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4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5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6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7.xml" ContentType="application/vnd.openxmlformats-officedocument.drawing+xml"/>
  <Override PartName="/xl/charts/chart32.xml" ContentType="application/vnd.openxmlformats-officedocument.drawingml.chart+xml"/>
  <Override PartName="/xl/drawings/drawing8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9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10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11.xml" ContentType="application/vnd.openxmlformats-officedocument.drawing+xml"/>
  <Override PartName="/xl/charts/chart5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5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6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6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6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6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6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6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6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6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6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6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7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2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3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14.xml" ContentType="application/vnd.openxmlformats-officedocument.drawing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15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16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17.xml" ContentType="application/vnd.openxmlformats-officedocument.drawing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2.xml" ContentType="application/vnd.openxmlformats-officedocument.spreadsheetml.comment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430"/>
  <workbookPr/>
  <mc:AlternateContent xmlns:mc="http://schemas.openxmlformats.org/markup-compatibility/2006">
    <mc:Choice Requires="x15">
      <x15ac:absPath xmlns:x15ac="http://schemas.microsoft.com/office/spreadsheetml/2010/11/ac" url="C:\Users\aomro\Documents\0050_STATISTIKK\DYRESLAG\GRIS\"/>
    </mc:Choice>
  </mc:AlternateContent>
  <xr:revisionPtr revIDLastSave="0" documentId="13_ncr:1_{95F69DB2-3FE1-4EFE-93AE-CED5725279D3}" xr6:coauthVersionLast="45" xr6:coauthVersionMax="45" xr10:uidLastSave="{00000000-0000-0000-0000-000000000000}"/>
  <bookViews>
    <workbookView xWindow="-96" yWindow="-96" windowWidth="23232" windowHeight="12552" tabRatio="863" firstSheet="1" activeTab="1" xr2:uid="{00000000-000D-0000-FFFF-FFFF00000000}"/>
  </bookViews>
  <sheets>
    <sheet name="Ark1" sheetId="43" state="hidden" r:id="rId1"/>
    <sheet name="År" sheetId="2" r:id="rId2"/>
    <sheet name="Å" sheetId="58" r:id="rId3"/>
    <sheet name="Måned" sheetId="35" r:id="rId4"/>
    <sheet name="M" sheetId="53" r:id="rId5"/>
    <sheet name="Uke" sheetId="1" r:id="rId6"/>
    <sheet name="U" sheetId="59" r:id="rId7"/>
    <sheet name="Region" sheetId="6" r:id="rId8"/>
    <sheet name="R" sheetId="61" r:id="rId9"/>
    <sheet name="Org" sheetId="16" r:id="rId10"/>
    <sheet name="O" sheetId="54" r:id="rId11"/>
    <sheet name="Regorg" sheetId="44" r:id="rId12"/>
    <sheet name="RO" sheetId="60" r:id="rId13"/>
    <sheet name="Bedrifter" sheetId="45" r:id="rId14"/>
    <sheet name="B" sheetId="62" r:id="rId15"/>
    <sheet name="Slakteri" sheetId="46" r:id="rId16"/>
    <sheet name="S" sheetId="55" r:id="rId17"/>
    <sheet name="Slakteri per MÅNED" sheetId="70" r:id="rId18"/>
    <sheet name="SM" sheetId="71" r:id="rId19"/>
    <sheet name="Slakteri MÅNED 2" sheetId="72" r:id="rId20"/>
    <sheet name="Klasse" sheetId="48" r:id="rId21"/>
    <sheet name="KL " sheetId="66" r:id="rId22"/>
    <sheet name="Kjøtt%" sheetId="49" r:id="rId23"/>
    <sheet name="K" sheetId="63" r:id="rId24"/>
    <sheet name="Vektgrupper" sheetId="50" r:id="rId25"/>
    <sheet name="V" sheetId="56" r:id="rId26"/>
    <sheet name="Variant" sheetId="47" r:id="rId27"/>
    <sheet name="VA" sheetId="64" r:id="rId28"/>
    <sheet name="Variant måned" sheetId="52" r:id="rId29"/>
    <sheet name="VM" sheetId="57" r:id="rId30"/>
    <sheet name="Fylker" sheetId="51" r:id="rId31"/>
    <sheet name="F" sheetId="65" r:id="rId32"/>
    <sheet name="Kommuner" sheetId="39" r:id="rId33"/>
    <sheet name="K_navn" sheetId="68" state="hidden" r:id="rId34"/>
  </sheets>
  <externalReferences>
    <externalReference r:id="rId35"/>
    <externalReference r:id="rId36"/>
  </externalReferences>
  <definedNames>
    <definedName name="__123Graph_ADIAGRAM1" localSheetId="13" hidden="1">Uke!#REF!</definedName>
    <definedName name="__123Graph_ADIAGRAM1" localSheetId="30" hidden="1">Uke!#REF!</definedName>
    <definedName name="__123Graph_ADIAGRAM1" localSheetId="22" hidden="1">Uke!#REF!</definedName>
    <definedName name="__123Graph_ADIAGRAM1" localSheetId="20" hidden="1">Uke!#REF!</definedName>
    <definedName name="__123Graph_ADIAGRAM1" localSheetId="32" hidden="1">'[1]Per uke'!$AB$30:$AB$45</definedName>
    <definedName name="__123Graph_ADIAGRAM1" localSheetId="4" hidden="1">M!#REF!</definedName>
    <definedName name="__123Graph_ADIAGRAM1" localSheetId="3" hidden="1">Måned!#REF!</definedName>
    <definedName name="__123Graph_ADIAGRAM1" localSheetId="10" hidden="1">Uke!#REF!</definedName>
    <definedName name="__123Graph_ADIAGRAM1" localSheetId="8" hidden="1">Uke!#REF!</definedName>
    <definedName name="__123Graph_ADIAGRAM1" localSheetId="11" hidden="1">Uke!#REF!</definedName>
    <definedName name="__123Graph_ADIAGRAM1" localSheetId="12" hidden="1">Uke!#REF!</definedName>
    <definedName name="__123Graph_ADIAGRAM1" localSheetId="16" hidden="1">Uke!#REF!</definedName>
    <definedName name="__123Graph_ADIAGRAM1" localSheetId="15" hidden="1">Uke!#REF!</definedName>
    <definedName name="__123Graph_ADIAGRAM1" localSheetId="19" hidden="1">[2]Uke!#REF!</definedName>
    <definedName name="__123Graph_ADIAGRAM1" localSheetId="17" hidden="1">[2]Uke!#REF!</definedName>
    <definedName name="__123Graph_ADIAGRAM1" localSheetId="6" hidden="1">U!#REF!</definedName>
    <definedName name="__123Graph_ADIAGRAM1" localSheetId="25" hidden="1">Uke!#REF!</definedName>
    <definedName name="__123Graph_ADIAGRAM1" localSheetId="26" hidden="1">Uke!#REF!</definedName>
    <definedName name="__123Graph_ADIAGRAM1" localSheetId="28" hidden="1">Uke!#REF!</definedName>
    <definedName name="__123Graph_ADIAGRAM1" localSheetId="24" hidden="1">Uke!#REF!</definedName>
    <definedName name="__123Graph_ADIAGRAM1" localSheetId="29" hidden="1">Uke!#REF!</definedName>
    <definedName name="__123Graph_ADIAGRAM1" localSheetId="2" hidden="1">Uke!#REF!</definedName>
    <definedName name="__123Graph_ADIAGRAM1" hidden="1">Uke!#REF!</definedName>
    <definedName name="__123Graph_ADIAGRAM2" localSheetId="13" hidden="1">Uke!#REF!</definedName>
    <definedName name="__123Graph_ADIAGRAM2" localSheetId="30" hidden="1">Uke!#REF!</definedName>
    <definedName name="__123Graph_ADIAGRAM2" localSheetId="22" hidden="1">Uke!#REF!</definedName>
    <definedName name="__123Graph_ADIAGRAM2" localSheetId="20" hidden="1">Uke!#REF!</definedName>
    <definedName name="__123Graph_ADIAGRAM2" localSheetId="32" hidden="1">'[1]Per uke'!$AB$30:$AB$45</definedName>
    <definedName name="__123Graph_ADIAGRAM2" localSheetId="4" hidden="1">M!#REF!</definedName>
    <definedName name="__123Graph_ADIAGRAM2" localSheetId="3" hidden="1">Måned!#REF!</definedName>
    <definedName name="__123Graph_ADIAGRAM2" localSheetId="10" hidden="1">Uke!#REF!</definedName>
    <definedName name="__123Graph_ADIAGRAM2" localSheetId="8" hidden="1">Uke!#REF!</definedName>
    <definedName name="__123Graph_ADIAGRAM2" localSheetId="11" hidden="1">Uke!#REF!</definedName>
    <definedName name="__123Graph_ADIAGRAM2" localSheetId="12" hidden="1">Uke!#REF!</definedName>
    <definedName name="__123Graph_ADIAGRAM2" localSheetId="16" hidden="1">Uke!#REF!</definedName>
    <definedName name="__123Graph_ADIAGRAM2" localSheetId="15" hidden="1">Uke!#REF!</definedName>
    <definedName name="__123Graph_ADIAGRAM2" localSheetId="19" hidden="1">[2]Uke!#REF!</definedName>
    <definedName name="__123Graph_ADIAGRAM2" localSheetId="17" hidden="1">[2]Uke!#REF!</definedName>
    <definedName name="__123Graph_ADIAGRAM2" localSheetId="6" hidden="1">U!#REF!</definedName>
    <definedName name="__123Graph_ADIAGRAM2" localSheetId="25" hidden="1">Uke!#REF!</definedName>
    <definedName name="__123Graph_ADIAGRAM2" localSheetId="26" hidden="1">Uke!#REF!</definedName>
    <definedName name="__123Graph_ADIAGRAM2" localSheetId="28" hidden="1">Uke!#REF!</definedName>
    <definedName name="__123Graph_ADIAGRAM2" localSheetId="24" hidden="1">Uke!#REF!</definedName>
    <definedName name="__123Graph_ADIAGRAM2" localSheetId="29" hidden="1">Uke!#REF!</definedName>
    <definedName name="__123Graph_ADIAGRAM2" localSheetId="2" hidden="1">Uke!#REF!</definedName>
    <definedName name="__123Graph_ADIAGRAM2" hidden="1">Uke!#REF!</definedName>
    <definedName name="__123Graph_ADIAGRAM3" localSheetId="32" hidden="1">'[1]Per uke'!$E$199:$E$201</definedName>
    <definedName name="__123Graph_ADIAGRAM3" localSheetId="4" hidden="1">M!#REF!</definedName>
    <definedName name="__123Graph_ADIAGRAM3" localSheetId="3" hidden="1">Måned!#REF!</definedName>
    <definedName name="__123Graph_ADIAGRAM3" localSheetId="10" hidden="1">Uke!#REF!</definedName>
    <definedName name="__123Graph_ADIAGRAM3" localSheetId="8" hidden="1">Uke!#REF!</definedName>
    <definedName name="__123Graph_ADIAGRAM3" localSheetId="12" hidden="1">Uke!#REF!</definedName>
    <definedName name="__123Graph_ADIAGRAM3" localSheetId="16" hidden="1">Uke!#REF!</definedName>
    <definedName name="__123Graph_ADIAGRAM3" localSheetId="19" hidden="1">[2]Uke!#REF!</definedName>
    <definedName name="__123Graph_ADIAGRAM3" localSheetId="17" hidden="1">[2]Uke!#REF!</definedName>
    <definedName name="__123Graph_ADIAGRAM3" localSheetId="6" hidden="1">U!#REF!</definedName>
    <definedName name="__123Graph_ADIAGRAM3" localSheetId="25" hidden="1">Uke!#REF!</definedName>
    <definedName name="__123Graph_ADIAGRAM3" localSheetId="29" hidden="1">Uke!#REF!</definedName>
    <definedName name="__123Graph_ADIAGRAM3" localSheetId="2" hidden="1">Uke!#REF!</definedName>
    <definedName name="__123Graph_ADIAGRAM3" hidden="1">Uke!#REF!</definedName>
    <definedName name="__123Graph_ADIAGRAM4" localSheetId="13" hidden="1">Uke!#REF!</definedName>
    <definedName name="__123Graph_ADIAGRAM4" localSheetId="30" hidden="1">Uke!#REF!</definedName>
    <definedName name="__123Graph_ADIAGRAM4" localSheetId="22" hidden="1">Uke!#REF!</definedName>
    <definedName name="__123Graph_ADIAGRAM4" localSheetId="20" hidden="1">Uke!#REF!</definedName>
    <definedName name="__123Graph_ADIAGRAM4" localSheetId="32" hidden="1">'[1]Per uke'!$AB$30:$AB$43</definedName>
    <definedName name="__123Graph_ADIAGRAM4" localSheetId="4" hidden="1">M!#REF!</definedName>
    <definedName name="__123Graph_ADIAGRAM4" localSheetId="3" hidden="1">Måned!#REF!</definedName>
    <definedName name="__123Graph_ADIAGRAM4" localSheetId="10" hidden="1">Uke!#REF!</definedName>
    <definedName name="__123Graph_ADIAGRAM4" localSheetId="8" hidden="1">Uke!#REF!</definedName>
    <definedName name="__123Graph_ADIAGRAM4" localSheetId="11" hidden="1">Uke!#REF!</definedName>
    <definedName name="__123Graph_ADIAGRAM4" localSheetId="12" hidden="1">Uke!#REF!</definedName>
    <definedName name="__123Graph_ADIAGRAM4" localSheetId="16" hidden="1">Uke!#REF!</definedName>
    <definedName name="__123Graph_ADIAGRAM4" localSheetId="15" hidden="1">Uke!#REF!</definedName>
    <definedName name="__123Graph_ADIAGRAM4" localSheetId="19" hidden="1">[2]Uke!#REF!</definedName>
    <definedName name="__123Graph_ADIAGRAM4" localSheetId="17" hidden="1">[2]Uke!#REF!</definedName>
    <definedName name="__123Graph_ADIAGRAM4" localSheetId="6" hidden="1">U!#REF!</definedName>
    <definedName name="__123Graph_ADIAGRAM4" localSheetId="25" hidden="1">Uke!#REF!</definedName>
    <definedName name="__123Graph_ADIAGRAM4" localSheetId="26" hidden="1">Uke!#REF!</definedName>
    <definedName name="__123Graph_ADIAGRAM4" localSheetId="28" hidden="1">Uke!#REF!</definedName>
    <definedName name="__123Graph_ADIAGRAM4" localSheetId="24" hidden="1">Uke!#REF!</definedName>
    <definedName name="__123Graph_ADIAGRAM4" localSheetId="29" hidden="1">Uke!#REF!</definedName>
    <definedName name="__123Graph_ADIAGRAM4" localSheetId="2" hidden="1">Uke!#REF!</definedName>
    <definedName name="__123Graph_ADIAGRAM4" hidden="1">Uke!#REF!</definedName>
    <definedName name="__123Graph_ADIAGRAM5" localSheetId="13" hidden="1">Uke!#REF!</definedName>
    <definedName name="__123Graph_ADIAGRAM5" localSheetId="30" hidden="1">Uke!#REF!</definedName>
    <definedName name="__123Graph_ADIAGRAM5" localSheetId="22" hidden="1">Uke!#REF!</definedName>
    <definedName name="__123Graph_ADIAGRAM5" localSheetId="20" hidden="1">Uke!#REF!</definedName>
    <definedName name="__123Graph_ADIAGRAM5" localSheetId="32" hidden="1">'[1]Per uke'!$AP$30:$AP$43</definedName>
    <definedName name="__123Graph_ADIAGRAM5" localSheetId="4" hidden="1">M!#REF!</definedName>
    <definedName name="__123Graph_ADIAGRAM5" localSheetId="3" hidden="1">Måned!#REF!</definedName>
    <definedName name="__123Graph_ADIAGRAM5" localSheetId="10" hidden="1">Uke!#REF!</definedName>
    <definedName name="__123Graph_ADIAGRAM5" localSheetId="8" hidden="1">Uke!#REF!</definedName>
    <definedName name="__123Graph_ADIAGRAM5" localSheetId="11" hidden="1">Uke!#REF!</definedName>
    <definedName name="__123Graph_ADIAGRAM5" localSheetId="12" hidden="1">Uke!#REF!</definedName>
    <definedName name="__123Graph_ADIAGRAM5" localSheetId="16" hidden="1">Uke!#REF!</definedName>
    <definedName name="__123Graph_ADIAGRAM5" localSheetId="15" hidden="1">Uke!#REF!</definedName>
    <definedName name="__123Graph_ADIAGRAM5" localSheetId="19" hidden="1">[2]Uke!#REF!</definedName>
    <definedName name="__123Graph_ADIAGRAM5" localSheetId="17" hidden="1">[2]Uke!#REF!</definedName>
    <definedName name="__123Graph_ADIAGRAM5" localSheetId="6" hidden="1">U!#REF!</definedName>
    <definedName name="__123Graph_ADIAGRAM5" localSheetId="25" hidden="1">Uke!#REF!</definedName>
    <definedName name="__123Graph_ADIAGRAM5" localSheetId="26" hidden="1">Uke!#REF!</definedName>
    <definedName name="__123Graph_ADIAGRAM5" localSheetId="28" hidden="1">Uke!#REF!</definedName>
    <definedName name="__123Graph_ADIAGRAM5" localSheetId="24" hidden="1">Uke!#REF!</definedName>
    <definedName name="__123Graph_ADIAGRAM5" localSheetId="29" hidden="1">Uke!#REF!</definedName>
    <definedName name="__123Graph_ADIAGRAM5" localSheetId="2" hidden="1">Uke!#REF!</definedName>
    <definedName name="__123Graph_ADIAGRAM5" hidden="1">Uke!#REF!</definedName>
    <definedName name="__123Graph_BDIAGRAM1" localSheetId="13" hidden="1">Uke!#REF!</definedName>
    <definedName name="__123Graph_BDIAGRAM1" localSheetId="30" hidden="1">Uke!#REF!</definedName>
    <definedName name="__123Graph_BDIAGRAM1" localSheetId="22" hidden="1">Uke!#REF!</definedName>
    <definedName name="__123Graph_BDIAGRAM1" localSheetId="20" hidden="1">Uke!#REF!</definedName>
    <definedName name="__123Graph_BDIAGRAM1" localSheetId="32" hidden="1">'[1]Per uke'!$AC$30:$AC$45</definedName>
    <definedName name="__123Graph_BDIAGRAM1" localSheetId="4" hidden="1">M!#REF!</definedName>
    <definedName name="__123Graph_BDIAGRAM1" localSheetId="3" hidden="1">Måned!#REF!</definedName>
    <definedName name="__123Graph_BDIAGRAM1" localSheetId="10" hidden="1">Uke!#REF!</definedName>
    <definedName name="__123Graph_BDIAGRAM1" localSheetId="8" hidden="1">Uke!#REF!</definedName>
    <definedName name="__123Graph_BDIAGRAM1" localSheetId="11" hidden="1">Uke!#REF!</definedName>
    <definedName name="__123Graph_BDIAGRAM1" localSheetId="12" hidden="1">Uke!#REF!</definedName>
    <definedName name="__123Graph_BDIAGRAM1" localSheetId="16" hidden="1">Uke!#REF!</definedName>
    <definedName name="__123Graph_BDIAGRAM1" localSheetId="15" hidden="1">Uke!#REF!</definedName>
    <definedName name="__123Graph_BDIAGRAM1" localSheetId="19" hidden="1">[2]Uke!#REF!</definedName>
    <definedName name="__123Graph_BDIAGRAM1" localSheetId="17" hidden="1">[2]Uke!#REF!</definedName>
    <definedName name="__123Graph_BDIAGRAM1" localSheetId="6" hidden="1">U!#REF!</definedName>
    <definedName name="__123Graph_BDIAGRAM1" localSheetId="25" hidden="1">Uke!#REF!</definedName>
    <definedName name="__123Graph_BDIAGRAM1" localSheetId="26" hidden="1">Uke!#REF!</definedName>
    <definedName name="__123Graph_BDIAGRAM1" localSheetId="28" hidden="1">Uke!#REF!</definedName>
    <definedName name="__123Graph_BDIAGRAM1" localSheetId="24" hidden="1">Uke!#REF!</definedName>
    <definedName name="__123Graph_BDIAGRAM1" localSheetId="29" hidden="1">Uke!#REF!</definedName>
    <definedName name="__123Graph_BDIAGRAM1" localSheetId="2" hidden="1">Uke!#REF!</definedName>
    <definedName name="__123Graph_BDIAGRAM1" hidden="1">Uke!#REF!</definedName>
    <definedName name="__123Graph_BDIAGRAM2" localSheetId="13" hidden="1">Uke!#REF!</definedName>
    <definedName name="__123Graph_BDIAGRAM2" localSheetId="30" hidden="1">Uke!#REF!</definedName>
    <definedName name="__123Graph_BDIAGRAM2" localSheetId="22" hidden="1">Uke!#REF!</definedName>
    <definedName name="__123Graph_BDIAGRAM2" localSheetId="20" hidden="1">Uke!#REF!</definedName>
    <definedName name="__123Graph_BDIAGRAM2" localSheetId="32" hidden="1">'[1]Per uke'!$AP$30:$AP$45</definedName>
    <definedName name="__123Graph_BDIAGRAM2" localSheetId="4" hidden="1">M!#REF!</definedName>
    <definedName name="__123Graph_BDIAGRAM2" localSheetId="3" hidden="1">Måned!#REF!</definedName>
    <definedName name="__123Graph_BDIAGRAM2" localSheetId="10" hidden="1">Uke!#REF!</definedName>
    <definedName name="__123Graph_BDIAGRAM2" localSheetId="8" hidden="1">Uke!#REF!</definedName>
    <definedName name="__123Graph_BDIAGRAM2" localSheetId="11" hidden="1">Uke!#REF!</definedName>
    <definedName name="__123Graph_BDIAGRAM2" localSheetId="12" hidden="1">Uke!#REF!</definedName>
    <definedName name="__123Graph_BDIAGRAM2" localSheetId="16" hidden="1">Uke!#REF!</definedName>
    <definedName name="__123Graph_BDIAGRAM2" localSheetId="15" hidden="1">Uke!#REF!</definedName>
    <definedName name="__123Graph_BDIAGRAM2" localSheetId="19" hidden="1">[2]Uke!#REF!</definedName>
    <definedName name="__123Graph_BDIAGRAM2" localSheetId="17" hidden="1">[2]Uke!#REF!</definedName>
    <definedName name="__123Graph_BDIAGRAM2" localSheetId="6" hidden="1">U!#REF!</definedName>
    <definedName name="__123Graph_BDIAGRAM2" localSheetId="25" hidden="1">Uke!#REF!</definedName>
    <definedName name="__123Graph_BDIAGRAM2" localSheetId="26" hidden="1">Uke!#REF!</definedName>
    <definedName name="__123Graph_BDIAGRAM2" localSheetId="28" hidden="1">Uke!#REF!</definedName>
    <definedName name="__123Graph_BDIAGRAM2" localSheetId="24" hidden="1">Uke!#REF!</definedName>
    <definedName name="__123Graph_BDIAGRAM2" localSheetId="29" hidden="1">Uke!#REF!</definedName>
    <definedName name="__123Graph_BDIAGRAM2" localSheetId="2" hidden="1">Uke!#REF!</definedName>
    <definedName name="__123Graph_BDIAGRAM2" hidden="1">Uke!#REF!</definedName>
    <definedName name="__123Graph_BDIAGRAM3" localSheetId="32" hidden="1">'[1]Per uke'!$H$199:$H$201</definedName>
    <definedName name="__123Graph_BDIAGRAM3" localSheetId="4" hidden="1">M!#REF!</definedName>
    <definedName name="__123Graph_BDIAGRAM3" localSheetId="3" hidden="1">Måned!#REF!</definedName>
    <definedName name="__123Graph_BDIAGRAM3" localSheetId="10" hidden="1">Uke!#REF!</definedName>
    <definedName name="__123Graph_BDIAGRAM3" localSheetId="8" hidden="1">Uke!#REF!</definedName>
    <definedName name="__123Graph_BDIAGRAM3" localSheetId="12" hidden="1">Uke!#REF!</definedName>
    <definedName name="__123Graph_BDIAGRAM3" localSheetId="16" hidden="1">Uke!#REF!</definedName>
    <definedName name="__123Graph_BDIAGRAM3" localSheetId="19" hidden="1">[2]Uke!#REF!</definedName>
    <definedName name="__123Graph_BDIAGRAM3" localSheetId="17" hidden="1">[2]Uke!#REF!</definedName>
    <definedName name="__123Graph_BDIAGRAM3" localSheetId="6" hidden="1">U!#REF!</definedName>
    <definedName name="__123Graph_BDIAGRAM3" localSheetId="25" hidden="1">Uke!#REF!</definedName>
    <definedName name="__123Graph_BDIAGRAM3" localSheetId="29" hidden="1">Uke!#REF!</definedName>
    <definedName name="__123Graph_BDIAGRAM3" localSheetId="2" hidden="1">Uke!#REF!</definedName>
    <definedName name="__123Graph_BDIAGRAM3" hidden="1">Uke!#REF!</definedName>
    <definedName name="__123Graph_BDIAGRAM4" localSheetId="13" hidden="1">Uke!#REF!</definedName>
    <definedName name="__123Graph_BDIAGRAM4" localSheetId="30" hidden="1">Uke!#REF!</definedName>
    <definedName name="__123Graph_BDIAGRAM4" localSheetId="22" hidden="1">Uke!#REF!</definedName>
    <definedName name="__123Graph_BDIAGRAM4" localSheetId="20" hidden="1">Uke!#REF!</definedName>
    <definedName name="__123Graph_BDIAGRAM4" localSheetId="32" hidden="1">'[1]Per uke'!$BD$30:$BD$43</definedName>
    <definedName name="__123Graph_BDIAGRAM4" localSheetId="4" hidden="1">M!#REF!</definedName>
    <definedName name="__123Graph_BDIAGRAM4" localSheetId="3" hidden="1">Måned!#REF!</definedName>
    <definedName name="__123Graph_BDIAGRAM4" localSheetId="10" hidden="1">Uke!#REF!</definedName>
    <definedName name="__123Graph_BDIAGRAM4" localSheetId="8" hidden="1">Uke!#REF!</definedName>
    <definedName name="__123Graph_BDIAGRAM4" localSheetId="11" hidden="1">Uke!#REF!</definedName>
    <definedName name="__123Graph_BDIAGRAM4" localSheetId="12" hidden="1">Uke!#REF!</definedName>
    <definedName name="__123Graph_BDIAGRAM4" localSheetId="16" hidden="1">Uke!#REF!</definedName>
    <definedName name="__123Graph_BDIAGRAM4" localSheetId="15" hidden="1">Uke!#REF!</definedName>
    <definedName name="__123Graph_BDIAGRAM4" localSheetId="19" hidden="1">[2]Uke!#REF!</definedName>
    <definedName name="__123Graph_BDIAGRAM4" localSheetId="17" hidden="1">[2]Uke!#REF!</definedName>
    <definedName name="__123Graph_BDIAGRAM4" localSheetId="6" hidden="1">U!#REF!</definedName>
    <definedName name="__123Graph_BDIAGRAM4" localSheetId="25" hidden="1">Uke!#REF!</definedName>
    <definedName name="__123Graph_BDIAGRAM4" localSheetId="26" hidden="1">Uke!#REF!</definedName>
    <definedName name="__123Graph_BDIAGRAM4" localSheetId="28" hidden="1">Uke!#REF!</definedName>
    <definedName name="__123Graph_BDIAGRAM4" localSheetId="24" hidden="1">Uke!#REF!</definedName>
    <definedName name="__123Graph_BDIAGRAM4" localSheetId="29" hidden="1">Uke!#REF!</definedName>
    <definedName name="__123Graph_BDIAGRAM4" localSheetId="2" hidden="1">Uke!#REF!</definedName>
    <definedName name="__123Graph_BDIAGRAM4" hidden="1">Uke!#REF!</definedName>
    <definedName name="__123Graph_CDIAGRAM5" localSheetId="13" hidden="1">Uke!#REF!</definedName>
    <definedName name="__123Graph_CDIAGRAM5" localSheetId="30" hidden="1">Uke!#REF!</definedName>
    <definedName name="__123Graph_CDIAGRAM5" localSheetId="22" hidden="1">Uke!#REF!</definedName>
    <definedName name="__123Graph_CDIAGRAM5" localSheetId="20" hidden="1">Uke!#REF!</definedName>
    <definedName name="__123Graph_CDIAGRAM5" localSheetId="32" hidden="1">'[1]Per uke'!$BD$30:$BD$45</definedName>
    <definedName name="__123Graph_CDIAGRAM5" localSheetId="4" hidden="1">M!#REF!</definedName>
    <definedName name="__123Graph_CDIAGRAM5" localSheetId="3" hidden="1">Måned!#REF!</definedName>
    <definedName name="__123Graph_CDIAGRAM5" localSheetId="10" hidden="1">Uke!#REF!</definedName>
    <definedName name="__123Graph_CDIAGRAM5" localSheetId="8" hidden="1">Uke!#REF!</definedName>
    <definedName name="__123Graph_CDIAGRAM5" localSheetId="11" hidden="1">Uke!#REF!</definedName>
    <definedName name="__123Graph_CDIAGRAM5" localSheetId="12" hidden="1">Uke!#REF!</definedName>
    <definedName name="__123Graph_CDIAGRAM5" localSheetId="16" hidden="1">Uke!#REF!</definedName>
    <definedName name="__123Graph_CDIAGRAM5" localSheetId="15" hidden="1">Uke!#REF!</definedName>
    <definedName name="__123Graph_CDIAGRAM5" localSheetId="19" hidden="1">[2]Uke!#REF!</definedName>
    <definedName name="__123Graph_CDIAGRAM5" localSheetId="17" hidden="1">[2]Uke!#REF!</definedName>
    <definedName name="__123Graph_CDIAGRAM5" localSheetId="6" hidden="1">U!#REF!</definedName>
    <definedName name="__123Graph_CDIAGRAM5" localSheetId="25" hidden="1">Uke!#REF!</definedName>
    <definedName name="__123Graph_CDIAGRAM5" localSheetId="26" hidden="1">Uke!#REF!</definedName>
    <definedName name="__123Graph_CDIAGRAM5" localSheetId="28" hidden="1">Uke!#REF!</definedName>
    <definedName name="__123Graph_CDIAGRAM5" localSheetId="24" hidden="1">Uke!#REF!</definedName>
    <definedName name="__123Graph_CDIAGRAM5" localSheetId="29" hidden="1">Uke!#REF!</definedName>
    <definedName name="__123Graph_CDIAGRAM5" localSheetId="2" hidden="1">Uke!#REF!</definedName>
    <definedName name="__123Graph_CDIAGRAM5" hidden="1">Uke!#REF!</definedName>
    <definedName name="__123Graph_XDIAGRAM1" localSheetId="32" hidden="1">'[1]Per uke'!$A$30:$A$45</definedName>
    <definedName name="__123Graph_XDIAGRAM1" localSheetId="4" hidden="1">M!#REF!</definedName>
    <definedName name="__123Graph_XDIAGRAM1" localSheetId="3" hidden="1">Måned!#REF!</definedName>
    <definedName name="__123Graph_XDIAGRAM1" localSheetId="10" hidden="1">Uke!#REF!</definedName>
    <definedName name="__123Graph_XDIAGRAM1" localSheetId="8" hidden="1">Uke!#REF!</definedName>
    <definedName name="__123Graph_XDIAGRAM1" localSheetId="12" hidden="1">Uke!#REF!</definedName>
    <definedName name="__123Graph_XDIAGRAM1" localSheetId="16" hidden="1">Uke!#REF!</definedName>
    <definedName name="__123Graph_XDIAGRAM1" localSheetId="19" hidden="1">[2]Uke!#REF!</definedName>
    <definedName name="__123Graph_XDIAGRAM1" localSheetId="17" hidden="1">[2]Uke!#REF!</definedName>
    <definedName name="__123Graph_XDIAGRAM1" localSheetId="6" hidden="1">U!#REF!</definedName>
    <definedName name="__123Graph_XDIAGRAM1" localSheetId="25" hidden="1">Uke!#REF!</definedName>
    <definedName name="__123Graph_XDIAGRAM1" localSheetId="29" hidden="1">Uke!#REF!</definedName>
    <definedName name="__123Graph_XDIAGRAM1" localSheetId="2" hidden="1">Uke!#REF!</definedName>
    <definedName name="__123Graph_XDIAGRAM1" hidden="1">Uke!#REF!</definedName>
    <definedName name="__123Graph_XDIAGRAM2" localSheetId="32" hidden="1">'[1]Per uke'!$A$30:$A$45</definedName>
    <definedName name="__123Graph_XDIAGRAM2" localSheetId="4" hidden="1">M!#REF!</definedName>
    <definedName name="__123Graph_XDIAGRAM2" localSheetId="3" hidden="1">Måned!#REF!</definedName>
    <definedName name="__123Graph_XDIAGRAM2" localSheetId="10" hidden="1">Uke!#REF!</definedName>
    <definedName name="__123Graph_XDIAGRAM2" localSheetId="8" hidden="1">Uke!#REF!</definedName>
    <definedName name="__123Graph_XDIAGRAM2" localSheetId="12" hidden="1">Uke!#REF!</definedName>
    <definedName name="__123Graph_XDIAGRAM2" localSheetId="16" hidden="1">Uke!#REF!</definedName>
    <definedName name="__123Graph_XDIAGRAM2" localSheetId="19" hidden="1">[2]Uke!#REF!</definedName>
    <definedName name="__123Graph_XDIAGRAM2" localSheetId="17" hidden="1">[2]Uke!#REF!</definedName>
    <definedName name="__123Graph_XDIAGRAM2" localSheetId="6" hidden="1">U!#REF!</definedName>
    <definedName name="__123Graph_XDIAGRAM2" localSheetId="25" hidden="1">Uke!#REF!</definedName>
    <definedName name="__123Graph_XDIAGRAM2" localSheetId="29" hidden="1">Uke!#REF!</definedName>
    <definedName name="__123Graph_XDIAGRAM2" localSheetId="2" hidden="1">Uke!#REF!</definedName>
    <definedName name="__123Graph_XDIAGRAM2" hidden="1">Uke!#REF!</definedName>
    <definedName name="__123Graph_XDIAGRAM3" localSheetId="32" hidden="1">'[1]Per uke'!$D$199:$D$201</definedName>
    <definedName name="__123Graph_XDIAGRAM3" localSheetId="4" hidden="1">M!#REF!</definedName>
    <definedName name="__123Graph_XDIAGRAM3" localSheetId="3" hidden="1">Måned!#REF!</definedName>
    <definedName name="__123Graph_XDIAGRAM3" localSheetId="10" hidden="1">Uke!#REF!</definedName>
    <definedName name="__123Graph_XDIAGRAM3" localSheetId="8" hidden="1">Uke!#REF!</definedName>
    <definedName name="__123Graph_XDIAGRAM3" localSheetId="12" hidden="1">Uke!#REF!</definedName>
    <definedName name="__123Graph_XDIAGRAM3" localSheetId="16" hidden="1">Uke!#REF!</definedName>
    <definedName name="__123Graph_XDIAGRAM3" localSheetId="19" hidden="1">[2]Uke!#REF!</definedName>
    <definedName name="__123Graph_XDIAGRAM3" localSheetId="17" hidden="1">[2]Uke!#REF!</definedName>
    <definedName name="__123Graph_XDIAGRAM3" localSheetId="6" hidden="1">U!#REF!</definedName>
    <definedName name="__123Graph_XDIAGRAM3" localSheetId="25" hidden="1">Uke!#REF!</definedName>
    <definedName name="__123Graph_XDIAGRAM3" localSheetId="29" hidden="1">Uke!#REF!</definedName>
    <definedName name="__123Graph_XDIAGRAM3" localSheetId="2" hidden="1">Uke!#REF!</definedName>
    <definedName name="__123Graph_XDIAGRAM3" hidden="1">Uke!#REF!</definedName>
    <definedName name="__123Graph_XDIAGRAM4" localSheetId="32" hidden="1">'[1]Per uke'!$A$30:$A$43</definedName>
    <definedName name="__123Graph_XDIAGRAM4" localSheetId="4" hidden="1">M!#REF!</definedName>
    <definedName name="__123Graph_XDIAGRAM4" localSheetId="3" hidden="1">Måned!#REF!</definedName>
    <definedName name="__123Graph_XDIAGRAM4" localSheetId="10" hidden="1">Uke!#REF!</definedName>
    <definedName name="__123Graph_XDIAGRAM4" localSheetId="8" hidden="1">Uke!#REF!</definedName>
    <definedName name="__123Graph_XDIAGRAM4" localSheetId="12" hidden="1">Uke!#REF!</definedName>
    <definedName name="__123Graph_XDIAGRAM4" localSheetId="16" hidden="1">Uke!#REF!</definedName>
    <definedName name="__123Graph_XDIAGRAM4" localSheetId="19" hidden="1">[2]Uke!#REF!</definedName>
    <definedName name="__123Graph_XDIAGRAM4" localSheetId="17" hidden="1">[2]Uke!#REF!</definedName>
    <definedName name="__123Graph_XDIAGRAM4" localSheetId="6" hidden="1">U!#REF!</definedName>
    <definedName name="__123Graph_XDIAGRAM4" localSheetId="25" hidden="1">Uke!#REF!</definedName>
    <definedName name="__123Graph_XDIAGRAM4" localSheetId="29" hidden="1">Uke!#REF!</definedName>
    <definedName name="__123Graph_XDIAGRAM4" localSheetId="2" hidden="1">Uke!#REF!</definedName>
    <definedName name="__123Graph_XDIAGRAM4" hidden="1">Uke!#REF!</definedName>
    <definedName name="__123Graph_XDIAGRAM5" localSheetId="32" hidden="1">'[1]Per uke'!$A$30:$A$43</definedName>
    <definedName name="__123Graph_XDIAGRAM5" localSheetId="4" hidden="1">M!#REF!</definedName>
    <definedName name="__123Graph_XDIAGRAM5" localSheetId="3" hidden="1">Måned!#REF!</definedName>
    <definedName name="__123Graph_XDIAGRAM5" localSheetId="10" hidden="1">Uke!#REF!</definedName>
    <definedName name="__123Graph_XDIAGRAM5" localSheetId="8" hidden="1">Uke!#REF!</definedName>
    <definedName name="__123Graph_XDIAGRAM5" localSheetId="12" hidden="1">Uke!#REF!</definedName>
    <definedName name="__123Graph_XDIAGRAM5" localSheetId="16" hidden="1">Uke!#REF!</definedName>
    <definedName name="__123Graph_XDIAGRAM5" localSheetId="19" hidden="1">[2]Uke!#REF!</definedName>
    <definedName name="__123Graph_XDIAGRAM5" localSheetId="17" hidden="1">[2]Uke!#REF!</definedName>
    <definedName name="__123Graph_XDIAGRAM5" localSheetId="6" hidden="1">U!#REF!</definedName>
    <definedName name="__123Graph_XDIAGRAM5" localSheetId="25" hidden="1">Uke!#REF!</definedName>
    <definedName name="__123Graph_XDIAGRAM5" localSheetId="29" hidden="1">Uke!#REF!</definedName>
    <definedName name="__123Graph_XDIAGRAM5" localSheetId="2" hidden="1">Uke!#REF!</definedName>
    <definedName name="__123Graph_XDIAGRAM5" hidden="1">Uke!#REF!</definedName>
    <definedName name="a" localSheetId="4" hidden="1">Uke!#REF!</definedName>
    <definedName name="a" localSheetId="10" hidden="1">Uke!#REF!</definedName>
    <definedName name="a" localSheetId="8" hidden="1">Uke!#REF!</definedName>
    <definedName name="a" localSheetId="12" hidden="1">Uke!#REF!</definedName>
    <definedName name="a" localSheetId="16" hidden="1">Uke!#REF!</definedName>
    <definedName name="a" localSheetId="19" hidden="1">[2]Uke!#REF!</definedName>
    <definedName name="a" localSheetId="17" hidden="1">[2]Uke!#REF!</definedName>
    <definedName name="a" localSheetId="6" hidden="1">U!#REF!</definedName>
    <definedName name="a" localSheetId="25" hidden="1">Uke!#REF!</definedName>
    <definedName name="a" localSheetId="29" hidden="1">Uke!#REF!</definedName>
    <definedName name="a" localSheetId="2" hidden="1">Uke!#REF!</definedName>
    <definedName name="a" hidden="1">Uke!#REF!</definedName>
    <definedName name="aa" localSheetId="30" hidden="1">Uke!#REF!</definedName>
    <definedName name="aa" localSheetId="22" hidden="1">Uke!#REF!</definedName>
    <definedName name="aa" localSheetId="20" hidden="1">Uke!#REF!</definedName>
    <definedName name="aa" localSheetId="4" hidden="1">Uke!#REF!</definedName>
    <definedName name="aa" localSheetId="10" hidden="1">Uke!#REF!</definedName>
    <definedName name="aa" localSheetId="8" hidden="1">Uke!#REF!</definedName>
    <definedName name="aa" localSheetId="12" hidden="1">Uke!#REF!</definedName>
    <definedName name="aa" localSheetId="16" hidden="1">Uke!#REF!</definedName>
    <definedName name="aa" localSheetId="19" hidden="1">[2]Uke!#REF!</definedName>
    <definedName name="aa" localSheetId="17" hidden="1">[2]Uke!#REF!</definedName>
    <definedName name="aa" localSheetId="6" hidden="1">U!#REF!</definedName>
    <definedName name="aa" localSheetId="25" hidden="1">Uke!#REF!</definedName>
    <definedName name="aa" localSheetId="26" hidden="1">Uke!#REF!</definedName>
    <definedName name="aa" localSheetId="28" hidden="1">Uke!#REF!</definedName>
    <definedName name="aa" localSheetId="24" hidden="1">Uke!#REF!</definedName>
    <definedName name="aa" localSheetId="29" hidden="1">Uke!#REF!</definedName>
    <definedName name="aa" localSheetId="2" hidden="1">Uke!#REF!</definedName>
    <definedName name="aa" hidden="1">Uke!#REF!</definedName>
    <definedName name="aaa" localSheetId="30" hidden="1">Uke!#REF!</definedName>
    <definedName name="aaa" localSheetId="22" hidden="1">Uke!#REF!</definedName>
    <definedName name="aaa" localSheetId="20" hidden="1">Uke!#REF!</definedName>
    <definedName name="aaa" localSheetId="4" hidden="1">Uke!#REF!</definedName>
    <definedName name="aaa" localSheetId="10" hidden="1">Uke!#REF!</definedName>
    <definedName name="aaa" localSheetId="8" hidden="1">Uke!#REF!</definedName>
    <definedName name="aaa" localSheetId="12" hidden="1">Uke!#REF!</definedName>
    <definedName name="aaa" localSheetId="16" hidden="1">Uke!#REF!</definedName>
    <definedName name="aaa" localSheetId="19" hidden="1">[2]Uke!#REF!</definedName>
    <definedName name="aaa" localSheetId="17" hidden="1">[2]Uke!#REF!</definedName>
    <definedName name="aaa" localSheetId="6" hidden="1">U!#REF!</definedName>
    <definedName name="aaa" localSheetId="25" hidden="1">Uke!#REF!</definedName>
    <definedName name="aaa" localSheetId="28" hidden="1">Uke!#REF!</definedName>
    <definedName name="aaa" localSheetId="24" hidden="1">Uke!#REF!</definedName>
    <definedName name="aaa" localSheetId="29" hidden="1">Uke!#REF!</definedName>
    <definedName name="aaa" localSheetId="2" hidden="1">Uke!#REF!</definedName>
    <definedName name="aaa" hidden="1">Uke!#REF!</definedName>
    <definedName name="Ark1">'Ark1'!$A$1:$AB$5936</definedName>
    <definedName name="BBB" localSheetId="30" hidden="1">Uke!#REF!</definedName>
    <definedName name="BBB" localSheetId="22" hidden="1">Uke!#REF!</definedName>
    <definedName name="BBB" localSheetId="4" hidden="1">Uke!#REF!</definedName>
    <definedName name="BBB" localSheetId="10" hidden="1">Uke!#REF!</definedName>
    <definedName name="BBB" localSheetId="8" hidden="1">Uke!#REF!</definedName>
    <definedName name="BBB" localSheetId="12" hidden="1">Uke!#REF!</definedName>
    <definedName name="BBB" localSheetId="16" hidden="1">Uke!#REF!</definedName>
    <definedName name="BBB" localSheetId="19" hidden="1">[2]Uke!#REF!</definedName>
    <definedName name="BBB" localSheetId="17" hidden="1">[2]Uke!#REF!</definedName>
    <definedName name="BBB" localSheetId="6" hidden="1">U!#REF!</definedName>
    <definedName name="BBB" localSheetId="25" hidden="1">Uke!#REF!</definedName>
    <definedName name="BBB" localSheetId="28" hidden="1">Uke!#REF!</definedName>
    <definedName name="BBB" localSheetId="24" hidden="1">Uke!#REF!</definedName>
    <definedName name="BBB" localSheetId="29" hidden="1">Uke!#REF!</definedName>
    <definedName name="BBB" localSheetId="2" hidden="1">Uke!#REF!</definedName>
    <definedName name="BBB" hidden="1">Uke!#REF!</definedName>
    <definedName name="BNM" localSheetId="4" hidden="1">Uke!#REF!</definedName>
    <definedName name="BNM" localSheetId="10" hidden="1">Uke!#REF!</definedName>
    <definedName name="BNM" localSheetId="8" hidden="1">Uke!#REF!</definedName>
    <definedName name="BNM" localSheetId="12" hidden="1">Uke!#REF!</definedName>
    <definedName name="BNM" localSheetId="16" hidden="1">Uke!#REF!</definedName>
    <definedName name="BNM" localSheetId="19" hidden="1">[2]Uke!#REF!</definedName>
    <definedName name="BNM" localSheetId="17" hidden="1">[2]Uke!#REF!</definedName>
    <definedName name="BNM" localSheetId="6" hidden="1">U!#REF!</definedName>
    <definedName name="BNM" localSheetId="25" hidden="1">Uke!#REF!</definedName>
    <definedName name="BNM" localSheetId="28" hidden="1">Uke!#REF!</definedName>
    <definedName name="BNM" localSheetId="29" hidden="1">Uke!#REF!</definedName>
    <definedName name="BNM" localSheetId="2" hidden="1">Uke!#REF!</definedName>
    <definedName name="BNM" hidden="1">Uke!#REF!</definedName>
    <definedName name="cc" localSheetId="4" hidden="1">Uke!#REF!</definedName>
    <definedName name="cc" localSheetId="10" hidden="1">Uke!#REF!</definedName>
    <definedName name="cc" localSheetId="8" hidden="1">Uke!#REF!</definedName>
    <definedName name="cc" localSheetId="12" hidden="1">Uke!#REF!</definedName>
    <definedName name="cc" localSheetId="16" hidden="1">Uke!#REF!</definedName>
    <definedName name="cc" localSheetId="19" hidden="1">[2]Uke!#REF!</definedName>
    <definedName name="cc" localSheetId="17" hidden="1">[2]Uke!#REF!</definedName>
    <definedName name="cc" localSheetId="6" hidden="1">U!#REF!</definedName>
    <definedName name="cc" localSheetId="25" hidden="1">Uke!#REF!</definedName>
    <definedName name="cc" localSheetId="29" hidden="1">Uke!#REF!</definedName>
    <definedName name="cc" localSheetId="2" hidden="1">Uke!#REF!</definedName>
    <definedName name="cc" hidden="1">Uke!#REF!</definedName>
    <definedName name="CFE" localSheetId="30" hidden="1">Uke!#REF!</definedName>
    <definedName name="CFE" localSheetId="4" hidden="1">Uke!#REF!</definedName>
    <definedName name="CFE" localSheetId="10" hidden="1">Uke!#REF!</definedName>
    <definedName name="CFE" localSheetId="8" hidden="1">Uke!#REF!</definedName>
    <definedName name="CFE" localSheetId="12" hidden="1">Uke!#REF!</definedName>
    <definedName name="CFE" localSheetId="16" hidden="1">Uke!#REF!</definedName>
    <definedName name="CFE" localSheetId="19" hidden="1">[2]Uke!#REF!</definedName>
    <definedName name="CFE" localSheetId="17" hidden="1">[2]Uke!#REF!</definedName>
    <definedName name="CFE" localSheetId="6" hidden="1">U!#REF!</definedName>
    <definedName name="CFE" localSheetId="25" hidden="1">Uke!#REF!</definedName>
    <definedName name="CFE" localSheetId="28" hidden="1">Uke!#REF!</definedName>
    <definedName name="CFE" localSheetId="24" hidden="1">Uke!#REF!</definedName>
    <definedName name="CFE" localSheetId="29" hidden="1">Uke!#REF!</definedName>
    <definedName name="CFE" localSheetId="2" hidden="1">Uke!#REF!</definedName>
    <definedName name="CFE" hidden="1">Uke!#REF!</definedName>
    <definedName name="d" localSheetId="4" hidden="1">Uke!#REF!</definedName>
    <definedName name="d" localSheetId="10" hidden="1">Uke!#REF!</definedName>
    <definedName name="d" localSheetId="8" hidden="1">Uke!#REF!</definedName>
    <definedName name="d" localSheetId="12" hidden="1">Uke!#REF!</definedName>
    <definedName name="d" localSheetId="16" hidden="1">Uke!#REF!</definedName>
    <definedName name="d" localSheetId="19" hidden="1">[2]Uke!#REF!</definedName>
    <definedName name="d" localSheetId="17" hidden="1">[2]Uke!#REF!</definedName>
    <definedName name="d" localSheetId="6" hidden="1">U!#REF!</definedName>
    <definedName name="d" localSheetId="25" hidden="1">Uke!#REF!</definedName>
    <definedName name="d" localSheetId="29" hidden="1">Uke!#REF!</definedName>
    <definedName name="d" localSheetId="2" hidden="1">Uke!#REF!</definedName>
    <definedName name="d" hidden="1">Uke!#REF!</definedName>
    <definedName name="DDD" localSheetId="30" hidden="1">Uke!#REF!</definedName>
    <definedName name="DDD" localSheetId="22" hidden="1">Uke!#REF!</definedName>
    <definedName name="DDD" localSheetId="20" hidden="1">Uke!#REF!</definedName>
    <definedName name="DDD" localSheetId="4" hidden="1">Uke!#REF!</definedName>
    <definedName name="DDD" localSheetId="10" hidden="1">Uke!#REF!</definedName>
    <definedName name="DDD" localSheetId="8" hidden="1">Uke!#REF!</definedName>
    <definedName name="DDD" localSheetId="12" hidden="1">Uke!#REF!</definedName>
    <definedName name="DDD" localSheetId="16" hidden="1">Uke!#REF!</definedName>
    <definedName name="DDD" localSheetId="15" hidden="1">Uke!#REF!</definedName>
    <definedName name="DDD" localSheetId="19" hidden="1">[2]Uke!#REF!</definedName>
    <definedName name="DDD" localSheetId="17" hidden="1">[2]Uke!#REF!</definedName>
    <definedName name="DDD" localSheetId="6" hidden="1">U!#REF!</definedName>
    <definedName name="DDD" localSheetId="25" hidden="1">Uke!#REF!</definedName>
    <definedName name="DDD" localSheetId="26" hidden="1">Uke!#REF!</definedName>
    <definedName name="DDD" localSheetId="28" hidden="1">Uke!#REF!</definedName>
    <definedName name="DDD" localSheetId="24" hidden="1">Uke!#REF!</definedName>
    <definedName name="DDD" localSheetId="29" hidden="1">Uke!#REF!</definedName>
    <definedName name="DDD" localSheetId="2" hidden="1">Uke!#REF!</definedName>
    <definedName name="DDD" hidden="1">Uke!#REF!</definedName>
    <definedName name="EEE" localSheetId="30" hidden="1">Uke!#REF!</definedName>
    <definedName name="EEE" localSheetId="22" hidden="1">Uke!#REF!</definedName>
    <definedName name="EEE" localSheetId="4" hidden="1">Uke!#REF!</definedName>
    <definedName name="EEE" localSheetId="10" hidden="1">Uke!#REF!</definedName>
    <definedName name="EEE" localSheetId="8" hidden="1">Uke!#REF!</definedName>
    <definedName name="EEE" localSheetId="12" hidden="1">Uke!#REF!</definedName>
    <definedName name="EEE" localSheetId="16" hidden="1">Uke!#REF!</definedName>
    <definedName name="EEE" localSheetId="19" hidden="1">[2]Uke!#REF!</definedName>
    <definedName name="EEE" localSheetId="17" hidden="1">[2]Uke!#REF!</definedName>
    <definedName name="EEE" localSheetId="6" hidden="1">U!#REF!</definedName>
    <definedName name="EEE" localSheetId="25" hidden="1">Uke!#REF!</definedName>
    <definedName name="EEE" localSheetId="28" hidden="1">Uke!#REF!</definedName>
    <definedName name="EEE" localSheetId="24" hidden="1">Uke!#REF!</definedName>
    <definedName name="EEE" localSheetId="29" hidden="1">Uke!#REF!</definedName>
    <definedName name="EEE" localSheetId="2" hidden="1">Uke!#REF!</definedName>
    <definedName name="EEE" hidden="1">Uke!#REF!</definedName>
    <definedName name="f" localSheetId="4" hidden="1">Uke!#REF!</definedName>
    <definedName name="f" localSheetId="10" hidden="1">Uke!#REF!</definedName>
    <definedName name="f" localSheetId="8" hidden="1">Uke!#REF!</definedName>
    <definedName name="f" localSheetId="12" hidden="1">Uke!#REF!</definedName>
    <definedName name="f" localSheetId="16" hidden="1">Uke!#REF!</definedName>
    <definedName name="f" localSheetId="19" hidden="1">[2]Uke!#REF!</definedName>
    <definedName name="f" localSheetId="17" hidden="1">[2]Uke!#REF!</definedName>
    <definedName name="f" localSheetId="6" hidden="1">U!#REF!</definedName>
    <definedName name="f" localSheetId="25" hidden="1">Uke!#REF!</definedName>
    <definedName name="f" localSheetId="29" hidden="1">Uke!#REF!</definedName>
    <definedName name="f" localSheetId="2" hidden="1">Uke!#REF!</definedName>
    <definedName name="f" hidden="1">Uke!#REF!</definedName>
    <definedName name="FF" localSheetId="4" hidden="1">Uke!#REF!</definedName>
    <definedName name="FF" localSheetId="10" hidden="1">Uke!#REF!</definedName>
    <definedName name="FF" localSheetId="8" hidden="1">Uke!#REF!</definedName>
    <definedName name="FF" localSheetId="12" hidden="1">Uke!#REF!</definedName>
    <definedName name="FF" localSheetId="16" hidden="1">Uke!#REF!</definedName>
    <definedName name="FF" localSheetId="19" hidden="1">[2]Uke!#REF!</definedName>
    <definedName name="FF" localSheetId="17" hidden="1">[2]Uke!#REF!</definedName>
    <definedName name="FF" localSheetId="6" hidden="1">U!#REF!</definedName>
    <definedName name="FF" localSheetId="25" hidden="1">Uke!#REF!</definedName>
    <definedName name="FF" localSheetId="29" hidden="1">Uke!#REF!</definedName>
    <definedName name="FF" localSheetId="2" hidden="1">Uke!#REF!</definedName>
    <definedName name="FF" hidden="1">Uke!#REF!</definedName>
    <definedName name="GGG" localSheetId="30" hidden="1">Uke!#REF!</definedName>
    <definedName name="GGG" localSheetId="22" hidden="1">Uke!#REF!</definedName>
    <definedName name="GGG" localSheetId="4" hidden="1">Uke!#REF!</definedName>
    <definedName name="GGG" localSheetId="10" hidden="1">Uke!#REF!</definedName>
    <definedName name="GGG" localSheetId="8" hidden="1">Uke!#REF!</definedName>
    <definedName name="GGG" localSheetId="12" hidden="1">Uke!#REF!</definedName>
    <definedName name="GGG" localSheetId="16" hidden="1">Uke!#REF!</definedName>
    <definedName name="GGG" localSheetId="19" hidden="1">[2]Uke!#REF!</definedName>
    <definedName name="GGG" localSheetId="17" hidden="1">[2]Uke!#REF!</definedName>
    <definedName name="GGG" localSheetId="6" hidden="1">U!#REF!</definedName>
    <definedName name="GGG" localSheetId="25" hidden="1">Uke!#REF!</definedName>
    <definedName name="GGG" localSheetId="28" hidden="1">Uke!#REF!</definedName>
    <definedName name="GGG" localSheetId="24" hidden="1">Uke!#REF!</definedName>
    <definedName name="GGG" localSheetId="29" hidden="1">Uke!#REF!</definedName>
    <definedName name="GGG" localSheetId="2" hidden="1">Uke!#REF!</definedName>
    <definedName name="GGG" hidden="1">Uke!#REF!</definedName>
    <definedName name="GH" localSheetId="4" hidden="1">Uke!#REF!</definedName>
    <definedName name="GH" localSheetId="10" hidden="1">Uke!#REF!</definedName>
    <definedName name="GH" localSheetId="8" hidden="1">Uke!#REF!</definedName>
    <definedName name="GH" localSheetId="12" hidden="1">Uke!#REF!</definedName>
    <definedName name="GH" localSheetId="16" hidden="1">Uke!#REF!</definedName>
    <definedName name="GH" localSheetId="19" hidden="1">[2]Uke!#REF!</definedName>
    <definedName name="GH" localSheetId="17" hidden="1">[2]Uke!#REF!</definedName>
    <definedName name="GH" localSheetId="6" hidden="1">U!#REF!</definedName>
    <definedName name="GH" localSheetId="25" hidden="1">Uke!#REF!</definedName>
    <definedName name="GH" localSheetId="29" hidden="1">Uke!#REF!</definedName>
    <definedName name="GH" localSheetId="2" hidden="1">Uke!#REF!</definedName>
    <definedName name="GH" hidden="1">Uke!#REF!</definedName>
    <definedName name="GI" localSheetId="4" hidden="1">Uke!#REF!</definedName>
    <definedName name="GI" localSheetId="10" hidden="1">Uke!#REF!</definedName>
    <definedName name="GI" localSheetId="8" hidden="1">Uke!#REF!</definedName>
    <definedName name="GI" localSheetId="12" hidden="1">Uke!#REF!</definedName>
    <definedName name="GI" localSheetId="16" hidden="1">Uke!#REF!</definedName>
    <definedName name="GI" localSheetId="19" hidden="1">[2]Uke!#REF!</definedName>
    <definedName name="GI" localSheetId="17" hidden="1">[2]Uke!#REF!</definedName>
    <definedName name="GI" localSheetId="6" hidden="1">U!#REF!</definedName>
    <definedName name="GI" localSheetId="25" hidden="1">Uke!#REF!</definedName>
    <definedName name="GI" localSheetId="29" hidden="1">Uke!#REF!</definedName>
    <definedName name="GI" localSheetId="2" hidden="1">Uke!#REF!</definedName>
    <definedName name="GI" hidden="1">Uke!#REF!</definedName>
    <definedName name="HG" localSheetId="4" hidden="1">Uke!#REF!</definedName>
    <definedName name="HG" localSheetId="10" hidden="1">Uke!#REF!</definedName>
    <definedName name="HG" localSheetId="8" hidden="1">Uke!#REF!</definedName>
    <definedName name="HG" localSheetId="12" hidden="1">Uke!#REF!</definedName>
    <definedName name="HG" localSheetId="16" hidden="1">Uke!#REF!</definedName>
    <definedName name="HG" localSheetId="19" hidden="1">[2]Uke!#REF!</definedName>
    <definedName name="HG" localSheetId="17" hidden="1">[2]Uke!#REF!</definedName>
    <definedName name="HG" localSheetId="6" hidden="1">U!#REF!</definedName>
    <definedName name="HG" localSheetId="25" hidden="1">Uke!#REF!</definedName>
    <definedName name="HG" localSheetId="29" hidden="1">Uke!#REF!</definedName>
    <definedName name="HG" localSheetId="2" hidden="1">Uke!#REF!</definedName>
    <definedName name="HG" hidden="1">Uke!#REF!</definedName>
    <definedName name="HT" localSheetId="4" hidden="1">Uke!#REF!</definedName>
    <definedName name="HT" localSheetId="10" hidden="1">Uke!#REF!</definedName>
    <definedName name="HT" localSheetId="8" hidden="1">Uke!#REF!</definedName>
    <definedName name="HT" localSheetId="12" hidden="1">Uke!#REF!</definedName>
    <definedName name="HT" localSheetId="16" hidden="1">Uke!#REF!</definedName>
    <definedName name="HT" localSheetId="19" hidden="1">[2]Uke!#REF!</definedName>
    <definedName name="HT" localSheetId="17" hidden="1">[2]Uke!#REF!</definedName>
    <definedName name="HT" localSheetId="6" hidden="1">U!#REF!</definedName>
    <definedName name="HT" localSheetId="25" hidden="1">Uke!#REF!</definedName>
    <definedName name="HT" localSheetId="29" hidden="1">Uke!#REF!</definedName>
    <definedName name="HT" localSheetId="2" hidden="1">Uke!#REF!</definedName>
    <definedName name="HT" hidden="1">Uke!#REF!</definedName>
    <definedName name="JHK" localSheetId="4" hidden="1">Uke!#REF!</definedName>
    <definedName name="JHK" localSheetId="10" hidden="1">Uke!#REF!</definedName>
    <definedName name="JHK" localSheetId="8" hidden="1">Uke!#REF!</definedName>
    <definedName name="JHK" localSheetId="12" hidden="1">Uke!#REF!</definedName>
    <definedName name="JHK" localSheetId="16" hidden="1">Uke!#REF!</definedName>
    <definedName name="JHK" localSheetId="19" hidden="1">[2]Uke!#REF!</definedName>
    <definedName name="JHK" localSheetId="17" hidden="1">[2]Uke!#REF!</definedName>
    <definedName name="JHK" localSheetId="6" hidden="1">U!#REF!</definedName>
    <definedName name="JHK" localSheetId="25" hidden="1">Uke!#REF!</definedName>
    <definedName name="JHK" localSheetId="29" hidden="1">Uke!#REF!</definedName>
    <definedName name="JHK" localSheetId="2" hidden="1">Uke!#REF!</definedName>
    <definedName name="JHK" hidden="1">Uke!#REF!</definedName>
    <definedName name="JLK" localSheetId="4" hidden="1">Uke!#REF!</definedName>
    <definedName name="JLK" localSheetId="10" hidden="1">Uke!#REF!</definedName>
    <definedName name="JLK" localSheetId="8" hidden="1">Uke!#REF!</definedName>
    <definedName name="JLK" localSheetId="12" hidden="1">Uke!#REF!</definedName>
    <definedName name="JLK" localSheetId="16" hidden="1">Uke!#REF!</definedName>
    <definedName name="JLK" localSheetId="19" hidden="1">[2]Uke!#REF!</definedName>
    <definedName name="JLK" localSheetId="17" hidden="1">[2]Uke!#REF!</definedName>
    <definedName name="JLK" localSheetId="6" hidden="1">U!#REF!</definedName>
    <definedName name="JLK" localSheetId="25" hidden="1">Uke!#REF!</definedName>
    <definedName name="JLK" localSheetId="28" hidden="1">Uke!#REF!</definedName>
    <definedName name="JLK" localSheetId="29" hidden="1">Uke!#REF!</definedName>
    <definedName name="JLK" localSheetId="2" hidden="1">Uke!#REF!</definedName>
    <definedName name="JLK" hidden="1">Uke!#REF!</definedName>
    <definedName name="JLKJ" localSheetId="4" hidden="1">Uke!#REF!</definedName>
    <definedName name="JLKJ" localSheetId="10" hidden="1">Uke!#REF!</definedName>
    <definedName name="JLKJ" localSheetId="8" hidden="1">Uke!#REF!</definedName>
    <definedName name="JLKJ" localSheetId="12" hidden="1">Uke!#REF!</definedName>
    <definedName name="JLKJ" localSheetId="16" hidden="1">Uke!#REF!</definedName>
    <definedName name="JLKJ" localSheetId="19" hidden="1">[2]Uke!#REF!</definedName>
    <definedName name="JLKJ" localSheetId="17" hidden="1">[2]Uke!#REF!</definedName>
    <definedName name="JLKJ" localSheetId="6" hidden="1">U!#REF!</definedName>
    <definedName name="JLKJ" localSheetId="25" hidden="1">Uke!#REF!</definedName>
    <definedName name="JLKJ" localSheetId="28" hidden="1">Uke!#REF!</definedName>
    <definedName name="JLKJ" localSheetId="29" hidden="1">Uke!#REF!</definedName>
    <definedName name="JLKJ" localSheetId="2" hidden="1">Uke!#REF!</definedName>
    <definedName name="JLKJ" hidden="1">Uke!#REF!</definedName>
    <definedName name="JLKJLK" localSheetId="4" hidden="1">Uke!#REF!</definedName>
    <definedName name="JLKJLK" localSheetId="10" hidden="1">Uke!#REF!</definedName>
    <definedName name="JLKJLK" localSheetId="8" hidden="1">Uke!#REF!</definedName>
    <definedName name="JLKJLK" localSheetId="12" hidden="1">Uke!#REF!</definedName>
    <definedName name="JLKJLK" localSheetId="16" hidden="1">Uke!#REF!</definedName>
    <definedName name="JLKJLK" localSheetId="19" hidden="1">[2]Uke!#REF!</definedName>
    <definedName name="JLKJLK" localSheetId="17" hidden="1">[2]Uke!#REF!</definedName>
    <definedName name="JLKJLK" localSheetId="6" hidden="1">U!#REF!</definedName>
    <definedName name="JLKJLK" localSheetId="25" hidden="1">Uke!#REF!</definedName>
    <definedName name="JLKJLK" localSheetId="29" hidden="1">Uke!#REF!</definedName>
    <definedName name="JLKJLK" localSheetId="2" hidden="1">Uke!#REF!</definedName>
    <definedName name="JLKJLK" hidden="1">Uke!#REF!</definedName>
    <definedName name="KJH" localSheetId="30" hidden="1">Uke!#REF!</definedName>
    <definedName name="KJH" localSheetId="4" hidden="1">Uke!#REF!</definedName>
    <definedName name="KJH" localSheetId="10" hidden="1">Uke!#REF!</definedName>
    <definedName name="KJH" localSheetId="8" hidden="1">Uke!#REF!</definedName>
    <definedName name="KJH" localSheetId="12" hidden="1">Uke!#REF!</definedName>
    <definedName name="KJH" localSheetId="16" hidden="1">Uke!#REF!</definedName>
    <definedName name="KJH" localSheetId="19" hidden="1">[2]Uke!#REF!</definedName>
    <definedName name="KJH" localSheetId="17" hidden="1">[2]Uke!#REF!</definedName>
    <definedName name="KJH" localSheetId="6" hidden="1">U!#REF!</definedName>
    <definedName name="KJH" localSheetId="25" hidden="1">Uke!#REF!</definedName>
    <definedName name="KJH" localSheetId="28" hidden="1">Uke!#REF!</definedName>
    <definedName name="KJH" localSheetId="24" hidden="1">Uke!#REF!</definedName>
    <definedName name="KJH" localSheetId="29" hidden="1">Uke!#REF!</definedName>
    <definedName name="KJH" localSheetId="2" hidden="1">Uke!#REF!</definedName>
    <definedName name="KJH" hidden="1">Uke!#REF!</definedName>
    <definedName name="KJHK" localSheetId="4" hidden="1">Uke!#REF!</definedName>
    <definedName name="KJHK" localSheetId="10" hidden="1">Uke!#REF!</definedName>
    <definedName name="KJHK" localSheetId="8" hidden="1">Uke!#REF!</definedName>
    <definedName name="KJHK" localSheetId="12" hidden="1">Uke!#REF!</definedName>
    <definedName name="KJHK" localSheetId="16" hidden="1">Uke!#REF!</definedName>
    <definedName name="KJHK" localSheetId="19" hidden="1">[2]Uke!#REF!</definedName>
    <definedName name="KJHK" localSheetId="17" hidden="1">[2]Uke!#REF!</definedName>
    <definedName name="KJHK" localSheetId="6" hidden="1">U!#REF!</definedName>
    <definedName name="KJHK" localSheetId="25" hidden="1">Uke!#REF!</definedName>
    <definedName name="KJHK" localSheetId="29" hidden="1">Uke!#REF!</definedName>
    <definedName name="KJHK" localSheetId="2" hidden="1">Uke!#REF!</definedName>
    <definedName name="KJHK" hidden="1">Uke!#REF!</definedName>
    <definedName name="kkk" localSheetId="4" hidden="1">Uke!#REF!</definedName>
    <definedName name="kkk" localSheetId="10" hidden="1">Uke!#REF!</definedName>
    <definedName name="kkk" localSheetId="8" hidden="1">Uke!#REF!</definedName>
    <definedName name="kkk" localSheetId="12" hidden="1">Uke!#REF!</definedName>
    <definedName name="kkk" localSheetId="16" hidden="1">Uke!#REF!</definedName>
    <definedName name="kkk" localSheetId="19" hidden="1">[2]Uke!#REF!</definedName>
    <definedName name="kkk" localSheetId="17" hidden="1">[2]Uke!#REF!</definedName>
    <definedName name="kkk" localSheetId="6" hidden="1">U!#REF!</definedName>
    <definedName name="kkk" localSheetId="25" hidden="1">Uke!#REF!</definedName>
    <definedName name="kkk" localSheetId="29" hidden="1">Uke!#REF!</definedName>
    <definedName name="kkk" localSheetId="2" hidden="1">Uke!#REF!</definedName>
    <definedName name="kkk" hidden="1">Uke!#REF!</definedName>
    <definedName name="LKH" localSheetId="30" hidden="1">Uke!#REF!</definedName>
    <definedName name="LKH" localSheetId="4" hidden="1">Uke!#REF!</definedName>
    <definedName name="LKH" localSheetId="10" hidden="1">Uke!#REF!</definedName>
    <definedName name="LKH" localSheetId="8" hidden="1">Uke!#REF!</definedName>
    <definedName name="LKH" localSheetId="12" hidden="1">Uke!#REF!</definedName>
    <definedName name="LKH" localSheetId="16" hidden="1">Uke!#REF!</definedName>
    <definedName name="LKH" localSheetId="19" hidden="1">[2]Uke!#REF!</definedName>
    <definedName name="LKH" localSheetId="17" hidden="1">[2]Uke!#REF!</definedName>
    <definedName name="LKH" localSheetId="6" hidden="1">U!#REF!</definedName>
    <definedName name="LKH" localSheetId="25" hidden="1">Uke!#REF!</definedName>
    <definedName name="LKH" localSheetId="28" hidden="1">Uke!#REF!</definedName>
    <definedName name="LKH" localSheetId="24" hidden="1">Uke!#REF!</definedName>
    <definedName name="LKH" localSheetId="29" hidden="1">Uke!#REF!</definedName>
    <definedName name="LKH" localSheetId="2" hidden="1">Uke!#REF!</definedName>
    <definedName name="LKH" hidden="1">Uke!#REF!</definedName>
    <definedName name="lll" localSheetId="4" hidden="1">Uke!#REF!</definedName>
    <definedName name="lll" localSheetId="10" hidden="1">Uke!#REF!</definedName>
    <definedName name="lll" localSheetId="8" hidden="1">Uke!#REF!</definedName>
    <definedName name="lll" localSheetId="12" hidden="1">Uke!#REF!</definedName>
    <definedName name="lll" localSheetId="16" hidden="1">Uke!#REF!</definedName>
    <definedName name="lll" localSheetId="19" hidden="1">[2]Uke!#REF!</definedName>
    <definedName name="lll" localSheetId="17" hidden="1">[2]Uke!#REF!</definedName>
    <definedName name="lll" localSheetId="6" hidden="1">U!#REF!</definedName>
    <definedName name="lll" localSheetId="25" hidden="1">Uke!#REF!</definedName>
    <definedName name="lll" localSheetId="29" hidden="1">Uke!#REF!</definedName>
    <definedName name="lll" localSheetId="2" hidden="1">Uke!#REF!</definedName>
    <definedName name="lll" hidden="1">Uke!#REF!</definedName>
    <definedName name="MM" localSheetId="4" hidden="1">Uke!#REF!</definedName>
    <definedName name="MM" localSheetId="10" hidden="1">Uke!#REF!</definedName>
    <definedName name="MM" localSheetId="8" hidden="1">Uke!#REF!</definedName>
    <definedName name="MM" localSheetId="12" hidden="1">Uke!#REF!</definedName>
    <definedName name="MM" localSheetId="16" hidden="1">Uke!#REF!</definedName>
    <definedName name="MM" localSheetId="19" hidden="1">[2]Uke!#REF!</definedName>
    <definedName name="MM" localSheetId="17" hidden="1">[2]Uke!#REF!</definedName>
    <definedName name="MM" localSheetId="6" hidden="1">U!#REF!</definedName>
    <definedName name="MM" localSheetId="25" hidden="1">Uke!#REF!</definedName>
    <definedName name="MM" localSheetId="29" hidden="1">Uke!#REF!</definedName>
    <definedName name="MM" localSheetId="2" hidden="1">Uke!#REF!</definedName>
    <definedName name="MM" hidden="1">Uke!#REF!</definedName>
    <definedName name="mmm" localSheetId="4" hidden="1">Uke!#REF!</definedName>
    <definedName name="mmm" localSheetId="10" hidden="1">Uke!#REF!</definedName>
    <definedName name="mmm" localSheetId="8" hidden="1">Uke!#REF!</definedName>
    <definedName name="mmm" localSheetId="12" hidden="1">Uke!#REF!</definedName>
    <definedName name="mmm" localSheetId="16" hidden="1">Uke!#REF!</definedName>
    <definedName name="mmm" localSheetId="19" hidden="1">[2]Uke!#REF!</definedName>
    <definedName name="mmm" localSheetId="17" hidden="1">[2]Uke!#REF!</definedName>
    <definedName name="mmm" localSheetId="6" hidden="1">U!#REF!</definedName>
    <definedName name="mmm" localSheetId="25" hidden="1">Uke!#REF!</definedName>
    <definedName name="mmm" localSheetId="29" hidden="1">Uke!#REF!</definedName>
    <definedName name="mmm" localSheetId="2" hidden="1">Uke!#REF!</definedName>
    <definedName name="mmm" hidden="1">Uke!#REF!</definedName>
    <definedName name="nn" localSheetId="4" hidden="1">Uke!#REF!</definedName>
    <definedName name="nn" localSheetId="10" hidden="1">Uke!#REF!</definedName>
    <definedName name="nn" localSheetId="8" hidden="1">Uke!#REF!</definedName>
    <definedName name="nn" localSheetId="12" hidden="1">Uke!#REF!</definedName>
    <definedName name="nn" localSheetId="16" hidden="1">Uke!#REF!</definedName>
    <definedName name="nn" localSheetId="19" hidden="1">[2]Uke!#REF!</definedName>
    <definedName name="nn" localSheetId="17" hidden="1">[2]Uke!#REF!</definedName>
    <definedName name="nn" localSheetId="6" hidden="1">U!#REF!</definedName>
    <definedName name="nn" localSheetId="25" hidden="1">Uke!#REF!</definedName>
    <definedName name="nn" localSheetId="29" hidden="1">Uke!#REF!</definedName>
    <definedName name="nn" localSheetId="2" hidden="1">Uke!#REF!</definedName>
    <definedName name="nn" hidden="1">Uke!#REF!</definedName>
    <definedName name="NVN" localSheetId="4" hidden="1">Uke!#REF!</definedName>
    <definedName name="NVN" localSheetId="10" hidden="1">Uke!#REF!</definedName>
    <definedName name="NVN" localSheetId="8" hidden="1">Uke!#REF!</definedName>
    <definedName name="NVN" localSheetId="12" hidden="1">Uke!#REF!</definedName>
    <definedName name="NVN" localSheetId="16" hidden="1">Uke!#REF!</definedName>
    <definedName name="NVN" localSheetId="19" hidden="1">[2]Uke!#REF!</definedName>
    <definedName name="NVN" localSheetId="17" hidden="1">[2]Uke!#REF!</definedName>
    <definedName name="NVN" localSheetId="6" hidden="1">U!#REF!</definedName>
    <definedName name="NVN" localSheetId="25" hidden="1">Uke!#REF!</definedName>
    <definedName name="NVN" localSheetId="29" hidden="1">Uke!#REF!</definedName>
    <definedName name="NVN" localSheetId="2" hidden="1">Uke!#REF!</definedName>
    <definedName name="NVN" hidden="1">Uke!#REF!</definedName>
    <definedName name="q" localSheetId="4" hidden="1">Uke!#REF!</definedName>
    <definedName name="q" localSheetId="10" hidden="1">Uke!#REF!</definedName>
    <definedName name="q" localSheetId="8" hidden="1">Uke!#REF!</definedName>
    <definedName name="q" localSheetId="12" hidden="1">Uke!#REF!</definedName>
    <definedName name="q" localSheetId="16" hidden="1">Uke!#REF!</definedName>
    <definedName name="q" localSheetId="19" hidden="1">[2]Uke!#REF!</definedName>
    <definedName name="q" localSheetId="17" hidden="1">[2]Uke!#REF!</definedName>
    <definedName name="q" localSheetId="6" hidden="1">U!#REF!</definedName>
    <definedName name="q" localSheetId="25" hidden="1">Uke!#REF!</definedName>
    <definedName name="q" localSheetId="29" hidden="1">Uke!#REF!</definedName>
    <definedName name="q" localSheetId="2" hidden="1">Uke!#REF!</definedName>
    <definedName name="q" hidden="1">Uke!#REF!</definedName>
    <definedName name="rr" localSheetId="4" hidden="1">Uke!#REF!</definedName>
    <definedName name="rr" localSheetId="10" hidden="1">Uke!#REF!</definedName>
    <definedName name="rr" localSheetId="8" hidden="1">Uke!#REF!</definedName>
    <definedName name="rr" localSheetId="12" hidden="1">Uke!#REF!</definedName>
    <definedName name="rr" localSheetId="16" hidden="1">Uke!#REF!</definedName>
    <definedName name="rr" localSheetId="19" hidden="1">[2]Uke!#REF!</definedName>
    <definedName name="rr" localSheetId="17" hidden="1">[2]Uke!#REF!</definedName>
    <definedName name="rr" localSheetId="6" hidden="1">U!#REF!</definedName>
    <definedName name="rr" localSheetId="25" hidden="1">Uke!#REF!</definedName>
    <definedName name="rr" localSheetId="29" hidden="1">Uke!#REF!</definedName>
    <definedName name="rr" localSheetId="2" hidden="1">Uke!#REF!</definedName>
    <definedName name="rr" hidden="1">Uke!#REF!</definedName>
    <definedName name="SSS" localSheetId="30" hidden="1">Uke!#REF!</definedName>
    <definedName name="SSS" localSheetId="22" hidden="1">Uke!#REF!</definedName>
    <definedName name="SSS" localSheetId="4" hidden="1">Uke!#REF!</definedName>
    <definedName name="SSS" localSheetId="10" hidden="1">Uke!#REF!</definedName>
    <definedName name="SSS" localSheetId="8" hidden="1">Uke!#REF!</definedName>
    <definedName name="SSS" localSheetId="12" hidden="1">Uke!#REF!</definedName>
    <definedName name="SSS" localSheetId="16" hidden="1">Uke!#REF!</definedName>
    <definedName name="SSS" localSheetId="19" hidden="1">[2]Uke!#REF!</definedName>
    <definedName name="SSS" localSheetId="17" hidden="1">[2]Uke!#REF!</definedName>
    <definedName name="SSS" localSheetId="6" hidden="1">U!#REF!</definedName>
    <definedName name="SSS" localSheetId="25" hidden="1">Uke!#REF!</definedName>
    <definedName name="SSS" localSheetId="28" hidden="1">Uke!#REF!</definedName>
    <definedName name="SSS" localSheetId="24" hidden="1">Uke!#REF!</definedName>
    <definedName name="SSS" localSheetId="29" hidden="1">Uke!#REF!</definedName>
    <definedName name="SSS" localSheetId="2" hidden="1">Uke!#REF!</definedName>
    <definedName name="SSS" hidden="1">Uke!#REF!</definedName>
    <definedName name="SSSS" localSheetId="4" hidden="1">Uke!#REF!</definedName>
    <definedName name="SSSS" localSheetId="10" hidden="1">Uke!#REF!</definedName>
    <definedName name="SSSS" localSheetId="8" hidden="1">Uke!#REF!</definedName>
    <definedName name="SSSS" localSheetId="12" hidden="1">Uke!#REF!</definedName>
    <definedName name="SSSS" localSheetId="16" hidden="1">Uke!#REF!</definedName>
    <definedName name="SSSS" localSheetId="19" hidden="1">[2]Uke!#REF!</definedName>
    <definedName name="SSSS" localSheetId="17" hidden="1">[2]Uke!#REF!</definedName>
    <definedName name="SSSS" localSheetId="6" hidden="1">U!#REF!</definedName>
    <definedName name="SSSS" localSheetId="25" hidden="1">Uke!#REF!</definedName>
    <definedName name="SSSS" localSheetId="29" hidden="1">Uke!#REF!</definedName>
    <definedName name="SSSS" localSheetId="2" hidden="1">Uke!#REF!</definedName>
    <definedName name="SSSS" hidden="1">Uke!#REF!</definedName>
    <definedName name="T" localSheetId="4" hidden="1">Uke!#REF!</definedName>
    <definedName name="T" localSheetId="10" hidden="1">Uke!#REF!</definedName>
    <definedName name="T" localSheetId="8" hidden="1">Uke!#REF!</definedName>
    <definedName name="T" localSheetId="12" hidden="1">Uke!#REF!</definedName>
    <definedName name="T" localSheetId="16" hidden="1">Uke!#REF!</definedName>
    <definedName name="T" localSheetId="19" hidden="1">[2]Uke!#REF!</definedName>
    <definedName name="T" localSheetId="17" hidden="1">[2]Uke!#REF!</definedName>
    <definedName name="T" localSheetId="6" hidden="1">U!#REF!</definedName>
    <definedName name="T" localSheetId="25" hidden="1">Uke!#REF!</definedName>
    <definedName name="T" localSheetId="29" hidden="1">Uke!#REF!</definedName>
    <definedName name="T" localSheetId="2" hidden="1">Uke!#REF!</definedName>
    <definedName name="T" hidden="1">Uke!#REF!</definedName>
    <definedName name="TT" localSheetId="4" hidden="1">Uke!#REF!</definedName>
    <definedName name="TT" localSheetId="10" hidden="1">Uke!#REF!</definedName>
    <definedName name="TT" localSheetId="8" hidden="1">Uke!#REF!</definedName>
    <definedName name="TT" localSheetId="12" hidden="1">Uke!#REF!</definedName>
    <definedName name="TT" localSheetId="16" hidden="1">Uke!#REF!</definedName>
    <definedName name="TT" localSheetId="19" hidden="1">[2]Uke!#REF!</definedName>
    <definedName name="TT" localSheetId="17" hidden="1">[2]Uke!#REF!</definedName>
    <definedName name="TT" localSheetId="6" hidden="1">U!#REF!</definedName>
    <definedName name="TT" localSheetId="25" hidden="1">Uke!#REF!</definedName>
    <definedName name="TT" localSheetId="29" hidden="1">Uke!#REF!</definedName>
    <definedName name="TT" localSheetId="2" hidden="1">Uke!#REF!</definedName>
    <definedName name="TT" hidden="1">Uke!#REF!</definedName>
    <definedName name="TTT" localSheetId="30" hidden="1">Uke!#REF!</definedName>
    <definedName name="TTT" localSheetId="22" hidden="1">Uke!#REF!</definedName>
    <definedName name="TTT" localSheetId="4" hidden="1">Uke!#REF!</definedName>
    <definedName name="TTT" localSheetId="10" hidden="1">Uke!#REF!</definedName>
    <definedName name="TTT" localSheetId="8" hidden="1">Uke!#REF!</definedName>
    <definedName name="TTT" localSheetId="12" hidden="1">Uke!#REF!</definedName>
    <definedName name="TTT" localSheetId="16" hidden="1">Uke!#REF!</definedName>
    <definedName name="TTT" localSheetId="19" hidden="1">[2]Uke!#REF!</definedName>
    <definedName name="TTT" localSheetId="17" hidden="1">[2]Uke!#REF!</definedName>
    <definedName name="TTT" localSheetId="6" hidden="1">U!#REF!</definedName>
    <definedName name="TTT" localSheetId="25" hidden="1">Uke!#REF!</definedName>
    <definedName name="TTT" localSheetId="28" hidden="1">Uke!#REF!</definedName>
    <definedName name="TTT" localSheetId="24" hidden="1">Uke!#REF!</definedName>
    <definedName name="TTT" localSheetId="29" hidden="1">Uke!#REF!</definedName>
    <definedName name="TTT" localSheetId="2" hidden="1">Uke!#REF!</definedName>
    <definedName name="TTT" hidden="1">Uke!#REF!</definedName>
    <definedName name="u" localSheetId="4" hidden="1">Uke!#REF!</definedName>
    <definedName name="u" localSheetId="10" hidden="1">Uke!#REF!</definedName>
    <definedName name="u" localSheetId="8" hidden="1">Uke!#REF!</definedName>
    <definedName name="u" localSheetId="12" hidden="1">Uke!#REF!</definedName>
    <definedName name="u" localSheetId="16" hidden="1">Uke!#REF!</definedName>
    <definedName name="u" localSheetId="19" hidden="1">[2]Uke!#REF!</definedName>
    <definedName name="u" localSheetId="17" hidden="1">[2]Uke!#REF!</definedName>
    <definedName name="u" localSheetId="6" hidden="1">U!#REF!</definedName>
    <definedName name="u" localSheetId="25" hidden="1">Uke!#REF!</definedName>
    <definedName name="u" localSheetId="29" hidden="1">Uke!#REF!</definedName>
    <definedName name="u" localSheetId="2" hidden="1">Uke!#REF!</definedName>
    <definedName name="u" hidden="1">Uke!#REF!</definedName>
    <definedName name="_xlnm.Print_Area" localSheetId="2">Å!$A$4:$Q$16</definedName>
    <definedName name="_xlnm.Print_Area" localSheetId="1">År!$A$4:$W$20</definedName>
    <definedName name="_xlnm.Print_Titles" localSheetId="32">Kommuner!$1:$8</definedName>
    <definedName name="v" localSheetId="4" hidden="1">Uke!#REF!</definedName>
    <definedName name="v" localSheetId="10" hidden="1">Uke!#REF!</definedName>
    <definedName name="v" localSheetId="8" hidden="1">Uke!#REF!</definedName>
    <definedName name="v" localSheetId="12" hidden="1">Uke!#REF!</definedName>
    <definedName name="v" localSheetId="16" hidden="1">Uke!#REF!</definedName>
    <definedName name="v" localSheetId="19" hidden="1">[2]Uke!#REF!</definedName>
    <definedName name="v" localSheetId="17" hidden="1">[2]Uke!#REF!</definedName>
    <definedName name="v" localSheetId="6" hidden="1">U!#REF!</definedName>
    <definedName name="v" localSheetId="25" hidden="1">Uke!#REF!</definedName>
    <definedName name="v" localSheetId="29" hidden="1">Uke!#REF!</definedName>
    <definedName name="v" localSheetId="2" hidden="1">Uke!#REF!</definedName>
    <definedName name="v" hidden="1">Uke!#REF!</definedName>
    <definedName name="vv" localSheetId="4" hidden="1">Uke!#REF!</definedName>
    <definedName name="vv" localSheetId="10" hidden="1">Uke!#REF!</definedName>
    <definedName name="vv" localSheetId="8" hidden="1">Uke!#REF!</definedName>
    <definedName name="vv" localSheetId="12" hidden="1">Uke!#REF!</definedName>
    <definedName name="vv" localSheetId="16" hidden="1">Uke!#REF!</definedName>
    <definedName name="vv" localSheetId="19" hidden="1">[2]Uke!#REF!</definedName>
    <definedName name="vv" localSheetId="17" hidden="1">[2]Uke!#REF!</definedName>
    <definedName name="vv" localSheetId="6" hidden="1">U!#REF!</definedName>
    <definedName name="vv" localSheetId="25" hidden="1">Uke!#REF!</definedName>
    <definedName name="vv" localSheetId="29" hidden="1">Uke!#REF!</definedName>
    <definedName name="vv" localSheetId="2" hidden="1">Uke!#REF!</definedName>
    <definedName name="vv" hidden="1">Uke!#REF!</definedName>
    <definedName name="VVV" localSheetId="30" hidden="1">Uke!#REF!</definedName>
    <definedName name="VVV" localSheetId="22" hidden="1">Uke!#REF!</definedName>
    <definedName name="VVV" localSheetId="4" hidden="1">Uke!#REF!</definedName>
    <definedName name="VVV" localSheetId="10" hidden="1">Uke!#REF!</definedName>
    <definedName name="VVV" localSheetId="8" hidden="1">Uke!#REF!</definedName>
    <definedName name="VVV" localSheetId="12" hidden="1">Uke!#REF!</definedName>
    <definedName name="VVV" localSheetId="16" hidden="1">Uke!#REF!</definedName>
    <definedName name="VVV" localSheetId="19" hidden="1">[2]Uke!#REF!</definedName>
    <definedName name="VVV" localSheetId="17" hidden="1">[2]Uke!#REF!</definedName>
    <definedName name="VVV" localSheetId="6" hidden="1">U!#REF!</definedName>
    <definedName name="VVV" localSheetId="25" hidden="1">Uke!#REF!</definedName>
    <definedName name="VVV" localSheetId="28" hidden="1">Uke!#REF!</definedName>
    <definedName name="VVV" localSheetId="24" hidden="1">Uke!#REF!</definedName>
    <definedName name="VVV" localSheetId="29" hidden="1">Uke!#REF!</definedName>
    <definedName name="VVV" localSheetId="2" hidden="1">Uke!#REF!</definedName>
    <definedName name="VVV" hidden="1">Uke!#REF!</definedName>
    <definedName name="w" localSheetId="4" hidden="1">Uke!#REF!</definedName>
    <definedName name="w" localSheetId="10" hidden="1">Uke!#REF!</definedName>
    <definedName name="w" localSheetId="8" hidden="1">Uke!#REF!</definedName>
    <definedName name="w" localSheetId="12" hidden="1">Uke!#REF!</definedName>
    <definedName name="w" localSheetId="16" hidden="1">Uke!#REF!</definedName>
    <definedName name="w" localSheetId="19" hidden="1">[2]Uke!#REF!</definedName>
    <definedName name="w" localSheetId="17" hidden="1">[2]Uke!#REF!</definedName>
    <definedName name="w" localSheetId="6" hidden="1">U!#REF!</definedName>
    <definedName name="w" localSheetId="25" hidden="1">Uke!#REF!</definedName>
    <definedName name="w" localSheetId="29" hidden="1">Uke!#REF!</definedName>
    <definedName name="w" localSheetId="2" hidden="1">Uke!#REF!</definedName>
    <definedName name="w" hidden="1">Uke!#REF!</definedName>
    <definedName name="XCV" localSheetId="30" hidden="1">Uke!#REF!</definedName>
    <definedName name="XCV" localSheetId="4" hidden="1">Uke!#REF!</definedName>
    <definedName name="XCV" localSheetId="10" hidden="1">Uke!#REF!</definedName>
    <definedName name="XCV" localSheetId="8" hidden="1">Uke!#REF!</definedName>
    <definedName name="XCV" localSheetId="12" hidden="1">Uke!#REF!</definedName>
    <definedName name="XCV" localSheetId="16" hidden="1">Uke!#REF!</definedName>
    <definedName name="XCV" localSheetId="19" hidden="1">[2]Uke!#REF!</definedName>
    <definedName name="XCV" localSheetId="17" hidden="1">[2]Uke!#REF!</definedName>
    <definedName name="XCV" localSheetId="6" hidden="1">U!#REF!</definedName>
    <definedName name="XCV" localSheetId="25" hidden="1">Uke!#REF!</definedName>
    <definedName name="XCV" localSheetId="28" hidden="1">Uke!#REF!</definedName>
    <definedName name="XCV" localSheetId="24" hidden="1">Uke!#REF!</definedName>
    <definedName name="XCV" localSheetId="29" hidden="1">Uke!#REF!</definedName>
    <definedName name="XCV" localSheetId="2" hidden="1">Uke!#REF!</definedName>
    <definedName name="XCV" hidden="1">Uke!#REF!</definedName>
    <definedName name="XGXGF" localSheetId="4" hidden="1">Uke!#REF!</definedName>
    <definedName name="XGXGF" localSheetId="10" hidden="1">Uke!#REF!</definedName>
    <definedName name="XGXGF" localSheetId="8" hidden="1">Uke!#REF!</definedName>
    <definedName name="XGXGF" localSheetId="12" hidden="1">Uke!#REF!</definedName>
    <definedName name="XGXGF" localSheetId="16" hidden="1">Uke!#REF!</definedName>
    <definedName name="XGXGF" localSheetId="19" hidden="1">[2]Uke!#REF!</definedName>
    <definedName name="XGXGF" localSheetId="17" hidden="1">[2]Uke!#REF!</definedName>
    <definedName name="XGXGF" localSheetId="6" hidden="1">U!#REF!</definedName>
    <definedName name="XGXGF" localSheetId="25" hidden="1">Uke!#REF!</definedName>
    <definedName name="XGXGF" localSheetId="29" hidden="1">Uke!#REF!</definedName>
    <definedName name="XGXGF" localSheetId="2" hidden="1">Uke!#REF!</definedName>
    <definedName name="XGXGF" hidden="1">Uke!#REF!</definedName>
    <definedName name="XXX" localSheetId="30" hidden="1">Uke!#REF!</definedName>
    <definedName name="XXX" localSheetId="22" hidden="1">Uke!#REF!</definedName>
    <definedName name="XXX" localSheetId="20" hidden="1">Uke!#REF!</definedName>
    <definedName name="XXX" localSheetId="4" hidden="1">Uke!#REF!</definedName>
    <definedName name="XXX" localSheetId="10" hidden="1">Uke!#REF!</definedName>
    <definedName name="XXX" localSheetId="8" hidden="1">Uke!#REF!</definedName>
    <definedName name="XXX" localSheetId="12" hidden="1">Uke!#REF!</definedName>
    <definedName name="XXX" localSheetId="16" hidden="1">Uke!#REF!</definedName>
    <definedName name="XXX" localSheetId="15" hidden="1">Uke!#REF!</definedName>
    <definedName name="XXX" localSheetId="19" hidden="1">[2]Uke!#REF!</definedName>
    <definedName name="XXX" localSheetId="17" hidden="1">[2]Uke!#REF!</definedName>
    <definedName name="XXX" localSheetId="6" hidden="1">U!#REF!</definedName>
    <definedName name="XXX" localSheetId="25" hidden="1">Uke!#REF!</definedName>
    <definedName name="XXX" localSheetId="26" hidden="1">Uke!#REF!</definedName>
    <definedName name="XXX" localSheetId="28" hidden="1">Uke!#REF!</definedName>
    <definedName name="XXX" localSheetId="24" hidden="1">Uke!#REF!</definedName>
    <definedName name="XXX" localSheetId="29" hidden="1">Uke!#REF!</definedName>
    <definedName name="XXX" localSheetId="2" hidden="1">Uke!#REF!</definedName>
    <definedName name="XXX" hidden="1">Uke!#REF!</definedName>
    <definedName name="YUT" localSheetId="4" hidden="1">Uke!#REF!</definedName>
    <definedName name="YUT" localSheetId="10" hidden="1">Uke!#REF!</definedName>
    <definedName name="YUT" localSheetId="8" hidden="1">Uke!#REF!</definedName>
    <definedName name="YUT" localSheetId="12" hidden="1">Uke!#REF!</definedName>
    <definedName name="YUT" localSheetId="16" hidden="1">Uke!#REF!</definedName>
    <definedName name="YUT" localSheetId="19" hidden="1">[2]Uke!#REF!</definedName>
    <definedName name="YUT" localSheetId="17" hidden="1">[2]Uke!#REF!</definedName>
    <definedName name="YUT" localSheetId="6" hidden="1">U!#REF!</definedName>
    <definedName name="YUT" localSheetId="25" hidden="1">Uke!#REF!</definedName>
    <definedName name="YUT" localSheetId="28" hidden="1">Uke!#REF!</definedName>
    <definedName name="YUT" localSheetId="29" hidden="1">Uke!#REF!</definedName>
    <definedName name="YUT" localSheetId="2" hidden="1">Uke!#REF!</definedName>
    <definedName name="YUT" hidden="1">Uke!#REF!</definedName>
    <definedName name="YY" localSheetId="4" hidden="1">Uke!#REF!</definedName>
    <definedName name="YY" localSheetId="10" hidden="1">Uke!#REF!</definedName>
    <definedName name="YY" localSheetId="8" hidden="1">Uke!#REF!</definedName>
    <definedName name="YY" localSheetId="12" hidden="1">Uke!#REF!</definedName>
    <definedName name="YY" localSheetId="16" hidden="1">Uke!#REF!</definedName>
    <definedName name="YY" localSheetId="19" hidden="1">[2]Uke!#REF!</definedName>
    <definedName name="YY" localSheetId="17" hidden="1">[2]Uke!#REF!</definedName>
    <definedName name="YY" localSheetId="6" hidden="1">U!#REF!</definedName>
    <definedName name="YY" localSheetId="25" hidden="1">Uke!#REF!</definedName>
    <definedName name="YY" localSheetId="29" hidden="1">Uke!#REF!</definedName>
    <definedName name="YY" localSheetId="2" hidden="1">Uke!#REF!</definedName>
    <definedName name="YY" hidden="1">Uke!#REF!</definedName>
    <definedName name="YYY" localSheetId="4" hidden="1">Uke!#REF!</definedName>
    <definedName name="YYY" localSheetId="10" hidden="1">Uke!#REF!</definedName>
    <definedName name="YYY" localSheetId="8" hidden="1">Uke!#REF!</definedName>
    <definedName name="YYY" localSheetId="12" hidden="1">Uke!#REF!</definedName>
    <definedName name="YYY" localSheetId="16" hidden="1">Uke!#REF!</definedName>
    <definedName name="YYY" localSheetId="19" hidden="1">[2]Uke!#REF!</definedName>
    <definedName name="YYY" localSheetId="17" hidden="1">[2]Uke!#REF!</definedName>
    <definedName name="YYY" localSheetId="6" hidden="1">U!#REF!</definedName>
    <definedName name="YYY" localSheetId="25" hidden="1">Uke!#REF!</definedName>
    <definedName name="YYY" localSheetId="29" hidden="1">Uke!#REF!</definedName>
    <definedName name="YYY" localSheetId="2" hidden="1">Uke!#REF!</definedName>
    <definedName name="YYY" hidden="1">Uke!#REF!</definedName>
    <definedName name="YYYY" localSheetId="4" hidden="1">Uke!#REF!</definedName>
    <definedName name="YYYY" localSheetId="10" hidden="1">Uke!#REF!</definedName>
    <definedName name="YYYY" localSheetId="8" hidden="1">Uke!#REF!</definedName>
    <definedName name="YYYY" localSheetId="12" hidden="1">Uke!#REF!</definedName>
    <definedName name="YYYY" localSheetId="16" hidden="1">Uke!#REF!</definedName>
    <definedName name="YYYY" localSheetId="19" hidden="1">[2]Uke!#REF!</definedName>
    <definedName name="YYYY" localSheetId="17" hidden="1">[2]Uke!#REF!</definedName>
    <definedName name="YYYY" localSheetId="6" hidden="1">U!#REF!</definedName>
    <definedName name="YYYY" localSheetId="25" hidden="1">Uke!#REF!</definedName>
    <definedName name="YYYY" localSheetId="29" hidden="1">Uke!#REF!</definedName>
    <definedName name="YYYY" localSheetId="2" hidden="1">Uke!#REF!</definedName>
    <definedName name="YYYY" hidden="1">Uke!#REF!</definedName>
    <definedName name="zz" localSheetId="4" hidden="1">Uke!#REF!</definedName>
    <definedName name="zz" localSheetId="10" hidden="1">Uke!#REF!</definedName>
    <definedName name="zz" localSheetId="8" hidden="1">Uke!#REF!</definedName>
    <definedName name="zz" localSheetId="12" hidden="1">Uke!#REF!</definedName>
    <definedName name="zz" localSheetId="16" hidden="1">Uke!#REF!</definedName>
    <definedName name="zz" localSheetId="19" hidden="1">[2]Uke!#REF!</definedName>
    <definedName name="zz" localSheetId="17" hidden="1">[2]Uke!#REF!</definedName>
    <definedName name="zz" localSheetId="6" hidden="1">U!#REF!</definedName>
    <definedName name="zz" localSheetId="25" hidden="1">Uke!#REF!</definedName>
    <definedName name="zz" localSheetId="29" hidden="1">Uke!#REF!</definedName>
    <definedName name="zz" localSheetId="2" hidden="1">Uke!#REF!</definedName>
    <definedName name="zz" hidden="1">Uke!#REF!</definedName>
    <definedName name="øøø" localSheetId="4" hidden="1">Uke!#REF!</definedName>
    <definedName name="øøø" localSheetId="10" hidden="1">Uke!#REF!</definedName>
    <definedName name="øøø" localSheetId="8" hidden="1">Uke!#REF!</definedName>
    <definedName name="øøø" localSheetId="12" hidden="1">Uke!#REF!</definedName>
    <definedName name="øøø" localSheetId="16" hidden="1">Uke!#REF!</definedName>
    <definedName name="øøø" localSheetId="19" hidden="1">[2]Uke!#REF!</definedName>
    <definedName name="øøø" localSheetId="17" hidden="1">[2]Uke!#REF!</definedName>
    <definedName name="øøø" localSheetId="6" hidden="1">U!#REF!</definedName>
    <definedName name="øøø" localSheetId="25" hidden="1">Uke!#REF!</definedName>
    <definedName name="øøø" localSheetId="29" hidden="1">Uke!#REF!</definedName>
    <definedName name="øøø" localSheetId="2" hidden="1">Uke!#REF!</definedName>
    <definedName name="øøø" hidden="1">Uke!#REF!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225" i="72" l="1"/>
  <c r="W225" i="72" s="1"/>
  <c r="G225" i="72"/>
  <c r="E225" i="72"/>
  <c r="C225" i="72"/>
  <c r="B225" i="72"/>
  <c r="H207" i="72"/>
  <c r="G207" i="72"/>
  <c r="E207" i="72"/>
  <c r="C207" i="72"/>
  <c r="B207" i="72"/>
  <c r="H189" i="72"/>
  <c r="G189" i="72"/>
  <c r="E189" i="72"/>
  <c r="C189" i="72"/>
  <c r="B189" i="72"/>
  <c r="H171" i="72"/>
  <c r="G171" i="72"/>
  <c r="E171" i="72"/>
  <c r="C171" i="72"/>
  <c r="B171" i="72"/>
  <c r="H153" i="72"/>
  <c r="T153" i="72" s="1"/>
  <c r="G153" i="72"/>
  <c r="E153" i="72"/>
  <c r="C153" i="72"/>
  <c r="B153" i="72"/>
  <c r="H135" i="72"/>
  <c r="S135" i="72" s="1"/>
  <c r="G135" i="72"/>
  <c r="E135" i="72"/>
  <c r="C135" i="72"/>
  <c r="B135" i="72"/>
  <c r="H117" i="72"/>
  <c r="S117" i="72" s="1"/>
  <c r="G117" i="72"/>
  <c r="E117" i="72"/>
  <c r="C117" i="72"/>
  <c r="B117" i="72"/>
  <c r="H99" i="72"/>
  <c r="G99" i="72"/>
  <c r="E99" i="72"/>
  <c r="C99" i="72"/>
  <c r="B99" i="72"/>
  <c r="H81" i="72"/>
  <c r="W81" i="72" s="1"/>
  <c r="G81" i="72"/>
  <c r="E81" i="72"/>
  <c r="C81" i="72"/>
  <c r="B81" i="72"/>
  <c r="H63" i="72"/>
  <c r="X63" i="72" s="1"/>
  <c r="G63" i="72"/>
  <c r="E63" i="72"/>
  <c r="C63" i="72"/>
  <c r="B63" i="72"/>
  <c r="H45" i="72"/>
  <c r="O45" i="72" s="1"/>
  <c r="G45" i="72"/>
  <c r="E45" i="72"/>
  <c r="C45" i="72"/>
  <c r="B45" i="72"/>
  <c r="H27" i="72"/>
  <c r="G27" i="72"/>
  <c r="E27" i="72"/>
  <c r="C27" i="72"/>
  <c r="B27" i="72"/>
  <c r="H224" i="72"/>
  <c r="G224" i="72"/>
  <c r="K224" i="72" s="1"/>
  <c r="E224" i="72"/>
  <c r="C224" i="72"/>
  <c r="B224" i="72"/>
  <c r="H206" i="72"/>
  <c r="S206" i="72" s="1"/>
  <c r="G206" i="72"/>
  <c r="K206" i="72" s="1"/>
  <c r="E206" i="72"/>
  <c r="C206" i="72"/>
  <c r="B206" i="72"/>
  <c r="H188" i="72"/>
  <c r="T188" i="72" s="1"/>
  <c r="G188" i="72"/>
  <c r="K188" i="72" s="1"/>
  <c r="E188" i="72"/>
  <c r="C188" i="72"/>
  <c r="B188" i="72"/>
  <c r="H170" i="72"/>
  <c r="V170" i="72" s="1"/>
  <c r="G170" i="72"/>
  <c r="K170" i="72" s="1"/>
  <c r="E170" i="72"/>
  <c r="C170" i="72"/>
  <c r="B170" i="72"/>
  <c r="H152" i="72"/>
  <c r="W152" i="72" s="1"/>
  <c r="G152" i="72"/>
  <c r="K152" i="72" s="1"/>
  <c r="E152" i="72"/>
  <c r="C152" i="72"/>
  <c r="B152" i="72"/>
  <c r="H134" i="72"/>
  <c r="V134" i="72" s="1"/>
  <c r="G134" i="72"/>
  <c r="K134" i="72" s="1"/>
  <c r="E134" i="72"/>
  <c r="C134" i="72"/>
  <c r="B134" i="72"/>
  <c r="H116" i="72"/>
  <c r="G116" i="72"/>
  <c r="K116" i="72" s="1"/>
  <c r="E116" i="72"/>
  <c r="C116" i="72"/>
  <c r="B116" i="72"/>
  <c r="H98" i="72"/>
  <c r="G98" i="72"/>
  <c r="K98" i="72" s="1"/>
  <c r="E98" i="72"/>
  <c r="C98" i="72"/>
  <c r="B98" i="72"/>
  <c r="H80" i="72"/>
  <c r="G80" i="72"/>
  <c r="K80" i="72" s="1"/>
  <c r="E80" i="72"/>
  <c r="C80" i="72"/>
  <c r="B80" i="72"/>
  <c r="H62" i="72"/>
  <c r="S62" i="72" s="1"/>
  <c r="G62" i="72"/>
  <c r="K62" i="72" s="1"/>
  <c r="E62" i="72"/>
  <c r="C62" i="72"/>
  <c r="B62" i="72"/>
  <c r="H44" i="72"/>
  <c r="T44" i="72" s="1"/>
  <c r="G44" i="72"/>
  <c r="K44" i="72" s="1"/>
  <c r="E44" i="72"/>
  <c r="C44" i="72"/>
  <c r="B44" i="72"/>
  <c r="H26" i="72"/>
  <c r="G26" i="72"/>
  <c r="K26" i="72" s="1"/>
  <c r="E26" i="72"/>
  <c r="C26" i="72"/>
  <c r="B26" i="72"/>
  <c r="H223" i="72"/>
  <c r="W223" i="72" s="1"/>
  <c r="G223" i="72"/>
  <c r="K223" i="72" s="1"/>
  <c r="E223" i="72"/>
  <c r="C223" i="72"/>
  <c r="B223" i="72"/>
  <c r="H205" i="72"/>
  <c r="X205" i="72" s="1"/>
  <c r="G205" i="72"/>
  <c r="K205" i="72" s="1"/>
  <c r="E205" i="72"/>
  <c r="C205" i="72"/>
  <c r="B205" i="72"/>
  <c r="H187" i="72"/>
  <c r="W187" i="72" s="1"/>
  <c r="G187" i="72"/>
  <c r="K187" i="72" s="1"/>
  <c r="E187" i="72"/>
  <c r="C187" i="72"/>
  <c r="B187" i="72"/>
  <c r="H169" i="72"/>
  <c r="G169" i="72"/>
  <c r="K169" i="72" s="1"/>
  <c r="E169" i="72"/>
  <c r="C169" i="72"/>
  <c r="B169" i="72"/>
  <c r="H151" i="72"/>
  <c r="V151" i="72" s="1"/>
  <c r="G151" i="72"/>
  <c r="K151" i="72" s="1"/>
  <c r="E151" i="72"/>
  <c r="C151" i="72"/>
  <c r="B151" i="72"/>
  <c r="H133" i="72"/>
  <c r="T133" i="72" s="1"/>
  <c r="G133" i="72"/>
  <c r="K133" i="72" s="1"/>
  <c r="E133" i="72"/>
  <c r="C133" i="72"/>
  <c r="B133" i="72"/>
  <c r="H115" i="72"/>
  <c r="T115" i="72" s="1"/>
  <c r="G115" i="72"/>
  <c r="K115" i="72" s="1"/>
  <c r="E115" i="72"/>
  <c r="C115" i="72"/>
  <c r="B115" i="72"/>
  <c r="H97" i="72"/>
  <c r="W97" i="72" s="1"/>
  <c r="G97" i="72"/>
  <c r="K97" i="72" s="1"/>
  <c r="E97" i="72"/>
  <c r="C97" i="72"/>
  <c r="B97" i="72"/>
  <c r="H79" i="72"/>
  <c r="W79" i="72" s="1"/>
  <c r="G79" i="72"/>
  <c r="K79" i="72" s="1"/>
  <c r="E79" i="72"/>
  <c r="C79" i="72"/>
  <c r="B79" i="72"/>
  <c r="H61" i="72"/>
  <c r="G61" i="72"/>
  <c r="K61" i="72" s="1"/>
  <c r="E61" i="72"/>
  <c r="C61" i="72"/>
  <c r="B61" i="72"/>
  <c r="H43" i="72"/>
  <c r="W43" i="72" s="1"/>
  <c r="G43" i="72"/>
  <c r="K43" i="72" s="1"/>
  <c r="E43" i="72"/>
  <c r="C43" i="72"/>
  <c r="B43" i="72"/>
  <c r="H25" i="72"/>
  <c r="S25" i="72" s="1"/>
  <c r="G25" i="72"/>
  <c r="K25" i="72" s="1"/>
  <c r="E25" i="72"/>
  <c r="C25" i="72"/>
  <c r="B25" i="72"/>
  <c r="H222" i="72"/>
  <c r="G222" i="72"/>
  <c r="E222" i="72"/>
  <c r="C222" i="72"/>
  <c r="B222" i="72"/>
  <c r="H204" i="72"/>
  <c r="S204" i="72" s="1"/>
  <c r="G204" i="72"/>
  <c r="E204" i="72"/>
  <c r="C204" i="72"/>
  <c r="B204" i="72"/>
  <c r="H186" i="72"/>
  <c r="R186" i="72" s="1"/>
  <c r="G186" i="72"/>
  <c r="E186" i="72"/>
  <c r="C186" i="72"/>
  <c r="B186" i="72"/>
  <c r="H168" i="72"/>
  <c r="W168" i="72" s="1"/>
  <c r="G168" i="72"/>
  <c r="E168" i="72"/>
  <c r="C168" i="72"/>
  <c r="B168" i="72"/>
  <c r="H150" i="72"/>
  <c r="S150" i="72" s="1"/>
  <c r="G150" i="72"/>
  <c r="E150" i="72"/>
  <c r="C150" i="72"/>
  <c r="B150" i="72"/>
  <c r="H132" i="72"/>
  <c r="G132" i="72"/>
  <c r="E132" i="72"/>
  <c r="C132" i="72"/>
  <c r="B132" i="72"/>
  <c r="H114" i="72"/>
  <c r="S114" i="72" s="1"/>
  <c r="G114" i="72"/>
  <c r="E114" i="72"/>
  <c r="C114" i="72"/>
  <c r="B114" i="72"/>
  <c r="H96" i="72"/>
  <c r="T96" i="72" s="1"/>
  <c r="G96" i="72"/>
  <c r="E96" i="72"/>
  <c r="C96" i="72"/>
  <c r="B96" i="72"/>
  <c r="H78" i="72"/>
  <c r="X78" i="72" s="1"/>
  <c r="G78" i="72"/>
  <c r="E78" i="72"/>
  <c r="C78" i="72"/>
  <c r="B78" i="72"/>
  <c r="H60" i="72"/>
  <c r="I60" i="72" s="1"/>
  <c r="N60" i="72" s="1"/>
  <c r="G60" i="72"/>
  <c r="E60" i="72"/>
  <c r="C60" i="72"/>
  <c r="B60" i="72"/>
  <c r="H42" i="72"/>
  <c r="G42" i="72"/>
  <c r="E42" i="72"/>
  <c r="C42" i="72"/>
  <c r="B42" i="72"/>
  <c r="H24" i="72"/>
  <c r="T24" i="72" s="1"/>
  <c r="G24" i="72"/>
  <c r="E24" i="72"/>
  <c r="C24" i="72"/>
  <c r="B24" i="72"/>
  <c r="H221" i="72"/>
  <c r="P221" i="72" s="1"/>
  <c r="G221" i="72"/>
  <c r="E221" i="72"/>
  <c r="C221" i="72"/>
  <c r="B221" i="72"/>
  <c r="H203" i="72"/>
  <c r="S203" i="72" s="1"/>
  <c r="G203" i="72"/>
  <c r="E203" i="72"/>
  <c r="C203" i="72"/>
  <c r="B203" i="72"/>
  <c r="H185" i="72"/>
  <c r="S185" i="72" s="1"/>
  <c r="G185" i="72"/>
  <c r="E185" i="72"/>
  <c r="C185" i="72"/>
  <c r="B185" i="72"/>
  <c r="H167" i="72"/>
  <c r="T167" i="72" s="1"/>
  <c r="G167" i="72"/>
  <c r="E167" i="72"/>
  <c r="C167" i="72"/>
  <c r="B167" i="72"/>
  <c r="H149" i="72"/>
  <c r="G149" i="72"/>
  <c r="E149" i="72"/>
  <c r="C149" i="72"/>
  <c r="B149" i="72"/>
  <c r="H131" i="72"/>
  <c r="W131" i="72" s="1"/>
  <c r="G131" i="72"/>
  <c r="E131" i="72"/>
  <c r="C131" i="72"/>
  <c r="B131" i="72"/>
  <c r="H113" i="72"/>
  <c r="X113" i="72" s="1"/>
  <c r="G113" i="72"/>
  <c r="E113" i="72"/>
  <c r="C113" i="72"/>
  <c r="B113" i="72"/>
  <c r="H95" i="72"/>
  <c r="T95" i="72" s="1"/>
  <c r="G95" i="72"/>
  <c r="E95" i="72"/>
  <c r="C95" i="72"/>
  <c r="B95" i="72"/>
  <c r="H77" i="72"/>
  <c r="S77" i="72" s="1"/>
  <c r="G77" i="72"/>
  <c r="E77" i="72"/>
  <c r="C77" i="72"/>
  <c r="B77" i="72"/>
  <c r="H59" i="72"/>
  <c r="S59" i="72" s="1"/>
  <c r="G59" i="72"/>
  <c r="E59" i="72"/>
  <c r="C59" i="72"/>
  <c r="B59" i="72"/>
  <c r="H41" i="72"/>
  <c r="G41" i="72"/>
  <c r="E41" i="72"/>
  <c r="C41" i="72"/>
  <c r="B41" i="72"/>
  <c r="H23" i="72"/>
  <c r="S23" i="72" s="1"/>
  <c r="G23" i="72"/>
  <c r="E23" i="72"/>
  <c r="C23" i="72"/>
  <c r="B23" i="72"/>
  <c r="H220" i="72"/>
  <c r="M220" i="72" s="1"/>
  <c r="G220" i="72"/>
  <c r="K220" i="72" s="1"/>
  <c r="E220" i="72"/>
  <c r="C220" i="72"/>
  <c r="B220" i="72"/>
  <c r="H202" i="72"/>
  <c r="W202" i="72" s="1"/>
  <c r="G202" i="72"/>
  <c r="K202" i="72" s="1"/>
  <c r="E202" i="72"/>
  <c r="C202" i="72"/>
  <c r="B202" i="72"/>
  <c r="H184" i="72"/>
  <c r="S184" i="72" s="1"/>
  <c r="G184" i="72"/>
  <c r="K184" i="72" s="1"/>
  <c r="E184" i="72"/>
  <c r="C184" i="72"/>
  <c r="B184" i="72"/>
  <c r="H166" i="72"/>
  <c r="V166" i="72" s="1"/>
  <c r="G166" i="72"/>
  <c r="K166" i="72" s="1"/>
  <c r="E166" i="72"/>
  <c r="C166" i="72"/>
  <c r="B166" i="72"/>
  <c r="H148" i="72"/>
  <c r="G148" i="72"/>
  <c r="K148" i="72" s="1"/>
  <c r="E148" i="72"/>
  <c r="C148" i="72"/>
  <c r="B148" i="72"/>
  <c r="H130" i="72"/>
  <c r="G130" i="72"/>
  <c r="K130" i="72" s="1"/>
  <c r="E130" i="72"/>
  <c r="C130" i="72"/>
  <c r="B130" i="72"/>
  <c r="H112" i="72"/>
  <c r="G112" i="72"/>
  <c r="K112" i="72" s="1"/>
  <c r="E112" i="72"/>
  <c r="C112" i="72"/>
  <c r="B112" i="72"/>
  <c r="H94" i="72"/>
  <c r="P94" i="72" s="1"/>
  <c r="G94" i="72"/>
  <c r="K94" i="72" s="1"/>
  <c r="E94" i="72"/>
  <c r="C94" i="72"/>
  <c r="B94" i="72"/>
  <c r="H76" i="72"/>
  <c r="V76" i="72" s="1"/>
  <c r="G76" i="72"/>
  <c r="K76" i="72" s="1"/>
  <c r="E76" i="72"/>
  <c r="C76" i="72"/>
  <c r="B76" i="72"/>
  <c r="H58" i="72"/>
  <c r="O58" i="72" s="1"/>
  <c r="G58" i="72"/>
  <c r="K58" i="72" s="1"/>
  <c r="E58" i="72"/>
  <c r="C58" i="72"/>
  <c r="B58" i="72"/>
  <c r="H40" i="72"/>
  <c r="S40" i="72" s="1"/>
  <c r="G40" i="72"/>
  <c r="K40" i="72" s="1"/>
  <c r="E40" i="72"/>
  <c r="C40" i="72"/>
  <c r="B40" i="72"/>
  <c r="H22" i="72"/>
  <c r="G22" i="72"/>
  <c r="K22" i="72" s="1"/>
  <c r="E22" i="72"/>
  <c r="C22" i="72"/>
  <c r="B22" i="72"/>
  <c r="H219" i="72"/>
  <c r="W219" i="72" s="1"/>
  <c r="G219" i="72"/>
  <c r="E219" i="72"/>
  <c r="C219" i="72"/>
  <c r="B219" i="72"/>
  <c r="H201" i="72"/>
  <c r="S201" i="72" s="1"/>
  <c r="G201" i="72"/>
  <c r="E201" i="72"/>
  <c r="C201" i="72"/>
  <c r="B201" i="72"/>
  <c r="H183" i="72"/>
  <c r="G183" i="72"/>
  <c r="K183" i="72" s="1"/>
  <c r="E183" i="72"/>
  <c r="C183" i="72"/>
  <c r="B183" i="72"/>
  <c r="H165" i="72"/>
  <c r="W165" i="72" s="1"/>
  <c r="G165" i="72"/>
  <c r="E165" i="72"/>
  <c r="C165" i="72"/>
  <c r="B165" i="72"/>
  <c r="H147" i="72"/>
  <c r="V147" i="72" s="1"/>
  <c r="G147" i="72"/>
  <c r="K147" i="72" s="1"/>
  <c r="E147" i="72"/>
  <c r="C147" i="72"/>
  <c r="B147" i="72"/>
  <c r="H129" i="72"/>
  <c r="X129" i="72" s="1"/>
  <c r="G129" i="72"/>
  <c r="E129" i="72"/>
  <c r="C129" i="72"/>
  <c r="B129" i="72"/>
  <c r="H111" i="72"/>
  <c r="G111" i="72"/>
  <c r="E111" i="72"/>
  <c r="C111" i="72"/>
  <c r="B111" i="72"/>
  <c r="H93" i="72"/>
  <c r="O93" i="72" s="1"/>
  <c r="G93" i="72"/>
  <c r="K93" i="72" s="1"/>
  <c r="E93" i="72"/>
  <c r="C93" i="72"/>
  <c r="B93" i="72"/>
  <c r="H75" i="72"/>
  <c r="R75" i="72" s="1"/>
  <c r="G75" i="72"/>
  <c r="E75" i="72"/>
  <c r="C75" i="72"/>
  <c r="B75" i="72"/>
  <c r="H57" i="72"/>
  <c r="O57" i="72" s="1"/>
  <c r="G57" i="72"/>
  <c r="K57" i="72" s="1"/>
  <c r="E57" i="72"/>
  <c r="C57" i="72"/>
  <c r="B57" i="72"/>
  <c r="H39" i="72"/>
  <c r="S39" i="72" s="1"/>
  <c r="G39" i="72"/>
  <c r="K39" i="72" s="1"/>
  <c r="E39" i="72"/>
  <c r="C39" i="72"/>
  <c r="B39" i="72"/>
  <c r="H21" i="72"/>
  <c r="W21" i="72" s="1"/>
  <c r="G21" i="72"/>
  <c r="E21" i="72"/>
  <c r="C21" i="72"/>
  <c r="B21" i="72"/>
  <c r="H218" i="72"/>
  <c r="W218" i="72" s="1"/>
  <c r="G218" i="72"/>
  <c r="K218" i="72" s="1"/>
  <c r="E218" i="72"/>
  <c r="C218" i="72"/>
  <c r="B218" i="72"/>
  <c r="H200" i="72"/>
  <c r="V200" i="72" s="1"/>
  <c r="G200" i="72"/>
  <c r="K200" i="72" s="1"/>
  <c r="E200" i="72"/>
  <c r="C200" i="72"/>
  <c r="B200" i="72"/>
  <c r="H182" i="72"/>
  <c r="X182" i="72" s="1"/>
  <c r="G182" i="72"/>
  <c r="K182" i="72" s="1"/>
  <c r="E182" i="72"/>
  <c r="C182" i="72"/>
  <c r="B182" i="72"/>
  <c r="H164" i="72"/>
  <c r="X164" i="72" s="1"/>
  <c r="G164" i="72"/>
  <c r="K164" i="72" s="1"/>
  <c r="E164" i="72"/>
  <c r="C164" i="72"/>
  <c r="B164" i="72"/>
  <c r="H146" i="72"/>
  <c r="O146" i="72" s="1"/>
  <c r="G146" i="72"/>
  <c r="K146" i="72" s="1"/>
  <c r="E146" i="72"/>
  <c r="C146" i="72"/>
  <c r="B146" i="72"/>
  <c r="H128" i="72"/>
  <c r="X128" i="72" s="1"/>
  <c r="G128" i="72"/>
  <c r="K128" i="72" s="1"/>
  <c r="E128" i="72"/>
  <c r="C128" i="72"/>
  <c r="B128" i="72"/>
  <c r="H110" i="72"/>
  <c r="W110" i="72" s="1"/>
  <c r="G110" i="72"/>
  <c r="K110" i="72" s="1"/>
  <c r="E110" i="72"/>
  <c r="C110" i="72"/>
  <c r="B110" i="72"/>
  <c r="H92" i="72"/>
  <c r="M92" i="72" s="1"/>
  <c r="G92" i="72"/>
  <c r="K92" i="72" s="1"/>
  <c r="E92" i="72"/>
  <c r="C92" i="72"/>
  <c r="B92" i="72"/>
  <c r="H74" i="72"/>
  <c r="W74" i="72" s="1"/>
  <c r="G74" i="72"/>
  <c r="K74" i="72" s="1"/>
  <c r="E74" i="72"/>
  <c r="C74" i="72"/>
  <c r="B74" i="72"/>
  <c r="H56" i="72"/>
  <c r="S56" i="72" s="1"/>
  <c r="G56" i="72"/>
  <c r="K56" i="72" s="1"/>
  <c r="E56" i="72"/>
  <c r="C56" i="72"/>
  <c r="B56" i="72"/>
  <c r="H38" i="72"/>
  <c r="V38" i="72" s="1"/>
  <c r="G38" i="72"/>
  <c r="K38" i="72" s="1"/>
  <c r="E38" i="72"/>
  <c r="C38" i="72"/>
  <c r="B38" i="72"/>
  <c r="H20" i="72"/>
  <c r="G20" i="72"/>
  <c r="K20" i="72" s="1"/>
  <c r="E20" i="72"/>
  <c r="C20" i="72"/>
  <c r="B20" i="72"/>
  <c r="H217" i="72"/>
  <c r="V217" i="72" s="1"/>
  <c r="G217" i="72"/>
  <c r="K217" i="72" s="1"/>
  <c r="E217" i="72"/>
  <c r="C217" i="72"/>
  <c r="B217" i="72"/>
  <c r="H199" i="72"/>
  <c r="S199" i="72" s="1"/>
  <c r="G199" i="72"/>
  <c r="K199" i="72" s="1"/>
  <c r="E199" i="72"/>
  <c r="C199" i="72"/>
  <c r="B199" i="72"/>
  <c r="H181" i="72"/>
  <c r="M181" i="72" s="1"/>
  <c r="G181" i="72"/>
  <c r="K181" i="72" s="1"/>
  <c r="E181" i="72"/>
  <c r="C181" i="72"/>
  <c r="B181" i="72"/>
  <c r="H163" i="72"/>
  <c r="T163" i="72" s="1"/>
  <c r="G163" i="72"/>
  <c r="K163" i="72" s="1"/>
  <c r="E163" i="72"/>
  <c r="C163" i="72"/>
  <c r="B163" i="72"/>
  <c r="H145" i="72"/>
  <c r="X145" i="72" s="1"/>
  <c r="G145" i="72"/>
  <c r="K145" i="72" s="1"/>
  <c r="E145" i="72"/>
  <c r="C145" i="72"/>
  <c r="B145" i="72"/>
  <c r="H127" i="72"/>
  <c r="X127" i="72" s="1"/>
  <c r="G127" i="72"/>
  <c r="K127" i="72" s="1"/>
  <c r="E127" i="72"/>
  <c r="C127" i="72"/>
  <c r="B127" i="72"/>
  <c r="H109" i="72"/>
  <c r="M109" i="72" s="1"/>
  <c r="G109" i="72"/>
  <c r="K109" i="72" s="1"/>
  <c r="E109" i="72"/>
  <c r="C109" i="72"/>
  <c r="B109" i="72"/>
  <c r="H91" i="72"/>
  <c r="X91" i="72" s="1"/>
  <c r="G91" i="72"/>
  <c r="K91" i="72" s="1"/>
  <c r="E91" i="72"/>
  <c r="C91" i="72"/>
  <c r="B91" i="72"/>
  <c r="H73" i="72"/>
  <c r="S73" i="72" s="1"/>
  <c r="G73" i="72"/>
  <c r="K73" i="72" s="1"/>
  <c r="E73" i="72"/>
  <c r="C73" i="72"/>
  <c r="B73" i="72"/>
  <c r="H55" i="72"/>
  <c r="G55" i="72"/>
  <c r="K55" i="72" s="1"/>
  <c r="E55" i="72"/>
  <c r="C55" i="72"/>
  <c r="B55" i="72"/>
  <c r="H37" i="72"/>
  <c r="G37" i="72"/>
  <c r="K37" i="72" s="1"/>
  <c r="E37" i="72"/>
  <c r="C37" i="72"/>
  <c r="B37" i="72"/>
  <c r="H19" i="72"/>
  <c r="X19" i="72" s="1"/>
  <c r="G19" i="72"/>
  <c r="K19" i="72" s="1"/>
  <c r="E19" i="72"/>
  <c r="C19" i="72"/>
  <c r="B19" i="72"/>
  <c r="H216" i="72"/>
  <c r="X216" i="72" s="1"/>
  <c r="G216" i="72"/>
  <c r="E216" i="72"/>
  <c r="C216" i="72"/>
  <c r="B216" i="72"/>
  <c r="H198" i="72"/>
  <c r="G198" i="72"/>
  <c r="E198" i="72"/>
  <c r="C198" i="72"/>
  <c r="B198" i="72"/>
  <c r="H180" i="72"/>
  <c r="M180" i="72" s="1"/>
  <c r="G180" i="72"/>
  <c r="E180" i="72"/>
  <c r="C180" i="72"/>
  <c r="B180" i="72"/>
  <c r="H162" i="72"/>
  <c r="G162" i="72"/>
  <c r="E162" i="72"/>
  <c r="C162" i="72"/>
  <c r="B162" i="72"/>
  <c r="H144" i="72"/>
  <c r="G144" i="72"/>
  <c r="K144" i="72" s="1"/>
  <c r="E144" i="72"/>
  <c r="C144" i="72"/>
  <c r="B144" i="72"/>
  <c r="H126" i="72"/>
  <c r="O126" i="72" s="1"/>
  <c r="G126" i="72"/>
  <c r="E126" i="72"/>
  <c r="C126" i="72"/>
  <c r="B126" i="72"/>
  <c r="H108" i="72"/>
  <c r="M108" i="72" s="1"/>
  <c r="G108" i="72"/>
  <c r="K108" i="72" s="1"/>
  <c r="E108" i="72"/>
  <c r="C108" i="72"/>
  <c r="B108" i="72"/>
  <c r="H90" i="72"/>
  <c r="G90" i="72"/>
  <c r="E90" i="72"/>
  <c r="C90" i="72"/>
  <c r="B90" i="72"/>
  <c r="H72" i="72"/>
  <c r="G72" i="72"/>
  <c r="E72" i="72"/>
  <c r="C72" i="72"/>
  <c r="B72" i="72"/>
  <c r="H54" i="72"/>
  <c r="O54" i="72" s="1"/>
  <c r="G54" i="72"/>
  <c r="K54" i="72" s="1"/>
  <c r="E54" i="72"/>
  <c r="C54" i="72"/>
  <c r="B54" i="72"/>
  <c r="H36" i="72"/>
  <c r="G36" i="72"/>
  <c r="E36" i="72"/>
  <c r="C36" i="72"/>
  <c r="B36" i="72"/>
  <c r="H18" i="72"/>
  <c r="G18" i="72"/>
  <c r="K18" i="72" s="1"/>
  <c r="E18" i="72"/>
  <c r="C18" i="72"/>
  <c r="B18" i="72"/>
  <c r="H215" i="72"/>
  <c r="S215" i="72" s="1"/>
  <c r="G215" i="72"/>
  <c r="E215" i="72"/>
  <c r="C215" i="72"/>
  <c r="B215" i="72"/>
  <c r="H197" i="72"/>
  <c r="S197" i="72" s="1"/>
  <c r="G197" i="72"/>
  <c r="E197" i="72"/>
  <c r="C197" i="72"/>
  <c r="B197" i="72"/>
  <c r="H179" i="72"/>
  <c r="M179" i="72" s="1"/>
  <c r="G179" i="72"/>
  <c r="E179" i="72"/>
  <c r="C179" i="72"/>
  <c r="B179" i="72"/>
  <c r="H161" i="72"/>
  <c r="T161" i="72" s="1"/>
  <c r="G161" i="72"/>
  <c r="E161" i="72"/>
  <c r="C161" i="72"/>
  <c r="B161" i="72"/>
  <c r="H143" i="72"/>
  <c r="X143" i="72" s="1"/>
  <c r="G143" i="72"/>
  <c r="E143" i="72"/>
  <c r="C143" i="72"/>
  <c r="B143" i="72"/>
  <c r="H125" i="72"/>
  <c r="X125" i="72" s="1"/>
  <c r="G125" i="72"/>
  <c r="E125" i="72"/>
  <c r="C125" i="72"/>
  <c r="B125" i="72"/>
  <c r="H107" i="72"/>
  <c r="X107" i="72" s="1"/>
  <c r="G107" i="72"/>
  <c r="E107" i="72"/>
  <c r="C107" i="72"/>
  <c r="B107" i="72"/>
  <c r="H89" i="72"/>
  <c r="I89" i="72" s="1"/>
  <c r="N89" i="72" s="1"/>
  <c r="G89" i="72"/>
  <c r="E89" i="72"/>
  <c r="C89" i="72"/>
  <c r="B89" i="72"/>
  <c r="H71" i="72"/>
  <c r="S71" i="72" s="1"/>
  <c r="G71" i="72"/>
  <c r="E71" i="72"/>
  <c r="C71" i="72"/>
  <c r="B71" i="72"/>
  <c r="H53" i="72"/>
  <c r="S53" i="72" s="1"/>
  <c r="G53" i="72"/>
  <c r="E53" i="72"/>
  <c r="C53" i="72"/>
  <c r="B53" i="72"/>
  <c r="H35" i="72"/>
  <c r="X35" i="72" s="1"/>
  <c r="G35" i="72"/>
  <c r="E35" i="72"/>
  <c r="C35" i="72"/>
  <c r="B35" i="72"/>
  <c r="H17" i="72"/>
  <c r="X17" i="72" s="1"/>
  <c r="G17" i="72"/>
  <c r="E17" i="72"/>
  <c r="C17" i="72"/>
  <c r="B17" i="72"/>
  <c r="H214" i="72"/>
  <c r="I214" i="72" s="1"/>
  <c r="N214" i="72" s="1"/>
  <c r="G214" i="72"/>
  <c r="E214" i="72"/>
  <c r="C214" i="72"/>
  <c r="B214" i="72"/>
  <c r="H196" i="72"/>
  <c r="X196" i="72" s="1"/>
  <c r="G196" i="72"/>
  <c r="E196" i="72"/>
  <c r="C196" i="72"/>
  <c r="B196" i="72"/>
  <c r="H178" i="72"/>
  <c r="S178" i="72" s="1"/>
  <c r="G178" i="72"/>
  <c r="E178" i="72"/>
  <c r="C178" i="72"/>
  <c r="B178" i="72"/>
  <c r="H160" i="72"/>
  <c r="G160" i="72"/>
  <c r="E160" i="72"/>
  <c r="C160" i="72"/>
  <c r="B160" i="72"/>
  <c r="H142" i="72"/>
  <c r="T142" i="72" s="1"/>
  <c r="G142" i="72"/>
  <c r="E142" i="72"/>
  <c r="C142" i="72"/>
  <c r="B142" i="72"/>
  <c r="H124" i="72"/>
  <c r="S124" i="72" s="1"/>
  <c r="G124" i="72"/>
  <c r="E124" i="72"/>
  <c r="C124" i="72"/>
  <c r="B124" i="72"/>
  <c r="H106" i="72"/>
  <c r="G106" i="72"/>
  <c r="E106" i="72"/>
  <c r="C106" i="72"/>
  <c r="B106" i="72"/>
  <c r="H88" i="72"/>
  <c r="S88" i="72" s="1"/>
  <c r="G88" i="72"/>
  <c r="E88" i="72"/>
  <c r="C88" i="72"/>
  <c r="B88" i="72"/>
  <c r="H70" i="72"/>
  <c r="O70" i="72" s="1"/>
  <c r="G70" i="72"/>
  <c r="E70" i="72"/>
  <c r="C70" i="72"/>
  <c r="B70" i="72"/>
  <c r="H52" i="72"/>
  <c r="X52" i="72" s="1"/>
  <c r="G52" i="72"/>
  <c r="E52" i="72"/>
  <c r="C52" i="72"/>
  <c r="B52" i="72"/>
  <c r="H34" i="72"/>
  <c r="V34" i="72" s="1"/>
  <c r="G34" i="72"/>
  <c r="K34" i="72" s="1"/>
  <c r="E34" i="72"/>
  <c r="C34" i="72"/>
  <c r="B34" i="72"/>
  <c r="H16" i="72"/>
  <c r="W16" i="72" s="1"/>
  <c r="G16" i="72"/>
  <c r="E16" i="72"/>
  <c r="C16" i="72"/>
  <c r="B16" i="72"/>
  <c r="H213" i="72"/>
  <c r="X213" i="72" s="1"/>
  <c r="G213" i="72"/>
  <c r="E213" i="72"/>
  <c r="C213" i="72"/>
  <c r="B213" i="72"/>
  <c r="H195" i="72"/>
  <c r="G195" i="72"/>
  <c r="E195" i="72"/>
  <c r="C195" i="72"/>
  <c r="B195" i="72"/>
  <c r="H177" i="72"/>
  <c r="P177" i="72" s="1"/>
  <c r="G177" i="72"/>
  <c r="E177" i="72"/>
  <c r="C177" i="72"/>
  <c r="B177" i="72"/>
  <c r="H159" i="72"/>
  <c r="R159" i="72" s="1"/>
  <c r="G159" i="72"/>
  <c r="E159" i="72"/>
  <c r="C159" i="72"/>
  <c r="B159" i="72"/>
  <c r="H141" i="72"/>
  <c r="G141" i="72"/>
  <c r="E141" i="72"/>
  <c r="C141" i="72"/>
  <c r="B141" i="72"/>
  <c r="H123" i="72"/>
  <c r="T123" i="72" s="1"/>
  <c r="G123" i="72"/>
  <c r="K123" i="72" s="1"/>
  <c r="E123" i="72"/>
  <c r="C123" i="72"/>
  <c r="B123" i="72"/>
  <c r="H105" i="72"/>
  <c r="V105" i="72" s="1"/>
  <c r="G105" i="72"/>
  <c r="K105" i="72" s="1"/>
  <c r="E105" i="72"/>
  <c r="C105" i="72"/>
  <c r="B105" i="72"/>
  <c r="H87" i="72"/>
  <c r="G87" i="72"/>
  <c r="E87" i="72"/>
  <c r="C87" i="72"/>
  <c r="B87" i="72"/>
  <c r="H69" i="72"/>
  <c r="X69" i="72" s="1"/>
  <c r="G69" i="72"/>
  <c r="E69" i="72"/>
  <c r="C69" i="72"/>
  <c r="B69" i="72"/>
  <c r="H51" i="72"/>
  <c r="O51" i="72" s="1"/>
  <c r="G51" i="72"/>
  <c r="E51" i="72"/>
  <c r="C51" i="72"/>
  <c r="B51" i="72"/>
  <c r="H33" i="72"/>
  <c r="G33" i="72"/>
  <c r="E33" i="72"/>
  <c r="C33" i="72"/>
  <c r="B33" i="72"/>
  <c r="H15" i="72"/>
  <c r="R15" i="72" s="1"/>
  <c r="G15" i="72"/>
  <c r="E15" i="72"/>
  <c r="C15" i="72"/>
  <c r="B15" i="72"/>
  <c r="H212" i="72"/>
  <c r="S212" i="72" s="1"/>
  <c r="G212" i="72"/>
  <c r="E212" i="72"/>
  <c r="C212" i="72"/>
  <c r="B212" i="72"/>
  <c r="H194" i="72"/>
  <c r="T194" i="72" s="1"/>
  <c r="G194" i="72"/>
  <c r="E194" i="72"/>
  <c r="C194" i="72"/>
  <c r="B194" i="72"/>
  <c r="H176" i="72"/>
  <c r="G176" i="72"/>
  <c r="E176" i="72"/>
  <c r="C176" i="72"/>
  <c r="B176" i="72"/>
  <c r="H158" i="72"/>
  <c r="W158" i="72" s="1"/>
  <c r="G158" i="72"/>
  <c r="E158" i="72"/>
  <c r="C158" i="72"/>
  <c r="B158" i="72"/>
  <c r="H140" i="72"/>
  <c r="X140" i="72" s="1"/>
  <c r="G140" i="72"/>
  <c r="E140" i="72"/>
  <c r="C140" i="72"/>
  <c r="B140" i="72"/>
  <c r="H122" i="72"/>
  <c r="O122" i="72" s="1"/>
  <c r="G122" i="72"/>
  <c r="E122" i="72"/>
  <c r="C122" i="72"/>
  <c r="B122" i="72"/>
  <c r="H104" i="72"/>
  <c r="P104" i="72" s="1"/>
  <c r="G104" i="72"/>
  <c r="E104" i="72"/>
  <c r="C104" i="72"/>
  <c r="B104" i="72"/>
  <c r="H86" i="72"/>
  <c r="R86" i="72" s="1"/>
  <c r="G86" i="72"/>
  <c r="E86" i="72"/>
  <c r="C86" i="72"/>
  <c r="B86" i="72"/>
  <c r="H68" i="72"/>
  <c r="S68" i="72" s="1"/>
  <c r="G68" i="72"/>
  <c r="E68" i="72"/>
  <c r="C68" i="72"/>
  <c r="B68" i="72"/>
  <c r="H50" i="72"/>
  <c r="T50" i="72" s="1"/>
  <c r="G50" i="72"/>
  <c r="E50" i="72"/>
  <c r="C50" i="72"/>
  <c r="B50" i="72"/>
  <c r="H32" i="72"/>
  <c r="R32" i="72" s="1"/>
  <c r="G32" i="72"/>
  <c r="E32" i="72"/>
  <c r="C32" i="72"/>
  <c r="B32" i="72"/>
  <c r="H14" i="72"/>
  <c r="W14" i="72" s="1"/>
  <c r="G14" i="72"/>
  <c r="E14" i="72"/>
  <c r="C14" i="72"/>
  <c r="B14" i="72"/>
  <c r="H211" i="72"/>
  <c r="X211" i="72" s="1"/>
  <c r="G211" i="72"/>
  <c r="E211" i="72"/>
  <c r="C211" i="72"/>
  <c r="B211" i="72"/>
  <c r="H193" i="72"/>
  <c r="O193" i="72" s="1"/>
  <c r="G193" i="72"/>
  <c r="E193" i="72"/>
  <c r="C193" i="72"/>
  <c r="B193" i="72"/>
  <c r="H175" i="72"/>
  <c r="P175" i="72" s="1"/>
  <c r="G175" i="72"/>
  <c r="E175" i="72"/>
  <c r="C175" i="72"/>
  <c r="B175" i="72"/>
  <c r="H157" i="72"/>
  <c r="R157" i="72" s="1"/>
  <c r="G157" i="72"/>
  <c r="E157" i="72"/>
  <c r="C157" i="72"/>
  <c r="B157" i="72"/>
  <c r="H139" i="72"/>
  <c r="S139" i="72" s="1"/>
  <c r="G139" i="72"/>
  <c r="E139" i="72"/>
  <c r="C139" i="72"/>
  <c r="B139" i="72"/>
  <c r="H121" i="72"/>
  <c r="T121" i="72" s="1"/>
  <c r="G121" i="72"/>
  <c r="K121" i="72" s="1"/>
  <c r="E121" i="72"/>
  <c r="C121" i="72"/>
  <c r="B121" i="72"/>
  <c r="H103" i="72"/>
  <c r="V103" i="72" s="1"/>
  <c r="G103" i="72"/>
  <c r="K103" i="72" s="1"/>
  <c r="E103" i="72"/>
  <c r="C103" i="72"/>
  <c r="B103" i="72"/>
  <c r="H85" i="72"/>
  <c r="W85" i="72" s="1"/>
  <c r="G85" i="72"/>
  <c r="K85" i="72" s="1"/>
  <c r="E85" i="72"/>
  <c r="C85" i="72"/>
  <c r="B85" i="72"/>
  <c r="H67" i="72"/>
  <c r="X67" i="72" s="1"/>
  <c r="G67" i="72"/>
  <c r="E67" i="72"/>
  <c r="C67" i="72"/>
  <c r="B67" i="72"/>
  <c r="H49" i="72"/>
  <c r="O49" i="72" s="1"/>
  <c r="G49" i="72"/>
  <c r="E49" i="72"/>
  <c r="C49" i="72"/>
  <c r="B49" i="72"/>
  <c r="H31" i="72"/>
  <c r="P31" i="72" s="1"/>
  <c r="G31" i="72"/>
  <c r="E31" i="72"/>
  <c r="C31" i="72"/>
  <c r="B31" i="72"/>
  <c r="H13" i="72"/>
  <c r="R13" i="72" s="1"/>
  <c r="G13" i="72"/>
  <c r="E13" i="72"/>
  <c r="C13" i="72"/>
  <c r="B13" i="72"/>
  <c r="H210" i="72"/>
  <c r="S210" i="72" s="1"/>
  <c r="G210" i="72"/>
  <c r="E210" i="72"/>
  <c r="C210" i="72"/>
  <c r="B210" i="72"/>
  <c r="H192" i="72"/>
  <c r="T192" i="72" s="1"/>
  <c r="G192" i="72"/>
  <c r="E192" i="72"/>
  <c r="C192" i="72"/>
  <c r="B192" i="72"/>
  <c r="H174" i="72"/>
  <c r="G174" i="72"/>
  <c r="E174" i="72"/>
  <c r="C174" i="72"/>
  <c r="B174" i="72"/>
  <c r="H156" i="72"/>
  <c r="W156" i="72" s="1"/>
  <c r="G156" i="72"/>
  <c r="E156" i="72"/>
  <c r="C156" i="72"/>
  <c r="B156" i="72"/>
  <c r="H138" i="72"/>
  <c r="X138" i="72" s="1"/>
  <c r="G138" i="72"/>
  <c r="E138" i="72"/>
  <c r="C138" i="72"/>
  <c r="B138" i="72"/>
  <c r="H120" i="72"/>
  <c r="O120" i="72" s="1"/>
  <c r="G120" i="72"/>
  <c r="E120" i="72"/>
  <c r="C120" i="72"/>
  <c r="B120" i="72"/>
  <c r="H102" i="72"/>
  <c r="P102" i="72" s="1"/>
  <c r="G102" i="72"/>
  <c r="E102" i="72"/>
  <c r="C102" i="72"/>
  <c r="B102" i="72"/>
  <c r="H84" i="72"/>
  <c r="R84" i="72" s="1"/>
  <c r="G84" i="72"/>
  <c r="E84" i="72"/>
  <c r="C84" i="72"/>
  <c r="B84" i="72"/>
  <c r="H66" i="72"/>
  <c r="S66" i="72" s="1"/>
  <c r="G66" i="72"/>
  <c r="E66" i="72"/>
  <c r="C66" i="72"/>
  <c r="B66" i="72"/>
  <c r="H48" i="72"/>
  <c r="T48" i="72" s="1"/>
  <c r="G48" i="72"/>
  <c r="E48" i="72"/>
  <c r="C48" i="72"/>
  <c r="B48" i="72"/>
  <c r="H30" i="72"/>
  <c r="W30" i="72" s="1"/>
  <c r="G30" i="72"/>
  <c r="E30" i="72"/>
  <c r="C30" i="72"/>
  <c r="B30" i="72"/>
  <c r="H12" i="72"/>
  <c r="W12" i="72" s="1"/>
  <c r="G12" i="72"/>
  <c r="E12" i="72"/>
  <c r="C12" i="72"/>
  <c r="B12" i="72"/>
  <c r="H209" i="72"/>
  <c r="X209" i="72" s="1"/>
  <c r="G209" i="72"/>
  <c r="K209" i="72" s="1"/>
  <c r="E209" i="72"/>
  <c r="C209" i="72"/>
  <c r="B209" i="72"/>
  <c r="H191" i="72"/>
  <c r="O191" i="72" s="1"/>
  <c r="G191" i="72"/>
  <c r="K191" i="72" s="1"/>
  <c r="E191" i="72"/>
  <c r="C191" i="72"/>
  <c r="B191" i="72"/>
  <c r="H173" i="72"/>
  <c r="P173" i="72" s="1"/>
  <c r="G173" i="72"/>
  <c r="K173" i="72" s="1"/>
  <c r="E173" i="72"/>
  <c r="C173" i="72"/>
  <c r="B173" i="72"/>
  <c r="H155" i="72"/>
  <c r="R155" i="72" s="1"/>
  <c r="G155" i="72"/>
  <c r="K155" i="72" s="1"/>
  <c r="E155" i="72"/>
  <c r="C155" i="72"/>
  <c r="B155" i="72"/>
  <c r="H137" i="72"/>
  <c r="S137" i="72" s="1"/>
  <c r="G137" i="72"/>
  <c r="E137" i="72"/>
  <c r="C137" i="72"/>
  <c r="B137" i="72"/>
  <c r="H119" i="72"/>
  <c r="T119" i="72" s="1"/>
  <c r="G119" i="72"/>
  <c r="E119" i="72"/>
  <c r="C119" i="72"/>
  <c r="B119" i="72"/>
  <c r="H101" i="72"/>
  <c r="M101" i="72" s="1"/>
  <c r="G101" i="72"/>
  <c r="E101" i="72"/>
  <c r="C101" i="72"/>
  <c r="B101" i="72"/>
  <c r="H83" i="72"/>
  <c r="W83" i="72" s="1"/>
  <c r="G83" i="72"/>
  <c r="E83" i="72"/>
  <c r="C83" i="72"/>
  <c r="B83" i="72"/>
  <c r="H65" i="72"/>
  <c r="X65" i="72" s="1"/>
  <c r="G65" i="72"/>
  <c r="E65" i="72"/>
  <c r="C65" i="72"/>
  <c r="B65" i="72"/>
  <c r="H47" i="72"/>
  <c r="O47" i="72" s="1"/>
  <c r="G47" i="72"/>
  <c r="E47" i="72"/>
  <c r="C47" i="72"/>
  <c r="B47" i="72"/>
  <c r="H29" i="72"/>
  <c r="P29" i="72" s="1"/>
  <c r="G29" i="72"/>
  <c r="E29" i="72"/>
  <c r="C29" i="72"/>
  <c r="B29" i="72"/>
  <c r="H11" i="72"/>
  <c r="R11" i="72" s="1"/>
  <c r="G11" i="72"/>
  <c r="E11" i="72"/>
  <c r="C11" i="72"/>
  <c r="B11" i="72"/>
  <c r="H5" i="72"/>
  <c r="S2" i="72"/>
  <c r="X95" i="72" l="1"/>
  <c r="X83" i="72"/>
  <c r="X71" i="72"/>
  <c r="T49" i="72"/>
  <c r="T197" i="72"/>
  <c r="R205" i="72"/>
  <c r="O12" i="72"/>
  <c r="I53" i="72"/>
  <c r="N53" i="72" s="1"/>
  <c r="O79" i="72"/>
  <c r="P56" i="72"/>
  <c r="I39" i="72"/>
  <c r="N39" i="72" s="1"/>
  <c r="X50" i="72"/>
  <c r="X149" i="72"/>
  <c r="T59" i="72"/>
  <c r="O91" i="72"/>
  <c r="X131" i="72"/>
  <c r="O48" i="72"/>
  <c r="X156" i="72"/>
  <c r="T15" i="72"/>
  <c r="R123" i="72"/>
  <c r="P125" i="72"/>
  <c r="P197" i="72"/>
  <c r="T223" i="72"/>
  <c r="M68" i="72"/>
  <c r="O89" i="72"/>
  <c r="I110" i="72"/>
  <c r="N110" i="72" s="1"/>
  <c r="P114" i="72"/>
  <c r="T225" i="72"/>
  <c r="S29" i="72"/>
  <c r="I84" i="72"/>
  <c r="N84" i="72" s="1"/>
  <c r="S89" i="72"/>
  <c r="T216" i="72"/>
  <c r="T128" i="72"/>
  <c r="W167" i="72"/>
  <c r="M44" i="72"/>
  <c r="M62" i="72"/>
  <c r="T63" i="72"/>
  <c r="P117" i="72"/>
  <c r="S161" i="72"/>
  <c r="M96" i="72"/>
  <c r="P44" i="72"/>
  <c r="P62" i="72"/>
  <c r="W75" i="72"/>
  <c r="X44" i="72"/>
  <c r="O206" i="72"/>
  <c r="P53" i="72"/>
  <c r="M125" i="72"/>
  <c r="T143" i="72"/>
  <c r="V206" i="72"/>
  <c r="I209" i="72"/>
  <c r="N209" i="72" s="1"/>
  <c r="M123" i="72"/>
  <c r="O125" i="72"/>
  <c r="O197" i="72"/>
  <c r="P48" i="72"/>
  <c r="M32" i="72"/>
  <c r="I124" i="72"/>
  <c r="N124" i="72" s="1"/>
  <c r="O196" i="72"/>
  <c r="X161" i="72"/>
  <c r="I127" i="72"/>
  <c r="N127" i="72" s="1"/>
  <c r="M21" i="72"/>
  <c r="I76" i="72"/>
  <c r="N76" i="72" s="1"/>
  <c r="O185" i="72"/>
  <c r="T78" i="72"/>
  <c r="O97" i="72"/>
  <c r="T152" i="72"/>
  <c r="O135" i="72"/>
  <c r="X48" i="72"/>
  <c r="M174" i="72"/>
  <c r="P124" i="72"/>
  <c r="M127" i="72"/>
  <c r="M182" i="72"/>
  <c r="S21" i="72"/>
  <c r="M39" i="72"/>
  <c r="M76" i="72"/>
  <c r="I184" i="72"/>
  <c r="N184" i="72" s="1"/>
  <c r="P95" i="72"/>
  <c r="O223" i="72"/>
  <c r="I63" i="72"/>
  <c r="N63" i="72" s="1"/>
  <c r="O174" i="72"/>
  <c r="R124" i="72"/>
  <c r="R125" i="72"/>
  <c r="O127" i="72"/>
  <c r="M199" i="72"/>
  <c r="O74" i="72"/>
  <c r="O182" i="72"/>
  <c r="O200" i="72"/>
  <c r="T39" i="72"/>
  <c r="V58" i="72"/>
  <c r="T76" i="72"/>
  <c r="T25" i="72"/>
  <c r="P174" i="72"/>
  <c r="I159" i="72"/>
  <c r="N159" i="72" s="1"/>
  <c r="T124" i="72"/>
  <c r="I197" i="72"/>
  <c r="N197" i="72" s="1"/>
  <c r="T127" i="72"/>
  <c r="P182" i="72"/>
  <c r="X200" i="72"/>
  <c r="O184" i="72"/>
  <c r="P45" i="72"/>
  <c r="X174" i="72"/>
  <c r="I73" i="72"/>
  <c r="N73" i="72" s="1"/>
  <c r="S181" i="72"/>
  <c r="I38" i="72"/>
  <c r="N38" i="72" s="1"/>
  <c r="T182" i="72"/>
  <c r="V93" i="72"/>
  <c r="M147" i="72"/>
  <c r="O40" i="72"/>
  <c r="V133" i="72"/>
  <c r="P187" i="72"/>
  <c r="R188" i="72"/>
  <c r="P101" i="72"/>
  <c r="T84" i="72"/>
  <c r="O138" i="72"/>
  <c r="R51" i="72"/>
  <c r="W105" i="72"/>
  <c r="O123" i="72"/>
  <c r="R34" i="72"/>
  <c r="X88" i="72"/>
  <c r="I216" i="72"/>
  <c r="N216" i="72" s="1"/>
  <c r="O73" i="72"/>
  <c r="P38" i="72"/>
  <c r="M75" i="72"/>
  <c r="R147" i="72"/>
  <c r="R101" i="72"/>
  <c r="R49" i="72"/>
  <c r="X105" i="72"/>
  <c r="P123" i="72"/>
  <c r="O53" i="72"/>
  <c r="R197" i="72"/>
  <c r="X215" i="72"/>
  <c r="T73" i="72"/>
  <c r="S163" i="72"/>
  <c r="T38" i="72"/>
  <c r="R115" i="72"/>
  <c r="P65" i="72"/>
  <c r="R193" i="72"/>
  <c r="T218" i="72"/>
  <c r="S218" i="72"/>
  <c r="M218" i="72"/>
  <c r="I218" i="72"/>
  <c r="N218" i="72" s="1"/>
  <c r="I210" i="72"/>
  <c r="N210" i="72" s="1"/>
  <c r="O103" i="72"/>
  <c r="M121" i="72"/>
  <c r="I86" i="72"/>
  <c r="N86" i="72" s="1"/>
  <c r="O140" i="72"/>
  <c r="P106" i="72"/>
  <c r="S106" i="72"/>
  <c r="T90" i="72"/>
  <c r="I90" i="72"/>
  <c r="N90" i="72" s="1"/>
  <c r="S90" i="72"/>
  <c r="X162" i="72"/>
  <c r="S162" i="72"/>
  <c r="O65" i="72"/>
  <c r="R47" i="72"/>
  <c r="O192" i="72"/>
  <c r="M210" i="72"/>
  <c r="W103" i="72"/>
  <c r="O121" i="72"/>
  <c r="P140" i="72"/>
  <c r="S141" i="72"/>
  <c r="R141" i="72"/>
  <c r="X141" i="72"/>
  <c r="X18" i="72"/>
  <c r="T18" i="72"/>
  <c r="X90" i="72"/>
  <c r="T47" i="72"/>
  <c r="R48" i="72"/>
  <c r="I120" i="72"/>
  <c r="N120" i="72" s="1"/>
  <c r="W174" i="72"/>
  <c r="P192" i="72"/>
  <c r="P210" i="72"/>
  <c r="O85" i="72"/>
  <c r="X103" i="72"/>
  <c r="R121" i="72"/>
  <c r="O139" i="72"/>
  <c r="O14" i="72"/>
  <c r="O32" i="72"/>
  <c r="O68" i="72"/>
  <c r="M194" i="72"/>
  <c r="X72" i="72"/>
  <c r="I72" i="72"/>
  <c r="N72" i="72" s="1"/>
  <c r="S144" i="72"/>
  <c r="I144" i="72"/>
  <c r="N144" i="72" s="1"/>
  <c r="X198" i="72"/>
  <c r="S55" i="72"/>
  <c r="I55" i="72"/>
  <c r="N55" i="72" s="1"/>
  <c r="V55" i="72"/>
  <c r="T55" i="72"/>
  <c r="R55" i="72"/>
  <c r="P55" i="72"/>
  <c r="M55" i="72"/>
  <c r="X61" i="72"/>
  <c r="W61" i="72"/>
  <c r="T61" i="72"/>
  <c r="P61" i="72"/>
  <c r="O61" i="72"/>
  <c r="I61" i="72"/>
  <c r="N61" i="72" s="1"/>
  <c r="W99" i="72"/>
  <c r="X99" i="72"/>
  <c r="P120" i="72"/>
  <c r="T210" i="72"/>
  <c r="W121" i="72"/>
  <c r="P139" i="72"/>
  <c r="X14" i="72"/>
  <c r="P32" i="72"/>
  <c r="R194" i="72"/>
  <c r="P141" i="72"/>
  <c r="O195" i="72"/>
  <c r="P195" i="72"/>
  <c r="I195" i="72"/>
  <c r="N195" i="72" s="1"/>
  <c r="S160" i="72"/>
  <c r="X160" i="72"/>
  <c r="X54" i="72"/>
  <c r="R54" i="72"/>
  <c r="I54" i="72"/>
  <c r="N54" i="72" s="1"/>
  <c r="T54" i="72"/>
  <c r="P72" i="72"/>
  <c r="S126" i="72"/>
  <c r="R126" i="72"/>
  <c r="I126" i="72"/>
  <c r="N126" i="72" s="1"/>
  <c r="T126" i="72"/>
  <c r="V144" i="72"/>
  <c r="O55" i="72"/>
  <c r="M137" i="72"/>
  <c r="O209" i="72"/>
  <c r="X12" i="72"/>
  <c r="R120" i="72"/>
  <c r="T139" i="72"/>
  <c r="I193" i="72"/>
  <c r="N193" i="72" s="1"/>
  <c r="W32" i="72"/>
  <c r="P33" i="72"/>
  <c r="S33" i="72"/>
  <c r="W87" i="72"/>
  <c r="O87" i="72"/>
  <c r="W37" i="72"/>
  <c r="M37" i="72"/>
  <c r="S37" i="72"/>
  <c r="X55" i="72"/>
  <c r="S169" i="72"/>
  <c r="T169" i="72"/>
  <c r="I169" i="72"/>
  <c r="N169" i="72" s="1"/>
  <c r="X119" i="72"/>
  <c r="O137" i="72"/>
  <c r="P209" i="72"/>
  <c r="X210" i="72"/>
  <c r="I49" i="72"/>
  <c r="N49" i="72" s="1"/>
  <c r="P193" i="72"/>
  <c r="X32" i="72"/>
  <c r="V54" i="72"/>
  <c r="X37" i="72"/>
  <c r="S183" i="72"/>
  <c r="V183" i="72"/>
  <c r="T183" i="72"/>
  <c r="R183" i="72"/>
  <c r="P183" i="72"/>
  <c r="O183" i="72"/>
  <c r="I183" i="72"/>
  <c r="N183" i="72" s="1"/>
  <c r="S113" i="72"/>
  <c r="T113" i="72"/>
  <c r="R113" i="72"/>
  <c r="O113" i="72"/>
  <c r="M113" i="72"/>
  <c r="I113" i="72"/>
  <c r="N113" i="72" s="1"/>
  <c r="W113" i="72"/>
  <c r="O189" i="72"/>
  <c r="W189" i="72"/>
  <c r="R189" i="72"/>
  <c r="P189" i="72"/>
  <c r="M189" i="72"/>
  <c r="I51" i="72"/>
  <c r="N51" i="72" s="1"/>
  <c r="T53" i="72"/>
  <c r="I125" i="72"/>
  <c r="N125" i="72" s="1"/>
  <c r="X73" i="72"/>
  <c r="T91" i="72"/>
  <c r="R127" i="72"/>
  <c r="X163" i="72"/>
  <c r="X199" i="72"/>
  <c r="P217" i="72"/>
  <c r="W38" i="72"/>
  <c r="X56" i="72"/>
  <c r="R39" i="72"/>
  <c r="S75" i="72"/>
  <c r="R93" i="72"/>
  <c r="M40" i="72"/>
  <c r="O95" i="72"/>
  <c r="T131" i="72"/>
  <c r="W149" i="72"/>
  <c r="I78" i="72"/>
  <c r="N78" i="72" s="1"/>
  <c r="X186" i="72"/>
  <c r="R204" i="72"/>
  <c r="I205" i="72"/>
  <c r="N205" i="72" s="1"/>
  <c r="P152" i="72"/>
  <c r="W170" i="72"/>
  <c r="P188" i="72"/>
  <c r="P206" i="72"/>
  <c r="M117" i="72"/>
  <c r="M135" i="72"/>
  <c r="P225" i="72"/>
  <c r="T51" i="72"/>
  <c r="M124" i="72"/>
  <c r="O216" i="72"/>
  <c r="V127" i="72"/>
  <c r="W39" i="72"/>
  <c r="W93" i="72"/>
  <c r="X40" i="72"/>
  <c r="X58" i="72"/>
  <c r="R95" i="72"/>
  <c r="R185" i="72"/>
  <c r="W78" i="72"/>
  <c r="R187" i="72"/>
  <c r="M205" i="72"/>
  <c r="R45" i="72"/>
  <c r="X117" i="72"/>
  <c r="T135" i="72"/>
  <c r="I15" i="72"/>
  <c r="N15" i="72" s="1"/>
  <c r="O105" i="72"/>
  <c r="P34" i="72"/>
  <c r="O124" i="72"/>
  <c r="O161" i="72"/>
  <c r="P216" i="72"/>
  <c r="R76" i="72"/>
  <c r="W95" i="72"/>
  <c r="P43" i="72"/>
  <c r="O205" i="72"/>
  <c r="R44" i="72"/>
  <c r="W45" i="72"/>
  <c r="O63" i="72"/>
  <c r="I81" i="72"/>
  <c r="N81" i="72" s="1"/>
  <c r="I25" i="72"/>
  <c r="N25" i="72" s="1"/>
  <c r="R43" i="72"/>
  <c r="I79" i="72"/>
  <c r="N79" i="72" s="1"/>
  <c r="P115" i="72"/>
  <c r="S151" i="72"/>
  <c r="P205" i="72"/>
  <c r="W44" i="72"/>
  <c r="R63" i="72"/>
  <c r="X81" i="72"/>
  <c r="I163" i="72"/>
  <c r="N163" i="72" s="1"/>
  <c r="I199" i="72"/>
  <c r="N199" i="72" s="1"/>
  <c r="O128" i="72"/>
  <c r="P201" i="72"/>
  <c r="O202" i="72"/>
  <c r="O24" i="72"/>
  <c r="T147" i="72"/>
  <c r="I40" i="72"/>
  <c r="N40" i="72" s="1"/>
  <c r="V202" i="72"/>
  <c r="P24" i="72"/>
  <c r="M204" i="72"/>
  <c r="T79" i="72"/>
  <c r="X97" i="72"/>
  <c r="W115" i="72"/>
  <c r="T205" i="72"/>
  <c r="W123" i="72"/>
  <c r="T159" i="72"/>
  <c r="P196" i="72"/>
  <c r="R53" i="72"/>
  <c r="V73" i="72"/>
  <c r="S91" i="72"/>
  <c r="P127" i="72"/>
  <c r="W181" i="72"/>
  <c r="T199" i="72"/>
  <c r="O217" i="72"/>
  <c r="T74" i="72"/>
  <c r="O39" i="72"/>
  <c r="O75" i="72"/>
  <c r="P93" i="72"/>
  <c r="X147" i="72"/>
  <c r="X184" i="72"/>
  <c r="M95" i="72"/>
  <c r="I149" i="72"/>
  <c r="N149" i="72" s="1"/>
  <c r="I185" i="72"/>
  <c r="N185" i="72" s="1"/>
  <c r="R221" i="72"/>
  <c r="W24" i="72"/>
  <c r="I114" i="72"/>
  <c r="N114" i="72" s="1"/>
  <c r="O204" i="72"/>
  <c r="X79" i="72"/>
  <c r="W205" i="72"/>
  <c r="M170" i="72"/>
  <c r="M188" i="72"/>
  <c r="T22" i="72"/>
  <c r="R22" i="72"/>
  <c r="P22" i="72"/>
  <c r="O22" i="72"/>
  <c r="M22" i="72"/>
  <c r="X22" i="72"/>
  <c r="X207" i="72"/>
  <c r="T207" i="72"/>
  <c r="R207" i="72"/>
  <c r="P207" i="72"/>
  <c r="O207" i="72"/>
  <c r="I11" i="72"/>
  <c r="N11" i="72" s="1"/>
  <c r="R119" i="72"/>
  <c r="R30" i="72"/>
  <c r="P66" i="72"/>
  <c r="X192" i="72"/>
  <c r="P212" i="72"/>
  <c r="P47" i="72"/>
  <c r="R83" i="72"/>
  <c r="O101" i="72"/>
  <c r="W119" i="72"/>
  <c r="X30" i="72"/>
  <c r="M192" i="72"/>
  <c r="P67" i="72"/>
  <c r="R103" i="72"/>
  <c r="W50" i="72"/>
  <c r="X68" i="72"/>
  <c r="P194" i="72"/>
  <c r="T212" i="72"/>
  <c r="P69" i="72"/>
  <c r="R105" i="72"/>
  <c r="O141" i="72"/>
  <c r="W52" i="72"/>
  <c r="T88" i="72"/>
  <c r="R106" i="72"/>
  <c r="T160" i="72"/>
  <c r="R178" i="72"/>
  <c r="M196" i="72"/>
  <c r="P143" i="72"/>
  <c r="S18" i="72"/>
  <c r="T198" i="72"/>
  <c r="V145" i="72"/>
  <c r="R181" i="72"/>
  <c r="W199" i="72"/>
  <c r="W92" i="72"/>
  <c r="V92" i="72"/>
  <c r="S110" i="72"/>
  <c r="R110" i="72"/>
  <c r="O110" i="72"/>
  <c r="M110" i="72"/>
  <c r="X26" i="72"/>
  <c r="W26" i="72"/>
  <c r="S26" i="72"/>
  <c r="M26" i="72"/>
  <c r="V20" i="72"/>
  <c r="X20" i="72"/>
  <c r="O116" i="72"/>
  <c r="W116" i="72"/>
  <c r="R116" i="72"/>
  <c r="P116" i="72"/>
  <c r="O211" i="72"/>
  <c r="I122" i="72"/>
  <c r="N122" i="72" s="1"/>
  <c r="O16" i="72"/>
  <c r="I52" i="72"/>
  <c r="N52" i="72" s="1"/>
  <c r="W198" i="72"/>
  <c r="X111" i="72"/>
  <c r="T111" i="72"/>
  <c r="P111" i="72"/>
  <c r="O111" i="72"/>
  <c r="M111" i="72"/>
  <c r="V22" i="72"/>
  <c r="S112" i="72"/>
  <c r="V112" i="72"/>
  <c r="T112" i="72"/>
  <c r="R112" i="72"/>
  <c r="O112" i="72"/>
  <c r="M116" i="72"/>
  <c r="I207" i="72"/>
  <c r="N207" i="72" s="1"/>
  <c r="X130" i="72"/>
  <c r="T130" i="72"/>
  <c r="S130" i="72"/>
  <c r="I130" i="72"/>
  <c r="N130" i="72" s="1"/>
  <c r="X66" i="72"/>
  <c r="T11" i="72"/>
  <c r="W101" i="72"/>
  <c r="M119" i="72"/>
  <c r="P137" i="72"/>
  <c r="P191" i="72"/>
  <c r="M30" i="72"/>
  <c r="W48" i="72"/>
  <c r="R192" i="72"/>
  <c r="W210" i="72"/>
  <c r="T13" i="72"/>
  <c r="P121" i="72"/>
  <c r="I157" i="72"/>
  <c r="N157" i="72" s="1"/>
  <c r="T193" i="72"/>
  <c r="P211" i="72"/>
  <c r="P68" i="72"/>
  <c r="P122" i="72"/>
  <c r="O158" i="72"/>
  <c r="O176" i="72"/>
  <c r="W194" i="72"/>
  <c r="X212" i="72"/>
  <c r="T141" i="72"/>
  <c r="R195" i="72"/>
  <c r="O213" i="72"/>
  <c r="X16" i="72"/>
  <c r="S34" i="72"/>
  <c r="M52" i="72"/>
  <c r="I88" i="72"/>
  <c r="N88" i="72" s="1"/>
  <c r="I160" i="72"/>
  <c r="N160" i="72" s="1"/>
  <c r="R196" i="72"/>
  <c r="R17" i="72"/>
  <c r="I71" i="72"/>
  <c r="N71" i="72" s="1"/>
  <c r="T89" i="72"/>
  <c r="I215" i="72"/>
  <c r="N215" i="72" s="1"/>
  <c r="W54" i="72"/>
  <c r="O72" i="72"/>
  <c r="W126" i="72"/>
  <c r="O144" i="72"/>
  <c r="I198" i="72"/>
  <c r="N198" i="72" s="1"/>
  <c r="I19" i="72"/>
  <c r="N19" i="72" s="1"/>
  <c r="I145" i="72"/>
  <c r="N145" i="72" s="1"/>
  <c r="X181" i="72"/>
  <c r="O199" i="72"/>
  <c r="T217" i="72"/>
  <c r="M20" i="72"/>
  <c r="X38" i="72"/>
  <c r="O38" i="72"/>
  <c r="S92" i="72"/>
  <c r="P110" i="72"/>
  <c r="I111" i="72"/>
  <c r="N111" i="72" s="1"/>
  <c r="W22" i="72"/>
  <c r="I112" i="72"/>
  <c r="N112" i="72" s="1"/>
  <c r="T166" i="72"/>
  <c r="R166" i="72"/>
  <c r="P166" i="72"/>
  <c r="O166" i="72"/>
  <c r="M166" i="72"/>
  <c r="X166" i="72"/>
  <c r="V220" i="72"/>
  <c r="X220" i="72"/>
  <c r="W220" i="72"/>
  <c r="T220" i="72"/>
  <c r="I220" i="72"/>
  <c r="N220" i="72" s="1"/>
  <c r="I66" i="72"/>
  <c r="N66" i="72" s="1"/>
  <c r="I13" i="72"/>
  <c r="N13" i="72" s="1"/>
  <c r="I212" i="72"/>
  <c r="N212" i="72" s="1"/>
  <c r="W212" i="72"/>
  <c r="O119" i="72"/>
  <c r="T137" i="72"/>
  <c r="O30" i="72"/>
  <c r="M66" i="72"/>
  <c r="W139" i="72"/>
  <c r="M50" i="72"/>
  <c r="R68" i="72"/>
  <c r="R122" i="72"/>
  <c r="X158" i="72"/>
  <c r="P176" i="72"/>
  <c r="X194" i="72"/>
  <c r="M212" i="72"/>
  <c r="T195" i="72"/>
  <c r="P213" i="72"/>
  <c r="O52" i="72"/>
  <c r="M88" i="72"/>
  <c r="M160" i="72"/>
  <c r="T196" i="72"/>
  <c r="X89" i="72"/>
  <c r="P144" i="72"/>
  <c r="M198" i="72"/>
  <c r="S19" i="72"/>
  <c r="P199" i="72"/>
  <c r="W217" i="72"/>
  <c r="P20" i="72"/>
  <c r="T110" i="72"/>
  <c r="X146" i="72"/>
  <c r="W146" i="72"/>
  <c r="S146" i="72"/>
  <c r="O164" i="72"/>
  <c r="V164" i="72"/>
  <c r="R164" i="72"/>
  <c r="P164" i="72"/>
  <c r="M164" i="72"/>
  <c r="P112" i="72"/>
  <c r="X98" i="72"/>
  <c r="R98" i="72"/>
  <c r="I191" i="72"/>
  <c r="N191" i="72" s="1"/>
  <c r="M176" i="72"/>
  <c r="O17" i="72"/>
  <c r="X101" i="72"/>
  <c r="R191" i="72"/>
  <c r="P119" i="72"/>
  <c r="I155" i="72"/>
  <c r="N155" i="72" s="1"/>
  <c r="T191" i="72"/>
  <c r="P30" i="72"/>
  <c r="O66" i="72"/>
  <c r="O156" i="72"/>
  <c r="W192" i="72"/>
  <c r="M103" i="72"/>
  <c r="V121" i="72"/>
  <c r="I139" i="72"/>
  <c r="N139" i="72" s="1"/>
  <c r="X139" i="72"/>
  <c r="T157" i="72"/>
  <c r="O50" i="72"/>
  <c r="T68" i="72"/>
  <c r="T122" i="72"/>
  <c r="R176" i="72"/>
  <c r="O212" i="72"/>
  <c r="M105" i="72"/>
  <c r="V123" i="72"/>
  <c r="I141" i="72"/>
  <c r="N141" i="72" s="1"/>
  <c r="W141" i="72"/>
  <c r="P52" i="72"/>
  <c r="O88" i="72"/>
  <c r="O160" i="72"/>
  <c r="W53" i="72"/>
  <c r="O71" i="72"/>
  <c r="T125" i="72"/>
  <c r="I143" i="72"/>
  <c r="N143" i="72" s="1"/>
  <c r="W197" i="72"/>
  <c r="O215" i="72"/>
  <c r="M54" i="72"/>
  <c r="T72" i="72"/>
  <c r="O90" i="72"/>
  <c r="M126" i="72"/>
  <c r="T144" i="72"/>
  <c r="O162" i="72"/>
  <c r="O198" i="72"/>
  <c r="T19" i="72"/>
  <c r="R37" i="72"/>
  <c r="W55" i="72"/>
  <c r="W127" i="72"/>
  <c r="O145" i="72"/>
  <c r="R199" i="72"/>
  <c r="R20" i="72"/>
  <c r="M38" i="72"/>
  <c r="V110" i="72"/>
  <c r="M146" i="72"/>
  <c r="W164" i="72"/>
  <c r="W166" i="72"/>
  <c r="W60" i="72"/>
  <c r="X60" i="72"/>
  <c r="V60" i="72"/>
  <c r="T60" i="72"/>
  <c r="O60" i="72"/>
  <c r="R88" i="72"/>
  <c r="R160" i="72"/>
  <c r="W196" i="72"/>
  <c r="P71" i="72"/>
  <c r="P215" i="72"/>
  <c r="P198" i="72"/>
  <c r="P145" i="72"/>
  <c r="S20" i="72"/>
  <c r="W111" i="72"/>
  <c r="W148" i="72"/>
  <c r="O148" i="72"/>
  <c r="M148" i="72"/>
  <c r="S41" i="72"/>
  <c r="R41" i="72"/>
  <c r="P41" i="72"/>
  <c r="O41" i="72"/>
  <c r="I41" i="72"/>
  <c r="N41" i="72" s="1"/>
  <c r="S42" i="72"/>
  <c r="R42" i="72"/>
  <c r="P42" i="72"/>
  <c r="O42" i="72"/>
  <c r="M42" i="72"/>
  <c r="X42" i="72"/>
  <c r="W42" i="72"/>
  <c r="I42" i="72"/>
  <c r="N42" i="72" s="1"/>
  <c r="W66" i="72"/>
  <c r="W137" i="72"/>
  <c r="V191" i="72"/>
  <c r="P50" i="72"/>
  <c r="W176" i="72"/>
  <c r="R52" i="72"/>
  <c r="I47" i="72"/>
  <c r="N47" i="72" s="1"/>
  <c r="O83" i="72"/>
  <c r="I137" i="72"/>
  <c r="N137" i="72" s="1"/>
  <c r="X137" i="72"/>
  <c r="T155" i="72"/>
  <c r="M48" i="72"/>
  <c r="T66" i="72"/>
  <c r="T120" i="72"/>
  <c r="P138" i="72"/>
  <c r="R174" i="72"/>
  <c r="O210" i="72"/>
  <c r="P49" i="72"/>
  <c r="O67" i="72"/>
  <c r="X85" i="72"/>
  <c r="P103" i="72"/>
  <c r="X121" i="72"/>
  <c r="M139" i="72"/>
  <c r="R50" i="72"/>
  <c r="I68" i="72"/>
  <c r="N68" i="72" s="1"/>
  <c r="W68" i="72"/>
  <c r="T86" i="72"/>
  <c r="X176" i="72"/>
  <c r="O194" i="72"/>
  <c r="R212" i="72"/>
  <c r="P51" i="72"/>
  <c r="O69" i="72"/>
  <c r="X87" i="72"/>
  <c r="P105" i="72"/>
  <c r="X123" i="72"/>
  <c r="M141" i="72"/>
  <c r="T52" i="72"/>
  <c r="W124" i="72"/>
  <c r="P178" i="72"/>
  <c r="I196" i="72"/>
  <c r="N196" i="72" s="1"/>
  <c r="M53" i="72"/>
  <c r="T71" i="72"/>
  <c r="W125" i="72"/>
  <c r="O143" i="72"/>
  <c r="M197" i="72"/>
  <c r="T215" i="72"/>
  <c r="O18" i="72"/>
  <c r="P54" i="72"/>
  <c r="P126" i="72"/>
  <c r="X144" i="72"/>
  <c r="T162" i="72"/>
  <c r="R198" i="72"/>
  <c r="P73" i="72"/>
  <c r="T145" i="72"/>
  <c r="V199" i="72"/>
  <c r="I217" i="72"/>
  <c r="N217" i="72" s="1"/>
  <c r="R38" i="72"/>
  <c r="T56" i="72"/>
  <c r="I56" i="72"/>
  <c r="N56" i="72" s="1"/>
  <c r="R146" i="72"/>
  <c r="T41" i="72"/>
  <c r="T42" i="72"/>
  <c r="S133" i="72"/>
  <c r="R133" i="72"/>
  <c r="P133" i="72"/>
  <c r="O133" i="72"/>
  <c r="M133" i="72"/>
  <c r="W133" i="72"/>
  <c r="I133" i="72"/>
  <c r="N133" i="72" s="1"/>
  <c r="X134" i="72"/>
  <c r="T134" i="72"/>
  <c r="R134" i="72"/>
  <c r="P134" i="72"/>
  <c r="O134" i="72"/>
  <c r="I134" i="72"/>
  <c r="N134" i="72" s="1"/>
  <c r="M184" i="72"/>
  <c r="T202" i="72"/>
  <c r="O131" i="72"/>
  <c r="P185" i="72"/>
  <c r="R24" i="72"/>
  <c r="W96" i="72"/>
  <c r="O114" i="72"/>
  <c r="P204" i="72"/>
  <c r="R61" i="72"/>
  <c r="V115" i="72"/>
  <c r="T151" i="72"/>
  <c r="X169" i="72"/>
  <c r="P223" i="72"/>
  <c r="O62" i="72"/>
  <c r="X152" i="72"/>
  <c r="X170" i="72"/>
  <c r="O188" i="72"/>
  <c r="T206" i="72"/>
  <c r="P63" i="72"/>
  <c r="O117" i="72"/>
  <c r="P135" i="72"/>
  <c r="X225" i="72"/>
  <c r="R182" i="72"/>
  <c r="P39" i="72"/>
  <c r="X93" i="72"/>
  <c r="W147" i="72"/>
  <c r="M165" i="72"/>
  <c r="P40" i="72"/>
  <c r="W76" i="72"/>
  <c r="P184" i="72"/>
  <c r="X202" i="72"/>
  <c r="P113" i="72"/>
  <c r="M149" i="72"/>
  <c r="T185" i="72"/>
  <c r="X24" i="72"/>
  <c r="T114" i="72"/>
  <c r="M186" i="72"/>
  <c r="T204" i="72"/>
  <c r="V61" i="72"/>
  <c r="X115" i="72"/>
  <c r="X223" i="72"/>
  <c r="T62" i="72"/>
  <c r="W206" i="72"/>
  <c r="R117" i="72"/>
  <c r="I153" i="72"/>
  <c r="N153" i="72" s="1"/>
  <c r="P165" i="72"/>
  <c r="T40" i="72"/>
  <c r="X76" i="72"/>
  <c r="T184" i="72"/>
  <c r="P186" i="72"/>
  <c r="S222" i="72"/>
  <c r="V62" i="72"/>
  <c r="V188" i="72"/>
  <c r="I206" i="72"/>
  <c r="N206" i="72" s="1"/>
  <c r="X206" i="72"/>
  <c r="O81" i="72"/>
  <c r="T117" i="72"/>
  <c r="W135" i="72"/>
  <c r="I225" i="72"/>
  <c r="N225" i="72" s="1"/>
  <c r="V182" i="72"/>
  <c r="V40" i="72"/>
  <c r="V184" i="72"/>
  <c r="I202" i="72"/>
  <c r="N202" i="72" s="1"/>
  <c r="W23" i="72"/>
  <c r="I59" i="72"/>
  <c r="N59" i="72" s="1"/>
  <c r="R77" i="72"/>
  <c r="T149" i="72"/>
  <c r="M78" i="72"/>
  <c r="S186" i="72"/>
  <c r="I204" i="72"/>
  <c r="N204" i="72" s="1"/>
  <c r="W204" i="72"/>
  <c r="T222" i="72"/>
  <c r="I223" i="72"/>
  <c r="N223" i="72" s="1"/>
  <c r="W62" i="72"/>
  <c r="I152" i="72"/>
  <c r="N152" i="72" s="1"/>
  <c r="W188" i="72"/>
  <c r="M45" i="72"/>
  <c r="P81" i="72"/>
  <c r="M99" i="72"/>
  <c r="I117" i="72"/>
  <c r="N117" i="72" s="1"/>
  <c r="I135" i="72"/>
  <c r="N135" i="72" s="1"/>
  <c r="X135" i="72"/>
  <c r="I182" i="72"/>
  <c r="N182" i="72" s="1"/>
  <c r="W182" i="72"/>
  <c r="V39" i="72"/>
  <c r="M93" i="72"/>
  <c r="I147" i="72"/>
  <c r="N147" i="72" s="1"/>
  <c r="W40" i="72"/>
  <c r="W184" i="72"/>
  <c r="I131" i="72"/>
  <c r="N131" i="72" s="1"/>
  <c r="M167" i="72"/>
  <c r="M24" i="72"/>
  <c r="X25" i="72"/>
  <c r="M61" i="72"/>
  <c r="P79" i="72"/>
  <c r="M97" i="72"/>
  <c r="M115" i="72"/>
  <c r="V205" i="72"/>
  <c r="V44" i="72"/>
  <c r="I62" i="72"/>
  <c r="N62" i="72" s="1"/>
  <c r="O152" i="72"/>
  <c r="X188" i="72"/>
  <c r="M206" i="72"/>
  <c r="T81" i="72"/>
  <c r="W117" i="72"/>
  <c r="O225" i="72"/>
  <c r="S11" i="72"/>
  <c r="R29" i="72"/>
  <c r="S155" i="72"/>
  <c r="R173" i="72"/>
  <c r="S84" i="72"/>
  <c r="R102" i="72"/>
  <c r="S13" i="72"/>
  <c r="R31" i="72"/>
  <c r="S157" i="72"/>
  <c r="R175" i="72"/>
  <c r="S86" i="72"/>
  <c r="R104" i="72"/>
  <c r="S15" i="72"/>
  <c r="R33" i="72"/>
  <c r="S159" i="72"/>
  <c r="R177" i="72"/>
  <c r="T70" i="72"/>
  <c r="V214" i="72"/>
  <c r="V108" i="72"/>
  <c r="T108" i="72"/>
  <c r="I108" i="72"/>
  <c r="N108" i="72" s="1"/>
  <c r="P108" i="72"/>
  <c r="O108" i="72"/>
  <c r="P180" i="72"/>
  <c r="O180" i="72"/>
  <c r="T180" i="72"/>
  <c r="I180" i="72"/>
  <c r="N180" i="72" s="1"/>
  <c r="P109" i="72"/>
  <c r="O109" i="72"/>
  <c r="V109" i="72"/>
  <c r="T109" i="72"/>
  <c r="I109" i="72"/>
  <c r="N109" i="72" s="1"/>
  <c r="S31" i="72"/>
  <c r="R142" i="72"/>
  <c r="W142" i="72"/>
  <c r="M142" i="72"/>
  <c r="T35" i="72"/>
  <c r="I35" i="72"/>
  <c r="N35" i="72" s="1"/>
  <c r="O35" i="72"/>
  <c r="P36" i="72"/>
  <c r="O36" i="72"/>
  <c r="T36" i="72"/>
  <c r="I36" i="72"/>
  <c r="N36" i="72" s="1"/>
  <c r="I29" i="72"/>
  <c r="N29" i="72" s="1"/>
  <c r="T29" i="72"/>
  <c r="S47" i="72"/>
  <c r="R65" i="72"/>
  <c r="P83" i="72"/>
  <c r="V155" i="72"/>
  <c r="I173" i="72"/>
  <c r="N173" i="72" s="1"/>
  <c r="T173" i="72"/>
  <c r="S191" i="72"/>
  <c r="R209" i="72"/>
  <c r="P12" i="72"/>
  <c r="I102" i="72"/>
  <c r="N102" i="72" s="1"/>
  <c r="T102" i="72"/>
  <c r="S120" i="72"/>
  <c r="R138" i="72"/>
  <c r="P156" i="72"/>
  <c r="I31" i="72"/>
  <c r="N31" i="72" s="1"/>
  <c r="T31" i="72"/>
  <c r="S49" i="72"/>
  <c r="R67" i="72"/>
  <c r="P85" i="72"/>
  <c r="I175" i="72"/>
  <c r="N175" i="72" s="1"/>
  <c r="T175" i="72"/>
  <c r="S193" i="72"/>
  <c r="R211" i="72"/>
  <c r="P14" i="72"/>
  <c r="I104" i="72"/>
  <c r="N104" i="72" s="1"/>
  <c r="T104" i="72"/>
  <c r="S122" i="72"/>
  <c r="R140" i="72"/>
  <c r="P158" i="72"/>
  <c r="I33" i="72"/>
  <c r="N33" i="72" s="1"/>
  <c r="T33" i="72"/>
  <c r="S51" i="72"/>
  <c r="R69" i="72"/>
  <c r="P87" i="72"/>
  <c r="I177" i="72"/>
  <c r="N177" i="72" s="1"/>
  <c r="T177" i="72"/>
  <c r="S195" i="72"/>
  <c r="R213" i="72"/>
  <c r="P16" i="72"/>
  <c r="I70" i="72"/>
  <c r="N70" i="72" s="1"/>
  <c r="X70" i="72"/>
  <c r="I142" i="72"/>
  <c r="N142" i="72" s="1"/>
  <c r="X142" i="72"/>
  <c r="S17" i="72"/>
  <c r="M35" i="72"/>
  <c r="P107" i="72"/>
  <c r="O107" i="72"/>
  <c r="T107" i="72"/>
  <c r="I107" i="72"/>
  <c r="N107" i="72" s="1"/>
  <c r="M36" i="72"/>
  <c r="R57" i="72"/>
  <c r="W57" i="72"/>
  <c r="M57" i="72"/>
  <c r="V57" i="72"/>
  <c r="S57" i="72"/>
  <c r="P57" i="72"/>
  <c r="I57" i="72"/>
  <c r="N57" i="72" s="1"/>
  <c r="R201" i="72"/>
  <c r="O201" i="72"/>
  <c r="W201" i="72"/>
  <c r="M201" i="72"/>
  <c r="X201" i="72"/>
  <c r="T201" i="72"/>
  <c r="I201" i="72"/>
  <c r="N201" i="72" s="1"/>
  <c r="M219" i="72"/>
  <c r="X214" i="72"/>
  <c r="W214" i="72"/>
  <c r="M214" i="72"/>
  <c r="R214" i="72"/>
  <c r="M11" i="72"/>
  <c r="M155" i="72"/>
  <c r="W155" i="72"/>
  <c r="V173" i="72"/>
  <c r="S209" i="72"/>
  <c r="R12" i="72"/>
  <c r="M84" i="72"/>
  <c r="W84" i="72"/>
  <c r="S138" i="72"/>
  <c r="R156" i="72"/>
  <c r="M13" i="72"/>
  <c r="W13" i="72"/>
  <c r="S67" i="72"/>
  <c r="R85" i="72"/>
  <c r="M157" i="72"/>
  <c r="W157" i="72"/>
  <c r="S211" i="72"/>
  <c r="R14" i="72"/>
  <c r="M86" i="72"/>
  <c r="W86" i="72"/>
  <c r="S140" i="72"/>
  <c r="R158" i="72"/>
  <c r="M15" i="72"/>
  <c r="W15" i="72"/>
  <c r="S69" i="72"/>
  <c r="R87" i="72"/>
  <c r="M159" i="72"/>
  <c r="W159" i="72"/>
  <c r="S213" i="72"/>
  <c r="R16" i="72"/>
  <c r="T17" i="72"/>
  <c r="M107" i="72"/>
  <c r="R108" i="72"/>
  <c r="R180" i="72"/>
  <c r="R109" i="72"/>
  <c r="T179" i="72"/>
  <c r="I179" i="72"/>
  <c r="N179" i="72" s="1"/>
  <c r="P179" i="72"/>
  <c r="O179" i="72"/>
  <c r="P219" i="72"/>
  <c r="X219" i="72"/>
  <c r="T219" i="72"/>
  <c r="I219" i="72"/>
  <c r="N219" i="72" s="1"/>
  <c r="S219" i="72"/>
  <c r="R219" i="72"/>
  <c r="O219" i="72"/>
  <c r="T94" i="72"/>
  <c r="I94" i="72"/>
  <c r="N94" i="72" s="1"/>
  <c r="R94" i="72"/>
  <c r="O94" i="72"/>
  <c r="X94" i="72"/>
  <c r="W94" i="72"/>
  <c r="V94" i="72"/>
  <c r="M94" i="72"/>
  <c r="S65" i="72"/>
  <c r="X155" i="72"/>
  <c r="W173" i="72"/>
  <c r="T209" i="72"/>
  <c r="X84" i="72"/>
  <c r="M102" i="72"/>
  <c r="W102" i="72"/>
  <c r="I138" i="72"/>
  <c r="N138" i="72" s="1"/>
  <c r="T138" i="72"/>
  <c r="S156" i="72"/>
  <c r="X13" i="72"/>
  <c r="M31" i="72"/>
  <c r="W31" i="72"/>
  <c r="I67" i="72"/>
  <c r="N67" i="72" s="1"/>
  <c r="T67" i="72"/>
  <c r="S85" i="72"/>
  <c r="X157" i="72"/>
  <c r="M175" i="72"/>
  <c r="W175" i="72"/>
  <c r="I211" i="72"/>
  <c r="N211" i="72" s="1"/>
  <c r="T211" i="72"/>
  <c r="S14" i="72"/>
  <c r="X86" i="72"/>
  <c r="M104" i="72"/>
  <c r="W104" i="72"/>
  <c r="I140" i="72"/>
  <c r="N140" i="72" s="1"/>
  <c r="T140" i="72"/>
  <c r="S158" i="72"/>
  <c r="X15" i="72"/>
  <c r="M33" i="72"/>
  <c r="W33" i="72"/>
  <c r="I69" i="72"/>
  <c r="N69" i="72" s="1"/>
  <c r="T69" i="72"/>
  <c r="S87" i="72"/>
  <c r="X159" i="72"/>
  <c r="M177" i="72"/>
  <c r="W177" i="72"/>
  <c r="I213" i="72"/>
  <c r="N213" i="72" s="1"/>
  <c r="T213" i="72"/>
  <c r="S16" i="72"/>
  <c r="O214" i="72"/>
  <c r="P35" i="72"/>
  <c r="R179" i="72"/>
  <c r="R36" i="72"/>
  <c r="S108" i="72"/>
  <c r="S180" i="72"/>
  <c r="W19" i="72"/>
  <c r="M19" i="72"/>
  <c r="V19" i="72"/>
  <c r="R19" i="72"/>
  <c r="P19" i="72"/>
  <c r="S109" i="72"/>
  <c r="W163" i="72"/>
  <c r="M163" i="72"/>
  <c r="V163" i="72"/>
  <c r="R163" i="72"/>
  <c r="P163" i="72"/>
  <c r="S94" i="72"/>
  <c r="S177" i="72"/>
  <c r="T5" i="72"/>
  <c r="M47" i="72"/>
  <c r="T83" i="72"/>
  <c r="S101" i="72"/>
  <c r="O155" i="72"/>
  <c r="X173" i="72"/>
  <c r="M191" i="72"/>
  <c r="W191" i="72"/>
  <c r="V209" i="72"/>
  <c r="I12" i="72"/>
  <c r="N12" i="72" s="1"/>
  <c r="T12" i="72"/>
  <c r="S30" i="72"/>
  <c r="O84" i="72"/>
  <c r="X102" i="72"/>
  <c r="M120" i="72"/>
  <c r="W120" i="72"/>
  <c r="I156" i="72"/>
  <c r="N156" i="72" s="1"/>
  <c r="T156" i="72"/>
  <c r="S174" i="72"/>
  <c r="O13" i="72"/>
  <c r="X31" i="72"/>
  <c r="M49" i="72"/>
  <c r="W49" i="72"/>
  <c r="I85" i="72"/>
  <c r="N85" i="72" s="1"/>
  <c r="T85" i="72"/>
  <c r="S103" i="72"/>
  <c r="O157" i="72"/>
  <c r="X175" i="72"/>
  <c r="M193" i="72"/>
  <c r="W193" i="72"/>
  <c r="I14" i="72"/>
  <c r="N14" i="72" s="1"/>
  <c r="T14" i="72"/>
  <c r="S32" i="72"/>
  <c r="O86" i="72"/>
  <c r="X104" i="72"/>
  <c r="M122" i="72"/>
  <c r="W122" i="72"/>
  <c r="I158" i="72"/>
  <c r="N158" i="72" s="1"/>
  <c r="T158" i="72"/>
  <c r="S176" i="72"/>
  <c r="O15" i="72"/>
  <c r="X33" i="72"/>
  <c r="M51" i="72"/>
  <c r="W51" i="72"/>
  <c r="I87" i="72"/>
  <c r="N87" i="72" s="1"/>
  <c r="T87" i="72"/>
  <c r="S105" i="72"/>
  <c r="O159" i="72"/>
  <c r="X177" i="72"/>
  <c r="M195" i="72"/>
  <c r="W195" i="72"/>
  <c r="I16" i="72"/>
  <c r="N16" i="72" s="1"/>
  <c r="T16" i="72"/>
  <c r="O34" i="72"/>
  <c r="T34" i="72"/>
  <c r="I34" i="72"/>
  <c r="N34" i="72" s="1"/>
  <c r="W34" i="72"/>
  <c r="T106" i="72"/>
  <c r="I106" i="72"/>
  <c r="N106" i="72" s="1"/>
  <c r="O106" i="72"/>
  <c r="W106" i="72"/>
  <c r="O142" i="72"/>
  <c r="O178" i="72"/>
  <c r="T178" i="72"/>
  <c r="I178" i="72"/>
  <c r="N178" i="72" s="1"/>
  <c r="W178" i="72"/>
  <c r="P214" i="72"/>
  <c r="W17" i="72"/>
  <c r="M17" i="72"/>
  <c r="P17" i="72"/>
  <c r="R35" i="72"/>
  <c r="R107" i="72"/>
  <c r="S179" i="72"/>
  <c r="S36" i="72"/>
  <c r="W90" i="72"/>
  <c r="M90" i="72"/>
  <c r="R90" i="72"/>
  <c r="P90" i="72"/>
  <c r="W108" i="72"/>
  <c r="R162" i="72"/>
  <c r="P162" i="72"/>
  <c r="W162" i="72"/>
  <c r="M162" i="72"/>
  <c r="W180" i="72"/>
  <c r="R91" i="72"/>
  <c r="P91" i="72"/>
  <c r="W91" i="72"/>
  <c r="M91" i="72"/>
  <c r="V91" i="72"/>
  <c r="W109" i="72"/>
  <c r="S102" i="72"/>
  <c r="S175" i="72"/>
  <c r="W70" i="72"/>
  <c r="M70" i="72"/>
  <c r="R70" i="72"/>
  <c r="W11" i="72"/>
  <c r="M29" i="72"/>
  <c r="I65" i="72"/>
  <c r="N65" i="72" s="1"/>
  <c r="T65" i="72"/>
  <c r="S12" i="72"/>
  <c r="O11" i="72"/>
  <c r="W47" i="72"/>
  <c r="P11" i="72"/>
  <c r="O29" i="72"/>
  <c r="X47" i="72"/>
  <c r="M65" i="72"/>
  <c r="W65" i="72"/>
  <c r="I101" i="72"/>
  <c r="N101" i="72" s="1"/>
  <c r="T101" i="72"/>
  <c r="S119" i="72"/>
  <c r="R137" i="72"/>
  <c r="P155" i="72"/>
  <c r="O173" i="72"/>
  <c r="X191" i="72"/>
  <c r="M209" i="72"/>
  <c r="W209" i="72"/>
  <c r="I30" i="72"/>
  <c r="N30" i="72" s="1"/>
  <c r="T30" i="72"/>
  <c r="S48" i="72"/>
  <c r="R66" i="72"/>
  <c r="P84" i="72"/>
  <c r="O102" i="72"/>
  <c r="X120" i="72"/>
  <c r="M138" i="72"/>
  <c r="W138" i="72"/>
  <c r="I174" i="72"/>
  <c r="N174" i="72" s="1"/>
  <c r="T174" i="72"/>
  <c r="S192" i="72"/>
  <c r="R210" i="72"/>
  <c r="P13" i="72"/>
  <c r="O31" i="72"/>
  <c r="X49" i="72"/>
  <c r="M67" i="72"/>
  <c r="W67" i="72"/>
  <c r="V85" i="72"/>
  <c r="I103" i="72"/>
  <c r="N103" i="72" s="1"/>
  <c r="T103" i="72"/>
  <c r="S121" i="72"/>
  <c r="R139" i="72"/>
  <c r="P157" i="72"/>
  <c r="O175" i="72"/>
  <c r="X193" i="72"/>
  <c r="M211" i="72"/>
  <c r="W211" i="72"/>
  <c r="I32" i="72"/>
  <c r="N32" i="72" s="1"/>
  <c r="T32" i="72"/>
  <c r="S50" i="72"/>
  <c r="P86" i="72"/>
  <c r="O104" i="72"/>
  <c r="X122" i="72"/>
  <c r="M140" i="72"/>
  <c r="W140" i="72"/>
  <c r="I176" i="72"/>
  <c r="N176" i="72" s="1"/>
  <c r="T176" i="72"/>
  <c r="S194" i="72"/>
  <c r="P15" i="72"/>
  <c r="O33" i="72"/>
  <c r="X51" i="72"/>
  <c r="M69" i="72"/>
  <c r="W69" i="72"/>
  <c r="I105" i="72"/>
  <c r="N105" i="72" s="1"/>
  <c r="T105" i="72"/>
  <c r="S123" i="72"/>
  <c r="P159" i="72"/>
  <c r="O177" i="72"/>
  <c r="X195" i="72"/>
  <c r="M213" i="72"/>
  <c r="W213" i="72"/>
  <c r="X34" i="72"/>
  <c r="P70" i="72"/>
  <c r="X106" i="72"/>
  <c r="P142" i="72"/>
  <c r="X178" i="72"/>
  <c r="S214" i="72"/>
  <c r="I17" i="72"/>
  <c r="N17" i="72" s="1"/>
  <c r="S35" i="72"/>
  <c r="S107" i="72"/>
  <c r="W161" i="72"/>
  <c r="M161" i="72"/>
  <c r="R161" i="72"/>
  <c r="P161" i="72"/>
  <c r="W179" i="72"/>
  <c r="R18" i="72"/>
  <c r="P18" i="72"/>
  <c r="W18" i="72"/>
  <c r="M18" i="72"/>
  <c r="V18" i="72"/>
  <c r="W36" i="72"/>
  <c r="X108" i="72"/>
  <c r="I162" i="72"/>
  <c r="N162" i="72" s="1"/>
  <c r="X180" i="72"/>
  <c r="I91" i="72"/>
  <c r="N91" i="72" s="1"/>
  <c r="X109" i="72"/>
  <c r="V74" i="72"/>
  <c r="P74" i="72"/>
  <c r="S74" i="72"/>
  <c r="R74" i="72"/>
  <c r="M74" i="72"/>
  <c r="X74" i="72"/>
  <c r="I74" i="72"/>
  <c r="N74" i="72" s="1"/>
  <c r="R128" i="72"/>
  <c r="W128" i="72"/>
  <c r="M128" i="72"/>
  <c r="V128" i="72"/>
  <c r="S128" i="72"/>
  <c r="P128" i="72"/>
  <c r="I128" i="72"/>
  <c r="N128" i="72" s="1"/>
  <c r="W200" i="72"/>
  <c r="M200" i="72"/>
  <c r="R200" i="72"/>
  <c r="P200" i="72"/>
  <c r="I200" i="72"/>
  <c r="N200" i="72" s="1"/>
  <c r="T200" i="72"/>
  <c r="S200" i="72"/>
  <c r="T57" i="72"/>
  <c r="R132" i="72"/>
  <c r="P132" i="72"/>
  <c r="O132" i="72"/>
  <c r="X132" i="72"/>
  <c r="W132" i="72"/>
  <c r="M132" i="72"/>
  <c r="T132" i="72"/>
  <c r="I132" i="72"/>
  <c r="N132" i="72" s="1"/>
  <c r="S132" i="72"/>
  <c r="S173" i="72"/>
  <c r="S104" i="72"/>
  <c r="X11" i="72"/>
  <c r="W29" i="72"/>
  <c r="S83" i="72"/>
  <c r="M173" i="72"/>
  <c r="X29" i="72"/>
  <c r="I83" i="72"/>
  <c r="N83" i="72" s="1"/>
  <c r="M83" i="72"/>
  <c r="I119" i="72"/>
  <c r="N119" i="72" s="1"/>
  <c r="M12" i="72"/>
  <c r="I48" i="72"/>
  <c r="M156" i="72"/>
  <c r="I192" i="72"/>
  <c r="N192" i="72" s="1"/>
  <c r="M85" i="72"/>
  <c r="I121" i="72"/>
  <c r="N121" i="72" s="1"/>
  <c r="M14" i="72"/>
  <c r="I50" i="72"/>
  <c r="M158" i="72"/>
  <c r="I194" i="72"/>
  <c r="N194" i="72" s="1"/>
  <c r="M87" i="72"/>
  <c r="I123" i="72"/>
  <c r="N123" i="72" s="1"/>
  <c r="M16" i="72"/>
  <c r="M34" i="72"/>
  <c r="S70" i="72"/>
  <c r="P88" i="72"/>
  <c r="W88" i="72"/>
  <c r="M106" i="72"/>
  <c r="S142" i="72"/>
  <c r="P160" i="72"/>
  <c r="W160" i="72"/>
  <c r="M178" i="72"/>
  <c r="T214" i="72"/>
  <c r="W35" i="72"/>
  <c r="R89" i="72"/>
  <c r="P89" i="72"/>
  <c r="W89" i="72"/>
  <c r="M89" i="72"/>
  <c r="V89" i="72"/>
  <c r="W107" i="72"/>
  <c r="I161" i="72"/>
  <c r="N161" i="72" s="1"/>
  <c r="X179" i="72"/>
  <c r="I18" i="72"/>
  <c r="N18" i="72" s="1"/>
  <c r="X36" i="72"/>
  <c r="O19" i="72"/>
  <c r="V37" i="72"/>
  <c r="T37" i="72"/>
  <c r="I37" i="72"/>
  <c r="N37" i="72" s="1"/>
  <c r="P37" i="72"/>
  <c r="O37" i="72"/>
  <c r="O163" i="72"/>
  <c r="V181" i="72"/>
  <c r="T181" i="72"/>
  <c r="I181" i="72"/>
  <c r="N181" i="72" s="1"/>
  <c r="P181" i="72"/>
  <c r="O181" i="72"/>
  <c r="X57" i="72"/>
  <c r="S52" i="72"/>
  <c r="X124" i="72"/>
  <c r="S196" i="72"/>
  <c r="X53" i="72"/>
  <c r="M71" i="72"/>
  <c r="W71" i="72"/>
  <c r="S125" i="72"/>
  <c r="R143" i="72"/>
  <c r="X197" i="72"/>
  <c r="M215" i="72"/>
  <c r="W215" i="72"/>
  <c r="S54" i="72"/>
  <c r="R72" i="72"/>
  <c r="X126" i="72"/>
  <c r="M144" i="72"/>
  <c r="W144" i="72"/>
  <c r="S198" i="72"/>
  <c r="R216" i="72"/>
  <c r="M73" i="72"/>
  <c r="W73" i="72"/>
  <c r="S127" i="72"/>
  <c r="R145" i="72"/>
  <c r="M217" i="72"/>
  <c r="X217" i="72"/>
  <c r="P92" i="72"/>
  <c r="V218" i="72"/>
  <c r="P218" i="72"/>
  <c r="O218" i="72"/>
  <c r="X218" i="72"/>
  <c r="P21" i="72"/>
  <c r="T165" i="72"/>
  <c r="I165" i="72"/>
  <c r="N165" i="72" s="1"/>
  <c r="R165" i="72"/>
  <c r="O165" i="72"/>
  <c r="X165" i="72"/>
  <c r="W58" i="72"/>
  <c r="M58" i="72"/>
  <c r="T58" i="72"/>
  <c r="I58" i="72"/>
  <c r="N58" i="72" s="1"/>
  <c r="R58" i="72"/>
  <c r="P58" i="72"/>
  <c r="M23" i="72"/>
  <c r="S143" i="72"/>
  <c r="S72" i="72"/>
  <c r="S216" i="72"/>
  <c r="S145" i="72"/>
  <c r="W56" i="72"/>
  <c r="M56" i="72"/>
  <c r="R56" i="72"/>
  <c r="V56" i="72"/>
  <c r="R92" i="72"/>
  <c r="R21" i="72"/>
  <c r="W129" i="72"/>
  <c r="M129" i="72"/>
  <c r="T129" i="72"/>
  <c r="I129" i="72"/>
  <c r="N129" i="72" s="1"/>
  <c r="R129" i="72"/>
  <c r="P129" i="72"/>
  <c r="P130" i="72"/>
  <c r="P148" i="72"/>
  <c r="X148" i="72"/>
  <c r="V148" i="72"/>
  <c r="T148" i="72"/>
  <c r="I148" i="72"/>
  <c r="N148" i="72" s="1"/>
  <c r="R203" i="72"/>
  <c r="P203" i="72"/>
  <c r="O203" i="72"/>
  <c r="X203" i="72"/>
  <c r="W203" i="72"/>
  <c r="M203" i="72"/>
  <c r="T203" i="72"/>
  <c r="I203" i="72"/>
  <c r="N203" i="72" s="1"/>
  <c r="R71" i="72"/>
  <c r="M143" i="72"/>
  <c r="W143" i="72"/>
  <c r="R215" i="72"/>
  <c r="M72" i="72"/>
  <c r="W72" i="72"/>
  <c r="R144" i="72"/>
  <c r="M216" i="72"/>
  <c r="W216" i="72"/>
  <c r="R73" i="72"/>
  <c r="M145" i="72"/>
  <c r="W145" i="72"/>
  <c r="R217" i="72"/>
  <c r="P146" i="72"/>
  <c r="V146" i="72"/>
  <c r="T146" i="72"/>
  <c r="I146" i="72"/>
  <c r="N146" i="72" s="1"/>
  <c r="R218" i="72"/>
  <c r="P75" i="72"/>
  <c r="X75" i="72"/>
  <c r="T75" i="72"/>
  <c r="I75" i="72"/>
  <c r="N75" i="72" s="1"/>
  <c r="O129" i="72"/>
  <c r="S165" i="72"/>
  <c r="S58" i="72"/>
  <c r="R148" i="72"/>
  <c r="R59" i="72"/>
  <c r="P59" i="72"/>
  <c r="O59" i="72"/>
  <c r="X59" i="72"/>
  <c r="W59" i="72"/>
  <c r="M59" i="72"/>
  <c r="P77" i="72"/>
  <c r="O77" i="72"/>
  <c r="X77" i="72"/>
  <c r="W77" i="72"/>
  <c r="M77" i="72"/>
  <c r="T77" i="72"/>
  <c r="I77" i="72"/>
  <c r="N77" i="72" s="1"/>
  <c r="S217" i="72"/>
  <c r="O20" i="72"/>
  <c r="T20" i="72"/>
  <c r="I20" i="72"/>
  <c r="N20" i="72" s="1"/>
  <c r="W20" i="72"/>
  <c r="O56" i="72"/>
  <c r="T92" i="72"/>
  <c r="I92" i="72"/>
  <c r="N92" i="72" s="1"/>
  <c r="O92" i="72"/>
  <c r="X92" i="72"/>
  <c r="T21" i="72"/>
  <c r="I21" i="72"/>
  <c r="O21" i="72"/>
  <c r="X21" i="72"/>
  <c r="S129" i="72"/>
  <c r="S148" i="72"/>
  <c r="R224" i="72"/>
  <c r="P224" i="72"/>
  <c r="O224" i="72"/>
  <c r="X224" i="72"/>
  <c r="W224" i="72"/>
  <c r="M224" i="72"/>
  <c r="V224" i="72"/>
  <c r="T224" i="72"/>
  <c r="S224" i="72"/>
  <c r="I224" i="72"/>
  <c r="N224" i="72" s="1"/>
  <c r="P171" i="72"/>
  <c r="O171" i="72"/>
  <c r="X171" i="72"/>
  <c r="W171" i="72"/>
  <c r="M171" i="72"/>
  <c r="T171" i="72"/>
  <c r="I171" i="72"/>
  <c r="N171" i="72" s="1"/>
  <c r="S171" i="72"/>
  <c r="R171" i="72"/>
  <c r="R130" i="72"/>
  <c r="O130" i="72"/>
  <c r="W130" i="72"/>
  <c r="M130" i="72"/>
  <c r="V130" i="72"/>
  <c r="T23" i="72"/>
  <c r="I23" i="72"/>
  <c r="R23" i="72"/>
  <c r="P23" i="72"/>
  <c r="O23" i="72"/>
  <c r="X23" i="72"/>
  <c r="P168" i="72"/>
  <c r="T168" i="72"/>
  <c r="S168" i="72"/>
  <c r="R168" i="72"/>
  <c r="O168" i="72"/>
  <c r="M168" i="72"/>
  <c r="X168" i="72"/>
  <c r="I168" i="72"/>
  <c r="N168" i="72" s="1"/>
  <c r="S221" i="72"/>
  <c r="W150" i="72"/>
  <c r="R150" i="72"/>
  <c r="T150" i="72"/>
  <c r="R80" i="72"/>
  <c r="P80" i="72"/>
  <c r="X80" i="72"/>
  <c r="W80" i="72"/>
  <c r="M80" i="72"/>
  <c r="V80" i="72"/>
  <c r="P27" i="72"/>
  <c r="O27" i="72"/>
  <c r="X27" i="72"/>
  <c r="W27" i="72"/>
  <c r="M27" i="72"/>
  <c r="T27" i="72"/>
  <c r="I27" i="72"/>
  <c r="N27" i="72" s="1"/>
  <c r="S164" i="72"/>
  <c r="S93" i="72"/>
  <c r="R111" i="72"/>
  <c r="O147" i="72"/>
  <c r="M183" i="72"/>
  <c r="W183" i="72"/>
  <c r="S22" i="72"/>
  <c r="R40" i="72"/>
  <c r="O76" i="72"/>
  <c r="M112" i="72"/>
  <c r="W112" i="72"/>
  <c r="S166" i="72"/>
  <c r="R184" i="72"/>
  <c r="P202" i="72"/>
  <c r="O220" i="72"/>
  <c r="M41" i="72"/>
  <c r="W41" i="72"/>
  <c r="S95" i="72"/>
  <c r="P131" i="72"/>
  <c r="O149" i="72"/>
  <c r="X167" i="72"/>
  <c r="M185" i="72"/>
  <c r="W185" i="72"/>
  <c r="I221" i="72"/>
  <c r="N221" i="72" s="1"/>
  <c r="T221" i="72"/>
  <c r="S24" i="72"/>
  <c r="P60" i="72"/>
  <c r="O78" i="72"/>
  <c r="X96" i="72"/>
  <c r="M114" i="72"/>
  <c r="W114" i="72"/>
  <c r="I150" i="72"/>
  <c r="N150" i="72" s="1"/>
  <c r="R222" i="72"/>
  <c r="P222" i="72"/>
  <c r="W222" i="72"/>
  <c r="M222" i="72"/>
  <c r="X222" i="72"/>
  <c r="R25" i="72"/>
  <c r="O43" i="72"/>
  <c r="X43" i="72"/>
  <c r="V43" i="72"/>
  <c r="T43" i="72"/>
  <c r="I43" i="72"/>
  <c r="N43" i="72" s="1"/>
  <c r="S97" i="72"/>
  <c r="R169" i="72"/>
  <c r="O187" i="72"/>
  <c r="X187" i="72"/>
  <c r="V187" i="72"/>
  <c r="T187" i="72"/>
  <c r="I187" i="72"/>
  <c r="N187" i="72" s="1"/>
  <c r="I80" i="72"/>
  <c r="N80" i="72" s="1"/>
  <c r="R27" i="72"/>
  <c r="S153" i="72"/>
  <c r="S38" i="72"/>
  <c r="X110" i="72"/>
  <c r="I164" i="72"/>
  <c r="N164" i="72" s="1"/>
  <c r="T164" i="72"/>
  <c r="S182" i="72"/>
  <c r="X39" i="72"/>
  <c r="I93" i="72"/>
  <c r="N93" i="72" s="1"/>
  <c r="T93" i="72"/>
  <c r="S111" i="72"/>
  <c r="P147" i="72"/>
  <c r="X183" i="72"/>
  <c r="I22" i="72"/>
  <c r="N22" i="72" s="1"/>
  <c r="P76" i="72"/>
  <c r="X112" i="72"/>
  <c r="I166" i="72"/>
  <c r="N166" i="72" s="1"/>
  <c r="R202" i="72"/>
  <c r="P220" i="72"/>
  <c r="X41" i="72"/>
  <c r="I95" i="72"/>
  <c r="R131" i="72"/>
  <c r="P149" i="72"/>
  <c r="O167" i="72"/>
  <c r="X185" i="72"/>
  <c r="I24" i="72"/>
  <c r="R60" i="72"/>
  <c r="P78" i="72"/>
  <c r="O96" i="72"/>
  <c r="X114" i="72"/>
  <c r="X150" i="72"/>
  <c r="I222" i="72"/>
  <c r="N222" i="72" s="1"/>
  <c r="M43" i="72"/>
  <c r="M187" i="72"/>
  <c r="P98" i="72"/>
  <c r="O98" i="72"/>
  <c r="W98" i="72"/>
  <c r="M98" i="72"/>
  <c r="V98" i="72"/>
  <c r="T98" i="72"/>
  <c r="I98" i="72"/>
  <c r="N98" i="72" s="1"/>
  <c r="S27" i="72"/>
  <c r="S202" i="72"/>
  <c r="R220" i="72"/>
  <c r="S131" i="72"/>
  <c r="R149" i="72"/>
  <c r="P167" i="72"/>
  <c r="M221" i="72"/>
  <c r="W221" i="72"/>
  <c r="S60" i="72"/>
  <c r="R78" i="72"/>
  <c r="P96" i="72"/>
  <c r="M150" i="72"/>
  <c r="R151" i="72"/>
  <c r="P151" i="72"/>
  <c r="X151" i="72"/>
  <c r="W151" i="72"/>
  <c r="M151" i="72"/>
  <c r="O80" i="72"/>
  <c r="S147" i="72"/>
  <c r="S76" i="72"/>
  <c r="S220" i="72"/>
  <c r="S149" i="72"/>
  <c r="R167" i="72"/>
  <c r="X221" i="72"/>
  <c r="S78" i="72"/>
  <c r="R96" i="72"/>
  <c r="I151" i="72"/>
  <c r="N151" i="72" s="1"/>
  <c r="S80" i="72"/>
  <c r="S167" i="72"/>
  <c r="O221" i="72"/>
  <c r="S96" i="72"/>
  <c r="R114" i="72"/>
  <c r="O150" i="72"/>
  <c r="T186" i="72"/>
  <c r="I186" i="72"/>
  <c r="N186" i="72" s="1"/>
  <c r="O186" i="72"/>
  <c r="W186" i="72"/>
  <c r="O222" i="72"/>
  <c r="S43" i="72"/>
  <c r="V97" i="72"/>
  <c r="T97" i="72"/>
  <c r="I97" i="72"/>
  <c r="N97" i="72" s="1"/>
  <c r="R97" i="72"/>
  <c r="P97" i="72"/>
  <c r="S187" i="72"/>
  <c r="V26" i="72"/>
  <c r="T26" i="72"/>
  <c r="I26" i="72"/>
  <c r="N26" i="72" s="1"/>
  <c r="R26" i="72"/>
  <c r="P26" i="72"/>
  <c r="O26" i="72"/>
  <c r="T80" i="72"/>
  <c r="S98" i="72"/>
  <c r="M202" i="72"/>
  <c r="M131" i="72"/>
  <c r="I167" i="72"/>
  <c r="N167" i="72" s="1"/>
  <c r="M60" i="72"/>
  <c r="I96" i="72"/>
  <c r="P150" i="72"/>
  <c r="P25" i="72"/>
  <c r="O25" i="72"/>
  <c r="W25" i="72"/>
  <c r="M25" i="72"/>
  <c r="V25" i="72"/>
  <c r="O151" i="72"/>
  <c r="P169" i="72"/>
  <c r="O169" i="72"/>
  <c r="W169" i="72"/>
  <c r="M169" i="72"/>
  <c r="V169" i="72"/>
  <c r="R153" i="72"/>
  <c r="P153" i="72"/>
  <c r="O153" i="72"/>
  <c r="X153" i="72"/>
  <c r="W153" i="72"/>
  <c r="M153" i="72"/>
  <c r="S116" i="72"/>
  <c r="O170" i="72"/>
  <c r="S45" i="72"/>
  <c r="O99" i="72"/>
  <c r="S189" i="72"/>
  <c r="X204" i="72"/>
  <c r="S61" i="72"/>
  <c r="R79" i="72"/>
  <c r="O115" i="72"/>
  <c r="X133" i="72"/>
  <c r="S205" i="72"/>
  <c r="R223" i="72"/>
  <c r="O44" i="72"/>
  <c r="X62" i="72"/>
  <c r="I116" i="72"/>
  <c r="N116" i="72" s="1"/>
  <c r="T116" i="72"/>
  <c r="S134" i="72"/>
  <c r="R152" i="72"/>
  <c r="P170" i="72"/>
  <c r="I45" i="72"/>
  <c r="N45" i="72" s="1"/>
  <c r="T45" i="72"/>
  <c r="S63" i="72"/>
  <c r="R81" i="72"/>
  <c r="P99" i="72"/>
  <c r="I189" i="72"/>
  <c r="N189" i="72" s="1"/>
  <c r="T189" i="72"/>
  <c r="S207" i="72"/>
  <c r="R225" i="72"/>
  <c r="S79" i="72"/>
  <c r="S223" i="72"/>
  <c r="V116" i="72"/>
  <c r="S152" i="72"/>
  <c r="R170" i="72"/>
  <c r="S81" i="72"/>
  <c r="R99" i="72"/>
  <c r="S225" i="72"/>
  <c r="S170" i="72"/>
  <c r="S99" i="72"/>
  <c r="V79" i="72"/>
  <c r="S115" i="72"/>
  <c r="V223" i="72"/>
  <c r="S44" i="72"/>
  <c r="R62" i="72"/>
  <c r="X116" i="72"/>
  <c r="M134" i="72"/>
  <c r="W134" i="72"/>
  <c r="V152" i="72"/>
  <c r="I170" i="72"/>
  <c r="N170" i="72" s="1"/>
  <c r="T170" i="72"/>
  <c r="S188" i="72"/>
  <c r="R206" i="72"/>
  <c r="X45" i="72"/>
  <c r="M63" i="72"/>
  <c r="W63" i="72"/>
  <c r="I99" i="72"/>
  <c r="N99" i="72" s="1"/>
  <c r="T99" i="72"/>
  <c r="R135" i="72"/>
  <c r="X189" i="72"/>
  <c r="M207" i="72"/>
  <c r="W207" i="72"/>
  <c r="M79" i="72"/>
  <c r="I115" i="72"/>
  <c r="N115" i="72" s="1"/>
  <c r="M223" i="72"/>
  <c r="I44" i="72"/>
  <c r="N44" i="72" s="1"/>
  <c r="M152" i="72"/>
  <c r="I188" i="72"/>
  <c r="N188" i="72" s="1"/>
  <c r="M81" i="72"/>
  <c r="M225" i="72"/>
  <c r="B34" i="16"/>
  <c r="C34" i="16"/>
  <c r="E34" i="16"/>
  <c r="G34" i="16"/>
  <c r="I34" i="16"/>
  <c r="K34" i="16"/>
  <c r="L34" i="16"/>
  <c r="N34" i="16"/>
  <c r="O34" i="16"/>
  <c r="P34" i="16"/>
  <c r="Q34" i="16"/>
  <c r="R34" i="16"/>
  <c r="T34" i="16"/>
  <c r="U34" i="16"/>
  <c r="B35" i="16"/>
  <c r="C35" i="16"/>
  <c r="E35" i="16"/>
  <c r="G35" i="16"/>
  <c r="I35" i="16"/>
  <c r="K35" i="16"/>
  <c r="L35" i="16"/>
  <c r="N35" i="16"/>
  <c r="O35" i="16"/>
  <c r="P35" i="16"/>
  <c r="Q35" i="16"/>
  <c r="R35" i="16"/>
  <c r="T35" i="16"/>
  <c r="U35" i="16"/>
  <c r="B36" i="16"/>
  <c r="C36" i="16"/>
  <c r="E36" i="16"/>
  <c r="G36" i="16"/>
  <c r="I36" i="16"/>
  <c r="K36" i="16"/>
  <c r="L36" i="16"/>
  <c r="N36" i="16"/>
  <c r="O36" i="16"/>
  <c r="P36" i="16"/>
  <c r="Q36" i="16"/>
  <c r="R36" i="16"/>
  <c r="T36" i="16"/>
  <c r="U36" i="16"/>
  <c r="B37" i="16"/>
  <c r="C37" i="16"/>
  <c r="E37" i="16"/>
  <c r="G37" i="16"/>
  <c r="I37" i="16"/>
  <c r="K37" i="16"/>
  <c r="L37" i="16"/>
  <c r="N37" i="16"/>
  <c r="O37" i="16"/>
  <c r="P37" i="16"/>
  <c r="Q37" i="16"/>
  <c r="R37" i="16"/>
  <c r="T37" i="16"/>
  <c r="U37" i="16"/>
  <c r="B24" i="16"/>
  <c r="C24" i="16"/>
  <c r="E24" i="16"/>
  <c r="G24" i="16"/>
  <c r="I24" i="16"/>
  <c r="K24" i="16"/>
  <c r="L24" i="16"/>
  <c r="N24" i="16"/>
  <c r="O24" i="16"/>
  <c r="P24" i="16"/>
  <c r="Q24" i="16"/>
  <c r="R24" i="16"/>
  <c r="T24" i="16"/>
  <c r="U24" i="16"/>
  <c r="B25" i="16"/>
  <c r="C25" i="16"/>
  <c r="E25" i="16"/>
  <c r="G25" i="16"/>
  <c r="I25" i="16"/>
  <c r="K25" i="16"/>
  <c r="L25" i="16"/>
  <c r="N25" i="16"/>
  <c r="O25" i="16"/>
  <c r="P25" i="16"/>
  <c r="Q25" i="16"/>
  <c r="R25" i="16"/>
  <c r="T25" i="16"/>
  <c r="U25" i="16"/>
  <c r="B18" i="2"/>
  <c r="L18" i="2" s="1"/>
  <c r="F18" i="2"/>
  <c r="I18" i="2"/>
  <c r="J18" i="2"/>
  <c r="V18" i="2"/>
  <c r="B19" i="2"/>
  <c r="N19" i="2" s="1"/>
  <c r="F19" i="2"/>
  <c r="I19" i="2"/>
  <c r="J19" i="2"/>
  <c r="V19" i="2"/>
  <c r="V225" i="72" l="1"/>
  <c r="V219" i="72"/>
  <c r="V213" i="72"/>
  <c r="V216" i="72"/>
  <c r="V210" i="72"/>
  <c r="V211" i="72"/>
  <c r="V221" i="72"/>
  <c r="V195" i="72"/>
  <c r="V222" i="72"/>
  <c r="V212" i="72"/>
  <c r="V215" i="72"/>
  <c r="V177" i="72"/>
  <c r="V198" i="72"/>
  <c r="V196" i="72"/>
  <c r="V204" i="72"/>
  <c r="V120" i="72"/>
  <c r="V201" i="72"/>
  <c r="V193" i="72"/>
  <c r="V192" i="72"/>
  <c r="V203" i="72"/>
  <c r="V197" i="72"/>
  <c r="V194" i="72"/>
  <c r="V207" i="72"/>
  <c r="V180" i="72"/>
  <c r="V178" i="72"/>
  <c r="V175" i="72"/>
  <c r="V186" i="72"/>
  <c r="V156" i="72"/>
  <c r="V176" i="72"/>
  <c r="V160" i="72"/>
  <c r="V189" i="72"/>
  <c r="V179" i="72"/>
  <c r="V185" i="72"/>
  <c r="V159" i="72"/>
  <c r="V157" i="72"/>
  <c r="V174" i="72"/>
  <c r="V168" i="72"/>
  <c r="V171" i="72"/>
  <c r="V162" i="72"/>
  <c r="V165" i="72"/>
  <c r="V158" i="72"/>
  <c r="V161" i="72"/>
  <c r="V150" i="72"/>
  <c r="V167" i="72"/>
  <c r="V139" i="72"/>
  <c r="V142" i="72"/>
  <c r="V137" i="72"/>
  <c r="V141" i="72"/>
  <c r="V138" i="72"/>
  <c r="V140" i="72"/>
  <c r="V153" i="72"/>
  <c r="V81" i="72"/>
  <c r="V149" i="72"/>
  <c r="V124" i="72"/>
  <c r="V143" i="72"/>
  <c r="V131" i="72"/>
  <c r="V129" i="72"/>
  <c r="V132" i="72"/>
  <c r="V125" i="72"/>
  <c r="V135" i="72"/>
  <c r="V122" i="72"/>
  <c r="V126" i="72"/>
  <c r="V119" i="72"/>
  <c r="V111" i="72"/>
  <c r="V106" i="72"/>
  <c r="V114" i="72"/>
  <c r="K19" i="2"/>
  <c r="S37" i="16"/>
  <c r="V113" i="72"/>
  <c r="V63" i="72"/>
  <c r="V88" i="72"/>
  <c r="V52" i="72"/>
  <c r="V15" i="72"/>
  <c r="V51" i="72"/>
  <c r="V90" i="72"/>
  <c r="V84" i="72"/>
  <c r="V41" i="72"/>
  <c r="V70" i="72"/>
  <c r="V53" i="72"/>
  <c r="V59" i="72"/>
  <c r="V45" i="72"/>
  <c r="V49" i="72"/>
  <c r="V72" i="72"/>
  <c r="V69" i="72"/>
  <c r="V67" i="72"/>
  <c r="V16" i="72"/>
  <c r="V12" i="72"/>
  <c r="V14" i="72"/>
  <c r="V47" i="72"/>
  <c r="V86" i="72"/>
  <c r="V87" i="72"/>
  <c r="V77" i="72"/>
  <c r="V104" i="72"/>
  <c r="V66" i="72"/>
  <c r="V42" i="72"/>
  <c r="V78" i="72"/>
  <c r="V13" i="72"/>
  <c r="V33" i="72"/>
  <c r="V68" i="72"/>
  <c r="V29" i="72"/>
  <c r="V36" i="72"/>
  <c r="V117" i="72"/>
  <c r="V71" i="72"/>
  <c r="V102" i="72"/>
  <c r="V31" i="72"/>
  <c r="V11" i="72"/>
  <c r="N24" i="72"/>
  <c r="V24" i="72"/>
  <c r="V17" i="72"/>
  <c r="N96" i="72"/>
  <c r="V96" i="72"/>
  <c r="N21" i="72"/>
  <c r="V21" i="72"/>
  <c r="N23" i="72"/>
  <c r="V23" i="72"/>
  <c r="V75" i="72"/>
  <c r="V99" i="72"/>
  <c r="N48" i="72"/>
  <c r="V48" i="72"/>
  <c r="V65" i="72"/>
  <c r="V35" i="72"/>
  <c r="V101" i="72"/>
  <c r="V27" i="72"/>
  <c r="V30" i="72"/>
  <c r="N95" i="72"/>
  <c r="V95" i="72"/>
  <c r="N50" i="72"/>
  <c r="V50" i="72"/>
  <c r="V83" i="72"/>
  <c r="V107" i="72"/>
  <c r="V32" i="72"/>
  <c r="S36" i="16"/>
  <c r="S34" i="16"/>
  <c r="S35" i="16"/>
  <c r="S25" i="16"/>
  <c r="U18" i="2"/>
  <c r="S24" i="16"/>
  <c r="G19" i="2"/>
  <c r="M19" i="2"/>
  <c r="E19" i="2"/>
  <c r="U19" i="2"/>
  <c r="L19" i="2"/>
  <c r="C19" i="2"/>
  <c r="P19" i="2" s="1"/>
  <c r="G18" i="2"/>
  <c r="N18" i="2"/>
  <c r="M18" i="2"/>
  <c r="B103" i="52"/>
  <c r="C103" i="52"/>
  <c r="E103" i="52"/>
  <c r="F103" i="52" s="1"/>
  <c r="G103" i="52"/>
  <c r="H103" i="52"/>
  <c r="S103" i="52" s="1"/>
  <c r="I103" i="52"/>
  <c r="Q103" i="52" s="1"/>
  <c r="J103" i="52"/>
  <c r="K103" i="52"/>
  <c r="L103" i="52"/>
  <c r="M103" i="52"/>
  <c r="N103" i="52"/>
  <c r="O103" i="52"/>
  <c r="P103" i="52"/>
  <c r="R103" i="52"/>
  <c r="B104" i="52"/>
  <c r="C104" i="52"/>
  <c r="E104" i="52"/>
  <c r="F104" i="52" s="1"/>
  <c r="G104" i="52"/>
  <c r="H104" i="52"/>
  <c r="S104" i="52" s="1"/>
  <c r="I104" i="52"/>
  <c r="J104" i="52"/>
  <c r="K104" i="52"/>
  <c r="L104" i="52"/>
  <c r="M104" i="52"/>
  <c r="N104" i="52"/>
  <c r="O104" i="52"/>
  <c r="P104" i="52"/>
  <c r="R104" i="52"/>
  <c r="B91" i="52"/>
  <c r="C91" i="52"/>
  <c r="E91" i="52"/>
  <c r="F91" i="52" s="1"/>
  <c r="G91" i="52"/>
  <c r="H91" i="52"/>
  <c r="S91" i="52" s="1"/>
  <c r="I91" i="52"/>
  <c r="J91" i="52"/>
  <c r="K91" i="52"/>
  <c r="L91" i="52"/>
  <c r="M91" i="52"/>
  <c r="N91" i="52"/>
  <c r="O91" i="52"/>
  <c r="P91" i="52"/>
  <c r="R91" i="52"/>
  <c r="B92" i="52"/>
  <c r="C92" i="52"/>
  <c r="E92" i="52"/>
  <c r="F92" i="52" s="1"/>
  <c r="G92" i="52"/>
  <c r="H92" i="52"/>
  <c r="S92" i="52" s="1"/>
  <c r="I92" i="52"/>
  <c r="J92" i="52"/>
  <c r="K92" i="52"/>
  <c r="L92" i="52"/>
  <c r="M92" i="52"/>
  <c r="N92" i="52"/>
  <c r="O92" i="52"/>
  <c r="P92" i="52"/>
  <c r="R92" i="52"/>
  <c r="B93" i="52"/>
  <c r="C93" i="52"/>
  <c r="E93" i="52"/>
  <c r="F93" i="52" s="1"/>
  <c r="G93" i="52"/>
  <c r="H93" i="52"/>
  <c r="S93" i="52" s="1"/>
  <c r="I93" i="52"/>
  <c r="J93" i="52"/>
  <c r="K93" i="52"/>
  <c r="L93" i="52"/>
  <c r="M93" i="52"/>
  <c r="N93" i="52"/>
  <c r="O93" i="52"/>
  <c r="P93" i="52"/>
  <c r="R93" i="52"/>
  <c r="B94" i="52"/>
  <c r="C94" i="52"/>
  <c r="E94" i="52"/>
  <c r="F94" i="52" s="1"/>
  <c r="G94" i="52"/>
  <c r="H94" i="52"/>
  <c r="S94" i="52" s="1"/>
  <c r="I94" i="52"/>
  <c r="J94" i="52"/>
  <c r="K94" i="52"/>
  <c r="L94" i="52"/>
  <c r="M94" i="52"/>
  <c r="N94" i="52"/>
  <c r="O94" i="52"/>
  <c r="P94" i="52"/>
  <c r="Q94" i="52"/>
  <c r="R94" i="52"/>
  <c r="B95" i="52"/>
  <c r="C95" i="52"/>
  <c r="E95" i="52"/>
  <c r="F95" i="52" s="1"/>
  <c r="G95" i="52"/>
  <c r="H95" i="52"/>
  <c r="S95" i="52" s="1"/>
  <c r="I95" i="52"/>
  <c r="Q95" i="52" s="1"/>
  <c r="J95" i="52"/>
  <c r="K95" i="52"/>
  <c r="L95" i="52"/>
  <c r="M95" i="52"/>
  <c r="N95" i="52"/>
  <c r="O95" i="52"/>
  <c r="P95" i="52"/>
  <c r="R95" i="52"/>
  <c r="B96" i="52"/>
  <c r="C96" i="52"/>
  <c r="E96" i="52"/>
  <c r="F96" i="52" s="1"/>
  <c r="G96" i="52"/>
  <c r="H96" i="52"/>
  <c r="S96" i="52" s="1"/>
  <c r="I96" i="52"/>
  <c r="J96" i="52"/>
  <c r="K96" i="52"/>
  <c r="L96" i="52"/>
  <c r="M96" i="52"/>
  <c r="N96" i="52"/>
  <c r="O96" i="52"/>
  <c r="P96" i="52"/>
  <c r="R96" i="52"/>
  <c r="B98" i="52"/>
  <c r="C98" i="52"/>
  <c r="E98" i="52"/>
  <c r="F98" i="52" s="1"/>
  <c r="G98" i="52"/>
  <c r="H98" i="52"/>
  <c r="S98" i="52" s="1"/>
  <c r="I98" i="52"/>
  <c r="J98" i="52"/>
  <c r="K98" i="52"/>
  <c r="L98" i="52"/>
  <c r="M98" i="52"/>
  <c r="N98" i="52"/>
  <c r="O98" i="52"/>
  <c r="P98" i="52"/>
  <c r="R98" i="52"/>
  <c r="B99" i="52"/>
  <c r="C99" i="52"/>
  <c r="E99" i="52"/>
  <c r="F99" i="52" s="1"/>
  <c r="G99" i="52"/>
  <c r="H99" i="52"/>
  <c r="S99" i="52" s="1"/>
  <c r="I99" i="52"/>
  <c r="J99" i="52"/>
  <c r="K99" i="52"/>
  <c r="L99" i="52"/>
  <c r="M99" i="52"/>
  <c r="N99" i="52"/>
  <c r="O99" i="52"/>
  <c r="P99" i="52"/>
  <c r="R99" i="52"/>
  <c r="B100" i="52"/>
  <c r="C100" i="52"/>
  <c r="E100" i="52"/>
  <c r="F100" i="52" s="1"/>
  <c r="G100" i="52"/>
  <c r="H100" i="52"/>
  <c r="S100" i="52" s="1"/>
  <c r="I100" i="52"/>
  <c r="Q100" i="52" s="1"/>
  <c r="J100" i="52"/>
  <c r="K100" i="52"/>
  <c r="L100" i="52"/>
  <c r="M100" i="52"/>
  <c r="N100" i="52"/>
  <c r="O100" i="52"/>
  <c r="P100" i="52"/>
  <c r="R100" i="52"/>
  <c r="B101" i="52"/>
  <c r="C101" i="52"/>
  <c r="E101" i="52"/>
  <c r="F101" i="52" s="1"/>
  <c r="G101" i="52"/>
  <c r="H101" i="52"/>
  <c r="S101" i="52" s="1"/>
  <c r="I101" i="52"/>
  <c r="Q101" i="52" s="1"/>
  <c r="J101" i="52"/>
  <c r="K101" i="52"/>
  <c r="L101" i="52"/>
  <c r="M101" i="52"/>
  <c r="N101" i="52"/>
  <c r="O101" i="52"/>
  <c r="P101" i="52"/>
  <c r="R101" i="52"/>
  <c r="B102" i="52"/>
  <c r="C102" i="52"/>
  <c r="E102" i="52"/>
  <c r="F102" i="52" s="1"/>
  <c r="G102" i="52"/>
  <c r="H102" i="52"/>
  <c r="S102" i="52" s="1"/>
  <c r="I102" i="52"/>
  <c r="Q102" i="52" s="1"/>
  <c r="J102" i="52"/>
  <c r="K102" i="52"/>
  <c r="L102" i="52"/>
  <c r="M102" i="52"/>
  <c r="N102" i="52"/>
  <c r="O102" i="52"/>
  <c r="P102" i="52"/>
  <c r="R102" i="52"/>
  <c r="B83" i="52"/>
  <c r="C83" i="52"/>
  <c r="E83" i="52"/>
  <c r="F83" i="52" s="1"/>
  <c r="G83" i="52"/>
  <c r="H83" i="52"/>
  <c r="S83" i="52" s="1"/>
  <c r="I83" i="52"/>
  <c r="J83" i="52"/>
  <c r="K83" i="52"/>
  <c r="L83" i="52"/>
  <c r="M83" i="52"/>
  <c r="N83" i="52"/>
  <c r="O83" i="52"/>
  <c r="P83" i="52"/>
  <c r="R83" i="52"/>
  <c r="B84" i="52"/>
  <c r="C84" i="52"/>
  <c r="E84" i="52"/>
  <c r="F84" i="52" s="1"/>
  <c r="G84" i="52"/>
  <c r="H84" i="52"/>
  <c r="S84" i="52" s="1"/>
  <c r="I84" i="52"/>
  <c r="J84" i="52"/>
  <c r="K84" i="52"/>
  <c r="L84" i="52"/>
  <c r="M84" i="52"/>
  <c r="N84" i="52"/>
  <c r="O84" i="52"/>
  <c r="P84" i="52"/>
  <c r="R84" i="52"/>
  <c r="B85" i="52"/>
  <c r="C85" i="52"/>
  <c r="E85" i="52"/>
  <c r="F85" i="52" s="1"/>
  <c r="G85" i="52"/>
  <c r="H85" i="52"/>
  <c r="S85" i="52" s="1"/>
  <c r="I85" i="52"/>
  <c r="Q85" i="52" s="1"/>
  <c r="J85" i="52"/>
  <c r="K85" i="52"/>
  <c r="L85" i="52"/>
  <c r="M85" i="52"/>
  <c r="N85" i="52"/>
  <c r="O85" i="52"/>
  <c r="P85" i="52"/>
  <c r="R85" i="52"/>
  <c r="B86" i="52"/>
  <c r="C86" i="52"/>
  <c r="E86" i="52"/>
  <c r="F86" i="52" s="1"/>
  <c r="G86" i="52"/>
  <c r="H86" i="52"/>
  <c r="S86" i="52" s="1"/>
  <c r="I86" i="52"/>
  <c r="Q86" i="52" s="1"/>
  <c r="J86" i="52"/>
  <c r="K86" i="52"/>
  <c r="L86" i="52"/>
  <c r="M86" i="52"/>
  <c r="N86" i="52"/>
  <c r="O86" i="52"/>
  <c r="P86" i="52"/>
  <c r="R86" i="52"/>
  <c r="B87" i="52"/>
  <c r="C87" i="52"/>
  <c r="E87" i="52"/>
  <c r="F87" i="52" s="1"/>
  <c r="G87" i="52"/>
  <c r="H87" i="52"/>
  <c r="S87" i="52" s="1"/>
  <c r="I87" i="52"/>
  <c r="Q87" i="52" s="1"/>
  <c r="J87" i="52"/>
  <c r="K87" i="52"/>
  <c r="L87" i="52"/>
  <c r="M87" i="52"/>
  <c r="N87" i="52"/>
  <c r="O87" i="52"/>
  <c r="P87" i="52"/>
  <c r="R87" i="52"/>
  <c r="B88" i="52"/>
  <c r="C88" i="52"/>
  <c r="E88" i="52"/>
  <c r="F88" i="52" s="1"/>
  <c r="G88" i="52"/>
  <c r="H88" i="52"/>
  <c r="S88" i="52" s="1"/>
  <c r="I88" i="52"/>
  <c r="J88" i="52"/>
  <c r="K88" i="52"/>
  <c r="L88" i="52"/>
  <c r="M88" i="52"/>
  <c r="N88" i="52"/>
  <c r="O88" i="52"/>
  <c r="P88" i="52"/>
  <c r="R88" i="52"/>
  <c r="B90" i="52"/>
  <c r="C90" i="52"/>
  <c r="E90" i="52"/>
  <c r="F90" i="52" s="1"/>
  <c r="G90" i="52"/>
  <c r="H90" i="52"/>
  <c r="S90" i="52" s="1"/>
  <c r="I90" i="52"/>
  <c r="J90" i="52"/>
  <c r="K90" i="52"/>
  <c r="L90" i="52"/>
  <c r="M90" i="52"/>
  <c r="N90" i="52"/>
  <c r="O90" i="52"/>
  <c r="P90" i="52"/>
  <c r="R90" i="52"/>
  <c r="B75" i="52"/>
  <c r="C75" i="52"/>
  <c r="E75" i="52"/>
  <c r="F75" i="52" s="1"/>
  <c r="G75" i="52"/>
  <c r="H75" i="52"/>
  <c r="S75" i="52" s="1"/>
  <c r="I75" i="52"/>
  <c r="J75" i="52"/>
  <c r="K75" i="52"/>
  <c r="L75" i="52"/>
  <c r="M75" i="52"/>
  <c r="N75" i="52"/>
  <c r="O75" i="52"/>
  <c r="P75" i="52"/>
  <c r="R75" i="52"/>
  <c r="B76" i="52"/>
  <c r="C76" i="52"/>
  <c r="E76" i="52"/>
  <c r="F76" i="52" s="1"/>
  <c r="G76" i="52"/>
  <c r="H76" i="52"/>
  <c r="S76" i="52" s="1"/>
  <c r="I76" i="52"/>
  <c r="J76" i="52"/>
  <c r="K76" i="52"/>
  <c r="L76" i="52"/>
  <c r="M76" i="52"/>
  <c r="N76" i="52"/>
  <c r="O76" i="52"/>
  <c r="P76" i="52"/>
  <c r="R76" i="52"/>
  <c r="B77" i="52"/>
  <c r="C77" i="52"/>
  <c r="E77" i="52"/>
  <c r="F77" i="52" s="1"/>
  <c r="G77" i="52"/>
  <c r="H77" i="52"/>
  <c r="S77" i="52" s="1"/>
  <c r="I77" i="52"/>
  <c r="J77" i="52"/>
  <c r="K77" i="52"/>
  <c r="L77" i="52"/>
  <c r="M77" i="52"/>
  <c r="N77" i="52"/>
  <c r="O77" i="52"/>
  <c r="P77" i="52"/>
  <c r="R77" i="52"/>
  <c r="B78" i="52"/>
  <c r="C78" i="52"/>
  <c r="E78" i="52"/>
  <c r="F78" i="52" s="1"/>
  <c r="G78" i="52"/>
  <c r="H78" i="52"/>
  <c r="S78" i="52" s="1"/>
  <c r="I78" i="52"/>
  <c r="Q78" i="52" s="1"/>
  <c r="J78" i="52"/>
  <c r="K78" i="52"/>
  <c r="L78" i="52"/>
  <c r="M78" i="52"/>
  <c r="N78" i="52"/>
  <c r="O78" i="52"/>
  <c r="P78" i="52"/>
  <c r="R78" i="52"/>
  <c r="B79" i="52"/>
  <c r="C79" i="52"/>
  <c r="E79" i="52"/>
  <c r="F79" i="52" s="1"/>
  <c r="G79" i="52"/>
  <c r="H79" i="52"/>
  <c r="S79" i="52" s="1"/>
  <c r="I79" i="52"/>
  <c r="Q79" i="52" s="1"/>
  <c r="J79" i="52"/>
  <c r="K79" i="52"/>
  <c r="L79" i="52"/>
  <c r="M79" i="52"/>
  <c r="N79" i="52"/>
  <c r="O79" i="52"/>
  <c r="P79" i="52"/>
  <c r="R79" i="52"/>
  <c r="B80" i="52"/>
  <c r="C80" i="52"/>
  <c r="E80" i="52"/>
  <c r="F80" i="52" s="1"/>
  <c r="G80" i="52"/>
  <c r="H80" i="52"/>
  <c r="S80" i="52" s="1"/>
  <c r="I80" i="52"/>
  <c r="J80" i="52"/>
  <c r="K80" i="52"/>
  <c r="L80" i="52"/>
  <c r="M80" i="52"/>
  <c r="N80" i="52"/>
  <c r="O80" i="52"/>
  <c r="P80" i="52"/>
  <c r="R80" i="52"/>
  <c r="B82" i="52"/>
  <c r="C82" i="52"/>
  <c r="E82" i="52"/>
  <c r="F82" i="52" s="1"/>
  <c r="G82" i="52"/>
  <c r="H82" i="52"/>
  <c r="S82" i="52" s="1"/>
  <c r="I82" i="52"/>
  <c r="J82" i="52"/>
  <c r="K82" i="52"/>
  <c r="L82" i="52"/>
  <c r="M82" i="52"/>
  <c r="N82" i="52"/>
  <c r="O82" i="52"/>
  <c r="P82" i="52"/>
  <c r="R82" i="52"/>
  <c r="B67" i="52"/>
  <c r="C67" i="52"/>
  <c r="E67" i="52"/>
  <c r="F67" i="52" s="1"/>
  <c r="G67" i="52"/>
  <c r="H67" i="52"/>
  <c r="S67" i="52" s="1"/>
  <c r="I67" i="52"/>
  <c r="J67" i="52"/>
  <c r="K67" i="52"/>
  <c r="L67" i="52"/>
  <c r="M67" i="52"/>
  <c r="N67" i="52"/>
  <c r="O67" i="52"/>
  <c r="P67" i="52"/>
  <c r="R67" i="52"/>
  <c r="B68" i="52"/>
  <c r="C68" i="52"/>
  <c r="E68" i="52"/>
  <c r="F68" i="52" s="1"/>
  <c r="G68" i="52"/>
  <c r="H68" i="52"/>
  <c r="S68" i="52" s="1"/>
  <c r="I68" i="52"/>
  <c r="J68" i="52"/>
  <c r="K68" i="52"/>
  <c r="L68" i="52"/>
  <c r="M68" i="52"/>
  <c r="N68" i="52"/>
  <c r="O68" i="52"/>
  <c r="P68" i="52"/>
  <c r="R68" i="52"/>
  <c r="B69" i="52"/>
  <c r="C69" i="52"/>
  <c r="E69" i="52"/>
  <c r="F69" i="52" s="1"/>
  <c r="G69" i="52"/>
  <c r="H69" i="52"/>
  <c r="S69" i="52" s="1"/>
  <c r="I69" i="52"/>
  <c r="J69" i="52"/>
  <c r="K69" i="52"/>
  <c r="L69" i="52"/>
  <c r="M69" i="52"/>
  <c r="N69" i="52"/>
  <c r="O69" i="52"/>
  <c r="P69" i="52"/>
  <c r="R69" i="52"/>
  <c r="B70" i="52"/>
  <c r="C70" i="52"/>
  <c r="E70" i="52"/>
  <c r="F70" i="52" s="1"/>
  <c r="G70" i="52"/>
  <c r="H70" i="52"/>
  <c r="S70" i="52" s="1"/>
  <c r="I70" i="52"/>
  <c r="Q70" i="52" s="1"/>
  <c r="J70" i="52"/>
  <c r="K70" i="52"/>
  <c r="L70" i="52"/>
  <c r="M70" i="52"/>
  <c r="N70" i="52"/>
  <c r="O70" i="52"/>
  <c r="P70" i="52"/>
  <c r="R70" i="52"/>
  <c r="B71" i="52"/>
  <c r="C71" i="52"/>
  <c r="E71" i="52"/>
  <c r="F71" i="52" s="1"/>
  <c r="G71" i="52"/>
  <c r="H71" i="52"/>
  <c r="S71" i="52" s="1"/>
  <c r="I71" i="52"/>
  <c r="Q71" i="52" s="1"/>
  <c r="J71" i="52"/>
  <c r="K71" i="52"/>
  <c r="L71" i="52"/>
  <c r="M71" i="52"/>
  <c r="N71" i="52"/>
  <c r="O71" i="52"/>
  <c r="P71" i="52"/>
  <c r="R71" i="52"/>
  <c r="B72" i="52"/>
  <c r="C72" i="52"/>
  <c r="E72" i="52"/>
  <c r="F72" i="52" s="1"/>
  <c r="G72" i="52"/>
  <c r="H72" i="52"/>
  <c r="S72" i="52" s="1"/>
  <c r="I72" i="52"/>
  <c r="J72" i="52"/>
  <c r="K72" i="52"/>
  <c r="L72" i="52"/>
  <c r="M72" i="52"/>
  <c r="N72" i="52"/>
  <c r="O72" i="52"/>
  <c r="P72" i="52"/>
  <c r="R72" i="52"/>
  <c r="B74" i="52"/>
  <c r="C74" i="52"/>
  <c r="E74" i="52"/>
  <c r="F74" i="52" s="1"/>
  <c r="G74" i="52"/>
  <c r="H74" i="52"/>
  <c r="S74" i="52" s="1"/>
  <c r="I74" i="52"/>
  <c r="J74" i="52"/>
  <c r="K74" i="52"/>
  <c r="L74" i="52"/>
  <c r="M74" i="52"/>
  <c r="N74" i="52"/>
  <c r="O74" i="52"/>
  <c r="P74" i="52"/>
  <c r="R74" i="52"/>
  <c r="F33" i="52"/>
  <c r="F41" i="52"/>
  <c r="B59" i="52"/>
  <c r="C59" i="52"/>
  <c r="E59" i="52"/>
  <c r="F59" i="52" s="1"/>
  <c r="G59" i="52"/>
  <c r="H59" i="52"/>
  <c r="S59" i="52" s="1"/>
  <c r="I59" i="52"/>
  <c r="J59" i="52"/>
  <c r="K59" i="52"/>
  <c r="L59" i="52"/>
  <c r="M59" i="52"/>
  <c r="N59" i="52"/>
  <c r="O59" i="52"/>
  <c r="P59" i="52"/>
  <c r="R59" i="52"/>
  <c r="B60" i="52"/>
  <c r="C60" i="52"/>
  <c r="E60" i="52"/>
  <c r="F60" i="52" s="1"/>
  <c r="G60" i="52"/>
  <c r="H60" i="52"/>
  <c r="S60" i="52" s="1"/>
  <c r="I60" i="52"/>
  <c r="J60" i="52"/>
  <c r="K60" i="52"/>
  <c r="L60" i="52"/>
  <c r="M60" i="52"/>
  <c r="N60" i="52"/>
  <c r="O60" i="52"/>
  <c r="P60" i="52"/>
  <c r="R60" i="52"/>
  <c r="B61" i="52"/>
  <c r="C61" i="52"/>
  <c r="E61" i="52"/>
  <c r="F61" i="52" s="1"/>
  <c r="G61" i="52"/>
  <c r="H61" i="52"/>
  <c r="S61" i="52" s="1"/>
  <c r="I61" i="52"/>
  <c r="J61" i="52"/>
  <c r="K61" i="52"/>
  <c r="L61" i="52"/>
  <c r="M61" i="52"/>
  <c r="N61" i="52"/>
  <c r="O61" i="52"/>
  <c r="P61" i="52"/>
  <c r="R61" i="52"/>
  <c r="B62" i="52"/>
  <c r="C62" i="52"/>
  <c r="E62" i="52"/>
  <c r="F62" i="52" s="1"/>
  <c r="G62" i="52"/>
  <c r="H62" i="52"/>
  <c r="S62" i="52" s="1"/>
  <c r="I62" i="52"/>
  <c r="Q62" i="52" s="1"/>
  <c r="J62" i="52"/>
  <c r="K62" i="52"/>
  <c r="L62" i="52"/>
  <c r="M62" i="52"/>
  <c r="N62" i="52"/>
  <c r="O62" i="52"/>
  <c r="P62" i="52"/>
  <c r="R62" i="52"/>
  <c r="B63" i="52"/>
  <c r="C63" i="52"/>
  <c r="E63" i="52"/>
  <c r="F63" i="52" s="1"/>
  <c r="G63" i="52"/>
  <c r="H63" i="52"/>
  <c r="S63" i="52" s="1"/>
  <c r="I63" i="52"/>
  <c r="Q63" i="52" s="1"/>
  <c r="J63" i="52"/>
  <c r="K63" i="52"/>
  <c r="L63" i="52"/>
  <c r="M63" i="52"/>
  <c r="N63" i="52"/>
  <c r="O63" i="52"/>
  <c r="P63" i="52"/>
  <c r="R63" i="52"/>
  <c r="B64" i="52"/>
  <c r="C64" i="52"/>
  <c r="E64" i="52"/>
  <c r="F64" i="52" s="1"/>
  <c r="G64" i="52"/>
  <c r="H64" i="52"/>
  <c r="S64" i="52" s="1"/>
  <c r="I64" i="52"/>
  <c r="J64" i="52"/>
  <c r="K64" i="52"/>
  <c r="L64" i="52"/>
  <c r="M64" i="52"/>
  <c r="N64" i="52"/>
  <c r="O64" i="52"/>
  <c r="P64" i="52"/>
  <c r="R64" i="52"/>
  <c r="B66" i="52"/>
  <c r="C66" i="52"/>
  <c r="E66" i="52"/>
  <c r="F66" i="52" s="1"/>
  <c r="G66" i="52"/>
  <c r="H66" i="52"/>
  <c r="S66" i="52" s="1"/>
  <c r="I66" i="52"/>
  <c r="J66" i="52"/>
  <c r="K66" i="52"/>
  <c r="L66" i="52"/>
  <c r="M66" i="52"/>
  <c r="N66" i="52"/>
  <c r="O66" i="52"/>
  <c r="P66" i="52"/>
  <c r="R66" i="52"/>
  <c r="B52" i="52"/>
  <c r="C52" i="52"/>
  <c r="E52" i="52"/>
  <c r="F52" i="52" s="1"/>
  <c r="G52" i="52"/>
  <c r="H52" i="52"/>
  <c r="S52" i="52" s="1"/>
  <c r="I52" i="52"/>
  <c r="J52" i="52"/>
  <c r="K52" i="52"/>
  <c r="L52" i="52"/>
  <c r="M52" i="52"/>
  <c r="N52" i="52"/>
  <c r="O52" i="52"/>
  <c r="P52" i="52"/>
  <c r="R52" i="52"/>
  <c r="B53" i="52"/>
  <c r="C53" i="52"/>
  <c r="E53" i="52"/>
  <c r="F53" i="52" s="1"/>
  <c r="G53" i="52"/>
  <c r="H53" i="52"/>
  <c r="S53" i="52" s="1"/>
  <c r="I53" i="52"/>
  <c r="J53" i="52"/>
  <c r="K53" i="52"/>
  <c r="L53" i="52"/>
  <c r="M53" i="52"/>
  <c r="N53" i="52"/>
  <c r="O53" i="52"/>
  <c r="P53" i="52"/>
  <c r="R53" i="52"/>
  <c r="B54" i="52"/>
  <c r="C54" i="52"/>
  <c r="E54" i="52"/>
  <c r="F54" i="52" s="1"/>
  <c r="G54" i="52"/>
  <c r="H54" i="52"/>
  <c r="S54" i="52" s="1"/>
  <c r="I54" i="52"/>
  <c r="Q54" i="52" s="1"/>
  <c r="J54" i="52"/>
  <c r="K54" i="52"/>
  <c r="L54" i="52"/>
  <c r="M54" i="52"/>
  <c r="N54" i="52"/>
  <c r="O54" i="52"/>
  <c r="P54" i="52"/>
  <c r="R54" i="52"/>
  <c r="B55" i="52"/>
  <c r="C55" i="52"/>
  <c r="E55" i="52"/>
  <c r="F55" i="52" s="1"/>
  <c r="G55" i="52"/>
  <c r="H55" i="52"/>
  <c r="S55" i="52" s="1"/>
  <c r="I55" i="52"/>
  <c r="Q55" i="52" s="1"/>
  <c r="J55" i="52"/>
  <c r="K55" i="52"/>
  <c r="L55" i="52"/>
  <c r="M55" i="52"/>
  <c r="N55" i="52"/>
  <c r="O55" i="52"/>
  <c r="P55" i="52"/>
  <c r="R55" i="52"/>
  <c r="B56" i="52"/>
  <c r="C56" i="52"/>
  <c r="E56" i="52"/>
  <c r="F56" i="52" s="1"/>
  <c r="G56" i="52"/>
  <c r="H56" i="52"/>
  <c r="S56" i="52" s="1"/>
  <c r="I56" i="52"/>
  <c r="J56" i="52"/>
  <c r="K56" i="52"/>
  <c r="L56" i="52"/>
  <c r="M56" i="52"/>
  <c r="N56" i="52"/>
  <c r="O56" i="52"/>
  <c r="P56" i="52"/>
  <c r="R56" i="52"/>
  <c r="B58" i="52"/>
  <c r="C58" i="52"/>
  <c r="E58" i="52"/>
  <c r="F58" i="52" s="1"/>
  <c r="G58" i="52"/>
  <c r="H58" i="52"/>
  <c r="S58" i="52" s="1"/>
  <c r="I58" i="52"/>
  <c r="J58" i="52"/>
  <c r="K58" i="52"/>
  <c r="L58" i="52"/>
  <c r="M58" i="52"/>
  <c r="N58" i="52"/>
  <c r="O58" i="52"/>
  <c r="P58" i="52"/>
  <c r="R58" i="52"/>
  <c r="B44" i="52"/>
  <c r="C44" i="52"/>
  <c r="E44" i="52"/>
  <c r="F44" i="52" s="1"/>
  <c r="G44" i="52"/>
  <c r="H44" i="52"/>
  <c r="S44" i="52" s="1"/>
  <c r="I44" i="52"/>
  <c r="J44" i="52"/>
  <c r="K44" i="52"/>
  <c r="L44" i="52"/>
  <c r="M44" i="52"/>
  <c r="N44" i="52"/>
  <c r="O44" i="52"/>
  <c r="P44" i="52"/>
  <c r="R44" i="52"/>
  <c r="B45" i="52"/>
  <c r="C45" i="52"/>
  <c r="E45" i="52"/>
  <c r="F45" i="52" s="1"/>
  <c r="G45" i="52"/>
  <c r="H45" i="52"/>
  <c r="S45" i="52" s="1"/>
  <c r="I45" i="52"/>
  <c r="J45" i="52"/>
  <c r="K45" i="52"/>
  <c r="L45" i="52"/>
  <c r="M45" i="52"/>
  <c r="N45" i="52"/>
  <c r="O45" i="52"/>
  <c r="P45" i="52"/>
  <c r="R45" i="52"/>
  <c r="B46" i="52"/>
  <c r="C46" i="52"/>
  <c r="E46" i="52"/>
  <c r="F46" i="52" s="1"/>
  <c r="G46" i="52"/>
  <c r="H46" i="52"/>
  <c r="S46" i="52" s="1"/>
  <c r="I46" i="52"/>
  <c r="Q46" i="52" s="1"/>
  <c r="J46" i="52"/>
  <c r="K46" i="52"/>
  <c r="L46" i="52"/>
  <c r="M46" i="52"/>
  <c r="N46" i="52"/>
  <c r="O46" i="52"/>
  <c r="P46" i="52"/>
  <c r="R46" i="52"/>
  <c r="B47" i="52"/>
  <c r="C47" i="52"/>
  <c r="E47" i="52"/>
  <c r="F47" i="52" s="1"/>
  <c r="G47" i="52"/>
  <c r="H47" i="52"/>
  <c r="S47" i="52" s="1"/>
  <c r="I47" i="52"/>
  <c r="Q47" i="52" s="1"/>
  <c r="J47" i="52"/>
  <c r="K47" i="52"/>
  <c r="L47" i="52"/>
  <c r="M47" i="52"/>
  <c r="N47" i="52"/>
  <c r="O47" i="52"/>
  <c r="P47" i="52"/>
  <c r="R47" i="52"/>
  <c r="B48" i="52"/>
  <c r="C48" i="52"/>
  <c r="E48" i="52"/>
  <c r="F48" i="52" s="1"/>
  <c r="G48" i="52"/>
  <c r="H48" i="52"/>
  <c r="S48" i="52" s="1"/>
  <c r="I48" i="52"/>
  <c r="J48" i="52"/>
  <c r="K48" i="52"/>
  <c r="L48" i="52"/>
  <c r="M48" i="52"/>
  <c r="N48" i="52"/>
  <c r="O48" i="52"/>
  <c r="P48" i="52"/>
  <c r="R48" i="52"/>
  <c r="B50" i="52"/>
  <c r="C50" i="52"/>
  <c r="E50" i="52"/>
  <c r="F50" i="52" s="1"/>
  <c r="G50" i="52"/>
  <c r="H50" i="52"/>
  <c r="S50" i="52" s="1"/>
  <c r="I50" i="52"/>
  <c r="J50" i="52"/>
  <c r="K50" i="52"/>
  <c r="L50" i="52"/>
  <c r="M50" i="52"/>
  <c r="N50" i="52"/>
  <c r="O50" i="52"/>
  <c r="P50" i="52"/>
  <c r="R50" i="52"/>
  <c r="B51" i="52"/>
  <c r="C51" i="52"/>
  <c r="E51" i="52"/>
  <c r="F51" i="52" s="1"/>
  <c r="G51" i="52"/>
  <c r="H51" i="52"/>
  <c r="S51" i="52" s="1"/>
  <c r="I51" i="52"/>
  <c r="J51" i="52"/>
  <c r="K51" i="52"/>
  <c r="L51" i="52"/>
  <c r="M51" i="52"/>
  <c r="N51" i="52"/>
  <c r="O51" i="52"/>
  <c r="P51" i="52"/>
  <c r="R51" i="52"/>
  <c r="B34" i="52"/>
  <c r="C34" i="52"/>
  <c r="E34" i="52"/>
  <c r="F34" i="52" s="1"/>
  <c r="G34" i="52"/>
  <c r="H34" i="52"/>
  <c r="S34" i="52" s="1"/>
  <c r="I34" i="52"/>
  <c r="J34" i="52"/>
  <c r="K34" i="52"/>
  <c r="L34" i="52"/>
  <c r="M34" i="52"/>
  <c r="N34" i="52"/>
  <c r="O34" i="52"/>
  <c r="P34" i="52"/>
  <c r="R34" i="52"/>
  <c r="B35" i="52"/>
  <c r="C35" i="52"/>
  <c r="E35" i="52"/>
  <c r="F35" i="52" s="1"/>
  <c r="G35" i="52"/>
  <c r="H35" i="52"/>
  <c r="S35" i="52" s="1"/>
  <c r="I35" i="52"/>
  <c r="J35" i="52"/>
  <c r="K35" i="52"/>
  <c r="L35" i="52"/>
  <c r="M35" i="52"/>
  <c r="N35" i="52"/>
  <c r="O35" i="52"/>
  <c r="P35" i="52"/>
  <c r="R35" i="52"/>
  <c r="B36" i="52"/>
  <c r="C36" i="52"/>
  <c r="E36" i="52"/>
  <c r="F36" i="52" s="1"/>
  <c r="G36" i="52"/>
  <c r="H36" i="52"/>
  <c r="S36" i="52" s="1"/>
  <c r="I36" i="52"/>
  <c r="Q36" i="52" s="1"/>
  <c r="J36" i="52"/>
  <c r="K36" i="52"/>
  <c r="L36" i="52"/>
  <c r="M36" i="52"/>
  <c r="N36" i="52"/>
  <c r="O36" i="52"/>
  <c r="P36" i="52"/>
  <c r="R36" i="52"/>
  <c r="B37" i="52"/>
  <c r="C37" i="52"/>
  <c r="E37" i="52"/>
  <c r="F37" i="52" s="1"/>
  <c r="G37" i="52"/>
  <c r="H37" i="52"/>
  <c r="S37" i="52" s="1"/>
  <c r="I37" i="52"/>
  <c r="Q37" i="52" s="1"/>
  <c r="J37" i="52"/>
  <c r="K37" i="52"/>
  <c r="L37" i="52"/>
  <c r="M37" i="52"/>
  <c r="N37" i="52"/>
  <c r="O37" i="52"/>
  <c r="P37" i="52"/>
  <c r="R37" i="52"/>
  <c r="B38" i="52"/>
  <c r="C38" i="52"/>
  <c r="E38" i="52"/>
  <c r="F38" i="52" s="1"/>
  <c r="G38" i="52"/>
  <c r="H38" i="52"/>
  <c r="S38" i="52" s="1"/>
  <c r="I38" i="52"/>
  <c r="Q38" i="52" s="1"/>
  <c r="J38" i="52"/>
  <c r="K38" i="52"/>
  <c r="L38" i="52"/>
  <c r="M38" i="52"/>
  <c r="N38" i="52"/>
  <c r="O38" i="52"/>
  <c r="P38" i="52"/>
  <c r="R38" i="52"/>
  <c r="B39" i="52"/>
  <c r="C39" i="52"/>
  <c r="E39" i="52"/>
  <c r="F39" i="52" s="1"/>
  <c r="G39" i="52"/>
  <c r="H39" i="52"/>
  <c r="S39" i="52" s="1"/>
  <c r="I39" i="52"/>
  <c r="Q39" i="52" s="1"/>
  <c r="J39" i="52"/>
  <c r="K39" i="52"/>
  <c r="L39" i="52"/>
  <c r="M39" i="52"/>
  <c r="N39" i="52"/>
  <c r="O39" i="52"/>
  <c r="P39" i="52"/>
  <c r="R39" i="52"/>
  <c r="B40" i="52"/>
  <c r="C40" i="52"/>
  <c r="E40" i="52"/>
  <c r="F40" i="52" s="1"/>
  <c r="G40" i="52"/>
  <c r="H40" i="52"/>
  <c r="S40" i="52" s="1"/>
  <c r="I40" i="52"/>
  <c r="J40" i="52"/>
  <c r="K40" i="52"/>
  <c r="L40" i="52"/>
  <c r="M40" i="52"/>
  <c r="N40" i="52"/>
  <c r="O40" i="52"/>
  <c r="P40" i="52"/>
  <c r="R40" i="52"/>
  <c r="Q84" i="52" l="1"/>
  <c r="Q91" i="52"/>
  <c r="Q61" i="52"/>
  <c r="Q44" i="52"/>
  <c r="H19" i="2"/>
  <c r="R19" i="2"/>
  <c r="S19" i="2"/>
  <c r="S18" i="2"/>
  <c r="Q104" i="52"/>
  <c r="Q90" i="52"/>
  <c r="Q99" i="52"/>
  <c r="Q82" i="52"/>
  <c r="Q96" i="52"/>
  <c r="Q98" i="52"/>
  <c r="Q88" i="52"/>
  <c r="Q52" i="52"/>
  <c r="Q69" i="52"/>
  <c r="Q75" i="52"/>
  <c r="Q93" i="52"/>
  <c r="Q92" i="52"/>
  <c r="Q72" i="52"/>
  <c r="Q77" i="52"/>
  <c r="Q66" i="52"/>
  <c r="Q60" i="52"/>
  <c r="Q53" i="52"/>
  <c r="Q83" i="52"/>
  <c r="Q67" i="52"/>
  <c r="Q34" i="52"/>
  <c r="Q76" i="52"/>
  <c r="Q68" i="52"/>
  <c r="Q80" i="52"/>
  <c r="Q64" i="52"/>
  <c r="Q50" i="52"/>
  <c r="Q74" i="52"/>
  <c r="Q58" i="52"/>
  <c r="Q59" i="52"/>
  <c r="Q48" i="52"/>
  <c r="Q51" i="52"/>
  <c r="Q40" i="52"/>
  <c r="Q45" i="52"/>
  <c r="Q56" i="52"/>
  <c r="Q35" i="52"/>
  <c r="D1277" i="39"/>
  <c r="E1277" i="39"/>
  <c r="F1277" i="39"/>
  <c r="G1277" i="39"/>
  <c r="K1277" i="39" s="1"/>
  <c r="H1277" i="39"/>
  <c r="D1278" i="39"/>
  <c r="E1278" i="39"/>
  <c r="B1278" i="39" s="1"/>
  <c r="F1278" i="39"/>
  <c r="G1278" i="39"/>
  <c r="J1278" i="39" s="1"/>
  <c r="H1278" i="39"/>
  <c r="D1279" i="39"/>
  <c r="E1279" i="39"/>
  <c r="B1279" i="39" s="1"/>
  <c r="F1279" i="39"/>
  <c r="G1279" i="39"/>
  <c r="I1279" i="39" s="1"/>
  <c r="H1279" i="39"/>
  <c r="D1280" i="39"/>
  <c r="E1280" i="39"/>
  <c r="B1280" i="39" s="1"/>
  <c r="F1280" i="39"/>
  <c r="G1280" i="39"/>
  <c r="P1280" i="39" s="1"/>
  <c r="H1280" i="39"/>
  <c r="D1281" i="39"/>
  <c r="E1281" i="39"/>
  <c r="F1281" i="39"/>
  <c r="G1281" i="39"/>
  <c r="P1281" i="39" s="1"/>
  <c r="H1281" i="39"/>
  <c r="D1282" i="39"/>
  <c r="E1282" i="39"/>
  <c r="B1282" i="39" s="1"/>
  <c r="F1282" i="39"/>
  <c r="G1282" i="39"/>
  <c r="J1282" i="39" s="1"/>
  <c r="H1282" i="39"/>
  <c r="D1283" i="39"/>
  <c r="E1283" i="39"/>
  <c r="B1283" i="39" s="1"/>
  <c r="F1283" i="39"/>
  <c r="G1283" i="39"/>
  <c r="J1283" i="39" s="1"/>
  <c r="H1283" i="39"/>
  <c r="D1284" i="39"/>
  <c r="E1284" i="39"/>
  <c r="B1284" i="39" s="1"/>
  <c r="F1284" i="39"/>
  <c r="G1284" i="39"/>
  <c r="L1284" i="39" s="1"/>
  <c r="H1284" i="39"/>
  <c r="D1285" i="39"/>
  <c r="E1285" i="39"/>
  <c r="C1285" i="39" s="1"/>
  <c r="F1285" i="39"/>
  <c r="G1285" i="39"/>
  <c r="K1285" i="39" s="1"/>
  <c r="H1285" i="39"/>
  <c r="D1286" i="39"/>
  <c r="E1286" i="39"/>
  <c r="B1286" i="39" s="1"/>
  <c r="F1286" i="39"/>
  <c r="G1286" i="39"/>
  <c r="J1286" i="39" s="1"/>
  <c r="H1286" i="39"/>
  <c r="D2821" i="39"/>
  <c r="E2821" i="39"/>
  <c r="F2821" i="39"/>
  <c r="G2821" i="39"/>
  <c r="I2821" i="39" s="1"/>
  <c r="H2821" i="39"/>
  <c r="D2811" i="39"/>
  <c r="E2811" i="39"/>
  <c r="F2811" i="39"/>
  <c r="G2811" i="39"/>
  <c r="K2811" i="39" s="1"/>
  <c r="H2811" i="39"/>
  <c r="D2812" i="39"/>
  <c r="E2812" i="39"/>
  <c r="B2812" i="39" s="1"/>
  <c r="F2812" i="39"/>
  <c r="G2812" i="39"/>
  <c r="J2812" i="39" s="1"/>
  <c r="H2812" i="39"/>
  <c r="D2813" i="39"/>
  <c r="E2813" i="39"/>
  <c r="B2813" i="39" s="1"/>
  <c r="F2813" i="39"/>
  <c r="G2813" i="39"/>
  <c r="I2813" i="39" s="1"/>
  <c r="H2813" i="39"/>
  <c r="D2814" i="39"/>
  <c r="E2814" i="39"/>
  <c r="F2814" i="39"/>
  <c r="G2814" i="39"/>
  <c r="P2814" i="39" s="1"/>
  <c r="H2814" i="39"/>
  <c r="D2815" i="39"/>
  <c r="E2815" i="39"/>
  <c r="B2815" i="39" s="1"/>
  <c r="F2815" i="39"/>
  <c r="G2815" i="39"/>
  <c r="J2815" i="39" s="1"/>
  <c r="H2815" i="39"/>
  <c r="D2816" i="39"/>
  <c r="E2816" i="39"/>
  <c r="B2816" i="39" s="1"/>
  <c r="F2816" i="39"/>
  <c r="G2816" i="39"/>
  <c r="K2816" i="39" s="1"/>
  <c r="H2816" i="39"/>
  <c r="D2817" i="39"/>
  <c r="E2817" i="39"/>
  <c r="B2817" i="39" s="1"/>
  <c r="F2817" i="39"/>
  <c r="G2817" i="39"/>
  <c r="M2817" i="39" s="1"/>
  <c r="H2817" i="39"/>
  <c r="D2818" i="39"/>
  <c r="E2818" i="39"/>
  <c r="C2818" i="39" s="1"/>
  <c r="F2818" i="39"/>
  <c r="G2818" i="39"/>
  <c r="L2818" i="39" s="1"/>
  <c r="H2818" i="39"/>
  <c r="D2819" i="39"/>
  <c r="E2819" i="39"/>
  <c r="C2819" i="39" s="1"/>
  <c r="F2819" i="39"/>
  <c r="G2819" i="39"/>
  <c r="K2819" i="39" s="1"/>
  <c r="H2819" i="39"/>
  <c r="D2820" i="39"/>
  <c r="E2820" i="39"/>
  <c r="B2820" i="39" s="1"/>
  <c r="F2820" i="39"/>
  <c r="G2820" i="39"/>
  <c r="J2820" i="39" s="1"/>
  <c r="H2820" i="39"/>
  <c r="B2814" i="39" l="1"/>
  <c r="T19" i="2"/>
  <c r="C1281" i="39"/>
  <c r="I1278" i="39"/>
  <c r="I2819" i="39"/>
  <c r="P2816" i="39"/>
  <c r="Q1282" i="39"/>
  <c r="R2819" i="39"/>
  <c r="Q1278" i="39"/>
  <c r="O2819" i="39"/>
  <c r="P1278" i="39"/>
  <c r="J2819" i="39"/>
  <c r="N1278" i="39"/>
  <c r="O1277" i="39"/>
  <c r="Q1286" i="39"/>
  <c r="O1286" i="39"/>
  <c r="K2821" i="39"/>
  <c r="I1286" i="39"/>
  <c r="R2821" i="39"/>
  <c r="P1286" i="39"/>
  <c r="N1286" i="39"/>
  <c r="M1286" i="39"/>
  <c r="R1283" i="39"/>
  <c r="P1283" i="39"/>
  <c r="O1283" i="39"/>
  <c r="N1283" i="39"/>
  <c r="P1279" i="39"/>
  <c r="M1283" i="39"/>
  <c r="J2821" i="39"/>
  <c r="I1283" i="39"/>
  <c r="N1281" i="39"/>
  <c r="Q2821" i="39"/>
  <c r="L1283" i="39"/>
  <c r="O1282" i="39"/>
  <c r="M1281" i="39"/>
  <c r="O1279" i="39"/>
  <c r="O1278" i="39"/>
  <c r="N1282" i="39"/>
  <c r="L1281" i="39"/>
  <c r="O2821" i="39"/>
  <c r="L1286" i="39"/>
  <c r="Q1285" i="39"/>
  <c r="B1285" i="39"/>
  <c r="M1282" i="39"/>
  <c r="K1281" i="39"/>
  <c r="M1278" i="39"/>
  <c r="R1285" i="39"/>
  <c r="N2821" i="39"/>
  <c r="J1285" i="39"/>
  <c r="R1284" i="39"/>
  <c r="L1282" i="39"/>
  <c r="R1281" i="39"/>
  <c r="J1281" i="39"/>
  <c r="O1281" i="39"/>
  <c r="P2821" i="39"/>
  <c r="M2821" i="39"/>
  <c r="I1285" i="39"/>
  <c r="P1284" i="39"/>
  <c r="K1282" i="39"/>
  <c r="Q1281" i="39"/>
  <c r="I1281" i="39"/>
  <c r="C2811" i="39"/>
  <c r="L2821" i="39"/>
  <c r="J1284" i="39"/>
  <c r="I1282" i="39"/>
  <c r="C1277" i="39"/>
  <c r="Q1283" i="39"/>
  <c r="P1282" i="39"/>
  <c r="J1277" i="39"/>
  <c r="Q2811" i="39"/>
  <c r="C1280" i="39"/>
  <c r="O1284" i="39"/>
  <c r="C1284" i="39"/>
  <c r="C1283" i="39"/>
  <c r="R1277" i="39"/>
  <c r="K1284" i="39"/>
  <c r="K1283" i="39"/>
  <c r="R1282" i="39"/>
  <c r="L1278" i="39"/>
  <c r="Q1277" i="39"/>
  <c r="B1277" i="39"/>
  <c r="O1280" i="39"/>
  <c r="N1280" i="39"/>
  <c r="I1277" i="39"/>
  <c r="P1285" i="39"/>
  <c r="Q1284" i="39"/>
  <c r="I1284" i="39"/>
  <c r="C1282" i="39"/>
  <c r="M1280" i="39"/>
  <c r="N1279" i="39"/>
  <c r="P1277" i="39"/>
  <c r="B1281" i="39"/>
  <c r="K1280" i="39"/>
  <c r="L1279" i="39"/>
  <c r="N1277" i="39"/>
  <c r="O1285" i="39"/>
  <c r="L1280" i="39"/>
  <c r="M1279" i="39"/>
  <c r="M1285" i="39"/>
  <c r="N1284" i="39"/>
  <c r="R1280" i="39"/>
  <c r="J1280" i="39"/>
  <c r="K1279" i="39"/>
  <c r="C1279" i="39"/>
  <c r="M1277" i="39"/>
  <c r="N1285" i="39"/>
  <c r="K1286" i="39"/>
  <c r="C1286" i="39"/>
  <c r="L1285" i="39"/>
  <c r="M1284" i="39"/>
  <c r="Q1280" i="39"/>
  <c r="I1280" i="39"/>
  <c r="R1279" i="39"/>
  <c r="J1279" i="39"/>
  <c r="K1278" i="39"/>
  <c r="C1278" i="39"/>
  <c r="L1277" i="39"/>
  <c r="R1286" i="39"/>
  <c r="Q1279" i="39"/>
  <c r="R1278" i="39"/>
  <c r="Q2819" i="39"/>
  <c r="R2811" i="39"/>
  <c r="B2819" i="39"/>
  <c r="O2816" i="39"/>
  <c r="J2811" i="39"/>
  <c r="N2820" i="39"/>
  <c r="Q2817" i="39"/>
  <c r="M2816" i="39"/>
  <c r="C2814" i="39"/>
  <c r="I2811" i="39"/>
  <c r="I2820" i="39"/>
  <c r="P2813" i="39"/>
  <c r="Q2818" i="39"/>
  <c r="O2813" i="39"/>
  <c r="O2812" i="39"/>
  <c r="Q2820" i="39"/>
  <c r="P2820" i="39"/>
  <c r="J2818" i="39"/>
  <c r="B2818" i="39"/>
  <c r="I2817" i="39"/>
  <c r="R2816" i="39"/>
  <c r="J2816" i="39"/>
  <c r="Q2815" i="39"/>
  <c r="I2815" i="39"/>
  <c r="I2812" i="39"/>
  <c r="O2820" i="39"/>
  <c r="I2818" i="39"/>
  <c r="R2817" i="39"/>
  <c r="Q2816" i="39"/>
  <c r="I2816" i="39"/>
  <c r="P2815" i="39"/>
  <c r="O2815" i="39"/>
  <c r="P2817" i="39"/>
  <c r="N2815" i="39"/>
  <c r="Q2812" i="39"/>
  <c r="R2818" i="39"/>
  <c r="O2817" i="39"/>
  <c r="N2816" i="39"/>
  <c r="M2815" i="39"/>
  <c r="P2812" i="39"/>
  <c r="L2817" i="39"/>
  <c r="L2815" i="39"/>
  <c r="P2818" i="39"/>
  <c r="K2817" i="39"/>
  <c r="C2817" i="39"/>
  <c r="L2816" i="39"/>
  <c r="K2815" i="39"/>
  <c r="N2812" i="39"/>
  <c r="K2818" i="39"/>
  <c r="J2817" i="39"/>
  <c r="R2815" i="39"/>
  <c r="M2812" i="39"/>
  <c r="B2811" i="39"/>
  <c r="P2819" i="39"/>
  <c r="C2816" i="39"/>
  <c r="M2814" i="39"/>
  <c r="N2813" i="39"/>
  <c r="P2811" i="39"/>
  <c r="N2814" i="39"/>
  <c r="L2813" i="39"/>
  <c r="N2811" i="39"/>
  <c r="O2814" i="39"/>
  <c r="N2818" i="39"/>
  <c r="R2814" i="39"/>
  <c r="J2814" i="39"/>
  <c r="K2813" i="39"/>
  <c r="C2813" i="39"/>
  <c r="L2812" i="39"/>
  <c r="M2811" i="39"/>
  <c r="C2815" i="39"/>
  <c r="L2814" i="39"/>
  <c r="M2813" i="39"/>
  <c r="N2819" i="39"/>
  <c r="O2818" i="39"/>
  <c r="K2820" i="39"/>
  <c r="C2820" i="39"/>
  <c r="L2819" i="39"/>
  <c r="M2818" i="39"/>
  <c r="N2817" i="39"/>
  <c r="Q2814" i="39"/>
  <c r="I2814" i="39"/>
  <c r="R2813" i="39"/>
  <c r="J2813" i="39"/>
  <c r="K2812" i="39"/>
  <c r="C2812" i="39"/>
  <c r="L2811" i="39"/>
  <c r="O2811" i="39"/>
  <c r="M2820" i="39"/>
  <c r="K2814" i="39"/>
  <c r="L2820" i="39"/>
  <c r="M2819" i="39"/>
  <c r="R2820" i="39"/>
  <c r="Q2813" i="39"/>
  <c r="R2812" i="39"/>
  <c r="D3591" i="39"/>
  <c r="E3591" i="39"/>
  <c r="B3591" i="39" s="1"/>
  <c r="F3591" i="39"/>
  <c r="G3591" i="39"/>
  <c r="J3591" i="39" s="1"/>
  <c r="H3591" i="39"/>
  <c r="D3592" i="39"/>
  <c r="E3592" i="39"/>
  <c r="B3592" i="39" s="1"/>
  <c r="F3592" i="39"/>
  <c r="G3592" i="39"/>
  <c r="I3592" i="39" s="1"/>
  <c r="H3592" i="39"/>
  <c r="D3550" i="39"/>
  <c r="E3550" i="39"/>
  <c r="B3550" i="39" s="1"/>
  <c r="F3550" i="39"/>
  <c r="G3550" i="39"/>
  <c r="J3550" i="39" s="1"/>
  <c r="H3550" i="39"/>
  <c r="D3551" i="39"/>
  <c r="E3551" i="39"/>
  <c r="B3551" i="39" s="1"/>
  <c r="F3551" i="39"/>
  <c r="G3551" i="39"/>
  <c r="I3551" i="39" s="1"/>
  <c r="H3551" i="39"/>
  <c r="D3552" i="39"/>
  <c r="E3552" i="39"/>
  <c r="F3552" i="39"/>
  <c r="G3552" i="39"/>
  <c r="P3552" i="39" s="1"/>
  <c r="H3552" i="39"/>
  <c r="D3553" i="39"/>
  <c r="E3553" i="39"/>
  <c r="F3553" i="39"/>
  <c r="G3553" i="39"/>
  <c r="P3553" i="39" s="1"/>
  <c r="H3553" i="39"/>
  <c r="D3554" i="39"/>
  <c r="E3554" i="39"/>
  <c r="B3554" i="39" s="1"/>
  <c r="F3554" i="39"/>
  <c r="G3554" i="39"/>
  <c r="M3554" i="39" s="1"/>
  <c r="H3554" i="39"/>
  <c r="D3555" i="39"/>
  <c r="E3555" i="39"/>
  <c r="B3555" i="39" s="1"/>
  <c r="F3555" i="39"/>
  <c r="G3555" i="39"/>
  <c r="P3555" i="39" s="1"/>
  <c r="H3555" i="39"/>
  <c r="D3556" i="39"/>
  <c r="E3556" i="39"/>
  <c r="C3556" i="39" s="1"/>
  <c r="F3556" i="39"/>
  <c r="G3556" i="39"/>
  <c r="L3556" i="39" s="1"/>
  <c r="H3556" i="39"/>
  <c r="D3557" i="39"/>
  <c r="E3557" i="39"/>
  <c r="F3557" i="39"/>
  <c r="G3557" i="39"/>
  <c r="H3557" i="39"/>
  <c r="D3558" i="39"/>
  <c r="E3558" i="39"/>
  <c r="B3558" i="39" s="1"/>
  <c r="F3558" i="39"/>
  <c r="G3558" i="39"/>
  <c r="J3558" i="39" s="1"/>
  <c r="H3558" i="39"/>
  <c r="D3559" i="39"/>
  <c r="E3559" i="39"/>
  <c r="B3559" i="39" s="1"/>
  <c r="F3559" i="39"/>
  <c r="G3559" i="39"/>
  <c r="I3559" i="39" s="1"/>
  <c r="H3559" i="39"/>
  <c r="D3560" i="39"/>
  <c r="E3560" i="39"/>
  <c r="B3560" i="39" s="1"/>
  <c r="F3560" i="39"/>
  <c r="G3560" i="39"/>
  <c r="P3560" i="39" s="1"/>
  <c r="H3560" i="39"/>
  <c r="D3561" i="39"/>
  <c r="E3561" i="39"/>
  <c r="F3561" i="39"/>
  <c r="G3561" i="39"/>
  <c r="I3561" i="39" s="1"/>
  <c r="H3561" i="39"/>
  <c r="D3562" i="39"/>
  <c r="E3562" i="39"/>
  <c r="F3562" i="39"/>
  <c r="G3562" i="39"/>
  <c r="P3562" i="39" s="1"/>
  <c r="H3562" i="39"/>
  <c r="D3563" i="39"/>
  <c r="E3563" i="39"/>
  <c r="F3563" i="39"/>
  <c r="G3563" i="39"/>
  <c r="M3563" i="39" s="1"/>
  <c r="H3563" i="39"/>
  <c r="D3564" i="39"/>
  <c r="E3564" i="39"/>
  <c r="F3564" i="39"/>
  <c r="G3564" i="39"/>
  <c r="L3564" i="39" s="1"/>
  <c r="H3564" i="39"/>
  <c r="D3565" i="39"/>
  <c r="E3565" i="39"/>
  <c r="C3565" i="39" s="1"/>
  <c r="F3565" i="39"/>
  <c r="G3565" i="39"/>
  <c r="K3565" i="39" s="1"/>
  <c r="H3565" i="39"/>
  <c r="D3566" i="39"/>
  <c r="E3566" i="39"/>
  <c r="B3566" i="39" s="1"/>
  <c r="F3566" i="39"/>
  <c r="G3566" i="39"/>
  <c r="J3566" i="39" s="1"/>
  <c r="H3566" i="39"/>
  <c r="D3567" i="39"/>
  <c r="E3567" i="39"/>
  <c r="B3567" i="39" s="1"/>
  <c r="F3567" i="39"/>
  <c r="G3567" i="39"/>
  <c r="I3567" i="39" s="1"/>
  <c r="H3567" i="39"/>
  <c r="D3568" i="39"/>
  <c r="E3568" i="39"/>
  <c r="B3568" i="39" s="1"/>
  <c r="F3568" i="39"/>
  <c r="G3568" i="39"/>
  <c r="P3568" i="39" s="1"/>
  <c r="H3568" i="39"/>
  <c r="D3569" i="39"/>
  <c r="E3569" i="39"/>
  <c r="B3569" i="39" s="1"/>
  <c r="F3569" i="39"/>
  <c r="G3569" i="39"/>
  <c r="K3569" i="39" s="1"/>
  <c r="H3569" i="39"/>
  <c r="D3570" i="39"/>
  <c r="E3570" i="39"/>
  <c r="B3570" i="39" s="1"/>
  <c r="F3570" i="39"/>
  <c r="G3570" i="39"/>
  <c r="P3570" i="39" s="1"/>
  <c r="H3570" i="39"/>
  <c r="D3571" i="39"/>
  <c r="E3571" i="39"/>
  <c r="B3571" i="39" s="1"/>
  <c r="F3571" i="39"/>
  <c r="G3571" i="39"/>
  <c r="J3571" i="39" s="1"/>
  <c r="H3571" i="39"/>
  <c r="D3572" i="39"/>
  <c r="E3572" i="39"/>
  <c r="F3572" i="39"/>
  <c r="G3572" i="39"/>
  <c r="L3572" i="39" s="1"/>
  <c r="H3572" i="39"/>
  <c r="D3573" i="39"/>
  <c r="E3573" i="39"/>
  <c r="F3573" i="39"/>
  <c r="G3573" i="39"/>
  <c r="K3573" i="39" s="1"/>
  <c r="H3573" i="39"/>
  <c r="D3574" i="39"/>
  <c r="E3574" i="39"/>
  <c r="B3574" i="39" s="1"/>
  <c r="F3574" i="39"/>
  <c r="G3574" i="39"/>
  <c r="J3574" i="39" s="1"/>
  <c r="H3574" i="39"/>
  <c r="D3575" i="39"/>
  <c r="E3575" i="39"/>
  <c r="F3575" i="39"/>
  <c r="G3575" i="39"/>
  <c r="H3575" i="39"/>
  <c r="D3576" i="39"/>
  <c r="E3576" i="39"/>
  <c r="B3576" i="39" s="1"/>
  <c r="F3576" i="39"/>
  <c r="G3576" i="39"/>
  <c r="P3576" i="39" s="1"/>
  <c r="H3576" i="39"/>
  <c r="D3577" i="39"/>
  <c r="E3577" i="39"/>
  <c r="B3577" i="39" s="1"/>
  <c r="F3577" i="39"/>
  <c r="G3577" i="39"/>
  <c r="I3577" i="39" s="1"/>
  <c r="H3577" i="39"/>
  <c r="D3578" i="39"/>
  <c r="E3578" i="39"/>
  <c r="B3578" i="39" s="1"/>
  <c r="F3578" i="39"/>
  <c r="G3578" i="39"/>
  <c r="P3578" i="39" s="1"/>
  <c r="H3578" i="39"/>
  <c r="D3579" i="39"/>
  <c r="E3579" i="39"/>
  <c r="B3579" i="39" s="1"/>
  <c r="F3579" i="39"/>
  <c r="G3579" i="39"/>
  <c r="P3579" i="39" s="1"/>
  <c r="H3579" i="39"/>
  <c r="D3580" i="39"/>
  <c r="E3580" i="39"/>
  <c r="F3580" i="39"/>
  <c r="G3580" i="39"/>
  <c r="L3580" i="39" s="1"/>
  <c r="H3580" i="39"/>
  <c r="D3581" i="39"/>
  <c r="E3581" i="39"/>
  <c r="C3581" i="39" s="1"/>
  <c r="F3581" i="39"/>
  <c r="G3581" i="39"/>
  <c r="H3581" i="39"/>
  <c r="D3583" i="39"/>
  <c r="E3583" i="39"/>
  <c r="F3583" i="39"/>
  <c r="G3583" i="39"/>
  <c r="J3583" i="39" s="1"/>
  <c r="H3583" i="39"/>
  <c r="D3584" i="39"/>
  <c r="E3584" i="39"/>
  <c r="F3584" i="39"/>
  <c r="G3584" i="39"/>
  <c r="I3584" i="39" s="1"/>
  <c r="H3584" i="39"/>
  <c r="D3585" i="39"/>
  <c r="E3585" i="39"/>
  <c r="B3585" i="39" s="1"/>
  <c r="F3585" i="39"/>
  <c r="G3585" i="39"/>
  <c r="P3585" i="39" s="1"/>
  <c r="H3585" i="39"/>
  <c r="D3586" i="39"/>
  <c r="E3586" i="39"/>
  <c r="B3586" i="39" s="1"/>
  <c r="F3586" i="39"/>
  <c r="G3586" i="39"/>
  <c r="N3586" i="39" s="1"/>
  <c r="H3586" i="39"/>
  <c r="D3587" i="39"/>
  <c r="E3587" i="39"/>
  <c r="F3587" i="39"/>
  <c r="G3587" i="39"/>
  <c r="K3587" i="39" s="1"/>
  <c r="H3587" i="39"/>
  <c r="D3588" i="39"/>
  <c r="E3588" i="39"/>
  <c r="B3588" i="39" s="1"/>
  <c r="F3588" i="39"/>
  <c r="G3588" i="39"/>
  <c r="I3588" i="39" s="1"/>
  <c r="H3588" i="39"/>
  <c r="D3589" i="39"/>
  <c r="E3589" i="39"/>
  <c r="F3589" i="39"/>
  <c r="G3589" i="39"/>
  <c r="H3589" i="39"/>
  <c r="D3590" i="39"/>
  <c r="E3590" i="39"/>
  <c r="C3590" i="39" s="1"/>
  <c r="F3590" i="39"/>
  <c r="G3590" i="39"/>
  <c r="H3590" i="39"/>
  <c r="D3462" i="39"/>
  <c r="E3462" i="39"/>
  <c r="F3462" i="39"/>
  <c r="G3462" i="39"/>
  <c r="J3462" i="39" s="1"/>
  <c r="H3462" i="39"/>
  <c r="D3463" i="39"/>
  <c r="E3463" i="39"/>
  <c r="F3463" i="39"/>
  <c r="G3463" i="39"/>
  <c r="I3463" i="39" s="1"/>
  <c r="H3463" i="39"/>
  <c r="D3464" i="39"/>
  <c r="E3464" i="39"/>
  <c r="B3464" i="39" s="1"/>
  <c r="F3464" i="39"/>
  <c r="G3464" i="39"/>
  <c r="H3464" i="39"/>
  <c r="D3465" i="39"/>
  <c r="E3465" i="39"/>
  <c r="F3465" i="39"/>
  <c r="G3465" i="39"/>
  <c r="P3465" i="39" s="1"/>
  <c r="H3465" i="39"/>
  <c r="D3466" i="39"/>
  <c r="E3466" i="39"/>
  <c r="F3466" i="39"/>
  <c r="G3466" i="39"/>
  <c r="N3466" i="39" s="1"/>
  <c r="H3466" i="39"/>
  <c r="D3467" i="39"/>
  <c r="E3467" i="39"/>
  <c r="F3467" i="39"/>
  <c r="G3467" i="39"/>
  <c r="N3467" i="39" s="1"/>
  <c r="H3467" i="39"/>
  <c r="D3468" i="39"/>
  <c r="E3468" i="39"/>
  <c r="B3468" i="39" s="1"/>
  <c r="F3468" i="39"/>
  <c r="G3468" i="39"/>
  <c r="H3468" i="39"/>
  <c r="D3469" i="39"/>
  <c r="E3469" i="39"/>
  <c r="B3469" i="39" s="1"/>
  <c r="F3469" i="39"/>
  <c r="G3469" i="39"/>
  <c r="K3469" i="39" s="1"/>
  <c r="H3469" i="39"/>
  <c r="D3470" i="39"/>
  <c r="E3470" i="39"/>
  <c r="F3470" i="39"/>
  <c r="G3470" i="39"/>
  <c r="J3470" i="39" s="1"/>
  <c r="H3470" i="39"/>
  <c r="D3471" i="39"/>
  <c r="E3471" i="39"/>
  <c r="B3471" i="39" s="1"/>
  <c r="F3471" i="39"/>
  <c r="G3471" i="39"/>
  <c r="I3471" i="39" s="1"/>
  <c r="H3471" i="39"/>
  <c r="D3472" i="39"/>
  <c r="E3472" i="39"/>
  <c r="F3472" i="39"/>
  <c r="G3472" i="39"/>
  <c r="O3472" i="39" s="1"/>
  <c r="H3472" i="39"/>
  <c r="D3473" i="39"/>
  <c r="E3473" i="39"/>
  <c r="F3473" i="39"/>
  <c r="G3473" i="39"/>
  <c r="H3473" i="39"/>
  <c r="D3474" i="39"/>
  <c r="E3474" i="39"/>
  <c r="F3474" i="39"/>
  <c r="G3474" i="39"/>
  <c r="H3474" i="39"/>
  <c r="D3475" i="39"/>
  <c r="E3475" i="39"/>
  <c r="B3475" i="39" s="1"/>
  <c r="F3475" i="39"/>
  <c r="G3475" i="39"/>
  <c r="P3475" i="39" s="1"/>
  <c r="H3475" i="39"/>
  <c r="D3476" i="39"/>
  <c r="E3476" i="39"/>
  <c r="F3476" i="39"/>
  <c r="G3476" i="39"/>
  <c r="H3476" i="39"/>
  <c r="D3477" i="39"/>
  <c r="E3477" i="39"/>
  <c r="B3477" i="39" s="1"/>
  <c r="F3477" i="39"/>
  <c r="G3477" i="39"/>
  <c r="K3477" i="39" s="1"/>
  <c r="H3477" i="39"/>
  <c r="D3478" i="39"/>
  <c r="E3478" i="39"/>
  <c r="C3478" i="39" s="1"/>
  <c r="F3478" i="39"/>
  <c r="G3478" i="39"/>
  <c r="J3478" i="39" s="1"/>
  <c r="H3478" i="39"/>
  <c r="D3479" i="39"/>
  <c r="E3479" i="39"/>
  <c r="B3479" i="39" s="1"/>
  <c r="F3479" i="39"/>
  <c r="G3479" i="39"/>
  <c r="H3479" i="39"/>
  <c r="D3480" i="39"/>
  <c r="E3480" i="39"/>
  <c r="B3480" i="39" s="1"/>
  <c r="F3480" i="39"/>
  <c r="G3480" i="39"/>
  <c r="O3480" i="39" s="1"/>
  <c r="H3480" i="39"/>
  <c r="D3481" i="39"/>
  <c r="E3481" i="39"/>
  <c r="B3481" i="39" s="1"/>
  <c r="F3481" i="39"/>
  <c r="G3481" i="39"/>
  <c r="P3481" i="39" s="1"/>
  <c r="H3481" i="39"/>
  <c r="D3482" i="39"/>
  <c r="E3482" i="39"/>
  <c r="F3482" i="39"/>
  <c r="G3482" i="39"/>
  <c r="I3482" i="39" s="1"/>
  <c r="H3482" i="39"/>
  <c r="D3483" i="39"/>
  <c r="E3483" i="39"/>
  <c r="F3483" i="39"/>
  <c r="G3483" i="39"/>
  <c r="N3483" i="39" s="1"/>
  <c r="H3483" i="39"/>
  <c r="D3484" i="39"/>
  <c r="E3484" i="39"/>
  <c r="B3484" i="39" s="1"/>
  <c r="F3484" i="39"/>
  <c r="G3484" i="39"/>
  <c r="M3484" i="39" s="1"/>
  <c r="H3484" i="39"/>
  <c r="D3485" i="39"/>
  <c r="E3485" i="39"/>
  <c r="F3485" i="39"/>
  <c r="G3485" i="39"/>
  <c r="K3485" i="39" s="1"/>
  <c r="H3485" i="39"/>
  <c r="D3486" i="39"/>
  <c r="E3486" i="39"/>
  <c r="F3486" i="39"/>
  <c r="G3486" i="39"/>
  <c r="J3486" i="39" s="1"/>
  <c r="H3486" i="39"/>
  <c r="D3487" i="39"/>
  <c r="E3487" i="39"/>
  <c r="F3487" i="39"/>
  <c r="G3487" i="39"/>
  <c r="I3487" i="39" s="1"/>
  <c r="H3487" i="39"/>
  <c r="D3488" i="39"/>
  <c r="E3488" i="39"/>
  <c r="B3488" i="39" s="1"/>
  <c r="F3488" i="39"/>
  <c r="G3488" i="39"/>
  <c r="H3488" i="39"/>
  <c r="D3489" i="39"/>
  <c r="E3489" i="39"/>
  <c r="B3489" i="39" s="1"/>
  <c r="F3489" i="39"/>
  <c r="G3489" i="39"/>
  <c r="P3489" i="39" s="1"/>
  <c r="H3489" i="39"/>
  <c r="D3490" i="39"/>
  <c r="E3490" i="39"/>
  <c r="F3490" i="39"/>
  <c r="G3490" i="39"/>
  <c r="K3490" i="39" s="1"/>
  <c r="H3490" i="39"/>
  <c r="D3491" i="39"/>
  <c r="E3491" i="39"/>
  <c r="C3491" i="39" s="1"/>
  <c r="F3491" i="39"/>
  <c r="G3491" i="39"/>
  <c r="K3491" i="39" s="1"/>
  <c r="H3491" i="39"/>
  <c r="D3492" i="39"/>
  <c r="E3492" i="39"/>
  <c r="F3492" i="39"/>
  <c r="G3492" i="39"/>
  <c r="M3492" i="39" s="1"/>
  <c r="H3492" i="39"/>
  <c r="D3493" i="39"/>
  <c r="E3493" i="39"/>
  <c r="F3493" i="39"/>
  <c r="G3493" i="39"/>
  <c r="K3493" i="39" s="1"/>
  <c r="H3493" i="39"/>
  <c r="D3494" i="39"/>
  <c r="E3494" i="39"/>
  <c r="C3494" i="39" s="1"/>
  <c r="F3494" i="39"/>
  <c r="G3494" i="39"/>
  <c r="J3494" i="39" s="1"/>
  <c r="H3494" i="39"/>
  <c r="D3495" i="39"/>
  <c r="E3495" i="39"/>
  <c r="B3495" i="39" s="1"/>
  <c r="F3495" i="39"/>
  <c r="G3495" i="39"/>
  <c r="I3495" i="39" s="1"/>
  <c r="H3495" i="39"/>
  <c r="D3496" i="39"/>
  <c r="E3496" i="39"/>
  <c r="B3496" i="39" s="1"/>
  <c r="F3496" i="39"/>
  <c r="G3496" i="39"/>
  <c r="O3496" i="39" s="1"/>
  <c r="H3496" i="39"/>
  <c r="D3497" i="39"/>
  <c r="E3497" i="39"/>
  <c r="B3497" i="39" s="1"/>
  <c r="F3497" i="39"/>
  <c r="G3497" i="39"/>
  <c r="P3497" i="39" s="1"/>
  <c r="H3497" i="39"/>
  <c r="D3498" i="39"/>
  <c r="E3498" i="39"/>
  <c r="F3498" i="39"/>
  <c r="G3498" i="39"/>
  <c r="K3498" i="39" s="1"/>
  <c r="H3498" i="39"/>
  <c r="D3499" i="39"/>
  <c r="E3499" i="39"/>
  <c r="F3499" i="39"/>
  <c r="G3499" i="39"/>
  <c r="N3499" i="39" s="1"/>
  <c r="H3499" i="39"/>
  <c r="D3500" i="39"/>
  <c r="E3500" i="39"/>
  <c r="B3500" i="39" s="1"/>
  <c r="F3500" i="39"/>
  <c r="G3500" i="39"/>
  <c r="M3500" i="39" s="1"/>
  <c r="H3500" i="39"/>
  <c r="D3501" i="39"/>
  <c r="E3501" i="39"/>
  <c r="F3501" i="39"/>
  <c r="G3501" i="39"/>
  <c r="K3501" i="39" s="1"/>
  <c r="H3501" i="39"/>
  <c r="D3502" i="39"/>
  <c r="E3502" i="39"/>
  <c r="F3502" i="39"/>
  <c r="G3502" i="39"/>
  <c r="K3502" i="39" s="1"/>
  <c r="H3502" i="39"/>
  <c r="D3503" i="39"/>
  <c r="E3503" i="39"/>
  <c r="F3503" i="39"/>
  <c r="G3503" i="39"/>
  <c r="J3503" i="39" s="1"/>
  <c r="H3503" i="39"/>
  <c r="D3504" i="39"/>
  <c r="E3504" i="39"/>
  <c r="B3504" i="39" s="1"/>
  <c r="F3504" i="39"/>
  <c r="G3504" i="39"/>
  <c r="O3504" i="39" s="1"/>
  <c r="H3504" i="39"/>
  <c r="D3505" i="39"/>
  <c r="E3505" i="39"/>
  <c r="B3505" i="39" s="1"/>
  <c r="F3505" i="39"/>
  <c r="G3505" i="39"/>
  <c r="P3505" i="39" s="1"/>
  <c r="H3505" i="39"/>
  <c r="D3506" i="39"/>
  <c r="E3506" i="39"/>
  <c r="F3506" i="39"/>
  <c r="G3506" i="39"/>
  <c r="J3506" i="39" s="1"/>
  <c r="H3506" i="39"/>
  <c r="D3507" i="39"/>
  <c r="E3507" i="39"/>
  <c r="F3507" i="39"/>
  <c r="G3507" i="39"/>
  <c r="K3507" i="39" s="1"/>
  <c r="H3507" i="39"/>
  <c r="D3508" i="39"/>
  <c r="E3508" i="39"/>
  <c r="B3508" i="39" s="1"/>
  <c r="F3508" i="39"/>
  <c r="G3508" i="39"/>
  <c r="M3508" i="39" s="1"/>
  <c r="H3508" i="39"/>
  <c r="D3509" i="39"/>
  <c r="E3509" i="39"/>
  <c r="F3509" i="39"/>
  <c r="G3509" i="39"/>
  <c r="L3509" i="39" s="1"/>
  <c r="H3509" i="39"/>
  <c r="D3510" i="39"/>
  <c r="E3510" i="39"/>
  <c r="C3510" i="39" s="1"/>
  <c r="F3510" i="39"/>
  <c r="G3510" i="39"/>
  <c r="K3510" i="39" s="1"/>
  <c r="H3510" i="39"/>
  <c r="D3511" i="39"/>
  <c r="E3511" i="39"/>
  <c r="B3511" i="39" s="1"/>
  <c r="F3511" i="39"/>
  <c r="G3511" i="39"/>
  <c r="H3511" i="39"/>
  <c r="D3512" i="39"/>
  <c r="E3512" i="39"/>
  <c r="F3512" i="39"/>
  <c r="G3512" i="39"/>
  <c r="H3512" i="39"/>
  <c r="D3513" i="39"/>
  <c r="E3513" i="39"/>
  <c r="F3513" i="39"/>
  <c r="G3513" i="39"/>
  <c r="O3513" i="39" s="1"/>
  <c r="H3513" i="39"/>
  <c r="D3514" i="39"/>
  <c r="E3514" i="39"/>
  <c r="C3514" i="39" s="1"/>
  <c r="F3514" i="39"/>
  <c r="G3514" i="39"/>
  <c r="J3514" i="39" s="1"/>
  <c r="H3514" i="39"/>
  <c r="D3515" i="39"/>
  <c r="E3515" i="39"/>
  <c r="F3515" i="39"/>
  <c r="G3515" i="39"/>
  <c r="K3515" i="39" s="1"/>
  <c r="H3515" i="39"/>
  <c r="D3516" i="39"/>
  <c r="E3516" i="39"/>
  <c r="B3516" i="39" s="1"/>
  <c r="F3516" i="39"/>
  <c r="G3516" i="39"/>
  <c r="M3516" i="39" s="1"/>
  <c r="H3516" i="39"/>
  <c r="D3517" i="39"/>
  <c r="E3517" i="39"/>
  <c r="C3517" i="39" s="1"/>
  <c r="F3517" i="39"/>
  <c r="G3517" i="39"/>
  <c r="K3517" i="39" s="1"/>
  <c r="H3517" i="39"/>
  <c r="D3518" i="39"/>
  <c r="E3518" i="39"/>
  <c r="C3518" i="39" s="1"/>
  <c r="F3518" i="39"/>
  <c r="G3518" i="39"/>
  <c r="K3518" i="39" s="1"/>
  <c r="H3518" i="39"/>
  <c r="D3519" i="39"/>
  <c r="E3519" i="39"/>
  <c r="F3519" i="39"/>
  <c r="G3519" i="39"/>
  <c r="J3519" i="39" s="1"/>
  <c r="H3519" i="39"/>
  <c r="D3520" i="39"/>
  <c r="E3520" i="39"/>
  <c r="F3520" i="39"/>
  <c r="G3520" i="39"/>
  <c r="N3520" i="39" s="1"/>
  <c r="H3520" i="39"/>
  <c r="D3521" i="39"/>
  <c r="E3521" i="39"/>
  <c r="B3521" i="39" s="1"/>
  <c r="F3521" i="39"/>
  <c r="G3521" i="39"/>
  <c r="K3521" i="39" s="1"/>
  <c r="H3521" i="39"/>
  <c r="D3522" i="39"/>
  <c r="E3522" i="39"/>
  <c r="F3522" i="39"/>
  <c r="G3522" i="39"/>
  <c r="K3522" i="39" s="1"/>
  <c r="H3522" i="39"/>
  <c r="D3523" i="39"/>
  <c r="E3523" i="39"/>
  <c r="F3523" i="39"/>
  <c r="G3523" i="39"/>
  <c r="K3523" i="39" s="1"/>
  <c r="H3523" i="39"/>
  <c r="D3524" i="39"/>
  <c r="E3524" i="39"/>
  <c r="B3524" i="39" s="1"/>
  <c r="F3524" i="39"/>
  <c r="G3524" i="39"/>
  <c r="H3524" i="39"/>
  <c r="D3525" i="39"/>
  <c r="E3525" i="39"/>
  <c r="F3525" i="39"/>
  <c r="G3525" i="39"/>
  <c r="J3525" i="39" s="1"/>
  <c r="H3525" i="39"/>
  <c r="D3526" i="39"/>
  <c r="E3526" i="39"/>
  <c r="C3526" i="39" s="1"/>
  <c r="F3526" i="39"/>
  <c r="G3526" i="39"/>
  <c r="I3526" i="39" s="1"/>
  <c r="H3526" i="39"/>
  <c r="D3527" i="39"/>
  <c r="E3527" i="39"/>
  <c r="F3527" i="39"/>
  <c r="G3527" i="39"/>
  <c r="Q3527" i="39" s="1"/>
  <c r="H3527" i="39"/>
  <c r="D3528" i="39"/>
  <c r="E3528" i="39"/>
  <c r="B3528" i="39" s="1"/>
  <c r="F3528" i="39"/>
  <c r="G3528" i="39"/>
  <c r="J3528" i="39" s="1"/>
  <c r="H3528" i="39"/>
  <c r="D3529" i="39"/>
  <c r="E3529" i="39"/>
  <c r="B3529" i="39" s="1"/>
  <c r="F3529" i="39"/>
  <c r="G3529" i="39"/>
  <c r="P3529" i="39" s="1"/>
  <c r="H3529" i="39"/>
  <c r="D3530" i="39"/>
  <c r="E3530" i="39"/>
  <c r="B3530" i="39" s="1"/>
  <c r="F3530" i="39"/>
  <c r="G3530" i="39"/>
  <c r="H3530" i="39"/>
  <c r="D3531" i="39"/>
  <c r="E3531" i="39"/>
  <c r="F3531" i="39"/>
  <c r="G3531" i="39"/>
  <c r="N3531" i="39" s="1"/>
  <c r="H3531" i="39"/>
  <c r="D3532" i="39"/>
  <c r="E3532" i="39"/>
  <c r="F3532" i="39"/>
  <c r="G3532" i="39"/>
  <c r="O3532" i="39" s="1"/>
  <c r="H3532" i="39"/>
  <c r="D3533" i="39"/>
  <c r="E3533" i="39"/>
  <c r="F3533" i="39"/>
  <c r="G3533" i="39"/>
  <c r="L3533" i="39" s="1"/>
  <c r="H3533" i="39"/>
  <c r="D3534" i="39"/>
  <c r="E3534" i="39"/>
  <c r="C3534" i="39" s="1"/>
  <c r="F3534" i="39"/>
  <c r="G3534" i="39"/>
  <c r="K3534" i="39" s="1"/>
  <c r="H3534" i="39"/>
  <c r="D3535" i="39"/>
  <c r="E3535" i="39"/>
  <c r="B3535" i="39" s="1"/>
  <c r="F3535" i="39"/>
  <c r="G3535" i="39"/>
  <c r="M3535" i="39" s="1"/>
  <c r="H3535" i="39"/>
  <c r="D3536" i="39"/>
  <c r="E3536" i="39"/>
  <c r="C3536" i="39" s="1"/>
  <c r="F3536" i="39"/>
  <c r="G3536" i="39"/>
  <c r="H3536" i="39"/>
  <c r="D3537" i="39"/>
  <c r="E3537" i="39"/>
  <c r="B3537" i="39" s="1"/>
  <c r="F3537" i="39"/>
  <c r="G3537" i="39"/>
  <c r="P3537" i="39" s="1"/>
  <c r="H3537" i="39"/>
  <c r="D3538" i="39"/>
  <c r="E3538" i="39"/>
  <c r="B3538" i="39" s="1"/>
  <c r="F3538" i="39"/>
  <c r="G3538" i="39"/>
  <c r="I3538" i="39" s="1"/>
  <c r="H3538" i="39"/>
  <c r="D3539" i="39"/>
  <c r="E3539" i="39"/>
  <c r="B3539" i="39" s="1"/>
  <c r="F3539" i="39"/>
  <c r="G3539" i="39"/>
  <c r="N3539" i="39" s="1"/>
  <c r="H3539" i="39"/>
  <c r="D3540" i="39"/>
  <c r="E3540" i="39"/>
  <c r="B3540" i="39" s="1"/>
  <c r="F3540" i="39"/>
  <c r="G3540" i="39"/>
  <c r="L3540" i="39" s="1"/>
  <c r="H3540" i="39"/>
  <c r="D3541" i="39"/>
  <c r="E3541" i="39"/>
  <c r="B3541" i="39" s="1"/>
  <c r="F3541" i="39"/>
  <c r="G3541" i="39"/>
  <c r="L3541" i="39" s="1"/>
  <c r="H3541" i="39"/>
  <c r="D3542" i="39"/>
  <c r="E3542" i="39"/>
  <c r="F3542" i="39"/>
  <c r="G3542" i="39"/>
  <c r="K3542" i="39" s="1"/>
  <c r="H3542" i="39"/>
  <c r="D3543" i="39"/>
  <c r="E3543" i="39"/>
  <c r="F3543" i="39"/>
  <c r="G3543" i="39"/>
  <c r="J3543" i="39" s="1"/>
  <c r="H3543" i="39"/>
  <c r="D3544" i="39"/>
  <c r="E3544" i="39"/>
  <c r="C3544" i="39" s="1"/>
  <c r="F3544" i="39"/>
  <c r="G3544" i="39"/>
  <c r="I3544" i="39" s="1"/>
  <c r="H3544" i="39"/>
  <c r="D3545" i="39"/>
  <c r="E3545" i="39"/>
  <c r="F3545" i="39"/>
  <c r="G3545" i="39"/>
  <c r="P3545" i="39" s="1"/>
  <c r="H3545" i="39"/>
  <c r="D3546" i="39"/>
  <c r="E3546" i="39"/>
  <c r="B3546" i="39" s="1"/>
  <c r="F3546" i="39"/>
  <c r="G3546" i="39"/>
  <c r="I3546" i="39" s="1"/>
  <c r="H3546" i="39"/>
  <c r="D3547" i="39"/>
  <c r="E3547" i="39"/>
  <c r="B3547" i="39" s="1"/>
  <c r="F3547" i="39"/>
  <c r="G3547" i="39"/>
  <c r="N3547" i="39" s="1"/>
  <c r="H3547" i="39"/>
  <c r="D3548" i="39"/>
  <c r="E3548" i="39"/>
  <c r="B3548" i="39" s="1"/>
  <c r="F3548" i="39"/>
  <c r="G3548" i="39"/>
  <c r="I3548" i="39" s="1"/>
  <c r="H3548" i="39"/>
  <c r="D3549" i="39"/>
  <c r="E3549" i="39"/>
  <c r="F3549" i="39"/>
  <c r="G3549" i="39"/>
  <c r="L3549" i="39" s="1"/>
  <c r="H3549" i="39"/>
  <c r="D3400" i="39"/>
  <c r="E3400" i="39"/>
  <c r="B3400" i="39" s="1"/>
  <c r="F3400" i="39"/>
  <c r="G3400" i="39"/>
  <c r="J3400" i="39" s="1"/>
  <c r="H3400" i="39"/>
  <c r="D3401" i="39"/>
  <c r="E3401" i="39"/>
  <c r="B3401" i="39" s="1"/>
  <c r="F3401" i="39"/>
  <c r="G3401" i="39"/>
  <c r="H3401" i="39"/>
  <c r="D3402" i="39"/>
  <c r="E3402" i="39"/>
  <c r="F3402" i="39"/>
  <c r="G3402" i="39"/>
  <c r="P3402" i="39" s="1"/>
  <c r="H3402" i="39"/>
  <c r="D3403" i="39"/>
  <c r="E3403" i="39"/>
  <c r="F3403" i="39"/>
  <c r="G3403" i="39"/>
  <c r="I3403" i="39" s="1"/>
  <c r="H3403" i="39"/>
  <c r="D3404" i="39"/>
  <c r="E3404" i="39"/>
  <c r="B3404" i="39" s="1"/>
  <c r="F3404" i="39"/>
  <c r="G3404" i="39"/>
  <c r="N3404" i="39" s="1"/>
  <c r="H3404" i="39"/>
  <c r="D3405" i="39"/>
  <c r="E3405" i="39"/>
  <c r="F3405" i="39"/>
  <c r="G3405" i="39"/>
  <c r="H3405" i="39"/>
  <c r="D3406" i="39"/>
  <c r="E3406" i="39"/>
  <c r="B3406" i="39" s="1"/>
  <c r="F3406" i="39"/>
  <c r="G3406" i="39"/>
  <c r="L3406" i="39" s="1"/>
  <c r="H3406" i="39"/>
  <c r="D3407" i="39"/>
  <c r="E3407" i="39"/>
  <c r="C3407" i="39" s="1"/>
  <c r="F3407" i="39"/>
  <c r="G3407" i="39"/>
  <c r="R3407" i="39" s="1"/>
  <c r="H3407" i="39"/>
  <c r="D3408" i="39"/>
  <c r="E3408" i="39"/>
  <c r="B3408" i="39" s="1"/>
  <c r="F3408" i="39"/>
  <c r="G3408" i="39"/>
  <c r="J3408" i="39" s="1"/>
  <c r="H3408" i="39"/>
  <c r="D3409" i="39"/>
  <c r="E3409" i="39"/>
  <c r="B3409" i="39" s="1"/>
  <c r="F3409" i="39"/>
  <c r="G3409" i="39"/>
  <c r="I3409" i="39" s="1"/>
  <c r="H3409" i="39"/>
  <c r="D3410" i="39"/>
  <c r="E3410" i="39"/>
  <c r="F3410" i="39"/>
  <c r="G3410" i="39"/>
  <c r="P3410" i="39" s="1"/>
  <c r="H3410" i="39"/>
  <c r="D3411" i="39"/>
  <c r="E3411" i="39"/>
  <c r="B3411" i="39" s="1"/>
  <c r="F3411" i="39"/>
  <c r="G3411" i="39"/>
  <c r="N3411" i="39" s="1"/>
  <c r="H3411" i="39"/>
  <c r="D3412" i="39"/>
  <c r="E3412" i="39"/>
  <c r="F3412" i="39"/>
  <c r="G3412" i="39"/>
  <c r="P3412" i="39" s="1"/>
  <c r="H3412" i="39"/>
  <c r="D3413" i="39"/>
  <c r="E3413" i="39"/>
  <c r="F3413" i="39"/>
  <c r="G3413" i="39"/>
  <c r="L3413" i="39" s="1"/>
  <c r="H3413" i="39"/>
  <c r="D3414" i="39"/>
  <c r="E3414" i="39"/>
  <c r="B3414" i="39" s="1"/>
  <c r="F3414" i="39"/>
  <c r="G3414" i="39"/>
  <c r="L3414" i="39" s="1"/>
  <c r="H3414" i="39"/>
  <c r="D3415" i="39"/>
  <c r="E3415" i="39"/>
  <c r="C3415" i="39" s="1"/>
  <c r="F3415" i="39"/>
  <c r="G3415" i="39"/>
  <c r="O3415" i="39" s="1"/>
  <c r="H3415" i="39"/>
  <c r="D3416" i="39"/>
  <c r="E3416" i="39"/>
  <c r="B3416" i="39" s="1"/>
  <c r="F3416" i="39"/>
  <c r="G3416" i="39"/>
  <c r="J3416" i="39" s="1"/>
  <c r="H3416" i="39"/>
  <c r="D3417" i="39"/>
  <c r="E3417" i="39"/>
  <c r="B3417" i="39" s="1"/>
  <c r="F3417" i="39"/>
  <c r="G3417" i="39"/>
  <c r="I3417" i="39" s="1"/>
  <c r="H3417" i="39"/>
  <c r="D3418" i="39"/>
  <c r="E3418" i="39"/>
  <c r="B3418" i="39" s="1"/>
  <c r="F3418" i="39"/>
  <c r="G3418" i="39"/>
  <c r="H3418" i="39"/>
  <c r="D3419" i="39"/>
  <c r="E3419" i="39"/>
  <c r="B3419" i="39" s="1"/>
  <c r="F3419" i="39"/>
  <c r="G3419" i="39"/>
  <c r="K3419" i="39" s="1"/>
  <c r="H3419" i="39"/>
  <c r="D3420" i="39"/>
  <c r="E3420" i="39"/>
  <c r="C3420" i="39" s="1"/>
  <c r="F3420" i="39"/>
  <c r="G3420" i="39"/>
  <c r="M3420" i="39" s="1"/>
  <c r="H3420" i="39"/>
  <c r="D3421" i="39"/>
  <c r="E3421" i="39"/>
  <c r="F3421" i="39"/>
  <c r="G3421" i="39"/>
  <c r="M3421" i="39" s="1"/>
  <c r="H3421" i="39"/>
  <c r="D3422" i="39"/>
  <c r="E3422" i="39"/>
  <c r="F3422" i="39"/>
  <c r="G3422" i="39"/>
  <c r="L3422" i="39" s="1"/>
  <c r="H3422" i="39"/>
  <c r="D3423" i="39"/>
  <c r="E3423" i="39"/>
  <c r="F3423" i="39"/>
  <c r="G3423" i="39"/>
  <c r="P3423" i="39" s="1"/>
  <c r="H3423" i="39"/>
  <c r="D3424" i="39"/>
  <c r="E3424" i="39"/>
  <c r="B3424" i="39" s="1"/>
  <c r="F3424" i="39"/>
  <c r="G3424" i="39"/>
  <c r="I3424" i="39" s="1"/>
  <c r="H3424" i="39"/>
  <c r="D3425" i="39"/>
  <c r="E3425" i="39"/>
  <c r="B3425" i="39" s="1"/>
  <c r="F3425" i="39"/>
  <c r="G3425" i="39"/>
  <c r="H3425" i="39"/>
  <c r="D3426" i="39"/>
  <c r="E3426" i="39"/>
  <c r="B3426" i="39" s="1"/>
  <c r="F3426" i="39"/>
  <c r="G3426" i="39"/>
  <c r="P3426" i="39" s="1"/>
  <c r="H3426" i="39"/>
  <c r="D3427" i="39"/>
  <c r="E3427" i="39"/>
  <c r="B3427" i="39" s="1"/>
  <c r="F3427" i="39"/>
  <c r="G3427" i="39"/>
  <c r="P3427" i="39" s="1"/>
  <c r="H3427" i="39"/>
  <c r="D3428" i="39"/>
  <c r="E3428" i="39"/>
  <c r="C3428" i="39" s="1"/>
  <c r="F3428" i="39"/>
  <c r="G3428" i="39"/>
  <c r="H3428" i="39"/>
  <c r="D3429" i="39"/>
  <c r="E3429" i="39"/>
  <c r="F3429" i="39"/>
  <c r="G3429" i="39"/>
  <c r="M3429" i="39" s="1"/>
  <c r="H3429" i="39"/>
  <c r="D3430" i="39"/>
  <c r="E3430" i="39"/>
  <c r="F3430" i="39"/>
  <c r="G3430" i="39"/>
  <c r="N3430" i="39" s="1"/>
  <c r="H3430" i="39"/>
  <c r="D3431" i="39"/>
  <c r="E3431" i="39"/>
  <c r="C3431" i="39" s="1"/>
  <c r="F3431" i="39"/>
  <c r="G3431" i="39"/>
  <c r="K3431" i="39" s="1"/>
  <c r="H3431" i="39"/>
  <c r="D3432" i="39"/>
  <c r="E3432" i="39"/>
  <c r="F3432" i="39"/>
  <c r="G3432" i="39"/>
  <c r="O3432" i="39" s="1"/>
  <c r="H3432" i="39"/>
  <c r="D3433" i="39"/>
  <c r="E3433" i="39"/>
  <c r="F3433" i="39"/>
  <c r="G3433" i="39"/>
  <c r="I3433" i="39" s="1"/>
  <c r="H3433" i="39"/>
  <c r="D3434" i="39"/>
  <c r="E3434" i="39"/>
  <c r="B3434" i="39" s="1"/>
  <c r="F3434" i="39"/>
  <c r="G3434" i="39"/>
  <c r="P3434" i="39" s="1"/>
  <c r="H3434" i="39"/>
  <c r="D3435" i="39"/>
  <c r="E3435" i="39"/>
  <c r="B3435" i="39" s="1"/>
  <c r="F3435" i="39"/>
  <c r="G3435" i="39"/>
  <c r="O3435" i="39" s="1"/>
  <c r="H3435" i="39"/>
  <c r="D3436" i="39"/>
  <c r="E3436" i="39"/>
  <c r="C3436" i="39" s="1"/>
  <c r="F3436" i="39"/>
  <c r="G3436" i="39"/>
  <c r="N3436" i="39" s="1"/>
  <c r="H3436" i="39"/>
  <c r="D3437" i="39"/>
  <c r="E3437" i="39"/>
  <c r="B3437" i="39" s="1"/>
  <c r="F3437" i="39"/>
  <c r="G3437" i="39"/>
  <c r="M3437" i="39" s="1"/>
  <c r="H3437" i="39"/>
  <c r="D3438" i="39"/>
  <c r="E3438" i="39"/>
  <c r="B3438" i="39" s="1"/>
  <c r="F3438" i="39"/>
  <c r="G3438" i="39"/>
  <c r="L3438" i="39" s="1"/>
  <c r="H3438" i="39"/>
  <c r="D3439" i="39"/>
  <c r="E3439" i="39"/>
  <c r="C3439" i="39" s="1"/>
  <c r="F3439" i="39"/>
  <c r="G3439" i="39"/>
  <c r="R3439" i="39" s="1"/>
  <c r="H3439" i="39"/>
  <c r="D3440" i="39"/>
  <c r="E3440" i="39"/>
  <c r="B3440" i="39" s="1"/>
  <c r="F3440" i="39"/>
  <c r="G3440" i="39"/>
  <c r="H3440" i="39"/>
  <c r="D3441" i="39"/>
  <c r="E3441" i="39"/>
  <c r="B3441" i="39" s="1"/>
  <c r="F3441" i="39"/>
  <c r="G3441" i="39"/>
  <c r="I3441" i="39" s="1"/>
  <c r="H3441" i="39"/>
  <c r="D3442" i="39"/>
  <c r="E3442" i="39"/>
  <c r="F3442" i="39"/>
  <c r="G3442" i="39"/>
  <c r="P3442" i="39" s="1"/>
  <c r="H3442" i="39"/>
  <c r="D3443" i="39"/>
  <c r="E3443" i="39"/>
  <c r="F3443" i="39"/>
  <c r="G3443" i="39"/>
  <c r="P3443" i="39" s="1"/>
  <c r="H3443" i="39"/>
  <c r="D3444" i="39"/>
  <c r="E3444" i="39"/>
  <c r="C3444" i="39" s="1"/>
  <c r="F3444" i="39"/>
  <c r="G3444" i="39"/>
  <c r="N3444" i="39" s="1"/>
  <c r="H3444" i="39"/>
  <c r="D3445" i="39"/>
  <c r="E3445" i="39"/>
  <c r="F3445" i="39"/>
  <c r="G3445" i="39"/>
  <c r="M3445" i="39" s="1"/>
  <c r="H3445" i="39"/>
  <c r="D3446" i="39"/>
  <c r="E3446" i="39"/>
  <c r="B3446" i="39" s="1"/>
  <c r="F3446" i="39"/>
  <c r="G3446" i="39"/>
  <c r="J3446" i="39" s="1"/>
  <c r="H3446" i="39"/>
  <c r="D3447" i="39"/>
  <c r="E3447" i="39"/>
  <c r="F3447" i="39"/>
  <c r="G3447" i="39"/>
  <c r="K3447" i="39" s="1"/>
  <c r="H3447" i="39"/>
  <c r="D3448" i="39"/>
  <c r="E3448" i="39"/>
  <c r="F3448" i="39"/>
  <c r="G3448" i="39"/>
  <c r="J3448" i="39" s="1"/>
  <c r="H3448" i="39"/>
  <c r="D3449" i="39"/>
  <c r="E3449" i="39"/>
  <c r="B3449" i="39" s="1"/>
  <c r="F3449" i="39"/>
  <c r="G3449" i="39"/>
  <c r="L3449" i="39" s="1"/>
  <c r="H3449" i="39"/>
  <c r="D3450" i="39"/>
  <c r="E3450" i="39"/>
  <c r="B3450" i="39" s="1"/>
  <c r="F3450" i="39"/>
  <c r="G3450" i="39"/>
  <c r="H3450" i="39"/>
  <c r="D3451" i="39"/>
  <c r="E3451" i="39"/>
  <c r="B3451" i="39" s="1"/>
  <c r="F3451" i="39"/>
  <c r="G3451" i="39"/>
  <c r="J3451" i="39" s="1"/>
  <c r="H3451" i="39"/>
  <c r="D3452" i="39"/>
  <c r="E3452" i="39"/>
  <c r="F3452" i="39"/>
  <c r="G3452" i="39"/>
  <c r="K3452" i="39" s="1"/>
  <c r="H3452" i="39"/>
  <c r="D3453" i="39"/>
  <c r="E3453" i="39"/>
  <c r="F3453" i="39"/>
  <c r="G3453" i="39"/>
  <c r="H3453" i="39"/>
  <c r="D3454" i="39"/>
  <c r="E3454" i="39"/>
  <c r="F3454" i="39"/>
  <c r="G3454" i="39"/>
  <c r="N3454" i="39" s="1"/>
  <c r="H3454" i="39"/>
  <c r="D3455" i="39"/>
  <c r="E3455" i="39"/>
  <c r="F3455" i="39"/>
  <c r="G3455" i="39"/>
  <c r="P3455" i="39" s="1"/>
  <c r="H3455" i="39"/>
  <c r="D3456" i="39"/>
  <c r="E3456" i="39"/>
  <c r="F3456" i="39"/>
  <c r="G3456" i="39"/>
  <c r="J3456" i="39" s="1"/>
  <c r="H3456" i="39"/>
  <c r="D3457" i="39"/>
  <c r="E3457" i="39"/>
  <c r="B3457" i="39" s="1"/>
  <c r="F3457" i="39"/>
  <c r="G3457" i="39"/>
  <c r="J3457" i="39" s="1"/>
  <c r="H3457" i="39"/>
  <c r="D3458" i="39"/>
  <c r="E3458" i="39"/>
  <c r="B3458" i="39" s="1"/>
  <c r="F3458" i="39"/>
  <c r="G3458" i="39"/>
  <c r="P3458" i="39" s="1"/>
  <c r="H3458" i="39"/>
  <c r="D3459" i="39"/>
  <c r="E3459" i="39"/>
  <c r="F3459" i="39"/>
  <c r="G3459" i="39"/>
  <c r="K3459" i="39" s="1"/>
  <c r="H3459" i="39"/>
  <c r="D3460" i="39"/>
  <c r="E3460" i="39"/>
  <c r="B3460" i="39" s="1"/>
  <c r="F3460" i="39"/>
  <c r="G3460" i="39"/>
  <c r="K3460" i="39" s="1"/>
  <c r="H3460" i="39"/>
  <c r="D3461" i="39"/>
  <c r="E3461" i="39"/>
  <c r="F3461" i="39"/>
  <c r="G3461" i="39"/>
  <c r="H3461" i="39"/>
  <c r="D3331" i="39"/>
  <c r="E3331" i="39"/>
  <c r="B3331" i="39" s="1"/>
  <c r="F3331" i="39"/>
  <c r="G3331" i="39"/>
  <c r="J3331" i="39" s="1"/>
  <c r="H3331" i="39"/>
  <c r="D3332" i="39"/>
  <c r="E3332" i="39"/>
  <c r="F3332" i="39"/>
  <c r="G3332" i="39"/>
  <c r="O3332" i="39" s="1"/>
  <c r="H3332" i="39"/>
  <c r="D3333" i="39"/>
  <c r="E3333" i="39"/>
  <c r="F3333" i="39"/>
  <c r="G3333" i="39"/>
  <c r="H3333" i="39"/>
  <c r="D3334" i="39"/>
  <c r="E3334" i="39"/>
  <c r="F3334" i="39"/>
  <c r="G3334" i="39"/>
  <c r="P3334" i="39" s="1"/>
  <c r="H3334" i="39"/>
  <c r="D3335" i="39"/>
  <c r="E3335" i="39"/>
  <c r="F3335" i="39"/>
  <c r="G3335" i="39"/>
  <c r="I3335" i="39" s="1"/>
  <c r="H3335" i="39"/>
  <c r="D3336" i="39"/>
  <c r="E3336" i="39"/>
  <c r="B3336" i="39" s="1"/>
  <c r="F3336" i="39"/>
  <c r="G3336" i="39"/>
  <c r="P3336" i="39" s="1"/>
  <c r="H3336" i="39"/>
  <c r="D3337" i="39"/>
  <c r="E3337" i="39"/>
  <c r="B3337" i="39" s="1"/>
  <c r="F3337" i="39"/>
  <c r="G3337" i="39"/>
  <c r="M3337" i="39" s="1"/>
  <c r="H3337" i="39"/>
  <c r="D3338" i="39"/>
  <c r="E3338" i="39"/>
  <c r="B3338" i="39" s="1"/>
  <c r="F3338" i="39"/>
  <c r="G3338" i="39"/>
  <c r="L3338" i="39" s="1"/>
  <c r="H3338" i="39"/>
  <c r="D3339" i="39"/>
  <c r="E3339" i="39"/>
  <c r="C3339" i="39" s="1"/>
  <c r="F3339" i="39"/>
  <c r="G3339" i="39"/>
  <c r="J3339" i="39" s="1"/>
  <c r="H3339" i="39"/>
  <c r="D3340" i="39"/>
  <c r="E3340" i="39"/>
  <c r="B3340" i="39" s="1"/>
  <c r="F3340" i="39"/>
  <c r="G3340" i="39"/>
  <c r="O3340" i="39" s="1"/>
  <c r="H3340" i="39"/>
  <c r="D3341" i="39"/>
  <c r="E3341" i="39"/>
  <c r="B3341" i="39" s="1"/>
  <c r="F3341" i="39"/>
  <c r="G3341" i="39"/>
  <c r="N3341" i="39" s="1"/>
  <c r="H3341" i="39"/>
  <c r="D3342" i="39"/>
  <c r="E3342" i="39"/>
  <c r="F3342" i="39"/>
  <c r="G3342" i="39"/>
  <c r="P3342" i="39" s="1"/>
  <c r="H3342" i="39"/>
  <c r="D3343" i="39"/>
  <c r="E3343" i="39"/>
  <c r="F3343" i="39"/>
  <c r="G3343" i="39"/>
  <c r="P3343" i="39" s="1"/>
  <c r="H3343" i="39"/>
  <c r="D3344" i="39"/>
  <c r="E3344" i="39"/>
  <c r="F3344" i="39"/>
  <c r="G3344" i="39"/>
  <c r="P3344" i="39" s="1"/>
  <c r="H3344" i="39"/>
  <c r="D3345" i="39"/>
  <c r="E3345" i="39"/>
  <c r="B3345" i="39" s="1"/>
  <c r="F3345" i="39"/>
  <c r="G3345" i="39"/>
  <c r="M3345" i="39" s="1"/>
  <c r="H3345" i="39"/>
  <c r="D3346" i="39"/>
  <c r="E3346" i="39"/>
  <c r="B3346" i="39" s="1"/>
  <c r="F3346" i="39"/>
  <c r="G3346" i="39"/>
  <c r="L3346" i="39" s="1"/>
  <c r="H3346" i="39"/>
  <c r="D3347" i="39"/>
  <c r="E3347" i="39"/>
  <c r="C3347" i="39" s="1"/>
  <c r="F3347" i="39"/>
  <c r="G3347" i="39"/>
  <c r="J3347" i="39" s="1"/>
  <c r="H3347" i="39"/>
  <c r="D3348" i="39"/>
  <c r="E3348" i="39"/>
  <c r="B3348" i="39" s="1"/>
  <c r="F3348" i="39"/>
  <c r="G3348" i="39"/>
  <c r="P3348" i="39" s="1"/>
  <c r="H3348" i="39"/>
  <c r="D3349" i="39"/>
  <c r="E3349" i="39"/>
  <c r="B3349" i="39" s="1"/>
  <c r="F3349" i="39"/>
  <c r="G3349" i="39"/>
  <c r="N3349" i="39" s="1"/>
  <c r="H3349" i="39"/>
  <c r="D3350" i="39"/>
  <c r="E3350" i="39"/>
  <c r="F3350" i="39"/>
  <c r="G3350" i="39"/>
  <c r="P3350" i="39" s="1"/>
  <c r="H3350" i="39"/>
  <c r="D3351" i="39"/>
  <c r="E3351" i="39"/>
  <c r="F3351" i="39"/>
  <c r="G3351" i="39"/>
  <c r="J3351" i="39" s="1"/>
  <c r="H3351" i="39"/>
  <c r="D3352" i="39"/>
  <c r="E3352" i="39"/>
  <c r="F3352" i="39"/>
  <c r="G3352" i="39"/>
  <c r="I3352" i="39" s="1"/>
  <c r="H3352" i="39"/>
  <c r="D3353" i="39"/>
  <c r="E3353" i="39"/>
  <c r="F3353" i="39"/>
  <c r="G3353" i="39"/>
  <c r="M3353" i="39" s="1"/>
  <c r="H3353" i="39"/>
  <c r="D3354" i="39"/>
  <c r="E3354" i="39"/>
  <c r="B3354" i="39" s="1"/>
  <c r="F3354" i="39"/>
  <c r="G3354" i="39"/>
  <c r="M3354" i="39" s="1"/>
  <c r="H3354" i="39"/>
  <c r="D3355" i="39"/>
  <c r="E3355" i="39"/>
  <c r="F3355" i="39"/>
  <c r="G3355" i="39"/>
  <c r="J3355" i="39" s="1"/>
  <c r="H3355" i="39"/>
  <c r="D3356" i="39"/>
  <c r="E3356" i="39"/>
  <c r="B3356" i="39" s="1"/>
  <c r="F3356" i="39"/>
  <c r="G3356" i="39"/>
  <c r="O3356" i="39" s="1"/>
  <c r="H3356" i="39"/>
  <c r="D3357" i="39"/>
  <c r="E3357" i="39"/>
  <c r="B3357" i="39" s="1"/>
  <c r="F3357" i="39"/>
  <c r="G3357" i="39"/>
  <c r="N3357" i="39" s="1"/>
  <c r="H3357" i="39"/>
  <c r="D3358" i="39"/>
  <c r="E3358" i="39"/>
  <c r="F3358" i="39"/>
  <c r="G3358" i="39"/>
  <c r="P3358" i="39" s="1"/>
  <c r="H3358" i="39"/>
  <c r="D3359" i="39"/>
  <c r="E3359" i="39"/>
  <c r="F3359" i="39"/>
  <c r="G3359" i="39"/>
  <c r="P3359" i="39" s="1"/>
  <c r="H3359" i="39"/>
  <c r="D3360" i="39"/>
  <c r="E3360" i="39"/>
  <c r="B3360" i="39" s="1"/>
  <c r="F3360" i="39"/>
  <c r="G3360" i="39"/>
  <c r="N3360" i="39" s="1"/>
  <c r="H3360" i="39"/>
  <c r="D3361" i="39"/>
  <c r="E3361" i="39"/>
  <c r="B3361" i="39" s="1"/>
  <c r="F3361" i="39"/>
  <c r="G3361" i="39"/>
  <c r="L3361" i="39" s="1"/>
  <c r="H3361" i="39"/>
  <c r="D3362" i="39"/>
  <c r="E3362" i="39"/>
  <c r="F3362" i="39"/>
  <c r="G3362" i="39"/>
  <c r="M3362" i="39" s="1"/>
  <c r="H3362" i="39"/>
  <c r="D3363" i="39"/>
  <c r="E3363" i="39"/>
  <c r="F3363" i="39"/>
  <c r="G3363" i="39"/>
  <c r="I3363" i="39" s="1"/>
  <c r="H3363" i="39"/>
  <c r="D3364" i="39"/>
  <c r="E3364" i="39"/>
  <c r="F3364" i="39"/>
  <c r="G3364" i="39"/>
  <c r="H3364" i="39"/>
  <c r="D3365" i="39"/>
  <c r="E3365" i="39"/>
  <c r="B3365" i="39" s="1"/>
  <c r="F3365" i="39"/>
  <c r="G3365" i="39"/>
  <c r="N3365" i="39" s="1"/>
  <c r="H3365" i="39"/>
  <c r="D3366" i="39"/>
  <c r="E3366" i="39"/>
  <c r="F3366" i="39"/>
  <c r="G3366" i="39"/>
  <c r="M3366" i="39" s="1"/>
  <c r="H3366" i="39"/>
  <c r="D3367" i="39"/>
  <c r="E3367" i="39"/>
  <c r="F3367" i="39"/>
  <c r="G3367" i="39"/>
  <c r="P3367" i="39" s="1"/>
  <c r="H3367" i="39"/>
  <c r="D3368" i="39"/>
  <c r="E3368" i="39"/>
  <c r="C3368" i="39" s="1"/>
  <c r="F3368" i="39"/>
  <c r="G3368" i="39"/>
  <c r="M3368" i="39" s="1"/>
  <c r="H3368" i="39"/>
  <c r="D3369" i="39"/>
  <c r="E3369" i="39"/>
  <c r="F3369" i="39"/>
  <c r="G3369" i="39"/>
  <c r="O3369" i="39" s="1"/>
  <c r="H3369" i="39"/>
  <c r="D3370" i="39"/>
  <c r="E3370" i="39"/>
  <c r="C3370" i="39" s="1"/>
  <c r="F3370" i="39"/>
  <c r="G3370" i="39"/>
  <c r="K3370" i="39" s="1"/>
  <c r="H3370" i="39"/>
  <c r="D3371" i="39"/>
  <c r="E3371" i="39"/>
  <c r="B3371" i="39" s="1"/>
  <c r="F3371" i="39"/>
  <c r="G3371" i="39"/>
  <c r="J3371" i="39" s="1"/>
  <c r="H3371" i="39"/>
  <c r="D3372" i="39"/>
  <c r="E3372" i="39"/>
  <c r="F3372" i="39"/>
  <c r="G3372" i="39"/>
  <c r="O3372" i="39" s="1"/>
  <c r="H3372" i="39"/>
  <c r="D3373" i="39"/>
  <c r="E3373" i="39"/>
  <c r="F3373" i="39"/>
  <c r="G3373" i="39"/>
  <c r="H3373" i="39"/>
  <c r="D3374" i="39"/>
  <c r="E3374" i="39"/>
  <c r="F3374" i="39"/>
  <c r="G3374" i="39"/>
  <c r="I3374" i="39" s="1"/>
  <c r="H3374" i="39"/>
  <c r="D3375" i="39"/>
  <c r="E3375" i="39"/>
  <c r="F3375" i="39"/>
  <c r="G3375" i="39"/>
  <c r="P3375" i="39" s="1"/>
  <c r="H3375" i="39"/>
  <c r="D3376" i="39"/>
  <c r="E3376" i="39"/>
  <c r="B3376" i="39" s="1"/>
  <c r="F3376" i="39"/>
  <c r="G3376" i="39"/>
  <c r="M3376" i="39" s="1"/>
  <c r="H3376" i="39"/>
  <c r="D3377" i="39"/>
  <c r="E3377" i="39"/>
  <c r="F3377" i="39"/>
  <c r="G3377" i="39"/>
  <c r="N3377" i="39" s="1"/>
  <c r="H3377" i="39"/>
  <c r="D3378" i="39"/>
  <c r="E3378" i="39"/>
  <c r="B3378" i="39" s="1"/>
  <c r="F3378" i="39"/>
  <c r="G3378" i="39"/>
  <c r="J3378" i="39" s="1"/>
  <c r="H3378" i="39"/>
  <c r="D3379" i="39"/>
  <c r="E3379" i="39"/>
  <c r="C3379" i="39" s="1"/>
  <c r="F3379" i="39"/>
  <c r="G3379" i="39"/>
  <c r="J3379" i="39" s="1"/>
  <c r="H3379" i="39"/>
  <c r="D3380" i="39"/>
  <c r="E3380" i="39"/>
  <c r="B3380" i="39" s="1"/>
  <c r="F3380" i="39"/>
  <c r="G3380" i="39"/>
  <c r="H3380" i="39"/>
  <c r="D3381" i="39"/>
  <c r="E3381" i="39"/>
  <c r="B3381" i="39" s="1"/>
  <c r="F3381" i="39"/>
  <c r="G3381" i="39"/>
  <c r="N3381" i="39" s="1"/>
  <c r="H3381" i="39"/>
  <c r="D3382" i="39"/>
  <c r="E3382" i="39"/>
  <c r="F3382" i="39"/>
  <c r="G3382" i="39"/>
  <c r="P3382" i="39" s="1"/>
  <c r="H3382" i="39"/>
  <c r="D3383" i="39"/>
  <c r="E3383" i="39"/>
  <c r="F3383" i="39"/>
  <c r="G3383" i="39"/>
  <c r="J3383" i="39" s="1"/>
  <c r="H3383" i="39"/>
  <c r="D3384" i="39"/>
  <c r="E3384" i="39"/>
  <c r="B3384" i="39" s="1"/>
  <c r="F3384" i="39"/>
  <c r="G3384" i="39"/>
  <c r="R3384" i="39" s="1"/>
  <c r="H3384" i="39"/>
  <c r="D3385" i="39"/>
  <c r="E3385" i="39"/>
  <c r="B3385" i="39" s="1"/>
  <c r="F3385" i="39"/>
  <c r="G3385" i="39"/>
  <c r="H3385" i="39"/>
  <c r="D3386" i="39"/>
  <c r="E3386" i="39"/>
  <c r="C3386" i="39" s="1"/>
  <c r="F3386" i="39"/>
  <c r="G3386" i="39"/>
  <c r="O3386" i="39" s="1"/>
  <c r="H3386" i="39"/>
  <c r="D3387" i="39"/>
  <c r="E3387" i="39"/>
  <c r="B3387" i="39" s="1"/>
  <c r="F3387" i="39"/>
  <c r="G3387" i="39"/>
  <c r="J3387" i="39" s="1"/>
  <c r="H3387" i="39"/>
  <c r="D3388" i="39"/>
  <c r="E3388" i="39"/>
  <c r="F3388" i="39"/>
  <c r="G3388" i="39"/>
  <c r="H3388" i="39"/>
  <c r="D3389" i="39"/>
  <c r="E3389" i="39"/>
  <c r="B3389" i="39" s="1"/>
  <c r="F3389" i="39"/>
  <c r="G3389" i="39"/>
  <c r="H3389" i="39"/>
  <c r="D3390" i="39"/>
  <c r="E3390" i="39"/>
  <c r="F3390" i="39"/>
  <c r="G3390" i="39"/>
  <c r="J3390" i="39" s="1"/>
  <c r="H3390" i="39"/>
  <c r="D3391" i="39"/>
  <c r="E3391" i="39"/>
  <c r="F3391" i="39"/>
  <c r="G3391" i="39"/>
  <c r="H3391" i="39"/>
  <c r="D3392" i="39"/>
  <c r="E3392" i="39"/>
  <c r="F3392" i="39"/>
  <c r="G3392" i="39"/>
  <c r="I3392" i="39" s="1"/>
  <c r="H3392" i="39"/>
  <c r="D3393" i="39"/>
  <c r="E3393" i="39"/>
  <c r="F3393" i="39"/>
  <c r="G3393" i="39"/>
  <c r="L3393" i="39" s="1"/>
  <c r="H3393" i="39"/>
  <c r="D3394" i="39"/>
  <c r="E3394" i="39"/>
  <c r="C3394" i="39" s="1"/>
  <c r="F3394" i="39"/>
  <c r="G3394" i="39"/>
  <c r="L3394" i="39" s="1"/>
  <c r="H3394" i="39"/>
  <c r="D3395" i="39"/>
  <c r="E3395" i="39"/>
  <c r="B3395" i="39" s="1"/>
  <c r="F3395" i="39"/>
  <c r="G3395" i="39"/>
  <c r="I3395" i="39" s="1"/>
  <c r="H3395" i="39"/>
  <c r="D3396" i="39"/>
  <c r="E3396" i="39"/>
  <c r="F3396" i="39"/>
  <c r="G3396" i="39"/>
  <c r="O3396" i="39" s="1"/>
  <c r="H3396" i="39"/>
  <c r="D3397" i="39"/>
  <c r="E3397" i="39"/>
  <c r="B3397" i="39" s="1"/>
  <c r="F3397" i="39"/>
  <c r="G3397" i="39"/>
  <c r="N3397" i="39" s="1"/>
  <c r="H3397" i="39"/>
  <c r="D3398" i="39"/>
  <c r="E3398" i="39"/>
  <c r="F3398" i="39"/>
  <c r="G3398" i="39"/>
  <c r="I3398" i="39" s="1"/>
  <c r="H3398" i="39"/>
  <c r="D3399" i="39"/>
  <c r="E3399" i="39"/>
  <c r="F3399" i="39"/>
  <c r="G3399" i="39"/>
  <c r="H3399" i="39"/>
  <c r="D3233" i="39"/>
  <c r="E3233" i="39"/>
  <c r="F3233" i="39"/>
  <c r="G3233" i="39"/>
  <c r="R3233" i="39" s="1"/>
  <c r="H3233" i="39"/>
  <c r="D3234" i="39"/>
  <c r="E3234" i="39"/>
  <c r="F3234" i="39"/>
  <c r="G3234" i="39"/>
  <c r="P3234" i="39" s="1"/>
  <c r="H3234" i="39"/>
  <c r="D3235" i="39"/>
  <c r="E3235" i="39"/>
  <c r="F3235" i="39"/>
  <c r="G3235" i="39"/>
  <c r="I3235" i="39" s="1"/>
  <c r="H3235" i="39"/>
  <c r="D3236" i="39"/>
  <c r="E3236" i="39"/>
  <c r="B3236" i="39" s="1"/>
  <c r="F3236" i="39"/>
  <c r="G3236" i="39"/>
  <c r="N3236" i="39" s="1"/>
  <c r="H3236" i="39"/>
  <c r="D3237" i="39"/>
  <c r="E3237" i="39"/>
  <c r="B3237" i="39" s="1"/>
  <c r="F3237" i="39"/>
  <c r="G3237" i="39"/>
  <c r="K3237" i="39" s="1"/>
  <c r="H3237" i="39"/>
  <c r="D3238" i="39"/>
  <c r="E3238" i="39"/>
  <c r="C3238" i="39" s="1"/>
  <c r="F3238" i="39"/>
  <c r="G3238" i="39"/>
  <c r="Q3238" i="39" s="1"/>
  <c r="H3238" i="39"/>
  <c r="D3239" i="39"/>
  <c r="E3239" i="39"/>
  <c r="B3239" i="39" s="1"/>
  <c r="F3239" i="39"/>
  <c r="G3239" i="39"/>
  <c r="H3239" i="39"/>
  <c r="D3240" i="39"/>
  <c r="E3240" i="39"/>
  <c r="B3240" i="39" s="1"/>
  <c r="F3240" i="39"/>
  <c r="G3240" i="39"/>
  <c r="H3240" i="39"/>
  <c r="D3241" i="39"/>
  <c r="E3241" i="39"/>
  <c r="C3241" i="39" s="1"/>
  <c r="F3241" i="39"/>
  <c r="G3241" i="39"/>
  <c r="Q3241" i="39" s="1"/>
  <c r="H3241" i="39"/>
  <c r="D3242" i="39"/>
  <c r="E3242" i="39"/>
  <c r="F3242" i="39"/>
  <c r="G3242" i="39"/>
  <c r="I3242" i="39" s="1"/>
  <c r="H3242" i="39"/>
  <c r="D3243" i="39"/>
  <c r="E3243" i="39"/>
  <c r="F3243" i="39"/>
  <c r="G3243" i="39"/>
  <c r="I3243" i="39" s="1"/>
  <c r="H3243" i="39"/>
  <c r="D3244" i="39"/>
  <c r="E3244" i="39"/>
  <c r="B3244" i="39" s="1"/>
  <c r="F3244" i="39"/>
  <c r="G3244" i="39"/>
  <c r="L3244" i="39" s="1"/>
  <c r="H3244" i="39"/>
  <c r="D3245" i="39"/>
  <c r="E3245" i="39"/>
  <c r="F3245" i="39"/>
  <c r="G3245" i="39"/>
  <c r="K3245" i="39" s="1"/>
  <c r="H3245" i="39"/>
  <c r="D3246" i="39"/>
  <c r="E3246" i="39"/>
  <c r="C3246" i="39" s="1"/>
  <c r="F3246" i="39"/>
  <c r="G3246" i="39"/>
  <c r="P3246" i="39" s="1"/>
  <c r="H3246" i="39"/>
  <c r="D3247" i="39"/>
  <c r="E3247" i="39"/>
  <c r="B3247" i="39" s="1"/>
  <c r="F3247" i="39"/>
  <c r="G3247" i="39"/>
  <c r="J3247" i="39" s="1"/>
  <c r="H3247" i="39"/>
  <c r="D3248" i="39"/>
  <c r="E3248" i="39"/>
  <c r="B3248" i="39" s="1"/>
  <c r="F3248" i="39"/>
  <c r="G3248" i="39"/>
  <c r="M3248" i="39" s="1"/>
  <c r="H3248" i="39"/>
  <c r="D3249" i="39"/>
  <c r="E3249" i="39"/>
  <c r="B3249" i="39" s="1"/>
  <c r="F3249" i="39"/>
  <c r="G3249" i="39"/>
  <c r="Q3249" i="39" s="1"/>
  <c r="H3249" i="39"/>
  <c r="D3250" i="39"/>
  <c r="E3250" i="39"/>
  <c r="C3250" i="39" s="1"/>
  <c r="F3250" i="39"/>
  <c r="G3250" i="39"/>
  <c r="K3250" i="39" s="1"/>
  <c r="H3250" i="39"/>
  <c r="D3251" i="39"/>
  <c r="E3251" i="39"/>
  <c r="F3251" i="39"/>
  <c r="G3251" i="39"/>
  <c r="I3251" i="39" s="1"/>
  <c r="H3251" i="39"/>
  <c r="D3252" i="39"/>
  <c r="E3252" i="39"/>
  <c r="F3252" i="39"/>
  <c r="G3252" i="39"/>
  <c r="L3252" i="39" s="1"/>
  <c r="H3252" i="39"/>
  <c r="D3253" i="39"/>
  <c r="E3253" i="39"/>
  <c r="F3253" i="39"/>
  <c r="G3253" i="39"/>
  <c r="K3253" i="39" s="1"/>
  <c r="H3253" i="39"/>
  <c r="D3254" i="39"/>
  <c r="E3254" i="39"/>
  <c r="C3254" i="39" s="1"/>
  <c r="F3254" i="39"/>
  <c r="G3254" i="39"/>
  <c r="H3254" i="39"/>
  <c r="D3255" i="39"/>
  <c r="E3255" i="39"/>
  <c r="B3255" i="39" s="1"/>
  <c r="F3255" i="39"/>
  <c r="G3255" i="39"/>
  <c r="L3255" i="39" s="1"/>
  <c r="H3255" i="39"/>
  <c r="D3256" i="39"/>
  <c r="E3256" i="39"/>
  <c r="F3256" i="39"/>
  <c r="G3256" i="39"/>
  <c r="M3256" i="39" s="1"/>
  <c r="H3256" i="39"/>
  <c r="D3257" i="39"/>
  <c r="E3257" i="39"/>
  <c r="B3257" i="39" s="1"/>
  <c r="F3257" i="39"/>
  <c r="G3257" i="39"/>
  <c r="I3257" i="39" s="1"/>
  <c r="H3257" i="39"/>
  <c r="D3258" i="39"/>
  <c r="E3258" i="39"/>
  <c r="C3258" i="39" s="1"/>
  <c r="F3258" i="39"/>
  <c r="G3258" i="39"/>
  <c r="L3258" i="39" s="1"/>
  <c r="H3258" i="39"/>
  <c r="D3259" i="39"/>
  <c r="E3259" i="39"/>
  <c r="F3259" i="39"/>
  <c r="G3259" i="39"/>
  <c r="I3259" i="39" s="1"/>
  <c r="H3259" i="39"/>
  <c r="D3260" i="39"/>
  <c r="E3260" i="39"/>
  <c r="B3260" i="39" s="1"/>
  <c r="F3260" i="39"/>
  <c r="G3260" i="39"/>
  <c r="L3260" i="39" s="1"/>
  <c r="H3260" i="39"/>
  <c r="D3261" i="39"/>
  <c r="E3261" i="39"/>
  <c r="B3261" i="39" s="1"/>
  <c r="F3261" i="39"/>
  <c r="G3261" i="39"/>
  <c r="M3261" i="39" s="1"/>
  <c r="H3261" i="39"/>
  <c r="D3262" i="39"/>
  <c r="E3262" i="39"/>
  <c r="F3262" i="39"/>
  <c r="G3262" i="39"/>
  <c r="H3262" i="39"/>
  <c r="D3263" i="39"/>
  <c r="E3263" i="39"/>
  <c r="F3263" i="39"/>
  <c r="G3263" i="39"/>
  <c r="J3263" i="39" s="1"/>
  <c r="H3263" i="39"/>
  <c r="D3264" i="39"/>
  <c r="E3264" i="39"/>
  <c r="C3264" i="39" s="1"/>
  <c r="F3264" i="39"/>
  <c r="G3264" i="39"/>
  <c r="M3264" i="39" s="1"/>
  <c r="H3264" i="39"/>
  <c r="D3265" i="39"/>
  <c r="E3265" i="39"/>
  <c r="B3265" i="39" s="1"/>
  <c r="F3265" i="39"/>
  <c r="G3265" i="39"/>
  <c r="I3265" i="39" s="1"/>
  <c r="H3265" i="39"/>
  <c r="D3266" i="39"/>
  <c r="E3266" i="39"/>
  <c r="C3266" i="39" s="1"/>
  <c r="F3266" i="39"/>
  <c r="G3266" i="39"/>
  <c r="N3266" i="39" s="1"/>
  <c r="H3266" i="39"/>
  <c r="D3267" i="39"/>
  <c r="E3267" i="39"/>
  <c r="F3267" i="39"/>
  <c r="G3267" i="39"/>
  <c r="I3267" i="39" s="1"/>
  <c r="H3267" i="39"/>
  <c r="D3268" i="39"/>
  <c r="E3268" i="39"/>
  <c r="B3268" i="39" s="1"/>
  <c r="F3268" i="39"/>
  <c r="G3268" i="39"/>
  <c r="H3268" i="39"/>
  <c r="D3269" i="39"/>
  <c r="E3269" i="39"/>
  <c r="B3269" i="39" s="1"/>
  <c r="F3269" i="39"/>
  <c r="G3269" i="39"/>
  <c r="K3269" i="39" s="1"/>
  <c r="H3269" i="39"/>
  <c r="D3270" i="39"/>
  <c r="E3270" i="39"/>
  <c r="C3270" i="39" s="1"/>
  <c r="F3270" i="39"/>
  <c r="G3270" i="39"/>
  <c r="P3270" i="39" s="1"/>
  <c r="H3270" i="39"/>
  <c r="D3271" i="39"/>
  <c r="E3271" i="39"/>
  <c r="B3271" i="39" s="1"/>
  <c r="F3271" i="39"/>
  <c r="G3271" i="39"/>
  <c r="K3271" i="39" s="1"/>
  <c r="H3271" i="39"/>
  <c r="D3272" i="39"/>
  <c r="E3272" i="39"/>
  <c r="F3272" i="39"/>
  <c r="G3272" i="39"/>
  <c r="M3272" i="39" s="1"/>
  <c r="H3272" i="39"/>
  <c r="D3273" i="39"/>
  <c r="E3273" i="39"/>
  <c r="F3273" i="39"/>
  <c r="G3273" i="39"/>
  <c r="Q3273" i="39" s="1"/>
  <c r="H3273" i="39"/>
  <c r="D3274" i="39"/>
  <c r="E3274" i="39"/>
  <c r="C3274" i="39" s="1"/>
  <c r="F3274" i="39"/>
  <c r="G3274" i="39"/>
  <c r="I3274" i="39" s="1"/>
  <c r="H3274" i="39"/>
  <c r="D3275" i="39"/>
  <c r="E3275" i="39"/>
  <c r="F3275" i="39"/>
  <c r="G3275" i="39"/>
  <c r="O3275" i="39" s="1"/>
  <c r="H3275" i="39"/>
  <c r="D3276" i="39"/>
  <c r="E3276" i="39"/>
  <c r="B3276" i="39" s="1"/>
  <c r="F3276" i="39"/>
  <c r="G3276" i="39"/>
  <c r="L3276" i="39" s="1"/>
  <c r="H3276" i="39"/>
  <c r="D3277" i="39"/>
  <c r="E3277" i="39"/>
  <c r="B3277" i="39" s="1"/>
  <c r="F3277" i="39"/>
  <c r="G3277" i="39"/>
  <c r="H3277" i="39"/>
  <c r="D3278" i="39"/>
  <c r="E3278" i="39"/>
  <c r="F3278" i="39"/>
  <c r="G3278" i="39"/>
  <c r="P3278" i="39" s="1"/>
  <c r="H3278" i="39"/>
  <c r="D3279" i="39"/>
  <c r="E3279" i="39"/>
  <c r="B3279" i="39" s="1"/>
  <c r="F3279" i="39"/>
  <c r="G3279" i="39"/>
  <c r="J3279" i="39" s="1"/>
  <c r="H3279" i="39"/>
  <c r="D3280" i="39"/>
  <c r="E3280" i="39"/>
  <c r="B3280" i="39" s="1"/>
  <c r="F3280" i="39"/>
  <c r="G3280" i="39"/>
  <c r="M3280" i="39" s="1"/>
  <c r="H3280" i="39"/>
  <c r="D3281" i="39"/>
  <c r="E3281" i="39"/>
  <c r="B3281" i="39" s="1"/>
  <c r="F3281" i="39"/>
  <c r="G3281" i="39"/>
  <c r="I3281" i="39" s="1"/>
  <c r="H3281" i="39"/>
  <c r="D3282" i="39"/>
  <c r="E3282" i="39"/>
  <c r="F3282" i="39"/>
  <c r="G3282" i="39"/>
  <c r="I3282" i="39" s="1"/>
  <c r="H3282" i="39"/>
  <c r="D3283" i="39"/>
  <c r="E3283" i="39"/>
  <c r="F3283" i="39"/>
  <c r="G3283" i="39"/>
  <c r="I3283" i="39" s="1"/>
  <c r="H3283" i="39"/>
  <c r="D3284" i="39"/>
  <c r="E3284" i="39"/>
  <c r="B3284" i="39" s="1"/>
  <c r="F3284" i="39"/>
  <c r="G3284" i="39"/>
  <c r="K3284" i="39" s="1"/>
  <c r="H3284" i="39"/>
  <c r="D3285" i="39"/>
  <c r="E3285" i="39"/>
  <c r="C3285" i="39" s="1"/>
  <c r="F3285" i="39"/>
  <c r="G3285" i="39"/>
  <c r="J3285" i="39" s="1"/>
  <c r="H3285" i="39"/>
  <c r="D3286" i="39"/>
  <c r="E3286" i="39"/>
  <c r="C3286" i="39" s="1"/>
  <c r="F3286" i="39"/>
  <c r="G3286" i="39"/>
  <c r="P3286" i="39" s="1"/>
  <c r="H3286" i="39"/>
  <c r="D3287" i="39"/>
  <c r="E3287" i="39"/>
  <c r="B3287" i="39" s="1"/>
  <c r="F3287" i="39"/>
  <c r="G3287" i="39"/>
  <c r="P3287" i="39" s="1"/>
  <c r="H3287" i="39"/>
  <c r="D3288" i="39"/>
  <c r="E3288" i="39"/>
  <c r="B3288" i="39" s="1"/>
  <c r="F3288" i="39"/>
  <c r="G3288" i="39"/>
  <c r="K3288" i="39" s="1"/>
  <c r="H3288" i="39"/>
  <c r="D3289" i="39"/>
  <c r="E3289" i="39"/>
  <c r="F3289" i="39"/>
  <c r="G3289" i="39"/>
  <c r="I3289" i="39" s="1"/>
  <c r="H3289" i="39"/>
  <c r="D3290" i="39"/>
  <c r="E3290" i="39"/>
  <c r="C3290" i="39" s="1"/>
  <c r="F3290" i="39"/>
  <c r="G3290" i="39"/>
  <c r="J3290" i="39" s="1"/>
  <c r="H3290" i="39"/>
  <c r="D3291" i="39"/>
  <c r="E3291" i="39"/>
  <c r="F3291" i="39"/>
  <c r="G3291" i="39"/>
  <c r="I3291" i="39" s="1"/>
  <c r="H3291" i="39"/>
  <c r="D3292" i="39"/>
  <c r="E3292" i="39"/>
  <c r="F3292" i="39"/>
  <c r="G3292" i="39"/>
  <c r="K3292" i="39" s="1"/>
  <c r="H3292" i="39"/>
  <c r="D3293" i="39"/>
  <c r="E3293" i="39"/>
  <c r="F3293" i="39"/>
  <c r="G3293" i="39"/>
  <c r="J3293" i="39" s="1"/>
  <c r="H3293" i="39"/>
  <c r="D3294" i="39"/>
  <c r="E3294" i="39"/>
  <c r="C3294" i="39" s="1"/>
  <c r="F3294" i="39"/>
  <c r="G3294" i="39"/>
  <c r="P3294" i="39" s="1"/>
  <c r="H3294" i="39"/>
  <c r="D3295" i="39"/>
  <c r="E3295" i="39"/>
  <c r="B3295" i="39" s="1"/>
  <c r="F3295" i="39"/>
  <c r="G3295" i="39"/>
  <c r="J3295" i="39" s="1"/>
  <c r="H3295" i="39"/>
  <c r="D3296" i="39"/>
  <c r="E3296" i="39"/>
  <c r="B3296" i="39" s="1"/>
  <c r="F3296" i="39"/>
  <c r="G3296" i="39"/>
  <c r="O3296" i="39" s="1"/>
  <c r="H3296" i="39"/>
  <c r="D3297" i="39"/>
  <c r="E3297" i="39"/>
  <c r="C3297" i="39" s="1"/>
  <c r="F3297" i="39"/>
  <c r="G3297" i="39"/>
  <c r="O3297" i="39" s="1"/>
  <c r="H3297" i="39"/>
  <c r="D3298" i="39"/>
  <c r="E3298" i="39"/>
  <c r="C3298" i="39" s="1"/>
  <c r="F3298" i="39"/>
  <c r="G3298" i="39"/>
  <c r="J3298" i="39" s="1"/>
  <c r="H3298" i="39"/>
  <c r="D3299" i="39"/>
  <c r="E3299" i="39"/>
  <c r="C3299" i="39" s="1"/>
  <c r="F3299" i="39"/>
  <c r="G3299" i="39"/>
  <c r="K3299" i="39" s="1"/>
  <c r="H3299" i="39"/>
  <c r="D3300" i="39"/>
  <c r="E3300" i="39"/>
  <c r="F3300" i="39"/>
  <c r="G3300" i="39"/>
  <c r="J3300" i="39" s="1"/>
  <c r="H3300" i="39"/>
  <c r="D3301" i="39"/>
  <c r="E3301" i="39"/>
  <c r="B3301" i="39" s="1"/>
  <c r="F3301" i="39"/>
  <c r="G3301" i="39"/>
  <c r="N3301" i="39" s="1"/>
  <c r="H3301" i="39"/>
  <c r="D3302" i="39"/>
  <c r="E3302" i="39"/>
  <c r="F3302" i="39"/>
  <c r="G3302" i="39"/>
  <c r="J3302" i="39" s="1"/>
  <c r="H3302" i="39"/>
  <c r="D3303" i="39"/>
  <c r="E3303" i="39"/>
  <c r="F3303" i="39"/>
  <c r="G3303" i="39"/>
  <c r="P3303" i="39" s="1"/>
  <c r="H3303" i="39"/>
  <c r="D3304" i="39"/>
  <c r="E3304" i="39"/>
  <c r="B3304" i="39" s="1"/>
  <c r="F3304" i="39"/>
  <c r="G3304" i="39"/>
  <c r="P3304" i="39" s="1"/>
  <c r="H3304" i="39"/>
  <c r="D3305" i="39"/>
  <c r="E3305" i="39"/>
  <c r="B3305" i="39" s="1"/>
  <c r="F3305" i="39"/>
  <c r="G3305" i="39"/>
  <c r="P3305" i="39" s="1"/>
  <c r="H3305" i="39"/>
  <c r="D3306" i="39"/>
  <c r="E3306" i="39"/>
  <c r="B3306" i="39" s="1"/>
  <c r="F3306" i="39"/>
  <c r="G3306" i="39"/>
  <c r="H3306" i="39"/>
  <c r="D3307" i="39"/>
  <c r="E3307" i="39"/>
  <c r="C3307" i="39" s="1"/>
  <c r="F3307" i="39"/>
  <c r="G3307" i="39"/>
  <c r="P3307" i="39" s="1"/>
  <c r="H3307" i="39"/>
  <c r="D3308" i="39"/>
  <c r="E3308" i="39"/>
  <c r="B3308" i="39" s="1"/>
  <c r="F3308" i="39"/>
  <c r="G3308" i="39"/>
  <c r="J3308" i="39" s="1"/>
  <c r="H3308" i="39"/>
  <c r="D3309" i="39"/>
  <c r="E3309" i="39"/>
  <c r="B3309" i="39" s="1"/>
  <c r="F3309" i="39"/>
  <c r="G3309" i="39"/>
  <c r="N3309" i="39" s="1"/>
  <c r="H3309" i="39"/>
  <c r="D3310" i="39"/>
  <c r="E3310" i="39"/>
  <c r="C3310" i="39" s="1"/>
  <c r="F3310" i="39"/>
  <c r="G3310" i="39"/>
  <c r="J3310" i="39" s="1"/>
  <c r="H3310" i="39"/>
  <c r="D3311" i="39"/>
  <c r="E3311" i="39"/>
  <c r="F3311" i="39"/>
  <c r="G3311" i="39"/>
  <c r="I3311" i="39" s="1"/>
  <c r="H3311" i="39"/>
  <c r="D3312" i="39"/>
  <c r="E3312" i="39"/>
  <c r="F3312" i="39"/>
  <c r="G3312" i="39"/>
  <c r="P3312" i="39" s="1"/>
  <c r="H3312" i="39"/>
  <c r="D3313" i="39"/>
  <c r="E3313" i="39"/>
  <c r="F3313" i="39"/>
  <c r="G3313" i="39"/>
  <c r="P3313" i="39" s="1"/>
  <c r="H3313" i="39"/>
  <c r="D3314" i="39"/>
  <c r="E3314" i="39"/>
  <c r="C3314" i="39" s="1"/>
  <c r="F3314" i="39"/>
  <c r="G3314" i="39"/>
  <c r="P3314" i="39" s="1"/>
  <c r="H3314" i="39"/>
  <c r="D3315" i="39"/>
  <c r="E3315" i="39"/>
  <c r="C3315" i="39" s="1"/>
  <c r="F3315" i="39"/>
  <c r="G3315" i="39"/>
  <c r="P3315" i="39" s="1"/>
  <c r="H3315" i="39"/>
  <c r="D3316" i="39"/>
  <c r="E3316" i="39"/>
  <c r="B3316" i="39" s="1"/>
  <c r="F3316" i="39"/>
  <c r="G3316" i="39"/>
  <c r="J3316" i="39" s="1"/>
  <c r="H3316" i="39"/>
  <c r="D3317" i="39"/>
  <c r="E3317" i="39"/>
  <c r="B3317" i="39" s="1"/>
  <c r="F3317" i="39"/>
  <c r="G3317" i="39"/>
  <c r="N3317" i="39" s="1"/>
  <c r="H3317" i="39"/>
  <c r="D3318" i="39"/>
  <c r="E3318" i="39"/>
  <c r="C3318" i="39" s="1"/>
  <c r="F3318" i="39"/>
  <c r="G3318" i="39"/>
  <c r="J3318" i="39" s="1"/>
  <c r="H3318" i="39"/>
  <c r="D3319" i="39"/>
  <c r="E3319" i="39"/>
  <c r="B3319" i="39" s="1"/>
  <c r="F3319" i="39"/>
  <c r="G3319" i="39"/>
  <c r="P3319" i="39" s="1"/>
  <c r="H3319" i="39"/>
  <c r="D3320" i="39"/>
  <c r="E3320" i="39"/>
  <c r="B3320" i="39" s="1"/>
  <c r="F3320" i="39"/>
  <c r="G3320" i="39"/>
  <c r="P3320" i="39" s="1"/>
  <c r="H3320" i="39"/>
  <c r="D3321" i="39"/>
  <c r="E3321" i="39"/>
  <c r="B3321" i="39" s="1"/>
  <c r="F3321" i="39"/>
  <c r="G3321" i="39"/>
  <c r="P3321" i="39" s="1"/>
  <c r="H3321" i="39"/>
  <c r="D3322" i="39"/>
  <c r="E3322" i="39"/>
  <c r="F3322" i="39"/>
  <c r="G3322" i="39"/>
  <c r="P3322" i="39" s="1"/>
  <c r="H3322" i="39"/>
  <c r="D3323" i="39"/>
  <c r="E3323" i="39"/>
  <c r="F3323" i="39"/>
  <c r="G3323" i="39"/>
  <c r="P3323" i="39" s="1"/>
  <c r="H3323" i="39"/>
  <c r="D3324" i="39"/>
  <c r="E3324" i="39"/>
  <c r="B3324" i="39" s="1"/>
  <c r="F3324" i="39"/>
  <c r="G3324" i="39"/>
  <c r="J3324" i="39" s="1"/>
  <c r="H3324" i="39"/>
  <c r="D3325" i="39"/>
  <c r="E3325" i="39"/>
  <c r="B3325" i="39" s="1"/>
  <c r="F3325" i="39"/>
  <c r="G3325" i="39"/>
  <c r="N3325" i="39" s="1"/>
  <c r="H3325" i="39"/>
  <c r="D3326" i="39"/>
  <c r="E3326" i="39"/>
  <c r="C3326" i="39" s="1"/>
  <c r="F3326" i="39"/>
  <c r="G3326" i="39"/>
  <c r="J3326" i="39" s="1"/>
  <c r="H3326" i="39"/>
  <c r="D3327" i="39"/>
  <c r="E3327" i="39"/>
  <c r="B3327" i="39" s="1"/>
  <c r="F3327" i="39"/>
  <c r="G3327" i="39"/>
  <c r="P3327" i="39" s="1"/>
  <c r="H3327" i="39"/>
  <c r="D3328" i="39"/>
  <c r="E3328" i="39"/>
  <c r="B3328" i="39" s="1"/>
  <c r="F3328" i="39"/>
  <c r="G3328" i="39"/>
  <c r="P3328" i="39" s="1"/>
  <c r="H3328" i="39"/>
  <c r="D3329" i="39"/>
  <c r="E3329" i="39"/>
  <c r="B3329" i="39" s="1"/>
  <c r="F3329" i="39"/>
  <c r="G3329" i="39"/>
  <c r="P3329" i="39" s="1"/>
  <c r="H3329" i="39"/>
  <c r="D3330" i="39"/>
  <c r="E3330" i="39"/>
  <c r="B3330" i="39" s="1"/>
  <c r="F3330" i="39"/>
  <c r="G3330" i="39"/>
  <c r="P3330" i="39" s="1"/>
  <c r="H3330" i="39"/>
  <c r="B3520" i="39" l="1"/>
  <c r="P3262" i="39"/>
  <c r="B3410" i="39"/>
  <c r="C3311" i="39"/>
  <c r="B3256" i="39"/>
  <c r="B3300" i="39"/>
  <c r="B3355" i="39"/>
  <c r="B3454" i="39"/>
  <c r="B3476" i="39"/>
  <c r="B3587" i="39"/>
  <c r="B3289" i="39"/>
  <c r="P3239" i="39"/>
  <c r="B3344" i="39"/>
  <c r="B3465" i="39"/>
  <c r="C3509" i="39"/>
  <c r="B3531" i="39"/>
  <c r="C3234" i="39"/>
  <c r="B3377" i="39"/>
  <c r="B3421" i="39"/>
  <c r="B3245" i="39"/>
  <c r="B3388" i="39"/>
  <c r="C3278" i="39"/>
  <c r="B3487" i="39"/>
  <c r="B3575" i="39"/>
  <c r="P3254" i="39"/>
  <c r="P3306" i="39"/>
  <c r="B3353" i="39"/>
  <c r="B3553" i="39"/>
  <c r="B3303" i="39"/>
  <c r="R3358" i="39"/>
  <c r="B3233" i="39"/>
  <c r="B3333" i="39"/>
  <c r="K3255" i="39"/>
  <c r="P3418" i="39"/>
  <c r="J3255" i="39"/>
  <c r="P3252" i="39"/>
  <c r="B3313" i="39"/>
  <c r="C3273" i="39"/>
  <c r="B3263" i="39"/>
  <c r="C3263" i="39"/>
  <c r="C3323" i="39"/>
  <c r="C3423" i="39"/>
  <c r="C3533" i="39"/>
  <c r="B3373" i="39"/>
  <c r="B3293" i="39"/>
  <c r="B3363" i="39"/>
  <c r="B3443" i="39"/>
  <c r="B3513" i="39"/>
  <c r="B3473" i="39"/>
  <c r="B3253" i="39"/>
  <c r="B3393" i="39"/>
  <c r="C3433" i="39"/>
  <c r="B3543" i="39"/>
  <c r="B3503" i="39"/>
  <c r="B3463" i="39"/>
  <c r="B3584" i="39"/>
  <c r="L3534" i="39"/>
  <c r="R3255" i="39"/>
  <c r="Q3255" i="39"/>
  <c r="O3255" i="39"/>
  <c r="Q3587" i="39"/>
  <c r="O3587" i="39"/>
  <c r="N3587" i="39"/>
  <c r="O3367" i="39"/>
  <c r="M3436" i="39"/>
  <c r="N3433" i="39"/>
  <c r="R3569" i="39"/>
  <c r="B3590" i="39"/>
  <c r="Q3456" i="39"/>
  <c r="M3358" i="39"/>
  <c r="I3456" i="39"/>
  <c r="L3358" i="39"/>
  <c r="L3431" i="39"/>
  <c r="I3326" i="39"/>
  <c r="J3323" i="39"/>
  <c r="Q3443" i="39"/>
  <c r="J3431" i="39"/>
  <c r="O3449" i="39"/>
  <c r="O3466" i="39"/>
  <c r="J3377" i="39"/>
  <c r="M3466" i="39"/>
  <c r="O3463" i="39"/>
  <c r="R3263" i="39"/>
  <c r="N3449" i="39"/>
  <c r="N3443" i="39"/>
  <c r="O3490" i="39"/>
  <c r="Q3263" i="39"/>
  <c r="O3349" i="39"/>
  <c r="R3250" i="39"/>
  <c r="O3355" i="39"/>
  <c r="P3250" i="39"/>
  <c r="P3441" i="39"/>
  <c r="R3311" i="39"/>
  <c r="O3250" i="39"/>
  <c r="O3441" i="39"/>
  <c r="Q3500" i="39"/>
  <c r="R3571" i="39"/>
  <c r="J3311" i="39"/>
  <c r="O3292" i="39"/>
  <c r="J3281" i="39"/>
  <c r="J3250" i="39"/>
  <c r="K3360" i="39"/>
  <c r="Q3506" i="39"/>
  <c r="L3500" i="39"/>
  <c r="N3577" i="39"/>
  <c r="M3322" i="39"/>
  <c r="R3319" i="39"/>
  <c r="L3263" i="39"/>
  <c r="R3393" i="39"/>
  <c r="R3390" i="39"/>
  <c r="C3338" i="39"/>
  <c r="N3441" i="39"/>
  <c r="P3406" i="39"/>
  <c r="M3403" i="39"/>
  <c r="Q3390" i="39"/>
  <c r="C3344" i="39"/>
  <c r="O3534" i="39"/>
  <c r="I3484" i="39"/>
  <c r="R3577" i="39"/>
  <c r="M3559" i="39"/>
  <c r="Q3556" i="39"/>
  <c r="P3390" i="39"/>
  <c r="M3390" i="39"/>
  <c r="M3577" i="39"/>
  <c r="I3298" i="39"/>
  <c r="L3390" i="39"/>
  <c r="O3482" i="39"/>
  <c r="J3577" i="39"/>
  <c r="N3255" i="39"/>
  <c r="N3250" i="39"/>
  <c r="P3236" i="39"/>
  <c r="I3390" i="39"/>
  <c r="R3419" i="39"/>
  <c r="C3352" i="39"/>
  <c r="K3263" i="39"/>
  <c r="O3393" i="39"/>
  <c r="R3431" i="39"/>
  <c r="R3534" i="39"/>
  <c r="P3482" i="39"/>
  <c r="I3263" i="39"/>
  <c r="R3234" i="39"/>
  <c r="K3393" i="39"/>
  <c r="M3483" i="39"/>
  <c r="P3551" i="39"/>
  <c r="O3234" i="39"/>
  <c r="I3393" i="39"/>
  <c r="O3507" i="39"/>
  <c r="O3484" i="39"/>
  <c r="L3483" i="39"/>
  <c r="K3482" i="39"/>
  <c r="M3551" i="39"/>
  <c r="C3242" i="39"/>
  <c r="N3234" i="39"/>
  <c r="C3378" i="39"/>
  <c r="Q3371" i="39"/>
  <c r="R3367" i="39"/>
  <c r="O3436" i="39"/>
  <c r="R3403" i="39"/>
  <c r="M3234" i="39"/>
  <c r="P3371" i="39"/>
  <c r="P3366" i="39"/>
  <c r="C3454" i="39"/>
  <c r="Q3403" i="39"/>
  <c r="B3326" i="39"/>
  <c r="J3234" i="39"/>
  <c r="P3398" i="39"/>
  <c r="Q3378" i="39"/>
  <c r="I3371" i="39"/>
  <c r="K3368" i="39"/>
  <c r="N3367" i="39"/>
  <c r="K3366" i="39"/>
  <c r="L3447" i="39"/>
  <c r="R3437" i="39"/>
  <c r="P3403" i="39"/>
  <c r="C3292" i="39"/>
  <c r="P3263" i="39"/>
  <c r="P3384" i="39"/>
  <c r="M3367" i="39"/>
  <c r="N3403" i="39"/>
  <c r="B3282" i="39"/>
  <c r="Q3394" i="39"/>
  <c r="B3285" i="39"/>
  <c r="R3398" i="39"/>
  <c r="P3394" i="39"/>
  <c r="M3441" i="39"/>
  <c r="P3433" i="39"/>
  <c r="O3419" i="39"/>
  <c r="B3536" i="39"/>
  <c r="R3516" i="39"/>
  <c r="K3500" i="39"/>
  <c r="B3472" i="39"/>
  <c r="M3587" i="39"/>
  <c r="Q3586" i="39"/>
  <c r="P3584" i="39"/>
  <c r="Q3571" i="39"/>
  <c r="R3561" i="39"/>
  <c r="P3556" i="39"/>
  <c r="O3394" i="39"/>
  <c r="O3347" i="39"/>
  <c r="Q3451" i="39"/>
  <c r="L3441" i="39"/>
  <c r="C3427" i="39"/>
  <c r="N3419" i="39"/>
  <c r="Q3531" i="39"/>
  <c r="Q3508" i="39"/>
  <c r="J3587" i="39"/>
  <c r="P3586" i="39"/>
  <c r="O3584" i="39"/>
  <c r="P3571" i="39"/>
  <c r="P3563" i="39"/>
  <c r="Q3561" i="39"/>
  <c r="O3556" i="39"/>
  <c r="N3555" i="39"/>
  <c r="O3242" i="39"/>
  <c r="M3398" i="39"/>
  <c r="M3394" i="39"/>
  <c r="O3390" i="39"/>
  <c r="M3382" i="39"/>
  <c r="I3347" i="39"/>
  <c r="P3451" i="39"/>
  <c r="K3441" i="39"/>
  <c r="L3419" i="39"/>
  <c r="Q3542" i="39"/>
  <c r="O3531" i="39"/>
  <c r="P3508" i="39"/>
  <c r="R3477" i="39"/>
  <c r="O3471" i="39"/>
  <c r="I3587" i="39"/>
  <c r="O3586" i="39"/>
  <c r="L3584" i="39"/>
  <c r="P3577" i="39"/>
  <c r="O3571" i="39"/>
  <c r="O3563" i="39"/>
  <c r="M3562" i="39"/>
  <c r="P3561" i="39"/>
  <c r="K3556" i="39"/>
  <c r="M3555" i="39"/>
  <c r="M3315" i="39"/>
  <c r="Q3258" i="39"/>
  <c r="K3394" i="39"/>
  <c r="Q3393" i="39"/>
  <c r="N3390" i="39"/>
  <c r="Q3386" i="39"/>
  <c r="R3361" i="39"/>
  <c r="Q3351" i="39"/>
  <c r="J3441" i="39"/>
  <c r="N3438" i="39"/>
  <c r="J3419" i="39"/>
  <c r="I3416" i="39"/>
  <c r="N3413" i="39"/>
  <c r="Q3404" i="39"/>
  <c r="K3549" i="39"/>
  <c r="O3542" i="39"/>
  <c r="Q3539" i="39"/>
  <c r="L3531" i="39"/>
  <c r="L3520" i="39"/>
  <c r="J3508" i="39"/>
  <c r="Q3492" i="39"/>
  <c r="Q3486" i="39"/>
  <c r="M3471" i="39"/>
  <c r="R3587" i="39"/>
  <c r="M3586" i="39"/>
  <c r="B3583" i="39"/>
  <c r="O3577" i="39"/>
  <c r="P3573" i="39"/>
  <c r="N3571" i="39"/>
  <c r="R3567" i="39"/>
  <c r="L3563" i="39"/>
  <c r="N3561" i="39"/>
  <c r="I3556" i="39"/>
  <c r="P3592" i="39"/>
  <c r="L3315" i="39"/>
  <c r="I3258" i="39"/>
  <c r="J3394" i="39"/>
  <c r="N3392" i="39"/>
  <c r="M3383" i="39"/>
  <c r="P3376" i="39"/>
  <c r="O3336" i="39"/>
  <c r="R3445" i="39"/>
  <c r="R3441" i="39"/>
  <c r="Q3421" i="39"/>
  <c r="L3404" i="39"/>
  <c r="J3549" i="39"/>
  <c r="Q3546" i="39"/>
  <c r="R3493" i="39"/>
  <c r="I3486" i="39"/>
  <c r="P3588" i="39"/>
  <c r="L3586" i="39"/>
  <c r="O3573" i="39"/>
  <c r="M3571" i="39"/>
  <c r="N3567" i="39"/>
  <c r="K3563" i="39"/>
  <c r="M3561" i="39"/>
  <c r="R3325" i="39"/>
  <c r="J3309" i="39"/>
  <c r="K3306" i="39"/>
  <c r="R3303" i="39"/>
  <c r="I3286" i="39"/>
  <c r="J3246" i="39"/>
  <c r="O3362" i="39"/>
  <c r="L3459" i="39"/>
  <c r="L3445" i="39"/>
  <c r="P3546" i="39"/>
  <c r="O3493" i="39"/>
  <c r="O3481" i="39"/>
  <c r="R3475" i="39"/>
  <c r="O3588" i="39"/>
  <c r="P3587" i="39"/>
  <c r="I3586" i="39"/>
  <c r="I3571" i="39"/>
  <c r="J3286" i="39"/>
  <c r="L3279" i="39"/>
  <c r="O3383" i="39"/>
  <c r="N3382" i="39"/>
  <c r="K3377" i="39"/>
  <c r="L3366" i="39"/>
  <c r="R3362" i="39"/>
  <c r="P3351" i="39"/>
  <c r="R3346" i="39"/>
  <c r="K3336" i="39"/>
  <c r="J3433" i="39"/>
  <c r="K3417" i="39"/>
  <c r="O3404" i="39"/>
  <c r="C3521" i="39"/>
  <c r="K3516" i="39"/>
  <c r="J3501" i="39"/>
  <c r="P3500" i="39"/>
  <c r="C3489" i="39"/>
  <c r="R3483" i="39"/>
  <c r="J3303" i="39"/>
  <c r="Q3297" i="39"/>
  <c r="O3260" i="39"/>
  <c r="I3383" i="39"/>
  <c r="L3382" i="39"/>
  <c r="Q3379" i="39"/>
  <c r="I3377" i="39"/>
  <c r="R3368" i="39"/>
  <c r="J3366" i="39"/>
  <c r="K3362" i="39"/>
  <c r="Q3361" i="39"/>
  <c r="R3360" i="39"/>
  <c r="O3359" i="39"/>
  <c r="Q3543" i="39"/>
  <c r="O3539" i="39"/>
  <c r="M3489" i="39"/>
  <c r="O3475" i="39"/>
  <c r="R3562" i="39"/>
  <c r="O3263" i="39"/>
  <c r="B3262" i="39"/>
  <c r="B3394" i="39"/>
  <c r="P3368" i="39"/>
  <c r="R3366" i="39"/>
  <c r="I3366" i="39"/>
  <c r="J3362" i="39"/>
  <c r="O3361" i="39"/>
  <c r="P3360" i="39"/>
  <c r="R3343" i="39"/>
  <c r="C3449" i="39"/>
  <c r="C3422" i="39"/>
  <c r="L3539" i="39"/>
  <c r="I3500" i="39"/>
  <c r="R3490" i="39"/>
  <c r="J3483" i="39"/>
  <c r="N3475" i="39"/>
  <c r="Q3286" i="39"/>
  <c r="R3370" i="39"/>
  <c r="Q3366" i="39"/>
  <c r="K3361" i="39"/>
  <c r="O3344" i="39"/>
  <c r="Q3343" i="39"/>
  <c r="M3444" i="39"/>
  <c r="Q3412" i="39"/>
  <c r="K3475" i="39"/>
  <c r="K3562" i="39"/>
  <c r="O3286" i="39"/>
  <c r="B3278" i="39"/>
  <c r="P3274" i="39"/>
  <c r="R3262" i="39"/>
  <c r="P3247" i="39"/>
  <c r="P3370" i="39"/>
  <c r="O3343" i="39"/>
  <c r="O3342" i="39"/>
  <c r="O3433" i="39"/>
  <c r="Q3526" i="39"/>
  <c r="P3523" i="39"/>
  <c r="Q3522" i="39"/>
  <c r="P3514" i="39"/>
  <c r="K3513" i="39"/>
  <c r="R3510" i="39"/>
  <c r="B3492" i="39"/>
  <c r="J3475" i="39"/>
  <c r="C3473" i="39"/>
  <c r="N3286" i="39"/>
  <c r="R3278" i="39"/>
  <c r="O3274" i="39"/>
  <c r="Q3262" i="39"/>
  <c r="B3254" i="39"/>
  <c r="R3241" i="39"/>
  <c r="Q3383" i="39"/>
  <c r="M3375" i="39"/>
  <c r="O3370" i="39"/>
  <c r="O3366" i="39"/>
  <c r="O3350" i="39"/>
  <c r="Q3345" i="39"/>
  <c r="J3343" i="39"/>
  <c r="N3342" i="39"/>
  <c r="O3335" i="39"/>
  <c r="C3435" i="39"/>
  <c r="P3422" i="39"/>
  <c r="L3523" i="39"/>
  <c r="R3515" i="39"/>
  <c r="O3514" i="39"/>
  <c r="R3500" i="39"/>
  <c r="P3498" i="39"/>
  <c r="O3487" i="39"/>
  <c r="R3465" i="39"/>
  <c r="O3580" i="39"/>
  <c r="Q3318" i="39"/>
  <c r="O3290" i="39"/>
  <c r="M3286" i="39"/>
  <c r="N3279" i="39"/>
  <c r="Q3278" i="39"/>
  <c r="K3274" i="39"/>
  <c r="J3271" i="39"/>
  <c r="M3262" i="39"/>
  <c r="N3253" i="39"/>
  <c r="O3248" i="39"/>
  <c r="I3241" i="39"/>
  <c r="C3239" i="39"/>
  <c r="P3383" i="39"/>
  <c r="R3377" i="39"/>
  <c r="K3375" i="39"/>
  <c r="J3370" i="39"/>
  <c r="N3366" i="39"/>
  <c r="N3350" i="39"/>
  <c r="B3347" i="39"/>
  <c r="I3343" i="39"/>
  <c r="M3342" i="39"/>
  <c r="M3335" i="39"/>
  <c r="K3446" i="39"/>
  <c r="K3433" i="39"/>
  <c r="I3422" i="39"/>
  <c r="O3417" i="39"/>
  <c r="J3523" i="39"/>
  <c r="O3519" i="39"/>
  <c r="O3515" i="39"/>
  <c r="K3514" i="39"/>
  <c r="N3498" i="39"/>
  <c r="M3487" i="39"/>
  <c r="J3469" i="39"/>
  <c r="K3465" i="39"/>
  <c r="K3580" i="39"/>
  <c r="C3578" i="39"/>
  <c r="K3280" i="39"/>
  <c r="K3279" i="39"/>
  <c r="J3278" i="39"/>
  <c r="N3274" i="39"/>
  <c r="B3274" i="39"/>
  <c r="R3254" i="39"/>
  <c r="Q3251" i="39"/>
  <c r="Q3250" i="39"/>
  <c r="I3250" i="39"/>
  <c r="K3248" i="39"/>
  <c r="P3378" i="39"/>
  <c r="L3375" i="39"/>
  <c r="O3371" i="39"/>
  <c r="P3353" i="39"/>
  <c r="Q3346" i="39"/>
  <c r="N3344" i="39"/>
  <c r="N3337" i="39"/>
  <c r="N3336" i="39"/>
  <c r="C3336" i="39"/>
  <c r="O3451" i="39"/>
  <c r="B3439" i="39"/>
  <c r="O3427" i="39"/>
  <c r="O3422" i="39"/>
  <c r="R3420" i="39"/>
  <c r="P3414" i="39"/>
  <c r="R3532" i="39"/>
  <c r="P3522" i="39"/>
  <c r="P3506" i="39"/>
  <c r="B3502" i="39"/>
  <c r="M3498" i="39"/>
  <c r="N3489" i="39"/>
  <c r="L3466" i="39"/>
  <c r="Q3569" i="39"/>
  <c r="Q3353" i="39"/>
  <c r="L3329" i="39"/>
  <c r="N3319" i="39"/>
  <c r="P3311" i="39"/>
  <c r="R3309" i="39"/>
  <c r="O3303" i="39"/>
  <c r="L3274" i="39"/>
  <c r="R3270" i="39"/>
  <c r="O3262" i="39"/>
  <c r="R3256" i="39"/>
  <c r="Q3254" i="39"/>
  <c r="P3251" i="39"/>
  <c r="C3244" i="39"/>
  <c r="R3394" i="39"/>
  <c r="I3394" i="39"/>
  <c r="O3378" i="39"/>
  <c r="J3367" i="39"/>
  <c r="O3353" i="39"/>
  <c r="P3346" i="39"/>
  <c r="M3344" i="39"/>
  <c r="Q3339" i="39"/>
  <c r="P3338" i="39"/>
  <c r="K3337" i="39"/>
  <c r="L3336" i="39"/>
  <c r="P3335" i="39"/>
  <c r="M3334" i="39"/>
  <c r="M3451" i="39"/>
  <c r="O3445" i="39"/>
  <c r="O3444" i="39"/>
  <c r="O3443" i="39"/>
  <c r="C3440" i="39"/>
  <c r="O3438" i="39"/>
  <c r="C3438" i="39"/>
  <c r="R3429" i="39"/>
  <c r="N3427" i="39"/>
  <c r="N3422" i="39"/>
  <c r="C3419" i="39"/>
  <c r="C3548" i="39"/>
  <c r="B3544" i="39"/>
  <c r="O3522" i="39"/>
  <c r="O3506" i="39"/>
  <c r="L3498" i="39"/>
  <c r="K3466" i="39"/>
  <c r="P3569" i="39"/>
  <c r="C3322" i="39"/>
  <c r="M3319" i="39"/>
  <c r="O3311" i="39"/>
  <c r="P3309" i="39"/>
  <c r="N3303" i="39"/>
  <c r="R3301" i="39"/>
  <c r="C3272" i="39"/>
  <c r="Q3270" i="39"/>
  <c r="R3258" i="39"/>
  <c r="L3256" i="39"/>
  <c r="C3256" i="39"/>
  <c r="I3255" i="39"/>
  <c r="M3254" i="39"/>
  <c r="N3383" i="39"/>
  <c r="N3378" i="39"/>
  <c r="J3361" i="39"/>
  <c r="O3360" i="39"/>
  <c r="Q3359" i="39"/>
  <c r="N3353" i="39"/>
  <c r="B3352" i="39"/>
  <c r="O3346" i="39"/>
  <c r="C3345" i="39"/>
  <c r="L3344" i="39"/>
  <c r="P3339" i="39"/>
  <c r="K3451" i="39"/>
  <c r="Q3429" i="39"/>
  <c r="K3422" i="39"/>
  <c r="O3412" i="39"/>
  <c r="O3403" i="39"/>
  <c r="Q3548" i="39"/>
  <c r="C3542" i="39"/>
  <c r="K3533" i="39"/>
  <c r="N3522" i="39"/>
  <c r="Q3516" i="39"/>
  <c r="K3509" i="39"/>
  <c r="N3506" i="39"/>
  <c r="R3499" i="39"/>
  <c r="J3498" i="39"/>
  <c r="R3491" i="39"/>
  <c r="C3477" i="39"/>
  <c r="C3475" i="39"/>
  <c r="N3470" i="39"/>
  <c r="R3466" i="39"/>
  <c r="J3466" i="39"/>
  <c r="L3571" i="39"/>
  <c r="O3569" i="39"/>
  <c r="M3567" i="39"/>
  <c r="O3558" i="39"/>
  <c r="O3319" i="39"/>
  <c r="K3330" i="39"/>
  <c r="R3323" i="39"/>
  <c r="L3319" i="39"/>
  <c r="N3311" i="39"/>
  <c r="O3309" i="39"/>
  <c r="M3303" i="39"/>
  <c r="P3301" i="39"/>
  <c r="Q3300" i="39"/>
  <c r="C3289" i="39"/>
  <c r="C3288" i="39"/>
  <c r="O3270" i="39"/>
  <c r="K3256" i="39"/>
  <c r="L3254" i="39"/>
  <c r="L3378" i="39"/>
  <c r="L3353" i="39"/>
  <c r="Q3352" i="39"/>
  <c r="N3346" i="39"/>
  <c r="C3346" i="39"/>
  <c r="K3344" i="39"/>
  <c r="P3340" i="39"/>
  <c r="I3339" i="39"/>
  <c r="M3447" i="39"/>
  <c r="J3445" i="39"/>
  <c r="L3443" i="39"/>
  <c r="K3438" i="39"/>
  <c r="N3437" i="39"/>
  <c r="O3429" i="39"/>
  <c r="B3415" i="39"/>
  <c r="O3548" i="39"/>
  <c r="P3544" i="39"/>
  <c r="P3543" i="39"/>
  <c r="O3540" i="39"/>
  <c r="M3522" i="39"/>
  <c r="R3517" i="39"/>
  <c r="P3516" i="39"/>
  <c r="M3506" i="39"/>
  <c r="N3502" i="39"/>
  <c r="Q3499" i="39"/>
  <c r="R3498" i="39"/>
  <c r="I3498" i="39"/>
  <c r="O3491" i="39"/>
  <c r="Q3484" i="39"/>
  <c r="C3468" i="39"/>
  <c r="Q3466" i="39"/>
  <c r="I3466" i="39"/>
  <c r="N3569" i="39"/>
  <c r="Q3564" i="39"/>
  <c r="N3559" i="39"/>
  <c r="M3323" i="39"/>
  <c r="B3323" i="39"/>
  <c r="N3321" i="39"/>
  <c r="J3319" i="39"/>
  <c r="M3311" i="39"/>
  <c r="M3309" i="39"/>
  <c r="Q3308" i="39"/>
  <c r="L3303" i="39"/>
  <c r="O3302" i="39"/>
  <c r="M3301" i="39"/>
  <c r="L3300" i="39"/>
  <c r="R3296" i="39"/>
  <c r="K3293" i="39"/>
  <c r="B3290" i="39"/>
  <c r="R3285" i="39"/>
  <c r="N3270" i="39"/>
  <c r="K3264" i="39"/>
  <c r="C3260" i="39"/>
  <c r="P3258" i="39"/>
  <c r="J3256" i="39"/>
  <c r="J3254" i="39"/>
  <c r="M3250" i="39"/>
  <c r="C3249" i="39"/>
  <c r="C3233" i="39"/>
  <c r="C3388" i="39"/>
  <c r="L3383" i="39"/>
  <c r="K3378" i="39"/>
  <c r="Q3375" i="39"/>
  <c r="J3360" i="39"/>
  <c r="K3353" i="39"/>
  <c r="M3352" i="39"/>
  <c r="J3346" i="39"/>
  <c r="R3344" i="39"/>
  <c r="J3344" i="39"/>
  <c r="I3443" i="39"/>
  <c r="J3437" i="39"/>
  <c r="J3429" i="39"/>
  <c r="O3414" i="39"/>
  <c r="N3543" i="39"/>
  <c r="O3541" i="39"/>
  <c r="M3540" i="39"/>
  <c r="C3524" i="39"/>
  <c r="J3522" i="39"/>
  <c r="L3516" i="39"/>
  <c r="K3506" i="39"/>
  <c r="L3499" i="39"/>
  <c r="Q3498" i="39"/>
  <c r="P3484" i="39"/>
  <c r="L3467" i="39"/>
  <c r="P3466" i="39"/>
  <c r="Q3462" i="39"/>
  <c r="B3581" i="39"/>
  <c r="C3579" i="39"/>
  <c r="J3569" i="39"/>
  <c r="P3564" i="39"/>
  <c r="O3553" i="39"/>
  <c r="L3323" i="39"/>
  <c r="N3322" i="39"/>
  <c r="K3311" i="39"/>
  <c r="L3309" i="39"/>
  <c r="P3308" i="39"/>
  <c r="K3303" i="39"/>
  <c r="L3301" i="39"/>
  <c r="K3300" i="39"/>
  <c r="Q3290" i="39"/>
  <c r="Q3289" i="39"/>
  <c r="P3288" i="39"/>
  <c r="J3270" i="39"/>
  <c r="N3258" i="39"/>
  <c r="P3255" i="39"/>
  <c r="I3254" i="39"/>
  <c r="L3250" i="39"/>
  <c r="R3248" i="39"/>
  <c r="N3246" i="39"/>
  <c r="B3246" i="39"/>
  <c r="N3394" i="39"/>
  <c r="C3385" i="39"/>
  <c r="C3384" i="39"/>
  <c r="K3383" i="39"/>
  <c r="O3382" i="39"/>
  <c r="I3378" i="39"/>
  <c r="Q3377" i="39"/>
  <c r="O3375" i="39"/>
  <c r="I3353" i="39"/>
  <c r="L3352" i="39"/>
  <c r="I3346" i="39"/>
  <c r="Q3344" i="39"/>
  <c r="I3344" i="39"/>
  <c r="I3429" i="39"/>
  <c r="K3414" i="39"/>
  <c r="K3403" i="39"/>
  <c r="M3543" i="39"/>
  <c r="K3541" i="39"/>
  <c r="K3540" i="39"/>
  <c r="I3522" i="39"/>
  <c r="R3518" i="39"/>
  <c r="I3506" i="39"/>
  <c r="Q3503" i="39"/>
  <c r="J3499" i="39"/>
  <c r="O3485" i="39"/>
  <c r="O3462" i="39"/>
  <c r="Q3580" i="39"/>
  <c r="R3578" i="39"/>
  <c r="I3569" i="39"/>
  <c r="P3565" i="39"/>
  <c r="I3564" i="39"/>
  <c r="K3553" i="39"/>
  <c r="B3250" i="39"/>
  <c r="P3248" i="39"/>
  <c r="R3247" i="39"/>
  <c r="L3246" i="39"/>
  <c r="O3245" i="39"/>
  <c r="J3241" i="39"/>
  <c r="R3383" i="39"/>
  <c r="R3378" i="39"/>
  <c r="N3375" i="39"/>
  <c r="C3354" i="39"/>
  <c r="K3351" i="39"/>
  <c r="L3350" i="39"/>
  <c r="R3422" i="39"/>
  <c r="O3416" i="39"/>
  <c r="C3411" i="39"/>
  <c r="R3404" i="39"/>
  <c r="J3403" i="39"/>
  <c r="K3543" i="39"/>
  <c r="L3542" i="39"/>
  <c r="I3539" i="39"/>
  <c r="N3527" i="39"/>
  <c r="O3523" i="39"/>
  <c r="R3522" i="39"/>
  <c r="I3516" i="39"/>
  <c r="J3515" i="39"/>
  <c r="R3506" i="39"/>
  <c r="O3498" i="39"/>
  <c r="N3487" i="39"/>
  <c r="O3486" i="39"/>
  <c r="J3484" i="39"/>
  <c r="O3483" i="39"/>
  <c r="N3463" i="39"/>
  <c r="P3580" i="39"/>
  <c r="M3579" i="39"/>
  <c r="N3578" i="39"/>
  <c r="Q3572" i="39"/>
  <c r="C3555" i="39"/>
  <c r="O3328" i="39"/>
  <c r="O3321" i="39"/>
  <c r="N3315" i="39"/>
  <c r="M3306" i="39"/>
  <c r="B3302" i="39"/>
  <c r="N3300" i="39"/>
  <c r="J3299" i="39"/>
  <c r="O3298" i="39"/>
  <c r="B3298" i="39"/>
  <c r="B3297" i="39"/>
  <c r="I3295" i="39"/>
  <c r="K3282" i="39"/>
  <c r="K3281" i="39"/>
  <c r="L3280" i="39"/>
  <c r="K3272" i="39"/>
  <c r="O3271" i="39"/>
  <c r="J3266" i="39"/>
  <c r="J3258" i="39"/>
  <c r="M3247" i="39"/>
  <c r="B3241" i="39"/>
  <c r="R3392" i="39"/>
  <c r="R3376" i="39"/>
  <c r="I3376" i="39"/>
  <c r="L3374" i="39"/>
  <c r="L3362" i="39"/>
  <c r="R3359" i="39"/>
  <c r="N3358" i="39"/>
  <c r="N3352" i="39"/>
  <c r="O3348" i="39"/>
  <c r="P3347" i="39"/>
  <c r="K3346" i="39"/>
  <c r="L3343" i="39"/>
  <c r="O3337" i="39"/>
  <c r="Q3459" i="39"/>
  <c r="Q3449" i="39"/>
  <c r="O3446" i="39"/>
  <c r="B3445" i="39"/>
  <c r="C3445" i="39"/>
  <c r="O3409" i="39"/>
  <c r="L3468" i="39"/>
  <c r="I3468" i="39"/>
  <c r="K3468" i="39"/>
  <c r="O3468" i="39"/>
  <c r="Q3468" i="39"/>
  <c r="R3468" i="39"/>
  <c r="K3247" i="39"/>
  <c r="P3392" i="39"/>
  <c r="Q3376" i="39"/>
  <c r="R3345" i="39"/>
  <c r="P3459" i="39"/>
  <c r="J3454" i="39"/>
  <c r="O3454" i="39"/>
  <c r="M3446" i="39"/>
  <c r="J3425" i="39"/>
  <c r="R3425" i="39"/>
  <c r="M3405" i="39"/>
  <c r="K3405" i="39"/>
  <c r="N3405" i="39"/>
  <c r="O3405" i="39"/>
  <c r="P3405" i="39"/>
  <c r="M3530" i="39"/>
  <c r="I3530" i="39"/>
  <c r="L3530" i="39"/>
  <c r="O3530" i="39"/>
  <c r="Q3530" i="39"/>
  <c r="M3524" i="39"/>
  <c r="I3524" i="39"/>
  <c r="L3524" i="39"/>
  <c r="Q3524" i="39"/>
  <c r="J3511" i="39"/>
  <c r="I3511" i="39"/>
  <c r="O3511" i="39"/>
  <c r="P3511" i="39"/>
  <c r="K3581" i="39"/>
  <c r="O3581" i="39"/>
  <c r="C3309" i="39"/>
  <c r="C3301" i="39"/>
  <c r="C3293" i="39"/>
  <c r="M3291" i="39"/>
  <c r="I3290" i="39"/>
  <c r="O3288" i="39"/>
  <c r="N3285" i="39"/>
  <c r="P3259" i="39"/>
  <c r="R3242" i="39"/>
  <c r="L3234" i="39"/>
  <c r="O3398" i="39"/>
  <c r="L3392" i="39"/>
  <c r="O3376" i="39"/>
  <c r="R3374" i="39"/>
  <c r="P3372" i="39"/>
  <c r="R3369" i="39"/>
  <c r="O3368" i="39"/>
  <c r="L3367" i="39"/>
  <c r="Q3362" i="39"/>
  <c r="I3362" i="39"/>
  <c r="N3359" i="39"/>
  <c r="J3358" i="39"/>
  <c r="C3353" i="39"/>
  <c r="J3352" i="39"/>
  <c r="J3345" i="39"/>
  <c r="R3338" i="39"/>
  <c r="J3337" i="39"/>
  <c r="Q3454" i="39"/>
  <c r="O3442" i="39"/>
  <c r="J3432" i="39"/>
  <c r="Q3432" i="39"/>
  <c r="C3424" i="39"/>
  <c r="K3415" i="39"/>
  <c r="P3415" i="39"/>
  <c r="B3405" i="39"/>
  <c r="C3405" i="39"/>
  <c r="B3493" i="39"/>
  <c r="C3493" i="39"/>
  <c r="B3562" i="39"/>
  <c r="C3562" i="39"/>
  <c r="K3457" i="39"/>
  <c r="O3457" i="39"/>
  <c r="K3319" i="39"/>
  <c r="C3319" i="39"/>
  <c r="B3318" i="39"/>
  <c r="C3308" i="39"/>
  <c r="P3282" i="39"/>
  <c r="L3270" i="39"/>
  <c r="R3266" i="39"/>
  <c r="N3262" i="39"/>
  <c r="O3258" i="39"/>
  <c r="O3253" i="39"/>
  <c r="Q3247" i="39"/>
  <c r="P3242" i="39"/>
  <c r="K3234" i="39"/>
  <c r="B3234" i="39"/>
  <c r="N3398" i="39"/>
  <c r="B3386" i="39"/>
  <c r="B3379" i="39"/>
  <c r="N3376" i="39"/>
  <c r="P3374" i="39"/>
  <c r="L3368" i="39"/>
  <c r="B3368" i="39"/>
  <c r="K3367" i="39"/>
  <c r="P3362" i="39"/>
  <c r="M3359" i="39"/>
  <c r="Q3355" i="39"/>
  <c r="Q3354" i="39"/>
  <c r="R3352" i="39"/>
  <c r="Q3338" i="39"/>
  <c r="O3334" i="39"/>
  <c r="B3456" i="39"/>
  <c r="C3456" i="39"/>
  <c r="P3454" i="39"/>
  <c r="C3447" i="39"/>
  <c r="B3447" i="39"/>
  <c r="C3429" i="39"/>
  <c r="B3429" i="39"/>
  <c r="B3542" i="39"/>
  <c r="I3532" i="39"/>
  <c r="P3532" i="39"/>
  <c r="K3532" i="39"/>
  <c r="L3532" i="39"/>
  <c r="M3532" i="39"/>
  <c r="N3532" i="39"/>
  <c r="P3512" i="39"/>
  <c r="O3512" i="39"/>
  <c r="C3486" i="39"/>
  <c r="B3486" i="39"/>
  <c r="N3570" i="39"/>
  <c r="Q3570" i="39"/>
  <c r="I3570" i="39"/>
  <c r="R3570" i="39"/>
  <c r="J3570" i="39"/>
  <c r="K3570" i="39"/>
  <c r="L3570" i="39"/>
  <c r="M3570" i="39"/>
  <c r="O3570" i="39"/>
  <c r="C3557" i="39"/>
  <c r="B3557" i="39"/>
  <c r="R3317" i="39"/>
  <c r="C3316" i="39"/>
  <c r="R3307" i="39"/>
  <c r="C3305" i="39"/>
  <c r="O3282" i="39"/>
  <c r="O3266" i="39"/>
  <c r="L3376" i="39"/>
  <c r="O3374" i="39"/>
  <c r="L3359" i="39"/>
  <c r="P3354" i="39"/>
  <c r="J3459" i="39"/>
  <c r="O3459" i="39"/>
  <c r="I3449" i="39"/>
  <c r="K3449" i="39"/>
  <c r="P3449" i="39"/>
  <c r="B3448" i="39"/>
  <c r="C3448" i="39"/>
  <c r="L3446" i="39"/>
  <c r="N3446" i="39"/>
  <c r="I3446" i="39"/>
  <c r="I3435" i="39"/>
  <c r="Q3435" i="39"/>
  <c r="P3548" i="39"/>
  <c r="J3548" i="39"/>
  <c r="R3548" i="39"/>
  <c r="K3548" i="39"/>
  <c r="L3548" i="39"/>
  <c r="M3548" i="39"/>
  <c r="N3548" i="39"/>
  <c r="M3476" i="39"/>
  <c r="O3476" i="39"/>
  <c r="Q3476" i="39"/>
  <c r="R3476" i="39"/>
  <c r="K3474" i="39"/>
  <c r="J3474" i="39"/>
  <c r="O3474" i="39"/>
  <c r="R3474" i="39"/>
  <c r="K3590" i="39"/>
  <c r="J3590" i="39"/>
  <c r="O3590" i="39"/>
  <c r="P3590" i="39"/>
  <c r="R3590" i="39"/>
  <c r="B3589" i="39"/>
  <c r="C3589" i="39"/>
  <c r="P3473" i="39"/>
  <c r="K3473" i="39"/>
  <c r="M3473" i="39"/>
  <c r="N3473" i="39"/>
  <c r="C3317" i="39"/>
  <c r="B3307" i="39"/>
  <c r="O3323" i="39"/>
  <c r="Q3319" i="39"/>
  <c r="I3319" i="39"/>
  <c r="I3318" i="39"/>
  <c r="L3317" i="39"/>
  <c r="R3315" i="39"/>
  <c r="K3308" i="39"/>
  <c r="N3307" i="39"/>
  <c r="O3306" i="39"/>
  <c r="Q3303" i="39"/>
  <c r="I3303" i="39"/>
  <c r="P3300" i="39"/>
  <c r="B3299" i="39"/>
  <c r="C3295" i="39"/>
  <c r="N3282" i="39"/>
  <c r="R3281" i="39"/>
  <c r="R3271" i="39"/>
  <c r="I3270" i="39"/>
  <c r="P3267" i="39"/>
  <c r="M3266" i="39"/>
  <c r="Q3265" i="39"/>
  <c r="N3263" i="39"/>
  <c r="L3262" i="39"/>
  <c r="N3261" i="39"/>
  <c r="M3258" i="39"/>
  <c r="P3256" i="39"/>
  <c r="M3255" i="39"/>
  <c r="M3253" i="39"/>
  <c r="O3252" i="39"/>
  <c r="O3247" i="39"/>
  <c r="N3242" i="39"/>
  <c r="O3241" i="39"/>
  <c r="R3239" i="39"/>
  <c r="Q3234" i="39"/>
  <c r="I3234" i="39"/>
  <c r="J3398" i="39"/>
  <c r="N3393" i="39"/>
  <c r="Q3387" i="39"/>
  <c r="I3386" i="39"/>
  <c r="I3379" i="39"/>
  <c r="O3377" i="39"/>
  <c r="K3376" i="39"/>
  <c r="C3376" i="39"/>
  <c r="N3374" i="39"/>
  <c r="J3368" i="39"/>
  <c r="Q3367" i="39"/>
  <c r="I3367" i="39"/>
  <c r="N3362" i="39"/>
  <c r="M3360" i="39"/>
  <c r="J3359" i="39"/>
  <c r="Q3358" i="39"/>
  <c r="P3356" i="39"/>
  <c r="I3355" i="39"/>
  <c r="K3354" i="39"/>
  <c r="P3352" i="39"/>
  <c r="C3348" i="39"/>
  <c r="M3346" i="39"/>
  <c r="N3343" i="39"/>
  <c r="K3338" i="39"/>
  <c r="Q3337" i="39"/>
  <c r="L3335" i="39"/>
  <c r="L3334" i="39"/>
  <c r="R3457" i="39"/>
  <c r="C3457" i="39"/>
  <c r="L3454" i="39"/>
  <c r="R3446" i="39"/>
  <c r="P3446" i="39"/>
  <c r="K3439" i="39"/>
  <c r="M3439" i="39"/>
  <c r="O3439" i="39"/>
  <c r="K3423" i="39"/>
  <c r="R3423" i="39"/>
  <c r="J3423" i="39"/>
  <c r="M3423" i="39"/>
  <c r="P3411" i="39"/>
  <c r="O3411" i="39"/>
  <c r="K3411" i="39"/>
  <c r="M3411" i="39"/>
  <c r="Q3408" i="39"/>
  <c r="N3323" i="39"/>
  <c r="O3320" i="39"/>
  <c r="K3317" i="39"/>
  <c r="I3316" i="39"/>
  <c r="O3315" i="39"/>
  <c r="M3307" i="39"/>
  <c r="N3306" i="39"/>
  <c r="L3305" i="39"/>
  <c r="M3304" i="39"/>
  <c r="O3300" i="39"/>
  <c r="Q3298" i="39"/>
  <c r="Q3295" i="39"/>
  <c r="Q3294" i="39"/>
  <c r="L3282" i="39"/>
  <c r="N3281" i="39"/>
  <c r="P3280" i="39"/>
  <c r="P3279" i="39"/>
  <c r="P3271" i="39"/>
  <c r="C3271" i="39"/>
  <c r="K3266" i="39"/>
  <c r="M3263" i="39"/>
  <c r="I3262" i="39"/>
  <c r="K3258" i="39"/>
  <c r="Q3257" i="39"/>
  <c r="O3256" i="39"/>
  <c r="N3247" i="39"/>
  <c r="Q3246" i="39"/>
  <c r="P3244" i="39"/>
  <c r="M3242" i="39"/>
  <c r="K3241" i="39"/>
  <c r="C3236" i="39"/>
  <c r="M3393" i="39"/>
  <c r="C3393" i="39"/>
  <c r="O3387" i="39"/>
  <c r="M3377" i="39"/>
  <c r="J3376" i="39"/>
  <c r="M3374" i="39"/>
  <c r="B3372" i="39"/>
  <c r="C3362" i="39"/>
  <c r="L3360" i="39"/>
  <c r="C3360" i="39"/>
  <c r="I3359" i="39"/>
  <c r="O3358" i="39"/>
  <c r="J3354" i="39"/>
  <c r="O3352" i="39"/>
  <c r="Q3347" i="39"/>
  <c r="M3343" i="39"/>
  <c r="J3338" i="39"/>
  <c r="P3337" i="39"/>
  <c r="K3334" i="39"/>
  <c r="Q3331" i="39"/>
  <c r="B3459" i="39"/>
  <c r="C3459" i="39"/>
  <c r="P3457" i="39"/>
  <c r="K3454" i="39"/>
  <c r="L3451" i="39"/>
  <c r="I3451" i="39"/>
  <c r="R3451" i="39"/>
  <c r="N3451" i="39"/>
  <c r="Q3446" i="39"/>
  <c r="J3440" i="39"/>
  <c r="O3440" i="39"/>
  <c r="N3420" i="39"/>
  <c r="O3420" i="39"/>
  <c r="J3420" i="39"/>
  <c r="K3420" i="39"/>
  <c r="C3406" i="39"/>
  <c r="J3535" i="39"/>
  <c r="P3535" i="39"/>
  <c r="Q3535" i="39"/>
  <c r="N3445" i="39"/>
  <c r="R3443" i="39"/>
  <c r="P3438" i="39"/>
  <c r="Q3422" i="39"/>
  <c r="Q3419" i="39"/>
  <c r="I3419" i="39"/>
  <c r="J3414" i="39"/>
  <c r="L3412" i="39"/>
  <c r="O3406" i="39"/>
  <c r="K3404" i="39"/>
  <c r="B3402" i="39"/>
  <c r="O3543" i="39"/>
  <c r="J3542" i="39"/>
  <c r="R3541" i="39"/>
  <c r="R3540" i="39"/>
  <c r="J3540" i="39"/>
  <c r="P3538" i="39"/>
  <c r="J3534" i="39"/>
  <c r="P3528" i="39"/>
  <c r="L3527" i="39"/>
  <c r="O3526" i="39"/>
  <c r="N3523" i="39"/>
  <c r="L3522" i="39"/>
  <c r="M3521" i="39"/>
  <c r="M3519" i="39"/>
  <c r="J3518" i="39"/>
  <c r="O3516" i="39"/>
  <c r="I3514" i="39"/>
  <c r="B3509" i="39"/>
  <c r="I3508" i="39"/>
  <c r="J3507" i="39"/>
  <c r="I3502" i="39"/>
  <c r="C3500" i="39"/>
  <c r="C3492" i="39"/>
  <c r="P3487" i="39"/>
  <c r="R3484" i="39"/>
  <c r="J3482" i="39"/>
  <c r="M3475" i="39"/>
  <c r="R3469" i="39"/>
  <c r="C3469" i="39"/>
  <c r="J3467" i="39"/>
  <c r="B3462" i="39"/>
  <c r="L3587" i="39"/>
  <c r="K3586" i="39"/>
  <c r="O3585" i="39"/>
  <c r="N3584" i="39"/>
  <c r="K3579" i="39"/>
  <c r="Q3578" i="39"/>
  <c r="L3577" i="39"/>
  <c r="C3577" i="39"/>
  <c r="M3569" i="39"/>
  <c r="P3567" i="39"/>
  <c r="O3564" i="39"/>
  <c r="R3563" i="39"/>
  <c r="J3563" i="39"/>
  <c r="O3562" i="39"/>
  <c r="L3561" i="39"/>
  <c r="L3559" i="39"/>
  <c r="L3555" i="39"/>
  <c r="O3554" i="39"/>
  <c r="N3553" i="39"/>
  <c r="C3553" i="39"/>
  <c r="L3551" i="39"/>
  <c r="B3432" i="39"/>
  <c r="P3419" i="39"/>
  <c r="K3406" i="39"/>
  <c r="I3542" i="39"/>
  <c r="Q3540" i="39"/>
  <c r="I3540" i="39"/>
  <c r="K3538" i="39"/>
  <c r="I3527" i="39"/>
  <c r="M3523" i="39"/>
  <c r="I3519" i="39"/>
  <c r="Q3514" i="39"/>
  <c r="B3512" i="39"/>
  <c r="R3508" i="39"/>
  <c r="R3482" i="39"/>
  <c r="L3475" i="39"/>
  <c r="P3471" i="39"/>
  <c r="Q3470" i="39"/>
  <c r="O3469" i="39"/>
  <c r="P3463" i="39"/>
  <c r="R3586" i="39"/>
  <c r="J3586" i="39"/>
  <c r="M3584" i="39"/>
  <c r="O3578" i="39"/>
  <c r="K3577" i="39"/>
  <c r="O3576" i="39"/>
  <c r="R3573" i="39"/>
  <c r="L3569" i="39"/>
  <c r="O3568" i="39"/>
  <c r="O3567" i="39"/>
  <c r="K3564" i="39"/>
  <c r="Q3563" i="39"/>
  <c r="I3563" i="39"/>
  <c r="N3562" i="39"/>
  <c r="K3561" i="39"/>
  <c r="K3555" i="39"/>
  <c r="L3554" i="39"/>
  <c r="M3553" i="39"/>
  <c r="R3542" i="39"/>
  <c r="P3540" i="39"/>
  <c r="M3578" i="39"/>
  <c r="M3443" i="39"/>
  <c r="J3438" i="39"/>
  <c r="O3437" i="39"/>
  <c r="M3433" i="39"/>
  <c r="O3431" i="39"/>
  <c r="N3429" i="39"/>
  <c r="L3427" i="39"/>
  <c r="M3422" i="39"/>
  <c r="C3421" i="39"/>
  <c r="M3419" i="39"/>
  <c r="P3417" i="39"/>
  <c r="Q3414" i="39"/>
  <c r="P3404" i="39"/>
  <c r="L3403" i="39"/>
  <c r="O3402" i="39"/>
  <c r="R3549" i="39"/>
  <c r="L3547" i="39"/>
  <c r="N3546" i="39"/>
  <c r="I3543" i="39"/>
  <c r="P3542" i="39"/>
  <c r="N3540" i="39"/>
  <c r="C3537" i="39"/>
  <c r="Q3534" i="39"/>
  <c r="B3533" i="39"/>
  <c r="I3531" i="39"/>
  <c r="R3523" i="39"/>
  <c r="I3523" i="39"/>
  <c r="B3517" i="39"/>
  <c r="N3514" i="39"/>
  <c r="P3510" i="39"/>
  <c r="O3508" i="39"/>
  <c r="L3506" i="39"/>
  <c r="R3502" i="39"/>
  <c r="O3499" i="39"/>
  <c r="O3497" i="39"/>
  <c r="N3494" i="39"/>
  <c r="J3492" i="39"/>
  <c r="J3491" i="39"/>
  <c r="J3490" i="39"/>
  <c r="K3489" i="39"/>
  <c r="L3484" i="39"/>
  <c r="N3482" i="39"/>
  <c r="J3477" i="39"/>
  <c r="Q3475" i="39"/>
  <c r="I3475" i="39"/>
  <c r="R3467" i="39"/>
  <c r="M3463" i="39"/>
  <c r="N3462" i="39"/>
  <c r="M3588" i="39"/>
  <c r="K3578" i="39"/>
  <c r="J3573" i="39"/>
  <c r="L3567" i="39"/>
  <c r="N3563" i="39"/>
  <c r="P3559" i="39"/>
  <c r="B3556" i="39"/>
  <c r="Q3523" i="39"/>
  <c r="Q3519" i="39"/>
  <c r="M3514" i="39"/>
  <c r="L3508" i="39"/>
  <c r="Q3502" i="39"/>
  <c r="M3499" i="39"/>
  <c r="K3484" i="39"/>
  <c r="C3484" i="39"/>
  <c r="M3482" i="39"/>
  <c r="O3467" i="39"/>
  <c r="O3579" i="39"/>
  <c r="B3565" i="39"/>
  <c r="O3561" i="39"/>
  <c r="O3559" i="39"/>
  <c r="O3555" i="39"/>
  <c r="J3443" i="39"/>
  <c r="L3437" i="39"/>
  <c r="J3422" i="39"/>
  <c r="M3417" i="39"/>
  <c r="N3414" i="39"/>
  <c r="O3413" i="39"/>
  <c r="M3404" i="39"/>
  <c r="N3542" i="39"/>
  <c r="N3534" i="39"/>
  <c r="P3527" i="39"/>
  <c r="C3522" i="39"/>
  <c r="P3519" i="39"/>
  <c r="L3514" i="39"/>
  <c r="N3513" i="39"/>
  <c r="K3508" i="39"/>
  <c r="R3507" i="39"/>
  <c r="O3502" i="39"/>
  <c r="O3501" i="39"/>
  <c r="L3482" i="39"/>
  <c r="M3467" i="39"/>
  <c r="N3579" i="39"/>
  <c r="B3572" i="39"/>
  <c r="O3327" i="39"/>
  <c r="P3324" i="39"/>
  <c r="O3287" i="39"/>
  <c r="I3391" i="39"/>
  <c r="L3391" i="39"/>
  <c r="M3391" i="39"/>
  <c r="N3391" i="39"/>
  <c r="O3391" i="39"/>
  <c r="P3391" i="39"/>
  <c r="J3385" i="39"/>
  <c r="R3385" i="39"/>
  <c r="K3385" i="39"/>
  <c r="L3385" i="39"/>
  <c r="M3385" i="39"/>
  <c r="N3385" i="39"/>
  <c r="P3385" i="39"/>
  <c r="B3430" i="39"/>
  <c r="C3430" i="39"/>
  <c r="I3536" i="39"/>
  <c r="O3536" i="39"/>
  <c r="P3536" i="39"/>
  <c r="B3485" i="39"/>
  <c r="C3485" i="39"/>
  <c r="C3470" i="39"/>
  <c r="B3470" i="39"/>
  <c r="B3564" i="39"/>
  <c r="C3564" i="39"/>
  <c r="N3327" i="39"/>
  <c r="P3325" i="39"/>
  <c r="O3324" i="39"/>
  <c r="O3322" i="39"/>
  <c r="J3317" i="39"/>
  <c r="Q3316" i="39"/>
  <c r="B3312" i="39"/>
  <c r="L3311" i="39"/>
  <c r="K3309" i="39"/>
  <c r="I3308" i="39"/>
  <c r="O3307" i="39"/>
  <c r="O3301" i="39"/>
  <c r="M3300" i="39"/>
  <c r="P3298" i="39"/>
  <c r="P3295" i="39"/>
  <c r="O3294" i="39"/>
  <c r="L3291" i="39"/>
  <c r="P3290" i="39"/>
  <c r="N3289" i="39"/>
  <c r="R3288" i="39"/>
  <c r="N3287" i="39"/>
  <c r="L3286" i="39"/>
  <c r="B3286" i="39"/>
  <c r="M3282" i="39"/>
  <c r="C3282" i="39"/>
  <c r="O3280" i="39"/>
  <c r="M3279" i="39"/>
  <c r="I3278" i="39"/>
  <c r="M3274" i="39"/>
  <c r="J3272" i="39"/>
  <c r="Q3271" i="39"/>
  <c r="I3271" i="39"/>
  <c r="L3266" i="39"/>
  <c r="J3264" i="39"/>
  <c r="M3240" i="39"/>
  <c r="K3240" i="39"/>
  <c r="L3240" i="39"/>
  <c r="O3240" i="39"/>
  <c r="P3240" i="39"/>
  <c r="R3240" i="39"/>
  <c r="J3239" i="39"/>
  <c r="K3239" i="39"/>
  <c r="L3239" i="39"/>
  <c r="M3239" i="39"/>
  <c r="N3239" i="39"/>
  <c r="O3239" i="39"/>
  <c r="Q3239" i="39"/>
  <c r="P3238" i="39"/>
  <c r="R3238" i="39"/>
  <c r="I3238" i="39"/>
  <c r="J3238" i="39"/>
  <c r="L3238" i="39"/>
  <c r="M3238" i="39"/>
  <c r="O3238" i="39"/>
  <c r="I3384" i="39"/>
  <c r="K3384" i="39"/>
  <c r="L3384" i="39"/>
  <c r="M3384" i="39"/>
  <c r="N3384" i="39"/>
  <c r="O3384" i="39"/>
  <c r="Q3384" i="39"/>
  <c r="B3364" i="39"/>
  <c r="C3364" i="39"/>
  <c r="C3337" i="39"/>
  <c r="C3461" i="39"/>
  <c r="B3461" i="39"/>
  <c r="C3453" i="39"/>
  <c r="B3453" i="39"/>
  <c r="C3432" i="39"/>
  <c r="C3455" i="39"/>
  <c r="B3455" i="39"/>
  <c r="N3324" i="39"/>
  <c r="C3321" i="39"/>
  <c r="P3316" i="39"/>
  <c r="C3280" i="39"/>
  <c r="C3276" i="39"/>
  <c r="C3265" i="39"/>
  <c r="J3424" i="39"/>
  <c r="O3424" i="39"/>
  <c r="Q3424" i="39"/>
  <c r="B3523" i="39"/>
  <c r="C3523" i="39"/>
  <c r="L3327" i="39"/>
  <c r="M3325" i="39"/>
  <c r="M3324" i="39"/>
  <c r="O3316" i="39"/>
  <c r="O3314" i="39"/>
  <c r="B3311" i="39"/>
  <c r="B3310" i="39"/>
  <c r="Q3299" i="39"/>
  <c r="N3298" i="39"/>
  <c r="N3295" i="39"/>
  <c r="M3294" i="39"/>
  <c r="N3290" i="39"/>
  <c r="L3287" i="39"/>
  <c r="P3284" i="39"/>
  <c r="Q3275" i="39"/>
  <c r="B3273" i="39"/>
  <c r="L3369" i="39"/>
  <c r="I3369" i="39"/>
  <c r="J3369" i="39"/>
  <c r="K3369" i="39"/>
  <c r="N3369" i="39"/>
  <c r="Q3369" i="39"/>
  <c r="P3430" i="39"/>
  <c r="C3300" i="39"/>
  <c r="N3294" i="39"/>
  <c r="I3575" i="39"/>
  <c r="L3575" i="39"/>
  <c r="M3575" i="39"/>
  <c r="N3575" i="39"/>
  <c r="O3575" i="39"/>
  <c r="P3575" i="39"/>
  <c r="K3327" i="39"/>
  <c r="C3327" i="39"/>
  <c r="L3325" i="39"/>
  <c r="C3325" i="39"/>
  <c r="L3324" i="39"/>
  <c r="C3324" i="39"/>
  <c r="K3322" i="39"/>
  <c r="L3321" i="39"/>
  <c r="P3317" i="39"/>
  <c r="N3316" i="39"/>
  <c r="J3315" i="39"/>
  <c r="N3314" i="39"/>
  <c r="O3313" i="39"/>
  <c r="C3313" i="39"/>
  <c r="Q3311" i="39"/>
  <c r="O3310" i="39"/>
  <c r="O3308" i="39"/>
  <c r="L3307" i="39"/>
  <c r="K3301" i="39"/>
  <c r="I3300" i="39"/>
  <c r="P3299" i="39"/>
  <c r="M3298" i="39"/>
  <c r="M3295" i="39"/>
  <c r="L3294" i="39"/>
  <c r="B3294" i="39"/>
  <c r="M3290" i="39"/>
  <c r="L3288" i="39"/>
  <c r="K3287" i="39"/>
  <c r="R3286" i="39"/>
  <c r="O3284" i="39"/>
  <c r="C3284" i="39"/>
  <c r="R3282" i="39"/>
  <c r="J3282" i="39"/>
  <c r="J3280" i="39"/>
  <c r="R3279" i="39"/>
  <c r="I3279" i="39"/>
  <c r="O3278" i="39"/>
  <c r="P3275" i="39"/>
  <c r="R3274" i="39"/>
  <c r="J3274" i="39"/>
  <c r="R3272" i="39"/>
  <c r="N3271" i="39"/>
  <c r="M3270" i="39"/>
  <c r="C3269" i="39"/>
  <c r="O3267" i="39"/>
  <c r="Q3266" i="39"/>
  <c r="I3266" i="39"/>
  <c r="K3265" i="39"/>
  <c r="R3264" i="39"/>
  <c r="J3395" i="39"/>
  <c r="P3395" i="39"/>
  <c r="Q3395" i="39"/>
  <c r="Q3385" i="39"/>
  <c r="C3377" i="39"/>
  <c r="I3425" i="39"/>
  <c r="K3425" i="39"/>
  <c r="M3425" i="39"/>
  <c r="N3425" i="39"/>
  <c r="O3425" i="39"/>
  <c r="P3425" i="39"/>
  <c r="P3399" i="39"/>
  <c r="I3399" i="39"/>
  <c r="K3399" i="39"/>
  <c r="L3399" i="39"/>
  <c r="M3399" i="39"/>
  <c r="O3399" i="39"/>
  <c r="B3396" i="39"/>
  <c r="C3396" i="39"/>
  <c r="M3327" i="39"/>
  <c r="O3325" i="39"/>
  <c r="C3268" i="39"/>
  <c r="O3330" i="39"/>
  <c r="R3327" i="39"/>
  <c r="J3327" i="39"/>
  <c r="K3325" i="39"/>
  <c r="K3324" i="39"/>
  <c r="O3317" i="39"/>
  <c r="M3316" i="39"/>
  <c r="M3314" i="39"/>
  <c r="N3313" i="39"/>
  <c r="N3308" i="39"/>
  <c r="J3307" i="39"/>
  <c r="C3306" i="39"/>
  <c r="C3303" i="39"/>
  <c r="C3302" i="39"/>
  <c r="J3301" i="39"/>
  <c r="N3299" i="39"/>
  <c r="L3298" i="39"/>
  <c r="L3295" i="39"/>
  <c r="J3294" i="39"/>
  <c r="O3293" i="39"/>
  <c r="L3290" i="39"/>
  <c r="J3288" i="39"/>
  <c r="R3287" i="39"/>
  <c r="J3287" i="39"/>
  <c r="N3284" i="39"/>
  <c r="Q3283" i="39"/>
  <c r="Q3282" i="39"/>
  <c r="C3281" i="39"/>
  <c r="Q3279" i="39"/>
  <c r="N3278" i="39"/>
  <c r="M3275" i="39"/>
  <c r="Q3274" i="39"/>
  <c r="P3272" i="39"/>
  <c r="M3271" i="39"/>
  <c r="B3270" i="39"/>
  <c r="M3267" i="39"/>
  <c r="P3266" i="39"/>
  <c r="P3264" i="39"/>
  <c r="Q3399" i="39"/>
  <c r="Q3391" i="39"/>
  <c r="O3385" i="39"/>
  <c r="B3369" i="39"/>
  <c r="C3369" i="39"/>
  <c r="J3363" i="39"/>
  <c r="O3363" i="39"/>
  <c r="P3363" i="39"/>
  <c r="Q3363" i="39"/>
  <c r="N3460" i="39"/>
  <c r="M3460" i="39"/>
  <c r="O3460" i="39"/>
  <c r="P3460" i="39"/>
  <c r="N3452" i="39"/>
  <c r="M3452" i="39"/>
  <c r="O3452" i="39"/>
  <c r="P3452" i="39"/>
  <c r="J3435" i="39"/>
  <c r="R3435" i="39"/>
  <c r="K3435" i="39"/>
  <c r="L3435" i="39"/>
  <c r="M3435" i="39"/>
  <c r="N3435" i="39"/>
  <c r="P3435" i="39"/>
  <c r="P3450" i="39"/>
  <c r="O3450" i="39"/>
  <c r="B3315" i="39"/>
  <c r="O3295" i="39"/>
  <c r="M3287" i="39"/>
  <c r="B3266" i="39"/>
  <c r="C3361" i="39"/>
  <c r="C3573" i="39"/>
  <c r="B3573" i="39"/>
  <c r="N3330" i="39"/>
  <c r="O3329" i="39"/>
  <c r="C3329" i="39"/>
  <c r="Q3327" i="39"/>
  <c r="I3327" i="39"/>
  <c r="Q3326" i="39"/>
  <c r="J3325" i="39"/>
  <c r="R3324" i="39"/>
  <c r="I3324" i="39"/>
  <c r="M3317" i="39"/>
  <c r="L3316" i="39"/>
  <c r="K3314" i="39"/>
  <c r="L3313" i="39"/>
  <c r="M3308" i="39"/>
  <c r="O3305" i="39"/>
  <c r="M3299" i="39"/>
  <c r="K3298" i="39"/>
  <c r="K3295" i="39"/>
  <c r="I3294" i="39"/>
  <c r="N3293" i="39"/>
  <c r="P3291" i="39"/>
  <c r="K3290" i="39"/>
  <c r="Q3287" i="39"/>
  <c r="I3287" i="39"/>
  <c r="L3284" i="39"/>
  <c r="O3283" i="39"/>
  <c r="M3278" i="39"/>
  <c r="I3275" i="39"/>
  <c r="O3272" i="39"/>
  <c r="L3271" i="39"/>
  <c r="N3269" i="39"/>
  <c r="O3264" i="39"/>
  <c r="N3399" i="39"/>
  <c r="K3391" i="39"/>
  <c r="I3385" i="39"/>
  <c r="K3455" i="39"/>
  <c r="J3455" i="39"/>
  <c r="L3455" i="39"/>
  <c r="M3455" i="39"/>
  <c r="O3455" i="39"/>
  <c r="R3455" i="39"/>
  <c r="L3430" i="39"/>
  <c r="Q3430" i="39"/>
  <c r="I3430" i="39"/>
  <c r="R3430" i="39"/>
  <c r="J3430" i="39"/>
  <c r="K3430" i="39"/>
  <c r="M3430" i="39"/>
  <c r="O3430" i="39"/>
  <c r="M3330" i="39"/>
  <c r="N3329" i="39"/>
  <c r="O3326" i="39"/>
  <c r="Q3324" i="39"/>
  <c r="K3316" i="39"/>
  <c r="L3308" i="39"/>
  <c r="N3305" i="39"/>
  <c r="L3299" i="39"/>
  <c r="R3298" i="39"/>
  <c r="R3295" i="39"/>
  <c r="R3294" i="39"/>
  <c r="M3293" i="39"/>
  <c r="O3291" i="39"/>
  <c r="R3290" i="39"/>
  <c r="R3289" i="39"/>
  <c r="R3280" i="39"/>
  <c r="O3279" i="39"/>
  <c r="L3278" i="39"/>
  <c r="L3272" i="39"/>
  <c r="B3272" i="39"/>
  <c r="L3264" i="39"/>
  <c r="B3264" i="39"/>
  <c r="J3240" i="39"/>
  <c r="I3239" i="39"/>
  <c r="N3238" i="39"/>
  <c r="O3397" i="39"/>
  <c r="J3386" i="39"/>
  <c r="R3386" i="39"/>
  <c r="K3386" i="39"/>
  <c r="L3386" i="39"/>
  <c r="M3386" i="39"/>
  <c r="N3386" i="39"/>
  <c r="P3386" i="39"/>
  <c r="J3384" i="39"/>
  <c r="O3364" i="39"/>
  <c r="P3364" i="39"/>
  <c r="N3333" i="39"/>
  <c r="O3333" i="39"/>
  <c r="M3461" i="39"/>
  <c r="J3461" i="39"/>
  <c r="L3461" i="39"/>
  <c r="O3461" i="39"/>
  <c r="R3461" i="39"/>
  <c r="M3453" i="39"/>
  <c r="J3453" i="39"/>
  <c r="L3453" i="39"/>
  <c r="O3453" i="39"/>
  <c r="R3453" i="39"/>
  <c r="N3428" i="39"/>
  <c r="K3428" i="39"/>
  <c r="M3428" i="39"/>
  <c r="O3428" i="39"/>
  <c r="R3428" i="39"/>
  <c r="C3414" i="39"/>
  <c r="J3262" i="39"/>
  <c r="O3261" i="39"/>
  <c r="C3261" i="39"/>
  <c r="Q3259" i="39"/>
  <c r="B3258" i="39"/>
  <c r="C3255" i="39"/>
  <c r="C3253" i="39"/>
  <c r="C3252" i="39"/>
  <c r="M3246" i="39"/>
  <c r="C3237" i="39"/>
  <c r="L3398" i="39"/>
  <c r="M3392" i="39"/>
  <c r="B3392" i="39"/>
  <c r="I3387" i="39"/>
  <c r="M3378" i="39"/>
  <c r="L3377" i="39"/>
  <c r="Q3370" i="39"/>
  <c r="I3370" i="39"/>
  <c r="N3361" i="39"/>
  <c r="K3359" i="39"/>
  <c r="P3355" i="39"/>
  <c r="R3354" i="39"/>
  <c r="I3354" i="39"/>
  <c r="R3353" i="39"/>
  <c r="J3353" i="39"/>
  <c r="K3352" i="39"/>
  <c r="R3351" i="39"/>
  <c r="I3351" i="39"/>
  <c r="M3350" i="39"/>
  <c r="I3345" i="39"/>
  <c r="K3343" i="39"/>
  <c r="O3338" i="39"/>
  <c r="L3337" i="39"/>
  <c r="M3336" i="39"/>
  <c r="N3335" i="39"/>
  <c r="B3332" i="39"/>
  <c r="N3459" i="39"/>
  <c r="Q3457" i="39"/>
  <c r="I3457" i="39"/>
  <c r="M3454" i="39"/>
  <c r="M3449" i="39"/>
  <c r="J3447" i="39"/>
  <c r="K3443" i="39"/>
  <c r="C3443" i="39"/>
  <c r="I3440" i="39"/>
  <c r="P3439" i="39"/>
  <c r="M3438" i="39"/>
  <c r="K3436" i="39"/>
  <c r="L3433" i="39"/>
  <c r="B3433" i="39"/>
  <c r="L3429" i="39"/>
  <c r="M3427" i="39"/>
  <c r="O3423" i="39"/>
  <c r="B3423" i="39"/>
  <c r="R3421" i="39"/>
  <c r="L3420" i="39"/>
  <c r="O3418" i="39"/>
  <c r="N3417" i="39"/>
  <c r="Q3416" i="39"/>
  <c r="R3415" i="39"/>
  <c r="M3414" i="39"/>
  <c r="B3483" i="39"/>
  <c r="C3483" i="39"/>
  <c r="K3261" i="39"/>
  <c r="O3259" i="39"/>
  <c r="O3257" i="39"/>
  <c r="C3257" i="39"/>
  <c r="O3236" i="39"/>
  <c r="P3235" i="39"/>
  <c r="K3392" i="39"/>
  <c r="K3427" i="39"/>
  <c r="O3421" i="39"/>
  <c r="M3413" i="39"/>
  <c r="I3413" i="39"/>
  <c r="J3413" i="39"/>
  <c r="K3413" i="39"/>
  <c r="B3525" i="39"/>
  <c r="C3525" i="39"/>
  <c r="M3259" i="39"/>
  <c r="K3257" i="39"/>
  <c r="O3254" i="39"/>
  <c r="N3252" i="39"/>
  <c r="M3251" i="39"/>
  <c r="I3246" i="39"/>
  <c r="M3245" i="39"/>
  <c r="L3242" i="39"/>
  <c r="L3236" i="39"/>
  <c r="J3393" i="39"/>
  <c r="J3392" i="39"/>
  <c r="P3379" i="39"/>
  <c r="N3370" i="39"/>
  <c r="I3361" i="39"/>
  <c r="O3354" i="39"/>
  <c r="O3351" i="39"/>
  <c r="O3345" i="39"/>
  <c r="L3342" i="39"/>
  <c r="I3338" i="39"/>
  <c r="R3337" i="39"/>
  <c r="I3337" i="39"/>
  <c r="R3336" i="39"/>
  <c r="J3336" i="39"/>
  <c r="K3335" i="39"/>
  <c r="N3334" i="39"/>
  <c r="P3332" i="39"/>
  <c r="P3331" i="39"/>
  <c r="I3459" i="39"/>
  <c r="N3457" i="39"/>
  <c r="I3454" i="39"/>
  <c r="B3452" i="39"/>
  <c r="R3449" i="39"/>
  <c r="J3449" i="39"/>
  <c r="Q3448" i="39"/>
  <c r="R3447" i="39"/>
  <c r="K3444" i="39"/>
  <c r="L3439" i="39"/>
  <c r="R3438" i="39"/>
  <c r="I3438" i="39"/>
  <c r="R3433" i="39"/>
  <c r="I3432" i="39"/>
  <c r="P3431" i="39"/>
  <c r="R3427" i="39"/>
  <c r="J3427" i="39"/>
  <c r="O3426" i="39"/>
  <c r="L3421" i="39"/>
  <c r="M3415" i="39"/>
  <c r="R3414" i="39"/>
  <c r="I3414" i="39"/>
  <c r="R3413" i="39"/>
  <c r="N3412" i="39"/>
  <c r="I3412" i="39"/>
  <c r="R3412" i="39"/>
  <c r="J3412" i="39"/>
  <c r="K3412" i="39"/>
  <c r="M3412" i="39"/>
  <c r="B3403" i="39"/>
  <c r="C3403" i="39"/>
  <c r="B3549" i="39"/>
  <c r="C3549" i="39"/>
  <c r="I3479" i="39"/>
  <c r="M3479" i="39"/>
  <c r="N3479" i="39"/>
  <c r="O3479" i="39"/>
  <c r="P3479" i="39"/>
  <c r="J3257" i="39"/>
  <c r="N3254" i="39"/>
  <c r="L3248" i="39"/>
  <c r="C3248" i="39"/>
  <c r="L3247" i="39"/>
  <c r="R3246" i="39"/>
  <c r="K3242" i="39"/>
  <c r="B3242" i="39"/>
  <c r="M3370" i="39"/>
  <c r="B3362" i="39"/>
  <c r="N3354" i="39"/>
  <c r="N3351" i="39"/>
  <c r="N3345" i="39"/>
  <c r="B3339" i="39"/>
  <c r="Q3336" i="39"/>
  <c r="I3336" i="39"/>
  <c r="R3335" i="39"/>
  <c r="J3335" i="39"/>
  <c r="I3331" i="39"/>
  <c r="M3457" i="39"/>
  <c r="C3451" i="39"/>
  <c r="I3448" i="39"/>
  <c r="P3447" i="39"/>
  <c r="C3446" i="39"/>
  <c r="C3441" i="39"/>
  <c r="J3439" i="39"/>
  <c r="Q3438" i="39"/>
  <c r="C3437" i="39"/>
  <c r="B3431" i="39"/>
  <c r="Q3427" i="39"/>
  <c r="I3427" i="39"/>
  <c r="J3421" i="39"/>
  <c r="J3415" i="39"/>
  <c r="Q3413" i="39"/>
  <c r="B3413" i="39"/>
  <c r="C3413" i="39"/>
  <c r="K3407" i="39"/>
  <c r="J3407" i="39"/>
  <c r="O3407" i="39"/>
  <c r="P3407" i="39"/>
  <c r="I3401" i="39"/>
  <c r="L3401" i="39"/>
  <c r="M3401" i="39"/>
  <c r="N3401" i="39"/>
  <c r="O3401" i="39"/>
  <c r="P3401" i="39"/>
  <c r="B3501" i="39"/>
  <c r="C3501" i="39"/>
  <c r="B3499" i="39"/>
  <c r="C3499" i="39"/>
  <c r="B3580" i="39"/>
  <c r="C3580" i="39"/>
  <c r="J3242" i="39"/>
  <c r="C3240" i="39"/>
  <c r="L3370" i="39"/>
  <c r="L3354" i="39"/>
  <c r="M3351" i="39"/>
  <c r="L3345" i="39"/>
  <c r="Q3335" i="39"/>
  <c r="L3457" i="39"/>
  <c r="O3447" i="39"/>
  <c r="B3442" i="39"/>
  <c r="B3422" i="39"/>
  <c r="P3420" i="39"/>
  <c r="P3413" i="39"/>
  <c r="B3467" i="39"/>
  <c r="C3467" i="39"/>
  <c r="J3248" i="39"/>
  <c r="I3247" i="39"/>
  <c r="O3246" i="39"/>
  <c r="Q3242" i="39"/>
  <c r="O3392" i="39"/>
  <c r="P3387" i="39"/>
  <c r="B3370" i="39"/>
  <c r="L3351" i="39"/>
  <c r="K3345" i="39"/>
  <c r="Q3440" i="39"/>
  <c r="B3545" i="39"/>
  <c r="C3545" i="39"/>
  <c r="L3589" i="39"/>
  <c r="I3589" i="39"/>
  <c r="K3589" i="39"/>
  <c r="O3589" i="39"/>
  <c r="P3589" i="39"/>
  <c r="Q3589" i="39"/>
  <c r="B3563" i="39"/>
  <c r="C3563" i="39"/>
  <c r="B3561" i="39"/>
  <c r="C3561" i="39"/>
  <c r="K3557" i="39"/>
  <c r="J3557" i="39"/>
  <c r="O3557" i="39"/>
  <c r="P3557" i="39"/>
  <c r="R3557" i="39"/>
  <c r="N3406" i="39"/>
  <c r="I3547" i="39"/>
  <c r="J3538" i="39"/>
  <c r="K3535" i="39"/>
  <c r="J3533" i="39"/>
  <c r="J3532" i="39"/>
  <c r="K3530" i="39"/>
  <c r="O3529" i="39"/>
  <c r="K3524" i="39"/>
  <c r="B3522" i="39"/>
  <c r="I3518" i="39"/>
  <c r="J3517" i="39"/>
  <c r="Q3515" i="39"/>
  <c r="I3515" i="39"/>
  <c r="L3512" i="39"/>
  <c r="J3509" i="39"/>
  <c r="Q3507" i="39"/>
  <c r="I3507" i="39"/>
  <c r="I3494" i="39"/>
  <c r="I3492" i="39"/>
  <c r="Q3491" i="39"/>
  <c r="I3491" i="39"/>
  <c r="Q3490" i="39"/>
  <c r="I3490" i="39"/>
  <c r="Q3474" i="39"/>
  <c r="I3474" i="39"/>
  <c r="J3465" i="39"/>
  <c r="M3585" i="39"/>
  <c r="J3581" i="39"/>
  <c r="M3568" i="39"/>
  <c r="J3565" i="39"/>
  <c r="R3555" i="39"/>
  <c r="J3555" i="39"/>
  <c r="K3554" i="39"/>
  <c r="C3554" i="39"/>
  <c r="J3553" i="39"/>
  <c r="O3592" i="39"/>
  <c r="Q3591" i="39"/>
  <c r="B3412" i="39"/>
  <c r="L3411" i="39"/>
  <c r="P3409" i="39"/>
  <c r="M3406" i="39"/>
  <c r="L3405" i="39"/>
  <c r="O3549" i="39"/>
  <c r="O3546" i="39"/>
  <c r="M3539" i="39"/>
  <c r="R3538" i="39"/>
  <c r="I3535" i="39"/>
  <c r="P3534" i="39"/>
  <c r="Q3532" i="39"/>
  <c r="M3531" i="39"/>
  <c r="R3530" i="39"/>
  <c r="J3530" i="39"/>
  <c r="M3527" i="39"/>
  <c r="R3526" i="39"/>
  <c r="J3524" i="39"/>
  <c r="N3521" i="39"/>
  <c r="P3520" i="39"/>
  <c r="P3515" i="39"/>
  <c r="M3511" i="39"/>
  <c r="Q3510" i="39"/>
  <c r="P3507" i="39"/>
  <c r="J3502" i="39"/>
  <c r="R3501" i="39"/>
  <c r="J3500" i="39"/>
  <c r="K3499" i="39"/>
  <c r="J3493" i="39"/>
  <c r="R3492" i="39"/>
  <c r="P3491" i="39"/>
  <c r="P3490" i="39"/>
  <c r="L3489" i="39"/>
  <c r="N3486" i="39"/>
  <c r="R3485" i="39"/>
  <c r="K3483" i="39"/>
  <c r="P3476" i="39"/>
  <c r="P3474" i="39"/>
  <c r="L3473" i="39"/>
  <c r="N3471" i="39"/>
  <c r="O3470" i="39"/>
  <c r="J3468" i="39"/>
  <c r="K3467" i="39"/>
  <c r="I3462" i="39"/>
  <c r="N3588" i="39"/>
  <c r="L3579" i="39"/>
  <c r="L3578" i="39"/>
  <c r="L3562" i="39"/>
  <c r="Q3555" i="39"/>
  <c r="I3555" i="39"/>
  <c r="R3554" i="39"/>
  <c r="J3554" i="39"/>
  <c r="R3553" i="39"/>
  <c r="I3553" i="39"/>
  <c r="O3552" i="39"/>
  <c r="O3551" i="39"/>
  <c r="N3592" i="39"/>
  <c r="I3591" i="39"/>
  <c r="Q3554" i="39"/>
  <c r="I3554" i="39"/>
  <c r="Q3553" i="39"/>
  <c r="M3552" i="39"/>
  <c r="N3551" i="39"/>
  <c r="M3592" i="39"/>
  <c r="R3411" i="39"/>
  <c r="J3411" i="39"/>
  <c r="M3410" i="39"/>
  <c r="N3409" i="39"/>
  <c r="O3408" i="39"/>
  <c r="B3407" i="39"/>
  <c r="J3406" i="39"/>
  <c r="J3405" i="39"/>
  <c r="J3404" i="39"/>
  <c r="M3402" i="39"/>
  <c r="M3546" i="39"/>
  <c r="O3538" i="39"/>
  <c r="P3530" i="39"/>
  <c r="P3526" i="39"/>
  <c r="R3524" i="39"/>
  <c r="Q3518" i="39"/>
  <c r="N3515" i="39"/>
  <c r="O3510" i="39"/>
  <c r="N3507" i="39"/>
  <c r="P3503" i="39"/>
  <c r="I3499" i="39"/>
  <c r="N3497" i="39"/>
  <c r="P3495" i="39"/>
  <c r="P3492" i="39"/>
  <c r="N3491" i="39"/>
  <c r="N3490" i="39"/>
  <c r="J3485" i="39"/>
  <c r="Q3483" i="39"/>
  <c r="I3483" i="39"/>
  <c r="N3481" i="39"/>
  <c r="Q3478" i="39"/>
  <c r="L3476" i="39"/>
  <c r="N3474" i="39"/>
  <c r="I3470" i="39"/>
  <c r="Q3467" i="39"/>
  <c r="I3467" i="39"/>
  <c r="O3465" i="39"/>
  <c r="L3588" i="39"/>
  <c r="I3580" i="39"/>
  <c r="R3579" i="39"/>
  <c r="J3579" i="39"/>
  <c r="J3578" i="39"/>
  <c r="M3576" i="39"/>
  <c r="P3572" i="39"/>
  <c r="J3562" i="39"/>
  <c r="J3561" i="39"/>
  <c r="O3560" i="39"/>
  <c r="P3554" i="39"/>
  <c r="Q3411" i="39"/>
  <c r="I3411" i="39"/>
  <c r="M3409" i="39"/>
  <c r="I3408" i="39"/>
  <c r="R3406" i="39"/>
  <c r="I3406" i="39"/>
  <c r="R3405" i="39"/>
  <c r="I3405" i="39"/>
  <c r="I3404" i="39"/>
  <c r="Q3547" i="39"/>
  <c r="L3546" i="39"/>
  <c r="C3541" i="39"/>
  <c r="N3538" i="39"/>
  <c r="B3534" i="39"/>
  <c r="P3518" i="39"/>
  <c r="M3515" i="39"/>
  <c r="N3510" i="39"/>
  <c r="B3510" i="39"/>
  <c r="M3507" i="39"/>
  <c r="C3505" i="39"/>
  <c r="O3503" i="39"/>
  <c r="P3499" i="39"/>
  <c r="M3497" i="39"/>
  <c r="C3497" i="39"/>
  <c r="O3495" i="39"/>
  <c r="Q3494" i="39"/>
  <c r="O3492" i="39"/>
  <c r="M3491" i="39"/>
  <c r="M3490" i="39"/>
  <c r="P3483" i="39"/>
  <c r="Q3482" i="39"/>
  <c r="M3481" i="39"/>
  <c r="C3481" i="39"/>
  <c r="O3478" i="39"/>
  <c r="B3478" i="39"/>
  <c r="K3476" i="39"/>
  <c r="C3476" i="39"/>
  <c r="M3474" i="39"/>
  <c r="P3467" i="39"/>
  <c r="N3465" i="39"/>
  <c r="K3588" i="39"/>
  <c r="C3588" i="39"/>
  <c r="Q3579" i="39"/>
  <c r="I3579" i="39"/>
  <c r="I3578" i="39"/>
  <c r="O3572" i="39"/>
  <c r="C3572" i="39"/>
  <c r="Q3562" i="39"/>
  <c r="I3562" i="39"/>
  <c r="M3560" i="39"/>
  <c r="Q3406" i="39"/>
  <c r="Q3405" i="39"/>
  <c r="O3547" i="39"/>
  <c r="K3546" i="39"/>
  <c r="C3540" i="39"/>
  <c r="M3538" i="39"/>
  <c r="R3533" i="39"/>
  <c r="N3530" i="39"/>
  <c r="C3528" i="39"/>
  <c r="M3526" i="39"/>
  <c r="P3524" i="39"/>
  <c r="O3518" i="39"/>
  <c r="C3516" i="39"/>
  <c r="L3515" i="39"/>
  <c r="B3514" i="39"/>
  <c r="C3513" i="39"/>
  <c r="J3510" i="39"/>
  <c r="R3509" i="39"/>
  <c r="C3508" i="39"/>
  <c r="L3507" i="39"/>
  <c r="O3505" i="39"/>
  <c r="M3503" i="39"/>
  <c r="L3497" i="39"/>
  <c r="N3495" i="39"/>
  <c r="P3494" i="39"/>
  <c r="L3492" i="39"/>
  <c r="L3491" i="39"/>
  <c r="L3490" i="39"/>
  <c r="L3481" i="39"/>
  <c r="N3478" i="39"/>
  <c r="J3476" i="39"/>
  <c r="L3474" i="39"/>
  <c r="M3465" i="39"/>
  <c r="R3588" i="39"/>
  <c r="J3588" i="39"/>
  <c r="C3587" i="39"/>
  <c r="C3586" i="39"/>
  <c r="R3581" i="39"/>
  <c r="K3572" i="39"/>
  <c r="K3571" i="39"/>
  <c r="C3571" i="39"/>
  <c r="C3570" i="39"/>
  <c r="C3569" i="39"/>
  <c r="N3554" i="39"/>
  <c r="M3547" i="39"/>
  <c r="R3546" i="39"/>
  <c r="J3546" i="39"/>
  <c r="J3541" i="39"/>
  <c r="L3538" i="39"/>
  <c r="O3535" i="39"/>
  <c r="I3534" i="39"/>
  <c r="O3533" i="39"/>
  <c r="C3532" i="39"/>
  <c r="C3529" i="39"/>
  <c r="O3524" i="39"/>
  <c r="N3518" i="39"/>
  <c r="B3518" i="39"/>
  <c r="J3516" i="39"/>
  <c r="R3514" i="39"/>
  <c r="Q3511" i="39"/>
  <c r="I3510" i="39"/>
  <c r="O3509" i="39"/>
  <c r="N3505" i="39"/>
  <c r="I3503" i="39"/>
  <c r="P3502" i="39"/>
  <c r="C3502" i="39"/>
  <c r="O3500" i="39"/>
  <c r="K3497" i="39"/>
  <c r="M3495" i="39"/>
  <c r="O3494" i="39"/>
  <c r="B3494" i="39"/>
  <c r="K3492" i="39"/>
  <c r="B3491" i="39"/>
  <c r="O3489" i="39"/>
  <c r="K3481" i="39"/>
  <c r="I3478" i="39"/>
  <c r="O3477" i="39"/>
  <c r="I3476" i="39"/>
  <c r="O3473" i="39"/>
  <c r="P3468" i="39"/>
  <c r="L3465" i="39"/>
  <c r="C3465" i="39"/>
  <c r="P3462" i="39"/>
  <c r="Q3588" i="39"/>
  <c r="P3581" i="39"/>
  <c r="I3572" i="39"/>
  <c r="R3565" i="39"/>
  <c r="L3553" i="39"/>
  <c r="B3552" i="39"/>
  <c r="P3591" i="39"/>
  <c r="N3591" i="39"/>
  <c r="O3591" i="39"/>
  <c r="L3592" i="39"/>
  <c r="M3591" i="39"/>
  <c r="K3592" i="39"/>
  <c r="C3592" i="39"/>
  <c r="L3591" i="39"/>
  <c r="R3592" i="39"/>
  <c r="J3592" i="39"/>
  <c r="K3591" i="39"/>
  <c r="C3591" i="39"/>
  <c r="Q3592" i="39"/>
  <c r="R3591" i="39"/>
  <c r="Q3583" i="39"/>
  <c r="I3583" i="39"/>
  <c r="Q3574" i="39"/>
  <c r="I3574" i="39"/>
  <c r="Q3566" i="39"/>
  <c r="I3566" i="39"/>
  <c r="Q3558" i="39"/>
  <c r="I3558" i="39"/>
  <c r="Q3550" i="39"/>
  <c r="I3550" i="39"/>
  <c r="Q3590" i="39"/>
  <c r="I3590" i="39"/>
  <c r="R3589" i="39"/>
  <c r="J3589" i="39"/>
  <c r="N3585" i="39"/>
  <c r="P3583" i="39"/>
  <c r="Q3581" i="39"/>
  <c r="I3581" i="39"/>
  <c r="R3580" i="39"/>
  <c r="J3580" i="39"/>
  <c r="N3576" i="39"/>
  <c r="P3574" i="39"/>
  <c r="Q3573" i="39"/>
  <c r="I3573" i="39"/>
  <c r="R3572" i="39"/>
  <c r="J3572" i="39"/>
  <c r="N3568" i="39"/>
  <c r="P3566" i="39"/>
  <c r="Q3565" i="39"/>
  <c r="I3565" i="39"/>
  <c r="R3564" i="39"/>
  <c r="J3564" i="39"/>
  <c r="N3560" i="39"/>
  <c r="P3558" i="39"/>
  <c r="Q3557" i="39"/>
  <c r="I3557" i="39"/>
  <c r="R3556" i="39"/>
  <c r="J3556" i="39"/>
  <c r="N3552" i="39"/>
  <c r="P3550" i="39"/>
  <c r="O3566" i="39"/>
  <c r="O3550" i="39"/>
  <c r="L3585" i="39"/>
  <c r="N3583" i="39"/>
  <c r="L3576" i="39"/>
  <c r="N3574" i="39"/>
  <c r="L3568" i="39"/>
  <c r="N3566" i="39"/>
  <c r="L3560" i="39"/>
  <c r="N3558" i="39"/>
  <c r="L3552" i="39"/>
  <c r="N3550" i="39"/>
  <c r="N3590" i="39"/>
  <c r="K3585" i="39"/>
  <c r="C3585" i="39"/>
  <c r="M3583" i="39"/>
  <c r="N3581" i="39"/>
  <c r="K3576" i="39"/>
  <c r="C3576" i="39"/>
  <c r="M3574" i="39"/>
  <c r="N3573" i="39"/>
  <c r="K3568" i="39"/>
  <c r="C3568" i="39"/>
  <c r="M3566" i="39"/>
  <c r="N3565" i="39"/>
  <c r="K3560" i="39"/>
  <c r="C3560" i="39"/>
  <c r="M3558" i="39"/>
  <c r="N3557" i="39"/>
  <c r="K3552" i="39"/>
  <c r="C3552" i="39"/>
  <c r="M3550" i="39"/>
  <c r="M3590" i="39"/>
  <c r="N3589" i="39"/>
  <c r="R3585" i="39"/>
  <c r="J3585" i="39"/>
  <c r="K3584" i="39"/>
  <c r="C3584" i="39"/>
  <c r="L3583" i="39"/>
  <c r="M3581" i="39"/>
  <c r="N3580" i="39"/>
  <c r="Q3577" i="39"/>
  <c r="R3576" i="39"/>
  <c r="J3576" i="39"/>
  <c r="K3575" i="39"/>
  <c r="C3575" i="39"/>
  <c r="L3574" i="39"/>
  <c r="M3573" i="39"/>
  <c r="N3572" i="39"/>
  <c r="R3568" i="39"/>
  <c r="J3568" i="39"/>
  <c r="K3567" i="39"/>
  <c r="C3567" i="39"/>
  <c r="L3566" i="39"/>
  <c r="M3565" i="39"/>
  <c r="N3564" i="39"/>
  <c r="R3560" i="39"/>
  <c r="J3560" i="39"/>
  <c r="K3559" i="39"/>
  <c r="C3559" i="39"/>
  <c r="L3558" i="39"/>
  <c r="M3557" i="39"/>
  <c r="N3556" i="39"/>
  <c r="R3552" i="39"/>
  <c r="J3552" i="39"/>
  <c r="K3551" i="39"/>
  <c r="C3551" i="39"/>
  <c r="L3550" i="39"/>
  <c r="O3583" i="39"/>
  <c r="O3574" i="39"/>
  <c r="O3565" i="39"/>
  <c r="L3590" i="39"/>
  <c r="M3589" i="39"/>
  <c r="Q3585" i="39"/>
  <c r="I3585" i="39"/>
  <c r="R3584" i="39"/>
  <c r="J3584" i="39"/>
  <c r="K3583" i="39"/>
  <c r="C3583" i="39"/>
  <c r="L3581" i="39"/>
  <c r="M3580" i="39"/>
  <c r="Q3576" i="39"/>
  <c r="I3576" i="39"/>
  <c r="R3575" i="39"/>
  <c r="J3575" i="39"/>
  <c r="K3574" i="39"/>
  <c r="C3574" i="39"/>
  <c r="L3573" i="39"/>
  <c r="M3572" i="39"/>
  <c r="Q3568" i="39"/>
  <c r="I3568" i="39"/>
  <c r="J3567" i="39"/>
  <c r="K3566" i="39"/>
  <c r="C3566" i="39"/>
  <c r="L3565" i="39"/>
  <c r="M3564" i="39"/>
  <c r="Q3560" i="39"/>
  <c r="I3560" i="39"/>
  <c r="R3559" i="39"/>
  <c r="J3559" i="39"/>
  <c r="K3558" i="39"/>
  <c r="C3558" i="39"/>
  <c r="L3557" i="39"/>
  <c r="M3556" i="39"/>
  <c r="Q3552" i="39"/>
  <c r="I3552" i="39"/>
  <c r="R3551" i="39"/>
  <c r="J3551" i="39"/>
  <c r="K3550" i="39"/>
  <c r="C3550" i="39"/>
  <c r="Q3584" i="39"/>
  <c r="R3583" i="39"/>
  <c r="Q3575" i="39"/>
  <c r="R3574" i="39"/>
  <c r="Q3567" i="39"/>
  <c r="R3566" i="39"/>
  <c r="Q3559" i="39"/>
  <c r="R3558" i="39"/>
  <c r="Q3551" i="39"/>
  <c r="R3550" i="39"/>
  <c r="B3466" i="39"/>
  <c r="C3466" i="39"/>
  <c r="Q3549" i="39"/>
  <c r="I3549" i="39"/>
  <c r="K3547" i="39"/>
  <c r="C3547" i="39"/>
  <c r="M3545" i="39"/>
  <c r="N3544" i="39"/>
  <c r="Q3541" i="39"/>
  <c r="I3541" i="39"/>
  <c r="K3539" i="39"/>
  <c r="C3539" i="39"/>
  <c r="M3537" i="39"/>
  <c r="N3536" i="39"/>
  <c r="Q3533" i="39"/>
  <c r="I3533" i="39"/>
  <c r="B3532" i="39"/>
  <c r="K3531" i="39"/>
  <c r="C3531" i="39"/>
  <c r="M3529" i="39"/>
  <c r="N3528" i="39"/>
  <c r="K3526" i="39"/>
  <c r="L3526" i="39"/>
  <c r="O3525" i="39"/>
  <c r="O3520" i="39"/>
  <c r="B3519" i="39"/>
  <c r="C3519" i="39"/>
  <c r="O3517" i="39"/>
  <c r="B3490" i="39"/>
  <c r="C3490" i="39"/>
  <c r="B3506" i="39"/>
  <c r="C3506" i="39"/>
  <c r="P3549" i="39"/>
  <c r="R3547" i="39"/>
  <c r="J3547" i="39"/>
  <c r="C3546" i="39"/>
  <c r="L3545" i="39"/>
  <c r="M3544" i="39"/>
  <c r="P3541" i="39"/>
  <c r="R3539" i="39"/>
  <c r="J3539" i="39"/>
  <c r="C3538" i="39"/>
  <c r="L3537" i="39"/>
  <c r="M3536" i="39"/>
  <c r="N3535" i="39"/>
  <c r="P3533" i="39"/>
  <c r="R3531" i="39"/>
  <c r="J3531" i="39"/>
  <c r="C3530" i="39"/>
  <c r="L3529" i="39"/>
  <c r="M3528" i="39"/>
  <c r="N3525" i="39"/>
  <c r="P3472" i="39"/>
  <c r="I3472" i="39"/>
  <c r="Q3472" i="39"/>
  <c r="J3472" i="39"/>
  <c r="R3472" i="39"/>
  <c r="K3472" i="39"/>
  <c r="L3472" i="39"/>
  <c r="M3472" i="39"/>
  <c r="N3472" i="39"/>
  <c r="Q3525" i="39"/>
  <c r="N3537" i="39"/>
  <c r="N3529" i="39"/>
  <c r="K3545" i="39"/>
  <c r="L3544" i="39"/>
  <c r="K3537" i="39"/>
  <c r="L3536" i="39"/>
  <c r="K3529" i="39"/>
  <c r="L3528" i="39"/>
  <c r="K3525" i="39"/>
  <c r="P3521" i="39"/>
  <c r="I3521" i="39"/>
  <c r="Q3521" i="39"/>
  <c r="J3521" i="39"/>
  <c r="R3521" i="39"/>
  <c r="L3521" i="39"/>
  <c r="P3504" i="39"/>
  <c r="I3504" i="39"/>
  <c r="Q3504" i="39"/>
  <c r="J3504" i="39"/>
  <c r="R3504" i="39"/>
  <c r="K3504" i="39"/>
  <c r="L3504" i="39"/>
  <c r="M3504" i="39"/>
  <c r="N3504" i="39"/>
  <c r="B3474" i="39"/>
  <c r="C3474" i="39"/>
  <c r="P3464" i="39"/>
  <c r="I3464" i="39"/>
  <c r="Q3464" i="39"/>
  <c r="J3464" i="39"/>
  <c r="R3464" i="39"/>
  <c r="K3464" i="39"/>
  <c r="L3464" i="39"/>
  <c r="M3464" i="39"/>
  <c r="N3464" i="39"/>
  <c r="N3549" i="39"/>
  <c r="P3547" i="39"/>
  <c r="R3545" i="39"/>
  <c r="J3545" i="39"/>
  <c r="K3544" i="39"/>
  <c r="L3543" i="39"/>
  <c r="M3542" i="39"/>
  <c r="N3541" i="39"/>
  <c r="P3539" i="39"/>
  <c r="Q3538" i="39"/>
  <c r="R3537" i="39"/>
  <c r="J3537" i="39"/>
  <c r="K3536" i="39"/>
  <c r="L3535" i="39"/>
  <c r="M3534" i="39"/>
  <c r="N3533" i="39"/>
  <c r="P3531" i="39"/>
  <c r="R3529" i="39"/>
  <c r="J3529" i="39"/>
  <c r="K3528" i="39"/>
  <c r="J3527" i="39"/>
  <c r="R3527" i="39"/>
  <c r="K3527" i="39"/>
  <c r="N3526" i="39"/>
  <c r="P3496" i="39"/>
  <c r="I3496" i="39"/>
  <c r="Q3496" i="39"/>
  <c r="J3496" i="39"/>
  <c r="R3496" i="39"/>
  <c r="K3496" i="39"/>
  <c r="L3496" i="39"/>
  <c r="M3496" i="39"/>
  <c r="N3496" i="39"/>
  <c r="O3545" i="39"/>
  <c r="O3537" i="39"/>
  <c r="L3525" i="39"/>
  <c r="M3525" i="39"/>
  <c r="B3515" i="39"/>
  <c r="C3515" i="39"/>
  <c r="N3545" i="39"/>
  <c r="M3549" i="39"/>
  <c r="Q3545" i="39"/>
  <c r="I3545" i="39"/>
  <c r="R3544" i="39"/>
  <c r="J3544" i="39"/>
  <c r="C3543" i="39"/>
  <c r="M3541" i="39"/>
  <c r="Q3537" i="39"/>
  <c r="I3537" i="39"/>
  <c r="R3536" i="39"/>
  <c r="J3536" i="39"/>
  <c r="C3535" i="39"/>
  <c r="M3533" i="39"/>
  <c r="Q3529" i="39"/>
  <c r="I3529" i="39"/>
  <c r="R3528" i="39"/>
  <c r="I3528" i="39"/>
  <c r="B3526" i="39"/>
  <c r="I3525" i="39"/>
  <c r="I3520" i="39"/>
  <c r="Q3520" i="39"/>
  <c r="J3520" i="39"/>
  <c r="R3520" i="39"/>
  <c r="K3520" i="39"/>
  <c r="M3520" i="39"/>
  <c r="L3517" i="39"/>
  <c r="M3517" i="39"/>
  <c r="N3517" i="39"/>
  <c r="P3517" i="39"/>
  <c r="I3517" i="39"/>
  <c r="Q3517" i="39"/>
  <c r="P3513" i="39"/>
  <c r="I3513" i="39"/>
  <c r="Q3513" i="39"/>
  <c r="J3513" i="39"/>
  <c r="R3513" i="39"/>
  <c r="L3513" i="39"/>
  <c r="M3513" i="39"/>
  <c r="B3498" i="39"/>
  <c r="C3498" i="39"/>
  <c r="P3480" i="39"/>
  <c r="I3480" i="39"/>
  <c r="Q3480" i="39"/>
  <c r="J3480" i="39"/>
  <c r="R3480" i="39"/>
  <c r="K3480" i="39"/>
  <c r="L3480" i="39"/>
  <c r="M3480" i="39"/>
  <c r="N3480" i="39"/>
  <c r="O3544" i="39"/>
  <c r="O3528" i="39"/>
  <c r="P3525" i="39"/>
  <c r="B3507" i="39"/>
  <c r="C3507" i="39"/>
  <c r="P3488" i="39"/>
  <c r="I3488" i="39"/>
  <c r="Q3488" i="39"/>
  <c r="J3488" i="39"/>
  <c r="R3488" i="39"/>
  <c r="K3488" i="39"/>
  <c r="L3488" i="39"/>
  <c r="M3488" i="39"/>
  <c r="N3488" i="39"/>
  <c r="Q3544" i="39"/>
  <c r="R3543" i="39"/>
  <c r="Q3536" i="39"/>
  <c r="R3535" i="39"/>
  <c r="Q3528" i="39"/>
  <c r="O3527" i="39"/>
  <c r="B3527" i="39"/>
  <c r="C3527" i="39"/>
  <c r="J3526" i="39"/>
  <c r="R3525" i="39"/>
  <c r="O3521" i="39"/>
  <c r="I3512" i="39"/>
  <c r="Q3512" i="39"/>
  <c r="J3512" i="39"/>
  <c r="R3512" i="39"/>
  <c r="K3512" i="39"/>
  <c r="M3512" i="39"/>
  <c r="N3512" i="39"/>
  <c r="O3488" i="39"/>
  <c r="B3482" i="39"/>
  <c r="C3482" i="39"/>
  <c r="O3464" i="39"/>
  <c r="Q3509" i="39"/>
  <c r="I3509" i="39"/>
  <c r="M3505" i="39"/>
  <c r="Q3501" i="39"/>
  <c r="I3501" i="39"/>
  <c r="Q3493" i="39"/>
  <c r="I3493" i="39"/>
  <c r="P3486" i="39"/>
  <c r="Q3485" i="39"/>
  <c r="I3485" i="39"/>
  <c r="P3478" i="39"/>
  <c r="Q3477" i="39"/>
  <c r="I3477" i="39"/>
  <c r="P3470" i="39"/>
  <c r="Q3469" i="39"/>
  <c r="I3469" i="39"/>
  <c r="N3519" i="39"/>
  <c r="N3511" i="39"/>
  <c r="P3509" i="39"/>
  <c r="L3505" i="39"/>
  <c r="N3503" i="39"/>
  <c r="P3501" i="39"/>
  <c r="P3493" i="39"/>
  <c r="P3485" i="39"/>
  <c r="P3477" i="39"/>
  <c r="P3469" i="39"/>
  <c r="K3505" i="39"/>
  <c r="C3520" i="39"/>
  <c r="L3519" i="39"/>
  <c r="M3518" i="39"/>
  <c r="C3512" i="39"/>
  <c r="L3511" i="39"/>
  <c r="M3510" i="39"/>
  <c r="N3509" i="39"/>
  <c r="R3505" i="39"/>
  <c r="J3505" i="39"/>
  <c r="C3504" i="39"/>
  <c r="L3503" i="39"/>
  <c r="M3502" i="39"/>
  <c r="N3501" i="39"/>
  <c r="R3497" i="39"/>
  <c r="J3497" i="39"/>
  <c r="C3496" i="39"/>
  <c r="L3495" i="39"/>
  <c r="M3494" i="39"/>
  <c r="N3493" i="39"/>
  <c r="R3489" i="39"/>
  <c r="J3489" i="39"/>
  <c r="C3488" i="39"/>
  <c r="L3487" i="39"/>
  <c r="M3486" i="39"/>
  <c r="N3485" i="39"/>
  <c r="R3481" i="39"/>
  <c r="J3481" i="39"/>
  <c r="C3480" i="39"/>
  <c r="L3479" i="39"/>
  <c r="M3478" i="39"/>
  <c r="N3477" i="39"/>
  <c r="R3473" i="39"/>
  <c r="J3473" i="39"/>
  <c r="C3472" i="39"/>
  <c r="L3471" i="39"/>
  <c r="M3470" i="39"/>
  <c r="N3469" i="39"/>
  <c r="C3464" i="39"/>
  <c r="L3463" i="39"/>
  <c r="M3462" i="39"/>
  <c r="N3524" i="39"/>
  <c r="K3519" i="39"/>
  <c r="L3518" i="39"/>
  <c r="N3516" i="39"/>
  <c r="K3511" i="39"/>
  <c r="C3511" i="39"/>
  <c r="L3510" i="39"/>
  <c r="M3509" i="39"/>
  <c r="N3508" i="39"/>
  <c r="Q3505" i="39"/>
  <c r="I3505" i="39"/>
  <c r="K3503" i="39"/>
  <c r="C3503" i="39"/>
  <c r="L3502" i="39"/>
  <c r="M3501" i="39"/>
  <c r="N3500" i="39"/>
  <c r="Q3497" i="39"/>
  <c r="I3497" i="39"/>
  <c r="K3495" i="39"/>
  <c r="C3495" i="39"/>
  <c r="L3494" i="39"/>
  <c r="M3493" i="39"/>
  <c r="N3492" i="39"/>
  <c r="Q3489" i="39"/>
  <c r="I3489" i="39"/>
  <c r="K3487" i="39"/>
  <c r="C3487" i="39"/>
  <c r="L3486" i="39"/>
  <c r="M3485" i="39"/>
  <c r="N3484" i="39"/>
  <c r="Q3481" i="39"/>
  <c r="I3481" i="39"/>
  <c r="K3479" i="39"/>
  <c r="C3479" i="39"/>
  <c r="L3478" i="39"/>
  <c r="M3477" i="39"/>
  <c r="N3476" i="39"/>
  <c r="Q3473" i="39"/>
  <c r="I3473" i="39"/>
  <c r="K3471" i="39"/>
  <c r="C3471" i="39"/>
  <c r="L3470" i="39"/>
  <c r="M3469" i="39"/>
  <c r="N3468" i="39"/>
  <c r="Q3465" i="39"/>
  <c r="I3465" i="39"/>
  <c r="K3463" i="39"/>
  <c r="C3463" i="39"/>
  <c r="L3462" i="39"/>
  <c r="R3519" i="39"/>
  <c r="R3511" i="39"/>
  <c r="R3503" i="39"/>
  <c r="L3501" i="39"/>
  <c r="R3495" i="39"/>
  <c r="J3495" i="39"/>
  <c r="K3494" i="39"/>
  <c r="L3493" i="39"/>
  <c r="R3487" i="39"/>
  <c r="J3487" i="39"/>
  <c r="K3486" i="39"/>
  <c r="L3485" i="39"/>
  <c r="R3479" i="39"/>
  <c r="J3479" i="39"/>
  <c r="K3478" i="39"/>
  <c r="L3477" i="39"/>
  <c r="R3471" i="39"/>
  <c r="J3471" i="39"/>
  <c r="K3470" i="39"/>
  <c r="L3469" i="39"/>
  <c r="M3468" i="39"/>
  <c r="R3463" i="39"/>
  <c r="J3463" i="39"/>
  <c r="K3462" i="39"/>
  <c r="C3462" i="39"/>
  <c r="Q3495" i="39"/>
  <c r="R3494" i="39"/>
  <c r="Q3487" i="39"/>
  <c r="R3486" i="39"/>
  <c r="Q3479" i="39"/>
  <c r="R3478" i="39"/>
  <c r="Q3471" i="39"/>
  <c r="R3470" i="39"/>
  <c r="Q3463" i="39"/>
  <c r="R3462" i="39"/>
  <c r="O3434" i="39"/>
  <c r="Q3400" i="39"/>
  <c r="O3458" i="39"/>
  <c r="O3410" i="39"/>
  <c r="I3400" i="39"/>
  <c r="K3461" i="39"/>
  <c r="L3460" i="39"/>
  <c r="M3459" i="39"/>
  <c r="N3458" i="39"/>
  <c r="P3456" i="39"/>
  <c r="Q3455" i="39"/>
  <c r="I3455" i="39"/>
  <c r="R3454" i="39"/>
  <c r="K3453" i="39"/>
  <c r="L3452" i="39"/>
  <c r="N3450" i="39"/>
  <c r="P3448" i="39"/>
  <c r="Q3447" i="39"/>
  <c r="I3447" i="39"/>
  <c r="K3445" i="39"/>
  <c r="L3444" i="39"/>
  <c r="N3442" i="39"/>
  <c r="P3440" i="39"/>
  <c r="Q3439" i="39"/>
  <c r="I3439" i="39"/>
  <c r="K3437" i="39"/>
  <c r="L3436" i="39"/>
  <c r="N3434" i="39"/>
  <c r="P3432" i="39"/>
  <c r="Q3431" i="39"/>
  <c r="I3431" i="39"/>
  <c r="K3429" i="39"/>
  <c r="L3428" i="39"/>
  <c r="N3426" i="39"/>
  <c r="P3424" i="39"/>
  <c r="Q3423" i="39"/>
  <c r="I3423" i="39"/>
  <c r="K3421" i="39"/>
  <c r="N3418" i="39"/>
  <c r="P3416" i="39"/>
  <c r="Q3415" i="39"/>
  <c r="I3415" i="39"/>
  <c r="N3410" i="39"/>
  <c r="P3408" i="39"/>
  <c r="Q3407" i="39"/>
  <c r="I3407" i="39"/>
  <c r="N3402" i="39"/>
  <c r="P3400" i="39"/>
  <c r="C3460" i="39"/>
  <c r="C3452" i="39"/>
  <c r="O3448" i="39"/>
  <c r="M3434" i="39"/>
  <c r="M3426" i="39"/>
  <c r="C3412" i="39"/>
  <c r="C3404" i="39"/>
  <c r="Q3461" i="39"/>
  <c r="I3461" i="39"/>
  <c r="R3460" i="39"/>
  <c r="J3460" i="39"/>
  <c r="L3458" i="39"/>
  <c r="N3456" i="39"/>
  <c r="Q3453" i="39"/>
  <c r="I3453" i="39"/>
  <c r="R3452" i="39"/>
  <c r="J3452" i="39"/>
  <c r="L3450" i="39"/>
  <c r="N3448" i="39"/>
  <c r="Q3445" i="39"/>
  <c r="I3445" i="39"/>
  <c r="R3444" i="39"/>
  <c r="J3444" i="39"/>
  <c r="B3444" i="39"/>
  <c r="L3442" i="39"/>
  <c r="N3440" i="39"/>
  <c r="Q3437" i="39"/>
  <c r="I3437" i="39"/>
  <c r="R3436" i="39"/>
  <c r="J3436" i="39"/>
  <c r="B3436" i="39"/>
  <c r="L3434" i="39"/>
  <c r="N3432" i="39"/>
  <c r="J3428" i="39"/>
  <c r="B3428" i="39"/>
  <c r="L3426" i="39"/>
  <c r="N3424" i="39"/>
  <c r="I3421" i="39"/>
  <c r="B3420" i="39"/>
  <c r="L3418" i="39"/>
  <c r="N3416" i="39"/>
  <c r="L3410" i="39"/>
  <c r="N3408" i="39"/>
  <c r="L3402" i="39"/>
  <c r="N3400" i="39"/>
  <c r="M3442" i="39"/>
  <c r="M3418" i="39"/>
  <c r="O3400" i="39"/>
  <c r="P3461" i="39"/>
  <c r="Q3460" i="39"/>
  <c r="I3460" i="39"/>
  <c r="R3459" i="39"/>
  <c r="K3458" i="39"/>
  <c r="C3458" i="39"/>
  <c r="M3456" i="39"/>
  <c r="N3455" i="39"/>
  <c r="P3453" i="39"/>
  <c r="Q3452" i="39"/>
  <c r="I3452" i="39"/>
  <c r="K3450" i="39"/>
  <c r="C3450" i="39"/>
  <c r="M3448" i="39"/>
  <c r="N3447" i="39"/>
  <c r="P3445" i="39"/>
  <c r="Q3444" i="39"/>
  <c r="I3444" i="39"/>
  <c r="K3442" i="39"/>
  <c r="C3442" i="39"/>
  <c r="M3440" i="39"/>
  <c r="N3439" i="39"/>
  <c r="P3437" i="39"/>
  <c r="Q3436" i="39"/>
  <c r="I3436" i="39"/>
  <c r="K3434" i="39"/>
  <c r="C3434" i="39"/>
  <c r="M3432" i="39"/>
  <c r="N3431" i="39"/>
  <c r="P3429" i="39"/>
  <c r="Q3428" i="39"/>
  <c r="I3428" i="39"/>
  <c r="K3426" i="39"/>
  <c r="C3426" i="39"/>
  <c r="L3425" i="39"/>
  <c r="M3424" i="39"/>
  <c r="N3423" i="39"/>
  <c r="P3421" i="39"/>
  <c r="Q3420" i="39"/>
  <c r="I3420" i="39"/>
  <c r="K3418" i="39"/>
  <c r="C3418" i="39"/>
  <c r="L3417" i="39"/>
  <c r="M3416" i="39"/>
  <c r="N3415" i="39"/>
  <c r="K3410" i="39"/>
  <c r="C3410" i="39"/>
  <c r="L3409" i="39"/>
  <c r="M3408" i="39"/>
  <c r="N3407" i="39"/>
  <c r="K3402" i="39"/>
  <c r="C3402" i="39"/>
  <c r="M3400" i="39"/>
  <c r="R3458" i="39"/>
  <c r="J3458" i="39"/>
  <c r="L3456" i="39"/>
  <c r="R3450" i="39"/>
  <c r="J3450" i="39"/>
  <c r="L3448" i="39"/>
  <c r="P3444" i="39"/>
  <c r="R3442" i="39"/>
  <c r="J3442" i="39"/>
  <c r="L3440" i="39"/>
  <c r="P3436" i="39"/>
  <c r="R3434" i="39"/>
  <c r="J3434" i="39"/>
  <c r="L3432" i="39"/>
  <c r="M3431" i="39"/>
  <c r="P3428" i="39"/>
  <c r="R3426" i="39"/>
  <c r="J3426" i="39"/>
  <c r="C3425" i="39"/>
  <c r="L3424" i="39"/>
  <c r="R3418" i="39"/>
  <c r="J3418" i="39"/>
  <c r="C3417" i="39"/>
  <c r="L3416" i="39"/>
  <c r="R3410" i="39"/>
  <c r="J3410" i="39"/>
  <c r="K3409" i="39"/>
  <c r="C3409" i="39"/>
  <c r="L3408" i="39"/>
  <c r="M3407" i="39"/>
  <c r="R3402" i="39"/>
  <c r="J3402" i="39"/>
  <c r="K3401" i="39"/>
  <c r="C3401" i="39"/>
  <c r="L3400" i="39"/>
  <c r="M3458" i="39"/>
  <c r="O3456" i="39"/>
  <c r="N3461" i="39"/>
  <c r="Q3458" i="39"/>
  <c r="I3458" i="39"/>
  <c r="K3456" i="39"/>
  <c r="N3453" i="39"/>
  <c r="Q3450" i="39"/>
  <c r="I3450" i="39"/>
  <c r="K3448" i="39"/>
  <c r="Q3442" i="39"/>
  <c r="I3442" i="39"/>
  <c r="K3440" i="39"/>
  <c r="Q3434" i="39"/>
  <c r="I3434" i="39"/>
  <c r="K3432" i="39"/>
  <c r="Q3426" i="39"/>
  <c r="I3426" i="39"/>
  <c r="K3424" i="39"/>
  <c r="L3423" i="39"/>
  <c r="N3421" i="39"/>
  <c r="Q3418" i="39"/>
  <c r="I3418" i="39"/>
  <c r="R3417" i="39"/>
  <c r="J3417" i="39"/>
  <c r="K3416" i="39"/>
  <c r="C3416" i="39"/>
  <c r="L3415" i="39"/>
  <c r="Q3410" i="39"/>
  <c r="I3410" i="39"/>
  <c r="R3409" i="39"/>
  <c r="J3409" i="39"/>
  <c r="K3408" i="39"/>
  <c r="C3408" i="39"/>
  <c r="L3407" i="39"/>
  <c r="Q3402" i="39"/>
  <c r="I3402" i="39"/>
  <c r="R3401" i="39"/>
  <c r="J3401" i="39"/>
  <c r="K3400" i="39"/>
  <c r="C3400" i="39"/>
  <c r="M3450" i="39"/>
  <c r="R3456" i="39"/>
  <c r="R3448" i="39"/>
  <c r="Q3441" i="39"/>
  <c r="R3440" i="39"/>
  <c r="Q3433" i="39"/>
  <c r="R3432" i="39"/>
  <c r="Q3425" i="39"/>
  <c r="R3424" i="39"/>
  <c r="Q3417" i="39"/>
  <c r="R3416" i="39"/>
  <c r="Q3409" i="39"/>
  <c r="R3408" i="39"/>
  <c r="Q3401" i="39"/>
  <c r="R3400" i="39"/>
  <c r="I3388" i="39"/>
  <c r="Q3388" i="39"/>
  <c r="J3388" i="39"/>
  <c r="R3388" i="39"/>
  <c r="N3388" i="39"/>
  <c r="K3388" i="39"/>
  <c r="L3388" i="39"/>
  <c r="M3388" i="39"/>
  <c r="C3375" i="39"/>
  <c r="B3375" i="39"/>
  <c r="P3373" i="39"/>
  <c r="I3373" i="39"/>
  <c r="Q3373" i="39"/>
  <c r="M3373" i="39"/>
  <c r="J3373" i="39"/>
  <c r="R3373" i="39"/>
  <c r="K3373" i="39"/>
  <c r="L3373" i="39"/>
  <c r="B3350" i="39"/>
  <c r="C3350" i="39"/>
  <c r="B3334" i="39"/>
  <c r="C3334" i="39"/>
  <c r="P3389" i="39"/>
  <c r="I3389" i="39"/>
  <c r="Q3389" i="39"/>
  <c r="J3389" i="39"/>
  <c r="R3389" i="39"/>
  <c r="M3389" i="39"/>
  <c r="K3389" i="39"/>
  <c r="L3389" i="39"/>
  <c r="I3380" i="39"/>
  <c r="Q3380" i="39"/>
  <c r="J3380" i="39"/>
  <c r="R3380" i="39"/>
  <c r="K3380" i="39"/>
  <c r="L3380" i="39"/>
  <c r="N3380" i="39"/>
  <c r="M3380" i="39"/>
  <c r="B3343" i="39"/>
  <c r="C3343" i="39"/>
  <c r="I3396" i="39"/>
  <c r="Q3396" i="39"/>
  <c r="J3396" i="39"/>
  <c r="R3396" i="39"/>
  <c r="K3396" i="39"/>
  <c r="L3396" i="39"/>
  <c r="M3396" i="39"/>
  <c r="N3396" i="39"/>
  <c r="P3381" i="39"/>
  <c r="I3381" i="39"/>
  <c r="Q3381" i="39"/>
  <c r="J3381" i="39"/>
  <c r="R3381" i="39"/>
  <c r="K3381" i="39"/>
  <c r="L3381" i="39"/>
  <c r="M3381" i="39"/>
  <c r="B3358" i="39"/>
  <c r="C3358" i="39"/>
  <c r="B3342" i="39"/>
  <c r="C3342" i="39"/>
  <c r="P3397" i="39"/>
  <c r="I3397" i="39"/>
  <c r="Q3397" i="39"/>
  <c r="M3397" i="39"/>
  <c r="J3397" i="39"/>
  <c r="R3397" i="39"/>
  <c r="K3397" i="39"/>
  <c r="L3397" i="39"/>
  <c r="B3374" i="39"/>
  <c r="C3374" i="39"/>
  <c r="B3366" i="39"/>
  <c r="C3366" i="39"/>
  <c r="C3399" i="39"/>
  <c r="B3399" i="39"/>
  <c r="C3392" i="39"/>
  <c r="B3390" i="39"/>
  <c r="C3390" i="39"/>
  <c r="C3383" i="39"/>
  <c r="B3383" i="39"/>
  <c r="B3367" i="39"/>
  <c r="C3367" i="39"/>
  <c r="O3357" i="39"/>
  <c r="I3348" i="39"/>
  <c r="Q3348" i="39"/>
  <c r="J3348" i="39"/>
  <c r="R3348" i="39"/>
  <c r="K3348" i="39"/>
  <c r="L3348" i="39"/>
  <c r="M3348" i="39"/>
  <c r="N3348" i="39"/>
  <c r="O3341" i="39"/>
  <c r="I3332" i="39"/>
  <c r="Q3332" i="39"/>
  <c r="J3332" i="39"/>
  <c r="R3332" i="39"/>
  <c r="N3332" i="39"/>
  <c r="K3332" i="39"/>
  <c r="L3332" i="39"/>
  <c r="M3332" i="39"/>
  <c r="P3388" i="39"/>
  <c r="B3382" i="39"/>
  <c r="C3382" i="39"/>
  <c r="O3373" i="39"/>
  <c r="O3365" i="39"/>
  <c r="P3349" i="39"/>
  <c r="I3349" i="39"/>
  <c r="Q3349" i="39"/>
  <c r="M3349" i="39"/>
  <c r="J3349" i="39"/>
  <c r="R3349" i="39"/>
  <c r="K3349" i="39"/>
  <c r="L3349" i="39"/>
  <c r="P3333" i="39"/>
  <c r="I3333" i="39"/>
  <c r="Q3333" i="39"/>
  <c r="M3333" i="39"/>
  <c r="J3333" i="39"/>
  <c r="R3333" i="39"/>
  <c r="K3333" i="39"/>
  <c r="L3333" i="39"/>
  <c r="B3398" i="39"/>
  <c r="C3398" i="39"/>
  <c r="O3389" i="39"/>
  <c r="O3388" i="39"/>
  <c r="P3380" i="39"/>
  <c r="N3373" i="39"/>
  <c r="C3359" i="39"/>
  <c r="B3359" i="39"/>
  <c r="I3356" i="39"/>
  <c r="Q3356" i="39"/>
  <c r="N3356" i="39"/>
  <c r="J3356" i="39"/>
  <c r="R3356" i="39"/>
  <c r="K3356" i="39"/>
  <c r="L3356" i="39"/>
  <c r="M3356" i="39"/>
  <c r="I3340" i="39"/>
  <c r="Q3340" i="39"/>
  <c r="J3340" i="39"/>
  <c r="R3340" i="39"/>
  <c r="N3340" i="39"/>
  <c r="K3340" i="39"/>
  <c r="L3340" i="39"/>
  <c r="M3340" i="39"/>
  <c r="C3335" i="39"/>
  <c r="B3335" i="39"/>
  <c r="P3365" i="39"/>
  <c r="I3365" i="39"/>
  <c r="Q3365" i="39"/>
  <c r="J3365" i="39"/>
  <c r="R3365" i="39"/>
  <c r="K3365" i="39"/>
  <c r="L3365" i="39"/>
  <c r="M3365" i="39"/>
  <c r="P3396" i="39"/>
  <c r="C3391" i="39"/>
  <c r="B3391" i="39"/>
  <c r="N3389" i="39"/>
  <c r="O3381" i="39"/>
  <c r="O3380" i="39"/>
  <c r="I3372" i="39"/>
  <c r="Q3372" i="39"/>
  <c r="J3372" i="39"/>
  <c r="R3372" i="39"/>
  <c r="K3372" i="39"/>
  <c r="L3372" i="39"/>
  <c r="N3372" i="39"/>
  <c r="M3372" i="39"/>
  <c r="I3364" i="39"/>
  <c r="Q3364" i="39"/>
  <c r="J3364" i="39"/>
  <c r="R3364" i="39"/>
  <c r="K3364" i="39"/>
  <c r="N3364" i="39"/>
  <c r="L3364" i="39"/>
  <c r="M3364" i="39"/>
  <c r="P3357" i="39"/>
  <c r="I3357" i="39"/>
  <c r="Q3357" i="39"/>
  <c r="M3357" i="39"/>
  <c r="J3357" i="39"/>
  <c r="R3357" i="39"/>
  <c r="K3357" i="39"/>
  <c r="L3357" i="39"/>
  <c r="C3351" i="39"/>
  <c r="B3351" i="39"/>
  <c r="P3341" i="39"/>
  <c r="I3341" i="39"/>
  <c r="Q3341" i="39"/>
  <c r="J3341" i="39"/>
  <c r="R3341" i="39"/>
  <c r="K3341" i="39"/>
  <c r="L3341" i="39"/>
  <c r="M3341" i="39"/>
  <c r="O3379" i="39"/>
  <c r="O3339" i="39"/>
  <c r="R3399" i="39"/>
  <c r="J3399" i="39"/>
  <c r="K3398" i="39"/>
  <c r="N3395" i="39"/>
  <c r="P3393" i="39"/>
  <c r="Q3392" i="39"/>
  <c r="R3391" i="39"/>
  <c r="J3391" i="39"/>
  <c r="K3390" i="39"/>
  <c r="N3387" i="39"/>
  <c r="K3382" i="39"/>
  <c r="N3379" i="39"/>
  <c r="P3377" i="39"/>
  <c r="R3375" i="39"/>
  <c r="J3375" i="39"/>
  <c r="K3374" i="39"/>
  <c r="N3371" i="39"/>
  <c r="P3369" i="39"/>
  <c r="Q3368" i="39"/>
  <c r="I3368" i="39"/>
  <c r="N3363" i="39"/>
  <c r="P3361" i="39"/>
  <c r="Q3360" i="39"/>
  <c r="I3360" i="39"/>
  <c r="K3358" i="39"/>
  <c r="N3355" i="39"/>
  <c r="K3350" i="39"/>
  <c r="N3347" i="39"/>
  <c r="P3345" i="39"/>
  <c r="K3342" i="39"/>
  <c r="N3339" i="39"/>
  <c r="N3331" i="39"/>
  <c r="O3395" i="39"/>
  <c r="O3331" i="39"/>
  <c r="C3397" i="39"/>
  <c r="M3395" i="39"/>
  <c r="C3389" i="39"/>
  <c r="M3387" i="39"/>
  <c r="R3382" i="39"/>
  <c r="J3382" i="39"/>
  <c r="C3381" i="39"/>
  <c r="M3379" i="39"/>
  <c r="I3375" i="39"/>
  <c r="J3374" i="39"/>
  <c r="C3373" i="39"/>
  <c r="M3371" i="39"/>
  <c r="C3365" i="39"/>
  <c r="M3363" i="39"/>
  <c r="C3357" i="39"/>
  <c r="M3355" i="39"/>
  <c r="R3350" i="39"/>
  <c r="J3350" i="39"/>
  <c r="C3349" i="39"/>
  <c r="M3347" i="39"/>
  <c r="R3342" i="39"/>
  <c r="J3342" i="39"/>
  <c r="C3341" i="39"/>
  <c r="M3339" i="39"/>
  <c r="N3338" i="39"/>
  <c r="R3334" i="39"/>
  <c r="J3334" i="39"/>
  <c r="C3333" i="39"/>
  <c r="M3331" i="39"/>
  <c r="Q3398" i="39"/>
  <c r="L3395" i="39"/>
  <c r="L3387" i="39"/>
  <c r="Q3382" i="39"/>
  <c r="I3382" i="39"/>
  <c r="C3380" i="39"/>
  <c r="L3379" i="39"/>
  <c r="Q3374" i="39"/>
  <c r="C3372" i="39"/>
  <c r="L3371" i="39"/>
  <c r="L3363" i="39"/>
  <c r="I3358" i="39"/>
  <c r="C3356" i="39"/>
  <c r="L3355" i="39"/>
  <c r="Q3350" i="39"/>
  <c r="I3350" i="39"/>
  <c r="L3347" i="39"/>
  <c r="Q3342" i="39"/>
  <c r="I3342" i="39"/>
  <c r="C3340" i="39"/>
  <c r="L3339" i="39"/>
  <c r="M3338" i="39"/>
  <c r="Q3334" i="39"/>
  <c r="I3334" i="39"/>
  <c r="C3332" i="39"/>
  <c r="L3331" i="39"/>
  <c r="K3395" i="39"/>
  <c r="C3395" i="39"/>
  <c r="K3387" i="39"/>
  <c r="C3387" i="39"/>
  <c r="K3379" i="39"/>
  <c r="K3371" i="39"/>
  <c r="C3371" i="39"/>
  <c r="M3369" i="39"/>
  <c r="N3368" i="39"/>
  <c r="K3363" i="39"/>
  <c r="C3363" i="39"/>
  <c r="M3361" i="39"/>
  <c r="K3355" i="39"/>
  <c r="C3355" i="39"/>
  <c r="K3347" i="39"/>
  <c r="K3339" i="39"/>
  <c r="K3331" i="39"/>
  <c r="C3331" i="39"/>
  <c r="R3395" i="39"/>
  <c r="R3387" i="39"/>
  <c r="R3379" i="39"/>
  <c r="R3371" i="39"/>
  <c r="R3363" i="39"/>
  <c r="R3355" i="39"/>
  <c r="R3347" i="39"/>
  <c r="R3339" i="39"/>
  <c r="R3331" i="39"/>
  <c r="I3310" i="39"/>
  <c r="I3302" i="39"/>
  <c r="N3296" i="39"/>
  <c r="I3296" i="39"/>
  <c r="Q3296" i="39"/>
  <c r="P3277" i="39"/>
  <c r="I3277" i="39"/>
  <c r="Q3277" i="39"/>
  <c r="J3277" i="39"/>
  <c r="R3277" i="39"/>
  <c r="L3277" i="39"/>
  <c r="I3268" i="39"/>
  <c r="Q3268" i="39"/>
  <c r="J3268" i="39"/>
  <c r="R3268" i="39"/>
  <c r="K3268" i="39"/>
  <c r="M3268" i="39"/>
  <c r="O3312" i="39"/>
  <c r="Q3310" i="39"/>
  <c r="O3304" i="39"/>
  <c r="Q3302" i="39"/>
  <c r="I3297" i="39"/>
  <c r="L3273" i="39"/>
  <c r="M3273" i="39"/>
  <c r="N3273" i="39"/>
  <c r="P3273" i="39"/>
  <c r="L3249" i="39"/>
  <c r="M3249" i="39"/>
  <c r="N3249" i="39"/>
  <c r="P3249" i="39"/>
  <c r="I3233" i="39"/>
  <c r="L3330" i="39"/>
  <c r="M3329" i="39"/>
  <c r="N3328" i="39"/>
  <c r="P3326" i="39"/>
  <c r="Q3325" i="39"/>
  <c r="I3325" i="39"/>
  <c r="K3323" i="39"/>
  <c r="L3322" i="39"/>
  <c r="M3321" i="39"/>
  <c r="N3320" i="39"/>
  <c r="P3318" i="39"/>
  <c r="Q3317" i="39"/>
  <c r="I3317" i="39"/>
  <c r="R3316" i="39"/>
  <c r="K3315" i="39"/>
  <c r="L3314" i="39"/>
  <c r="M3313" i="39"/>
  <c r="N3312" i="39"/>
  <c r="P3310" i="39"/>
  <c r="Q3309" i="39"/>
  <c r="I3309" i="39"/>
  <c r="R3308" i="39"/>
  <c r="K3307" i="39"/>
  <c r="L3306" i="39"/>
  <c r="M3305" i="39"/>
  <c r="N3304" i="39"/>
  <c r="P3302" i="39"/>
  <c r="Q3301" i="39"/>
  <c r="I3301" i="39"/>
  <c r="R3300" i="39"/>
  <c r="R3299" i="39"/>
  <c r="I3299" i="39"/>
  <c r="R3297" i="39"/>
  <c r="P3296" i="39"/>
  <c r="P3292" i="39"/>
  <c r="B3292" i="39"/>
  <c r="O3289" i="39"/>
  <c r="C3287" i="39"/>
  <c r="O3285" i="39"/>
  <c r="P3283" i="39"/>
  <c r="B3283" i="39"/>
  <c r="C3283" i="39"/>
  <c r="R3273" i="39"/>
  <c r="O3269" i="39"/>
  <c r="O3265" i="39"/>
  <c r="P3260" i="39"/>
  <c r="J3259" i="39"/>
  <c r="R3259" i="39"/>
  <c r="K3259" i="39"/>
  <c r="L3259" i="39"/>
  <c r="N3259" i="39"/>
  <c r="P3253" i="39"/>
  <c r="I3253" i="39"/>
  <c r="Q3253" i="39"/>
  <c r="J3253" i="39"/>
  <c r="R3253" i="39"/>
  <c r="L3253" i="39"/>
  <c r="O3251" i="39"/>
  <c r="R3249" i="39"/>
  <c r="C3247" i="39"/>
  <c r="N3245" i="39"/>
  <c r="C3245" i="39"/>
  <c r="Q3235" i="39"/>
  <c r="B3235" i="39"/>
  <c r="C3235" i="39"/>
  <c r="C3330" i="39"/>
  <c r="J3330" i="39"/>
  <c r="I3323" i="39"/>
  <c r="J3322" i="39"/>
  <c r="K3321" i="39"/>
  <c r="L3320" i="39"/>
  <c r="N3318" i="39"/>
  <c r="I3315" i="39"/>
  <c r="Q3307" i="39"/>
  <c r="I3307" i="39"/>
  <c r="R3306" i="39"/>
  <c r="J3306" i="39"/>
  <c r="K3305" i="39"/>
  <c r="L3304" i="39"/>
  <c r="N3302" i="39"/>
  <c r="M3296" i="39"/>
  <c r="P3293" i="39"/>
  <c r="I3293" i="39"/>
  <c r="Q3293" i="39"/>
  <c r="L3293" i="39"/>
  <c r="N3292" i="39"/>
  <c r="J3291" i="39"/>
  <c r="R3291" i="39"/>
  <c r="K3291" i="39"/>
  <c r="N3291" i="39"/>
  <c r="K3289" i="39"/>
  <c r="M3285" i="39"/>
  <c r="I3284" i="39"/>
  <c r="Q3284" i="39"/>
  <c r="J3284" i="39"/>
  <c r="R3284" i="39"/>
  <c r="M3284" i="39"/>
  <c r="M3283" i="39"/>
  <c r="L3281" i="39"/>
  <c r="M3281" i="39"/>
  <c r="P3281" i="39"/>
  <c r="O3277" i="39"/>
  <c r="O3273" i="39"/>
  <c r="M3269" i="39"/>
  <c r="P3268" i="39"/>
  <c r="J3267" i="39"/>
  <c r="R3267" i="39"/>
  <c r="K3267" i="39"/>
  <c r="L3267" i="39"/>
  <c r="N3267" i="39"/>
  <c r="J3265" i="39"/>
  <c r="N3260" i="39"/>
  <c r="B3259" i="39"/>
  <c r="C3259" i="39"/>
  <c r="L3257" i="39"/>
  <c r="M3257" i="39"/>
  <c r="N3257" i="39"/>
  <c r="P3257" i="39"/>
  <c r="I3252" i="39"/>
  <c r="Q3252" i="39"/>
  <c r="J3252" i="39"/>
  <c r="R3252" i="39"/>
  <c r="K3252" i="39"/>
  <c r="M3252" i="39"/>
  <c r="O3249" i="39"/>
  <c r="O3244" i="39"/>
  <c r="O3235" i="39"/>
  <c r="M3297" i="39"/>
  <c r="P3297" i="39"/>
  <c r="I3276" i="39"/>
  <c r="Q3276" i="39"/>
  <c r="J3276" i="39"/>
  <c r="R3276" i="39"/>
  <c r="K3276" i="39"/>
  <c r="M3276" i="39"/>
  <c r="J3243" i="39"/>
  <c r="R3243" i="39"/>
  <c r="K3243" i="39"/>
  <c r="L3243" i="39"/>
  <c r="N3243" i="39"/>
  <c r="P3237" i="39"/>
  <c r="I3237" i="39"/>
  <c r="Q3237" i="39"/>
  <c r="J3237" i="39"/>
  <c r="R3237" i="39"/>
  <c r="L3237" i="39"/>
  <c r="L3233" i="39"/>
  <c r="M3233" i="39"/>
  <c r="N3233" i="39"/>
  <c r="P3233" i="39"/>
  <c r="R3330" i="39"/>
  <c r="K3329" i="39"/>
  <c r="L3328" i="39"/>
  <c r="N3326" i="39"/>
  <c r="Q3323" i="39"/>
  <c r="R3322" i="39"/>
  <c r="B3322" i="39"/>
  <c r="Q3315" i="39"/>
  <c r="R3314" i="39"/>
  <c r="J3314" i="39"/>
  <c r="B3314" i="39"/>
  <c r="K3313" i="39"/>
  <c r="L3312" i="39"/>
  <c r="N3310" i="39"/>
  <c r="Q3330" i="39"/>
  <c r="I3330" i="39"/>
  <c r="R3329" i="39"/>
  <c r="J3329" i="39"/>
  <c r="K3328" i="39"/>
  <c r="C3328" i="39"/>
  <c r="M3326" i="39"/>
  <c r="Q3322" i="39"/>
  <c r="I3322" i="39"/>
  <c r="R3321" i="39"/>
  <c r="J3321" i="39"/>
  <c r="K3320" i="39"/>
  <c r="C3320" i="39"/>
  <c r="M3318" i="39"/>
  <c r="Q3314" i="39"/>
  <c r="I3314" i="39"/>
  <c r="R3313" i="39"/>
  <c r="J3313" i="39"/>
  <c r="K3312" i="39"/>
  <c r="C3312" i="39"/>
  <c r="M3310" i="39"/>
  <c r="Q3306" i="39"/>
  <c r="I3306" i="39"/>
  <c r="R3305" i="39"/>
  <c r="J3305" i="39"/>
  <c r="K3304" i="39"/>
  <c r="C3304" i="39"/>
  <c r="M3302" i="39"/>
  <c r="O3299" i="39"/>
  <c r="N3297" i="39"/>
  <c r="L3296" i="39"/>
  <c r="C3296" i="39"/>
  <c r="R3293" i="39"/>
  <c r="L3292" i="39"/>
  <c r="Q3291" i="39"/>
  <c r="J3289" i="39"/>
  <c r="M3288" i="39"/>
  <c r="N3288" i="39"/>
  <c r="I3288" i="39"/>
  <c r="Q3288" i="39"/>
  <c r="K3285" i="39"/>
  <c r="L3283" i="39"/>
  <c r="Q3281" i="39"/>
  <c r="C3279" i="39"/>
  <c r="N3277" i="39"/>
  <c r="C3277" i="39"/>
  <c r="K3273" i="39"/>
  <c r="O3268" i="39"/>
  <c r="C3262" i="39"/>
  <c r="P3261" i="39"/>
  <c r="I3261" i="39"/>
  <c r="Q3261" i="39"/>
  <c r="J3261" i="39"/>
  <c r="R3261" i="39"/>
  <c r="L3261" i="39"/>
  <c r="R3257" i="39"/>
  <c r="K3249" i="39"/>
  <c r="N3244" i="39"/>
  <c r="Q3243" i="39"/>
  <c r="B3243" i="39"/>
  <c r="C3243" i="39"/>
  <c r="B3238" i="39"/>
  <c r="I3236" i="39"/>
  <c r="Q3236" i="39"/>
  <c r="J3236" i="39"/>
  <c r="R3236" i="39"/>
  <c r="K3236" i="39"/>
  <c r="M3236" i="39"/>
  <c r="M3235" i="39"/>
  <c r="Q3233" i="39"/>
  <c r="M3320" i="39"/>
  <c r="Q3329" i="39"/>
  <c r="I3329" i="39"/>
  <c r="R3328" i="39"/>
  <c r="J3328" i="39"/>
  <c r="L3326" i="39"/>
  <c r="Q3321" i="39"/>
  <c r="I3321" i="39"/>
  <c r="R3320" i="39"/>
  <c r="J3320" i="39"/>
  <c r="L3318" i="39"/>
  <c r="Q3313" i="39"/>
  <c r="I3313" i="39"/>
  <c r="R3312" i="39"/>
  <c r="J3312" i="39"/>
  <c r="L3310" i="39"/>
  <c r="Q3305" i="39"/>
  <c r="I3305" i="39"/>
  <c r="R3304" i="39"/>
  <c r="J3304" i="39"/>
  <c r="L3302" i="39"/>
  <c r="L3297" i="39"/>
  <c r="K3296" i="39"/>
  <c r="B3291" i="39"/>
  <c r="C3291" i="39"/>
  <c r="O3281" i="39"/>
  <c r="M3277" i="39"/>
  <c r="P3276" i="39"/>
  <c r="J3275" i="39"/>
  <c r="R3275" i="39"/>
  <c r="K3275" i="39"/>
  <c r="L3275" i="39"/>
  <c r="N3275" i="39"/>
  <c r="J3273" i="39"/>
  <c r="N3268" i="39"/>
  <c r="Q3267" i="39"/>
  <c r="B3267" i="39"/>
  <c r="C3267" i="39"/>
  <c r="B3252" i="39"/>
  <c r="J3251" i="39"/>
  <c r="R3251" i="39"/>
  <c r="K3251" i="39"/>
  <c r="L3251" i="39"/>
  <c r="N3251" i="39"/>
  <c r="J3249" i="39"/>
  <c r="P3245" i="39"/>
  <c r="I3245" i="39"/>
  <c r="Q3245" i="39"/>
  <c r="J3245" i="39"/>
  <c r="R3245" i="39"/>
  <c r="L3245" i="39"/>
  <c r="P3243" i="39"/>
  <c r="L3241" i="39"/>
  <c r="M3241" i="39"/>
  <c r="N3241" i="39"/>
  <c r="P3241" i="39"/>
  <c r="O3237" i="39"/>
  <c r="O3233" i="39"/>
  <c r="M3328" i="39"/>
  <c r="Q3328" i="39"/>
  <c r="I3328" i="39"/>
  <c r="K3326" i="39"/>
  <c r="Q3320" i="39"/>
  <c r="I3320" i="39"/>
  <c r="K3318" i="39"/>
  <c r="Q3312" i="39"/>
  <c r="I3312" i="39"/>
  <c r="K3310" i="39"/>
  <c r="Q3304" i="39"/>
  <c r="I3304" i="39"/>
  <c r="K3302" i="39"/>
  <c r="K3297" i="39"/>
  <c r="J3296" i="39"/>
  <c r="K3277" i="39"/>
  <c r="O3276" i="39"/>
  <c r="I3273" i="39"/>
  <c r="P3269" i="39"/>
  <c r="I3269" i="39"/>
  <c r="Q3269" i="39"/>
  <c r="J3269" i="39"/>
  <c r="R3269" i="39"/>
  <c r="L3269" i="39"/>
  <c r="L3268" i="39"/>
  <c r="L3265" i="39"/>
  <c r="M3265" i="39"/>
  <c r="N3265" i="39"/>
  <c r="P3265" i="39"/>
  <c r="I3260" i="39"/>
  <c r="Q3260" i="39"/>
  <c r="J3260" i="39"/>
  <c r="R3260" i="39"/>
  <c r="K3260" i="39"/>
  <c r="M3260" i="39"/>
  <c r="I3249" i="39"/>
  <c r="O3243" i="39"/>
  <c r="N3237" i="39"/>
  <c r="K3233" i="39"/>
  <c r="O3318" i="39"/>
  <c r="M3312" i="39"/>
  <c r="R3326" i="39"/>
  <c r="R3318" i="39"/>
  <c r="R3310" i="39"/>
  <c r="R3302" i="39"/>
  <c r="J3297" i="39"/>
  <c r="I3292" i="39"/>
  <c r="Q3292" i="39"/>
  <c r="J3292" i="39"/>
  <c r="R3292" i="39"/>
  <c r="M3292" i="39"/>
  <c r="L3289" i="39"/>
  <c r="M3289" i="39"/>
  <c r="P3289" i="39"/>
  <c r="P3285" i="39"/>
  <c r="I3285" i="39"/>
  <c r="Q3285" i="39"/>
  <c r="L3285" i="39"/>
  <c r="J3283" i="39"/>
  <c r="R3283" i="39"/>
  <c r="K3283" i="39"/>
  <c r="N3283" i="39"/>
  <c r="N3276" i="39"/>
  <c r="B3275" i="39"/>
  <c r="C3275" i="39"/>
  <c r="R3265" i="39"/>
  <c r="B3251" i="39"/>
  <c r="C3251" i="39"/>
  <c r="I3244" i="39"/>
  <c r="Q3244" i="39"/>
  <c r="J3244" i="39"/>
  <c r="R3244" i="39"/>
  <c r="K3244" i="39"/>
  <c r="M3244" i="39"/>
  <c r="M3243" i="39"/>
  <c r="M3237" i="39"/>
  <c r="J3235" i="39"/>
  <c r="R3235" i="39"/>
  <c r="K3235" i="39"/>
  <c r="L3235" i="39"/>
  <c r="N3235" i="39"/>
  <c r="J3233" i="39"/>
  <c r="K3294" i="39"/>
  <c r="K3286" i="39"/>
  <c r="Q3280" i="39"/>
  <c r="I3280" i="39"/>
  <c r="K3278" i="39"/>
  <c r="Q3272" i="39"/>
  <c r="I3272" i="39"/>
  <c r="K3270" i="39"/>
  <c r="Q3264" i="39"/>
  <c r="I3264" i="39"/>
  <c r="K3262" i="39"/>
  <c r="Q3256" i="39"/>
  <c r="I3256" i="39"/>
  <c r="K3254" i="39"/>
  <c r="Q3248" i="39"/>
  <c r="I3248" i="39"/>
  <c r="K3246" i="39"/>
  <c r="Q3240" i="39"/>
  <c r="I3240" i="39"/>
  <c r="K3238" i="39"/>
  <c r="N3280" i="39"/>
  <c r="N3272" i="39"/>
  <c r="N3264" i="39"/>
  <c r="N3256" i="39"/>
  <c r="N3248" i="39"/>
  <c r="N3240" i="39"/>
  <c r="D286" i="70"/>
  <c r="D287" i="70" s="1"/>
  <c r="D288" i="70" s="1"/>
  <c r="D289" i="70" s="1"/>
  <c r="D290" i="70" s="1"/>
  <c r="D291" i="70" s="1"/>
  <c r="D292" i="70" s="1"/>
  <c r="D293" i="70" s="1"/>
  <c r="D294" i="70" s="1"/>
  <c r="D295" i="70" s="1"/>
  <c r="D296" i="70" s="1"/>
  <c r="B442" i="70" l="1"/>
  <c r="C442" i="70"/>
  <c r="E442" i="70"/>
  <c r="G442" i="70"/>
  <c r="H442" i="70"/>
  <c r="O442" i="70" s="1"/>
  <c r="B443" i="70"/>
  <c r="C443" i="70"/>
  <c r="E443" i="70"/>
  <c r="G443" i="70"/>
  <c r="H443" i="70"/>
  <c r="I443" i="70" s="1"/>
  <c r="B444" i="70"/>
  <c r="C444" i="70"/>
  <c r="E444" i="70"/>
  <c r="G444" i="70"/>
  <c r="H444" i="70"/>
  <c r="O444" i="70" s="1"/>
  <c r="B445" i="70"/>
  <c r="C445" i="70"/>
  <c r="E445" i="70"/>
  <c r="G445" i="70"/>
  <c r="H445" i="70"/>
  <c r="I445" i="70" s="1"/>
  <c r="N445" i="70" s="1"/>
  <c r="B446" i="70"/>
  <c r="C446" i="70"/>
  <c r="E446" i="70"/>
  <c r="G446" i="70"/>
  <c r="H446" i="70"/>
  <c r="I446" i="70" s="1"/>
  <c r="N446" i="70" s="1"/>
  <c r="B447" i="70"/>
  <c r="C447" i="70"/>
  <c r="E447" i="70"/>
  <c r="G447" i="70"/>
  <c r="H447" i="70"/>
  <c r="I447" i="70" s="1"/>
  <c r="B448" i="70"/>
  <c r="C448" i="70"/>
  <c r="E448" i="70"/>
  <c r="G448" i="70"/>
  <c r="H448" i="70"/>
  <c r="I448" i="70" s="1"/>
  <c r="N448" i="70" s="1"/>
  <c r="B449" i="70"/>
  <c r="C449" i="70"/>
  <c r="E449" i="70"/>
  <c r="G449" i="70"/>
  <c r="H449" i="70"/>
  <c r="M449" i="70" s="1"/>
  <c r="B450" i="70"/>
  <c r="C450" i="70"/>
  <c r="E450" i="70"/>
  <c r="G450" i="70"/>
  <c r="H450" i="70"/>
  <c r="O450" i="70" s="1"/>
  <c r="B451" i="70"/>
  <c r="C451" i="70"/>
  <c r="E451" i="70"/>
  <c r="G451" i="70"/>
  <c r="H451" i="70"/>
  <c r="I451" i="70" s="1"/>
  <c r="N451" i="70" s="1"/>
  <c r="B452" i="70"/>
  <c r="C452" i="70"/>
  <c r="E452" i="70"/>
  <c r="G452" i="70"/>
  <c r="H452" i="70"/>
  <c r="I452" i="70" s="1"/>
  <c r="N452" i="70" s="1"/>
  <c r="B429" i="70"/>
  <c r="C429" i="70"/>
  <c r="E429" i="70"/>
  <c r="G429" i="70"/>
  <c r="K429" i="70" s="1"/>
  <c r="H429" i="70"/>
  <c r="V429" i="70" s="1"/>
  <c r="B430" i="70"/>
  <c r="C430" i="70"/>
  <c r="E430" i="70"/>
  <c r="G430" i="70"/>
  <c r="K430" i="70" s="1"/>
  <c r="H430" i="70"/>
  <c r="M430" i="70" s="1"/>
  <c r="B431" i="70"/>
  <c r="C431" i="70"/>
  <c r="E431" i="70"/>
  <c r="G431" i="70"/>
  <c r="K431" i="70" s="1"/>
  <c r="H431" i="70"/>
  <c r="P431" i="70" s="1"/>
  <c r="B432" i="70"/>
  <c r="C432" i="70"/>
  <c r="E432" i="70"/>
  <c r="G432" i="70"/>
  <c r="K432" i="70" s="1"/>
  <c r="H432" i="70"/>
  <c r="I432" i="70" s="1"/>
  <c r="N432" i="70" s="1"/>
  <c r="B433" i="70"/>
  <c r="C433" i="70"/>
  <c r="E433" i="70"/>
  <c r="G433" i="70"/>
  <c r="K433" i="70" s="1"/>
  <c r="H433" i="70"/>
  <c r="M433" i="70" s="1"/>
  <c r="B434" i="70"/>
  <c r="C434" i="70"/>
  <c r="E434" i="70"/>
  <c r="G434" i="70"/>
  <c r="K434" i="70" s="1"/>
  <c r="H434" i="70"/>
  <c r="R434" i="70" s="1"/>
  <c r="B435" i="70"/>
  <c r="C435" i="70"/>
  <c r="E435" i="70"/>
  <c r="G435" i="70"/>
  <c r="K435" i="70" s="1"/>
  <c r="H435" i="70"/>
  <c r="P435" i="70" s="1"/>
  <c r="B436" i="70"/>
  <c r="C436" i="70"/>
  <c r="E436" i="70"/>
  <c r="G436" i="70"/>
  <c r="K436" i="70" s="1"/>
  <c r="H436" i="70"/>
  <c r="M436" i="70" s="1"/>
  <c r="B437" i="70"/>
  <c r="C437" i="70"/>
  <c r="E437" i="70"/>
  <c r="G437" i="70"/>
  <c r="K437" i="70" s="1"/>
  <c r="H437" i="70"/>
  <c r="R437" i="70" s="1"/>
  <c r="B438" i="70"/>
  <c r="C438" i="70"/>
  <c r="E438" i="70"/>
  <c r="G438" i="70"/>
  <c r="K438" i="70" s="1"/>
  <c r="H438" i="70"/>
  <c r="M438" i="70" s="1"/>
  <c r="B439" i="70"/>
  <c r="C439" i="70"/>
  <c r="E439" i="70"/>
  <c r="G439" i="70"/>
  <c r="K439" i="70" s="1"/>
  <c r="H439" i="70"/>
  <c r="S439" i="70" s="1"/>
  <c r="B441" i="70"/>
  <c r="C441" i="70"/>
  <c r="E441" i="70"/>
  <c r="G441" i="70"/>
  <c r="H441" i="70"/>
  <c r="I441" i="70" s="1"/>
  <c r="N441" i="70" s="1"/>
  <c r="B416" i="70"/>
  <c r="C416" i="70"/>
  <c r="E416" i="70"/>
  <c r="G416" i="70"/>
  <c r="K416" i="70" s="1"/>
  <c r="H416" i="70"/>
  <c r="I416" i="70" s="1"/>
  <c r="N416" i="70" s="1"/>
  <c r="B417" i="70"/>
  <c r="C417" i="70"/>
  <c r="E417" i="70"/>
  <c r="G417" i="70"/>
  <c r="K417" i="70" s="1"/>
  <c r="H417" i="70"/>
  <c r="I417" i="70" s="1"/>
  <c r="N417" i="70" s="1"/>
  <c r="B418" i="70"/>
  <c r="C418" i="70"/>
  <c r="E418" i="70"/>
  <c r="G418" i="70"/>
  <c r="K418" i="70" s="1"/>
  <c r="H418" i="70"/>
  <c r="P418" i="70" s="1"/>
  <c r="B419" i="70"/>
  <c r="C419" i="70"/>
  <c r="E419" i="70"/>
  <c r="G419" i="70"/>
  <c r="K419" i="70" s="1"/>
  <c r="H419" i="70"/>
  <c r="I419" i="70" s="1"/>
  <c r="N419" i="70" s="1"/>
  <c r="B420" i="70"/>
  <c r="C420" i="70"/>
  <c r="E420" i="70"/>
  <c r="G420" i="70"/>
  <c r="K420" i="70" s="1"/>
  <c r="H420" i="70"/>
  <c r="O420" i="70" s="1"/>
  <c r="B421" i="70"/>
  <c r="C421" i="70"/>
  <c r="E421" i="70"/>
  <c r="G421" i="70"/>
  <c r="K421" i="70" s="1"/>
  <c r="H421" i="70"/>
  <c r="R421" i="70" s="1"/>
  <c r="B422" i="70"/>
  <c r="C422" i="70"/>
  <c r="E422" i="70"/>
  <c r="G422" i="70"/>
  <c r="K422" i="70" s="1"/>
  <c r="H422" i="70"/>
  <c r="P422" i="70" s="1"/>
  <c r="B423" i="70"/>
  <c r="C423" i="70"/>
  <c r="E423" i="70"/>
  <c r="G423" i="70"/>
  <c r="K423" i="70" s="1"/>
  <c r="H423" i="70"/>
  <c r="O423" i="70" s="1"/>
  <c r="B424" i="70"/>
  <c r="C424" i="70"/>
  <c r="E424" i="70"/>
  <c r="G424" i="70"/>
  <c r="K424" i="70" s="1"/>
  <c r="H424" i="70"/>
  <c r="X424" i="70" s="1"/>
  <c r="B425" i="70"/>
  <c r="C425" i="70"/>
  <c r="E425" i="70"/>
  <c r="G425" i="70"/>
  <c r="K425" i="70" s="1"/>
  <c r="H425" i="70"/>
  <c r="M425" i="70" s="1"/>
  <c r="B426" i="70"/>
  <c r="C426" i="70"/>
  <c r="E426" i="70"/>
  <c r="G426" i="70"/>
  <c r="K426" i="70" s="1"/>
  <c r="H426" i="70"/>
  <c r="P426" i="70" s="1"/>
  <c r="B428" i="70"/>
  <c r="C428" i="70"/>
  <c r="E428" i="70"/>
  <c r="G428" i="70"/>
  <c r="K428" i="70" s="1"/>
  <c r="H428" i="70"/>
  <c r="I428" i="70" s="1"/>
  <c r="N428" i="70" s="1"/>
  <c r="B403" i="70"/>
  <c r="C403" i="70"/>
  <c r="E403" i="70"/>
  <c r="G403" i="70"/>
  <c r="H403" i="70"/>
  <c r="X403" i="70" s="1"/>
  <c r="B404" i="70"/>
  <c r="C404" i="70"/>
  <c r="E404" i="70"/>
  <c r="G404" i="70"/>
  <c r="H404" i="70"/>
  <c r="M404" i="70" s="1"/>
  <c r="B405" i="70"/>
  <c r="C405" i="70"/>
  <c r="E405" i="70"/>
  <c r="G405" i="70"/>
  <c r="H405" i="70"/>
  <c r="O405" i="70" s="1"/>
  <c r="B406" i="70"/>
  <c r="C406" i="70"/>
  <c r="E406" i="70"/>
  <c r="G406" i="70"/>
  <c r="H406" i="70"/>
  <c r="I406" i="70" s="1"/>
  <c r="N406" i="70" s="1"/>
  <c r="B407" i="70"/>
  <c r="C407" i="70"/>
  <c r="E407" i="70"/>
  <c r="G407" i="70"/>
  <c r="H407" i="70"/>
  <c r="O407" i="70" s="1"/>
  <c r="B408" i="70"/>
  <c r="C408" i="70"/>
  <c r="E408" i="70"/>
  <c r="G408" i="70"/>
  <c r="H408" i="70"/>
  <c r="R408" i="70" s="1"/>
  <c r="B409" i="70"/>
  <c r="C409" i="70"/>
  <c r="E409" i="70"/>
  <c r="G409" i="70"/>
  <c r="H409" i="70"/>
  <c r="R409" i="70" s="1"/>
  <c r="B410" i="70"/>
  <c r="C410" i="70"/>
  <c r="E410" i="70"/>
  <c r="G410" i="70"/>
  <c r="H410" i="70"/>
  <c r="O410" i="70" s="1"/>
  <c r="B411" i="70"/>
  <c r="C411" i="70"/>
  <c r="E411" i="70"/>
  <c r="G411" i="70"/>
  <c r="H411" i="70"/>
  <c r="X411" i="70" s="1"/>
  <c r="B412" i="70"/>
  <c r="C412" i="70"/>
  <c r="E412" i="70"/>
  <c r="G412" i="70"/>
  <c r="H412" i="70"/>
  <c r="M412" i="70" s="1"/>
  <c r="B413" i="70"/>
  <c r="C413" i="70"/>
  <c r="E413" i="70"/>
  <c r="G413" i="70"/>
  <c r="H413" i="70"/>
  <c r="B415" i="70"/>
  <c r="C415" i="70"/>
  <c r="E415" i="70"/>
  <c r="G415" i="70"/>
  <c r="K415" i="70" s="1"/>
  <c r="H415" i="70"/>
  <c r="I415" i="70" s="1"/>
  <c r="N415" i="70" s="1"/>
  <c r="B390" i="70"/>
  <c r="C390" i="70"/>
  <c r="E390" i="70"/>
  <c r="G390" i="70"/>
  <c r="H390" i="70"/>
  <c r="I390" i="70" s="1"/>
  <c r="N390" i="70" s="1"/>
  <c r="B391" i="70"/>
  <c r="C391" i="70"/>
  <c r="E391" i="70"/>
  <c r="G391" i="70"/>
  <c r="H391" i="70"/>
  <c r="I391" i="70" s="1"/>
  <c r="B392" i="70"/>
  <c r="C392" i="70"/>
  <c r="E392" i="70"/>
  <c r="G392" i="70"/>
  <c r="H392" i="70"/>
  <c r="M392" i="70" s="1"/>
  <c r="B393" i="70"/>
  <c r="C393" i="70"/>
  <c r="E393" i="70"/>
  <c r="G393" i="70"/>
  <c r="H393" i="70"/>
  <c r="I393" i="70" s="1"/>
  <c r="N393" i="70" s="1"/>
  <c r="B394" i="70"/>
  <c r="C394" i="70"/>
  <c r="E394" i="70"/>
  <c r="G394" i="70"/>
  <c r="H394" i="70"/>
  <c r="M394" i="70" s="1"/>
  <c r="B395" i="70"/>
  <c r="C395" i="70"/>
  <c r="E395" i="70"/>
  <c r="G395" i="70"/>
  <c r="H395" i="70"/>
  <c r="R395" i="70" s="1"/>
  <c r="B396" i="70"/>
  <c r="C396" i="70"/>
  <c r="E396" i="70"/>
  <c r="G396" i="70"/>
  <c r="H396" i="70"/>
  <c r="P396" i="70" s="1"/>
  <c r="B397" i="70"/>
  <c r="C397" i="70"/>
  <c r="E397" i="70"/>
  <c r="G397" i="70"/>
  <c r="H397" i="70"/>
  <c r="I397" i="70" s="1"/>
  <c r="N397" i="70" s="1"/>
  <c r="B398" i="70"/>
  <c r="C398" i="70"/>
  <c r="E398" i="70"/>
  <c r="G398" i="70"/>
  <c r="H398" i="70"/>
  <c r="O398" i="70" s="1"/>
  <c r="B399" i="70"/>
  <c r="C399" i="70"/>
  <c r="E399" i="70"/>
  <c r="G399" i="70"/>
  <c r="H399" i="70"/>
  <c r="R399" i="70" s="1"/>
  <c r="B400" i="70"/>
  <c r="C400" i="70"/>
  <c r="E400" i="70"/>
  <c r="G400" i="70"/>
  <c r="H400" i="70"/>
  <c r="S400" i="70" s="1"/>
  <c r="B402" i="70"/>
  <c r="C402" i="70"/>
  <c r="E402" i="70"/>
  <c r="G402" i="70"/>
  <c r="H402" i="70"/>
  <c r="I402" i="70" s="1"/>
  <c r="N402" i="70" s="1"/>
  <c r="B377" i="70"/>
  <c r="C377" i="70"/>
  <c r="E377" i="70"/>
  <c r="G377" i="70"/>
  <c r="K377" i="70" s="1"/>
  <c r="H377" i="70"/>
  <c r="R377" i="70" s="1"/>
  <c r="B378" i="70"/>
  <c r="C378" i="70"/>
  <c r="E378" i="70"/>
  <c r="G378" i="70"/>
  <c r="K378" i="70" s="1"/>
  <c r="H378" i="70"/>
  <c r="M378" i="70" s="1"/>
  <c r="B379" i="70"/>
  <c r="C379" i="70"/>
  <c r="E379" i="70"/>
  <c r="G379" i="70"/>
  <c r="K379" i="70" s="1"/>
  <c r="H379" i="70"/>
  <c r="O379" i="70" s="1"/>
  <c r="B380" i="70"/>
  <c r="C380" i="70"/>
  <c r="E380" i="70"/>
  <c r="G380" i="70"/>
  <c r="K380" i="70" s="1"/>
  <c r="H380" i="70"/>
  <c r="I380" i="70" s="1"/>
  <c r="N380" i="70" s="1"/>
  <c r="B381" i="70"/>
  <c r="C381" i="70"/>
  <c r="E381" i="70"/>
  <c r="G381" i="70"/>
  <c r="K381" i="70" s="1"/>
  <c r="H381" i="70"/>
  <c r="M381" i="70" s="1"/>
  <c r="B382" i="70"/>
  <c r="C382" i="70"/>
  <c r="E382" i="70"/>
  <c r="G382" i="70"/>
  <c r="K382" i="70" s="1"/>
  <c r="H382" i="70"/>
  <c r="R382" i="70" s="1"/>
  <c r="B383" i="70"/>
  <c r="C383" i="70"/>
  <c r="E383" i="70"/>
  <c r="G383" i="70"/>
  <c r="K383" i="70" s="1"/>
  <c r="H383" i="70"/>
  <c r="P383" i="70" s="1"/>
  <c r="B384" i="70"/>
  <c r="C384" i="70"/>
  <c r="E384" i="70"/>
  <c r="G384" i="70"/>
  <c r="K384" i="70" s="1"/>
  <c r="H384" i="70"/>
  <c r="O384" i="70" s="1"/>
  <c r="B385" i="70"/>
  <c r="C385" i="70"/>
  <c r="E385" i="70"/>
  <c r="G385" i="70"/>
  <c r="K385" i="70" s="1"/>
  <c r="H385" i="70"/>
  <c r="X385" i="70" s="1"/>
  <c r="B386" i="70"/>
  <c r="C386" i="70"/>
  <c r="E386" i="70"/>
  <c r="G386" i="70"/>
  <c r="K386" i="70" s="1"/>
  <c r="H386" i="70"/>
  <c r="M386" i="70" s="1"/>
  <c r="B387" i="70"/>
  <c r="C387" i="70"/>
  <c r="E387" i="70"/>
  <c r="G387" i="70"/>
  <c r="K387" i="70" s="1"/>
  <c r="H387" i="70"/>
  <c r="V387" i="70" s="1"/>
  <c r="B389" i="70"/>
  <c r="C389" i="70"/>
  <c r="E389" i="70"/>
  <c r="G389" i="70"/>
  <c r="H389" i="70"/>
  <c r="I389" i="70" s="1"/>
  <c r="N389" i="70" s="1"/>
  <c r="B364" i="70"/>
  <c r="C364" i="70"/>
  <c r="E364" i="70"/>
  <c r="G364" i="70"/>
  <c r="H364" i="70"/>
  <c r="O364" i="70" s="1"/>
  <c r="B365" i="70"/>
  <c r="C365" i="70"/>
  <c r="E365" i="70"/>
  <c r="G365" i="70"/>
  <c r="H365" i="70"/>
  <c r="M365" i="70" s="1"/>
  <c r="B366" i="70"/>
  <c r="C366" i="70"/>
  <c r="E366" i="70"/>
  <c r="G366" i="70"/>
  <c r="H366" i="70"/>
  <c r="I366" i="70" s="1"/>
  <c r="N366" i="70" s="1"/>
  <c r="B367" i="70"/>
  <c r="C367" i="70"/>
  <c r="E367" i="70"/>
  <c r="G367" i="70"/>
  <c r="H367" i="70"/>
  <c r="I367" i="70" s="1"/>
  <c r="N367" i="70" s="1"/>
  <c r="B368" i="70"/>
  <c r="C368" i="70"/>
  <c r="E368" i="70"/>
  <c r="G368" i="70"/>
  <c r="H368" i="70"/>
  <c r="I368" i="70" s="1"/>
  <c r="N368" i="70" s="1"/>
  <c r="B369" i="70"/>
  <c r="C369" i="70"/>
  <c r="E369" i="70"/>
  <c r="G369" i="70"/>
  <c r="H369" i="70"/>
  <c r="R369" i="70" s="1"/>
  <c r="B370" i="70"/>
  <c r="C370" i="70"/>
  <c r="E370" i="70"/>
  <c r="G370" i="70"/>
  <c r="H370" i="70"/>
  <c r="P370" i="70" s="1"/>
  <c r="B371" i="70"/>
  <c r="C371" i="70"/>
  <c r="E371" i="70"/>
  <c r="G371" i="70"/>
  <c r="H371" i="70"/>
  <c r="S371" i="70" s="1"/>
  <c r="B372" i="70"/>
  <c r="C372" i="70"/>
  <c r="E372" i="70"/>
  <c r="G372" i="70"/>
  <c r="H372" i="70"/>
  <c r="O372" i="70" s="1"/>
  <c r="B373" i="70"/>
  <c r="C373" i="70"/>
  <c r="E373" i="70"/>
  <c r="G373" i="70"/>
  <c r="H373" i="70"/>
  <c r="M373" i="70" s="1"/>
  <c r="B374" i="70"/>
  <c r="C374" i="70"/>
  <c r="E374" i="70"/>
  <c r="G374" i="70"/>
  <c r="H374" i="70"/>
  <c r="S374" i="70" s="1"/>
  <c r="B376" i="70"/>
  <c r="C376" i="70"/>
  <c r="E376" i="70"/>
  <c r="G376" i="70"/>
  <c r="K376" i="70" s="1"/>
  <c r="H376" i="70"/>
  <c r="I376" i="70" s="1"/>
  <c r="N376" i="70" s="1"/>
  <c r="B351" i="70"/>
  <c r="C351" i="70"/>
  <c r="E351" i="70"/>
  <c r="G351" i="70"/>
  <c r="K351" i="70" s="1"/>
  <c r="H351" i="70"/>
  <c r="S351" i="70" s="1"/>
  <c r="B352" i="70"/>
  <c r="C352" i="70"/>
  <c r="E352" i="70"/>
  <c r="G352" i="70"/>
  <c r="K352" i="70" s="1"/>
  <c r="H352" i="70"/>
  <c r="M352" i="70" s="1"/>
  <c r="B353" i="70"/>
  <c r="C353" i="70"/>
  <c r="E353" i="70"/>
  <c r="G353" i="70"/>
  <c r="K353" i="70" s="1"/>
  <c r="H353" i="70"/>
  <c r="R353" i="70" s="1"/>
  <c r="B354" i="70"/>
  <c r="C354" i="70"/>
  <c r="E354" i="70"/>
  <c r="G354" i="70"/>
  <c r="K354" i="70" s="1"/>
  <c r="H354" i="70"/>
  <c r="I354" i="70" s="1"/>
  <c r="N354" i="70" s="1"/>
  <c r="B355" i="70"/>
  <c r="C355" i="70"/>
  <c r="E355" i="70"/>
  <c r="G355" i="70"/>
  <c r="K355" i="70" s="1"/>
  <c r="H355" i="70"/>
  <c r="I355" i="70" s="1"/>
  <c r="N355" i="70" s="1"/>
  <c r="B356" i="70"/>
  <c r="C356" i="70"/>
  <c r="E356" i="70"/>
  <c r="G356" i="70"/>
  <c r="K356" i="70" s="1"/>
  <c r="H356" i="70"/>
  <c r="I356" i="70" s="1"/>
  <c r="N356" i="70" s="1"/>
  <c r="B357" i="70"/>
  <c r="C357" i="70"/>
  <c r="E357" i="70"/>
  <c r="G357" i="70"/>
  <c r="K357" i="70" s="1"/>
  <c r="H357" i="70"/>
  <c r="M357" i="70" s="1"/>
  <c r="B358" i="70"/>
  <c r="C358" i="70"/>
  <c r="E358" i="70"/>
  <c r="G358" i="70"/>
  <c r="K358" i="70" s="1"/>
  <c r="H358" i="70"/>
  <c r="P358" i="70" s="1"/>
  <c r="B359" i="70"/>
  <c r="C359" i="70"/>
  <c r="E359" i="70"/>
  <c r="G359" i="70"/>
  <c r="K359" i="70" s="1"/>
  <c r="H359" i="70"/>
  <c r="V359" i="70" s="1"/>
  <c r="B360" i="70"/>
  <c r="C360" i="70"/>
  <c r="E360" i="70"/>
  <c r="G360" i="70"/>
  <c r="K360" i="70" s="1"/>
  <c r="H360" i="70"/>
  <c r="M360" i="70" s="1"/>
  <c r="B361" i="70"/>
  <c r="C361" i="70"/>
  <c r="E361" i="70"/>
  <c r="G361" i="70"/>
  <c r="K361" i="70" s="1"/>
  <c r="H361" i="70"/>
  <c r="S361" i="70" s="1"/>
  <c r="B363" i="70"/>
  <c r="C363" i="70"/>
  <c r="E363" i="70"/>
  <c r="G363" i="70"/>
  <c r="H363" i="70"/>
  <c r="I363" i="70" s="1"/>
  <c r="N363" i="70" s="1"/>
  <c r="B338" i="70"/>
  <c r="C338" i="70"/>
  <c r="E338" i="70"/>
  <c r="G338" i="70"/>
  <c r="K338" i="70" s="1"/>
  <c r="H338" i="70"/>
  <c r="I338" i="70" s="1"/>
  <c r="N338" i="70" s="1"/>
  <c r="B339" i="70"/>
  <c r="C339" i="70"/>
  <c r="E339" i="70"/>
  <c r="G339" i="70"/>
  <c r="K339" i="70" s="1"/>
  <c r="H339" i="70"/>
  <c r="I339" i="70" s="1"/>
  <c r="N339" i="70" s="1"/>
  <c r="B340" i="70"/>
  <c r="C340" i="70"/>
  <c r="E340" i="70"/>
  <c r="G340" i="70"/>
  <c r="H340" i="70"/>
  <c r="I340" i="70" s="1"/>
  <c r="B341" i="70"/>
  <c r="C341" i="70"/>
  <c r="E341" i="70"/>
  <c r="G341" i="70"/>
  <c r="H341" i="70"/>
  <c r="I341" i="70" s="1"/>
  <c r="N341" i="70" s="1"/>
  <c r="B342" i="70"/>
  <c r="C342" i="70"/>
  <c r="E342" i="70"/>
  <c r="G342" i="70"/>
  <c r="H342" i="70"/>
  <c r="I342" i="70" s="1"/>
  <c r="N342" i="70" s="1"/>
  <c r="B343" i="70"/>
  <c r="C343" i="70"/>
  <c r="E343" i="70"/>
  <c r="G343" i="70"/>
  <c r="H343" i="70"/>
  <c r="R343" i="70" s="1"/>
  <c r="B344" i="70"/>
  <c r="C344" i="70"/>
  <c r="E344" i="70"/>
  <c r="G344" i="70"/>
  <c r="H344" i="70"/>
  <c r="M344" i="70" s="1"/>
  <c r="B345" i="70"/>
  <c r="C345" i="70"/>
  <c r="E345" i="70"/>
  <c r="G345" i="70"/>
  <c r="H345" i="70"/>
  <c r="O345" i="70" s="1"/>
  <c r="B346" i="70"/>
  <c r="C346" i="70"/>
  <c r="E346" i="70"/>
  <c r="G346" i="70"/>
  <c r="H346" i="70"/>
  <c r="I346" i="70" s="1"/>
  <c r="N346" i="70" s="1"/>
  <c r="B347" i="70"/>
  <c r="C347" i="70"/>
  <c r="E347" i="70"/>
  <c r="G347" i="70"/>
  <c r="K347" i="70" s="1"/>
  <c r="H347" i="70"/>
  <c r="I347" i="70" s="1"/>
  <c r="N347" i="70" s="1"/>
  <c r="B348" i="70"/>
  <c r="C348" i="70"/>
  <c r="E348" i="70"/>
  <c r="G348" i="70"/>
  <c r="K348" i="70" s="1"/>
  <c r="H348" i="70"/>
  <c r="R348" i="70" s="1"/>
  <c r="B350" i="70"/>
  <c r="C350" i="70"/>
  <c r="E350" i="70"/>
  <c r="G350" i="70"/>
  <c r="K350" i="70" s="1"/>
  <c r="H350" i="70"/>
  <c r="I350" i="70" s="1"/>
  <c r="N350" i="70" s="1"/>
  <c r="B325" i="70"/>
  <c r="C325" i="70"/>
  <c r="E325" i="70"/>
  <c r="G325" i="70"/>
  <c r="H325" i="70"/>
  <c r="P325" i="70" s="1"/>
  <c r="B326" i="70"/>
  <c r="C326" i="70"/>
  <c r="E326" i="70"/>
  <c r="G326" i="70"/>
  <c r="H326" i="70"/>
  <c r="M326" i="70" s="1"/>
  <c r="B327" i="70"/>
  <c r="C327" i="70"/>
  <c r="E327" i="70"/>
  <c r="G327" i="70"/>
  <c r="H327" i="70"/>
  <c r="I327" i="70" s="1"/>
  <c r="N327" i="70" s="1"/>
  <c r="B328" i="70"/>
  <c r="C328" i="70"/>
  <c r="E328" i="70"/>
  <c r="G328" i="70"/>
  <c r="H328" i="70"/>
  <c r="I328" i="70" s="1"/>
  <c r="N328" i="70" s="1"/>
  <c r="B329" i="70"/>
  <c r="C329" i="70"/>
  <c r="E329" i="70"/>
  <c r="G329" i="70"/>
  <c r="H329" i="70"/>
  <c r="S329" i="70" s="1"/>
  <c r="B330" i="70"/>
  <c r="C330" i="70"/>
  <c r="E330" i="70"/>
  <c r="G330" i="70"/>
  <c r="H330" i="70"/>
  <c r="R330" i="70" s="1"/>
  <c r="B331" i="70"/>
  <c r="C331" i="70"/>
  <c r="E331" i="70"/>
  <c r="G331" i="70"/>
  <c r="H331" i="70"/>
  <c r="P331" i="70" s="1"/>
  <c r="B332" i="70"/>
  <c r="C332" i="70"/>
  <c r="E332" i="70"/>
  <c r="G332" i="70"/>
  <c r="H332" i="70"/>
  <c r="O332" i="70" s="1"/>
  <c r="B333" i="70"/>
  <c r="C333" i="70"/>
  <c r="E333" i="70"/>
  <c r="G333" i="70"/>
  <c r="H333" i="70"/>
  <c r="M333" i="70" s="1"/>
  <c r="B334" i="70"/>
  <c r="C334" i="70"/>
  <c r="E334" i="70"/>
  <c r="G334" i="70"/>
  <c r="H334" i="70"/>
  <c r="M334" i="70" s="1"/>
  <c r="B335" i="70"/>
  <c r="C335" i="70"/>
  <c r="E335" i="70"/>
  <c r="G335" i="70"/>
  <c r="H335" i="70"/>
  <c r="B337" i="70"/>
  <c r="C337" i="70"/>
  <c r="E337" i="70"/>
  <c r="G337" i="70"/>
  <c r="K337" i="70" s="1"/>
  <c r="H337" i="70"/>
  <c r="I337" i="70" s="1"/>
  <c r="N337" i="70" s="1"/>
  <c r="B312" i="70"/>
  <c r="C312" i="70"/>
  <c r="E312" i="70"/>
  <c r="G312" i="70"/>
  <c r="H312" i="70"/>
  <c r="X312" i="70" s="1"/>
  <c r="B313" i="70"/>
  <c r="C313" i="70"/>
  <c r="E313" i="70"/>
  <c r="G313" i="70"/>
  <c r="H313" i="70"/>
  <c r="M313" i="70" s="1"/>
  <c r="B314" i="70"/>
  <c r="C314" i="70"/>
  <c r="E314" i="70"/>
  <c r="G314" i="70"/>
  <c r="H314" i="70"/>
  <c r="I314" i="70" s="1"/>
  <c r="N314" i="70" s="1"/>
  <c r="B315" i="70"/>
  <c r="C315" i="70"/>
  <c r="E315" i="70"/>
  <c r="G315" i="70"/>
  <c r="H315" i="70"/>
  <c r="I315" i="70" s="1"/>
  <c r="N315" i="70" s="1"/>
  <c r="B316" i="70"/>
  <c r="C316" i="70"/>
  <c r="E316" i="70"/>
  <c r="G316" i="70"/>
  <c r="H316" i="70"/>
  <c r="I316" i="70" s="1"/>
  <c r="B317" i="70"/>
  <c r="C317" i="70"/>
  <c r="E317" i="70"/>
  <c r="G317" i="70"/>
  <c r="H317" i="70"/>
  <c r="I317" i="70" s="1"/>
  <c r="B318" i="70"/>
  <c r="C318" i="70"/>
  <c r="E318" i="70"/>
  <c r="G318" i="70"/>
  <c r="H318" i="70"/>
  <c r="S318" i="70" s="1"/>
  <c r="B319" i="70"/>
  <c r="C319" i="70"/>
  <c r="E319" i="70"/>
  <c r="G319" i="70"/>
  <c r="H319" i="70"/>
  <c r="M319" i="70" s="1"/>
  <c r="B320" i="70"/>
  <c r="C320" i="70"/>
  <c r="E320" i="70"/>
  <c r="G320" i="70"/>
  <c r="H320" i="70"/>
  <c r="X320" i="70" s="1"/>
  <c r="B321" i="70"/>
  <c r="C321" i="70"/>
  <c r="E321" i="70"/>
  <c r="G321" i="70"/>
  <c r="H321" i="70"/>
  <c r="M321" i="70" s="1"/>
  <c r="B322" i="70"/>
  <c r="C322" i="70"/>
  <c r="E322" i="70"/>
  <c r="G322" i="70"/>
  <c r="H322" i="70"/>
  <c r="B324" i="70"/>
  <c r="C324" i="70"/>
  <c r="E324" i="70"/>
  <c r="G324" i="70"/>
  <c r="H324" i="70"/>
  <c r="I324" i="70" s="1"/>
  <c r="N324" i="70" s="1"/>
  <c r="B299" i="70"/>
  <c r="C299" i="70"/>
  <c r="E299" i="70"/>
  <c r="G299" i="70"/>
  <c r="H299" i="70"/>
  <c r="I299" i="70" s="1"/>
  <c r="N299" i="70" s="1"/>
  <c r="B300" i="70"/>
  <c r="C300" i="70"/>
  <c r="E300" i="70"/>
  <c r="G300" i="70"/>
  <c r="H300" i="70"/>
  <c r="I300" i="70" s="1"/>
  <c r="B301" i="70"/>
  <c r="C301" i="70"/>
  <c r="E301" i="70"/>
  <c r="G301" i="70"/>
  <c r="H301" i="70"/>
  <c r="B302" i="70"/>
  <c r="C302" i="70"/>
  <c r="E302" i="70"/>
  <c r="G302" i="70"/>
  <c r="H302" i="70"/>
  <c r="I302" i="70" s="1"/>
  <c r="N302" i="70" s="1"/>
  <c r="B303" i="70"/>
  <c r="C303" i="70"/>
  <c r="E303" i="70"/>
  <c r="G303" i="70"/>
  <c r="H303" i="70"/>
  <c r="M303" i="70" s="1"/>
  <c r="B304" i="70"/>
  <c r="C304" i="70"/>
  <c r="E304" i="70"/>
  <c r="G304" i="70"/>
  <c r="H304" i="70"/>
  <c r="R304" i="70" s="1"/>
  <c r="B305" i="70"/>
  <c r="C305" i="70"/>
  <c r="E305" i="70"/>
  <c r="G305" i="70"/>
  <c r="H305" i="70"/>
  <c r="P305" i="70" s="1"/>
  <c r="B306" i="70"/>
  <c r="C306" i="70"/>
  <c r="E306" i="70"/>
  <c r="G306" i="70"/>
  <c r="H306" i="70"/>
  <c r="I306" i="70" s="1"/>
  <c r="N306" i="70" s="1"/>
  <c r="B307" i="70"/>
  <c r="C307" i="70"/>
  <c r="E307" i="70"/>
  <c r="G307" i="70"/>
  <c r="H307" i="70"/>
  <c r="I307" i="70" s="1"/>
  <c r="N307" i="70" s="1"/>
  <c r="B308" i="70"/>
  <c r="C308" i="70"/>
  <c r="E308" i="70"/>
  <c r="G308" i="70"/>
  <c r="H308" i="70"/>
  <c r="M308" i="70" s="1"/>
  <c r="B309" i="70"/>
  <c r="C309" i="70"/>
  <c r="E309" i="70"/>
  <c r="G309" i="70"/>
  <c r="H309" i="70"/>
  <c r="M309" i="70" s="1"/>
  <c r="B311" i="70"/>
  <c r="C311" i="70"/>
  <c r="E311" i="70"/>
  <c r="G311" i="70"/>
  <c r="H311" i="70"/>
  <c r="I311" i="70" s="1"/>
  <c r="N311" i="70" s="1"/>
  <c r="B286" i="70"/>
  <c r="C286" i="70"/>
  <c r="E286" i="70"/>
  <c r="G286" i="70"/>
  <c r="H286" i="70"/>
  <c r="X286" i="70" s="1"/>
  <c r="B287" i="70"/>
  <c r="C287" i="70"/>
  <c r="E287" i="70"/>
  <c r="G287" i="70"/>
  <c r="H287" i="70"/>
  <c r="M287" i="70" s="1"/>
  <c r="B288" i="70"/>
  <c r="C288" i="70"/>
  <c r="E288" i="70"/>
  <c r="G288" i="70"/>
  <c r="H288" i="70"/>
  <c r="O288" i="70" s="1"/>
  <c r="B289" i="70"/>
  <c r="C289" i="70"/>
  <c r="E289" i="70"/>
  <c r="G289" i="70"/>
  <c r="H289" i="70"/>
  <c r="I289" i="70" s="1"/>
  <c r="B290" i="70"/>
  <c r="C290" i="70"/>
  <c r="E290" i="70"/>
  <c r="G290" i="70"/>
  <c r="H290" i="70"/>
  <c r="M290" i="70" s="1"/>
  <c r="B291" i="70"/>
  <c r="C291" i="70"/>
  <c r="E291" i="70"/>
  <c r="G291" i="70"/>
  <c r="H291" i="70"/>
  <c r="R291" i="70" s="1"/>
  <c r="B292" i="70"/>
  <c r="C292" i="70"/>
  <c r="E292" i="70"/>
  <c r="G292" i="70"/>
  <c r="H292" i="70"/>
  <c r="I292" i="70" s="1"/>
  <c r="N292" i="70" s="1"/>
  <c r="B293" i="70"/>
  <c r="C293" i="70"/>
  <c r="E293" i="70"/>
  <c r="G293" i="70"/>
  <c r="H293" i="70"/>
  <c r="R293" i="70" s="1"/>
  <c r="B294" i="70"/>
  <c r="C294" i="70"/>
  <c r="E294" i="70"/>
  <c r="G294" i="70"/>
  <c r="H294" i="70"/>
  <c r="X294" i="70" s="1"/>
  <c r="B295" i="70"/>
  <c r="C295" i="70"/>
  <c r="E295" i="70"/>
  <c r="G295" i="70"/>
  <c r="H295" i="70"/>
  <c r="M295" i="70" s="1"/>
  <c r="B296" i="70"/>
  <c r="C296" i="70"/>
  <c r="E296" i="70"/>
  <c r="G296" i="70"/>
  <c r="H296" i="70"/>
  <c r="O296" i="70" s="1"/>
  <c r="B298" i="70"/>
  <c r="C298" i="70"/>
  <c r="E298" i="70"/>
  <c r="G298" i="70"/>
  <c r="H298" i="70"/>
  <c r="I298" i="70" s="1"/>
  <c r="B273" i="70"/>
  <c r="C273" i="70"/>
  <c r="E273" i="70"/>
  <c r="G273" i="70"/>
  <c r="H273" i="70"/>
  <c r="S273" i="70" s="1"/>
  <c r="B274" i="70"/>
  <c r="C274" i="70"/>
  <c r="E274" i="70"/>
  <c r="G274" i="70"/>
  <c r="H274" i="70"/>
  <c r="M274" i="70" s="1"/>
  <c r="B275" i="70"/>
  <c r="C275" i="70"/>
  <c r="E275" i="70"/>
  <c r="G275" i="70"/>
  <c r="H275" i="70"/>
  <c r="I275" i="70" s="1"/>
  <c r="N275" i="70" s="1"/>
  <c r="B276" i="70"/>
  <c r="C276" i="70"/>
  <c r="E276" i="70"/>
  <c r="G276" i="70"/>
  <c r="H276" i="70"/>
  <c r="I276" i="70" s="1"/>
  <c r="N276" i="70" s="1"/>
  <c r="B277" i="70"/>
  <c r="C277" i="70"/>
  <c r="E277" i="70"/>
  <c r="G277" i="70"/>
  <c r="H277" i="70"/>
  <c r="I277" i="70" s="1"/>
  <c r="B278" i="70"/>
  <c r="C278" i="70"/>
  <c r="E278" i="70"/>
  <c r="G278" i="70"/>
  <c r="H278" i="70"/>
  <c r="I278" i="70" s="1"/>
  <c r="B279" i="70"/>
  <c r="C279" i="70"/>
  <c r="E279" i="70"/>
  <c r="G279" i="70"/>
  <c r="H279" i="70"/>
  <c r="P279" i="70" s="1"/>
  <c r="B280" i="70"/>
  <c r="C280" i="70"/>
  <c r="E280" i="70"/>
  <c r="G280" i="70"/>
  <c r="H280" i="70"/>
  <c r="O280" i="70" s="1"/>
  <c r="B281" i="70"/>
  <c r="C281" i="70"/>
  <c r="E281" i="70"/>
  <c r="G281" i="70"/>
  <c r="H281" i="70"/>
  <c r="X281" i="70" s="1"/>
  <c r="B282" i="70"/>
  <c r="C282" i="70"/>
  <c r="E282" i="70"/>
  <c r="G282" i="70"/>
  <c r="H282" i="70"/>
  <c r="M282" i="70" s="1"/>
  <c r="B283" i="70"/>
  <c r="C283" i="70"/>
  <c r="E283" i="70"/>
  <c r="G283" i="70"/>
  <c r="H283" i="70"/>
  <c r="B285" i="70"/>
  <c r="C285" i="70"/>
  <c r="E285" i="70"/>
  <c r="G285" i="70"/>
  <c r="H285" i="70"/>
  <c r="I285" i="70" s="1"/>
  <c r="N285" i="70" s="1"/>
  <c r="B260" i="70"/>
  <c r="C260" i="70"/>
  <c r="E260" i="70"/>
  <c r="G260" i="70"/>
  <c r="H260" i="70"/>
  <c r="I260" i="70" s="1"/>
  <c r="N260" i="70" s="1"/>
  <c r="B261" i="70"/>
  <c r="C261" i="70"/>
  <c r="E261" i="70"/>
  <c r="G261" i="70"/>
  <c r="H261" i="70"/>
  <c r="M261" i="70" s="1"/>
  <c r="B262" i="70"/>
  <c r="C262" i="70"/>
  <c r="E262" i="70"/>
  <c r="G262" i="70"/>
  <c r="H262" i="70"/>
  <c r="T262" i="70" s="1"/>
  <c r="B263" i="70"/>
  <c r="C263" i="70"/>
  <c r="E263" i="70"/>
  <c r="G263" i="70"/>
  <c r="H263" i="70"/>
  <c r="I263" i="70" s="1"/>
  <c r="N263" i="70" s="1"/>
  <c r="B264" i="70"/>
  <c r="C264" i="70"/>
  <c r="E264" i="70"/>
  <c r="G264" i="70"/>
  <c r="H264" i="70"/>
  <c r="I264" i="70" s="1"/>
  <c r="N264" i="70" s="1"/>
  <c r="B265" i="70"/>
  <c r="C265" i="70"/>
  <c r="E265" i="70"/>
  <c r="G265" i="70"/>
  <c r="H265" i="70"/>
  <c r="R265" i="70" s="1"/>
  <c r="B266" i="70"/>
  <c r="C266" i="70"/>
  <c r="E266" i="70"/>
  <c r="G266" i="70"/>
  <c r="H266" i="70"/>
  <c r="P266" i="70" s="1"/>
  <c r="B267" i="70"/>
  <c r="C267" i="70"/>
  <c r="E267" i="70"/>
  <c r="G267" i="70"/>
  <c r="H267" i="70"/>
  <c r="O267" i="70" s="1"/>
  <c r="B268" i="70"/>
  <c r="C268" i="70"/>
  <c r="E268" i="70"/>
  <c r="G268" i="70"/>
  <c r="H268" i="70"/>
  <c r="X268" i="70" s="1"/>
  <c r="B269" i="70"/>
  <c r="C269" i="70"/>
  <c r="E269" i="70"/>
  <c r="G269" i="70"/>
  <c r="H269" i="70"/>
  <c r="M269" i="70" s="1"/>
  <c r="B270" i="70"/>
  <c r="C270" i="70"/>
  <c r="E270" i="70"/>
  <c r="G270" i="70"/>
  <c r="H270" i="70"/>
  <c r="T270" i="70" s="1"/>
  <c r="B272" i="70"/>
  <c r="C272" i="70"/>
  <c r="E272" i="70"/>
  <c r="G272" i="70"/>
  <c r="H272" i="70"/>
  <c r="I272" i="70" s="1"/>
  <c r="N272" i="70" s="1"/>
  <c r="B247" i="70"/>
  <c r="C247" i="70"/>
  <c r="E247" i="70"/>
  <c r="G247" i="70"/>
  <c r="H247" i="70"/>
  <c r="I247" i="70" s="1"/>
  <c r="B248" i="70"/>
  <c r="C248" i="70"/>
  <c r="E248" i="70"/>
  <c r="G248" i="70"/>
  <c r="H248" i="70"/>
  <c r="M248" i="70" s="1"/>
  <c r="B249" i="70"/>
  <c r="C249" i="70"/>
  <c r="E249" i="70"/>
  <c r="G249" i="70"/>
  <c r="H249" i="70"/>
  <c r="B250" i="70"/>
  <c r="C250" i="70"/>
  <c r="E250" i="70"/>
  <c r="G250" i="70"/>
  <c r="H250" i="70"/>
  <c r="I250" i="70" s="1"/>
  <c r="N250" i="70" s="1"/>
  <c r="B251" i="70"/>
  <c r="C251" i="70"/>
  <c r="E251" i="70"/>
  <c r="G251" i="70"/>
  <c r="H251" i="70"/>
  <c r="O251" i="70" s="1"/>
  <c r="B252" i="70"/>
  <c r="C252" i="70"/>
  <c r="E252" i="70"/>
  <c r="G252" i="70"/>
  <c r="H252" i="70"/>
  <c r="R252" i="70" s="1"/>
  <c r="B253" i="70"/>
  <c r="C253" i="70"/>
  <c r="E253" i="70"/>
  <c r="G253" i="70"/>
  <c r="H253" i="70"/>
  <c r="M253" i="70" s="1"/>
  <c r="B254" i="70"/>
  <c r="C254" i="70"/>
  <c r="E254" i="70"/>
  <c r="G254" i="70"/>
  <c r="H254" i="70"/>
  <c r="O254" i="70" s="1"/>
  <c r="B255" i="70"/>
  <c r="C255" i="70"/>
  <c r="E255" i="70"/>
  <c r="G255" i="70"/>
  <c r="H255" i="70"/>
  <c r="I255" i="70" s="1"/>
  <c r="N255" i="70" s="1"/>
  <c r="B256" i="70"/>
  <c r="C256" i="70"/>
  <c r="E256" i="70"/>
  <c r="G256" i="70"/>
  <c r="H256" i="70"/>
  <c r="M256" i="70" s="1"/>
  <c r="B257" i="70"/>
  <c r="C257" i="70"/>
  <c r="E257" i="70"/>
  <c r="G257" i="70"/>
  <c r="H257" i="70"/>
  <c r="B259" i="70"/>
  <c r="C259" i="70"/>
  <c r="E259" i="70"/>
  <c r="G259" i="70"/>
  <c r="H259" i="70"/>
  <c r="I259" i="70" s="1"/>
  <c r="N259" i="70" s="1"/>
  <c r="B234" i="70"/>
  <c r="C234" i="70"/>
  <c r="E234" i="70"/>
  <c r="G234" i="70"/>
  <c r="H234" i="70"/>
  <c r="O234" i="70" s="1"/>
  <c r="B235" i="70"/>
  <c r="C235" i="70"/>
  <c r="E235" i="70"/>
  <c r="G235" i="70"/>
  <c r="H235" i="70"/>
  <c r="X235" i="70" s="1"/>
  <c r="B236" i="70"/>
  <c r="C236" i="70"/>
  <c r="E236" i="70"/>
  <c r="G236" i="70"/>
  <c r="H236" i="70"/>
  <c r="M236" i="70" s="1"/>
  <c r="B237" i="70"/>
  <c r="C237" i="70"/>
  <c r="E237" i="70"/>
  <c r="G237" i="70"/>
  <c r="H237" i="70"/>
  <c r="P237" i="70" s="1"/>
  <c r="B238" i="70"/>
  <c r="C238" i="70"/>
  <c r="E238" i="70"/>
  <c r="G238" i="70"/>
  <c r="H238" i="70"/>
  <c r="I238" i="70" s="1"/>
  <c r="N238" i="70" s="1"/>
  <c r="B239" i="70"/>
  <c r="C239" i="70"/>
  <c r="E239" i="70"/>
  <c r="G239" i="70"/>
  <c r="H239" i="70"/>
  <c r="O239" i="70" s="1"/>
  <c r="B240" i="70"/>
  <c r="C240" i="70"/>
  <c r="E240" i="70"/>
  <c r="G240" i="70"/>
  <c r="H240" i="70"/>
  <c r="I240" i="70" s="1"/>
  <c r="N240" i="70" s="1"/>
  <c r="B241" i="70"/>
  <c r="C241" i="70"/>
  <c r="E241" i="70"/>
  <c r="G241" i="70"/>
  <c r="H241" i="70"/>
  <c r="M241" i="70" s="1"/>
  <c r="B242" i="70"/>
  <c r="C242" i="70"/>
  <c r="E242" i="70"/>
  <c r="G242" i="70"/>
  <c r="H242" i="70"/>
  <c r="O242" i="70" s="1"/>
  <c r="B243" i="70"/>
  <c r="C243" i="70"/>
  <c r="E243" i="70"/>
  <c r="G243" i="70"/>
  <c r="H243" i="70"/>
  <c r="O243" i="70" s="1"/>
  <c r="B244" i="70"/>
  <c r="C244" i="70"/>
  <c r="E244" i="70"/>
  <c r="G244" i="70"/>
  <c r="H244" i="70"/>
  <c r="I244" i="70" s="1"/>
  <c r="N244" i="70" s="1"/>
  <c r="B246" i="70"/>
  <c r="C246" i="70"/>
  <c r="E246" i="70"/>
  <c r="G246" i="70"/>
  <c r="H246" i="70"/>
  <c r="B233" i="70"/>
  <c r="C233" i="70"/>
  <c r="E233" i="70"/>
  <c r="G233" i="70"/>
  <c r="H233" i="70"/>
  <c r="O233" i="70" s="1"/>
  <c r="B219" i="70"/>
  <c r="C219" i="70"/>
  <c r="E219" i="70"/>
  <c r="G219" i="70"/>
  <c r="H219" i="70"/>
  <c r="O219" i="70" s="1"/>
  <c r="B220" i="70"/>
  <c r="C220" i="70"/>
  <c r="E220" i="70"/>
  <c r="G220" i="70"/>
  <c r="H220" i="70"/>
  <c r="M220" i="70" s="1"/>
  <c r="B221" i="70"/>
  <c r="C221" i="70"/>
  <c r="E221" i="70"/>
  <c r="G221" i="70"/>
  <c r="H221" i="70"/>
  <c r="B222" i="70"/>
  <c r="C222" i="70"/>
  <c r="E222" i="70"/>
  <c r="G222" i="70"/>
  <c r="H222" i="70"/>
  <c r="I222" i="70" s="1"/>
  <c r="N222" i="70" s="1"/>
  <c r="B223" i="70"/>
  <c r="C223" i="70"/>
  <c r="E223" i="70"/>
  <c r="G223" i="70"/>
  <c r="H223" i="70"/>
  <c r="T223" i="70" s="1"/>
  <c r="B224" i="70"/>
  <c r="C224" i="70"/>
  <c r="E224" i="70"/>
  <c r="G224" i="70"/>
  <c r="H224" i="70"/>
  <c r="I224" i="70" s="1"/>
  <c r="N224" i="70" s="1"/>
  <c r="B225" i="70"/>
  <c r="C225" i="70"/>
  <c r="E225" i="70"/>
  <c r="G225" i="70"/>
  <c r="H225" i="70"/>
  <c r="S225" i="70" s="1"/>
  <c r="B226" i="70"/>
  <c r="C226" i="70"/>
  <c r="E226" i="70"/>
  <c r="G226" i="70"/>
  <c r="H226" i="70"/>
  <c r="O226" i="70" s="1"/>
  <c r="B227" i="70"/>
  <c r="C227" i="70"/>
  <c r="E227" i="70"/>
  <c r="G227" i="70"/>
  <c r="H227" i="70"/>
  <c r="X227" i="70" s="1"/>
  <c r="B228" i="70"/>
  <c r="C228" i="70"/>
  <c r="E228" i="70"/>
  <c r="G228" i="70"/>
  <c r="H228" i="70"/>
  <c r="M228" i="70" s="1"/>
  <c r="B229" i="70"/>
  <c r="C229" i="70"/>
  <c r="E229" i="70"/>
  <c r="G229" i="70"/>
  <c r="H229" i="70"/>
  <c r="B230" i="70"/>
  <c r="C230" i="70"/>
  <c r="E230" i="70"/>
  <c r="G230" i="70"/>
  <c r="H230" i="70"/>
  <c r="I230" i="70" s="1"/>
  <c r="N230" i="70" s="1"/>
  <c r="B207" i="70"/>
  <c r="C207" i="70"/>
  <c r="E207" i="70"/>
  <c r="G207" i="70"/>
  <c r="K207" i="70" s="1"/>
  <c r="H207" i="70"/>
  <c r="O207" i="70" s="1"/>
  <c r="B208" i="70"/>
  <c r="C208" i="70"/>
  <c r="E208" i="70"/>
  <c r="G208" i="70"/>
  <c r="K208" i="70" s="1"/>
  <c r="H208" i="70"/>
  <c r="M208" i="70" s="1"/>
  <c r="B209" i="70"/>
  <c r="C209" i="70"/>
  <c r="E209" i="70"/>
  <c r="G209" i="70"/>
  <c r="K209" i="70" s="1"/>
  <c r="H209" i="70"/>
  <c r="V209" i="70" s="1"/>
  <c r="B210" i="70"/>
  <c r="C210" i="70"/>
  <c r="E210" i="70"/>
  <c r="G210" i="70"/>
  <c r="K210" i="70" s="1"/>
  <c r="H210" i="70"/>
  <c r="I210" i="70" s="1"/>
  <c r="N210" i="70" s="1"/>
  <c r="B211" i="70"/>
  <c r="C211" i="70"/>
  <c r="E211" i="70"/>
  <c r="G211" i="70"/>
  <c r="K211" i="70" s="1"/>
  <c r="H211" i="70"/>
  <c r="I211" i="70" s="1"/>
  <c r="N211" i="70" s="1"/>
  <c r="B212" i="70"/>
  <c r="C212" i="70"/>
  <c r="E212" i="70"/>
  <c r="G212" i="70"/>
  <c r="K212" i="70" s="1"/>
  <c r="H212" i="70"/>
  <c r="I212" i="70" s="1"/>
  <c r="N212" i="70" s="1"/>
  <c r="B213" i="70"/>
  <c r="C213" i="70"/>
  <c r="E213" i="70"/>
  <c r="G213" i="70"/>
  <c r="K213" i="70" s="1"/>
  <c r="H213" i="70"/>
  <c r="I213" i="70" s="1"/>
  <c r="N213" i="70" s="1"/>
  <c r="B214" i="70"/>
  <c r="C214" i="70"/>
  <c r="E214" i="70"/>
  <c r="G214" i="70"/>
  <c r="K214" i="70" s="1"/>
  <c r="H214" i="70"/>
  <c r="R214" i="70" s="1"/>
  <c r="B215" i="70"/>
  <c r="C215" i="70"/>
  <c r="E215" i="70"/>
  <c r="G215" i="70"/>
  <c r="K215" i="70" s="1"/>
  <c r="H215" i="70"/>
  <c r="X215" i="70" s="1"/>
  <c r="B216" i="70"/>
  <c r="C216" i="70"/>
  <c r="E216" i="70"/>
  <c r="G216" i="70"/>
  <c r="K216" i="70" s="1"/>
  <c r="H216" i="70"/>
  <c r="M216" i="70" s="1"/>
  <c r="B217" i="70"/>
  <c r="C217" i="70"/>
  <c r="E217" i="70"/>
  <c r="G217" i="70"/>
  <c r="K217" i="70" s="1"/>
  <c r="H217" i="70"/>
  <c r="V217" i="70" s="1"/>
  <c r="B206" i="70"/>
  <c r="C206" i="70"/>
  <c r="E206" i="70"/>
  <c r="G206" i="70"/>
  <c r="K206" i="70" s="1"/>
  <c r="H206" i="70"/>
  <c r="I206" i="70" s="1"/>
  <c r="N206" i="70" s="1"/>
  <c r="B193" i="70"/>
  <c r="C193" i="70"/>
  <c r="E193" i="70"/>
  <c r="G193" i="70"/>
  <c r="K193" i="70" s="1"/>
  <c r="H193" i="70"/>
  <c r="I193" i="70" s="1"/>
  <c r="N193" i="70" s="1"/>
  <c r="B194" i="70"/>
  <c r="C194" i="70"/>
  <c r="E194" i="70"/>
  <c r="G194" i="70"/>
  <c r="K194" i="70" s="1"/>
  <c r="H194" i="70"/>
  <c r="M194" i="70" s="1"/>
  <c r="B195" i="70"/>
  <c r="C195" i="70"/>
  <c r="E195" i="70"/>
  <c r="G195" i="70"/>
  <c r="K195" i="70" s="1"/>
  <c r="H195" i="70"/>
  <c r="O195" i="70" s="1"/>
  <c r="B196" i="70"/>
  <c r="C196" i="70"/>
  <c r="E196" i="70"/>
  <c r="G196" i="70"/>
  <c r="K196" i="70" s="1"/>
  <c r="H196" i="70"/>
  <c r="I196" i="70" s="1"/>
  <c r="N196" i="70" s="1"/>
  <c r="B197" i="70"/>
  <c r="C197" i="70"/>
  <c r="E197" i="70"/>
  <c r="G197" i="70"/>
  <c r="K197" i="70" s="1"/>
  <c r="H197" i="70"/>
  <c r="I197" i="70" s="1"/>
  <c r="N197" i="70" s="1"/>
  <c r="B198" i="70"/>
  <c r="C198" i="70"/>
  <c r="E198" i="70"/>
  <c r="G198" i="70"/>
  <c r="K198" i="70" s="1"/>
  <c r="H198" i="70"/>
  <c r="I198" i="70" s="1"/>
  <c r="N198" i="70" s="1"/>
  <c r="B199" i="70"/>
  <c r="C199" i="70"/>
  <c r="E199" i="70"/>
  <c r="G199" i="70"/>
  <c r="K199" i="70" s="1"/>
  <c r="H199" i="70"/>
  <c r="P199" i="70" s="1"/>
  <c r="B200" i="70"/>
  <c r="C200" i="70"/>
  <c r="E200" i="70"/>
  <c r="G200" i="70"/>
  <c r="K200" i="70" s="1"/>
  <c r="H200" i="70"/>
  <c r="R200" i="70" s="1"/>
  <c r="B201" i="70"/>
  <c r="C201" i="70"/>
  <c r="E201" i="70"/>
  <c r="G201" i="70"/>
  <c r="K201" i="70" s="1"/>
  <c r="H201" i="70"/>
  <c r="V201" i="70" s="1"/>
  <c r="B202" i="70"/>
  <c r="C202" i="70"/>
  <c r="E202" i="70"/>
  <c r="G202" i="70"/>
  <c r="K202" i="70" s="1"/>
  <c r="H202" i="70"/>
  <c r="M202" i="70" s="1"/>
  <c r="B203" i="70"/>
  <c r="C203" i="70"/>
  <c r="E203" i="70"/>
  <c r="G203" i="70"/>
  <c r="K203" i="70" s="1"/>
  <c r="H203" i="70"/>
  <c r="P203" i="70" s="1"/>
  <c r="B204" i="70"/>
  <c r="C204" i="70"/>
  <c r="E204" i="70"/>
  <c r="G204" i="70"/>
  <c r="K204" i="70" s="1"/>
  <c r="H204" i="70"/>
  <c r="I204" i="70" s="1"/>
  <c r="N204" i="70" s="1"/>
  <c r="B181" i="70"/>
  <c r="C181" i="70"/>
  <c r="E181" i="70"/>
  <c r="G181" i="70"/>
  <c r="H181" i="70"/>
  <c r="I181" i="70" s="1"/>
  <c r="B182" i="70"/>
  <c r="C182" i="70"/>
  <c r="E182" i="70"/>
  <c r="G182" i="70"/>
  <c r="H182" i="70"/>
  <c r="M182" i="70" s="1"/>
  <c r="B183" i="70"/>
  <c r="C183" i="70"/>
  <c r="E183" i="70"/>
  <c r="G183" i="70"/>
  <c r="H183" i="70"/>
  <c r="I183" i="70" s="1"/>
  <c r="N183" i="70" s="1"/>
  <c r="B184" i="70"/>
  <c r="C184" i="70"/>
  <c r="E184" i="70"/>
  <c r="G184" i="70"/>
  <c r="H184" i="70"/>
  <c r="I184" i="70" s="1"/>
  <c r="N184" i="70" s="1"/>
  <c r="B185" i="70"/>
  <c r="C185" i="70"/>
  <c r="E185" i="70"/>
  <c r="G185" i="70"/>
  <c r="H185" i="70"/>
  <c r="I185" i="70" s="1"/>
  <c r="B186" i="70"/>
  <c r="C186" i="70"/>
  <c r="E186" i="70"/>
  <c r="G186" i="70"/>
  <c r="H186" i="70"/>
  <c r="R186" i="70" s="1"/>
  <c r="B187" i="70"/>
  <c r="C187" i="70"/>
  <c r="E187" i="70"/>
  <c r="G187" i="70"/>
  <c r="H187" i="70"/>
  <c r="P187" i="70" s="1"/>
  <c r="B188" i="70"/>
  <c r="C188" i="70"/>
  <c r="E188" i="70"/>
  <c r="G188" i="70"/>
  <c r="H188" i="70"/>
  <c r="O188" i="70" s="1"/>
  <c r="B189" i="70"/>
  <c r="C189" i="70"/>
  <c r="E189" i="70"/>
  <c r="G189" i="70"/>
  <c r="H189" i="70"/>
  <c r="X189" i="70" s="1"/>
  <c r="B190" i="70"/>
  <c r="C190" i="70"/>
  <c r="E190" i="70"/>
  <c r="G190" i="70"/>
  <c r="H190" i="70"/>
  <c r="M190" i="70" s="1"/>
  <c r="B191" i="70"/>
  <c r="C191" i="70"/>
  <c r="E191" i="70"/>
  <c r="G191" i="70"/>
  <c r="H191" i="70"/>
  <c r="B180" i="70"/>
  <c r="C180" i="70"/>
  <c r="E180" i="70"/>
  <c r="G180" i="70"/>
  <c r="H180" i="70"/>
  <c r="X180" i="70" s="1"/>
  <c r="B168" i="70"/>
  <c r="C168" i="70"/>
  <c r="E168" i="70"/>
  <c r="G168" i="70"/>
  <c r="H168" i="70"/>
  <c r="O168" i="70" s="1"/>
  <c r="B169" i="70"/>
  <c r="C169" i="70"/>
  <c r="E169" i="70"/>
  <c r="G169" i="70"/>
  <c r="H169" i="70"/>
  <c r="I169" i="70" s="1"/>
  <c r="B170" i="70"/>
  <c r="C170" i="70"/>
  <c r="E170" i="70"/>
  <c r="G170" i="70"/>
  <c r="H170" i="70"/>
  <c r="I170" i="70" s="1"/>
  <c r="B171" i="70"/>
  <c r="C171" i="70"/>
  <c r="E171" i="70"/>
  <c r="G171" i="70"/>
  <c r="H171" i="70"/>
  <c r="I171" i="70" s="1"/>
  <c r="N171" i="70" s="1"/>
  <c r="B172" i="70"/>
  <c r="C172" i="70"/>
  <c r="E172" i="70"/>
  <c r="G172" i="70"/>
  <c r="H172" i="70"/>
  <c r="I172" i="70" s="1"/>
  <c r="N172" i="70" s="1"/>
  <c r="B173" i="70"/>
  <c r="C173" i="70"/>
  <c r="E173" i="70"/>
  <c r="G173" i="70"/>
  <c r="H173" i="70"/>
  <c r="O173" i="70" s="1"/>
  <c r="B174" i="70"/>
  <c r="C174" i="70"/>
  <c r="E174" i="70"/>
  <c r="G174" i="70"/>
  <c r="H174" i="70"/>
  <c r="R174" i="70" s="1"/>
  <c r="B175" i="70"/>
  <c r="C175" i="70"/>
  <c r="E175" i="70"/>
  <c r="G175" i="70"/>
  <c r="H175" i="70"/>
  <c r="B176" i="70"/>
  <c r="C176" i="70"/>
  <c r="E176" i="70"/>
  <c r="G176" i="70"/>
  <c r="H176" i="70"/>
  <c r="O176" i="70" s="1"/>
  <c r="B177" i="70"/>
  <c r="C177" i="70"/>
  <c r="E177" i="70"/>
  <c r="G177" i="70"/>
  <c r="H177" i="70"/>
  <c r="S177" i="70" s="1"/>
  <c r="B178" i="70"/>
  <c r="C178" i="70"/>
  <c r="E178" i="70"/>
  <c r="G178" i="70"/>
  <c r="H178" i="70"/>
  <c r="I178" i="70" s="1"/>
  <c r="N178" i="70" s="1"/>
  <c r="B167" i="70"/>
  <c r="C167" i="70"/>
  <c r="E167" i="70"/>
  <c r="G167" i="70"/>
  <c r="H167" i="70"/>
  <c r="I167" i="70" s="1"/>
  <c r="B155" i="70"/>
  <c r="C155" i="70"/>
  <c r="E155" i="70"/>
  <c r="G155" i="70"/>
  <c r="K155" i="70" s="1"/>
  <c r="H155" i="70"/>
  <c r="V155" i="70" s="1"/>
  <c r="B156" i="70"/>
  <c r="C156" i="70"/>
  <c r="E156" i="70"/>
  <c r="G156" i="70"/>
  <c r="K156" i="70" s="1"/>
  <c r="H156" i="70"/>
  <c r="M156" i="70" s="1"/>
  <c r="B157" i="70"/>
  <c r="C157" i="70"/>
  <c r="E157" i="70"/>
  <c r="G157" i="70"/>
  <c r="K157" i="70" s="1"/>
  <c r="H157" i="70"/>
  <c r="I157" i="70" s="1"/>
  <c r="N157" i="70" s="1"/>
  <c r="B158" i="70"/>
  <c r="C158" i="70"/>
  <c r="E158" i="70"/>
  <c r="G158" i="70"/>
  <c r="K158" i="70" s="1"/>
  <c r="H158" i="70"/>
  <c r="I158" i="70" s="1"/>
  <c r="N158" i="70" s="1"/>
  <c r="B159" i="70"/>
  <c r="C159" i="70"/>
  <c r="E159" i="70"/>
  <c r="G159" i="70"/>
  <c r="K159" i="70" s="1"/>
  <c r="H159" i="70"/>
  <c r="I159" i="70" s="1"/>
  <c r="N159" i="70" s="1"/>
  <c r="B160" i="70"/>
  <c r="C160" i="70"/>
  <c r="E160" i="70"/>
  <c r="G160" i="70"/>
  <c r="K160" i="70" s="1"/>
  <c r="H160" i="70"/>
  <c r="V160" i="70" s="1"/>
  <c r="B161" i="70"/>
  <c r="C161" i="70"/>
  <c r="E161" i="70"/>
  <c r="G161" i="70"/>
  <c r="K161" i="70" s="1"/>
  <c r="H161" i="70"/>
  <c r="P161" i="70" s="1"/>
  <c r="B162" i="70"/>
  <c r="C162" i="70"/>
  <c r="E162" i="70"/>
  <c r="G162" i="70"/>
  <c r="K162" i="70" s="1"/>
  <c r="H162" i="70"/>
  <c r="M162" i="70" s="1"/>
  <c r="B163" i="70"/>
  <c r="C163" i="70"/>
  <c r="E163" i="70"/>
  <c r="G163" i="70"/>
  <c r="K163" i="70" s="1"/>
  <c r="H163" i="70"/>
  <c r="R163" i="70" s="1"/>
  <c r="B164" i="70"/>
  <c r="C164" i="70"/>
  <c r="E164" i="70"/>
  <c r="G164" i="70"/>
  <c r="K164" i="70" s="1"/>
  <c r="H164" i="70"/>
  <c r="M164" i="70" s="1"/>
  <c r="B165" i="70"/>
  <c r="C165" i="70"/>
  <c r="E165" i="70"/>
  <c r="G165" i="70"/>
  <c r="K165" i="70" s="1"/>
  <c r="H165" i="70"/>
  <c r="M165" i="70" s="1"/>
  <c r="B154" i="70"/>
  <c r="C154" i="70"/>
  <c r="E154" i="70"/>
  <c r="G154" i="70"/>
  <c r="K154" i="70" s="1"/>
  <c r="H154" i="70"/>
  <c r="I154" i="70" s="1"/>
  <c r="N154" i="70" s="1"/>
  <c r="B142" i="70"/>
  <c r="C142" i="70"/>
  <c r="E142" i="70"/>
  <c r="G142" i="70"/>
  <c r="H142" i="70"/>
  <c r="I142" i="70" s="1"/>
  <c r="N142" i="70" s="1"/>
  <c r="B143" i="70"/>
  <c r="C143" i="70"/>
  <c r="E143" i="70"/>
  <c r="G143" i="70"/>
  <c r="H143" i="70"/>
  <c r="M143" i="70" s="1"/>
  <c r="B144" i="70"/>
  <c r="C144" i="70"/>
  <c r="E144" i="70"/>
  <c r="G144" i="70"/>
  <c r="H144" i="70"/>
  <c r="M144" i="70" s="1"/>
  <c r="B145" i="70"/>
  <c r="C145" i="70"/>
  <c r="E145" i="70"/>
  <c r="G145" i="70"/>
  <c r="H145" i="70"/>
  <c r="I145" i="70" s="1"/>
  <c r="N145" i="70" s="1"/>
  <c r="B146" i="70"/>
  <c r="C146" i="70"/>
  <c r="E146" i="70"/>
  <c r="G146" i="70"/>
  <c r="H146" i="70"/>
  <c r="I146" i="70" s="1"/>
  <c r="N146" i="70" s="1"/>
  <c r="B147" i="70"/>
  <c r="C147" i="70"/>
  <c r="E147" i="70"/>
  <c r="G147" i="70"/>
  <c r="H147" i="70"/>
  <c r="I147" i="70" s="1"/>
  <c r="B148" i="70"/>
  <c r="C148" i="70"/>
  <c r="E148" i="70"/>
  <c r="G148" i="70"/>
  <c r="H148" i="70"/>
  <c r="I148" i="70" s="1"/>
  <c r="N148" i="70" s="1"/>
  <c r="B149" i="70"/>
  <c r="C149" i="70"/>
  <c r="E149" i="70"/>
  <c r="G149" i="70"/>
  <c r="H149" i="70"/>
  <c r="P149" i="70" s="1"/>
  <c r="B150" i="70"/>
  <c r="C150" i="70"/>
  <c r="E150" i="70"/>
  <c r="G150" i="70"/>
  <c r="K150" i="70" s="1"/>
  <c r="H150" i="70"/>
  <c r="I150" i="70" s="1"/>
  <c r="N150" i="70" s="1"/>
  <c r="B151" i="70"/>
  <c r="C151" i="70"/>
  <c r="E151" i="70"/>
  <c r="G151" i="70"/>
  <c r="H151" i="70"/>
  <c r="M151" i="70" s="1"/>
  <c r="B152" i="70"/>
  <c r="C152" i="70"/>
  <c r="E152" i="70"/>
  <c r="G152" i="70"/>
  <c r="H152" i="70"/>
  <c r="M152" i="70" s="1"/>
  <c r="B141" i="70"/>
  <c r="C141" i="70"/>
  <c r="E141" i="70"/>
  <c r="G141" i="70"/>
  <c r="H141" i="70"/>
  <c r="I141" i="70" s="1"/>
  <c r="N141" i="70" s="1"/>
  <c r="B128" i="70"/>
  <c r="C128" i="70"/>
  <c r="E128" i="70"/>
  <c r="G128" i="70"/>
  <c r="K128" i="70" s="1"/>
  <c r="H128" i="70"/>
  <c r="X128" i="70" s="1"/>
  <c r="B129" i="70"/>
  <c r="C129" i="70"/>
  <c r="E129" i="70"/>
  <c r="G129" i="70"/>
  <c r="K129" i="70" s="1"/>
  <c r="H129" i="70"/>
  <c r="M129" i="70" s="1"/>
  <c r="B130" i="70"/>
  <c r="C130" i="70"/>
  <c r="E130" i="70"/>
  <c r="G130" i="70"/>
  <c r="K130" i="70" s="1"/>
  <c r="H130" i="70"/>
  <c r="V130" i="70" s="1"/>
  <c r="B131" i="70"/>
  <c r="C131" i="70"/>
  <c r="E131" i="70"/>
  <c r="G131" i="70"/>
  <c r="K131" i="70" s="1"/>
  <c r="H131" i="70"/>
  <c r="I131" i="70" s="1"/>
  <c r="N131" i="70" s="1"/>
  <c r="B132" i="70"/>
  <c r="C132" i="70"/>
  <c r="E132" i="70"/>
  <c r="G132" i="70"/>
  <c r="K132" i="70" s="1"/>
  <c r="H132" i="70"/>
  <c r="I132" i="70" s="1"/>
  <c r="N132" i="70" s="1"/>
  <c r="B133" i="70"/>
  <c r="C133" i="70"/>
  <c r="E133" i="70"/>
  <c r="G133" i="70"/>
  <c r="K133" i="70" s="1"/>
  <c r="H133" i="70"/>
  <c r="I133" i="70" s="1"/>
  <c r="N133" i="70" s="1"/>
  <c r="B134" i="70"/>
  <c r="C134" i="70"/>
  <c r="E134" i="70"/>
  <c r="G134" i="70"/>
  <c r="K134" i="70" s="1"/>
  <c r="H134" i="70"/>
  <c r="X134" i="70" s="1"/>
  <c r="B135" i="70"/>
  <c r="C135" i="70"/>
  <c r="E135" i="70"/>
  <c r="G135" i="70"/>
  <c r="K135" i="70" s="1"/>
  <c r="H135" i="70"/>
  <c r="P135" i="70" s="1"/>
  <c r="B136" i="70"/>
  <c r="C136" i="70"/>
  <c r="E136" i="70"/>
  <c r="G136" i="70"/>
  <c r="K136" i="70" s="1"/>
  <c r="H136" i="70"/>
  <c r="X136" i="70" s="1"/>
  <c r="B137" i="70"/>
  <c r="C137" i="70"/>
  <c r="E137" i="70"/>
  <c r="G137" i="70"/>
  <c r="K137" i="70" s="1"/>
  <c r="H137" i="70"/>
  <c r="M137" i="70" s="1"/>
  <c r="B138" i="70"/>
  <c r="C138" i="70"/>
  <c r="E138" i="70"/>
  <c r="G138" i="70"/>
  <c r="K138" i="70" s="1"/>
  <c r="H138" i="70"/>
  <c r="V138" i="70" s="1"/>
  <c r="B139" i="70"/>
  <c r="C139" i="70"/>
  <c r="E139" i="70"/>
  <c r="G139" i="70"/>
  <c r="K139" i="70" s="1"/>
  <c r="H139" i="70"/>
  <c r="I139" i="70" s="1"/>
  <c r="N139" i="70" s="1"/>
  <c r="H5" i="70"/>
  <c r="B116" i="70"/>
  <c r="C116" i="70"/>
  <c r="E116" i="70"/>
  <c r="G116" i="70"/>
  <c r="K116" i="70" s="1"/>
  <c r="H116" i="70"/>
  <c r="V116" i="70" s="1"/>
  <c r="B117" i="70"/>
  <c r="C117" i="70"/>
  <c r="E117" i="70"/>
  <c r="G117" i="70"/>
  <c r="K117" i="70" s="1"/>
  <c r="H117" i="70"/>
  <c r="X117" i="70" s="1"/>
  <c r="B118" i="70"/>
  <c r="C118" i="70"/>
  <c r="E118" i="70"/>
  <c r="G118" i="70"/>
  <c r="K118" i="70" s="1"/>
  <c r="H118" i="70"/>
  <c r="M118" i="70" s="1"/>
  <c r="B119" i="70"/>
  <c r="C119" i="70"/>
  <c r="E119" i="70"/>
  <c r="G119" i="70"/>
  <c r="K119" i="70" s="1"/>
  <c r="H119" i="70"/>
  <c r="V119" i="70" s="1"/>
  <c r="B120" i="70"/>
  <c r="C120" i="70"/>
  <c r="E120" i="70"/>
  <c r="G120" i="70"/>
  <c r="K120" i="70" s="1"/>
  <c r="H120" i="70"/>
  <c r="I120" i="70" s="1"/>
  <c r="N120" i="70" s="1"/>
  <c r="B121" i="70"/>
  <c r="C121" i="70"/>
  <c r="E121" i="70"/>
  <c r="G121" i="70"/>
  <c r="K121" i="70" s="1"/>
  <c r="H121" i="70"/>
  <c r="I121" i="70" s="1"/>
  <c r="N121" i="70" s="1"/>
  <c r="B122" i="70"/>
  <c r="C122" i="70"/>
  <c r="E122" i="70"/>
  <c r="G122" i="70"/>
  <c r="K122" i="70" s="1"/>
  <c r="H122" i="70"/>
  <c r="X122" i="70" s="1"/>
  <c r="B123" i="70"/>
  <c r="C123" i="70"/>
  <c r="E123" i="70"/>
  <c r="G123" i="70"/>
  <c r="K123" i="70" s="1"/>
  <c r="H123" i="70"/>
  <c r="P123" i="70" s="1"/>
  <c r="B124" i="70"/>
  <c r="C124" i="70"/>
  <c r="E124" i="70"/>
  <c r="G124" i="70"/>
  <c r="K124" i="70" s="1"/>
  <c r="H124" i="70"/>
  <c r="P124" i="70" s="1"/>
  <c r="B125" i="70"/>
  <c r="C125" i="70"/>
  <c r="E125" i="70"/>
  <c r="G125" i="70"/>
  <c r="K125" i="70" s="1"/>
  <c r="H125" i="70"/>
  <c r="X125" i="70" s="1"/>
  <c r="B126" i="70"/>
  <c r="C126" i="70"/>
  <c r="E126" i="70"/>
  <c r="G126" i="70"/>
  <c r="K126" i="70" s="1"/>
  <c r="H126" i="70"/>
  <c r="M126" i="70" s="1"/>
  <c r="B115" i="70"/>
  <c r="C115" i="70"/>
  <c r="E115" i="70"/>
  <c r="G115" i="70"/>
  <c r="K115" i="70" s="1"/>
  <c r="H115" i="70"/>
  <c r="V115" i="70" s="1"/>
  <c r="B102" i="70"/>
  <c r="C102" i="70"/>
  <c r="E102" i="70"/>
  <c r="G102" i="70"/>
  <c r="H102" i="70"/>
  <c r="I102" i="70" s="1"/>
  <c r="B103" i="70"/>
  <c r="C103" i="70"/>
  <c r="E103" i="70"/>
  <c r="G103" i="70"/>
  <c r="H103" i="70"/>
  <c r="M103" i="70" s="1"/>
  <c r="B104" i="70"/>
  <c r="C104" i="70"/>
  <c r="E104" i="70"/>
  <c r="G104" i="70"/>
  <c r="K104" i="70" s="1"/>
  <c r="H104" i="70"/>
  <c r="P104" i="70" s="1"/>
  <c r="B105" i="70"/>
  <c r="C105" i="70"/>
  <c r="E105" i="70"/>
  <c r="G105" i="70"/>
  <c r="H105" i="70"/>
  <c r="I105" i="70" s="1"/>
  <c r="N105" i="70" s="1"/>
  <c r="B106" i="70"/>
  <c r="C106" i="70"/>
  <c r="E106" i="70"/>
  <c r="G106" i="70"/>
  <c r="H106" i="70"/>
  <c r="P106" i="70" s="1"/>
  <c r="B107" i="70"/>
  <c r="C107" i="70"/>
  <c r="E107" i="70"/>
  <c r="G107" i="70"/>
  <c r="K107" i="70" s="1"/>
  <c r="H107" i="70"/>
  <c r="R107" i="70" s="1"/>
  <c r="B108" i="70"/>
  <c r="C108" i="70"/>
  <c r="E108" i="70"/>
  <c r="G108" i="70"/>
  <c r="H108" i="70"/>
  <c r="X108" i="70" s="1"/>
  <c r="B109" i="70"/>
  <c r="C109" i="70"/>
  <c r="E109" i="70"/>
  <c r="G109" i="70"/>
  <c r="H109" i="70"/>
  <c r="O109" i="70" s="1"/>
  <c r="B110" i="70"/>
  <c r="C110" i="70"/>
  <c r="E110" i="70"/>
  <c r="G110" i="70"/>
  <c r="H110" i="70"/>
  <c r="B111" i="70"/>
  <c r="C111" i="70"/>
  <c r="E111" i="70"/>
  <c r="G111" i="70"/>
  <c r="H111" i="70"/>
  <c r="M111" i="70" s="1"/>
  <c r="B112" i="70"/>
  <c r="C112" i="70"/>
  <c r="E112" i="70"/>
  <c r="G112" i="70"/>
  <c r="H112" i="70"/>
  <c r="O112" i="70" s="1"/>
  <c r="B113" i="70"/>
  <c r="C113" i="70"/>
  <c r="E113" i="70"/>
  <c r="G113" i="70"/>
  <c r="H113" i="70"/>
  <c r="I113" i="70" s="1"/>
  <c r="N113" i="70" s="1"/>
  <c r="B90" i="70"/>
  <c r="C90" i="70"/>
  <c r="E90" i="70"/>
  <c r="G90" i="70"/>
  <c r="H90" i="70"/>
  <c r="I90" i="70" s="1"/>
  <c r="B91" i="70"/>
  <c r="C91" i="70"/>
  <c r="E91" i="70"/>
  <c r="G91" i="70"/>
  <c r="H91" i="70"/>
  <c r="M91" i="70" s="1"/>
  <c r="B92" i="70"/>
  <c r="C92" i="70"/>
  <c r="E92" i="70"/>
  <c r="G92" i="70"/>
  <c r="H92" i="70"/>
  <c r="B93" i="70"/>
  <c r="C93" i="70"/>
  <c r="E93" i="70"/>
  <c r="G93" i="70"/>
  <c r="H93" i="70"/>
  <c r="I93" i="70" s="1"/>
  <c r="N93" i="70" s="1"/>
  <c r="B94" i="70"/>
  <c r="C94" i="70"/>
  <c r="E94" i="70"/>
  <c r="G94" i="70"/>
  <c r="H94" i="70"/>
  <c r="P94" i="70" s="1"/>
  <c r="B95" i="70"/>
  <c r="C95" i="70"/>
  <c r="E95" i="70"/>
  <c r="G95" i="70"/>
  <c r="H95" i="70"/>
  <c r="I95" i="70" s="1"/>
  <c r="B96" i="70"/>
  <c r="C96" i="70"/>
  <c r="E96" i="70"/>
  <c r="G96" i="70"/>
  <c r="H96" i="70"/>
  <c r="O96" i="70" s="1"/>
  <c r="B97" i="70"/>
  <c r="C97" i="70"/>
  <c r="E97" i="70"/>
  <c r="G97" i="70"/>
  <c r="H97" i="70"/>
  <c r="O97" i="70" s="1"/>
  <c r="B98" i="70"/>
  <c r="C98" i="70"/>
  <c r="E98" i="70"/>
  <c r="G98" i="70"/>
  <c r="H98" i="70"/>
  <c r="O98" i="70" s="1"/>
  <c r="B99" i="70"/>
  <c r="C99" i="70"/>
  <c r="E99" i="70"/>
  <c r="G99" i="70"/>
  <c r="H99" i="70"/>
  <c r="M99" i="70" s="1"/>
  <c r="B100" i="70"/>
  <c r="C100" i="70"/>
  <c r="E100" i="70"/>
  <c r="G100" i="70"/>
  <c r="H100" i="70"/>
  <c r="B89" i="70"/>
  <c r="C89" i="70"/>
  <c r="E89" i="70"/>
  <c r="G89" i="70"/>
  <c r="H89" i="70"/>
  <c r="I89" i="70" s="1"/>
  <c r="N89" i="70" s="1"/>
  <c r="B77" i="70"/>
  <c r="C77" i="70"/>
  <c r="E77" i="70"/>
  <c r="G77" i="70"/>
  <c r="H77" i="70"/>
  <c r="P77" i="70" s="1"/>
  <c r="B78" i="70"/>
  <c r="C78" i="70"/>
  <c r="E78" i="70"/>
  <c r="G78" i="70"/>
  <c r="H78" i="70"/>
  <c r="M78" i="70" s="1"/>
  <c r="B79" i="70"/>
  <c r="C79" i="70"/>
  <c r="E79" i="70"/>
  <c r="G79" i="70"/>
  <c r="H79" i="70"/>
  <c r="X79" i="70" s="1"/>
  <c r="B80" i="70"/>
  <c r="C80" i="70"/>
  <c r="E80" i="70"/>
  <c r="G80" i="70"/>
  <c r="H80" i="70"/>
  <c r="I80" i="70" s="1"/>
  <c r="B81" i="70"/>
  <c r="C81" i="70"/>
  <c r="E81" i="70"/>
  <c r="G81" i="70"/>
  <c r="H81" i="70"/>
  <c r="I81" i="70" s="1"/>
  <c r="N81" i="70" s="1"/>
  <c r="B82" i="70"/>
  <c r="C82" i="70"/>
  <c r="E82" i="70"/>
  <c r="G82" i="70"/>
  <c r="H82" i="70"/>
  <c r="R82" i="70" s="1"/>
  <c r="B83" i="70"/>
  <c r="C83" i="70"/>
  <c r="E83" i="70"/>
  <c r="G83" i="70"/>
  <c r="H83" i="70"/>
  <c r="O83" i="70" s="1"/>
  <c r="B84" i="70"/>
  <c r="C84" i="70"/>
  <c r="E84" i="70"/>
  <c r="G84" i="70"/>
  <c r="H84" i="70"/>
  <c r="O84" i="70" s="1"/>
  <c r="B85" i="70"/>
  <c r="C85" i="70"/>
  <c r="E85" i="70"/>
  <c r="G85" i="70"/>
  <c r="H85" i="70"/>
  <c r="X85" i="70" s="1"/>
  <c r="B86" i="70"/>
  <c r="C86" i="70"/>
  <c r="E86" i="70"/>
  <c r="G86" i="70"/>
  <c r="H86" i="70"/>
  <c r="M86" i="70" s="1"/>
  <c r="B87" i="70"/>
  <c r="C87" i="70"/>
  <c r="E87" i="70"/>
  <c r="G87" i="70"/>
  <c r="H87" i="70"/>
  <c r="R87" i="70" s="1"/>
  <c r="B76" i="70"/>
  <c r="C76" i="70"/>
  <c r="E76" i="70"/>
  <c r="G76" i="70"/>
  <c r="H76" i="70"/>
  <c r="X76" i="70" s="1"/>
  <c r="B64" i="70"/>
  <c r="C64" i="70"/>
  <c r="E64" i="70"/>
  <c r="G64" i="70"/>
  <c r="H64" i="70"/>
  <c r="O64" i="70" s="1"/>
  <c r="B65" i="70"/>
  <c r="C65" i="70"/>
  <c r="E65" i="70"/>
  <c r="G65" i="70"/>
  <c r="H65" i="70"/>
  <c r="M65" i="70" s="1"/>
  <c r="B66" i="70"/>
  <c r="C66" i="70"/>
  <c r="E66" i="70"/>
  <c r="G66" i="70"/>
  <c r="H66" i="70"/>
  <c r="T66" i="70" s="1"/>
  <c r="B67" i="70"/>
  <c r="C67" i="70"/>
  <c r="E67" i="70"/>
  <c r="G67" i="70"/>
  <c r="H67" i="70"/>
  <c r="I67" i="70" s="1"/>
  <c r="N67" i="70" s="1"/>
  <c r="B68" i="70"/>
  <c r="C68" i="70"/>
  <c r="E68" i="70"/>
  <c r="G68" i="70"/>
  <c r="H68" i="70"/>
  <c r="I68" i="70" s="1"/>
  <c r="N68" i="70" s="1"/>
  <c r="B69" i="70"/>
  <c r="C69" i="70"/>
  <c r="E69" i="70"/>
  <c r="G69" i="70"/>
  <c r="H69" i="70"/>
  <c r="I69" i="70" s="1"/>
  <c r="B70" i="70"/>
  <c r="C70" i="70"/>
  <c r="E70" i="70"/>
  <c r="G70" i="70"/>
  <c r="H70" i="70"/>
  <c r="I70" i="70" s="1"/>
  <c r="B71" i="70"/>
  <c r="C71" i="70"/>
  <c r="E71" i="70"/>
  <c r="G71" i="70"/>
  <c r="H71" i="70"/>
  <c r="P71" i="70" s="1"/>
  <c r="B72" i="70"/>
  <c r="C72" i="70"/>
  <c r="E72" i="70"/>
  <c r="G72" i="70"/>
  <c r="H72" i="70"/>
  <c r="O72" i="70" s="1"/>
  <c r="B73" i="70"/>
  <c r="C73" i="70"/>
  <c r="E73" i="70"/>
  <c r="G73" i="70"/>
  <c r="H73" i="70"/>
  <c r="M73" i="70" s="1"/>
  <c r="B74" i="70"/>
  <c r="C74" i="70"/>
  <c r="E74" i="70"/>
  <c r="G74" i="70"/>
  <c r="H74" i="70"/>
  <c r="B51" i="70"/>
  <c r="C51" i="70"/>
  <c r="E51" i="70"/>
  <c r="G51" i="70"/>
  <c r="H51" i="70"/>
  <c r="R51" i="70" s="1"/>
  <c r="B52" i="70"/>
  <c r="C52" i="70"/>
  <c r="E52" i="70"/>
  <c r="G52" i="70"/>
  <c r="H52" i="70"/>
  <c r="P52" i="70" s="1"/>
  <c r="B53" i="70"/>
  <c r="C53" i="70"/>
  <c r="E53" i="70"/>
  <c r="G53" i="70"/>
  <c r="H53" i="70"/>
  <c r="I53" i="70" s="1"/>
  <c r="N53" i="70" s="1"/>
  <c r="B54" i="70"/>
  <c r="C54" i="70"/>
  <c r="E54" i="70"/>
  <c r="G54" i="70"/>
  <c r="H54" i="70"/>
  <c r="X54" i="70" s="1"/>
  <c r="B55" i="70"/>
  <c r="C55" i="70"/>
  <c r="E55" i="70"/>
  <c r="G55" i="70"/>
  <c r="H55" i="70"/>
  <c r="M55" i="70" s="1"/>
  <c r="B56" i="70"/>
  <c r="C56" i="70"/>
  <c r="E56" i="70"/>
  <c r="G56" i="70"/>
  <c r="H56" i="70"/>
  <c r="I56" i="70" s="1"/>
  <c r="N56" i="70" s="1"/>
  <c r="B57" i="70"/>
  <c r="C57" i="70"/>
  <c r="E57" i="70"/>
  <c r="G57" i="70"/>
  <c r="H57" i="70"/>
  <c r="I57" i="70" s="1"/>
  <c r="N57" i="70" s="1"/>
  <c r="B58" i="70"/>
  <c r="C58" i="70"/>
  <c r="E58" i="70"/>
  <c r="G58" i="70"/>
  <c r="H58" i="70"/>
  <c r="M58" i="70" s="1"/>
  <c r="B59" i="70"/>
  <c r="C59" i="70"/>
  <c r="E59" i="70"/>
  <c r="G59" i="70"/>
  <c r="H59" i="70"/>
  <c r="R59" i="70" s="1"/>
  <c r="B60" i="70"/>
  <c r="C60" i="70"/>
  <c r="E60" i="70"/>
  <c r="G60" i="70"/>
  <c r="H60" i="70"/>
  <c r="I60" i="70" s="1"/>
  <c r="N60" i="70" s="1"/>
  <c r="B61" i="70"/>
  <c r="C61" i="70"/>
  <c r="E61" i="70"/>
  <c r="G61" i="70"/>
  <c r="H61" i="70"/>
  <c r="I61" i="70" s="1"/>
  <c r="N61" i="70" s="1"/>
  <c r="B63" i="70"/>
  <c r="C63" i="70"/>
  <c r="E63" i="70"/>
  <c r="G63" i="70"/>
  <c r="H63" i="70"/>
  <c r="X63" i="70" s="1"/>
  <c r="B38" i="70"/>
  <c r="C38" i="70"/>
  <c r="E38" i="70"/>
  <c r="G38" i="70"/>
  <c r="H38" i="70"/>
  <c r="I38" i="70" s="1"/>
  <c r="N38" i="70" s="1"/>
  <c r="B39" i="70"/>
  <c r="C39" i="70"/>
  <c r="E39" i="70"/>
  <c r="G39" i="70"/>
  <c r="H39" i="70"/>
  <c r="X39" i="70" s="1"/>
  <c r="B40" i="70"/>
  <c r="C40" i="70"/>
  <c r="E40" i="70"/>
  <c r="G40" i="70"/>
  <c r="H40" i="70"/>
  <c r="P40" i="70" s="1"/>
  <c r="B41" i="70"/>
  <c r="C41" i="70"/>
  <c r="E41" i="70"/>
  <c r="G41" i="70"/>
  <c r="H41" i="70"/>
  <c r="I41" i="70" s="1"/>
  <c r="N41" i="70" s="1"/>
  <c r="B42" i="70"/>
  <c r="C42" i="70"/>
  <c r="E42" i="70"/>
  <c r="G42" i="70"/>
  <c r="H42" i="70"/>
  <c r="I42" i="70" s="1"/>
  <c r="N42" i="70" s="1"/>
  <c r="B43" i="70"/>
  <c r="C43" i="70"/>
  <c r="E43" i="70"/>
  <c r="G43" i="70"/>
  <c r="H43" i="70"/>
  <c r="I43" i="70" s="1"/>
  <c r="N43" i="70" s="1"/>
  <c r="B44" i="70"/>
  <c r="C44" i="70"/>
  <c r="E44" i="70"/>
  <c r="G44" i="70"/>
  <c r="H44" i="70"/>
  <c r="I44" i="70" s="1"/>
  <c r="B45" i="70"/>
  <c r="C45" i="70"/>
  <c r="E45" i="70"/>
  <c r="G45" i="70"/>
  <c r="H45" i="70"/>
  <c r="M45" i="70" s="1"/>
  <c r="B46" i="70"/>
  <c r="C46" i="70"/>
  <c r="E46" i="70"/>
  <c r="G46" i="70"/>
  <c r="H46" i="70"/>
  <c r="O46" i="70" s="1"/>
  <c r="B47" i="70"/>
  <c r="C47" i="70"/>
  <c r="E47" i="70"/>
  <c r="G47" i="70"/>
  <c r="H47" i="70"/>
  <c r="X47" i="70" s="1"/>
  <c r="B48" i="70"/>
  <c r="C48" i="70"/>
  <c r="E48" i="70"/>
  <c r="G48" i="70"/>
  <c r="H48" i="70"/>
  <c r="R48" i="70" s="1"/>
  <c r="B50" i="70"/>
  <c r="C50" i="70"/>
  <c r="E50" i="70"/>
  <c r="G50" i="70"/>
  <c r="H50" i="70"/>
  <c r="T50" i="70" s="1"/>
  <c r="B25" i="70"/>
  <c r="C25" i="70"/>
  <c r="E25" i="70"/>
  <c r="G25" i="70"/>
  <c r="H25" i="70"/>
  <c r="I25" i="70" s="1"/>
  <c r="B26" i="70"/>
  <c r="C26" i="70"/>
  <c r="E26" i="70"/>
  <c r="G26" i="70"/>
  <c r="H26" i="70"/>
  <c r="M26" i="70" s="1"/>
  <c r="B27" i="70"/>
  <c r="C27" i="70"/>
  <c r="E27" i="70"/>
  <c r="G27" i="70"/>
  <c r="H27" i="70"/>
  <c r="O27" i="70" s="1"/>
  <c r="B28" i="70"/>
  <c r="C28" i="70"/>
  <c r="E28" i="70"/>
  <c r="G28" i="70"/>
  <c r="H28" i="70"/>
  <c r="I28" i="70" s="1"/>
  <c r="N28" i="70" s="1"/>
  <c r="B29" i="70"/>
  <c r="C29" i="70"/>
  <c r="E29" i="70"/>
  <c r="G29" i="70"/>
  <c r="H29" i="70"/>
  <c r="P29" i="70" s="1"/>
  <c r="B30" i="70"/>
  <c r="C30" i="70"/>
  <c r="E30" i="70"/>
  <c r="G30" i="70"/>
  <c r="H30" i="70"/>
  <c r="R30" i="70" s="1"/>
  <c r="B31" i="70"/>
  <c r="C31" i="70"/>
  <c r="E31" i="70"/>
  <c r="G31" i="70"/>
  <c r="H31" i="70"/>
  <c r="P31" i="70" s="1"/>
  <c r="B32" i="70"/>
  <c r="C32" i="70"/>
  <c r="E32" i="70"/>
  <c r="G32" i="70"/>
  <c r="H32" i="70"/>
  <c r="O32" i="70" s="1"/>
  <c r="B33" i="70"/>
  <c r="C33" i="70"/>
  <c r="E33" i="70"/>
  <c r="G33" i="70"/>
  <c r="H33" i="70"/>
  <c r="X33" i="70" s="1"/>
  <c r="B34" i="70"/>
  <c r="C34" i="70"/>
  <c r="E34" i="70"/>
  <c r="G34" i="70"/>
  <c r="H34" i="70"/>
  <c r="M34" i="70" s="1"/>
  <c r="B35" i="70"/>
  <c r="C35" i="70"/>
  <c r="E35" i="70"/>
  <c r="G35" i="70"/>
  <c r="H35" i="70"/>
  <c r="P35" i="70" s="1"/>
  <c r="B37" i="70"/>
  <c r="C37" i="70"/>
  <c r="E37" i="70"/>
  <c r="G37" i="70"/>
  <c r="H37" i="70"/>
  <c r="I37" i="70" s="1"/>
  <c r="N37" i="70" s="1"/>
  <c r="B24" i="70"/>
  <c r="C24" i="70"/>
  <c r="E24" i="70"/>
  <c r="G24" i="70"/>
  <c r="H24" i="70"/>
  <c r="I24" i="70" s="1"/>
  <c r="B12" i="70"/>
  <c r="C12" i="70"/>
  <c r="E12" i="70"/>
  <c r="G12" i="70"/>
  <c r="H12" i="70"/>
  <c r="I12" i="70" s="1"/>
  <c r="B13" i="70"/>
  <c r="C13" i="70"/>
  <c r="E13" i="70"/>
  <c r="G13" i="70"/>
  <c r="H13" i="70"/>
  <c r="I13" i="70" s="1"/>
  <c r="N13" i="70" s="1"/>
  <c r="B14" i="70"/>
  <c r="C14" i="70"/>
  <c r="E14" i="70"/>
  <c r="G14" i="70"/>
  <c r="H14" i="70"/>
  <c r="O14" i="70" s="1"/>
  <c r="B15" i="70"/>
  <c r="C15" i="70"/>
  <c r="E15" i="70"/>
  <c r="G15" i="70"/>
  <c r="H15" i="70"/>
  <c r="I15" i="70" s="1"/>
  <c r="N15" i="70" s="1"/>
  <c r="B16" i="70"/>
  <c r="C16" i="70"/>
  <c r="E16" i="70"/>
  <c r="G16" i="70"/>
  <c r="H16" i="70"/>
  <c r="O16" i="70" s="1"/>
  <c r="B17" i="70"/>
  <c r="C17" i="70"/>
  <c r="E17" i="70"/>
  <c r="G17" i="70"/>
  <c r="H17" i="70"/>
  <c r="I17" i="70" s="1"/>
  <c r="N17" i="70" s="1"/>
  <c r="B18" i="70"/>
  <c r="C18" i="70"/>
  <c r="E18" i="70"/>
  <c r="G18" i="70"/>
  <c r="H18" i="70"/>
  <c r="O18" i="70" s="1"/>
  <c r="B19" i="70"/>
  <c r="C19" i="70"/>
  <c r="E19" i="70"/>
  <c r="G19" i="70"/>
  <c r="H19" i="70"/>
  <c r="I19" i="70" s="1"/>
  <c r="N19" i="70" s="1"/>
  <c r="B20" i="70"/>
  <c r="C20" i="70"/>
  <c r="E20" i="70"/>
  <c r="G20" i="70"/>
  <c r="H20" i="70"/>
  <c r="O20" i="70" s="1"/>
  <c r="B21" i="70"/>
  <c r="C21" i="70"/>
  <c r="E21" i="70"/>
  <c r="G21" i="70"/>
  <c r="H21" i="70"/>
  <c r="I21" i="70" s="1"/>
  <c r="N21" i="70" s="1"/>
  <c r="B22" i="70"/>
  <c r="C22" i="70"/>
  <c r="E22" i="70"/>
  <c r="G22" i="70"/>
  <c r="H22" i="70"/>
  <c r="O22" i="70" s="1"/>
  <c r="S2" i="70"/>
  <c r="P391" i="70" l="1"/>
  <c r="I409" i="70"/>
  <c r="N409" i="70" s="1"/>
  <c r="X412" i="70"/>
  <c r="S403" i="70"/>
  <c r="T403" i="70"/>
  <c r="W448" i="70"/>
  <c r="P451" i="70"/>
  <c r="W442" i="70"/>
  <c r="O449" i="70"/>
  <c r="R429" i="70"/>
  <c r="P429" i="70"/>
  <c r="M429" i="70"/>
  <c r="O451" i="70"/>
  <c r="V353" i="70"/>
  <c r="X417" i="70"/>
  <c r="P353" i="70"/>
  <c r="W417" i="70"/>
  <c r="S417" i="70"/>
  <c r="V417" i="70"/>
  <c r="T265" i="70"/>
  <c r="R417" i="70"/>
  <c r="S451" i="70"/>
  <c r="X442" i="70"/>
  <c r="V420" i="70"/>
  <c r="X348" i="70"/>
  <c r="T420" i="70"/>
  <c r="O417" i="70"/>
  <c r="X438" i="70"/>
  <c r="X451" i="70"/>
  <c r="X449" i="70"/>
  <c r="S442" i="70"/>
  <c r="S420" i="70"/>
  <c r="W439" i="70"/>
  <c r="V438" i="70"/>
  <c r="X429" i="70"/>
  <c r="W451" i="70"/>
  <c r="W449" i="70"/>
  <c r="I449" i="70"/>
  <c r="M442" i="70"/>
  <c r="M420" i="70"/>
  <c r="T439" i="70"/>
  <c r="S438" i="70"/>
  <c r="O353" i="70"/>
  <c r="T449" i="70"/>
  <c r="S449" i="70"/>
  <c r="X420" i="70"/>
  <c r="M451" i="70"/>
  <c r="R449" i="70"/>
  <c r="X391" i="70"/>
  <c r="W420" i="70"/>
  <c r="X416" i="70"/>
  <c r="W431" i="70"/>
  <c r="P449" i="70"/>
  <c r="O424" i="70"/>
  <c r="S447" i="70"/>
  <c r="M444" i="70"/>
  <c r="W443" i="70"/>
  <c r="M424" i="70"/>
  <c r="P421" i="70"/>
  <c r="O429" i="70"/>
  <c r="M447" i="70"/>
  <c r="X444" i="70"/>
  <c r="I444" i="70"/>
  <c r="V444" i="70" s="1"/>
  <c r="M443" i="70"/>
  <c r="V431" i="70"/>
  <c r="I429" i="70"/>
  <c r="N429" i="70" s="1"/>
  <c r="X450" i="70"/>
  <c r="X448" i="70"/>
  <c r="T444" i="70"/>
  <c r="T431" i="70"/>
  <c r="W450" i="70"/>
  <c r="S444" i="70"/>
  <c r="W444" i="70"/>
  <c r="W392" i="70"/>
  <c r="O391" i="70"/>
  <c r="V426" i="70"/>
  <c r="X425" i="70"/>
  <c r="W424" i="70"/>
  <c r="R431" i="70"/>
  <c r="X430" i="70"/>
  <c r="W429" i="70"/>
  <c r="S450" i="70"/>
  <c r="R448" i="70"/>
  <c r="X447" i="70"/>
  <c r="R444" i="70"/>
  <c r="T348" i="70"/>
  <c r="T426" i="70"/>
  <c r="W425" i="70"/>
  <c r="R424" i="70"/>
  <c r="V433" i="70"/>
  <c r="O431" i="70"/>
  <c r="S430" i="70"/>
  <c r="T429" i="70"/>
  <c r="M450" i="70"/>
  <c r="O448" i="70"/>
  <c r="W447" i="70"/>
  <c r="P444" i="70"/>
  <c r="T357" i="70"/>
  <c r="X379" i="70"/>
  <c r="R426" i="70"/>
  <c r="R425" i="70"/>
  <c r="P424" i="70"/>
  <c r="S433" i="70"/>
  <c r="I431" i="70"/>
  <c r="N431" i="70" s="1"/>
  <c r="T447" i="70"/>
  <c r="X443" i="70"/>
  <c r="X377" i="70"/>
  <c r="O430" i="70"/>
  <c r="S452" i="70"/>
  <c r="R451" i="70"/>
  <c r="P448" i="70"/>
  <c r="I420" i="70"/>
  <c r="N420" i="70" s="1"/>
  <c r="R452" i="70"/>
  <c r="P452" i="70"/>
  <c r="O452" i="70"/>
  <c r="S443" i="70"/>
  <c r="W413" i="70"/>
  <c r="X409" i="70"/>
  <c r="W405" i="70"/>
  <c r="S421" i="70"/>
  <c r="O438" i="70"/>
  <c r="X452" i="70"/>
  <c r="M452" i="70"/>
  <c r="V448" i="70"/>
  <c r="R447" i="70"/>
  <c r="S445" i="70"/>
  <c r="R443" i="70"/>
  <c r="T452" i="70"/>
  <c r="R413" i="70"/>
  <c r="V409" i="70"/>
  <c r="T405" i="70"/>
  <c r="W426" i="70"/>
  <c r="R422" i="70"/>
  <c r="V418" i="70"/>
  <c r="W452" i="70"/>
  <c r="T448" i="70"/>
  <c r="P447" i="70"/>
  <c r="S446" i="70"/>
  <c r="P443" i="70"/>
  <c r="O413" i="70"/>
  <c r="T409" i="70"/>
  <c r="I405" i="70"/>
  <c r="N405" i="70" s="1"/>
  <c r="O422" i="70"/>
  <c r="R418" i="70"/>
  <c r="V430" i="70"/>
  <c r="V452" i="70"/>
  <c r="V451" i="70"/>
  <c r="S448" i="70"/>
  <c r="O447" i="70"/>
  <c r="R446" i="70"/>
  <c r="O443" i="70"/>
  <c r="V447" i="70"/>
  <c r="N447" i="70"/>
  <c r="N443" i="70"/>
  <c r="V443" i="70"/>
  <c r="T451" i="70"/>
  <c r="P446" i="70"/>
  <c r="R445" i="70"/>
  <c r="T443" i="70"/>
  <c r="T450" i="70"/>
  <c r="I450" i="70"/>
  <c r="N450" i="70" s="1"/>
  <c r="M448" i="70"/>
  <c r="O446" i="70"/>
  <c r="P445" i="70"/>
  <c r="T442" i="70"/>
  <c r="I442" i="70"/>
  <c r="N442" i="70" s="1"/>
  <c r="X446" i="70"/>
  <c r="O445" i="70"/>
  <c r="R450" i="70"/>
  <c r="W446" i="70"/>
  <c r="M446" i="70"/>
  <c r="X445" i="70"/>
  <c r="R442" i="70"/>
  <c r="P450" i="70"/>
  <c r="V446" i="70"/>
  <c r="W445" i="70"/>
  <c r="M445" i="70"/>
  <c r="P442" i="70"/>
  <c r="T446" i="70"/>
  <c r="V445" i="70"/>
  <c r="T445" i="70"/>
  <c r="R344" i="70"/>
  <c r="O355" i="70"/>
  <c r="O385" i="70"/>
  <c r="W379" i="70"/>
  <c r="X407" i="70"/>
  <c r="M418" i="70"/>
  <c r="V439" i="70"/>
  <c r="P434" i="70"/>
  <c r="T433" i="70"/>
  <c r="X431" i="70"/>
  <c r="M431" i="70"/>
  <c r="W409" i="70"/>
  <c r="R403" i="70"/>
  <c r="M426" i="70"/>
  <c r="T425" i="70"/>
  <c r="S416" i="70"/>
  <c r="R439" i="70"/>
  <c r="R435" i="70"/>
  <c r="R433" i="70"/>
  <c r="S432" i="70"/>
  <c r="M403" i="70"/>
  <c r="S425" i="70"/>
  <c r="P416" i="70"/>
  <c r="O439" i="70"/>
  <c r="X437" i="70"/>
  <c r="O433" i="70"/>
  <c r="W399" i="70"/>
  <c r="O396" i="70"/>
  <c r="M416" i="70"/>
  <c r="I439" i="70"/>
  <c r="N439" i="70" s="1"/>
  <c r="W437" i="70"/>
  <c r="V436" i="70"/>
  <c r="I433" i="70"/>
  <c r="N433" i="70" s="1"/>
  <c r="S431" i="70"/>
  <c r="S429" i="70"/>
  <c r="X423" i="70"/>
  <c r="P437" i="70"/>
  <c r="R423" i="70"/>
  <c r="T418" i="70"/>
  <c r="M437" i="70"/>
  <c r="X433" i="70"/>
  <c r="X400" i="70"/>
  <c r="P413" i="70"/>
  <c r="O426" i="70"/>
  <c r="S423" i="70"/>
  <c r="O418" i="70"/>
  <c r="R416" i="70"/>
  <c r="P439" i="70"/>
  <c r="O437" i="70"/>
  <c r="X436" i="70"/>
  <c r="I436" i="70"/>
  <c r="N436" i="70" s="1"/>
  <c r="O435" i="70"/>
  <c r="W403" i="70"/>
  <c r="X426" i="70"/>
  <c r="I426" i="70"/>
  <c r="N426" i="70" s="1"/>
  <c r="V425" i="70"/>
  <c r="P423" i="70"/>
  <c r="X418" i="70"/>
  <c r="O416" i="70"/>
  <c r="X439" i="70"/>
  <c r="M439" i="70"/>
  <c r="I437" i="70"/>
  <c r="N437" i="70" s="1"/>
  <c r="T436" i="70"/>
  <c r="P408" i="70"/>
  <c r="S419" i="70"/>
  <c r="W418" i="70"/>
  <c r="I418" i="70"/>
  <c r="N418" i="70" s="1"/>
  <c r="S436" i="70"/>
  <c r="X330" i="70"/>
  <c r="X392" i="70"/>
  <c r="R436" i="70"/>
  <c r="T330" i="70"/>
  <c r="W357" i="70"/>
  <c r="T437" i="70"/>
  <c r="P436" i="70"/>
  <c r="P330" i="70"/>
  <c r="V357" i="70"/>
  <c r="S413" i="70"/>
  <c r="M405" i="70"/>
  <c r="O403" i="70"/>
  <c r="S426" i="70"/>
  <c r="P425" i="70"/>
  <c r="S418" i="70"/>
  <c r="P417" i="70"/>
  <c r="W416" i="70"/>
  <c r="S437" i="70"/>
  <c r="O436" i="70"/>
  <c r="S435" i="70"/>
  <c r="S434" i="70"/>
  <c r="S441" i="70"/>
  <c r="R441" i="70"/>
  <c r="T438" i="70"/>
  <c r="I438" i="70"/>
  <c r="N438" i="70" s="1"/>
  <c r="V437" i="70"/>
  <c r="W436" i="70"/>
  <c r="X435" i="70"/>
  <c r="O434" i="70"/>
  <c r="P433" i="70"/>
  <c r="R432" i="70"/>
  <c r="T430" i="70"/>
  <c r="I430" i="70"/>
  <c r="N430" i="70" s="1"/>
  <c r="P441" i="70"/>
  <c r="W435" i="70"/>
  <c r="M435" i="70"/>
  <c r="X434" i="70"/>
  <c r="P432" i="70"/>
  <c r="O441" i="70"/>
  <c r="R438" i="70"/>
  <c r="V435" i="70"/>
  <c r="W434" i="70"/>
  <c r="M434" i="70"/>
  <c r="O432" i="70"/>
  <c r="R430" i="70"/>
  <c r="X441" i="70"/>
  <c r="P438" i="70"/>
  <c r="T435" i="70"/>
  <c r="I435" i="70"/>
  <c r="N435" i="70" s="1"/>
  <c r="V434" i="70"/>
  <c r="W433" i="70"/>
  <c r="X432" i="70"/>
  <c r="P430" i="70"/>
  <c r="W441" i="70"/>
  <c r="M441" i="70"/>
  <c r="T434" i="70"/>
  <c r="I434" i="70"/>
  <c r="N434" i="70" s="1"/>
  <c r="W432" i="70"/>
  <c r="M432" i="70"/>
  <c r="V441" i="70"/>
  <c r="V432" i="70"/>
  <c r="T441" i="70"/>
  <c r="W438" i="70"/>
  <c r="T432" i="70"/>
  <c r="W430" i="70"/>
  <c r="I400" i="70"/>
  <c r="N400" i="70" s="1"/>
  <c r="T413" i="70"/>
  <c r="P409" i="70"/>
  <c r="W407" i="70"/>
  <c r="M353" i="70"/>
  <c r="V386" i="70"/>
  <c r="O409" i="70"/>
  <c r="T407" i="70"/>
  <c r="S422" i="70"/>
  <c r="T379" i="70"/>
  <c r="W400" i="70"/>
  <c r="M409" i="70"/>
  <c r="S407" i="70"/>
  <c r="X353" i="70"/>
  <c r="S402" i="70"/>
  <c r="R407" i="70"/>
  <c r="S357" i="70"/>
  <c r="W353" i="70"/>
  <c r="T400" i="70"/>
  <c r="P407" i="70"/>
  <c r="M417" i="70"/>
  <c r="O357" i="70"/>
  <c r="X384" i="70"/>
  <c r="R400" i="70"/>
  <c r="M407" i="70"/>
  <c r="T318" i="70"/>
  <c r="T353" i="70"/>
  <c r="T374" i="70"/>
  <c r="T371" i="70"/>
  <c r="T384" i="70"/>
  <c r="M400" i="70"/>
  <c r="X399" i="70"/>
  <c r="X398" i="70"/>
  <c r="I407" i="70"/>
  <c r="N407" i="70" s="1"/>
  <c r="O425" i="70"/>
  <c r="S424" i="70"/>
  <c r="R420" i="70"/>
  <c r="R428" i="70"/>
  <c r="I425" i="70"/>
  <c r="N425" i="70" s="1"/>
  <c r="V424" i="70"/>
  <c r="W423" i="70"/>
  <c r="M423" i="70"/>
  <c r="X422" i="70"/>
  <c r="O421" i="70"/>
  <c r="P420" i="70"/>
  <c r="R419" i="70"/>
  <c r="T417" i="70"/>
  <c r="V416" i="70"/>
  <c r="P428" i="70"/>
  <c r="T424" i="70"/>
  <c r="I424" i="70"/>
  <c r="N424" i="70" s="1"/>
  <c r="V423" i="70"/>
  <c r="W422" i="70"/>
  <c r="M422" i="70"/>
  <c r="X421" i="70"/>
  <c r="P419" i="70"/>
  <c r="T416" i="70"/>
  <c r="O428" i="70"/>
  <c r="T423" i="70"/>
  <c r="I423" i="70"/>
  <c r="N423" i="70" s="1"/>
  <c r="V422" i="70"/>
  <c r="W421" i="70"/>
  <c r="M421" i="70"/>
  <c r="O419" i="70"/>
  <c r="X428" i="70"/>
  <c r="T422" i="70"/>
  <c r="I422" i="70"/>
  <c r="N422" i="70" s="1"/>
  <c r="V421" i="70"/>
  <c r="X419" i="70"/>
  <c r="S428" i="70"/>
  <c r="W428" i="70"/>
  <c r="M428" i="70"/>
  <c r="T421" i="70"/>
  <c r="I421" i="70"/>
  <c r="N421" i="70" s="1"/>
  <c r="W419" i="70"/>
  <c r="M419" i="70"/>
  <c r="V428" i="70"/>
  <c r="V419" i="70"/>
  <c r="T428" i="70"/>
  <c r="T419" i="70"/>
  <c r="X338" i="70"/>
  <c r="I357" i="70"/>
  <c r="N357" i="70" s="1"/>
  <c r="R371" i="70"/>
  <c r="X368" i="70"/>
  <c r="R384" i="70"/>
  <c r="S379" i="70"/>
  <c r="V377" i="70"/>
  <c r="S399" i="70"/>
  <c r="M413" i="70"/>
  <c r="S409" i="70"/>
  <c r="S406" i="70"/>
  <c r="S405" i="70"/>
  <c r="W307" i="70"/>
  <c r="W338" i="70"/>
  <c r="X351" i="70"/>
  <c r="S368" i="70"/>
  <c r="X364" i="70"/>
  <c r="X387" i="70"/>
  <c r="O386" i="70"/>
  <c r="I384" i="70"/>
  <c r="N384" i="70" s="1"/>
  <c r="R379" i="70"/>
  <c r="T377" i="70"/>
  <c r="O399" i="70"/>
  <c r="T398" i="70"/>
  <c r="T394" i="70"/>
  <c r="T392" i="70"/>
  <c r="W391" i="70"/>
  <c r="I413" i="70"/>
  <c r="N413" i="70" s="1"/>
  <c r="S412" i="70"/>
  <c r="R405" i="70"/>
  <c r="X342" i="70"/>
  <c r="R338" i="70"/>
  <c r="W351" i="70"/>
  <c r="P368" i="70"/>
  <c r="W364" i="70"/>
  <c r="S387" i="70"/>
  <c r="P379" i="70"/>
  <c r="P377" i="70"/>
  <c r="S398" i="70"/>
  <c r="X397" i="70"/>
  <c r="S396" i="70"/>
  <c r="S395" i="70"/>
  <c r="S394" i="70"/>
  <c r="S391" i="70"/>
  <c r="R412" i="70"/>
  <c r="W411" i="70"/>
  <c r="P405" i="70"/>
  <c r="S342" i="70"/>
  <c r="P338" i="70"/>
  <c r="S352" i="70"/>
  <c r="O368" i="70"/>
  <c r="T364" i="70"/>
  <c r="M379" i="70"/>
  <c r="R398" i="70"/>
  <c r="R397" i="70"/>
  <c r="R396" i="70"/>
  <c r="P395" i="70"/>
  <c r="R394" i="70"/>
  <c r="R391" i="70"/>
  <c r="X390" i="70"/>
  <c r="P412" i="70"/>
  <c r="S411" i="70"/>
  <c r="S408" i="70"/>
  <c r="X404" i="70"/>
  <c r="S364" i="70"/>
  <c r="S382" i="70"/>
  <c r="I379" i="70"/>
  <c r="N379" i="70" s="1"/>
  <c r="P398" i="70"/>
  <c r="P397" i="70"/>
  <c r="I394" i="70"/>
  <c r="V394" i="70" s="1"/>
  <c r="P390" i="70"/>
  <c r="R411" i="70"/>
  <c r="X410" i="70"/>
  <c r="S404" i="70"/>
  <c r="M364" i="70"/>
  <c r="O390" i="70"/>
  <c r="O411" i="70"/>
  <c r="S410" i="70"/>
  <c r="P404" i="70"/>
  <c r="M281" i="70"/>
  <c r="X278" i="70"/>
  <c r="V340" i="70"/>
  <c r="R357" i="70"/>
  <c r="V356" i="70"/>
  <c r="T366" i="70"/>
  <c r="V384" i="70"/>
  <c r="V379" i="70"/>
  <c r="M390" i="70"/>
  <c r="M411" i="70"/>
  <c r="R415" i="70"/>
  <c r="T412" i="70"/>
  <c r="I412" i="70"/>
  <c r="N412" i="70" s="1"/>
  <c r="W410" i="70"/>
  <c r="M410" i="70"/>
  <c r="O408" i="70"/>
  <c r="R406" i="70"/>
  <c r="T404" i="70"/>
  <c r="I404" i="70"/>
  <c r="P415" i="70"/>
  <c r="T411" i="70"/>
  <c r="I411" i="70"/>
  <c r="N411" i="70" s="1"/>
  <c r="X408" i="70"/>
  <c r="P406" i="70"/>
  <c r="I403" i="70"/>
  <c r="O415" i="70"/>
  <c r="T410" i="70"/>
  <c r="I410" i="70"/>
  <c r="N410" i="70" s="1"/>
  <c r="W408" i="70"/>
  <c r="M408" i="70"/>
  <c r="O406" i="70"/>
  <c r="R404" i="70"/>
  <c r="X415" i="70"/>
  <c r="X406" i="70"/>
  <c r="W415" i="70"/>
  <c r="M415" i="70"/>
  <c r="X413" i="70"/>
  <c r="O412" i="70"/>
  <c r="P411" i="70"/>
  <c r="R410" i="70"/>
  <c r="T408" i="70"/>
  <c r="I408" i="70"/>
  <c r="N408" i="70" s="1"/>
  <c r="W406" i="70"/>
  <c r="M406" i="70"/>
  <c r="X405" i="70"/>
  <c r="O404" i="70"/>
  <c r="P403" i="70"/>
  <c r="V415" i="70"/>
  <c r="P410" i="70"/>
  <c r="V406" i="70"/>
  <c r="S415" i="70"/>
  <c r="T415" i="70"/>
  <c r="W412" i="70"/>
  <c r="T406" i="70"/>
  <c r="W404" i="70"/>
  <c r="X308" i="70"/>
  <c r="W342" i="70"/>
  <c r="R387" i="70"/>
  <c r="S386" i="70"/>
  <c r="W385" i="70"/>
  <c r="X381" i="70"/>
  <c r="X378" i="70"/>
  <c r="O377" i="70"/>
  <c r="P400" i="70"/>
  <c r="M399" i="70"/>
  <c r="W398" i="70"/>
  <c r="M398" i="70"/>
  <c r="S397" i="70"/>
  <c r="I392" i="70"/>
  <c r="V392" i="70" s="1"/>
  <c r="M387" i="70"/>
  <c r="R386" i="70"/>
  <c r="T385" i="70"/>
  <c r="V381" i="70"/>
  <c r="V378" i="70"/>
  <c r="M377" i="70"/>
  <c r="O400" i="70"/>
  <c r="I398" i="70"/>
  <c r="N398" i="70" s="1"/>
  <c r="S393" i="70"/>
  <c r="S308" i="70"/>
  <c r="T381" i="70"/>
  <c r="S378" i="70"/>
  <c r="S392" i="70"/>
  <c r="R308" i="70"/>
  <c r="W347" i="70"/>
  <c r="X358" i="70"/>
  <c r="V351" i="70"/>
  <c r="S383" i="70"/>
  <c r="S381" i="70"/>
  <c r="R378" i="70"/>
  <c r="W377" i="70"/>
  <c r="O397" i="70"/>
  <c r="R392" i="70"/>
  <c r="P308" i="70"/>
  <c r="M351" i="70"/>
  <c r="P371" i="70"/>
  <c r="O383" i="70"/>
  <c r="R381" i="70"/>
  <c r="S380" i="70"/>
  <c r="O378" i="70"/>
  <c r="P392" i="70"/>
  <c r="M391" i="70"/>
  <c r="W390" i="70"/>
  <c r="O308" i="70"/>
  <c r="O381" i="70"/>
  <c r="O392" i="70"/>
  <c r="S390" i="70"/>
  <c r="P345" i="70"/>
  <c r="W387" i="70"/>
  <c r="I381" i="70"/>
  <c r="N381" i="70" s="1"/>
  <c r="S377" i="70"/>
  <c r="P399" i="70"/>
  <c r="R390" i="70"/>
  <c r="N391" i="70"/>
  <c r="V391" i="70"/>
  <c r="R402" i="70"/>
  <c r="T399" i="70"/>
  <c r="I399" i="70"/>
  <c r="N399" i="70" s="1"/>
  <c r="W397" i="70"/>
  <c r="M397" i="70"/>
  <c r="X396" i="70"/>
  <c r="O395" i="70"/>
  <c r="P394" i="70"/>
  <c r="R393" i="70"/>
  <c r="T391" i="70"/>
  <c r="V390" i="70"/>
  <c r="P402" i="70"/>
  <c r="V397" i="70"/>
  <c r="W396" i="70"/>
  <c r="M396" i="70"/>
  <c r="X395" i="70"/>
  <c r="O394" i="70"/>
  <c r="P393" i="70"/>
  <c r="T390" i="70"/>
  <c r="O402" i="70"/>
  <c r="T397" i="70"/>
  <c r="W395" i="70"/>
  <c r="M395" i="70"/>
  <c r="X394" i="70"/>
  <c r="O393" i="70"/>
  <c r="X402" i="70"/>
  <c r="T396" i="70"/>
  <c r="I396" i="70"/>
  <c r="N396" i="70" s="1"/>
  <c r="W394" i="70"/>
  <c r="X393" i="70"/>
  <c r="W402" i="70"/>
  <c r="M402" i="70"/>
  <c r="T395" i="70"/>
  <c r="I395" i="70"/>
  <c r="N395" i="70" s="1"/>
  <c r="W393" i="70"/>
  <c r="M393" i="70"/>
  <c r="V402" i="70"/>
  <c r="V393" i="70"/>
  <c r="T402" i="70"/>
  <c r="T393" i="70"/>
  <c r="X361" i="70"/>
  <c r="S348" i="70"/>
  <c r="W361" i="70"/>
  <c r="R351" i="70"/>
  <c r="P387" i="70"/>
  <c r="X386" i="70"/>
  <c r="M385" i="70"/>
  <c r="W384" i="70"/>
  <c r="M384" i="70"/>
  <c r="R383" i="70"/>
  <c r="P382" i="70"/>
  <c r="W325" i="70"/>
  <c r="P348" i="70"/>
  <c r="O347" i="70"/>
  <c r="S343" i="70"/>
  <c r="X339" i="70"/>
  <c r="S363" i="70"/>
  <c r="V361" i="70"/>
  <c r="P351" i="70"/>
  <c r="X373" i="70"/>
  <c r="O348" i="70"/>
  <c r="S344" i="70"/>
  <c r="R339" i="70"/>
  <c r="T361" i="70"/>
  <c r="O351" i="70"/>
  <c r="R374" i="70"/>
  <c r="T373" i="70"/>
  <c r="I387" i="70"/>
  <c r="N387" i="70" s="1"/>
  <c r="R361" i="70"/>
  <c r="P374" i="70"/>
  <c r="S373" i="70"/>
  <c r="T369" i="70"/>
  <c r="S384" i="70"/>
  <c r="X290" i="70"/>
  <c r="S289" i="70"/>
  <c r="P361" i="70"/>
  <c r="I351" i="70"/>
  <c r="N351" i="70" s="1"/>
  <c r="R373" i="70"/>
  <c r="W372" i="70"/>
  <c r="S369" i="70"/>
  <c r="T290" i="70"/>
  <c r="P289" i="70"/>
  <c r="W348" i="70"/>
  <c r="M361" i="70"/>
  <c r="O373" i="70"/>
  <c r="T372" i="70"/>
  <c r="P369" i="70"/>
  <c r="S389" i="70"/>
  <c r="T387" i="70"/>
  <c r="S385" i="70"/>
  <c r="P384" i="70"/>
  <c r="R290" i="70"/>
  <c r="O289" i="70"/>
  <c r="T314" i="70"/>
  <c r="S330" i="70"/>
  <c r="V348" i="70"/>
  <c r="I361" i="70"/>
  <c r="N361" i="70" s="1"/>
  <c r="O369" i="70"/>
  <c r="P385" i="70"/>
  <c r="R389" i="70"/>
  <c r="T386" i="70"/>
  <c r="I386" i="70"/>
  <c r="N386" i="70" s="1"/>
  <c r="V385" i="70"/>
  <c r="X383" i="70"/>
  <c r="O382" i="70"/>
  <c r="P381" i="70"/>
  <c r="R380" i="70"/>
  <c r="T378" i="70"/>
  <c r="I378" i="70"/>
  <c r="N378" i="70" s="1"/>
  <c r="P389" i="70"/>
  <c r="I385" i="70"/>
  <c r="N385" i="70" s="1"/>
  <c r="W383" i="70"/>
  <c r="M383" i="70"/>
  <c r="X382" i="70"/>
  <c r="P380" i="70"/>
  <c r="I377" i="70"/>
  <c r="N377" i="70" s="1"/>
  <c r="O389" i="70"/>
  <c r="V383" i="70"/>
  <c r="W382" i="70"/>
  <c r="M382" i="70"/>
  <c r="O380" i="70"/>
  <c r="X389" i="70"/>
  <c r="O387" i="70"/>
  <c r="P386" i="70"/>
  <c r="R385" i="70"/>
  <c r="T383" i="70"/>
  <c r="I383" i="70"/>
  <c r="N383" i="70" s="1"/>
  <c r="V382" i="70"/>
  <c r="W381" i="70"/>
  <c r="X380" i="70"/>
  <c r="P378" i="70"/>
  <c r="W389" i="70"/>
  <c r="M389" i="70"/>
  <c r="T382" i="70"/>
  <c r="I382" i="70"/>
  <c r="N382" i="70" s="1"/>
  <c r="W380" i="70"/>
  <c r="M380" i="70"/>
  <c r="V389" i="70"/>
  <c r="V380" i="70"/>
  <c r="T389" i="70"/>
  <c r="W386" i="70"/>
  <c r="T380" i="70"/>
  <c r="W378" i="70"/>
  <c r="W320" i="70"/>
  <c r="R318" i="70"/>
  <c r="W333" i="70"/>
  <c r="X346" i="70"/>
  <c r="P344" i="70"/>
  <c r="O374" i="70"/>
  <c r="S372" i="70"/>
  <c r="O371" i="70"/>
  <c r="S320" i="70"/>
  <c r="M318" i="70"/>
  <c r="M346" i="70"/>
  <c r="I344" i="70"/>
  <c r="N344" i="70" s="1"/>
  <c r="W359" i="70"/>
  <c r="V358" i="70"/>
  <c r="T351" i="70"/>
  <c r="X374" i="70"/>
  <c r="M374" i="70"/>
  <c r="W373" i="70"/>
  <c r="P372" i="70"/>
  <c r="X371" i="70"/>
  <c r="S370" i="70"/>
  <c r="X369" i="70"/>
  <c r="M369" i="70"/>
  <c r="S366" i="70"/>
  <c r="T365" i="70"/>
  <c r="R296" i="70"/>
  <c r="I320" i="70"/>
  <c r="N320" i="70" s="1"/>
  <c r="T333" i="70"/>
  <c r="S360" i="70"/>
  <c r="M359" i="70"/>
  <c r="O358" i="70"/>
  <c r="W374" i="70"/>
  <c r="I374" i="70"/>
  <c r="N374" i="70" s="1"/>
  <c r="M372" i="70"/>
  <c r="W371" i="70"/>
  <c r="M371" i="70"/>
  <c r="O370" i="70"/>
  <c r="W369" i="70"/>
  <c r="I369" i="70"/>
  <c r="R368" i="70"/>
  <c r="S367" i="70"/>
  <c r="S365" i="70"/>
  <c r="S333" i="70"/>
  <c r="I371" i="70"/>
  <c r="N371" i="70" s="1"/>
  <c r="V366" i="70"/>
  <c r="R365" i="70"/>
  <c r="T306" i="70"/>
  <c r="X316" i="70"/>
  <c r="O333" i="70"/>
  <c r="S355" i="70"/>
  <c r="S354" i="70"/>
  <c r="S306" i="70"/>
  <c r="T303" i="70"/>
  <c r="T300" i="70"/>
  <c r="S322" i="70"/>
  <c r="X318" i="70"/>
  <c r="S316" i="70"/>
  <c r="I333" i="70"/>
  <c r="N333" i="70" s="1"/>
  <c r="T344" i="70"/>
  <c r="P357" i="70"/>
  <c r="X356" i="70"/>
  <c r="R355" i="70"/>
  <c r="X372" i="70"/>
  <c r="I365" i="70"/>
  <c r="N365" i="70" s="1"/>
  <c r="R376" i="70"/>
  <c r="I373" i="70"/>
  <c r="N373" i="70" s="1"/>
  <c r="X370" i="70"/>
  <c r="R367" i="70"/>
  <c r="P376" i="70"/>
  <c r="I372" i="70"/>
  <c r="N372" i="70" s="1"/>
  <c r="W370" i="70"/>
  <c r="M370" i="70"/>
  <c r="P367" i="70"/>
  <c r="R366" i="70"/>
  <c r="I364" i="70"/>
  <c r="S376" i="70"/>
  <c r="O376" i="70"/>
  <c r="O367" i="70"/>
  <c r="P366" i="70"/>
  <c r="X376" i="70"/>
  <c r="P373" i="70"/>
  <c r="R372" i="70"/>
  <c r="T370" i="70"/>
  <c r="I370" i="70"/>
  <c r="N370" i="70" s="1"/>
  <c r="W368" i="70"/>
  <c r="M368" i="70"/>
  <c r="X367" i="70"/>
  <c r="O366" i="70"/>
  <c r="P365" i="70"/>
  <c r="R364" i="70"/>
  <c r="W376" i="70"/>
  <c r="M376" i="70"/>
  <c r="V368" i="70"/>
  <c r="W367" i="70"/>
  <c r="M367" i="70"/>
  <c r="X366" i="70"/>
  <c r="O365" i="70"/>
  <c r="P364" i="70"/>
  <c r="V376" i="70"/>
  <c r="R370" i="70"/>
  <c r="T368" i="70"/>
  <c r="V367" i="70"/>
  <c r="W366" i="70"/>
  <c r="M366" i="70"/>
  <c r="X365" i="70"/>
  <c r="T376" i="70"/>
  <c r="T367" i="70"/>
  <c r="W365" i="70"/>
  <c r="P318" i="70"/>
  <c r="R333" i="70"/>
  <c r="I330" i="70"/>
  <c r="N330" i="70" s="1"/>
  <c r="V347" i="70"/>
  <c r="S340" i="70"/>
  <c r="S338" i="70"/>
  <c r="O361" i="70"/>
  <c r="V360" i="70"/>
  <c r="X359" i="70"/>
  <c r="I359" i="70"/>
  <c r="N359" i="70" s="1"/>
  <c r="S358" i="70"/>
  <c r="X357" i="70"/>
  <c r="W356" i="70"/>
  <c r="V352" i="70"/>
  <c r="O318" i="70"/>
  <c r="P333" i="70"/>
  <c r="I348" i="70"/>
  <c r="N348" i="70" s="1"/>
  <c r="S347" i="70"/>
  <c r="R340" i="70"/>
  <c r="W288" i="70"/>
  <c r="R347" i="70"/>
  <c r="P340" i="70"/>
  <c r="T359" i="70"/>
  <c r="S356" i="70"/>
  <c r="I353" i="70"/>
  <c r="N353" i="70" s="1"/>
  <c r="T320" i="70"/>
  <c r="X319" i="70"/>
  <c r="W318" i="70"/>
  <c r="I318" i="70"/>
  <c r="N318" i="70" s="1"/>
  <c r="X333" i="70"/>
  <c r="X325" i="70"/>
  <c r="P347" i="70"/>
  <c r="O340" i="70"/>
  <c r="M338" i="70"/>
  <c r="S359" i="70"/>
  <c r="R356" i="70"/>
  <c r="T340" i="70"/>
  <c r="T319" i="70"/>
  <c r="M340" i="70"/>
  <c r="R359" i="70"/>
  <c r="P356" i="70"/>
  <c r="S334" i="70"/>
  <c r="O325" i="70"/>
  <c r="X340" i="70"/>
  <c r="W339" i="70"/>
  <c r="P359" i="70"/>
  <c r="S353" i="70"/>
  <c r="W329" i="70"/>
  <c r="W340" i="70"/>
  <c r="V339" i="70"/>
  <c r="O359" i="70"/>
  <c r="R363" i="70"/>
  <c r="T360" i="70"/>
  <c r="I360" i="70"/>
  <c r="N360" i="70" s="1"/>
  <c r="W358" i="70"/>
  <c r="M358" i="70"/>
  <c r="O356" i="70"/>
  <c r="P355" i="70"/>
  <c r="R354" i="70"/>
  <c r="T352" i="70"/>
  <c r="I352" i="70"/>
  <c r="N352" i="70" s="1"/>
  <c r="P363" i="70"/>
  <c r="P354" i="70"/>
  <c r="O363" i="70"/>
  <c r="R360" i="70"/>
  <c r="T358" i="70"/>
  <c r="I358" i="70"/>
  <c r="N358" i="70" s="1"/>
  <c r="M356" i="70"/>
  <c r="X355" i="70"/>
  <c r="O354" i="70"/>
  <c r="R352" i="70"/>
  <c r="X363" i="70"/>
  <c r="P360" i="70"/>
  <c r="W355" i="70"/>
  <c r="M355" i="70"/>
  <c r="X354" i="70"/>
  <c r="P352" i="70"/>
  <c r="W363" i="70"/>
  <c r="M363" i="70"/>
  <c r="O360" i="70"/>
  <c r="R358" i="70"/>
  <c r="T356" i="70"/>
  <c r="V355" i="70"/>
  <c r="W354" i="70"/>
  <c r="M354" i="70"/>
  <c r="O352" i="70"/>
  <c r="V363" i="70"/>
  <c r="X360" i="70"/>
  <c r="T355" i="70"/>
  <c r="V354" i="70"/>
  <c r="X352" i="70"/>
  <c r="T363" i="70"/>
  <c r="W360" i="70"/>
  <c r="T354" i="70"/>
  <c r="W352" i="70"/>
  <c r="R278" i="70"/>
  <c r="I322" i="70"/>
  <c r="N322" i="70" s="1"/>
  <c r="S319" i="70"/>
  <c r="X317" i="70"/>
  <c r="P334" i="70"/>
  <c r="S332" i="70"/>
  <c r="O330" i="70"/>
  <c r="R329" i="70"/>
  <c r="T325" i="70"/>
  <c r="M348" i="70"/>
  <c r="X347" i="70"/>
  <c r="M347" i="70"/>
  <c r="W346" i="70"/>
  <c r="O344" i="70"/>
  <c r="P343" i="70"/>
  <c r="T342" i="70"/>
  <c r="S339" i="70"/>
  <c r="O338" i="70"/>
  <c r="P319" i="70"/>
  <c r="O334" i="70"/>
  <c r="S346" i="70"/>
  <c r="X283" i="70"/>
  <c r="O319" i="70"/>
  <c r="S350" i="70"/>
  <c r="R346" i="70"/>
  <c r="R342" i="70"/>
  <c r="P339" i="70"/>
  <c r="X265" i="70"/>
  <c r="T283" i="70"/>
  <c r="X306" i="70"/>
  <c r="W299" i="70"/>
  <c r="I334" i="70"/>
  <c r="N334" i="70" s="1"/>
  <c r="S327" i="70"/>
  <c r="T347" i="70"/>
  <c r="P346" i="70"/>
  <c r="X345" i="70"/>
  <c r="O339" i="70"/>
  <c r="W265" i="70"/>
  <c r="R283" i="70"/>
  <c r="X296" i="70"/>
  <c r="O346" i="70"/>
  <c r="S345" i="70"/>
  <c r="V342" i="70"/>
  <c r="M339" i="70"/>
  <c r="P265" i="70"/>
  <c r="M296" i="70"/>
  <c r="M288" i="70"/>
  <c r="T322" i="70"/>
  <c r="T334" i="70"/>
  <c r="X331" i="70"/>
  <c r="R350" i="70"/>
  <c r="V346" i="70"/>
  <c r="W345" i="70"/>
  <c r="M345" i="70"/>
  <c r="X344" i="70"/>
  <c r="O343" i="70"/>
  <c r="P342" i="70"/>
  <c r="R341" i="70"/>
  <c r="T339" i="70"/>
  <c r="V338" i="70"/>
  <c r="P350" i="70"/>
  <c r="T346" i="70"/>
  <c r="W344" i="70"/>
  <c r="X343" i="70"/>
  <c r="O342" i="70"/>
  <c r="P341" i="70"/>
  <c r="T338" i="70"/>
  <c r="S341" i="70"/>
  <c r="O350" i="70"/>
  <c r="T345" i="70"/>
  <c r="I345" i="70"/>
  <c r="N345" i="70" s="1"/>
  <c r="W343" i="70"/>
  <c r="M343" i="70"/>
  <c r="O341" i="70"/>
  <c r="X350" i="70"/>
  <c r="M342" i="70"/>
  <c r="X341" i="70"/>
  <c r="W350" i="70"/>
  <c r="M350" i="70"/>
  <c r="R345" i="70"/>
  <c r="T343" i="70"/>
  <c r="I343" i="70"/>
  <c r="N343" i="70" s="1"/>
  <c r="W341" i="70"/>
  <c r="M341" i="70"/>
  <c r="N340" i="70"/>
  <c r="V350" i="70"/>
  <c r="V341" i="70"/>
  <c r="T350" i="70"/>
  <c r="T341" i="70"/>
  <c r="P290" i="70"/>
  <c r="T309" i="70"/>
  <c r="W301" i="70"/>
  <c r="S300" i="70"/>
  <c r="S299" i="70"/>
  <c r="T321" i="70"/>
  <c r="I319" i="70"/>
  <c r="N319" i="70" s="1"/>
  <c r="W317" i="70"/>
  <c r="R316" i="70"/>
  <c r="S314" i="70"/>
  <c r="T313" i="70"/>
  <c r="R332" i="70"/>
  <c r="S331" i="70"/>
  <c r="P329" i="70"/>
  <c r="T326" i="70"/>
  <c r="M325" i="70"/>
  <c r="S278" i="70"/>
  <c r="P296" i="70"/>
  <c r="O290" i="70"/>
  <c r="S309" i="70"/>
  <c r="R299" i="70"/>
  <c r="S321" i="70"/>
  <c r="S317" i="70"/>
  <c r="P316" i="70"/>
  <c r="S315" i="70"/>
  <c r="S313" i="70"/>
  <c r="W312" i="70"/>
  <c r="T335" i="70"/>
  <c r="M332" i="70"/>
  <c r="O331" i="70"/>
  <c r="O329" i="70"/>
  <c r="V327" i="70"/>
  <c r="S326" i="70"/>
  <c r="I325" i="70"/>
  <c r="N325" i="70" s="1"/>
  <c r="T293" i="70"/>
  <c r="I290" i="70"/>
  <c r="V290" i="70" s="1"/>
  <c r="R309" i="70"/>
  <c r="P299" i="70"/>
  <c r="R319" i="70"/>
  <c r="R317" i="70"/>
  <c r="O316" i="70"/>
  <c r="V314" i="70"/>
  <c r="S335" i="70"/>
  <c r="M329" i="70"/>
  <c r="X264" i="70"/>
  <c r="S293" i="70"/>
  <c r="I309" i="70"/>
  <c r="N309" i="70" s="1"/>
  <c r="O299" i="70"/>
  <c r="I321" i="70"/>
  <c r="N321" i="70" s="1"/>
  <c r="P317" i="70"/>
  <c r="M316" i="70"/>
  <c r="I313" i="70"/>
  <c r="T312" i="70"/>
  <c r="S337" i="70"/>
  <c r="I335" i="70"/>
  <c r="N335" i="70" s="1"/>
  <c r="X329" i="70"/>
  <c r="I329" i="70"/>
  <c r="N329" i="70" s="1"/>
  <c r="I326" i="70"/>
  <c r="T264" i="70"/>
  <c r="R273" i="70"/>
  <c r="P293" i="70"/>
  <c r="O317" i="70"/>
  <c r="M312" i="70"/>
  <c r="S325" i="70"/>
  <c r="M320" i="70"/>
  <c r="M317" i="70"/>
  <c r="W316" i="70"/>
  <c r="X332" i="70"/>
  <c r="T329" i="70"/>
  <c r="R325" i="70"/>
  <c r="S290" i="70"/>
  <c r="W309" i="70"/>
  <c r="W300" i="70"/>
  <c r="X299" i="70"/>
  <c r="W319" i="70"/>
  <c r="T316" i="70"/>
  <c r="I312" i="70"/>
  <c r="N312" i="70" s="1"/>
  <c r="W332" i="70"/>
  <c r="T327" i="70"/>
  <c r="X326" i="70"/>
  <c r="P337" i="70"/>
  <c r="R335" i="70"/>
  <c r="W331" i="70"/>
  <c r="M331" i="70"/>
  <c r="P328" i="70"/>
  <c r="R327" i="70"/>
  <c r="O337" i="70"/>
  <c r="P335" i="70"/>
  <c r="R334" i="70"/>
  <c r="T332" i="70"/>
  <c r="I332" i="70"/>
  <c r="N332" i="70" s="1"/>
  <c r="W330" i="70"/>
  <c r="M330" i="70"/>
  <c r="O328" i="70"/>
  <c r="P327" i="70"/>
  <c r="R326" i="70"/>
  <c r="R337" i="70"/>
  <c r="X337" i="70"/>
  <c r="O335" i="70"/>
  <c r="T331" i="70"/>
  <c r="I331" i="70"/>
  <c r="N331" i="70" s="1"/>
  <c r="X328" i="70"/>
  <c r="O327" i="70"/>
  <c r="P326" i="70"/>
  <c r="R328" i="70"/>
  <c r="W337" i="70"/>
  <c r="M337" i="70"/>
  <c r="X335" i="70"/>
  <c r="W328" i="70"/>
  <c r="M328" i="70"/>
  <c r="X327" i="70"/>
  <c r="O326" i="70"/>
  <c r="S328" i="70"/>
  <c r="V337" i="70"/>
  <c r="W335" i="70"/>
  <c r="M335" i="70"/>
  <c r="X334" i="70"/>
  <c r="P332" i="70"/>
  <c r="R331" i="70"/>
  <c r="V328" i="70"/>
  <c r="W327" i="70"/>
  <c r="M327" i="70"/>
  <c r="T337" i="70"/>
  <c r="W334" i="70"/>
  <c r="T328" i="70"/>
  <c r="W326" i="70"/>
  <c r="V316" i="70"/>
  <c r="N316" i="70"/>
  <c r="N317" i="70"/>
  <c r="V317" i="70"/>
  <c r="R315" i="70"/>
  <c r="P322" i="70"/>
  <c r="O322" i="70"/>
  <c r="P321" i="70"/>
  <c r="R320" i="70"/>
  <c r="X315" i="70"/>
  <c r="O314" i="70"/>
  <c r="P313" i="70"/>
  <c r="R312" i="70"/>
  <c r="R322" i="70"/>
  <c r="P315" i="70"/>
  <c r="R314" i="70"/>
  <c r="R321" i="70"/>
  <c r="O315" i="70"/>
  <c r="P314" i="70"/>
  <c r="S312" i="70"/>
  <c r="X322" i="70"/>
  <c r="O321" i="70"/>
  <c r="P320" i="70"/>
  <c r="T317" i="70"/>
  <c r="W315" i="70"/>
  <c r="M315" i="70"/>
  <c r="X314" i="70"/>
  <c r="O313" i="70"/>
  <c r="P312" i="70"/>
  <c r="W322" i="70"/>
  <c r="M322" i="70"/>
  <c r="X321" i="70"/>
  <c r="O320" i="70"/>
  <c r="V315" i="70"/>
  <c r="W314" i="70"/>
  <c r="M314" i="70"/>
  <c r="X313" i="70"/>
  <c r="O312" i="70"/>
  <c r="R313" i="70"/>
  <c r="W321" i="70"/>
  <c r="T315" i="70"/>
  <c r="W313" i="70"/>
  <c r="X292" i="70"/>
  <c r="S304" i="70"/>
  <c r="M292" i="70"/>
  <c r="P304" i="70"/>
  <c r="T301" i="70"/>
  <c r="I301" i="70"/>
  <c r="V301" i="70" s="1"/>
  <c r="T260" i="70"/>
  <c r="T281" i="70"/>
  <c r="X280" i="70"/>
  <c r="W273" i="70"/>
  <c r="T298" i="70"/>
  <c r="T296" i="70"/>
  <c r="S324" i="70"/>
  <c r="M268" i="70"/>
  <c r="S281" i="70"/>
  <c r="T273" i="70"/>
  <c r="S298" i="70"/>
  <c r="P324" i="70"/>
  <c r="R324" i="70"/>
  <c r="X324" i="70"/>
  <c r="O324" i="70"/>
  <c r="W324" i="70"/>
  <c r="M324" i="70"/>
  <c r="V324" i="70"/>
  <c r="T324" i="70"/>
  <c r="V307" i="70"/>
  <c r="W268" i="70"/>
  <c r="T280" i="70"/>
  <c r="X279" i="70"/>
  <c r="P278" i="70"/>
  <c r="R298" i="70"/>
  <c r="W292" i="70"/>
  <c r="P309" i="70"/>
  <c r="T307" i="70"/>
  <c r="R306" i="70"/>
  <c r="S305" i="70"/>
  <c r="S303" i="70"/>
  <c r="S301" i="70"/>
  <c r="R300" i="70"/>
  <c r="M299" i="70"/>
  <c r="T268" i="70"/>
  <c r="S280" i="70"/>
  <c r="W279" i="70"/>
  <c r="O278" i="70"/>
  <c r="P298" i="70"/>
  <c r="W296" i="70"/>
  <c r="V292" i="70"/>
  <c r="O309" i="70"/>
  <c r="S307" i="70"/>
  <c r="P306" i="70"/>
  <c r="R305" i="70"/>
  <c r="R303" i="70"/>
  <c r="R301" i="70"/>
  <c r="P300" i="70"/>
  <c r="S268" i="70"/>
  <c r="R280" i="70"/>
  <c r="M278" i="70"/>
  <c r="T275" i="70"/>
  <c r="O298" i="70"/>
  <c r="S292" i="70"/>
  <c r="T286" i="70"/>
  <c r="X309" i="70"/>
  <c r="R307" i="70"/>
  <c r="O306" i="70"/>
  <c r="O305" i="70"/>
  <c r="I303" i="70"/>
  <c r="V303" i="70" s="1"/>
  <c r="P301" i="70"/>
  <c r="O300" i="70"/>
  <c r="W255" i="70"/>
  <c r="X254" i="70"/>
  <c r="R268" i="70"/>
  <c r="S279" i="70"/>
  <c r="R292" i="70"/>
  <c r="P307" i="70"/>
  <c r="O301" i="70"/>
  <c r="M300" i="70"/>
  <c r="V255" i="70"/>
  <c r="S254" i="70"/>
  <c r="W248" i="70"/>
  <c r="P268" i="70"/>
  <c r="O279" i="70"/>
  <c r="W278" i="70"/>
  <c r="S296" i="70"/>
  <c r="P292" i="70"/>
  <c r="X291" i="70"/>
  <c r="S311" i="70"/>
  <c r="O307" i="70"/>
  <c r="W306" i="70"/>
  <c r="M301" i="70"/>
  <c r="X300" i="70"/>
  <c r="R255" i="70"/>
  <c r="M254" i="70"/>
  <c r="S248" i="70"/>
  <c r="I270" i="70"/>
  <c r="N270" i="70" s="1"/>
  <c r="O268" i="70"/>
  <c r="X260" i="70"/>
  <c r="T278" i="70"/>
  <c r="W298" i="70"/>
  <c r="O292" i="70"/>
  <c r="X307" i="70"/>
  <c r="M307" i="70"/>
  <c r="V306" i="70"/>
  <c r="X301" i="70"/>
  <c r="N300" i="70"/>
  <c r="V300" i="70"/>
  <c r="R311" i="70"/>
  <c r="T308" i="70"/>
  <c r="I308" i="70"/>
  <c r="N308" i="70" s="1"/>
  <c r="M306" i="70"/>
  <c r="X305" i="70"/>
  <c r="O304" i="70"/>
  <c r="P303" i="70"/>
  <c r="R302" i="70"/>
  <c r="V299" i="70"/>
  <c r="P311" i="70"/>
  <c r="W305" i="70"/>
  <c r="M305" i="70"/>
  <c r="X304" i="70"/>
  <c r="O303" i="70"/>
  <c r="P302" i="70"/>
  <c r="T299" i="70"/>
  <c r="O311" i="70"/>
  <c r="W304" i="70"/>
  <c r="M304" i="70"/>
  <c r="X303" i="70"/>
  <c r="O302" i="70"/>
  <c r="X311" i="70"/>
  <c r="T305" i="70"/>
  <c r="I305" i="70"/>
  <c r="N305" i="70" s="1"/>
  <c r="W303" i="70"/>
  <c r="X302" i="70"/>
  <c r="S302" i="70"/>
  <c r="W311" i="70"/>
  <c r="M311" i="70"/>
  <c r="T304" i="70"/>
  <c r="I304" i="70"/>
  <c r="N304" i="70" s="1"/>
  <c r="W302" i="70"/>
  <c r="M302" i="70"/>
  <c r="V311" i="70"/>
  <c r="V302" i="70"/>
  <c r="T311" i="70"/>
  <c r="W308" i="70"/>
  <c r="T302" i="70"/>
  <c r="W266" i="70"/>
  <c r="I283" i="70"/>
  <c r="N283" i="70" s="1"/>
  <c r="I281" i="70"/>
  <c r="N281" i="70" s="1"/>
  <c r="S275" i="70"/>
  <c r="P273" i="70"/>
  <c r="T294" i="70"/>
  <c r="O293" i="70"/>
  <c r="W291" i="70"/>
  <c r="T288" i="70"/>
  <c r="S286" i="70"/>
  <c r="W270" i="70"/>
  <c r="S276" i="70"/>
  <c r="O273" i="70"/>
  <c r="S294" i="70"/>
  <c r="X293" i="70"/>
  <c r="M293" i="70"/>
  <c r="S291" i="70"/>
  <c r="S288" i="70"/>
  <c r="I286" i="70"/>
  <c r="N286" i="70" s="1"/>
  <c r="M273" i="70"/>
  <c r="W293" i="70"/>
  <c r="M291" i="70"/>
  <c r="R288" i="70"/>
  <c r="W235" i="70"/>
  <c r="S270" i="70"/>
  <c r="X262" i="70"/>
  <c r="W281" i="70"/>
  <c r="T279" i="70"/>
  <c r="W277" i="70"/>
  <c r="X273" i="70"/>
  <c r="I294" i="70"/>
  <c r="N294" i="70" s="1"/>
  <c r="I293" i="70"/>
  <c r="N293" i="70" s="1"/>
  <c r="P288" i="70"/>
  <c r="W262" i="70"/>
  <c r="I273" i="70"/>
  <c r="N273" i="70" s="1"/>
  <c r="W247" i="70"/>
  <c r="S262" i="70"/>
  <c r="R247" i="70"/>
  <c r="I262" i="70"/>
  <c r="V262" i="70" s="1"/>
  <c r="P281" i="70"/>
  <c r="M279" i="70"/>
  <c r="X288" i="70"/>
  <c r="V298" i="70"/>
  <c r="N298" i="70"/>
  <c r="V289" i="70"/>
  <c r="N289" i="70"/>
  <c r="S287" i="70"/>
  <c r="I296" i="70"/>
  <c r="N296" i="70" s="1"/>
  <c r="W294" i="70"/>
  <c r="M294" i="70"/>
  <c r="P291" i="70"/>
  <c r="I288" i="70"/>
  <c r="W286" i="70"/>
  <c r="M286" i="70"/>
  <c r="T295" i="70"/>
  <c r="I295" i="70"/>
  <c r="N295" i="70" s="1"/>
  <c r="O291" i="70"/>
  <c r="R289" i="70"/>
  <c r="T287" i="70"/>
  <c r="I287" i="70"/>
  <c r="N287" i="70" s="1"/>
  <c r="R295" i="70"/>
  <c r="R287" i="70"/>
  <c r="X298" i="70"/>
  <c r="P295" i="70"/>
  <c r="R294" i="70"/>
  <c r="T292" i="70"/>
  <c r="W290" i="70"/>
  <c r="X289" i="70"/>
  <c r="P287" i="70"/>
  <c r="R286" i="70"/>
  <c r="S295" i="70"/>
  <c r="M298" i="70"/>
  <c r="O295" i="70"/>
  <c r="P294" i="70"/>
  <c r="T291" i="70"/>
  <c r="I291" i="70"/>
  <c r="N291" i="70" s="1"/>
  <c r="W289" i="70"/>
  <c r="M289" i="70"/>
  <c r="O287" i="70"/>
  <c r="P286" i="70"/>
  <c r="X295" i="70"/>
  <c r="O294" i="70"/>
  <c r="X287" i="70"/>
  <c r="O286" i="70"/>
  <c r="W295" i="70"/>
  <c r="T289" i="70"/>
  <c r="W287" i="70"/>
  <c r="V278" i="70"/>
  <c r="N278" i="70"/>
  <c r="S269" i="70"/>
  <c r="M266" i="70"/>
  <c r="W240" i="70"/>
  <c r="T248" i="70"/>
  <c r="S272" i="70"/>
  <c r="P269" i="70"/>
  <c r="I266" i="70"/>
  <c r="N266" i="70" s="1"/>
  <c r="W264" i="70"/>
  <c r="W260" i="70"/>
  <c r="S285" i="70"/>
  <c r="S283" i="70"/>
  <c r="X277" i="70"/>
  <c r="R248" i="70"/>
  <c r="X267" i="70"/>
  <c r="S264" i="70"/>
  <c r="S260" i="70"/>
  <c r="P283" i="70"/>
  <c r="S277" i="70"/>
  <c r="P248" i="70"/>
  <c r="S267" i="70"/>
  <c r="T266" i="70"/>
  <c r="R264" i="70"/>
  <c r="R260" i="70"/>
  <c r="O283" i="70"/>
  <c r="S282" i="70"/>
  <c r="R277" i="70"/>
  <c r="S266" i="70"/>
  <c r="P264" i="70"/>
  <c r="P260" i="70"/>
  <c r="I280" i="70"/>
  <c r="N280" i="70" s="1"/>
  <c r="P277" i="70"/>
  <c r="R275" i="70"/>
  <c r="R266" i="70"/>
  <c r="O264" i="70"/>
  <c r="O260" i="70"/>
  <c r="O277" i="70"/>
  <c r="X248" i="70"/>
  <c r="O266" i="70"/>
  <c r="M264" i="70"/>
  <c r="M260" i="70"/>
  <c r="M277" i="70"/>
  <c r="V275" i="70"/>
  <c r="V277" i="70"/>
  <c r="N277" i="70"/>
  <c r="R285" i="70"/>
  <c r="T282" i="70"/>
  <c r="I282" i="70"/>
  <c r="N282" i="70" s="1"/>
  <c r="W280" i="70"/>
  <c r="M280" i="70"/>
  <c r="R276" i="70"/>
  <c r="T274" i="70"/>
  <c r="I274" i="70"/>
  <c r="P285" i="70"/>
  <c r="P276" i="70"/>
  <c r="O285" i="70"/>
  <c r="R282" i="70"/>
  <c r="O276" i="70"/>
  <c r="P275" i="70"/>
  <c r="R274" i="70"/>
  <c r="X285" i="70"/>
  <c r="P282" i="70"/>
  <c r="R281" i="70"/>
  <c r="I279" i="70"/>
  <c r="N279" i="70" s="1"/>
  <c r="X276" i="70"/>
  <c r="O275" i="70"/>
  <c r="P274" i="70"/>
  <c r="W285" i="70"/>
  <c r="M285" i="70"/>
  <c r="O282" i="70"/>
  <c r="W276" i="70"/>
  <c r="M276" i="70"/>
  <c r="X275" i="70"/>
  <c r="O274" i="70"/>
  <c r="S274" i="70"/>
  <c r="V285" i="70"/>
  <c r="W283" i="70"/>
  <c r="M283" i="70"/>
  <c r="X282" i="70"/>
  <c r="O281" i="70"/>
  <c r="P280" i="70"/>
  <c r="R279" i="70"/>
  <c r="T277" i="70"/>
  <c r="V276" i="70"/>
  <c r="W275" i="70"/>
  <c r="M275" i="70"/>
  <c r="X274" i="70"/>
  <c r="T285" i="70"/>
  <c r="W282" i="70"/>
  <c r="T276" i="70"/>
  <c r="W274" i="70"/>
  <c r="P247" i="70"/>
  <c r="R270" i="70"/>
  <c r="S265" i="70"/>
  <c r="R262" i="70"/>
  <c r="O247" i="70"/>
  <c r="P270" i="70"/>
  <c r="P262" i="70"/>
  <c r="T257" i="70"/>
  <c r="X256" i="70"/>
  <c r="M247" i="70"/>
  <c r="O270" i="70"/>
  <c r="I268" i="70"/>
  <c r="N268" i="70" s="1"/>
  <c r="O262" i="70"/>
  <c r="S261" i="70"/>
  <c r="T239" i="70"/>
  <c r="S257" i="70"/>
  <c r="W256" i="70"/>
  <c r="X247" i="70"/>
  <c r="X270" i="70"/>
  <c r="M270" i="70"/>
  <c r="M262" i="70"/>
  <c r="M239" i="70"/>
  <c r="R236" i="70"/>
  <c r="I257" i="70"/>
  <c r="N257" i="70" s="1"/>
  <c r="P256" i="70"/>
  <c r="W253" i="70"/>
  <c r="T247" i="70"/>
  <c r="I256" i="70"/>
  <c r="N256" i="70" s="1"/>
  <c r="T253" i="70"/>
  <c r="S247" i="70"/>
  <c r="S263" i="70"/>
  <c r="R272" i="70"/>
  <c r="T269" i="70"/>
  <c r="I269" i="70"/>
  <c r="N269" i="70" s="1"/>
  <c r="W267" i="70"/>
  <c r="M267" i="70"/>
  <c r="X266" i="70"/>
  <c r="O265" i="70"/>
  <c r="R263" i="70"/>
  <c r="T261" i="70"/>
  <c r="I261" i="70"/>
  <c r="V260" i="70"/>
  <c r="P272" i="70"/>
  <c r="P263" i="70"/>
  <c r="O272" i="70"/>
  <c r="R269" i="70"/>
  <c r="T267" i="70"/>
  <c r="I267" i="70"/>
  <c r="N267" i="70" s="1"/>
  <c r="M265" i="70"/>
  <c r="O263" i="70"/>
  <c r="R261" i="70"/>
  <c r="X272" i="70"/>
  <c r="X263" i="70"/>
  <c r="P261" i="70"/>
  <c r="W272" i="70"/>
  <c r="M272" i="70"/>
  <c r="O269" i="70"/>
  <c r="R267" i="70"/>
  <c r="I265" i="70"/>
  <c r="V264" i="70"/>
  <c r="W263" i="70"/>
  <c r="M263" i="70"/>
  <c r="O261" i="70"/>
  <c r="V272" i="70"/>
  <c r="X269" i="70"/>
  <c r="P267" i="70"/>
  <c r="V263" i="70"/>
  <c r="X261" i="70"/>
  <c r="T272" i="70"/>
  <c r="W269" i="70"/>
  <c r="T263" i="70"/>
  <c r="W261" i="70"/>
  <c r="O255" i="70"/>
  <c r="W241" i="70"/>
  <c r="R253" i="70"/>
  <c r="S252" i="70"/>
  <c r="T241" i="70"/>
  <c r="O253" i="70"/>
  <c r="P252" i="70"/>
  <c r="W251" i="70"/>
  <c r="O248" i="70"/>
  <c r="O241" i="70"/>
  <c r="S256" i="70"/>
  <c r="I253" i="70"/>
  <c r="N253" i="70" s="1"/>
  <c r="O252" i="70"/>
  <c r="P251" i="70"/>
  <c r="W233" i="70"/>
  <c r="O237" i="70"/>
  <c r="M251" i="70"/>
  <c r="R243" i="70"/>
  <c r="V164" i="70"/>
  <c r="I239" i="70"/>
  <c r="N239" i="70" s="1"/>
  <c r="M235" i="70"/>
  <c r="O256" i="70"/>
  <c r="X255" i="70"/>
  <c r="M255" i="70"/>
  <c r="W254" i="70"/>
  <c r="X253" i="70"/>
  <c r="X251" i="70"/>
  <c r="I251" i="70"/>
  <c r="V251" i="70" s="1"/>
  <c r="T251" i="70"/>
  <c r="X239" i="70"/>
  <c r="T255" i="70"/>
  <c r="S251" i="70"/>
  <c r="T249" i="70"/>
  <c r="I248" i="70"/>
  <c r="W239" i="70"/>
  <c r="T256" i="70"/>
  <c r="S255" i="70"/>
  <c r="S253" i="70"/>
  <c r="R251" i="70"/>
  <c r="I249" i="70"/>
  <c r="N249" i="70" s="1"/>
  <c r="S242" i="70"/>
  <c r="S239" i="70"/>
  <c r="R256" i="70"/>
  <c r="P255" i="70"/>
  <c r="P253" i="70"/>
  <c r="N247" i="70"/>
  <c r="V247" i="70"/>
  <c r="P259" i="70"/>
  <c r="R257" i="70"/>
  <c r="X252" i="70"/>
  <c r="P250" i="70"/>
  <c r="R249" i="70"/>
  <c r="R250" i="70"/>
  <c r="O259" i="70"/>
  <c r="P257" i="70"/>
  <c r="T254" i="70"/>
  <c r="I254" i="70"/>
  <c r="N254" i="70" s="1"/>
  <c r="W252" i="70"/>
  <c r="M252" i="70"/>
  <c r="O250" i="70"/>
  <c r="P249" i="70"/>
  <c r="S259" i="70"/>
  <c r="X259" i="70"/>
  <c r="O257" i="70"/>
  <c r="X250" i="70"/>
  <c r="O249" i="70"/>
  <c r="R259" i="70"/>
  <c r="W259" i="70"/>
  <c r="M259" i="70"/>
  <c r="X257" i="70"/>
  <c r="R254" i="70"/>
  <c r="T252" i="70"/>
  <c r="I252" i="70"/>
  <c r="W250" i="70"/>
  <c r="M250" i="70"/>
  <c r="X249" i="70"/>
  <c r="S249" i="70"/>
  <c r="V259" i="70"/>
  <c r="W257" i="70"/>
  <c r="M257" i="70"/>
  <c r="P254" i="70"/>
  <c r="V250" i="70"/>
  <c r="W249" i="70"/>
  <c r="M249" i="70"/>
  <c r="S250" i="70"/>
  <c r="T259" i="70"/>
  <c r="T250" i="70"/>
  <c r="T233" i="70"/>
  <c r="I237" i="70"/>
  <c r="N237" i="70" s="1"/>
  <c r="P236" i="70"/>
  <c r="S235" i="70"/>
  <c r="X234" i="70"/>
  <c r="T225" i="70"/>
  <c r="R233" i="70"/>
  <c r="R235" i="70"/>
  <c r="S234" i="70"/>
  <c r="X223" i="70"/>
  <c r="R239" i="70"/>
  <c r="T237" i="70"/>
  <c r="W223" i="70"/>
  <c r="T244" i="70"/>
  <c r="P239" i="70"/>
  <c r="S237" i="70"/>
  <c r="I223" i="70"/>
  <c r="N223" i="70" s="1"/>
  <c r="S220" i="70"/>
  <c r="X233" i="70"/>
  <c r="S238" i="70"/>
  <c r="T236" i="70"/>
  <c r="P225" i="70"/>
  <c r="S244" i="70"/>
  <c r="M243" i="70"/>
  <c r="I241" i="70"/>
  <c r="N241" i="70" s="1"/>
  <c r="V240" i="70"/>
  <c r="R244" i="70"/>
  <c r="S240" i="70"/>
  <c r="T246" i="70"/>
  <c r="P244" i="70"/>
  <c r="S241" i="70"/>
  <c r="R240" i="70"/>
  <c r="X219" i="70"/>
  <c r="M233" i="70"/>
  <c r="S246" i="70"/>
  <c r="O244" i="70"/>
  <c r="R241" i="70"/>
  <c r="P240" i="70"/>
  <c r="X236" i="70"/>
  <c r="M219" i="70"/>
  <c r="P246" i="70"/>
  <c r="X244" i="70"/>
  <c r="M244" i="70"/>
  <c r="X243" i="70"/>
  <c r="P241" i="70"/>
  <c r="O240" i="70"/>
  <c r="W236" i="70"/>
  <c r="O246" i="70"/>
  <c r="W244" i="70"/>
  <c r="W243" i="70"/>
  <c r="M240" i="70"/>
  <c r="I246" i="70"/>
  <c r="V246" i="70" s="1"/>
  <c r="V244" i="70"/>
  <c r="S243" i="70"/>
  <c r="X242" i="70"/>
  <c r="X241" i="70"/>
  <c r="X240" i="70"/>
  <c r="S236" i="70"/>
  <c r="W242" i="70"/>
  <c r="M242" i="70"/>
  <c r="R238" i="70"/>
  <c r="I236" i="70"/>
  <c r="W234" i="70"/>
  <c r="M234" i="70"/>
  <c r="R246" i="70"/>
  <c r="T243" i="70"/>
  <c r="I243" i="70"/>
  <c r="N243" i="70" s="1"/>
  <c r="P238" i="70"/>
  <c r="R237" i="70"/>
  <c r="T235" i="70"/>
  <c r="I235" i="70"/>
  <c r="N235" i="70" s="1"/>
  <c r="T242" i="70"/>
  <c r="I242" i="70"/>
  <c r="N242" i="70" s="1"/>
  <c r="O238" i="70"/>
  <c r="T234" i="70"/>
  <c r="I234" i="70"/>
  <c r="N234" i="70" s="1"/>
  <c r="X238" i="70"/>
  <c r="X246" i="70"/>
  <c r="P243" i="70"/>
  <c r="R242" i="70"/>
  <c r="T240" i="70"/>
  <c r="W238" i="70"/>
  <c r="M238" i="70"/>
  <c r="X237" i="70"/>
  <c r="O236" i="70"/>
  <c r="P235" i="70"/>
  <c r="R234" i="70"/>
  <c r="W246" i="70"/>
  <c r="M246" i="70"/>
  <c r="P242" i="70"/>
  <c r="V238" i="70"/>
  <c r="W237" i="70"/>
  <c r="M237" i="70"/>
  <c r="O235" i="70"/>
  <c r="P234" i="70"/>
  <c r="T238" i="70"/>
  <c r="W162" i="70"/>
  <c r="W228" i="70"/>
  <c r="W227" i="70"/>
  <c r="P228" i="70"/>
  <c r="W214" i="70"/>
  <c r="I228" i="70"/>
  <c r="N228" i="70" s="1"/>
  <c r="S227" i="70"/>
  <c r="P214" i="70"/>
  <c r="S197" i="70"/>
  <c r="I214" i="70"/>
  <c r="N214" i="70" s="1"/>
  <c r="W224" i="70"/>
  <c r="S223" i="70"/>
  <c r="T219" i="70"/>
  <c r="R213" i="70"/>
  <c r="O225" i="70"/>
  <c r="V202" i="70"/>
  <c r="V199" i="70"/>
  <c r="X228" i="70"/>
  <c r="M225" i="70"/>
  <c r="I233" i="70"/>
  <c r="N233" i="70" s="1"/>
  <c r="S199" i="70"/>
  <c r="S229" i="70"/>
  <c r="V203" i="70"/>
  <c r="R199" i="70"/>
  <c r="S216" i="70"/>
  <c r="V208" i="70"/>
  <c r="I229" i="70"/>
  <c r="N229" i="70" s="1"/>
  <c r="X226" i="70"/>
  <c r="S233" i="70"/>
  <c r="O199" i="70"/>
  <c r="I216" i="70"/>
  <c r="N216" i="70" s="1"/>
  <c r="T208" i="70"/>
  <c r="X207" i="70"/>
  <c r="S230" i="70"/>
  <c r="W226" i="70"/>
  <c r="W225" i="70"/>
  <c r="S208" i="70"/>
  <c r="S207" i="70"/>
  <c r="S226" i="70"/>
  <c r="P233" i="70"/>
  <c r="R208" i="70"/>
  <c r="M207" i="70"/>
  <c r="M226" i="70"/>
  <c r="R225" i="70"/>
  <c r="X201" i="70"/>
  <c r="M199" i="70"/>
  <c r="R227" i="70"/>
  <c r="T226" i="70"/>
  <c r="X225" i="70"/>
  <c r="I225" i="70"/>
  <c r="N225" i="70" s="1"/>
  <c r="T224" i="70"/>
  <c r="V224" i="70"/>
  <c r="R223" i="70"/>
  <c r="S224" i="70"/>
  <c r="P223" i="70"/>
  <c r="R224" i="70"/>
  <c r="O223" i="70"/>
  <c r="X167" i="70"/>
  <c r="X173" i="70"/>
  <c r="X199" i="70"/>
  <c r="T197" i="70"/>
  <c r="T229" i="70"/>
  <c r="P224" i="70"/>
  <c r="M223" i="70"/>
  <c r="W219" i="70"/>
  <c r="W167" i="70"/>
  <c r="P190" i="70"/>
  <c r="O224" i="70"/>
  <c r="T212" i="70"/>
  <c r="M224" i="70"/>
  <c r="V206" i="70"/>
  <c r="P212" i="70"/>
  <c r="T209" i="70"/>
  <c r="X224" i="70"/>
  <c r="X175" i="70"/>
  <c r="T206" i="70"/>
  <c r="W175" i="70"/>
  <c r="W181" i="70"/>
  <c r="S206" i="70"/>
  <c r="T175" i="70"/>
  <c r="T181" i="70"/>
  <c r="R206" i="70"/>
  <c r="V214" i="70"/>
  <c r="T228" i="70"/>
  <c r="M227" i="70"/>
  <c r="I220" i="70"/>
  <c r="N220" i="70" s="1"/>
  <c r="I219" i="70"/>
  <c r="X181" i="70"/>
  <c r="S175" i="70"/>
  <c r="S181" i="70"/>
  <c r="P198" i="70"/>
  <c r="O197" i="70"/>
  <c r="P206" i="70"/>
  <c r="T214" i="70"/>
  <c r="S228" i="70"/>
  <c r="X135" i="70"/>
  <c r="W155" i="70"/>
  <c r="P175" i="70"/>
  <c r="R181" i="70"/>
  <c r="O206" i="70"/>
  <c r="T217" i="70"/>
  <c r="S214" i="70"/>
  <c r="R228" i="70"/>
  <c r="S219" i="70"/>
  <c r="W135" i="70"/>
  <c r="X220" i="70"/>
  <c r="R219" i="70"/>
  <c r="S186" i="70"/>
  <c r="P181" i="70"/>
  <c r="X206" i="70"/>
  <c r="M206" i="70"/>
  <c r="S217" i="70"/>
  <c r="M136" i="70"/>
  <c r="I135" i="70"/>
  <c r="N135" i="70" s="1"/>
  <c r="P186" i="70"/>
  <c r="O181" i="70"/>
  <c r="W206" i="70"/>
  <c r="I217" i="70"/>
  <c r="N217" i="70" s="1"/>
  <c r="M214" i="70"/>
  <c r="V213" i="70"/>
  <c r="W212" i="70"/>
  <c r="X211" i="70"/>
  <c r="O228" i="70"/>
  <c r="T221" i="70"/>
  <c r="P219" i="70"/>
  <c r="I221" i="70"/>
  <c r="N221" i="70" s="1"/>
  <c r="T220" i="70"/>
  <c r="S222" i="70"/>
  <c r="P230" i="70"/>
  <c r="R229" i="70"/>
  <c r="T227" i="70"/>
  <c r="I227" i="70"/>
  <c r="N227" i="70" s="1"/>
  <c r="P222" i="70"/>
  <c r="R221" i="70"/>
  <c r="R222" i="70"/>
  <c r="O230" i="70"/>
  <c r="P229" i="70"/>
  <c r="I226" i="70"/>
  <c r="N226" i="70" s="1"/>
  <c r="O222" i="70"/>
  <c r="P221" i="70"/>
  <c r="R220" i="70"/>
  <c r="R230" i="70"/>
  <c r="S221" i="70"/>
  <c r="X230" i="70"/>
  <c r="O229" i="70"/>
  <c r="X222" i="70"/>
  <c r="O221" i="70"/>
  <c r="P220" i="70"/>
  <c r="W230" i="70"/>
  <c r="M230" i="70"/>
  <c r="X229" i="70"/>
  <c r="P227" i="70"/>
  <c r="R226" i="70"/>
  <c r="W222" i="70"/>
  <c r="M222" i="70"/>
  <c r="X221" i="70"/>
  <c r="O220" i="70"/>
  <c r="V230" i="70"/>
  <c r="W229" i="70"/>
  <c r="M229" i="70"/>
  <c r="O227" i="70"/>
  <c r="P226" i="70"/>
  <c r="V222" i="70"/>
  <c r="W221" i="70"/>
  <c r="M221" i="70"/>
  <c r="T230" i="70"/>
  <c r="T222" i="70"/>
  <c r="W220" i="70"/>
  <c r="S162" i="70"/>
  <c r="R216" i="70"/>
  <c r="W215" i="70"/>
  <c r="O214" i="70"/>
  <c r="P213" i="70"/>
  <c r="O212" i="70"/>
  <c r="S211" i="70"/>
  <c r="S209" i="70"/>
  <c r="T162" i="70"/>
  <c r="R162" i="70"/>
  <c r="W199" i="70"/>
  <c r="I199" i="70"/>
  <c r="N199" i="70" s="1"/>
  <c r="S215" i="70"/>
  <c r="X214" i="70"/>
  <c r="O213" i="70"/>
  <c r="X212" i="70"/>
  <c r="M212" i="70"/>
  <c r="R211" i="70"/>
  <c r="S210" i="70"/>
  <c r="R209" i="70"/>
  <c r="W165" i="70"/>
  <c r="P162" i="70"/>
  <c r="W190" i="70"/>
  <c r="X195" i="70"/>
  <c r="M215" i="70"/>
  <c r="X213" i="70"/>
  <c r="M213" i="70"/>
  <c r="P211" i="70"/>
  <c r="P209" i="70"/>
  <c r="S165" i="70"/>
  <c r="O162" i="70"/>
  <c r="W191" i="70"/>
  <c r="V185" i="70"/>
  <c r="S204" i="70"/>
  <c r="T199" i="70"/>
  <c r="P195" i="70"/>
  <c r="W213" i="70"/>
  <c r="V212" i="70"/>
  <c r="O211" i="70"/>
  <c r="I209" i="70"/>
  <c r="N209" i="70" s="1"/>
  <c r="I87" i="70"/>
  <c r="N87" i="70" s="1"/>
  <c r="X162" i="70"/>
  <c r="I162" i="70"/>
  <c r="N162" i="70" s="1"/>
  <c r="S172" i="70"/>
  <c r="M191" i="70"/>
  <c r="S190" i="70"/>
  <c r="W189" i="70"/>
  <c r="W207" i="70"/>
  <c r="V216" i="70"/>
  <c r="T213" i="70"/>
  <c r="S212" i="70"/>
  <c r="V207" i="70"/>
  <c r="V162" i="70"/>
  <c r="W157" i="70"/>
  <c r="R173" i="70"/>
  <c r="O190" i="70"/>
  <c r="T193" i="70"/>
  <c r="P217" i="70"/>
  <c r="T216" i="70"/>
  <c r="S213" i="70"/>
  <c r="R212" i="70"/>
  <c r="T207" i="70"/>
  <c r="V215" i="70"/>
  <c r="R210" i="70"/>
  <c r="I208" i="70"/>
  <c r="N208" i="70" s="1"/>
  <c r="R217" i="70"/>
  <c r="T215" i="70"/>
  <c r="I215" i="70"/>
  <c r="N215" i="70" s="1"/>
  <c r="P210" i="70"/>
  <c r="I207" i="70"/>
  <c r="N207" i="70" s="1"/>
  <c r="O210" i="70"/>
  <c r="O217" i="70"/>
  <c r="P216" i="70"/>
  <c r="R215" i="70"/>
  <c r="W211" i="70"/>
  <c r="M211" i="70"/>
  <c r="X210" i="70"/>
  <c r="O209" i="70"/>
  <c r="P208" i="70"/>
  <c r="R207" i="70"/>
  <c r="X217" i="70"/>
  <c r="O216" i="70"/>
  <c r="P215" i="70"/>
  <c r="V211" i="70"/>
  <c r="W210" i="70"/>
  <c r="M210" i="70"/>
  <c r="X209" i="70"/>
  <c r="O208" i="70"/>
  <c r="P207" i="70"/>
  <c r="W217" i="70"/>
  <c r="M217" i="70"/>
  <c r="X216" i="70"/>
  <c r="O215" i="70"/>
  <c r="T211" i="70"/>
  <c r="V210" i="70"/>
  <c r="W209" i="70"/>
  <c r="M209" i="70"/>
  <c r="X208" i="70"/>
  <c r="W216" i="70"/>
  <c r="T210" i="70"/>
  <c r="W208" i="70"/>
  <c r="W142" i="70"/>
  <c r="W173" i="70"/>
  <c r="S193" i="70"/>
  <c r="X200" i="70"/>
  <c r="R193" i="70"/>
  <c r="M173" i="70"/>
  <c r="P193" i="70"/>
  <c r="O175" i="70"/>
  <c r="W203" i="70"/>
  <c r="X198" i="70"/>
  <c r="V193" i="70"/>
  <c r="X87" i="70"/>
  <c r="R165" i="70"/>
  <c r="V157" i="70"/>
  <c r="T177" i="70"/>
  <c r="M195" i="70"/>
  <c r="P165" i="70"/>
  <c r="T157" i="70"/>
  <c r="S167" i="70"/>
  <c r="R177" i="70"/>
  <c r="R175" i="70"/>
  <c r="T173" i="70"/>
  <c r="X191" i="70"/>
  <c r="X190" i="70"/>
  <c r="I190" i="70"/>
  <c r="N190" i="70" s="1"/>
  <c r="O189" i="70"/>
  <c r="T203" i="70"/>
  <c r="W201" i="70"/>
  <c r="W198" i="70"/>
  <c r="S87" i="70"/>
  <c r="O165" i="70"/>
  <c r="S157" i="70"/>
  <c r="R167" i="70"/>
  <c r="M177" i="70"/>
  <c r="O203" i="70"/>
  <c r="T201" i="70"/>
  <c r="V198" i="70"/>
  <c r="O87" i="70"/>
  <c r="X165" i="70"/>
  <c r="I165" i="70"/>
  <c r="N165" i="70" s="1"/>
  <c r="R157" i="70"/>
  <c r="M203" i="70"/>
  <c r="R201" i="70"/>
  <c r="O200" i="70"/>
  <c r="S198" i="70"/>
  <c r="X197" i="70"/>
  <c r="W195" i="70"/>
  <c r="O193" i="70"/>
  <c r="P157" i="70"/>
  <c r="I175" i="70"/>
  <c r="N175" i="70" s="1"/>
  <c r="I173" i="70"/>
  <c r="V173" i="70" s="1"/>
  <c r="T190" i="70"/>
  <c r="I203" i="70"/>
  <c r="N203" i="70" s="1"/>
  <c r="O201" i="70"/>
  <c r="R198" i="70"/>
  <c r="W197" i="70"/>
  <c r="V195" i="70"/>
  <c r="X193" i="70"/>
  <c r="M193" i="70"/>
  <c r="V165" i="70"/>
  <c r="O157" i="70"/>
  <c r="X177" i="70"/>
  <c r="T195" i="70"/>
  <c r="W193" i="70"/>
  <c r="T165" i="70"/>
  <c r="X157" i="70"/>
  <c r="M157" i="70"/>
  <c r="W177" i="70"/>
  <c r="R190" i="70"/>
  <c r="X203" i="70"/>
  <c r="R195" i="70"/>
  <c r="S194" i="70"/>
  <c r="T191" i="70"/>
  <c r="S201" i="70"/>
  <c r="V194" i="70"/>
  <c r="S191" i="70"/>
  <c r="S187" i="70"/>
  <c r="S173" i="70"/>
  <c r="P191" i="70"/>
  <c r="R187" i="70"/>
  <c r="W183" i="70"/>
  <c r="P201" i="70"/>
  <c r="I195" i="70"/>
  <c r="N195" i="70" s="1"/>
  <c r="X178" i="70"/>
  <c r="O191" i="70"/>
  <c r="S188" i="70"/>
  <c r="O187" i="70"/>
  <c r="T183" i="70"/>
  <c r="S203" i="70"/>
  <c r="S196" i="70"/>
  <c r="W178" i="70"/>
  <c r="P173" i="70"/>
  <c r="S183" i="70"/>
  <c r="X182" i="70"/>
  <c r="R203" i="70"/>
  <c r="M201" i="70"/>
  <c r="V200" i="70"/>
  <c r="R197" i="70"/>
  <c r="V178" i="70"/>
  <c r="X169" i="70"/>
  <c r="I191" i="70"/>
  <c r="N191" i="70" s="1"/>
  <c r="R183" i="70"/>
  <c r="S182" i="70"/>
  <c r="I201" i="70"/>
  <c r="N201" i="70" s="1"/>
  <c r="S200" i="70"/>
  <c r="V156" i="70"/>
  <c r="R178" i="70"/>
  <c r="O169" i="70"/>
  <c r="O183" i="70"/>
  <c r="P182" i="70"/>
  <c r="P200" i="70"/>
  <c r="S195" i="70"/>
  <c r="R204" i="70"/>
  <c r="T202" i="70"/>
  <c r="I202" i="70"/>
  <c r="N202" i="70" s="1"/>
  <c r="W200" i="70"/>
  <c r="M200" i="70"/>
  <c r="O198" i="70"/>
  <c r="P197" i="70"/>
  <c r="R196" i="70"/>
  <c r="T194" i="70"/>
  <c r="I194" i="70"/>
  <c r="N194" i="70" s="1"/>
  <c r="O204" i="70"/>
  <c r="R202" i="70"/>
  <c r="T200" i="70"/>
  <c r="I200" i="70"/>
  <c r="N200" i="70" s="1"/>
  <c r="M198" i="70"/>
  <c r="O196" i="70"/>
  <c r="R194" i="70"/>
  <c r="P196" i="70"/>
  <c r="X204" i="70"/>
  <c r="P202" i="70"/>
  <c r="M197" i="70"/>
  <c r="X196" i="70"/>
  <c r="P194" i="70"/>
  <c r="W204" i="70"/>
  <c r="M204" i="70"/>
  <c r="O202" i="70"/>
  <c r="T198" i="70"/>
  <c r="V197" i="70"/>
  <c r="W196" i="70"/>
  <c r="M196" i="70"/>
  <c r="O194" i="70"/>
  <c r="S202" i="70"/>
  <c r="V204" i="70"/>
  <c r="X202" i="70"/>
  <c r="V196" i="70"/>
  <c r="X194" i="70"/>
  <c r="P204" i="70"/>
  <c r="T204" i="70"/>
  <c r="W202" i="70"/>
  <c r="T196" i="70"/>
  <c r="W194" i="70"/>
  <c r="T142" i="70"/>
  <c r="M189" i="70"/>
  <c r="R188" i="70"/>
  <c r="T185" i="70"/>
  <c r="M183" i="70"/>
  <c r="S142" i="70"/>
  <c r="X170" i="70"/>
  <c r="P188" i="70"/>
  <c r="S185" i="70"/>
  <c r="X183" i="70"/>
  <c r="R182" i="70"/>
  <c r="M181" i="70"/>
  <c r="R142" i="70"/>
  <c r="W170" i="70"/>
  <c r="R185" i="70"/>
  <c r="V183" i="70"/>
  <c r="P142" i="70"/>
  <c r="S171" i="70"/>
  <c r="T170" i="70"/>
  <c r="P185" i="70"/>
  <c r="O182" i="70"/>
  <c r="O142" i="70"/>
  <c r="S170" i="70"/>
  <c r="S189" i="70"/>
  <c r="O185" i="70"/>
  <c r="X141" i="70"/>
  <c r="M142" i="70"/>
  <c r="T160" i="70"/>
  <c r="R189" i="70"/>
  <c r="M185" i="70"/>
  <c r="W185" i="70"/>
  <c r="S137" i="70"/>
  <c r="T141" i="70"/>
  <c r="X142" i="70"/>
  <c r="P160" i="70"/>
  <c r="X176" i="70"/>
  <c r="O180" i="70"/>
  <c r="P189" i="70"/>
  <c r="X188" i="70"/>
  <c r="X185" i="70"/>
  <c r="P183" i="70"/>
  <c r="N181" i="70"/>
  <c r="V181" i="70"/>
  <c r="S184" i="70"/>
  <c r="W188" i="70"/>
  <c r="M188" i="70"/>
  <c r="X187" i="70"/>
  <c r="O186" i="70"/>
  <c r="R184" i="70"/>
  <c r="T182" i="70"/>
  <c r="I182" i="70"/>
  <c r="R191" i="70"/>
  <c r="T189" i="70"/>
  <c r="I189" i="70"/>
  <c r="N189" i="70" s="1"/>
  <c r="W187" i="70"/>
  <c r="M187" i="70"/>
  <c r="X186" i="70"/>
  <c r="P184" i="70"/>
  <c r="T188" i="70"/>
  <c r="I188" i="70"/>
  <c r="N188" i="70" s="1"/>
  <c r="W186" i="70"/>
  <c r="M186" i="70"/>
  <c r="N185" i="70"/>
  <c r="O184" i="70"/>
  <c r="T187" i="70"/>
  <c r="I187" i="70"/>
  <c r="N187" i="70" s="1"/>
  <c r="X184" i="70"/>
  <c r="T186" i="70"/>
  <c r="I186" i="70"/>
  <c r="N186" i="70" s="1"/>
  <c r="W184" i="70"/>
  <c r="M184" i="70"/>
  <c r="V184" i="70"/>
  <c r="T184" i="70"/>
  <c r="W182" i="70"/>
  <c r="X154" i="70"/>
  <c r="W154" i="70"/>
  <c r="X163" i="70"/>
  <c r="T155" i="70"/>
  <c r="T178" i="70"/>
  <c r="P177" i="70"/>
  <c r="T171" i="70"/>
  <c r="M180" i="70"/>
  <c r="V154" i="70"/>
  <c r="W163" i="70"/>
  <c r="S155" i="70"/>
  <c r="S178" i="70"/>
  <c r="O177" i="70"/>
  <c r="I180" i="70"/>
  <c r="N180" i="70" s="1"/>
  <c r="S154" i="70"/>
  <c r="T163" i="70"/>
  <c r="R155" i="70"/>
  <c r="S176" i="70"/>
  <c r="R154" i="70"/>
  <c r="S163" i="70"/>
  <c r="P155" i="70"/>
  <c r="P178" i="70"/>
  <c r="I177" i="70"/>
  <c r="N177" i="70" s="1"/>
  <c r="R170" i="70"/>
  <c r="W169" i="70"/>
  <c r="P154" i="70"/>
  <c r="P163" i="70"/>
  <c r="O155" i="70"/>
  <c r="O178" i="70"/>
  <c r="M170" i="70"/>
  <c r="S169" i="70"/>
  <c r="W180" i="70"/>
  <c r="O154" i="70"/>
  <c r="O163" i="70"/>
  <c r="M155" i="70"/>
  <c r="P174" i="70"/>
  <c r="R169" i="70"/>
  <c r="X168" i="70"/>
  <c r="T180" i="70"/>
  <c r="M154" i="70"/>
  <c r="M163" i="70"/>
  <c r="X155" i="70"/>
  <c r="I155" i="70"/>
  <c r="N155" i="70" s="1"/>
  <c r="P169" i="70"/>
  <c r="W168" i="70"/>
  <c r="S180" i="70"/>
  <c r="R180" i="70"/>
  <c r="P180" i="70"/>
  <c r="N170" i="70"/>
  <c r="V170" i="70"/>
  <c r="X160" i="70"/>
  <c r="O174" i="70"/>
  <c r="P170" i="70"/>
  <c r="M169" i="70"/>
  <c r="S168" i="70"/>
  <c r="W160" i="70"/>
  <c r="M178" i="70"/>
  <c r="O170" i="70"/>
  <c r="M168" i="70"/>
  <c r="S160" i="70"/>
  <c r="S174" i="70"/>
  <c r="N169" i="70"/>
  <c r="V169" i="70"/>
  <c r="W176" i="70"/>
  <c r="M176" i="70"/>
  <c r="R172" i="70"/>
  <c r="M175" i="70"/>
  <c r="X174" i="70"/>
  <c r="P172" i="70"/>
  <c r="R171" i="70"/>
  <c r="T169" i="70"/>
  <c r="T176" i="70"/>
  <c r="I176" i="70"/>
  <c r="N176" i="70" s="1"/>
  <c r="W174" i="70"/>
  <c r="M174" i="70"/>
  <c r="O172" i="70"/>
  <c r="P171" i="70"/>
  <c r="T168" i="70"/>
  <c r="I168" i="70"/>
  <c r="N168" i="70" s="1"/>
  <c r="X172" i="70"/>
  <c r="O171" i="70"/>
  <c r="R176" i="70"/>
  <c r="T174" i="70"/>
  <c r="I174" i="70"/>
  <c r="N174" i="70" s="1"/>
  <c r="W172" i="70"/>
  <c r="M172" i="70"/>
  <c r="X171" i="70"/>
  <c r="R168" i="70"/>
  <c r="P176" i="70"/>
  <c r="V172" i="70"/>
  <c r="W171" i="70"/>
  <c r="M171" i="70"/>
  <c r="P168" i="70"/>
  <c r="T172" i="70"/>
  <c r="V171" i="70"/>
  <c r="X129" i="70"/>
  <c r="S158" i="70"/>
  <c r="P167" i="70"/>
  <c r="O167" i="70"/>
  <c r="M167" i="70"/>
  <c r="N167" i="70"/>
  <c r="V167" i="70"/>
  <c r="T167" i="70"/>
  <c r="X103" i="70"/>
  <c r="O144" i="70"/>
  <c r="R160" i="70"/>
  <c r="V129" i="70"/>
  <c r="V159" i="70"/>
  <c r="X159" i="70"/>
  <c r="T129" i="70"/>
  <c r="W161" i="70"/>
  <c r="I160" i="70"/>
  <c r="N160" i="70" s="1"/>
  <c r="T159" i="70"/>
  <c r="S161" i="70"/>
  <c r="S159" i="70"/>
  <c r="T138" i="70"/>
  <c r="O152" i="70"/>
  <c r="S146" i="70"/>
  <c r="I163" i="70"/>
  <c r="N163" i="70" s="1"/>
  <c r="O161" i="70"/>
  <c r="R159" i="70"/>
  <c r="I138" i="70"/>
  <c r="N138" i="70" s="1"/>
  <c r="I152" i="70"/>
  <c r="N152" i="70" s="1"/>
  <c r="S143" i="70"/>
  <c r="M161" i="70"/>
  <c r="O159" i="70"/>
  <c r="T164" i="70"/>
  <c r="I164" i="70"/>
  <c r="N164" i="70" s="1"/>
  <c r="V163" i="70"/>
  <c r="X161" i="70"/>
  <c r="O160" i="70"/>
  <c r="P159" i="70"/>
  <c r="R158" i="70"/>
  <c r="T156" i="70"/>
  <c r="I156" i="70"/>
  <c r="N156" i="70" s="1"/>
  <c r="R164" i="70"/>
  <c r="V161" i="70"/>
  <c r="M160" i="70"/>
  <c r="O158" i="70"/>
  <c r="R156" i="70"/>
  <c r="P158" i="70"/>
  <c r="P164" i="70"/>
  <c r="T161" i="70"/>
  <c r="I161" i="70"/>
  <c r="N161" i="70" s="1"/>
  <c r="W159" i="70"/>
  <c r="M159" i="70"/>
  <c r="X158" i="70"/>
  <c r="P156" i="70"/>
  <c r="O164" i="70"/>
  <c r="W158" i="70"/>
  <c r="M158" i="70"/>
  <c r="O156" i="70"/>
  <c r="S164" i="70"/>
  <c r="S156" i="70"/>
  <c r="X164" i="70"/>
  <c r="R161" i="70"/>
  <c r="V158" i="70"/>
  <c r="X156" i="70"/>
  <c r="W164" i="70"/>
  <c r="T158" i="70"/>
  <c r="W156" i="70"/>
  <c r="W129" i="70"/>
  <c r="S141" i="70"/>
  <c r="R141" i="70"/>
  <c r="X147" i="70"/>
  <c r="X145" i="70"/>
  <c r="W134" i="70"/>
  <c r="P141" i="70"/>
  <c r="W147" i="70"/>
  <c r="T145" i="70"/>
  <c r="T134" i="70"/>
  <c r="S129" i="70"/>
  <c r="O141" i="70"/>
  <c r="V148" i="70"/>
  <c r="S147" i="70"/>
  <c r="S145" i="70"/>
  <c r="T144" i="70"/>
  <c r="S134" i="70"/>
  <c r="R147" i="70"/>
  <c r="P145" i="70"/>
  <c r="S144" i="70"/>
  <c r="M134" i="70"/>
  <c r="O147" i="70"/>
  <c r="R144" i="70"/>
  <c r="T154" i="70"/>
  <c r="T119" i="70"/>
  <c r="W128" i="70"/>
  <c r="T150" i="70"/>
  <c r="T148" i="70"/>
  <c r="P147" i="70"/>
  <c r="O146" i="70"/>
  <c r="O106" i="70"/>
  <c r="X124" i="70"/>
  <c r="S150" i="70"/>
  <c r="S148" i="70"/>
  <c r="W124" i="70"/>
  <c r="V137" i="70"/>
  <c r="R150" i="70"/>
  <c r="R148" i="70"/>
  <c r="V150" i="70"/>
  <c r="T126" i="70"/>
  <c r="S124" i="70"/>
  <c r="S123" i="70"/>
  <c r="P150" i="70"/>
  <c r="P148" i="70"/>
  <c r="O115" i="70"/>
  <c r="R126" i="70"/>
  <c r="R124" i="70"/>
  <c r="T152" i="70"/>
  <c r="O150" i="70"/>
  <c r="O148" i="70"/>
  <c r="V145" i="70"/>
  <c r="M115" i="70"/>
  <c r="P126" i="70"/>
  <c r="M124" i="70"/>
  <c r="X132" i="70"/>
  <c r="S152" i="70"/>
  <c r="X150" i="70"/>
  <c r="M150" i="70"/>
  <c r="S149" i="70"/>
  <c r="X148" i="70"/>
  <c r="M148" i="70"/>
  <c r="I144" i="70"/>
  <c r="N144" i="70" s="1"/>
  <c r="I126" i="70"/>
  <c r="N126" i="70" s="1"/>
  <c r="P132" i="70"/>
  <c r="R152" i="70"/>
  <c r="S151" i="70"/>
  <c r="W150" i="70"/>
  <c r="O149" i="70"/>
  <c r="W148" i="70"/>
  <c r="V147" i="70"/>
  <c r="N147" i="70"/>
  <c r="X149" i="70"/>
  <c r="R146" i="70"/>
  <c r="T151" i="70"/>
  <c r="I151" i="70"/>
  <c r="N151" i="70" s="1"/>
  <c r="W149" i="70"/>
  <c r="M149" i="70"/>
  <c r="P146" i="70"/>
  <c r="R145" i="70"/>
  <c r="T143" i="70"/>
  <c r="I143" i="70"/>
  <c r="N143" i="70" s="1"/>
  <c r="V142" i="70"/>
  <c r="P152" i="70"/>
  <c r="R151" i="70"/>
  <c r="T149" i="70"/>
  <c r="I149" i="70"/>
  <c r="N149" i="70" s="1"/>
  <c r="M147" i="70"/>
  <c r="X146" i="70"/>
  <c r="O145" i="70"/>
  <c r="P144" i="70"/>
  <c r="R143" i="70"/>
  <c r="W146" i="70"/>
  <c r="M146" i="70"/>
  <c r="P143" i="70"/>
  <c r="P151" i="70"/>
  <c r="X152" i="70"/>
  <c r="O151" i="70"/>
  <c r="R149" i="70"/>
  <c r="T147" i="70"/>
  <c r="V146" i="70"/>
  <c r="W145" i="70"/>
  <c r="M145" i="70"/>
  <c r="X144" i="70"/>
  <c r="O143" i="70"/>
  <c r="W152" i="70"/>
  <c r="X151" i="70"/>
  <c r="T146" i="70"/>
  <c r="W144" i="70"/>
  <c r="X143" i="70"/>
  <c r="W151" i="70"/>
  <c r="W143" i="70"/>
  <c r="I119" i="70"/>
  <c r="N119" i="70" s="1"/>
  <c r="X116" i="70"/>
  <c r="W116" i="70"/>
  <c r="T116" i="70"/>
  <c r="V128" i="70"/>
  <c r="V141" i="70"/>
  <c r="P116" i="70"/>
  <c r="O116" i="70"/>
  <c r="M116" i="70"/>
  <c r="S139" i="70"/>
  <c r="S111" i="70"/>
  <c r="I116" i="70"/>
  <c r="N116" i="70" s="1"/>
  <c r="R132" i="70"/>
  <c r="W141" i="70"/>
  <c r="M141" i="70"/>
  <c r="W115" i="70"/>
  <c r="T124" i="70"/>
  <c r="S119" i="70"/>
  <c r="S138" i="70"/>
  <c r="T137" i="70"/>
  <c r="I136" i="70"/>
  <c r="N136" i="70" s="1"/>
  <c r="V135" i="70"/>
  <c r="V134" i="70"/>
  <c r="O132" i="70"/>
  <c r="I129" i="70"/>
  <c r="N129" i="70" s="1"/>
  <c r="S128" i="70"/>
  <c r="M128" i="70"/>
  <c r="X133" i="70"/>
  <c r="W133" i="70"/>
  <c r="I124" i="70"/>
  <c r="N124" i="70" s="1"/>
  <c r="S116" i="70"/>
  <c r="I134" i="70"/>
  <c r="N134" i="70" s="1"/>
  <c r="V133" i="70"/>
  <c r="W132" i="70"/>
  <c r="S130" i="70"/>
  <c r="R116" i="70"/>
  <c r="M133" i="70"/>
  <c r="S132" i="70"/>
  <c r="I130" i="70"/>
  <c r="N130" i="70" s="1"/>
  <c r="X72" i="70"/>
  <c r="S131" i="70"/>
  <c r="T115" i="70"/>
  <c r="S125" i="70"/>
  <c r="W122" i="70"/>
  <c r="W118" i="70"/>
  <c r="V122" i="70"/>
  <c r="V118" i="70"/>
  <c r="T135" i="70"/>
  <c r="T133" i="70"/>
  <c r="T122" i="70"/>
  <c r="T118" i="70"/>
  <c r="W136" i="70"/>
  <c r="S135" i="70"/>
  <c r="R134" i="70"/>
  <c r="S133" i="70"/>
  <c r="R129" i="70"/>
  <c r="W126" i="70"/>
  <c r="S122" i="70"/>
  <c r="V121" i="70"/>
  <c r="R118" i="70"/>
  <c r="S117" i="70"/>
  <c r="V136" i="70"/>
  <c r="O135" i="70"/>
  <c r="P134" i="70"/>
  <c r="R133" i="70"/>
  <c r="P129" i="70"/>
  <c r="T100" i="70"/>
  <c r="V126" i="70"/>
  <c r="M122" i="70"/>
  <c r="S121" i="70"/>
  <c r="I137" i="70"/>
  <c r="N137" i="70" s="1"/>
  <c r="T136" i="70"/>
  <c r="O134" i="70"/>
  <c r="P133" i="70"/>
  <c r="O129" i="70"/>
  <c r="S44" i="70"/>
  <c r="I100" i="70"/>
  <c r="N100" i="70" s="1"/>
  <c r="X115" i="70"/>
  <c r="I122" i="70"/>
  <c r="N122" i="70" s="1"/>
  <c r="I118" i="70"/>
  <c r="N118" i="70" s="1"/>
  <c r="S136" i="70"/>
  <c r="M135" i="70"/>
  <c r="O133" i="70"/>
  <c r="T130" i="70"/>
  <c r="R139" i="70"/>
  <c r="R131" i="70"/>
  <c r="P139" i="70"/>
  <c r="R138" i="70"/>
  <c r="P131" i="70"/>
  <c r="R130" i="70"/>
  <c r="T128" i="70"/>
  <c r="I128" i="70"/>
  <c r="N128" i="70" s="1"/>
  <c r="O139" i="70"/>
  <c r="P138" i="70"/>
  <c r="R137" i="70"/>
  <c r="O131" i="70"/>
  <c r="P130" i="70"/>
  <c r="X139" i="70"/>
  <c r="O138" i="70"/>
  <c r="P137" i="70"/>
  <c r="R136" i="70"/>
  <c r="M132" i="70"/>
  <c r="X131" i="70"/>
  <c r="O130" i="70"/>
  <c r="R128" i="70"/>
  <c r="W139" i="70"/>
  <c r="M139" i="70"/>
  <c r="X138" i="70"/>
  <c r="O137" i="70"/>
  <c r="P136" i="70"/>
  <c r="R135" i="70"/>
  <c r="V132" i="70"/>
  <c r="W131" i="70"/>
  <c r="M131" i="70"/>
  <c r="X130" i="70"/>
  <c r="P128" i="70"/>
  <c r="V139" i="70"/>
  <c r="W138" i="70"/>
  <c r="M138" i="70"/>
  <c r="X137" i="70"/>
  <c r="O136" i="70"/>
  <c r="T132" i="70"/>
  <c r="V131" i="70"/>
  <c r="W130" i="70"/>
  <c r="M130" i="70"/>
  <c r="O128" i="70"/>
  <c r="T139" i="70"/>
  <c r="W137" i="70"/>
  <c r="T131" i="70"/>
  <c r="X58" i="70"/>
  <c r="T73" i="70"/>
  <c r="W72" i="70"/>
  <c r="M125" i="70"/>
  <c r="O123" i="70"/>
  <c r="R121" i="70"/>
  <c r="M117" i="70"/>
  <c r="I58" i="70"/>
  <c r="N58" i="70" s="1"/>
  <c r="I73" i="70"/>
  <c r="N73" i="70" s="1"/>
  <c r="S126" i="70"/>
  <c r="P121" i="70"/>
  <c r="S118" i="70"/>
  <c r="X98" i="70"/>
  <c r="W98" i="70"/>
  <c r="S103" i="70"/>
  <c r="R122" i="70"/>
  <c r="P118" i="70"/>
  <c r="R103" i="70"/>
  <c r="O126" i="70"/>
  <c r="O124" i="70"/>
  <c r="P122" i="70"/>
  <c r="O118" i="70"/>
  <c r="T98" i="70"/>
  <c r="M110" i="70"/>
  <c r="P103" i="70"/>
  <c r="X126" i="70"/>
  <c r="W125" i="70"/>
  <c r="X123" i="70"/>
  <c r="O122" i="70"/>
  <c r="X121" i="70"/>
  <c r="X118" i="70"/>
  <c r="W117" i="70"/>
  <c r="X86" i="70"/>
  <c r="V125" i="70"/>
  <c r="V123" i="70"/>
  <c r="V117" i="70"/>
  <c r="R120" i="70"/>
  <c r="T125" i="70"/>
  <c r="I125" i="70"/>
  <c r="N125" i="70" s="1"/>
  <c r="V124" i="70"/>
  <c r="W123" i="70"/>
  <c r="M123" i="70"/>
  <c r="O121" i="70"/>
  <c r="P120" i="70"/>
  <c r="R119" i="70"/>
  <c r="T117" i="70"/>
  <c r="I117" i="70"/>
  <c r="N117" i="70" s="1"/>
  <c r="O120" i="70"/>
  <c r="P119" i="70"/>
  <c r="R125" i="70"/>
  <c r="T123" i="70"/>
  <c r="I123" i="70"/>
  <c r="N123" i="70" s="1"/>
  <c r="W121" i="70"/>
  <c r="M121" i="70"/>
  <c r="X120" i="70"/>
  <c r="O119" i="70"/>
  <c r="R117" i="70"/>
  <c r="S120" i="70"/>
  <c r="X119" i="70"/>
  <c r="P117" i="70"/>
  <c r="O125" i="70"/>
  <c r="R123" i="70"/>
  <c r="T121" i="70"/>
  <c r="V120" i="70"/>
  <c r="W119" i="70"/>
  <c r="M119" i="70"/>
  <c r="O117" i="70"/>
  <c r="P125" i="70"/>
  <c r="W120" i="70"/>
  <c r="M120" i="70"/>
  <c r="T120" i="70"/>
  <c r="S99" i="70"/>
  <c r="S97" i="70"/>
  <c r="M112" i="70"/>
  <c r="P111" i="70"/>
  <c r="X102" i="70"/>
  <c r="I115" i="70"/>
  <c r="N115" i="70" s="1"/>
  <c r="O104" i="70"/>
  <c r="W102" i="70"/>
  <c r="S115" i="70"/>
  <c r="W77" i="70"/>
  <c r="S109" i="70"/>
  <c r="R115" i="70"/>
  <c r="S38" i="70"/>
  <c r="M68" i="70"/>
  <c r="T77" i="70"/>
  <c r="X112" i="70"/>
  <c r="W110" i="70"/>
  <c r="P109" i="70"/>
  <c r="R106" i="70"/>
  <c r="P115" i="70"/>
  <c r="W108" i="70"/>
  <c r="M106" i="70"/>
  <c r="M104" i="70"/>
  <c r="O85" i="70"/>
  <c r="P89" i="70"/>
  <c r="M94" i="70"/>
  <c r="I104" i="70"/>
  <c r="N104" i="70" s="1"/>
  <c r="X106" i="70"/>
  <c r="X104" i="70"/>
  <c r="O103" i="70"/>
  <c r="P102" i="70"/>
  <c r="T106" i="70"/>
  <c r="W104" i="70"/>
  <c r="O102" i="70"/>
  <c r="X96" i="70"/>
  <c r="S106" i="70"/>
  <c r="V104" i="70"/>
  <c r="M102" i="70"/>
  <c r="R40" i="70"/>
  <c r="X64" i="70"/>
  <c r="T99" i="70"/>
  <c r="T96" i="70"/>
  <c r="S90" i="70"/>
  <c r="T104" i="70"/>
  <c r="I94" i="70"/>
  <c r="V94" i="70" s="1"/>
  <c r="R90" i="70"/>
  <c r="S113" i="70"/>
  <c r="W112" i="70"/>
  <c r="I112" i="70"/>
  <c r="N112" i="70" s="1"/>
  <c r="X110" i="70"/>
  <c r="I110" i="70"/>
  <c r="N110" i="70" s="1"/>
  <c r="T108" i="70"/>
  <c r="P90" i="70"/>
  <c r="S108" i="70"/>
  <c r="X95" i="70"/>
  <c r="T112" i="70"/>
  <c r="T110" i="70"/>
  <c r="R108" i="70"/>
  <c r="S105" i="70"/>
  <c r="W95" i="70"/>
  <c r="S112" i="70"/>
  <c r="S110" i="70"/>
  <c r="P108" i="70"/>
  <c r="O89" i="70"/>
  <c r="I98" i="70"/>
  <c r="N98" i="70" s="1"/>
  <c r="M97" i="70"/>
  <c r="M96" i="70"/>
  <c r="S95" i="70"/>
  <c r="X94" i="70"/>
  <c r="R112" i="70"/>
  <c r="R110" i="70"/>
  <c r="O108" i="70"/>
  <c r="V107" i="70"/>
  <c r="I106" i="70"/>
  <c r="V106" i="70" s="1"/>
  <c r="S104" i="70"/>
  <c r="T102" i="70"/>
  <c r="I66" i="70"/>
  <c r="N66" i="70" s="1"/>
  <c r="R95" i="70"/>
  <c r="W94" i="70"/>
  <c r="P112" i="70"/>
  <c r="P110" i="70"/>
  <c r="M108" i="70"/>
  <c r="S107" i="70"/>
  <c r="R104" i="70"/>
  <c r="S102" i="70"/>
  <c r="P95" i="70"/>
  <c r="O94" i="70"/>
  <c r="S93" i="70"/>
  <c r="T90" i="70"/>
  <c r="X111" i="70"/>
  <c r="O110" i="70"/>
  <c r="X109" i="70"/>
  <c r="I108" i="70"/>
  <c r="V108" i="70" s="1"/>
  <c r="P107" i="70"/>
  <c r="W106" i="70"/>
  <c r="R102" i="70"/>
  <c r="N102" i="70"/>
  <c r="V102" i="70"/>
  <c r="R113" i="70"/>
  <c r="T111" i="70"/>
  <c r="I111" i="70"/>
  <c r="N111" i="70" s="1"/>
  <c r="W109" i="70"/>
  <c r="M109" i="70"/>
  <c r="O107" i="70"/>
  <c r="R105" i="70"/>
  <c r="T103" i="70"/>
  <c r="I103" i="70"/>
  <c r="P113" i="70"/>
  <c r="X107" i="70"/>
  <c r="P105" i="70"/>
  <c r="O113" i="70"/>
  <c r="R111" i="70"/>
  <c r="T109" i="70"/>
  <c r="I109" i="70"/>
  <c r="N109" i="70" s="1"/>
  <c r="W107" i="70"/>
  <c r="M107" i="70"/>
  <c r="O105" i="70"/>
  <c r="X113" i="70"/>
  <c r="X105" i="70"/>
  <c r="W113" i="70"/>
  <c r="M113" i="70"/>
  <c r="O111" i="70"/>
  <c r="R109" i="70"/>
  <c r="T107" i="70"/>
  <c r="I107" i="70"/>
  <c r="N107" i="70" s="1"/>
  <c r="W105" i="70"/>
  <c r="M105" i="70"/>
  <c r="V113" i="70"/>
  <c r="V105" i="70"/>
  <c r="T113" i="70"/>
  <c r="W111" i="70"/>
  <c r="T105" i="70"/>
  <c r="W103" i="70"/>
  <c r="N90" i="70"/>
  <c r="V90" i="70"/>
  <c r="W81" i="70"/>
  <c r="W96" i="70"/>
  <c r="I96" i="70"/>
  <c r="I63" i="70"/>
  <c r="N63" i="70" s="1"/>
  <c r="T81" i="70"/>
  <c r="M89" i="70"/>
  <c r="I99" i="70"/>
  <c r="N99" i="70" s="1"/>
  <c r="T56" i="70"/>
  <c r="S81" i="70"/>
  <c r="S96" i="70"/>
  <c r="S56" i="70"/>
  <c r="S53" i="70"/>
  <c r="X83" i="70"/>
  <c r="R81" i="70"/>
  <c r="X89" i="70"/>
  <c r="S98" i="70"/>
  <c r="R96" i="70"/>
  <c r="O95" i="70"/>
  <c r="T94" i="70"/>
  <c r="O90" i="70"/>
  <c r="X81" i="70"/>
  <c r="W83" i="70"/>
  <c r="O81" i="70"/>
  <c r="W89" i="70"/>
  <c r="R98" i="70"/>
  <c r="P96" i="70"/>
  <c r="S94" i="70"/>
  <c r="X90" i="70"/>
  <c r="M90" i="70"/>
  <c r="M81" i="70"/>
  <c r="S89" i="70"/>
  <c r="P98" i="70"/>
  <c r="X97" i="70"/>
  <c r="R94" i="70"/>
  <c r="T92" i="70"/>
  <c r="T91" i="70"/>
  <c r="W90" i="70"/>
  <c r="X78" i="70"/>
  <c r="R89" i="70"/>
  <c r="M98" i="70"/>
  <c r="W97" i="70"/>
  <c r="I92" i="70"/>
  <c r="N92" i="70" s="1"/>
  <c r="I91" i="70"/>
  <c r="N91" i="70" s="1"/>
  <c r="V95" i="70"/>
  <c r="N95" i="70"/>
  <c r="S100" i="70"/>
  <c r="S92" i="70"/>
  <c r="P100" i="70"/>
  <c r="R99" i="70"/>
  <c r="T97" i="70"/>
  <c r="I97" i="70"/>
  <c r="N97" i="70" s="1"/>
  <c r="M95" i="70"/>
  <c r="O93" i="70"/>
  <c r="P92" i="70"/>
  <c r="R91" i="70"/>
  <c r="R93" i="70"/>
  <c r="O100" i="70"/>
  <c r="P99" i="70"/>
  <c r="X93" i="70"/>
  <c r="O92" i="70"/>
  <c r="P91" i="70"/>
  <c r="X100" i="70"/>
  <c r="O99" i="70"/>
  <c r="R97" i="70"/>
  <c r="T95" i="70"/>
  <c r="W93" i="70"/>
  <c r="M93" i="70"/>
  <c r="X92" i="70"/>
  <c r="O91" i="70"/>
  <c r="R100" i="70"/>
  <c r="W100" i="70"/>
  <c r="M100" i="70"/>
  <c r="X99" i="70"/>
  <c r="P97" i="70"/>
  <c r="V93" i="70"/>
  <c r="W92" i="70"/>
  <c r="M92" i="70"/>
  <c r="X91" i="70"/>
  <c r="P93" i="70"/>
  <c r="R92" i="70"/>
  <c r="S91" i="70"/>
  <c r="W99" i="70"/>
  <c r="T93" i="70"/>
  <c r="W91" i="70"/>
  <c r="I64" i="70"/>
  <c r="N64" i="70" s="1"/>
  <c r="P87" i="70"/>
  <c r="S85" i="70"/>
  <c r="T83" i="70"/>
  <c r="M87" i="70"/>
  <c r="S86" i="70"/>
  <c r="M85" i="70"/>
  <c r="S83" i="70"/>
  <c r="S61" i="70"/>
  <c r="P83" i="70"/>
  <c r="R61" i="70"/>
  <c r="M83" i="70"/>
  <c r="W79" i="70"/>
  <c r="P78" i="70"/>
  <c r="S77" i="70"/>
  <c r="P61" i="70"/>
  <c r="W87" i="70"/>
  <c r="I83" i="70"/>
  <c r="N83" i="70" s="1"/>
  <c r="S80" i="70"/>
  <c r="S79" i="70"/>
  <c r="R77" i="70"/>
  <c r="W44" i="70"/>
  <c r="O61" i="70"/>
  <c r="I54" i="70"/>
  <c r="N54" i="70" s="1"/>
  <c r="S70" i="70"/>
  <c r="M76" i="70"/>
  <c r="V89" i="70"/>
  <c r="T89" i="70"/>
  <c r="W58" i="70"/>
  <c r="R86" i="70"/>
  <c r="R79" i="70"/>
  <c r="O77" i="70"/>
  <c r="S73" i="70"/>
  <c r="T87" i="70"/>
  <c r="P86" i="70"/>
  <c r="W85" i="70"/>
  <c r="R83" i="70"/>
  <c r="V81" i="70"/>
  <c r="P79" i="70"/>
  <c r="M77" i="70"/>
  <c r="X40" i="70"/>
  <c r="T58" i="70"/>
  <c r="O86" i="70"/>
  <c r="O79" i="70"/>
  <c r="T40" i="70"/>
  <c r="X61" i="70"/>
  <c r="S58" i="70"/>
  <c r="M54" i="70"/>
  <c r="X69" i="70"/>
  <c r="T65" i="70"/>
  <c r="R85" i="70"/>
  <c r="X84" i="70"/>
  <c r="S82" i="70"/>
  <c r="M79" i="70"/>
  <c r="S78" i="70"/>
  <c r="X77" i="70"/>
  <c r="S69" i="70"/>
  <c r="S84" i="70"/>
  <c r="I79" i="70"/>
  <c r="V79" i="70" s="1"/>
  <c r="P84" i="70"/>
  <c r="T79" i="70"/>
  <c r="V80" i="70"/>
  <c r="N80" i="70"/>
  <c r="P82" i="70"/>
  <c r="T86" i="70"/>
  <c r="I86" i="70"/>
  <c r="N86" i="70" s="1"/>
  <c r="W84" i="70"/>
  <c r="M84" i="70"/>
  <c r="O82" i="70"/>
  <c r="P81" i="70"/>
  <c r="R80" i="70"/>
  <c r="T78" i="70"/>
  <c r="I78" i="70"/>
  <c r="T85" i="70"/>
  <c r="I85" i="70"/>
  <c r="N85" i="70" s="1"/>
  <c r="X82" i="70"/>
  <c r="P80" i="70"/>
  <c r="I77" i="70"/>
  <c r="T84" i="70"/>
  <c r="I84" i="70"/>
  <c r="N84" i="70" s="1"/>
  <c r="W82" i="70"/>
  <c r="M82" i="70"/>
  <c r="O80" i="70"/>
  <c r="R78" i="70"/>
  <c r="X80" i="70"/>
  <c r="P85" i="70"/>
  <c r="R84" i="70"/>
  <c r="T82" i="70"/>
  <c r="I82" i="70"/>
  <c r="N82" i="70" s="1"/>
  <c r="W80" i="70"/>
  <c r="M80" i="70"/>
  <c r="O78" i="70"/>
  <c r="W86" i="70"/>
  <c r="T80" i="70"/>
  <c r="W78" i="70"/>
  <c r="T38" i="70"/>
  <c r="O63" i="70"/>
  <c r="O59" i="70"/>
  <c r="M52" i="70"/>
  <c r="O68" i="70"/>
  <c r="S76" i="70"/>
  <c r="W64" i="70"/>
  <c r="S72" i="70"/>
  <c r="T64" i="70"/>
  <c r="S68" i="70"/>
  <c r="S64" i="70"/>
  <c r="X38" i="70"/>
  <c r="S59" i="70"/>
  <c r="W69" i="70"/>
  <c r="R68" i="70"/>
  <c r="R64" i="70"/>
  <c r="I50" i="70"/>
  <c r="N50" i="70" s="1"/>
  <c r="W38" i="70"/>
  <c r="S63" i="70"/>
  <c r="P59" i="70"/>
  <c r="X52" i="70"/>
  <c r="P68" i="70"/>
  <c r="M64" i="70"/>
  <c r="W76" i="70"/>
  <c r="T76" i="70"/>
  <c r="I76" i="70"/>
  <c r="R76" i="70"/>
  <c r="P76" i="70"/>
  <c r="O76" i="70"/>
  <c r="V70" i="70"/>
  <c r="N70" i="70"/>
  <c r="S46" i="70"/>
  <c r="T45" i="70"/>
  <c r="S40" i="70"/>
  <c r="R38" i="70"/>
  <c r="M63" i="70"/>
  <c r="W61" i="70"/>
  <c r="M61" i="70"/>
  <c r="X60" i="70"/>
  <c r="O58" i="70"/>
  <c r="R53" i="70"/>
  <c r="R72" i="70"/>
  <c r="R70" i="70"/>
  <c r="R69" i="70"/>
  <c r="P45" i="70"/>
  <c r="V61" i="70"/>
  <c r="W60" i="70"/>
  <c r="T54" i="70"/>
  <c r="P53" i="70"/>
  <c r="T74" i="70"/>
  <c r="M72" i="70"/>
  <c r="X71" i="70"/>
  <c r="P70" i="70"/>
  <c r="P69" i="70"/>
  <c r="O45" i="70"/>
  <c r="T61" i="70"/>
  <c r="V60" i="70"/>
  <c r="X59" i="70"/>
  <c r="O54" i="70"/>
  <c r="O53" i="70"/>
  <c r="S74" i="70"/>
  <c r="W71" i="70"/>
  <c r="O70" i="70"/>
  <c r="O69" i="70"/>
  <c r="O60" i="70"/>
  <c r="I55" i="70"/>
  <c r="N55" i="70" s="1"/>
  <c r="X53" i="70"/>
  <c r="P51" i="70"/>
  <c r="I74" i="70"/>
  <c r="N74" i="70" s="1"/>
  <c r="I72" i="70"/>
  <c r="N72" i="70" s="1"/>
  <c r="M69" i="70"/>
  <c r="S67" i="70"/>
  <c r="I65" i="70"/>
  <c r="M60" i="70"/>
  <c r="W53" i="70"/>
  <c r="M53" i="70"/>
  <c r="O71" i="70"/>
  <c r="X70" i="70"/>
  <c r="M70" i="70"/>
  <c r="V53" i="70"/>
  <c r="M71" i="70"/>
  <c r="W70" i="70"/>
  <c r="X45" i="70"/>
  <c r="T53" i="70"/>
  <c r="T72" i="70"/>
  <c r="T70" i="70"/>
  <c r="T69" i="70"/>
  <c r="V69" i="70"/>
  <c r="N69" i="70"/>
  <c r="P67" i="70"/>
  <c r="S65" i="70"/>
  <c r="P74" i="70"/>
  <c r="R73" i="70"/>
  <c r="T71" i="70"/>
  <c r="I71" i="70"/>
  <c r="N71" i="70" s="1"/>
  <c r="X68" i="70"/>
  <c r="O67" i="70"/>
  <c r="P66" i="70"/>
  <c r="R65" i="70"/>
  <c r="R66" i="70"/>
  <c r="O74" i="70"/>
  <c r="P73" i="70"/>
  <c r="X74" i="70"/>
  <c r="O73" i="70"/>
  <c r="P72" i="70"/>
  <c r="R71" i="70"/>
  <c r="V68" i="70"/>
  <c r="W67" i="70"/>
  <c r="M67" i="70"/>
  <c r="X66" i="70"/>
  <c r="O65" i="70"/>
  <c r="P64" i="70"/>
  <c r="R74" i="70"/>
  <c r="S71" i="70"/>
  <c r="W68" i="70"/>
  <c r="X67" i="70"/>
  <c r="O66" i="70"/>
  <c r="P65" i="70"/>
  <c r="W74" i="70"/>
  <c r="M74" i="70"/>
  <c r="X73" i="70"/>
  <c r="T68" i="70"/>
  <c r="V67" i="70"/>
  <c r="W66" i="70"/>
  <c r="M66" i="70"/>
  <c r="X65" i="70"/>
  <c r="R67" i="70"/>
  <c r="S66" i="70"/>
  <c r="W73" i="70"/>
  <c r="T67" i="70"/>
  <c r="W65" i="70"/>
  <c r="P48" i="70"/>
  <c r="M46" i="70"/>
  <c r="O51" i="70"/>
  <c r="I48" i="70"/>
  <c r="N48" i="70" s="1"/>
  <c r="I46" i="70"/>
  <c r="N46" i="70" s="1"/>
  <c r="W52" i="70"/>
  <c r="X46" i="70"/>
  <c r="I45" i="70"/>
  <c r="N45" i="70" s="1"/>
  <c r="O40" i="70"/>
  <c r="W63" i="70"/>
  <c r="S60" i="70"/>
  <c r="R58" i="70"/>
  <c r="T55" i="70"/>
  <c r="S52" i="70"/>
  <c r="X48" i="70"/>
  <c r="W46" i="70"/>
  <c r="M40" i="70"/>
  <c r="R60" i="70"/>
  <c r="P58" i="70"/>
  <c r="S57" i="70"/>
  <c r="S55" i="70"/>
  <c r="W54" i="70"/>
  <c r="R52" i="70"/>
  <c r="X51" i="70"/>
  <c r="X35" i="70"/>
  <c r="W48" i="70"/>
  <c r="T46" i="70"/>
  <c r="T63" i="70"/>
  <c r="P60" i="70"/>
  <c r="V56" i="70"/>
  <c r="O52" i="70"/>
  <c r="S51" i="70"/>
  <c r="R56" i="70"/>
  <c r="W59" i="70"/>
  <c r="M59" i="70"/>
  <c r="R55" i="70"/>
  <c r="S54" i="70"/>
  <c r="M51" i="70"/>
  <c r="R63" i="70"/>
  <c r="T60" i="70"/>
  <c r="X57" i="70"/>
  <c r="O56" i="70"/>
  <c r="P55" i="70"/>
  <c r="R54" i="70"/>
  <c r="T52" i="70"/>
  <c r="I52" i="70"/>
  <c r="R57" i="70"/>
  <c r="O57" i="70"/>
  <c r="P56" i="70"/>
  <c r="W51" i="70"/>
  <c r="P63" i="70"/>
  <c r="T59" i="70"/>
  <c r="I59" i="70"/>
  <c r="N59" i="70" s="1"/>
  <c r="W57" i="70"/>
  <c r="M57" i="70"/>
  <c r="X56" i="70"/>
  <c r="O55" i="70"/>
  <c r="P54" i="70"/>
  <c r="T51" i="70"/>
  <c r="I51" i="70"/>
  <c r="N51" i="70" s="1"/>
  <c r="P57" i="70"/>
  <c r="V57" i="70"/>
  <c r="W56" i="70"/>
  <c r="M56" i="70"/>
  <c r="X55" i="70"/>
  <c r="T57" i="70"/>
  <c r="W55" i="70"/>
  <c r="O48" i="70"/>
  <c r="W39" i="70"/>
  <c r="M48" i="70"/>
  <c r="P38" i="70"/>
  <c r="T48" i="70"/>
  <c r="S45" i="70"/>
  <c r="O38" i="70"/>
  <c r="S48" i="70"/>
  <c r="R45" i="70"/>
  <c r="M38" i="70"/>
  <c r="O24" i="70"/>
  <c r="R31" i="70"/>
  <c r="S35" i="70"/>
  <c r="W25" i="70"/>
  <c r="R44" i="70"/>
  <c r="T41" i="70"/>
  <c r="W40" i="70"/>
  <c r="M39" i="70"/>
  <c r="O35" i="70"/>
  <c r="T25" i="70"/>
  <c r="P44" i="70"/>
  <c r="X43" i="70"/>
  <c r="I40" i="70"/>
  <c r="N40" i="70" s="1"/>
  <c r="V38" i="70"/>
  <c r="X25" i="70"/>
  <c r="M35" i="70"/>
  <c r="S25" i="70"/>
  <c r="W47" i="70"/>
  <c r="O44" i="70"/>
  <c r="W43" i="70"/>
  <c r="R25" i="70"/>
  <c r="M44" i="70"/>
  <c r="S43" i="70"/>
  <c r="P25" i="70"/>
  <c r="M47" i="70"/>
  <c r="R43" i="70"/>
  <c r="O25" i="70"/>
  <c r="P43" i="70"/>
  <c r="V44" i="70"/>
  <c r="N44" i="70"/>
  <c r="S42" i="70"/>
  <c r="R42" i="70"/>
  <c r="R50" i="70"/>
  <c r="T47" i="70"/>
  <c r="I47" i="70"/>
  <c r="N47" i="70" s="1"/>
  <c r="W45" i="70"/>
  <c r="X44" i="70"/>
  <c r="O43" i="70"/>
  <c r="P42" i="70"/>
  <c r="R41" i="70"/>
  <c r="T39" i="70"/>
  <c r="I39" i="70"/>
  <c r="O42" i="70"/>
  <c r="S39" i="70"/>
  <c r="O50" i="70"/>
  <c r="R47" i="70"/>
  <c r="M43" i="70"/>
  <c r="X42" i="70"/>
  <c r="O41" i="70"/>
  <c r="R39" i="70"/>
  <c r="S41" i="70"/>
  <c r="X50" i="70"/>
  <c r="P47" i="70"/>
  <c r="R46" i="70"/>
  <c r="T44" i="70"/>
  <c r="V43" i="70"/>
  <c r="W42" i="70"/>
  <c r="M42" i="70"/>
  <c r="X41" i="70"/>
  <c r="P39" i="70"/>
  <c r="P50" i="70"/>
  <c r="S47" i="70"/>
  <c r="W50" i="70"/>
  <c r="M50" i="70"/>
  <c r="O47" i="70"/>
  <c r="P46" i="70"/>
  <c r="T43" i="70"/>
  <c r="V42" i="70"/>
  <c r="W41" i="70"/>
  <c r="M41" i="70"/>
  <c r="O39" i="70"/>
  <c r="S50" i="70"/>
  <c r="P41" i="70"/>
  <c r="T42" i="70"/>
  <c r="V41" i="70"/>
  <c r="X29" i="70"/>
  <c r="W29" i="70"/>
  <c r="T29" i="70"/>
  <c r="O29" i="70"/>
  <c r="R35" i="70"/>
  <c r="S34" i="70"/>
  <c r="M29" i="70"/>
  <c r="I29" i="70"/>
  <c r="V29" i="70" s="1"/>
  <c r="X27" i="70"/>
  <c r="X26" i="70"/>
  <c r="W27" i="70"/>
  <c r="S26" i="70"/>
  <c r="T35" i="70"/>
  <c r="R27" i="70"/>
  <c r="W31" i="70"/>
  <c r="S29" i="70"/>
  <c r="T27" i="70"/>
  <c r="M25" i="70"/>
  <c r="S31" i="70"/>
  <c r="S27" i="70"/>
  <c r="M27" i="70"/>
  <c r="S20" i="70"/>
  <c r="X24" i="70"/>
  <c r="W33" i="70"/>
  <c r="I27" i="70"/>
  <c r="V27" i="70" s="1"/>
  <c r="W24" i="70"/>
  <c r="T17" i="70"/>
  <c r="R15" i="70"/>
  <c r="W35" i="70"/>
  <c r="I35" i="70"/>
  <c r="N35" i="70" s="1"/>
  <c r="S33" i="70"/>
  <c r="O31" i="70"/>
  <c r="X30" i="70"/>
  <c r="P27" i="70"/>
  <c r="S12" i="70"/>
  <c r="R33" i="70"/>
  <c r="M31" i="70"/>
  <c r="S30" i="70"/>
  <c r="P33" i="70"/>
  <c r="I31" i="70"/>
  <c r="N31" i="70" s="1"/>
  <c r="P30" i="70"/>
  <c r="T33" i="70"/>
  <c r="O33" i="70"/>
  <c r="X32" i="70"/>
  <c r="M33" i="70"/>
  <c r="R29" i="70"/>
  <c r="I33" i="70"/>
  <c r="N33" i="70" s="1"/>
  <c r="S32" i="70"/>
  <c r="T31" i="70"/>
  <c r="S28" i="70"/>
  <c r="N25" i="70"/>
  <c r="V25" i="70"/>
  <c r="R37" i="70"/>
  <c r="T34" i="70"/>
  <c r="I34" i="70"/>
  <c r="N34" i="70" s="1"/>
  <c r="W32" i="70"/>
  <c r="M32" i="70"/>
  <c r="X31" i="70"/>
  <c r="O30" i="70"/>
  <c r="R28" i="70"/>
  <c r="T26" i="70"/>
  <c r="I26" i="70"/>
  <c r="P37" i="70"/>
  <c r="P28" i="70"/>
  <c r="O37" i="70"/>
  <c r="R34" i="70"/>
  <c r="T32" i="70"/>
  <c r="I32" i="70"/>
  <c r="N32" i="70" s="1"/>
  <c r="W30" i="70"/>
  <c r="M30" i="70"/>
  <c r="O28" i="70"/>
  <c r="R26" i="70"/>
  <c r="X37" i="70"/>
  <c r="P34" i="70"/>
  <c r="X28" i="70"/>
  <c r="P26" i="70"/>
  <c r="W37" i="70"/>
  <c r="M37" i="70"/>
  <c r="O34" i="70"/>
  <c r="R32" i="70"/>
  <c r="T30" i="70"/>
  <c r="I30" i="70"/>
  <c r="W28" i="70"/>
  <c r="M28" i="70"/>
  <c r="O26" i="70"/>
  <c r="V37" i="70"/>
  <c r="X34" i="70"/>
  <c r="P32" i="70"/>
  <c r="V28" i="70"/>
  <c r="S37" i="70"/>
  <c r="T37" i="70"/>
  <c r="W34" i="70"/>
  <c r="T28" i="70"/>
  <c r="W26" i="70"/>
  <c r="T22" i="70"/>
  <c r="R20" i="70"/>
  <c r="S17" i="70"/>
  <c r="T14" i="70"/>
  <c r="R12" i="70"/>
  <c r="M24" i="70"/>
  <c r="S22" i="70"/>
  <c r="T19" i="70"/>
  <c r="R17" i="70"/>
  <c r="S14" i="70"/>
  <c r="R22" i="70"/>
  <c r="S19" i="70"/>
  <c r="T16" i="70"/>
  <c r="R14" i="70"/>
  <c r="T21" i="70"/>
  <c r="R19" i="70"/>
  <c r="S16" i="70"/>
  <c r="T13" i="70"/>
  <c r="T24" i="70"/>
  <c r="S21" i="70"/>
  <c r="T18" i="70"/>
  <c r="R16" i="70"/>
  <c r="S13" i="70"/>
  <c r="S24" i="70"/>
  <c r="R21" i="70"/>
  <c r="S18" i="70"/>
  <c r="T15" i="70"/>
  <c r="R13" i="70"/>
  <c r="R24" i="70"/>
  <c r="T20" i="70"/>
  <c r="R18" i="70"/>
  <c r="S15" i="70"/>
  <c r="T12" i="70"/>
  <c r="P24" i="70"/>
  <c r="N24" i="70"/>
  <c r="V24" i="70"/>
  <c r="P21" i="70"/>
  <c r="W13" i="70"/>
  <c r="M17" i="70"/>
  <c r="M21" i="70"/>
  <c r="M20" i="70"/>
  <c r="M16" i="70"/>
  <c r="V12" i="70"/>
  <c r="M13" i="70"/>
  <c r="M15" i="70"/>
  <c r="M12" i="70"/>
  <c r="W12" i="70"/>
  <c r="M22" i="70"/>
  <c r="M18" i="70"/>
  <c r="M14" i="70"/>
  <c r="M19" i="70"/>
  <c r="X15" i="70"/>
  <c r="P12" i="70"/>
  <c r="N12" i="70"/>
  <c r="W15" i="70"/>
  <c r="X17" i="70"/>
  <c r="X12" i="70"/>
  <c r="O12" i="70"/>
  <c r="W17" i="70"/>
  <c r="P13" i="70"/>
  <c r="P17" i="70"/>
  <c r="X21" i="70"/>
  <c r="W21" i="70"/>
  <c r="P15" i="70"/>
  <c r="W19" i="70"/>
  <c r="P19" i="70"/>
  <c r="X13" i="70"/>
  <c r="X19" i="70"/>
  <c r="I22" i="70"/>
  <c r="N22" i="70" s="1"/>
  <c r="V21" i="70"/>
  <c r="O21" i="70"/>
  <c r="I20" i="70"/>
  <c r="N20" i="70" s="1"/>
  <c r="V19" i="70"/>
  <c r="O19" i="70"/>
  <c r="I18" i="70"/>
  <c r="N18" i="70" s="1"/>
  <c r="V17" i="70"/>
  <c r="O17" i="70"/>
  <c r="I16" i="70"/>
  <c r="V15" i="70"/>
  <c r="O15" i="70"/>
  <c r="I14" i="70"/>
  <c r="V13" i="70"/>
  <c r="O13" i="70"/>
  <c r="X22" i="70"/>
  <c r="X20" i="70"/>
  <c r="X18" i="70"/>
  <c r="X16" i="70"/>
  <c r="X14" i="70"/>
  <c r="W22" i="70"/>
  <c r="P22" i="70"/>
  <c r="W20" i="70"/>
  <c r="P20" i="70"/>
  <c r="W18" i="70"/>
  <c r="P18" i="70"/>
  <c r="W16" i="70"/>
  <c r="P16" i="70"/>
  <c r="W14" i="70"/>
  <c r="P14" i="70"/>
  <c r="H11" i="70"/>
  <c r="G11" i="70"/>
  <c r="E11" i="70"/>
  <c r="C11" i="70"/>
  <c r="B11" i="70"/>
  <c r="V152" i="70" l="1"/>
  <c r="V335" i="70"/>
  <c r="V151" i="70"/>
  <c r="V72" i="70"/>
  <c r="V241" i="70"/>
  <c r="V331" i="70"/>
  <c r="V442" i="70"/>
  <c r="V22" i="70"/>
  <c r="V283" i="70"/>
  <c r="V74" i="70"/>
  <c r="V270" i="70"/>
  <c r="V191" i="70"/>
  <c r="V374" i="70"/>
  <c r="V322" i="70"/>
  <c r="V100" i="70"/>
  <c r="V413" i="70"/>
  <c r="V257" i="70"/>
  <c r="V296" i="70"/>
  <c r="V309" i="70"/>
  <c r="V35" i="70"/>
  <c r="V281" i="70"/>
  <c r="V48" i="70"/>
  <c r="V400" i="70"/>
  <c r="V99" i="70"/>
  <c r="V190" i="70"/>
  <c r="V87" i="70"/>
  <c r="V282" i="70"/>
  <c r="V373" i="70"/>
  <c r="V268" i="70"/>
  <c r="V308" i="70"/>
  <c r="V334" i="70"/>
  <c r="V295" i="70"/>
  <c r="V47" i="70"/>
  <c r="V86" i="70"/>
  <c r="V321" i="70"/>
  <c r="V412" i="70"/>
  <c r="V243" i="70"/>
  <c r="V112" i="70"/>
  <c r="V399" i="70"/>
  <c r="V269" i="70"/>
  <c r="V256" i="70"/>
  <c r="V177" i="70"/>
  <c r="V34" i="70"/>
  <c r="V73" i="70"/>
  <c r="V229" i="70"/>
  <c r="V242" i="70"/>
  <c r="V228" i="70"/>
  <c r="V320" i="70"/>
  <c r="V58" i="70"/>
  <c r="V372" i="70"/>
  <c r="V333" i="70"/>
  <c r="V33" i="70"/>
  <c r="V294" i="70"/>
  <c r="V398" i="70"/>
  <c r="V411" i="70"/>
  <c r="V46" i="70"/>
  <c r="V149" i="70"/>
  <c r="V59" i="70"/>
  <c r="V85" i="70"/>
  <c r="V111" i="70"/>
  <c r="V189" i="70"/>
  <c r="V293" i="70"/>
  <c r="V332" i="70"/>
  <c r="V20" i="70"/>
  <c r="V176" i="70"/>
  <c r="V98" i="70"/>
  <c r="V450" i="70"/>
  <c r="V71" i="70"/>
  <c r="N444" i="70"/>
  <c r="V84" i="70"/>
  <c r="V266" i="70"/>
  <c r="V83" i="70"/>
  <c r="V45" i="70"/>
  <c r="V410" i="70"/>
  <c r="V188" i="70"/>
  <c r="V319" i="70"/>
  <c r="V371" i="70"/>
  <c r="V110" i="70"/>
  <c r="V254" i="70"/>
  <c r="V280" i="70"/>
  <c r="V175" i="70"/>
  <c r="V267" i="70"/>
  <c r="V345" i="70"/>
  <c r="V227" i="70"/>
  <c r="V32" i="70"/>
  <c r="V97" i="70"/>
  <c r="N449" i="70"/>
  <c r="V449" i="70"/>
  <c r="V187" i="70"/>
  <c r="V109" i="70"/>
  <c r="V226" i="70"/>
  <c r="V407" i="70"/>
  <c r="V305" i="70"/>
  <c r="V344" i="70"/>
  <c r="V31" i="70"/>
  <c r="N392" i="70"/>
  <c r="V279" i="70"/>
  <c r="V370" i="70"/>
  <c r="V253" i="70"/>
  <c r="V318" i="70"/>
  <c r="V174" i="70"/>
  <c r="V405" i="70"/>
  <c r="V396" i="70"/>
  <c r="V325" i="70"/>
  <c r="V408" i="70"/>
  <c r="V330" i="70"/>
  <c r="N394" i="70"/>
  <c r="N403" i="70"/>
  <c r="V403" i="70"/>
  <c r="N404" i="70"/>
  <c r="V404" i="70"/>
  <c r="V365" i="70"/>
  <c r="V395" i="70"/>
  <c r="V329" i="70"/>
  <c r="V369" i="70"/>
  <c r="N369" i="70"/>
  <c r="N364" i="70"/>
  <c r="V364" i="70"/>
  <c r="N290" i="70"/>
  <c r="V273" i="70"/>
  <c r="V312" i="70"/>
  <c r="V343" i="70"/>
  <c r="N301" i="70"/>
  <c r="N313" i="70"/>
  <c r="V313" i="70"/>
  <c r="N326" i="70"/>
  <c r="V326" i="70"/>
  <c r="V291" i="70"/>
  <c r="N262" i="70"/>
  <c r="N303" i="70"/>
  <c r="V304" i="70"/>
  <c r="V286" i="70"/>
  <c r="V287" i="70"/>
  <c r="V288" i="70"/>
  <c r="N288" i="70"/>
  <c r="V220" i="70"/>
  <c r="N274" i="70"/>
  <c r="V274" i="70"/>
  <c r="V265" i="70"/>
  <c r="N265" i="70"/>
  <c r="N261" i="70"/>
  <c r="V261" i="70"/>
  <c r="V239" i="70"/>
  <c r="V225" i="70"/>
  <c r="N251" i="70"/>
  <c r="V223" i="70"/>
  <c r="V249" i="70"/>
  <c r="N248" i="70"/>
  <c r="V248" i="70"/>
  <c r="V237" i="70"/>
  <c r="V252" i="70"/>
  <c r="N252" i="70"/>
  <c r="N246" i="70"/>
  <c r="V234" i="70"/>
  <c r="V235" i="70"/>
  <c r="V236" i="70"/>
  <c r="N236" i="70"/>
  <c r="V233" i="70"/>
  <c r="V221" i="70"/>
  <c r="N173" i="70"/>
  <c r="N219" i="70"/>
  <c r="V219" i="70"/>
  <c r="V180" i="70"/>
  <c r="V144" i="70"/>
  <c r="V186" i="70"/>
  <c r="N182" i="70"/>
  <c r="V182" i="70"/>
  <c r="V168" i="70"/>
  <c r="V63" i="70"/>
  <c r="N29" i="70"/>
  <c r="V143" i="70"/>
  <c r="N94" i="70"/>
  <c r="N106" i="70"/>
  <c r="V55" i="70"/>
  <c r="V54" i="70"/>
  <c r="V64" i="70"/>
  <c r="V66" i="70"/>
  <c r="N108" i="70"/>
  <c r="N103" i="70"/>
  <c r="V103" i="70"/>
  <c r="V91" i="70"/>
  <c r="V50" i="70"/>
  <c r="V96" i="70"/>
  <c r="N96" i="70"/>
  <c r="V92" i="70"/>
  <c r="N79" i="70"/>
  <c r="N78" i="70"/>
  <c r="V78" i="70"/>
  <c r="N77" i="70"/>
  <c r="V77" i="70"/>
  <c r="V82" i="70"/>
  <c r="N76" i="70"/>
  <c r="V76" i="70"/>
  <c r="N65" i="70"/>
  <c r="V65" i="70"/>
  <c r="V51" i="70"/>
  <c r="N52" i="70"/>
  <c r="V52" i="70"/>
  <c r="V40" i="70"/>
  <c r="N39" i="70"/>
  <c r="V39" i="70"/>
  <c r="N27" i="70"/>
  <c r="N26" i="70"/>
  <c r="V26" i="70"/>
  <c r="V30" i="70"/>
  <c r="N30" i="70"/>
  <c r="V18" i="70"/>
  <c r="X11" i="70"/>
  <c r="T11" i="70"/>
  <c r="R11" i="70"/>
  <c r="S11" i="70"/>
  <c r="M11" i="70"/>
  <c r="V14" i="70"/>
  <c r="N14" i="70"/>
  <c r="V16" i="70"/>
  <c r="N16" i="70"/>
  <c r="T5" i="70"/>
  <c r="I11" i="70"/>
  <c r="O11" i="70"/>
  <c r="W11" i="70"/>
  <c r="P11" i="70"/>
  <c r="V11" i="70" l="1"/>
  <c r="N11" i="70"/>
  <c r="C7" i="16"/>
  <c r="E7" i="16"/>
  <c r="F7" i="16"/>
  <c r="G7" i="16"/>
  <c r="I7" i="16"/>
  <c r="K7" i="16"/>
  <c r="L7" i="16"/>
  <c r="M7" i="16"/>
  <c r="N7" i="16"/>
  <c r="O7" i="16"/>
  <c r="P7" i="16"/>
  <c r="Q7" i="16"/>
  <c r="R7" i="16"/>
  <c r="S7" i="16"/>
  <c r="T7" i="16"/>
  <c r="U7" i="16"/>
  <c r="B8" i="16"/>
  <c r="C8" i="16"/>
  <c r="E8" i="16"/>
  <c r="F8" i="16"/>
  <c r="G8" i="16"/>
  <c r="I8" i="16"/>
  <c r="K8" i="16"/>
  <c r="L8" i="16"/>
  <c r="M8" i="16"/>
  <c r="N8" i="16"/>
  <c r="O8" i="16"/>
  <c r="P8" i="16"/>
  <c r="Q8" i="16"/>
  <c r="R8" i="16"/>
  <c r="S8" i="16"/>
  <c r="T8" i="16"/>
  <c r="U8" i="16"/>
  <c r="E6" i="16"/>
  <c r="F6" i="16"/>
  <c r="I6" i="16"/>
  <c r="P6" i="16"/>
  <c r="Q6" i="16"/>
  <c r="R6" i="16"/>
  <c r="S6" i="16"/>
  <c r="U6" i="16"/>
  <c r="D10" i="16"/>
  <c r="D9" i="16"/>
  <c r="B27" i="52" l="1"/>
  <c r="C27" i="52"/>
  <c r="E27" i="52"/>
  <c r="F27" i="52" s="1"/>
  <c r="G27" i="52"/>
  <c r="H27" i="52"/>
  <c r="S27" i="52" s="1"/>
  <c r="I27" i="52"/>
  <c r="Q27" i="52" s="1"/>
  <c r="J27" i="52"/>
  <c r="K27" i="52"/>
  <c r="L27" i="52"/>
  <c r="M27" i="52"/>
  <c r="N27" i="52"/>
  <c r="O27" i="52"/>
  <c r="P27" i="52"/>
  <c r="R27" i="52"/>
  <c r="B28" i="52"/>
  <c r="C28" i="52"/>
  <c r="E28" i="52"/>
  <c r="F28" i="52" s="1"/>
  <c r="G28" i="52"/>
  <c r="H28" i="52"/>
  <c r="S28" i="52" s="1"/>
  <c r="I28" i="52"/>
  <c r="J28" i="52"/>
  <c r="K28" i="52"/>
  <c r="L28" i="52"/>
  <c r="M28" i="52"/>
  <c r="N28" i="52"/>
  <c r="O28" i="52"/>
  <c r="P28" i="52"/>
  <c r="R28" i="52"/>
  <c r="B29" i="52"/>
  <c r="C29" i="52"/>
  <c r="E29" i="52"/>
  <c r="F29" i="52" s="1"/>
  <c r="G29" i="52"/>
  <c r="H29" i="52"/>
  <c r="S29" i="52" s="1"/>
  <c r="I29" i="52"/>
  <c r="J29" i="52"/>
  <c r="K29" i="52"/>
  <c r="L29" i="52"/>
  <c r="M29" i="52"/>
  <c r="N29" i="52"/>
  <c r="O29" i="52"/>
  <c r="P29" i="52"/>
  <c r="R29" i="52"/>
  <c r="B30" i="52"/>
  <c r="C30" i="52"/>
  <c r="E30" i="52"/>
  <c r="F30" i="52" s="1"/>
  <c r="G30" i="52"/>
  <c r="H30" i="52"/>
  <c r="S30" i="52" s="1"/>
  <c r="I30" i="52"/>
  <c r="Q30" i="52" s="1"/>
  <c r="J30" i="52"/>
  <c r="K30" i="52"/>
  <c r="L30" i="52"/>
  <c r="M30" i="52"/>
  <c r="N30" i="52"/>
  <c r="O30" i="52"/>
  <c r="P30" i="52"/>
  <c r="R30" i="52"/>
  <c r="B31" i="52"/>
  <c r="C31" i="52"/>
  <c r="E31" i="52"/>
  <c r="F31" i="52" s="1"/>
  <c r="G31" i="52"/>
  <c r="H31" i="52"/>
  <c r="S31" i="52" s="1"/>
  <c r="I31" i="52"/>
  <c r="Q31" i="52" s="1"/>
  <c r="J31" i="52"/>
  <c r="K31" i="52"/>
  <c r="L31" i="52"/>
  <c r="M31" i="52"/>
  <c r="N31" i="52"/>
  <c r="O31" i="52"/>
  <c r="P31" i="52"/>
  <c r="R31" i="52"/>
  <c r="B32" i="52"/>
  <c r="C32" i="52"/>
  <c r="E32" i="52"/>
  <c r="F32" i="52" s="1"/>
  <c r="G32" i="52"/>
  <c r="H32" i="52"/>
  <c r="S32" i="52" s="1"/>
  <c r="I32" i="52"/>
  <c r="J32" i="52"/>
  <c r="K32" i="52"/>
  <c r="L32" i="52"/>
  <c r="M32" i="52"/>
  <c r="N32" i="52"/>
  <c r="O32" i="52"/>
  <c r="P32" i="52"/>
  <c r="R32" i="52"/>
  <c r="B20" i="52"/>
  <c r="C20" i="52"/>
  <c r="E20" i="52"/>
  <c r="F20" i="52" s="1"/>
  <c r="G20" i="52"/>
  <c r="H20" i="52"/>
  <c r="S20" i="52" s="1"/>
  <c r="I20" i="52"/>
  <c r="J20" i="52"/>
  <c r="K20" i="52"/>
  <c r="L20" i="52"/>
  <c r="M20" i="52"/>
  <c r="N20" i="52"/>
  <c r="O20" i="52"/>
  <c r="P20" i="52"/>
  <c r="R20" i="52"/>
  <c r="B21" i="52"/>
  <c r="C21" i="52"/>
  <c r="E21" i="52"/>
  <c r="F21" i="52" s="1"/>
  <c r="G21" i="52"/>
  <c r="H21" i="52"/>
  <c r="S21" i="52" s="1"/>
  <c r="I21" i="52"/>
  <c r="Q21" i="52" s="1"/>
  <c r="J21" i="52"/>
  <c r="K21" i="52"/>
  <c r="L21" i="52"/>
  <c r="M21" i="52"/>
  <c r="N21" i="52"/>
  <c r="O21" i="52"/>
  <c r="P21" i="52"/>
  <c r="R21" i="52"/>
  <c r="B22" i="52"/>
  <c r="C22" i="52"/>
  <c r="E22" i="52"/>
  <c r="F22" i="52" s="1"/>
  <c r="G22" i="52"/>
  <c r="H22" i="52"/>
  <c r="S22" i="52" s="1"/>
  <c r="I22" i="52"/>
  <c r="Q22" i="52" s="1"/>
  <c r="J22" i="52"/>
  <c r="K22" i="52"/>
  <c r="L22" i="52"/>
  <c r="M22" i="52"/>
  <c r="N22" i="52"/>
  <c r="O22" i="52"/>
  <c r="P22" i="52"/>
  <c r="R22" i="52"/>
  <c r="B23" i="52"/>
  <c r="C23" i="52"/>
  <c r="E23" i="52"/>
  <c r="F23" i="52" s="1"/>
  <c r="G23" i="52"/>
  <c r="H23" i="52"/>
  <c r="S23" i="52" s="1"/>
  <c r="I23" i="52"/>
  <c r="Q23" i="52" s="1"/>
  <c r="J23" i="52"/>
  <c r="K23" i="52"/>
  <c r="L23" i="52"/>
  <c r="M23" i="52"/>
  <c r="N23" i="52"/>
  <c r="O23" i="52"/>
  <c r="P23" i="52"/>
  <c r="R23" i="52"/>
  <c r="B24" i="52"/>
  <c r="C24" i="52"/>
  <c r="E24" i="52"/>
  <c r="F24" i="52" s="1"/>
  <c r="G24" i="52"/>
  <c r="H24" i="52"/>
  <c r="S24" i="52" s="1"/>
  <c r="I24" i="52"/>
  <c r="J24" i="52"/>
  <c r="K24" i="52"/>
  <c r="L24" i="52"/>
  <c r="M24" i="52"/>
  <c r="N24" i="52"/>
  <c r="O24" i="52"/>
  <c r="P24" i="52"/>
  <c r="R24" i="52"/>
  <c r="B15" i="52"/>
  <c r="C15" i="52"/>
  <c r="D15" i="52" s="1"/>
  <c r="D23" i="52" s="1"/>
  <c r="D31" i="52" s="1"/>
  <c r="D39" i="52" s="1"/>
  <c r="E15" i="52"/>
  <c r="F15" i="52" s="1"/>
  <c r="G15" i="52"/>
  <c r="H15" i="52"/>
  <c r="S15" i="52" s="1"/>
  <c r="I15" i="52"/>
  <c r="Q15" i="52" s="1"/>
  <c r="J15" i="52"/>
  <c r="K15" i="52"/>
  <c r="L15" i="52"/>
  <c r="M15" i="52"/>
  <c r="N15" i="52"/>
  <c r="O15" i="52"/>
  <c r="P15" i="52"/>
  <c r="R15" i="52"/>
  <c r="B16" i="52"/>
  <c r="C16" i="52"/>
  <c r="D16" i="52" s="1"/>
  <c r="D24" i="52" s="1"/>
  <c r="D32" i="52" s="1"/>
  <c r="D40" i="52" s="1"/>
  <c r="E16" i="52"/>
  <c r="F16" i="52" s="1"/>
  <c r="G16" i="52"/>
  <c r="H16" i="52"/>
  <c r="S16" i="52" s="1"/>
  <c r="I16" i="52"/>
  <c r="J16" i="52"/>
  <c r="K16" i="52"/>
  <c r="L16" i="52"/>
  <c r="M16" i="52"/>
  <c r="N16" i="52"/>
  <c r="O16" i="52"/>
  <c r="P16" i="52"/>
  <c r="R16" i="52"/>
  <c r="D30" i="47"/>
  <c r="B30" i="47"/>
  <c r="C30" i="47"/>
  <c r="E30" i="47"/>
  <c r="G30" i="47"/>
  <c r="I30" i="47"/>
  <c r="J30" i="47"/>
  <c r="L30" i="47"/>
  <c r="M30" i="47"/>
  <c r="O30" i="47"/>
  <c r="Q30" i="47"/>
  <c r="R30" i="47"/>
  <c r="S30" i="47"/>
  <c r="U30" i="47"/>
  <c r="V30" i="47"/>
  <c r="B31" i="47"/>
  <c r="C31" i="47"/>
  <c r="E31" i="47"/>
  <c r="G31" i="47"/>
  <c r="I31" i="47"/>
  <c r="J31" i="47"/>
  <c r="L31" i="47"/>
  <c r="M31" i="47"/>
  <c r="O31" i="47"/>
  <c r="Q31" i="47"/>
  <c r="R31" i="47"/>
  <c r="S31" i="47"/>
  <c r="U31" i="47"/>
  <c r="V31" i="47"/>
  <c r="Q28" i="52" l="1"/>
  <c r="Q20" i="52"/>
  <c r="Q32" i="52"/>
  <c r="Q29" i="52"/>
  <c r="T30" i="47"/>
  <c r="Q24" i="52"/>
  <c r="T31" i="47"/>
  <c r="Q16" i="52"/>
  <c r="D19" i="47"/>
  <c r="D27" i="47" s="1"/>
  <c r="D20" i="47"/>
  <c r="D28" i="47" s="1"/>
  <c r="D21" i="47"/>
  <c r="D29" i="47" s="1"/>
  <c r="D23" i="47"/>
  <c r="D31" i="47" s="1"/>
  <c r="D24" i="47"/>
  <c r="D18" i="47"/>
  <c r="D26" i="47" s="1"/>
  <c r="B27" i="47"/>
  <c r="C27" i="47"/>
  <c r="E27" i="47"/>
  <c r="G27" i="47"/>
  <c r="I27" i="47"/>
  <c r="J27" i="47"/>
  <c r="L27" i="47"/>
  <c r="M27" i="47"/>
  <c r="O27" i="47"/>
  <c r="Q27" i="47"/>
  <c r="R27" i="47"/>
  <c r="S27" i="47"/>
  <c r="U27" i="47"/>
  <c r="V27" i="47"/>
  <c r="B28" i="47"/>
  <c r="C28" i="47"/>
  <c r="E28" i="47"/>
  <c r="G28" i="47"/>
  <c r="I28" i="47"/>
  <c r="J28" i="47"/>
  <c r="L28" i="47"/>
  <c r="M28" i="47"/>
  <c r="O28" i="47"/>
  <c r="Q28" i="47"/>
  <c r="R28" i="47"/>
  <c r="S28" i="47"/>
  <c r="U28" i="47"/>
  <c r="V28" i="47"/>
  <c r="B29" i="47"/>
  <c r="C29" i="47"/>
  <c r="E29" i="47"/>
  <c r="G29" i="47"/>
  <c r="I29" i="47"/>
  <c r="J29" i="47"/>
  <c r="L29" i="47"/>
  <c r="M29" i="47"/>
  <c r="O29" i="47"/>
  <c r="Q29" i="47"/>
  <c r="R29" i="47"/>
  <c r="S29" i="47"/>
  <c r="U29" i="47"/>
  <c r="V29" i="47"/>
  <c r="V26" i="47"/>
  <c r="U26" i="47"/>
  <c r="S26" i="47"/>
  <c r="R26" i="47"/>
  <c r="Q26" i="47"/>
  <c r="O26" i="47"/>
  <c r="M26" i="47"/>
  <c r="L26" i="47"/>
  <c r="J26" i="47"/>
  <c r="I26" i="47"/>
  <c r="G26" i="47"/>
  <c r="E26" i="47"/>
  <c r="C26" i="47"/>
  <c r="B26" i="47"/>
  <c r="G11" i="47"/>
  <c r="O11" i="47" s="1"/>
  <c r="I11" i="47"/>
  <c r="J11" i="47"/>
  <c r="L11" i="47"/>
  <c r="M11" i="47"/>
  <c r="G12" i="47"/>
  <c r="O12" i="47" s="1"/>
  <c r="I12" i="47"/>
  <c r="J12" i="47"/>
  <c r="L12" i="47"/>
  <c r="M12" i="47"/>
  <c r="G13" i="47"/>
  <c r="O13" i="47" s="1"/>
  <c r="I13" i="47"/>
  <c r="J13" i="47"/>
  <c r="L13" i="47"/>
  <c r="M13" i="47"/>
  <c r="G14" i="47"/>
  <c r="O14" i="47" s="1"/>
  <c r="I14" i="47"/>
  <c r="J14" i="47"/>
  <c r="L14" i="47"/>
  <c r="M14" i="47"/>
  <c r="G15" i="47"/>
  <c r="O15" i="47" s="1"/>
  <c r="I15" i="47"/>
  <c r="J15" i="47"/>
  <c r="L15" i="47"/>
  <c r="M15" i="47"/>
  <c r="G16" i="47"/>
  <c r="O16" i="47" s="1"/>
  <c r="I16" i="47"/>
  <c r="J16" i="47"/>
  <c r="L16" i="47"/>
  <c r="M16" i="47"/>
  <c r="B19" i="47"/>
  <c r="C19" i="47"/>
  <c r="E19" i="47"/>
  <c r="G19" i="47"/>
  <c r="I19" i="47"/>
  <c r="J19" i="47"/>
  <c r="L19" i="47"/>
  <c r="M19" i="47"/>
  <c r="O19" i="47"/>
  <c r="Q19" i="47"/>
  <c r="R19" i="47"/>
  <c r="S19" i="47"/>
  <c r="U19" i="47"/>
  <c r="V19" i="47"/>
  <c r="B20" i="47"/>
  <c r="C20" i="47"/>
  <c r="E20" i="47"/>
  <c r="G20" i="47"/>
  <c r="I20" i="47"/>
  <c r="J20" i="47"/>
  <c r="L20" i="47"/>
  <c r="M20" i="47"/>
  <c r="O20" i="47"/>
  <c r="Q20" i="47"/>
  <c r="R20" i="47"/>
  <c r="S20" i="47"/>
  <c r="U20" i="47"/>
  <c r="V20" i="47"/>
  <c r="B21" i="47"/>
  <c r="C21" i="47"/>
  <c r="E21" i="47"/>
  <c r="G21" i="47"/>
  <c r="I21" i="47"/>
  <c r="J21" i="47"/>
  <c r="L21" i="47"/>
  <c r="M21" i="47"/>
  <c r="O21" i="47"/>
  <c r="Q21" i="47"/>
  <c r="R21" i="47"/>
  <c r="S21" i="47"/>
  <c r="U21" i="47"/>
  <c r="V21" i="47"/>
  <c r="B22" i="47"/>
  <c r="C22" i="47"/>
  <c r="E22" i="47"/>
  <c r="G22" i="47"/>
  <c r="I22" i="47"/>
  <c r="J22" i="47"/>
  <c r="L22" i="47"/>
  <c r="M22" i="47"/>
  <c r="O22" i="47"/>
  <c r="Q22" i="47"/>
  <c r="R22" i="47"/>
  <c r="S22" i="47"/>
  <c r="U22" i="47"/>
  <c r="V22" i="47"/>
  <c r="B23" i="47"/>
  <c r="C23" i="47"/>
  <c r="E23" i="47"/>
  <c r="G23" i="47"/>
  <c r="I23" i="47"/>
  <c r="J23" i="47"/>
  <c r="L23" i="47"/>
  <c r="M23" i="47"/>
  <c r="O23" i="47"/>
  <c r="Q23" i="47"/>
  <c r="R23" i="47"/>
  <c r="S23" i="47"/>
  <c r="U23" i="47"/>
  <c r="V23" i="47"/>
  <c r="B24" i="47"/>
  <c r="C24" i="47"/>
  <c r="E24" i="47"/>
  <c r="G24" i="47"/>
  <c r="I24" i="47"/>
  <c r="J24" i="47"/>
  <c r="L24" i="47"/>
  <c r="M24" i="47"/>
  <c r="O24" i="47"/>
  <c r="Q24" i="47"/>
  <c r="R24" i="47"/>
  <c r="S24" i="47"/>
  <c r="U24" i="47"/>
  <c r="V24" i="47"/>
  <c r="B15" i="47"/>
  <c r="C15" i="47"/>
  <c r="E15" i="47"/>
  <c r="Q15" i="47"/>
  <c r="R15" i="47"/>
  <c r="S15" i="47"/>
  <c r="U15" i="47"/>
  <c r="V15" i="47"/>
  <c r="B16" i="47"/>
  <c r="C16" i="47"/>
  <c r="E16" i="47"/>
  <c r="Q16" i="47"/>
  <c r="R16" i="47"/>
  <c r="S16" i="47"/>
  <c r="U16" i="47"/>
  <c r="V16" i="47"/>
  <c r="T27" i="47" l="1"/>
  <c r="T23" i="47"/>
  <c r="F15" i="47"/>
  <c r="T20" i="47"/>
  <c r="P14" i="47"/>
  <c r="T19" i="47"/>
  <c r="P15" i="47"/>
  <c r="T28" i="47"/>
  <c r="N13" i="47"/>
  <c r="T21" i="47"/>
  <c r="F16" i="47"/>
  <c r="T24" i="47"/>
  <c r="N16" i="47"/>
  <c r="T16" i="47"/>
  <c r="N14" i="47"/>
  <c r="K11" i="47"/>
  <c r="N12" i="47"/>
  <c r="K13" i="47"/>
  <c r="H15" i="47"/>
  <c r="K14" i="47"/>
  <c r="H14" i="47"/>
  <c r="T29" i="47"/>
  <c r="T22" i="47"/>
  <c r="P12" i="47"/>
  <c r="K12" i="47"/>
  <c r="P11" i="47"/>
  <c r="H16" i="47"/>
  <c r="N15" i="47"/>
  <c r="N11" i="47"/>
  <c r="H13" i="47"/>
  <c r="H12" i="47"/>
  <c r="H11" i="47"/>
  <c r="P16" i="47"/>
  <c r="K16" i="47"/>
  <c r="K15" i="47"/>
  <c r="P13" i="47"/>
  <c r="T15" i="47"/>
  <c r="B31" i="16"/>
  <c r="C31" i="16"/>
  <c r="E31" i="16"/>
  <c r="G31" i="16"/>
  <c r="I31" i="16"/>
  <c r="K31" i="16"/>
  <c r="L31" i="16"/>
  <c r="N31" i="16"/>
  <c r="O31" i="16"/>
  <c r="P31" i="16"/>
  <c r="Q31" i="16"/>
  <c r="R31" i="16"/>
  <c r="T31" i="16"/>
  <c r="U31" i="16"/>
  <c r="B32" i="16"/>
  <c r="C32" i="16"/>
  <c r="E32" i="16"/>
  <c r="G32" i="16"/>
  <c r="I32" i="16"/>
  <c r="K32" i="16"/>
  <c r="L32" i="16"/>
  <c r="N32" i="16"/>
  <c r="O32" i="16"/>
  <c r="P32" i="16"/>
  <c r="Q32" i="16"/>
  <c r="R32" i="16"/>
  <c r="T32" i="16"/>
  <c r="U32" i="16"/>
  <c r="B33" i="16"/>
  <c r="C33" i="16"/>
  <c r="E33" i="16"/>
  <c r="G33" i="16"/>
  <c r="I33" i="16"/>
  <c r="K33" i="16"/>
  <c r="L33" i="16"/>
  <c r="N33" i="16"/>
  <c r="O33" i="16"/>
  <c r="P33" i="16"/>
  <c r="Q33" i="16"/>
  <c r="R33" i="16"/>
  <c r="T33" i="16"/>
  <c r="U33" i="16"/>
  <c r="B10" i="16"/>
  <c r="C10" i="16"/>
  <c r="E10" i="16"/>
  <c r="G10" i="16"/>
  <c r="I10" i="16"/>
  <c r="K10" i="16"/>
  <c r="L10" i="16"/>
  <c r="N10" i="16"/>
  <c r="O10" i="16"/>
  <c r="P10" i="16"/>
  <c r="Q10" i="16"/>
  <c r="R10" i="16"/>
  <c r="T10" i="16"/>
  <c r="U10" i="16"/>
  <c r="B22" i="16"/>
  <c r="C22" i="16"/>
  <c r="E22" i="16"/>
  <c r="G22" i="16"/>
  <c r="I22" i="16"/>
  <c r="K22" i="16"/>
  <c r="L22" i="16"/>
  <c r="N22" i="16"/>
  <c r="O22" i="16"/>
  <c r="P22" i="16"/>
  <c r="Q22" i="16"/>
  <c r="R22" i="16"/>
  <c r="T22" i="16"/>
  <c r="U22" i="16"/>
  <c r="B23" i="16"/>
  <c r="C23" i="16"/>
  <c r="E23" i="16"/>
  <c r="G23" i="16"/>
  <c r="I23" i="16"/>
  <c r="K23" i="16"/>
  <c r="L23" i="16"/>
  <c r="N23" i="16"/>
  <c r="O23" i="16"/>
  <c r="P23" i="16"/>
  <c r="Q23" i="16"/>
  <c r="R23" i="16"/>
  <c r="T23" i="16"/>
  <c r="U23" i="16"/>
  <c r="B9" i="16"/>
  <c r="C9" i="16"/>
  <c r="E9" i="16"/>
  <c r="G9" i="16"/>
  <c r="I9" i="16"/>
  <c r="K9" i="16"/>
  <c r="L9" i="16"/>
  <c r="N9" i="16"/>
  <c r="O9" i="16"/>
  <c r="P9" i="16"/>
  <c r="Q9" i="16"/>
  <c r="R9" i="16"/>
  <c r="T9" i="16"/>
  <c r="U9" i="16"/>
  <c r="B17" i="2"/>
  <c r="F17" i="2"/>
  <c r="I17" i="2"/>
  <c r="J17" i="2"/>
  <c r="K18" i="2" s="1"/>
  <c r="V17" i="2"/>
  <c r="X115" i="58"/>
  <c r="E18" i="2" l="1"/>
  <c r="C18" i="2"/>
  <c r="P18" i="2" s="1"/>
  <c r="W15" i="58"/>
  <c r="AD9" i="2"/>
  <c r="AD10" i="2" s="1"/>
  <c r="AD11" i="2" s="1"/>
  <c r="AD12" i="2" s="1"/>
  <c r="AD13" i="2" s="1"/>
  <c r="AD14" i="2" s="1"/>
  <c r="AD15" i="2" s="1"/>
  <c r="AD16" i="2" s="1"/>
  <c r="AD17" i="2" s="1"/>
  <c r="S32" i="16"/>
  <c r="S23" i="16"/>
  <c r="S33" i="16"/>
  <c r="S31" i="16"/>
  <c r="S9" i="16"/>
  <c r="N17" i="2"/>
  <c r="G17" i="2"/>
  <c r="M17" i="2"/>
  <c r="S10" i="16"/>
  <c r="S22" i="16"/>
  <c r="U17" i="2"/>
  <c r="L17" i="2"/>
  <c r="P59" i="1"/>
  <c r="Q59" i="1"/>
  <c r="R59" i="1"/>
  <c r="U59" i="1"/>
  <c r="V59" i="1"/>
  <c r="H59" i="1"/>
  <c r="F59" i="1"/>
  <c r="D59" i="1"/>
  <c r="AD19" i="2" l="1"/>
  <c r="AD18" i="2"/>
  <c r="S17" i="2"/>
  <c r="T18" i="2" s="1"/>
  <c r="H18" i="2"/>
  <c r="R18" i="2"/>
  <c r="Q19" i="2"/>
  <c r="X75" i="58"/>
  <c r="W152" i="58"/>
  <c r="W144" i="58"/>
  <c r="S59" i="1"/>
  <c r="B53" i="1"/>
  <c r="C53" i="1"/>
  <c r="D53" i="1"/>
  <c r="F53" i="1"/>
  <c r="J53" i="1" s="1"/>
  <c r="H53" i="1"/>
  <c r="P53" i="1"/>
  <c r="Q53" i="1"/>
  <c r="R53" i="1"/>
  <c r="U53" i="1"/>
  <c r="V53" i="1"/>
  <c r="B54" i="1"/>
  <c r="C54" i="1"/>
  <c r="D54" i="1"/>
  <c r="F54" i="1"/>
  <c r="N54" i="1" s="1"/>
  <c r="H54" i="1"/>
  <c r="P54" i="1"/>
  <c r="Q54" i="1"/>
  <c r="R54" i="1"/>
  <c r="U54" i="1"/>
  <c r="V54" i="1"/>
  <c r="B55" i="1"/>
  <c r="C55" i="1"/>
  <c r="D55" i="1"/>
  <c r="F55" i="1"/>
  <c r="N55" i="1" s="1"/>
  <c r="H55" i="1"/>
  <c r="P55" i="1"/>
  <c r="Q55" i="1"/>
  <c r="R55" i="1"/>
  <c r="U55" i="1"/>
  <c r="V55" i="1"/>
  <c r="B56" i="1"/>
  <c r="C56" i="1"/>
  <c r="D56" i="1"/>
  <c r="F56" i="1"/>
  <c r="J56" i="1" s="1"/>
  <c r="H56" i="1"/>
  <c r="P56" i="1"/>
  <c r="Q56" i="1"/>
  <c r="R56" i="1"/>
  <c r="U56" i="1"/>
  <c r="V56" i="1"/>
  <c r="B57" i="1"/>
  <c r="C57" i="1"/>
  <c r="D57" i="1"/>
  <c r="F57" i="1"/>
  <c r="N57" i="1" s="1"/>
  <c r="H57" i="1"/>
  <c r="P57" i="1"/>
  <c r="Q57" i="1"/>
  <c r="R57" i="1"/>
  <c r="U57" i="1"/>
  <c r="V57" i="1"/>
  <c r="B58" i="1"/>
  <c r="C58" i="1"/>
  <c r="D58" i="1"/>
  <c r="F58" i="1"/>
  <c r="J58" i="1" s="1"/>
  <c r="H58" i="1"/>
  <c r="P58" i="1"/>
  <c r="Q58" i="1"/>
  <c r="R58" i="1"/>
  <c r="U58" i="1"/>
  <c r="V58" i="1"/>
  <c r="N53" i="1" l="1"/>
  <c r="T53" i="1" s="1"/>
  <c r="J54" i="1"/>
  <c r="L53" i="1"/>
  <c r="S53" i="1"/>
  <c r="N56" i="1"/>
  <c r="T56" i="1" s="1"/>
  <c r="S56" i="1"/>
  <c r="N58" i="1"/>
  <c r="T58" i="1" s="1"/>
  <c r="S58" i="1"/>
  <c r="S54" i="1"/>
  <c r="J57" i="1"/>
  <c r="J55" i="1"/>
  <c r="S57" i="1"/>
  <c r="S55" i="1"/>
  <c r="L58" i="1"/>
  <c r="T57" i="1"/>
  <c r="L57" i="1"/>
  <c r="L56" i="1"/>
  <c r="T55" i="1"/>
  <c r="L55" i="1"/>
  <c r="T54" i="1"/>
  <c r="L54" i="1"/>
  <c r="B51" i="1"/>
  <c r="C51" i="1"/>
  <c r="D51" i="1"/>
  <c r="F51" i="1"/>
  <c r="J51" i="1" s="1"/>
  <c r="H51" i="1"/>
  <c r="P51" i="1"/>
  <c r="Q51" i="1"/>
  <c r="R51" i="1"/>
  <c r="U51" i="1"/>
  <c r="V51" i="1"/>
  <c r="B52" i="1"/>
  <c r="C52" i="1"/>
  <c r="D52" i="1"/>
  <c r="F52" i="1"/>
  <c r="N52" i="1" s="1"/>
  <c r="H52" i="1"/>
  <c r="P52" i="1"/>
  <c r="Q52" i="1"/>
  <c r="R52" i="1"/>
  <c r="U52" i="1"/>
  <c r="V52" i="1"/>
  <c r="S52" i="1" l="1"/>
  <c r="S51" i="1"/>
  <c r="N51" i="1"/>
  <c r="T51" i="1" s="1"/>
  <c r="L51" i="1"/>
  <c r="J52" i="1"/>
  <c r="T52" i="1"/>
  <c r="L52" i="1"/>
  <c r="D46" i="1"/>
  <c r="F46" i="1"/>
  <c r="J46" i="1" s="1"/>
  <c r="H46" i="1"/>
  <c r="P46" i="1"/>
  <c r="Q46" i="1"/>
  <c r="R46" i="1"/>
  <c r="U46" i="1"/>
  <c r="V46" i="1"/>
  <c r="D47" i="1"/>
  <c r="F47" i="1"/>
  <c r="H47" i="1"/>
  <c r="P47" i="1"/>
  <c r="Q47" i="1"/>
  <c r="R47" i="1"/>
  <c r="U47" i="1"/>
  <c r="V47" i="1"/>
  <c r="D48" i="1"/>
  <c r="F48" i="1"/>
  <c r="L48" i="1" s="1"/>
  <c r="H48" i="1"/>
  <c r="P48" i="1"/>
  <c r="Q48" i="1"/>
  <c r="R48" i="1"/>
  <c r="U48" i="1"/>
  <c r="V48" i="1"/>
  <c r="D49" i="1"/>
  <c r="F49" i="1"/>
  <c r="J49" i="1" s="1"/>
  <c r="H49" i="1"/>
  <c r="P49" i="1"/>
  <c r="Q49" i="1"/>
  <c r="R49" i="1"/>
  <c r="U49" i="1"/>
  <c r="V49" i="1"/>
  <c r="D50" i="1"/>
  <c r="F50" i="1"/>
  <c r="L50" i="1" s="1"/>
  <c r="H50" i="1"/>
  <c r="P50" i="1"/>
  <c r="Q50" i="1"/>
  <c r="R50" i="1"/>
  <c r="U50" i="1"/>
  <c r="V50" i="1"/>
  <c r="J48" i="1" l="1"/>
  <c r="L46" i="1"/>
  <c r="S49" i="1"/>
  <c r="S47" i="1"/>
  <c r="J47" i="1"/>
  <c r="N49" i="1"/>
  <c r="T49" i="1" s="1"/>
  <c r="N47" i="1"/>
  <c r="J50" i="1"/>
  <c r="S48" i="1"/>
  <c r="S46" i="1"/>
  <c r="S50" i="1"/>
  <c r="N50" i="1"/>
  <c r="L49" i="1"/>
  <c r="N48" i="1"/>
  <c r="L47" i="1"/>
  <c r="N46" i="1"/>
  <c r="B10" i="1"/>
  <c r="C10" i="1"/>
  <c r="D10" i="1"/>
  <c r="F10" i="1"/>
  <c r="H10" i="1"/>
  <c r="J10" i="1"/>
  <c r="N10" i="1"/>
  <c r="P10" i="1"/>
  <c r="Q10" i="1"/>
  <c r="R10" i="1"/>
  <c r="U10" i="1"/>
  <c r="V10" i="1"/>
  <c r="B11" i="1"/>
  <c r="C11" i="1"/>
  <c r="D11" i="1"/>
  <c r="F11" i="1"/>
  <c r="H11" i="1"/>
  <c r="J11" i="1"/>
  <c r="N11" i="1"/>
  <c r="P11" i="1"/>
  <c r="Q11" i="1"/>
  <c r="R11" i="1"/>
  <c r="U11" i="1"/>
  <c r="V11" i="1"/>
  <c r="B12" i="1"/>
  <c r="C12" i="1"/>
  <c r="D12" i="1"/>
  <c r="F12" i="1"/>
  <c r="H12" i="1"/>
  <c r="J12" i="1"/>
  <c r="N12" i="1"/>
  <c r="P12" i="1"/>
  <c r="Q12" i="1"/>
  <c r="R12" i="1"/>
  <c r="U12" i="1"/>
  <c r="V12" i="1"/>
  <c r="B13" i="1"/>
  <c r="C13" i="1"/>
  <c r="D13" i="1"/>
  <c r="F13" i="1"/>
  <c r="H13" i="1"/>
  <c r="J13" i="1"/>
  <c r="N13" i="1"/>
  <c r="P13" i="1"/>
  <c r="Q13" i="1"/>
  <c r="R13" i="1"/>
  <c r="U13" i="1"/>
  <c r="V13" i="1"/>
  <c r="B14" i="1"/>
  <c r="C14" i="1"/>
  <c r="D14" i="1"/>
  <c r="F14" i="1"/>
  <c r="H14" i="1"/>
  <c r="J14" i="1"/>
  <c r="N14" i="1"/>
  <c r="P14" i="1"/>
  <c r="Q14" i="1"/>
  <c r="R14" i="1"/>
  <c r="U14" i="1"/>
  <c r="V14" i="1"/>
  <c r="B15" i="1"/>
  <c r="C15" i="1"/>
  <c r="D15" i="1"/>
  <c r="F15" i="1"/>
  <c r="H15" i="1"/>
  <c r="J15" i="1"/>
  <c r="N15" i="1"/>
  <c r="P15" i="1"/>
  <c r="Q15" i="1"/>
  <c r="R15" i="1"/>
  <c r="U15" i="1"/>
  <c r="V15" i="1"/>
  <c r="B16" i="1"/>
  <c r="C16" i="1"/>
  <c r="D16" i="1"/>
  <c r="F16" i="1"/>
  <c r="L16" i="1" s="1"/>
  <c r="H16" i="1"/>
  <c r="J16" i="1"/>
  <c r="N16" i="1"/>
  <c r="P16" i="1"/>
  <c r="Q16" i="1"/>
  <c r="R16" i="1"/>
  <c r="U16" i="1"/>
  <c r="V16" i="1"/>
  <c r="B17" i="1"/>
  <c r="C17" i="1"/>
  <c r="D17" i="1"/>
  <c r="F17" i="1"/>
  <c r="H17" i="1"/>
  <c r="J17" i="1"/>
  <c r="N17" i="1"/>
  <c r="P17" i="1"/>
  <c r="Q17" i="1"/>
  <c r="R17" i="1"/>
  <c r="U17" i="1"/>
  <c r="V17" i="1"/>
  <c r="B18" i="1"/>
  <c r="C18" i="1"/>
  <c r="D18" i="1"/>
  <c r="F18" i="1"/>
  <c r="H18" i="1"/>
  <c r="J18" i="1"/>
  <c r="N18" i="1"/>
  <c r="P18" i="1"/>
  <c r="Q18" i="1"/>
  <c r="R18" i="1"/>
  <c r="U18" i="1"/>
  <c r="V18" i="1"/>
  <c r="B19" i="1"/>
  <c r="C19" i="1"/>
  <c r="D19" i="1"/>
  <c r="F19" i="1"/>
  <c r="L19" i="1" s="1"/>
  <c r="H19" i="1"/>
  <c r="J19" i="1"/>
  <c r="N19" i="1"/>
  <c r="P19" i="1"/>
  <c r="Q19" i="1"/>
  <c r="R19" i="1"/>
  <c r="U19" i="1"/>
  <c r="V19" i="1"/>
  <c r="B20" i="1"/>
  <c r="C20" i="1"/>
  <c r="D20" i="1"/>
  <c r="F20" i="1"/>
  <c r="H20" i="1"/>
  <c r="J20" i="1"/>
  <c r="N20" i="1"/>
  <c r="P20" i="1"/>
  <c r="Q20" i="1"/>
  <c r="R20" i="1"/>
  <c r="U20" i="1"/>
  <c r="V20" i="1"/>
  <c r="B44" i="1"/>
  <c r="C44" i="1"/>
  <c r="D44" i="1"/>
  <c r="F44" i="1"/>
  <c r="J44" i="1" s="1"/>
  <c r="H44" i="1"/>
  <c r="P44" i="1"/>
  <c r="Q44" i="1"/>
  <c r="R44" i="1"/>
  <c r="U44" i="1"/>
  <c r="V44" i="1"/>
  <c r="B45" i="1"/>
  <c r="C45" i="1"/>
  <c r="D45" i="1"/>
  <c r="F45" i="1"/>
  <c r="J45" i="1" s="1"/>
  <c r="H45" i="1"/>
  <c r="P45" i="1"/>
  <c r="Q45" i="1"/>
  <c r="R45" i="1"/>
  <c r="U45" i="1"/>
  <c r="V45" i="1"/>
  <c r="T15" i="1" l="1"/>
  <c r="T47" i="1"/>
  <c r="T50" i="1"/>
  <c r="T48" i="1"/>
  <c r="T46" i="1"/>
  <c r="S44" i="1"/>
  <c r="S45" i="1"/>
  <c r="N45" i="1"/>
  <c r="T45" i="1" s="1"/>
  <c r="N44" i="1"/>
  <c r="T44" i="1" s="1"/>
  <c r="S16" i="1"/>
  <c r="L15" i="1"/>
  <c r="S15" i="1"/>
  <c r="S14" i="1"/>
  <c r="S13" i="1"/>
  <c r="S12" i="1"/>
  <c r="L44" i="1"/>
  <c r="S19" i="1"/>
  <c r="S18" i="1"/>
  <c r="S17" i="1"/>
  <c r="T16" i="1"/>
  <c r="L18" i="1"/>
  <c r="L17" i="1"/>
  <c r="T14" i="1"/>
  <c r="T13" i="1"/>
  <c r="T12" i="1"/>
  <c r="T11" i="1"/>
  <c r="S11" i="1"/>
  <c r="S10" i="1"/>
  <c r="L14" i="1"/>
  <c r="L13" i="1"/>
  <c r="L12" i="1"/>
  <c r="T10" i="1"/>
  <c r="L10" i="1"/>
  <c r="S20" i="1"/>
  <c r="L20" i="1"/>
  <c r="L11" i="1"/>
  <c r="T18" i="1"/>
  <c r="T17" i="1"/>
  <c r="T20" i="1"/>
  <c r="T19" i="1"/>
  <c r="L45" i="1"/>
  <c r="D42" i="1"/>
  <c r="F42" i="1"/>
  <c r="J42" i="1" s="1"/>
  <c r="H42" i="1"/>
  <c r="P42" i="1"/>
  <c r="Q42" i="1"/>
  <c r="R42" i="1"/>
  <c r="U42" i="1"/>
  <c r="V42" i="1"/>
  <c r="D43" i="1"/>
  <c r="F43" i="1"/>
  <c r="N43" i="1" s="1"/>
  <c r="H43" i="1"/>
  <c r="P43" i="1"/>
  <c r="Q43" i="1"/>
  <c r="R43" i="1"/>
  <c r="U43" i="1"/>
  <c r="V43" i="1"/>
  <c r="L42" i="1" l="1"/>
  <c r="S42" i="1"/>
  <c r="S43" i="1"/>
  <c r="J43" i="1"/>
  <c r="T43" i="1"/>
  <c r="L43" i="1"/>
  <c r="N42" i="1"/>
  <c r="B41" i="1"/>
  <c r="C41" i="1"/>
  <c r="D41" i="1"/>
  <c r="F41" i="1"/>
  <c r="J41" i="1" s="1"/>
  <c r="H41" i="1"/>
  <c r="P41" i="1"/>
  <c r="Q41" i="1"/>
  <c r="R41" i="1"/>
  <c r="U41" i="1"/>
  <c r="V41" i="1"/>
  <c r="T42" i="1" l="1"/>
  <c r="N41" i="1"/>
  <c r="S41" i="1"/>
  <c r="L41" i="1"/>
  <c r="D40" i="1"/>
  <c r="F40" i="1"/>
  <c r="L40" i="1" s="1"/>
  <c r="H40" i="1"/>
  <c r="P40" i="1"/>
  <c r="Q40" i="1"/>
  <c r="R40" i="1"/>
  <c r="U40" i="1"/>
  <c r="V40" i="1"/>
  <c r="S40" i="1" l="1"/>
  <c r="J40" i="1"/>
  <c r="T41" i="1"/>
  <c r="N40" i="1"/>
  <c r="D35" i="1"/>
  <c r="F35" i="1"/>
  <c r="L35" i="1" s="1"/>
  <c r="H35" i="1"/>
  <c r="P35" i="1"/>
  <c r="Q35" i="1"/>
  <c r="R35" i="1"/>
  <c r="U35" i="1"/>
  <c r="V35" i="1"/>
  <c r="D36" i="1"/>
  <c r="F36" i="1"/>
  <c r="J36" i="1" s="1"/>
  <c r="H36" i="1"/>
  <c r="P36" i="1"/>
  <c r="Q36" i="1"/>
  <c r="R36" i="1"/>
  <c r="U36" i="1"/>
  <c r="V36" i="1"/>
  <c r="D37" i="1"/>
  <c r="F37" i="1"/>
  <c r="J37" i="1" s="1"/>
  <c r="H37" i="1"/>
  <c r="P37" i="1"/>
  <c r="Q37" i="1"/>
  <c r="R37" i="1"/>
  <c r="U37" i="1"/>
  <c r="V37" i="1"/>
  <c r="D38" i="1"/>
  <c r="F38" i="1"/>
  <c r="N38" i="1" s="1"/>
  <c r="H38" i="1"/>
  <c r="P38" i="1"/>
  <c r="Q38" i="1"/>
  <c r="R38" i="1"/>
  <c r="U38" i="1"/>
  <c r="V38" i="1"/>
  <c r="D39" i="1"/>
  <c r="F39" i="1"/>
  <c r="H39" i="1"/>
  <c r="P39" i="1"/>
  <c r="Q39" i="1"/>
  <c r="R39" i="1"/>
  <c r="U39" i="1"/>
  <c r="V39" i="1"/>
  <c r="S37" i="1" l="1"/>
  <c r="J35" i="1"/>
  <c r="S36" i="1"/>
  <c r="S38" i="1"/>
  <c r="S35" i="1"/>
  <c r="T40" i="1"/>
  <c r="L37" i="1"/>
  <c r="N36" i="1"/>
  <c r="T36" i="1" s="1"/>
  <c r="L39" i="1"/>
  <c r="J38" i="1"/>
  <c r="S39" i="1"/>
  <c r="J39" i="1"/>
  <c r="N39" i="1"/>
  <c r="T38" i="1"/>
  <c r="L38" i="1"/>
  <c r="N37" i="1"/>
  <c r="L36" i="1"/>
  <c r="N35" i="1"/>
  <c r="F32" i="1"/>
  <c r="F33" i="1"/>
  <c r="F34" i="1"/>
  <c r="T39" i="1" l="1"/>
  <c r="T37" i="1"/>
  <c r="T35" i="1"/>
  <c r="B42" i="52" l="1"/>
  <c r="C42" i="52"/>
  <c r="E42" i="52"/>
  <c r="F42" i="52" s="1"/>
  <c r="G42" i="52"/>
  <c r="H42" i="52"/>
  <c r="S42" i="52" s="1"/>
  <c r="I42" i="52"/>
  <c r="J42" i="52"/>
  <c r="K42" i="52"/>
  <c r="L42" i="52"/>
  <c r="M42" i="52"/>
  <c r="N42" i="52"/>
  <c r="O42" i="52"/>
  <c r="P42" i="52"/>
  <c r="R42" i="52"/>
  <c r="B43" i="52"/>
  <c r="C43" i="52"/>
  <c r="E43" i="52"/>
  <c r="F43" i="52" s="1"/>
  <c r="G43" i="52"/>
  <c r="H43" i="52"/>
  <c r="S43" i="52" s="1"/>
  <c r="I43" i="52"/>
  <c r="J43" i="52"/>
  <c r="K43" i="52"/>
  <c r="L43" i="52"/>
  <c r="M43" i="52"/>
  <c r="N43" i="52"/>
  <c r="O43" i="52"/>
  <c r="P43" i="52"/>
  <c r="R43" i="52"/>
  <c r="B26" i="52"/>
  <c r="C26" i="52"/>
  <c r="E26" i="52"/>
  <c r="F26" i="52" s="1"/>
  <c r="G26" i="52"/>
  <c r="H26" i="52"/>
  <c r="S26" i="52" s="1"/>
  <c r="I26" i="52"/>
  <c r="J26" i="52"/>
  <c r="K26" i="52"/>
  <c r="L26" i="52"/>
  <c r="M26" i="52"/>
  <c r="N26" i="52"/>
  <c r="O26" i="52"/>
  <c r="P26" i="52"/>
  <c r="R26" i="52"/>
  <c r="B18" i="52"/>
  <c r="C18" i="52"/>
  <c r="E18" i="52"/>
  <c r="F18" i="52" s="1"/>
  <c r="G18" i="52"/>
  <c r="H18" i="52"/>
  <c r="S18" i="52" s="1"/>
  <c r="I18" i="52"/>
  <c r="J18" i="52"/>
  <c r="K18" i="52"/>
  <c r="L18" i="52"/>
  <c r="M18" i="52"/>
  <c r="N18" i="52"/>
  <c r="O18" i="52"/>
  <c r="P18" i="52"/>
  <c r="R18" i="52"/>
  <c r="B19" i="52"/>
  <c r="C19" i="52"/>
  <c r="E19" i="52"/>
  <c r="F19" i="52" s="1"/>
  <c r="G19" i="52"/>
  <c r="H19" i="52"/>
  <c r="S19" i="52" s="1"/>
  <c r="I19" i="52"/>
  <c r="J19" i="52"/>
  <c r="K19" i="52"/>
  <c r="L19" i="52"/>
  <c r="M19" i="52"/>
  <c r="N19" i="52"/>
  <c r="O19" i="52"/>
  <c r="P19" i="52"/>
  <c r="R19" i="52"/>
  <c r="B14" i="52"/>
  <c r="C14" i="52"/>
  <c r="D14" i="52" s="1"/>
  <c r="E14" i="52"/>
  <c r="F14" i="52" s="1"/>
  <c r="G14" i="52"/>
  <c r="H14" i="52"/>
  <c r="S14" i="52" s="1"/>
  <c r="I14" i="52"/>
  <c r="Q14" i="52" s="1"/>
  <c r="J14" i="52"/>
  <c r="K14" i="52"/>
  <c r="L14" i="52"/>
  <c r="M14" i="52"/>
  <c r="N14" i="52"/>
  <c r="O14" i="52"/>
  <c r="P14" i="52"/>
  <c r="R14" i="52"/>
  <c r="B49" i="47"/>
  <c r="C49" i="47"/>
  <c r="D49" i="47" s="1"/>
  <c r="E49" i="47"/>
  <c r="G49" i="47"/>
  <c r="I49" i="47"/>
  <c r="J49" i="47"/>
  <c r="L49" i="47"/>
  <c r="M49" i="47"/>
  <c r="O49" i="47"/>
  <c r="Q49" i="47"/>
  <c r="R49" i="47"/>
  <c r="S49" i="47"/>
  <c r="U49" i="47"/>
  <c r="V49" i="47"/>
  <c r="B50" i="47"/>
  <c r="C50" i="47"/>
  <c r="D50" i="47" s="1"/>
  <c r="E50" i="47"/>
  <c r="G50" i="47"/>
  <c r="I50" i="47"/>
  <c r="J50" i="47"/>
  <c r="L50" i="47"/>
  <c r="M50" i="47"/>
  <c r="O50" i="47"/>
  <c r="Q50" i="47"/>
  <c r="R50" i="47"/>
  <c r="S50" i="47"/>
  <c r="U50" i="47"/>
  <c r="V50" i="47"/>
  <c r="B51" i="47"/>
  <c r="C51" i="47"/>
  <c r="D51" i="47" s="1"/>
  <c r="E51" i="47"/>
  <c r="G51" i="47"/>
  <c r="I51" i="47"/>
  <c r="J51" i="47"/>
  <c r="L51" i="47"/>
  <c r="M51" i="47"/>
  <c r="O51" i="47"/>
  <c r="Q51" i="47"/>
  <c r="R51" i="47"/>
  <c r="S51" i="47"/>
  <c r="U51" i="47"/>
  <c r="V51" i="47"/>
  <c r="B45" i="47"/>
  <c r="C45" i="47"/>
  <c r="D45" i="47" s="1"/>
  <c r="E45" i="47"/>
  <c r="G45" i="47"/>
  <c r="I45" i="47"/>
  <c r="J45" i="47"/>
  <c r="L45" i="47"/>
  <c r="M45" i="47"/>
  <c r="O45" i="47"/>
  <c r="Q45" i="47"/>
  <c r="R45" i="47"/>
  <c r="S45" i="47"/>
  <c r="U45" i="47"/>
  <c r="V45" i="47"/>
  <c r="B46" i="47"/>
  <c r="C46" i="47"/>
  <c r="D46" i="47" s="1"/>
  <c r="E46" i="47"/>
  <c r="G46" i="47"/>
  <c r="I46" i="47"/>
  <c r="J46" i="47"/>
  <c r="L46" i="47"/>
  <c r="M46" i="47"/>
  <c r="O46" i="47"/>
  <c r="Q46" i="47"/>
  <c r="R46" i="47"/>
  <c r="S46" i="47"/>
  <c r="U46" i="47"/>
  <c r="V46" i="47"/>
  <c r="B40" i="47"/>
  <c r="C40" i="47"/>
  <c r="D40" i="47" s="1"/>
  <c r="E40" i="47"/>
  <c r="G40" i="47"/>
  <c r="I40" i="47"/>
  <c r="J40" i="47"/>
  <c r="L40" i="47"/>
  <c r="M40" i="47"/>
  <c r="O40" i="47"/>
  <c r="Q40" i="47"/>
  <c r="R40" i="47"/>
  <c r="S40" i="47"/>
  <c r="U40" i="47"/>
  <c r="V40" i="47"/>
  <c r="B41" i="47"/>
  <c r="C41" i="47"/>
  <c r="D41" i="47" s="1"/>
  <c r="E41" i="47"/>
  <c r="G41" i="47"/>
  <c r="I41" i="47"/>
  <c r="J41" i="47"/>
  <c r="L41" i="47"/>
  <c r="M41" i="47"/>
  <c r="O41" i="47"/>
  <c r="Q41" i="47"/>
  <c r="R41" i="47"/>
  <c r="S41" i="47"/>
  <c r="U41" i="47"/>
  <c r="V41" i="47"/>
  <c r="B35" i="47"/>
  <c r="C35" i="47"/>
  <c r="D35" i="47" s="1"/>
  <c r="E35" i="47"/>
  <c r="G35" i="47"/>
  <c r="I35" i="47"/>
  <c r="J35" i="47"/>
  <c r="L35" i="47"/>
  <c r="M35" i="47"/>
  <c r="O35" i="47"/>
  <c r="Q35" i="47"/>
  <c r="R35" i="47"/>
  <c r="S35" i="47"/>
  <c r="U35" i="47"/>
  <c r="V35" i="47"/>
  <c r="B36" i="47"/>
  <c r="C36" i="47"/>
  <c r="D36" i="47" s="1"/>
  <c r="E36" i="47"/>
  <c r="G36" i="47"/>
  <c r="I36" i="47"/>
  <c r="J36" i="47"/>
  <c r="L36" i="47"/>
  <c r="M36" i="47"/>
  <c r="O36" i="47"/>
  <c r="Q36" i="47"/>
  <c r="R36" i="47"/>
  <c r="S36" i="47"/>
  <c r="U36" i="47"/>
  <c r="V36" i="47"/>
  <c r="B12" i="47"/>
  <c r="C12" i="47"/>
  <c r="E12" i="47"/>
  <c r="F12" i="47" s="1"/>
  <c r="Q12" i="47"/>
  <c r="R12" i="47"/>
  <c r="S12" i="47"/>
  <c r="U12" i="47"/>
  <c r="V12" i="47"/>
  <c r="B13" i="47"/>
  <c r="C13" i="47"/>
  <c r="E13" i="47"/>
  <c r="F13" i="47" s="1"/>
  <c r="Q13" i="47"/>
  <c r="R13" i="47"/>
  <c r="S13" i="47"/>
  <c r="U13" i="47"/>
  <c r="V13" i="47"/>
  <c r="B14" i="47"/>
  <c r="C14" i="47"/>
  <c r="E14" i="47"/>
  <c r="F14" i="47" s="1"/>
  <c r="Q14" i="47"/>
  <c r="R14" i="47"/>
  <c r="S14" i="47"/>
  <c r="U14" i="47"/>
  <c r="V14" i="47"/>
  <c r="D104" i="52" l="1"/>
  <c r="D85" i="52"/>
  <c r="D102" i="52"/>
  <c r="D93" i="52"/>
  <c r="D69" i="52"/>
  <c r="D103" i="52"/>
  <c r="D94" i="52"/>
  <c r="D55" i="52"/>
  <c r="D78" i="52"/>
  <c r="D80" i="52"/>
  <c r="D77" i="52"/>
  <c r="D56" i="52"/>
  <c r="D54" i="52"/>
  <c r="D87" i="52"/>
  <c r="D62" i="52"/>
  <c r="D95" i="52"/>
  <c r="D101" i="52"/>
  <c r="D48" i="52"/>
  <c r="D79" i="52"/>
  <c r="D47" i="52"/>
  <c r="D71" i="52"/>
  <c r="D45" i="52"/>
  <c r="D86" i="52"/>
  <c r="D46" i="52"/>
  <c r="D53" i="52"/>
  <c r="D64" i="52"/>
  <c r="D96" i="52"/>
  <c r="D63" i="52"/>
  <c r="D61" i="52"/>
  <c r="D70" i="52"/>
  <c r="D72" i="52"/>
  <c r="D88" i="52"/>
  <c r="Q42" i="52"/>
  <c r="Q26" i="52"/>
  <c r="Q19" i="52"/>
  <c r="D22" i="52"/>
  <c r="D30" i="52" s="1"/>
  <c r="D38" i="52" s="1"/>
  <c r="Q43" i="52"/>
  <c r="Q18" i="52"/>
  <c r="T51" i="47"/>
  <c r="T49" i="47"/>
  <c r="T36" i="47"/>
  <c r="T41" i="47"/>
  <c r="T50" i="47"/>
  <c r="T40" i="47"/>
  <c r="T45" i="47"/>
  <c r="T35" i="47"/>
  <c r="T46" i="47"/>
  <c r="T13" i="47"/>
  <c r="T12" i="47"/>
  <c r="T14" i="47"/>
  <c r="B11" i="52" l="1"/>
  <c r="C11" i="52"/>
  <c r="D11" i="52" s="1"/>
  <c r="D19" i="52" s="1"/>
  <c r="D27" i="52" s="1"/>
  <c r="D35" i="52" s="1"/>
  <c r="E11" i="52"/>
  <c r="F11" i="52" s="1"/>
  <c r="G11" i="52"/>
  <c r="H11" i="52"/>
  <c r="S11" i="52" s="1"/>
  <c r="I11" i="52"/>
  <c r="J11" i="52"/>
  <c r="K11" i="52"/>
  <c r="L11" i="52"/>
  <c r="M11" i="52"/>
  <c r="N11" i="52"/>
  <c r="O11" i="52"/>
  <c r="P11" i="52"/>
  <c r="R11" i="52"/>
  <c r="B12" i="52"/>
  <c r="C12" i="52"/>
  <c r="D12" i="52" s="1"/>
  <c r="E12" i="52"/>
  <c r="F12" i="52" s="1"/>
  <c r="G12" i="52"/>
  <c r="H12" i="52"/>
  <c r="S12" i="52" s="1"/>
  <c r="I12" i="52"/>
  <c r="J12" i="52"/>
  <c r="K12" i="52"/>
  <c r="L12" i="52"/>
  <c r="M12" i="52"/>
  <c r="N12" i="52"/>
  <c r="O12" i="52"/>
  <c r="P12" i="52"/>
  <c r="R12" i="52"/>
  <c r="B13" i="52"/>
  <c r="C13" i="52"/>
  <c r="D13" i="52" s="1"/>
  <c r="E13" i="52"/>
  <c r="F13" i="52" s="1"/>
  <c r="G13" i="52"/>
  <c r="H13" i="52"/>
  <c r="S13" i="52" s="1"/>
  <c r="I13" i="52"/>
  <c r="J13" i="52"/>
  <c r="K13" i="52"/>
  <c r="L13" i="52"/>
  <c r="M13" i="52"/>
  <c r="N13" i="52"/>
  <c r="O13" i="52"/>
  <c r="P13" i="52"/>
  <c r="R13" i="52"/>
  <c r="R10" i="52"/>
  <c r="P10" i="52"/>
  <c r="O10" i="52"/>
  <c r="N10" i="52"/>
  <c r="M10" i="52"/>
  <c r="L10" i="52"/>
  <c r="K10" i="52"/>
  <c r="J10" i="52"/>
  <c r="I10" i="52"/>
  <c r="H10" i="52"/>
  <c r="G10" i="52"/>
  <c r="E10" i="52"/>
  <c r="F10" i="52" s="1"/>
  <c r="C10" i="52"/>
  <c r="B10" i="52"/>
  <c r="B158" i="39"/>
  <c r="C158" i="39"/>
  <c r="B167" i="39"/>
  <c r="C167" i="39"/>
  <c r="B2718" i="39"/>
  <c r="C2718" i="39"/>
  <c r="B2720" i="39"/>
  <c r="C2720" i="39"/>
  <c r="P4" i="52" l="1"/>
  <c r="D10" i="52"/>
  <c r="D18" i="52" s="1"/>
  <c r="D26" i="52" s="1"/>
  <c r="D34" i="52" s="1"/>
  <c r="D20" i="52"/>
  <c r="D28" i="52" s="1"/>
  <c r="D36" i="52" s="1"/>
  <c r="D21" i="52"/>
  <c r="D29" i="52" s="1"/>
  <c r="D37" i="52" s="1"/>
  <c r="Q13" i="52"/>
  <c r="S10" i="52"/>
  <c r="Q11" i="52"/>
  <c r="Q12" i="52"/>
  <c r="B16" i="2"/>
  <c r="F16" i="2"/>
  <c r="I16" i="2"/>
  <c r="J16" i="2"/>
  <c r="K17" i="2" s="1"/>
  <c r="V16" i="2"/>
  <c r="AE10" i="1"/>
  <c r="AE11" i="1" l="1"/>
  <c r="AE12" i="1" s="1"/>
  <c r="AE13" i="1" s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P15" i="59"/>
  <c r="E17" i="2"/>
  <c r="C17" i="2"/>
  <c r="P17" i="2" s="1"/>
  <c r="Q18" i="2" s="1"/>
  <c r="M16" i="2"/>
  <c r="U16" i="2"/>
  <c r="N16" i="2"/>
  <c r="G16" i="2"/>
  <c r="L16" i="2"/>
  <c r="S16" i="2" l="1"/>
  <c r="T17" i="2" s="1"/>
  <c r="H17" i="2"/>
  <c r="R17" i="2"/>
  <c r="D34" i="1" l="1"/>
  <c r="J34" i="1"/>
  <c r="H34" i="1"/>
  <c r="P34" i="1"/>
  <c r="Q34" i="1"/>
  <c r="R34" i="1"/>
  <c r="U34" i="1"/>
  <c r="V34" i="1"/>
  <c r="S34" i="1" l="1"/>
  <c r="L34" i="1"/>
  <c r="N34" i="1"/>
  <c r="D33" i="1"/>
  <c r="J33" i="1"/>
  <c r="H33" i="1"/>
  <c r="P33" i="1"/>
  <c r="Q33" i="1"/>
  <c r="R33" i="1"/>
  <c r="U33" i="1"/>
  <c r="V33" i="1"/>
  <c r="L33" i="1" l="1"/>
  <c r="T34" i="1"/>
  <c r="S33" i="1"/>
  <c r="N33" i="1"/>
  <c r="H31" i="1"/>
  <c r="H32" i="1"/>
  <c r="D32" i="1"/>
  <c r="J32" i="1"/>
  <c r="P32" i="1"/>
  <c r="Q32" i="1"/>
  <c r="R32" i="1"/>
  <c r="U32" i="1"/>
  <c r="V32" i="1"/>
  <c r="T33" i="1" l="1"/>
  <c r="S32" i="1"/>
  <c r="L32" i="1"/>
  <c r="N32" i="1"/>
  <c r="T32" i="1" l="1"/>
  <c r="P31" i="1" l="1"/>
  <c r="Q31" i="1"/>
  <c r="R31" i="1"/>
  <c r="U31" i="1"/>
  <c r="V31" i="1"/>
  <c r="D31" i="1"/>
  <c r="F31" i="1"/>
  <c r="S31" i="1" l="1"/>
  <c r="F12" i="49"/>
  <c r="F13" i="49"/>
  <c r="F14" i="49"/>
  <c r="F15" i="49"/>
  <c r="F16" i="49"/>
  <c r="F17" i="49"/>
  <c r="F18" i="49"/>
  <c r="F19" i="49"/>
  <c r="F20" i="49"/>
  <c r="F21" i="49"/>
  <c r="F22" i="49"/>
  <c r="F23" i="49"/>
  <c r="F24" i="49"/>
  <c r="F25" i="49"/>
  <c r="F26" i="49"/>
  <c r="F27" i="49"/>
  <c r="F28" i="49"/>
  <c r="F29" i="49"/>
  <c r="F30" i="49"/>
  <c r="F31" i="49"/>
  <c r="F11" i="49"/>
  <c r="E27" i="16" l="1"/>
  <c r="G27" i="16"/>
  <c r="I27" i="16"/>
  <c r="K27" i="16"/>
  <c r="L27" i="16"/>
  <c r="N27" i="16"/>
  <c r="O27" i="16"/>
  <c r="P27" i="16"/>
  <c r="Q27" i="16"/>
  <c r="R27" i="16"/>
  <c r="T27" i="16"/>
  <c r="U27" i="16"/>
  <c r="E28" i="16"/>
  <c r="G28" i="16"/>
  <c r="I28" i="16"/>
  <c r="K28" i="16"/>
  <c r="L28" i="16"/>
  <c r="N28" i="16"/>
  <c r="O28" i="16"/>
  <c r="P28" i="16"/>
  <c r="Q28" i="16"/>
  <c r="R28" i="16"/>
  <c r="T28" i="16"/>
  <c r="U28" i="16"/>
  <c r="E29" i="16"/>
  <c r="G29" i="16"/>
  <c r="I29" i="16"/>
  <c r="K29" i="16"/>
  <c r="L29" i="16"/>
  <c r="N29" i="16"/>
  <c r="O29" i="16"/>
  <c r="P29" i="16"/>
  <c r="Q29" i="16"/>
  <c r="R29" i="16"/>
  <c r="T29" i="16"/>
  <c r="U29" i="16"/>
  <c r="E30" i="16"/>
  <c r="G30" i="16"/>
  <c r="I30" i="16"/>
  <c r="K30" i="16"/>
  <c r="L30" i="16"/>
  <c r="N30" i="16"/>
  <c r="O30" i="16"/>
  <c r="P30" i="16"/>
  <c r="Q30" i="16"/>
  <c r="R30" i="16"/>
  <c r="T30" i="16"/>
  <c r="U30" i="16"/>
  <c r="E16" i="16"/>
  <c r="G16" i="16"/>
  <c r="I16" i="16"/>
  <c r="K16" i="16"/>
  <c r="L16" i="16"/>
  <c r="N16" i="16"/>
  <c r="O16" i="16"/>
  <c r="P16" i="16"/>
  <c r="Q16" i="16"/>
  <c r="R16" i="16"/>
  <c r="T16" i="16"/>
  <c r="U16" i="16"/>
  <c r="E17" i="16"/>
  <c r="G17" i="16"/>
  <c r="I17" i="16"/>
  <c r="K17" i="16"/>
  <c r="L17" i="16"/>
  <c r="N17" i="16"/>
  <c r="O17" i="16"/>
  <c r="P17" i="16"/>
  <c r="Q17" i="16"/>
  <c r="R17" i="16"/>
  <c r="T17" i="16"/>
  <c r="U17" i="16"/>
  <c r="E18" i="16"/>
  <c r="G18" i="16"/>
  <c r="I18" i="16"/>
  <c r="K18" i="16"/>
  <c r="L18" i="16"/>
  <c r="N18" i="16"/>
  <c r="O18" i="16"/>
  <c r="P18" i="16"/>
  <c r="Q18" i="16"/>
  <c r="R18" i="16"/>
  <c r="T18" i="16"/>
  <c r="U18" i="16"/>
  <c r="E19" i="16"/>
  <c r="G19" i="16"/>
  <c r="I19" i="16"/>
  <c r="K19" i="16"/>
  <c r="L19" i="16"/>
  <c r="N19" i="16"/>
  <c r="O19" i="16"/>
  <c r="P19" i="16"/>
  <c r="Q19" i="16"/>
  <c r="R19" i="16"/>
  <c r="T19" i="16"/>
  <c r="U19" i="16"/>
  <c r="E20" i="16"/>
  <c r="G20" i="16"/>
  <c r="I20" i="16"/>
  <c r="K20" i="16"/>
  <c r="L20" i="16"/>
  <c r="N20" i="16"/>
  <c r="O20" i="16"/>
  <c r="P20" i="16"/>
  <c r="Q20" i="16"/>
  <c r="R20" i="16"/>
  <c r="T20" i="16"/>
  <c r="U20" i="16"/>
  <c r="E21" i="16"/>
  <c r="G21" i="16"/>
  <c r="I21" i="16"/>
  <c r="K21" i="16"/>
  <c r="L21" i="16"/>
  <c r="N21" i="16"/>
  <c r="O21" i="16"/>
  <c r="P21" i="16"/>
  <c r="Q21" i="16"/>
  <c r="R21" i="16"/>
  <c r="T21" i="16"/>
  <c r="U21" i="16"/>
  <c r="U15" i="16"/>
  <c r="T15" i="16"/>
  <c r="R15" i="16"/>
  <c r="Q15" i="16"/>
  <c r="P15" i="16"/>
  <c r="O15" i="16"/>
  <c r="N15" i="16"/>
  <c r="L15" i="16"/>
  <c r="K15" i="16"/>
  <c r="I15" i="16"/>
  <c r="G15" i="16"/>
  <c r="E15" i="16"/>
  <c r="B28" i="16"/>
  <c r="C28" i="16"/>
  <c r="B29" i="16"/>
  <c r="C29" i="16"/>
  <c r="B30" i="16"/>
  <c r="C30" i="16"/>
  <c r="B27" i="16"/>
  <c r="C27" i="16"/>
  <c r="C16" i="16"/>
  <c r="C17" i="16"/>
  <c r="C18" i="16"/>
  <c r="C19" i="16"/>
  <c r="C20" i="16"/>
  <c r="C21" i="16"/>
  <c r="C15" i="16"/>
  <c r="B21" i="16"/>
  <c r="B16" i="16"/>
  <c r="B17" i="16"/>
  <c r="B18" i="16"/>
  <c r="B19" i="16"/>
  <c r="B20" i="16"/>
  <c r="B15" i="16"/>
  <c r="S17" i="16" l="1"/>
  <c r="S16" i="16"/>
  <c r="S30" i="16"/>
  <c r="S29" i="16"/>
  <c r="S21" i="16"/>
  <c r="S28" i="16"/>
  <c r="S27" i="16"/>
  <c r="S20" i="16"/>
  <c r="S18" i="16"/>
  <c r="R4" i="16"/>
  <c r="S19" i="16"/>
  <c r="B12" i="48" l="1"/>
  <c r="C12" i="48"/>
  <c r="E12" i="48"/>
  <c r="G12" i="48"/>
  <c r="I12" i="48"/>
  <c r="J12" i="48"/>
  <c r="L12" i="48"/>
  <c r="M12" i="48"/>
  <c r="N12" i="48"/>
  <c r="P12" i="48"/>
  <c r="Q12" i="48"/>
  <c r="S12" i="48"/>
  <c r="B13" i="48"/>
  <c r="C13" i="48"/>
  <c r="E13" i="48"/>
  <c r="G13" i="48"/>
  <c r="R13" i="48" s="1"/>
  <c r="I13" i="48"/>
  <c r="J13" i="48"/>
  <c r="L13" i="48"/>
  <c r="M13" i="48"/>
  <c r="N13" i="48"/>
  <c r="P13" i="48"/>
  <c r="Q13" i="48"/>
  <c r="S13" i="48"/>
  <c r="B14" i="48"/>
  <c r="C14" i="48"/>
  <c r="E14" i="48"/>
  <c r="G14" i="48"/>
  <c r="R14" i="48" s="1"/>
  <c r="I14" i="48"/>
  <c r="J14" i="48"/>
  <c r="L14" i="48"/>
  <c r="M14" i="48"/>
  <c r="N14" i="48"/>
  <c r="P14" i="48"/>
  <c r="Q14" i="48"/>
  <c r="S14" i="48"/>
  <c r="R12" i="48" l="1"/>
  <c r="I4" i="51"/>
  <c r="D21" i="44" l="1"/>
  <c r="D30" i="44" s="1"/>
  <c r="D39" i="44" s="1"/>
  <c r="D22" i="44"/>
  <c r="D31" i="44" s="1"/>
  <c r="D40" i="44" s="1"/>
  <c r="D23" i="44"/>
  <c r="D32" i="44" s="1"/>
  <c r="D41" i="44" s="1"/>
  <c r="D24" i="44"/>
  <c r="D33" i="44" s="1"/>
  <c r="D42" i="44" s="1"/>
  <c r="D25" i="44"/>
  <c r="D34" i="44" s="1"/>
  <c r="D43" i="44" s="1"/>
  <c r="D26" i="44"/>
  <c r="D35" i="44" s="1"/>
  <c r="D44" i="44" s="1"/>
  <c r="D27" i="44"/>
  <c r="D36" i="44" s="1"/>
  <c r="D45" i="44" s="1"/>
  <c r="D20" i="44"/>
  <c r="D29" i="44" s="1"/>
  <c r="D38" i="44" s="1"/>
  <c r="AY59" i="60"/>
  <c r="AX59" i="60"/>
  <c r="AV59" i="60"/>
  <c r="AU59" i="60"/>
  <c r="AT59" i="60"/>
  <c r="AR59" i="60"/>
  <c r="AP59" i="60"/>
  <c r="AO59" i="60"/>
  <c r="AM59" i="60"/>
  <c r="AL59" i="60"/>
  <c r="AI59" i="60"/>
  <c r="AG59" i="60"/>
  <c r="AF59" i="60"/>
  <c r="AE59" i="60"/>
  <c r="AD59" i="60"/>
  <c r="AC59" i="60"/>
  <c r="AB59" i="60"/>
  <c r="AY58" i="60"/>
  <c r="AX58" i="60"/>
  <c r="AV58" i="60"/>
  <c r="AU58" i="60"/>
  <c r="AT58" i="60"/>
  <c r="AR58" i="60"/>
  <c r="AP58" i="60"/>
  <c r="AO58" i="60"/>
  <c r="AM58" i="60"/>
  <c r="AL58" i="60"/>
  <c r="AI58" i="60"/>
  <c r="AG58" i="60"/>
  <c r="AF58" i="60"/>
  <c r="AE58" i="60"/>
  <c r="AD58" i="60"/>
  <c r="AC58" i="60"/>
  <c r="AB58" i="60"/>
  <c r="AY57" i="60"/>
  <c r="AX57" i="60"/>
  <c r="AV57" i="60"/>
  <c r="AU57" i="60"/>
  <c r="AT57" i="60"/>
  <c r="AR57" i="60"/>
  <c r="AP57" i="60"/>
  <c r="AO57" i="60"/>
  <c r="AM57" i="60"/>
  <c r="AL57" i="60"/>
  <c r="AI57" i="60"/>
  <c r="AG57" i="60"/>
  <c r="AF57" i="60"/>
  <c r="AE57" i="60"/>
  <c r="AD57" i="60"/>
  <c r="AC57" i="60"/>
  <c r="AB57" i="60"/>
  <c r="AY56" i="60"/>
  <c r="AX56" i="60"/>
  <c r="AV56" i="60"/>
  <c r="AU56" i="60"/>
  <c r="AT56" i="60"/>
  <c r="AR56" i="60"/>
  <c r="AP56" i="60"/>
  <c r="AO56" i="60"/>
  <c r="AM56" i="60"/>
  <c r="AL56" i="60"/>
  <c r="AI56" i="60"/>
  <c r="AG56" i="60"/>
  <c r="AF56" i="60"/>
  <c r="AE56" i="60"/>
  <c r="AD56" i="60"/>
  <c r="AC56" i="60"/>
  <c r="AB56" i="60"/>
  <c r="AY55" i="60"/>
  <c r="AX55" i="60"/>
  <c r="AV55" i="60"/>
  <c r="AU55" i="60"/>
  <c r="AT55" i="60"/>
  <c r="AR55" i="60"/>
  <c r="AP55" i="60"/>
  <c r="AO55" i="60"/>
  <c r="AM55" i="60"/>
  <c r="AL55" i="60"/>
  <c r="AI55" i="60"/>
  <c r="AG55" i="60"/>
  <c r="AF55" i="60"/>
  <c r="AE55" i="60"/>
  <c r="AD55" i="60"/>
  <c r="AC55" i="60"/>
  <c r="AB55" i="60"/>
  <c r="AY54" i="60"/>
  <c r="AX54" i="60"/>
  <c r="AV54" i="60"/>
  <c r="AU54" i="60"/>
  <c r="AT54" i="60"/>
  <c r="AR54" i="60"/>
  <c r="AP54" i="60"/>
  <c r="AO54" i="60"/>
  <c r="AM54" i="60"/>
  <c r="AL54" i="60"/>
  <c r="AI54" i="60"/>
  <c r="AG54" i="60"/>
  <c r="AF54" i="60"/>
  <c r="AE54" i="60"/>
  <c r="AD54" i="60"/>
  <c r="AC54" i="60"/>
  <c r="AB54" i="60"/>
  <c r="AY53" i="60"/>
  <c r="AX53" i="60"/>
  <c r="AV53" i="60"/>
  <c r="AU53" i="60"/>
  <c r="AT53" i="60"/>
  <c r="AR53" i="60"/>
  <c r="AP53" i="60"/>
  <c r="AO53" i="60"/>
  <c r="AM53" i="60"/>
  <c r="AL53" i="60"/>
  <c r="AI53" i="60"/>
  <c r="AG53" i="60"/>
  <c r="AF53" i="60"/>
  <c r="AE53" i="60"/>
  <c r="AD53" i="60"/>
  <c r="AC53" i="60"/>
  <c r="AB53" i="60"/>
  <c r="AY52" i="60"/>
  <c r="AX52" i="60"/>
  <c r="AV52" i="60"/>
  <c r="AU52" i="60"/>
  <c r="AT52" i="60"/>
  <c r="AR52" i="60"/>
  <c r="AP52" i="60"/>
  <c r="AO52" i="60"/>
  <c r="AM52" i="60"/>
  <c r="AL52" i="60"/>
  <c r="AI52" i="60"/>
  <c r="AG52" i="60"/>
  <c r="AF52" i="60"/>
  <c r="AE52" i="60"/>
  <c r="AD52" i="60"/>
  <c r="AC52" i="60"/>
  <c r="AB52" i="60"/>
  <c r="AY51" i="60"/>
  <c r="AX51" i="60"/>
  <c r="AV51" i="60"/>
  <c r="AU51" i="60"/>
  <c r="AT51" i="60"/>
  <c r="AR51" i="60"/>
  <c r="AS51" i="60" s="1"/>
  <c r="AP51" i="60"/>
  <c r="AO51" i="60"/>
  <c r="AM51" i="60"/>
  <c r="AN51" i="60" s="1"/>
  <c r="AL51" i="60"/>
  <c r="AI51" i="60"/>
  <c r="AG51" i="60"/>
  <c r="AF51" i="60"/>
  <c r="AE51" i="60"/>
  <c r="AD51" i="60"/>
  <c r="AC51" i="60"/>
  <c r="AB51" i="60"/>
  <c r="AY50" i="60"/>
  <c r="AX50" i="60"/>
  <c r="AV50" i="60"/>
  <c r="AU50" i="60"/>
  <c r="AT50" i="60"/>
  <c r="AR50" i="60"/>
  <c r="AP50" i="60"/>
  <c r="AO50" i="60"/>
  <c r="AM50" i="60"/>
  <c r="AN50" i="60" s="1"/>
  <c r="AL50" i="60"/>
  <c r="AI50" i="60"/>
  <c r="AG50" i="60"/>
  <c r="AF50" i="60"/>
  <c r="AE50" i="60"/>
  <c r="AD50" i="60"/>
  <c r="AC50" i="60"/>
  <c r="AB50" i="60"/>
  <c r="AY49" i="60"/>
  <c r="AX49" i="60"/>
  <c r="AV49" i="60"/>
  <c r="AU49" i="60"/>
  <c r="AT49" i="60"/>
  <c r="AR49" i="60"/>
  <c r="AP49" i="60"/>
  <c r="AO49" i="60"/>
  <c r="AM49" i="60"/>
  <c r="AN49" i="60" s="1"/>
  <c r="AL49" i="60"/>
  <c r="AI49" i="60"/>
  <c r="AG49" i="60"/>
  <c r="AH49" i="60" s="1"/>
  <c r="AF49" i="60"/>
  <c r="AE49" i="60"/>
  <c r="AD49" i="60"/>
  <c r="AC49" i="60"/>
  <c r="AB49" i="60"/>
  <c r="AY48" i="60"/>
  <c r="AX48" i="60"/>
  <c r="AV48" i="60"/>
  <c r="AU48" i="60"/>
  <c r="AT48" i="60"/>
  <c r="AR48" i="60"/>
  <c r="AS48" i="60" s="1"/>
  <c r="AP48" i="60"/>
  <c r="AQ48" i="60" s="1"/>
  <c r="AO48" i="60"/>
  <c r="AM48" i="60"/>
  <c r="AL48" i="60"/>
  <c r="AI48" i="60"/>
  <c r="AJ48" i="60" s="1"/>
  <c r="AG48" i="60"/>
  <c r="AF48" i="60"/>
  <c r="AE48" i="60"/>
  <c r="AD48" i="60"/>
  <c r="AC48" i="60"/>
  <c r="AB48" i="60"/>
  <c r="AY47" i="60"/>
  <c r="AX47" i="60"/>
  <c r="AV47" i="60"/>
  <c r="AU47" i="60"/>
  <c r="AT47" i="60"/>
  <c r="AR47" i="60"/>
  <c r="AS47" i="60" s="1"/>
  <c r="AP47" i="60"/>
  <c r="AO47" i="60"/>
  <c r="AM47" i="60"/>
  <c r="AN47" i="60" s="1"/>
  <c r="AL47" i="60"/>
  <c r="AI47" i="60"/>
  <c r="AG47" i="60"/>
  <c r="AF47" i="60"/>
  <c r="AE47" i="60"/>
  <c r="AD47" i="60"/>
  <c r="AC47" i="60"/>
  <c r="AB47" i="60"/>
  <c r="AY46" i="60"/>
  <c r="AX46" i="60"/>
  <c r="AV46" i="60"/>
  <c r="AU46" i="60"/>
  <c r="AT46" i="60"/>
  <c r="AR46" i="60"/>
  <c r="AP46" i="60"/>
  <c r="AO46" i="60"/>
  <c r="AM46" i="60"/>
  <c r="AN46" i="60" s="1"/>
  <c r="AL46" i="60"/>
  <c r="AI46" i="60"/>
  <c r="AG46" i="60"/>
  <c r="AH46" i="60" s="1"/>
  <c r="AF46" i="60"/>
  <c r="AE46" i="60"/>
  <c r="AD46" i="60"/>
  <c r="AC46" i="60"/>
  <c r="AB46" i="60"/>
  <c r="AY45" i="60"/>
  <c r="AX45" i="60"/>
  <c r="AV45" i="60"/>
  <c r="AU45" i="60"/>
  <c r="AT45" i="60"/>
  <c r="AR45" i="60"/>
  <c r="AP45" i="60"/>
  <c r="AO45" i="60"/>
  <c r="AM45" i="60"/>
  <c r="AL45" i="60"/>
  <c r="AI45" i="60"/>
  <c r="AG45" i="60"/>
  <c r="AF45" i="60"/>
  <c r="AE45" i="60"/>
  <c r="AD45" i="60"/>
  <c r="AC45" i="60"/>
  <c r="AB45" i="60"/>
  <c r="AY44" i="60"/>
  <c r="AX44" i="60"/>
  <c r="AV44" i="60"/>
  <c r="AU44" i="60"/>
  <c r="AT44" i="60"/>
  <c r="AR44" i="60"/>
  <c r="AS44" i="60" s="1"/>
  <c r="AP44" i="60"/>
  <c r="AQ44" i="60" s="1"/>
  <c r="AO44" i="60"/>
  <c r="AM44" i="60"/>
  <c r="AL44" i="60"/>
  <c r="AI44" i="60"/>
  <c r="AJ44" i="60" s="1"/>
  <c r="AG44" i="60"/>
  <c r="AF44" i="60"/>
  <c r="AE44" i="60"/>
  <c r="AD44" i="60"/>
  <c r="AC44" i="60"/>
  <c r="AB44" i="60"/>
  <c r="AY43" i="60"/>
  <c r="AX43" i="60"/>
  <c r="AV43" i="60"/>
  <c r="AU43" i="60"/>
  <c r="AT43" i="60"/>
  <c r="AR43" i="60"/>
  <c r="AP43" i="60"/>
  <c r="AO43" i="60"/>
  <c r="AM43" i="60"/>
  <c r="AL43" i="60"/>
  <c r="AI43" i="60"/>
  <c r="AG43" i="60"/>
  <c r="AF43" i="60"/>
  <c r="AE43" i="60"/>
  <c r="AD43" i="60"/>
  <c r="AC43" i="60"/>
  <c r="AB43" i="60"/>
  <c r="AY42" i="60"/>
  <c r="AX42" i="60"/>
  <c r="AV42" i="60"/>
  <c r="AU42" i="60"/>
  <c r="AT42" i="60"/>
  <c r="AR42" i="60"/>
  <c r="AP42" i="60"/>
  <c r="AO42" i="60"/>
  <c r="AM42" i="60"/>
  <c r="AL42" i="60"/>
  <c r="AI42" i="60"/>
  <c r="AG42" i="60"/>
  <c r="AF42" i="60"/>
  <c r="AE42" i="60"/>
  <c r="AD42" i="60"/>
  <c r="AC42" i="60"/>
  <c r="AB42" i="60"/>
  <c r="AY41" i="60"/>
  <c r="AX41" i="60"/>
  <c r="AV41" i="60"/>
  <c r="AU41" i="60"/>
  <c r="AT41" i="60"/>
  <c r="AR41" i="60"/>
  <c r="AP41" i="60"/>
  <c r="AO41" i="60"/>
  <c r="AM41" i="60"/>
  <c r="AL41" i="60"/>
  <c r="AI41" i="60"/>
  <c r="AG41" i="60"/>
  <c r="AF41" i="60"/>
  <c r="AE41" i="60"/>
  <c r="AD41" i="60"/>
  <c r="AC41" i="60"/>
  <c r="AB41" i="60"/>
  <c r="AY40" i="60"/>
  <c r="AX40" i="60"/>
  <c r="AV40" i="60"/>
  <c r="AU40" i="60"/>
  <c r="AT40" i="60"/>
  <c r="AR40" i="60"/>
  <c r="AP40" i="60"/>
  <c r="AO40" i="60"/>
  <c r="AM40" i="60"/>
  <c r="AL40" i="60"/>
  <c r="AI40" i="60"/>
  <c r="AG40" i="60"/>
  <c r="AF40" i="60"/>
  <c r="AE40" i="60"/>
  <c r="AD40" i="60"/>
  <c r="AC40" i="60"/>
  <c r="AB40" i="60"/>
  <c r="AY39" i="60"/>
  <c r="AX39" i="60"/>
  <c r="AV39" i="60"/>
  <c r="AU39" i="60"/>
  <c r="AT39" i="60"/>
  <c r="AR39" i="60"/>
  <c r="AP39" i="60"/>
  <c r="AO39" i="60"/>
  <c r="AM39" i="60"/>
  <c r="AL39" i="60"/>
  <c r="AI39" i="60"/>
  <c r="AG39" i="60"/>
  <c r="AF39" i="60"/>
  <c r="AE39" i="60"/>
  <c r="AD39" i="60"/>
  <c r="AC39" i="60"/>
  <c r="AB39" i="60"/>
  <c r="AY38" i="60"/>
  <c r="AX38" i="60"/>
  <c r="AV38" i="60"/>
  <c r="AU38" i="60"/>
  <c r="AT38" i="60"/>
  <c r="AR38" i="60"/>
  <c r="AP38" i="60"/>
  <c r="AO38" i="60"/>
  <c r="AM38" i="60"/>
  <c r="AL38" i="60"/>
  <c r="AI38" i="60"/>
  <c r="AG38" i="60"/>
  <c r="AF38" i="60"/>
  <c r="AE38" i="60"/>
  <c r="AD38" i="60"/>
  <c r="AC38" i="60"/>
  <c r="AB38" i="60"/>
  <c r="AY37" i="60"/>
  <c r="AX37" i="60"/>
  <c r="AV37" i="60"/>
  <c r="AU37" i="60"/>
  <c r="AT37" i="60"/>
  <c r="AR37" i="60"/>
  <c r="AP37" i="60"/>
  <c r="AO37" i="60"/>
  <c r="AM37" i="60"/>
  <c r="AL37" i="60"/>
  <c r="AI37" i="60"/>
  <c r="AG37" i="60"/>
  <c r="AF37" i="60"/>
  <c r="AE37" i="60"/>
  <c r="AD37" i="60"/>
  <c r="AC37" i="60"/>
  <c r="AB37" i="60"/>
  <c r="AY36" i="60"/>
  <c r="AX36" i="60"/>
  <c r="AV36" i="60"/>
  <c r="AU36" i="60"/>
  <c r="AT36" i="60"/>
  <c r="AR36" i="60"/>
  <c r="AP36" i="60"/>
  <c r="AO36" i="60"/>
  <c r="AM36" i="60"/>
  <c r="AL36" i="60"/>
  <c r="AI36" i="60"/>
  <c r="AG36" i="60"/>
  <c r="AF36" i="60"/>
  <c r="AE36" i="60"/>
  <c r="AD36" i="60"/>
  <c r="AC36" i="60"/>
  <c r="AB36" i="60"/>
  <c r="AY35" i="60"/>
  <c r="AX35" i="60"/>
  <c r="AV35" i="60"/>
  <c r="AU35" i="60"/>
  <c r="AT35" i="60"/>
  <c r="AR35" i="60"/>
  <c r="AP35" i="60"/>
  <c r="AQ35" i="60" s="1"/>
  <c r="AO35" i="60"/>
  <c r="AM35" i="60"/>
  <c r="AN35" i="60" s="1"/>
  <c r="AL35" i="60"/>
  <c r="AI35" i="60"/>
  <c r="AG35" i="60"/>
  <c r="AF35" i="60"/>
  <c r="AE35" i="60"/>
  <c r="AD35" i="60"/>
  <c r="AC35" i="60"/>
  <c r="AB35" i="60"/>
  <c r="AY34" i="60"/>
  <c r="AX34" i="60"/>
  <c r="AV34" i="60"/>
  <c r="AU34" i="60"/>
  <c r="AT34" i="60"/>
  <c r="AR34" i="60"/>
  <c r="AP34" i="60"/>
  <c r="AQ34" i="60" s="1"/>
  <c r="AO34" i="60"/>
  <c r="AM34" i="60"/>
  <c r="AN34" i="60" s="1"/>
  <c r="AL34" i="60"/>
  <c r="AI34" i="60"/>
  <c r="AJ34" i="60" s="1"/>
  <c r="AG34" i="60"/>
  <c r="AF34" i="60"/>
  <c r="AE34" i="60"/>
  <c r="AD34" i="60"/>
  <c r="AC34" i="60"/>
  <c r="AB34" i="60"/>
  <c r="AY33" i="60"/>
  <c r="AX33" i="60"/>
  <c r="AV33" i="60"/>
  <c r="AU33" i="60"/>
  <c r="AT33" i="60"/>
  <c r="AR33" i="60"/>
  <c r="AP33" i="60"/>
  <c r="AO33" i="60"/>
  <c r="AM33" i="60"/>
  <c r="AL33" i="60"/>
  <c r="AI33" i="60"/>
  <c r="AG33" i="60"/>
  <c r="AH33" i="60" s="1"/>
  <c r="AF33" i="60"/>
  <c r="AE33" i="60"/>
  <c r="AD33" i="60"/>
  <c r="AC33" i="60"/>
  <c r="AB33" i="60"/>
  <c r="AY32" i="60"/>
  <c r="AX32" i="60"/>
  <c r="AV32" i="60"/>
  <c r="AU32" i="60"/>
  <c r="AT32" i="60"/>
  <c r="AR32" i="60"/>
  <c r="AP32" i="60"/>
  <c r="AQ32" i="60" s="1"/>
  <c r="AO32" i="60"/>
  <c r="AM32" i="60"/>
  <c r="AL32" i="60"/>
  <c r="AI32" i="60"/>
  <c r="AJ32" i="60" s="1"/>
  <c r="AG32" i="60"/>
  <c r="AH32" i="60" s="1"/>
  <c r="AF32" i="60"/>
  <c r="AE32" i="60"/>
  <c r="AD32" i="60"/>
  <c r="AC32" i="60"/>
  <c r="AB32" i="60"/>
  <c r="AY31" i="60"/>
  <c r="AX31" i="60"/>
  <c r="AV31" i="60"/>
  <c r="AU31" i="60"/>
  <c r="AT31" i="60"/>
  <c r="AR31" i="60"/>
  <c r="AP31" i="60"/>
  <c r="AO31" i="60"/>
  <c r="AM31" i="60"/>
  <c r="AN31" i="60" s="1"/>
  <c r="AL31" i="60"/>
  <c r="AI31" i="60"/>
  <c r="AG31" i="60"/>
  <c r="AF31" i="60"/>
  <c r="AE31" i="60"/>
  <c r="AD31" i="60"/>
  <c r="AC31" i="60"/>
  <c r="AB31" i="60"/>
  <c r="AY30" i="60"/>
  <c r="AX30" i="60"/>
  <c r="AV30" i="60"/>
  <c r="AU30" i="60"/>
  <c r="AT30" i="60"/>
  <c r="AR30" i="60"/>
  <c r="AS30" i="60" s="1"/>
  <c r="AP30" i="60"/>
  <c r="AQ30" i="60" s="1"/>
  <c r="AO30" i="60"/>
  <c r="AM30" i="60"/>
  <c r="AL30" i="60"/>
  <c r="AI30" i="60"/>
  <c r="AG30" i="60"/>
  <c r="AH30" i="60" s="1"/>
  <c r="AF30" i="60"/>
  <c r="AE30" i="60"/>
  <c r="AD30" i="60"/>
  <c r="AC30" i="60"/>
  <c r="AB30" i="60"/>
  <c r="AY29" i="60"/>
  <c r="AX29" i="60"/>
  <c r="AV29" i="60"/>
  <c r="AU29" i="60"/>
  <c r="AT29" i="60"/>
  <c r="AR29" i="60"/>
  <c r="AS29" i="60" s="1"/>
  <c r="AP29" i="60"/>
  <c r="AO29" i="60"/>
  <c r="AM29" i="60"/>
  <c r="AN29" i="60" s="1"/>
  <c r="AL29" i="60"/>
  <c r="AI29" i="60"/>
  <c r="AG29" i="60"/>
  <c r="AF29" i="60"/>
  <c r="AE29" i="60"/>
  <c r="AD29" i="60"/>
  <c r="AC29" i="60"/>
  <c r="AB29" i="60"/>
  <c r="AY28" i="60"/>
  <c r="AX28" i="60"/>
  <c r="AV28" i="60"/>
  <c r="AU28" i="60"/>
  <c r="AT28" i="60"/>
  <c r="AR28" i="60"/>
  <c r="AP28" i="60"/>
  <c r="AQ28" i="60" s="1"/>
  <c r="AO28" i="60"/>
  <c r="AM28" i="60"/>
  <c r="AN28" i="60" s="1"/>
  <c r="AL28" i="60"/>
  <c r="AI28" i="60"/>
  <c r="AG28" i="60"/>
  <c r="AH28" i="60" s="1"/>
  <c r="AF28" i="60"/>
  <c r="AE28" i="60"/>
  <c r="AD28" i="60"/>
  <c r="AC28" i="60"/>
  <c r="AB28" i="60"/>
  <c r="AY27" i="60"/>
  <c r="AX27" i="60"/>
  <c r="AV27" i="60"/>
  <c r="AU27" i="60"/>
  <c r="AT27" i="60"/>
  <c r="AR27" i="60"/>
  <c r="AP27" i="60"/>
  <c r="AO27" i="60"/>
  <c r="AM27" i="60"/>
  <c r="AL27" i="60"/>
  <c r="AI27" i="60"/>
  <c r="AG27" i="60"/>
  <c r="AF27" i="60"/>
  <c r="AE27" i="60"/>
  <c r="AD27" i="60"/>
  <c r="AC27" i="60"/>
  <c r="AB27" i="60"/>
  <c r="AY26" i="60"/>
  <c r="AX26" i="60"/>
  <c r="AV26" i="60"/>
  <c r="AU26" i="60"/>
  <c r="AT26" i="60"/>
  <c r="AR26" i="60"/>
  <c r="AP26" i="60"/>
  <c r="AO26" i="60"/>
  <c r="AM26" i="60"/>
  <c r="AL26" i="60"/>
  <c r="AI26" i="60"/>
  <c r="AG26" i="60"/>
  <c r="AF26" i="60"/>
  <c r="AE26" i="60"/>
  <c r="AD26" i="60"/>
  <c r="AC26" i="60"/>
  <c r="AB26" i="60"/>
  <c r="AY25" i="60"/>
  <c r="AX25" i="60"/>
  <c r="AV25" i="60"/>
  <c r="AU25" i="60"/>
  <c r="AT25" i="60"/>
  <c r="AR25" i="60"/>
  <c r="AP25" i="60"/>
  <c r="AO25" i="60"/>
  <c r="AM25" i="60"/>
  <c r="AL25" i="60"/>
  <c r="AI25" i="60"/>
  <c r="AG25" i="60"/>
  <c r="AF25" i="60"/>
  <c r="AE25" i="60"/>
  <c r="AD25" i="60"/>
  <c r="AC25" i="60"/>
  <c r="AB25" i="60"/>
  <c r="AY24" i="60"/>
  <c r="AX24" i="60"/>
  <c r="AV24" i="60"/>
  <c r="AU24" i="60"/>
  <c r="AT24" i="60"/>
  <c r="AR24" i="60"/>
  <c r="AP24" i="60"/>
  <c r="AO24" i="60"/>
  <c r="AM24" i="60"/>
  <c r="AL24" i="60"/>
  <c r="AI24" i="60"/>
  <c r="AG24" i="60"/>
  <c r="AF24" i="60"/>
  <c r="AE24" i="60"/>
  <c r="AD24" i="60"/>
  <c r="AC24" i="60"/>
  <c r="AB24" i="60"/>
  <c r="AY23" i="60"/>
  <c r="AX23" i="60"/>
  <c r="AV23" i="60"/>
  <c r="AU23" i="60"/>
  <c r="AT23" i="60"/>
  <c r="AR23" i="60"/>
  <c r="AP23" i="60"/>
  <c r="AO23" i="60"/>
  <c r="AM23" i="60"/>
  <c r="AL23" i="60"/>
  <c r="AI23" i="60"/>
  <c r="AG23" i="60"/>
  <c r="AF23" i="60"/>
  <c r="AE23" i="60"/>
  <c r="AD23" i="60"/>
  <c r="AC23" i="60"/>
  <c r="AB23" i="60"/>
  <c r="AY22" i="60"/>
  <c r="AX22" i="60"/>
  <c r="AV22" i="60"/>
  <c r="AU22" i="60"/>
  <c r="AT22" i="60"/>
  <c r="AR22" i="60"/>
  <c r="AP22" i="60"/>
  <c r="AO22" i="60"/>
  <c r="AM22" i="60"/>
  <c r="AL22" i="60"/>
  <c r="AI22" i="60"/>
  <c r="AG22" i="60"/>
  <c r="AF22" i="60"/>
  <c r="AE22" i="60"/>
  <c r="AD22" i="60"/>
  <c r="AC22" i="60"/>
  <c r="AB22" i="60"/>
  <c r="AY21" i="60"/>
  <c r="AX21" i="60"/>
  <c r="AV21" i="60"/>
  <c r="AU21" i="60"/>
  <c r="AT21" i="60"/>
  <c r="AR21" i="60"/>
  <c r="AP21" i="60"/>
  <c r="AO21" i="60"/>
  <c r="AM21" i="60"/>
  <c r="AL21" i="60"/>
  <c r="AI21" i="60"/>
  <c r="AG21" i="60"/>
  <c r="AF21" i="60"/>
  <c r="AE21" i="60"/>
  <c r="AD21" i="60"/>
  <c r="AC21" i="60"/>
  <c r="AB21" i="60"/>
  <c r="AY20" i="60"/>
  <c r="AX20" i="60"/>
  <c r="AV20" i="60"/>
  <c r="AU20" i="60"/>
  <c r="AT20" i="60"/>
  <c r="AR20" i="60"/>
  <c r="AP20" i="60"/>
  <c r="AO20" i="60"/>
  <c r="AM20" i="60"/>
  <c r="AL20" i="60"/>
  <c r="AI20" i="60"/>
  <c r="AG20" i="60"/>
  <c r="AF20" i="60"/>
  <c r="AE20" i="60"/>
  <c r="AD20" i="60"/>
  <c r="AC20" i="60"/>
  <c r="AB20" i="60"/>
  <c r="AY18" i="60"/>
  <c r="AX18" i="60"/>
  <c r="AV18" i="60"/>
  <c r="AU18" i="60"/>
  <c r="AT18" i="60"/>
  <c r="AR18" i="60"/>
  <c r="AS18" i="60" s="1"/>
  <c r="AP18" i="60"/>
  <c r="AQ18" i="60" s="1"/>
  <c r="AO18" i="60"/>
  <c r="AM18" i="60"/>
  <c r="AN18" i="60" s="1"/>
  <c r="AL18" i="60"/>
  <c r="AI18" i="60"/>
  <c r="AJ18" i="60" s="1"/>
  <c r="AG18" i="60"/>
  <c r="AF18" i="60"/>
  <c r="AE18" i="60"/>
  <c r="AD18" i="60"/>
  <c r="AC18" i="60"/>
  <c r="AB18" i="60"/>
  <c r="AY17" i="60"/>
  <c r="AX17" i="60"/>
  <c r="AV17" i="60"/>
  <c r="AU17" i="60"/>
  <c r="AT17" i="60"/>
  <c r="AR17" i="60"/>
  <c r="AP17" i="60"/>
  <c r="AO17" i="60"/>
  <c r="AM17" i="60"/>
  <c r="AN17" i="60" s="1"/>
  <c r="AL17" i="60"/>
  <c r="AI17" i="60"/>
  <c r="AG17" i="60"/>
  <c r="AF17" i="60"/>
  <c r="AE17" i="60"/>
  <c r="AD17" i="60"/>
  <c r="AC17" i="60"/>
  <c r="AB17" i="60"/>
  <c r="AY16" i="60"/>
  <c r="AX16" i="60"/>
  <c r="AV16" i="60"/>
  <c r="AU16" i="60"/>
  <c r="AT16" i="60"/>
  <c r="AR16" i="60"/>
  <c r="AP16" i="60"/>
  <c r="AO16" i="60"/>
  <c r="AM16" i="60"/>
  <c r="AL16" i="60"/>
  <c r="AI16" i="60"/>
  <c r="AJ16" i="60" s="1"/>
  <c r="AG16" i="60"/>
  <c r="AH16" i="60" s="1"/>
  <c r="AF16" i="60"/>
  <c r="AE16" i="60"/>
  <c r="AD16" i="60"/>
  <c r="AC16" i="60"/>
  <c r="AB16" i="60"/>
  <c r="AY15" i="60"/>
  <c r="AX15" i="60"/>
  <c r="AV15" i="60"/>
  <c r="AU15" i="60"/>
  <c r="AT15" i="60"/>
  <c r="AR15" i="60"/>
  <c r="AS15" i="60" s="1"/>
  <c r="AP15" i="60"/>
  <c r="AQ15" i="60" s="1"/>
  <c r="AO15" i="60"/>
  <c r="AM15" i="60"/>
  <c r="AL15" i="60"/>
  <c r="AI15" i="60"/>
  <c r="AJ15" i="60" s="1"/>
  <c r="AG15" i="60"/>
  <c r="AF15" i="60"/>
  <c r="AE15" i="60"/>
  <c r="AD15" i="60"/>
  <c r="AC15" i="60"/>
  <c r="AB15" i="60"/>
  <c r="AY14" i="60"/>
  <c r="AX14" i="60"/>
  <c r="AV14" i="60"/>
  <c r="AU14" i="60"/>
  <c r="AT14" i="60"/>
  <c r="AR14" i="60"/>
  <c r="AS14" i="60" s="1"/>
  <c r="AP14" i="60"/>
  <c r="AO14" i="60"/>
  <c r="AM14" i="60"/>
  <c r="AL14" i="60"/>
  <c r="AI14" i="60"/>
  <c r="AG14" i="60"/>
  <c r="AF14" i="60"/>
  <c r="AE14" i="60"/>
  <c r="AD14" i="60"/>
  <c r="AC14" i="60"/>
  <c r="AB14" i="60"/>
  <c r="AY13" i="60"/>
  <c r="AX13" i="60"/>
  <c r="AV13" i="60"/>
  <c r="AU13" i="60"/>
  <c r="AT13" i="60"/>
  <c r="AR13" i="60"/>
  <c r="AP13" i="60"/>
  <c r="AO13" i="60"/>
  <c r="AM13" i="60"/>
  <c r="AN13" i="60" s="1"/>
  <c r="AL13" i="60"/>
  <c r="AI13" i="60"/>
  <c r="AG13" i="60"/>
  <c r="AF13" i="60"/>
  <c r="AE13" i="60"/>
  <c r="AD13" i="60"/>
  <c r="AC13" i="60"/>
  <c r="AB13" i="60"/>
  <c r="AY12" i="60"/>
  <c r="AX12" i="60"/>
  <c r="AV12" i="60"/>
  <c r="AU12" i="60"/>
  <c r="AT12" i="60"/>
  <c r="AR12" i="60"/>
  <c r="AP12" i="60"/>
  <c r="AO12" i="60"/>
  <c r="AM12" i="60"/>
  <c r="AL12" i="60"/>
  <c r="AI12" i="60"/>
  <c r="AG12" i="60"/>
  <c r="AH12" i="60" s="1"/>
  <c r="AF12" i="60"/>
  <c r="AE12" i="60"/>
  <c r="AD12" i="60"/>
  <c r="AC12" i="60"/>
  <c r="AB12" i="60"/>
  <c r="AY11" i="60"/>
  <c r="AX11" i="60"/>
  <c r="AV11" i="60"/>
  <c r="AU11" i="60"/>
  <c r="AT11" i="60"/>
  <c r="AR11" i="60"/>
  <c r="AS11" i="60" s="1"/>
  <c r="AP11" i="60"/>
  <c r="AQ11" i="60" s="1"/>
  <c r="AO11" i="60"/>
  <c r="AM11" i="60"/>
  <c r="AL11" i="60"/>
  <c r="AI11" i="60"/>
  <c r="AJ11" i="60" s="1"/>
  <c r="AG11" i="60"/>
  <c r="AF11" i="60"/>
  <c r="AE11" i="60"/>
  <c r="AD11" i="60"/>
  <c r="AC11" i="60"/>
  <c r="AB11" i="60"/>
  <c r="AI5" i="60"/>
  <c r="AS2" i="60"/>
  <c r="AS32" i="60" l="1"/>
  <c r="AJ30" i="60"/>
  <c r="AH31" i="60"/>
  <c r="AH50" i="60"/>
  <c r="AS50" i="60"/>
  <c r="AQ51" i="60"/>
  <c r="AW58" i="60"/>
  <c r="AQ31" i="60"/>
  <c r="AW47" i="60"/>
  <c r="AW57" i="60"/>
  <c r="AW54" i="60"/>
  <c r="AW21" i="60"/>
  <c r="AW29" i="60"/>
  <c r="AW41" i="60"/>
  <c r="AS46" i="60"/>
  <c r="AW35" i="60"/>
  <c r="AW39" i="60"/>
  <c r="AH44" i="60"/>
  <c r="AW52" i="60"/>
  <c r="AW56" i="60"/>
  <c r="AU5" i="60"/>
  <c r="AN45" i="60"/>
  <c r="AN11" i="60"/>
  <c r="AJ13" i="60"/>
  <c r="AH14" i="60"/>
  <c r="AN15" i="60"/>
  <c r="AJ17" i="60"/>
  <c r="AQ47" i="60"/>
  <c r="AH48" i="60"/>
  <c r="AQ46" i="60"/>
  <c r="AW28" i="60"/>
  <c r="AW49" i="60"/>
  <c r="AW51" i="60"/>
  <c r="AH11" i="60"/>
  <c r="AN12" i="60"/>
  <c r="AS13" i="60"/>
  <c r="AJ14" i="60"/>
  <c r="AQ14" i="60"/>
  <c r="AH15" i="60"/>
  <c r="AN16" i="60"/>
  <c r="AH17" i="60"/>
  <c r="AW42" i="60"/>
  <c r="AW44" i="60"/>
  <c r="AW48" i="60"/>
  <c r="AS17" i="60"/>
  <c r="AN44" i="60"/>
  <c r="AJ12" i="60"/>
  <c r="AQ12" i="60"/>
  <c r="AH13" i="60"/>
  <c r="AQ16" i="60"/>
  <c r="AW18" i="60"/>
  <c r="AW22" i="60"/>
  <c r="AW26" i="60"/>
  <c r="AH18" i="60"/>
  <c r="AJ28" i="60"/>
  <c r="AW38" i="60"/>
  <c r="AS45" i="60"/>
  <c r="AW50" i="60"/>
  <c r="AS28" i="60"/>
  <c r="AQ29" i="60"/>
  <c r="AN33" i="60"/>
  <c r="AS34" i="60"/>
  <c r="AJ46" i="60"/>
  <c r="AJ50" i="60"/>
  <c r="AQ50" i="60"/>
  <c r="AN14" i="60"/>
  <c r="AW17" i="60"/>
  <c r="AW20" i="60"/>
  <c r="AW24" i="60"/>
  <c r="AQ33" i="60"/>
  <c r="AW34" i="60"/>
  <c r="AS35" i="60"/>
  <c r="AW36" i="60"/>
  <c r="AW40" i="60"/>
  <c r="AQ13" i="60"/>
  <c r="AQ17" i="60"/>
  <c r="AW23" i="60"/>
  <c r="AW27" i="60"/>
  <c r="AW30" i="60"/>
  <c r="AS31" i="60"/>
  <c r="AN32" i="60"/>
  <c r="AS33" i="60"/>
  <c r="AH34" i="60"/>
  <c r="AH35" i="60"/>
  <c r="AW37" i="60"/>
  <c r="AW43" i="60"/>
  <c r="AQ45" i="60"/>
  <c r="AQ49" i="60"/>
  <c r="AW55" i="60"/>
  <c r="AW59" i="60"/>
  <c r="AS12" i="60"/>
  <c r="AS16" i="60"/>
  <c r="AN30" i="60"/>
  <c r="AW32" i="60"/>
  <c r="AW46" i="60"/>
  <c r="AN48" i="60"/>
  <c r="AS49" i="60"/>
  <c r="AW11" i="60"/>
  <c r="AW12" i="60"/>
  <c r="AW13" i="60"/>
  <c r="AW14" i="60"/>
  <c r="AW15" i="60"/>
  <c r="AW16" i="60"/>
  <c r="AW25" i="60"/>
  <c r="AH29" i="60"/>
  <c r="AW31" i="60"/>
  <c r="AW33" i="60"/>
  <c r="AW45" i="60"/>
  <c r="AH47" i="60"/>
  <c r="AH51" i="60"/>
  <c r="AJ45" i="60"/>
  <c r="AK11" i="60"/>
  <c r="AK12" i="60"/>
  <c r="AK13" i="60"/>
  <c r="AK14" i="60"/>
  <c r="AK15" i="60"/>
  <c r="AK16" i="60"/>
  <c r="AK17" i="60"/>
  <c r="AK18" i="60"/>
  <c r="AJ31" i="60"/>
  <c r="AJ35" i="60"/>
  <c r="AH45" i="60"/>
  <c r="AJ47" i="60"/>
  <c r="AJ51" i="60"/>
  <c r="AW53" i="60"/>
  <c r="AJ29" i="60"/>
  <c r="AJ33" i="60"/>
  <c r="AJ49" i="60"/>
  <c r="B118" i="50" l="1"/>
  <c r="C118" i="50"/>
  <c r="E118" i="50"/>
  <c r="G118" i="50"/>
  <c r="I118" i="50"/>
  <c r="K118" i="50"/>
  <c r="M118" i="50"/>
  <c r="O118" i="50"/>
  <c r="Q118" i="50"/>
  <c r="R118" i="50"/>
  <c r="S118" i="50"/>
  <c r="T118" i="50"/>
  <c r="B119" i="50"/>
  <c r="C119" i="50"/>
  <c r="E119" i="50"/>
  <c r="G119" i="50"/>
  <c r="I119" i="50"/>
  <c r="K119" i="50"/>
  <c r="M119" i="50"/>
  <c r="O119" i="50"/>
  <c r="Q119" i="50"/>
  <c r="R119" i="50"/>
  <c r="S119" i="50"/>
  <c r="T119" i="50"/>
  <c r="B120" i="50"/>
  <c r="C120" i="50"/>
  <c r="E120" i="50"/>
  <c r="G120" i="50"/>
  <c r="I120" i="50"/>
  <c r="K120" i="50"/>
  <c r="M120" i="50"/>
  <c r="O120" i="50"/>
  <c r="Q120" i="50"/>
  <c r="R120" i="50"/>
  <c r="S120" i="50"/>
  <c r="T120" i="50"/>
  <c r="B121" i="50"/>
  <c r="C121" i="50"/>
  <c r="E121" i="50"/>
  <c r="G121" i="50"/>
  <c r="I121" i="50"/>
  <c r="K121" i="50"/>
  <c r="M121" i="50"/>
  <c r="O121" i="50"/>
  <c r="Q121" i="50"/>
  <c r="R121" i="50"/>
  <c r="S121" i="50"/>
  <c r="T121" i="50"/>
  <c r="B122" i="50"/>
  <c r="C122" i="50"/>
  <c r="E122" i="50"/>
  <c r="G122" i="50"/>
  <c r="I122" i="50"/>
  <c r="K122" i="50"/>
  <c r="M122" i="50"/>
  <c r="O122" i="50"/>
  <c r="Q122" i="50"/>
  <c r="R122" i="50"/>
  <c r="S122" i="50"/>
  <c r="T122" i="50"/>
  <c r="B123" i="50"/>
  <c r="C123" i="50"/>
  <c r="E123" i="50"/>
  <c r="G123" i="50"/>
  <c r="I123" i="50"/>
  <c r="K123" i="50"/>
  <c r="M123" i="50"/>
  <c r="O123" i="50"/>
  <c r="Q123" i="50"/>
  <c r="R123" i="50"/>
  <c r="S123" i="50"/>
  <c r="T123" i="50"/>
  <c r="B124" i="50"/>
  <c r="C124" i="50"/>
  <c r="E124" i="50"/>
  <c r="G124" i="50"/>
  <c r="I124" i="50"/>
  <c r="K124" i="50"/>
  <c r="M124" i="50"/>
  <c r="O124" i="50"/>
  <c r="Q124" i="50"/>
  <c r="R124" i="50"/>
  <c r="S124" i="50"/>
  <c r="T124" i="50"/>
  <c r="B125" i="50"/>
  <c r="C125" i="50"/>
  <c r="E125" i="50"/>
  <c r="G125" i="50"/>
  <c r="I125" i="50"/>
  <c r="K125" i="50"/>
  <c r="M125" i="50"/>
  <c r="O125" i="50"/>
  <c r="Q125" i="50"/>
  <c r="R125" i="50"/>
  <c r="S125" i="50"/>
  <c r="T125" i="50"/>
  <c r="B126" i="50"/>
  <c r="C126" i="50"/>
  <c r="E126" i="50"/>
  <c r="G126" i="50"/>
  <c r="I126" i="50"/>
  <c r="K126" i="50"/>
  <c r="M126" i="50"/>
  <c r="O126" i="50"/>
  <c r="Q126" i="50"/>
  <c r="R126" i="50"/>
  <c r="S126" i="50"/>
  <c r="T126" i="50"/>
  <c r="B127" i="50"/>
  <c r="C127" i="50"/>
  <c r="E127" i="50"/>
  <c r="G127" i="50"/>
  <c r="I127" i="50"/>
  <c r="K127" i="50"/>
  <c r="M127" i="50"/>
  <c r="O127" i="50"/>
  <c r="Q127" i="50"/>
  <c r="R127" i="50"/>
  <c r="S127" i="50"/>
  <c r="T127" i="50"/>
  <c r="B128" i="50"/>
  <c r="C128" i="50"/>
  <c r="E128" i="50"/>
  <c r="G128" i="50"/>
  <c r="I128" i="50"/>
  <c r="K128" i="50"/>
  <c r="M128" i="50"/>
  <c r="O128" i="50"/>
  <c r="Q128" i="50"/>
  <c r="R128" i="50"/>
  <c r="S128" i="50"/>
  <c r="T128" i="50"/>
  <c r="B129" i="50"/>
  <c r="C129" i="50"/>
  <c r="E129" i="50"/>
  <c r="G129" i="50"/>
  <c r="I129" i="50"/>
  <c r="K129" i="50"/>
  <c r="M129" i="50"/>
  <c r="O129" i="50"/>
  <c r="Q129" i="50"/>
  <c r="R129" i="50"/>
  <c r="S129" i="50"/>
  <c r="T129" i="50"/>
  <c r="B130" i="50"/>
  <c r="C130" i="50"/>
  <c r="E130" i="50"/>
  <c r="G130" i="50"/>
  <c r="I130" i="50"/>
  <c r="K130" i="50"/>
  <c r="M130" i="50"/>
  <c r="O130" i="50"/>
  <c r="Q130" i="50"/>
  <c r="R130" i="50"/>
  <c r="S130" i="50"/>
  <c r="T130" i="50"/>
  <c r="B131" i="50"/>
  <c r="C131" i="50"/>
  <c r="E131" i="50"/>
  <c r="G131" i="50"/>
  <c r="I131" i="50"/>
  <c r="K131" i="50"/>
  <c r="M131" i="50"/>
  <c r="O131" i="50"/>
  <c r="Q131" i="50"/>
  <c r="R131" i="50"/>
  <c r="S131" i="50"/>
  <c r="T131" i="50"/>
  <c r="B132" i="50"/>
  <c r="C132" i="50"/>
  <c r="E132" i="50"/>
  <c r="G132" i="50"/>
  <c r="I132" i="50"/>
  <c r="K132" i="50"/>
  <c r="M132" i="50"/>
  <c r="O132" i="50"/>
  <c r="Q132" i="50"/>
  <c r="R132" i="50"/>
  <c r="S132" i="50"/>
  <c r="T132" i="50"/>
  <c r="B133" i="50"/>
  <c r="C133" i="50"/>
  <c r="E133" i="50"/>
  <c r="G133" i="50"/>
  <c r="I133" i="50"/>
  <c r="K133" i="50"/>
  <c r="M133" i="50"/>
  <c r="O133" i="50"/>
  <c r="Q133" i="50"/>
  <c r="R133" i="50"/>
  <c r="S133" i="50"/>
  <c r="T133" i="50"/>
  <c r="B134" i="50"/>
  <c r="C134" i="50"/>
  <c r="E134" i="50"/>
  <c r="G134" i="50"/>
  <c r="I134" i="50"/>
  <c r="K134" i="50"/>
  <c r="M134" i="50"/>
  <c r="O134" i="50"/>
  <c r="Q134" i="50"/>
  <c r="R134" i="50"/>
  <c r="S134" i="50"/>
  <c r="T134" i="50"/>
  <c r="B112" i="50"/>
  <c r="C112" i="50"/>
  <c r="E112" i="50"/>
  <c r="G112" i="50"/>
  <c r="I112" i="50"/>
  <c r="K112" i="50"/>
  <c r="M112" i="50"/>
  <c r="O112" i="50"/>
  <c r="Q112" i="50"/>
  <c r="R112" i="50"/>
  <c r="S112" i="50"/>
  <c r="T112" i="50"/>
  <c r="B113" i="50"/>
  <c r="C113" i="50"/>
  <c r="E113" i="50"/>
  <c r="G113" i="50"/>
  <c r="I113" i="50"/>
  <c r="K113" i="50"/>
  <c r="M113" i="50"/>
  <c r="O113" i="50"/>
  <c r="Q113" i="50"/>
  <c r="R113" i="50"/>
  <c r="S113" i="50"/>
  <c r="T113" i="50"/>
  <c r="B114" i="50"/>
  <c r="C114" i="50"/>
  <c r="E114" i="50"/>
  <c r="G114" i="50"/>
  <c r="I114" i="50"/>
  <c r="K114" i="50"/>
  <c r="M114" i="50"/>
  <c r="O114" i="50"/>
  <c r="Q114" i="50"/>
  <c r="R114" i="50"/>
  <c r="S114" i="50"/>
  <c r="T114" i="50"/>
  <c r="B115" i="50"/>
  <c r="C115" i="50"/>
  <c r="E115" i="50"/>
  <c r="G115" i="50"/>
  <c r="I115" i="50"/>
  <c r="K115" i="50"/>
  <c r="M115" i="50"/>
  <c r="O115" i="50"/>
  <c r="Q115" i="50"/>
  <c r="R115" i="50"/>
  <c r="S115" i="50"/>
  <c r="T115" i="50"/>
  <c r="B116" i="50"/>
  <c r="C116" i="50"/>
  <c r="E116" i="50"/>
  <c r="G116" i="50"/>
  <c r="I116" i="50"/>
  <c r="K116" i="50"/>
  <c r="M116" i="50"/>
  <c r="O116" i="50"/>
  <c r="Q116" i="50"/>
  <c r="R116" i="50"/>
  <c r="S116" i="50"/>
  <c r="T116" i="50"/>
  <c r="E82" i="50"/>
  <c r="G82" i="50"/>
  <c r="I82" i="50"/>
  <c r="K82" i="50"/>
  <c r="M82" i="50"/>
  <c r="O82" i="50"/>
  <c r="Q82" i="50"/>
  <c r="R82" i="50"/>
  <c r="S82" i="50"/>
  <c r="T82" i="50"/>
  <c r="E83" i="50"/>
  <c r="G83" i="50"/>
  <c r="I83" i="50"/>
  <c r="K83" i="50"/>
  <c r="M83" i="50"/>
  <c r="O83" i="50"/>
  <c r="Q83" i="50"/>
  <c r="R83" i="50"/>
  <c r="S83" i="50"/>
  <c r="T83" i="50"/>
  <c r="E84" i="50"/>
  <c r="G84" i="50"/>
  <c r="I84" i="50"/>
  <c r="K84" i="50"/>
  <c r="M84" i="50"/>
  <c r="O84" i="50"/>
  <c r="Q84" i="50"/>
  <c r="R84" i="50"/>
  <c r="S84" i="50"/>
  <c r="T84" i="50"/>
  <c r="E85" i="50"/>
  <c r="G85" i="50"/>
  <c r="I85" i="50"/>
  <c r="K85" i="50"/>
  <c r="M85" i="50"/>
  <c r="O85" i="50"/>
  <c r="Q85" i="50"/>
  <c r="R85" i="50"/>
  <c r="S85" i="50"/>
  <c r="T85" i="50"/>
  <c r="E86" i="50"/>
  <c r="G86" i="50"/>
  <c r="I86" i="50"/>
  <c r="K86" i="50"/>
  <c r="M86" i="50"/>
  <c r="O86" i="50"/>
  <c r="Q86" i="50"/>
  <c r="R86" i="50"/>
  <c r="S86" i="50"/>
  <c r="T86" i="50"/>
  <c r="E87" i="50"/>
  <c r="G87" i="50"/>
  <c r="I87" i="50"/>
  <c r="K87" i="50"/>
  <c r="M87" i="50"/>
  <c r="O87" i="50"/>
  <c r="Q87" i="50"/>
  <c r="R87" i="50"/>
  <c r="S87" i="50"/>
  <c r="T87" i="50"/>
  <c r="E88" i="50"/>
  <c r="G88" i="50"/>
  <c r="I88" i="50"/>
  <c r="K88" i="50"/>
  <c r="M88" i="50"/>
  <c r="O88" i="50"/>
  <c r="Q88" i="50"/>
  <c r="R88" i="50"/>
  <c r="S88" i="50"/>
  <c r="T88" i="50"/>
  <c r="E89" i="50"/>
  <c r="G89" i="50"/>
  <c r="I89" i="50"/>
  <c r="K89" i="50"/>
  <c r="M89" i="50"/>
  <c r="O89" i="50"/>
  <c r="Q89" i="50"/>
  <c r="R89" i="50"/>
  <c r="S89" i="50"/>
  <c r="T89" i="50"/>
  <c r="E90" i="50"/>
  <c r="G90" i="50"/>
  <c r="I90" i="50"/>
  <c r="K90" i="50"/>
  <c r="M90" i="50"/>
  <c r="O90" i="50"/>
  <c r="Q90" i="50"/>
  <c r="R90" i="50"/>
  <c r="S90" i="50"/>
  <c r="T90" i="50"/>
  <c r="E91" i="50"/>
  <c r="G91" i="50"/>
  <c r="I91" i="50"/>
  <c r="K91" i="50"/>
  <c r="M91" i="50"/>
  <c r="O91" i="50"/>
  <c r="Q91" i="50"/>
  <c r="R91" i="50"/>
  <c r="S91" i="50"/>
  <c r="T91" i="50"/>
  <c r="E92" i="50"/>
  <c r="G92" i="50"/>
  <c r="I92" i="50"/>
  <c r="K92" i="50"/>
  <c r="M92" i="50"/>
  <c r="O92" i="50"/>
  <c r="Q92" i="50"/>
  <c r="R92" i="50"/>
  <c r="S92" i="50"/>
  <c r="T92" i="50"/>
  <c r="E93" i="50"/>
  <c r="G93" i="50"/>
  <c r="I93" i="50"/>
  <c r="K93" i="50"/>
  <c r="M93" i="50"/>
  <c r="O93" i="50"/>
  <c r="Q93" i="50"/>
  <c r="R93" i="50"/>
  <c r="S93" i="50"/>
  <c r="T93" i="50"/>
  <c r="E94" i="50"/>
  <c r="G94" i="50"/>
  <c r="I94" i="50"/>
  <c r="K94" i="50"/>
  <c r="M94" i="50"/>
  <c r="O94" i="50"/>
  <c r="Q94" i="50"/>
  <c r="R94" i="50"/>
  <c r="S94" i="50"/>
  <c r="T94" i="50"/>
  <c r="E95" i="50"/>
  <c r="G95" i="50"/>
  <c r="I95" i="50"/>
  <c r="K95" i="50"/>
  <c r="M95" i="50"/>
  <c r="O95" i="50"/>
  <c r="Q95" i="50"/>
  <c r="R95" i="50"/>
  <c r="S95" i="50"/>
  <c r="T95" i="50"/>
  <c r="E96" i="50"/>
  <c r="G96" i="50"/>
  <c r="I96" i="50"/>
  <c r="K96" i="50"/>
  <c r="M96" i="50"/>
  <c r="O96" i="50"/>
  <c r="Q96" i="50"/>
  <c r="R96" i="50"/>
  <c r="S96" i="50"/>
  <c r="T96" i="50"/>
  <c r="E97" i="50"/>
  <c r="G97" i="50"/>
  <c r="I97" i="50"/>
  <c r="K97" i="50"/>
  <c r="M97" i="50"/>
  <c r="O97" i="50"/>
  <c r="Q97" i="50"/>
  <c r="R97" i="50"/>
  <c r="S97" i="50"/>
  <c r="T97" i="50"/>
  <c r="E98" i="50"/>
  <c r="G98" i="50"/>
  <c r="I98" i="50"/>
  <c r="K98" i="50"/>
  <c r="M98" i="50"/>
  <c r="O98" i="50"/>
  <c r="Q98" i="50"/>
  <c r="R98" i="50"/>
  <c r="S98" i="50"/>
  <c r="T98" i="50"/>
  <c r="B82" i="50"/>
  <c r="C82" i="50"/>
  <c r="B83" i="50"/>
  <c r="C83" i="50"/>
  <c r="B84" i="50"/>
  <c r="C84" i="50"/>
  <c r="B85" i="50"/>
  <c r="C85" i="50"/>
  <c r="B86" i="50"/>
  <c r="C86" i="50"/>
  <c r="B87" i="50"/>
  <c r="C87" i="50"/>
  <c r="B88" i="50"/>
  <c r="C88" i="50"/>
  <c r="B89" i="50"/>
  <c r="C89" i="50"/>
  <c r="B90" i="50"/>
  <c r="C90" i="50"/>
  <c r="B91" i="50"/>
  <c r="C91" i="50"/>
  <c r="B92" i="50"/>
  <c r="C92" i="50"/>
  <c r="B93" i="50"/>
  <c r="C93" i="50"/>
  <c r="B94" i="50"/>
  <c r="C94" i="50"/>
  <c r="B95" i="50"/>
  <c r="C95" i="50"/>
  <c r="B96" i="50"/>
  <c r="C96" i="50"/>
  <c r="B97" i="50"/>
  <c r="C97" i="50"/>
  <c r="B98" i="50"/>
  <c r="C98" i="50"/>
  <c r="B76" i="50"/>
  <c r="C76" i="50"/>
  <c r="E76" i="50"/>
  <c r="G76" i="50"/>
  <c r="I76" i="50"/>
  <c r="K76" i="50"/>
  <c r="M76" i="50"/>
  <c r="O76" i="50"/>
  <c r="Q76" i="50"/>
  <c r="R76" i="50"/>
  <c r="S76" i="50"/>
  <c r="T76" i="50"/>
  <c r="B77" i="50"/>
  <c r="C77" i="50"/>
  <c r="E77" i="50"/>
  <c r="G77" i="50"/>
  <c r="I77" i="50"/>
  <c r="K77" i="50"/>
  <c r="M77" i="50"/>
  <c r="O77" i="50"/>
  <c r="Q77" i="50"/>
  <c r="R77" i="50"/>
  <c r="S77" i="50"/>
  <c r="T77" i="50"/>
  <c r="B78" i="50"/>
  <c r="C78" i="50"/>
  <c r="E78" i="50"/>
  <c r="G78" i="50"/>
  <c r="I78" i="50"/>
  <c r="K78" i="50"/>
  <c r="M78" i="50"/>
  <c r="O78" i="50"/>
  <c r="Q78" i="50"/>
  <c r="R78" i="50"/>
  <c r="S78" i="50"/>
  <c r="T78" i="50"/>
  <c r="B79" i="50"/>
  <c r="C79" i="50"/>
  <c r="E79" i="50"/>
  <c r="G79" i="50"/>
  <c r="I79" i="50"/>
  <c r="K79" i="50"/>
  <c r="M79" i="50"/>
  <c r="O79" i="50"/>
  <c r="Q79" i="50"/>
  <c r="R79" i="50"/>
  <c r="S79" i="50"/>
  <c r="T79" i="50"/>
  <c r="B80" i="50"/>
  <c r="C80" i="50"/>
  <c r="E80" i="50"/>
  <c r="G80" i="50"/>
  <c r="I80" i="50"/>
  <c r="K80" i="50"/>
  <c r="M80" i="50"/>
  <c r="O80" i="50"/>
  <c r="Q80" i="50"/>
  <c r="R80" i="50"/>
  <c r="S80" i="50"/>
  <c r="T80" i="50"/>
  <c r="D36" i="50"/>
  <c r="D59" i="50" s="1"/>
  <c r="D82" i="50" s="1"/>
  <c r="D100" i="50" s="1"/>
  <c r="D118" i="50" s="1"/>
  <c r="D136" i="50" s="1"/>
  <c r="D37" i="50"/>
  <c r="D60" i="50" s="1"/>
  <c r="D83" i="50" s="1"/>
  <c r="D101" i="50" s="1"/>
  <c r="D119" i="50" s="1"/>
  <c r="D137" i="50" s="1"/>
  <c r="D38" i="50"/>
  <c r="D61" i="50" s="1"/>
  <c r="D84" i="50" s="1"/>
  <c r="D102" i="50" s="1"/>
  <c r="D120" i="50" s="1"/>
  <c r="D138" i="50" s="1"/>
  <c r="D39" i="50"/>
  <c r="D62" i="50" s="1"/>
  <c r="D85" i="50" s="1"/>
  <c r="D103" i="50" s="1"/>
  <c r="D121" i="50" s="1"/>
  <c r="D139" i="50" s="1"/>
  <c r="D40" i="50"/>
  <c r="D63" i="50" s="1"/>
  <c r="D86" i="50" s="1"/>
  <c r="D104" i="50" s="1"/>
  <c r="D122" i="50" s="1"/>
  <c r="D140" i="50" s="1"/>
  <c r="D41" i="50"/>
  <c r="D64" i="50" s="1"/>
  <c r="D87" i="50" s="1"/>
  <c r="D105" i="50" s="1"/>
  <c r="D123" i="50" s="1"/>
  <c r="D141" i="50" s="1"/>
  <c r="D42" i="50"/>
  <c r="D65" i="50" s="1"/>
  <c r="D88" i="50" s="1"/>
  <c r="D106" i="50" s="1"/>
  <c r="D124" i="50" s="1"/>
  <c r="D142" i="50" s="1"/>
  <c r="D43" i="50"/>
  <c r="D66" i="50" s="1"/>
  <c r="D89" i="50" s="1"/>
  <c r="D107" i="50" s="1"/>
  <c r="D125" i="50" s="1"/>
  <c r="D143" i="50" s="1"/>
  <c r="D44" i="50"/>
  <c r="D67" i="50" s="1"/>
  <c r="D90" i="50" s="1"/>
  <c r="D108" i="50" s="1"/>
  <c r="D126" i="50" s="1"/>
  <c r="D144" i="50" s="1"/>
  <c r="D45" i="50"/>
  <c r="D68" i="50" s="1"/>
  <c r="D91" i="50" s="1"/>
  <c r="D109" i="50" s="1"/>
  <c r="D127" i="50" s="1"/>
  <c r="D145" i="50" s="1"/>
  <c r="D46" i="50"/>
  <c r="D69" i="50" s="1"/>
  <c r="D92" i="50" s="1"/>
  <c r="D110" i="50" s="1"/>
  <c r="D128" i="50" s="1"/>
  <c r="D146" i="50" s="1"/>
  <c r="D47" i="50"/>
  <c r="D70" i="50" s="1"/>
  <c r="D93" i="50" s="1"/>
  <c r="D111" i="50" s="1"/>
  <c r="D129" i="50" s="1"/>
  <c r="D147" i="50" s="1"/>
  <c r="D48" i="50"/>
  <c r="D71" i="50" s="1"/>
  <c r="D94" i="50" s="1"/>
  <c r="D112" i="50" s="1"/>
  <c r="D130" i="50" s="1"/>
  <c r="D148" i="50" s="1"/>
  <c r="D49" i="50"/>
  <c r="D72" i="50" s="1"/>
  <c r="D95" i="50" s="1"/>
  <c r="D113" i="50" s="1"/>
  <c r="D131" i="50" s="1"/>
  <c r="D149" i="50" s="1"/>
  <c r="D50" i="50"/>
  <c r="D73" i="50" s="1"/>
  <c r="D96" i="50" s="1"/>
  <c r="D114" i="50" s="1"/>
  <c r="D132" i="50" s="1"/>
  <c r="D150" i="50" s="1"/>
  <c r="D51" i="50"/>
  <c r="D74" i="50" s="1"/>
  <c r="D97" i="50" s="1"/>
  <c r="D115" i="50" s="1"/>
  <c r="D133" i="50" s="1"/>
  <c r="D151" i="50" s="1"/>
  <c r="D52" i="50"/>
  <c r="D75" i="50" s="1"/>
  <c r="D98" i="50" s="1"/>
  <c r="D116" i="50" s="1"/>
  <c r="D134" i="50" s="1"/>
  <c r="D152" i="50" s="1"/>
  <c r="D53" i="50"/>
  <c r="D76" i="50" s="1"/>
  <c r="D54" i="50"/>
  <c r="D77" i="50" s="1"/>
  <c r="D55" i="50"/>
  <c r="D78" i="50" s="1"/>
  <c r="D56" i="50"/>
  <c r="D79" i="50" s="1"/>
  <c r="D57" i="50"/>
  <c r="D80" i="50" s="1"/>
  <c r="D35" i="50"/>
  <c r="D58" i="50" s="1"/>
  <c r="D81" i="50" s="1"/>
  <c r="D99" i="50" s="1"/>
  <c r="D117" i="50" s="1"/>
  <c r="D135" i="50" s="1"/>
  <c r="U87" i="50" l="1"/>
  <c r="U125" i="50"/>
  <c r="U88" i="50"/>
  <c r="U83" i="50"/>
  <c r="U118" i="50"/>
  <c r="U95" i="50"/>
  <c r="U79" i="50"/>
  <c r="U77" i="50"/>
  <c r="U91" i="50"/>
  <c r="U96" i="50"/>
  <c r="U129" i="50"/>
  <c r="U93" i="50"/>
  <c r="U112" i="50"/>
  <c r="U133" i="50"/>
  <c r="U127" i="50"/>
  <c r="U92" i="50"/>
  <c r="U119" i="50"/>
  <c r="U121" i="50"/>
  <c r="U78" i="50"/>
  <c r="U94" i="50"/>
  <c r="U85" i="50"/>
  <c r="U116" i="50"/>
  <c r="U115" i="50"/>
  <c r="U124" i="50"/>
  <c r="U123" i="50"/>
  <c r="U122" i="50"/>
  <c r="U86" i="50"/>
  <c r="U82" i="50"/>
  <c r="U131" i="50"/>
  <c r="U130" i="50"/>
  <c r="U128" i="50"/>
  <c r="U76" i="50"/>
  <c r="U98" i="50"/>
  <c r="U90" i="50"/>
  <c r="U114" i="50"/>
  <c r="U132" i="50"/>
  <c r="U97" i="50"/>
  <c r="U89" i="50"/>
  <c r="U84" i="50"/>
  <c r="U120" i="50"/>
  <c r="U80" i="50"/>
  <c r="U113" i="50"/>
  <c r="U134" i="50"/>
  <c r="U126" i="50"/>
  <c r="I12" i="46" l="1"/>
  <c r="G12" i="46" s="1"/>
  <c r="I13" i="46"/>
  <c r="S13" i="46" s="1"/>
  <c r="I14" i="46"/>
  <c r="G14" i="46" s="1"/>
  <c r="I15" i="46"/>
  <c r="J15" i="46" s="1"/>
  <c r="I16" i="46"/>
  <c r="G16" i="46" s="1"/>
  <c r="I17" i="46"/>
  <c r="S17" i="46" s="1"/>
  <c r="I18" i="46"/>
  <c r="K18" i="46" s="1"/>
  <c r="I19" i="46"/>
  <c r="N19" i="46" s="1"/>
  <c r="I20" i="46"/>
  <c r="G20" i="46" s="1"/>
  <c r="I21" i="46"/>
  <c r="H21" i="46" s="1"/>
  <c r="I22" i="46"/>
  <c r="N22" i="46" s="1"/>
  <c r="I23" i="46"/>
  <c r="P23" i="46" s="1"/>
  <c r="I24" i="46"/>
  <c r="G24" i="46" s="1"/>
  <c r="I25" i="46"/>
  <c r="I26" i="46"/>
  <c r="H26" i="46" s="1"/>
  <c r="I27" i="46"/>
  <c r="J27" i="46" s="1"/>
  <c r="I28" i="46"/>
  <c r="K28" i="46" s="1"/>
  <c r="I29" i="46"/>
  <c r="H29" i="46" s="1"/>
  <c r="Z18" i="46" l="1"/>
  <c r="W23" i="46"/>
  <c r="S23" i="46"/>
  <c r="V14" i="46"/>
  <c r="J23" i="46"/>
  <c r="N14" i="46"/>
  <c r="N27" i="46"/>
  <c r="W27" i="46"/>
  <c r="T23" i="46"/>
  <c r="Z22" i="46"/>
  <c r="S27" i="46"/>
  <c r="V25" i="46"/>
  <c r="Z20" i="46"/>
  <c r="W18" i="46"/>
  <c r="G18" i="46"/>
  <c r="X18" i="46" s="1"/>
  <c r="V18" i="46"/>
  <c r="S18" i="46"/>
  <c r="Z29" i="46"/>
  <c r="Z25" i="46"/>
  <c r="X23" i="46"/>
  <c r="O23" i="46"/>
  <c r="K22" i="46"/>
  <c r="N20" i="46"/>
  <c r="N18" i="46"/>
  <c r="N17" i="46"/>
  <c r="X26" i="46"/>
  <c r="W29" i="46"/>
  <c r="J29" i="46"/>
  <c r="K26" i="46"/>
  <c r="S25" i="46"/>
  <c r="Z24" i="46"/>
  <c r="V26" i="46"/>
  <c r="N23" i="46"/>
  <c r="Z17" i="46"/>
  <c r="Z15" i="46"/>
  <c r="U15" i="46"/>
  <c r="H15" i="46"/>
  <c r="S26" i="46"/>
  <c r="Z23" i="46"/>
  <c r="V23" i="46"/>
  <c r="R23" i="46"/>
  <c r="L23" i="46"/>
  <c r="H23" i="46"/>
  <c r="V22" i="46"/>
  <c r="Z21" i="46"/>
  <c r="V20" i="46"/>
  <c r="W17" i="46"/>
  <c r="Z16" i="46"/>
  <c r="Y15" i="46"/>
  <c r="S15" i="46"/>
  <c r="L15" i="46"/>
  <c r="G15" i="46"/>
  <c r="V15" i="46"/>
  <c r="Q15" i="46"/>
  <c r="W22" i="46"/>
  <c r="N15" i="46"/>
  <c r="S29" i="46"/>
  <c r="O29" i="46"/>
  <c r="Z26" i="46"/>
  <c r="O26" i="46"/>
  <c r="Y23" i="46"/>
  <c r="U23" i="46"/>
  <c r="Q23" i="46"/>
  <c r="K23" i="46"/>
  <c r="G23" i="46"/>
  <c r="R21" i="46"/>
  <c r="V16" i="46"/>
  <c r="W15" i="46"/>
  <c r="R15" i="46"/>
  <c r="K15" i="46"/>
  <c r="W14" i="46"/>
  <c r="P27" i="46"/>
  <c r="P15" i="46"/>
  <c r="Z27" i="46"/>
  <c r="V27" i="46"/>
  <c r="R27" i="46"/>
  <c r="L27" i="46"/>
  <c r="H27" i="46"/>
  <c r="W26" i="46"/>
  <c r="R26" i="46"/>
  <c r="J26" i="46"/>
  <c r="W25" i="46"/>
  <c r="S22" i="46"/>
  <c r="W21" i="46"/>
  <c r="O21" i="46"/>
  <c r="W19" i="46"/>
  <c r="S19" i="46"/>
  <c r="V17" i="46"/>
  <c r="N16" i="46"/>
  <c r="X15" i="46"/>
  <c r="T15" i="46"/>
  <c r="O15" i="46"/>
  <c r="Z14" i="46"/>
  <c r="K14" i="46"/>
  <c r="Z13" i="46"/>
  <c r="Z12" i="46"/>
  <c r="P26" i="46"/>
  <c r="Z28" i="46"/>
  <c r="Y27" i="46"/>
  <c r="U27" i="46"/>
  <c r="Q27" i="46"/>
  <c r="K27" i="46"/>
  <c r="G27" i="46"/>
  <c r="V21" i="46"/>
  <c r="N21" i="46"/>
  <c r="Z19" i="46"/>
  <c r="V19" i="46"/>
  <c r="Q19" i="46"/>
  <c r="K19" i="46"/>
  <c r="G19" i="46"/>
  <c r="X19" i="46" s="1"/>
  <c r="X14" i="46"/>
  <c r="S14" i="46"/>
  <c r="W13" i="46"/>
  <c r="N13" i="46"/>
  <c r="V12" i="46"/>
  <c r="P29" i="46"/>
  <c r="P21" i="46"/>
  <c r="V28" i="46"/>
  <c r="X27" i="46"/>
  <c r="T27" i="46"/>
  <c r="O27" i="46"/>
  <c r="T26" i="46"/>
  <c r="N26" i="46"/>
  <c r="G26" i="46"/>
  <c r="G22" i="46"/>
  <c r="S21" i="46"/>
  <c r="J21" i="46"/>
  <c r="Y19" i="46"/>
  <c r="U19" i="46"/>
  <c r="V13" i="46"/>
  <c r="N12" i="46"/>
  <c r="V24" i="46"/>
  <c r="N24" i="46"/>
  <c r="V29" i="46"/>
  <c r="N29" i="46"/>
  <c r="U28" i="46"/>
  <c r="N25" i="46"/>
  <c r="U24" i="46"/>
  <c r="U29" i="46"/>
  <c r="L29" i="46"/>
  <c r="G28" i="46"/>
  <c r="X28" i="46" s="1"/>
  <c r="X29" i="46"/>
  <c r="T29" i="46"/>
  <c r="K29" i="46"/>
  <c r="G29" i="46"/>
  <c r="W28" i="46"/>
  <c r="S28" i="46"/>
  <c r="Y26" i="46"/>
  <c r="U26" i="46"/>
  <c r="Q26" i="46"/>
  <c r="L26" i="46"/>
  <c r="K25" i="46"/>
  <c r="G25" i="46"/>
  <c r="W24" i="46"/>
  <c r="S24" i="46"/>
  <c r="Y22" i="46"/>
  <c r="U22" i="46"/>
  <c r="Q22" i="46"/>
  <c r="X21" i="46"/>
  <c r="T21" i="46"/>
  <c r="K21" i="46"/>
  <c r="G21" i="46"/>
  <c r="W20" i="46"/>
  <c r="S20" i="46"/>
  <c r="Y18" i="46"/>
  <c r="U18" i="46"/>
  <c r="Q18" i="46"/>
  <c r="K17" i="46"/>
  <c r="G17" i="46"/>
  <c r="W16" i="46"/>
  <c r="S16" i="46"/>
  <c r="Y14" i="46"/>
  <c r="U14" i="46"/>
  <c r="Q14" i="46"/>
  <c r="K13" i="46"/>
  <c r="G13" i="46"/>
  <c r="W12" i="46"/>
  <c r="S12" i="46"/>
  <c r="R29" i="46"/>
  <c r="Y28" i="46"/>
  <c r="Y24" i="46"/>
  <c r="Y20" i="46"/>
  <c r="U20" i="46"/>
  <c r="Q20" i="46"/>
  <c r="Y16" i="46"/>
  <c r="U16" i="46"/>
  <c r="Q16" i="46"/>
  <c r="Y12" i="46"/>
  <c r="U12" i="46"/>
  <c r="Q12" i="46"/>
  <c r="N28" i="46"/>
  <c r="Q28" i="46"/>
  <c r="Q24" i="46"/>
  <c r="Y29" i="46"/>
  <c r="Q29" i="46"/>
  <c r="Y25" i="46"/>
  <c r="U25" i="46"/>
  <c r="Q25" i="46"/>
  <c r="X24" i="46"/>
  <c r="K24" i="46"/>
  <c r="Y21" i="46"/>
  <c r="U21" i="46"/>
  <c r="Q21" i="46"/>
  <c r="L21" i="46"/>
  <c r="X20" i="46"/>
  <c r="K20" i="46"/>
  <c r="Y17" i="46"/>
  <c r="U17" i="46"/>
  <c r="Q17" i="46"/>
  <c r="X16" i="46"/>
  <c r="K16" i="46"/>
  <c r="Y13" i="46"/>
  <c r="U13" i="46"/>
  <c r="Q13" i="46"/>
  <c r="X12" i="46"/>
  <c r="K12" i="46"/>
  <c r="E11" i="51"/>
  <c r="E12" i="51"/>
  <c r="E13" i="51"/>
  <c r="E14" i="51"/>
  <c r="E15" i="51"/>
  <c r="E16" i="51"/>
  <c r="E17" i="51"/>
  <c r="E18" i="51"/>
  <c r="E19" i="51"/>
  <c r="E21" i="51"/>
  <c r="E22" i="51"/>
  <c r="E23" i="51"/>
  <c r="E24" i="51"/>
  <c r="E25" i="51"/>
  <c r="E26" i="51"/>
  <c r="E27" i="51"/>
  <c r="E10" i="51"/>
  <c r="X25" i="46" l="1"/>
  <c r="X22" i="46"/>
  <c r="X13" i="46"/>
  <c r="X17" i="46"/>
  <c r="B32" i="46" l="1"/>
  <c r="C32" i="46"/>
  <c r="E32" i="46"/>
  <c r="F32" i="46"/>
  <c r="G32" i="46"/>
  <c r="I32" i="46"/>
  <c r="K32" i="46"/>
  <c r="L12" i="46" s="1"/>
  <c r="N32" i="46"/>
  <c r="O12" i="46" s="1"/>
  <c r="Q32" i="46"/>
  <c r="R12" i="46" s="1"/>
  <c r="S32" i="46"/>
  <c r="T12" i="46" s="1"/>
  <c r="U32" i="46"/>
  <c r="V32" i="46"/>
  <c r="W32" i="46"/>
  <c r="Y32" i="46"/>
  <c r="Z32" i="46"/>
  <c r="B33" i="46"/>
  <c r="C33" i="46"/>
  <c r="E33" i="46"/>
  <c r="F33" i="46"/>
  <c r="G33" i="46"/>
  <c r="I33" i="46"/>
  <c r="K33" i="46"/>
  <c r="L13" i="46" s="1"/>
  <c r="N33" i="46"/>
  <c r="O13" i="46" s="1"/>
  <c r="Q33" i="46"/>
  <c r="R13" i="46" s="1"/>
  <c r="S33" i="46"/>
  <c r="T13" i="46" s="1"/>
  <c r="U33" i="46"/>
  <c r="V33" i="46"/>
  <c r="W33" i="46"/>
  <c r="Y33" i="46"/>
  <c r="Z33" i="46"/>
  <c r="B34" i="46"/>
  <c r="C34" i="46"/>
  <c r="E34" i="46"/>
  <c r="F34" i="46"/>
  <c r="G34" i="46"/>
  <c r="I34" i="46"/>
  <c r="K34" i="46"/>
  <c r="L14" i="46" s="1"/>
  <c r="N34" i="46"/>
  <c r="O14" i="46" s="1"/>
  <c r="Q34" i="46"/>
  <c r="R14" i="46" s="1"/>
  <c r="S34" i="46"/>
  <c r="T14" i="46" s="1"/>
  <c r="U34" i="46"/>
  <c r="V34" i="46"/>
  <c r="W34" i="46"/>
  <c r="Y34" i="46"/>
  <c r="Z34" i="46"/>
  <c r="B35" i="46"/>
  <c r="C35" i="46"/>
  <c r="D35" i="46"/>
  <c r="E35" i="46"/>
  <c r="F35" i="46"/>
  <c r="G35" i="46"/>
  <c r="I35" i="46"/>
  <c r="X35" i="46" s="1"/>
  <c r="K35" i="46"/>
  <c r="N35" i="46"/>
  <c r="Q35" i="46"/>
  <c r="S35" i="46"/>
  <c r="U35" i="46"/>
  <c r="V35" i="46"/>
  <c r="W35" i="46"/>
  <c r="Y35" i="46"/>
  <c r="Z35" i="46"/>
  <c r="B36" i="46"/>
  <c r="C36" i="46"/>
  <c r="D36" i="46"/>
  <c r="E36" i="46"/>
  <c r="F36" i="46"/>
  <c r="G36" i="46"/>
  <c r="H16" i="46" s="1"/>
  <c r="I36" i="46"/>
  <c r="K36" i="46"/>
  <c r="L16" i="46" s="1"/>
  <c r="N36" i="46"/>
  <c r="O16" i="46" s="1"/>
  <c r="Q36" i="46"/>
  <c r="R16" i="46" s="1"/>
  <c r="S36" i="46"/>
  <c r="T16" i="46" s="1"/>
  <c r="U36" i="46"/>
  <c r="V36" i="46"/>
  <c r="W36" i="46"/>
  <c r="Y36" i="46"/>
  <c r="Z36" i="46"/>
  <c r="B37" i="46"/>
  <c r="C37" i="46"/>
  <c r="D37" i="46"/>
  <c r="E37" i="46"/>
  <c r="F37" i="46"/>
  <c r="G37" i="46"/>
  <c r="H17" i="46" s="1"/>
  <c r="I37" i="46"/>
  <c r="K37" i="46"/>
  <c r="L17" i="46" s="1"/>
  <c r="N37" i="46"/>
  <c r="O17" i="46" s="1"/>
  <c r="Q37" i="46"/>
  <c r="R17" i="46" s="1"/>
  <c r="S37" i="46"/>
  <c r="T17" i="46" s="1"/>
  <c r="U37" i="46"/>
  <c r="V37" i="46"/>
  <c r="W37" i="46"/>
  <c r="Y37" i="46"/>
  <c r="Z37" i="46"/>
  <c r="B38" i="46"/>
  <c r="C38" i="46"/>
  <c r="D38" i="46"/>
  <c r="E38" i="46"/>
  <c r="F38" i="46"/>
  <c r="G38" i="46"/>
  <c r="H18" i="46" s="1"/>
  <c r="I38" i="46"/>
  <c r="K38" i="46"/>
  <c r="L18" i="46" s="1"/>
  <c r="N38" i="46"/>
  <c r="O18" i="46" s="1"/>
  <c r="Q38" i="46"/>
  <c r="R18" i="46" s="1"/>
  <c r="S38" i="46"/>
  <c r="T18" i="46" s="1"/>
  <c r="U38" i="46"/>
  <c r="V38" i="46"/>
  <c r="W38" i="46"/>
  <c r="Y38" i="46"/>
  <c r="Z38" i="46"/>
  <c r="B39" i="46"/>
  <c r="C39" i="46"/>
  <c r="D39" i="46"/>
  <c r="E39" i="46"/>
  <c r="F39" i="46"/>
  <c r="G39" i="46"/>
  <c r="H19" i="46" s="1"/>
  <c r="I39" i="46"/>
  <c r="K39" i="46"/>
  <c r="L19" i="46" s="1"/>
  <c r="N39" i="46"/>
  <c r="O19" i="46" s="1"/>
  <c r="Q39" i="46"/>
  <c r="R19" i="46" s="1"/>
  <c r="S39" i="46"/>
  <c r="T19" i="46" s="1"/>
  <c r="U39" i="46"/>
  <c r="V39" i="46"/>
  <c r="W39" i="46"/>
  <c r="Y39" i="46"/>
  <c r="Z39" i="46"/>
  <c r="B40" i="46"/>
  <c r="C40" i="46"/>
  <c r="D40" i="46"/>
  <c r="E40" i="46"/>
  <c r="F40" i="46"/>
  <c r="G40" i="46"/>
  <c r="H20" i="46" s="1"/>
  <c r="I40" i="46"/>
  <c r="K40" i="46"/>
  <c r="L20" i="46" s="1"/>
  <c r="N40" i="46"/>
  <c r="O20" i="46" s="1"/>
  <c r="Q40" i="46"/>
  <c r="R20" i="46" s="1"/>
  <c r="S40" i="46"/>
  <c r="T20" i="46" s="1"/>
  <c r="U40" i="46"/>
  <c r="V40" i="46"/>
  <c r="W40" i="46"/>
  <c r="Y40" i="46"/>
  <c r="Z40" i="46"/>
  <c r="B41" i="46"/>
  <c r="C41" i="46"/>
  <c r="D41" i="46"/>
  <c r="E41" i="46"/>
  <c r="F41" i="46"/>
  <c r="G41" i="46"/>
  <c r="I41" i="46"/>
  <c r="X41" i="46" s="1"/>
  <c r="K41" i="46"/>
  <c r="N41" i="46"/>
  <c r="Q41" i="46"/>
  <c r="S41" i="46"/>
  <c r="U41" i="46"/>
  <c r="V41" i="46"/>
  <c r="W41" i="46"/>
  <c r="Y41" i="46"/>
  <c r="Z41" i="46"/>
  <c r="B42" i="46"/>
  <c r="C42" i="46"/>
  <c r="D42" i="46"/>
  <c r="E42" i="46"/>
  <c r="F42" i="46"/>
  <c r="G42" i="46"/>
  <c r="H22" i="46" s="1"/>
  <c r="I42" i="46"/>
  <c r="K42" i="46"/>
  <c r="L22" i="46" s="1"/>
  <c r="N42" i="46"/>
  <c r="O22" i="46" s="1"/>
  <c r="Q42" i="46"/>
  <c r="R22" i="46" s="1"/>
  <c r="S42" i="46"/>
  <c r="T22" i="46" s="1"/>
  <c r="U42" i="46"/>
  <c r="V42" i="46"/>
  <c r="W42" i="46"/>
  <c r="Y42" i="46"/>
  <c r="Z42" i="46"/>
  <c r="B43" i="46"/>
  <c r="C43" i="46"/>
  <c r="D43" i="46"/>
  <c r="E43" i="46"/>
  <c r="F43" i="46"/>
  <c r="G43" i="46"/>
  <c r="I43" i="46"/>
  <c r="K43" i="46"/>
  <c r="N43" i="46"/>
  <c r="Q43" i="46"/>
  <c r="S43" i="46"/>
  <c r="U43" i="46"/>
  <c r="V43" i="46"/>
  <c r="W43" i="46"/>
  <c r="Y43" i="46"/>
  <c r="Z43" i="46"/>
  <c r="B44" i="46"/>
  <c r="C44" i="46"/>
  <c r="D44" i="46"/>
  <c r="E44" i="46"/>
  <c r="F44" i="46"/>
  <c r="G44" i="46"/>
  <c r="I44" i="46"/>
  <c r="K44" i="46"/>
  <c r="L24" i="46" s="1"/>
  <c r="N44" i="46"/>
  <c r="O24" i="46" s="1"/>
  <c r="Q44" i="46"/>
  <c r="R24" i="46" s="1"/>
  <c r="S44" i="46"/>
  <c r="T24" i="46" s="1"/>
  <c r="U44" i="46"/>
  <c r="V44" i="46"/>
  <c r="W44" i="46"/>
  <c r="Y44" i="46"/>
  <c r="Z44" i="46"/>
  <c r="B45" i="46"/>
  <c r="C45" i="46"/>
  <c r="D45" i="46"/>
  <c r="E45" i="46"/>
  <c r="F45" i="46"/>
  <c r="G45" i="46"/>
  <c r="H25" i="46" s="1"/>
  <c r="I45" i="46"/>
  <c r="K45" i="46"/>
  <c r="L25" i="46" s="1"/>
  <c r="N45" i="46"/>
  <c r="O25" i="46" s="1"/>
  <c r="Q45" i="46"/>
  <c r="R25" i="46" s="1"/>
  <c r="S45" i="46"/>
  <c r="T25" i="46" s="1"/>
  <c r="U45" i="46"/>
  <c r="V45" i="46"/>
  <c r="W45" i="46"/>
  <c r="Y45" i="46"/>
  <c r="Z45" i="46"/>
  <c r="B46" i="46"/>
  <c r="C46" i="46"/>
  <c r="D46" i="46"/>
  <c r="E46" i="46"/>
  <c r="F46" i="46"/>
  <c r="G46" i="46"/>
  <c r="I46" i="46"/>
  <c r="X46" i="46" s="1"/>
  <c r="K46" i="46"/>
  <c r="N46" i="46"/>
  <c r="Q46" i="46"/>
  <c r="S46" i="46"/>
  <c r="U46" i="46"/>
  <c r="V46" i="46"/>
  <c r="W46" i="46"/>
  <c r="Y46" i="46"/>
  <c r="Z46" i="46"/>
  <c r="B47" i="46"/>
  <c r="C47" i="46"/>
  <c r="D47" i="46"/>
  <c r="E47" i="46"/>
  <c r="F47" i="46"/>
  <c r="G47" i="46"/>
  <c r="I47" i="46"/>
  <c r="X47" i="46" s="1"/>
  <c r="K47" i="46"/>
  <c r="N47" i="46"/>
  <c r="Q47" i="46"/>
  <c r="S47" i="46"/>
  <c r="U47" i="46"/>
  <c r="V47" i="46"/>
  <c r="W47" i="46"/>
  <c r="Y47" i="46"/>
  <c r="Z47" i="46"/>
  <c r="B48" i="46"/>
  <c r="C48" i="46"/>
  <c r="D48" i="46"/>
  <c r="E48" i="46"/>
  <c r="F48" i="46"/>
  <c r="G48" i="46"/>
  <c r="H28" i="46" s="1"/>
  <c r="I48" i="46"/>
  <c r="K48" i="46"/>
  <c r="L28" i="46" s="1"/>
  <c r="N48" i="46"/>
  <c r="O28" i="46" s="1"/>
  <c r="Q48" i="46"/>
  <c r="R28" i="46" s="1"/>
  <c r="S48" i="46"/>
  <c r="T28" i="46" s="1"/>
  <c r="U48" i="46"/>
  <c r="V48" i="46"/>
  <c r="W48" i="46"/>
  <c r="Y48" i="46"/>
  <c r="Z48" i="46"/>
  <c r="B49" i="46"/>
  <c r="C49" i="46"/>
  <c r="D49" i="46"/>
  <c r="E49" i="46"/>
  <c r="F49" i="46"/>
  <c r="G49" i="46"/>
  <c r="I49" i="46"/>
  <c r="X49" i="46" s="1"/>
  <c r="K49" i="46"/>
  <c r="N49" i="46"/>
  <c r="Q49" i="46"/>
  <c r="S49" i="46"/>
  <c r="U49" i="46"/>
  <c r="V49" i="46"/>
  <c r="W49" i="46"/>
  <c r="Y49" i="46"/>
  <c r="Z49" i="46"/>
  <c r="F31" i="46"/>
  <c r="B28" i="46"/>
  <c r="C28" i="46"/>
  <c r="E28" i="46"/>
  <c r="B29" i="46"/>
  <c r="C29" i="46"/>
  <c r="E29" i="46"/>
  <c r="X40" i="46" l="1"/>
  <c r="P20" i="46"/>
  <c r="J20" i="46"/>
  <c r="X45" i="46"/>
  <c r="J25" i="46"/>
  <c r="P25" i="46"/>
  <c r="X43" i="46"/>
  <c r="P17" i="46"/>
  <c r="J17" i="46"/>
  <c r="P16" i="46"/>
  <c r="J16" i="46"/>
  <c r="J18" i="46"/>
  <c r="P18" i="46"/>
  <c r="P13" i="46"/>
  <c r="J13" i="46"/>
  <c r="J14" i="46"/>
  <c r="P14" i="46"/>
  <c r="X33" i="46"/>
  <c r="H13" i="46"/>
  <c r="J19" i="46"/>
  <c r="P19" i="46"/>
  <c r="X32" i="46"/>
  <c r="H12" i="46"/>
  <c r="P24" i="46"/>
  <c r="J24" i="46"/>
  <c r="J22" i="46"/>
  <c r="P22" i="46"/>
  <c r="X34" i="46"/>
  <c r="H14" i="46"/>
  <c r="P28" i="46"/>
  <c r="J28" i="46"/>
  <c r="X44" i="46"/>
  <c r="H24" i="46"/>
  <c r="J12" i="46"/>
  <c r="P12" i="46"/>
  <c r="X36" i="46"/>
  <c r="X48" i="46"/>
  <c r="X39" i="46"/>
  <c r="X38" i="46"/>
  <c r="X37" i="46"/>
  <c r="X42" i="46"/>
  <c r="B103" i="51"/>
  <c r="C103" i="51"/>
  <c r="D103" i="51" s="1"/>
  <c r="E103" i="51"/>
  <c r="G103" i="51"/>
  <c r="U103" i="51" s="1"/>
  <c r="I103" i="51"/>
  <c r="J103" i="51"/>
  <c r="L103" i="51"/>
  <c r="N103" i="51"/>
  <c r="P103" i="51"/>
  <c r="R103" i="51"/>
  <c r="S103" i="51"/>
  <c r="T103" i="51"/>
  <c r="V103" i="51"/>
  <c r="W103" i="51"/>
  <c r="B104" i="51"/>
  <c r="C104" i="51"/>
  <c r="D104" i="51" s="1"/>
  <c r="E104" i="51"/>
  <c r="G104" i="51"/>
  <c r="I104" i="51"/>
  <c r="J104" i="51"/>
  <c r="L104" i="51"/>
  <c r="N104" i="51"/>
  <c r="P104" i="51"/>
  <c r="R104" i="51"/>
  <c r="S104" i="51"/>
  <c r="T104" i="51"/>
  <c r="V104" i="51"/>
  <c r="W104" i="51"/>
  <c r="B105" i="51"/>
  <c r="C105" i="51"/>
  <c r="D105" i="51" s="1"/>
  <c r="E105" i="51"/>
  <c r="G105" i="51"/>
  <c r="I105" i="51"/>
  <c r="J105" i="51"/>
  <c r="L105" i="51"/>
  <c r="N105" i="51"/>
  <c r="P105" i="51"/>
  <c r="R105" i="51"/>
  <c r="S105" i="51"/>
  <c r="T105" i="51"/>
  <c r="V105" i="51"/>
  <c r="W105" i="51"/>
  <c r="B106" i="51"/>
  <c r="C106" i="51"/>
  <c r="D106" i="51" s="1"/>
  <c r="E106" i="51"/>
  <c r="G106" i="51"/>
  <c r="I106" i="51"/>
  <c r="J106" i="51"/>
  <c r="L106" i="51"/>
  <c r="N106" i="51"/>
  <c r="P106" i="51"/>
  <c r="R106" i="51"/>
  <c r="S106" i="51"/>
  <c r="T106" i="51"/>
  <c r="V106" i="51"/>
  <c r="W106" i="51"/>
  <c r="B107" i="51"/>
  <c r="C107" i="51"/>
  <c r="D107" i="51" s="1"/>
  <c r="E107" i="51"/>
  <c r="G107" i="51"/>
  <c r="I107" i="51"/>
  <c r="J107" i="51"/>
  <c r="L107" i="51"/>
  <c r="N107" i="51"/>
  <c r="P107" i="51"/>
  <c r="R107" i="51"/>
  <c r="S107" i="51"/>
  <c r="T107" i="51"/>
  <c r="V107" i="51"/>
  <c r="W107" i="51"/>
  <c r="B84" i="51"/>
  <c r="C84" i="51"/>
  <c r="D84" i="51" s="1"/>
  <c r="E84" i="51"/>
  <c r="G84" i="51"/>
  <c r="I84" i="51"/>
  <c r="J84" i="51"/>
  <c r="L84" i="51"/>
  <c r="N84" i="51"/>
  <c r="P84" i="51"/>
  <c r="R84" i="51"/>
  <c r="S84" i="51"/>
  <c r="T84" i="51"/>
  <c r="V84" i="51"/>
  <c r="W84" i="51"/>
  <c r="B85" i="51"/>
  <c r="C85" i="51"/>
  <c r="D85" i="51" s="1"/>
  <c r="E85" i="51"/>
  <c r="G85" i="51"/>
  <c r="I85" i="51"/>
  <c r="J85" i="51"/>
  <c r="L85" i="51"/>
  <c r="N85" i="51"/>
  <c r="P85" i="51"/>
  <c r="R85" i="51"/>
  <c r="S85" i="51"/>
  <c r="T85" i="51"/>
  <c r="V85" i="51"/>
  <c r="W85" i="51"/>
  <c r="B87" i="51"/>
  <c r="C87" i="51"/>
  <c r="D87" i="51" s="1"/>
  <c r="E87" i="51"/>
  <c r="G87" i="51"/>
  <c r="I87" i="51"/>
  <c r="J87" i="51"/>
  <c r="L87" i="51"/>
  <c r="N87" i="51"/>
  <c r="P87" i="51"/>
  <c r="R87" i="51"/>
  <c r="S87" i="51"/>
  <c r="T87" i="51"/>
  <c r="V87" i="51"/>
  <c r="W87" i="51"/>
  <c r="B88" i="51"/>
  <c r="C88" i="51"/>
  <c r="D88" i="51" s="1"/>
  <c r="E88" i="51"/>
  <c r="G88" i="51"/>
  <c r="I88" i="51"/>
  <c r="J88" i="51"/>
  <c r="L88" i="51"/>
  <c r="N88" i="51"/>
  <c r="P88" i="51"/>
  <c r="R88" i="51"/>
  <c r="S88" i="51"/>
  <c r="T88" i="51"/>
  <c r="V88" i="51"/>
  <c r="W88" i="51"/>
  <c r="B66" i="51"/>
  <c r="C66" i="51"/>
  <c r="D66" i="51" s="1"/>
  <c r="E66" i="51"/>
  <c r="G66" i="51"/>
  <c r="I66" i="51"/>
  <c r="J66" i="51"/>
  <c r="L66" i="51"/>
  <c r="N66" i="51"/>
  <c r="P66" i="51"/>
  <c r="R66" i="51"/>
  <c r="S66" i="51"/>
  <c r="T66" i="51"/>
  <c r="V66" i="51"/>
  <c r="W66" i="51"/>
  <c r="B67" i="51"/>
  <c r="C67" i="51"/>
  <c r="D67" i="51" s="1"/>
  <c r="E67" i="51"/>
  <c r="G67" i="51"/>
  <c r="I67" i="51"/>
  <c r="J67" i="51"/>
  <c r="L67" i="51"/>
  <c r="N67" i="51"/>
  <c r="P67" i="51"/>
  <c r="R67" i="51"/>
  <c r="S67" i="51"/>
  <c r="T67" i="51"/>
  <c r="V67" i="51"/>
  <c r="W67" i="51"/>
  <c r="B68" i="51"/>
  <c r="C68" i="51"/>
  <c r="D68" i="51" s="1"/>
  <c r="E68" i="51"/>
  <c r="G68" i="51"/>
  <c r="I68" i="51"/>
  <c r="J68" i="51"/>
  <c r="L68" i="51"/>
  <c r="N68" i="51"/>
  <c r="P68" i="51"/>
  <c r="R68" i="51"/>
  <c r="S68" i="51"/>
  <c r="T68" i="51"/>
  <c r="V68" i="51"/>
  <c r="W68" i="51"/>
  <c r="B47" i="51"/>
  <c r="C47" i="51"/>
  <c r="D47" i="51" s="1"/>
  <c r="E47" i="51"/>
  <c r="G47" i="51"/>
  <c r="I47" i="51"/>
  <c r="J47" i="51"/>
  <c r="L47" i="51"/>
  <c r="N47" i="51"/>
  <c r="P47" i="51"/>
  <c r="R47" i="51"/>
  <c r="S47" i="51"/>
  <c r="T47" i="51"/>
  <c r="V47" i="51"/>
  <c r="W47" i="51"/>
  <c r="B48" i="51"/>
  <c r="C48" i="51"/>
  <c r="D48" i="51" s="1"/>
  <c r="E48" i="51"/>
  <c r="G48" i="51"/>
  <c r="I48" i="51"/>
  <c r="J48" i="51"/>
  <c r="L48" i="51"/>
  <c r="N48" i="51"/>
  <c r="P48" i="51"/>
  <c r="R48" i="51"/>
  <c r="S48" i="51"/>
  <c r="T48" i="51"/>
  <c r="V48" i="51"/>
  <c r="W48" i="51"/>
  <c r="B28" i="51"/>
  <c r="C28" i="51"/>
  <c r="D28" i="51" s="1"/>
  <c r="E28" i="51"/>
  <c r="F10" i="51" s="1"/>
  <c r="G28" i="51"/>
  <c r="I28" i="51"/>
  <c r="J28" i="51"/>
  <c r="L28" i="51"/>
  <c r="N28" i="51"/>
  <c r="P28" i="51"/>
  <c r="R28" i="51"/>
  <c r="S28" i="51"/>
  <c r="T28" i="51"/>
  <c r="V28" i="51"/>
  <c r="W28" i="51"/>
  <c r="B43" i="47"/>
  <c r="C43" i="47"/>
  <c r="D43" i="47" s="1"/>
  <c r="E43" i="47"/>
  <c r="G43" i="47"/>
  <c r="I43" i="47"/>
  <c r="J43" i="47"/>
  <c r="L43" i="47"/>
  <c r="M43" i="47"/>
  <c r="O43" i="47"/>
  <c r="Q43" i="47"/>
  <c r="R43" i="47"/>
  <c r="S43" i="47"/>
  <c r="U43" i="47"/>
  <c r="V43" i="47"/>
  <c r="B15" i="2"/>
  <c r="U15" i="2" s="1"/>
  <c r="F15" i="2"/>
  <c r="I15" i="2"/>
  <c r="J15" i="2"/>
  <c r="K16" i="2" s="1"/>
  <c r="V15" i="2"/>
  <c r="M15" i="2" l="1"/>
  <c r="E16" i="2"/>
  <c r="C16" i="2"/>
  <c r="P16" i="2" s="1"/>
  <c r="Q17" i="2" s="1"/>
  <c r="U107" i="51"/>
  <c r="U84" i="51"/>
  <c r="G15" i="2"/>
  <c r="H16" i="2" s="1"/>
  <c r="U87" i="51"/>
  <c r="U66" i="51"/>
  <c r="U104" i="51"/>
  <c r="U28" i="51"/>
  <c r="U88" i="51"/>
  <c r="U105" i="51"/>
  <c r="U85" i="51"/>
  <c r="U47" i="51"/>
  <c r="T43" i="47"/>
  <c r="U68" i="51"/>
  <c r="U106" i="51"/>
  <c r="N15" i="2"/>
  <c r="U48" i="51"/>
  <c r="U67" i="51"/>
  <c r="L15" i="2"/>
  <c r="D10" i="39"/>
  <c r="E10" i="39"/>
  <c r="F10" i="39"/>
  <c r="G10" i="39"/>
  <c r="I10" i="39" s="1"/>
  <c r="H10" i="39"/>
  <c r="D11" i="39"/>
  <c r="E11" i="39"/>
  <c r="F11" i="39"/>
  <c r="G11" i="39"/>
  <c r="H11" i="39"/>
  <c r="D12" i="39"/>
  <c r="E12" i="39"/>
  <c r="F12" i="39"/>
  <c r="G12" i="39"/>
  <c r="H12" i="39"/>
  <c r="D13" i="39"/>
  <c r="E13" i="39"/>
  <c r="F13" i="39"/>
  <c r="G13" i="39"/>
  <c r="I13" i="39" s="1"/>
  <c r="H13" i="39"/>
  <c r="D14" i="39"/>
  <c r="E14" i="39"/>
  <c r="F14" i="39"/>
  <c r="G14" i="39"/>
  <c r="I14" i="39" s="1"/>
  <c r="H14" i="39"/>
  <c r="D15" i="39"/>
  <c r="E15" i="39"/>
  <c r="F15" i="39"/>
  <c r="G15" i="39"/>
  <c r="H15" i="39"/>
  <c r="D16" i="39"/>
  <c r="E16" i="39"/>
  <c r="F16" i="39"/>
  <c r="G16" i="39"/>
  <c r="H16" i="39"/>
  <c r="D17" i="39"/>
  <c r="E17" i="39"/>
  <c r="F17" i="39"/>
  <c r="G17" i="39"/>
  <c r="I17" i="39" s="1"/>
  <c r="H17" i="39"/>
  <c r="D18" i="39"/>
  <c r="E18" i="39"/>
  <c r="F18" i="39"/>
  <c r="G18" i="39"/>
  <c r="I18" i="39" s="1"/>
  <c r="H18" i="39"/>
  <c r="D19" i="39"/>
  <c r="E19" i="39"/>
  <c r="F19" i="39"/>
  <c r="G19" i="39"/>
  <c r="H19" i="39"/>
  <c r="D21" i="39"/>
  <c r="E21" i="39"/>
  <c r="F21" i="39"/>
  <c r="G21" i="39"/>
  <c r="H21" i="39"/>
  <c r="D22" i="39"/>
  <c r="E22" i="39"/>
  <c r="F22" i="39"/>
  <c r="G22" i="39"/>
  <c r="I22" i="39" s="1"/>
  <c r="H22" i="39"/>
  <c r="D23" i="39"/>
  <c r="E23" i="39"/>
  <c r="F23" i="39"/>
  <c r="G23" i="39"/>
  <c r="I23" i="39" s="1"/>
  <c r="H23" i="39"/>
  <c r="D24" i="39"/>
  <c r="E24" i="39"/>
  <c r="F24" i="39"/>
  <c r="G24" i="39"/>
  <c r="H24" i="39"/>
  <c r="D25" i="39"/>
  <c r="E25" i="39"/>
  <c r="F25" i="39"/>
  <c r="G25" i="39"/>
  <c r="H25" i="39"/>
  <c r="D26" i="39"/>
  <c r="E26" i="39"/>
  <c r="F26" i="39"/>
  <c r="G26" i="39"/>
  <c r="I26" i="39" s="1"/>
  <c r="H26" i="39"/>
  <c r="D27" i="39"/>
  <c r="E27" i="39"/>
  <c r="F27" i="39"/>
  <c r="G27" i="39"/>
  <c r="I27" i="39" s="1"/>
  <c r="H27" i="39"/>
  <c r="D28" i="39"/>
  <c r="E28" i="39"/>
  <c r="F28" i="39"/>
  <c r="G28" i="39"/>
  <c r="H28" i="39"/>
  <c r="D29" i="39"/>
  <c r="E29" i="39"/>
  <c r="F29" i="39"/>
  <c r="G29" i="39"/>
  <c r="H29" i="39"/>
  <c r="D31" i="39"/>
  <c r="E31" i="39"/>
  <c r="F31" i="39"/>
  <c r="G31" i="39"/>
  <c r="I31" i="39" s="1"/>
  <c r="H31" i="39"/>
  <c r="D32" i="39"/>
  <c r="E32" i="39"/>
  <c r="F32" i="39"/>
  <c r="G32" i="39"/>
  <c r="I32" i="39" s="1"/>
  <c r="H32" i="39"/>
  <c r="D33" i="39"/>
  <c r="E33" i="39"/>
  <c r="F33" i="39"/>
  <c r="G33" i="39"/>
  <c r="H33" i="39"/>
  <c r="D34" i="39"/>
  <c r="E34" i="39"/>
  <c r="F34" i="39"/>
  <c r="G34" i="39"/>
  <c r="H34" i="39"/>
  <c r="D35" i="39"/>
  <c r="E35" i="39"/>
  <c r="F35" i="39"/>
  <c r="G35" i="39"/>
  <c r="I35" i="39" s="1"/>
  <c r="H35" i="39"/>
  <c r="D36" i="39"/>
  <c r="E36" i="39"/>
  <c r="F36" i="39"/>
  <c r="G36" i="39"/>
  <c r="I36" i="39" s="1"/>
  <c r="H36" i="39"/>
  <c r="D37" i="39"/>
  <c r="E37" i="39"/>
  <c r="F37" i="39"/>
  <c r="G37" i="39"/>
  <c r="H37" i="39"/>
  <c r="D38" i="39"/>
  <c r="E38" i="39"/>
  <c r="F38" i="39"/>
  <c r="G38" i="39"/>
  <c r="H38" i="39"/>
  <c r="D39" i="39"/>
  <c r="E39" i="39"/>
  <c r="F39" i="39"/>
  <c r="G39" i="39"/>
  <c r="I39" i="39" s="1"/>
  <c r="H39" i="39"/>
  <c r="D40" i="39"/>
  <c r="E40" i="39"/>
  <c r="F40" i="39"/>
  <c r="G40" i="39"/>
  <c r="I40" i="39" s="1"/>
  <c r="H40" i="39"/>
  <c r="D42" i="39"/>
  <c r="E42" i="39"/>
  <c r="F42" i="39"/>
  <c r="G42" i="39"/>
  <c r="H42" i="39"/>
  <c r="D43" i="39"/>
  <c r="E43" i="39"/>
  <c r="F43" i="39"/>
  <c r="G43" i="39"/>
  <c r="H43" i="39"/>
  <c r="D44" i="39"/>
  <c r="E44" i="39"/>
  <c r="F44" i="39"/>
  <c r="G44" i="39"/>
  <c r="I44" i="39" s="1"/>
  <c r="H44" i="39"/>
  <c r="D45" i="39"/>
  <c r="E45" i="39"/>
  <c r="F45" i="39"/>
  <c r="G45" i="39"/>
  <c r="I45" i="39" s="1"/>
  <c r="H45" i="39"/>
  <c r="D46" i="39"/>
  <c r="E46" i="39"/>
  <c r="F46" i="39"/>
  <c r="G46" i="39"/>
  <c r="H46" i="39"/>
  <c r="D47" i="39"/>
  <c r="E47" i="39"/>
  <c r="F47" i="39"/>
  <c r="G47" i="39"/>
  <c r="H47" i="39"/>
  <c r="D48" i="39"/>
  <c r="E48" i="39"/>
  <c r="F48" i="39"/>
  <c r="G48" i="39"/>
  <c r="I48" i="39" s="1"/>
  <c r="H48" i="39"/>
  <c r="D49" i="39"/>
  <c r="E49" i="39"/>
  <c r="F49" i="39"/>
  <c r="G49" i="39"/>
  <c r="I49" i="39" s="1"/>
  <c r="H49" i="39"/>
  <c r="D50" i="39"/>
  <c r="E50" i="39"/>
  <c r="F50" i="39"/>
  <c r="G50" i="39"/>
  <c r="H50" i="39"/>
  <c r="D51" i="39"/>
  <c r="E51" i="39"/>
  <c r="F51" i="39"/>
  <c r="G51" i="39"/>
  <c r="H51" i="39"/>
  <c r="D53" i="39"/>
  <c r="E53" i="39"/>
  <c r="F53" i="39"/>
  <c r="G53" i="39"/>
  <c r="I53" i="39" s="1"/>
  <c r="H53" i="39"/>
  <c r="D54" i="39"/>
  <c r="E54" i="39"/>
  <c r="F54" i="39"/>
  <c r="G54" i="39"/>
  <c r="I54" i="39" s="1"/>
  <c r="H54" i="39"/>
  <c r="D55" i="39"/>
  <c r="E55" i="39"/>
  <c r="F55" i="39"/>
  <c r="G55" i="39"/>
  <c r="H55" i="39"/>
  <c r="D56" i="39"/>
  <c r="E56" i="39"/>
  <c r="F56" i="39"/>
  <c r="G56" i="39"/>
  <c r="H56" i="39"/>
  <c r="D57" i="39"/>
  <c r="E57" i="39"/>
  <c r="F57" i="39"/>
  <c r="G57" i="39"/>
  <c r="I57" i="39" s="1"/>
  <c r="H57" i="39"/>
  <c r="D58" i="39"/>
  <c r="E58" i="39"/>
  <c r="F58" i="39"/>
  <c r="G58" i="39"/>
  <c r="I58" i="39" s="1"/>
  <c r="H58" i="39"/>
  <c r="D59" i="39"/>
  <c r="E59" i="39"/>
  <c r="F59" i="39"/>
  <c r="G59" i="39"/>
  <c r="H59" i="39"/>
  <c r="D60" i="39"/>
  <c r="E60" i="39"/>
  <c r="F60" i="39"/>
  <c r="G60" i="39"/>
  <c r="H60" i="39"/>
  <c r="D61" i="39"/>
  <c r="E61" i="39"/>
  <c r="F61" i="39"/>
  <c r="G61" i="39"/>
  <c r="I61" i="39" s="1"/>
  <c r="H61" i="39"/>
  <c r="D62" i="39"/>
  <c r="E62" i="39"/>
  <c r="F62" i="39"/>
  <c r="G62" i="39"/>
  <c r="I62" i="39" s="1"/>
  <c r="H62" i="39"/>
  <c r="D64" i="39"/>
  <c r="E64" i="39"/>
  <c r="F64" i="39"/>
  <c r="G64" i="39"/>
  <c r="H64" i="39"/>
  <c r="D65" i="39"/>
  <c r="E65" i="39"/>
  <c r="F65" i="39"/>
  <c r="G65" i="39"/>
  <c r="H65" i="39"/>
  <c r="D66" i="39"/>
  <c r="E66" i="39"/>
  <c r="F66" i="39"/>
  <c r="G66" i="39"/>
  <c r="I66" i="39" s="1"/>
  <c r="H66" i="39"/>
  <c r="D67" i="39"/>
  <c r="E67" i="39"/>
  <c r="F67" i="39"/>
  <c r="G67" i="39"/>
  <c r="I67" i="39" s="1"/>
  <c r="H67" i="39"/>
  <c r="D68" i="39"/>
  <c r="E68" i="39"/>
  <c r="F68" i="39"/>
  <c r="G68" i="39"/>
  <c r="H68" i="39"/>
  <c r="D69" i="39"/>
  <c r="E69" i="39"/>
  <c r="F69" i="39"/>
  <c r="G69" i="39"/>
  <c r="H69" i="39"/>
  <c r="D70" i="39"/>
  <c r="E70" i="39"/>
  <c r="F70" i="39"/>
  <c r="G70" i="39"/>
  <c r="I70" i="39" s="1"/>
  <c r="H70" i="39"/>
  <c r="D71" i="39"/>
  <c r="E71" i="39"/>
  <c r="F71" i="39"/>
  <c r="G71" i="39"/>
  <c r="I71" i="39" s="1"/>
  <c r="H71" i="39"/>
  <c r="D72" i="39"/>
  <c r="E72" i="39"/>
  <c r="F72" i="39"/>
  <c r="G72" i="39"/>
  <c r="H72" i="39"/>
  <c r="D73" i="39"/>
  <c r="E73" i="39"/>
  <c r="F73" i="39"/>
  <c r="G73" i="39"/>
  <c r="H73" i="39"/>
  <c r="D75" i="39"/>
  <c r="E75" i="39"/>
  <c r="F75" i="39"/>
  <c r="G75" i="39"/>
  <c r="I75" i="39" s="1"/>
  <c r="H75" i="39"/>
  <c r="D76" i="39"/>
  <c r="E76" i="39"/>
  <c r="F76" i="39"/>
  <c r="G76" i="39"/>
  <c r="I76" i="39" s="1"/>
  <c r="H76" i="39"/>
  <c r="D77" i="39"/>
  <c r="E77" i="39"/>
  <c r="F77" i="39"/>
  <c r="G77" i="39"/>
  <c r="H77" i="39"/>
  <c r="D78" i="39"/>
  <c r="E78" i="39"/>
  <c r="F78" i="39"/>
  <c r="G78" i="39"/>
  <c r="H78" i="39"/>
  <c r="D79" i="39"/>
  <c r="E79" i="39"/>
  <c r="F79" i="39"/>
  <c r="G79" i="39"/>
  <c r="I79" i="39" s="1"/>
  <c r="H79" i="39"/>
  <c r="D80" i="39"/>
  <c r="E80" i="39"/>
  <c r="F80" i="39"/>
  <c r="G80" i="39"/>
  <c r="I80" i="39" s="1"/>
  <c r="H80" i="39"/>
  <c r="D81" i="39"/>
  <c r="E81" i="39"/>
  <c r="F81" i="39"/>
  <c r="G81" i="39"/>
  <c r="H81" i="39"/>
  <c r="D82" i="39"/>
  <c r="E82" i="39"/>
  <c r="F82" i="39"/>
  <c r="G82" i="39"/>
  <c r="H82" i="39"/>
  <c r="D83" i="39"/>
  <c r="E83" i="39"/>
  <c r="F83" i="39"/>
  <c r="G83" i="39"/>
  <c r="I83" i="39" s="1"/>
  <c r="H83" i="39"/>
  <c r="D84" i="39"/>
  <c r="E84" i="39"/>
  <c r="F84" i="39"/>
  <c r="G84" i="39"/>
  <c r="I84" i="39" s="1"/>
  <c r="H84" i="39"/>
  <c r="D86" i="39"/>
  <c r="E86" i="39"/>
  <c r="F86" i="39"/>
  <c r="G86" i="39"/>
  <c r="H86" i="39"/>
  <c r="D87" i="39"/>
  <c r="E87" i="39"/>
  <c r="F87" i="39"/>
  <c r="G87" i="39"/>
  <c r="H87" i="39"/>
  <c r="D88" i="39"/>
  <c r="E88" i="39"/>
  <c r="F88" i="39"/>
  <c r="G88" i="39"/>
  <c r="I88" i="39" s="1"/>
  <c r="H88" i="39"/>
  <c r="D89" i="39"/>
  <c r="E89" i="39"/>
  <c r="F89" i="39"/>
  <c r="G89" i="39"/>
  <c r="H89" i="39"/>
  <c r="D90" i="39"/>
  <c r="E90" i="39"/>
  <c r="F90" i="39"/>
  <c r="G90" i="39"/>
  <c r="H90" i="39"/>
  <c r="D91" i="39"/>
  <c r="E91" i="39"/>
  <c r="F91" i="39"/>
  <c r="G91" i="39"/>
  <c r="H91" i="39"/>
  <c r="D92" i="39"/>
  <c r="E92" i="39"/>
  <c r="F92" i="39"/>
  <c r="G92" i="39"/>
  <c r="I92" i="39" s="1"/>
  <c r="H92" i="39"/>
  <c r="D93" i="39"/>
  <c r="E93" i="39"/>
  <c r="F93" i="39"/>
  <c r="G93" i="39"/>
  <c r="I93" i="39" s="1"/>
  <c r="H93" i="39"/>
  <c r="D94" i="39"/>
  <c r="E94" i="39"/>
  <c r="F94" i="39"/>
  <c r="G94" i="39"/>
  <c r="H94" i="39"/>
  <c r="D95" i="39"/>
  <c r="E95" i="39"/>
  <c r="F95" i="39"/>
  <c r="G95" i="39"/>
  <c r="H95" i="39"/>
  <c r="D97" i="39"/>
  <c r="E97" i="39"/>
  <c r="F97" i="39"/>
  <c r="G97" i="39"/>
  <c r="I97" i="39" s="1"/>
  <c r="H97" i="39"/>
  <c r="D98" i="39"/>
  <c r="E98" i="39"/>
  <c r="F98" i="39"/>
  <c r="G98" i="39"/>
  <c r="H98" i="39"/>
  <c r="D99" i="39"/>
  <c r="E99" i="39"/>
  <c r="F99" i="39"/>
  <c r="G99" i="39"/>
  <c r="H99" i="39"/>
  <c r="D100" i="39"/>
  <c r="E100" i="39"/>
  <c r="F100" i="39"/>
  <c r="G100" i="39"/>
  <c r="H100" i="39"/>
  <c r="D101" i="39"/>
  <c r="E101" i="39"/>
  <c r="F101" i="39"/>
  <c r="G101" i="39"/>
  <c r="I101" i="39" s="1"/>
  <c r="H101" i="39"/>
  <c r="D102" i="39"/>
  <c r="E102" i="39"/>
  <c r="F102" i="39"/>
  <c r="G102" i="39"/>
  <c r="I102" i="39" s="1"/>
  <c r="H102" i="39"/>
  <c r="D103" i="39"/>
  <c r="E103" i="39"/>
  <c r="F103" i="39"/>
  <c r="G103" i="39"/>
  <c r="H103" i="39"/>
  <c r="D104" i="39"/>
  <c r="E104" i="39"/>
  <c r="F104" i="39"/>
  <c r="G104" i="39"/>
  <c r="H104" i="39"/>
  <c r="D105" i="39"/>
  <c r="E105" i="39"/>
  <c r="F105" i="39"/>
  <c r="G105" i="39"/>
  <c r="I105" i="39" s="1"/>
  <c r="H105" i="39"/>
  <c r="D106" i="39"/>
  <c r="E106" i="39"/>
  <c r="F106" i="39"/>
  <c r="G106" i="39"/>
  <c r="I106" i="39" s="1"/>
  <c r="H106" i="39"/>
  <c r="D108" i="39"/>
  <c r="E108" i="39"/>
  <c r="F108" i="39"/>
  <c r="G108" i="39"/>
  <c r="H108" i="39"/>
  <c r="D109" i="39"/>
  <c r="E109" i="39"/>
  <c r="F109" i="39"/>
  <c r="G109" i="39"/>
  <c r="H109" i="39"/>
  <c r="D110" i="39"/>
  <c r="E110" i="39"/>
  <c r="F110" i="39"/>
  <c r="G110" i="39"/>
  <c r="I110" i="39" s="1"/>
  <c r="H110" i="39"/>
  <c r="D111" i="39"/>
  <c r="E111" i="39"/>
  <c r="F111" i="39"/>
  <c r="G111" i="39"/>
  <c r="I111" i="39" s="1"/>
  <c r="H111" i="39"/>
  <c r="D112" i="39"/>
  <c r="E112" i="39"/>
  <c r="F112" i="39"/>
  <c r="G112" i="39"/>
  <c r="H112" i="39"/>
  <c r="D113" i="39"/>
  <c r="E113" i="39"/>
  <c r="F113" i="39"/>
  <c r="G113" i="39"/>
  <c r="H113" i="39"/>
  <c r="D114" i="39"/>
  <c r="E114" i="39"/>
  <c r="F114" i="39"/>
  <c r="G114" i="39"/>
  <c r="I114" i="39" s="1"/>
  <c r="H114" i="39"/>
  <c r="D115" i="39"/>
  <c r="E115" i="39"/>
  <c r="F115" i="39"/>
  <c r="G115" i="39"/>
  <c r="I115" i="39" s="1"/>
  <c r="H115" i="39"/>
  <c r="D116" i="39"/>
  <c r="E116" i="39"/>
  <c r="F116" i="39"/>
  <c r="G116" i="39"/>
  <c r="H116" i="39"/>
  <c r="D117" i="39"/>
  <c r="E117" i="39"/>
  <c r="F117" i="39"/>
  <c r="G117" i="39"/>
  <c r="H117" i="39"/>
  <c r="D119" i="39"/>
  <c r="E119" i="39"/>
  <c r="F119" i="39"/>
  <c r="G119" i="39"/>
  <c r="I119" i="39" s="1"/>
  <c r="H119" i="39"/>
  <c r="D120" i="39"/>
  <c r="E120" i="39"/>
  <c r="F120" i="39"/>
  <c r="G120" i="39"/>
  <c r="I120" i="39" s="1"/>
  <c r="H120" i="39"/>
  <c r="D121" i="39"/>
  <c r="E121" i="39"/>
  <c r="F121" i="39"/>
  <c r="G121" i="39"/>
  <c r="H121" i="39"/>
  <c r="D122" i="39"/>
  <c r="E122" i="39"/>
  <c r="F122" i="39"/>
  <c r="G122" i="39"/>
  <c r="H122" i="39"/>
  <c r="D123" i="39"/>
  <c r="E123" i="39"/>
  <c r="F123" i="39"/>
  <c r="G123" i="39"/>
  <c r="I123" i="39" s="1"/>
  <c r="H123" i="39"/>
  <c r="D124" i="39"/>
  <c r="E124" i="39"/>
  <c r="F124" i="39"/>
  <c r="G124" i="39"/>
  <c r="H124" i="39"/>
  <c r="D125" i="39"/>
  <c r="E125" i="39"/>
  <c r="F125" i="39"/>
  <c r="G125" i="39"/>
  <c r="H125" i="39"/>
  <c r="D126" i="39"/>
  <c r="E126" i="39"/>
  <c r="F126" i="39"/>
  <c r="G126" i="39"/>
  <c r="H126" i="39"/>
  <c r="D127" i="39"/>
  <c r="E127" i="39"/>
  <c r="F127" i="39"/>
  <c r="G127" i="39"/>
  <c r="I127" i="39" s="1"/>
  <c r="H127" i="39"/>
  <c r="D128" i="39"/>
  <c r="E128" i="39"/>
  <c r="F128" i="39"/>
  <c r="G128" i="39"/>
  <c r="I128" i="39" s="1"/>
  <c r="H128" i="39"/>
  <c r="D130" i="39"/>
  <c r="E130" i="39"/>
  <c r="F130" i="39"/>
  <c r="G130" i="39"/>
  <c r="H130" i="39"/>
  <c r="D131" i="39"/>
  <c r="E131" i="39"/>
  <c r="F131" i="39"/>
  <c r="G131" i="39"/>
  <c r="H131" i="39"/>
  <c r="D132" i="39"/>
  <c r="E132" i="39"/>
  <c r="F132" i="39"/>
  <c r="G132" i="39"/>
  <c r="I132" i="39" s="1"/>
  <c r="H132" i="39"/>
  <c r="D133" i="39"/>
  <c r="E133" i="39"/>
  <c r="F133" i="39"/>
  <c r="G133" i="39"/>
  <c r="H133" i="39"/>
  <c r="D134" i="39"/>
  <c r="E134" i="39"/>
  <c r="F134" i="39"/>
  <c r="G134" i="39"/>
  <c r="H134" i="39"/>
  <c r="D135" i="39"/>
  <c r="E135" i="39"/>
  <c r="F135" i="39"/>
  <c r="G135" i="39"/>
  <c r="H135" i="39"/>
  <c r="D136" i="39"/>
  <c r="E136" i="39"/>
  <c r="F136" i="39"/>
  <c r="G136" i="39"/>
  <c r="H136" i="39"/>
  <c r="D137" i="39"/>
  <c r="E137" i="39"/>
  <c r="F137" i="39"/>
  <c r="G137" i="39"/>
  <c r="I137" i="39" s="1"/>
  <c r="H137" i="39"/>
  <c r="D138" i="39"/>
  <c r="E138" i="39"/>
  <c r="F138" i="39"/>
  <c r="G138" i="39"/>
  <c r="H138" i="39"/>
  <c r="D139" i="39"/>
  <c r="E139" i="39"/>
  <c r="F139" i="39"/>
  <c r="G139" i="39"/>
  <c r="H139" i="39"/>
  <c r="D141" i="39"/>
  <c r="E141" i="39"/>
  <c r="F141" i="39"/>
  <c r="G141" i="39"/>
  <c r="I141" i="39" s="1"/>
  <c r="H141" i="39"/>
  <c r="D142" i="39"/>
  <c r="E142" i="39"/>
  <c r="F142" i="39"/>
  <c r="G142" i="39"/>
  <c r="H142" i="39"/>
  <c r="D143" i="39"/>
  <c r="E143" i="39"/>
  <c r="F143" i="39"/>
  <c r="G143" i="39"/>
  <c r="H143" i="39"/>
  <c r="D144" i="39"/>
  <c r="E144" i="39"/>
  <c r="F144" i="39"/>
  <c r="G144" i="39"/>
  <c r="H144" i="39"/>
  <c r="D145" i="39"/>
  <c r="E145" i="39"/>
  <c r="F145" i="39"/>
  <c r="G145" i="39"/>
  <c r="I145" i="39" s="1"/>
  <c r="H145" i="39"/>
  <c r="D146" i="39"/>
  <c r="E146" i="39"/>
  <c r="F146" i="39"/>
  <c r="G146" i="39"/>
  <c r="I146" i="39" s="1"/>
  <c r="H146" i="39"/>
  <c r="D147" i="39"/>
  <c r="E147" i="39"/>
  <c r="F147" i="39"/>
  <c r="G147" i="39"/>
  <c r="H147" i="39"/>
  <c r="D148" i="39"/>
  <c r="E148" i="39"/>
  <c r="F148" i="39"/>
  <c r="G148" i="39"/>
  <c r="H148" i="39"/>
  <c r="D149" i="39"/>
  <c r="E149" i="39"/>
  <c r="F149" i="39"/>
  <c r="G149" i="39"/>
  <c r="I149" i="39" s="1"/>
  <c r="H149" i="39"/>
  <c r="D150" i="39"/>
  <c r="E150" i="39"/>
  <c r="F150" i="39"/>
  <c r="G150" i="39"/>
  <c r="H150" i="39"/>
  <c r="D152" i="39"/>
  <c r="E152" i="39"/>
  <c r="F152" i="39"/>
  <c r="G152" i="39"/>
  <c r="H152" i="39"/>
  <c r="D153" i="39"/>
  <c r="E153" i="39"/>
  <c r="F153" i="39"/>
  <c r="G153" i="39"/>
  <c r="H153" i="39"/>
  <c r="D154" i="39"/>
  <c r="E154" i="39"/>
  <c r="F154" i="39"/>
  <c r="G154" i="39"/>
  <c r="I154" i="39" s="1"/>
  <c r="H154" i="39"/>
  <c r="D155" i="39"/>
  <c r="E155" i="39"/>
  <c r="F155" i="39"/>
  <c r="G155" i="39"/>
  <c r="I155" i="39" s="1"/>
  <c r="H155" i="39"/>
  <c r="D156" i="39"/>
  <c r="E156" i="39"/>
  <c r="F156" i="39"/>
  <c r="G156" i="39"/>
  <c r="H156" i="39"/>
  <c r="D157" i="39"/>
  <c r="E157" i="39"/>
  <c r="F157" i="39"/>
  <c r="G157" i="39"/>
  <c r="H157" i="39"/>
  <c r="D159" i="39"/>
  <c r="E159" i="39"/>
  <c r="F159" i="39"/>
  <c r="G159" i="39"/>
  <c r="I159" i="39" s="1"/>
  <c r="H159" i="39"/>
  <c r="D160" i="39"/>
  <c r="E160" i="39"/>
  <c r="F160" i="39"/>
  <c r="G160" i="39"/>
  <c r="H160" i="39"/>
  <c r="D161" i="39"/>
  <c r="E161" i="39"/>
  <c r="F161" i="39"/>
  <c r="G161" i="39"/>
  <c r="H161" i="39"/>
  <c r="D162" i="39"/>
  <c r="E162" i="39"/>
  <c r="F162" i="39"/>
  <c r="G162" i="39"/>
  <c r="H162" i="39"/>
  <c r="D163" i="39"/>
  <c r="E163" i="39"/>
  <c r="F163" i="39"/>
  <c r="G163" i="39"/>
  <c r="I163" i="39" s="1"/>
  <c r="H163" i="39"/>
  <c r="D164" i="39"/>
  <c r="E164" i="39"/>
  <c r="F164" i="39"/>
  <c r="G164" i="39"/>
  <c r="I164" i="39" s="1"/>
  <c r="H164" i="39"/>
  <c r="D165" i="39"/>
  <c r="E165" i="39"/>
  <c r="F165" i="39"/>
  <c r="G165" i="39"/>
  <c r="H165" i="39"/>
  <c r="D166" i="39"/>
  <c r="E166" i="39"/>
  <c r="F166" i="39"/>
  <c r="G166" i="39"/>
  <c r="H166" i="39"/>
  <c r="D168" i="39"/>
  <c r="E168" i="39"/>
  <c r="F168" i="39"/>
  <c r="G168" i="39"/>
  <c r="I168" i="39" s="1"/>
  <c r="H168" i="39"/>
  <c r="D169" i="39"/>
  <c r="E169" i="39"/>
  <c r="F169" i="39"/>
  <c r="G169" i="39"/>
  <c r="H169" i="39"/>
  <c r="D170" i="39"/>
  <c r="E170" i="39"/>
  <c r="F170" i="39"/>
  <c r="G170" i="39"/>
  <c r="H170" i="39"/>
  <c r="D171" i="39"/>
  <c r="E171" i="39"/>
  <c r="F171" i="39"/>
  <c r="G171" i="39"/>
  <c r="H171" i="39"/>
  <c r="D172" i="39"/>
  <c r="E172" i="39"/>
  <c r="F172" i="39"/>
  <c r="G172" i="39"/>
  <c r="H172" i="39"/>
  <c r="D173" i="39"/>
  <c r="E173" i="39"/>
  <c r="F173" i="39"/>
  <c r="G173" i="39"/>
  <c r="I173" i="39" s="1"/>
  <c r="H173" i="39"/>
  <c r="D174" i="39"/>
  <c r="E174" i="39"/>
  <c r="F174" i="39"/>
  <c r="G174" i="39"/>
  <c r="H174" i="39"/>
  <c r="D175" i="39"/>
  <c r="E175" i="39"/>
  <c r="F175" i="39"/>
  <c r="G175" i="39"/>
  <c r="H175" i="39"/>
  <c r="D176" i="39"/>
  <c r="E176" i="39"/>
  <c r="F176" i="39"/>
  <c r="G176" i="39"/>
  <c r="I176" i="39" s="1"/>
  <c r="H176" i="39"/>
  <c r="D177" i="39"/>
  <c r="E177" i="39"/>
  <c r="F177" i="39"/>
  <c r="G177" i="39"/>
  <c r="H177" i="39"/>
  <c r="D178" i="39"/>
  <c r="E178" i="39"/>
  <c r="F178" i="39"/>
  <c r="G178" i="39"/>
  <c r="H178" i="39"/>
  <c r="D179" i="39"/>
  <c r="E179" i="39"/>
  <c r="F179" i="39"/>
  <c r="G179" i="39"/>
  <c r="H179" i="39"/>
  <c r="D180" i="39"/>
  <c r="E180" i="39"/>
  <c r="F180" i="39"/>
  <c r="G180" i="39"/>
  <c r="H180" i="39"/>
  <c r="D181" i="39"/>
  <c r="E181" i="39"/>
  <c r="F181" i="39"/>
  <c r="G181" i="39"/>
  <c r="I181" i="39" s="1"/>
  <c r="H181" i="39"/>
  <c r="D182" i="39"/>
  <c r="E182" i="39"/>
  <c r="F182" i="39"/>
  <c r="G182" i="39"/>
  <c r="H182" i="39"/>
  <c r="D183" i="39"/>
  <c r="E183" i="39"/>
  <c r="F183" i="39"/>
  <c r="G183" i="39"/>
  <c r="H183" i="39"/>
  <c r="D184" i="39"/>
  <c r="E184" i="39"/>
  <c r="F184" i="39"/>
  <c r="G184" i="39"/>
  <c r="I184" i="39" s="1"/>
  <c r="H184" i="39"/>
  <c r="D185" i="39"/>
  <c r="E185" i="39"/>
  <c r="F185" i="39"/>
  <c r="G185" i="39"/>
  <c r="H185" i="39"/>
  <c r="D186" i="39"/>
  <c r="E186" i="39"/>
  <c r="F186" i="39"/>
  <c r="G186" i="39"/>
  <c r="H186" i="39"/>
  <c r="D187" i="39"/>
  <c r="E187" i="39"/>
  <c r="F187" i="39"/>
  <c r="G187" i="39"/>
  <c r="H187" i="39"/>
  <c r="D188" i="39"/>
  <c r="E188" i="39"/>
  <c r="F188" i="39"/>
  <c r="G188" i="39"/>
  <c r="H188" i="39"/>
  <c r="D189" i="39"/>
  <c r="E189" i="39"/>
  <c r="F189" i="39"/>
  <c r="G189" i="39"/>
  <c r="I189" i="39" s="1"/>
  <c r="H189" i="39"/>
  <c r="D190" i="39"/>
  <c r="E190" i="39"/>
  <c r="F190" i="39"/>
  <c r="G190" i="39"/>
  <c r="H190" i="39"/>
  <c r="D191" i="39"/>
  <c r="E191" i="39"/>
  <c r="F191" i="39"/>
  <c r="G191" i="39"/>
  <c r="H191" i="39"/>
  <c r="D192" i="39"/>
  <c r="E192" i="39"/>
  <c r="F192" i="39"/>
  <c r="G192" i="39"/>
  <c r="I192" i="39" s="1"/>
  <c r="H192" i="39"/>
  <c r="D193" i="39"/>
  <c r="E193" i="39"/>
  <c r="F193" i="39"/>
  <c r="G193" i="39"/>
  <c r="H193" i="39"/>
  <c r="D194" i="39"/>
  <c r="E194" i="39"/>
  <c r="F194" i="39"/>
  <c r="G194" i="39"/>
  <c r="I194" i="39" s="1"/>
  <c r="H194" i="39"/>
  <c r="D195" i="39"/>
  <c r="E195" i="39"/>
  <c r="F195" i="39"/>
  <c r="G195" i="39"/>
  <c r="H195" i="39"/>
  <c r="D196" i="39"/>
  <c r="E196" i="39"/>
  <c r="F196" i="39"/>
  <c r="G196" i="39"/>
  <c r="H196" i="39"/>
  <c r="D197" i="39"/>
  <c r="E197" i="39"/>
  <c r="F197" i="39"/>
  <c r="G197" i="39"/>
  <c r="H197" i="39"/>
  <c r="D198" i="39"/>
  <c r="E198" i="39"/>
  <c r="F198" i="39"/>
  <c r="G198" i="39"/>
  <c r="I198" i="39" s="1"/>
  <c r="H198" i="39"/>
  <c r="D199" i="39"/>
  <c r="E199" i="39"/>
  <c r="F199" i="39"/>
  <c r="G199" i="39"/>
  <c r="H199" i="39"/>
  <c r="D200" i="39"/>
  <c r="E200" i="39"/>
  <c r="F200" i="39"/>
  <c r="G200" i="39"/>
  <c r="H200" i="39"/>
  <c r="D201" i="39"/>
  <c r="E201" i="39"/>
  <c r="F201" i="39"/>
  <c r="G201" i="39"/>
  <c r="H201" i="39"/>
  <c r="D202" i="39"/>
  <c r="E202" i="39"/>
  <c r="F202" i="39"/>
  <c r="G202" i="39"/>
  <c r="I202" i="39" s="1"/>
  <c r="H202" i="39"/>
  <c r="D203" i="39"/>
  <c r="E203" i="39"/>
  <c r="F203" i="39"/>
  <c r="G203" i="39"/>
  <c r="I203" i="39" s="1"/>
  <c r="H203" i="39"/>
  <c r="D204" i="39"/>
  <c r="E204" i="39"/>
  <c r="F204" i="39"/>
  <c r="G204" i="39"/>
  <c r="H204" i="39"/>
  <c r="D205" i="39"/>
  <c r="E205" i="39"/>
  <c r="F205" i="39"/>
  <c r="G205" i="39"/>
  <c r="H205" i="39"/>
  <c r="D206" i="39"/>
  <c r="E206" i="39"/>
  <c r="F206" i="39"/>
  <c r="G206" i="39"/>
  <c r="I206" i="39" s="1"/>
  <c r="H206" i="39"/>
  <c r="D207" i="39"/>
  <c r="E207" i="39"/>
  <c r="F207" i="39"/>
  <c r="G207" i="39"/>
  <c r="H207" i="39"/>
  <c r="D208" i="39"/>
  <c r="E208" i="39"/>
  <c r="F208" i="39"/>
  <c r="G208" i="39"/>
  <c r="H208" i="39"/>
  <c r="D209" i="39"/>
  <c r="E209" i="39"/>
  <c r="F209" i="39"/>
  <c r="G209" i="39"/>
  <c r="H209" i="39"/>
  <c r="D210" i="39"/>
  <c r="E210" i="39"/>
  <c r="F210" i="39"/>
  <c r="G210" i="39"/>
  <c r="I210" i="39" s="1"/>
  <c r="H210" i="39"/>
  <c r="D211" i="39"/>
  <c r="E211" i="39"/>
  <c r="F211" i="39"/>
  <c r="G211" i="39"/>
  <c r="I211" i="39" s="1"/>
  <c r="H211" i="39"/>
  <c r="D212" i="39"/>
  <c r="E212" i="39"/>
  <c r="F212" i="39"/>
  <c r="G212" i="39"/>
  <c r="H212" i="39"/>
  <c r="D213" i="39"/>
  <c r="E213" i="39"/>
  <c r="F213" i="39"/>
  <c r="G213" i="39"/>
  <c r="H213" i="39"/>
  <c r="D214" i="39"/>
  <c r="E214" i="39"/>
  <c r="F214" i="39"/>
  <c r="G214" i="39"/>
  <c r="I214" i="39" s="1"/>
  <c r="H214" i="39"/>
  <c r="D215" i="39"/>
  <c r="E215" i="39"/>
  <c r="F215" i="39"/>
  <c r="G215" i="39"/>
  <c r="H215" i="39"/>
  <c r="D216" i="39"/>
  <c r="E216" i="39"/>
  <c r="F216" i="39"/>
  <c r="G216" i="39"/>
  <c r="H216" i="39"/>
  <c r="D217" i="39"/>
  <c r="E217" i="39"/>
  <c r="F217" i="39"/>
  <c r="G217" i="39"/>
  <c r="H217" i="39"/>
  <c r="D218" i="39"/>
  <c r="E218" i="39"/>
  <c r="F218" i="39"/>
  <c r="G218" i="39"/>
  <c r="I218" i="39" s="1"/>
  <c r="H218" i="39"/>
  <c r="D219" i="39"/>
  <c r="E219" i="39"/>
  <c r="F219" i="39"/>
  <c r="G219" i="39"/>
  <c r="I219" i="39" s="1"/>
  <c r="H219" i="39"/>
  <c r="D220" i="39"/>
  <c r="E220" i="39"/>
  <c r="F220" i="39"/>
  <c r="G220" i="39"/>
  <c r="H220" i="39"/>
  <c r="D221" i="39"/>
  <c r="E221" i="39"/>
  <c r="F221" i="39"/>
  <c r="G221" i="39"/>
  <c r="H221" i="39"/>
  <c r="D222" i="39"/>
  <c r="E222" i="39"/>
  <c r="F222" i="39"/>
  <c r="G222" i="39"/>
  <c r="I222" i="39" s="1"/>
  <c r="H222" i="39"/>
  <c r="D223" i="39"/>
  <c r="E223" i="39"/>
  <c r="F223" i="39"/>
  <c r="G223" i="39"/>
  <c r="H223" i="39"/>
  <c r="D224" i="39"/>
  <c r="E224" i="39"/>
  <c r="F224" i="39"/>
  <c r="G224" i="39"/>
  <c r="H224" i="39"/>
  <c r="D225" i="39"/>
  <c r="E225" i="39"/>
  <c r="F225" i="39"/>
  <c r="G225" i="39"/>
  <c r="H225" i="39"/>
  <c r="D226" i="39"/>
  <c r="E226" i="39"/>
  <c r="F226" i="39"/>
  <c r="G226" i="39"/>
  <c r="I226" i="39" s="1"/>
  <c r="H226" i="39"/>
  <c r="D227" i="39"/>
  <c r="E227" i="39"/>
  <c r="F227" i="39"/>
  <c r="G227" i="39"/>
  <c r="I227" i="39" s="1"/>
  <c r="H227" i="39"/>
  <c r="D228" i="39"/>
  <c r="E228" i="39"/>
  <c r="F228" i="39"/>
  <c r="G228" i="39"/>
  <c r="H228" i="39"/>
  <c r="D229" i="39"/>
  <c r="E229" i="39"/>
  <c r="F229" i="39"/>
  <c r="G229" i="39"/>
  <c r="H229" i="39"/>
  <c r="D230" i="39"/>
  <c r="E230" i="39"/>
  <c r="F230" i="39"/>
  <c r="G230" i="39"/>
  <c r="I230" i="39" s="1"/>
  <c r="H230" i="39"/>
  <c r="D231" i="39"/>
  <c r="E231" i="39"/>
  <c r="F231" i="39"/>
  <c r="G231" i="39"/>
  <c r="H231" i="39"/>
  <c r="D232" i="39"/>
  <c r="E232" i="39"/>
  <c r="F232" i="39"/>
  <c r="G232" i="39"/>
  <c r="H232" i="39"/>
  <c r="D233" i="39"/>
  <c r="E233" i="39"/>
  <c r="F233" i="39"/>
  <c r="G233" i="39"/>
  <c r="H233" i="39"/>
  <c r="D234" i="39"/>
  <c r="E234" i="39"/>
  <c r="F234" i="39"/>
  <c r="G234" i="39"/>
  <c r="I234" i="39" s="1"/>
  <c r="H234" i="39"/>
  <c r="D235" i="39"/>
  <c r="E235" i="39"/>
  <c r="F235" i="39"/>
  <c r="G235" i="39"/>
  <c r="I235" i="39" s="1"/>
  <c r="H235" i="39"/>
  <c r="D236" i="39"/>
  <c r="E236" i="39"/>
  <c r="F236" i="39"/>
  <c r="G236" i="39"/>
  <c r="H236" i="39"/>
  <c r="D237" i="39"/>
  <c r="E237" i="39"/>
  <c r="F237" i="39"/>
  <c r="G237" i="39"/>
  <c r="H237" i="39"/>
  <c r="D238" i="39"/>
  <c r="E238" i="39"/>
  <c r="F238" i="39"/>
  <c r="G238" i="39"/>
  <c r="I238" i="39" s="1"/>
  <c r="H238" i="39"/>
  <c r="D239" i="39"/>
  <c r="E239" i="39"/>
  <c r="F239" i="39"/>
  <c r="G239" i="39"/>
  <c r="H239" i="39"/>
  <c r="D240" i="39"/>
  <c r="E240" i="39"/>
  <c r="F240" i="39"/>
  <c r="G240" i="39"/>
  <c r="H240" i="39"/>
  <c r="D241" i="39"/>
  <c r="E241" i="39"/>
  <c r="F241" i="39"/>
  <c r="G241" i="39"/>
  <c r="H241" i="39"/>
  <c r="D242" i="39"/>
  <c r="E242" i="39"/>
  <c r="F242" i="39"/>
  <c r="G242" i="39"/>
  <c r="I242" i="39" s="1"/>
  <c r="H242" i="39"/>
  <c r="D243" i="39"/>
  <c r="E243" i="39"/>
  <c r="F243" i="39"/>
  <c r="G243" i="39"/>
  <c r="I243" i="39" s="1"/>
  <c r="H243" i="39"/>
  <c r="D244" i="39"/>
  <c r="E244" i="39"/>
  <c r="F244" i="39"/>
  <c r="G244" i="39"/>
  <c r="H244" i="39"/>
  <c r="D245" i="39"/>
  <c r="E245" i="39"/>
  <c r="F245" i="39"/>
  <c r="G245" i="39"/>
  <c r="H245" i="39"/>
  <c r="D246" i="39"/>
  <c r="E246" i="39"/>
  <c r="F246" i="39"/>
  <c r="G246" i="39"/>
  <c r="I246" i="39" s="1"/>
  <c r="H246" i="39"/>
  <c r="D247" i="39"/>
  <c r="E247" i="39"/>
  <c r="F247" i="39"/>
  <c r="G247" i="39"/>
  <c r="H247" i="39"/>
  <c r="D248" i="39"/>
  <c r="E248" i="39"/>
  <c r="F248" i="39"/>
  <c r="G248" i="39"/>
  <c r="H248" i="39"/>
  <c r="D249" i="39"/>
  <c r="E249" i="39"/>
  <c r="F249" i="39"/>
  <c r="G249" i="39"/>
  <c r="H249" i="39"/>
  <c r="D250" i="39"/>
  <c r="E250" i="39"/>
  <c r="F250" i="39"/>
  <c r="G250" i="39"/>
  <c r="I250" i="39" s="1"/>
  <c r="H250" i="39"/>
  <c r="D251" i="39"/>
  <c r="E251" i="39"/>
  <c r="F251" i="39"/>
  <c r="G251" i="39"/>
  <c r="I251" i="39" s="1"/>
  <c r="H251" i="39"/>
  <c r="D252" i="39"/>
  <c r="E252" i="39"/>
  <c r="F252" i="39"/>
  <c r="G252" i="39"/>
  <c r="H252" i="39"/>
  <c r="D253" i="39"/>
  <c r="E253" i="39"/>
  <c r="F253" i="39"/>
  <c r="G253" i="39"/>
  <c r="H253" i="39"/>
  <c r="D254" i="39"/>
  <c r="E254" i="39"/>
  <c r="F254" i="39"/>
  <c r="G254" i="39"/>
  <c r="I254" i="39" s="1"/>
  <c r="H254" i="39"/>
  <c r="D255" i="39"/>
  <c r="E255" i="39"/>
  <c r="F255" i="39"/>
  <c r="G255" i="39"/>
  <c r="H255" i="39"/>
  <c r="D256" i="39"/>
  <c r="E256" i="39"/>
  <c r="F256" i="39"/>
  <c r="G256" i="39"/>
  <c r="H256" i="39"/>
  <c r="D257" i="39"/>
  <c r="E257" i="39"/>
  <c r="F257" i="39"/>
  <c r="G257" i="39"/>
  <c r="H257" i="39"/>
  <c r="D258" i="39"/>
  <c r="E258" i="39"/>
  <c r="F258" i="39"/>
  <c r="G258" i="39"/>
  <c r="I258" i="39" s="1"/>
  <c r="H258" i="39"/>
  <c r="D259" i="39"/>
  <c r="E259" i="39"/>
  <c r="F259" i="39"/>
  <c r="G259" i="39"/>
  <c r="I259" i="39" s="1"/>
  <c r="H259" i="39"/>
  <c r="D260" i="39"/>
  <c r="E260" i="39"/>
  <c r="F260" i="39"/>
  <c r="G260" i="39"/>
  <c r="H260" i="39"/>
  <c r="D261" i="39"/>
  <c r="E261" i="39"/>
  <c r="F261" i="39"/>
  <c r="G261" i="39"/>
  <c r="H261" i="39"/>
  <c r="D262" i="39"/>
  <c r="E262" i="39"/>
  <c r="F262" i="39"/>
  <c r="G262" i="39"/>
  <c r="I262" i="39" s="1"/>
  <c r="H262" i="39"/>
  <c r="D263" i="39"/>
  <c r="E263" i="39"/>
  <c r="F263" i="39"/>
  <c r="G263" i="39"/>
  <c r="H263" i="39"/>
  <c r="D264" i="39"/>
  <c r="E264" i="39"/>
  <c r="F264" i="39"/>
  <c r="G264" i="39"/>
  <c r="H264" i="39"/>
  <c r="D265" i="39"/>
  <c r="E265" i="39"/>
  <c r="F265" i="39"/>
  <c r="G265" i="39"/>
  <c r="H265" i="39"/>
  <c r="D266" i="39"/>
  <c r="E266" i="39"/>
  <c r="F266" i="39"/>
  <c r="G266" i="39"/>
  <c r="I266" i="39" s="1"/>
  <c r="H266" i="39"/>
  <c r="D267" i="39"/>
  <c r="E267" i="39"/>
  <c r="F267" i="39"/>
  <c r="G267" i="39"/>
  <c r="I267" i="39" s="1"/>
  <c r="H267" i="39"/>
  <c r="D268" i="39"/>
  <c r="E268" i="39"/>
  <c r="F268" i="39"/>
  <c r="G268" i="39"/>
  <c r="H268" i="39"/>
  <c r="D269" i="39"/>
  <c r="E269" i="39"/>
  <c r="F269" i="39"/>
  <c r="G269" i="39"/>
  <c r="H269" i="39"/>
  <c r="D270" i="39"/>
  <c r="E270" i="39"/>
  <c r="F270" i="39"/>
  <c r="G270" i="39"/>
  <c r="I270" i="39" s="1"/>
  <c r="H270" i="39"/>
  <c r="D271" i="39"/>
  <c r="E271" i="39"/>
  <c r="F271" i="39"/>
  <c r="G271" i="39"/>
  <c r="H271" i="39"/>
  <c r="D272" i="39"/>
  <c r="E272" i="39"/>
  <c r="F272" i="39"/>
  <c r="G272" i="39"/>
  <c r="H272" i="39"/>
  <c r="D273" i="39"/>
  <c r="E273" i="39"/>
  <c r="F273" i="39"/>
  <c r="G273" i="39"/>
  <c r="H273" i="39"/>
  <c r="D274" i="39"/>
  <c r="E274" i="39"/>
  <c r="F274" i="39"/>
  <c r="G274" i="39"/>
  <c r="H274" i="39"/>
  <c r="D275" i="39"/>
  <c r="E275" i="39"/>
  <c r="F275" i="39"/>
  <c r="G275" i="39"/>
  <c r="I275" i="39" s="1"/>
  <c r="H275" i="39"/>
  <c r="D276" i="39"/>
  <c r="E276" i="39"/>
  <c r="F276" i="39"/>
  <c r="G276" i="39"/>
  <c r="H276" i="39"/>
  <c r="D277" i="39"/>
  <c r="E277" i="39"/>
  <c r="F277" i="39"/>
  <c r="G277" i="39"/>
  <c r="H277" i="39"/>
  <c r="D278" i="39"/>
  <c r="E278" i="39"/>
  <c r="F278" i="39"/>
  <c r="G278" i="39"/>
  <c r="I278" i="39" s="1"/>
  <c r="H278" i="39"/>
  <c r="D279" i="39"/>
  <c r="E279" i="39"/>
  <c r="F279" i="39"/>
  <c r="G279" i="39"/>
  <c r="H279" i="39"/>
  <c r="D280" i="39"/>
  <c r="E280" i="39"/>
  <c r="F280" i="39"/>
  <c r="G280" i="39"/>
  <c r="H280" i="39"/>
  <c r="D281" i="39"/>
  <c r="E281" i="39"/>
  <c r="F281" i="39"/>
  <c r="G281" i="39"/>
  <c r="H281" i="39"/>
  <c r="D282" i="39"/>
  <c r="E282" i="39"/>
  <c r="F282" i="39"/>
  <c r="G282" i="39"/>
  <c r="H282" i="39"/>
  <c r="D283" i="39"/>
  <c r="E283" i="39"/>
  <c r="F283" i="39"/>
  <c r="G283" i="39"/>
  <c r="I283" i="39" s="1"/>
  <c r="H283" i="39"/>
  <c r="D284" i="39"/>
  <c r="E284" i="39"/>
  <c r="F284" i="39"/>
  <c r="G284" i="39"/>
  <c r="H284" i="39"/>
  <c r="D285" i="39"/>
  <c r="E285" i="39"/>
  <c r="F285" i="39"/>
  <c r="G285" i="39"/>
  <c r="H285" i="39"/>
  <c r="D286" i="39"/>
  <c r="E286" i="39"/>
  <c r="F286" i="39"/>
  <c r="G286" i="39"/>
  <c r="I286" i="39" s="1"/>
  <c r="H286" i="39"/>
  <c r="D287" i="39"/>
  <c r="E287" i="39"/>
  <c r="F287" i="39"/>
  <c r="G287" i="39"/>
  <c r="H287" i="39"/>
  <c r="D288" i="39"/>
  <c r="E288" i="39"/>
  <c r="F288" i="39"/>
  <c r="G288" i="39"/>
  <c r="H288" i="39"/>
  <c r="D289" i="39"/>
  <c r="E289" i="39"/>
  <c r="F289" i="39"/>
  <c r="G289" i="39"/>
  <c r="H289" i="39"/>
  <c r="D290" i="39"/>
  <c r="E290" i="39"/>
  <c r="F290" i="39"/>
  <c r="G290" i="39"/>
  <c r="I290" i="39" s="1"/>
  <c r="H290" i="39"/>
  <c r="D291" i="39"/>
  <c r="E291" i="39"/>
  <c r="F291" i="39"/>
  <c r="G291" i="39"/>
  <c r="I291" i="39" s="1"/>
  <c r="H291" i="39"/>
  <c r="D292" i="39"/>
  <c r="E292" i="39"/>
  <c r="F292" i="39"/>
  <c r="G292" i="39"/>
  <c r="H292" i="39"/>
  <c r="D293" i="39"/>
  <c r="E293" i="39"/>
  <c r="F293" i="39"/>
  <c r="G293" i="39"/>
  <c r="H293" i="39"/>
  <c r="D294" i="39"/>
  <c r="E294" i="39"/>
  <c r="F294" i="39"/>
  <c r="G294" i="39"/>
  <c r="I294" i="39" s="1"/>
  <c r="H294" i="39"/>
  <c r="D295" i="39"/>
  <c r="E295" i="39"/>
  <c r="F295" i="39"/>
  <c r="G295" i="39"/>
  <c r="H295" i="39"/>
  <c r="D296" i="39"/>
  <c r="E296" i="39"/>
  <c r="F296" i="39"/>
  <c r="G296" i="39"/>
  <c r="H296" i="39"/>
  <c r="D297" i="39"/>
  <c r="E297" i="39"/>
  <c r="F297" i="39"/>
  <c r="G297" i="39"/>
  <c r="H297" i="39"/>
  <c r="D298" i="39"/>
  <c r="E298" i="39"/>
  <c r="F298" i="39"/>
  <c r="G298" i="39"/>
  <c r="I298" i="39" s="1"/>
  <c r="H298" i="39"/>
  <c r="D299" i="39"/>
  <c r="E299" i="39"/>
  <c r="F299" i="39"/>
  <c r="G299" i="39"/>
  <c r="I299" i="39" s="1"/>
  <c r="H299" i="39"/>
  <c r="D300" i="39"/>
  <c r="E300" i="39"/>
  <c r="F300" i="39"/>
  <c r="G300" i="39"/>
  <c r="H300" i="39"/>
  <c r="D301" i="39"/>
  <c r="E301" i="39"/>
  <c r="F301" i="39"/>
  <c r="G301" i="39"/>
  <c r="H301" i="39"/>
  <c r="D302" i="39"/>
  <c r="E302" i="39"/>
  <c r="F302" i="39"/>
  <c r="G302" i="39"/>
  <c r="I302" i="39" s="1"/>
  <c r="H302" i="39"/>
  <c r="D303" i="39"/>
  <c r="E303" i="39"/>
  <c r="F303" i="39"/>
  <c r="G303" i="39"/>
  <c r="H303" i="39"/>
  <c r="D304" i="39"/>
  <c r="E304" i="39"/>
  <c r="F304" i="39"/>
  <c r="G304" i="39"/>
  <c r="H304" i="39"/>
  <c r="D305" i="39"/>
  <c r="E305" i="39"/>
  <c r="F305" i="39"/>
  <c r="G305" i="39"/>
  <c r="H305" i="39"/>
  <c r="D306" i="39"/>
  <c r="E306" i="39"/>
  <c r="F306" i="39"/>
  <c r="G306" i="39"/>
  <c r="I306" i="39" s="1"/>
  <c r="H306" i="39"/>
  <c r="D307" i="39"/>
  <c r="E307" i="39"/>
  <c r="F307" i="39"/>
  <c r="G307" i="39"/>
  <c r="I307" i="39" s="1"/>
  <c r="H307" i="39"/>
  <c r="D308" i="39"/>
  <c r="E308" i="39"/>
  <c r="F308" i="39"/>
  <c r="G308" i="39"/>
  <c r="H308" i="39"/>
  <c r="D309" i="39"/>
  <c r="E309" i="39"/>
  <c r="F309" i="39"/>
  <c r="G309" i="39"/>
  <c r="H309" i="39"/>
  <c r="D310" i="39"/>
  <c r="E310" i="39"/>
  <c r="F310" i="39"/>
  <c r="G310" i="39"/>
  <c r="I310" i="39" s="1"/>
  <c r="H310" i="39"/>
  <c r="D311" i="39"/>
  <c r="E311" i="39"/>
  <c r="F311" i="39"/>
  <c r="G311" i="39"/>
  <c r="H311" i="39"/>
  <c r="D312" i="39"/>
  <c r="E312" i="39"/>
  <c r="F312" i="39"/>
  <c r="G312" i="39"/>
  <c r="H312" i="39"/>
  <c r="D313" i="39"/>
  <c r="E313" i="39"/>
  <c r="F313" i="39"/>
  <c r="G313" i="39"/>
  <c r="H313" i="39"/>
  <c r="D314" i="39"/>
  <c r="E314" i="39"/>
  <c r="F314" i="39"/>
  <c r="G314" i="39"/>
  <c r="I314" i="39" s="1"/>
  <c r="H314" i="39"/>
  <c r="D315" i="39"/>
  <c r="E315" i="39"/>
  <c r="F315" i="39"/>
  <c r="G315" i="39"/>
  <c r="I315" i="39" s="1"/>
  <c r="H315" i="39"/>
  <c r="D316" i="39"/>
  <c r="E316" i="39"/>
  <c r="F316" i="39"/>
  <c r="G316" i="39"/>
  <c r="H316" i="39"/>
  <c r="D317" i="39"/>
  <c r="E317" i="39"/>
  <c r="F317" i="39"/>
  <c r="G317" i="39"/>
  <c r="H317" i="39"/>
  <c r="D318" i="39"/>
  <c r="E318" i="39"/>
  <c r="F318" i="39"/>
  <c r="G318" i="39"/>
  <c r="I318" i="39" s="1"/>
  <c r="H318" i="39"/>
  <c r="D319" i="39"/>
  <c r="E319" i="39"/>
  <c r="F319" i="39"/>
  <c r="G319" i="39"/>
  <c r="H319" i="39"/>
  <c r="D320" i="39"/>
  <c r="E320" i="39"/>
  <c r="F320" i="39"/>
  <c r="G320" i="39"/>
  <c r="H320" i="39"/>
  <c r="D321" i="39"/>
  <c r="E321" i="39"/>
  <c r="F321" i="39"/>
  <c r="G321" i="39"/>
  <c r="H321" i="39"/>
  <c r="D322" i="39"/>
  <c r="E322" i="39"/>
  <c r="F322" i="39"/>
  <c r="G322" i="39"/>
  <c r="I322" i="39" s="1"/>
  <c r="H322" i="39"/>
  <c r="D323" i="39"/>
  <c r="E323" i="39"/>
  <c r="F323" i="39"/>
  <c r="G323" i="39"/>
  <c r="I323" i="39" s="1"/>
  <c r="H323" i="39"/>
  <c r="D324" i="39"/>
  <c r="E324" i="39"/>
  <c r="F324" i="39"/>
  <c r="G324" i="39"/>
  <c r="H324" i="39"/>
  <c r="D325" i="39"/>
  <c r="E325" i="39"/>
  <c r="F325" i="39"/>
  <c r="G325" i="39"/>
  <c r="H325" i="39"/>
  <c r="D326" i="39"/>
  <c r="E326" i="39"/>
  <c r="F326" i="39"/>
  <c r="G326" i="39"/>
  <c r="I326" i="39" s="1"/>
  <c r="H326" i="39"/>
  <c r="D327" i="39"/>
  <c r="E327" i="39"/>
  <c r="F327" i="39"/>
  <c r="G327" i="39"/>
  <c r="H327" i="39"/>
  <c r="D328" i="39"/>
  <c r="E328" i="39"/>
  <c r="F328" i="39"/>
  <c r="G328" i="39"/>
  <c r="H328" i="39"/>
  <c r="D329" i="39"/>
  <c r="E329" i="39"/>
  <c r="F329" i="39"/>
  <c r="G329" i="39"/>
  <c r="H329" i="39"/>
  <c r="D330" i="39"/>
  <c r="E330" i="39"/>
  <c r="F330" i="39"/>
  <c r="G330" i="39"/>
  <c r="I330" i="39" s="1"/>
  <c r="H330" i="39"/>
  <c r="D331" i="39"/>
  <c r="E331" i="39"/>
  <c r="F331" i="39"/>
  <c r="G331" i="39"/>
  <c r="I331" i="39" s="1"/>
  <c r="H331" i="39"/>
  <c r="D332" i="39"/>
  <c r="E332" i="39"/>
  <c r="F332" i="39"/>
  <c r="G332" i="39"/>
  <c r="H332" i="39"/>
  <c r="D333" i="39"/>
  <c r="E333" i="39"/>
  <c r="F333" i="39"/>
  <c r="G333" i="39"/>
  <c r="H333" i="39"/>
  <c r="D334" i="39"/>
  <c r="E334" i="39"/>
  <c r="F334" i="39"/>
  <c r="G334" i="39"/>
  <c r="I334" i="39" s="1"/>
  <c r="H334" i="39"/>
  <c r="D335" i="39"/>
  <c r="E335" i="39"/>
  <c r="F335" i="39"/>
  <c r="G335" i="39"/>
  <c r="I335" i="39" s="1"/>
  <c r="H335" i="39"/>
  <c r="D336" i="39"/>
  <c r="E336" i="39"/>
  <c r="F336" i="39"/>
  <c r="G336" i="39"/>
  <c r="H336" i="39"/>
  <c r="D337" i="39"/>
  <c r="E337" i="39"/>
  <c r="F337" i="39"/>
  <c r="G337" i="39"/>
  <c r="H337" i="39"/>
  <c r="D338" i="39"/>
  <c r="E338" i="39"/>
  <c r="F338" i="39"/>
  <c r="G338" i="39"/>
  <c r="I338" i="39" s="1"/>
  <c r="H338" i="39"/>
  <c r="D339" i="39"/>
  <c r="E339" i="39"/>
  <c r="F339" i="39"/>
  <c r="G339" i="39"/>
  <c r="I339" i="39" s="1"/>
  <c r="H339" i="39"/>
  <c r="D340" i="39"/>
  <c r="E340" i="39"/>
  <c r="F340" i="39"/>
  <c r="G340" i="39"/>
  <c r="H340" i="39"/>
  <c r="D341" i="39"/>
  <c r="E341" i="39"/>
  <c r="F341" i="39"/>
  <c r="G341" i="39"/>
  <c r="H341" i="39"/>
  <c r="D342" i="39"/>
  <c r="E342" i="39"/>
  <c r="F342" i="39"/>
  <c r="G342" i="39"/>
  <c r="I342" i="39" s="1"/>
  <c r="H342" i="39"/>
  <c r="D343" i="39"/>
  <c r="E343" i="39"/>
  <c r="F343" i="39"/>
  <c r="G343" i="39"/>
  <c r="I343" i="39" s="1"/>
  <c r="H343" i="39"/>
  <c r="D344" i="39"/>
  <c r="E344" i="39"/>
  <c r="F344" i="39"/>
  <c r="G344" i="39"/>
  <c r="I344" i="39" s="1"/>
  <c r="H344" i="39"/>
  <c r="D345" i="39"/>
  <c r="E345" i="39"/>
  <c r="F345" i="39"/>
  <c r="G345" i="39"/>
  <c r="H345" i="39"/>
  <c r="D346" i="39"/>
  <c r="E346" i="39"/>
  <c r="F346" i="39"/>
  <c r="G346" i="39"/>
  <c r="H346" i="39"/>
  <c r="D347" i="39"/>
  <c r="E347" i="39"/>
  <c r="F347" i="39"/>
  <c r="G347" i="39"/>
  <c r="I347" i="39" s="1"/>
  <c r="H347" i="39"/>
  <c r="D348" i="39"/>
  <c r="E348" i="39"/>
  <c r="F348" i="39"/>
  <c r="G348" i="39"/>
  <c r="I348" i="39" s="1"/>
  <c r="H348" i="39"/>
  <c r="D349" i="39"/>
  <c r="E349" i="39"/>
  <c r="F349" i="39"/>
  <c r="G349" i="39"/>
  <c r="H349" i="39"/>
  <c r="D350" i="39"/>
  <c r="E350" i="39"/>
  <c r="F350" i="39"/>
  <c r="G350" i="39"/>
  <c r="H350" i="39"/>
  <c r="D351" i="39"/>
  <c r="E351" i="39"/>
  <c r="F351" i="39"/>
  <c r="G351" i="39"/>
  <c r="I351" i="39" s="1"/>
  <c r="H351" i="39"/>
  <c r="D352" i="39"/>
  <c r="E352" i="39"/>
  <c r="F352" i="39"/>
  <c r="G352" i="39"/>
  <c r="I352" i="39" s="1"/>
  <c r="H352" i="39"/>
  <c r="D353" i="39"/>
  <c r="E353" i="39"/>
  <c r="F353" i="39"/>
  <c r="G353" i="39"/>
  <c r="H353" i="39"/>
  <c r="D354" i="39"/>
  <c r="E354" i="39"/>
  <c r="F354" i="39"/>
  <c r="G354" i="39"/>
  <c r="H354" i="39"/>
  <c r="D355" i="39"/>
  <c r="E355" i="39"/>
  <c r="F355" i="39"/>
  <c r="G355" i="39"/>
  <c r="I355" i="39" s="1"/>
  <c r="H355" i="39"/>
  <c r="D356" i="39"/>
  <c r="E356" i="39"/>
  <c r="F356" i="39"/>
  <c r="G356" i="39"/>
  <c r="I356" i="39" s="1"/>
  <c r="H356" i="39"/>
  <c r="D357" i="39"/>
  <c r="E357" i="39"/>
  <c r="F357" i="39"/>
  <c r="G357" i="39"/>
  <c r="H357" i="39"/>
  <c r="D358" i="39"/>
  <c r="E358" i="39"/>
  <c r="F358" i="39"/>
  <c r="G358" i="39"/>
  <c r="H358" i="39"/>
  <c r="D359" i="39"/>
  <c r="E359" i="39"/>
  <c r="F359" i="39"/>
  <c r="G359" i="39"/>
  <c r="I359" i="39" s="1"/>
  <c r="H359" i="39"/>
  <c r="D360" i="39"/>
  <c r="E360" i="39"/>
  <c r="F360" i="39"/>
  <c r="G360" i="39"/>
  <c r="I360" i="39" s="1"/>
  <c r="H360" i="39"/>
  <c r="D361" i="39"/>
  <c r="E361" i="39"/>
  <c r="F361" i="39"/>
  <c r="G361" i="39"/>
  <c r="H361" i="39"/>
  <c r="D362" i="39"/>
  <c r="E362" i="39"/>
  <c r="F362" i="39"/>
  <c r="G362" i="39"/>
  <c r="H362" i="39"/>
  <c r="D363" i="39"/>
  <c r="E363" i="39"/>
  <c r="F363" i="39"/>
  <c r="G363" i="39"/>
  <c r="I363" i="39" s="1"/>
  <c r="H363" i="39"/>
  <c r="D364" i="39"/>
  <c r="E364" i="39"/>
  <c r="F364" i="39"/>
  <c r="G364" i="39"/>
  <c r="I364" i="39" s="1"/>
  <c r="H364" i="39"/>
  <c r="D365" i="39"/>
  <c r="E365" i="39"/>
  <c r="F365" i="39"/>
  <c r="G365" i="39"/>
  <c r="H365" i="39"/>
  <c r="D366" i="39"/>
  <c r="E366" i="39"/>
  <c r="F366" i="39"/>
  <c r="G366" i="39"/>
  <c r="H366" i="39"/>
  <c r="D367" i="39"/>
  <c r="E367" i="39"/>
  <c r="F367" i="39"/>
  <c r="G367" i="39"/>
  <c r="I367" i="39" s="1"/>
  <c r="H367" i="39"/>
  <c r="D368" i="39"/>
  <c r="E368" i="39"/>
  <c r="F368" i="39"/>
  <c r="G368" i="39"/>
  <c r="I368" i="39" s="1"/>
  <c r="H368" i="39"/>
  <c r="D369" i="39"/>
  <c r="E369" i="39"/>
  <c r="F369" i="39"/>
  <c r="G369" i="39"/>
  <c r="H369" i="39"/>
  <c r="D370" i="39"/>
  <c r="E370" i="39"/>
  <c r="F370" i="39"/>
  <c r="G370" i="39"/>
  <c r="H370" i="39"/>
  <c r="D371" i="39"/>
  <c r="E371" i="39"/>
  <c r="F371" i="39"/>
  <c r="G371" i="39"/>
  <c r="I371" i="39" s="1"/>
  <c r="H371" i="39"/>
  <c r="D372" i="39"/>
  <c r="E372" i="39"/>
  <c r="F372" i="39"/>
  <c r="G372" i="39"/>
  <c r="I372" i="39" s="1"/>
  <c r="H372" i="39"/>
  <c r="D373" i="39"/>
  <c r="E373" i="39"/>
  <c r="F373" i="39"/>
  <c r="G373" i="39"/>
  <c r="H373" i="39"/>
  <c r="D374" i="39"/>
  <c r="E374" i="39"/>
  <c r="F374" i="39"/>
  <c r="G374" i="39"/>
  <c r="H374" i="39"/>
  <c r="D375" i="39"/>
  <c r="E375" i="39"/>
  <c r="F375" i="39"/>
  <c r="G375" i="39"/>
  <c r="I375" i="39" s="1"/>
  <c r="H375" i="39"/>
  <c r="D376" i="39"/>
  <c r="E376" i="39"/>
  <c r="F376" i="39"/>
  <c r="G376" i="39"/>
  <c r="I376" i="39" s="1"/>
  <c r="H376" i="39"/>
  <c r="D377" i="39"/>
  <c r="E377" i="39"/>
  <c r="F377" i="39"/>
  <c r="G377" i="39"/>
  <c r="H377" i="39"/>
  <c r="D378" i="39"/>
  <c r="E378" i="39"/>
  <c r="F378" i="39"/>
  <c r="G378" i="39"/>
  <c r="H378" i="39"/>
  <c r="D379" i="39"/>
  <c r="E379" i="39"/>
  <c r="F379" i="39"/>
  <c r="G379" i="39"/>
  <c r="I379" i="39" s="1"/>
  <c r="H379" i="39"/>
  <c r="D380" i="39"/>
  <c r="E380" i="39"/>
  <c r="F380" i="39"/>
  <c r="G380" i="39"/>
  <c r="I380" i="39" s="1"/>
  <c r="H380" i="39"/>
  <c r="D381" i="39"/>
  <c r="E381" i="39"/>
  <c r="F381" i="39"/>
  <c r="G381" i="39"/>
  <c r="H381" i="39"/>
  <c r="D382" i="39"/>
  <c r="E382" i="39"/>
  <c r="F382" i="39"/>
  <c r="G382" i="39"/>
  <c r="H382" i="39"/>
  <c r="D383" i="39"/>
  <c r="E383" i="39"/>
  <c r="F383" i="39"/>
  <c r="G383" i="39"/>
  <c r="I383" i="39" s="1"/>
  <c r="H383" i="39"/>
  <c r="D384" i="39"/>
  <c r="E384" i="39"/>
  <c r="F384" i="39"/>
  <c r="G384" i="39"/>
  <c r="I384" i="39" s="1"/>
  <c r="H384" i="39"/>
  <c r="D385" i="39"/>
  <c r="E385" i="39"/>
  <c r="F385" i="39"/>
  <c r="G385" i="39"/>
  <c r="H385" i="39"/>
  <c r="D386" i="39"/>
  <c r="E386" i="39"/>
  <c r="F386" i="39"/>
  <c r="G386" i="39"/>
  <c r="I386" i="39" s="1"/>
  <c r="H386" i="39"/>
  <c r="D387" i="39"/>
  <c r="E387" i="39"/>
  <c r="F387" i="39"/>
  <c r="G387" i="39"/>
  <c r="H387" i="39"/>
  <c r="D388" i="39"/>
  <c r="E388" i="39"/>
  <c r="F388" i="39"/>
  <c r="G388" i="39"/>
  <c r="H388" i="39"/>
  <c r="D389" i="39"/>
  <c r="E389" i="39"/>
  <c r="F389" i="39"/>
  <c r="G389" i="39"/>
  <c r="I389" i="39" s="1"/>
  <c r="H389" i="39"/>
  <c r="D390" i="39"/>
  <c r="E390" i="39"/>
  <c r="F390" i="39"/>
  <c r="G390" i="39"/>
  <c r="H390" i="39"/>
  <c r="D391" i="39"/>
  <c r="E391" i="39"/>
  <c r="F391" i="39"/>
  <c r="G391" i="39"/>
  <c r="H391" i="39"/>
  <c r="D392" i="39"/>
  <c r="E392" i="39"/>
  <c r="F392" i="39"/>
  <c r="G392" i="39"/>
  <c r="H392" i="39"/>
  <c r="D393" i="39"/>
  <c r="E393" i="39"/>
  <c r="F393" i="39"/>
  <c r="G393" i="39"/>
  <c r="I393" i="39" s="1"/>
  <c r="H393" i="39"/>
  <c r="D394" i="39"/>
  <c r="E394" i="39"/>
  <c r="F394" i="39"/>
  <c r="G394" i="39"/>
  <c r="I394" i="39" s="1"/>
  <c r="H394" i="39"/>
  <c r="D395" i="39"/>
  <c r="E395" i="39"/>
  <c r="F395" i="39"/>
  <c r="G395" i="39"/>
  <c r="H395" i="39"/>
  <c r="D396" i="39"/>
  <c r="E396" i="39"/>
  <c r="F396" i="39"/>
  <c r="G396" i="39"/>
  <c r="H396" i="39"/>
  <c r="D397" i="39"/>
  <c r="E397" i="39"/>
  <c r="F397" i="39"/>
  <c r="G397" i="39"/>
  <c r="I397" i="39" s="1"/>
  <c r="H397" i="39"/>
  <c r="D398" i="39"/>
  <c r="E398" i="39"/>
  <c r="F398" i="39"/>
  <c r="G398" i="39"/>
  <c r="H398" i="39"/>
  <c r="D399" i="39"/>
  <c r="E399" i="39"/>
  <c r="F399" i="39"/>
  <c r="G399" i="39"/>
  <c r="H399" i="39"/>
  <c r="D400" i="39"/>
  <c r="E400" i="39"/>
  <c r="F400" i="39"/>
  <c r="G400" i="39"/>
  <c r="H400" i="39"/>
  <c r="D401" i="39"/>
  <c r="E401" i="39"/>
  <c r="F401" i="39"/>
  <c r="G401" i="39"/>
  <c r="I401" i="39" s="1"/>
  <c r="H401" i="39"/>
  <c r="D402" i="39"/>
  <c r="E402" i="39"/>
  <c r="F402" i="39"/>
  <c r="G402" i="39"/>
  <c r="I402" i="39" s="1"/>
  <c r="H402" i="39"/>
  <c r="D403" i="39"/>
  <c r="E403" i="39"/>
  <c r="F403" i="39"/>
  <c r="G403" i="39"/>
  <c r="H403" i="39"/>
  <c r="D404" i="39"/>
  <c r="E404" i="39"/>
  <c r="F404" i="39"/>
  <c r="G404" i="39"/>
  <c r="H404" i="39"/>
  <c r="D405" i="39"/>
  <c r="E405" i="39"/>
  <c r="F405" i="39"/>
  <c r="G405" i="39"/>
  <c r="I405" i="39" s="1"/>
  <c r="H405" i="39"/>
  <c r="D406" i="39"/>
  <c r="E406" i="39"/>
  <c r="F406" i="39"/>
  <c r="G406" i="39"/>
  <c r="H406" i="39"/>
  <c r="D407" i="39"/>
  <c r="E407" i="39"/>
  <c r="F407" i="39"/>
  <c r="G407" i="39"/>
  <c r="H407" i="39"/>
  <c r="D408" i="39"/>
  <c r="E408" i="39"/>
  <c r="F408" i="39"/>
  <c r="G408" i="39"/>
  <c r="H408" i="39"/>
  <c r="D409" i="39"/>
  <c r="E409" i="39"/>
  <c r="F409" i="39"/>
  <c r="G409" i="39"/>
  <c r="I409" i="39" s="1"/>
  <c r="H409" i="39"/>
  <c r="D410" i="39"/>
  <c r="E410" i="39"/>
  <c r="F410" i="39"/>
  <c r="G410" i="39"/>
  <c r="I410" i="39" s="1"/>
  <c r="H410" i="39"/>
  <c r="D411" i="39"/>
  <c r="E411" i="39"/>
  <c r="F411" i="39"/>
  <c r="G411" i="39"/>
  <c r="H411" i="39"/>
  <c r="D412" i="39"/>
  <c r="E412" i="39"/>
  <c r="F412" i="39"/>
  <c r="G412" i="39"/>
  <c r="H412" i="39"/>
  <c r="D413" i="39"/>
  <c r="E413" i="39"/>
  <c r="F413" i="39"/>
  <c r="G413" i="39"/>
  <c r="I413" i="39" s="1"/>
  <c r="H413" i="39"/>
  <c r="D414" i="39"/>
  <c r="E414" i="39"/>
  <c r="F414" i="39"/>
  <c r="G414" i="39"/>
  <c r="H414" i="39"/>
  <c r="D415" i="39"/>
  <c r="E415" i="39"/>
  <c r="F415" i="39"/>
  <c r="G415" i="39"/>
  <c r="H415" i="39"/>
  <c r="D416" i="39"/>
  <c r="E416" i="39"/>
  <c r="F416" i="39"/>
  <c r="G416" i="39"/>
  <c r="H416" i="39"/>
  <c r="D417" i="39"/>
  <c r="E417" i="39"/>
  <c r="F417" i="39"/>
  <c r="G417" i="39"/>
  <c r="I417" i="39" s="1"/>
  <c r="H417" i="39"/>
  <c r="D418" i="39"/>
  <c r="E418" i="39"/>
  <c r="F418" i="39"/>
  <c r="G418" i="39"/>
  <c r="I418" i="39" s="1"/>
  <c r="H418" i="39"/>
  <c r="D419" i="39"/>
  <c r="E419" i="39"/>
  <c r="F419" i="39"/>
  <c r="G419" i="39"/>
  <c r="H419" i="39"/>
  <c r="D420" i="39"/>
  <c r="E420" i="39"/>
  <c r="F420" i="39"/>
  <c r="G420" i="39"/>
  <c r="H420" i="39"/>
  <c r="D421" i="39"/>
  <c r="E421" i="39"/>
  <c r="F421" i="39"/>
  <c r="G421" i="39"/>
  <c r="I421" i="39" s="1"/>
  <c r="H421" i="39"/>
  <c r="D422" i="39"/>
  <c r="E422" i="39"/>
  <c r="F422" i="39"/>
  <c r="G422" i="39"/>
  <c r="H422" i="39"/>
  <c r="D423" i="39"/>
  <c r="E423" i="39"/>
  <c r="F423" i="39"/>
  <c r="G423" i="39"/>
  <c r="H423" i="39"/>
  <c r="D424" i="39"/>
  <c r="E424" i="39"/>
  <c r="F424" i="39"/>
  <c r="G424" i="39"/>
  <c r="H424" i="39"/>
  <c r="D425" i="39"/>
  <c r="E425" i="39"/>
  <c r="F425" i="39"/>
  <c r="G425" i="39"/>
  <c r="I425" i="39" s="1"/>
  <c r="H425" i="39"/>
  <c r="D426" i="39"/>
  <c r="E426" i="39"/>
  <c r="F426" i="39"/>
  <c r="G426" i="39"/>
  <c r="I426" i="39" s="1"/>
  <c r="H426" i="39"/>
  <c r="D427" i="39"/>
  <c r="E427" i="39"/>
  <c r="F427" i="39"/>
  <c r="G427" i="39"/>
  <c r="H427" i="39"/>
  <c r="D428" i="39"/>
  <c r="E428" i="39"/>
  <c r="F428" i="39"/>
  <c r="G428" i="39"/>
  <c r="H428" i="39"/>
  <c r="D429" i="39"/>
  <c r="E429" i="39"/>
  <c r="F429" i="39"/>
  <c r="G429" i="39"/>
  <c r="I429" i="39" s="1"/>
  <c r="H429" i="39"/>
  <c r="D430" i="39"/>
  <c r="E430" i="39"/>
  <c r="F430" i="39"/>
  <c r="G430" i="39"/>
  <c r="H430" i="39"/>
  <c r="D431" i="39"/>
  <c r="E431" i="39"/>
  <c r="F431" i="39"/>
  <c r="G431" i="39"/>
  <c r="H431" i="39"/>
  <c r="D432" i="39"/>
  <c r="E432" i="39"/>
  <c r="F432" i="39"/>
  <c r="G432" i="39"/>
  <c r="H432" i="39"/>
  <c r="D433" i="39"/>
  <c r="E433" i="39"/>
  <c r="F433" i="39"/>
  <c r="G433" i="39"/>
  <c r="I433" i="39" s="1"/>
  <c r="H433" i="39"/>
  <c r="D434" i="39"/>
  <c r="E434" i="39"/>
  <c r="F434" i="39"/>
  <c r="G434" i="39"/>
  <c r="I434" i="39" s="1"/>
  <c r="H434" i="39"/>
  <c r="D435" i="39"/>
  <c r="E435" i="39"/>
  <c r="F435" i="39"/>
  <c r="G435" i="39"/>
  <c r="H435" i="39"/>
  <c r="D436" i="39"/>
  <c r="E436" i="39"/>
  <c r="F436" i="39"/>
  <c r="G436" i="39"/>
  <c r="H436" i="39"/>
  <c r="D437" i="39"/>
  <c r="E437" i="39"/>
  <c r="F437" i="39"/>
  <c r="G437" i="39"/>
  <c r="I437" i="39" s="1"/>
  <c r="H437" i="39"/>
  <c r="D438" i="39"/>
  <c r="E438" i="39"/>
  <c r="F438" i="39"/>
  <c r="G438" i="39"/>
  <c r="H438" i="39"/>
  <c r="D439" i="39"/>
  <c r="E439" i="39"/>
  <c r="F439" i="39"/>
  <c r="G439" i="39"/>
  <c r="H439" i="39"/>
  <c r="D440" i="39"/>
  <c r="E440" i="39"/>
  <c r="F440" i="39"/>
  <c r="G440" i="39"/>
  <c r="H440" i="39"/>
  <c r="D441" i="39"/>
  <c r="E441" i="39"/>
  <c r="F441" i="39"/>
  <c r="G441" i="39"/>
  <c r="H441" i="39"/>
  <c r="D442" i="39"/>
  <c r="E442" i="39"/>
  <c r="F442" i="39"/>
  <c r="G442" i="39"/>
  <c r="I442" i="39" s="1"/>
  <c r="H442" i="39"/>
  <c r="D443" i="39"/>
  <c r="E443" i="39"/>
  <c r="F443" i="39"/>
  <c r="G443" i="39"/>
  <c r="I443" i="39" s="1"/>
  <c r="H443" i="39"/>
  <c r="D444" i="39"/>
  <c r="E444" i="39"/>
  <c r="F444" i="39"/>
  <c r="G444" i="39"/>
  <c r="H444" i="39"/>
  <c r="D445" i="39"/>
  <c r="E445" i="39"/>
  <c r="F445" i="39"/>
  <c r="G445" i="39"/>
  <c r="H445" i="39"/>
  <c r="D446" i="39"/>
  <c r="E446" i="39"/>
  <c r="F446" i="39"/>
  <c r="G446" i="39"/>
  <c r="I446" i="39" s="1"/>
  <c r="H446" i="39"/>
  <c r="D447" i="39"/>
  <c r="E447" i="39"/>
  <c r="F447" i="39"/>
  <c r="G447" i="39"/>
  <c r="I447" i="39" s="1"/>
  <c r="H447" i="39"/>
  <c r="D448" i="39"/>
  <c r="E448" i="39"/>
  <c r="F448" i="39"/>
  <c r="G448" i="39"/>
  <c r="H448" i="39"/>
  <c r="D449" i="39"/>
  <c r="E449" i="39"/>
  <c r="F449" i="39"/>
  <c r="G449" i="39"/>
  <c r="H449" i="39"/>
  <c r="D450" i="39"/>
  <c r="E450" i="39"/>
  <c r="F450" i="39"/>
  <c r="G450" i="39"/>
  <c r="I450" i="39" s="1"/>
  <c r="H450" i="39"/>
  <c r="D451" i="39"/>
  <c r="E451" i="39"/>
  <c r="F451" i="39"/>
  <c r="G451" i="39"/>
  <c r="I451" i="39" s="1"/>
  <c r="H451" i="39"/>
  <c r="D452" i="39"/>
  <c r="E452" i="39"/>
  <c r="F452" i="39"/>
  <c r="G452" i="39"/>
  <c r="H452" i="39"/>
  <c r="D453" i="39"/>
  <c r="E453" i="39"/>
  <c r="F453" i="39"/>
  <c r="G453" i="39"/>
  <c r="H453" i="39"/>
  <c r="D454" i="39"/>
  <c r="E454" i="39"/>
  <c r="F454" i="39"/>
  <c r="G454" i="39"/>
  <c r="I454" i="39" s="1"/>
  <c r="H454" i="39"/>
  <c r="D455" i="39"/>
  <c r="E455" i="39"/>
  <c r="F455" i="39"/>
  <c r="G455" i="39"/>
  <c r="I455" i="39" s="1"/>
  <c r="H455" i="39"/>
  <c r="D456" i="39"/>
  <c r="E456" i="39"/>
  <c r="F456" i="39"/>
  <c r="G456" i="39"/>
  <c r="H456" i="39"/>
  <c r="D457" i="39"/>
  <c r="E457" i="39"/>
  <c r="F457" i="39"/>
  <c r="G457" i="39"/>
  <c r="H457" i="39"/>
  <c r="D458" i="39"/>
  <c r="E458" i="39"/>
  <c r="F458" i="39"/>
  <c r="G458" i="39"/>
  <c r="I458" i="39" s="1"/>
  <c r="H458" i="39"/>
  <c r="D459" i="39"/>
  <c r="E459" i="39"/>
  <c r="F459" i="39"/>
  <c r="G459" i="39"/>
  <c r="I459" i="39" s="1"/>
  <c r="H459" i="39"/>
  <c r="D460" i="39"/>
  <c r="E460" i="39"/>
  <c r="F460" i="39"/>
  <c r="G460" i="39"/>
  <c r="H460" i="39"/>
  <c r="D461" i="39"/>
  <c r="E461" i="39"/>
  <c r="F461" i="39"/>
  <c r="G461" i="39"/>
  <c r="H461" i="39"/>
  <c r="D462" i="39"/>
  <c r="E462" i="39"/>
  <c r="F462" i="39"/>
  <c r="G462" i="39"/>
  <c r="I462" i="39" s="1"/>
  <c r="H462" i="39"/>
  <c r="D463" i="39"/>
  <c r="E463" i="39"/>
  <c r="F463" i="39"/>
  <c r="G463" i="39"/>
  <c r="I463" i="39" s="1"/>
  <c r="H463" i="39"/>
  <c r="D464" i="39"/>
  <c r="E464" i="39"/>
  <c r="F464" i="39"/>
  <c r="G464" i="39"/>
  <c r="H464" i="39"/>
  <c r="D465" i="39"/>
  <c r="E465" i="39"/>
  <c r="F465" i="39"/>
  <c r="G465" i="39"/>
  <c r="H465" i="39"/>
  <c r="D466" i="39"/>
  <c r="E466" i="39"/>
  <c r="F466" i="39"/>
  <c r="G466" i="39"/>
  <c r="I466" i="39" s="1"/>
  <c r="H466" i="39"/>
  <c r="D467" i="39"/>
  <c r="E467" i="39"/>
  <c r="F467" i="39"/>
  <c r="G467" i="39"/>
  <c r="I467" i="39" s="1"/>
  <c r="H467" i="39"/>
  <c r="D468" i="39"/>
  <c r="E468" i="39"/>
  <c r="F468" i="39"/>
  <c r="G468" i="39"/>
  <c r="H468" i="39"/>
  <c r="D469" i="39"/>
  <c r="E469" i="39"/>
  <c r="F469" i="39"/>
  <c r="G469" i="39"/>
  <c r="H469" i="39"/>
  <c r="D470" i="39"/>
  <c r="E470" i="39"/>
  <c r="F470" i="39"/>
  <c r="G470" i="39"/>
  <c r="I470" i="39" s="1"/>
  <c r="H470" i="39"/>
  <c r="D471" i="39"/>
  <c r="E471" i="39"/>
  <c r="F471" i="39"/>
  <c r="G471" i="39"/>
  <c r="I471" i="39" s="1"/>
  <c r="H471" i="39"/>
  <c r="D472" i="39"/>
  <c r="E472" i="39"/>
  <c r="F472" i="39"/>
  <c r="G472" i="39"/>
  <c r="H472" i="39"/>
  <c r="D473" i="39"/>
  <c r="E473" i="39"/>
  <c r="F473" i="39"/>
  <c r="G473" i="39"/>
  <c r="H473" i="39"/>
  <c r="D474" i="39"/>
  <c r="E474" i="39"/>
  <c r="F474" i="39"/>
  <c r="G474" i="39"/>
  <c r="I474" i="39" s="1"/>
  <c r="H474" i="39"/>
  <c r="D475" i="39"/>
  <c r="E475" i="39"/>
  <c r="F475" i="39"/>
  <c r="G475" i="39"/>
  <c r="I475" i="39" s="1"/>
  <c r="H475" i="39"/>
  <c r="D476" i="39"/>
  <c r="E476" i="39"/>
  <c r="F476" i="39"/>
  <c r="G476" i="39"/>
  <c r="H476" i="39"/>
  <c r="D477" i="39"/>
  <c r="E477" i="39"/>
  <c r="F477" i="39"/>
  <c r="G477" i="39"/>
  <c r="H477" i="39"/>
  <c r="D478" i="39"/>
  <c r="E478" i="39"/>
  <c r="F478" i="39"/>
  <c r="G478" i="39"/>
  <c r="I478" i="39" s="1"/>
  <c r="H478" i="39"/>
  <c r="D479" i="39"/>
  <c r="E479" i="39"/>
  <c r="F479" i="39"/>
  <c r="G479" i="39"/>
  <c r="I479" i="39" s="1"/>
  <c r="H479" i="39"/>
  <c r="D480" i="39"/>
  <c r="E480" i="39"/>
  <c r="F480" i="39"/>
  <c r="G480" i="39"/>
  <c r="H480" i="39"/>
  <c r="D481" i="39"/>
  <c r="E481" i="39"/>
  <c r="F481" i="39"/>
  <c r="G481" i="39"/>
  <c r="H481" i="39"/>
  <c r="D482" i="39"/>
  <c r="E482" i="39"/>
  <c r="F482" i="39"/>
  <c r="G482" i="39"/>
  <c r="I482" i="39" s="1"/>
  <c r="H482" i="39"/>
  <c r="D483" i="39"/>
  <c r="E483" i="39"/>
  <c r="F483" i="39"/>
  <c r="G483" i="39"/>
  <c r="I483" i="39" s="1"/>
  <c r="H483" i="39"/>
  <c r="D484" i="39"/>
  <c r="E484" i="39"/>
  <c r="F484" i="39"/>
  <c r="G484" i="39"/>
  <c r="H484" i="39"/>
  <c r="D485" i="39"/>
  <c r="E485" i="39"/>
  <c r="F485" i="39"/>
  <c r="G485" i="39"/>
  <c r="H485" i="39"/>
  <c r="D486" i="39"/>
  <c r="E486" i="39"/>
  <c r="F486" i="39"/>
  <c r="G486" i="39"/>
  <c r="I486" i="39" s="1"/>
  <c r="H486" i="39"/>
  <c r="D487" i="39"/>
  <c r="E487" i="39"/>
  <c r="F487" i="39"/>
  <c r="G487" i="39"/>
  <c r="I487" i="39" s="1"/>
  <c r="H487" i="39"/>
  <c r="D488" i="39"/>
  <c r="E488" i="39"/>
  <c r="F488" i="39"/>
  <c r="G488" i="39"/>
  <c r="H488" i="39"/>
  <c r="D489" i="39"/>
  <c r="E489" i="39"/>
  <c r="F489" i="39"/>
  <c r="G489" i="39"/>
  <c r="H489" i="39"/>
  <c r="D490" i="39"/>
  <c r="E490" i="39"/>
  <c r="F490" i="39"/>
  <c r="G490" i="39"/>
  <c r="I490" i="39" s="1"/>
  <c r="H490" i="39"/>
  <c r="D491" i="39"/>
  <c r="E491" i="39"/>
  <c r="F491" i="39"/>
  <c r="G491" i="39"/>
  <c r="I491" i="39" s="1"/>
  <c r="H491" i="39"/>
  <c r="D492" i="39"/>
  <c r="E492" i="39"/>
  <c r="F492" i="39"/>
  <c r="G492" i="39"/>
  <c r="H492" i="39"/>
  <c r="D493" i="39"/>
  <c r="E493" i="39"/>
  <c r="F493" i="39"/>
  <c r="G493" i="39"/>
  <c r="H493" i="39"/>
  <c r="D494" i="39"/>
  <c r="E494" i="39"/>
  <c r="F494" i="39"/>
  <c r="G494" i="39"/>
  <c r="I494" i="39" s="1"/>
  <c r="H494" i="39"/>
  <c r="D495" i="39"/>
  <c r="E495" i="39"/>
  <c r="F495" i="39"/>
  <c r="G495" i="39"/>
  <c r="I495" i="39" s="1"/>
  <c r="H495" i="39"/>
  <c r="D496" i="39"/>
  <c r="E496" i="39"/>
  <c r="F496" i="39"/>
  <c r="G496" i="39"/>
  <c r="H496" i="39"/>
  <c r="D497" i="39"/>
  <c r="E497" i="39"/>
  <c r="F497" i="39"/>
  <c r="G497" i="39"/>
  <c r="H497" i="39"/>
  <c r="D498" i="39"/>
  <c r="E498" i="39"/>
  <c r="F498" i="39"/>
  <c r="G498" i="39"/>
  <c r="I498" i="39" s="1"/>
  <c r="H498" i="39"/>
  <c r="D499" i="39"/>
  <c r="E499" i="39"/>
  <c r="F499" i="39"/>
  <c r="G499" i="39"/>
  <c r="I499" i="39" s="1"/>
  <c r="H499" i="39"/>
  <c r="D500" i="39"/>
  <c r="E500" i="39"/>
  <c r="F500" i="39"/>
  <c r="G500" i="39"/>
  <c r="H500" i="39"/>
  <c r="D501" i="39"/>
  <c r="E501" i="39"/>
  <c r="F501" i="39"/>
  <c r="G501" i="39"/>
  <c r="H501" i="39"/>
  <c r="D502" i="39"/>
  <c r="E502" i="39"/>
  <c r="F502" i="39"/>
  <c r="G502" i="39"/>
  <c r="I502" i="39" s="1"/>
  <c r="H502" i="39"/>
  <c r="D503" i="39"/>
  <c r="E503" i="39"/>
  <c r="F503" i="39"/>
  <c r="G503" i="39"/>
  <c r="I503" i="39" s="1"/>
  <c r="H503" i="39"/>
  <c r="D504" i="39"/>
  <c r="E504" i="39"/>
  <c r="F504" i="39"/>
  <c r="G504" i="39"/>
  <c r="H504" i="39"/>
  <c r="D505" i="39"/>
  <c r="E505" i="39"/>
  <c r="F505" i="39"/>
  <c r="G505" i="39"/>
  <c r="H505" i="39"/>
  <c r="D506" i="39"/>
  <c r="E506" i="39"/>
  <c r="F506" i="39"/>
  <c r="G506" i="39"/>
  <c r="I506" i="39" s="1"/>
  <c r="H506" i="39"/>
  <c r="D507" i="39"/>
  <c r="E507" i="39"/>
  <c r="F507" i="39"/>
  <c r="G507" i="39"/>
  <c r="I507" i="39" s="1"/>
  <c r="H507" i="39"/>
  <c r="D508" i="39"/>
  <c r="E508" i="39"/>
  <c r="F508" i="39"/>
  <c r="G508" i="39"/>
  <c r="H508" i="39"/>
  <c r="D509" i="39"/>
  <c r="E509" i="39"/>
  <c r="F509" i="39"/>
  <c r="G509" i="39"/>
  <c r="H509" i="39"/>
  <c r="D510" i="39"/>
  <c r="E510" i="39"/>
  <c r="F510" i="39"/>
  <c r="G510" i="39"/>
  <c r="I510" i="39" s="1"/>
  <c r="H510" i="39"/>
  <c r="D511" i="39"/>
  <c r="E511" i="39"/>
  <c r="F511" i="39"/>
  <c r="G511" i="39"/>
  <c r="I511" i="39" s="1"/>
  <c r="H511" i="39"/>
  <c r="D512" i="39"/>
  <c r="E512" i="39"/>
  <c r="F512" i="39"/>
  <c r="G512" i="39"/>
  <c r="H512" i="39"/>
  <c r="D513" i="39"/>
  <c r="E513" i="39"/>
  <c r="F513" i="39"/>
  <c r="G513" i="39"/>
  <c r="H513" i="39"/>
  <c r="D514" i="39"/>
  <c r="E514" i="39"/>
  <c r="F514" i="39"/>
  <c r="G514" i="39"/>
  <c r="I514" i="39" s="1"/>
  <c r="H514" i="39"/>
  <c r="D515" i="39"/>
  <c r="E515" i="39"/>
  <c r="F515" i="39"/>
  <c r="G515" i="39"/>
  <c r="I515" i="39" s="1"/>
  <c r="H515" i="39"/>
  <c r="D516" i="39"/>
  <c r="E516" i="39"/>
  <c r="F516" i="39"/>
  <c r="G516" i="39"/>
  <c r="H516" i="39"/>
  <c r="D517" i="39"/>
  <c r="E517" i="39"/>
  <c r="F517" i="39"/>
  <c r="G517" i="39"/>
  <c r="H517" i="39"/>
  <c r="D518" i="39"/>
  <c r="E518" i="39"/>
  <c r="F518" i="39"/>
  <c r="G518" i="39"/>
  <c r="I518" i="39" s="1"/>
  <c r="H518" i="39"/>
  <c r="D519" i="39"/>
  <c r="E519" i="39"/>
  <c r="F519" i="39"/>
  <c r="G519" i="39"/>
  <c r="I519" i="39" s="1"/>
  <c r="H519" i="39"/>
  <c r="D520" i="39"/>
  <c r="E520" i="39"/>
  <c r="F520" i="39"/>
  <c r="G520" i="39"/>
  <c r="H520" i="39"/>
  <c r="D521" i="39"/>
  <c r="E521" i="39"/>
  <c r="F521" i="39"/>
  <c r="G521" i="39"/>
  <c r="H521" i="39"/>
  <c r="D522" i="39"/>
  <c r="E522" i="39"/>
  <c r="F522" i="39"/>
  <c r="G522" i="39"/>
  <c r="I522" i="39" s="1"/>
  <c r="H522" i="39"/>
  <c r="D523" i="39"/>
  <c r="E523" i="39"/>
  <c r="F523" i="39"/>
  <c r="G523" i="39"/>
  <c r="I523" i="39" s="1"/>
  <c r="H523" i="39"/>
  <c r="D524" i="39"/>
  <c r="E524" i="39"/>
  <c r="F524" i="39"/>
  <c r="G524" i="39"/>
  <c r="H524" i="39"/>
  <c r="D525" i="39"/>
  <c r="E525" i="39"/>
  <c r="F525" i="39"/>
  <c r="G525" i="39"/>
  <c r="H525" i="39"/>
  <c r="D526" i="39"/>
  <c r="E526" i="39"/>
  <c r="F526" i="39"/>
  <c r="G526" i="39"/>
  <c r="I526" i="39" s="1"/>
  <c r="H526" i="39"/>
  <c r="D527" i="39"/>
  <c r="E527" i="39"/>
  <c r="F527" i="39"/>
  <c r="G527" i="39"/>
  <c r="I527" i="39" s="1"/>
  <c r="H527" i="39"/>
  <c r="D528" i="39"/>
  <c r="E528" i="39"/>
  <c r="F528" i="39"/>
  <c r="G528" i="39"/>
  <c r="H528" i="39"/>
  <c r="D529" i="39"/>
  <c r="E529" i="39"/>
  <c r="F529" i="39"/>
  <c r="G529" i="39"/>
  <c r="H529" i="39"/>
  <c r="D530" i="39"/>
  <c r="E530" i="39"/>
  <c r="F530" i="39"/>
  <c r="G530" i="39"/>
  <c r="I530" i="39" s="1"/>
  <c r="H530" i="39"/>
  <c r="D531" i="39"/>
  <c r="E531" i="39"/>
  <c r="F531" i="39"/>
  <c r="G531" i="39"/>
  <c r="I531" i="39" s="1"/>
  <c r="H531" i="39"/>
  <c r="D532" i="39"/>
  <c r="E532" i="39"/>
  <c r="F532" i="39"/>
  <c r="G532" i="39"/>
  <c r="H532" i="39"/>
  <c r="D533" i="39"/>
  <c r="E533" i="39"/>
  <c r="F533" i="39"/>
  <c r="G533" i="39"/>
  <c r="H533" i="39"/>
  <c r="D535" i="39"/>
  <c r="E535" i="39"/>
  <c r="F535" i="39"/>
  <c r="G535" i="39"/>
  <c r="I535" i="39" s="1"/>
  <c r="H535" i="39"/>
  <c r="D536" i="39"/>
  <c r="E536" i="39"/>
  <c r="F536" i="39"/>
  <c r="G536" i="39"/>
  <c r="I536" i="39" s="1"/>
  <c r="H536" i="39"/>
  <c r="D537" i="39"/>
  <c r="E537" i="39"/>
  <c r="F537" i="39"/>
  <c r="G537" i="39"/>
  <c r="H537" i="39"/>
  <c r="D538" i="39"/>
  <c r="E538" i="39"/>
  <c r="F538" i="39"/>
  <c r="G538" i="39"/>
  <c r="H538" i="39"/>
  <c r="D539" i="39"/>
  <c r="E539" i="39"/>
  <c r="F539" i="39"/>
  <c r="G539" i="39"/>
  <c r="I539" i="39" s="1"/>
  <c r="H539" i="39"/>
  <c r="D540" i="39"/>
  <c r="E540" i="39"/>
  <c r="F540" i="39"/>
  <c r="G540" i="39"/>
  <c r="I540" i="39" s="1"/>
  <c r="H540" i="39"/>
  <c r="D541" i="39"/>
  <c r="E541" i="39"/>
  <c r="F541" i="39"/>
  <c r="G541" i="39"/>
  <c r="H541" i="39"/>
  <c r="D542" i="39"/>
  <c r="E542" i="39"/>
  <c r="F542" i="39"/>
  <c r="G542" i="39"/>
  <c r="H542" i="39"/>
  <c r="D543" i="39"/>
  <c r="E543" i="39"/>
  <c r="F543" i="39"/>
  <c r="G543" i="39"/>
  <c r="I543" i="39" s="1"/>
  <c r="H543" i="39"/>
  <c r="D544" i="39"/>
  <c r="E544" i="39"/>
  <c r="F544" i="39"/>
  <c r="G544" i="39"/>
  <c r="I544" i="39" s="1"/>
  <c r="H544" i="39"/>
  <c r="D546" i="39"/>
  <c r="E546" i="39"/>
  <c r="F546" i="39"/>
  <c r="G546" i="39"/>
  <c r="H546" i="39"/>
  <c r="D547" i="39"/>
  <c r="E547" i="39"/>
  <c r="F547" i="39"/>
  <c r="G547" i="39"/>
  <c r="H547" i="39"/>
  <c r="D548" i="39"/>
  <c r="E548" i="39"/>
  <c r="F548" i="39"/>
  <c r="G548" i="39"/>
  <c r="I548" i="39" s="1"/>
  <c r="H548" i="39"/>
  <c r="D549" i="39"/>
  <c r="E549" i="39"/>
  <c r="F549" i="39"/>
  <c r="G549" i="39"/>
  <c r="I549" i="39" s="1"/>
  <c r="H549" i="39"/>
  <c r="D550" i="39"/>
  <c r="E550" i="39"/>
  <c r="F550" i="39"/>
  <c r="G550" i="39"/>
  <c r="H550" i="39"/>
  <c r="D551" i="39"/>
  <c r="E551" i="39"/>
  <c r="F551" i="39"/>
  <c r="G551" i="39"/>
  <c r="H551" i="39"/>
  <c r="D552" i="39"/>
  <c r="E552" i="39"/>
  <c r="F552" i="39"/>
  <c r="G552" i="39"/>
  <c r="I552" i="39" s="1"/>
  <c r="H552" i="39"/>
  <c r="D553" i="39"/>
  <c r="E553" i="39"/>
  <c r="F553" i="39"/>
  <c r="G553" i="39"/>
  <c r="I553" i="39" s="1"/>
  <c r="H553" i="39"/>
  <c r="D554" i="39"/>
  <c r="E554" i="39"/>
  <c r="F554" i="39"/>
  <c r="G554" i="39"/>
  <c r="H554" i="39"/>
  <c r="D555" i="39"/>
  <c r="E555" i="39"/>
  <c r="F555" i="39"/>
  <c r="G555" i="39"/>
  <c r="H555" i="39"/>
  <c r="D556" i="39"/>
  <c r="E556" i="39"/>
  <c r="F556" i="39"/>
  <c r="G556" i="39"/>
  <c r="I556" i="39" s="1"/>
  <c r="H556" i="39"/>
  <c r="D557" i="39"/>
  <c r="E557" i="39"/>
  <c r="F557" i="39"/>
  <c r="G557" i="39"/>
  <c r="I557" i="39" s="1"/>
  <c r="H557" i="39"/>
  <c r="D558" i="39"/>
  <c r="E558" i="39"/>
  <c r="F558" i="39"/>
  <c r="G558" i="39"/>
  <c r="H558" i="39"/>
  <c r="D559" i="39"/>
  <c r="E559" i="39"/>
  <c r="F559" i="39"/>
  <c r="G559" i="39"/>
  <c r="H559" i="39"/>
  <c r="D560" i="39"/>
  <c r="E560" i="39"/>
  <c r="F560" i="39"/>
  <c r="G560" i="39"/>
  <c r="I560" i="39" s="1"/>
  <c r="H560" i="39"/>
  <c r="D561" i="39"/>
  <c r="E561" i="39"/>
  <c r="F561" i="39"/>
  <c r="G561" i="39"/>
  <c r="I561" i="39" s="1"/>
  <c r="H561" i="39"/>
  <c r="D562" i="39"/>
  <c r="E562" i="39"/>
  <c r="F562" i="39"/>
  <c r="G562" i="39"/>
  <c r="H562" i="39"/>
  <c r="D563" i="39"/>
  <c r="E563" i="39"/>
  <c r="F563" i="39"/>
  <c r="G563" i="39"/>
  <c r="H563" i="39"/>
  <c r="D564" i="39"/>
  <c r="E564" i="39"/>
  <c r="F564" i="39"/>
  <c r="G564" i="39"/>
  <c r="I564" i="39" s="1"/>
  <c r="H564" i="39"/>
  <c r="D565" i="39"/>
  <c r="E565" i="39"/>
  <c r="F565" i="39"/>
  <c r="G565" i="39"/>
  <c r="I565" i="39" s="1"/>
  <c r="H565" i="39"/>
  <c r="D566" i="39"/>
  <c r="E566" i="39"/>
  <c r="F566" i="39"/>
  <c r="G566" i="39"/>
  <c r="H566" i="39"/>
  <c r="D567" i="39"/>
  <c r="E567" i="39"/>
  <c r="F567" i="39"/>
  <c r="G567" i="39"/>
  <c r="H567" i="39"/>
  <c r="D568" i="39"/>
  <c r="E568" i="39"/>
  <c r="F568" i="39"/>
  <c r="G568" i="39"/>
  <c r="I568" i="39" s="1"/>
  <c r="H568" i="39"/>
  <c r="D569" i="39"/>
  <c r="E569" i="39"/>
  <c r="F569" i="39"/>
  <c r="G569" i="39"/>
  <c r="I569" i="39" s="1"/>
  <c r="H569" i="39"/>
  <c r="D570" i="39"/>
  <c r="E570" i="39"/>
  <c r="F570" i="39"/>
  <c r="G570" i="39"/>
  <c r="H570" i="39"/>
  <c r="D571" i="39"/>
  <c r="E571" i="39"/>
  <c r="F571" i="39"/>
  <c r="G571" i="39"/>
  <c r="H571" i="39"/>
  <c r="D572" i="39"/>
  <c r="E572" i="39"/>
  <c r="F572" i="39"/>
  <c r="G572" i="39"/>
  <c r="I572" i="39" s="1"/>
  <c r="H572" i="39"/>
  <c r="D573" i="39"/>
  <c r="E573" i="39"/>
  <c r="F573" i="39"/>
  <c r="G573" i="39"/>
  <c r="I573" i="39" s="1"/>
  <c r="H573" i="39"/>
  <c r="D574" i="39"/>
  <c r="E574" i="39"/>
  <c r="F574" i="39"/>
  <c r="G574" i="39"/>
  <c r="H574" i="39"/>
  <c r="D575" i="39"/>
  <c r="E575" i="39"/>
  <c r="F575" i="39"/>
  <c r="G575" i="39"/>
  <c r="H575" i="39"/>
  <c r="D576" i="39"/>
  <c r="E576" i="39"/>
  <c r="F576" i="39"/>
  <c r="G576" i="39"/>
  <c r="I576" i="39" s="1"/>
  <c r="H576" i="39"/>
  <c r="D577" i="39"/>
  <c r="E577" i="39"/>
  <c r="F577" i="39"/>
  <c r="G577" i="39"/>
  <c r="I577" i="39" s="1"/>
  <c r="H577" i="39"/>
  <c r="D578" i="39"/>
  <c r="E578" i="39"/>
  <c r="F578" i="39"/>
  <c r="G578" i="39"/>
  <c r="H578" i="39"/>
  <c r="D579" i="39"/>
  <c r="E579" i="39"/>
  <c r="F579" i="39"/>
  <c r="G579" i="39"/>
  <c r="H579" i="39"/>
  <c r="D580" i="39"/>
  <c r="E580" i="39"/>
  <c r="F580" i="39"/>
  <c r="G580" i="39"/>
  <c r="I580" i="39" s="1"/>
  <c r="H580" i="39"/>
  <c r="D581" i="39"/>
  <c r="E581" i="39"/>
  <c r="F581" i="39"/>
  <c r="G581" i="39"/>
  <c r="I581" i="39" s="1"/>
  <c r="H581" i="39"/>
  <c r="D582" i="39"/>
  <c r="E582" i="39"/>
  <c r="F582" i="39"/>
  <c r="G582" i="39"/>
  <c r="H582" i="39"/>
  <c r="D583" i="39"/>
  <c r="E583" i="39"/>
  <c r="F583" i="39"/>
  <c r="G583" i="39"/>
  <c r="H583" i="39"/>
  <c r="D584" i="39"/>
  <c r="E584" i="39"/>
  <c r="F584" i="39"/>
  <c r="G584" i="39"/>
  <c r="I584" i="39" s="1"/>
  <c r="H584" i="39"/>
  <c r="D585" i="39"/>
  <c r="E585" i="39"/>
  <c r="F585" i="39"/>
  <c r="G585" i="39"/>
  <c r="I585" i="39" s="1"/>
  <c r="H585" i="39"/>
  <c r="D586" i="39"/>
  <c r="E586" i="39"/>
  <c r="F586" i="39"/>
  <c r="G586" i="39"/>
  <c r="H586" i="39"/>
  <c r="D587" i="39"/>
  <c r="E587" i="39"/>
  <c r="F587" i="39"/>
  <c r="G587" i="39"/>
  <c r="H587" i="39"/>
  <c r="D588" i="39"/>
  <c r="E588" i="39"/>
  <c r="F588" i="39"/>
  <c r="G588" i="39"/>
  <c r="I588" i="39" s="1"/>
  <c r="H588" i="39"/>
  <c r="D589" i="39"/>
  <c r="E589" i="39"/>
  <c r="F589" i="39"/>
  <c r="G589" i="39"/>
  <c r="I589" i="39" s="1"/>
  <c r="H589" i="39"/>
  <c r="D590" i="39"/>
  <c r="E590" i="39"/>
  <c r="F590" i="39"/>
  <c r="G590" i="39"/>
  <c r="H590" i="39"/>
  <c r="D591" i="39"/>
  <c r="E591" i="39"/>
  <c r="F591" i="39"/>
  <c r="G591" i="39"/>
  <c r="H591" i="39"/>
  <c r="D592" i="39"/>
  <c r="E592" i="39"/>
  <c r="F592" i="39"/>
  <c r="G592" i="39"/>
  <c r="I592" i="39" s="1"/>
  <c r="H592" i="39"/>
  <c r="D593" i="39"/>
  <c r="E593" i="39"/>
  <c r="F593" i="39"/>
  <c r="G593" i="39"/>
  <c r="I593" i="39" s="1"/>
  <c r="H593" i="39"/>
  <c r="D594" i="39"/>
  <c r="E594" i="39"/>
  <c r="F594" i="39"/>
  <c r="G594" i="39"/>
  <c r="H594" i="39"/>
  <c r="D595" i="39"/>
  <c r="E595" i="39"/>
  <c r="F595" i="39"/>
  <c r="G595" i="39"/>
  <c r="H595" i="39"/>
  <c r="D596" i="39"/>
  <c r="E596" i="39"/>
  <c r="F596" i="39"/>
  <c r="G596" i="39"/>
  <c r="I596" i="39" s="1"/>
  <c r="H596" i="39"/>
  <c r="D597" i="39"/>
  <c r="E597" i="39"/>
  <c r="F597" i="39"/>
  <c r="G597" i="39"/>
  <c r="I597" i="39" s="1"/>
  <c r="H597" i="39"/>
  <c r="D598" i="39"/>
  <c r="E598" i="39"/>
  <c r="F598" i="39"/>
  <c r="G598" i="39"/>
  <c r="H598" i="39"/>
  <c r="D599" i="39"/>
  <c r="E599" i="39"/>
  <c r="F599" i="39"/>
  <c r="G599" i="39"/>
  <c r="H599" i="39"/>
  <c r="D600" i="39"/>
  <c r="E600" i="39"/>
  <c r="F600" i="39"/>
  <c r="G600" i="39"/>
  <c r="I600" i="39" s="1"/>
  <c r="H600" i="39"/>
  <c r="D601" i="39"/>
  <c r="E601" i="39"/>
  <c r="F601" i="39"/>
  <c r="G601" i="39"/>
  <c r="I601" i="39" s="1"/>
  <c r="H601" i="39"/>
  <c r="D602" i="39"/>
  <c r="E602" i="39"/>
  <c r="F602" i="39"/>
  <c r="G602" i="39"/>
  <c r="H602" i="39"/>
  <c r="D603" i="39"/>
  <c r="E603" i="39"/>
  <c r="F603" i="39"/>
  <c r="G603" i="39"/>
  <c r="H603" i="39"/>
  <c r="D604" i="39"/>
  <c r="E604" i="39"/>
  <c r="F604" i="39"/>
  <c r="G604" i="39"/>
  <c r="I604" i="39" s="1"/>
  <c r="H604" i="39"/>
  <c r="D605" i="39"/>
  <c r="E605" i="39"/>
  <c r="F605" i="39"/>
  <c r="G605" i="39"/>
  <c r="I605" i="39" s="1"/>
  <c r="H605" i="39"/>
  <c r="D606" i="39"/>
  <c r="E606" i="39"/>
  <c r="F606" i="39"/>
  <c r="G606" i="39"/>
  <c r="H606" i="39"/>
  <c r="D607" i="39"/>
  <c r="E607" i="39"/>
  <c r="F607" i="39"/>
  <c r="G607" i="39"/>
  <c r="H607" i="39"/>
  <c r="D608" i="39"/>
  <c r="E608" i="39"/>
  <c r="F608" i="39"/>
  <c r="G608" i="39"/>
  <c r="I608" i="39" s="1"/>
  <c r="H608" i="39"/>
  <c r="D609" i="39"/>
  <c r="E609" i="39"/>
  <c r="F609" i="39"/>
  <c r="G609" i="39"/>
  <c r="I609" i="39" s="1"/>
  <c r="H609" i="39"/>
  <c r="D610" i="39"/>
  <c r="E610" i="39"/>
  <c r="F610" i="39"/>
  <c r="G610" i="39"/>
  <c r="H610" i="39"/>
  <c r="D611" i="39"/>
  <c r="E611" i="39"/>
  <c r="F611" i="39"/>
  <c r="G611" i="39"/>
  <c r="H611" i="39"/>
  <c r="D612" i="39"/>
  <c r="E612" i="39"/>
  <c r="F612" i="39"/>
  <c r="G612" i="39"/>
  <c r="I612" i="39" s="1"/>
  <c r="H612" i="39"/>
  <c r="D613" i="39"/>
  <c r="E613" i="39"/>
  <c r="F613" i="39"/>
  <c r="G613" i="39"/>
  <c r="I613" i="39" s="1"/>
  <c r="H613" i="39"/>
  <c r="D614" i="39"/>
  <c r="E614" i="39"/>
  <c r="F614" i="39"/>
  <c r="G614" i="39"/>
  <c r="H614" i="39"/>
  <c r="D615" i="39"/>
  <c r="E615" i="39"/>
  <c r="F615" i="39"/>
  <c r="G615" i="39"/>
  <c r="H615" i="39"/>
  <c r="D616" i="39"/>
  <c r="E616" i="39"/>
  <c r="F616" i="39"/>
  <c r="G616" i="39"/>
  <c r="I616" i="39" s="1"/>
  <c r="H616" i="39"/>
  <c r="D617" i="39"/>
  <c r="E617" i="39"/>
  <c r="F617" i="39"/>
  <c r="G617" i="39"/>
  <c r="I617" i="39" s="1"/>
  <c r="H617" i="39"/>
  <c r="D618" i="39"/>
  <c r="E618" i="39"/>
  <c r="F618" i="39"/>
  <c r="G618" i="39"/>
  <c r="H618" i="39"/>
  <c r="D619" i="39"/>
  <c r="E619" i="39"/>
  <c r="F619" i="39"/>
  <c r="G619" i="39"/>
  <c r="H619" i="39"/>
  <c r="D620" i="39"/>
  <c r="E620" i="39"/>
  <c r="F620" i="39"/>
  <c r="G620" i="39"/>
  <c r="I620" i="39" s="1"/>
  <c r="H620" i="39"/>
  <c r="D621" i="39"/>
  <c r="E621" i="39"/>
  <c r="F621" i="39"/>
  <c r="G621" i="39"/>
  <c r="I621" i="39" s="1"/>
  <c r="H621" i="39"/>
  <c r="D622" i="39"/>
  <c r="E622" i="39"/>
  <c r="F622" i="39"/>
  <c r="G622" i="39"/>
  <c r="H622" i="39"/>
  <c r="D623" i="39"/>
  <c r="E623" i="39"/>
  <c r="F623" i="39"/>
  <c r="G623" i="39"/>
  <c r="H623" i="39"/>
  <c r="D624" i="39"/>
  <c r="E624" i="39"/>
  <c r="F624" i="39"/>
  <c r="G624" i="39"/>
  <c r="I624" i="39" s="1"/>
  <c r="H624" i="39"/>
  <c r="D625" i="39"/>
  <c r="E625" i="39"/>
  <c r="F625" i="39"/>
  <c r="G625" i="39"/>
  <c r="I625" i="39" s="1"/>
  <c r="H625" i="39"/>
  <c r="D626" i="39"/>
  <c r="E626" i="39"/>
  <c r="F626" i="39"/>
  <c r="G626" i="39"/>
  <c r="H626" i="39"/>
  <c r="D627" i="39"/>
  <c r="E627" i="39"/>
  <c r="F627" i="39"/>
  <c r="G627" i="39"/>
  <c r="H627" i="39"/>
  <c r="D628" i="39"/>
  <c r="E628" i="39"/>
  <c r="F628" i="39"/>
  <c r="G628" i="39"/>
  <c r="I628" i="39" s="1"/>
  <c r="H628" i="39"/>
  <c r="D629" i="39"/>
  <c r="E629" i="39"/>
  <c r="F629" i="39"/>
  <c r="G629" i="39"/>
  <c r="I629" i="39" s="1"/>
  <c r="H629" i="39"/>
  <c r="D630" i="39"/>
  <c r="E630" i="39"/>
  <c r="F630" i="39"/>
  <c r="G630" i="39"/>
  <c r="H630" i="39"/>
  <c r="D631" i="39"/>
  <c r="E631" i="39"/>
  <c r="F631" i="39"/>
  <c r="G631" i="39"/>
  <c r="H631" i="39"/>
  <c r="D632" i="39"/>
  <c r="E632" i="39"/>
  <c r="F632" i="39"/>
  <c r="G632" i="39"/>
  <c r="I632" i="39" s="1"/>
  <c r="H632" i="39"/>
  <c r="D633" i="39"/>
  <c r="E633" i="39"/>
  <c r="F633" i="39"/>
  <c r="G633" i="39"/>
  <c r="I633" i="39" s="1"/>
  <c r="H633" i="39"/>
  <c r="D634" i="39"/>
  <c r="E634" i="39"/>
  <c r="F634" i="39"/>
  <c r="G634" i="39"/>
  <c r="H634" i="39"/>
  <c r="D635" i="39"/>
  <c r="E635" i="39"/>
  <c r="F635" i="39"/>
  <c r="G635" i="39"/>
  <c r="I635" i="39" s="1"/>
  <c r="H635" i="39"/>
  <c r="D636" i="39"/>
  <c r="E636" i="39"/>
  <c r="F636" i="39"/>
  <c r="G636" i="39"/>
  <c r="H636" i="39"/>
  <c r="D637" i="39"/>
  <c r="E637" i="39"/>
  <c r="F637" i="39"/>
  <c r="G637" i="39"/>
  <c r="H637" i="39"/>
  <c r="D638" i="39"/>
  <c r="E638" i="39"/>
  <c r="F638" i="39"/>
  <c r="G638" i="39"/>
  <c r="I638" i="39" s="1"/>
  <c r="H638" i="39"/>
  <c r="D639" i="39"/>
  <c r="E639" i="39"/>
  <c r="F639" i="39"/>
  <c r="G639" i="39"/>
  <c r="I639" i="39" s="1"/>
  <c r="H639" i="39"/>
  <c r="D640" i="39"/>
  <c r="E640" i="39"/>
  <c r="F640" i="39"/>
  <c r="G640" i="39"/>
  <c r="H640" i="39"/>
  <c r="D641" i="39"/>
  <c r="E641" i="39"/>
  <c r="F641" i="39"/>
  <c r="G641" i="39"/>
  <c r="H641" i="39"/>
  <c r="D642" i="39"/>
  <c r="E642" i="39"/>
  <c r="F642" i="39"/>
  <c r="G642" i="39"/>
  <c r="I642" i="39" s="1"/>
  <c r="H642" i="39"/>
  <c r="D643" i="39"/>
  <c r="E643" i="39"/>
  <c r="F643" i="39"/>
  <c r="G643" i="39"/>
  <c r="H643" i="39"/>
  <c r="D644" i="39"/>
  <c r="E644" i="39"/>
  <c r="F644" i="39"/>
  <c r="G644" i="39"/>
  <c r="I644" i="39" s="1"/>
  <c r="H644" i="39"/>
  <c r="D645" i="39"/>
  <c r="E645" i="39"/>
  <c r="F645" i="39"/>
  <c r="G645" i="39"/>
  <c r="H645" i="39"/>
  <c r="D646" i="39"/>
  <c r="E646" i="39"/>
  <c r="F646" i="39"/>
  <c r="G646" i="39"/>
  <c r="H646" i="39"/>
  <c r="D647" i="39"/>
  <c r="E647" i="39"/>
  <c r="F647" i="39"/>
  <c r="G647" i="39"/>
  <c r="I647" i="39" s="1"/>
  <c r="H647" i="39"/>
  <c r="D648" i="39"/>
  <c r="E648" i="39"/>
  <c r="F648" i="39"/>
  <c r="G648" i="39"/>
  <c r="H648" i="39"/>
  <c r="D649" i="39"/>
  <c r="E649" i="39"/>
  <c r="F649" i="39"/>
  <c r="G649" i="39"/>
  <c r="H649" i="39"/>
  <c r="D650" i="39"/>
  <c r="E650" i="39"/>
  <c r="F650" i="39"/>
  <c r="G650" i="39"/>
  <c r="I650" i="39" s="1"/>
  <c r="H650" i="39"/>
  <c r="D651" i="39"/>
  <c r="E651" i="39"/>
  <c r="F651" i="39"/>
  <c r="G651" i="39"/>
  <c r="I651" i="39" s="1"/>
  <c r="H651" i="39"/>
  <c r="D652" i="39"/>
  <c r="E652" i="39"/>
  <c r="F652" i="39"/>
  <c r="G652" i="39"/>
  <c r="I652" i="39" s="1"/>
  <c r="H652" i="39"/>
  <c r="D653" i="39"/>
  <c r="E653" i="39"/>
  <c r="F653" i="39"/>
  <c r="G653" i="39"/>
  <c r="H653" i="39"/>
  <c r="D654" i="39"/>
  <c r="E654" i="39"/>
  <c r="F654" i="39"/>
  <c r="G654" i="39"/>
  <c r="H654" i="39"/>
  <c r="D655" i="39"/>
  <c r="E655" i="39"/>
  <c r="F655" i="39"/>
  <c r="G655" i="39"/>
  <c r="H655" i="39"/>
  <c r="D656" i="39"/>
  <c r="E656" i="39"/>
  <c r="F656" i="39"/>
  <c r="G656" i="39"/>
  <c r="I656" i="39" s="1"/>
  <c r="H656" i="39"/>
  <c r="D657" i="39"/>
  <c r="E657" i="39"/>
  <c r="F657" i="39"/>
  <c r="G657" i="39"/>
  <c r="I657" i="39" s="1"/>
  <c r="H657" i="39"/>
  <c r="D658" i="39"/>
  <c r="E658" i="39"/>
  <c r="F658" i="39"/>
  <c r="G658" i="39"/>
  <c r="H658" i="39"/>
  <c r="D659" i="39"/>
  <c r="E659" i="39"/>
  <c r="F659" i="39"/>
  <c r="G659" i="39"/>
  <c r="H659" i="39"/>
  <c r="D660" i="39"/>
  <c r="E660" i="39"/>
  <c r="F660" i="39"/>
  <c r="G660" i="39"/>
  <c r="I660" i="39" s="1"/>
  <c r="H660" i="39"/>
  <c r="D661" i="39"/>
  <c r="E661" i="39"/>
  <c r="F661" i="39"/>
  <c r="G661" i="39"/>
  <c r="H661" i="39"/>
  <c r="D662" i="39"/>
  <c r="E662" i="39"/>
  <c r="F662" i="39"/>
  <c r="G662" i="39"/>
  <c r="H662" i="39"/>
  <c r="D663" i="39"/>
  <c r="E663" i="39"/>
  <c r="F663" i="39"/>
  <c r="G663" i="39"/>
  <c r="H663" i="39"/>
  <c r="D664" i="39"/>
  <c r="E664" i="39"/>
  <c r="F664" i="39"/>
  <c r="G664" i="39"/>
  <c r="H664" i="39"/>
  <c r="D665" i="39"/>
  <c r="E665" i="39"/>
  <c r="F665" i="39"/>
  <c r="G665" i="39"/>
  <c r="I665" i="39" s="1"/>
  <c r="H665" i="39"/>
  <c r="D666" i="39"/>
  <c r="E666" i="39"/>
  <c r="F666" i="39"/>
  <c r="G666" i="39"/>
  <c r="H666" i="39"/>
  <c r="D667" i="39"/>
  <c r="E667" i="39"/>
  <c r="F667" i="39"/>
  <c r="G667" i="39"/>
  <c r="H667" i="39"/>
  <c r="D668" i="39"/>
  <c r="E668" i="39"/>
  <c r="F668" i="39"/>
  <c r="G668" i="39"/>
  <c r="I668" i="39" s="1"/>
  <c r="H668" i="39"/>
  <c r="D669" i="39"/>
  <c r="E669" i="39"/>
  <c r="F669" i="39"/>
  <c r="G669" i="39"/>
  <c r="H669" i="39"/>
  <c r="D670" i="39"/>
  <c r="E670" i="39"/>
  <c r="F670" i="39"/>
  <c r="G670" i="39"/>
  <c r="H670" i="39"/>
  <c r="D671" i="39"/>
  <c r="E671" i="39"/>
  <c r="F671" i="39"/>
  <c r="G671" i="39"/>
  <c r="H671" i="39"/>
  <c r="D672" i="39"/>
  <c r="E672" i="39"/>
  <c r="F672" i="39"/>
  <c r="G672" i="39"/>
  <c r="H672" i="39"/>
  <c r="D673" i="39"/>
  <c r="E673" i="39"/>
  <c r="F673" i="39"/>
  <c r="G673" i="39"/>
  <c r="I673" i="39" s="1"/>
  <c r="H673" i="39"/>
  <c r="D674" i="39"/>
  <c r="E674" i="39"/>
  <c r="F674" i="39"/>
  <c r="G674" i="39"/>
  <c r="H674" i="39"/>
  <c r="D675" i="39"/>
  <c r="E675" i="39"/>
  <c r="F675" i="39"/>
  <c r="G675" i="39"/>
  <c r="H675" i="39"/>
  <c r="D676" i="39"/>
  <c r="E676" i="39"/>
  <c r="F676" i="39"/>
  <c r="G676" i="39"/>
  <c r="H676" i="39"/>
  <c r="D677" i="39"/>
  <c r="E677" i="39"/>
  <c r="F677" i="39"/>
  <c r="G677" i="39"/>
  <c r="I677" i="39" s="1"/>
  <c r="H677" i="39"/>
  <c r="D678" i="39"/>
  <c r="E678" i="39"/>
  <c r="F678" i="39"/>
  <c r="G678" i="39"/>
  <c r="H678" i="39"/>
  <c r="D679" i="39"/>
  <c r="E679" i="39"/>
  <c r="F679" i="39"/>
  <c r="G679" i="39"/>
  <c r="H679" i="39"/>
  <c r="D680" i="39"/>
  <c r="E680" i="39"/>
  <c r="F680" i="39"/>
  <c r="G680" i="39"/>
  <c r="H680" i="39"/>
  <c r="D681" i="39"/>
  <c r="E681" i="39"/>
  <c r="F681" i="39"/>
  <c r="G681" i="39"/>
  <c r="I681" i="39" s="1"/>
  <c r="H681" i="39"/>
  <c r="D682" i="39"/>
  <c r="E682" i="39"/>
  <c r="F682" i="39"/>
  <c r="G682" i="39"/>
  <c r="I682" i="39" s="1"/>
  <c r="H682" i="39"/>
  <c r="D683" i="39"/>
  <c r="E683" i="39"/>
  <c r="F683" i="39"/>
  <c r="G683" i="39"/>
  <c r="H683" i="39"/>
  <c r="D684" i="39"/>
  <c r="E684" i="39"/>
  <c r="F684" i="39"/>
  <c r="G684" i="39"/>
  <c r="H684" i="39"/>
  <c r="D685" i="39"/>
  <c r="E685" i="39"/>
  <c r="F685" i="39"/>
  <c r="G685" i="39"/>
  <c r="I685" i="39" s="1"/>
  <c r="H685" i="39"/>
  <c r="D686" i="39"/>
  <c r="E686" i="39"/>
  <c r="F686" i="39"/>
  <c r="G686" i="39"/>
  <c r="H686" i="39"/>
  <c r="D687" i="39"/>
  <c r="E687" i="39"/>
  <c r="F687" i="39"/>
  <c r="G687" i="39"/>
  <c r="H687" i="39"/>
  <c r="D688" i="39"/>
  <c r="E688" i="39"/>
  <c r="F688" i="39"/>
  <c r="G688" i="39"/>
  <c r="H688" i="39"/>
  <c r="D689" i="39"/>
  <c r="E689" i="39"/>
  <c r="F689" i="39"/>
  <c r="G689" i="39"/>
  <c r="H689" i="39"/>
  <c r="D690" i="39"/>
  <c r="E690" i="39"/>
  <c r="F690" i="39"/>
  <c r="G690" i="39"/>
  <c r="I690" i="39" s="1"/>
  <c r="H690" i="39"/>
  <c r="D691" i="39"/>
  <c r="E691" i="39"/>
  <c r="F691" i="39"/>
  <c r="G691" i="39"/>
  <c r="H691" i="39"/>
  <c r="D692" i="39"/>
  <c r="E692" i="39"/>
  <c r="F692" i="39"/>
  <c r="G692" i="39"/>
  <c r="H692" i="39"/>
  <c r="D693" i="39"/>
  <c r="E693" i="39"/>
  <c r="F693" i="39"/>
  <c r="G693" i="39"/>
  <c r="I693" i="39" s="1"/>
  <c r="H693" i="39"/>
  <c r="D694" i="39"/>
  <c r="E694" i="39"/>
  <c r="F694" i="39"/>
  <c r="G694" i="39"/>
  <c r="H694" i="39"/>
  <c r="D695" i="39"/>
  <c r="E695" i="39"/>
  <c r="F695" i="39"/>
  <c r="G695" i="39"/>
  <c r="H695" i="39"/>
  <c r="D696" i="39"/>
  <c r="E696" i="39"/>
  <c r="F696" i="39"/>
  <c r="G696" i="39"/>
  <c r="H696" i="39"/>
  <c r="D697" i="39"/>
  <c r="E697" i="39"/>
  <c r="F697" i="39"/>
  <c r="G697" i="39"/>
  <c r="I697" i="39" s="1"/>
  <c r="H697" i="39"/>
  <c r="D698" i="39"/>
  <c r="E698" i="39"/>
  <c r="F698" i="39"/>
  <c r="G698" i="39"/>
  <c r="I698" i="39" s="1"/>
  <c r="H698" i="39"/>
  <c r="D699" i="39"/>
  <c r="E699" i="39"/>
  <c r="F699" i="39"/>
  <c r="G699" i="39"/>
  <c r="H699" i="39"/>
  <c r="D700" i="39"/>
  <c r="E700" i="39"/>
  <c r="F700" i="39"/>
  <c r="G700" i="39"/>
  <c r="H700" i="39"/>
  <c r="D701" i="39"/>
  <c r="E701" i="39"/>
  <c r="F701" i="39"/>
  <c r="G701" i="39"/>
  <c r="I701" i="39" s="1"/>
  <c r="H701" i="39"/>
  <c r="D702" i="39"/>
  <c r="E702" i="39"/>
  <c r="F702" i="39"/>
  <c r="G702" i="39"/>
  <c r="H702" i="39"/>
  <c r="D703" i="39"/>
  <c r="E703" i="39"/>
  <c r="F703" i="39"/>
  <c r="G703" i="39"/>
  <c r="H703" i="39"/>
  <c r="D704" i="39"/>
  <c r="E704" i="39"/>
  <c r="F704" i="39"/>
  <c r="G704" i="39"/>
  <c r="H704" i="39"/>
  <c r="D705" i="39"/>
  <c r="E705" i="39"/>
  <c r="F705" i="39"/>
  <c r="G705" i="39"/>
  <c r="I705" i="39" s="1"/>
  <c r="H705" i="39"/>
  <c r="D706" i="39"/>
  <c r="E706" i="39"/>
  <c r="F706" i="39"/>
  <c r="G706" i="39"/>
  <c r="I706" i="39" s="1"/>
  <c r="H706" i="39"/>
  <c r="D707" i="39"/>
  <c r="E707" i="39"/>
  <c r="F707" i="39"/>
  <c r="G707" i="39"/>
  <c r="H707" i="39"/>
  <c r="D708" i="39"/>
  <c r="E708" i="39"/>
  <c r="F708" i="39"/>
  <c r="G708" i="39"/>
  <c r="H708" i="39"/>
  <c r="D709" i="39"/>
  <c r="E709" i="39"/>
  <c r="F709" i="39"/>
  <c r="G709" i="39"/>
  <c r="H709" i="39"/>
  <c r="D710" i="39"/>
  <c r="E710" i="39"/>
  <c r="F710" i="39"/>
  <c r="G710" i="39"/>
  <c r="I710" i="39" s="1"/>
  <c r="H710" i="39"/>
  <c r="D711" i="39"/>
  <c r="E711" i="39"/>
  <c r="F711" i="39"/>
  <c r="G711" i="39"/>
  <c r="I711" i="39" s="1"/>
  <c r="H711" i="39"/>
  <c r="D712" i="39"/>
  <c r="E712" i="39"/>
  <c r="F712" i="39"/>
  <c r="G712" i="39"/>
  <c r="I712" i="39" s="1"/>
  <c r="H712" i="39"/>
  <c r="D713" i="39"/>
  <c r="E713" i="39"/>
  <c r="F713" i="39"/>
  <c r="G713" i="39"/>
  <c r="H713" i="39"/>
  <c r="D714" i="39"/>
  <c r="E714" i="39"/>
  <c r="F714" i="39"/>
  <c r="G714" i="39"/>
  <c r="H714" i="39"/>
  <c r="D715" i="39"/>
  <c r="E715" i="39"/>
  <c r="F715" i="39"/>
  <c r="G715" i="39"/>
  <c r="I715" i="39" s="1"/>
  <c r="H715" i="39"/>
  <c r="D716" i="39"/>
  <c r="E716" i="39"/>
  <c r="F716" i="39"/>
  <c r="G716" i="39"/>
  <c r="I716" i="39" s="1"/>
  <c r="H716" i="39"/>
  <c r="D717" i="39"/>
  <c r="E717" i="39"/>
  <c r="F717" i="39"/>
  <c r="G717" i="39"/>
  <c r="H717" i="39"/>
  <c r="D718" i="39"/>
  <c r="E718" i="39"/>
  <c r="F718" i="39"/>
  <c r="G718" i="39"/>
  <c r="H718" i="39"/>
  <c r="D719" i="39"/>
  <c r="E719" i="39"/>
  <c r="F719" i="39"/>
  <c r="G719" i="39"/>
  <c r="I719" i="39" s="1"/>
  <c r="H719" i="39"/>
  <c r="D720" i="39"/>
  <c r="E720" i="39"/>
  <c r="F720" i="39"/>
  <c r="G720" i="39"/>
  <c r="I720" i="39" s="1"/>
  <c r="H720" i="39"/>
  <c r="D721" i="39"/>
  <c r="E721" i="39"/>
  <c r="F721" i="39"/>
  <c r="G721" i="39"/>
  <c r="H721" i="39"/>
  <c r="D722" i="39"/>
  <c r="E722" i="39"/>
  <c r="F722" i="39"/>
  <c r="G722" i="39"/>
  <c r="H722" i="39"/>
  <c r="D723" i="39"/>
  <c r="E723" i="39"/>
  <c r="F723" i="39"/>
  <c r="G723" i="39"/>
  <c r="I723" i="39" s="1"/>
  <c r="H723" i="39"/>
  <c r="D724" i="39"/>
  <c r="E724" i="39"/>
  <c r="F724" i="39"/>
  <c r="G724" i="39"/>
  <c r="I724" i="39" s="1"/>
  <c r="H724" i="39"/>
  <c r="D725" i="39"/>
  <c r="E725" i="39"/>
  <c r="F725" i="39"/>
  <c r="G725" i="39"/>
  <c r="H725" i="39"/>
  <c r="D726" i="39"/>
  <c r="E726" i="39"/>
  <c r="F726" i="39"/>
  <c r="G726" i="39"/>
  <c r="H726" i="39"/>
  <c r="D727" i="39"/>
  <c r="E727" i="39"/>
  <c r="F727" i="39"/>
  <c r="G727" i="39"/>
  <c r="I727" i="39" s="1"/>
  <c r="H727" i="39"/>
  <c r="D728" i="39"/>
  <c r="E728" i="39"/>
  <c r="F728" i="39"/>
  <c r="G728" i="39"/>
  <c r="I728" i="39" s="1"/>
  <c r="H728" i="39"/>
  <c r="D729" i="39"/>
  <c r="E729" i="39"/>
  <c r="F729" i="39"/>
  <c r="G729" i="39"/>
  <c r="H729" i="39"/>
  <c r="D730" i="39"/>
  <c r="E730" i="39"/>
  <c r="F730" i="39"/>
  <c r="G730" i="39"/>
  <c r="H730" i="39"/>
  <c r="D731" i="39"/>
  <c r="E731" i="39"/>
  <c r="F731" i="39"/>
  <c r="G731" i="39"/>
  <c r="I731" i="39" s="1"/>
  <c r="H731" i="39"/>
  <c r="D732" i="39"/>
  <c r="E732" i="39"/>
  <c r="F732" i="39"/>
  <c r="G732" i="39"/>
  <c r="I732" i="39" s="1"/>
  <c r="H732" i="39"/>
  <c r="D733" i="39"/>
  <c r="E733" i="39"/>
  <c r="F733" i="39"/>
  <c r="G733" i="39"/>
  <c r="H733" i="39"/>
  <c r="D734" i="39"/>
  <c r="E734" i="39"/>
  <c r="F734" i="39"/>
  <c r="G734" i="39"/>
  <c r="H734" i="39"/>
  <c r="D735" i="39"/>
  <c r="E735" i="39"/>
  <c r="F735" i="39"/>
  <c r="G735" i="39"/>
  <c r="I735" i="39" s="1"/>
  <c r="H735" i="39"/>
  <c r="D736" i="39"/>
  <c r="E736" i="39"/>
  <c r="F736" i="39"/>
  <c r="G736" i="39"/>
  <c r="I736" i="39" s="1"/>
  <c r="H736" i="39"/>
  <c r="D737" i="39"/>
  <c r="E737" i="39"/>
  <c r="F737" i="39"/>
  <c r="G737" i="39"/>
  <c r="H737" i="39"/>
  <c r="D738" i="39"/>
  <c r="E738" i="39"/>
  <c r="F738" i="39"/>
  <c r="G738" i="39"/>
  <c r="H738" i="39"/>
  <c r="D739" i="39"/>
  <c r="E739" i="39"/>
  <c r="F739" i="39"/>
  <c r="G739" i="39"/>
  <c r="I739" i="39" s="1"/>
  <c r="H739" i="39"/>
  <c r="D740" i="39"/>
  <c r="E740" i="39"/>
  <c r="F740" i="39"/>
  <c r="G740" i="39"/>
  <c r="I740" i="39" s="1"/>
  <c r="H740" i="39"/>
  <c r="D741" i="39"/>
  <c r="E741" i="39"/>
  <c r="F741" i="39"/>
  <c r="G741" i="39"/>
  <c r="H741" i="39"/>
  <c r="D742" i="39"/>
  <c r="E742" i="39"/>
  <c r="F742" i="39"/>
  <c r="G742" i="39"/>
  <c r="H742" i="39"/>
  <c r="D743" i="39"/>
  <c r="E743" i="39"/>
  <c r="F743" i="39"/>
  <c r="G743" i="39"/>
  <c r="I743" i="39" s="1"/>
  <c r="H743" i="39"/>
  <c r="D744" i="39"/>
  <c r="E744" i="39"/>
  <c r="F744" i="39"/>
  <c r="G744" i="39"/>
  <c r="I744" i="39" s="1"/>
  <c r="H744" i="39"/>
  <c r="D745" i="39"/>
  <c r="E745" i="39"/>
  <c r="F745" i="39"/>
  <c r="G745" i="39"/>
  <c r="H745" i="39"/>
  <c r="D746" i="39"/>
  <c r="E746" i="39"/>
  <c r="F746" i="39"/>
  <c r="G746" i="39"/>
  <c r="H746" i="39"/>
  <c r="D747" i="39"/>
  <c r="E747" i="39"/>
  <c r="F747" i="39"/>
  <c r="G747" i="39"/>
  <c r="I747" i="39" s="1"/>
  <c r="H747" i="39"/>
  <c r="D748" i="39"/>
  <c r="E748" i="39"/>
  <c r="F748" i="39"/>
  <c r="G748" i="39"/>
  <c r="I748" i="39" s="1"/>
  <c r="H748" i="39"/>
  <c r="D749" i="39"/>
  <c r="E749" i="39"/>
  <c r="F749" i="39"/>
  <c r="G749" i="39"/>
  <c r="H749" i="39"/>
  <c r="D750" i="39"/>
  <c r="E750" i="39"/>
  <c r="F750" i="39"/>
  <c r="G750" i="39"/>
  <c r="H750" i="39"/>
  <c r="D751" i="39"/>
  <c r="E751" i="39"/>
  <c r="F751" i="39"/>
  <c r="G751" i="39"/>
  <c r="I751" i="39" s="1"/>
  <c r="H751" i="39"/>
  <c r="D752" i="39"/>
  <c r="E752" i="39"/>
  <c r="F752" i="39"/>
  <c r="G752" i="39"/>
  <c r="I752" i="39" s="1"/>
  <c r="H752" i="39"/>
  <c r="D753" i="39"/>
  <c r="E753" i="39"/>
  <c r="F753" i="39"/>
  <c r="G753" i="39"/>
  <c r="I753" i="39" s="1"/>
  <c r="H753" i="39"/>
  <c r="D754" i="39"/>
  <c r="E754" i="39"/>
  <c r="F754" i="39"/>
  <c r="G754" i="39"/>
  <c r="H754" i="39"/>
  <c r="D755" i="39"/>
  <c r="E755" i="39"/>
  <c r="F755" i="39"/>
  <c r="G755" i="39"/>
  <c r="H755" i="39"/>
  <c r="D756" i="39"/>
  <c r="E756" i="39"/>
  <c r="F756" i="39"/>
  <c r="G756" i="39"/>
  <c r="I756" i="39" s="1"/>
  <c r="H756" i="39"/>
  <c r="D757" i="39"/>
  <c r="E757" i="39"/>
  <c r="F757" i="39"/>
  <c r="G757" i="39"/>
  <c r="I757" i="39" s="1"/>
  <c r="H757" i="39"/>
  <c r="D758" i="39"/>
  <c r="E758" i="39"/>
  <c r="F758" i="39"/>
  <c r="G758" i="39"/>
  <c r="H758" i="39"/>
  <c r="D759" i="39"/>
  <c r="E759" i="39"/>
  <c r="F759" i="39"/>
  <c r="G759" i="39"/>
  <c r="H759" i="39"/>
  <c r="D760" i="39"/>
  <c r="E760" i="39"/>
  <c r="F760" i="39"/>
  <c r="G760" i="39"/>
  <c r="I760" i="39" s="1"/>
  <c r="H760" i="39"/>
  <c r="D761" i="39"/>
  <c r="E761" i="39"/>
  <c r="F761" i="39"/>
  <c r="G761" i="39"/>
  <c r="I761" i="39" s="1"/>
  <c r="H761" i="39"/>
  <c r="D762" i="39"/>
  <c r="E762" i="39"/>
  <c r="F762" i="39"/>
  <c r="G762" i="39"/>
  <c r="I762" i="39" s="1"/>
  <c r="H762" i="39"/>
  <c r="D763" i="39"/>
  <c r="E763" i="39"/>
  <c r="F763" i="39"/>
  <c r="G763" i="39"/>
  <c r="H763" i="39"/>
  <c r="D764" i="39"/>
  <c r="E764" i="39"/>
  <c r="F764" i="39"/>
  <c r="G764" i="39"/>
  <c r="H764" i="39"/>
  <c r="D765" i="39"/>
  <c r="E765" i="39"/>
  <c r="F765" i="39"/>
  <c r="G765" i="39"/>
  <c r="I765" i="39" s="1"/>
  <c r="H765" i="39"/>
  <c r="D766" i="39"/>
  <c r="E766" i="39"/>
  <c r="F766" i="39"/>
  <c r="G766" i="39"/>
  <c r="I766" i="39" s="1"/>
  <c r="H766" i="39"/>
  <c r="D767" i="39"/>
  <c r="E767" i="39"/>
  <c r="F767" i="39"/>
  <c r="G767" i="39"/>
  <c r="H767" i="39"/>
  <c r="D768" i="39"/>
  <c r="E768" i="39"/>
  <c r="F768" i="39"/>
  <c r="G768" i="39"/>
  <c r="H768" i="39"/>
  <c r="D769" i="39"/>
  <c r="E769" i="39"/>
  <c r="F769" i="39"/>
  <c r="G769" i="39"/>
  <c r="I769" i="39" s="1"/>
  <c r="H769" i="39"/>
  <c r="D770" i="39"/>
  <c r="E770" i="39"/>
  <c r="F770" i="39"/>
  <c r="G770" i="39"/>
  <c r="I770" i="39" s="1"/>
  <c r="H770" i="39"/>
  <c r="D771" i="39"/>
  <c r="E771" i="39"/>
  <c r="F771" i="39"/>
  <c r="G771" i="39"/>
  <c r="H771" i="39"/>
  <c r="D772" i="39"/>
  <c r="E772" i="39"/>
  <c r="F772" i="39"/>
  <c r="G772" i="39"/>
  <c r="H772" i="39"/>
  <c r="D773" i="39"/>
  <c r="E773" i="39"/>
  <c r="F773" i="39"/>
  <c r="G773" i="39"/>
  <c r="I773" i="39" s="1"/>
  <c r="H773" i="39"/>
  <c r="D774" i="39"/>
  <c r="E774" i="39"/>
  <c r="F774" i="39"/>
  <c r="G774" i="39"/>
  <c r="H774" i="39"/>
  <c r="D775" i="39"/>
  <c r="E775" i="39"/>
  <c r="F775" i="39"/>
  <c r="G775" i="39"/>
  <c r="H775" i="39"/>
  <c r="D776" i="39"/>
  <c r="E776" i="39"/>
  <c r="F776" i="39"/>
  <c r="G776" i="39"/>
  <c r="H776" i="39"/>
  <c r="D777" i="39"/>
  <c r="E777" i="39"/>
  <c r="F777" i="39"/>
  <c r="G777" i="39"/>
  <c r="I777" i="39" s="1"/>
  <c r="H777" i="39"/>
  <c r="D778" i="39"/>
  <c r="E778" i="39"/>
  <c r="F778" i="39"/>
  <c r="G778" i="39"/>
  <c r="I778" i="39" s="1"/>
  <c r="H778" i="39"/>
  <c r="D779" i="39"/>
  <c r="E779" i="39"/>
  <c r="F779" i="39"/>
  <c r="G779" i="39"/>
  <c r="H779" i="39"/>
  <c r="D780" i="39"/>
  <c r="E780" i="39"/>
  <c r="F780" i="39"/>
  <c r="G780" i="39"/>
  <c r="H780" i="39"/>
  <c r="D781" i="39"/>
  <c r="E781" i="39"/>
  <c r="F781" i="39"/>
  <c r="G781" i="39"/>
  <c r="I781" i="39" s="1"/>
  <c r="H781" i="39"/>
  <c r="D782" i="39"/>
  <c r="E782" i="39"/>
  <c r="F782" i="39"/>
  <c r="G782" i="39"/>
  <c r="H782" i="39"/>
  <c r="D783" i="39"/>
  <c r="E783" i="39"/>
  <c r="F783" i="39"/>
  <c r="G783" i="39"/>
  <c r="H783" i="39"/>
  <c r="D784" i="39"/>
  <c r="E784" i="39"/>
  <c r="F784" i="39"/>
  <c r="G784" i="39"/>
  <c r="H784" i="39"/>
  <c r="D785" i="39"/>
  <c r="E785" i="39"/>
  <c r="F785" i="39"/>
  <c r="G785" i="39"/>
  <c r="I785" i="39" s="1"/>
  <c r="H785" i="39"/>
  <c r="D786" i="39"/>
  <c r="E786" i="39"/>
  <c r="F786" i="39"/>
  <c r="G786" i="39"/>
  <c r="I786" i="39" s="1"/>
  <c r="H786" i="39"/>
  <c r="D787" i="39"/>
  <c r="E787" i="39"/>
  <c r="F787" i="39"/>
  <c r="G787" i="39"/>
  <c r="H787" i="39"/>
  <c r="D788" i="39"/>
  <c r="E788" i="39"/>
  <c r="F788" i="39"/>
  <c r="G788" i="39"/>
  <c r="H788" i="39"/>
  <c r="D789" i="39"/>
  <c r="E789" i="39"/>
  <c r="F789" i="39"/>
  <c r="G789" i="39"/>
  <c r="I789" i="39" s="1"/>
  <c r="H789" i="39"/>
  <c r="D790" i="39"/>
  <c r="E790" i="39"/>
  <c r="F790" i="39"/>
  <c r="G790" i="39"/>
  <c r="H790" i="39"/>
  <c r="D791" i="39"/>
  <c r="E791" i="39"/>
  <c r="F791" i="39"/>
  <c r="G791" i="39"/>
  <c r="H791" i="39"/>
  <c r="D792" i="39"/>
  <c r="E792" i="39"/>
  <c r="F792" i="39"/>
  <c r="G792" i="39"/>
  <c r="H792" i="39"/>
  <c r="D793" i="39"/>
  <c r="E793" i="39"/>
  <c r="F793" i="39"/>
  <c r="G793" i="39"/>
  <c r="I793" i="39" s="1"/>
  <c r="H793" i="39"/>
  <c r="D794" i="39"/>
  <c r="E794" i="39"/>
  <c r="F794" i="39"/>
  <c r="G794" i="39"/>
  <c r="I794" i="39" s="1"/>
  <c r="H794" i="39"/>
  <c r="D795" i="39"/>
  <c r="E795" i="39"/>
  <c r="F795" i="39"/>
  <c r="G795" i="39"/>
  <c r="H795" i="39"/>
  <c r="D796" i="39"/>
  <c r="E796" i="39"/>
  <c r="F796" i="39"/>
  <c r="G796" i="39"/>
  <c r="H796" i="39"/>
  <c r="D797" i="39"/>
  <c r="E797" i="39"/>
  <c r="F797" i="39"/>
  <c r="G797" i="39"/>
  <c r="I797" i="39" s="1"/>
  <c r="H797" i="39"/>
  <c r="D798" i="39"/>
  <c r="E798" i="39"/>
  <c r="F798" i="39"/>
  <c r="G798" i="39"/>
  <c r="H798" i="39"/>
  <c r="D799" i="39"/>
  <c r="E799" i="39"/>
  <c r="F799" i="39"/>
  <c r="G799" i="39"/>
  <c r="H799" i="39"/>
  <c r="D800" i="39"/>
  <c r="E800" i="39"/>
  <c r="F800" i="39"/>
  <c r="G800" i="39"/>
  <c r="H800" i="39"/>
  <c r="D801" i="39"/>
  <c r="E801" i="39"/>
  <c r="F801" i="39"/>
  <c r="G801" i="39"/>
  <c r="I801" i="39" s="1"/>
  <c r="H801" i="39"/>
  <c r="D802" i="39"/>
  <c r="E802" i="39"/>
  <c r="F802" i="39"/>
  <c r="G802" i="39"/>
  <c r="I802" i="39" s="1"/>
  <c r="H802" i="39"/>
  <c r="D803" i="39"/>
  <c r="E803" i="39"/>
  <c r="F803" i="39"/>
  <c r="G803" i="39"/>
  <c r="H803" i="39"/>
  <c r="D804" i="39"/>
  <c r="E804" i="39"/>
  <c r="F804" i="39"/>
  <c r="G804" i="39"/>
  <c r="H804" i="39"/>
  <c r="D805" i="39"/>
  <c r="E805" i="39"/>
  <c r="F805" i="39"/>
  <c r="G805" i="39"/>
  <c r="I805" i="39" s="1"/>
  <c r="H805" i="39"/>
  <c r="D806" i="39"/>
  <c r="E806" i="39"/>
  <c r="F806" i="39"/>
  <c r="G806" i="39"/>
  <c r="H806" i="39"/>
  <c r="D807" i="39"/>
  <c r="E807" i="39"/>
  <c r="F807" i="39"/>
  <c r="G807" i="39"/>
  <c r="H807" i="39"/>
  <c r="D808" i="39"/>
  <c r="E808" i="39"/>
  <c r="F808" i="39"/>
  <c r="G808" i="39"/>
  <c r="H808" i="39"/>
  <c r="D809" i="39"/>
  <c r="E809" i="39"/>
  <c r="F809" i="39"/>
  <c r="G809" i="39"/>
  <c r="I809" i="39" s="1"/>
  <c r="H809" i="39"/>
  <c r="D810" i="39"/>
  <c r="E810" i="39"/>
  <c r="F810" i="39"/>
  <c r="G810" i="39"/>
  <c r="I810" i="39" s="1"/>
  <c r="H810" i="39"/>
  <c r="D811" i="39"/>
  <c r="E811" i="39"/>
  <c r="F811" i="39"/>
  <c r="G811" i="39"/>
  <c r="H811" i="39"/>
  <c r="D812" i="39"/>
  <c r="E812" i="39"/>
  <c r="F812" i="39"/>
  <c r="G812" i="39"/>
  <c r="H812" i="39"/>
  <c r="D813" i="39"/>
  <c r="E813" i="39"/>
  <c r="F813" i="39"/>
  <c r="G813" i="39"/>
  <c r="I813" i="39" s="1"/>
  <c r="H813" i="39"/>
  <c r="D814" i="39"/>
  <c r="E814" i="39"/>
  <c r="F814" i="39"/>
  <c r="G814" i="39"/>
  <c r="H814" i="39"/>
  <c r="D815" i="39"/>
  <c r="E815" i="39"/>
  <c r="F815" i="39"/>
  <c r="G815" i="39"/>
  <c r="H815" i="39"/>
  <c r="D816" i="39"/>
  <c r="E816" i="39"/>
  <c r="F816" i="39"/>
  <c r="G816" i="39"/>
  <c r="H816" i="39"/>
  <c r="D817" i="39"/>
  <c r="E817" i="39"/>
  <c r="F817" i="39"/>
  <c r="G817" i="39"/>
  <c r="I817" i="39" s="1"/>
  <c r="H817" i="39"/>
  <c r="D818" i="39"/>
  <c r="E818" i="39"/>
  <c r="F818" i="39"/>
  <c r="G818" i="39"/>
  <c r="I818" i="39" s="1"/>
  <c r="H818" i="39"/>
  <c r="D819" i="39"/>
  <c r="E819" i="39"/>
  <c r="F819" i="39"/>
  <c r="G819" i="39"/>
  <c r="H819" i="39"/>
  <c r="D820" i="39"/>
  <c r="E820" i="39"/>
  <c r="F820" i="39"/>
  <c r="G820" i="39"/>
  <c r="H820" i="39"/>
  <c r="D821" i="39"/>
  <c r="E821" i="39"/>
  <c r="F821" i="39"/>
  <c r="G821" i="39"/>
  <c r="I821" i="39" s="1"/>
  <c r="H821" i="39"/>
  <c r="D822" i="39"/>
  <c r="E822" i="39"/>
  <c r="F822" i="39"/>
  <c r="G822" i="39"/>
  <c r="H822" i="39"/>
  <c r="D823" i="39"/>
  <c r="E823" i="39"/>
  <c r="F823" i="39"/>
  <c r="G823" i="39"/>
  <c r="H823" i="39"/>
  <c r="D824" i="39"/>
  <c r="E824" i="39"/>
  <c r="F824" i="39"/>
  <c r="G824" i="39"/>
  <c r="H824" i="39"/>
  <c r="D825" i="39"/>
  <c r="E825" i="39"/>
  <c r="F825" i="39"/>
  <c r="G825" i="39"/>
  <c r="I825" i="39" s="1"/>
  <c r="H825" i="39"/>
  <c r="D826" i="39"/>
  <c r="E826" i="39"/>
  <c r="F826" i="39"/>
  <c r="G826" i="39"/>
  <c r="I826" i="39" s="1"/>
  <c r="H826" i="39"/>
  <c r="D827" i="39"/>
  <c r="E827" i="39"/>
  <c r="F827" i="39"/>
  <c r="G827" i="39"/>
  <c r="H827" i="39"/>
  <c r="D828" i="39"/>
  <c r="E828" i="39"/>
  <c r="F828" i="39"/>
  <c r="G828" i="39"/>
  <c r="H828" i="39"/>
  <c r="D829" i="39"/>
  <c r="E829" i="39"/>
  <c r="F829" i="39"/>
  <c r="G829" i="39"/>
  <c r="I829" i="39" s="1"/>
  <c r="H829" i="39"/>
  <c r="D830" i="39"/>
  <c r="E830" i="39"/>
  <c r="F830" i="39"/>
  <c r="G830" i="39"/>
  <c r="H830" i="39"/>
  <c r="D831" i="39"/>
  <c r="E831" i="39"/>
  <c r="F831" i="39"/>
  <c r="G831" i="39"/>
  <c r="H831" i="39"/>
  <c r="D832" i="39"/>
  <c r="E832" i="39"/>
  <c r="F832" i="39"/>
  <c r="G832" i="39"/>
  <c r="H832" i="39"/>
  <c r="D833" i="39"/>
  <c r="E833" i="39"/>
  <c r="F833" i="39"/>
  <c r="G833" i="39"/>
  <c r="I833" i="39" s="1"/>
  <c r="H833" i="39"/>
  <c r="D834" i="39"/>
  <c r="E834" i="39"/>
  <c r="F834" i="39"/>
  <c r="G834" i="39"/>
  <c r="I834" i="39" s="1"/>
  <c r="H834" i="39"/>
  <c r="D835" i="39"/>
  <c r="E835" i="39"/>
  <c r="F835" i="39"/>
  <c r="G835" i="39"/>
  <c r="H835" i="39"/>
  <c r="D836" i="39"/>
  <c r="E836" i="39"/>
  <c r="F836" i="39"/>
  <c r="G836" i="39"/>
  <c r="H836" i="39"/>
  <c r="D837" i="39"/>
  <c r="E837" i="39"/>
  <c r="F837" i="39"/>
  <c r="G837" i="39"/>
  <c r="I837" i="39" s="1"/>
  <c r="H837" i="39"/>
  <c r="D838" i="39"/>
  <c r="E838" i="39"/>
  <c r="F838" i="39"/>
  <c r="G838" i="39"/>
  <c r="H838" i="39"/>
  <c r="D839" i="39"/>
  <c r="E839" i="39"/>
  <c r="F839" i="39"/>
  <c r="G839" i="39"/>
  <c r="H839" i="39"/>
  <c r="D840" i="39"/>
  <c r="E840" i="39"/>
  <c r="F840" i="39"/>
  <c r="G840" i="39"/>
  <c r="H840" i="39"/>
  <c r="D841" i="39"/>
  <c r="E841" i="39"/>
  <c r="F841" i="39"/>
  <c r="G841" i="39"/>
  <c r="H841" i="39"/>
  <c r="D842" i="39"/>
  <c r="E842" i="39"/>
  <c r="F842" i="39"/>
  <c r="G842" i="39"/>
  <c r="I842" i="39" s="1"/>
  <c r="H842" i="39"/>
  <c r="D843" i="39"/>
  <c r="E843" i="39"/>
  <c r="F843" i="39"/>
  <c r="G843" i="39"/>
  <c r="H843" i="39"/>
  <c r="D844" i="39"/>
  <c r="E844" i="39"/>
  <c r="F844" i="39"/>
  <c r="G844" i="39"/>
  <c r="H844" i="39"/>
  <c r="D845" i="39"/>
  <c r="E845" i="39"/>
  <c r="F845" i="39"/>
  <c r="G845" i="39"/>
  <c r="I845" i="39" s="1"/>
  <c r="H845" i="39"/>
  <c r="D846" i="39"/>
  <c r="E846" i="39"/>
  <c r="F846" i="39"/>
  <c r="G846" i="39"/>
  <c r="H846" i="39"/>
  <c r="D847" i="39"/>
  <c r="E847" i="39"/>
  <c r="F847" i="39"/>
  <c r="G847" i="39"/>
  <c r="H847" i="39"/>
  <c r="D848" i="39"/>
  <c r="E848" i="39"/>
  <c r="F848" i="39"/>
  <c r="G848" i="39"/>
  <c r="H848" i="39"/>
  <c r="D849" i="39"/>
  <c r="E849" i="39"/>
  <c r="F849" i="39"/>
  <c r="G849" i="39"/>
  <c r="I849" i="39" s="1"/>
  <c r="H849" i="39"/>
  <c r="D850" i="39"/>
  <c r="E850" i="39"/>
  <c r="F850" i="39"/>
  <c r="G850" i="39"/>
  <c r="I850" i="39" s="1"/>
  <c r="H850" i="39"/>
  <c r="D851" i="39"/>
  <c r="E851" i="39"/>
  <c r="F851" i="39"/>
  <c r="G851" i="39"/>
  <c r="H851" i="39"/>
  <c r="D852" i="39"/>
  <c r="E852" i="39"/>
  <c r="F852" i="39"/>
  <c r="G852" i="39"/>
  <c r="H852" i="39"/>
  <c r="D853" i="39"/>
  <c r="E853" i="39"/>
  <c r="F853" i="39"/>
  <c r="G853" i="39"/>
  <c r="I853" i="39" s="1"/>
  <c r="H853" i="39"/>
  <c r="D854" i="39"/>
  <c r="E854" i="39"/>
  <c r="F854" i="39"/>
  <c r="G854" i="39"/>
  <c r="H854" i="39"/>
  <c r="D855" i="39"/>
  <c r="E855" i="39"/>
  <c r="F855" i="39"/>
  <c r="G855" i="39"/>
  <c r="H855" i="39"/>
  <c r="D856" i="39"/>
  <c r="E856" i="39"/>
  <c r="F856" i="39"/>
  <c r="G856" i="39"/>
  <c r="H856" i="39"/>
  <c r="D857" i="39"/>
  <c r="E857" i="39"/>
  <c r="F857" i="39"/>
  <c r="G857" i="39"/>
  <c r="I857" i="39" s="1"/>
  <c r="H857" i="39"/>
  <c r="D858" i="39"/>
  <c r="E858" i="39"/>
  <c r="F858" i="39"/>
  <c r="G858" i="39"/>
  <c r="I858" i="39" s="1"/>
  <c r="H858" i="39"/>
  <c r="D859" i="39"/>
  <c r="E859" i="39"/>
  <c r="F859" i="39"/>
  <c r="G859" i="39"/>
  <c r="H859" i="39"/>
  <c r="D860" i="39"/>
  <c r="E860" i="39"/>
  <c r="F860" i="39"/>
  <c r="G860" i="39"/>
  <c r="H860" i="39"/>
  <c r="D861" i="39"/>
  <c r="E861" i="39"/>
  <c r="F861" i="39"/>
  <c r="G861" i="39"/>
  <c r="I861" i="39" s="1"/>
  <c r="H861" i="39"/>
  <c r="D862" i="39"/>
  <c r="E862" i="39"/>
  <c r="F862" i="39"/>
  <c r="G862" i="39"/>
  <c r="I862" i="39" s="1"/>
  <c r="H862" i="39"/>
  <c r="D863" i="39"/>
  <c r="E863" i="39"/>
  <c r="F863" i="39"/>
  <c r="G863" i="39"/>
  <c r="H863" i="39"/>
  <c r="D864" i="39"/>
  <c r="E864" i="39"/>
  <c r="F864" i="39"/>
  <c r="G864" i="39"/>
  <c r="H864" i="39"/>
  <c r="D865" i="39"/>
  <c r="E865" i="39"/>
  <c r="F865" i="39"/>
  <c r="G865" i="39"/>
  <c r="I865" i="39" s="1"/>
  <c r="H865" i="39"/>
  <c r="D866" i="39"/>
  <c r="E866" i="39"/>
  <c r="F866" i="39"/>
  <c r="G866" i="39"/>
  <c r="I866" i="39" s="1"/>
  <c r="H866" i="39"/>
  <c r="D867" i="39"/>
  <c r="E867" i="39"/>
  <c r="F867" i="39"/>
  <c r="G867" i="39"/>
  <c r="H867" i="39"/>
  <c r="D868" i="39"/>
  <c r="E868" i="39"/>
  <c r="F868" i="39"/>
  <c r="G868" i="39"/>
  <c r="H868" i="39"/>
  <c r="D869" i="39"/>
  <c r="E869" i="39"/>
  <c r="F869" i="39"/>
  <c r="G869" i="39"/>
  <c r="I869" i="39" s="1"/>
  <c r="H869" i="39"/>
  <c r="D870" i="39"/>
  <c r="E870" i="39"/>
  <c r="F870" i="39"/>
  <c r="G870" i="39"/>
  <c r="I870" i="39" s="1"/>
  <c r="H870" i="39"/>
  <c r="D871" i="39"/>
  <c r="E871" i="39"/>
  <c r="F871" i="39"/>
  <c r="G871" i="39"/>
  <c r="H871" i="39"/>
  <c r="D872" i="39"/>
  <c r="E872" i="39"/>
  <c r="F872" i="39"/>
  <c r="G872" i="39"/>
  <c r="H872" i="39"/>
  <c r="D873" i="39"/>
  <c r="E873" i="39"/>
  <c r="F873" i="39"/>
  <c r="G873" i="39"/>
  <c r="I873" i="39" s="1"/>
  <c r="H873" i="39"/>
  <c r="D874" i="39"/>
  <c r="E874" i="39"/>
  <c r="F874" i="39"/>
  <c r="G874" i="39"/>
  <c r="I874" i="39" s="1"/>
  <c r="H874" i="39"/>
  <c r="D875" i="39"/>
  <c r="E875" i="39"/>
  <c r="F875" i="39"/>
  <c r="G875" i="39"/>
  <c r="H875" i="39"/>
  <c r="D876" i="39"/>
  <c r="E876" i="39"/>
  <c r="F876" i="39"/>
  <c r="G876" i="39"/>
  <c r="H876" i="39"/>
  <c r="D877" i="39"/>
  <c r="E877" i="39"/>
  <c r="F877" i="39"/>
  <c r="G877" i="39"/>
  <c r="I877" i="39" s="1"/>
  <c r="H877" i="39"/>
  <c r="D878" i="39"/>
  <c r="E878" i="39"/>
  <c r="F878" i="39"/>
  <c r="G878" i="39"/>
  <c r="I878" i="39" s="1"/>
  <c r="H878" i="39"/>
  <c r="D879" i="39"/>
  <c r="E879" i="39"/>
  <c r="F879" i="39"/>
  <c r="G879" i="39"/>
  <c r="H879" i="39"/>
  <c r="D880" i="39"/>
  <c r="E880" i="39"/>
  <c r="F880" i="39"/>
  <c r="G880" i="39"/>
  <c r="H880" i="39"/>
  <c r="D881" i="39"/>
  <c r="E881" i="39"/>
  <c r="F881" i="39"/>
  <c r="G881" i="39"/>
  <c r="I881" i="39" s="1"/>
  <c r="H881" i="39"/>
  <c r="D882" i="39"/>
  <c r="E882" i="39"/>
  <c r="F882" i="39"/>
  <c r="G882" i="39"/>
  <c r="I882" i="39" s="1"/>
  <c r="H882" i="39"/>
  <c r="D883" i="39"/>
  <c r="E883" i="39"/>
  <c r="F883" i="39"/>
  <c r="G883" i="39"/>
  <c r="H883" i="39"/>
  <c r="D884" i="39"/>
  <c r="E884" i="39"/>
  <c r="F884" i="39"/>
  <c r="G884" i="39"/>
  <c r="H884" i="39"/>
  <c r="D885" i="39"/>
  <c r="E885" i="39"/>
  <c r="F885" i="39"/>
  <c r="G885" i="39"/>
  <c r="I885" i="39" s="1"/>
  <c r="H885" i="39"/>
  <c r="D886" i="39"/>
  <c r="E886" i="39"/>
  <c r="F886" i="39"/>
  <c r="G886" i="39"/>
  <c r="I886" i="39" s="1"/>
  <c r="H886" i="39"/>
  <c r="D887" i="39"/>
  <c r="E887" i="39"/>
  <c r="F887" i="39"/>
  <c r="G887" i="39"/>
  <c r="H887" i="39"/>
  <c r="D888" i="39"/>
  <c r="E888" i="39"/>
  <c r="F888" i="39"/>
  <c r="G888" i="39"/>
  <c r="H888" i="39"/>
  <c r="D889" i="39"/>
  <c r="E889" i="39"/>
  <c r="F889" i="39"/>
  <c r="G889" i="39"/>
  <c r="I889" i="39" s="1"/>
  <c r="H889" i="39"/>
  <c r="D890" i="39"/>
  <c r="E890" i="39"/>
  <c r="F890" i="39"/>
  <c r="G890" i="39"/>
  <c r="I890" i="39" s="1"/>
  <c r="H890" i="39"/>
  <c r="D891" i="39"/>
  <c r="E891" i="39"/>
  <c r="F891" i="39"/>
  <c r="G891" i="39"/>
  <c r="H891" i="39"/>
  <c r="D892" i="39"/>
  <c r="E892" i="39"/>
  <c r="F892" i="39"/>
  <c r="G892" i="39"/>
  <c r="H892" i="39"/>
  <c r="D893" i="39"/>
  <c r="E893" i="39"/>
  <c r="F893" i="39"/>
  <c r="G893" i="39"/>
  <c r="I893" i="39" s="1"/>
  <c r="H893" i="39"/>
  <c r="D894" i="39"/>
  <c r="E894" i="39"/>
  <c r="F894" i="39"/>
  <c r="G894" i="39"/>
  <c r="I894" i="39" s="1"/>
  <c r="H894" i="39"/>
  <c r="D895" i="39"/>
  <c r="E895" i="39"/>
  <c r="F895" i="39"/>
  <c r="G895" i="39"/>
  <c r="H895" i="39"/>
  <c r="D896" i="39"/>
  <c r="E896" i="39"/>
  <c r="F896" i="39"/>
  <c r="G896" i="39"/>
  <c r="H896" i="39"/>
  <c r="D897" i="39"/>
  <c r="E897" i="39"/>
  <c r="F897" i="39"/>
  <c r="G897" i="39"/>
  <c r="I897" i="39" s="1"/>
  <c r="H897" i="39"/>
  <c r="D898" i="39"/>
  <c r="E898" i="39"/>
  <c r="F898" i="39"/>
  <c r="G898" i="39"/>
  <c r="I898" i="39" s="1"/>
  <c r="H898" i="39"/>
  <c r="D899" i="39"/>
  <c r="E899" i="39"/>
  <c r="F899" i="39"/>
  <c r="G899" i="39"/>
  <c r="H899" i="39"/>
  <c r="D900" i="39"/>
  <c r="E900" i="39"/>
  <c r="F900" i="39"/>
  <c r="G900" i="39"/>
  <c r="H900" i="39"/>
  <c r="D901" i="39"/>
  <c r="E901" i="39"/>
  <c r="F901" i="39"/>
  <c r="G901" i="39"/>
  <c r="I901" i="39" s="1"/>
  <c r="H901" i="39"/>
  <c r="D902" i="39"/>
  <c r="E902" i="39"/>
  <c r="F902" i="39"/>
  <c r="G902" i="39"/>
  <c r="I902" i="39" s="1"/>
  <c r="H902" i="39"/>
  <c r="D903" i="39"/>
  <c r="E903" i="39"/>
  <c r="F903" i="39"/>
  <c r="G903" i="39"/>
  <c r="H903" i="39"/>
  <c r="D904" i="39"/>
  <c r="E904" i="39"/>
  <c r="F904" i="39"/>
  <c r="G904" i="39"/>
  <c r="H904" i="39"/>
  <c r="D905" i="39"/>
  <c r="E905" i="39"/>
  <c r="F905" i="39"/>
  <c r="G905" i="39"/>
  <c r="I905" i="39" s="1"/>
  <c r="H905" i="39"/>
  <c r="D906" i="39"/>
  <c r="E906" i="39"/>
  <c r="F906" i="39"/>
  <c r="G906" i="39"/>
  <c r="I906" i="39" s="1"/>
  <c r="H906" i="39"/>
  <c r="D907" i="39"/>
  <c r="E907" i="39"/>
  <c r="F907" i="39"/>
  <c r="G907" i="39"/>
  <c r="H907" i="39"/>
  <c r="D908" i="39"/>
  <c r="E908" i="39"/>
  <c r="F908" i="39"/>
  <c r="G908" i="39"/>
  <c r="H908" i="39"/>
  <c r="D909" i="39"/>
  <c r="E909" i="39"/>
  <c r="F909" i="39"/>
  <c r="G909" i="39"/>
  <c r="I909" i="39" s="1"/>
  <c r="H909" i="39"/>
  <c r="D910" i="39"/>
  <c r="E910" i="39"/>
  <c r="F910" i="39"/>
  <c r="G910" i="39"/>
  <c r="I910" i="39" s="1"/>
  <c r="H910" i="39"/>
  <c r="D911" i="39"/>
  <c r="E911" i="39"/>
  <c r="F911" i="39"/>
  <c r="G911" i="39"/>
  <c r="H911" i="39"/>
  <c r="D912" i="39"/>
  <c r="E912" i="39"/>
  <c r="F912" i="39"/>
  <c r="G912" i="39"/>
  <c r="H912" i="39"/>
  <c r="D913" i="39"/>
  <c r="E913" i="39"/>
  <c r="F913" i="39"/>
  <c r="G913" i="39"/>
  <c r="I913" i="39" s="1"/>
  <c r="H913" i="39"/>
  <c r="D914" i="39"/>
  <c r="E914" i="39"/>
  <c r="F914" i="39"/>
  <c r="G914" i="39"/>
  <c r="I914" i="39" s="1"/>
  <c r="H914" i="39"/>
  <c r="D915" i="39"/>
  <c r="E915" i="39"/>
  <c r="F915" i="39"/>
  <c r="G915" i="39"/>
  <c r="H915" i="39"/>
  <c r="D916" i="39"/>
  <c r="E916" i="39"/>
  <c r="F916" i="39"/>
  <c r="G916" i="39"/>
  <c r="H916" i="39"/>
  <c r="D917" i="39"/>
  <c r="E917" i="39"/>
  <c r="F917" i="39"/>
  <c r="G917" i="39"/>
  <c r="I917" i="39" s="1"/>
  <c r="H917" i="39"/>
  <c r="D918" i="39"/>
  <c r="E918" i="39"/>
  <c r="F918" i="39"/>
  <c r="G918" i="39"/>
  <c r="I918" i="39" s="1"/>
  <c r="H918" i="39"/>
  <c r="D919" i="39"/>
  <c r="E919" i="39"/>
  <c r="F919" i="39"/>
  <c r="G919" i="39"/>
  <c r="H919" i="39"/>
  <c r="D920" i="39"/>
  <c r="E920" i="39"/>
  <c r="F920" i="39"/>
  <c r="G920" i="39"/>
  <c r="H920" i="39"/>
  <c r="D921" i="39"/>
  <c r="E921" i="39"/>
  <c r="F921" i="39"/>
  <c r="G921" i="39"/>
  <c r="I921" i="39" s="1"/>
  <c r="H921" i="39"/>
  <c r="D922" i="39"/>
  <c r="E922" i="39"/>
  <c r="F922" i="39"/>
  <c r="G922" i="39"/>
  <c r="I922" i="39" s="1"/>
  <c r="H922" i="39"/>
  <c r="D923" i="39"/>
  <c r="E923" i="39"/>
  <c r="F923" i="39"/>
  <c r="G923" i="39"/>
  <c r="H923" i="39"/>
  <c r="D924" i="39"/>
  <c r="E924" i="39"/>
  <c r="F924" i="39"/>
  <c r="G924" i="39"/>
  <c r="H924" i="39"/>
  <c r="D925" i="39"/>
  <c r="E925" i="39"/>
  <c r="F925" i="39"/>
  <c r="G925" i="39"/>
  <c r="I925" i="39" s="1"/>
  <c r="H925" i="39"/>
  <c r="D926" i="39"/>
  <c r="E926" i="39"/>
  <c r="F926" i="39"/>
  <c r="G926" i="39"/>
  <c r="I926" i="39" s="1"/>
  <c r="H926" i="39"/>
  <c r="D927" i="39"/>
  <c r="E927" i="39"/>
  <c r="F927" i="39"/>
  <c r="G927" i="39"/>
  <c r="H927" i="39"/>
  <c r="D928" i="39"/>
  <c r="E928" i="39"/>
  <c r="F928" i="39"/>
  <c r="G928" i="39"/>
  <c r="H928" i="39"/>
  <c r="D929" i="39"/>
  <c r="E929" i="39"/>
  <c r="F929" i="39"/>
  <c r="G929" i="39"/>
  <c r="I929" i="39" s="1"/>
  <c r="H929" i="39"/>
  <c r="D930" i="39"/>
  <c r="E930" i="39"/>
  <c r="F930" i="39"/>
  <c r="G930" i="39"/>
  <c r="I930" i="39" s="1"/>
  <c r="H930" i="39"/>
  <c r="D931" i="39"/>
  <c r="E931" i="39"/>
  <c r="F931" i="39"/>
  <c r="G931" i="39"/>
  <c r="H931" i="39"/>
  <c r="D932" i="39"/>
  <c r="E932" i="39"/>
  <c r="F932" i="39"/>
  <c r="G932" i="39"/>
  <c r="H932" i="39"/>
  <c r="D933" i="39"/>
  <c r="E933" i="39"/>
  <c r="F933" i="39"/>
  <c r="G933" i="39"/>
  <c r="I933" i="39" s="1"/>
  <c r="H933" i="39"/>
  <c r="D934" i="39"/>
  <c r="E934" i="39"/>
  <c r="F934" i="39"/>
  <c r="G934" i="39"/>
  <c r="I934" i="39" s="1"/>
  <c r="H934" i="39"/>
  <c r="D935" i="39"/>
  <c r="E935" i="39"/>
  <c r="F935" i="39"/>
  <c r="G935" i="39"/>
  <c r="H935" i="39"/>
  <c r="D936" i="39"/>
  <c r="E936" i="39"/>
  <c r="F936" i="39"/>
  <c r="G936" i="39"/>
  <c r="H936" i="39"/>
  <c r="D937" i="39"/>
  <c r="E937" i="39"/>
  <c r="F937" i="39"/>
  <c r="G937" i="39"/>
  <c r="I937" i="39" s="1"/>
  <c r="H937" i="39"/>
  <c r="D938" i="39"/>
  <c r="E938" i="39"/>
  <c r="F938" i="39"/>
  <c r="G938" i="39"/>
  <c r="I938" i="39" s="1"/>
  <c r="H938" i="39"/>
  <c r="D939" i="39"/>
  <c r="E939" i="39"/>
  <c r="F939" i="39"/>
  <c r="G939" i="39"/>
  <c r="H939" i="39"/>
  <c r="D940" i="39"/>
  <c r="E940" i="39"/>
  <c r="F940" i="39"/>
  <c r="G940" i="39"/>
  <c r="H940" i="39"/>
  <c r="D941" i="39"/>
  <c r="E941" i="39"/>
  <c r="F941" i="39"/>
  <c r="G941" i="39"/>
  <c r="I941" i="39" s="1"/>
  <c r="H941" i="39"/>
  <c r="D942" i="39"/>
  <c r="E942" i="39"/>
  <c r="F942" i="39"/>
  <c r="G942" i="39"/>
  <c r="I942" i="39" s="1"/>
  <c r="H942" i="39"/>
  <c r="D943" i="39"/>
  <c r="E943" i="39"/>
  <c r="F943" i="39"/>
  <c r="G943" i="39"/>
  <c r="H943" i="39"/>
  <c r="D944" i="39"/>
  <c r="E944" i="39"/>
  <c r="F944" i="39"/>
  <c r="G944" i="39"/>
  <c r="H944" i="39"/>
  <c r="D945" i="39"/>
  <c r="E945" i="39"/>
  <c r="F945" i="39"/>
  <c r="G945" i="39"/>
  <c r="I945" i="39" s="1"/>
  <c r="H945" i="39"/>
  <c r="D946" i="39"/>
  <c r="E946" i="39"/>
  <c r="F946" i="39"/>
  <c r="G946" i="39"/>
  <c r="I946" i="39" s="1"/>
  <c r="H946" i="39"/>
  <c r="D947" i="39"/>
  <c r="E947" i="39"/>
  <c r="F947" i="39"/>
  <c r="G947" i="39"/>
  <c r="H947" i="39"/>
  <c r="D948" i="39"/>
  <c r="E948" i="39"/>
  <c r="F948" i="39"/>
  <c r="G948" i="39"/>
  <c r="H948" i="39"/>
  <c r="D949" i="39"/>
  <c r="E949" i="39"/>
  <c r="F949" i="39"/>
  <c r="G949" i="39"/>
  <c r="I949" i="39" s="1"/>
  <c r="H949" i="39"/>
  <c r="D950" i="39"/>
  <c r="E950" i="39"/>
  <c r="F950" i="39"/>
  <c r="G950" i="39"/>
  <c r="I950" i="39" s="1"/>
  <c r="H950" i="39"/>
  <c r="D951" i="39"/>
  <c r="E951" i="39"/>
  <c r="F951" i="39"/>
  <c r="G951" i="39"/>
  <c r="H951" i="39"/>
  <c r="D952" i="39"/>
  <c r="E952" i="39"/>
  <c r="F952" i="39"/>
  <c r="G952" i="39"/>
  <c r="H952" i="39"/>
  <c r="D953" i="39"/>
  <c r="E953" i="39"/>
  <c r="F953" i="39"/>
  <c r="G953" i="39"/>
  <c r="I953" i="39" s="1"/>
  <c r="H953" i="39"/>
  <c r="D954" i="39"/>
  <c r="E954" i="39"/>
  <c r="F954" i="39"/>
  <c r="G954" i="39"/>
  <c r="I954" i="39" s="1"/>
  <c r="H954" i="39"/>
  <c r="D955" i="39"/>
  <c r="E955" i="39"/>
  <c r="F955" i="39"/>
  <c r="G955" i="39"/>
  <c r="H955" i="39"/>
  <c r="D956" i="39"/>
  <c r="E956" i="39"/>
  <c r="F956" i="39"/>
  <c r="G956" i="39"/>
  <c r="H956" i="39"/>
  <c r="D957" i="39"/>
  <c r="E957" i="39"/>
  <c r="F957" i="39"/>
  <c r="G957" i="39"/>
  <c r="I957" i="39" s="1"/>
  <c r="H957" i="39"/>
  <c r="D958" i="39"/>
  <c r="E958" i="39"/>
  <c r="F958" i="39"/>
  <c r="G958" i="39"/>
  <c r="I958" i="39" s="1"/>
  <c r="H958" i="39"/>
  <c r="D959" i="39"/>
  <c r="E959" i="39"/>
  <c r="F959" i="39"/>
  <c r="G959" i="39"/>
  <c r="H959" i="39"/>
  <c r="D960" i="39"/>
  <c r="E960" i="39"/>
  <c r="F960" i="39"/>
  <c r="G960" i="39"/>
  <c r="H960" i="39"/>
  <c r="D961" i="39"/>
  <c r="E961" i="39"/>
  <c r="F961" i="39"/>
  <c r="G961" i="39"/>
  <c r="I961" i="39" s="1"/>
  <c r="H961" i="39"/>
  <c r="D962" i="39"/>
  <c r="E962" i="39"/>
  <c r="F962" i="39"/>
  <c r="G962" i="39"/>
  <c r="I962" i="39" s="1"/>
  <c r="H962" i="39"/>
  <c r="D963" i="39"/>
  <c r="E963" i="39"/>
  <c r="F963" i="39"/>
  <c r="G963" i="39"/>
  <c r="H963" i="39"/>
  <c r="D964" i="39"/>
  <c r="E964" i="39"/>
  <c r="F964" i="39"/>
  <c r="G964" i="39"/>
  <c r="H964" i="39"/>
  <c r="D965" i="39"/>
  <c r="E965" i="39"/>
  <c r="F965" i="39"/>
  <c r="G965" i="39"/>
  <c r="I965" i="39" s="1"/>
  <c r="H965" i="39"/>
  <c r="D966" i="39"/>
  <c r="E966" i="39"/>
  <c r="F966" i="39"/>
  <c r="G966" i="39"/>
  <c r="I966" i="39" s="1"/>
  <c r="H966" i="39"/>
  <c r="D967" i="39"/>
  <c r="E967" i="39"/>
  <c r="F967" i="39"/>
  <c r="G967" i="39"/>
  <c r="H967" i="39"/>
  <c r="D968" i="39"/>
  <c r="E968" i="39"/>
  <c r="F968" i="39"/>
  <c r="G968" i="39"/>
  <c r="H968" i="39"/>
  <c r="D969" i="39"/>
  <c r="E969" i="39"/>
  <c r="F969" i="39"/>
  <c r="G969" i="39"/>
  <c r="I969" i="39" s="1"/>
  <c r="H969" i="39"/>
  <c r="D970" i="39"/>
  <c r="E970" i="39"/>
  <c r="F970" i="39"/>
  <c r="G970" i="39"/>
  <c r="I970" i="39" s="1"/>
  <c r="H970" i="39"/>
  <c r="D971" i="39"/>
  <c r="E971" i="39"/>
  <c r="F971" i="39"/>
  <c r="G971" i="39"/>
  <c r="H971" i="39"/>
  <c r="D972" i="39"/>
  <c r="E972" i="39"/>
  <c r="F972" i="39"/>
  <c r="G972" i="39"/>
  <c r="H972" i="39"/>
  <c r="D973" i="39"/>
  <c r="E973" i="39"/>
  <c r="F973" i="39"/>
  <c r="G973" i="39"/>
  <c r="I973" i="39" s="1"/>
  <c r="H973" i="39"/>
  <c r="D974" i="39"/>
  <c r="E974" i="39"/>
  <c r="F974" i="39"/>
  <c r="G974" i="39"/>
  <c r="I974" i="39" s="1"/>
  <c r="H974" i="39"/>
  <c r="D975" i="39"/>
  <c r="E975" i="39"/>
  <c r="F975" i="39"/>
  <c r="G975" i="39"/>
  <c r="H975" i="39"/>
  <c r="D976" i="39"/>
  <c r="E976" i="39"/>
  <c r="F976" i="39"/>
  <c r="G976" i="39"/>
  <c r="H976" i="39"/>
  <c r="D977" i="39"/>
  <c r="E977" i="39"/>
  <c r="F977" i="39"/>
  <c r="G977" i="39"/>
  <c r="I977" i="39" s="1"/>
  <c r="H977" i="39"/>
  <c r="D978" i="39"/>
  <c r="E978" i="39"/>
  <c r="F978" i="39"/>
  <c r="G978" i="39"/>
  <c r="I978" i="39" s="1"/>
  <c r="H978" i="39"/>
  <c r="D979" i="39"/>
  <c r="E979" i="39"/>
  <c r="F979" i="39"/>
  <c r="G979" i="39"/>
  <c r="H979" i="39"/>
  <c r="D980" i="39"/>
  <c r="E980" i="39"/>
  <c r="F980" i="39"/>
  <c r="G980" i="39"/>
  <c r="H980" i="39"/>
  <c r="D981" i="39"/>
  <c r="E981" i="39"/>
  <c r="F981" i="39"/>
  <c r="G981" i="39"/>
  <c r="I981" i="39" s="1"/>
  <c r="H981" i="39"/>
  <c r="D982" i="39"/>
  <c r="E982" i="39"/>
  <c r="F982" i="39"/>
  <c r="G982" i="39"/>
  <c r="I982" i="39" s="1"/>
  <c r="H982" i="39"/>
  <c r="D983" i="39"/>
  <c r="E983" i="39"/>
  <c r="F983" i="39"/>
  <c r="G983" i="39"/>
  <c r="H983" i="39"/>
  <c r="D984" i="39"/>
  <c r="E984" i="39"/>
  <c r="F984" i="39"/>
  <c r="G984" i="39"/>
  <c r="H984" i="39"/>
  <c r="D985" i="39"/>
  <c r="E985" i="39"/>
  <c r="F985" i="39"/>
  <c r="G985" i="39"/>
  <c r="I985" i="39" s="1"/>
  <c r="H985" i="39"/>
  <c r="D986" i="39"/>
  <c r="E986" i="39"/>
  <c r="F986" i="39"/>
  <c r="G986" i="39"/>
  <c r="I986" i="39" s="1"/>
  <c r="H986" i="39"/>
  <c r="D987" i="39"/>
  <c r="E987" i="39"/>
  <c r="F987" i="39"/>
  <c r="G987" i="39"/>
  <c r="H987" i="39"/>
  <c r="D988" i="39"/>
  <c r="E988" i="39"/>
  <c r="F988" i="39"/>
  <c r="G988" i="39"/>
  <c r="H988" i="39"/>
  <c r="D989" i="39"/>
  <c r="E989" i="39"/>
  <c r="F989" i="39"/>
  <c r="G989" i="39"/>
  <c r="H989" i="39"/>
  <c r="D990" i="39"/>
  <c r="E990" i="39"/>
  <c r="F990" i="39"/>
  <c r="G990" i="39"/>
  <c r="H990" i="39"/>
  <c r="D991" i="39"/>
  <c r="E991" i="39"/>
  <c r="F991" i="39"/>
  <c r="G991" i="39"/>
  <c r="I991" i="39" s="1"/>
  <c r="H991" i="39"/>
  <c r="D992" i="39"/>
  <c r="E992" i="39"/>
  <c r="F992" i="39"/>
  <c r="G992" i="39"/>
  <c r="H992" i="39"/>
  <c r="D993" i="39"/>
  <c r="E993" i="39"/>
  <c r="F993" i="39"/>
  <c r="G993" i="39"/>
  <c r="H993" i="39"/>
  <c r="D994" i="39"/>
  <c r="E994" i="39"/>
  <c r="F994" i="39"/>
  <c r="G994" i="39"/>
  <c r="I994" i="39" s="1"/>
  <c r="H994" i="39"/>
  <c r="D995" i="39"/>
  <c r="E995" i="39"/>
  <c r="F995" i="39"/>
  <c r="G995" i="39"/>
  <c r="H995" i="39"/>
  <c r="D996" i="39"/>
  <c r="E996" i="39"/>
  <c r="F996" i="39"/>
  <c r="G996" i="39"/>
  <c r="H996" i="39"/>
  <c r="D997" i="39"/>
  <c r="E997" i="39"/>
  <c r="F997" i="39"/>
  <c r="G997" i="39"/>
  <c r="H997" i="39"/>
  <c r="D998" i="39"/>
  <c r="E998" i="39"/>
  <c r="F998" i="39"/>
  <c r="G998" i="39"/>
  <c r="H998" i="39"/>
  <c r="D999" i="39"/>
  <c r="E999" i="39"/>
  <c r="F999" i="39"/>
  <c r="G999" i="39"/>
  <c r="I999" i="39" s="1"/>
  <c r="H999" i="39"/>
  <c r="D1000" i="39"/>
  <c r="E1000" i="39"/>
  <c r="F1000" i="39"/>
  <c r="G1000" i="39"/>
  <c r="H1000" i="39"/>
  <c r="D1001" i="39"/>
  <c r="E1001" i="39"/>
  <c r="F1001" i="39"/>
  <c r="G1001" i="39"/>
  <c r="H1001" i="39"/>
  <c r="D1002" i="39"/>
  <c r="E1002" i="39"/>
  <c r="F1002" i="39"/>
  <c r="G1002" i="39"/>
  <c r="I1002" i="39" s="1"/>
  <c r="H1002" i="39"/>
  <c r="D1003" i="39"/>
  <c r="E1003" i="39"/>
  <c r="F1003" i="39"/>
  <c r="G1003" i="39"/>
  <c r="H1003" i="39"/>
  <c r="D1004" i="39"/>
  <c r="E1004" i="39"/>
  <c r="F1004" i="39"/>
  <c r="G1004" i="39"/>
  <c r="H1004" i="39"/>
  <c r="D1005" i="39"/>
  <c r="E1005" i="39"/>
  <c r="F1005" i="39"/>
  <c r="G1005" i="39"/>
  <c r="H1005" i="39"/>
  <c r="D1006" i="39"/>
  <c r="E1006" i="39"/>
  <c r="F1006" i="39"/>
  <c r="G1006" i="39"/>
  <c r="H1006" i="39"/>
  <c r="D1007" i="39"/>
  <c r="E1007" i="39"/>
  <c r="F1007" i="39"/>
  <c r="G1007" i="39"/>
  <c r="I1007" i="39" s="1"/>
  <c r="H1007" i="39"/>
  <c r="D1008" i="39"/>
  <c r="E1008" i="39"/>
  <c r="F1008" i="39"/>
  <c r="G1008" i="39"/>
  <c r="H1008" i="39"/>
  <c r="D1009" i="39"/>
  <c r="E1009" i="39"/>
  <c r="F1009" i="39"/>
  <c r="G1009" i="39"/>
  <c r="H1009" i="39"/>
  <c r="D1010" i="39"/>
  <c r="E1010" i="39"/>
  <c r="F1010" i="39"/>
  <c r="G1010" i="39"/>
  <c r="I1010" i="39" s="1"/>
  <c r="H1010" i="39"/>
  <c r="D1011" i="39"/>
  <c r="E1011" i="39"/>
  <c r="F1011" i="39"/>
  <c r="G1011" i="39"/>
  <c r="H1011" i="39"/>
  <c r="D1012" i="39"/>
  <c r="E1012" i="39"/>
  <c r="F1012" i="39"/>
  <c r="G1012" i="39"/>
  <c r="H1012" i="39"/>
  <c r="D1013" i="39"/>
  <c r="E1013" i="39"/>
  <c r="F1013" i="39"/>
  <c r="G1013" i="39"/>
  <c r="H1013" i="39"/>
  <c r="D1014" i="39"/>
  <c r="E1014" i="39"/>
  <c r="F1014" i="39"/>
  <c r="G1014" i="39"/>
  <c r="H1014" i="39"/>
  <c r="D1015" i="39"/>
  <c r="E1015" i="39"/>
  <c r="F1015" i="39"/>
  <c r="G1015" i="39"/>
  <c r="I1015" i="39" s="1"/>
  <c r="H1015" i="39"/>
  <c r="D1016" i="39"/>
  <c r="E1016" i="39"/>
  <c r="F1016" i="39"/>
  <c r="G1016" i="39"/>
  <c r="H1016" i="39"/>
  <c r="D1017" i="39"/>
  <c r="E1017" i="39"/>
  <c r="F1017" i="39"/>
  <c r="G1017" i="39"/>
  <c r="H1017" i="39"/>
  <c r="D1018" i="39"/>
  <c r="E1018" i="39"/>
  <c r="F1018" i="39"/>
  <c r="G1018" i="39"/>
  <c r="I1018" i="39" s="1"/>
  <c r="H1018" i="39"/>
  <c r="D1019" i="39"/>
  <c r="E1019" i="39"/>
  <c r="F1019" i="39"/>
  <c r="G1019" i="39"/>
  <c r="H1019" i="39"/>
  <c r="D1020" i="39"/>
  <c r="E1020" i="39"/>
  <c r="F1020" i="39"/>
  <c r="G1020" i="39"/>
  <c r="H1020" i="39"/>
  <c r="D1021" i="39"/>
  <c r="E1021" i="39"/>
  <c r="F1021" i="39"/>
  <c r="G1021" i="39"/>
  <c r="H1021" i="39"/>
  <c r="D1022" i="39"/>
  <c r="E1022" i="39"/>
  <c r="F1022" i="39"/>
  <c r="G1022" i="39"/>
  <c r="H1022" i="39"/>
  <c r="D1023" i="39"/>
  <c r="E1023" i="39"/>
  <c r="F1023" i="39"/>
  <c r="G1023" i="39"/>
  <c r="I1023" i="39" s="1"/>
  <c r="H1023" i="39"/>
  <c r="D1024" i="39"/>
  <c r="E1024" i="39"/>
  <c r="F1024" i="39"/>
  <c r="G1024" i="39"/>
  <c r="H1024" i="39"/>
  <c r="D1025" i="39"/>
  <c r="E1025" i="39"/>
  <c r="F1025" i="39"/>
  <c r="G1025" i="39"/>
  <c r="H1025" i="39"/>
  <c r="D1026" i="39"/>
  <c r="E1026" i="39"/>
  <c r="F1026" i="39"/>
  <c r="G1026" i="39"/>
  <c r="I1026" i="39" s="1"/>
  <c r="H1026" i="39"/>
  <c r="D1027" i="39"/>
  <c r="E1027" i="39"/>
  <c r="F1027" i="39"/>
  <c r="G1027" i="39"/>
  <c r="H1027" i="39"/>
  <c r="D1028" i="39"/>
  <c r="E1028" i="39"/>
  <c r="F1028" i="39"/>
  <c r="G1028" i="39"/>
  <c r="H1028" i="39"/>
  <c r="D1029" i="39"/>
  <c r="E1029" i="39"/>
  <c r="F1029" i="39"/>
  <c r="G1029" i="39"/>
  <c r="H1029" i="39"/>
  <c r="D1030" i="39"/>
  <c r="E1030" i="39"/>
  <c r="F1030" i="39"/>
  <c r="G1030" i="39"/>
  <c r="I1030" i="39" s="1"/>
  <c r="H1030" i="39"/>
  <c r="D1031" i="39"/>
  <c r="E1031" i="39"/>
  <c r="F1031" i="39"/>
  <c r="G1031" i="39"/>
  <c r="I1031" i="39" s="1"/>
  <c r="H1031" i="39"/>
  <c r="D1032" i="39"/>
  <c r="E1032" i="39"/>
  <c r="F1032" i="39"/>
  <c r="G1032" i="39"/>
  <c r="H1032" i="39"/>
  <c r="D1033" i="39"/>
  <c r="E1033" i="39"/>
  <c r="F1033" i="39"/>
  <c r="G1033" i="39"/>
  <c r="H1033" i="39"/>
  <c r="D1034" i="39"/>
  <c r="E1034" i="39"/>
  <c r="F1034" i="39"/>
  <c r="G1034" i="39"/>
  <c r="I1034" i="39" s="1"/>
  <c r="H1034" i="39"/>
  <c r="D1035" i="39"/>
  <c r="E1035" i="39"/>
  <c r="F1035" i="39"/>
  <c r="G1035" i="39"/>
  <c r="H1035" i="39"/>
  <c r="D1036" i="39"/>
  <c r="E1036" i="39"/>
  <c r="F1036" i="39"/>
  <c r="G1036" i="39"/>
  <c r="H1036" i="39"/>
  <c r="D1037" i="39"/>
  <c r="E1037" i="39"/>
  <c r="F1037" i="39"/>
  <c r="G1037" i="39"/>
  <c r="H1037" i="39"/>
  <c r="D1038" i="39"/>
  <c r="E1038" i="39"/>
  <c r="F1038" i="39"/>
  <c r="G1038" i="39"/>
  <c r="I1038" i="39" s="1"/>
  <c r="H1038" i="39"/>
  <c r="D1039" i="39"/>
  <c r="E1039" i="39"/>
  <c r="F1039" i="39"/>
  <c r="G1039" i="39"/>
  <c r="I1039" i="39" s="1"/>
  <c r="H1039" i="39"/>
  <c r="D1040" i="39"/>
  <c r="E1040" i="39"/>
  <c r="F1040" i="39"/>
  <c r="G1040" i="39"/>
  <c r="H1040" i="39"/>
  <c r="D1041" i="39"/>
  <c r="E1041" i="39"/>
  <c r="F1041" i="39"/>
  <c r="G1041" i="39"/>
  <c r="H1041" i="39"/>
  <c r="D1042" i="39"/>
  <c r="E1042" i="39"/>
  <c r="F1042" i="39"/>
  <c r="G1042" i="39"/>
  <c r="I1042" i="39" s="1"/>
  <c r="H1042" i="39"/>
  <c r="D1043" i="39"/>
  <c r="E1043" i="39"/>
  <c r="F1043" i="39"/>
  <c r="G1043" i="39"/>
  <c r="H1043" i="39"/>
  <c r="D1044" i="39"/>
  <c r="E1044" i="39"/>
  <c r="F1044" i="39"/>
  <c r="G1044" i="39"/>
  <c r="H1044" i="39"/>
  <c r="D1045" i="39"/>
  <c r="E1045" i="39"/>
  <c r="F1045" i="39"/>
  <c r="G1045" i="39"/>
  <c r="H1045" i="39"/>
  <c r="D1046" i="39"/>
  <c r="E1046" i="39"/>
  <c r="F1046" i="39"/>
  <c r="G1046" i="39"/>
  <c r="H1046" i="39"/>
  <c r="D1047" i="39"/>
  <c r="E1047" i="39"/>
  <c r="F1047" i="39"/>
  <c r="G1047" i="39"/>
  <c r="I1047" i="39" s="1"/>
  <c r="H1047" i="39"/>
  <c r="D1048" i="39"/>
  <c r="E1048" i="39"/>
  <c r="F1048" i="39"/>
  <c r="G1048" i="39"/>
  <c r="H1048" i="39"/>
  <c r="D1049" i="39"/>
  <c r="E1049" i="39"/>
  <c r="F1049" i="39"/>
  <c r="G1049" i="39"/>
  <c r="H1049" i="39"/>
  <c r="D1050" i="39"/>
  <c r="E1050" i="39"/>
  <c r="F1050" i="39"/>
  <c r="G1050" i="39"/>
  <c r="I1050" i="39" s="1"/>
  <c r="H1050" i="39"/>
  <c r="D1051" i="39"/>
  <c r="E1051" i="39"/>
  <c r="F1051" i="39"/>
  <c r="G1051" i="39"/>
  <c r="H1051" i="39"/>
  <c r="D1052" i="39"/>
  <c r="E1052" i="39"/>
  <c r="F1052" i="39"/>
  <c r="G1052" i="39"/>
  <c r="H1052" i="39"/>
  <c r="D1053" i="39"/>
  <c r="E1053" i="39"/>
  <c r="F1053" i="39"/>
  <c r="G1053" i="39"/>
  <c r="H1053" i="39"/>
  <c r="D1054" i="39"/>
  <c r="E1054" i="39"/>
  <c r="F1054" i="39"/>
  <c r="G1054" i="39"/>
  <c r="H1054" i="39"/>
  <c r="D1055" i="39"/>
  <c r="E1055" i="39"/>
  <c r="F1055" i="39"/>
  <c r="G1055" i="39"/>
  <c r="I1055" i="39" s="1"/>
  <c r="H1055" i="39"/>
  <c r="D1056" i="39"/>
  <c r="E1056" i="39"/>
  <c r="F1056" i="39"/>
  <c r="G1056" i="39"/>
  <c r="H1056" i="39"/>
  <c r="D1057" i="39"/>
  <c r="E1057" i="39"/>
  <c r="F1057" i="39"/>
  <c r="G1057" i="39"/>
  <c r="H1057" i="39"/>
  <c r="D1058" i="39"/>
  <c r="E1058" i="39"/>
  <c r="F1058" i="39"/>
  <c r="G1058" i="39"/>
  <c r="I1058" i="39" s="1"/>
  <c r="H1058" i="39"/>
  <c r="D1059" i="39"/>
  <c r="E1059" i="39"/>
  <c r="F1059" i="39"/>
  <c r="G1059" i="39"/>
  <c r="H1059" i="39"/>
  <c r="D1060" i="39"/>
  <c r="E1060" i="39"/>
  <c r="F1060" i="39"/>
  <c r="G1060" i="39"/>
  <c r="H1060" i="39"/>
  <c r="D1061" i="39"/>
  <c r="E1061" i="39"/>
  <c r="F1061" i="39"/>
  <c r="G1061" i="39"/>
  <c r="H1061" i="39"/>
  <c r="D1062" i="39"/>
  <c r="E1062" i="39"/>
  <c r="F1062" i="39"/>
  <c r="G1062" i="39"/>
  <c r="H1062" i="39"/>
  <c r="D1063" i="39"/>
  <c r="E1063" i="39"/>
  <c r="F1063" i="39"/>
  <c r="G1063" i="39"/>
  <c r="I1063" i="39" s="1"/>
  <c r="H1063" i="39"/>
  <c r="D1064" i="39"/>
  <c r="E1064" i="39"/>
  <c r="F1064" i="39"/>
  <c r="G1064" i="39"/>
  <c r="H1064" i="39"/>
  <c r="D1065" i="39"/>
  <c r="E1065" i="39"/>
  <c r="F1065" i="39"/>
  <c r="G1065" i="39"/>
  <c r="H1065" i="39"/>
  <c r="D1066" i="39"/>
  <c r="E1066" i="39"/>
  <c r="F1066" i="39"/>
  <c r="G1066" i="39"/>
  <c r="I1066" i="39" s="1"/>
  <c r="H1066" i="39"/>
  <c r="D1067" i="39"/>
  <c r="E1067" i="39"/>
  <c r="F1067" i="39"/>
  <c r="G1067" i="39"/>
  <c r="H1067" i="39"/>
  <c r="D1068" i="39"/>
  <c r="E1068" i="39"/>
  <c r="F1068" i="39"/>
  <c r="G1068" i="39"/>
  <c r="H1068" i="39"/>
  <c r="D1069" i="39"/>
  <c r="E1069" i="39"/>
  <c r="F1069" i="39"/>
  <c r="G1069" i="39"/>
  <c r="H1069" i="39"/>
  <c r="D1070" i="39"/>
  <c r="E1070" i="39"/>
  <c r="F1070" i="39"/>
  <c r="G1070" i="39"/>
  <c r="H1070" i="39"/>
  <c r="D1071" i="39"/>
  <c r="E1071" i="39"/>
  <c r="F1071" i="39"/>
  <c r="G1071" i="39"/>
  <c r="I1071" i="39" s="1"/>
  <c r="H1071" i="39"/>
  <c r="D1072" i="39"/>
  <c r="E1072" i="39"/>
  <c r="F1072" i="39"/>
  <c r="G1072" i="39"/>
  <c r="H1072" i="39"/>
  <c r="D1073" i="39"/>
  <c r="E1073" i="39"/>
  <c r="F1073" i="39"/>
  <c r="G1073" i="39"/>
  <c r="H1073" i="39"/>
  <c r="D1074" i="39"/>
  <c r="E1074" i="39"/>
  <c r="F1074" i="39"/>
  <c r="G1074" i="39"/>
  <c r="I1074" i="39" s="1"/>
  <c r="H1074" i="39"/>
  <c r="D1075" i="39"/>
  <c r="E1075" i="39"/>
  <c r="F1075" i="39"/>
  <c r="G1075" i="39"/>
  <c r="H1075" i="39"/>
  <c r="D1076" i="39"/>
  <c r="E1076" i="39"/>
  <c r="F1076" i="39"/>
  <c r="G1076" i="39"/>
  <c r="H1076" i="39"/>
  <c r="D1077" i="39"/>
  <c r="E1077" i="39"/>
  <c r="F1077" i="39"/>
  <c r="G1077" i="39"/>
  <c r="H1077" i="39"/>
  <c r="D1078" i="39"/>
  <c r="E1078" i="39"/>
  <c r="F1078" i="39"/>
  <c r="G1078" i="39"/>
  <c r="H1078" i="39"/>
  <c r="D1079" i="39"/>
  <c r="E1079" i="39"/>
  <c r="F1079" i="39"/>
  <c r="G1079" i="39"/>
  <c r="I1079" i="39" s="1"/>
  <c r="H1079" i="39"/>
  <c r="D1080" i="39"/>
  <c r="E1080" i="39"/>
  <c r="F1080" i="39"/>
  <c r="G1080" i="39"/>
  <c r="H1080" i="39"/>
  <c r="D1081" i="39"/>
  <c r="E1081" i="39"/>
  <c r="F1081" i="39"/>
  <c r="G1081" i="39"/>
  <c r="H1081" i="39"/>
  <c r="D1082" i="39"/>
  <c r="E1082" i="39"/>
  <c r="F1082" i="39"/>
  <c r="G1082" i="39"/>
  <c r="I1082" i="39" s="1"/>
  <c r="H1082" i="39"/>
  <c r="D1083" i="39"/>
  <c r="E1083" i="39"/>
  <c r="F1083" i="39"/>
  <c r="G1083" i="39"/>
  <c r="H1083" i="39"/>
  <c r="D1084" i="39"/>
  <c r="E1084" i="39"/>
  <c r="F1084" i="39"/>
  <c r="G1084" i="39"/>
  <c r="H1084" i="39"/>
  <c r="D1085" i="39"/>
  <c r="E1085" i="39"/>
  <c r="F1085" i="39"/>
  <c r="G1085" i="39"/>
  <c r="H1085" i="39"/>
  <c r="D1086" i="39"/>
  <c r="E1086" i="39"/>
  <c r="F1086" i="39"/>
  <c r="G1086" i="39"/>
  <c r="H1086" i="39"/>
  <c r="D1087" i="39"/>
  <c r="E1087" i="39"/>
  <c r="F1087" i="39"/>
  <c r="G1087" i="39"/>
  <c r="I1087" i="39" s="1"/>
  <c r="H1087" i="39"/>
  <c r="D1088" i="39"/>
  <c r="E1088" i="39"/>
  <c r="F1088" i="39"/>
  <c r="G1088" i="39"/>
  <c r="H1088" i="39"/>
  <c r="D1089" i="39"/>
  <c r="E1089" i="39"/>
  <c r="F1089" i="39"/>
  <c r="G1089" i="39"/>
  <c r="H1089" i="39"/>
  <c r="D1090" i="39"/>
  <c r="E1090" i="39"/>
  <c r="F1090" i="39"/>
  <c r="G1090" i="39"/>
  <c r="I1090" i="39" s="1"/>
  <c r="H1090" i="39"/>
  <c r="D1091" i="39"/>
  <c r="E1091" i="39"/>
  <c r="F1091" i="39"/>
  <c r="G1091" i="39"/>
  <c r="H1091" i="39"/>
  <c r="D1092" i="39"/>
  <c r="E1092" i="39"/>
  <c r="F1092" i="39"/>
  <c r="G1092" i="39"/>
  <c r="H1092" i="39"/>
  <c r="D1093" i="39"/>
  <c r="E1093" i="39"/>
  <c r="F1093" i="39"/>
  <c r="G1093" i="39"/>
  <c r="H1093" i="39"/>
  <c r="D1094" i="39"/>
  <c r="E1094" i="39"/>
  <c r="F1094" i="39"/>
  <c r="G1094" i="39"/>
  <c r="H1094" i="39"/>
  <c r="D1095" i="39"/>
  <c r="E1095" i="39"/>
  <c r="F1095" i="39"/>
  <c r="G1095" i="39"/>
  <c r="I1095" i="39" s="1"/>
  <c r="H1095" i="39"/>
  <c r="D1096" i="39"/>
  <c r="E1096" i="39"/>
  <c r="F1096" i="39"/>
  <c r="G1096" i="39"/>
  <c r="H1096" i="39"/>
  <c r="D1097" i="39"/>
  <c r="E1097" i="39"/>
  <c r="F1097" i="39"/>
  <c r="G1097" i="39"/>
  <c r="H1097" i="39"/>
  <c r="D1098" i="39"/>
  <c r="E1098" i="39"/>
  <c r="F1098" i="39"/>
  <c r="G1098" i="39"/>
  <c r="I1098" i="39" s="1"/>
  <c r="H1098" i="39"/>
  <c r="D1099" i="39"/>
  <c r="E1099" i="39"/>
  <c r="F1099" i="39"/>
  <c r="G1099" i="39"/>
  <c r="H1099" i="39"/>
  <c r="D1100" i="39"/>
  <c r="E1100" i="39"/>
  <c r="F1100" i="39"/>
  <c r="G1100" i="39"/>
  <c r="H1100" i="39"/>
  <c r="D1101" i="39"/>
  <c r="E1101" i="39"/>
  <c r="F1101" i="39"/>
  <c r="G1101" i="39"/>
  <c r="H1101" i="39"/>
  <c r="D1102" i="39"/>
  <c r="E1102" i="39"/>
  <c r="F1102" i="39"/>
  <c r="G1102" i="39"/>
  <c r="H1102" i="39"/>
  <c r="D1103" i="39"/>
  <c r="E1103" i="39"/>
  <c r="F1103" i="39"/>
  <c r="G1103" i="39"/>
  <c r="I1103" i="39" s="1"/>
  <c r="H1103" i="39"/>
  <c r="D1104" i="39"/>
  <c r="E1104" i="39"/>
  <c r="F1104" i="39"/>
  <c r="G1104" i="39"/>
  <c r="H1104" i="39"/>
  <c r="D1105" i="39"/>
  <c r="E1105" i="39"/>
  <c r="F1105" i="39"/>
  <c r="G1105" i="39"/>
  <c r="H1105" i="39"/>
  <c r="D1106" i="39"/>
  <c r="E1106" i="39"/>
  <c r="F1106" i="39"/>
  <c r="G1106" i="39"/>
  <c r="I1106" i="39" s="1"/>
  <c r="H1106" i="39"/>
  <c r="D1107" i="39"/>
  <c r="E1107" i="39"/>
  <c r="F1107" i="39"/>
  <c r="G1107" i="39"/>
  <c r="H1107" i="39"/>
  <c r="D1108" i="39"/>
  <c r="E1108" i="39"/>
  <c r="F1108" i="39"/>
  <c r="G1108" i="39"/>
  <c r="H1108" i="39"/>
  <c r="D1109" i="39"/>
  <c r="E1109" i="39"/>
  <c r="F1109" i="39"/>
  <c r="G1109" i="39"/>
  <c r="H1109" i="39"/>
  <c r="D1110" i="39"/>
  <c r="E1110" i="39"/>
  <c r="F1110" i="39"/>
  <c r="G1110" i="39"/>
  <c r="H1110" i="39"/>
  <c r="D1111" i="39"/>
  <c r="E1111" i="39"/>
  <c r="F1111" i="39"/>
  <c r="G1111" i="39"/>
  <c r="I1111" i="39" s="1"/>
  <c r="H1111" i="39"/>
  <c r="D1112" i="39"/>
  <c r="E1112" i="39"/>
  <c r="F1112" i="39"/>
  <c r="G1112" i="39"/>
  <c r="H1112" i="39"/>
  <c r="D1113" i="39"/>
  <c r="E1113" i="39"/>
  <c r="F1113" i="39"/>
  <c r="G1113" i="39"/>
  <c r="H1113" i="39"/>
  <c r="D1114" i="39"/>
  <c r="E1114" i="39"/>
  <c r="F1114" i="39"/>
  <c r="G1114" i="39"/>
  <c r="I1114" i="39" s="1"/>
  <c r="H1114" i="39"/>
  <c r="D1115" i="39"/>
  <c r="E1115" i="39"/>
  <c r="F1115" i="39"/>
  <c r="G1115" i="39"/>
  <c r="H1115" i="39"/>
  <c r="D1116" i="39"/>
  <c r="E1116" i="39"/>
  <c r="F1116" i="39"/>
  <c r="G1116" i="39"/>
  <c r="H1116" i="39"/>
  <c r="D1117" i="39"/>
  <c r="E1117" i="39"/>
  <c r="F1117" i="39"/>
  <c r="G1117" i="39"/>
  <c r="H1117" i="39"/>
  <c r="D1118" i="39"/>
  <c r="E1118" i="39"/>
  <c r="F1118" i="39"/>
  <c r="G1118" i="39"/>
  <c r="H1118" i="39"/>
  <c r="D1119" i="39"/>
  <c r="E1119" i="39"/>
  <c r="F1119" i="39"/>
  <c r="G1119" i="39"/>
  <c r="I1119" i="39" s="1"/>
  <c r="H1119" i="39"/>
  <c r="D1120" i="39"/>
  <c r="E1120" i="39"/>
  <c r="F1120" i="39"/>
  <c r="G1120" i="39"/>
  <c r="H1120" i="39"/>
  <c r="D1121" i="39"/>
  <c r="E1121" i="39"/>
  <c r="F1121" i="39"/>
  <c r="G1121" i="39"/>
  <c r="I1121" i="39" s="1"/>
  <c r="H1121" i="39"/>
  <c r="D1122" i="39"/>
  <c r="E1122" i="39"/>
  <c r="F1122" i="39"/>
  <c r="G1122" i="39"/>
  <c r="I1122" i="39" s="1"/>
  <c r="H1122" i="39"/>
  <c r="D1123" i="39"/>
  <c r="E1123" i="39"/>
  <c r="F1123" i="39"/>
  <c r="G1123" i="39"/>
  <c r="H1123" i="39"/>
  <c r="D1124" i="39"/>
  <c r="E1124" i="39"/>
  <c r="F1124" i="39"/>
  <c r="G1124" i="39"/>
  <c r="H1124" i="39"/>
  <c r="D1125" i="39"/>
  <c r="E1125" i="39"/>
  <c r="F1125" i="39"/>
  <c r="G1125" i="39"/>
  <c r="I1125" i="39" s="1"/>
  <c r="H1125" i="39"/>
  <c r="D1126" i="39"/>
  <c r="E1126" i="39"/>
  <c r="F1126" i="39"/>
  <c r="G1126" i="39"/>
  <c r="H1126" i="39"/>
  <c r="D1127" i="39"/>
  <c r="E1127" i="39"/>
  <c r="F1127" i="39"/>
  <c r="G1127" i="39"/>
  <c r="H1127" i="39"/>
  <c r="D1128" i="39"/>
  <c r="E1128" i="39"/>
  <c r="F1128" i="39"/>
  <c r="G1128" i="39"/>
  <c r="H1128" i="39"/>
  <c r="D1129" i="39"/>
  <c r="E1129" i="39"/>
  <c r="F1129" i="39"/>
  <c r="G1129" i="39"/>
  <c r="I1129" i="39" s="1"/>
  <c r="H1129" i="39"/>
  <c r="D1130" i="39"/>
  <c r="E1130" i="39"/>
  <c r="F1130" i="39"/>
  <c r="G1130" i="39"/>
  <c r="I1130" i="39" s="1"/>
  <c r="H1130" i="39"/>
  <c r="D1131" i="39"/>
  <c r="E1131" i="39"/>
  <c r="F1131" i="39"/>
  <c r="G1131" i="39"/>
  <c r="H1131" i="39"/>
  <c r="D1132" i="39"/>
  <c r="E1132" i="39"/>
  <c r="F1132" i="39"/>
  <c r="G1132" i="39"/>
  <c r="H1132" i="39"/>
  <c r="D1133" i="39"/>
  <c r="E1133" i="39"/>
  <c r="F1133" i="39"/>
  <c r="G1133" i="39"/>
  <c r="I1133" i="39" s="1"/>
  <c r="H1133" i="39"/>
  <c r="D1134" i="39"/>
  <c r="E1134" i="39"/>
  <c r="F1134" i="39"/>
  <c r="G1134" i="39"/>
  <c r="H1134" i="39"/>
  <c r="D1135" i="39"/>
  <c r="E1135" i="39"/>
  <c r="F1135" i="39"/>
  <c r="G1135" i="39"/>
  <c r="H1135" i="39"/>
  <c r="D1136" i="39"/>
  <c r="E1136" i="39"/>
  <c r="F1136" i="39"/>
  <c r="G1136" i="39"/>
  <c r="H1136" i="39"/>
  <c r="D1137" i="39"/>
  <c r="E1137" i="39"/>
  <c r="F1137" i="39"/>
  <c r="G1137" i="39"/>
  <c r="I1137" i="39" s="1"/>
  <c r="H1137" i="39"/>
  <c r="D1138" i="39"/>
  <c r="E1138" i="39"/>
  <c r="F1138" i="39"/>
  <c r="G1138" i="39"/>
  <c r="I1138" i="39" s="1"/>
  <c r="H1138" i="39"/>
  <c r="D1139" i="39"/>
  <c r="E1139" i="39"/>
  <c r="F1139" i="39"/>
  <c r="G1139" i="39"/>
  <c r="H1139" i="39"/>
  <c r="D1140" i="39"/>
  <c r="E1140" i="39"/>
  <c r="F1140" i="39"/>
  <c r="G1140" i="39"/>
  <c r="H1140" i="39"/>
  <c r="D1141" i="39"/>
  <c r="E1141" i="39"/>
  <c r="F1141" i="39"/>
  <c r="G1141" i="39"/>
  <c r="I1141" i="39" s="1"/>
  <c r="H1141" i="39"/>
  <c r="D1142" i="39"/>
  <c r="E1142" i="39"/>
  <c r="F1142" i="39"/>
  <c r="G1142" i="39"/>
  <c r="H1142" i="39"/>
  <c r="D1143" i="39"/>
  <c r="E1143" i="39"/>
  <c r="F1143" i="39"/>
  <c r="G1143" i="39"/>
  <c r="H1143" i="39"/>
  <c r="D1144" i="39"/>
  <c r="E1144" i="39"/>
  <c r="F1144" i="39"/>
  <c r="G1144" i="39"/>
  <c r="H1144" i="39"/>
  <c r="D1145" i="39"/>
  <c r="E1145" i="39"/>
  <c r="F1145" i="39"/>
  <c r="G1145" i="39"/>
  <c r="I1145" i="39" s="1"/>
  <c r="H1145" i="39"/>
  <c r="D1146" i="39"/>
  <c r="E1146" i="39"/>
  <c r="F1146" i="39"/>
  <c r="G1146" i="39"/>
  <c r="I1146" i="39" s="1"/>
  <c r="H1146" i="39"/>
  <c r="D1147" i="39"/>
  <c r="E1147" i="39"/>
  <c r="F1147" i="39"/>
  <c r="G1147" i="39"/>
  <c r="H1147" i="39"/>
  <c r="D1148" i="39"/>
  <c r="E1148" i="39"/>
  <c r="F1148" i="39"/>
  <c r="G1148" i="39"/>
  <c r="H1148" i="39"/>
  <c r="D1149" i="39"/>
  <c r="E1149" i="39"/>
  <c r="F1149" i="39"/>
  <c r="G1149" i="39"/>
  <c r="I1149" i="39" s="1"/>
  <c r="H1149" i="39"/>
  <c r="D1150" i="39"/>
  <c r="E1150" i="39"/>
  <c r="F1150" i="39"/>
  <c r="G1150" i="39"/>
  <c r="H1150" i="39"/>
  <c r="D1151" i="39"/>
  <c r="E1151" i="39"/>
  <c r="F1151" i="39"/>
  <c r="G1151" i="39"/>
  <c r="H1151" i="39"/>
  <c r="D1152" i="39"/>
  <c r="E1152" i="39"/>
  <c r="F1152" i="39"/>
  <c r="G1152" i="39"/>
  <c r="H1152" i="39"/>
  <c r="D1153" i="39"/>
  <c r="E1153" i="39"/>
  <c r="F1153" i="39"/>
  <c r="G1153" i="39"/>
  <c r="I1153" i="39" s="1"/>
  <c r="H1153" i="39"/>
  <c r="D1154" i="39"/>
  <c r="E1154" i="39"/>
  <c r="F1154" i="39"/>
  <c r="G1154" i="39"/>
  <c r="I1154" i="39" s="1"/>
  <c r="H1154" i="39"/>
  <c r="D1155" i="39"/>
  <c r="E1155" i="39"/>
  <c r="F1155" i="39"/>
  <c r="G1155" i="39"/>
  <c r="H1155" i="39"/>
  <c r="D1156" i="39"/>
  <c r="E1156" i="39"/>
  <c r="F1156" i="39"/>
  <c r="G1156" i="39"/>
  <c r="H1156" i="39"/>
  <c r="D1157" i="39"/>
  <c r="E1157" i="39"/>
  <c r="F1157" i="39"/>
  <c r="G1157" i="39"/>
  <c r="I1157" i="39" s="1"/>
  <c r="H1157" i="39"/>
  <c r="D1158" i="39"/>
  <c r="E1158" i="39"/>
  <c r="F1158" i="39"/>
  <c r="G1158" i="39"/>
  <c r="I1158" i="39" s="1"/>
  <c r="H1158" i="39"/>
  <c r="D1159" i="39"/>
  <c r="E1159" i="39"/>
  <c r="F1159" i="39"/>
  <c r="G1159" i="39"/>
  <c r="H1159" i="39"/>
  <c r="D1160" i="39"/>
  <c r="E1160" i="39"/>
  <c r="F1160" i="39"/>
  <c r="G1160" i="39"/>
  <c r="H1160" i="39"/>
  <c r="D1161" i="39"/>
  <c r="E1161" i="39"/>
  <c r="F1161" i="39"/>
  <c r="G1161" i="39"/>
  <c r="I1161" i="39" s="1"/>
  <c r="H1161" i="39"/>
  <c r="D1162" i="39"/>
  <c r="E1162" i="39"/>
  <c r="F1162" i="39"/>
  <c r="G1162" i="39"/>
  <c r="I1162" i="39" s="1"/>
  <c r="H1162" i="39"/>
  <c r="D1163" i="39"/>
  <c r="E1163" i="39"/>
  <c r="F1163" i="39"/>
  <c r="G1163" i="39"/>
  <c r="H1163" i="39"/>
  <c r="D1164" i="39"/>
  <c r="E1164" i="39"/>
  <c r="F1164" i="39"/>
  <c r="G1164" i="39"/>
  <c r="H1164" i="39"/>
  <c r="D1165" i="39"/>
  <c r="E1165" i="39"/>
  <c r="F1165" i="39"/>
  <c r="G1165" i="39"/>
  <c r="I1165" i="39" s="1"/>
  <c r="H1165" i="39"/>
  <c r="D1166" i="39"/>
  <c r="E1166" i="39"/>
  <c r="F1166" i="39"/>
  <c r="G1166" i="39"/>
  <c r="H1166" i="39"/>
  <c r="D1167" i="39"/>
  <c r="E1167" i="39"/>
  <c r="F1167" i="39"/>
  <c r="G1167" i="39"/>
  <c r="H1167" i="39"/>
  <c r="D1168" i="39"/>
  <c r="E1168" i="39"/>
  <c r="F1168" i="39"/>
  <c r="G1168" i="39"/>
  <c r="H1168" i="39"/>
  <c r="D1169" i="39"/>
  <c r="E1169" i="39"/>
  <c r="F1169" i="39"/>
  <c r="G1169" i="39"/>
  <c r="I1169" i="39" s="1"/>
  <c r="H1169" i="39"/>
  <c r="D1170" i="39"/>
  <c r="E1170" i="39"/>
  <c r="F1170" i="39"/>
  <c r="G1170" i="39"/>
  <c r="I1170" i="39" s="1"/>
  <c r="H1170" i="39"/>
  <c r="D1171" i="39"/>
  <c r="E1171" i="39"/>
  <c r="F1171" i="39"/>
  <c r="G1171" i="39"/>
  <c r="H1171" i="39"/>
  <c r="D1172" i="39"/>
  <c r="E1172" i="39"/>
  <c r="F1172" i="39"/>
  <c r="G1172" i="39"/>
  <c r="H1172" i="39"/>
  <c r="D1173" i="39"/>
  <c r="E1173" i="39"/>
  <c r="F1173" i="39"/>
  <c r="G1173" i="39"/>
  <c r="I1173" i="39" s="1"/>
  <c r="H1173" i="39"/>
  <c r="D1174" i="39"/>
  <c r="E1174" i="39"/>
  <c r="F1174" i="39"/>
  <c r="G1174" i="39"/>
  <c r="H1174" i="39"/>
  <c r="D1175" i="39"/>
  <c r="E1175" i="39"/>
  <c r="F1175" i="39"/>
  <c r="G1175" i="39"/>
  <c r="H1175" i="39"/>
  <c r="D1176" i="39"/>
  <c r="E1176" i="39"/>
  <c r="F1176" i="39"/>
  <c r="G1176" i="39"/>
  <c r="H1176" i="39"/>
  <c r="D1177" i="39"/>
  <c r="E1177" i="39"/>
  <c r="F1177" i="39"/>
  <c r="G1177" i="39"/>
  <c r="I1177" i="39" s="1"/>
  <c r="H1177" i="39"/>
  <c r="D1178" i="39"/>
  <c r="E1178" i="39"/>
  <c r="F1178" i="39"/>
  <c r="G1178" i="39"/>
  <c r="I1178" i="39" s="1"/>
  <c r="H1178" i="39"/>
  <c r="D1179" i="39"/>
  <c r="E1179" i="39"/>
  <c r="F1179" i="39"/>
  <c r="G1179" i="39"/>
  <c r="H1179" i="39"/>
  <c r="D1180" i="39"/>
  <c r="E1180" i="39"/>
  <c r="F1180" i="39"/>
  <c r="G1180" i="39"/>
  <c r="H1180" i="39"/>
  <c r="D1181" i="39"/>
  <c r="E1181" i="39"/>
  <c r="F1181" i="39"/>
  <c r="G1181" i="39"/>
  <c r="I1181" i="39" s="1"/>
  <c r="H1181" i="39"/>
  <c r="D1182" i="39"/>
  <c r="E1182" i="39"/>
  <c r="F1182" i="39"/>
  <c r="G1182" i="39"/>
  <c r="I1182" i="39" s="1"/>
  <c r="H1182" i="39"/>
  <c r="D1183" i="39"/>
  <c r="E1183" i="39"/>
  <c r="F1183" i="39"/>
  <c r="G1183" i="39"/>
  <c r="H1183" i="39"/>
  <c r="D1184" i="39"/>
  <c r="E1184" i="39"/>
  <c r="F1184" i="39"/>
  <c r="G1184" i="39"/>
  <c r="H1184" i="39"/>
  <c r="D1185" i="39"/>
  <c r="E1185" i="39"/>
  <c r="F1185" i="39"/>
  <c r="G1185" i="39"/>
  <c r="I1185" i="39" s="1"/>
  <c r="H1185" i="39"/>
  <c r="D1186" i="39"/>
  <c r="E1186" i="39"/>
  <c r="F1186" i="39"/>
  <c r="G1186" i="39"/>
  <c r="I1186" i="39" s="1"/>
  <c r="H1186" i="39"/>
  <c r="D1187" i="39"/>
  <c r="E1187" i="39"/>
  <c r="F1187" i="39"/>
  <c r="G1187" i="39"/>
  <c r="H1187" i="39"/>
  <c r="D1188" i="39"/>
  <c r="E1188" i="39"/>
  <c r="F1188" i="39"/>
  <c r="G1188" i="39"/>
  <c r="H1188" i="39"/>
  <c r="D1189" i="39"/>
  <c r="E1189" i="39"/>
  <c r="F1189" i="39"/>
  <c r="G1189" i="39"/>
  <c r="I1189" i="39" s="1"/>
  <c r="H1189" i="39"/>
  <c r="D1190" i="39"/>
  <c r="E1190" i="39"/>
  <c r="F1190" i="39"/>
  <c r="G1190" i="39"/>
  <c r="H1190" i="39"/>
  <c r="D1191" i="39"/>
  <c r="E1191" i="39"/>
  <c r="F1191" i="39"/>
  <c r="G1191" i="39"/>
  <c r="H1191" i="39"/>
  <c r="D1192" i="39"/>
  <c r="E1192" i="39"/>
  <c r="F1192" i="39"/>
  <c r="G1192" i="39"/>
  <c r="H1192" i="39"/>
  <c r="D1193" i="39"/>
  <c r="E1193" i="39"/>
  <c r="F1193" i="39"/>
  <c r="G1193" i="39"/>
  <c r="I1193" i="39" s="1"/>
  <c r="H1193" i="39"/>
  <c r="D1194" i="39"/>
  <c r="E1194" i="39"/>
  <c r="F1194" i="39"/>
  <c r="G1194" i="39"/>
  <c r="I1194" i="39" s="1"/>
  <c r="H1194" i="39"/>
  <c r="D1195" i="39"/>
  <c r="E1195" i="39"/>
  <c r="F1195" i="39"/>
  <c r="G1195" i="39"/>
  <c r="H1195" i="39"/>
  <c r="D1196" i="39"/>
  <c r="E1196" i="39"/>
  <c r="F1196" i="39"/>
  <c r="G1196" i="39"/>
  <c r="H1196" i="39"/>
  <c r="D1197" i="39"/>
  <c r="E1197" i="39"/>
  <c r="F1197" i="39"/>
  <c r="G1197" i="39"/>
  <c r="H1197" i="39"/>
  <c r="D1198" i="39"/>
  <c r="E1198" i="39"/>
  <c r="F1198" i="39"/>
  <c r="G1198" i="39"/>
  <c r="I1198" i="39" s="1"/>
  <c r="H1198" i="39"/>
  <c r="D1199" i="39"/>
  <c r="E1199" i="39"/>
  <c r="F1199" i="39"/>
  <c r="G1199" i="39"/>
  <c r="I1199" i="39" s="1"/>
  <c r="H1199" i="39"/>
  <c r="D1200" i="39"/>
  <c r="E1200" i="39"/>
  <c r="F1200" i="39"/>
  <c r="G1200" i="39"/>
  <c r="H1200" i="39"/>
  <c r="D1201" i="39"/>
  <c r="E1201" i="39"/>
  <c r="F1201" i="39"/>
  <c r="G1201" i="39"/>
  <c r="H1201" i="39"/>
  <c r="D1202" i="39"/>
  <c r="E1202" i="39"/>
  <c r="F1202" i="39"/>
  <c r="G1202" i="39"/>
  <c r="I1202" i="39" s="1"/>
  <c r="H1202" i="39"/>
  <c r="D1203" i="39"/>
  <c r="E1203" i="39"/>
  <c r="F1203" i="39"/>
  <c r="G1203" i="39"/>
  <c r="H1203" i="39"/>
  <c r="D1204" i="39"/>
  <c r="E1204" i="39"/>
  <c r="F1204" i="39"/>
  <c r="G1204" i="39"/>
  <c r="H1204" i="39"/>
  <c r="D1205" i="39"/>
  <c r="E1205" i="39"/>
  <c r="F1205" i="39"/>
  <c r="G1205" i="39"/>
  <c r="H1205" i="39"/>
  <c r="D1206" i="39"/>
  <c r="E1206" i="39"/>
  <c r="F1206" i="39"/>
  <c r="G1206" i="39"/>
  <c r="I1206" i="39" s="1"/>
  <c r="H1206" i="39"/>
  <c r="D1207" i="39"/>
  <c r="E1207" i="39"/>
  <c r="F1207" i="39"/>
  <c r="G1207" i="39"/>
  <c r="I1207" i="39" s="1"/>
  <c r="H1207" i="39"/>
  <c r="D1208" i="39"/>
  <c r="E1208" i="39"/>
  <c r="F1208" i="39"/>
  <c r="G1208" i="39"/>
  <c r="H1208" i="39"/>
  <c r="D1209" i="39"/>
  <c r="E1209" i="39"/>
  <c r="F1209" i="39"/>
  <c r="G1209" i="39"/>
  <c r="H1209" i="39"/>
  <c r="D1210" i="39"/>
  <c r="E1210" i="39"/>
  <c r="F1210" i="39"/>
  <c r="G1210" i="39"/>
  <c r="I1210" i="39" s="1"/>
  <c r="H1210" i="39"/>
  <c r="D1211" i="39"/>
  <c r="E1211" i="39"/>
  <c r="F1211" i="39"/>
  <c r="G1211" i="39"/>
  <c r="H1211" i="39"/>
  <c r="D1212" i="39"/>
  <c r="E1212" i="39"/>
  <c r="F1212" i="39"/>
  <c r="G1212" i="39"/>
  <c r="H1212" i="39"/>
  <c r="D1213" i="39"/>
  <c r="E1213" i="39"/>
  <c r="F1213" i="39"/>
  <c r="G1213" i="39"/>
  <c r="H1213" i="39"/>
  <c r="D1214" i="39"/>
  <c r="E1214" i="39"/>
  <c r="F1214" i="39"/>
  <c r="G1214" i="39"/>
  <c r="I1214" i="39" s="1"/>
  <c r="H1214" i="39"/>
  <c r="D1215" i="39"/>
  <c r="E1215" i="39"/>
  <c r="F1215" i="39"/>
  <c r="G1215" i="39"/>
  <c r="I1215" i="39" s="1"/>
  <c r="H1215" i="39"/>
  <c r="D1216" i="39"/>
  <c r="E1216" i="39"/>
  <c r="F1216" i="39"/>
  <c r="G1216" i="39"/>
  <c r="H1216" i="39"/>
  <c r="D1217" i="39"/>
  <c r="E1217" i="39"/>
  <c r="F1217" i="39"/>
  <c r="G1217" i="39"/>
  <c r="H1217" i="39"/>
  <c r="D1218" i="39"/>
  <c r="E1218" i="39"/>
  <c r="F1218" i="39"/>
  <c r="G1218" i="39"/>
  <c r="I1218" i="39" s="1"/>
  <c r="H1218" i="39"/>
  <c r="D1219" i="39"/>
  <c r="E1219" i="39"/>
  <c r="F1219" i="39"/>
  <c r="G1219" i="39"/>
  <c r="H1219" i="39"/>
  <c r="D1220" i="39"/>
  <c r="E1220" i="39"/>
  <c r="F1220" i="39"/>
  <c r="G1220" i="39"/>
  <c r="H1220" i="39"/>
  <c r="D1221" i="39"/>
  <c r="E1221" i="39"/>
  <c r="F1221" i="39"/>
  <c r="G1221" i="39"/>
  <c r="H1221" i="39"/>
  <c r="D1222" i="39"/>
  <c r="E1222" i="39"/>
  <c r="F1222" i="39"/>
  <c r="G1222" i="39"/>
  <c r="I1222" i="39" s="1"/>
  <c r="H1222" i="39"/>
  <c r="D1223" i="39"/>
  <c r="E1223" i="39"/>
  <c r="F1223" i="39"/>
  <c r="G1223" i="39"/>
  <c r="I1223" i="39" s="1"/>
  <c r="H1223" i="39"/>
  <c r="D1224" i="39"/>
  <c r="E1224" i="39"/>
  <c r="F1224" i="39"/>
  <c r="G1224" i="39"/>
  <c r="H1224" i="39"/>
  <c r="D1225" i="39"/>
  <c r="E1225" i="39"/>
  <c r="F1225" i="39"/>
  <c r="G1225" i="39"/>
  <c r="H1225" i="39"/>
  <c r="D1226" i="39"/>
  <c r="E1226" i="39"/>
  <c r="F1226" i="39"/>
  <c r="G1226" i="39"/>
  <c r="I1226" i="39" s="1"/>
  <c r="H1226" i="39"/>
  <c r="D1227" i="39"/>
  <c r="E1227" i="39"/>
  <c r="F1227" i="39"/>
  <c r="G1227" i="39"/>
  <c r="I1227" i="39" s="1"/>
  <c r="H1227" i="39"/>
  <c r="D1228" i="39"/>
  <c r="E1228" i="39"/>
  <c r="F1228" i="39"/>
  <c r="G1228" i="39"/>
  <c r="H1228" i="39"/>
  <c r="D1229" i="39"/>
  <c r="E1229" i="39"/>
  <c r="F1229" i="39"/>
  <c r="G1229" i="39"/>
  <c r="H1229" i="39"/>
  <c r="D1230" i="39"/>
  <c r="E1230" i="39"/>
  <c r="F1230" i="39"/>
  <c r="G1230" i="39"/>
  <c r="I1230" i="39" s="1"/>
  <c r="H1230" i="39"/>
  <c r="D1231" i="39"/>
  <c r="E1231" i="39"/>
  <c r="F1231" i="39"/>
  <c r="G1231" i="39"/>
  <c r="I1231" i="39" s="1"/>
  <c r="H1231" i="39"/>
  <c r="D1232" i="39"/>
  <c r="E1232" i="39"/>
  <c r="F1232" i="39"/>
  <c r="G1232" i="39"/>
  <c r="H1232" i="39"/>
  <c r="D1233" i="39"/>
  <c r="E1233" i="39"/>
  <c r="F1233" i="39"/>
  <c r="G1233" i="39"/>
  <c r="H1233" i="39"/>
  <c r="D1234" i="39"/>
  <c r="E1234" i="39"/>
  <c r="F1234" i="39"/>
  <c r="G1234" i="39"/>
  <c r="I1234" i="39" s="1"/>
  <c r="H1234" i="39"/>
  <c r="D1235" i="39"/>
  <c r="E1235" i="39"/>
  <c r="F1235" i="39"/>
  <c r="G1235" i="39"/>
  <c r="I1235" i="39" s="1"/>
  <c r="H1235" i="39"/>
  <c r="D1236" i="39"/>
  <c r="E1236" i="39"/>
  <c r="F1236" i="39"/>
  <c r="G1236" i="39"/>
  <c r="H1236" i="39"/>
  <c r="D1237" i="39"/>
  <c r="E1237" i="39"/>
  <c r="F1237" i="39"/>
  <c r="G1237" i="39"/>
  <c r="H1237" i="39"/>
  <c r="D1238" i="39"/>
  <c r="E1238" i="39"/>
  <c r="F1238" i="39"/>
  <c r="G1238" i="39"/>
  <c r="I1238" i="39" s="1"/>
  <c r="H1238" i="39"/>
  <c r="D1239" i="39"/>
  <c r="E1239" i="39"/>
  <c r="F1239" i="39"/>
  <c r="G1239" i="39"/>
  <c r="I1239" i="39" s="1"/>
  <c r="H1239" i="39"/>
  <c r="D1240" i="39"/>
  <c r="E1240" i="39"/>
  <c r="F1240" i="39"/>
  <c r="G1240" i="39"/>
  <c r="H1240" i="39"/>
  <c r="D1241" i="39"/>
  <c r="E1241" i="39"/>
  <c r="F1241" i="39"/>
  <c r="G1241" i="39"/>
  <c r="H1241" i="39"/>
  <c r="D1242" i="39"/>
  <c r="E1242" i="39"/>
  <c r="F1242" i="39"/>
  <c r="G1242" i="39"/>
  <c r="I1242" i="39" s="1"/>
  <c r="H1242" i="39"/>
  <c r="D1243" i="39"/>
  <c r="E1243" i="39"/>
  <c r="F1243" i="39"/>
  <c r="G1243" i="39"/>
  <c r="I1243" i="39" s="1"/>
  <c r="H1243" i="39"/>
  <c r="D1244" i="39"/>
  <c r="E1244" i="39"/>
  <c r="F1244" i="39"/>
  <c r="G1244" i="39"/>
  <c r="H1244" i="39"/>
  <c r="D1245" i="39"/>
  <c r="E1245" i="39"/>
  <c r="F1245" i="39"/>
  <c r="G1245" i="39"/>
  <c r="H1245" i="39"/>
  <c r="D1246" i="39"/>
  <c r="E1246" i="39"/>
  <c r="F1246" i="39"/>
  <c r="G1246" i="39"/>
  <c r="I1246" i="39" s="1"/>
  <c r="H1246" i="39"/>
  <c r="D1247" i="39"/>
  <c r="E1247" i="39"/>
  <c r="F1247" i="39"/>
  <c r="G1247" i="39"/>
  <c r="I1247" i="39" s="1"/>
  <c r="H1247" i="39"/>
  <c r="D1248" i="39"/>
  <c r="E1248" i="39"/>
  <c r="F1248" i="39"/>
  <c r="G1248" i="39"/>
  <c r="H1248" i="39"/>
  <c r="D1249" i="39"/>
  <c r="E1249" i="39"/>
  <c r="F1249" i="39"/>
  <c r="G1249" i="39"/>
  <c r="H1249" i="39"/>
  <c r="D1250" i="39"/>
  <c r="E1250" i="39"/>
  <c r="F1250" i="39"/>
  <c r="G1250" i="39"/>
  <c r="I1250" i="39" s="1"/>
  <c r="H1250" i="39"/>
  <c r="D1251" i="39"/>
  <c r="E1251" i="39"/>
  <c r="F1251" i="39"/>
  <c r="G1251" i="39"/>
  <c r="I1251" i="39" s="1"/>
  <c r="H1251" i="39"/>
  <c r="D1252" i="39"/>
  <c r="E1252" i="39"/>
  <c r="F1252" i="39"/>
  <c r="G1252" i="39"/>
  <c r="H1252" i="39"/>
  <c r="D1253" i="39"/>
  <c r="E1253" i="39"/>
  <c r="F1253" i="39"/>
  <c r="G1253" i="39"/>
  <c r="H1253" i="39"/>
  <c r="D1254" i="39"/>
  <c r="E1254" i="39"/>
  <c r="F1254" i="39"/>
  <c r="G1254" i="39"/>
  <c r="I1254" i="39" s="1"/>
  <c r="H1254" i="39"/>
  <c r="D1255" i="39"/>
  <c r="E1255" i="39"/>
  <c r="F1255" i="39"/>
  <c r="G1255" i="39"/>
  <c r="I1255" i="39" s="1"/>
  <c r="H1255" i="39"/>
  <c r="D1256" i="39"/>
  <c r="E1256" i="39"/>
  <c r="F1256" i="39"/>
  <c r="G1256" i="39"/>
  <c r="H1256" i="39"/>
  <c r="D1257" i="39"/>
  <c r="E1257" i="39"/>
  <c r="F1257" i="39"/>
  <c r="G1257" i="39"/>
  <c r="H1257" i="39"/>
  <c r="D1258" i="39"/>
  <c r="E1258" i="39"/>
  <c r="F1258" i="39"/>
  <c r="G1258" i="39"/>
  <c r="I1258" i="39" s="1"/>
  <c r="H1258" i="39"/>
  <c r="D1259" i="39"/>
  <c r="E1259" i="39"/>
  <c r="F1259" i="39"/>
  <c r="G1259" i="39"/>
  <c r="I1259" i="39" s="1"/>
  <c r="H1259" i="39"/>
  <c r="D1260" i="39"/>
  <c r="E1260" i="39"/>
  <c r="F1260" i="39"/>
  <c r="G1260" i="39"/>
  <c r="H1260" i="39"/>
  <c r="D1261" i="39"/>
  <c r="E1261" i="39"/>
  <c r="F1261" i="39"/>
  <c r="G1261" i="39"/>
  <c r="H1261" i="39"/>
  <c r="D1262" i="39"/>
  <c r="E1262" i="39"/>
  <c r="F1262" i="39"/>
  <c r="G1262" i="39"/>
  <c r="I1262" i="39" s="1"/>
  <c r="H1262" i="39"/>
  <c r="D1263" i="39"/>
  <c r="E1263" i="39"/>
  <c r="F1263" i="39"/>
  <c r="G1263" i="39"/>
  <c r="I1263" i="39" s="1"/>
  <c r="H1263" i="39"/>
  <c r="D1264" i="39"/>
  <c r="E1264" i="39"/>
  <c r="F1264" i="39"/>
  <c r="G1264" i="39"/>
  <c r="H1264" i="39"/>
  <c r="D1265" i="39"/>
  <c r="E1265" i="39"/>
  <c r="F1265" i="39"/>
  <c r="G1265" i="39"/>
  <c r="H1265" i="39"/>
  <c r="D1266" i="39"/>
  <c r="E1266" i="39"/>
  <c r="F1266" i="39"/>
  <c r="G1266" i="39"/>
  <c r="I1266" i="39" s="1"/>
  <c r="H1266" i="39"/>
  <c r="D1267" i="39"/>
  <c r="E1267" i="39"/>
  <c r="F1267" i="39"/>
  <c r="G1267" i="39"/>
  <c r="H1267" i="39"/>
  <c r="D1268" i="39"/>
  <c r="E1268" i="39"/>
  <c r="F1268" i="39"/>
  <c r="G1268" i="39"/>
  <c r="H1268" i="39"/>
  <c r="D1269" i="39"/>
  <c r="E1269" i="39"/>
  <c r="F1269" i="39"/>
  <c r="G1269" i="39"/>
  <c r="H1269" i="39"/>
  <c r="D1270" i="39"/>
  <c r="E1270" i="39"/>
  <c r="F1270" i="39"/>
  <c r="G1270" i="39"/>
  <c r="I1270" i="39" s="1"/>
  <c r="H1270" i="39"/>
  <c r="D1271" i="39"/>
  <c r="E1271" i="39"/>
  <c r="F1271" i="39"/>
  <c r="G1271" i="39"/>
  <c r="I1271" i="39" s="1"/>
  <c r="H1271" i="39"/>
  <c r="D1272" i="39"/>
  <c r="E1272" i="39"/>
  <c r="F1272" i="39"/>
  <c r="G1272" i="39"/>
  <c r="H1272" i="39"/>
  <c r="D1273" i="39"/>
  <c r="E1273" i="39"/>
  <c r="F1273" i="39"/>
  <c r="G1273" i="39"/>
  <c r="H1273" i="39"/>
  <c r="D1274" i="39"/>
  <c r="E1274" i="39"/>
  <c r="F1274" i="39"/>
  <c r="G1274" i="39"/>
  <c r="I1274" i="39" s="1"/>
  <c r="H1274" i="39"/>
  <c r="D1275" i="39"/>
  <c r="E1275" i="39"/>
  <c r="F1275" i="39"/>
  <c r="G1275" i="39"/>
  <c r="I1275" i="39" s="1"/>
  <c r="H1275" i="39"/>
  <c r="D1288" i="39"/>
  <c r="E1288" i="39"/>
  <c r="F1288" i="39"/>
  <c r="G1288" i="39"/>
  <c r="H1288" i="39"/>
  <c r="D1289" i="39"/>
  <c r="E1289" i="39"/>
  <c r="F1289" i="39"/>
  <c r="G1289" i="39"/>
  <c r="H1289" i="39"/>
  <c r="D1290" i="39"/>
  <c r="E1290" i="39"/>
  <c r="F1290" i="39"/>
  <c r="G1290" i="39"/>
  <c r="I1290" i="39" s="1"/>
  <c r="H1290" i="39"/>
  <c r="D1291" i="39"/>
  <c r="E1291" i="39"/>
  <c r="F1291" i="39"/>
  <c r="G1291" i="39"/>
  <c r="I1291" i="39" s="1"/>
  <c r="H1291" i="39"/>
  <c r="D1292" i="39"/>
  <c r="E1292" i="39"/>
  <c r="F1292" i="39"/>
  <c r="G1292" i="39"/>
  <c r="H1292" i="39"/>
  <c r="D1293" i="39"/>
  <c r="E1293" i="39"/>
  <c r="F1293" i="39"/>
  <c r="G1293" i="39"/>
  <c r="H1293" i="39"/>
  <c r="D1294" i="39"/>
  <c r="E1294" i="39"/>
  <c r="F1294" i="39"/>
  <c r="G1294" i="39"/>
  <c r="I1294" i="39" s="1"/>
  <c r="H1294" i="39"/>
  <c r="D1295" i="39"/>
  <c r="E1295" i="39"/>
  <c r="F1295" i="39"/>
  <c r="G1295" i="39"/>
  <c r="H1295" i="39"/>
  <c r="D1296" i="39"/>
  <c r="E1296" i="39"/>
  <c r="F1296" i="39"/>
  <c r="G1296" i="39"/>
  <c r="H1296" i="39"/>
  <c r="D1297" i="39"/>
  <c r="E1297" i="39"/>
  <c r="F1297" i="39"/>
  <c r="G1297" i="39"/>
  <c r="H1297" i="39"/>
  <c r="D1298" i="39"/>
  <c r="E1298" i="39"/>
  <c r="F1298" i="39"/>
  <c r="G1298" i="39"/>
  <c r="I1298" i="39" s="1"/>
  <c r="H1298" i="39"/>
  <c r="D1299" i="39"/>
  <c r="E1299" i="39"/>
  <c r="F1299" i="39"/>
  <c r="G1299" i="39"/>
  <c r="I1299" i="39" s="1"/>
  <c r="H1299" i="39"/>
  <c r="D1300" i="39"/>
  <c r="E1300" i="39"/>
  <c r="F1300" i="39"/>
  <c r="G1300" i="39"/>
  <c r="H1300" i="39"/>
  <c r="D1301" i="39"/>
  <c r="E1301" i="39"/>
  <c r="F1301" i="39"/>
  <c r="G1301" i="39"/>
  <c r="H1301" i="39"/>
  <c r="D1302" i="39"/>
  <c r="E1302" i="39"/>
  <c r="F1302" i="39"/>
  <c r="G1302" i="39"/>
  <c r="I1302" i="39" s="1"/>
  <c r="H1302" i="39"/>
  <c r="D1303" i="39"/>
  <c r="E1303" i="39"/>
  <c r="F1303" i="39"/>
  <c r="G1303" i="39"/>
  <c r="I1303" i="39" s="1"/>
  <c r="H1303" i="39"/>
  <c r="D1304" i="39"/>
  <c r="E1304" i="39"/>
  <c r="F1304" i="39"/>
  <c r="G1304" i="39"/>
  <c r="H1304" i="39"/>
  <c r="D1305" i="39"/>
  <c r="E1305" i="39"/>
  <c r="F1305" i="39"/>
  <c r="G1305" i="39"/>
  <c r="H1305" i="39"/>
  <c r="D1306" i="39"/>
  <c r="E1306" i="39"/>
  <c r="F1306" i="39"/>
  <c r="G1306" i="39"/>
  <c r="I1306" i="39" s="1"/>
  <c r="H1306" i="39"/>
  <c r="D1307" i="39"/>
  <c r="E1307" i="39"/>
  <c r="F1307" i="39"/>
  <c r="G1307" i="39"/>
  <c r="I1307" i="39" s="1"/>
  <c r="H1307" i="39"/>
  <c r="D1308" i="39"/>
  <c r="E1308" i="39"/>
  <c r="F1308" i="39"/>
  <c r="G1308" i="39"/>
  <c r="H1308" i="39"/>
  <c r="D1309" i="39"/>
  <c r="E1309" i="39"/>
  <c r="F1309" i="39"/>
  <c r="G1309" i="39"/>
  <c r="H1309" i="39"/>
  <c r="D1310" i="39"/>
  <c r="E1310" i="39"/>
  <c r="F1310" i="39"/>
  <c r="G1310" i="39"/>
  <c r="I1310" i="39" s="1"/>
  <c r="H1310" i="39"/>
  <c r="D1311" i="39"/>
  <c r="E1311" i="39"/>
  <c r="F1311" i="39"/>
  <c r="G1311" i="39"/>
  <c r="I1311" i="39" s="1"/>
  <c r="H1311" i="39"/>
  <c r="D1312" i="39"/>
  <c r="E1312" i="39"/>
  <c r="F1312" i="39"/>
  <c r="G1312" i="39"/>
  <c r="H1312" i="39"/>
  <c r="D1313" i="39"/>
  <c r="E1313" i="39"/>
  <c r="F1313" i="39"/>
  <c r="G1313" i="39"/>
  <c r="H1313" i="39"/>
  <c r="D1314" i="39"/>
  <c r="E1314" i="39"/>
  <c r="F1314" i="39"/>
  <c r="G1314" i="39"/>
  <c r="I1314" i="39" s="1"/>
  <c r="H1314" i="39"/>
  <c r="D1315" i="39"/>
  <c r="E1315" i="39"/>
  <c r="F1315" i="39"/>
  <c r="G1315" i="39"/>
  <c r="I1315" i="39" s="1"/>
  <c r="H1315" i="39"/>
  <c r="D1316" i="39"/>
  <c r="E1316" i="39"/>
  <c r="F1316" i="39"/>
  <c r="G1316" i="39"/>
  <c r="H1316" i="39"/>
  <c r="D1317" i="39"/>
  <c r="E1317" i="39"/>
  <c r="F1317" i="39"/>
  <c r="G1317" i="39"/>
  <c r="H1317" i="39"/>
  <c r="D1318" i="39"/>
  <c r="E1318" i="39"/>
  <c r="F1318" i="39"/>
  <c r="G1318" i="39"/>
  <c r="I1318" i="39" s="1"/>
  <c r="H1318" i="39"/>
  <c r="D1319" i="39"/>
  <c r="E1319" i="39"/>
  <c r="F1319" i="39"/>
  <c r="G1319" i="39"/>
  <c r="I1319" i="39" s="1"/>
  <c r="H1319" i="39"/>
  <c r="D1320" i="39"/>
  <c r="E1320" i="39"/>
  <c r="F1320" i="39"/>
  <c r="G1320" i="39"/>
  <c r="H1320" i="39"/>
  <c r="D1321" i="39"/>
  <c r="E1321" i="39"/>
  <c r="F1321" i="39"/>
  <c r="G1321" i="39"/>
  <c r="H1321" i="39"/>
  <c r="D1322" i="39"/>
  <c r="E1322" i="39"/>
  <c r="F1322" i="39"/>
  <c r="G1322" i="39"/>
  <c r="I1322" i="39" s="1"/>
  <c r="H1322" i="39"/>
  <c r="D1323" i="39"/>
  <c r="E1323" i="39"/>
  <c r="F1323" i="39"/>
  <c r="G1323" i="39"/>
  <c r="I1323" i="39" s="1"/>
  <c r="H1323" i="39"/>
  <c r="D1324" i="39"/>
  <c r="E1324" i="39"/>
  <c r="F1324" i="39"/>
  <c r="G1324" i="39"/>
  <c r="H1324" i="39"/>
  <c r="D1325" i="39"/>
  <c r="E1325" i="39"/>
  <c r="F1325" i="39"/>
  <c r="G1325" i="39"/>
  <c r="H1325" i="39"/>
  <c r="D1326" i="39"/>
  <c r="E1326" i="39"/>
  <c r="F1326" i="39"/>
  <c r="G1326" i="39"/>
  <c r="I1326" i="39" s="1"/>
  <c r="H1326" i="39"/>
  <c r="D1327" i="39"/>
  <c r="E1327" i="39"/>
  <c r="F1327" i="39"/>
  <c r="G1327" i="39"/>
  <c r="I1327" i="39" s="1"/>
  <c r="H1327" i="39"/>
  <c r="D1328" i="39"/>
  <c r="E1328" i="39"/>
  <c r="F1328" i="39"/>
  <c r="G1328" i="39"/>
  <c r="H1328" i="39"/>
  <c r="D1329" i="39"/>
  <c r="E1329" i="39"/>
  <c r="F1329" i="39"/>
  <c r="G1329" i="39"/>
  <c r="H1329" i="39"/>
  <c r="D1330" i="39"/>
  <c r="E1330" i="39"/>
  <c r="F1330" i="39"/>
  <c r="G1330" i="39"/>
  <c r="I1330" i="39" s="1"/>
  <c r="H1330" i="39"/>
  <c r="D1331" i="39"/>
  <c r="E1331" i="39"/>
  <c r="F1331" i="39"/>
  <c r="G1331" i="39"/>
  <c r="I1331" i="39" s="1"/>
  <c r="H1331" i="39"/>
  <c r="D1332" i="39"/>
  <c r="E1332" i="39"/>
  <c r="F1332" i="39"/>
  <c r="G1332" i="39"/>
  <c r="H1332" i="39"/>
  <c r="D1333" i="39"/>
  <c r="E1333" i="39"/>
  <c r="F1333" i="39"/>
  <c r="G1333" i="39"/>
  <c r="H1333" i="39"/>
  <c r="D1334" i="39"/>
  <c r="E1334" i="39"/>
  <c r="F1334" i="39"/>
  <c r="G1334" i="39"/>
  <c r="I1334" i="39" s="1"/>
  <c r="H1334" i="39"/>
  <c r="D1335" i="39"/>
  <c r="E1335" i="39"/>
  <c r="F1335" i="39"/>
  <c r="G1335" i="39"/>
  <c r="I1335" i="39" s="1"/>
  <c r="H1335" i="39"/>
  <c r="D1336" i="39"/>
  <c r="E1336" i="39"/>
  <c r="F1336" i="39"/>
  <c r="G1336" i="39"/>
  <c r="H1336" i="39"/>
  <c r="D1337" i="39"/>
  <c r="E1337" i="39"/>
  <c r="F1337" i="39"/>
  <c r="G1337" i="39"/>
  <c r="H1337" i="39"/>
  <c r="D1338" i="39"/>
  <c r="E1338" i="39"/>
  <c r="F1338" i="39"/>
  <c r="G1338" i="39"/>
  <c r="I1338" i="39" s="1"/>
  <c r="H1338" i="39"/>
  <c r="D1339" i="39"/>
  <c r="E1339" i="39"/>
  <c r="F1339" i="39"/>
  <c r="G1339" i="39"/>
  <c r="I1339" i="39" s="1"/>
  <c r="H1339" i="39"/>
  <c r="D1340" i="39"/>
  <c r="E1340" i="39"/>
  <c r="F1340" i="39"/>
  <c r="G1340" i="39"/>
  <c r="H1340" i="39"/>
  <c r="D1341" i="39"/>
  <c r="E1341" i="39"/>
  <c r="F1341" i="39"/>
  <c r="G1341" i="39"/>
  <c r="H1341" i="39"/>
  <c r="D1342" i="39"/>
  <c r="E1342" i="39"/>
  <c r="F1342" i="39"/>
  <c r="G1342" i="39"/>
  <c r="I1342" i="39" s="1"/>
  <c r="H1342" i="39"/>
  <c r="D1343" i="39"/>
  <c r="E1343" i="39"/>
  <c r="F1343" i="39"/>
  <c r="G1343" i="39"/>
  <c r="I1343" i="39" s="1"/>
  <c r="H1343" i="39"/>
  <c r="D1344" i="39"/>
  <c r="E1344" i="39"/>
  <c r="F1344" i="39"/>
  <c r="G1344" i="39"/>
  <c r="H1344" i="39"/>
  <c r="D1345" i="39"/>
  <c r="E1345" i="39"/>
  <c r="F1345" i="39"/>
  <c r="G1345" i="39"/>
  <c r="H1345" i="39"/>
  <c r="D1346" i="39"/>
  <c r="E1346" i="39"/>
  <c r="F1346" i="39"/>
  <c r="G1346" i="39"/>
  <c r="I1346" i="39" s="1"/>
  <c r="H1346" i="39"/>
  <c r="D1347" i="39"/>
  <c r="E1347" i="39"/>
  <c r="F1347" i="39"/>
  <c r="G1347" i="39"/>
  <c r="I1347" i="39" s="1"/>
  <c r="H1347" i="39"/>
  <c r="D1348" i="39"/>
  <c r="E1348" i="39"/>
  <c r="F1348" i="39"/>
  <c r="G1348" i="39"/>
  <c r="H1348" i="39"/>
  <c r="D1349" i="39"/>
  <c r="E1349" i="39"/>
  <c r="F1349" i="39"/>
  <c r="G1349" i="39"/>
  <c r="H1349" i="39"/>
  <c r="D1350" i="39"/>
  <c r="E1350" i="39"/>
  <c r="F1350" i="39"/>
  <c r="G1350" i="39"/>
  <c r="I1350" i="39" s="1"/>
  <c r="H1350" i="39"/>
  <c r="D1351" i="39"/>
  <c r="E1351" i="39"/>
  <c r="F1351" i="39"/>
  <c r="G1351" i="39"/>
  <c r="I1351" i="39" s="1"/>
  <c r="H1351" i="39"/>
  <c r="D1352" i="39"/>
  <c r="E1352" i="39"/>
  <c r="F1352" i="39"/>
  <c r="G1352" i="39"/>
  <c r="H1352" i="39"/>
  <c r="D1353" i="39"/>
  <c r="E1353" i="39"/>
  <c r="F1353" i="39"/>
  <c r="G1353" i="39"/>
  <c r="H1353" i="39"/>
  <c r="D1354" i="39"/>
  <c r="E1354" i="39"/>
  <c r="F1354" i="39"/>
  <c r="G1354" i="39"/>
  <c r="I1354" i="39" s="1"/>
  <c r="H1354" i="39"/>
  <c r="D1355" i="39"/>
  <c r="E1355" i="39"/>
  <c r="F1355" i="39"/>
  <c r="G1355" i="39"/>
  <c r="I1355" i="39" s="1"/>
  <c r="H1355" i="39"/>
  <c r="D1356" i="39"/>
  <c r="E1356" i="39"/>
  <c r="F1356" i="39"/>
  <c r="G1356" i="39"/>
  <c r="H1356" i="39"/>
  <c r="D1357" i="39"/>
  <c r="E1357" i="39"/>
  <c r="F1357" i="39"/>
  <c r="G1357" i="39"/>
  <c r="H1357" i="39"/>
  <c r="D1358" i="39"/>
  <c r="E1358" i="39"/>
  <c r="F1358" i="39"/>
  <c r="G1358" i="39"/>
  <c r="I1358" i="39" s="1"/>
  <c r="H1358" i="39"/>
  <c r="D1359" i="39"/>
  <c r="E1359" i="39"/>
  <c r="F1359" i="39"/>
  <c r="G1359" i="39"/>
  <c r="I1359" i="39" s="1"/>
  <c r="H1359" i="39"/>
  <c r="D1360" i="39"/>
  <c r="E1360" i="39"/>
  <c r="F1360" i="39"/>
  <c r="G1360" i="39"/>
  <c r="H1360" i="39"/>
  <c r="D1361" i="39"/>
  <c r="E1361" i="39"/>
  <c r="F1361" i="39"/>
  <c r="G1361" i="39"/>
  <c r="H1361" i="39"/>
  <c r="D1362" i="39"/>
  <c r="E1362" i="39"/>
  <c r="F1362" i="39"/>
  <c r="G1362" i="39"/>
  <c r="I1362" i="39" s="1"/>
  <c r="H1362" i="39"/>
  <c r="D1363" i="39"/>
  <c r="E1363" i="39"/>
  <c r="F1363" i="39"/>
  <c r="G1363" i="39"/>
  <c r="I1363" i="39" s="1"/>
  <c r="H1363" i="39"/>
  <c r="D1364" i="39"/>
  <c r="E1364" i="39"/>
  <c r="F1364" i="39"/>
  <c r="G1364" i="39"/>
  <c r="H1364" i="39"/>
  <c r="D1365" i="39"/>
  <c r="E1365" i="39"/>
  <c r="F1365" i="39"/>
  <c r="G1365" i="39"/>
  <c r="H1365" i="39"/>
  <c r="D1366" i="39"/>
  <c r="E1366" i="39"/>
  <c r="F1366" i="39"/>
  <c r="G1366" i="39"/>
  <c r="I1366" i="39" s="1"/>
  <c r="H1366" i="39"/>
  <c r="D1367" i="39"/>
  <c r="E1367" i="39"/>
  <c r="F1367" i="39"/>
  <c r="G1367" i="39"/>
  <c r="I1367" i="39" s="1"/>
  <c r="H1367" i="39"/>
  <c r="D1368" i="39"/>
  <c r="E1368" i="39"/>
  <c r="F1368" i="39"/>
  <c r="G1368" i="39"/>
  <c r="H1368" i="39"/>
  <c r="D1369" i="39"/>
  <c r="E1369" i="39"/>
  <c r="F1369" i="39"/>
  <c r="G1369" i="39"/>
  <c r="H1369" i="39"/>
  <c r="D1370" i="39"/>
  <c r="E1370" i="39"/>
  <c r="F1370" i="39"/>
  <c r="G1370" i="39"/>
  <c r="I1370" i="39" s="1"/>
  <c r="H1370" i="39"/>
  <c r="D1371" i="39"/>
  <c r="E1371" i="39"/>
  <c r="F1371" i="39"/>
  <c r="G1371" i="39"/>
  <c r="I1371" i="39" s="1"/>
  <c r="H1371" i="39"/>
  <c r="D1372" i="39"/>
  <c r="E1372" i="39"/>
  <c r="F1372" i="39"/>
  <c r="G1372" i="39"/>
  <c r="H1372" i="39"/>
  <c r="D1373" i="39"/>
  <c r="E1373" i="39"/>
  <c r="F1373" i="39"/>
  <c r="G1373" i="39"/>
  <c r="I1373" i="39" s="1"/>
  <c r="H1373" i="39"/>
  <c r="D1374" i="39"/>
  <c r="E1374" i="39"/>
  <c r="F1374" i="39"/>
  <c r="G1374" i="39"/>
  <c r="I1374" i="39" s="1"/>
  <c r="H1374" i="39"/>
  <c r="D1375" i="39"/>
  <c r="E1375" i="39"/>
  <c r="F1375" i="39"/>
  <c r="G1375" i="39"/>
  <c r="I1375" i="39" s="1"/>
  <c r="H1375" i="39"/>
  <c r="D1376" i="39"/>
  <c r="E1376" i="39"/>
  <c r="F1376" i="39"/>
  <c r="G1376" i="39"/>
  <c r="H1376" i="39"/>
  <c r="D1377" i="39"/>
  <c r="E1377" i="39"/>
  <c r="F1377" i="39"/>
  <c r="G1377" i="39"/>
  <c r="I1377" i="39" s="1"/>
  <c r="H1377" i="39"/>
  <c r="D1378" i="39"/>
  <c r="E1378" i="39"/>
  <c r="F1378" i="39"/>
  <c r="G1378" i="39"/>
  <c r="I1378" i="39" s="1"/>
  <c r="H1378" i="39"/>
  <c r="D1379" i="39"/>
  <c r="E1379" i="39"/>
  <c r="F1379" i="39"/>
  <c r="G1379" i="39"/>
  <c r="H1379" i="39"/>
  <c r="D1380" i="39"/>
  <c r="E1380" i="39"/>
  <c r="F1380" i="39"/>
  <c r="G1380" i="39"/>
  <c r="H1380" i="39"/>
  <c r="D1381" i="39"/>
  <c r="E1381" i="39"/>
  <c r="F1381" i="39"/>
  <c r="G1381" i="39"/>
  <c r="I1381" i="39" s="1"/>
  <c r="H1381" i="39"/>
  <c r="D1382" i="39"/>
  <c r="E1382" i="39"/>
  <c r="F1382" i="39"/>
  <c r="G1382" i="39"/>
  <c r="H1382" i="39"/>
  <c r="D1383" i="39"/>
  <c r="E1383" i="39"/>
  <c r="F1383" i="39"/>
  <c r="G1383" i="39"/>
  <c r="H1383" i="39"/>
  <c r="D1384" i="39"/>
  <c r="E1384" i="39"/>
  <c r="F1384" i="39"/>
  <c r="G1384" i="39"/>
  <c r="H1384" i="39"/>
  <c r="D1385" i="39"/>
  <c r="E1385" i="39"/>
  <c r="F1385" i="39"/>
  <c r="G1385" i="39"/>
  <c r="I1385" i="39" s="1"/>
  <c r="H1385" i="39"/>
  <c r="D1386" i="39"/>
  <c r="E1386" i="39"/>
  <c r="F1386" i="39"/>
  <c r="G1386" i="39"/>
  <c r="I1386" i="39" s="1"/>
  <c r="H1386" i="39"/>
  <c r="D1387" i="39"/>
  <c r="E1387" i="39"/>
  <c r="F1387" i="39"/>
  <c r="G1387" i="39"/>
  <c r="H1387" i="39"/>
  <c r="D1388" i="39"/>
  <c r="E1388" i="39"/>
  <c r="F1388" i="39"/>
  <c r="G1388" i="39"/>
  <c r="H1388" i="39"/>
  <c r="D1389" i="39"/>
  <c r="E1389" i="39"/>
  <c r="F1389" i="39"/>
  <c r="G1389" i="39"/>
  <c r="H1389" i="39"/>
  <c r="D1390" i="39"/>
  <c r="E1390" i="39"/>
  <c r="F1390" i="39"/>
  <c r="G1390" i="39"/>
  <c r="I1390" i="39" s="1"/>
  <c r="H1390" i="39"/>
  <c r="D1391" i="39"/>
  <c r="E1391" i="39"/>
  <c r="F1391" i="39"/>
  <c r="G1391" i="39"/>
  <c r="H1391" i="39"/>
  <c r="D1392" i="39"/>
  <c r="E1392" i="39"/>
  <c r="F1392" i="39"/>
  <c r="G1392" i="39"/>
  <c r="H1392" i="39"/>
  <c r="D1393" i="39"/>
  <c r="E1393" i="39"/>
  <c r="F1393" i="39"/>
  <c r="G1393" i="39"/>
  <c r="H1393" i="39"/>
  <c r="D1394" i="39"/>
  <c r="E1394" i="39"/>
  <c r="F1394" i="39"/>
  <c r="G1394" i="39"/>
  <c r="H1394" i="39"/>
  <c r="D1395" i="39"/>
  <c r="E1395" i="39"/>
  <c r="F1395" i="39"/>
  <c r="G1395" i="39"/>
  <c r="I1395" i="39" s="1"/>
  <c r="H1395" i="39"/>
  <c r="D1396" i="39"/>
  <c r="E1396" i="39"/>
  <c r="F1396" i="39"/>
  <c r="G1396" i="39"/>
  <c r="H1396" i="39"/>
  <c r="D1397" i="39"/>
  <c r="E1397" i="39"/>
  <c r="F1397" i="39"/>
  <c r="G1397" i="39"/>
  <c r="H1397" i="39"/>
  <c r="D1398" i="39"/>
  <c r="E1398" i="39"/>
  <c r="F1398" i="39"/>
  <c r="G1398" i="39"/>
  <c r="I1398" i="39" s="1"/>
  <c r="H1398" i="39"/>
  <c r="D1399" i="39"/>
  <c r="E1399" i="39"/>
  <c r="F1399" i="39"/>
  <c r="G1399" i="39"/>
  <c r="H1399" i="39"/>
  <c r="D1400" i="39"/>
  <c r="E1400" i="39"/>
  <c r="F1400" i="39"/>
  <c r="G1400" i="39"/>
  <c r="H1400" i="39"/>
  <c r="D1401" i="39"/>
  <c r="E1401" i="39"/>
  <c r="F1401" i="39"/>
  <c r="G1401" i="39"/>
  <c r="H1401" i="39"/>
  <c r="D1402" i="39"/>
  <c r="E1402" i="39"/>
  <c r="F1402" i="39"/>
  <c r="G1402" i="39"/>
  <c r="H1402" i="39"/>
  <c r="D1403" i="39"/>
  <c r="E1403" i="39"/>
  <c r="F1403" i="39"/>
  <c r="G1403" i="39"/>
  <c r="I1403" i="39" s="1"/>
  <c r="H1403" i="39"/>
  <c r="D1404" i="39"/>
  <c r="E1404" i="39"/>
  <c r="F1404" i="39"/>
  <c r="G1404" i="39"/>
  <c r="H1404" i="39"/>
  <c r="D1405" i="39"/>
  <c r="E1405" i="39"/>
  <c r="F1405" i="39"/>
  <c r="G1405" i="39"/>
  <c r="H1405" i="39"/>
  <c r="D1406" i="39"/>
  <c r="E1406" i="39"/>
  <c r="F1406" i="39"/>
  <c r="G1406" i="39"/>
  <c r="I1406" i="39" s="1"/>
  <c r="H1406" i="39"/>
  <c r="D1407" i="39"/>
  <c r="E1407" i="39"/>
  <c r="F1407" i="39"/>
  <c r="G1407" i="39"/>
  <c r="H1407" i="39"/>
  <c r="D1408" i="39"/>
  <c r="E1408" i="39"/>
  <c r="F1408" i="39"/>
  <c r="G1408" i="39"/>
  <c r="H1408" i="39"/>
  <c r="D1409" i="39"/>
  <c r="E1409" i="39"/>
  <c r="F1409" i="39"/>
  <c r="G1409" i="39"/>
  <c r="H1409" i="39"/>
  <c r="D1410" i="39"/>
  <c r="E1410" i="39"/>
  <c r="F1410" i="39"/>
  <c r="G1410" i="39"/>
  <c r="H1410" i="39"/>
  <c r="D1411" i="39"/>
  <c r="E1411" i="39"/>
  <c r="F1411" i="39"/>
  <c r="G1411" i="39"/>
  <c r="I1411" i="39" s="1"/>
  <c r="H1411" i="39"/>
  <c r="D1412" i="39"/>
  <c r="E1412" i="39"/>
  <c r="F1412" i="39"/>
  <c r="G1412" i="39"/>
  <c r="H1412" i="39"/>
  <c r="D1413" i="39"/>
  <c r="E1413" i="39"/>
  <c r="F1413" i="39"/>
  <c r="G1413" i="39"/>
  <c r="H1413" i="39"/>
  <c r="D1414" i="39"/>
  <c r="E1414" i="39"/>
  <c r="F1414" i="39"/>
  <c r="G1414" i="39"/>
  <c r="I1414" i="39" s="1"/>
  <c r="H1414" i="39"/>
  <c r="D1415" i="39"/>
  <c r="E1415" i="39"/>
  <c r="F1415" i="39"/>
  <c r="G1415" i="39"/>
  <c r="H1415" i="39"/>
  <c r="D1416" i="39"/>
  <c r="E1416" i="39"/>
  <c r="F1416" i="39"/>
  <c r="G1416" i="39"/>
  <c r="H1416" i="39"/>
  <c r="D1417" i="39"/>
  <c r="E1417" i="39"/>
  <c r="F1417" i="39"/>
  <c r="G1417" i="39"/>
  <c r="H1417" i="39"/>
  <c r="D1418" i="39"/>
  <c r="E1418" i="39"/>
  <c r="F1418" i="39"/>
  <c r="G1418" i="39"/>
  <c r="H1418" i="39"/>
  <c r="D1419" i="39"/>
  <c r="E1419" i="39"/>
  <c r="F1419" i="39"/>
  <c r="G1419" i="39"/>
  <c r="I1419" i="39" s="1"/>
  <c r="H1419" i="39"/>
  <c r="D1420" i="39"/>
  <c r="E1420" i="39"/>
  <c r="F1420" i="39"/>
  <c r="G1420" i="39"/>
  <c r="H1420" i="39"/>
  <c r="D1421" i="39"/>
  <c r="E1421" i="39"/>
  <c r="F1421" i="39"/>
  <c r="G1421" i="39"/>
  <c r="H1421" i="39"/>
  <c r="D1422" i="39"/>
  <c r="E1422" i="39"/>
  <c r="F1422" i="39"/>
  <c r="G1422" i="39"/>
  <c r="I1422" i="39" s="1"/>
  <c r="H1422" i="39"/>
  <c r="D1423" i="39"/>
  <c r="E1423" i="39"/>
  <c r="F1423" i="39"/>
  <c r="G1423" i="39"/>
  <c r="H1423" i="39"/>
  <c r="D1424" i="39"/>
  <c r="E1424" i="39"/>
  <c r="F1424" i="39"/>
  <c r="G1424" i="39"/>
  <c r="H1424" i="39"/>
  <c r="D1425" i="39"/>
  <c r="E1425" i="39"/>
  <c r="F1425" i="39"/>
  <c r="G1425" i="39"/>
  <c r="H1425" i="39"/>
  <c r="D1426" i="39"/>
  <c r="E1426" i="39"/>
  <c r="F1426" i="39"/>
  <c r="G1426" i="39"/>
  <c r="H1426" i="39"/>
  <c r="D1427" i="39"/>
  <c r="E1427" i="39"/>
  <c r="F1427" i="39"/>
  <c r="G1427" i="39"/>
  <c r="I1427" i="39" s="1"/>
  <c r="H1427" i="39"/>
  <c r="D1428" i="39"/>
  <c r="E1428" i="39"/>
  <c r="F1428" i="39"/>
  <c r="G1428" i="39"/>
  <c r="H1428" i="39"/>
  <c r="D1429" i="39"/>
  <c r="E1429" i="39"/>
  <c r="F1429" i="39"/>
  <c r="G1429" i="39"/>
  <c r="H1429" i="39"/>
  <c r="D1430" i="39"/>
  <c r="E1430" i="39"/>
  <c r="F1430" i="39"/>
  <c r="G1430" i="39"/>
  <c r="H1430" i="39"/>
  <c r="D1431" i="39"/>
  <c r="E1431" i="39"/>
  <c r="F1431" i="39"/>
  <c r="G1431" i="39"/>
  <c r="I1431" i="39" s="1"/>
  <c r="H1431" i="39"/>
  <c r="D1432" i="39"/>
  <c r="E1432" i="39"/>
  <c r="F1432" i="39"/>
  <c r="G1432" i="39"/>
  <c r="I1432" i="39" s="1"/>
  <c r="H1432" i="39"/>
  <c r="D1433" i="39"/>
  <c r="E1433" i="39"/>
  <c r="F1433" i="39"/>
  <c r="G1433" i="39"/>
  <c r="H1433" i="39"/>
  <c r="D1434" i="39"/>
  <c r="E1434" i="39"/>
  <c r="F1434" i="39"/>
  <c r="G1434" i="39"/>
  <c r="H1434" i="39"/>
  <c r="D1435" i="39"/>
  <c r="E1435" i="39"/>
  <c r="F1435" i="39"/>
  <c r="G1435" i="39"/>
  <c r="I1435" i="39" s="1"/>
  <c r="H1435" i="39"/>
  <c r="D1436" i="39"/>
  <c r="E1436" i="39"/>
  <c r="F1436" i="39"/>
  <c r="G1436" i="39"/>
  <c r="H1436" i="39"/>
  <c r="D1437" i="39"/>
  <c r="E1437" i="39"/>
  <c r="F1437" i="39"/>
  <c r="G1437" i="39"/>
  <c r="H1437" i="39"/>
  <c r="D1438" i="39"/>
  <c r="E1438" i="39"/>
  <c r="F1438" i="39"/>
  <c r="G1438" i="39"/>
  <c r="H1438" i="39"/>
  <c r="D1439" i="39"/>
  <c r="E1439" i="39"/>
  <c r="F1439" i="39"/>
  <c r="G1439" i="39"/>
  <c r="I1439" i="39" s="1"/>
  <c r="H1439" i="39"/>
  <c r="D1440" i="39"/>
  <c r="E1440" i="39"/>
  <c r="F1440" i="39"/>
  <c r="G1440" i="39"/>
  <c r="I1440" i="39" s="1"/>
  <c r="H1440" i="39"/>
  <c r="D1441" i="39"/>
  <c r="E1441" i="39"/>
  <c r="F1441" i="39"/>
  <c r="G1441" i="39"/>
  <c r="H1441" i="39"/>
  <c r="D1442" i="39"/>
  <c r="E1442" i="39"/>
  <c r="F1442" i="39"/>
  <c r="G1442" i="39"/>
  <c r="H1442" i="39"/>
  <c r="D1443" i="39"/>
  <c r="E1443" i="39"/>
  <c r="F1443" i="39"/>
  <c r="G1443" i="39"/>
  <c r="I1443" i="39" s="1"/>
  <c r="H1443" i="39"/>
  <c r="D1444" i="39"/>
  <c r="E1444" i="39"/>
  <c r="F1444" i="39"/>
  <c r="G1444" i="39"/>
  <c r="I1444" i="39" s="1"/>
  <c r="H1444" i="39"/>
  <c r="D1445" i="39"/>
  <c r="E1445" i="39"/>
  <c r="F1445" i="39"/>
  <c r="G1445" i="39"/>
  <c r="H1445" i="39"/>
  <c r="D1446" i="39"/>
  <c r="E1446" i="39"/>
  <c r="F1446" i="39"/>
  <c r="G1446" i="39"/>
  <c r="H1446" i="39"/>
  <c r="D1447" i="39"/>
  <c r="E1447" i="39"/>
  <c r="F1447" i="39"/>
  <c r="G1447" i="39"/>
  <c r="I1447" i="39" s="1"/>
  <c r="H1447" i="39"/>
  <c r="D1448" i="39"/>
  <c r="E1448" i="39"/>
  <c r="F1448" i="39"/>
  <c r="G1448" i="39"/>
  <c r="I1448" i="39" s="1"/>
  <c r="H1448" i="39"/>
  <c r="D1449" i="39"/>
  <c r="E1449" i="39"/>
  <c r="F1449" i="39"/>
  <c r="G1449" i="39"/>
  <c r="H1449" i="39"/>
  <c r="D1450" i="39"/>
  <c r="E1450" i="39"/>
  <c r="F1450" i="39"/>
  <c r="G1450" i="39"/>
  <c r="H1450" i="39"/>
  <c r="D1451" i="39"/>
  <c r="E1451" i="39"/>
  <c r="F1451" i="39"/>
  <c r="G1451" i="39"/>
  <c r="I1451" i="39" s="1"/>
  <c r="H1451" i="39"/>
  <c r="D1452" i="39"/>
  <c r="E1452" i="39"/>
  <c r="F1452" i="39"/>
  <c r="G1452" i="39"/>
  <c r="H1452" i="39"/>
  <c r="D1453" i="39"/>
  <c r="E1453" i="39"/>
  <c r="F1453" i="39"/>
  <c r="G1453" i="39"/>
  <c r="H1453" i="39"/>
  <c r="D1454" i="39"/>
  <c r="E1454" i="39"/>
  <c r="F1454" i="39"/>
  <c r="G1454" i="39"/>
  <c r="H1454" i="39"/>
  <c r="D1455" i="39"/>
  <c r="E1455" i="39"/>
  <c r="F1455" i="39"/>
  <c r="G1455" i="39"/>
  <c r="I1455" i="39" s="1"/>
  <c r="H1455" i="39"/>
  <c r="D1456" i="39"/>
  <c r="E1456" i="39"/>
  <c r="F1456" i="39"/>
  <c r="G1456" i="39"/>
  <c r="I1456" i="39" s="1"/>
  <c r="H1456" i="39"/>
  <c r="D1457" i="39"/>
  <c r="E1457" i="39"/>
  <c r="F1457" i="39"/>
  <c r="G1457" i="39"/>
  <c r="H1457" i="39"/>
  <c r="D1458" i="39"/>
  <c r="E1458" i="39"/>
  <c r="F1458" i="39"/>
  <c r="G1458" i="39"/>
  <c r="H1458" i="39"/>
  <c r="D1459" i="39"/>
  <c r="E1459" i="39"/>
  <c r="F1459" i="39"/>
  <c r="G1459" i="39"/>
  <c r="I1459" i="39" s="1"/>
  <c r="H1459" i="39"/>
  <c r="D1460" i="39"/>
  <c r="E1460" i="39"/>
  <c r="F1460" i="39"/>
  <c r="G1460" i="39"/>
  <c r="I1460" i="39" s="1"/>
  <c r="H1460" i="39"/>
  <c r="D1461" i="39"/>
  <c r="E1461" i="39"/>
  <c r="F1461" i="39"/>
  <c r="G1461" i="39"/>
  <c r="H1461" i="39"/>
  <c r="D1462" i="39"/>
  <c r="E1462" i="39"/>
  <c r="F1462" i="39"/>
  <c r="G1462" i="39"/>
  <c r="H1462" i="39"/>
  <c r="D1463" i="39"/>
  <c r="E1463" i="39"/>
  <c r="F1463" i="39"/>
  <c r="G1463" i="39"/>
  <c r="I1463" i="39" s="1"/>
  <c r="H1463" i="39"/>
  <c r="D1464" i="39"/>
  <c r="E1464" i="39"/>
  <c r="F1464" i="39"/>
  <c r="G1464" i="39"/>
  <c r="I1464" i="39" s="1"/>
  <c r="H1464" i="39"/>
  <c r="D1465" i="39"/>
  <c r="E1465" i="39"/>
  <c r="F1465" i="39"/>
  <c r="G1465" i="39"/>
  <c r="H1465" i="39"/>
  <c r="D1466" i="39"/>
  <c r="E1466" i="39"/>
  <c r="F1466" i="39"/>
  <c r="G1466" i="39"/>
  <c r="H1466" i="39"/>
  <c r="D1467" i="39"/>
  <c r="E1467" i="39"/>
  <c r="F1467" i="39"/>
  <c r="G1467" i="39"/>
  <c r="I1467" i="39" s="1"/>
  <c r="H1467" i="39"/>
  <c r="D1468" i="39"/>
  <c r="E1468" i="39"/>
  <c r="F1468" i="39"/>
  <c r="G1468" i="39"/>
  <c r="I1468" i="39" s="1"/>
  <c r="H1468" i="39"/>
  <c r="D1469" i="39"/>
  <c r="E1469" i="39"/>
  <c r="F1469" i="39"/>
  <c r="G1469" i="39"/>
  <c r="H1469" i="39"/>
  <c r="D1470" i="39"/>
  <c r="E1470" i="39"/>
  <c r="F1470" i="39"/>
  <c r="G1470" i="39"/>
  <c r="H1470" i="39"/>
  <c r="D1471" i="39"/>
  <c r="E1471" i="39"/>
  <c r="F1471" i="39"/>
  <c r="G1471" i="39"/>
  <c r="I1471" i="39" s="1"/>
  <c r="H1471" i="39"/>
  <c r="D1472" i="39"/>
  <c r="E1472" i="39"/>
  <c r="F1472" i="39"/>
  <c r="G1472" i="39"/>
  <c r="I1472" i="39" s="1"/>
  <c r="H1472" i="39"/>
  <c r="D1473" i="39"/>
  <c r="E1473" i="39"/>
  <c r="F1473" i="39"/>
  <c r="G1473" i="39"/>
  <c r="H1473" i="39"/>
  <c r="D1474" i="39"/>
  <c r="E1474" i="39"/>
  <c r="F1474" i="39"/>
  <c r="G1474" i="39"/>
  <c r="H1474" i="39"/>
  <c r="D1475" i="39"/>
  <c r="E1475" i="39"/>
  <c r="F1475" i="39"/>
  <c r="G1475" i="39"/>
  <c r="I1475" i="39" s="1"/>
  <c r="H1475" i="39"/>
  <c r="D1476" i="39"/>
  <c r="E1476" i="39"/>
  <c r="F1476" i="39"/>
  <c r="G1476" i="39"/>
  <c r="I1476" i="39" s="1"/>
  <c r="H1476" i="39"/>
  <c r="D1477" i="39"/>
  <c r="E1477" i="39"/>
  <c r="F1477" i="39"/>
  <c r="G1477" i="39"/>
  <c r="H1477" i="39"/>
  <c r="D1478" i="39"/>
  <c r="E1478" i="39"/>
  <c r="F1478" i="39"/>
  <c r="G1478" i="39"/>
  <c r="H1478" i="39"/>
  <c r="D1479" i="39"/>
  <c r="E1479" i="39"/>
  <c r="F1479" i="39"/>
  <c r="G1479" i="39"/>
  <c r="I1479" i="39" s="1"/>
  <c r="H1479" i="39"/>
  <c r="D1480" i="39"/>
  <c r="E1480" i="39"/>
  <c r="F1480" i="39"/>
  <c r="G1480" i="39"/>
  <c r="I1480" i="39" s="1"/>
  <c r="H1480" i="39"/>
  <c r="D1481" i="39"/>
  <c r="E1481" i="39"/>
  <c r="F1481" i="39"/>
  <c r="G1481" i="39"/>
  <c r="H1481" i="39"/>
  <c r="D1482" i="39"/>
  <c r="E1482" i="39"/>
  <c r="F1482" i="39"/>
  <c r="G1482" i="39"/>
  <c r="H1482" i="39"/>
  <c r="D1483" i="39"/>
  <c r="E1483" i="39"/>
  <c r="F1483" i="39"/>
  <c r="G1483" i="39"/>
  <c r="I1483" i="39" s="1"/>
  <c r="H1483" i="39"/>
  <c r="D1484" i="39"/>
  <c r="E1484" i="39"/>
  <c r="F1484" i="39"/>
  <c r="G1484" i="39"/>
  <c r="I1484" i="39" s="1"/>
  <c r="H1484" i="39"/>
  <c r="D1485" i="39"/>
  <c r="E1485" i="39"/>
  <c r="F1485" i="39"/>
  <c r="G1485" i="39"/>
  <c r="H1485" i="39"/>
  <c r="D1486" i="39"/>
  <c r="E1486" i="39"/>
  <c r="F1486" i="39"/>
  <c r="G1486" i="39"/>
  <c r="H1486" i="39"/>
  <c r="D1487" i="39"/>
  <c r="E1487" i="39"/>
  <c r="F1487" i="39"/>
  <c r="G1487" i="39"/>
  <c r="I1487" i="39" s="1"/>
  <c r="H1487" i="39"/>
  <c r="D1488" i="39"/>
  <c r="E1488" i="39"/>
  <c r="F1488" i="39"/>
  <c r="G1488" i="39"/>
  <c r="I1488" i="39" s="1"/>
  <c r="H1488" i="39"/>
  <c r="D1489" i="39"/>
  <c r="E1489" i="39"/>
  <c r="F1489" i="39"/>
  <c r="G1489" i="39"/>
  <c r="H1489" i="39"/>
  <c r="D1490" i="39"/>
  <c r="E1490" i="39"/>
  <c r="F1490" i="39"/>
  <c r="G1490" i="39"/>
  <c r="H1490" i="39"/>
  <c r="D1491" i="39"/>
  <c r="E1491" i="39"/>
  <c r="F1491" i="39"/>
  <c r="G1491" i="39"/>
  <c r="I1491" i="39" s="1"/>
  <c r="H1491" i="39"/>
  <c r="D1492" i="39"/>
  <c r="E1492" i="39"/>
  <c r="F1492" i="39"/>
  <c r="G1492" i="39"/>
  <c r="I1492" i="39" s="1"/>
  <c r="H1492" i="39"/>
  <c r="D1493" i="39"/>
  <c r="E1493" i="39"/>
  <c r="F1493" i="39"/>
  <c r="G1493" i="39"/>
  <c r="H1493" i="39"/>
  <c r="D1494" i="39"/>
  <c r="E1494" i="39"/>
  <c r="F1494" i="39"/>
  <c r="G1494" i="39"/>
  <c r="H1494" i="39"/>
  <c r="D1495" i="39"/>
  <c r="E1495" i="39"/>
  <c r="F1495" i="39"/>
  <c r="G1495" i="39"/>
  <c r="I1495" i="39" s="1"/>
  <c r="H1495" i="39"/>
  <c r="D1496" i="39"/>
  <c r="E1496" i="39"/>
  <c r="F1496" i="39"/>
  <c r="G1496" i="39"/>
  <c r="I1496" i="39" s="1"/>
  <c r="H1496" i="39"/>
  <c r="D1497" i="39"/>
  <c r="E1497" i="39"/>
  <c r="F1497" i="39"/>
  <c r="G1497" i="39"/>
  <c r="H1497" i="39"/>
  <c r="D1498" i="39"/>
  <c r="E1498" i="39"/>
  <c r="F1498" i="39"/>
  <c r="G1498" i="39"/>
  <c r="H1498" i="39"/>
  <c r="D1499" i="39"/>
  <c r="E1499" i="39"/>
  <c r="F1499" i="39"/>
  <c r="G1499" i="39"/>
  <c r="I1499" i="39" s="1"/>
  <c r="H1499" i="39"/>
  <c r="D1500" i="39"/>
  <c r="E1500" i="39"/>
  <c r="F1500" i="39"/>
  <c r="G1500" i="39"/>
  <c r="I1500" i="39" s="1"/>
  <c r="H1500" i="39"/>
  <c r="D1501" i="39"/>
  <c r="E1501" i="39"/>
  <c r="F1501" i="39"/>
  <c r="G1501" i="39"/>
  <c r="H1501" i="39"/>
  <c r="D1502" i="39"/>
  <c r="E1502" i="39"/>
  <c r="F1502" i="39"/>
  <c r="G1502" i="39"/>
  <c r="H1502" i="39"/>
  <c r="D1503" i="39"/>
  <c r="E1503" i="39"/>
  <c r="F1503" i="39"/>
  <c r="G1503" i="39"/>
  <c r="I1503" i="39" s="1"/>
  <c r="H1503" i="39"/>
  <c r="D1504" i="39"/>
  <c r="E1504" i="39"/>
  <c r="F1504" i="39"/>
  <c r="G1504" i="39"/>
  <c r="I1504" i="39" s="1"/>
  <c r="H1504" i="39"/>
  <c r="D1505" i="39"/>
  <c r="E1505" i="39"/>
  <c r="F1505" i="39"/>
  <c r="G1505" i="39"/>
  <c r="H1505" i="39"/>
  <c r="D1506" i="39"/>
  <c r="E1506" i="39"/>
  <c r="F1506" i="39"/>
  <c r="G1506" i="39"/>
  <c r="H1506" i="39"/>
  <c r="D1507" i="39"/>
  <c r="E1507" i="39"/>
  <c r="F1507" i="39"/>
  <c r="G1507" i="39"/>
  <c r="I1507" i="39" s="1"/>
  <c r="H1507" i="39"/>
  <c r="D1508" i="39"/>
  <c r="E1508" i="39"/>
  <c r="F1508" i="39"/>
  <c r="G1508" i="39"/>
  <c r="I1508" i="39" s="1"/>
  <c r="H1508" i="39"/>
  <c r="D1509" i="39"/>
  <c r="E1509" i="39"/>
  <c r="F1509" i="39"/>
  <c r="G1509" i="39"/>
  <c r="H1509" i="39"/>
  <c r="D1510" i="39"/>
  <c r="E1510" i="39"/>
  <c r="F1510" i="39"/>
  <c r="G1510" i="39"/>
  <c r="H1510" i="39"/>
  <c r="D1511" i="39"/>
  <c r="E1511" i="39"/>
  <c r="F1511" i="39"/>
  <c r="G1511" i="39"/>
  <c r="I1511" i="39" s="1"/>
  <c r="H1511" i="39"/>
  <c r="D1512" i="39"/>
  <c r="E1512" i="39"/>
  <c r="F1512" i="39"/>
  <c r="G1512" i="39"/>
  <c r="I1512" i="39" s="1"/>
  <c r="H1512" i="39"/>
  <c r="D1513" i="39"/>
  <c r="E1513" i="39"/>
  <c r="F1513" i="39"/>
  <c r="G1513" i="39"/>
  <c r="H1513" i="39"/>
  <c r="D1514" i="39"/>
  <c r="E1514" i="39"/>
  <c r="F1514" i="39"/>
  <c r="G1514" i="39"/>
  <c r="H1514" i="39"/>
  <c r="D1515" i="39"/>
  <c r="E1515" i="39"/>
  <c r="F1515" i="39"/>
  <c r="G1515" i="39"/>
  <c r="I1515" i="39" s="1"/>
  <c r="H1515" i="39"/>
  <c r="D1516" i="39"/>
  <c r="E1516" i="39"/>
  <c r="F1516" i="39"/>
  <c r="G1516" i="39"/>
  <c r="I1516" i="39" s="1"/>
  <c r="H1516" i="39"/>
  <c r="D1517" i="39"/>
  <c r="E1517" i="39"/>
  <c r="F1517" i="39"/>
  <c r="G1517" i="39"/>
  <c r="H1517" i="39"/>
  <c r="D1518" i="39"/>
  <c r="E1518" i="39"/>
  <c r="F1518" i="39"/>
  <c r="G1518" i="39"/>
  <c r="H1518" i="39"/>
  <c r="D1519" i="39"/>
  <c r="E1519" i="39"/>
  <c r="F1519" i="39"/>
  <c r="G1519" i="39"/>
  <c r="I1519" i="39" s="1"/>
  <c r="H1519" i="39"/>
  <c r="D1520" i="39"/>
  <c r="E1520" i="39"/>
  <c r="F1520" i="39"/>
  <c r="G1520" i="39"/>
  <c r="I1520" i="39" s="1"/>
  <c r="H1520" i="39"/>
  <c r="D1521" i="39"/>
  <c r="E1521" i="39"/>
  <c r="F1521" i="39"/>
  <c r="G1521" i="39"/>
  <c r="H1521" i="39"/>
  <c r="D1522" i="39"/>
  <c r="E1522" i="39"/>
  <c r="F1522" i="39"/>
  <c r="G1522" i="39"/>
  <c r="H1522" i="39"/>
  <c r="D1523" i="39"/>
  <c r="E1523" i="39"/>
  <c r="F1523" i="39"/>
  <c r="G1523" i="39"/>
  <c r="I1523" i="39" s="1"/>
  <c r="H1523" i="39"/>
  <c r="D1524" i="39"/>
  <c r="E1524" i="39"/>
  <c r="F1524" i="39"/>
  <c r="G1524" i="39"/>
  <c r="H1524" i="39"/>
  <c r="D1525" i="39"/>
  <c r="E1525" i="39"/>
  <c r="F1525" i="39"/>
  <c r="G1525" i="39"/>
  <c r="H1525" i="39"/>
  <c r="D1526" i="39"/>
  <c r="E1526" i="39"/>
  <c r="F1526" i="39"/>
  <c r="G1526" i="39"/>
  <c r="H1526" i="39"/>
  <c r="D1527" i="39"/>
  <c r="E1527" i="39"/>
  <c r="F1527" i="39"/>
  <c r="G1527" i="39"/>
  <c r="H1527" i="39"/>
  <c r="D1528" i="39"/>
  <c r="E1528" i="39"/>
  <c r="F1528" i="39"/>
  <c r="G1528" i="39"/>
  <c r="I1528" i="39" s="1"/>
  <c r="H1528" i="39"/>
  <c r="D1529" i="39"/>
  <c r="E1529" i="39"/>
  <c r="F1529" i="39"/>
  <c r="G1529" i="39"/>
  <c r="H1529" i="39"/>
  <c r="D1530" i="39"/>
  <c r="E1530" i="39"/>
  <c r="F1530" i="39"/>
  <c r="G1530" i="39"/>
  <c r="H1530" i="39"/>
  <c r="D1531" i="39"/>
  <c r="E1531" i="39"/>
  <c r="F1531" i="39"/>
  <c r="G1531" i="39"/>
  <c r="I1531" i="39" s="1"/>
  <c r="H1531" i="39"/>
  <c r="D1532" i="39"/>
  <c r="E1532" i="39"/>
  <c r="F1532" i="39"/>
  <c r="G1532" i="39"/>
  <c r="H1532" i="39"/>
  <c r="D1533" i="39"/>
  <c r="E1533" i="39"/>
  <c r="F1533" i="39"/>
  <c r="G1533" i="39"/>
  <c r="H1533" i="39"/>
  <c r="D1534" i="39"/>
  <c r="E1534" i="39"/>
  <c r="F1534" i="39"/>
  <c r="G1534" i="39"/>
  <c r="H1534" i="39"/>
  <c r="D1535" i="39"/>
  <c r="E1535" i="39"/>
  <c r="F1535" i="39"/>
  <c r="G1535" i="39"/>
  <c r="I1535" i="39" s="1"/>
  <c r="H1535" i="39"/>
  <c r="D1536" i="39"/>
  <c r="E1536" i="39"/>
  <c r="F1536" i="39"/>
  <c r="G1536" i="39"/>
  <c r="I1536" i="39" s="1"/>
  <c r="H1536" i="39"/>
  <c r="D1537" i="39"/>
  <c r="E1537" i="39"/>
  <c r="F1537" i="39"/>
  <c r="G1537" i="39"/>
  <c r="H1537" i="39"/>
  <c r="D1538" i="39"/>
  <c r="E1538" i="39"/>
  <c r="F1538" i="39"/>
  <c r="G1538" i="39"/>
  <c r="H1538" i="39"/>
  <c r="D1539" i="39"/>
  <c r="E1539" i="39"/>
  <c r="F1539" i="39"/>
  <c r="G1539" i="39"/>
  <c r="I1539" i="39" s="1"/>
  <c r="H1539" i="39"/>
  <c r="D1540" i="39"/>
  <c r="E1540" i="39"/>
  <c r="F1540" i="39"/>
  <c r="G1540" i="39"/>
  <c r="H1540" i="39"/>
  <c r="D1541" i="39"/>
  <c r="E1541" i="39"/>
  <c r="F1541" i="39"/>
  <c r="G1541" i="39"/>
  <c r="H1541" i="39"/>
  <c r="D1542" i="39"/>
  <c r="E1542" i="39"/>
  <c r="F1542" i="39"/>
  <c r="G1542" i="39"/>
  <c r="H1542" i="39"/>
  <c r="D1543" i="39"/>
  <c r="E1543" i="39"/>
  <c r="F1543" i="39"/>
  <c r="G1543" i="39"/>
  <c r="H1543" i="39"/>
  <c r="D1544" i="39"/>
  <c r="E1544" i="39"/>
  <c r="F1544" i="39"/>
  <c r="G1544" i="39"/>
  <c r="I1544" i="39" s="1"/>
  <c r="H1544" i="39"/>
  <c r="D1545" i="39"/>
  <c r="E1545" i="39"/>
  <c r="F1545" i="39"/>
  <c r="G1545" i="39"/>
  <c r="H1545" i="39"/>
  <c r="D1546" i="39"/>
  <c r="E1546" i="39"/>
  <c r="F1546" i="39"/>
  <c r="G1546" i="39"/>
  <c r="H1546" i="39"/>
  <c r="D1547" i="39"/>
  <c r="E1547" i="39"/>
  <c r="F1547" i="39"/>
  <c r="G1547" i="39"/>
  <c r="I1547" i="39" s="1"/>
  <c r="H1547" i="39"/>
  <c r="D1548" i="39"/>
  <c r="E1548" i="39"/>
  <c r="F1548" i="39"/>
  <c r="G1548" i="39"/>
  <c r="H1548" i="39"/>
  <c r="D1549" i="39"/>
  <c r="E1549" i="39"/>
  <c r="F1549" i="39"/>
  <c r="G1549" i="39"/>
  <c r="H1549" i="39"/>
  <c r="D1550" i="39"/>
  <c r="E1550" i="39"/>
  <c r="F1550" i="39"/>
  <c r="G1550" i="39"/>
  <c r="H1550" i="39"/>
  <c r="D1551" i="39"/>
  <c r="E1551" i="39"/>
  <c r="F1551" i="39"/>
  <c r="G1551" i="39"/>
  <c r="H1551" i="39"/>
  <c r="D1552" i="39"/>
  <c r="E1552" i="39"/>
  <c r="F1552" i="39"/>
  <c r="G1552" i="39"/>
  <c r="I1552" i="39" s="1"/>
  <c r="H1552" i="39"/>
  <c r="D1553" i="39"/>
  <c r="E1553" i="39"/>
  <c r="F1553" i="39"/>
  <c r="G1553" i="39"/>
  <c r="H1553" i="39"/>
  <c r="D1554" i="39"/>
  <c r="E1554" i="39"/>
  <c r="F1554" i="39"/>
  <c r="G1554" i="39"/>
  <c r="H1554" i="39"/>
  <c r="D1555" i="39"/>
  <c r="E1555" i="39"/>
  <c r="F1555" i="39"/>
  <c r="G1555" i="39"/>
  <c r="I1555" i="39" s="1"/>
  <c r="H1555" i="39"/>
  <c r="D1556" i="39"/>
  <c r="E1556" i="39"/>
  <c r="F1556" i="39"/>
  <c r="G1556" i="39"/>
  <c r="H1556" i="39"/>
  <c r="D1557" i="39"/>
  <c r="E1557" i="39"/>
  <c r="F1557" i="39"/>
  <c r="G1557" i="39"/>
  <c r="H1557" i="39"/>
  <c r="D1558" i="39"/>
  <c r="E1558" i="39"/>
  <c r="F1558" i="39"/>
  <c r="G1558" i="39"/>
  <c r="H1558" i="39"/>
  <c r="D1559" i="39"/>
  <c r="E1559" i="39"/>
  <c r="F1559" i="39"/>
  <c r="G1559" i="39"/>
  <c r="I1559" i="39" s="1"/>
  <c r="H1559" i="39"/>
  <c r="D1560" i="39"/>
  <c r="E1560" i="39"/>
  <c r="F1560" i="39"/>
  <c r="G1560" i="39"/>
  <c r="I1560" i="39" s="1"/>
  <c r="H1560" i="39"/>
  <c r="D1561" i="39"/>
  <c r="E1561" i="39"/>
  <c r="F1561" i="39"/>
  <c r="G1561" i="39"/>
  <c r="H1561" i="39"/>
  <c r="D1562" i="39"/>
  <c r="E1562" i="39"/>
  <c r="F1562" i="39"/>
  <c r="G1562" i="39"/>
  <c r="H1562" i="39"/>
  <c r="D1563" i="39"/>
  <c r="E1563" i="39"/>
  <c r="F1563" i="39"/>
  <c r="G1563" i="39"/>
  <c r="I1563" i="39" s="1"/>
  <c r="H1563" i="39"/>
  <c r="D1564" i="39"/>
  <c r="E1564" i="39"/>
  <c r="F1564" i="39"/>
  <c r="G1564" i="39"/>
  <c r="I1564" i="39" s="1"/>
  <c r="H1564" i="39"/>
  <c r="D1565" i="39"/>
  <c r="E1565" i="39"/>
  <c r="F1565" i="39"/>
  <c r="G1565" i="39"/>
  <c r="H1565" i="39"/>
  <c r="D1566" i="39"/>
  <c r="E1566" i="39"/>
  <c r="F1566" i="39"/>
  <c r="G1566" i="39"/>
  <c r="H1566" i="39"/>
  <c r="D1567" i="39"/>
  <c r="E1567" i="39"/>
  <c r="F1567" i="39"/>
  <c r="G1567" i="39"/>
  <c r="I1567" i="39" s="1"/>
  <c r="H1567" i="39"/>
  <c r="D1568" i="39"/>
  <c r="E1568" i="39"/>
  <c r="F1568" i="39"/>
  <c r="G1568" i="39"/>
  <c r="I1568" i="39" s="1"/>
  <c r="H1568" i="39"/>
  <c r="D1569" i="39"/>
  <c r="E1569" i="39"/>
  <c r="F1569" i="39"/>
  <c r="G1569" i="39"/>
  <c r="H1569" i="39"/>
  <c r="D1570" i="39"/>
  <c r="E1570" i="39"/>
  <c r="F1570" i="39"/>
  <c r="G1570" i="39"/>
  <c r="H1570" i="39"/>
  <c r="D1571" i="39"/>
  <c r="E1571" i="39"/>
  <c r="F1571" i="39"/>
  <c r="G1571" i="39"/>
  <c r="I1571" i="39" s="1"/>
  <c r="H1571" i="39"/>
  <c r="D1572" i="39"/>
  <c r="E1572" i="39"/>
  <c r="F1572" i="39"/>
  <c r="G1572" i="39"/>
  <c r="I1572" i="39" s="1"/>
  <c r="H1572" i="39"/>
  <c r="D1573" i="39"/>
  <c r="E1573" i="39"/>
  <c r="F1573" i="39"/>
  <c r="G1573" i="39"/>
  <c r="H1573" i="39"/>
  <c r="D1574" i="39"/>
  <c r="E1574" i="39"/>
  <c r="F1574" i="39"/>
  <c r="G1574" i="39"/>
  <c r="H1574" i="39"/>
  <c r="D1575" i="39"/>
  <c r="E1575" i="39"/>
  <c r="F1575" i="39"/>
  <c r="G1575" i="39"/>
  <c r="I1575" i="39" s="1"/>
  <c r="H1575" i="39"/>
  <c r="D1576" i="39"/>
  <c r="E1576" i="39"/>
  <c r="F1576" i="39"/>
  <c r="G1576" i="39"/>
  <c r="I1576" i="39" s="1"/>
  <c r="H1576" i="39"/>
  <c r="D1577" i="39"/>
  <c r="E1577" i="39"/>
  <c r="F1577" i="39"/>
  <c r="G1577" i="39"/>
  <c r="H1577" i="39"/>
  <c r="D1578" i="39"/>
  <c r="E1578" i="39"/>
  <c r="F1578" i="39"/>
  <c r="G1578" i="39"/>
  <c r="H1578" i="39"/>
  <c r="D1579" i="39"/>
  <c r="E1579" i="39"/>
  <c r="F1579" i="39"/>
  <c r="G1579" i="39"/>
  <c r="I1579" i="39" s="1"/>
  <c r="H1579" i="39"/>
  <c r="D1580" i="39"/>
  <c r="E1580" i="39"/>
  <c r="F1580" i="39"/>
  <c r="G1580" i="39"/>
  <c r="H1580" i="39"/>
  <c r="D1581" i="39"/>
  <c r="E1581" i="39"/>
  <c r="F1581" i="39"/>
  <c r="G1581" i="39"/>
  <c r="H1581" i="39"/>
  <c r="D1582" i="39"/>
  <c r="E1582" i="39"/>
  <c r="F1582" i="39"/>
  <c r="G1582" i="39"/>
  <c r="H1582" i="39"/>
  <c r="D1583" i="39"/>
  <c r="E1583" i="39"/>
  <c r="F1583" i="39"/>
  <c r="G1583" i="39"/>
  <c r="I1583" i="39" s="1"/>
  <c r="H1583" i="39"/>
  <c r="D1584" i="39"/>
  <c r="E1584" i="39"/>
  <c r="F1584" i="39"/>
  <c r="G1584" i="39"/>
  <c r="I1584" i="39" s="1"/>
  <c r="H1584" i="39"/>
  <c r="D1585" i="39"/>
  <c r="E1585" i="39"/>
  <c r="F1585" i="39"/>
  <c r="G1585" i="39"/>
  <c r="H1585" i="39"/>
  <c r="D1586" i="39"/>
  <c r="E1586" i="39"/>
  <c r="F1586" i="39"/>
  <c r="G1586" i="39"/>
  <c r="H1586" i="39"/>
  <c r="D1587" i="39"/>
  <c r="E1587" i="39"/>
  <c r="F1587" i="39"/>
  <c r="G1587" i="39"/>
  <c r="I1587" i="39" s="1"/>
  <c r="H1587" i="39"/>
  <c r="D1588" i="39"/>
  <c r="E1588" i="39"/>
  <c r="F1588" i="39"/>
  <c r="G1588" i="39"/>
  <c r="H1588" i="39"/>
  <c r="D1589" i="39"/>
  <c r="E1589" i="39"/>
  <c r="F1589" i="39"/>
  <c r="G1589" i="39"/>
  <c r="H1589" i="39"/>
  <c r="D1590" i="39"/>
  <c r="E1590" i="39"/>
  <c r="F1590" i="39"/>
  <c r="G1590" i="39"/>
  <c r="H1590" i="39"/>
  <c r="D1591" i="39"/>
  <c r="E1591" i="39"/>
  <c r="F1591" i="39"/>
  <c r="G1591" i="39"/>
  <c r="I1591" i="39" s="1"/>
  <c r="H1591" i="39"/>
  <c r="D1592" i="39"/>
  <c r="E1592" i="39"/>
  <c r="F1592" i="39"/>
  <c r="G1592" i="39"/>
  <c r="I1592" i="39" s="1"/>
  <c r="H1592" i="39"/>
  <c r="D1593" i="39"/>
  <c r="E1593" i="39"/>
  <c r="F1593" i="39"/>
  <c r="G1593" i="39"/>
  <c r="H1593" i="39"/>
  <c r="D1594" i="39"/>
  <c r="E1594" i="39"/>
  <c r="F1594" i="39"/>
  <c r="G1594" i="39"/>
  <c r="H1594" i="39"/>
  <c r="D1595" i="39"/>
  <c r="E1595" i="39"/>
  <c r="F1595" i="39"/>
  <c r="G1595" i="39"/>
  <c r="I1595" i="39" s="1"/>
  <c r="H1595" i="39"/>
  <c r="D1596" i="39"/>
  <c r="E1596" i="39"/>
  <c r="F1596" i="39"/>
  <c r="G1596" i="39"/>
  <c r="H1596" i="39"/>
  <c r="D1597" i="39"/>
  <c r="E1597" i="39"/>
  <c r="F1597" i="39"/>
  <c r="G1597" i="39"/>
  <c r="H1597" i="39"/>
  <c r="D1598" i="39"/>
  <c r="E1598" i="39"/>
  <c r="F1598" i="39"/>
  <c r="G1598" i="39"/>
  <c r="H1598" i="39"/>
  <c r="D1599" i="39"/>
  <c r="E1599" i="39"/>
  <c r="F1599" i="39"/>
  <c r="G1599" i="39"/>
  <c r="I1599" i="39" s="1"/>
  <c r="H1599" i="39"/>
  <c r="D1600" i="39"/>
  <c r="E1600" i="39"/>
  <c r="F1600" i="39"/>
  <c r="G1600" i="39"/>
  <c r="I1600" i="39" s="1"/>
  <c r="H1600" i="39"/>
  <c r="D1601" i="39"/>
  <c r="E1601" i="39"/>
  <c r="F1601" i="39"/>
  <c r="G1601" i="39"/>
  <c r="H1601" i="39"/>
  <c r="D1602" i="39"/>
  <c r="E1602" i="39"/>
  <c r="F1602" i="39"/>
  <c r="G1602" i="39"/>
  <c r="H1602" i="39"/>
  <c r="D1603" i="39"/>
  <c r="E1603" i="39"/>
  <c r="F1603" i="39"/>
  <c r="G1603" i="39"/>
  <c r="I1603" i="39" s="1"/>
  <c r="H1603" i="39"/>
  <c r="D1604" i="39"/>
  <c r="E1604" i="39"/>
  <c r="F1604" i="39"/>
  <c r="G1604" i="39"/>
  <c r="H1604" i="39"/>
  <c r="D1605" i="39"/>
  <c r="E1605" i="39"/>
  <c r="F1605" i="39"/>
  <c r="G1605" i="39"/>
  <c r="H1605" i="39"/>
  <c r="D1606" i="39"/>
  <c r="E1606" i="39"/>
  <c r="F1606" i="39"/>
  <c r="G1606" i="39"/>
  <c r="H1606" i="39"/>
  <c r="D1607" i="39"/>
  <c r="E1607" i="39"/>
  <c r="F1607" i="39"/>
  <c r="G1607" i="39"/>
  <c r="I1607" i="39" s="1"/>
  <c r="H1607" i="39"/>
  <c r="D1608" i="39"/>
  <c r="E1608" i="39"/>
  <c r="F1608" i="39"/>
  <c r="G1608" i="39"/>
  <c r="I1608" i="39" s="1"/>
  <c r="H1608" i="39"/>
  <c r="D1609" i="39"/>
  <c r="E1609" i="39"/>
  <c r="F1609" i="39"/>
  <c r="G1609" i="39"/>
  <c r="H1609" i="39"/>
  <c r="D1610" i="39"/>
  <c r="E1610" i="39"/>
  <c r="F1610" i="39"/>
  <c r="G1610" i="39"/>
  <c r="H1610" i="39"/>
  <c r="D1611" i="39"/>
  <c r="E1611" i="39"/>
  <c r="F1611" i="39"/>
  <c r="G1611" i="39"/>
  <c r="I1611" i="39" s="1"/>
  <c r="H1611" i="39"/>
  <c r="D1612" i="39"/>
  <c r="E1612" i="39"/>
  <c r="F1612" i="39"/>
  <c r="G1612" i="39"/>
  <c r="H1612" i="39"/>
  <c r="D1613" i="39"/>
  <c r="E1613" i="39"/>
  <c r="F1613" i="39"/>
  <c r="G1613" i="39"/>
  <c r="H1613" i="39"/>
  <c r="D1614" i="39"/>
  <c r="E1614" i="39"/>
  <c r="F1614" i="39"/>
  <c r="G1614" i="39"/>
  <c r="H1614" i="39"/>
  <c r="D1615" i="39"/>
  <c r="E1615" i="39"/>
  <c r="F1615" i="39"/>
  <c r="G1615" i="39"/>
  <c r="I1615" i="39" s="1"/>
  <c r="H1615" i="39"/>
  <c r="D1616" i="39"/>
  <c r="E1616" i="39"/>
  <c r="F1616" i="39"/>
  <c r="G1616" i="39"/>
  <c r="I1616" i="39" s="1"/>
  <c r="H1616" i="39"/>
  <c r="D1617" i="39"/>
  <c r="E1617" i="39"/>
  <c r="F1617" i="39"/>
  <c r="G1617" i="39"/>
  <c r="H1617" i="39"/>
  <c r="D1618" i="39"/>
  <c r="E1618" i="39"/>
  <c r="F1618" i="39"/>
  <c r="G1618" i="39"/>
  <c r="H1618" i="39"/>
  <c r="D1619" i="39"/>
  <c r="E1619" i="39"/>
  <c r="F1619" i="39"/>
  <c r="G1619" i="39"/>
  <c r="I1619" i="39" s="1"/>
  <c r="H1619" i="39"/>
  <c r="D1620" i="39"/>
  <c r="E1620" i="39"/>
  <c r="F1620" i="39"/>
  <c r="G1620" i="39"/>
  <c r="H1620" i="39"/>
  <c r="D1621" i="39"/>
  <c r="E1621" i="39"/>
  <c r="F1621" i="39"/>
  <c r="G1621" i="39"/>
  <c r="H1621" i="39"/>
  <c r="D1622" i="39"/>
  <c r="E1622" i="39"/>
  <c r="F1622" i="39"/>
  <c r="G1622" i="39"/>
  <c r="H1622" i="39"/>
  <c r="D1623" i="39"/>
  <c r="E1623" i="39"/>
  <c r="F1623" i="39"/>
  <c r="G1623" i="39"/>
  <c r="I1623" i="39" s="1"/>
  <c r="H1623" i="39"/>
  <c r="D1624" i="39"/>
  <c r="E1624" i="39"/>
  <c r="F1624" i="39"/>
  <c r="G1624" i="39"/>
  <c r="I1624" i="39" s="1"/>
  <c r="H1624" i="39"/>
  <c r="D1625" i="39"/>
  <c r="E1625" i="39"/>
  <c r="F1625" i="39"/>
  <c r="G1625" i="39"/>
  <c r="H1625" i="39"/>
  <c r="D1626" i="39"/>
  <c r="E1626" i="39"/>
  <c r="F1626" i="39"/>
  <c r="G1626" i="39"/>
  <c r="H1626" i="39"/>
  <c r="D1627" i="39"/>
  <c r="E1627" i="39"/>
  <c r="F1627" i="39"/>
  <c r="G1627" i="39"/>
  <c r="I1627" i="39" s="1"/>
  <c r="H1627" i="39"/>
  <c r="D1628" i="39"/>
  <c r="E1628" i="39"/>
  <c r="F1628" i="39"/>
  <c r="G1628" i="39"/>
  <c r="H1628" i="39"/>
  <c r="D1629" i="39"/>
  <c r="E1629" i="39"/>
  <c r="F1629" i="39"/>
  <c r="G1629" i="39"/>
  <c r="H1629" i="39"/>
  <c r="D1630" i="39"/>
  <c r="E1630" i="39"/>
  <c r="F1630" i="39"/>
  <c r="G1630" i="39"/>
  <c r="H1630" i="39"/>
  <c r="D1631" i="39"/>
  <c r="E1631" i="39"/>
  <c r="F1631" i="39"/>
  <c r="G1631" i="39"/>
  <c r="I1631" i="39" s="1"/>
  <c r="H1631" i="39"/>
  <c r="D1632" i="39"/>
  <c r="E1632" i="39"/>
  <c r="F1632" i="39"/>
  <c r="G1632" i="39"/>
  <c r="I1632" i="39" s="1"/>
  <c r="H1632" i="39"/>
  <c r="D1633" i="39"/>
  <c r="E1633" i="39"/>
  <c r="F1633" i="39"/>
  <c r="G1633" i="39"/>
  <c r="H1633" i="39"/>
  <c r="D1634" i="39"/>
  <c r="E1634" i="39"/>
  <c r="F1634" i="39"/>
  <c r="G1634" i="39"/>
  <c r="H1634" i="39"/>
  <c r="D1635" i="39"/>
  <c r="E1635" i="39"/>
  <c r="F1635" i="39"/>
  <c r="G1635" i="39"/>
  <c r="I1635" i="39" s="1"/>
  <c r="H1635" i="39"/>
  <c r="D1636" i="39"/>
  <c r="E1636" i="39"/>
  <c r="F1636" i="39"/>
  <c r="G1636" i="39"/>
  <c r="I1636" i="39" s="1"/>
  <c r="H1636" i="39"/>
  <c r="D1637" i="39"/>
  <c r="E1637" i="39"/>
  <c r="F1637" i="39"/>
  <c r="G1637" i="39"/>
  <c r="H1637" i="39"/>
  <c r="D1638" i="39"/>
  <c r="E1638" i="39"/>
  <c r="F1638" i="39"/>
  <c r="G1638" i="39"/>
  <c r="H1638" i="39"/>
  <c r="D1639" i="39"/>
  <c r="E1639" i="39"/>
  <c r="F1639" i="39"/>
  <c r="G1639" i="39"/>
  <c r="I1639" i="39" s="1"/>
  <c r="H1639" i="39"/>
  <c r="D1640" i="39"/>
  <c r="E1640" i="39"/>
  <c r="F1640" i="39"/>
  <c r="G1640" i="39"/>
  <c r="I1640" i="39" s="1"/>
  <c r="H1640" i="39"/>
  <c r="D1641" i="39"/>
  <c r="E1641" i="39"/>
  <c r="F1641" i="39"/>
  <c r="G1641" i="39"/>
  <c r="H1641" i="39"/>
  <c r="D1642" i="39"/>
  <c r="E1642" i="39"/>
  <c r="F1642" i="39"/>
  <c r="G1642" i="39"/>
  <c r="H1642" i="39"/>
  <c r="D1643" i="39"/>
  <c r="E1643" i="39"/>
  <c r="F1643" i="39"/>
  <c r="G1643" i="39"/>
  <c r="I1643" i="39" s="1"/>
  <c r="H1643" i="39"/>
  <c r="D1644" i="39"/>
  <c r="E1644" i="39"/>
  <c r="F1644" i="39"/>
  <c r="G1644" i="39"/>
  <c r="H1644" i="39"/>
  <c r="D1645" i="39"/>
  <c r="E1645" i="39"/>
  <c r="F1645" i="39"/>
  <c r="G1645" i="39"/>
  <c r="H1645" i="39"/>
  <c r="D1646" i="39"/>
  <c r="E1646" i="39"/>
  <c r="F1646" i="39"/>
  <c r="G1646" i="39"/>
  <c r="H1646" i="39"/>
  <c r="D1647" i="39"/>
  <c r="E1647" i="39"/>
  <c r="F1647" i="39"/>
  <c r="G1647" i="39"/>
  <c r="I1647" i="39" s="1"/>
  <c r="H1647" i="39"/>
  <c r="D1648" i="39"/>
  <c r="E1648" i="39"/>
  <c r="F1648" i="39"/>
  <c r="G1648" i="39"/>
  <c r="I1648" i="39" s="1"/>
  <c r="H1648" i="39"/>
  <c r="D1649" i="39"/>
  <c r="E1649" i="39"/>
  <c r="F1649" i="39"/>
  <c r="G1649" i="39"/>
  <c r="H1649" i="39"/>
  <c r="D1650" i="39"/>
  <c r="E1650" i="39"/>
  <c r="F1650" i="39"/>
  <c r="G1650" i="39"/>
  <c r="H1650" i="39"/>
  <c r="D1651" i="39"/>
  <c r="E1651" i="39"/>
  <c r="F1651" i="39"/>
  <c r="G1651" i="39"/>
  <c r="I1651" i="39" s="1"/>
  <c r="H1651" i="39"/>
  <c r="D1652" i="39"/>
  <c r="E1652" i="39"/>
  <c r="F1652" i="39"/>
  <c r="G1652" i="39"/>
  <c r="I1652" i="39" s="1"/>
  <c r="H1652" i="39"/>
  <c r="D1653" i="39"/>
  <c r="E1653" i="39"/>
  <c r="F1653" i="39"/>
  <c r="G1653" i="39"/>
  <c r="H1653" i="39"/>
  <c r="D1654" i="39"/>
  <c r="E1654" i="39"/>
  <c r="F1654" i="39"/>
  <c r="G1654" i="39"/>
  <c r="H1654" i="39"/>
  <c r="D1655" i="39"/>
  <c r="E1655" i="39"/>
  <c r="F1655" i="39"/>
  <c r="G1655" i="39"/>
  <c r="I1655" i="39" s="1"/>
  <c r="H1655" i="39"/>
  <c r="D1656" i="39"/>
  <c r="E1656" i="39"/>
  <c r="F1656" i="39"/>
  <c r="G1656" i="39"/>
  <c r="I1656" i="39" s="1"/>
  <c r="H1656" i="39"/>
  <c r="D1657" i="39"/>
  <c r="E1657" i="39"/>
  <c r="F1657" i="39"/>
  <c r="G1657" i="39"/>
  <c r="H1657" i="39"/>
  <c r="D1658" i="39"/>
  <c r="E1658" i="39"/>
  <c r="F1658" i="39"/>
  <c r="G1658" i="39"/>
  <c r="H1658" i="39"/>
  <c r="D1659" i="39"/>
  <c r="E1659" i="39"/>
  <c r="F1659" i="39"/>
  <c r="G1659" i="39"/>
  <c r="I1659" i="39" s="1"/>
  <c r="H1659" i="39"/>
  <c r="D1660" i="39"/>
  <c r="E1660" i="39"/>
  <c r="F1660" i="39"/>
  <c r="G1660" i="39"/>
  <c r="I1660" i="39" s="1"/>
  <c r="H1660" i="39"/>
  <c r="D1661" i="39"/>
  <c r="E1661" i="39"/>
  <c r="F1661" i="39"/>
  <c r="G1661" i="39"/>
  <c r="H1661" i="39"/>
  <c r="D1662" i="39"/>
  <c r="E1662" i="39"/>
  <c r="F1662" i="39"/>
  <c r="G1662" i="39"/>
  <c r="H1662" i="39"/>
  <c r="D1663" i="39"/>
  <c r="E1663" i="39"/>
  <c r="F1663" i="39"/>
  <c r="G1663" i="39"/>
  <c r="I1663" i="39" s="1"/>
  <c r="H1663" i="39"/>
  <c r="D1664" i="39"/>
  <c r="E1664" i="39"/>
  <c r="F1664" i="39"/>
  <c r="G1664" i="39"/>
  <c r="I1664" i="39" s="1"/>
  <c r="H1664" i="39"/>
  <c r="D1665" i="39"/>
  <c r="E1665" i="39"/>
  <c r="F1665" i="39"/>
  <c r="G1665" i="39"/>
  <c r="H1665" i="39"/>
  <c r="D1666" i="39"/>
  <c r="E1666" i="39"/>
  <c r="F1666" i="39"/>
  <c r="G1666" i="39"/>
  <c r="H1666" i="39"/>
  <c r="D1667" i="39"/>
  <c r="E1667" i="39"/>
  <c r="F1667" i="39"/>
  <c r="G1667" i="39"/>
  <c r="I1667" i="39" s="1"/>
  <c r="H1667" i="39"/>
  <c r="D1668" i="39"/>
  <c r="E1668" i="39"/>
  <c r="F1668" i="39"/>
  <c r="G1668" i="39"/>
  <c r="I1668" i="39" s="1"/>
  <c r="H1668" i="39"/>
  <c r="D1669" i="39"/>
  <c r="E1669" i="39"/>
  <c r="F1669" i="39"/>
  <c r="G1669" i="39"/>
  <c r="H1669" i="39"/>
  <c r="D1670" i="39"/>
  <c r="E1670" i="39"/>
  <c r="F1670" i="39"/>
  <c r="G1670" i="39"/>
  <c r="H1670" i="39"/>
  <c r="D1671" i="39"/>
  <c r="E1671" i="39"/>
  <c r="F1671" i="39"/>
  <c r="G1671" i="39"/>
  <c r="I1671" i="39" s="1"/>
  <c r="H1671" i="39"/>
  <c r="D1672" i="39"/>
  <c r="E1672" i="39"/>
  <c r="F1672" i="39"/>
  <c r="G1672" i="39"/>
  <c r="I1672" i="39" s="1"/>
  <c r="H1672" i="39"/>
  <c r="D1673" i="39"/>
  <c r="E1673" i="39"/>
  <c r="F1673" i="39"/>
  <c r="G1673" i="39"/>
  <c r="H1673" i="39"/>
  <c r="D1674" i="39"/>
  <c r="E1674" i="39"/>
  <c r="F1674" i="39"/>
  <c r="G1674" i="39"/>
  <c r="H1674" i="39"/>
  <c r="D1675" i="39"/>
  <c r="E1675" i="39"/>
  <c r="F1675" i="39"/>
  <c r="G1675" i="39"/>
  <c r="I1675" i="39" s="1"/>
  <c r="H1675" i="39"/>
  <c r="D1676" i="39"/>
  <c r="E1676" i="39"/>
  <c r="F1676" i="39"/>
  <c r="G1676" i="39"/>
  <c r="I1676" i="39" s="1"/>
  <c r="H1676" i="39"/>
  <c r="D1677" i="39"/>
  <c r="E1677" i="39"/>
  <c r="F1677" i="39"/>
  <c r="G1677" i="39"/>
  <c r="H1677" i="39"/>
  <c r="D1678" i="39"/>
  <c r="E1678" i="39"/>
  <c r="F1678" i="39"/>
  <c r="G1678" i="39"/>
  <c r="H1678" i="39"/>
  <c r="D1679" i="39"/>
  <c r="E1679" i="39"/>
  <c r="F1679" i="39"/>
  <c r="G1679" i="39"/>
  <c r="I1679" i="39" s="1"/>
  <c r="H1679" i="39"/>
  <c r="D1680" i="39"/>
  <c r="E1680" i="39"/>
  <c r="F1680" i="39"/>
  <c r="G1680" i="39"/>
  <c r="I1680" i="39" s="1"/>
  <c r="H1680" i="39"/>
  <c r="D1681" i="39"/>
  <c r="E1681" i="39"/>
  <c r="F1681" i="39"/>
  <c r="G1681" i="39"/>
  <c r="H1681" i="39"/>
  <c r="D1682" i="39"/>
  <c r="E1682" i="39"/>
  <c r="F1682" i="39"/>
  <c r="G1682" i="39"/>
  <c r="H1682" i="39"/>
  <c r="D1683" i="39"/>
  <c r="E1683" i="39"/>
  <c r="F1683" i="39"/>
  <c r="G1683" i="39"/>
  <c r="I1683" i="39" s="1"/>
  <c r="H1683" i="39"/>
  <c r="D1684" i="39"/>
  <c r="E1684" i="39"/>
  <c r="F1684" i="39"/>
  <c r="G1684" i="39"/>
  <c r="H1684" i="39"/>
  <c r="D1685" i="39"/>
  <c r="E1685" i="39"/>
  <c r="F1685" i="39"/>
  <c r="G1685" i="39"/>
  <c r="H1685" i="39"/>
  <c r="D1686" i="39"/>
  <c r="E1686" i="39"/>
  <c r="F1686" i="39"/>
  <c r="G1686" i="39"/>
  <c r="H1686" i="39"/>
  <c r="D1687" i="39"/>
  <c r="E1687" i="39"/>
  <c r="F1687" i="39"/>
  <c r="G1687" i="39"/>
  <c r="I1687" i="39" s="1"/>
  <c r="H1687" i="39"/>
  <c r="D1688" i="39"/>
  <c r="E1688" i="39"/>
  <c r="F1688" i="39"/>
  <c r="G1688" i="39"/>
  <c r="I1688" i="39" s="1"/>
  <c r="H1688" i="39"/>
  <c r="D1689" i="39"/>
  <c r="E1689" i="39"/>
  <c r="F1689" i="39"/>
  <c r="G1689" i="39"/>
  <c r="H1689" i="39"/>
  <c r="D1690" i="39"/>
  <c r="E1690" i="39"/>
  <c r="F1690" i="39"/>
  <c r="G1690" i="39"/>
  <c r="H1690" i="39"/>
  <c r="D1691" i="39"/>
  <c r="E1691" i="39"/>
  <c r="F1691" i="39"/>
  <c r="G1691" i="39"/>
  <c r="I1691" i="39" s="1"/>
  <c r="H1691" i="39"/>
  <c r="D1692" i="39"/>
  <c r="E1692" i="39"/>
  <c r="F1692" i="39"/>
  <c r="G1692" i="39"/>
  <c r="H1692" i="39"/>
  <c r="D1693" i="39"/>
  <c r="E1693" i="39"/>
  <c r="F1693" i="39"/>
  <c r="G1693" i="39"/>
  <c r="H1693" i="39"/>
  <c r="D1694" i="39"/>
  <c r="E1694" i="39"/>
  <c r="F1694" i="39"/>
  <c r="G1694" i="39"/>
  <c r="H1694" i="39"/>
  <c r="D1695" i="39"/>
  <c r="E1695" i="39"/>
  <c r="F1695" i="39"/>
  <c r="G1695" i="39"/>
  <c r="I1695" i="39" s="1"/>
  <c r="H1695" i="39"/>
  <c r="D1696" i="39"/>
  <c r="E1696" i="39"/>
  <c r="F1696" i="39"/>
  <c r="G1696" i="39"/>
  <c r="I1696" i="39" s="1"/>
  <c r="H1696" i="39"/>
  <c r="D1697" i="39"/>
  <c r="E1697" i="39"/>
  <c r="F1697" i="39"/>
  <c r="G1697" i="39"/>
  <c r="H1697" i="39"/>
  <c r="D1698" i="39"/>
  <c r="E1698" i="39"/>
  <c r="F1698" i="39"/>
  <c r="G1698" i="39"/>
  <c r="H1698" i="39"/>
  <c r="D1699" i="39"/>
  <c r="E1699" i="39"/>
  <c r="F1699" i="39"/>
  <c r="G1699" i="39"/>
  <c r="I1699" i="39" s="1"/>
  <c r="H1699" i="39"/>
  <c r="D1700" i="39"/>
  <c r="E1700" i="39"/>
  <c r="F1700" i="39"/>
  <c r="G1700" i="39"/>
  <c r="H1700" i="39"/>
  <c r="D1701" i="39"/>
  <c r="E1701" i="39"/>
  <c r="F1701" i="39"/>
  <c r="G1701" i="39"/>
  <c r="H1701" i="39"/>
  <c r="D1702" i="39"/>
  <c r="E1702" i="39"/>
  <c r="F1702" i="39"/>
  <c r="G1702" i="39"/>
  <c r="H1702" i="39"/>
  <c r="D1703" i="39"/>
  <c r="E1703" i="39"/>
  <c r="F1703" i="39"/>
  <c r="G1703" i="39"/>
  <c r="H1703" i="39"/>
  <c r="D1704" i="39"/>
  <c r="E1704" i="39"/>
  <c r="F1704" i="39"/>
  <c r="G1704" i="39"/>
  <c r="I1704" i="39" s="1"/>
  <c r="H1704" i="39"/>
  <c r="D1705" i="39"/>
  <c r="E1705" i="39"/>
  <c r="F1705" i="39"/>
  <c r="G1705" i="39"/>
  <c r="H1705" i="39"/>
  <c r="D1706" i="39"/>
  <c r="E1706" i="39"/>
  <c r="F1706" i="39"/>
  <c r="G1706" i="39"/>
  <c r="H1706" i="39"/>
  <c r="D1707" i="39"/>
  <c r="E1707" i="39"/>
  <c r="F1707" i="39"/>
  <c r="G1707" i="39"/>
  <c r="I1707" i="39" s="1"/>
  <c r="H1707" i="39"/>
  <c r="D1708" i="39"/>
  <c r="E1708" i="39"/>
  <c r="F1708" i="39"/>
  <c r="G1708" i="39"/>
  <c r="H1708" i="39"/>
  <c r="D1709" i="39"/>
  <c r="E1709" i="39"/>
  <c r="F1709" i="39"/>
  <c r="G1709" i="39"/>
  <c r="H1709" i="39"/>
  <c r="D1710" i="39"/>
  <c r="E1710" i="39"/>
  <c r="F1710" i="39"/>
  <c r="G1710" i="39"/>
  <c r="H1710" i="39"/>
  <c r="D1711" i="39"/>
  <c r="E1711" i="39"/>
  <c r="F1711" i="39"/>
  <c r="G1711" i="39"/>
  <c r="H1711" i="39"/>
  <c r="D1712" i="39"/>
  <c r="E1712" i="39"/>
  <c r="F1712" i="39"/>
  <c r="G1712" i="39"/>
  <c r="I1712" i="39" s="1"/>
  <c r="H1712" i="39"/>
  <c r="D1713" i="39"/>
  <c r="E1713" i="39"/>
  <c r="F1713" i="39"/>
  <c r="G1713" i="39"/>
  <c r="H1713" i="39"/>
  <c r="D1714" i="39"/>
  <c r="E1714" i="39"/>
  <c r="F1714" i="39"/>
  <c r="G1714" i="39"/>
  <c r="H1714" i="39"/>
  <c r="D1715" i="39"/>
  <c r="E1715" i="39"/>
  <c r="F1715" i="39"/>
  <c r="G1715" i="39"/>
  <c r="I1715" i="39" s="1"/>
  <c r="H1715" i="39"/>
  <c r="D1716" i="39"/>
  <c r="E1716" i="39"/>
  <c r="F1716" i="39"/>
  <c r="G1716" i="39"/>
  <c r="H1716" i="39"/>
  <c r="D1717" i="39"/>
  <c r="E1717" i="39"/>
  <c r="F1717" i="39"/>
  <c r="G1717" i="39"/>
  <c r="H1717" i="39"/>
  <c r="D1718" i="39"/>
  <c r="E1718" i="39"/>
  <c r="F1718" i="39"/>
  <c r="G1718" i="39"/>
  <c r="H1718" i="39"/>
  <c r="D1719" i="39"/>
  <c r="E1719" i="39"/>
  <c r="F1719" i="39"/>
  <c r="G1719" i="39"/>
  <c r="H1719" i="39"/>
  <c r="D1720" i="39"/>
  <c r="E1720" i="39"/>
  <c r="F1720" i="39"/>
  <c r="G1720" i="39"/>
  <c r="I1720" i="39" s="1"/>
  <c r="H1720" i="39"/>
  <c r="D1721" i="39"/>
  <c r="E1721" i="39"/>
  <c r="F1721" i="39"/>
  <c r="G1721" i="39"/>
  <c r="H1721" i="39"/>
  <c r="D1722" i="39"/>
  <c r="E1722" i="39"/>
  <c r="F1722" i="39"/>
  <c r="G1722" i="39"/>
  <c r="H1722" i="39"/>
  <c r="D1723" i="39"/>
  <c r="E1723" i="39"/>
  <c r="F1723" i="39"/>
  <c r="G1723" i="39"/>
  <c r="I1723" i="39" s="1"/>
  <c r="H1723" i="39"/>
  <c r="D1724" i="39"/>
  <c r="E1724" i="39"/>
  <c r="F1724" i="39"/>
  <c r="G1724" i="39"/>
  <c r="H1724" i="39"/>
  <c r="D1725" i="39"/>
  <c r="E1725" i="39"/>
  <c r="F1725" i="39"/>
  <c r="G1725" i="39"/>
  <c r="H1725" i="39"/>
  <c r="D1726" i="39"/>
  <c r="E1726" i="39"/>
  <c r="F1726" i="39"/>
  <c r="G1726" i="39"/>
  <c r="H1726" i="39"/>
  <c r="D1727" i="39"/>
  <c r="E1727" i="39"/>
  <c r="F1727" i="39"/>
  <c r="G1727" i="39"/>
  <c r="H1727" i="39"/>
  <c r="D1728" i="39"/>
  <c r="E1728" i="39"/>
  <c r="F1728" i="39"/>
  <c r="G1728" i="39"/>
  <c r="I1728" i="39" s="1"/>
  <c r="H1728" i="39"/>
  <c r="D1729" i="39"/>
  <c r="E1729" i="39"/>
  <c r="F1729" i="39"/>
  <c r="G1729" i="39"/>
  <c r="H1729" i="39"/>
  <c r="D1730" i="39"/>
  <c r="E1730" i="39"/>
  <c r="F1730" i="39"/>
  <c r="G1730" i="39"/>
  <c r="H1730" i="39"/>
  <c r="D1731" i="39"/>
  <c r="E1731" i="39"/>
  <c r="F1731" i="39"/>
  <c r="G1731" i="39"/>
  <c r="I1731" i="39" s="1"/>
  <c r="H1731" i="39"/>
  <c r="D1732" i="39"/>
  <c r="E1732" i="39"/>
  <c r="F1732" i="39"/>
  <c r="G1732" i="39"/>
  <c r="H1732" i="39"/>
  <c r="D1733" i="39"/>
  <c r="E1733" i="39"/>
  <c r="F1733" i="39"/>
  <c r="G1733" i="39"/>
  <c r="H1733" i="39"/>
  <c r="D1734" i="39"/>
  <c r="E1734" i="39"/>
  <c r="F1734" i="39"/>
  <c r="G1734" i="39"/>
  <c r="H1734" i="39"/>
  <c r="D1735" i="39"/>
  <c r="E1735" i="39"/>
  <c r="F1735" i="39"/>
  <c r="G1735" i="39"/>
  <c r="H1735" i="39"/>
  <c r="D1736" i="39"/>
  <c r="E1736" i="39"/>
  <c r="F1736" i="39"/>
  <c r="G1736" i="39"/>
  <c r="I1736" i="39" s="1"/>
  <c r="H1736" i="39"/>
  <c r="D1737" i="39"/>
  <c r="E1737" i="39"/>
  <c r="F1737" i="39"/>
  <c r="G1737" i="39"/>
  <c r="H1737" i="39"/>
  <c r="D1738" i="39"/>
  <c r="E1738" i="39"/>
  <c r="F1738" i="39"/>
  <c r="G1738" i="39"/>
  <c r="H1738" i="39"/>
  <c r="D1739" i="39"/>
  <c r="E1739" i="39"/>
  <c r="F1739" i="39"/>
  <c r="G1739" i="39"/>
  <c r="I1739" i="39" s="1"/>
  <c r="H1739" i="39"/>
  <c r="D1740" i="39"/>
  <c r="E1740" i="39"/>
  <c r="F1740" i="39"/>
  <c r="G1740" i="39"/>
  <c r="H1740" i="39"/>
  <c r="D1741" i="39"/>
  <c r="E1741" i="39"/>
  <c r="F1741" i="39"/>
  <c r="G1741" i="39"/>
  <c r="H1741" i="39"/>
  <c r="D1742" i="39"/>
  <c r="E1742" i="39"/>
  <c r="F1742" i="39"/>
  <c r="G1742" i="39"/>
  <c r="H1742" i="39"/>
  <c r="D1743" i="39"/>
  <c r="E1743" i="39"/>
  <c r="F1743" i="39"/>
  <c r="G1743" i="39"/>
  <c r="I1743" i="39" s="1"/>
  <c r="H1743" i="39"/>
  <c r="D1744" i="39"/>
  <c r="E1744" i="39"/>
  <c r="F1744" i="39"/>
  <c r="G1744" i="39"/>
  <c r="I1744" i="39" s="1"/>
  <c r="H1744" i="39"/>
  <c r="D1745" i="39"/>
  <c r="E1745" i="39"/>
  <c r="F1745" i="39"/>
  <c r="G1745" i="39"/>
  <c r="H1745" i="39"/>
  <c r="D1746" i="39"/>
  <c r="E1746" i="39"/>
  <c r="F1746" i="39"/>
  <c r="G1746" i="39"/>
  <c r="H1746" i="39"/>
  <c r="D1747" i="39"/>
  <c r="E1747" i="39"/>
  <c r="F1747" i="39"/>
  <c r="G1747" i="39"/>
  <c r="I1747" i="39" s="1"/>
  <c r="H1747" i="39"/>
  <c r="D1748" i="39"/>
  <c r="E1748" i="39"/>
  <c r="F1748" i="39"/>
  <c r="G1748" i="39"/>
  <c r="H1748" i="39"/>
  <c r="D1749" i="39"/>
  <c r="E1749" i="39"/>
  <c r="F1749" i="39"/>
  <c r="G1749" i="39"/>
  <c r="H1749" i="39"/>
  <c r="D1750" i="39"/>
  <c r="E1750" i="39"/>
  <c r="F1750" i="39"/>
  <c r="G1750" i="39"/>
  <c r="H1750" i="39"/>
  <c r="D1751" i="39"/>
  <c r="E1751" i="39"/>
  <c r="F1751" i="39"/>
  <c r="G1751" i="39"/>
  <c r="H1751" i="39"/>
  <c r="D1752" i="39"/>
  <c r="E1752" i="39"/>
  <c r="F1752" i="39"/>
  <c r="G1752" i="39"/>
  <c r="I1752" i="39" s="1"/>
  <c r="H1752" i="39"/>
  <c r="D1753" i="39"/>
  <c r="E1753" i="39"/>
  <c r="F1753" i="39"/>
  <c r="G1753" i="39"/>
  <c r="H1753" i="39"/>
  <c r="D1754" i="39"/>
  <c r="E1754" i="39"/>
  <c r="F1754" i="39"/>
  <c r="G1754" i="39"/>
  <c r="H1754" i="39"/>
  <c r="D1755" i="39"/>
  <c r="E1755" i="39"/>
  <c r="F1755" i="39"/>
  <c r="G1755" i="39"/>
  <c r="I1755" i="39" s="1"/>
  <c r="H1755" i="39"/>
  <c r="D1756" i="39"/>
  <c r="E1756" i="39"/>
  <c r="F1756" i="39"/>
  <c r="G1756" i="39"/>
  <c r="H1756" i="39"/>
  <c r="D1757" i="39"/>
  <c r="E1757" i="39"/>
  <c r="F1757" i="39"/>
  <c r="G1757" i="39"/>
  <c r="H1757" i="39"/>
  <c r="D1758" i="39"/>
  <c r="E1758" i="39"/>
  <c r="F1758" i="39"/>
  <c r="G1758" i="39"/>
  <c r="H1758" i="39"/>
  <c r="D1759" i="39"/>
  <c r="E1759" i="39"/>
  <c r="F1759" i="39"/>
  <c r="G1759" i="39"/>
  <c r="H1759" i="39"/>
  <c r="D1760" i="39"/>
  <c r="E1760" i="39"/>
  <c r="F1760" i="39"/>
  <c r="G1760" i="39"/>
  <c r="I1760" i="39" s="1"/>
  <c r="H1760" i="39"/>
  <c r="D1761" i="39"/>
  <c r="E1761" i="39"/>
  <c r="F1761" i="39"/>
  <c r="G1761" i="39"/>
  <c r="H1761" i="39"/>
  <c r="D1762" i="39"/>
  <c r="E1762" i="39"/>
  <c r="F1762" i="39"/>
  <c r="G1762" i="39"/>
  <c r="H1762" i="39"/>
  <c r="D1763" i="39"/>
  <c r="E1763" i="39"/>
  <c r="F1763" i="39"/>
  <c r="G1763" i="39"/>
  <c r="I1763" i="39" s="1"/>
  <c r="H1763" i="39"/>
  <c r="D1764" i="39"/>
  <c r="E1764" i="39"/>
  <c r="F1764" i="39"/>
  <c r="G1764" i="39"/>
  <c r="H1764" i="39"/>
  <c r="D1765" i="39"/>
  <c r="E1765" i="39"/>
  <c r="F1765" i="39"/>
  <c r="G1765" i="39"/>
  <c r="H1765" i="39"/>
  <c r="D1766" i="39"/>
  <c r="E1766" i="39"/>
  <c r="F1766" i="39"/>
  <c r="G1766" i="39"/>
  <c r="H1766" i="39"/>
  <c r="D1767" i="39"/>
  <c r="E1767" i="39"/>
  <c r="F1767" i="39"/>
  <c r="G1767" i="39"/>
  <c r="H1767" i="39"/>
  <c r="D1768" i="39"/>
  <c r="E1768" i="39"/>
  <c r="F1768" i="39"/>
  <c r="G1768" i="39"/>
  <c r="I1768" i="39" s="1"/>
  <c r="H1768" i="39"/>
  <c r="D1769" i="39"/>
  <c r="E1769" i="39"/>
  <c r="F1769" i="39"/>
  <c r="G1769" i="39"/>
  <c r="H1769" i="39"/>
  <c r="D1770" i="39"/>
  <c r="E1770" i="39"/>
  <c r="F1770" i="39"/>
  <c r="G1770" i="39"/>
  <c r="H1770" i="39"/>
  <c r="D1771" i="39"/>
  <c r="E1771" i="39"/>
  <c r="F1771" i="39"/>
  <c r="G1771" i="39"/>
  <c r="I1771" i="39" s="1"/>
  <c r="H1771" i="39"/>
  <c r="D1772" i="39"/>
  <c r="E1772" i="39"/>
  <c r="F1772" i="39"/>
  <c r="G1772" i="39"/>
  <c r="H1772" i="39"/>
  <c r="D1773" i="39"/>
  <c r="E1773" i="39"/>
  <c r="F1773" i="39"/>
  <c r="G1773" i="39"/>
  <c r="H1773" i="39"/>
  <c r="D1774" i="39"/>
  <c r="E1774" i="39"/>
  <c r="F1774" i="39"/>
  <c r="G1774" i="39"/>
  <c r="H1774" i="39"/>
  <c r="D1775" i="39"/>
  <c r="E1775" i="39"/>
  <c r="F1775" i="39"/>
  <c r="G1775" i="39"/>
  <c r="H1775" i="39"/>
  <c r="D1776" i="39"/>
  <c r="E1776" i="39"/>
  <c r="F1776" i="39"/>
  <c r="G1776" i="39"/>
  <c r="I1776" i="39" s="1"/>
  <c r="H1776" i="39"/>
  <c r="D1777" i="39"/>
  <c r="E1777" i="39"/>
  <c r="F1777" i="39"/>
  <c r="G1777" i="39"/>
  <c r="H1777" i="39"/>
  <c r="D1778" i="39"/>
  <c r="E1778" i="39"/>
  <c r="F1778" i="39"/>
  <c r="G1778" i="39"/>
  <c r="H1778" i="39"/>
  <c r="D1779" i="39"/>
  <c r="E1779" i="39"/>
  <c r="F1779" i="39"/>
  <c r="G1779" i="39"/>
  <c r="I1779" i="39" s="1"/>
  <c r="H1779" i="39"/>
  <c r="D1780" i="39"/>
  <c r="E1780" i="39"/>
  <c r="F1780" i="39"/>
  <c r="G1780" i="39"/>
  <c r="H1780" i="39"/>
  <c r="D1781" i="39"/>
  <c r="E1781" i="39"/>
  <c r="F1781" i="39"/>
  <c r="G1781" i="39"/>
  <c r="H1781" i="39"/>
  <c r="D1782" i="39"/>
  <c r="E1782" i="39"/>
  <c r="F1782" i="39"/>
  <c r="G1782" i="39"/>
  <c r="H1782" i="39"/>
  <c r="D1783" i="39"/>
  <c r="E1783" i="39"/>
  <c r="F1783" i="39"/>
  <c r="G1783" i="39"/>
  <c r="H1783" i="39"/>
  <c r="D1784" i="39"/>
  <c r="E1784" i="39"/>
  <c r="F1784" i="39"/>
  <c r="G1784" i="39"/>
  <c r="I1784" i="39" s="1"/>
  <c r="H1784" i="39"/>
  <c r="D1785" i="39"/>
  <c r="E1785" i="39"/>
  <c r="F1785" i="39"/>
  <c r="G1785" i="39"/>
  <c r="H1785" i="39"/>
  <c r="D1786" i="39"/>
  <c r="E1786" i="39"/>
  <c r="F1786" i="39"/>
  <c r="G1786" i="39"/>
  <c r="H1786" i="39"/>
  <c r="D1787" i="39"/>
  <c r="E1787" i="39"/>
  <c r="F1787" i="39"/>
  <c r="G1787" i="39"/>
  <c r="I1787" i="39" s="1"/>
  <c r="H1787" i="39"/>
  <c r="D1788" i="39"/>
  <c r="E1788" i="39"/>
  <c r="F1788" i="39"/>
  <c r="G1788" i="39"/>
  <c r="H1788" i="39"/>
  <c r="D1789" i="39"/>
  <c r="E1789" i="39"/>
  <c r="F1789" i="39"/>
  <c r="G1789" i="39"/>
  <c r="H1789" i="39"/>
  <c r="D1790" i="39"/>
  <c r="E1790" i="39"/>
  <c r="F1790" i="39"/>
  <c r="G1790" i="39"/>
  <c r="H1790" i="39"/>
  <c r="D1791" i="39"/>
  <c r="E1791" i="39"/>
  <c r="F1791" i="39"/>
  <c r="G1791" i="39"/>
  <c r="H1791" i="39"/>
  <c r="D1792" i="39"/>
  <c r="E1792" i="39"/>
  <c r="F1792" i="39"/>
  <c r="G1792" i="39"/>
  <c r="I1792" i="39" s="1"/>
  <c r="H1792" i="39"/>
  <c r="D1793" i="39"/>
  <c r="E1793" i="39"/>
  <c r="F1793" i="39"/>
  <c r="G1793" i="39"/>
  <c r="H1793" i="39"/>
  <c r="D1794" i="39"/>
  <c r="E1794" i="39"/>
  <c r="F1794" i="39"/>
  <c r="G1794" i="39"/>
  <c r="H1794" i="39"/>
  <c r="D1795" i="39"/>
  <c r="E1795" i="39"/>
  <c r="F1795" i="39"/>
  <c r="G1795" i="39"/>
  <c r="I1795" i="39" s="1"/>
  <c r="H1795" i="39"/>
  <c r="D1796" i="39"/>
  <c r="E1796" i="39"/>
  <c r="F1796" i="39"/>
  <c r="G1796" i="39"/>
  <c r="H1796" i="39"/>
  <c r="D1797" i="39"/>
  <c r="E1797" i="39"/>
  <c r="F1797" i="39"/>
  <c r="G1797" i="39"/>
  <c r="H1797" i="39"/>
  <c r="D1798" i="39"/>
  <c r="E1798" i="39"/>
  <c r="F1798" i="39"/>
  <c r="G1798" i="39"/>
  <c r="H1798" i="39"/>
  <c r="D1799" i="39"/>
  <c r="E1799" i="39"/>
  <c r="F1799" i="39"/>
  <c r="G1799" i="39"/>
  <c r="H1799" i="39"/>
  <c r="D1800" i="39"/>
  <c r="E1800" i="39"/>
  <c r="F1800" i="39"/>
  <c r="G1800" i="39"/>
  <c r="I1800" i="39" s="1"/>
  <c r="H1800" i="39"/>
  <c r="D1801" i="39"/>
  <c r="E1801" i="39"/>
  <c r="F1801" i="39"/>
  <c r="G1801" i="39"/>
  <c r="H1801" i="39"/>
  <c r="D1802" i="39"/>
  <c r="E1802" i="39"/>
  <c r="F1802" i="39"/>
  <c r="G1802" i="39"/>
  <c r="H1802" i="39"/>
  <c r="D1803" i="39"/>
  <c r="E1803" i="39"/>
  <c r="F1803" i="39"/>
  <c r="G1803" i="39"/>
  <c r="I1803" i="39" s="1"/>
  <c r="H1803" i="39"/>
  <c r="D1804" i="39"/>
  <c r="E1804" i="39"/>
  <c r="F1804" i="39"/>
  <c r="G1804" i="39"/>
  <c r="H1804" i="39"/>
  <c r="D1805" i="39"/>
  <c r="E1805" i="39"/>
  <c r="F1805" i="39"/>
  <c r="G1805" i="39"/>
  <c r="H1805" i="39"/>
  <c r="D1806" i="39"/>
  <c r="E1806" i="39"/>
  <c r="F1806" i="39"/>
  <c r="G1806" i="39"/>
  <c r="H1806" i="39"/>
  <c r="D1807" i="39"/>
  <c r="E1807" i="39"/>
  <c r="F1807" i="39"/>
  <c r="G1807" i="39"/>
  <c r="I1807" i="39" s="1"/>
  <c r="H1807" i="39"/>
  <c r="D1808" i="39"/>
  <c r="E1808" i="39"/>
  <c r="F1808" i="39"/>
  <c r="G1808" i="39"/>
  <c r="I1808" i="39" s="1"/>
  <c r="H1808" i="39"/>
  <c r="D1809" i="39"/>
  <c r="E1809" i="39"/>
  <c r="F1809" i="39"/>
  <c r="G1809" i="39"/>
  <c r="H1809" i="39"/>
  <c r="D1810" i="39"/>
  <c r="E1810" i="39"/>
  <c r="F1810" i="39"/>
  <c r="G1810" i="39"/>
  <c r="H1810" i="39"/>
  <c r="D1811" i="39"/>
  <c r="E1811" i="39"/>
  <c r="F1811" i="39"/>
  <c r="G1811" i="39"/>
  <c r="I1811" i="39" s="1"/>
  <c r="H1811" i="39"/>
  <c r="D1812" i="39"/>
  <c r="E1812" i="39"/>
  <c r="F1812" i="39"/>
  <c r="G1812" i="39"/>
  <c r="H1812" i="39"/>
  <c r="D1813" i="39"/>
  <c r="E1813" i="39"/>
  <c r="F1813" i="39"/>
  <c r="G1813" i="39"/>
  <c r="H1813" i="39"/>
  <c r="D1814" i="39"/>
  <c r="E1814" i="39"/>
  <c r="F1814" i="39"/>
  <c r="G1814" i="39"/>
  <c r="H1814" i="39"/>
  <c r="D1815" i="39"/>
  <c r="E1815" i="39"/>
  <c r="F1815" i="39"/>
  <c r="G1815" i="39"/>
  <c r="I1815" i="39" s="1"/>
  <c r="H1815" i="39"/>
  <c r="D1816" i="39"/>
  <c r="E1816" i="39"/>
  <c r="F1816" i="39"/>
  <c r="G1816" i="39"/>
  <c r="I1816" i="39" s="1"/>
  <c r="H1816" i="39"/>
  <c r="D1817" i="39"/>
  <c r="E1817" i="39"/>
  <c r="F1817" i="39"/>
  <c r="G1817" i="39"/>
  <c r="H1817" i="39"/>
  <c r="D1818" i="39"/>
  <c r="E1818" i="39"/>
  <c r="F1818" i="39"/>
  <c r="G1818" i="39"/>
  <c r="H1818" i="39"/>
  <c r="D1819" i="39"/>
  <c r="E1819" i="39"/>
  <c r="F1819" i="39"/>
  <c r="G1819" i="39"/>
  <c r="I1819" i="39" s="1"/>
  <c r="H1819" i="39"/>
  <c r="D1820" i="39"/>
  <c r="E1820" i="39"/>
  <c r="F1820" i="39"/>
  <c r="G1820" i="39"/>
  <c r="H1820" i="39"/>
  <c r="D1821" i="39"/>
  <c r="E1821" i="39"/>
  <c r="F1821" i="39"/>
  <c r="G1821" i="39"/>
  <c r="H1821" i="39"/>
  <c r="D1822" i="39"/>
  <c r="E1822" i="39"/>
  <c r="F1822" i="39"/>
  <c r="G1822" i="39"/>
  <c r="H1822" i="39"/>
  <c r="D1823" i="39"/>
  <c r="E1823" i="39"/>
  <c r="F1823" i="39"/>
  <c r="G1823" i="39"/>
  <c r="I1823" i="39" s="1"/>
  <c r="H1823" i="39"/>
  <c r="D1824" i="39"/>
  <c r="E1824" i="39"/>
  <c r="F1824" i="39"/>
  <c r="G1824" i="39"/>
  <c r="I1824" i="39" s="1"/>
  <c r="H1824" i="39"/>
  <c r="D1825" i="39"/>
  <c r="E1825" i="39"/>
  <c r="F1825" i="39"/>
  <c r="G1825" i="39"/>
  <c r="H1825" i="39"/>
  <c r="D1826" i="39"/>
  <c r="E1826" i="39"/>
  <c r="F1826" i="39"/>
  <c r="G1826" i="39"/>
  <c r="H1826" i="39"/>
  <c r="D1827" i="39"/>
  <c r="E1827" i="39"/>
  <c r="F1827" i="39"/>
  <c r="G1827" i="39"/>
  <c r="I1827" i="39" s="1"/>
  <c r="H1827" i="39"/>
  <c r="D1828" i="39"/>
  <c r="E1828" i="39"/>
  <c r="F1828" i="39"/>
  <c r="G1828" i="39"/>
  <c r="H1828" i="39"/>
  <c r="D1829" i="39"/>
  <c r="E1829" i="39"/>
  <c r="F1829" i="39"/>
  <c r="G1829" i="39"/>
  <c r="H1829" i="39"/>
  <c r="D1830" i="39"/>
  <c r="E1830" i="39"/>
  <c r="F1830" i="39"/>
  <c r="G1830" i="39"/>
  <c r="H1830" i="39"/>
  <c r="D1831" i="39"/>
  <c r="E1831" i="39"/>
  <c r="F1831" i="39"/>
  <c r="G1831" i="39"/>
  <c r="H1831" i="39"/>
  <c r="D1832" i="39"/>
  <c r="E1832" i="39"/>
  <c r="F1832" i="39"/>
  <c r="G1832" i="39"/>
  <c r="I1832" i="39" s="1"/>
  <c r="H1832" i="39"/>
  <c r="D1833" i="39"/>
  <c r="E1833" i="39"/>
  <c r="F1833" i="39"/>
  <c r="G1833" i="39"/>
  <c r="H1833" i="39"/>
  <c r="D1834" i="39"/>
  <c r="E1834" i="39"/>
  <c r="F1834" i="39"/>
  <c r="G1834" i="39"/>
  <c r="H1834" i="39"/>
  <c r="D1835" i="39"/>
  <c r="E1835" i="39"/>
  <c r="F1835" i="39"/>
  <c r="G1835" i="39"/>
  <c r="I1835" i="39" s="1"/>
  <c r="H1835" i="39"/>
  <c r="D1836" i="39"/>
  <c r="E1836" i="39"/>
  <c r="F1836" i="39"/>
  <c r="G1836" i="39"/>
  <c r="H1836" i="39"/>
  <c r="D1837" i="39"/>
  <c r="E1837" i="39"/>
  <c r="F1837" i="39"/>
  <c r="G1837" i="39"/>
  <c r="H1837" i="39"/>
  <c r="D1838" i="39"/>
  <c r="E1838" i="39"/>
  <c r="F1838" i="39"/>
  <c r="G1838" i="39"/>
  <c r="H1838" i="39"/>
  <c r="D1839" i="39"/>
  <c r="E1839" i="39"/>
  <c r="F1839" i="39"/>
  <c r="G1839" i="39"/>
  <c r="H1839" i="39"/>
  <c r="D1840" i="39"/>
  <c r="E1840" i="39"/>
  <c r="F1840" i="39"/>
  <c r="G1840" i="39"/>
  <c r="I1840" i="39" s="1"/>
  <c r="H1840" i="39"/>
  <c r="D1841" i="39"/>
  <c r="E1841" i="39"/>
  <c r="F1841" i="39"/>
  <c r="G1841" i="39"/>
  <c r="I1841" i="39" s="1"/>
  <c r="H1841" i="39"/>
  <c r="D1842" i="39"/>
  <c r="E1842" i="39"/>
  <c r="F1842" i="39"/>
  <c r="G1842" i="39"/>
  <c r="H1842" i="39"/>
  <c r="D1843" i="39"/>
  <c r="E1843" i="39"/>
  <c r="F1843" i="39"/>
  <c r="G1843" i="39"/>
  <c r="H1843" i="39"/>
  <c r="D1844" i="39"/>
  <c r="E1844" i="39"/>
  <c r="F1844" i="39"/>
  <c r="G1844" i="39"/>
  <c r="I1844" i="39" s="1"/>
  <c r="H1844" i="39"/>
  <c r="D1845" i="39"/>
  <c r="E1845" i="39"/>
  <c r="F1845" i="39"/>
  <c r="G1845" i="39"/>
  <c r="H1845" i="39"/>
  <c r="D1846" i="39"/>
  <c r="E1846" i="39"/>
  <c r="F1846" i="39"/>
  <c r="G1846" i="39"/>
  <c r="H1846" i="39"/>
  <c r="D1847" i="39"/>
  <c r="E1847" i="39"/>
  <c r="F1847" i="39"/>
  <c r="G1847" i="39"/>
  <c r="H1847" i="39"/>
  <c r="D1848" i="39"/>
  <c r="E1848" i="39"/>
  <c r="F1848" i="39"/>
  <c r="G1848" i="39"/>
  <c r="I1848" i="39" s="1"/>
  <c r="H1848" i="39"/>
  <c r="D1849" i="39"/>
  <c r="E1849" i="39"/>
  <c r="F1849" i="39"/>
  <c r="G1849" i="39"/>
  <c r="I1849" i="39" s="1"/>
  <c r="H1849" i="39"/>
  <c r="D1850" i="39"/>
  <c r="E1850" i="39"/>
  <c r="F1850" i="39"/>
  <c r="G1850" i="39"/>
  <c r="H1850" i="39"/>
  <c r="D1851" i="39"/>
  <c r="E1851" i="39"/>
  <c r="F1851" i="39"/>
  <c r="G1851" i="39"/>
  <c r="H1851" i="39"/>
  <c r="D1852" i="39"/>
  <c r="E1852" i="39"/>
  <c r="F1852" i="39"/>
  <c r="G1852" i="39"/>
  <c r="I1852" i="39" s="1"/>
  <c r="H1852" i="39"/>
  <c r="D1853" i="39"/>
  <c r="E1853" i="39"/>
  <c r="F1853" i="39"/>
  <c r="G1853" i="39"/>
  <c r="H1853" i="39"/>
  <c r="D1854" i="39"/>
  <c r="E1854" i="39"/>
  <c r="F1854" i="39"/>
  <c r="G1854" i="39"/>
  <c r="H1854" i="39"/>
  <c r="D1855" i="39"/>
  <c r="E1855" i="39"/>
  <c r="F1855" i="39"/>
  <c r="G1855" i="39"/>
  <c r="H1855" i="39"/>
  <c r="D1856" i="39"/>
  <c r="E1856" i="39"/>
  <c r="F1856" i="39"/>
  <c r="G1856" i="39"/>
  <c r="I1856" i="39" s="1"/>
  <c r="H1856" i="39"/>
  <c r="D1857" i="39"/>
  <c r="E1857" i="39"/>
  <c r="F1857" i="39"/>
  <c r="G1857" i="39"/>
  <c r="I1857" i="39" s="1"/>
  <c r="H1857" i="39"/>
  <c r="D1858" i="39"/>
  <c r="E1858" i="39"/>
  <c r="F1858" i="39"/>
  <c r="G1858" i="39"/>
  <c r="H1858" i="39"/>
  <c r="D1859" i="39"/>
  <c r="E1859" i="39"/>
  <c r="F1859" i="39"/>
  <c r="G1859" i="39"/>
  <c r="H1859" i="39"/>
  <c r="D1860" i="39"/>
  <c r="E1860" i="39"/>
  <c r="F1860" i="39"/>
  <c r="G1860" i="39"/>
  <c r="I1860" i="39" s="1"/>
  <c r="H1860" i="39"/>
  <c r="D1861" i="39"/>
  <c r="E1861" i="39"/>
  <c r="F1861" i="39"/>
  <c r="G1861" i="39"/>
  <c r="H1861" i="39"/>
  <c r="D1862" i="39"/>
  <c r="E1862" i="39"/>
  <c r="F1862" i="39"/>
  <c r="G1862" i="39"/>
  <c r="H1862" i="39"/>
  <c r="D1863" i="39"/>
  <c r="E1863" i="39"/>
  <c r="F1863" i="39"/>
  <c r="G1863" i="39"/>
  <c r="H1863" i="39"/>
  <c r="D1864" i="39"/>
  <c r="E1864" i="39"/>
  <c r="F1864" i="39"/>
  <c r="G1864" i="39"/>
  <c r="I1864" i="39" s="1"/>
  <c r="H1864" i="39"/>
  <c r="D1865" i="39"/>
  <c r="E1865" i="39"/>
  <c r="F1865" i="39"/>
  <c r="G1865" i="39"/>
  <c r="I1865" i="39" s="1"/>
  <c r="H1865" i="39"/>
  <c r="D1866" i="39"/>
  <c r="E1866" i="39"/>
  <c r="F1866" i="39"/>
  <c r="G1866" i="39"/>
  <c r="H1866" i="39"/>
  <c r="D1867" i="39"/>
  <c r="E1867" i="39"/>
  <c r="F1867" i="39"/>
  <c r="G1867" i="39"/>
  <c r="H1867" i="39"/>
  <c r="D1868" i="39"/>
  <c r="E1868" i="39"/>
  <c r="F1868" i="39"/>
  <c r="G1868" i="39"/>
  <c r="I1868" i="39" s="1"/>
  <c r="H1868" i="39"/>
  <c r="D1869" i="39"/>
  <c r="E1869" i="39"/>
  <c r="F1869" i="39"/>
  <c r="G1869" i="39"/>
  <c r="H1869" i="39"/>
  <c r="D1870" i="39"/>
  <c r="E1870" i="39"/>
  <c r="F1870" i="39"/>
  <c r="G1870" i="39"/>
  <c r="H1870" i="39"/>
  <c r="D1871" i="39"/>
  <c r="E1871" i="39"/>
  <c r="F1871" i="39"/>
  <c r="G1871" i="39"/>
  <c r="H1871" i="39"/>
  <c r="D1872" i="39"/>
  <c r="E1872" i="39"/>
  <c r="F1872" i="39"/>
  <c r="G1872" i="39"/>
  <c r="I1872" i="39" s="1"/>
  <c r="H1872" i="39"/>
  <c r="D1873" i="39"/>
  <c r="E1873" i="39"/>
  <c r="F1873" i="39"/>
  <c r="G1873" i="39"/>
  <c r="I1873" i="39" s="1"/>
  <c r="H1873" i="39"/>
  <c r="D1874" i="39"/>
  <c r="E1874" i="39"/>
  <c r="F1874" i="39"/>
  <c r="G1874" i="39"/>
  <c r="H1874" i="39"/>
  <c r="D1875" i="39"/>
  <c r="E1875" i="39"/>
  <c r="F1875" i="39"/>
  <c r="G1875" i="39"/>
  <c r="H1875" i="39"/>
  <c r="D1876" i="39"/>
  <c r="E1876" i="39"/>
  <c r="F1876" i="39"/>
  <c r="G1876" i="39"/>
  <c r="I1876" i="39" s="1"/>
  <c r="H1876" i="39"/>
  <c r="D1877" i="39"/>
  <c r="E1877" i="39"/>
  <c r="F1877" i="39"/>
  <c r="G1877" i="39"/>
  <c r="H1877" i="39"/>
  <c r="D1878" i="39"/>
  <c r="E1878" i="39"/>
  <c r="F1878" i="39"/>
  <c r="G1878" i="39"/>
  <c r="H1878" i="39"/>
  <c r="D1879" i="39"/>
  <c r="E1879" i="39"/>
  <c r="F1879" i="39"/>
  <c r="G1879" i="39"/>
  <c r="H1879" i="39"/>
  <c r="D1880" i="39"/>
  <c r="E1880" i="39"/>
  <c r="F1880" i="39"/>
  <c r="G1880" i="39"/>
  <c r="I1880" i="39" s="1"/>
  <c r="H1880" i="39"/>
  <c r="D1881" i="39"/>
  <c r="E1881" i="39"/>
  <c r="F1881" i="39"/>
  <c r="G1881" i="39"/>
  <c r="I1881" i="39" s="1"/>
  <c r="H1881" i="39"/>
  <c r="D1882" i="39"/>
  <c r="E1882" i="39"/>
  <c r="F1882" i="39"/>
  <c r="G1882" i="39"/>
  <c r="H1882" i="39"/>
  <c r="D1883" i="39"/>
  <c r="E1883" i="39"/>
  <c r="F1883" i="39"/>
  <c r="G1883" i="39"/>
  <c r="H1883" i="39"/>
  <c r="D1884" i="39"/>
  <c r="E1884" i="39"/>
  <c r="F1884" i="39"/>
  <c r="G1884" i="39"/>
  <c r="I1884" i="39" s="1"/>
  <c r="H1884" i="39"/>
  <c r="D1885" i="39"/>
  <c r="E1885" i="39"/>
  <c r="F1885" i="39"/>
  <c r="G1885" i="39"/>
  <c r="I1885" i="39" s="1"/>
  <c r="H1885" i="39"/>
  <c r="D1886" i="39"/>
  <c r="E1886" i="39"/>
  <c r="F1886" i="39"/>
  <c r="G1886" i="39"/>
  <c r="H1886" i="39"/>
  <c r="D1887" i="39"/>
  <c r="E1887" i="39"/>
  <c r="F1887" i="39"/>
  <c r="G1887" i="39"/>
  <c r="H1887" i="39"/>
  <c r="D1888" i="39"/>
  <c r="E1888" i="39"/>
  <c r="F1888" i="39"/>
  <c r="G1888" i="39"/>
  <c r="I1888" i="39" s="1"/>
  <c r="H1888" i="39"/>
  <c r="D1889" i="39"/>
  <c r="E1889" i="39"/>
  <c r="F1889" i="39"/>
  <c r="G1889" i="39"/>
  <c r="I1889" i="39" s="1"/>
  <c r="H1889" i="39"/>
  <c r="D1890" i="39"/>
  <c r="E1890" i="39"/>
  <c r="F1890" i="39"/>
  <c r="G1890" i="39"/>
  <c r="H1890" i="39"/>
  <c r="D1891" i="39"/>
  <c r="E1891" i="39"/>
  <c r="F1891" i="39"/>
  <c r="G1891" i="39"/>
  <c r="H1891" i="39"/>
  <c r="D1892" i="39"/>
  <c r="E1892" i="39"/>
  <c r="F1892" i="39"/>
  <c r="G1892" i="39"/>
  <c r="I1892" i="39" s="1"/>
  <c r="H1892" i="39"/>
  <c r="D1893" i="39"/>
  <c r="E1893" i="39"/>
  <c r="F1893" i="39"/>
  <c r="G1893" i="39"/>
  <c r="H1893" i="39"/>
  <c r="D1894" i="39"/>
  <c r="E1894" i="39"/>
  <c r="F1894" i="39"/>
  <c r="G1894" i="39"/>
  <c r="H1894" i="39"/>
  <c r="D1895" i="39"/>
  <c r="E1895" i="39"/>
  <c r="F1895" i="39"/>
  <c r="G1895" i="39"/>
  <c r="H1895" i="39"/>
  <c r="D1896" i="39"/>
  <c r="E1896" i="39"/>
  <c r="F1896" i="39"/>
  <c r="G1896" i="39"/>
  <c r="H1896" i="39"/>
  <c r="D1897" i="39"/>
  <c r="E1897" i="39"/>
  <c r="F1897" i="39"/>
  <c r="G1897" i="39"/>
  <c r="H1897" i="39"/>
  <c r="D1898" i="39"/>
  <c r="E1898" i="39"/>
  <c r="F1898" i="39"/>
  <c r="G1898" i="39"/>
  <c r="I1898" i="39" s="1"/>
  <c r="H1898" i="39"/>
  <c r="D1899" i="39"/>
  <c r="E1899" i="39"/>
  <c r="F1899" i="39"/>
  <c r="G1899" i="39"/>
  <c r="H1899" i="39"/>
  <c r="D1900" i="39"/>
  <c r="E1900" i="39"/>
  <c r="F1900" i="39"/>
  <c r="G1900" i="39"/>
  <c r="H1900" i="39"/>
  <c r="D1901" i="39"/>
  <c r="E1901" i="39"/>
  <c r="F1901" i="39"/>
  <c r="G1901" i="39"/>
  <c r="H1901" i="39"/>
  <c r="D1902" i="39"/>
  <c r="E1902" i="39"/>
  <c r="F1902" i="39"/>
  <c r="G1902" i="39"/>
  <c r="I1902" i="39" s="1"/>
  <c r="H1902" i="39"/>
  <c r="D1903" i="39"/>
  <c r="E1903" i="39"/>
  <c r="F1903" i="39"/>
  <c r="G1903" i="39"/>
  <c r="I1903" i="39" s="1"/>
  <c r="H1903" i="39"/>
  <c r="D1904" i="39"/>
  <c r="E1904" i="39"/>
  <c r="F1904" i="39"/>
  <c r="G1904" i="39"/>
  <c r="H1904" i="39"/>
  <c r="D1905" i="39"/>
  <c r="E1905" i="39"/>
  <c r="F1905" i="39"/>
  <c r="G1905" i="39"/>
  <c r="H1905" i="39"/>
  <c r="D1906" i="39"/>
  <c r="E1906" i="39"/>
  <c r="F1906" i="39"/>
  <c r="G1906" i="39"/>
  <c r="I1906" i="39" s="1"/>
  <c r="H1906" i="39"/>
  <c r="D1907" i="39"/>
  <c r="E1907" i="39"/>
  <c r="F1907" i="39"/>
  <c r="G1907" i="39"/>
  <c r="H1907" i="39"/>
  <c r="D1908" i="39"/>
  <c r="E1908" i="39"/>
  <c r="F1908" i="39"/>
  <c r="G1908" i="39"/>
  <c r="H1908" i="39"/>
  <c r="D1909" i="39"/>
  <c r="E1909" i="39"/>
  <c r="F1909" i="39"/>
  <c r="G1909" i="39"/>
  <c r="H1909" i="39"/>
  <c r="D1910" i="39"/>
  <c r="E1910" i="39"/>
  <c r="F1910" i="39"/>
  <c r="G1910" i="39"/>
  <c r="H1910" i="39"/>
  <c r="D1911" i="39"/>
  <c r="E1911" i="39"/>
  <c r="F1911" i="39"/>
  <c r="G1911" i="39"/>
  <c r="I1911" i="39" s="1"/>
  <c r="H1911" i="39"/>
  <c r="D1912" i="39"/>
  <c r="E1912" i="39"/>
  <c r="F1912" i="39"/>
  <c r="G1912" i="39"/>
  <c r="H1912" i="39"/>
  <c r="D1913" i="39"/>
  <c r="E1913" i="39"/>
  <c r="F1913" i="39"/>
  <c r="G1913" i="39"/>
  <c r="H1913" i="39"/>
  <c r="D1914" i="39"/>
  <c r="E1914" i="39"/>
  <c r="F1914" i="39"/>
  <c r="G1914" i="39"/>
  <c r="I1914" i="39" s="1"/>
  <c r="H1914" i="39"/>
  <c r="D1915" i="39"/>
  <c r="E1915" i="39"/>
  <c r="F1915" i="39"/>
  <c r="G1915" i="39"/>
  <c r="H1915" i="39"/>
  <c r="D1916" i="39"/>
  <c r="E1916" i="39"/>
  <c r="F1916" i="39"/>
  <c r="G1916" i="39"/>
  <c r="H1916" i="39"/>
  <c r="D1917" i="39"/>
  <c r="E1917" i="39"/>
  <c r="F1917" i="39"/>
  <c r="G1917" i="39"/>
  <c r="H1917" i="39"/>
  <c r="D1918" i="39"/>
  <c r="E1918" i="39"/>
  <c r="F1918" i="39"/>
  <c r="G1918" i="39"/>
  <c r="H1918" i="39"/>
  <c r="D1919" i="39"/>
  <c r="E1919" i="39"/>
  <c r="F1919" i="39"/>
  <c r="G1919" i="39"/>
  <c r="I1919" i="39" s="1"/>
  <c r="H1919" i="39"/>
  <c r="D1920" i="39"/>
  <c r="E1920" i="39"/>
  <c r="F1920" i="39"/>
  <c r="G1920" i="39"/>
  <c r="H1920" i="39"/>
  <c r="D1921" i="39"/>
  <c r="E1921" i="39"/>
  <c r="F1921" i="39"/>
  <c r="G1921" i="39"/>
  <c r="H1921" i="39"/>
  <c r="D1922" i="39"/>
  <c r="E1922" i="39"/>
  <c r="F1922" i="39"/>
  <c r="G1922" i="39"/>
  <c r="I1922" i="39" s="1"/>
  <c r="H1922" i="39"/>
  <c r="D1923" i="39"/>
  <c r="E1923" i="39"/>
  <c r="F1923" i="39"/>
  <c r="G1923" i="39"/>
  <c r="H1923" i="39"/>
  <c r="D1924" i="39"/>
  <c r="E1924" i="39"/>
  <c r="F1924" i="39"/>
  <c r="G1924" i="39"/>
  <c r="H1924" i="39"/>
  <c r="D1925" i="39"/>
  <c r="E1925" i="39"/>
  <c r="F1925" i="39"/>
  <c r="G1925" i="39"/>
  <c r="H1925" i="39"/>
  <c r="D1926" i="39"/>
  <c r="E1926" i="39"/>
  <c r="F1926" i="39"/>
  <c r="G1926" i="39"/>
  <c r="H1926" i="39"/>
  <c r="D1927" i="39"/>
  <c r="E1927" i="39"/>
  <c r="F1927" i="39"/>
  <c r="G1927" i="39"/>
  <c r="I1927" i="39" s="1"/>
  <c r="H1927" i="39"/>
  <c r="D1928" i="39"/>
  <c r="E1928" i="39"/>
  <c r="F1928" i="39"/>
  <c r="G1928" i="39"/>
  <c r="H1928" i="39"/>
  <c r="D1929" i="39"/>
  <c r="E1929" i="39"/>
  <c r="F1929" i="39"/>
  <c r="G1929" i="39"/>
  <c r="H1929" i="39"/>
  <c r="D1930" i="39"/>
  <c r="E1930" i="39"/>
  <c r="F1930" i="39"/>
  <c r="G1930" i="39"/>
  <c r="I1930" i="39" s="1"/>
  <c r="H1930" i="39"/>
  <c r="D1931" i="39"/>
  <c r="E1931" i="39"/>
  <c r="F1931" i="39"/>
  <c r="G1931" i="39"/>
  <c r="H1931" i="39"/>
  <c r="D1932" i="39"/>
  <c r="E1932" i="39"/>
  <c r="F1932" i="39"/>
  <c r="G1932" i="39"/>
  <c r="H1932" i="39"/>
  <c r="D1933" i="39"/>
  <c r="E1933" i="39"/>
  <c r="F1933" i="39"/>
  <c r="G1933" i="39"/>
  <c r="H1933" i="39"/>
  <c r="D1934" i="39"/>
  <c r="E1934" i="39"/>
  <c r="F1934" i="39"/>
  <c r="G1934" i="39"/>
  <c r="H1934" i="39"/>
  <c r="D1935" i="39"/>
  <c r="E1935" i="39"/>
  <c r="F1935" i="39"/>
  <c r="G1935" i="39"/>
  <c r="I1935" i="39" s="1"/>
  <c r="H1935" i="39"/>
  <c r="D1936" i="39"/>
  <c r="E1936" i="39"/>
  <c r="F1936" i="39"/>
  <c r="G1936" i="39"/>
  <c r="H1936" i="39"/>
  <c r="D1937" i="39"/>
  <c r="E1937" i="39"/>
  <c r="F1937" i="39"/>
  <c r="G1937" i="39"/>
  <c r="H1937" i="39"/>
  <c r="D1938" i="39"/>
  <c r="E1938" i="39"/>
  <c r="F1938" i="39"/>
  <c r="G1938" i="39"/>
  <c r="H1938" i="39"/>
  <c r="D1939" i="39"/>
  <c r="E1939" i="39"/>
  <c r="F1939" i="39"/>
  <c r="G1939" i="39"/>
  <c r="I1939" i="39" s="1"/>
  <c r="H1939" i="39"/>
  <c r="D1940" i="39"/>
  <c r="E1940" i="39"/>
  <c r="F1940" i="39"/>
  <c r="G1940" i="39"/>
  <c r="H1940" i="39"/>
  <c r="D1941" i="39"/>
  <c r="E1941" i="39"/>
  <c r="F1941" i="39"/>
  <c r="G1941" i="39"/>
  <c r="H1941" i="39"/>
  <c r="D1942" i="39"/>
  <c r="E1942" i="39"/>
  <c r="F1942" i="39"/>
  <c r="G1942" i="39"/>
  <c r="I1942" i="39" s="1"/>
  <c r="H1942" i="39"/>
  <c r="D1943" i="39"/>
  <c r="E1943" i="39"/>
  <c r="F1943" i="39"/>
  <c r="G1943" i="39"/>
  <c r="H1943" i="39"/>
  <c r="D1944" i="39"/>
  <c r="E1944" i="39"/>
  <c r="F1944" i="39"/>
  <c r="G1944" i="39"/>
  <c r="I1944" i="39" s="1"/>
  <c r="H1944" i="39"/>
  <c r="D1945" i="39"/>
  <c r="E1945" i="39"/>
  <c r="F1945" i="39"/>
  <c r="G1945" i="39"/>
  <c r="H1945" i="39"/>
  <c r="D1946" i="39"/>
  <c r="E1946" i="39"/>
  <c r="F1946" i="39"/>
  <c r="G1946" i="39"/>
  <c r="H1946" i="39"/>
  <c r="D1947" i="39"/>
  <c r="E1947" i="39"/>
  <c r="F1947" i="39"/>
  <c r="G1947" i="39"/>
  <c r="I1947" i="39" s="1"/>
  <c r="H1947" i="39"/>
  <c r="D1948" i="39"/>
  <c r="E1948" i="39"/>
  <c r="F1948" i="39"/>
  <c r="G1948" i="39"/>
  <c r="H1948" i="39"/>
  <c r="D1949" i="39"/>
  <c r="E1949" i="39"/>
  <c r="F1949" i="39"/>
  <c r="G1949" i="39"/>
  <c r="I1949" i="39" s="1"/>
  <c r="H1949" i="39"/>
  <c r="D1950" i="39"/>
  <c r="E1950" i="39"/>
  <c r="F1950" i="39"/>
  <c r="G1950" i="39"/>
  <c r="I1950" i="39" s="1"/>
  <c r="H1950" i="39"/>
  <c r="D1951" i="39"/>
  <c r="E1951" i="39"/>
  <c r="F1951" i="39"/>
  <c r="G1951" i="39"/>
  <c r="H1951" i="39"/>
  <c r="D1952" i="39"/>
  <c r="E1952" i="39"/>
  <c r="F1952" i="39"/>
  <c r="G1952" i="39"/>
  <c r="H1952" i="39"/>
  <c r="D1953" i="39"/>
  <c r="E1953" i="39"/>
  <c r="F1953" i="39"/>
  <c r="G1953" i="39"/>
  <c r="I1953" i="39" s="1"/>
  <c r="H1953" i="39"/>
  <c r="D1954" i="39"/>
  <c r="E1954" i="39"/>
  <c r="F1954" i="39"/>
  <c r="G1954" i="39"/>
  <c r="I1954" i="39" s="1"/>
  <c r="H1954" i="39"/>
  <c r="D1955" i="39"/>
  <c r="E1955" i="39"/>
  <c r="F1955" i="39"/>
  <c r="G1955" i="39"/>
  <c r="H1955" i="39"/>
  <c r="D1956" i="39"/>
  <c r="E1956" i="39"/>
  <c r="F1956" i="39"/>
  <c r="G1956" i="39"/>
  <c r="I1956" i="39" s="1"/>
  <c r="H1956" i="39"/>
  <c r="D1957" i="39"/>
  <c r="E1957" i="39"/>
  <c r="F1957" i="39"/>
  <c r="G1957" i="39"/>
  <c r="H1957" i="39"/>
  <c r="D1958" i="39"/>
  <c r="E1958" i="39"/>
  <c r="F1958" i="39"/>
  <c r="G1958" i="39"/>
  <c r="I1958" i="39" s="1"/>
  <c r="H1958" i="39"/>
  <c r="D1959" i="39"/>
  <c r="E1959" i="39"/>
  <c r="F1959" i="39"/>
  <c r="G1959" i="39"/>
  <c r="I1959" i="39" s="1"/>
  <c r="H1959" i="39"/>
  <c r="D1960" i="39"/>
  <c r="E1960" i="39"/>
  <c r="F1960" i="39"/>
  <c r="G1960" i="39"/>
  <c r="H1960" i="39"/>
  <c r="D1961" i="39"/>
  <c r="E1961" i="39"/>
  <c r="F1961" i="39"/>
  <c r="G1961" i="39"/>
  <c r="H1961" i="39"/>
  <c r="D1962" i="39"/>
  <c r="E1962" i="39"/>
  <c r="F1962" i="39"/>
  <c r="G1962" i="39"/>
  <c r="I1962" i="39" s="1"/>
  <c r="H1962" i="39"/>
  <c r="D1963" i="39"/>
  <c r="E1963" i="39"/>
  <c r="F1963" i="39"/>
  <c r="G1963" i="39"/>
  <c r="I1963" i="39" s="1"/>
  <c r="H1963" i="39"/>
  <c r="D1964" i="39"/>
  <c r="E1964" i="39"/>
  <c r="F1964" i="39"/>
  <c r="G1964" i="39"/>
  <c r="H1964" i="39"/>
  <c r="D1965" i="39"/>
  <c r="E1965" i="39"/>
  <c r="F1965" i="39"/>
  <c r="G1965" i="39"/>
  <c r="H1965" i="39"/>
  <c r="D1966" i="39"/>
  <c r="E1966" i="39"/>
  <c r="F1966" i="39"/>
  <c r="G1966" i="39"/>
  <c r="I1966" i="39" s="1"/>
  <c r="H1966" i="39"/>
  <c r="D1967" i="39"/>
  <c r="E1967" i="39"/>
  <c r="F1967" i="39"/>
  <c r="G1967" i="39"/>
  <c r="H1967" i="39"/>
  <c r="D1968" i="39"/>
  <c r="E1968" i="39"/>
  <c r="F1968" i="39"/>
  <c r="G1968" i="39"/>
  <c r="H1968" i="39"/>
  <c r="D1969" i="39"/>
  <c r="E1969" i="39"/>
  <c r="F1969" i="39"/>
  <c r="G1969" i="39"/>
  <c r="H1969" i="39"/>
  <c r="D1970" i="39"/>
  <c r="E1970" i="39"/>
  <c r="F1970" i="39"/>
  <c r="G1970" i="39"/>
  <c r="I1970" i="39" s="1"/>
  <c r="H1970" i="39"/>
  <c r="D1971" i="39"/>
  <c r="E1971" i="39"/>
  <c r="F1971" i="39"/>
  <c r="G1971" i="39"/>
  <c r="I1971" i="39" s="1"/>
  <c r="H1971" i="39"/>
  <c r="D1972" i="39"/>
  <c r="E1972" i="39"/>
  <c r="F1972" i="39"/>
  <c r="G1972" i="39"/>
  <c r="H1972" i="39"/>
  <c r="D1973" i="39"/>
  <c r="E1973" i="39"/>
  <c r="F1973" i="39"/>
  <c r="G1973" i="39"/>
  <c r="H1973" i="39"/>
  <c r="D1974" i="39"/>
  <c r="E1974" i="39"/>
  <c r="F1974" i="39"/>
  <c r="G1974" i="39"/>
  <c r="I1974" i="39" s="1"/>
  <c r="H1974" i="39"/>
  <c r="D1975" i="39"/>
  <c r="E1975" i="39"/>
  <c r="F1975" i="39"/>
  <c r="G1975" i="39"/>
  <c r="H1975" i="39"/>
  <c r="D1976" i="39"/>
  <c r="E1976" i="39"/>
  <c r="F1976" i="39"/>
  <c r="G1976" i="39"/>
  <c r="H1976" i="39"/>
  <c r="D1977" i="39"/>
  <c r="E1977" i="39"/>
  <c r="F1977" i="39"/>
  <c r="G1977" i="39"/>
  <c r="H1977" i="39"/>
  <c r="D1978" i="39"/>
  <c r="E1978" i="39"/>
  <c r="F1978" i="39"/>
  <c r="G1978" i="39"/>
  <c r="I1978" i="39" s="1"/>
  <c r="H1978" i="39"/>
  <c r="D1979" i="39"/>
  <c r="E1979" i="39"/>
  <c r="F1979" i="39"/>
  <c r="G1979" i="39"/>
  <c r="I1979" i="39" s="1"/>
  <c r="H1979" i="39"/>
  <c r="D1980" i="39"/>
  <c r="E1980" i="39"/>
  <c r="F1980" i="39"/>
  <c r="G1980" i="39"/>
  <c r="H1980" i="39"/>
  <c r="D1981" i="39"/>
  <c r="E1981" i="39"/>
  <c r="F1981" i="39"/>
  <c r="G1981" i="39"/>
  <c r="H1981" i="39"/>
  <c r="D1982" i="39"/>
  <c r="E1982" i="39"/>
  <c r="F1982" i="39"/>
  <c r="G1982" i="39"/>
  <c r="I1982" i="39" s="1"/>
  <c r="H1982" i="39"/>
  <c r="D1983" i="39"/>
  <c r="E1983" i="39"/>
  <c r="F1983" i="39"/>
  <c r="G1983" i="39"/>
  <c r="H1983" i="39"/>
  <c r="D1984" i="39"/>
  <c r="E1984" i="39"/>
  <c r="F1984" i="39"/>
  <c r="G1984" i="39"/>
  <c r="H1984" i="39"/>
  <c r="D1985" i="39"/>
  <c r="E1985" i="39"/>
  <c r="F1985" i="39"/>
  <c r="G1985" i="39"/>
  <c r="H1985" i="39"/>
  <c r="D1986" i="39"/>
  <c r="E1986" i="39"/>
  <c r="F1986" i="39"/>
  <c r="G1986" i="39"/>
  <c r="I1986" i="39" s="1"/>
  <c r="H1986" i="39"/>
  <c r="D1987" i="39"/>
  <c r="E1987" i="39"/>
  <c r="F1987" i="39"/>
  <c r="G1987" i="39"/>
  <c r="I1987" i="39" s="1"/>
  <c r="H1987" i="39"/>
  <c r="D1988" i="39"/>
  <c r="E1988" i="39"/>
  <c r="F1988" i="39"/>
  <c r="G1988" i="39"/>
  <c r="H1988" i="39"/>
  <c r="D1989" i="39"/>
  <c r="E1989" i="39"/>
  <c r="F1989" i="39"/>
  <c r="G1989" i="39"/>
  <c r="H1989" i="39"/>
  <c r="D1990" i="39"/>
  <c r="E1990" i="39"/>
  <c r="F1990" i="39"/>
  <c r="G1990" i="39"/>
  <c r="I1990" i="39" s="1"/>
  <c r="H1990" i="39"/>
  <c r="D1991" i="39"/>
  <c r="E1991" i="39"/>
  <c r="F1991" i="39"/>
  <c r="G1991" i="39"/>
  <c r="H1991" i="39"/>
  <c r="D1992" i="39"/>
  <c r="E1992" i="39"/>
  <c r="F1992" i="39"/>
  <c r="G1992" i="39"/>
  <c r="H1992" i="39"/>
  <c r="D1993" i="39"/>
  <c r="E1993" i="39"/>
  <c r="F1993" i="39"/>
  <c r="G1993" i="39"/>
  <c r="H1993" i="39"/>
  <c r="D1994" i="39"/>
  <c r="E1994" i="39"/>
  <c r="F1994" i="39"/>
  <c r="G1994" i="39"/>
  <c r="H1994" i="39"/>
  <c r="D1995" i="39"/>
  <c r="E1995" i="39"/>
  <c r="F1995" i="39"/>
  <c r="G1995" i="39"/>
  <c r="I1995" i="39" s="1"/>
  <c r="H1995" i="39"/>
  <c r="D1996" i="39"/>
  <c r="E1996" i="39"/>
  <c r="F1996" i="39"/>
  <c r="G1996" i="39"/>
  <c r="H1996" i="39"/>
  <c r="D1997" i="39"/>
  <c r="E1997" i="39"/>
  <c r="F1997" i="39"/>
  <c r="G1997" i="39"/>
  <c r="H1997" i="39"/>
  <c r="D1998" i="39"/>
  <c r="E1998" i="39"/>
  <c r="F1998" i="39"/>
  <c r="G1998" i="39"/>
  <c r="I1998" i="39" s="1"/>
  <c r="H1998" i="39"/>
  <c r="D1999" i="39"/>
  <c r="E1999" i="39"/>
  <c r="F1999" i="39"/>
  <c r="G1999" i="39"/>
  <c r="H1999" i="39"/>
  <c r="D2000" i="39"/>
  <c r="E2000" i="39"/>
  <c r="F2000" i="39"/>
  <c r="G2000" i="39"/>
  <c r="H2000" i="39"/>
  <c r="D2001" i="39"/>
  <c r="E2001" i="39"/>
  <c r="F2001" i="39"/>
  <c r="G2001" i="39"/>
  <c r="H2001" i="39"/>
  <c r="D2002" i="39"/>
  <c r="E2002" i="39"/>
  <c r="F2002" i="39"/>
  <c r="G2002" i="39"/>
  <c r="I2002" i="39" s="1"/>
  <c r="H2002" i="39"/>
  <c r="D2003" i="39"/>
  <c r="E2003" i="39"/>
  <c r="F2003" i="39"/>
  <c r="G2003" i="39"/>
  <c r="I2003" i="39" s="1"/>
  <c r="H2003" i="39"/>
  <c r="D2004" i="39"/>
  <c r="E2004" i="39"/>
  <c r="F2004" i="39"/>
  <c r="G2004" i="39"/>
  <c r="H2004" i="39"/>
  <c r="D2005" i="39"/>
  <c r="E2005" i="39"/>
  <c r="F2005" i="39"/>
  <c r="G2005" i="39"/>
  <c r="H2005" i="39"/>
  <c r="D2006" i="39"/>
  <c r="E2006" i="39"/>
  <c r="F2006" i="39"/>
  <c r="G2006" i="39"/>
  <c r="H2006" i="39"/>
  <c r="D2007" i="39"/>
  <c r="E2007" i="39"/>
  <c r="F2007" i="39"/>
  <c r="G2007" i="39"/>
  <c r="I2007" i="39" s="1"/>
  <c r="H2007" i="39"/>
  <c r="D2008" i="39"/>
  <c r="E2008" i="39"/>
  <c r="F2008" i="39"/>
  <c r="G2008" i="39"/>
  <c r="H2008" i="39"/>
  <c r="D2009" i="39"/>
  <c r="E2009" i="39"/>
  <c r="F2009" i="39"/>
  <c r="G2009" i="39"/>
  <c r="H2009" i="39"/>
  <c r="D2010" i="39"/>
  <c r="E2010" i="39"/>
  <c r="F2010" i="39"/>
  <c r="G2010" i="39"/>
  <c r="H2010" i="39"/>
  <c r="D2011" i="39"/>
  <c r="E2011" i="39"/>
  <c r="F2011" i="39"/>
  <c r="G2011" i="39"/>
  <c r="I2011" i="39" s="1"/>
  <c r="H2011" i="39"/>
  <c r="D2012" i="39"/>
  <c r="E2012" i="39"/>
  <c r="F2012" i="39"/>
  <c r="G2012" i="39"/>
  <c r="I2012" i="39" s="1"/>
  <c r="H2012" i="39"/>
  <c r="D2013" i="39"/>
  <c r="E2013" i="39"/>
  <c r="F2013" i="39"/>
  <c r="G2013" i="39"/>
  <c r="H2013" i="39"/>
  <c r="D2014" i="39"/>
  <c r="E2014" i="39"/>
  <c r="F2014" i="39"/>
  <c r="G2014" i="39"/>
  <c r="H2014" i="39"/>
  <c r="D2015" i="39"/>
  <c r="E2015" i="39"/>
  <c r="F2015" i="39"/>
  <c r="G2015" i="39"/>
  <c r="I2015" i="39" s="1"/>
  <c r="H2015" i="39"/>
  <c r="D2016" i="39"/>
  <c r="E2016" i="39"/>
  <c r="F2016" i="39"/>
  <c r="G2016" i="39"/>
  <c r="I2016" i="39" s="1"/>
  <c r="H2016" i="39"/>
  <c r="D2017" i="39"/>
  <c r="E2017" i="39"/>
  <c r="F2017" i="39"/>
  <c r="G2017" i="39"/>
  <c r="H2017" i="39"/>
  <c r="D2018" i="39"/>
  <c r="E2018" i="39"/>
  <c r="F2018" i="39"/>
  <c r="G2018" i="39"/>
  <c r="H2018" i="39"/>
  <c r="D2019" i="39"/>
  <c r="E2019" i="39"/>
  <c r="F2019" i="39"/>
  <c r="G2019" i="39"/>
  <c r="I2019" i="39" s="1"/>
  <c r="H2019" i="39"/>
  <c r="D2020" i="39"/>
  <c r="E2020" i="39"/>
  <c r="F2020" i="39"/>
  <c r="G2020" i="39"/>
  <c r="I2020" i="39" s="1"/>
  <c r="H2020" i="39"/>
  <c r="D2021" i="39"/>
  <c r="E2021" i="39"/>
  <c r="F2021" i="39"/>
  <c r="G2021" i="39"/>
  <c r="H2021" i="39"/>
  <c r="D2022" i="39"/>
  <c r="E2022" i="39"/>
  <c r="F2022" i="39"/>
  <c r="G2022" i="39"/>
  <c r="H2022" i="39"/>
  <c r="D2023" i="39"/>
  <c r="E2023" i="39"/>
  <c r="F2023" i="39"/>
  <c r="G2023" i="39"/>
  <c r="I2023" i="39" s="1"/>
  <c r="H2023" i="39"/>
  <c r="D2024" i="39"/>
  <c r="E2024" i="39"/>
  <c r="F2024" i="39"/>
  <c r="G2024" i="39"/>
  <c r="I2024" i="39" s="1"/>
  <c r="H2024" i="39"/>
  <c r="D2025" i="39"/>
  <c r="E2025" i="39"/>
  <c r="F2025" i="39"/>
  <c r="G2025" i="39"/>
  <c r="H2025" i="39"/>
  <c r="D2026" i="39"/>
  <c r="E2026" i="39"/>
  <c r="F2026" i="39"/>
  <c r="G2026" i="39"/>
  <c r="H2026" i="39"/>
  <c r="D2027" i="39"/>
  <c r="E2027" i="39"/>
  <c r="F2027" i="39"/>
  <c r="G2027" i="39"/>
  <c r="I2027" i="39" s="1"/>
  <c r="H2027" i="39"/>
  <c r="D2028" i="39"/>
  <c r="E2028" i="39"/>
  <c r="F2028" i="39"/>
  <c r="G2028" i="39"/>
  <c r="I2028" i="39" s="1"/>
  <c r="H2028" i="39"/>
  <c r="D2029" i="39"/>
  <c r="E2029" i="39"/>
  <c r="F2029" i="39"/>
  <c r="G2029" i="39"/>
  <c r="H2029" i="39"/>
  <c r="D2030" i="39"/>
  <c r="E2030" i="39"/>
  <c r="F2030" i="39"/>
  <c r="G2030" i="39"/>
  <c r="H2030" i="39"/>
  <c r="D2031" i="39"/>
  <c r="E2031" i="39"/>
  <c r="F2031" i="39"/>
  <c r="G2031" i="39"/>
  <c r="I2031" i="39" s="1"/>
  <c r="H2031" i="39"/>
  <c r="D2032" i="39"/>
  <c r="E2032" i="39"/>
  <c r="F2032" i="39"/>
  <c r="G2032" i="39"/>
  <c r="I2032" i="39" s="1"/>
  <c r="H2032" i="39"/>
  <c r="D2033" i="39"/>
  <c r="E2033" i="39"/>
  <c r="F2033" i="39"/>
  <c r="G2033" i="39"/>
  <c r="H2033" i="39"/>
  <c r="D2034" i="39"/>
  <c r="E2034" i="39"/>
  <c r="F2034" i="39"/>
  <c r="G2034" i="39"/>
  <c r="H2034" i="39"/>
  <c r="D2035" i="39"/>
  <c r="E2035" i="39"/>
  <c r="F2035" i="39"/>
  <c r="G2035" i="39"/>
  <c r="I2035" i="39" s="1"/>
  <c r="H2035" i="39"/>
  <c r="D2036" i="39"/>
  <c r="E2036" i="39"/>
  <c r="F2036" i="39"/>
  <c r="G2036" i="39"/>
  <c r="I2036" i="39" s="1"/>
  <c r="H2036" i="39"/>
  <c r="D2037" i="39"/>
  <c r="E2037" i="39"/>
  <c r="F2037" i="39"/>
  <c r="G2037" i="39"/>
  <c r="H2037" i="39"/>
  <c r="D2038" i="39"/>
  <c r="E2038" i="39"/>
  <c r="F2038" i="39"/>
  <c r="G2038" i="39"/>
  <c r="H2038" i="39"/>
  <c r="D2039" i="39"/>
  <c r="E2039" i="39"/>
  <c r="F2039" i="39"/>
  <c r="G2039" i="39"/>
  <c r="I2039" i="39" s="1"/>
  <c r="H2039" i="39"/>
  <c r="D2040" i="39"/>
  <c r="E2040" i="39"/>
  <c r="F2040" i="39"/>
  <c r="G2040" i="39"/>
  <c r="I2040" i="39" s="1"/>
  <c r="H2040" i="39"/>
  <c r="D2041" i="39"/>
  <c r="E2041" i="39"/>
  <c r="F2041" i="39"/>
  <c r="G2041" i="39"/>
  <c r="H2041" i="39"/>
  <c r="D2042" i="39"/>
  <c r="E2042" i="39"/>
  <c r="F2042" i="39"/>
  <c r="G2042" i="39"/>
  <c r="H2042" i="39"/>
  <c r="D2043" i="39"/>
  <c r="E2043" i="39"/>
  <c r="F2043" i="39"/>
  <c r="G2043" i="39"/>
  <c r="I2043" i="39" s="1"/>
  <c r="H2043" i="39"/>
  <c r="D2044" i="39"/>
  <c r="E2044" i="39"/>
  <c r="F2044" i="39"/>
  <c r="G2044" i="39"/>
  <c r="I2044" i="39" s="1"/>
  <c r="H2044" i="39"/>
  <c r="D2045" i="39"/>
  <c r="E2045" i="39"/>
  <c r="F2045" i="39"/>
  <c r="G2045" i="39"/>
  <c r="H2045" i="39"/>
  <c r="D2046" i="39"/>
  <c r="E2046" i="39"/>
  <c r="F2046" i="39"/>
  <c r="G2046" i="39"/>
  <c r="H2046" i="39"/>
  <c r="D2047" i="39"/>
  <c r="E2047" i="39"/>
  <c r="F2047" i="39"/>
  <c r="G2047" i="39"/>
  <c r="I2047" i="39" s="1"/>
  <c r="H2047" i="39"/>
  <c r="D2048" i="39"/>
  <c r="E2048" i="39"/>
  <c r="F2048" i="39"/>
  <c r="G2048" i="39"/>
  <c r="I2048" i="39" s="1"/>
  <c r="H2048" i="39"/>
  <c r="D2049" i="39"/>
  <c r="E2049" i="39"/>
  <c r="F2049" i="39"/>
  <c r="G2049" i="39"/>
  <c r="H2049" i="39"/>
  <c r="D2050" i="39"/>
  <c r="E2050" i="39"/>
  <c r="F2050" i="39"/>
  <c r="G2050" i="39"/>
  <c r="H2050" i="39"/>
  <c r="D2051" i="39"/>
  <c r="E2051" i="39"/>
  <c r="F2051" i="39"/>
  <c r="G2051" i="39"/>
  <c r="I2051" i="39" s="1"/>
  <c r="H2051" i="39"/>
  <c r="D2052" i="39"/>
  <c r="E2052" i="39"/>
  <c r="F2052" i="39"/>
  <c r="G2052" i="39"/>
  <c r="I2052" i="39" s="1"/>
  <c r="H2052" i="39"/>
  <c r="D2053" i="39"/>
  <c r="E2053" i="39"/>
  <c r="F2053" i="39"/>
  <c r="G2053" i="39"/>
  <c r="H2053" i="39"/>
  <c r="D2054" i="39"/>
  <c r="E2054" i="39"/>
  <c r="F2054" i="39"/>
  <c r="G2054" i="39"/>
  <c r="H2054" i="39"/>
  <c r="D2055" i="39"/>
  <c r="E2055" i="39"/>
  <c r="F2055" i="39"/>
  <c r="G2055" i="39"/>
  <c r="I2055" i="39" s="1"/>
  <c r="H2055" i="39"/>
  <c r="D2056" i="39"/>
  <c r="E2056" i="39"/>
  <c r="F2056" i="39"/>
  <c r="G2056" i="39"/>
  <c r="I2056" i="39" s="1"/>
  <c r="H2056" i="39"/>
  <c r="D2057" i="39"/>
  <c r="E2057" i="39"/>
  <c r="F2057" i="39"/>
  <c r="G2057" i="39"/>
  <c r="H2057" i="39"/>
  <c r="D2058" i="39"/>
  <c r="E2058" i="39"/>
  <c r="F2058" i="39"/>
  <c r="G2058" i="39"/>
  <c r="H2058" i="39"/>
  <c r="D2059" i="39"/>
  <c r="E2059" i="39"/>
  <c r="F2059" i="39"/>
  <c r="G2059" i="39"/>
  <c r="I2059" i="39" s="1"/>
  <c r="H2059" i="39"/>
  <c r="D2060" i="39"/>
  <c r="E2060" i="39"/>
  <c r="F2060" i="39"/>
  <c r="G2060" i="39"/>
  <c r="I2060" i="39" s="1"/>
  <c r="H2060" i="39"/>
  <c r="D2061" i="39"/>
  <c r="E2061" i="39"/>
  <c r="F2061" i="39"/>
  <c r="G2061" i="39"/>
  <c r="H2061" i="39"/>
  <c r="D2062" i="39"/>
  <c r="E2062" i="39"/>
  <c r="F2062" i="39"/>
  <c r="G2062" i="39"/>
  <c r="H2062" i="39"/>
  <c r="D2063" i="39"/>
  <c r="E2063" i="39"/>
  <c r="F2063" i="39"/>
  <c r="G2063" i="39"/>
  <c r="I2063" i="39" s="1"/>
  <c r="H2063" i="39"/>
  <c r="D2064" i="39"/>
  <c r="E2064" i="39"/>
  <c r="F2064" i="39"/>
  <c r="G2064" i="39"/>
  <c r="I2064" i="39" s="1"/>
  <c r="H2064" i="39"/>
  <c r="D2065" i="39"/>
  <c r="E2065" i="39"/>
  <c r="F2065" i="39"/>
  <c r="G2065" i="39"/>
  <c r="H2065" i="39"/>
  <c r="D2066" i="39"/>
  <c r="E2066" i="39"/>
  <c r="F2066" i="39"/>
  <c r="G2066" i="39"/>
  <c r="H2066" i="39"/>
  <c r="D2067" i="39"/>
  <c r="E2067" i="39"/>
  <c r="F2067" i="39"/>
  <c r="G2067" i="39"/>
  <c r="I2067" i="39" s="1"/>
  <c r="H2067" i="39"/>
  <c r="D2068" i="39"/>
  <c r="E2068" i="39"/>
  <c r="F2068" i="39"/>
  <c r="G2068" i="39"/>
  <c r="I2068" i="39" s="1"/>
  <c r="H2068" i="39"/>
  <c r="D2069" i="39"/>
  <c r="E2069" i="39"/>
  <c r="F2069" i="39"/>
  <c r="G2069" i="39"/>
  <c r="H2069" i="39"/>
  <c r="D2070" i="39"/>
  <c r="E2070" i="39"/>
  <c r="F2070" i="39"/>
  <c r="G2070" i="39"/>
  <c r="H2070" i="39"/>
  <c r="D2071" i="39"/>
  <c r="E2071" i="39"/>
  <c r="F2071" i="39"/>
  <c r="G2071" i="39"/>
  <c r="I2071" i="39" s="1"/>
  <c r="H2071" i="39"/>
  <c r="D2072" i="39"/>
  <c r="E2072" i="39"/>
  <c r="F2072" i="39"/>
  <c r="G2072" i="39"/>
  <c r="I2072" i="39" s="1"/>
  <c r="H2072" i="39"/>
  <c r="D2073" i="39"/>
  <c r="E2073" i="39"/>
  <c r="F2073" i="39"/>
  <c r="G2073" i="39"/>
  <c r="H2073" i="39"/>
  <c r="D2074" i="39"/>
  <c r="E2074" i="39"/>
  <c r="F2074" i="39"/>
  <c r="G2074" i="39"/>
  <c r="H2074" i="39"/>
  <c r="D2075" i="39"/>
  <c r="E2075" i="39"/>
  <c r="F2075" i="39"/>
  <c r="G2075" i="39"/>
  <c r="I2075" i="39" s="1"/>
  <c r="H2075" i="39"/>
  <c r="D2076" i="39"/>
  <c r="E2076" i="39"/>
  <c r="F2076" i="39"/>
  <c r="G2076" i="39"/>
  <c r="I2076" i="39" s="1"/>
  <c r="H2076" i="39"/>
  <c r="D2077" i="39"/>
  <c r="E2077" i="39"/>
  <c r="F2077" i="39"/>
  <c r="G2077" i="39"/>
  <c r="H2077" i="39"/>
  <c r="D2078" i="39"/>
  <c r="E2078" i="39"/>
  <c r="F2078" i="39"/>
  <c r="G2078" i="39"/>
  <c r="H2078" i="39"/>
  <c r="D2079" i="39"/>
  <c r="E2079" i="39"/>
  <c r="F2079" i="39"/>
  <c r="G2079" i="39"/>
  <c r="I2079" i="39" s="1"/>
  <c r="H2079" i="39"/>
  <c r="D2080" i="39"/>
  <c r="E2080" i="39"/>
  <c r="F2080" i="39"/>
  <c r="G2080" i="39"/>
  <c r="I2080" i="39" s="1"/>
  <c r="H2080" i="39"/>
  <c r="D2081" i="39"/>
  <c r="E2081" i="39"/>
  <c r="F2081" i="39"/>
  <c r="G2081" i="39"/>
  <c r="H2081" i="39"/>
  <c r="D2082" i="39"/>
  <c r="E2082" i="39"/>
  <c r="F2082" i="39"/>
  <c r="G2082" i="39"/>
  <c r="H2082" i="39"/>
  <c r="D2083" i="39"/>
  <c r="E2083" i="39"/>
  <c r="F2083" i="39"/>
  <c r="G2083" i="39"/>
  <c r="I2083" i="39" s="1"/>
  <c r="H2083" i="39"/>
  <c r="D2084" i="39"/>
  <c r="E2084" i="39"/>
  <c r="F2084" i="39"/>
  <c r="G2084" i="39"/>
  <c r="I2084" i="39" s="1"/>
  <c r="H2084" i="39"/>
  <c r="D2085" i="39"/>
  <c r="E2085" i="39"/>
  <c r="F2085" i="39"/>
  <c r="G2085" i="39"/>
  <c r="H2085" i="39"/>
  <c r="D2086" i="39"/>
  <c r="E2086" i="39"/>
  <c r="F2086" i="39"/>
  <c r="G2086" i="39"/>
  <c r="H2086" i="39"/>
  <c r="D2087" i="39"/>
  <c r="E2087" i="39"/>
  <c r="F2087" i="39"/>
  <c r="G2087" i="39"/>
  <c r="I2087" i="39" s="1"/>
  <c r="H2087" i="39"/>
  <c r="D2088" i="39"/>
  <c r="E2088" i="39"/>
  <c r="F2088" i="39"/>
  <c r="G2088" i="39"/>
  <c r="I2088" i="39" s="1"/>
  <c r="H2088" i="39"/>
  <c r="D2089" i="39"/>
  <c r="E2089" i="39"/>
  <c r="F2089" i="39"/>
  <c r="G2089" i="39"/>
  <c r="H2089" i="39"/>
  <c r="D2090" i="39"/>
  <c r="E2090" i="39"/>
  <c r="F2090" i="39"/>
  <c r="G2090" i="39"/>
  <c r="H2090" i="39"/>
  <c r="D2091" i="39"/>
  <c r="E2091" i="39"/>
  <c r="F2091" i="39"/>
  <c r="G2091" i="39"/>
  <c r="I2091" i="39" s="1"/>
  <c r="H2091" i="39"/>
  <c r="D2092" i="39"/>
  <c r="E2092" i="39"/>
  <c r="F2092" i="39"/>
  <c r="G2092" i="39"/>
  <c r="I2092" i="39" s="1"/>
  <c r="H2092" i="39"/>
  <c r="D2093" i="39"/>
  <c r="E2093" i="39"/>
  <c r="F2093" i="39"/>
  <c r="G2093" i="39"/>
  <c r="H2093" i="39"/>
  <c r="D2094" i="39"/>
  <c r="E2094" i="39"/>
  <c r="F2094" i="39"/>
  <c r="G2094" i="39"/>
  <c r="H2094" i="39"/>
  <c r="D2095" i="39"/>
  <c r="E2095" i="39"/>
  <c r="F2095" i="39"/>
  <c r="G2095" i="39"/>
  <c r="I2095" i="39" s="1"/>
  <c r="H2095" i="39"/>
  <c r="D2096" i="39"/>
  <c r="E2096" i="39"/>
  <c r="F2096" i="39"/>
  <c r="G2096" i="39"/>
  <c r="I2096" i="39" s="1"/>
  <c r="H2096" i="39"/>
  <c r="D2097" i="39"/>
  <c r="E2097" i="39"/>
  <c r="F2097" i="39"/>
  <c r="G2097" i="39"/>
  <c r="H2097" i="39"/>
  <c r="D2098" i="39"/>
  <c r="E2098" i="39"/>
  <c r="F2098" i="39"/>
  <c r="G2098" i="39"/>
  <c r="H2098" i="39"/>
  <c r="D2099" i="39"/>
  <c r="E2099" i="39"/>
  <c r="F2099" i="39"/>
  <c r="G2099" i="39"/>
  <c r="I2099" i="39" s="1"/>
  <c r="H2099" i="39"/>
  <c r="D2100" i="39"/>
  <c r="E2100" i="39"/>
  <c r="F2100" i="39"/>
  <c r="G2100" i="39"/>
  <c r="I2100" i="39" s="1"/>
  <c r="H2100" i="39"/>
  <c r="D2101" i="39"/>
  <c r="E2101" i="39"/>
  <c r="F2101" i="39"/>
  <c r="G2101" i="39"/>
  <c r="H2101" i="39"/>
  <c r="D2102" i="39"/>
  <c r="E2102" i="39"/>
  <c r="F2102" i="39"/>
  <c r="G2102" i="39"/>
  <c r="H2102" i="39"/>
  <c r="D2103" i="39"/>
  <c r="E2103" i="39"/>
  <c r="F2103" i="39"/>
  <c r="G2103" i="39"/>
  <c r="I2103" i="39" s="1"/>
  <c r="H2103" i="39"/>
  <c r="D2104" i="39"/>
  <c r="E2104" i="39"/>
  <c r="F2104" i="39"/>
  <c r="G2104" i="39"/>
  <c r="I2104" i="39" s="1"/>
  <c r="H2104" i="39"/>
  <c r="D2105" i="39"/>
  <c r="E2105" i="39"/>
  <c r="F2105" i="39"/>
  <c r="G2105" i="39"/>
  <c r="H2105" i="39"/>
  <c r="D2106" i="39"/>
  <c r="E2106" i="39"/>
  <c r="F2106" i="39"/>
  <c r="G2106" i="39"/>
  <c r="H2106" i="39"/>
  <c r="D2107" i="39"/>
  <c r="E2107" i="39"/>
  <c r="F2107" i="39"/>
  <c r="G2107" i="39"/>
  <c r="I2107" i="39" s="1"/>
  <c r="H2107" i="39"/>
  <c r="D2108" i="39"/>
  <c r="E2108" i="39"/>
  <c r="F2108" i="39"/>
  <c r="G2108" i="39"/>
  <c r="I2108" i="39" s="1"/>
  <c r="H2108" i="39"/>
  <c r="D2109" i="39"/>
  <c r="E2109" i="39"/>
  <c r="F2109" i="39"/>
  <c r="G2109" i="39"/>
  <c r="H2109" i="39"/>
  <c r="D2110" i="39"/>
  <c r="E2110" i="39"/>
  <c r="F2110" i="39"/>
  <c r="G2110" i="39"/>
  <c r="H2110" i="39"/>
  <c r="D2111" i="39"/>
  <c r="E2111" i="39"/>
  <c r="F2111" i="39"/>
  <c r="G2111" i="39"/>
  <c r="I2111" i="39" s="1"/>
  <c r="H2111" i="39"/>
  <c r="D2112" i="39"/>
  <c r="E2112" i="39"/>
  <c r="F2112" i="39"/>
  <c r="G2112" i="39"/>
  <c r="I2112" i="39" s="1"/>
  <c r="H2112" i="39"/>
  <c r="D2113" i="39"/>
  <c r="E2113" i="39"/>
  <c r="F2113" i="39"/>
  <c r="G2113" i="39"/>
  <c r="H2113" i="39"/>
  <c r="D2114" i="39"/>
  <c r="E2114" i="39"/>
  <c r="F2114" i="39"/>
  <c r="G2114" i="39"/>
  <c r="H2114" i="39"/>
  <c r="D2115" i="39"/>
  <c r="E2115" i="39"/>
  <c r="F2115" i="39"/>
  <c r="G2115" i="39"/>
  <c r="I2115" i="39" s="1"/>
  <c r="H2115" i="39"/>
  <c r="D2116" i="39"/>
  <c r="E2116" i="39"/>
  <c r="F2116" i="39"/>
  <c r="G2116" i="39"/>
  <c r="I2116" i="39" s="1"/>
  <c r="H2116" i="39"/>
  <c r="D2117" i="39"/>
  <c r="E2117" i="39"/>
  <c r="F2117" i="39"/>
  <c r="G2117" i="39"/>
  <c r="H2117" i="39"/>
  <c r="D2118" i="39"/>
  <c r="E2118" i="39"/>
  <c r="F2118" i="39"/>
  <c r="G2118" i="39"/>
  <c r="H2118" i="39"/>
  <c r="D2119" i="39"/>
  <c r="E2119" i="39"/>
  <c r="F2119" i="39"/>
  <c r="G2119" i="39"/>
  <c r="I2119" i="39" s="1"/>
  <c r="H2119" i="39"/>
  <c r="D2120" i="39"/>
  <c r="E2120" i="39"/>
  <c r="F2120" i="39"/>
  <c r="G2120" i="39"/>
  <c r="I2120" i="39" s="1"/>
  <c r="H2120" i="39"/>
  <c r="D2121" i="39"/>
  <c r="E2121" i="39"/>
  <c r="F2121" i="39"/>
  <c r="G2121" i="39"/>
  <c r="H2121" i="39"/>
  <c r="D2122" i="39"/>
  <c r="E2122" i="39"/>
  <c r="F2122" i="39"/>
  <c r="G2122" i="39"/>
  <c r="H2122" i="39"/>
  <c r="D2123" i="39"/>
  <c r="E2123" i="39"/>
  <c r="F2123" i="39"/>
  <c r="G2123" i="39"/>
  <c r="I2123" i="39" s="1"/>
  <c r="H2123" i="39"/>
  <c r="D2124" i="39"/>
  <c r="E2124" i="39"/>
  <c r="F2124" i="39"/>
  <c r="G2124" i="39"/>
  <c r="I2124" i="39" s="1"/>
  <c r="H2124" i="39"/>
  <c r="D2125" i="39"/>
  <c r="E2125" i="39"/>
  <c r="F2125" i="39"/>
  <c r="G2125" i="39"/>
  <c r="H2125" i="39"/>
  <c r="D2126" i="39"/>
  <c r="E2126" i="39"/>
  <c r="F2126" i="39"/>
  <c r="G2126" i="39"/>
  <c r="H2126" i="39"/>
  <c r="D2127" i="39"/>
  <c r="E2127" i="39"/>
  <c r="F2127" i="39"/>
  <c r="G2127" i="39"/>
  <c r="I2127" i="39" s="1"/>
  <c r="H2127" i="39"/>
  <c r="D2128" i="39"/>
  <c r="E2128" i="39"/>
  <c r="F2128" i="39"/>
  <c r="G2128" i="39"/>
  <c r="I2128" i="39" s="1"/>
  <c r="H2128" i="39"/>
  <c r="D2129" i="39"/>
  <c r="E2129" i="39"/>
  <c r="F2129" i="39"/>
  <c r="G2129" i="39"/>
  <c r="H2129" i="39"/>
  <c r="D2130" i="39"/>
  <c r="E2130" i="39"/>
  <c r="F2130" i="39"/>
  <c r="G2130" i="39"/>
  <c r="H2130" i="39"/>
  <c r="D2131" i="39"/>
  <c r="E2131" i="39"/>
  <c r="F2131" i="39"/>
  <c r="G2131" i="39"/>
  <c r="I2131" i="39" s="1"/>
  <c r="H2131" i="39"/>
  <c r="D2132" i="39"/>
  <c r="E2132" i="39"/>
  <c r="F2132" i="39"/>
  <c r="G2132" i="39"/>
  <c r="I2132" i="39" s="1"/>
  <c r="H2132" i="39"/>
  <c r="D2133" i="39"/>
  <c r="E2133" i="39"/>
  <c r="F2133" i="39"/>
  <c r="G2133" i="39"/>
  <c r="H2133" i="39"/>
  <c r="D2134" i="39"/>
  <c r="E2134" i="39"/>
  <c r="F2134" i="39"/>
  <c r="G2134" i="39"/>
  <c r="H2134" i="39"/>
  <c r="D2135" i="39"/>
  <c r="E2135" i="39"/>
  <c r="F2135" i="39"/>
  <c r="G2135" i="39"/>
  <c r="I2135" i="39" s="1"/>
  <c r="H2135" i="39"/>
  <c r="D2136" i="39"/>
  <c r="E2136" i="39"/>
  <c r="F2136" i="39"/>
  <c r="G2136" i="39"/>
  <c r="I2136" i="39" s="1"/>
  <c r="H2136" i="39"/>
  <c r="D2137" i="39"/>
  <c r="E2137" i="39"/>
  <c r="F2137" i="39"/>
  <c r="G2137" i="39"/>
  <c r="H2137" i="39"/>
  <c r="D2138" i="39"/>
  <c r="E2138" i="39"/>
  <c r="F2138" i="39"/>
  <c r="G2138" i="39"/>
  <c r="H2138" i="39"/>
  <c r="D2139" i="39"/>
  <c r="E2139" i="39"/>
  <c r="F2139" i="39"/>
  <c r="G2139" i="39"/>
  <c r="I2139" i="39" s="1"/>
  <c r="H2139" i="39"/>
  <c r="D2140" i="39"/>
  <c r="E2140" i="39"/>
  <c r="F2140" i="39"/>
  <c r="G2140" i="39"/>
  <c r="I2140" i="39" s="1"/>
  <c r="H2140" i="39"/>
  <c r="D2141" i="39"/>
  <c r="E2141" i="39"/>
  <c r="F2141" i="39"/>
  <c r="G2141" i="39"/>
  <c r="H2141" i="39"/>
  <c r="D2142" i="39"/>
  <c r="E2142" i="39"/>
  <c r="F2142" i="39"/>
  <c r="G2142" i="39"/>
  <c r="H2142" i="39"/>
  <c r="D2143" i="39"/>
  <c r="E2143" i="39"/>
  <c r="F2143" i="39"/>
  <c r="G2143" i="39"/>
  <c r="I2143" i="39" s="1"/>
  <c r="H2143" i="39"/>
  <c r="D2144" i="39"/>
  <c r="E2144" i="39"/>
  <c r="F2144" i="39"/>
  <c r="G2144" i="39"/>
  <c r="I2144" i="39" s="1"/>
  <c r="H2144" i="39"/>
  <c r="D2145" i="39"/>
  <c r="E2145" i="39"/>
  <c r="F2145" i="39"/>
  <c r="G2145" i="39"/>
  <c r="H2145" i="39"/>
  <c r="D2146" i="39"/>
  <c r="E2146" i="39"/>
  <c r="F2146" i="39"/>
  <c r="G2146" i="39"/>
  <c r="H2146" i="39"/>
  <c r="D2147" i="39"/>
  <c r="E2147" i="39"/>
  <c r="F2147" i="39"/>
  <c r="G2147" i="39"/>
  <c r="I2147" i="39" s="1"/>
  <c r="H2147" i="39"/>
  <c r="D2148" i="39"/>
  <c r="E2148" i="39"/>
  <c r="F2148" i="39"/>
  <c r="G2148" i="39"/>
  <c r="I2148" i="39" s="1"/>
  <c r="H2148" i="39"/>
  <c r="D2149" i="39"/>
  <c r="E2149" i="39"/>
  <c r="F2149" i="39"/>
  <c r="G2149" i="39"/>
  <c r="H2149" i="39"/>
  <c r="D2150" i="39"/>
  <c r="E2150" i="39"/>
  <c r="F2150" i="39"/>
  <c r="G2150" i="39"/>
  <c r="H2150" i="39"/>
  <c r="D2151" i="39"/>
  <c r="E2151" i="39"/>
  <c r="F2151" i="39"/>
  <c r="G2151" i="39"/>
  <c r="I2151" i="39" s="1"/>
  <c r="H2151" i="39"/>
  <c r="D2152" i="39"/>
  <c r="E2152" i="39"/>
  <c r="F2152" i="39"/>
  <c r="G2152" i="39"/>
  <c r="I2152" i="39" s="1"/>
  <c r="H2152" i="39"/>
  <c r="D2153" i="39"/>
  <c r="E2153" i="39"/>
  <c r="F2153" i="39"/>
  <c r="G2153" i="39"/>
  <c r="H2153" i="39"/>
  <c r="D2154" i="39"/>
  <c r="E2154" i="39"/>
  <c r="F2154" i="39"/>
  <c r="G2154" i="39"/>
  <c r="H2154" i="39"/>
  <c r="D2155" i="39"/>
  <c r="E2155" i="39"/>
  <c r="F2155" i="39"/>
  <c r="G2155" i="39"/>
  <c r="I2155" i="39" s="1"/>
  <c r="H2155" i="39"/>
  <c r="D2156" i="39"/>
  <c r="E2156" i="39"/>
  <c r="F2156" i="39"/>
  <c r="G2156" i="39"/>
  <c r="I2156" i="39" s="1"/>
  <c r="H2156" i="39"/>
  <c r="D2157" i="39"/>
  <c r="E2157" i="39"/>
  <c r="F2157" i="39"/>
  <c r="G2157" i="39"/>
  <c r="H2157" i="39"/>
  <c r="D2158" i="39"/>
  <c r="E2158" i="39"/>
  <c r="F2158" i="39"/>
  <c r="G2158" i="39"/>
  <c r="H2158" i="39"/>
  <c r="D2159" i="39"/>
  <c r="E2159" i="39"/>
  <c r="F2159" i="39"/>
  <c r="G2159" i="39"/>
  <c r="I2159" i="39" s="1"/>
  <c r="H2159" i="39"/>
  <c r="D2160" i="39"/>
  <c r="E2160" i="39"/>
  <c r="F2160" i="39"/>
  <c r="G2160" i="39"/>
  <c r="I2160" i="39" s="1"/>
  <c r="H2160" i="39"/>
  <c r="D2161" i="39"/>
  <c r="E2161" i="39"/>
  <c r="F2161" i="39"/>
  <c r="G2161" i="39"/>
  <c r="H2161" i="39"/>
  <c r="D2162" i="39"/>
  <c r="E2162" i="39"/>
  <c r="F2162" i="39"/>
  <c r="G2162" i="39"/>
  <c r="H2162" i="39"/>
  <c r="D2163" i="39"/>
  <c r="E2163" i="39"/>
  <c r="F2163" i="39"/>
  <c r="G2163" i="39"/>
  <c r="I2163" i="39" s="1"/>
  <c r="H2163" i="39"/>
  <c r="D2164" i="39"/>
  <c r="E2164" i="39"/>
  <c r="F2164" i="39"/>
  <c r="G2164" i="39"/>
  <c r="I2164" i="39" s="1"/>
  <c r="H2164" i="39"/>
  <c r="D2165" i="39"/>
  <c r="E2165" i="39"/>
  <c r="F2165" i="39"/>
  <c r="G2165" i="39"/>
  <c r="H2165" i="39"/>
  <c r="D2166" i="39"/>
  <c r="E2166" i="39"/>
  <c r="F2166" i="39"/>
  <c r="G2166" i="39"/>
  <c r="H2166" i="39"/>
  <c r="D2167" i="39"/>
  <c r="E2167" i="39"/>
  <c r="F2167" i="39"/>
  <c r="G2167" i="39"/>
  <c r="I2167" i="39" s="1"/>
  <c r="H2167" i="39"/>
  <c r="D2168" i="39"/>
  <c r="E2168" i="39"/>
  <c r="F2168" i="39"/>
  <c r="G2168" i="39"/>
  <c r="I2168" i="39" s="1"/>
  <c r="H2168" i="39"/>
  <c r="D2169" i="39"/>
  <c r="E2169" i="39"/>
  <c r="F2169" i="39"/>
  <c r="G2169" i="39"/>
  <c r="H2169" i="39"/>
  <c r="D2170" i="39"/>
  <c r="E2170" i="39"/>
  <c r="F2170" i="39"/>
  <c r="G2170" i="39"/>
  <c r="H2170" i="39"/>
  <c r="D2171" i="39"/>
  <c r="E2171" i="39"/>
  <c r="F2171" i="39"/>
  <c r="G2171" i="39"/>
  <c r="I2171" i="39" s="1"/>
  <c r="H2171" i="39"/>
  <c r="D2172" i="39"/>
  <c r="E2172" i="39"/>
  <c r="F2172" i="39"/>
  <c r="G2172" i="39"/>
  <c r="I2172" i="39" s="1"/>
  <c r="H2172" i="39"/>
  <c r="D2173" i="39"/>
  <c r="E2173" i="39"/>
  <c r="F2173" i="39"/>
  <c r="G2173" i="39"/>
  <c r="H2173" i="39"/>
  <c r="D2174" i="39"/>
  <c r="E2174" i="39"/>
  <c r="F2174" i="39"/>
  <c r="G2174" i="39"/>
  <c r="H2174" i="39"/>
  <c r="D2175" i="39"/>
  <c r="E2175" i="39"/>
  <c r="F2175" i="39"/>
  <c r="G2175" i="39"/>
  <c r="I2175" i="39" s="1"/>
  <c r="H2175" i="39"/>
  <c r="D2176" i="39"/>
  <c r="E2176" i="39"/>
  <c r="F2176" i="39"/>
  <c r="G2176" i="39"/>
  <c r="I2176" i="39" s="1"/>
  <c r="H2176" i="39"/>
  <c r="D2177" i="39"/>
  <c r="E2177" i="39"/>
  <c r="F2177" i="39"/>
  <c r="G2177" i="39"/>
  <c r="H2177" i="39"/>
  <c r="D2178" i="39"/>
  <c r="E2178" i="39"/>
  <c r="F2178" i="39"/>
  <c r="G2178" i="39"/>
  <c r="H2178" i="39"/>
  <c r="D2179" i="39"/>
  <c r="E2179" i="39"/>
  <c r="F2179" i="39"/>
  <c r="G2179" i="39"/>
  <c r="I2179" i="39" s="1"/>
  <c r="H2179" i="39"/>
  <c r="D2180" i="39"/>
  <c r="E2180" i="39"/>
  <c r="F2180" i="39"/>
  <c r="G2180" i="39"/>
  <c r="I2180" i="39" s="1"/>
  <c r="H2180" i="39"/>
  <c r="D2181" i="39"/>
  <c r="E2181" i="39"/>
  <c r="F2181" i="39"/>
  <c r="G2181" i="39"/>
  <c r="H2181" i="39"/>
  <c r="D2182" i="39"/>
  <c r="E2182" i="39"/>
  <c r="F2182" i="39"/>
  <c r="G2182" i="39"/>
  <c r="H2182" i="39"/>
  <c r="D2183" i="39"/>
  <c r="E2183" i="39"/>
  <c r="F2183" i="39"/>
  <c r="G2183" i="39"/>
  <c r="I2183" i="39" s="1"/>
  <c r="H2183" i="39"/>
  <c r="D2184" i="39"/>
  <c r="E2184" i="39"/>
  <c r="F2184" i="39"/>
  <c r="G2184" i="39"/>
  <c r="I2184" i="39" s="1"/>
  <c r="H2184" i="39"/>
  <c r="D2185" i="39"/>
  <c r="E2185" i="39"/>
  <c r="F2185" i="39"/>
  <c r="G2185" i="39"/>
  <c r="H2185" i="39"/>
  <c r="D2186" i="39"/>
  <c r="E2186" i="39"/>
  <c r="F2186" i="39"/>
  <c r="G2186" i="39"/>
  <c r="H2186" i="39"/>
  <c r="D2187" i="39"/>
  <c r="E2187" i="39"/>
  <c r="F2187" i="39"/>
  <c r="G2187" i="39"/>
  <c r="H2187" i="39"/>
  <c r="D2188" i="39"/>
  <c r="E2188" i="39"/>
  <c r="F2188" i="39"/>
  <c r="G2188" i="39"/>
  <c r="I2188" i="39" s="1"/>
  <c r="H2188" i="39"/>
  <c r="D2189" i="39"/>
  <c r="E2189" i="39"/>
  <c r="F2189" i="39"/>
  <c r="G2189" i="39"/>
  <c r="H2189" i="39"/>
  <c r="D2190" i="39"/>
  <c r="E2190" i="39"/>
  <c r="F2190" i="39"/>
  <c r="G2190" i="39"/>
  <c r="H2190" i="39"/>
  <c r="D2191" i="39"/>
  <c r="E2191" i="39"/>
  <c r="F2191" i="39"/>
  <c r="G2191" i="39"/>
  <c r="I2191" i="39" s="1"/>
  <c r="H2191" i="39"/>
  <c r="D2192" i="39"/>
  <c r="E2192" i="39"/>
  <c r="F2192" i="39"/>
  <c r="G2192" i="39"/>
  <c r="I2192" i="39" s="1"/>
  <c r="H2192" i="39"/>
  <c r="D2193" i="39"/>
  <c r="E2193" i="39"/>
  <c r="F2193" i="39"/>
  <c r="G2193" i="39"/>
  <c r="H2193" i="39"/>
  <c r="D2194" i="39"/>
  <c r="E2194" i="39"/>
  <c r="F2194" i="39"/>
  <c r="G2194" i="39"/>
  <c r="H2194" i="39"/>
  <c r="D2195" i="39"/>
  <c r="E2195" i="39"/>
  <c r="F2195" i="39"/>
  <c r="G2195" i="39"/>
  <c r="I2195" i="39" s="1"/>
  <c r="H2195" i="39"/>
  <c r="D2196" i="39"/>
  <c r="E2196" i="39"/>
  <c r="F2196" i="39"/>
  <c r="G2196" i="39"/>
  <c r="I2196" i="39" s="1"/>
  <c r="H2196" i="39"/>
  <c r="D2197" i="39"/>
  <c r="E2197" i="39"/>
  <c r="F2197" i="39"/>
  <c r="G2197" i="39"/>
  <c r="H2197" i="39"/>
  <c r="D2198" i="39"/>
  <c r="E2198" i="39"/>
  <c r="F2198" i="39"/>
  <c r="G2198" i="39"/>
  <c r="H2198" i="39"/>
  <c r="D2199" i="39"/>
  <c r="E2199" i="39"/>
  <c r="F2199" i="39"/>
  <c r="G2199" i="39"/>
  <c r="I2199" i="39" s="1"/>
  <c r="H2199" i="39"/>
  <c r="D2200" i="39"/>
  <c r="E2200" i="39"/>
  <c r="F2200" i="39"/>
  <c r="G2200" i="39"/>
  <c r="I2200" i="39" s="1"/>
  <c r="H2200" i="39"/>
  <c r="D2201" i="39"/>
  <c r="E2201" i="39"/>
  <c r="F2201" i="39"/>
  <c r="G2201" i="39"/>
  <c r="H2201" i="39"/>
  <c r="D2202" i="39"/>
  <c r="E2202" i="39"/>
  <c r="F2202" i="39"/>
  <c r="G2202" i="39"/>
  <c r="H2202" i="39"/>
  <c r="D2203" i="39"/>
  <c r="E2203" i="39"/>
  <c r="F2203" i="39"/>
  <c r="G2203" i="39"/>
  <c r="I2203" i="39" s="1"/>
  <c r="H2203" i="39"/>
  <c r="D2204" i="39"/>
  <c r="E2204" i="39"/>
  <c r="F2204" i="39"/>
  <c r="G2204" i="39"/>
  <c r="I2204" i="39" s="1"/>
  <c r="H2204" i="39"/>
  <c r="D2205" i="39"/>
  <c r="E2205" i="39"/>
  <c r="F2205" i="39"/>
  <c r="G2205" i="39"/>
  <c r="H2205" i="39"/>
  <c r="D2206" i="39"/>
  <c r="E2206" i="39"/>
  <c r="F2206" i="39"/>
  <c r="G2206" i="39"/>
  <c r="H2206" i="39"/>
  <c r="D2207" i="39"/>
  <c r="E2207" i="39"/>
  <c r="F2207" i="39"/>
  <c r="G2207" i="39"/>
  <c r="I2207" i="39" s="1"/>
  <c r="H2207" i="39"/>
  <c r="D2208" i="39"/>
  <c r="E2208" i="39"/>
  <c r="F2208" i="39"/>
  <c r="G2208" i="39"/>
  <c r="I2208" i="39" s="1"/>
  <c r="H2208" i="39"/>
  <c r="D2209" i="39"/>
  <c r="E2209" i="39"/>
  <c r="F2209" i="39"/>
  <c r="G2209" i="39"/>
  <c r="H2209" i="39"/>
  <c r="D2210" i="39"/>
  <c r="E2210" i="39"/>
  <c r="F2210" i="39"/>
  <c r="G2210" i="39"/>
  <c r="H2210" i="39"/>
  <c r="D2211" i="39"/>
  <c r="E2211" i="39"/>
  <c r="F2211" i="39"/>
  <c r="G2211" i="39"/>
  <c r="I2211" i="39" s="1"/>
  <c r="H2211" i="39"/>
  <c r="D2212" i="39"/>
  <c r="E2212" i="39"/>
  <c r="F2212" i="39"/>
  <c r="G2212" i="39"/>
  <c r="I2212" i="39" s="1"/>
  <c r="H2212" i="39"/>
  <c r="D2213" i="39"/>
  <c r="E2213" i="39"/>
  <c r="F2213" i="39"/>
  <c r="G2213" i="39"/>
  <c r="H2213" i="39"/>
  <c r="D2214" i="39"/>
  <c r="E2214" i="39"/>
  <c r="F2214" i="39"/>
  <c r="G2214" i="39"/>
  <c r="H2214" i="39"/>
  <c r="D2215" i="39"/>
  <c r="E2215" i="39"/>
  <c r="F2215" i="39"/>
  <c r="G2215" i="39"/>
  <c r="I2215" i="39" s="1"/>
  <c r="H2215" i="39"/>
  <c r="D2216" i="39"/>
  <c r="E2216" i="39"/>
  <c r="F2216" i="39"/>
  <c r="G2216" i="39"/>
  <c r="I2216" i="39" s="1"/>
  <c r="H2216" i="39"/>
  <c r="D2217" i="39"/>
  <c r="E2217" i="39"/>
  <c r="F2217" i="39"/>
  <c r="G2217" i="39"/>
  <c r="H2217" i="39"/>
  <c r="D2218" i="39"/>
  <c r="E2218" i="39"/>
  <c r="F2218" i="39"/>
  <c r="G2218" i="39"/>
  <c r="H2218" i="39"/>
  <c r="D2219" i="39"/>
  <c r="E2219" i="39"/>
  <c r="F2219" i="39"/>
  <c r="G2219" i="39"/>
  <c r="I2219" i="39" s="1"/>
  <c r="H2219" i="39"/>
  <c r="D2220" i="39"/>
  <c r="E2220" i="39"/>
  <c r="F2220" i="39"/>
  <c r="G2220" i="39"/>
  <c r="I2220" i="39" s="1"/>
  <c r="H2220" i="39"/>
  <c r="D2221" i="39"/>
  <c r="E2221" i="39"/>
  <c r="F2221" i="39"/>
  <c r="G2221" i="39"/>
  <c r="H2221" i="39"/>
  <c r="D2222" i="39"/>
  <c r="E2222" i="39"/>
  <c r="F2222" i="39"/>
  <c r="G2222" i="39"/>
  <c r="H2222" i="39"/>
  <c r="D2223" i="39"/>
  <c r="E2223" i="39"/>
  <c r="F2223" i="39"/>
  <c r="G2223" i="39"/>
  <c r="I2223" i="39" s="1"/>
  <c r="H2223" i="39"/>
  <c r="D2224" i="39"/>
  <c r="E2224" i="39"/>
  <c r="F2224" i="39"/>
  <c r="G2224" i="39"/>
  <c r="I2224" i="39" s="1"/>
  <c r="H2224" i="39"/>
  <c r="D2225" i="39"/>
  <c r="E2225" i="39"/>
  <c r="F2225" i="39"/>
  <c r="G2225" i="39"/>
  <c r="H2225" i="39"/>
  <c r="D2226" i="39"/>
  <c r="E2226" i="39"/>
  <c r="F2226" i="39"/>
  <c r="G2226" i="39"/>
  <c r="H2226" i="39"/>
  <c r="D2227" i="39"/>
  <c r="E2227" i="39"/>
  <c r="F2227" i="39"/>
  <c r="G2227" i="39"/>
  <c r="I2227" i="39" s="1"/>
  <c r="H2227" i="39"/>
  <c r="D2228" i="39"/>
  <c r="E2228" i="39"/>
  <c r="F2228" i="39"/>
  <c r="G2228" i="39"/>
  <c r="I2228" i="39" s="1"/>
  <c r="H2228" i="39"/>
  <c r="D2229" i="39"/>
  <c r="E2229" i="39"/>
  <c r="F2229" i="39"/>
  <c r="G2229" i="39"/>
  <c r="H2229" i="39"/>
  <c r="D2230" i="39"/>
  <c r="E2230" i="39"/>
  <c r="F2230" i="39"/>
  <c r="G2230" i="39"/>
  <c r="H2230" i="39"/>
  <c r="D2231" i="39"/>
  <c r="E2231" i="39"/>
  <c r="F2231" i="39"/>
  <c r="G2231" i="39"/>
  <c r="I2231" i="39" s="1"/>
  <c r="H2231" i="39"/>
  <c r="D2232" i="39"/>
  <c r="E2232" i="39"/>
  <c r="F2232" i="39"/>
  <c r="G2232" i="39"/>
  <c r="I2232" i="39" s="1"/>
  <c r="H2232" i="39"/>
  <c r="D2233" i="39"/>
  <c r="E2233" i="39"/>
  <c r="F2233" i="39"/>
  <c r="G2233" i="39"/>
  <c r="H2233" i="39"/>
  <c r="D2234" i="39"/>
  <c r="E2234" i="39"/>
  <c r="F2234" i="39"/>
  <c r="G2234" i="39"/>
  <c r="H2234" i="39"/>
  <c r="D2235" i="39"/>
  <c r="E2235" i="39"/>
  <c r="F2235" i="39"/>
  <c r="G2235" i="39"/>
  <c r="I2235" i="39" s="1"/>
  <c r="H2235" i="39"/>
  <c r="D2236" i="39"/>
  <c r="E2236" i="39"/>
  <c r="F2236" i="39"/>
  <c r="G2236" i="39"/>
  <c r="I2236" i="39" s="1"/>
  <c r="H2236" i="39"/>
  <c r="D2237" i="39"/>
  <c r="E2237" i="39"/>
  <c r="F2237" i="39"/>
  <c r="G2237" i="39"/>
  <c r="H2237" i="39"/>
  <c r="D2238" i="39"/>
  <c r="E2238" i="39"/>
  <c r="F2238" i="39"/>
  <c r="G2238" i="39"/>
  <c r="H2238" i="39"/>
  <c r="D2239" i="39"/>
  <c r="E2239" i="39"/>
  <c r="F2239" i="39"/>
  <c r="G2239" i="39"/>
  <c r="H2239" i="39"/>
  <c r="D2240" i="39"/>
  <c r="E2240" i="39"/>
  <c r="F2240" i="39"/>
  <c r="G2240" i="39"/>
  <c r="H2240" i="39"/>
  <c r="D2241" i="39"/>
  <c r="E2241" i="39"/>
  <c r="F2241" i="39"/>
  <c r="G2241" i="39"/>
  <c r="H2241" i="39"/>
  <c r="D2242" i="39"/>
  <c r="E2242" i="39"/>
  <c r="F2242" i="39"/>
  <c r="G2242" i="39"/>
  <c r="H2242" i="39"/>
  <c r="D2243" i="39"/>
  <c r="E2243" i="39"/>
  <c r="F2243" i="39"/>
  <c r="G2243" i="39"/>
  <c r="H2243" i="39"/>
  <c r="D2244" i="39"/>
  <c r="E2244" i="39"/>
  <c r="F2244" i="39"/>
  <c r="G2244" i="39"/>
  <c r="I2244" i="39" s="1"/>
  <c r="H2244" i="39"/>
  <c r="D2245" i="39"/>
  <c r="E2245" i="39"/>
  <c r="F2245" i="39"/>
  <c r="G2245" i="39"/>
  <c r="H2245" i="39"/>
  <c r="D2246" i="39"/>
  <c r="E2246" i="39"/>
  <c r="F2246" i="39"/>
  <c r="G2246" i="39"/>
  <c r="H2246" i="39"/>
  <c r="D2247" i="39"/>
  <c r="E2247" i="39"/>
  <c r="F2247" i="39"/>
  <c r="G2247" i="39"/>
  <c r="H2247" i="39"/>
  <c r="D2248" i="39"/>
  <c r="E2248" i="39"/>
  <c r="F2248" i="39"/>
  <c r="G2248" i="39"/>
  <c r="I2248" i="39" s="1"/>
  <c r="H2248" i="39"/>
  <c r="D2249" i="39"/>
  <c r="E2249" i="39"/>
  <c r="F2249" i="39"/>
  <c r="G2249" i="39"/>
  <c r="H2249" i="39"/>
  <c r="D2250" i="39"/>
  <c r="E2250" i="39"/>
  <c r="F2250" i="39"/>
  <c r="G2250" i="39"/>
  <c r="H2250" i="39"/>
  <c r="D2251" i="39"/>
  <c r="E2251" i="39"/>
  <c r="F2251" i="39"/>
  <c r="G2251" i="39"/>
  <c r="H2251" i="39"/>
  <c r="D2252" i="39"/>
  <c r="E2252" i="39"/>
  <c r="F2252" i="39"/>
  <c r="G2252" i="39"/>
  <c r="I2252" i="39" s="1"/>
  <c r="H2252" i="39"/>
  <c r="D2253" i="39"/>
  <c r="E2253" i="39"/>
  <c r="F2253" i="39"/>
  <c r="G2253" i="39"/>
  <c r="H2253" i="39"/>
  <c r="D2254" i="39"/>
  <c r="E2254" i="39"/>
  <c r="F2254" i="39"/>
  <c r="G2254" i="39"/>
  <c r="H2254" i="39"/>
  <c r="D2255" i="39"/>
  <c r="E2255" i="39"/>
  <c r="F2255" i="39"/>
  <c r="G2255" i="39"/>
  <c r="I2255" i="39" s="1"/>
  <c r="H2255" i="39"/>
  <c r="D2256" i="39"/>
  <c r="E2256" i="39"/>
  <c r="F2256" i="39"/>
  <c r="G2256" i="39"/>
  <c r="H2256" i="39"/>
  <c r="D2257" i="39"/>
  <c r="E2257" i="39"/>
  <c r="F2257" i="39"/>
  <c r="G2257" i="39"/>
  <c r="H2257" i="39"/>
  <c r="D2258" i="39"/>
  <c r="E2258" i="39"/>
  <c r="F2258" i="39"/>
  <c r="G2258" i="39"/>
  <c r="H2258" i="39"/>
  <c r="D2259" i="39"/>
  <c r="E2259" i="39"/>
  <c r="F2259" i="39"/>
  <c r="G2259" i="39"/>
  <c r="H2259" i="39"/>
  <c r="D2260" i="39"/>
  <c r="E2260" i="39"/>
  <c r="F2260" i="39"/>
  <c r="G2260" i="39"/>
  <c r="I2260" i="39" s="1"/>
  <c r="H2260" i="39"/>
  <c r="D2261" i="39"/>
  <c r="E2261" i="39"/>
  <c r="F2261" i="39"/>
  <c r="G2261" i="39"/>
  <c r="H2261" i="39"/>
  <c r="D2262" i="39"/>
  <c r="E2262" i="39"/>
  <c r="F2262" i="39"/>
  <c r="G2262" i="39"/>
  <c r="H2262" i="39"/>
  <c r="D2263" i="39"/>
  <c r="E2263" i="39"/>
  <c r="F2263" i="39"/>
  <c r="G2263" i="39"/>
  <c r="I2263" i="39" s="1"/>
  <c r="H2263" i="39"/>
  <c r="D2264" i="39"/>
  <c r="E2264" i="39"/>
  <c r="F2264" i="39"/>
  <c r="G2264" i="39"/>
  <c r="H2264" i="39"/>
  <c r="D2265" i="39"/>
  <c r="E2265" i="39"/>
  <c r="F2265" i="39"/>
  <c r="G2265" i="39"/>
  <c r="H2265" i="39"/>
  <c r="D2266" i="39"/>
  <c r="E2266" i="39"/>
  <c r="F2266" i="39"/>
  <c r="G2266" i="39"/>
  <c r="H2266" i="39"/>
  <c r="D2267" i="39"/>
  <c r="E2267" i="39"/>
  <c r="F2267" i="39"/>
  <c r="G2267" i="39"/>
  <c r="I2267" i="39" s="1"/>
  <c r="H2267" i="39"/>
  <c r="D2268" i="39"/>
  <c r="E2268" i="39"/>
  <c r="F2268" i="39"/>
  <c r="G2268" i="39"/>
  <c r="I2268" i="39" s="1"/>
  <c r="H2268" i="39"/>
  <c r="D2269" i="39"/>
  <c r="E2269" i="39"/>
  <c r="F2269" i="39"/>
  <c r="G2269" i="39"/>
  <c r="H2269" i="39"/>
  <c r="D2270" i="39"/>
  <c r="E2270" i="39"/>
  <c r="F2270" i="39"/>
  <c r="G2270" i="39"/>
  <c r="H2270" i="39"/>
  <c r="D2271" i="39"/>
  <c r="E2271" i="39"/>
  <c r="F2271" i="39"/>
  <c r="G2271" i="39"/>
  <c r="I2271" i="39" s="1"/>
  <c r="H2271" i="39"/>
  <c r="D2272" i="39"/>
  <c r="E2272" i="39"/>
  <c r="F2272" i="39"/>
  <c r="G2272" i="39"/>
  <c r="H2272" i="39"/>
  <c r="D2273" i="39"/>
  <c r="E2273" i="39"/>
  <c r="F2273" i="39"/>
  <c r="G2273" i="39"/>
  <c r="H2273" i="39"/>
  <c r="D2274" i="39"/>
  <c r="E2274" i="39"/>
  <c r="F2274" i="39"/>
  <c r="G2274" i="39"/>
  <c r="H2274" i="39"/>
  <c r="D2275" i="39"/>
  <c r="E2275" i="39"/>
  <c r="F2275" i="39"/>
  <c r="G2275" i="39"/>
  <c r="H2275" i="39"/>
  <c r="D2276" i="39"/>
  <c r="E2276" i="39"/>
  <c r="F2276" i="39"/>
  <c r="G2276" i="39"/>
  <c r="I2276" i="39" s="1"/>
  <c r="H2276" i="39"/>
  <c r="D2277" i="39"/>
  <c r="E2277" i="39"/>
  <c r="F2277" i="39"/>
  <c r="G2277" i="39"/>
  <c r="H2277" i="39"/>
  <c r="D2278" i="39"/>
  <c r="E2278" i="39"/>
  <c r="F2278" i="39"/>
  <c r="G2278" i="39"/>
  <c r="H2278" i="39"/>
  <c r="D2279" i="39"/>
  <c r="E2279" i="39"/>
  <c r="F2279" i="39"/>
  <c r="G2279" i="39"/>
  <c r="H2279" i="39"/>
  <c r="D2280" i="39"/>
  <c r="E2280" i="39"/>
  <c r="F2280" i="39"/>
  <c r="G2280" i="39"/>
  <c r="I2280" i="39" s="1"/>
  <c r="H2280" i="39"/>
  <c r="D2281" i="39"/>
  <c r="E2281" i="39"/>
  <c r="F2281" i="39"/>
  <c r="G2281" i="39"/>
  <c r="H2281" i="39"/>
  <c r="D2282" i="39"/>
  <c r="E2282" i="39"/>
  <c r="F2282" i="39"/>
  <c r="G2282" i="39"/>
  <c r="H2282" i="39"/>
  <c r="D2283" i="39"/>
  <c r="E2283" i="39"/>
  <c r="F2283" i="39"/>
  <c r="G2283" i="39"/>
  <c r="H2283" i="39"/>
  <c r="D2284" i="39"/>
  <c r="E2284" i="39"/>
  <c r="F2284" i="39"/>
  <c r="G2284" i="39"/>
  <c r="H2284" i="39"/>
  <c r="D2285" i="39"/>
  <c r="E2285" i="39"/>
  <c r="F2285" i="39"/>
  <c r="G2285" i="39"/>
  <c r="I2285" i="39" s="1"/>
  <c r="H2285" i="39"/>
  <c r="D2286" i="39"/>
  <c r="E2286" i="39"/>
  <c r="F2286" i="39"/>
  <c r="G2286" i="39"/>
  <c r="H2286" i="39"/>
  <c r="D2287" i="39"/>
  <c r="E2287" i="39"/>
  <c r="F2287" i="39"/>
  <c r="G2287" i="39"/>
  <c r="H2287" i="39"/>
  <c r="D2288" i="39"/>
  <c r="E2288" i="39"/>
  <c r="F2288" i="39"/>
  <c r="G2288" i="39"/>
  <c r="I2288" i="39" s="1"/>
  <c r="H2288" i="39"/>
  <c r="D2289" i="39"/>
  <c r="E2289" i="39"/>
  <c r="F2289" i="39"/>
  <c r="G2289" i="39"/>
  <c r="H2289" i="39"/>
  <c r="D2290" i="39"/>
  <c r="E2290" i="39"/>
  <c r="F2290" i="39"/>
  <c r="G2290" i="39"/>
  <c r="H2290" i="39"/>
  <c r="D2291" i="39"/>
  <c r="E2291" i="39"/>
  <c r="F2291" i="39"/>
  <c r="G2291" i="39"/>
  <c r="H2291" i="39"/>
  <c r="D2292" i="39"/>
  <c r="E2292" i="39"/>
  <c r="F2292" i="39"/>
  <c r="G2292" i="39"/>
  <c r="H2292" i="39"/>
  <c r="D2293" i="39"/>
  <c r="E2293" i="39"/>
  <c r="F2293" i="39"/>
  <c r="G2293" i="39"/>
  <c r="I2293" i="39" s="1"/>
  <c r="H2293" i="39"/>
  <c r="D2294" i="39"/>
  <c r="E2294" i="39"/>
  <c r="F2294" i="39"/>
  <c r="G2294" i="39"/>
  <c r="H2294" i="39"/>
  <c r="D2295" i="39"/>
  <c r="E2295" i="39"/>
  <c r="F2295" i="39"/>
  <c r="G2295" i="39"/>
  <c r="H2295" i="39"/>
  <c r="D2296" i="39"/>
  <c r="E2296" i="39"/>
  <c r="F2296" i="39"/>
  <c r="G2296" i="39"/>
  <c r="I2296" i="39" s="1"/>
  <c r="H2296" i="39"/>
  <c r="D2297" i="39"/>
  <c r="E2297" i="39"/>
  <c r="F2297" i="39"/>
  <c r="G2297" i="39"/>
  <c r="H2297" i="39"/>
  <c r="D2298" i="39"/>
  <c r="E2298" i="39"/>
  <c r="F2298" i="39"/>
  <c r="G2298" i="39"/>
  <c r="H2298" i="39"/>
  <c r="D2299" i="39"/>
  <c r="E2299" i="39"/>
  <c r="F2299" i="39"/>
  <c r="G2299" i="39"/>
  <c r="H2299" i="39"/>
  <c r="D2300" i="39"/>
  <c r="E2300" i="39"/>
  <c r="F2300" i="39"/>
  <c r="G2300" i="39"/>
  <c r="I2300" i="39" s="1"/>
  <c r="H2300" i="39"/>
  <c r="D2301" i="39"/>
  <c r="E2301" i="39"/>
  <c r="F2301" i="39"/>
  <c r="G2301" i="39"/>
  <c r="H2301" i="39"/>
  <c r="D2302" i="39"/>
  <c r="E2302" i="39"/>
  <c r="F2302" i="39"/>
  <c r="G2302" i="39"/>
  <c r="H2302" i="39"/>
  <c r="D2303" i="39"/>
  <c r="E2303" i="39"/>
  <c r="F2303" i="39"/>
  <c r="G2303" i="39"/>
  <c r="H2303" i="39"/>
  <c r="D2304" i="39"/>
  <c r="E2304" i="39"/>
  <c r="F2304" i="39"/>
  <c r="G2304" i="39"/>
  <c r="I2304" i="39" s="1"/>
  <c r="H2304" i="39"/>
  <c r="D2305" i="39"/>
  <c r="E2305" i="39"/>
  <c r="F2305" i="39"/>
  <c r="G2305" i="39"/>
  <c r="I2305" i="39" s="1"/>
  <c r="H2305" i="39"/>
  <c r="D2306" i="39"/>
  <c r="E2306" i="39"/>
  <c r="F2306" i="39"/>
  <c r="G2306" i="39"/>
  <c r="H2306" i="39"/>
  <c r="D2307" i="39"/>
  <c r="E2307" i="39"/>
  <c r="F2307" i="39"/>
  <c r="G2307" i="39"/>
  <c r="H2307" i="39"/>
  <c r="D2308" i="39"/>
  <c r="E2308" i="39"/>
  <c r="F2308" i="39"/>
  <c r="G2308" i="39"/>
  <c r="I2308" i="39" s="1"/>
  <c r="H2308" i="39"/>
  <c r="D2309" i="39"/>
  <c r="E2309" i="39"/>
  <c r="F2309" i="39"/>
  <c r="G2309" i="39"/>
  <c r="H2309" i="39"/>
  <c r="D2310" i="39"/>
  <c r="E2310" i="39"/>
  <c r="F2310" i="39"/>
  <c r="G2310" i="39"/>
  <c r="H2310" i="39"/>
  <c r="D2311" i="39"/>
  <c r="E2311" i="39"/>
  <c r="F2311" i="39"/>
  <c r="G2311" i="39"/>
  <c r="H2311" i="39"/>
  <c r="D2312" i="39"/>
  <c r="E2312" i="39"/>
  <c r="F2312" i="39"/>
  <c r="G2312" i="39"/>
  <c r="I2312" i="39" s="1"/>
  <c r="H2312" i="39"/>
  <c r="D2313" i="39"/>
  <c r="E2313" i="39"/>
  <c r="F2313" i="39"/>
  <c r="G2313" i="39"/>
  <c r="I2313" i="39" s="1"/>
  <c r="H2313" i="39"/>
  <c r="D2314" i="39"/>
  <c r="E2314" i="39"/>
  <c r="F2314" i="39"/>
  <c r="G2314" i="39"/>
  <c r="H2314" i="39"/>
  <c r="D2315" i="39"/>
  <c r="E2315" i="39"/>
  <c r="F2315" i="39"/>
  <c r="G2315" i="39"/>
  <c r="H2315" i="39"/>
  <c r="D2316" i="39"/>
  <c r="E2316" i="39"/>
  <c r="F2316" i="39"/>
  <c r="G2316" i="39"/>
  <c r="I2316" i="39" s="1"/>
  <c r="H2316" i="39"/>
  <c r="D2317" i="39"/>
  <c r="E2317" i="39"/>
  <c r="F2317" i="39"/>
  <c r="G2317" i="39"/>
  <c r="I2317" i="39" s="1"/>
  <c r="H2317" i="39"/>
  <c r="D2318" i="39"/>
  <c r="E2318" i="39"/>
  <c r="F2318" i="39"/>
  <c r="G2318" i="39"/>
  <c r="H2318" i="39"/>
  <c r="D2319" i="39"/>
  <c r="E2319" i="39"/>
  <c r="F2319" i="39"/>
  <c r="G2319" i="39"/>
  <c r="H2319" i="39"/>
  <c r="D2320" i="39"/>
  <c r="E2320" i="39"/>
  <c r="F2320" i="39"/>
  <c r="G2320" i="39"/>
  <c r="I2320" i="39" s="1"/>
  <c r="H2320" i="39"/>
  <c r="D2321" i="39"/>
  <c r="E2321" i="39"/>
  <c r="F2321" i="39"/>
  <c r="G2321" i="39"/>
  <c r="I2321" i="39" s="1"/>
  <c r="H2321" i="39"/>
  <c r="D2322" i="39"/>
  <c r="E2322" i="39"/>
  <c r="F2322" i="39"/>
  <c r="G2322" i="39"/>
  <c r="H2322" i="39"/>
  <c r="D2323" i="39"/>
  <c r="E2323" i="39"/>
  <c r="F2323" i="39"/>
  <c r="G2323" i="39"/>
  <c r="H2323" i="39"/>
  <c r="D2324" i="39"/>
  <c r="E2324" i="39"/>
  <c r="F2324" i="39"/>
  <c r="G2324" i="39"/>
  <c r="I2324" i="39" s="1"/>
  <c r="H2324" i="39"/>
  <c r="D2325" i="39"/>
  <c r="E2325" i="39"/>
  <c r="F2325" i="39"/>
  <c r="G2325" i="39"/>
  <c r="I2325" i="39" s="1"/>
  <c r="H2325" i="39"/>
  <c r="D2326" i="39"/>
  <c r="E2326" i="39"/>
  <c r="F2326" i="39"/>
  <c r="G2326" i="39"/>
  <c r="H2326" i="39"/>
  <c r="D2327" i="39"/>
  <c r="E2327" i="39"/>
  <c r="F2327" i="39"/>
  <c r="G2327" i="39"/>
  <c r="H2327" i="39"/>
  <c r="D2328" i="39"/>
  <c r="E2328" i="39"/>
  <c r="F2328" i="39"/>
  <c r="G2328" i="39"/>
  <c r="I2328" i="39" s="1"/>
  <c r="H2328" i="39"/>
  <c r="D2329" i="39"/>
  <c r="E2329" i="39"/>
  <c r="F2329" i="39"/>
  <c r="G2329" i="39"/>
  <c r="I2329" i="39" s="1"/>
  <c r="H2329" i="39"/>
  <c r="D2330" i="39"/>
  <c r="E2330" i="39"/>
  <c r="F2330" i="39"/>
  <c r="G2330" i="39"/>
  <c r="H2330" i="39"/>
  <c r="D2331" i="39"/>
  <c r="E2331" i="39"/>
  <c r="F2331" i="39"/>
  <c r="G2331" i="39"/>
  <c r="H2331" i="39"/>
  <c r="D2332" i="39"/>
  <c r="E2332" i="39"/>
  <c r="F2332" i="39"/>
  <c r="G2332" i="39"/>
  <c r="I2332" i="39" s="1"/>
  <c r="H2332" i="39"/>
  <c r="D2333" i="39"/>
  <c r="E2333" i="39"/>
  <c r="F2333" i="39"/>
  <c r="G2333" i="39"/>
  <c r="H2333" i="39"/>
  <c r="D2334" i="39"/>
  <c r="E2334" i="39"/>
  <c r="F2334" i="39"/>
  <c r="G2334" i="39"/>
  <c r="H2334" i="39"/>
  <c r="D2335" i="39"/>
  <c r="E2335" i="39"/>
  <c r="F2335" i="39"/>
  <c r="G2335" i="39"/>
  <c r="H2335" i="39"/>
  <c r="D2336" i="39"/>
  <c r="E2336" i="39"/>
  <c r="F2336" i="39"/>
  <c r="G2336" i="39"/>
  <c r="I2336" i="39" s="1"/>
  <c r="H2336" i="39"/>
  <c r="D2337" i="39"/>
  <c r="E2337" i="39"/>
  <c r="F2337" i="39"/>
  <c r="G2337" i="39"/>
  <c r="I2337" i="39" s="1"/>
  <c r="H2337" i="39"/>
  <c r="D2338" i="39"/>
  <c r="E2338" i="39"/>
  <c r="F2338" i="39"/>
  <c r="G2338" i="39"/>
  <c r="H2338" i="39"/>
  <c r="D2339" i="39"/>
  <c r="E2339" i="39"/>
  <c r="F2339" i="39"/>
  <c r="G2339" i="39"/>
  <c r="H2339" i="39"/>
  <c r="D2340" i="39"/>
  <c r="E2340" i="39"/>
  <c r="F2340" i="39"/>
  <c r="G2340" i="39"/>
  <c r="I2340" i="39" s="1"/>
  <c r="H2340" i="39"/>
  <c r="D2341" i="39"/>
  <c r="E2341" i="39"/>
  <c r="F2341" i="39"/>
  <c r="G2341" i="39"/>
  <c r="I2341" i="39" s="1"/>
  <c r="H2341" i="39"/>
  <c r="D2342" i="39"/>
  <c r="E2342" i="39"/>
  <c r="F2342" i="39"/>
  <c r="G2342" i="39"/>
  <c r="H2342" i="39"/>
  <c r="D2343" i="39"/>
  <c r="E2343" i="39"/>
  <c r="F2343" i="39"/>
  <c r="G2343" i="39"/>
  <c r="H2343" i="39"/>
  <c r="D2344" i="39"/>
  <c r="E2344" i="39"/>
  <c r="F2344" i="39"/>
  <c r="G2344" i="39"/>
  <c r="I2344" i="39" s="1"/>
  <c r="H2344" i="39"/>
  <c r="D2345" i="39"/>
  <c r="E2345" i="39"/>
  <c r="F2345" i="39"/>
  <c r="G2345" i="39"/>
  <c r="I2345" i="39" s="1"/>
  <c r="H2345" i="39"/>
  <c r="D2346" i="39"/>
  <c r="E2346" i="39"/>
  <c r="F2346" i="39"/>
  <c r="G2346" i="39"/>
  <c r="H2346" i="39"/>
  <c r="D2347" i="39"/>
  <c r="E2347" i="39"/>
  <c r="F2347" i="39"/>
  <c r="G2347" i="39"/>
  <c r="H2347" i="39"/>
  <c r="D2348" i="39"/>
  <c r="E2348" i="39"/>
  <c r="F2348" i="39"/>
  <c r="G2348" i="39"/>
  <c r="I2348" i="39" s="1"/>
  <c r="H2348" i="39"/>
  <c r="D2349" i="39"/>
  <c r="E2349" i="39"/>
  <c r="F2349" i="39"/>
  <c r="G2349" i="39"/>
  <c r="H2349" i="39"/>
  <c r="D2350" i="39"/>
  <c r="E2350" i="39"/>
  <c r="F2350" i="39"/>
  <c r="G2350" i="39"/>
  <c r="H2350" i="39"/>
  <c r="D2351" i="39"/>
  <c r="E2351" i="39"/>
  <c r="F2351" i="39"/>
  <c r="G2351" i="39"/>
  <c r="H2351" i="39"/>
  <c r="D2352" i="39"/>
  <c r="E2352" i="39"/>
  <c r="F2352" i="39"/>
  <c r="G2352" i="39"/>
  <c r="I2352" i="39" s="1"/>
  <c r="H2352" i="39"/>
  <c r="D2353" i="39"/>
  <c r="E2353" i="39"/>
  <c r="F2353" i="39"/>
  <c r="G2353" i="39"/>
  <c r="I2353" i="39" s="1"/>
  <c r="H2353" i="39"/>
  <c r="D2354" i="39"/>
  <c r="E2354" i="39"/>
  <c r="F2354" i="39"/>
  <c r="G2354" i="39"/>
  <c r="H2354" i="39"/>
  <c r="D2355" i="39"/>
  <c r="E2355" i="39"/>
  <c r="F2355" i="39"/>
  <c r="G2355" i="39"/>
  <c r="H2355" i="39"/>
  <c r="D2356" i="39"/>
  <c r="E2356" i="39"/>
  <c r="F2356" i="39"/>
  <c r="G2356" i="39"/>
  <c r="I2356" i="39" s="1"/>
  <c r="H2356" i="39"/>
  <c r="D2357" i="39"/>
  <c r="E2357" i="39"/>
  <c r="F2357" i="39"/>
  <c r="G2357" i="39"/>
  <c r="I2357" i="39" s="1"/>
  <c r="H2357" i="39"/>
  <c r="D2358" i="39"/>
  <c r="E2358" i="39"/>
  <c r="F2358" i="39"/>
  <c r="G2358" i="39"/>
  <c r="H2358" i="39"/>
  <c r="D2359" i="39"/>
  <c r="E2359" i="39"/>
  <c r="F2359" i="39"/>
  <c r="G2359" i="39"/>
  <c r="H2359" i="39"/>
  <c r="D2360" i="39"/>
  <c r="E2360" i="39"/>
  <c r="F2360" i="39"/>
  <c r="G2360" i="39"/>
  <c r="I2360" i="39" s="1"/>
  <c r="H2360" i="39"/>
  <c r="D2361" i="39"/>
  <c r="E2361" i="39"/>
  <c r="F2361" i="39"/>
  <c r="G2361" i="39"/>
  <c r="I2361" i="39" s="1"/>
  <c r="H2361" i="39"/>
  <c r="D2362" i="39"/>
  <c r="E2362" i="39"/>
  <c r="F2362" i="39"/>
  <c r="G2362" i="39"/>
  <c r="H2362" i="39"/>
  <c r="D2363" i="39"/>
  <c r="E2363" i="39"/>
  <c r="F2363" i="39"/>
  <c r="G2363" i="39"/>
  <c r="H2363" i="39"/>
  <c r="D2364" i="39"/>
  <c r="E2364" i="39"/>
  <c r="F2364" i="39"/>
  <c r="G2364" i="39"/>
  <c r="I2364" i="39" s="1"/>
  <c r="H2364" i="39"/>
  <c r="D2365" i="39"/>
  <c r="E2365" i="39"/>
  <c r="F2365" i="39"/>
  <c r="G2365" i="39"/>
  <c r="H2365" i="39"/>
  <c r="D2366" i="39"/>
  <c r="E2366" i="39"/>
  <c r="F2366" i="39"/>
  <c r="G2366" i="39"/>
  <c r="H2366" i="39"/>
  <c r="D2367" i="39"/>
  <c r="E2367" i="39"/>
  <c r="F2367" i="39"/>
  <c r="G2367" i="39"/>
  <c r="H2367" i="39"/>
  <c r="D2368" i="39"/>
  <c r="E2368" i="39"/>
  <c r="F2368" i="39"/>
  <c r="G2368" i="39"/>
  <c r="I2368" i="39" s="1"/>
  <c r="H2368" i="39"/>
  <c r="D2369" i="39"/>
  <c r="E2369" i="39"/>
  <c r="F2369" i="39"/>
  <c r="G2369" i="39"/>
  <c r="I2369" i="39" s="1"/>
  <c r="H2369" i="39"/>
  <c r="D2370" i="39"/>
  <c r="E2370" i="39"/>
  <c r="F2370" i="39"/>
  <c r="G2370" i="39"/>
  <c r="H2370" i="39"/>
  <c r="D2371" i="39"/>
  <c r="E2371" i="39"/>
  <c r="F2371" i="39"/>
  <c r="G2371" i="39"/>
  <c r="H2371" i="39"/>
  <c r="D2372" i="39"/>
  <c r="E2372" i="39"/>
  <c r="F2372" i="39"/>
  <c r="G2372" i="39"/>
  <c r="I2372" i="39" s="1"/>
  <c r="H2372" i="39"/>
  <c r="D2373" i="39"/>
  <c r="E2373" i="39"/>
  <c r="F2373" i="39"/>
  <c r="G2373" i="39"/>
  <c r="I2373" i="39" s="1"/>
  <c r="H2373" i="39"/>
  <c r="D2374" i="39"/>
  <c r="E2374" i="39"/>
  <c r="F2374" i="39"/>
  <c r="G2374" i="39"/>
  <c r="H2374" i="39"/>
  <c r="D2375" i="39"/>
  <c r="E2375" i="39"/>
  <c r="F2375" i="39"/>
  <c r="G2375" i="39"/>
  <c r="H2375" i="39"/>
  <c r="D2376" i="39"/>
  <c r="E2376" i="39"/>
  <c r="F2376" i="39"/>
  <c r="G2376" i="39"/>
  <c r="I2376" i="39" s="1"/>
  <c r="H2376" i="39"/>
  <c r="D2377" i="39"/>
  <c r="E2377" i="39"/>
  <c r="F2377" i="39"/>
  <c r="G2377" i="39"/>
  <c r="I2377" i="39" s="1"/>
  <c r="H2377" i="39"/>
  <c r="D2378" i="39"/>
  <c r="E2378" i="39"/>
  <c r="F2378" i="39"/>
  <c r="G2378" i="39"/>
  <c r="H2378" i="39"/>
  <c r="D2379" i="39"/>
  <c r="E2379" i="39"/>
  <c r="F2379" i="39"/>
  <c r="G2379" i="39"/>
  <c r="H2379" i="39"/>
  <c r="D2380" i="39"/>
  <c r="E2380" i="39"/>
  <c r="F2380" i="39"/>
  <c r="G2380" i="39"/>
  <c r="I2380" i="39" s="1"/>
  <c r="H2380" i="39"/>
  <c r="D2381" i="39"/>
  <c r="E2381" i="39"/>
  <c r="F2381" i="39"/>
  <c r="G2381" i="39"/>
  <c r="I2381" i="39" s="1"/>
  <c r="H2381" i="39"/>
  <c r="D2382" i="39"/>
  <c r="E2382" i="39"/>
  <c r="F2382" i="39"/>
  <c r="G2382" i="39"/>
  <c r="H2382" i="39"/>
  <c r="D2383" i="39"/>
  <c r="E2383" i="39"/>
  <c r="F2383" i="39"/>
  <c r="G2383" i="39"/>
  <c r="H2383" i="39"/>
  <c r="D2384" i="39"/>
  <c r="E2384" i="39"/>
  <c r="F2384" i="39"/>
  <c r="G2384" i="39"/>
  <c r="I2384" i="39" s="1"/>
  <c r="H2384" i="39"/>
  <c r="D2385" i="39"/>
  <c r="E2385" i="39"/>
  <c r="F2385" i="39"/>
  <c r="G2385" i="39"/>
  <c r="I2385" i="39" s="1"/>
  <c r="H2385" i="39"/>
  <c r="D2386" i="39"/>
  <c r="E2386" i="39"/>
  <c r="F2386" i="39"/>
  <c r="G2386" i="39"/>
  <c r="H2386" i="39"/>
  <c r="D2387" i="39"/>
  <c r="E2387" i="39"/>
  <c r="F2387" i="39"/>
  <c r="G2387" i="39"/>
  <c r="H2387" i="39"/>
  <c r="D2388" i="39"/>
  <c r="E2388" i="39"/>
  <c r="F2388" i="39"/>
  <c r="G2388" i="39"/>
  <c r="I2388" i="39" s="1"/>
  <c r="H2388" i="39"/>
  <c r="D2389" i="39"/>
  <c r="E2389" i="39"/>
  <c r="F2389" i="39"/>
  <c r="G2389" i="39"/>
  <c r="H2389" i="39"/>
  <c r="D2390" i="39"/>
  <c r="E2390" i="39"/>
  <c r="F2390" i="39"/>
  <c r="G2390" i="39"/>
  <c r="H2390" i="39"/>
  <c r="D2391" i="39"/>
  <c r="E2391" i="39"/>
  <c r="F2391" i="39"/>
  <c r="G2391" i="39"/>
  <c r="H2391" i="39"/>
  <c r="D2392" i="39"/>
  <c r="E2392" i="39"/>
  <c r="F2392" i="39"/>
  <c r="G2392" i="39"/>
  <c r="I2392" i="39" s="1"/>
  <c r="H2392" i="39"/>
  <c r="D2393" i="39"/>
  <c r="E2393" i="39"/>
  <c r="F2393" i="39"/>
  <c r="G2393" i="39"/>
  <c r="I2393" i="39" s="1"/>
  <c r="H2393" i="39"/>
  <c r="D2394" i="39"/>
  <c r="E2394" i="39"/>
  <c r="F2394" i="39"/>
  <c r="G2394" i="39"/>
  <c r="H2394" i="39"/>
  <c r="D2395" i="39"/>
  <c r="E2395" i="39"/>
  <c r="F2395" i="39"/>
  <c r="G2395" i="39"/>
  <c r="H2395" i="39"/>
  <c r="D2396" i="39"/>
  <c r="E2396" i="39"/>
  <c r="F2396" i="39"/>
  <c r="G2396" i="39"/>
  <c r="I2396" i="39" s="1"/>
  <c r="H2396" i="39"/>
  <c r="D2397" i="39"/>
  <c r="E2397" i="39"/>
  <c r="F2397" i="39"/>
  <c r="G2397" i="39"/>
  <c r="H2397" i="39"/>
  <c r="D2398" i="39"/>
  <c r="E2398" i="39"/>
  <c r="F2398" i="39"/>
  <c r="G2398" i="39"/>
  <c r="H2398" i="39"/>
  <c r="D2399" i="39"/>
  <c r="E2399" i="39"/>
  <c r="F2399" i="39"/>
  <c r="G2399" i="39"/>
  <c r="H2399" i="39"/>
  <c r="D2400" i="39"/>
  <c r="E2400" i="39"/>
  <c r="F2400" i="39"/>
  <c r="G2400" i="39"/>
  <c r="I2400" i="39" s="1"/>
  <c r="H2400" i="39"/>
  <c r="D2401" i="39"/>
  <c r="E2401" i="39"/>
  <c r="F2401" i="39"/>
  <c r="G2401" i="39"/>
  <c r="I2401" i="39" s="1"/>
  <c r="H2401" i="39"/>
  <c r="D2402" i="39"/>
  <c r="E2402" i="39"/>
  <c r="F2402" i="39"/>
  <c r="G2402" i="39"/>
  <c r="H2402" i="39"/>
  <c r="D2403" i="39"/>
  <c r="E2403" i="39"/>
  <c r="F2403" i="39"/>
  <c r="G2403" i="39"/>
  <c r="H2403" i="39"/>
  <c r="D2404" i="39"/>
  <c r="E2404" i="39"/>
  <c r="F2404" i="39"/>
  <c r="G2404" i="39"/>
  <c r="I2404" i="39" s="1"/>
  <c r="H2404" i="39"/>
  <c r="D2405" i="39"/>
  <c r="E2405" i="39"/>
  <c r="F2405" i="39"/>
  <c r="G2405" i="39"/>
  <c r="H2405" i="39"/>
  <c r="D2406" i="39"/>
  <c r="E2406" i="39"/>
  <c r="F2406" i="39"/>
  <c r="G2406" i="39"/>
  <c r="H2406" i="39"/>
  <c r="D2407" i="39"/>
  <c r="E2407" i="39"/>
  <c r="F2407" i="39"/>
  <c r="G2407" i="39"/>
  <c r="H2407" i="39"/>
  <c r="D2408" i="39"/>
  <c r="E2408" i="39"/>
  <c r="F2408" i="39"/>
  <c r="G2408" i="39"/>
  <c r="I2408" i="39" s="1"/>
  <c r="H2408" i="39"/>
  <c r="D2409" i="39"/>
  <c r="E2409" i="39"/>
  <c r="F2409" i="39"/>
  <c r="G2409" i="39"/>
  <c r="I2409" i="39" s="1"/>
  <c r="H2409" i="39"/>
  <c r="D2410" i="39"/>
  <c r="E2410" i="39"/>
  <c r="F2410" i="39"/>
  <c r="G2410" i="39"/>
  <c r="H2410" i="39"/>
  <c r="D2411" i="39"/>
  <c r="E2411" i="39"/>
  <c r="F2411" i="39"/>
  <c r="G2411" i="39"/>
  <c r="H2411" i="39"/>
  <c r="D2412" i="39"/>
  <c r="E2412" i="39"/>
  <c r="F2412" i="39"/>
  <c r="G2412" i="39"/>
  <c r="I2412" i="39" s="1"/>
  <c r="H2412" i="39"/>
  <c r="D2413" i="39"/>
  <c r="E2413" i="39"/>
  <c r="F2413" i="39"/>
  <c r="G2413" i="39"/>
  <c r="H2413" i="39"/>
  <c r="D2414" i="39"/>
  <c r="E2414" i="39"/>
  <c r="F2414" i="39"/>
  <c r="G2414" i="39"/>
  <c r="H2414" i="39"/>
  <c r="D2415" i="39"/>
  <c r="E2415" i="39"/>
  <c r="F2415" i="39"/>
  <c r="G2415" i="39"/>
  <c r="H2415" i="39"/>
  <c r="D2416" i="39"/>
  <c r="E2416" i="39"/>
  <c r="F2416" i="39"/>
  <c r="G2416" i="39"/>
  <c r="I2416" i="39" s="1"/>
  <c r="H2416" i="39"/>
  <c r="D2417" i="39"/>
  <c r="E2417" i="39"/>
  <c r="F2417" i="39"/>
  <c r="G2417" i="39"/>
  <c r="H2417" i="39"/>
  <c r="D2418" i="39"/>
  <c r="E2418" i="39"/>
  <c r="F2418" i="39"/>
  <c r="G2418" i="39"/>
  <c r="H2418" i="39"/>
  <c r="D2419" i="39"/>
  <c r="E2419" i="39"/>
  <c r="F2419" i="39"/>
  <c r="G2419" i="39"/>
  <c r="H2419" i="39"/>
  <c r="D2420" i="39"/>
  <c r="E2420" i="39"/>
  <c r="F2420" i="39"/>
  <c r="G2420" i="39"/>
  <c r="H2420" i="39"/>
  <c r="D2421" i="39"/>
  <c r="E2421" i="39"/>
  <c r="F2421" i="39"/>
  <c r="G2421" i="39"/>
  <c r="I2421" i="39" s="1"/>
  <c r="H2421" i="39"/>
  <c r="D2422" i="39"/>
  <c r="E2422" i="39"/>
  <c r="F2422" i="39"/>
  <c r="G2422" i="39"/>
  <c r="H2422" i="39"/>
  <c r="D2423" i="39"/>
  <c r="E2423" i="39"/>
  <c r="F2423" i="39"/>
  <c r="G2423" i="39"/>
  <c r="H2423" i="39"/>
  <c r="D2424" i="39"/>
  <c r="E2424" i="39"/>
  <c r="F2424" i="39"/>
  <c r="G2424" i="39"/>
  <c r="I2424" i="39" s="1"/>
  <c r="H2424" i="39"/>
  <c r="D2425" i="39"/>
  <c r="E2425" i="39"/>
  <c r="F2425" i="39"/>
  <c r="G2425" i="39"/>
  <c r="H2425" i="39"/>
  <c r="D2426" i="39"/>
  <c r="E2426" i="39"/>
  <c r="F2426" i="39"/>
  <c r="G2426" i="39"/>
  <c r="H2426" i="39"/>
  <c r="D2427" i="39"/>
  <c r="E2427" i="39"/>
  <c r="F2427" i="39"/>
  <c r="G2427" i="39"/>
  <c r="H2427" i="39"/>
  <c r="D2428" i="39"/>
  <c r="E2428" i="39"/>
  <c r="F2428" i="39"/>
  <c r="G2428" i="39"/>
  <c r="H2428" i="39"/>
  <c r="D2429" i="39"/>
  <c r="E2429" i="39"/>
  <c r="F2429" i="39"/>
  <c r="G2429" i="39"/>
  <c r="I2429" i="39" s="1"/>
  <c r="H2429" i="39"/>
  <c r="D2430" i="39"/>
  <c r="E2430" i="39"/>
  <c r="F2430" i="39"/>
  <c r="G2430" i="39"/>
  <c r="H2430" i="39"/>
  <c r="D2431" i="39"/>
  <c r="E2431" i="39"/>
  <c r="F2431" i="39"/>
  <c r="G2431" i="39"/>
  <c r="H2431" i="39"/>
  <c r="D2432" i="39"/>
  <c r="E2432" i="39"/>
  <c r="F2432" i="39"/>
  <c r="G2432" i="39"/>
  <c r="I2432" i="39" s="1"/>
  <c r="H2432" i="39"/>
  <c r="D2433" i="39"/>
  <c r="E2433" i="39"/>
  <c r="F2433" i="39"/>
  <c r="G2433" i="39"/>
  <c r="H2433" i="39"/>
  <c r="D2434" i="39"/>
  <c r="E2434" i="39"/>
  <c r="F2434" i="39"/>
  <c r="G2434" i="39"/>
  <c r="H2434" i="39"/>
  <c r="D2435" i="39"/>
  <c r="E2435" i="39"/>
  <c r="F2435" i="39"/>
  <c r="G2435" i="39"/>
  <c r="H2435" i="39"/>
  <c r="D2436" i="39"/>
  <c r="E2436" i="39"/>
  <c r="F2436" i="39"/>
  <c r="G2436" i="39"/>
  <c r="H2436" i="39"/>
  <c r="D2437" i="39"/>
  <c r="E2437" i="39"/>
  <c r="F2437" i="39"/>
  <c r="G2437" i="39"/>
  <c r="I2437" i="39" s="1"/>
  <c r="H2437" i="39"/>
  <c r="D2438" i="39"/>
  <c r="E2438" i="39"/>
  <c r="F2438" i="39"/>
  <c r="G2438" i="39"/>
  <c r="H2438" i="39"/>
  <c r="D2439" i="39"/>
  <c r="E2439" i="39"/>
  <c r="F2439" i="39"/>
  <c r="G2439" i="39"/>
  <c r="H2439" i="39"/>
  <c r="D2440" i="39"/>
  <c r="E2440" i="39"/>
  <c r="F2440" i="39"/>
  <c r="G2440" i="39"/>
  <c r="I2440" i="39" s="1"/>
  <c r="H2440" i="39"/>
  <c r="D2441" i="39"/>
  <c r="E2441" i="39"/>
  <c r="F2441" i="39"/>
  <c r="G2441" i="39"/>
  <c r="H2441" i="39"/>
  <c r="D2442" i="39"/>
  <c r="E2442" i="39"/>
  <c r="F2442" i="39"/>
  <c r="G2442" i="39"/>
  <c r="H2442" i="39"/>
  <c r="D2443" i="39"/>
  <c r="E2443" i="39"/>
  <c r="F2443" i="39"/>
  <c r="G2443" i="39"/>
  <c r="H2443" i="39"/>
  <c r="D2444" i="39"/>
  <c r="E2444" i="39"/>
  <c r="F2444" i="39"/>
  <c r="G2444" i="39"/>
  <c r="H2444" i="39"/>
  <c r="D2445" i="39"/>
  <c r="E2445" i="39"/>
  <c r="F2445" i="39"/>
  <c r="G2445" i="39"/>
  <c r="I2445" i="39" s="1"/>
  <c r="H2445" i="39"/>
  <c r="D2446" i="39"/>
  <c r="E2446" i="39"/>
  <c r="F2446" i="39"/>
  <c r="G2446" i="39"/>
  <c r="H2446" i="39"/>
  <c r="D2447" i="39"/>
  <c r="E2447" i="39"/>
  <c r="F2447" i="39"/>
  <c r="G2447" i="39"/>
  <c r="H2447" i="39"/>
  <c r="D2448" i="39"/>
  <c r="E2448" i="39"/>
  <c r="F2448" i="39"/>
  <c r="G2448" i="39"/>
  <c r="I2448" i="39" s="1"/>
  <c r="H2448" i="39"/>
  <c r="D2449" i="39"/>
  <c r="E2449" i="39"/>
  <c r="F2449" i="39"/>
  <c r="G2449" i="39"/>
  <c r="H2449" i="39"/>
  <c r="D2450" i="39"/>
  <c r="E2450" i="39"/>
  <c r="F2450" i="39"/>
  <c r="G2450" i="39"/>
  <c r="H2450" i="39"/>
  <c r="D2451" i="39"/>
  <c r="E2451" i="39"/>
  <c r="F2451" i="39"/>
  <c r="G2451" i="39"/>
  <c r="H2451" i="39"/>
  <c r="D2452" i="39"/>
  <c r="E2452" i="39"/>
  <c r="F2452" i="39"/>
  <c r="G2452" i="39"/>
  <c r="H2452" i="39"/>
  <c r="D2453" i="39"/>
  <c r="E2453" i="39"/>
  <c r="F2453" i="39"/>
  <c r="G2453" i="39"/>
  <c r="I2453" i="39" s="1"/>
  <c r="H2453" i="39"/>
  <c r="D2454" i="39"/>
  <c r="E2454" i="39"/>
  <c r="F2454" i="39"/>
  <c r="G2454" i="39"/>
  <c r="H2454" i="39"/>
  <c r="D2455" i="39"/>
  <c r="E2455" i="39"/>
  <c r="F2455" i="39"/>
  <c r="G2455" i="39"/>
  <c r="H2455" i="39"/>
  <c r="D2456" i="39"/>
  <c r="E2456" i="39"/>
  <c r="F2456" i="39"/>
  <c r="G2456" i="39"/>
  <c r="I2456" i="39" s="1"/>
  <c r="H2456" i="39"/>
  <c r="D2457" i="39"/>
  <c r="E2457" i="39"/>
  <c r="F2457" i="39"/>
  <c r="G2457" i="39"/>
  <c r="H2457" i="39"/>
  <c r="D2458" i="39"/>
  <c r="E2458" i="39"/>
  <c r="F2458" i="39"/>
  <c r="G2458" i="39"/>
  <c r="H2458" i="39"/>
  <c r="D2459" i="39"/>
  <c r="E2459" i="39"/>
  <c r="F2459" i="39"/>
  <c r="G2459" i="39"/>
  <c r="H2459" i="39"/>
  <c r="D2460" i="39"/>
  <c r="E2460" i="39"/>
  <c r="F2460" i="39"/>
  <c r="G2460" i="39"/>
  <c r="H2460" i="39"/>
  <c r="D2461" i="39"/>
  <c r="E2461" i="39"/>
  <c r="F2461" i="39"/>
  <c r="G2461" i="39"/>
  <c r="I2461" i="39" s="1"/>
  <c r="H2461" i="39"/>
  <c r="D2462" i="39"/>
  <c r="E2462" i="39"/>
  <c r="F2462" i="39"/>
  <c r="G2462" i="39"/>
  <c r="H2462" i="39"/>
  <c r="D2463" i="39"/>
  <c r="E2463" i="39"/>
  <c r="F2463" i="39"/>
  <c r="G2463" i="39"/>
  <c r="H2463" i="39"/>
  <c r="D2464" i="39"/>
  <c r="E2464" i="39"/>
  <c r="F2464" i="39"/>
  <c r="G2464" i="39"/>
  <c r="I2464" i="39" s="1"/>
  <c r="H2464" i="39"/>
  <c r="D2465" i="39"/>
  <c r="E2465" i="39"/>
  <c r="F2465" i="39"/>
  <c r="G2465" i="39"/>
  <c r="H2465" i="39"/>
  <c r="D2466" i="39"/>
  <c r="E2466" i="39"/>
  <c r="F2466" i="39"/>
  <c r="G2466" i="39"/>
  <c r="H2466" i="39"/>
  <c r="D2467" i="39"/>
  <c r="E2467" i="39"/>
  <c r="F2467" i="39"/>
  <c r="G2467" i="39"/>
  <c r="H2467" i="39"/>
  <c r="D2468" i="39"/>
  <c r="E2468" i="39"/>
  <c r="F2468" i="39"/>
  <c r="G2468" i="39"/>
  <c r="H2468" i="39"/>
  <c r="D2469" i="39"/>
  <c r="E2469" i="39"/>
  <c r="F2469" i="39"/>
  <c r="G2469" i="39"/>
  <c r="I2469" i="39" s="1"/>
  <c r="H2469" i="39"/>
  <c r="D2470" i="39"/>
  <c r="E2470" i="39"/>
  <c r="F2470" i="39"/>
  <c r="G2470" i="39"/>
  <c r="H2470" i="39"/>
  <c r="D2471" i="39"/>
  <c r="E2471" i="39"/>
  <c r="F2471" i="39"/>
  <c r="G2471" i="39"/>
  <c r="H2471" i="39"/>
  <c r="D2472" i="39"/>
  <c r="E2472" i="39"/>
  <c r="F2472" i="39"/>
  <c r="G2472" i="39"/>
  <c r="I2472" i="39" s="1"/>
  <c r="H2472" i="39"/>
  <c r="D2473" i="39"/>
  <c r="E2473" i="39"/>
  <c r="F2473" i="39"/>
  <c r="G2473" i="39"/>
  <c r="H2473" i="39"/>
  <c r="D2474" i="39"/>
  <c r="E2474" i="39"/>
  <c r="F2474" i="39"/>
  <c r="G2474" i="39"/>
  <c r="H2474" i="39"/>
  <c r="D2475" i="39"/>
  <c r="E2475" i="39"/>
  <c r="F2475" i="39"/>
  <c r="G2475" i="39"/>
  <c r="H2475" i="39"/>
  <c r="D2476" i="39"/>
  <c r="E2476" i="39"/>
  <c r="F2476" i="39"/>
  <c r="G2476" i="39"/>
  <c r="H2476" i="39"/>
  <c r="D2477" i="39"/>
  <c r="E2477" i="39"/>
  <c r="F2477" i="39"/>
  <c r="G2477" i="39"/>
  <c r="I2477" i="39" s="1"/>
  <c r="H2477" i="39"/>
  <c r="D2478" i="39"/>
  <c r="E2478" i="39"/>
  <c r="F2478" i="39"/>
  <c r="G2478" i="39"/>
  <c r="H2478" i="39"/>
  <c r="D2479" i="39"/>
  <c r="E2479" i="39"/>
  <c r="F2479" i="39"/>
  <c r="G2479" i="39"/>
  <c r="H2479" i="39"/>
  <c r="D2480" i="39"/>
  <c r="E2480" i="39"/>
  <c r="F2480" i="39"/>
  <c r="G2480" i="39"/>
  <c r="I2480" i="39" s="1"/>
  <c r="H2480" i="39"/>
  <c r="D2481" i="39"/>
  <c r="E2481" i="39"/>
  <c r="F2481" i="39"/>
  <c r="G2481" i="39"/>
  <c r="H2481" i="39"/>
  <c r="D2482" i="39"/>
  <c r="E2482" i="39"/>
  <c r="F2482" i="39"/>
  <c r="G2482" i="39"/>
  <c r="H2482" i="39"/>
  <c r="D2483" i="39"/>
  <c r="E2483" i="39"/>
  <c r="F2483" i="39"/>
  <c r="G2483" i="39"/>
  <c r="H2483" i="39"/>
  <c r="D2484" i="39"/>
  <c r="E2484" i="39"/>
  <c r="F2484" i="39"/>
  <c r="G2484" i="39"/>
  <c r="H2484" i="39"/>
  <c r="D2485" i="39"/>
  <c r="E2485" i="39"/>
  <c r="F2485" i="39"/>
  <c r="G2485" i="39"/>
  <c r="I2485" i="39" s="1"/>
  <c r="H2485" i="39"/>
  <c r="D2486" i="39"/>
  <c r="E2486" i="39"/>
  <c r="F2486" i="39"/>
  <c r="G2486" i="39"/>
  <c r="H2486" i="39"/>
  <c r="D2487" i="39"/>
  <c r="E2487" i="39"/>
  <c r="F2487" i="39"/>
  <c r="G2487" i="39"/>
  <c r="H2487" i="39"/>
  <c r="D2488" i="39"/>
  <c r="E2488" i="39"/>
  <c r="F2488" i="39"/>
  <c r="G2488" i="39"/>
  <c r="I2488" i="39" s="1"/>
  <c r="H2488" i="39"/>
  <c r="D2489" i="39"/>
  <c r="E2489" i="39"/>
  <c r="F2489" i="39"/>
  <c r="G2489" i="39"/>
  <c r="H2489" i="39"/>
  <c r="D2490" i="39"/>
  <c r="E2490" i="39"/>
  <c r="F2490" i="39"/>
  <c r="G2490" i="39"/>
  <c r="H2490" i="39"/>
  <c r="D2491" i="39"/>
  <c r="E2491" i="39"/>
  <c r="F2491" i="39"/>
  <c r="G2491" i="39"/>
  <c r="H2491" i="39"/>
  <c r="D2492" i="39"/>
  <c r="E2492" i="39"/>
  <c r="F2492" i="39"/>
  <c r="G2492" i="39"/>
  <c r="H2492" i="39"/>
  <c r="D2493" i="39"/>
  <c r="E2493" i="39"/>
  <c r="F2493" i="39"/>
  <c r="G2493" i="39"/>
  <c r="I2493" i="39" s="1"/>
  <c r="H2493" i="39"/>
  <c r="D2494" i="39"/>
  <c r="E2494" i="39"/>
  <c r="F2494" i="39"/>
  <c r="G2494" i="39"/>
  <c r="H2494" i="39"/>
  <c r="D2495" i="39"/>
  <c r="E2495" i="39"/>
  <c r="F2495" i="39"/>
  <c r="G2495" i="39"/>
  <c r="H2495" i="39"/>
  <c r="D2496" i="39"/>
  <c r="E2496" i="39"/>
  <c r="F2496" i="39"/>
  <c r="G2496" i="39"/>
  <c r="I2496" i="39" s="1"/>
  <c r="H2496" i="39"/>
  <c r="D2497" i="39"/>
  <c r="E2497" i="39"/>
  <c r="F2497" i="39"/>
  <c r="G2497" i="39"/>
  <c r="H2497" i="39"/>
  <c r="D2498" i="39"/>
  <c r="E2498" i="39"/>
  <c r="F2498" i="39"/>
  <c r="G2498" i="39"/>
  <c r="H2498" i="39"/>
  <c r="D2499" i="39"/>
  <c r="E2499" i="39"/>
  <c r="F2499" i="39"/>
  <c r="G2499" i="39"/>
  <c r="H2499" i="39"/>
  <c r="D2500" i="39"/>
  <c r="E2500" i="39"/>
  <c r="F2500" i="39"/>
  <c r="G2500" i="39"/>
  <c r="H2500" i="39"/>
  <c r="D2501" i="39"/>
  <c r="E2501" i="39"/>
  <c r="F2501" i="39"/>
  <c r="G2501" i="39"/>
  <c r="I2501" i="39" s="1"/>
  <c r="H2501" i="39"/>
  <c r="D2502" i="39"/>
  <c r="E2502" i="39"/>
  <c r="F2502" i="39"/>
  <c r="G2502" i="39"/>
  <c r="H2502" i="39"/>
  <c r="D2503" i="39"/>
  <c r="E2503" i="39"/>
  <c r="F2503" i="39"/>
  <c r="G2503" i="39"/>
  <c r="H2503" i="39"/>
  <c r="D2504" i="39"/>
  <c r="E2504" i="39"/>
  <c r="F2504" i="39"/>
  <c r="G2504" i="39"/>
  <c r="I2504" i="39" s="1"/>
  <c r="H2504" i="39"/>
  <c r="D2505" i="39"/>
  <c r="E2505" i="39"/>
  <c r="F2505" i="39"/>
  <c r="G2505" i="39"/>
  <c r="H2505" i="39"/>
  <c r="D2506" i="39"/>
  <c r="E2506" i="39"/>
  <c r="F2506" i="39"/>
  <c r="G2506" i="39"/>
  <c r="H2506" i="39"/>
  <c r="D2507" i="39"/>
  <c r="E2507" i="39"/>
  <c r="F2507" i="39"/>
  <c r="G2507" i="39"/>
  <c r="H2507" i="39"/>
  <c r="D2508" i="39"/>
  <c r="E2508" i="39"/>
  <c r="F2508" i="39"/>
  <c r="G2508" i="39"/>
  <c r="H2508" i="39"/>
  <c r="D2509" i="39"/>
  <c r="E2509" i="39"/>
  <c r="F2509" i="39"/>
  <c r="G2509" i="39"/>
  <c r="I2509" i="39" s="1"/>
  <c r="H2509" i="39"/>
  <c r="D2510" i="39"/>
  <c r="E2510" i="39"/>
  <c r="F2510" i="39"/>
  <c r="G2510" i="39"/>
  <c r="H2510" i="39"/>
  <c r="D2511" i="39"/>
  <c r="E2511" i="39"/>
  <c r="F2511" i="39"/>
  <c r="G2511" i="39"/>
  <c r="H2511" i="39"/>
  <c r="D2512" i="39"/>
  <c r="E2512" i="39"/>
  <c r="F2512" i="39"/>
  <c r="G2512" i="39"/>
  <c r="I2512" i="39" s="1"/>
  <c r="H2512" i="39"/>
  <c r="D2513" i="39"/>
  <c r="E2513" i="39"/>
  <c r="F2513" i="39"/>
  <c r="G2513" i="39"/>
  <c r="H2513" i="39"/>
  <c r="D2514" i="39"/>
  <c r="E2514" i="39"/>
  <c r="F2514" i="39"/>
  <c r="G2514" i="39"/>
  <c r="H2514" i="39"/>
  <c r="D2515" i="39"/>
  <c r="E2515" i="39"/>
  <c r="F2515" i="39"/>
  <c r="G2515" i="39"/>
  <c r="H2515" i="39"/>
  <c r="D2516" i="39"/>
  <c r="E2516" i="39"/>
  <c r="F2516" i="39"/>
  <c r="G2516" i="39"/>
  <c r="H2516" i="39"/>
  <c r="D2517" i="39"/>
  <c r="E2517" i="39"/>
  <c r="F2517" i="39"/>
  <c r="G2517" i="39"/>
  <c r="I2517" i="39" s="1"/>
  <c r="H2517" i="39"/>
  <c r="D2518" i="39"/>
  <c r="E2518" i="39"/>
  <c r="F2518" i="39"/>
  <c r="G2518" i="39"/>
  <c r="H2518" i="39"/>
  <c r="D2519" i="39"/>
  <c r="E2519" i="39"/>
  <c r="F2519" i="39"/>
  <c r="G2519" i="39"/>
  <c r="H2519" i="39"/>
  <c r="D2520" i="39"/>
  <c r="E2520" i="39"/>
  <c r="F2520" i="39"/>
  <c r="G2520" i="39"/>
  <c r="I2520" i="39" s="1"/>
  <c r="H2520" i="39"/>
  <c r="D2521" i="39"/>
  <c r="E2521" i="39"/>
  <c r="F2521" i="39"/>
  <c r="G2521" i="39"/>
  <c r="H2521" i="39"/>
  <c r="D2522" i="39"/>
  <c r="E2522" i="39"/>
  <c r="F2522" i="39"/>
  <c r="G2522" i="39"/>
  <c r="H2522" i="39"/>
  <c r="D2523" i="39"/>
  <c r="E2523" i="39"/>
  <c r="F2523" i="39"/>
  <c r="G2523" i="39"/>
  <c r="H2523" i="39"/>
  <c r="D2524" i="39"/>
  <c r="E2524" i="39"/>
  <c r="F2524" i="39"/>
  <c r="G2524" i="39"/>
  <c r="H2524" i="39"/>
  <c r="D2525" i="39"/>
  <c r="E2525" i="39"/>
  <c r="F2525" i="39"/>
  <c r="G2525" i="39"/>
  <c r="I2525" i="39" s="1"/>
  <c r="H2525" i="39"/>
  <c r="D2526" i="39"/>
  <c r="E2526" i="39"/>
  <c r="F2526" i="39"/>
  <c r="G2526" i="39"/>
  <c r="H2526" i="39"/>
  <c r="D2527" i="39"/>
  <c r="E2527" i="39"/>
  <c r="F2527" i="39"/>
  <c r="G2527" i="39"/>
  <c r="H2527" i="39"/>
  <c r="D2528" i="39"/>
  <c r="E2528" i="39"/>
  <c r="F2528" i="39"/>
  <c r="G2528" i="39"/>
  <c r="I2528" i="39" s="1"/>
  <c r="H2528" i="39"/>
  <c r="D2529" i="39"/>
  <c r="E2529" i="39"/>
  <c r="F2529" i="39"/>
  <c r="G2529" i="39"/>
  <c r="H2529" i="39"/>
  <c r="D2530" i="39"/>
  <c r="E2530" i="39"/>
  <c r="F2530" i="39"/>
  <c r="G2530" i="39"/>
  <c r="H2530" i="39"/>
  <c r="D2531" i="39"/>
  <c r="E2531" i="39"/>
  <c r="F2531" i="39"/>
  <c r="G2531" i="39"/>
  <c r="I2531" i="39" s="1"/>
  <c r="H2531" i="39"/>
  <c r="D2532" i="39"/>
  <c r="E2532" i="39"/>
  <c r="F2532" i="39"/>
  <c r="G2532" i="39"/>
  <c r="H2532" i="39"/>
  <c r="D2533" i="39"/>
  <c r="E2533" i="39"/>
  <c r="F2533" i="39"/>
  <c r="G2533" i="39"/>
  <c r="H2533" i="39"/>
  <c r="D2534" i="39"/>
  <c r="E2534" i="39"/>
  <c r="F2534" i="39"/>
  <c r="G2534" i="39"/>
  <c r="H2534" i="39"/>
  <c r="D2535" i="39"/>
  <c r="E2535" i="39"/>
  <c r="F2535" i="39"/>
  <c r="G2535" i="39"/>
  <c r="H2535" i="39"/>
  <c r="D2536" i="39"/>
  <c r="E2536" i="39"/>
  <c r="F2536" i="39"/>
  <c r="G2536" i="39"/>
  <c r="I2536" i="39" s="1"/>
  <c r="H2536" i="39"/>
  <c r="D2537" i="39"/>
  <c r="E2537" i="39"/>
  <c r="F2537" i="39"/>
  <c r="G2537" i="39"/>
  <c r="H2537" i="39"/>
  <c r="D2538" i="39"/>
  <c r="E2538" i="39"/>
  <c r="F2538" i="39"/>
  <c r="G2538" i="39"/>
  <c r="H2538" i="39"/>
  <c r="D2539" i="39"/>
  <c r="E2539" i="39"/>
  <c r="F2539" i="39"/>
  <c r="G2539" i="39"/>
  <c r="I2539" i="39" s="1"/>
  <c r="H2539" i="39"/>
  <c r="D2540" i="39"/>
  <c r="E2540" i="39"/>
  <c r="F2540" i="39"/>
  <c r="G2540" i="39"/>
  <c r="H2540" i="39"/>
  <c r="D2541" i="39"/>
  <c r="E2541" i="39"/>
  <c r="F2541" i="39"/>
  <c r="G2541" i="39"/>
  <c r="H2541" i="39"/>
  <c r="D2542" i="39"/>
  <c r="E2542" i="39"/>
  <c r="F2542" i="39"/>
  <c r="G2542" i="39"/>
  <c r="H2542" i="39"/>
  <c r="D2543" i="39"/>
  <c r="E2543" i="39"/>
  <c r="F2543" i="39"/>
  <c r="G2543" i="39"/>
  <c r="H2543" i="39"/>
  <c r="D2544" i="39"/>
  <c r="E2544" i="39"/>
  <c r="F2544" i="39"/>
  <c r="G2544" i="39"/>
  <c r="I2544" i="39" s="1"/>
  <c r="H2544" i="39"/>
  <c r="D2545" i="39"/>
  <c r="E2545" i="39"/>
  <c r="F2545" i="39"/>
  <c r="G2545" i="39"/>
  <c r="H2545" i="39"/>
  <c r="D2546" i="39"/>
  <c r="E2546" i="39"/>
  <c r="F2546" i="39"/>
  <c r="G2546" i="39"/>
  <c r="H2546" i="39"/>
  <c r="D2547" i="39"/>
  <c r="E2547" i="39"/>
  <c r="F2547" i="39"/>
  <c r="G2547" i="39"/>
  <c r="I2547" i="39" s="1"/>
  <c r="H2547" i="39"/>
  <c r="D2548" i="39"/>
  <c r="E2548" i="39"/>
  <c r="F2548" i="39"/>
  <c r="G2548" i="39"/>
  <c r="H2548" i="39"/>
  <c r="D2549" i="39"/>
  <c r="E2549" i="39"/>
  <c r="F2549" i="39"/>
  <c r="G2549" i="39"/>
  <c r="H2549" i="39"/>
  <c r="D2550" i="39"/>
  <c r="E2550" i="39"/>
  <c r="F2550" i="39"/>
  <c r="G2550" i="39"/>
  <c r="H2550" i="39"/>
  <c r="D2551" i="39"/>
  <c r="E2551" i="39"/>
  <c r="F2551" i="39"/>
  <c r="G2551" i="39"/>
  <c r="H2551" i="39"/>
  <c r="D2552" i="39"/>
  <c r="E2552" i="39"/>
  <c r="F2552" i="39"/>
  <c r="G2552" i="39"/>
  <c r="I2552" i="39" s="1"/>
  <c r="H2552" i="39"/>
  <c r="D2553" i="39"/>
  <c r="E2553" i="39"/>
  <c r="F2553" i="39"/>
  <c r="G2553" i="39"/>
  <c r="H2553" i="39"/>
  <c r="D2554" i="39"/>
  <c r="E2554" i="39"/>
  <c r="F2554" i="39"/>
  <c r="G2554" i="39"/>
  <c r="H2554" i="39"/>
  <c r="D2555" i="39"/>
  <c r="E2555" i="39"/>
  <c r="F2555" i="39"/>
  <c r="G2555" i="39"/>
  <c r="H2555" i="39"/>
  <c r="D2556" i="39"/>
  <c r="E2556" i="39"/>
  <c r="F2556" i="39"/>
  <c r="G2556" i="39"/>
  <c r="I2556" i="39" s="1"/>
  <c r="H2556" i="39"/>
  <c r="D2557" i="39"/>
  <c r="E2557" i="39"/>
  <c r="F2557" i="39"/>
  <c r="G2557" i="39"/>
  <c r="H2557" i="39"/>
  <c r="D2558" i="39"/>
  <c r="E2558" i="39"/>
  <c r="F2558" i="39"/>
  <c r="G2558" i="39"/>
  <c r="H2558" i="39"/>
  <c r="D2559" i="39"/>
  <c r="E2559" i="39"/>
  <c r="F2559" i="39"/>
  <c r="G2559" i="39"/>
  <c r="H2559" i="39"/>
  <c r="D2560" i="39"/>
  <c r="E2560" i="39"/>
  <c r="F2560" i="39"/>
  <c r="G2560" i="39"/>
  <c r="I2560" i="39" s="1"/>
  <c r="H2560" i="39"/>
  <c r="D2561" i="39"/>
  <c r="E2561" i="39"/>
  <c r="F2561" i="39"/>
  <c r="G2561" i="39"/>
  <c r="H2561" i="39"/>
  <c r="D2562" i="39"/>
  <c r="E2562" i="39"/>
  <c r="F2562" i="39"/>
  <c r="G2562" i="39"/>
  <c r="H2562" i="39"/>
  <c r="D2563" i="39"/>
  <c r="E2563" i="39"/>
  <c r="F2563" i="39"/>
  <c r="G2563" i="39"/>
  <c r="H2563" i="39"/>
  <c r="D2564" i="39"/>
  <c r="E2564" i="39"/>
  <c r="F2564" i="39"/>
  <c r="G2564" i="39"/>
  <c r="H2564" i="39"/>
  <c r="D2565" i="39"/>
  <c r="E2565" i="39"/>
  <c r="F2565" i="39"/>
  <c r="G2565" i="39"/>
  <c r="H2565" i="39"/>
  <c r="D2566" i="39"/>
  <c r="E2566" i="39"/>
  <c r="F2566" i="39"/>
  <c r="G2566" i="39"/>
  <c r="H2566" i="39"/>
  <c r="D2567" i="39"/>
  <c r="E2567" i="39"/>
  <c r="F2567" i="39"/>
  <c r="G2567" i="39"/>
  <c r="H2567" i="39"/>
  <c r="D2568" i="39"/>
  <c r="E2568" i="39"/>
  <c r="F2568" i="39"/>
  <c r="G2568" i="39"/>
  <c r="I2568" i="39" s="1"/>
  <c r="H2568" i="39"/>
  <c r="D2569" i="39"/>
  <c r="E2569" i="39"/>
  <c r="F2569" i="39"/>
  <c r="G2569" i="39"/>
  <c r="H2569" i="39"/>
  <c r="D2570" i="39"/>
  <c r="E2570" i="39"/>
  <c r="F2570" i="39"/>
  <c r="G2570" i="39"/>
  <c r="H2570" i="39"/>
  <c r="D2571" i="39"/>
  <c r="E2571" i="39"/>
  <c r="F2571" i="39"/>
  <c r="G2571" i="39"/>
  <c r="H2571" i="39"/>
  <c r="D2572" i="39"/>
  <c r="E2572" i="39"/>
  <c r="F2572" i="39"/>
  <c r="G2572" i="39"/>
  <c r="I2572" i="39" s="1"/>
  <c r="H2572" i="39"/>
  <c r="D2573" i="39"/>
  <c r="E2573" i="39"/>
  <c r="F2573" i="39"/>
  <c r="G2573" i="39"/>
  <c r="H2573" i="39"/>
  <c r="D2574" i="39"/>
  <c r="E2574" i="39"/>
  <c r="F2574" i="39"/>
  <c r="G2574" i="39"/>
  <c r="H2574" i="39"/>
  <c r="D2575" i="39"/>
  <c r="E2575" i="39"/>
  <c r="F2575" i="39"/>
  <c r="G2575" i="39"/>
  <c r="H2575" i="39"/>
  <c r="D2576" i="39"/>
  <c r="E2576" i="39"/>
  <c r="F2576" i="39"/>
  <c r="G2576" i="39"/>
  <c r="I2576" i="39" s="1"/>
  <c r="H2576" i="39"/>
  <c r="D2577" i="39"/>
  <c r="E2577" i="39"/>
  <c r="F2577" i="39"/>
  <c r="G2577" i="39"/>
  <c r="H2577" i="39"/>
  <c r="D2578" i="39"/>
  <c r="E2578" i="39"/>
  <c r="F2578" i="39"/>
  <c r="G2578" i="39"/>
  <c r="H2578" i="39"/>
  <c r="D2579" i="39"/>
  <c r="E2579" i="39"/>
  <c r="F2579" i="39"/>
  <c r="G2579" i="39"/>
  <c r="H2579" i="39"/>
  <c r="D2580" i="39"/>
  <c r="E2580" i="39"/>
  <c r="F2580" i="39"/>
  <c r="G2580" i="39"/>
  <c r="I2580" i="39" s="1"/>
  <c r="H2580" i="39"/>
  <c r="D2581" i="39"/>
  <c r="E2581" i="39"/>
  <c r="F2581" i="39"/>
  <c r="G2581" i="39"/>
  <c r="I2581" i="39" s="1"/>
  <c r="H2581" i="39"/>
  <c r="D2582" i="39"/>
  <c r="E2582" i="39"/>
  <c r="F2582" i="39"/>
  <c r="G2582" i="39"/>
  <c r="H2582" i="39"/>
  <c r="D2583" i="39"/>
  <c r="E2583" i="39"/>
  <c r="F2583" i="39"/>
  <c r="G2583" i="39"/>
  <c r="H2583" i="39"/>
  <c r="D2584" i="39"/>
  <c r="E2584" i="39"/>
  <c r="F2584" i="39"/>
  <c r="G2584" i="39"/>
  <c r="I2584" i="39" s="1"/>
  <c r="H2584" i="39"/>
  <c r="D2585" i="39"/>
  <c r="E2585" i="39"/>
  <c r="F2585" i="39"/>
  <c r="G2585" i="39"/>
  <c r="H2585" i="39"/>
  <c r="D2586" i="39"/>
  <c r="E2586" i="39"/>
  <c r="F2586" i="39"/>
  <c r="G2586" i="39"/>
  <c r="H2586" i="39"/>
  <c r="D2587" i="39"/>
  <c r="E2587" i="39"/>
  <c r="F2587" i="39"/>
  <c r="G2587" i="39"/>
  <c r="H2587" i="39"/>
  <c r="D2588" i="39"/>
  <c r="E2588" i="39"/>
  <c r="F2588" i="39"/>
  <c r="G2588" i="39"/>
  <c r="I2588" i="39" s="1"/>
  <c r="H2588" i="39"/>
  <c r="D2589" i="39"/>
  <c r="E2589" i="39"/>
  <c r="F2589" i="39"/>
  <c r="G2589" i="39"/>
  <c r="I2589" i="39" s="1"/>
  <c r="H2589" i="39"/>
  <c r="D2590" i="39"/>
  <c r="E2590" i="39"/>
  <c r="F2590" i="39"/>
  <c r="G2590" i="39"/>
  <c r="H2590" i="39"/>
  <c r="D2591" i="39"/>
  <c r="E2591" i="39"/>
  <c r="F2591" i="39"/>
  <c r="G2591" i="39"/>
  <c r="H2591" i="39"/>
  <c r="D2592" i="39"/>
  <c r="E2592" i="39"/>
  <c r="F2592" i="39"/>
  <c r="G2592" i="39"/>
  <c r="I2592" i="39" s="1"/>
  <c r="H2592" i="39"/>
  <c r="D2593" i="39"/>
  <c r="E2593" i="39"/>
  <c r="F2593" i="39"/>
  <c r="G2593" i="39"/>
  <c r="H2593" i="39"/>
  <c r="D2594" i="39"/>
  <c r="E2594" i="39"/>
  <c r="F2594" i="39"/>
  <c r="G2594" i="39"/>
  <c r="H2594" i="39"/>
  <c r="D2595" i="39"/>
  <c r="E2595" i="39"/>
  <c r="F2595" i="39"/>
  <c r="G2595" i="39"/>
  <c r="H2595" i="39"/>
  <c r="D2596" i="39"/>
  <c r="E2596" i="39"/>
  <c r="F2596" i="39"/>
  <c r="G2596" i="39"/>
  <c r="I2596" i="39" s="1"/>
  <c r="H2596" i="39"/>
  <c r="D2597" i="39"/>
  <c r="E2597" i="39"/>
  <c r="F2597" i="39"/>
  <c r="G2597" i="39"/>
  <c r="H2597" i="39"/>
  <c r="D2598" i="39"/>
  <c r="E2598" i="39"/>
  <c r="F2598" i="39"/>
  <c r="G2598" i="39"/>
  <c r="H2598" i="39"/>
  <c r="D2599" i="39"/>
  <c r="E2599" i="39"/>
  <c r="F2599" i="39"/>
  <c r="G2599" i="39"/>
  <c r="I2599" i="39" s="1"/>
  <c r="H2599" i="39"/>
  <c r="D2600" i="39"/>
  <c r="E2600" i="39"/>
  <c r="F2600" i="39"/>
  <c r="G2600" i="39"/>
  <c r="H2600" i="39"/>
  <c r="D2601" i="39"/>
  <c r="E2601" i="39"/>
  <c r="F2601" i="39"/>
  <c r="G2601" i="39"/>
  <c r="I2601" i="39" s="1"/>
  <c r="H2601" i="39"/>
  <c r="D2602" i="39"/>
  <c r="E2602" i="39"/>
  <c r="F2602" i="39"/>
  <c r="G2602" i="39"/>
  <c r="H2602" i="39"/>
  <c r="D2603" i="39"/>
  <c r="E2603" i="39"/>
  <c r="F2603" i="39"/>
  <c r="G2603" i="39"/>
  <c r="H2603" i="39"/>
  <c r="D2604" i="39"/>
  <c r="E2604" i="39"/>
  <c r="F2604" i="39"/>
  <c r="G2604" i="39"/>
  <c r="I2604" i="39" s="1"/>
  <c r="H2604" i="39"/>
  <c r="D2605" i="39"/>
  <c r="E2605" i="39"/>
  <c r="F2605" i="39"/>
  <c r="G2605" i="39"/>
  <c r="H2605" i="39"/>
  <c r="D2606" i="39"/>
  <c r="E2606" i="39"/>
  <c r="F2606" i="39"/>
  <c r="G2606" i="39"/>
  <c r="H2606" i="39"/>
  <c r="D2607" i="39"/>
  <c r="E2607" i="39"/>
  <c r="F2607" i="39"/>
  <c r="G2607" i="39"/>
  <c r="I2607" i="39" s="1"/>
  <c r="H2607" i="39"/>
  <c r="D2608" i="39"/>
  <c r="E2608" i="39"/>
  <c r="F2608" i="39"/>
  <c r="G2608" i="39"/>
  <c r="H2608" i="39"/>
  <c r="D2609" i="39"/>
  <c r="E2609" i="39"/>
  <c r="F2609" i="39"/>
  <c r="G2609" i="39"/>
  <c r="H2609" i="39"/>
  <c r="D2610" i="39"/>
  <c r="E2610" i="39"/>
  <c r="F2610" i="39"/>
  <c r="G2610" i="39"/>
  <c r="H2610" i="39"/>
  <c r="D2611" i="39"/>
  <c r="E2611" i="39"/>
  <c r="F2611" i="39"/>
  <c r="G2611" i="39"/>
  <c r="I2611" i="39" s="1"/>
  <c r="H2611" i="39"/>
  <c r="D2612" i="39"/>
  <c r="E2612" i="39"/>
  <c r="F2612" i="39"/>
  <c r="G2612" i="39"/>
  <c r="I2612" i="39" s="1"/>
  <c r="H2612" i="39"/>
  <c r="D2613" i="39"/>
  <c r="E2613" i="39"/>
  <c r="F2613" i="39"/>
  <c r="G2613" i="39"/>
  <c r="H2613" i="39"/>
  <c r="D2614" i="39"/>
  <c r="E2614" i="39"/>
  <c r="F2614" i="39"/>
  <c r="G2614" i="39"/>
  <c r="H2614" i="39"/>
  <c r="D2615" i="39"/>
  <c r="E2615" i="39"/>
  <c r="F2615" i="39"/>
  <c r="G2615" i="39"/>
  <c r="I2615" i="39" s="1"/>
  <c r="H2615" i="39"/>
  <c r="D2616" i="39"/>
  <c r="E2616" i="39"/>
  <c r="F2616" i="39"/>
  <c r="G2616" i="39"/>
  <c r="H2616" i="39"/>
  <c r="D2617" i="39"/>
  <c r="E2617" i="39"/>
  <c r="F2617" i="39"/>
  <c r="G2617" i="39"/>
  <c r="H2617" i="39"/>
  <c r="D2618" i="39"/>
  <c r="E2618" i="39"/>
  <c r="F2618" i="39"/>
  <c r="G2618" i="39"/>
  <c r="H2618" i="39"/>
  <c r="D2619" i="39"/>
  <c r="E2619" i="39"/>
  <c r="F2619" i="39"/>
  <c r="G2619" i="39"/>
  <c r="H2619" i="39"/>
  <c r="D2620" i="39"/>
  <c r="E2620" i="39"/>
  <c r="F2620" i="39"/>
  <c r="G2620" i="39"/>
  <c r="I2620" i="39" s="1"/>
  <c r="H2620" i="39"/>
  <c r="D2621" i="39"/>
  <c r="E2621" i="39"/>
  <c r="F2621" i="39"/>
  <c r="G2621" i="39"/>
  <c r="H2621" i="39"/>
  <c r="D2622" i="39"/>
  <c r="E2622" i="39"/>
  <c r="F2622" i="39"/>
  <c r="G2622" i="39"/>
  <c r="H2622" i="39"/>
  <c r="D2623" i="39"/>
  <c r="E2623" i="39"/>
  <c r="F2623" i="39"/>
  <c r="G2623" i="39"/>
  <c r="H2623" i="39"/>
  <c r="D2624" i="39"/>
  <c r="E2624" i="39"/>
  <c r="F2624" i="39"/>
  <c r="G2624" i="39"/>
  <c r="I2624" i="39" s="1"/>
  <c r="H2624" i="39"/>
  <c r="D2625" i="39"/>
  <c r="E2625" i="39"/>
  <c r="F2625" i="39"/>
  <c r="G2625" i="39"/>
  <c r="H2625" i="39"/>
  <c r="D2626" i="39"/>
  <c r="E2626" i="39"/>
  <c r="F2626" i="39"/>
  <c r="G2626" i="39"/>
  <c r="H2626" i="39"/>
  <c r="D2627" i="39"/>
  <c r="E2627" i="39"/>
  <c r="F2627" i="39"/>
  <c r="G2627" i="39"/>
  <c r="H2627" i="39"/>
  <c r="D2628" i="39"/>
  <c r="E2628" i="39"/>
  <c r="F2628" i="39"/>
  <c r="G2628" i="39"/>
  <c r="I2628" i="39" s="1"/>
  <c r="H2628" i="39"/>
  <c r="D2629" i="39"/>
  <c r="E2629" i="39"/>
  <c r="F2629" i="39"/>
  <c r="G2629" i="39"/>
  <c r="H2629" i="39"/>
  <c r="D2630" i="39"/>
  <c r="E2630" i="39"/>
  <c r="F2630" i="39"/>
  <c r="G2630" i="39"/>
  <c r="H2630" i="39"/>
  <c r="D2631" i="39"/>
  <c r="E2631" i="39"/>
  <c r="F2631" i="39"/>
  <c r="G2631" i="39"/>
  <c r="H2631" i="39"/>
  <c r="D2632" i="39"/>
  <c r="E2632" i="39"/>
  <c r="F2632" i="39"/>
  <c r="G2632" i="39"/>
  <c r="I2632" i="39" s="1"/>
  <c r="H2632" i="39"/>
  <c r="D2633" i="39"/>
  <c r="E2633" i="39"/>
  <c r="F2633" i="39"/>
  <c r="G2633" i="39"/>
  <c r="H2633" i="39"/>
  <c r="D2634" i="39"/>
  <c r="E2634" i="39"/>
  <c r="F2634" i="39"/>
  <c r="G2634" i="39"/>
  <c r="H2634" i="39"/>
  <c r="D2635" i="39"/>
  <c r="E2635" i="39"/>
  <c r="F2635" i="39"/>
  <c r="G2635" i="39"/>
  <c r="H2635" i="39"/>
  <c r="D2636" i="39"/>
  <c r="E2636" i="39"/>
  <c r="F2636" i="39"/>
  <c r="G2636" i="39"/>
  <c r="I2636" i="39" s="1"/>
  <c r="H2636" i="39"/>
  <c r="D2637" i="39"/>
  <c r="E2637" i="39"/>
  <c r="F2637" i="39"/>
  <c r="G2637" i="39"/>
  <c r="H2637" i="39"/>
  <c r="D2638" i="39"/>
  <c r="E2638" i="39"/>
  <c r="F2638" i="39"/>
  <c r="G2638" i="39"/>
  <c r="H2638" i="39"/>
  <c r="D2639" i="39"/>
  <c r="E2639" i="39"/>
  <c r="F2639" i="39"/>
  <c r="G2639" i="39"/>
  <c r="H2639" i="39"/>
  <c r="D2640" i="39"/>
  <c r="E2640" i="39"/>
  <c r="F2640" i="39"/>
  <c r="G2640" i="39"/>
  <c r="H2640" i="39"/>
  <c r="D2641" i="39"/>
  <c r="E2641" i="39"/>
  <c r="F2641" i="39"/>
  <c r="G2641" i="39"/>
  <c r="I2641" i="39" s="1"/>
  <c r="H2641" i="39"/>
  <c r="D2642" i="39"/>
  <c r="E2642" i="39"/>
  <c r="F2642" i="39"/>
  <c r="G2642" i="39"/>
  <c r="H2642" i="39"/>
  <c r="D2643" i="39"/>
  <c r="E2643" i="39"/>
  <c r="F2643" i="39"/>
  <c r="G2643" i="39"/>
  <c r="H2643" i="39"/>
  <c r="D2644" i="39"/>
  <c r="E2644" i="39"/>
  <c r="F2644" i="39"/>
  <c r="G2644" i="39"/>
  <c r="I2644" i="39" s="1"/>
  <c r="H2644" i="39"/>
  <c r="D2645" i="39"/>
  <c r="E2645" i="39"/>
  <c r="F2645" i="39"/>
  <c r="G2645" i="39"/>
  <c r="H2645" i="39"/>
  <c r="D2646" i="39"/>
  <c r="E2646" i="39"/>
  <c r="F2646" i="39"/>
  <c r="G2646" i="39"/>
  <c r="H2646" i="39"/>
  <c r="D2647" i="39"/>
  <c r="E2647" i="39"/>
  <c r="F2647" i="39"/>
  <c r="G2647" i="39"/>
  <c r="H2647" i="39"/>
  <c r="D2648" i="39"/>
  <c r="E2648" i="39"/>
  <c r="F2648" i="39"/>
  <c r="G2648" i="39"/>
  <c r="H2648" i="39"/>
  <c r="D2649" i="39"/>
  <c r="E2649" i="39"/>
  <c r="F2649" i="39"/>
  <c r="G2649" i="39"/>
  <c r="I2649" i="39" s="1"/>
  <c r="H2649" i="39"/>
  <c r="D2650" i="39"/>
  <c r="E2650" i="39"/>
  <c r="F2650" i="39"/>
  <c r="G2650" i="39"/>
  <c r="H2650" i="39"/>
  <c r="D2651" i="39"/>
  <c r="E2651" i="39"/>
  <c r="F2651" i="39"/>
  <c r="G2651" i="39"/>
  <c r="H2651" i="39"/>
  <c r="D2652" i="39"/>
  <c r="E2652" i="39"/>
  <c r="F2652" i="39"/>
  <c r="G2652" i="39"/>
  <c r="I2652" i="39" s="1"/>
  <c r="H2652" i="39"/>
  <c r="D2653" i="39"/>
  <c r="E2653" i="39"/>
  <c r="F2653" i="39"/>
  <c r="G2653" i="39"/>
  <c r="H2653" i="39"/>
  <c r="D2654" i="39"/>
  <c r="E2654" i="39"/>
  <c r="F2654" i="39"/>
  <c r="G2654" i="39"/>
  <c r="H2654" i="39"/>
  <c r="D2655" i="39"/>
  <c r="E2655" i="39"/>
  <c r="F2655" i="39"/>
  <c r="G2655" i="39"/>
  <c r="H2655" i="39"/>
  <c r="D2656" i="39"/>
  <c r="E2656" i="39"/>
  <c r="F2656" i="39"/>
  <c r="G2656" i="39"/>
  <c r="I2656" i="39" s="1"/>
  <c r="H2656" i="39"/>
  <c r="D2657" i="39"/>
  <c r="E2657" i="39"/>
  <c r="F2657" i="39"/>
  <c r="G2657" i="39"/>
  <c r="I2657" i="39" s="1"/>
  <c r="H2657" i="39"/>
  <c r="D2658" i="39"/>
  <c r="E2658" i="39"/>
  <c r="F2658" i="39"/>
  <c r="G2658" i="39"/>
  <c r="H2658" i="39"/>
  <c r="D2659" i="39"/>
  <c r="E2659" i="39"/>
  <c r="F2659" i="39"/>
  <c r="G2659" i="39"/>
  <c r="H2659" i="39"/>
  <c r="D2660" i="39"/>
  <c r="E2660" i="39"/>
  <c r="F2660" i="39"/>
  <c r="G2660" i="39"/>
  <c r="I2660" i="39" s="1"/>
  <c r="H2660" i="39"/>
  <c r="D2661" i="39"/>
  <c r="E2661" i="39"/>
  <c r="F2661" i="39"/>
  <c r="G2661" i="39"/>
  <c r="H2661" i="39"/>
  <c r="D2662" i="39"/>
  <c r="E2662" i="39"/>
  <c r="F2662" i="39"/>
  <c r="G2662" i="39"/>
  <c r="H2662" i="39"/>
  <c r="D2663" i="39"/>
  <c r="E2663" i="39"/>
  <c r="F2663" i="39"/>
  <c r="G2663" i="39"/>
  <c r="H2663" i="39"/>
  <c r="D2664" i="39"/>
  <c r="E2664" i="39"/>
  <c r="F2664" i="39"/>
  <c r="G2664" i="39"/>
  <c r="I2664" i="39" s="1"/>
  <c r="H2664" i="39"/>
  <c r="D2665" i="39"/>
  <c r="E2665" i="39"/>
  <c r="F2665" i="39"/>
  <c r="G2665" i="39"/>
  <c r="I2665" i="39" s="1"/>
  <c r="H2665" i="39"/>
  <c r="D2666" i="39"/>
  <c r="E2666" i="39"/>
  <c r="F2666" i="39"/>
  <c r="G2666" i="39"/>
  <c r="H2666" i="39"/>
  <c r="D2667" i="39"/>
  <c r="E2667" i="39"/>
  <c r="F2667" i="39"/>
  <c r="G2667" i="39"/>
  <c r="H2667" i="39"/>
  <c r="D2668" i="39"/>
  <c r="E2668" i="39"/>
  <c r="F2668" i="39"/>
  <c r="G2668" i="39"/>
  <c r="I2668" i="39" s="1"/>
  <c r="H2668" i="39"/>
  <c r="D2669" i="39"/>
  <c r="E2669" i="39"/>
  <c r="F2669" i="39"/>
  <c r="G2669" i="39"/>
  <c r="H2669" i="39"/>
  <c r="D2670" i="39"/>
  <c r="E2670" i="39"/>
  <c r="F2670" i="39"/>
  <c r="G2670" i="39"/>
  <c r="H2670" i="39"/>
  <c r="D2671" i="39"/>
  <c r="E2671" i="39"/>
  <c r="F2671" i="39"/>
  <c r="G2671" i="39"/>
  <c r="H2671" i="39"/>
  <c r="D2672" i="39"/>
  <c r="E2672" i="39"/>
  <c r="F2672" i="39"/>
  <c r="G2672" i="39"/>
  <c r="I2672" i="39" s="1"/>
  <c r="H2672" i="39"/>
  <c r="D2673" i="39"/>
  <c r="E2673" i="39"/>
  <c r="F2673" i="39"/>
  <c r="G2673" i="39"/>
  <c r="I2673" i="39" s="1"/>
  <c r="H2673" i="39"/>
  <c r="D2674" i="39"/>
  <c r="E2674" i="39"/>
  <c r="F2674" i="39"/>
  <c r="G2674" i="39"/>
  <c r="H2674" i="39"/>
  <c r="D2675" i="39"/>
  <c r="E2675" i="39"/>
  <c r="F2675" i="39"/>
  <c r="G2675" i="39"/>
  <c r="H2675" i="39"/>
  <c r="D2676" i="39"/>
  <c r="E2676" i="39"/>
  <c r="F2676" i="39"/>
  <c r="G2676" i="39"/>
  <c r="I2676" i="39" s="1"/>
  <c r="H2676" i="39"/>
  <c r="D2677" i="39"/>
  <c r="E2677" i="39"/>
  <c r="F2677" i="39"/>
  <c r="G2677" i="39"/>
  <c r="H2677" i="39"/>
  <c r="D2678" i="39"/>
  <c r="E2678" i="39"/>
  <c r="F2678" i="39"/>
  <c r="G2678" i="39"/>
  <c r="H2678" i="39"/>
  <c r="D2679" i="39"/>
  <c r="E2679" i="39"/>
  <c r="F2679" i="39"/>
  <c r="G2679" i="39"/>
  <c r="H2679" i="39"/>
  <c r="D2680" i="39"/>
  <c r="E2680" i="39"/>
  <c r="F2680" i="39"/>
  <c r="G2680" i="39"/>
  <c r="I2680" i="39" s="1"/>
  <c r="H2680" i="39"/>
  <c r="D2681" i="39"/>
  <c r="E2681" i="39"/>
  <c r="F2681" i="39"/>
  <c r="G2681" i="39"/>
  <c r="I2681" i="39" s="1"/>
  <c r="H2681" i="39"/>
  <c r="D2682" i="39"/>
  <c r="E2682" i="39"/>
  <c r="F2682" i="39"/>
  <c r="G2682" i="39"/>
  <c r="H2682" i="39"/>
  <c r="D2683" i="39"/>
  <c r="E2683" i="39"/>
  <c r="F2683" i="39"/>
  <c r="G2683" i="39"/>
  <c r="H2683" i="39"/>
  <c r="D2684" i="39"/>
  <c r="E2684" i="39"/>
  <c r="F2684" i="39"/>
  <c r="G2684" i="39"/>
  <c r="I2684" i="39" s="1"/>
  <c r="H2684" i="39"/>
  <c r="D2685" i="39"/>
  <c r="E2685" i="39"/>
  <c r="F2685" i="39"/>
  <c r="G2685" i="39"/>
  <c r="H2685" i="39"/>
  <c r="D2686" i="39"/>
  <c r="E2686" i="39"/>
  <c r="F2686" i="39"/>
  <c r="G2686" i="39"/>
  <c r="H2686" i="39"/>
  <c r="D2687" i="39"/>
  <c r="E2687" i="39"/>
  <c r="F2687" i="39"/>
  <c r="G2687" i="39"/>
  <c r="H2687" i="39"/>
  <c r="D2688" i="39"/>
  <c r="E2688" i="39"/>
  <c r="F2688" i="39"/>
  <c r="G2688" i="39"/>
  <c r="I2688" i="39" s="1"/>
  <c r="H2688" i="39"/>
  <c r="D2689" i="39"/>
  <c r="E2689" i="39"/>
  <c r="F2689" i="39"/>
  <c r="G2689" i="39"/>
  <c r="I2689" i="39" s="1"/>
  <c r="H2689" i="39"/>
  <c r="D2690" i="39"/>
  <c r="E2690" i="39"/>
  <c r="F2690" i="39"/>
  <c r="G2690" i="39"/>
  <c r="H2690" i="39"/>
  <c r="D2691" i="39"/>
  <c r="E2691" i="39"/>
  <c r="F2691" i="39"/>
  <c r="G2691" i="39"/>
  <c r="H2691" i="39"/>
  <c r="D2692" i="39"/>
  <c r="E2692" i="39"/>
  <c r="F2692" i="39"/>
  <c r="G2692" i="39"/>
  <c r="I2692" i="39" s="1"/>
  <c r="H2692" i="39"/>
  <c r="D2693" i="39"/>
  <c r="E2693" i="39"/>
  <c r="F2693" i="39"/>
  <c r="G2693" i="39"/>
  <c r="H2693" i="39"/>
  <c r="D2694" i="39"/>
  <c r="E2694" i="39"/>
  <c r="F2694" i="39"/>
  <c r="G2694" i="39"/>
  <c r="H2694" i="39"/>
  <c r="D2695" i="39"/>
  <c r="E2695" i="39"/>
  <c r="F2695" i="39"/>
  <c r="G2695" i="39"/>
  <c r="H2695" i="39"/>
  <c r="D2696" i="39"/>
  <c r="E2696" i="39"/>
  <c r="F2696" i="39"/>
  <c r="G2696" i="39"/>
  <c r="I2696" i="39" s="1"/>
  <c r="H2696" i="39"/>
  <c r="D2697" i="39"/>
  <c r="E2697" i="39"/>
  <c r="F2697" i="39"/>
  <c r="G2697" i="39"/>
  <c r="I2697" i="39" s="1"/>
  <c r="H2697" i="39"/>
  <c r="D2698" i="39"/>
  <c r="E2698" i="39"/>
  <c r="F2698" i="39"/>
  <c r="G2698" i="39"/>
  <c r="H2698" i="39"/>
  <c r="D2699" i="39"/>
  <c r="E2699" i="39"/>
  <c r="F2699" i="39"/>
  <c r="G2699" i="39"/>
  <c r="H2699" i="39"/>
  <c r="D2700" i="39"/>
  <c r="E2700" i="39"/>
  <c r="F2700" i="39"/>
  <c r="G2700" i="39"/>
  <c r="H2700" i="39"/>
  <c r="D2701" i="39"/>
  <c r="E2701" i="39"/>
  <c r="F2701" i="39"/>
  <c r="G2701" i="39"/>
  <c r="H2701" i="39"/>
  <c r="D2702" i="39"/>
  <c r="E2702" i="39"/>
  <c r="F2702" i="39"/>
  <c r="G2702" i="39"/>
  <c r="I2702" i="39" s="1"/>
  <c r="H2702" i="39"/>
  <c r="D2703" i="39"/>
  <c r="E2703" i="39"/>
  <c r="F2703" i="39"/>
  <c r="G2703" i="39"/>
  <c r="H2703" i="39"/>
  <c r="D2704" i="39"/>
  <c r="E2704" i="39"/>
  <c r="F2704" i="39"/>
  <c r="G2704" i="39"/>
  <c r="I2704" i="39" s="1"/>
  <c r="H2704" i="39"/>
  <c r="D2705" i="39"/>
  <c r="E2705" i="39"/>
  <c r="F2705" i="39"/>
  <c r="G2705" i="39"/>
  <c r="I2705" i="39" s="1"/>
  <c r="H2705" i="39"/>
  <c r="D2706" i="39"/>
  <c r="E2706" i="39"/>
  <c r="F2706" i="39"/>
  <c r="G2706" i="39"/>
  <c r="I2706" i="39" s="1"/>
  <c r="H2706" i="39"/>
  <c r="D2707" i="39"/>
  <c r="E2707" i="39"/>
  <c r="F2707" i="39"/>
  <c r="G2707" i="39"/>
  <c r="I2707" i="39" s="1"/>
  <c r="H2707" i="39"/>
  <c r="D2708" i="39"/>
  <c r="E2708" i="39"/>
  <c r="F2708" i="39"/>
  <c r="G2708" i="39"/>
  <c r="H2708" i="39"/>
  <c r="D2709" i="39"/>
  <c r="E2709" i="39"/>
  <c r="F2709" i="39"/>
  <c r="G2709" i="39"/>
  <c r="H2709" i="39"/>
  <c r="D2710" i="39"/>
  <c r="E2710" i="39"/>
  <c r="F2710" i="39"/>
  <c r="G2710" i="39"/>
  <c r="I2710" i="39" s="1"/>
  <c r="H2710" i="39"/>
  <c r="D2711" i="39"/>
  <c r="E2711" i="39"/>
  <c r="F2711" i="39"/>
  <c r="G2711" i="39"/>
  <c r="H2711" i="39"/>
  <c r="D2712" i="39"/>
  <c r="E2712" i="39"/>
  <c r="F2712" i="39"/>
  <c r="G2712" i="39"/>
  <c r="H2712" i="39"/>
  <c r="D2713" i="39"/>
  <c r="E2713" i="39"/>
  <c r="F2713" i="39"/>
  <c r="G2713" i="39"/>
  <c r="H2713" i="39"/>
  <c r="D2714" i="39"/>
  <c r="E2714" i="39"/>
  <c r="F2714" i="39"/>
  <c r="G2714" i="39"/>
  <c r="I2714" i="39" s="1"/>
  <c r="H2714" i="39"/>
  <c r="D2715" i="39"/>
  <c r="E2715" i="39"/>
  <c r="F2715" i="39"/>
  <c r="G2715" i="39"/>
  <c r="I2715" i="39" s="1"/>
  <c r="H2715" i="39"/>
  <c r="D2716" i="39"/>
  <c r="E2716" i="39"/>
  <c r="F2716" i="39"/>
  <c r="G2716" i="39"/>
  <c r="H2716" i="39"/>
  <c r="D2717" i="39"/>
  <c r="E2717" i="39"/>
  <c r="F2717" i="39"/>
  <c r="G2717" i="39"/>
  <c r="H2717" i="39"/>
  <c r="D2719" i="39"/>
  <c r="E2719" i="39"/>
  <c r="F2719" i="39"/>
  <c r="G2719" i="39"/>
  <c r="I2719" i="39" s="1"/>
  <c r="H2719" i="39"/>
  <c r="D2721" i="39"/>
  <c r="E2721" i="39"/>
  <c r="F2721" i="39"/>
  <c r="G2721" i="39"/>
  <c r="I2721" i="39" s="1"/>
  <c r="H2721" i="39"/>
  <c r="D2722" i="39"/>
  <c r="E2722" i="39"/>
  <c r="F2722" i="39"/>
  <c r="G2722" i="39"/>
  <c r="H2722" i="39"/>
  <c r="D2723" i="39"/>
  <c r="E2723" i="39"/>
  <c r="F2723" i="39"/>
  <c r="G2723" i="39"/>
  <c r="H2723" i="39"/>
  <c r="D2724" i="39"/>
  <c r="E2724" i="39"/>
  <c r="F2724" i="39"/>
  <c r="G2724" i="39"/>
  <c r="I2724" i="39" s="1"/>
  <c r="H2724" i="39"/>
  <c r="D2725" i="39"/>
  <c r="E2725" i="39"/>
  <c r="F2725" i="39"/>
  <c r="G2725" i="39"/>
  <c r="I2725" i="39" s="1"/>
  <c r="H2725" i="39"/>
  <c r="D2726" i="39"/>
  <c r="E2726" i="39"/>
  <c r="F2726" i="39"/>
  <c r="G2726" i="39"/>
  <c r="H2726" i="39"/>
  <c r="D2727" i="39"/>
  <c r="E2727" i="39"/>
  <c r="F2727" i="39"/>
  <c r="G2727" i="39"/>
  <c r="H2727" i="39"/>
  <c r="D2728" i="39"/>
  <c r="E2728" i="39"/>
  <c r="F2728" i="39"/>
  <c r="G2728" i="39"/>
  <c r="I2728" i="39" s="1"/>
  <c r="H2728" i="39"/>
  <c r="D2729" i="39"/>
  <c r="E2729" i="39"/>
  <c r="F2729" i="39"/>
  <c r="G2729" i="39"/>
  <c r="I2729" i="39" s="1"/>
  <c r="H2729" i="39"/>
  <c r="D2730" i="39"/>
  <c r="E2730" i="39"/>
  <c r="F2730" i="39"/>
  <c r="G2730" i="39"/>
  <c r="H2730" i="39"/>
  <c r="D2731" i="39"/>
  <c r="E2731" i="39"/>
  <c r="F2731" i="39"/>
  <c r="G2731" i="39"/>
  <c r="H2731" i="39"/>
  <c r="D2732" i="39"/>
  <c r="E2732" i="39"/>
  <c r="F2732" i="39"/>
  <c r="G2732" i="39"/>
  <c r="I2732" i="39" s="1"/>
  <c r="H2732" i="39"/>
  <c r="D2733" i="39"/>
  <c r="E2733" i="39"/>
  <c r="F2733" i="39"/>
  <c r="G2733" i="39"/>
  <c r="I2733" i="39" s="1"/>
  <c r="H2733" i="39"/>
  <c r="D2734" i="39"/>
  <c r="E2734" i="39"/>
  <c r="F2734" i="39"/>
  <c r="G2734" i="39"/>
  <c r="H2734" i="39"/>
  <c r="D2735" i="39"/>
  <c r="E2735" i="39"/>
  <c r="F2735" i="39"/>
  <c r="G2735" i="39"/>
  <c r="H2735" i="39"/>
  <c r="D2736" i="39"/>
  <c r="E2736" i="39"/>
  <c r="F2736" i="39"/>
  <c r="G2736" i="39"/>
  <c r="I2736" i="39" s="1"/>
  <c r="H2736" i="39"/>
  <c r="D2737" i="39"/>
  <c r="E2737" i="39"/>
  <c r="F2737" i="39"/>
  <c r="G2737" i="39"/>
  <c r="H2737" i="39"/>
  <c r="D2738" i="39"/>
  <c r="E2738" i="39"/>
  <c r="F2738" i="39"/>
  <c r="G2738" i="39"/>
  <c r="H2738" i="39"/>
  <c r="D2739" i="39"/>
  <c r="E2739" i="39"/>
  <c r="F2739" i="39"/>
  <c r="G2739" i="39"/>
  <c r="H2739" i="39"/>
  <c r="D2740" i="39"/>
  <c r="E2740" i="39"/>
  <c r="F2740" i="39"/>
  <c r="G2740" i="39"/>
  <c r="I2740" i="39" s="1"/>
  <c r="H2740" i="39"/>
  <c r="D2741" i="39"/>
  <c r="E2741" i="39"/>
  <c r="F2741" i="39"/>
  <c r="G2741" i="39"/>
  <c r="I2741" i="39" s="1"/>
  <c r="H2741" i="39"/>
  <c r="D2742" i="39"/>
  <c r="E2742" i="39"/>
  <c r="F2742" i="39"/>
  <c r="G2742" i="39"/>
  <c r="H2742" i="39"/>
  <c r="D2743" i="39"/>
  <c r="E2743" i="39"/>
  <c r="F2743" i="39"/>
  <c r="G2743" i="39"/>
  <c r="H2743" i="39"/>
  <c r="D2744" i="39"/>
  <c r="E2744" i="39"/>
  <c r="F2744" i="39"/>
  <c r="G2744" i="39"/>
  <c r="I2744" i="39" s="1"/>
  <c r="H2744" i="39"/>
  <c r="D2745" i="39"/>
  <c r="E2745" i="39"/>
  <c r="F2745" i="39"/>
  <c r="G2745" i="39"/>
  <c r="H2745" i="39"/>
  <c r="D2746" i="39"/>
  <c r="E2746" i="39"/>
  <c r="F2746" i="39"/>
  <c r="G2746" i="39"/>
  <c r="H2746" i="39"/>
  <c r="D2747" i="39"/>
  <c r="E2747" i="39"/>
  <c r="F2747" i="39"/>
  <c r="G2747" i="39"/>
  <c r="H2747" i="39"/>
  <c r="D2748" i="39"/>
  <c r="E2748" i="39"/>
  <c r="F2748" i="39"/>
  <c r="G2748" i="39"/>
  <c r="I2748" i="39" s="1"/>
  <c r="H2748" i="39"/>
  <c r="D2749" i="39"/>
  <c r="E2749" i="39"/>
  <c r="F2749" i="39"/>
  <c r="G2749" i="39"/>
  <c r="I2749" i="39" s="1"/>
  <c r="H2749" i="39"/>
  <c r="D2750" i="39"/>
  <c r="E2750" i="39"/>
  <c r="F2750" i="39"/>
  <c r="G2750" i="39"/>
  <c r="H2750" i="39"/>
  <c r="D2751" i="39"/>
  <c r="E2751" i="39"/>
  <c r="F2751" i="39"/>
  <c r="G2751" i="39"/>
  <c r="H2751" i="39"/>
  <c r="D2752" i="39"/>
  <c r="E2752" i="39"/>
  <c r="F2752" i="39"/>
  <c r="G2752" i="39"/>
  <c r="I2752" i="39" s="1"/>
  <c r="H2752" i="39"/>
  <c r="D2753" i="39"/>
  <c r="E2753" i="39"/>
  <c r="F2753" i="39"/>
  <c r="G2753" i="39"/>
  <c r="H2753" i="39"/>
  <c r="D2754" i="39"/>
  <c r="E2754" i="39"/>
  <c r="F2754" i="39"/>
  <c r="G2754" i="39"/>
  <c r="H2754" i="39"/>
  <c r="D2755" i="39"/>
  <c r="E2755" i="39"/>
  <c r="F2755" i="39"/>
  <c r="G2755" i="39"/>
  <c r="H2755" i="39"/>
  <c r="D2756" i="39"/>
  <c r="E2756" i="39"/>
  <c r="F2756" i="39"/>
  <c r="G2756" i="39"/>
  <c r="H2756" i="39"/>
  <c r="D2757" i="39"/>
  <c r="E2757" i="39"/>
  <c r="F2757" i="39"/>
  <c r="G2757" i="39"/>
  <c r="I2757" i="39" s="1"/>
  <c r="H2757" i="39"/>
  <c r="D2758" i="39"/>
  <c r="E2758" i="39"/>
  <c r="F2758" i="39"/>
  <c r="G2758" i="39"/>
  <c r="H2758" i="39"/>
  <c r="D2759" i="39"/>
  <c r="E2759" i="39"/>
  <c r="F2759" i="39"/>
  <c r="G2759" i="39"/>
  <c r="H2759" i="39"/>
  <c r="D2760" i="39"/>
  <c r="E2760" i="39"/>
  <c r="F2760" i="39"/>
  <c r="G2760" i="39"/>
  <c r="I2760" i="39" s="1"/>
  <c r="H2760" i="39"/>
  <c r="D2761" i="39"/>
  <c r="E2761" i="39"/>
  <c r="F2761" i="39"/>
  <c r="G2761" i="39"/>
  <c r="H2761" i="39"/>
  <c r="D2762" i="39"/>
  <c r="E2762" i="39"/>
  <c r="F2762" i="39"/>
  <c r="G2762" i="39"/>
  <c r="H2762" i="39"/>
  <c r="D2763" i="39"/>
  <c r="E2763" i="39"/>
  <c r="F2763" i="39"/>
  <c r="G2763" i="39"/>
  <c r="H2763" i="39"/>
  <c r="D2764" i="39"/>
  <c r="E2764" i="39"/>
  <c r="F2764" i="39"/>
  <c r="G2764" i="39"/>
  <c r="H2764" i="39"/>
  <c r="D2765" i="39"/>
  <c r="E2765" i="39"/>
  <c r="F2765" i="39"/>
  <c r="G2765" i="39"/>
  <c r="I2765" i="39" s="1"/>
  <c r="H2765" i="39"/>
  <c r="D2766" i="39"/>
  <c r="E2766" i="39"/>
  <c r="F2766" i="39"/>
  <c r="G2766" i="39"/>
  <c r="H2766" i="39"/>
  <c r="D2767" i="39"/>
  <c r="E2767" i="39"/>
  <c r="F2767" i="39"/>
  <c r="G2767" i="39"/>
  <c r="H2767" i="39"/>
  <c r="D2768" i="39"/>
  <c r="E2768" i="39"/>
  <c r="F2768" i="39"/>
  <c r="G2768" i="39"/>
  <c r="I2768" i="39" s="1"/>
  <c r="H2768" i="39"/>
  <c r="D2769" i="39"/>
  <c r="E2769" i="39"/>
  <c r="F2769" i="39"/>
  <c r="G2769" i="39"/>
  <c r="H2769" i="39"/>
  <c r="D2770" i="39"/>
  <c r="E2770" i="39"/>
  <c r="F2770" i="39"/>
  <c r="G2770" i="39"/>
  <c r="H2770" i="39"/>
  <c r="D2771" i="39"/>
  <c r="E2771" i="39"/>
  <c r="F2771" i="39"/>
  <c r="G2771" i="39"/>
  <c r="H2771" i="39"/>
  <c r="D2772" i="39"/>
  <c r="E2772" i="39"/>
  <c r="F2772" i="39"/>
  <c r="G2772" i="39"/>
  <c r="I2772" i="39" s="1"/>
  <c r="H2772" i="39"/>
  <c r="D2773" i="39"/>
  <c r="E2773" i="39"/>
  <c r="F2773" i="39"/>
  <c r="G2773" i="39"/>
  <c r="I2773" i="39" s="1"/>
  <c r="H2773" i="39"/>
  <c r="D2774" i="39"/>
  <c r="E2774" i="39"/>
  <c r="F2774" i="39"/>
  <c r="G2774" i="39"/>
  <c r="H2774" i="39"/>
  <c r="D2775" i="39"/>
  <c r="E2775" i="39"/>
  <c r="F2775" i="39"/>
  <c r="G2775" i="39"/>
  <c r="H2775" i="39"/>
  <c r="D2776" i="39"/>
  <c r="E2776" i="39"/>
  <c r="F2776" i="39"/>
  <c r="G2776" i="39"/>
  <c r="I2776" i="39" s="1"/>
  <c r="H2776" i="39"/>
  <c r="D2777" i="39"/>
  <c r="E2777" i="39"/>
  <c r="F2777" i="39"/>
  <c r="G2777" i="39"/>
  <c r="I2777" i="39" s="1"/>
  <c r="H2777" i="39"/>
  <c r="D2778" i="39"/>
  <c r="E2778" i="39"/>
  <c r="F2778" i="39"/>
  <c r="G2778" i="39"/>
  <c r="H2778" i="39"/>
  <c r="D2779" i="39"/>
  <c r="E2779" i="39"/>
  <c r="F2779" i="39"/>
  <c r="G2779" i="39"/>
  <c r="H2779" i="39"/>
  <c r="D2780" i="39"/>
  <c r="E2780" i="39"/>
  <c r="F2780" i="39"/>
  <c r="G2780" i="39"/>
  <c r="I2780" i="39" s="1"/>
  <c r="H2780" i="39"/>
  <c r="D2781" i="39"/>
  <c r="E2781" i="39"/>
  <c r="F2781" i="39"/>
  <c r="G2781" i="39"/>
  <c r="I2781" i="39" s="1"/>
  <c r="H2781" i="39"/>
  <c r="D2782" i="39"/>
  <c r="E2782" i="39"/>
  <c r="F2782" i="39"/>
  <c r="G2782" i="39"/>
  <c r="H2782" i="39"/>
  <c r="D2783" i="39"/>
  <c r="E2783" i="39"/>
  <c r="F2783" i="39"/>
  <c r="G2783" i="39"/>
  <c r="H2783" i="39"/>
  <c r="D2784" i="39"/>
  <c r="E2784" i="39"/>
  <c r="F2784" i="39"/>
  <c r="G2784" i="39"/>
  <c r="I2784" i="39" s="1"/>
  <c r="H2784" i="39"/>
  <c r="D2785" i="39"/>
  <c r="E2785" i="39"/>
  <c r="F2785" i="39"/>
  <c r="G2785" i="39"/>
  <c r="H2785" i="39"/>
  <c r="D2786" i="39"/>
  <c r="E2786" i="39"/>
  <c r="F2786" i="39"/>
  <c r="G2786" i="39"/>
  <c r="H2786" i="39"/>
  <c r="D2787" i="39"/>
  <c r="E2787" i="39"/>
  <c r="F2787" i="39"/>
  <c r="G2787" i="39"/>
  <c r="H2787" i="39"/>
  <c r="D2788" i="39"/>
  <c r="E2788" i="39"/>
  <c r="F2788" i="39"/>
  <c r="G2788" i="39"/>
  <c r="I2788" i="39" s="1"/>
  <c r="H2788" i="39"/>
  <c r="D2789" i="39"/>
  <c r="E2789" i="39"/>
  <c r="F2789" i="39"/>
  <c r="G2789" i="39"/>
  <c r="I2789" i="39" s="1"/>
  <c r="H2789" i="39"/>
  <c r="D2790" i="39"/>
  <c r="E2790" i="39"/>
  <c r="F2790" i="39"/>
  <c r="G2790" i="39"/>
  <c r="H2790" i="39"/>
  <c r="D2791" i="39"/>
  <c r="E2791" i="39"/>
  <c r="F2791" i="39"/>
  <c r="G2791" i="39"/>
  <c r="H2791" i="39"/>
  <c r="D2792" i="39"/>
  <c r="E2792" i="39"/>
  <c r="F2792" i="39"/>
  <c r="G2792" i="39"/>
  <c r="I2792" i="39" s="1"/>
  <c r="H2792" i="39"/>
  <c r="D2793" i="39"/>
  <c r="E2793" i="39"/>
  <c r="F2793" i="39"/>
  <c r="G2793" i="39"/>
  <c r="H2793" i="39"/>
  <c r="D2794" i="39"/>
  <c r="E2794" i="39"/>
  <c r="F2794" i="39"/>
  <c r="G2794" i="39"/>
  <c r="H2794" i="39"/>
  <c r="D2795" i="39"/>
  <c r="E2795" i="39"/>
  <c r="F2795" i="39"/>
  <c r="G2795" i="39"/>
  <c r="H2795" i="39"/>
  <c r="D2796" i="39"/>
  <c r="E2796" i="39"/>
  <c r="F2796" i="39"/>
  <c r="G2796" i="39"/>
  <c r="I2796" i="39" s="1"/>
  <c r="H2796" i="39"/>
  <c r="D2797" i="39"/>
  <c r="E2797" i="39"/>
  <c r="F2797" i="39"/>
  <c r="G2797" i="39"/>
  <c r="I2797" i="39" s="1"/>
  <c r="H2797" i="39"/>
  <c r="D2798" i="39"/>
  <c r="E2798" i="39"/>
  <c r="F2798" i="39"/>
  <c r="G2798" i="39"/>
  <c r="H2798" i="39"/>
  <c r="D2799" i="39"/>
  <c r="E2799" i="39"/>
  <c r="F2799" i="39"/>
  <c r="G2799" i="39"/>
  <c r="H2799" i="39"/>
  <c r="D2800" i="39"/>
  <c r="E2800" i="39"/>
  <c r="F2800" i="39"/>
  <c r="G2800" i="39"/>
  <c r="H2800" i="39"/>
  <c r="D2801" i="39"/>
  <c r="E2801" i="39"/>
  <c r="F2801" i="39"/>
  <c r="G2801" i="39"/>
  <c r="H2801" i="39"/>
  <c r="D2802" i="39"/>
  <c r="E2802" i="39"/>
  <c r="F2802" i="39"/>
  <c r="G2802" i="39"/>
  <c r="I2802" i="39" s="1"/>
  <c r="H2802" i="39"/>
  <c r="D2803" i="39"/>
  <c r="E2803" i="39"/>
  <c r="F2803" i="39"/>
  <c r="G2803" i="39"/>
  <c r="H2803" i="39"/>
  <c r="D2804" i="39"/>
  <c r="E2804" i="39"/>
  <c r="F2804" i="39"/>
  <c r="G2804" i="39"/>
  <c r="H2804" i="39"/>
  <c r="D2805" i="39"/>
  <c r="E2805" i="39"/>
  <c r="F2805" i="39"/>
  <c r="G2805" i="39"/>
  <c r="I2805" i="39" s="1"/>
  <c r="H2805" i="39"/>
  <c r="D2806" i="39"/>
  <c r="E2806" i="39"/>
  <c r="F2806" i="39"/>
  <c r="G2806" i="39"/>
  <c r="H2806" i="39"/>
  <c r="D2807" i="39"/>
  <c r="E2807" i="39"/>
  <c r="F2807" i="39"/>
  <c r="G2807" i="39"/>
  <c r="H2807" i="39"/>
  <c r="D2808" i="39"/>
  <c r="E2808" i="39"/>
  <c r="F2808" i="39"/>
  <c r="G2808" i="39"/>
  <c r="H2808" i="39"/>
  <c r="D2809" i="39"/>
  <c r="E2809" i="39"/>
  <c r="F2809" i="39"/>
  <c r="G2809" i="39"/>
  <c r="H2809" i="39"/>
  <c r="D2823" i="39"/>
  <c r="E2823" i="39"/>
  <c r="F2823" i="39"/>
  <c r="G2823" i="39"/>
  <c r="H2823" i="39"/>
  <c r="D2824" i="39"/>
  <c r="E2824" i="39"/>
  <c r="F2824" i="39"/>
  <c r="G2824" i="39"/>
  <c r="H2824" i="39"/>
  <c r="D2825" i="39"/>
  <c r="E2825" i="39"/>
  <c r="F2825" i="39"/>
  <c r="G2825" i="39"/>
  <c r="I2825" i="39" s="1"/>
  <c r="H2825" i="39"/>
  <c r="D2826" i="39"/>
  <c r="E2826" i="39"/>
  <c r="F2826" i="39"/>
  <c r="G2826" i="39"/>
  <c r="H2826" i="39"/>
  <c r="D2827" i="39"/>
  <c r="E2827" i="39"/>
  <c r="F2827" i="39"/>
  <c r="G2827" i="39"/>
  <c r="H2827" i="39"/>
  <c r="D2828" i="39"/>
  <c r="E2828" i="39"/>
  <c r="F2828" i="39"/>
  <c r="G2828" i="39"/>
  <c r="H2828" i="39"/>
  <c r="D2829" i="39"/>
  <c r="E2829" i="39"/>
  <c r="F2829" i="39"/>
  <c r="G2829" i="39"/>
  <c r="H2829" i="39"/>
  <c r="D2830" i="39"/>
  <c r="E2830" i="39"/>
  <c r="F2830" i="39"/>
  <c r="G2830" i="39"/>
  <c r="I2830" i="39" s="1"/>
  <c r="H2830" i="39"/>
  <c r="D2831" i="39"/>
  <c r="E2831" i="39"/>
  <c r="F2831" i="39"/>
  <c r="G2831" i="39"/>
  <c r="H2831" i="39"/>
  <c r="D2832" i="39"/>
  <c r="E2832" i="39"/>
  <c r="F2832" i="39"/>
  <c r="G2832" i="39"/>
  <c r="H2832" i="39"/>
  <c r="D2833" i="39"/>
  <c r="E2833" i="39"/>
  <c r="F2833" i="39"/>
  <c r="G2833" i="39"/>
  <c r="I2833" i="39" s="1"/>
  <c r="H2833" i="39"/>
  <c r="D2834" i="39"/>
  <c r="E2834" i="39"/>
  <c r="F2834" i="39"/>
  <c r="G2834" i="39"/>
  <c r="H2834" i="39"/>
  <c r="D2835" i="39"/>
  <c r="E2835" i="39"/>
  <c r="F2835" i="39"/>
  <c r="G2835" i="39"/>
  <c r="H2835" i="39"/>
  <c r="D2836" i="39"/>
  <c r="E2836" i="39"/>
  <c r="F2836" i="39"/>
  <c r="G2836" i="39"/>
  <c r="H2836" i="39"/>
  <c r="D2837" i="39"/>
  <c r="E2837" i="39"/>
  <c r="F2837" i="39"/>
  <c r="G2837" i="39"/>
  <c r="H2837" i="39"/>
  <c r="D2838" i="39"/>
  <c r="E2838" i="39"/>
  <c r="F2838" i="39"/>
  <c r="G2838" i="39"/>
  <c r="I2838" i="39" s="1"/>
  <c r="H2838" i="39"/>
  <c r="D2839" i="39"/>
  <c r="E2839" i="39"/>
  <c r="F2839" i="39"/>
  <c r="G2839" i="39"/>
  <c r="H2839" i="39"/>
  <c r="D2840" i="39"/>
  <c r="E2840" i="39"/>
  <c r="F2840" i="39"/>
  <c r="G2840" i="39"/>
  <c r="H2840" i="39"/>
  <c r="D2841" i="39"/>
  <c r="E2841" i="39"/>
  <c r="F2841" i="39"/>
  <c r="G2841" i="39"/>
  <c r="I2841" i="39" s="1"/>
  <c r="H2841" i="39"/>
  <c r="D2842" i="39"/>
  <c r="E2842" i="39"/>
  <c r="F2842" i="39"/>
  <c r="G2842" i="39"/>
  <c r="H2842" i="39"/>
  <c r="D2843" i="39"/>
  <c r="E2843" i="39"/>
  <c r="F2843" i="39"/>
  <c r="G2843" i="39"/>
  <c r="H2843" i="39"/>
  <c r="D2844" i="39"/>
  <c r="E2844" i="39"/>
  <c r="F2844" i="39"/>
  <c r="G2844" i="39"/>
  <c r="H2844" i="39"/>
  <c r="D2845" i="39"/>
  <c r="E2845" i="39"/>
  <c r="F2845" i="39"/>
  <c r="G2845" i="39"/>
  <c r="H2845" i="39"/>
  <c r="D2846" i="39"/>
  <c r="E2846" i="39"/>
  <c r="F2846" i="39"/>
  <c r="G2846" i="39"/>
  <c r="I2846" i="39" s="1"/>
  <c r="H2846" i="39"/>
  <c r="D2847" i="39"/>
  <c r="E2847" i="39"/>
  <c r="F2847" i="39"/>
  <c r="G2847" i="39"/>
  <c r="H2847" i="39"/>
  <c r="D2848" i="39"/>
  <c r="E2848" i="39"/>
  <c r="F2848" i="39"/>
  <c r="G2848" i="39"/>
  <c r="H2848" i="39"/>
  <c r="D2849" i="39"/>
  <c r="E2849" i="39"/>
  <c r="F2849" i="39"/>
  <c r="G2849" i="39"/>
  <c r="I2849" i="39" s="1"/>
  <c r="H2849" i="39"/>
  <c r="D2850" i="39"/>
  <c r="E2850" i="39"/>
  <c r="F2850" i="39"/>
  <c r="G2850" i="39"/>
  <c r="H2850" i="39"/>
  <c r="D2851" i="39"/>
  <c r="E2851" i="39"/>
  <c r="F2851" i="39"/>
  <c r="G2851" i="39"/>
  <c r="H2851" i="39"/>
  <c r="D2852" i="39"/>
  <c r="E2852" i="39"/>
  <c r="F2852" i="39"/>
  <c r="G2852" i="39"/>
  <c r="H2852" i="39"/>
  <c r="D2853" i="39"/>
  <c r="E2853" i="39"/>
  <c r="F2853" i="39"/>
  <c r="G2853" i="39"/>
  <c r="H2853" i="39"/>
  <c r="D2854" i="39"/>
  <c r="E2854" i="39"/>
  <c r="F2854" i="39"/>
  <c r="G2854" i="39"/>
  <c r="I2854" i="39" s="1"/>
  <c r="H2854" i="39"/>
  <c r="D2855" i="39"/>
  <c r="E2855" i="39"/>
  <c r="F2855" i="39"/>
  <c r="G2855" i="39"/>
  <c r="H2855" i="39"/>
  <c r="D2856" i="39"/>
  <c r="E2856" i="39"/>
  <c r="F2856" i="39"/>
  <c r="G2856" i="39"/>
  <c r="H2856" i="39"/>
  <c r="D2857" i="39"/>
  <c r="E2857" i="39"/>
  <c r="F2857" i="39"/>
  <c r="G2857" i="39"/>
  <c r="I2857" i="39" s="1"/>
  <c r="H2857" i="39"/>
  <c r="D2858" i="39"/>
  <c r="E2858" i="39"/>
  <c r="F2858" i="39"/>
  <c r="G2858" i="39"/>
  <c r="H2858" i="39"/>
  <c r="D2859" i="39"/>
  <c r="E2859" i="39"/>
  <c r="F2859" i="39"/>
  <c r="G2859" i="39"/>
  <c r="H2859" i="39"/>
  <c r="D2860" i="39"/>
  <c r="E2860" i="39"/>
  <c r="F2860" i="39"/>
  <c r="G2860" i="39"/>
  <c r="H2860" i="39"/>
  <c r="D2861" i="39"/>
  <c r="E2861" i="39"/>
  <c r="F2861" i="39"/>
  <c r="G2861" i="39"/>
  <c r="H2861" i="39"/>
  <c r="D2862" i="39"/>
  <c r="E2862" i="39"/>
  <c r="F2862" i="39"/>
  <c r="G2862" i="39"/>
  <c r="I2862" i="39" s="1"/>
  <c r="H2862" i="39"/>
  <c r="D2863" i="39"/>
  <c r="E2863" i="39"/>
  <c r="F2863" i="39"/>
  <c r="G2863" i="39"/>
  <c r="H2863" i="39"/>
  <c r="D2864" i="39"/>
  <c r="E2864" i="39"/>
  <c r="F2864" i="39"/>
  <c r="G2864" i="39"/>
  <c r="H2864" i="39"/>
  <c r="D2865" i="39"/>
  <c r="E2865" i="39"/>
  <c r="F2865" i="39"/>
  <c r="G2865" i="39"/>
  <c r="I2865" i="39" s="1"/>
  <c r="H2865" i="39"/>
  <c r="D2866" i="39"/>
  <c r="E2866" i="39"/>
  <c r="F2866" i="39"/>
  <c r="G2866" i="39"/>
  <c r="H2866" i="39"/>
  <c r="D2867" i="39"/>
  <c r="E2867" i="39"/>
  <c r="F2867" i="39"/>
  <c r="G2867" i="39"/>
  <c r="H2867" i="39"/>
  <c r="D2868" i="39"/>
  <c r="E2868" i="39"/>
  <c r="F2868" i="39"/>
  <c r="G2868" i="39"/>
  <c r="H2868" i="39"/>
  <c r="D2869" i="39"/>
  <c r="E2869" i="39"/>
  <c r="F2869" i="39"/>
  <c r="G2869" i="39"/>
  <c r="H2869" i="39"/>
  <c r="D2870" i="39"/>
  <c r="E2870" i="39"/>
  <c r="F2870" i="39"/>
  <c r="G2870" i="39"/>
  <c r="I2870" i="39" s="1"/>
  <c r="H2870" i="39"/>
  <c r="D2871" i="39"/>
  <c r="E2871" i="39"/>
  <c r="F2871" i="39"/>
  <c r="G2871" i="39"/>
  <c r="H2871" i="39"/>
  <c r="D2872" i="39"/>
  <c r="E2872" i="39"/>
  <c r="F2872" i="39"/>
  <c r="G2872" i="39"/>
  <c r="H2872" i="39"/>
  <c r="D2873" i="39"/>
  <c r="E2873" i="39"/>
  <c r="F2873" i="39"/>
  <c r="G2873" i="39"/>
  <c r="I2873" i="39" s="1"/>
  <c r="H2873" i="39"/>
  <c r="D2874" i="39"/>
  <c r="E2874" i="39"/>
  <c r="F2874" i="39"/>
  <c r="G2874" i="39"/>
  <c r="H2874" i="39"/>
  <c r="D2875" i="39"/>
  <c r="E2875" i="39"/>
  <c r="F2875" i="39"/>
  <c r="G2875" i="39"/>
  <c r="H2875" i="39"/>
  <c r="D2876" i="39"/>
  <c r="E2876" i="39"/>
  <c r="F2876" i="39"/>
  <c r="G2876" i="39"/>
  <c r="H2876" i="39"/>
  <c r="D2877" i="39"/>
  <c r="E2877" i="39"/>
  <c r="F2877" i="39"/>
  <c r="G2877" i="39"/>
  <c r="H2877" i="39"/>
  <c r="D2878" i="39"/>
  <c r="E2878" i="39"/>
  <c r="F2878" i="39"/>
  <c r="G2878" i="39"/>
  <c r="I2878" i="39" s="1"/>
  <c r="H2878" i="39"/>
  <c r="D2879" i="39"/>
  <c r="E2879" i="39"/>
  <c r="F2879" i="39"/>
  <c r="G2879" i="39"/>
  <c r="H2879" i="39"/>
  <c r="D2880" i="39"/>
  <c r="E2880" i="39"/>
  <c r="F2880" i="39"/>
  <c r="G2880" i="39"/>
  <c r="H2880" i="39"/>
  <c r="D2881" i="39"/>
  <c r="E2881" i="39"/>
  <c r="F2881" i="39"/>
  <c r="G2881" i="39"/>
  <c r="I2881" i="39" s="1"/>
  <c r="H2881" i="39"/>
  <c r="D2882" i="39"/>
  <c r="E2882" i="39"/>
  <c r="F2882" i="39"/>
  <c r="G2882" i="39"/>
  <c r="H2882" i="39"/>
  <c r="D2883" i="39"/>
  <c r="E2883" i="39"/>
  <c r="F2883" i="39"/>
  <c r="G2883" i="39"/>
  <c r="H2883" i="39"/>
  <c r="D2884" i="39"/>
  <c r="E2884" i="39"/>
  <c r="F2884" i="39"/>
  <c r="G2884" i="39"/>
  <c r="H2884" i="39"/>
  <c r="D2885" i="39"/>
  <c r="E2885" i="39"/>
  <c r="F2885" i="39"/>
  <c r="G2885" i="39"/>
  <c r="H2885" i="39"/>
  <c r="D2886" i="39"/>
  <c r="E2886" i="39"/>
  <c r="F2886" i="39"/>
  <c r="G2886" i="39"/>
  <c r="I2886" i="39" s="1"/>
  <c r="H2886" i="39"/>
  <c r="D2887" i="39"/>
  <c r="E2887" i="39"/>
  <c r="F2887" i="39"/>
  <c r="G2887" i="39"/>
  <c r="H2887" i="39"/>
  <c r="D2888" i="39"/>
  <c r="E2888" i="39"/>
  <c r="F2888" i="39"/>
  <c r="G2888" i="39"/>
  <c r="H2888" i="39"/>
  <c r="D2889" i="39"/>
  <c r="E2889" i="39"/>
  <c r="F2889" i="39"/>
  <c r="G2889" i="39"/>
  <c r="I2889" i="39" s="1"/>
  <c r="H2889" i="39"/>
  <c r="D2890" i="39"/>
  <c r="E2890" i="39"/>
  <c r="F2890" i="39"/>
  <c r="G2890" i="39"/>
  <c r="H2890" i="39"/>
  <c r="D2891" i="39"/>
  <c r="E2891" i="39"/>
  <c r="F2891" i="39"/>
  <c r="G2891" i="39"/>
  <c r="H2891" i="39"/>
  <c r="D2892" i="39"/>
  <c r="E2892" i="39"/>
  <c r="F2892" i="39"/>
  <c r="G2892" i="39"/>
  <c r="H2892" i="39"/>
  <c r="D2893" i="39"/>
  <c r="E2893" i="39"/>
  <c r="F2893" i="39"/>
  <c r="G2893" i="39"/>
  <c r="H2893" i="39"/>
  <c r="D2894" i="39"/>
  <c r="E2894" i="39"/>
  <c r="F2894" i="39"/>
  <c r="G2894" i="39"/>
  <c r="I2894" i="39" s="1"/>
  <c r="H2894" i="39"/>
  <c r="D2895" i="39"/>
  <c r="E2895" i="39"/>
  <c r="F2895" i="39"/>
  <c r="G2895" i="39"/>
  <c r="H2895" i="39"/>
  <c r="D2896" i="39"/>
  <c r="E2896" i="39"/>
  <c r="F2896" i="39"/>
  <c r="G2896" i="39"/>
  <c r="H2896" i="39"/>
  <c r="D2897" i="39"/>
  <c r="E2897" i="39"/>
  <c r="F2897" i="39"/>
  <c r="G2897" i="39"/>
  <c r="I2897" i="39" s="1"/>
  <c r="H2897" i="39"/>
  <c r="D2898" i="39"/>
  <c r="E2898" i="39"/>
  <c r="F2898" i="39"/>
  <c r="G2898" i="39"/>
  <c r="H2898" i="39"/>
  <c r="D2899" i="39"/>
  <c r="E2899" i="39"/>
  <c r="F2899" i="39"/>
  <c r="G2899" i="39"/>
  <c r="H2899" i="39"/>
  <c r="D2900" i="39"/>
  <c r="E2900" i="39"/>
  <c r="F2900" i="39"/>
  <c r="G2900" i="39"/>
  <c r="H2900" i="39"/>
  <c r="D2901" i="39"/>
  <c r="E2901" i="39"/>
  <c r="F2901" i="39"/>
  <c r="G2901" i="39"/>
  <c r="H2901" i="39"/>
  <c r="D2902" i="39"/>
  <c r="E2902" i="39"/>
  <c r="F2902" i="39"/>
  <c r="G2902" i="39"/>
  <c r="I2902" i="39" s="1"/>
  <c r="H2902" i="39"/>
  <c r="D2903" i="39"/>
  <c r="E2903" i="39"/>
  <c r="F2903" i="39"/>
  <c r="G2903" i="39"/>
  <c r="H2903" i="39"/>
  <c r="D2904" i="39"/>
  <c r="E2904" i="39"/>
  <c r="F2904" i="39"/>
  <c r="G2904" i="39"/>
  <c r="H2904" i="39"/>
  <c r="D2905" i="39"/>
  <c r="E2905" i="39"/>
  <c r="F2905" i="39"/>
  <c r="G2905" i="39"/>
  <c r="I2905" i="39" s="1"/>
  <c r="H2905" i="39"/>
  <c r="D2906" i="39"/>
  <c r="E2906" i="39"/>
  <c r="F2906" i="39"/>
  <c r="G2906" i="39"/>
  <c r="H2906" i="39"/>
  <c r="D2907" i="39"/>
  <c r="E2907" i="39"/>
  <c r="F2907" i="39"/>
  <c r="G2907" i="39"/>
  <c r="H2907" i="39"/>
  <c r="D2908" i="39"/>
  <c r="E2908" i="39"/>
  <c r="F2908" i="39"/>
  <c r="G2908" i="39"/>
  <c r="H2908" i="39"/>
  <c r="D2909" i="39"/>
  <c r="E2909" i="39"/>
  <c r="F2909" i="39"/>
  <c r="G2909" i="39"/>
  <c r="H2909" i="39"/>
  <c r="D2910" i="39"/>
  <c r="E2910" i="39"/>
  <c r="F2910" i="39"/>
  <c r="G2910" i="39"/>
  <c r="I2910" i="39" s="1"/>
  <c r="H2910" i="39"/>
  <c r="D2911" i="39"/>
  <c r="E2911" i="39"/>
  <c r="F2911" i="39"/>
  <c r="G2911" i="39"/>
  <c r="H2911" i="39"/>
  <c r="D2912" i="39"/>
  <c r="E2912" i="39"/>
  <c r="F2912" i="39"/>
  <c r="G2912" i="39"/>
  <c r="H2912" i="39"/>
  <c r="D2913" i="39"/>
  <c r="E2913" i="39"/>
  <c r="F2913" i="39"/>
  <c r="G2913" i="39"/>
  <c r="I2913" i="39" s="1"/>
  <c r="H2913" i="39"/>
  <c r="D2914" i="39"/>
  <c r="E2914" i="39"/>
  <c r="F2914" i="39"/>
  <c r="G2914" i="39"/>
  <c r="H2914" i="39"/>
  <c r="D2915" i="39"/>
  <c r="E2915" i="39"/>
  <c r="F2915" i="39"/>
  <c r="G2915" i="39"/>
  <c r="H2915" i="39"/>
  <c r="D2916" i="39"/>
  <c r="E2916" i="39"/>
  <c r="F2916" i="39"/>
  <c r="G2916" i="39"/>
  <c r="H2916" i="39"/>
  <c r="D2917" i="39"/>
  <c r="E2917" i="39"/>
  <c r="F2917" i="39"/>
  <c r="G2917" i="39"/>
  <c r="H2917" i="39"/>
  <c r="D2918" i="39"/>
  <c r="E2918" i="39"/>
  <c r="F2918" i="39"/>
  <c r="G2918" i="39"/>
  <c r="I2918" i="39" s="1"/>
  <c r="H2918" i="39"/>
  <c r="D2919" i="39"/>
  <c r="E2919" i="39"/>
  <c r="F2919" i="39"/>
  <c r="G2919" i="39"/>
  <c r="H2919" i="39"/>
  <c r="D2920" i="39"/>
  <c r="E2920" i="39"/>
  <c r="F2920" i="39"/>
  <c r="G2920" i="39"/>
  <c r="H2920" i="39"/>
  <c r="D2921" i="39"/>
  <c r="E2921" i="39"/>
  <c r="F2921" i="39"/>
  <c r="G2921" i="39"/>
  <c r="I2921" i="39" s="1"/>
  <c r="H2921" i="39"/>
  <c r="D2922" i="39"/>
  <c r="E2922" i="39"/>
  <c r="F2922" i="39"/>
  <c r="G2922" i="39"/>
  <c r="H2922" i="39"/>
  <c r="D2923" i="39"/>
  <c r="E2923" i="39"/>
  <c r="F2923" i="39"/>
  <c r="G2923" i="39"/>
  <c r="H2923" i="39"/>
  <c r="D2924" i="39"/>
  <c r="E2924" i="39"/>
  <c r="F2924" i="39"/>
  <c r="G2924" i="39"/>
  <c r="H2924" i="39"/>
  <c r="D2925" i="39"/>
  <c r="E2925" i="39"/>
  <c r="F2925" i="39"/>
  <c r="G2925" i="39"/>
  <c r="H2925" i="39"/>
  <c r="D2926" i="39"/>
  <c r="E2926" i="39"/>
  <c r="F2926" i="39"/>
  <c r="G2926" i="39"/>
  <c r="I2926" i="39" s="1"/>
  <c r="H2926" i="39"/>
  <c r="D2927" i="39"/>
  <c r="E2927" i="39"/>
  <c r="F2927" i="39"/>
  <c r="G2927" i="39"/>
  <c r="H2927" i="39"/>
  <c r="D2928" i="39"/>
  <c r="E2928" i="39"/>
  <c r="F2928" i="39"/>
  <c r="G2928" i="39"/>
  <c r="H2928" i="39"/>
  <c r="D2929" i="39"/>
  <c r="E2929" i="39"/>
  <c r="F2929" i="39"/>
  <c r="G2929" i="39"/>
  <c r="I2929" i="39" s="1"/>
  <c r="H2929" i="39"/>
  <c r="D2930" i="39"/>
  <c r="E2930" i="39"/>
  <c r="F2930" i="39"/>
  <c r="G2930" i="39"/>
  <c r="H2930" i="39"/>
  <c r="D2931" i="39"/>
  <c r="E2931" i="39"/>
  <c r="F2931" i="39"/>
  <c r="G2931" i="39"/>
  <c r="H2931" i="39"/>
  <c r="D2932" i="39"/>
  <c r="E2932" i="39"/>
  <c r="F2932" i="39"/>
  <c r="G2932" i="39"/>
  <c r="H2932" i="39"/>
  <c r="D2933" i="39"/>
  <c r="E2933" i="39"/>
  <c r="F2933" i="39"/>
  <c r="G2933" i="39"/>
  <c r="H2933" i="39"/>
  <c r="D2934" i="39"/>
  <c r="E2934" i="39"/>
  <c r="F2934" i="39"/>
  <c r="G2934" i="39"/>
  <c r="I2934" i="39" s="1"/>
  <c r="H2934" i="39"/>
  <c r="D2935" i="39"/>
  <c r="E2935" i="39"/>
  <c r="F2935" i="39"/>
  <c r="G2935" i="39"/>
  <c r="H2935" i="39"/>
  <c r="D2936" i="39"/>
  <c r="E2936" i="39"/>
  <c r="F2936" i="39"/>
  <c r="G2936" i="39"/>
  <c r="H2936" i="39"/>
  <c r="D2937" i="39"/>
  <c r="E2937" i="39"/>
  <c r="F2937" i="39"/>
  <c r="G2937" i="39"/>
  <c r="I2937" i="39" s="1"/>
  <c r="H2937" i="39"/>
  <c r="D2938" i="39"/>
  <c r="E2938" i="39"/>
  <c r="F2938" i="39"/>
  <c r="G2938" i="39"/>
  <c r="H2938" i="39"/>
  <c r="D2939" i="39"/>
  <c r="E2939" i="39"/>
  <c r="F2939" i="39"/>
  <c r="G2939" i="39"/>
  <c r="H2939" i="39"/>
  <c r="D2940" i="39"/>
  <c r="E2940" i="39"/>
  <c r="F2940" i="39"/>
  <c r="G2940" i="39"/>
  <c r="H2940" i="39"/>
  <c r="D2941" i="39"/>
  <c r="E2941" i="39"/>
  <c r="F2941" i="39"/>
  <c r="G2941" i="39"/>
  <c r="H2941" i="39"/>
  <c r="D2942" i="39"/>
  <c r="E2942" i="39"/>
  <c r="F2942" i="39"/>
  <c r="G2942" i="39"/>
  <c r="I2942" i="39" s="1"/>
  <c r="H2942" i="39"/>
  <c r="D2943" i="39"/>
  <c r="E2943" i="39"/>
  <c r="F2943" i="39"/>
  <c r="G2943" i="39"/>
  <c r="H2943" i="39"/>
  <c r="D2944" i="39"/>
  <c r="E2944" i="39"/>
  <c r="F2944" i="39"/>
  <c r="G2944" i="39"/>
  <c r="H2944" i="39"/>
  <c r="D2945" i="39"/>
  <c r="E2945" i="39"/>
  <c r="F2945" i="39"/>
  <c r="G2945" i="39"/>
  <c r="I2945" i="39" s="1"/>
  <c r="H2945" i="39"/>
  <c r="D2946" i="39"/>
  <c r="E2946" i="39"/>
  <c r="F2946" i="39"/>
  <c r="G2946" i="39"/>
  <c r="H2946" i="39"/>
  <c r="D2947" i="39"/>
  <c r="E2947" i="39"/>
  <c r="F2947" i="39"/>
  <c r="G2947" i="39"/>
  <c r="H2947" i="39"/>
  <c r="D2948" i="39"/>
  <c r="E2948" i="39"/>
  <c r="F2948" i="39"/>
  <c r="G2948" i="39"/>
  <c r="H2948" i="39"/>
  <c r="D2949" i="39"/>
  <c r="E2949" i="39"/>
  <c r="F2949" i="39"/>
  <c r="G2949" i="39"/>
  <c r="H2949" i="39"/>
  <c r="D2950" i="39"/>
  <c r="E2950" i="39"/>
  <c r="F2950" i="39"/>
  <c r="G2950" i="39"/>
  <c r="I2950" i="39" s="1"/>
  <c r="H2950" i="39"/>
  <c r="D2951" i="39"/>
  <c r="E2951" i="39"/>
  <c r="F2951" i="39"/>
  <c r="G2951" i="39"/>
  <c r="H2951" i="39"/>
  <c r="D2952" i="39"/>
  <c r="E2952" i="39"/>
  <c r="F2952" i="39"/>
  <c r="G2952" i="39"/>
  <c r="H2952" i="39"/>
  <c r="D2953" i="39"/>
  <c r="E2953" i="39"/>
  <c r="F2953" i="39"/>
  <c r="G2953" i="39"/>
  <c r="I2953" i="39" s="1"/>
  <c r="H2953" i="39"/>
  <c r="D2954" i="39"/>
  <c r="E2954" i="39"/>
  <c r="F2954" i="39"/>
  <c r="G2954" i="39"/>
  <c r="H2954" i="39"/>
  <c r="D2955" i="39"/>
  <c r="E2955" i="39"/>
  <c r="F2955" i="39"/>
  <c r="G2955" i="39"/>
  <c r="H2955" i="39"/>
  <c r="D2956" i="39"/>
  <c r="E2956" i="39"/>
  <c r="F2956" i="39"/>
  <c r="G2956" i="39"/>
  <c r="H2956" i="39"/>
  <c r="D2957" i="39"/>
  <c r="E2957" i="39"/>
  <c r="F2957" i="39"/>
  <c r="G2957" i="39"/>
  <c r="H2957" i="39"/>
  <c r="D2958" i="39"/>
  <c r="E2958" i="39"/>
  <c r="F2958" i="39"/>
  <c r="G2958" i="39"/>
  <c r="I2958" i="39" s="1"/>
  <c r="H2958" i="39"/>
  <c r="D2959" i="39"/>
  <c r="E2959" i="39"/>
  <c r="F2959" i="39"/>
  <c r="G2959" i="39"/>
  <c r="H2959" i="39"/>
  <c r="D2960" i="39"/>
  <c r="E2960" i="39"/>
  <c r="F2960" i="39"/>
  <c r="G2960" i="39"/>
  <c r="H2960" i="39"/>
  <c r="D2961" i="39"/>
  <c r="E2961" i="39"/>
  <c r="F2961" i="39"/>
  <c r="G2961" i="39"/>
  <c r="I2961" i="39" s="1"/>
  <c r="H2961" i="39"/>
  <c r="D2962" i="39"/>
  <c r="E2962" i="39"/>
  <c r="F2962" i="39"/>
  <c r="G2962" i="39"/>
  <c r="H2962" i="39"/>
  <c r="D2963" i="39"/>
  <c r="E2963" i="39"/>
  <c r="F2963" i="39"/>
  <c r="G2963" i="39"/>
  <c r="H2963" i="39"/>
  <c r="D2964" i="39"/>
  <c r="E2964" i="39"/>
  <c r="F2964" i="39"/>
  <c r="G2964" i="39"/>
  <c r="H2964" i="39"/>
  <c r="D2965" i="39"/>
  <c r="E2965" i="39"/>
  <c r="F2965" i="39"/>
  <c r="G2965" i="39"/>
  <c r="H2965" i="39"/>
  <c r="D2966" i="39"/>
  <c r="E2966" i="39"/>
  <c r="F2966" i="39"/>
  <c r="G2966" i="39"/>
  <c r="I2966" i="39" s="1"/>
  <c r="H2966" i="39"/>
  <c r="D2967" i="39"/>
  <c r="E2967" i="39"/>
  <c r="F2967" i="39"/>
  <c r="G2967" i="39"/>
  <c r="H2967" i="39"/>
  <c r="D2968" i="39"/>
  <c r="E2968" i="39"/>
  <c r="F2968" i="39"/>
  <c r="G2968" i="39"/>
  <c r="H2968" i="39"/>
  <c r="D2969" i="39"/>
  <c r="E2969" i="39"/>
  <c r="F2969" i="39"/>
  <c r="G2969" i="39"/>
  <c r="I2969" i="39" s="1"/>
  <c r="H2969" i="39"/>
  <c r="D2970" i="39"/>
  <c r="E2970" i="39"/>
  <c r="F2970" i="39"/>
  <c r="G2970" i="39"/>
  <c r="H2970" i="39"/>
  <c r="D2971" i="39"/>
  <c r="E2971" i="39"/>
  <c r="F2971" i="39"/>
  <c r="G2971" i="39"/>
  <c r="H2971" i="39"/>
  <c r="D2972" i="39"/>
  <c r="E2972" i="39"/>
  <c r="F2972" i="39"/>
  <c r="G2972" i="39"/>
  <c r="H2972" i="39"/>
  <c r="D2973" i="39"/>
  <c r="E2973" i="39"/>
  <c r="F2973" i="39"/>
  <c r="G2973" i="39"/>
  <c r="H2973" i="39"/>
  <c r="D2974" i="39"/>
  <c r="E2974" i="39"/>
  <c r="F2974" i="39"/>
  <c r="G2974" i="39"/>
  <c r="I2974" i="39" s="1"/>
  <c r="H2974" i="39"/>
  <c r="D2975" i="39"/>
  <c r="E2975" i="39"/>
  <c r="F2975" i="39"/>
  <c r="G2975" i="39"/>
  <c r="H2975" i="39"/>
  <c r="D2976" i="39"/>
  <c r="E2976" i="39"/>
  <c r="F2976" i="39"/>
  <c r="G2976" i="39"/>
  <c r="H2976" i="39"/>
  <c r="D2977" i="39"/>
  <c r="E2977" i="39"/>
  <c r="F2977" i="39"/>
  <c r="G2977" i="39"/>
  <c r="I2977" i="39" s="1"/>
  <c r="H2977" i="39"/>
  <c r="D2978" i="39"/>
  <c r="E2978" i="39"/>
  <c r="F2978" i="39"/>
  <c r="G2978" i="39"/>
  <c r="H2978" i="39"/>
  <c r="D2979" i="39"/>
  <c r="E2979" i="39"/>
  <c r="F2979" i="39"/>
  <c r="G2979" i="39"/>
  <c r="H2979" i="39"/>
  <c r="D2980" i="39"/>
  <c r="E2980" i="39"/>
  <c r="F2980" i="39"/>
  <c r="G2980" i="39"/>
  <c r="H2980" i="39"/>
  <c r="D2981" i="39"/>
  <c r="E2981" i="39"/>
  <c r="F2981" i="39"/>
  <c r="G2981" i="39"/>
  <c r="H2981" i="39"/>
  <c r="D2982" i="39"/>
  <c r="E2982" i="39"/>
  <c r="F2982" i="39"/>
  <c r="G2982" i="39"/>
  <c r="I2982" i="39" s="1"/>
  <c r="H2982" i="39"/>
  <c r="D2983" i="39"/>
  <c r="E2983" i="39"/>
  <c r="F2983" i="39"/>
  <c r="G2983" i="39"/>
  <c r="H2983" i="39"/>
  <c r="D2984" i="39"/>
  <c r="E2984" i="39"/>
  <c r="F2984" i="39"/>
  <c r="G2984" i="39"/>
  <c r="H2984" i="39"/>
  <c r="D2985" i="39"/>
  <c r="E2985" i="39"/>
  <c r="F2985" i="39"/>
  <c r="G2985" i="39"/>
  <c r="I2985" i="39" s="1"/>
  <c r="H2985" i="39"/>
  <c r="D2986" i="39"/>
  <c r="E2986" i="39"/>
  <c r="F2986" i="39"/>
  <c r="G2986" i="39"/>
  <c r="H2986" i="39"/>
  <c r="D2987" i="39"/>
  <c r="E2987" i="39"/>
  <c r="F2987" i="39"/>
  <c r="G2987" i="39"/>
  <c r="H2987" i="39"/>
  <c r="D2988" i="39"/>
  <c r="E2988" i="39"/>
  <c r="F2988" i="39"/>
  <c r="G2988" i="39"/>
  <c r="H2988" i="39"/>
  <c r="D2989" i="39"/>
  <c r="E2989" i="39"/>
  <c r="F2989" i="39"/>
  <c r="G2989" i="39"/>
  <c r="H2989" i="39"/>
  <c r="D2990" i="39"/>
  <c r="E2990" i="39"/>
  <c r="F2990" i="39"/>
  <c r="G2990" i="39"/>
  <c r="I2990" i="39" s="1"/>
  <c r="H2990" i="39"/>
  <c r="D2991" i="39"/>
  <c r="E2991" i="39"/>
  <c r="F2991" i="39"/>
  <c r="G2991" i="39"/>
  <c r="H2991" i="39"/>
  <c r="D2992" i="39"/>
  <c r="E2992" i="39"/>
  <c r="F2992" i="39"/>
  <c r="G2992" i="39"/>
  <c r="H2992" i="39"/>
  <c r="D2993" i="39"/>
  <c r="E2993" i="39"/>
  <c r="F2993" i="39"/>
  <c r="G2993" i="39"/>
  <c r="I2993" i="39" s="1"/>
  <c r="H2993" i="39"/>
  <c r="D2994" i="39"/>
  <c r="E2994" i="39"/>
  <c r="F2994" i="39"/>
  <c r="G2994" i="39"/>
  <c r="H2994" i="39"/>
  <c r="D2995" i="39"/>
  <c r="E2995" i="39"/>
  <c r="F2995" i="39"/>
  <c r="G2995" i="39"/>
  <c r="H2995" i="39"/>
  <c r="D2996" i="39"/>
  <c r="E2996" i="39"/>
  <c r="F2996" i="39"/>
  <c r="G2996" i="39"/>
  <c r="H2996" i="39"/>
  <c r="D2997" i="39"/>
  <c r="E2997" i="39"/>
  <c r="F2997" i="39"/>
  <c r="G2997" i="39"/>
  <c r="H2997" i="39"/>
  <c r="D2998" i="39"/>
  <c r="E2998" i="39"/>
  <c r="F2998" i="39"/>
  <c r="G2998" i="39"/>
  <c r="I2998" i="39" s="1"/>
  <c r="H2998" i="39"/>
  <c r="D2999" i="39"/>
  <c r="E2999" i="39"/>
  <c r="F2999" i="39"/>
  <c r="G2999" i="39"/>
  <c r="I2999" i="39" s="1"/>
  <c r="H2999" i="39"/>
  <c r="D3000" i="39"/>
  <c r="E3000" i="39"/>
  <c r="F3000" i="39"/>
  <c r="G3000" i="39"/>
  <c r="H3000" i="39"/>
  <c r="D3001" i="39"/>
  <c r="E3001" i="39"/>
  <c r="F3001" i="39"/>
  <c r="G3001" i="39"/>
  <c r="H3001" i="39"/>
  <c r="D3002" i="39"/>
  <c r="E3002" i="39"/>
  <c r="F3002" i="39"/>
  <c r="G3002" i="39"/>
  <c r="I3002" i="39" s="1"/>
  <c r="H3002" i="39"/>
  <c r="D3003" i="39"/>
  <c r="E3003" i="39"/>
  <c r="F3003" i="39"/>
  <c r="G3003" i="39"/>
  <c r="I3003" i="39" s="1"/>
  <c r="H3003" i="39"/>
  <c r="D3004" i="39"/>
  <c r="E3004" i="39"/>
  <c r="F3004" i="39"/>
  <c r="G3004" i="39"/>
  <c r="H3004" i="39"/>
  <c r="D3005" i="39"/>
  <c r="E3005" i="39"/>
  <c r="F3005" i="39"/>
  <c r="G3005" i="39"/>
  <c r="H3005" i="39"/>
  <c r="D3006" i="39"/>
  <c r="E3006" i="39"/>
  <c r="F3006" i="39"/>
  <c r="G3006" i="39"/>
  <c r="I3006" i="39" s="1"/>
  <c r="H3006" i="39"/>
  <c r="D3007" i="39"/>
  <c r="E3007" i="39"/>
  <c r="F3007" i="39"/>
  <c r="G3007" i="39"/>
  <c r="H3007" i="39"/>
  <c r="D3008" i="39"/>
  <c r="E3008" i="39"/>
  <c r="F3008" i="39"/>
  <c r="G3008" i="39"/>
  <c r="H3008" i="39"/>
  <c r="D3009" i="39"/>
  <c r="E3009" i="39"/>
  <c r="F3009" i="39"/>
  <c r="G3009" i="39"/>
  <c r="H3009" i="39"/>
  <c r="D3010" i="39"/>
  <c r="E3010" i="39"/>
  <c r="F3010" i="39"/>
  <c r="G3010" i="39"/>
  <c r="I3010" i="39" s="1"/>
  <c r="H3010" i="39"/>
  <c r="D3011" i="39"/>
  <c r="E3011" i="39"/>
  <c r="F3011" i="39"/>
  <c r="G3011" i="39"/>
  <c r="I3011" i="39" s="1"/>
  <c r="H3011" i="39"/>
  <c r="D3012" i="39"/>
  <c r="E3012" i="39"/>
  <c r="F3012" i="39"/>
  <c r="G3012" i="39"/>
  <c r="H3012" i="39"/>
  <c r="D3013" i="39"/>
  <c r="E3013" i="39"/>
  <c r="F3013" i="39"/>
  <c r="G3013" i="39"/>
  <c r="H3013" i="39"/>
  <c r="D3014" i="39"/>
  <c r="E3014" i="39"/>
  <c r="F3014" i="39"/>
  <c r="G3014" i="39"/>
  <c r="I3014" i="39" s="1"/>
  <c r="H3014" i="39"/>
  <c r="D3015" i="39"/>
  <c r="E3015" i="39"/>
  <c r="F3015" i="39"/>
  <c r="G3015" i="39"/>
  <c r="H3015" i="39"/>
  <c r="D3016" i="39"/>
  <c r="E3016" i="39"/>
  <c r="F3016" i="39"/>
  <c r="G3016" i="39"/>
  <c r="H3016" i="39"/>
  <c r="D3017" i="39"/>
  <c r="E3017" i="39"/>
  <c r="F3017" i="39"/>
  <c r="G3017" i="39"/>
  <c r="H3017" i="39"/>
  <c r="D3018" i="39"/>
  <c r="E3018" i="39"/>
  <c r="F3018" i="39"/>
  <c r="G3018" i="39"/>
  <c r="I3018" i="39" s="1"/>
  <c r="H3018" i="39"/>
  <c r="D3019" i="39"/>
  <c r="E3019" i="39"/>
  <c r="F3019" i="39"/>
  <c r="G3019" i="39"/>
  <c r="I3019" i="39" s="1"/>
  <c r="H3019" i="39"/>
  <c r="D3020" i="39"/>
  <c r="E3020" i="39"/>
  <c r="F3020" i="39"/>
  <c r="G3020" i="39"/>
  <c r="H3020" i="39"/>
  <c r="D3021" i="39"/>
  <c r="E3021" i="39"/>
  <c r="F3021" i="39"/>
  <c r="G3021" i="39"/>
  <c r="H3021" i="39"/>
  <c r="D3022" i="39"/>
  <c r="E3022" i="39"/>
  <c r="F3022" i="39"/>
  <c r="G3022" i="39"/>
  <c r="I3022" i="39" s="1"/>
  <c r="H3022" i="39"/>
  <c r="D3023" i="39"/>
  <c r="E3023" i="39"/>
  <c r="F3023" i="39"/>
  <c r="G3023" i="39"/>
  <c r="I3023" i="39" s="1"/>
  <c r="H3023" i="39"/>
  <c r="D3024" i="39"/>
  <c r="E3024" i="39"/>
  <c r="F3024" i="39"/>
  <c r="G3024" i="39"/>
  <c r="H3024" i="39"/>
  <c r="D3025" i="39"/>
  <c r="E3025" i="39"/>
  <c r="F3025" i="39"/>
  <c r="G3025" i="39"/>
  <c r="H3025" i="39"/>
  <c r="D3026" i="39"/>
  <c r="E3026" i="39"/>
  <c r="F3026" i="39"/>
  <c r="G3026" i="39"/>
  <c r="I3026" i="39" s="1"/>
  <c r="H3026" i="39"/>
  <c r="D3027" i="39"/>
  <c r="E3027" i="39"/>
  <c r="F3027" i="39"/>
  <c r="G3027" i="39"/>
  <c r="I3027" i="39" s="1"/>
  <c r="H3027" i="39"/>
  <c r="D3028" i="39"/>
  <c r="E3028" i="39"/>
  <c r="F3028" i="39"/>
  <c r="G3028" i="39"/>
  <c r="H3028" i="39"/>
  <c r="D3029" i="39"/>
  <c r="E3029" i="39"/>
  <c r="F3029" i="39"/>
  <c r="G3029" i="39"/>
  <c r="H3029" i="39"/>
  <c r="D3030" i="39"/>
  <c r="E3030" i="39"/>
  <c r="F3030" i="39"/>
  <c r="G3030" i="39"/>
  <c r="I3030" i="39" s="1"/>
  <c r="H3030" i="39"/>
  <c r="D3031" i="39"/>
  <c r="E3031" i="39"/>
  <c r="F3031" i="39"/>
  <c r="G3031" i="39"/>
  <c r="I3031" i="39" s="1"/>
  <c r="H3031" i="39"/>
  <c r="D3032" i="39"/>
  <c r="E3032" i="39"/>
  <c r="F3032" i="39"/>
  <c r="G3032" i="39"/>
  <c r="H3032" i="39"/>
  <c r="D3033" i="39"/>
  <c r="E3033" i="39"/>
  <c r="F3033" i="39"/>
  <c r="G3033" i="39"/>
  <c r="H3033" i="39"/>
  <c r="D3034" i="39"/>
  <c r="E3034" i="39"/>
  <c r="F3034" i="39"/>
  <c r="G3034" i="39"/>
  <c r="I3034" i="39" s="1"/>
  <c r="H3034" i="39"/>
  <c r="D3035" i="39"/>
  <c r="E3035" i="39"/>
  <c r="F3035" i="39"/>
  <c r="G3035" i="39"/>
  <c r="I3035" i="39" s="1"/>
  <c r="H3035" i="39"/>
  <c r="D3036" i="39"/>
  <c r="E3036" i="39"/>
  <c r="F3036" i="39"/>
  <c r="G3036" i="39"/>
  <c r="H3036" i="39"/>
  <c r="D3037" i="39"/>
  <c r="E3037" i="39"/>
  <c r="F3037" i="39"/>
  <c r="G3037" i="39"/>
  <c r="H3037" i="39"/>
  <c r="D3038" i="39"/>
  <c r="E3038" i="39"/>
  <c r="F3038" i="39"/>
  <c r="G3038" i="39"/>
  <c r="I3038" i="39" s="1"/>
  <c r="H3038" i="39"/>
  <c r="D3039" i="39"/>
  <c r="E3039" i="39"/>
  <c r="F3039" i="39"/>
  <c r="G3039" i="39"/>
  <c r="H3039" i="39"/>
  <c r="D3040" i="39"/>
  <c r="E3040" i="39"/>
  <c r="F3040" i="39"/>
  <c r="G3040" i="39"/>
  <c r="H3040" i="39"/>
  <c r="D3041" i="39"/>
  <c r="E3041" i="39"/>
  <c r="F3041" i="39"/>
  <c r="G3041" i="39"/>
  <c r="H3041" i="39"/>
  <c r="D3042" i="39"/>
  <c r="E3042" i="39"/>
  <c r="F3042" i="39"/>
  <c r="G3042" i="39"/>
  <c r="I3042" i="39" s="1"/>
  <c r="H3042" i="39"/>
  <c r="D3043" i="39"/>
  <c r="E3043" i="39"/>
  <c r="F3043" i="39"/>
  <c r="G3043" i="39"/>
  <c r="I3043" i="39" s="1"/>
  <c r="H3043" i="39"/>
  <c r="D3044" i="39"/>
  <c r="E3044" i="39"/>
  <c r="F3044" i="39"/>
  <c r="G3044" i="39"/>
  <c r="H3044" i="39"/>
  <c r="D3045" i="39"/>
  <c r="E3045" i="39"/>
  <c r="F3045" i="39"/>
  <c r="G3045" i="39"/>
  <c r="H3045" i="39"/>
  <c r="D3046" i="39"/>
  <c r="E3046" i="39"/>
  <c r="F3046" i="39"/>
  <c r="G3046" i="39"/>
  <c r="I3046" i="39" s="1"/>
  <c r="H3046" i="39"/>
  <c r="D3047" i="39"/>
  <c r="E3047" i="39"/>
  <c r="F3047" i="39"/>
  <c r="G3047" i="39"/>
  <c r="I3047" i="39" s="1"/>
  <c r="H3047" i="39"/>
  <c r="D3048" i="39"/>
  <c r="E3048" i="39"/>
  <c r="F3048" i="39"/>
  <c r="G3048" i="39"/>
  <c r="H3048" i="39"/>
  <c r="D3049" i="39"/>
  <c r="E3049" i="39"/>
  <c r="F3049" i="39"/>
  <c r="G3049" i="39"/>
  <c r="H3049" i="39"/>
  <c r="D3050" i="39"/>
  <c r="E3050" i="39"/>
  <c r="F3050" i="39"/>
  <c r="G3050" i="39"/>
  <c r="I3050" i="39" s="1"/>
  <c r="H3050" i="39"/>
  <c r="D3051" i="39"/>
  <c r="E3051" i="39"/>
  <c r="F3051" i="39"/>
  <c r="G3051" i="39"/>
  <c r="I3051" i="39" s="1"/>
  <c r="H3051" i="39"/>
  <c r="D3052" i="39"/>
  <c r="E3052" i="39"/>
  <c r="F3052" i="39"/>
  <c r="G3052" i="39"/>
  <c r="H3052" i="39"/>
  <c r="D3053" i="39"/>
  <c r="E3053" i="39"/>
  <c r="F3053" i="39"/>
  <c r="G3053" i="39"/>
  <c r="H3053" i="39"/>
  <c r="D3054" i="39"/>
  <c r="E3054" i="39"/>
  <c r="F3054" i="39"/>
  <c r="G3054" i="39"/>
  <c r="I3054" i="39" s="1"/>
  <c r="H3054" i="39"/>
  <c r="D3055" i="39"/>
  <c r="E3055" i="39"/>
  <c r="F3055" i="39"/>
  <c r="G3055" i="39"/>
  <c r="I3055" i="39" s="1"/>
  <c r="H3055" i="39"/>
  <c r="D3056" i="39"/>
  <c r="E3056" i="39"/>
  <c r="F3056" i="39"/>
  <c r="G3056" i="39"/>
  <c r="H3056" i="39"/>
  <c r="D3057" i="39"/>
  <c r="E3057" i="39"/>
  <c r="F3057" i="39"/>
  <c r="G3057" i="39"/>
  <c r="H3057" i="39"/>
  <c r="D3058" i="39"/>
  <c r="E3058" i="39"/>
  <c r="F3058" i="39"/>
  <c r="G3058" i="39"/>
  <c r="I3058" i="39" s="1"/>
  <c r="H3058" i="39"/>
  <c r="D3059" i="39"/>
  <c r="E3059" i="39"/>
  <c r="F3059" i="39"/>
  <c r="G3059" i="39"/>
  <c r="I3059" i="39" s="1"/>
  <c r="H3059" i="39"/>
  <c r="D3060" i="39"/>
  <c r="E3060" i="39"/>
  <c r="F3060" i="39"/>
  <c r="G3060" i="39"/>
  <c r="H3060" i="39"/>
  <c r="D3061" i="39"/>
  <c r="E3061" i="39"/>
  <c r="F3061" i="39"/>
  <c r="G3061" i="39"/>
  <c r="H3061" i="39"/>
  <c r="D3062" i="39"/>
  <c r="E3062" i="39"/>
  <c r="F3062" i="39"/>
  <c r="G3062" i="39"/>
  <c r="I3062" i="39" s="1"/>
  <c r="H3062" i="39"/>
  <c r="D3063" i="39"/>
  <c r="E3063" i="39"/>
  <c r="F3063" i="39"/>
  <c r="G3063" i="39"/>
  <c r="H3063" i="39"/>
  <c r="D3064" i="39"/>
  <c r="E3064" i="39"/>
  <c r="F3064" i="39"/>
  <c r="G3064" i="39"/>
  <c r="H3064" i="39"/>
  <c r="D3065" i="39"/>
  <c r="E3065" i="39"/>
  <c r="F3065" i="39"/>
  <c r="G3065" i="39"/>
  <c r="H3065" i="39"/>
  <c r="D3066" i="39"/>
  <c r="E3066" i="39"/>
  <c r="F3066" i="39"/>
  <c r="G3066" i="39"/>
  <c r="I3066" i="39" s="1"/>
  <c r="H3066" i="39"/>
  <c r="D3067" i="39"/>
  <c r="E3067" i="39"/>
  <c r="F3067" i="39"/>
  <c r="G3067" i="39"/>
  <c r="I3067" i="39" s="1"/>
  <c r="H3067" i="39"/>
  <c r="D3068" i="39"/>
  <c r="E3068" i="39"/>
  <c r="F3068" i="39"/>
  <c r="G3068" i="39"/>
  <c r="H3068" i="39"/>
  <c r="D3069" i="39"/>
  <c r="E3069" i="39"/>
  <c r="F3069" i="39"/>
  <c r="G3069" i="39"/>
  <c r="H3069" i="39"/>
  <c r="D3070" i="39"/>
  <c r="E3070" i="39"/>
  <c r="F3070" i="39"/>
  <c r="G3070" i="39"/>
  <c r="I3070" i="39" s="1"/>
  <c r="H3070" i="39"/>
  <c r="D3071" i="39"/>
  <c r="E3071" i="39"/>
  <c r="F3071" i="39"/>
  <c r="G3071" i="39"/>
  <c r="H3071" i="39"/>
  <c r="D3072" i="39"/>
  <c r="E3072" i="39"/>
  <c r="F3072" i="39"/>
  <c r="G3072" i="39"/>
  <c r="H3072" i="39"/>
  <c r="D3073" i="39"/>
  <c r="E3073" i="39"/>
  <c r="F3073" i="39"/>
  <c r="G3073" i="39"/>
  <c r="H3073" i="39"/>
  <c r="D3074" i="39"/>
  <c r="E3074" i="39"/>
  <c r="F3074" i="39"/>
  <c r="G3074" i="39"/>
  <c r="I3074" i="39" s="1"/>
  <c r="H3074" i="39"/>
  <c r="D3075" i="39"/>
  <c r="E3075" i="39"/>
  <c r="F3075" i="39"/>
  <c r="G3075" i="39"/>
  <c r="I3075" i="39" s="1"/>
  <c r="H3075" i="39"/>
  <c r="D3076" i="39"/>
  <c r="E3076" i="39"/>
  <c r="F3076" i="39"/>
  <c r="G3076" i="39"/>
  <c r="H3076" i="39"/>
  <c r="D3077" i="39"/>
  <c r="E3077" i="39"/>
  <c r="F3077" i="39"/>
  <c r="G3077" i="39"/>
  <c r="H3077" i="39"/>
  <c r="D3078" i="39"/>
  <c r="E3078" i="39"/>
  <c r="F3078" i="39"/>
  <c r="G3078" i="39"/>
  <c r="I3078" i="39" s="1"/>
  <c r="H3078" i="39"/>
  <c r="D3079" i="39"/>
  <c r="E3079" i="39"/>
  <c r="F3079" i="39"/>
  <c r="G3079" i="39"/>
  <c r="H3079" i="39"/>
  <c r="D3080" i="39"/>
  <c r="E3080" i="39"/>
  <c r="F3080" i="39"/>
  <c r="G3080" i="39"/>
  <c r="H3080" i="39"/>
  <c r="D3081" i="39"/>
  <c r="E3081" i="39"/>
  <c r="F3081" i="39"/>
  <c r="G3081" i="39"/>
  <c r="H3081" i="39"/>
  <c r="D3082" i="39"/>
  <c r="E3082" i="39"/>
  <c r="F3082" i="39"/>
  <c r="G3082" i="39"/>
  <c r="I3082" i="39" s="1"/>
  <c r="H3082" i="39"/>
  <c r="D3083" i="39"/>
  <c r="E3083" i="39"/>
  <c r="F3083" i="39"/>
  <c r="G3083" i="39"/>
  <c r="I3083" i="39" s="1"/>
  <c r="H3083" i="39"/>
  <c r="D3084" i="39"/>
  <c r="E3084" i="39"/>
  <c r="F3084" i="39"/>
  <c r="G3084" i="39"/>
  <c r="H3084" i="39"/>
  <c r="D3085" i="39"/>
  <c r="E3085" i="39"/>
  <c r="F3085" i="39"/>
  <c r="G3085" i="39"/>
  <c r="H3085" i="39"/>
  <c r="D3086" i="39"/>
  <c r="E3086" i="39"/>
  <c r="F3086" i="39"/>
  <c r="G3086" i="39"/>
  <c r="I3086" i="39" s="1"/>
  <c r="H3086" i="39"/>
  <c r="D3087" i="39"/>
  <c r="E3087" i="39"/>
  <c r="F3087" i="39"/>
  <c r="G3087" i="39"/>
  <c r="H3087" i="39"/>
  <c r="D3088" i="39"/>
  <c r="E3088" i="39"/>
  <c r="F3088" i="39"/>
  <c r="G3088" i="39"/>
  <c r="H3088" i="39"/>
  <c r="D3089" i="39"/>
  <c r="E3089" i="39"/>
  <c r="F3089" i="39"/>
  <c r="G3089" i="39"/>
  <c r="H3089" i="39"/>
  <c r="D3090" i="39"/>
  <c r="E3090" i="39"/>
  <c r="F3090" i="39"/>
  <c r="G3090" i="39"/>
  <c r="I3090" i="39" s="1"/>
  <c r="H3090" i="39"/>
  <c r="D3091" i="39"/>
  <c r="E3091" i="39"/>
  <c r="F3091" i="39"/>
  <c r="G3091" i="39"/>
  <c r="I3091" i="39" s="1"/>
  <c r="H3091" i="39"/>
  <c r="D3092" i="39"/>
  <c r="E3092" i="39"/>
  <c r="F3092" i="39"/>
  <c r="G3092" i="39"/>
  <c r="H3092" i="39"/>
  <c r="D3093" i="39"/>
  <c r="E3093" i="39"/>
  <c r="F3093" i="39"/>
  <c r="G3093" i="39"/>
  <c r="H3093" i="39"/>
  <c r="D3094" i="39"/>
  <c r="E3094" i="39"/>
  <c r="F3094" i="39"/>
  <c r="G3094" i="39"/>
  <c r="I3094" i="39" s="1"/>
  <c r="H3094" i="39"/>
  <c r="D3095" i="39"/>
  <c r="E3095" i="39"/>
  <c r="F3095" i="39"/>
  <c r="G3095" i="39"/>
  <c r="I3095" i="39" s="1"/>
  <c r="H3095" i="39"/>
  <c r="D3096" i="39"/>
  <c r="E3096" i="39"/>
  <c r="F3096" i="39"/>
  <c r="G3096" i="39"/>
  <c r="H3096" i="39"/>
  <c r="D3097" i="39"/>
  <c r="E3097" i="39"/>
  <c r="F3097" i="39"/>
  <c r="G3097" i="39"/>
  <c r="H3097" i="39"/>
  <c r="D3098" i="39"/>
  <c r="E3098" i="39"/>
  <c r="F3098" i="39"/>
  <c r="G3098" i="39"/>
  <c r="I3098" i="39" s="1"/>
  <c r="H3098" i="39"/>
  <c r="D3099" i="39"/>
  <c r="E3099" i="39"/>
  <c r="F3099" i="39"/>
  <c r="G3099" i="39"/>
  <c r="I3099" i="39" s="1"/>
  <c r="H3099" i="39"/>
  <c r="D3100" i="39"/>
  <c r="E3100" i="39"/>
  <c r="F3100" i="39"/>
  <c r="G3100" i="39"/>
  <c r="H3100" i="39"/>
  <c r="D3101" i="39"/>
  <c r="E3101" i="39"/>
  <c r="F3101" i="39"/>
  <c r="G3101" i="39"/>
  <c r="H3101" i="39"/>
  <c r="D3102" i="39"/>
  <c r="E3102" i="39"/>
  <c r="F3102" i="39"/>
  <c r="G3102" i="39"/>
  <c r="I3102" i="39" s="1"/>
  <c r="H3102" i="39"/>
  <c r="D3103" i="39"/>
  <c r="E3103" i="39"/>
  <c r="F3103" i="39"/>
  <c r="G3103" i="39"/>
  <c r="I3103" i="39" s="1"/>
  <c r="H3103" i="39"/>
  <c r="D3104" i="39"/>
  <c r="E3104" i="39"/>
  <c r="F3104" i="39"/>
  <c r="G3104" i="39"/>
  <c r="H3104" i="39"/>
  <c r="D3105" i="39"/>
  <c r="E3105" i="39"/>
  <c r="F3105" i="39"/>
  <c r="G3105" i="39"/>
  <c r="H3105" i="39"/>
  <c r="D3106" i="39"/>
  <c r="E3106" i="39"/>
  <c r="F3106" i="39"/>
  <c r="G3106" i="39"/>
  <c r="I3106" i="39" s="1"/>
  <c r="H3106" i="39"/>
  <c r="D3107" i="39"/>
  <c r="E3107" i="39"/>
  <c r="F3107" i="39"/>
  <c r="G3107" i="39"/>
  <c r="I3107" i="39" s="1"/>
  <c r="H3107" i="39"/>
  <c r="D3108" i="39"/>
  <c r="E3108" i="39"/>
  <c r="F3108" i="39"/>
  <c r="G3108" i="39"/>
  <c r="H3108" i="39"/>
  <c r="D3109" i="39"/>
  <c r="E3109" i="39"/>
  <c r="F3109" i="39"/>
  <c r="G3109" i="39"/>
  <c r="H3109" i="39"/>
  <c r="D3110" i="39"/>
  <c r="E3110" i="39"/>
  <c r="F3110" i="39"/>
  <c r="G3110" i="39"/>
  <c r="I3110" i="39" s="1"/>
  <c r="H3110" i="39"/>
  <c r="D3111" i="39"/>
  <c r="E3111" i="39"/>
  <c r="F3111" i="39"/>
  <c r="G3111" i="39"/>
  <c r="I3111" i="39" s="1"/>
  <c r="H3111" i="39"/>
  <c r="D3112" i="39"/>
  <c r="E3112" i="39"/>
  <c r="F3112" i="39"/>
  <c r="G3112" i="39"/>
  <c r="H3112" i="39"/>
  <c r="D3113" i="39"/>
  <c r="E3113" i="39"/>
  <c r="F3113" i="39"/>
  <c r="G3113" i="39"/>
  <c r="H3113" i="39"/>
  <c r="D3114" i="39"/>
  <c r="E3114" i="39"/>
  <c r="F3114" i="39"/>
  <c r="G3114" i="39"/>
  <c r="I3114" i="39" s="1"/>
  <c r="H3114" i="39"/>
  <c r="D3115" i="39"/>
  <c r="E3115" i="39"/>
  <c r="F3115" i="39"/>
  <c r="G3115" i="39"/>
  <c r="I3115" i="39" s="1"/>
  <c r="H3115" i="39"/>
  <c r="D3116" i="39"/>
  <c r="E3116" i="39"/>
  <c r="F3116" i="39"/>
  <c r="G3116" i="39"/>
  <c r="H3116" i="39"/>
  <c r="D3117" i="39"/>
  <c r="E3117" i="39"/>
  <c r="F3117" i="39"/>
  <c r="G3117" i="39"/>
  <c r="H3117" i="39"/>
  <c r="D3118" i="39"/>
  <c r="E3118" i="39"/>
  <c r="F3118" i="39"/>
  <c r="G3118" i="39"/>
  <c r="I3118" i="39" s="1"/>
  <c r="H3118" i="39"/>
  <c r="D3119" i="39"/>
  <c r="E3119" i="39"/>
  <c r="F3119" i="39"/>
  <c r="G3119" i="39"/>
  <c r="H3119" i="39"/>
  <c r="D3120" i="39"/>
  <c r="E3120" i="39"/>
  <c r="F3120" i="39"/>
  <c r="G3120" i="39"/>
  <c r="H3120" i="39"/>
  <c r="D3121" i="39"/>
  <c r="E3121" i="39"/>
  <c r="F3121" i="39"/>
  <c r="G3121" i="39"/>
  <c r="H3121" i="39"/>
  <c r="D3122" i="39"/>
  <c r="E3122" i="39"/>
  <c r="F3122" i="39"/>
  <c r="G3122" i="39"/>
  <c r="I3122" i="39" s="1"/>
  <c r="H3122" i="39"/>
  <c r="D3123" i="39"/>
  <c r="E3123" i="39"/>
  <c r="F3123" i="39"/>
  <c r="G3123" i="39"/>
  <c r="I3123" i="39" s="1"/>
  <c r="H3123" i="39"/>
  <c r="D3124" i="39"/>
  <c r="E3124" i="39"/>
  <c r="F3124" i="39"/>
  <c r="G3124" i="39"/>
  <c r="H3124" i="39"/>
  <c r="D3125" i="39"/>
  <c r="E3125" i="39"/>
  <c r="F3125" i="39"/>
  <c r="G3125" i="39"/>
  <c r="H3125" i="39"/>
  <c r="D3126" i="39"/>
  <c r="E3126" i="39"/>
  <c r="F3126" i="39"/>
  <c r="G3126" i="39"/>
  <c r="I3126" i="39" s="1"/>
  <c r="H3126" i="39"/>
  <c r="D3127" i="39"/>
  <c r="E3127" i="39"/>
  <c r="F3127" i="39"/>
  <c r="G3127" i="39"/>
  <c r="I3127" i="39" s="1"/>
  <c r="H3127" i="39"/>
  <c r="D3128" i="39"/>
  <c r="E3128" i="39"/>
  <c r="F3128" i="39"/>
  <c r="G3128" i="39"/>
  <c r="H3128" i="39"/>
  <c r="D3129" i="39"/>
  <c r="E3129" i="39"/>
  <c r="F3129" i="39"/>
  <c r="G3129" i="39"/>
  <c r="H3129" i="39"/>
  <c r="D3130" i="39"/>
  <c r="E3130" i="39"/>
  <c r="F3130" i="39"/>
  <c r="G3130" i="39"/>
  <c r="I3130" i="39" s="1"/>
  <c r="H3130" i="39"/>
  <c r="D3131" i="39"/>
  <c r="E3131" i="39"/>
  <c r="F3131" i="39"/>
  <c r="G3131" i="39"/>
  <c r="I3131" i="39" s="1"/>
  <c r="H3131" i="39"/>
  <c r="D3132" i="39"/>
  <c r="E3132" i="39"/>
  <c r="F3132" i="39"/>
  <c r="G3132" i="39"/>
  <c r="H3132" i="39"/>
  <c r="D3133" i="39"/>
  <c r="E3133" i="39"/>
  <c r="F3133" i="39"/>
  <c r="G3133" i="39"/>
  <c r="H3133" i="39"/>
  <c r="D3134" i="39"/>
  <c r="E3134" i="39"/>
  <c r="F3134" i="39"/>
  <c r="G3134" i="39"/>
  <c r="I3134" i="39" s="1"/>
  <c r="H3134" i="39"/>
  <c r="D3135" i="39"/>
  <c r="E3135" i="39"/>
  <c r="F3135" i="39"/>
  <c r="G3135" i="39"/>
  <c r="I3135" i="39" s="1"/>
  <c r="H3135" i="39"/>
  <c r="D3136" i="39"/>
  <c r="E3136" i="39"/>
  <c r="F3136" i="39"/>
  <c r="G3136" i="39"/>
  <c r="H3136" i="39"/>
  <c r="D3137" i="39"/>
  <c r="E3137" i="39"/>
  <c r="F3137" i="39"/>
  <c r="G3137" i="39"/>
  <c r="H3137" i="39"/>
  <c r="D3138" i="39"/>
  <c r="E3138" i="39"/>
  <c r="F3138" i="39"/>
  <c r="G3138" i="39"/>
  <c r="I3138" i="39" s="1"/>
  <c r="H3138" i="39"/>
  <c r="D3139" i="39"/>
  <c r="E3139" i="39"/>
  <c r="F3139" i="39"/>
  <c r="G3139" i="39"/>
  <c r="I3139" i="39" s="1"/>
  <c r="H3139" i="39"/>
  <c r="D3140" i="39"/>
  <c r="E3140" i="39"/>
  <c r="F3140" i="39"/>
  <c r="G3140" i="39"/>
  <c r="H3140" i="39"/>
  <c r="D3141" i="39"/>
  <c r="E3141" i="39"/>
  <c r="F3141" i="39"/>
  <c r="G3141" i="39"/>
  <c r="H3141" i="39"/>
  <c r="D3142" i="39"/>
  <c r="E3142" i="39"/>
  <c r="F3142" i="39"/>
  <c r="G3142" i="39"/>
  <c r="I3142" i="39" s="1"/>
  <c r="H3142" i="39"/>
  <c r="D3143" i="39"/>
  <c r="E3143" i="39"/>
  <c r="F3143" i="39"/>
  <c r="G3143" i="39"/>
  <c r="I3143" i="39" s="1"/>
  <c r="H3143" i="39"/>
  <c r="D3144" i="39"/>
  <c r="E3144" i="39"/>
  <c r="F3144" i="39"/>
  <c r="G3144" i="39"/>
  <c r="H3144" i="39"/>
  <c r="D3145" i="39"/>
  <c r="E3145" i="39"/>
  <c r="F3145" i="39"/>
  <c r="G3145" i="39"/>
  <c r="H3145" i="39"/>
  <c r="D3146" i="39"/>
  <c r="E3146" i="39"/>
  <c r="F3146" i="39"/>
  <c r="G3146" i="39"/>
  <c r="I3146" i="39" s="1"/>
  <c r="H3146" i="39"/>
  <c r="D3147" i="39"/>
  <c r="E3147" i="39"/>
  <c r="F3147" i="39"/>
  <c r="G3147" i="39"/>
  <c r="I3147" i="39" s="1"/>
  <c r="H3147" i="39"/>
  <c r="D3148" i="39"/>
  <c r="E3148" i="39"/>
  <c r="F3148" i="39"/>
  <c r="G3148" i="39"/>
  <c r="H3148" i="39"/>
  <c r="D3149" i="39"/>
  <c r="E3149" i="39"/>
  <c r="F3149" i="39"/>
  <c r="G3149" i="39"/>
  <c r="H3149" i="39"/>
  <c r="D3150" i="39"/>
  <c r="E3150" i="39"/>
  <c r="F3150" i="39"/>
  <c r="G3150" i="39"/>
  <c r="I3150" i="39" s="1"/>
  <c r="H3150" i="39"/>
  <c r="D3151" i="39"/>
  <c r="E3151" i="39"/>
  <c r="F3151" i="39"/>
  <c r="G3151" i="39"/>
  <c r="H3151" i="39"/>
  <c r="D3152" i="39"/>
  <c r="E3152" i="39"/>
  <c r="F3152" i="39"/>
  <c r="G3152" i="39"/>
  <c r="H3152" i="39"/>
  <c r="D3153" i="39"/>
  <c r="E3153" i="39"/>
  <c r="F3153" i="39"/>
  <c r="G3153" i="39"/>
  <c r="H3153" i="39"/>
  <c r="D3154" i="39"/>
  <c r="E3154" i="39"/>
  <c r="F3154" i="39"/>
  <c r="G3154" i="39"/>
  <c r="I3154" i="39" s="1"/>
  <c r="H3154" i="39"/>
  <c r="D3155" i="39"/>
  <c r="E3155" i="39"/>
  <c r="F3155" i="39"/>
  <c r="G3155" i="39"/>
  <c r="I3155" i="39" s="1"/>
  <c r="H3155" i="39"/>
  <c r="D3156" i="39"/>
  <c r="E3156" i="39"/>
  <c r="F3156" i="39"/>
  <c r="G3156" i="39"/>
  <c r="H3156" i="39"/>
  <c r="D3157" i="39"/>
  <c r="E3157" i="39"/>
  <c r="F3157" i="39"/>
  <c r="G3157" i="39"/>
  <c r="H3157" i="39"/>
  <c r="D3158" i="39"/>
  <c r="E3158" i="39"/>
  <c r="F3158" i="39"/>
  <c r="G3158" i="39"/>
  <c r="I3158" i="39" s="1"/>
  <c r="H3158" i="39"/>
  <c r="D3159" i="39"/>
  <c r="E3159" i="39"/>
  <c r="F3159" i="39"/>
  <c r="G3159" i="39"/>
  <c r="H3159" i="39"/>
  <c r="D3160" i="39"/>
  <c r="E3160" i="39"/>
  <c r="F3160" i="39"/>
  <c r="G3160" i="39"/>
  <c r="H3160" i="39"/>
  <c r="D3161" i="39"/>
  <c r="E3161" i="39"/>
  <c r="F3161" i="39"/>
  <c r="G3161" i="39"/>
  <c r="H3161" i="39"/>
  <c r="D3162" i="39"/>
  <c r="E3162" i="39"/>
  <c r="F3162" i="39"/>
  <c r="G3162" i="39"/>
  <c r="H3162" i="39"/>
  <c r="D3163" i="39"/>
  <c r="E3163" i="39"/>
  <c r="F3163" i="39"/>
  <c r="G3163" i="39"/>
  <c r="I3163" i="39" s="1"/>
  <c r="H3163" i="39"/>
  <c r="D3164" i="39"/>
  <c r="E3164" i="39"/>
  <c r="F3164" i="39"/>
  <c r="G3164" i="39"/>
  <c r="H3164" i="39"/>
  <c r="D3165" i="39"/>
  <c r="E3165" i="39"/>
  <c r="F3165" i="39"/>
  <c r="G3165" i="39"/>
  <c r="H3165" i="39"/>
  <c r="D3166" i="39"/>
  <c r="E3166" i="39"/>
  <c r="F3166" i="39"/>
  <c r="G3166" i="39"/>
  <c r="I3166" i="39" s="1"/>
  <c r="H3166" i="39"/>
  <c r="D3167" i="39"/>
  <c r="E3167" i="39"/>
  <c r="F3167" i="39"/>
  <c r="G3167" i="39"/>
  <c r="I3167" i="39" s="1"/>
  <c r="H3167" i="39"/>
  <c r="D3168" i="39"/>
  <c r="E3168" i="39"/>
  <c r="F3168" i="39"/>
  <c r="G3168" i="39"/>
  <c r="H3168" i="39"/>
  <c r="D3169" i="39"/>
  <c r="E3169" i="39"/>
  <c r="F3169" i="39"/>
  <c r="G3169" i="39"/>
  <c r="H3169" i="39"/>
  <c r="D3170" i="39"/>
  <c r="E3170" i="39"/>
  <c r="F3170" i="39"/>
  <c r="G3170" i="39"/>
  <c r="I3170" i="39" s="1"/>
  <c r="H3170" i="39"/>
  <c r="D3171" i="39"/>
  <c r="E3171" i="39"/>
  <c r="F3171" i="39"/>
  <c r="G3171" i="39"/>
  <c r="I3171" i="39" s="1"/>
  <c r="H3171" i="39"/>
  <c r="D3172" i="39"/>
  <c r="E3172" i="39"/>
  <c r="F3172" i="39"/>
  <c r="G3172" i="39"/>
  <c r="H3172" i="39"/>
  <c r="D3173" i="39"/>
  <c r="E3173" i="39"/>
  <c r="F3173" i="39"/>
  <c r="G3173" i="39"/>
  <c r="H3173" i="39"/>
  <c r="D3174" i="39"/>
  <c r="E3174" i="39"/>
  <c r="F3174" i="39"/>
  <c r="G3174" i="39"/>
  <c r="I3174" i="39" s="1"/>
  <c r="H3174" i="39"/>
  <c r="D3175" i="39"/>
  <c r="E3175" i="39"/>
  <c r="F3175" i="39"/>
  <c r="G3175" i="39"/>
  <c r="I3175" i="39" s="1"/>
  <c r="H3175" i="39"/>
  <c r="D3176" i="39"/>
  <c r="E3176" i="39"/>
  <c r="F3176" i="39"/>
  <c r="G3176" i="39"/>
  <c r="H3176" i="39"/>
  <c r="D3177" i="39"/>
  <c r="E3177" i="39"/>
  <c r="F3177" i="39"/>
  <c r="G3177" i="39"/>
  <c r="H3177" i="39"/>
  <c r="D3178" i="39"/>
  <c r="E3178" i="39"/>
  <c r="F3178" i="39"/>
  <c r="G3178" i="39"/>
  <c r="I3178" i="39" s="1"/>
  <c r="H3178" i="39"/>
  <c r="D3179" i="39"/>
  <c r="E3179" i="39"/>
  <c r="F3179" i="39"/>
  <c r="G3179" i="39"/>
  <c r="I3179" i="39" s="1"/>
  <c r="H3179" i="39"/>
  <c r="D3180" i="39"/>
  <c r="E3180" i="39"/>
  <c r="F3180" i="39"/>
  <c r="G3180" i="39"/>
  <c r="H3180" i="39"/>
  <c r="D3181" i="39"/>
  <c r="E3181" i="39"/>
  <c r="F3181" i="39"/>
  <c r="G3181" i="39"/>
  <c r="H3181" i="39"/>
  <c r="D3182" i="39"/>
  <c r="E3182" i="39"/>
  <c r="F3182" i="39"/>
  <c r="G3182" i="39"/>
  <c r="I3182" i="39" s="1"/>
  <c r="H3182" i="39"/>
  <c r="D3183" i="39"/>
  <c r="E3183" i="39"/>
  <c r="F3183" i="39"/>
  <c r="G3183" i="39"/>
  <c r="I3183" i="39" s="1"/>
  <c r="H3183" i="39"/>
  <c r="D3184" i="39"/>
  <c r="E3184" i="39"/>
  <c r="F3184" i="39"/>
  <c r="G3184" i="39"/>
  <c r="H3184" i="39"/>
  <c r="D3185" i="39"/>
  <c r="E3185" i="39"/>
  <c r="F3185" i="39"/>
  <c r="G3185" i="39"/>
  <c r="H3185" i="39"/>
  <c r="D3186" i="39"/>
  <c r="E3186" i="39"/>
  <c r="F3186" i="39"/>
  <c r="G3186" i="39"/>
  <c r="I3186" i="39" s="1"/>
  <c r="H3186" i="39"/>
  <c r="D3187" i="39"/>
  <c r="E3187" i="39"/>
  <c r="F3187" i="39"/>
  <c r="G3187" i="39"/>
  <c r="I3187" i="39" s="1"/>
  <c r="H3187" i="39"/>
  <c r="D3188" i="39"/>
  <c r="E3188" i="39"/>
  <c r="F3188" i="39"/>
  <c r="G3188" i="39"/>
  <c r="H3188" i="39"/>
  <c r="D3189" i="39"/>
  <c r="E3189" i="39"/>
  <c r="F3189" i="39"/>
  <c r="G3189" i="39"/>
  <c r="H3189" i="39"/>
  <c r="D3190" i="39"/>
  <c r="E3190" i="39"/>
  <c r="F3190" i="39"/>
  <c r="G3190" i="39"/>
  <c r="I3190" i="39" s="1"/>
  <c r="H3190" i="39"/>
  <c r="D3191" i="39"/>
  <c r="E3191" i="39"/>
  <c r="F3191" i="39"/>
  <c r="G3191" i="39"/>
  <c r="I3191" i="39" s="1"/>
  <c r="H3191" i="39"/>
  <c r="D3192" i="39"/>
  <c r="E3192" i="39"/>
  <c r="F3192" i="39"/>
  <c r="G3192" i="39"/>
  <c r="H3192" i="39"/>
  <c r="D3193" i="39"/>
  <c r="E3193" i="39"/>
  <c r="F3193" i="39"/>
  <c r="G3193" i="39"/>
  <c r="H3193" i="39"/>
  <c r="D3194" i="39"/>
  <c r="E3194" i="39"/>
  <c r="F3194" i="39"/>
  <c r="G3194" i="39"/>
  <c r="I3194" i="39" s="1"/>
  <c r="H3194" i="39"/>
  <c r="D3195" i="39"/>
  <c r="E3195" i="39"/>
  <c r="F3195" i="39"/>
  <c r="G3195" i="39"/>
  <c r="I3195" i="39" s="1"/>
  <c r="H3195" i="39"/>
  <c r="D3196" i="39"/>
  <c r="E3196" i="39"/>
  <c r="F3196" i="39"/>
  <c r="G3196" i="39"/>
  <c r="H3196" i="39"/>
  <c r="D3197" i="39"/>
  <c r="E3197" i="39"/>
  <c r="F3197" i="39"/>
  <c r="G3197" i="39"/>
  <c r="H3197" i="39"/>
  <c r="D3198" i="39"/>
  <c r="E3198" i="39"/>
  <c r="F3198" i="39"/>
  <c r="G3198" i="39"/>
  <c r="I3198" i="39" s="1"/>
  <c r="H3198" i="39"/>
  <c r="D3199" i="39"/>
  <c r="E3199" i="39"/>
  <c r="F3199" i="39"/>
  <c r="G3199" i="39"/>
  <c r="H3199" i="39"/>
  <c r="D3200" i="39"/>
  <c r="E3200" i="39"/>
  <c r="F3200" i="39"/>
  <c r="G3200" i="39"/>
  <c r="H3200" i="39"/>
  <c r="D3201" i="39"/>
  <c r="E3201" i="39"/>
  <c r="F3201" i="39"/>
  <c r="G3201" i="39"/>
  <c r="H3201" i="39"/>
  <c r="D3202" i="39"/>
  <c r="E3202" i="39"/>
  <c r="F3202" i="39"/>
  <c r="G3202" i="39"/>
  <c r="I3202" i="39" s="1"/>
  <c r="H3202" i="39"/>
  <c r="D3203" i="39"/>
  <c r="E3203" i="39"/>
  <c r="F3203" i="39"/>
  <c r="G3203" i="39"/>
  <c r="I3203" i="39" s="1"/>
  <c r="H3203" i="39"/>
  <c r="D3204" i="39"/>
  <c r="E3204" i="39"/>
  <c r="F3204" i="39"/>
  <c r="G3204" i="39"/>
  <c r="H3204" i="39"/>
  <c r="D3205" i="39"/>
  <c r="E3205" i="39"/>
  <c r="F3205" i="39"/>
  <c r="G3205" i="39"/>
  <c r="H3205" i="39"/>
  <c r="D3206" i="39"/>
  <c r="E3206" i="39"/>
  <c r="F3206" i="39"/>
  <c r="G3206" i="39"/>
  <c r="I3206" i="39" s="1"/>
  <c r="H3206" i="39"/>
  <c r="D3207" i="39"/>
  <c r="E3207" i="39"/>
  <c r="F3207" i="39"/>
  <c r="G3207" i="39"/>
  <c r="H3207" i="39"/>
  <c r="D3208" i="39"/>
  <c r="E3208" i="39"/>
  <c r="F3208" i="39"/>
  <c r="G3208" i="39"/>
  <c r="H3208" i="39"/>
  <c r="D3209" i="39"/>
  <c r="E3209" i="39"/>
  <c r="F3209" i="39"/>
  <c r="G3209" i="39"/>
  <c r="H3209" i="39"/>
  <c r="D3210" i="39"/>
  <c r="E3210" i="39"/>
  <c r="F3210" i="39"/>
  <c r="G3210" i="39"/>
  <c r="I3210" i="39" s="1"/>
  <c r="H3210" i="39"/>
  <c r="D3211" i="39"/>
  <c r="E3211" i="39"/>
  <c r="F3211" i="39"/>
  <c r="G3211" i="39"/>
  <c r="I3211" i="39" s="1"/>
  <c r="H3211" i="39"/>
  <c r="D3212" i="39"/>
  <c r="E3212" i="39"/>
  <c r="F3212" i="39"/>
  <c r="G3212" i="39"/>
  <c r="H3212" i="39"/>
  <c r="D3213" i="39"/>
  <c r="E3213" i="39"/>
  <c r="F3213" i="39"/>
  <c r="G3213" i="39"/>
  <c r="H3213" i="39"/>
  <c r="D3214" i="39"/>
  <c r="E3214" i="39"/>
  <c r="F3214" i="39"/>
  <c r="G3214" i="39"/>
  <c r="I3214" i="39" s="1"/>
  <c r="H3214" i="39"/>
  <c r="D3215" i="39"/>
  <c r="E3215" i="39"/>
  <c r="F3215" i="39"/>
  <c r="G3215" i="39"/>
  <c r="I3215" i="39" s="1"/>
  <c r="H3215" i="39"/>
  <c r="D3216" i="39"/>
  <c r="E3216" i="39"/>
  <c r="F3216" i="39"/>
  <c r="G3216" i="39"/>
  <c r="H3216" i="39"/>
  <c r="D3217" i="39"/>
  <c r="E3217" i="39"/>
  <c r="F3217" i="39"/>
  <c r="G3217" i="39"/>
  <c r="H3217" i="39"/>
  <c r="D3218" i="39"/>
  <c r="E3218" i="39"/>
  <c r="F3218" i="39"/>
  <c r="G3218" i="39"/>
  <c r="I3218" i="39" s="1"/>
  <c r="H3218" i="39"/>
  <c r="D3219" i="39"/>
  <c r="E3219" i="39"/>
  <c r="F3219" i="39"/>
  <c r="G3219" i="39"/>
  <c r="I3219" i="39" s="1"/>
  <c r="H3219" i="39"/>
  <c r="D3220" i="39"/>
  <c r="E3220" i="39"/>
  <c r="F3220" i="39"/>
  <c r="G3220" i="39"/>
  <c r="H3220" i="39"/>
  <c r="D3221" i="39"/>
  <c r="E3221" i="39"/>
  <c r="F3221" i="39"/>
  <c r="G3221" i="39"/>
  <c r="H3221" i="39"/>
  <c r="D3222" i="39"/>
  <c r="E3222" i="39"/>
  <c r="F3222" i="39"/>
  <c r="G3222" i="39"/>
  <c r="I3222" i="39" s="1"/>
  <c r="H3222" i="39"/>
  <c r="D3223" i="39"/>
  <c r="E3223" i="39"/>
  <c r="F3223" i="39"/>
  <c r="G3223" i="39"/>
  <c r="I3223" i="39" s="1"/>
  <c r="H3223" i="39"/>
  <c r="D3224" i="39"/>
  <c r="E3224" i="39"/>
  <c r="F3224" i="39"/>
  <c r="G3224" i="39"/>
  <c r="H3224" i="39"/>
  <c r="D3225" i="39"/>
  <c r="E3225" i="39"/>
  <c r="F3225" i="39"/>
  <c r="G3225" i="39"/>
  <c r="H3225" i="39"/>
  <c r="D3226" i="39"/>
  <c r="E3226" i="39"/>
  <c r="F3226" i="39"/>
  <c r="G3226" i="39"/>
  <c r="I3226" i="39" s="1"/>
  <c r="H3226" i="39"/>
  <c r="D3227" i="39"/>
  <c r="E3227" i="39"/>
  <c r="F3227" i="39"/>
  <c r="G3227" i="39"/>
  <c r="I3227" i="39" s="1"/>
  <c r="H3227" i="39"/>
  <c r="D3228" i="39"/>
  <c r="E3228" i="39"/>
  <c r="F3228" i="39"/>
  <c r="G3228" i="39"/>
  <c r="H3228" i="39"/>
  <c r="D3229" i="39"/>
  <c r="E3229" i="39"/>
  <c r="F3229" i="39"/>
  <c r="G3229" i="39"/>
  <c r="H3229" i="39"/>
  <c r="D3230" i="39"/>
  <c r="E3230" i="39"/>
  <c r="F3230" i="39"/>
  <c r="G3230" i="39"/>
  <c r="I3230" i="39" s="1"/>
  <c r="H3230" i="39"/>
  <c r="D3231" i="39"/>
  <c r="E3231" i="39"/>
  <c r="F3231" i="39"/>
  <c r="G3231" i="39"/>
  <c r="I3231" i="39" s="1"/>
  <c r="H3231" i="39"/>
  <c r="D3232" i="39"/>
  <c r="E3232" i="39"/>
  <c r="F3232" i="39"/>
  <c r="G3232" i="39"/>
  <c r="H3232" i="39"/>
  <c r="H9" i="39"/>
  <c r="G9" i="39"/>
  <c r="F9" i="39"/>
  <c r="E9" i="39"/>
  <c r="D9" i="39"/>
  <c r="B90" i="51"/>
  <c r="C90" i="51"/>
  <c r="D90" i="51" s="1"/>
  <c r="E90" i="51"/>
  <c r="G90" i="51"/>
  <c r="I90" i="51"/>
  <c r="J90" i="51"/>
  <c r="L90" i="51"/>
  <c r="N90" i="51"/>
  <c r="P90" i="51"/>
  <c r="R90" i="51"/>
  <c r="S90" i="51"/>
  <c r="T90" i="51"/>
  <c r="V90" i="51"/>
  <c r="W90" i="51"/>
  <c r="B91" i="51"/>
  <c r="C91" i="51"/>
  <c r="D91" i="51" s="1"/>
  <c r="E91" i="51"/>
  <c r="G91" i="51"/>
  <c r="I91" i="51"/>
  <c r="J91" i="51"/>
  <c r="L91" i="51"/>
  <c r="N91" i="51"/>
  <c r="P91" i="51"/>
  <c r="R91" i="51"/>
  <c r="S91" i="51"/>
  <c r="T91" i="51"/>
  <c r="V91" i="51"/>
  <c r="W91" i="51"/>
  <c r="B92" i="51"/>
  <c r="C92" i="51"/>
  <c r="D92" i="51" s="1"/>
  <c r="E92" i="51"/>
  <c r="G92" i="51"/>
  <c r="I92" i="51"/>
  <c r="J92" i="51"/>
  <c r="L92" i="51"/>
  <c r="N92" i="51"/>
  <c r="P92" i="51"/>
  <c r="R92" i="51"/>
  <c r="S92" i="51"/>
  <c r="T92" i="51"/>
  <c r="V92" i="51"/>
  <c r="W92" i="51"/>
  <c r="B93" i="51"/>
  <c r="C93" i="51"/>
  <c r="D93" i="51" s="1"/>
  <c r="E93" i="51"/>
  <c r="G93" i="51"/>
  <c r="I93" i="51"/>
  <c r="J93" i="51"/>
  <c r="L93" i="51"/>
  <c r="N93" i="51"/>
  <c r="P93" i="51"/>
  <c r="R93" i="51"/>
  <c r="S93" i="51"/>
  <c r="T93" i="51"/>
  <c r="V93" i="51"/>
  <c r="W93" i="51"/>
  <c r="B94" i="51"/>
  <c r="C94" i="51"/>
  <c r="D94" i="51" s="1"/>
  <c r="E94" i="51"/>
  <c r="G94" i="51"/>
  <c r="I94" i="51"/>
  <c r="J94" i="51"/>
  <c r="L94" i="51"/>
  <c r="N94" i="51"/>
  <c r="P94" i="51"/>
  <c r="R94" i="51"/>
  <c r="S94" i="51"/>
  <c r="T94" i="51"/>
  <c r="V94" i="51"/>
  <c r="W94" i="51"/>
  <c r="B95" i="51"/>
  <c r="C95" i="51"/>
  <c r="D95" i="51" s="1"/>
  <c r="E95" i="51"/>
  <c r="G95" i="51"/>
  <c r="I95" i="51"/>
  <c r="J95" i="51"/>
  <c r="L95" i="51"/>
  <c r="N95" i="51"/>
  <c r="P95" i="51"/>
  <c r="R95" i="51"/>
  <c r="S95" i="51"/>
  <c r="T95" i="51"/>
  <c r="V95" i="51"/>
  <c r="W95" i="51"/>
  <c r="B96" i="51"/>
  <c r="C96" i="51"/>
  <c r="D96" i="51" s="1"/>
  <c r="E96" i="51"/>
  <c r="G96" i="51"/>
  <c r="I96" i="51"/>
  <c r="J96" i="51"/>
  <c r="L96" i="51"/>
  <c r="N96" i="51"/>
  <c r="P96" i="51"/>
  <c r="R96" i="51"/>
  <c r="S96" i="51"/>
  <c r="T96" i="51"/>
  <c r="V96" i="51"/>
  <c r="W96" i="51"/>
  <c r="B98" i="51"/>
  <c r="C98" i="51"/>
  <c r="D98" i="51" s="1"/>
  <c r="E98" i="51"/>
  <c r="G98" i="51"/>
  <c r="I98" i="51"/>
  <c r="J98" i="51"/>
  <c r="L98" i="51"/>
  <c r="N98" i="51"/>
  <c r="P98" i="51"/>
  <c r="R98" i="51"/>
  <c r="S98" i="51"/>
  <c r="T98" i="51"/>
  <c r="V98" i="51"/>
  <c r="W98" i="51"/>
  <c r="B99" i="51"/>
  <c r="C99" i="51"/>
  <c r="D99" i="51" s="1"/>
  <c r="E99" i="51"/>
  <c r="G99" i="51"/>
  <c r="I99" i="51"/>
  <c r="J99" i="51"/>
  <c r="L99" i="51"/>
  <c r="N99" i="51"/>
  <c r="P99" i="51"/>
  <c r="R99" i="51"/>
  <c r="S99" i="51"/>
  <c r="T99" i="51"/>
  <c r="V99" i="51"/>
  <c r="W99" i="51"/>
  <c r="B100" i="51"/>
  <c r="C100" i="51"/>
  <c r="D100" i="51" s="1"/>
  <c r="E100" i="51"/>
  <c r="G100" i="51"/>
  <c r="I100" i="51"/>
  <c r="J100" i="51"/>
  <c r="L100" i="51"/>
  <c r="N100" i="51"/>
  <c r="P100" i="51"/>
  <c r="R100" i="51"/>
  <c r="S100" i="51"/>
  <c r="T100" i="51"/>
  <c r="V100" i="51"/>
  <c r="W100" i="51"/>
  <c r="B101" i="51"/>
  <c r="C101" i="51"/>
  <c r="D101" i="51" s="1"/>
  <c r="E101" i="51"/>
  <c r="G101" i="51"/>
  <c r="I101" i="51"/>
  <c r="J101" i="51"/>
  <c r="L101" i="51"/>
  <c r="N101" i="51"/>
  <c r="P101" i="51"/>
  <c r="R101" i="51"/>
  <c r="S101" i="51"/>
  <c r="T101" i="51"/>
  <c r="V101" i="51"/>
  <c r="W101" i="51"/>
  <c r="B102" i="51"/>
  <c r="C102" i="51"/>
  <c r="D102" i="51" s="1"/>
  <c r="E102" i="51"/>
  <c r="G102" i="51"/>
  <c r="I102" i="51"/>
  <c r="J102" i="51"/>
  <c r="L102" i="51"/>
  <c r="N102" i="51"/>
  <c r="P102" i="51"/>
  <c r="R102" i="51"/>
  <c r="S102" i="51"/>
  <c r="T102" i="51"/>
  <c r="V102" i="51"/>
  <c r="W102" i="51"/>
  <c r="W89" i="51"/>
  <c r="V89" i="51"/>
  <c r="T89" i="51"/>
  <c r="S89" i="51"/>
  <c r="R89" i="51"/>
  <c r="P89" i="51"/>
  <c r="N89" i="51"/>
  <c r="L89" i="51"/>
  <c r="J89" i="51"/>
  <c r="I89" i="51"/>
  <c r="G89" i="51"/>
  <c r="E89" i="51"/>
  <c r="C89" i="51"/>
  <c r="D89" i="51" s="1"/>
  <c r="B89" i="51"/>
  <c r="B70" i="51"/>
  <c r="C70" i="51"/>
  <c r="D70" i="51" s="1"/>
  <c r="E70" i="51"/>
  <c r="G70" i="51"/>
  <c r="I70" i="51"/>
  <c r="J70" i="51"/>
  <c r="L70" i="51"/>
  <c r="N70" i="51"/>
  <c r="P70" i="51"/>
  <c r="R70" i="51"/>
  <c r="S70" i="51"/>
  <c r="T70" i="51"/>
  <c r="V70" i="51"/>
  <c r="W70" i="51"/>
  <c r="B71" i="51"/>
  <c r="C71" i="51"/>
  <c r="D71" i="51" s="1"/>
  <c r="E71" i="51"/>
  <c r="G71" i="51"/>
  <c r="I71" i="51"/>
  <c r="J71" i="51"/>
  <c r="L71" i="51"/>
  <c r="N71" i="51"/>
  <c r="P71" i="51"/>
  <c r="R71" i="51"/>
  <c r="S71" i="51"/>
  <c r="T71" i="51"/>
  <c r="V71" i="51"/>
  <c r="W71" i="51"/>
  <c r="B72" i="51"/>
  <c r="C72" i="51"/>
  <c r="D72" i="51" s="1"/>
  <c r="E72" i="51"/>
  <c r="G72" i="51"/>
  <c r="I72" i="51"/>
  <c r="J72" i="51"/>
  <c r="L72" i="51"/>
  <c r="N72" i="51"/>
  <c r="P72" i="51"/>
  <c r="R72" i="51"/>
  <c r="S72" i="51"/>
  <c r="T72" i="51"/>
  <c r="V72" i="51"/>
  <c r="W72" i="51"/>
  <c r="B73" i="51"/>
  <c r="C73" i="51"/>
  <c r="D73" i="51" s="1"/>
  <c r="E73" i="51"/>
  <c r="G73" i="51"/>
  <c r="I73" i="51"/>
  <c r="J73" i="51"/>
  <c r="L73" i="51"/>
  <c r="N73" i="51"/>
  <c r="P73" i="51"/>
  <c r="R73" i="51"/>
  <c r="S73" i="51"/>
  <c r="T73" i="51"/>
  <c r="V73" i="51"/>
  <c r="W73" i="51"/>
  <c r="B74" i="51"/>
  <c r="C74" i="51"/>
  <c r="D74" i="51" s="1"/>
  <c r="E74" i="51"/>
  <c r="G74" i="51"/>
  <c r="I74" i="51"/>
  <c r="J74" i="51"/>
  <c r="L74" i="51"/>
  <c r="N74" i="51"/>
  <c r="P74" i="51"/>
  <c r="R74" i="51"/>
  <c r="S74" i="51"/>
  <c r="T74" i="51"/>
  <c r="V74" i="51"/>
  <c r="W74" i="51"/>
  <c r="B76" i="51"/>
  <c r="C76" i="51"/>
  <c r="D76" i="51" s="1"/>
  <c r="E76" i="51"/>
  <c r="G76" i="51"/>
  <c r="I76" i="51"/>
  <c r="J76" i="51"/>
  <c r="L76" i="51"/>
  <c r="N76" i="51"/>
  <c r="P76" i="51"/>
  <c r="R76" i="51"/>
  <c r="S76" i="51"/>
  <c r="T76" i="51"/>
  <c r="V76" i="51"/>
  <c r="W76" i="51"/>
  <c r="B77" i="51"/>
  <c r="C77" i="51"/>
  <c r="D77" i="51" s="1"/>
  <c r="E77" i="51"/>
  <c r="G77" i="51"/>
  <c r="I77" i="51"/>
  <c r="J77" i="51"/>
  <c r="L77" i="51"/>
  <c r="N77" i="51"/>
  <c r="P77" i="51"/>
  <c r="R77" i="51"/>
  <c r="S77" i="51"/>
  <c r="T77" i="51"/>
  <c r="V77" i="51"/>
  <c r="W77" i="51"/>
  <c r="B78" i="51"/>
  <c r="C78" i="51"/>
  <c r="D78" i="51" s="1"/>
  <c r="E78" i="51"/>
  <c r="G78" i="51"/>
  <c r="I78" i="51"/>
  <c r="J78" i="51"/>
  <c r="L78" i="51"/>
  <c r="N78" i="51"/>
  <c r="P78" i="51"/>
  <c r="R78" i="51"/>
  <c r="S78" i="51"/>
  <c r="T78" i="51"/>
  <c r="V78" i="51"/>
  <c r="W78" i="51"/>
  <c r="B79" i="51"/>
  <c r="C79" i="51"/>
  <c r="D79" i="51" s="1"/>
  <c r="E79" i="51"/>
  <c r="G79" i="51"/>
  <c r="I79" i="51"/>
  <c r="J79" i="51"/>
  <c r="L79" i="51"/>
  <c r="N79" i="51"/>
  <c r="P79" i="51"/>
  <c r="R79" i="51"/>
  <c r="S79" i="51"/>
  <c r="T79" i="51"/>
  <c r="V79" i="51"/>
  <c r="W79" i="51"/>
  <c r="B80" i="51"/>
  <c r="C80" i="51"/>
  <c r="D80" i="51" s="1"/>
  <c r="E80" i="51"/>
  <c r="G80" i="51"/>
  <c r="I80" i="51"/>
  <c r="J80" i="51"/>
  <c r="L80" i="51"/>
  <c r="N80" i="51"/>
  <c r="P80" i="51"/>
  <c r="R80" i="51"/>
  <c r="S80" i="51"/>
  <c r="T80" i="51"/>
  <c r="V80" i="51"/>
  <c r="W80" i="51"/>
  <c r="B81" i="51"/>
  <c r="C81" i="51"/>
  <c r="D81" i="51" s="1"/>
  <c r="E81" i="51"/>
  <c r="G81" i="51"/>
  <c r="I81" i="51"/>
  <c r="J81" i="51"/>
  <c r="L81" i="51"/>
  <c r="N81" i="51"/>
  <c r="P81" i="51"/>
  <c r="R81" i="51"/>
  <c r="S81" i="51"/>
  <c r="T81" i="51"/>
  <c r="V81" i="51"/>
  <c r="W81" i="51"/>
  <c r="B82" i="51"/>
  <c r="C82" i="51"/>
  <c r="D82" i="51" s="1"/>
  <c r="E82" i="51"/>
  <c r="G82" i="51"/>
  <c r="I82" i="51"/>
  <c r="J82" i="51"/>
  <c r="L82" i="51"/>
  <c r="N82" i="51"/>
  <c r="P82" i="51"/>
  <c r="R82" i="51"/>
  <c r="S82" i="51"/>
  <c r="T82" i="51"/>
  <c r="V82" i="51"/>
  <c r="W82" i="51"/>
  <c r="B83" i="51"/>
  <c r="C83" i="51"/>
  <c r="D83" i="51" s="1"/>
  <c r="E83" i="51"/>
  <c r="G83" i="51"/>
  <c r="I83" i="51"/>
  <c r="J83" i="51"/>
  <c r="L83" i="51"/>
  <c r="N83" i="51"/>
  <c r="P83" i="51"/>
  <c r="R83" i="51"/>
  <c r="S83" i="51"/>
  <c r="T83" i="51"/>
  <c r="V83" i="51"/>
  <c r="W83" i="51"/>
  <c r="W69" i="51"/>
  <c r="V69" i="51"/>
  <c r="T69" i="51"/>
  <c r="S69" i="51"/>
  <c r="R69" i="51"/>
  <c r="P69" i="51"/>
  <c r="N69" i="51"/>
  <c r="L69" i="51"/>
  <c r="J69" i="51"/>
  <c r="I69" i="51"/>
  <c r="G69" i="51"/>
  <c r="E69" i="51"/>
  <c r="C69" i="51"/>
  <c r="D69" i="51" s="1"/>
  <c r="B69" i="51"/>
  <c r="B50" i="51"/>
  <c r="C50" i="51"/>
  <c r="D50" i="51" s="1"/>
  <c r="E50" i="51"/>
  <c r="G50" i="51"/>
  <c r="I50" i="51"/>
  <c r="J50" i="51"/>
  <c r="L50" i="51"/>
  <c r="N50" i="51"/>
  <c r="P50" i="51"/>
  <c r="R50" i="51"/>
  <c r="S50" i="51"/>
  <c r="T50" i="51"/>
  <c r="V50" i="51"/>
  <c r="W50" i="51"/>
  <c r="B51" i="51"/>
  <c r="C51" i="51"/>
  <c r="D51" i="51" s="1"/>
  <c r="E51" i="51"/>
  <c r="G51" i="51"/>
  <c r="I51" i="51"/>
  <c r="J51" i="51"/>
  <c r="L51" i="51"/>
  <c r="N51" i="51"/>
  <c r="P51" i="51"/>
  <c r="R51" i="51"/>
  <c r="S51" i="51"/>
  <c r="T51" i="51"/>
  <c r="V51" i="51"/>
  <c r="W51" i="51"/>
  <c r="B52" i="51"/>
  <c r="C52" i="51"/>
  <c r="D52" i="51" s="1"/>
  <c r="E52" i="51"/>
  <c r="G52" i="51"/>
  <c r="I52" i="51"/>
  <c r="J52" i="51"/>
  <c r="L52" i="51"/>
  <c r="N52" i="51"/>
  <c r="P52" i="51"/>
  <c r="R52" i="51"/>
  <c r="S52" i="51"/>
  <c r="T52" i="51"/>
  <c r="V52" i="51"/>
  <c r="W52" i="51"/>
  <c r="B54" i="51"/>
  <c r="C54" i="51"/>
  <c r="D54" i="51" s="1"/>
  <c r="E54" i="51"/>
  <c r="G54" i="51"/>
  <c r="I54" i="51"/>
  <c r="J54" i="51"/>
  <c r="L54" i="51"/>
  <c r="N54" i="51"/>
  <c r="P54" i="51"/>
  <c r="R54" i="51"/>
  <c r="S54" i="51"/>
  <c r="T54" i="51"/>
  <c r="V54" i="51"/>
  <c r="W54" i="51"/>
  <c r="B55" i="51"/>
  <c r="C55" i="51"/>
  <c r="D55" i="51" s="1"/>
  <c r="E55" i="51"/>
  <c r="G55" i="51"/>
  <c r="I55" i="51"/>
  <c r="J55" i="51"/>
  <c r="L55" i="51"/>
  <c r="N55" i="51"/>
  <c r="P55" i="51"/>
  <c r="R55" i="51"/>
  <c r="S55" i="51"/>
  <c r="T55" i="51"/>
  <c r="V55" i="51"/>
  <c r="W55" i="51"/>
  <c r="B56" i="51"/>
  <c r="C56" i="51"/>
  <c r="D56" i="51" s="1"/>
  <c r="E56" i="51"/>
  <c r="G56" i="51"/>
  <c r="I56" i="51"/>
  <c r="J56" i="51"/>
  <c r="L56" i="51"/>
  <c r="N56" i="51"/>
  <c r="P56" i="51"/>
  <c r="R56" i="51"/>
  <c r="S56" i="51"/>
  <c r="T56" i="51"/>
  <c r="V56" i="51"/>
  <c r="W56" i="51"/>
  <c r="B57" i="51"/>
  <c r="C57" i="51"/>
  <c r="D57" i="51" s="1"/>
  <c r="E57" i="51"/>
  <c r="G57" i="51"/>
  <c r="I57" i="51"/>
  <c r="J57" i="51"/>
  <c r="L57" i="51"/>
  <c r="N57" i="51"/>
  <c r="P57" i="51"/>
  <c r="R57" i="51"/>
  <c r="S57" i="51"/>
  <c r="T57" i="51"/>
  <c r="V57" i="51"/>
  <c r="W57" i="51"/>
  <c r="B58" i="51"/>
  <c r="C58" i="51"/>
  <c r="D58" i="51" s="1"/>
  <c r="E58" i="51"/>
  <c r="G58" i="51"/>
  <c r="I58" i="51"/>
  <c r="J58" i="51"/>
  <c r="L58" i="51"/>
  <c r="N58" i="51"/>
  <c r="P58" i="51"/>
  <c r="R58" i="51"/>
  <c r="S58" i="51"/>
  <c r="T58" i="51"/>
  <c r="V58" i="51"/>
  <c r="W58" i="51"/>
  <c r="B59" i="51"/>
  <c r="C59" i="51"/>
  <c r="D59" i="51" s="1"/>
  <c r="E59" i="51"/>
  <c r="G59" i="51"/>
  <c r="I59" i="51"/>
  <c r="J59" i="51"/>
  <c r="L59" i="51"/>
  <c r="N59" i="51"/>
  <c r="P59" i="51"/>
  <c r="R59" i="51"/>
  <c r="S59" i="51"/>
  <c r="T59" i="51"/>
  <c r="V59" i="51"/>
  <c r="W59" i="51"/>
  <c r="B60" i="51"/>
  <c r="C60" i="51"/>
  <c r="D60" i="51" s="1"/>
  <c r="E60" i="51"/>
  <c r="G60" i="51"/>
  <c r="I60" i="51"/>
  <c r="J60" i="51"/>
  <c r="L60" i="51"/>
  <c r="N60" i="51"/>
  <c r="P60" i="51"/>
  <c r="R60" i="51"/>
  <c r="S60" i="51"/>
  <c r="T60" i="51"/>
  <c r="V60" i="51"/>
  <c r="W60" i="51"/>
  <c r="B61" i="51"/>
  <c r="C61" i="51"/>
  <c r="D61" i="51" s="1"/>
  <c r="E61" i="51"/>
  <c r="G61" i="51"/>
  <c r="I61" i="51"/>
  <c r="J61" i="51"/>
  <c r="L61" i="51"/>
  <c r="N61" i="51"/>
  <c r="P61" i="51"/>
  <c r="R61" i="51"/>
  <c r="S61" i="51"/>
  <c r="T61" i="51"/>
  <c r="V61" i="51"/>
  <c r="W61" i="51"/>
  <c r="B62" i="51"/>
  <c r="C62" i="51"/>
  <c r="D62" i="51" s="1"/>
  <c r="E62" i="51"/>
  <c r="G62" i="51"/>
  <c r="I62" i="51"/>
  <c r="J62" i="51"/>
  <c r="L62" i="51"/>
  <c r="N62" i="51"/>
  <c r="P62" i="51"/>
  <c r="R62" i="51"/>
  <c r="S62" i="51"/>
  <c r="T62" i="51"/>
  <c r="V62" i="51"/>
  <c r="W62" i="51"/>
  <c r="B63" i="51"/>
  <c r="C63" i="51"/>
  <c r="D63" i="51" s="1"/>
  <c r="E63" i="51"/>
  <c r="G63" i="51"/>
  <c r="I63" i="51"/>
  <c r="J63" i="51"/>
  <c r="L63" i="51"/>
  <c r="N63" i="51"/>
  <c r="P63" i="51"/>
  <c r="R63" i="51"/>
  <c r="S63" i="51"/>
  <c r="T63" i="51"/>
  <c r="V63" i="51"/>
  <c r="W63" i="51"/>
  <c r="B65" i="51"/>
  <c r="C65" i="51"/>
  <c r="D65" i="51" s="1"/>
  <c r="E65" i="51"/>
  <c r="G65" i="51"/>
  <c r="I65" i="51"/>
  <c r="J65" i="51"/>
  <c r="L65" i="51"/>
  <c r="N65" i="51"/>
  <c r="P65" i="51"/>
  <c r="R65" i="51"/>
  <c r="S65" i="51"/>
  <c r="T65" i="51"/>
  <c r="V65" i="51"/>
  <c r="W65" i="51"/>
  <c r="W49" i="51"/>
  <c r="V49" i="51"/>
  <c r="T49" i="51"/>
  <c r="S49" i="51"/>
  <c r="R49" i="51"/>
  <c r="P49" i="51"/>
  <c r="N49" i="51"/>
  <c r="L49" i="51"/>
  <c r="J49" i="51"/>
  <c r="I49" i="51"/>
  <c r="G49" i="51"/>
  <c r="E49" i="51"/>
  <c r="C49" i="51"/>
  <c r="D49" i="51" s="1"/>
  <c r="B49" i="51"/>
  <c r="B30" i="51"/>
  <c r="C30" i="51"/>
  <c r="D30" i="51" s="1"/>
  <c r="E30" i="51"/>
  <c r="F12" i="51" s="1"/>
  <c r="G30" i="51"/>
  <c r="I30" i="51"/>
  <c r="J30" i="51"/>
  <c r="L30" i="51"/>
  <c r="N30" i="51"/>
  <c r="P30" i="51"/>
  <c r="R30" i="51"/>
  <c r="S30" i="51"/>
  <c r="T30" i="51"/>
  <c r="V30" i="51"/>
  <c r="W30" i="51"/>
  <c r="B32" i="51"/>
  <c r="C32" i="51"/>
  <c r="D32" i="51" s="1"/>
  <c r="E32" i="51"/>
  <c r="F13" i="51" s="1"/>
  <c r="G32" i="51"/>
  <c r="I32" i="51"/>
  <c r="J32" i="51"/>
  <c r="L32" i="51"/>
  <c r="N32" i="51"/>
  <c r="P32" i="51"/>
  <c r="R32" i="51"/>
  <c r="S32" i="51"/>
  <c r="T32" i="51"/>
  <c r="V32" i="51"/>
  <c r="W32" i="51"/>
  <c r="B33" i="51"/>
  <c r="C33" i="51"/>
  <c r="D33" i="51" s="1"/>
  <c r="E33" i="51"/>
  <c r="F14" i="51" s="1"/>
  <c r="G33" i="51"/>
  <c r="I33" i="51"/>
  <c r="J33" i="51"/>
  <c r="L33" i="51"/>
  <c r="N33" i="51"/>
  <c r="P33" i="51"/>
  <c r="R33" i="51"/>
  <c r="S33" i="51"/>
  <c r="T33" i="51"/>
  <c r="V33" i="51"/>
  <c r="W33" i="51"/>
  <c r="B34" i="51"/>
  <c r="C34" i="51"/>
  <c r="D34" i="51" s="1"/>
  <c r="E34" i="51"/>
  <c r="F15" i="51" s="1"/>
  <c r="G34" i="51"/>
  <c r="I34" i="51"/>
  <c r="J34" i="51"/>
  <c r="L34" i="51"/>
  <c r="N34" i="51"/>
  <c r="P34" i="51"/>
  <c r="R34" i="51"/>
  <c r="S34" i="51"/>
  <c r="T34" i="51"/>
  <c r="V34" i="51"/>
  <c r="W34" i="51"/>
  <c r="B35" i="51"/>
  <c r="C35" i="51"/>
  <c r="D35" i="51" s="1"/>
  <c r="E35" i="51"/>
  <c r="F16" i="51" s="1"/>
  <c r="G35" i="51"/>
  <c r="I35" i="51"/>
  <c r="J35" i="51"/>
  <c r="L35" i="51"/>
  <c r="N35" i="51"/>
  <c r="P35" i="51"/>
  <c r="R35" i="51"/>
  <c r="S35" i="51"/>
  <c r="T35" i="51"/>
  <c r="V35" i="51"/>
  <c r="W35" i="51"/>
  <c r="B36" i="51"/>
  <c r="C36" i="51"/>
  <c r="D36" i="51" s="1"/>
  <c r="E36" i="51"/>
  <c r="F17" i="51" s="1"/>
  <c r="G36" i="51"/>
  <c r="I36" i="51"/>
  <c r="J36" i="51"/>
  <c r="L36" i="51"/>
  <c r="N36" i="51"/>
  <c r="P36" i="51"/>
  <c r="R36" i="51"/>
  <c r="S36" i="51"/>
  <c r="T36" i="51"/>
  <c r="V36" i="51"/>
  <c r="W36" i="51"/>
  <c r="B37" i="51"/>
  <c r="C37" i="51"/>
  <c r="D37" i="51" s="1"/>
  <c r="E37" i="51"/>
  <c r="F18" i="51" s="1"/>
  <c r="G37" i="51"/>
  <c r="I37" i="51"/>
  <c r="J37" i="51"/>
  <c r="L37" i="51"/>
  <c r="N37" i="51"/>
  <c r="P37" i="51"/>
  <c r="R37" i="51"/>
  <c r="S37" i="51"/>
  <c r="T37" i="51"/>
  <c r="V37" i="51"/>
  <c r="W37" i="51"/>
  <c r="B38" i="51"/>
  <c r="C38" i="51"/>
  <c r="D38" i="51" s="1"/>
  <c r="E38" i="51"/>
  <c r="F19" i="51" s="1"/>
  <c r="G38" i="51"/>
  <c r="I38" i="51"/>
  <c r="J38" i="51"/>
  <c r="L38" i="51"/>
  <c r="N38" i="51"/>
  <c r="P38" i="51"/>
  <c r="R38" i="51"/>
  <c r="S38" i="51"/>
  <c r="T38" i="51"/>
  <c r="V38" i="51"/>
  <c r="W38" i="51"/>
  <c r="B39" i="51"/>
  <c r="C39" i="51"/>
  <c r="D39" i="51" s="1"/>
  <c r="E39" i="51"/>
  <c r="F21" i="51" s="1"/>
  <c r="G39" i="51"/>
  <c r="I39" i="51"/>
  <c r="J39" i="51"/>
  <c r="L39" i="51"/>
  <c r="N39" i="51"/>
  <c r="P39" i="51"/>
  <c r="R39" i="51"/>
  <c r="S39" i="51"/>
  <c r="T39" i="51"/>
  <c r="V39" i="51"/>
  <c r="W39" i="51"/>
  <c r="B40" i="51"/>
  <c r="C40" i="51"/>
  <c r="D40" i="51" s="1"/>
  <c r="E40" i="51"/>
  <c r="F22" i="51" s="1"/>
  <c r="G40" i="51"/>
  <c r="I40" i="51"/>
  <c r="J40" i="51"/>
  <c r="L40" i="51"/>
  <c r="N40" i="51"/>
  <c r="P40" i="51"/>
  <c r="R40" i="51"/>
  <c r="S40" i="51"/>
  <c r="T40" i="51"/>
  <c r="V40" i="51"/>
  <c r="W40" i="51"/>
  <c r="B41" i="51"/>
  <c r="C41" i="51"/>
  <c r="D41" i="51" s="1"/>
  <c r="E41" i="51"/>
  <c r="F23" i="51" s="1"/>
  <c r="G41" i="51"/>
  <c r="I41" i="51"/>
  <c r="J41" i="51"/>
  <c r="L41" i="51"/>
  <c r="N41" i="51"/>
  <c r="P41" i="51"/>
  <c r="R41" i="51"/>
  <c r="S41" i="51"/>
  <c r="T41" i="51"/>
  <c r="V41" i="51"/>
  <c r="W41" i="51"/>
  <c r="B43" i="51"/>
  <c r="C43" i="51"/>
  <c r="D43" i="51" s="1"/>
  <c r="E43" i="51"/>
  <c r="F24" i="51" s="1"/>
  <c r="G43" i="51"/>
  <c r="I43" i="51"/>
  <c r="J43" i="51"/>
  <c r="L43" i="51"/>
  <c r="N43" i="51"/>
  <c r="P43" i="51"/>
  <c r="R43" i="51"/>
  <c r="S43" i="51"/>
  <c r="T43" i="51"/>
  <c r="V43" i="51"/>
  <c r="W43" i="51"/>
  <c r="B44" i="51"/>
  <c r="C44" i="51"/>
  <c r="D44" i="51" s="1"/>
  <c r="E44" i="51"/>
  <c r="F25" i="51" s="1"/>
  <c r="G44" i="51"/>
  <c r="I44" i="51"/>
  <c r="J44" i="51"/>
  <c r="L44" i="51"/>
  <c r="N44" i="51"/>
  <c r="P44" i="51"/>
  <c r="R44" i="51"/>
  <c r="S44" i="51"/>
  <c r="T44" i="51"/>
  <c r="V44" i="51"/>
  <c r="W44" i="51"/>
  <c r="B45" i="51"/>
  <c r="C45" i="51"/>
  <c r="D45" i="51" s="1"/>
  <c r="E45" i="51"/>
  <c r="F26" i="51" s="1"/>
  <c r="G45" i="51"/>
  <c r="I45" i="51"/>
  <c r="J45" i="51"/>
  <c r="L45" i="51"/>
  <c r="N45" i="51"/>
  <c r="P45" i="51"/>
  <c r="R45" i="51"/>
  <c r="S45" i="51"/>
  <c r="T45" i="51"/>
  <c r="V45" i="51"/>
  <c r="W45" i="51"/>
  <c r="B46" i="51"/>
  <c r="C46" i="51"/>
  <c r="D46" i="51" s="1"/>
  <c r="E46" i="51"/>
  <c r="F27" i="51" s="1"/>
  <c r="G46" i="51"/>
  <c r="I46" i="51"/>
  <c r="J46" i="51"/>
  <c r="L46" i="51"/>
  <c r="N46" i="51"/>
  <c r="P46" i="51"/>
  <c r="R46" i="51"/>
  <c r="S46" i="51"/>
  <c r="T46" i="51"/>
  <c r="V46" i="51"/>
  <c r="W46" i="51"/>
  <c r="W29" i="51"/>
  <c r="V29" i="51"/>
  <c r="T29" i="51"/>
  <c r="S29" i="51"/>
  <c r="R29" i="51"/>
  <c r="P29" i="51"/>
  <c r="N29" i="51"/>
  <c r="L29" i="51"/>
  <c r="J29" i="51"/>
  <c r="I29" i="51"/>
  <c r="G29" i="51"/>
  <c r="E29" i="51"/>
  <c r="F11" i="51" s="1"/>
  <c r="C29" i="51"/>
  <c r="D29" i="51" s="1"/>
  <c r="B29" i="51"/>
  <c r="B11" i="51"/>
  <c r="C11" i="51"/>
  <c r="D11" i="51" s="1"/>
  <c r="G11" i="51"/>
  <c r="I11" i="51"/>
  <c r="J11" i="51"/>
  <c r="L11" i="51"/>
  <c r="B12" i="51"/>
  <c r="C12" i="51"/>
  <c r="D12" i="51" s="1"/>
  <c r="G12" i="51"/>
  <c r="I12" i="51"/>
  <c r="J12" i="51"/>
  <c r="L12" i="51"/>
  <c r="B13" i="51"/>
  <c r="C13" i="51"/>
  <c r="D13" i="51" s="1"/>
  <c r="G13" i="51"/>
  <c r="I13" i="51"/>
  <c r="J13" i="51"/>
  <c r="L13" i="51"/>
  <c r="B14" i="51"/>
  <c r="C14" i="51"/>
  <c r="D14" i="51" s="1"/>
  <c r="G14" i="51"/>
  <c r="I14" i="51"/>
  <c r="J14" i="51"/>
  <c r="L14" i="51"/>
  <c r="B15" i="51"/>
  <c r="C15" i="51"/>
  <c r="D15" i="51" s="1"/>
  <c r="G15" i="51"/>
  <c r="I15" i="51"/>
  <c r="J15" i="51"/>
  <c r="L15" i="51"/>
  <c r="B16" i="51"/>
  <c r="C16" i="51"/>
  <c r="D16" i="51" s="1"/>
  <c r="G16" i="51"/>
  <c r="I16" i="51"/>
  <c r="J16" i="51"/>
  <c r="L16" i="51"/>
  <c r="B17" i="51"/>
  <c r="C17" i="51"/>
  <c r="D17" i="51" s="1"/>
  <c r="G17" i="51"/>
  <c r="I17" i="51"/>
  <c r="J17" i="51"/>
  <c r="L17" i="51"/>
  <c r="B18" i="51"/>
  <c r="C18" i="51"/>
  <c r="D18" i="51" s="1"/>
  <c r="G18" i="51"/>
  <c r="I18" i="51"/>
  <c r="J18" i="51"/>
  <c r="L18" i="51"/>
  <c r="B19" i="51"/>
  <c r="C19" i="51"/>
  <c r="D19" i="51" s="1"/>
  <c r="G19" i="51"/>
  <c r="I19" i="51"/>
  <c r="J19" i="51"/>
  <c r="L19" i="51"/>
  <c r="B21" i="51"/>
  <c r="C21" i="51"/>
  <c r="D21" i="51" s="1"/>
  <c r="G21" i="51"/>
  <c r="I21" i="51"/>
  <c r="J21" i="51"/>
  <c r="L21" i="51"/>
  <c r="B22" i="51"/>
  <c r="C22" i="51"/>
  <c r="D22" i="51" s="1"/>
  <c r="G22" i="51"/>
  <c r="I22" i="51"/>
  <c r="J22" i="51"/>
  <c r="L22" i="51"/>
  <c r="B23" i="51"/>
  <c r="C23" i="51"/>
  <c r="D23" i="51" s="1"/>
  <c r="G23" i="51"/>
  <c r="I23" i="51"/>
  <c r="J23" i="51"/>
  <c r="L23" i="51"/>
  <c r="B24" i="51"/>
  <c r="C24" i="51"/>
  <c r="D24" i="51" s="1"/>
  <c r="G24" i="51"/>
  <c r="I24" i="51"/>
  <c r="J24" i="51"/>
  <c r="L24" i="51"/>
  <c r="B25" i="51"/>
  <c r="C25" i="51"/>
  <c r="D25" i="51" s="1"/>
  <c r="G25" i="51"/>
  <c r="I25" i="51"/>
  <c r="J25" i="51"/>
  <c r="L25" i="51"/>
  <c r="B26" i="51"/>
  <c r="C26" i="51"/>
  <c r="D26" i="51" s="1"/>
  <c r="G26" i="51"/>
  <c r="I26" i="51"/>
  <c r="J26" i="51"/>
  <c r="L26" i="51"/>
  <c r="B27" i="51"/>
  <c r="C27" i="51"/>
  <c r="D27" i="51" s="1"/>
  <c r="G27" i="51"/>
  <c r="I27" i="51"/>
  <c r="J27" i="51"/>
  <c r="L27" i="51"/>
  <c r="L10" i="51"/>
  <c r="M10" i="51" s="1"/>
  <c r="J10" i="51"/>
  <c r="K10" i="51" s="1"/>
  <c r="I10" i="51"/>
  <c r="G10" i="51"/>
  <c r="C10" i="51"/>
  <c r="D10" i="51" s="1"/>
  <c r="B10" i="51"/>
  <c r="P3" i="39" l="1"/>
  <c r="C1550" i="39"/>
  <c r="B1550" i="39"/>
  <c r="C1546" i="39"/>
  <c r="B1546" i="39"/>
  <c r="C1542" i="39"/>
  <c r="B1542" i="39"/>
  <c r="C1538" i="39"/>
  <c r="B1538" i="39"/>
  <c r="C1530" i="39"/>
  <c r="B1530" i="39"/>
  <c r="C1526" i="39"/>
  <c r="B1526" i="39"/>
  <c r="C1522" i="39"/>
  <c r="B1522" i="39"/>
  <c r="C1518" i="39"/>
  <c r="B1518" i="39"/>
  <c r="C1514" i="39"/>
  <c r="B1514" i="39"/>
  <c r="C1510" i="39"/>
  <c r="B1510" i="39"/>
  <c r="C1506" i="39"/>
  <c r="B1506" i="39"/>
  <c r="C1502" i="39"/>
  <c r="B1502" i="39"/>
  <c r="C1498" i="39"/>
  <c r="B1498" i="39"/>
  <c r="C1494" i="39"/>
  <c r="B1494" i="39"/>
  <c r="C1490" i="39"/>
  <c r="B1490" i="39"/>
  <c r="C1486" i="39"/>
  <c r="B1486" i="39"/>
  <c r="C1482" i="39"/>
  <c r="B1482" i="39"/>
  <c r="C1478" i="39"/>
  <c r="B1478" i="39"/>
  <c r="C1474" i="39"/>
  <c r="B1474" i="39"/>
  <c r="C1470" i="39"/>
  <c r="B1470" i="39"/>
  <c r="C1466" i="39"/>
  <c r="B1466" i="39"/>
  <c r="C1462" i="39"/>
  <c r="B1462" i="39"/>
  <c r="C1458" i="39"/>
  <c r="B1458" i="39"/>
  <c r="C1454" i="39"/>
  <c r="B1454" i="39"/>
  <c r="C1450" i="39"/>
  <c r="B1450" i="39"/>
  <c r="C1446" i="39"/>
  <c r="B1446" i="39"/>
  <c r="C1442" i="39"/>
  <c r="B1442" i="39"/>
  <c r="C1438" i="39"/>
  <c r="B1438" i="39"/>
  <c r="C1434" i="39"/>
  <c r="B1434" i="39"/>
  <c r="C1430" i="39"/>
  <c r="B1430" i="39"/>
  <c r="C1426" i="39"/>
  <c r="B1426" i="39"/>
  <c r="C1422" i="39"/>
  <c r="B1422" i="39"/>
  <c r="C1418" i="39"/>
  <c r="B1418" i="39"/>
  <c r="C1414" i="39"/>
  <c r="B1414" i="39"/>
  <c r="C1410" i="39"/>
  <c r="B1410" i="39"/>
  <c r="C1406" i="39"/>
  <c r="B1406" i="39"/>
  <c r="C1402" i="39"/>
  <c r="B1402" i="39"/>
  <c r="C1398" i="39"/>
  <c r="B1398" i="39"/>
  <c r="C1394" i="39"/>
  <c r="B1394" i="39"/>
  <c r="C1390" i="39"/>
  <c r="B1390" i="39"/>
  <c r="C1386" i="39"/>
  <c r="B1386" i="39"/>
  <c r="C1382" i="39"/>
  <c r="B1382" i="39"/>
  <c r="C1378" i="39"/>
  <c r="B1378" i="39"/>
  <c r="C1374" i="39"/>
  <c r="B1374" i="39"/>
  <c r="C1370" i="39"/>
  <c r="B1370" i="39"/>
  <c r="C1366" i="39"/>
  <c r="B1366" i="39"/>
  <c r="C1362" i="39"/>
  <c r="B1362" i="39"/>
  <c r="C1358" i="39"/>
  <c r="B1358" i="39"/>
  <c r="C1354" i="39"/>
  <c r="B1354" i="39"/>
  <c r="C1350" i="39"/>
  <c r="B1350" i="39"/>
  <c r="C1346" i="39"/>
  <c r="B1346" i="39"/>
  <c r="C1342" i="39"/>
  <c r="B1342" i="39"/>
  <c r="C1338" i="39"/>
  <c r="B1338" i="39"/>
  <c r="C1334" i="39"/>
  <c r="B1334" i="39"/>
  <c r="C1330" i="39"/>
  <c r="B1330" i="39"/>
  <c r="C1326" i="39"/>
  <c r="B1326" i="39"/>
  <c r="C1322" i="39"/>
  <c r="B1322" i="39"/>
  <c r="C1318" i="39"/>
  <c r="B1318" i="39"/>
  <c r="C1314" i="39"/>
  <c r="B1314" i="39"/>
  <c r="C1310" i="39"/>
  <c r="B1310" i="39"/>
  <c r="C1306" i="39"/>
  <c r="B1306" i="39"/>
  <c r="C1302" i="39"/>
  <c r="B1302" i="39"/>
  <c r="C1298" i="39"/>
  <c r="B1298" i="39"/>
  <c r="C1294" i="39"/>
  <c r="B1294" i="39"/>
  <c r="C1290" i="39"/>
  <c r="B1290" i="39"/>
  <c r="C1274" i="39"/>
  <c r="B1274" i="39"/>
  <c r="C1270" i="39"/>
  <c r="B1270" i="39"/>
  <c r="C1266" i="39"/>
  <c r="B1266" i="39"/>
  <c r="C1262" i="39"/>
  <c r="B1262" i="39"/>
  <c r="C1258" i="39"/>
  <c r="B1258" i="39"/>
  <c r="C1254" i="39"/>
  <c r="B1254" i="39"/>
  <c r="C1250" i="39"/>
  <c r="B1250" i="39"/>
  <c r="C1246" i="39"/>
  <c r="B1246" i="39"/>
  <c r="C1242" i="39"/>
  <c r="B1242" i="39"/>
  <c r="C1238" i="39"/>
  <c r="B1238" i="39"/>
  <c r="C1234" i="39"/>
  <c r="B1234" i="39"/>
  <c r="C1230" i="39"/>
  <c r="B1230" i="39"/>
  <c r="C1226" i="39"/>
  <c r="B1226" i="39"/>
  <c r="C1222" i="39"/>
  <c r="B1222" i="39"/>
  <c r="C1218" i="39"/>
  <c r="B1218" i="39"/>
  <c r="C1214" i="39"/>
  <c r="B1214" i="39"/>
  <c r="C1210" i="39"/>
  <c r="B1210" i="39"/>
  <c r="C1206" i="39"/>
  <c r="B1206" i="39"/>
  <c r="C1202" i="39"/>
  <c r="B1202" i="39"/>
  <c r="C1198" i="39"/>
  <c r="B1198" i="39"/>
  <c r="C1194" i="39"/>
  <c r="B1194" i="39"/>
  <c r="C1190" i="39"/>
  <c r="B1190" i="39"/>
  <c r="C1186" i="39"/>
  <c r="B1186" i="39"/>
  <c r="C1182" i="39"/>
  <c r="B1182" i="39"/>
  <c r="C1178" i="39"/>
  <c r="B1178" i="39"/>
  <c r="C1174" i="39"/>
  <c r="B1174" i="39"/>
  <c r="C1170" i="39"/>
  <c r="B1170" i="39"/>
  <c r="B1166" i="39"/>
  <c r="C1166" i="39"/>
  <c r="B1162" i="39"/>
  <c r="C1162" i="39"/>
  <c r="B1158" i="39"/>
  <c r="C1158" i="39"/>
  <c r="B1154" i="39"/>
  <c r="C1154" i="39"/>
  <c r="B1150" i="39"/>
  <c r="C1150" i="39"/>
  <c r="B1146" i="39"/>
  <c r="C1146" i="39"/>
  <c r="B1142" i="39"/>
  <c r="C1142" i="39"/>
  <c r="B1138" i="39"/>
  <c r="C1138" i="39"/>
  <c r="B1134" i="39"/>
  <c r="C1134" i="39"/>
  <c r="B1130" i="39"/>
  <c r="C1130" i="39"/>
  <c r="B1126" i="39"/>
  <c r="C1126" i="39"/>
  <c r="B1122" i="39"/>
  <c r="C1122" i="39"/>
  <c r="B1118" i="39"/>
  <c r="C1118" i="39"/>
  <c r="B1114" i="39"/>
  <c r="C1114" i="39"/>
  <c r="B1110" i="39"/>
  <c r="C1110" i="39"/>
  <c r="B1106" i="39"/>
  <c r="C1106" i="39"/>
  <c r="B1102" i="39"/>
  <c r="C1102" i="39"/>
  <c r="B1098" i="39"/>
  <c r="C1098" i="39"/>
  <c r="B1094" i="39"/>
  <c r="C1094" i="39"/>
  <c r="B1090" i="39"/>
  <c r="C1090" i="39"/>
  <c r="B1086" i="39"/>
  <c r="C1086" i="39"/>
  <c r="B1082" i="39"/>
  <c r="C1082" i="39"/>
  <c r="B1078" i="39"/>
  <c r="C1078" i="39"/>
  <c r="B1074" i="39"/>
  <c r="C1074" i="39"/>
  <c r="B1070" i="39"/>
  <c r="C1070" i="39"/>
  <c r="B1066" i="39"/>
  <c r="C1066" i="39"/>
  <c r="B1062" i="39"/>
  <c r="C1062" i="39"/>
  <c r="B1058" i="39"/>
  <c r="C1058" i="39"/>
  <c r="B1054" i="39"/>
  <c r="C1054" i="39"/>
  <c r="B1050" i="39"/>
  <c r="C1050" i="39"/>
  <c r="B1046" i="39"/>
  <c r="C1046" i="39"/>
  <c r="C9" i="39"/>
  <c r="B9" i="39"/>
  <c r="B3224" i="39"/>
  <c r="C3224" i="39"/>
  <c r="B3216" i="39"/>
  <c r="C3216" i="39"/>
  <c r="B3184" i="39"/>
  <c r="C3184" i="39"/>
  <c r="B3168" i="39"/>
  <c r="C3168" i="39"/>
  <c r="B3164" i="39"/>
  <c r="C3164" i="39"/>
  <c r="B3156" i="39"/>
  <c r="C3156" i="39"/>
  <c r="B3148" i="39"/>
  <c r="C3148" i="39"/>
  <c r="B3140" i="39"/>
  <c r="C3140" i="39"/>
  <c r="B3136" i="39"/>
  <c r="C3136" i="39"/>
  <c r="B3132" i="39"/>
  <c r="C3132" i="39"/>
  <c r="B3124" i="39"/>
  <c r="C3124" i="39"/>
  <c r="B3104" i="39"/>
  <c r="C3104" i="39"/>
  <c r="B3100" i="39"/>
  <c r="C3100" i="39"/>
  <c r="B3076" i="39"/>
  <c r="C3076" i="39"/>
  <c r="B3072" i="39"/>
  <c r="C3072" i="39"/>
  <c r="B3060" i="39"/>
  <c r="C3060" i="39"/>
  <c r="B3036" i="39"/>
  <c r="C3036" i="39"/>
  <c r="B3020" i="39"/>
  <c r="C3020" i="39"/>
  <c r="B3016" i="39"/>
  <c r="C3016" i="39"/>
  <c r="B2992" i="39"/>
  <c r="C2992" i="39"/>
  <c r="B2988" i="39"/>
  <c r="C2988" i="39"/>
  <c r="B2980" i="39"/>
  <c r="C2980" i="39"/>
  <c r="B2960" i="39"/>
  <c r="C2960" i="39"/>
  <c r="B2956" i="39"/>
  <c r="C2956" i="39"/>
  <c r="B2944" i="39"/>
  <c r="C2944" i="39"/>
  <c r="B2940" i="39"/>
  <c r="C2940" i="39"/>
  <c r="B2928" i="39"/>
  <c r="C2928" i="39"/>
  <c r="B2924" i="39"/>
  <c r="C2924" i="39"/>
  <c r="B2920" i="39"/>
  <c r="C2920" i="39"/>
  <c r="B2900" i="39"/>
  <c r="C2900" i="39"/>
  <c r="B2880" i="39"/>
  <c r="C2880" i="39"/>
  <c r="B2872" i="39"/>
  <c r="C2872" i="39"/>
  <c r="B2852" i="39"/>
  <c r="C2852" i="39"/>
  <c r="B2844" i="39"/>
  <c r="C2844" i="39"/>
  <c r="B2824" i="39"/>
  <c r="C2824" i="39"/>
  <c r="B2804" i="39"/>
  <c r="C2804" i="39"/>
  <c r="B2800" i="39"/>
  <c r="C2800" i="39"/>
  <c r="B2792" i="39"/>
  <c r="C2792" i="39"/>
  <c r="B2788" i="39"/>
  <c r="C2788" i="39"/>
  <c r="B2784" i="39"/>
  <c r="C2784" i="39"/>
  <c r="B2780" i="39"/>
  <c r="C2780" i="39"/>
  <c r="B2756" i="39"/>
  <c r="C2756" i="39"/>
  <c r="B2752" i="39"/>
  <c r="C2752" i="39"/>
  <c r="B2748" i="39"/>
  <c r="C2748" i="39"/>
  <c r="B2744" i="39"/>
  <c r="C2744" i="39"/>
  <c r="B2724" i="39"/>
  <c r="C2724" i="39"/>
  <c r="B2719" i="39"/>
  <c r="C2719" i="39"/>
  <c r="B2714" i="39"/>
  <c r="C2714" i="39"/>
  <c r="B2694" i="39"/>
  <c r="C2694" i="39"/>
  <c r="B2686" i="39"/>
  <c r="C2686" i="39"/>
  <c r="B2674" i="39"/>
  <c r="C2674" i="39"/>
  <c r="B2666" i="39"/>
  <c r="C2666" i="39"/>
  <c r="B2630" i="39"/>
  <c r="C2630" i="39"/>
  <c r="B2618" i="39"/>
  <c r="C2618" i="39"/>
  <c r="B2606" i="39"/>
  <c r="C2606" i="39"/>
  <c r="B2602" i="39"/>
  <c r="C2602" i="39"/>
  <c r="B2582" i="39"/>
  <c r="C2582" i="39"/>
  <c r="B2570" i="39"/>
  <c r="C2570" i="39"/>
  <c r="B2514" i="39"/>
  <c r="C2514" i="39"/>
  <c r="B2502" i="39"/>
  <c r="C2502" i="39"/>
  <c r="B2466" i="39"/>
  <c r="C2466" i="39"/>
  <c r="B2458" i="39"/>
  <c r="C2458" i="39"/>
  <c r="B2446" i="39"/>
  <c r="C2446" i="39"/>
  <c r="B2426" i="39"/>
  <c r="C2426" i="39"/>
  <c r="B2422" i="39"/>
  <c r="C2422" i="39"/>
  <c r="B2410" i="39"/>
  <c r="C2410" i="39"/>
  <c r="B2406" i="39"/>
  <c r="C2406" i="39"/>
  <c r="B2394" i="39"/>
  <c r="C2394" i="39"/>
  <c r="B2382" i="39"/>
  <c r="C2382" i="39"/>
  <c r="B2378" i="39"/>
  <c r="C2378" i="39"/>
  <c r="B2354" i="39"/>
  <c r="C2354" i="39"/>
  <c r="B2338" i="39"/>
  <c r="C2338" i="39"/>
  <c r="B2322" i="39"/>
  <c r="C2322" i="39"/>
  <c r="B2314" i="39"/>
  <c r="C2314" i="39"/>
  <c r="B2250" i="39"/>
  <c r="C2250" i="39"/>
  <c r="B2246" i="39"/>
  <c r="C2246" i="39"/>
  <c r="B2234" i="39"/>
  <c r="C2234" i="39"/>
  <c r="B2218" i="39"/>
  <c r="C2218" i="39"/>
  <c r="B2178" i="39"/>
  <c r="C2178" i="39"/>
  <c r="B2170" i="39"/>
  <c r="C2170" i="39"/>
  <c r="C2150" i="39"/>
  <c r="B2150" i="39"/>
  <c r="C2142" i="39"/>
  <c r="B2142" i="39"/>
  <c r="C2122" i="39"/>
  <c r="B2122" i="39"/>
  <c r="C2094" i="39"/>
  <c r="B2094" i="39"/>
  <c r="C2078" i="39"/>
  <c r="B2078" i="39"/>
  <c r="C2062" i="39"/>
  <c r="B2062" i="39"/>
  <c r="C2054" i="39"/>
  <c r="B2054" i="39"/>
  <c r="C2046" i="39"/>
  <c r="B2046" i="39"/>
  <c r="C2042" i="39"/>
  <c r="B2042" i="39"/>
  <c r="C1922" i="39"/>
  <c r="B1922" i="39"/>
  <c r="C1910" i="39"/>
  <c r="B1910" i="39"/>
  <c r="C1906" i="39"/>
  <c r="B1906" i="39"/>
  <c r="C1902" i="39"/>
  <c r="B1902" i="39"/>
  <c r="C1898" i="39"/>
  <c r="B1898" i="39"/>
  <c r="C1894" i="39"/>
  <c r="B1894" i="39"/>
  <c r="C1890" i="39"/>
  <c r="B1890" i="39"/>
  <c r="C1886" i="39"/>
  <c r="B1886" i="39"/>
  <c r="C1882" i="39"/>
  <c r="B1882" i="39"/>
  <c r="C1878" i="39"/>
  <c r="B1878" i="39"/>
  <c r="C1874" i="39"/>
  <c r="B1874" i="39"/>
  <c r="C1870" i="39"/>
  <c r="B1870" i="39"/>
  <c r="C1866" i="39"/>
  <c r="B1866" i="39"/>
  <c r="C1862" i="39"/>
  <c r="B1862" i="39"/>
  <c r="C1858" i="39"/>
  <c r="B1858" i="39"/>
  <c r="C1854" i="39"/>
  <c r="B1854" i="39"/>
  <c r="C1850" i="39"/>
  <c r="B1850" i="39"/>
  <c r="C1846" i="39"/>
  <c r="B1846" i="39"/>
  <c r="C1842" i="39"/>
  <c r="B1842" i="39"/>
  <c r="C1838" i="39"/>
  <c r="B1838" i="39"/>
  <c r="C1834" i="39"/>
  <c r="B1834" i="39"/>
  <c r="C1830" i="39"/>
  <c r="B1830" i="39"/>
  <c r="C1826" i="39"/>
  <c r="B1826" i="39"/>
  <c r="C1822" i="39"/>
  <c r="B1822" i="39"/>
  <c r="C1818" i="39"/>
  <c r="B1818" i="39"/>
  <c r="C1814" i="39"/>
  <c r="B1814" i="39"/>
  <c r="C1810" i="39"/>
  <c r="B1810" i="39"/>
  <c r="C1806" i="39"/>
  <c r="B1806" i="39"/>
  <c r="C1802" i="39"/>
  <c r="B1802" i="39"/>
  <c r="C1798" i="39"/>
  <c r="B1798" i="39"/>
  <c r="C1794" i="39"/>
  <c r="B1794" i="39"/>
  <c r="C1790" i="39"/>
  <c r="B1790" i="39"/>
  <c r="C1786" i="39"/>
  <c r="B1786" i="39"/>
  <c r="C1782" i="39"/>
  <c r="B1782" i="39"/>
  <c r="C1778" i="39"/>
  <c r="B1778" i="39"/>
  <c r="C1774" i="39"/>
  <c r="B1774" i="39"/>
  <c r="C1770" i="39"/>
  <c r="B1770" i="39"/>
  <c r="C1766" i="39"/>
  <c r="B1766" i="39"/>
  <c r="C1762" i="39"/>
  <c r="B1762" i="39"/>
  <c r="C1758" i="39"/>
  <c r="B1758" i="39"/>
  <c r="C1754" i="39"/>
  <c r="B1754" i="39"/>
  <c r="C1750" i="39"/>
  <c r="B1750" i="39"/>
  <c r="C1746" i="39"/>
  <c r="B1746" i="39"/>
  <c r="C1742" i="39"/>
  <c r="B1742" i="39"/>
  <c r="C1738" i="39"/>
  <c r="B1738" i="39"/>
  <c r="C1734" i="39"/>
  <c r="B1734" i="39"/>
  <c r="C1730" i="39"/>
  <c r="B1730" i="39"/>
  <c r="C1726" i="39"/>
  <c r="B1726" i="39"/>
  <c r="C1722" i="39"/>
  <c r="B1722" i="39"/>
  <c r="C1718" i="39"/>
  <c r="B1718" i="39"/>
  <c r="C1714" i="39"/>
  <c r="B1714" i="39"/>
  <c r="C1710" i="39"/>
  <c r="B1710" i="39"/>
  <c r="C1706" i="39"/>
  <c r="B1706" i="39"/>
  <c r="C1702" i="39"/>
  <c r="B1702" i="39"/>
  <c r="C1698" i="39"/>
  <c r="B1698" i="39"/>
  <c r="C1694" i="39"/>
  <c r="B1694" i="39"/>
  <c r="C1690" i="39"/>
  <c r="B1690" i="39"/>
  <c r="C1686" i="39"/>
  <c r="B1686" i="39"/>
  <c r="C1682" i="39"/>
  <c r="B1682" i="39"/>
  <c r="C1678" i="39"/>
  <c r="B1678" i="39"/>
  <c r="C1674" i="39"/>
  <c r="B1674" i="39"/>
  <c r="C1670" i="39"/>
  <c r="B1670" i="39"/>
  <c r="C1666" i="39"/>
  <c r="B1666" i="39"/>
  <c r="C1662" i="39"/>
  <c r="B1662" i="39"/>
  <c r="C1658" i="39"/>
  <c r="B1658" i="39"/>
  <c r="C1654" i="39"/>
  <c r="B1654" i="39"/>
  <c r="C1650" i="39"/>
  <c r="B1650" i="39"/>
  <c r="C1646" i="39"/>
  <c r="B1646" i="39"/>
  <c r="C1642" i="39"/>
  <c r="B1642" i="39"/>
  <c r="C1638" i="39"/>
  <c r="B1638" i="39"/>
  <c r="C1634" i="39"/>
  <c r="B1634" i="39"/>
  <c r="C1630" i="39"/>
  <c r="B1630" i="39"/>
  <c r="C1626" i="39"/>
  <c r="B1626" i="39"/>
  <c r="C1622" i="39"/>
  <c r="B1622" i="39"/>
  <c r="C1618" i="39"/>
  <c r="B1618" i="39"/>
  <c r="C1614" i="39"/>
  <c r="B1614" i="39"/>
  <c r="C1610" i="39"/>
  <c r="B1610" i="39"/>
  <c r="C1606" i="39"/>
  <c r="B1606" i="39"/>
  <c r="C1602" i="39"/>
  <c r="B1602" i="39"/>
  <c r="C1598" i="39"/>
  <c r="B1598" i="39"/>
  <c r="C1594" i="39"/>
  <c r="B1594" i="39"/>
  <c r="C1590" i="39"/>
  <c r="B1590" i="39"/>
  <c r="C1586" i="39"/>
  <c r="B1586" i="39"/>
  <c r="C1582" i="39"/>
  <c r="B1582" i="39"/>
  <c r="C1578" i="39"/>
  <c r="B1578" i="39"/>
  <c r="C1574" i="39"/>
  <c r="B1574" i="39"/>
  <c r="C1570" i="39"/>
  <c r="B1570" i="39"/>
  <c r="C1566" i="39"/>
  <c r="B1566" i="39"/>
  <c r="C1562" i="39"/>
  <c r="B1562" i="39"/>
  <c r="C1558" i="39"/>
  <c r="B1558" i="39"/>
  <c r="C1554" i="39"/>
  <c r="B1554" i="39"/>
  <c r="C1534" i="39"/>
  <c r="B1534" i="39"/>
  <c r="C3231" i="39"/>
  <c r="B3231" i="39"/>
  <c r="B3227" i="39"/>
  <c r="C3227" i="39"/>
  <c r="C3223" i="39"/>
  <c r="B3223" i="39"/>
  <c r="B3219" i="39"/>
  <c r="C3219" i="39"/>
  <c r="C3215" i="39"/>
  <c r="B3215" i="39"/>
  <c r="B3211" i="39"/>
  <c r="C3211" i="39"/>
  <c r="B3207" i="39"/>
  <c r="C3207" i="39"/>
  <c r="C3203" i="39"/>
  <c r="B3203" i="39"/>
  <c r="B3199" i="39"/>
  <c r="C3199" i="39"/>
  <c r="B3195" i="39"/>
  <c r="C3195" i="39"/>
  <c r="B3191" i="39"/>
  <c r="C3191" i="39"/>
  <c r="B3187" i="39"/>
  <c r="C3187" i="39"/>
  <c r="B3183" i="39"/>
  <c r="C3183" i="39"/>
  <c r="C3179" i="39"/>
  <c r="B3179" i="39"/>
  <c r="B3175" i="39"/>
  <c r="C3175" i="39"/>
  <c r="C3171" i="39"/>
  <c r="B3171" i="39"/>
  <c r="B3167" i="39"/>
  <c r="C3167" i="39"/>
  <c r="B3163" i="39"/>
  <c r="C3163" i="39"/>
  <c r="B3159" i="39"/>
  <c r="C3159" i="39"/>
  <c r="B3155" i="39"/>
  <c r="C3155" i="39"/>
  <c r="B3151" i="39"/>
  <c r="C3151" i="39"/>
  <c r="B3147" i="39"/>
  <c r="C3147" i="39"/>
  <c r="B3143" i="39"/>
  <c r="C3143" i="39"/>
  <c r="C3139" i="39"/>
  <c r="B3139" i="39"/>
  <c r="B3135" i="39"/>
  <c r="C3135" i="39"/>
  <c r="B3131" i="39"/>
  <c r="C3131" i="39"/>
  <c r="B3127" i="39"/>
  <c r="C3127" i="39"/>
  <c r="C3123" i="39"/>
  <c r="B3123" i="39"/>
  <c r="B3119" i="39"/>
  <c r="C3119" i="39"/>
  <c r="C3115" i="39"/>
  <c r="B3115" i="39"/>
  <c r="B3111" i="39"/>
  <c r="C3111" i="39"/>
  <c r="B3107" i="39"/>
  <c r="C3107" i="39"/>
  <c r="C3103" i="39"/>
  <c r="B3103" i="39"/>
  <c r="B3099" i="39"/>
  <c r="C3099" i="39"/>
  <c r="B3095" i="39"/>
  <c r="C3095" i="39"/>
  <c r="B3091" i="39"/>
  <c r="C3091" i="39"/>
  <c r="C3087" i="39"/>
  <c r="B3087" i="39"/>
  <c r="B3083" i="39"/>
  <c r="C3083" i="39"/>
  <c r="C3079" i="39"/>
  <c r="B3079" i="39"/>
  <c r="B3075" i="39"/>
  <c r="C3075" i="39"/>
  <c r="B3071" i="39"/>
  <c r="C3071" i="39"/>
  <c r="B3067" i="39"/>
  <c r="C3067" i="39"/>
  <c r="C3063" i="39"/>
  <c r="B3063" i="39"/>
  <c r="B3059" i="39"/>
  <c r="C3059" i="39"/>
  <c r="B3055" i="39"/>
  <c r="C3055" i="39"/>
  <c r="B3051" i="39"/>
  <c r="C3051" i="39"/>
  <c r="C3047" i="39"/>
  <c r="B3047" i="39"/>
  <c r="B3043" i="39"/>
  <c r="C3043" i="39"/>
  <c r="C3039" i="39"/>
  <c r="B3039" i="39"/>
  <c r="B3035" i="39"/>
  <c r="C3035" i="39"/>
  <c r="B3031" i="39"/>
  <c r="C3031" i="39"/>
  <c r="B3027" i="39"/>
  <c r="C3027" i="39"/>
  <c r="B3023" i="39"/>
  <c r="C3023" i="39"/>
  <c r="B3019" i="39"/>
  <c r="C3019" i="39"/>
  <c r="B3015" i="39"/>
  <c r="C3015" i="39"/>
  <c r="B3011" i="39"/>
  <c r="C3011" i="39"/>
  <c r="B3007" i="39"/>
  <c r="C3007" i="39"/>
  <c r="B3003" i="39"/>
  <c r="C3003" i="39"/>
  <c r="C2999" i="39"/>
  <c r="B2999" i="39"/>
  <c r="B2995" i="39"/>
  <c r="C2995" i="39"/>
  <c r="B2991" i="39"/>
  <c r="C2991" i="39"/>
  <c r="B2987" i="39"/>
  <c r="C2987" i="39"/>
  <c r="B2983" i="39"/>
  <c r="C2983" i="39"/>
  <c r="B2979" i="39"/>
  <c r="C2979" i="39"/>
  <c r="B2975" i="39"/>
  <c r="C2975" i="39"/>
  <c r="B2971" i="39"/>
  <c r="C2971" i="39"/>
  <c r="B2967" i="39"/>
  <c r="C2967" i="39"/>
  <c r="B2963" i="39"/>
  <c r="C2963" i="39"/>
  <c r="B2959" i="39"/>
  <c r="C2959" i="39"/>
  <c r="B2955" i="39"/>
  <c r="C2955" i="39"/>
  <c r="C2951" i="39"/>
  <c r="B2951" i="39"/>
  <c r="B2947" i="39"/>
  <c r="C2947" i="39"/>
  <c r="B2943" i="39"/>
  <c r="C2943" i="39"/>
  <c r="B2939" i="39"/>
  <c r="C2939" i="39"/>
  <c r="B2935" i="39"/>
  <c r="C2935" i="39"/>
  <c r="B2931" i="39"/>
  <c r="C2931" i="39"/>
  <c r="C2927" i="39"/>
  <c r="B2927" i="39"/>
  <c r="B2923" i="39"/>
  <c r="C2923" i="39"/>
  <c r="C2919" i="39"/>
  <c r="B2919" i="39"/>
  <c r="B2915" i="39"/>
  <c r="C2915" i="39"/>
  <c r="B2911" i="39"/>
  <c r="C2911" i="39"/>
  <c r="C2907" i="39"/>
  <c r="B2907" i="39"/>
  <c r="B2903" i="39"/>
  <c r="C2903" i="39"/>
  <c r="C2899" i="39"/>
  <c r="B2899" i="39"/>
  <c r="B2895" i="39"/>
  <c r="C2895" i="39"/>
  <c r="B2891" i="39"/>
  <c r="C2891" i="39"/>
  <c r="B2887" i="39"/>
  <c r="C2887" i="39"/>
  <c r="C2883" i="39"/>
  <c r="B2883" i="39"/>
  <c r="B2879" i="39"/>
  <c r="C2879" i="39"/>
  <c r="B2875" i="39"/>
  <c r="C2875" i="39"/>
  <c r="B2871" i="39"/>
  <c r="C2871" i="39"/>
  <c r="B2867" i="39"/>
  <c r="C2867" i="39"/>
  <c r="B2863" i="39"/>
  <c r="C2863" i="39"/>
  <c r="B2859" i="39"/>
  <c r="C2859" i="39"/>
  <c r="B2855" i="39"/>
  <c r="C2855" i="39"/>
  <c r="B2851" i="39"/>
  <c r="C2851" i="39"/>
  <c r="B2847" i="39"/>
  <c r="C2847" i="39"/>
  <c r="B2843" i="39"/>
  <c r="C2843" i="39"/>
  <c r="B2839" i="39"/>
  <c r="C2839" i="39"/>
  <c r="B2835" i="39"/>
  <c r="C2835" i="39"/>
  <c r="B2831" i="39"/>
  <c r="C2831" i="39"/>
  <c r="B2827" i="39"/>
  <c r="C2827" i="39"/>
  <c r="B2823" i="39"/>
  <c r="C2823" i="39"/>
  <c r="B2807" i="39"/>
  <c r="C2807" i="39"/>
  <c r="B2803" i="39"/>
  <c r="C2803" i="39"/>
  <c r="B2799" i="39"/>
  <c r="C2799" i="39"/>
  <c r="B2795" i="39"/>
  <c r="C2795" i="39"/>
  <c r="B2791" i="39"/>
  <c r="C2791" i="39"/>
  <c r="B2787" i="39"/>
  <c r="C2787" i="39"/>
  <c r="B2783" i="39"/>
  <c r="C2783" i="39"/>
  <c r="B2779" i="39"/>
  <c r="C2779" i="39"/>
  <c r="B2775" i="39"/>
  <c r="C2775" i="39"/>
  <c r="B2771" i="39"/>
  <c r="C2771" i="39"/>
  <c r="B2767" i="39"/>
  <c r="C2767" i="39"/>
  <c r="B2763" i="39"/>
  <c r="C2763" i="39"/>
  <c r="B2759" i="39"/>
  <c r="C2759" i="39"/>
  <c r="B2755" i="39"/>
  <c r="C2755" i="39"/>
  <c r="B2751" i="39"/>
  <c r="C2751" i="39"/>
  <c r="B2747" i="39"/>
  <c r="C2747" i="39"/>
  <c r="B2743" i="39"/>
  <c r="C2743" i="39"/>
  <c r="B2739" i="39"/>
  <c r="C2739" i="39"/>
  <c r="B2735" i="39"/>
  <c r="C2735" i="39"/>
  <c r="B2731" i="39"/>
  <c r="C2731" i="39"/>
  <c r="B2727" i="39"/>
  <c r="C2727" i="39"/>
  <c r="B2723" i="39"/>
  <c r="C2723" i="39"/>
  <c r="B2717" i="39"/>
  <c r="C2717" i="39"/>
  <c r="B2713" i="39"/>
  <c r="C2713" i="39"/>
  <c r="B2709" i="39"/>
  <c r="C2709" i="39"/>
  <c r="B2705" i="39"/>
  <c r="C2705" i="39"/>
  <c r="B2701" i="39"/>
  <c r="C2701" i="39"/>
  <c r="B2697" i="39"/>
  <c r="C2697" i="39"/>
  <c r="B2693" i="39"/>
  <c r="C2693" i="39"/>
  <c r="B2689" i="39"/>
  <c r="C2689" i="39"/>
  <c r="B2685" i="39"/>
  <c r="C2685" i="39"/>
  <c r="B2681" i="39"/>
  <c r="C2681" i="39"/>
  <c r="B2677" i="39"/>
  <c r="C2677" i="39"/>
  <c r="B2673" i="39"/>
  <c r="C2673" i="39"/>
  <c r="B2669" i="39"/>
  <c r="C2669" i="39"/>
  <c r="B2665" i="39"/>
  <c r="C2665" i="39"/>
  <c r="B2661" i="39"/>
  <c r="C2661" i="39"/>
  <c r="B2657" i="39"/>
  <c r="C2657" i="39"/>
  <c r="B2653" i="39"/>
  <c r="C2653" i="39"/>
  <c r="B2649" i="39"/>
  <c r="C2649" i="39"/>
  <c r="B2645" i="39"/>
  <c r="C2645" i="39"/>
  <c r="B2641" i="39"/>
  <c r="C2641" i="39"/>
  <c r="B2637" i="39"/>
  <c r="C2637" i="39"/>
  <c r="B2633" i="39"/>
  <c r="C2633" i="39"/>
  <c r="B2629" i="39"/>
  <c r="C2629" i="39"/>
  <c r="B2625" i="39"/>
  <c r="C2625" i="39"/>
  <c r="B2621" i="39"/>
  <c r="C2621" i="39"/>
  <c r="B2617" i="39"/>
  <c r="C2617" i="39"/>
  <c r="B2613" i="39"/>
  <c r="C2613" i="39"/>
  <c r="B2609" i="39"/>
  <c r="C2609" i="39"/>
  <c r="B2605" i="39"/>
  <c r="C2605" i="39"/>
  <c r="B2601" i="39"/>
  <c r="C2601" i="39"/>
  <c r="B2597" i="39"/>
  <c r="C2597" i="39"/>
  <c r="B2593" i="39"/>
  <c r="C2593" i="39"/>
  <c r="B2589" i="39"/>
  <c r="C2589" i="39"/>
  <c r="B2585" i="39"/>
  <c r="C2585" i="39"/>
  <c r="B2581" i="39"/>
  <c r="C2581" i="39"/>
  <c r="B2577" i="39"/>
  <c r="C2577" i="39"/>
  <c r="B2573" i="39"/>
  <c r="C2573" i="39"/>
  <c r="B2569" i="39"/>
  <c r="C2569" i="39"/>
  <c r="B2565" i="39"/>
  <c r="C2565" i="39"/>
  <c r="B2561" i="39"/>
  <c r="C2561" i="39"/>
  <c r="B2557" i="39"/>
  <c r="C2557" i="39"/>
  <c r="B2553" i="39"/>
  <c r="C2553" i="39"/>
  <c r="B2549" i="39"/>
  <c r="C2549" i="39"/>
  <c r="B2545" i="39"/>
  <c r="C2545" i="39"/>
  <c r="B2541" i="39"/>
  <c r="C2541" i="39"/>
  <c r="B2537" i="39"/>
  <c r="C2537" i="39"/>
  <c r="B2533" i="39"/>
  <c r="C2533" i="39"/>
  <c r="B2529" i="39"/>
  <c r="C2529" i="39"/>
  <c r="B2525" i="39"/>
  <c r="C2525" i="39"/>
  <c r="B2521" i="39"/>
  <c r="C2521" i="39"/>
  <c r="B2517" i="39"/>
  <c r="C2517" i="39"/>
  <c r="B2513" i="39"/>
  <c r="C2513" i="39"/>
  <c r="B2509" i="39"/>
  <c r="C2509" i="39"/>
  <c r="B2505" i="39"/>
  <c r="C2505" i="39"/>
  <c r="B2501" i="39"/>
  <c r="C2501" i="39"/>
  <c r="B2497" i="39"/>
  <c r="C2497" i="39"/>
  <c r="B2493" i="39"/>
  <c r="C2493" i="39"/>
  <c r="B2489" i="39"/>
  <c r="C2489" i="39"/>
  <c r="B2485" i="39"/>
  <c r="C2485" i="39"/>
  <c r="B2481" i="39"/>
  <c r="C2481" i="39"/>
  <c r="B2477" i="39"/>
  <c r="C2477" i="39"/>
  <c r="B2473" i="39"/>
  <c r="C2473" i="39"/>
  <c r="B2469" i="39"/>
  <c r="C2469" i="39"/>
  <c r="B3232" i="39"/>
  <c r="C3232" i="39"/>
  <c r="B3228" i="39"/>
  <c r="C3228" i="39"/>
  <c r="B3220" i="39"/>
  <c r="C3220" i="39"/>
  <c r="B3212" i="39"/>
  <c r="C3212" i="39"/>
  <c r="B3208" i="39"/>
  <c r="C3208" i="39"/>
  <c r="B3204" i="39"/>
  <c r="C3204" i="39"/>
  <c r="B3196" i="39"/>
  <c r="C3196" i="39"/>
  <c r="B3188" i="39"/>
  <c r="C3188" i="39"/>
  <c r="B3180" i="39"/>
  <c r="C3180" i="39"/>
  <c r="B3120" i="39"/>
  <c r="C3120" i="39"/>
  <c r="B3116" i="39"/>
  <c r="C3116" i="39"/>
  <c r="B3112" i="39"/>
  <c r="C3112" i="39"/>
  <c r="B3092" i="39"/>
  <c r="C3092" i="39"/>
  <c r="B3080" i="39"/>
  <c r="C3080" i="39"/>
  <c r="B3068" i="39"/>
  <c r="C3068" i="39"/>
  <c r="B3048" i="39"/>
  <c r="C3048" i="39"/>
  <c r="B3040" i="39"/>
  <c r="C3040" i="39"/>
  <c r="B3032" i="39"/>
  <c r="C3032" i="39"/>
  <c r="B3024" i="39"/>
  <c r="C3024" i="39"/>
  <c r="B3008" i="39"/>
  <c r="C3008" i="39"/>
  <c r="B2976" i="39"/>
  <c r="C2976" i="39"/>
  <c r="B2972" i="39"/>
  <c r="C2972" i="39"/>
  <c r="B2916" i="39"/>
  <c r="C2916" i="39"/>
  <c r="B2896" i="39"/>
  <c r="C2896" i="39"/>
  <c r="B2892" i="39"/>
  <c r="C2892" i="39"/>
  <c r="B2884" i="39"/>
  <c r="C2884" i="39"/>
  <c r="B2864" i="39"/>
  <c r="C2864" i="39"/>
  <c r="B2860" i="39"/>
  <c r="C2860" i="39"/>
  <c r="B2840" i="39"/>
  <c r="C2840" i="39"/>
  <c r="B2828" i="39"/>
  <c r="C2828" i="39"/>
  <c r="B2808" i="39"/>
  <c r="C2808" i="39"/>
  <c r="B2796" i="39"/>
  <c r="C2796" i="39"/>
  <c r="B2776" i="39"/>
  <c r="C2776" i="39"/>
  <c r="B2772" i="39"/>
  <c r="C2772" i="39"/>
  <c r="B2732" i="39"/>
  <c r="C2732" i="39"/>
  <c r="B2728" i="39"/>
  <c r="C2728" i="39"/>
  <c r="B2706" i="39"/>
  <c r="C2706" i="39"/>
  <c r="B2690" i="39"/>
  <c r="C2690" i="39"/>
  <c r="B2678" i="39"/>
  <c r="C2678" i="39"/>
  <c r="B2662" i="39"/>
  <c r="C2662" i="39"/>
  <c r="B2654" i="39"/>
  <c r="C2654" i="39"/>
  <c r="B2650" i="39"/>
  <c r="C2650" i="39"/>
  <c r="B2634" i="39"/>
  <c r="C2634" i="39"/>
  <c r="B2614" i="39"/>
  <c r="C2614" i="39"/>
  <c r="B2594" i="39"/>
  <c r="C2594" i="39"/>
  <c r="B2590" i="39"/>
  <c r="C2590" i="39"/>
  <c r="B2566" i="39"/>
  <c r="C2566" i="39"/>
  <c r="B2558" i="39"/>
  <c r="C2558" i="39"/>
  <c r="B2554" i="39"/>
  <c r="C2554" i="39"/>
  <c r="B2550" i="39"/>
  <c r="C2550" i="39"/>
  <c r="B2530" i="39"/>
  <c r="C2530" i="39"/>
  <c r="B2522" i="39"/>
  <c r="C2522" i="39"/>
  <c r="B2510" i="39"/>
  <c r="C2510" i="39"/>
  <c r="B2506" i="39"/>
  <c r="C2506" i="39"/>
  <c r="B2498" i="39"/>
  <c r="C2498" i="39"/>
  <c r="B2494" i="39"/>
  <c r="C2494" i="39"/>
  <c r="B2482" i="39"/>
  <c r="C2482" i="39"/>
  <c r="B2474" i="39"/>
  <c r="C2474" i="39"/>
  <c r="B2470" i="39"/>
  <c r="C2470" i="39"/>
  <c r="B2454" i="39"/>
  <c r="C2454" i="39"/>
  <c r="B2442" i="39"/>
  <c r="C2442" i="39"/>
  <c r="B2434" i="39"/>
  <c r="C2434" i="39"/>
  <c r="B2430" i="39"/>
  <c r="C2430" i="39"/>
  <c r="B2370" i="39"/>
  <c r="C2370" i="39"/>
  <c r="B2366" i="39"/>
  <c r="C2366" i="39"/>
  <c r="B2346" i="39"/>
  <c r="C2346" i="39"/>
  <c r="B2330" i="39"/>
  <c r="C2330" i="39"/>
  <c r="B2326" i="39"/>
  <c r="C2326" i="39"/>
  <c r="B2302" i="39"/>
  <c r="C2302" i="39"/>
  <c r="B2294" i="39"/>
  <c r="C2294" i="39"/>
  <c r="B2278" i="39"/>
  <c r="C2278" i="39"/>
  <c r="B2270" i="39"/>
  <c r="C2270" i="39"/>
  <c r="B2266" i="39"/>
  <c r="C2266" i="39"/>
  <c r="B2238" i="39"/>
  <c r="C2238" i="39"/>
  <c r="B2226" i="39"/>
  <c r="C2226" i="39"/>
  <c r="B2210" i="39"/>
  <c r="C2210" i="39"/>
  <c r="B2206" i="39"/>
  <c r="C2206" i="39"/>
  <c r="B2194" i="39"/>
  <c r="C2194" i="39"/>
  <c r="B2190" i="39"/>
  <c r="C2190" i="39"/>
  <c r="B2182" i="39"/>
  <c r="C2182" i="39"/>
  <c r="C2162" i="39"/>
  <c r="B2162" i="39"/>
  <c r="C2154" i="39"/>
  <c r="B2154" i="39"/>
  <c r="C2146" i="39"/>
  <c r="B2146" i="39"/>
  <c r="C2138" i="39"/>
  <c r="B2138" i="39"/>
  <c r="C2126" i="39"/>
  <c r="B2126" i="39"/>
  <c r="C2118" i="39"/>
  <c r="B2118" i="39"/>
  <c r="C2102" i="39"/>
  <c r="B2102" i="39"/>
  <c r="C2098" i="39"/>
  <c r="B2098" i="39"/>
  <c r="C2090" i="39"/>
  <c r="B2090" i="39"/>
  <c r="C2082" i="39"/>
  <c r="B2082" i="39"/>
  <c r="C2070" i="39"/>
  <c r="B2070" i="39"/>
  <c r="C2050" i="39"/>
  <c r="B2050" i="39"/>
  <c r="C2038" i="39"/>
  <c r="B2038" i="39"/>
  <c r="C2030" i="39"/>
  <c r="B2030" i="39"/>
  <c r="C1942" i="39"/>
  <c r="B1942" i="39"/>
  <c r="C1938" i="39"/>
  <c r="B1938" i="39"/>
  <c r="C1930" i="39"/>
  <c r="B1930" i="39"/>
  <c r="C1926" i="39"/>
  <c r="B1926" i="39"/>
  <c r="B3226" i="39"/>
  <c r="C3226" i="39"/>
  <c r="B3218" i="39"/>
  <c r="C3218" i="39"/>
  <c r="B3198" i="39"/>
  <c r="C3198" i="39"/>
  <c r="B3194" i="39"/>
  <c r="C3194" i="39"/>
  <c r="B3190" i="39"/>
  <c r="C3190" i="39"/>
  <c r="B3186" i="39"/>
  <c r="C3186" i="39"/>
  <c r="B3182" i="39"/>
  <c r="C3182" i="39"/>
  <c r="B3178" i="39"/>
  <c r="C3178" i="39"/>
  <c r="B3162" i="39"/>
  <c r="C3162" i="39"/>
  <c r="B3158" i="39"/>
  <c r="C3158" i="39"/>
  <c r="B3154" i="39"/>
  <c r="C3154" i="39"/>
  <c r="B3146" i="39"/>
  <c r="C3146" i="39"/>
  <c r="B3142" i="39"/>
  <c r="C3142" i="39"/>
  <c r="B3138" i="39"/>
  <c r="C3138" i="39"/>
  <c r="B3134" i="39"/>
  <c r="C3134" i="39"/>
  <c r="B3130" i="39"/>
  <c r="C3130" i="39"/>
  <c r="B3126" i="39"/>
  <c r="C3126" i="39"/>
  <c r="B3122" i="39"/>
  <c r="C3122" i="39"/>
  <c r="B3118" i="39"/>
  <c r="C3118" i="39"/>
  <c r="B3114" i="39"/>
  <c r="C3114" i="39"/>
  <c r="B3110" i="39"/>
  <c r="C3110" i="39"/>
  <c r="B3106" i="39"/>
  <c r="C3106" i="39"/>
  <c r="B3102" i="39"/>
  <c r="C3102" i="39"/>
  <c r="B3098" i="39"/>
  <c r="C3098" i="39"/>
  <c r="B3094" i="39"/>
  <c r="C3094" i="39"/>
  <c r="B3090" i="39"/>
  <c r="C3090" i="39"/>
  <c r="B3086" i="39"/>
  <c r="C3086" i="39"/>
  <c r="B3082" i="39"/>
  <c r="C3082" i="39"/>
  <c r="B3078" i="39"/>
  <c r="C3078" i="39"/>
  <c r="B3074" i="39"/>
  <c r="C3074" i="39"/>
  <c r="B3070" i="39"/>
  <c r="C3070" i="39"/>
  <c r="B3066" i="39"/>
  <c r="C3066" i="39"/>
  <c r="B3062" i="39"/>
  <c r="C3062" i="39"/>
  <c r="B3058" i="39"/>
  <c r="C3058" i="39"/>
  <c r="B3054" i="39"/>
  <c r="C3054" i="39"/>
  <c r="B3050" i="39"/>
  <c r="C3050" i="39"/>
  <c r="B3046" i="39"/>
  <c r="C3046" i="39"/>
  <c r="B3042" i="39"/>
  <c r="C3042" i="39"/>
  <c r="B3038" i="39"/>
  <c r="C3038" i="39"/>
  <c r="B3034" i="39"/>
  <c r="C3034" i="39"/>
  <c r="B3030" i="39"/>
  <c r="C3030" i="39"/>
  <c r="B3026" i="39"/>
  <c r="C3026" i="39"/>
  <c r="B3022" i="39"/>
  <c r="C3022" i="39"/>
  <c r="B3018" i="39"/>
  <c r="C3018" i="39"/>
  <c r="B3014" i="39"/>
  <c r="C3014" i="39"/>
  <c r="B3010" i="39"/>
  <c r="C3010" i="39"/>
  <c r="B3006" i="39"/>
  <c r="C3006" i="39"/>
  <c r="B3002" i="39"/>
  <c r="C3002" i="39"/>
  <c r="B2998" i="39"/>
  <c r="C2998" i="39"/>
  <c r="B2994" i="39"/>
  <c r="C2994" i="39"/>
  <c r="B2990" i="39"/>
  <c r="C2990" i="39"/>
  <c r="B2986" i="39"/>
  <c r="C2986" i="39"/>
  <c r="B2982" i="39"/>
  <c r="C2982" i="39"/>
  <c r="B2978" i="39"/>
  <c r="C2978" i="39"/>
  <c r="B2974" i="39"/>
  <c r="C2974" i="39"/>
  <c r="B2970" i="39"/>
  <c r="C2970" i="39"/>
  <c r="B2966" i="39"/>
  <c r="C2966" i="39"/>
  <c r="B2962" i="39"/>
  <c r="C2962" i="39"/>
  <c r="B2958" i="39"/>
  <c r="C2958" i="39"/>
  <c r="B2954" i="39"/>
  <c r="C2954" i="39"/>
  <c r="B2950" i="39"/>
  <c r="C2950" i="39"/>
  <c r="B2946" i="39"/>
  <c r="C2946" i="39"/>
  <c r="B2942" i="39"/>
  <c r="C2942" i="39"/>
  <c r="B2938" i="39"/>
  <c r="C2938" i="39"/>
  <c r="B2934" i="39"/>
  <c r="C2934" i="39"/>
  <c r="B2930" i="39"/>
  <c r="C2930" i="39"/>
  <c r="B2926" i="39"/>
  <c r="C2926" i="39"/>
  <c r="B2922" i="39"/>
  <c r="C2922" i="39"/>
  <c r="B2918" i="39"/>
  <c r="C2918" i="39"/>
  <c r="B2914" i="39"/>
  <c r="C2914" i="39"/>
  <c r="B2910" i="39"/>
  <c r="C2910" i="39"/>
  <c r="B2906" i="39"/>
  <c r="C2906" i="39"/>
  <c r="B2902" i="39"/>
  <c r="C2902" i="39"/>
  <c r="B2898" i="39"/>
  <c r="C2898" i="39"/>
  <c r="B2894" i="39"/>
  <c r="C2894" i="39"/>
  <c r="B2890" i="39"/>
  <c r="C2890" i="39"/>
  <c r="B2886" i="39"/>
  <c r="C2886" i="39"/>
  <c r="B2882" i="39"/>
  <c r="C2882" i="39"/>
  <c r="B2878" i="39"/>
  <c r="C2878" i="39"/>
  <c r="B2874" i="39"/>
  <c r="C2874" i="39"/>
  <c r="B2870" i="39"/>
  <c r="C2870" i="39"/>
  <c r="B2866" i="39"/>
  <c r="C2866" i="39"/>
  <c r="B2862" i="39"/>
  <c r="C2862" i="39"/>
  <c r="B2858" i="39"/>
  <c r="C2858" i="39"/>
  <c r="B2854" i="39"/>
  <c r="C2854" i="39"/>
  <c r="B2850" i="39"/>
  <c r="C2850" i="39"/>
  <c r="B2846" i="39"/>
  <c r="C2846" i="39"/>
  <c r="B2842" i="39"/>
  <c r="C2842" i="39"/>
  <c r="B2838" i="39"/>
  <c r="C2838" i="39"/>
  <c r="B2834" i="39"/>
  <c r="C2834" i="39"/>
  <c r="B2830" i="39"/>
  <c r="C2830" i="39"/>
  <c r="B2826" i="39"/>
  <c r="C2826" i="39"/>
  <c r="B2806" i="39"/>
  <c r="C2806" i="39"/>
  <c r="B2802" i="39"/>
  <c r="C2802" i="39"/>
  <c r="B2798" i="39"/>
  <c r="C2798" i="39"/>
  <c r="B2794" i="39"/>
  <c r="C2794" i="39"/>
  <c r="B2790" i="39"/>
  <c r="C2790" i="39"/>
  <c r="B2786" i="39"/>
  <c r="C2786" i="39"/>
  <c r="B2782" i="39"/>
  <c r="C2782" i="39"/>
  <c r="B2778" i="39"/>
  <c r="C2778" i="39"/>
  <c r="B2774" i="39"/>
  <c r="C2774" i="39"/>
  <c r="B2770" i="39"/>
  <c r="C2770" i="39"/>
  <c r="B2766" i="39"/>
  <c r="C2766" i="39"/>
  <c r="B2762" i="39"/>
  <c r="C2762" i="39"/>
  <c r="B2758" i="39"/>
  <c r="C2758" i="39"/>
  <c r="B2754" i="39"/>
  <c r="C2754" i="39"/>
  <c r="B2750" i="39"/>
  <c r="C2750" i="39"/>
  <c r="B2746" i="39"/>
  <c r="C2746" i="39"/>
  <c r="B2742" i="39"/>
  <c r="C2742" i="39"/>
  <c r="B2738" i="39"/>
  <c r="C2738" i="39"/>
  <c r="B2734" i="39"/>
  <c r="C2734" i="39"/>
  <c r="B2730" i="39"/>
  <c r="C2730" i="39"/>
  <c r="B2726" i="39"/>
  <c r="C2726" i="39"/>
  <c r="B2722" i="39"/>
  <c r="C2722" i="39"/>
  <c r="B2716" i="39"/>
  <c r="C2716" i="39"/>
  <c r="B2712" i="39"/>
  <c r="C2712" i="39"/>
  <c r="B2708" i="39"/>
  <c r="C2708" i="39"/>
  <c r="B2704" i="39"/>
  <c r="C2704" i="39"/>
  <c r="B2700" i="39"/>
  <c r="C2700" i="39"/>
  <c r="B2696" i="39"/>
  <c r="C2696" i="39"/>
  <c r="B2692" i="39"/>
  <c r="C2692" i="39"/>
  <c r="B2688" i="39"/>
  <c r="C2688" i="39"/>
  <c r="B2684" i="39"/>
  <c r="C2684" i="39"/>
  <c r="B2680" i="39"/>
  <c r="C2680" i="39"/>
  <c r="B2676" i="39"/>
  <c r="C2676" i="39"/>
  <c r="B2672" i="39"/>
  <c r="C2672" i="39"/>
  <c r="B2668" i="39"/>
  <c r="C2668" i="39"/>
  <c r="B2664" i="39"/>
  <c r="C2664" i="39"/>
  <c r="B2660" i="39"/>
  <c r="C2660" i="39"/>
  <c r="B2656" i="39"/>
  <c r="C2656" i="39"/>
  <c r="B2652" i="39"/>
  <c r="C2652" i="39"/>
  <c r="B2648" i="39"/>
  <c r="C2648" i="39"/>
  <c r="B2644" i="39"/>
  <c r="C2644" i="39"/>
  <c r="B2640" i="39"/>
  <c r="C2640" i="39"/>
  <c r="B2636" i="39"/>
  <c r="C2636" i="39"/>
  <c r="B2632" i="39"/>
  <c r="C2632" i="39"/>
  <c r="B2628" i="39"/>
  <c r="C2628" i="39"/>
  <c r="B2624" i="39"/>
  <c r="C2624" i="39"/>
  <c r="B2620" i="39"/>
  <c r="C2620" i="39"/>
  <c r="B2616" i="39"/>
  <c r="C2616" i="39"/>
  <c r="B2612" i="39"/>
  <c r="C2612" i="39"/>
  <c r="B2608" i="39"/>
  <c r="C2608" i="39"/>
  <c r="B2604" i="39"/>
  <c r="C2604" i="39"/>
  <c r="B2600" i="39"/>
  <c r="C2600" i="39"/>
  <c r="B2596" i="39"/>
  <c r="C2596" i="39"/>
  <c r="B2592" i="39"/>
  <c r="C2592" i="39"/>
  <c r="B2588" i="39"/>
  <c r="C2588" i="39"/>
  <c r="B2584" i="39"/>
  <c r="C2584" i="39"/>
  <c r="B2580" i="39"/>
  <c r="C2580" i="39"/>
  <c r="B2576" i="39"/>
  <c r="C2576" i="39"/>
  <c r="B2572" i="39"/>
  <c r="C2572" i="39"/>
  <c r="B2568" i="39"/>
  <c r="C2568" i="39"/>
  <c r="B2564" i="39"/>
  <c r="C2564" i="39"/>
  <c r="B2560" i="39"/>
  <c r="C2560" i="39"/>
  <c r="B2556" i="39"/>
  <c r="C2556" i="39"/>
  <c r="B2552" i="39"/>
  <c r="C2552" i="39"/>
  <c r="B2548" i="39"/>
  <c r="C2548" i="39"/>
  <c r="B2544" i="39"/>
  <c r="C2544" i="39"/>
  <c r="B2540" i="39"/>
  <c r="C2540" i="39"/>
  <c r="B2536" i="39"/>
  <c r="C2536" i="39"/>
  <c r="B2532" i="39"/>
  <c r="C2532" i="39"/>
  <c r="B2528" i="39"/>
  <c r="C2528" i="39"/>
  <c r="B2524" i="39"/>
  <c r="C2524" i="39"/>
  <c r="B2520" i="39"/>
  <c r="C2520" i="39"/>
  <c r="B2516" i="39"/>
  <c r="C2516" i="39"/>
  <c r="B2512" i="39"/>
  <c r="C2512" i="39"/>
  <c r="B2508" i="39"/>
  <c r="C2508" i="39"/>
  <c r="B3200" i="39"/>
  <c r="C3200" i="39"/>
  <c r="B3192" i="39"/>
  <c r="C3192" i="39"/>
  <c r="B3176" i="39"/>
  <c r="C3176" i="39"/>
  <c r="B3172" i="39"/>
  <c r="C3172" i="39"/>
  <c r="B3160" i="39"/>
  <c r="C3160" i="39"/>
  <c r="B3152" i="39"/>
  <c r="C3152" i="39"/>
  <c r="B3144" i="39"/>
  <c r="C3144" i="39"/>
  <c r="B3128" i="39"/>
  <c r="C3128" i="39"/>
  <c r="B3108" i="39"/>
  <c r="C3108" i="39"/>
  <c r="B3096" i="39"/>
  <c r="C3096" i="39"/>
  <c r="B3088" i="39"/>
  <c r="C3088" i="39"/>
  <c r="B3084" i="39"/>
  <c r="C3084" i="39"/>
  <c r="B3064" i="39"/>
  <c r="C3064" i="39"/>
  <c r="B3056" i="39"/>
  <c r="C3056" i="39"/>
  <c r="B3052" i="39"/>
  <c r="C3052" i="39"/>
  <c r="B3044" i="39"/>
  <c r="C3044" i="39"/>
  <c r="B3028" i="39"/>
  <c r="C3028" i="39"/>
  <c r="B3012" i="39"/>
  <c r="C3012" i="39"/>
  <c r="B3004" i="39"/>
  <c r="C3004" i="39"/>
  <c r="B3000" i="39"/>
  <c r="C3000" i="39"/>
  <c r="B2996" i="39"/>
  <c r="C2996" i="39"/>
  <c r="B2984" i="39"/>
  <c r="C2984" i="39"/>
  <c r="B2968" i="39"/>
  <c r="C2968" i="39"/>
  <c r="B2964" i="39"/>
  <c r="C2964" i="39"/>
  <c r="B2952" i="39"/>
  <c r="C2952" i="39"/>
  <c r="B2948" i="39"/>
  <c r="C2948" i="39"/>
  <c r="B2936" i="39"/>
  <c r="C2936" i="39"/>
  <c r="B2932" i="39"/>
  <c r="C2932" i="39"/>
  <c r="B2912" i="39"/>
  <c r="C2912" i="39"/>
  <c r="B2908" i="39"/>
  <c r="C2908" i="39"/>
  <c r="B2904" i="39"/>
  <c r="C2904" i="39"/>
  <c r="B2888" i="39"/>
  <c r="C2888" i="39"/>
  <c r="B2876" i="39"/>
  <c r="C2876" i="39"/>
  <c r="B2868" i="39"/>
  <c r="C2868" i="39"/>
  <c r="B2856" i="39"/>
  <c r="C2856" i="39"/>
  <c r="B2848" i="39"/>
  <c r="C2848" i="39"/>
  <c r="B2836" i="39"/>
  <c r="C2836" i="39"/>
  <c r="B2832" i="39"/>
  <c r="C2832" i="39"/>
  <c r="B2768" i="39"/>
  <c r="C2768" i="39"/>
  <c r="B2764" i="39"/>
  <c r="C2764" i="39"/>
  <c r="B2760" i="39"/>
  <c r="C2760" i="39"/>
  <c r="B2740" i="39"/>
  <c r="C2740" i="39"/>
  <c r="B2736" i="39"/>
  <c r="C2736" i="39"/>
  <c r="B2710" i="39"/>
  <c r="C2710" i="39"/>
  <c r="B2702" i="39"/>
  <c r="C2702" i="39"/>
  <c r="B2698" i="39"/>
  <c r="C2698" i="39"/>
  <c r="B2682" i="39"/>
  <c r="C2682" i="39"/>
  <c r="B2670" i="39"/>
  <c r="C2670" i="39"/>
  <c r="B2658" i="39"/>
  <c r="C2658" i="39"/>
  <c r="B2646" i="39"/>
  <c r="C2646" i="39"/>
  <c r="B2642" i="39"/>
  <c r="C2642" i="39"/>
  <c r="B2638" i="39"/>
  <c r="C2638" i="39"/>
  <c r="B2626" i="39"/>
  <c r="C2626" i="39"/>
  <c r="B2622" i="39"/>
  <c r="C2622" i="39"/>
  <c r="B2610" i="39"/>
  <c r="C2610" i="39"/>
  <c r="B2598" i="39"/>
  <c r="C2598" i="39"/>
  <c r="B2586" i="39"/>
  <c r="C2586" i="39"/>
  <c r="B2578" i="39"/>
  <c r="C2578" i="39"/>
  <c r="B2574" i="39"/>
  <c r="C2574" i="39"/>
  <c r="B2562" i="39"/>
  <c r="C2562" i="39"/>
  <c r="B2546" i="39"/>
  <c r="C2546" i="39"/>
  <c r="B2542" i="39"/>
  <c r="C2542" i="39"/>
  <c r="B2538" i="39"/>
  <c r="C2538" i="39"/>
  <c r="B2534" i="39"/>
  <c r="C2534" i="39"/>
  <c r="B2526" i="39"/>
  <c r="C2526" i="39"/>
  <c r="B2518" i="39"/>
  <c r="C2518" i="39"/>
  <c r="B2490" i="39"/>
  <c r="C2490" i="39"/>
  <c r="B2486" i="39"/>
  <c r="C2486" i="39"/>
  <c r="B2478" i="39"/>
  <c r="C2478" i="39"/>
  <c r="B2462" i="39"/>
  <c r="C2462" i="39"/>
  <c r="B2450" i="39"/>
  <c r="C2450" i="39"/>
  <c r="B2438" i="39"/>
  <c r="C2438" i="39"/>
  <c r="B2418" i="39"/>
  <c r="C2418" i="39"/>
  <c r="B2414" i="39"/>
  <c r="C2414" i="39"/>
  <c r="B2402" i="39"/>
  <c r="C2402" i="39"/>
  <c r="B2398" i="39"/>
  <c r="C2398" i="39"/>
  <c r="B2390" i="39"/>
  <c r="C2390" i="39"/>
  <c r="B2386" i="39"/>
  <c r="C2386" i="39"/>
  <c r="B2374" i="39"/>
  <c r="C2374" i="39"/>
  <c r="B2362" i="39"/>
  <c r="C2362" i="39"/>
  <c r="B2358" i="39"/>
  <c r="C2358" i="39"/>
  <c r="B2350" i="39"/>
  <c r="C2350" i="39"/>
  <c r="B2342" i="39"/>
  <c r="C2342" i="39"/>
  <c r="B2334" i="39"/>
  <c r="C2334" i="39"/>
  <c r="B2318" i="39"/>
  <c r="C2318" i="39"/>
  <c r="B2310" i="39"/>
  <c r="C2310" i="39"/>
  <c r="B2306" i="39"/>
  <c r="C2306" i="39"/>
  <c r="B2298" i="39"/>
  <c r="C2298" i="39"/>
  <c r="B2290" i="39"/>
  <c r="C2290" i="39"/>
  <c r="B2286" i="39"/>
  <c r="C2286" i="39"/>
  <c r="B2282" i="39"/>
  <c r="C2282" i="39"/>
  <c r="B2274" i="39"/>
  <c r="C2274" i="39"/>
  <c r="B2262" i="39"/>
  <c r="C2262" i="39"/>
  <c r="B2258" i="39"/>
  <c r="C2258" i="39"/>
  <c r="B2254" i="39"/>
  <c r="C2254" i="39"/>
  <c r="B2242" i="39"/>
  <c r="C2242" i="39"/>
  <c r="B2230" i="39"/>
  <c r="C2230" i="39"/>
  <c r="B2222" i="39"/>
  <c r="C2222" i="39"/>
  <c r="B2214" i="39"/>
  <c r="C2214" i="39"/>
  <c r="B2202" i="39"/>
  <c r="C2202" i="39"/>
  <c r="B2198" i="39"/>
  <c r="C2198" i="39"/>
  <c r="B2186" i="39"/>
  <c r="C2186" i="39"/>
  <c r="B2174" i="39"/>
  <c r="C2174" i="39"/>
  <c r="C2166" i="39"/>
  <c r="B2166" i="39"/>
  <c r="C2158" i="39"/>
  <c r="B2158" i="39"/>
  <c r="C2134" i="39"/>
  <c r="B2134" i="39"/>
  <c r="C2130" i="39"/>
  <c r="B2130" i="39"/>
  <c r="C2114" i="39"/>
  <c r="B2114" i="39"/>
  <c r="C2110" i="39"/>
  <c r="B2110" i="39"/>
  <c r="C2106" i="39"/>
  <c r="B2106" i="39"/>
  <c r="C2086" i="39"/>
  <c r="B2086" i="39"/>
  <c r="C2074" i="39"/>
  <c r="B2074" i="39"/>
  <c r="C2066" i="39"/>
  <c r="B2066" i="39"/>
  <c r="C2058" i="39"/>
  <c r="B2058" i="39"/>
  <c r="C2034" i="39"/>
  <c r="B2034" i="39"/>
  <c r="C2026" i="39"/>
  <c r="B2026" i="39"/>
  <c r="C2022" i="39"/>
  <c r="B2022" i="39"/>
  <c r="C2018" i="39"/>
  <c r="B2018" i="39"/>
  <c r="C2014" i="39"/>
  <c r="B2014" i="39"/>
  <c r="C2010" i="39"/>
  <c r="B2010" i="39"/>
  <c r="C2006" i="39"/>
  <c r="B2006" i="39"/>
  <c r="C2002" i="39"/>
  <c r="B2002" i="39"/>
  <c r="C1998" i="39"/>
  <c r="B1998" i="39"/>
  <c r="C1994" i="39"/>
  <c r="B1994" i="39"/>
  <c r="C1990" i="39"/>
  <c r="B1990" i="39"/>
  <c r="C1986" i="39"/>
  <c r="B1986" i="39"/>
  <c r="C1982" i="39"/>
  <c r="B1982" i="39"/>
  <c r="C1978" i="39"/>
  <c r="B1978" i="39"/>
  <c r="C1974" i="39"/>
  <c r="B1974" i="39"/>
  <c r="C1970" i="39"/>
  <c r="B1970" i="39"/>
  <c r="C1966" i="39"/>
  <c r="B1966" i="39"/>
  <c r="C1962" i="39"/>
  <c r="B1962" i="39"/>
  <c r="C1958" i="39"/>
  <c r="B1958" i="39"/>
  <c r="C1954" i="39"/>
  <c r="B1954" i="39"/>
  <c r="C1950" i="39"/>
  <c r="B1950" i="39"/>
  <c r="C1946" i="39"/>
  <c r="B1946" i="39"/>
  <c r="C1934" i="39"/>
  <c r="B1934" i="39"/>
  <c r="C1918" i="39"/>
  <c r="B1918" i="39"/>
  <c r="C1914" i="39"/>
  <c r="B1914" i="39"/>
  <c r="B3230" i="39"/>
  <c r="C3230" i="39"/>
  <c r="B3222" i="39"/>
  <c r="C3222" i="39"/>
  <c r="B3214" i="39"/>
  <c r="C3214" i="39"/>
  <c r="B3210" i="39"/>
  <c r="C3210" i="39"/>
  <c r="B3206" i="39"/>
  <c r="C3206" i="39"/>
  <c r="B3202" i="39"/>
  <c r="C3202" i="39"/>
  <c r="B3174" i="39"/>
  <c r="C3174" i="39"/>
  <c r="B3170" i="39"/>
  <c r="C3170" i="39"/>
  <c r="B3166" i="39"/>
  <c r="C3166" i="39"/>
  <c r="B3150" i="39"/>
  <c r="C3150" i="39"/>
  <c r="B3229" i="39"/>
  <c r="C3229" i="39"/>
  <c r="B3225" i="39"/>
  <c r="C3225" i="39"/>
  <c r="B3221" i="39"/>
  <c r="C3221" i="39"/>
  <c r="B3217" i="39"/>
  <c r="C3217" i="39"/>
  <c r="B3213" i="39"/>
  <c r="C3213" i="39"/>
  <c r="B3209" i="39"/>
  <c r="C3209" i="39"/>
  <c r="B3205" i="39"/>
  <c r="C3205" i="39"/>
  <c r="B3201" i="39"/>
  <c r="C3201" i="39"/>
  <c r="B3197" i="39"/>
  <c r="C3197" i="39"/>
  <c r="B3193" i="39"/>
  <c r="C3193" i="39"/>
  <c r="B3189" i="39"/>
  <c r="C3189" i="39"/>
  <c r="B3185" i="39"/>
  <c r="C3185" i="39"/>
  <c r="B3181" i="39"/>
  <c r="C3181" i="39"/>
  <c r="B3177" i="39"/>
  <c r="C3177" i="39"/>
  <c r="B3173" i="39"/>
  <c r="C3173" i="39"/>
  <c r="B3169" i="39"/>
  <c r="C3169" i="39"/>
  <c r="B3165" i="39"/>
  <c r="C3165" i="39"/>
  <c r="B3161" i="39"/>
  <c r="C3161" i="39"/>
  <c r="B3157" i="39"/>
  <c r="C3157" i="39"/>
  <c r="B3153" i="39"/>
  <c r="C3153" i="39"/>
  <c r="B3149" i="39"/>
  <c r="C3149" i="39"/>
  <c r="B3145" i="39"/>
  <c r="C3145" i="39"/>
  <c r="B3141" i="39"/>
  <c r="C3141" i="39"/>
  <c r="B3137" i="39"/>
  <c r="C3137" i="39"/>
  <c r="B3133" i="39"/>
  <c r="C3133" i="39"/>
  <c r="B3129" i="39"/>
  <c r="C3129" i="39"/>
  <c r="B3125" i="39"/>
  <c r="C3125" i="39"/>
  <c r="B3121" i="39"/>
  <c r="C3121" i="39"/>
  <c r="B3117" i="39"/>
  <c r="C3117" i="39"/>
  <c r="B3113" i="39"/>
  <c r="C3113" i="39"/>
  <c r="B3109" i="39"/>
  <c r="C3109" i="39"/>
  <c r="B3105" i="39"/>
  <c r="C3105" i="39"/>
  <c r="B3101" i="39"/>
  <c r="C3101" i="39"/>
  <c r="B3097" i="39"/>
  <c r="C3097" i="39"/>
  <c r="B3093" i="39"/>
  <c r="C3093" i="39"/>
  <c r="B3089" i="39"/>
  <c r="C3089" i="39"/>
  <c r="B3085" i="39"/>
  <c r="C3085" i="39"/>
  <c r="B3081" i="39"/>
  <c r="C3081" i="39"/>
  <c r="B3077" i="39"/>
  <c r="C3077" i="39"/>
  <c r="B3073" i="39"/>
  <c r="C3073" i="39"/>
  <c r="B3069" i="39"/>
  <c r="C3069" i="39"/>
  <c r="B3065" i="39"/>
  <c r="C3065" i="39"/>
  <c r="B3061" i="39"/>
  <c r="C3061" i="39"/>
  <c r="B3057" i="39"/>
  <c r="C3057" i="39"/>
  <c r="B3053" i="39"/>
  <c r="C3053" i="39"/>
  <c r="B3049" i="39"/>
  <c r="C3049" i="39"/>
  <c r="B3045" i="39"/>
  <c r="C3045" i="39"/>
  <c r="B3041" i="39"/>
  <c r="C3041" i="39"/>
  <c r="B3037" i="39"/>
  <c r="C3037" i="39"/>
  <c r="B3033" i="39"/>
  <c r="C3033" i="39"/>
  <c r="B3029" i="39"/>
  <c r="C3029" i="39"/>
  <c r="B3025" i="39"/>
  <c r="C3025" i="39"/>
  <c r="B3021" i="39"/>
  <c r="C3021" i="39"/>
  <c r="B3017" i="39"/>
  <c r="C3017" i="39"/>
  <c r="B3013" i="39"/>
  <c r="C3013" i="39"/>
  <c r="B3009" i="39"/>
  <c r="C3009" i="39"/>
  <c r="B3005" i="39"/>
  <c r="C3005" i="39"/>
  <c r="B3001" i="39"/>
  <c r="C3001" i="39"/>
  <c r="B2997" i="39"/>
  <c r="C2997" i="39"/>
  <c r="B2993" i="39"/>
  <c r="C2993" i="39"/>
  <c r="B2989" i="39"/>
  <c r="C2989" i="39"/>
  <c r="B2985" i="39"/>
  <c r="C2985" i="39"/>
  <c r="B2981" i="39"/>
  <c r="C2981" i="39"/>
  <c r="B2977" i="39"/>
  <c r="C2977" i="39"/>
  <c r="B2973" i="39"/>
  <c r="C2973" i="39"/>
  <c r="B2969" i="39"/>
  <c r="C2969" i="39"/>
  <c r="B2965" i="39"/>
  <c r="C2965" i="39"/>
  <c r="B2961" i="39"/>
  <c r="C2961" i="39"/>
  <c r="B2957" i="39"/>
  <c r="C2957" i="39"/>
  <c r="B2953" i="39"/>
  <c r="C2953" i="39"/>
  <c r="B2949" i="39"/>
  <c r="C2949" i="39"/>
  <c r="B2945" i="39"/>
  <c r="C2945" i="39"/>
  <c r="B2941" i="39"/>
  <c r="C2941" i="39"/>
  <c r="B2937" i="39"/>
  <c r="C2937" i="39"/>
  <c r="B2933" i="39"/>
  <c r="C2933" i="39"/>
  <c r="B2929" i="39"/>
  <c r="C2929" i="39"/>
  <c r="B2925" i="39"/>
  <c r="C2925" i="39"/>
  <c r="B2921" i="39"/>
  <c r="C2921" i="39"/>
  <c r="B2917" i="39"/>
  <c r="C2917" i="39"/>
  <c r="B2913" i="39"/>
  <c r="C2913" i="39"/>
  <c r="B2909" i="39"/>
  <c r="C2909" i="39"/>
  <c r="B2905" i="39"/>
  <c r="C2905" i="39"/>
  <c r="B2901" i="39"/>
  <c r="C2901" i="39"/>
  <c r="B2897" i="39"/>
  <c r="C2897" i="39"/>
  <c r="B2893" i="39"/>
  <c r="C2893" i="39"/>
  <c r="B2889" i="39"/>
  <c r="C2889" i="39"/>
  <c r="B2885" i="39"/>
  <c r="C2885" i="39"/>
  <c r="B2881" i="39"/>
  <c r="C2881" i="39"/>
  <c r="B2877" i="39"/>
  <c r="C2877" i="39"/>
  <c r="B2873" i="39"/>
  <c r="C2873" i="39"/>
  <c r="B2869" i="39"/>
  <c r="C2869" i="39"/>
  <c r="B2865" i="39"/>
  <c r="C2865" i="39"/>
  <c r="B2861" i="39"/>
  <c r="C2861" i="39"/>
  <c r="B2857" i="39"/>
  <c r="C2857" i="39"/>
  <c r="B2853" i="39"/>
  <c r="C2853" i="39"/>
  <c r="B2849" i="39"/>
  <c r="C2849" i="39"/>
  <c r="B2845" i="39"/>
  <c r="C2845" i="39"/>
  <c r="B2841" i="39"/>
  <c r="C2841" i="39"/>
  <c r="B2837" i="39"/>
  <c r="C2837" i="39"/>
  <c r="B2833" i="39"/>
  <c r="C2833" i="39"/>
  <c r="B2829" i="39"/>
  <c r="C2829" i="39"/>
  <c r="B2825" i="39"/>
  <c r="C2825" i="39"/>
  <c r="B2809" i="39"/>
  <c r="C2809" i="39"/>
  <c r="B2805" i="39"/>
  <c r="C2805" i="39"/>
  <c r="B2801" i="39"/>
  <c r="C2801" i="39"/>
  <c r="B2797" i="39"/>
  <c r="C2797" i="39"/>
  <c r="B2793" i="39"/>
  <c r="C2793" i="39"/>
  <c r="B2789" i="39"/>
  <c r="C2789" i="39"/>
  <c r="B2785" i="39"/>
  <c r="C2785" i="39"/>
  <c r="B2781" i="39"/>
  <c r="C2781" i="39"/>
  <c r="B2777" i="39"/>
  <c r="C2777" i="39"/>
  <c r="B2773" i="39"/>
  <c r="C2773" i="39"/>
  <c r="B2769" i="39"/>
  <c r="C2769" i="39"/>
  <c r="B2765" i="39"/>
  <c r="C2765" i="39"/>
  <c r="B2761" i="39"/>
  <c r="C2761" i="39"/>
  <c r="B2757" i="39"/>
  <c r="C2757" i="39"/>
  <c r="B2753" i="39"/>
  <c r="C2753" i="39"/>
  <c r="B2749" i="39"/>
  <c r="C2749" i="39"/>
  <c r="B2745" i="39"/>
  <c r="C2745" i="39"/>
  <c r="B2741" i="39"/>
  <c r="C2741" i="39"/>
  <c r="B2737" i="39"/>
  <c r="C2737" i="39"/>
  <c r="B2733" i="39"/>
  <c r="C2733" i="39"/>
  <c r="B2729" i="39"/>
  <c r="C2729" i="39"/>
  <c r="B2725" i="39"/>
  <c r="C2725" i="39"/>
  <c r="B2721" i="39"/>
  <c r="C2721" i="39"/>
  <c r="B2715" i="39"/>
  <c r="C2715" i="39"/>
  <c r="B2711" i="39"/>
  <c r="C2711" i="39"/>
  <c r="B2707" i="39"/>
  <c r="C2707" i="39"/>
  <c r="B2703" i="39"/>
  <c r="C2703" i="39"/>
  <c r="B2699" i="39"/>
  <c r="C2699" i="39"/>
  <c r="B2695" i="39"/>
  <c r="C2695" i="39"/>
  <c r="B2691" i="39"/>
  <c r="C2691" i="39"/>
  <c r="B2687" i="39"/>
  <c r="C2687" i="39"/>
  <c r="B2683" i="39"/>
  <c r="C2683" i="39"/>
  <c r="B2679" i="39"/>
  <c r="C2679" i="39"/>
  <c r="B2675" i="39"/>
  <c r="C2675" i="39"/>
  <c r="B2671" i="39"/>
  <c r="C2671" i="39"/>
  <c r="B2667" i="39"/>
  <c r="C2667" i="39"/>
  <c r="B2663" i="39"/>
  <c r="C2663" i="39"/>
  <c r="B2659" i="39"/>
  <c r="C2659" i="39"/>
  <c r="B2655" i="39"/>
  <c r="C2655" i="39"/>
  <c r="B2651" i="39"/>
  <c r="C2651" i="39"/>
  <c r="B2647" i="39"/>
  <c r="C2647" i="39"/>
  <c r="B2643" i="39"/>
  <c r="C2643" i="39"/>
  <c r="B2639" i="39"/>
  <c r="C2639" i="39"/>
  <c r="B2635" i="39"/>
  <c r="C2635" i="39"/>
  <c r="B2631" i="39"/>
  <c r="C2631" i="39"/>
  <c r="B2627" i="39"/>
  <c r="C2627" i="39"/>
  <c r="B2623" i="39"/>
  <c r="C2623" i="39"/>
  <c r="B2619" i="39"/>
  <c r="C2619" i="39"/>
  <c r="B2615" i="39"/>
  <c r="C2615" i="39"/>
  <c r="B2611" i="39"/>
  <c r="C2611" i="39"/>
  <c r="B2607" i="39"/>
  <c r="C2607" i="39"/>
  <c r="B2603" i="39"/>
  <c r="C2603" i="39"/>
  <c r="B2599" i="39"/>
  <c r="C2599" i="39"/>
  <c r="B2595" i="39"/>
  <c r="C2595" i="39"/>
  <c r="B2591" i="39"/>
  <c r="C2591" i="39"/>
  <c r="B2587" i="39"/>
  <c r="C2587" i="39"/>
  <c r="B2583" i="39"/>
  <c r="C2583" i="39"/>
  <c r="B2579" i="39"/>
  <c r="C2579" i="39"/>
  <c r="B2575" i="39"/>
  <c r="C2575" i="39"/>
  <c r="B2571" i="39"/>
  <c r="C2571" i="39"/>
  <c r="B2567" i="39"/>
  <c r="C2567" i="39"/>
  <c r="B2563" i="39"/>
  <c r="C2563" i="39"/>
  <c r="B2559" i="39"/>
  <c r="C2559" i="39"/>
  <c r="B2555" i="39"/>
  <c r="C2555" i="39"/>
  <c r="B1042" i="39"/>
  <c r="C1042" i="39"/>
  <c r="B1038" i="39"/>
  <c r="C1038" i="39"/>
  <c r="B1034" i="39"/>
  <c r="C1034" i="39"/>
  <c r="B1030" i="39"/>
  <c r="C1030" i="39"/>
  <c r="B1026" i="39"/>
  <c r="C1026" i="39"/>
  <c r="B1022" i="39"/>
  <c r="C1022" i="39"/>
  <c r="B1018" i="39"/>
  <c r="C1018" i="39"/>
  <c r="B1014" i="39"/>
  <c r="C1014" i="39"/>
  <c r="B1010" i="39"/>
  <c r="C1010" i="39"/>
  <c r="B1006" i="39"/>
  <c r="C1006" i="39"/>
  <c r="B1002" i="39"/>
  <c r="C1002" i="39"/>
  <c r="B998" i="39"/>
  <c r="C998" i="39"/>
  <c r="B994" i="39"/>
  <c r="C994" i="39"/>
  <c r="B990" i="39"/>
  <c r="C990" i="39"/>
  <c r="B986" i="39"/>
  <c r="C986" i="39"/>
  <c r="B982" i="39"/>
  <c r="C982" i="39"/>
  <c r="B978" i="39"/>
  <c r="C978" i="39"/>
  <c r="B974" i="39"/>
  <c r="C974" i="39"/>
  <c r="B970" i="39"/>
  <c r="C970" i="39"/>
  <c r="B966" i="39"/>
  <c r="C966" i="39"/>
  <c r="B962" i="39"/>
  <c r="C962" i="39"/>
  <c r="B958" i="39"/>
  <c r="C958" i="39"/>
  <c r="B954" i="39"/>
  <c r="C954" i="39"/>
  <c r="B950" i="39"/>
  <c r="C950" i="39"/>
  <c r="B946" i="39"/>
  <c r="C946" i="39"/>
  <c r="B942" i="39"/>
  <c r="C942" i="39"/>
  <c r="B938" i="39"/>
  <c r="C938" i="39"/>
  <c r="B934" i="39"/>
  <c r="C934" i="39"/>
  <c r="B930" i="39"/>
  <c r="C930" i="39"/>
  <c r="B926" i="39"/>
  <c r="C926" i="39"/>
  <c r="B922" i="39"/>
  <c r="C922" i="39"/>
  <c r="B918" i="39"/>
  <c r="C918" i="39"/>
  <c r="B914" i="39"/>
  <c r="C914" i="39"/>
  <c r="B910" i="39"/>
  <c r="C910" i="39"/>
  <c r="B906" i="39"/>
  <c r="C906" i="39"/>
  <c r="B902" i="39"/>
  <c r="C902" i="39"/>
  <c r="B898" i="39"/>
  <c r="C898" i="39"/>
  <c r="B894" i="39"/>
  <c r="C894" i="39"/>
  <c r="B890" i="39"/>
  <c r="C890" i="39"/>
  <c r="B886" i="39"/>
  <c r="C886" i="39"/>
  <c r="B882" i="39"/>
  <c r="C882" i="39"/>
  <c r="B878" i="39"/>
  <c r="C878" i="39"/>
  <c r="B874" i="39"/>
  <c r="C874" i="39"/>
  <c r="B870" i="39"/>
  <c r="C870" i="39"/>
  <c r="B866" i="39"/>
  <c r="C866" i="39"/>
  <c r="B862" i="39"/>
  <c r="C862" i="39"/>
  <c r="B858" i="39"/>
  <c r="C858" i="39"/>
  <c r="B854" i="39"/>
  <c r="C854" i="39"/>
  <c r="B850" i="39"/>
  <c r="C850" i="39"/>
  <c r="B846" i="39"/>
  <c r="C846" i="39"/>
  <c r="B842" i="39"/>
  <c r="C842" i="39"/>
  <c r="B838" i="39"/>
  <c r="C838" i="39"/>
  <c r="B834" i="39"/>
  <c r="C834" i="39"/>
  <c r="B830" i="39"/>
  <c r="C830" i="39"/>
  <c r="B826" i="39"/>
  <c r="C826" i="39"/>
  <c r="B822" i="39"/>
  <c r="C822" i="39"/>
  <c r="B818" i="39"/>
  <c r="C818" i="39"/>
  <c r="B814" i="39"/>
  <c r="C814" i="39"/>
  <c r="B810" i="39"/>
  <c r="C810" i="39"/>
  <c r="B806" i="39"/>
  <c r="C806" i="39"/>
  <c r="B802" i="39"/>
  <c r="C802" i="39"/>
  <c r="B798" i="39"/>
  <c r="C798" i="39"/>
  <c r="B794" i="39"/>
  <c r="C794" i="39"/>
  <c r="B790" i="39"/>
  <c r="C790" i="39"/>
  <c r="B786" i="39"/>
  <c r="C786" i="39"/>
  <c r="B782" i="39"/>
  <c r="C782" i="39"/>
  <c r="B778" i="39"/>
  <c r="C778" i="39"/>
  <c r="B774" i="39"/>
  <c r="C774" i="39"/>
  <c r="B770" i="39"/>
  <c r="C770" i="39"/>
  <c r="B766" i="39"/>
  <c r="C766" i="39"/>
  <c r="B762" i="39"/>
  <c r="C762" i="39"/>
  <c r="B758" i="39"/>
  <c r="C758" i="39"/>
  <c r="B754" i="39"/>
  <c r="C754" i="39"/>
  <c r="B750" i="39"/>
  <c r="C750" i="39"/>
  <c r="B746" i="39"/>
  <c r="C746" i="39"/>
  <c r="B742" i="39"/>
  <c r="C742" i="39"/>
  <c r="B738" i="39"/>
  <c r="C738" i="39"/>
  <c r="B734" i="39"/>
  <c r="C734" i="39"/>
  <c r="B730" i="39"/>
  <c r="C730" i="39"/>
  <c r="B726" i="39"/>
  <c r="C726" i="39"/>
  <c r="B722" i="39"/>
  <c r="C722" i="39"/>
  <c r="B718" i="39"/>
  <c r="C718" i="39"/>
  <c r="B714" i="39"/>
  <c r="C714" i="39"/>
  <c r="B710" i="39"/>
  <c r="C710" i="39"/>
  <c r="B706" i="39"/>
  <c r="C706" i="39"/>
  <c r="B702" i="39"/>
  <c r="C702" i="39"/>
  <c r="B698" i="39"/>
  <c r="C698" i="39"/>
  <c r="B694" i="39"/>
  <c r="C694" i="39"/>
  <c r="B690" i="39"/>
  <c r="C690" i="39"/>
  <c r="B686" i="39"/>
  <c r="C686" i="39"/>
  <c r="B682" i="39"/>
  <c r="C682" i="39"/>
  <c r="B678" i="39"/>
  <c r="C678" i="39"/>
  <c r="B674" i="39"/>
  <c r="C674" i="39"/>
  <c r="B670" i="39"/>
  <c r="C670" i="39"/>
  <c r="B666" i="39"/>
  <c r="C666" i="39"/>
  <c r="B662" i="39"/>
  <c r="C662" i="39"/>
  <c r="B658" i="39"/>
  <c r="C658" i="39"/>
  <c r="B654" i="39"/>
  <c r="C654" i="39"/>
  <c r="B650" i="39"/>
  <c r="C650" i="39"/>
  <c r="B646" i="39"/>
  <c r="C646" i="39"/>
  <c r="B642" i="39"/>
  <c r="C642" i="39"/>
  <c r="B638" i="39"/>
  <c r="C638" i="39"/>
  <c r="B634" i="39"/>
  <c r="C634" i="39"/>
  <c r="B630" i="39"/>
  <c r="C630" i="39"/>
  <c r="B626" i="39"/>
  <c r="C626" i="39"/>
  <c r="B622" i="39"/>
  <c r="C622" i="39"/>
  <c r="B618" i="39"/>
  <c r="C618" i="39"/>
  <c r="B614" i="39"/>
  <c r="C614" i="39"/>
  <c r="B610" i="39"/>
  <c r="C610" i="39"/>
  <c r="B606" i="39"/>
  <c r="C606" i="39"/>
  <c r="B602" i="39"/>
  <c r="C602" i="39"/>
  <c r="B598" i="39"/>
  <c r="C598" i="39"/>
  <c r="B594" i="39"/>
  <c r="C594" i="39"/>
  <c r="B590" i="39"/>
  <c r="C590" i="39"/>
  <c r="B586" i="39"/>
  <c r="C586" i="39"/>
  <c r="B582" i="39"/>
  <c r="C582" i="39"/>
  <c r="B578" i="39"/>
  <c r="C578" i="39"/>
  <c r="B574" i="39"/>
  <c r="C574" i="39"/>
  <c r="B570" i="39"/>
  <c r="C570" i="39"/>
  <c r="B566" i="39"/>
  <c r="C566" i="39"/>
  <c r="B562" i="39"/>
  <c r="C562" i="39"/>
  <c r="B558" i="39"/>
  <c r="C558" i="39"/>
  <c r="B554" i="39"/>
  <c r="C554" i="39"/>
  <c r="B550" i="39"/>
  <c r="C550" i="39"/>
  <c r="B546" i="39"/>
  <c r="C546" i="39"/>
  <c r="B541" i="39"/>
  <c r="C541" i="39"/>
  <c r="B537" i="39"/>
  <c r="C537" i="39"/>
  <c r="B532" i="39"/>
  <c r="C532" i="39"/>
  <c r="B528" i="39"/>
  <c r="C528" i="39"/>
  <c r="B524" i="39"/>
  <c r="C524" i="39"/>
  <c r="B520" i="39"/>
  <c r="C520" i="39"/>
  <c r="B516" i="39"/>
  <c r="C516" i="39"/>
  <c r="B512" i="39"/>
  <c r="C512" i="39"/>
  <c r="B508" i="39"/>
  <c r="C508" i="39"/>
  <c r="B504" i="39"/>
  <c r="C504" i="39"/>
  <c r="B500" i="39"/>
  <c r="C500" i="39"/>
  <c r="B496" i="39"/>
  <c r="C496" i="39"/>
  <c r="B492" i="39"/>
  <c r="C492" i="39"/>
  <c r="B488" i="39"/>
  <c r="C488" i="39"/>
  <c r="B484" i="39"/>
  <c r="C484" i="39"/>
  <c r="B480" i="39"/>
  <c r="C480" i="39"/>
  <c r="B476" i="39"/>
  <c r="C476" i="39"/>
  <c r="B472" i="39"/>
  <c r="C472" i="39"/>
  <c r="B468" i="39"/>
  <c r="C468" i="39"/>
  <c r="B464" i="39"/>
  <c r="C464" i="39"/>
  <c r="B460" i="39"/>
  <c r="C460" i="39"/>
  <c r="B456" i="39"/>
  <c r="C456" i="39"/>
  <c r="B452" i="39"/>
  <c r="C452" i="39"/>
  <c r="B448" i="39"/>
  <c r="C448" i="39"/>
  <c r="B444" i="39"/>
  <c r="C444" i="39"/>
  <c r="B440" i="39"/>
  <c r="C440" i="39"/>
  <c r="B436" i="39"/>
  <c r="C436" i="39"/>
  <c r="B432" i="39"/>
  <c r="C432" i="39"/>
  <c r="B428" i="39"/>
  <c r="C428" i="39"/>
  <c r="B424" i="39"/>
  <c r="C424" i="39"/>
  <c r="B420" i="39"/>
  <c r="C420" i="39"/>
  <c r="B416" i="39"/>
  <c r="C416" i="39"/>
  <c r="B412" i="39"/>
  <c r="C412" i="39"/>
  <c r="B408" i="39"/>
  <c r="C408" i="39"/>
  <c r="B404" i="39"/>
  <c r="C404" i="39"/>
  <c r="B400" i="39"/>
  <c r="C400" i="39"/>
  <c r="B396" i="39"/>
  <c r="C396" i="39"/>
  <c r="B392" i="39"/>
  <c r="C392" i="39"/>
  <c r="B388" i="39"/>
  <c r="C388" i="39"/>
  <c r="B384" i="39"/>
  <c r="C384" i="39"/>
  <c r="B380" i="39"/>
  <c r="C380" i="39"/>
  <c r="B376" i="39"/>
  <c r="C376" i="39"/>
  <c r="B372" i="39"/>
  <c r="C372" i="39"/>
  <c r="B368" i="39"/>
  <c r="C368" i="39"/>
  <c r="B364" i="39"/>
  <c r="C364" i="39"/>
  <c r="B360" i="39"/>
  <c r="C360" i="39"/>
  <c r="B356" i="39"/>
  <c r="C356" i="39"/>
  <c r="B352" i="39"/>
  <c r="C352" i="39"/>
  <c r="B348" i="39"/>
  <c r="C348" i="39"/>
  <c r="B344" i="39"/>
  <c r="C344" i="39"/>
  <c r="B340" i="39"/>
  <c r="C340" i="39"/>
  <c r="B336" i="39"/>
  <c r="C336" i="39"/>
  <c r="B332" i="39"/>
  <c r="C332" i="39"/>
  <c r="B328" i="39"/>
  <c r="C328" i="39"/>
  <c r="B324" i="39"/>
  <c r="C324" i="39"/>
  <c r="B320" i="39"/>
  <c r="C320" i="39"/>
  <c r="B316" i="39"/>
  <c r="C316" i="39"/>
  <c r="B312" i="39"/>
  <c r="C312" i="39"/>
  <c r="B308" i="39"/>
  <c r="C308" i="39"/>
  <c r="B304" i="39"/>
  <c r="C304" i="39"/>
  <c r="B300" i="39"/>
  <c r="C300" i="39"/>
  <c r="B296" i="39"/>
  <c r="C296" i="39"/>
  <c r="B292" i="39"/>
  <c r="C292" i="39"/>
  <c r="B288" i="39"/>
  <c r="C288" i="39"/>
  <c r="B284" i="39"/>
  <c r="C284" i="39"/>
  <c r="B280" i="39"/>
  <c r="C280" i="39"/>
  <c r="B276" i="39"/>
  <c r="C276" i="39"/>
  <c r="B272" i="39"/>
  <c r="C272" i="39"/>
  <c r="B268" i="39"/>
  <c r="C268" i="39"/>
  <c r="B264" i="39"/>
  <c r="C264" i="39"/>
  <c r="B260" i="39"/>
  <c r="C260" i="39"/>
  <c r="B256" i="39"/>
  <c r="C256" i="39"/>
  <c r="B252" i="39"/>
  <c r="C252" i="39"/>
  <c r="B248" i="39"/>
  <c r="C248" i="39"/>
  <c r="B244" i="39"/>
  <c r="C244" i="39"/>
  <c r="B240" i="39"/>
  <c r="C240" i="39"/>
  <c r="B236" i="39"/>
  <c r="C236" i="39"/>
  <c r="B232" i="39"/>
  <c r="C232" i="39"/>
  <c r="B228" i="39"/>
  <c r="C228" i="39"/>
  <c r="B224" i="39"/>
  <c r="C224" i="39"/>
  <c r="B220" i="39"/>
  <c r="C220" i="39"/>
  <c r="B216" i="39"/>
  <c r="C216" i="39"/>
  <c r="B212" i="39"/>
  <c r="C212" i="39"/>
  <c r="B208" i="39"/>
  <c r="C208" i="39"/>
  <c r="B204" i="39"/>
  <c r="C204" i="39"/>
  <c r="B200" i="39"/>
  <c r="C200" i="39"/>
  <c r="B196" i="39"/>
  <c r="C196" i="39"/>
  <c r="B192" i="39"/>
  <c r="C192" i="39"/>
  <c r="B188" i="39"/>
  <c r="C188" i="39"/>
  <c r="B184" i="39"/>
  <c r="C184" i="39"/>
  <c r="B180" i="39"/>
  <c r="C180" i="39"/>
  <c r="B176" i="39"/>
  <c r="C176" i="39"/>
  <c r="B172" i="39"/>
  <c r="C172" i="39"/>
  <c r="B168" i="39"/>
  <c r="C168" i="39"/>
  <c r="B163" i="39"/>
  <c r="C163" i="39"/>
  <c r="B159" i="39"/>
  <c r="C159" i="39"/>
  <c r="B154" i="39"/>
  <c r="C154" i="39"/>
  <c r="B149" i="39"/>
  <c r="C149" i="39"/>
  <c r="B145" i="39"/>
  <c r="C145" i="39"/>
  <c r="B141" i="39"/>
  <c r="C141" i="39"/>
  <c r="B136" i="39"/>
  <c r="C136" i="39"/>
  <c r="B132" i="39"/>
  <c r="C132" i="39"/>
  <c r="B127" i="39"/>
  <c r="C127" i="39"/>
  <c r="B123" i="39"/>
  <c r="C123" i="39"/>
  <c r="B119" i="39"/>
  <c r="C119" i="39"/>
  <c r="B114" i="39"/>
  <c r="C114" i="39"/>
  <c r="B110" i="39"/>
  <c r="C110" i="39"/>
  <c r="B105" i="39"/>
  <c r="C105" i="39"/>
  <c r="B101" i="39"/>
  <c r="C101" i="39"/>
  <c r="B97" i="39"/>
  <c r="C97" i="39"/>
  <c r="B92" i="39"/>
  <c r="C92" i="39"/>
  <c r="B88" i="39"/>
  <c r="C88" i="39"/>
  <c r="B83" i="39"/>
  <c r="C83" i="39"/>
  <c r="B79" i="39"/>
  <c r="C79" i="39"/>
  <c r="B75" i="39"/>
  <c r="C75" i="39"/>
  <c r="B70" i="39"/>
  <c r="C70" i="39"/>
  <c r="B66" i="39"/>
  <c r="C66" i="39"/>
  <c r="B61" i="39"/>
  <c r="C61" i="39"/>
  <c r="B57" i="39"/>
  <c r="C57" i="39"/>
  <c r="B53" i="39"/>
  <c r="C53" i="39"/>
  <c r="B48" i="39"/>
  <c r="C48" i="39"/>
  <c r="B44" i="39"/>
  <c r="C44" i="39"/>
  <c r="B39" i="39"/>
  <c r="C39" i="39"/>
  <c r="B35" i="39"/>
  <c r="C35" i="39"/>
  <c r="B31" i="39"/>
  <c r="C31" i="39"/>
  <c r="B26" i="39"/>
  <c r="C26" i="39"/>
  <c r="B22" i="39"/>
  <c r="C22" i="39"/>
  <c r="B17" i="39"/>
  <c r="C17" i="39"/>
  <c r="B13" i="39"/>
  <c r="C13" i="39"/>
  <c r="B2465" i="39"/>
  <c r="C2465" i="39"/>
  <c r="B2461" i="39"/>
  <c r="C2461" i="39"/>
  <c r="B2457" i="39"/>
  <c r="C2457" i="39"/>
  <c r="B2453" i="39"/>
  <c r="C2453" i="39"/>
  <c r="B2449" i="39"/>
  <c r="C2449" i="39"/>
  <c r="B2445" i="39"/>
  <c r="C2445" i="39"/>
  <c r="B2441" i="39"/>
  <c r="C2441" i="39"/>
  <c r="B2437" i="39"/>
  <c r="C2437" i="39"/>
  <c r="B2433" i="39"/>
  <c r="C2433" i="39"/>
  <c r="B2429" i="39"/>
  <c r="C2429" i="39"/>
  <c r="B2425" i="39"/>
  <c r="C2425" i="39"/>
  <c r="B2421" i="39"/>
  <c r="C2421" i="39"/>
  <c r="B2417" i="39"/>
  <c r="C2417" i="39"/>
  <c r="B2413" i="39"/>
  <c r="C2413" i="39"/>
  <c r="B2409" i="39"/>
  <c r="C2409" i="39"/>
  <c r="B2405" i="39"/>
  <c r="C2405" i="39"/>
  <c r="B2401" i="39"/>
  <c r="C2401" i="39"/>
  <c r="B2397" i="39"/>
  <c r="C2397" i="39"/>
  <c r="B2393" i="39"/>
  <c r="C2393" i="39"/>
  <c r="B2389" i="39"/>
  <c r="C2389" i="39"/>
  <c r="B2385" i="39"/>
  <c r="C2385" i="39"/>
  <c r="B2381" i="39"/>
  <c r="C2381" i="39"/>
  <c r="B2377" i="39"/>
  <c r="C2377" i="39"/>
  <c r="B2373" i="39"/>
  <c r="C2373" i="39"/>
  <c r="B2369" i="39"/>
  <c r="C2369" i="39"/>
  <c r="B2365" i="39"/>
  <c r="C2365" i="39"/>
  <c r="B2361" i="39"/>
  <c r="C2361" i="39"/>
  <c r="B2357" i="39"/>
  <c r="C2357" i="39"/>
  <c r="B2353" i="39"/>
  <c r="C2353" i="39"/>
  <c r="B2349" i="39"/>
  <c r="C2349" i="39"/>
  <c r="B2345" i="39"/>
  <c r="C2345" i="39"/>
  <c r="B2341" i="39"/>
  <c r="C2341" i="39"/>
  <c r="B2337" i="39"/>
  <c r="C2337" i="39"/>
  <c r="B2333" i="39"/>
  <c r="C2333" i="39"/>
  <c r="B2329" i="39"/>
  <c r="C2329" i="39"/>
  <c r="B2325" i="39"/>
  <c r="C2325" i="39"/>
  <c r="B2321" i="39"/>
  <c r="C2321" i="39"/>
  <c r="B2317" i="39"/>
  <c r="C2317" i="39"/>
  <c r="B2313" i="39"/>
  <c r="C2313" i="39"/>
  <c r="B2309" i="39"/>
  <c r="C2309" i="39"/>
  <c r="B2305" i="39"/>
  <c r="C2305" i="39"/>
  <c r="B2301" i="39"/>
  <c r="C2301" i="39"/>
  <c r="B2297" i="39"/>
  <c r="C2297" i="39"/>
  <c r="B2293" i="39"/>
  <c r="C2293" i="39"/>
  <c r="B2289" i="39"/>
  <c r="C2289" i="39"/>
  <c r="B2285" i="39"/>
  <c r="C2285" i="39"/>
  <c r="B2281" i="39"/>
  <c r="C2281" i="39"/>
  <c r="B2277" i="39"/>
  <c r="C2277" i="39"/>
  <c r="B2273" i="39"/>
  <c r="C2273" i="39"/>
  <c r="B2269" i="39"/>
  <c r="C2269" i="39"/>
  <c r="B2265" i="39"/>
  <c r="C2265" i="39"/>
  <c r="B2261" i="39"/>
  <c r="C2261" i="39"/>
  <c r="B2257" i="39"/>
  <c r="C2257" i="39"/>
  <c r="B2253" i="39"/>
  <c r="C2253" i="39"/>
  <c r="B2249" i="39"/>
  <c r="C2249" i="39"/>
  <c r="B2245" i="39"/>
  <c r="C2245" i="39"/>
  <c r="B2241" i="39"/>
  <c r="C2241" i="39"/>
  <c r="B2237" i="39"/>
  <c r="C2237" i="39"/>
  <c r="B2233" i="39"/>
  <c r="C2233" i="39"/>
  <c r="B2229" i="39"/>
  <c r="C2229" i="39"/>
  <c r="B2225" i="39"/>
  <c r="C2225" i="39"/>
  <c r="B2221" i="39"/>
  <c r="C2221" i="39"/>
  <c r="B2217" i="39"/>
  <c r="C2217" i="39"/>
  <c r="B2213" i="39"/>
  <c r="C2213" i="39"/>
  <c r="B2209" i="39"/>
  <c r="C2209" i="39"/>
  <c r="B2205" i="39"/>
  <c r="C2205" i="39"/>
  <c r="B2201" i="39"/>
  <c r="C2201" i="39"/>
  <c r="B2197" i="39"/>
  <c r="C2197" i="39"/>
  <c r="B2193" i="39"/>
  <c r="C2193" i="39"/>
  <c r="B2189" i="39"/>
  <c r="C2189" i="39"/>
  <c r="B2185" i="39"/>
  <c r="C2185" i="39"/>
  <c r="B2181" i="39"/>
  <c r="C2181" i="39"/>
  <c r="B2177" i="39"/>
  <c r="C2177" i="39"/>
  <c r="B2173" i="39"/>
  <c r="C2173" i="39"/>
  <c r="C2169" i="39"/>
  <c r="B2169" i="39"/>
  <c r="B2165" i="39"/>
  <c r="C2165" i="39"/>
  <c r="B2161" i="39"/>
  <c r="C2161" i="39"/>
  <c r="B2157" i="39"/>
  <c r="C2157" i="39"/>
  <c r="B2153" i="39"/>
  <c r="C2153" i="39"/>
  <c r="B2149" i="39"/>
  <c r="C2149" i="39"/>
  <c r="B2145" i="39"/>
  <c r="C2145" i="39"/>
  <c r="B2141" i="39"/>
  <c r="C2141" i="39"/>
  <c r="B2137" i="39"/>
  <c r="C2137" i="39"/>
  <c r="B2133" i="39"/>
  <c r="C2133" i="39"/>
  <c r="B2129" i="39"/>
  <c r="C2129" i="39"/>
  <c r="B2125" i="39"/>
  <c r="C2125" i="39"/>
  <c r="B2121" i="39"/>
  <c r="C2121" i="39"/>
  <c r="B2117" i="39"/>
  <c r="C2117" i="39"/>
  <c r="B2113" i="39"/>
  <c r="C2113" i="39"/>
  <c r="B2109" i="39"/>
  <c r="C2109" i="39"/>
  <c r="B2105" i="39"/>
  <c r="C2105" i="39"/>
  <c r="B2101" i="39"/>
  <c r="C2101" i="39"/>
  <c r="B2097" i="39"/>
  <c r="C2097" i="39"/>
  <c r="B2093" i="39"/>
  <c r="C2093" i="39"/>
  <c r="B2089" i="39"/>
  <c r="C2089" i="39"/>
  <c r="B2085" i="39"/>
  <c r="C2085" i="39"/>
  <c r="B2081" i="39"/>
  <c r="C2081" i="39"/>
  <c r="B2077" i="39"/>
  <c r="C2077" i="39"/>
  <c r="B2073" i="39"/>
  <c r="C2073" i="39"/>
  <c r="B2069" i="39"/>
  <c r="C2069" i="39"/>
  <c r="B2065" i="39"/>
  <c r="C2065" i="39"/>
  <c r="B2061" i="39"/>
  <c r="C2061" i="39"/>
  <c r="B2057" i="39"/>
  <c r="C2057" i="39"/>
  <c r="B2053" i="39"/>
  <c r="C2053" i="39"/>
  <c r="B2049" i="39"/>
  <c r="C2049" i="39"/>
  <c r="B2045" i="39"/>
  <c r="C2045" i="39"/>
  <c r="B2041" i="39"/>
  <c r="C2041" i="39"/>
  <c r="B2037" i="39"/>
  <c r="C2037" i="39"/>
  <c r="B2033" i="39"/>
  <c r="C2033" i="39"/>
  <c r="B2029" i="39"/>
  <c r="C2029" i="39"/>
  <c r="B2025" i="39"/>
  <c r="C2025" i="39"/>
  <c r="B2021" i="39"/>
  <c r="C2021" i="39"/>
  <c r="B2017" i="39"/>
  <c r="C2017" i="39"/>
  <c r="B2013" i="39"/>
  <c r="C2013" i="39"/>
  <c r="B2009" i="39"/>
  <c r="C2009" i="39"/>
  <c r="B2005" i="39"/>
  <c r="C2005" i="39"/>
  <c r="B2001" i="39"/>
  <c r="C2001" i="39"/>
  <c r="B1997" i="39"/>
  <c r="C1997" i="39"/>
  <c r="B1993" i="39"/>
  <c r="C1993" i="39"/>
  <c r="B1989" i="39"/>
  <c r="C1989" i="39"/>
  <c r="B1985" i="39"/>
  <c r="C1985" i="39"/>
  <c r="B1981" i="39"/>
  <c r="C1981" i="39"/>
  <c r="B1977" i="39"/>
  <c r="C1977" i="39"/>
  <c r="B1973" i="39"/>
  <c r="C1973" i="39"/>
  <c r="B1969" i="39"/>
  <c r="C1969" i="39"/>
  <c r="B1965" i="39"/>
  <c r="C1965" i="39"/>
  <c r="B1961" i="39"/>
  <c r="C1961" i="39"/>
  <c r="B1957" i="39"/>
  <c r="C1957" i="39"/>
  <c r="B1953" i="39"/>
  <c r="C1953" i="39"/>
  <c r="B1949" i="39"/>
  <c r="C1949" i="39"/>
  <c r="B1945" i="39"/>
  <c r="C1945" i="39"/>
  <c r="B1941" i="39"/>
  <c r="C1941" i="39"/>
  <c r="B1937" i="39"/>
  <c r="C1937" i="39"/>
  <c r="B1933" i="39"/>
  <c r="C1933" i="39"/>
  <c r="B1929" i="39"/>
  <c r="C1929" i="39"/>
  <c r="B1925" i="39"/>
  <c r="C1925" i="39"/>
  <c r="B1921" i="39"/>
  <c r="C1921" i="39"/>
  <c r="B1917" i="39"/>
  <c r="C1917" i="39"/>
  <c r="B1913" i="39"/>
  <c r="C1913" i="39"/>
  <c r="B1909" i="39"/>
  <c r="C1909" i="39"/>
  <c r="B1905" i="39"/>
  <c r="C1905" i="39"/>
  <c r="B1901" i="39"/>
  <c r="C1901" i="39"/>
  <c r="B1897" i="39"/>
  <c r="C1897" i="39"/>
  <c r="B1893" i="39"/>
  <c r="C1893" i="39"/>
  <c r="B1889" i="39"/>
  <c r="C1889" i="39"/>
  <c r="B1885" i="39"/>
  <c r="C1885" i="39"/>
  <c r="B1881" i="39"/>
  <c r="C1881" i="39"/>
  <c r="B1877" i="39"/>
  <c r="C1877" i="39"/>
  <c r="B1873" i="39"/>
  <c r="C1873" i="39"/>
  <c r="B1869" i="39"/>
  <c r="C1869" i="39"/>
  <c r="B1865" i="39"/>
  <c r="C1865" i="39"/>
  <c r="B1861" i="39"/>
  <c r="C1861" i="39"/>
  <c r="B1857" i="39"/>
  <c r="C1857" i="39"/>
  <c r="B1853" i="39"/>
  <c r="C1853" i="39"/>
  <c r="B1849" i="39"/>
  <c r="C1849" i="39"/>
  <c r="B1845" i="39"/>
  <c r="C1845" i="39"/>
  <c r="B1841" i="39"/>
  <c r="C1841" i="39"/>
  <c r="B1837" i="39"/>
  <c r="C1837" i="39"/>
  <c r="B1833" i="39"/>
  <c r="C1833" i="39"/>
  <c r="B1829" i="39"/>
  <c r="C1829" i="39"/>
  <c r="B1825" i="39"/>
  <c r="C1825" i="39"/>
  <c r="B1821" i="39"/>
  <c r="C1821" i="39"/>
  <c r="B1817" i="39"/>
  <c r="C1817" i="39"/>
  <c r="B1813" i="39"/>
  <c r="C1813" i="39"/>
  <c r="B1809" i="39"/>
  <c r="C1809" i="39"/>
  <c r="B1805" i="39"/>
  <c r="C1805" i="39"/>
  <c r="B1801" i="39"/>
  <c r="C1801" i="39"/>
  <c r="B1797" i="39"/>
  <c r="C1797" i="39"/>
  <c r="B1793" i="39"/>
  <c r="C1793" i="39"/>
  <c r="B1789" i="39"/>
  <c r="C1789" i="39"/>
  <c r="B1785" i="39"/>
  <c r="C1785" i="39"/>
  <c r="B1781" i="39"/>
  <c r="C1781" i="39"/>
  <c r="B1777" i="39"/>
  <c r="C1777" i="39"/>
  <c r="B1773" i="39"/>
  <c r="C1773" i="39"/>
  <c r="B1769" i="39"/>
  <c r="C1769" i="39"/>
  <c r="B1765" i="39"/>
  <c r="C1765" i="39"/>
  <c r="B1761" i="39"/>
  <c r="C1761" i="39"/>
  <c r="B1757" i="39"/>
  <c r="C1757" i="39"/>
  <c r="B1753" i="39"/>
  <c r="C1753" i="39"/>
  <c r="B1749" i="39"/>
  <c r="C1749" i="39"/>
  <c r="B1745" i="39"/>
  <c r="C1745" i="39"/>
  <c r="B1741" i="39"/>
  <c r="C1741" i="39"/>
  <c r="B1737" i="39"/>
  <c r="C1737" i="39"/>
  <c r="B1733" i="39"/>
  <c r="C1733" i="39"/>
  <c r="B1729" i="39"/>
  <c r="C1729" i="39"/>
  <c r="B1725" i="39"/>
  <c r="C1725" i="39"/>
  <c r="B1721" i="39"/>
  <c r="C1721" i="39"/>
  <c r="B1717" i="39"/>
  <c r="C1717" i="39"/>
  <c r="B1713" i="39"/>
  <c r="C1713" i="39"/>
  <c r="B1709" i="39"/>
  <c r="C1709" i="39"/>
  <c r="B1705" i="39"/>
  <c r="C1705" i="39"/>
  <c r="B1701" i="39"/>
  <c r="C1701" i="39"/>
  <c r="B1697" i="39"/>
  <c r="C1697" i="39"/>
  <c r="B1693" i="39"/>
  <c r="C1693" i="39"/>
  <c r="B1689" i="39"/>
  <c r="C1689" i="39"/>
  <c r="B1685" i="39"/>
  <c r="C1685" i="39"/>
  <c r="B1681" i="39"/>
  <c r="C1681" i="39"/>
  <c r="B1677" i="39"/>
  <c r="C1677" i="39"/>
  <c r="B1673" i="39"/>
  <c r="C1673" i="39"/>
  <c r="B1669" i="39"/>
  <c r="C1669" i="39"/>
  <c r="B1665" i="39"/>
  <c r="C1665" i="39"/>
  <c r="B1661" i="39"/>
  <c r="C1661" i="39"/>
  <c r="B1657" i="39"/>
  <c r="C1657" i="39"/>
  <c r="B1653" i="39"/>
  <c r="C1653" i="39"/>
  <c r="B1649" i="39"/>
  <c r="C1649" i="39"/>
  <c r="B1645" i="39"/>
  <c r="C1645" i="39"/>
  <c r="B1641" i="39"/>
  <c r="C1641" i="39"/>
  <c r="B1637" i="39"/>
  <c r="C1637" i="39"/>
  <c r="B1633" i="39"/>
  <c r="C1633" i="39"/>
  <c r="B1629" i="39"/>
  <c r="C1629" i="39"/>
  <c r="B1625" i="39"/>
  <c r="C1625" i="39"/>
  <c r="B1621" i="39"/>
  <c r="C1621" i="39"/>
  <c r="B1617" i="39"/>
  <c r="C1617" i="39"/>
  <c r="B1613" i="39"/>
  <c r="C1613" i="39"/>
  <c r="B1609" i="39"/>
  <c r="C1609" i="39"/>
  <c r="B1605" i="39"/>
  <c r="C1605" i="39"/>
  <c r="B1601" i="39"/>
  <c r="C1601" i="39"/>
  <c r="B1597" i="39"/>
  <c r="C1597" i="39"/>
  <c r="B1593" i="39"/>
  <c r="C1593" i="39"/>
  <c r="B1589" i="39"/>
  <c r="C1589" i="39"/>
  <c r="B1585" i="39"/>
  <c r="C1585" i="39"/>
  <c r="B1581" i="39"/>
  <c r="C1581" i="39"/>
  <c r="B1577" i="39"/>
  <c r="C1577" i="39"/>
  <c r="B1573" i="39"/>
  <c r="C1573" i="39"/>
  <c r="B1569" i="39"/>
  <c r="C1569" i="39"/>
  <c r="B1565" i="39"/>
  <c r="C1565" i="39"/>
  <c r="B1561" i="39"/>
  <c r="C1561" i="39"/>
  <c r="B1557" i="39"/>
  <c r="C1557" i="39"/>
  <c r="B1553" i="39"/>
  <c r="C1553" i="39"/>
  <c r="B1549" i="39"/>
  <c r="C1549" i="39"/>
  <c r="B1545" i="39"/>
  <c r="C1545" i="39"/>
  <c r="B1541" i="39"/>
  <c r="C1541" i="39"/>
  <c r="B1537" i="39"/>
  <c r="C1537" i="39"/>
  <c r="B1533" i="39"/>
  <c r="C1533" i="39"/>
  <c r="B1529" i="39"/>
  <c r="C1529" i="39"/>
  <c r="B1525" i="39"/>
  <c r="C1525" i="39"/>
  <c r="B1521" i="39"/>
  <c r="C1521" i="39"/>
  <c r="B1517" i="39"/>
  <c r="C1517" i="39"/>
  <c r="B1513" i="39"/>
  <c r="C1513" i="39"/>
  <c r="B1509" i="39"/>
  <c r="C1509" i="39"/>
  <c r="B1505" i="39"/>
  <c r="C1505" i="39"/>
  <c r="B1501" i="39"/>
  <c r="C1501" i="39"/>
  <c r="B1497" i="39"/>
  <c r="C1497" i="39"/>
  <c r="B1493" i="39"/>
  <c r="C1493" i="39"/>
  <c r="B1489" i="39"/>
  <c r="C1489" i="39"/>
  <c r="B1485" i="39"/>
  <c r="C1485" i="39"/>
  <c r="B1481" i="39"/>
  <c r="C1481" i="39"/>
  <c r="B1477" i="39"/>
  <c r="C1477" i="39"/>
  <c r="B1473" i="39"/>
  <c r="C1473" i="39"/>
  <c r="B1469" i="39"/>
  <c r="C1469" i="39"/>
  <c r="B1465" i="39"/>
  <c r="C1465" i="39"/>
  <c r="B1461" i="39"/>
  <c r="C1461" i="39"/>
  <c r="B1457" i="39"/>
  <c r="C1457" i="39"/>
  <c r="B1453" i="39"/>
  <c r="C1453" i="39"/>
  <c r="B1449" i="39"/>
  <c r="C1449" i="39"/>
  <c r="B1445" i="39"/>
  <c r="C1445" i="39"/>
  <c r="B1441" i="39"/>
  <c r="C1441" i="39"/>
  <c r="B1437" i="39"/>
  <c r="C1437" i="39"/>
  <c r="B1433" i="39"/>
  <c r="C1433" i="39"/>
  <c r="B1429" i="39"/>
  <c r="C1429" i="39"/>
  <c r="B1425" i="39"/>
  <c r="C1425" i="39"/>
  <c r="B1421" i="39"/>
  <c r="C1421" i="39"/>
  <c r="B1417" i="39"/>
  <c r="C1417" i="39"/>
  <c r="B1413" i="39"/>
  <c r="C1413" i="39"/>
  <c r="B1409" i="39"/>
  <c r="C1409" i="39"/>
  <c r="B1405" i="39"/>
  <c r="C1405" i="39"/>
  <c r="B1401" i="39"/>
  <c r="C1401" i="39"/>
  <c r="B1397" i="39"/>
  <c r="C1397" i="39"/>
  <c r="B1393" i="39"/>
  <c r="C1393" i="39"/>
  <c r="B1389" i="39"/>
  <c r="C1389" i="39"/>
  <c r="B1385" i="39"/>
  <c r="C1385" i="39"/>
  <c r="B1381" i="39"/>
  <c r="C1381" i="39"/>
  <c r="B1377" i="39"/>
  <c r="C1377" i="39"/>
  <c r="B1373" i="39"/>
  <c r="C1373" i="39"/>
  <c r="B1369" i="39"/>
  <c r="C1369" i="39"/>
  <c r="B1365" i="39"/>
  <c r="C1365" i="39"/>
  <c r="B1361" i="39"/>
  <c r="C1361" i="39"/>
  <c r="B1357" i="39"/>
  <c r="C1357" i="39"/>
  <c r="B1353" i="39"/>
  <c r="C1353" i="39"/>
  <c r="B1349" i="39"/>
  <c r="C1349" i="39"/>
  <c r="B1345" i="39"/>
  <c r="C1345" i="39"/>
  <c r="B1341" i="39"/>
  <c r="C1341" i="39"/>
  <c r="B1337" i="39"/>
  <c r="C1337" i="39"/>
  <c r="B1333" i="39"/>
  <c r="C1333" i="39"/>
  <c r="B1329" i="39"/>
  <c r="C1329" i="39"/>
  <c r="B1325" i="39"/>
  <c r="C1325" i="39"/>
  <c r="B1321" i="39"/>
  <c r="C1321" i="39"/>
  <c r="B1317" i="39"/>
  <c r="C1317" i="39"/>
  <c r="B1313" i="39"/>
  <c r="C1313" i="39"/>
  <c r="B1309" i="39"/>
  <c r="C1309" i="39"/>
  <c r="B1305" i="39"/>
  <c r="C1305" i="39"/>
  <c r="B1301" i="39"/>
  <c r="C1301" i="39"/>
  <c r="B1297" i="39"/>
  <c r="C1297" i="39"/>
  <c r="B1293" i="39"/>
  <c r="C1293" i="39"/>
  <c r="B1289" i="39"/>
  <c r="C1289" i="39"/>
  <c r="B1273" i="39"/>
  <c r="C1273" i="39"/>
  <c r="B1269" i="39"/>
  <c r="C1269" i="39"/>
  <c r="B1265" i="39"/>
  <c r="C1265" i="39"/>
  <c r="B1261" i="39"/>
  <c r="C1261" i="39"/>
  <c r="B1257" i="39"/>
  <c r="C1257" i="39"/>
  <c r="B1253" i="39"/>
  <c r="C1253" i="39"/>
  <c r="B1249" i="39"/>
  <c r="C1249" i="39"/>
  <c r="B1245" i="39"/>
  <c r="C1245" i="39"/>
  <c r="B1241" i="39"/>
  <c r="C1241" i="39"/>
  <c r="B1237" i="39"/>
  <c r="C1237" i="39"/>
  <c r="B1233" i="39"/>
  <c r="C1233" i="39"/>
  <c r="B1229" i="39"/>
  <c r="C1229" i="39"/>
  <c r="B1225" i="39"/>
  <c r="C1225" i="39"/>
  <c r="B1221" i="39"/>
  <c r="C1221" i="39"/>
  <c r="B1217" i="39"/>
  <c r="C1217" i="39"/>
  <c r="B1213" i="39"/>
  <c r="C1213" i="39"/>
  <c r="B1209" i="39"/>
  <c r="C1209" i="39"/>
  <c r="B1205" i="39"/>
  <c r="C1205" i="39"/>
  <c r="B1201" i="39"/>
  <c r="C1201" i="39"/>
  <c r="B1197" i="39"/>
  <c r="C1197" i="39"/>
  <c r="B1193" i="39"/>
  <c r="C1193" i="39"/>
  <c r="B1189" i="39"/>
  <c r="C1189" i="39"/>
  <c r="B1185" i="39"/>
  <c r="C1185" i="39"/>
  <c r="B1181" i="39"/>
  <c r="C1181" i="39"/>
  <c r="B1177" i="39"/>
  <c r="C1177" i="39"/>
  <c r="B1173" i="39"/>
  <c r="C1173" i="39"/>
  <c r="C1169" i="39"/>
  <c r="B1169" i="39"/>
  <c r="B1165" i="39"/>
  <c r="C1165" i="39"/>
  <c r="C1161" i="39"/>
  <c r="B1161" i="39"/>
  <c r="B1157" i="39"/>
  <c r="C1157" i="39"/>
  <c r="B1153" i="39"/>
  <c r="C1153" i="39"/>
  <c r="B1149" i="39"/>
  <c r="C1149" i="39"/>
  <c r="B1145" i="39"/>
  <c r="C1145" i="39"/>
  <c r="B1141" i="39"/>
  <c r="C1141" i="39"/>
  <c r="B1137" i="39"/>
  <c r="C1137" i="39"/>
  <c r="B1133" i="39"/>
  <c r="C1133" i="39"/>
  <c r="B1129" i="39"/>
  <c r="C1129" i="39"/>
  <c r="B1125" i="39"/>
  <c r="C1125" i="39"/>
  <c r="B1121" i="39"/>
  <c r="C1121" i="39"/>
  <c r="B1117" i="39"/>
  <c r="C1117" i="39"/>
  <c r="B1113" i="39"/>
  <c r="C1113" i="39"/>
  <c r="B1109" i="39"/>
  <c r="C1109" i="39"/>
  <c r="B1105" i="39"/>
  <c r="C1105" i="39"/>
  <c r="B1101" i="39"/>
  <c r="C1101" i="39"/>
  <c r="B1097" i="39"/>
  <c r="C1097" i="39"/>
  <c r="B1093" i="39"/>
  <c r="C1093" i="39"/>
  <c r="B1089" i="39"/>
  <c r="C1089" i="39"/>
  <c r="B1085" i="39"/>
  <c r="C1085" i="39"/>
  <c r="B1081" i="39"/>
  <c r="C1081" i="39"/>
  <c r="B1077" i="39"/>
  <c r="C1077" i="39"/>
  <c r="B1073" i="39"/>
  <c r="C1073" i="39"/>
  <c r="B1069" i="39"/>
  <c r="C1069" i="39"/>
  <c r="B1065" i="39"/>
  <c r="C1065" i="39"/>
  <c r="B1061" i="39"/>
  <c r="C1061" i="39"/>
  <c r="B1057" i="39"/>
  <c r="C1057" i="39"/>
  <c r="B1053" i="39"/>
  <c r="C1053" i="39"/>
  <c r="B1049" i="39"/>
  <c r="C1049" i="39"/>
  <c r="B1045" i="39"/>
  <c r="C1045" i="39"/>
  <c r="B1041" i="39"/>
  <c r="C1041" i="39"/>
  <c r="B1037" i="39"/>
  <c r="C1037" i="39"/>
  <c r="B1033" i="39"/>
  <c r="C1033" i="39"/>
  <c r="B1029" i="39"/>
  <c r="C1029" i="39"/>
  <c r="B1025" i="39"/>
  <c r="C1025" i="39"/>
  <c r="B1021" i="39"/>
  <c r="C1021" i="39"/>
  <c r="B1017" i="39"/>
  <c r="C1017" i="39"/>
  <c r="B1013" i="39"/>
  <c r="C1013" i="39"/>
  <c r="B1009" i="39"/>
  <c r="C1009" i="39"/>
  <c r="B1005" i="39"/>
  <c r="C1005" i="39"/>
  <c r="B1001" i="39"/>
  <c r="C1001" i="39"/>
  <c r="B997" i="39"/>
  <c r="C997" i="39"/>
  <c r="B993" i="39"/>
  <c r="C993" i="39"/>
  <c r="B989" i="39"/>
  <c r="C989" i="39"/>
  <c r="B985" i="39"/>
  <c r="C985" i="39"/>
  <c r="B981" i="39"/>
  <c r="C981" i="39"/>
  <c r="B977" i="39"/>
  <c r="C977" i="39"/>
  <c r="B973" i="39"/>
  <c r="C973" i="39"/>
  <c r="B969" i="39"/>
  <c r="C969" i="39"/>
  <c r="B965" i="39"/>
  <c r="C965" i="39"/>
  <c r="B961" i="39"/>
  <c r="C961" i="39"/>
  <c r="B957" i="39"/>
  <c r="C957" i="39"/>
  <c r="B953" i="39"/>
  <c r="C953" i="39"/>
  <c r="B949" i="39"/>
  <c r="C949" i="39"/>
  <c r="B945" i="39"/>
  <c r="C945" i="39"/>
  <c r="B941" i="39"/>
  <c r="C941" i="39"/>
  <c r="B937" i="39"/>
  <c r="C937" i="39"/>
  <c r="B933" i="39"/>
  <c r="C933" i="39"/>
  <c r="B929" i="39"/>
  <c r="C929" i="39"/>
  <c r="B925" i="39"/>
  <c r="C925" i="39"/>
  <c r="B921" i="39"/>
  <c r="C921" i="39"/>
  <c r="B917" i="39"/>
  <c r="C917" i="39"/>
  <c r="B913" i="39"/>
  <c r="C913" i="39"/>
  <c r="B909" i="39"/>
  <c r="C909" i="39"/>
  <c r="B905" i="39"/>
  <c r="C905" i="39"/>
  <c r="B901" i="39"/>
  <c r="C901" i="39"/>
  <c r="B897" i="39"/>
  <c r="C897" i="39"/>
  <c r="B893" i="39"/>
  <c r="C893" i="39"/>
  <c r="B889" i="39"/>
  <c r="C889" i="39"/>
  <c r="B885" i="39"/>
  <c r="C885" i="39"/>
  <c r="B881" i="39"/>
  <c r="C881" i="39"/>
  <c r="B877" i="39"/>
  <c r="C877" i="39"/>
  <c r="B873" i="39"/>
  <c r="C873" i="39"/>
  <c r="B869" i="39"/>
  <c r="C869" i="39"/>
  <c r="B865" i="39"/>
  <c r="C865" i="39"/>
  <c r="B861" i="39"/>
  <c r="C861" i="39"/>
  <c r="B857" i="39"/>
  <c r="C857" i="39"/>
  <c r="B853" i="39"/>
  <c r="C853" i="39"/>
  <c r="B849" i="39"/>
  <c r="C849" i="39"/>
  <c r="B845" i="39"/>
  <c r="C845" i="39"/>
  <c r="B841" i="39"/>
  <c r="C841" i="39"/>
  <c r="B837" i="39"/>
  <c r="C837" i="39"/>
  <c r="B833" i="39"/>
  <c r="C833" i="39"/>
  <c r="B829" i="39"/>
  <c r="C829" i="39"/>
  <c r="B825" i="39"/>
  <c r="C825" i="39"/>
  <c r="B821" i="39"/>
  <c r="C821" i="39"/>
  <c r="B817" i="39"/>
  <c r="C817" i="39"/>
  <c r="B813" i="39"/>
  <c r="C813" i="39"/>
  <c r="B809" i="39"/>
  <c r="C809" i="39"/>
  <c r="B805" i="39"/>
  <c r="C805" i="39"/>
  <c r="B801" i="39"/>
  <c r="C801" i="39"/>
  <c r="B797" i="39"/>
  <c r="C797" i="39"/>
  <c r="B793" i="39"/>
  <c r="C793" i="39"/>
  <c r="B789" i="39"/>
  <c r="C789" i="39"/>
  <c r="B785" i="39"/>
  <c r="C785" i="39"/>
  <c r="B781" i="39"/>
  <c r="C781" i="39"/>
  <c r="B777" i="39"/>
  <c r="C777" i="39"/>
  <c r="B773" i="39"/>
  <c r="C773" i="39"/>
  <c r="B769" i="39"/>
  <c r="C769" i="39"/>
  <c r="B765" i="39"/>
  <c r="C765" i="39"/>
  <c r="B761" i="39"/>
  <c r="C761" i="39"/>
  <c r="B757" i="39"/>
  <c r="C757" i="39"/>
  <c r="B753" i="39"/>
  <c r="C753" i="39"/>
  <c r="B749" i="39"/>
  <c r="C749" i="39"/>
  <c r="B745" i="39"/>
  <c r="C745" i="39"/>
  <c r="B741" i="39"/>
  <c r="C741" i="39"/>
  <c r="B737" i="39"/>
  <c r="C737" i="39"/>
  <c r="B733" i="39"/>
  <c r="C733" i="39"/>
  <c r="B729" i="39"/>
  <c r="C729" i="39"/>
  <c r="B725" i="39"/>
  <c r="C725" i="39"/>
  <c r="B721" i="39"/>
  <c r="C721" i="39"/>
  <c r="B717" i="39"/>
  <c r="C717" i="39"/>
  <c r="B713" i="39"/>
  <c r="C713" i="39"/>
  <c r="B709" i="39"/>
  <c r="C709" i="39"/>
  <c r="B705" i="39"/>
  <c r="C705" i="39"/>
  <c r="B701" i="39"/>
  <c r="C701" i="39"/>
  <c r="B697" i="39"/>
  <c r="C697" i="39"/>
  <c r="B693" i="39"/>
  <c r="C693" i="39"/>
  <c r="B689" i="39"/>
  <c r="C689" i="39"/>
  <c r="B685" i="39"/>
  <c r="C685" i="39"/>
  <c r="B681" i="39"/>
  <c r="C681" i="39"/>
  <c r="B677" i="39"/>
  <c r="C677" i="39"/>
  <c r="B673" i="39"/>
  <c r="C673" i="39"/>
  <c r="B669" i="39"/>
  <c r="C669" i="39"/>
  <c r="B665" i="39"/>
  <c r="C665" i="39"/>
  <c r="B661" i="39"/>
  <c r="C661" i="39"/>
  <c r="B657" i="39"/>
  <c r="C657" i="39"/>
  <c r="B653" i="39"/>
  <c r="C653" i="39"/>
  <c r="B649" i="39"/>
  <c r="C649" i="39"/>
  <c r="B645" i="39"/>
  <c r="C645" i="39"/>
  <c r="B641" i="39"/>
  <c r="C641" i="39"/>
  <c r="B637" i="39"/>
  <c r="C637" i="39"/>
  <c r="B633" i="39"/>
  <c r="C633" i="39"/>
  <c r="B629" i="39"/>
  <c r="C629" i="39"/>
  <c r="B625" i="39"/>
  <c r="C625" i="39"/>
  <c r="B621" i="39"/>
  <c r="C621" i="39"/>
  <c r="B617" i="39"/>
  <c r="C617" i="39"/>
  <c r="B613" i="39"/>
  <c r="C613" i="39"/>
  <c r="B609" i="39"/>
  <c r="C609" i="39"/>
  <c r="B605" i="39"/>
  <c r="C605" i="39"/>
  <c r="B601" i="39"/>
  <c r="C601" i="39"/>
  <c r="B597" i="39"/>
  <c r="C597" i="39"/>
  <c r="B593" i="39"/>
  <c r="C593" i="39"/>
  <c r="B589" i="39"/>
  <c r="C589" i="39"/>
  <c r="B585" i="39"/>
  <c r="C585" i="39"/>
  <c r="B581" i="39"/>
  <c r="C581" i="39"/>
  <c r="B577" i="39"/>
  <c r="C577" i="39"/>
  <c r="B573" i="39"/>
  <c r="C573" i="39"/>
  <c r="B569" i="39"/>
  <c r="C569" i="39"/>
  <c r="B565" i="39"/>
  <c r="C565" i="39"/>
  <c r="C561" i="39"/>
  <c r="B561" i="39"/>
  <c r="C557" i="39"/>
  <c r="B557" i="39"/>
  <c r="C553" i="39"/>
  <c r="B553" i="39"/>
  <c r="C549" i="39"/>
  <c r="B549" i="39"/>
  <c r="C544" i="39"/>
  <c r="B544" i="39"/>
  <c r="C540" i="39"/>
  <c r="B540" i="39"/>
  <c r="C536" i="39"/>
  <c r="B536" i="39"/>
  <c r="C531" i="39"/>
  <c r="B531" i="39"/>
  <c r="C527" i="39"/>
  <c r="B527" i="39"/>
  <c r="C523" i="39"/>
  <c r="B523" i="39"/>
  <c r="C519" i="39"/>
  <c r="B519" i="39"/>
  <c r="C515" i="39"/>
  <c r="B515" i="39"/>
  <c r="C511" i="39"/>
  <c r="B511" i="39"/>
  <c r="C507" i="39"/>
  <c r="B507" i="39"/>
  <c r="C503" i="39"/>
  <c r="B503" i="39"/>
  <c r="C499" i="39"/>
  <c r="B499" i="39"/>
  <c r="C495" i="39"/>
  <c r="B495" i="39"/>
  <c r="C491" i="39"/>
  <c r="B491" i="39"/>
  <c r="C487" i="39"/>
  <c r="B487" i="39"/>
  <c r="C483" i="39"/>
  <c r="B483" i="39"/>
  <c r="C479" i="39"/>
  <c r="B479" i="39"/>
  <c r="C475" i="39"/>
  <c r="B475" i="39"/>
  <c r="C471" i="39"/>
  <c r="B471" i="39"/>
  <c r="C467" i="39"/>
  <c r="B467" i="39"/>
  <c r="C463" i="39"/>
  <c r="B463" i="39"/>
  <c r="C459" i="39"/>
  <c r="B459" i="39"/>
  <c r="C455" i="39"/>
  <c r="B455" i="39"/>
  <c r="C451" i="39"/>
  <c r="B451" i="39"/>
  <c r="C447" i="39"/>
  <c r="B447" i="39"/>
  <c r="C443" i="39"/>
  <c r="B443" i="39"/>
  <c r="C439" i="39"/>
  <c r="B439" i="39"/>
  <c r="C435" i="39"/>
  <c r="B435" i="39"/>
  <c r="C431" i="39"/>
  <c r="B431" i="39"/>
  <c r="C427" i="39"/>
  <c r="B427" i="39"/>
  <c r="C423" i="39"/>
  <c r="B423" i="39"/>
  <c r="C419" i="39"/>
  <c r="B419" i="39"/>
  <c r="C415" i="39"/>
  <c r="B415" i="39"/>
  <c r="C411" i="39"/>
  <c r="B411" i="39"/>
  <c r="C407" i="39"/>
  <c r="B407" i="39"/>
  <c r="C403" i="39"/>
  <c r="B403" i="39"/>
  <c r="C399" i="39"/>
  <c r="B399" i="39"/>
  <c r="C395" i="39"/>
  <c r="B395" i="39"/>
  <c r="C391" i="39"/>
  <c r="B391" i="39"/>
  <c r="C387" i="39"/>
  <c r="B387" i="39"/>
  <c r="C383" i="39"/>
  <c r="B383" i="39"/>
  <c r="C379" i="39"/>
  <c r="B379" i="39"/>
  <c r="C375" i="39"/>
  <c r="B375" i="39"/>
  <c r="C371" i="39"/>
  <c r="B371" i="39"/>
  <c r="C367" i="39"/>
  <c r="B367" i="39"/>
  <c r="C363" i="39"/>
  <c r="B363" i="39"/>
  <c r="C359" i="39"/>
  <c r="B359" i="39"/>
  <c r="C355" i="39"/>
  <c r="B355" i="39"/>
  <c r="C351" i="39"/>
  <c r="B351" i="39"/>
  <c r="C347" i="39"/>
  <c r="B347" i="39"/>
  <c r="C343" i="39"/>
  <c r="B343" i="39"/>
  <c r="C339" i="39"/>
  <c r="B339" i="39"/>
  <c r="C335" i="39"/>
  <c r="B335" i="39"/>
  <c r="C331" i="39"/>
  <c r="B331" i="39"/>
  <c r="C327" i="39"/>
  <c r="B327" i="39"/>
  <c r="C323" i="39"/>
  <c r="B323" i="39"/>
  <c r="B319" i="39"/>
  <c r="C319" i="39"/>
  <c r="B315" i="39"/>
  <c r="C315" i="39"/>
  <c r="B311" i="39"/>
  <c r="C311" i="39"/>
  <c r="B307" i="39"/>
  <c r="C307" i="39"/>
  <c r="B303" i="39"/>
  <c r="C303" i="39"/>
  <c r="B299" i="39"/>
  <c r="C299" i="39"/>
  <c r="B295" i="39"/>
  <c r="C295" i="39"/>
  <c r="B291" i="39"/>
  <c r="C291" i="39"/>
  <c r="B287" i="39"/>
  <c r="C287" i="39"/>
  <c r="B283" i="39"/>
  <c r="C283" i="39"/>
  <c r="B279" i="39"/>
  <c r="C279" i="39"/>
  <c r="B275" i="39"/>
  <c r="C275" i="39"/>
  <c r="B271" i="39"/>
  <c r="C271" i="39"/>
  <c r="B267" i="39"/>
  <c r="C267" i="39"/>
  <c r="B263" i="39"/>
  <c r="C263" i="39"/>
  <c r="B259" i="39"/>
  <c r="C259" i="39"/>
  <c r="B255" i="39"/>
  <c r="C255" i="39"/>
  <c r="B251" i="39"/>
  <c r="C251" i="39"/>
  <c r="B247" i="39"/>
  <c r="C247" i="39"/>
  <c r="B243" i="39"/>
  <c r="C243" i="39"/>
  <c r="B239" i="39"/>
  <c r="C239" i="39"/>
  <c r="B235" i="39"/>
  <c r="C235" i="39"/>
  <c r="B231" i="39"/>
  <c r="C231" i="39"/>
  <c r="B227" i="39"/>
  <c r="C227" i="39"/>
  <c r="B223" i="39"/>
  <c r="C223" i="39"/>
  <c r="B219" i="39"/>
  <c r="C219" i="39"/>
  <c r="B215" i="39"/>
  <c r="C215" i="39"/>
  <c r="B211" i="39"/>
  <c r="C211" i="39"/>
  <c r="B207" i="39"/>
  <c r="C207" i="39"/>
  <c r="B203" i="39"/>
  <c r="C203" i="39"/>
  <c r="B199" i="39"/>
  <c r="C199" i="39"/>
  <c r="B195" i="39"/>
  <c r="C195" i="39"/>
  <c r="B191" i="39"/>
  <c r="C191" i="39"/>
  <c r="B187" i="39"/>
  <c r="C187" i="39"/>
  <c r="B183" i="39"/>
  <c r="C183" i="39"/>
  <c r="B179" i="39"/>
  <c r="C179" i="39"/>
  <c r="B175" i="39"/>
  <c r="C175" i="39"/>
  <c r="B171" i="39"/>
  <c r="C171" i="39"/>
  <c r="B166" i="39"/>
  <c r="C166" i="39"/>
  <c r="B162" i="39"/>
  <c r="C162" i="39"/>
  <c r="B157" i="39"/>
  <c r="C157" i="39"/>
  <c r="B153" i="39"/>
  <c r="C153" i="39"/>
  <c r="B148" i="39"/>
  <c r="C148" i="39"/>
  <c r="B144" i="39"/>
  <c r="C144" i="39"/>
  <c r="B139" i="39"/>
  <c r="C139" i="39"/>
  <c r="B135" i="39"/>
  <c r="C135" i="39"/>
  <c r="B131" i="39"/>
  <c r="C131" i="39"/>
  <c r="B126" i="39"/>
  <c r="C126" i="39"/>
  <c r="B122" i="39"/>
  <c r="C122" i="39"/>
  <c r="B117" i="39"/>
  <c r="C117" i="39"/>
  <c r="B113" i="39"/>
  <c r="C113" i="39"/>
  <c r="B109" i="39"/>
  <c r="C109" i="39"/>
  <c r="B104" i="39"/>
  <c r="C104" i="39"/>
  <c r="B100" i="39"/>
  <c r="C100" i="39"/>
  <c r="B95" i="39"/>
  <c r="C95" i="39"/>
  <c r="B91" i="39"/>
  <c r="C91" i="39"/>
  <c r="B87" i="39"/>
  <c r="C87" i="39"/>
  <c r="B82" i="39"/>
  <c r="C82" i="39"/>
  <c r="B78" i="39"/>
  <c r="C78" i="39"/>
  <c r="B73" i="39"/>
  <c r="C73" i="39"/>
  <c r="B69" i="39"/>
  <c r="C69" i="39"/>
  <c r="B65" i="39"/>
  <c r="C65" i="39"/>
  <c r="B60" i="39"/>
  <c r="C60" i="39"/>
  <c r="B56" i="39"/>
  <c r="C56" i="39"/>
  <c r="B51" i="39"/>
  <c r="C51" i="39"/>
  <c r="B47" i="39"/>
  <c r="C47" i="39"/>
  <c r="B43" i="39"/>
  <c r="C43" i="39"/>
  <c r="B38" i="39"/>
  <c r="C38" i="39"/>
  <c r="B34" i="39"/>
  <c r="C34" i="39"/>
  <c r="B29" i="39"/>
  <c r="C29" i="39"/>
  <c r="B25" i="39"/>
  <c r="C25" i="39"/>
  <c r="B21" i="39"/>
  <c r="C21" i="39"/>
  <c r="B16" i="39"/>
  <c r="C16" i="39"/>
  <c r="B12" i="39"/>
  <c r="C12" i="39"/>
  <c r="B2504" i="39"/>
  <c r="C2504" i="39"/>
  <c r="B2500" i="39"/>
  <c r="C2500" i="39"/>
  <c r="B2496" i="39"/>
  <c r="C2496" i="39"/>
  <c r="B2492" i="39"/>
  <c r="C2492" i="39"/>
  <c r="B2488" i="39"/>
  <c r="C2488" i="39"/>
  <c r="B2484" i="39"/>
  <c r="C2484" i="39"/>
  <c r="B2480" i="39"/>
  <c r="C2480" i="39"/>
  <c r="B2476" i="39"/>
  <c r="C2476" i="39"/>
  <c r="B2472" i="39"/>
  <c r="C2472" i="39"/>
  <c r="B2468" i="39"/>
  <c r="C2468" i="39"/>
  <c r="B2464" i="39"/>
  <c r="C2464" i="39"/>
  <c r="B2460" i="39"/>
  <c r="C2460" i="39"/>
  <c r="B2456" i="39"/>
  <c r="C2456" i="39"/>
  <c r="B2452" i="39"/>
  <c r="C2452" i="39"/>
  <c r="B2448" i="39"/>
  <c r="C2448" i="39"/>
  <c r="B2444" i="39"/>
  <c r="C2444" i="39"/>
  <c r="B2440" i="39"/>
  <c r="C2440" i="39"/>
  <c r="B2436" i="39"/>
  <c r="C2436" i="39"/>
  <c r="B2432" i="39"/>
  <c r="C2432" i="39"/>
  <c r="B2428" i="39"/>
  <c r="C2428" i="39"/>
  <c r="B2424" i="39"/>
  <c r="C2424" i="39"/>
  <c r="B2420" i="39"/>
  <c r="C2420" i="39"/>
  <c r="B2416" i="39"/>
  <c r="C2416" i="39"/>
  <c r="B2412" i="39"/>
  <c r="C2412" i="39"/>
  <c r="B2408" i="39"/>
  <c r="C2408" i="39"/>
  <c r="B2404" i="39"/>
  <c r="C2404" i="39"/>
  <c r="B2400" i="39"/>
  <c r="C2400" i="39"/>
  <c r="B2396" i="39"/>
  <c r="C2396" i="39"/>
  <c r="B2392" i="39"/>
  <c r="C2392" i="39"/>
  <c r="B2388" i="39"/>
  <c r="C2388" i="39"/>
  <c r="B2384" i="39"/>
  <c r="C2384" i="39"/>
  <c r="B2380" i="39"/>
  <c r="C2380" i="39"/>
  <c r="B2376" i="39"/>
  <c r="C2376" i="39"/>
  <c r="B2372" i="39"/>
  <c r="C2372" i="39"/>
  <c r="B2368" i="39"/>
  <c r="C2368" i="39"/>
  <c r="B2364" i="39"/>
  <c r="C2364" i="39"/>
  <c r="B2360" i="39"/>
  <c r="C2360" i="39"/>
  <c r="B2356" i="39"/>
  <c r="C2356" i="39"/>
  <c r="B2352" i="39"/>
  <c r="C2352" i="39"/>
  <c r="B2348" i="39"/>
  <c r="C2348" i="39"/>
  <c r="B2344" i="39"/>
  <c r="C2344" i="39"/>
  <c r="B2340" i="39"/>
  <c r="C2340" i="39"/>
  <c r="B2336" i="39"/>
  <c r="C2336" i="39"/>
  <c r="B2332" i="39"/>
  <c r="C2332" i="39"/>
  <c r="B2328" i="39"/>
  <c r="C2328" i="39"/>
  <c r="B2324" i="39"/>
  <c r="C2324" i="39"/>
  <c r="B2320" i="39"/>
  <c r="C2320" i="39"/>
  <c r="B2316" i="39"/>
  <c r="C2316" i="39"/>
  <c r="B2312" i="39"/>
  <c r="C2312" i="39"/>
  <c r="B2308" i="39"/>
  <c r="C2308" i="39"/>
  <c r="B2304" i="39"/>
  <c r="C2304" i="39"/>
  <c r="B2300" i="39"/>
  <c r="C2300" i="39"/>
  <c r="B2296" i="39"/>
  <c r="C2296" i="39"/>
  <c r="B2292" i="39"/>
  <c r="C2292" i="39"/>
  <c r="B2288" i="39"/>
  <c r="C2288" i="39"/>
  <c r="B2284" i="39"/>
  <c r="C2284" i="39"/>
  <c r="B2280" i="39"/>
  <c r="C2280" i="39"/>
  <c r="B2276" i="39"/>
  <c r="C2276" i="39"/>
  <c r="B2272" i="39"/>
  <c r="C2272" i="39"/>
  <c r="B2268" i="39"/>
  <c r="C2268" i="39"/>
  <c r="B2264" i="39"/>
  <c r="C2264" i="39"/>
  <c r="B2260" i="39"/>
  <c r="C2260" i="39"/>
  <c r="B2256" i="39"/>
  <c r="C2256" i="39"/>
  <c r="B2252" i="39"/>
  <c r="C2252" i="39"/>
  <c r="B2248" i="39"/>
  <c r="C2248" i="39"/>
  <c r="B2244" i="39"/>
  <c r="C2244" i="39"/>
  <c r="B2240" i="39"/>
  <c r="C2240" i="39"/>
  <c r="B2236" i="39"/>
  <c r="C2236" i="39"/>
  <c r="B2232" i="39"/>
  <c r="C2232" i="39"/>
  <c r="B2228" i="39"/>
  <c r="C2228" i="39"/>
  <c r="B2224" i="39"/>
  <c r="C2224" i="39"/>
  <c r="B2220" i="39"/>
  <c r="C2220" i="39"/>
  <c r="B2216" i="39"/>
  <c r="C2216" i="39"/>
  <c r="B2212" i="39"/>
  <c r="C2212" i="39"/>
  <c r="B2208" i="39"/>
  <c r="C2208" i="39"/>
  <c r="B2204" i="39"/>
  <c r="C2204" i="39"/>
  <c r="B2200" i="39"/>
  <c r="C2200" i="39"/>
  <c r="B2196" i="39"/>
  <c r="C2196" i="39"/>
  <c r="B2192" i="39"/>
  <c r="C2192" i="39"/>
  <c r="B2188" i="39"/>
  <c r="C2188" i="39"/>
  <c r="B2184" i="39"/>
  <c r="C2184" i="39"/>
  <c r="B2180" i="39"/>
  <c r="C2180" i="39"/>
  <c r="B2176" i="39"/>
  <c r="C2176" i="39"/>
  <c r="B2172" i="39"/>
  <c r="C2172" i="39"/>
  <c r="B2168" i="39"/>
  <c r="C2168" i="39"/>
  <c r="B2164" i="39"/>
  <c r="C2164" i="39"/>
  <c r="B2160" i="39"/>
  <c r="C2160" i="39"/>
  <c r="B2156" i="39"/>
  <c r="C2156" i="39"/>
  <c r="B2152" i="39"/>
  <c r="C2152" i="39"/>
  <c r="B2148" i="39"/>
  <c r="C2148" i="39"/>
  <c r="B2144" i="39"/>
  <c r="C2144" i="39"/>
  <c r="B2140" i="39"/>
  <c r="C2140" i="39"/>
  <c r="B2136" i="39"/>
  <c r="C2136" i="39"/>
  <c r="B2132" i="39"/>
  <c r="C2132" i="39"/>
  <c r="B2128" i="39"/>
  <c r="C2128" i="39"/>
  <c r="B2124" i="39"/>
  <c r="C2124" i="39"/>
  <c r="B2120" i="39"/>
  <c r="C2120" i="39"/>
  <c r="C2116" i="39"/>
  <c r="B2116" i="39"/>
  <c r="C2112" i="39"/>
  <c r="B2112" i="39"/>
  <c r="C2108" i="39"/>
  <c r="B2108" i="39"/>
  <c r="C2104" i="39"/>
  <c r="B2104" i="39"/>
  <c r="C2100" i="39"/>
  <c r="B2100" i="39"/>
  <c r="C2096" i="39"/>
  <c r="B2096" i="39"/>
  <c r="C2092" i="39"/>
  <c r="B2092" i="39"/>
  <c r="C2088" i="39"/>
  <c r="B2088" i="39"/>
  <c r="C2084" i="39"/>
  <c r="B2084" i="39"/>
  <c r="C2080" i="39"/>
  <c r="B2080" i="39"/>
  <c r="C2076" i="39"/>
  <c r="B2076" i="39"/>
  <c r="C2072" i="39"/>
  <c r="B2072" i="39"/>
  <c r="C2068" i="39"/>
  <c r="B2068" i="39"/>
  <c r="C2064" i="39"/>
  <c r="B2064" i="39"/>
  <c r="C2060" i="39"/>
  <c r="B2060" i="39"/>
  <c r="C2056" i="39"/>
  <c r="B2056" i="39"/>
  <c r="C2052" i="39"/>
  <c r="B2052" i="39"/>
  <c r="C2048" i="39"/>
  <c r="B2048" i="39"/>
  <c r="C2044" i="39"/>
  <c r="B2044" i="39"/>
  <c r="C2040" i="39"/>
  <c r="B2040" i="39"/>
  <c r="C2036" i="39"/>
  <c r="B2036" i="39"/>
  <c r="C2032" i="39"/>
  <c r="B2032" i="39"/>
  <c r="C2028" i="39"/>
  <c r="B2028" i="39"/>
  <c r="C2024" i="39"/>
  <c r="B2024" i="39"/>
  <c r="C2020" i="39"/>
  <c r="B2020" i="39"/>
  <c r="C2016" i="39"/>
  <c r="B2016" i="39"/>
  <c r="C2012" i="39"/>
  <c r="B2012" i="39"/>
  <c r="C2008" i="39"/>
  <c r="B2008" i="39"/>
  <c r="C2004" i="39"/>
  <c r="B2004" i="39"/>
  <c r="C2000" i="39"/>
  <c r="B2000" i="39"/>
  <c r="C1996" i="39"/>
  <c r="B1996" i="39"/>
  <c r="C1992" i="39"/>
  <c r="B1992" i="39"/>
  <c r="C1988" i="39"/>
  <c r="B1988" i="39"/>
  <c r="C1984" i="39"/>
  <c r="B1984" i="39"/>
  <c r="C1980" i="39"/>
  <c r="B1980" i="39"/>
  <c r="C1976" i="39"/>
  <c r="B1976" i="39"/>
  <c r="C1972" i="39"/>
  <c r="B1972" i="39"/>
  <c r="C1968" i="39"/>
  <c r="B1968" i="39"/>
  <c r="C1964" i="39"/>
  <c r="B1964" i="39"/>
  <c r="C1960" i="39"/>
  <c r="B1960" i="39"/>
  <c r="C1956" i="39"/>
  <c r="B1956" i="39"/>
  <c r="C1952" i="39"/>
  <c r="B1952" i="39"/>
  <c r="C1948" i="39"/>
  <c r="B1948" i="39"/>
  <c r="C1944" i="39"/>
  <c r="B1944" i="39"/>
  <c r="C1940" i="39"/>
  <c r="B1940" i="39"/>
  <c r="C1936" i="39"/>
  <c r="B1936" i="39"/>
  <c r="C1932" i="39"/>
  <c r="B1932" i="39"/>
  <c r="C1928" i="39"/>
  <c r="B1928" i="39"/>
  <c r="C1924" i="39"/>
  <c r="B1924" i="39"/>
  <c r="C1920" i="39"/>
  <c r="B1920" i="39"/>
  <c r="C1916" i="39"/>
  <c r="B1916" i="39"/>
  <c r="C1912" i="39"/>
  <c r="B1912" i="39"/>
  <c r="C1908" i="39"/>
  <c r="B1908" i="39"/>
  <c r="C1904" i="39"/>
  <c r="B1904" i="39"/>
  <c r="C1900" i="39"/>
  <c r="B1900" i="39"/>
  <c r="C1896" i="39"/>
  <c r="B1896" i="39"/>
  <c r="C1892" i="39"/>
  <c r="B1892" i="39"/>
  <c r="C1888" i="39"/>
  <c r="B1888" i="39"/>
  <c r="C1884" i="39"/>
  <c r="B1884" i="39"/>
  <c r="C1880" i="39"/>
  <c r="B1880" i="39"/>
  <c r="C1876" i="39"/>
  <c r="B1876" i="39"/>
  <c r="C1872" i="39"/>
  <c r="B1872" i="39"/>
  <c r="C1868" i="39"/>
  <c r="B1868" i="39"/>
  <c r="C1864" i="39"/>
  <c r="B1864" i="39"/>
  <c r="C1860" i="39"/>
  <c r="B1860" i="39"/>
  <c r="C1856" i="39"/>
  <c r="B1856" i="39"/>
  <c r="C1852" i="39"/>
  <c r="B1852" i="39"/>
  <c r="C1848" i="39"/>
  <c r="B1848" i="39"/>
  <c r="C1844" i="39"/>
  <c r="B1844" i="39"/>
  <c r="C1840" i="39"/>
  <c r="B1840" i="39"/>
  <c r="C1836" i="39"/>
  <c r="B1836" i="39"/>
  <c r="C1832" i="39"/>
  <c r="B1832" i="39"/>
  <c r="C1828" i="39"/>
  <c r="B1828" i="39"/>
  <c r="C1824" i="39"/>
  <c r="B1824" i="39"/>
  <c r="C1820" i="39"/>
  <c r="B1820" i="39"/>
  <c r="C1816" i="39"/>
  <c r="B1816" i="39"/>
  <c r="C1812" i="39"/>
  <c r="B1812" i="39"/>
  <c r="C1808" i="39"/>
  <c r="B1808" i="39"/>
  <c r="C1804" i="39"/>
  <c r="B1804" i="39"/>
  <c r="C1800" i="39"/>
  <c r="B1800" i="39"/>
  <c r="C1796" i="39"/>
  <c r="B1796" i="39"/>
  <c r="C1792" i="39"/>
  <c r="B1792" i="39"/>
  <c r="C1788" i="39"/>
  <c r="B1788" i="39"/>
  <c r="C1784" i="39"/>
  <c r="B1784" i="39"/>
  <c r="C1780" i="39"/>
  <c r="B1780" i="39"/>
  <c r="C1776" i="39"/>
  <c r="B1776" i="39"/>
  <c r="C1772" i="39"/>
  <c r="B1772" i="39"/>
  <c r="C1768" i="39"/>
  <c r="B1768" i="39"/>
  <c r="C1764" i="39"/>
  <c r="B1764" i="39"/>
  <c r="C1760" i="39"/>
  <c r="B1760" i="39"/>
  <c r="C1756" i="39"/>
  <c r="B1756" i="39"/>
  <c r="C1752" i="39"/>
  <c r="B1752" i="39"/>
  <c r="C1748" i="39"/>
  <c r="B1748" i="39"/>
  <c r="C1744" i="39"/>
  <c r="B1744" i="39"/>
  <c r="C1740" i="39"/>
  <c r="B1740" i="39"/>
  <c r="C1736" i="39"/>
  <c r="B1736" i="39"/>
  <c r="C1732" i="39"/>
  <c r="B1732" i="39"/>
  <c r="C1728" i="39"/>
  <c r="B1728" i="39"/>
  <c r="C1724" i="39"/>
  <c r="B1724" i="39"/>
  <c r="C1720" i="39"/>
  <c r="B1720" i="39"/>
  <c r="C1716" i="39"/>
  <c r="B1716" i="39"/>
  <c r="C1712" i="39"/>
  <c r="B1712" i="39"/>
  <c r="C1708" i="39"/>
  <c r="B1708" i="39"/>
  <c r="C1704" i="39"/>
  <c r="B1704" i="39"/>
  <c r="C1700" i="39"/>
  <c r="B1700" i="39"/>
  <c r="C1696" i="39"/>
  <c r="B1696" i="39"/>
  <c r="C1692" i="39"/>
  <c r="B1692" i="39"/>
  <c r="C1688" i="39"/>
  <c r="B1688" i="39"/>
  <c r="C1684" i="39"/>
  <c r="B1684" i="39"/>
  <c r="C1680" i="39"/>
  <c r="B1680" i="39"/>
  <c r="C1676" i="39"/>
  <c r="B1676" i="39"/>
  <c r="C1672" i="39"/>
  <c r="B1672" i="39"/>
  <c r="C1668" i="39"/>
  <c r="B1668" i="39"/>
  <c r="C1664" i="39"/>
  <c r="B1664" i="39"/>
  <c r="C1660" i="39"/>
  <c r="B1660" i="39"/>
  <c r="C1656" i="39"/>
  <c r="B1656" i="39"/>
  <c r="C1652" i="39"/>
  <c r="B1652" i="39"/>
  <c r="C1648" i="39"/>
  <c r="B1648" i="39"/>
  <c r="C1644" i="39"/>
  <c r="B1644" i="39"/>
  <c r="C1640" i="39"/>
  <c r="B1640" i="39"/>
  <c r="C1636" i="39"/>
  <c r="B1636" i="39"/>
  <c r="C1632" i="39"/>
  <c r="B1632" i="39"/>
  <c r="C1628" i="39"/>
  <c r="B1628" i="39"/>
  <c r="C1624" i="39"/>
  <c r="B1624" i="39"/>
  <c r="C1620" i="39"/>
  <c r="B1620" i="39"/>
  <c r="C1616" i="39"/>
  <c r="B1616" i="39"/>
  <c r="C1612" i="39"/>
  <c r="B1612" i="39"/>
  <c r="C1608" i="39"/>
  <c r="B1608" i="39"/>
  <c r="C1604" i="39"/>
  <c r="B1604" i="39"/>
  <c r="C1600" i="39"/>
  <c r="B1600" i="39"/>
  <c r="C1596" i="39"/>
  <c r="B1596" i="39"/>
  <c r="C1592" i="39"/>
  <c r="B1592" i="39"/>
  <c r="C1588" i="39"/>
  <c r="B1588" i="39"/>
  <c r="C1584" i="39"/>
  <c r="B1584" i="39"/>
  <c r="C1580" i="39"/>
  <c r="B1580" i="39"/>
  <c r="C1576" i="39"/>
  <c r="B1576" i="39"/>
  <c r="C1572" i="39"/>
  <c r="B1572" i="39"/>
  <c r="C1568" i="39"/>
  <c r="B1568" i="39"/>
  <c r="C1564" i="39"/>
  <c r="B1564" i="39"/>
  <c r="C1560" i="39"/>
  <c r="B1560" i="39"/>
  <c r="C1556" i="39"/>
  <c r="B1556" i="39"/>
  <c r="C1552" i="39"/>
  <c r="B1552" i="39"/>
  <c r="C1548" i="39"/>
  <c r="B1548" i="39"/>
  <c r="C1544" i="39"/>
  <c r="B1544" i="39"/>
  <c r="C1540" i="39"/>
  <c r="B1540" i="39"/>
  <c r="C1536" i="39"/>
  <c r="B1536" i="39"/>
  <c r="C1532" i="39"/>
  <c r="B1532" i="39"/>
  <c r="C1528" i="39"/>
  <c r="B1528" i="39"/>
  <c r="C1524" i="39"/>
  <c r="B1524" i="39"/>
  <c r="C1520" i="39"/>
  <c r="B1520" i="39"/>
  <c r="C1516" i="39"/>
  <c r="B1516" i="39"/>
  <c r="C1512" i="39"/>
  <c r="B1512" i="39"/>
  <c r="C1508" i="39"/>
  <c r="B1508" i="39"/>
  <c r="C1504" i="39"/>
  <c r="B1504" i="39"/>
  <c r="C1500" i="39"/>
  <c r="B1500" i="39"/>
  <c r="C1496" i="39"/>
  <c r="B1496" i="39"/>
  <c r="C1492" i="39"/>
  <c r="B1492" i="39"/>
  <c r="C1488" i="39"/>
  <c r="B1488" i="39"/>
  <c r="C1484" i="39"/>
  <c r="B1484" i="39"/>
  <c r="C1480" i="39"/>
  <c r="B1480" i="39"/>
  <c r="C1476" i="39"/>
  <c r="B1476" i="39"/>
  <c r="C1472" i="39"/>
  <c r="B1472" i="39"/>
  <c r="C1468" i="39"/>
  <c r="B1468" i="39"/>
  <c r="C1464" i="39"/>
  <c r="B1464" i="39"/>
  <c r="C1460" i="39"/>
  <c r="B1460" i="39"/>
  <c r="C1456" i="39"/>
  <c r="B1456" i="39"/>
  <c r="C1452" i="39"/>
  <c r="B1452" i="39"/>
  <c r="C1448" i="39"/>
  <c r="B1448" i="39"/>
  <c r="C1444" i="39"/>
  <c r="B1444" i="39"/>
  <c r="C1440" i="39"/>
  <c r="B1440" i="39"/>
  <c r="C1436" i="39"/>
  <c r="B1436" i="39"/>
  <c r="C1432" i="39"/>
  <c r="B1432" i="39"/>
  <c r="C1428" i="39"/>
  <c r="B1428" i="39"/>
  <c r="C1424" i="39"/>
  <c r="B1424" i="39"/>
  <c r="C1420" i="39"/>
  <c r="B1420" i="39"/>
  <c r="C1416" i="39"/>
  <c r="B1416" i="39"/>
  <c r="C1412" i="39"/>
  <c r="B1412" i="39"/>
  <c r="C1408" i="39"/>
  <c r="B1408" i="39"/>
  <c r="C1404" i="39"/>
  <c r="B1404" i="39"/>
  <c r="C1400" i="39"/>
  <c r="B1400" i="39"/>
  <c r="C1396" i="39"/>
  <c r="B1396" i="39"/>
  <c r="C1392" i="39"/>
  <c r="B1392" i="39"/>
  <c r="C1388" i="39"/>
  <c r="B1388" i="39"/>
  <c r="C1384" i="39"/>
  <c r="B1384" i="39"/>
  <c r="C1380" i="39"/>
  <c r="B1380" i="39"/>
  <c r="C1376" i="39"/>
  <c r="B1376" i="39"/>
  <c r="C1372" i="39"/>
  <c r="B1372" i="39"/>
  <c r="C1368" i="39"/>
  <c r="B1368" i="39"/>
  <c r="C1364" i="39"/>
  <c r="B1364" i="39"/>
  <c r="C1360" i="39"/>
  <c r="B1360" i="39"/>
  <c r="C1356" i="39"/>
  <c r="B1356" i="39"/>
  <c r="C1352" i="39"/>
  <c r="B1352" i="39"/>
  <c r="C1348" i="39"/>
  <c r="B1348" i="39"/>
  <c r="C1344" i="39"/>
  <c r="B1344" i="39"/>
  <c r="C1340" i="39"/>
  <c r="B1340" i="39"/>
  <c r="C1336" i="39"/>
  <c r="B1336" i="39"/>
  <c r="C1332" i="39"/>
  <c r="B1332" i="39"/>
  <c r="C1328" i="39"/>
  <c r="B1328" i="39"/>
  <c r="C1324" i="39"/>
  <c r="B1324" i="39"/>
  <c r="C1320" i="39"/>
  <c r="B1320" i="39"/>
  <c r="C1316" i="39"/>
  <c r="B1316" i="39"/>
  <c r="C1312" i="39"/>
  <c r="B1312" i="39"/>
  <c r="C1308" i="39"/>
  <c r="B1308" i="39"/>
  <c r="C1304" i="39"/>
  <c r="B1304" i="39"/>
  <c r="C1300" i="39"/>
  <c r="B1300" i="39"/>
  <c r="C1296" i="39"/>
  <c r="B1296" i="39"/>
  <c r="C1292" i="39"/>
  <c r="B1292" i="39"/>
  <c r="C1288" i="39"/>
  <c r="B1288" i="39"/>
  <c r="C1272" i="39"/>
  <c r="B1272" i="39"/>
  <c r="C1268" i="39"/>
  <c r="B1268" i="39"/>
  <c r="C1264" i="39"/>
  <c r="B1264" i="39"/>
  <c r="C1260" i="39"/>
  <c r="B1260" i="39"/>
  <c r="C1256" i="39"/>
  <c r="B1256" i="39"/>
  <c r="C1252" i="39"/>
  <c r="B1252" i="39"/>
  <c r="C1248" i="39"/>
  <c r="B1248" i="39"/>
  <c r="C1244" i="39"/>
  <c r="B1244" i="39"/>
  <c r="C1240" i="39"/>
  <c r="B1240" i="39"/>
  <c r="C1236" i="39"/>
  <c r="B1236" i="39"/>
  <c r="C1232" i="39"/>
  <c r="B1232" i="39"/>
  <c r="C1228" i="39"/>
  <c r="B1228" i="39"/>
  <c r="C1224" i="39"/>
  <c r="B1224" i="39"/>
  <c r="C1220" i="39"/>
  <c r="B1220" i="39"/>
  <c r="C1216" i="39"/>
  <c r="B1216" i="39"/>
  <c r="C1212" i="39"/>
  <c r="B1212" i="39"/>
  <c r="C1208" i="39"/>
  <c r="B1208" i="39"/>
  <c r="C1204" i="39"/>
  <c r="B1204" i="39"/>
  <c r="C1200" i="39"/>
  <c r="B1200" i="39"/>
  <c r="C1196" i="39"/>
  <c r="B1196" i="39"/>
  <c r="C1192" i="39"/>
  <c r="B1192" i="39"/>
  <c r="C1188" i="39"/>
  <c r="B1188" i="39"/>
  <c r="C1184" i="39"/>
  <c r="B1184" i="39"/>
  <c r="C1180" i="39"/>
  <c r="B1180" i="39"/>
  <c r="C1176" i="39"/>
  <c r="B1176" i="39"/>
  <c r="C1172" i="39"/>
  <c r="B1172" i="39"/>
  <c r="B1168" i="39"/>
  <c r="C1168" i="39"/>
  <c r="B1164" i="39"/>
  <c r="C1164" i="39"/>
  <c r="B1160" i="39"/>
  <c r="C1160" i="39"/>
  <c r="B1156" i="39"/>
  <c r="C1156" i="39"/>
  <c r="B1152" i="39"/>
  <c r="C1152" i="39"/>
  <c r="B1148" i="39"/>
  <c r="C1148" i="39"/>
  <c r="B1144" i="39"/>
  <c r="C1144" i="39"/>
  <c r="B1140" i="39"/>
  <c r="C1140" i="39"/>
  <c r="B1136" i="39"/>
  <c r="C1136" i="39"/>
  <c r="B1132" i="39"/>
  <c r="C1132" i="39"/>
  <c r="B1128" i="39"/>
  <c r="C1128" i="39"/>
  <c r="B1124" i="39"/>
  <c r="C1124" i="39"/>
  <c r="B1120" i="39"/>
  <c r="C1120" i="39"/>
  <c r="B1116" i="39"/>
  <c r="C1116" i="39"/>
  <c r="B1112" i="39"/>
  <c r="C1112" i="39"/>
  <c r="B1108" i="39"/>
  <c r="C1108" i="39"/>
  <c r="B1104" i="39"/>
  <c r="C1104" i="39"/>
  <c r="B1100" i="39"/>
  <c r="C1100" i="39"/>
  <c r="B1096" i="39"/>
  <c r="C1096" i="39"/>
  <c r="B1092" i="39"/>
  <c r="C1092" i="39"/>
  <c r="B1088" i="39"/>
  <c r="C1088" i="39"/>
  <c r="B1084" i="39"/>
  <c r="C1084" i="39"/>
  <c r="B1080" i="39"/>
  <c r="C1080" i="39"/>
  <c r="B1076" i="39"/>
  <c r="C1076" i="39"/>
  <c r="B1072" i="39"/>
  <c r="C1072" i="39"/>
  <c r="B1068" i="39"/>
  <c r="C1068" i="39"/>
  <c r="B1064" i="39"/>
  <c r="C1064" i="39"/>
  <c r="B1060" i="39"/>
  <c r="C1060" i="39"/>
  <c r="B1056" i="39"/>
  <c r="C1056" i="39"/>
  <c r="B1052" i="39"/>
  <c r="C1052" i="39"/>
  <c r="B1048" i="39"/>
  <c r="C1048" i="39"/>
  <c r="B1044" i="39"/>
  <c r="C1044" i="39"/>
  <c r="B1040" i="39"/>
  <c r="C1040" i="39"/>
  <c r="B1036" i="39"/>
  <c r="C1036" i="39"/>
  <c r="B1032" i="39"/>
  <c r="C1032" i="39"/>
  <c r="B1028" i="39"/>
  <c r="C1028" i="39"/>
  <c r="B1024" i="39"/>
  <c r="C1024" i="39"/>
  <c r="B1020" i="39"/>
  <c r="C1020" i="39"/>
  <c r="B1016" i="39"/>
  <c r="C1016" i="39"/>
  <c r="B1012" i="39"/>
  <c r="C1012" i="39"/>
  <c r="B1008" i="39"/>
  <c r="C1008" i="39"/>
  <c r="B1004" i="39"/>
  <c r="C1004" i="39"/>
  <c r="B1000" i="39"/>
  <c r="C1000" i="39"/>
  <c r="B996" i="39"/>
  <c r="C996" i="39"/>
  <c r="B992" i="39"/>
  <c r="C992" i="39"/>
  <c r="B988" i="39"/>
  <c r="C988" i="39"/>
  <c r="B984" i="39"/>
  <c r="C984" i="39"/>
  <c r="B980" i="39"/>
  <c r="C980" i="39"/>
  <c r="B976" i="39"/>
  <c r="C976" i="39"/>
  <c r="B972" i="39"/>
  <c r="C972" i="39"/>
  <c r="B968" i="39"/>
  <c r="C968" i="39"/>
  <c r="B964" i="39"/>
  <c r="C964" i="39"/>
  <c r="B960" i="39"/>
  <c r="C960" i="39"/>
  <c r="B956" i="39"/>
  <c r="C956" i="39"/>
  <c r="B952" i="39"/>
  <c r="C952" i="39"/>
  <c r="B948" i="39"/>
  <c r="C948" i="39"/>
  <c r="B944" i="39"/>
  <c r="C944" i="39"/>
  <c r="B940" i="39"/>
  <c r="C940" i="39"/>
  <c r="B936" i="39"/>
  <c r="C936" i="39"/>
  <c r="B932" i="39"/>
  <c r="C932" i="39"/>
  <c r="B928" i="39"/>
  <c r="C928" i="39"/>
  <c r="B924" i="39"/>
  <c r="C924" i="39"/>
  <c r="B920" i="39"/>
  <c r="C920" i="39"/>
  <c r="B916" i="39"/>
  <c r="C916" i="39"/>
  <c r="B912" i="39"/>
  <c r="C912" i="39"/>
  <c r="B908" i="39"/>
  <c r="C908" i="39"/>
  <c r="B904" i="39"/>
  <c r="C904" i="39"/>
  <c r="B900" i="39"/>
  <c r="C900" i="39"/>
  <c r="B896" i="39"/>
  <c r="C896" i="39"/>
  <c r="B892" i="39"/>
  <c r="C892" i="39"/>
  <c r="B888" i="39"/>
  <c r="C888" i="39"/>
  <c r="B884" i="39"/>
  <c r="C884" i="39"/>
  <c r="B880" i="39"/>
  <c r="C880" i="39"/>
  <c r="B876" i="39"/>
  <c r="C876" i="39"/>
  <c r="B872" i="39"/>
  <c r="C872" i="39"/>
  <c r="B868" i="39"/>
  <c r="C868" i="39"/>
  <c r="B864" i="39"/>
  <c r="C864" i="39"/>
  <c r="B860" i="39"/>
  <c r="C860" i="39"/>
  <c r="B856" i="39"/>
  <c r="C856" i="39"/>
  <c r="B852" i="39"/>
  <c r="C852" i="39"/>
  <c r="B848" i="39"/>
  <c r="C848" i="39"/>
  <c r="B844" i="39"/>
  <c r="C844" i="39"/>
  <c r="B840" i="39"/>
  <c r="C840" i="39"/>
  <c r="B836" i="39"/>
  <c r="C836" i="39"/>
  <c r="B832" i="39"/>
  <c r="C832" i="39"/>
  <c r="B828" i="39"/>
  <c r="C828" i="39"/>
  <c r="B824" i="39"/>
  <c r="C824" i="39"/>
  <c r="B820" i="39"/>
  <c r="C820" i="39"/>
  <c r="B816" i="39"/>
  <c r="C816" i="39"/>
  <c r="B812" i="39"/>
  <c r="C812" i="39"/>
  <c r="B808" i="39"/>
  <c r="C808" i="39"/>
  <c r="B804" i="39"/>
  <c r="C804" i="39"/>
  <c r="B800" i="39"/>
  <c r="C800" i="39"/>
  <c r="B796" i="39"/>
  <c r="C796" i="39"/>
  <c r="B792" i="39"/>
  <c r="C792" i="39"/>
  <c r="B788" i="39"/>
  <c r="C788" i="39"/>
  <c r="B784" i="39"/>
  <c r="C784" i="39"/>
  <c r="B780" i="39"/>
  <c r="C780" i="39"/>
  <c r="B776" i="39"/>
  <c r="C776" i="39"/>
  <c r="B772" i="39"/>
  <c r="C772" i="39"/>
  <c r="B768" i="39"/>
  <c r="C768" i="39"/>
  <c r="B764" i="39"/>
  <c r="C764" i="39"/>
  <c r="B760" i="39"/>
  <c r="C760" i="39"/>
  <c r="B756" i="39"/>
  <c r="C756" i="39"/>
  <c r="B752" i="39"/>
  <c r="C752" i="39"/>
  <c r="B748" i="39"/>
  <c r="C748" i="39"/>
  <c r="B744" i="39"/>
  <c r="C744" i="39"/>
  <c r="B740" i="39"/>
  <c r="C740" i="39"/>
  <c r="B736" i="39"/>
  <c r="C736" i="39"/>
  <c r="B732" i="39"/>
  <c r="C732" i="39"/>
  <c r="B728" i="39"/>
  <c r="C728" i="39"/>
  <c r="B724" i="39"/>
  <c r="C724" i="39"/>
  <c r="B720" i="39"/>
  <c r="C720" i="39"/>
  <c r="B716" i="39"/>
  <c r="C716" i="39"/>
  <c r="B712" i="39"/>
  <c r="C712" i="39"/>
  <c r="B708" i="39"/>
  <c r="C708" i="39"/>
  <c r="B704" i="39"/>
  <c r="C704" i="39"/>
  <c r="B700" i="39"/>
  <c r="C700" i="39"/>
  <c r="B696" i="39"/>
  <c r="C696" i="39"/>
  <c r="B692" i="39"/>
  <c r="C692" i="39"/>
  <c r="B688" i="39"/>
  <c r="C688" i="39"/>
  <c r="B684" i="39"/>
  <c r="C684" i="39"/>
  <c r="B680" i="39"/>
  <c r="C680" i="39"/>
  <c r="B676" i="39"/>
  <c r="C676" i="39"/>
  <c r="B672" i="39"/>
  <c r="C672" i="39"/>
  <c r="B668" i="39"/>
  <c r="C668" i="39"/>
  <c r="B664" i="39"/>
  <c r="C664" i="39"/>
  <c r="B660" i="39"/>
  <c r="C660" i="39"/>
  <c r="B656" i="39"/>
  <c r="C656" i="39"/>
  <c r="B652" i="39"/>
  <c r="C652" i="39"/>
  <c r="B648" i="39"/>
  <c r="C648" i="39"/>
  <c r="B644" i="39"/>
  <c r="C644" i="39"/>
  <c r="B640" i="39"/>
  <c r="C640" i="39"/>
  <c r="B636" i="39"/>
  <c r="C636" i="39"/>
  <c r="B632" i="39"/>
  <c r="C632" i="39"/>
  <c r="B628" i="39"/>
  <c r="C628" i="39"/>
  <c r="B624" i="39"/>
  <c r="C624" i="39"/>
  <c r="B620" i="39"/>
  <c r="C620" i="39"/>
  <c r="B616" i="39"/>
  <c r="C616" i="39"/>
  <c r="B612" i="39"/>
  <c r="C612" i="39"/>
  <c r="B608" i="39"/>
  <c r="C608" i="39"/>
  <c r="B604" i="39"/>
  <c r="C604" i="39"/>
  <c r="B600" i="39"/>
  <c r="C600" i="39"/>
  <c r="B596" i="39"/>
  <c r="C596" i="39"/>
  <c r="B592" i="39"/>
  <c r="C592" i="39"/>
  <c r="B588" i="39"/>
  <c r="C588" i="39"/>
  <c r="B584" i="39"/>
  <c r="C584" i="39"/>
  <c r="B580" i="39"/>
  <c r="C580" i="39"/>
  <c r="B576" i="39"/>
  <c r="C576" i="39"/>
  <c r="B572" i="39"/>
  <c r="C572" i="39"/>
  <c r="B568" i="39"/>
  <c r="C568" i="39"/>
  <c r="B564" i="39"/>
  <c r="C564" i="39"/>
  <c r="B560" i="39"/>
  <c r="C560" i="39"/>
  <c r="B556" i="39"/>
  <c r="C556" i="39"/>
  <c r="B552" i="39"/>
  <c r="C552" i="39"/>
  <c r="B548" i="39"/>
  <c r="C548" i="39"/>
  <c r="B543" i="39"/>
  <c r="C543" i="39"/>
  <c r="B539" i="39"/>
  <c r="C539" i="39"/>
  <c r="B535" i="39"/>
  <c r="C535" i="39"/>
  <c r="B530" i="39"/>
  <c r="C530" i="39"/>
  <c r="B526" i="39"/>
  <c r="C526" i="39"/>
  <c r="B522" i="39"/>
  <c r="C522" i="39"/>
  <c r="B518" i="39"/>
  <c r="C518" i="39"/>
  <c r="B514" i="39"/>
  <c r="C514" i="39"/>
  <c r="B510" i="39"/>
  <c r="C510" i="39"/>
  <c r="B506" i="39"/>
  <c r="C506" i="39"/>
  <c r="B502" i="39"/>
  <c r="C502" i="39"/>
  <c r="B498" i="39"/>
  <c r="C498" i="39"/>
  <c r="B494" i="39"/>
  <c r="C494" i="39"/>
  <c r="B490" i="39"/>
  <c r="C490" i="39"/>
  <c r="B486" i="39"/>
  <c r="C486" i="39"/>
  <c r="B482" i="39"/>
  <c r="C482" i="39"/>
  <c r="B478" i="39"/>
  <c r="C478" i="39"/>
  <c r="B474" i="39"/>
  <c r="C474" i="39"/>
  <c r="B470" i="39"/>
  <c r="C470" i="39"/>
  <c r="B466" i="39"/>
  <c r="C466" i="39"/>
  <c r="B462" i="39"/>
  <c r="C462" i="39"/>
  <c r="B458" i="39"/>
  <c r="C458" i="39"/>
  <c r="B454" i="39"/>
  <c r="C454" i="39"/>
  <c r="B450" i="39"/>
  <c r="C450" i="39"/>
  <c r="B446" i="39"/>
  <c r="C446" i="39"/>
  <c r="B442" i="39"/>
  <c r="C442" i="39"/>
  <c r="B438" i="39"/>
  <c r="C438" i="39"/>
  <c r="B434" i="39"/>
  <c r="C434" i="39"/>
  <c r="B430" i="39"/>
  <c r="C430" i="39"/>
  <c r="B426" i="39"/>
  <c r="C426" i="39"/>
  <c r="B422" i="39"/>
  <c r="C422" i="39"/>
  <c r="B418" i="39"/>
  <c r="C418" i="39"/>
  <c r="B414" i="39"/>
  <c r="C414" i="39"/>
  <c r="B410" i="39"/>
  <c r="C410" i="39"/>
  <c r="B406" i="39"/>
  <c r="C406" i="39"/>
  <c r="B402" i="39"/>
  <c r="C402" i="39"/>
  <c r="B398" i="39"/>
  <c r="C398" i="39"/>
  <c r="B394" i="39"/>
  <c r="C394" i="39"/>
  <c r="B390" i="39"/>
  <c r="C390" i="39"/>
  <c r="B386" i="39"/>
  <c r="C386" i="39"/>
  <c r="B382" i="39"/>
  <c r="C382" i="39"/>
  <c r="B378" i="39"/>
  <c r="C378" i="39"/>
  <c r="B374" i="39"/>
  <c r="C374" i="39"/>
  <c r="B370" i="39"/>
  <c r="C370" i="39"/>
  <c r="B366" i="39"/>
  <c r="C366" i="39"/>
  <c r="B362" i="39"/>
  <c r="C362" i="39"/>
  <c r="B358" i="39"/>
  <c r="C358" i="39"/>
  <c r="B354" i="39"/>
  <c r="C354" i="39"/>
  <c r="B350" i="39"/>
  <c r="C350" i="39"/>
  <c r="B346" i="39"/>
  <c r="C346" i="39"/>
  <c r="B342" i="39"/>
  <c r="C342" i="39"/>
  <c r="B338" i="39"/>
  <c r="C338" i="39"/>
  <c r="B334" i="39"/>
  <c r="C334" i="39"/>
  <c r="B330" i="39"/>
  <c r="C330" i="39"/>
  <c r="B326" i="39"/>
  <c r="C326" i="39"/>
  <c r="B322" i="39"/>
  <c r="C322" i="39"/>
  <c r="C318" i="39"/>
  <c r="B318" i="39"/>
  <c r="C314" i="39"/>
  <c r="B314" i="39"/>
  <c r="C310" i="39"/>
  <c r="B310" i="39"/>
  <c r="C306" i="39"/>
  <c r="B306" i="39"/>
  <c r="C302" i="39"/>
  <c r="B302" i="39"/>
  <c r="C298" i="39"/>
  <c r="B298" i="39"/>
  <c r="C294" i="39"/>
  <c r="B294" i="39"/>
  <c r="C290" i="39"/>
  <c r="B290" i="39"/>
  <c r="C286" i="39"/>
  <c r="B286" i="39"/>
  <c r="C282" i="39"/>
  <c r="B282" i="39"/>
  <c r="C278" i="39"/>
  <c r="B278" i="39"/>
  <c r="C274" i="39"/>
  <c r="B274" i="39"/>
  <c r="C270" i="39"/>
  <c r="B270" i="39"/>
  <c r="C266" i="39"/>
  <c r="B266" i="39"/>
  <c r="C262" i="39"/>
  <c r="B262" i="39"/>
  <c r="C258" i="39"/>
  <c r="B258" i="39"/>
  <c r="C254" i="39"/>
  <c r="B254" i="39"/>
  <c r="C250" i="39"/>
  <c r="B250" i="39"/>
  <c r="C246" i="39"/>
  <c r="B246" i="39"/>
  <c r="C242" i="39"/>
  <c r="B242" i="39"/>
  <c r="C238" i="39"/>
  <c r="B238" i="39"/>
  <c r="C234" i="39"/>
  <c r="B234" i="39"/>
  <c r="C230" i="39"/>
  <c r="B230" i="39"/>
  <c r="C226" i="39"/>
  <c r="B226" i="39"/>
  <c r="C222" i="39"/>
  <c r="B222" i="39"/>
  <c r="C218" i="39"/>
  <c r="B218" i="39"/>
  <c r="C214" i="39"/>
  <c r="B214" i="39"/>
  <c r="C210" i="39"/>
  <c r="B210" i="39"/>
  <c r="C206" i="39"/>
  <c r="B206" i="39"/>
  <c r="C202" i="39"/>
  <c r="B202" i="39"/>
  <c r="C198" i="39"/>
  <c r="B198" i="39"/>
  <c r="C194" i="39"/>
  <c r="B194" i="39"/>
  <c r="B190" i="39"/>
  <c r="C190" i="39"/>
  <c r="B186" i="39"/>
  <c r="C186" i="39"/>
  <c r="B182" i="39"/>
  <c r="C182" i="39"/>
  <c r="B178" i="39"/>
  <c r="C178" i="39"/>
  <c r="B174" i="39"/>
  <c r="C174" i="39"/>
  <c r="B170" i="39"/>
  <c r="C170" i="39"/>
  <c r="B165" i="39"/>
  <c r="C165" i="39"/>
  <c r="B161" i="39"/>
  <c r="C161" i="39"/>
  <c r="B156" i="39"/>
  <c r="C156" i="39"/>
  <c r="B152" i="39"/>
  <c r="C152" i="39"/>
  <c r="B147" i="39"/>
  <c r="C147" i="39"/>
  <c r="B143" i="39"/>
  <c r="C143" i="39"/>
  <c r="B138" i="39"/>
  <c r="C138" i="39"/>
  <c r="B134" i="39"/>
  <c r="C134" i="39"/>
  <c r="B130" i="39"/>
  <c r="C130" i="39"/>
  <c r="B125" i="39"/>
  <c r="C125" i="39"/>
  <c r="B121" i="39"/>
  <c r="C121" i="39"/>
  <c r="B116" i="39"/>
  <c r="C116" i="39"/>
  <c r="B112" i="39"/>
  <c r="C112" i="39"/>
  <c r="B108" i="39"/>
  <c r="C108" i="39"/>
  <c r="B103" i="39"/>
  <c r="C103" i="39"/>
  <c r="B99" i="39"/>
  <c r="C99" i="39"/>
  <c r="B94" i="39"/>
  <c r="C94" i="39"/>
  <c r="B90" i="39"/>
  <c r="C90" i="39"/>
  <c r="B86" i="39"/>
  <c r="C86" i="39"/>
  <c r="B81" i="39"/>
  <c r="C81" i="39"/>
  <c r="B77" i="39"/>
  <c r="C77" i="39"/>
  <c r="B72" i="39"/>
  <c r="C72" i="39"/>
  <c r="B68" i="39"/>
  <c r="C68" i="39"/>
  <c r="B64" i="39"/>
  <c r="C64" i="39"/>
  <c r="B59" i="39"/>
  <c r="C59" i="39"/>
  <c r="B55" i="39"/>
  <c r="C55" i="39"/>
  <c r="B50" i="39"/>
  <c r="C50" i="39"/>
  <c r="B46" i="39"/>
  <c r="C46" i="39"/>
  <c r="B42" i="39"/>
  <c r="C42" i="39"/>
  <c r="B37" i="39"/>
  <c r="C37" i="39"/>
  <c r="B33" i="39"/>
  <c r="C33" i="39"/>
  <c r="B28" i="39"/>
  <c r="C28" i="39"/>
  <c r="B24" i="39"/>
  <c r="C24" i="39"/>
  <c r="B19" i="39"/>
  <c r="C19" i="39"/>
  <c r="B15" i="39"/>
  <c r="C15" i="39"/>
  <c r="B11" i="39"/>
  <c r="C11" i="39"/>
  <c r="B2551" i="39"/>
  <c r="C2551" i="39"/>
  <c r="B2547" i="39"/>
  <c r="C2547" i="39"/>
  <c r="B2543" i="39"/>
  <c r="C2543" i="39"/>
  <c r="B2539" i="39"/>
  <c r="C2539" i="39"/>
  <c r="B2535" i="39"/>
  <c r="C2535" i="39"/>
  <c r="B2531" i="39"/>
  <c r="C2531" i="39"/>
  <c r="B2527" i="39"/>
  <c r="C2527" i="39"/>
  <c r="B2523" i="39"/>
  <c r="C2523" i="39"/>
  <c r="B2519" i="39"/>
  <c r="C2519" i="39"/>
  <c r="B2515" i="39"/>
  <c r="C2515" i="39"/>
  <c r="B2511" i="39"/>
  <c r="C2511" i="39"/>
  <c r="B2507" i="39"/>
  <c r="C2507" i="39"/>
  <c r="B2503" i="39"/>
  <c r="C2503" i="39"/>
  <c r="B2499" i="39"/>
  <c r="C2499" i="39"/>
  <c r="B2495" i="39"/>
  <c r="C2495" i="39"/>
  <c r="B2491" i="39"/>
  <c r="C2491" i="39"/>
  <c r="B2487" i="39"/>
  <c r="C2487" i="39"/>
  <c r="B2483" i="39"/>
  <c r="C2483" i="39"/>
  <c r="B2479" i="39"/>
  <c r="C2479" i="39"/>
  <c r="B2475" i="39"/>
  <c r="C2475" i="39"/>
  <c r="B2471" i="39"/>
  <c r="C2471" i="39"/>
  <c r="B2467" i="39"/>
  <c r="C2467" i="39"/>
  <c r="B2463" i="39"/>
  <c r="C2463" i="39"/>
  <c r="B2459" i="39"/>
  <c r="C2459" i="39"/>
  <c r="B2455" i="39"/>
  <c r="C2455" i="39"/>
  <c r="B2451" i="39"/>
  <c r="C2451" i="39"/>
  <c r="B2447" i="39"/>
  <c r="C2447" i="39"/>
  <c r="B2443" i="39"/>
  <c r="C2443" i="39"/>
  <c r="B2439" i="39"/>
  <c r="C2439" i="39"/>
  <c r="B2435" i="39"/>
  <c r="C2435" i="39"/>
  <c r="B2431" i="39"/>
  <c r="C2431" i="39"/>
  <c r="B2427" i="39"/>
  <c r="C2427" i="39"/>
  <c r="B2423" i="39"/>
  <c r="C2423" i="39"/>
  <c r="B2419" i="39"/>
  <c r="C2419" i="39"/>
  <c r="B2415" i="39"/>
  <c r="C2415" i="39"/>
  <c r="B2411" i="39"/>
  <c r="C2411" i="39"/>
  <c r="B2407" i="39"/>
  <c r="C2407" i="39"/>
  <c r="B2403" i="39"/>
  <c r="C2403" i="39"/>
  <c r="B2399" i="39"/>
  <c r="C2399" i="39"/>
  <c r="B2395" i="39"/>
  <c r="C2395" i="39"/>
  <c r="B2391" i="39"/>
  <c r="C2391" i="39"/>
  <c r="B2387" i="39"/>
  <c r="C2387" i="39"/>
  <c r="B2383" i="39"/>
  <c r="C2383" i="39"/>
  <c r="B2379" i="39"/>
  <c r="C2379" i="39"/>
  <c r="B2375" i="39"/>
  <c r="C2375" i="39"/>
  <c r="B2371" i="39"/>
  <c r="C2371" i="39"/>
  <c r="B2367" i="39"/>
  <c r="C2367" i="39"/>
  <c r="B2363" i="39"/>
  <c r="C2363" i="39"/>
  <c r="B2359" i="39"/>
  <c r="C2359" i="39"/>
  <c r="B2355" i="39"/>
  <c r="C2355" i="39"/>
  <c r="B2351" i="39"/>
  <c r="C2351" i="39"/>
  <c r="B2347" i="39"/>
  <c r="C2347" i="39"/>
  <c r="B2343" i="39"/>
  <c r="C2343" i="39"/>
  <c r="B2339" i="39"/>
  <c r="C2339" i="39"/>
  <c r="B2335" i="39"/>
  <c r="C2335" i="39"/>
  <c r="B2331" i="39"/>
  <c r="C2331" i="39"/>
  <c r="B2327" i="39"/>
  <c r="C2327" i="39"/>
  <c r="B2323" i="39"/>
  <c r="C2323" i="39"/>
  <c r="B2319" i="39"/>
  <c r="C2319" i="39"/>
  <c r="B2315" i="39"/>
  <c r="C2315" i="39"/>
  <c r="B2311" i="39"/>
  <c r="C2311" i="39"/>
  <c r="B2307" i="39"/>
  <c r="C2307" i="39"/>
  <c r="B2303" i="39"/>
  <c r="C2303" i="39"/>
  <c r="B2299" i="39"/>
  <c r="C2299" i="39"/>
  <c r="B2295" i="39"/>
  <c r="C2295" i="39"/>
  <c r="B2291" i="39"/>
  <c r="C2291" i="39"/>
  <c r="B2287" i="39"/>
  <c r="C2287" i="39"/>
  <c r="B2283" i="39"/>
  <c r="C2283" i="39"/>
  <c r="B2279" i="39"/>
  <c r="C2279" i="39"/>
  <c r="B2275" i="39"/>
  <c r="C2275" i="39"/>
  <c r="B2271" i="39"/>
  <c r="C2271" i="39"/>
  <c r="B2267" i="39"/>
  <c r="C2267" i="39"/>
  <c r="B2263" i="39"/>
  <c r="C2263" i="39"/>
  <c r="B2259" i="39"/>
  <c r="C2259" i="39"/>
  <c r="B2255" i="39"/>
  <c r="C2255" i="39"/>
  <c r="B2251" i="39"/>
  <c r="C2251" i="39"/>
  <c r="B2247" i="39"/>
  <c r="C2247" i="39"/>
  <c r="B2243" i="39"/>
  <c r="C2243" i="39"/>
  <c r="B2239" i="39"/>
  <c r="C2239" i="39"/>
  <c r="B2235" i="39"/>
  <c r="C2235" i="39"/>
  <c r="B2231" i="39"/>
  <c r="C2231" i="39"/>
  <c r="B2227" i="39"/>
  <c r="C2227" i="39"/>
  <c r="B2223" i="39"/>
  <c r="C2223" i="39"/>
  <c r="B2219" i="39"/>
  <c r="C2219" i="39"/>
  <c r="B2215" i="39"/>
  <c r="C2215" i="39"/>
  <c r="B2211" i="39"/>
  <c r="C2211" i="39"/>
  <c r="B2207" i="39"/>
  <c r="C2207" i="39"/>
  <c r="B2203" i="39"/>
  <c r="C2203" i="39"/>
  <c r="B2199" i="39"/>
  <c r="C2199" i="39"/>
  <c r="B2195" i="39"/>
  <c r="C2195" i="39"/>
  <c r="B2191" i="39"/>
  <c r="C2191" i="39"/>
  <c r="B2187" i="39"/>
  <c r="C2187" i="39"/>
  <c r="B2183" i="39"/>
  <c r="C2183" i="39"/>
  <c r="B2179" i="39"/>
  <c r="C2179" i="39"/>
  <c r="B2175" i="39"/>
  <c r="C2175" i="39"/>
  <c r="B2171" i="39"/>
  <c r="C2171" i="39"/>
  <c r="B2167" i="39"/>
  <c r="C2167" i="39"/>
  <c r="B2163" i="39"/>
  <c r="C2163" i="39"/>
  <c r="B2159" i="39"/>
  <c r="C2159" i="39"/>
  <c r="B2155" i="39"/>
  <c r="C2155" i="39"/>
  <c r="B2151" i="39"/>
  <c r="C2151" i="39"/>
  <c r="B2147" i="39"/>
  <c r="C2147" i="39"/>
  <c r="B2143" i="39"/>
  <c r="C2143" i="39"/>
  <c r="B2139" i="39"/>
  <c r="C2139" i="39"/>
  <c r="B2135" i="39"/>
  <c r="C2135" i="39"/>
  <c r="B2131" i="39"/>
  <c r="C2131" i="39"/>
  <c r="B2127" i="39"/>
  <c r="C2127" i="39"/>
  <c r="B2123" i="39"/>
  <c r="C2123" i="39"/>
  <c r="B2119" i="39"/>
  <c r="C2119" i="39"/>
  <c r="B2115" i="39"/>
  <c r="C2115" i="39"/>
  <c r="B2111" i="39"/>
  <c r="C2111" i="39"/>
  <c r="B2107" i="39"/>
  <c r="C2107" i="39"/>
  <c r="B2103" i="39"/>
  <c r="C2103" i="39"/>
  <c r="B2099" i="39"/>
  <c r="C2099" i="39"/>
  <c r="B2095" i="39"/>
  <c r="C2095" i="39"/>
  <c r="B2091" i="39"/>
  <c r="C2091" i="39"/>
  <c r="B2087" i="39"/>
  <c r="C2087" i="39"/>
  <c r="B2083" i="39"/>
  <c r="C2083" i="39"/>
  <c r="B2079" i="39"/>
  <c r="C2079" i="39"/>
  <c r="B2075" i="39"/>
  <c r="C2075" i="39"/>
  <c r="B2071" i="39"/>
  <c r="C2071" i="39"/>
  <c r="B2067" i="39"/>
  <c r="C2067" i="39"/>
  <c r="B2063" i="39"/>
  <c r="C2063" i="39"/>
  <c r="B2059" i="39"/>
  <c r="C2059" i="39"/>
  <c r="B2055" i="39"/>
  <c r="C2055" i="39"/>
  <c r="B2051" i="39"/>
  <c r="C2051" i="39"/>
  <c r="B2047" i="39"/>
  <c r="C2047" i="39"/>
  <c r="B2043" i="39"/>
  <c r="C2043" i="39"/>
  <c r="B2039" i="39"/>
  <c r="C2039" i="39"/>
  <c r="B2035" i="39"/>
  <c r="C2035" i="39"/>
  <c r="B2031" i="39"/>
  <c r="C2031" i="39"/>
  <c r="B2027" i="39"/>
  <c r="C2027" i="39"/>
  <c r="B2023" i="39"/>
  <c r="C2023" i="39"/>
  <c r="B2019" i="39"/>
  <c r="C2019" i="39"/>
  <c r="B2015" i="39"/>
  <c r="C2015" i="39"/>
  <c r="B2011" i="39"/>
  <c r="C2011" i="39"/>
  <c r="B2007" i="39"/>
  <c r="C2007" i="39"/>
  <c r="B2003" i="39"/>
  <c r="C2003" i="39"/>
  <c r="B1999" i="39"/>
  <c r="C1999" i="39"/>
  <c r="B1995" i="39"/>
  <c r="C1995" i="39"/>
  <c r="B1991" i="39"/>
  <c r="C1991" i="39"/>
  <c r="B1987" i="39"/>
  <c r="C1987" i="39"/>
  <c r="B1983" i="39"/>
  <c r="C1983" i="39"/>
  <c r="B1979" i="39"/>
  <c r="C1979" i="39"/>
  <c r="B1975" i="39"/>
  <c r="C1975" i="39"/>
  <c r="B1971" i="39"/>
  <c r="C1971" i="39"/>
  <c r="B1967" i="39"/>
  <c r="C1967" i="39"/>
  <c r="B1963" i="39"/>
  <c r="C1963" i="39"/>
  <c r="B1959" i="39"/>
  <c r="C1959" i="39"/>
  <c r="B1955" i="39"/>
  <c r="C1955" i="39"/>
  <c r="B1951" i="39"/>
  <c r="C1951" i="39"/>
  <c r="B1947" i="39"/>
  <c r="C1947" i="39"/>
  <c r="B1943" i="39"/>
  <c r="C1943" i="39"/>
  <c r="B1939" i="39"/>
  <c r="C1939" i="39"/>
  <c r="B1935" i="39"/>
  <c r="C1935" i="39"/>
  <c r="B1931" i="39"/>
  <c r="C1931" i="39"/>
  <c r="B1927" i="39"/>
  <c r="C1927" i="39"/>
  <c r="B1923" i="39"/>
  <c r="C1923" i="39"/>
  <c r="B1919" i="39"/>
  <c r="C1919" i="39"/>
  <c r="B1915" i="39"/>
  <c r="C1915" i="39"/>
  <c r="B1911" i="39"/>
  <c r="C1911" i="39"/>
  <c r="B1907" i="39"/>
  <c r="C1907" i="39"/>
  <c r="B1903" i="39"/>
  <c r="C1903" i="39"/>
  <c r="B1899" i="39"/>
  <c r="C1899" i="39"/>
  <c r="B1895" i="39"/>
  <c r="C1895" i="39"/>
  <c r="B1891" i="39"/>
  <c r="C1891" i="39"/>
  <c r="B1887" i="39"/>
  <c r="C1887" i="39"/>
  <c r="B1883" i="39"/>
  <c r="C1883" i="39"/>
  <c r="B1879" i="39"/>
  <c r="C1879" i="39"/>
  <c r="B1875" i="39"/>
  <c r="C1875" i="39"/>
  <c r="B1871" i="39"/>
  <c r="C1871" i="39"/>
  <c r="B1867" i="39"/>
  <c r="C1867" i="39"/>
  <c r="B1863" i="39"/>
  <c r="C1863" i="39"/>
  <c r="B1859" i="39"/>
  <c r="C1859" i="39"/>
  <c r="B1855" i="39"/>
  <c r="C1855" i="39"/>
  <c r="B1851" i="39"/>
  <c r="C1851" i="39"/>
  <c r="B1847" i="39"/>
  <c r="C1847" i="39"/>
  <c r="B1843" i="39"/>
  <c r="C1843" i="39"/>
  <c r="B1839" i="39"/>
  <c r="C1839" i="39"/>
  <c r="B1835" i="39"/>
  <c r="C1835" i="39"/>
  <c r="B1831" i="39"/>
  <c r="C1831" i="39"/>
  <c r="B1827" i="39"/>
  <c r="C1827" i="39"/>
  <c r="B1823" i="39"/>
  <c r="C1823" i="39"/>
  <c r="B1819" i="39"/>
  <c r="C1819" i="39"/>
  <c r="B1815" i="39"/>
  <c r="C1815" i="39"/>
  <c r="B1811" i="39"/>
  <c r="C1811" i="39"/>
  <c r="B1807" i="39"/>
  <c r="C1807" i="39"/>
  <c r="B1803" i="39"/>
  <c r="C1803" i="39"/>
  <c r="B1799" i="39"/>
  <c r="C1799" i="39"/>
  <c r="B1795" i="39"/>
  <c r="C1795" i="39"/>
  <c r="B1791" i="39"/>
  <c r="C1791" i="39"/>
  <c r="B1787" i="39"/>
  <c r="C1787" i="39"/>
  <c r="B1783" i="39"/>
  <c r="C1783" i="39"/>
  <c r="B1779" i="39"/>
  <c r="C1779" i="39"/>
  <c r="B1775" i="39"/>
  <c r="C1775" i="39"/>
  <c r="B1771" i="39"/>
  <c r="C1771" i="39"/>
  <c r="B1767" i="39"/>
  <c r="C1767" i="39"/>
  <c r="B1763" i="39"/>
  <c r="C1763" i="39"/>
  <c r="B1759" i="39"/>
  <c r="C1759" i="39"/>
  <c r="B1755" i="39"/>
  <c r="C1755" i="39"/>
  <c r="B1751" i="39"/>
  <c r="C1751" i="39"/>
  <c r="B1747" i="39"/>
  <c r="C1747" i="39"/>
  <c r="B1743" i="39"/>
  <c r="C1743" i="39"/>
  <c r="B1739" i="39"/>
  <c r="C1739" i="39"/>
  <c r="B1735" i="39"/>
  <c r="C1735" i="39"/>
  <c r="B1731" i="39"/>
  <c r="C1731" i="39"/>
  <c r="B1727" i="39"/>
  <c r="C1727" i="39"/>
  <c r="B1723" i="39"/>
  <c r="C1723" i="39"/>
  <c r="B1719" i="39"/>
  <c r="C1719" i="39"/>
  <c r="B1715" i="39"/>
  <c r="C1715" i="39"/>
  <c r="B1711" i="39"/>
  <c r="C1711" i="39"/>
  <c r="B1707" i="39"/>
  <c r="C1707" i="39"/>
  <c r="B1703" i="39"/>
  <c r="C1703" i="39"/>
  <c r="B1699" i="39"/>
  <c r="C1699" i="39"/>
  <c r="B1695" i="39"/>
  <c r="C1695" i="39"/>
  <c r="B1691" i="39"/>
  <c r="C1691" i="39"/>
  <c r="B1687" i="39"/>
  <c r="C1687" i="39"/>
  <c r="B1683" i="39"/>
  <c r="C1683" i="39"/>
  <c r="B1679" i="39"/>
  <c r="C1679" i="39"/>
  <c r="B1675" i="39"/>
  <c r="C1675" i="39"/>
  <c r="B1671" i="39"/>
  <c r="C1671" i="39"/>
  <c r="B1667" i="39"/>
  <c r="C1667" i="39"/>
  <c r="B1663" i="39"/>
  <c r="C1663" i="39"/>
  <c r="B1659" i="39"/>
  <c r="C1659" i="39"/>
  <c r="B1655" i="39"/>
  <c r="C1655" i="39"/>
  <c r="B1651" i="39"/>
  <c r="C1651" i="39"/>
  <c r="B1647" i="39"/>
  <c r="C1647" i="39"/>
  <c r="B1643" i="39"/>
  <c r="C1643" i="39"/>
  <c r="B1639" i="39"/>
  <c r="C1639" i="39"/>
  <c r="B1635" i="39"/>
  <c r="C1635" i="39"/>
  <c r="B1631" i="39"/>
  <c r="C1631" i="39"/>
  <c r="B1627" i="39"/>
  <c r="C1627" i="39"/>
  <c r="B1623" i="39"/>
  <c r="C1623" i="39"/>
  <c r="B1619" i="39"/>
  <c r="C1619" i="39"/>
  <c r="B1615" i="39"/>
  <c r="C1615" i="39"/>
  <c r="B1611" i="39"/>
  <c r="C1611" i="39"/>
  <c r="B1607" i="39"/>
  <c r="C1607" i="39"/>
  <c r="B1603" i="39"/>
  <c r="C1603" i="39"/>
  <c r="B1599" i="39"/>
  <c r="C1599" i="39"/>
  <c r="B1595" i="39"/>
  <c r="C1595" i="39"/>
  <c r="B1591" i="39"/>
  <c r="C1591" i="39"/>
  <c r="B1587" i="39"/>
  <c r="C1587" i="39"/>
  <c r="B1583" i="39"/>
  <c r="C1583" i="39"/>
  <c r="B1579" i="39"/>
  <c r="C1579" i="39"/>
  <c r="B1575" i="39"/>
  <c r="C1575" i="39"/>
  <c r="B1571" i="39"/>
  <c r="C1571" i="39"/>
  <c r="B1567" i="39"/>
  <c r="C1567" i="39"/>
  <c r="B1563" i="39"/>
  <c r="C1563" i="39"/>
  <c r="B1559" i="39"/>
  <c r="C1559" i="39"/>
  <c r="B1555" i="39"/>
  <c r="C1555" i="39"/>
  <c r="B1551" i="39"/>
  <c r="C1551" i="39"/>
  <c r="B1547" i="39"/>
  <c r="C1547" i="39"/>
  <c r="B1543" i="39"/>
  <c r="C1543" i="39"/>
  <c r="B1539" i="39"/>
  <c r="C1539" i="39"/>
  <c r="B1535" i="39"/>
  <c r="C1535" i="39"/>
  <c r="B1531" i="39"/>
  <c r="C1531" i="39"/>
  <c r="B1527" i="39"/>
  <c r="C1527" i="39"/>
  <c r="B1523" i="39"/>
  <c r="C1523" i="39"/>
  <c r="B1519" i="39"/>
  <c r="C1519" i="39"/>
  <c r="B1515" i="39"/>
  <c r="C1515" i="39"/>
  <c r="B1511" i="39"/>
  <c r="C1511" i="39"/>
  <c r="B1507" i="39"/>
  <c r="C1507" i="39"/>
  <c r="B1503" i="39"/>
  <c r="C1503" i="39"/>
  <c r="B1499" i="39"/>
  <c r="C1499" i="39"/>
  <c r="B1495" i="39"/>
  <c r="C1495" i="39"/>
  <c r="B1491" i="39"/>
  <c r="C1491" i="39"/>
  <c r="B1487" i="39"/>
  <c r="C1487" i="39"/>
  <c r="B1483" i="39"/>
  <c r="C1483" i="39"/>
  <c r="B1479" i="39"/>
  <c r="C1479" i="39"/>
  <c r="B1475" i="39"/>
  <c r="C1475" i="39"/>
  <c r="B1471" i="39"/>
  <c r="C1471" i="39"/>
  <c r="B1467" i="39"/>
  <c r="C1467" i="39"/>
  <c r="B1463" i="39"/>
  <c r="C1463" i="39"/>
  <c r="B1459" i="39"/>
  <c r="C1459" i="39"/>
  <c r="B1455" i="39"/>
  <c r="C1455" i="39"/>
  <c r="B1451" i="39"/>
  <c r="C1451" i="39"/>
  <c r="B1447" i="39"/>
  <c r="C1447" i="39"/>
  <c r="B1443" i="39"/>
  <c r="C1443" i="39"/>
  <c r="B1439" i="39"/>
  <c r="C1439" i="39"/>
  <c r="B1435" i="39"/>
  <c r="C1435" i="39"/>
  <c r="B1431" i="39"/>
  <c r="C1431" i="39"/>
  <c r="B1427" i="39"/>
  <c r="C1427" i="39"/>
  <c r="B1423" i="39"/>
  <c r="C1423" i="39"/>
  <c r="B1419" i="39"/>
  <c r="C1419" i="39"/>
  <c r="B1415" i="39"/>
  <c r="C1415" i="39"/>
  <c r="B1411" i="39"/>
  <c r="C1411" i="39"/>
  <c r="B1407" i="39"/>
  <c r="C1407" i="39"/>
  <c r="B1403" i="39"/>
  <c r="C1403" i="39"/>
  <c r="B1399" i="39"/>
  <c r="C1399" i="39"/>
  <c r="B1395" i="39"/>
  <c r="C1395" i="39"/>
  <c r="B1391" i="39"/>
  <c r="C1391" i="39"/>
  <c r="B1387" i="39"/>
  <c r="C1387" i="39"/>
  <c r="B1383" i="39"/>
  <c r="C1383" i="39"/>
  <c r="B1379" i="39"/>
  <c r="C1379" i="39"/>
  <c r="B1375" i="39"/>
  <c r="C1375" i="39"/>
  <c r="B1371" i="39"/>
  <c r="C1371" i="39"/>
  <c r="B1367" i="39"/>
  <c r="C1367" i="39"/>
  <c r="B1363" i="39"/>
  <c r="C1363" i="39"/>
  <c r="B1359" i="39"/>
  <c r="C1359" i="39"/>
  <c r="B1355" i="39"/>
  <c r="C1355" i="39"/>
  <c r="B1351" i="39"/>
  <c r="C1351" i="39"/>
  <c r="B1347" i="39"/>
  <c r="C1347" i="39"/>
  <c r="B1343" i="39"/>
  <c r="C1343" i="39"/>
  <c r="B1339" i="39"/>
  <c r="C1339" i="39"/>
  <c r="B1335" i="39"/>
  <c r="C1335" i="39"/>
  <c r="B1331" i="39"/>
  <c r="C1331" i="39"/>
  <c r="B1327" i="39"/>
  <c r="C1327" i="39"/>
  <c r="B1323" i="39"/>
  <c r="C1323" i="39"/>
  <c r="B1319" i="39"/>
  <c r="C1319" i="39"/>
  <c r="B1315" i="39"/>
  <c r="C1315" i="39"/>
  <c r="B1311" i="39"/>
  <c r="C1311" i="39"/>
  <c r="B1307" i="39"/>
  <c r="C1307" i="39"/>
  <c r="B1303" i="39"/>
  <c r="C1303" i="39"/>
  <c r="B1299" i="39"/>
  <c r="C1299" i="39"/>
  <c r="B1295" i="39"/>
  <c r="C1295" i="39"/>
  <c r="B1291" i="39"/>
  <c r="C1291" i="39"/>
  <c r="B1275" i="39"/>
  <c r="C1275" i="39"/>
  <c r="B1271" i="39"/>
  <c r="C1271" i="39"/>
  <c r="B1267" i="39"/>
  <c r="C1267" i="39"/>
  <c r="B1263" i="39"/>
  <c r="C1263" i="39"/>
  <c r="B1259" i="39"/>
  <c r="C1259" i="39"/>
  <c r="B1255" i="39"/>
  <c r="C1255" i="39"/>
  <c r="B1251" i="39"/>
  <c r="C1251" i="39"/>
  <c r="B1247" i="39"/>
  <c r="C1247" i="39"/>
  <c r="B1243" i="39"/>
  <c r="C1243" i="39"/>
  <c r="B1239" i="39"/>
  <c r="C1239" i="39"/>
  <c r="B1235" i="39"/>
  <c r="C1235" i="39"/>
  <c r="B1231" i="39"/>
  <c r="C1231" i="39"/>
  <c r="B1227" i="39"/>
  <c r="C1227" i="39"/>
  <c r="B1223" i="39"/>
  <c r="C1223" i="39"/>
  <c r="B1219" i="39"/>
  <c r="C1219" i="39"/>
  <c r="B1215" i="39"/>
  <c r="C1215" i="39"/>
  <c r="B1211" i="39"/>
  <c r="C1211" i="39"/>
  <c r="B1207" i="39"/>
  <c r="C1207" i="39"/>
  <c r="B1203" i="39"/>
  <c r="C1203" i="39"/>
  <c r="B1199" i="39"/>
  <c r="C1199" i="39"/>
  <c r="B1195" i="39"/>
  <c r="C1195" i="39"/>
  <c r="B1191" i="39"/>
  <c r="C1191" i="39"/>
  <c r="B1187" i="39"/>
  <c r="C1187" i="39"/>
  <c r="B1183" i="39"/>
  <c r="C1183" i="39"/>
  <c r="B1179" i="39"/>
  <c r="C1179" i="39"/>
  <c r="B1175" i="39"/>
  <c r="C1175" i="39"/>
  <c r="B1171" i="39"/>
  <c r="C1171" i="39"/>
  <c r="B1167" i="39"/>
  <c r="C1167" i="39"/>
  <c r="B1163" i="39"/>
  <c r="C1163" i="39"/>
  <c r="B1159" i="39"/>
  <c r="C1159" i="39"/>
  <c r="B1155" i="39"/>
  <c r="C1155" i="39"/>
  <c r="B1151" i="39"/>
  <c r="C1151" i="39"/>
  <c r="B1147" i="39"/>
  <c r="C1147" i="39"/>
  <c r="B1143" i="39"/>
  <c r="C1143" i="39"/>
  <c r="B1139" i="39"/>
  <c r="C1139" i="39"/>
  <c r="B1135" i="39"/>
  <c r="C1135" i="39"/>
  <c r="B1131" i="39"/>
  <c r="C1131" i="39"/>
  <c r="B1127" i="39"/>
  <c r="C1127" i="39"/>
  <c r="B1123" i="39"/>
  <c r="C1123" i="39"/>
  <c r="B1119" i="39"/>
  <c r="C1119" i="39"/>
  <c r="B1115" i="39"/>
  <c r="C1115" i="39"/>
  <c r="B1111" i="39"/>
  <c r="C1111" i="39"/>
  <c r="B1107" i="39"/>
  <c r="C1107" i="39"/>
  <c r="B1103" i="39"/>
  <c r="C1103" i="39"/>
  <c r="B1099" i="39"/>
  <c r="C1099" i="39"/>
  <c r="B1095" i="39"/>
  <c r="C1095" i="39"/>
  <c r="B1091" i="39"/>
  <c r="C1091" i="39"/>
  <c r="B1087" i="39"/>
  <c r="C1087" i="39"/>
  <c r="B1083" i="39"/>
  <c r="C1083" i="39"/>
  <c r="B1079" i="39"/>
  <c r="C1079" i="39"/>
  <c r="B1075" i="39"/>
  <c r="C1075" i="39"/>
  <c r="B1071" i="39"/>
  <c r="C1071" i="39"/>
  <c r="B1067" i="39"/>
  <c r="C1067" i="39"/>
  <c r="B1063" i="39"/>
  <c r="C1063" i="39"/>
  <c r="B1059" i="39"/>
  <c r="C1059" i="39"/>
  <c r="B1055" i="39"/>
  <c r="C1055" i="39"/>
  <c r="B1051" i="39"/>
  <c r="C1051" i="39"/>
  <c r="B1047" i="39"/>
  <c r="C1047" i="39"/>
  <c r="B1043" i="39"/>
  <c r="C1043" i="39"/>
  <c r="B1039" i="39"/>
  <c r="C1039" i="39"/>
  <c r="B1035" i="39"/>
  <c r="C1035" i="39"/>
  <c r="B1031" i="39"/>
  <c r="C1031" i="39"/>
  <c r="B1027" i="39"/>
  <c r="C1027" i="39"/>
  <c r="B1023" i="39"/>
  <c r="C1023" i="39"/>
  <c r="B1019" i="39"/>
  <c r="C1019" i="39"/>
  <c r="B1015" i="39"/>
  <c r="C1015" i="39"/>
  <c r="B1011" i="39"/>
  <c r="C1011" i="39"/>
  <c r="B1007" i="39"/>
  <c r="C1007" i="39"/>
  <c r="B1003" i="39"/>
  <c r="C1003" i="39"/>
  <c r="B999" i="39"/>
  <c r="C999" i="39"/>
  <c r="B995" i="39"/>
  <c r="C995" i="39"/>
  <c r="B991" i="39"/>
  <c r="C991" i="39"/>
  <c r="B987" i="39"/>
  <c r="C987" i="39"/>
  <c r="B983" i="39"/>
  <c r="C983" i="39"/>
  <c r="B979" i="39"/>
  <c r="C979" i="39"/>
  <c r="B975" i="39"/>
  <c r="C975" i="39"/>
  <c r="B971" i="39"/>
  <c r="C971" i="39"/>
  <c r="B967" i="39"/>
  <c r="C967" i="39"/>
  <c r="B963" i="39"/>
  <c r="C963" i="39"/>
  <c r="B959" i="39"/>
  <c r="C959" i="39"/>
  <c r="B955" i="39"/>
  <c r="C955" i="39"/>
  <c r="B951" i="39"/>
  <c r="C951" i="39"/>
  <c r="B947" i="39"/>
  <c r="C947" i="39"/>
  <c r="B943" i="39"/>
  <c r="C943" i="39"/>
  <c r="B939" i="39"/>
  <c r="C939" i="39"/>
  <c r="B935" i="39"/>
  <c r="C935" i="39"/>
  <c r="B931" i="39"/>
  <c r="C931" i="39"/>
  <c r="B927" i="39"/>
  <c r="C927" i="39"/>
  <c r="B923" i="39"/>
  <c r="C923" i="39"/>
  <c r="B919" i="39"/>
  <c r="C919" i="39"/>
  <c r="B915" i="39"/>
  <c r="C915" i="39"/>
  <c r="B911" i="39"/>
  <c r="C911" i="39"/>
  <c r="B907" i="39"/>
  <c r="C907" i="39"/>
  <c r="B903" i="39"/>
  <c r="C903" i="39"/>
  <c r="B899" i="39"/>
  <c r="C899" i="39"/>
  <c r="B895" i="39"/>
  <c r="C895" i="39"/>
  <c r="B891" i="39"/>
  <c r="C891" i="39"/>
  <c r="B887" i="39"/>
  <c r="C887" i="39"/>
  <c r="B883" i="39"/>
  <c r="C883" i="39"/>
  <c r="B879" i="39"/>
  <c r="C879" i="39"/>
  <c r="B875" i="39"/>
  <c r="C875" i="39"/>
  <c r="B871" i="39"/>
  <c r="C871" i="39"/>
  <c r="B867" i="39"/>
  <c r="C867" i="39"/>
  <c r="B863" i="39"/>
  <c r="C863" i="39"/>
  <c r="B859" i="39"/>
  <c r="C859" i="39"/>
  <c r="B855" i="39"/>
  <c r="C855" i="39"/>
  <c r="B851" i="39"/>
  <c r="C851" i="39"/>
  <c r="B847" i="39"/>
  <c r="C847" i="39"/>
  <c r="B843" i="39"/>
  <c r="C843" i="39"/>
  <c r="B839" i="39"/>
  <c r="C839" i="39"/>
  <c r="B835" i="39"/>
  <c r="C835" i="39"/>
  <c r="B831" i="39"/>
  <c r="C831" i="39"/>
  <c r="B827" i="39"/>
  <c r="C827" i="39"/>
  <c r="B823" i="39"/>
  <c r="C823" i="39"/>
  <c r="B819" i="39"/>
  <c r="C819" i="39"/>
  <c r="B815" i="39"/>
  <c r="C815" i="39"/>
  <c r="B811" i="39"/>
  <c r="C811" i="39"/>
  <c r="B807" i="39"/>
  <c r="C807" i="39"/>
  <c r="B803" i="39"/>
  <c r="C803" i="39"/>
  <c r="B799" i="39"/>
  <c r="C799" i="39"/>
  <c r="B795" i="39"/>
  <c r="C795" i="39"/>
  <c r="B791" i="39"/>
  <c r="C791" i="39"/>
  <c r="B787" i="39"/>
  <c r="C787" i="39"/>
  <c r="B783" i="39"/>
  <c r="C783" i="39"/>
  <c r="B779" i="39"/>
  <c r="C779" i="39"/>
  <c r="B775" i="39"/>
  <c r="C775" i="39"/>
  <c r="B771" i="39"/>
  <c r="C771" i="39"/>
  <c r="B767" i="39"/>
  <c r="C767" i="39"/>
  <c r="B763" i="39"/>
  <c r="C763" i="39"/>
  <c r="B759" i="39"/>
  <c r="C759" i="39"/>
  <c r="B755" i="39"/>
  <c r="C755" i="39"/>
  <c r="B751" i="39"/>
  <c r="C751" i="39"/>
  <c r="B747" i="39"/>
  <c r="C747" i="39"/>
  <c r="B743" i="39"/>
  <c r="C743" i="39"/>
  <c r="B739" i="39"/>
  <c r="C739" i="39"/>
  <c r="B735" i="39"/>
  <c r="C735" i="39"/>
  <c r="B731" i="39"/>
  <c r="C731" i="39"/>
  <c r="B727" i="39"/>
  <c r="C727" i="39"/>
  <c r="B723" i="39"/>
  <c r="C723" i="39"/>
  <c r="B719" i="39"/>
  <c r="C719" i="39"/>
  <c r="B715" i="39"/>
  <c r="C715" i="39"/>
  <c r="B711" i="39"/>
  <c r="C711" i="39"/>
  <c r="B707" i="39"/>
  <c r="C707" i="39"/>
  <c r="B703" i="39"/>
  <c r="C703" i="39"/>
  <c r="B699" i="39"/>
  <c r="C699" i="39"/>
  <c r="B695" i="39"/>
  <c r="C695" i="39"/>
  <c r="B691" i="39"/>
  <c r="C691" i="39"/>
  <c r="B687" i="39"/>
  <c r="C687" i="39"/>
  <c r="B683" i="39"/>
  <c r="C683" i="39"/>
  <c r="B679" i="39"/>
  <c r="C679" i="39"/>
  <c r="B675" i="39"/>
  <c r="C675" i="39"/>
  <c r="B671" i="39"/>
  <c r="C671" i="39"/>
  <c r="B667" i="39"/>
  <c r="C667" i="39"/>
  <c r="B663" i="39"/>
  <c r="C663" i="39"/>
  <c r="B659" i="39"/>
  <c r="C659" i="39"/>
  <c r="B655" i="39"/>
  <c r="C655" i="39"/>
  <c r="B651" i="39"/>
  <c r="C651" i="39"/>
  <c r="B647" i="39"/>
  <c r="C647" i="39"/>
  <c r="B643" i="39"/>
  <c r="C643" i="39"/>
  <c r="B639" i="39"/>
  <c r="C639" i="39"/>
  <c r="B635" i="39"/>
  <c r="C635" i="39"/>
  <c r="B631" i="39"/>
  <c r="C631" i="39"/>
  <c r="B627" i="39"/>
  <c r="C627" i="39"/>
  <c r="B623" i="39"/>
  <c r="C623" i="39"/>
  <c r="B619" i="39"/>
  <c r="C619" i="39"/>
  <c r="B615" i="39"/>
  <c r="C615" i="39"/>
  <c r="B611" i="39"/>
  <c r="C611" i="39"/>
  <c r="B607" i="39"/>
  <c r="C607" i="39"/>
  <c r="B603" i="39"/>
  <c r="C603" i="39"/>
  <c r="B599" i="39"/>
  <c r="C599" i="39"/>
  <c r="B595" i="39"/>
  <c r="C595" i="39"/>
  <c r="B591" i="39"/>
  <c r="C591" i="39"/>
  <c r="B587" i="39"/>
  <c r="C587" i="39"/>
  <c r="B583" i="39"/>
  <c r="C583" i="39"/>
  <c r="B579" i="39"/>
  <c r="C579" i="39"/>
  <c r="B575" i="39"/>
  <c r="C575" i="39"/>
  <c r="B571" i="39"/>
  <c r="C571" i="39"/>
  <c r="B567" i="39"/>
  <c r="C567" i="39"/>
  <c r="B563" i="39"/>
  <c r="C563" i="39"/>
  <c r="B559" i="39"/>
  <c r="C559" i="39"/>
  <c r="B555" i="39"/>
  <c r="C555" i="39"/>
  <c r="B551" i="39"/>
  <c r="C551" i="39"/>
  <c r="B547" i="39"/>
  <c r="C547" i="39"/>
  <c r="B542" i="39"/>
  <c r="C542" i="39"/>
  <c r="B538" i="39"/>
  <c r="C538" i="39"/>
  <c r="B533" i="39"/>
  <c r="C533" i="39"/>
  <c r="B529" i="39"/>
  <c r="C529" i="39"/>
  <c r="B525" i="39"/>
  <c r="C525" i="39"/>
  <c r="B521" i="39"/>
  <c r="C521" i="39"/>
  <c r="B517" i="39"/>
  <c r="C517" i="39"/>
  <c r="B513" i="39"/>
  <c r="C513" i="39"/>
  <c r="B509" i="39"/>
  <c r="C509" i="39"/>
  <c r="B505" i="39"/>
  <c r="C505" i="39"/>
  <c r="B501" i="39"/>
  <c r="C501" i="39"/>
  <c r="B497" i="39"/>
  <c r="C497" i="39"/>
  <c r="B493" i="39"/>
  <c r="C493" i="39"/>
  <c r="B489" i="39"/>
  <c r="C489" i="39"/>
  <c r="B485" i="39"/>
  <c r="C485" i="39"/>
  <c r="B481" i="39"/>
  <c r="C481" i="39"/>
  <c r="B477" i="39"/>
  <c r="C477" i="39"/>
  <c r="B473" i="39"/>
  <c r="C473" i="39"/>
  <c r="B469" i="39"/>
  <c r="C469" i="39"/>
  <c r="B465" i="39"/>
  <c r="C465" i="39"/>
  <c r="B461" i="39"/>
  <c r="C461" i="39"/>
  <c r="B457" i="39"/>
  <c r="C457" i="39"/>
  <c r="B453" i="39"/>
  <c r="C453" i="39"/>
  <c r="B449" i="39"/>
  <c r="C449" i="39"/>
  <c r="B445" i="39"/>
  <c r="C445" i="39"/>
  <c r="B441" i="39"/>
  <c r="C441" i="39"/>
  <c r="B437" i="39"/>
  <c r="C437" i="39"/>
  <c r="B433" i="39"/>
  <c r="C433" i="39"/>
  <c r="B429" i="39"/>
  <c r="C429" i="39"/>
  <c r="B425" i="39"/>
  <c r="C425" i="39"/>
  <c r="B421" i="39"/>
  <c r="C421" i="39"/>
  <c r="B417" i="39"/>
  <c r="C417" i="39"/>
  <c r="B413" i="39"/>
  <c r="C413" i="39"/>
  <c r="B409" i="39"/>
  <c r="C409" i="39"/>
  <c r="B405" i="39"/>
  <c r="C405" i="39"/>
  <c r="B401" i="39"/>
  <c r="C401" i="39"/>
  <c r="B397" i="39"/>
  <c r="C397" i="39"/>
  <c r="B393" i="39"/>
  <c r="C393" i="39"/>
  <c r="B389" i="39"/>
  <c r="C389" i="39"/>
  <c r="B385" i="39"/>
  <c r="C385" i="39"/>
  <c r="B381" i="39"/>
  <c r="C381" i="39"/>
  <c r="B377" i="39"/>
  <c r="C377" i="39"/>
  <c r="B373" i="39"/>
  <c r="C373" i="39"/>
  <c r="B369" i="39"/>
  <c r="C369" i="39"/>
  <c r="B365" i="39"/>
  <c r="C365" i="39"/>
  <c r="B361" i="39"/>
  <c r="C361" i="39"/>
  <c r="B357" i="39"/>
  <c r="C357" i="39"/>
  <c r="B353" i="39"/>
  <c r="C353" i="39"/>
  <c r="B349" i="39"/>
  <c r="C349" i="39"/>
  <c r="B345" i="39"/>
  <c r="C345" i="39"/>
  <c r="B341" i="39"/>
  <c r="C341" i="39"/>
  <c r="B337" i="39"/>
  <c r="C337" i="39"/>
  <c r="B333" i="39"/>
  <c r="C333" i="39"/>
  <c r="B329" i="39"/>
  <c r="C329" i="39"/>
  <c r="B325" i="39"/>
  <c r="C325" i="39"/>
  <c r="B321" i="39"/>
  <c r="C321" i="39"/>
  <c r="B317" i="39"/>
  <c r="C317" i="39"/>
  <c r="B313" i="39"/>
  <c r="C313" i="39"/>
  <c r="B309" i="39"/>
  <c r="C309" i="39"/>
  <c r="B305" i="39"/>
  <c r="C305" i="39"/>
  <c r="B301" i="39"/>
  <c r="C301" i="39"/>
  <c r="B297" i="39"/>
  <c r="C297" i="39"/>
  <c r="B293" i="39"/>
  <c r="C293" i="39"/>
  <c r="B289" i="39"/>
  <c r="C289" i="39"/>
  <c r="B285" i="39"/>
  <c r="C285" i="39"/>
  <c r="B281" i="39"/>
  <c r="C281" i="39"/>
  <c r="B277" i="39"/>
  <c r="C277" i="39"/>
  <c r="B273" i="39"/>
  <c r="C273" i="39"/>
  <c r="B269" i="39"/>
  <c r="C269" i="39"/>
  <c r="B265" i="39"/>
  <c r="C265" i="39"/>
  <c r="B261" i="39"/>
  <c r="C261" i="39"/>
  <c r="B257" i="39"/>
  <c r="C257" i="39"/>
  <c r="B253" i="39"/>
  <c r="C253" i="39"/>
  <c r="B249" i="39"/>
  <c r="C249" i="39"/>
  <c r="B245" i="39"/>
  <c r="C245" i="39"/>
  <c r="B241" i="39"/>
  <c r="C241" i="39"/>
  <c r="B237" i="39"/>
  <c r="C237" i="39"/>
  <c r="B233" i="39"/>
  <c r="C233" i="39"/>
  <c r="B229" i="39"/>
  <c r="C229" i="39"/>
  <c r="B225" i="39"/>
  <c r="C225" i="39"/>
  <c r="B221" i="39"/>
  <c r="C221" i="39"/>
  <c r="B217" i="39"/>
  <c r="C217" i="39"/>
  <c r="B213" i="39"/>
  <c r="C213" i="39"/>
  <c r="B209" i="39"/>
  <c r="C209" i="39"/>
  <c r="B205" i="39"/>
  <c r="C205" i="39"/>
  <c r="B201" i="39"/>
  <c r="C201" i="39"/>
  <c r="B197" i="39"/>
  <c r="C197" i="39"/>
  <c r="B193" i="39"/>
  <c r="C193" i="39"/>
  <c r="B189" i="39"/>
  <c r="C189" i="39"/>
  <c r="B185" i="39"/>
  <c r="C185" i="39"/>
  <c r="B181" i="39"/>
  <c r="C181" i="39"/>
  <c r="B177" i="39"/>
  <c r="C177" i="39"/>
  <c r="B173" i="39"/>
  <c r="C173" i="39"/>
  <c r="B169" i="39"/>
  <c r="C169" i="39"/>
  <c r="B164" i="39"/>
  <c r="C164" i="39"/>
  <c r="B160" i="39"/>
  <c r="C160" i="39"/>
  <c r="B155" i="39"/>
  <c r="C155" i="39"/>
  <c r="B150" i="39"/>
  <c r="C150" i="39"/>
  <c r="B146" i="39"/>
  <c r="C146" i="39"/>
  <c r="B142" i="39"/>
  <c r="C142" i="39"/>
  <c r="B137" i="39"/>
  <c r="C137" i="39"/>
  <c r="B133" i="39"/>
  <c r="C133" i="39"/>
  <c r="B128" i="39"/>
  <c r="C128" i="39"/>
  <c r="B124" i="39"/>
  <c r="C124" i="39"/>
  <c r="B120" i="39"/>
  <c r="C120" i="39"/>
  <c r="B115" i="39"/>
  <c r="C115" i="39"/>
  <c r="B111" i="39"/>
  <c r="C111" i="39"/>
  <c r="B106" i="39"/>
  <c r="C106" i="39"/>
  <c r="B102" i="39"/>
  <c r="C102" i="39"/>
  <c r="B98" i="39"/>
  <c r="C98" i="39"/>
  <c r="B93" i="39"/>
  <c r="C93" i="39"/>
  <c r="B89" i="39"/>
  <c r="C89" i="39"/>
  <c r="B84" i="39"/>
  <c r="C84" i="39"/>
  <c r="B80" i="39"/>
  <c r="C80" i="39"/>
  <c r="B76" i="39"/>
  <c r="C76" i="39"/>
  <c r="B71" i="39"/>
  <c r="C71" i="39"/>
  <c r="B67" i="39"/>
  <c r="C67" i="39"/>
  <c r="B62" i="39"/>
  <c r="C62" i="39"/>
  <c r="B58" i="39"/>
  <c r="C58" i="39"/>
  <c r="B54" i="39"/>
  <c r="C54" i="39"/>
  <c r="B49" i="39"/>
  <c r="C49" i="39"/>
  <c r="B45" i="39"/>
  <c r="C45" i="39"/>
  <c r="B40" i="39"/>
  <c r="C40" i="39"/>
  <c r="B36" i="39"/>
  <c r="C36" i="39"/>
  <c r="B32" i="39"/>
  <c r="C32" i="39"/>
  <c r="B27" i="39"/>
  <c r="C27" i="39"/>
  <c r="B23" i="39"/>
  <c r="C23" i="39"/>
  <c r="B18" i="39"/>
  <c r="C18" i="39"/>
  <c r="B14" i="39"/>
  <c r="C14" i="39"/>
  <c r="B10" i="39"/>
  <c r="C10" i="39"/>
  <c r="P4" i="51"/>
  <c r="R16" i="2"/>
  <c r="U93" i="51"/>
  <c r="U96" i="51"/>
  <c r="U95" i="51"/>
  <c r="U74" i="51"/>
  <c r="S15" i="2"/>
  <c r="T16" i="2" s="1"/>
  <c r="M22" i="51"/>
  <c r="M17" i="51"/>
  <c r="M13" i="51"/>
  <c r="K22" i="51"/>
  <c r="K17" i="51"/>
  <c r="K13" i="51"/>
  <c r="U78" i="51"/>
  <c r="U77" i="51"/>
  <c r="M26" i="51"/>
  <c r="M24" i="51"/>
  <c r="K19" i="51"/>
  <c r="K15" i="51"/>
  <c r="U81" i="51"/>
  <c r="K26" i="51"/>
  <c r="K24" i="51"/>
  <c r="K27" i="51"/>
  <c r="K25" i="51"/>
  <c r="K23" i="51"/>
  <c r="M19" i="51"/>
  <c r="K18" i="51"/>
  <c r="M15" i="51"/>
  <c r="K14" i="51"/>
  <c r="M11" i="51"/>
  <c r="W21" i="51"/>
  <c r="R21" i="51"/>
  <c r="S21" i="51"/>
  <c r="V21" i="51"/>
  <c r="H21" i="51"/>
  <c r="T21" i="51"/>
  <c r="P21" i="51"/>
  <c r="Q21" i="51" s="1"/>
  <c r="N21" i="51"/>
  <c r="O21" i="51" s="1"/>
  <c r="S22" i="51"/>
  <c r="N22" i="51"/>
  <c r="O22" i="51" s="1"/>
  <c r="W22" i="51"/>
  <c r="R22" i="51"/>
  <c r="T22" i="51"/>
  <c r="V22" i="51"/>
  <c r="H22" i="51"/>
  <c r="P22" i="51"/>
  <c r="Q22" i="51" s="1"/>
  <c r="U17" i="51"/>
  <c r="S17" i="51"/>
  <c r="N17" i="51"/>
  <c r="O17" i="51" s="1"/>
  <c r="T17" i="51"/>
  <c r="P17" i="51"/>
  <c r="Q17" i="51" s="1"/>
  <c r="W17" i="51"/>
  <c r="R17" i="51"/>
  <c r="V17" i="51"/>
  <c r="H17" i="51"/>
  <c r="K11" i="51"/>
  <c r="S26" i="51"/>
  <c r="N26" i="51"/>
  <c r="O26" i="51" s="1"/>
  <c r="P26" i="51"/>
  <c r="Q26" i="51" s="1"/>
  <c r="W26" i="51"/>
  <c r="R26" i="51"/>
  <c r="V26" i="51"/>
  <c r="H26" i="51"/>
  <c r="T26" i="51"/>
  <c r="M21" i="51"/>
  <c r="S13" i="51"/>
  <c r="N13" i="51"/>
  <c r="O13" i="51" s="1"/>
  <c r="W13" i="51"/>
  <c r="R13" i="51"/>
  <c r="V13" i="51"/>
  <c r="H13" i="51"/>
  <c r="T13" i="51"/>
  <c r="P13" i="51"/>
  <c r="Q13" i="51" s="1"/>
  <c r="T27" i="51"/>
  <c r="P27" i="51"/>
  <c r="Q27" i="51" s="1"/>
  <c r="V27" i="51"/>
  <c r="S27" i="51"/>
  <c r="N27" i="51"/>
  <c r="O27" i="51" s="1"/>
  <c r="W27" i="51"/>
  <c r="R27" i="51"/>
  <c r="H27" i="51"/>
  <c r="W25" i="51"/>
  <c r="R25" i="51"/>
  <c r="N25" i="51"/>
  <c r="O25" i="51" s="1"/>
  <c r="V25" i="51"/>
  <c r="H25" i="51"/>
  <c r="T25" i="51"/>
  <c r="P25" i="51"/>
  <c r="Q25" i="51" s="1"/>
  <c r="S25" i="51"/>
  <c r="T23" i="51"/>
  <c r="P23" i="51"/>
  <c r="Q23" i="51" s="1"/>
  <c r="H23" i="51"/>
  <c r="S23" i="51"/>
  <c r="N23" i="51"/>
  <c r="O23" i="51" s="1"/>
  <c r="W23" i="51"/>
  <c r="R23" i="51"/>
  <c r="V23" i="51"/>
  <c r="K21" i="51"/>
  <c r="T18" i="51"/>
  <c r="P18" i="51"/>
  <c r="Q18" i="51" s="1"/>
  <c r="V18" i="51"/>
  <c r="S18" i="51"/>
  <c r="N18" i="51"/>
  <c r="O18" i="51" s="1"/>
  <c r="W18" i="51"/>
  <c r="R18" i="51"/>
  <c r="H18" i="51"/>
  <c r="K16" i="51"/>
  <c r="T14" i="51"/>
  <c r="P14" i="51"/>
  <c r="Q14" i="51" s="1"/>
  <c r="H14" i="51"/>
  <c r="S14" i="51"/>
  <c r="N14" i="51"/>
  <c r="O14" i="51" s="1"/>
  <c r="W14" i="51"/>
  <c r="R14" i="51"/>
  <c r="V14" i="51"/>
  <c r="K12" i="51"/>
  <c r="V24" i="51"/>
  <c r="H24" i="51"/>
  <c r="T24" i="51"/>
  <c r="P24" i="51"/>
  <c r="Q24" i="51" s="1"/>
  <c r="S24" i="51"/>
  <c r="N24" i="51"/>
  <c r="O24" i="51" s="1"/>
  <c r="W24" i="51"/>
  <c r="R24" i="51"/>
  <c r="W16" i="51"/>
  <c r="R16" i="51"/>
  <c r="N16" i="51"/>
  <c r="O16" i="51" s="1"/>
  <c r="V16" i="51"/>
  <c r="H16" i="51"/>
  <c r="T16" i="51"/>
  <c r="P16" i="51"/>
  <c r="Q16" i="51" s="1"/>
  <c r="S16" i="51"/>
  <c r="W12" i="51"/>
  <c r="R12" i="51"/>
  <c r="S12" i="51"/>
  <c r="V12" i="51"/>
  <c r="H12" i="51"/>
  <c r="T12" i="51"/>
  <c r="P12" i="51"/>
  <c r="Q12" i="51" s="1"/>
  <c r="N12" i="51"/>
  <c r="O12" i="51" s="1"/>
  <c r="M16" i="51"/>
  <c r="M12" i="51"/>
  <c r="V10" i="51"/>
  <c r="H10" i="51"/>
  <c r="W10" i="51"/>
  <c r="R10" i="51"/>
  <c r="T10" i="51"/>
  <c r="P10" i="51"/>
  <c r="Q10" i="51" s="1"/>
  <c r="S10" i="51"/>
  <c r="N10" i="51"/>
  <c r="O10" i="51" s="1"/>
  <c r="M27" i="51"/>
  <c r="M25" i="51"/>
  <c r="M23" i="51"/>
  <c r="V19" i="51"/>
  <c r="H19" i="51"/>
  <c r="W19" i="51"/>
  <c r="R19" i="51"/>
  <c r="T19" i="51"/>
  <c r="P19" i="51"/>
  <c r="Q19" i="51" s="1"/>
  <c r="S19" i="51"/>
  <c r="N19" i="51"/>
  <c r="O19" i="51" s="1"/>
  <c r="M18" i="51"/>
  <c r="V15" i="51"/>
  <c r="H15" i="51"/>
  <c r="T15" i="51"/>
  <c r="P15" i="51"/>
  <c r="Q15" i="51" s="1"/>
  <c r="S15" i="51"/>
  <c r="N15" i="51"/>
  <c r="O15" i="51" s="1"/>
  <c r="W15" i="51"/>
  <c r="R15" i="51"/>
  <c r="M14" i="51"/>
  <c r="V11" i="51"/>
  <c r="H11" i="51"/>
  <c r="R11" i="51"/>
  <c r="T11" i="51"/>
  <c r="P11" i="51"/>
  <c r="Q11" i="51" s="1"/>
  <c r="S11" i="51"/>
  <c r="N11" i="51"/>
  <c r="O11" i="51" s="1"/>
  <c r="W11" i="51"/>
  <c r="U101" i="51"/>
  <c r="U94" i="51"/>
  <c r="U80" i="51"/>
  <c r="U76" i="51"/>
  <c r="U98" i="51"/>
  <c r="U58" i="51"/>
  <c r="U100" i="51"/>
  <c r="U65" i="51"/>
  <c r="U60" i="51"/>
  <c r="U56" i="51"/>
  <c r="U51" i="51"/>
  <c r="U21" i="51"/>
  <c r="U62" i="51"/>
  <c r="U19" i="51"/>
  <c r="U61" i="51"/>
  <c r="U57" i="51"/>
  <c r="U52" i="51"/>
  <c r="U13" i="51"/>
  <c r="U45" i="51"/>
  <c r="U24" i="51"/>
  <c r="U26" i="51"/>
  <c r="U30" i="51"/>
  <c r="U22" i="51"/>
  <c r="U18" i="51"/>
  <c r="U36" i="51"/>
  <c r="U15" i="51"/>
  <c r="U43" i="51"/>
  <c r="U38" i="51"/>
  <c r="U16" i="51"/>
  <c r="U39" i="51"/>
  <c r="U73" i="51"/>
  <c r="U92" i="51"/>
  <c r="U25" i="51"/>
  <c r="U63" i="51"/>
  <c r="U59" i="51"/>
  <c r="U55" i="51"/>
  <c r="U50" i="51"/>
  <c r="U102" i="51"/>
  <c r="U90" i="51"/>
  <c r="U23" i="51"/>
  <c r="U14" i="51"/>
  <c r="U54" i="51"/>
  <c r="U83" i="51"/>
  <c r="I3213" i="39"/>
  <c r="J3213" i="39"/>
  <c r="N3213" i="39"/>
  <c r="R3213" i="39"/>
  <c r="K3213" i="39"/>
  <c r="O3213" i="39"/>
  <c r="L3213" i="39"/>
  <c r="P3213" i="39"/>
  <c r="M3213" i="39"/>
  <c r="Q3213" i="39"/>
  <c r="I3205" i="39"/>
  <c r="J3205" i="39"/>
  <c r="N3205" i="39"/>
  <c r="R3205" i="39"/>
  <c r="K3205" i="39"/>
  <c r="O3205" i="39"/>
  <c r="L3205" i="39"/>
  <c r="P3205" i="39"/>
  <c r="M3205" i="39"/>
  <c r="Q3205" i="39"/>
  <c r="I3197" i="39"/>
  <c r="J3197" i="39"/>
  <c r="N3197" i="39"/>
  <c r="R3197" i="39"/>
  <c r="K3197" i="39"/>
  <c r="O3197" i="39"/>
  <c r="L3197" i="39"/>
  <c r="P3197" i="39"/>
  <c r="M3197" i="39"/>
  <c r="Q3197" i="39"/>
  <c r="I3189" i="39"/>
  <c r="J3189" i="39"/>
  <c r="N3189" i="39"/>
  <c r="R3189" i="39"/>
  <c r="K3189" i="39"/>
  <c r="O3189" i="39"/>
  <c r="L3189" i="39"/>
  <c r="P3189" i="39"/>
  <c r="M3189" i="39"/>
  <c r="Q3189" i="39"/>
  <c r="I3181" i="39"/>
  <c r="J3181" i="39"/>
  <c r="N3181" i="39"/>
  <c r="R3181" i="39"/>
  <c r="K3181" i="39"/>
  <c r="O3181" i="39"/>
  <c r="L3181" i="39"/>
  <c r="P3181" i="39"/>
  <c r="M3181" i="39"/>
  <c r="Q3181" i="39"/>
  <c r="I3173" i="39"/>
  <c r="J3173" i="39"/>
  <c r="N3173" i="39"/>
  <c r="R3173" i="39"/>
  <c r="K3173" i="39"/>
  <c r="O3173" i="39"/>
  <c r="L3173" i="39"/>
  <c r="P3173" i="39"/>
  <c r="M3173" i="39"/>
  <c r="Q3173" i="39"/>
  <c r="I3165" i="39"/>
  <c r="J3165" i="39"/>
  <c r="N3165" i="39"/>
  <c r="R3165" i="39"/>
  <c r="K3165" i="39"/>
  <c r="O3165" i="39"/>
  <c r="L3165" i="39"/>
  <c r="P3165" i="39"/>
  <c r="M3165" i="39"/>
  <c r="Q3165" i="39"/>
  <c r="I3157" i="39"/>
  <c r="J3157" i="39"/>
  <c r="N3157" i="39"/>
  <c r="R3157" i="39"/>
  <c r="K3157" i="39"/>
  <c r="O3157" i="39"/>
  <c r="L3157" i="39"/>
  <c r="P3157" i="39"/>
  <c r="M3157" i="39"/>
  <c r="Q3157" i="39"/>
  <c r="I3149" i="39"/>
  <c r="J3149" i="39"/>
  <c r="N3149" i="39"/>
  <c r="R3149" i="39"/>
  <c r="K3149" i="39"/>
  <c r="O3149" i="39"/>
  <c r="L3149" i="39"/>
  <c r="P3149" i="39"/>
  <c r="M3149" i="39"/>
  <c r="Q3149" i="39"/>
  <c r="I3141" i="39"/>
  <c r="J3141" i="39"/>
  <c r="N3141" i="39"/>
  <c r="R3141" i="39"/>
  <c r="K3141" i="39"/>
  <c r="O3141" i="39"/>
  <c r="L3141" i="39"/>
  <c r="P3141" i="39"/>
  <c r="M3141" i="39"/>
  <c r="Q3141" i="39"/>
  <c r="I3133" i="39"/>
  <c r="J3133" i="39"/>
  <c r="N3133" i="39"/>
  <c r="R3133" i="39"/>
  <c r="K3133" i="39"/>
  <c r="O3133" i="39"/>
  <c r="L3133" i="39"/>
  <c r="P3133" i="39"/>
  <c r="M3133" i="39"/>
  <c r="Q3133" i="39"/>
  <c r="I3125" i="39"/>
  <c r="J3125" i="39"/>
  <c r="N3125" i="39"/>
  <c r="R3125" i="39"/>
  <c r="K3125" i="39"/>
  <c r="O3125" i="39"/>
  <c r="L3125" i="39"/>
  <c r="P3125" i="39"/>
  <c r="M3125" i="39"/>
  <c r="Q3125" i="39"/>
  <c r="I3117" i="39"/>
  <c r="J3117" i="39"/>
  <c r="N3117" i="39"/>
  <c r="R3117" i="39"/>
  <c r="K3117" i="39"/>
  <c r="O3117" i="39"/>
  <c r="L3117" i="39"/>
  <c r="P3117" i="39"/>
  <c r="M3117" i="39"/>
  <c r="Q3117" i="39"/>
  <c r="I3109" i="39"/>
  <c r="J3109" i="39"/>
  <c r="N3109" i="39"/>
  <c r="R3109" i="39"/>
  <c r="K3109" i="39"/>
  <c r="O3109" i="39"/>
  <c r="L3109" i="39"/>
  <c r="P3109" i="39"/>
  <c r="M3109" i="39"/>
  <c r="Q3109" i="39"/>
  <c r="I3101" i="39"/>
  <c r="J3101" i="39"/>
  <c r="N3101" i="39"/>
  <c r="R3101" i="39"/>
  <c r="K3101" i="39"/>
  <c r="O3101" i="39"/>
  <c r="L3101" i="39"/>
  <c r="P3101" i="39"/>
  <c r="M3101" i="39"/>
  <c r="Q3101" i="39"/>
  <c r="I3093" i="39"/>
  <c r="J3093" i="39"/>
  <c r="N3093" i="39"/>
  <c r="R3093" i="39"/>
  <c r="K3093" i="39"/>
  <c r="O3093" i="39"/>
  <c r="L3093" i="39"/>
  <c r="P3093" i="39"/>
  <c r="M3093" i="39"/>
  <c r="Q3093" i="39"/>
  <c r="I3085" i="39"/>
  <c r="J3085" i="39"/>
  <c r="N3085" i="39"/>
  <c r="R3085" i="39"/>
  <c r="K3085" i="39"/>
  <c r="O3085" i="39"/>
  <c r="L3085" i="39"/>
  <c r="P3085" i="39"/>
  <c r="M3085" i="39"/>
  <c r="Q3085" i="39"/>
  <c r="I3077" i="39"/>
  <c r="J3077" i="39"/>
  <c r="N3077" i="39"/>
  <c r="R3077" i="39"/>
  <c r="K3077" i="39"/>
  <c r="O3077" i="39"/>
  <c r="L3077" i="39"/>
  <c r="P3077" i="39"/>
  <c r="M3077" i="39"/>
  <c r="Q3077" i="39"/>
  <c r="I3069" i="39"/>
  <c r="J3069" i="39"/>
  <c r="N3069" i="39"/>
  <c r="R3069" i="39"/>
  <c r="K3069" i="39"/>
  <c r="O3069" i="39"/>
  <c r="L3069" i="39"/>
  <c r="P3069" i="39"/>
  <c r="M3069" i="39"/>
  <c r="Q3069" i="39"/>
  <c r="I3061" i="39"/>
  <c r="J3061" i="39"/>
  <c r="N3061" i="39"/>
  <c r="R3061" i="39"/>
  <c r="K3061" i="39"/>
  <c r="O3061" i="39"/>
  <c r="L3061" i="39"/>
  <c r="P3061" i="39"/>
  <c r="M3061" i="39"/>
  <c r="Q3061" i="39"/>
  <c r="I3053" i="39"/>
  <c r="J3053" i="39"/>
  <c r="N3053" i="39"/>
  <c r="R3053" i="39"/>
  <c r="K3053" i="39"/>
  <c r="O3053" i="39"/>
  <c r="L3053" i="39"/>
  <c r="P3053" i="39"/>
  <c r="M3053" i="39"/>
  <c r="Q3053" i="39"/>
  <c r="I3045" i="39"/>
  <c r="J3045" i="39"/>
  <c r="N3045" i="39"/>
  <c r="R3045" i="39"/>
  <c r="K3045" i="39"/>
  <c r="O3045" i="39"/>
  <c r="L3045" i="39"/>
  <c r="P3045" i="39"/>
  <c r="M3045" i="39"/>
  <c r="Q3045" i="39"/>
  <c r="I3037" i="39"/>
  <c r="J3037" i="39"/>
  <c r="N3037" i="39"/>
  <c r="R3037" i="39"/>
  <c r="K3037" i="39"/>
  <c r="O3037" i="39"/>
  <c r="L3037" i="39"/>
  <c r="P3037" i="39"/>
  <c r="M3037" i="39"/>
  <c r="Q3037" i="39"/>
  <c r="I3029" i="39"/>
  <c r="L3029" i="39"/>
  <c r="P3029" i="39"/>
  <c r="K3029" i="39"/>
  <c r="O3029" i="39"/>
  <c r="M3029" i="39"/>
  <c r="N3029" i="39"/>
  <c r="Q3029" i="39"/>
  <c r="J3029" i="39"/>
  <c r="R3029" i="39"/>
  <c r="I3021" i="39"/>
  <c r="L3021" i="39"/>
  <c r="P3021" i="39"/>
  <c r="M3021" i="39"/>
  <c r="Q3021" i="39"/>
  <c r="J3021" i="39"/>
  <c r="N3021" i="39"/>
  <c r="R3021" i="39"/>
  <c r="K3021" i="39"/>
  <c r="O3021" i="39"/>
  <c r="I3013" i="39"/>
  <c r="L3013" i="39"/>
  <c r="P3013" i="39"/>
  <c r="M3013" i="39"/>
  <c r="Q3013" i="39"/>
  <c r="J3013" i="39"/>
  <c r="N3013" i="39"/>
  <c r="R3013" i="39"/>
  <c r="K3013" i="39"/>
  <c r="O3013" i="39"/>
  <c r="I3005" i="39"/>
  <c r="L3005" i="39"/>
  <c r="P3005" i="39"/>
  <c r="M3005" i="39"/>
  <c r="Q3005" i="39"/>
  <c r="J3005" i="39"/>
  <c r="N3005" i="39"/>
  <c r="R3005" i="39"/>
  <c r="K3005" i="39"/>
  <c r="O3005" i="39"/>
  <c r="I2997" i="39"/>
  <c r="L2997" i="39"/>
  <c r="P2997" i="39"/>
  <c r="M2997" i="39"/>
  <c r="Q2997" i="39"/>
  <c r="J2997" i="39"/>
  <c r="N2997" i="39"/>
  <c r="R2997" i="39"/>
  <c r="K2997" i="39"/>
  <c r="O2997" i="39"/>
  <c r="K2994" i="39"/>
  <c r="O2994" i="39"/>
  <c r="L2994" i="39"/>
  <c r="P2994" i="39"/>
  <c r="M2994" i="39"/>
  <c r="Q2994" i="39"/>
  <c r="J2994" i="39"/>
  <c r="N2994" i="39"/>
  <c r="R2994" i="39"/>
  <c r="L2989" i="39"/>
  <c r="P2989" i="39"/>
  <c r="M2989" i="39"/>
  <c r="Q2989" i="39"/>
  <c r="J2989" i="39"/>
  <c r="N2989" i="39"/>
  <c r="R2989" i="39"/>
  <c r="K2989" i="39"/>
  <c r="O2989" i="39"/>
  <c r="K2986" i="39"/>
  <c r="O2986" i="39"/>
  <c r="L2986" i="39"/>
  <c r="P2986" i="39"/>
  <c r="M2986" i="39"/>
  <c r="Q2986" i="39"/>
  <c r="J2986" i="39"/>
  <c r="N2986" i="39"/>
  <c r="R2986" i="39"/>
  <c r="J2983" i="39"/>
  <c r="N2983" i="39"/>
  <c r="R2983" i="39"/>
  <c r="K2983" i="39"/>
  <c r="O2983" i="39"/>
  <c r="L2983" i="39"/>
  <c r="P2983" i="39"/>
  <c r="M2983" i="39"/>
  <c r="Q2983" i="39"/>
  <c r="L2981" i="39"/>
  <c r="P2981" i="39"/>
  <c r="M2981" i="39"/>
  <c r="Q2981" i="39"/>
  <c r="J2981" i="39"/>
  <c r="N2981" i="39"/>
  <c r="R2981" i="39"/>
  <c r="K2981" i="39"/>
  <c r="O2981" i="39"/>
  <c r="K2978" i="39"/>
  <c r="O2978" i="39"/>
  <c r="L2978" i="39"/>
  <c r="P2978" i="39"/>
  <c r="M2978" i="39"/>
  <c r="Q2978" i="39"/>
  <c r="J2978" i="39"/>
  <c r="N2978" i="39"/>
  <c r="R2978" i="39"/>
  <c r="J2975" i="39"/>
  <c r="N2975" i="39"/>
  <c r="R2975" i="39"/>
  <c r="K2975" i="39"/>
  <c r="O2975" i="39"/>
  <c r="L2975" i="39"/>
  <c r="P2975" i="39"/>
  <c r="M2975" i="39"/>
  <c r="Q2975" i="39"/>
  <c r="L2973" i="39"/>
  <c r="P2973" i="39"/>
  <c r="M2973" i="39"/>
  <c r="Q2973" i="39"/>
  <c r="J2973" i="39"/>
  <c r="N2973" i="39"/>
  <c r="R2973" i="39"/>
  <c r="K2973" i="39"/>
  <c r="O2973" i="39"/>
  <c r="K2970" i="39"/>
  <c r="O2970" i="39"/>
  <c r="L2970" i="39"/>
  <c r="P2970" i="39"/>
  <c r="M2970" i="39"/>
  <c r="Q2970" i="39"/>
  <c r="J2970" i="39"/>
  <c r="N2970" i="39"/>
  <c r="R2970" i="39"/>
  <c r="J2967" i="39"/>
  <c r="N2967" i="39"/>
  <c r="R2967" i="39"/>
  <c r="K2967" i="39"/>
  <c r="O2967" i="39"/>
  <c r="L2967" i="39"/>
  <c r="P2967" i="39"/>
  <c r="M2967" i="39"/>
  <c r="Q2967" i="39"/>
  <c r="L2965" i="39"/>
  <c r="P2965" i="39"/>
  <c r="M2965" i="39"/>
  <c r="Q2965" i="39"/>
  <c r="J2965" i="39"/>
  <c r="N2965" i="39"/>
  <c r="R2965" i="39"/>
  <c r="K2965" i="39"/>
  <c r="O2965" i="39"/>
  <c r="K2962" i="39"/>
  <c r="O2962" i="39"/>
  <c r="L2962" i="39"/>
  <c r="P2962" i="39"/>
  <c r="M2962" i="39"/>
  <c r="Q2962" i="39"/>
  <c r="J2962" i="39"/>
  <c r="N2962" i="39"/>
  <c r="R2962" i="39"/>
  <c r="J2959" i="39"/>
  <c r="N2959" i="39"/>
  <c r="R2959" i="39"/>
  <c r="K2959" i="39"/>
  <c r="O2959" i="39"/>
  <c r="L2959" i="39"/>
  <c r="P2959" i="39"/>
  <c r="M2959" i="39"/>
  <c r="Q2959" i="39"/>
  <c r="L2957" i="39"/>
  <c r="P2957" i="39"/>
  <c r="M2957" i="39"/>
  <c r="Q2957" i="39"/>
  <c r="J2957" i="39"/>
  <c r="N2957" i="39"/>
  <c r="R2957" i="39"/>
  <c r="K2957" i="39"/>
  <c r="O2957" i="39"/>
  <c r="K2954" i="39"/>
  <c r="O2954" i="39"/>
  <c r="L2954" i="39"/>
  <c r="P2954" i="39"/>
  <c r="M2954" i="39"/>
  <c r="Q2954" i="39"/>
  <c r="J2954" i="39"/>
  <c r="N2954" i="39"/>
  <c r="R2954" i="39"/>
  <c r="J2951" i="39"/>
  <c r="N2951" i="39"/>
  <c r="R2951" i="39"/>
  <c r="K2951" i="39"/>
  <c r="O2951" i="39"/>
  <c r="L2951" i="39"/>
  <c r="P2951" i="39"/>
  <c r="M2951" i="39"/>
  <c r="Q2951" i="39"/>
  <c r="L2949" i="39"/>
  <c r="P2949" i="39"/>
  <c r="M2949" i="39"/>
  <c r="Q2949" i="39"/>
  <c r="J2949" i="39"/>
  <c r="N2949" i="39"/>
  <c r="R2949" i="39"/>
  <c r="K2949" i="39"/>
  <c r="O2949" i="39"/>
  <c r="K2946" i="39"/>
  <c r="O2946" i="39"/>
  <c r="L2946" i="39"/>
  <c r="P2946" i="39"/>
  <c r="M2946" i="39"/>
  <c r="Q2946" i="39"/>
  <c r="J2946" i="39"/>
  <c r="N2946" i="39"/>
  <c r="R2946" i="39"/>
  <c r="J2943" i="39"/>
  <c r="N2943" i="39"/>
  <c r="R2943" i="39"/>
  <c r="K2943" i="39"/>
  <c r="O2943" i="39"/>
  <c r="L2943" i="39"/>
  <c r="P2943" i="39"/>
  <c r="M2943" i="39"/>
  <c r="Q2943" i="39"/>
  <c r="L2941" i="39"/>
  <c r="P2941" i="39"/>
  <c r="M2941" i="39"/>
  <c r="Q2941" i="39"/>
  <c r="J2941" i="39"/>
  <c r="N2941" i="39"/>
  <c r="R2941" i="39"/>
  <c r="K2941" i="39"/>
  <c r="O2941" i="39"/>
  <c r="K2938" i="39"/>
  <c r="O2938" i="39"/>
  <c r="L2938" i="39"/>
  <c r="P2938" i="39"/>
  <c r="M2938" i="39"/>
  <c r="Q2938" i="39"/>
  <c r="J2938" i="39"/>
  <c r="N2938" i="39"/>
  <c r="R2938" i="39"/>
  <c r="J2935" i="39"/>
  <c r="N2935" i="39"/>
  <c r="R2935" i="39"/>
  <c r="K2935" i="39"/>
  <c r="O2935" i="39"/>
  <c r="L2935" i="39"/>
  <c r="P2935" i="39"/>
  <c r="M2935" i="39"/>
  <c r="Q2935" i="39"/>
  <c r="L2933" i="39"/>
  <c r="P2933" i="39"/>
  <c r="M2933" i="39"/>
  <c r="Q2933" i="39"/>
  <c r="J2933" i="39"/>
  <c r="N2933" i="39"/>
  <c r="R2933" i="39"/>
  <c r="K2933" i="39"/>
  <c r="O2933" i="39"/>
  <c r="K2930" i="39"/>
  <c r="O2930" i="39"/>
  <c r="L2930" i="39"/>
  <c r="P2930" i="39"/>
  <c r="M2930" i="39"/>
  <c r="Q2930" i="39"/>
  <c r="J2930" i="39"/>
  <c r="N2930" i="39"/>
  <c r="R2930" i="39"/>
  <c r="J2927" i="39"/>
  <c r="N2927" i="39"/>
  <c r="R2927" i="39"/>
  <c r="K2927" i="39"/>
  <c r="O2927" i="39"/>
  <c r="L2927" i="39"/>
  <c r="P2927" i="39"/>
  <c r="M2927" i="39"/>
  <c r="Q2927" i="39"/>
  <c r="L2925" i="39"/>
  <c r="P2925" i="39"/>
  <c r="M2925" i="39"/>
  <c r="Q2925" i="39"/>
  <c r="J2925" i="39"/>
  <c r="N2925" i="39"/>
  <c r="R2925" i="39"/>
  <c r="K2925" i="39"/>
  <c r="O2925" i="39"/>
  <c r="K2922" i="39"/>
  <c r="O2922" i="39"/>
  <c r="L2922" i="39"/>
  <c r="P2922" i="39"/>
  <c r="M2922" i="39"/>
  <c r="Q2922" i="39"/>
  <c r="J2922" i="39"/>
  <c r="N2922" i="39"/>
  <c r="R2922" i="39"/>
  <c r="J2919" i="39"/>
  <c r="N2919" i="39"/>
  <c r="R2919" i="39"/>
  <c r="K2919" i="39"/>
  <c r="O2919" i="39"/>
  <c r="L2919" i="39"/>
  <c r="P2919" i="39"/>
  <c r="M2919" i="39"/>
  <c r="Q2919" i="39"/>
  <c r="L2917" i="39"/>
  <c r="P2917" i="39"/>
  <c r="M2917" i="39"/>
  <c r="Q2917" i="39"/>
  <c r="J2917" i="39"/>
  <c r="N2917" i="39"/>
  <c r="R2917" i="39"/>
  <c r="K2917" i="39"/>
  <c r="O2917" i="39"/>
  <c r="K2914" i="39"/>
  <c r="O2914" i="39"/>
  <c r="L2914" i="39"/>
  <c r="P2914" i="39"/>
  <c r="M2914" i="39"/>
  <c r="Q2914" i="39"/>
  <c r="J2914" i="39"/>
  <c r="N2914" i="39"/>
  <c r="R2914" i="39"/>
  <c r="J2911" i="39"/>
  <c r="N2911" i="39"/>
  <c r="R2911" i="39"/>
  <c r="K2911" i="39"/>
  <c r="O2911" i="39"/>
  <c r="L2911" i="39"/>
  <c r="P2911" i="39"/>
  <c r="M2911" i="39"/>
  <c r="Q2911" i="39"/>
  <c r="L2909" i="39"/>
  <c r="P2909" i="39"/>
  <c r="M2909" i="39"/>
  <c r="Q2909" i="39"/>
  <c r="J2909" i="39"/>
  <c r="N2909" i="39"/>
  <c r="R2909" i="39"/>
  <c r="K2909" i="39"/>
  <c r="O2909" i="39"/>
  <c r="K2906" i="39"/>
  <c r="O2906" i="39"/>
  <c r="L2906" i="39"/>
  <c r="P2906" i="39"/>
  <c r="M2906" i="39"/>
  <c r="Q2906" i="39"/>
  <c r="J2906" i="39"/>
  <c r="N2906" i="39"/>
  <c r="R2906" i="39"/>
  <c r="J2903" i="39"/>
  <c r="N2903" i="39"/>
  <c r="R2903" i="39"/>
  <c r="K2903" i="39"/>
  <c r="O2903" i="39"/>
  <c r="L2903" i="39"/>
  <c r="P2903" i="39"/>
  <c r="M2903" i="39"/>
  <c r="Q2903" i="39"/>
  <c r="L2901" i="39"/>
  <c r="P2901" i="39"/>
  <c r="M2901" i="39"/>
  <c r="Q2901" i="39"/>
  <c r="J2901" i="39"/>
  <c r="N2901" i="39"/>
  <c r="R2901" i="39"/>
  <c r="K2901" i="39"/>
  <c r="O2901" i="39"/>
  <c r="K2898" i="39"/>
  <c r="O2898" i="39"/>
  <c r="L2898" i="39"/>
  <c r="P2898" i="39"/>
  <c r="M2898" i="39"/>
  <c r="Q2898" i="39"/>
  <c r="J2898" i="39"/>
  <c r="N2898" i="39"/>
  <c r="R2898" i="39"/>
  <c r="J2895" i="39"/>
  <c r="N2895" i="39"/>
  <c r="R2895" i="39"/>
  <c r="K2895" i="39"/>
  <c r="O2895" i="39"/>
  <c r="L2895" i="39"/>
  <c r="P2895" i="39"/>
  <c r="M2895" i="39"/>
  <c r="Q2895" i="39"/>
  <c r="L2893" i="39"/>
  <c r="P2893" i="39"/>
  <c r="M2893" i="39"/>
  <c r="Q2893" i="39"/>
  <c r="J2893" i="39"/>
  <c r="N2893" i="39"/>
  <c r="R2893" i="39"/>
  <c r="K2893" i="39"/>
  <c r="O2893" i="39"/>
  <c r="K2890" i="39"/>
  <c r="O2890" i="39"/>
  <c r="L2890" i="39"/>
  <c r="P2890" i="39"/>
  <c r="M2890" i="39"/>
  <c r="Q2890" i="39"/>
  <c r="J2890" i="39"/>
  <c r="N2890" i="39"/>
  <c r="R2890" i="39"/>
  <c r="J2887" i="39"/>
  <c r="N2887" i="39"/>
  <c r="R2887" i="39"/>
  <c r="K2887" i="39"/>
  <c r="O2887" i="39"/>
  <c r="L2887" i="39"/>
  <c r="P2887" i="39"/>
  <c r="M2887" i="39"/>
  <c r="Q2887" i="39"/>
  <c r="L2885" i="39"/>
  <c r="P2885" i="39"/>
  <c r="M2885" i="39"/>
  <c r="Q2885" i="39"/>
  <c r="J2885" i="39"/>
  <c r="N2885" i="39"/>
  <c r="R2885" i="39"/>
  <c r="K2885" i="39"/>
  <c r="O2885" i="39"/>
  <c r="L2869" i="39"/>
  <c r="P2869" i="39"/>
  <c r="M2869" i="39"/>
  <c r="Q2869" i="39"/>
  <c r="J2869" i="39"/>
  <c r="N2869" i="39"/>
  <c r="R2869" i="39"/>
  <c r="K2869" i="39"/>
  <c r="O2869" i="39"/>
  <c r="I2869" i="39"/>
  <c r="L2853" i="39"/>
  <c r="P2853" i="39"/>
  <c r="M2853" i="39"/>
  <c r="Q2853" i="39"/>
  <c r="J2853" i="39"/>
  <c r="N2853" i="39"/>
  <c r="R2853" i="39"/>
  <c r="K2853" i="39"/>
  <c r="O2853" i="39"/>
  <c r="I2853" i="39"/>
  <c r="L2837" i="39"/>
  <c r="P2837" i="39"/>
  <c r="M2837" i="39"/>
  <c r="Q2837" i="39"/>
  <c r="J2837" i="39"/>
  <c r="N2837" i="39"/>
  <c r="R2837" i="39"/>
  <c r="K2837" i="39"/>
  <c r="O2837" i="39"/>
  <c r="I2837" i="39"/>
  <c r="L2809" i="39"/>
  <c r="P2809" i="39"/>
  <c r="M2809" i="39"/>
  <c r="Q2809" i="39"/>
  <c r="J2809" i="39"/>
  <c r="N2809" i="39"/>
  <c r="R2809" i="39"/>
  <c r="K2809" i="39"/>
  <c r="O2809" i="39"/>
  <c r="I2809" i="39"/>
  <c r="J2787" i="39"/>
  <c r="N2787" i="39"/>
  <c r="R2787" i="39"/>
  <c r="K2787" i="39"/>
  <c r="O2787" i="39"/>
  <c r="L2787" i="39"/>
  <c r="P2787" i="39"/>
  <c r="M2787" i="39"/>
  <c r="Q2787" i="39"/>
  <c r="I2731" i="39"/>
  <c r="J2731" i="39"/>
  <c r="N2731" i="39"/>
  <c r="R2731" i="39"/>
  <c r="K2731" i="39"/>
  <c r="O2731" i="39"/>
  <c r="L2731" i="39"/>
  <c r="P2731" i="39"/>
  <c r="M2731" i="39"/>
  <c r="Q2731" i="39"/>
  <c r="I2695" i="39"/>
  <c r="L2695" i="39"/>
  <c r="P2695" i="39"/>
  <c r="M2695" i="39"/>
  <c r="Q2695" i="39"/>
  <c r="J2695" i="39"/>
  <c r="N2695" i="39"/>
  <c r="R2695" i="39"/>
  <c r="K2695" i="39"/>
  <c r="O2695" i="39"/>
  <c r="I2679" i="39"/>
  <c r="L2679" i="39"/>
  <c r="P2679" i="39"/>
  <c r="M2679" i="39"/>
  <c r="Q2679" i="39"/>
  <c r="J2679" i="39"/>
  <c r="N2679" i="39"/>
  <c r="R2679" i="39"/>
  <c r="K2679" i="39"/>
  <c r="O2679" i="39"/>
  <c r="I2663" i="39"/>
  <c r="L2663" i="39"/>
  <c r="P2663" i="39"/>
  <c r="M2663" i="39"/>
  <c r="Q2663" i="39"/>
  <c r="J2663" i="39"/>
  <c r="N2663" i="39"/>
  <c r="R2663" i="39"/>
  <c r="K2663" i="39"/>
  <c r="O2663" i="39"/>
  <c r="I2647" i="39"/>
  <c r="L2647" i="39"/>
  <c r="P2647" i="39"/>
  <c r="M2647" i="39"/>
  <c r="Q2647" i="39"/>
  <c r="J2647" i="39"/>
  <c r="N2647" i="39"/>
  <c r="R2647" i="39"/>
  <c r="K2647" i="39"/>
  <c r="O2647" i="39"/>
  <c r="I2621" i="39"/>
  <c r="J2621" i="39"/>
  <c r="N2621" i="39"/>
  <c r="R2621" i="39"/>
  <c r="K2621" i="39"/>
  <c r="O2621" i="39"/>
  <c r="L2621" i="39"/>
  <c r="P2621" i="39"/>
  <c r="M2621" i="39"/>
  <c r="Q2621" i="39"/>
  <c r="I2618" i="39"/>
  <c r="M2618" i="39"/>
  <c r="Q2618" i="39"/>
  <c r="J2618" i="39"/>
  <c r="N2618" i="39"/>
  <c r="R2618" i="39"/>
  <c r="K2618" i="39"/>
  <c r="O2618" i="39"/>
  <c r="L2618" i="39"/>
  <c r="P2618" i="39"/>
  <c r="I2602" i="39"/>
  <c r="M2602" i="39"/>
  <c r="Q2602" i="39"/>
  <c r="J2602" i="39"/>
  <c r="N2602" i="39"/>
  <c r="R2602" i="39"/>
  <c r="K2602" i="39"/>
  <c r="O2602" i="39"/>
  <c r="L2602" i="39"/>
  <c r="P2602" i="39"/>
  <c r="I2587" i="39"/>
  <c r="L2587" i="39"/>
  <c r="P2587" i="39"/>
  <c r="M2587" i="39"/>
  <c r="Q2587" i="39"/>
  <c r="J2587" i="39"/>
  <c r="N2587" i="39"/>
  <c r="R2587" i="39"/>
  <c r="K2587" i="39"/>
  <c r="O2587" i="39"/>
  <c r="K2564" i="39"/>
  <c r="O2564" i="39"/>
  <c r="L2564" i="39"/>
  <c r="P2564" i="39"/>
  <c r="M2564" i="39"/>
  <c r="Q2564" i="39"/>
  <c r="J2564" i="39"/>
  <c r="N2564" i="39"/>
  <c r="R2564" i="39"/>
  <c r="I2564" i="39"/>
  <c r="I2557" i="39"/>
  <c r="J2557" i="39"/>
  <c r="N2557" i="39"/>
  <c r="R2557" i="39"/>
  <c r="K2557" i="39"/>
  <c r="O2557" i="39"/>
  <c r="L2557" i="39"/>
  <c r="P2557" i="39"/>
  <c r="M2557" i="39"/>
  <c r="Q2557" i="39"/>
  <c r="I2554" i="39"/>
  <c r="M2554" i="39"/>
  <c r="Q2554" i="39"/>
  <c r="J2554" i="39"/>
  <c r="N2554" i="39"/>
  <c r="R2554" i="39"/>
  <c r="K2554" i="39"/>
  <c r="O2554" i="39"/>
  <c r="L2554" i="39"/>
  <c r="P2554" i="39"/>
  <c r="I2551" i="39"/>
  <c r="L2551" i="39"/>
  <c r="P2551" i="39"/>
  <c r="M2551" i="39"/>
  <c r="Q2551" i="39"/>
  <c r="J2551" i="39"/>
  <c r="N2551" i="39"/>
  <c r="R2551" i="39"/>
  <c r="K2551" i="39"/>
  <c r="O2551" i="39"/>
  <c r="L2535" i="39"/>
  <c r="P2535" i="39"/>
  <c r="M2535" i="39"/>
  <c r="Q2535" i="39"/>
  <c r="J2535" i="39"/>
  <c r="N2535" i="39"/>
  <c r="R2535" i="39"/>
  <c r="K2535" i="39"/>
  <c r="O2535" i="39"/>
  <c r="I2535" i="39"/>
  <c r="K2516" i="39"/>
  <c r="O2516" i="39"/>
  <c r="L2516" i="39"/>
  <c r="P2516" i="39"/>
  <c r="M2516" i="39"/>
  <c r="Q2516" i="39"/>
  <c r="J2516" i="39"/>
  <c r="N2516" i="39"/>
  <c r="R2516" i="39"/>
  <c r="I2516" i="39"/>
  <c r="K2500" i="39"/>
  <c r="O2500" i="39"/>
  <c r="L2500" i="39"/>
  <c r="P2500" i="39"/>
  <c r="M2500" i="39"/>
  <c r="Q2500" i="39"/>
  <c r="J2500" i="39"/>
  <c r="N2500" i="39"/>
  <c r="R2500" i="39"/>
  <c r="I2500" i="39"/>
  <c r="K2484" i="39"/>
  <c r="O2484" i="39"/>
  <c r="L2484" i="39"/>
  <c r="P2484" i="39"/>
  <c r="M2484" i="39"/>
  <c r="Q2484" i="39"/>
  <c r="J2484" i="39"/>
  <c r="N2484" i="39"/>
  <c r="R2484" i="39"/>
  <c r="I2484" i="39"/>
  <c r="K2468" i="39"/>
  <c r="O2468" i="39"/>
  <c r="L2468" i="39"/>
  <c r="P2468" i="39"/>
  <c r="M2468" i="39"/>
  <c r="Q2468" i="39"/>
  <c r="J2468" i="39"/>
  <c r="N2468" i="39"/>
  <c r="R2468" i="39"/>
  <c r="I2468" i="39"/>
  <c r="K2452" i="39"/>
  <c r="O2452" i="39"/>
  <c r="L2452" i="39"/>
  <c r="P2452" i="39"/>
  <c r="M2452" i="39"/>
  <c r="Q2452" i="39"/>
  <c r="J2452" i="39"/>
  <c r="N2452" i="39"/>
  <c r="R2452" i="39"/>
  <c r="I2452" i="39"/>
  <c r="K2436" i="39"/>
  <c r="O2436" i="39"/>
  <c r="L2436" i="39"/>
  <c r="P2436" i="39"/>
  <c r="M2436" i="39"/>
  <c r="Q2436" i="39"/>
  <c r="J2436" i="39"/>
  <c r="N2436" i="39"/>
  <c r="R2436" i="39"/>
  <c r="I2436" i="39"/>
  <c r="K2420" i="39"/>
  <c r="O2420" i="39"/>
  <c r="L2420" i="39"/>
  <c r="P2420" i="39"/>
  <c r="M2420" i="39"/>
  <c r="Q2420" i="39"/>
  <c r="J2420" i="39"/>
  <c r="N2420" i="39"/>
  <c r="R2420" i="39"/>
  <c r="I2420" i="39"/>
  <c r="J3229" i="39"/>
  <c r="N3229" i="39"/>
  <c r="R3229" i="39"/>
  <c r="K3229" i="39"/>
  <c r="O3229" i="39"/>
  <c r="L3229" i="39"/>
  <c r="P3229" i="39"/>
  <c r="M3229" i="39"/>
  <c r="Q3229" i="39"/>
  <c r="I3221" i="39"/>
  <c r="J3221" i="39"/>
  <c r="N3221" i="39"/>
  <c r="R3221" i="39"/>
  <c r="K3221" i="39"/>
  <c r="O3221" i="39"/>
  <c r="L3221" i="39"/>
  <c r="P3221" i="39"/>
  <c r="M3221" i="39"/>
  <c r="Q3221" i="39"/>
  <c r="U46" i="51"/>
  <c r="U41" i="51"/>
  <c r="U37" i="51"/>
  <c r="U33" i="51"/>
  <c r="U79" i="51"/>
  <c r="U70" i="51"/>
  <c r="U99" i="51"/>
  <c r="L3231" i="39"/>
  <c r="P3231" i="39"/>
  <c r="M3231" i="39"/>
  <c r="Q3231" i="39"/>
  <c r="J3231" i="39"/>
  <c r="N3231" i="39"/>
  <c r="R3231" i="39"/>
  <c r="K3231" i="39"/>
  <c r="O3231" i="39"/>
  <c r="K3228" i="39"/>
  <c r="O3228" i="39"/>
  <c r="L3228" i="39"/>
  <c r="P3228" i="39"/>
  <c r="M3228" i="39"/>
  <c r="Q3228" i="39"/>
  <c r="J3228" i="39"/>
  <c r="N3228" i="39"/>
  <c r="R3228" i="39"/>
  <c r="M3226" i="39"/>
  <c r="Q3226" i="39"/>
  <c r="J3226" i="39"/>
  <c r="N3226" i="39"/>
  <c r="R3226" i="39"/>
  <c r="K3226" i="39"/>
  <c r="O3226" i="39"/>
  <c r="L3226" i="39"/>
  <c r="P3226" i="39"/>
  <c r="L3223" i="39"/>
  <c r="P3223" i="39"/>
  <c r="M3223" i="39"/>
  <c r="Q3223" i="39"/>
  <c r="J3223" i="39"/>
  <c r="N3223" i="39"/>
  <c r="R3223" i="39"/>
  <c r="K3223" i="39"/>
  <c r="O3223" i="39"/>
  <c r="K3220" i="39"/>
  <c r="O3220" i="39"/>
  <c r="L3220" i="39"/>
  <c r="P3220" i="39"/>
  <c r="M3220" i="39"/>
  <c r="Q3220" i="39"/>
  <c r="J3220" i="39"/>
  <c r="N3220" i="39"/>
  <c r="R3220" i="39"/>
  <c r="M3218" i="39"/>
  <c r="Q3218" i="39"/>
  <c r="J3218" i="39"/>
  <c r="N3218" i="39"/>
  <c r="R3218" i="39"/>
  <c r="K3218" i="39"/>
  <c r="O3218" i="39"/>
  <c r="L3218" i="39"/>
  <c r="P3218" i="39"/>
  <c r="L3215" i="39"/>
  <c r="P3215" i="39"/>
  <c r="M3215" i="39"/>
  <c r="Q3215" i="39"/>
  <c r="J3215" i="39"/>
  <c r="N3215" i="39"/>
  <c r="R3215" i="39"/>
  <c r="K3215" i="39"/>
  <c r="O3215" i="39"/>
  <c r="K3212" i="39"/>
  <c r="O3212" i="39"/>
  <c r="L3212" i="39"/>
  <c r="P3212" i="39"/>
  <c r="M3212" i="39"/>
  <c r="Q3212" i="39"/>
  <c r="J3212" i="39"/>
  <c r="N3212" i="39"/>
  <c r="R3212" i="39"/>
  <c r="M3210" i="39"/>
  <c r="Q3210" i="39"/>
  <c r="J3210" i="39"/>
  <c r="N3210" i="39"/>
  <c r="R3210" i="39"/>
  <c r="K3210" i="39"/>
  <c r="O3210" i="39"/>
  <c r="L3210" i="39"/>
  <c r="P3210" i="39"/>
  <c r="L3207" i="39"/>
  <c r="P3207" i="39"/>
  <c r="M3207" i="39"/>
  <c r="Q3207" i="39"/>
  <c r="J3207" i="39"/>
  <c r="N3207" i="39"/>
  <c r="R3207" i="39"/>
  <c r="K3207" i="39"/>
  <c r="O3207" i="39"/>
  <c r="K3204" i="39"/>
  <c r="O3204" i="39"/>
  <c r="L3204" i="39"/>
  <c r="P3204" i="39"/>
  <c r="M3204" i="39"/>
  <c r="Q3204" i="39"/>
  <c r="J3204" i="39"/>
  <c r="N3204" i="39"/>
  <c r="R3204" i="39"/>
  <c r="M3202" i="39"/>
  <c r="Q3202" i="39"/>
  <c r="J3202" i="39"/>
  <c r="N3202" i="39"/>
  <c r="R3202" i="39"/>
  <c r="K3202" i="39"/>
  <c r="O3202" i="39"/>
  <c r="L3202" i="39"/>
  <c r="P3202" i="39"/>
  <c r="L3199" i="39"/>
  <c r="P3199" i="39"/>
  <c r="M3199" i="39"/>
  <c r="Q3199" i="39"/>
  <c r="J3199" i="39"/>
  <c r="N3199" i="39"/>
  <c r="R3199" i="39"/>
  <c r="K3199" i="39"/>
  <c r="O3199" i="39"/>
  <c r="K3196" i="39"/>
  <c r="O3196" i="39"/>
  <c r="L3196" i="39"/>
  <c r="P3196" i="39"/>
  <c r="M3196" i="39"/>
  <c r="Q3196" i="39"/>
  <c r="J3196" i="39"/>
  <c r="N3196" i="39"/>
  <c r="R3196" i="39"/>
  <c r="M3194" i="39"/>
  <c r="Q3194" i="39"/>
  <c r="J3194" i="39"/>
  <c r="N3194" i="39"/>
  <c r="R3194" i="39"/>
  <c r="K3194" i="39"/>
  <c r="O3194" i="39"/>
  <c r="L3194" i="39"/>
  <c r="P3194" i="39"/>
  <c r="L3191" i="39"/>
  <c r="P3191" i="39"/>
  <c r="M3191" i="39"/>
  <c r="Q3191" i="39"/>
  <c r="J3191" i="39"/>
  <c r="N3191" i="39"/>
  <c r="R3191" i="39"/>
  <c r="K3191" i="39"/>
  <c r="O3191" i="39"/>
  <c r="K3188" i="39"/>
  <c r="O3188" i="39"/>
  <c r="L3188" i="39"/>
  <c r="P3188" i="39"/>
  <c r="M3188" i="39"/>
  <c r="Q3188" i="39"/>
  <c r="J3188" i="39"/>
  <c r="N3188" i="39"/>
  <c r="R3188" i="39"/>
  <c r="M3186" i="39"/>
  <c r="Q3186" i="39"/>
  <c r="J3186" i="39"/>
  <c r="N3186" i="39"/>
  <c r="R3186" i="39"/>
  <c r="K3186" i="39"/>
  <c r="O3186" i="39"/>
  <c r="L3186" i="39"/>
  <c r="P3186" i="39"/>
  <c r="L3183" i="39"/>
  <c r="P3183" i="39"/>
  <c r="M3183" i="39"/>
  <c r="Q3183" i="39"/>
  <c r="J3183" i="39"/>
  <c r="N3183" i="39"/>
  <c r="R3183" i="39"/>
  <c r="K3183" i="39"/>
  <c r="O3183" i="39"/>
  <c r="K3180" i="39"/>
  <c r="O3180" i="39"/>
  <c r="L3180" i="39"/>
  <c r="P3180" i="39"/>
  <c r="M3180" i="39"/>
  <c r="Q3180" i="39"/>
  <c r="J3180" i="39"/>
  <c r="N3180" i="39"/>
  <c r="R3180" i="39"/>
  <c r="M3178" i="39"/>
  <c r="Q3178" i="39"/>
  <c r="J3178" i="39"/>
  <c r="N3178" i="39"/>
  <c r="R3178" i="39"/>
  <c r="K3178" i="39"/>
  <c r="O3178" i="39"/>
  <c r="L3178" i="39"/>
  <c r="P3178" i="39"/>
  <c r="L3175" i="39"/>
  <c r="P3175" i="39"/>
  <c r="M3175" i="39"/>
  <c r="Q3175" i="39"/>
  <c r="J3175" i="39"/>
  <c r="N3175" i="39"/>
  <c r="R3175" i="39"/>
  <c r="K3175" i="39"/>
  <c r="O3175" i="39"/>
  <c r="K3172" i="39"/>
  <c r="O3172" i="39"/>
  <c r="L3172" i="39"/>
  <c r="P3172" i="39"/>
  <c r="M3172" i="39"/>
  <c r="Q3172" i="39"/>
  <c r="J3172" i="39"/>
  <c r="N3172" i="39"/>
  <c r="R3172" i="39"/>
  <c r="M3170" i="39"/>
  <c r="Q3170" i="39"/>
  <c r="J3170" i="39"/>
  <c r="N3170" i="39"/>
  <c r="R3170" i="39"/>
  <c r="K3170" i="39"/>
  <c r="O3170" i="39"/>
  <c r="L3170" i="39"/>
  <c r="P3170" i="39"/>
  <c r="L3167" i="39"/>
  <c r="P3167" i="39"/>
  <c r="M3167" i="39"/>
  <c r="Q3167" i="39"/>
  <c r="J3167" i="39"/>
  <c r="N3167" i="39"/>
  <c r="R3167" i="39"/>
  <c r="K3167" i="39"/>
  <c r="O3167" i="39"/>
  <c r="K3164" i="39"/>
  <c r="O3164" i="39"/>
  <c r="L3164" i="39"/>
  <c r="P3164" i="39"/>
  <c r="M3164" i="39"/>
  <c r="Q3164" i="39"/>
  <c r="J3164" i="39"/>
  <c r="N3164" i="39"/>
  <c r="R3164" i="39"/>
  <c r="M3162" i="39"/>
  <c r="Q3162" i="39"/>
  <c r="J3162" i="39"/>
  <c r="N3162" i="39"/>
  <c r="R3162" i="39"/>
  <c r="K3162" i="39"/>
  <c r="O3162" i="39"/>
  <c r="L3162" i="39"/>
  <c r="P3162" i="39"/>
  <c r="L3159" i="39"/>
  <c r="P3159" i="39"/>
  <c r="M3159" i="39"/>
  <c r="Q3159" i="39"/>
  <c r="J3159" i="39"/>
  <c r="N3159" i="39"/>
  <c r="R3159" i="39"/>
  <c r="K3159" i="39"/>
  <c r="O3159" i="39"/>
  <c r="K3156" i="39"/>
  <c r="O3156" i="39"/>
  <c r="L3156" i="39"/>
  <c r="P3156" i="39"/>
  <c r="M3156" i="39"/>
  <c r="Q3156" i="39"/>
  <c r="J3156" i="39"/>
  <c r="N3156" i="39"/>
  <c r="R3156" i="39"/>
  <c r="M3154" i="39"/>
  <c r="Q3154" i="39"/>
  <c r="J3154" i="39"/>
  <c r="N3154" i="39"/>
  <c r="R3154" i="39"/>
  <c r="K3154" i="39"/>
  <c r="O3154" i="39"/>
  <c r="L3154" i="39"/>
  <c r="P3154" i="39"/>
  <c r="L3151" i="39"/>
  <c r="P3151" i="39"/>
  <c r="M3151" i="39"/>
  <c r="Q3151" i="39"/>
  <c r="J3151" i="39"/>
  <c r="N3151" i="39"/>
  <c r="R3151" i="39"/>
  <c r="K3151" i="39"/>
  <c r="O3151" i="39"/>
  <c r="K3148" i="39"/>
  <c r="O3148" i="39"/>
  <c r="L3148" i="39"/>
  <c r="P3148" i="39"/>
  <c r="M3148" i="39"/>
  <c r="Q3148" i="39"/>
  <c r="J3148" i="39"/>
  <c r="N3148" i="39"/>
  <c r="R3148" i="39"/>
  <c r="M3146" i="39"/>
  <c r="Q3146" i="39"/>
  <c r="J3146" i="39"/>
  <c r="N3146" i="39"/>
  <c r="R3146" i="39"/>
  <c r="K3146" i="39"/>
  <c r="O3146" i="39"/>
  <c r="L3146" i="39"/>
  <c r="P3146" i="39"/>
  <c r="L3143" i="39"/>
  <c r="P3143" i="39"/>
  <c r="M3143" i="39"/>
  <c r="Q3143" i="39"/>
  <c r="J3143" i="39"/>
  <c r="N3143" i="39"/>
  <c r="R3143" i="39"/>
  <c r="K3143" i="39"/>
  <c r="O3143" i="39"/>
  <c r="K3140" i="39"/>
  <c r="O3140" i="39"/>
  <c r="L3140" i="39"/>
  <c r="P3140" i="39"/>
  <c r="M3140" i="39"/>
  <c r="Q3140" i="39"/>
  <c r="J3140" i="39"/>
  <c r="N3140" i="39"/>
  <c r="R3140" i="39"/>
  <c r="M3138" i="39"/>
  <c r="Q3138" i="39"/>
  <c r="J3138" i="39"/>
  <c r="N3138" i="39"/>
  <c r="R3138" i="39"/>
  <c r="K3138" i="39"/>
  <c r="O3138" i="39"/>
  <c r="L3138" i="39"/>
  <c r="P3138" i="39"/>
  <c r="L3135" i="39"/>
  <c r="P3135" i="39"/>
  <c r="M3135" i="39"/>
  <c r="Q3135" i="39"/>
  <c r="J3135" i="39"/>
  <c r="N3135" i="39"/>
  <c r="R3135" i="39"/>
  <c r="K3135" i="39"/>
  <c r="O3135" i="39"/>
  <c r="K3132" i="39"/>
  <c r="O3132" i="39"/>
  <c r="L3132" i="39"/>
  <c r="P3132" i="39"/>
  <c r="M3132" i="39"/>
  <c r="Q3132" i="39"/>
  <c r="J3132" i="39"/>
  <c r="N3132" i="39"/>
  <c r="R3132" i="39"/>
  <c r="M3130" i="39"/>
  <c r="Q3130" i="39"/>
  <c r="J3130" i="39"/>
  <c r="N3130" i="39"/>
  <c r="R3130" i="39"/>
  <c r="K3130" i="39"/>
  <c r="O3130" i="39"/>
  <c r="L3130" i="39"/>
  <c r="P3130" i="39"/>
  <c r="L3127" i="39"/>
  <c r="P3127" i="39"/>
  <c r="M3127" i="39"/>
  <c r="Q3127" i="39"/>
  <c r="J3127" i="39"/>
  <c r="N3127" i="39"/>
  <c r="R3127" i="39"/>
  <c r="K3127" i="39"/>
  <c r="O3127" i="39"/>
  <c r="K3124" i="39"/>
  <c r="O3124" i="39"/>
  <c r="L3124" i="39"/>
  <c r="P3124" i="39"/>
  <c r="M3124" i="39"/>
  <c r="Q3124" i="39"/>
  <c r="J3124" i="39"/>
  <c r="N3124" i="39"/>
  <c r="R3124" i="39"/>
  <c r="M3122" i="39"/>
  <c r="Q3122" i="39"/>
  <c r="J3122" i="39"/>
  <c r="N3122" i="39"/>
  <c r="R3122" i="39"/>
  <c r="K3122" i="39"/>
  <c r="O3122" i="39"/>
  <c r="L3122" i="39"/>
  <c r="P3122" i="39"/>
  <c r="L3119" i="39"/>
  <c r="P3119" i="39"/>
  <c r="M3119" i="39"/>
  <c r="Q3119" i="39"/>
  <c r="J3119" i="39"/>
  <c r="N3119" i="39"/>
  <c r="R3119" i="39"/>
  <c r="K3119" i="39"/>
  <c r="O3119" i="39"/>
  <c r="K3116" i="39"/>
  <c r="O3116" i="39"/>
  <c r="L3116" i="39"/>
  <c r="P3116" i="39"/>
  <c r="M3116" i="39"/>
  <c r="Q3116" i="39"/>
  <c r="J3116" i="39"/>
  <c r="N3116" i="39"/>
  <c r="R3116" i="39"/>
  <c r="M3114" i="39"/>
  <c r="Q3114" i="39"/>
  <c r="J3114" i="39"/>
  <c r="N3114" i="39"/>
  <c r="R3114" i="39"/>
  <c r="K3114" i="39"/>
  <c r="O3114" i="39"/>
  <c r="L3114" i="39"/>
  <c r="P3114" i="39"/>
  <c r="L3111" i="39"/>
  <c r="P3111" i="39"/>
  <c r="M3111" i="39"/>
  <c r="Q3111" i="39"/>
  <c r="J3111" i="39"/>
  <c r="N3111" i="39"/>
  <c r="R3111" i="39"/>
  <c r="K3111" i="39"/>
  <c r="O3111" i="39"/>
  <c r="K3108" i="39"/>
  <c r="O3108" i="39"/>
  <c r="L3108" i="39"/>
  <c r="P3108" i="39"/>
  <c r="M3108" i="39"/>
  <c r="Q3108" i="39"/>
  <c r="J3108" i="39"/>
  <c r="N3108" i="39"/>
  <c r="R3108" i="39"/>
  <c r="M3106" i="39"/>
  <c r="Q3106" i="39"/>
  <c r="J3106" i="39"/>
  <c r="N3106" i="39"/>
  <c r="R3106" i="39"/>
  <c r="K3106" i="39"/>
  <c r="O3106" i="39"/>
  <c r="L3106" i="39"/>
  <c r="P3106" i="39"/>
  <c r="L3103" i="39"/>
  <c r="P3103" i="39"/>
  <c r="M3103" i="39"/>
  <c r="Q3103" i="39"/>
  <c r="J3103" i="39"/>
  <c r="N3103" i="39"/>
  <c r="R3103" i="39"/>
  <c r="K3103" i="39"/>
  <c r="O3103" i="39"/>
  <c r="K3100" i="39"/>
  <c r="O3100" i="39"/>
  <c r="L3100" i="39"/>
  <c r="P3100" i="39"/>
  <c r="M3100" i="39"/>
  <c r="Q3100" i="39"/>
  <c r="J3100" i="39"/>
  <c r="N3100" i="39"/>
  <c r="R3100" i="39"/>
  <c r="M3098" i="39"/>
  <c r="Q3098" i="39"/>
  <c r="J3098" i="39"/>
  <c r="N3098" i="39"/>
  <c r="R3098" i="39"/>
  <c r="K3098" i="39"/>
  <c r="O3098" i="39"/>
  <c r="L3098" i="39"/>
  <c r="P3098" i="39"/>
  <c r="L3095" i="39"/>
  <c r="P3095" i="39"/>
  <c r="M3095" i="39"/>
  <c r="Q3095" i="39"/>
  <c r="J3095" i="39"/>
  <c r="N3095" i="39"/>
  <c r="R3095" i="39"/>
  <c r="K3095" i="39"/>
  <c r="O3095" i="39"/>
  <c r="K3092" i="39"/>
  <c r="O3092" i="39"/>
  <c r="L3092" i="39"/>
  <c r="P3092" i="39"/>
  <c r="M3092" i="39"/>
  <c r="Q3092" i="39"/>
  <c r="J3092" i="39"/>
  <c r="N3092" i="39"/>
  <c r="R3092" i="39"/>
  <c r="M3090" i="39"/>
  <c r="Q3090" i="39"/>
  <c r="J3090" i="39"/>
  <c r="N3090" i="39"/>
  <c r="R3090" i="39"/>
  <c r="K3090" i="39"/>
  <c r="O3090" i="39"/>
  <c r="L3090" i="39"/>
  <c r="P3090" i="39"/>
  <c r="L3087" i="39"/>
  <c r="P3087" i="39"/>
  <c r="M3087" i="39"/>
  <c r="Q3087" i="39"/>
  <c r="J3087" i="39"/>
  <c r="N3087" i="39"/>
  <c r="R3087" i="39"/>
  <c r="K3087" i="39"/>
  <c r="O3087" i="39"/>
  <c r="K3084" i="39"/>
  <c r="O3084" i="39"/>
  <c r="L3084" i="39"/>
  <c r="P3084" i="39"/>
  <c r="M3084" i="39"/>
  <c r="Q3084" i="39"/>
  <c r="J3084" i="39"/>
  <c r="N3084" i="39"/>
  <c r="R3084" i="39"/>
  <c r="M3082" i="39"/>
  <c r="Q3082" i="39"/>
  <c r="J3082" i="39"/>
  <c r="N3082" i="39"/>
  <c r="R3082" i="39"/>
  <c r="K3082" i="39"/>
  <c r="O3082" i="39"/>
  <c r="L3082" i="39"/>
  <c r="P3082" i="39"/>
  <c r="L3079" i="39"/>
  <c r="P3079" i="39"/>
  <c r="M3079" i="39"/>
  <c r="Q3079" i="39"/>
  <c r="J3079" i="39"/>
  <c r="N3079" i="39"/>
  <c r="R3079" i="39"/>
  <c r="K3079" i="39"/>
  <c r="O3079" i="39"/>
  <c r="K3076" i="39"/>
  <c r="O3076" i="39"/>
  <c r="L3076" i="39"/>
  <c r="P3076" i="39"/>
  <c r="M3076" i="39"/>
  <c r="Q3076" i="39"/>
  <c r="J3076" i="39"/>
  <c r="N3076" i="39"/>
  <c r="R3076" i="39"/>
  <c r="M3074" i="39"/>
  <c r="Q3074" i="39"/>
  <c r="J3074" i="39"/>
  <c r="N3074" i="39"/>
  <c r="R3074" i="39"/>
  <c r="K3074" i="39"/>
  <c r="O3074" i="39"/>
  <c r="L3074" i="39"/>
  <c r="P3074" i="39"/>
  <c r="L3071" i="39"/>
  <c r="P3071" i="39"/>
  <c r="M3071" i="39"/>
  <c r="Q3071" i="39"/>
  <c r="J3071" i="39"/>
  <c r="N3071" i="39"/>
  <c r="R3071" i="39"/>
  <c r="K3071" i="39"/>
  <c r="O3071" i="39"/>
  <c r="K3068" i="39"/>
  <c r="O3068" i="39"/>
  <c r="L3068" i="39"/>
  <c r="P3068" i="39"/>
  <c r="M3068" i="39"/>
  <c r="Q3068" i="39"/>
  <c r="J3068" i="39"/>
  <c r="N3068" i="39"/>
  <c r="R3068" i="39"/>
  <c r="M3066" i="39"/>
  <c r="Q3066" i="39"/>
  <c r="J3066" i="39"/>
  <c r="N3066" i="39"/>
  <c r="R3066" i="39"/>
  <c r="K3066" i="39"/>
  <c r="O3066" i="39"/>
  <c r="L3066" i="39"/>
  <c r="P3066" i="39"/>
  <c r="L3063" i="39"/>
  <c r="P3063" i="39"/>
  <c r="M3063" i="39"/>
  <c r="Q3063" i="39"/>
  <c r="J3063" i="39"/>
  <c r="N3063" i="39"/>
  <c r="R3063" i="39"/>
  <c r="K3063" i="39"/>
  <c r="O3063" i="39"/>
  <c r="K3060" i="39"/>
  <c r="O3060" i="39"/>
  <c r="L3060" i="39"/>
  <c r="P3060" i="39"/>
  <c r="M3060" i="39"/>
  <c r="Q3060" i="39"/>
  <c r="J3060" i="39"/>
  <c r="N3060" i="39"/>
  <c r="R3060" i="39"/>
  <c r="M3058" i="39"/>
  <c r="Q3058" i="39"/>
  <c r="J3058" i="39"/>
  <c r="N3058" i="39"/>
  <c r="R3058" i="39"/>
  <c r="K3058" i="39"/>
  <c r="O3058" i="39"/>
  <c r="L3058" i="39"/>
  <c r="P3058" i="39"/>
  <c r="L3055" i="39"/>
  <c r="P3055" i="39"/>
  <c r="M3055" i="39"/>
  <c r="Q3055" i="39"/>
  <c r="J3055" i="39"/>
  <c r="N3055" i="39"/>
  <c r="R3055" i="39"/>
  <c r="K3055" i="39"/>
  <c r="O3055" i="39"/>
  <c r="K3052" i="39"/>
  <c r="O3052" i="39"/>
  <c r="L3052" i="39"/>
  <c r="P3052" i="39"/>
  <c r="M3052" i="39"/>
  <c r="Q3052" i="39"/>
  <c r="J3052" i="39"/>
  <c r="N3052" i="39"/>
  <c r="R3052" i="39"/>
  <c r="M3050" i="39"/>
  <c r="Q3050" i="39"/>
  <c r="J3050" i="39"/>
  <c r="N3050" i="39"/>
  <c r="R3050" i="39"/>
  <c r="K3050" i="39"/>
  <c r="O3050" i="39"/>
  <c r="L3050" i="39"/>
  <c r="P3050" i="39"/>
  <c r="L3047" i="39"/>
  <c r="P3047" i="39"/>
  <c r="M3047" i="39"/>
  <c r="Q3047" i="39"/>
  <c r="J3047" i="39"/>
  <c r="N3047" i="39"/>
  <c r="R3047" i="39"/>
  <c r="K3047" i="39"/>
  <c r="O3047" i="39"/>
  <c r="K3044" i="39"/>
  <c r="O3044" i="39"/>
  <c r="L3044" i="39"/>
  <c r="P3044" i="39"/>
  <c r="M3044" i="39"/>
  <c r="Q3044" i="39"/>
  <c r="J3044" i="39"/>
  <c r="N3044" i="39"/>
  <c r="R3044" i="39"/>
  <c r="M3042" i="39"/>
  <c r="Q3042" i="39"/>
  <c r="J3042" i="39"/>
  <c r="N3042" i="39"/>
  <c r="R3042" i="39"/>
  <c r="K3042" i="39"/>
  <c r="O3042" i="39"/>
  <c r="L3042" i="39"/>
  <c r="P3042" i="39"/>
  <c r="L3039" i="39"/>
  <c r="P3039" i="39"/>
  <c r="M3039" i="39"/>
  <c r="Q3039" i="39"/>
  <c r="J3039" i="39"/>
  <c r="N3039" i="39"/>
  <c r="R3039" i="39"/>
  <c r="K3039" i="39"/>
  <c r="O3039" i="39"/>
  <c r="K3036" i="39"/>
  <c r="O3036" i="39"/>
  <c r="L3036" i="39"/>
  <c r="P3036" i="39"/>
  <c r="M3036" i="39"/>
  <c r="Q3036" i="39"/>
  <c r="J3036" i="39"/>
  <c r="N3036" i="39"/>
  <c r="R3036" i="39"/>
  <c r="M3034" i="39"/>
  <c r="Q3034" i="39"/>
  <c r="J3034" i="39"/>
  <c r="N3034" i="39"/>
  <c r="R3034" i="39"/>
  <c r="K3034" i="39"/>
  <c r="O3034" i="39"/>
  <c r="L3034" i="39"/>
  <c r="P3034" i="39"/>
  <c r="L3031" i="39"/>
  <c r="P3031" i="39"/>
  <c r="M3031" i="39"/>
  <c r="Q3031" i="39"/>
  <c r="J3031" i="39"/>
  <c r="N3031" i="39"/>
  <c r="R3031" i="39"/>
  <c r="K3031" i="39"/>
  <c r="O3031" i="39"/>
  <c r="M3028" i="39"/>
  <c r="Q3028" i="39"/>
  <c r="L3028" i="39"/>
  <c r="P3028" i="39"/>
  <c r="N3028" i="39"/>
  <c r="O3028" i="39"/>
  <c r="J3028" i="39"/>
  <c r="R3028" i="39"/>
  <c r="K3028" i="39"/>
  <c r="K3026" i="39"/>
  <c r="O3026" i="39"/>
  <c r="L3026" i="39"/>
  <c r="P3026" i="39"/>
  <c r="J3026" i="39"/>
  <c r="N3026" i="39"/>
  <c r="R3026" i="39"/>
  <c r="M3026" i="39"/>
  <c r="Q3026" i="39"/>
  <c r="J3023" i="39"/>
  <c r="N3023" i="39"/>
  <c r="R3023" i="39"/>
  <c r="K3023" i="39"/>
  <c r="O3023" i="39"/>
  <c r="L3023" i="39"/>
  <c r="P3023" i="39"/>
  <c r="M3023" i="39"/>
  <c r="Q3023" i="39"/>
  <c r="M3020" i="39"/>
  <c r="Q3020" i="39"/>
  <c r="J3020" i="39"/>
  <c r="N3020" i="39"/>
  <c r="R3020" i="39"/>
  <c r="K3020" i="39"/>
  <c r="O3020" i="39"/>
  <c r="L3020" i="39"/>
  <c r="P3020" i="39"/>
  <c r="K3018" i="39"/>
  <c r="O3018" i="39"/>
  <c r="L3018" i="39"/>
  <c r="P3018" i="39"/>
  <c r="M3018" i="39"/>
  <c r="Q3018" i="39"/>
  <c r="J3018" i="39"/>
  <c r="N3018" i="39"/>
  <c r="R3018" i="39"/>
  <c r="J3015" i="39"/>
  <c r="N3015" i="39"/>
  <c r="R3015" i="39"/>
  <c r="K3015" i="39"/>
  <c r="O3015" i="39"/>
  <c r="L3015" i="39"/>
  <c r="P3015" i="39"/>
  <c r="M3015" i="39"/>
  <c r="Q3015" i="39"/>
  <c r="M3012" i="39"/>
  <c r="Q3012" i="39"/>
  <c r="J3012" i="39"/>
  <c r="N3012" i="39"/>
  <c r="R3012" i="39"/>
  <c r="K3012" i="39"/>
  <c r="O3012" i="39"/>
  <c r="L3012" i="39"/>
  <c r="P3012" i="39"/>
  <c r="K3010" i="39"/>
  <c r="O3010" i="39"/>
  <c r="L3010" i="39"/>
  <c r="P3010" i="39"/>
  <c r="M3010" i="39"/>
  <c r="Q3010" i="39"/>
  <c r="J3010" i="39"/>
  <c r="N3010" i="39"/>
  <c r="R3010" i="39"/>
  <c r="J3007" i="39"/>
  <c r="N3007" i="39"/>
  <c r="R3007" i="39"/>
  <c r="K3007" i="39"/>
  <c r="O3007" i="39"/>
  <c r="L3007" i="39"/>
  <c r="P3007" i="39"/>
  <c r="M3007" i="39"/>
  <c r="Q3007" i="39"/>
  <c r="M3004" i="39"/>
  <c r="Q3004" i="39"/>
  <c r="J3004" i="39"/>
  <c r="N3004" i="39"/>
  <c r="R3004" i="39"/>
  <c r="K3004" i="39"/>
  <c r="O3004" i="39"/>
  <c r="L3004" i="39"/>
  <c r="P3004" i="39"/>
  <c r="K3002" i="39"/>
  <c r="O3002" i="39"/>
  <c r="L3002" i="39"/>
  <c r="P3002" i="39"/>
  <c r="M3002" i="39"/>
  <c r="Q3002" i="39"/>
  <c r="J3002" i="39"/>
  <c r="N3002" i="39"/>
  <c r="R3002" i="39"/>
  <c r="J2999" i="39"/>
  <c r="N2999" i="39"/>
  <c r="R2999" i="39"/>
  <c r="K2999" i="39"/>
  <c r="O2999" i="39"/>
  <c r="L2999" i="39"/>
  <c r="P2999" i="39"/>
  <c r="M2999" i="39"/>
  <c r="Q2999" i="39"/>
  <c r="M2996" i="39"/>
  <c r="Q2996" i="39"/>
  <c r="J2996" i="39"/>
  <c r="N2996" i="39"/>
  <c r="R2996" i="39"/>
  <c r="K2996" i="39"/>
  <c r="O2996" i="39"/>
  <c r="L2996" i="39"/>
  <c r="P2996" i="39"/>
  <c r="M2988" i="39"/>
  <c r="Q2988" i="39"/>
  <c r="J2988" i="39"/>
  <c r="N2988" i="39"/>
  <c r="R2988" i="39"/>
  <c r="K2988" i="39"/>
  <c r="O2988" i="39"/>
  <c r="L2988" i="39"/>
  <c r="P2988" i="39"/>
  <c r="M2980" i="39"/>
  <c r="Q2980" i="39"/>
  <c r="J2980" i="39"/>
  <c r="N2980" i="39"/>
  <c r="R2980" i="39"/>
  <c r="K2980" i="39"/>
  <c r="O2980" i="39"/>
  <c r="L2980" i="39"/>
  <c r="P2980" i="39"/>
  <c r="M2972" i="39"/>
  <c r="Q2972" i="39"/>
  <c r="J2972" i="39"/>
  <c r="N2972" i="39"/>
  <c r="R2972" i="39"/>
  <c r="K2972" i="39"/>
  <c r="O2972" i="39"/>
  <c r="L2972" i="39"/>
  <c r="P2972" i="39"/>
  <c r="M2964" i="39"/>
  <c r="Q2964" i="39"/>
  <c r="J2964" i="39"/>
  <c r="N2964" i="39"/>
  <c r="R2964" i="39"/>
  <c r="K2964" i="39"/>
  <c r="O2964" i="39"/>
  <c r="L2964" i="39"/>
  <c r="P2964" i="39"/>
  <c r="M2956" i="39"/>
  <c r="Q2956" i="39"/>
  <c r="J2956" i="39"/>
  <c r="N2956" i="39"/>
  <c r="R2956" i="39"/>
  <c r="K2956" i="39"/>
  <c r="O2956" i="39"/>
  <c r="L2956" i="39"/>
  <c r="P2956" i="39"/>
  <c r="M2948" i="39"/>
  <c r="Q2948" i="39"/>
  <c r="J2948" i="39"/>
  <c r="N2948" i="39"/>
  <c r="R2948" i="39"/>
  <c r="K2948" i="39"/>
  <c r="O2948" i="39"/>
  <c r="L2948" i="39"/>
  <c r="P2948" i="39"/>
  <c r="M2940" i="39"/>
  <c r="Q2940" i="39"/>
  <c r="J2940" i="39"/>
  <c r="N2940" i="39"/>
  <c r="R2940" i="39"/>
  <c r="K2940" i="39"/>
  <c r="O2940" i="39"/>
  <c r="L2940" i="39"/>
  <c r="P2940" i="39"/>
  <c r="M2932" i="39"/>
  <c r="Q2932" i="39"/>
  <c r="J2932" i="39"/>
  <c r="N2932" i="39"/>
  <c r="R2932" i="39"/>
  <c r="K2932" i="39"/>
  <c r="O2932" i="39"/>
  <c r="L2932" i="39"/>
  <c r="P2932" i="39"/>
  <c r="K2874" i="39"/>
  <c r="O2874" i="39"/>
  <c r="L2874" i="39"/>
  <c r="P2874" i="39"/>
  <c r="M2874" i="39"/>
  <c r="Q2874" i="39"/>
  <c r="J2874" i="39"/>
  <c r="N2874" i="39"/>
  <c r="R2874" i="39"/>
  <c r="I2874" i="39"/>
  <c r="J2871" i="39"/>
  <c r="N2871" i="39"/>
  <c r="R2871" i="39"/>
  <c r="K2871" i="39"/>
  <c r="O2871" i="39"/>
  <c r="L2871" i="39"/>
  <c r="P2871" i="39"/>
  <c r="M2871" i="39"/>
  <c r="Q2871" i="39"/>
  <c r="K2858" i="39"/>
  <c r="O2858" i="39"/>
  <c r="L2858" i="39"/>
  <c r="P2858" i="39"/>
  <c r="M2858" i="39"/>
  <c r="Q2858" i="39"/>
  <c r="J2858" i="39"/>
  <c r="N2858" i="39"/>
  <c r="R2858" i="39"/>
  <c r="I2858" i="39"/>
  <c r="J2855" i="39"/>
  <c r="N2855" i="39"/>
  <c r="R2855" i="39"/>
  <c r="K2855" i="39"/>
  <c r="O2855" i="39"/>
  <c r="L2855" i="39"/>
  <c r="P2855" i="39"/>
  <c r="M2855" i="39"/>
  <c r="Q2855" i="39"/>
  <c r="K2842" i="39"/>
  <c r="O2842" i="39"/>
  <c r="L2842" i="39"/>
  <c r="P2842" i="39"/>
  <c r="M2842" i="39"/>
  <c r="Q2842" i="39"/>
  <c r="J2842" i="39"/>
  <c r="N2842" i="39"/>
  <c r="R2842" i="39"/>
  <c r="I2842" i="39"/>
  <c r="J2839" i="39"/>
  <c r="N2839" i="39"/>
  <c r="R2839" i="39"/>
  <c r="K2839" i="39"/>
  <c r="O2839" i="39"/>
  <c r="L2839" i="39"/>
  <c r="P2839" i="39"/>
  <c r="M2839" i="39"/>
  <c r="Q2839" i="39"/>
  <c r="K2826" i="39"/>
  <c r="O2826" i="39"/>
  <c r="L2826" i="39"/>
  <c r="P2826" i="39"/>
  <c r="M2826" i="39"/>
  <c r="Q2826" i="39"/>
  <c r="J2826" i="39"/>
  <c r="N2826" i="39"/>
  <c r="R2826" i="39"/>
  <c r="I2826" i="39"/>
  <c r="J2823" i="39"/>
  <c r="N2823" i="39"/>
  <c r="R2823" i="39"/>
  <c r="K2823" i="39"/>
  <c r="O2823" i="39"/>
  <c r="L2823" i="39"/>
  <c r="P2823" i="39"/>
  <c r="M2823" i="39"/>
  <c r="Q2823" i="39"/>
  <c r="J2795" i="39"/>
  <c r="N2795" i="39"/>
  <c r="R2795" i="39"/>
  <c r="K2795" i="39"/>
  <c r="O2795" i="39"/>
  <c r="L2795" i="39"/>
  <c r="P2795" i="39"/>
  <c r="M2795" i="39"/>
  <c r="Q2795" i="39"/>
  <c r="J2771" i="39"/>
  <c r="N2771" i="39"/>
  <c r="R2771" i="39"/>
  <c r="K2771" i="39"/>
  <c r="O2771" i="39"/>
  <c r="L2771" i="39"/>
  <c r="P2771" i="39"/>
  <c r="M2771" i="39"/>
  <c r="Q2771" i="39"/>
  <c r="J2755" i="39"/>
  <c r="N2755" i="39"/>
  <c r="R2755" i="39"/>
  <c r="K2755" i="39"/>
  <c r="O2755" i="39"/>
  <c r="L2755" i="39"/>
  <c r="P2755" i="39"/>
  <c r="M2755" i="39"/>
  <c r="Q2755" i="39"/>
  <c r="I2713" i="39"/>
  <c r="J2713" i="39"/>
  <c r="N2713" i="39"/>
  <c r="R2713" i="39"/>
  <c r="K2713" i="39"/>
  <c r="O2713" i="39"/>
  <c r="L2713" i="39"/>
  <c r="P2713" i="39"/>
  <c r="M2713" i="39"/>
  <c r="Q2713" i="39"/>
  <c r="J2701" i="39"/>
  <c r="N2701" i="39"/>
  <c r="R2701" i="39"/>
  <c r="K2701" i="39"/>
  <c r="O2701" i="39"/>
  <c r="L2701" i="39"/>
  <c r="P2701" i="39"/>
  <c r="M2701" i="39"/>
  <c r="Q2701" i="39"/>
  <c r="I2701" i="39"/>
  <c r="I2633" i="39"/>
  <c r="J2633" i="39"/>
  <c r="N2633" i="39"/>
  <c r="R2633" i="39"/>
  <c r="K2633" i="39"/>
  <c r="O2633" i="39"/>
  <c r="L2633" i="39"/>
  <c r="P2633" i="39"/>
  <c r="M2633" i="39"/>
  <c r="Q2633" i="39"/>
  <c r="I2630" i="39"/>
  <c r="M2630" i="39"/>
  <c r="Q2630" i="39"/>
  <c r="J2630" i="39"/>
  <c r="N2630" i="39"/>
  <c r="R2630" i="39"/>
  <c r="K2630" i="39"/>
  <c r="O2630" i="39"/>
  <c r="L2630" i="39"/>
  <c r="P2630" i="39"/>
  <c r="I2627" i="39"/>
  <c r="L2627" i="39"/>
  <c r="P2627" i="39"/>
  <c r="M2627" i="39"/>
  <c r="Q2627" i="39"/>
  <c r="J2627" i="39"/>
  <c r="N2627" i="39"/>
  <c r="R2627" i="39"/>
  <c r="K2627" i="39"/>
  <c r="O2627" i="39"/>
  <c r="I2573" i="39"/>
  <c r="J2573" i="39"/>
  <c r="N2573" i="39"/>
  <c r="R2573" i="39"/>
  <c r="K2573" i="39"/>
  <c r="O2573" i="39"/>
  <c r="L2573" i="39"/>
  <c r="P2573" i="39"/>
  <c r="M2573" i="39"/>
  <c r="Q2573" i="39"/>
  <c r="I2570" i="39"/>
  <c r="M2570" i="39"/>
  <c r="Q2570" i="39"/>
  <c r="J2570" i="39"/>
  <c r="N2570" i="39"/>
  <c r="R2570" i="39"/>
  <c r="K2570" i="39"/>
  <c r="O2570" i="39"/>
  <c r="L2570" i="39"/>
  <c r="P2570" i="39"/>
  <c r="I2567" i="39"/>
  <c r="L2567" i="39"/>
  <c r="P2567" i="39"/>
  <c r="M2567" i="39"/>
  <c r="Q2567" i="39"/>
  <c r="J2567" i="39"/>
  <c r="N2567" i="39"/>
  <c r="R2567" i="39"/>
  <c r="K2567" i="39"/>
  <c r="O2567" i="39"/>
  <c r="K2540" i="39"/>
  <c r="O2540" i="39"/>
  <c r="L2540" i="39"/>
  <c r="P2540" i="39"/>
  <c r="M2540" i="39"/>
  <c r="Q2540" i="39"/>
  <c r="J2540" i="39"/>
  <c r="N2540" i="39"/>
  <c r="R2540" i="39"/>
  <c r="I2540" i="39"/>
  <c r="I2537" i="39"/>
  <c r="J2537" i="39"/>
  <c r="N2537" i="39"/>
  <c r="R2537" i="39"/>
  <c r="K2537" i="39"/>
  <c r="O2537" i="39"/>
  <c r="L2537" i="39"/>
  <c r="P2537" i="39"/>
  <c r="M2537" i="39"/>
  <c r="Q2537" i="39"/>
  <c r="J2521" i="39"/>
  <c r="N2521" i="39"/>
  <c r="R2521" i="39"/>
  <c r="K2521" i="39"/>
  <c r="O2521" i="39"/>
  <c r="L2521" i="39"/>
  <c r="P2521" i="39"/>
  <c r="M2521" i="39"/>
  <c r="Q2521" i="39"/>
  <c r="I2521" i="39"/>
  <c r="I2518" i="39"/>
  <c r="M2518" i="39"/>
  <c r="Q2518" i="39"/>
  <c r="J2518" i="39"/>
  <c r="N2518" i="39"/>
  <c r="R2518" i="39"/>
  <c r="K2518" i="39"/>
  <c r="O2518" i="39"/>
  <c r="L2518" i="39"/>
  <c r="P2518" i="39"/>
  <c r="J2505" i="39"/>
  <c r="N2505" i="39"/>
  <c r="R2505" i="39"/>
  <c r="K2505" i="39"/>
  <c r="O2505" i="39"/>
  <c r="L2505" i="39"/>
  <c r="P2505" i="39"/>
  <c r="M2505" i="39"/>
  <c r="Q2505" i="39"/>
  <c r="I2505" i="39"/>
  <c r="I2502" i="39"/>
  <c r="M2502" i="39"/>
  <c r="Q2502" i="39"/>
  <c r="J2502" i="39"/>
  <c r="N2502" i="39"/>
  <c r="R2502" i="39"/>
  <c r="K2502" i="39"/>
  <c r="O2502" i="39"/>
  <c r="L2502" i="39"/>
  <c r="P2502" i="39"/>
  <c r="J2489" i="39"/>
  <c r="N2489" i="39"/>
  <c r="R2489" i="39"/>
  <c r="K2489" i="39"/>
  <c r="O2489" i="39"/>
  <c r="L2489" i="39"/>
  <c r="P2489" i="39"/>
  <c r="M2489" i="39"/>
  <c r="Q2489" i="39"/>
  <c r="I2489" i="39"/>
  <c r="I2486" i="39"/>
  <c r="M2486" i="39"/>
  <c r="Q2486" i="39"/>
  <c r="J2486" i="39"/>
  <c r="N2486" i="39"/>
  <c r="R2486" i="39"/>
  <c r="K2486" i="39"/>
  <c r="O2486" i="39"/>
  <c r="L2486" i="39"/>
  <c r="P2486" i="39"/>
  <c r="J2473" i="39"/>
  <c r="N2473" i="39"/>
  <c r="R2473" i="39"/>
  <c r="K2473" i="39"/>
  <c r="O2473" i="39"/>
  <c r="L2473" i="39"/>
  <c r="P2473" i="39"/>
  <c r="M2473" i="39"/>
  <c r="Q2473" i="39"/>
  <c r="I2473" i="39"/>
  <c r="I2470" i="39"/>
  <c r="M2470" i="39"/>
  <c r="Q2470" i="39"/>
  <c r="J2470" i="39"/>
  <c r="N2470" i="39"/>
  <c r="R2470" i="39"/>
  <c r="K2470" i="39"/>
  <c r="O2470" i="39"/>
  <c r="L2470" i="39"/>
  <c r="P2470" i="39"/>
  <c r="J2457" i="39"/>
  <c r="N2457" i="39"/>
  <c r="R2457" i="39"/>
  <c r="K2457" i="39"/>
  <c r="O2457" i="39"/>
  <c r="L2457" i="39"/>
  <c r="P2457" i="39"/>
  <c r="M2457" i="39"/>
  <c r="Q2457" i="39"/>
  <c r="I2457" i="39"/>
  <c r="I2454" i="39"/>
  <c r="M2454" i="39"/>
  <c r="Q2454" i="39"/>
  <c r="J2454" i="39"/>
  <c r="N2454" i="39"/>
  <c r="R2454" i="39"/>
  <c r="K2454" i="39"/>
  <c r="O2454" i="39"/>
  <c r="L2454" i="39"/>
  <c r="P2454" i="39"/>
  <c r="J2441" i="39"/>
  <c r="N2441" i="39"/>
  <c r="R2441" i="39"/>
  <c r="K2441" i="39"/>
  <c r="O2441" i="39"/>
  <c r="L2441" i="39"/>
  <c r="P2441" i="39"/>
  <c r="M2441" i="39"/>
  <c r="Q2441" i="39"/>
  <c r="I2441" i="39"/>
  <c r="I2438" i="39"/>
  <c r="M2438" i="39"/>
  <c r="Q2438" i="39"/>
  <c r="J2438" i="39"/>
  <c r="N2438" i="39"/>
  <c r="R2438" i="39"/>
  <c r="K2438" i="39"/>
  <c r="O2438" i="39"/>
  <c r="L2438" i="39"/>
  <c r="P2438" i="39"/>
  <c r="J2425" i="39"/>
  <c r="N2425" i="39"/>
  <c r="R2425" i="39"/>
  <c r="K2425" i="39"/>
  <c r="O2425" i="39"/>
  <c r="L2425" i="39"/>
  <c r="P2425" i="39"/>
  <c r="M2425" i="39"/>
  <c r="Q2425" i="39"/>
  <c r="I2425" i="39"/>
  <c r="I2422" i="39"/>
  <c r="M2422" i="39"/>
  <c r="Q2422" i="39"/>
  <c r="J2422" i="39"/>
  <c r="N2422" i="39"/>
  <c r="R2422" i="39"/>
  <c r="K2422" i="39"/>
  <c r="O2422" i="39"/>
  <c r="L2422" i="39"/>
  <c r="P2422" i="39"/>
  <c r="J2991" i="39"/>
  <c r="N2991" i="39"/>
  <c r="R2991" i="39"/>
  <c r="K2991" i="39"/>
  <c r="O2991" i="39"/>
  <c r="L2991" i="39"/>
  <c r="P2991" i="39"/>
  <c r="M2991" i="39"/>
  <c r="Q2991" i="39"/>
  <c r="U27" i="51"/>
  <c r="U11" i="51"/>
  <c r="U34" i="51"/>
  <c r="U82" i="51"/>
  <c r="U71" i="51"/>
  <c r="I3225" i="39"/>
  <c r="J3225" i="39"/>
  <c r="N3225" i="39"/>
  <c r="R3225" i="39"/>
  <c r="K3225" i="39"/>
  <c r="O3225" i="39"/>
  <c r="L3225" i="39"/>
  <c r="P3225" i="39"/>
  <c r="M3225" i="39"/>
  <c r="Q3225" i="39"/>
  <c r="I3217" i="39"/>
  <c r="J3217" i="39"/>
  <c r="N3217" i="39"/>
  <c r="R3217" i="39"/>
  <c r="K3217" i="39"/>
  <c r="O3217" i="39"/>
  <c r="L3217" i="39"/>
  <c r="P3217" i="39"/>
  <c r="M3217" i="39"/>
  <c r="Q3217" i="39"/>
  <c r="I3209" i="39"/>
  <c r="J3209" i="39"/>
  <c r="N3209" i="39"/>
  <c r="R3209" i="39"/>
  <c r="K3209" i="39"/>
  <c r="O3209" i="39"/>
  <c r="L3209" i="39"/>
  <c r="P3209" i="39"/>
  <c r="M3209" i="39"/>
  <c r="Q3209" i="39"/>
  <c r="I3201" i="39"/>
  <c r="J3201" i="39"/>
  <c r="N3201" i="39"/>
  <c r="R3201" i="39"/>
  <c r="K3201" i="39"/>
  <c r="O3201" i="39"/>
  <c r="L3201" i="39"/>
  <c r="P3201" i="39"/>
  <c r="M3201" i="39"/>
  <c r="Q3201" i="39"/>
  <c r="I3193" i="39"/>
  <c r="J3193" i="39"/>
  <c r="N3193" i="39"/>
  <c r="R3193" i="39"/>
  <c r="K3193" i="39"/>
  <c r="O3193" i="39"/>
  <c r="L3193" i="39"/>
  <c r="P3193" i="39"/>
  <c r="M3193" i="39"/>
  <c r="Q3193" i="39"/>
  <c r="I3185" i="39"/>
  <c r="J3185" i="39"/>
  <c r="N3185" i="39"/>
  <c r="R3185" i="39"/>
  <c r="K3185" i="39"/>
  <c r="O3185" i="39"/>
  <c r="L3185" i="39"/>
  <c r="P3185" i="39"/>
  <c r="M3185" i="39"/>
  <c r="Q3185" i="39"/>
  <c r="I3177" i="39"/>
  <c r="J3177" i="39"/>
  <c r="N3177" i="39"/>
  <c r="R3177" i="39"/>
  <c r="K3177" i="39"/>
  <c r="O3177" i="39"/>
  <c r="L3177" i="39"/>
  <c r="P3177" i="39"/>
  <c r="M3177" i="39"/>
  <c r="Q3177" i="39"/>
  <c r="I3169" i="39"/>
  <c r="J3169" i="39"/>
  <c r="N3169" i="39"/>
  <c r="R3169" i="39"/>
  <c r="K3169" i="39"/>
  <c r="O3169" i="39"/>
  <c r="L3169" i="39"/>
  <c r="P3169" i="39"/>
  <c r="M3169" i="39"/>
  <c r="Q3169" i="39"/>
  <c r="I3161" i="39"/>
  <c r="J3161" i="39"/>
  <c r="N3161" i="39"/>
  <c r="R3161" i="39"/>
  <c r="K3161" i="39"/>
  <c r="O3161" i="39"/>
  <c r="L3161" i="39"/>
  <c r="P3161" i="39"/>
  <c r="M3161" i="39"/>
  <c r="Q3161" i="39"/>
  <c r="I3153" i="39"/>
  <c r="J3153" i="39"/>
  <c r="N3153" i="39"/>
  <c r="R3153" i="39"/>
  <c r="K3153" i="39"/>
  <c r="O3153" i="39"/>
  <c r="L3153" i="39"/>
  <c r="P3153" i="39"/>
  <c r="M3153" i="39"/>
  <c r="Q3153" i="39"/>
  <c r="I3145" i="39"/>
  <c r="J3145" i="39"/>
  <c r="N3145" i="39"/>
  <c r="R3145" i="39"/>
  <c r="K3145" i="39"/>
  <c r="O3145" i="39"/>
  <c r="L3145" i="39"/>
  <c r="P3145" i="39"/>
  <c r="M3145" i="39"/>
  <c r="Q3145" i="39"/>
  <c r="I3137" i="39"/>
  <c r="J3137" i="39"/>
  <c r="N3137" i="39"/>
  <c r="R3137" i="39"/>
  <c r="K3137" i="39"/>
  <c r="O3137" i="39"/>
  <c r="L3137" i="39"/>
  <c r="P3137" i="39"/>
  <c r="M3137" i="39"/>
  <c r="Q3137" i="39"/>
  <c r="I3129" i="39"/>
  <c r="J3129" i="39"/>
  <c r="N3129" i="39"/>
  <c r="R3129" i="39"/>
  <c r="K3129" i="39"/>
  <c r="O3129" i="39"/>
  <c r="L3129" i="39"/>
  <c r="P3129" i="39"/>
  <c r="M3129" i="39"/>
  <c r="Q3129" i="39"/>
  <c r="I3121" i="39"/>
  <c r="J3121" i="39"/>
  <c r="N3121" i="39"/>
  <c r="R3121" i="39"/>
  <c r="K3121" i="39"/>
  <c r="O3121" i="39"/>
  <c r="L3121" i="39"/>
  <c r="P3121" i="39"/>
  <c r="M3121" i="39"/>
  <c r="Q3121" i="39"/>
  <c r="I3113" i="39"/>
  <c r="J3113" i="39"/>
  <c r="N3113" i="39"/>
  <c r="R3113" i="39"/>
  <c r="K3113" i="39"/>
  <c r="O3113" i="39"/>
  <c r="L3113" i="39"/>
  <c r="P3113" i="39"/>
  <c r="M3113" i="39"/>
  <c r="Q3113" i="39"/>
  <c r="I3105" i="39"/>
  <c r="J3105" i="39"/>
  <c r="N3105" i="39"/>
  <c r="R3105" i="39"/>
  <c r="K3105" i="39"/>
  <c r="O3105" i="39"/>
  <c r="L3105" i="39"/>
  <c r="P3105" i="39"/>
  <c r="M3105" i="39"/>
  <c r="Q3105" i="39"/>
  <c r="I3097" i="39"/>
  <c r="J3097" i="39"/>
  <c r="N3097" i="39"/>
  <c r="R3097" i="39"/>
  <c r="K3097" i="39"/>
  <c r="O3097" i="39"/>
  <c r="L3097" i="39"/>
  <c r="P3097" i="39"/>
  <c r="M3097" i="39"/>
  <c r="Q3097" i="39"/>
  <c r="I3089" i="39"/>
  <c r="J3089" i="39"/>
  <c r="N3089" i="39"/>
  <c r="R3089" i="39"/>
  <c r="K3089" i="39"/>
  <c r="O3089" i="39"/>
  <c r="L3089" i="39"/>
  <c r="P3089" i="39"/>
  <c r="M3089" i="39"/>
  <c r="Q3089" i="39"/>
  <c r="I3081" i="39"/>
  <c r="J3081" i="39"/>
  <c r="N3081" i="39"/>
  <c r="R3081" i="39"/>
  <c r="K3081" i="39"/>
  <c r="O3081" i="39"/>
  <c r="L3081" i="39"/>
  <c r="P3081" i="39"/>
  <c r="M3081" i="39"/>
  <c r="Q3081" i="39"/>
  <c r="I3073" i="39"/>
  <c r="J3073" i="39"/>
  <c r="N3073" i="39"/>
  <c r="R3073" i="39"/>
  <c r="K3073" i="39"/>
  <c r="O3073" i="39"/>
  <c r="L3073" i="39"/>
  <c r="P3073" i="39"/>
  <c r="M3073" i="39"/>
  <c r="Q3073" i="39"/>
  <c r="I3065" i="39"/>
  <c r="J3065" i="39"/>
  <c r="N3065" i="39"/>
  <c r="R3065" i="39"/>
  <c r="K3065" i="39"/>
  <c r="O3065" i="39"/>
  <c r="L3065" i="39"/>
  <c r="P3065" i="39"/>
  <c r="M3065" i="39"/>
  <c r="Q3065" i="39"/>
  <c r="I3057" i="39"/>
  <c r="J3057" i="39"/>
  <c r="N3057" i="39"/>
  <c r="R3057" i="39"/>
  <c r="K3057" i="39"/>
  <c r="O3057" i="39"/>
  <c r="L3057" i="39"/>
  <c r="P3057" i="39"/>
  <c r="M3057" i="39"/>
  <c r="Q3057" i="39"/>
  <c r="I3049" i="39"/>
  <c r="J3049" i="39"/>
  <c r="N3049" i="39"/>
  <c r="R3049" i="39"/>
  <c r="K3049" i="39"/>
  <c r="O3049" i="39"/>
  <c r="L3049" i="39"/>
  <c r="P3049" i="39"/>
  <c r="M3049" i="39"/>
  <c r="Q3049" i="39"/>
  <c r="I3041" i="39"/>
  <c r="J3041" i="39"/>
  <c r="N3041" i="39"/>
  <c r="R3041" i="39"/>
  <c r="K3041" i="39"/>
  <c r="O3041" i="39"/>
  <c r="L3041" i="39"/>
  <c r="P3041" i="39"/>
  <c r="M3041" i="39"/>
  <c r="Q3041" i="39"/>
  <c r="I3033" i="39"/>
  <c r="J3033" i="39"/>
  <c r="N3033" i="39"/>
  <c r="R3033" i="39"/>
  <c r="K3033" i="39"/>
  <c r="O3033" i="39"/>
  <c r="L3033" i="39"/>
  <c r="P3033" i="39"/>
  <c r="M3033" i="39"/>
  <c r="Q3033" i="39"/>
  <c r="I3025" i="39"/>
  <c r="L3025" i="39"/>
  <c r="P3025" i="39"/>
  <c r="M3025" i="39"/>
  <c r="Q3025" i="39"/>
  <c r="K3025" i="39"/>
  <c r="O3025" i="39"/>
  <c r="N3025" i="39"/>
  <c r="R3025" i="39"/>
  <c r="J3025" i="39"/>
  <c r="I3017" i="39"/>
  <c r="L3017" i="39"/>
  <c r="P3017" i="39"/>
  <c r="M3017" i="39"/>
  <c r="Q3017" i="39"/>
  <c r="J3017" i="39"/>
  <c r="N3017" i="39"/>
  <c r="R3017" i="39"/>
  <c r="K3017" i="39"/>
  <c r="O3017" i="39"/>
  <c r="I3009" i="39"/>
  <c r="L3009" i="39"/>
  <c r="P3009" i="39"/>
  <c r="M3009" i="39"/>
  <c r="Q3009" i="39"/>
  <c r="J3009" i="39"/>
  <c r="N3009" i="39"/>
  <c r="R3009" i="39"/>
  <c r="K3009" i="39"/>
  <c r="O3009" i="39"/>
  <c r="I3001" i="39"/>
  <c r="L3001" i="39"/>
  <c r="P3001" i="39"/>
  <c r="M3001" i="39"/>
  <c r="Q3001" i="39"/>
  <c r="J3001" i="39"/>
  <c r="N3001" i="39"/>
  <c r="R3001" i="39"/>
  <c r="K3001" i="39"/>
  <c r="O3001" i="39"/>
  <c r="J2995" i="39"/>
  <c r="N2995" i="39"/>
  <c r="R2995" i="39"/>
  <c r="K2995" i="39"/>
  <c r="O2995" i="39"/>
  <c r="L2995" i="39"/>
  <c r="P2995" i="39"/>
  <c r="M2995" i="39"/>
  <c r="Q2995" i="39"/>
  <c r="I2994" i="39"/>
  <c r="L2993" i="39"/>
  <c r="P2993" i="39"/>
  <c r="M2993" i="39"/>
  <c r="Q2993" i="39"/>
  <c r="J2993" i="39"/>
  <c r="N2993" i="39"/>
  <c r="R2993" i="39"/>
  <c r="K2993" i="39"/>
  <c r="O2993" i="39"/>
  <c r="K2990" i="39"/>
  <c r="O2990" i="39"/>
  <c r="L2990" i="39"/>
  <c r="P2990" i="39"/>
  <c r="M2990" i="39"/>
  <c r="Q2990" i="39"/>
  <c r="J2990" i="39"/>
  <c r="N2990" i="39"/>
  <c r="R2990" i="39"/>
  <c r="I2989" i="39"/>
  <c r="J2987" i="39"/>
  <c r="N2987" i="39"/>
  <c r="R2987" i="39"/>
  <c r="K2987" i="39"/>
  <c r="O2987" i="39"/>
  <c r="L2987" i="39"/>
  <c r="P2987" i="39"/>
  <c r="M2987" i="39"/>
  <c r="Q2987" i="39"/>
  <c r="I2986" i="39"/>
  <c r="L2985" i="39"/>
  <c r="P2985" i="39"/>
  <c r="M2985" i="39"/>
  <c r="Q2985" i="39"/>
  <c r="J2985" i="39"/>
  <c r="N2985" i="39"/>
  <c r="R2985" i="39"/>
  <c r="K2985" i="39"/>
  <c r="O2985" i="39"/>
  <c r="K2982" i="39"/>
  <c r="O2982" i="39"/>
  <c r="L2982" i="39"/>
  <c r="P2982" i="39"/>
  <c r="M2982" i="39"/>
  <c r="Q2982" i="39"/>
  <c r="J2982" i="39"/>
  <c r="N2982" i="39"/>
  <c r="R2982" i="39"/>
  <c r="I2981" i="39"/>
  <c r="J2979" i="39"/>
  <c r="N2979" i="39"/>
  <c r="R2979" i="39"/>
  <c r="K2979" i="39"/>
  <c r="O2979" i="39"/>
  <c r="L2979" i="39"/>
  <c r="P2979" i="39"/>
  <c r="M2979" i="39"/>
  <c r="Q2979" i="39"/>
  <c r="I2978" i="39"/>
  <c r="L2977" i="39"/>
  <c r="P2977" i="39"/>
  <c r="M2977" i="39"/>
  <c r="Q2977" i="39"/>
  <c r="J2977" i="39"/>
  <c r="N2977" i="39"/>
  <c r="R2977" i="39"/>
  <c r="K2977" i="39"/>
  <c r="O2977" i="39"/>
  <c r="K2974" i="39"/>
  <c r="O2974" i="39"/>
  <c r="L2974" i="39"/>
  <c r="P2974" i="39"/>
  <c r="M2974" i="39"/>
  <c r="Q2974" i="39"/>
  <c r="J2974" i="39"/>
  <c r="N2974" i="39"/>
  <c r="R2974" i="39"/>
  <c r="I2973" i="39"/>
  <c r="J2971" i="39"/>
  <c r="N2971" i="39"/>
  <c r="R2971" i="39"/>
  <c r="K2971" i="39"/>
  <c r="O2971" i="39"/>
  <c r="L2971" i="39"/>
  <c r="P2971" i="39"/>
  <c r="M2971" i="39"/>
  <c r="Q2971" i="39"/>
  <c r="I2970" i="39"/>
  <c r="L2969" i="39"/>
  <c r="P2969" i="39"/>
  <c r="M2969" i="39"/>
  <c r="Q2969" i="39"/>
  <c r="J2969" i="39"/>
  <c r="N2969" i="39"/>
  <c r="R2969" i="39"/>
  <c r="K2969" i="39"/>
  <c r="O2969" i="39"/>
  <c r="K2966" i="39"/>
  <c r="O2966" i="39"/>
  <c r="L2966" i="39"/>
  <c r="P2966" i="39"/>
  <c r="M2966" i="39"/>
  <c r="Q2966" i="39"/>
  <c r="J2966" i="39"/>
  <c r="N2966" i="39"/>
  <c r="R2966" i="39"/>
  <c r="I2965" i="39"/>
  <c r="J2963" i="39"/>
  <c r="N2963" i="39"/>
  <c r="R2963" i="39"/>
  <c r="K2963" i="39"/>
  <c r="O2963" i="39"/>
  <c r="L2963" i="39"/>
  <c r="P2963" i="39"/>
  <c r="M2963" i="39"/>
  <c r="Q2963" i="39"/>
  <c r="I2962" i="39"/>
  <c r="L2961" i="39"/>
  <c r="P2961" i="39"/>
  <c r="M2961" i="39"/>
  <c r="Q2961" i="39"/>
  <c r="J2961" i="39"/>
  <c r="N2961" i="39"/>
  <c r="R2961" i="39"/>
  <c r="K2961" i="39"/>
  <c r="O2961" i="39"/>
  <c r="K2958" i="39"/>
  <c r="O2958" i="39"/>
  <c r="L2958" i="39"/>
  <c r="P2958" i="39"/>
  <c r="M2958" i="39"/>
  <c r="Q2958" i="39"/>
  <c r="J2958" i="39"/>
  <c r="N2958" i="39"/>
  <c r="R2958" i="39"/>
  <c r="I2957" i="39"/>
  <c r="J2955" i="39"/>
  <c r="N2955" i="39"/>
  <c r="R2955" i="39"/>
  <c r="K2955" i="39"/>
  <c r="O2955" i="39"/>
  <c r="L2955" i="39"/>
  <c r="P2955" i="39"/>
  <c r="M2955" i="39"/>
  <c r="Q2955" i="39"/>
  <c r="I2954" i="39"/>
  <c r="L2953" i="39"/>
  <c r="P2953" i="39"/>
  <c r="M2953" i="39"/>
  <c r="Q2953" i="39"/>
  <c r="J2953" i="39"/>
  <c r="N2953" i="39"/>
  <c r="R2953" i="39"/>
  <c r="K2953" i="39"/>
  <c r="O2953" i="39"/>
  <c r="K2950" i="39"/>
  <c r="O2950" i="39"/>
  <c r="L2950" i="39"/>
  <c r="P2950" i="39"/>
  <c r="M2950" i="39"/>
  <c r="Q2950" i="39"/>
  <c r="J2950" i="39"/>
  <c r="N2950" i="39"/>
  <c r="R2950" i="39"/>
  <c r="I2949" i="39"/>
  <c r="J2947" i="39"/>
  <c r="N2947" i="39"/>
  <c r="R2947" i="39"/>
  <c r="K2947" i="39"/>
  <c r="O2947" i="39"/>
  <c r="L2947" i="39"/>
  <c r="P2947" i="39"/>
  <c r="M2947" i="39"/>
  <c r="Q2947" i="39"/>
  <c r="I2946" i="39"/>
  <c r="L2945" i="39"/>
  <c r="P2945" i="39"/>
  <c r="M2945" i="39"/>
  <c r="Q2945" i="39"/>
  <c r="J2945" i="39"/>
  <c r="N2945" i="39"/>
  <c r="R2945" i="39"/>
  <c r="K2945" i="39"/>
  <c r="O2945" i="39"/>
  <c r="K2942" i="39"/>
  <c r="O2942" i="39"/>
  <c r="L2942" i="39"/>
  <c r="P2942" i="39"/>
  <c r="M2942" i="39"/>
  <c r="Q2942" i="39"/>
  <c r="J2942" i="39"/>
  <c r="N2942" i="39"/>
  <c r="R2942" i="39"/>
  <c r="I2941" i="39"/>
  <c r="J2939" i="39"/>
  <c r="N2939" i="39"/>
  <c r="R2939" i="39"/>
  <c r="K2939" i="39"/>
  <c r="O2939" i="39"/>
  <c r="L2939" i="39"/>
  <c r="P2939" i="39"/>
  <c r="M2939" i="39"/>
  <c r="Q2939" i="39"/>
  <c r="I2938" i="39"/>
  <c r="L2937" i="39"/>
  <c r="P2937" i="39"/>
  <c r="M2937" i="39"/>
  <c r="Q2937" i="39"/>
  <c r="J2937" i="39"/>
  <c r="N2937" i="39"/>
  <c r="R2937" i="39"/>
  <c r="K2937" i="39"/>
  <c r="O2937" i="39"/>
  <c r="K2934" i="39"/>
  <c r="O2934" i="39"/>
  <c r="L2934" i="39"/>
  <c r="P2934" i="39"/>
  <c r="M2934" i="39"/>
  <c r="Q2934" i="39"/>
  <c r="J2934" i="39"/>
  <c r="N2934" i="39"/>
  <c r="R2934" i="39"/>
  <c r="I2933" i="39"/>
  <c r="J2931" i="39"/>
  <c r="N2931" i="39"/>
  <c r="R2931" i="39"/>
  <c r="K2931" i="39"/>
  <c r="O2931" i="39"/>
  <c r="L2931" i="39"/>
  <c r="P2931" i="39"/>
  <c r="M2931" i="39"/>
  <c r="Q2931" i="39"/>
  <c r="I2930" i="39"/>
  <c r="L2929" i="39"/>
  <c r="P2929" i="39"/>
  <c r="M2929" i="39"/>
  <c r="Q2929" i="39"/>
  <c r="J2929" i="39"/>
  <c r="N2929" i="39"/>
  <c r="R2929" i="39"/>
  <c r="K2929" i="39"/>
  <c r="O2929" i="39"/>
  <c r="K2926" i="39"/>
  <c r="O2926" i="39"/>
  <c r="L2926" i="39"/>
  <c r="P2926" i="39"/>
  <c r="M2926" i="39"/>
  <c r="Q2926" i="39"/>
  <c r="J2926" i="39"/>
  <c r="N2926" i="39"/>
  <c r="R2926" i="39"/>
  <c r="I2925" i="39"/>
  <c r="J2923" i="39"/>
  <c r="N2923" i="39"/>
  <c r="R2923" i="39"/>
  <c r="K2923" i="39"/>
  <c r="O2923" i="39"/>
  <c r="L2923" i="39"/>
  <c r="P2923" i="39"/>
  <c r="M2923" i="39"/>
  <c r="Q2923" i="39"/>
  <c r="I2922" i="39"/>
  <c r="L2921" i="39"/>
  <c r="P2921" i="39"/>
  <c r="M2921" i="39"/>
  <c r="Q2921" i="39"/>
  <c r="J2921" i="39"/>
  <c r="N2921" i="39"/>
  <c r="R2921" i="39"/>
  <c r="K2921" i="39"/>
  <c r="O2921" i="39"/>
  <c r="K2918" i="39"/>
  <c r="O2918" i="39"/>
  <c r="L2918" i="39"/>
  <c r="P2918" i="39"/>
  <c r="M2918" i="39"/>
  <c r="Q2918" i="39"/>
  <c r="J2918" i="39"/>
  <c r="N2918" i="39"/>
  <c r="R2918" i="39"/>
  <c r="I2917" i="39"/>
  <c r="J2915" i="39"/>
  <c r="N2915" i="39"/>
  <c r="R2915" i="39"/>
  <c r="K2915" i="39"/>
  <c r="O2915" i="39"/>
  <c r="L2915" i="39"/>
  <c r="P2915" i="39"/>
  <c r="M2915" i="39"/>
  <c r="Q2915" i="39"/>
  <c r="I2914" i="39"/>
  <c r="L2913" i="39"/>
  <c r="P2913" i="39"/>
  <c r="M2913" i="39"/>
  <c r="Q2913" i="39"/>
  <c r="J2913" i="39"/>
  <c r="N2913" i="39"/>
  <c r="R2913" i="39"/>
  <c r="K2913" i="39"/>
  <c r="O2913" i="39"/>
  <c r="K2910" i="39"/>
  <c r="O2910" i="39"/>
  <c r="L2910" i="39"/>
  <c r="P2910" i="39"/>
  <c r="M2910" i="39"/>
  <c r="Q2910" i="39"/>
  <c r="J2910" i="39"/>
  <c r="N2910" i="39"/>
  <c r="R2910" i="39"/>
  <c r="I2909" i="39"/>
  <c r="J2907" i="39"/>
  <c r="N2907" i="39"/>
  <c r="R2907" i="39"/>
  <c r="K2907" i="39"/>
  <c r="O2907" i="39"/>
  <c r="L2907" i="39"/>
  <c r="P2907" i="39"/>
  <c r="M2907" i="39"/>
  <c r="Q2907" i="39"/>
  <c r="I2906" i="39"/>
  <c r="L2905" i="39"/>
  <c r="P2905" i="39"/>
  <c r="M2905" i="39"/>
  <c r="Q2905" i="39"/>
  <c r="J2905" i="39"/>
  <c r="N2905" i="39"/>
  <c r="R2905" i="39"/>
  <c r="K2905" i="39"/>
  <c r="O2905" i="39"/>
  <c r="K2902" i="39"/>
  <c r="O2902" i="39"/>
  <c r="L2902" i="39"/>
  <c r="P2902" i="39"/>
  <c r="M2902" i="39"/>
  <c r="Q2902" i="39"/>
  <c r="J2902" i="39"/>
  <c r="N2902" i="39"/>
  <c r="R2902" i="39"/>
  <c r="I2901" i="39"/>
  <c r="J2899" i="39"/>
  <c r="N2899" i="39"/>
  <c r="R2899" i="39"/>
  <c r="K2899" i="39"/>
  <c r="O2899" i="39"/>
  <c r="L2899" i="39"/>
  <c r="P2899" i="39"/>
  <c r="M2899" i="39"/>
  <c r="Q2899" i="39"/>
  <c r="I2898" i="39"/>
  <c r="L2897" i="39"/>
  <c r="P2897" i="39"/>
  <c r="M2897" i="39"/>
  <c r="Q2897" i="39"/>
  <c r="J2897" i="39"/>
  <c r="N2897" i="39"/>
  <c r="R2897" i="39"/>
  <c r="K2897" i="39"/>
  <c r="O2897" i="39"/>
  <c r="K2894" i="39"/>
  <c r="O2894" i="39"/>
  <c r="L2894" i="39"/>
  <c r="P2894" i="39"/>
  <c r="M2894" i="39"/>
  <c r="Q2894" i="39"/>
  <c r="J2894" i="39"/>
  <c r="N2894" i="39"/>
  <c r="R2894" i="39"/>
  <c r="I2893" i="39"/>
  <c r="J2891" i="39"/>
  <c r="N2891" i="39"/>
  <c r="R2891" i="39"/>
  <c r="K2891" i="39"/>
  <c r="O2891" i="39"/>
  <c r="L2891" i="39"/>
  <c r="P2891" i="39"/>
  <c r="M2891" i="39"/>
  <c r="Q2891" i="39"/>
  <c r="I2890" i="39"/>
  <c r="L2889" i="39"/>
  <c r="P2889" i="39"/>
  <c r="M2889" i="39"/>
  <c r="Q2889" i="39"/>
  <c r="J2889" i="39"/>
  <c r="N2889" i="39"/>
  <c r="R2889" i="39"/>
  <c r="K2889" i="39"/>
  <c r="O2889" i="39"/>
  <c r="K2886" i="39"/>
  <c r="O2886" i="39"/>
  <c r="L2886" i="39"/>
  <c r="P2886" i="39"/>
  <c r="M2886" i="39"/>
  <c r="Q2886" i="39"/>
  <c r="J2886" i="39"/>
  <c r="N2886" i="39"/>
  <c r="R2886" i="39"/>
  <c r="I2885" i="39"/>
  <c r="J2883" i="39"/>
  <c r="N2883" i="39"/>
  <c r="R2883" i="39"/>
  <c r="K2883" i="39"/>
  <c r="O2883" i="39"/>
  <c r="L2883" i="39"/>
  <c r="P2883" i="39"/>
  <c r="M2883" i="39"/>
  <c r="Q2883" i="39"/>
  <c r="L2877" i="39"/>
  <c r="P2877" i="39"/>
  <c r="M2877" i="39"/>
  <c r="Q2877" i="39"/>
  <c r="J2877" i="39"/>
  <c r="N2877" i="39"/>
  <c r="R2877" i="39"/>
  <c r="K2877" i="39"/>
  <c r="O2877" i="39"/>
  <c r="I2877" i="39"/>
  <c r="L2861" i="39"/>
  <c r="P2861" i="39"/>
  <c r="M2861" i="39"/>
  <c r="Q2861" i="39"/>
  <c r="J2861" i="39"/>
  <c r="N2861" i="39"/>
  <c r="R2861" i="39"/>
  <c r="K2861" i="39"/>
  <c r="O2861" i="39"/>
  <c r="I2861" i="39"/>
  <c r="L2845" i="39"/>
  <c r="P2845" i="39"/>
  <c r="M2845" i="39"/>
  <c r="Q2845" i="39"/>
  <c r="J2845" i="39"/>
  <c r="N2845" i="39"/>
  <c r="R2845" i="39"/>
  <c r="K2845" i="39"/>
  <c r="O2845" i="39"/>
  <c r="I2845" i="39"/>
  <c r="L2829" i="39"/>
  <c r="P2829" i="39"/>
  <c r="M2829" i="39"/>
  <c r="Q2829" i="39"/>
  <c r="J2829" i="39"/>
  <c r="N2829" i="39"/>
  <c r="R2829" i="39"/>
  <c r="K2829" i="39"/>
  <c r="O2829" i="39"/>
  <c r="I2829" i="39"/>
  <c r="L2801" i="39"/>
  <c r="P2801" i="39"/>
  <c r="M2801" i="39"/>
  <c r="Q2801" i="39"/>
  <c r="J2801" i="39"/>
  <c r="N2801" i="39"/>
  <c r="R2801" i="39"/>
  <c r="K2801" i="39"/>
  <c r="O2801" i="39"/>
  <c r="I2801" i="39"/>
  <c r="J2779" i="39"/>
  <c r="N2779" i="39"/>
  <c r="R2779" i="39"/>
  <c r="K2779" i="39"/>
  <c r="O2779" i="39"/>
  <c r="L2779" i="39"/>
  <c r="P2779" i="39"/>
  <c r="M2779" i="39"/>
  <c r="Q2779" i="39"/>
  <c r="I2739" i="39"/>
  <c r="J2739" i="39"/>
  <c r="N2739" i="39"/>
  <c r="R2739" i="39"/>
  <c r="K2739" i="39"/>
  <c r="O2739" i="39"/>
  <c r="L2739" i="39"/>
  <c r="P2739" i="39"/>
  <c r="M2739" i="39"/>
  <c r="Q2739" i="39"/>
  <c r="J2723" i="39"/>
  <c r="N2723" i="39"/>
  <c r="R2723" i="39"/>
  <c r="K2723" i="39"/>
  <c r="O2723" i="39"/>
  <c r="L2723" i="39"/>
  <c r="P2723" i="39"/>
  <c r="M2723" i="39"/>
  <c r="Q2723" i="39"/>
  <c r="I2703" i="39"/>
  <c r="L2703" i="39"/>
  <c r="P2703" i="39"/>
  <c r="M2703" i="39"/>
  <c r="Q2703" i="39"/>
  <c r="J2703" i="39"/>
  <c r="N2703" i="39"/>
  <c r="R2703" i="39"/>
  <c r="K2703" i="39"/>
  <c r="O2703" i="39"/>
  <c r="I2687" i="39"/>
  <c r="L2687" i="39"/>
  <c r="P2687" i="39"/>
  <c r="M2687" i="39"/>
  <c r="Q2687" i="39"/>
  <c r="J2687" i="39"/>
  <c r="N2687" i="39"/>
  <c r="R2687" i="39"/>
  <c r="K2687" i="39"/>
  <c r="O2687" i="39"/>
  <c r="I2671" i="39"/>
  <c r="L2671" i="39"/>
  <c r="P2671" i="39"/>
  <c r="M2671" i="39"/>
  <c r="Q2671" i="39"/>
  <c r="J2671" i="39"/>
  <c r="N2671" i="39"/>
  <c r="R2671" i="39"/>
  <c r="K2671" i="39"/>
  <c r="O2671" i="39"/>
  <c r="I2655" i="39"/>
  <c r="L2655" i="39"/>
  <c r="P2655" i="39"/>
  <c r="M2655" i="39"/>
  <c r="Q2655" i="39"/>
  <c r="J2655" i="39"/>
  <c r="N2655" i="39"/>
  <c r="R2655" i="39"/>
  <c r="K2655" i="39"/>
  <c r="O2655" i="39"/>
  <c r="I2639" i="39"/>
  <c r="L2639" i="39"/>
  <c r="P2639" i="39"/>
  <c r="M2639" i="39"/>
  <c r="Q2639" i="39"/>
  <c r="J2639" i="39"/>
  <c r="N2639" i="39"/>
  <c r="R2639" i="39"/>
  <c r="K2639" i="39"/>
  <c r="O2639" i="39"/>
  <c r="I2610" i="39"/>
  <c r="M2610" i="39"/>
  <c r="Q2610" i="39"/>
  <c r="J2610" i="39"/>
  <c r="N2610" i="39"/>
  <c r="R2610" i="39"/>
  <c r="K2610" i="39"/>
  <c r="O2610" i="39"/>
  <c r="L2610" i="39"/>
  <c r="P2610" i="39"/>
  <c r="L2595" i="39"/>
  <c r="P2595" i="39"/>
  <c r="M2595" i="39"/>
  <c r="Q2595" i="39"/>
  <c r="J2595" i="39"/>
  <c r="N2595" i="39"/>
  <c r="R2595" i="39"/>
  <c r="K2595" i="39"/>
  <c r="O2595" i="39"/>
  <c r="I2595" i="39"/>
  <c r="I2579" i="39"/>
  <c r="L2579" i="39"/>
  <c r="P2579" i="39"/>
  <c r="M2579" i="39"/>
  <c r="Q2579" i="39"/>
  <c r="J2579" i="39"/>
  <c r="N2579" i="39"/>
  <c r="R2579" i="39"/>
  <c r="K2579" i="39"/>
  <c r="O2579" i="39"/>
  <c r="L2543" i="39"/>
  <c r="P2543" i="39"/>
  <c r="M2543" i="39"/>
  <c r="Q2543" i="39"/>
  <c r="J2543" i="39"/>
  <c r="N2543" i="39"/>
  <c r="R2543" i="39"/>
  <c r="K2543" i="39"/>
  <c r="O2543" i="39"/>
  <c r="I2543" i="39"/>
  <c r="K2524" i="39"/>
  <c r="O2524" i="39"/>
  <c r="L2524" i="39"/>
  <c r="P2524" i="39"/>
  <c r="M2524" i="39"/>
  <c r="Q2524" i="39"/>
  <c r="J2524" i="39"/>
  <c r="N2524" i="39"/>
  <c r="R2524" i="39"/>
  <c r="I2524" i="39"/>
  <c r="K2508" i="39"/>
  <c r="O2508" i="39"/>
  <c r="L2508" i="39"/>
  <c r="P2508" i="39"/>
  <c r="M2508" i="39"/>
  <c r="Q2508" i="39"/>
  <c r="J2508" i="39"/>
  <c r="N2508" i="39"/>
  <c r="R2508" i="39"/>
  <c r="I2508" i="39"/>
  <c r="K2492" i="39"/>
  <c r="O2492" i="39"/>
  <c r="L2492" i="39"/>
  <c r="P2492" i="39"/>
  <c r="M2492" i="39"/>
  <c r="Q2492" i="39"/>
  <c r="J2492" i="39"/>
  <c r="N2492" i="39"/>
  <c r="R2492" i="39"/>
  <c r="I2492" i="39"/>
  <c r="K2476" i="39"/>
  <c r="O2476" i="39"/>
  <c r="L2476" i="39"/>
  <c r="P2476" i="39"/>
  <c r="M2476" i="39"/>
  <c r="Q2476" i="39"/>
  <c r="J2476" i="39"/>
  <c r="N2476" i="39"/>
  <c r="R2476" i="39"/>
  <c r="I2476" i="39"/>
  <c r="K2460" i="39"/>
  <c r="O2460" i="39"/>
  <c r="L2460" i="39"/>
  <c r="P2460" i="39"/>
  <c r="M2460" i="39"/>
  <c r="Q2460" i="39"/>
  <c r="J2460" i="39"/>
  <c r="N2460" i="39"/>
  <c r="R2460" i="39"/>
  <c r="I2460" i="39"/>
  <c r="K2444" i="39"/>
  <c r="O2444" i="39"/>
  <c r="L2444" i="39"/>
  <c r="P2444" i="39"/>
  <c r="M2444" i="39"/>
  <c r="Q2444" i="39"/>
  <c r="J2444" i="39"/>
  <c r="N2444" i="39"/>
  <c r="R2444" i="39"/>
  <c r="I2444" i="39"/>
  <c r="K2428" i="39"/>
  <c r="O2428" i="39"/>
  <c r="L2428" i="39"/>
  <c r="P2428" i="39"/>
  <c r="M2428" i="39"/>
  <c r="Q2428" i="39"/>
  <c r="J2428" i="39"/>
  <c r="N2428" i="39"/>
  <c r="R2428" i="39"/>
  <c r="I2428" i="39"/>
  <c r="U12" i="51"/>
  <c r="U72" i="51"/>
  <c r="U91" i="51"/>
  <c r="R9" i="39"/>
  <c r="M9" i="39"/>
  <c r="I9" i="39"/>
  <c r="Q9" i="39"/>
  <c r="L9" i="39"/>
  <c r="O9" i="39"/>
  <c r="K9" i="39"/>
  <c r="N9" i="39"/>
  <c r="J9" i="39"/>
  <c r="K3232" i="39"/>
  <c r="O3232" i="39"/>
  <c r="L3232" i="39"/>
  <c r="P3232" i="39"/>
  <c r="M3232" i="39"/>
  <c r="Q3232" i="39"/>
  <c r="J3232" i="39"/>
  <c r="N3232" i="39"/>
  <c r="R3232" i="39"/>
  <c r="M3230" i="39"/>
  <c r="Q3230" i="39"/>
  <c r="J3230" i="39"/>
  <c r="N3230" i="39"/>
  <c r="R3230" i="39"/>
  <c r="K3230" i="39"/>
  <c r="O3230" i="39"/>
  <c r="L3230" i="39"/>
  <c r="P3230" i="39"/>
  <c r="L3227" i="39"/>
  <c r="P3227" i="39"/>
  <c r="M3227" i="39"/>
  <c r="Q3227" i="39"/>
  <c r="J3227" i="39"/>
  <c r="N3227" i="39"/>
  <c r="R3227" i="39"/>
  <c r="K3227" i="39"/>
  <c r="O3227" i="39"/>
  <c r="K3224" i="39"/>
  <c r="O3224" i="39"/>
  <c r="L3224" i="39"/>
  <c r="P3224" i="39"/>
  <c r="M3224" i="39"/>
  <c r="Q3224" i="39"/>
  <c r="J3224" i="39"/>
  <c r="N3224" i="39"/>
  <c r="R3224" i="39"/>
  <c r="M3222" i="39"/>
  <c r="Q3222" i="39"/>
  <c r="J3222" i="39"/>
  <c r="N3222" i="39"/>
  <c r="R3222" i="39"/>
  <c r="K3222" i="39"/>
  <c r="O3222" i="39"/>
  <c r="L3222" i="39"/>
  <c r="P3222" i="39"/>
  <c r="L3219" i="39"/>
  <c r="P3219" i="39"/>
  <c r="M3219" i="39"/>
  <c r="Q3219" i="39"/>
  <c r="J3219" i="39"/>
  <c r="N3219" i="39"/>
  <c r="R3219" i="39"/>
  <c r="K3219" i="39"/>
  <c r="O3219" i="39"/>
  <c r="K3216" i="39"/>
  <c r="O3216" i="39"/>
  <c r="L3216" i="39"/>
  <c r="P3216" i="39"/>
  <c r="M3216" i="39"/>
  <c r="Q3216" i="39"/>
  <c r="J3216" i="39"/>
  <c r="N3216" i="39"/>
  <c r="R3216" i="39"/>
  <c r="M3214" i="39"/>
  <c r="Q3214" i="39"/>
  <c r="J3214" i="39"/>
  <c r="N3214" i="39"/>
  <c r="R3214" i="39"/>
  <c r="K3214" i="39"/>
  <c r="O3214" i="39"/>
  <c r="L3214" i="39"/>
  <c r="P3214" i="39"/>
  <c r="L3211" i="39"/>
  <c r="P3211" i="39"/>
  <c r="M3211" i="39"/>
  <c r="Q3211" i="39"/>
  <c r="J3211" i="39"/>
  <c r="N3211" i="39"/>
  <c r="R3211" i="39"/>
  <c r="K3211" i="39"/>
  <c r="O3211" i="39"/>
  <c r="K3208" i="39"/>
  <c r="O3208" i="39"/>
  <c r="L3208" i="39"/>
  <c r="P3208" i="39"/>
  <c r="M3208" i="39"/>
  <c r="Q3208" i="39"/>
  <c r="J3208" i="39"/>
  <c r="N3208" i="39"/>
  <c r="R3208" i="39"/>
  <c r="I3207" i="39"/>
  <c r="M3206" i="39"/>
  <c r="Q3206" i="39"/>
  <c r="J3206" i="39"/>
  <c r="N3206" i="39"/>
  <c r="R3206" i="39"/>
  <c r="K3206" i="39"/>
  <c r="O3206" i="39"/>
  <c r="L3206" i="39"/>
  <c r="P3206" i="39"/>
  <c r="L3203" i="39"/>
  <c r="P3203" i="39"/>
  <c r="M3203" i="39"/>
  <c r="Q3203" i="39"/>
  <c r="J3203" i="39"/>
  <c r="N3203" i="39"/>
  <c r="R3203" i="39"/>
  <c r="K3203" i="39"/>
  <c r="O3203" i="39"/>
  <c r="K3200" i="39"/>
  <c r="O3200" i="39"/>
  <c r="L3200" i="39"/>
  <c r="P3200" i="39"/>
  <c r="M3200" i="39"/>
  <c r="Q3200" i="39"/>
  <c r="J3200" i="39"/>
  <c r="N3200" i="39"/>
  <c r="R3200" i="39"/>
  <c r="I3199" i="39"/>
  <c r="M3198" i="39"/>
  <c r="Q3198" i="39"/>
  <c r="J3198" i="39"/>
  <c r="N3198" i="39"/>
  <c r="R3198" i="39"/>
  <c r="K3198" i="39"/>
  <c r="O3198" i="39"/>
  <c r="L3198" i="39"/>
  <c r="P3198" i="39"/>
  <c r="L3195" i="39"/>
  <c r="P3195" i="39"/>
  <c r="M3195" i="39"/>
  <c r="Q3195" i="39"/>
  <c r="J3195" i="39"/>
  <c r="N3195" i="39"/>
  <c r="R3195" i="39"/>
  <c r="K3195" i="39"/>
  <c r="O3195" i="39"/>
  <c r="K3192" i="39"/>
  <c r="O3192" i="39"/>
  <c r="L3192" i="39"/>
  <c r="P3192" i="39"/>
  <c r="M3192" i="39"/>
  <c r="Q3192" i="39"/>
  <c r="J3192" i="39"/>
  <c r="N3192" i="39"/>
  <c r="R3192" i="39"/>
  <c r="M3190" i="39"/>
  <c r="Q3190" i="39"/>
  <c r="J3190" i="39"/>
  <c r="N3190" i="39"/>
  <c r="R3190" i="39"/>
  <c r="K3190" i="39"/>
  <c r="O3190" i="39"/>
  <c r="L3190" i="39"/>
  <c r="P3190" i="39"/>
  <c r="L3187" i="39"/>
  <c r="P3187" i="39"/>
  <c r="M3187" i="39"/>
  <c r="Q3187" i="39"/>
  <c r="J3187" i="39"/>
  <c r="N3187" i="39"/>
  <c r="R3187" i="39"/>
  <c r="K3187" i="39"/>
  <c r="O3187" i="39"/>
  <c r="K3184" i="39"/>
  <c r="O3184" i="39"/>
  <c r="L3184" i="39"/>
  <c r="P3184" i="39"/>
  <c r="M3184" i="39"/>
  <c r="Q3184" i="39"/>
  <c r="J3184" i="39"/>
  <c r="N3184" i="39"/>
  <c r="R3184" i="39"/>
  <c r="M3182" i="39"/>
  <c r="Q3182" i="39"/>
  <c r="J3182" i="39"/>
  <c r="N3182" i="39"/>
  <c r="R3182" i="39"/>
  <c r="K3182" i="39"/>
  <c r="O3182" i="39"/>
  <c r="L3182" i="39"/>
  <c r="P3182" i="39"/>
  <c r="L3179" i="39"/>
  <c r="P3179" i="39"/>
  <c r="M3179" i="39"/>
  <c r="Q3179" i="39"/>
  <c r="J3179" i="39"/>
  <c r="N3179" i="39"/>
  <c r="R3179" i="39"/>
  <c r="K3179" i="39"/>
  <c r="O3179" i="39"/>
  <c r="K3176" i="39"/>
  <c r="O3176" i="39"/>
  <c r="L3176" i="39"/>
  <c r="P3176" i="39"/>
  <c r="M3176" i="39"/>
  <c r="Q3176" i="39"/>
  <c r="J3176" i="39"/>
  <c r="N3176" i="39"/>
  <c r="R3176" i="39"/>
  <c r="M3174" i="39"/>
  <c r="Q3174" i="39"/>
  <c r="J3174" i="39"/>
  <c r="N3174" i="39"/>
  <c r="R3174" i="39"/>
  <c r="K3174" i="39"/>
  <c r="O3174" i="39"/>
  <c r="L3174" i="39"/>
  <c r="P3174" i="39"/>
  <c r="L3171" i="39"/>
  <c r="P3171" i="39"/>
  <c r="M3171" i="39"/>
  <c r="Q3171" i="39"/>
  <c r="J3171" i="39"/>
  <c r="N3171" i="39"/>
  <c r="R3171" i="39"/>
  <c r="K3171" i="39"/>
  <c r="O3171" i="39"/>
  <c r="K3168" i="39"/>
  <c r="O3168" i="39"/>
  <c r="L3168" i="39"/>
  <c r="P3168" i="39"/>
  <c r="M3168" i="39"/>
  <c r="Q3168" i="39"/>
  <c r="J3168" i="39"/>
  <c r="N3168" i="39"/>
  <c r="R3168" i="39"/>
  <c r="M3166" i="39"/>
  <c r="Q3166" i="39"/>
  <c r="J3166" i="39"/>
  <c r="N3166" i="39"/>
  <c r="R3166" i="39"/>
  <c r="K3166" i="39"/>
  <c r="O3166" i="39"/>
  <c r="L3166" i="39"/>
  <c r="P3166" i="39"/>
  <c r="L3163" i="39"/>
  <c r="P3163" i="39"/>
  <c r="M3163" i="39"/>
  <c r="Q3163" i="39"/>
  <c r="J3163" i="39"/>
  <c r="N3163" i="39"/>
  <c r="R3163" i="39"/>
  <c r="K3163" i="39"/>
  <c r="O3163" i="39"/>
  <c r="I3162" i="39"/>
  <c r="K3160" i="39"/>
  <c r="O3160" i="39"/>
  <c r="L3160" i="39"/>
  <c r="P3160" i="39"/>
  <c r="M3160" i="39"/>
  <c r="Q3160" i="39"/>
  <c r="J3160" i="39"/>
  <c r="N3160" i="39"/>
  <c r="R3160" i="39"/>
  <c r="I3159" i="39"/>
  <c r="M3158" i="39"/>
  <c r="Q3158" i="39"/>
  <c r="J3158" i="39"/>
  <c r="N3158" i="39"/>
  <c r="R3158" i="39"/>
  <c r="K3158" i="39"/>
  <c r="O3158" i="39"/>
  <c r="L3158" i="39"/>
  <c r="P3158" i="39"/>
  <c r="L3155" i="39"/>
  <c r="P3155" i="39"/>
  <c r="M3155" i="39"/>
  <c r="Q3155" i="39"/>
  <c r="J3155" i="39"/>
  <c r="N3155" i="39"/>
  <c r="R3155" i="39"/>
  <c r="K3155" i="39"/>
  <c r="O3155" i="39"/>
  <c r="K3152" i="39"/>
  <c r="O3152" i="39"/>
  <c r="L3152" i="39"/>
  <c r="P3152" i="39"/>
  <c r="M3152" i="39"/>
  <c r="Q3152" i="39"/>
  <c r="J3152" i="39"/>
  <c r="N3152" i="39"/>
  <c r="R3152" i="39"/>
  <c r="I3151" i="39"/>
  <c r="M3150" i="39"/>
  <c r="Q3150" i="39"/>
  <c r="J3150" i="39"/>
  <c r="N3150" i="39"/>
  <c r="R3150" i="39"/>
  <c r="K3150" i="39"/>
  <c r="O3150" i="39"/>
  <c r="L3150" i="39"/>
  <c r="P3150" i="39"/>
  <c r="L3147" i="39"/>
  <c r="P3147" i="39"/>
  <c r="M3147" i="39"/>
  <c r="Q3147" i="39"/>
  <c r="J3147" i="39"/>
  <c r="N3147" i="39"/>
  <c r="R3147" i="39"/>
  <c r="K3147" i="39"/>
  <c r="O3147" i="39"/>
  <c r="K3144" i="39"/>
  <c r="O3144" i="39"/>
  <c r="L3144" i="39"/>
  <c r="P3144" i="39"/>
  <c r="M3144" i="39"/>
  <c r="Q3144" i="39"/>
  <c r="J3144" i="39"/>
  <c r="N3144" i="39"/>
  <c r="R3144" i="39"/>
  <c r="M3142" i="39"/>
  <c r="Q3142" i="39"/>
  <c r="J3142" i="39"/>
  <c r="N3142" i="39"/>
  <c r="R3142" i="39"/>
  <c r="K3142" i="39"/>
  <c r="O3142" i="39"/>
  <c r="L3142" i="39"/>
  <c r="P3142" i="39"/>
  <c r="L3139" i="39"/>
  <c r="P3139" i="39"/>
  <c r="M3139" i="39"/>
  <c r="Q3139" i="39"/>
  <c r="J3139" i="39"/>
  <c r="N3139" i="39"/>
  <c r="R3139" i="39"/>
  <c r="K3139" i="39"/>
  <c r="O3139" i="39"/>
  <c r="K3136" i="39"/>
  <c r="O3136" i="39"/>
  <c r="L3136" i="39"/>
  <c r="P3136" i="39"/>
  <c r="M3136" i="39"/>
  <c r="Q3136" i="39"/>
  <c r="J3136" i="39"/>
  <c r="N3136" i="39"/>
  <c r="R3136" i="39"/>
  <c r="M3134" i="39"/>
  <c r="Q3134" i="39"/>
  <c r="J3134" i="39"/>
  <c r="N3134" i="39"/>
  <c r="R3134" i="39"/>
  <c r="K3134" i="39"/>
  <c r="O3134" i="39"/>
  <c r="L3134" i="39"/>
  <c r="P3134" i="39"/>
  <c r="L3131" i="39"/>
  <c r="P3131" i="39"/>
  <c r="M3131" i="39"/>
  <c r="Q3131" i="39"/>
  <c r="J3131" i="39"/>
  <c r="N3131" i="39"/>
  <c r="R3131" i="39"/>
  <c r="K3131" i="39"/>
  <c r="O3131" i="39"/>
  <c r="K3128" i="39"/>
  <c r="O3128" i="39"/>
  <c r="L3128" i="39"/>
  <c r="P3128" i="39"/>
  <c r="M3128" i="39"/>
  <c r="Q3128" i="39"/>
  <c r="J3128" i="39"/>
  <c r="N3128" i="39"/>
  <c r="R3128" i="39"/>
  <c r="M3126" i="39"/>
  <c r="Q3126" i="39"/>
  <c r="J3126" i="39"/>
  <c r="N3126" i="39"/>
  <c r="R3126" i="39"/>
  <c r="K3126" i="39"/>
  <c r="O3126" i="39"/>
  <c r="L3126" i="39"/>
  <c r="P3126" i="39"/>
  <c r="L3123" i="39"/>
  <c r="P3123" i="39"/>
  <c r="M3123" i="39"/>
  <c r="Q3123" i="39"/>
  <c r="J3123" i="39"/>
  <c r="N3123" i="39"/>
  <c r="R3123" i="39"/>
  <c r="K3123" i="39"/>
  <c r="O3123" i="39"/>
  <c r="K3120" i="39"/>
  <c r="O3120" i="39"/>
  <c r="L3120" i="39"/>
  <c r="P3120" i="39"/>
  <c r="M3120" i="39"/>
  <c r="Q3120" i="39"/>
  <c r="J3120" i="39"/>
  <c r="N3120" i="39"/>
  <c r="R3120" i="39"/>
  <c r="I3119" i="39"/>
  <c r="M3118" i="39"/>
  <c r="Q3118" i="39"/>
  <c r="J3118" i="39"/>
  <c r="N3118" i="39"/>
  <c r="R3118" i="39"/>
  <c r="K3118" i="39"/>
  <c r="O3118" i="39"/>
  <c r="L3118" i="39"/>
  <c r="P3118" i="39"/>
  <c r="L3115" i="39"/>
  <c r="P3115" i="39"/>
  <c r="M3115" i="39"/>
  <c r="Q3115" i="39"/>
  <c r="J3115" i="39"/>
  <c r="N3115" i="39"/>
  <c r="R3115" i="39"/>
  <c r="K3115" i="39"/>
  <c r="O3115" i="39"/>
  <c r="K3112" i="39"/>
  <c r="O3112" i="39"/>
  <c r="L3112" i="39"/>
  <c r="P3112" i="39"/>
  <c r="M3112" i="39"/>
  <c r="Q3112" i="39"/>
  <c r="J3112" i="39"/>
  <c r="N3112" i="39"/>
  <c r="R3112" i="39"/>
  <c r="M3110" i="39"/>
  <c r="Q3110" i="39"/>
  <c r="J3110" i="39"/>
  <c r="N3110" i="39"/>
  <c r="R3110" i="39"/>
  <c r="K3110" i="39"/>
  <c r="O3110" i="39"/>
  <c r="L3110" i="39"/>
  <c r="P3110" i="39"/>
  <c r="L3107" i="39"/>
  <c r="P3107" i="39"/>
  <c r="M3107" i="39"/>
  <c r="Q3107" i="39"/>
  <c r="J3107" i="39"/>
  <c r="N3107" i="39"/>
  <c r="R3107" i="39"/>
  <c r="K3107" i="39"/>
  <c r="O3107" i="39"/>
  <c r="K3104" i="39"/>
  <c r="O3104" i="39"/>
  <c r="L3104" i="39"/>
  <c r="P3104" i="39"/>
  <c r="M3104" i="39"/>
  <c r="Q3104" i="39"/>
  <c r="J3104" i="39"/>
  <c r="N3104" i="39"/>
  <c r="R3104" i="39"/>
  <c r="M3102" i="39"/>
  <c r="Q3102" i="39"/>
  <c r="J3102" i="39"/>
  <c r="N3102" i="39"/>
  <c r="R3102" i="39"/>
  <c r="K3102" i="39"/>
  <c r="O3102" i="39"/>
  <c r="L3102" i="39"/>
  <c r="P3102" i="39"/>
  <c r="L3099" i="39"/>
  <c r="P3099" i="39"/>
  <c r="M3099" i="39"/>
  <c r="Q3099" i="39"/>
  <c r="J3099" i="39"/>
  <c r="N3099" i="39"/>
  <c r="R3099" i="39"/>
  <c r="K3099" i="39"/>
  <c r="O3099" i="39"/>
  <c r="K3096" i="39"/>
  <c r="O3096" i="39"/>
  <c r="L3096" i="39"/>
  <c r="P3096" i="39"/>
  <c r="M3096" i="39"/>
  <c r="Q3096" i="39"/>
  <c r="J3096" i="39"/>
  <c r="N3096" i="39"/>
  <c r="R3096" i="39"/>
  <c r="M3094" i="39"/>
  <c r="Q3094" i="39"/>
  <c r="J3094" i="39"/>
  <c r="N3094" i="39"/>
  <c r="R3094" i="39"/>
  <c r="K3094" i="39"/>
  <c r="O3094" i="39"/>
  <c r="L3094" i="39"/>
  <c r="P3094" i="39"/>
  <c r="L3091" i="39"/>
  <c r="P3091" i="39"/>
  <c r="M3091" i="39"/>
  <c r="Q3091" i="39"/>
  <c r="J3091" i="39"/>
  <c r="N3091" i="39"/>
  <c r="R3091" i="39"/>
  <c r="K3091" i="39"/>
  <c r="O3091" i="39"/>
  <c r="K3088" i="39"/>
  <c r="O3088" i="39"/>
  <c r="L3088" i="39"/>
  <c r="P3088" i="39"/>
  <c r="M3088" i="39"/>
  <c r="Q3088" i="39"/>
  <c r="J3088" i="39"/>
  <c r="N3088" i="39"/>
  <c r="R3088" i="39"/>
  <c r="I3087" i="39"/>
  <c r="M3086" i="39"/>
  <c r="Q3086" i="39"/>
  <c r="J3086" i="39"/>
  <c r="N3086" i="39"/>
  <c r="R3086" i="39"/>
  <c r="K3086" i="39"/>
  <c r="O3086" i="39"/>
  <c r="L3086" i="39"/>
  <c r="P3086" i="39"/>
  <c r="L3083" i="39"/>
  <c r="P3083" i="39"/>
  <c r="M3083" i="39"/>
  <c r="Q3083" i="39"/>
  <c r="J3083" i="39"/>
  <c r="N3083" i="39"/>
  <c r="R3083" i="39"/>
  <c r="K3083" i="39"/>
  <c r="O3083" i="39"/>
  <c r="K3080" i="39"/>
  <c r="O3080" i="39"/>
  <c r="L3080" i="39"/>
  <c r="P3080" i="39"/>
  <c r="M3080" i="39"/>
  <c r="Q3080" i="39"/>
  <c r="J3080" i="39"/>
  <c r="N3080" i="39"/>
  <c r="R3080" i="39"/>
  <c r="I3079" i="39"/>
  <c r="M3078" i="39"/>
  <c r="Q3078" i="39"/>
  <c r="J3078" i="39"/>
  <c r="N3078" i="39"/>
  <c r="R3078" i="39"/>
  <c r="K3078" i="39"/>
  <c r="O3078" i="39"/>
  <c r="L3078" i="39"/>
  <c r="P3078" i="39"/>
  <c r="L3075" i="39"/>
  <c r="P3075" i="39"/>
  <c r="M3075" i="39"/>
  <c r="Q3075" i="39"/>
  <c r="J3075" i="39"/>
  <c r="N3075" i="39"/>
  <c r="R3075" i="39"/>
  <c r="K3075" i="39"/>
  <c r="O3075" i="39"/>
  <c r="K3072" i="39"/>
  <c r="O3072" i="39"/>
  <c r="L3072" i="39"/>
  <c r="P3072" i="39"/>
  <c r="M3072" i="39"/>
  <c r="Q3072" i="39"/>
  <c r="J3072" i="39"/>
  <c r="N3072" i="39"/>
  <c r="R3072" i="39"/>
  <c r="I3071" i="39"/>
  <c r="M3070" i="39"/>
  <c r="Q3070" i="39"/>
  <c r="J3070" i="39"/>
  <c r="N3070" i="39"/>
  <c r="R3070" i="39"/>
  <c r="K3070" i="39"/>
  <c r="O3070" i="39"/>
  <c r="L3070" i="39"/>
  <c r="P3070" i="39"/>
  <c r="L3067" i="39"/>
  <c r="P3067" i="39"/>
  <c r="M3067" i="39"/>
  <c r="Q3067" i="39"/>
  <c r="J3067" i="39"/>
  <c r="N3067" i="39"/>
  <c r="R3067" i="39"/>
  <c r="K3067" i="39"/>
  <c r="O3067" i="39"/>
  <c r="K3064" i="39"/>
  <c r="O3064" i="39"/>
  <c r="L3064" i="39"/>
  <c r="P3064" i="39"/>
  <c r="M3064" i="39"/>
  <c r="Q3064" i="39"/>
  <c r="J3064" i="39"/>
  <c r="N3064" i="39"/>
  <c r="R3064" i="39"/>
  <c r="I3063" i="39"/>
  <c r="M3062" i="39"/>
  <c r="Q3062" i="39"/>
  <c r="J3062" i="39"/>
  <c r="N3062" i="39"/>
  <c r="R3062" i="39"/>
  <c r="K3062" i="39"/>
  <c r="O3062" i="39"/>
  <c r="L3062" i="39"/>
  <c r="P3062" i="39"/>
  <c r="L3059" i="39"/>
  <c r="P3059" i="39"/>
  <c r="M3059" i="39"/>
  <c r="Q3059" i="39"/>
  <c r="J3059" i="39"/>
  <c r="N3059" i="39"/>
  <c r="R3059" i="39"/>
  <c r="K3059" i="39"/>
  <c r="O3059" i="39"/>
  <c r="K3056" i="39"/>
  <c r="O3056" i="39"/>
  <c r="L3056" i="39"/>
  <c r="P3056" i="39"/>
  <c r="M3056" i="39"/>
  <c r="Q3056" i="39"/>
  <c r="J3056" i="39"/>
  <c r="N3056" i="39"/>
  <c r="R3056" i="39"/>
  <c r="M3054" i="39"/>
  <c r="Q3054" i="39"/>
  <c r="J3054" i="39"/>
  <c r="N3054" i="39"/>
  <c r="R3054" i="39"/>
  <c r="K3054" i="39"/>
  <c r="O3054" i="39"/>
  <c r="L3054" i="39"/>
  <c r="P3054" i="39"/>
  <c r="L3051" i="39"/>
  <c r="P3051" i="39"/>
  <c r="M3051" i="39"/>
  <c r="Q3051" i="39"/>
  <c r="J3051" i="39"/>
  <c r="N3051" i="39"/>
  <c r="R3051" i="39"/>
  <c r="K3051" i="39"/>
  <c r="O3051" i="39"/>
  <c r="K3048" i="39"/>
  <c r="O3048" i="39"/>
  <c r="L3048" i="39"/>
  <c r="P3048" i="39"/>
  <c r="M3048" i="39"/>
  <c r="Q3048" i="39"/>
  <c r="J3048" i="39"/>
  <c r="N3048" i="39"/>
  <c r="R3048" i="39"/>
  <c r="M3046" i="39"/>
  <c r="Q3046" i="39"/>
  <c r="J3046" i="39"/>
  <c r="N3046" i="39"/>
  <c r="R3046" i="39"/>
  <c r="K3046" i="39"/>
  <c r="O3046" i="39"/>
  <c r="L3046" i="39"/>
  <c r="P3046" i="39"/>
  <c r="L3043" i="39"/>
  <c r="P3043" i="39"/>
  <c r="M3043" i="39"/>
  <c r="Q3043" i="39"/>
  <c r="J3043" i="39"/>
  <c r="N3043" i="39"/>
  <c r="R3043" i="39"/>
  <c r="K3043" i="39"/>
  <c r="O3043" i="39"/>
  <c r="K3040" i="39"/>
  <c r="O3040" i="39"/>
  <c r="L3040" i="39"/>
  <c r="P3040" i="39"/>
  <c r="M3040" i="39"/>
  <c r="Q3040" i="39"/>
  <c r="J3040" i="39"/>
  <c r="N3040" i="39"/>
  <c r="R3040" i="39"/>
  <c r="I3039" i="39"/>
  <c r="M3038" i="39"/>
  <c r="Q3038" i="39"/>
  <c r="J3038" i="39"/>
  <c r="N3038" i="39"/>
  <c r="R3038" i="39"/>
  <c r="K3038" i="39"/>
  <c r="O3038" i="39"/>
  <c r="L3038" i="39"/>
  <c r="P3038" i="39"/>
  <c r="L3035" i="39"/>
  <c r="P3035" i="39"/>
  <c r="M3035" i="39"/>
  <c r="Q3035" i="39"/>
  <c r="J3035" i="39"/>
  <c r="N3035" i="39"/>
  <c r="R3035" i="39"/>
  <c r="K3035" i="39"/>
  <c r="O3035" i="39"/>
  <c r="K3032" i="39"/>
  <c r="O3032" i="39"/>
  <c r="L3032" i="39"/>
  <c r="P3032" i="39"/>
  <c r="M3032" i="39"/>
  <c r="Q3032" i="39"/>
  <c r="J3032" i="39"/>
  <c r="N3032" i="39"/>
  <c r="R3032" i="39"/>
  <c r="K3030" i="39"/>
  <c r="J3030" i="39"/>
  <c r="N3030" i="39"/>
  <c r="L3030" i="39"/>
  <c r="Q3030" i="39"/>
  <c r="M3030" i="39"/>
  <c r="R3030" i="39"/>
  <c r="O3030" i="39"/>
  <c r="P3030" i="39"/>
  <c r="J3027" i="39"/>
  <c r="N3027" i="39"/>
  <c r="R3027" i="39"/>
  <c r="K3027" i="39"/>
  <c r="O3027" i="39"/>
  <c r="M3027" i="39"/>
  <c r="Q3027" i="39"/>
  <c r="L3027" i="39"/>
  <c r="P3027" i="39"/>
  <c r="M3024" i="39"/>
  <c r="Q3024" i="39"/>
  <c r="J3024" i="39"/>
  <c r="N3024" i="39"/>
  <c r="R3024" i="39"/>
  <c r="K3024" i="39"/>
  <c r="O3024" i="39"/>
  <c r="L3024" i="39"/>
  <c r="P3024" i="39"/>
  <c r="K3022" i="39"/>
  <c r="O3022" i="39"/>
  <c r="L3022" i="39"/>
  <c r="P3022" i="39"/>
  <c r="M3022" i="39"/>
  <c r="Q3022" i="39"/>
  <c r="J3022" i="39"/>
  <c r="N3022" i="39"/>
  <c r="R3022" i="39"/>
  <c r="J3019" i="39"/>
  <c r="N3019" i="39"/>
  <c r="R3019" i="39"/>
  <c r="K3019" i="39"/>
  <c r="O3019" i="39"/>
  <c r="L3019" i="39"/>
  <c r="P3019" i="39"/>
  <c r="M3019" i="39"/>
  <c r="Q3019" i="39"/>
  <c r="M3016" i="39"/>
  <c r="Q3016" i="39"/>
  <c r="J3016" i="39"/>
  <c r="N3016" i="39"/>
  <c r="R3016" i="39"/>
  <c r="K3016" i="39"/>
  <c r="O3016" i="39"/>
  <c r="L3016" i="39"/>
  <c r="P3016" i="39"/>
  <c r="I3015" i="39"/>
  <c r="K3014" i="39"/>
  <c r="O3014" i="39"/>
  <c r="L3014" i="39"/>
  <c r="P3014" i="39"/>
  <c r="M3014" i="39"/>
  <c r="Q3014" i="39"/>
  <c r="J3014" i="39"/>
  <c r="N3014" i="39"/>
  <c r="R3014" i="39"/>
  <c r="J3011" i="39"/>
  <c r="N3011" i="39"/>
  <c r="R3011" i="39"/>
  <c r="K3011" i="39"/>
  <c r="O3011" i="39"/>
  <c r="L3011" i="39"/>
  <c r="P3011" i="39"/>
  <c r="M3011" i="39"/>
  <c r="Q3011" i="39"/>
  <c r="M3008" i="39"/>
  <c r="Q3008" i="39"/>
  <c r="J3008" i="39"/>
  <c r="N3008" i="39"/>
  <c r="R3008" i="39"/>
  <c r="K3008" i="39"/>
  <c r="O3008" i="39"/>
  <c r="L3008" i="39"/>
  <c r="P3008" i="39"/>
  <c r="I3007" i="39"/>
  <c r="K3006" i="39"/>
  <c r="O3006" i="39"/>
  <c r="L3006" i="39"/>
  <c r="P3006" i="39"/>
  <c r="M3006" i="39"/>
  <c r="Q3006" i="39"/>
  <c r="J3006" i="39"/>
  <c r="N3006" i="39"/>
  <c r="R3006" i="39"/>
  <c r="J3003" i="39"/>
  <c r="N3003" i="39"/>
  <c r="R3003" i="39"/>
  <c r="K3003" i="39"/>
  <c r="O3003" i="39"/>
  <c r="L3003" i="39"/>
  <c r="P3003" i="39"/>
  <c r="M3003" i="39"/>
  <c r="Q3003" i="39"/>
  <c r="M3000" i="39"/>
  <c r="Q3000" i="39"/>
  <c r="J3000" i="39"/>
  <c r="N3000" i="39"/>
  <c r="R3000" i="39"/>
  <c r="K3000" i="39"/>
  <c r="O3000" i="39"/>
  <c r="L3000" i="39"/>
  <c r="P3000" i="39"/>
  <c r="K2998" i="39"/>
  <c r="O2998" i="39"/>
  <c r="L2998" i="39"/>
  <c r="P2998" i="39"/>
  <c r="M2998" i="39"/>
  <c r="Q2998" i="39"/>
  <c r="J2998" i="39"/>
  <c r="N2998" i="39"/>
  <c r="R2998" i="39"/>
  <c r="M2992" i="39"/>
  <c r="Q2992" i="39"/>
  <c r="J2992" i="39"/>
  <c r="N2992" i="39"/>
  <c r="R2992" i="39"/>
  <c r="K2992" i="39"/>
  <c r="O2992" i="39"/>
  <c r="L2992" i="39"/>
  <c r="P2992" i="39"/>
  <c r="M2984" i="39"/>
  <c r="Q2984" i="39"/>
  <c r="J2984" i="39"/>
  <c r="N2984" i="39"/>
  <c r="R2984" i="39"/>
  <c r="K2984" i="39"/>
  <c r="O2984" i="39"/>
  <c r="L2984" i="39"/>
  <c r="P2984" i="39"/>
  <c r="M2976" i="39"/>
  <c r="Q2976" i="39"/>
  <c r="J2976" i="39"/>
  <c r="N2976" i="39"/>
  <c r="R2976" i="39"/>
  <c r="K2976" i="39"/>
  <c r="O2976" i="39"/>
  <c r="L2976" i="39"/>
  <c r="P2976" i="39"/>
  <c r="M2968" i="39"/>
  <c r="Q2968" i="39"/>
  <c r="J2968" i="39"/>
  <c r="N2968" i="39"/>
  <c r="R2968" i="39"/>
  <c r="K2968" i="39"/>
  <c r="O2968" i="39"/>
  <c r="L2968" i="39"/>
  <c r="P2968" i="39"/>
  <c r="M2960" i="39"/>
  <c r="Q2960" i="39"/>
  <c r="J2960" i="39"/>
  <c r="N2960" i="39"/>
  <c r="R2960" i="39"/>
  <c r="K2960" i="39"/>
  <c r="O2960" i="39"/>
  <c r="L2960" i="39"/>
  <c r="P2960" i="39"/>
  <c r="M2952" i="39"/>
  <c r="Q2952" i="39"/>
  <c r="J2952" i="39"/>
  <c r="N2952" i="39"/>
  <c r="R2952" i="39"/>
  <c r="K2952" i="39"/>
  <c r="O2952" i="39"/>
  <c r="L2952" i="39"/>
  <c r="P2952" i="39"/>
  <c r="M2944" i="39"/>
  <c r="Q2944" i="39"/>
  <c r="J2944" i="39"/>
  <c r="N2944" i="39"/>
  <c r="R2944" i="39"/>
  <c r="K2944" i="39"/>
  <c r="O2944" i="39"/>
  <c r="L2944" i="39"/>
  <c r="P2944" i="39"/>
  <c r="M2936" i="39"/>
  <c r="Q2936" i="39"/>
  <c r="J2936" i="39"/>
  <c r="N2936" i="39"/>
  <c r="R2936" i="39"/>
  <c r="K2936" i="39"/>
  <c r="O2936" i="39"/>
  <c r="L2936" i="39"/>
  <c r="P2936" i="39"/>
  <c r="K2882" i="39"/>
  <c r="O2882" i="39"/>
  <c r="L2882" i="39"/>
  <c r="P2882" i="39"/>
  <c r="M2882" i="39"/>
  <c r="Q2882" i="39"/>
  <c r="J2882" i="39"/>
  <c r="N2882" i="39"/>
  <c r="R2882" i="39"/>
  <c r="I2882" i="39"/>
  <c r="J2879" i="39"/>
  <c r="N2879" i="39"/>
  <c r="R2879" i="39"/>
  <c r="K2879" i="39"/>
  <c r="O2879" i="39"/>
  <c r="L2879" i="39"/>
  <c r="P2879" i="39"/>
  <c r="M2879" i="39"/>
  <c r="Q2879" i="39"/>
  <c r="K2866" i="39"/>
  <c r="O2866" i="39"/>
  <c r="L2866" i="39"/>
  <c r="P2866" i="39"/>
  <c r="M2866" i="39"/>
  <c r="Q2866" i="39"/>
  <c r="J2866" i="39"/>
  <c r="N2866" i="39"/>
  <c r="R2866" i="39"/>
  <c r="I2866" i="39"/>
  <c r="J2863" i="39"/>
  <c r="N2863" i="39"/>
  <c r="R2863" i="39"/>
  <c r="K2863" i="39"/>
  <c r="O2863" i="39"/>
  <c r="L2863" i="39"/>
  <c r="P2863" i="39"/>
  <c r="M2863" i="39"/>
  <c r="Q2863" i="39"/>
  <c r="K2850" i="39"/>
  <c r="O2850" i="39"/>
  <c r="L2850" i="39"/>
  <c r="P2850" i="39"/>
  <c r="M2850" i="39"/>
  <c r="Q2850" i="39"/>
  <c r="J2850" i="39"/>
  <c r="N2850" i="39"/>
  <c r="R2850" i="39"/>
  <c r="I2850" i="39"/>
  <c r="J2847" i="39"/>
  <c r="N2847" i="39"/>
  <c r="R2847" i="39"/>
  <c r="K2847" i="39"/>
  <c r="O2847" i="39"/>
  <c r="L2847" i="39"/>
  <c r="P2847" i="39"/>
  <c r="M2847" i="39"/>
  <c r="Q2847" i="39"/>
  <c r="K2834" i="39"/>
  <c r="O2834" i="39"/>
  <c r="L2834" i="39"/>
  <c r="P2834" i="39"/>
  <c r="M2834" i="39"/>
  <c r="Q2834" i="39"/>
  <c r="J2834" i="39"/>
  <c r="N2834" i="39"/>
  <c r="R2834" i="39"/>
  <c r="I2834" i="39"/>
  <c r="J2831" i="39"/>
  <c r="N2831" i="39"/>
  <c r="R2831" i="39"/>
  <c r="K2831" i="39"/>
  <c r="O2831" i="39"/>
  <c r="L2831" i="39"/>
  <c r="P2831" i="39"/>
  <c r="M2831" i="39"/>
  <c r="Q2831" i="39"/>
  <c r="K2806" i="39"/>
  <c r="O2806" i="39"/>
  <c r="L2806" i="39"/>
  <c r="P2806" i="39"/>
  <c r="M2806" i="39"/>
  <c r="Q2806" i="39"/>
  <c r="J2806" i="39"/>
  <c r="N2806" i="39"/>
  <c r="R2806" i="39"/>
  <c r="I2806" i="39"/>
  <c r="J2803" i="39"/>
  <c r="N2803" i="39"/>
  <c r="R2803" i="39"/>
  <c r="K2803" i="39"/>
  <c r="O2803" i="39"/>
  <c r="L2803" i="39"/>
  <c r="P2803" i="39"/>
  <c r="M2803" i="39"/>
  <c r="Q2803" i="39"/>
  <c r="J2763" i="39"/>
  <c r="N2763" i="39"/>
  <c r="R2763" i="39"/>
  <c r="K2763" i="39"/>
  <c r="O2763" i="39"/>
  <c r="L2763" i="39"/>
  <c r="P2763" i="39"/>
  <c r="M2763" i="39"/>
  <c r="Q2763" i="39"/>
  <c r="I2747" i="39"/>
  <c r="J2747" i="39"/>
  <c r="N2747" i="39"/>
  <c r="R2747" i="39"/>
  <c r="K2747" i="39"/>
  <c r="O2747" i="39"/>
  <c r="L2747" i="39"/>
  <c r="P2747" i="39"/>
  <c r="M2747" i="39"/>
  <c r="Q2747" i="39"/>
  <c r="K2600" i="39"/>
  <c r="O2600" i="39"/>
  <c r="L2600" i="39"/>
  <c r="P2600" i="39"/>
  <c r="M2600" i="39"/>
  <c r="Q2600" i="39"/>
  <c r="J2600" i="39"/>
  <c r="N2600" i="39"/>
  <c r="R2600" i="39"/>
  <c r="I2600" i="39"/>
  <c r="I2597" i="39"/>
  <c r="J2597" i="39"/>
  <c r="N2597" i="39"/>
  <c r="R2597" i="39"/>
  <c r="K2597" i="39"/>
  <c r="O2597" i="39"/>
  <c r="L2597" i="39"/>
  <c r="P2597" i="39"/>
  <c r="M2597" i="39"/>
  <c r="Q2597" i="39"/>
  <c r="K2548" i="39"/>
  <c r="O2548" i="39"/>
  <c r="L2548" i="39"/>
  <c r="P2548" i="39"/>
  <c r="M2548" i="39"/>
  <c r="Q2548" i="39"/>
  <c r="J2548" i="39"/>
  <c r="N2548" i="39"/>
  <c r="R2548" i="39"/>
  <c r="I2548" i="39"/>
  <c r="I2545" i="39"/>
  <c r="J2545" i="39"/>
  <c r="N2545" i="39"/>
  <c r="R2545" i="39"/>
  <c r="K2545" i="39"/>
  <c r="O2545" i="39"/>
  <c r="L2545" i="39"/>
  <c r="P2545" i="39"/>
  <c r="M2545" i="39"/>
  <c r="Q2545" i="39"/>
  <c r="K2532" i="39"/>
  <c r="O2532" i="39"/>
  <c r="L2532" i="39"/>
  <c r="P2532" i="39"/>
  <c r="M2532" i="39"/>
  <c r="Q2532" i="39"/>
  <c r="J2532" i="39"/>
  <c r="N2532" i="39"/>
  <c r="R2532" i="39"/>
  <c r="I2532" i="39"/>
  <c r="I2529" i="39"/>
  <c r="J2529" i="39"/>
  <c r="N2529" i="39"/>
  <c r="R2529" i="39"/>
  <c r="K2529" i="39"/>
  <c r="O2529" i="39"/>
  <c r="L2529" i="39"/>
  <c r="P2529" i="39"/>
  <c r="M2529" i="39"/>
  <c r="Q2529" i="39"/>
  <c r="I2526" i="39"/>
  <c r="M2526" i="39"/>
  <c r="Q2526" i="39"/>
  <c r="J2526" i="39"/>
  <c r="N2526" i="39"/>
  <c r="R2526" i="39"/>
  <c r="K2526" i="39"/>
  <c r="O2526" i="39"/>
  <c r="L2526" i="39"/>
  <c r="P2526" i="39"/>
  <c r="J2513" i="39"/>
  <c r="N2513" i="39"/>
  <c r="R2513" i="39"/>
  <c r="K2513" i="39"/>
  <c r="O2513" i="39"/>
  <c r="L2513" i="39"/>
  <c r="P2513" i="39"/>
  <c r="M2513" i="39"/>
  <c r="Q2513" i="39"/>
  <c r="I2513" i="39"/>
  <c r="I2510" i="39"/>
  <c r="M2510" i="39"/>
  <c r="Q2510" i="39"/>
  <c r="J2510" i="39"/>
  <c r="N2510" i="39"/>
  <c r="R2510" i="39"/>
  <c r="K2510" i="39"/>
  <c r="O2510" i="39"/>
  <c r="L2510" i="39"/>
  <c r="P2510" i="39"/>
  <c r="J2497" i="39"/>
  <c r="N2497" i="39"/>
  <c r="R2497" i="39"/>
  <c r="K2497" i="39"/>
  <c r="O2497" i="39"/>
  <c r="L2497" i="39"/>
  <c r="P2497" i="39"/>
  <c r="M2497" i="39"/>
  <c r="Q2497" i="39"/>
  <c r="I2497" i="39"/>
  <c r="I2494" i="39"/>
  <c r="M2494" i="39"/>
  <c r="Q2494" i="39"/>
  <c r="J2494" i="39"/>
  <c r="N2494" i="39"/>
  <c r="R2494" i="39"/>
  <c r="K2494" i="39"/>
  <c r="O2494" i="39"/>
  <c r="L2494" i="39"/>
  <c r="P2494" i="39"/>
  <c r="J2481" i="39"/>
  <c r="N2481" i="39"/>
  <c r="R2481" i="39"/>
  <c r="K2481" i="39"/>
  <c r="O2481" i="39"/>
  <c r="L2481" i="39"/>
  <c r="P2481" i="39"/>
  <c r="M2481" i="39"/>
  <c r="Q2481" i="39"/>
  <c r="I2481" i="39"/>
  <c r="I2478" i="39"/>
  <c r="M2478" i="39"/>
  <c r="Q2478" i="39"/>
  <c r="J2478" i="39"/>
  <c r="N2478" i="39"/>
  <c r="R2478" i="39"/>
  <c r="K2478" i="39"/>
  <c r="O2478" i="39"/>
  <c r="L2478" i="39"/>
  <c r="P2478" i="39"/>
  <c r="J2465" i="39"/>
  <c r="N2465" i="39"/>
  <c r="R2465" i="39"/>
  <c r="K2465" i="39"/>
  <c r="O2465" i="39"/>
  <c r="L2465" i="39"/>
  <c r="P2465" i="39"/>
  <c r="M2465" i="39"/>
  <c r="Q2465" i="39"/>
  <c r="I2465" i="39"/>
  <c r="I2462" i="39"/>
  <c r="M2462" i="39"/>
  <c r="Q2462" i="39"/>
  <c r="J2462" i="39"/>
  <c r="N2462" i="39"/>
  <c r="R2462" i="39"/>
  <c r="K2462" i="39"/>
  <c r="O2462" i="39"/>
  <c r="L2462" i="39"/>
  <c r="P2462" i="39"/>
  <c r="J2449" i="39"/>
  <c r="N2449" i="39"/>
  <c r="R2449" i="39"/>
  <c r="K2449" i="39"/>
  <c r="O2449" i="39"/>
  <c r="L2449" i="39"/>
  <c r="P2449" i="39"/>
  <c r="M2449" i="39"/>
  <c r="Q2449" i="39"/>
  <c r="I2449" i="39"/>
  <c r="I2446" i="39"/>
  <c r="M2446" i="39"/>
  <c r="Q2446" i="39"/>
  <c r="J2446" i="39"/>
  <c r="N2446" i="39"/>
  <c r="R2446" i="39"/>
  <c r="K2446" i="39"/>
  <c r="O2446" i="39"/>
  <c r="L2446" i="39"/>
  <c r="P2446" i="39"/>
  <c r="J2433" i="39"/>
  <c r="N2433" i="39"/>
  <c r="R2433" i="39"/>
  <c r="K2433" i="39"/>
  <c r="O2433" i="39"/>
  <c r="L2433" i="39"/>
  <c r="P2433" i="39"/>
  <c r="M2433" i="39"/>
  <c r="Q2433" i="39"/>
  <c r="I2433" i="39"/>
  <c r="I2430" i="39"/>
  <c r="M2430" i="39"/>
  <c r="Q2430" i="39"/>
  <c r="J2430" i="39"/>
  <c r="N2430" i="39"/>
  <c r="R2430" i="39"/>
  <c r="K2430" i="39"/>
  <c r="O2430" i="39"/>
  <c r="L2430" i="39"/>
  <c r="P2430" i="39"/>
  <c r="J2417" i="39"/>
  <c r="N2417" i="39"/>
  <c r="R2417" i="39"/>
  <c r="K2417" i="39"/>
  <c r="O2417" i="39"/>
  <c r="L2417" i="39"/>
  <c r="P2417" i="39"/>
  <c r="M2417" i="39"/>
  <c r="Q2417" i="39"/>
  <c r="I2417" i="39"/>
  <c r="L2881" i="39"/>
  <c r="P2881" i="39"/>
  <c r="M2881" i="39"/>
  <c r="Q2881" i="39"/>
  <c r="J2881" i="39"/>
  <c r="N2881" i="39"/>
  <c r="R2881" i="39"/>
  <c r="K2881" i="39"/>
  <c r="O2881" i="39"/>
  <c r="K2878" i="39"/>
  <c r="O2878" i="39"/>
  <c r="L2878" i="39"/>
  <c r="P2878" i="39"/>
  <c r="M2878" i="39"/>
  <c r="Q2878" i="39"/>
  <c r="J2878" i="39"/>
  <c r="N2878" i="39"/>
  <c r="R2878" i="39"/>
  <c r="J2875" i="39"/>
  <c r="N2875" i="39"/>
  <c r="R2875" i="39"/>
  <c r="K2875" i="39"/>
  <c r="O2875" i="39"/>
  <c r="L2875" i="39"/>
  <c r="P2875" i="39"/>
  <c r="M2875" i="39"/>
  <c r="Q2875" i="39"/>
  <c r="L2873" i="39"/>
  <c r="P2873" i="39"/>
  <c r="M2873" i="39"/>
  <c r="Q2873" i="39"/>
  <c r="J2873" i="39"/>
  <c r="N2873" i="39"/>
  <c r="R2873" i="39"/>
  <c r="K2873" i="39"/>
  <c r="O2873" i="39"/>
  <c r="K2870" i="39"/>
  <c r="O2870" i="39"/>
  <c r="L2870" i="39"/>
  <c r="P2870" i="39"/>
  <c r="M2870" i="39"/>
  <c r="Q2870" i="39"/>
  <c r="J2870" i="39"/>
  <c r="N2870" i="39"/>
  <c r="R2870" i="39"/>
  <c r="J2867" i="39"/>
  <c r="N2867" i="39"/>
  <c r="R2867" i="39"/>
  <c r="K2867" i="39"/>
  <c r="O2867" i="39"/>
  <c r="L2867" i="39"/>
  <c r="P2867" i="39"/>
  <c r="M2867" i="39"/>
  <c r="Q2867" i="39"/>
  <c r="L2865" i="39"/>
  <c r="P2865" i="39"/>
  <c r="M2865" i="39"/>
  <c r="Q2865" i="39"/>
  <c r="J2865" i="39"/>
  <c r="N2865" i="39"/>
  <c r="R2865" i="39"/>
  <c r="K2865" i="39"/>
  <c r="O2865" i="39"/>
  <c r="K2862" i="39"/>
  <c r="O2862" i="39"/>
  <c r="L2862" i="39"/>
  <c r="P2862" i="39"/>
  <c r="M2862" i="39"/>
  <c r="Q2862" i="39"/>
  <c r="J2862" i="39"/>
  <c r="N2862" i="39"/>
  <c r="R2862" i="39"/>
  <c r="J2859" i="39"/>
  <c r="N2859" i="39"/>
  <c r="R2859" i="39"/>
  <c r="K2859" i="39"/>
  <c r="O2859" i="39"/>
  <c r="L2859" i="39"/>
  <c r="P2859" i="39"/>
  <c r="M2859" i="39"/>
  <c r="Q2859" i="39"/>
  <c r="L2857" i="39"/>
  <c r="P2857" i="39"/>
  <c r="M2857" i="39"/>
  <c r="Q2857" i="39"/>
  <c r="J2857" i="39"/>
  <c r="N2857" i="39"/>
  <c r="R2857" i="39"/>
  <c r="K2857" i="39"/>
  <c r="O2857" i="39"/>
  <c r="K2854" i="39"/>
  <c r="O2854" i="39"/>
  <c r="L2854" i="39"/>
  <c r="P2854" i="39"/>
  <c r="M2854" i="39"/>
  <c r="Q2854" i="39"/>
  <c r="J2854" i="39"/>
  <c r="N2854" i="39"/>
  <c r="R2854" i="39"/>
  <c r="J2851" i="39"/>
  <c r="N2851" i="39"/>
  <c r="R2851" i="39"/>
  <c r="K2851" i="39"/>
  <c r="O2851" i="39"/>
  <c r="L2851" i="39"/>
  <c r="P2851" i="39"/>
  <c r="M2851" i="39"/>
  <c r="Q2851" i="39"/>
  <c r="L2849" i="39"/>
  <c r="P2849" i="39"/>
  <c r="M2849" i="39"/>
  <c r="Q2849" i="39"/>
  <c r="J2849" i="39"/>
  <c r="N2849" i="39"/>
  <c r="R2849" i="39"/>
  <c r="K2849" i="39"/>
  <c r="O2849" i="39"/>
  <c r="K2846" i="39"/>
  <c r="O2846" i="39"/>
  <c r="L2846" i="39"/>
  <c r="P2846" i="39"/>
  <c r="M2846" i="39"/>
  <c r="Q2846" i="39"/>
  <c r="J2846" i="39"/>
  <c r="N2846" i="39"/>
  <c r="R2846" i="39"/>
  <c r="J2843" i="39"/>
  <c r="N2843" i="39"/>
  <c r="R2843" i="39"/>
  <c r="K2843" i="39"/>
  <c r="O2843" i="39"/>
  <c r="L2843" i="39"/>
  <c r="P2843" i="39"/>
  <c r="M2843" i="39"/>
  <c r="Q2843" i="39"/>
  <c r="L2841" i="39"/>
  <c r="P2841" i="39"/>
  <c r="M2841" i="39"/>
  <c r="Q2841" i="39"/>
  <c r="J2841" i="39"/>
  <c r="N2841" i="39"/>
  <c r="R2841" i="39"/>
  <c r="K2841" i="39"/>
  <c r="O2841" i="39"/>
  <c r="K2838" i="39"/>
  <c r="O2838" i="39"/>
  <c r="L2838" i="39"/>
  <c r="P2838" i="39"/>
  <c r="M2838" i="39"/>
  <c r="Q2838" i="39"/>
  <c r="J2838" i="39"/>
  <c r="N2838" i="39"/>
  <c r="R2838" i="39"/>
  <c r="J2835" i="39"/>
  <c r="N2835" i="39"/>
  <c r="R2835" i="39"/>
  <c r="K2835" i="39"/>
  <c r="O2835" i="39"/>
  <c r="L2835" i="39"/>
  <c r="P2835" i="39"/>
  <c r="M2835" i="39"/>
  <c r="Q2835" i="39"/>
  <c r="L2833" i="39"/>
  <c r="P2833" i="39"/>
  <c r="M2833" i="39"/>
  <c r="Q2833" i="39"/>
  <c r="J2833" i="39"/>
  <c r="N2833" i="39"/>
  <c r="R2833" i="39"/>
  <c r="K2833" i="39"/>
  <c r="O2833" i="39"/>
  <c r="K2830" i="39"/>
  <c r="O2830" i="39"/>
  <c r="L2830" i="39"/>
  <c r="P2830" i="39"/>
  <c r="M2830" i="39"/>
  <c r="Q2830" i="39"/>
  <c r="J2830" i="39"/>
  <c r="N2830" i="39"/>
  <c r="R2830" i="39"/>
  <c r="J2827" i="39"/>
  <c r="N2827" i="39"/>
  <c r="R2827" i="39"/>
  <c r="K2827" i="39"/>
  <c r="O2827" i="39"/>
  <c r="L2827" i="39"/>
  <c r="P2827" i="39"/>
  <c r="M2827" i="39"/>
  <c r="Q2827" i="39"/>
  <c r="L2825" i="39"/>
  <c r="P2825" i="39"/>
  <c r="M2825" i="39"/>
  <c r="Q2825" i="39"/>
  <c r="J2825" i="39"/>
  <c r="N2825" i="39"/>
  <c r="R2825" i="39"/>
  <c r="K2825" i="39"/>
  <c r="O2825" i="39"/>
  <c r="J2807" i="39"/>
  <c r="N2807" i="39"/>
  <c r="R2807" i="39"/>
  <c r="K2807" i="39"/>
  <c r="O2807" i="39"/>
  <c r="L2807" i="39"/>
  <c r="P2807" i="39"/>
  <c r="M2807" i="39"/>
  <c r="Q2807" i="39"/>
  <c r="L2805" i="39"/>
  <c r="P2805" i="39"/>
  <c r="M2805" i="39"/>
  <c r="Q2805" i="39"/>
  <c r="J2805" i="39"/>
  <c r="N2805" i="39"/>
  <c r="R2805" i="39"/>
  <c r="K2805" i="39"/>
  <c r="O2805" i="39"/>
  <c r="K2802" i="39"/>
  <c r="O2802" i="39"/>
  <c r="L2802" i="39"/>
  <c r="P2802" i="39"/>
  <c r="M2802" i="39"/>
  <c r="Q2802" i="39"/>
  <c r="J2802" i="39"/>
  <c r="N2802" i="39"/>
  <c r="R2802" i="39"/>
  <c r="J2799" i="39"/>
  <c r="N2799" i="39"/>
  <c r="R2799" i="39"/>
  <c r="K2799" i="39"/>
  <c r="O2799" i="39"/>
  <c r="L2799" i="39"/>
  <c r="P2799" i="39"/>
  <c r="M2799" i="39"/>
  <c r="Q2799" i="39"/>
  <c r="J2791" i="39"/>
  <c r="N2791" i="39"/>
  <c r="R2791" i="39"/>
  <c r="K2791" i="39"/>
  <c r="O2791" i="39"/>
  <c r="L2791" i="39"/>
  <c r="P2791" i="39"/>
  <c r="M2791" i="39"/>
  <c r="Q2791" i="39"/>
  <c r="I2783" i="39"/>
  <c r="J2783" i="39"/>
  <c r="N2783" i="39"/>
  <c r="R2783" i="39"/>
  <c r="K2783" i="39"/>
  <c r="O2783" i="39"/>
  <c r="L2783" i="39"/>
  <c r="P2783" i="39"/>
  <c r="M2783" i="39"/>
  <c r="Q2783" i="39"/>
  <c r="J2775" i="39"/>
  <c r="N2775" i="39"/>
  <c r="R2775" i="39"/>
  <c r="K2775" i="39"/>
  <c r="O2775" i="39"/>
  <c r="L2775" i="39"/>
  <c r="P2775" i="39"/>
  <c r="M2775" i="39"/>
  <c r="Q2775" i="39"/>
  <c r="J2767" i="39"/>
  <c r="N2767" i="39"/>
  <c r="R2767" i="39"/>
  <c r="K2767" i="39"/>
  <c r="O2767" i="39"/>
  <c r="L2767" i="39"/>
  <c r="P2767" i="39"/>
  <c r="M2767" i="39"/>
  <c r="Q2767" i="39"/>
  <c r="J2759" i="39"/>
  <c r="N2759" i="39"/>
  <c r="R2759" i="39"/>
  <c r="K2759" i="39"/>
  <c r="O2759" i="39"/>
  <c r="L2759" i="39"/>
  <c r="P2759" i="39"/>
  <c r="M2759" i="39"/>
  <c r="Q2759" i="39"/>
  <c r="I2751" i="39"/>
  <c r="J2751" i="39"/>
  <c r="N2751" i="39"/>
  <c r="R2751" i="39"/>
  <c r="K2751" i="39"/>
  <c r="O2751" i="39"/>
  <c r="L2751" i="39"/>
  <c r="P2751" i="39"/>
  <c r="M2751" i="39"/>
  <c r="Q2751" i="39"/>
  <c r="I2743" i="39"/>
  <c r="J2743" i="39"/>
  <c r="N2743" i="39"/>
  <c r="R2743" i="39"/>
  <c r="K2743" i="39"/>
  <c r="O2743" i="39"/>
  <c r="L2743" i="39"/>
  <c r="P2743" i="39"/>
  <c r="M2743" i="39"/>
  <c r="Q2743" i="39"/>
  <c r="I2735" i="39"/>
  <c r="J2735" i="39"/>
  <c r="N2735" i="39"/>
  <c r="R2735" i="39"/>
  <c r="K2735" i="39"/>
  <c r="O2735" i="39"/>
  <c r="L2735" i="39"/>
  <c r="P2735" i="39"/>
  <c r="M2735" i="39"/>
  <c r="Q2735" i="39"/>
  <c r="J2727" i="39"/>
  <c r="N2727" i="39"/>
  <c r="R2727" i="39"/>
  <c r="K2727" i="39"/>
  <c r="O2727" i="39"/>
  <c r="L2727" i="39"/>
  <c r="P2727" i="39"/>
  <c r="M2727" i="39"/>
  <c r="Q2727" i="39"/>
  <c r="J2717" i="39"/>
  <c r="N2717" i="39"/>
  <c r="R2717" i="39"/>
  <c r="K2717" i="39"/>
  <c r="O2717" i="39"/>
  <c r="L2717" i="39"/>
  <c r="P2717" i="39"/>
  <c r="M2717" i="39"/>
  <c r="Q2717" i="39"/>
  <c r="I2709" i="39"/>
  <c r="J2709" i="39"/>
  <c r="N2709" i="39"/>
  <c r="R2709" i="39"/>
  <c r="K2709" i="39"/>
  <c r="O2709" i="39"/>
  <c r="L2709" i="39"/>
  <c r="P2709" i="39"/>
  <c r="M2709" i="39"/>
  <c r="Q2709" i="39"/>
  <c r="M2702" i="39"/>
  <c r="Q2702" i="39"/>
  <c r="J2702" i="39"/>
  <c r="N2702" i="39"/>
  <c r="R2702" i="39"/>
  <c r="K2702" i="39"/>
  <c r="O2702" i="39"/>
  <c r="L2702" i="39"/>
  <c r="P2702" i="39"/>
  <c r="I2699" i="39"/>
  <c r="L2699" i="39"/>
  <c r="P2699" i="39"/>
  <c r="M2699" i="39"/>
  <c r="Q2699" i="39"/>
  <c r="J2699" i="39"/>
  <c r="N2699" i="39"/>
  <c r="R2699" i="39"/>
  <c r="K2699" i="39"/>
  <c r="O2699" i="39"/>
  <c r="I2691" i="39"/>
  <c r="L2691" i="39"/>
  <c r="P2691" i="39"/>
  <c r="M2691" i="39"/>
  <c r="Q2691" i="39"/>
  <c r="J2691" i="39"/>
  <c r="N2691" i="39"/>
  <c r="R2691" i="39"/>
  <c r="K2691" i="39"/>
  <c r="O2691" i="39"/>
  <c r="I2683" i="39"/>
  <c r="L2683" i="39"/>
  <c r="P2683" i="39"/>
  <c r="M2683" i="39"/>
  <c r="Q2683" i="39"/>
  <c r="J2683" i="39"/>
  <c r="N2683" i="39"/>
  <c r="R2683" i="39"/>
  <c r="K2683" i="39"/>
  <c r="O2683" i="39"/>
  <c r="I2675" i="39"/>
  <c r="L2675" i="39"/>
  <c r="P2675" i="39"/>
  <c r="M2675" i="39"/>
  <c r="Q2675" i="39"/>
  <c r="J2675" i="39"/>
  <c r="N2675" i="39"/>
  <c r="R2675" i="39"/>
  <c r="K2675" i="39"/>
  <c r="O2675" i="39"/>
  <c r="I2667" i="39"/>
  <c r="L2667" i="39"/>
  <c r="P2667" i="39"/>
  <c r="M2667" i="39"/>
  <c r="Q2667" i="39"/>
  <c r="J2667" i="39"/>
  <c r="N2667" i="39"/>
  <c r="R2667" i="39"/>
  <c r="K2667" i="39"/>
  <c r="O2667" i="39"/>
  <c r="I2659" i="39"/>
  <c r="L2659" i="39"/>
  <c r="P2659" i="39"/>
  <c r="M2659" i="39"/>
  <c r="Q2659" i="39"/>
  <c r="J2659" i="39"/>
  <c r="N2659" i="39"/>
  <c r="R2659" i="39"/>
  <c r="K2659" i="39"/>
  <c r="O2659" i="39"/>
  <c r="I2651" i="39"/>
  <c r="L2651" i="39"/>
  <c r="P2651" i="39"/>
  <c r="M2651" i="39"/>
  <c r="Q2651" i="39"/>
  <c r="J2651" i="39"/>
  <c r="N2651" i="39"/>
  <c r="R2651" i="39"/>
  <c r="K2651" i="39"/>
  <c r="O2651" i="39"/>
  <c r="I2643" i="39"/>
  <c r="L2643" i="39"/>
  <c r="P2643" i="39"/>
  <c r="M2643" i="39"/>
  <c r="Q2643" i="39"/>
  <c r="J2643" i="39"/>
  <c r="N2643" i="39"/>
  <c r="R2643" i="39"/>
  <c r="K2643" i="39"/>
  <c r="O2643" i="39"/>
  <c r="I2635" i="39"/>
  <c r="L2635" i="39"/>
  <c r="P2635" i="39"/>
  <c r="M2635" i="39"/>
  <c r="Q2635" i="39"/>
  <c r="J2635" i="39"/>
  <c r="N2635" i="39"/>
  <c r="R2635" i="39"/>
  <c r="K2635" i="39"/>
  <c r="O2635" i="39"/>
  <c r="K2632" i="39"/>
  <c r="O2632" i="39"/>
  <c r="L2632" i="39"/>
  <c r="P2632" i="39"/>
  <c r="M2632" i="39"/>
  <c r="Q2632" i="39"/>
  <c r="J2632" i="39"/>
  <c r="N2632" i="39"/>
  <c r="R2632" i="39"/>
  <c r="I2623" i="39"/>
  <c r="L2623" i="39"/>
  <c r="P2623" i="39"/>
  <c r="M2623" i="39"/>
  <c r="Q2623" i="39"/>
  <c r="J2623" i="39"/>
  <c r="N2623" i="39"/>
  <c r="R2623" i="39"/>
  <c r="K2623" i="39"/>
  <c r="O2623" i="39"/>
  <c r="K2620" i="39"/>
  <c r="O2620" i="39"/>
  <c r="L2620" i="39"/>
  <c r="P2620" i="39"/>
  <c r="M2620" i="39"/>
  <c r="Q2620" i="39"/>
  <c r="J2620" i="39"/>
  <c r="N2620" i="39"/>
  <c r="R2620" i="39"/>
  <c r="I2614" i="39"/>
  <c r="M2614" i="39"/>
  <c r="Q2614" i="39"/>
  <c r="J2614" i="39"/>
  <c r="N2614" i="39"/>
  <c r="R2614" i="39"/>
  <c r="K2614" i="39"/>
  <c r="O2614" i="39"/>
  <c r="L2614" i="39"/>
  <c r="P2614" i="39"/>
  <c r="I2606" i="39"/>
  <c r="M2606" i="39"/>
  <c r="Q2606" i="39"/>
  <c r="J2606" i="39"/>
  <c r="N2606" i="39"/>
  <c r="R2606" i="39"/>
  <c r="K2606" i="39"/>
  <c r="O2606" i="39"/>
  <c r="L2606" i="39"/>
  <c r="P2606" i="39"/>
  <c r="J2601" i="39"/>
  <c r="N2601" i="39"/>
  <c r="R2601" i="39"/>
  <c r="K2601" i="39"/>
  <c r="O2601" i="39"/>
  <c r="L2601" i="39"/>
  <c r="P2601" i="39"/>
  <c r="M2601" i="39"/>
  <c r="Q2601" i="39"/>
  <c r="L2599" i="39"/>
  <c r="P2599" i="39"/>
  <c r="M2599" i="39"/>
  <c r="Q2599" i="39"/>
  <c r="J2599" i="39"/>
  <c r="N2599" i="39"/>
  <c r="R2599" i="39"/>
  <c r="K2599" i="39"/>
  <c r="O2599" i="39"/>
  <c r="K2596" i="39"/>
  <c r="O2596" i="39"/>
  <c r="L2596" i="39"/>
  <c r="P2596" i="39"/>
  <c r="M2596" i="39"/>
  <c r="Q2596" i="39"/>
  <c r="J2596" i="39"/>
  <c r="N2596" i="39"/>
  <c r="R2596" i="39"/>
  <c r="I2591" i="39"/>
  <c r="L2591" i="39"/>
  <c r="P2591" i="39"/>
  <c r="M2591" i="39"/>
  <c r="Q2591" i="39"/>
  <c r="J2591" i="39"/>
  <c r="N2591" i="39"/>
  <c r="R2591" i="39"/>
  <c r="K2591" i="39"/>
  <c r="O2591" i="39"/>
  <c r="I2583" i="39"/>
  <c r="L2583" i="39"/>
  <c r="P2583" i="39"/>
  <c r="M2583" i="39"/>
  <c r="Q2583" i="39"/>
  <c r="J2583" i="39"/>
  <c r="N2583" i="39"/>
  <c r="R2583" i="39"/>
  <c r="K2583" i="39"/>
  <c r="O2583" i="39"/>
  <c r="I2575" i="39"/>
  <c r="L2575" i="39"/>
  <c r="P2575" i="39"/>
  <c r="M2575" i="39"/>
  <c r="Q2575" i="39"/>
  <c r="J2575" i="39"/>
  <c r="N2575" i="39"/>
  <c r="R2575" i="39"/>
  <c r="K2575" i="39"/>
  <c r="O2575" i="39"/>
  <c r="K2572" i="39"/>
  <c r="O2572" i="39"/>
  <c r="L2572" i="39"/>
  <c r="P2572" i="39"/>
  <c r="M2572" i="39"/>
  <c r="Q2572" i="39"/>
  <c r="J2572" i="39"/>
  <c r="N2572" i="39"/>
  <c r="R2572" i="39"/>
  <c r="I2565" i="39"/>
  <c r="J2565" i="39"/>
  <c r="N2565" i="39"/>
  <c r="R2565" i="39"/>
  <c r="K2565" i="39"/>
  <c r="O2565" i="39"/>
  <c r="L2565" i="39"/>
  <c r="P2565" i="39"/>
  <c r="M2565" i="39"/>
  <c r="Q2565" i="39"/>
  <c r="I2562" i="39"/>
  <c r="M2562" i="39"/>
  <c r="Q2562" i="39"/>
  <c r="J2562" i="39"/>
  <c r="N2562" i="39"/>
  <c r="R2562" i="39"/>
  <c r="K2562" i="39"/>
  <c r="O2562" i="39"/>
  <c r="L2562" i="39"/>
  <c r="P2562" i="39"/>
  <c r="I2559" i="39"/>
  <c r="L2559" i="39"/>
  <c r="P2559" i="39"/>
  <c r="M2559" i="39"/>
  <c r="Q2559" i="39"/>
  <c r="J2559" i="39"/>
  <c r="N2559" i="39"/>
  <c r="R2559" i="39"/>
  <c r="K2559" i="39"/>
  <c r="O2559" i="39"/>
  <c r="K2556" i="39"/>
  <c r="O2556" i="39"/>
  <c r="L2556" i="39"/>
  <c r="P2556" i="39"/>
  <c r="M2556" i="39"/>
  <c r="Q2556" i="39"/>
  <c r="J2556" i="39"/>
  <c r="N2556" i="39"/>
  <c r="R2556" i="39"/>
  <c r="I2549" i="39"/>
  <c r="J2549" i="39"/>
  <c r="N2549" i="39"/>
  <c r="R2549" i="39"/>
  <c r="K2549" i="39"/>
  <c r="O2549" i="39"/>
  <c r="L2549" i="39"/>
  <c r="P2549" i="39"/>
  <c r="M2549" i="39"/>
  <c r="Q2549" i="39"/>
  <c r="L2547" i="39"/>
  <c r="P2547" i="39"/>
  <c r="M2547" i="39"/>
  <c r="Q2547" i="39"/>
  <c r="J2547" i="39"/>
  <c r="N2547" i="39"/>
  <c r="R2547" i="39"/>
  <c r="K2547" i="39"/>
  <c r="O2547" i="39"/>
  <c r="K2544" i="39"/>
  <c r="O2544" i="39"/>
  <c r="L2544" i="39"/>
  <c r="P2544" i="39"/>
  <c r="M2544" i="39"/>
  <c r="Q2544" i="39"/>
  <c r="J2544" i="39"/>
  <c r="N2544" i="39"/>
  <c r="R2544" i="39"/>
  <c r="I2541" i="39"/>
  <c r="J2541" i="39"/>
  <c r="N2541" i="39"/>
  <c r="R2541" i="39"/>
  <c r="K2541" i="39"/>
  <c r="O2541" i="39"/>
  <c r="L2541" i="39"/>
  <c r="P2541" i="39"/>
  <c r="M2541" i="39"/>
  <c r="Q2541" i="39"/>
  <c r="L2539" i="39"/>
  <c r="P2539" i="39"/>
  <c r="M2539" i="39"/>
  <c r="Q2539" i="39"/>
  <c r="J2539" i="39"/>
  <c r="N2539" i="39"/>
  <c r="R2539" i="39"/>
  <c r="K2539" i="39"/>
  <c r="O2539" i="39"/>
  <c r="K2536" i="39"/>
  <c r="O2536" i="39"/>
  <c r="L2536" i="39"/>
  <c r="P2536" i="39"/>
  <c r="M2536" i="39"/>
  <c r="Q2536" i="39"/>
  <c r="J2536" i="39"/>
  <c r="N2536" i="39"/>
  <c r="R2536" i="39"/>
  <c r="I2533" i="39"/>
  <c r="J2533" i="39"/>
  <c r="N2533" i="39"/>
  <c r="R2533" i="39"/>
  <c r="K2533" i="39"/>
  <c r="O2533" i="39"/>
  <c r="L2533" i="39"/>
  <c r="P2533" i="39"/>
  <c r="M2533" i="39"/>
  <c r="Q2533" i="39"/>
  <c r="L2531" i="39"/>
  <c r="P2531" i="39"/>
  <c r="M2531" i="39"/>
  <c r="Q2531" i="39"/>
  <c r="J2531" i="39"/>
  <c r="N2531" i="39"/>
  <c r="R2531" i="39"/>
  <c r="K2531" i="39"/>
  <c r="O2531" i="39"/>
  <c r="K2528" i="39"/>
  <c r="O2528" i="39"/>
  <c r="L2528" i="39"/>
  <c r="P2528" i="39"/>
  <c r="M2528" i="39"/>
  <c r="Q2528" i="39"/>
  <c r="J2528" i="39"/>
  <c r="N2528" i="39"/>
  <c r="R2528" i="39"/>
  <c r="J2525" i="39"/>
  <c r="N2525" i="39"/>
  <c r="R2525" i="39"/>
  <c r="K2525" i="39"/>
  <c r="O2525" i="39"/>
  <c r="L2525" i="39"/>
  <c r="P2525" i="39"/>
  <c r="M2525" i="39"/>
  <c r="Q2525" i="39"/>
  <c r="I2522" i="39"/>
  <c r="M2522" i="39"/>
  <c r="Q2522" i="39"/>
  <c r="J2522" i="39"/>
  <c r="N2522" i="39"/>
  <c r="R2522" i="39"/>
  <c r="K2522" i="39"/>
  <c r="O2522" i="39"/>
  <c r="L2522" i="39"/>
  <c r="P2522" i="39"/>
  <c r="K2520" i="39"/>
  <c r="O2520" i="39"/>
  <c r="L2520" i="39"/>
  <c r="P2520" i="39"/>
  <c r="M2520" i="39"/>
  <c r="Q2520" i="39"/>
  <c r="J2520" i="39"/>
  <c r="N2520" i="39"/>
  <c r="R2520" i="39"/>
  <c r="J2517" i="39"/>
  <c r="N2517" i="39"/>
  <c r="R2517" i="39"/>
  <c r="K2517" i="39"/>
  <c r="O2517" i="39"/>
  <c r="L2517" i="39"/>
  <c r="P2517" i="39"/>
  <c r="M2517" i="39"/>
  <c r="Q2517" i="39"/>
  <c r="I2514" i="39"/>
  <c r="M2514" i="39"/>
  <c r="Q2514" i="39"/>
  <c r="J2514" i="39"/>
  <c r="N2514" i="39"/>
  <c r="R2514" i="39"/>
  <c r="K2514" i="39"/>
  <c r="O2514" i="39"/>
  <c r="L2514" i="39"/>
  <c r="P2514" i="39"/>
  <c r="K2512" i="39"/>
  <c r="O2512" i="39"/>
  <c r="L2512" i="39"/>
  <c r="P2512" i="39"/>
  <c r="M2512" i="39"/>
  <c r="Q2512" i="39"/>
  <c r="J2512" i="39"/>
  <c r="N2512" i="39"/>
  <c r="R2512" i="39"/>
  <c r="J2509" i="39"/>
  <c r="N2509" i="39"/>
  <c r="R2509" i="39"/>
  <c r="K2509" i="39"/>
  <c r="O2509" i="39"/>
  <c r="L2509" i="39"/>
  <c r="P2509" i="39"/>
  <c r="M2509" i="39"/>
  <c r="Q2509" i="39"/>
  <c r="I2506" i="39"/>
  <c r="M2506" i="39"/>
  <c r="Q2506" i="39"/>
  <c r="J2506" i="39"/>
  <c r="N2506" i="39"/>
  <c r="R2506" i="39"/>
  <c r="K2506" i="39"/>
  <c r="O2506" i="39"/>
  <c r="L2506" i="39"/>
  <c r="P2506" i="39"/>
  <c r="K2504" i="39"/>
  <c r="O2504" i="39"/>
  <c r="L2504" i="39"/>
  <c r="P2504" i="39"/>
  <c r="M2504" i="39"/>
  <c r="Q2504" i="39"/>
  <c r="J2504" i="39"/>
  <c r="N2504" i="39"/>
  <c r="R2504" i="39"/>
  <c r="J2501" i="39"/>
  <c r="N2501" i="39"/>
  <c r="R2501" i="39"/>
  <c r="K2501" i="39"/>
  <c r="O2501" i="39"/>
  <c r="L2501" i="39"/>
  <c r="P2501" i="39"/>
  <c r="M2501" i="39"/>
  <c r="Q2501" i="39"/>
  <c r="I2498" i="39"/>
  <c r="M2498" i="39"/>
  <c r="Q2498" i="39"/>
  <c r="J2498" i="39"/>
  <c r="N2498" i="39"/>
  <c r="R2498" i="39"/>
  <c r="K2498" i="39"/>
  <c r="O2498" i="39"/>
  <c r="L2498" i="39"/>
  <c r="P2498" i="39"/>
  <c r="K2496" i="39"/>
  <c r="O2496" i="39"/>
  <c r="L2496" i="39"/>
  <c r="P2496" i="39"/>
  <c r="M2496" i="39"/>
  <c r="Q2496" i="39"/>
  <c r="J2496" i="39"/>
  <c r="N2496" i="39"/>
  <c r="R2496" i="39"/>
  <c r="J2493" i="39"/>
  <c r="N2493" i="39"/>
  <c r="R2493" i="39"/>
  <c r="K2493" i="39"/>
  <c r="O2493" i="39"/>
  <c r="L2493" i="39"/>
  <c r="P2493" i="39"/>
  <c r="M2493" i="39"/>
  <c r="Q2493" i="39"/>
  <c r="I2490" i="39"/>
  <c r="M2490" i="39"/>
  <c r="Q2490" i="39"/>
  <c r="J2490" i="39"/>
  <c r="N2490" i="39"/>
  <c r="R2490" i="39"/>
  <c r="K2490" i="39"/>
  <c r="O2490" i="39"/>
  <c r="L2490" i="39"/>
  <c r="P2490" i="39"/>
  <c r="K2488" i="39"/>
  <c r="O2488" i="39"/>
  <c r="L2488" i="39"/>
  <c r="P2488" i="39"/>
  <c r="M2488" i="39"/>
  <c r="Q2488" i="39"/>
  <c r="J2488" i="39"/>
  <c r="N2488" i="39"/>
  <c r="R2488" i="39"/>
  <c r="J2485" i="39"/>
  <c r="N2485" i="39"/>
  <c r="R2485" i="39"/>
  <c r="K2485" i="39"/>
  <c r="O2485" i="39"/>
  <c r="L2485" i="39"/>
  <c r="P2485" i="39"/>
  <c r="M2485" i="39"/>
  <c r="Q2485" i="39"/>
  <c r="I2482" i="39"/>
  <c r="M2482" i="39"/>
  <c r="Q2482" i="39"/>
  <c r="J2482" i="39"/>
  <c r="N2482" i="39"/>
  <c r="R2482" i="39"/>
  <c r="K2482" i="39"/>
  <c r="O2482" i="39"/>
  <c r="L2482" i="39"/>
  <c r="P2482" i="39"/>
  <c r="K2480" i="39"/>
  <c r="O2480" i="39"/>
  <c r="L2480" i="39"/>
  <c r="P2480" i="39"/>
  <c r="M2480" i="39"/>
  <c r="Q2480" i="39"/>
  <c r="J2480" i="39"/>
  <c r="N2480" i="39"/>
  <c r="R2480" i="39"/>
  <c r="J2477" i="39"/>
  <c r="N2477" i="39"/>
  <c r="R2477" i="39"/>
  <c r="K2477" i="39"/>
  <c r="O2477" i="39"/>
  <c r="L2477" i="39"/>
  <c r="P2477" i="39"/>
  <c r="M2477" i="39"/>
  <c r="Q2477" i="39"/>
  <c r="I2474" i="39"/>
  <c r="M2474" i="39"/>
  <c r="Q2474" i="39"/>
  <c r="J2474" i="39"/>
  <c r="N2474" i="39"/>
  <c r="R2474" i="39"/>
  <c r="K2474" i="39"/>
  <c r="O2474" i="39"/>
  <c r="L2474" i="39"/>
  <c r="P2474" i="39"/>
  <c r="K2472" i="39"/>
  <c r="O2472" i="39"/>
  <c r="L2472" i="39"/>
  <c r="P2472" i="39"/>
  <c r="M2472" i="39"/>
  <c r="Q2472" i="39"/>
  <c r="J2472" i="39"/>
  <c r="N2472" i="39"/>
  <c r="R2472" i="39"/>
  <c r="J2469" i="39"/>
  <c r="N2469" i="39"/>
  <c r="R2469" i="39"/>
  <c r="K2469" i="39"/>
  <c r="O2469" i="39"/>
  <c r="L2469" i="39"/>
  <c r="P2469" i="39"/>
  <c r="M2469" i="39"/>
  <c r="Q2469" i="39"/>
  <c r="I2466" i="39"/>
  <c r="M2466" i="39"/>
  <c r="Q2466" i="39"/>
  <c r="J2466" i="39"/>
  <c r="N2466" i="39"/>
  <c r="R2466" i="39"/>
  <c r="K2466" i="39"/>
  <c r="O2466" i="39"/>
  <c r="L2466" i="39"/>
  <c r="P2466" i="39"/>
  <c r="K2464" i="39"/>
  <c r="O2464" i="39"/>
  <c r="L2464" i="39"/>
  <c r="P2464" i="39"/>
  <c r="M2464" i="39"/>
  <c r="Q2464" i="39"/>
  <c r="J2464" i="39"/>
  <c r="N2464" i="39"/>
  <c r="R2464" i="39"/>
  <c r="J2461" i="39"/>
  <c r="N2461" i="39"/>
  <c r="R2461" i="39"/>
  <c r="K2461" i="39"/>
  <c r="O2461" i="39"/>
  <c r="L2461" i="39"/>
  <c r="P2461" i="39"/>
  <c r="M2461" i="39"/>
  <c r="Q2461" i="39"/>
  <c r="I2458" i="39"/>
  <c r="M2458" i="39"/>
  <c r="Q2458" i="39"/>
  <c r="J2458" i="39"/>
  <c r="N2458" i="39"/>
  <c r="R2458" i="39"/>
  <c r="K2458" i="39"/>
  <c r="O2458" i="39"/>
  <c r="L2458" i="39"/>
  <c r="P2458" i="39"/>
  <c r="K2456" i="39"/>
  <c r="O2456" i="39"/>
  <c r="L2456" i="39"/>
  <c r="P2456" i="39"/>
  <c r="M2456" i="39"/>
  <c r="Q2456" i="39"/>
  <c r="J2456" i="39"/>
  <c r="N2456" i="39"/>
  <c r="R2456" i="39"/>
  <c r="J2453" i="39"/>
  <c r="N2453" i="39"/>
  <c r="R2453" i="39"/>
  <c r="K2453" i="39"/>
  <c r="O2453" i="39"/>
  <c r="L2453" i="39"/>
  <c r="P2453" i="39"/>
  <c r="M2453" i="39"/>
  <c r="Q2453" i="39"/>
  <c r="I2450" i="39"/>
  <c r="M2450" i="39"/>
  <c r="Q2450" i="39"/>
  <c r="J2450" i="39"/>
  <c r="N2450" i="39"/>
  <c r="R2450" i="39"/>
  <c r="K2450" i="39"/>
  <c r="O2450" i="39"/>
  <c r="L2450" i="39"/>
  <c r="P2450" i="39"/>
  <c r="K2448" i="39"/>
  <c r="O2448" i="39"/>
  <c r="L2448" i="39"/>
  <c r="P2448" i="39"/>
  <c r="M2448" i="39"/>
  <c r="Q2448" i="39"/>
  <c r="J2448" i="39"/>
  <c r="N2448" i="39"/>
  <c r="R2448" i="39"/>
  <c r="J2445" i="39"/>
  <c r="N2445" i="39"/>
  <c r="R2445" i="39"/>
  <c r="K2445" i="39"/>
  <c r="O2445" i="39"/>
  <c r="L2445" i="39"/>
  <c r="P2445" i="39"/>
  <c r="M2445" i="39"/>
  <c r="Q2445" i="39"/>
  <c r="I2442" i="39"/>
  <c r="M2442" i="39"/>
  <c r="Q2442" i="39"/>
  <c r="J2442" i="39"/>
  <c r="N2442" i="39"/>
  <c r="R2442" i="39"/>
  <c r="K2442" i="39"/>
  <c r="O2442" i="39"/>
  <c r="L2442" i="39"/>
  <c r="P2442" i="39"/>
  <c r="K2440" i="39"/>
  <c r="O2440" i="39"/>
  <c r="L2440" i="39"/>
  <c r="P2440" i="39"/>
  <c r="M2440" i="39"/>
  <c r="Q2440" i="39"/>
  <c r="J2440" i="39"/>
  <c r="N2440" i="39"/>
  <c r="R2440" i="39"/>
  <c r="J2437" i="39"/>
  <c r="N2437" i="39"/>
  <c r="R2437" i="39"/>
  <c r="K2437" i="39"/>
  <c r="O2437" i="39"/>
  <c r="L2437" i="39"/>
  <c r="P2437" i="39"/>
  <c r="M2437" i="39"/>
  <c r="Q2437" i="39"/>
  <c r="I2434" i="39"/>
  <c r="M2434" i="39"/>
  <c r="Q2434" i="39"/>
  <c r="J2434" i="39"/>
  <c r="N2434" i="39"/>
  <c r="R2434" i="39"/>
  <c r="K2434" i="39"/>
  <c r="O2434" i="39"/>
  <c r="L2434" i="39"/>
  <c r="P2434" i="39"/>
  <c r="K2432" i="39"/>
  <c r="O2432" i="39"/>
  <c r="L2432" i="39"/>
  <c r="P2432" i="39"/>
  <c r="M2432" i="39"/>
  <c r="Q2432" i="39"/>
  <c r="J2432" i="39"/>
  <c r="N2432" i="39"/>
  <c r="R2432" i="39"/>
  <c r="J2429" i="39"/>
  <c r="N2429" i="39"/>
  <c r="R2429" i="39"/>
  <c r="K2429" i="39"/>
  <c r="O2429" i="39"/>
  <c r="L2429" i="39"/>
  <c r="P2429" i="39"/>
  <c r="M2429" i="39"/>
  <c r="Q2429" i="39"/>
  <c r="I2426" i="39"/>
  <c r="M2426" i="39"/>
  <c r="Q2426" i="39"/>
  <c r="J2426" i="39"/>
  <c r="N2426" i="39"/>
  <c r="R2426" i="39"/>
  <c r="K2426" i="39"/>
  <c r="O2426" i="39"/>
  <c r="L2426" i="39"/>
  <c r="P2426" i="39"/>
  <c r="K2424" i="39"/>
  <c r="O2424" i="39"/>
  <c r="L2424" i="39"/>
  <c r="P2424" i="39"/>
  <c r="M2424" i="39"/>
  <c r="Q2424" i="39"/>
  <c r="J2424" i="39"/>
  <c r="N2424" i="39"/>
  <c r="R2424" i="39"/>
  <c r="J2421" i="39"/>
  <c r="N2421" i="39"/>
  <c r="R2421" i="39"/>
  <c r="K2421" i="39"/>
  <c r="O2421" i="39"/>
  <c r="L2421" i="39"/>
  <c r="P2421" i="39"/>
  <c r="M2421" i="39"/>
  <c r="Q2421" i="39"/>
  <c r="I2418" i="39"/>
  <c r="M2418" i="39"/>
  <c r="Q2418" i="39"/>
  <c r="J2418" i="39"/>
  <c r="N2418" i="39"/>
  <c r="R2418" i="39"/>
  <c r="K2418" i="39"/>
  <c r="O2418" i="39"/>
  <c r="L2418" i="39"/>
  <c r="P2418" i="39"/>
  <c r="K2416" i="39"/>
  <c r="O2416" i="39"/>
  <c r="L2416" i="39"/>
  <c r="P2416" i="39"/>
  <c r="M2416" i="39"/>
  <c r="Q2416" i="39"/>
  <c r="J2416" i="39"/>
  <c r="N2416" i="39"/>
  <c r="R2416" i="39"/>
  <c r="J2413" i="39"/>
  <c r="N2413" i="39"/>
  <c r="R2413" i="39"/>
  <c r="K2413" i="39"/>
  <c r="O2413" i="39"/>
  <c r="L2413" i="39"/>
  <c r="P2413" i="39"/>
  <c r="M2413" i="39"/>
  <c r="Q2413" i="39"/>
  <c r="I2410" i="39"/>
  <c r="M2410" i="39"/>
  <c r="L2410" i="39"/>
  <c r="K2410" i="39"/>
  <c r="Q2410" i="39"/>
  <c r="N2410" i="39"/>
  <c r="R2410" i="39"/>
  <c r="O2410" i="39"/>
  <c r="J2410" i="39"/>
  <c r="P2410" i="39"/>
  <c r="K2408" i="39"/>
  <c r="O2408" i="39"/>
  <c r="L2408" i="39"/>
  <c r="P2408" i="39"/>
  <c r="J2408" i="39"/>
  <c r="N2408" i="39"/>
  <c r="R2408" i="39"/>
  <c r="Q2408" i="39"/>
  <c r="M2408" i="39"/>
  <c r="J2405" i="39"/>
  <c r="N2405" i="39"/>
  <c r="R2405" i="39"/>
  <c r="K2405" i="39"/>
  <c r="O2405" i="39"/>
  <c r="L2405" i="39"/>
  <c r="P2405" i="39"/>
  <c r="M2405" i="39"/>
  <c r="Q2405" i="39"/>
  <c r="I2402" i="39"/>
  <c r="M2402" i="39"/>
  <c r="Q2402" i="39"/>
  <c r="J2402" i="39"/>
  <c r="N2402" i="39"/>
  <c r="R2402" i="39"/>
  <c r="K2402" i="39"/>
  <c r="O2402" i="39"/>
  <c r="L2402" i="39"/>
  <c r="P2402" i="39"/>
  <c r="K2400" i="39"/>
  <c r="O2400" i="39"/>
  <c r="L2400" i="39"/>
  <c r="P2400" i="39"/>
  <c r="M2400" i="39"/>
  <c r="Q2400" i="39"/>
  <c r="J2400" i="39"/>
  <c r="N2400" i="39"/>
  <c r="R2400" i="39"/>
  <c r="J2397" i="39"/>
  <c r="N2397" i="39"/>
  <c r="R2397" i="39"/>
  <c r="K2397" i="39"/>
  <c r="O2397" i="39"/>
  <c r="L2397" i="39"/>
  <c r="P2397" i="39"/>
  <c r="M2397" i="39"/>
  <c r="Q2397" i="39"/>
  <c r="I2394" i="39"/>
  <c r="M2394" i="39"/>
  <c r="Q2394" i="39"/>
  <c r="J2394" i="39"/>
  <c r="N2394" i="39"/>
  <c r="R2394" i="39"/>
  <c r="K2394" i="39"/>
  <c r="O2394" i="39"/>
  <c r="L2394" i="39"/>
  <c r="P2394" i="39"/>
  <c r="K2392" i="39"/>
  <c r="O2392" i="39"/>
  <c r="L2392" i="39"/>
  <c r="P2392" i="39"/>
  <c r="M2392" i="39"/>
  <c r="Q2392" i="39"/>
  <c r="J2392" i="39"/>
  <c r="N2392" i="39"/>
  <c r="R2392" i="39"/>
  <c r="J2389" i="39"/>
  <c r="N2389" i="39"/>
  <c r="R2389" i="39"/>
  <c r="K2389" i="39"/>
  <c r="O2389" i="39"/>
  <c r="L2389" i="39"/>
  <c r="P2389" i="39"/>
  <c r="M2389" i="39"/>
  <c r="Q2389" i="39"/>
  <c r="I2386" i="39"/>
  <c r="M2386" i="39"/>
  <c r="Q2386" i="39"/>
  <c r="J2386" i="39"/>
  <c r="N2386" i="39"/>
  <c r="R2386" i="39"/>
  <c r="K2386" i="39"/>
  <c r="O2386" i="39"/>
  <c r="L2386" i="39"/>
  <c r="P2386" i="39"/>
  <c r="K2384" i="39"/>
  <c r="O2384" i="39"/>
  <c r="L2384" i="39"/>
  <c r="P2384" i="39"/>
  <c r="M2384" i="39"/>
  <c r="Q2384" i="39"/>
  <c r="J2384" i="39"/>
  <c r="N2384" i="39"/>
  <c r="R2384" i="39"/>
  <c r="J2381" i="39"/>
  <c r="N2381" i="39"/>
  <c r="R2381" i="39"/>
  <c r="K2381" i="39"/>
  <c r="O2381" i="39"/>
  <c r="L2381" i="39"/>
  <c r="P2381" i="39"/>
  <c r="M2381" i="39"/>
  <c r="Q2381" i="39"/>
  <c r="I2378" i="39"/>
  <c r="M2378" i="39"/>
  <c r="Q2378" i="39"/>
  <c r="J2378" i="39"/>
  <c r="N2378" i="39"/>
  <c r="R2378" i="39"/>
  <c r="K2378" i="39"/>
  <c r="O2378" i="39"/>
  <c r="L2378" i="39"/>
  <c r="P2378" i="39"/>
  <c r="K2376" i="39"/>
  <c r="O2376" i="39"/>
  <c r="L2376" i="39"/>
  <c r="P2376" i="39"/>
  <c r="M2376" i="39"/>
  <c r="Q2376" i="39"/>
  <c r="J2376" i="39"/>
  <c r="N2376" i="39"/>
  <c r="R2376" i="39"/>
  <c r="J2373" i="39"/>
  <c r="N2373" i="39"/>
  <c r="R2373" i="39"/>
  <c r="K2373" i="39"/>
  <c r="O2373" i="39"/>
  <c r="L2373" i="39"/>
  <c r="P2373" i="39"/>
  <c r="M2373" i="39"/>
  <c r="Q2373" i="39"/>
  <c r="I2370" i="39"/>
  <c r="M2370" i="39"/>
  <c r="Q2370" i="39"/>
  <c r="J2370" i="39"/>
  <c r="N2370" i="39"/>
  <c r="R2370" i="39"/>
  <c r="K2370" i="39"/>
  <c r="O2370" i="39"/>
  <c r="L2370" i="39"/>
  <c r="P2370" i="39"/>
  <c r="K2368" i="39"/>
  <c r="O2368" i="39"/>
  <c r="L2368" i="39"/>
  <c r="P2368" i="39"/>
  <c r="M2368" i="39"/>
  <c r="Q2368" i="39"/>
  <c r="J2368" i="39"/>
  <c r="N2368" i="39"/>
  <c r="R2368" i="39"/>
  <c r="J2365" i="39"/>
  <c r="N2365" i="39"/>
  <c r="R2365" i="39"/>
  <c r="K2365" i="39"/>
  <c r="O2365" i="39"/>
  <c r="L2365" i="39"/>
  <c r="P2365" i="39"/>
  <c r="M2365" i="39"/>
  <c r="Q2365" i="39"/>
  <c r="I2362" i="39"/>
  <c r="M2362" i="39"/>
  <c r="Q2362" i="39"/>
  <c r="J2362" i="39"/>
  <c r="N2362" i="39"/>
  <c r="R2362" i="39"/>
  <c r="K2362" i="39"/>
  <c r="O2362" i="39"/>
  <c r="L2362" i="39"/>
  <c r="P2362" i="39"/>
  <c r="K2360" i="39"/>
  <c r="O2360" i="39"/>
  <c r="L2360" i="39"/>
  <c r="P2360" i="39"/>
  <c r="M2360" i="39"/>
  <c r="Q2360" i="39"/>
  <c r="J2360" i="39"/>
  <c r="N2360" i="39"/>
  <c r="R2360" i="39"/>
  <c r="J2357" i="39"/>
  <c r="N2357" i="39"/>
  <c r="R2357" i="39"/>
  <c r="K2357" i="39"/>
  <c r="O2357" i="39"/>
  <c r="L2357" i="39"/>
  <c r="P2357" i="39"/>
  <c r="M2357" i="39"/>
  <c r="Q2357" i="39"/>
  <c r="I2354" i="39"/>
  <c r="M2354" i="39"/>
  <c r="Q2354" i="39"/>
  <c r="J2354" i="39"/>
  <c r="N2354" i="39"/>
  <c r="R2354" i="39"/>
  <c r="K2354" i="39"/>
  <c r="O2354" i="39"/>
  <c r="L2354" i="39"/>
  <c r="P2354" i="39"/>
  <c r="K2352" i="39"/>
  <c r="O2352" i="39"/>
  <c r="L2352" i="39"/>
  <c r="P2352" i="39"/>
  <c r="M2352" i="39"/>
  <c r="Q2352" i="39"/>
  <c r="J2352" i="39"/>
  <c r="N2352" i="39"/>
  <c r="R2352" i="39"/>
  <c r="J2349" i="39"/>
  <c r="N2349" i="39"/>
  <c r="R2349" i="39"/>
  <c r="K2349" i="39"/>
  <c r="O2349" i="39"/>
  <c r="L2349" i="39"/>
  <c r="P2349" i="39"/>
  <c r="M2349" i="39"/>
  <c r="Q2349" i="39"/>
  <c r="I2346" i="39"/>
  <c r="M2346" i="39"/>
  <c r="Q2346" i="39"/>
  <c r="J2346" i="39"/>
  <c r="N2346" i="39"/>
  <c r="R2346" i="39"/>
  <c r="K2346" i="39"/>
  <c r="O2346" i="39"/>
  <c r="L2346" i="39"/>
  <c r="P2346" i="39"/>
  <c r="K2344" i="39"/>
  <c r="O2344" i="39"/>
  <c r="L2344" i="39"/>
  <c r="P2344" i="39"/>
  <c r="M2344" i="39"/>
  <c r="Q2344" i="39"/>
  <c r="J2344" i="39"/>
  <c r="N2344" i="39"/>
  <c r="R2344" i="39"/>
  <c r="J2341" i="39"/>
  <c r="N2341" i="39"/>
  <c r="R2341" i="39"/>
  <c r="K2341" i="39"/>
  <c r="O2341" i="39"/>
  <c r="L2341" i="39"/>
  <c r="P2341" i="39"/>
  <c r="M2341" i="39"/>
  <c r="Q2341" i="39"/>
  <c r="I2338" i="39"/>
  <c r="M2338" i="39"/>
  <c r="Q2338" i="39"/>
  <c r="J2338" i="39"/>
  <c r="N2338" i="39"/>
  <c r="R2338" i="39"/>
  <c r="K2338" i="39"/>
  <c r="O2338" i="39"/>
  <c r="L2338" i="39"/>
  <c r="P2338" i="39"/>
  <c r="K2336" i="39"/>
  <c r="O2336" i="39"/>
  <c r="L2336" i="39"/>
  <c r="P2336" i="39"/>
  <c r="M2336" i="39"/>
  <c r="Q2336" i="39"/>
  <c r="J2336" i="39"/>
  <c r="N2336" i="39"/>
  <c r="R2336" i="39"/>
  <c r="J2333" i="39"/>
  <c r="N2333" i="39"/>
  <c r="R2333" i="39"/>
  <c r="K2333" i="39"/>
  <c r="O2333" i="39"/>
  <c r="L2333" i="39"/>
  <c r="P2333" i="39"/>
  <c r="M2333" i="39"/>
  <c r="Q2333" i="39"/>
  <c r="I2330" i="39"/>
  <c r="M2330" i="39"/>
  <c r="Q2330" i="39"/>
  <c r="J2330" i="39"/>
  <c r="N2330" i="39"/>
  <c r="R2330" i="39"/>
  <c r="K2330" i="39"/>
  <c r="O2330" i="39"/>
  <c r="L2330" i="39"/>
  <c r="P2330" i="39"/>
  <c r="K2328" i="39"/>
  <c r="O2328" i="39"/>
  <c r="L2328" i="39"/>
  <c r="P2328" i="39"/>
  <c r="M2328" i="39"/>
  <c r="Q2328" i="39"/>
  <c r="J2328" i="39"/>
  <c r="N2328" i="39"/>
  <c r="R2328" i="39"/>
  <c r="J2325" i="39"/>
  <c r="N2325" i="39"/>
  <c r="R2325" i="39"/>
  <c r="K2325" i="39"/>
  <c r="O2325" i="39"/>
  <c r="L2325" i="39"/>
  <c r="P2325" i="39"/>
  <c r="M2325" i="39"/>
  <c r="Q2325" i="39"/>
  <c r="I2322" i="39"/>
  <c r="M2322" i="39"/>
  <c r="Q2322" i="39"/>
  <c r="J2322" i="39"/>
  <c r="N2322" i="39"/>
  <c r="R2322" i="39"/>
  <c r="K2322" i="39"/>
  <c r="O2322" i="39"/>
  <c r="L2322" i="39"/>
  <c r="P2322" i="39"/>
  <c r="K2320" i="39"/>
  <c r="O2320" i="39"/>
  <c r="L2320" i="39"/>
  <c r="P2320" i="39"/>
  <c r="M2320" i="39"/>
  <c r="Q2320" i="39"/>
  <c r="J2320" i="39"/>
  <c r="N2320" i="39"/>
  <c r="R2320" i="39"/>
  <c r="J2317" i="39"/>
  <c r="N2317" i="39"/>
  <c r="R2317" i="39"/>
  <c r="K2317" i="39"/>
  <c r="O2317" i="39"/>
  <c r="L2317" i="39"/>
  <c r="P2317" i="39"/>
  <c r="M2317" i="39"/>
  <c r="Q2317" i="39"/>
  <c r="I2314" i="39"/>
  <c r="M2314" i="39"/>
  <c r="Q2314" i="39"/>
  <c r="J2314" i="39"/>
  <c r="N2314" i="39"/>
  <c r="R2314" i="39"/>
  <c r="K2314" i="39"/>
  <c r="O2314" i="39"/>
  <c r="L2314" i="39"/>
  <c r="P2314" i="39"/>
  <c r="K2312" i="39"/>
  <c r="O2312" i="39"/>
  <c r="L2312" i="39"/>
  <c r="P2312" i="39"/>
  <c r="M2312" i="39"/>
  <c r="Q2312" i="39"/>
  <c r="J2312" i="39"/>
  <c r="N2312" i="39"/>
  <c r="R2312" i="39"/>
  <c r="J2309" i="39"/>
  <c r="N2309" i="39"/>
  <c r="R2309" i="39"/>
  <c r="K2309" i="39"/>
  <c r="O2309" i="39"/>
  <c r="L2309" i="39"/>
  <c r="P2309" i="39"/>
  <c r="M2309" i="39"/>
  <c r="Q2309" i="39"/>
  <c r="I2306" i="39"/>
  <c r="M2306" i="39"/>
  <c r="Q2306" i="39"/>
  <c r="J2306" i="39"/>
  <c r="N2306" i="39"/>
  <c r="R2306" i="39"/>
  <c r="K2306" i="39"/>
  <c r="O2306" i="39"/>
  <c r="L2306" i="39"/>
  <c r="P2306" i="39"/>
  <c r="K2304" i="39"/>
  <c r="O2304" i="39"/>
  <c r="L2304" i="39"/>
  <c r="P2304" i="39"/>
  <c r="M2304" i="39"/>
  <c r="Q2304" i="39"/>
  <c r="J2304" i="39"/>
  <c r="N2304" i="39"/>
  <c r="R2304" i="39"/>
  <c r="J2301" i="39"/>
  <c r="N2301" i="39"/>
  <c r="R2301" i="39"/>
  <c r="K2301" i="39"/>
  <c r="O2301" i="39"/>
  <c r="L2301" i="39"/>
  <c r="P2301" i="39"/>
  <c r="M2301" i="39"/>
  <c r="Q2301" i="39"/>
  <c r="I2298" i="39"/>
  <c r="M2298" i="39"/>
  <c r="Q2298" i="39"/>
  <c r="J2298" i="39"/>
  <c r="N2298" i="39"/>
  <c r="R2298" i="39"/>
  <c r="K2298" i="39"/>
  <c r="O2298" i="39"/>
  <c r="L2298" i="39"/>
  <c r="P2298" i="39"/>
  <c r="I2295" i="39"/>
  <c r="L2295" i="39"/>
  <c r="P2295" i="39"/>
  <c r="M2295" i="39"/>
  <c r="Q2295" i="39"/>
  <c r="J2295" i="39"/>
  <c r="N2295" i="39"/>
  <c r="R2295" i="39"/>
  <c r="K2295" i="39"/>
  <c r="O2295" i="39"/>
  <c r="I2287" i="39"/>
  <c r="L2287" i="39"/>
  <c r="P2287" i="39"/>
  <c r="M2287" i="39"/>
  <c r="Q2287" i="39"/>
  <c r="J2287" i="39"/>
  <c r="N2287" i="39"/>
  <c r="R2287" i="39"/>
  <c r="K2287" i="39"/>
  <c r="O2287" i="39"/>
  <c r="I2281" i="39"/>
  <c r="J2281" i="39"/>
  <c r="N2281" i="39"/>
  <c r="R2281" i="39"/>
  <c r="K2281" i="39"/>
  <c r="O2281" i="39"/>
  <c r="L2281" i="39"/>
  <c r="P2281" i="39"/>
  <c r="M2281" i="39"/>
  <c r="Q2281" i="39"/>
  <c r="I2278" i="39"/>
  <c r="M2278" i="39"/>
  <c r="Q2278" i="39"/>
  <c r="J2278" i="39"/>
  <c r="N2278" i="39"/>
  <c r="R2278" i="39"/>
  <c r="K2278" i="39"/>
  <c r="O2278" i="39"/>
  <c r="L2278" i="39"/>
  <c r="P2278" i="39"/>
  <c r="I2270" i="39"/>
  <c r="M2270" i="39"/>
  <c r="Q2270" i="39"/>
  <c r="J2270" i="39"/>
  <c r="N2270" i="39"/>
  <c r="R2270" i="39"/>
  <c r="K2270" i="39"/>
  <c r="O2270" i="39"/>
  <c r="L2270" i="39"/>
  <c r="P2270" i="39"/>
  <c r="I2262" i="39"/>
  <c r="M2262" i="39"/>
  <c r="Q2262" i="39"/>
  <c r="J2262" i="39"/>
  <c r="N2262" i="39"/>
  <c r="R2262" i="39"/>
  <c r="K2262" i="39"/>
  <c r="O2262" i="39"/>
  <c r="L2262" i="39"/>
  <c r="P2262" i="39"/>
  <c r="I2259" i="39"/>
  <c r="L2259" i="39"/>
  <c r="P2259" i="39"/>
  <c r="M2259" i="39"/>
  <c r="Q2259" i="39"/>
  <c r="J2259" i="39"/>
  <c r="N2259" i="39"/>
  <c r="R2259" i="39"/>
  <c r="K2259" i="39"/>
  <c r="O2259" i="39"/>
  <c r="K2256" i="39"/>
  <c r="O2256" i="39"/>
  <c r="L2256" i="39"/>
  <c r="P2256" i="39"/>
  <c r="M2256" i="39"/>
  <c r="Q2256" i="39"/>
  <c r="J2256" i="39"/>
  <c r="N2256" i="39"/>
  <c r="R2256" i="39"/>
  <c r="I2253" i="39"/>
  <c r="J2253" i="39"/>
  <c r="N2253" i="39"/>
  <c r="R2253" i="39"/>
  <c r="K2253" i="39"/>
  <c r="O2253" i="39"/>
  <c r="L2253" i="39"/>
  <c r="P2253" i="39"/>
  <c r="M2253" i="39"/>
  <c r="Q2253" i="39"/>
  <c r="I2250" i="39"/>
  <c r="M2250" i="39"/>
  <c r="Q2250" i="39"/>
  <c r="J2250" i="39"/>
  <c r="N2250" i="39"/>
  <c r="R2250" i="39"/>
  <c r="K2250" i="39"/>
  <c r="O2250" i="39"/>
  <c r="L2250" i="39"/>
  <c r="P2250" i="39"/>
  <c r="I2247" i="39"/>
  <c r="L2247" i="39"/>
  <c r="P2247" i="39"/>
  <c r="M2247" i="39"/>
  <c r="Q2247" i="39"/>
  <c r="J2247" i="39"/>
  <c r="N2247" i="39"/>
  <c r="R2247" i="39"/>
  <c r="K2247" i="39"/>
  <c r="O2247" i="39"/>
  <c r="K2244" i="39"/>
  <c r="O2244" i="39"/>
  <c r="L2244" i="39"/>
  <c r="P2244" i="39"/>
  <c r="M2244" i="39"/>
  <c r="Q2244" i="39"/>
  <c r="J2244" i="39"/>
  <c r="N2244" i="39"/>
  <c r="R2244" i="39"/>
  <c r="I2237" i="39"/>
  <c r="J2237" i="39"/>
  <c r="N2237" i="39"/>
  <c r="R2237" i="39"/>
  <c r="K2237" i="39"/>
  <c r="O2237" i="39"/>
  <c r="L2237" i="39"/>
  <c r="P2237" i="39"/>
  <c r="M2237" i="39"/>
  <c r="Q2237" i="39"/>
  <c r="L2235" i="39"/>
  <c r="P2235" i="39"/>
  <c r="M2235" i="39"/>
  <c r="Q2235" i="39"/>
  <c r="J2235" i="39"/>
  <c r="N2235" i="39"/>
  <c r="R2235" i="39"/>
  <c r="K2235" i="39"/>
  <c r="O2235" i="39"/>
  <c r="K2232" i="39"/>
  <c r="O2232" i="39"/>
  <c r="L2232" i="39"/>
  <c r="P2232" i="39"/>
  <c r="M2232" i="39"/>
  <c r="Q2232" i="39"/>
  <c r="J2232" i="39"/>
  <c r="N2232" i="39"/>
  <c r="R2232" i="39"/>
  <c r="I2229" i="39"/>
  <c r="J2229" i="39"/>
  <c r="N2229" i="39"/>
  <c r="R2229" i="39"/>
  <c r="K2229" i="39"/>
  <c r="O2229" i="39"/>
  <c r="L2229" i="39"/>
  <c r="P2229" i="39"/>
  <c r="M2229" i="39"/>
  <c r="Q2229" i="39"/>
  <c r="L2227" i="39"/>
  <c r="P2227" i="39"/>
  <c r="M2227" i="39"/>
  <c r="Q2227" i="39"/>
  <c r="J2227" i="39"/>
  <c r="N2227" i="39"/>
  <c r="R2227" i="39"/>
  <c r="K2227" i="39"/>
  <c r="O2227" i="39"/>
  <c r="K2224" i="39"/>
  <c r="O2224" i="39"/>
  <c r="L2224" i="39"/>
  <c r="P2224" i="39"/>
  <c r="M2224" i="39"/>
  <c r="Q2224" i="39"/>
  <c r="J2224" i="39"/>
  <c r="N2224" i="39"/>
  <c r="R2224" i="39"/>
  <c r="I2221" i="39"/>
  <c r="J2221" i="39"/>
  <c r="N2221" i="39"/>
  <c r="R2221" i="39"/>
  <c r="K2221" i="39"/>
  <c r="O2221" i="39"/>
  <c r="L2221" i="39"/>
  <c r="P2221" i="39"/>
  <c r="M2221" i="39"/>
  <c r="Q2221" i="39"/>
  <c r="L2219" i="39"/>
  <c r="P2219" i="39"/>
  <c r="M2219" i="39"/>
  <c r="Q2219" i="39"/>
  <c r="J2219" i="39"/>
  <c r="N2219" i="39"/>
  <c r="R2219" i="39"/>
  <c r="K2219" i="39"/>
  <c r="O2219" i="39"/>
  <c r="K2216" i="39"/>
  <c r="O2216" i="39"/>
  <c r="L2216" i="39"/>
  <c r="P2216" i="39"/>
  <c r="M2216" i="39"/>
  <c r="Q2216" i="39"/>
  <c r="J2216" i="39"/>
  <c r="N2216" i="39"/>
  <c r="R2216" i="39"/>
  <c r="I2213" i="39"/>
  <c r="J2213" i="39"/>
  <c r="N2213" i="39"/>
  <c r="R2213" i="39"/>
  <c r="K2213" i="39"/>
  <c r="O2213" i="39"/>
  <c r="L2213" i="39"/>
  <c r="P2213" i="39"/>
  <c r="M2213" i="39"/>
  <c r="Q2213" i="39"/>
  <c r="L2211" i="39"/>
  <c r="P2211" i="39"/>
  <c r="M2211" i="39"/>
  <c r="Q2211" i="39"/>
  <c r="J2211" i="39"/>
  <c r="N2211" i="39"/>
  <c r="R2211" i="39"/>
  <c r="K2211" i="39"/>
  <c r="O2211" i="39"/>
  <c r="K2208" i="39"/>
  <c r="O2208" i="39"/>
  <c r="L2208" i="39"/>
  <c r="P2208" i="39"/>
  <c r="M2208" i="39"/>
  <c r="Q2208" i="39"/>
  <c r="J2208" i="39"/>
  <c r="N2208" i="39"/>
  <c r="R2208" i="39"/>
  <c r="I2205" i="39"/>
  <c r="J2205" i="39"/>
  <c r="N2205" i="39"/>
  <c r="R2205" i="39"/>
  <c r="K2205" i="39"/>
  <c r="O2205" i="39"/>
  <c r="L2205" i="39"/>
  <c r="P2205" i="39"/>
  <c r="M2205" i="39"/>
  <c r="Q2205" i="39"/>
  <c r="L2203" i="39"/>
  <c r="P2203" i="39"/>
  <c r="M2203" i="39"/>
  <c r="Q2203" i="39"/>
  <c r="J2203" i="39"/>
  <c r="N2203" i="39"/>
  <c r="R2203" i="39"/>
  <c r="K2203" i="39"/>
  <c r="O2203" i="39"/>
  <c r="K2200" i="39"/>
  <c r="O2200" i="39"/>
  <c r="L2200" i="39"/>
  <c r="P2200" i="39"/>
  <c r="M2200" i="39"/>
  <c r="Q2200" i="39"/>
  <c r="J2200" i="39"/>
  <c r="N2200" i="39"/>
  <c r="R2200" i="39"/>
  <c r="J2197" i="39"/>
  <c r="N2197" i="39"/>
  <c r="R2197" i="39"/>
  <c r="K2197" i="39"/>
  <c r="O2197" i="39"/>
  <c r="L2197" i="39"/>
  <c r="P2197" i="39"/>
  <c r="M2197" i="39"/>
  <c r="Q2197" i="39"/>
  <c r="L2195" i="39"/>
  <c r="P2195" i="39"/>
  <c r="M2195" i="39"/>
  <c r="Q2195" i="39"/>
  <c r="J2195" i="39"/>
  <c r="N2195" i="39"/>
  <c r="R2195" i="39"/>
  <c r="K2195" i="39"/>
  <c r="O2195" i="39"/>
  <c r="K2192" i="39"/>
  <c r="O2192" i="39"/>
  <c r="L2192" i="39"/>
  <c r="P2192" i="39"/>
  <c r="M2192" i="39"/>
  <c r="Q2192" i="39"/>
  <c r="J2192" i="39"/>
  <c r="N2192" i="39"/>
  <c r="R2192" i="39"/>
  <c r="I2187" i="39"/>
  <c r="L2187" i="39"/>
  <c r="P2187" i="39"/>
  <c r="M2187" i="39"/>
  <c r="Q2187" i="39"/>
  <c r="J2187" i="39"/>
  <c r="N2187" i="39"/>
  <c r="R2187" i="39"/>
  <c r="K2187" i="39"/>
  <c r="O2187" i="39"/>
  <c r="K2184" i="39"/>
  <c r="O2184" i="39"/>
  <c r="L2184" i="39"/>
  <c r="P2184" i="39"/>
  <c r="M2184" i="39"/>
  <c r="Q2184" i="39"/>
  <c r="J2184" i="39"/>
  <c r="N2184" i="39"/>
  <c r="R2184" i="39"/>
  <c r="J2181" i="39"/>
  <c r="N2181" i="39"/>
  <c r="R2181" i="39"/>
  <c r="K2181" i="39"/>
  <c r="O2181" i="39"/>
  <c r="L2181" i="39"/>
  <c r="P2181" i="39"/>
  <c r="M2181" i="39"/>
  <c r="Q2181" i="39"/>
  <c r="L2179" i="39"/>
  <c r="P2179" i="39"/>
  <c r="M2179" i="39"/>
  <c r="Q2179" i="39"/>
  <c r="J2179" i="39"/>
  <c r="N2179" i="39"/>
  <c r="R2179" i="39"/>
  <c r="K2179" i="39"/>
  <c r="O2179" i="39"/>
  <c r="K2176" i="39"/>
  <c r="O2176" i="39"/>
  <c r="L2176" i="39"/>
  <c r="P2176" i="39"/>
  <c r="M2176" i="39"/>
  <c r="Q2176" i="39"/>
  <c r="J2176" i="39"/>
  <c r="N2176" i="39"/>
  <c r="R2176" i="39"/>
  <c r="J2173" i="39"/>
  <c r="N2173" i="39"/>
  <c r="R2173" i="39"/>
  <c r="K2173" i="39"/>
  <c r="O2173" i="39"/>
  <c r="L2173" i="39"/>
  <c r="P2173" i="39"/>
  <c r="M2173" i="39"/>
  <c r="Q2173" i="39"/>
  <c r="L2171" i="39"/>
  <c r="P2171" i="39"/>
  <c r="M2171" i="39"/>
  <c r="Q2171" i="39"/>
  <c r="J2171" i="39"/>
  <c r="N2171" i="39"/>
  <c r="R2171" i="39"/>
  <c r="K2171" i="39"/>
  <c r="O2171" i="39"/>
  <c r="K2168" i="39"/>
  <c r="O2168" i="39"/>
  <c r="L2168" i="39"/>
  <c r="P2168" i="39"/>
  <c r="M2168" i="39"/>
  <c r="Q2168" i="39"/>
  <c r="J2168" i="39"/>
  <c r="N2168" i="39"/>
  <c r="R2168" i="39"/>
  <c r="J2165" i="39"/>
  <c r="N2165" i="39"/>
  <c r="R2165" i="39"/>
  <c r="K2165" i="39"/>
  <c r="O2165" i="39"/>
  <c r="L2165" i="39"/>
  <c r="P2165" i="39"/>
  <c r="M2165" i="39"/>
  <c r="Q2165" i="39"/>
  <c r="L2163" i="39"/>
  <c r="P2163" i="39"/>
  <c r="M2163" i="39"/>
  <c r="Q2163" i="39"/>
  <c r="J2163" i="39"/>
  <c r="N2163" i="39"/>
  <c r="R2163" i="39"/>
  <c r="K2163" i="39"/>
  <c r="O2163" i="39"/>
  <c r="K2160" i="39"/>
  <c r="O2160" i="39"/>
  <c r="L2160" i="39"/>
  <c r="P2160" i="39"/>
  <c r="M2160" i="39"/>
  <c r="Q2160" i="39"/>
  <c r="J2160" i="39"/>
  <c r="N2160" i="39"/>
  <c r="R2160" i="39"/>
  <c r="J2157" i="39"/>
  <c r="N2157" i="39"/>
  <c r="R2157" i="39"/>
  <c r="K2157" i="39"/>
  <c r="O2157" i="39"/>
  <c r="L2157" i="39"/>
  <c r="P2157" i="39"/>
  <c r="M2157" i="39"/>
  <c r="Q2157" i="39"/>
  <c r="L2155" i="39"/>
  <c r="P2155" i="39"/>
  <c r="M2155" i="39"/>
  <c r="Q2155" i="39"/>
  <c r="J2155" i="39"/>
  <c r="N2155" i="39"/>
  <c r="R2155" i="39"/>
  <c r="K2155" i="39"/>
  <c r="O2155" i="39"/>
  <c r="K2152" i="39"/>
  <c r="O2152" i="39"/>
  <c r="L2152" i="39"/>
  <c r="P2152" i="39"/>
  <c r="M2152" i="39"/>
  <c r="Q2152" i="39"/>
  <c r="J2152" i="39"/>
  <c r="N2152" i="39"/>
  <c r="R2152" i="39"/>
  <c r="J2149" i="39"/>
  <c r="N2149" i="39"/>
  <c r="R2149" i="39"/>
  <c r="K2149" i="39"/>
  <c r="O2149" i="39"/>
  <c r="L2149" i="39"/>
  <c r="P2149" i="39"/>
  <c r="M2149" i="39"/>
  <c r="Q2149" i="39"/>
  <c r="L2147" i="39"/>
  <c r="P2147" i="39"/>
  <c r="M2147" i="39"/>
  <c r="Q2147" i="39"/>
  <c r="J2147" i="39"/>
  <c r="N2147" i="39"/>
  <c r="R2147" i="39"/>
  <c r="K2147" i="39"/>
  <c r="O2147" i="39"/>
  <c r="K2144" i="39"/>
  <c r="O2144" i="39"/>
  <c r="L2144" i="39"/>
  <c r="P2144" i="39"/>
  <c r="M2144" i="39"/>
  <c r="Q2144" i="39"/>
  <c r="J2144" i="39"/>
  <c r="N2144" i="39"/>
  <c r="R2144" i="39"/>
  <c r="J2141" i="39"/>
  <c r="N2141" i="39"/>
  <c r="R2141" i="39"/>
  <c r="K2141" i="39"/>
  <c r="O2141" i="39"/>
  <c r="L2141" i="39"/>
  <c r="P2141" i="39"/>
  <c r="M2141" i="39"/>
  <c r="Q2141" i="39"/>
  <c r="L2139" i="39"/>
  <c r="P2139" i="39"/>
  <c r="M2139" i="39"/>
  <c r="Q2139" i="39"/>
  <c r="J2139" i="39"/>
  <c r="N2139" i="39"/>
  <c r="R2139" i="39"/>
  <c r="K2139" i="39"/>
  <c r="O2139" i="39"/>
  <c r="K2136" i="39"/>
  <c r="O2136" i="39"/>
  <c r="L2136" i="39"/>
  <c r="P2136" i="39"/>
  <c r="M2136" i="39"/>
  <c r="Q2136" i="39"/>
  <c r="J2136" i="39"/>
  <c r="N2136" i="39"/>
  <c r="R2136" i="39"/>
  <c r="J2133" i="39"/>
  <c r="N2133" i="39"/>
  <c r="R2133" i="39"/>
  <c r="K2133" i="39"/>
  <c r="O2133" i="39"/>
  <c r="L2133" i="39"/>
  <c r="P2133" i="39"/>
  <c r="M2133" i="39"/>
  <c r="Q2133" i="39"/>
  <c r="L2131" i="39"/>
  <c r="P2131" i="39"/>
  <c r="M2131" i="39"/>
  <c r="Q2131" i="39"/>
  <c r="J2131" i="39"/>
  <c r="N2131" i="39"/>
  <c r="R2131" i="39"/>
  <c r="K2131" i="39"/>
  <c r="O2131" i="39"/>
  <c r="K2128" i="39"/>
  <c r="O2128" i="39"/>
  <c r="L2128" i="39"/>
  <c r="P2128" i="39"/>
  <c r="M2128" i="39"/>
  <c r="Q2128" i="39"/>
  <c r="J2128" i="39"/>
  <c r="N2128" i="39"/>
  <c r="R2128" i="39"/>
  <c r="J2125" i="39"/>
  <c r="N2125" i="39"/>
  <c r="R2125" i="39"/>
  <c r="K2125" i="39"/>
  <c r="O2125" i="39"/>
  <c r="L2125" i="39"/>
  <c r="P2125" i="39"/>
  <c r="M2125" i="39"/>
  <c r="Q2125" i="39"/>
  <c r="L2123" i="39"/>
  <c r="P2123" i="39"/>
  <c r="M2123" i="39"/>
  <c r="Q2123" i="39"/>
  <c r="J2123" i="39"/>
  <c r="N2123" i="39"/>
  <c r="R2123" i="39"/>
  <c r="K2123" i="39"/>
  <c r="O2123" i="39"/>
  <c r="K2120" i="39"/>
  <c r="O2120" i="39"/>
  <c r="L2120" i="39"/>
  <c r="P2120" i="39"/>
  <c r="M2120" i="39"/>
  <c r="Q2120" i="39"/>
  <c r="J2120" i="39"/>
  <c r="N2120" i="39"/>
  <c r="R2120" i="39"/>
  <c r="J2117" i="39"/>
  <c r="N2117" i="39"/>
  <c r="R2117" i="39"/>
  <c r="K2117" i="39"/>
  <c r="O2117" i="39"/>
  <c r="L2117" i="39"/>
  <c r="P2117" i="39"/>
  <c r="M2117" i="39"/>
  <c r="Q2117" i="39"/>
  <c r="L2115" i="39"/>
  <c r="P2115" i="39"/>
  <c r="M2115" i="39"/>
  <c r="Q2115" i="39"/>
  <c r="J2115" i="39"/>
  <c r="N2115" i="39"/>
  <c r="R2115" i="39"/>
  <c r="K2115" i="39"/>
  <c r="O2115" i="39"/>
  <c r="K2112" i="39"/>
  <c r="O2112" i="39"/>
  <c r="L2112" i="39"/>
  <c r="P2112" i="39"/>
  <c r="M2112" i="39"/>
  <c r="Q2112" i="39"/>
  <c r="J2112" i="39"/>
  <c r="N2112" i="39"/>
  <c r="R2112" i="39"/>
  <c r="J2109" i="39"/>
  <c r="N2109" i="39"/>
  <c r="R2109" i="39"/>
  <c r="K2109" i="39"/>
  <c r="O2109" i="39"/>
  <c r="L2109" i="39"/>
  <c r="P2109" i="39"/>
  <c r="M2109" i="39"/>
  <c r="Q2109" i="39"/>
  <c r="L2107" i="39"/>
  <c r="P2107" i="39"/>
  <c r="M2107" i="39"/>
  <c r="Q2107" i="39"/>
  <c r="J2107" i="39"/>
  <c r="N2107" i="39"/>
  <c r="R2107" i="39"/>
  <c r="K2107" i="39"/>
  <c r="O2107" i="39"/>
  <c r="K2104" i="39"/>
  <c r="O2104" i="39"/>
  <c r="L2104" i="39"/>
  <c r="P2104" i="39"/>
  <c r="M2104" i="39"/>
  <c r="Q2104" i="39"/>
  <c r="J2104" i="39"/>
  <c r="N2104" i="39"/>
  <c r="R2104" i="39"/>
  <c r="J2101" i="39"/>
  <c r="N2101" i="39"/>
  <c r="R2101" i="39"/>
  <c r="K2101" i="39"/>
  <c r="O2101" i="39"/>
  <c r="L2101" i="39"/>
  <c r="P2101" i="39"/>
  <c r="M2101" i="39"/>
  <c r="Q2101" i="39"/>
  <c r="L2099" i="39"/>
  <c r="P2099" i="39"/>
  <c r="M2099" i="39"/>
  <c r="Q2099" i="39"/>
  <c r="J2099" i="39"/>
  <c r="N2099" i="39"/>
  <c r="R2099" i="39"/>
  <c r="K2099" i="39"/>
  <c r="O2099" i="39"/>
  <c r="K2096" i="39"/>
  <c r="O2096" i="39"/>
  <c r="L2096" i="39"/>
  <c r="P2096" i="39"/>
  <c r="M2096" i="39"/>
  <c r="Q2096" i="39"/>
  <c r="J2096" i="39"/>
  <c r="N2096" i="39"/>
  <c r="R2096" i="39"/>
  <c r="J2093" i="39"/>
  <c r="N2093" i="39"/>
  <c r="R2093" i="39"/>
  <c r="K2093" i="39"/>
  <c r="O2093" i="39"/>
  <c r="L2093" i="39"/>
  <c r="P2093" i="39"/>
  <c r="M2093" i="39"/>
  <c r="Q2093" i="39"/>
  <c r="L2091" i="39"/>
  <c r="P2091" i="39"/>
  <c r="M2091" i="39"/>
  <c r="Q2091" i="39"/>
  <c r="J2091" i="39"/>
  <c r="N2091" i="39"/>
  <c r="R2091" i="39"/>
  <c r="K2091" i="39"/>
  <c r="O2091" i="39"/>
  <c r="K2088" i="39"/>
  <c r="O2088" i="39"/>
  <c r="L2088" i="39"/>
  <c r="P2088" i="39"/>
  <c r="M2088" i="39"/>
  <c r="Q2088" i="39"/>
  <c r="J2088" i="39"/>
  <c r="N2088" i="39"/>
  <c r="R2088" i="39"/>
  <c r="J2085" i="39"/>
  <c r="N2085" i="39"/>
  <c r="R2085" i="39"/>
  <c r="K2085" i="39"/>
  <c r="O2085" i="39"/>
  <c r="L2085" i="39"/>
  <c r="P2085" i="39"/>
  <c r="M2085" i="39"/>
  <c r="Q2085" i="39"/>
  <c r="L2083" i="39"/>
  <c r="P2083" i="39"/>
  <c r="M2083" i="39"/>
  <c r="Q2083" i="39"/>
  <c r="J2083" i="39"/>
  <c r="N2083" i="39"/>
  <c r="R2083" i="39"/>
  <c r="K2083" i="39"/>
  <c r="O2083" i="39"/>
  <c r="K2080" i="39"/>
  <c r="O2080" i="39"/>
  <c r="L2080" i="39"/>
  <c r="P2080" i="39"/>
  <c r="M2080" i="39"/>
  <c r="Q2080" i="39"/>
  <c r="J2080" i="39"/>
  <c r="N2080" i="39"/>
  <c r="R2080" i="39"/>
  <c r="J2077" i="39"/>
  <c r="N2077" i="39"/>
  <c r="R2077" i="39"/>
  <c r="K2077" i="39"/>
  <c r="O2077" i="39"/>
  <c r="L2077" i="39"/>
  <c r="P2077" i="39"/>
  <c r="M2077" i="39"/>
  <c r="Q2077" i="39"/>
  <c r="L2075" i="39"/>
  <c r="P2075" i="39"/>
  <c r="M2075" i="39"/>
  <c r="Q2075" i="39"/>
  <c r="J2075" i="39"/>
  <c r="N2075" i="39"/>
  <c r="R2075" i="39"/>
  <c r="K2075" i="39"/>
  <c r="O2075" i="39"/>
  <c r="K2072" i="39"/>
  <c r="O2072" i="39"/>
  <c r="L2072" i="39"/>
  <c r="P2072" i="39"/>
  <c r="M2072" i="39"/>
  <c r="Q2072" i="39"/>
  <c r="J2072" i="39"/>
  <c r="N2072" i="39"/>
  <c r="R2072" i="39"/>
  <c r="J2069" i="39"/>
  <c r="N2069" i="39"/>
  <c r="R2069" i="39"/>
  <c r="K2069" i="39"/>
  <c r="O2069" i="39"/>
  <c r="L2069" i="39"/>
  <c r="P2069" i="39"/>
  <c r="M2069" i="39"/>
  <c r="Q2069" i="39"/>
  <c r="L2067" i="39"/>
  <c r="P2067" i="39"/>
  <c r="M2067" i="39"/>
  <c r="Q2067" i="39"/>
  <c r="J2067" i="39"/>
  <c r="N2067" i="39"/>
  <c r="R2067" i="39"/>
  <c r="K2067" i="39"/>
  <c r="O2067" i="39"/>
  <c r="K2064" i="39"/>
  <c r="O2064" i="39"/>
  <c r="L2064" i="39"/>
  <c r="P2064" i="39"/>
  <c r="M2064" i="39"/>
  <c r="Q2064" i="39"/>
  <c r="J2064" i="39"/>
  <c r="N2064" i="39"/>
  <c r="R2064" i="39"/>
  <c r="J2061" i="39"/>
  <c r="N2061" i="39"/>
  <c r="R2061" i="39"/>
  <c r="K2061" i="39"/>
  <c r="O2061" i="39"/>
  <c r="L2061" i="39"/>
  <c r="P2061" i="39"/>
  <c r="M2061" i="39"/>
  <c r="Q2061" i="39"/>
  <c r="L2059" i="39"/>
  <c r="P2059" i="39"/>
  <c r="M2059" i="39"/>
  <c r="Q2059" i="39"/>
  <c r="J2059" i="39"/>
  <c r="N2059" i="39"/>
  <c r="R2059" i="39"/>
  <c r="K2059" i="39"/>
  <c r="O2059" i="39"/>
  <c r="K2056" i="39"/>
  <c r="O2056" i="39"/>
  <c r="L2056" i="39"/>
  <c r="P2056" i="39"/>
  <c r="M2056" i="39"/>
  <c r="Q2056" i="39"/>
  <c r="J2056" i="39"/>
  <c r="N2056" i="39"/>
  <c r="R2056" i="39"/>
  <c r="J2053" i="39"/>
  <c r="N2053" i="39"/>
  <c r="R2053" i="39"/>
  <c r="K2053" i="39"/>
  <c r="O2053" i="39"/>
  <c r="L2053" i="39"/>
  <c r="P2053" i="39"/>
  <c r="M2053" i="39"/>
  <c r="Q2053" i="39"/>
  <c r="L2051" i="39"/>
  <c r="P2051" i="39"/>
  <c r="M2051" i="39"/>
  <c r="Q2051" i="39"/>
  <c r="J2051" i="39"/>
  <c r="N2051" i="39"/>
  <c r="R2051" i="39"/>
  <c r="K2051" i="39"/>
  <c r="O2051" i="39"/>
  <c r="K2048" i="39"/>
  <c r="O2048" i="39"/>
  <c r="L2048" i="39"/>
  <c r="P2048" i="39"/>
  <c r="M2048" i="39"/>
  <c r="Q2048" i="39"/>
  <c r="J2048" i="39"/>
  <c r="N2048" i="39"/>
  <c r="R2048" i="39"/>
  <c r="J2045" i="39"/>
  <c r="N2045" i="39"/>
  <c r="R2045" i="39"/>
  <c r="K2045" i="39"/>
  <c r="O2045" i="39"/>
  <c r="L2045" i="39"/>
  <c r="P2045" i="39"/>
  <c r="M2045" i="39"/>
  <c r="Q2045" i="39"/>
  <c r="L2043" i="39"/>
  <c r="P2043" i="39"/>
  <c r="M2043" i="39"/>
  <c r="Q2043" i="39"/>
  <c r="J2043" i="39"/>
  <c r="N2043" i="39"/>
  <c r="R2043" i="39"/>
  <c r="K2043" i="39"/>
  <c r="O2043" i="39"/>
  <c r="K2040" i="39"/>
  <c r="O2040" i="39"/>
  <c r="L2040" i="39"/>
  <c r="P2040" i="39"/>
  <c r="M2040" i="39"/>
  <c r="Q2040" i="39"/>
  <c r="J2040" i="39"/>
  <c r="N2040" i="39"/>
  <c r="R2040" i="39"/>
  <c r="J2037" i="39"/>
  <c r="N2037" i="39"/>
  <c r="R2037" i="39"/>
  <c r="K2037" i="39"/>
  <c r="O2037" i="39"/>
  <c r="L2037" i="39"/>
  <c r="P2037" i="39"/>
  <c r="M2037" i="39"/>
  <c r="Q2037" i="39"/>
  <c r="L2035" i="39"/>
  <c r="P2035" i="39"/>
  <c r="M2035" i="39"/>
  <c r="Q2035" i="39"/>
  <c r="J2035" i="39"/>
  <c r="N2035" i="39"/>
  <c r="R2035" i="39"/>
  <c r="K2035" i="39"/>
  <c r="O2035" i="39"/>
  <c r="K2032" i="39"/>
  <c r="O2032" i="39"/>
  <c r="L2032" i="39"/>
  <c r="P2032" i="39"/>
  <c r="M2032" i="39"/>
  <c r="Q2032" i="39"/>
  <c r="J2032" i="39"/>
  <c r="N2032" i="39"/>
  <c r="R2032" i="39"/>
  <c r="J2029" i="39"/>
  <c r="N2029" i="39"/>
  <c r="R2029" i="39"/>
  <c r="K2029" i="39"/>
  <c r="O2029" i="39"/>
  <c r="L2029" i="39"/>
  <c r="P2029" i="39"/>
  <c r="M2029" i="39"/>
  <c r="Q2029" i="39"/>
  <c r="L2027" i="39"/>
  <c r="P2027" i="39"/>
  <c r="M2027" i="39"/>
  <c r="Q2027" i="39"/>
  <c r="J2027" i="39"/>
  <c r="N2027" i="39"/>
  <c r="R2027" i="39"/>
  <c r="K2027" i="39"/>
  <c r="O2027" i="39"/>
  <c r="K2024" i="39"/>
  <c r="O2024" i="39"/>
  <c r="L2024" i="39"/>
  <c r="P2024" i="39"/>
  <c r="M2024" i="39"/>
  <c r="Q2024" i="39"/>
  <c r="J2024" i="39"/>
  <c r="N2024" i="39"/>
  <c r="R2024" i="39"/>
  <c r="J2021" i="39"/>
  <c r="N2021" i="39"/>
  <c r="R2021" i="39"/>
  <c r="K2021" i="39"/>
  <c r="O2021" i="39"/>
  <c r="L2021" i="39"/>
  <c r="P2021" i="39"/>
  <c r="M2021" i="39"/>
  <c r="Q2021" i="39"/>
  <c r="L2019" i="39"/>
  <c r="P2019" i="39"/>
  <c r="M2019" i="39"/>
  <c r="Q2019" i="39"/>
  <c r="J2019" i="39"/>
  <c r="N2019" i="39"/>
  <c r="R2019" i="39"/>
  <c r="K2019" i="39"/>
  <c r="O2019" i="39"/>
  <c r="K2016" i="39"/>
  <c r="O2016" i="39"/>
  <c r="L2016" i="39"/>
  <c r="P2016" i="39"/>
  <c r="M2016" i="39"/>
  <c r="Q2016" i="39"/>
  <c r="J2016" i="39"/>
  <c r="N2016" i="39"/>
  <c r="R2016" i="39"/>
  <c r="J2013" i="39"/>
  <c r="N2013" i="39"/>
  <c r="R2013" i="39"/>
  <c r="K2013" i="39"/>
  <c r="O2013" i="39"/>
  <c r="L2013" i="39"/>
  <c r="P2013" i="39"/>
  <c r="M2013" i="39"/>
  <c r="Q2013" i="39"/>
  <c r="L2011" i="39"/>
  <c r="P2011" i="39"/>
  <c r="M2011" i="39"/>
  <c r="Q2011" i="39"/>
  <c r="J2011" i="39"/>
  <c r="N2011" i="39"/>
  <c r="R2011" i="39"/>
  <c r="K2011" i="39"/>
  <c r="O2011" i="39"/>
  <c r="I2004" i="39"/>
  <c r="K2004" i="39"/>
  <c r="O2004" i="39"/>
  <c r="L2004" i="39"/>
  <c r="P2004" i="39"/>
  <c r="M2004" i="39"/>
  <c r="Q2004" i="39"/>
  <c r="J2004" i="39"/>
  <c r="N2004" i="39"/>
  <c r="R2004" i="39"/>
  <c r="M2002" i="39"/>
  <c r="Q2002" i="39"/>
  <c r="J2002" i="39"/>
  <c r="N2002" i="39"/>
  <c r="R2002" i="39"/>
  <c r="K2002" i="39"/>
  <c r="O2002" i="39"/>
  <c r="L2002" i="39"/>
  <c r="P2002" i="39"/>
  <c r="L1999" i="39"/>
  <c r="P1999" i="39"/>
  <c r="M1999" i="39"/>
  <c r="Q1999" i="39"/>
  <c r="J1999" i="39"/>
  <c r="N1999" i="39"/>
  <c r="R1999" i="39"/>
  <c r="K1999" i="39"/>
  <c r="O1999" i="39"/>
  <c r="I1996" i="39"/>
  <c r="K1996" i="39"/>
  <c r="O1996" i="39"/>
  <c r="L1996" i="39"/>
  <c r="P1996" i="39"/>
  <c r="M1996" i="39"/>
  <c r="Q1996" i="39"/>
  <c r="J1996" i="39"/>
  <c r="N1996" i="39"/>
  <c r="R1996" i="39"/>
  <c r="M1994" i="39"/>
  <c r="Q1994" i="39"/>
  <c r="J1994" i="39"/>
  <c r="N1994" i="39"/>
  <c r="R1994" i="39"/>
  <c r="K1994" i="39"/>
  <c r="O1994" i="39"/>
  <c r="L1994" i="39"/>
  <c r="P1994" i="39"/>
  <c r="L1991" i="39"/>
  <c r="P1991" i="39"/>
  <c r="M1991" i="39"/>
  <c r="Q1991" i="39"/>
  <c r="J1991" i="39"/>
  <c r="N1991" i="39"/>
  <c r="R1991" i="39"/>
  <c r="K1991" i="39"/>
  <c r="O1991" i="39"/>
  <c r="I1988" i="39"/>
  <c r="K1988" i="39"/>
  <c r="O1988" i="39"/>
  <c r="L1988" i="39"/>
  <c r="P1988" i="39"/>
  <c r="M1988" i="39"/>
  <c r="Q1988" i="39"/>
  <c r="J1988" i="39"/>
  <c r="N1988" i="39"/>
  <c r="R1988" i="39"/>
  <c r="M1986" i="39"/>
  <c r="Q1986" i="39"/>
  <c r="J1986" i="39"/>
  <c r="N1986" i="39"/>
  <c r="R1986" i="39"/>
  <c r="K1986" i="39"/>
  <c r="O1986" i="39"/>
  <c r="L1986" i="39"/>
  <c r="P1986" i="39"/>
  <c r="L1983" i="39"/>
  <c r="P1983" i="39"/>
  <c r="M1983" i="39"/>
  <c r="Q1983" i="39"/>
  <c r="J1983" i="39"/>
  <c r="N1983" i="39"/>
  <c r="R1983" i="39"/>
  <c r="K1983" i="39"/>
  <c r="O1983" i="39"/>
  <c r="I1980" i="39"/>
  <c r="K1980" i="39"/>
  <c r="O1980" i="39"/>
  <c r="L1980" i="39"/>
  <c r="P1980" i="39"/>
  <c r="M1980" i="39"/>
  <c r="Q1980" i="39"/>
  <c r="J1980" i="39"/>
  <c r="N1980" i="39"/>
  <c r="R1980" i="39"/>
  <c r="M1978" i="39"/>
  <c r="Q1978" i="39"/>
  <c r="J1978" i="39"/>
  <c r="N1978" i="39"/>
  <c r="R1978" i="39"/>
  <c r="K1978" i="39"/>
  <c r="O1978" i="39"/>
  <c r="L1978" i="39"/>
  <c r="P1978" i="39"/>
  <c r="L1975" i="39"/>
  <c r="P1975" i="39"/>
  <c r="M1975" i="39"/>
  <c r="Q1975" i="39"/>
  <c r="J1975" i="39"/>
  <c r="N1975" i="39"/>
  <c r="R1975" i="39"/>
  <c r="K1975" i="39"/>
  <c r="O1975" i="39"/>
  <c r="I1972" i="39"/>
  <c r="K1972" i="39"/>
  <c r="O1972" i="39"/>
  <c r="L1972" i="39"/>
  <c r="P1972" i="39"/>
  <c r="M1972" i="39"/>
  <c r="Q1972" i="39"/>
  <c r="J1972" i="39"/>
  <c r="N1972" i="39"/>
  <c r="R1972" i="39"/>
  <c r="M1970" i="39"/>
  <c r="Q1970" i="39"/>
  <c r="J1970" i="39"/>
  <c r="N1970" i="39"/>
  <c r="R1970" i="39"/>
  <c r="K1970" i="39"/>
  <c r="O1970" i="39"/>
  <c r="L1970" i="39"/>
  <c r="P1970" i="39"/>
  <c r="L1967" i="39"/>
  <c r="P1967" i="39"/>
  <c r="M1967" i="39"/>
  <c r="Q1967" i="39"/>
  <c r="J1967" i="39"/>
  <c r="N1967" i="39"/>
  <c r="R1967" i="39"/>
  <c r="K1967" i="39"/>
  <c r="O1967" i="39"/>
  <c r="I1964" i="39"/>
  <c r="K1964" i="39"/>
  <c r="O1964" i="39"/>
  <c r="L1964" i="39"/>
  <c r="P1964" i="39"/>
  <c r="M1964" i="39"/>
  <c r="Q1964" i="39"/>
  <c r="J1964" i="39"/>
  <c r="N1964" i="39"/>
  <c r="R1964" i="39"/>
  <c r="M1962" i="39"/>
  <c r="Q1962" i="39"/>
  <c r="J1962" i="39"/>
  <c r="N1962" i="39"/>
  <c r="R1962" i="39"/>
  <c r="K1962" i="39"/>
  <c r="O1962" i="39"/>
  <c r="L1962" i="39"/>
  <c r="P1962" i="39"/>
  <c r="L1959" i="39"/>
  <c r="P1959" i="39"/>
  <c r="M1959" i="39"/>
  <c r="Q1959" i="39"/>
  <c r="J1959" i="39"/>
  <c r="N1959" i="39"/>
  <c r="R1959" i="39"/>
  <c r="K1959" i="39"/>
  <c r="O1959" i="39"/>
  <c r="J1957" i="39"/>
  <c r="N1957" i="39"/>
  <c r="R1957" i="39"/>
  <c r="K1957" i="39"/>
  <c r="O1957" i="39"/>
  <c r="L1957" i="39"/>
  <c r="P1957" i="39"/>
  <c r="M1957" i="39"/>
  <c r="Q1957" i="39"/>
  <c r="L1955" i="39"/>
  <c r="P1955" i="39"/>
  <c r="M1955" i="39"/>
  <c r="Q1955" i="39"/>
  <c r="J1955" i="39"/>
  <c r="N1955" i="39"/>
  <c r="R1955" i="39"/>
  <c r="K1955" i="39"/>
  <c r="O1955" i="39"/>
  <c r="J1953" i="39"/>
  <c r="N1953" i="39"/>
  <c r="R1953" i="39"/>
  <c r="K1953" i="39"/>
  <c r="O1953" i="39"/>
  <c r="L1953" i="39"/>
  <c r="P1953" i="39"/>
  <c r="M1953" i="39"/>
  <c r="Q1953" i="39"/>
  <c r="M1950" i="39"/>
  <c r="Q1950" i="39"/>
  <c r="J1950" i="39"/>
  <c r="N1950" i="39"/>
  <c r="R1950" i="39"/>
  <c r="K1950" i="39"/>
  <c r="O1950" i="39"/>
  <c r="L1950" i="39"/>
  <c r="P1950" i="39"/>
  <c r="K1948" i="39"/>
  <c r="O1948" i="39"/>
  <c r="L1948" i="39"/>
  <c r="P1948" i="39"/>
  <c r="M1948" i="39"/>
  <c r="Q1948" i="39"/>
  <c r="J1948" i="39"/>
  <c r="N1948" i="39"/>
  <c r="R1948" i="39"/>
  <c r="J1945" i="39"/>
  <c r="N1945" i="39"/>
  <c r="R1945" i="39"/>
  <c r="K1945" i="39"/>
  <c r="O1945" i="39"/>
  <c r="L1945" i="39"/>
  <c r="P1945" i="39"/>
  <c r="M1945" i="39"/>
  <c r="Q1945" i="39"/>
  <c r="L1943" i="39"/>
  <c r="P1943" i="39"/>
  <c r="M1943" i="39"/>
  <c r="Q1943" i="39"/>
  <c r="J1943" i="39"/>
  <c r="N1943" i="39"/>
  <c r="R1943" i="39"/>
  <c r="K1943" i="39"/>
  <c r="O1943" i="39"/>
  <c r="I1940" i="39"/>
  <c r="K1940" i="39"/>
  <c r="O1940" i="39"/>
  <c r="L1940" i="39"/>
  <c r="P1940" i="39"/>
  <c r="M1940" i="39"/>
  <c r="Q1940" i="39"/>
  <c r="J1940" i="39"/>
  <c r="N1940" i="39"/>
  <c r="R1940" i="39"/>
  <c r="J1937" i="39"/>
  <c r="N1937" i="39"/>
  <c r="R1937" i="39"/>
  <c r="K1937" i="39"/>
  <c r="O1937" i="39"/>
  <c r="L1937" i="39"/>
  <c r="P1937" i="39"/>
  <c r="M1937" i="39"/>
  <c r="Q1937" i="39"/>
  <c r="J1929" i="39"/>
  <c r="N1929" i="39"/>
  <c r="R1929" i="39"/>
  <c r="K1929" i="39"/>
  <c r="O1929" i="39"/>
  <c r="L1929" i="39"/>
  <c r="P1929" i="39"/>
  <c r="M1929" i="39"/>
  <c r="Q1929" i="39"/>
  <c r="J1921" i="39"/>
  <c r="N1921" i="39"/>
  <c r="R1921" i="39"/>
  <c r="K1921" i="39"/>
  <c r="O1921" i="39"/>
  <c r="L1921" i="39"/>
  <c r="P1921" i="39"/>
  <c r="M1921" i="39"/>
  <c r="Q1921" i="39"/>
  <c r="I1913" i="39"/>
  <c r="J1913" i="39"/>
  <c r="N1913" i="39"/>
  <c r="R1913" i="39"/>
  <c r="K1913" i="39"/>
  <c r="O1913" i="39"/>
  <c r="L1913" i="39"/>
  <c r="P1913" i="39"/>
  <c r="M1913" i="39"/>
  <c r="Q1913" i="39"/>
  <c r="I1905" i="39"/>
  <c r="J1905" i="39"/>
  <c r="N1905" i="39"/>
  <c r="R1905" i="39"/>
  <c r="K1905" i="39"/>
  <c r="O1905" i="39"/>
  <c r="L1905" i="39"/>
  <c r="P1905" i="39"/>
  <c r="M1905" i="39"/>
  <c r="Q1905" i="39"/>
  <c r="I1897" i="39"/>
  <c r="J1897" i="39"/>
  <c r="N1897" i="39"/>
  <c r="R1897" i="39"/>
  <c r="K1897" i="39"/>
  <c r="O1897" i="39"/>
  <c r="L1897" i="39"/>
  <c r="P1897" i="39"/>
  <c r="M1897" i="39"/>
  <c r="Q1897" i="39"/>
  <c r="J1893" i="39"/>
  <c r="N1893" i="39"/>
  <c r="R1893" i="39"/>
  <c r="K1893" i="39"/>
  <c r="O1893" i="39"/>
  <c r="L1893" i="39"/>
  <c r="P1893" i="39"/>
  <c r="M1893" i="39"/>
  <c r="Q1893" i="39"/>
  <c r="M1890" i="39"/>
  <c r="Q1890" i="39"/>
  <c r="J1890" i="39"/>
  <c r="N1890" i="39"/>
  <c r="R1890" i="39"/>
  <c r="K1890" i="39"/>
  <c r="O1890" i="39"/>
  <c r="L1890" i="39"/>
  <c r="P1890" i="39"/>
  <c r="K1888" i="39"/>
  <c r="O1888" i="39"/>
  <c r="L1888" i="39"/>
  <c r="P1888" i="39"/>
  <c r="M1888" i="39"/>
  <c r="Q1888" i="39"/>
  <c r="J1888" i="39"/>
  <c r="N1888" i="39"/>
  <c r="R1888" i="39"/>
  <c r="J1885" i="39"/>
  <c r="N1885" i="39"/>
  <c r="R1885" i="39"/>
  <c r="K1885" i="39"/>
  <c r="O1885" i="39"/>
  <c r="L1885" i="39"/>
  <c r="P1885" i="39"/>
  <c r="M1885" i="39"/>
  <c r="Q1885" i="39"/>
  <c r="M1882" i="39"/>
  <c r="Q1882" i="39"/>
  <c r="J1882" i="39"/>
  <c r="N1882" i="39"/>
  <c r="R1882" i="39"/>
  <c r="K1882" i="39"/>
  <c r="O1882" i="39"/>
  <c r="L1882" i="39"/>
  <c r="P1882" i="39"/>
  <c r="K1880" i="39"/>
  <c r="O1880" i="39"/>
  <c r="L1880" i="39"/>
  <c r="P1880" i="39"/>
  <c r="M1880" i="39"/>
  <c r="Q1880" i="39"/>
  <c r="J1880" i="39"/>
  <c r="N1880" i="39"/>
  <c r="R1880" i="39"/>
  <c r="J1877" i="39"/>
  <c r="N1877" i="39"/>
  <c r="R1877" i="39"/>
  <c r="K1877" i="39"/>
  <c r="O1877" i="39"/>
  <c r="L1877" i="39"/>
  <c r="P1877" i="39"/>
  <c r="M1877" i="39"/>
  <c r="Q1877" i="39"/>
  <c r="M1874" i="39"/>
  <c r="Q1874" i="39"/>
  <c r="J1874" i="39"/>
  <c r="N1874" i="39"/>
  <c r="R1874" i="39"/>
  <c r="K1874" i="39"/>
  <c r="O1874" i="39"/>
  <c r="L1874" i="39"/>
  <c r="P1874" i="39"/>
  <c r="K1872" i="39"/>
  <c r="O1872" i="39"/>
  <c r="L1872" i="39"/>
  <c r="P1872" i="39"/>
  <c r="M1872" i="39"/>
  <c r="Q1872" i="39"/>
  <c r="J1872" i="39"/>
  <c r="N1872" i="39"/>
  <c r="R1872" i="39"/>
  <c r="J1869" i="39"/>
  <c r="N1869" i="39"/>
  <c r="R1869" i="39"/>
  <c r="K1869" i="39"/>
  <c r="O1869" i="39"/>
  <c r="L1869" i="39"/>
  <c r="P1869" i="39"/>
  <c r="M1869" i="39"/>
  <c r="Q1869" i="39"/>
  <c r="M1866" i="39"/>
  <c r="Q1866" i="39"/>
  <c r="J1866" i="39"/>
  <c r="N1866" i="39"/>
  <c r="R1866" i="39"/>
  <c r="K1866" i="39"/>
  <c r="O1866" i="39"/>
  <c r="L1866" i="39"/>
  <c r="P1866" i="39"/>
  <c r="K1864" i="39"/>
  <c r="O1864" i="39"/>
  <c r="L1864" i="39"/>
  <c r="P1864" i="39"/>
  <c r="M1864" i="39"/>
  <c r="Q1864" i="39"/>
  <c r="J1864" i="39"/>
  <c r="N1864" i="39"/>
  <c r="R1864" i="39"/>
  <c r="J1861" i="39"/>
  <c r="N1861" i="39"/>
  <c r="R1861" i="39"/>
  <c r="K1861" i="39"/>
  <c r="O1861" i="39"/>
  <c r="L1861" i="39"/>
  <c r="P1861" i="39"/>
  <c r="M1861" i="39"/>
  <c r="Q1861" i="39"/>
  <c r="M1858" i="39"/>
  <c r="Q1858" i="39"/>
  <c r="J1858" i="39"/>
  <c r="N1858" i="39"/>
  <c r="R1858" i="39"/>
  <c r="K1858" i="39"/>
  <c r="O1858" i="39"/>
  <c r="L1858" i="39"/>
  <c r="P1858" i="39"/>
  <c r="K1856" i="39"/>
  <c r="O1856" i="39"/>
  <c r="L1856" i="39"/>
  <c r="P1856" i="39"/>
  <c r="M1856" i="39"/>
  <c r="Q1856" i="39"/>
  <c r="J1856" i="39"/>
  <c r="N1856" i="39"/>
  <c r="R1856" i="39"/>
  <c r="J1853" i="39"/>
  <c r="N1853" i="39"/>
  <c r="R1853" i="39"/>
  <c r="K1853" i="39"/>
  <c r="O1853" i="39"/>
  <c r="L1853" i="39"/>
  <c r="P1853" i="39"/>
  <c r="M1853" i="39"/>
  <c r="Q1853" i="39"/>
  <c r="M1850" i="39"/>
  <c r="Q1850" i="39"/>
  <c r="J1850" i="39"/>
  <c r="N1850" i="39"/>
  <c r="R1850" i="39"/>
  <c r="K1850" i="39"/>
  <c r="O1850" i="39"/>
  <c r="L1850" i="39"/>
  <c r="P1850" i="39"/>
  <c r="K1848" i="39"/>
  <c r="O1848" i="39"/>
  <c r="L1848" i="39"/>
  <c r="P1848" i="39"/>
  <c r="M1848" i="39"/>
  <c r="Q1848" i="39"/>
  <c r="J1848" i="39"/>
  <c r="N1848" i="39"/>
  <c r="R1848" i="39"/>
  <c r="J1845" i="39"/>
  <c r="N1845" i="39"/>
  <c r="R1845" i="39"/>
  <c r="K1845" i="39"/>
  <c r="O1845" i="39"/>
  <c r="L1845" i="39"/>
  <c r="P1845" i="39"/>
  <c r="M1845" i="39"/>
  <c r="Q1845" i="39"/>
  <c r="M1842" i="39"/>
  <c r="Q1842" i="39"/>
  <c r="J1842" i="39"/>
  <c r="N1842" i="39"/>
  <c r="R1842" i="39"/>
  <c r="K1842" i="39"/>
  <c r="O1842" i="39"/>
  <c r="L1842" i="39"/>
  <c r="P1842" i="39"/>
  <c r="K1840" i="39"/>
  <c r="O1840" i="39"/>
  <c r="L1840" i="39"/>
  <c r="P1840" i="39"/>
  <c r="M1840" i="39"/>
  <c r="Q1840" i="39"/>
  <c r="J1840" i="39"/>
  <c r="N1840" i="39"/>
  <c r="R1840" i="39"/>
  <c r="M1834" i="39"/>
  <c r="Q1834" i="39"/>
  <c r="J1834" i="39"/>
  <c r="N1834" i="39"/>
  <c r="R1834" i="39"/>
  <c r="K1834" i="39"/>
  <c r="O1834" i="39"/>
  <c r="L1834" i="39"/>
  <c r="P1834" i="39"/>
  <c r="M1826" i="39"/>
  <c r="Q1826" i="39"/>
  <c r="J1826" i="39"/>
  <c r="N1826" i="39"/>
  <c r="R1826" i="39"/>
  <c r="K1826" i="39"/>
  <c r="O1826" i="39"/>
  <c r="L1826" i="39"/>
  <c r="P1826" i="39"/>
  <c r="M1818" i="39"/>
  <c r="Q1818" i="39"/>
  <c r="J1818" i="39"/>
  <c r="N1818" i="39"/>
  <c r="R1818" i="39"/>
  <c r="K1818" i="39"/>
  <c r="O1818" i="39"/>
  <c r="L1818" i="39"/>
  <c r="P1818" i="39"/>
  <c r="M1810" i="39"/>
  <c r="Q1810" i="39"/>
  <c r="J1810" i="39"/>
  <c r="N1810" i="39"/>
  <c r="R1810" i="39"/>
  <c r="K1810" i="39"/>
  <c r="O1810" i="39"/>
  <c r="L1810" i="39"/>
  <c r="P1810" i="39"/>
  <c r="J1802" i="39"/>
  <c r="N1802" i="39"/>
  <c r="R1802" i="39"/>
  <c r="K1802" i="39"/>
  <c r="O1802" i="39"/>
  <c r="L1802" i="39"/>
  <c r="P1802" i="39"/>
  <c r="M1802" i="39"/>
  <c r="Q1802" i="39"/>
  <c r="J1794" i="39"/>
  <c r="N1794" i="39"/>
  <c r="R1794" i="39"/>
  <c r="K1794" i="39"/>
  <c r="O1794" i="39"/>
  <c r="L1794" i="39"/>
  <c r="P1794" i="39"/>
  <c r="M1794" i="39"/>
  <c r="Q1794" i="39"/>
  <c r="J1786" i="39"/>
  <c r="N1786" i="39"/>
  <c r="R1786" i="39"/>
  <c r="K1786" i="39"/>
  <c r="O1786" i="39"/>
  <c r="L1786" i="39"/>
  <c r="P1786" i="39"/>
  <c r="M1786" i="39"/>
  <c r="Q1786" i="39"/>
  <c r="J1778" i="39"/>
  <c r="N1778" i="39"/>
  <c r="R1778" i="39"/>
  <c r="K1778" i="39"/>
  <c r="O1778" i="39"/>
  <c r="L1778" i="39"/>
  <c r="P1778" i="39"/>
  <c r="M1778" i="39"/>
  <c r="Q1778" i="39"/>
  <c r="J1770" i="39"/>
  <c r="N1770" i="39"/>
  <c r="R1770" i="39"/>
  <c r="K1770" i="39"/>
  <c r="O1770" i="39"/>
  <c r="L1770" i="39"/>
  <c r="P1770" i="39"/>
  <c r="M1770" i="39"/>
  <c r="Q1770" i="39"/>
  <c r="I1762" i="39"/>
  <c r="J1762" i="39"/>
  <c r="N1762" i="39"/>
  <c r="R1762" i="39"/>
  <c r="K1762" i="39"/>
  <c r="O1762" i="39"/>
  <c r="L1762" i="39"/>
  <c r="P1762" i="39"/>
  <c r="M1762" i="39"/>
  <c r="Q1762" i="39"/>
  <c r="I1754" i="39"/>
  <c r="J1754" i="39"/>
  <c r="N1754" i="39"/>
  <c r="R1754" i="39"/>
  <c r="K1754" i="39"/>
  <c r="O1754" i="39"/>
  <c r="L1754" i="39"/>
  <c r="P1754" i="39"/>
  <c r="M1754" i="39"/>
  <c r="Q1754" i="39"/>
  <c r="I1746" i="39"/>
  <c r="J1746" i="39"/>
  <c r="N1746" i="39"/>
  <c r="R1746" i="39"/>
  <c r="K1746" i="39"/>
  <c r="O1746" i="39"/>
  <c r="L1746" i="39"/>
  <c r="P1746" i="39"/>
  <c r="M1746" i="39"/>
  <c r="Q1746" i="39"/>
  <c r="I1738" i="39"/>
  <c r="J1738" i="39"/>
  <c r="N1738" i="39"/>
  <c r="R1738" i="39"/>
  <c r="K1738" i="39"/>
  <c r="O1738" i="39"/>
  <c r="L1738" i="39"/>
  <c r="P1738" i="39"/>
  <c r="M1738" i="39"/>
  <c r="Q1738" i="39"/>
  <c r="I1730" i="39"/>
  <c r="J1730" i="39"/>
  <c r="N1730" i="39"/>
  <c r="R1730" i="39"/>
  <c r="K1730" i="39"/>
  <c r="O1730" i="39"/>
  <c r="L1730" i="39"/>
  <c r="P1730" i="39"/>
  <c r="M1730" i="39"/>
  <c r="Q1730" i="39"/>
  <c r="I1722" i="39"/>
  <c r="J1722" i="39"/>
  <c r="N1722" i="39"/>
  <c r="R1722" i="39"/>
  <c r="K1722" i="39"/>
  <c r="O1722" i="39"/>
  <c r="L1722" i="39"/>
  <c r="P1722" i="39"/>
  <c r="M1722" i="39"/>
  <c r="Q1722" i="39"/>
  <c r="I1714" i="39"/>
  <c r="J1714" i="39"/>
  <c r="N1714" i="39"/>
  <c r="R1714" i="39"/>
  <c r="K1714" i="39"/>
  <c r="O1714" i="39"/>
  <c r="L1714" i="39"/>
  <c r="P1714" i="39"/>
  <c r="M1714" i="39"/>
  <c r="Q1714" i="39"/>
  <c r="I1706" i="39"/>
  <c r="J1706" i="39"/>
  <c r="N1706" i="39"/>
  <c r="R1706" i="39"/>
  <c r="K1706" i="39"/>
  <c r="O1706" i="39"/>
  <c r="L1706" i="39"/>
  <c r="P1706" i="39"/>
  <c r="M1706" i="39"/>
  <c r="Q1706" i="39"/>
  <c r="I1698" i="39"/>
  <c r="J1698" i="39"/>
  <c r="N1698" i="39"/>
  <c r="R1698" i="39"/>
  <c r="K1698" i="39"/>
  <c r="O1698" i="39"/>
  <c r="L1698" i="39"/>
  <c r="P1698" i="39"/>
  <c r="M1698" i="39"/>
  <c r="Q1698" i="39"/>
  <c r="I1690" i="39"/>
  <c r="J1690" i="39"/>
  <c r="N1690" i="39"/>
  <c r="R1690" i="39"/>
  <c r="K1690" i="39"/>
  <c r="O1690" i="39"/>
  <c r="L1690" i="39"/>
  <c r="P1690" i="39"/>
  <c r="M1690" i="39"/>
  <c r="Q1690" i="39"/>
  <c r="I1682" i="39"/>
  <c r="J1682" i="39"/>
  <c r="N1682" i="39"/>
  <c r="R1682" i="39"/>
  <c r="K1682" i="39"/>
  <c r="O1682" i="39"/>
  <c r="L1682" i="39"/>
  <c r="P1682" i="39"/>
  <c r="M1682" i="39"/>
  <c r="Q1682" i="39"/>
  <c r="I1674" i="39"/>
  <c r="J1674" i="39"/>
  <c r="N1674" i="39"/>
  <c r="R1674" i="39"/>
  <c r="K1674" i="39"/>
  <c r="O1674" i="39"/>
  <c r="L1674" i="39"/>
  <c r="P1674" i="39"/>
  <c r="M1674" i="39"/>
  <c r="Q1674" i="39"/>
  <c r="I1666" i="39"/>
  <c r="J1666" i="39"/>
  <c r="N1666" i="39"/>
  <c r="R1666" i="39"/>
  <c r="K1666" i="39"/>
  <c r="O1666" i="39"/>
  <c r="L1666" i="39"/>
  <c r="P1666" i="39"/>
  <c r="M1666" i="39"/>
  <c r="Q1666" i="39"/>
  <c r="I1658" i="39"/>
  <c r="J1658" i="39"/>
  <c r="N1658" i="39"/>
  <c r="R1658" i="39"/>
  <c r="K1658" i="39"/>
  <c r="O1658" i="39"/>
  <c r="L1658" i="39"/>
  <c r="P1658" i="39"/>
  <c r="M1658" i="39"/>
  <c r="Q1658" i="39"/>
  <c r="I1650" i="39"/>
  <c r="J1650" i="39"/>
  <c r="N1650" i="39"/>
  <c r="R1650" i="39"/>
  <c r="K1650" i="39"/>
  <c r="O1650" i="39"/>
  <c r="L1650" i="39"/>
  <c r="P1650" i="39"/>
  <c r="M1650" i="39"/>
  <c r="Q1650" i="39"/>
  <c r="I1642" i="39"/>
  <c r="J1642" i="39"/>
  <c r="N1642" i="39"/>
  <c r="R1642" i="39"/>
  <c r="K1642" i="39"/>
  <c r="O1642" i="39"/>
  <c r="L1642" i="39"/>
  <c r="P1642" i="39"/>
  <c r="M1642" i="39"/>
  <c r="Q1642" i="39"/>
  <c r="I1634" i="39"/>
  <c r="J1634" i="39"/>
  <c r="N1634" i="39"/>
  <c r="R1634" i="39"/>
  <c r="K1634" i="39"/>
  <c r="O1634" i="39"/>
  <c r="L1634" i="39"/>
  <c r="P1634" i="39"/>
  <c r="M1634" i="39"/>
  <c r="Q1634" i="39"/>
  <c r="I1626" i="39"/>
  <c r="J1626" i="39"/>
  <c r="N1626" i="39"/>
  <c r="R1626" i="39"/>
  <c r="K1626" i="39"/>
  <c r="O1626" i="39"/>
  <c r="L1626" i="39"/>
  <c r="P1626" i="39"/>
  <c r="M1626" i="39"/>
  <c r="Q1626" i="39"/>
  <c r="I1618" i="39"/>
  <c r="J1618" i="39"/>
  <c r="N1618" i="39"/>
  <c r="R1618" i="39"/>
  <c r="K1618" i="39"/>
  <c r="O1618" i="39"/>
  <c r="L1618" i="39"/>
  <c r="P1618" i="39"/>
  <c r="M1618" i="39"/>
  <c r="Q1618" i="39"/>
  <c r="I1610" i="39"/>
  <c r="J1610" i="39"/>
  <c r="N1610" i="39"/>
  <c r="R1610" i="39"/>
  <c r="K1610" i="39"/>
  <c r="O1610" i="39"/>
  <c r="L1610" i="39"/>
  <c r="P1610" i="39"/>
  <c r="M1610" i="39"/>
  <c r="Q1610" i="39"/>
  <c r="I1602" i="39"/>
  <c r="J1602" i="39"/>
  <c r="N1602" i="39"/>
  <c r="R1602" i="39"/>
  <c r="K1602" i="39"/>
  <c r="O1602" i="39"/>
  <c r="L1602" i="39"/>
  <c r="P1602" i="39"/>
  <c r="M1602" i="39"/>
  <c r="Q1602" i="39"/>
  <c r="I1594" i="39"/>
  <c r="J1594" i="39"/>
  <c r="N1594" i="39"/>
  <c r="R1594" i="39"/>
  <c r="K1594" i="39"/>
  <c r="O1594" i="39"/>
  <c r="L1594" i="39"/>
  <c r="P1594" i="39"/>
  <c r="M1594" i="39"/>
  <c r="Q1594" i="39"/>
  <c r="I1586" i="39"/>
  <c r="J1586" i="39"/>
  <c r="N1586" i="39"/>
  <c r="R1586" i="39"/>
  <c r="O1586" i="39"/>
  <c r="K1586" i="39"/>
  <c r="P1586" i="39"/>
  <c r="L1586" i="39"/>
  <c r="Q1586" i="39"/>
  <c r="M1586" i="39"/>
  <c r="I1578" i="39"/>
  <c r="J1578" i="39"/>
  <c r="N1578" i="39"/>
  <c r="R1578" i="39"/>
  <c r="L1578" i="39"/>
  <c r="Q1578" i="39"/>
  <c r="M1578" i="39"/>
  <c r="O1578" i="39"/>
  <c r="K1578" i="39"/>
  <c r="P1578" i="39"/>
  <c r="I1570" i="39"/>
  <c r="J1570" i="39"/>
  <c r="N1570" i="39"/>
  <c r="R1570" i="39"/>
  <c r="O1570" i="39"/>
  <c r="K1570" i="39"/>
  <c r="P1570" i="39"/>
  <c r="L1570" i="39"/>
  <c r="Q1570" i="39"/>
  <c r="M1570" i="39"/>
  <c r="I1562" i="39"/>
  <c r="J1562" i="39"/>
  <c r="N1562" i="39"/>
  <c r="R1562" i="39"/>
  <c r="L1562" i="39"/>
  <c r="Q1562" i="39"/>
  <c r="M1562" i="39"/>
  <c r="O1562" i="39"/>
  <c r="K1562" i="39"/>
  <c r="P1562" i="39"/>
  <c r="I1554" i="39"/>
  <c r="J1554" i="39"/>
  <c r="N1554" i="39"/>
  <c r="R1554" i="39"/>
  <c r="O1554" i="39"/>
  <c r="K1554" i="39"/>
  <c r="P1554" i="39"/>
  <c r="L1554" i="39"/>
  <c r="Q1554" i="39"/>
  <c r="M1554" i="39"/>
  <c r="I1546" i="39"/>
  <c r="J1546" i="39"/>
  <c r="N1546" i="39"/>
  <c r="R1546" i="39"/>
  <c r="L1546" i="39"/>
  <c r="Q1546" i="39"/>
  <c r="M1546" i="39"/>
  <c r="O1546" i="39"/>
  <c r="K1546" i="39"/>
  <c r="P1546" i="39"/>
  <c r="I1538" i="39"/>
  <c r="J1538" i="39"/>
  <c r="N1538" i="39"/>
  <c r="R1538" i="39"/>
  <c r="O1538" i="39"/>
  <c r="K1538" i="39"/>
  <c r="P1538" i="39"/>
  <c r="L1538" i="39"/>
  <c r="Q1538" i="39"/>
  <c r="M1538" i="39"/>
  <c r="I1530" i="39"/>
  <c r="J1530" i="39"/>
  <c r="N1530" i="39"/>
  <c r="R1530" i="39"/>
  <c r="L1530" i="39"/>
  <c r="Q1530" i="39"/>
  <c r="M1530" i="39"/>
  <c r="O1530" i="39"/>
  <c r="K1530" i="39"/>
  <c r="P1530" i="39"/>
  <c r="I1522" i="39"/>
  <c r="J1522" i="39"/>
  <c r="N1522" i="39"/>
  <c r="R1522" i="39"/>
  <c r="O1522" i="39"/>
  <c r="K1522" i="39"/>
  <c r="P1522" i="39"/>
  <c r="L1522" i="39"/>
  <c r="Q1522" i="39"/>
  <c r="M1522" i="39"/>
  <c r="I1514" i="39"/>
  <c r="J1514" i="39"/>
  <c r="N1514" i="39"/>
  <c r="R1514" i="39"/>
  <c r="L1514" i="39"/>
  <c r="Q1514" i="39"/>
  <c r="M1514" i="39"/>
  <c r="O1514" i="39"/>
  <c r="K1514" i="39"/>
  <c r="P1514" i="39"/>
  <c r="I1506" i="39"/>
  <c r="J1506" i="39"/>
  <c r="N1506" i="39"/>
  <c r="R1506" i="39"/>
  <c r="O1506" i="39"/>
  <c r="K1506" i="39"/>
  <c r="P1506" i="39"/>
  <c r="L1506" i="39"/>
  <c r="Q1506" i="39"/>
  <c r="M1506" i="39"/>
  <c r="I1498" i="39"/>
  <c r="J1498" i="39"/>
  <c r="N1498" i="39"/>
  <c r="R1498" i="39"/>
  <c r="L1498" i="39"/>
  <c r="Q1498" i="39"/>
  <c r="M1498" i="39"/>
  <c r="O1498" i="39"/>
  <c r="K1498" i="39"/>
  <c r="P1498" i="39"/>
  <c r="I1490" i="39"/>
  <c r="J1490" i="39"/>
  <c r="N1490" i="39"/>
  <c r="R1490" i="39"/>
  <c r="O1490" i="39"/>
  <c r="K1490" i="39"/>
  <c r="P1490" i="39"/>
  <c r="L1490" i="39"/>
  <c r="Q1490" i="39"/>
  <c r="M1490" i="39"/>
  <c r="I1482" i="39"/>
  <c r="L1482" i="39"/>
  <c r="P1482" i="39"/>
  <c r="J1482" i="39"/>
  <c r="N1482" i="39"/>
  <c r="R1482" i="39"/>
  <c r="M1482" i="39"/>
  <c r="O1482" i="39"/>
  <c r="Q1482" i="39"/>
  <c r="K1482" i="39"/>
  <c r="I1474" i="39"/>
  <c r="L1474" i="39"/>
  <c r="P1474" i="39"/>
  <c r="J1474" i="39"/>
  <c r="N1474" i="39"/>
  <c r="R1474" i="39"/>
  <c r="K1474" i="39"/>
  <c r="O1474" i="39"/>
  <c r="M1474" i="39"/>
  <c r="Q1474" i="39"/>
  <c r="I1466" i="39"/>
  <c r="L1466" i="39"/>
  <c r="P1466" i="39"/>
  <c r="J1466" i="39"/>
  <c r="N1466" i="39"/>
  <c r="R1466" i="39"/>
  <c r="K1466" i="39"/>
  <c r="O1466" i="39"/>
  <c r="M1466" i="39"/>
  <c r="Q1466" i="39"/>
  <c r="I1458" i="39"/>
  <c r="L1458" i="39"/>
  <c r="P1458" i="39"/>
  <c r="J1458" i="39"/>
  <c r="N1458" i="39"/>
  <c r="R1458" i="39"/>
  <c r="K1458" i="39"/>
  <c r="O1458" i="39"/>
  <c r="M1458" i="39"/>
  <c r="Q1458" i="39"/>
  <c r="I1450" i="39"/>
  <c r="L1450" i="39"/>
  <c r="P1450" i="39"/>
  <c r="J1450" i="39"/>
  <c r="N1450" i="39"/>
  <c r="R1450" i="39"/>
  <c r="Q1450" i="39"/>
  <c r="K1450" i="39"/>
  <c r="M1450" i="39"/>
  <c r="O1450" i="39"/>
  <c r="I1442" i="39"/>
  <c r="L1442" i="39"/>
  <c r="P1442" i="39"/>
  <c r="J1442" i="39"/>
  <c r="N1442" i="39"/>
  <c r="R1442" i="39"/>
  <c r="Q1442" i="39"/>
  <c r="K1442" i="39"/>
  <c r="M1442" i="39"/>
  <c r="O1442" i="39"/>
  <c r="I1434" i="39"/>
  <c r="M1434" i="39"/>
  <c r="Q1434" i="39"/>
  <c r="K1434" i="39"/>
  <c r="O1434" i="39"/>
  <c r="P1434" i="39"/>
  <c r="L1434" i="39"/>
  <c r="J1434" i="39"/>
  <c r="N1434" i="39"/>
  <c r="R1434" i="39"/>
  <c r="M1426" i="39"/>
  <c r="Q1426" i="39"/>
  <c r="K1426" i="39"/>
  <c r="O1426" i="39"/>
  <c r="P1426" i="39"/>
  <c r="L1426" i="39"/>
  <c r="R1426" i="39"/>
  <c r="J1426" i="39"/>
  <c r="N1426" i="39"/>
  <c r="L1423" i="39"/>
  <c r="P1423" i="39"/>
  <c r="J1423" i="39"/>
  <c r="N1423" i="39"/>
  <c r="R1423" i="39"/>
  <c r="K1423" i="39"/>
  <c r="O1423" i="39"/>
  <c r="M1423" i="39"/>
  <c r="Q1423" i="39"/>
  <c r="K1420" i="39"/>
  <c r="O1420" i="39"/>
  <c r="M1420" i="39"/>
  <c r="Q1420" i="39"/>
  <c r="N1420" i="39"/>
  <c r="J1420" i="39"/>
  <c r="R1420" i="39"/>
  <c r="L1420" i="39"/>
  <c r="P1420" i="39"/>
  <c r="M1418" i="39"/>
  <c r="Q1418" i="39"/>
  <c r="K1418" i="39"/>
  <c r="O1418" i="39"/>
  <c r="P1418" i="39"/>
  <c r="L1418" i="39"/>
  <c r="J1418" i="39"/>
  <c r="N1418" i="39"/>
  <c r="R1418" i="39"/>
  <c r="L1415" i="39"/>
  <c r="P1415" i="39"/>
  <c r="J1415" i="39"/>
  <c r="N1415" i="39"/>
  <c r="R1415" i="39"/>
  <c r="K1415" i="39"/>
  <c r="O1415" i="39"/>
  <c r="M1415" i="39"/>
  <c r="Q1415" i="39"/>
  <c r="I1412" i="39"/>
  <c r="K1412" i="39"/>
  <c r="O1412" i="39"/>
  <c r="M1412" i="39"/>
  <c r="Q1412" i="39"/>
  <c r="N1412" i="39"/>
  <c r="J1412" i="39"/>
  <c r="R1412" i="39"/>
  <c r="P1412" i="39"/>
  <c r="L1412" i="39"/>
  <c r="M1410" i="39"/>
  <c r="Q1410" i="39"/>
  <c r="K1410" i="39"/>
  <c r="O1410" i="39"/>
  <c r="P1410" i="39"/>
  <c r="L1410" i="39"/>
  <c r="R1410" i="39"/>
  <c r="J1410" i="39"/>
  <c r="N1410" i="39"/>
  <c r="L1407" i="39"/>
  <c r="P1407" i="39"/>
  <c r="J1407" i="39"/>
  <c r="N1407" i="39"/>
  <c r="R1407" i="39"/>
  <c r="K1407" i="39"/>
  <c r="O1407" i="39"/>
  <c r="M1407" i="39"/>
  <c r="Q1407" i="39"/>
  <c r="I1404" i="39"/>
  <c r="K1404" i="39"/>
  <c r="O1404" i="39"/>
  <c r="M1404" i="39"/>
  <c r="Q1404" i="39"/>
  <c r="N1404" i="39"/>
  <c r="J1404" i="39"/>
  <c r="R1404" i="39"/>
  <c r="L1404" i="39"/>
  <c r="P1404" i="39"/>
  <c r="J1402" i="39"/>
  <c r="M1402" i="39"/>
  <c r="Q1402" i="39"/>
  <c r="K1402" i="39"/>
  <c r="O1402" i="39"/>
  <c r="P1402" i="39"/>
  <c r="L1402" i="39"/>
  <c r="N1402" i="39"/>
  <c r="R1402" i="39"/>
  <c r="M1399" i="39"/>
  <c r="Q1399" i="39"/>
  <c r="K1399" i="39"/>
  <c r="O1399" i="39"/>
  <c r="J1399" i="39"/>
  <c r="R1399" i="39"/>
  <c r="N1399" i="39"/>
  <c r="P1399" i="39"/>
  <c r="L1399" i="39"/>
  <c r="I1396" i="39"/>
  <c r="L1396" i="39"/>
  <c r="P1396" i="39"/>
  <c r="J1396" i="39"/>
  <c r="N1396" i="39"/>
  <c r="R1396" i="39"/>
  <c r="M1396" i="39"/>
  <c r="Q1396" i="39"/>
  <c r="K1396" i="39"/>
  <c r="O1396" i="39"/>
  <c r="J1394" i="39"/>
  <c r="N1394" i="39"/>
  <c r="R1394" i="39"/>
  <c r="L1394" i="39"/>
  <c r="P1394" i="39"/>
  <c r="O1394" i="39"/>
  <c r="K1394" i="39"/>
  <c r="M1394" i="39"/>
  <c r="Q1394" i="39"/>
  <c r="M1391" i="39"/>
  <c r="Q1391" i="39"/>
  <c r="K1391" i="39"/>
  <c r="O1391" i="39"/>
  <c r="J1391" i="39"/>
  <c r="R1391" i="39"/>
  <c r="N1391" i="39"/>
  <c r="P1391" i="39"/>
  <c r="L1391" i="39"/>
  <c r="I1388" i="39"/>
  <c r="L1388" i="39"/>
  <c r="P1388" i="39"/>
  <c r="J1388" i="39"/>
  <c r="N1388" i="39"/>
  <c r="R1388" i="39"/>
  <c r="M1388" i="39"/>
  <c r="Q1388" i="39"/>
  <c r="K1388" i="39"/>
  <c r="O1388" i="39"/>
  <c r="I1380" i="39"/>
  <c r="L1380" i="39"/>
  <c r="P1380" i="39"/>
  <c r="J1380" i="39"/>
  <c r="N1380" i="39"/>
  <c r="R1380" i="39"/>
  <c r="M1380" i="39"/>
  <c r="Q1380" i="39"/>
  <c r="K1380" i="39"/>
  <c r="O1380" i="39"/>
  <c r="M1375" i="39"/>
  <c r="Q1375" i="39"/>
  <c r="K1375" i="39"/>
  <c r="O1375" i="39"/>
  <c r="J1375" i="39"/>
  <c r="R1375" i="39"/>
  <c r="N1375" i="39"/>
  <c r="P1375" i="39"/>
  <c r="L1375" i="39"/>
  <c r="K1373" i="39"/>
  <c r="O1373" i="39"/>
  <c r="M1373" i="39"/>
  <c r="Q1373" i="39"/>
  <c r="L1373" i="39"/>
  <c r="P1373" i="39"/>
  <c r="J1373" i="39"/>
  <c r="R1373" i="39"/>
  <c r="N1373" i="39"/>
  <c r="I1365" i="39"/>
  <c r="K1365" i="39"/>
  <c r="O1365" i="39"/>
  <c r="M1365" i="39"/>
  <c r="Q1365" i="39"/>
  <c r="L1365" i="39"/>
  <c r="P1365" i="39"/>
  <c r="R1365" i="39"/>
  <c r="J1365" i="39"/>
  <c r="N1365" i="39"/>
  <c r="I1357" i="39"/>
  <c r="K1357" i="39"/>
  <c r="O1357" i="39"/>
  <c r="L1357" i="39"/>
  <c r="P1357" i="39"/>
  <c r="M1357" i="39"/>
  <c r="Q1357" i="39"/>
  <c r="J1357" i="39"/>
  <c r="N1357" i="39"/>
  <c r="R1357" i="39"/>
  <c r="I1349" i="39"/>
  <c r="K1349" i="39"/>
  <c r="O1349" i="39"/>
  <c r="L1349" i="39"/>
  <c r="P1349" i="39"/>
  <c r="M1349" i="39"/>
  <c r="Q1349" i="39"/>
  <c r="R1349" i="39"/>
  <c r="J1349" i="39"/>
  <c r="N1349" i="39"/>
  <c r="I1341" i="39"/>
  <c r="K1341" i="39"/>
  <c r="O1341" i="39"/>
  <c r="L1341" i="39"/>
  <c r="P1341" i="39"/>
  <c r="M1341" i="39"/>
  <c r="Q1341" i="39"/>
  <c r="J1341" i="39"/>
  <c r="N1341" i="39"/>
  <c r="R1341" i="39"/>
  <c r="I1333" i="39"/>
  <c r="K1333" i="39"/>
  <c r="O1333" i="39"/>
  <c r="L1333" i="39"/>
  <c r="P1333" i="39"/>
  <c r="M1333" i="39"/>
  <c r="Q1333" i="39"/>
  <c r="R1333" i="39"/>
  <c r="J1333" i="39"/>
  <c r="N1333" i="39"/>
  <c r="I1325" i="39"/>
  <c r="K1325" i="39"/>
  <c r="O1325" i="39"/>
  <c r="L1325" i="39"/>
  <c r="P1325" i="39"/>
  <c r="M1325" i="39"/>
  <c r="Q1325" i="39"/>
  <c r="J1325" i="39"/>
  <c r="N1325" i="39"/>
  <c r="R1325" i="39"/>
  <c r="I1317" i="39"/>
  <c r="K1317" i="39"/>
  <c r="O1317" i="39"/>
  <c r="L1317" i="39"/>
  <c r="P1317" i="39"/>
  <c r="M1317" i="39"/>
  <c r="Q1317" i="39"/>
  <c r="R1317" i="39"/>
  <c r="J1317" i="39"/>
  <c r="N1317" i="39"/>
  <c r="I1309" i="39"/>
  <c r="K1309" i="39"/>
  <c r="O1309" i="39"/>
  <c r="L1309" i="39"/>
  <c r="P1309" i="39"/>
  <c r="M1309" i="39"/>
  <c r="Q1309" i="39"/>
  <c r="J1309" i="39"/>
  <c r="N1309" i="39"/>
  <c r="R1309" i="39"/>
  <c r="I1301" i="39"/>
  <c r="K1301" i="39"/>
  <c r="O1301" i="39"/>
  <c r="L1301" i="39"/>
  <c r="P1301" i="39"/>
  <c r="M1301" i="39"/>
  <c r="Q1301" i="39"/>
  <c r="R1301" i="39"/>
  <c r="J1301" i="39"/>
  <c r="N1301" i="39"/>
  <c r="I1293" i="39"/>
  <c r="K1293" i="39"/>
  <c r="O1293" i="39"/>
  <c r="L1293" i="39"/>
  <c r="P1293" i="39"/>
  <c r="M1293" i="39"/>
  <c r="Q1293" i="39"/>
  <c r="J1293" i="39"/>
  <c r="N1293" i="39"/>
  <c r="R1293" i="39"/>
  <c r="I1273" i="39"/>
  <c r="K1273" i="39"/>
  <c r="O1273" i="39"/>
  <c r="L1273" i="39"/>
  <c r="P1273" i="39"/>
  <c r="M1273" i="39"/>
  <c r="Q1273" i="39"/>
  <c r="R1273" i="39"/>
  <c r="J1273" i="39"/>
  <c r="N1273" i="39"/>
  <c r="I1265" i="39"/>
  <c r="K1265" i="39"/>
  <c r="O1265" i="39"/>
  <c r="L1265" i="39"/>
  <c r="P1265" i="39"/>
  <c r="M1265" i="39"/>
  <c r="Q1265" i="39"/>
  <c r="J1265" i="39"/>
  <c r="N1265" i="39"/>
  <c r="R1265" i="39"/>
  <c r="I1257" i="39"/>
  <c r="K1257" i="39"/>
  <c r="O1257" i="39"/>
  <c r="L1257" i="39"/>
  <c r="P1257" i="39"/>
  <c r="M1257" i="39"/>
  <c r="Q1257" i="39"/>
  <c r="R1257" i="39"/>
  <c r="J1257" i="39"/>
  <c r="N1257" i="39"/>
  <c r="I1249" i="39"/>
  <c r="K1249" i="39"/>
  <c r="O1249" i="39"/>
  <c r="L1249" i="39"/>
  <c r="P1249" i="39"/>
  <c r="M1249" i="39"/>
  <c r="Q1249" i="39"/>
  <c r="J1249" i="39"/>
  <c r="N1249" i="39"/>
  <c r="R1249" i="39"/>
  <c r="I1241" i="39"/>
  <c r="K1241" i="39"/>
  <c r="O1241" i="39"/>
  <c r="L1241" i="39"/>
  <c r="P1241" i="39"/>
  <c r="M1241" i="39"/>
  <c r="Q1241" i="39"/>
  <c r="R1241" i="39"/>
  <c r="J1241" i="39"/>
  <c r="N1241" i="39"/>
  <c r="I1233" i="39"/>
  <c r="K1233" i="39"/>
  <c r="O1233" i="39"/>
  <c r="L1233" i="39"/>
  <c r="P1233" i="39"/>
  <c r="M1233" i="39"/>
  <c r="Q1233" i="39"/>
  <c r="J1233" i="39"/>
  <c r="N1233" i="39"/>
  <c r="R1233" i="39"/>
  <c r="I1225" i="39"/>
  <c r="K1225" i="39"/>
  <c r="O1225" i="39"/>
  <c r="L1225" i="39"/>
  <c r="P1225" i="39"/>
  <c r="M1225" i="39"/>
  <c r="Q1225" i="39"/>
  <c r="R1225" i="39"/>
  <c r="J1225" i="39"/>
  <c r="N1225" i="39"/>
  <c r="I1217" i="39"/>
  <c r="K1217" i="39"/>
  <c r="O1217" i="39"/>
  <c r="L1217" i="39"/>
  <c r="P1217" i="39"/>
  <c r="M1217" i="39"/>
  <c r="Q1217" i="39"/>
  <c r="J1217" i="39"/>
  <c r="N1217" i="39"/>
  <c r="R1217" i="39"/>
  <c r="I1209" i="39"/>
  <c r="K1209" i="39"/>
  <c r="O1209" i="39"/>
  <c r="L1209" i="39"/>
  <c r="P1209" i="39"/>
  <c r="M1209" i="39"/>
  <c r="Q1209" i="39"/>
  <c r="R1209" i="39"/>
  <c r="J1209" i="39"/>
  <c r="N1209" i="39"/>
  <c r="I1201" i="39"/>
  <c r="K1201" i="39"/>
  <c r="O1201" i="39"/>
  <c r="L1201" i="39"/>
  <c r="P1201" i="39"/>
  <c r="M1201" i="39"/>
  <c r="Q1201" i="39"/>
  <c r="J1201" i="39"/>
  <c r="N1201" i="39"/>
  <c r="R1201" i="39"/>
  <c r="M1195" i="39"/>
  <c r="Q1195" i="39"/>
  <c r="J1195" i="39"/>
  <c r="N1195" i="39"/>
  <c r="R1195" i="39"/>
  <c r="K1195" i="39"/>
  <c r="O1195" i="39"/>
  <c r="P1195" i="39"/>
  <c r="L1195" i="39"/>
  <c r="K1193" i="39"/>
  <c r="O1193" i="39"/>
  <c r="L1193" i="39"/>
  <c r="P1193" i="39"/>
  <c r="M1193" i="39"/>
  <c r="Q1193" i="39"/>
  <c r="R1193" i="39"/>
  <c r="J1193" i="39"/>
  <c r="N1193" i="39"/>
  <c r="J1190" i="39"/>
  <c r="N1190" i="39"/>
  <c r="R1190" i="39"/>
  <c r="K1190" i="39"/>
  <c r="O1190" i="39"/>
  <c r="L1190" i="39"/>
  <c r="P1190" i="39"/>
  <c r="M1190" i="39"/>
  <c r="Q1190" i="39"/>
  <c r="M1187" i="39"/>
  <c r="Q1187" i="39"/>
  <c r="J1187" i="39"/>
  <c r="N1187" i="39"/>
  <c r="R1187" i="39"/>
  <c r="K1187" i="39"/>
  <c r="O1187" i="39"/>
  <c r="L1187" i="39"/>
  <c r="P1187" i="39"/>
  <c r="K1185" i="39"/>
  <c r="O1185" i="39"/>
  <c r="L1185" i="39"/>
  <c r="P1185" i="39"/>
  <c r="M1185" i="39"/>
  <c r="Q1185" i="39"/>
  <c r="J1185" i="39"/>
  <c r="N1185" i="39"/>
  <c r="R1185" i="39"/>
  <c r="J1182" i="39"/>
  <c r="N1182" i="39"/>
  <c r="R1182" i="39"/>
  <c r="K1182" i="39"/>
  <c r="O1182" i="39"/>
  <c r="L1182" i="39"/>
  <c r="P1182" i="39"/>
  <c r="M1182" i="39"/>
  <c r="Q1182" i="39"/>
  <c r="M1179" i="39"/>
  <c r="Q1179" i="39"/>
  <c r="J1179" i="39"/>
  <c r="N1179" i="39"/>
  <c r="R1179" i="39"/>
  <c r="K1179" i="39"/>
  <c r="O1179" i="39"/>
  <c r="P1179" i="39"/>
  <c r="L1179" i="39"/>
  <c r="K1177" i="39"/>
  <c r="O1177" i="39"/>
  <c r="L1177" i="39"/>
  <c r="P1177" i="39"/>
  <c r="M1177" i="39"/>
  <c r="Q1177" i="39"/>
  <c r="R1177" i="39"/>
  <c r="J1177" i="39"/>
  <c r="N1177" i="39"/>
  <c r="J1174" i="39"/>
  <c r="N1174" i="39"/>
  <c r="R1174" i="39"/>
  <c r="K1174" i="39"/>
  <c r="O1174" i="39"/>
  <c r="L1174" i="39"/>
  <c r="P1174" i="39"/>
  <c r="M1174" i="39"/>
  <c r="Q1174" i="39"/>
  <c r="M1171" i="39"/>
  <c r="Q1171" i="39"/>
  <c r="J1171" i="39"/>
  <c r="N1171" i="39"/>
  <c r="R1171" i="39"/>
  <c r="K1171" i="39"/>
  <c r="O1171" i="39"/>
  <c r="L1171" i="39"/>
  <c r="P1171" i="39"/>
  <c r="K1169" i="39"/>
  <c r="O1169" i="39"/>
  <c r="L1169" i="39"/>
  <c r="P1169" i="39"/>
  <c r="M1169" i="39"/>
  <c r="Q1169" i="39"/>
  <c r="J1169" i="39"/>
  <c r="N1169" i="39"/>
  <c r="R1169" i="39"/>
  <c r="J1166" i="39"/>
  <c r="N1166" i="39"/>
  <c r="R1166" i="39"/>
  <c r="K1166" i="39"/>
  <c r="O1166" i="39"/>
  <c r="L1166" i="39"/>
  <c r="P1166" i="39"/>
  <c r="M1166" i="39"/>
  <c r="Q1166" i="39"/>
  <c r="M1163" i="39"/>
  <c r="Q1163" i="39"/>
  <c r="J1163" i="39"/>
  <c r="N1163" i="39"/>
  <c r="R1163" i="39"/>
  <c r="K1163" i="39"/>
  <c r="O1163" i="39"/>
  <c r="P1163" i="39"/>
  <c r="L1163" i="39"/>
  <c r="K1161" i="39"/>
  <c r="O1161" i="39"/>
  <c r="L1161" i="39"/>
  <c r="P1161" i="39"/>
  <c r="M1161" i="39"/>
  <c r="Q1161" i="39"/>
  <c r="R1161" i="39"/>
  <c r="J1161" i="39"/>
  <c r="N1161" i="39"/>
  <c r="J1158" i="39"/>
  <c r="N1158" i="39"/>
  <c r="R1158" i="39"/>
  <c r="K1158" i="39"/>
  <c r="O1158" i="39"/>
  <c r="L1158" i="39"/>
  <c r="P1158" i="39"/>
  <c r="M1158" i="39"/>
  <c r="Q1158" i="39"/>
  <c r="M1155" i="39"/>
  <c r="Q1155" i="39"/>
  <c r="J1155" i="39"/>
  <c r="N1155" i="39"/>
  <c r="R1155" i="39"/>
  <c r="K1155" i="39"/>
  <c r="O1155" i="39"/>
  <c r="L1155" i="39"/>
  <c r="P1155" i="39"/>
  <c r="K1153" i="39"/>
  <c r="O1153" i="39"/>
  <c r="L1153" i="39"/>
  <c r="P1153" i="39"/>
  <c r="M1153" i="39"/>
  <c r="Q1153" i="39"/>
  <c r="J1153" i="39"/>
  <c r="N1153" i="39"/>
  <c r="R1153" i="39"/>
  <c r="J1150" i="39"/>
  <c r="N1150" i="39"/>
  <c r="R1150" i="39"/>
  <c r="K1150" i="39"/>
  <c r="O1150" i="39"/>
  <c r="L1150" i="39"/>
  <c r="P1150" i="39"/>
  <c r="M1150" i="39"/>
  <c r="Q1150" i="39"/>
  <c r="M1147" i="39"/>
  <c r="Q1147" i="39"/>
  <c r="J1147" i="39"/>
  <c r="N1147" i="39"/>
  <c r="R1147" i="39"/>
  <c r="K1147" i="39"/>
  <c r="O1147" i="39"/>
  <c r="P1147" i="39"/>
  <c r="L1147" i="39"/>
  <c r="K1145" i="39"/>
  <c r="O1145" i="39"/>
  <c r="L1145" i="39"/>
  <c r="P1145" i="39"/>
  <c r="M1145" i="39"/>
  <c r="Q1145" i="39"/>
  <c r="R1145" i="39"/>
  <c r="J1145" i="39"/>
  <c r="N1145" i="39"/>
  <c r="J1142" i="39"/>
  <c r="N1142" i="39"/>
  <c r="R1142" i="39"/>
  <c r="K1142" i="39"/>
  <c r="O1142" i="39"/>
  <c r="L1142" i="39"/>
  <c r="P1142" i="39"/>
  <c r="M1142" i="39"/>
  <c r="Q1142" i="39"/>
  <c r="M1139" i="39"/>
  <c r="Q1139" i="39"/>
  <c r="J1139" i="39"/>
  <c r="N1139" i="39"/>
  <c r="R1139" i="39"/>
  <c r="K1139" i="39"/>
  <c r="O1139" i="39"/>
  <c r="L1139" i="39"/>
  <c r="P1139" i="39"/>
  <c r="K1137" i="39"/>
  <c r="O1137" i="39"/>
  <c r="L1137" i="39"/>
  <c r="P1137" i="39"/>
  <c r="M1137" i="39"/>
  <c r="Q1137" i="39"/>
  <c r="J1137" i="39"/>
  <c r="N1137" i="39"/>
  <c r="R1137" i="39"/>
  <c r="M1134" i="39"/>
  <c r="Q1134" i="39"/>
  <c r="K1134" i="39"/>
  <c r="O1134" i="39"/>
  <c r="L1134" i="39"/>
  <c r="N1134" i="39"/>
  <c r="P1134" i="39"/>
  <c r="R1134" i="39"/>
  <c r="J1134" i="39"/>
  <c r="L1131" i="39"/>
  <c r="P1131" i="39"/>
  <c r="J1131" i="39"/>
  <c r="N1131" i="39"/>
  <c r="R1131" i="39"/>
  <c r="O1131" i="39"/>
  <c r="Q1131" i="39"/>
  <c r="K1131" i="39"/>
  <c r="M1131" i="39"/>
  <c r="J1129" i="39"/>
  <c r="N1129" i="39"/>
  <c r="R1129" i="39"/>
  <c r="L1129" i="39"/>
  <c r="P1129" i="39"/>
  <c r="Q1129" i="39"/>
  <c r="K1129" i="39"/>
  <c r="M1129" i="39"/>
  <c r="O1129" i="39"/>
  <c r="M1126" i="39"/>
  <c r="Q1126" i="39"/>
  <c r="K1126" i="39"/>
  <c r="O1126" i="39"/>
  <c r="L1126" i="39"/>
  <c r="N1126" i="39"/>
  <c r="P1126" i="39"/>
  <c r="J1126" i="39"/>
  <c r="R1126" i="39"/>
  <c r="L1123" i="39"/>
  <c r="P1123" i="39"/>
  <c r="J1123" i="39"/>
  <c r="N1123" i="39"/>
  <c r="R1123" i="39"/>
  <c r="O1123" i="39"/>
  <c r="Q1123" i="39"/>
  <c r="K1123" i="39"/>
  <c r="M1123" i="39"/>
  <c r="J1121" i="39"/>
  <c r="N1121" i="39"/>
  <c r="R1121" i="39"/>
  <c r="L1121" i="39"/>
  <c r="P1121" i="39"/>
  <c r="Q1121" i="39"/>
  <c r="K1121" i="39"/>
  <c r="M1121" i="39"/>
  <c r="O1121" i="39"/>
  <c r="I1113" i="39"/>
  <c r="J1113" i="39"/>
  <c r="N1113" i="39"/>
  <c r="R1113" i="39"/>
  <c r="L1113" i="39"/>
  <c r="P1113" i="39"/>
  <c r="Q1113" i="39"/>
  <c r="K1113" i="39"/>
  <c r="M1113" i="39"/>
  <c r="O1113" i="39"/>
  <c r="I1105" i="39"/>
  <c r="J1105" i="39"/>
  <c r="N1105" i="39"/>
  <c r="R1105" i="39"/>
  <c r="L1105" i="39"/>
  <c r="P1105" i="39"/>
  <c r="Q1105" i="39"/>
  <c r="K1105" i="39"/>
  <c r="M1105" i="39"/>
  <c r="O1105" i="39"/>
  <c r="I1097" i="39"/>
  <c r="J1097" i="39"/>
  <c r="N1097" i="39"/>
  <c r="R1097" i="39"/>
  <c r="L1097" i="39"/>
  <c r="P1097" i="39"/>
  <c r="Q1097" i="39"/>
  <c r="K1097" i="39"/>
  <c r="M1097" i="39"/>
  <c r="O1097" i="39"/>
  <c r="I1089" i="39"/>
  <c r="J1089" i="39"/>
  <c r="N1089" i="39"/>
  <c r="R1089" i="39"/>
  <c r="K1089" i="39"/>
  <c r="O1089" i="39"/>
  <c r="L1089" i="39"/>
  <c r="P1089" i="39"/>
  <c r="M1089" i="39"/>
  <c r="Q1089" i="39"/>
  <c r="I1081" i="39"/>
  <c r="J1081" i="39"/>
  <c r="N1081" i="39"/>
  <c r="R1081" i="39"/>
  <c r="K1081" i="39"/>
  <c r="O1081" i="39"/>
  <c r="L1081" i="39"/>
  <c r="P1081" i="39"/>
  <c r="M1081" i="39"/>
  <c r="Q1081" i="39"/>
  <c r="I1073" i="39"/>
  <c r="J1073" i="39"/>
  <c r="N1073" i="39"/>
  <c r="R1073" i="39"/>
  <c r="K1073" i="39"/>
  <c r="O1073" i="39"/>
  <c r="L1073" i="39"/>
  <c r="P1073" i="39"/>
  <c r="M1073" i="39"/>
  <c r="Q1073" i="39"/>
  <c r="I1065" i="39"/>
  <c r="J1065" i="39"/>
  <c r="N1065" i="39"/>
  <c r="R1065" i="39"/>
  <c r="K1065" i="39"/>
  <c r="O1065" i="39"/>
  <c r="L1065" i="39"/>
  <c r="P1065" i="39"/>
  <c r="M1065" i="39"/>
  <c r="Q1065" i="39"/>
  <c r="I1057" i="39"/>
  <c r="J1057" i="39"/>
  <c r="N1057" i="39"/>
  <c r="R1057" i="39"/>
  <c r="K1057" i="39"/>
  <c r="O1057" i="39"/>
  <c r="L1057" i="39"/>
  <c r="P1057" i="39"/>
  <c r="M1057" i="39"/>
  <c r="Q1057" i="39"/>
  <c r="I1049" i="39"/>
  <c r="J1049" i="39"/>
  <c r="N1049" i="39"/>
  <c r="R1049" i="39"/>
  <c r="K1049" i="39"/>
  <c r="O1049" i="39"/>
  <c r="L1049" i="39"/>
  <c r="P1049" i="39"/>
  <c r="M1049" i="39"/>
  <c r="Q1049" i="39"/>
  <c r="I1041" i="39"/>
  <c r="J1041" i="39"/>
  <c r="N1041" i="39"/>
  <c r="R1041" i="39"/>
  <c r="K1041" i="39"/>
  <c r="O1041" i="39"/>
  <c r="L1041" i="39"/>
  <c r="P1041" i="39"/>
  <c r="M1041" i="39"/>
  <c r="Q1041" i="39"/>
  <c r="I1033" i="39"/>
  <c r="J1033" i="39"/>
  <c r="N1033" i="39"/>
  <c r="R1033" i="39"/>
  <c r="K1033" i="39"/>
  <c r="O1033" i="39"/>
  <c r="L1033" i="39"/>
  <c r="P1033" i="39"/>
  <c r="M1033" i="39"/>
  <c r="Q1033" i="39"/>
  <c r="I1025" i="39"/>
  <c r="J1025" i="39"/>
  <c r="N1025" i="39"/>
  <c r="R1025" i="39"/>
  <c r="K1025" i="39"/>
  <c r="O1025" i="39"/>
  <c r="L1025" i="39"/>
  <c r="P1025" i="39"/>
  <c r="M1025" i="39"/>
  <c r="Q1025" i="39"/>
  <c r="I1017" i="39"/>
  <c r="J1017" i="39"/>
  <c r="N1017" i="39"/>
  <c r="R1017" i="39"/>
  <c r="K1017" i="39"/>
  <c r="O1017" i="39"/>
  <c r="L1017" i="39"/>
  <c r="P1017" i="39"/>
  <c r="M1017" i="39"/>
  <c r="Q1017" i="39"/>
  <c r="I1009" i="39"/>
  <c r="J1009" i="39"/>
  <c r="N1009" i="39"/>
  <c r="R1009" i="39"/>
  <c r="K1009" i="39"/>
  <c r="O1009" i="39"/>
  <c r="L1009" i="39"/>
  <c r="P1009" i="39"/>
  <c r="M1009" i="39"/>
  <c r="Q1009" i="39"/>
  <c r="I1001" i="39"/>
  <c r="J1001" i="39"/>
  <c r="N1001" i="39"/>
  <c r="R1001" i="39"/>
  <c r="K1001" i="39"/>
  <c r="O1001" i="39"/>
  <c r="L1001" i="39"/>
  <c r="P1001" i="39"/>
  <c r="M1001" i="39"/>
  <c r="Q1001" i="39"/>
  <c r="I993" i="39"/>
  <c r="J993" i="39"/>
  <c r="N993" i="39"/>
  <c r="R993" i="39"/>
  <c r="K993" i="39"/>
  <c r="O993" i="39"/>
  <c r="L993" i="39"/>
  <c r="P993" i="39"/>
  <c r="M993" i="39"/>
  <c r="Q993" i="39"/>
  <c r="I987" i="39"/>
  <c r="L987" i="39"/>
  <c r="P987" i="39"/>
  <c r="M987" i="39"/>
  <c r="Q987" i="39"/>
  <c r="J987" i="39"/>
  <c r="N987" i="39"/>
  <c r="R987" i="39"/>
  <c r="K987" i="39"/>
  <c r="O987" i="39"/>
  <c r="J985" i="39"/>
  <c r="N985" i="39"/>
  <c r="R985" i="39"/>
  <c r="K985" i="39"/>
  <c r="O985" i="39"/>
  <c r="L985" i="39"/>
  <c r="P985" i="39"/>
  <c r="M985" i="39"/>
  <c r="Q985" i="39"/>
  <c r="M982" i="39"/>
  <c r="Q982" i="39"/>
  <c r="J982" i="39"/>
  <c r="N982" i="39"/>
  <c r="R982" i="39"/>
  <c r="K982" i="39"/>
  <c r="O982" i="39"/>
  <c r="L982" i="39"/>
  <c r="P982" i="39"/>
  <c r="I979" i="39"/>
  <c r="L979" i="39"/>
  <c r="P979" i="39"/>
  <c r="M979" i="39"/>
  <c r="Q979" i="39"/>
  <c r="J979" i="39"/>
  <c r="N979" i="39"/>
  <c r="R979" i="39"/>
  <c r="K979" i="39"/>
  <c r="O979" i="39"/>
  <c r="J977" i="39"/>
  <c r="N977" i="39"/>
  <c r="R977" i="39"/>
  <c r="K977" i="39"/>
  <c r="O977" i="39"/>
  <c r="L977" i="39"/>
  <c r="P977" i="39"/>
  <c r="M977" i="39"/>
  <c r="Q977" i="39"/>
  <c r="M974" i="39"/>
  <c r="Q974" i="39"/>
  <c r="J974" i="39"/>
  <c r="N974" i="39"/>
  <c r="R974" i="39"/>
  <c r="K974" i="39"/>
  <c r="O974" i="39"/>
  <c r="P974" i="39"/>
  <c r="L974" i="39"/>
  <c r="I971" i="39"/>
  <c r="L971" i="39"/>
  <c r="P971" i="39"/>
  <c r="M971" i="39"/>
  <c r="Q971" i="39"/>
  <c r="J971" i="39"/>
  <c r="N971" i="39"/>
  <c r="R971" i="39"/>
  <c r="K971" i="39"/>
  <c r="O971" i="39"/>
  <c r="J969" i="39"/>
  <c r="N969" i="39"/>
  <c r="R969" i="39"/>
  <c r="K969" i="39"/>
  <c r="O969" i="39"/>
  <c r="L969" i="39"/>
  <c r="P969" i="39"/>
  <c r="M969" i="39"/>
  <c r="Q969" i="39"/>
  <c r="M966" i="39"/>
  <c r="Q966" i="39"/>
  <c r="J966" i="39"/>
  <c r="N966" i="39"/>
  <c r="R966" i="39"/>
  <c r="K966" i="39"/>
  <c r="O966" i="39"/>
  <c r="L966" i="39"/>
  <c r="P966" i="39"/>
  <c r="I963" i="39"/>
  <c r="L963" i="39"/>
  <c r="P963" i="39"/>
  <c r="M963" i="39"/>
  <c r="Q963" i="39"/>
  <c r="J963" i="39"/>
  <c r="N963" i="39"/>
  <c r="R963" i="39"/>
  <c r="K963" i="39"/>
  <c r="O963" i="39"/>
  <c r="J961" i="39"/>
  <c r="N961" i="39"/>
  <c r="R961" i="39"/>
  <c r="K961" i="39"/>
  <c r="O961" i="39"/>
  <c r="L961" i="39"/>
  <c r="P961" i="39"/>
  <c r="M961" i="39"/>
  <c r="Q961" i="39"/>
  <c r="M958" i="39"/>
  <c r="Q958" i="39"/>
  <c r="J958" i="39"/>
  <c r="N958" i="39"/>
  <c r="R958" i="39"/>
  <c r="K958" i="39"/>
  <c r="O958" i="39"/>
  <c r="P958" i="39"/>
  <c r="L958" i="39"/>
  <c r="I955" i="39"/>
  <c r="L955" i="39"/>
  <c r="P955" i="39"/>
  <c r="M955" i="39"/>
  <c r="Q955" i="39"/>
  <c r="J955" i="39"/>
  <c r="N955" i="39"/>
  <c r="R955" i="39"/>
  <c r="K955" i="39"/>
  <c r="O955" i="39"/>
  <c r="J953" i="39"/>
  <c r="N953" i="39"/>
  <c r="R953" i="39"/>
  <c r="K953" i="39"/>
  <c r="O953" i="39"/>
  <c r="L953" i="39"/>
  <c r="P953" i="39"/>
  <c r="M953" i="39"/>
  <c r="Q953" i="39"/>
  <c r="M950" i="39"/>
  <c r="Q950" i="39"/>
  <c r="J950" i="39"/>
  <c r="N950" i="39"/>
  <c r="R950" i="39"/>
  <c r="K950" i="39"/>
  <c r="O950" i="39"/>
  <c r="L950" i="39"/>
  <c r="P950" i="39"/>
  <c r="I947" i="39"/>
  <c r="L947" i="39"/>
  <c r="P947" i="39"/>
  <c r="M947" i="39"/>
  <c r="Q947" i="39"/>
  <c r="J947" i="39"/>
  <c r="N947" i="39"/>
  <c r="R947" i="39"/>
  <c r="K947" i="39"/>
  <c r="O947" i="39"/>
  <c r="J945" i="39"/>
  <c r="N945" i="39"/>
  <c r="R945" i="39"/>
  <c r="K945" i="39"/>
  <c r="O945" i="39"/>
  <c r="L945" i="39"/>
  <c r="P945" i="39"/>
  <c r="M945" i="39"/>
  <c r="Q945" i="39"/>
  <c r="M942" i="39"/>
  <c r="Q942" i="39"/>
  <c r="J942" i="39"/>
  <c r="N942" i="39"/>
  <c r="R942" i="39"/>
  <c r="K942" i="39"/>
  <c r="O942" i="39"/>
  <c r="P942" i="39"/>
  <c r="L942" i="39"/>
  <c r="I939" i="39"/>
  <c r="L939" i="39"/>
  <c r="P939" i="39"/>
  <c r="M939" i="39"/>
  <c r="Q939" i="39"/>
  <c r="J939" i="39"/>
  <c r="N939" i="39"/>
  <c r="R939" i="39"/>
  <c r="K939" i="39"/>
  <c r="O939" i="39"/>
  <c r="J937" i="39"/>
  <c r="N937" i="39"/>
  <c r="R937" i="39"/>
  <c r="K937" i="39"/>
  <c r="O937" i="39"/>
  <c r="L937" i="39"/>
  <c r="P937" i="39"/>
  <c r="M937" i="39"/>
  <c r="Q937" i="39"/>
  <c r="M934" i="39"/>
  <c r="Q934" i="39"/>
  <c r="J934" i="39"/>
  <c r="N934" i="39"/>
  <c r="R934" i="39"/>
  <c r="K934" i="39"/>
  <c r="O934" i="39"/>
  <c r="L934" i="39"/>
  <c r="P934" i="39"/>
  <c r="I931" i="39"/>
  <c r="L931" i="39"/>
  <c r="P931" i="39"/>
  <c r="M931" i="39"/>
  <c r="Q931" i="39"/>
  <c r="J931" i="39"/>
  <c r="N931" i="39"/>
  <c r="R931" i="39"/>
  <c r="K931" i="39"/>
  <c r="O931" i="39"/>
  <c r="J929" i="39"/>
  <c r="N929" i="39"/>
  <c r="R929" i="39"/>
  <c r="K929" i="39"/>
  <c r="O929" i="39"/>
  <c r="L929" i="39"/>
  <c r="P929" i="39"/>
  <c r="M929" i="39"/>
  <c r="Q929" i="39"/>
  <c r="M926" i="39"/>
  <c r="Q926" i="39"/>
  <c r="J926" i="39"/>
  <c r="N926" i="39"/>
  <c r="R926" i="39"/>
  <c r="K926" i="39"/>
  <c r="O926" i="39"/>
  <c r="P926" i="39"/>
  <c r="L926" i="39"/>
  <c r="I923" i="39"/>
  <c r="L923" i="39"/>
  <c r="P923" i="39"/>
  <c r="M923" i="39"/>
  <c r="Q923" i="39"/>
  <c r="J923" i="39"/>
  <c r="N923" i="39"/>
  <c r="R923" i="39"/>
  <c r="K923" i="39"/>
  <c r="O923" i="39"/>
  <c r="J921" i="39"/>
  <c r="N921" i="39"/>
  <c r="R921" i="39"/>
  <c r="K921" i="39"/>
  <c r="O921" i="39"/>
  <c r="L921" i="39"/>
  <c r="P921" i="39"/>
  <c r="M921" i="39"/>
  <c r="Q921" i="39"/>
  <c r="M918" i="39"/>
  <c r="Q918" i="39"/>
  <c r="J918" i="39"/>
  <c r="N918" i="39"/>
  <c r="R918" i="39"/>
  <c r="K918" i="39"/>
  <c r="O918" i="39"/>
  <c r="L918" i="39"/>
  <c r="P918" i="39"/>
  <c r="I915" i="39"/>
  <c r="L915" i="39"/>
  <c r="P915" i="39"/>
  <c r="J915" i="39"/>
  <c r="N915" i="39"/>
  <c r="O915" i="39"/>
  <c r="Q915" i="39"/>
  <c r="K915" i="39"/>
  <c r="R915" i="39"/>
  <c r="M915" i="39"/>
  <c r="J913" i="39"/>
  <c r="N913" i="39"/>
  <c r="R913" i="39"/>
  <c r="L913" i="39"/>
  <c r="P913" i="39"/>
  <c r="Q913" i="39"/>
  <c r="K913" i="39"/>
  <c r="M913" i="39"/>
  <c r="O913" i="39"/>
  <c r="M910" i="39"/>
  <c r="Q910" i="39"/>
  <c r="K910" i="39"/>
  <c r="O910" i="39"/>
  <c r="L910" i="39"/>
  <c r="N910" i="39"/>
  <c r="P910" i="39"/>
  <c r="J910" i="39"/>
  <c r="R910" i="39"/>
  <c r="I907" i="39"/>
  <c r="L907" i="39"/>
  <c r="P907" i="39"/>
  <c r="J907" i="39"/>
  <c r="N907" i="39"/>
  <c r="R907" i="39"/>
  <c r="O907" i="39"/>
  <c r="Q907" i="39"/>
  <c r="K907" i="39"/>
  <c r="M907" i="39"/>
  <c r="J905" i="39"/>
  <c r="N905" i="39"/>
  <c r="R905" i="39"/>
  <c r="L905" i="39"/>
  <c r="P905" i="39"/>
  <c r="Q905" i="39"/>
  <c r="K905" i="39"/>
  <c r="M905" i="39"/>
  <c r="O905" i="39"/>
  <c r="M902" i="39"/>
  <c r="Q902" i="39"/>
  <c r="K902" i="39"/>
  <c r="O902" i="39"/>
  <c r="L902" i="39"/>
  <c r="N902" i="39"/>
  <c r="P902" i="39"/>
  <c r="J902" i="39"/>
  <c r="R902" i="39"/>
  <c r="I899" i="39"/>
  <c r="L899" i="39"/>
  <c r="P899" i="39"/>
  <c r="J899" i="39"/>
  <c r="N899" i="39"/>
  <c r="R899" i="39"/>
  <c r="O899" i="39"/>
  <c r="Q899" i="39"/>
  <c r="K899" i="39"/>
  <c r="M899" i="39"/>
  <c r="J897" i="39"/>
  <c r="N897" i="39"/>
  <c r="R897" i="39"/>
  <c r="L897" i="39"/>
  <c r="P897" i="39"/>
  <c r="Q897" i="39"/>
  <c r="K897" i="39"/>
  <c r="M897" i="39"/>
  <c r="O897" i="39"/>
  <c r="M894" i="39"/>
  <c r="Q894" i="39"/>
  <c r="K894" i="39"/>
  <c r="O894" i="39"/>
  <c r="L894" i="39"/>
  <c r="N894" i="39"/>
  <c r="P894" i="39"/>
  <c r="R894" i="39"/>
  <c r="J894" i="39"/>
  <c r="I891" i="39"/>
  <c r="L891" i="39"/>
  <c r="P891" i="39"/>
  <c r="J891" i="39"/>
  <c r="N891" i="39"/>
  <c r="R891" i="39"/>
  <c r="O891" i="39"/>
  <c r="Q891" i="39"/>
  <c r="K891" i="39"/>
  <c r="M891" i="39"/>
  <c r="J889" i="39"/>
  <c r="N889" i="39"/>
  <c r="R889" i="39"/>
  <c r="L889" i="39"/>
  <c r="P889" i="39"/>
  <c r="Q889" i="39"/>
  <c r="K889" i="39"/>
  <c r="M889" i="39"/>
  <c r="O889" i="39"/>
  <c r="M886" i="39"/>
  <c r="Q886" i="39"/>
  <c r="K886" i="39"/>
  <c r="O886" i="39"/>
  <c r="L886" i="39"/>
  <c r="N886" i="39"/>
  <c r="P886" i="39"/>
  <c r="J886" i="39"/>
  <c r="R886" i="39"/>
  <c r="I883" i="39"/>
  <c r="L883" i="39"/>
  <c r="P883" i="39"/>
  <c r="M883" i="39"/>
  <c r="J883" i="39"/>
  <c r="N883" i="39"/>
  <c r="R883" i="39"/>
  <c r="O883" i="39"/>
  <c r="Q883" i="39"/>
  <c r="K883" i="39"/>
  <c r="J881" i="39"/>
  <c r="N881" i="39"/>
  <c r="R881" i="39"/>
  <c r="K881" i="39"/>
  <c r="O881" i="39"/>
  <c r="L881" i="39"/>
  <c r="P881" i="39"/>
  <c r="Q881" i="39"/>
  <c r="M881" i="39"/>
  <c r="M878" i="39"/>
  <c r="Q878" i="39"/>
  <c r="J878" i="39"/>
  <c r="N878" i="39"/>
  <c r="R878" i="39"/>
  <c r="K878" i="39"/>
  <c r="O878" i="39"/>
  <c r="L878" i="39"/>
  <c r="P878" i="39"/>
  <c r="I875" i="39"/>
  <c r="L875" i="39"/>
  <c r="P875" i="39"/>
  <c r="M875" i="39"/>
  <c r="Q875" i="39"/>
  <c r="J875" i="39"/>
  <c r="N875" i="39"/>
  <c r="R875" i="39"/>
  <c r="K875" i="39"/>
  <c r="O875" i="39"/>
  <c r="J873" i="39"/>
  <c r="N873" i="39"/>
  <c r="R873" i="39"/>
  <c r="K873" i="39"/>
  <c r="O873" i="39"/>
  <c r="L873" i="39"/>
  <c r="P873" i="39"/>
  <c r="M873" i="39"/>
  <c r="Q873" i="39"/>
  <c r="M870" i="39"/>
  <c r="Q870" i="39"/>
  <c r="J870" i="39"/>
  <c r="N870" i="39"/>
  <c r="R870" i="39"/>
  <c r="K870" i="39"/>
  <c r="O870" i="39"/>
  <c r="L870" i="39"/>
  <c r="P870" i="39"/>
  <c r="I867" i="39"/>
  <c r="L867" i="39"/>
  <c r="P867" i="39"/>
  <c r="M867" i="39"/>
  <c r="Q867" i="39"/>
  <c r="J867" i="39"/>
  <c r="N867" i="39"/>
  <c r="R867" i="39"/>
  <c r="O867" i="39"/>
  <c r="K867" i="39"/>
  <c r="J865" i="39"/>
  <c r="N865" i="39"/>
  <c r="R865" i="39"/>
  <c r="K865" i="39"/>
  <c r="O865" i="39"/>
  <c r="L865" i="39"/>
  <c r="P865" i="39"/>
  <c r="Q865" i="39"/>
  <c r="M865" i="39"/>
  <c r="M862" i="39"/>
  <c r="Q862" i="39"/>
  <c r="J862" i="39"/>
  <c r="N862" i="39"/>
  <c r="R862" i="39"/>
  <c r="K862" i="39"/>
  <c r="O862" i="39"/>
  <c r="L862" i="39"/>
  <c r="P862" i="39"/>
  <c r="I859" i="39"/>
  <c r="L859" i="39"/>
  <c r="P859" i="39"/>
  <c r="M859" i="39"/>
  <c r="Q859" i="39"/>
  <c r="J859" i="39"/>
  <c r="N859" i="39"/>
  <c r="R859" i="39"/>
  <c r="K859" i="39"/>
  <c r="O859" i="39"/>
  <c r="J857" i="39"/>
  <c r="N857" i="39"/>
  <c r="R857" i="39"/>
  <c r="K857" i="39"/>
  <c r="O857" i="39"/>
  <c r="L857" i="39"/>
  <c r="P857" i="39"/>
  <c r="M857" i="39"/>
  <c r="Q857" i="39"/>
  <c r="M854" i="39"/>
  <c r="Q854" i="39"/>
  <c r="J854" i="39"/>
  <c r="N854" i="39"/>
  <c r="R854" i="39"/>
  <c r="K854" i="39"/>
  <c r="O854" i="39"/>
  <c r="L854" i="39"/>
  <c r="P854" i="39"/>
  <c r="I851" i="39"/>
  <c r="L851" i="39"/>
  <c r="P851" i="39"/>
  <c r="M851" i="39"/>
  <c r="Q851" i="39"/>
  <c r="J851" i="39"/>
  <c r="N851" i="39"/>
  <c r="R851" i="39"/>
  <c r="O851" i="39"/>
  <c r="K851" i="39"/>
  <c r="J849" i="39"/>
  <c r="N849" i="39"/>
  <c r="R849" i="39"/>
  <c r="K849" i="39"/>
  <c r="O849" i="39"/>
  <c r="L849" i="39"/>
  <c r="P849" i="39"/>
  <c r="Q849" i="39"/>
  <c r="M849" i="39"/>
  <c r="M846" i="39"/>
  <c r="Q846" i="39"/>
  <c r="J846" i="39"/>
  <c r="N846" i="39"/>
  <c r="R846" i="39"/>
  <c r="K846" i="39"/>
  <c r="O846" i="39"/>
  <c r="L846" i="39"/>
  <c r="P846" i="39"/>
  <c r="I843" i="39"/>
  <c r="L843" i="39"/>
  <c r="P843" i="39"/>
  <c r="M843" i="39"/>
  <c r="Q843" i="39"/>
  <c r="J843" i="39"/>
  <c r="N843" i="39"/>
  <c r="R843" i="39"/>
  <c r="K843" i="39"/>
  <c r="O843" i="39"/>
  <c r="J841" i="39"/>
  <c r="N841" i="39"/>
  <c r="R841" i="39"/>
  <c r="K841" i="39"/>
  <c r="O841" i="39"/>
  <c r="L841" i="39"/>
  <c r="P841" i="39"/>
  <c r="M841" i="39"/>
  <c r="Q841" i="39"/>
  <c r="M838" i="39"/>
  <c r="Q838" i="39"/>
  <c r="J838" i="39"/>
  <c r="N838" i="39"/>
  <c r="R838" i="39"/>
  <c r="K838" i="39"/>
  <c r="O838" i="39"/>
  <c r="L838" i="39"/>
  <c r="P838" i="39"/>
  <c r="I835" i="39"/>
  <c r="L835" i="39"/>
  <c r="P835" i="39"/>
  <c r="M835" i="39"/>
  <c r="Q835" i="39"/>
  <c r="J835" i="39"/>
  <c r="N835" i="39"/>
  <c r="R835" i="39"/>
  <c r="O835" i="39"/>
  <c r="K835" i="39"/>
  <c r="J833" i="39"/>
  <c r="N833" i="39"/>
  <c r="R833" i="39"/>
  <c r="K833" i="39"/>
  <c r="O833" i="39"/>
  <c r="L833" i="39"/>
  <c r="P833" i="39"/>
  <c r="Q833" i="39"/>
  <c r="M833" i="39"/>
  <c r="M830" i="39"/>
  <c r="Q830" i="39"/>
  <c r="J830" i="39"/>
  <c r="N830" i="39"/>
  <c r="R830" i="39"/>
  <c r="K830" i="39"/>
  <c r="O830" i="39"/>
  <c r="L830" i="39"/>
  <c r="P830" i="39"/>
  <c r="I827" i="39"/>
  <c r="L827" i="39"/>
  <c r="P827" i="39"/>
  <c r="M827" i="39"/>
  <c r="Q827" i="39"/>
  <c r="J827" i="39"/>
  <c r="N827" i="39"/>
  <c r="R827" i="39"/>
  <c r="K827" i="39"/>
  <c r="O827" i="39"/>
  <c r="J825" i="39"/>
  <c r="N825" i="39"/>
  <c r="R825" i="39"/>
  <c r="K825" i="39"/>
  <c r="O825" i="39"/>
  <c r="L825" i="39"/>
  <c r="P825" i="39"/>
  <c r="M825" i="39"/>
  <c r="Q825" i="39"/>
  <c r="M822" i="39"/>
  <c r="Q822" i="39"/>
  <c r="J822" i="39"/>
  <c r="N822" i="39"/>
  <c r="R822" i="39"/>
  <c r="K822" i="39"/>
  <c r="O822" i="39"/>
  <c r="L822" i="39"/>
  <c r="P822" i="39"/>
  <c r="I819" i="39"/>
  <c r="L819" i="39"/>
  <c r="P819" i="39"/>
  <c r="M819" i="39"/>
  <c r="Q819" i="39"/>
  <c r="J819" i="39"/>
  <c r="N819" i="39"/>
  <c r="R819" i="39"/>
  <c r="O819" i="39"/>
  <c r="K819" i="39"/>
  <c r="J817" i="39"/>
  <c r="N817" i="39"/>
  <c r="R817" i="39"/>
  <c r="K817" i="39"/>
  <c r="O817" i="39"/>
  <c r="L817" i="39"/>
  <c r="P817" i="39"/>
  <c r="Q817" i="39"/>
  <c r="M817" i="39"/>
  <c r="M814" i="39"/>
  <c r="Q814" i="39"/>
  <c r="J814" i="39"/>
  <c r="N814" i="39"/>
  <c r="R814" i="39"/>
  <c r="K814" i="39"/>
  <c r="O814" i="39"/>
  <c r="L814" i="39"/>
  <c r="P814" i="39"/>
  <c r="I811" i="39"/>
  <c r="L811" i="39"/>
  <c r="P811" i="39"/>
  <c r="M811" i="39"/>
  <c r="Q811" i="39"/>
  <c r="J811" i="39"/>
  <c r="N811" i="39"/>
  <c r="R811" i="39"/>
  <c r="K811" i="39"/>
  <c r="O811" i="39"/>
  <c r="J809" i="39"/>
  <c r="N809" i="39"/>
  <c r="R809" i="39"/>
  <c r="K809" i="39"/>
  <c r="O809" i="39"/>
  <c r="L809" i="39"/>
  <c r="P809" i="39"/>
  <c r="M809" i="39"/>
  <c r="Q809" i="39"/>
  <c r="M806" i="39"/>
  <c r="Q806" i="39"/>
  <c r="J806" i="39"/>
  <c r="N806" i="39"/>
  <c r="R806" i="39"/>
  <c r="K806" i="39"/>
  <c r="O806" i="39"/>
  <c r="L806" i="39"/>
  <c r="P806" i="39"/>
  <c r="I803" i="39"/>
  <c r="L803" i="39"/>
  <c r="P803" i="39"/>
  <c r="M803" i="39"/>
  <c r="Q803" i="39"/>
  <c r="J803" i="39"/>
  <c r="N803" i="39"/>
  <c r="R803" i="39"/>
  <c r="O803" i="39"/>
  <c r="K803" i="39"/>
  <c r="J801" i="39"/>
  <c r="N801" i="39"/>
  <c r="R801" i="39"/>
  <c r="K801" i="39"/>
  <c r="O801" i="39"/>
  <c r="L801" i="39"/>
  <c r="P801" i="39"/>
  <c r="Q801" i="39"/>
  <c r="M801" i="39"/>
  <c r="M798" i="39"/>
  <c r="Q798" i="39"/>
  <c r="J798" i="39"/>
  <c r="N798" i="39"/>
  <c r="R798" i="39"/>
  <c r="K798" i="39"/>
  <c r="O798" i="39"/>
  <c r="L798" i="39"/>
  <c r="P798" i="39"/>
  <c r="I795" i="39"/>
  <c r="L795" i="39"/>
  <c r="P795" i="39"/>
  <c r="M795" i="39"/>
  <c r="Q795" i="39"/>
  <c r="J795" i="39"/>
  <c r="N795" i="39"/>
  <c r="R795" i="39"/>
  <c r="K795" i="39"/>
  <c r="O795" i="39"/>
  <c r="J793" i="39"/>
  <c r="N793" i="39"/>
  <c r="R793" i="39"/>
  <c r="K793" i="39"/>
  <c r="O793" i="39"/>
  <c r="L793" i="39"/>
  <c r="P793" i="39"/>
  <c r="M793" i="39"/>
  <c r="Q793" i="39"/>
  <c r="M790" i="39"/>
  <c r="Q790" i="39"/>
  <c r="J790" i="39"/>
  <c r="N790" i="39"/>
  <c r="R790" i="39"/>
  <c r="K790" i="39"/>
  <c r="O790" i="39"/>
  <c r="L790" i="39"/>
  <c r="P790" i="39"/>
  <c r="I787" i="39"/>
  <c r="L787" i="39"/>
  <c r="P787" i="39"/>
  <c r="M787" i="39"/>
  <c r="Q787" i="39"/>
  <c r="J787" i="39"/>
  <c r="N787" i="39"/>
  <c r="R787" i="39"/>
  <c r="O787" i="39"/>
  <c r="K787" i="39"/>
  <c r="J785" i="39"/>
  <c r="N785" i="39"/>
  <c r="R785" i="39"/>
  <c r="K785" i="39"/>
  <c r="O785" i="39"/>
  <c r="L785" i="39"/>
  <c r="P785" i="39"/>
  <c r="Q785" i="39"/>
  <c r="M785" i="39"/>
  <c r="M782" i="39"/>
  <c r="Q782" i="39"/>
  <c r="J782" i="39"/>
  <c r="N782" i="39"/>
  <c r="R782" i="39"/>
  <c r="K782" i="39"/>
  <c r="O782" i="39"/>
  <c r="L782" i="39"/>
  <c r="P782" i="39"/>
  <c r="I779" i="39"/>
  <c r="L779" i="39"/>
  <c r="P779" i="39"/>
  <c r="M779" i="39"/>
  <c r="Q779" i="39"/>
  <c r="J779" i="39"/>
  <c r="N779" i="39"/>
  <c r="R779" i="39"/>
  <c r="K779" i="39"/>
  <c r="O779" i="39"/>
  <c r="J777" i="39"/>
  <c r="N777" i="39"/>
  <c r="R777" i="39"/>
  <c r="K777" i="39"/>
  <c r="O777" i="39"/>
  <c r="L777" i="39"/>
  <c r="P777" i="39"/>
  <c r="M777" i="39"/>
  <c r="Q777" i="39"/>
  <c r="M774" i="39"/>
  <c r="Q774" i="39"/>
  <c r="J774" i="39"/>
  <c r="N774" i="39"/>
  <c r="R774" i="39"/>
  <c r="K774" i="39"/>
  <c r="O774" i="39"/>
  <c r="L774" i="39"/>
  <c r="P774" i="39"/>
  <c r="I771" i="39"/>
  <c r="L771" i="39"/>
  <c r="P771" i="39"/>
  <c r="M771" i="39"/>
  <c r="Q771" i="39"/>
  <c r="J771" i="39"/>
  <c r="N771" i="39"/>
  <c r="R771" i="39"/>
  <c r="O771" i="39"/>
  <c r="K771" i="39"/>
  <c r="J769" i="39"/>
  <c r="N769" i="39"/>
  <c r="R769" i="39"/>
  <c r="K769" i="39"/>
  <c r="O769" i="39"/>
  <c r="L769" i="39"/>
  <c r="P769" i="39"/>
  <c r="Q769" i="39"/>
  <c r="M769" i="39"/>
  <c r="M766" i="39"/>
  <c r="Q766" i="39"/>
  <c r="J766" i="39"/>
  <c r="N766" i="39"/>
  <c r="R766" i="39"/>
  <c r="K766" i="39"/>
  <c r="O766" i="39"/>
  <c r="L766" i="39"/>
  <c r="P766" i="39"/>
  <c r="I763" i="39"/>
  <c r="L763" i="39"/>
  <c r="P763" i="39"/>
  <c r="M763" i="39"/>
  <c r="Q763" i="39"/>
  <c r="J763" i="39"/>
  <c r="N763" i="39"/>
  <c r="R763" i="39"/>
  <c r="K763" i="39"/>
  <c r="O763" i="39"/>
  <c r="J761" i="39"/>
  <c r="N761" i="39"/>
  <c r="R761" i="39"/>
  <c r="K761" i="39"/>
  <c r="O761" i="39"/>
  <c r="L761" i="39"/>
  <c r="P761" i="39"/>
  <c r="M761" i="39"/>
  <c r="Q761" i="39"/>
  <c r="M758" i="39"/>
  <c r="Q758" i="39"/>
  <c r="J758" i="39"/>
  <c r="N758" i="39"/>
  <c r="R758" i="39"/>
  <c r="K758" i="39"/>
  <c r="O758" i="39"/>
  <c r="L758" i="39"/>
  <c r="P758" i="39"/>
  <c r="K756" i="39"/>
  <c r="O756" i="39"/>
  <c r="L756" i="39"/>
  <c r="P756" i="39"/>
  <c r="M756" i="39"/>
  <c r="Q756" i="39"/>
  <c r="J756" i="39"/>
  <c r="N756" i="39"/>
  <c r="R756" i="39"/>
  <c r="J753" i="39"/>
  <c r="N753" i="39"/>
  <c r="R753" i="39"/>
  <c r="K753" i="39"/>
  <c r="O753" i="39"/>
  <c r="L753" i="39"/>
  <c r="P753" i="39"/>
  <c r="Q753" i="39"/>
  <c r="M753" i="39"/>
  <c r="L751" i="39"/>
  <c r="P751" i="39"/>
  <c r="M751" i="39"/>
  <c r="Q751" i="39"/>
  <c r="J751" i="39"/>
  <c r="N751" i="39"/>
  <c r="R751" i="39"/>
  <c r="K751" i="39"/>
  <c r="O751" i="39"/>
  <c r="K748" i="39"/>
  <c r="O748" i="39"/>
  <c r="L748" i="39"/>
  <c r="P748" i="39"/>
  <c r="M748" i="39"/>
  <c r="Q748" i="39"/>
  <c r="N748" i="39"/>
  <c r="R748" i="39"/>
  <c r="J748" i="39"/>
  <c r="J745" i="39"/>
  <c r="N745" i="39"/>
  <c r="R745" i="39"/>
  <c r="K745" i="39"/>
  <c r="O745" i="39"/>
  <c r="L745" i="39"/>
  <c r="P745" i="39"/>
  <c r="M745" i="39"/>
  <c r="Q745" i="39"/>
  <c r="L743" i="39"/>
  <c r="P743" i="39"/>
  <c r="M743" i="39"/>
  <c r="Q743" i="39"/>
  <c r="J743" i="39"/>
  <c r="N743" i="39"/>
  <c r="R743" i="39"/>
  <c r="K743" i="39"/>
  <c r="O743" i="39"/>
  <c r="K740" i="39"/>
  <c r="O740" i="39"/>
  <c r="L740" i="39"/>
  <c r="P740" i="39"/>
  <c r="M740" i="39"/>
  <c r="Q740" i="39"/>
  <c r="J740" i="39"/>
  <c r="N740" i="39"/>
  <c r="R740" i="39"/>
  <c r="J737" i="39"/>
  <c r="N737" i="39"/>
  <c r="R737" i="39"/>
  <c r="K737" i="39"/>
  <c r="O737" i="39"/>
  <c r="L737" i="39"/>
  <c r="P737" i="39"/>
  <c r="Q737" i="39"/>
  <c r="M737" i="39"/>
  <c r="L735" i="39"/>
  <c r="P735" i="39"/>
  <c r="M735" i="39"/>
  <c r="Q735" i="39"/>
  <c r="J735" i="39"/>
  <c r="N735" i="39"/>
  <c r="R735" i="39"/>
  <c r="K735" i="39"/>
  <c r="O735" i="39"/>
  <c r="K732" i="39"/>
  <c r="O732" i="39"/>
  <c r="L732" i="39"/>
  <c r="P732" i="39"/>
  <c r="M732" i="39"/>
  <c r="Q732" i="39"/>
  <c r="N732" i="39"/>
  <c r="R732" i="39"/>
  <c r="J732" i="39"/>
  <c r="J729" i="39"/>
  <c r="N729" i="39"/>
  <c r="R729" i="39"/>
  <c r="K729" i="39"/>
  <c r="O729" i="39"/>
  <c r="L729" i="39"/>
  <c r="P729" i="39"/>
  <c r="M729" i="39"/>
  <c r="Q729" i="39"/>
  <c r="L727" i="39"/>
  <c r="P727" i="39"/>
  <c r="M727" i="39"/>
  <c r="Q727" i="39"/>
  <c r="J727" i="39"/>
  <c r="N727" i="39"/>
  <c r="R727" i="39"/>
  <c r="K727" i="39"/>
  <c r="O727" i="39"/>
  <c r="K724" i="39"/>
  <c r="O724" i="39"/>
  <c r="L724" i="39"/>
  <c r="P724" i="39"/>
  <c r="M724" i="39"/>
  <c r="Q724" i="39"/>
  <c r="J724" i="39"/>
  <c r="N724" i="39"/>
  <c r="R724" i="39"/>
  <c r="J721" i="39"/>
  <c r="N721" i="39"/>
  <c r="R721" i="39"/>
  <c r="K721" i="39"/>
  <c r="O721" i="39"/>
  <c r="L721" i="39"/>
  <c r="P721" i="39"/>
  <c r="Q721" i="39"/>
  <c r="M721" i="39"/>
  <c r="L719" i="39"/>
  <c r="P719" i="39"/>
  <c r="M719" i="39"/>
  <c r="Q719" i="39"/>
  <c r="J719" i="39"/>
  <c r="N719" i="39"/>
  <c r="R719" i="39"/>
  <c r="K719" i="39"/>
  <c r="O719" i="39"/>
  <c r="K716" i="39"/>
  <c r="O716" i="39"/>
  <c r="L716" i="39"/>
  <c r="P716" i="39"/>
  <c r="M716" i="39"/>
  <c r="Q716" i="39"/>
  <c r="N716" i="39"/>
  <c r="R716" i="39"/>
  <c r="J716" i="39"/>
  <c r="J713" i="39"/>
  <c r="N713" i="39"/>
  <c r="R713" i="39"/>
  <c r="K713" i="39"/>
  <c r="O713" i="39"/>
  <c r="L713" i="39"/>
  <c r="P713" i="39"/>
  <c r="M713" i="39"/>
  <c r="Q713" i="39"/>
  <c r="L711" i="39"/>
  <c r="P711" i="39"/>
  <c r="M711" i="39"/>
  <c r="Q711" i="39"/>
  <c r="J711" i="39"/>
  <c r="N711" i="39"/>
  <c r="R711" i="39"/>
  <c r="K711" i="39"/>
  <c r="O711" i="39"/>
  <c r="I708" i="39"/>
  <c r="K708" i="39"/>
  <c r="O708" i="39"/>
  <c r="L708" i="39"/>
  <c r="P708" i="39"/>
  <c r="M708" i="39"/>
  <c r="Q708" i="39"/>
  <c r="J708" i="39"/>
  <c r="N708" i="39"/>
  <c r="R708" i="39"/>
  <c r="I700" i="39"/>
  <c r="K700" i="39"/>
  <c r="O700" i="39"/>
  <c r="L700" i="39"/>
  <c r="P700" i="39"/>
  <c r="M700" i="39"/>
  <c r="Q700" i="39"/>
  <c r="N700" i="39"/>
  <c r="R700" i="39"/>
  <c r="J700" i="39"/>
  <c r="I692" i="39"/>
  <c r="K692" i="39"/>
  <c r="O692" i="39"/>
  <c r="L692" i="39"/>
  <c r="P692" i="39"/>
  <c r="M692" i="39"/>
  <c r="Q692" i="39"/>
  <c r="J692" i="39"/>
  <c r="N692" i="39"/>
  <c r="R692" i="39"/>
  <c r="I684" i="39"/>
  <c r="K684" i="39"/>
  <c r="O684" i="39"/>
  <c r="L684" i="39"/>
  <c r="P684" i="39"/>
  <c r="M684" i="39"/>
  <c r="Q684" i="39"/>
  <c r="N684" i="39"/>
  <c r="R684" i="39"/>
  <c r="J684" i="39"/>
  <c r="M678" i="39"/>
  <c r="Q678" i="39"/>
  <c r="J678" i="39"/>
  <c r="N678" i="39"/>
  <c r="R678" i="39"/>
  <c r="K678" i="39"/>
  <c r="O678" i="39"/>
  <c r="L678" i="39"/>
  <c r="P678" i="39"/>
  <c r="I675" i="39"/>
  <c r="L675" i="39"/>
  <c r="P675" i="39"/>
  <c r="M675" i="39"/>
  <c r="Q675" i="39"/>
  <c r="J675" i="39"/>
  <c r="N675" i="39"/>
  <c r="R675" i="39"/>
  <c r="O675" i="39"/>
  <c r="K675" i="39"/>
  <c r="I667" i="39"/>
  <c r="L667" i="39"/>
  <c r="P667" i="39"/>
  <c r="M667" i="39"/>
  <c r="Q667" i="39"/>
  <c r="J667" i="39"/>
  <c r="N667" i="39"/>
  <c r="R667" i="39"/>
  <c r="K667" i="39"/>
  <c r="O667" i="39"/>
  <c r="I659" i="39"/>
  <c r="L659" i="39"/>
  <c r="P659" i="39"/>
  <c r="M659" i="39"/>
  <c r="Q659" i="39"/>
  <c r="J659" i="39"/>
  <c r="N659" i="39"/>
  <c r="R659" i="39"/>
  <c r="O659" i="39"/>
  <c r="K659" i="39"/>
  <c r="J653" i="39"/>
  <c r="N653" i="39"/>
  <c r="R653" i="39"/>
  <c r="K653" i="39"/>
  <c r="O653" i="39"/>
  <c r="L653" i="39"/>
  <c r="P653" i="39"/>
  <c r="M653" i="39"/>
  <c r="Q653" i="39"/>
  <c r="L651" i="39"/>
  <c r="P651" i="39"/>
  <c r="J651" i="39"/>
  <c r="N651" i="39"/>
  <c r="R651" i="39"/>
  <c r="K651" i="39"/>
  <c r="M651" i="39"/>
  <c r="O651" i="39"/>
  <c r="Q651" i="39"/>
  <c r="I646" i="39"/>
  <c r="M646" i="39"/>
  <c r="Q646" i="39"/>
  <c r="J646" i="39"/>
  <c r="N646" i="39"/>
  <c r="R646" i="39"/>
  <c r="K646" i="39"/>
  <c r="O646" i="39"/>
  <c r="L646" i="39"/>
  <c r="P646" i="39"/>
  <c r="J641" i="39"/>
  <c r="N641" i="39"/>
  <c r="R641" i="39"/>
  <c r="K641" i="39"/>
  <c r="O641" i="39"/>
  <c r="L641" i="39"/>
  <c r="P641" i="39"/>
  <c r="M641" i="39"/>
  <c r="Q641" i="39"/>
  <c r="J633" i="39"/>
  <c r="N633" i="39"/>
  <c r="R633" i="39"/>
  <c r="K633" i="39"/>
  <c r="O633" i="39"/>
  <c r="L633" i="39"/>
  <c r="P633" i="39"/>
  <c r="M633" i="39"/>
  <c r="Q633" i="39"/>
  <c r="I630" i="39"/>
  <c r="M630" i="39"/>
  <c r="Q630" i="39"/>
  <c r="J630" i="39"/>
  <c r="N630" i="39"/>
  <c r="R630" i="39"/>
  <c r="K630" i="39"/>
  <c r="O630" i="39"/>
  <c r="L630" i="39"/>
  <c r="P630" i="39"/>
  <c r="K628" i="39"/>
  <c r="O628" i="39"/>
  <c r="L628" i="39"/>
  <c r="P628" i="39"/>
  <c r="M628" i="39"/>
  <c r="Q628" i="39"/>
  <c r="J628" i="39"/>
  <c r="N628" i="39"/>
  <c r="R628" i="39"/>
  <c r="J625" i="39"/>
  <c r="N625" i="39"/>
  <c r="R625" i="39"/>
  <c r="K625" i="39"/>
  <c r="O625" i="39"/>
  <c r="L625" i="39"/>
  <c r="P625" i="39"/>
  <c r="M625" i="39"/>
  <c r="Q625" i="39"/>
  <c r="I622" i="39"/>
  <c r="M622" i="39"/>
  <c r="Q622" i="39"/>
  <c r="J622" i="39"/>
  <c r="N622" i="39"/>
  <c r="R622" i="39"/>
  <c r="K622" i="39"/>
  <c r="O622" i="39"/>
  <c r="P622" i="39"/>
  <c r="L622" i="39"/>
  <c r="K620" i="39"/>
  <c r="O620" i="39"/>
  <c r="L620" i="39"/>
  <c r="P620" i="39"/>
  <c r="M620" i="39"/>
  <c r="Q620" i="39"/>
  <c r="R620" i="39"/>
  <c r="J620" i="39"/>
  <c r="N620" i="39"/>
  <c r="J617" i="39"/>
  <c r="N617" i="39"/>
  <c r="R617" i="39"/>
  <c r="K617" i="39"/>
  <c r="O617" i="39"/>
  <c r="L617" i="39"/>
  <c r="P617" i="39"/>
  <c r="M617" i="39"/>
  <c r="Q617" i="39"/>
  <c r="I614" i="39"/>
  <c r="M614" i="39"/>
  <c r="Q614" i="39"/>
  <c r="J614" i="39"/>
  <c r="N614" i="39"/>
  <c r="R614" i="39"/>
  <c r="K614" i="39"/>
  <c r="O614" i="39"/>
  <c r="L614" i="39"/>
  <c r="P614" i="39"/>
  <c r="K612" i="39"/>
  <c r="O612" i="39"/>
  <c r="L612" i="39"/>
  <c r="P612" i="39"/>
  <c r="M612" i="39"/>
  <c r="Q612" i="39"/>
  <c r="J612" i="39"/>
  <c r="N612" i="39"/>
  <c r="R612" i="39"/>
  <c r="J609" i="39"/>
  <c r="N609" i="39"/>
  <c r="R609" i="39"/>
  <c r="K609" i="39"/>
  <c r="O609" i="39"/>
  <c r="L609" i="39"/>
  <c r="P609" i="39"/>
  <c r="M609" i="39"/>
  <c r="Q609" i="39"/>
  <c r="I606" i="39"/>
  <c r="M606" i="39"/>
  <c r="Q606" i="39"/>
  <c r="J606" i="39"/>
  <c r="N606" i="39"/>
  <c r="R606" i="39"/>
  <c r="K606" i="39"/>
  <c r="O606" i="39"/>
  <c r="P606" i="39"/>
  <c r="L606" i="39"/>
  <c r="K604" i="39"/>
  <c r="O604" i="39"/>
  <c r="L604" i="39"/>
  <c r="P604" i="39"/>
  <c r="M604" i="39"/>
  <c r="Q604" i="39"/>
  <c r="R604" i="39"/>
  <c r="J604" i="39"/>
  <c r="N604" i="39"/>
  <c r="J601" i="39"/>
  <c r="N601" i="39"/>
  <c r="R601" i="39"/>
  <c r="K601" i="39"/>
  <c r="O601" i="39"/>
  <c r="L601" i="39"/>
  <c r="P601" i="39"/>
  <c r="M601" i="39"/>
  <c r="Q601" i="39"/>
  <c r="I598" i="39"/>
  <c r="M598" i="39"/>
  <c r="Q598" i="39"/>
  <c r="J598" i="39"/>
  <c r="N598" i="39"/>
  <c r="R598" i="39"/>
  <c r="K598" i="39"/>
  <c r="O598" i="39"/>
  <c r="L598" i="39"/>
  <c r="P598" i="39"/>
  <c r="K596" i="39"/>
  <c r="O596" i="39"/>
  <c r="L596" i="39"/>
  <c r="P596" i="39"/>
  <c r="M596" i="39"/>
  <c r="Q596" i="39"/>
  <c r="J596" i="39"/>
  <c r="N596" i="39"/>
  <c r="R596" i="39"/>
  <c r="J593" i="39"/>
  <c r="N593" i="39"/>
  <c r="R593" i="39"/>
  <c r="K593" i="39"/>
  <c r="O593" i="39"/>
  <c r="L593" i="39"/>
  <c r="P593" i="39"/>
  <c r="M593" i="39"/>
  <c r="Q593" i="39"/>
  <c r="I590" i="39"/>
  <c r="M590" i="39"/>
  <c r="Q590" i="39"/>
  <c r="J590" i="39"/>
  <c r="N590" i="39"/>
  <c r="R590" i="39"/>
  <c r="K590" i="39"/>
  <c r="O590" i="39"/>
  <c r="P590" i="39"/>
  <c r="L590" i="39"/>
  <c r="K588" i="39"/>
  <c r="O588" i="39"/>
  <c r="L588" i="39"/>
  <c r="P588" i="39"/>
  <c r="M588" i="39"/>
  <c r="Q588" i="39"/>
  <c r="R588" i="39"/>
  <c r="J588" i="39"/>
  <c r="N588" i="39"/>
  <c r="J585" i="39"/>
  <c r="N585" i="39"/>
  <c r="R585" i="39"/>
  <c r="K585" i="39"/>
  <c r="O585" i="39"/>
  <c r="L585" i="39"/>
  <c r="P585" i="39"/>
  <c r="M585" i="39"/>
  <c r="Q585" i="39"/>
  <c r="I582" i="39"/>
  <c r="M582" i="39"/>
  <c r="Q582" i="39"/>
  <c r="J582" i="39"/>
  <c r="N582" i="39"/>
  <c r="R582" i="39"/>
  <c r="K582" i="39"/>
  <c r="O582" i="39"/>
  <c r="L582" i="39"/>
  <c r="P582" i="39"/>
  <c r="K580" i="39"/>
  <c r="O580" i="39"/>
  <c r="L580" i="39"/>
  <c r="P580" i="39"/>
  <c r="M580" i="39"/>
  <c r="Q580" i="39"/>
  <c r="J580" i="39"/>
  <c r="N580" i="39"/>
  <c r="R580" i="39"/>
  <c r="J577" i="39"/>
  <c r="N577" i="39"/>
  <c r="R577" i="39"/>
  <c r="K577" i="39"/>
  <c r="O577" i="39"/>
  <c r="L577" i="39"/>
  <c r="P577" i="39"/>
  <c r="M577" i="39"/>
  <c r="Q577" i="39"/>
  <c r="I574" i="39"/>
  <c r="M574" i="39"/>
  <c r="Q574" i="39"/>
  <c r="J574" i="39"/>
  <c r="N574" i="39"/>
  <c r="R574" i="39"/>
  <c r="K574" i="39"/>
  <c r="O574" i="39"/>
  <c r="P574" i="39"/>
  <c r="L574" i="39"/>
  <c r="K572" i="39"/>
  <c r="O572" i="39"/>
  <c r="L572" i="39"/>
  <c r="P572" i="39"/>
  <c r="M572" i="39"/>
  <c r="Q572" i="39"/>
  <c r="R572" i="39"/>
  <c r="J572" i="39"/>
  <c r="N572" i="39"/>
  <c r="J569" i="39"/>
  <c r="N569" i="39"/>
  <c r="R569" i="39"/>
  <c r="K569" i="39"/>
  <c r="O569" i="39"/>
  <c r="L569" i="39"/>
  <c r="P569" i="39"/>
  <c r="M569" i="39"/>
  <c r="Q569" i="39"/>
  <c r="I566" i="39"/>
  <c r="M566" i="39"/>
  <c r="Q566" i="39"/>
  <c r="J566" i="39"/>
  <c r="N566" i="39"/>
  <c r="R566" i="39"/>
  <c r="K566" i="39"/>
  <c r="O566" i="39"/>
  <c r="L566" i="39"/>
  <c r="P566" i="39"/>
  <c r="K564" i="39"/>
  <c r="O564" i="39"/>
  <c r="L564" i="39"/>
  <c r="P564" i="39"/>
  <c r="M564" i="39"/>
  <c r="Q564" i="39"/>
  <c r="J564" i="39"/>
  <c r="N564" i="39"/>
  <c r="R564" i="39"/>
  <c r="J561" i="39"/>
  <c r="N561" i="39"/>
  <c r="R561" i="39"/>
  <c r="K561" i="39"/>
  <c r="O561" i="39"/>
  <c r="L561" i="39"/>
  <c r="P561" i="39"/>
  <c r="M561" i="39"/>
  <c r="Q561" i="39"/>
  <c r="I558" i="39"/>
  <c r="M558" i="39"/>
  <c r="Q558" i="39"/>
  <c r="J558" i="39"/>
  <c r="N558" i="39"/>
  <c r="R558" i="39"/>
  <c r="K558" i="39"/>
  <c r="O558" i="39"/>
  <c r="P558" i="39"/>
  <c r="L558" i="39"/>
  <c r="K556" i="39"/>
  <c r="O556" i="39"/>
  <c r="L556" i="39"/>
  <c r="P556" i="39"/>
  <c r="M556" i="39"/>
  <c r="Q556" i="39"/>
  <c r="R556" i="39"/>
  <c r="J556" i="39"/>
  <c r="N556" i="39"/>
  <c r="J553" i="39"/>
  <c r="N553" i="39"/>
  <c r="R553" i="39"/>
  <c r="K553" i="39"/>
  <c r="O553" i="39"/>
  <c r="L553" i="39"/>
  <c r="P553" i="39"/>
  <c r="M553" i="39"/>
  <c r="Q553" i="39"/>
  <c r="I550" i="39"/>
  <c r="M550" i="39"/>
  <c r="Q550" i="39"/>
  <c r="J550" i="39"/>
  <c r="N550" i="39"/>
  <c r="R550" i="39"/>
  <c r="K550" i="39"/>
  <c r="O550" i="39"/>
  <c r="L550" i="39"/>
  <c r="P550" i="39"/>
  <c r="K548" i="39"/>
  <c r="O548" i="39"/>
  <c r="L548" i="39"/>
  <c r="P548" i="39"/>
  <c r="M548" i="39"/>
  <c r="Q548" i="39"/>
  <c r="J548" i="39"/>
  <c r="N548" i="39"/>
  <c r="R548" i="39"/>
  <c r="J544" i="39"/>
  <c r="N544" i="39"/>
  <c r="R544" i="39"/>
  <c r="K544" i="39"/>
  <c r="O544" i="39"/>
  <c r="L544" i="39"/>
  <c r="P544" i="39"/>
  <c r="M544" i="39"/>
  <c r="Q544" i="39"/>
  <c r="I541" i="39"/>
  <c r="M541" i="39"/>
  <c r="Q541" i="39"/>
  <c r="J541" i="39"/>
  <c r="N541" i="39"/>
  <c r="R541" i="39"/>
  <c r="K541" i="39"/>
  <c r="O541" i="39"/>
  <c r="P541" i="39"/>
  <c r="L541" i="39"/>
  <c r="K539" i="39"/>
  <c r="O539" i="39"/>
  <c r="M539" i="39"/>
  <c r="Q539" i="39"/>
  <c r="J539" i="39"/>
  <c r="R539" i="39"/>
  <c r="L539" i="39"/>
  <c r="N539" i="39"/>
  <c r="P539" i="39"/>
  <c r="J536" i="39"/>
  <c r="N536" i="39"/>
  <c r="R536" i="39"/>
  <c r="L536" i="39"/>
  <c r="P536" i="39"/>
  <c r="M536" i="39"/>
  <c r="O536" i="39"/>
  <c r="Q536" i="39"/>
  <c r="K536" i="39"/>
  <c r="I532" i="39"/>
  <c r="M532" i="39"/>
  <c r="Q532" i="39"/>
  <c r="K532" i="39"/>
  <c r="O532" i="39"/>
  <c r="P532" i="39"/>
  <c r="J532" i="39"/>
  <c r="R532" i="39"/>
  <c r="L532" i="39"/>
  <c r="N532" i="39"/>
  <c r="K530" i="39"/>
  <c r="O530" i="39"/>
  <c r="M530" i="39"/>
  <c r="Q530" i="39"/>
  <c r="J530" i="39"/>
  <c r="R530" i="39"/>
  <c r="L530" i="39"/>
  <c r="N530" i="39"/>
  <c r="P530" i="39"/>
  <c r="J527" i="39"/>
  <c r="N527" i="39"/>
  <c r="R527" i="39"/>
  <c r="L527" i="39"/>
  <c r="P527" i="39"/>
  <c r="M527" i="39"/>
  <c r="O527" i="39"/>
  <c r="Q527" i="39"/>
  <c r="K527" i="39"/>
  <c r="I524" i="39"/>
  <c r="M524" i="39"/>
  <c r="Q524" i="39"/>
  <c r="K524" i="39"/>
  <c r="O524" i="39"/>
  <c r="P524" i="39"/>
  <c r="J524" i="39"/>
  <c r="R524" i="39"/>
  <c r="L524" i="39"/>
  <c r="N524" i="39"/>
  <c r="K522" i="39"/>
  <c r="O522" i="39"/>
  <c r="M522" i="39"/>
  <c r="Q522" i="39"/>
  <c r="J522" i="39"/>
  <c r="R522" i="39"/>
  <c r="L522" i="39"/>
  <c r="N522" i="39"/>
  <c r="P522" i="39"/>
  <c r="J519" i="39"/>
  <c r="N519" i="39"/>
  <c r="R519" i="39"/>
  <c r="L519" i="39"/>
  <c r="P519" i="39"/>
  <c r="M519" i="39"/>
  <c r="O519" i="39"/>
  <c r="Q519" i="39"/>
  <c r="K519" i="39"/>
  <c r="I516" i="39"/>
  <c r="M516" i="39"/>
  <c r="Q516" i="39"/>
  <c r="K516" i="39"/>
  <c r="O516" i="39"/>
  <c r="P516" i="39"/>
  <c r="J516" i="39"/>
  <c r="R516" i="39"/>
  <c r="L516" i="39"/>
  <c r="N516" i="39"/>
  <c r="K514" i="39"/>
  <c r="O514" i="39"/>
  <c r="L514" i="39"/>
  <c r="M514" i="39"/>
  <c r="Q514" i="39"/>
  <c r="R514" i="39"/>
  <c r="J514" i="39"/>
  <c r="N514" i="39"/>
  <c r="P514" i="39"/>
  <c r="J511" i="39"/>
  <c r="N511" i="39"/>
  <c r="R511" i="39"/>
  <c r="K511" i="39"/>
  <c r="O511" i="39"/>
  <c r="L511" i="39"/>
  <c r="P511" i="39"/>
  <c r="Q511" i="39"/>
  <c r="M511" i="39"/>
  <c r="I508" i="39"/>
  <c r="M508" i="39"/>
  <c r="Q508" i="39"/>
  <c r="J508" i="39"/>
  <c r="N508" i="39"/>
  <c r="R508" i="39"/>
  <c r="K508" i="39"/>
  <c r="O508" i="39"/>
  <c r="L508" i="39"/>
  <c r="P508" i="39"/>
  <c r="K506" i="39"/>
  <c r="O506" i="39"/>
  <c r="L506" i="39"/>
  <c r="P506" i="39"/>
  <c r="M506" i="39"/>
  <c r="Q506" i="39"/>
  <c r="N506" i="39"/>
  <c r="R506" i="39"/>
  <c r="J506" i="39"/>
  <c r="J503" i="39"/>
  <c r="N503" i="39"/>
  <c r="R503" i="39"/>
  <c r="K503" i="39"/>
  <c r="O503" i="39"/>
  <c r="L503" i="39"/>
  <c r="P503" i="39"/>
  <c r="M503" i="39"/>
  <c r="Q503" i="39"/>
  <c r="I500" i="39"/>
  <c r="M500" i="39"/>
  <c r="Q500" i="39"/>
  <c r="J500" i="39"/>
  <c r="N500" i="39"/>
  <c r="R500" i="39"/>
  <c r="K500" i="39"/>
  <c r="O500" i="39"/>
  <c r="L500" i="39"/>
  <c r="P500" i="39"/>
  <c r="K498" i="39"/>
  <c r="O498" i="39"/>
  <c r="L498" i="39"/>
  <c r="P498" i="39"/>
  <c r="M498" i="39"/>
  <c r="Q498" i="39"/>
  <c r="J498" i="39"/>
  <c r="N498" i="39"/>
  <c r="R498" i="39"/>
  <c r="J495" i="39"/>
  <c r="N495" i="39"/>
  <c r="R495" i="39"/>
  <c r="K495" i="39"/>
  <c r="O495" i="39"/>
  <c r="L495" i="39"/>
  <c r="P495" i="39"/>
  <c r="Q495" i="39"/>
  <c r="M495" i="39"/>
  <c r="I492" i="39"/>
  <c r="M492" i="39"/>
  <c r="Q492" i="39"/>
  <c r="J492" i="39"/>
  <c r="N492" i="39"/>
  <c r="R492" i="39"/>
  <c r="K492" i="39"/>
  <c r="O492" i="39"/>
  <c r="L492" i="39"/>
  <c r="P492" i="39"/>
  <c r="K490" i="39"/>
  <c r="O490" i="39"/>
  <c r="L490" i="39"/>
  <c r="P490" i="39"/>
  <c r="M490" i="39"/>
  <c r="Q490" i="39"/>
  <c r="N490" i="39"/>
  <c r="R490" i="39"/>
  <c r="J490" i="39"/>
  <c r="J487" i="39"/>
  <c r="N487" i="39"/>
  <c r="R487" i="39"/>
  <c r="K487" i="39"/>
  <c r="O487" i="39"/>
  <c r="L487" i="39"/>
  <c r="P487" i="39"/>
  <c r="M487" i="39"/>
  <c r="Q487" i="39"/>
  <c r="I484" i="39"/>
  <c r="M484" i="39"/>
  <c r="Q484" i="39"/>
  <c r="J484" i="39"/>
  <c r="N484" i="39"/>
  <c r="R484" i="39"/>
  <c r="K484" i="39"/>
  <c r="O484" i="39"/>
  <c r="L484" i="39"/>
  <c r="P484" i="39"/>
  <c r="K482" i="39"/>
  <c r="O482" i="39"/>
  <c r="L482" i="39"/>
  <c r="P482" i="39"/>
  <c r="M482" i="39"/>
  <c r="Q482" i="39"/>
  <c r="J482" i="39"/>
  <c r="N482" i="39"/>
  <c r="R482" i="39"/>
  <c r="J479" i="39"/>
  <c r="N479" i="39"/>
  <c r="R479" i="39"/>
  <c r="K479" i="39"/>
  <c r="O479" i="39"/>
  <c r="L479" i="39"/>
  <c r="P479" i="39"/>
  <c r="Q479" i="39"/>
  <c r="M479" i="39"/>
  <c r="I476" i="39"/>
  <c r="M476" i="39"/>
  <c r="Q476" i="39"/>
  <c r="J476" i="39"/>
  <c r="N476" i="39"/>
  <c r="R476" i="39"/>
  <c r="K476" i="39"/>
  <c r="O476" i="39"/>
  <c r="L476" i="39"/>
  <c r="P476" i="39"/>
  <c r="K474" i="39"/>
  <c r="O474" i="39"/>
  <c r="L474" i="39"/>
  <c r="P474" i="39"/>
  <c r="M474" i="39"/>
  <c r="Q474" i="39"/>
  <c r="N474" i="39"/>
  <c r="R474" i="39"/>
  <c r="J474" i="39"/>
  <c r="J471" i="39"/>
  <c r="N471" i="39"/>
  <c r="R471" i="39"/>
  <c r="K471" i="39"/>
  <c r="O471" i="39"/>
  <c r="L471" i="39"/>
  <c r="P471" i="39"/>
  <c r="M471" i="39"/>
  <c r="Q471" i="39"/>
  <c r="I468" i="39"/>
  <c r="M468" i="39"/>
  <c r="Q468" i="39"/>
  <c r="J468" i="39"/>
  <c r="N468" i="39"/>
  <c r="R468" i="39"/>
  <c r="K468" i="39"/>
  <c r="O468" i="39"/>
  <c r="L468" i="39"/>
  <c r="P468" i="39"/>
  <c r="K466" i="39"/>
  <c r="O466" i="39"/>
  <c r="L466" i="39"/>
  <c r="P466" i="39"/>
  <c r="M466" i="39"/>
  <c r="Q466" i="39"/>
  <c r="J466" i="39"/>
  <c r="N466" i="39"/>
  <c r="R466" i="39"/>
  <c r="J463" i="39"/>
  <c r="N463" i="39"/>
  <c r="R463" i="39"/>
  <c r="K463" i="39"/>
  <c r="O463" i="39"/>
  <c r="L463" i="39"/>
  <c r="P463" i="39"/>
  <c r="Q463" i="39"/>
  <c r="M463" i="39"/>
  <c r="I460" i="39"/>
  <c r="M460" i="39"/>
  <c r="Q460" i="39"/>
  <c r="J460" i="39"/>
  <c r="N460" i="39"/>
  <c r="R460" i="39"/>
  <c r="K460" i="39"/>
  <c r="O460" i="39"/>
  <c r="L460" i="39"/>
  <c r="P460" i="39"/>
  <c r="K458" i="39"/>
  <c r="O458" i="39"/>
  <c r="L458" i="39"/>
  <c r="P458" i="39"/>
  <c r="M458" i="39"/>
  <c r="Q458" i="39"/>
  <c r="N458" i="39"/>
  <c r="R458" i="39"/>
  <c r="J458" i="39"/>
  <c r="J455" i="39"/>
  <c r="N455" i="39"/>
  <c r="R455" i="39"/>
  <c r="K455" i="39"/>
  <c r="O455" i="39"/>
  <c r="L455" i="39"/>
  <c r="P455" i="39"/>
  <c r="M455" i="39"/>
  <c r="Q455" i="39"/>
  <c r="I452" i="39"/>
  <c r="M452" i="39"/>
  <c r="Q452" i="39"/>
  <c r="J452" i="39"/>
  <c r="N452" i="39"/>
  <c r="R452" i="39"/>
  <c r="K452" i="39"/>
  <c r="O452" i="39"/>
  <c r="L452" i="39"/>
  <c r="P452" i="39"/>
  <c r="K450" i="39"/>
  <c r="O450" i="39"/>
  <c r="L450" i="39"/>
  <c r="P450" i="39"/>
  <c r="M450" i="39"/>
  <c r="Q450" i="39"/>
  <c r="J450" i="39"/>
  <c r="N450" i="39"/>
  <c r="R450" i="39"/>
  <c r="J447" i="39"/>
  <c r="N447" i="39"/>
  <c r="R447" i="39"/>
  <c r="K447" i="39"/>
  <c r="O447" i="39"/>
  <c r="L447" i="39"/>
  <c r="P447" i="39"/>
  <c r="Q447" i="39"/>
  <c r="M447" i="39"/>
  <c r="I444" i="39"/>
  <c r="M444" i="39"/>
  <c r="Q444" i="39"/>
  <c r="J444" i="39"/>
  <c r="N444" i="39"/>
  <c r="R444" i="39"/>
  <c r="K444" i="39"/>
  <c r="O444" i="39"/>
  <c r="L444" i="39"/>
  <c r="P444" i="39"/>
  <c r="K442" i="39"/>
  <c r="O442" i="39"/>
  <c r="L442" i="39"/>
  <c r="P442" i="39"/>
  <c r="M442" i="39"/>
  <c r="Q442" i="39"/>
  <c r="N442" i="39"/>
  <c r="R442" i="39"/>
  <c r="J442" i="39"/>
  <c r="I436" i="39"/>
  <c r="M436" i="39"/>
  <c r="Q436" i="39"/>
  <c r="J436" i="39"/>
  <c r="N436" i="39"/>
  <c r="R436" i="39"/>
  <c r="K436" i="39"/>
  <c r="O436" i="39"/>
  <c r="L436" i="39"/>
  <c r="P436" i="39"/>
  <c r="I428" i="39"/>
  <c r="M428" i="39"/>
  <c r="Q428" i="39"/>
  <c r="J428" i="39"/>
  <c r="N428" i="39"/>
  <c r="R428" i="39"/>
  <c r="K428" i="39"/>
  <c r="O428" i="39"/>
  <c r="L428" i="39"/>
  <c r="P428" i="39"/>
  <c r="I420" i="39"/>
  <c r="L420" i="39"/>
  <c r="P420" i="39"/>
  <c r="M420" i="39"/>
  <c r="Q420" i="39"/>
  <c r="J420" i="39"/>
  <c r="N420" i="39"/>
  <c r="R420" i="39"/>
  <c r="K420" i="39"/>
  <c r="O420" i="39"/>
  <c r="I412" i="39"/>
  <c r="L412" i="39"/>
  <c r="P412" i="39"/>
  <c r="M412" i="39"/>
  <c r="Q412" i="39"/>
  <c r="J412" i="39"/>
  <c r="N412" i="39"/>
  <c r="R412" i="39"/>
  <c r="O412" i="39"/>
  <c r="K412" i="39"/>
  <c r="I404" i="39"/>
  <c r="L404" i="39"/>
  <c r="P404" i="39"/>
  <c r="M404" i="39"/>
  <c r="Q404" i="39"/>
  <c r="J404" i="39"/>
  <c r="N404" i="39"/>
  <c r="R404" i="39"/>
  <c r="K404" i="39"/>
  <c r="O404" i="39"/>
  <c r="I396" i="39"/>
  <c r="L396" i="39"/>
  <c r="P396" i="39"/>
  <c r="M396" i="39"/>
  <c r="Q396" i="39"/>
  <c r="J396" i="39"/>
  <c r="N396" i="39"/>
  <c r="R396" i="39"/>
  <c r="O396" i="39"/>
  <c r="K396" i="39"/>
  <c r="I388" i="39"/>
  <c r="L388" i="39"/>
  <c r="P388" i="39"/>
  <c r="M388" i="39"/>
  <c r="Q388" i="39"/>
  <c r="J388" i="39"/>
  <c r="N388" i="39"/>
  <c r="R388" i="39"/>
  <c r="K388" i="39"/>
  <c r="O388" i="39"/>
  <c r="K385" i="39"/>
  <c r="O385" i="39"/>
  <c r="L385" i="39"/>
  <c r="P385" i="39"/>
  <c r="M385" i="39"/>
  <c r="Q385" i="39"/>
  <c r="R385" i="39"/>
  <c r="J385" i="39"/>
  <c r="N385" i="39"/>
  <c r="M383" i="39"/>
  <c r="Q383" i="39"/>
  <c r="J383" i="39"/>
  <c r="N383" i="39"/>
  <c r="R383" i="39"/>
  <c r="K383" i="39"/>
  <c r="O383" i="39"/>
  <c r="L383" i="39"/>
  <c r="P383" i="39"/>
  <c r="L380" i="39"/>
  <c r="P380" i="39"/>
  <c r="M380" i="39"/>
  <c r="Q380" i="39"/>
  <c r="J380" i="39"/>
  <c r="N380" i="39"/>
  <c r="R380" i="39"/>
  <c r="O380" i="39"/>
  <c r="K380" i="39"/>
  <c r="K377" i="39"/>
  <c r="O377" i="39"/>
  <c r="L377" i="39"/>
  <c r="P377" i="39"/>
  <c r="M377" i="39"/>
  <c r="Q377" i="39"/>
  <c r="J377" i="39"/>
  <c r="N377" i="39"/>
  <c r="R377" i="39"/>
  <c r="M375" i="39"/>
  <c r="Q375" i="39"/>
  <c r="J375" i="39"/>
  <c r="N375" i="39"/>
  <c r="R375" i="39"/>
  <c r="K375" i="39"/>
  <c r="O375" i="39"/>
  <c r="L375" i="39"/>
  <c r="P375" i="39"/>
  <c r="L372" i="39"/>
  <c r="P372" i="39"/>
  <c r="M372" i="39"/>
  <c r="Q372" i="39"/>
  <c r="J372" i="39"/>
  <c r="N372" i="39"/>
  <c r="R372" i="39"/>
  <c r="K372" i="39"/>
  <c r="O372" i="39"/>
  <c r="K369" i="39"/>
  <c r="O369" i="39"/>
  <c r="L369" i="39"/>
  <c r="P369" i="39"/>
  <c r="M369" i="39"/>
  <c r="Q369" i="39"/>
  <c r="R369" i="39"/>
  <c r="J369" i="39"/>
  <c r="N369" i="39"/>
  <c r="M367" i="39"/>
  <c r="Q367" i="39"/>
  <c r="J367" i="39"/>
  <c r="N367" i="39"/>
  <c r="R367" i="39"/>
  <c r="K367" i="39"/>
  <c r="O367" i="39"/>
  <c r="L367" i="39"/>
  <c r="P367" i="39"/>
  <c r="L364" i="39"/>
  <c r="P364" i="39"/>
  <c r="M364" i="39"/>
  <c r="Q364" i="39"/>
  <c r="J364" i="39"/>
  <c r="N364" i="39"/>
  <c r="R364" i="39"/>
  <c r="O364" i="39"/>
  <c r="K364" i="39"/>
  <c r="K361" i="39"/>
  <c r="O361" i="39"/>
  <c r="L361" i="39"/>
  <c r="P361" i="39"/>
  <c r="M361" i="39"/>
  <c r="Q361" i="39"/>
  <c r="J361" i="39"/>
  <c r="N361" i="39"/>
  <c r="R361" i="39"/>
  <c r="M359" i="39"/>
  <c r="Q359" i="39"/>
  <c r="J359" i="39"/>
  <c r="N359" i="39"/>
  <c r="R359" i="39"/>
  <c r="K359" i="39"/>
  <c r="O359" i="39"/>
  <c r="L359" i="39"/>
  <c r="P359" i="39"/>
  <c r="L356" i="39"/>
  <c r="P356" i="39"/>
  <c r="M356" i="39"/>
  <c r="Q356" i="39"/>
  <c r="J356" i="39"/>
  <c r="N356" i="39"/>
  <c r="R356" i="39"/>
  <c r="K356" i="39"/>
  <c r="O356" i="39"/>
  <c r="K353" i="39"/>
  <c r="O353" i="39"/>
  <c r="L353" i="39"/>
  <c r="P353" i="39"/>
  <c r="M353" i="39"/>
  <c r="Q353" i="39"/>
  <c r="R353" i="39"/>
  <c r="J353" i="39"/>
  <c r="N353" i="39"/>
  <c r="M351" i="39"/>
  <c r="Q351" i="39"/>
  <c r="J351" i="39"/>
  <c r="N351" i="39"/>
  <c r="R351" i="39"/>
  <c r="K351" i="39"/>
  <c r="O351" i="39"/>
  <c r="L351" i="39"/>
  <c r="P351" i="39"/>
  <c r="L348" i="39"/>
  <c r="P348" i="39"/>
  <c r="M348" i="39"/>
  <c r="Q348" i="39"/>
  <c r="J348" i="39"/>
  <c r="N348" i="39"/>
  <c r="R348" i="39"/>
  <c r="O348" i="39"/>
  <c r="K348" i="39"/>
  <c r="K345" i="39"/>
  <c r="O345" i="39"/>
  <c r="L345" i="39"/>
  <c r="P345" i="39"/>
  <c r="M345" i="39"/>
  <c r="Q345" i="39"/>
  <c r="J345" i="39"/>
  <c r="N345" i="39"/>
  <c r="R345" i="39"/>
  <c r="M343" i="39"/>
  <c r="Q343" i="39"/>
  <c r="J343" i="39"/>
  <c r="N343" i="39"/>
  <c r="R343" i="39"/>
  <c r="K343" i="39"/>
  <c r="O343" i="39"/>
  <c r="L343" i="39"/>
  <c r="P343" i="39"/>
  <c r="L340" i="39"/>
  <c r="P340" i="39"/>
  <c r="M340" i="39"/>
  <c r="Q340" i="39"/>
  <c r="J340" i="39"/>
  <c r="N340" i="39"/>
  <c r="R340" i="39"/>
  <c r="K340" i="39"/>
  <c r="O340" i="39"/>
  <c r="J338" i="39"/>
  <c r="N338" i="39"/>
  <c r="R338" i="39"/>
  <c r="K338" i="39"/>
  <c r="O338" i="39"/>
  <c r="L338" i="39"/>
  <c r="P338" i="39"/>
  <c r="M338" i="39"/>
  <c r="Q338" i="39"/>
  <c r="M335" i="39"/>
  <c r="Q335" i="39"/>
  <c r="J335" i="39"/>
  <c r="N335" i="39"/>
  <c r="R335" i="39"/>
  <c r="K335" i="39"/>
  <c r="O335" i="39"/>
  <c r="L335" i="39"/>
  <c r="P335" i="39"/>
  <c r="L332" i="39"/>
  <c r="P332" i="39"/>
  <c r="M332" i="39"/>
  <c r="Q332" i="39"/>
  <c r="J332" i="39"/>
  <c r="N332" i="39"/>
  <c r="R332" i="39"/>
  <c r="O332" i="39"/>
  <c r="K332" i="39"/>
  <c r="J330" i="39"/>
  <c r="N330" i="39"/>
  <c r="R330" i="39"/>
  <c r="K330" i="39"/>
  <c r="O330" i="39"/>
  <c r="L330" i="39"/>
  <c r="P330" i="39"/>
  <c r="Q330" i="39"/>
  <c r="M330" i="39"/>
  <c r="M327" i="39"/>
  <c r="Q327" i="39"/>
  <c r="J327" i="39"/>
  <c r="N327" i="39"/>
  <c r="R327" i="39"/>
  <c r="K327" i="39"/>
  <c r="O327" i="39"/>
  <c r="L327" i="39"/>
  <c r="P327" i="39"/>
  <c r="L324" i="39"/>
  <c r="P324" i="39"/>
  <c r="M324" i="39"/>
  <c r="Q324" i="39"/>
  <c r="J324" i="39"/>
  <c r="N324" i="39"/>
  <c r="R324" i="39"/>
  <c r="K324" i="39"/>
  <c r="O324" i="39"/>
  <c r="J322" i="39"/>
  <c r="N322" i="39"/>
  <c r="R322" i="39"/>
  <c r="K322" i="39"/>
  <c r="O322" i="39"/>
  <c r="L322" i="39"/>
  <c r="P322" i="39"/>
  <c r="M322" i="39"/>
  <c r="Q322" i="39"/>
  <c r="M319" i="39"/>
  <c r="Q319" i="39"/>
  <c r="J319" i="39"/>
  <c r="N319" i="39"/>
  <c r="R319" i="39"/>
  <c r="K319" i="39"/>
  <c r="O319" i="39"/>
  <c r="L319" i="39"/>
  <c r="P319" i="39"/>
  <c r="L316" i="39"/>
  <c r="P316" i="39"/>
  <c r="M316" i="39"/>
  <c r="Q316" i="39"/>
  <c r="J316" i="39"/>
  <c r="N316" i="39"/>
  <c r="R316" i="39"/>
  <c r="O316" i="39"/>
  <c r="K316" i="39"/>
  <c r="J314" i="39"/>
  <c r="N314" i="39"/>
  <c r="R314" i="39"/>
  <c r="K314" i="39"/>
  <c r="O314" i="39"/>
  <c r="L314" i="39"/>
  <c r="P314" i="39"/>
  <c r="Q314" i="39"/>
  <c r="M314" i="39"/>
  <c r="M311" i="39"/>
  <c r="Q311" i="39"/>
  <c r="J311" i="39"/>
  <c r="N311" i="39"/>
  <c r="R311" i="39"/>
  <c r="K311" i="39"/>
  <c r="O311" i="39"/>
  <c r="L311" i="39"/>
  <c r="P311" i="39"/>
  <c r="L308" i="39"/>
  <c r="P308" i="39"/>
  <c r="M308" i="39"/>
  <c r="Q308" i="39"/>
  <c r="J308" i="39"/>
  <c r="N308" i="39"/>
  <c r="R308" i="39"/>
  <c r="K308" i="39"/>
  <c r="O308" i="39"/>
  <c r="J306" i="39"/>
  <c r="N306" i="39"/>
  <c r="R306" i="39"/>
  <c r="K306" i="39"/>
  <c r="O306" i="39"/>
  <c r="L306" i="39"/>
  <c r="P306" i="39"/>
  <c r="M306" i="39"/>
  <c r="Q306" i="39"/>
  <c r="L303" i="39"/>
  <c r="J303" i="39"/>
  <c r="M303" i="39"/>
  <c r="Q303" i="39"/>
  <c r="N303" i="39"/>
  <c r="R303" i="39"/>
  <c r="O303" i="39"/>
  <c r="K303" i="39"/>
  <c r="P303" i="39"/>
  <c r="K300" i="39"/>
  <c r="O300" i="39"/>
  <c r="M300" i="39"/>
  <c r="Q300" i="39"/>
  <c r="P300" i="39"/>
  <c r="J300" i="39"/>
  <c r="R300" i="39"/>
  <c r="L300" i="39"/>
  <c r="N300" i="39"/>
  <c r="M298" i="39"/>
  <c r="Q298" i="39"/>
  <c r="K298" i="39"/>
  <c r="O298" i="39"/>
  <c r="J298" i="39"/>
  <c r="R298" i="39"/>
  <c r="L298" i="39"/>
  <c r="N298" i="39"/>
  <c r="P298" i="39"/>
  <c r="L295" i="39"/>
  <c r="P295" i="39"/>
  <c r="J295" i="39"/>
  <c r="N295" i="39"/>
  <c r="R295" i="39"/>
  <c r="M295" i="39"/>
  <c r="O295" i="39"/>
  <c r="Q295" i="39"/>
  <c r="K295" i="39"/>
  <c r="K292" i="39"/>
  <c r="O292" i="39"/>
  <c r="M292" i="39"/>
  <c r="Q292" i="39"/>
  <c r="P292" i="39"/>
  <c r="J292" i="39"/>
  <c r="R292" i="39"/>
  <c r="L292" i="39"/>
  <c r="N292" i="39"/>
  <c r="M290" i="39"/>
  <c r="Q290" i="39"/>
  <c r="K290" i="39"/>
  <c r="O290" i="39"/>
  <c r="J290" i="39"/>
  <c r="R290" i="39"/>
  <c r="L290" i="39"/>
  <c r="N290" i="39"/>
  <c r="P290" i="39"/>
  <c r="L287" i="39"/>
  <c r="P287" i="39"/>
  <c r="J287" i="39"/>
  <c r="N287" i="39"/>
  <c r="R287" i="39"/>
  <c r="M287" i="39"/>
  <c r="O287" i="39"/>
  <c r="Q287" i="39"/>
  <c r="K287" i="39"/>
  <c r="K284" i="39"/>
  <c r="O284" i="39"/>
  <c r="L284" i="39"/>
  <c r="P284" i="39"/>
  <c r="M284" i="39"/>
  <c r="Q284" i="39"/>
  <c r="N284" i="39"/>
  <c r="R284" i="39"/>
  <c r="J284" i="39"/>
  <c r="M282" i="39"/>
  <c r="Q282" i="39"/>
  <c r="J282" i="39"/>
  <c r="N282" i="39"/>
  <c r="R282" i="39"/>
  <c r="K282" i="39"/>
  <c r="O282" i="39"/>
  <c r="P282" i="39"/>
  <c r="L282" i="39"/>
  <c r="L279" i="39"/>
  <c r="P279" i="39"/>
  <c r="M279" i="39"/>
  <c r="Q279" i="39"/>
  <c r="J279" i="39"/>
  <c r="N279" i="39"/>
  <c r="R279" i="39"/>
  <c r="K279" i="39"/>
  <c r="O279" i="39"/>
  <c r="K276" i="39"/>
  <c r="O276" i="39"/>
  <c r="L276" i="39"/>
  <c r="P276" i="39"/>
  <c r="M276" i="39"/>
  <c r="Q276" i="39"/>
  <c r="J276" i="39"/>
  <c r="N276" i="39"/>
  <c r="R276" i="39"/>
  <c r="M274" i="39"/>
  <c r="Q274" i="39"/>
  <c r="J274" i="39"/>
  <c r="N274" i="39"/>
  <c r="R274" i="39"/>
  <c r="K274" i="39"/>
  <c r="O274" i="39"/>
  <c r="L274" i="39"/>
  <c r="P274" i="39"/>
  <c r="L271" i="39"/>
  <c r="P271" i="39"/>
  <c r="M271" i="39"/>
  <c r="Q271" i="39"/>
  <c r="J271" i="39"/>
  <c r="N271" i="39"/>
  <c r="R271" i="39"/>
  <c r="K271" i="39"/>
  <c r="O271" i="39"/>
  <c r="K268" i="39"/>
  <c r="O268" i="39"/>
  <c r="L268" i="39"/>
  <c r="P268" i="39"/>
  <c r="M268" i="39"/>
  <c r="Q268" i="39"/>
  <c r="N268" i="39"/>
  <c r="R268" i="39"/>
  <c r="J268" i="39"/>
  <c r="M266" i="39"/>
  <c r="Q266" i="39"/>
  <c r="J266" i="39"/>
  <c r="N266" i="39"/>
  <c r="R266" i="39"/>
  <c r="K266" i="39"/>
  <c r="O266" i="39"/>
  <c r="P266" i="39"/>
  <c r="L266" i="39"/>
  <c r="L263" i="39"/>
  <c r="P263" i="39"/>
  <c r="M263" i="39"/>
  <c r="Q263" i="39"/>
  <c r="J263" i="39"/>
  <c r="N263" i="39"/>
  <c r="R263" i="39"/>
  <c r="K263" i="39"/>
  <c r="O263" i="39"/>
  <c r="K260" i="39"/>
  <c r="O260" i="39"/>
  <c r="L260" i="39"/>
  <c r="P260" i="39"/>
  <c r="M260" i="39"/>
  <c r="Q260" i="39"/>
  <c r="J260" i="39"/>
  <c r="N260" i="39"/>
  <c r="R260" i="39"/>
  <c r="M258" i="39"/>
  <c r="Q258" i="39"/>
  <c r="J258" i="39"/>
  <c r="N258" i="39"/>
  <c r="R258" i="39"/>
  <c r="K258" i="39"/>
  <c r="O258" i="39"/>
  <c r="L258" i="39"/>
  <c r="P258" i="39"/>
  <c r="L255" i="39"/>
  <c r="P255" i="39"/>
  <c r="M255" i="39"/>
  <c r="Q255" i="39"/>
  <c r="J255" i="39"/>
  <c r="N255" i="39"/>
  <c r="R255" i="39"/>
  <c r="K255" i="39"/>
  <c r="O255" i="39"/>
  <c r="K252" i="39"/>
  <c r="O252" i="39"/>
  <c r="L252" i="39"/>
  <c r="P252" i="39"/>
  <c r="M252" i="39"/>
  <c r="Q252" i="39"/>
  <c r="N252" i="39"/>
  <c r="R252" i="39"/>
  <c r="J252" i="39"/>
  <c r="M250" i="39"/>
  <c r="Q250" i="39"/>
  <c r="J250" i="39"/>
  <c r="N250" i="39"/>
  <c r="R250" i="39"/>
  <c r="K250" i="39"/>
  <c r="O250" i="39"/>
  <c r="P250" i="39"/>
  <c r="L250" i="39"/>
  <c r="L247" i="39"/>
  <c r="P247" i="39"/>
  <c r="M247" i="39"/>
  <c r="Q247" i="39"/>
  <c r="J247" i="39"/>
  <c r="N247" i="39"/>
  <c r="R247" i="39"/>
  <c r="K247" i="39"/>
  <c r="O247" i="39"/>
  <c r="K244" i="39"/>
  <c r="O244" i="39"/>
  <c r="L244" i="39"/>
  <c r="P244" i="39"/>
  <c r="M244" i="39"/>
  <c r="Q244" i="39"/>
  <c r="J244" i="39"/>
  <c r="N244" i="39"/>
  <c r="R244" i="39"/>
  <c r="M242" i="39"/>
  <c r="Q242" i="39"/>
  <c r="J242" i="39"/>
  <c r="N242" i="39"/>
  <c r="R242" i="39"/>
  <c r="K242" i="39"/>
  <c r="O242" i="39"/>
  <c r="L242" i="39"/>
  <c r="P242" i="39"/>
  <c r="L239" i="39"/>
  <c r="P239" i="39"/>
  <c r="M239" i="39"/>
  <c r="Q239" i="39"/>
  <c r="J239" i="39"/>
  <c r="N239" i="39"/>
  <c r="R239" i="39"/>
  <c r="K239" i="39"/>
  <c r="O239" i="39"/>
  <c r="K236" i="39"/>
  <c r="O236" i="39"/>
  <c r="L236" i="39"/>
  <c r="P236" i="39"/>
  <c r="M236" i="39"/>
  <c r="Q236" i="39"/>
  <c r="N236" i="39"/>
  <c r="R236" i="39"/>
  <c r="J236" i="39"/>
  <c r="M234" i="39"/>
  <c r="Q234" i="39"/>
  <c r="J234" i="39"/>
  <c r="N234" i="39"/>
  <c r="R234" i="39"/>
  <c r="K234" i="39"/>
  <c r="O234" i="39"/>
  <c r="P234" i="39"/>
  <c r="L234" i="39"/>
  <c r="L231" i="39"/>
  <c r="P231" i="39"/>
  <c r="J231" i="39"/>
  <c r="N231" i="39"/>
  <c r="R231" i="39"/>
  <c r="Q231" i="39"/>
  <c r="K231" i="39"/>
  <c r="M231" i="39"/>
  <c r="O231" i="39"/>
  <c r="K228" i="39"/>
  <c r="O228" i="39"/>
  <c r="M228" i="39"/>
  <c r="Q228" i="39"/>
  <c r="L228" i="39"/>
  <c r="N228" i="39"/>
  <c r="P228" i="39"/>
  <c r="J228" i="39"/>
  <c r="R228" i="39"/>
  <c r="M226" i="39"/>
  <c r="Q226" i="39"/>
  <c r="K226" i="39"/>
  <c r="O226" i="39"/>
  <c r="N226" i="39"/>
  <c r="P226" i="39"/>
  <c r="J226" i="39"/>
  <c r="R226" i="39"/>
  <c r="L226" i="39"/>
  <c r="L223" i="39"/>
  <c r="P223" i="39"/>
  <c r="J223" i="39"/>
  <c r="N223" i="39"/>
  <c r="R223" i="39"/>
  <c r="Q223" i="39"/>
  <c r="K223" i="39"/>
  <c r="M223" i="39"/>
  <c r="O223" i="39"/>
  <c r="K220" i="39"/>
  <c r="O220" i="39"/>
  <c r="M220" i="39"/>
  <c r="Q220" i="39"/>
  <c r="L220" i="39"/>
  <c r="N220" i="39"/>
  <c r="P220" i="39"/>
  <c r="J220" i="39"/>
  <c r="R220" i="39"/>
  <c r="M218" i="39"/>
  <c r="Q218" i="39"/>
  <c r="K218" i="39"/>
  <c r="O218" i="39"/>
  <c r="N218" i="39"/>
  <c r="P218" i="39"/>
  <c r="J218" i="39"/>
  <c r="R218" i="39"/>
  <c r="L218" i="39"/>
  <c r="L215" i="39"/>
  <c r="P215" i="39"/>
  <c r="M215" i="39"/>
  <c r="Q215" i="39"/>
  <c r="J215" i="39"/>
  <c r="N215" i="39"/>
  <c r="R215" i="39"/>
  <c r="O215" i="39"/>
  <c r="K215" i="39"/>
  <c r="K212" i="39"/>
  <c r="O212" i="39"/>
  <c r="L212" i="39"/>
  <c r="P212" i="39"/>
  <c r="M212" i="39"/>
  <c r="Q212" i="39"/>
  <c r="J212" i="39"/>
  <c r="N212" i="39"/>
  <c r="R212" i="39"/>
  <c r="M210" i="39"/>
  <c r="Q210" i="39"/>
  <c r="J210" i="39"/>
  <c r="N210" i="39"/>
  <c r="R210" i="39"/>
  <c r="K210" i="39"/>
  <c r="O210" i="39"/>
  <c r="L210" i="39"/>
  <c r="P210" i="39"/>
  <c r="L207" i="39"/>
  <c r="P207" i="39"/>
  <c r="M207" i="39"/>
  <c r="Q207" i="39"/>
  <c r="J207" i="39"/>
  <c r="N207" i="39"/>
  <c r="R207" i="39"/>
  <c r="K207" i="39"/>
  <c r="O207" i="39"/>
  <c r="K204" i="39"/>
  <c r="O204" i="39"/>
  <c r="L204" i="39"/>
  <c r="P204" i="39"/>
  <c r="M204" i="39"/>
  <c r="Q204" i="39"/>
  <c r="R204" i="39"/>
  <c r="J204" i="39"/>
  <c r="N204" i="39"/>
  <c r="M202" i="39"/>
  <c r="Q202" i="39"/>
  <c r="J202" i="39"/>
  <c r="N202" i="39"/>
  <c r="R202" i="39"/>
  <c r="K202" i="39"/>
  <c r="O202" i="39"/>
  <c r="L202" i="39"/>
  <c r="P202" i="39"/>
  <c r="L199" i="39"/>
  <c r="P199" i="39"/>
  <c r="M199" i="39"/>
  <c r="Q199" i="39"/>
  <c r="J199" i="39"/>
  <c r="N199" i="39"/>
  <c r="R199" i="39"/>
  <c r="O199" i="39"/>
  <c r="K199" i="39"/>
  <c r="K196" i="39"/>
  <c r="O196" i="39"/>
  <c r="L196" i="39"/>
  <c r="P196" i="39"/>
  <c r="M196" i="39"/>
  <c r="Q196" i="39"/>
  <c r="J196" i="39"/>
  <c r="N196" i="39"/>
  <c r="R196" i="39"/>
  <c r="L191" i="39"/>
  <c r="P191" i="39"/>
  <c r="M191" i="39"/>
  <c r="Q191" i="39"/>
  <c r="J191" i="39"/>
  <c r="N191" i="39"/>
  <c r="R191" i="39"/>
  <c r="K191" i="39"/>
  <c r="O191" i="39"/>
  <c r="J183" i="39"/>
  <c r="N183" i="39"/>
  <c r="R183" i="39"/>
  <c r="K183" i="39"/>
  <c r="O183" i="39"/>
  <c r="M183" i="39"/>
  <c r="P183" i="39"/>
  <c r="Q183" i="39"/>
  <c r="L183" i="39"/>
  <c r="J175" i="39"/>
  <c r="N175" i="39"/>
  <c r="R175" i="39"/>
  <c r="K175" i="39"/>
  <c r="O175" i="39"/>
  <c r="M175" i="39"/>
  <c r="P175" i="39"/>
  <c r="Q175" i="39"/>
  <c r="L175" i="39"/>
  <c r="J166" i="39"/>
  <c r="N166" i="39"/>
  <c r="R166" i="39"/>
  <c r="K166" i="39"/>
  <c r="O166" i="39"/>
  <c r="M166" i="39"/>
  <c r="P166" i="39"/>
  <c r="Q166" i="39"/>
  <c r="L166" i="39"/>
  <c r="J157" i="39"/>
  <c r="N157" i="39"/>
  <c r="R157" i="39"/>
  <c r="K157" i="39"/>
  <c r="O157" i="39"/>
  <c r="M157" i="39"/>
  <c r="P157" i="39"/>
  <c r="Q157" i="39"/>
  <c r="L157" i="39"/>
  <c r="J148" i="39"/>
  <c r="N148" i="39"/>
  <c r="R148" i="39"/>
  <c r="K148" i="39"/>
  <c r="O148" i="39"/>
  <c r="M148" i="39"/>
  <c r="P148" i="39"/>
  <c r="Q148" i="39"/>
  <c r="L148" i="39"/>
  <c r="J139" i="39"/>
  <c r="N139" i="39"/>
  <c r="R139" i="39"/>
  <c r="K139" i="39"/>
  <c r="O139" i="39"/>
  <c r="L139" i="39"/>
  <c r="P139" i="39"/>
  <c r="M139" i="39"/>
  <c r="Q139" i="39"/>
  <c r="I131" i="39"/>
  <c r="J131" i="39"/>
  <c r="N131" i="39"/>
  <c r="R131" i="39"/>
  <c r="K131" i="39"/>
  <c r="O131" i="39"/>
  <c r="L131" i="39"/>
  <c r="P131" i="39"/>
  <c r="Q131" i="39"/>
  <c r="M131" i="39"/>
  <c r="I122" i="39"/>
  <c r="J122" i="39"/>
  <c r="N122" i="39"/>
  <c r="R122" i="39"/>
  <c r="K122" i="39"/>
  <c r="O122" i="39"/>
  <c r="L122" i="39"/>
  <c r="P122" i="39"/>
  <c r="M122" i="39"/>
  <c r="Q122" i="39"/>
  <c r="I113" i="39"/>
  <c r="M113" i="39"/>
  <c r="Q113" i="39"/>
  <c r="K113" i="39"/>
  <c r="O113" i="39"/>
  <c r="P113" i="39"/>
  <c r="J113" i="39"/>
  <c r="R113" i="39"/>
  <c r="L113" i="39"/>
  <c r="N113" i="39"/>
  <c r="I104" i="39"/>
  <c r="M104" i="39"/>
  <c r="Q104" i="39"/>
  <c r="J104" i="39"/>
  <c r="N104" i="39"/>
  <c r="R104" i="39"/>
  <c r="K104" i="39"/>
  <c r="O104" i="39"/>
  <c r="L104" i="39"/>
  <c r="P104" i="39"/>
  <c r="I95" i="39"/>
  <c r="M95" i="39"/>
  <c r="Q95" i="39"/>
  <c r="J95" i="39"/>
  <c r="N95" i="39"/>
  <c r="R95" i="39"/>
  <c r="K95" i="39"/>
  <c r="O95" i="39"/>
  <c r="P95" i="39"/>
  <c r="L95" i="39"/>
  <c r="I87" i="39"/>
  <c r="M87" i="39"/>
  <c r="Q87" i="39"/>
  <c r="J87" i="39"/>
  <c r="N87" i="39"/>
  <c r="R87" i="39"/>
  <c r="K87" i="39"/>
  <c r="O87" i="39"/>
  <c r="L87" i="39"/>
  <c r="P87" i="39"/>
  <c r="I78" i="39"/>
  <c r="K78" i="39"/>
  <c r="O78" i="39"/>
  <c r="M78" i="39"/>
  <c r="Q78" i="39"/>
  <c r="N78" i="39"/>
  <c r="P78" i="39"/>
  <c r="J78" i="39"/>
  <c r="R78" i="39"/>
  <c r="L78" i="39"/>
  <c r="I69" i="39"/>
  <c r="K69" i="39"/>
  <c r="O69" i="39"/>
  <c r="L69" i="39"/>
  <c r="P69" i="39"/>
  <c r="M69" i="39"/>
  <c r="Q69" i="39"/>
  <c r="J69" i="39"/>
  <c r="N69" i="39"/>
  <c r="R69" i="39"/>
  <c r="I60" i="39"/>
  <c r="K60" i="39"/>
  <c r="O60" i="39"/>
  <c r="L60" i="39"/>
  <c r="P60" i="39"/>
  <c r="M60" i="39"/>
  <c r="Q60" i="39"/>
  <c r="N60" i="39"/>
  <c r="R60" i="39"/>
  <c r="J60" i="39"/>
  <c r="I51" i="39"/>
  <c r="K51" i="39"/>
  <c r="O51" i="39"/>
  <c r="L51" i="39"/>
  <c r="P51" i="39"/>
  <c r="M51" i="39"/>
  <c r="Q51" i="39"/>
  <c r="J51" i="39"/>
  <c r="N51" i="39"/>
  <c r="R51" i="39"/>
  <c r="I43" i="39"/>
  <c r="M43" i="39"/>
  <c r="Q43" i="39"/>
  <c r="J43" i="39"/>
  <c r="N43" i="39"/>
  <c r="R43" i="39"/>
  <c r="K43" i="39"/>
  <c r="O43" i="39"/>
  <c r="P43" i="39"/>
  <c r="L43" i="39"/>
  <c r="I34" i="39"/>
  <c r="M34" i="39"/>
  <c r="Q34" i="39"/>
  <c r="J34" i="39"/>
  <c r="N34" i="39"/>
  <c r="R34" i="39"/>
  <c r="K34" i="39"/>
  <c r="O34" i="39"/>
  <c r="L34" i="39"/>
  <c r="P34" i="39"/>
  <c r="I25" i="39"/>
  <c r="M25" i="39"/>
  <c r="Q25" i="39"/>
  <c r="J25" i="39"/>
  <c r="N25" i="39"/>
  <c r="R25" i="39"/>
  <c r="K25" i="39"/>
  <c r="O25" i="39"/>
  <c r="P25" i="39"/>
  <c r="L25" i="39"/>
  <c r="I16" i="39"/>
  <c r="M16" i="39"/>
  <c r="Q16" i="39"/>
  <c r="J16" i="39"/>
  <c r="N16" i="39"/>
  <c r="R16" i="39"/>
  <c r="K16" i="39"/>
  <c r="O16" i="39"/>
  <c r="L16" i="39"/>
  <c r="P16" i="39"/>
  <c r="M2928" i="39"/>
  <c r="Q2928" i="39"/>
  <c r="J2928" i="39"/>
  <c r="N2928" i="39"/>
  <c r="R2928" i="39"/>
  <c r="K2928" i="39"/>
  <c r="O2928" i="39"/>
  <c r="L2928" i="39"/>
  <c r="P2928" i="39"/>
  <c r="M2920" i="39"/>
  <c r="Q2920" i="39"/>
  <c r="J2920" i="39"/>
  <c r="N2920" i="39"/>
  <c r="R2920" i="39"/>
  <c r="K2920" i="39"/>
  <c r="O2920" i="39"/>
  <c r="L2920" i="39"/>
  <c r="P2920" i="39"/>
  <c r="M2912" i="39"/>
  <c r="Q2912" i="39"/>
  <c r="J2912" i="39"/>
  <c r="N2912" i="39"/>
  <c r="R2912" i="39"/>
  <c r="K2912" i="39"/>
  <c r="O2912" i="39"/>
  <c r="L2912" i="39"/>
  <c r="P2912" i="39"/>
  <c r="M2904" i="39"/>
  <c r="Q2904" i="39"/>
  <c r="J2904" i="39"/>
  <c r="N2904" i="39"/>
  <c r="R2904" i="39"/>
  <c r="K2904" i="39"/>
  <c r="O2904" i="39"/>
  <c r="L2904" i="39"/>
  <c r="P2904" i="39"/>
  <c r="M2896" i="39"/>
  <c r="Q2896" i="39"/>
  <c r="J2896" i="39"/>
  <c r="N2896" i="39"/>
  <c r="R2896" i="39"/>
  <c r="K2896" i="39"/>
  <c r="O2896" i="39"/>
  <c r="L2896" i="39"/>
  <c r="P2896" i="39"/>
  <c r="M2888" i="39"/>
  <c r="Q2888" i="39"/>
  <c r="J2888" i="39"/>
  <c r="N2888" i="39"/>
  <c r="R2888" i="39"/>
  <c r="K2888" i="39"/>
  <c r="O2888" i="39"/>
  <c r="L2888" i="39"/>
  <c r="P2888" i="39"/>
  <c r="M2880" i="39"/>
  <c r="Q2880" i="39"/>
  <c r="J2880" i="39"/>
  <c r="N2880" i="39"/>
  <c r="R2880" i="39"/>
  <c r="K2880" i="39"/>
  <c r="O2880" i="39"/>
  <c r="L2880" i="39"/>
  <c r="P2880" i="39"/>
  <c r="M2872" i="39"/>
  <c r="Q2872" i="39"/>
  <c r="J2872" i="39"/>
  <c r="N2872" i="39"/>
  <c r="R2872" i="39"/>
  <c r="K2872" i="39"/>
  <c r="O2872" i="39"/>
  <c r="L2872" i="39"/>
  <c r="P2872" i="39"/>
  <c r="M2864" i="39"/>
  <c r="Q2864" i="39"/>
  <c r="J2864" i="39"/>
  <c r="N2864" i="39"/>
  <c r="R2864" i="39"/>
  <c r="K2864" i="39"/>
  <c r="O2864" i="39"/>
  <c r="L2864" i="39"/>
  <c r="P2864" i="39"/>
  <c r="M2856" i="39"/>
  <c r="Q2856" i="39"/>
  <c r="J2856" i="39"/>
  <c r="N2856" i="39"/>
  <c r="R2856" i="39"/>
  <c r="K2856" i="39"/>
  <c r="O2856" i="39"/>
  <c r="L2856" i="39"/>
  <c r="P2856" i="39"/>
  <c r="M2848" i="39"/>
  <c r="Q2848" i="39"/>
  <c r="J2848" i="39"/>
  <c r="N2848" i="39"/>
  <c r="R2848" i="39"/>
  <c r="K2848" i="39"/>
  <c r="O2848" i="39"/>
  <c r="L2848" i="39"/>
  <c r="P2848" i="39"/>
  <c r="M2840" i="39"/>
  <c r="Q2840" i="39"/>
  <c r="J2840" i="39"/>
  <c r="N2840" i="39"/>
  <c r="R2840" i="39"/>
  <c r="K2840" i="39"/>
  <c r="O2840" i="39"/>
  <c r="L2840" i="39"/>
  <c r="P2840" i="39"/>
  <c r="M2832" i="39"/>
  <c r="Q2832" i="39"/>
  <c r="J2832" i="39"/>
  <c r="N2832" i="39"/>
  <c r="R2832" i="39"/>
  <c r="K2832" i="39"/>
  <c r="O2832" i="39"/>
  <c r="L2832" i="39"/>
  <c r="P2832" i="39"/>
  <c r="I2824" i="39"/>
  <c r="M2824" i="39"/>
  <c r="Q2824" i="39"/>
  <c r="J2824" i="39"/>
  <c r="N2824" i="39"/>
  <c r="R2824" i="39"/>
  <c r="K2824" i="39"/>
  <c r="O2824" i="39"/>
  <c r="L2824" i="39"/>
  <c r="P2824" i="39"/>
  <c r="I2804" i="39"/>
  <c r="M2804" i="39"/>
  <c r="Q2804" i="39"/>
  <c r="J2804" i="39"/>
  <c r="N2804" i="39"/>
  <c r="R2804" i="39"/>
  <c r="K2804" i="39"/>
  <c r="O2804" i="39"/>
  <c r="L2804" i="39"/>
  <c r="P2804" i="39"/>
  <c r="I2798" i="39"/>
  <c r="K2798" i="39"/>
  <c r="O2798" i="39"/>
  <c r="L2798" i="39"/>
  <c r="P2798" i="39"/>
  <c r="M2798" i="39"/>
  <c r="Q2798" i="39"/>
  <c r="J2798" i="39"/>
  <c r="N2798" i="39"/>
  <c r="R2798" i="39"/>
  <c r="M2796" i="39"/>
  <c r="Q2796" i="39"/>
  <c r="J2796" i="39"/>
  <c r="N2796" i="39"/>
  <c r="R2796" i="39"/>
  <c r="K2796" i="39"/>
  <c r="O2796" i="39"/>
  <c r="L2796" i="39"/>
  <c r="P2796" i="39"/>
  <c r="L2793" i="39"/>
  <c r="P2793" i="39"/>
  <c r="M2793" i="39"/>
  <c r="Q2793" i="39"/>
  <c r="J2793" i="39"/>
  <c r="N2793" i="39"/>
  <c r="R2793" i="39"/>
  <c r="K2793" i="39"/>
  <c r="O2793" i="39"/>
  <c r="I2790" i="39"/>
  <c r="K2790" i="39"/>
  <c r="O2790" i="39"/>
  <c r="L2790" i="39"/>
  <c r="P2790" i="39"/>
  <c r="M2790" i="39"/>
  <c r="Q2790" i="39"/>
  <c r="J2790" i="39"/>
  <c r="N2790" i="39"/>
  <c r="R2790" i="39"/>
  <c r="M2788" i="39"/>
  <c r="Q2788" i="39"/>
  <c r="J2788" i="39"/>
  <c r="N2788" i="39"/>
  <c r="R2788" i="39"/>
  <c r="K2788" i="39"/>
  <c r="O2788" i="39"/>
  <c r="L2788" i="39"/>
  <c r="P2788" i="39"/>
  <c r="L2785" i="39"/>
  <c r="P2785" i="39"/>
  <c r="M2785" i="39"/>
  <c r="Q2785" i="39"/>
  <c r="J2785" i="39"/>
  <c r="N2785" i="39"/>
  <c r="R2785" i="39"/>
  <c r="K2785" i="39"/>
  <c r="O2785" i="39"/>
  <c r="I2782" i="39"/>
  <c r="K2782" i="39"/>
  <c r="O2782" i="39"/>
  <c r="L2782" i="39"/>
  <c r="P2782" i="39"/>
  <c r="M2782" i="39"/>
  <c r="Q2782" i="39"/>
  <c r="J2782" i="39"/>
  <c r="N2782" i="39"/>
  <c r="R2782" i="39"/>
  <c r="M2780" i="39"/>
  <c r="Q2780" i="39"/>
  <c r="J2780" i="39"/>
  <c r="N2780" i="39"/>
  <c r="R2780" i="39"/>
  <c r="K2780" i="39"/>
  <c r="O2780" i="39"/>
  <c r="L2780" i="39"/>
  <c r="P2780" i="39"/>
  <c r="L2777" i="39"/>
  <c r="P2777" i="39"/>
  <c r="M2777" i="39"/>
  <c r="Q2777" i="39"/>
  <c r="J2777" i="39"/>
  <c r="N2777" i="39"/>
  <c r="R2777" i="39"/>
  <c r="K2777" i="39"/>
  <c r="O2777" i="39"/>
  <c r="I2774" i="39"/>
  <c r="K2774" i="39"/>
  <c r="O2774" i="39"/>
  <c r="L2774" i="39"/>
  <c r="P2774" i="39"/>
  <c r="M2774" i="39"/>
  <c r="Q2774" i="39"/>
  <c r="J2774" i="39"/>
  <c r="N2774" i="39"/>
  <c r="R2774" i="39"/>
  <c r="M2772" i="39"/>
  <c r="Q2772" i="39"/>
  <c r="J2772" i="39"/>
  <c r="N2772" i="39"/>
  <c r="R2772" i="39"/>
  <c r="K2772" i="39"/>
  <c r="O2772" i="39"/>
  <c r="L2772" i="39"/>
  <c r="P2772" i="39"/>
  <c r="L2769" i="39"/>
  <c r="P2769" i="39"/>
  <c r="M2769" i="39"/>
  <c r="Q2769" i="39"/>
  <c r="J2769" i="39"/>
  <c r="N2769" i="39"/>
  <c r="R2769" i="39"/>
  <c r="K2769" i="39"/>
  <c r="O2769" i="39"/>
  <c r="I2766" i="39"/>
  <c r="K2766" i="39"/>
  <c r="O2766" i="39"/>
  <c r="L2766" i="39"/>
  <c r="P2766" i="39"/>
  <c r="M2766" i="39"/>
  <c r="Q2766" i="39"/>
  <c r="J2766" i="39"/>
  <c r="N2766" i="39"/>
  <c r="R2766" i="39"/>
  <c r="M2764" i="39"/>
  <c r="Q2764" i="39"/>
  <c r="J2764" i="39"/>
  <c r="N2764" i="39"/>
  <c r="R2764" i="39"/>
  <c r="K2764" i="39"/>
  <c r="O2764" i="39"/>
  <c r="L2764" i="39"/>
  <c r="P2764" i="39"/>
  <c r="L2761" i="39"/>
  <c r="P2761" i="39"/>
  <c r="M2761" i="39"/>
  <c r="Q2761" i="39"/>
  <c r="J2761" i="39"/>
  <c r="N2761" i="39"/>
  <c r="R2761" i="39"/>
  <c r="K2761" i="39"/>
  <c r="O2761" i="39"/>
  <c r="I2758" i="39"/>
  <c r="K2758" i="39"/>
  <c r="O2758" i="39"/>
  <c r="L2758" i="39"/>
  <c r="P2758" i="39"/>
  <c r="M2758" i="39"/>
  <c r="Q2758" i="39"/>
  <c r="J2758" i="39"/>
  <c r="N2758" i="39"/>
  <c r="R2758" i="39"/>
  <c r="M2756" i="39"/>
  <c r="Q2756" i="39"/>
  <c r="J2756" i="39"/>
  <c r="N2756" i="39"/>
  <c r="R2756" i="39"/>
  <c r="K2756" i="39"/>
  <c r="O2756" i="39"/>
  <c r="L2756" i="39"/>
  <c r="P2756" i="39"/>
  <c r="L2753" i="39"/>
  <c r="P2753" i="39"/>
  <c r="M2753" i="39"/>
  <c r="Q2753" i="39"/>
  <c r="J2753" i="39"/>
  <c r="N2753" i="39"/>
  <c r="R2753" i="39"/>
  <c r="K2753" i="39"/>
  <c r="O2753" i="39"/>
  <c r="I2750" i="39"/>
  <c r="K2750" i="39"/>
  <c r="O2750" i="39"/>
  <c r="L2750" i="39"/>
  <c r="P2750" i="39"/>
  <c r="M2750" i="39"/>
  <c r="Q2750" i="39"/>
  <c r="J2750" i="39"/>
  <c r="N2750" i="39"/>
  <c r="R2750" i="39"/>
  <c r="M2748" i="39"/>
  <c r="Q2748" i="39"/>
  <c r="J2748" i="39"/>
  <c r="N2748" i="39"/>
  <c r="R2748" i="39"/>
  <c r="K2748" i="39"/>
  <c r="O2748" i="39"/>
  <c r="L2748" i="39"/>
  <c r="P2748" i="39"/>
  <c r="L2745" i="39"/>
  <c r="P2745" i="39"/>
  <c r="M2745" i="39"/>
  <c r="Q2745" i="39"/>
  <c r="J2745" i="39"/>
  <c r="N2745" i="39"/>
  <c r="R2745" i="39"/>
  <c r="K2745" i="39"/>
  <c r="O2745" i="39"/>
  <c r="I2742" i="39"/>
  <c r="K2742" i="39"/>
  <c r="O2742" i="39"/>
  <c r="L2742" i="39"/>
  <c r="P2742" i="39"/>
  <c r="M2742" i="39"/>
  <c r="Q2742" i="39"/>
  <c r="J2742" i="39"/>
  <c r="N2742" i="39"/>
  <c r="R2742" i="39"/>
  <c r="M2740" i="39"/>
  <c r="Q2740" i="39"/>
  <c r="J2740" i="39"/>
  <c r="N2740" i="39"/>
  <c r="R2740" i="39"/>
  <c r="K2740" i="39"/>
  <c r="O2740" i="39"/>
  <c r="L2740" i="39"/>
  <c r="P2740" i="39"/>
  <c r="L2737" i="39"/>
  <c r="P2737" i="39"/>
  <c r="M2737" i="39"/>
  <c r="Q2737" i="39"/>
  <c r="J2737" i="39"/>
  <c r="N2737" i="39"/>
  <c r="R2737" i="39"/>
  <c r="K2737" i="39"/>
  <c r="O2737" i="39"/>
  <c r="I2734" i="39"/>
  <c r="K2734" i="39"/>
  <c r="O2734" i="39"/>
  <c r="L2734" i="39"/>
  <c r="P2734" i="39"/>
  <c r="M2734" i="39"/>
  <c r="Q2734" i="39"/>
  <c r="J2734" i="39"/>
  <c r="N2734" i="39"/>
  <c r="R2734" i="39"/>
  <c r="M2732" i="39"/>
  <c r="Q2732" i="39"/>
  <c r="J2732" i="39"/>
  <c r="N2732" i="39"/>
  <c r="R2732" i="39"/>
  <c r="K2732" i="39"/>
  <c r="O2732" i="39"/>
  <c r="L2732" i="39"/>
  <c r="P2732" i="39"/>
  <c r="L2729" i="39"/>
  <c r="P2729" i="39"/>
  <c r="M2729" i="39"/>
  <c r="Q2729" i="39"/>
  <c r="J2729" i="39"/>
  <c r="N2729" i="39"/>
  <c r="R2729" i="39"/>
  <c r="K2729" i="39"/>
  <c r="O2729" i="39"/>
  <c r="I2726" i="39"/>
  <c r="K2726" i="39"/>
  <c r="O2726" i="39"/>
  <c r="L2726" i="39"/>
  <c r="P2726" i="39"/>
  <c r="M2726" i="39"/>
  <c r="Q2726" i="39"/>
  <c r="J2726" i="39"/>
  <c r="N2726" i="39"/>
  <c r="R2726" i="39"/>
  <c r="M2724" i="39"/>
  <c r="Q2724" i="39"/>
  <c r="J2724" i="39"/>
  <c r="N2724" i="39"/>
  <c r="R2724" i="39"/>
  <c r="K2724" i="39"/>
  <c r="O2724" i="39"/>
  <c r="L2724" i="39"/>
  <c r="P2724" i="39"/>
  <c r="L2721" i="39"/>
  <c r="P2721" i="39"/>
  <c r="M2721" i="39"/>
  <c r="Q2721" i="39"/>
  <c r="J2721" i="39"/>
  <c r="N2721" i="39"/>
  <c r="R2721" i="39"/>
  <c r="K2721" i="39"/>
  <c r="O2721" i="39"/>
  <c r="I2716" i="39"/>
  <c r="K2716" i="39"/>
  <c r="O2716" i="39"/>
  <c r="L2716" i="39"/>
  <c r="P2716" i="39"/>
  <c r="M2716" i="39"/>
  <c r="Q2716" i="39"/>
  <c r="J2716" i="39"/>
  <c r="N2716" i="39"/>
  <c r="R2716" i="39"/>
  <c r="M2714" i="39"/>
  <c r="Q2714" i="39"/>
  <c r="J2714" i="39"/>
  <c r="N2714" i="39"/>
  <c r="R2714" i="39"/>
  <c r="K2714" i="39"/>
  <c r="O2714" i="39"/>
  <c r="L2714" i="39"/>
  <c r="P2714" i="39"/>
  <c r="L2711" i="39"/>
  <c r="P2711" i="39"/>
  <c r="M2711" i="39"/>
  <c r="Q2711" i="39"/>
  <c r="J2711" i="39"/>
  <c r="N2711" i="39"/>
  <c r="R2711" i="39"/>
  <c r="K2711" i="39"/>
  <c r="O2711" i="39"/>
  <c r="I2708" i="39"/>
  <c r="K2708" i="39"/>
  <c r="O2708" i="39"/>
  <c r="L2708" i="39"/>
  <c r="P2708" i="39"/>
  <c r="M2708" i="39"/>
  <c r="Q2708" i="39"/>
  <c r="J2708" i="39"/>
  <c r="N2708" i="39"/>
  <c r="R2708" i="39"/>
  <c r="M2706" i="39"/>
  <c r="Q2706" i="39"/>
  <c r="J2706" i="39"/>
  <c r="N2706" i="39"/>
  <c r="R2706" i="39"/>
  <c r="K2706" i="39"/>
  <c r="O2706" i="39"/>
  <c r="L2706" i="39"/>
  <c r="P2706" i="39"/>
  <c r="K2704" i="39"/>
  <c r="O2704" i="39"/>
  <c r="L2704" i="39"/>
  <c r="P2704" i="39"/>
  <c r="M2704" i="39"/>
  <c r="Q2704" i="39"/>
  <c r="J2704" i="39"/>
  <c r="N2704" i="39"/>
  <c r="R2704" i="39"/>
  <c r="M2698" i="39"/>
  <c r="Q2698" i="39"/>
  <c r="J2698" i="39"/>
  <c r="N2698" i="39"/>
  <c r="R2698" i="39"/>
  <c r="K2698" i="39"/>
  <c r="O2698" i="39"/>
  <c r="L2698" i="39"/>
  <c r="P2698" i="39"/>
  <c r="K2696" i="39"/>
  <c r="O2696" i="39"/>
  <c r="L2696" i="39"/>
  <c r="P2696" i="39"/>
  <c r="M2696" i="39"/>
  <c r="Q2696" i="39"/>
  <c r="J2696" i="39"/>
  <c r="N2696" i="39"/>
  <c r="R2696" i="39"/>
  <c r="J2693" i="39"/>
  <c r="N2693" i="39"/>
  <c r="R2693" i="39"/>
  <c r="K2693" i="39"/>
  <c r="O2693" i="39"/>
  <c r="L2693" i="39"/>
  <c r="P2693" i="39"/>
  <c r="M2693" i="39"/>
  <c r="Q2693" i="39"/>
  <c r="I2690" i="39"/>
  <c r="M2690" i="39"/>
  <c r="Q2690" i="39"/>
  <c r="J2690" i="39"/>
  <c r="N2690" i="39"/>
  <c r="R2690" i="39"/>
  <c r="K2690" i="39"/>
  <c r="O2690" i="39"/>
  <c r="L2690" i="39"/>
  <c r="P2690" i="39"/>
  <c r="K2688" i="39"/>
  <c r="O2688" i="39"/>
  <c r="L2688" i="39"/>
  <c r="P2688" i="39"/>
  <c r="M2688" i="39"/>
  <c r="Q2688" i="39"/>
  <c r="J2688" i="39"/>
  <c r="N2688" i="39"/>
  <c r="R2688" i="39"/>
  <c r="J2685" i="39"/>
  <c r="N2685" i="39"/>
  <c r="R2685" i="39"/>
  <c r="K2685" i="39"/>
  <c r="O2685" i="39"/>
  <c r="L2685" i="39"/>
  <c r="P2685" i="39"/>
  <c r="M2685" i="39"/>
  <c r="Q2685" i="39"/>
  <c r="I2682" i="39"/>
  <c r="M2682" i="39"/>
  <c r="Q2682" i="39"/>
  <c r="J2682" i="39"/>
  <c r="N2682" i="39"/>
  <c r="R2682" i="39"/>
  <c r="K2682" i="39"/>
  <c r="O2682" i="39"/>
  <c r="L2682" i="39"/>
  <c r="P2682" i="39"/>
  <c r="K2680" i="39"/>
  <c r="O2680" i="39"/>
  <c r="L2680" i="39"/>
  <c r="P2680" i="39"/>
  <c r="M2680" i="39"/>
  <c r="Q2680" i="39"/>
  <c r="J2680" i="39"/>
  <c r="N2680" i="39"/>
  <c r="R2680" i="39"/>
  <c r="J2677" i="39"/>
  <c r="N2677" i="39"/>
  <c r="R2677" i="39"/>
  <c r="K2677" i="39"/>
  <c r="O2677" i="39"/>
  <c r="L2677" i="39"/>
  <c r="P2677" i="39"/>
  <c r="M2677" i="39"/>
  <c r="Q2677" i="39"/>
  <c r="I2674" i="39"/>
  <c r="M2674" i="39"/>
  <c r="Q2674" i="39"/>
  <c r="J2674" i="39"/>
  <c r="N2674" i="39"/>
  <c r="R2674" i="39"/>
  <c r="K2674" i="39"/>
  <c r="O2674" i="39"/>
  <c r="L2674" i="39"/>
  <c r="P2674" i="39"/>
  <c r="K2672" i="39"/>
  <c r="O2672" i="39"/>
  <c r="L2672" i="39"/>
  <c r="P2672" i="39"/>
  <c r="M2672" i="39"/>
  <c r="Q2672" i="39"/>
  <c r="J2672" i="39"/>
  <c r="N2672" i="39"/>
  <c r="R2672" i="39"/>
  <c r="J2669" i="39"/>
  <c r="N2669" i="39"/>
  <c r="R2669" i="39"/>
  <c r="K2669" i="39"/>
  <c r="O2669" i="39"/>
  <c r="L2669" i="39"/>
  <c r="P2669" i="39"/>
  <c r="M2669" i="39"/>
  <c r="Q2669" i="39"/>
  <c r="I2666" i="39"/>
  <c r="M2666" i="39"/>
  <c r="Q2666" i="39"/>
  <c r="J2666" i="39"/>
  <c r="N2666" i="39"/>
  <c r="R2666" i="39"/>
  <c r="K2666" i="39"/>
  <c r="O2666" i="39"/>
  <c r="L2666" i="39"/>
  <c r="P2666" i="39"/>
  <c r="K2664" i="39"/>
  <c r="O2664" i="39"/>
  <c r="L2664" i="39"/>
  <c r="P2664" i="39"/>
  <c r="M2664" i="39"/>
  <c r="Q2664" i="39"/>
  <c r="J2664" i="39"/>
  <c r="N2664" i="39"/>
  <c r="R2664" i="39"/>
  <c r="J2661" i="39"/>
  <c r="N2661" i="39"/>
  <c r="R2661" i="39"/>
  <c r="K2661" i="39"/>
  <c r="O2661" i="39"/>
  <c r="L2661" i="39"/>
  <c r="P2661" i="39"/>
  <c r="M2661" i="39"/>
  <c r="Q2661" i="39"/>
  <c r="I2658" i="39"/>
  <c r="M2658" i="39"/>
  <c r="Q2658" i="39"/>
  <c r="J2658" i="39"/>
  <c r="N2658" i="39"/>
  <c r="R2658" i="39"/>
  <c r="K2658" i="39"/>
  <c r="O2658" i="39"/>
  <c r="L2658" i="39"/>
  <c r="P2658" i="39"/>
  <c r="K2656" i="39"/>
  <c r="O2656" i="39"/>
  <c r="L2656" i="39"/>
  <c r="P2656" i="39"/>
  <c r="M2656" i="39"/>
  <c r="Q2656" i="39"/>
  <c r="J2656" i="39"/>
  <c r="N2656" i="39"/>
  <c r="R2656" i="39"/>
  <c r="J2653" i="39"/>
  <c r="N2653" i="39"/>
  <c r="R2653" i="39"/>
  <c r="K2653" i="39"/>
  <c r="O2653" i="39"/>
  <c r="L2653" i="39"/>
  <c r="P2653" i="39"/>
  <c r="M2653" i="39"/>
  <c r="Q2653" i="39"/>
  <c r="I2650" i="39"/>
  <c r="M2650" i="39"/>
  <c r="Q2650" i="39"/>
  <c r="J2650" i="39"/>
  <c r="N2650" i="39"/>
  <c r="R2650" i="39"/>
  <c r="K2650" i="39"/>
  <c r="O2650" i="39"/>
  <c r="L2650" i="39"/>
  <c r="P2650" i="39"/>
  <c r="K2648" i="39"/>
  <c r="O2648" i="39"/>
  <c r="L2648" i="39"/>
  <c r="P2648" i="39"/>
  <c r="M2648" i="39"/>
  <c r="Q2648" i="39"/>
  <c r="J2648" i="39"/>
  <c r="N2648" i="39"/>
  <c r="R2648" i="39"/>
  <c r="J2645" i="39"/>
  <c r="N2645" i="39"/>
  <c r="R2645" i="39"/>
  <c r="K2645" i="39"/>
  <c r="O2645" i="39"/>
  <c r="L2645" i="39"/>
  <c r="P2645" i="39"/>
  <c r="M2645" i="39"/>
  <c r="Q2645" i="39"/>
  <c r="I2642" i="39"/>
  <c r="M2642" i="39"/>
  <c r="Q2642" i="39"/>
  <c r="J2642" i="39"/>
  <c r="N2642" i="39"/>
  <c r="R2642" i="39"/>
  <c r="K2642" i="39"/>
  <c r="O2642" i="39"/>
  <c r="L2642" i="39"/>
  <c r="P2642" i="39"/>
  <c r="K2640" i="39"/>
  <c r="O2640" i="39"/>
  <c r="L2640" i="39"/>
  <c r="P2640" i="39"/>
  <c r="M2640" i="39"/>
  <c r="Q2640" i="39"/>
  <c r="J2640" i="39"/>
  <c r="N2640" i="39"/>
  <c r="R2640" i="39"/>
  <c r="J2637" i="39"/>
  <c r="N2637" i="39"/>
  <c r="R2637" i="39"/>
  <c r="K2637" i="39"/>
  <c r="O2637" i="39"/>
  <c r="L2637" i="39"/>
  <c r="P2637" i="39"/>
  <c r="M2637" i="39"/>
  <c r="Q2637" i="39"/>
  <c r="I2634" i="39"/>
  <c r="M2634" i="39"/>
  <c r="Q2634" i="39"/>
  <c r="J2634" i="39"/>
  <c r="N2634" i="39"/>
  <c r="R2634" i="39"/>
  <c r="K2634" i="39"/>
  <c r="O2634" i="39"/>
  <c r="L2634" i="39"/>
  <c r="P2634" i="39"/>
  <c r="I2631" i="39"/>
  <c r="L2631" i="39"/>
  <c r="P2631" i="39"/>
  <c r="M2631" i="39"/>
  <c r="Q2631" i="39"/>
  <c r="J2631" i="39"/>
  <c r="N2631" i="39"/>
  <c r="R2631" i="39"/>
  <c r="K2631" i="39"/>
  <c r="O2631" i="39"/>
  <c r="K2628" i="39"/>
  <c r="O2628" i="39"/>
  <c r="L2628" i="39"/>
  <c r="P2628" i="39"/>
  <c r="M2628" i="39"/>
  <c r="Q2628" i="39"/>
  <c r="J2628" i="39"/>
  <c r="N2628" i="39"/>
  <c r="R2628" i="39"/>
  <c r="J2625" i="39"/>
  <c r="N2625" i="39"/>
  <c r="R2625" i="39"/>
  <c r="K2625" i="39"/>
  <c r="O2625" i="39"/>
  <c r="L2625" i="39"/>
  <c r="P2625" i="39"/>
  <c r="M2625" i="39"/>
  <c r="Q2625" i="39"/>
  <c r="I2622" i="39"/>
  <c r="M2622" i="39"/>
  <c r="Q2622" i="39"/>
  <c r="J2622" i="39"/>
  <c r="N2622" i="39"/>
  <c r="R2622" i="39"/>
  <c r="K2622" i="39"/>
  <c r="O2622" i="39"/>
  <c r="L2622" i="39"/>
  <c r="P2622" i="39"/>
  <c r="I2619" i="39"/>
  <c r="L2619" i="39"/>
  <c r="P2619" i="39"/>
  <c r="M2619" i="39"/>
  <c r="Q2619" i="39"/>
  <c r="J2619" i="39"/>
  <c r="N2619" i="39"/>
  <c r="R2619" i="39"/>
  <c r="K2619" i="39"/>
  <c r="O2619" i="39"/>
  <c r="K2616" i="39"/>
  <c r="O2616" i="39"/>
  <c r="L2616" i="39"/>
  <c r="P2616" i="39"/>
  <c r="M2616" i="39"/>
  <c r="Q2616" i="39"/>
  <c r="J2616" i="39"/>
  <c r="N2616" i="39"/>
  <c r="R2616" i="39"/>
  <c r="I2613" i="39"/>
  <c r="J2613" i="39"/>
  <c r="N2613" i="39"/>
  <c r="R2613" i="39"/>
  <c r="K2613" i="39"/>
  <c r="O2613" i="39"/>
  <c r="L2613" i="39"/>
  <c r="P2613" i="39"/>
  <c r="M2613" i="39"/>
  <c r="Q2613" i="39"/>
  <c r="L2611" i="39"/>
  <c r="P2611" i="39"/>
  <c r="M2611" i="39"/>
  <c r="Q2611" i="39"/>
  <c r="J2611" i="39"/>
  <c r="N2611" i="39"/>
  <c r="R2611" i="39"/>
  <c r="K2611" i="39"/>
  <c r="O2611" i="39"/>
  <c r="K2608" i="39"/>
  <c r="O2608" i="39"/>
  <c r="L2608" i="39"/>
  <c r="P2608" i="39"/>
  <c r="M2608" i="39"/>
  <c r="Q2608" i="39"/>
  <c r="J2608" i="39"/>
  <c r="N2608" i="39"/>
  <c r="R2608" i="39"/>
  <c r="I2605" i="39"/>
  <c r="J2605" i="39"/>
  <c r="N2605" i="39"/>
  <c r="R2605" i="39"/>
  <c r="K2605" i="39"/>
  <c r="O2605" i="39"/>
  <c r="L2605" i="39"/>
  <c r="P2605" i="39"/>
  <c r="M2605" i="39"/>
  <c r="Q2605" i="39"/>
  <c r="L2603" i="39"/>
  <c r="P2603" i="39"/>
  <c r="M2603" i="39"/>
  <c r="Q2603" i="39"/>
  <c r="J2603" i="39"/>
  <c r="N2603" i="39"/>
  <c r="R2603" i="39"/>
  <c r="K2603" i="39"/>
  <c r="O2603" i="39"/>
  <c r="I2598" i="39"/>
  <c r="M2598" i="39"/>
  <c r="Q2598" i="39"/>
  <c r="J2598" i="39"/>
  <c r="N2598" i="39"/>
  <c r="R2598" i="39"/>
  <c r="K2598" i="39"/>
  <c r="O2598" i="39"/>
  <c r="L2598" i="39"/>
  <c r="P2598" i="39"/>
  <c r="J2593" i="39"/>
  <c r="N2593" i="39"/>
  <c r="R2593" i="39"/>
  <c r="K2593" i="39"/>
  <c r="O2593" i="39"/>
  <c r="L2593" i="39"/>
  <c r="P2593" i="39"/>
  <c r="M2593" i="39"/>
  <c r="Q2593" i="39"/>
  <c r="I2590" i="39"/>
  <c r="M2590" i="39"/>
  <c r="Q2590" i="39"/>
  <c r="J2590" i="39"/>
  <c r="N2590" i="39"/>
  <c r="R2590" i="39"/>
  <c r="K2590" i="39"/>
  <c r="O2590" i="39"/>
  <c r="L2590" i="39"/>
  <c r="P2590" i="39"/>
  <c r="K2588" i="39"/>
  <c r="O2588" i="39"/>
  <c r="L2588" i="39"/>
  <c r="P2588" i="39"/>
  <c r="M2588" i="39"/>
  <c r="Q2588" i="39"/>
  <c r="J2588" i="39"/>
  <c r="N2588" i="39"/>
  <c r="R2588" i="39"/>
  <c r="J2585" i="39"/>
  <c r="N2585" i="39"/>
  <c r="R2585" i="39"/>
  <c r="K2585" i="39"/>
  <c r="O2585" i="39"/>
  <c r="L2585" i="39"/>
  <c r="P2585" i="39"/>
  <c r="M2585" i="39"/>
  <c r="Q2585" i="39"/>
  <c r="I2582" i="39"/>
  <c r="M2582" i="39"/>
  <c r="Q2582" i="39"/>
  <c r="J2582" i="39"/>
  <c r="N2582" i="39"/>
  <c r="R2582" i="39"/>
  <c r="K2582" i="39"/>
  <c r="O2582" i="39"/>
  <c r="L2582" i="39"/>
  <c r="P2582" i="39"/>
  <c r="K2580" i="39"/>
  <c r="O2580" i="39"/>
  <c r="L2580" i="39"/>
  <c r="P2580" i="39"/>
  <c r="M2580" i="39"/>
  <c r="Q2580" i="39"/>
  <c r="J2580" i="39"/>
  <c r="N2580" i="39"/>
  <c r="R2580" i="39"/>
  <c r="J2577" i="39"/>
  <c r="N2577" i="39"/>
  <c r="R2577" i="39"/>
  <c r="K2577" i="39"/>
  <c r="O2577" i="39"/>
  <c r="L2577" i="39"/>
  <c r="P2577" i="39"/>
  <c r="M2577" i="39"/>
  <c r="Q2577" i="39"/>
  <c r="I2574" i="39"/>
  <c r="M2574" i="39"/>
  <c r="Q2574" i="39"/>
  <c r="J2574" i="39"/>
  <c r="N2574" i="39"/>
  <c r="R2574" i="39"/>
  <c r="K2574" i="39"/>
  <c r="O2574" i="39"/>
  <c r="L2574" i="39"/>
  <c r="P2574" i="39"/>
  <c r="I2571" i="39"/>
  <c r="L2571" i="39"/>
  <c r="P2571" i="39"/>
  <c r="M2571" i="39"/>
  <c r="Q2571" i="39"/>
  <c r="J2571" i="39"/>
  <c r="N2571" i="39"/>
  <c r="R2571" i="39"/>
  <c r="K2571" i="39"/>
  <c r="O2571" i="39"/>
  <c r="K2568" i="39"/>
  <c r="O2568" i="39"/>
  <c r="L2568" i="39"/>
  <c r="P2568" i="39"/>
  <c r="M2568" i="39"/>
  <c r="Q2568" i="39"/>
  <c r="J2568" i="39"/>
  <c r="N2568" i="39"/>
  <c r="R2568" i="39"/>
  <c r="I2561" i="39"/>
  <c r="J2561" i="39"/>
  <c r="N2561" i="39"/>
  <c r="R2561" i="39"/>
  <c r="K2561" i="39"/>
  <c r="O2561" i="39"/>
  <c r="L2561" i="39"/>
  <c r="P2561" i="39"/>
  <c r="M2561" i="39"/>
  <c r="Q2561" i="39"/>
  <c r="I2558" i="39"/>
  <c r="M2558" i="39"/>
  <c r="Q2558" i="39"/>
  <c r="J2558" i="39"/>
  <c r="N2558" i="39"/>
  <c r="R2558" i="39"/>
  <c r="K2558" i="39"/>
  <c r="O2558" i="39"/>
  <c r="L2558" i="39"/>
  <c r="P2558" i="39"/>
  <c r="I2555" i="39"/>
  <c r="L2555" i="39"/>
  <c r="P2555" i="39"/>
  <c r="M2555" i="39"/>
  <c r="Q2555" i="39"/>
  <c r="J2555" i="39"/>
  <c r="N2555" i="39"/>
  <c r="R2555" i="39"/>
  <c r="K2555" i="39"/>
  <c r="O2555" i="39"/>
  <c r="K2552" i="39"/>
  <c r="O2552" i="39"/>
  <c r="L2552" i="39"/>
  <c r="P2552" i="39"/>
  <c r="M2552" i="39"/>
  <c r="Q2552" i="39"/>
  <c r="J2552" i="39"/>
  <c r="N2552" i="39"/>
  <c r="R2552" i="39"/>
  <c r="I2546" i="39"/>
  <c r="M2546" i="39"/>
  <c r="Q2546" i="39"/>
  <c r="J2546" i="39"/>
  <c r="N2546" i="39"/>
  <c r="R2546" i="39"/>
  <c r="K2546" i="39"/>
  <c r="O2546" i="39"/>
  <c r="L2546" i="39"/>
  <c r="P2546" i="39"/>
  <c r="I2538" i="39"/>
  <c r="M2538" i="39"/>
  <c r="Q2538" i="39"/>
  <c r="J2538" i="39"/>
  <c r="N2538" i="39"/>
  <c r="R2538" i="39"/>
  <c r="K2538" i="39"/>
  <c r="O2538" i="39"/>
  <c r="L2538" i="39"/>
  <c r="P2538" i="39"/>
  <c r="I2530" i="39"/>
  <c r="M2530" i="39"/>
  <c r="Q2530" i="39"/>
  <c r="J2530" i="39"/>
  <c r="N2530" i="39"/>
  <c r="R2530" i="39"/>
  <c r="K2530" i="39"/>
  <c r="O2530" i="39"/>
  <c r="L2530" i="39"/>
  <c r="P2530" i="39"/>
  <c r="I2527" i="39"/>
  <c r="L2527" i="39"/>
  <c r="P2527" i="39"/>
  <c r="M2527" i="39"/>
  <c r="Q2527" i="39"/>
  <c r="J2527" i="39"/>
  <c r="N2527" i="39"/>
  <c r="R2527" i="39"/>
  <c r="K2527" i="39"/>
  <c r="O2527" i="39"/>
  <c r="I2519" i="39"/>
  <c r="L2519" i="39"/>
  <c r="P2519" i="39"/>
  <c r="M2519" i="39"/>
  <c r="Q2519" i="39"/>
  <c r="J2519" i="39"/>
  <c r="N2519" i="39"/>
  <c r="R2519" i="39"/>
  <c r="K2519" i="39"/>
  <c r="O2519" i="39"/>
  <c r="I2511" i="39"/>
  <c r="L2511" i="39"/>
  <c r="P2511" i="39"/>
  <c r="M2511" i="39"/>
  <c r="Q2511" i="39"/>
  <c r="J2511" i="39"/>
  <c r="N2511" i="39"/>
  <c r="R2511" i="39"/>
  <c r="K2511" i="39"/>
  <c r="O2511" i="39"/>
  <c r="I2503" i="39"/>
  <c r="L2503" i="39"/>
  <c r="P2503" i="39"/>
  <c r="M2503" i="39"/>
  <c r="Q2503" i="39"/>
  <c r="J2503" i="39"/>
  <c r="N2503" i="39"/>
  <c r="R2503" i="39"/>
  <c r="K2503" i="39"/>
  <c r="O2503" i="39"/>
  <c r="I2495" i="39"/>
  <c r="L2495" i="39"/>
  <c r="P2495" i="39"/>
  <c r="M2495" i="39"/>
  <c r="Q2495" i="39"/>
  <c r="J2495" i="39"/>
  <c r="N2495" i="39"/>
  <c r="R2495" i="39"/>
  <c r="K2495" i="39"/>
  <c r="O2495" i="39"/>
  <c r="I2487" i="39"/>
  <c r="L2487" i="39"/>
  <c r="P2487" i="39"/>
  <c r="M2487" i="39"/>
  <c r="Q2487" i="39"/>
  <c r="J2487" i="39"/>
  <c r="N2487" i="39"/>
  <c r="R2487" i="39"/>
  <c r="K2487" i="39"/>
  <c r="O2487" i="39"/>
  <c r="I2479" i="39"/>
  <c r="L2479" i="39"/>
  <c r="P2479" i="39"/>
  <c r="M2479" i="39"/>
  <c r="Q2479" i="39"/>
  <c r="J2479" i="39"/>
  <c r="N2479" i="39"/>
  <c r="R2479" i="39"/>
  <c r="K2479" i="39"/>
  <c r="O2479" i="39"/>
  <c r="I2471" i="39"/>
  <c r="L2471" i="39"/>
  <c r="P2471" i="39"/>
  <c r="M2471" i="39"/>
  <c r="Q2471" i="39"/>
  <c r="J2471" i="39"/>
  <c r="N2471" i="39"/>
  <c r="R2471" i="39"/>
  <c r="K2471" i="39"/>
  <c r="O2471" i="39"/>
  <c r="I2463" i="39"/>
  <c r="L2463" i="39"/>
  <c r="P2463" i="39"/>
  <c r="M2463" i="39"/>
  <c r="Q2463" i="39"/>
  <c r="J2463" i="39"/>
  <c r="N2463" i="39"/>
  <c r="R2463" i="39"/>
  <c r="K2463" i="39"/>
  <c r="O2463" i="39"/>
  <c r="I2455" i="39"/>
  <c r="L2455" i="39"/>
  <c r="P2455" i="39"/>
  <c r="M2455" i="39"/>
  <c r="Q2455" i="39"/>
  <c r="J2455" i="39"/>
  <c r="N2455" i="39"/>
  <c r="R2455" i="39"/>
  <c r="K2455" i="39"/>
  <c r="O2455" i="39"/>
  <c r="I2447" i="39"/>
  <c r="L2447" i="39"/>
  <c r="P2447" i="39"/>
  <c r="M2447" i="39"/>
  <c r="Q2447" i="39"/>
  <c r="J2447" i="39"/>
  <c r="N2447" i="39"/>
  <c r="R2447" i="39"/>
  <c r="K2447" i="39"/>
  <c r="O2447" i="39"/>
  <c r="I2439" i="39"/>
  <c r="L2439" i="39"/>
  <c r="P2439" i="39"/>
  <c r="M2439" i="39"/>
  <c r="Q2439" i="39"/>
  <c r="J2439" i="39"/>
  <c r="N2439" i="39"/>
  <c r="R2439" i="39"/>
  <c r="K2439" i="39"/>
  <c r="O2439" i="39"/>
  <c r="I2431" i="39"/>
  <c r="L2431" i="39"/>
  <c r="P2431" i="39"/>
  <c r="M2431" i="39"/>
  <c r="Q2431" i="39"/>
  <c r="J2431" i="39"/>
  <c r="N2431" i="39"/>
  <c r="R2431" i="39"/>
  <c r="K2431" i="39"/>
  <c r="O2431" i="39"/>
  <c r="I2423" i="39"/>
  <c r="L2423" i="39"/>
  <c r="P2423" i="39"/>
  <c r="M2423" i="39"/>
  <c r="Q2423" i="39"/>
  <c r="J2423" i="39"/>
  <c r="N2423" i="39"/>
  <c r="R2423" i="39"/>
  <c r="K2423" i="39"/>
  <c r="O2423" i="39"/>
  <c r="I2415" i="39"/>
  <c r="L2415" i="39"/>
  <c r="P2415" i="39"/>
  <c r="M2415" i="39"/>
  <c r="Q2415" i="39"/>
  <c r="J2415" i="39"/>
  <c r="N2415" i="39"/>
  <c r="R2415" i="39"/>
  <c r="K2415" i="39"/>
  <c r="O2415" i="39"/>
  <c r="I2407" i="39"/>
  <c r="L2407" i="39"/>
  <c r="P2407" i="39"/>
  <c r="M2407" i="39"/>
  <c r="Q2407" i="39"/>
  <c r="J2407" i="39"/>
  <c r="N2407" i="39"/>
  <c r="R2407" i="39"/>
  <c r="K2407" i="39"/>
  <c r="O2407" i="39"/>
  <c r="I2399" i="39"/>
  <c r="L2399" i="39"/>
  <c r="P2399" i="39"/>
  <c r="M2399" i="39"/>
  <c r="Q2399" i="39"/>
  <c r="J2399" i="39"/>
  <c r="N2399" i="39"/>
  <c r="R2399" i="39"/>
  <c r="K2399" i="39"/>
  <c r="O2399" i="39"/>
  <c r="I2391" i="39"/>
  <c r="L2391" i="39"/>
  <c r="P2391" i="39"/>
  <c r="M2391" i="39"/>
  <c r="Q2391" i="39"/>
  <c r="J2391" i="39"/>
  <c r="N2391" i="39"/>
  <c r="R2391" i="39"/>
  <c r="K2391" i="39"/>
  <c r="O2391" i="39"/>
  <c r="I2383" i="39"/>
  <c r="L2383" i="39"/>
  <c r="P2383" i="39"/>
  <c r="M2383" i="39"/>
  <c r="Q2383" i="39"/>
  <c r="J2383" i="39"/>
  <c r="N2383" i="39"/>
  <c r="R2383" i="39"/>
  <c r="K2383" i="39"/>
  <c r="O2383" i="39"/>
  <c r="I2375" i="39"/>
  <c r="L2375" i="39"/>
  <c r="P2375" i="39"/>
  <c r="M2375" i="39"/>
  <c r="Q2375" i="39"/>
  <c r="J2375" i="39"/>
  <c r="N2375" i="39"/>
  <c r="R2375" i="39"/>
  <c r="K2375" i="39"/>
  <c r="O2375" i="39"/>
  <c r="I2367" i="39"/>
  <c r="L2367" i="39"/>
  <c r="P2367" i="39"/>
  <c r="M2367" i="39"/>
  <c r="Q2367" i="39"/>
  <c r="J2367" i="39"/>
  <c r="N2367" i="39"/>
  <c r="R2367" i="39"/>
  <c r="K2367" i="39"/>
  <c r="O2367" i="39"/>
  <c r="I2359" i="39"/>
  <c r="L2359" i="39"/>
  <c r="P2359" i="39"/>
  <c r="M2359" i="39"/>
  <c r="Q2359" i="39"/>
  <c r="J2359" i="39"/>
  <c r="N2359" i="39"/>
  <c r="R2359" i="39"/>
  <c r="K2359" i="39"/>
  <c r="O2359" i="39"/>
  <c r="I2351" i="39"/>
  <c r="L2351" i="39"/>
  <c r="P2351" i="39"/>
  <c r="M2351" i="39"/>
  <c r="Q2351" i="39"/>
  <c r="J2351" i="39"/>
  <c r="N2351" i="39"/>
  <c r="R2351" i="39"/>
  <c r="K2351" i="39"/>
  <c r="O2351" i="39"/>
  <c r="I2343" i="39"/>
  <c r="L2343" i="39"/>
  <c r="P2343" i="39"/>
  <c r="M2343" i="39"/>
  <c r="Q2343" i="39"/>
  <c r="J2343" i="39"/>
  <c r="N2343" i="39"/>
  <c r="R2343" i="39"/>
  <c r="K2343" i="39"/>
  <c r="O2343" i="39"/>
  <c r="I2335" i="39"/>
  <c r="L2335" i="39"/>
  <c r="P2335" i="39"/>
  <c r="M2335" i="39"/>
  <c r="Q2335" i="39"/>
  <c r="J2335" i="39"/>
  <c r="N2335" i="39"/>
  <c r="R2335" i="39"/>
  <c r="K2335" i="39"/>
  <c r="O2335" i="39"/>
  <c r="I2327" i="39"/>
  <c r="L2327" i="39"/>
  <c r="P2327" i="39"/>
  <c r="M2327" i="39"/>
  <c r="Q2327" i="39"/>
  <c r="J2327" i="39"/>
  <c r="N2327" i="39"/>
  <c r="R2327" i="39"/>
  <c r="K2327" i="39"/>
  <c r="O2327" i="39"/>
  <c r="I2319" i="39"/>
  <c r="L2319" i="39"/>
  <c r="P2319" i="39"/>
  <c r="M2319" i="39"/>
  <c r="Q2319" i="39"/>
  <c r="J2319" i="39"/>
  <c r="N2319" i="39"/>
  <c r="R2319" i="39"/>
  <c r="K2319" i="39"/>
  <c r="O2319" i="39"/>
  <c r="I2311" i="39"/>
  <c r="L2311" i="39"/>
  <c r="P2311" i="39"/>
  <c r="M2311" i="39"/>
  <c r="Q2311" i="39"/>
  <c r="J2311" i="39"/>
  <c r="N2311" i="39"/>
  <c r="R2311" i="39"/>
  <c r="K2311" i="39"/>
  <c r="O2311" i="39"/>
  <c r="I2303" i="39"/>
  <c r="L2303" i="39"/>
  <c r="P2303" i="39"/>
  <c r="M2303" i="39"/>
  <c r="Q2303" i="39"/>
  <c r="J2303" i="39"/>
  <c r="N2303" i="39"/>
  <c r="R2303" i="39"/>
  <c r="K2303" i="39"/>
  <c r="O2303" i="39"/>
  <c r="I2297" i="39"/>
  <c r="J2297" i="39"/>
  <c r="N2297" i="39"/>
  <c r="R2297" i="39"/>
  <c r="K2297" i="39"/>
  <c r="O2297" i="39"/>
  <c r="L2297" i="39"/>
  <c r="P2297" i="39"/>
  <c r="M2297" i="39"/>
  <c r="Q2297" i="39"/>
  <c r="I2294" i="39"/>
  <c r="M2294" i="39"/>
  <c r="Q2294" i="39"/>
  <c r="J2294" i="39"/>
  <c r="N2294" i="39"/>
  <c r="R2294" i="39"/>
  <c r="K2294" i="39"/>
  <c r="O2294" i="39"/>
  <c r="L2294" i="39"/>
  <c r="P2294" i="39"/>
  <c r="K2292" i="39"/>
  <c r="O2292" i="39"/>
  <c r="L2292" i="39"/>
  <c r="P2292" i="39"/>
  <c r="M2292" i="39"/>
  <c r="Q2292" i="39"/>
  <c r="J2292" i="39"/>
  <c r="N2292" i="39"/>
  <c r="R2292" i="39"/>
  <c r="J2289" i="39"/>
  <c r="N2289" i="39"/>
  <c r="R2289" i="39"/>
  <c r="K2289" i="39"/>
  <c r="O2289" i="39"/>
  <c r="L2289" i="39"/>
  <c r="P2289" i="39"/>
  <c r="M2289" i="39"/>
  <c r="Q2289" i="39"/>
  <c r="I2286" i="39"/>
  <c r="M2286" i="39"/>
  <c r="Q2286" i="39"/>
  <c r="J2286" i="39"/>
  <c r="N2286" i="39"/>
  <c r="R2286" i="39"/>
  <c r="K2286" i="39"/>
  <c r="O2286" i="39"/>
  <c r="L2286" i="39"/>
  <c r="P2286" i="39"/>
  <c r="K2284" i="39"/>
  <c r="O2284" i="39"/>
  <c r="L2284" i="39"/>
  <c r="P2284" i="39"/>
  <c r="M2284" i="39"/>
  <c r="Q2284" i="39"/>
  <c r="J2284" i="39"/>
  <c r="N2284" i="39"/>
  <c r="R2284" i="39"/>
  <c r="I2277" i="39"/>
  <c r="J2277" i="39"/>
  <c r="N2277" i="39"/>
  <c r="R2277" i="39"/>
  <c r="K2277" i="39"/>
  <c r="O2277" i="39"/>
  <c r="L2277" i="39"/>
  <c r="P2277" i="39"/>
  <c r="M2277" i="39"/>
  <c r="Q2277" i="39"/>
  <c r="L2275" i="39"/>
  <c r="P2275" i="39"/>
  <c r="M2275" i="39"/>
  <c r="Q2275" i="39"/>
  <c r="J2275" i="39"/>
  <c r="N2275" i="39"/>
  <c r="R2275" i="39"/>
  <c r="K2275" i="39"/>
  <c r="O2275" i="39"/>
  <c r="K2272" i="39"/>
  <c r="O2272" i="39"/>
  <c r="L2272" i="39"/>
  <c r="P2272" i="39"/>
  <c r="M2272" i="39"/>
  <c r="Q2272" i="39"/>
  <c r="J2272" i="39"/>
  <c r="N2272" i="39"/>
  <c r="R2272" i="39"/>
  <c r="I2269" i="39"/>
  <c r="J2269" i="39"/>
  <c r="N2269" i="39"/>
  <c r="R2269" i="39"/>
  <c r="K2269" i="39"/>
  <c r="O2269" i="39"/>
  <c r="L2269" i="39"/>
  <c r="P2269" i="39"/>
  <c r="M2269" i="39"/>
  <c r="Q2269" i="39"/>
  <c r="L2267" i="39"/>
  <c r="P2267" i="39"/>
  <c r="M2267" i="39"/>
  <c r="Q2267" i="39"/>
  <c r="J2267" i="39"/>
  <c r="N2267" i="39"/>
  <c r="R2267" i="39"/>
  <c r="K2267" i="39"/>
  <c r="O2267" i="39"/>
  <c r="K2264" i="39"/>
  <c r="O2264" i="39"/>
  <c r="L2264" i="39"/>
  <c r="P2264" i="39"/>
  <c r="M2264" i="39"/>
  <c r="Q2264" i="39"/>
  <c r="J2264" i="39"/>
  <c r="N2264" i="39"/>
  <c r="R2264" i="39"/>
  <c r="I2261" i="39"/>
  <c r="J2261" i="39"/>
  <c r="N2261" i="39"/>
  <c r="R2261" i="39"/>
  <c r="K2261" i="39"/>
  <c r="O2261" i="39"/>
  <c r="L2261" i="39"/>
  <c r="P2261" i="39"/>
  <c r="M2261" i="39"/>
  <c r="Q2261" i="39"/>
  <c r="I2258" i="39"/>
  <c r="M2258" i="39"/>
  <c r="Q2258" i="39"/>
  <c r="J2258" i="39"/>
  <c r="N2258" i="39"/>
  <c r="R2258" i="39"/>
  <c r="K2258" i="39"/>
  <c r="O2258" i="39"/>
  <c r="L2258" i="39"/>
  <c r="P2258" i="39"/>
  <c r="I2249" i="39"/>
  <c r="J2249" i="39"/>
  <c r="N2249" i="39"/>
  <c r="R2249" i="39"/>
  <c r="K2249" i="39"/>
  <c r="O2249" i="39"/>
  <c r="L2249" i="39"/>
  <c r="P2249" i="39"/>
  <c r="M2249" i="39"/>
  <c r="Q2249" i="39"/>
  <c r="I2246" i="39"/>
  <c r="M2246" i="39"/>
  <c r="Q2246" i="39"/>
  <c r="J2246" i="39"/>
  <c r="N2246" i="39"/>
  <c r="R2246" i="39"/>
  <c r="K2246" i="39"/>
  <c r="O2246" i="39"/>
  <c r="L2246" i="39"/>
  <c r="P2246" i="39"/>
  <c r="I2243" i="39"/>
  <c r="L2243" i="39"/>
  <c r="P2243" i="39"/>
  <c r="M2243" i="39"/>
  <c r="Q2243" i="39"/>
  <c r="J2243" i="39"/>
  <c r="N2243" i="39"/>
  <c r="R2243" i="39"/>
  <c r="K2243" i="39"/>
  <c r="O2243" i="39"/>
  <c r="K2240" i="39"/>
  <c r="O2240" i="39"/>
  <c r="L2240" i="39"/>
  <c r="P2240" i="39"/>
  <c r="M2240" i="39"/>
  <c r="Q2240" i="39"/>
  <c r="J2240" i="39"/>
  <c r="N2240" i="39"/>
  <c r="R2240" i="39"/>
  <c r="I2234" i="39"/>
  <c r="M2234" i="39"/>
  <c r="Q2234" i="39"/>
  <c r="J2234" i="39"/>
  <c r="N2234" i="39"/>
  <c r="R2234" i="39"/>
  <c r="K2234" i="39"/>
  <c r="O2234" i="39"/>
  <c r="L2234" i="39"/>
  <c r="P2234" i="39"/>
  <c r="I2226" i="39"/>
  <c r="M2226" i="39"/>
  <c r="Q2226" i="39"/>
  <c r="J2226" i="39"/>
  <c r="N2226" i="39"/>
  <c r="R2226" i="39"/>
  <c r="K2226" i="39"/>
  <c r="O2226" i="39"/>
  <c r="L2226" i="39"/>
  <c r="P2226" i="39"/>
  <c r="I2218" i="39"/>
  <c r="M2218" i="39"/>
  <c r="Q2218" i="39"/>
  <c r="J2218" i="39"/>
  <c r="N2218" i="39"/>
  <c r="R2218" i="39"/>
  <c r="K2218" i="39"/>
  <c r="O2218" i="39"/>
  <c r="L2218" i="39"/>
  <c r="P2218" i="39"/>
  <c r="I2210" i="39"/>
  <c r="M2210" i="39"/>
  <c r="Q2210" i="39"/>
  <c r="J2210" i="39"/>
  <c r="N2210" i="39"/>
  <c r="R2210" i="39"/>
  <c r="K2210" i="39"/>
  <c r="O2210" i="39"/>
  <c r="L2210" i="39"/>
  <c r="P2210" i="39"/>
  <c r="I2202" i="39"/>
  <c r="M2202" i="39"/>
  <c r="Q2202" i="39"/>
  <c r="J2202" i="39"/>
  <c r="N2202" i="39"/>
  <c r="R2202" i="39"/>
  <c r="K2202" i="39"/>
  <c r="O2202" i="39"/>
  <c r="L2202" i="39"/>
  <c r="P2202" i="39"/>
  <c r="I2194" i="39"/>
  <c r="M2194" i="39"/>
  <c r="Q2194" i="39"/>
  <c r="J2194" i="39"/>
  <c r="N2194" i="39"/>
  <c r="R2194" i="39"/>
  <c r="K2194" i="39"/>
  <c r="O2194" i="39"/>
  <c r="L2194" i="39"/>
  <c r="P2194" i="39"/>
  <c r="J2189" i="39"/>
  <c r="N2189" i="39"/>
  <c r="R2189" i="39"/>
  <c r="K2189" i="39"/>
  <c r="O2189" i="39"/>
  <c r="L2189" i="39"/>
  <c r="P2189" i="39"/>
  <c r="M2189" i="39"/>
  <c r="Q2189" i="39"/>
  <c r="I2186" i="39"/>
  <c r="M2186" i="39"/>
  <c r="Q2186" i="39"/>
  <c r="J2186" i="39"/>
  <c r="N2186" i="39"/>
  <c r="R2186" i="39"/>
  <c r="K2186" i="39"/>
  <c r="O2186" i="39"/>
  <c r="L2186" i="39"/>
  <c r="P2186" i="39"/>
  <c r="I2178" i="39"/>
  <c r="M2178" i="39"/>
  <c r="Q2178" i="39"/>
  <c r="J2178" i="39"/>
  <c r="N2178" i="39"/>
  <c r="R2178" i="39"/>
  <c r="K2178" i="39"/>
  <c r="O2178" i="39"/>
  <c r="L2178" i="39"/>
  <c r="P2178" i="39"/>
  <c r="I2170" i="39"/>
  <c r="M2170" i="39"/>
  <c r="Q2170" i="39"/>
  <c r="J2170" i="39"/>
  <c r="N2170" i="39"/>
  <c r="R2170" i="39"/>
  <c r="K2170" i="39"/>
  <c r="O2170" i="39"/>
  <c r="L2170" i="39"/>
  <c r="P2170" i="39"/>
  <c r="I2162" i="39"/>
  <c r="M2162" i="39"/>
  <c r="Q2162" i="39"/>
  <c r="J2162" i="39"/>
  <c r="N2162" i="39"/>
  <c r="R2162" i="39"/>
  <c r="K2162" i="39"/>
  <c r="O2162" i="39"/>
  <c r="L2162" i="39"/>
  <c r="P2162" i="39"/>
  <c r="I2154" i="39"/>
  <c r="M2154" i="39"/>
  <c r="Q2154" i="39"/>
  <c r="J2154" i="39"/>
  <c r="N2154" i="39"/>
  <c r="R2154" i="39"/>
  <c r="K2154" i="39"/>
  <c r="O2154" i="39"/>
  <c r="L2154" i="39"/>
  <c r="P2154" i="39"/>
  <c r="I2146" i="39"/>
  <c r="M2146" i="39"/>
  <c r="Q2146" i="39"/>
  <c r="J2146" i="39"/>
  <c r="N2146" i="39"/>
  <c r="R2146" i="39"/>
  <c r="K2146" i="39"/>
  <c r="O2146" i="39"/>
  <c r="L2146" i="39"/>
  <c r="P2146" i="39"/>
  <c r="I2138" i="39"/>
  <c r="M2138" i="39"/>
  <c r="Q2138" i="39"/>
  <c r="J2138" i="39"/>
  <c r="N2138" i="39"/>
  <c r="R2138" i="39"/>
  <c r="K2138" i="39"/>
  <c r="O2138" i="39"/>
  <c r="L2138" i="39"/>
  <c r="P2138" i="39"/>
  <c r="I2130" i="39"/>
  <c r="M2130" i="39"/>
  <c r="Q2130" i="39"/>
  <c r="J2130" i="39"/>
  <c r="N2130" i="39"/>
  <c r="R2130" i="39"/>
  <c r="K2130" i="39"/>
  <c r="O2130" i="39"/>
  <c r="L2130" i="39"/>
  <c r="P2130" i="39"/>
  <c r="I2122" i="39"/>
  <c r="M2122" i="39"/>
  <c r="Q2122" i="39"/>
  <c r="J2122" i="39"/>
  <c r="N2122" i="39"/>
  <c r="R2122" i="39"/>
  <c r="K2122" i="39"/>
  <c r="O2122" i="39"/>
  <c r="L2122" i="39"/>
  <c r="P2122" i="39"/>
  <c r="I2114" i="39"/>
  <c r="M2114" i="39"/>
  <c r="Q2114" i="39"/>
  <c r="J2114" i="39"/>
  <c r="N2114" i="39"/>
  <c r="R2114" i="39"/>
  <c r="K2114" i="39"/>
  <c r="O2114" i="39"/>
  <c r="L2114" i="39"/>
  <c r="P2114" i="39"/>
  <c r="I2106" i="39"/>
  <c r="M2106" i="39"/>
  <c r="Q2106" i="39"/>
  <c r="J2106" i="39"/>
  <c r="N2106" i="39"/>
  <c r="R2106" i="39"/>
  <c r="K2106" i="39"/>
  <c r="O2106" i="39"/>
  <c r="L2106" i="39"/>
  <c r="P2106" i="39"/>
  <c r="I2098" i="39"/>
  <c r="M2098" i="39"/>
  <c r="Q2098" i="39"/>
  <c r="J2098" i="39"/>
  <c r="N2098" i="39"/>
  <c r="R2098" i="39"/>
  <c r="K2098" i="39"/>
  <c r="O2098" i="39"/>
  <c r="L2098" i="39"/>
  <c r="P2098" i="39"/>
  <c r="I2090" i="39"/>
  <c r="M2090" i="39"/>
  <c r="Q2090" i="39"/>
  <c r="J2090" i="39"/>
  <c r="N2090" i="39"/>
  <c r="R2090" i="39"/>
  <c r="K2090" i="39"/>
  <c r="O2090" i="39"/>
  <c r="L2090" i="39"/>
  <c r="P2090" i="39"/>
  <c r="I2082" i="39"/>
  <c r="M2082" i="39"/>
  <c r="Q2082" i="39"/>
  <c r="J2082" i="39"/>
  <c r="N2082" i="39"/>
  <c r="R2082" i="39"/>
  <c r="K2082" i="39"/>
  <c r="O2082" i="39"/>
  <c r="L2082" i="39"/>
  <c r="P2082" i="39"/>
  <c r="I2074" i="39"/>
  <c r="M2074" i="39"/>
  <c r="Q2074" i="39"/>
  <c r="J2074" i="39"/>
  <c r="N2074" i="39"/>
  <c r="R2074" i="39"/>
  <c r="K2074" i="39"/>
  <c r="O2074" i="39"/>
  <c r="L2074" i="39"/>
  <c r="P2074" i="39"/>
  <c r="I2066" i="39"/>
  <c r="M2066" i="39"/>
  <c r="Q2066" i="39"/>
  <c r="J2066" i="39"/>
  <c r="N2066" i="39"/>
  <c r="R2066" i="39"/>
  <c r="K2066" i="39"/>
  <c r="O2066" i="39"/>
  <c r="L2066" i="39"/>
  <c r="P2066" i="39"/>
  <c r="I2058" i="39"/>
  <c r="M2058" i="39"/>
  <c r="Q2058" i="39"/>
  <c r="J2058" i="39"/>
  <c r="N2058" i="39"/>
  <c r="R2058" i="39"/>
  <c r="K2058" i="39"/>
  <c r="O2058" i="39"/>
  <c r="L2058" i="39"/>
  <c r="P2058" i="39"/>
  <c r="I2050" i="39"/>
  <c r="M2050" i="39"/>
  <c r="Q2050" i="39"/>
  <c r="J2050" i="39"/>
  <c r="N2050" i="39"/>
  <c r="R2050" i="39"/>
  <c r="K2050" i="39"/>
  <c r="O2050" i="39"/>
  <c r="L2050" i="39"/>
  <c r="P2050" i="39"/>
  <c r="I2042" i="39"/>
  <c r="M2042" i="39"/>
  <c r="Q2042" i="39"/>
  <c r="J2042" i="39"/>
  <c r="N2042" i="39"/>
  <c r="R2042" i="39"/>
  <c r="K2042" i="39"/>
  <c r="O2042" i="39"/>
  <c r="L2042" i="39"/>
  <c r="P2042" i="39"/>
  <c r="I2034" i="39"/>
  <c r="M2034" i="39"/>
  <c r="Q2034" i="39"/>
  <c r="J2034" i="39"/>
  <c r="N2034" i="39"/>
  <c r="R2034" i="39"/>
  <c r="K2034" i="39"/>
  <c r="O2034" i="39"/>
  <c r="L2034" i="39"/>
  <c r="P2034" i="39"/>
  <c r="I2026" i="39"/>
  <c r="M2026" i="39"/>
  <c r="Q2026" i="39"/>
  <c r="J2026" i="39"/>
  <c r="N2026" i="39"/>
  <c r="R2026" i="39"/>
  <c r="K2026" i="39"/>
  <c r="O2026" i="39"/>
  <c r="L2026" i="39"/>
  <c r="P2026" i="39"/>
  <c r="I2018" i="39"/>
  <c r="M2018" i="39"/>
  <c r="Q2018" i="39"/>
  <c r="J2018" i="39"/>
  <c r="N2018" i="39"/>
  <c r="R2018" i="39"/>
  <c r="K2018" i="39"/>
  <c r="O2018" i="39"/>
  <c r="L2018" i="39"/>
  <c r="P2018" i="39"/>
  <c r="I2010" i="39"/>
  <c r="M2010" i="39"/>
  <c r="Q2010" i="39"/>
  <c r="J2010" i="39"/>
  <c r="N2010" i="39"/>
  <c r="R2010" i="39"/>
  <c r="K2010" i="39"/>
  <c r="O2010" i="39"/>
  <c r="L2010" i="39"/>
  <c r="P2010" i="39"/>
  <c r="L2007" i="39"/>
  <c r="P2007" i="39"/>
  <c r="M2007" i="39"/>
  <c r="Q2007" i="39"/>
  <c r="J2007" i="39"/>
  <c r="N2007" i="39"/>
  <c r="R2007" i="39"/>
  <c r="K2007" i="39"/>
  <c r="O2007" i="39"/>
  <c r="J2001" i="39"/>
  <c r="N2001" i="39"/>
  <c r="R2001" i="39"/>
  <c r="K2001" i="39"/>
  <c r="O2001" i="39"/>
  <c r="L2001" i="39"/>
  <c r="P2001" i="39"/>
  <c r="M2001" i="39"/>
  <c r="Q2001" i="39"/>
  <c r="J1993" i="39"/>
  <c r="N1993" i="39"/>
  <c r="R1993" i="39"/>
  <c r="K1993" i="39"/>
  <c r="O1993" i="39"/>
  <c r="L1993" i="39"/>
  <c r="P1993" i="39"/>
  <c r="M1993" i="39"/>
  <c r="Q1993" i="39"/>
  <c r="J1985" i="39"/>
  <c r="N1985" i="39"/>
  <c r="R1985" i="39"/>
  <c r="K1985" i="39"/>
  <c r="O1985" i="39"/>
  <c r="L1985" i="39"/>
  <c r="P1985" i="39"/>
  <c r="M1985" i="39"/>
  <c r="Q1985" i="39"/>
  <c r="J1977" i="39"/>
  <c r="N1977" i="39"/>
  <c r="R1977" i="39"/>
  <c r="K1977" i="39"/>
  <c r="O1977" i="39"/>
  <c r="L1977" i="39"/>
  <c r="P1977" i="39"/>
  <c r="M1977" i="39"/>
  <c r="Q1977" i="39"/>
  <c r="I1969" i="39"/>
  <c r="J1969" i="39"/>
  <c r="N1969" i="39"/>
  <c r="R1969" i="39"/>
  <c r="K1969" i="39"/>
  <c r="O1969" i="39"/>
  <c r="L1969" i="39"/>
  <c r="P1969" i="39"/>
  <c r="M1969" i="39"/>
  <c r="Q1969" i="39"/>
  <c r="I1961" i="39"/>
  <c r="J1961" i="39"/>
  <c r="N1961" i="39"/>
  <c r="R1961" i="39"/>
  <c r="K1961" i="39"/>
  <c r="O1961" i="39"/>
  <c r="L1961" i="39"/>
  <c r="P1961" i="39"/>
  <c r="M1961" i="39"/>
  <c r="Q1961" i="39"/>
  <c r="I1952" i="39"/>
  <c r="K1952" i="39"/>
  <c r="O1952" i="39"/>
  <c r="L1952" i="39"/>
  <c r="P1952" i="39"/>
  <c r="M1952" i="39"/>
  <c r="Q1952" i="39"/>
  <c r="J1952" i="39"/>
  <c r="N1952" i="39"/>
  <c r="R1952" i="39"/>
  <c r="I1936" i="39"/>
  <c r="K1936" i="39"/>
  <c r="O1936" i="39"/>
  <c r="L1936" i="39"/>
  <c r="P1936" i="39"/>
  <c r="M1936" i="39"/>
  <c r="Q1936" i="39"/>
  <c r="J1936" i="39"/>
  <c r="N1936" i="39"/>
  <c r="R1936" i="39"/>
  <c r="M1934" i="39"/>
  <c r="Q1934" i="39"/>
  <c r="J1934" i="39"/>
  <c r="N1934" i="39"/>
  <c r="R1934" i="39"/>
  <c r="K1934" i="39"/>
  <c r="O1934" i="39"/>
  <c r="L1934" i="39"/>
  <c r="P1934" i="39"/>
  <c r="L1931" i="39"/>
  <c r="P1931" i="39"/>
  <c r="M1931" i="39"/>
  <c r="Q1931" i="39"/>
  <c r="J1931" i="39"/>
  <c r="N1931" i="39"/>
  <c r="R1931" i="39"/>
  <c r="K1931" i="39"/>
  <c r="O1931" i="39"/>
  <c r="I1928" i="39"/>
  <c r="K1928" i="39"/>
  <c r="O1928" i="39"/>
  <c r="L1928" i="39"/>
  <c r="P1928" i="39"/>
  <c r="M1928" i="39"/>
  <c r="Q1928" i="39"/>
  <c r="J1928" i="39"/>
  <c r="N1928" i="39"/>
  <c r="R1928" i="39"/>
  <c r="M1926" i="39"/>
  <c r="Q1926" i="39"/>
  <c r="J1926" i="39"/>
  <c r="N1926" i="39"/>
  <c r="R1926" i="39"/>
  <c r="K1926" i="39"/>
  <c r="O1926" i="39"/>
  <c r="L1926" i="39"/>
  <c r="P1926" i="39"/>
  <c r="L1923" i="39"/>
  <c r="P1923" i="39"/>
  <c r="M1923" i="39"/>
  <c r="Q1923" i="39"/>
  <c r="J1923" i="39"/>
  <c r="N1923" i="39"/>
  <c r="R1923" i="39"/>
  <c r="K1923" i="39"/>
  <c r="O1923" i="39"/>
  <c r="I1920" i="39"/>
  <c r="K1920" i="39"/>
  <c r="O1920" i="39"/>
  <c r="L1920" i="39"/>
  <c r="P1920" i="39"/>
  <c r="M1920" i="39"/>
  <c r="Q1920" i="39"/>
  <c r="J1920" i="39"/>
  <c r="N1920" i="39"/>
  <c r="R1920" i="39"/>
  <c r="M1918" i="39"/>
  <c r="Q1918" i="39"/>
  <c r="J1918" i="39"/>
  <c r="N1918" i="39"/>
  <c r="R1918" i="39"/>
  <c r="K1918" i="39"/>
  <c r="O1918" i="39"/>
  <c r="L1918" i="39"/>
  <c r="P1918" i="39"/>
  <c r="L1915" i="39"/>
  <c r="P1915" i="39"/>
  <c r="M1915" i="39"/>
  <c r="Q1915" i="39"/>
  <c r="J1915" i="39"/>
  <c r="N1915" i="39"/>
  <c r="R1915" i="39"/>
  <c r="K1915" i="39"/>
  <c r="O1915" i="39"/>
  <c r="I1912" i="39"/>
  <c r="K1912" i="39"/>
  <c r="O1912" i="39"/>
  <c r="L1912" i="39"/>
  <c r="P1912" i="39"/>
  <c r="M1912" i="39"/>
  <c r="Q1912" i="39"/>
  <c r="J1912" i="39"/>
  <c r="N1912" i="39"/>
  <c r="R1912" i="39"/>
  <c r="M1910" i="39"/>
  <c r="Q1910" i="39"/>
  <c r="J1910" i="39"/>
  <c r="N1910" i="39"/>
  <c r="R1910" i="39"/>
  <c r="K1910" i="39"/>
  <c r="O1910" i="39"/>
  <c r="L1910" i="39"/>
  <c r="P1910" i="39"/>
  <c r="L1907" i="39"/>
  <c r="P1907" i="39"/>
  <c r="M1907" i="39"/>
  <c r="Q1907" i="39"/>
  <c r="J1907" i="39"/>
  <c r="N1907" i="39"/>
  <c r="R1907" i="39"/>
  <c r="K1907" i="39"/>
  <c r="O1907" i="39"/>
  <c r="I1904" i="39"/>
  <c r="K1904" i="39"/>
  <c r="O1904" i="39"/>
  <c r="L1904" i="39"/>
  <c r="P1904" i="39"/>
  <c r="M1904" i="39"/>
  <c r="Q1904" i="39"/>
  <c r="J1904" i="39"/>
  <c r="N1904" i="39"/>
  <c r="R1904" i="39"/>
  <c r="M1902" i="39"/>
  <c r="Q1902" i="39"/>
  <c r="J1902" i="39"/>
  <c r="N1902" i="39"/>
  <c r="R1902" i="39"/>
  <c r="K1902" i="39"/>
  <c r="O1902" i="39"/>
  <c r="L1902" i="39"/>
  <c r="P1902" i="39"/>
  <c r="L1899" i="39"/>
  <c r="P1899" i="39"/>
  <c r="M1899" i="39"/>
  <c r="Q1899" i="39"/>
  <c r="J1899" i="39"/>
  <c r="N1899" i="39"/>
  <c r="R1899" i="39"/>
  <c r="K1899" i="39"/>
  <c r="O1899" i="39"/>
  <c r="I1896" i="39"/>
  <c r="K1896" i="39"/>
  <c r="O1896" i="39"/>
  <c r="L1896" i="39"/>
  <c r="P1896" i="39"/>
  <c r="M1896" i="39"/>
  <c r="Q1896" i="39"/>
  <c r="J1896" i="39"/>
  <c r="N1896" i="39"/>
  <c r="R1896" i="39"/>
  <c r="I1887" i="39"/>
  <c r="L1887" i="39"/>
  <c r="P1887" i="39"/>
  <c r="M1887" i="39"/>
  <c r="Q1887" i="39"/>
  <c r="J1887" i="39"/>
  <c r="N1887" i="39"/>
  <c r="R1887" i="39"/>
  <c r="K1887" i="39"/>
  <c r="O1887" i="39"/>
  <c r="I1879" i="39"/>
  <c r="L1879" i="39"/>
  <c r="P1879" i="39"/>
  <c r="M1879" i="39"/>
  <c r="Q1879" i="39"/>
  <c r="J1879" i="39"/>
  <c r="N1879" i="39"/>
  <c r="R1879" i="39"/>
  <c r="K1879" i="39"/>
  <c r="O1879" i="39"/>
  <c r="I1871" i="39"/>
  <c r="L1871" i="39"/>
  <c r="P1871" i="39"/>
  <c r="M1871" i="39"/>
  <c r="Q1871" i="39"/>
  <c r="J1871" i="39"/>
  <c r="N1871" i="39"/>
  <c r="R1871" i="39"/>
  <c r="K1871" i="39"/>
  <c r="O1871" i="39"/>
  <c r="I1863" i="39"/>
  <c r="L1863" i="39"/>
  <c r="P1863" i="39"/>
  <c r="M1863" i="39"/>
  <c r="Q1863" i="39"/>
  <c r="J1863" i="39"/>
  <c r="N1863" i="39"/>
  <c r="R1863" i="39"/>
  <c r="K1863" i="39"/>
  <c r="O1863" i="39"/>
  <c r="I1855" i="39"/>
  <c r="L1855" i="39"/>
  <c r="P1855" i="39"/>
  <c r="M1855" i="39"/>
  <c r="Q1855" i="39"/>
  <c r="J1855" i="39"/>
  <c r="N1855" i="39"/>
  <c r="R1855" i="39"/>
  <c r="K1855" i="39"/>
  <c r="O1855" i="39"/>
  <c r="I1847" i="39"/>
  <c r="L1847" i="39"/>
  <c r="P1847" i="39"/>
  <c r="M1847" i="39"/>
  <c r="Q1847" i="39"/>
  <c r="J1847" i="39"/>
  <c r="N1847" i="39"/>
  <c r="R1847" i="39"/>
  <c r="K1847" i="39"/>
  <c r="O1847" i="39"/>
  <c r="I1839" i="39"/>
  <c r="L1839" i="39"/>
  <c r="P1839" i="39"/>
  <c r="M1839" i="39"/>
  <c r="Q1839" i="39"/>
  <c r="J1839" i="39"/>
  <c r="N1839" i="39"/>
  <c r="R1839" i="39"/>
  <c r="K1839" i="39"/>
  <c r="O1839" i="39"/>
  <c r="K1836" i="39"/>
  <c r="O1836" i="39"/>
  <c r="L1836" i="39"/>
  <c r="P1836" i="39"/>
  <c r="M1836" i="39"/>
  <c r="Q1836" i="39"/>
  <c r="J1836" i="39"/>
  <c r="N1836" i="39"/>
  <c r="R1836" i="39"/>
  <c r="J1833" i="39"/>
  <c r="N1833" i="39"/>
  <c r="R1833" i="39"/>
  <c r="K1833" i="39"/>
  <c r="O1833" i="39"/>
  <c r="L1833" i="39"/>
  <c r="P1833" i="39"/>
  <c r="M1833" i="39"/>
  <c r="Q1833" i="39"/>
  <c r="L1831" i="39"/>
  <c r="P1831" i="39"/>
  <c r="M1831" i="39"/>
  <c r="Q1831" i="39"/>
  <c r="J1831" i="39"/>
  <c r="N1831" i="39"/>
  <c r="R1831" i="39"/>
  <c r="K1831" i="39"/>
  <c r="O1831" i="39"/>
  <c r="K1828" i="39"/>
  <c r="O1828" i="39"/>
  <c r="L1828" i="39"/>
  <c r="P1828" i="39"/>
  <c r="M1828" i="39"/>
  <c r="Q1828" i="39"/>
  <c r="J1828" i="39"/>
  <c r="N1828" i="39"/>
  <c r="R1828" i="39"/>
  <c r="J1825" i="39"/>
  <c r="N1825" i="39"/>
  <c r="R1825" i="39"/>
  <c r="K1825" i="39"/>
  <c r="O1825" i="39"/>
  <c r="L1825" i="39"/>
  <c r="P1825" i="39"/>
  <c r="M1825" i="39"/>
  <c r="Q1825" i="39"/>
  <c r="L1823" i="39"/>
  <c r="P1823" i="39"/>
  <c r="M1823" i="39"/>
  <c r="Q1823" i="39"/>
  <c r="J1823" i="39"/>
  <c r="N1823" i="39"/>
  <c r="R1823" i="39"/>
  <c r="K1823" i="39"/>
  <c r="O1823" i="39"/>
  <c r="K1820" i="39"/>
  <c r="O1820" i="39"/>
  <c r="L1820" i="39"/>
  <c r="P1820" i="39"/>
  <c r="M1820" i="39"/>
  <c r="Q1820" i="39"/>
  <c r="J1820" i="39"/>
  <c r="N1820" i="39"/>
  <c r="R1820" i="39"/>
  <c r="J1817" i="39"/>
  <c r="N1817" i="39"/>
  <c r="R1817" i="39"/>
  <c r="K1817" i="39"/>
  <c r="O1817" i="39"/>
  <c r="L1817" i="39"/>
  <c r="P1817" i="39"/>
  <c r="M1817" i="39"/>
  <c r="Q1817" i="39"/>
  <c r="L1815" i="39"/>
  <c r="P1815" i="39"/>
  <c r="M1815" i="39"/>
  <c r="Q1815" i="39"/>
  <c r="J1815" i="39"/>
  <c r="N1815" i="39"/>
  <c r="R1815" i="39"/>
  <c r="K1815" i="39"/>
  <c r="O1815" i="39"/>
  <c r="K1812" i="39"/>
  <c r="O1812" i="39"/>
  <c r="L1812" i="39"/>
  <c r="P1812" i="39"/>
  <c r="M1812" i="39"/>
  <c r="Q1812" i="39"/>
  <c r="J1812" i="39"/>
  <c r="N1812" i="39"/>
  <c r="R1812" i="39"/>
  <c r="J1809" i="39"/>
  <c r="N1809" i="39"/>
  <c r="R1809" i="39"/>
  <c r="K1809" i="39"/>
  <c r="O1809" i="39"/>
  <c r="L1809" i="39"/>
  <c r="P1809" i="39"/>
  <c r="M1809" i="39"/>
  <c r="Q1809" i="39"/>
  <c r="L1807" i="39"/>
  <c r="P1807" i="39"/>
  <c r="M1807" i="39"/>
  <c r="Q1807" i="39"/>
  <c r="J1807" i="39"/>
  <c r="N1807" i="39"/>
  <c r="R1807" i="39"/>
  <c r="K1807" i="39"/>
  <c r="O1807" i="39"/>
  <c r="L1804" i="39"/>
  <c r="J1804" i="39"/>
  <c r="O1804" i="39"/>
  <c r="K1804" i="39"/>
  <c r="P1804" i="39"/>
  <c r="M1804" i="39"/>
  <c r="Q1804" i="39"/>
  <c r="N1804" i="39"/>
  <c r="R1804" i="39"/>
  <c r="K1801" i="39"/>
  <c r="O1801" i="39"/>
  <c r="L1801" i="39"/>
  <c r="P1801" i="39"/>
  <c r="M1801" i="39"/>
  <c r="Q1801" i="39"/>
  <c r="J1801" i="39"/>
  <c r="N1801" i="39"/>
  <c r="R1801" i="39"/>
  <c r="M1799" i="39"/>
  <c r="Q1799" i="39"/>
  <c r="J1799" i="39"/>
  <c r="N1799" i="39"/>
  <c r="R1799" i="39"/>
  <c r="K1799" i="39"/>
  <c r="O1799" i="39"/>
  <c r="L1799" i="39"/>
  <c r="P1799" i="39"/>
  <c r="L1796" i="39"/>
  <c r="P1796" i="39"/>
  <c r="M1796" i="39"/>
  <c r="Q1796" i="39"/>
  <c r="J1796" i="39"/>
  <c r="N1796" i="39"/>
  <c r="R1796" i="39"/>
  <c r="K1796" i="39"/>
  <c r="O1796" i="39"/>
  <c r="K1793" i="39"/>
  <c r="O1793" i="39"/>
  <c r="L1793" i="39"/>
  <c r="P1793" i="39"/>
  <c r="M1793" i="39"/>
  <c r="Q1793" i="39"/>
  <c r="J1793" i="39"/>
  <c r="N1793" i="39"/>
  <c r="R1793" i="39"/>
  <c r="M1791" i="39"/>
  <c r="Q1791" i="39"/>
  <c r="J1791" i="39"/>
  <c r="N1791" i="39"/>
  <c r="R1791" i="39"/>
  <c r="K1791" i="39"/>
  <c r="O1791" i="39"/>
  <c r="L1791" i="39"/>
  <c r="P1791" i="39"/>
  <c r="L1788" i="39"/>
  <c r="P1788" i="39"/>
  <c r="M1788" i="39"/>
  <c r="Q1788" i="39"/>
  <c r="J1788" i="39"/>
  <c r="N1788" i="39"/>
  <c r="R1788" i="39"/>
  <c r="K1788" i="39"/>
  <c r="O1788" i="39"/>
  <c r="K1785" i="39"/>
  <c r="O1785" i="39"/>
  <c r="L1785" i="39"/>
  <c r="P1785" i="39"/>
  <c r="M1785" i="39"/>
  <c r="Q1785" i="39"/>
  <c r="J1785" i="39"/>
  <c r="N1785" i="39"/>
  <c r="R1785" i="39"/>
  <c r="M1783" i="39"/>
  <c r="Q1783" i="39"/>
  <c r="J1783" i="39"/>
  <c r="N1783" i="39"/>
  <c r="R1783" i="39"/>
  <c r="K1783" i="39"/>
  <c r="O1783" i="39"/>
  <c r="L1783" i="39"/>
  <c r="P1783" i="39"/>
  <c r="L1780" i="39"/>
  <c r="P1780" i="39"/>
  <c r="M1780" i="39"/>
  <c r="Q1780" i="39"/>
  <c r="J1780" i="39"/>
  <c r="N1780" i="39"/>
  <c r="R1780" i="39"/>
  <c r="K1780" i="39"/>
  <c r="O1780" i="39"/>
  <c r="K1777" i="39"/>
  <c r="O1777" i="39"/>
  <c r="L1777" i="39"/>
  <c r="P1777" i="39"/>
  <c r="M1777" i="39"/>
  <c r="Q1777" i="39"/>
  <c r="J1777" i="39"/>
  <c r="N1777" i="39"/>
  <c r="R1777" i="39"/>
  <c r="M1775" i="39"/>
  <c r="Q1775" i="39"/>
  <c r="J1775" i="39"/>
  <c r="N1775" i="39"/>
  <c r="R1775" i="39"/>
  <c r="K1775" i="39"/>
  <c r="O1775" i="39"/>
  <c r="L1775" i="39"/>
  <c r="P1775" i="39"/>
  <c r="L1772" i="39"/>
  <c r="P1772" i="39"/>
  <c r="M1772" i="39"/>
  <c r="Q1772" i="39"/>
  <c r="J1772" i="39"/>
  <c r="N1772" i="39"/>
  <c r="R1772" i="39"/>
  <c r="K1772" i="39"/>
  <c r="O1772" i="39"/>
  <c r="K1769" i="39"/>
  <c r="O1769" i="39"/>
  <c r="L1769" i="39"/>
  <c r="P1769" i="39"/>
  <c r="M1769" i="39"/>
  <c r="Q1769" i="39"/>
  <c r="J1769" i="39"/>
  <c r="N1769" i="39"/>
  <c r="R1769" i="39"/>
  <c r="M1767" i="39"/>
  <c r="Q1767" i="39"/>
  <c r="J1767" i="39"/>
  <c r="N1767" i="39"/>
  <c r="R1767" i="39"/>
  <c r="K1767" i="39"/>
  <c r="O1767" i="39"/>
  <c r="L1767" i="39"/>
  <c r="P1767" i="39"/>
  <c r="L1764" i="39"/>
  <c r="P1764" i="39"/>
  <c r="M1764" i="39"/>
  <c r="Q1764" i="39"/>
  <c r="J1764" i="39"/>
  <c r="N1764" i="39"/>
  <c r="R1764" i="39"/>
  <c r="K1764" i="39"/>
  <c r="O1764" i="39"/>
  <c r="K1761" i="39"/>
  <c r="O1761" i="39"/>
  <c r="L1761" i="39"/>
  <c r="P1761" i="39"/>
  <c r="M1761" i="39"/>
  <c r="Q1761" i="39"/>
  <c r="J1761" i="39"/>
  <c r="N1761" i="39"/>
  <c r="R1761" i="39"/>
  <c r="M1759" i="39"/>
  <c r="Q1759" i="39"/>
  <c r="J1759" i="39"/>
  <c r="N1759" i="39"/>
  <c r="R1759" i="39"/>
  <c r="K1759" i="39"/>
  <c r="O1759" i="39"/>
  <c r="L1759" i="39"/>
  <c r="P1759" i="39"/>
  <c r="L1756" i="39"/>
  <c r="P1756" i="39"/>
  <c r="M1756" i="39"/>
  <c r="Q1756" i="39"/>
  <c r="J1756" i="39"/>
  <c r="N1756" i="39"/>
  <c r="R1756" i="39"/>
  <c r="K1756" i="39"/>
  <c r="O1756" i="39"/>
  <c r="K1753" i="39"/>
  <c r="O1753" i="39"/>
  <c r="L1753" i="39"/>
  <c r="P1753" i="39"/>
  <c r="M1753" i="39"/>
  <c r="Q1753" i="39"/>
  <c r="J1753" i="39"/>
  <c r="N1753" i="39"/>
  <c r="R1753" i="39"/>
  <c r="M1751" i="39"/>
  <c r="Q1751" i="39"/>
  <c r="J1751" i="39"/>
  <c r="N1751" i="39"/>
  <c r="R1751" i="39"/>
  <c r="K1751" i="39"/>
  <c r="O1751" i="39"/>
  <c r="L1751" i="39"/>
  <c r="P1751" i="39"/>
  <c r="L1748" i="39"/>
  <c r="P1748" i="39"/>
  <c r="M1748" i="39"/>
  <c r="Q1748" i="39"/>
  <c r="J1748" i="39"/>
  <c r="N1748" i="39"/>
  <c r="R1748" i="39"/>
  <c r="K1748" i="39"/>
  <c r="O1748" i="39"/>
  <c r="K1745" i="39"/>
  <c r="O1745" i="39"/>
  <c r="L1745" i="39"/>
  <c r="P1745" i="39"/>
  <c r="M1745" i="39"/>
  <c r="Q1745" i="39"/>
  <c r="J1745" i="39"/>
  <c r="N1745" i="39"/>
  <c r="R1745" i="39"/>
  <c r="M1743" i="39"/>
  <c r="Q1743" i="39"/>
  <c r="J1743" i="39"/>
  <c r="N1743" i="39"/>
  <c r="R1743" i="39"/>
  <c r="K1743" i="39"/>
  <c r="O1743" i="39"/>
  <c r="L1743" i="39"/>
  <c r="P1743" i="39"/>
  <c r="L1740" i="39"/>
  <c r="P1740" i="39"/>
  <c r="M1740" i="39"/>
  <c r="Q1740" i="39"/>
  <c r="J1740" i="39"/>
  <c r="N1740" i="39"/>
  <c r="R1740" i="39"/>
  <c r="K1740" i="39"/>
  <c r="O1740" i="39"/>
  <c r="K1737" i="39"/>
  <c r="O1737" i="39"/>
  <c r="L1737" i="39"/>
  <c r="P1737" i="39"/>
  <c r="M1737" i="39"/>
  <c r="Q1737" i="39"/>
  <c r="J1737" i="39"/>
  <c r="N1737" i="39"/>
  <c r="R1737" i="39"/>
  <c r="M1735" i="39"/>
  <c r="Q1735" i="39"/>
  <c r="J1735" i="39"/>
  <c r="N1735" i="39"/>
  <c r="R1735" i="39"/>
  <c r="K1735" i="39"/>
  <c r="O1735" i="39"/>
  <c r="L1735" i="39"/>
  <c r="P1735" i="39"/>
  <c r="L1732" i="39"/>
  <c r="P1732" i="39"/>
  <c r="M1732" i="39"/>
  <c r="Q1732" i="39"/>
  <c r="J1732" i="39"/>
  <c r="N1732" i="39"/>
  <c r="R1732" i="39"/>
  <c r="K1732" i="39"/>
  <c r="O1732" i="39"/>
  <c r="K1729" i="39"/>
  <c r="O1729" i="39"/>
  <c r="L1729" i="39"/>
  <c r="P1729" i="39"/>
  <c r="M1729" i="39"/>
  <c r="Q1729" i="39"/>
  <c r="J1729" i="39"/>
  <c r="N1729" i="39"/>
  <c r="R1729" i="39"/>
  <c r="M1727" i="39"/>
  <c r="Q1727" i="39"/>
  <c r="J1727" i="39"/>
  <c r="N1727" i="39"/>
  <c r="R1727" i="39"/>
  <c r="K1727" i="39"/>
  <c r="O1727" i="39"/>
  <c r="L1727" i="39"/>
  <c r="P1727" i="39"/>
  <c r="L1724" i="39"/>
  <c r="P1724" i="39"/>
  <c r="M1724" i="39"/>
  <c r="Q1724" i="39"/>
  <c r="J1724" i="39"/>
  <c r="N1724" i="39"/>
  <c r="R1724" i="39"/>
  <c r="K1724" i="39"/>
  <c r="O1724" i="39"/>
  <c r="K1721" i="39"/>
  <c r="O1721" i="39"/>
  <c r="L1721" i="39"/>
  <c r="P1721" i="39"/>
  <c r="M1721" i="39"/>
  <c r="Q1721" i="39"/>
  <c r="J1721" i="39"/>
  <c r="N1721" i="39"/>
  <c r="R1721" i="39"/>
  <c r="M1719" i="39"/>
  <c r="Q1719" i="39"/>
  <c r="J1719" i="39"/>
  <c r="N1719" i="39"/>
  <c r="R1719" i="39"/>
  <c r="K1719" i="39"/>
  <c r="O1719" i="39"/>
  <c r="L1719" i="39"/>
  <c r="P1719" i="39"/>
  <c r="L1716" i="39"/>
  <c r="P1716" i="39"/>
  <c r="M1716" i="39"/>
  <c r="Q1716" i="39"/>
  <c r="J1716" i="39"/>
  <c r="N1716" i="39"/>
  <c r="R1716" i="39"/>
  <c r="K1716" i="39"/>
  <c r="O1716" i="39"/>
  <c r="K1713" i="39"/>
  <c r="O1713" i="39"/>
  <c r="L1713" i="39"/>
  <c r="P1713" i="39"/>
  <c r="M1713" i="39"/>
  <c r="Q1713" i="39"/>
  <c r="J1713" i="39"/>
  <c r="N1713" i="39"/>
  <c r="R1713" i="39"/>
  <c r="M1711" i="39"/>
  <c r="Q1711" i="39"/>
  <c r="J1711" i="39"/>
  <c r="N1711" i="39"/>
  <c r="R1711" i="39"/>
  <c r="K1711" i="39"/>
  <c r="O1711" i="39"/>
  <c r="L1711" i="39"/>
  <c r="P1711" i="39"/>
  <c r="L1708" i="39"/>
  <c r="P1708" i="39"/>
  <c r="M1708" i="39"/>
  <c r="Q1708" i="39"/>
  <c r="J1708" i="39"/>
  <c r="N1708" i="39"/>
  <c r="R1708" i="39"/>
  <c r="K1708" i="39"/>
  <c r="O1708" i="39"/>
  <c r="K1705" i="39"/>
  <c r="O1705" i="39"/>
  <c r="L1705" i="39"/>
  <c r="P1705" i="39"/>
  <c r="M1705" i="39"/>
  <c r="Q1705" i="39"/>
  <c r="J1705" i="39"/>
  <c r="N1705" i="39"/>
  <c r="R1705" i="39"/>
  <c r="M1703" i="39"/>
  <c r="Q1703" i="39"/>
  <c r="J1703" i="39"/>
  <c r="N1703" i="39"/>
  <c r="R1703" i="39"/>
  <c r="K1703" i="39"/>
  <c r="O1703" i="39"/>
  <c r="L1703" i="39"/>
  <c r="P1703" i="39"/>
  <c r="L1700" i="39"/>
  <c r="P1700" i="39"/>
  <c r="M1700" i="39"/>
  <c r="Q1700" i="39"/>
  <c r="J1700" i="39"/>
  <c r="N1700" i="39"/>
  <c r="R1700" i="39"/>
  <c r="K1700" i="39"/>
  <c r="O1700" i="39"/>
  <c r="K1697" i="39"/>
  <c r="O1697" i="39"/>
  <c r="L1697" i="39"/>
  <c r="P1697" i="39"/>
  <c r="M1697" i="39"/>
  <c r="Q1697" i="39"/>
  <c r="J1697" i="39"/>
  <c r="N1697" i="39"/>
  <c r="R1697" i="39"/>
  <c r="M1695" i="39"/>
  <c r="Q1695" i="39"/>
  <c r="J1695" i="39"/>
  <c r="N1695" i="39"/>
  <c r="R1695" i="39"/>
  <c r="K1695" i="39"/>
  <c r="O1695" i="39"/>
  <c r="L1695" i="39"/>
  <c r="P1695" i="39"/>
  <c r="L1692" i="39"/>
  <c r="P1692" i="39"/>
  <c r="M1692" i="39"/>
  <c r="Q1692" i="39"/>
  <c r="J1692" i="39"/>
  <c r="N1692" i="39"/>
  <c r="R1692" i="39"/>
  <c r="K1692" i="39"/>
  <c r="O1692" i="39"/>
  <c r="K1689" i="39"/>
  <c r="O1689" i="39"/>
  <c r="L1689" i="39"/>
  <c r="P1689" i="39"/>
  <c r="M1689" i="39"/>
  <c r="Q1689" i="39"/>
  <c r="J1689" i="39"/>
  <c r="N1689" i="39"/>
  <c r="R1689" i="39"/>
  <c r="M1687" i="39"/>
  <c r="Q1687" i="39"/>
  <c r="J1687" i="39"/>
  <c r="N1687" i="39"/>
  <c r="R1687" i="39"/>
  <c r="K1687" i="39"/>
  <c r="O1687" i="39"/>
  <c r="L1687" i="39"/>
  <c r="P1687" i="39"/>
  <c r="L1684" i="39"/>
  <c r="P1684" i="39"/>
  <c r="M1684" i="39"/>
  <c r="Q1684" i="39"/>
  <c r="J1684" i="39"/>
  <c r="N1684" i="39"/>
  <c r="R1684" i="39"/>
  <c r="K1684" i="39"/>
  <c r="O1684" i="39"/>
  <c r="K1681" i="39"/>
  <c r="O1681" i="39"/>
  <c r="L1681" i="39"/>
  <c r="P1681" i="39"/>
  <c r="M1681" i="39"/>
  <c r="Q1681" i="39"/>
  <c r="J1681" i="39"/>
  <c r="N1681" i="39"/>
  <c r="R1681" i="39"/>
  <c r="M1679" i="39"/>
  <c r="Q1679" i="39"/>
  <c r="J1679" i="39"/>
  <c r="N1679" i="39"/>
  <c r="R1679" i="39"/>
  <c r="K1679" i="39"/>
  <c r="O1679" i="39"/>
  <c r="L1679" i="39"/>
  <c r="P1679" i="39"/>
  <c r="L1676" i="39"/>
  <c r="P1676" i="39"/>
  <c r="M1676" i="39"/>
  <c r="Q1676" i="39"/>
  <c r="J1676" i="39"/>
  <c r="N1676" i="39"/>
  <c r="R1676" i="39"/>
  <c r="K1676" i="39"/>
  <c r="O1676" i="39"/>
  <c r="K1673" i="39"/>
  <c r="O1673" i="39"/>
  <c r="L1673" i="39"/>
  <c r="P1673" i="39"/>
  <c r="M1673" i="39"/>
  <c r="Q1673" i="39"/>
  <c r="J1673" i="39"/>
  <c r="N1673" i="39"/>
  <c r="R1673" i="39"/>
  <c r="M1671" i="39"/>
  <c r="Q1671" i="39"/>
  <c r="J1671" i="39"/>
  <c r="N1671" i="39"/>
  <c r="R1671" i="39"/>
  <c r="K1671" i="39"/>
  <c r="O1671" i="39"/>
  <c r="L1671" i="39"/>
  <c r="P1671" i="39"/>
  <c r="L1668" i="39"/>
  <c r="P1668" i="39"/>
  <c r="M1668" i="39"/>
  <c r="Q1668" i="39"/>
  <c r="J1668" i="39"/>
  <c r="N1668" i="39"/>
  <c r="R1668" i="39"/>
  <c r="K1668" i="39"/>
  <c r="O1668" i="39"/>
  <c r="K1665" i="39"/>
  <c r="O1665" i="39"/>
  <c r="L1665" i="39"/>
  <c r="P1665" i="39"/>
  <c r="M1665" i="39"/>
  <c r="Q1665" i="39"/>
  <c r="J1665" i="39"/>
  <c r="N1665" i="39"/>
  <c r="R1665" i="39"/>
  <c r="M1663" i="39"/>
  <c r="Q1663" i="39"/>
  <c r="J1663" i="39"/>
  <c r="N1663" i="39"/>
  <c r="R1663" i="39"/>
  <c r="K1663" i="39"/>
  <c r="O1663" i="39"/>
  <c r="L1663" i="39"/>
  <c r="P1663" i="39"/>
  <c r="L1660" i="39"/>
  <c r="P1660" i="39"/>
  <c r="M1660" i="39"/>
  <c r="Q1660" i="39"/>
  <c r="J1660" i="39"/>
  <c r="N1660" i="39"/>
  <c r="R1660" i="39"/>
  <c r="K1660" i="39"/>
  <c r="O1660" i="39"/>
  <c r="K1657" i="39"/>
  <c r="O1657" i="39"/>
  <c r="L1657" i="39"/>
  <c r="P1657" i="39"/>
  <c r="M1657" i="39"/>
  <c r="Q1657" i="39"/>
  <c r="J1657" i="39"/>
  <c r="N1657" i="39"/>
  <c r="R1657" i="39"/>
  <c r="M1655" i="39"/>
  <c r="Q1655" i="39"/>
  <c r="J1655" i="39"/>
  <c r="N1655" i="39"/>
  <c r="R1655" i="39"/>
  <c r="K1655" i="39"/>
  <c r="O1655" i="39"/>
  <c r="L1655" i="39"/>
  <c r="P1655" i="39"/>
  <c r="L1652" i="39"/>
  <c r="P1652" i="39"/>
  <c r="M1652" i="39"/>
  <c r="Q1652" i="39"/>
  <c r="J1652" i="39"/>
  <c r="N1652" i="39"/>
  <c r="R1652" i="39"/>
  <c r="K1652" i="39"/>
  <c r="O1652" i="39"/>
  <c r="K1649" i="39"/>
  <c r="O1649" i="39"/>
  <c r="L1649" i="39"/>
  <c r="P1649" i="39"/>
  <c r="M1649" i="39"/>
  <c r="Q1649" i="39"/>
  <c r="J1649" i="39"/>
  <c r="N1649" i="39"/>
  <c r="R1649" i="39"/>
  <c r="M1647" i="39"/>
  <c r="Q1647" i="39"/>
  <c r="J1647" i="39"/>
  <c r="N1647" i="39"/>
  <c r="R1647" i="39"/>
  <c r="K1647" i="39"/>
  <c r="O1647" i="39"/>
  <c r="L1647" i="39"/>
  <c r="P1647" i="39"/>
  <c r="L1644" i="39"/>
  <c r="P1644" i="39"/>
  <c r="M1644" i="39"/>
  <c r="Q1644" i="39"/>
  <c r="J1644" i="39"/>
  <c r="N1644" i="39"/>
  <c r="R1644" i="39"/>
  <c r="K1644" i="39"/>
  <c r="O1644" i="39"/>
  <c r="K1641" i="39"/>
  <c r="O1641" i="39"/>
  <c r="L1641" i="39"/>
  <c r="P1641" i="39"/>
  <c r="M1641" i="39"/>
  <c r="Q1641" i="39"/>
  <c r="J1641" i="39"/>
  <c r="N1641" i="39"/>
  <c r="R1641" i="39"/>
  <c r="M1639" i="39"/>
  <c r="Q1639" i="39"/>
  <c r="J1639" i="39"/>
  <c r="N1639" i="39"/>
  <c r="R1639" i="39"/>
  <c r="K1639" i="39"/>
  <c r="O1639" i="39"/>
  <c r="L1639" i="39"/>
  <c r="P1639" i="39"/>
  <c r="L1636" i="39"/>
  <c r="P1636" i="39"/>
  <c r="M1636" i="39"/>
  <c r="Q1636" i="39"/>
  <c r="J1636" i="39"/>
  <c r="N1636" i="39"/>
  <c r="R1636" i="39"/>
  <c r="K1636" i="39"/>
  <c r="O1636" i="39"/>
  <c r="K1633" i="39"/>
  <c r="O1633" i="39"/>
  <c r="L1633" i="39"/>
  <c r="P1633" i="39"/>
  <c r="M1633" i="39"/>
  <c r="Q1633" i="39"/>
  <c r="J1633" i="39"/>
  <c r="N1633" i="39"/>
  <c r="R1633" i="39"/>
  <c r="M1631" i="39"/>
  <c r="Q1631" i="39"/>
  <c r="J1631" i="39"/>
  <c r="N1631" i="39"/>
  <c r="R1631" i="39"/>
  <c r="K1631" i="39"/>
  <c r="O1631" i="39"/>
  <c r="L1631" i="39"/>
  <c r="P1631" i="39"/>
  <c r="L1628" i="39"/>
  <c r="P1628" i="39"/>
  <c r="M1628" i="39"/>
  <c r="Q1628" i="39"/>
  <c r="J1628" i="39"/>
  <c r="N1628" i="39"/>
  <c r="R1628" i="39"/>
  <c r="K1628" i="39"/>
  <c r="O1628" i="39"/>
  <c r="K1625" i="39"/>
  <c r="O1625" i="39"/>
  <c r="L1625" i="39"/>
  <c r="P1625" i="39"/>
  <c r="M1625" i="39"/>
  <c r="Q1625" i="39"/>
  <c r="J1625" i="39"/>
  <c r="N1625" i="39"/>
  <c r="R1625" i="39"/>
  <c r="M1623" i="39"/>
  <c r="Q1623" i="39"/>
  <c r="J1623" i="39"/>
  <c r="N1623" i="39"/>
  <c r="R1623" i="39"/>
  <c r="K1623" i="39"/>
  <c r="O1623" i="39"/>
  <c r="L1623" i="39"/>
  <c r="P1623" i="39"/>
  <c r="L1620" i="39"/>
  <c r="P1620" i="39"/>
  <c r="M1620" i="39"/>
  <c r="Q1620" i="39"/>
  <c r="J1620" i="39"/>
  <c r="N1620" i="39"/>
  <c r="R1620" i="39"/>
  <c r="K1620" i="39"/>
  <c r="O1620" i="39"/>
  <c r="K1617" i="39"/>
  <c r="O1617" i="39"/>
  <c r="L1617" i="39"/>
  <c r="P1617" i="39"/>
  <c r="M1617" i="39"/>
  <c r="Q1617" i="39"/>
  <c r="J1617" i="39"/>
  <c r="N1617" i="39"/>
  <c r="R1617" i="39"/>
  <c r="M1615" i="39"/>
  <c r="Q1615" i="39"/>
  <c r="J1615" i="39"/>
  <c r="N1615" i="39"/>
  <c r="R1615" i="39"/>
  <c r="K1615" i="39"/>
  <c r="O1615" i="39"/>
  <c r="L1615" i="39"/>
  <c r="P1615" i="39"/>
  <c r="L1612" i="39"/>
  <c r="P1612" i="39"/>
  <c r="M1612" i="39"/>
  <c r="Q1612" i="39"/>
  <c r="J1612" i="39"/>
  <c r="N1612" i="39"/>
  <c r="R1612" i="39"/>
  <c r="K1612" i="39"/>
  <c r="O1612" i="39"/>
  <c r="K1609" i="39"/>
  <c r="O1609" i="39"/>
  <c r="L1609" i="39"/>
  <c r="P1609" i="39"/>
  <c r="M1609" i="39"/>
  <c r="Q1609" i="39"/>
  <c r="J1609" i="39"/>
  <c r="N1609" i="39"/>
  <c r="R1609" i="39"/>
  <c r="M1607" i="39"/>
  <c r="Q1607" i="39"/>
  <c r="J1607" i="39"/>
  <c r="N1607" i="39"/>
  <c r="R1607" i="39"/>
  <c r="K1607" i="39"/>
  <c r="O1607" i="39"/>
  <c r="L1607" i="39"/>
  <c r="P1607" i="39"/>
  <c r="L1604" i="39"/>
  <c r="P1604" i="39"/>
  <c r="M1604" i="39"/>
  <c r="Q1604" i="39"/>
  <c r="J1604" i="39"/>
  <c r="N1604" i="39"/>
  <c r="R1604" i="39"/>
  <c r="K1604" i="39"/>
  <c r="O1604" i="39"/>
  <c r="K1601" i="39"/>
  <c r="O1601" i="39"/>
  <c r="L1601" i="39"/>
  <c r="P1601" i="39"/>
  <c r="M1601" i="39"/>
  <c r="Q1601" i="39"/>
  <c r="J1601" i="39"/>
  <c r="N1601" i="39"/>
  <c r="R1601" i="39"/>
  <c r="M1599" i="39"/>
  <c r="Q1599" i="39"/>
  <c r="J1599" i="39"/>
  <c r="N1599" i="39"/>
  <c r="R1599" i="39"/>
  <c r="K1599" i="39"/>
  <c r="O1599" i="39"/>
  <c r="L1599" i="39"/>
  <c r="P1599" i="39"/>
  <c r="L1596" i="39"/>
  <c r="P1596" i="39"/>
  <c r="M1596" i="39"/>
  <c r="Q1596" i="39"/>
  <c r="J1596" i="39"/>
  <c r="N1596" i="39"/>
  <c r="R1596" i="39"/>
  <c r="K1596" i="39"/>
  <c r="O1596" i="39"/>
  <c r="K1593" i="39"/>
  <c r="O1593" i="39"/>
  <c r="L1593" i="39"/>
  <c r="P1593" i="39"/>
  <c r="M1593" i="39"/>
  <c r="Q1593" i="39"/>
  <c r="J1593" i="39"/>
  <c r="N1593" i="39"/>
  <c r="R1593" i="39"/>
  <c r="M1591" i="39"/>
  <c r="Q1591" i="39"/>
  <c r="J1591" i="39"/>
  <c r="N1591" i="39"/>
  <c r="R1591" i="39"/>
  <c r="K1591" i="39"/>
  <c r="O1591" i="39"/>
  <c r="L1591" i="39"/>
  <c r="P1591" i="39"/>
  <c r="L1588" i="39"/>
  <c r="P1588" i="39"/>
  <c r="M1588" i="39"/>
  <c r="R1588" i="39"/>
  <c r="N1588" i="39"/>
  <c r="J1588" i="39"/>
  <c r="O1588" i="39"/>
  <c r="K1588" i="39"/>
  <c r="Q1588" i="39"/>
  <c r="K1585" i="39"/>
  <c r="O1585" i="39"/>
  <c r="M1585" i="39"/>
  <c r="R1585" i="39"/>
  <c r="N1585" i="39"/>
  <c r="J1585" i="39"/>
  <c r="P1585" i="39"/>
  <c r="L1585" i="39"/>
  <c r="Q1585" i="39"/>
  <c r="M1583" i="39"/>
  <c r="Q1583" i="39"/>
  <c r="J1583" i="39"/>
  <c r="O1583" i="39"/>
  <c r="K1583" i="39"/>
  <c r="P1583" i="39"/>
  <c r="L1583" i="39"/>
  <c r="R1583" i="39"/>
  <c r="N1583" i="39"/>
  <c r="L1580" i="39"/>
  <c r="P1580" i="39"/>
  <c r="J1580" i="39"/>
  <c r="O1580" i="39"/>
  <c r="K1580" i="39"/>
  <c r="Q1580" i="39"/>
  <c r="M1580" i="39"/>
  <c r="R1580" i="39"/>
  <c r="N1580" i="39"/>
  <c r="K1577" i="39"/>
  <c r="O1577" i="39"/>
  <c r="J1577" i="39"/>
  <c r="P1577" i="39"/>
  <c r="L1577" i="39"/>
  <c r="Q1577" i="39"/>
  <c r="M1577" i="39"/>
  <c r="R1577" i="39"/>
  <c r="N1577" i="39"/>
  <c r="M1575" i="39"/>
  <c r="Q1575" i="39"/>
  <c r="L1575" i="39"/>
  <c r="R1575" i="39"/>
  <c r="N1575" i="39"/>
  <c r="J1575" i="39"/>
  <c r="O1575" i="39"/>
  <c r="K1575" i="39"/>
  <c r="P1575" i="39"/>
  <c r="L1572" i="39"/>
  <c r="P1572" i="39"/>
  <c r="M1572" i="39"/>
  <c r="R1572" i="39"/>
  <c r="N1572" i="39"/>
  <c r="J1572" i="39"/>
  <c r="O1572" i="39"/>
  <c r="K1572" i="39"/>
  <c r="Q1572" i="39"/>
  <c r="K1569" i="39"/>
  <c r="O1569" i="39"/>
  <c r="M1569" i="39"/>
  <c r="R1569" i="39"/>
  <c r="N1569" i="39"/>
  <c r="J1569" i="39"/>
  <c r="P1569" i="39"/>
  <c r="L1569" i="39"/>
  <c r="Q1569" i="39"/>
  <c r="M1567" i="39"/>
  <c r="Q1567" i="39"/>
  <c r="J1567" i="39"/>
  <c r="O1567" i="39"/>
  <c r="K1567" i="39"/>
  <c r="P1567" i="39"/>
  <c r="L1567" i="39"/>
  <c r="R1567" i="39"/>
  <c r="N1567" i="39"/>
  <c r="L1564" i="39"/>
  <c r="P1564" i="39"/>
  <c r="J1564" i="39"/>
  <c r="O1564" i="39"/>
  <c r="K1564" i="39"/>
  <c r="Q1564" i="39"/>
  <c r="M1564" i="39"/>
  <c r="R1564" i="39"/>
  <c r="N1564" i="39"/>
  <c r="K1561" i="39"/>
  <c r="O1561" i="39"/>
  <c r="J1561" i="39"/>
  <c r="P1561" i="39"/>
  <c r="L1561" i="39"/>
  <c r="Q1561" i="39"/>
  <c r="M1561" i="39"/>
  <c r="R1561" i="39"/>
  <c r="N1561" i="39"/>
  <c r="M1559" i="39"/>
  <c r="Q1559" i="39"/>
  <c r="L1559" i="39"/>
  <c r="R1559" i="39"/>
  <c r="N1559" i="39"/>
  <c r="J1559" i="39"/>
  <c r="O1559" i="39"/>
  <c r="K1559" i="39"/>
  <c r="P1559" i="39"/>
  <c r="L1556" i="39"/>
  <c r="P1556" i="39"/>
  <c r="M1556" i="39"/>
  <c r="R1556" i="39"/>
  <c r="N1556" i="39"/>
  <c r="J1556" i="39"/>
  <c r="O1556" i="39"/>
  <c r="K1556" i="39"/>
  <c r="Q1556" i="39"/>
  <c r="K1553" i="39"/>
  <c r="O1553" i="39"/>
  <c r="M1553" i="39"/>
  <c r="R1553" i="39"/>
  <c r="N1553" i="39"/>
  <c r="J1553" i="39"/>
  <c r="P1553" i="39"/>
  <c r="L1553" i="39"/>
  <c r="Q1553" i="39"/>
  <c r="M1551" i="39"/>
  <c r="Q1551" i="39"/>
  <c r="J1551" i="39"/>
  <c r="O1551" i="39"/>
  <c r="K1551" i="39"/>
  <c r="P1551" i="39"/>
  <c r="L1551" i="39"/>
  <c r="R1551" i="39"/>
  <c r="N1551" i="39"/>
  <c r="L1548" i="39"/>
  <c r="P1548" i="39"/>
  <c r="J1548" i="39"/>
  <c r="O1548" i="39"/>
  <c r="K1548" i="39"/>
  <c r="Q1548" i="39"/>
  <c r="M1548" i="39"/>
  <c r="R1548" i="39"/>
  <c r="N1548" i="39"/>
  <c r="K1545" i="39"/>
  <c r="O1545" i="39"/>
  <c r="J1545" i="39"/>
  <c r="P1545" i="39"/>
  <c r="L1545" i="39"/>
  <c r="Q1545" i="39"/>
  <c r="M1545" i="39"/>
  <c r="R1545" i="39"/>
  <c r="N1545" i="39"/>
  <c r="M1543" i="39"/>
  <c r="Q1543" i="39"/>
  <c r="L1543" i="39"/>
  <c r="R1543" i="39"/>
  <c r="N1543" i="39"/>
  <c r="J1543" i="39"/>
  <c r="O1543" i="39"/>
  <c r="K1543" i="39"/>
  <c r="P1543" i="39"/>
  <c r="L1540" i="39"/>
  <c r="P1540" i="39"/>
  <c r="M1540" i="39"/>
  <c r="R1540" i="39"/>
  <c r="N1540" i="39"/>
  <c r="J1540" i="39"/>
  <c r="O1540" i="39"/>
  <c r="K1540" i="39"/>
  <c r="Q1540" i="39"/>
  <c r="K1537" i="39"/>
  <c r="O1537" i="39"/>
  <c r="M1537" i="39"/>
  <c r="R1537" i="39"/>
  <c r="N1537" i="39"/>
  <c r="J1537" i="39"/>
  <c r="P1537" i="39"/>
  <c r="L1537" i="39"/>
  <c r="Q1537" i="39"/>
  <c r="M1535" i="39"/>
  <c r="Q1535" i="39"/>
  <c r="J1535" i="39"/>
  <c r="O1535" i="39"/>
  <c r="K1535" i="39"/>
  <c r="P1535" i="39"/>
  <c r="L1535" i="39"/>
  <c r="R1535" i="39"/>
  <c r="N1535" i="39"/>
  <c r="L1532" i="39"/>
  <c r="P1532" i="39"/>
  <c r="J1532" i="39"/>
  <c r="O1532" i="39"/>
  <c r="K1532" i="39"/>
  <c r="Q1532" i="39"/>
  <c r="M1532" i="39"/>
  <c r="R1532" i="39"/>
  <c r="N1532" i="39"/>
  <c r="K1529" i="39"/>
  <c r="O1529" i="39"/>
  <c r="J1529" i="39"/>
  <c r="P1529" i="39"/>
  <c r="L1529" i="39"/>
  <c r="Q1529" i="39"/>
  <c r="M1529" i="39"/>
  <c r="R1529" i="39"/>
  <c r="N1529" i="39"/>
  <c r="M1527" i="39"/>
  <c r="Q1527" i="39"/>
  <c r="L1527" i="39"/>
  <c r="R1527" i="39"/>
  <c r="N1527" i="39"/>
  <c r="J1527" i="39"/>
  <c r="O1527" i="39"/>
  <c r="K1527" i="39"/>
  <c r="P1527" i="39"/>
  <c r="L1524" i="39"/>
  <c r="P1524" i="39"/>
  <c r="M1524" i="39"/>
  <c r="R1524" i="39"/>
  <c r="N1524" i="39"/>
  <c r="J1524" i="39"/>
  <c r="O1524" i="39"/>
  <c r="K1524" i="39"/>
  <c r="Q1524" i="39"/>
  <c r="K1521" i="39"/>
  <c r="O1521" i="39"/>
  <c r="M1521" i="39"/>
  <c r="R1521" i="39"/>
  <c r="N1521" i="39"/>
  <c r="J1521" i="39"/>
  <c r="P1521" i="39"/>
  <c r="L1521" i="39"/>
  <c r="Q1521" i="39"/>
  <c r="M1519" i="39"/>
  <c r="Q1519" i="39"/>
  <c r="J1519" i="39"/>
  <c r="O1519" i="39"/>
  <c r="K1519" i="39"/>
  <c r="P1519" i="39"/>
  <c r="L1519" i="39"/>
  <c r="R1519" i="39"/>
  <c r="N1519" i="39"/>
  <c r="L1516" i="39"/>
  <c r="P1516" i="39"/>
  <c r="J1516" i="39"/>
  <c r="O1516" i="39"/>
  <c r="K1516" i="39"/>
  <c r="Q1516" i="39"/>
  <c r="M1516" i="39"/>
  <c r="R1516" i="39"/>
  <c r="N1516" i="39"/>
  <c r="K1513" i="39"/>
  <c r="O1513" i="39"/>
  <c r="J1513" i="39"/>
  <c r="P1513" i="39"/>
  <c r="L1513" i="39"/>
  <c r="Q1513" i="39"/>
  <c r="M1513" i="39"/>
  <c r="R1513" i="39"/>
  <c r="N1513" i="39"/>
  <c r="M1511" i="39"/>
  <c r="Q1511" i="39"/>
  <c r="L1511" i="39"/>
  <c r="R1511" i="39"/>
  <c r="N1511" i="39"/>
  <c r="J1511" i="39"/>
  <c r="O1511" i="39"/>
  <c r="K1511" i="39"/>
  <c r="P1511" i="39"/>
  <c r="L1508" i="39"/>
  <c r="P1508" i="39"/>
  <c r="M1508" i="39"/>
  <c r="R1508" i="39"/>
  <c r="N1508" i="39"/>
  <c r="J1508" i="39"/>
  <c r="O1508" i="39"/>
  <c r="K1508" i="39"/>
  <c r="Q1508" i="39"/>
  <c r="K1505" i="39"/>
  <c r="O1505" i="39"/>
  <c r="M1505" i="39"/>
  <c r="R1505" i="39"/>
  <c r="N1505" i="39"/>
  <c r="J1505" i="39"/>
  <c r="P1505" i="39"/>
  <c r="L1505" i="39"/>
  <c r="Q1505" i="39"/>
  <c r="M1503" i="39"/>
  <c r="Q1503" i="39"/>
  <c r="J1503" i="39"/>
  <c r="O1503" i="39"/>
  <c r="K1503" i="39"/>
  <c r="P1503" i="39"/>
  <c r="L1503" i="39"/>
  <c r="R1503" i="39"/>
  <c r="N1503" i="39"/>
  <c r="L1500" i="39"/>
  <c r="P1500" i="39"/>
  <c r="J1500" i="39"/>
  <c r="O1500" i="39"/>
  <c r="K1500" i="39"/>
  <c r="Q1500" i="39"/>
  <c r="M1500" i="39"/>
  <c r="R1500" i="39"/>
  <c r="N1500" i="39"/>
  <c r="K1497" i="39"/>
  <c r="O1497" i="39"/>
  <c r="J1497" i="39"/>
  <c r="P1497" i="39"/>
  <c r="L1497" i="39"/>
  <c r="Q1497" i="39"/>
  <c r="M1497" i="39"/>
  <c r="R1497" i="39"/>
  <c r="N1497" i="39"/>
  <c r="M1495" i="39"/>
  <c r="Q1495" i="39"/>
  <c r="L1495" i="39"/>
  <c r="R1495" i="39"/>
  <c r="N1495" i="39"/>
  <c r="J1495" i="39"/>
  <c r="O1495" i="39"/>
  <c r="K1495" i="39"/>
  <c r="P1495" i="39"/>
  <c r="L1492" i="39"/>
  <c r="P1492" i="39"/>
  <c r="M1492" i="39"/>
  <c r="R1492" i="39"/>
  <c r="N1492" i="39"/>
  <c r="J1492" i="39"/>
  <c r="O1492" i="39"/>
  <c r="K1492" i="39"/>
  <c r="Q1492" i="39"/>
  <c r="K1489" i="39"/>
  <c r="O1489" i="39"/>
  <c r="M1489" i="39"/>
  <c r="R1489" i="39"/>
  <c r="N1489" i="39"/>
  <c r="J1489" i="39"/>
  <c r="P1489" i="39"/>
  <c r="L1489" i="39"/>
  <c r="Q1489" i="39"/>
  <c r="M1487" i="39"/>
  <c r="Q1487" i="39"/>
  <c r="J1487" i="39"/>
  <c r="O1487" i="39"/>
  <c r="K1487" i="39"/>
  <c r="P1487" i="39"/>
  <c r="L1487" i="39"/>
  <c r="R1487" i="39"/>
  <c r="N1487" i="39"/>
  <c r="J1484" i="39"/>
  <c r="N1484" i="39"/>
  <c r="R1484" i="39"/>
  <c r="L1484" i="39"/>
  <c r="P1484" i="39"/>
  <c r="K1484" i="39"/>
  <c r="M1484" i="39"/>
  <c r="O1484" i="39"/>
  <c r="Q1484" i="39"/>
  <c r="M1481" i="39"/>
  <c r="Q1481" i="39"/>
  <c r="K1481" i="39"/>
  <c r="O1481" i="39"/>
  <c r="N1481" i="39"/>
  <c r="P1481" i="39"/>
  <c r="J1481" i="39"/>
  <c r="R1481" i="39"/>
  <c r="L1481" i="39"/>
  <c r="K1479" i="39"/>
  <c r="O1479" i="39"/>
  <c r="M1479" i="39"/>
  <c r="Q1479" i="39"/>
  <c r="P1479" i="39"/>
  <c r="J1479" i="39"/>
  <c r="R1479" i="39"/>
  <c r="L1479" i="39"/>
  <c r="N1479" i="39"/>
  <c r="J1476" i="39"/>
  <c r="N1476" i="39"/>
  <c r="R1476" i="39"/>
  <c r="L1476" i="39"/>
  <c r="P1476" i="39"/>
  <c r="K1476" i="39"/>
  <c r="M1476" i="39"/>
  <c r="O1476" i="39"/>
  <c r="Q1476" i="39"/>
  <c r="M1473" i="39"/>
  <c r="Q1473" i="39"/>
  <c r="K1473" i="39"/>
  <c r="O1473" i="39"/>
  <c r="L1473" i="39"/>
  <c r="P1473" i="39"/>
  <c r="J1473" i="39"/>
  <c r="N1473" i="39"/>
  <c r="R1473" i="39"/>
  <c r="K1471" i="39"/>
  <c r="O1471" i="39"/>
  <c r="M1471" i="39"/>
  <c r="Q1471" i="39"/>
  <c r="N1471" i="39"/>
  <c r="J1471" i="39"/>
  <c r="R1471" i="39"/>
  <c r="L1471" i="39"/>
  <c r="P1471" i="39"/>
  <c r="J1468" i="39"/>
  <c r="N1468" i="39"/>
  <c r="R1468" i="39"/>
  <c r="L1468" i="39"/>
  <c r="P1468" i="39"/>
  <c r="Q1468" i="39"/>
  <c r="M1468" i="39"/>
  <c r="K1468" i="39"/>
  <c r="O1468" i="39"/>
  <c r="M1465" i="39"/>
  <c r="Q1465" i="39"/>
  <c r="K1465" i="39"/>
  <c r="O1465" i="39"/>
  <c r="L1465" i="39"/>
  <c r="P1465" i="39"/>
  <c r="N1465" i="39"/>
  <c r="R1465" i="39"/>
  <c r="J1465" i="39"/>
  <c r="K1463" i="39"/>
  <c r="O1463" i="39"/>
  <c r="M1463" i="39"/>
  <c r="Q1463" i="39"/>
  <c r="N1463" i="39"/>
  <c r="J1463" i="39"/>
  <c r="R1463" i="39"/>
  <c r="P1463" i="39"/>
  <c r="L1463" i="39"/>
  <c r="J1460" i="39"/>
  <c r="N1460" i="39"/>
  <c r="R1460" i="39"/>
  <c r="L1460" i="39"/>
  <c r="P1460" i="39"/>
  <c r="Q1460" i="39"/>
  <c r="M1460" i="39"/>
  <c r="K1460" i="39"/>
  <c r="O1460" i="39"/>
  <c r="M1457" i="39"/>
  <c r="Q1457" i="39"/>
  <c r="K1457" i="39"/>
  <c r="O1457" i="39"/>
  <c r="L1457" i="39"/>
  <c r="P1457" i="39"/>
  <c r="J1457" i="39"/>
  <c r="N1457" i="39"/>
  <c r="R1457" i="39"/>
  <c r="K1455" i="39"/>
  <c r="O1455" i="39"/>
  <c r="M1455" i="39"/>
  <c r="Q1455" i="39"/>
  <c r="N1455" i="39"/>
  <c r="J1455" i="39"/>
  <c r="R1455" i="39"/>
  <c r="L1455" i="39"/>
  <c r="P1455" i="39"/>
  <c r="J1452" i="39"/>
  <c r="N1452" i="39"/>
  <c r="R1452" i="39"/>
  <c r="L1452" i="39"/>
  <c r="P1452" i="39"/>
  <c r="O1452" i="39"/>
  <c r="Q1452" i="39"/>
  <c r="M1452" i="39"/>
  <c r="K1452" i="39"/>
  <c r="M1449" i="39"/>
  <c r="Q1449" i="39"/>
  <c r="K1449" i="39"/>
  <c r="O1449" i="39"/>
  <c r="J1449" i="39"/>
  <c r="R1449" i="39"/>
  <c r="L1449" i="39"/>
  <c r="N1449" i="39"/>
  <c r="P1449" i="39"/>
  <c r="K1447" i="39"/>
  <c r="O1447" i="39"/>
  <c r="M1447" i="39"/>
  <c r="Q1447" i="39"/>
  <c r="L1447" i="39"/>
  <c r="N1447" i="39"/>
  <c r="P1447" i="39"/>
  <c r="J1447" i="39"/>
  <c r="R1447" i="39"/>
  <c r="J1444" i="39"/>
  <c r="N1444" i="39"/>
  <c r="R1444" i="39"/>
  <c r="L1444" i="39"/>
  <c r="P1444" i="39"/>
  <c r="O1444" i="39"/>
  <c r="Q1444" i="39"/>
  <c r="K1444" i="39"/>
  <c r="M1444" i="39"/>
  <c r="M1441" i="39"/>
  <c r="Q1441" i="39"/>
  <c r="K1441" i="39"/>
  <c r="O1441" i="39"/>
  <c r="J1441" i="39"/>
  <c r="R1441" i="39"/>
  <c r="L1441" i="39"/>
  <c r="N1441" i="39"/>
  <c r="P1441" i="39"/>
  <c r="K1439" i="39"/>
  <c r="O1439" i="39"/>
  <c r="M1439" i="39"/>
  <c r="Q1439" i="39"/>
  <c r="L1439" i="39"/>
  <c r="N1439" i="39"/>
  <c r="P1439" i="39"/>
  <c r="J1439" i="39"/>
  <c r="R1439" i="39"/>
  <c r="K1436" i="39"/>
  <c r="O1436" i="39"/>
  <c r="M1436" i="39"/>
  <c r="Q1436" i="39"/>
  <c r="N1436" i="39"/>
  <c r="J1436" i="39"/>
  <c r="R1436" i="39"/>
  <c r="L1436" i="39"/>
  <c r="P1436" i="39"/>
  <c r="J1433" i="39"/>
  <c r="N1433" i="39"/>
  <c r="R1433" i="39"/>
  <c r="L1433" i="39"/>
  <c r="P1433" i="39"/>
  <c r="Q1433" i="39"/>
  <c r="M1433" i="39"/>
  <c r="K1433" i="39"/>
  <c r="O1433" i="39"/>
  <c r="L1431" i="39"/>
  <c r="P1431" i="39"/>
  <c r="J1431" i="39"/>
  <c r="N1431" i="39"/>
  <c r="R1431" i="39"/>
  <c r="K1431" i="39"/>
  <c r="O1431" i="39"/>
  <c r="M1431" i="39"/>
  <c r="Q1431" i="39"/>
  <c r="K1428" i="39"/>
  <c r="O1428" i="39"/>
  <c r="M1428" i="39"/>
  <c r="Q1428" i="39"/>
  <c r="N1428" i="39"/>
  <c r="J1428" i="39"/>
  <c r="R1428" i="39"/>
  <c r="P1428" i="39"/>
  <c r="L1428" i="39"/>
  <c r="I1425" i="39"/>
  <c r="J1425" i="39"/>
  <c r="N1425" i="39"/>
  <c r="R1425" i="39"/>
  <c r="L1425" i="39"/>
  <c r="P1425" i="39"/>
  <c r="Q1425" i="39"/>
  <c r="M1425" i="39"/>
  <c r="K1425" i="39"/>
  <c r="O1425" i="39"/>
  <c r="I1417" i="39"/>
  <c r="J1417" i="39"/>
  <c r="N1417" i="39"/>
  <c r="R1417" i="39"/>
  <c r="L1417" i="39"/>
  <c r="P1417" i="39"/>
  <c r="Q1417" i="39"/>
  <c r="M1417" i="39"/>
  <c r="K1417" i="39"/>
  <c r="O1417" i="39"/>
  <c r="I1409" i="39"/>
  <c r="J1409" i="39"/>
  <c r="N1409" i="39"/>
  <c r="R1409" i="39"/>
  <c r="L1409" i="39"/>
  <c r="P1409" i="39"/>
  <c r="Q1409" i="39"/>
  <c r="M1409" i="39"/>
  <c r="K1409" i="39"/>
  <c r="O1409" i="39"/>
  <c r="I1401" i="39"/>
  <c r="K1401" i="39"/>
  <c r="O1401" i="39"/>
  <c r="M1401" i="39"/>
  <c r="Q1401" i="39"/>
  <c r="P1401" i="39"/>
  <c r="L1401" i="39"/>
  <c r="N1401" i="39"/>
  <c r="R1401" i="39"/>
  <c r="J1401" i="39"/>
  <c r="I1393" i="39"/>
  <c r="K1393" i="39"/>
  <c r="O1393" i="39"/>
  <c r="M1393" i="39"/>
  <c r="Q1393" i="39"/>
  <c r="P1393" i="39"/>
  <c r="L1393" i="39"/>
  <c r="N1393" i="39"/>
  <c r="J1393" i="39"/>
  <c r="R1393" i="39"/>
  <c r="I1387" i="39"/>
  <c r="M1387" i="39"/>
  <c r="Q1387" i="39"/>
  <c r="K1387" i="39"/>
  <c r="O1387" i="39"/>
  <c r="N1387" i="39"/>
  <c r="J1387" i="39"/>
  <c r="R1387" i="39"/>
  <c r="L1387" i="39"/>
  <c r="P1387" i="39"/>
  <c r="K1385" i="39"/>
  <c r="O1385" i="39"/>
  <c r="M1385" i="39"/>
  <c r="Q1385" i="39"/>
  <c r="P1385" i="39"/>
  <c r="L1385" i="39"/>
  <c r="N1385" i="39"/>
  <c r="J1385" i="39"/>
  <c r="R1385" i="39"/>
  <c r="J1382" i="39"/>
  <c r="N1382" i="39"/>
  <c r="R1382" i="39"/>
  <c r="L1382" i="39"/>
  <c r="P1382" i="39"/>
  <c r="K1382" i="39"/>
  <c r="O1382" i="39"/>
  <c r="Q1382" i="39"/>
  <c r="M1382" i="39"/>
  <c r="I1379" i="39"/>
  <c r="M1379" i="39"/>
  <c r="Q1379" i="39"/>
  <c r="K1379" i="39"/>
  <c r="O1379" i="39"/>
  <c r="N1379" i="39"/>
  <c r="J1379" i="39"/>
  <c r="R1379" i="39"/>
  <c r="L1379" i="39"/>
  <c r="P1379" i="39"/>
  <c r="K1377" i="39"/>
  <c r="O1377" i="39"/>
  <c r="M1377" i="39"/>
  <c r="Q1377" i="39"/>
  <c r="P1377" i="39"/>
  <c r="L1377" i="39"/>
  <c r="N1377" i="39"/>
  <c r="J1377" i="39"/>
  <c r="R1377" i="39"/>
  <c r="I1372" i="39"/>
  <c r="L1372" i="39"/>
  <c r="P1372" i="39"/>
  <c r="J1372" i="39"/>
  <c r="N1372" i="39"/>
  <c r="R1372" i="39"/>
  <c r="M1372" i="39"/>
  <c r="Q1372" i="39"/>
  <c r="K1372" i="39"/>
  <c r="O1372" i="39"/>
  <c r="J1370" i="39"/>
  <c r="N1370" i="39"/>
  <c r="R1370" i="39"/>
  <c r="L1370" i="39"/>
  <c r="P1370" i="39"/>
  <c r="O1370" i="39"/>
  <c r="K1370" i="39"/>
  <c r="M1370" i="39"/>
  <c r="Q1370" i="39"/>
  <c r="M1367" i="39"/>
  <c r="Q1367" i="39"/>
  <c r="K1367" i="39"/>
  <c r="O1367" i="39"/>
  <c r="J1367" i="39"/>
  <c r="R1367" i="39"/>
  <c r="N1367" i="39"/>
  <c r="P1367" i="39"/>
  <c r="L1367" i="39"/>
  <c r="I1364" i="39"/>
  <c r="L1364" i="39"/>
  <c r="P1364" i="39"/>
  <c r="M1364" i="39"/>
  <c r="J1364" i="39"/>
  <c r="N1364" i="39"/>
  <c r="R1364" i="39"/>
  <c r="K1364" i="39"/>
  <c r="Q1364" i="39"/>
  <c r="O1364" i="39"/>
  <c r="J1362" i="39"/>
  <c r="N1362" i="39"/>
  <c r="R1362" i="39"/>
  <c r="K1362" i="39"/>
  <c r="O1362" i="39"/>
  <c r="L1362" i="39"/>
  <c r="P1362" i="39"/>
  <c r="M1362" i="39"/>
  <c r="Q1362" i="39"/>
  <c r="M1359" i="39"/>
  <c r="Q1359" i="39"/>
  <c r="J1359" i="39"/>
  <c r="N1359" i="39"/>
  <c r="R1359" i="39"/>
  <c r="K1359" i="39"/>
  <c r="O1359" i="39"/>
  <c r="L1359" i="39"/>
  <c r="P1359" i="39"/>
  <c r="I1356" i="39"/>
  <c r="L1356" i="39"/>
  <c r="P1356" i="39"/>
  <c r="M1356" i="39"/>
  <c r="Q1356" i="39"/>
  <c r="J1356" i="39"/>
  <c r="N1356" i="39"/>
  <c r="R1356" i="39"/>
  <c r="K1356" i="39"/>
  <c r="O1356" i="39"/>
  <c r="J1354" i="39"/>
  <c r="N1354" i="39"/>
  <c r="R1354" i="39"/>
  <c r="K1354" i="39"/>
  <c r="O1354" i="39"/>
  <c r="L1354" i="39"/>
  <c r="P1354" i="39"/>
  <c r="M1354" i="39"/>
  <c r="Q1354" i="39"/>
  <c r="M1351" i="39"/>
  <c r="Q1351" i="39"/>
  <c r="J1351" i="39"/>
  <c r="N1351" i="39"/>
  <c r="R1351" i="39"/>
  <c r="K1351" i="39"/>
  <c r="O1351" i="39"/>
  <c r="P1351" i="39"/>
  <c r="L1351" i="39"/>
  <c r="I1348" i="39"/>
  <c r="L1348" i="39"/>
  <c r="P1348" i="39"/>
  <c r="M1348" i="39"/>
  <c r="Q1348" i="39"/>
  <c r="J1348" i="39"/>
  <c r="N1348" i="39"/>
  <c r="R1348" i="39"/>
  <c r="K1348" i="39"/>
  <c r="O1348" i="39"/>
  <c r="J1346" i="39"/>
  <c r="N1346" i="39"/>
  <c r="R1346" i="39"/>
  <c r="K1346" i="39"/>
  <c r="O1346" i="39"/>
  <c r="L1346" i="39"/>
  <c r="P1346" i="39"/>
  <c r="M1346" i="39"/>
  <c r="Q1346" i="39"/>
  <c r="M1343" i="39"/>
  <c r="Q1343" i="39"/>
  <c r="J1343" i="39"/>
  <c r="N1343" i="39"/>
  <c r="R1343" i="39"/>
  <c r="K1343" i="39"/>
  <c r="O1343" i="39"/>
  <c r="L1343" i="39"/>
  <c r="P1343" i="39"/>
  <c r="I1340" i="39"/>
  <c r="L1340" i="39"/>
  <c r="P1340" i="39"/>
  <c r="M1340" i="39"/>
  <c r="Q1340" i="39"/>
  <c r="J1340" i="39"/>
  <c r="N1340" i="39"/>
  <c r="R1340" i="39"/>
  <c r="K1340" i="39"/>
  <c r="O1340" i="39"/>
  <c r="J1338" i="39"/>
  <c r="N1338" i="39"/>
  <c r="R1338" i="39"/>
  <c r="K1338" i="39"/>
  <c r="O1338" i="39"/>
  <c r="L1338" i="39"/>
  <c r="P1338" i="39"/>
  <c r="M1338" i="39"/>
  <c r="Q1338" i="39"/>
  <c r="M1335" i="39"/>
  <c r="Q1335" i="39"/>
  <c r="J1335" i="39"/>
  <c r="N1335" i="39"/>
  <c r="R1335" i="39"/>
  <c r="K1335" i="39"/>
  <c r="O1335" i="39"/>
  <c r="P1335" i="39"/>
  <c r="L1335" i="39"/>
  <c r="I1332" i="39"/>
  <c r="L1332" i="39"/>
  <c r="P1332" i="39"/>
  <c r="M1332" i="39"/>
  <c r="Q1332" i="39"/>
  <c r="J1332" i="39"/>
  <c r="N1332" i="39"/>
  <c r="R1332" i="39"/>
  <c r="K1332" i="39"/>
  <c r="O1332" i="39"/>
  <c r="J1330" i="39"/>
  <c r="N1330" i="39"/>
  <c r="R1330" i="39"/>
  <c r="K1330" i="39"/>
  <c r="O1330" i="39"/>
  <c r="L1330" i="39"/>
  <c r="P1330" i="39"/>
  <c r="M1330" i="39"/>
  <c r="Q1330" i="39"/>
  <c r="M1327" i="39"/>
  <c r="Q1327" i="39"/>
  <c r="J1327" i="39"/>
  <c r="N1327" i="39"/>
  <c r="R1327" i="39"/>
  <c r="K1327" i="39"/>
  <c r="O1327" i="39"/>
  <c r="L1327" i="39"/>
  <c r="P1327" i="39"/>
  <c r="I1324" i="39"/>
  <c r="L1324" i="39"/>
  <c r="P1324" i="39"/>
  <c r="M1324" i="39"/>
  <c r="Q1324" i="39"/>
  <c r="J1324" i="39"/>
  <c r="N1324" i="39"/>
  <c r="R1324" i="39"/>
  <c r="K1324" i="39"/>
  <c r="O1324" i="39"/>
  <c r="J1322" i="39"/>
  <c r="N1322" i="39"/>
  <c r="R1322" i="39"/>
  <c r="K1322" i="39"/>
  <c r="O1322" i="39"/>
  <c r="L1322" i="39"/>
  <c r="P1322" i="39"/>
  <c r="M1322" i="39"/>
  <c r="Q1322" i="39"/>
  <c r="M1319" i="39"/>
  <c r="Q1319" i="39"/>
  <c r="J1319" i="39"/>
  <c r="N1319" i="39"/>
  <c r="R1319" i="39"/>
  <c r="K1319" i="39"/>
  <c r="O1319" i="39"/>
  <c r="P1319" i="39"/>
  <c r="L1319" i="39"/>
  <c r="I1316" i="39"/>
  <c r="L1316" i="39"/>
  <c r="P1316" i="39"/>
  <c r="M1316" i="39"/>
  <c r="Q1316" i="39"/>
  <c r="J1316" i="39"/>
  <c r="N1316" i="39"/>
  <c r="R1316" i="39"/>
  <c r="K1316" i="39"/>
  <c r="O1316" i="39"/>
  <c r="J1314" i="39"/>
  <c r="N1314" i="39"/>
  <c r="R1314" i="39"/>
  <c r="K1314" i="39"/>
  <c r="O1314" i="39"/>
  <c r="L1314" i="39"/>
  <c r="P1314" i="39"/>
  <c r="M1314" i="39"/>
  <c r="Q1314" i="39"/>
  <c r="M1311" i="39"/>
  <c r="Q1311" i="39"/>
  <c r="J1311" i="39"/>
  <c r="N1311" i="39"/>
  <c r="R1311" i="39"/>
  <c r="K1311" i="39"/>
  <c r="O1311" i="39"/>
  <c r="L1311" i="39"/>
  <c r="P1311" i="39"/>
  <c r="I1308" i="39"/>
  <c r="L1308" i="39"/>
  <c r="P1308" i="39"/>
  <c r="M1308" i="39"/>
  <c r="Q1308" i="39"/>
  <c r="J1308" i="39"/>
  <c r="N1308" i="39"/>
  <c r="R1308" i="39"/>
  <c r="K1308" i="39"/>
  <c r="O1308" i="39"/>
  <c r="J1306" i="39"/>
  <c r="N1306" i="39"/>
  <c r="R1306" i="39"/>
  <c r="K1306" i="39"/>
  <c r="O1306" i="39"/>
  <c r="L1306" i="39"/>
  <c r="P1306" i="39"/>
  <c r="M1306" i="39"/>
  <c r="Q1306" i="39"/>
  <c r="M1303" i="39"/>
  <c r="Q1303" i="39"/>
  <c r="J1303" i="39"/>
  <c r="N1303" i="39"/>
  <c r="R1303" i="39"/>
  <c r="K1303" i="39"/>
  <c r="O1303" i="39"/>
  <c r="P1303" i="39"/>
  <c r="L1303" i="39"/>
  <c r="I1300" i="39"/>
  <c r="L1300" i="39"/>
  <c r="P1300" i="39"/>
  <c r="M1300" i="39"/>
  <c r="Q1300" i="39"/>
  <c r="J1300" i="39"/>
  <c r="N1300" i="39"/>
  <c r="R1300" i="39"/>
  <c r="K1300" i="39"/>
  <c r="O1300" i="39"/>
  <c r="J1298" i="39"/>
  <c r="N1298" i="39"/>
  <c r="R1298" i="39"/>
  <c r="K1298" i="39"/>
  <c r="O1298" i="39"/>
  <c r="L1298" i="39"/>
  <c r="P1298" i="39"/>
  <c r="M1298" i="39"/>
  <c r="Q1298" i="39"/>
  <c r="M1295" i="39"/>
  <c r="Q1295" i="39"/>
  <c r="J1295" i="39"/>
  <c r="N1295" i="39"/>
  <c r="R1295" i="39"/>
  <c r="K1295" i="39"/>
  <c r="O1295" i="39"/>
  <c r="L1295" i="39"/>
  <c r="P1295" i="39"/>
  <c r="I1292" i="39"/>
  <c r="L1292" i="39"/>
  <c r="P1292" i="39"/>
  <c r="M1292" i="39"/>
  <c r="Q1292" i="39"/>
  <c r="J1292" i="39"/>
  <c r="N1292" i="39"/>
  <c r="R1292" i="39"/>
  <c r="K1292" i="39"/>
  <c r="O1292" i="39"/>
  <c r="J1290" i="39"/>
  <c r="N1290" i="39"/>
  <c r="R1290" i="39"/>
  <c r="K1290" i="39"/>
  <c r="O1290" i="39"/>
  <c r="L1290" i="39"/>
  <c r="P1290" i="39"/>
  <c r="M1290" i="39"/>
  <c r="Q1290" i="39"/>
  <c r="M1275" i="39"/>
  <c r="Q1275" i="39"/>
  <c r="J1275" i="39"/>
  <c r="N1275" i="39"/>
  <c r="R1275" i="39"/>
  <c r="K1275" i="39"/>
  <c r="O1275" i="39"/>
  <c r="P1275" i="39"/>
  <c r="L1275" i="39"/>
  <c r="I1272" i="39"/>
  <c r="L1272" i="39"/>
  <c r="P1272" i="39"/>
  <c r="M1272" i="39"/>
  <c r="Q1272" i="39"/>
  <c r="J1272" i="39"/>
  <c r="N1272" i="39"/>
  <c r="R1272" i="39"/>
  <c r="K1272" i="39"/>
  <c r="O1272" i="39"/>
  <c r="J1270" i="39"/>
  <c r="N1270" i="39"/>
  <c r="R1270" i="39"/>
  <c r="K1270" i="39"/>
  <c r="O1270" i="39"/>
  <c r="L1270" i="39"/>
  <c r="P1270" i="39"/>
  <c r="M1270" i="39"/>
  <c r="Q1270" i="39"/>
  <c r="M1267" i="39"/>
  <c r="Q1267" i="39"/>
  <c r="J1267" i="39"/>
  <c r="N1267" i="39"/>
  <c r="R1267" i="39"/>
  <c r="K1267" i="39"/>
  <c r="O1267" i="39"/>
  <c r="L1267" i="39"/>
  <c r="P1267" i="39"/>
  <c r="I1264" i="39"/>
  <c r="L1264" i="39"/>
  <c r="P1264" i="39"/>
  <c r="M1264" i="39"/>
  <c r="Q1264" i="39"/>
  <c r="J1264" i="39"/>
  <c r="N1264" i="39"/>
  <c r="R1264" i="39"/>
  <c r="K1264" i="39"/>
  <c r="O1264" i="39"/>
  <c r="J1262" i="39"/>
  <c r="N1262" i="39"/>
  <c r="R1262" i="39"/>
  <c r="K1262" i="39"/>
  <c r="O1262" i="39"/>
  <c r="L1262" i="39"/>
  <c r="P1262" i="39"/>
  <c r="M1262" i="39"/>
  <c r="Q1262" i="39"/>
  <c r="M1259" i="39"/>
  <c r="Q1259" i="39"/>
  <c r="J1259" i="39"/>
  <c r="N1259" i="39"/>
  <c r="R1259" i="39"/>
  <c r="K1259" i="39"/>
  <c r="O1259" i="39"/>
  <c r="P1259" i="39"/>
  <c r="L1259" i="39"/>
  <c r="I1256" i="39"/>
  <c r="L1256" i="39"/>
  <c r="P1256" i="39"/>
  <c r="M1256" i="39"/>
  <c r="Q1256" i="39"/>
  <c r="J1256" i="39"/>
  <c r="N1256" i="39"/>
  <c r="R1256" i="39"/>
  <c r="K1256" i="39"/>
  <c r="O1256" i="39"/>
  <c r="J1254" i="39"/>
  <c r="N1254" i="39"/>
  <c r="R1254" i="39"/>
  <c r="K1254" i="39"/>
  <c r="O1254" i="39"/>
  <c r="L1254" i="39"/>
  <c r="P1254" i="39"/>
  <c r="M1254" i="39"/>
  <c r="Q1254" i="39"/>
  <c r="M1251" i="39"/>
  <c r="Q1251" i="39"/>
  <c r="J1251" i="39"/>
  <c r="N1251" i="39"/>
  <c r="R1251" i="39"/>
  <c r="K1251" i="39"/>
  <c r="O1251" i="39"/>
  <c r="L1251" i="39"/>
  <c r="P1251" i="39"/>
  <c r="I1248" i="39"/>
  <c r="L1248" i="39"/>
  <c r="P1248" i="39"/>
  <c r="M1248" i="39"/>
  <c r="Q1248" i="39"/>
  <c r="J1248" i="39"/>
  <c r="N1248" i="39"/>
  <c r="R1248" i="39"/>
  <c r="K1248" i="39"/>
  <c r="O1248" i="39"/>
  <c r="J1246" i="39"/>
  <c r="N1246" i="39"/>
  <c r="R1246" i="39"/>
  <c r="K1246" i="39"/>
  <c r="O1246" i="39"/>
  <c r="L1246" i="39"/>
  <c r="P1246" i="39"/>
  <c r="M1246" i="39"/>
  <c r="Q1246" i="39"/>
  <c r="M1243" i="39"/>
  <c r="Q1243" i="39"/>
  <c r="J1243" i="39"/>
  <c r="N1243" i="39"/>
  <c r="R1243" i="39"/>
  <c r="K1243" i="39"/>
  <c r="O1243" i="39"/>
  <c r="P1243" i="39"/>
  <c r="L1243" i="39"/>
  <c r="I1240" i="39"/>
  <c r="L1240" i="39"/>
  <c r="P1240" i="39"/>
  <c r="M1240" i="39"/>
  <c r="Q1240" i="39"/>
  <c r="J1240" i="39"/>
  <c r="N1240" i="39"/>
  <c r="R1240" i="39"/>
  <c r="K1240" i="39"/>
  <c r="O1240" i="39"/>
  <c r="J1238" i="39"/>
  <c r="N1238" i="39"/>
  <c r="R1238" i="39"/>
  <c r="K1238" i="39"/>
  <c r="O1238" i="39"/>
  <c r="L1238" i="39"/>
  <c r="P1238" i="39"/>
  <c r="M1238" i="39"/>
  <c r="Q1238" i="39"/>
  <c r="M1235" i="39"/>
  <c r="Q1235" i="39"/>
  <c r="J1235" i="39"/>
  <c r="N1235" i="39"/>
  <c r="R1235" i="39"/>
  <c r="K1235" i="39"/>
  <c r="O1235" i="39"/>
  <c r="L1235" i="39"/>
  <c r="P1235" i="39"/>
  <c r="I1232" i="39"/>
  <c r="L1232" i="39"/>
  <c r="P1232" i="39"/>
  <c r="M1232" i="39"/>
  <c r="Q1232" i="39"/>
  <c r="J1232" i="39"/>
  <c r="N1232" i="39"/>
  <c r="R1232" i="39"/>
  <c r="K1232" i="39"/>
  <c r="O1232" i="39"/>
  <c r="J1230" i="39"/>
  <c r="N1230" i="39"/>
  <c r="R1230" i="39"/>
  <c r="K1230" i="39"/>
  <c r="O1230" i="39"/>
  <c r="L1230" i="39"/>
  <c r="P1230" i="39"/>
  <c r="M1230" i="39"/>
  <c r="Q1230" i="39"/>
  <c r="M1227" i="39"/>
  <c r="Q1227" i="39"/>
  <c r="J1227" i="39"/>
  <c r="N1227" i="39"/>
  <c r="R1227" i="39"/>
  <c r="K1227" i="39"/>
  <c r="O1227" i="39"/>
  <c r="P1227" i="39"/>
  <c r="L1227" i="39"/>
  <c r="I1224" i="39"/>
  <c r="L1224" i="39"/>
  <c r="P1224" i="39"/>
  <c r="M1224" i="39"/>
  <c r="Q1224" i="39"/>
  <c r="J1224" i="39"/>
  <c r="N1224" i="39"/>
  <c r="R1224" i="39"/>
  <c r="K1224" i="39"/>
  <c r="O1224" i="39"/>
  <c r="J1222" i="39"/>
  <c r="N1222" i="39"/>
  <c r="R1222" i="39"/>
  <c r="K1222" i="39"/>
  <c r="O1222" i="39"/>
  <c r="L1222" i="39"/>
  <c r="P1222" i="39"/>
  <c r="M1222" i="39"/>
  <c r="Q1222" i="39"/>
  <c r="M1219" i="39"/>
  <c r="Q1219" i="39"/>
  <c r="J1219" i="39"/>
  <c r="N1219" i="39"/>
  <c r="R1219" i="39"/>
  <c r="K1219" i="39"/>
  <c r="O1219" i="39"/>
  <c r="L1219" i="39"/>
  <c r="P1219" i="39"/>
  <c r="I1216" i="39"/>
  <c r="L1216" i="39"/>
  <c r="P1216" i="39"/>
  <c r="M1216" i="39"/>
  <c r="Q1216" i="39"/>
  <c r="J1216" i="39"/>
  <c r="N1216" i="39"/>
  <c r="R1216" i="39"/>
  <c r="K1216" i="39"/>
  <c r="O1216" i="39"/>
  <c r="J1214" i="39"/>
  <c r="N1214" i="39"/>
  <c r="R1214" i="39"/>
  <c r="K1214" i="39"/>
  <c r="O1214" i="39"/>
  <c r="L1214" i="39"/>
  <c r="P1214" i="39"/>
  <c r="M1214" i="39"/>
  <c r="Q1214" i="39"/>
  <c r="M1211" i="39"/>
  <c r="Q1211" i="39"/>
  <c r="J1211" i="39"/>
  <c r="N1211" i="39"/>
  <c r="R1211" i="39"/>
  <c r="K1211" i="39"/>
  <c r="O1211" i="39"/>
  <c r="P1211" i="39"/>
  <c r="L1211" i="39"/>
  <c r="I1208" i="39"/>
  <c r="L1208" i="39"/>
  <c r="P1208" i="39"/>
  <c r="M1208" i="39"/>
  <c r="Q1208" i="39"/>
  <c r="J1208" i="39"/>
  <c r="N1208" i="39"/>
  <c r="R1208" i="39"/>
  <c r="K1208" i="39"/>
  <c r="O1208" i="39"/>
  <c r="J1206" i="39"/>
  <c r="N1206" i="39"/>
  <c r="R1206" i="39"/>
  <c r="K1206" i="39"/>
  <c r="O1206" i="39"/>
  <c r="L1206" i="39"/>
  <c r="P1206" i="39"/>
  <c r="M1206" i="39"/>
  <c r="Q1206" i="39"/>
  <c r="M1203" i="39"/>
  <c r="Q1203" i="39"/>
  <c r="J1203" i="39"/>
  <c r="N1203" i="39"/>
  <c r="R1203" i="39"/>
  <c r="K1203" i="39"/>
  <c r="O1203" i="39"/>
  <c r="L1203" i="39"/>
  <c r="P1203" i="39"/>
  <c r="I1200" i="39"/>
  <c r="L1200" i="39"/>
  <c r="P1200" i="39"/>
  <c r="M1200" i="39"/>
  <c r="Q1200" i="39"/>
  <c r="J1200" i="39"/>
  <c r="N1200" i="39"/>
  <c r="R1200" i="39"/>
  <c r="K1200" i="39"/>
  <c r="O1200" i="39"/>
  <c r="J1198" i="39"/>
  <c r="N1198" i="39"/>
  <c r="R1198" i="39"/>
  <c r="K1198" i="39"/>
  <c r="O1198" i="39"/>
  <c r="L1198" i="39"/>
  <c r="P1198" i="39"/>
  <c r="M1198" i="39"/>
  <c r="Q1198" i="39"/>
  <c r="I1192" i="39"/>
  <c r="L1192" i="39"/>
  <c r="P1192" i="39"/>
  <c r="M1192" i="39"/>
  <c r="Q1192" i="39"/>
  <c r="J1192" i="39"/>
  <c r="N1192" i="39"/>
  <c r="R1192" i="39"/>
  <c r="K1192" i="39"/>
  <c r="O1192" i="39"/>
  <c r="I1184" i="39"/>
  <c r="L1184" i="39"/>
  <c r="P1184" i="39"/>
  <c r="M1184" i="39"/>
  <c r="Q1184" i="39"/>
  <c r="J1184" i="39"/>
  <c r="N1184" i="39"/>
  <c r="R1184" i="39"/>
  <c r="K1184" i="39"/>
  <c r="O1184" i="39"/>
  <c r="I1176" i="39"/>
  <c r="L1176" i="39"/>
  <c r="P1176" i="39"/>
  <c r="M1176" i="39"/>
  <c r="Q1176" i="39"/>
  <c r="J1176" i="39"/>
  <c r="N1176" i="39"/>
  <c r="R1176" i="39"/>
  <c r="K1176" i="39"/>
  <c r="O1176" i="39"/>
  <c r="I1168" i="39"/>
  <c r="L1168" i="39"/>
  <c r="P1168" i="39"/>
  <c r="M1168" i="39"/>
  <c r="Q1168" i="39"/>
  <c r="J1168" i="39"/>
  <c r="N1168" i="39"/>
  <c r="R1168" i="39"/>
  <c r="K1168" i="39"/>
  <c r="O1168" i="39"/>
  <c r="I1160" i="39"/>
  <c r="L1160" i="39"/>
  <c r="P1160" i="39"/>
  <c r="M1160" i="39"/>
  <c r="Q1160" i="39"/>
  <c r="J1160" i="39"/>
  <c r="N1160" i="39"/>
  <c r="R1160" i="39"/>
  <c r="K1160" i="39"/>
  <c r="O1160" i="39"/>
  <c r="I1152" i="39"/>
  <c r="L1152" i="39"/>
  <c r="P1152" i="39"/>
  <c r="M1152" i="39"/>
  <c r="Q1152" i="39"/>
  <c r="J1152" i="39"/>
  <c r="N1152" i="39"/>
  <c r="R1152" i="39"/>
  <c r="K1152" i="39"/>
  <c r="O1152" i="39"/>
  <c r="I1144" i="39"/>
  <c r="L1144" i="39"/>
  <c r="P1144" i="39"/>
  <c r="M1144" i="39"/>
  <c r="Q1144" i="39"/>
  <c r="J1144" i="39"/>
  <c r="N1144" i="39"/>
  <c r="R1144" i="39"/>
  <c r="K1144" i="39"/>
  <c r="O1144" i="39"/>
  <c r="I1136" i="39"/>
  <c r="L1136" i="39"/>
  <c r="P1136" i="39"/>
  <c r="M1136" i="39"/>
  <c r="Q1136" i="39"/>
  <c r="J1136" i="39"/>
  <c r="N1136" i="39"/>
  <c r="R1136" i="39"/>
  <c r="K1136" i="39"/>
  <c r="O1136" i="39"/>
  <c r="I1128" i="39"/>
  <c r="K1128" i="39"/>
  <c r="O1128" i="39"/>
  <c r="M1128" i="39"/>
  <c r="Q1128" i="39"/>
  <c r="J1128" i="39"/>
  <c r="R1128" i="39"/>
  <c r="L1128" i="39"/>
  <c r="N1128" i="39"/>
  <c r="P1128" i="39"/>
  <c r="I1120" i="39"/>
  <c r="K1120" i="39"/>
  <c r="O1120" i="39"/>
  <c r="M1120" i="39"/>
  <c r="Q1120" i="39"/>
  <c r="J1120" i="39"/>
  <c r="R1120" i="39"/>
  <c r="L1120" i="39"/>
  <c r="N1120" i="39"/>
  <c r="P1120" i="39"/>
  <c r="M1118" i="39"/>
  <c r="Q1118" i="39"/>
  <c r="K1118" i="39"/>
  <c r="O1118" i="39"/>
  <c r="L1118" i="39"/>
  <c r="N1118" i="39"/>
  <c r="P1118" i="39"/>
  <c r="J1118" i="39"/>
  <c r="R1118" i="39"/>
  <c r="L1115" i="39"/>
  <c r="P1115" i="39"/>
  <c r="J1115" i="39"/>
  <c r="N1115" i="39"/>
  <c r="R1115" i="39"/>
  <c r="O1115" i="39"/>
  <c r="Q1115" i="39"/>
  <c r="K1115" i="39"/>
  <c r="M1115" i="39"/>
  <c r="K1112" i="39"/>
  <c r="O1112" i="39"/>
  <c r="M1112" i="39"/>
  <c r="Q1112" i="39"/>
  <c r="J1112" i="39"/>
  <c r="R1112" i="39"/>
  <c r="L1112" i="39"/>
  <c r="N1112" i="39"/>
  <c r="P1112" i="39"/>
  <c r="M1110" i="39"/>
  <c r="Q1110" i="39"/>
  <c r="K1110" i="39"/>
  <c r="O1110" i="39"/>
  <c r="L1110" i="39"/>
  <c r="N1110" i="39"/>
  <c r="P1110" i="39"/>
  <c r="J1110" i="39"/>
  <c r="R1110" i="39"/>
  <c r="L1107" i="39"/>
  <c r="P1107" i="39"/>
  <c r="J1107" i="39"/>
  <c r="N1107" i="39"/>
  <c r="R1107" i="39"/>
  <c r="O1107" i="39"/>
  <c r="Q1107" i="39"/>
  <c r="K1107" i="39"/>
  <c r="M1107" i="39"/>
  <c r="K1104" i="39"/>
  <c r="O1104" i="39"/>
  <c r="M1104" i="39"/>
  <c r="Q1104" i="39"/>
  <c r="J1104" i="39"/>
  <c r="R1104" i="39"/>
  <c r="L1104" i="39"/>
  <c r="N1104" i="39"/>
  <c r="P1104" i="39"/>
  <c r="M1102" i="39"/>
  <c r="Q1102" i="39"/>
  <c r="K1102" i="39"/>
  <c r="O1102" i="39"/>
  <c r="L1102" i="39"/>
  <c r="N1102" i="39"/>
  <c r="P1102" i="39"/>
  <c r="R1102" i="39"/>
  <c r="J1102" i="39"/>
  <c r="L1099" i="39"/>
  <c r="P1099" i="39"/>
  <c r="J1099" i="39"/>
  <c r="N1099" i="39"/>
  <c r="R1099" i="39"/>
  <c r="O1099" i="39"/>
  <c r="Q1099" i="39"/>
  <c r="K1099" i="39"/>
  <c r="M1099" i="39"/>
  <c r="K1096" i="39"/>
  <c r="O1096" i="39"/>
  <c r="M1096" i="39"/>
  <c r="Q1096" i="39"/>
  <c r="J1096" i="39"/>
  <c r="R1096" i="39"/>
  <c r="L1096" i="39"/>
  <c r="N1096" i="39"/>
  <c r="P1096" i="39"/>
  <c r="M1094" i="39"/>
  <c r="Q1094" i="39"/>
  <c r="J1094" i="39"/>
  <c r="N1094" i="39"/>
  <c r="K1094" i="39"/>
  <c r="O1094" i="39"/>
  <c r="L1094" i="39"/>
  <c r="P1094" i="39"/>
  <c r="R1094" i="39"/>
  <c r="L1091" i="39"/>
  <c r="P1091" i="39"/>
  <c r="M1091" i="39"/>
  <c r="Q1091" i="39"/>
  <c r="J1091" i="39"/>
  <c r="N1091" i="39"/>
  <c r="R1091" i="39"/>
  <c r="K1091" i="39"/>
  <c r="O1091" i="39"/>
  <c r="K1088" i="39"/>
  <c r="O1088" i="39"/>
  <c r="L1088" i="39"/>
  <c r="P1088" i="39"/>
  <c r="M1088" i="39"/>
  <c r="Q1088" i="39"/>
  <c r="N1088" i="39"/>
  <c r="R1088" i="39"/>
  <c r="J1088" i="39"/>
  <c r="M1086" i="39"/>
  <c r="Q1086" i="39"/>
  <c r="J1086" i="39"/>
  <c r="N1086" i="39"/>
  <c r="R1086" i="39"/>
  <c r="K1086" i="39"/>
  <c r="O1086" i="39"/>
  <c r="P1086" i="39"/>
  <c r="L1086" i="39"/>
  <c r="L1083" i="39"/>
  <c r="P1083" i="39"/>
  <c r="M1083" i="39"/>
  <c r="Q1083" i="39"/>
  <c r="J1083" i="39"/>
  <c r="N1083" i="39"/>
  <c r="R1083" i="39"/>
  <c r="K1083" i="39"/>
  <c r="O1083" i="39"/>
  <c r="K1080" i="39"/>
  <c r="O1080" i="39"/>
  <c r="L1080" i="39"/>
  <c r="P1080" i="39"/>
  <c r="M1080" i="39"/>
  <c r="Q1080" i="39"/>
  <c r="J1080" i="39"/>
  <c r="N1080" i="39"/>
  <c r="R1080" i="39"/>
  <c r="M1078" i="39"/>
  <c r="Q1078" i="39"/>
  <c r="J1078" i="39"/>
  <c r="N1078" i="39"/>
  <c r="R1078" i="39"/>
  <c r="K1078" i="39"/>
  <c r="O1078" i="39"/>
  <c r="L1078" i="39"/>
  <c r="P1078" i="39"/>
  <c r="L1075" i="39"/>
  <c r="P1075" i="39"/>
  <c r="M1075" i="39"/>
  <c r="Q1075" i="39"/>
  <c r="J1075" i="39"/>
  <c r="N1075" i="39"/>
  <c r="R1075" i="39"/>
  <c r="K1075" i="39"/>
  <c r="O1075" i="39"/>
  <c r="K1072" i="39"/>
  <c r="O1072" i="39"/>
  <c r="L1072" i="39"/>
  <c r="P1072" i="39"/>
  <c r="M1072" i="39"/>
  <c r="Q1072" i="39"/>
  <c r="N1072" i="39"/>
  <c r="R1072" i="39"/>
  <c r="J1072" i="39"/>
  <c r="M1070" i="39"/>
  <c r="Q1070" i="39"/>
  <c r="J1070" i="39"/>
  <c r="N1070" i="39"/>
  <c r="R1070" i="39"/>
  <c r="K1070" i="39"/>
  <c r="O1070" i="39"/>
  <c r="P1070" i="39"/>
  <c r="L1070" i="39"/>
  <c r="L1067" i="39"/>
  <c r="P1067" i="39"/>
  <c r="M1067" i="39"/>
  <c r="Q1067" i="39"/>
  <c r="J1067" i="39"/>
  <c r="N1067" i="39"/>
  <c r="R1067" i="39"/>
  <c r="K1067" i="39"/>
  <c r="O1067" i="39"/>
  <c r="K1064" i="39"/>
  <c r="O1064" i="39"/>
  <c r="L1064" i="39"/>
  <c r="P1064" i="39"/>
  <c r="M1064" i="39"/>
  <c r="Q1064" i="39"/>
  <c r="J1064" i="39"/>
  <c r="N1064" i="39"/>
  <c r="R1064" i="39"/>
  <c r="M1062" i="39"/>
  <c r="Q1062" i="39"/>
  <c r="J1062" i="39"/>
  <c r="N1062" i="39"/>
  <c r="R1062" i="39"/>
  <c r="K1062" i="39"/>
  <c r="O1062" i="39"/>
  <c r="L1062" i="39"/>
  <c r="P1062" i="39"/>
  <c r="L1059" i="39"/>
  <c r="P1059" i="39"/>
  <c r="M1059" i="39"/>
  <c r="Q1059" i="39"/>
  <c r="J1059" i="39"/>
  <c r="N1059" i="39"/>
  <c r="R1059" i="39"/>
  <c r="K1059" i="39"/>
  <c r="O1059" i="39"/>
  <c r="K1056" i="39"/>
  <c r="O1056" i="39"/>
  <c r="L1056" i="39"/>
  <c r="P1056" i="39"/>
  <c r="M1056" i="39"/>
  <c r="Q1056" i="39"/>
  <c r="N1056" i="39"/>
  <c r="R1056" i="39"/>
  <c r="J1056" i="39"/>
  <c r="M1054" i="39"/>
  <c r="Q1054" i="39"/>
  <c r="J1054" i="39"/>
  <c r="N1054" i="39"/>
  <c r="R1054" i="39"/>
  <c r="K1054" i="39"/>
  <c r="O1054" i="39"/>
  <c r="P1054" i="39"/>
  <c r="L1054" i="39"/>
  <c r="L1051" i="39"/>
  <c r="P1051" i="39"/>
  <c r="M1051" i="39"/>
  <c r="Q1051" i="39"/>
  <c r="J1051" i="39"/>
  <c r="N1051" i="39"/>
  <c r="R1051" i="39"/>
  <c r="K1051" i="39"/>
  <c r="O1051" i="39"/>
  <c r="K1048" i="39"/>
  <c r="O1048" i="39"/>
  <c r="L1048" i="39"/>
  <c r="P1048" i="39"/>
  <c r="M1048" i="39"/>
  <c r="Q1048" i="39"/>
  <c r="J1048" i="39"/>
  <c r="N1048" i="39"/>
  <c r="R1048" i="39"/>
  <c r="M1046" i="39"/>
  <c r="Q1046" i="39"/>
  <c r="J1046" i="39"/>
  <c r="N1046" i="39"/>
  <c r="R1046" i="39"/>
  <c r="K1046" i="39"/>
  <c r="O1046" i="39"/>
  <c r="L1046" i="39"/>
  <c r="P1046" i="39"/>
  <c r="L1043" i="39"/>
  <c r="P1043" i="39"/>
  <c r="M1043" i="39"/>
  <c r="Q1043" i="39"/>
  <c r="J1043" i="39"/>
  <c r="N1043" i="39"/>
  <c r="R1043" i="39"/>
  <c r="K1043" i="39"/>
  <c r="O1043" i="39"/>
  <c r="K1040" i="39"/>
  <c r="O1040" i="39"/>
  <c r="L1040" i="39"/>
  <c r="P1040" i="39"/>
  <c r="M1040" i="39"/>
  <c r="Q1040" i="39"/>
  <c r="N1040" i="39"/>
  <c r="R1040" i="39"/>
  <c r="J1040" i="39"/>
  <c r="M1038" i="39"/>
  <c r="Q1038" i="39"/>
  <c r="J1038" i="39"/>
  <c r="N1038" i="39"/>
  <c r="R1038" i="39"/>
  <c r="K1038" i="39"/>
  <c r="O1038" i="39"/>
  <c r="P1038" i="39"/>
  <c r="L1038" i="39"/>
  <c r="L1035" i="39"/>
  <c r="P1035" i="39"/>
  <c r="M1035" i="39"/>
  <c r="Q1035" i="39"/>
  <c r="J1035" i="39"/>
  <c r="N1035" i="39"/>
  <c r="R1035" i="39"/>
  <c r="K1035" i="39"/>
  <c r="O1035" i="39"/>
  <c r="K1032" i="39"/>
  <c r="O1032" i="39"/>
  <c r="L1032" i="39"/>
  <c r="P1032" i="39"/>
  <c r="M1032" i="39"/>
  <c r="Q1032" i="39"/>
  <c r="J1032" i="39"/>
  <c r="N1032" i="39"/>
  <c r="R1032" i="39"/>
  <c r="M1030" i="39"/>
  <c r="Q1030" i="39"/>
  <c r="J1030" i="39"/>
  <c r="N1030" i="39"/>
  <c r="R1030" i="39"/>
  <c r="K1030" i="39"/>
  <c r="O1030" i="39"/>
  <c r="L1030" i="39"/>
  <c r="P1030" i="39"/>
  <c r="L1027" i="39"/>
  <c r="P1027" i="39"/>
  <c r="M1027" i="39"/>
  <c r="Q1027" i="39"/>
  <c r="J1027" i="39"/>
  <c r="N1027" i="39"/>
  <c r="R1027" i="39"/>
  <c r="K1027" i="39"/>
  <c r="O1027" i="39"/>
  <c r="K1024" i="39"/>
  <c r="O1024" i="39"/>
  <c r="L1024" i="39"/>
  <c r="P1024" i="39"/>
  <c r="M1024" i="39"/>
  <c r="Q1024" i="39"/>
  <c r="N1024" i="39"/>
  <c r="R1024" i="39"/>
  <c r="J1024" i="39"/>
  <c r="M1022" i="39"/>
  <c r="Q1022" i="39"/>
  <c r="J1022" i="39"/>
  <c r="N1022" i="39"/>
  <c r="R1022" i="39"/>
  <c r="K1022" i="39"/>
  <c r="O1022" i="39"/>
  <c r="P1022" i="39"/>
  <c r="L1022" i="39"/>
  <c r="L1019" i="39"/>
  <c r="P1019" i="39"/>
  <c r="M1019" i="39"/>
  <c r="Q1019" i="39"/>
  <c r="J1019" i="39"/>
  <c r="N1019" i="39"/>
  <c r="R1019" i="39"/>
  <c r="K1019" i="39"/>
  <c r="O1019" i="39"/>
  <c r="K1016" i="39"/>
  <c r="O1016" i="39"/>
  <c r="L1016" i="39"/>
  <c r="P1016" i="39"/>
  <c r="M1016" i="39"/>
  <c r="Q1016" i="39"/>
  <c r="J1016" i="39"/>
  <c r="N1016" i="39"/>
  <c r="R1016" i="39"/>
  <c r="M1014" i="39"/>
  <c r="Q1014" i="39"/>
  <c r="J1014" i="39"/>
  <c r="N1014" i="39"/>
  <c r="R1014" i="39"/>
  <c r="K1014" i="39"/>
  <c r="O1014" i="39"/>
  <c r="L1014" i="39"/>
  <c r="P1014" i="39"/>
  <c r="L1011" i="39"/>
  <c r="P1011" i="39"/>
  <c r="M1011" i="39"/>
  <c r="Q1011" i="39"/>
  <c r="J1011" i="39"/>
  <c r="N1011" i="39"/>
  <c r="R1011" i="39"/>
  <c r="K1011" i="39"/>
  <c r="O1011" i="39"/>
  <c r="K1008" i="39"/>
  <c r="O1008" i="39"/>
  <c r="L1008" i="39"/>
  <c r="P1008" i="39"/>
  <c r="M1008" i="39"/>
  <c r="Q1008" i="39"/>
  <c r="N1008" i="39"/>
  <c r="R1008" i="39"/>
  <c r="J1008" i="39"/>
  <c r="M1006" i="39"/>
  <c r="Q1006" i="39"/>
  <c r="J1006" i="39"/>
  <c r="N1006" i="39"/>
  <c r="R1006" i="39"/>
  <c r="K1006" i="39"/>
  <c r="O1006" i="39"/>
  <c r="P1006" i="39"/>
  <c r="L1006" i="39"/>
  <c r="L1003" i="39"/>
  <c r="P1003" i="39"/>
  <c r="M1003" i="39"/>
  <c r="Q1003" i="39"/>
  <c r="J1003" i="39"/>
  <c r="N1003" i="39"/>
  <c r="R1003" i="39"/>
  <c r="K1003" i="39"/>
  <c r="O1003" i="39"/>
  <c r="K1000" i="39"/>
  <c r="O1000" i="39"/>
  <c r="L1000" i="39"/>
  <c r="P1000" i="39"/>
  <c r="M1000" i="39"/>
  <c r="Q1000" i="39"/>
  <c r="J1000" i="39"/>
  <c r="N1000" i="39"/>
  <c r="R1000" i="39"/>
  <c r="M998" i="39"/>
  <c r="Q998" i="39"/>
  <c r="J998" i="39"/>
  <c r="N998" i="39"/>
  <c r="R998" i="39"/>
  <c r="K998" i="39"/>
  <c r="O998" i="39"/>
  <c r="L998" i="39"/>
  <c r="P998" i="39"/>
  <c r="L995" i="39"/>
  <c r="P995" i="39"/>
  <c r="M995" i="39"/>
  <c r="Q995" i="39"/>
  <c r="J995" i="39"/>
  <c r="N995" i="39"/>
  <c r="R995" i="39"/>
  <c r="K995" i="39"/>
  <c r="O995" i="39"/>
  <c r="K992" i="39"/>
  <c r="O992" i="39"/>
  <c r="L992" i="39"/>
  <c r="P992" i="39"/>
  <c r="M992" i="39"/>
  <c r="Q992" i="39"/>
  <c r="N992" i="39"/>
  <c r="R992" i="39"/>
  <c r="J992" i="39"/>
  <c r="M990" i="39"/>
  <c r="Q990" i="39"/>
  <c r="J990" i="39"/>
  <c r="N990" i="39"/>
  <c r="R990" i="39"/>
  <c r="K990" i="39"/>
  <c r="O990" i="39"/>
  <c r="P990" i="39"/>
  <c r="L990" i="39"/>
  <c r="K984" i="39"/>
  <c r="O984" i="39"/>
  <c r="L984" i="39"/>
  <c r="P984" i="39"/>
  <c r="M984" i="39"/>
  <c r="Q984" i="39"/>
  <c r="J984" i="39"/>
  <c r="N984" i="39"/>
  <c r="R984" i="39"/>
  <c r="K976" i="39"/>
  <c r="O976" i="39"/>
  <c r="L976" i="39"/>
  <c r="P976" i="39"/>
  <c r="M976" i="39"/>
  <c r="Q976" i="39"/>
  <c r="N976" i="39"/>
  <c r="R976" i="39"/>
  <c r="J976" i="39"/>
  <c r="K968" i="39"/>
  <c r="O968" i="39"/>
  <c r="L968" i="39"/>
  <c r="P968" i="39"/>
  <c r="M968" i="39"/>
  <c r="Q968" i="39"/>
  <c r="J968" i="39"/>
  <c r="N968" i="39"/>
  <c r="R968" i="39"/>
  <c r="K960" i="39"/>
  <c r="O960" i="39"/>
  <c r="L960" i="39"/>
  <c r="P960" i="39"/>
  <c r="M960" i="39"/>
  <c r="Q960" i="39"/>
  <c r="N960" i="39"/>
  <c r="R960" i="39"/>
  <c r="J960" i="39"/>
  <c r="K952" i="39"/>
  <c r="O952" i="39"/>
  <c r="L952" i="39"/>
  <c r="P952" i="39"/>
  <c r="M952" i="39"/>
  <c r="Q952" i="39"/>
  <c r="J952" i="39"/>
  <c r="N952" i="39"/>
  <c r="R952" i="39"/>
  <c r="K944" i="39"/>
  <c r="O944" i="39"/>
  <c r="L944" i="39"/>
  <c r="P944" i="39"/>
  <c r="M944" i="39"/>
  <c r="Q944" i="39"/>
  <c r="N944" i="39"/>
  <c r="R944" i="39"/>
  <c r="J944" i="39"/>
  <c r="K936" i="39"/>
  <c r="O936" i="39"/>
  <c r="L936" i="39"/>
  <c r="P936" i="39"/>
  <c r="M936" i="39"/>
  <c r="Q936" i="39"/>
  <c r="J936" i="39"/>
  <c r="N936" i="39"/>
  <c r="R936" i="39"/>
  <c r="K928" i="39"/>
  <c r="O928" i="39"/>
  <c r="L928" i="39"/>
  <c r="P928" i="39"/>
  <c r="M928" i="39"/>
  <c r="Q928" i="39"/>
  <c r="N928" i="39"/>
  <c r="R928" i="39"/>
  <c r="J928" i="39"/>
  <c r="I920" i="39"/>
  <c r="K920" i="39"/>
  <c r="O920" i="39"/>
  <c r="L920" i="39"/>
  <c r="P920" i="39"/>
  <c r="M920" i="39"/>
  <c r="Q920" i="39"/>
  <c r="J920" i="39"/>
  <c r="N920" i="39"/>
  <c r="R920" i="39"/>
  <c r="I912" i="39"/>
  <c r="K912" i="39"/>
  <c r="O912" i="39"/>
  <c r="M912" i="39"/>
  <c r="Q912" i="39"/>
  <c r="J912" i="39"/>
  <c r="R912" i="39"/>
  <c r="L912" i="39"/>
  <c r="N912" i="39"/>
  <c r="P912" i="39"/>
  <c r="I904" i="39"/>
  <c r="K904" i="39"/>
  <c r="O904" i="39"/>
  <c r="M904" i="39"/>
  <c r="Q904" i="39"/>
  <c r="J904" i="39"/>
  <c r="R904" i="39"/>
  <c r="L904" i="39"/>
  <c r="N904" i="39"/>
  <c r="P904" i="39"/>
  <c r="I896" i="39"/>
  <c r="K896" i="39"/>
  <c r="O896" i="39"/>
  <c r="M896" i="39"/>
  <c r="Q896" i="39"/>
  <c r="J896" i="39"/>
  <c r="R896" i="39"/>
  <c r="L896" i="39"/>
  <c r="N896" i="39"/>
  <c r="P896" i="39"/>
  <c r="I888" i="39"/>
  <c r="K888" i="39"/>
  <c r="O888" i="39"/>
  <c r="M888" i="39"/>
  <c r="Q888" i="39"/>
  <c r="J888" i="39"/>
  <c r="R888" i="39"/>
  <c r="L888" i="39"/>
  <c r="N888" i="39"/>
  <c r="P888" i="39"/>
  <c r="I880" i="39"/>
  <c r="K880" i="39"/>
  <c r="O880" i="39"/>
  <c r="L880" i="39"/>
  <c r="P880" i="39"/>
  <c r="M880" i="39"/>
  <c r="Q880" i="39"/>
  <c r="J880" i="39"/>
  <c r="N880" i="39"/>
  <c r="R880" i="39"/>
  <c r="I872" i="39"/>
  <c r="K872" i="39"/>
  <c r="O872" i="39"/>
  <c r="L872" i="39"/>
  <c r="P872" i="39"/>
  <c r="M872" i="39"/>
  <c r="Q872" i="39"/>
  <c r="R872" i="39"/>
  <c r="J872" i="39"/>
  <c r="N872" i="39"/>
  <c r="I864" i="39"/>
  <c r="K864" i="39"/>
  <c r="O864" i="39"/>
  <c r="L864" i="39"/>
  <c r="P864" i="39"/>
  <c r="M864" i="39"/>
  <c r="Q864" i="39"/>
  <c r="J864" i="39"/>
  <c r="N864" i="39"/>
  <c r="R864" i="39"/>
  <c r="I856" i="39"/>
  <c r="K856" i="39"/>
  <c r="O856" i="39"/>
  <c r="L856" i="39"/>
  <c r="P856" i="39"/>
  <c r="M856" i="39"/>
  <c r="Q856" i="39"/>
  <c r="R856" i="39"/>
  <c r="J856" i="39"/>
  <c r="N856" i="39"/>
  <c r="I848" i="39"/>
  <c r="K848" i="39"/>
  <c r="O848" i="39"/>
  <c r="L848" i="39"/>
  <c r="P848" i="39"/>
  <c r="M848" i="39"/>
  <c r="Q848" i="39"/>
  <c r="J848" i="39"/>
  <c r="N848" i="39"/>
  <c r="R848" i="39"/>
  <c r="I840" i="39"/>
  <c r="K840" i="39"/>
  <c r="O840" i="39"/>
  <c r="L840" i="39"/>
  <c r="P840" i="39"/>
  <c r="M840" i="39"/>
  <c r="Q840" i="39"/>
  <c r="R840" i="39"/>
  <c r="J840" i="39"/>
  <c r="N840" i="39"/>
  <c r="I832" i="39"/>
  <c r="K832" i="39"/>
  <c r="O832" i="39"/>
  <c r="L832" i="39"/>
  <c r="P832" i="39"/>
  <c r="M832" i="39"/>
  <c r="Q832" i="39"/>
  <c r="J832" i="39"/>
  <c r="N832" i="39"/>
  <c r="R832" i="39"/>
  <c r="I824" i="39"/>
  <c r="K824" i="39"/>
  <c r="O824" i="39"/>
  <c r="L824" i="39"/>
  <c r="P824" i="39"/>
  <c r="M824" i="39"/>
  <c r="Q824" i="39"/>
  <c r="R824" i="39"/>
  <c r="J824" i="39"/>
  <c r="N824" i="39"/>
  <c r="I816" i="39"/>
  <c r="K816" i="39"/>
  <c r="O816" i="39"/>
  <c r="L816" i="39"/>
  <c r="P816" i="39"/>
  <c r="M816" i="39"/>
  <c r="Q816" i="39"/>
  <c r="J816" i="39"/>
  <c r="N816" i="39"/>
  <c r="R816" i="39"/>
  <c r="I808" i="39"/>
  <c r="K808" i="39"/>
  <c r="O808" i="39"/>
  <c r="L808" i="39"/>
  <c r="P808" i="39"/>
  <c r="M808" i="39"/>
  <c r="Q808" i="39"/>
  <c r="R808" i="39"/>
  <c r="J808" i="39"/>
  <c r="N808" i="39"/>
  <c r="I800" i="39"/>
  <c r="K800" i="39"/>
  <c r="O800" i="39"/>
  <c r="L800" i="39"/>
  <c r="P800" i="39"/>
  <c r="M800" i="39"/>
  <c r="Q800" i="39"/>
  <c r="J800" i="39"/>
  <c r="N800" i="39"/>
  <c r="R800" i="39"/>
  <c r="I792" i="39"/>
  <c r="K792" i="39"/>
  <c r="O792" i="39"/>
  <c r="L792" i="39"/>
  <c r="P792" i="39"/>
  <c r="M792" i="39"/>
  <c r="Q792" i="39"/>
  <c r="R792" i="39"/>
  <c r="J792" i="39"/>
  <c r="N792" i="39"/>
  <c r="I784" i="39"/>
  <c r="K784" i="39"/>
  <c r="O784" i="39"/>
  <c r="L784" i="39"/>
  <c r="P784" i="39"/>
  <c r="M784" i="39"/>
  <c r="Q784" i="39"/>
  <c r="J784" i="39"/>
  <c r="N784" i="39"/>
  <c r="R784" i="39"/>
  <c r="I776" i="39"/>
  <c r="K776" i="39"/>
  <c r="O776" i="39"/>
  <c r="L776" i="39"/>
  <c r="P776" i="39"/>
  <c r="M776" i="39"/>
  <c r="Q776" i="39"/>
  <c r="R776" i="39"/>
  <c r="J776" i="39"/>
  <c r="N776" i="39"/>
  <c r="K768" i="39"/>
  <c r="O768" i="39"/>
  <c r="L768" i="39"/>
  <c r="P768" i="39"/>
  <c r="M768" i="39"/>
  <c r="Q768" i="39"/>
  <c r="J768" i="39"/>
  <c r="N768" i="39"/>
  <c r="R768" i="39"/>
  <c r="I755" i="39"/>
  <c r="L755" i="39"/>
  <c r="P755" i="39"/>
  <c r="M755" i="39"/>
  <c r="Q755" i="39"/>
  <c r="J755" i="39"/>
  <c r="N755" i="39"/>
  <c r="R755" i="39"/>
  <c r="O755" i="39"/>
  <c r="K755" i="39"/>
  <c r="M750" i="39"/>
  <c r="Q750" i="39"/>
  <c r="J750" i="39"/>
  <c r="N750" i="39"/>
  <c r="R750" i="39"/>
  <c r="K750" i="39"/>
  <c r="O750" i="39"/>
  <c r="L750" i="39"/>
  <c r="P750" i="39"/>
  <c r="M742" i="39"/>
  <c r="Q742" i="39"/>
  <c r="J742" i="39"/>
  <c r="N742" i="39"/>
  <c r="R742" i="39"/>
  <c r="K742" i="39"/>
  <c r="O742" i="39"/>
  <c r="L742" i="39"/>
  <c r="P742" i="39"/>
  <c r="I734" i="39"/>
  <c r="M734" i="39"/>
  <c r="Q734" i="39"/>
  <c r="J734" i="39"/>
  <c r="N734" i="39"/>
  <c r="R734" i="39"/>
  <c r="K734" i="39"/>
  <c r="O734" i="39"/>
  <c r="L734" i="39"/>
  <c r="P734" i="39"/>
  <c r="I726" i="39"/>
  <c r="M726" i="39"/>
  <c r="Q726" i="39"/>
  <c r="J726" i="39"/>
  <c r="N726" i="39"/>
  <c r="R726" i="39"/>
  <c r="K726" i="39"/>
  <c r="O726" i="39"/>
  <c r="L726" i="39"/>
  <c r="P726" i="39"/>
  <c r="I718" i="39"/>
  <c r="M718" i="39"/>
  <c r="Q718" i="39"/>
  <c r="J718" i="39"/>
  <c r="N718" i="39"/>
  <c r="R718" i="39"/>
  <c r="K718" i="39"/>
  <c r="O718" i="39"/>
  <c r="L718" i="39"/>
  <c r="P718" i="39"/>
  <c r="I707" i="39"/>
  <c r="L707" i="39"/>
  <c r="P707" i="39"/>
  <c r="M707" i="39"/>
  <c r="Q707" i="39"/>
  <c r="J707" i="39"/>
  <c r="N707" i="39"/>
  <c r="R707" i="39"/>
  <c r="O707" i="39"/>
  <c r="K707" i="39"/>
  <c r="J705" i="39"/>
  <c r="N705" i="39"/>
  <c r="R705" i="39"/>
  <c r="K705" i="39"/>
  <c r="O705" i="39"/>
  <c r="L705" i="39"/>
  <c r="P705" i="39"/>
  <c r="Q705" i="39"/>
  <c r="M705" i="39"/>
  <c r="M702" i="39"/>
  <c r="Q702" i="39"/>
  <c r="J702" i="39"/>
  <c r="N702" i="39"/>
  <c r="R702" i="39"/>
  <c r="K702" i="39"/>
  <c r="O702" i="39"/>
  <c r="L702" i="39"/>
  <c r="P702" i="39"/>
  <c r="I699" i="39"/>
  <c r="L699" i="39"/>
  <c r="P699" i="39"/>
  <c r="M699" i="39"/>
  <c r="Q699" i="39"/>
  <c r="J699" i="39"/>
  <c r="N699" i="39"/>
  <c r="R699" i="39"/>
  <c r="K699" i="39"/>
  <c r="O699" i="39"/>
  <c r="J697" i="39"/>
  <c r="N697" i="39"/>
  <c r="R697" i="39"/>
  <c r="K697" i="39"/>
  <c r="O697" i="39"/>
  <c r="L697" i="39"/>
  <c r="P697" i="39"/>
  <c r="M697" i="39"/>
  <c r="Q697" i="39"/>
  <c r="M694" i="39"/>
  <c r="Q694" i="39"/>
  <c r="J694" i="39"/>
  <c r="N694" i="39"/>
  <c r="R694" i="39"/>
  <c r="K694" i="39"/>
  <c r="O694" i="39"/>
  <c r="L694" i="39"/>
  <c r="P694" i="39"/>
  <c r="I691" i="39"/>
  <c r="L691" i="39"/>
  <c r="P691" i="39"/>
  <c r="M691" i="39"/>
  <c r="Q691" i="39"/>
  <c r="J691" i="39"/>
  <c r="N691" i="39"/>
  <c r="R691" i="39"/>
  <c r="O691" i="39"/>
  <c r="K691" i="39"/>
  <c r="J689" i="39"/>
  <c r="N689" i="39"/>
  <c r="R689" i="39"/>
  <c r="K689" i="39"/>
  <c r="O689" i="39"/>
  <c r="L689" i="39"/>
  <c r="P689" i="39"/>
  <c r="Q689" i="39"/>
  <c r="M689" i="39"/>
  <c r="M686" i="39"/>
  <c r="Q686" i="39"/>
  <c r="J686" i="39"/>
  <c r="N686" i="39"/>
  <c r="R686" i="39"/>
  <c r="K686" i="39"/>
  <c r="O686" i="39"/>
  <c r="L686" i="39"/>
  <c r="P686" i="39"/>
  <c r="I683" i="39"/>
  <c r="L683" i="39"/>
  <c r="P683" i="39"/>
  <c r="M683" i="39"/>
  <c r="Q683" i="39"/>
  <c r="J683" i="39"/>
  <c r="N683" i="39"/>
  <c r="R683" i="39"/>
  <c r="K683" i="39"/>
  <c r="O683" i="39"/>
  <c r="J681" i="39"/>
  <c r="N681" i="39"/>
  <c r="R681" i="39"/>
  <c r="K681" i="39"/>
  <c r="O681" i="39"/>
  <c r="L681" i="39"/>
  <c r="P681" i="39"/>
  <c r="M681" i="39"/>
  <c r="Q681" i="39"/>
  <c r="M674" i="39"/>
  <c r="Q674" i="39"/>
  <c r="J674" i="39"/>
  <c r="N674" i="39"/>
  <c r="R674" i="39"/>
  <c r="K674" i="39"/>
  <c r="O674" i="39"/>
  <c r="L674" i="39"/>
  <c r="P674" i="39"/>
  <c r="K672" i="39"/>
  <c r="O672" i="39"/>
  <c r="L672" i="39"/>
  <c r="P672" i="39"/>
  <c r="M672" i="39"/>
  <c r="Q672" i="39"/>
  <c r="J672" i="39"/>
  <c r="N672" i="39"/>
  <c r="R672" i="39"/>
  <c r="J669" i="39"/>
  <c r="N669" i="39"/>
  <c r="R669" i="39"/>
  <c r="K669" i="39"/>
  <c r="O669" i="39"/>
  <c r="L669" i="39"/>
  <c r="P669" i="39"/>
  <c r="M669" i="39"/>
  <c r="Q669" i="39"/>
  <c r="M666" i="39"/>
  <c r="Q666" i="39"/>
  <c r="J666" i="39"/>
  <c r="N666" i="39"/>
  <c r="R666" i="39"/>
  <c r="K666" i="39"/>
  <c r="O666" i="39"/>
  <c r="P666" i="39"/>
  <c r="L666" i="39"/>
  <c r="K664" i="39"/>
  <c r="O664" i="39"/>
  <c r="L664" i="39"/>
  <c r="P664" i="39"/>
  <c r="M664" i="39"/>
  <c r="Q664" i="39"/>
  <c r="R664" i="39"/>
  <c r="J664" i="39"/>
  <c r="N664" i="39"/>
  <c r="J661" i="39"/>
  <c r="N661" i="39"/>
  <c r="R661" i="39"/>
  <c r="K661" i="39"/>
  <c r="O661" i="39"/>
  <c r="L661" i="39"/>
  <c r="P661" i="39"/>
  <c r="M661" i="39"/>
  <c r="Q661" i="39"/>
  <c r="M658" i="39"/>
  <c r="Q658" i="39"/>
  <c r="J658" i="39"/>
  <c r="N658" i="39"/>
  <c r="R658" i="39"/>
  <c r="K658" i="39"/>
  <c r="O658" i="39"/>
  <c r="L658" i="39"/>
  <c r="P658" i="39"/>
  <c r="K656" i="39"/>
  <c r="O656" i="39"/>
  <c r="L656" i="39"/>
  <c r="P656" i="39"/>
  <c r="M656" i="39"/>
  <c r="Q656" i="39"/>
  <c r="J656" i="39"/>
  <c r="N656" i="39"/>
  <c r="R656" i="39"/>
  <c r="K648" i="39"/>
  <c r="O648" i="39"/>
  <c r="L648" i="39"/>
  <c r="P648" i="39"/>
  <c r="M648" i="39"/>
  <c r="Q648" i="39"/>
  <c r="J648" i="39"/>
  <c r="N648" i="39"/>
  <c r="R648" i="39"/>
  <c r="J645" i="39"/>
  <c r="N645" i="39"/>
  <c r="R645" i="39"/>
  <c r="K645" i="39"/>
  <c r="O645" i="39"/>
  <c r="L645" i="39"/>
  <c r="P645" i="39"/>
  <c r="Q645" i="39"/>
  <c r="M645" i="39"/>
  <c r="L643" i="39"/>
  <c r="P643" i="39"/>
  <c r="M643" i="39"/>
  <c r="Q643" i="39"/>
  <c r="J643" i="39"/>
  <c r="N643" i="39"/>
  <c r="R643" i="39"/>
  <c r="K643" i="39"/>
  <c r="O643" i="39"/>
  <c r="K640" i="39"/>
  <c r="O640" i="39"/>
  <c r="L640" i="39"/>
  <c r="P640" i="39"/>
  <c r="M640" i="39"/>
  <c r="Q640" i="39"/>
  <c r="N640" i="39"/>
  <c r="R640" i="39"/>
  <c r="J640" i="39"/>
  <c r="M638" i="39"/>
  <c r="Q638" i="39"/>
  <c r="J638" i="39"/>
  <c r="N638" i="39"/>
  <c r="R638" i="39"/>
  <c r="K638" i="39"/>
  <c r="O638" i="39"/>
  <c r="P638" i="39"/>
  <c r="L638" i="39"/>
  <c r="L635" i="39"/>
  <c r="P635" i="39"/>
  <c r="M635" i="39"/>
  <c r="Q635" i="39"/>
  <c r="J635" i="39"/>
  <c r="N635" i="39"/>
  <c r="R635" i="39"/>
  <c r="K635" i="39"/>
  <c r="O635" i="39"/>
  <c r="L627" i="39"/>
  <c r="P627" i="39"/>
  <c r="M627" i="39"/>
  <c r="Q627" i="39"/>
  <c r="J627" i="39"/>
  <c r="N627" i="39"/>
  <c r="R627" i="39"/>
  <c r="K627" i="39"/>
  <c r="O627" i="39"/>
  <c r="L619" i="39"/>
  <c r="P619" i="39"/>
  <c r="M619" i="39"/>
  <c r="Q619" i="39"/>
  <c r="J619" i="39"/>
  <c r="N619" i="39"/>
  <c r="R619" i="39"/>
  <c r="K619" i="39"/>
  <c r="O619" i="39"/>
  <c r="L611" i="39"/>
  <c r="P611" i="39"/>
  <c r="M611" i="39"/>
  <c r="Q611" i="39"/>
  <c r="J611" i="39"/>
  <c r="N611" i="39"/>
  <c r="R611" i="39"/>
  <c r="K611" i="39"/>
  <c r="O611" i="39"/>
  <c r="L603" i="39"/>
  <c r="P603" i="39"/>
  <c r="M603" i="39"/>
  <c r="Q603" i="39"/>
  <c r="J603" i="39"/>
  <c r="N603" i="39"/>
  <c r="R603" i="39"/>
  <c r="K603" i="39"/>
  <c r="O603" i="39"/>
  <c r="L595" i="39"/>
  <c r="P595" i="39"/>
  <c r="M595" i="39"/>
  <c r="Q595" i="39"/>
  <c r="J595" i="39"/>
  <c r="N595" i="39"/>
  <c r="R595" i="39"/>
  <c r="K595" i="39"/>
  <c r="O595" i="39"/>
  <c r="L587" i="39"/>
  <c r="P587" i="39"/>
  <c r="M587" i="39"/>
  <c r="Q587" i="39"/>
  <c r="J587" i="39"/>
  <c r="N587" i="39"/>
  <c r="R587" i="39"/>
  <c r="K587" i="39"/>
  <c r="O587" i="39"/>
  <c r="L579" i="39"/>
  <c r="P579" i="39"/>
  <c r="M579" i="39"/>
  <c r="Q579" i="39"/>
  <c r="J579" i="39"/>
  <c r="N579" i="39"/>
  <c r="R579" i="39"/>
  <c r="K579" i="39"/>
  <c r="O579" i="39"/>
  <c r="L571" i="39"/>
  <c r="P571" i="39"/>
  <c r="M571" i="39"/>
  <c r="Q571" i="39"/>
  <c r="J571" i="39"/>
  <c r="N571" i="39"/>
  <c r="R571" i="39"/>
  <c r="K571" i="39"/>
  <c r="O571" i="39"/>
  <c r="L563" i="39"/>
  <c r="P563" i="39"/>
  <c r="M563" i="39"/>
  <c r="Q563" i="39"/>
  <c r="J563" i="39"/>
  <c r="N563" i="39"/>
  <c r="R563" i="39"/>
  <c r="K563" i="39"/>
  <c r="O563" i="39"/>
  <c r="L555" i="39"/>
  <c r="P555" i="39"/>
  <c r="M555" i="39"/>
  <c r="Q555" i="39"/>
  <c r="J555" i="39"/>
  <c r="N555" i="39"/>
  <c r="R555" i="39"/>
  <c r="K555" i="39"/>
  <c r="O555" i="39"/>
  <c r="L547" i="39"/>
  <c r="P547" i="39"/>
  <c r="M547" i="39"/>
  <c r="Q547" i="39"/>
  <c r="J547" i="39"/>
  <c r="N547" i="39"/>
  <c r="R547" i="39"/>
  <c r="K547" i="39"/>
  <c r="O547" i="39"/>
  <c r="L538" i="39"/>
  <c r="P538" i="39"/>
  <c r="J538" i="39"/>
  <c r="N538" i="39"/>
  <c r="R538" i="39"/>
  <c r="K538" i="39"/>
  <c r="M538" i="39"/>
  <c r="O538" i="39"/>
  <c r="Q538" i="39"/>
  <c r="L529" i="39"/>
  <c r="P529" i="39"/>
  <c r="J529" i="39"/>
  <c r="N529" i="39"/>
  <c r="R529" i="39"/>
  <c r="K529" i="39"/>
  <c r="M529" i="39"/>
  <c r="O529" i="39"/>
  <c r="Q529" i="39"/>
  <c r="L521" i="39"/>
  <c r="P521" i="39"/>
  <c r="J521" i="39"/>
  <c r="N521" i="39"/>
  <c r="R521" i="39"/>
  <c r="K521" i="39"/>
  <c r="M521" i="39"/>
  <c r="O521" i="39"/>
  <c r="Q521" i="39"/>
  <c r="L513" i="39"/>
  <c r="P513" i="39"/>
  <c r="M513" i="39"/>
  <c r="Q513" i="39"/>
  <c r="J513" i="39"/>
  <c r="N513" i="39"/>
  <c r="R513" i="39"/>
  <c r="O513" i="39"/>
  <c r="K513" i="39"/>
  <c r="L505" i="39"/>
  <c r="P505" i="39"/>
  <c r="M505" i="39"/>
  <c r="Q505" i="39"/>
  <c r="J505" i="39"/>
  <c r="N505" i="39"/>
  <c r="R505" i="39"/>
  <c r="K505" i="39"/>
  <c r="O505" i="39"/>
  <c r="L497" i="39"/>
  <c r="P497" i="39"/>
  <c r="M497" i="39"/>
  <c r="Q497" i="39"/>
  <c r="J497" i="39"/>
  <c r="N497" i="39"/>
  <c r="R497" i="39"/>
  <c r="O497" i="39"/>
  <c r="K497" i="39"/>
  <c r="L489" i="39"/>
  <c r="P489" i="39"/>
  <c r="M489" i="39"/>
  <c r="Q489" i="39"/>
  <c r="J489" i="39"/>
  <c r="N489" i="39"/>
  <c r="R489" i="39"/>
  <c r="K489" i="39"/>
  <c r="O489" i="39"/>
  <c r="L481" i="39"/>
  <c r="P481" i="39"/>
  <c r="M481" i="39"/>
  <c r="Q481" i="39"/>
  <c r="J481" i="39"/>
  <c r="N481" i="39"/>
  <c r="R481" i="39"/>
  <c r="O481" i="39"/>
  <c r="K481" i="39"/>
  <c r="L473" i="39"/>
  <c r="P473" i="39"/>
  <c r="M473" i="39"/>
  <c r="Q473" i="39"/>
  <c r="J473" i="39"/>
  <c r="N473" i="39"/>
  <c r="R473" i="39"/>
  <c r="K473" i="39"/>
  <c r="O473" i="39"/>
  <c r="I465" i="39"/>
  <c r="L465" i="39"/>
  <c r="P465" i="39"/>
  <c r="M465" i="39"/>
  <c r="Q465" i="39"/>
  <c r="J465" i="39"/>
  <c r="N465" i="39"/>
  <c r="R465" i="39"/>
  <c r="O465" i="39"/>
  <c r="K465" i="39"/>
  <c r="I457" i="39"/>
  <c r="L457" i="39"/>
  <c r="P457" i="39"/>
  <c r="M457" i="39"/>
  <c r="Q457" i="39"/>
  <c r="J457" i="39"/>
  <c r="N457" i="39"/>
  <c r="R457" i="39"/>
  <c r="K457" i="39"/>
  <c r="O457" i="39"/>
  <c r="I449" i="39"/>
  <c r="L449" i="39"/>
  <c r="P449" i="39"/>
  <c r="M449" i="39"/>
  <c r="Q449" i="39"/>
  <c r="J449" i="39"/>
  <c r="N449" i="39"/>
  <c r="R449" i="39"/>
  <c r="O449" i="39"/>
  <c r="K449" i="39"/>
  <c r="I441" i="39"/>
  <c r="L441" i="39"/>
  <c r="P441" i="39"/>
  <c r="M441" i="39"/>
  <c r="Q441" i="39"/>
  <c r="J441" i="39"/>
  <c r="N441" i="39"/>
  <c r="R441" i="39"/>
  <c r="K441" i="39"/>
  <c r="O441" i="39"/>
  <c r="K438" i="39"/>
  <c r="O438" i="39"/>
  <c r="L438" i="39"/>
  <c r="P438" i="39"/>
  <c r="M438" i="39"/>
  <c r="Q438" i="39"/>
  <c r="R438" i="39"/>
  <c r="J438" i="39"/>
  <c r="N438" i="39"/>
  <c r="J435" i="39"/>
  <c r="N435" i="39"/>
  <c r="R435" i="39"/>
  <c r="K435" i="39"/>
  <c r="O435" i="39"/>
  <c r="L435" i="39"/>
  <c r="P435" i="39"/>
  <c r="M435" i="39"/>
  <c r="Q435" i="39"/>
  <c r="L433" i="39"/>
  <c r="P433" i="39"/>
  <c r="M433" i="39"/>
  <c r="Q433" i="39"/>
  <c r="J433" i="39"/>
  <c r="N433" i="39"/>
  <c r="R433" i="39"/>
  <c r="O433" i="39"/>
  <c r="K433" i="39"/>
  <c r="K430" i="39"/>
  <c r="O430" i="39"/>
  <c r="L430" i="39"/>
  <c r="P430" i="39"/>
  <c r="M430" i="39"/>
  <c r="Q430" i="39"/>
  <c r="J430" i="39"/>
  <c r="N430" i="39"/>
  <c r="R430" i="39"/>
  <c r="J427" i="39"/>
  <c r="N427" i="39"/>
  <c r="R427" i="39"/>
  <c r="K427" i="39"/>
  <c r="O427" i="39"/>
  <c r="L427" i="39"/>
  <c r="P427" i="39"/>
  <c r="M427" i="39"/>
  <c r="Q427" i="39"/>
  <c r="K425" i="39"/>
  <c r="O425" i="39"/>
  <c r="L425" i="39"/>
  <c r="P425" i="39"/>
  <c r="M425" i="39"/>
  <c r="Q425" i="39"/>
  <c r="J425" i="39"/>
  <c r="N425" i="39"/>
  <c r="R425" i="39"/>
  <c r="J422" i="39"/>
  <c r="N422" i="39"/>
  <c r="R422" i="39"/>
  <c r="K422" i="39"/>
  <c r="O422" i="39"/>
  <c r="L422" i="39"/>
  <c r="P422" i="39"/>
  <c r="M422" i="39"/>
  <c r="Q422" i="39"/>
  <c r="M419" i="39"/>
  <c r="Q419" i="39"/>
  <c r="J419" i="39"/>
  <c r="N419" i="39"/>
  <c r="R419" i="39"/>
  <c r="K419" i="39"/>
  <c r="O419" i="39"/>
  <c r="P419" i="39"/>
  <c r="L419" i="39"/>
  <c r="K417" i="39"/>
  <c r="O417" i="39"/>
  <c r="L417" i="39"/>
  <c r="P417" i="39"/>
  <c r="M417" i="39"/>
  <c r="Q417" i="39"/>
  <c r="R417" i="39"/>
  <c r="J417" i="39"/>
  <c r="N417" i="39"/>
  <c r="J414" i="39"/>
  <c r="N414" i="39"/>
  <c r="R414" i="39"/>
  <c r="K414" i="39"/>
  <c r="O414" i="39"/>
  <c r="L414" i="39"/>
  <c r="P414" i="39"/>
  <c r="M414" i="39"/>
  <c r="Q414" i="39"/>
  <c r="M411" i="39"/>
  <c r="Q411" i="39"/>
  <c r="J411" i="39"/>
  <c r="N411" i="39"/>
  <c r="R411" i="39"/>
  <c r="K411" i="39"/>
  <c r="O411" i="39"/>
  <c r="L411" i="39"/>
  <c r="P411" i="39"/>
  <c r="K409" i="39"/>
  <c r="O409" i="39"/>
  <c r="L409" i="39"/>
  <c r="P409" i="39"/>
  <c r="M409" i="39"/>
  <c r="Q409" i="39"/>
  <c r="J409" i="39"/>
  <c r="N409" i="39"/>
  <c r="R409" i="39"/>
  <c r="J406" i="39"/>
  <c r="N406" i="39"/>
  <c r="R406" i="39"/>
  <c r="K406" i="39"/>
  <c r="O406" i="39"/>
  <c r="L406" i="39"/>
  <c r="P406" i="39"/>
  <c r="M406" i="39"/>
  <c r="Q406" i="39"/>
  <c r="M403" i="39"/>
  <c r="Q403" i="39"/>
  <c r="J403" i="39"/>
  <c r="N403" i="39"/>
  <c r="R403" i="39"/>
  <c r="K403" i="39"/>
  <c r="O403" i="39"/>
  <c r="P403" i="39"/>
  <c r="L403" i="39"/>
  <c r="K401" i="39"/>
  <c r="O401" i="39"/>
  <c r="L401" i="39"/>
  <c r="P401" i="39"/>
  <c r="M401" i="39"/>
  <c r="Q401" i="39"/>
  <c r="R401" i="39"/>
  <c r="J401" i="39"/>
  <c r="N401" i="39"/>
  <c r="J398" i="39"/>
  <c r="N398" i="39"/>
  <c r="R398" i="39"/>
  <c r="K398" i="39"/>
  <c r="O398" i="39"/>
  <c r="L398" i="39"/>
  <c r="P398" i="39"/>
  <c r="M398" i="39"/>
  <c r="Q398" i="39"/>
  <c r="M395" i="39"/>
  <c r="Q395" i="39"/>
  <c r="J395" i="39"/>
  <c r="N395" i="39"/>
  <c r="R395" i="39"/>
  <c r="K395" i="39"/>
  <c r="O395" i="39"/>
  <c r="L395" i="39"/>
  <c r="P395" i="39"/>
  <c r="K393" i="39"/>
  <c r="O393" i="39"/>
  <c r="L393" i="39"/>
  <c r="P393" i="39"/>
  <c r="M393" i="39"/>
  <c r="Q393" i="39"/>
  <c r="J393" i="39"/>
  <c r="N393" i="39"/>
  <c r="R393" i="39"/>
  <c r="J390" i="39"/>
  <c r="N390" i="39"/>
  <c r="R390" i="39"/>
  <c r="K390" i="39"/>
  <c r="O390" i="39"/>
  <c r="L390" i="39"/>
  <c r="P390" i="39"/>
  <c r="M390" i="39"/>
  <c r="Q390" i="39"/>
  <c r="M387" i="39"/>
  <c r="Q387" i="39"/>
  <c r="J387" i="39"/>
  <c r="N387" i="39"/>
  <c r="R387" i="39"/>
  <c r="K387" i="39"/>
  <c r="O387" i="39"/>
  <c r="P387" i="39"/>
  <c r="L387" i="39"/>
  <c r="I382" i="39"/>
  <c r="J382" i="39"/>
  <c r="N382" i="39"/>
  <c r="R382" i="39"/>
  <c r="K382" i="39"/>
  <c r="O382" i="39"/>
  <c r="L382" i="39"/>
  <c r="P382" i="39"/>
  <c r="M382" i="39"/>
  <c r="Q382" i="39"/>
  <c r="I374" i="39"/>
  <c r="J374" i="39"/>
  <c r="N374" i="39"/>
  <c r="R374" i="39"/>
  <c r="K374" i="39"/>
  <c r="O374" i="39"/>
  <c r="L374" i="39"/>
  <c r="P374" i="39"/>
  <c r="M374" i="39"/>
  <c r="Q374" i="39"/>
  <c r="I366" i="39"/>
  <c r="J366" i="39"/>
  <c r="N366" i="39"/>
  <c r="R366" i="39"/>
  <c r="K366" i="39"/>
  <c r="O366" i="39"/>
  <c r="L366" i="39"/>
  <c r="P366" i="39"/>
  <c r="M366" i="39"/>
  <c r="Q366" i="39"/>
  <c r="I358" i="39"/>
  <c r="J358" i="39"/>
  <c r="N358" i="39"/>
  <c r="R358" i="39"/>
  <c r="K358" i="39"/>
  <c r="O358" i="39"/>
  <c r="L358" i="39"/>
  <c r="P358" i="39"/>
  <c r="M358" i="39"/>
  <c r="Q358" i="39"/>
  <c r="I350" i="39"/>
  <c r="J350" i="39"/>
  <c r="N350" i="39"/>
  <c r="R350" i="39"/>
  <c r="K350" i="39"/>
  <c r="O350" i="39"/>
  <c r="L350" i="39"/>
  <c r="P350" i="39"/>
  <c r="M350" i="39"/>
  <c r="Q350" i="39"/>
  <c r="K337" i="39"/>
  <c r="O337" i="39"/>
  <c r="L337" i="39"/>
  <c r="P337" i="39"/>
  <c r="M337" i="39"/>
  <c r="Q337" i="39"/>
  <c r="R337" i="39"/>
  <c r="J337" i="39"/>
  <c r="N337" i="39"/>
  <c r="K329" i="39"/>
  <c r="O329" i="39"/>
  <c r="L329" i="39"/>
  <c r="P329" i="39"/>
  <c r="M329" i="39"/>
  <c r="Q329" i="39"/>
  <c r="J329" i="39"/>
  <c r="N329" i="39"/>
  <c r="R329" i="39"/>
  <c r="K321" i="39"/>
  <c r="O321" i="39"/>
  <c r="L321" i="39"/>
  <c r="P321" i="39"/>
  <c r="M321" i="39"/>
  <c r="Q321" i="39"/>
  <c r="R321" i="39"/>
  <c r="J321" i="39"/>
  <c r="N321" i="39"/>
  <c r="K313" i="39"/>
  <c r="O313" i="39"/>
  <c r="L313" i="39"/>
  <c r="P313" i="39"/>
  <c r="M313" i="39"/>
  <c r="Q313" i="39"/>
  <c r="J313" i="39"/>
  <c r="N313" i="39"/>
  <c r="R313" i="39"/>
  <c r="K305" i="39"/>
  <c r="O305" i="39"/>
  <c r="L305" i="39"/>
  <c r="P305" i="39"/>
  <c r="M305" i="39"/>
  <c r="Q305" i="39"/>
  <c r="R305" i="39"/>
  <c r="J305" i="39"/>
  <c r="N305" i="39"/>
  <c r="J297" i="39"/>
  <c r="N297" i="39"/>
  <c r="R297" i="39"/>
  <c r="L297" i="39"/>
  <c r="P297" i="39"/>
  <c r="K297" i="39"/>
  <c r="M297" i="39"/>
  <c r="O297" i="39"/>
  <c r="Q297" i="39"/>
  <c r="J289" i="39"/>
  <c r="N289" i="39"/>
  <c r="R289" i="39"/>
  <c r="L289" i="39"/>
  <c r="P289" i="39"/>
  <c r="K289" i="39"/>
  <c r="M289" i="39"/>
  <c r="O289" i="39"/>
  <c r="Q289" i="39"/>
  <c r="J281" i="39"/>
  <c r="N281" i="39"/>
  <c r="R281" i="39"/>
  <c r="K281" i="39"/>
  <c r="O281" i="39"/>
  <c r="L281" i="39"/>
  <c r="P281" i="39"/>
  <c r="M281" i="39"/>
  <c r="Q281" i="39"/>
  <c r="J273" i="39"/>
  <c r="N273" i="39"/>
  <c r="R273" i="39"/>
  <c r="K273" i="39"/>
  <c r="O273" i="39"/>
  <c r="L273" i="39"/>
  <c r="P273" i="39"/>
  <c r="Q273" i="39"/>
  <c r="M273" i="39"/>
  <c r="J265" i="39"/>
  <c r="N265" i="39"/>
  <c r="R265" i="39"/>
  <c r="K265" i="39"/>
  <c r="O265" i="39"/>
  <c r="L265" i="39"/>
  <c r="P265" i="39"/>
  <c r="M265" i="39"/>
  <c r="Q265" i="39"/>
  <c r="J257" i="39"/>
  <c r="N257" i="39"/>
  <c r="R257" i="39"/>
  <c r="K257" i="39"/>
  <c r="O257" i="39"/>
  <c r="L257" i="39"/>
  <c r="P257" i="39"/>
  <c r="Q257" i="39"/>
  <c r="M257" i="39"/>
  <c r="J249" i="39"/>
  <c r="N249" i="39"/>
  <c r="R249" i="39"/>
  <c r="K249" i="39"/>
  <c r="O249" i="39"/>
  <c r="L249" i="39"/>
  <c r="P249" i="39"/>
  <c r="M249" i="39"/>
  <c r="Q249" i="39"/>
  <c r="J241" i="39"/>
  <c r="N241" i="39"/>
  <c r="R241" i="39"/>
  <c r="K241" i="39"/>
  <c r="O241" i="39"/>
  <c r="L241" i="39"/>
  <c r="P241" i="39"/>
  <c r="Q241" i="39"/>
  <c r="M241" i="39"/>
  <c r="I233" i="39"/>
  <c r="J233" i="39"/>
  <c r="N233" i="39"/>
  <c r="R233" i="39"/>
  <c r="K233" i="39"/>
  <c r="O233" i="39"/>
  <c r="L233" i="39"/>
  <c r="P233" i="39"/>
  <c r="M233" i="39"/>
  <c r="Q233" i="39"/>
  <c r="I225" i="39"/>
  <c r="J225" i="39"/>
  <c r="N225" i="39"/>
  <c r="R225" i="39"/>
  <c r="L225" i="39"/>
  <c r="P225" i="39"/>
  <c r="O225" i="39"/>
  <c r="Q225" i="39"/>
  <c r="K225" i="39"/>
  <c r="M225" i="39"/>
  <c r="I217" i="39"/>
  <c r="J217" i="39"/>
  <c r="N217" i="39"/>
  <c r="R217" i="39"/>
  <c r="L217" i="39"/>
  <c r="P217" i="39"/>
  <c r="O217" i="39"/>
  <c r="Q217" i="39"/>
  <c r="K217" i="39"/>
  <c r="M217" i="39"/>
  <c r="I209" i="39"/>
  <c r="J209" i="39"/>
  <c r="N209" i="39"/>
  <c r="R209" i="39"/>
  <c r="K209" i="39"/>
  <c r="O209" i="39"/>
  <c r="L209" i="39"/>
  <c r="P209" i="39"/>
  <c r="M209" i="39"/>
  <c r="Q209" i="39"/>
  <c r="I201" i="39"/>
  <c r="J201" i="39"/>
  <c r="N201" i="39"/>
  <c r="R201" i="39"/>
  <c r="K201" i="39"/>
  <c r="O201" i="39"/>
  <c r="L201" i="39"/>
  <c r="P201" i="39"/>
  <c r="M201" i="39"/>
  <c r="Q201" i="39"/>
  <c r="I195" i="39"/>
  <c r="L195" i="39"/>
  <c r="P195" i="39"/>
  <c r="M195" i="39"/>
  <c r="Q195" i="39"/>
  <c r="J195" i="39"/>
  <c r="N195" i="39"/>
  <c r="R195" i="39"/>
  <c r="K195" i="39"/>
  <c r="O195" i="39"/>
  <c r="J193" i="39"/>
  <c r="N193" i="39"/>
  <c r="R193" i="39"/>
  <c r="K193" i="39"/>
  <c r="O193" i="39"/>
  <c r="L193" i="39"/>
  <c r="P193" i="39"/>
  <c r="M193" i="39"/>
  <c r="Q193" i="39"/>
  <c r="I190" i="39"/>
  <c r="M190" i="39"/>
  <c r="Q190" i="39"/>
  <c r="J190" i="39"/>
  <c r="N190" i="39"/>
  <c r="R190" i="39"/>
  <c r="K190" i="39"/>
  <c r="O190" i="39"/>
  <c r="P190" i="39"/>
  <c r="L190" i="39"/>
  <c r="K188" i="39"/>
  <c r="O188" i="39"/>
  <c r="L188" i="39"/>
  <c r="P188" i="39"/>
  <c r="M188" i="39"/>
  <c r="Q188" i="39"/>
  <c r="R188" i="39"/>
  <c r="J188" i="39"/>
  <c r="N188" i="39"/>
  <c r="L185" i="39"/>
  <c r="P185" i="39"/>
  <c r="M185" i="39"/>
  <c r="K185" i="39"/>
  <c r="R185" i="39"/>
  <c r="N185" i="39"/>
  <c r="O185" i="39"/>
  <c r="J185" i="39"/>
  <c r="Q185" i="39"/>
  <c r="I182" i="39"/>
  <c r="K182" i="39"/>
  <c r="O182" i="39"/>
  <c r="L182" i="39"/>
  <c r="P182" i="39"/>
  <c r="N182" i="39"/>
  <c r="Q182" i="39"/>
  <c r="J182" i="39"/>
  <c r="R182" i="39"/>
  <c r="M182" i="39"/>
  <c r="M180" i="39"/>
  <c r="Q180" i="39"/>
  <c r="J180" i="39"/>
  <c r="N180" i="39"/>
  <c r="R180" i="39"/>
  <c r="P180" i="39"/>
  <c r="K180" i="39"/>
  <c r="L180" i="39"/>
  <c r="O180" i="39"/>
  <c r="L177" i="39"/>
  <c r="P177" i="39"/>
  <c r="M177" i="39"/>
  <c r="Q177" i="39"/>
  <c r="K177" i="39"/>
  <c r="N177" i="39"/>
  <c r="O177" i="39"/>
  <c r="R177" i="39"/>
  <c r="J177" i="39"/>
  <c r="I174" i="39"/>
  <c r="K174" i="39"/>
  <c r="O174" i="39"/>
  <c r="L174" i="39"/>
  <c r="P174" i="39"/>
  <c r="N174" i="39"/>
  <c r="Q174" i="39"/>
  <c r="J174" i="39"/>
  <c r="R174" i="39"/>
  <c r="M174" i="39"/>
  <c r="M172" i="39"/>
  <c r="Q172" i="39"/>
  <c r="J172" i="39"/>
  <c r="N172" i="39"/>
  <c r="R172" i="39"/>
  <c r="P172" i="39"/>
  <c r="K172" i="39"/>
  <c r="L172" i="39"/>
  <c r="O172" i="39"/>
  <c r="L169" i="39"/>
  <c r="P169" i="39"/>
  <c r="M169" i="39"/>
  <c r="Q169" i="39"/>
  <c r="K169" i="39"/>
  <c r="N169" i="39"/>
  <c r="O169" i="39"/>
  <c r="J169" i="39"/>
  <c r="R169" i="39"/>
  <c r="I165" i="39"/>
  <c r="K165" i="39"/>
  <c r="O165" i="39"/>
  <c r="L165" i="39"/>
  <c r="P165" i="39"/>
  <c r="N165" i="39"/>
  <c r="Q165" i="39"/>
  <c r="J165" i="39"/>
  <c r="R165" i="39"/>
  <c r="M165" i="39"/>
  <c r="M163" i="39"/>
  <c r="Q163" i="39"/>
  <c r="J163" i="39"/>
  <c r="N163" i="39"/>
  <c r="R163" i="39"/>
  <c r="P163" i="39"/>
  <c r="K163" i="39"/>
  <c r="L163" i="39"/>
  <c r="O163" i="39"/>
  <c r="L160" i="39"/>
  <c r="P160" i="39"/>
  <c r="M160" i="39"/>
  <c r="Q160" i="39"/>
  <c r="K160" i="39"/>
  <c r="N160" i="39"/>
  <c r="O160" i="39"/>
  <c r="J160" i="39"/>
  <c r="R160" i="39"/>
  <c r="I156" i="39"/>
  <c r="K156" i="39"/>
  <c r="O156" i="39"/>
  <c r="L156" i="39"/>
  <c r="P156" i="39"/>
  <c r="N156" i="39"/>
  <c r="Q156" i="39"/>
  <c r="J156" i="39"/>
  <c r="R156" i="39"/>
  <c r="M156" i="39"/>
  <c r="M154" i="39"/>
  <c r="Q154" i="39"/>
  <c r="J154" i="39"/>
  <c r="N154" i="39"/>
  <c r="R154" i="39"/>
  <c r="P154" i="39"/>
  <c r="K154" i="39"/>
  <c r="L154" i="39"/>
  <c r="O154" i="39"/>
  <c r="L150" i="39"/>
  <c r="P150" i="39"/>
  <c r="M150" i="39"/>
  <c r="Q150" i="39"/>
  <c r="K150" i="39"/>
  <c r="N150" i="39"/>
  <c r="O150" i="39"/>
  <c r="J150" i="39"/>
  <c r="R150" i="39"/>
  <c r="I147" i="39"/>
  <c r="K147" i="39"/>
  <c r="O147" i="39"/>
  <c r="L147" i="39"/>
  <c r="P147" i="39"/>
  <c r="N147" i="39"/>
  <c r="Q147" i="39"/>
  <c r="J147" i="39"/>
  <c r="R147" i="39"/>
  <c r="M147" i="39"/>
  <c r="M145" i="39"/>
  <c r="Q145" i="39"/>
  <c r="J145" i="39"/>
  <c r="N145" i="39"/>
  <c r="R145" i="39"/>
  <c r="P145" i="39"/>
  <c r="K145" i="39"/>
  <c r="L145" i="39"/>
  <c r="O145" i="39"/>
  <c r="L142" i="39"/>
  <c r="P142" i="39"/>
  <c r="M142" i="39"/>
  <c r="Q142" i="39"/>
  <c r="K142" i="39"/>
  <c r="N142" i="39"/>
  <c r="O142" i="39"/>
  <c r="R142" i="39"/>
  <c r="J142" i="39"/>
  <c r="I138" i="39"/>
  <c r="K138" i="39"/>
  <c r="O138" i="39"/>
  <c r="L138" i="39"/>
  <c r="P138" i="39"/>
  <c r="M138" i="39"/>
  <c r="Q138" i="39"/>
  <c r="R138" i="39"/>
  <c r="J138" i="39"/>
  <c r="N138" i="39"/>
  <c r="M136" i="39"/>
  <c r="Q136" i="39"/>
  <c r="J136" i="39"/>
  <c r="N136" i="39"/>
  <c r="R136" i="39"/>
  <c r="K136" i="39"/>
  <c r="O136" i="39"/>
  <c r="L136" i="39"/>
  <c r="P136" i="39"/>
  <c r="L133" i="39"/>
  <c r="P133" i="39"/>
  <c r="M133" i="39"/>
  <c r="Q133" i="39"/>
  <c r="J133" i="39"/>
  <c r="N133" i="39"/>
  <c r="R133" i="39"/>
  <c r="O133" i="39"/>
  <c r="K133" i="39"/>
  <c r="I130" i="39"/>
  <c r="K130" i="39"/>
  <c r="O130" i="39"/>
  <c r="L130" i="39"/>
  <c r="P130" i="39"/>
  <c r="M130" i="39"/>
  <c r="Q130" i="39"/>
  <c r="J130" i="39"/>
  <c r="N130" i="39"/>
  <c r="R130" i="39"/>
  <c r="M127" i="39"/>
  <c r="Q127" i="39"/>
  <c r="J127" i="39"/>
  <c r="N127" i="39"/>
  <c r="R127" i="39"/>
  <c r="K127" i="39"/>
  <c r="O127" i="39"/>
  <c r="L127" i="39"/>
  <c r="P127" i="39"/>
  <c r="L124" i="39"/>
  <c r="P124" i="39"/>
  <c r="M124" i="39"/>
  <c r="Q124" i="39"/>
  <c r="J124" i="39"/>
  <c r="N124" i="39"/>
  <c r="R124" i="39"/>
  <c r="K124" i="39"/>
  <c r="O124" i="39"/>
  <c r="I121" i="39"/>
  <c r="K121" i="39"/>
  <c r="O121" i="39"/>
  <c r="L121" i="39"/>
  <c r="P121" i="39"/>
  <c r="M121" i="39"/>
  <c r="Q121" i="39"/>
  <c r="R121" i="39"/>
  <c r="J121" i="39"/>
  <c r="N121" i="39"/>
  <c r="M119" i="39"/>
  <c r="Q119" i="39"/>
  <c r="J119" i="39"/>
  <c r="N119" i="39"/>
  <c r="R119" i="39"/>
  <c r="K119" i="39"/>
  <c r="O119" i="39"/>
  <c r="L119" i="39"/>
  <c r="P119" i="39"/>
  <c r="K115" i="39"/>
  <c r="O115" i="39"/>
  <c r="M115" i="39"/>
  <c r="Q115" i="39"/>
  <c r="N115" i="39"/>
  <c r="P115" i="39"/>
  <c r="J115" i="39"/>
  <c r="R115" i="39"/>
  <c r="L115" i="39"/>
  <c r="I112" i="39"/>
  <c r="J112" i="39"/>
  <c r="N112" i="39"/>
  <c r="R112" i="39"/>
  <c r="L112" i="39"/>
  <c r="P112" i="39"/>
  <c r="Q112" i="39"/>
  <c r="K112" i="39"/>
  <c r="M112" i="39"/>
  <c r="O112" i="39"/>
  <c r="L110" i="39"/>
  <c r="P110" i="39"/>
  <c r="M110" i="39"/>
  <c r="Q110" i="39"/>
  <c r="J110" i="39"/>
  <c r="N110" i="39"/>
  <c r="R110" i="39"/>
  <c r="K110" i="39"/>
  <c r="O110" i="39"/>
  <c r="K106" i="39"/>
  <c r="O106" i="39"/>
  <c r="L106" i="39"/>
  <c r="P106" i="39"/>
  <c r="M106" i="39"/>
  <c r="Q106" i="39"/>
  <c r="J106" i="39"/>
  <c r="N106" i="39"/>
  <c r="R106" i="39"/>
  <c r="I103" i="39"/>
  <c r="J103" i="39"/>
  <c r="N103" i="39"/>
  <c r="R103" i="39"/>
  <c r="K103" i="39"/>
  <c r="O103" i="39"/>
  <c r="L103" i="39"/>
  <c r="P103" i="39"/>
  <c r="Q103" i="39"/>
  <c r="M103" i="39"/>
  <c r="L101" i="39"/>
  <c r="P101" i="39"/>
  <c r="M101" i="39"/>
  <c r="Q101" i="39"/>
  <c r="J101" i="39"/>
  <c r="N101" i="39"/>
  <c r="R101" i="39"/>
  <c r="K101" i="39"/>
  <c r="O101" i="39"/>
  <c r="K98" i="39"/>
  <c r="O98" i="39"/>
  <c r="L98" i="39"/>
  <c r="P98" i="39"/>
  <c r="M98" i="39"/>
  <c r="Q98" i="39"/>
  <c r="N98" i="39"/>
  <c r="R98" i="39"/>
  <c r="J98" i="39"/>
  <c r="I94" i="39"/>
  <c r="J94" i="39"/>
  <c r="N94" i="39"/>
  <c r="R94" i="39"/>
  <c r="K94" i="39"/>
  <c r="O94" i="39"/>
  <c r="L94" i="39"/>
  <c r="P94" i="39"/>
  <c r="M94" i="39"/>
  <c r="Q94" i="39"/>
  <c r="L92" i="39"/>
  <c r="P92" i="39"/>
  <c r="M92" i="39"/>
  <c r="Q92" i="39"/>
  <c r="J92" i="39"/>
  <c r="N92" i="39"/>
  <c r="R92" i="39"/>
  <c r="K92" i="39"/>
  <c r="O92" i="39"/>
  <c r="K89" i="39"/>
  <c r="O89" i="39"/>
  <c r="L89" i="39"/>
  <c r="P89" i="39"/>
  <c r="M89" i="39"/>
  <c r="Q89" i="39"/>
  <c r="J89" i="39"/>
  <c r="N89" i="39"/>
  <c r="R89" i="39"/>
  <c r="I86" i="39"/>
  <c r="J86" i="39"/>
  <c r="N86" i="39"/>
  <c r="R86" i="39"/>
  <c r="K86" i="39"/>
  <c r="O86" i="39"/>
  <c r="L86" i="39"/>
  <c r="P86" i="39"/>
  <c r="Q86" i="39"/>
  <c r="M86" i="39"/>
  <c r="J83" i="39"/>
  <c r="L83" i="39"/>
  <c r="P83" i="39"/>
  <c r="M83" i="39"/>
  <c r="Q83" i="39"/>
  <c r="N83" i="39"/>
  <c r="R83" i="39"/>
  <c r="K83" i="39"/>
  <c r="O83" i="39"/>
  <c r="M80" i="39"/>
  <c r="Q80" i="39"/>
  <c r="K80" i="39"/>
  <c r="O80" i="39"/>
  <c r="L80" i="39"/>
  <c r="N80" i="39"/>
  <c r="P80" i="39"/>
  <c r="J80" i="39"/>
  <c r="R80" i="39"/>
  <c r="I77" i="39"/>
  <c r="L77" i="39"/>
  <c r="P77" i="39"/>
  <c r="J77" i="39"/>
  <c r="N77" i="39"/>
  <c r="R77" i="39"/>
  <c r="O77" i="39"/>
  <c r="Q77" i="39"/>
  <c r="K77" i="39"/>
  <c r="M77" i="39"/>
  <c r="J75" i="39"/>
  <c r="N75" i="39"/>
  <c r="R75" i="39"/>
  <c r="L75" i="39"/>
  <c r="P75" i="39"/>
  <c r="Q75" i="39"/>
  <c r="K75" i="39"/>
  <c r="M75" i="39"/>
  <c r="O75" i="39"/>
  <c r="M71" i="39"/>
  <c r="Q71" i="39"/>
  <c r="J71" i="39"/>
  <c r="N71" i="39"/>
  <c r="R71" i="39"/>
  <c r="K71" i="39"/>
  <c r="O71" i="39"/>
  <c r="L71" i="39"/>
  <c r="P71" i="39"/>
  <c r="I68" i="39"/>
  <c r="L68" i="39"/>
  <c r="P68" i="39"/>
  <c r="M68" i="39"/>
  <c r="Q68" i="39"/>
  <c r="J68" i="39"/>
  <c r="N68" i="39"/>
  <c r="R68" i="39"/>
  <c r="O68" i="39"/>
  <c r="K68" i="39"/>
  <c r="J66" i="39"/>
  <c r="N66" i="39"/>
  <c r="R66" i="39"/>
  <c r="K66" i="39"/>
  <c r="O66" i="39"/>
  <c r="L66" i="39"/>
  <c r="P66" i="39"/>
  <c r="Q66" i="39"/>
  <c r="M66" i="39"/>
  <c r="M62" i="39"/>
  <c r="Q62" i="39"/>
  <c r="J62" i="39"/>
  <c r="N62" i="39"/>
  <c r="R62" i="39"/>
  <c r="K62" i="39"/>
  <c r="O62" i="39"/>
  <c r="L62" i="39"/>
  <c r="P62" i="39"/>
  <c r="I59" i="39"/>
  <c r="L59" i="39"/>
  <c r="P59" i="39"/>
  <c r="M59" i="39"/>
  <c r="Q59" i="39"/>
  <c r="J59" i="39"/>
  <c r="N59" i="39"/>
  <c r="R59" i="39"/>
  <c r="K59" i="39"/>
  <c r="O59" i="39"/>
  <c r="J57" i="39"/>
  <c r="N57" i="39"/>
  <c r="R57" i="39"/>
  <c r="K57" i="39"/>
  <c r="O57" i="39"/>
  <c r="L57" i="39"/>
  <c r="P57" i="39"/>
  <c r="M57" i="39"/>
  <c r="Q57" i="39"/>
  <c r="M54" i="39"/>
  <c r="Q54" i="39"/>
  <c r="J54" i="39"/>
  <c r="N54" i="39"/>
  <c r="R54" i="39"/>
  <c r="K54" i="39"/>
  <c r="O54" i="39"/>
  <c r="L54" i="39"/>
  <c r="P54" i="39"/>
  <c r="I50" i="39"/>
  <c r="J50" i="39"/>
  <c r="N50" i="39"/>
  <c r="K50" i="39"/>
  <c r="O50" i="39"/>
  <c r="L50" i="39"/>
  <c r="P50" i="39"/>
  <c r="Q50" i="39"/>
  <c r="R50" i="39"/>
  <c r="M50" i="39"/>
  <c r="L48" i="39"/>
  <c r="P48" i="39"/>
  <c r="M48" i="39"/>
  <c r="Q48" i="39"/>
  <c r="J48" i="39"/>
  <c r="N48" i="39"/>
  <c r="R48" i="39"/>
  <c r="K48" i="39"/>
  <c r="O48" i="39"/>
  <c r="K45" i="39"/>
  <c r="O45" i="39"/>
  <c r="L45" i="39"/>
  <c r="P45" i="39"/>
  <c r="M45" i="39"/>
  <c r="Q45" i="39"/>
  <c r="N45" i="39"/>
  <c r="R45" i="39"/>
  <c r="J45" i="39"/>
  <c r="I42" i="39"/>
  <c r="J42" i="39"/>
  <c r="N42" i="39"/>
  <c r="R42" i="39"/>
  <c r="K42" i="39"/>
  <c r="O42" i="39"/>
  <c r="L42" i="39"/>
  <c r="P42" i="39"/>
  <c r="M42" i="39"/>
  <c r="Q42" i="39"/>
  <c r="L39" i="39"/>
  <c r="P39" i="39"/>
  <c r="M39" i="39"/>
  <c r="Q39" i="39"/>
  <c r="J39" i="39"/>
  <c r="N39" i="39"/>
  <c r="R39" i="39"/>
  <c r="K39" i="39"/>
  <c r="O39" i="39"/>
  <c r="K36" i="39"/>
  <c r="O36" i="39"/>
  <c r="L36" i="39"/>
  <c r="P36" i="39"/>
  <c r="M36" i="39"/>
  <c r="Q36" i="39"/>
  <c r="J36" i="39"/>
  <c r="N36" i="39"/>
  <c r="R36" i="39"/>
  <c r="I33" i="39"/>
  <c r="J33" i="39"/>
  <c r="N33" i="39"/>
  <c r="R33" i="39"/>
  <c r="K33" i="39"/>
  <c r="O33" i="39"/>
  <c r="L33" i="39"/>
  <c r="P33" i="39"/>
  <c r="Q33" i="39"/>
  <c r="M33" i="39"/>
  <c r="L31" i="39"/>
  <c r="P31" i="39"/>
  <c r="M31" i="39"/>
  <c r="Q31" i="39"/>
  <c r="J31" i="39"/>
  <c r="N31" i="39"/>
  <c r="R31" i="39"/>
  <c r="K31" i="39"/>
  <c r="O31" i="39"/>
  <c r="K27" i="39"/>
  <c r="O27" i="39"/>
  <c r="L27" i="39"/>
  <c r="P27" i="39"/>
  <c r="M27" i="39"/>
  <c r="Q27" i="39"/>
  <c r="N27" i="39"/>
  <c r="R27" i="39"/>
  <c r="J27" i="39"/>
  <c r="I24" i="39"/>
  <c r="J24" i="39"/>
  <c r="N24" i="39"/>
  <c r="R24" i="39"/>
  <c r="K24" i="39"/>
  <c r="O24" i="39"/>
  <c r="L24" i="39"/>
  <c r="P24" i="39"/>
  <c r="M24" i="39"/>
  <c r="Q24" i="39"/>
  <c r="L22" i="39"/>
  <c r="P22" i="39"/>
  <c r="M22" i="39"/>
  <c r="Q22" i="39"/>
  <c r="J22" i="39"/>
  <c r="N22" i="39"/>
  <c r="R22" i="39"/>
  <c r="K22" i="39"/>
  <c r="O22" i="39"/>
  <c r="K18" i="39"/>
  <c r="O18" i="39"/>
  <c r="L18" i="39"/>
  <c r="P18" i="39"/>
  <c r="M18" i="39"/>
  <c r="Q18" i="39"/>
  <c r="J18" i="39"/>
  <c r="N18" i="39"/>
  <c r="R18" i="39"/>
  <c r="I15" i="39"/>
  <c r="J15" i="39"/>
  <c r="N15" i="39"/>
  <c r="R15" i="39"/>
  <c r="K15" i="39"/>
  <c r="O15" i="39"/>
  <c r="L15" i="39"/>
  <c r="P15" i="39"/>
  <c r="Q15" i="39"/>
  <c r="M15" i="39"/>
  <c r="L13" i="39"/>
  <c r="P13" i="39"/>
  <c r="M13" i="39"/>
  <c r="Q13" i="39"/>
  <c r="J13" i="39"/>
  <c r="N13" i="39"/>
  <c r="R13" i="39"/>
  <c r="K13" i="39"/>
  <c r="O13" i="39"/>
  <c r="K10" i="39"/>
  <c r="O10" i="39"/>
  <c r="L10" i="39"/>
  <c r="P10" i="39"/>
  <c r="M10" i="39"/>
  <c r="Q10" i="39"/>
  <c r="N10" i="39"/>
  <c r="R10" i="39"/>
  <c r="J10" i="39"/>
  <c r="I2414" i="39"/>
  <c r="M2414" i="39"/>
  <c r="Q2414" i="39"/>
  <c r="J2414" i="39"/>
  <c r="N2414" i="39"/>
  <c r="R2414" i="39"/>
  <c r="K2414" i="39"/>
  <c r="O2414" i="39"/>
  <c r="L2414" i="39"/>
  <c r="P2414" i="39"/>
  <c r="I2413" i="39"/>
  <c r="K2412" i="39"/>
  <c r="O2412" i="39"/>
  <c r="L2412" i="39"/>
  <c r="P2412" i="39"/>
  <c r="M2412" i="39"/>
  <c r="Q2412" i="39"/>
  <c r="J2412" i="39"/>
  <c r="N2412" i="39"/>
  <c r="R2412" i="39"/>
  <c r="J2409" i="39"/>
  <c r="N2409" i="39"/>
  <c r="R2409" i="39"/>
  <c r="K2409" i="39"/>
  <c r="O2409" i="39"/>
  <c r="M2409" i="39"/>
  <c r="Q2409" i="39"/>
  <c r="L2409" i="39"/>
  <c r="P2409" i="39"/>
  <c r="I2406" i="39"/>
  <c r="M2406" i="39"/>
  <c r="Q2406" i="39"/>
  <c r="J2406" i="39"/>
  <c r="N2406" i="39"/>
  <c r="R2406" i="39"/>
  <c r="K2406" i="39"/>
  <c r="O2406" i="39"/>
  <c r="L2406" i="39"/>
  <c r="P2406" i="39"/>
  <c r="I2405" i="39"/>
  <c r="K2404" i="39"/>
  <c r="O2404" i="39"/>
  <c r="L2404" i="39"/>
  <c r="P2404" i="39"/>
  <c r="M2404" i="39"/>
  <c r="Q2404" i="39"/>
  <c r="J2404" i="39"/>
  <c r="N2404" i="39"/>
  <c r="R2404" i="39"/>
  <c r="J2401" i="39"/>
  <c r="N2401" i="39"/>
  <c r="R2401" i="39"/>
  <c r="K2401" i="39"/>
  <c r="O2401" i="39"/>
  <c r="L2401" i="39"/>
  <c r="P2401" i="39"/>
  <c r="M2401" i="39"/>
  <c r="Q2401" i="39"/>
  <c r="I2398" i="39"/>
  <c r="M2398" i="39"/>
  <c r="Q2398" i="39"/>
  <c r="J2398" i="39"/>
  <c r="N2398" i="39"/>
  <c r="R2398" i="39"/>
  <c r="K2398" i="39"/>
  <c r="O2398" i="39"/>
  <c r="L2398" i="39"/>
  <c r="P2398" i="39"/>
  <c r="I2397" i="39"/>
  <c r="K2396" i="39"/>
  <c r="O2396" i="39"/>
  <c r="L2396" i="39"/>
  <c r="P2396" i="39"/>
  <c r="M2396" i="39"/>
  <c r="Q2396" i="39"/>
  <c r="J2396" i="39"/>
  <c r="N2396" i="39"/>
  <c r="R2396" i="39"/>
  <c r="J2393" i="39"/>
  <c r="N2393" i="39"/>
  <c r="R2393" i="39"/>
  <c r="K2393" i="39"/>
  <c r="O2393" i="39"/>
  <c r="L2393" i="39"/>
  <c r="P2393" i="39"/>
  <c r="M2393" i="39"/>
  <c r="Q2393" i="39"/>
  <c r="I2390" i="39"/>
  <c r="M2390" i="39"/>
  <c r="Q2390" i="39"/>
  <c r="J2390" i="39"/>
  <c r="N2390" i="39"/>
  <c r="R2390" i="39"/>
  <c r="K2390" i="39"/>
  <c r="O2390" i="39"/>
  <c r="L2390" i="39"/>
  <c r="P2390" i="39"/>
  <c r="I2389" i="39"/>
  <c r="K2388" i="39"/>
  <c r="O2388" i="39"/>
  <c r="L2388" i="39"/>
  <c r="P2388" i="39"/>
  <c r="M2388" i="39"/>
  <c r="Q2388" i="39"/>
  <c r="J2388" i="39"/>
  <c r="N2388" i="39"/>
  <c r="R2388" i="39"/>
  <c r="J2385" i="39"/>
  <c r="N2385" i="39"/>
  <c r="R2385" i="39"/>
  <c r="K2385" i="39"/>
  <c r="O2385" i="39"/>
  <c r="L2385" i="39"/>
  <c r="P2385" i="39"/>
  <c r="M2385" i="39"/>
  <c r="Q2385" i="39"/>
  <c r="I2382" i="39"/>
  <c r="M2382" i="39"/>
  <c r="Q2382" i="39"/>
  <c r="J2382" i="39"/>
  <c r="N2382" i="39"/>
  <c r="R2382" i="39"/>
  <c r="K2382" i="39"/>
  <c r="O2382" i="39"/>
  <c r="L2382" i="39"/>
  <c r="P2382" i="39"/>
  <c r="K2380" i="39"/>
  <c r="O2380" i="39"/>
  <c r="L2380" i="39"/>
  <c r="P2380" i="39"/>
  <c r="M2380" i="39"/>
  <c r="Q2380" i="39"/>
  <c r="J2380" i="39"/>
  <c r="N2380" i="39"/>
  <c r="R2380" i="39"/>
  <c r="J2377" i="39"/>
  <c r="N2377" i="39"/>
  <c r="R2377" i="39"/>
  <c r="K2377" i="39"/>
  <c r="O2377" i="39"/>
  <c r="L2377" i="39"/>
  <c r="P2377" i="39"/>
  <c r="M2377" i="39"/>
  <c r="Q2377" i="39"/>
  <c r="I2374" i="39"/>
  <c r="M2374" i="39"/>
  <c r="Q2374" i="39"/>
  <c r="J2374" i="39"/>
  <c r="N2374" i="39"/>
  <c r="R2374" i="39"/>
  <c r="K2374" i="39"/>
  <c r="O2374" i="39"/>
  <c r="L2374" i="39"/>
  <c r="P2374" i="39"/>
  <c r="K2372" i="39"/>
  <c r="O2372" i="39"/>
  <c r="L2372" i="39"/>
  <c r="P2372" i="39"/>
  <c r="M2372" i="39"/>
  <c r="Q2372" i="39"/>
  <c r="J2372" i="39"/>
  <c r="N2372" i="39"/>
  <c r="R2372" i="39"/>
  <c r="J2369" i="39"/>
  <c r="N2369" i="39"/>
  <c r="R2369" i="39"/>
  <c r="K2369" i="39"/>
  <c r="O2369" i="39"/>
  <c r="L2369" i="39"/>
  <c r="P2369" i="39"/>
  <c r="M2369" i="39"/>
  <c r="Q2369" i="39"/>
  <c r="I2366" i="39"/>
  <c r="M2366" i="39"/>
  <c r="Q2366" i="39"/>
  <c r="J2366" i="39"/>
  <c r="N2366" i="39"/>
  <c r="R2366" i="39"/>
  <c r="K2366" i="39"/>
  <c r="O2366" i="39"/>
  <c r="L2366" i="39"/>
  <c r="P2366" i="39"/>
  <c r="I2365" i="39"/>
  <c r="K2364" i="39"/>
  <c r="O2364" i="39"/>
  <c r="L2364" i="39"/>
  <c r="P2364" i="39"/>
  <c r="M2364" i="39"/>
  <c r="Q2364" i="39"/>
  <c r="J2364" i="39"/>
  <c r="N2364" i="39"/>
  <c r="R2364" i="39"/>
  <c r="J2361" i="39"/>
  <c r="N2361" i="39"/>
  <c r="R2361" i="39"/>
  <c r="K2361" i="39"/>
  <c r="O2361" i="39"/>
  <c r="L2361" i="39"/>
  <c r="P2361" i="39"/>
  <c r="M2361" i="39"/>
  <c r="Q2361" i="39"/>
  <c r="I2358" i="39"/>
  <c r="M2358" i="39"/>
  <c r="Q2358" i="39"/>
  <c r="J2358" i="39"/>
  <c r="N2358" i="39"/>
  <c r="R2358" i="39"/>
  <c r="K2358" i="39"/>
  <c r="O2358" i="39"/>
  <c r="L2358" i="39"/>
  <c r="P2358" i="39"/>
  <c r="K2356" i="39"/>
  <c r="O2356" i="39"/>
  <c r="L2356" i="39"/>
  <c r="P2356" i="39"/>
  <c r="M2356" i="39"/>
  <c r="Q2356" i="39"/>
  <c r="J2356" i="39"/>
  <c r="N2356" i="39"/>
  <c r="R2356" i="39"/>
  <c r="J2353" i="39"/>
  <c r="N2353" i="39"/>
  <c r="R2353" i="39"/>
  <c r="K2353" i="39"/>
  <c r="O2353" i="39"/>
  <c r="L2353" i="39"/>
  <c r="P2353" i="39"/>
  <c r="M2353" i="39"/>
  <c r="Q2353" i="39"/>
  <c r="I2350" i="39"/>
  <c r="M2350" i="39"/>
  <c r="Q2350" i="39"/>
  <c r="J2350" i="39"/>
  <c r="N2350" i="39"/>
  <c r="R2350" i="39"/>
  <c r="K2350" i="39"/>
  <c r="O2350" i="39"/>
  <c r="L2350" i="39"/>
  <c r="P2350" i="39"/>
  <c r="I2349" i="39"/>
  <c r="K2348" i="39"/>
  <c r="O2348" i="39"/>
  <c r="L2348" i="39"/>
  <c r="P2348" i="39"/>
  <c r="M2348" i="39"/>
  <c r="Q2348" i="39"/>
  <c r="J2348" i="39"/>
  <c r="N2348" i="39"/>
  <c r="R2348" i="39"/>
  <c r="J2345" i="39"/>
  <c r="N2345" i="39"/>
  <c r="R2345" i="39"/>
  <c r="K2345" i="39"/>
  <c r="O2345" i="39"/>
  <c r="L2345" i="39"/>
  <c r="P2345" i="39"/>
  <c r="M2345" i="39"/>
  <c r="Q2345" i="39"/>
  <c r="I2342" i="39"/>
  <c r="M2342" i="39"/>
  <c r="Q2342" i="39"/>
  <c r="J2342" i="39"/>
  <c r="N2342" i="39"/>
  <c r="R2342" i="39"/>
  <c r="K2342" i="39"/>
  <c r="O2342" i="39"/>
  <c r="L2342" i="39"/>
  <c r="P2342" i="39"/>
  <c r="K2340" i="39"/>
  <c r="O2340" i="39"/>
  <c r="L2340" i="39"/>
  <c r="P2340" i="39"/>
  <c r="M2340" i="39"/>
  <c r="Q2340" i="39"/>
  <c r="J2340" i="39"/>
  <c r="N2340" i="39"/>
  <c r="R2340" i="39"/>
  <c r="J2337" i="39"/>
  <c r="N2337" i="39"/>
  <c r="R2337" i="39"/>
  <c r="K2337" i="39"/>
  <c r="O2337" i="39"/>
  <c r="L2337" i="39"/>
  <c r="P2337" i="39"/>
  <c r="M2337" i="39"/>
  <c r="Q2337" i="39"/>
  <c r="I2334" i="39"/>
  <c r="M2334" i="39"/>
  <c r="Q2334" i="39"/>
  <c r="J2334" i="39"/>
  <c r="N2334" i="39"/>
  <c r="R2334" i="39"/>
  <c r="K2334" i="39"/>
  <c r="O2334" i="39"/>
  <c r="L2334" i="39"/>
  <c r="P2334" i="39"/>
  <c r="I2333" i="39"/>
  <c r="K2332" i="39"/>
  <c r="O2332" i="39"/>
  <c r="L2332" i="39"/>
  <c r="P2332" i="39"/>
  <c r="M2332" i="39"/>
  <c r="Q2332" i="39"/>
  <c r="J2332" i="39"/>
  <c r="N2332" i="39"/>
  <c r="R2332" i="39"/>
  <c r="J2329" i="39"/>
  <c r="N2329" i="39"/>
  <c r="R2329" i="39"/>
  <c r="K2329" i="39"/>
  <c r="O2329" i="39"/>
  <c r="L2329" i="39"/>
  <c r="P2329" i="39"/>
  <c r="M2329" i="39"/>
  <c r="Q2329" i="39"/>
  <c r="I2326" i="39"/>
  <c r="M2326" i="39"/>
  <c r="Q2326" i="39"/>
  <c r="J2326" i="39"/>
  <c r="N2326" i="39"/>
  <c r="R2326" i="39"/>
  <c r="K2326" i="39"/>
  <c r="O2326" i="39"/>
  <c r="L2326" i="39"/>
  <c r="P2326" i="39"/>
  <c r="K2324" i="39"/>
  <c r="O2324" i="39"/>
  <c r="L2324" i="39"/>
  <c r="P2324" i="39"/>
  <c r="M2324" i="39"/>
  <c r="Q2324" i="39"/>
  <c r="J2324" i="39"/>
  <c r="N2324" i="39"/>
  <c r="R2324" i="39"/>
  <c r="J2321" i="39"/>
  <c r="N2321" i="39"/>
  <c r="R2321" i="39"/>
  <c r="K2321" i="39"/>
  <c r="O2321" i="39"/>
  <c r="L2321" i="39"/>
  <c r="P2321" i="39"/>
  <c r="M2321" i="39"/>
  <c r="Q2321" i="39"/>
  <c r="I2318" i="39"/>
  <c r="M2318" i="39"/>
  <c r="Q2318" i="39"/>
  <c r="J2318" i="39"/>
  <c r="N2318" i="39"/>
  <c r="R2318" i="39"/>
  <c r="K2318" i="39"/>
  <c r="O2318" i="39"/>
  <c r="L2318" i="39"/>
  <c r="P2318" i="39"/>
  <c r="K2316" i="39"/>
  <c r="O2316" i="39"/>
  <c r="L2316" i="39"/>
  <c r="P2316" i="39"/>
  <c r="M2316" i="39"/>
  <c r="Q2316" i="39"/>
  <c r="J2316" i="39"/>
  <c r="N2316" i="39"/>
  <c r="R2316" i="39"/>
  <c r="J2313" i="39"/>
  <c r="N2313" i="39"/>
  <c r="R2313" i="39"/>
  <c r="K2313" i="39"/>
  <c r="O2313" i="39"/>
  <c r="L2313" i="39"/>
  <c r="P2313" i="39"/>
  <c r="M2313" i="39"/>
  <c r="Q2313" i="39"/>
  <c r="I2310" i="39"/>
  <c r="M2310" i="39"/>
  <c r="Q2310" i="39"/>
  <c r="J2310" i="39"/>
  <c r="N2310" i="39"/>
  <c r="R2310" i="39"/>
  <c r="K2310" i="39"/>
  <c r="O2310" i="39"/>
  <c r="L2310" i="39"/>
  <c r="P2310" i="39"/>
  <c r="I2309" i="39"/>
  <c r="K2308" i="39"/>
  <c r="O2308" i="39"/>
  <c r="L2308" i="39"/>
  <c r="P2308" i="39"/>
  <c r="M2308" i="39"/>
  <c r="Q2308" i="39"/>
  <c r="J2308" i="39"/>
  <c r="N2308" i="39"/>
  <c r="R2308" i="39"/>
  <c r="J2305" i="39"/>
  <c r="N2305" i="39"/>
  <c r="R2305" i="39"/>
  <c r="K2305" i="39"/>
  <c r="O2305" i="39"/>
  <c r="L2305" i="39"/>
  <c r="P2305" i="39"/>
  <c r="M2305" i="39"/>
  <c r="Q2305" i="39"/>
  <c r="I2302" i="39"/>
  <c r="M2302" i="39"/>
  <c r="Q2302" i="39"/>
  <c r="J2302" i="39"/>
  <c r="N2302" i="39"/>
  <c r="R2302" i="39"/>
  <c r="K2302" i="39"/>
  <c r="O2302" i="39"/>
  <c r="L2302" i="39"/>
  <c r="P2302" i="39"/>
  <c r="I2301" i="39"/>
  <c r="K2300" i="39"/>
  <c r="O2300" i="39"/>
  <c r="L2300" i="39"/>
  <c r="P2300" i="39"/>
  <c r="M2300" i="39"/>
  <c r="Q2300" i="39"/>
  <c r="J2300" i="39"/>
  <c r="N2300" i="39"/>
  <c r="R2300" i="39"/>
  <c r="I2291" i="39"/>
  <c r="L2291" i="39"/>
  <c r="P2291" i="39"/>
  <c r="M2291" i="39"/>
  <c r="Q2291" i="39"/>
  <c r="J2291" i="39"/>
  <c r="N2291" i="39"/>
  <c r="R2291" i="39"/>
  <c r="K2291" i="39"/>
  <c r="O2291" i="39"/>
  <c r="I2283" i="39"/>
  <c r="L2283" i="39"/>
  <c r="P2283" i="39"/>
  <c r="M2283" i="39"/>
  <c r="Q2283" i="39"/>
  <c r="J2283" i="39"/>
  <c r="N2283" i="39"/>
  <c r="R2283" i="39"/>
  <c r="K2283" i="39"/>
  <c r="O2283" i="39"/>
  <c r="K2280" i="39"/>
  <c r="O2280" i="39"/>
  <c r="L2280" i="39"/>
  <c r="P2280" i="39"/>
  <c r="M2280" i="39"/>
  <c r="Q2280" i="39"/>
  <c r="J2280" i="39"/>
  <c r="N2280" i="39"/>
  <c r="R2280" i="39"/>
  <c r="I2274" i="39"/>
  <c r="M2274" i="39"/>
  <c r="Q2274" i="39"/>
  <c r="J2274" i="39"/>
  <c r="N2274" i="39"/>
  <c r="R2274" i="39"/>
  <c r="K2274" i="39"/>
  <c r="O2274" i="39"/>
  <c r="L2274" i="39"/>
  <c r="P2274" i="39"/>
  <c r="I2266" i="39"/>
  <c r="M2266" i="39"/>
  <c r="Q2266" i="39"/>
  <c r="J2266" i="39"/>
  <c r="N2266" i="39"/>
  <c r="R2266" i="39"/>
  <c r="K2266" i="39"/>
  <c r="O2266" i="39"/>
  <c r="L2266" i="39"/>
  <c r="P2266" i="39"/>
  <c r="I2257" i="39"/>
  <c r="J2257" i="39"/>
  <c r="N2257" i="39"/>
  <c r="R2257" i="39"/>
  <c r="K2257" i="39"/>
  <c r="O2257" i="39"/>
  <c r="L2257" i="39"/>
  <c r="P2257" i="39"/>
  <c r="M2257" i="39"/>
  <c r="Q2257" i="39"/>
  <c r="I2256" i="39"/>
  <c r="L2255" i="39"/>
  <c r="P2255" i="39"/>
  <c r="M2255" i="39"/>
  <c r="Q2255" i="39"/>
  <c r="J2255" i="39"/>
  <c r="N2255" i="39"/>
  <c r="R2255" i="39"/>
  <c r="K2255" i="39"/>
  <c r="O2255" i="39"/>
  <c r="K2252" i="39"/>
  <c r="O2252" i="39"/>
  <c r="L2252" i="39"/>
  <c r="P2252" i="39"/>
  <c r="M2252" i="39"/>
  <c r="Q2252" i="39"/>
  <c r="J2252" i="39"/>
  <c r="N2252" i="39"/>
  <c r="R2252" i="39"/>
  <c r="I2245" i="39"/>
  <c r="J2245" i="39"/>
  <c r="N2245" i="39"/>
  <c r="R2245" i="39"/>
  <c r="K2245" i="39"/>
  <c r="O2245" i="39"/>
  <c r="L2245" i="39"/>
  <c r="P2245" i="39"/>
  <c r="M2245" i="39"/>
  <c r="Q2245" i="39"/>
  <c r="I2242" i="39"/>
  <c r="M2242" i="39"/>
  <c r="Q2242" i="39"/>
  <c r="J2242" i="39"/>
  <c r="N2242" i="39"/>
  <c r="R2242" i="39"/>
  <c r="K2242" i="39"/>
  <c r="O2242" i="39"/>
  <c r="L2242" i="39"/>
  <c r="P2242" i="39"/>
  <c r="I2239" i="39"/>
  <c r="L2239" i="39"/>
  <c r="P2239" i="39"/>
  <c r="M2239" i="39"/>
  <c r="Q2239" i="39"/>
  <c r="J2239" i="39"/>
  <c r="N2239" i="39"/>
  <c r="R2239" i="39"/>
  <c r="K2239" i="39"/>
  <c r="O2239" i="39"/>
  <c r="K2236" i="39"/>
  <c r="O2236" i="39"/>
  <c r="L2236" i="39"/>
  <c r="P2236" i="39"/>
  <c r="M2236" i="39"/>
  <c r="Q2236" i="39"/>
  <c r="J2236" i="39"/>
  <c r="N2236" i="39"/>
  <c r="R2236" i="39"/>
  <c r="I2233" i="39"/>
  <c r="J2233" i="39"/>
  <c r="N2233" i="39"/>
  <c r="R2233" i="39"/>
  <c r="K2233" i="39"/>
  <c r="O2233" i="39"/>
  <c r="L2233" i="39"/>
  <c r="P2233" i="39"/>
  <c r="M2233" i="39"/>
  <c r="Q2233" i="39"/>
  <c r="L2231" i="39"/>
  <c r="P2231" i="39"/>
  <c r="M2231" i="39"/>
  <c r="Q2231" i="39"/>
  <c r="J2231" i="39"/>
  <c r="N2231" i="39"/>
  <c r="R2231" i="39"/>
  <c r="K2231" i="39"/>
  <c r="O2231" i="39"/>
  <c r="K2228" i="39"/>
  <c r="O2228" i="39"/>
  <c r="L2228" i="39"/>
  <c r="P2228" i="39"/>
  <c r="M2228" i="39"/>
  <c r="Q2228" i="39"/>
  <c r="J2228" i="39"/>
  <c r="N2228" i="39"/>
  <c r="R2228" i="39"/>
  <c r="I2225" i="39"/>
  <c r="J2225" i="39"/>
  <c r="N2225" i="39"/>
  <c r="R2225" i="39"/>
  <c r="K2225" i="39"/>
  <c r="O2225" i="39"/>
  <c r="L2225" i="39"/>
  <c r="P2225" i="39"/>
  <c r="M2225" i="39"/>
  <c r="Q2225" i="39"/>
  <c r="L2223" i="39"/>
  <c r="P2223" i="39"/>
  <c r="M2223" i="39"/>
  <c r="Q2223" i="39"/>
  <c r="J2223" i="39"/>
  <c r="N2223" i="39"/>
  <c r="R2223" i="39"/>
  <c r="K2223" i="39"/>
  <c r="O2223" i="39"/>
  <c r="K2220" i="39"/>
  <c r="O2220" i="39"/>
  <c r="L2220" i="39"/>
  <c r="P2220" i="39"/>
  <c r="M2220" i="39"/>
  <c r="Q2220" i="39"/>
  <c r="J2220" i="39"/>
  <c r="N2220" i="39"/>
  <c r="R2220" i="39"/>
  <c r="I2217" i="39"/>
  <c r="J2217" i="39"/>
  <c r="N2217" i="39"/>
  <c r="R2217" i="39"/>
  <c r="K2217" i="39"/>
  <c r="O2217" i="39"/>
  <c r="L2217" i="39"/>
  <c r="P2217" i="39"/>
  <c r="M2217" i="39"/>
  <c r="Q2217" i="39"/>
  <c r="L2215" i="39"/>
  <c r="P2215" i="39"/>
  <c r="M2215" i="39"/>
  <c r="Q2215" i="39"/>
  <c r="J2215" i="39"/>
  <c r="N2215" i="39"/>
  <c r="R2215" i="39"/>
  <c r="K2215" i="39"/>
  <c r="O2215" i="39"/>
  <c r="K2212" i="39"/>
  <c r="O2212" i="39"/>
  <c r="L2212" i="39"/>
  <c r="P2212" i="39"/>
  <c r="M2212" i="39"/>
  <c r="Q2212" i="39"/>
  <c r="J2212" i="39"/>
  <c r="N2212" i="39"/>
  <c r="R2212" i="39"/>
  <c r="I2209" i="39"/>
  <c r="J2209" i="39"/>
  <c r="N2209" i="39"/>
  <c r="R2209" i="39"/>
  <c r="K2209" i="39"/>
  <c r="O2209" i="39"/>
  <c r="L2209" i="39"/>
  <c r="P2209" i="39"/>
  <c r="M2209" i="39"/>
  <c r="Q2209" i="39"/>
  <c r="L2207" i="39"/>
  <c r="P2207" i="39"/>
  <c r="M2207" i="39"/>
  <c r="Q2207" i="39"/>
  <c r="J2207" i="39"/>
  <c r="N2207" i="39"/>
  <c r="R2207" i="39"/>
  <c r="K2207" i="39"/>
  <c r="O2207" i="39"/>
  <c r="K2204" i="39"/>
  <c r="O2204" i="39"/>
  <c r="L2204" i="39"/>
  <c r="P2204" i="39"/>
  <c r="M2204" i="39"/>
  <c r="Q2204" i="39"/>
  <c r="J2204" i="39"/>
  <c r="N2204" i="39"/>
  <c r="R2204" i="39"/>
  <c r="J2201" i="39"/>
  <c r="N2201" i="39"/>
  <c r="R2201" i="39"/>
  <c r="K2201" i="39"/>
  <c r="O2201" i="39"/>
  <c r="L2201" i="39"/>
  <c r="P2201" i="39"/>
  <c r="M2201" i="39"/>
  <c r="Q2201" i="39"/>
  <c r="L2199" i="39"/>
  <c r="P2199" i="39"/>
  <c r="M2199" i="39"/>
  <c r="Q2199" i="39"/>
  <c r="J2199" i="39"/>
  <c r="N2199" i="39"/>
  <c r="R2199" i="39"/>
  <c r="K2199" i="39"/>
  <c r="O2199" i="39"/>
  <c r="K2196" i="39"/>
  <c r="O2196" i="39"/>
  <c r="L2196" i="39"/>
  <c r="P2196" i="39"/>
  <c r="M2196" i="39"/>
  <c r="Q2196" i="39"/>
  <c r="J2196" i="39"/>
  <c r="N2196" i="39"/>
  <c r="R2196" i="39"/>
  <c r="J2193" i="39"/>
  <c r="N2193" i="39"/>
  <c r="R2193" i="39"/>
  <c r="K2193" i="39"/>
  <c r="O2193" i="39"/>
  <c r="L2193" i="39"/>
  <c r="P2193" i="39"/>
  <c r="M2193" i="39"/>
  <c r="Q2193" i="39"/>
  <c r="L2191" i="39"/>
  <c r="P2191" i="39"/>
  <c r="M2191" i="39"/>
  <c r="Q2191" i="39"/>
  <c r="J2191" i="39"/>
  <c r="N2191" i="39"/>
  <c r="R2191" i="39"/>
  <c r="K2191" i="39"/>
  <c r="O2191" i="39"/>
  <c r="J2185" i="39"/>
  <c r="N2185" i="39"/>
  <c r="R2185" i="39"/>
  <c r="K2185" i="39"/>
  <c r="O2185" i="39"/>
  <c r="L2185" i="39"/>
  <c r="P2185" i="39"/>
  <c r="M2185" i="39"/>
  <c r="Q2185" i="39"/>
  <c r="L2183" i="39"/>
  <c r="P2183" i="39"/>
  <c r="M2183" i="39"/>
  <c r="Q2183" i="39"/>
  <c r="J2183" i="39"/>
  <c r="N2183" i="39"/>
  <c r="R2183" i="39"/>
  <c r="K2183" i="39"/>
  <c r="O2183" i="39"/>
  <c r="K2180" i="39"/>
  <c r="O2180" i="39"/>
  <c r="L2180" i="39"/>
  <c r="P2180" i="39"/>
  <c r="M2180" i="39"/>
  <c r="Q2180" i="39"/>
  <c r="J2180" i="39"/>
  <c r="N2180" i="39"/>
  <c r="R2180" i="39"/>
  <c r="J2177" i="39"/>
  <c r="N2177" i="39"/>
  <c r="R2177" i="39"/>
  <c r="K2177" i="39"/>
  <c r="O2177" i="39"/>
  <c r="L2177" i="39"/>
  <c r="P2177" i="39"/>
  <c r="M2177" i="39"/>
  <c r="Q2177" i="39"/>
  <c r="L2175" i="39"/>
  <c r="P2175" i="39"/>
  <c r="M2175" i="39"/>
  <c r="Q2175" i="39"/>
  <c r="J2175" i="39"/>
  <c r="N2175" i="39"/>
  <c r="R2175" i="39"/>
  <c r="K2175" i="39"/>
  <c r="O2175" i="39"/>
  <c r="K2172" i="39"/>
  <c r="O2172" i="39"/>
  <c r="L2172" i="39"/>
  <c r="P2172" i="39"/>
  <c r="M2172" i="39"/>
  <c r="Q2172" i="39"/>
  <c r="J2172" i="39"/>
  <c r="N2172" i="39"/>
  <c r="R2172" i="39"/>
  <c r="J2169" i="39"/>
  <c r="N2169" i="39"/>
  <c r="R2169" i="39"/>
  <c r="K2169" i="39"/>
  <c r="O2169" i="39"/>
  <c r="L2169" i="39"/>
  <c r="P2169" i="39"/>
  <c r="M2169" i="39"/>
  <c r="Q2169" i="39"/>
  <c r="L2167" i="39"/>
  <c r="P2167" i="39"/>
  <c r="M2167" i="39"/>
  <c r="Q2167" i="39"/>
  <c r="J2167" i="39"/>
  <c r="N2167" i="39"/>
  <c r="R2167" i="39"/>
  <c r="K2167" i="39"/>
  <c r="O2167" i="39"/>
  <c r="K2164" i="39"/>
  <c r="O2164" i="39"/>
  <c r="L2164" i="39"/>
  <c r="P2164" i="39"/>
  <c r="M2164" i="39"/>
  <c r="Q2164" i="39"/>
  <c r="J2164" i="39"/>
  <c r="N2164" i="39"/>
  <c r="R2164" i="39"/>
  <c r="J2161" i="39"/>
  <c r="N2161" i="39"/>
  <c r="R2161" i="39"/>
  <c r="K2161" i="39"/>
  <c r="O2161" i="39"/>
  <c r="L2161" i="39"/>
  <c r="P2161" i="39"/>
  <c r="M2161" i="39"/>
  <c r="Q2161" i="39"/>
  <c r="L2159" i="39"/>
  <c r="P2159" i="39"/>
  <c r="M2159" i="39"/>
  <c r="Q2159" i="39"/>
  <c r="J2159" i="39"/>
  <c r="N2159" i="39"/>
  <c r="R2159" i="39"/>
  <c r="K2159" i="39"/>
  <c r="O2159" i="39"/>
  <c r="K2156" i="39"/>
  <c r="O2156" i="39"/>
  <c r="L2156" i="39"/>
  <c r="P2156" i="39"/>
  <c r="M2156" i="39"/>
  <c r="Q2156" i="39"/>
  <c r="J2156" i="39"/>
  <c r="N2156" i="39"/>
  <c r="R2156" i="39"/>
  <c r="J2153" i="39"/>
  <c r="N2153" i="39"/>
  <c r="R2153" i="39"/>
  <c r="K2153" i="39"/>
  <c r="O2153" i="39"/>
  <c r="L2153" i="39"/>
  <c r="P2153" i="39"/>
  <c r="M2153" i="39"/>
  <c r="Q2153" i="39"/>
  <c r="L2151" i="39"/>
  <c r="P2151" i="39"/>
  <c r="M2151" i="39"/>
  <c r="Q2151" i="39"/>
  <c r="J2151" i="39"/>
  <c r="N2151" i="39"/>
  <c r="R2151" i="39"/>
  <c r="K2151" i="39"/>
  <c r="O2151" i="39"/>
  <c r="K2148" i="39"/>
  <c r="O2148" i="39"/>
  <c r="L2148" i="39"/>
  <c r="P2148" i="39"/>
  <c r="M2148" i="39"/>
  <c r="Q2148" i="39"/>
  <c r="J2148" i="39"/>
  <c r="N2148" i="39"/>
  <c r="R2148" i="39"/>
  <c r="J2145" i="39"/>
  <c r="N2145" i="39"/>
  <c r="R2145" i="39"/>
  <c r="K2145" i="39"/>
  <c r="O2145" i="39"/>
  <c r="L2145" i="39"/>
  <c r="P2145" i="39"/>
  <c r="M2145" i="39"/>
  <c r="Q2145" i="39"/>
  <c r="L2143" i="39"/>
  <c r="P2143" i="39"/>
  <c r="M2143" i="39"/>
  <c r="Q2143" i="39"/>
  <c r="J2143" i="39"/>
  <c r="N2143" i="39"/>
  <c r="R2143" i="39"/>
  <c r="K2143" i="39"/>
  <c r="O2143" i="39"/>
  <c r="K2140" i="39"/>
  <c r="O2140" i="39"/>
  <c r="L2140" i="39"/>
  <c r="P2140" i="39"/>
  <c r="M2140" i="39"/>
  <c r="Q2140" i="39"/>
  <c r="J2140" i="39"/>
  <c r="N2140" i="39"/>
  <c r="R2140" i="39"/>
  <c r="J2137" i="39"/>
  <c r="N2137" i="39"/>
  <c r="R2137" i="39"/>
  <c r="K2137" i="39"/>
  <c r="O2137" i="39"/>
  <c r="L2137" i="39"/>
  <c r="P2137" i="39"/>
  <c r="M2137" i="39"/>
  <c r="Q2137" i="39"/>
  <c r="L2135" i="39"/>
  <c r="P2135" i="39"/>
  <c r="M2135" i="39"/>
  <c r="Q2135" i="39"/>
  <c r="J2135" i="39"/>
  <c r="N2135" i="39"/>
  <c r="R2135" i="39"/>
  <c r="K2135" i="39"/>
  <c r="O2135" i="39"/>
  <c r="K2132" i="39"/>
  <c r="O2132" i="39"/>
  <c r="L2132" i="39"/>
  <c r="P2132" i="39"/>
  <c r="M2132" i="39"/>
  <c r="Q2132" i="39"/>
  <c r="J2132" i="39"/>
  <c r="N2132" i="39"/>
  <c r="R2132" i="39"/>
  <c r="J2129" i="39"/>
  <c r="N2129" i="39"/>
  <c r="R2129" i="39"/>
  <c r="K2129" i="39"/>
  <c r="O2129" i="39"/>
  <c r="L2129" i="39"/>
  <c r="P2129" i="39"/>
  <c r="M2129" i="39"/>
  <c r="Q2129" i="39"/>
  <c r="L2127" i="39"/>
  <c r="P2127" i="39"/>
  <c r="M2127" i="39"/>
  <c r="Q2127" i="39"/>
  <c r="J2127" i="39"/>
  <c r="N2127" i="39"/>
  <c r="R2127" i="39"/>
  <c r="K2127" i="39"/>
  <c r="O2127" i="39"/>
  <c r="K2124" i="39"/>
  <c r="O2124" i="39"/>
  <c r="L2124" i="39"/>
  <c r="P2124" i="39"/>
  <c r="M2124" i="39"/>
  <c r="Q2124" i="39"/>
  <c r="J2124" i="39"/>
  <c r="N2124" i="39"/>
  <c r="R2124" i="39"/>
  <c r="J2121" i="39"/>
  <c r="N2121" i="39"/>
  <c r="R2121" i="39"/>
  <c r="K2121" i="39"/>
  <c r="O2121" i="39"/>
  <c r="L2121" i="39"/>
  <c r="P2121" i="39"/>
  <c r="M2121" i="39"/>
  <c r="Q2121" i="39"/>
  <c r="L2119" i="39"/>
  <c r="P2119" i="39"/>
  <c r="M2119" i="39"/>
  <c r="Q2119" i="39"/>
  <c r="J2119" i="39"/>
  <c r="N2119" i="39"/>
  <c r="R2119" i="39"/>
  <c r="K2119" i="39"/>
  <c r="O2119" i="39"/>
  <c r="K2116" i="39"/>
  <c r="O2116" i="39"/>
  <c r="L2116" i="39"/>
  <c r="P2116" i="39"/>
  <c r="M2116" i="39"/>
  <c r="Q2116" i="39"/>
  <c r="J2116" i="39"/>
  <c r="N2116" i="39"/>
  <c r="R2116" i="39"/>
  <c r="J2113" i="39"/>
  <c r="N2113" i="39"/>
  <c r="R2113" i="39"/>
  <c r="K2113" i="39"/>
  <c r="O2113" i="39"/>
  <c r="L2113" i="39"/>
  <c r="P2113" i="39"/>
  <c r="M2113" i="39"/>
  <c r="Q2113" i="39"/>
  <c r="L2111" i="39"/>
  <c r="P2111" i="39"/>
  <c r="M2111" i="39"/>
  <c r="Q2111" i="39"/>
  <c r="J2111" i="39"/>
  <c r="N2111" i="39"/>
  <c r="R2111" i="39"/>
  <c r="K2111" i="39"/>
  <c r="O2111" i="39"/>
  <c r="K2108" i="39"/>
  <c r="O2108" i="39"/>
  <c r="L2108" i="39"/>
  <c r="P2108" i="39"/>
  <c r="M2108" i="39"/>
  <c r="Q2108" i="39"/>
  <c r="J2108" i="39"/>
  <c r="N2108" i="39"/>
  <c r="R2108" i="39"/>
  <c r="J2105" i="39"/>
  <c r="N2105" i="39"/>
  <c r="R2105" i="39"/>
  <c r="K2105" i="39"/>
  <c r="O2105" i="39"/>
  <c r="L2105" i="39"/>
  <c r="P2105" i="39"/>
  <c r="M2105" i="39"/>
  <c r="Q2105" i="39"/>
  <c r="L2103" i="39"/>
  <c r="P2103" i="39"/>
  <c r="M2103" i="39"/>
  <c r="Q2103" i="39"/>
  <c r="J2103" i="39"/>
  <c r="N2103" i="39"/>
  <c r="R2103" i="39"/>
  <c r="K2103" i="39"/>
  <c r="O2103" i="39"/>
  <c r="K2100" i="39"/>
  <c r="O2100" i="39"/>
  <c r="L2100" i="39"/>
  <c r="P2100" i="39"/>
  <c r="M2100" i="39"/>
  <c r="Q2100" i="39"/>
  <c r="J2100" i="39"/>
  <c r="N2100" i="39"/>
  <c r="R2100" i="39"/>
  <c r="J2097" i="39"/>
  <c r="N2097" i="39"/>
  <c r="R2097" i="39"/>
  <c r="K2097" i="39"/>
  <c r="O2097" i="39"/>
  <c r="L2097" i="39"/>
  <c r="P2097" i="39"/>
  <c r="M2097" i="39"/>
  <c r="Q2097" i="39"/>
  <c r="L2095" i="39"/>
  <c r="P2095" i="39"/>
  <c r="M2095" i="39"/>
  <c r="Q2095" i="39"/>
  <c r="J2095" i="39"/>
  <c r="N2095" i="39"/>
  <c r="R2095" i="39"/>
  <c r="K2095" i="39"/>
  <c r="O2095" i="39"/>
  <c r="K2092" i="39"/>
  <c r="O2092" i="39"/>
  <c r="L2092" i="39"/>
  <c r="P2092" i="39"/>
  <c r="M2092" i="39"/>
  <c r="Q2092" i="39"/>
  <c r="J2092" i="39"/>
  <c r="N2092" i="39"/>
  <c r="R2092" i="39"/>
  <c r="J2089" i="39"/>
  <c r="N2089" i="39"/>
  <c r="R2089" i="39"/>
  <c r="K2089" i="39"/>
  <c r="O2089" i="39"/>
  <c r="L2089" i="39"/>
  <c r="P2089" i="39"/>
  <c r="M2089" i="39"/>
  <c r="Q2089" i="39"/>
  <c r="L2087" i="39"/>
  <c r="P2087" i="39"/>
  <c r="M2087" i="39"/>
  <c r="Q2087" i="39"/>
  <c r="J2087" i="39"/>
  <c r="N2087" i="39"/>
  <c r="R2087" i="39"/>
  <c r="K2087" i="39"/>
  <c r="O2087" i="39"/>
  <c r="K2084" i="39"/>
  <c r="O2084" i="39"/>
  <c r="L2084" i="39"/>
  <c r="P2084" i="39"/>
  <c r="M2084" i="39"/>
  <c r="Q2084" i="39"/>
  <c r="J2084" i="39"/>
  <c r="N2084" i="39"/>
  <c r="R2084" i="39"/>
  <c r="J2081" i="39"/>
  <c r="N2081" i="39"/>
  <c r="R2081" i="39"/>
  <c r="K2081" i="39"/>
  <c r="O2081" i="39"/>
  <c r="L2081" i="39"/>
  <c r="P2081" i="39"/>
  <c r="M2081" i="39"/>
  <c r="Q2081" i="39"/>
  <c r="L2079" i="39"/>
  <c r="P2079" i="39"/>
  <c r="M2079" i="39"/>
  <c r="Q2079" i="39"/>
  <c r="J2079" i="39"/>
  <c r="N2079" i="39"/>
  <c r="R2079" i="39"/>
  <c r="K2079" i="39"/>
  <c r="O2079" i="39"/>
  <c r="K2076" i="39"/>
  <c r="O2076" i="39"/>
  <c r="L2076" i="39"/>
  <c r="P2076" i="39"/>
  <c r="M2076" i="39"/>
  <c r="Q2076" i="39"/>
  <c r="J2076" i="39"/>
  <c r="N2076" i="39"/>
  <c r="R2076" i="39"/>
  <c r="J2073" i="39"/>
  <c r="N2073" i="39"/>
  <c r="R2073" i="39"/>
  <c r="K2073" i="39"/>
  <c r="O2073" i="39"/>
  <c r="L2073" i="39"/>
  <c r="P2073" i="39"/>
  <c r="M2073" i="39"/>
  <c r="Q2073" i="39"/>
  <c r="L2071" i="39"/>
  <c r="P2071" i="39"/>
  <c r="M2071" i="39"/>
  <c r="Q2071" i="39"/>
  <c r="J2071" i="39"/>
  <c r="N2071" i="39"/>
  <c r="R2071" i="39"/>
  <c r="K2071" i="39"/>
  <c r="O2071" i="39"/>
  <c r="K2068" i="39"/>
  <c r="O2068" i="39"/>
  <c r="L2068" i="39"/>
  <c r="P2068" i="39"/>
  <c r="M2068" i="39"/>
  <c r="Q2068" i="39"/>
  <c r="J2068" i="39"/>
  <c r="N2068" i="39"/>
  <c r="R2068" i="39"/>
  <c r="J2065" i="39"/>
  <c r="N2065" i="39"/>
  <c r="R2065" i="39"/>
  <c r="K2065" i="39"/>
  <c r="O2065" i="39"/>
  <c r="L2065" i="39"/>
  <c r="P2065" i="39"/>
  <c r="M2065" i="39"/>
  <c r="Q2065" i="39"/>
  <c r="L2063" i="39"/>
  <c r="P2063" i="39"/>
  <c r="M2063" i="39"/>
  <c r="Q2063" i="39"/>
  <c r="J2063" i="39"/>
  <c r="N2063" i="39"/>
  <c r="R2063" i="39"/>
  <c r="K2063" i="39"/>
  <c r="O2063" i="39"/>
  <c r="K2060" i="39"/>
  <c r="O2060" i="39"/>
  <c r="L2060" i="39"/>
  <c r="P2060" i="39"/>
  <c r="M2060" i="39"/>
  <c r="Q2060" i="39"/>
  <c r="J2060" i="39"/>
  <c r="N2060" i="39"/>
  <c r="R2060" i="39"/>
  <c r="J2057" i="39"/>
  <c r="N2057" i="39"/>
  <c r="R2057" i="39"/>
  <c r="K2057" i="39"/>
  <c r="O2057" i="39"/>
  <c r="L2057" i="39"/>
  <c r="P2057" i="39"/>
  <c r="M2057" i="39"/>
  <c r="Q2057" i="39"/>
  <c r="L2055" i="39"/>
  <c r="P2055" i="39"/>
  <c r="M2055" i="39"/>
  <c r="Q2055" i="39"/>
  <c r="J2055" i="39"/>
  <c r="N2055" i="39"/>
  <c r="R2055" i="39"/>
  <c r="K2055" i="39"/>
  <c r="O2055" i="39"/>
  <c r="K2052" i="39"/>
  <c r="O2052" i="39"/>
  <c r="L2052" i="39"/>
  <c r="P2052" i="39"/>
  <c r="M2052" i="39"/>
  <c r="Q2052" i="39"/>
  <c r="J2052" i="39"/>
  <c r="N2052" i="39"/>
  <c r="R2052" i="39"/>
  <c r="J2049" i="39"/>
  <c r="N2049" i="39"/>
  <c r="R2049" i="39"/>
  <c r="K2049" i="39"/>
  <c r="O2049" i="39"/>
  <c r="L2049" i="39"/>
  <c r="P2049" i="39"/>
  <c r="M2049" i="39"/>
  <c r="Q2049" i="39"/>
  <c r="L2047" i="39"/>
  <c r="P2047" i="39"/>
  <c r="M2047" i="39"/>
  <c r="Q2047" i="39"/>
  <c r="J2047" i="39"/>
  <c r="N2047" i="39"/>
  <c r="R2047" i="39"/>
  <c r="K2047" i="39"/>
  <c r="O2047" i="39"/>
  <c r="K2044" i="39"/>
  <c r="O2044" i="39"/>
  <c r="L2044" i="39"/>
  <c r="P2044" i="39"/>
  <c r="M2044" i="39"/>
  <c r="Q2044" i="39"/>
  <c r="J2044" i="39"/>
  <c r="N2044" i="39"/>
  <c r="R2044" i="39"/>
  <c r="J2041" i="39"/>
  <c r="N2041" i="39"/>
  <c r="R2041" i="39"/>
  <c r="K2041" i="39"/>
  <c r="O2041" i="39"/>
  <c r="L2041" i="39"/>
  <c r="P2041" i="39"/>
  <c r="M2041" i="39"/>
  <c r="Q2041" i="39"/>
  <c r="L2039" i="39"/>
  <c r="P2039" i="39"/>
  <c r="M2039" i="39"/>
  <c r="Q2039" i="39"/>
  <c r="J2039" i="39"/>
  <c r="N2039" i="39"/>
  <c r="R2039" i="39"/>
  <c r="K2039" i="39"/>
  <c r="O2039" i="39"/>
  <c r="K2036" i="39"/>
  <c r="O2036" i="39"/>
  <c r="L2036" i="39"/>
  <c r="P2036" i="39"/>
  <c r="M2036" i="39"/>
  <c r="Q2036" i="39"/>
  <c r="J2036" i="39"/>
  <c r="N2036" i="39"/>
  <c r="R2036" i="39"/>
  <c r="J2033" i="39"/>
  <c r="N2033" i="39"/>
  <c r="R2033" i="39"/>
  <c r="K2033" i="39"/>
  <c r="O2033" i="39"/>
  <c r="L2033" i="39"/>
  <c r="P2033" i="39"/>
  <c r="M2033" i="39"/>
  <c r="Q2033" i="39"/>
  <c r="L2031" i="39"/>
  <c r="P2031" i="39"/>
  <c r="M2031" i="39"/>
  <c r="Q2031" i="39"/>
  <c r="J2031" i="39"/>
  <c r="N2031" i="39"/>
  <c r="R2031" i="39"/>
  <c r="K2031" i="39"/>
  <c r="O2031" i="39"/>
  <c r="K2028" i="39"/>
  <c r="O2028" i="39"/>
  <c r="L2028" i="39"/>
  <c r="P2028" i="39"/>
  <c r="M2028" i="39"/>
  <c r="Q2028" i="39"/>
  <c r="J2028" i="39"/>
  <c r="N2028" i="39"/>
  <c r="R2028" i="39"/>
  <c r="J2025" i="39"/>
  <c r="N2025" i="39"/>
  <c r="R2025" i="39"/>
  <c r="K2025" i="39"/>
  <c r="O2025" i="39"/>
  <c r="L2025" i="39"/>
  <c r="P2025" i="39"/>
  <c r="M2025" i="39"/>
  <c r="Q2025" i="39"/>
  <c r="L2023" i="39"/>
  <c r="P2023" i="39"/>
  <c r="M2023" i="39"/>
  <c r="Q2023" i="39"/>
  <c r="J2023" i="39"/>
  <c r="N2023" i="39"/>
  <c r="R2023" i="39"/>
  <c r="K2023" i="39"/>
  <c r="O2023" i="39"/>
  <c r="K2020" i="39"/>
  <c r="O2020" i="39"/>
  <c r="L2020" i="39"/>
  <c r="P2020" i="39"/>
  <c r="M2020" i="39"/>
  <c r="Q2020" i="39"/>
  <c r="J2020" i="39"/>
  <c r="N2020" i="39"/>
  <c r="R2020" i="39"/>
  <c r="J2017" i="39"/>
  <c r="N2017" i="39"/>
  <c r="R2017" i="39"/>
  <c r="K2017" i="39"/>
  <c r="O2017" i="39"/>
  <c r="L2017" i="39"/>
  <c r="P2017" i="39"/>
  <c r="M2017" i="39"/>
  <c r="Q2017" i="39"/>
  <c r="L2015" i="39"/>
  <c r="P2015" i="39"/>
  <c r="M2015" i="39"/>
  <c r="Q2015" i="39"/>
  <c r="J2015" i="39"/>
  <c r="N2015" i="39"/>
  <c r="R2015" i="39"/>
  <c r="K2015" i="39"/>
  <c r="O2015" i="39"/>
  <c r="K2012" i="39"/>
  <c r="O2012" i="39"/>
  <c r="L2012" i="39"/>
  <c r="P2012" i="39"/>
  <c r="M2012" i="39"/>
  <c r="Q2012" i="39"/>
  <c r="J2012" i="39"/>
  <c r="N2012" i="39"/>
  <c r="R2012" i="39"/>
  <c r="J2009" i="39"/>
  <c r="N2009" i="39"/>
  <c r="R2009" i="39"/>
  <c r="K2009" i="39"/>
  <c r="O2009" i="39"/>
  <c r="L2009" i="39"/>
  <c r="P2009" i="39"/>
  <c r="M2009" i="39"/>
  <c r="Q2009" i="39"/>
  <c r="I2006" i="39"/>
  <c r="M2006" i="39"/>
  <c r="Q2006" i="39"/>
  <c r="J2006" i="39"/>
  <c r="N2006" i="39"/>
  <c r="R2006" i="39"/>
  <c r="K2006" i="39"/>
  <c r="O2006" i="39"/>
  <c r="L2006" i="39"/>
  <c r="P2006" i="39"/>
  <c r="L2003" i="39"/>
  <c r="P2003" i="39"/>
  <c r="M2003" i="39"/>
  <c r="Q2003" i="39"/>
  <c r="J2003" i="39"/>
  <c r="N2003" i="39"/>
  <c r="R2003" i="39"/>
  <c r="K2003" i="39"/>
  <c r="O2003" i="39"/>
  <c r="I2000" i="39"/>
  <c r="K2000" i="39"/>
  <c r="O2000" i="39"/>
  <c r="L2000" i="39"/>
  <c r="P2000" i="39"/>
  <c r="M2000" i="39"/>
  <c r="Q2000" i="39"/>
  <c r="J2000" i="39"/>
  <c r="N2000" i="39"/>
  <c r="R2000" i="39"/>
  <c r="I1999" i="39"/>
  <c r="M1998" i="39"/>
  <c r="Q1998" i="39"/>
  <c r="J1998" i="39"/>
  <c r="N1998" i="39"/>
  <c r="R1998" i="39"/>
  <c r="K1998" i="39"/>
  <c r="O1998" i="39"/>
  <c r="L1998" i="39"/>
  <c r="P1998" i="39"/>
  <c r="L1995" i="39"/>
  <c r="P1995" i="39"/>
  <c r="M1995" i="39"/>
  <c r="Q1995" i="39"/>
  <c r="J1995" i="39"/>
  <c r="N1995" i="39"/>
  <c r="R1995" i="39"/>
  <c r="K1995" i="39"/>
  <c r="O1995" i="39"/>
  <c r="I1994" i="39"/>
  <c r="I1992" i="39"/>
  <c r="K1992" i="39"/>
  <c r="O1992" i="39"/>
  <c r="L1992" i="39"/>
  <c r="P1992" i="39"/>
  <c r="M1992" i="39"/>
  <c r="Q1992" i="39"/>
  <c r="J1992" i="39"/>
  <c r="N1992" i="39"/>
  <c r="R1992" i="39"/>
  <c r="I1991" i="39"/>
  <c r="M1990" i="39"/>
  <c r="Q1990" i="39"/>
  <c r="J1990" i="39"/>
  <c r="N1990" i="39"/>
  <c r="R1990" i="39"/>
  <c r="K1990" i="39"/>
  <c r="O1990" i="39"/>
  <c r="L1990" i="39"/>
  <c r="P1990" i="39"/>
  <c r="L1987" i="39"/>
  <c r="P1987" i="39"/>
  <c r="M1987" i="39"/>
  <c r="Q1987" i="39"/>
  <c r="J1987" i="39"/>
  <c r="N1987" i="39"/>
  <c r="R1987" i="39"/>
  <c r="K1987" i="39"/>
  <c r="O1987" i="39"/>
  <c r="I1984" i="39"/>
  <c r="K1984" i="39"/>
  <c r="O1984" i="39"/>
  <c r="L1984" i="39"/>
  <c r="P1984" i="39"/>
  <c r="M1984" i="39"/>
  <c r="Q1984" i="39"/>
  <c r="J1984" i="39"/>
  <c r="N1984" i="39"/>
  <c r="R1984" i="39"/>
  <c r="I1983" i="39"/>
  <c r="M1982" i="39"/>
  <c r="Q1982" i="39"/>
  <c r="J1982" i="39"/>
  <c r="N1982" i="39"/>
  <c r="R1982" i="39"/>
  <c r="K1982" i="39"/>
  <c r="O1982" i="39"/>
  <c r="L1982" i="39"/>
  <c r="P1982" i="39"/>
  <c r="L1979" i="39"/>
  <c r="P1979" i="39"/>
  <c r="M1979" i="39"/>
  <c r="Q1979" i="39"/>
  <c r="J1979" i="39"/>
  <c r="N1979" i="39"/>
  <c r="R1979" i="39"/>
  <c r="K1979" i="39"/>
  <c r="O1979" i="39"/>
  <c r="I1976" i="39"/>
  <c r="K1976" i="39"/>
  <c r="O1976" i="39"/>
  <c r="L1976" i="39"/>
  <c r="P1976" i="39"/>
  <c r="M1976" i="39"/>
  <c r="Q1976" i="39"/>
  <c r="J1976" i="39"/>
  <c r="N1976" i="39"/>
  <c r="R1976" i="39"/>
  <c r="I1975" i="39"/>
  <c r="M1974" i="39"/>
  <c r="Q1974" i="39"/>
  <c r="J1974" i="39"/>
  <c r="N1974" i="39"/>
  <c r="R1974" i="39"/>
  <c r="K1974" i="39"/>
  <c r="O1974" i="39"/>
  <c r="L1974" i="39"/>
  <c r="P1974" i="39"/>
  <c r="L1971" i="39"/>
  <c r="P1971" i="39"/>
  <c r="M1971" i="39"/>
  <c r="Q1971" i="39"/>
  <c r="J1971" i="39"/>
  <c r="N1971" i="39"/>
  <c r="R1971" i="39"/>
  <c r="K1971" i="39"/>
  <c r="O1971" i="39"/>
  <c r="I1968" i="39"/>
  <c r="K1968" i="39"/>
  <c r="O1968" i="39"/>
  <c r="L1968" i="39"/>
  <c r="P1968" i="39"/>
  <c r="M1968" i="39"/>
  <c r="Q1968" i="39"/>
  <c r="J1968" i="39"/>
  <c r="N1968" i="39"/>
  <c r="R1968" i="39"/>
  <c r="I1967" i="39"/>
  <c r="M1966" i="39"/>
  <c r="Q1966" i="39"/>
  <c r="J1966" i="39"/>
  <c r="N1966" i="39"/>
  <c r="R1966" i="39"/>
  <c r="K1966" i="39"/>
  <c r="O1966" i="39"/>
  <c r="L1966" i="39"/>
  <c r="P1966" i="39"/>
  <c r="L1963" i="39"/>
  <c r="P1963" i="39"/>
  <c r="M1963" i="39"/>
  <c r="Q1963" i="39"/>
  <c r="J1963" i="39"/>
  <c r="N1963" i="39"/>
  <c r="R1963" i="39"/>
  <c r="K1963" i="39"/>
  <c r="O1963" i="39"/>
  <c r="I1960" i="39"/>
  <c r="K1960" i="39"/>
  <c r="O1960" i="39"/>
  <c r="L1960" i="39"/>
  <c r="P1960" i="39"/>
  <c r="M1960" i="39"/>
  <c r="Q1960" i="39"/>
  <c r="J1960" i="39"/>
  <c r="N1960" i="39"/>
  <c r="R1960" i="39"/>
  <c r="M1958" i="39"/>
  <c r="Q1958" i="39"/>
  <c r="J1958" i="39"/>
  <c r="N1958" i="39"/>
  <c r="R1958" i="39"/>
  <c r="K1958" i="39"/>
  <c r="O1958" i="39"/>
  <c r="L1958" i="39"/>
  <c r="P1958" i="39"/>
  <c r="I1957" i="39"/>
  <c r="K1956" i="39"/>
  <c r="O1956" i="39"/>
  <c r="L1956" i="39"/>
  <c r="P1956" i="39"/>
  <c r="M1956" i="39"/>
  <c r="Q1956" i="39"/>
  <c r="J1956" i="39"/>
  <c r="N1956" i="39"/>
  <c r="R1956" i="39"/>
  <c r="I1955" i="39"/>
  <c r="M1954" i="39"/>
  <c r="Q1954" i="39"/>
  <c r="J1954" i="39"/>
  <c r="N1954" i="39"/>
  <c r="R1954" i="39"/>
  <c r="K1954" i="39"/>
  <c r="O1954" i="39"/>
  <c r="L1954" i="39"/>
  <c r="P1954" i="39"/>
  <c r="L1951" i="39"/>
  <c r="P1951" i="39"/>
  <c r="M1951" i="39"/>
  <c r="Q1951" i="39"/>
  <c r="J1951" i="39"/>
  <c r="N1951" i="39"/>
  <c r="R1951" i="39"/>
  <c r="K1951" i="39"/>
  <c r="O1951" i="39"/>
  <c r="J1949" i="39"/>
  <c r="N1949" i="39"/>
  <c r="R1949" i="39"/>
  <c r="K1949" i="39"/>
  <c r="O1949" i="39"/>
  <c r="L1949" i="39"/>
  <c r="P1949" i="39"/>
  <c r="M1949" i="39"/>
  <c r="Q1949" i="39"/>
  <c r="I1948" i="39"/>
  <c r="L1947" i="39"/>
  <c r="P1947" i="39"/>
  <c r="M1947" i="39"/>
  <c r="Q1947" i="39"/>
  <c r="J1947" i="39"/>
  <c r="N1947" i="39"/>
  <c r="R1947" i="39"/>
  <c r="K1947" i="39"/>
  <c r="O1947" i="39"/>
  <c r="K1944" i="39"/>
  <c r="O1944" i="39"/>
  <c r="L1944" i="39"/>
  <c r="P1944" i="39"/>
  <c r="M1944" i="39"/>
  <c r="Q1944" i="39"/>
  <c r="J1944" i="39"/>
  <c r="N1944" i="39"/>
  <c r="R1944" i="39"/>
  <c r="I1943" i="39"/>
  <c r="M1942" i="39"/>
  <c r="Q1942" i="39"/>
  <c r="J1942" i="39"/>
  <c r="N1942" i="39"/>
  <c r="R1942" i="39"/>
  <c r="K1942" i="39"/>
  <c r="O1942" i="39"/>
  <c r="L1942" i="39"/>
  <c r="P1942" i="39"/>
  <c r="L1939" i="39"/>
  <c r="P1939" i="39"/>
  <c r="M1939" i="39"/>
  <c r="Q1939" i="39"/>
  <c r="J1939" i="39"/>
  <c r="N1939" i="39"/>
  <c r="R1939" i="39"/>
  <c r="K1939" i="39"/>
  <c r="O1939" i="39"/>
  <c r="J1933" i="39"/>
  <c r="N1933" i="39"/>
  <c r="R1933" i="39"/>
  <c r="K1933" i="39"/>
  <c r="O1933" i="39"/>
  <c r="L1933" i="39"/>
  <c r="P1933" i="39"/>
  <c r="M1933" i="39"/>
  <c r="Q1933" i="39"/>
  <c r="J1925" i="39"/>
  <c r="N1925" i="39"/>
  <c r="R1925" i="39"/>
  <c r="K1925" i="39"/>
  <c r="O1925" i="39"/>
  <c r="L1925" i="39"/>
  <c r="P1925" i="39"/>
  <c r="M1925" i="39"/>
  <c r="Q1925" i="39"/>
  <c r="J1917" i="39"/>
  <c r="N1917" i="39"/>
  <c r="R1917" i="39"/>
  <c r="K1917" i="39"/>
  <c r="O1917" i="39"/>
  <c r="L1917" i="39"/>
  <c r="P1917" i="39"/>
  <c r="M1917" i="39"/>
  <c r="Q1917" i="39"/>
  <c r="I1909" i="39"/>
  <c r="J1909" i="39"/>
  <c r="N1909" i="39"/>
  <c r="R1909" i="39"/>
  <c r="K1909" i="39"/>
  <c r="O1909" i="39"/>
  <c r="L1909" i="39"/>
  <c r="P1909" i="39"/>
  <c r="M1909" i="39"/>
  <c r="Q1909" i="39"/>
  <c r="I1901" i="39"/>
  <c r="J1901" i="39"/>
  <c r="N1901" i="39"/>
  <c r="R1901" i="39"/>
  <c r="K1901" i="39"/>
  <c r="O1901" i="39"/>
  <c r="L1901" i="39"/>
  <c r="P1901" i="39"/>
  <c r="M1901" i="39"/>
  <c r="Q1901" i="39"/>
  <c r="I1895" i="39"/>
  <c r="L1895" i="39"/>
  <c r="P1895" i="39"/>
  <c r="M1895" i="39"/>
  <c r="Q1895" i="39"/>
  <c r="J1895" i="39"/>
  <c r="N1895" i="39"/>
  <c r="R1895" i="39"/>
  <c r="K1895" i="39"/>
  <c r="O1895" i="39"/>
  <c r="K1892" i="39"/>
  <c r="O1892" i="39"/>
  <c r="L1892" i="39"/>
  <c r="P1892" i="39"/>
  <c r="M1892" i="39"/>
  <c r="Q1892" i="39"/>
  <c r="J1892" i="39"/>
  <c r="N1892" i="39"/>
  <c r="R1892" i="39"/>
  <c r="J1889" i="39"/>
  <c r="N1889" i="39"/>
  <c r="R1889" i="39"/>
  <c r="K1889" i="39"/>
  <c r="O1889" i="39"/>
  <c r="L1889" i="39"/>
  <c r="P1889" i="39"/>
  <c r="M1889" i="39"/>
  <c r="Q1889" i="39"/>
  <c r="M1886" i="39"/>
  <c r="Q1886" i="39"/>
  <c r="J1886" i="39"/>
  <c r="N1886" i="39"/>
  <c r="R1886" i="39"/>
  <c r="K1886" i="39"/>
  <c r="O1886" i="39"/>
  <c r="L1886" i="39"/>
  <c r="P1886" i="39"/>
  <c r="K1884" i="39"/>
  <c r="O1884" i="39"/>
  <c r="L1884" i="39"/>
  <c r="P1884" i="39"/>
  <c r="M1884" i="39"/>
  <c r="Q1884" i="39"/>
  <c r="J1884" i="39"/>
  <c r="N1884" i="39"/>
  <c r="R1884" i="39"/>
  <c r="J1881" i="39"/>
  <c r="N1881" i="39"/>
  <c r="R1881" i="39"/>
  <c r="K1881" i="39"/>
  <c r="O1881" i="39"/>
  <c r="L1881" i="39"/>
  <c r="P1881" i="39"/>
  <c r="M1881" i="39"/>
  <c r="Q1881" i="39"/>
  <c r="M1878" i="39"/>
  <c r="Q1878" i="39"/>
  <c r="J1878" i="39"/>
  <c r="N1878" i="39"/>
  <c r="R1878" i="39"/>
  <c r="K1878" i="39"/>
  <c r="O1878" i="39"/>
  <c r="L1878" i="39"/>
  <c r="P1878" i="39"/>
  <c r="I1877" i="39"/>
  <c r="K1876" i="39"/>
  <c r="O1876" i="39"/>
  <c r="L1876" i="39"/>
  <c r="P1876" i="39"/>
  <c r="M1876" i="39"/>
  <c r="Q1876" i="39"/>
  <c r="J1876" i="39"/>
  <c r="N1876" i="39"/>
  <c r="R1876" i="39"/>
  <c r="J1873" i="39"/>
  <c r="N1873" i="39"/>
  <c r="R1873" i="39"/>
  <c r="K1873" i="39"/>
  <c r="O1873" i="39"/>
  <c r="L1873" i="39"/>
  <c r="P1873" i="39"/>
  <c r="M1873" i="39"/>
  <c r="Q1873" i="39"/>
  <c r="M1870" i="39"/>
  <c r="Q1870" i="39"/>
  <c r="J1870" i="39"/>
  <c r="N1870" i="39"/>
  <c r="R1870" i="39"/>
  <c r="K1870" i="39"/>
  <c r="O1870" i="39"/>
  <c r="L1870" i="39"/>
  <c r="P1870" i="39"/>
  <c r="I1869" i="39"/>
  <c r="K1868" i="39"/>
  <c r="O1868" i="39"/>
  <c r="L1868" i="39"/>
  <c r="P1868" i="39"/>
  <c r="M1868" i="39"/>
  <c r="Q1868" i="39"/>
  <c r="J1868" i="39"/>
  <c r="N1868" i="39"/>
  <c r="R1868" i="39"/>
  <c r="J1865" i="39"/>
  <c r="N1865" i="39"/>
  <c r="R1865" i="39"/>
  <c r="K1865" i="39"/>
  <c r="O1865" i="39"/>
  <c r="L1865" i="39"/>
  <c r="P1865" i="39"/>
  <c r="M1865" i="39"/>
  <c r="Q1865" i="39"/>
  <c r="M1862" i="39"/>
  <c r="Q1862" i="39"/>
  <c r="J1862" i="39"/>
  <c r="N1862" i="39"/>
  <c r="R1862" i="39"/>
  <c r="K1862" i="39"/>
  <c r="O1862" i="39"/>
  <c r="L1862" i="39"/>
  <c r="P1862" i="39"/>
  <c r="I1861" i="39"/>
  <c r="K1860" i="39"/>
  <c r="O1860" i="39"/>
  <c r="L1860" i="39"/>
  <c r="P1860" i="39"/>
  <c r="M1860" i="39"/>
  <c r="Q1860" i="39"/>
  <c r="J1860" i="39"/>
  <c r="N1860" i="39"/>
  <c r="R1860" i="39"/>
  <c r="J1857" i="39"/>
  <c r="N1857" i="39"/>
  <c r="R1857" i="39"/>
  <c r="K1857" i="39"/>
  <c r="O1857" i="39"/>
  <c r="L1857" i="39"/>
  <c r="P1857" i="39"/>
  <c r="M1857" i="39"/>
  <c r="Q1857" i="39"/>
  <c r="M1854" i="39"/>
  <c r="Q1854" i="39"/>
  <c r="J1854" i="39"/>
  <c r="N1854" i="39"/>
  <c r="R1854" i="39"/>
  <c r="K1854" i="39"/>
  <c r="O1854" i="39"/>
  <c r="L1854" i="39"/>
  <c r="P1854" i="39"/>
  <c r="I1853" i="39"/>
  <c r="K1852" i="39"/>
  <c r="O1852" i="39"/>
  <c r="L1852" i="39"/>
  <c r="P1852" i="39"/>
  <c r="M1852" i="39"/>
  <c r="Q1852" i="39"/>
  <c r="J1852" i="39"/>
  <c r="N1852" i="39"/>
  <c r="R1852" i="39"/>
  <c r="J1849" i="39"/>
  <c r="N1849" i="39"/>
  <c r="R1849" i="39"/>
  <c r="K1849" i="39"/>
  <c r="O1849" i="39"/>
  <c r="L1849" i="39"/>
  <c r="P1849" i="39"/>
  <c r="M1849" i="39"/>
  <c r="Q1849" i="39"/>
  <c r="M1846" i="39"/>
  <c r="Q1846" i="39"/>
  <c r="J1846" i="39"/>
  <c r="N1846" i="39"/>
  <c r="R1846" i="39"/>
  <c r="K1846" i="39"/>
  <c r="O1846" i="39"/>
  <c r="L1846" i="39"/>
  <c r="P1846" i="39"/>
  <c r="I1845" i="39"/>
  <c r="K1844" i="39"/>
  <c r="O1844" i="39"/>
  <c r="L1844" i="39"/>
  <c r="P1844" i="39"/>
  <c r="M1844" i="39"/>
  <c r="Q1844" i="39"/>
  <c r="J1844" i="39"/>
  <c r="N1844" i="39"/>
  <c r="R1844" i="39"/>
  <c r="J1841" i="39"/>
  <c r="N1841" i="39"/>
  <c r="R1841" i="39"/>
  <c r="K1841" i="39"/>
  <c r="O1841" i="39"/>
  <c r="L1841" i="39"/>
  <c r="P1841" i="39"/>
  <c r="M1841" i="39"/>
  <c r="Q1841" i="39"/>
  <c r="M1838" i="39"/>
  <c r="Q1838" i="39"/>
  <c r="J1838" i="39"/>
  <c r="N1838" i="39"/>
  <c r="R1838" i="39"/>
  <c r="K1838" i="39"/>
  <c r="O1838" i="39"/>
  <c r="L1838" i="39"/>
  <c r="P1838" i="39"/>
  <c r="M1830" i="39"/>
  <c r="Q1830" i="39"/>
  <c r="J1830" i="39"/>
  <c r="N1830" i="39"/>
  <c r="R1830" i="39"/>
  <c r="K1830" i="39"/>
  <c r="O1830" i="39"/>
  <c r="L1830" i="39"/>
  <c r="P1830" i="39"/>
  <c r="M1822" i="39"/>
  <c r="Q1822" i="39"/>
  <c r="J1822" i="39"/>
  <c r="N1822" i="39"/>
  <c r="R1822" i="39"/>
  <c r="K1822" i="39"/>
  <c r="O1822" i="39"/>
  <c r="L1822" i="39"/>
  <c r="P1822" i="39"/>
  <c r="M1814" i="39"/>
  <c r="Q1814" i="39"/>
  <c r="J1814" i="39"/>
  <c r="N1814" i="39"/>
  <c r="R1814" i="39"/>
  <c r="K1814" i="39"/>
  <c r="O1814" i="39"/>
  <c r="L1814" i="39"/>
  <c r="P1814" i="39"/>
  <c r="M1806" i="39"/>
  <c r="Q1806" i="39"/>
  <c r="J1806" i="39"/>
  <c r="N1806" i="39"/>
  <c r="R1806" i="39"/>
  <c r="K1806" i="39"/>
  <c r="O1806" i="39"/>
  <c r="L1806" i="39"/>
  <c r="P1806" i="39"/>
  <c r="J1798" i="39"/>
  <c r="N1798" i="39"/>
  <c r="R1798" i="39"/>
  <c r="K1798" i="39"/>
  <c r="O1798" i="39"/>
  <c r="L1798" i="39"/>
  <c r="P1798" i="39"/>
  <c r="M1798" i="39"/>
  <c r="Q1798" i="39"/>
  <c r="J1790" i="39"/>
  <c r="N1790" i="39"/>
  <c r="R1790" i="39"/>
  <c r="K1790" i="39"/>
  <c r="O1790" i="39"/>
  <c r="L1790" i="39"/>
  <c r="P1790" i="39"/>
  <c r="M1790" i="39"/>
  <c r="Q1790" i="39"/>
  <c r="J1782" i="39"/>
  <c r="N1782" i="39"/>
  <c r="R1782" i="39"/>
  <c r="K1782" i="39"/>
  <c r="O1782" i="39"/>
  <c r="L1782" i="39"/>
  <c r="P1782" i="39"/>
  <c r="M1782" i="39"/>
  <c r="Q1782" i="39"/>
  <c r="J1774" i="39"/>
  <c r="N1774" i="39"/>
  <c r="R1774" i="39"/>
  <c r="K1774" i="39"/>
  <c r="O1774" i="39"/>
  <c r="L1774" i="39"/>
  <c r="P1774" i="39"/>
  <c r="M1774" i="39"/>
  <c r="Q1774" i="39"/>
  <c r="I1766" i="39"/>
  <c r="J1766" i="39"/>
  <c r="N1766" i="39"/>
  <c r="R1766" i="39"/>
  <c r="K1766" i="39"/>
  <c r="O1766" i="39"/>
  <c r="L1766" i="39"/>
  <c r="P1766" i="39"/>
  <c r="M1766" i="39"/>
  <c r="Q1766" i="39"/>
  <c r="I1758" i="39"/>
  <c r="J1758" i="39"/>
  <c r="N1758" i="39"/>
  <c r="R1758" i="39"/>
  <c r="K1758" i="39"/>
  <c r="O1758" i="39"/>
  <c r="L1758" i="39"/>
  <c r="P1758" i="39"/>
  <c r="M1758" i="39"/>
  <c r="Q1758" i="39"/>
  <c r="I1750" i="39"/>
  <c r="J1750" i="39"/>
  <c r="N1750" i="39"/>
  <c r="R1750" i="39"/>
  <c r="K1750" i="39"/>
  <c r="O1750" i="39"/>
  <c r="L1750" i="39"/>
  <c r="P1750" i="39"/>
  <c r="M1750" i="39"/>
  <c r="Q1750" i="39"/>
  <c r="I1742" i="39"/>
  <c r="J1742" i="39"/>
  <c r="N1742" i="39"/>
  <c r="R1742" i="39"/>
  <c r="K1742" i="39"/>
  <c r="O1742" i="39"/>
  <c r="L1742" i="39"/>
  <c r="P1742" i="39"/>
  <c r="M1742" i="39"/>
  <c r="Q1742" i="39"/>
  <c r="I1734" i="39"/>
  <c r="J1734" i="39"/>
  <c r="N1734" i="39"/>
  <c r="R1734" i="39"/>
  <c r="K1734" i="39"/>
  <c r="O1734" i="39"/>
  <c r="L1734" i="39"/>
  <c r="P1734" i="39"/>
  <c r="M1734" i="39"/>
  <c r="Q1734" i="39"/>
  <c r="I1726" i="39"/>
  <c r="J1726" i="39"/>
  <c r="N1726" i="39"/>
  <c r="R1726" i="39"/>
  <c r="K1726" i="39"/>
  <c r="O1726" i="39"/>
  <c r="L1726" i="39"/>
  <c r="P1726" i="39"/>
  <c r="M1726" i="39"/>
  <c r="Q1726" i="39"/>
  <c r="I1718" i="39"/>
  <c r="J1718" i="39"/>
  <c r="N1718" i="39"/>
  <c r="R1718" i="39"/>
  <c r="K1718" i="39"/>
  <c r="O1718" i="39"/>
  <c r="L1718" i="39"/>
  <c r="P1718" i="39"/>
  <c r="M1718" i="39"/>
  <c r="Q1718" i="39"/>
  <c r="I1710" i="39"/>
  <c r="J1710" i="39"/>
  <c r="N1710" i="39"/>
  <c r="R1710" i="39"/>
  <c r="K1710" i="39"/>
  <c r="O1710" i="39"/>
  <c r="L1710" i="39"/>
  <c r="P1710" i="39"/>
  <c r="M1710" i="39"/>
  <c r="Q1710" i="39"/>
  <c r="I1702" i="39"/>
  <c r="J1702" i="39"/>
  <c r="N1702" i="39"/>
  <c r="R1702" i="39"/>
  <c r="K1702" i="39"/>
  <c r="O1702" i="39"/>
  <c r="L1702" i="39"/>
  <c r="P1702" i="39"/>
  <c r="M1702" i="39"/>
  <c r="Q1702" i="39"/>
  <c r="I1694" i="39"/>
  <c r="J1694" i="39"/>
  <c r="N1694" i="39"/>
  <c r="R1694" i="39"/>
  <c r="K1694" i="39"/>
  <c r="O1694" i="39"/>
  <c r="L1694" i="39"/>
  <c r="P1694" i="39"/>
  <c r="M1694" i="39"/>
  <c r="Q1694" i="39"/>
  <c r="I1686" i="39"/>
  <c r="J1686" i="39"/>
  <c r="N1686" i="39"/>
  <c r="R1686" i="39"/>
  <c r="K1686" i="39"/>
  <c r="O1686" i="39"/>
  <c r="L1686" i="39"/>
  <c r="P1686" i="39"/>
  <c r="M1686" i="39"/>
  <c r="Q1686" i="39"/>
  <c r="I1678" i="39"/>
  <c r="J1678" i="39"/>
  <c r="N1678" i="39"/>
  <c r="R1678" i="39"/>
  <c r="K1678" i="39"/>
  <c r="O1678" i="39"/>
  <c r="L1678" i="39"/>
  <c r="P1678" i="39"/>
  <c r="M1678" i="39"/>
  <c r="Q1678" i="39"/>
  <c r="I1670" i="39"/>
  <c r="J1670" i="39"/>
  <c r="N1670" i="39"/>
  <c r="R1670" i="39"/>
  <c r="K1670" i="39"/>
  <c r="O1670" i="39"/>
  <c r="L1670" i="39"/>
  <c r="P1670" i="39"/>
  <c r="M1670" i="39"/>
  <c r="Q1670" i="39"/>
  <c r="I1662" i="39"/>
  <c r="J1662" i="39"/>
  <c r="N1662" i="39"/>
  <c r="R1662" i="39"/>
  <c r="K1662" i="39"/>
  <c r="O1662" i="39"/>
  <c r="L1662" i="39"/>
  <c r="P1662" i="39"/>
  <c r="M1662" i="39"/>
  <c r="Q1662" i="39"/>
  <c r="I1654" i="39"/>
  <c r="J1654" i="39"/>
  <c r="N1654" i="39"/>
  <c r="R1654" i="39"/>
  <c r="K1654" i="39"/>
  <c r="O1654" i="39"/>
  <c r="L1654" i="39"/>
  <c r="P1654" i="39"/>
  <c r="M1654" i="39"/>
  <c r="Q1654" i="39"/>
  <c r="I1646" i="39"/>
  <c r="J1646" i="39"/>
  <c r="N1646" i="39"/>
  <c r="R1646" i="39"/>
  <c r="K1646" i="39"/>
  <c r="O1646" i="39"/>
  <c r="L1646" i="39"/>
  <c r="P1646" i="39"/>
  <c r="M1646" i="39"/>
  <c r="Q1646" i="39"/>
  <c r="I1638" i="39"/>
  <c r="J1638" i="39"/>
  <c r="N1638" i="39"/>
  <c r="R1638" i="39"/>
  <c r="K1638" i="39"/>
  <c r="O1638" i="39"/>
  <c r="L1638" i="39"/>
  <c r="P1638" i="39"/>
  <c r="M1638" i="39"/>
  <c r="Q1638" i="39"/>
  <c r="I1630" i="39"/>
  <c r="J1630" i="39"/>
  <c r="N1630" i="39"/>
  <c r="R1630" i="39"/>
  <c r="K1630" i="39"/>
  <c r="O1630" i="39"/>
  <c r="L1630" i="39"/>
  <c r="P1630" i="39"/>
  <c r="M1630" i="39"/>
  <c r="Q1630" i="39"/>
  <c r="I1622" i="39"/>
  <c r="J1622" i="39"/>
  <c r="N1622" i="39"/>
  <c r="R1622" i="39"/>
  <c r="K1622" i="39"/>
  <c r="O1622" i="39"/>
  <c r="L1622" i="39"/>
  <c r="P1622" i="39"/>
  <c r="M1622" i="39"/>
  <c r="Q1622" i="39"/>
  <c r="I1614" i="39"/>
  <c r="J1614" i="39"/>
  <c r="N1614" i="39"/>
  <c r="R1614" i="39"/>
  <c r="K1614" i="39"/>
  <c r="O1614" i="39"/>
  <c r="L1614" i="39"/>
  <c r="P1614" i="39"/>
  <c r="M1614" i="39"/>
  <c r="Q1614" i="39"/>
  <c r="I1606" i="39"/>
  <c r="J1606" i="39"/>
  <c r="N1606" i="39"/>
  <c r="R1606" i="39"/>
  <c r="K1606" i="39"/>
  <c r="O1606" i="39"/>
  <c r="L1606" i="39"/>
  <c r="P1606" i="39"/>
  <c r="M1606" i="39"/>
  <c r="Q1606" i="39"/>
  <c r="I1598" i="39"/>
  <c r="J1598" i="39"/>
  <c r="N1598" i="39"/>
  <c r="R1598" i="39"/>
  <c r="K1598" i="39"/>
  <c r="O1598" i="39"/>
  <c r="L1598" i="39"/>
  <c r="P1598" i="39"/>
  <c r="M1598" i="39"/>
  <c r="Q1598" i="39"/>
  <c r="I1590" i="39"/>
  <c r="J1590" i="39"/>
  <c r="N1590" i="39"/>
  <c r="R1590" i="39"/>
  <c r="K1590" i="39"/>
  <c r="O1590" i="39"/>
  <c r="L1590" i="39"/>
  <c r="P1590" i="39"/>
  <c r="M1590" i="39"/>
  <c r="Q1590" i="39"/>
  <c r="I1582" i="39"/>
  <c r="J1582" i="39"/>
  <c r="N1582" i="39"/>
  <c r="R1582" i="39"/>
  <c r="M1582" i="39"/>
  <c r="O1582" i="39"/>
  <c r="K1582" i="39"/>
  <c r="P1582" i="39"/>
  <c r="L1582" i="39"/>
  <c r="Q1582" i="39"/>
  <c r="I1574" i="39"/>
  <c r="J1574" i="39"/>
  <c r="N1574" i="39"/>
  <c r="R1574" i="39"/>
  <c r="K1574" i="39"/>
  <c r="P1574" i="39"/>
  <c r="L1574" i="39"/>
  <c r="Q1574" i="39"/>
  <c r="M1574" i="39"/>
  <c r="O1574" i="39"/>
  <c r="I1566" i="39"/>
  <c r="J1566" i="39"/>
  <c r="N1566" i="39"/>
  <c r="R1566" i="39"/>
  <c r="M1566" i="39"/>
  <c r="O1566" i="39"/>
  <c r="K1566" i="39"/>
  <c r="P1566" i="39"/>
  <c r="L1566" i="39"/>
  <c r="Q1566" i="39"/>
  <c r="I1558" i="39"/>
  <c r="J1558" i="39"/>
  <c r="N1558" i="39"/>
  <c r="R1558" i="39"/>
  <c r="K1558" i="39"/>
  <c r="P1558" i="39"/>
  <c r="L1558" i="39"/>
  <c r="Q1558" i="39"/>
  <c r="M1558" i="39"/>
  <c r="O1558" i="39"/>
  <c r="I1550" i="39"/>
  <c r="J1550" i="39"/>
  <c r="N1550" i="39"/>
  <c r="R1550" i="39"/>
  <c r="M1550" i="39"/>
  <c r="O1550" i="39"/>
  <c r="K1550" i="39"/>
  <c r="P1550" i="39"/>
  <c r="L1550" i="39"/>
  <c r="Q1550" i="39"/>
  <c r="I1542" i="39"/>
  <c r="J1542" i="39"/>
  <c r="N1542" i="39"/>
  <c r="R1542" i="39"/>
  <c r="K1542" i="39"/>
  <c r="P1542" i="39"/>
  <c r="L1542" i="39"/>
  <c r="Q1542" i="39"/>
  <c r="M1542" i="39"/>
  <c r="O1542" i="39"/>
  <c r="I1534" i="39"/>
  <c r="J1534" i="39"/>
  <c r="N1534" i="39"/>
  <c r="R1534" i="39"/>
  <c r="M1534" i="39"/>
  <c r="O1534" i="39"/>
  <c r="K1534" i="39"/>
  <c r="P1534" i="39"/>
  <c r="L1534" i="39"/>
  <c r="Q1534" i="39"/>
  <c r="I1526" i="39"/>
  <c r="J1526" i="39"/>
  <c r="N1526" i="39"/>
  <c r="R1526" i="39"/>
  <c r="K1526" i="39"/>
  <c r="P1526" i="39"/>
  <c r="L1526" i="39"/>
  <c r="Q1526" i="39"/>
  <c r="M1526" i="39"/>
  <c r="O1526" i="39"/>
  <c r="I1518" i="39"/>
  <c r="J1518" i="39"/>
  <c r="N1518" i="39"/>
  <c r="R1518" i="39"/>
  <c r="M1518" i="39"/>
  <c r="O1518" i="39"/>
  <c r="K1518" i="39"/>
  <c r="P1518" i="39"/>
  <c r="L1518" i="39"/>
  <c r="Q1518" i="39"/>
  <c r="I1510" i="39"/>
  <c r="J1510" i="39"/>
  <c r="N1510" i="39"/>
  <c r="R1510" i="39"/>
  <c r="K1510" i="39"/>
  <c r="P1510" i="39"/>
  <c r="L1510" i="39"/>
  <c r="Q1510" i="39"/>
  <c r="M1510" i="39"/>
  <c r="O1510" i="39"/>
  <c r="I1502" i="39"/>
  <c r="J1502" i="39"/>
  <c r="N1502" i="39"/>
  <c r="R1502" i="39"/>
  <c r="M1502" i="39"/>
  <c r="O1502" i="39"/>
  <c r="K1502" i="39"/>
  <c r="P1502" i="39"/>
  <c r="L1502" i="39"/>
  <c r="Q1502" i="39"/>
  <c r="I1494" i="39"/>
  <c r="J1494" i="39"/>
  <c r="N1494" i="39"/>
  <c r="R1494" i="39"/>
  <c r="K1494" i="39"/>
  <c r="P1494" i="39"/>
  <c r="L1494" i="39"/>
  <c r="Q1494" i="39"/>
  <c r="M1494" i="39"/>
  <c r="O1494" i="39"/>
  <c r="I1486" i="39"/>
  <c r="J1486" i="39"/>
  <c r="N1486" i="39"/>
  <c r="R1486" i="39"/>
  <c r="M1486" i="39"/>
  <c r="O1486" i="39"/>
  <c r="K1486" i="39"/>
  <c r="P1486" i="39"/>
  <c r="L1486" i="39"/>
  <c r="Q1486" i="39"/>
  <c r="I1478" i="39"/>
  <c r="L1478" i="39"/>
  <c r="P1478" i="39"/>
  <c r="J1478" i="39"/>
  <c r="N1478" i="39"/>
  <c r="R1478" i="39"/>
  <c r="Q1478" i="39"/>
  <c r="K1478" i="39"/>
  <c r="M1478" i="39"/>
  <c r="O1478" i="39"/>
  <c r="I1470" i="39"/>
  <c r="L1470" i="39"/>
  <c r="P1470" i="39"/>
  <c r="J1470" i="39"/>
  <c r="N1470" i="39"/>
  <c r="R1470" i="39"/>
  <c r="O1470" i="39"/>
  <c r="K1470" i="39"/>
  <c r="Q1470" i="39"/>
  <c r="M1470" i="39"/>
  <c r="I1462" i="39"/>
  <c r="L1462" i="39"/>
  <c r="P1462" i="39"/>
  <c r="J1462" i="39"/>
  <c r="N1462" i="39"/>
  <c r="R1462" i="39"/>
  <c r="O1462" i="39"/>
  <c r="K1462" i="39"/>
  <c r="M1462" i="39"/>
  <c r="Q1462" i="39"/>
  <c r="I1454" i="39"/>
  <c r="L1454" i="39"/>
  <c r="P1454" i="39"/>
  <c r="J1454" i="39"/>
  <c r="N1454" i="39"/>
  <c r="R1454" i="39"/>
  <c r="O1454" i="39"/>
  <c r="K1454" i="39"/>
  <c r="Q1454" i="39"/>
  <c r="M1454" i="39"/>
  <c r="I1446" i="39"/>
  <c r="L1446" i="39"/>
  <c r="P1446" i="39"/>
  <c r="J1446" i="39"/>
  <c r="N1446" i="39"/>
  <c r="R1446" i="39"/>
  <c r="M1446" i="39"/>
  <c r="O1446" i="39"/>
  <c r="Q1446" i="39"/>
  <c r="K1446" i="39"/>
  <c r="I1438" i="39"/>
  <c r="L1438" i="39"/>
  <c r="P1438" i="39"/>
  <c r="J1438" i="39"/>
  <c r="N1438" i="39"/>
  <c r="R1438" i="39"/>
  <c r="M1438" i="39"/>
  <c r="O1438" i="39"/>
  <c r="Q1438" i="39"/>
  <c r="K1438" i="39"/>
  <c r="I1430" i="39"/>
  <c r="M1430" i="39"/>
  <c r="Q1430" i="39"/>
  <c r="K1430" i="39"/>
  <c r="O1430" i="39"/>
  <c r="L1430" i="39"/>
  <c r="P1430" i="39"/>
  <c r="N1430" i="39"/>
  <c r="R1430" i="39"/>
  <c r="J1430" i="39"/>
  <c r="K1424" i="39"/>
  <c r="O1424" i="39"/>
  <c r="M1424" i="39"/>
  <c r="Q1424" i="39"/>
  <c r="J1424" i="39"/>
  <c r="R1424" i="39"/>
  <c r="N1424" i="39"/>
  <c r="L1424" i="39"/>
  <c r="P1424" i="39"/>
  <c r="I1423" i="39"/>
  <c r="M1422" i="39"/>
  <c r="Q1422" i="39"/>
  <c r="K1422" i="39"/>
  <c r="O1422" i="39"/>
  <c r="L1422" i="39"/>
  <c r="P1422" i="39"/>
  <c r="J1422" i="39"/>
  <c r="N1422" i="39"/>
  <c r="R1422" i="39"/>
  <c r="L1419" i="39"/>
  <c r="P1419" i="39"/>
  <c r="J1419" i="39"/>
  <c r="N1419" i="39"/>
  <c r="R1419" i="39"/>
  <c r="O1419" i="39"/>
  <c r="K1419" i="39"/>
  <c r="Q1419" i="39"/>
  <c r="M1419" i="39"/>
  <c r="I1418" i="39"/>
  <c r="I1416" i="39"/>
  <c r="K1416" i="39"/>
  <c r="O1416" i="39"/>
  <c r="M1416" i="39"/>
  <c r="Q1416" i="39"/>
  <c r="J1416" i="39"/>
  <c r="R1416" i="39"/>
  <c r="N1416" i="39"/>
  <c r="L1416" i="39"/>
  <c r="P1416" i="39"/>
  <c r="I1415" i="39"/>
  <c r="M1414" i="39"/>
  <c r="Q1414" i="39"/>
  <c r="K1414" i="39"/>
  <c r="O1414" i="39"/>
  <c r="L1414" i="39"/>
  <c r="P1414" i="39"/>
  <c r="N1414" i="39"/>
  <c r="R1414" i="39"/>
  <c r="J1414" i="39"/>
  <c r="L1411" i="39"/>
  <c r="P1411" i="39"/>
  <c r="J1411" i="39"/>
  <c r="N1411" i="39"/>
  <c r="R1411" i="39"/>
  <c r="O1411" i="39"/>
  <c r="K1411" i="39"/>
  <c r="M1411" i="39"/>
  <c r="Q1411" i="39"/>
  <c r="I1410" i="39"/>
  <c r="I1408" i="39"/>
  <c r="K1408" i="39"/>
  <c r="O1408" i="39"/>
  <c r="M1408" i="39"/>
  <c r="Q1408" i="39"/>
  <c r="J1408" i="39"/>
  <c r="R1408" i="39"/>
  <c r="N1408" i="39"/>
  <c r="L1408" i="39"/>
  <c r="P1408" i="39"/>
  <c r="I1407" i="39"/>
  <c r="M1406" i="39"/>
  <c r="Q1406" i="39"/>
  <c r="K1406" i="39"/>
  <c r="O1406" i="39"/>
  <c r="L1406" i="39"/>
  <c r="P1406" i="39"/>
  <c r="J1406" i="39"/>
  <c r="N1406" i="39"/>
  <c r="R1406" i="39"/>
  <c r="L1403" i="39"/>
  <c r="P1403" i="39"/>
  <c r="J1403" i="39"/>
  <c r="N1403" i="39"/>
  <c r="R1403" i="39"/>
  <c r="O1403" i="39"/>
  <c r="K1403" i="39"/>
  <c r="Q1403" i="39"/>
  <c r="M1403" i="39"/>
  <c r="I1402" i="39"/>
  <c r="I1400" i="39"/>
  <c r="L1400" i="39"/>
  <c r="P1400" i="39"/>
  <c r="J1400" i="39"/>
  <c r="N1400" i="39"/>
  <c r="R1400" i="39"/>
  <c r="Q1400" i="39"/>
  <c r="M1400" i="39"/>
  <c r="O1400" i="39"/>
  <c r="K1400" i="39"/>
  <c r="I1399" i="39"/>
  <c r="J1398" i="39"/>
  <c r="N1398" i="39"/>
  <c r="R1398" i="39"/>
  <c r="L1398" i="39"/>
  <c r="P1398" i="39"/>
  <c r="K1398" i="39"/>
  <c r="O1398" i="39"/>
  <c r="Q1398" i="39"/>
  <c r="M1398" i="39"/>
  <c r="M1395" i="39"/>
  <c r="Q1395" i="39"/>
  <c r="K1395" i="39"/>
  <c r="O1395" i="39"/>
  <c r="N1395" i="39"/>
  <c r="J1395" i="39"/>
  <c r="R1395" i="39"/>
  <c r="L1395" i="39"/>
  <c r="P1395" i="39"/>
  <c r="I1394" i="39"/>
  <c r="I1392" i="39"/>
  <c r="L1392" i="39"/>
  <c r="P1392" i="39"/>
  <c r="J1392" i="39"/>
  <c r="N1392" i="39"/>
  <c r="R1392" i="39"/>
  <c r="Q1392" i="39"/>
  <c r="M1392" i="39"/>
  <c r="O1392" i="39"/>
  <c r="K1392" i="39"/>
  <c r="I1391" i="39"/>
  <c r="J1390" i="39"/>
  <c r="N1390" i="39"/>
  <c r="R1390" i="39"/>
  <c r="L1390" i="39"/>
  <c r="P1390" i="39"/>
  <c r="K1390" i="39"/>
  <c r="O1390" i="39"/>
  <c r="Q1390" i="39"/>
  <c r="M1390" i="39"/>
  <c r="I1384" i="39"/>
  <c r="L1384" i="39"/>
  <c r="P1384" i="39"/>
  <c r="J1384" i="39"/>
  <c r="N1384" i="39"/>
  <c r="R1384" i="39"/>
  <c r="Q1384" i="39"/>
  <c r="M1384" i="39"/>
  <c r="O1384" i="39"/>
  <c r="K1384" i="39"/>
  <c r="I1376" i="39"/>
  <c r="L1376" i="39"/>
  <c r="P1376" i="39"/>
  <c r="J1376" i="39"/>
  <c r="N1376" i="39"/>
  <c r="R1376" i="39"/>
  <c r="Q1376" i="39"/>
  <c r="M1376" i="39"/>
  <c r="O1376" i="39"/>
  <c r="K1376" i="39"/>
  <c r="J1374" i="39"/>
  <c r="N1374" i="39"/>
  <c r="R1374" i="39"/>
  <c r="L1374" i="39"/>
  <c r="P1374" i="39"/>
  <c r="K1374" i="39"/>
  <c r="O1374" i="39"/>
  <c r="Q1374" i="39"/>
  <c r="M1374" i="39"/>
  <c r="I1369" i="39"/>
  <c r="K1369" i="39"/>
  <c r="O1369" i="39"/>
  <c r="M1369" i="39"/>
  <c r="Q1369" i="39"/>
  <c r="P1369" i="39"/>
  <c r="L1369" i="39"/>
  <c r="N1369" i="39"/>
  <c r="R1369" i="39"/>
  <c r="J1369" i="39"/>
  <c r="I1361" i="39"/>
  <c r="K1361" i="39"/>
  <c r="O1361" i="39"/>
  <c r="L1361" i="39"/>
  <c r="P1361" i="39"/>
  <c r="M1361" i="39"/>
  <c r="Q1361" i="39"/>
  <c r="J1361" i="39"/>
  <c r="N1361" i="39"/>
  <c r="R1361" i="39"/>
  <c r="I1353" i="39"/>
  <c r="K1353" i="39"/>
  <c r="O1353" i="39"/>
  <c r="L1353" i="39"/>
  <c r="P1353" i="39"/>
  <c r="M1353" i="39"/>
  <c r="Q1353" i="39"/>
  <c r="N1353" i="39"/>
  <c r="R1353" i="39"/>
  <c r="J1353" i="39"/>
  <c r="I1345" i="39"/>
  <c r="K1345" i="39"/>
  <c r="O1345" i="39"/>
  <c r="L1345" i="39"/>
  <c r="P1345" i="39"/>
  <c r="M1345" i="39"/>
  <c r="Q1345" i="39"/>
  <c r="J1345" i="39"/>
  <c r="N1345" i="39"/>
  <c r="R1345" i="39"/>
  <c r="I1337" i="39"/>
  <c r="K1337" i="39"/>
  <c r="O1337" i="39"/>
  <c r="L1337" i="39"/>
  <c r="P1337" i="39"/>
  <c r="M1337" i="39"/>
  <c r="Q1337" i="39"/>
  <c r="N1337" i="39"/>
  <c r="R1337" i="39"/>
  <c r="J1337" i="39"/>
  <c r="I1329" i="39"/>
  <c r="K1329" i="39"/>
  <c r="O1329" i="39"/>
  <c r="L1329" i="39"/>
  <c r="P1329" i="39"/>
  <c r="M1329" i="39"/>
  <c r="Q1329" i="39"/>
  <c r="J1329" i="39"/>
  <c r="N1329" i="39"/>
  <c r="R1329" i="39"/>
  <c r="I1321" i="39"/>
  <c r="K1321" i="39"/>
  <c r="O1321" i="39"/>
  <c r="L1321" i="39"/>
  <c r="P1321" i="39"/>
  <c r="M1321" i="39"/>
  <c r="Q1321" i="39"/>
  <c r="N1321" i="39"/>
  <c r="R1321" i="39"/>
  <c r="J1321" i="39"/>
  <c r="I1313" i="39"/>
  <c r="K1313" i="39"/>
  <c r="O1313" i="39"/>
  <c r="L1313" i="39"/>
  <c r="P1313" i="39"/>
  <c r="M1313" i="39"/>
  <c r="Q1313" i="39"/>
  <c r="J1313" i="39"/>
  <c r="N1313" i="39"/>
  <c r="R1313" i="39"/>
  <c r="I1305" i="39"/>
  <c r="K1305" i="39"/>
  <c r="O1305" i="39"/>
  <c r="L1305" i="39"/>
  <c r="P1305" i="39"/>
  <c r="M1305" i="39"/>
  <c r="Q1305" i="39"/>
  <c r="N1305" i="39"/>
  <c r="R1305" i="39"/>
  <c r="J1305" i="39"/>
  <c r="I1297" i="39"/>
  <c r="K1297" i="39"/>
  <c r="O1297" i="39"/>
  <c r="L1297" i="39"/>
  <c r="P1297" i="39"/>
  <c r="M1297" i="39"/>
  <c r="Q1297" i="39"/>
  <c r="J1297" i="39"/>
  <c r="N1297" i="39"/>
  <c r="R1297" i="39"/>
  <c r="I1289" i="39"/>
  <c r="K1289" i="39"/>
  <c r="O1289" i="39"/>
  <c r="L1289" i="39"/>
  <c r="P1289" i="39"/>
  <c r="M1289" i="39"/>
  <c r="Q1289" i="39"/>
  <c r="N1289" i="39"/>
  <c r="R1289" i="39"/>
  <c r="J1289" i="39"/>
  <c r="I1269" i="39"/>
  <c r="K1269" i="39"/>
  <c r="O1269" i="39"/>
  <c r="L1269" i="39"/>
  <c r="P1269" i="39"/>
  <c r="M1269" i="39"/>
  <c r="Q1269" i="39"/>
  <c r="J1269" i="39"/>
  <c r="N1269" i="39"/>
  <c r="R1269" i="39"/>
  <c r="I1261" i="39"/>
  <c r="K1261" i="39"/>
  <c r="O1261" i="39"/>
  <c r="L1261" i="39"/>
  <c r="P1261" i="39"/>
  <c r="M1261" i="39"/>
  <c r="Q1261" i="39"/>
  <c r="N1261" i="39"/>
  <c r="R1261" i="39"/>
  <c r="J1261" i="39"/>
  <c r="I1253" i="39"/>
  <c r="K1253" i="39"/>
  <c r="O1253" i="39"/>
  <c r="L1253" i="39"/>
  <c r="P1253" i="39"/>
  <c r="M1253" i="39"/>
  <c r="Q1253" i="39"/>
  <c r="J1253" i="39"/>
  <c r="N1253" i="39"/>
  <c r="R1253" i="39"/>
  <c r="I1245" i="39"/>
  <c r="K1245" i="39"/>
  <c r="O1245" i="39"/>
  <c r="L1245" i="39"/>
  <c r="P1245" i="39"/>
  <c r="M1245" i="39"/>
  <c r="Q1245" i="39"/>
  <c r="N1245" i="39"/>
  <c r="R1245" i="39"/>
  <c r="J1245" i="39"/>
  <c r="I1237" i="39"/>
  <c r="K1237" i="39"/>
  <c r="O1237" i="39"/>
  <c r="L1237" i="39"/>
  <c r="P1237" i="39"/>
  <c r="M1237" i="39"/>
  <c r="Q1237" i="39"/>
  <c r="J1237" i="39"/>
  <c r="N1237" i="39"/>
  <c r="R1237" i="39"/>
  <c r="I1229" i="39"/>
  <c r="K1229" i="39"/>
  <c r="O1229" i="39"/>
  <c r="L1229" i="39"/>
  <c r="P1229" i="39"/>
  <c r="M1229" i="39"/>
  <c r="Q1229" i="39"/>
  <c r="N1229" i="39"/>
  <c r="R1229" i="39"/>
  <c r="J1229" i="39"/>
  <c r="I1221" i="39"/>
  <c r="K1221" i="39"/>
  <c r="O1221" i="39"/>
  <c r="L1221" i="39"/>
  <c r="P1221" i="39"/>
  <c r="M1221" i="39"/>
  <c r="Q1221" i="39"/>
  <c r="J1221" i="39"/>
  <c r="N1221" i="39"/>
  <c r="R1221" i="39"/>
  <c r="I1213" i="39"/>
  <c r="K1213" i="39"/>
  <c r="O1213" i="39"/>
  <c r="L1213" i="39"/>
  <c r="P1213" i="39"/>
  <c r="M1213" i="39"/>
  <c r="Q1213" i="39"/>
  <c r="N1213" i="39"/>
  <c r="R1213" i="39"/>
  <c r="J1213" i="39"/>
  <c r="I1205" i="39"/>
  <c r="K1205" i="39"/>
  <c r="O1205" i="39"/>
  <c r="L1205" i="39"/>
  <c r="P1205" i="39"/>
  <c r="M1205" i="39"/>
  <c r="Q1205" i="39"/>
  <c r="J1205" i="39"/>
  <c r="N1205" i="39"/>
  <c r="R1205" i="39"/>
  <c r="I1197" i="39"/>
  <c r="K1197" i="39"/>
  <c r="O1197" i="39"/>
  <c r="L1197" i="39"/>
  <c r="P1197" i="39"/>
  <c r="M1197" i="39"/>
  <c r="Q1197" i="39"/>
  <c r="N1197" i="39"/>
  <c r="R1197" i="39"/>
  <c r="J1197" i="39"/>
  <c r="J1194" i="39"/>
  <c r="N1194" i="39"/>
  <c r="R1194" i="39"/>
  <c r="K1194" i="39"/>
  <c r="O1194" i="39"/>
  <c r="L1194" i="39"/>
  <c r="P1194" i="39"/>
  <c r="M1194" i="39"/>
  <c r="Q1194" i="39"/>
  <c r="M1191" i="39"/>
  <c r="Q1191" i="39"/>
  <c r="J1191" i="39"/>
  <c r="N1191" i="39"/>
  <c r="R1191" i="39"/>
  <c r="K1191" i="39"/>
  <c r="O1191" i="39"/>
  <c r="L1191" i="39"/>
  <c r="P1191" i="39"/>
  <c r="I1190" i="39"/>
  <c r="K1189" i="39"/>
  <c r="O1189" i="39"/>
  <c r="L1189" i="39"/>
  <c r="P1189" i="39"/>
  <c r="M1189" i="39"/>
  <c r="Q1189" i="39"/>
  <c r="J1189" i="39"/>
  <c r="N1189" i="39"/>
  <c r="R1189" i="39"/>
  <c r="J1186" i="39"/>
  <c r="N1186" i="39"/>
  <c r="R1186" i="39"/>
  <c r="K1186" i="39"/>
  <c r="O1186" i="39"/>
  <c r="L1186" i="39"/>
  <c r="P1186" i="39"/>
  <c r="Q1186" i="39"/>
  <c r="M1186" i="39"/>
  <c r="M1183" i="39"/>
  <c r="Q1183" i="39"/>
  <c r="J1183" i="39"/>
  <c r="N1183" i="39"/>
  <c r="R1183" i="39"/>
  <c r="K1183" i="39"/>
  <c r="O1183" i="39"/>
  <c r="L1183" i="39"/>
  <c r="P1183" i="39"/>
  <c r="K1181" i="39"/>
  <c r="O1181" i="39"/>
  <c r="L1181" i="39"/>
  <c r="P1181" i="39"/>
  <c r="M1181" i="39"/>
  <c r="Q1181" i="39"/>
  <c r="N1181" i="39"/>
  <c r="R1181" i="39"/>
  <c r="J1181" i="39"/>
  <c r="J1178" i="39"/>
  <c r="N1178" i="39"/>
  <c r="R1178" i="39"/>
  <c r="K1178" i="39"/>
  <c r="O1178" i="39"/>
  <c r="L1178" i="39"/>
  <c r="P1178" i="39"/>
  <c r="M1178" i="39"/>
  <c r="Q1178" i="39"/>
  <c r="M1175" i="39"/>
  <c r="Q1175" i="39"/>
  <c r="J1175" i="39"/>
  <c r="N1175" i="39"/>
  <c r="R1175" i="39"/>
  <c r="K1175" i="39"/>
  <c r="O1175" i="39"/>
  <c r="L1175" i="39"/>
  <c r="P1175" i="39"/>
  <c r="I1174" i="39"/>
  <c r="K1173" i="39"/>
  <c r="O1173" i="39"/>
  <c r="L1173" i="39"/>
  <c r="P1173" i="39"/>
  <c r="M1173" i="39"/>
  <c r="Q1173" i="39"/>
  <c r="J1173" i="39"/>
  <c r="N1173" i="39"/>
  <c r="R1173" i="39"/>
  <c r="J1170" i="39"/>
  <c r="N1170" i="39"/>
  <c r="R1170" i="39"/>
  <c r="K1170" i="39"/>
  <c r="O1170" i="39"/>
  <c r="L1170" i="39"/>
  <c r="P1170" i="39"/>
  <c r="Q1170" i="39"/>
  <c r="M1170" i="39"/>
  <c r="M1167" i="39"/>
  <c r="Q1167" i="39"/>
  <c r="J1167" i="39"/>
  <c r="N1167" i="39"/>
  <c r="R1167" i="39"/>
  <c r="K1167" i="39"/>
  <c r="O1167" i="39"/>
  <c r="L1167" i="39"/>
  <c r="P1167" i="39"/>
  <c r="I1166" i="39"/>
  <c r="K1165" i="39"/>
  <c r="O1165" i="39"/>
  <c r="L1165" i="39"/>
  <c r="P1165" i="39"/>
  <c r="M1165" i="39"/>
  <c r="Q1165" i="39"/>
  <c r="N1165" i="39"/>
  <c r="R1165" i="39"/>
  <c r="J1165" i="39"/>
  <c r="J1162" i="39"/>
  <c r="N1162" i="39"/>
  <c r="R1162" i="39"/>
  <c r="K1162" i="39"/>
  <c r="O1162" i="39"/>
  <c r="L1162" i="39"/>
  <c r="P1162" i="39"/>
  <c r="M1162" i="39"/>
  <c r="Q1162" i="39"/>
  <c r="M1159" i="39"/>
  <c r="Q1159" i="39"/>
  <c r="J1159" i="39"/>
  <c r="N1159" i="39"/>
  <c r="R1159" i="39"/>
  <c r="K1159" i="39"/>
  <c r="O1159" i="39"/>
  <c r="L1159" i="39"/>
  <c r="P1159" i="39"/>
  <c r="K1157" i="39"/>
  <c r="O1157" i="39"/>
  <c r="L1157" i="39"/>
  <c r="P1157" i="39"/>
  <c r="M1157" i="39"/>
  <c r="Q1157" i="39"/>
  <c r="J1157" i="39"/>
  <c r="N1157" i="39"/>
  <c r="R1157" i="39"/>
  <c r="J1154" i="39"/>
  <c r="N1154" i="39"/>
  <c r="R1154" i="39"/>
  <c r="K1154" i="39"/>
  <c r="O1154" i="39"/>
  <c r="L1154" i="39"/>
  <c r="P1154" i="39"/>
  <c r="Q1154" i="39"/>
  <c r="M1154" i="39"/>
  <c r="M1151" i="39"/>
  <c r="Q1151" i="39"/>
  <c r="J1151" i="39"/>
  <c r="N1151" i="39"/>
  <c r="R1151" i="39"/>
  <c r="K1151" i="39"/>
  <c r="O1151" i="39"/>
  <c r="L1151" i="39"/>
  <c r="P1151" i="39"/>
  <c r="I1150" i="39"/>
  <c r="K1149" i="39"/>
  <c r="O1149" i="39"/>
  <c r="L1149" i="39"/>
  <c r="P1149" i="39"/>
  <c r="M1149" i="39"/>
  <c r="Q1149" i="39"/>
  <c r="N1149" i="39"/>
  <c r="R1149" i="39"/>
  <c r="J1149" i="39"/>
  <c r="J1146" i="39"/>
  <c r="N1146" i="39"/>
  <c r="R1146" i="39"/>
  <c r="K1146" i="39"/>
  <c r="O1146" i="39"/>
  <c r="L1146" i="39"/>
  <c r="P1146" i="39"/>
  <c r="M1146" i="39"/>
  <c r="Q1146" i="39"/>
  <c r="M1143" i="39"/>
  <c r="Q1143" i="39"/>
  <c r="J1143" i="39"/>
  <c r="N1143" i="39"/>
  <c r="R1143" i="39"/>
  <c r="K1143" i="39"/>
  <c r="O1143" i="39"/>
  <c r="L1143" i="39"/>
  <c r="P1143" i="39"/>
  <c r="I1142" i="39"/>
  <c r="K1141" i="39"/>
  <c r="O1141" i="39"/>
  <c r="L1141" i="39"/>
  <c r="P1141" i="39"/>
  <c r="M1141" i="39"/>
  <c r="Q1141" i="39"/>
  <c r="J1141" i="39"/>
  <c r="N1141" i="39"/>
  <c r="R1141" i="39"/>
  <c r="J1138" i="39"/>
  <c r="N1138" i="39"/>
  <c r="R1138" i="39"/>
  <c r="K1138" i="39"/>
  <c r="O1138" i="39"/>
  <c r="L1138" i="39"/>
  <c r="P1138" i="39"/>
  <c r="Q1138" i="39"/>
  <c r="M1138" i="39"/>
  <c r="L1135" i="39"/>
  <c r="P1135" i="39"/>
  <c r="J1135" i="39"/>
  <c r="K1135" i="39"/>
  <c r="Q1135" i="39"/>
  <c r="M1135" i="39"/>
  <c r="R1135" i="39"/>
  <c r="N1135" i="39"/>
  <c r="O1135" i="39"/>
  <c r="I1134" i="39"/>
  <c r="J1133" i="39"/>
  <c r="N1133" i="39"/>
  <c r="R1133" i="39"/>
  <c r="L1133" i="39"/>
  <c r="P1133" i="39"/>
  <c r="M1133" i="39"/>
  <c r="O1133" i="39"/>
  <c r="Q1133" i="39"/>
  <c r="K1133" i="39"/>
  <c r="M1130" i="39"/>
  <c r="Q1130" i="39"/>
  <c r="K1130" i="39"/>
  <c r="O1130" i="39"/>
  <c r="P1130" i="39"/>
  <c r="J1130" i="39"/>
  <c r="R1130" i="39"/>
  <c r="L1130" i="39"/>
  <c r="N1130" i="39"/>
  <c r="L1127" i="39"/>
  <c r="P1127" i="39"/>
  <c r="J1127" i="39"/>
  <c r="N1127" i="39"/>
  <c r="R1127" i="39"/>
  <c r="K1127" i="39"/>
  <c r="M1127" i="39"/>
  <c r="O1127" i="39"/>
  <c r="Q1127" i="39"/>
  <c r="I1126" i="39"/>
  <c r="J1125" i="39"/>
  <c r="N1125" i="39"/>
  <c r="R1125" i="39"/>
  <c r="L1125" i="39"/>
  <c r="P1125" i="39"/>
  <c r="M1125" i="39"/>
  <c r="O1125" i="39"/>
  <c r="Q1125" i="39"/>
  <c r="K1125" i="39"/>
  <c r="M1122" i="39"/>
  <c r="Q1122" i="39"/>
  <c r="K1122" i="39"/>
  <c r="O1122" i="39"/>
  <c r="P1122" i="39"/>
  <c r="J1122" i="39"/>
  <c r="R1122" i="39"/>
  <c r="L1122" i="39"/>
  <c r="N1122" i="39"/>
  <c r="I1117" i="39"/>
  <c r="J1117" i="39"/>
  <c r="N1117" i="39"/>
  <c r="R1117" i="39"/>
  <c r="L1117" i="39"/>
  <c r="P1117" i="39"/>
  <c r="M1117" i="39"/>
  <c r="O1117" i="39"/>
  <c r="Q1117" i="39"/>
  <c r="K1117" i="39"/>
  <c r="I1109" i="39"/>
  <c r="J1109" i="39"/>
  <c r="N1109" i="39"/>
  <c r="R1109" i="39"/>
  <c r="L1109" i="39"/>
  <c r="P1109" i="39"/>
  <c r="M1109" i="39"/>
  <c r="O1109" i="39"/>
  <c r="Q1109" i="39"/>
  <c r="K1109" i="39"/>
  <c r="I1101" i="39"/>
  <c r="J1101" i="39"/>
  <c r="N1101" i="39"/>
  <c r="R1101" i="39"/>
  <c r="L1101" i="39"/>
  <c r="P1101" i="39"/>
  <c r="M1101" i="39"/>
  <c r="O1101" i="39"/>
  <c r="Q1101" i="39"/>
  <c r="K1101" i="39"/>
  <c r="I1093" i="39"/>
  <c r="J1093" i="39"/>
  <c r="N1093" i="39"/>
  <c r="R1093" i="39"/>
  <c r="K1093" i="39"/>
  <c r="O1093" i="39"/>
  <c r="L1093" i="39"/>
  <c r="P1093" i="39"/>
  <c r="Q1093" i="39"/>
  <c r="M1093" i="39"/>
  <c r="I1085" i="39"/>
  <c r="J1085" i="39"/>
  <c r="N1085" i="39"/>
  <c r="R1085" i="39"/>
  <c r="K1085" i="39"/>
  <c r="O1085" i="39"/>
  <c r="L1085" i="39"/>
  <c r="P1085" i="39"/>
  <c r="M1085" i="39"/>
  <c r="Q1085" i="39"/>
  <c r="I1077" i="39"/>
  <c r="J1077" i="39"/>
  <c r="N1077" i="39"/>
  <c r="R1077" i="39"/>
  <c r="K1077" i="39"/>
  <c r="O1077" i="39"/>
  <c r="L1077" i="39"/>
  <c r="P1077" i="39"/>
  <c r="Q1077" i="39"/>
  <c r="M1077" i="39"/>
  <c r="I1069" i="39"/>
  <c r="J1069" i="39"/>
  <c r="N1069" i="39"/>
  <c r="R1069" i="39"/>
  <c r="K1069" i="39"/>
  <c r="O1069" i="39"/>
  <c r="L1069" i="39"/>
  <c r="P1069" i="39"/>
  <c r="M1069" i="39"/>
  <c r="Q1069" i="39"/>
  <c r="I1061" i="39"/>
  <c r="J1061" i="39"/>
  <c r="N1061" i="39"/>
  <c r="R1061" i="39"/>
  <c r="K1061" i="39"/>
  <c r="O1061" i="39"/>
  <c r="L1061" i="39"/>
  <c r="P1061" i="39"/>
  <c r="Q1061" i="39"/>
  <c r="M1061" i="39"/>
  <c r="I1053" i="39"/>
  <c r="J1053" i="39"/>
  <c r="N1053" i="39"/>
  <c r="R1053" i="39"/>
  <c r="K1053" i="39"/>
  <c r="O1053" i="39"/>
  <c r="L1053" i="39"/>
  <c r="P1053" i="39"/>
  <c r="M1053" i="39"/>
  <c r="Q1053" i="39"/>
  <c r="I1045" i="39"/>
  <c r="J1045" i="39"/>
  <c r="N1045" i="39"/>
  <c r="R1045" i="39"/>
  <c r="K1045" i="39"/>
  <c r="O1045" i="39"/>
  <c r="L1045" i="39"/>
  <c r="P1045" i="39"/>
  <c r="Q1045" i="39"/>
  <c r="M1045" i="39"/>
  <c r="I1037" i="39"/>
  <c r="J1037" i="39"/>
  <c r="N1037" i="39"/>
  <c r="R1037" i="39"/>
  <c r="K1037" i="39"/>
  <c r="O1037" i="39"/>
  <c r="L1037" i="39"/>
  <c r="P1037" i="39"/>
  <c r="M1037" i="39"/>
  <c r="Q1037" i="39"/>
  <c r="I1029" i="39"/>
  <c r="J1029" i="39"/>
  <c r="N1029" i="39"/>
  <c r="R1029" i="39"/>
  <c r="K1029" i="39"/>
  <c r="O1029" i="39"/>
  <c r="L1029" i="39"/>
  <c r="P1029" i="39"/>
  <c r="Q1029" i="39"/>
  <c r="M1029" i="39"/>
  <c r="I1021" i="39"/>
  <c r="J1021" i="39"/>
  <c r="N1021" i="39"/>
  <c r="R1021" i="39"/>
  <c r="K1021" i="39"/>
  <c r="O1021" i="39"/>
  <c r="L1021" i="39"/>
  <c r="P1021" i="39"/>
  <c r="M1021" i="39"/>
  <c r="Q1021" i="39"/>
  <c r="I1013" i="39"/>
  <c r="J1013" i="39"/>
  <c r="N1013" i="39"/>
  <c r="R1013" i="39"/>
  <c r="K1013" i="39"/>
  <c r="O1013" i="39"/>
  <c r="L1013" i="39"/>
  <c r="P1013" i="39"/>
  <c r="Q1013" i="39"/>
  <c r="M1013" i="39"/>
  <c r="I1005" i="39"/>
  <c r="J1005" i="39"/>
  <c r="N1005" i="39"/>
  <c r="R1005" i="39"/>
  <c r="K1005" i="39"/>
  <c r="O1005" i="39"/>
  <c r="L1005" i="39"/>
  <c r="P1005" i="39"/>
  <c r="M1005" i="39"/>
  <c r="Q1005" i="39"/>
  <c r="I997" i="39"/>
  <c r="J997" i="39"/>
  <c r="N997" i="39"/>
  <c r="R997" i="39"/>
  <c r="K997" i="39"/>
  <c r="O997" i="39"/>
  <c r="L997" i="39"/>
  <c r="P997" i="39"/>
  <c r="Q997" i="39"/>
  <c r="M997" i="39"/>
  <c r="I989" i="39"/>
  <c r="J989" i="39"/>
  <c r="N989" i="39"/>
  <c r="R989" i="39"/>
  <c r="K989" i="39"/>
  <c r="O989" i="39"/>
  <c r="L989" i="39"/>
  <c r="P989" i="39"/>
  <c r="M989" i="39"/>
  <c r="Q989" i="39"/>
  <c r="M986" i="39"/>
  <c r="Q986" i="39"/>
  <c r="J986" i="39"/>
  <c r="N986" i="39"/>
  <c r="R986" i="39"/>
  <c r="K986" i="39"/>
  <c r="O986" i="39"/>
  <c r="L986" i="39"/>
  <c r="P986" i="39"/>
  <c r="I983" i="39"/>
  <c r="L983" i="39"/>
  <c r="P983" i="39"/>
  <c r="M983" i="39"/>
  <c r="Q983" i="39"/>
  <c r="J983" i="39"/>
  <c r="N983" i="39"/>
  <c r="R983" i="39"/>
  <c r="O983" i="39"/>
  <c r="K983" i="39"/>
  <c r="J981" i="39"/>
  <c r="N981" i="39"/>
  <c r="R981" i="39"/>
  <c r="K981" i="39"/>
  <c r="O981" i="39"/>
  <c r="L981" i="39"/>
  <c r="P981" i="39"/>
  <c r="Q981" i="39"/>
  <c r="M981" i="39"/>
  <c r="M978" i="39"/>
  <c r="Q978" i="39"/>
  <c r="J978" i="39"/>
  <c r="N978" i="39"/>
  <c r="R978" i="39"/>
  <c r="K978" i="39"/>
  <c r="O978" i="39"/>
  <c r="L978" i="39"/>
  <c r="P978" i="39"/>
  <c r="I975" i="39"/>
  <c r="L975" i="39"/>
  <c r="P975" i="39"/>
  <c r="M975" i="39"/>
  <c r="Q975" i="39"/>
  <c r="J975" i="39"/>
  <c r="N975" i="39"/>
  <c r="R975" i="39"/>
  <c r="K975" i="39"/>
  <c r="O975" i="39"/>
  <c r="J973" i="39"/>
  <c r="N973" i="39"/>
  <c r="R973" i="39"/>
  <c r="K973" i="39"/>
  <c r="O973" i="39"/>
  <c r="L973" i="39"/>
  <c r="P973" i="39"/>
  <c r="M973" i="39"/>
  <c r="Q973" i="39"/>
  <c r="M970" i="39"/>
  <c r="Q970" i="39"/>
  <c r="J970" i="39"/>
  <c r="N970" i="39"/>
  <c r="R970" i="39"/>
  <c r="K970" i="39"/>
  <c r="O970" i="39"/>
  <c r="L970" i="39"/>
  <c r="P970" i="39"/>
  <c r="I967" i="39"/>
  <c r="L967" i="39"/>
  <c r="P967" i="39"/>
  <c r="M967" i="39"/>
  <c r="Q967" i="39"/>
  <c r="J967" i="39"/>
  <c r="N967" i="39"/>
  <c r="R967" i="39"/>
  <c r="O967" i="39"/>
  <c r="K967" i="39"/>
  <c r="J965" i="39"/>
  <c r="N965" i="39"/>
  <c r="R965" i="39"/>
  <c r="K965" i="39"/>
  <c r="O965" i="39"/>
  <c r="L965" i="39"/>
  <c r="P965" i="39"/>
  <c r="Q965" i="39"/>
  <c r="M965" i="39"/>
  <c r="M962" i="39"/>
  <c r="Q962" i="39"/>
  <c r="J962" i="39"/>
  <c r="N962" i="39"/>
  <c r="R962" i="39"/>
  <c r="K962" i="39"/>
  <c r="O962" i="39"/>
  <c r="L962" i="39"/>
  <c r="P962" i="39"/>
  <c r="I959" i="39"/>
  <c r="L959" i="39"/>
  <c r="P959" i="39"/>
  <c r="M959" i="39"/>
  <c r="Q959" i="39"/>
  <c r="J959" i="39"/>
  <c r="N959" i="39"/>
  <c r="R959" i="39"/>
  <c r="K959" i="39"/>
  <c r="O959" i="39"/>
  <c r="J957" i="39"/>
  <c r="N957" i="39"/>
  <c r="R957" i="39"/>
  <c r="K957" i="39"/>
  <c r="O957" i="39"/>
  <c r="L957" i="39"/>
  <c r="P957" i="39"/>
  <c r="M957" i="39"/>
  <c r="Q957" i="39"/>
  <c r="M954" i="39"/>
  <c r="Q954" i="39"/>
  <c r="J954" i="39"/>
  <c r="N954" i="39"/>
  <c r="R954" i="39"/>
  <c r="K954" i="39"/>
  <c r="O954" i="39"/>
  <c r="L954" i="39"/>
  <c r="P954" i="39"/>
  <c r="I951" i="39"/>
  <c r="L951" i="39"/>
  <c r="P951" i="39"/>
  <c r="M951" i="39"/>
  <c r="Q951" i="39"/>
  <c r="J951" i="39"/>
  <c r="N951" i="39"/>
  <c r="R951" i="39"/>
  <c r="O951" i="39"/>
  <c r="K951" i="39"/>
  <c r="J949" i="39"/>
  <c r="N949" i="39"/>
  <c r="R949" i="39"/>
  <c r="K949" i="39"/>
  <c r="O949" i="39"/>
  <c r="L949" i="39"/>
  <c r="P949" i="39"/>
  <c r="Q949" i="39"/>
  <c r="M949" i="39"/>
  <c r="M946" i="39"/>
  <c r="Q946" i="39"/>
  <c r="J946" i="39"/>
  <c r="N946" i="39"/>
  <c r="R946" i="39"/>
  <c r="K946" i="39"/>
  <c r="O946" i="39"/>
  <c r="L946" i="39"/>
  <c r="P946" i="39"/>
  <c r="I943" i="39"/>
  <c r="L943" i="39"/>
  <c r="P943" i="39"/>
  <c r="M943" i="39"/>
  <c r="Q943" i="39"/>
  <c r="J943" i="39"/>
  <c r="N943" i="39"/>
  <c r="R943" i="39"/>
  <c r="K943" i="39"/>
  <c r="O943" i="39"/>
  <c r="J941" i="39"/>
  <c r="N941" i="39"/>
  <c r="R941" i="39"/>
  <c r="K941" i="39"/>
  <c r="O941" i="39"/>
  <c r="L941" i="39"/>
  <c r="P941" i="39"/>
  <c r="M941" i="39"/>
  <c r="Q941" i="39"/>
  <c r="M938" i="39"/>
  <c r="Q938" i="39"/>
  <c r="J938" i="39"/>
  <c r="N938" i="39"/>
  <c r="R938" i="39"/>
  <c r="K938" i="39"/>
  <c r="O938" i="39"/>
  <c r="L938" i="39"/>
  <c r="P938" i="39"/>
  <c r="I935" i="39"/>
  <c r="L935" i="39"/>
  <c r="P935" i="39"/>
  <c r="M935" i="39"/>
  <c r="Q935" i="39"/>
  <c r="J935" i="39"/>
  <c r="N935" i="39"/>
  <c r="R935" i="39"/>
  <c r="O935" i="39"/>
  <c r="K935" i="39"/>
  <c r="J933" i="39"/>
  <c r="N933" i="39"/>
  <c r="R933" i="39"/>
  <c r="K933" i="39"/>
  <c r="O933" i="39"/>
  <c r="L933" i="39"/>
  <c r="P933" i="39"/>
  <c r="Q933" i="39"/>
  <c r="M933" i="39"/>
  <c r="M930" i="39"/>
  <c r="Q930" i="39"/>
  <c r="J930" i="39"/>
  <c r="N930" i="39"/>
  <c r="R930" i="39"/>
  <c r="K930" i="39"/>
  <c r="O930" i="39"/>
  <c r="L930" i="39"/>
  <c r="P930" i="39"/>
  <c r="I927" i="39"/>
  <c r="L927" i="39"/>
  <c r="P927" i="39"/>
  <c r="M927" i="39"/>
  <c r="Q927" i="39"/>
  <c r="J927" i="39"/>
  <c r="N927" i="39"/>
  <c r="R927" i="39"/>
  <c r="K927" i="39"/>
  <c r="O927" i="39"/>
  <c r="J925" i="39"/>
  <c r="N925" i="39"/>
  <c r="R925" i="39"/>
  <c r="K925" i="39"/>
  <c r="O925" i="39"/>
  <c r="L925" i="39"/>
  <c r="P925" i="39"/>
  <c r="M925" i="39"/>
  <c r="Q925" i="39"/>
  <c r="M922" i="39"/>
  <c r="Q922" i="39"/>
  <c r="J922" i="39"/>
  <c r="N922" i="39"/>
  <c r="R922" i="39"/>
  <c r="K922" i="39"/>
  <c r="O922" i="39"/>
  <c r="L922" i="39"/>
  <c r="P922" i="39"/>
  <c r="I919" i="39"/>
  <c r="L919" i="39"/>
  <c r="P919" i="39"/>
  <c r="M919" i="39"/>
  <c r="Q919" i="39"/>
  <c r="J919" i="39"/>
  <c r="N919" i="39"/>
  <c r="R919" i="39"/>
  <c r="O919" i="39"/>
  <c r="K919" i="39"/>
  <c r="J917" i="39"/>
  <c r="N917" i="39"/>
  <c r="R917" i="39"/>
  <c r="K917" i="39"/>
  <c r="O917" i="39"/>
  <c r="L917" i="39"/>
  <c r="P917" i="39"/>
  <c r="Q917" i="39"/>
  <c r="M917" i="39"/>
  <c r="M914" i="39"/>
  <c r="Q914" i="39"/>
  <c r="K914" i="39"/>
  <c r="O914" i="39"/>
  <c r="P914" i="39"/>
  <c r="J914" i="39"/>
  <c r="R914" i="39"/>
  <c r="L914" i="39"/>
  <c r="N914" i="39"/>
  <c r="I911" i="39"/>
  <c r="L911" i="39"/>
  <c r="P911" i="39"/>
  <c r="J911" i="39"/>
  <c r="N911" i="39"/>
  <c r="R911" i="39"/>
  <c r="K911" i="39"/>
  <c r="M911" i="39"/>
  <c r="O911" i="39"/>
  <c r="Q911" i="39"/>
  <c r="J909" i="39"/>
  <c r="N909" i="39"/>
  <c r="R909" i="39"/>
  <c r="L909" i="39"/>
  <c r="P909" i="39"/>
  <c r="M909" i="39"/>
  <c r="O909" i="39"/>
  <c r="Q909" i="39"/>
  <c r="K909" i="39"/>
  <c r="M906" i="39"/>
  <c r="Q906" i="39"/>
  <c r="K906" i="39"/>
  <c r="O906" i="39"/>
  <c r="P906" i="39"/>
  <c r="J906" i="39"/>
  <c r="R906" i="39"/>
  <c r="L906" i="39"/>
  <c r="N906" i="39"/>
  <c r="I903" i="39"/>
  <c r="L903" i="39"/>
  <c r="P903" i="39"/>
  <c r="J903" i="39"/>
  <c r="N903" i="39"/>
  <c r="R903" i="39"/>
  <c r="K903" i="39"/>
  <c r="M903" i="39"/>
  <c r="O903" i="39"/>
  <c r="Q903" i="39"/>
  <c r="J901" i="39"/>
  <c r="N901" i="39"/>
  <c r="R901" i="39"/>
  <c r="L901" i="39"/>
  <c r="P901" i="39"/>
  <c r="M901" i="39"/>
  <c r="O901" i="39"/>
  <c r="Q901" i="39"/>
  <c r="K901" i="39"/>
  <c r="M898" i="39"/>
  <c r="Q898" i="39"/>
  <c r="K898" i="39"/>
  <c r="O898" i="39"/>
  <c r="P898" i="39"/>
  <c r="J898" i="39"/>
  <c r="R898" i="39"/>
  <c r="L898" i="39"/>
  <c r="N898" i="39"/>
  <c r="I895" i="39"/>
  <c r="L895" i="39"/>
  <c r="P895" i="39"/>
  <c r="J895" i="39"/>
  <c r="N895" i="39"/>
  <c r="R895" i="39"/>
  <c r="K895" i="39"/>
  <c r="M895" i="39"/>
  <c r="O895" i="39"/>
  <c r="Q895" i="39"/>
  <c r="J893" i="39"/>
  <c r="N893" i="39"/>
  <c r="R893" i="39"/>
  <c r="L893" i="39"/>
  <c r="P893" i="39"/>
  <c r="M893" i="39"/>
  <c r="O893" i="39"/>
  <c r="Q893" i="39"/>
  <c r="K893" i="39"/>
  <c r="M890" i="39"/>
  <c r="Q890" i="39"/>
  <c r="K890" i="39"/>
  <c r="O890" i="39"/>
  <c r="P890" i="39"/>
  <c r="J890" i="39"/>
  <c r="R890" i="39"/>
  <c r="L890" i="39"/>
  <c r="N890" i="39"/>
  <c r="I887" i="39"/>
  <c r="L887" i="39"/>
  <c r="P887" i="39"/>
  <c r="J887" i="39"/>
  <c r="N887" i="39"/>
  <c r="R887" i="39"/>
  <c r="K887" i="39"/>
  <c r="M887" i="39"/>
  <c r="O887" i="39"/>
  <c r="Q887" i="39"/>
  <c r="J885" i="39"/>
  <c r="N885" i="39"/>
  <c r="R885" i="39"/>
  <c r="L885" i="39"/>
  <c r="P885" i="39"/>
  <c r="M885" i="39"/>
  <c r="O885" i="39"/>
  <c r="Q885" i="39"/>
  <c r="K885" i="39"/>
  <c r="M882" i="39"/>
  <c r="Q882" i="39"/>
  <c r="J882" i="39"/>
  <c r="N882" i="39"/>
  <c r="R882" i="39"/>
  <c r="K882" i="39"/>
  <c r="O882" i="39"/>
  <c r="L882" i="39"/>
  <c r="P882" i="39"/>
  <c r="I879" i="39"/>
  <c r="L879" i="39"/>
  <c r="P879" i="39"/>
  <c r="M879" i="39"/>
  <c r="Q879" i="39"/>
  <c r="J879" i="39"/>
  <c r="N879" i="39"/>
  <c r="R879" i="39"/>
  <c r="K879" i="39"/>
  <c r="O879" i="39"/>
  <c r="J877" i="39"/>
  <c r="N877" i="39"/>
  <c r="R877" i="39"/>
  <c r="K877" i="39"/>
  <c r="O877" i="39"/>
  <c r="L877" i="39"/>
  <c r="P877" i="39"/>
  <c r="M877" i="39"/>
  <c r="Q877" i="39"/>
  <c r="M874" i="39"/>
  <c r="Q874" i="39"/>
  <c r="J874" i="39"/>
  <c r="N874" i="39"/>
  <c r="R874" i="39"/>
  <c r="K874" i="39"/>
  <c r="O874" i="39"/>
  <c r="P874" i="39"/>
  <c r="L874" i="39"/>
  <c r="I871" i="39"/>
  <c r="L871" i="39"/>
  <c r="P871" i="39"/>
  <c r="M871" i="39"/>
  <c r="Q871" i="39"/>
  <c r="J871" i="39"/>
  <c r="N871" i="39"/>
  <c r="R871" i="39"/>
  <c r="K871" i="39"/>
  <c r="O871" i="39"/>
  <c r="J869" i="39"/>
  <c r="N869" i="39"/>
  <c r="R869" i="39"/>
  <c r="K869" i="39"/>
  <c r="O869" i="39"/>
  <c r="L869" i="39"/>
  <c r="P869" i="39"/>
  <c r="M869" i="39"/>
  <c r="Q869" i="39"/>
  <c r="M866" i="39"/>
  <c r="Q866" i="39"/>
  <c r="J866" i="39"/>
  <c r="N866" i="39"/>
  <c r="R866" i="39"/>
  <c r="K866" i="39"/>
  <c r="O866" i="39"/>
  <c r="L866" i="39"/>
  <c r="P866" i="39"/>
  <c r="I863" i="39"/>
  <c r="L863" i="39"/>
  <c r="P863" i="39"/>
  <c r="M863" i="39"/>
  <c r="Q863" i="39"/>
  <c r="J863" i="39"/>
  <c r="N863" i="39"/>
  <c r="R863" i="39"/>
  <c r="K863" i="39"/>
  <c r="O863" i="39"/>
  <c r="J861" i="39"/>
  <c r="N861" i="39"/>
  <c r="R861" i="39"/>
  <c r="K861" i="39"/>
  <c r="O861" i="39"/>
  <c r="L861" i="39"/>
  <c r="P861" i="39"/>
  <c r="M861" i="39"/>
  <c r="Q861" i="39"/>
  <c r="M858" i="39"/>
  <c r="Q858" i="39"/>
  <c r="J858" i="39"/>
  <c r="N858" i="39"/>
  <c r="R858" i="39"/>
  <c r="K858" i="39"/>
  <c r="O858" i="39"/>
  <c r="P858" i="39"/>
  <c r="L858" i="39"/>
  <c r="I855" i="39"/>
  <c r="L855" i="39"/>
  <c r="P855" i="39"/>
  <c r="M855" i="39"/>
  <c r="Q855" i="39"/>
  <c r="J855" i="39"/>
  <c r="N855" i="39"/>
  <c r="R855" i="39"/>
  <c r="K855" i="39"/>
  <c r="O855" i="39"/>
  <c r="I854" i="39"/>
  <c r="J853" i="39"/>
  <c r="N853" i="39"/>
  <c r="R853" i="39"/>
  <c r="K853" i="39"/>
  <c r="O853" i="39"/>
  <c r="L853" i="39"/>
  <c r="P853" i="39"/>
  <c r="M853" i="39"/>
  <c r="Q853" i="39"/>
  <c r="M850" i="39"/>
  <c r="Q850" i="39"/>
  <c r="J850" i="39"/>
  <c r="N850" i="39"/>
  <c r="R850" i="39"/>
  <c r="K850" i="39"/>
  <c r="O850" i="39"/>
  <c r="L850" i="39"/>
  <c r="P850" i="39"/>
  <c r="I847" i="39"/>
  <c r="L847" i="39"/>
  <c r="P847" i="39"/>
  <c r="M847" i="39"/>
  <c r="Q847" i="39"/>
  <c r="J847" i="39"/>
  <c r="N847" i="39"/>
  <c r="R847" i="39"/>
  <c r="K847" i="39"/>
  <c r="O847" i="39"/>
  <c r="I846" i="39"/>
  <c r="J845" i="39"/>
  <c r="N845" i="39"/>
  <c r="R845" i="39"/>
  <c r="K845" i="39"/>
  <c r="O845" i="39"/>
  <c r="L845" i="39"/>
  <c r="P845" i="39"/>
  <c r="M845" i="39"/>
  <c r="Q845" i="39"/>
  <c r="M842" i="39"/>
  <c r="Q842" i="39"/>
  <c r="J842" i="39"/>
  <c r="N842" i="39"/>
  <c r="R842" i="39"/>
  <c r="K842" i="39"/>
  <c r="O842" i="39"/>
  <c r="P842" i="39"/>
  <c r="L842" i="39"/>
  <c r="I841" i="39"/>
  <c r="I839" i="39"/>
  <c r="L839" i="39"/>
  <c r="P839" i="39"/>
  <c r="M839" i="39"/>
  <c r="Q839" i="39"/>
  <c r="J839" i="39"/>
  <c r="N839" i="39"/>
  <c r="R839" i="39"/>
  <c r="K839" i="39"/>
  <c r="O839" i="39"/>
  <c r="I838" i="39"/>
  <c r="J837" i="39"/>
  <c r="N837" i="39"/>
  <c r="R837" i="39"/>
  <c r="K837" i="39"/>
  <c r="O837" i="39"/>
  <c r="L837" i="39"/>
  <c r="P837" i="39"/>
  <c r="M837" i="39"/>
  <c r="Q837" i="39"/>
  <c r="M834" i="39"/>
  <c r="Q834" i="39"/>
  <c r="J834" i="39"/>
  <c r="N834" i="39"/>
  <c r="R834" i="39"/>
  <c r="K834" i="39"/>
  <c r="O834" i="39"/>
  <c r="L834" i="39"/>
  <c r="P834" i="39"/>
  <c r="I831" i="39"/>
  <c r="L831" i="39"/>
  <c r="P831" i="39"/>
  <c r="M831" i="39"/>
  <c r="Q831" i="39"/>
  <c r="J831" i="39"/>
  <c r="N831" i="39"/>
  <c r="R831" i="39"/>
  <c r="K831" i="39"/>
  <c r="O831" i="39"/>
  <c r="I830" i="39"/>
  <c r="J829" i="39"/>
  <c r="N829" i="39"/>
  <c r="R829" i="39"/>
  <c r="K829" i="39"/>
  <c r="O829" i="39"/>
  <c r="L829" i="39"/>
  <c r="P829" i="39"/>
  <c r="M829" i="39"/>
  <c r="Q829" i="39"/>
  <c r="M826" i="39"/>
  <c r="Q826" i="39"/>
  <c r="J826" i="39"/>
  <c r="N826" i="39"/>
  <c r="R826" i="39"/>
  <c r="K826" i="39"/>
  <c r="O826" i="39"/>
  <c r="P826" i="39"/>
  <c r="L826" i="39"/>
  <c r="I823" i="39"/>
  <c r="L823" i="39"/>
  <c r="P823" i="39"/>
  <c r="M823" i="39"/>
  <c r="Q823" i="39"/>
  <c r="J823" i="39"/>
  <c r="N823" i="39"/>
  <c r="R823" i="39"/>
  <c r="K823" i="39"/>
  <c r="O823" i="39"/>
  <c r="I822" i="39"/>
  <c r="J821" i="39"/>
  <c r="N821" i="39"/>
  <c r="R821" i="39"/>
  <c r="K821" i="39"/>
  <c r="O821" i="39"/>
  <c r="L821" i="39"/>
  <c r="P821" i="39"/>
  <c r="M821" i="39"/>
  <c r="Q821" i="39"/>
  <c r="M818" i="39"/>
  <c r="Q818" i="39"/>
  <c r="J818" i="39"/>
  <c r="N818" i="39"/>
  <c r="R818" i="39"/>
  <c r="K818" i="39"/>
  <c r="O818" i="39"/>
  <c r="L818" i="39"/>
  <c r="P818" i="39"/>
  <c r="I815" i="39"/>
  <c r="L815" i="39"/>
  <c r="P815" i="39"/>
  <c r="M815" i="39"/>
  <c r="Q815" i="39"/>
  <c r="J815" i="39"/>
  <c r="N815" i="39"/>
  <c r="R815" i="39"/>
  <c r="K815" i="39"/>
  <c r="O815" i="39"/>
  <c r="I814" i="39"/>
  <c r="J813" i="39"/>
  <c r="N813" i="39"/>
  <c r="R813" i="39"/>
  <c r="K813" i="39"/>
  <c r="O813" i="39"/>
  <c r="L813" i="39"/>
  <c r="P813" i="39"/>
  <c r="M813" i="39"/>
  <c r="Q813" i="39"/>
  <c r="M810" i="39"/>
  <c r="Q810" i="39"/>
  <c r="J810" i="39"/>
  <c r="N810" i="39"/>
  <c r="R810" i="39"/>
  <c r="K810" i="39"/>
  <c r="O810" i="39"/>
  <c r="P810" i="39"/>
  <c r="L810" i="39"/>
  <c r="I807" i="39"/>
  <c r="L807" i="39"/>
  <c r="P807" i="39"/>
  <c r="M807" i="39"/>
  <c r="Q807" i="39"/>
  <c r="J807" i="39"/>
  <c r="N807" i="39"/>
  <c r="R807" i="39"/>
  <c r="K807" i="39"/>
  <c r="O807" i="39"/>
  <c r="I806" i="39"/>
  <c r="J805" i="39"/>
  <c r="N805" i="39"/>
  <c r="R805" i="39"/>
  <c r="K805" i="39"/>
  <c r="O805" i="39"/>
  <c r="L805" i="39"/>
  <c r="P805" i="39"/>
  <c r="M805" i="39"/>
  <c r="Q805" i="39"/>
  <c r="M802" i="39"/>
  <c r="Q802" i="39"/>
  <c r="J802" i="39"/>
  <c r="N802" i="39"/>
  <c r="R802" i="39"/>
  <c r="K802" i="39"/>
  <c r="O802" i="39"/>
  <c r="L802" i="39"/>
  <c r="P802" i="39"/>
  <c r="I799" i="39"/>
  <c r="L799" i="39"/>
  <c r="P799" i="39"/>
  <c r="M799" i="39"/>
  <c r="Q799" i="39"/>
  <c r="J799" i="39"/>
  <c r="N799" i="39"/>
  <c r="R799" i="39"/>
  <c r="K799" i="39"/>
  <c r="O799" i="39"/>
  <c r="I798" i="39"/>
  <c r="J797" i="39"/>
  <c r="N797" i="39"/>
  <c r="R797" i="39"/>
  <c r="K797" i="39"/>
  <c r="O797" i="39"/>
  <c r="L797" i="39"/>
  <c r="P797" i="39"/>
  <c r="M797" i="39"/>
  <c r="Q797" i="39"/>
  <c r="M794" i="39"/>
  <c r="Q794" i="39"/>
  <c r="J794" i="39"/>
  <c r="N794" i="39"/>
  <c r="R794" i="39"/>
  <c r="K794" i="39"/>
  <c r="O794" i="39"/>
  <c r="P794" i="39"/>
  <c r="L794" i="39"/>
  <c r="I791" i="39"/>
  <c r="L791" i="39"/>
  <c r="P791" i="39"/>
  <c r="M791" i="39"/>
  <c r="Q791" i="39"/>
  <c r="J791" i="39"/>
  <c r="N791" i="39"/>
  <c r="R791" i="39"/>
  <c r="K791" i="39"/>
  <c r="O791" i="39"/>
  <c r="I790" i="39"/>
  <c r="J789" i="39"/>
  <c r="N789" i="39"/>
  <c r="R789" i="39"/>
  <c r="K789" i="39"/>
  <c r="O789" i="39"/>
  <c r="L789" i="39"/>
  <c r="P789" i="39"/>
  <c r="M789" i="39"/>
  <c r="Q789" i="39"/>
  <c r="M786" i="39"/>
  <c r="Q786" i="39"/>
  <c r="J786" i="39"/>
  <c r="N786" i="39"/>
  <c r="R786" i="39"/>
  <c r="K786" i="39"/>
  <c r="O786" i="39"/>
  <c r="L786" i="39"/>
  <c r="P786" i="39"/>
  <c r="I783" i="39"/>
  <c r="L783" i="39"/>
  <c r="P783" i="39"/>
  <c r="M783" i="39"/>
  <c r="Q783" i="39"/>
  <c r="J783" i="39"/>
  <c r="N783" i="39"/>
  <c r="R783" i="39"/>
  <c r="K783" i="39"/>
  <c r="O783" i="39"/>
  <c r="I782" i="39"/>
  <c r="J781" i="39"/>
  <c r="N781" i="39"/>
  <c r="R781" i="39"/>
  <c r="K781" i="39"/>
  <c r="O781" i="39"/>
  <c r="L781" i="39"/>
  <c r="P781" i="39"/>
  <c r="M781" i="39"/>
  <c r="Q781" i="39"/>
  <c r="M778" i="39"/>
  <c r="Q778" i="39"/>
  <c r="J778" i="39"/>
  <c r="N778" i="39"/>
  <c r="R778" i="39"/>
  <c r="K778" i="39"/>
  <c r="O778" i="39"/>
  <c r="P778" i="39"/>
  <c r="L778" i="39"/>
  <c r="I775" i="39"/>
  <c r="L775" i="39"/>
  <c r="P775" i="39"/>
  <c r="M775" i="39"/>
  <c r="Q775" i="39"/>
  <c r="J775" i="39"/>
  <c r="N775" i="39"/>
  <c r="R775" i="39"/>
  <c r="K775" i="39"/>
  <c r="O775" i="39"/>
  <c r="I774" i="39"/>
  <c r="J773" i="39"/>
  <c r="N773" i="39"/>
  <c r="R773" i="39"/>
  <c r="K773" i="39"/>
  <c r="O773" i="39"/>
  <c r="L773" i="39"/>
  <c r="P773" i="39"/>
  <c r="M773" i="39"/>
  <c r="Q773" i="39"/>
  <c r="M770" i="39"/>
  <c r="Q770" i="39"/>
  <c r="J770" i="39"/>
  <c r="N770" i="39"/>
  <c r="R770" i="39"/>
  <c r="K770" i="39"/>
  <c r="O770" i="39"/>
  <c r="L770" i="39"/>
  <c r="P770" i="39"/>
  <c r="I767" i="39"/>
  <c r="L767" i="39"/>
  <c r="P767" i="39"/>
  <c r="M767" i="39"/>
  <c r="Q767" i="39"/>
  <c r="J767" i="39"/>
  <c r="N767" i="39"/>
  <c r="R767" i="39"/>
  <c r="K767" i="39"/>
  <c r="O767" i="39"/>
  <c r="J765" i="39"/>
  <c r="N765" i="39"/>
  <c r="R765" i="39"/>
  <c r="K765" i="39"/>
  <c r="O765" i="39"/>
  <c r="L765" i="39"/>
  <c r="P765" i="39"/>
  <c r="M765" i="39"/>
  <c r="Q765" i="39"/>
  <c r="M762" i="39"/>
  <c r="Q762" i="39"/>
  <c r="J762" i="39"/>
  <c r="N762" i="39"/>
  <c r="R762" i="39"/>
  <c r="K762" i="39"/>
  <c r="O762" i="39"/>
  <c r="P762" i="39"/>
  <c r="L762" i="39"/>
  <c r="K760" i="39"/>
  <c r="O760" i="39"/>
  <c r="L760" i="39"/>
  <c r="P760" i="39"/>
  <c r="M760" i="39"/>
  <c r="Q760" i="39"/>
  <c r="R760" i="39"/>
  <c r="J760" i="39"/>
  <c r="N760" i="39"/>
  <c r="J757" i="39"/>
  <c r="N757" i="39"/>
  <c r="R757" i="39"/>
  <c r="K757" i="39"/>
  <c r="O757" i="39"/>
  <c r="L757" i="39"/>
  <c r="P757" i="39"/>
  <c r="M757" i="39"/>
  <c r="Q757" i="39"/>
  <c r="M754" i="39"/>
  <c r="Q754" i="39"/>
  <c r="J754" i="39"/>
  <c r="N754" i="39"/>
  <c r="R754" i="39"/>
  <c r="K754" i="39"/>
  <c r="O754" i="39"/>
  <c r="L754" i="39"/>
  <c r="P754" i="39"/>
  <c r="K752" i="39"/>
  <c r="O752" i="39"/>
  <c r="L752" i="39"/>
  <c r="P752" i="39"/>
  <c r="M752" i="39"/>
  <c r="Q752" i="39"/>
  <c r="J752" i="39"/>
  <c r="N752" i="39"/>
  <c r="R752" i="39"/>
  <c r="J749" i="39"/>
  <c r="N749" i="39"/>
  <c r="R749" i="39"/>
  <c r="K749" i="39"/>
  <c r="O749" i="39"/>
  <c r="L749" i="39"/>
  <c r="P749" i="39"/>
  <c r="M749" i="39"/>
  <c r="Q749" i="39"/>
  <c r="L747" i="39"/>
  <c r="P747" i="39"/>
  <c r="M747" i="39"/>
  <c r="Q747" i="39"/>
  <c r="J747" i="39"/>
  <c r="N747" i="39"/>
  <c r="R747" i="39"/>
  <c r="K747" i="39"/>
  <c r="O747" i="39"/>
  <c r="K744" i="39"/>
  <c r="O744" i="39"/>
  <c r="L744" i="39"/>
  <c r="P744" i="39"/>
  <c r="M744" i="39"/>
  <c r="Q744" i="39"/>
  <c r="R744" i="39"/>
  <c r="J744" i="39"/>
  <c r="N744" i="39"/>
  <c r="J741" i="39"/>
  <c r="N741" i="39"/>
  <c r="R741" i="39"/>
  <c r="K741" i="39"/>
  <c r="O741" i="39"/>
  <c r="L741" i="39"/>
  <c r="P741" i="39"/>
  <c r="M741" i="39"/>
  <c r="Q741" i="39"/>
  <c r="L739" i="39"/>
  <c r="P739" i="39"/>
  <c r="M739" i="39"/>
  <c r="Q739" i="39"/>
  <c r="J739" i="39"/>
  <c r="N739" i="39"/>
  <c r="R739" i="39"/>
  <c r="O739" i="39"/>
  <c r="K739" i="39"/>
  <c r="K736" i="39"/>
  <c r="O736" i="39"/>
  <c r="L736" i="39"/>
  <c r="P736" i="39"/>
  <c r="M736" i="39"/>
  <c r="Q736" i="39"/>
  <c r="J736" i="39"/>
  <c r="N736" i="39"/>
  <c r="R736" i="39"/>
  <c r="J733" i="39"/>
  <c r="N733" i="39"/>
  <c r="R733" i="39"/>
  <c r="K733" i="39"/>
  <c r="O733" i="39"/>
  <c r="L733" i="39"/>
  <c r="P733" i="39"/>
  <c r="M733" i="39"/>
  <c r="Q733" i="39"/>
  <c r="L731" i="39"/>
  <c r="P731" i="39"/>
  <c r="M731" i="39"/>
  <c r="Q731" i="39"/>
  <c r="J731" i="39"/>
  <c r="N731" i="39"/>
  <c r="R731" i="39"/>
  <c r="K731" i="39"/>
  <c r="O731" i="39"/>
  <c r="K728" i="39"/>
  <c r="O728" i="39"/>
  <c r="L728" i="39"/>
  <c r="P728" i="39"/>
  <c r="M728" i="39"/>
  <c r="Q728" i="39"/>
  <c r="R728" i="39"/>
  <c r="J728" i="39"/>
  <c r="N728" i="39"/>
  <c r="J725" i="39"/>
  <c r="N725" i="39"/>
  <c r="R725" i="39"/>
  <c r="K725" i="39"/>
  <c r="O725" i="39"/>
  <c r="L725" i="39"/>
  <c r="P725" i="39"/>
  <c r="M725" i="39"/>
  <c r="Q725" i="39"/>
  <c r="L723" i="39"/>
  <c r="P723" i="39"/>
  <c r="M723" i="39"/>
  <c r="Q723" i="39"/>
  <c r="J723" i="39"/>
  <c r="N723" i="39"/>
  <c r="R723" i="39"/>
  <c r="O723" i="39"/>
  <c r="K723" i="39"/>
  <c r="K720" i="39"/>
  <c r="O720" i="39"/>
  <c r="L720" i="39"/>
  <c r="P720" i="39"/>
  <c r="M720" i="39"/>
  <c r="Q720" i="39"/>
  <c r="J720" i="39"/>
  <c r="N720" i="39"/>
  <c r="R720" i="39"/>
  <c r="J717" i="39"/>
  <c r="N717" i="39"/>
  <c r="R717" i="39"/>
  <c r="K717" i="39"/>
  <c r="O717" i="39"/>
  <c r="L717" i="39"/>
  <c r="P717" i="39"/>
  <c r="M717" i="39"/>
  <c r="Q717" i="39"/>
  <c r="L715" i="39"/>
  <c r="P715" i="39"/>
  <c r="M715" i="39"/>
  <c r="Q715" i="39"/>
  <c r="J715" i="39"/>
  <c r="N715" i="39"/>
  <c r="R715" i="39"/>
  <c r="K715" i="39"/>
  <c r="O715" i="39"/>
  <c r="K712" i="39"/>
  <c r="O712" i="39"/>
  <c r="L712" i="39"/>
  <c r="P712" i="39"/>
  <c r="M712" i="39"/>
  <c r="Q712" i="39"/>
  <c r="R712" i="39"/>
  <c r="J712" i="39"/>
  <c r="N712" i="39"/>
  <c r="M710" i="39"/>
  <c r="Q710" i="39"/>
  <c r="J710" i="39"/>
  <c r="N710" i="39"/>
  <c r="R710" i="39"/>
  <c r="K710" i="39"/>
  <c r="O710" i="39"/>
  <c r="L710" i="39"/>
  <c r="P710" i="39"/>
  <c r="I704" i="39"/>
  <c r="K704" i="39"/>
  <c r="O704" i="39"/>
  <c r="L704" i="39"/>
  <c r="P704" i="39"/>
  <c r="M704" i="39"/>
  <c r="Q704" i="39"/>
  <c r="J704" i="39"/>
  <c r="N704" i="39"/>
  <c r="R704" i="39"/>
  <c r="I696" i="39"/>
  <c r="K696" i="39"/>
  <c r="O696" i="39"/>
  <c r="L696" i="39"/>
  <c r="P696" i="39"/>
  <c r="M696" i="39"/>
  <c r="Q696" i="39"/>
  <c r="R696" i="39"/>
  <c r="J696" i="39"/>
  <c r="N696" i="39"/>
  <c r="I688" i="39"/>
  <c r="K688" i="39"/>
  <c r="O688" i="39"/>
  <c r="L688" i="39"/>
  <c r="P688" i="39"/>
  <c r="M688" i="39"/>
  <c r="Q688" i="39"/>
  <c r="J688" i="39"/>
  <c r="N688" i="39"/>
  <c r="R688" i="39"/>
  <c r="I680" i="39"/>
  <c r="K680" i="39"/>
  <c r="O680" i="39"/>
  <c r="L680" i="39"/>
  <c r="P680" i="39"/>
  <c r="M680" i="39"/>
  <c r="Q680" i="39"/>
  <c r="R680" i="39"/>
  <c r="J680" i="39"/>
  <c r="N680" i="39"/>
  <c r="J677" i="39"/>
  <c r="N677" i="39"/>
  <c r="R677" i="39"/>
  <c r="K677" i="39"/>
  <c r="O677" i="39"/>
  <c r="L677" i="39"/>
  <c r="P677" i="39"/>
  <c r="M677" i="39"/>
  <c r="Q677" i="39"/>
  <c r="I671" i="39"/>
  <c r="L671" i="39"/>
  <c r="P671" i="39"/>
  <c r="M671" i="39"/>
  <c r="Q671" i="39"/>
  <c r="J671" i="39"/>
  <c r="N671" i="39"/>
  <c r="R671" i="39"/>
  <c r="K671" i="39"/>
  <c r="O671" i="39"/>
  <c r="I663" i="39"/>
  <c r="L663" i="39"/>
  <c r="P663" i="39"/>
  <c r="M663" i="39"/>
  <c r="Q663" i="39"/>
  <c r="J663" i="39"/>
  <c r="N663" i="39"/>
  <c r="R663" i="39"/>
  <c r="K663" i="39"/>
  <c r="O663" i="39"/>
  <c r="I655" i="39"/>
  <c r="L655" i="39"/>
  <c r="P655" i="39"/>
  <c r="M655" i="39"/>
  <c r="Q655" i="39"/>
  <c r="J655" i="39"/>
  <c r="N655" i="39"/>
  <c r="R655" i="39"/>
  <c r="K655" i="39"/>
  <c r="O655" i="39"/>
  <c r="K652" i="39"/>
  <c r="J652" i="39"/>
  <c r="O652" i="39"/>
  <c r="L652" i="39"/>
  <c r="P652" i="39"/>
  <c r="M652" i="39"/>
  <c r="Q652" i="39"/>
  <c r="N652" i="39"/>
  <c r="R652" i="39"/>
  <c r="M650" i="39"/>
  <c r="Q650" i="39"/>
  <c r="K650" i="39"/>
  <c r="O650" i="39"/>
  <c r="L650" i="39"/>
  <c r="N650" i="39"/>
  <c r="P650" i="39"/>
  <c r="J650" i="39"/>
  <c r="R650" i="39"/>
  <c r="J637" i="39"/>
  <c r="N637" i="39"/>
  <c r="R637" i="39"/>
  <c r="K637" i="39"/>
  <c r="O637" i="39"/>
  <c r="L637" i="39"/>
  <c r="P637" i="39"/>
  <c r="M637" i="39"/>
  <c r="Q637" i="39"/>
  <c r="I634" i="39"/>
  <c r="M634" i="39"/>
  <c r="Q634" i="39"/>
  <c r="J634" i="39"/>
  <c r="N634" i="39"/>
  <c r="R634" i="39"/>
  <c r="K634" i="39"/>
  <c r="O634" i="39"/>
  <c r="L634" i="39"/>
  <c r="P634" i="39"/>
  <c r="K632" i="39"/>
  <c r="O632" i="39"/>
  <c r="L632" i="39"/>
  <c r="P632" i="39"/>
  <c r="M632" i="39"/>
  <c r="Q632" i="39"/>
  <c r="J632" i="39"/>
  <c r="N632" i="39"/>
  <c r="R632" i="39"/>
  <c r="J629" i="39"/>
  <c r="N629" i="39"/>
  <c r="R629" i="39"/>
  <c r="K629" i="39"/>
  <c r="O629" i="39"/>
  <c r="L629" i="39"/>
  <c r="P629" i="39"/>
  <c r="Q629" i="39"/>
  <c r="M629" i="39"/>
  <c r="I626" i="39"/>
  <c r="M626" i="39"/>
  <c r="Q626" i="39"/>
  <c r="J626" i="39"/>
  <c r="N626" i="39"/>
  <c r="R626" i="39"/>
  <c r="K626" i="39"/>
  <c r="O626" i="39"/>
  <c r="L626" i="39"/>
  <c r="P626" i="39"/>
  <c r="K624" i="39"/>
  <c r="O624" i="39"/>
  <c r="L624" i="39"/>
  <c r="P624" i="39"/>
  <c r="M624" i="39"/>
  <c r="Q624" i="39"/>
  <c r="N624" i="39"/>
  <c r="R624" i="39"/>
  <c r="J624" i="39"/>
  <c r="J621" i="39"/>
  <c r="N621" i="39"/>
  <c r="R621" i="39"/>
  <c r="K621" i="39"/>
  <c r="O621" i="39"/>
  <c r="L621" i="39"/>
  <c r="P621" i="39"/>
  <c r="M621" i="39"/>
  <c r="Q621" i="39"/>
  <c r="I618" i="39"/>
  <c r="M618" i="39"/>
  <c r="Q618" i="39"/>
  <c r="J618" i="39"/>
  <c r="N618" i="39"/>
  <c r="R618" i="39"/>
  <c r="K618" i="39"/>
  <c r="O618" i="39"/>
  <c r="L618" i="39"/>
  <c r="P618" i="39"/>
  <c r="K616" i="39"/>
  <c r="O616" i="39"/>
  <c r="L616" i="39"/>
  <c r="P616" i="39"/>
  <c r="M616" i="39"/>
  <c r="Q616" i="39"/>
  <c r="J616" i="39"/>
  <c r="N616" i="39"/>
  <c r="R616" i="39"/>
  <c r="J613" i="39"/>
  <c r="N613" i="39"/>
  <c r="R613" i="39"/>
  <c r="K613" i="39"/>
  <c r="O613" i="39"/>
  <c r="L613" i="39"/>
  <c r="P613" i="39"/>
  <c r="Q613" i="39"/>
  <c r="M613" i="39"/>
  <c r="I610" i="39"/>
  <c r="M610" i="39"/>
  <c r="Q610" i="39"/>
  <c r="J610" i="39"/>
  <c r="N610" i="39"/>
  <c r="R610" i="39"/>
  <c r="K610" i="39"/>
  <c r="O610" i="39"/>
  <c r="L610" i="39"/>
  <c r="P610" i="39"/>
  <c r="K608" i="39"/>
  <c r="O608" i="39"/>
  <c r="L608" i="39"/>
  <c r="P608" i="39"/>
  <c r="M608" i="39"/>
  <c r="Q608" i="39"/>
  <c r="N608" i="39"/>
  <c r="R608" i="39"/>
  <c r="J608" i="39"/>
  <c r="J605" i="39"/>
  <c r="N605" i="39"/>
  <c r="R605" i="39"/>
  <c r="K605" i="39"/>
  <c r="O605" i="39"/>
  <c r="L605" i="39"/>
  <c r="P605" i="39"/>
  <c r="M605" i="39"/>
  <c r="Q605" i="39"/>
  <c r="I602" i="39"/>
  <c r="M602" i="39"/>
  <c r="Q602" i="39"/>
  <c r="J602" i="39"/>
  <c r="N602" i="39"/>
  <c r="R602" i="39"/>
  <c r="K602" i="39"/>
  <c r="O602" i="39"/>
  <c r="L602" i="39"/>
  <c r="P602" i="39"/>
  <c r="K600" i="39"/>
  <c r="O600" i="39"/>
  <c r="L600" i="39"/>
  <c r="P600" i="39"/>
  <c r="M600" i="39"/>
  <c r="Q600" i="39"/>
  <c r="J600" i="39"/>
  <c r="N600" i="39"/>
  <c r="R600" i="39"/>
  <c r="J597" i="39"/>
  <c r="N597" i="39"/>
  <c r="R597" i="39"/>
  <c r="K597" i="39"/>
  <c r="O597" i="39"/>
  <c r="L597" i="39"/>
  <c r="P597" i="39"/>
  <c r="Q597" i="39"/>
  <c r="M597" i="39"/>
  <c r="I594" i="39"/>
  <c r="M594" i="39"/>
  <c r="Q594" i="39"/>
  <c r="J594" i="39"/>
  <c r="N594" i="39"/>
  <c r="R594" i="39"/>
  <c r="K594" i="39"/>
  <c r="O594" i="39"/>
  <c r="L594" i="39"/>
  <c r="P594" i="39"/>
  <c r="K592" i="39"/>
  <c r="O592" i="39"/>
  <c r="L592" i="39"/>
  <c r="P592" i="39"/>
  <c r="M592" i="39"/>
  <c r="Q592" i="39"/>
  <c r="N592" i="39"/>
  <c r="R592" i="39"/>
  <c r="J592" i="39"/>
  <c r="J589" i="39"/>
  <c r="N589" i="39"/>
  <c r="R589" i="39"/>
  <c r="K589" i="39"/>
  <c r="O589" i="39"/>
  <c r="L589" i="39"/>
  <c r="P589" i="39"/>
  <c r="M589" i="39"/>
  <c r="Q589" i="39"/>
  <c r="I586" i="39"/>
  <c r="M586" i="39"/>
  <c r="Q586" i="39"/>
  <c r="J586" i="39"/>
  <c r="N586" i="39"/>
  <c r="R586" i="39"/>
  <c r="K586" i="39"/>
  <c r="O586" i="39"/>
  <c r="L586" i="39"/>
  <c r="P586" i="39"/>
  <c r="K584" i="39"/>
  <c r="O584" i="39"/>
  <c r="L584" i="39"/>
  <c r="P584" i="39"/>
  <c r="M584" i="39"/>
  <c r="Q584" i="39"/>
  <c r="J584" i="39"/>
  <c r="N584" i="39"/>
  <c r="R584" i="39"/>
  <c r="J581" i="39"/>
  <c r="N581" i="39"/>
  <c r="R581" i="39"/>
  <c r="K581" i="39"/>
  <c r="O581" i="39"/>
  <c r="L581" i="39"/>
  <c r="P581" i="39"/>
  <c r="Q581" i="39"/>
  <c r="M581" i="39"/>
  <c r="I578" i="39"/>
  <c r="M578" i="39"/>
  <c r="Q578" i="39"/>
  <c r="J578" i="39"/>
  <c r="N578" i="39"/>
  <c r="R578" i="39"/>
  <c r="K578" i="39"/>
  <c r="O578" i="39"/>
  <c r="L578" i="39"/>
  <c r="P578" i="39"/>
  <c r="K576" i="39"/>
  <c r="O576" i="39"/>
  <c r="L576" i="39"/>
  <c r="P576" i="39"/>
  <c r="M576" i="39"/>
  <c r="Q576" i="39"/>
  <c r="N576" i="39"/>
  <c r="R576" i="39"/>
  <c r="J576" i="39"/>
  <c r="J573" i="39"/>
  <c r="N573" i="39"/>
  <c r="R573" i="39"/>
  <c r="K573" i="39"/>
  <c r="O573" i="39"/>
  <c r="L573" i="39"/>
  <c r="P573" i="39"/>
  <c r="M573" i="39"/>
  <c r="Q573" i="39"/>
  <c r="I570" i="39"/>
  <c r="M570" i="39"/>
  <c r="Q570" i="39"/>
  <c r="J570" i="39"/>
  <c r="N570" i="39"/>
  <c r="R570" i="39"/>
  <c r="K570" i="39"/>
  <c r="O570" i="39"/>
  <c r="L570" i="39"/>
  <c r="P570" i="39"/>
  <c r="K568" i="39"/>
  <c r="O568" i="39"/>
  <c r="L568" i="39"/>
  <c r="P568" i="39"/>
  <c r="M568" i="39"/>
  <c r="Q568" i="39"/>
  <c r="J568" i="39"/>
  <c r="N568" i="39"/>
  <c r="R568" i="39"/>
  <c r="J565" i="39"/>
  <c r="N565" i="39"/>
  <c r="R565" i="39"/>
  <c r="K565" i="39"/>
  <c r="O565" i="39"/>
  <c r="L565" i="39"/>
  <c r="P565" i="39"/>
  <c r="Q565" i="39"/>
  <c r="M565" i="39"/>
  <c r="I562" i="39"/>
  <c r="M562" i="39"/>
  <c r="Q562" i="39"/>
  <c r="J562" i="39"/>
  <c r="N562" i="39"/>
  <c r="R562" i="39"/>
  <c r="K562" i="39"/>
  <c r="O562" i="39"/>
  <c r="L562" i="39"/>
  <c r="P562" i="39"/>
  <c r="K560" i="39"/>
  <c r="O560" i="39"/>
  <c r="L560" i="39"/>
  <c r="P560" i="39"/>
  <c r="M560" i="39"/>
  <c r="Q560" i="39"/>
  <c r="N560" i="39"/>
  <c r="R560" i="39"/>
  <c r="J560" i="39"/>
  <c r="J557" i="39"/>
  <c r="N557" i="39"/>
  <c r="R557" i="39"/>
  <c r="K557" i="39"/>
  <c r="O557" i="39"/>
  <c r="L557" i="39"/>
  <c r="P557" i="39"/>
  <c r="M557" i="39"/>
  <c r="Q557" i="39"/>
  <c r="I554" i="39"/>
  <c r="M554" i="39"/>
  <c r="Q554" i="39"/>
  <c r="J554" i="39"/>
  <c r="N554" i="39"/>
  <c r="R554" i="39"/>
  <c r="K554" i="39"/>
  <c r="O554" i="39"/>
  <c r="L554" i="39"/>
  <c r="P554" i="39"/>
  <c r="K552" i="39"/>
  <c r="O552" i="39"/>
  <c r="L552" i="39"/>
  <c r="P552" i="39"/>
  <c r="M552" i="39"/>
  <c r="Q552" i="39"/>
  <c r="J552" i="39"/>
  <c r="N552" i="39"/>
  <c r="R552" i="39"/>
  <c r="J549" i="39"/>
  <c r="N549" i="39"/>
  <c r="R549" i="39"/>
  <c r="K549" i="39"/>
  <c r="O549" i="39"/>
  <c r="L549" i="39"/>
  <c r="P549" i="39"/>
  <c r="Q549" i="39"/>
  <c r="M549" i="39"/>
  <c r="I546" i="39"/>
  <c r="M546" i="39"/>
  <c r="Q546" i="39"/>
  <c r="J546" i="39"/>
  <c r="N546" i="39"/>
  <c r="R546" i="39"/>
  <c r="K546" i="39"/>
  <c r="O546" i="39"/>
  <c r="L546" i="39"/>
  <c r="P546" i="39"/>
  <c r="K543" i="39"/>
  <c r="O543" i="39"/>
  <c r="L543" i="39"/>
  <c r="P543" i="39"/>
  <c r="M543" i="39"/>
  <c r="Q543" i="39"/>
  <c r="N543" i="39"/>
  <c r="R543" i="39"/>
  <c r="J543" i="39"/>
  <c r="J540" i="39"/>
  <c r="N540" i="39"/>
  <c r="R540" i="39"/>
  <c r="L540" i="39"/>
  <c r="P540" i="39"/>
  <c r="Q540" i="39"/>
  <c r="K540" i="39"/>
  <c r="M540" i="39"/>
  <c r="O540" i="39"/>
  <c r="I537" i="39"/>
  <c r="M537" i="39"/>
  <c r="Q537" i="39"/>
  <c r="K537" i="39"/>
  <c r="O537" i="39"/>
  <c r="L537" i="39"/>
  <c r="N537" i="39"/>
  <c r="P537" i="39"/>
  <c r="J537" i="39"/>
  <c r="R537" i="39"/>
  <c r="K535" i="39"/>
  <c r="O535" i="39"/>
  <c r="M535" i="39"/>
  <c r="Q535" i="39"/>
  <c r="N535" i="39"/>
  <c r="P535" i="39"/>
  <c r="J535" i="39"/>
  <c r="R535" i="39"/>
  <c r="L535" i="39"/>
  <c r="J531" i="39"/>
  <c r="N531" i="39"/>
  <c r="R531" i="39"/>
  <c r="L531" i="39"/>
  <c r="P531" i="39"/>
  <c r="Q531" i="39"/>
  <c r="K531" i="39"/>
  <c r="M531" i="39"/>
  <c r="O531" i="39"/>
  <c r="I528" i="39"/>
  <c r="M528" i="39"/>
  <c r="Q528" i="39"/>
  <c r="K528" i="39"/>
  <c r="O528" i="39"/>
  <c r="L528" i="39"/>
  <c r="N528" i="39"/>
  <c r="P528" i="39"/>
  <c r="J528" i="39"/>
  <c r="R528" i="39"/>
  <c r="K526" i="39"/>
  <c r="O526" i="39"/>
  <c r="M526" i="39"/>
  <c r="Q526" i="39"/>
  <c r="N526" i="39"/>
  <c r="P526" i="39"/>
  <c r="J526" i="39"/>
  <c r="R526" i="39"/>
  <c r="L526" i="39"/>
  <c r="J523" i="39"/>
  <c r="N523" i="39"/>
  <c r="R523" i="39"/>
  <c r="L523" i="39"/>
  <c r="P523" i="39"/>
  <c r="Q523" i="39"/>
  <c r="K523" i="39"/>
  <c r="M523" i="39"/>
  <c r="O523" i="39"/>
  <c r="I520" i="39"/>
  <c r="M520" i="39"/>
  <c r="Q520" i="39"/>
  <c r="K520" i="39"/>
  <c r="O520" i="39"/>
  <c r="L520" i="39"/>
  <c r="N520" i="39"/>
  <c r="P520" i="39"/>
  <c r="J520" i="39"/>
  <c r="R520" i="39"/>
  <c r="K518" i="39"/>
  <c r="O518" i="39"/>
  <c r="M518" i="39"/>
  <c r="Q518" i="39"/>
  <c r="N518" i="39"/>
  <c r="P518" i="39"/>
  <c r="J518" i="39"/>
  <c r="R518" i="39"/>
  <c r="L518" i="39"/>
  <c r="J515" i="39"/>
  <c r="N515" i="39"/>
  <c r="R515" i="39"/>
  <c r="L515" i="39"/>
  <c r="P515" i="39"/>
  <c r="Q515" i="39"/>
  <c r="K515" i="39"/>
  <c r="M515" i="39"/>
  <c r="O515" i="39"/>
  <c r="I512" i="39"/>
  <c r="M512" i="39"/>
  <c r="Q512" i="39"/>
  <c r="J512" i="39"/>
  <c r="N512" i="39"/>
  <c r="R512" i="39"/>
  <c r="K512" i="39"/>
  <c r="O512" i="39"/>
  <c r="L512" i="39"/>
  <c r="P512" i="39"/>
  <c r="K510" i="39"/>
  <c r="O510" i="39"/>
  <c r="L510" i="39"/>
  <c r="P510" i="39"/>
  <c r="M510" i="39"/>
  <c r="Q510" i="39"/>
  <c r="J510" i="39"/>
  <c r="N510" i="39"/>
  <c r="R510" i="39"/>
  <c r="J507" i="39"/>
  <c r="N507" i="39"/>
  <c r="R507" i="39"/>
  <c r="K507" i="39"/>
  <c r="O507" i="39"/>
  <c r="L507" i="39"/>
  <c r="P507" i="39"/>
  <c r="M507" i="39"/>
  <c r="Q507" i="39"/>
  <c r="I504" i="39"/>
  <c r="M504" i="39"/>
  <c r="Q504" i="39"/>
  <c r="J504" i="39"/>
  <c r="N504" i="39"/>
  <c r="R504" i="39"/>
  <c r="K504" i="39"/>
  <c r="O504" i="39"/>
  <c r="P504" i="39"/>
  <c r="L504" i="39"/>
  <c r="K502" i="39"/>
  <c r="O502" i="39"/>
  <c r="L502" i="39"/>
  <c r="P502" i="39"/>
  <c r="M502" i="39"/>
  <c r="Q502" i="39"/>
  <c r="R502" i="39"/>
  <c r="J502" i="39"/>
  <c r="N502" i="39"/>
  <c r="J499" i="39"/>
  <c r="N499" i="39"/>
  <c r="R499" i="39"/>
  <c r="K499" i="39"/>
  <c r="O499" i="39"/>
  <c r="L499" i="39"/>
  <c r="P499" i="39"/>
  <c r="M499" i="39"/>
  <c r="Q499" i="39"/>
  <c r="I496" i="39"/>
  <c r="M496" i="39"/>
  <c r="Q496" i="39"/>
  <c r="J496" i="39"/>
  <c r="N496" i="39"/>
  <c r="R496" i="39"/>
  <c r="K496" i="39"/>
  <c r="O496" i="39"/>
  <c r="L496" i="39"/>
  <c r="P496" i="39"/>
  <c r="K494" i="39"/>
  <c r="O494" i="39"/>
  <c r="L494" i="39"/>
  <c r="P494" i="39"/>
  <c r="M494" i="39"/>
  <c r="Q494" i="39"/>
  <c r="J494" i="39"/>
  <c r="N494" i="39"/>
  <c r="R494" i="39"/>
  <c r="J491" i="39"/>
  <c r="N491" i="39"/>
  <c r="R491" i="39"/>
  <c r="K491" i="39"/>
  <c r="O491" i="39"/>
  <c r="L491" i="39"/>
  <c r="P491" i="39"/>
  <c r="M491" i="39"/>
  <c r="Q491" i="39"/>
  <c r="I488" i="39"/>
  <c r="M488" i="39"/>
  <c r="Q488" i="39"/>
  <c r="J488" i="39"/>
  <c r="N488" i="39"/>
  <c r="R488" i="39"/>
  <c r="K488" i="39"/>
  <c r="O488" i="39"/>
  <c r="P488" i="39"/>
  <c r="L488" i="39"/>
  <c r="K486" i="39"/>
  <c r="O486" i="39"/>
  <c r="L486" i="39"/>
  <c r="P486" i="39"/>
  <c r="M486" i="39"/>
  <c r="Q486" i="39"/>
  <c r="R486" i="39"/>
  <c r="J486" i="39"/>
  <c r="N486" i="39"/>
  <c r="J483" i="39"/>
  <c r="N483" i="39"/>
  <c r="R483" i="39"/>
  <c r="K483" i="39"/>
  <c r="O483" i="39"/>
  <c r="L483" i="39"/>
  <c r="P483" i="39"/>
  <c r="M483" i="39"/>
  <c r="Q483" i="39"/>
  <c r="I480" i="39"/>
  <c r="M480" i="39"/>
  <c r="Q480" i="39"/>
  <c r="J480" i="39"/>
  <c r="N480" i="39"/>
  <c r="R480" i="39"/>
  <c r="K480" i="39"/>
  <c r="O480" i="39"/>
  <c r="L480" i="39"/>
  <c r="P480" i="39"/>
  <c r="K478" i="39"/>
  <c r="O478" i="39"/>
  <c r="L478" i="39"/>
  <c r="P478" i="39"/>
  <c r="M478" i="39"/>
  <c r="Q478" i="39"/>
  <c r="J478" i="39"/>
  <c r="N478" i="39"/>
  <c r="R478" i="39"/>
  <c r="J475" i="39"/>
  <c r="N475" i="39"/>
  <c r="R475" i="39"/>
  <c r="K475" i="39"/>
  <c r="O475" i="39"/>
  <c r="L475" i="39"/>
  <c r="P475" i="39"/>
  <c r="M475" i="39"/>
  <c r="Q475" i="39"/>
  <c r="I472" i="39"/>
  <c r="M472" i="39"/>
  <c r="Q472" i="39"/>
  <c r="J472" i="39"/>
  <c r="N472" i="39"/>
  <c r="R472" i="39"/>
  <c r="K472" i="39"/>
  <c r="O472" i="39"/>
  <c r="P472" i="39"/>
  <c r="L472" i="39"/>
  <c r="K470" i="39"/>
  <c r="O470" i="39"/>
  <c r="L470" i="39"/>
  <c r="P470" i="39"/>
  <c r="M470" i="39"/>
  <c r="Q470" i="39"/>
  <c r="R470" i="39"/>
  <c r="J470" i="39"/>
  <c r="N470" i="39"/>
  <c r="J467" i="39"/>
  <c r="N467" i="39"/>
  <c r="R467" i="39"/>
  <c r="K467" i="39"/>
  <c r="O467" i="39"/>
  <c r="L467" i="39"/>
  <c r="P467" i="39"/>
  <c r="M467" i="39"/>
  <c r="Q467" i="39"/>
  <c r="I464" i="39"/>
  <c r="M464" i="39"/>
  <c r="Q464" i="39"/>
  <c r="J464" i="39"/>
  <c r="N464" i="39"/>
  <c r="R464" i="39"/>
  <c r="K464" i="39"/>
  <c r="O464" i="39"/>
  <c r="L464" i="39"/>
  <c r="P464" i="39"/>
  <c r="K462" i="39"/>
  <c r="O462" i="39"/>
  <c r="L462" i="39"/>
  <c r="P462" i="39"/>
  <c r="M462" i="39"/>
  <c r="Q462" i="39"/>
  <c r="J462" i="39"/>
  <c r="N462" i="39"/>
  <c r="R462" i="39"/>
  <c r="J459" i="39"/>
  <c r="N459" i="39"/>
  <c r="R459" i="39"/>
  <c r="K459" i="39"/>
  <c r="O459" i="39"/>
  <c r="L459" i="39"/>
  <c r="P459" i="39"/>
  <c r="M459" i="39"/>
  <c r="Q459" i="39"/>
  <c r="I456" i="39"/>
  <c r="M456" i="39"/>
  <c r="Q456" i="39"/>
  <c r="J456" i="39"/>
  <c r="N456" i="39"/>
  <c r="R456" i="39"/>
  <c r="K456" i="39"/>
  <c r="O456" i="39"/>
  <c r="P456" i="39"/>
  <c r="L456" i="39"/>
  <c r="K454" i="39"/>
  <c r="O454" i="39"/>
  <c r="L454" i="39"/>
  <c r="P454" i="39"/>
  <c r="M454" i="39"/>
  <c r="Q454" i="39"/>
  <c r="R454" i="39"/>
  <c r="J454" i="39"/>
  <c r="N454" i="39"/>
  <c r="J451" i="39"/>
  <c r="N451" i="39"/>
  <c r="R451" i="39"/>
  <c r="K451" i="39"/>
  <c r="O451" i="39"/>
  <c r="L451" i="39"/>
  <c r="P451" i="39"/>
  <c r="M451" i="39"/>
  <c r="Q451" i="39"/>
  <c r="I448" i="39"/>
  <c r="M448" i="39"/>
  <c r="Q448" i="39"/>
  <c r="J448" i="39"/>
  <c r="N448" i="39"/>
  <c r="R448" i="39"/>
  <c r="K448" i="39"/>
  <c r="O448" i="39"/>
  <c r="L448" i="39"/>
  <c r="P448" i="39"/>
  <c r="K446" i="39"/>
  <c r="O446" i="39"/>
  <c r="L446" i="39"/>
  <c r="P446" i="39"/>
  <c r="M446" i="39"/>
  <c r="Q446" i="39"/>
  <c r="J446" i="39"/>
  <c r="N446" i="39"/>
  <c r="R446" i="39"/>
  <c r="J443" i="39"/>
  <c r="N443" i="39"/>
  <c r="R443" i="39"/>
  <c r="K443" i="39"/>
  <c r="O443" i="39"/>
  <c r="L443" i="39"/>
  <c r="P443" i="39"/>
  <c r="M443" i="39"/>
  <c r="Q443" i="39"/>
  <c r="I440" i="39"/>
  <c r="M440" i="39"/>
  <c r="Q440" i="39"/>
  <c r="J440" i="39"/>
  <c r="N440" i="39"/>
  <c r="R440" i="39"/>
  <c r="K440" i="39"/>
  <c r="O440" i="39"/>
  <c r="P440" i="39"/>
  <c r="L440" i="39"/>
  <c r="I432" i="39"/>
  <c r="M432" i="39"/>
  <c r="Q432" i="39"/>
  <c r="J432" i="39"/>
  <c r="N432" i="39"/>
  <c r="R432" i="39"/>
  <c r="K432" i="39"/>
  <c r="O432" i="39"/>
  <c r="L432" i="39"/>
  <c r="P432" i="39"/>
  <c r="I424" i="39"/>
  <c r="L424" i="39"/>
  <c r="P424" i="39"/>
  <c r="M424" i="39"/>
  <c r="Q424" i="39"/>
  <c r="J424" i="39"/>
  <c r="N424" i="39"/>
  <c r="R424" i="39"/>
  <c r="K424" i="39"/>
  <c r="O424" i="39"/>
  <c r="I416" i="39"/>
  <c r="L416" i="39"/>
  <c r="P416" i="39"/>
  <c r="M416" i="39"/>
  <c r="Q416" i="39"/>
  <c r="J416" i="39"/>
  <c r="N416" i="39"/>
  <c r="R416" i="39"/>
  <c r="K416" i="39"/>
  <c r="O416" i="39"/>
  <c r="I408" i="39"/>
  <c r="L408" i="39"/>
  <c r="P408" i="39"/>
  <c r="M408" i="39"/>
  <c r="Q408" i="39"/>
  <c r="J408" i="39"/>
  <c r="N408" i="39"/>
  <c r="R408" i="39"/>
  <c r="K408" i="39"/>
  <c r="O408" i="39"/>
  <c r="I400" i="39"/>
  <c r="L400" i="39"/>
  <c r="P400" i="39"/>
  <c r="M400" i="39"/>
  <c r="Q400" i="39"/>
  <c r="J400" i="39"/>
  <c r="N400" i="39"/>
  <c r="R400" i="39"/>
  <c r="K400" i="39"/>
  <c r="O400" i="39"/>
  <c r="I392" i="39"/>
  <c r="L392" i="39"/>
  <c r="P392" i="39"/>
  <c r="M392" i="39"/>
  <c r="Q392" i="39"/>
  <c r="J392" i="39"/>
  <c r="N392" i="39"/>
  <c r="R392" i="39"/>
  <c r="K392" i="39"/>
  <c r="O392" i="39"/>
  <c r="L384" i="39"/>
  <c r="P384" i="39"/>
  <c r="M384" i="39"/>
  <c r="Q384" i="39"/>
  <c r="J384" i="39"/>
  <c r="N384" i="39"/>
  <c r="R384" i="39"/>
  <c r="K384" i="39"/>
  <c r="O384" i="39"/>
  <c r="K381" i="39"/>
  <c r="O381" i="39"/>
  <c r="L381" i="39"/>
  <c r="P381" i="39"/>
  <c r="M381" i="39"/>
  <c r="Q381" i="39"/>
  <c r="J381" i="39"/>
  <c r="N381" i="39"/>
  <c r="R381" i="39"/>
  <c r="M379" i="39"/>
  <c r="Q379" i="39"/>
  <c r="J379" i="39"/>
  <c r="N379" i="39"/>
  <c r="R379" i="39"/>
  <c r="K379" i="39"/>
  <c r="O379" i="39"/>
  <c r="L379" i="39"/>
  <c r="P379" i="39"/>
  <c r="L376" i="39"/>
  <c r="P376" i="39"/>
  <c r="M376" i="39"/>
  <c r="Q376" i="39"/>
  <c r="J376" i="39"/>
  <c r="N376" i="39"/>
  <c r="R376" i="39"/>
  <c r="K376" i="39"/>
  <c r="O376" i="39"/>
  <c r="K373" i="39"/>
  <c r="O373" i="39"/>
  <c r="L373" i="39"/>
  <c r="P373" i="39"/>
  <c r="M373" i="39"/>
  <c r="Q373" i="39"/>
  <c r="N373" i="39"/>
  <c r="R373" i="39"/>
  <c r="J373" i="39"/>
  <c r="M371" i="39"/>
  <c r="Q371" i="39"/>
  <c r="J371" i="39"/>
  <c r="N371" i="39"/>
  <c r="R371" i="39"/>
  <c r="K371" i="39"/>
  <c r="O371" i="39"/>
  <c r="P371" i="39"/>
  <c r="L371" i="39"/>
  <c r="L368" i="39"/>
  <c r="P368" i="39"/>
  <c r="M368" i="39"/>
  <c r="Q368" i="39"/>
  <c r="J368" i="39"/>
  <c r="N368" i="39"/>
  <c r="R368" i="39"/>
  <c r="K368" i="39"/>
  <c r="O368" i="39"/>
  <c r="K365" i="39"/>
  <c r="O365" i="39"/>
  <c r="L365" i="39"/>
  <c r="P365" i="39"/>
  <c r="M365" i="39"/>
  <c r="Q365" i="39"/>
  <c r="J365" i="39"/>
  <c r="N365" i="39"/>
  <c r="R365" i="39"/>
  <c r="M363" i="39"/>
  <c r="Q363" i="39"/>
  <c r="J363" i="39"/>
  <c r="N363" i="39"/>
  <c r="R363" i="39"/>
  <c r="K363" i="39"/>
  <c r="O363" i="39"/>
  <c r="L363" i="39"/>
  <c r="P363" i="39"/>
  <c r="L360" i="39"/>
  <c r="P360" i="39"/>
  <c r="M360" i="39"/>
  <c r="Q360" i="39"/>
  <c r="J360" i="39"/>
  <c r="N360" i="39"/>
  <c r="R360" i="39"/>
  <c r="K360" i="39"/>
  <c r="O360" i="39"/>
  <c r="K357" i="39"/>
  <c r="O357" i="39"/>
  <c r="L357" i="39"/>
  <c r="P357" i="39"/>
  <c r="M357" i="39"/>
  <c r="Q357" i="39"/>
  <c r="N357" i="39"/>
  <c r="R357" i="39"/>
  <c r="J357" i="39"/>
  <c r="M355" i="39"/>
  <c r="Q355" i="39"/>
  <c r="J355" i="39"/>
  <c r="N355" i="39"/>
  <c r="R355" i="39"/>
  <c r="K355" i="39"/>
  <c r="O355" i="39"/>
  <c r="P355" i="39"/>
  <c r="L355" i="39"/>
  <c r="L352" i="39"/>
  <c r="P352" i="39"/>
  <c r="M352" i="39"/>
  <c r="Q352" i="39"/>
  <c r="J352" i="39"/>
  <c r="N352" i="39"/>
  <c r="R352" i="39"/>
  <c r="K352" i="39"/>
  <c r="O352" i="39"/>
  <c r="K349" i="39"/>
  <c r="O349" i="39"/>
  <c r="L349" i="39"/>
  <c r="P349" i="39"/>
  <c r="M349" i="39"/>
  <c r="Q349" i="39"/>
  <c r="J349" i="39"/>
  <c r="N349" i="39"/>
  <c r="R349" i="39"/>
  <c r="M347" i="39"/>
  <c r="Q347" i="39"/>
  <c r="J347" i="39"/>
  <c r="N347" i="39"/>
  <c r="R347" i="39"/>
  <c r="K347" i="39"/>
  <c r="O347" i="39"/>
  <c r="L347" i="39"/>
  <c r="P347" i="39"/>
  <c r="L344" i="39"/>
  <c r="P344" i="39"/>
  <c r="M344" i="39"/>
  <c r="Q344" i="39"/>
  <c r="J344" i="39"/>
  <c r="N344" i="39"/>
  <c r="R344" i="39"/>
  <c r="K344" i="39"/>
  <c r="O344" i="39"/>
  <c r="J342" i="39"/>
  <c r="N342" i="39"/>
  <c r="R342" i="39"/>
  <c r="K342" i="39"/>
  <c r="O342" i="39"/>
  <c r="L342" i="39"/>
  <c r="P342" i="39"/>
  <c r="M342" i="39"/>
  <c r="Q342" i="39"/>
  <c r="M339" i="39"/>
  <c r="Q339" i="39"/>
  <c r="J339" i="39"/>
  <c r="N339" i="39"/>
  <c r="R339" i="39"/>
  <c r="K339" i="39"/>
  <c r="O339" i="39"/>
  <c r="P339" i="39"/>
  <c r="L339" i="39"/>
  <c r="L336" i="39"/>
  <c r="P336" i="39"/>
  <c r="M336" i="39"/>
  <c r="Q336" i="39"/>
  <c r="J336" i="39"/>
  <c r="N336" i="39"/>
  <c r="R336" i="39"/>
  <c r="K336" i="39"/>
  <c r="O336" i="39"/>
  <c r="J334" i="39"/>
  <c r="N334" i="39"/>
  <c r="R334" i="39"/>
  <c r="K334" i="39"/>
  <c r="O334" i="39"/>
  <c r="L334" i="39"/>
  <c r="P334" i="39"/>
  <c r="M334" i="39"/>
  <c r="Q334" i="39"/>
  <c r="M331" i="39"/>
  <c r="Q331" i="39"/>
  <c r="J331" i="39"/>
  <c r="N331" i="39"/>
  <c r="R331" i="39"/>
  <c r="K331" i="39"/>
  <c r="O331" i="39"/>
  <c r="L331" i="39"/>
  <c r="P331" i="39"/>
  <c r="L328" i="39"/>
  <c r="P328" i="39"/>
  <c r="M328" i="39"/>
  <c r="Q328" i="39"/>
  <c r="J328" i="39"/>
  <c r="N328" i="39"/>
  <c r="R328" i="39"/>
  <c r="K328" i="39"/>
  <c r="O328" i="39"/>
  <c r="I327" i="39"/>
  <c r="J326" i="39"/>
  <c r="N326" i="39"/>
  <c r="R326" i="39"/>
  <c r="K326" i="39"/>
  <c r="O326" i="39"/>
  <c r="L326" i="39"/>
  <c r="P326" i="39"/>
  <c r="M326" i="39"/>
  <c r="Q326" i="39"/>
  <c r="M323" i="39"/>
  <c r="Q323" i="39"/>
  <c r="J323" i="39"/>
  <c r="N323" i="39"/>
  <c r="R323" i="39"/>
  <c r="K323" i="39"/>
  <c r="O323" i="39"/>
  <c r="P323" i="39"/>
  <c r="L323" i="39"/>
  <c r="L320" i="39"/>
  <c r="P320" i="39"/>
  <c r="M320" i="39"/>
  <c r="Q320" i="39"/>
  <c r="J320" i="39"/>
  <c r="N320" i="39"/>
  <c r="R320" i="39"/>
  <c r="K320" i="39"/>
  <c r="O320" i="39"/>
  <c r="I319" i="39"/>
  <c r="J318" i="39"/>
  <c r="N318" i="39"/>
  <c r="R318" i="39"/>
  <c r="K318" i="39"/>
  <c r="O318" i="39"/>
  <c r="L318" i="39"/>
  <c r="P318" i="39"/>
  <c r="M318" i="39"/>
  <c r="Q318" i="39"/>
  <c r="M315" i="39"/>
  <c r="Q315" i="39"/>
  <c r="J315" i="39"/>
  <c r="N315" i="39"/>
  <c r="R315" i="39"/>
  <c r="K315" i="39"/>
  <c r="O315" i="39"/>
  <c r="L315" i="39"/>
  <c r="P315" i="39"/>
  <c r="L312" i="39"/>
  <c r="P312" i="39"/>
  <c r="M312" i="39"/>
  <c r="Q312" i="39"/>
  <c r="J312" i="39"/>
  <c r="N312" i="39"/>
  <c r="R312" i="39"/>
  <c r="K312" i="39"/>
  <c r="O312" i="39"/>
  <c r="I311" i="39"/>
  <c r="J310" i="39"/>
  <c r="N310" i="39"/>
  <c r="R310" i="39"/>
  <c r="K310" i="39"/>
  <c r="O310" i="39"/>
  <c r="L310" i="39"/>
  <c r="P310" i="39"/>
  <c r="M310" i="39"/>
  <c r="Q310" i="39"/>
  <c r="M307" i="39"/>
  <c r="Q307" i="39"/>
  <c r="J307" i="39"/>
  <c r="N307" i="39"/>
  <c r="R307" i="39"/>
  <c r="K307" i="39"/>
  <c r="O307" i="39"/>
  <c r="P307" i="39"/>
  <c r="L307" i="39"/>
  <c r="L304" i="39"/>
  <c r="P304" i="39"/>
  <c r="M304" i="39"/>
  <c r="Q304" i="39"/>
  <c r="J304" i="39"/>
  <c r="N304" i="39"/>
  <c r="R304" i="39"/>
  <c r="K304" i="39"/>
  <c r="O304" i="39"/>
  <c r="I303" i="39"/>
  <c r="M302" i="39"/>
  <c r="Q302" i="39"/>
  <c r="K302" i="39"/>
  <c r="O302" i="39"/>
  <c r="N302" i="39"/>
  <c r="P302" i="39"/>
  <c r="J302" i="39"/>
  <c r="R302" i="39"/>
  <c r="L302" i="39"/>
  <c r="L299" i="39"/>
  <c r="P299" i="39"/>
  <c r="J299" i="39"/>
  <c r="N299" i="39"/>
  <c r="R299" i="39"/>
  <c r="Q299" i="39"/>
  <c r="K299" i="39"/>
  <c r="M299" i="39"/>
  <c r="O299" i="39"/>
  <c r="K296" i="39"/>
  <c r="O296" i="39"/>
  <c r="M296" i="39"/>
  <c r="Q296" i="39"/>
  <c r="L296" i="39"/>
  <c r="N296" i="39"/>
  <c r="P296" i="39"/>
  <c r="J296" i="39"/>
  <c r="R296" i="39"/>
  <c r="I295" i="39"/>
  <c r="M294" i="39"/>
  <c r="Q294" i="39"/>
  <c r="K294" i="39"/>
  <c r="O294" i="39"/>
  <c r="N294" i="39"/>
  <c r="P294" i="39"/>
  <c r="J294" i="39"/>
  <c r="R294" i="39"/>
  <c r="L294" i="39"/>
  <c r="L291" i="39"/>
  <c r="P291" i="39"/>
  <c r="J291" i="39"/>
  <c r="N291" i="39"/>
  <c r="R291" i="39"/>
  <c r="Q291" i="39"/>
  <c r="K291" i="39"/>
  <c r="M291" i="39"/>
  <c r="O291" i="39"/>
  <c r="K288" i="39"/>
  <c r="O288" i="39"/>
  <c r="M288" i="39"/>
  <c r="Q288" i="39"/>
  <c r="L288" i="39"/>
  <c r="N288" i="39"/>
  <c r="P288" i="39"/>
  <c r="J288" i="39"/>
  <c r="R288" i="39"/>
  <c r="I287" i="39"/>
  <c r="M286" i="39"/>
  <c r="Q286" i="39"/>
  <c r="K286" i="39"/>
  <c r="O286" i="39"/>
  <c r="N286" i="39"/>
  <c r="P286" i="39"/>
  <c r="J286" i="39"/>
  <c r="R286" i="39"/>
  <c r="L286" i="39"/>
  <c r="L283" i="39"/>
  <c r="P283" i="39"/>
  <c r="M283" i="39"/>
  <c r="Q283" i="39"/>
  <c r="J283" i="39"/>
  <c r="N283" i="39"/>
  <c r="R283" i="39"/>
  <c r="K283" i="39"/>
  <c r="O283" i="39"/>
  <c r="I282" i="39"/>
  <c r="K280" i="39"/>
  <c r="O280" i="39"/>
  <c r="L280" i="39"/>
  <c r="P280" i="39"/>
  <c r="M280" i="39"/>
  <c r="Q280" i="39"/>
  <c r="R280" i="39"/>
  <c r="J280" i="39"/>
  <c r="N280" i="39"/>
  <c r="I279" i="39"/>
  <c r="M278" i="39"/>
  <c r="Q278" i="39"/>
  <c r="J278" i="39"/>
  <c r="N278" i="39"/>
  <c r="R278" i="39"/>
  <c r="K278" i="39"/>
  <c r="O278" i="39"/>
  <c r="L278" i="39"/>
  <c r="P278" i="39"/>
  <c r="L275" i="39"/>
  <c r="P275" i="39"/>
  <c r="M275" i="39"/>
  <c r="Q275" i="39"/>
  <c r="J275" i="39"/>
  <c r="N275" i="39"/>
  <c r="R275" i="39"/>
  <c r="O275" i="39"/>
  <c r="K275" i="39"/>
  <c r="I274" i="39"/>
  <c r="K272" i="39"/>
  <c r="O272" i="39"/>
  <c r="L272" i="39"/>
  <c r="P272" i="39"/>
  <c r="M272" i="39"/>
  <c r="Q272" i="39"/>
  <c r="J272" i="39"/>
  <c r="N272" i="39"/>
  <c r="R272" i="39"/>
  <c r="I271" i="39"/>
  <c r="M270" i="39"/>
  <c r="Q270" i="39"/>
  <c r="J270" i="39"/>
  <c r="N270" i="39"/>
  <c r="R270" i="39"/>
  <c r="K270" i="39"/>
  <c r="O270" i="39"/>
  <c r="L270" i="39"/>
  <c r="P270" i="39"/>
  <c r="L267" i="39"/>
  <c r="P267" i="39"/>
  <c r="M267" i="39"/>
  <c r="Q267" i="39"/>
  <c r="J267" i="39"/>
  <c r="N267" i="39"/>
  <c r="R267" i="39"/>
  <c r="K267" i="39"/>
  <c r="O267" i="39"/>
  <c r="K264" i="39"/>
  <c r="O264" i="39"/>
  <c r="L264" i="39"/>
  <c r="P264" i="39"/>
  <c r="M264" i="39"/>
  <c r="Q264" i="39"/>
  <c r="R264" i="39"/>
  <c r="J264" i="39"/>
  <c r="N264" i="39"/>
  <c r="I263" i="39"/>
  <c r="M262" i="39"/>
  <c r="Q262" i="39"/>
  <c r="J262" i="39"/>
  <c r="N262" i="39"/>
  <c r="R262" i="39"/>
  <c r="K262" i="39"/>
  <c r="O262" i="39"/>
  <c r="L262" i="39"/>
  <c r="P262" i="39"/>
  <c r="L259" i="39"/>
  <c r="P259" i="39"/>
  <c r="M259" i="39"/>
  <c r="Q259" i="39"/>
  <c r="J259" i="39"/>
  <c r="N259" i="39"/>
  <c r="R259" i="39"/>
  <c r="O259" i="39"/>
  <c r="K259" i="39"/>
  <c r="K256" i="39"/>
  <c r="O256" i="39"/>
  <c r="L256" i="39"/>
  <c r="P256" i="39"/>
  <c r="M256" i="39"/>
  <c r="Q256" i="39"/>
  <c r="J256" i="39"/>
  <c r="N256" i="39"/>
  <c r="R256" i="39"/>
  <c r="I255" i="39"/>
  <c r="M254" i="39"/>
  <c r="Q254" i="39"/>
  <c r="J254" i="39"/>
  <c r="N254" i="39"/>
  <c r="R254" i="39"/>
  <c r="K254" i="39"/>
  <c r="O254" i="39"/>
  <c r="L254" i="39"/>
  <c r="P254" i="39"/>
  <c r="L251" i="39"/>
  <c r="P251" i="39"/>
  <c r="M251" i="39"/>
  <c r="Q251" i="39"/>
  <c r="J251" i="39"/>
  <c r="N251" i="39"/>
  <c r="R251" i="39"/>
  <c r="K251" i="39"/>
  <c r="O251" i="39"/>
  <c r="K248" i="39"/>
  <c r="O248" i="39"/>
  <c r="L248" i="39"/>
  <c r="P248" i="39"/>
  <c r="M248" i="39"/>
  <c r="Q248" i="39"/>
  <c r="R248" i="39"/>
  <c r="J248" i="39"/>
  <c r="N248" i="39"/>
  <c r="I247" i="39"/>
  <c r="M246" i="39"/>
  <c r="Q246" i="39"/>
  <c r="J246" i="39"/>
  <c r="N246" i="39"/>
  <c r="R246" i="39"/>
  <c r="K246" i="39"/>
  <c r="O246" i="39"/>
  <c r="L246" i="39"/>
  <c r="P246" i="39"/>
  <c r="L243" i="39"/>
  <c r="P243" i="39"/>
  <c r="M243" i="39"/>
  <c r="Q243" i="39"/>
  <c r="J243" i="39"/>
  <c r="N243" i="39"/>
  <c r="R243" i="39"/>
  <c r="O243" i="39"/>
  <c r="K243" i="39"/>
  <c r="K240" i="39"/>
  <c r="O240" i="39"/>
  <c r="L240" i="39"/>
  <c r="P240" i="39"/>
  <c r="M240" i="39"/>
  <c r="Q240" i="39"/>
  <c r="J240" i="39"/>
  <c r="N240" i="39"/>
  <c r="R240" i="39"/>
  <c r="I239" i="39"/>
  <c r="M238" i="39"/>
  <c r="Q238" i="39"/>
  <c r="J238" i="39"/>
  <c r="N238" i="39"/>
  <c r="R238" i="39"/>
  <c r="K238" i="39"/>
  <c r="O238" i="39"/>
  <c r="L238" i="39"/>
  <c r="P238" i="39"/>
  <c r="L235" i="39"/>
  <c r="P235" i="39"/>
  <c r="M235" i="39"/>
  <c r="Q235" i="39"/>
  <c r="J235" i="39"/>
  <c r="N235" i="39"/>
  <c r="R235" i="39"/>
  <c r="K235" i="39"/>
  <c r="O235" i="39"/>
  <c r="K232" i="39"/>
  <c r="O232" i="39"/>
  <c r="N232" i="39"/>
  <c r="J232" i="39"/>
  <c r="P232" i="39"/>
  <c r="L232" i="39"/>
  <c r="Q232" i="39"/>
  <c r="R232" i="39"/>
  <c r="M232" i="39"/>
  <c r="I231" i="39"/>
  <c r="M230" i="39"/>
  <c r="Q230" i="39"/>
  <c r="K230" i="39"/>
  <c r="O230" i="39"/>
  <c r="J230" i="39"/>
  <c r="R230" i="39"/>
  <c r="L230" i="39"/>
  <c r="N230" i="39"/>
  <c r="P230" i="39"/>
  <c r="L227" i="39"/>
  <c r="P227" i="39"/>
  <c r="J227" i="39"/>
  <c r="N227" i="39"/>
  <c r="R227" i="39"/>
  <c r="M227" i="39"/>
  <c r="O227" i="39"/>
  <c r="Q227" i="39"/>
  <c r="K227" i="39"/>
  <c r="K224" i="39"/>
  <c r="O224" i="39"/>
  <c r="M224" i="39"/>
  <c r="Q224" i="39"/>
  <c r="P224" i="39"/>
  <c r="J224" i="39"/>
  <c r="R224" i="39"/>
  <c r="L224" i="39"/>
  <c r="N224" i="39"/>
  <c r="I223" i="39"/>
  <c r="M222" i="39"/>
  <c r="Q222" i="39"/>
  <c r="K222" i="39"/>
  <c r="O222" i="39"/>
  <c r="J222" i="39"/>
  <c r="R222" i="39"/>
  <c r="L222" i="39"/>
  <c r="N222" i="39"/>
  <c r="P222" i="39"/>
  <c r="L219" i="39"/>
  <c r="P219" i="39"/>
  <c r="J219" i="39"/>
  <c r="N219" i="39"/>
  <c r="R219" i="39"/>
  <c r="M219" i="39"/>
  <c r="O219" i="39"/>
  <c r="Q219" i="39"/>
  <c r="K219" i="39"/>
  <c r="K216" i="39"/>
  <c r="O216" i="39"/>
  <c r="M216" i="39"/>
  <c r="Q216" i="39"/>
  <c r="P216" i="39"/>
  <c r="J216" i="39"/>
  <c r="R216" i="39"/>
  <c r="L216" i="39"/>
  <c r="N216" i="39"/>
  <c r="I215" i="39"/>
  <c r="M214" i="39"/>
  <c r="Q214" i="39"/>
  <c r="J214" i="39"/>
  <c r="N214" i="39"/>
  <c r="R214" i="39"/>
  <c r="K214" i="39"/>
  <c r="O214" i="39"/>
  <c r="L214" i="39"/>
  <c r="P214" i="39"/>
  <c r="L211" i="39"/>
  <c r="P211" i="39"/>
  <c r="M211" i="39"/>
  <c r="Q211" i="39"/>
  <c r="J211" i="39"/>
  <c r="N211" i="39"/>
  <c r="R211" i="39"/>
  <c r="K211" i="39"/>
  <c r="O211" i="39"/>
  <c r="K208" i="39"/>
  <c r="O208" i="39"/>
  <c r="L208" i="39"/>
  <c r="P208" i="39"/>
  <c r="M208" i="39"/>
  <c r="Q208" i="39"/>
  <c r="N208" i="39"/>
  <c r="R208" i="39"/>
  <c r="J208" i="39"/>
  <c r="I207" i="39"/>
  <c r="M206" i="39"/>
  <c r="Q206" i="39"/>
  <c r="J206" i="39"/>
  <c r="N206" i="39"/>
  <c r="R206" i="39"/>
  <c r="K206" i="39"/>
  <c r="O206" i="39"/>
  <c r="P206" i="39"/>
  <c r="L206" i="39"/>
  <c r="L203" i="39"/>
  <c r="P203" i="39"/>
  <c r="M203" i="39"/>
  <c r="Q203" i="39"/>
  <c r="J203" i="39"/>
  <c r="N203" i="39"/>
  <c r="R203" i="39"/>
  <c r="K203" i="39"/>
  <c r="O203" i="39"/>
  <c r="K200" i="39"/>
  <c r="O200" i="39"/>
  <c r="L200" i="39"/>
  <c r="P200" i="39"/>
  <c r="M200" i="39"/>
  <c r="Q200" i="39"/>
  <c r="J200" i="39"/>
  <c r="N200" i="39"/>
  <c r="R200" i="39"/>
  <c r="I199" i="39"/>
  <c r="M198" i="39"/>
  <c r="Q198" i="39"/>
  <c r="J198" i="39"/>
  <c r="N198" i="39"/>
  <c r="R198" i="39"/>
  <c r="K198" i="39"/>
  <c r="O198" i="39"/>
  <c r="L198" i="39"/>
  <c r="P198" i="39"/>
  <c r="L187" i="39"/>
  <c r="P187" i="39"/>
  <c r="M187" i="39"/>
  <c r="Q187" i="39"/>
  <c r="J187" i="39"/>
  <c r="N187" i="39"/>
  <c r="R187" i="39"/>
  <c r="K187" i="39"/>
  <c r="O187" i="39"/>
  <c r="J179" i="39"/>
  <c r="N179" i="39"/>
  <c r="R179" i="39"/>
  <c r="K179" i="39"/>
  <c r="O179" i="39"/>
  <c r="Q179" i="39"/>
  <c r="L179" i="39"/>
  <c r="M179" i="39"/>
  <c r="P179" i="39"/>
  <c r="J171" i="39"/>
  <c r="N171" i="39"/>
  <c r="R171" i="39"/>
  <c r="K171" i="39"/>
  <c r="O171" i="39"/>
  <c r="Q171" i="39"/>
  <c r="L171" i="39"/>
  <c r="M171" i="39"/>
  <c r="P171" i="39"/>
  <c r="J162" i="39"/>
  <c r="N162" i="39"/>
  <c r="R162" i="39"/>
  <c r="K162" i="39"/>
  <c r="O162" i="39"/>
  <c r="Q162" i="39"/>
  <c r="L162" i="39"/>
  <c r="M162" i="39"/>
  <c r="P162" i="39"/>
  <c r="J153" i="39"/>
  <c r="N153" i="39"/>
  <c r="R153" i="39"/>
  <c r="K153" i="39"/>
  <c r="O153" i="39"/>
  <c r="Q153" i="39"/>
  <c r="L153" i="39"/>
  <c r="M153" i="39"/>
  <c r="P153" i="39"/>
  <c r="J144" i="39"/>
  <c r="N144" i="39"/>
  <c r="R144" i="39"/>
  <c r="K144" i="39"/>
  <c r="O144" i="39"/>
  <c r="Q144" i="39"/>
  <c r="L144" i="39"/>
  <c r="M144" i="39"/>
  <c r="P144" i="39"/>
  <c r="I135" i="39"/>
  <c r="J135" i="39"/>
  <c r="N135" i="39"/>
  <c r="R135" i="39"/>
  <c r="K135" i="39"/>
  <c r="O135" i="39"/>
  <c r="L135" i="39"/>
  <c r="P135" i="39"/>
  <c r="M135" i="39"/>
  <c r="Q135" i="39"/>
  <c r="I126" i="39"/>
  <c r="J126" i="39"/>
  <c r="N126" i="39"/>
  <c r="R126" i="39"/>
  <c r="K126" i="39"/>
  <c r="O126" i="39"/>
  <c r="L126" i="39"/>
  <c r="P126" i="39"/>
  <c r="M126" i="39"/>
  <c r="Q126" i="39"/>
  <c r="I117" i="39"/>
  <c r="J117" i="39"/>
  <c r="N117" i="39"/>
  <c r="R117" i="39"/>
  <c r="K117" i="39"/>
  <c r="O117" i="39"/>
  <c r="L117" i="39"/>
  <c r="P117" i="39"/>
  <c r="M117" i="39"/>
  <c r="Q117" i="39"/>
  <c r="I109" i="39"/>
  <c r="M109" i="39"/>
  <c r="Q109" i="39"/>
  <c r="J109" i="39"/>
  <c r="N109" i="39"/>
  <c r="R109" i="39"/>
  <c r="K109" i="39"/>
  <c r="O109" i="39"/>
  <c r="L109" i="39"/>
  <c r="P109" i="39"/>
  <c r="I100" i="39"/>
  <c r="M100" i="39"/>
  <c r="Q100" i="39"/>
  <c r="J100" i="39"/>
  <c r="N100" i="39"/>
  <c r="R100" i="39"/>
  <c r="K100" i="39"/>
  <c r="O100" i="39"/>
  <c r="L100" i="39"/>
  <c r="P100" i="39"/>
  <c r="I91" i="39"/>
  <c r="M91" i="39"/>
  <c r="Q91" i="39"/>
  <c r="J91" i="39"/>
  <c r="N91" i="39"/>
  <c r="R91" i="39"/>
  <c r="K91" i="39"/>
  <c r="O91" i="39"/>
  <c r="L91" i="39"/>
  <c r="P91" i="39"/>
  <c r="I82" i="39"/>
  <c r="K82" i="39"/>
  <c r="O82" i="39"/>
  <c r="J82" i="39"/>
  <c r="P82" i="39"/>
  <c r="L82" i="39"/>
  <c r="Q82" i="39"/>
  <c r="M82" i="39"/>
  <c r="R82" i="39"/>
  <c r="N82" i="39"/>
  <c r="I73" i="39"/>
  <c r="K73" i="39"/>
  <c r="O73" i="39"/>
  <c r="L73" i="39"/>
  <c r="P73" i="39"/>
  <c r="M73" i="39"/>
  <c r="Q73" i="39"/>
  <c r="R73" i="39"/>
  <c r="J73" i="39"/>
  <c r="N73" i="39"/>
  <c r="I65" i="39"/>
  <c r="K65" i="39"/>
  <c r="O65" i="39"/>
  <c r="L65" i="39"/>
  <c r="P65" i="39"/>
  <c r="M65" i="39"/>
  <c r="Q65" i="39"/>
  <c r="J65" i="39"/>
  <c r="N65" i="39"/>
  <c r="R65" i="39"/>
  <c r="I56" i="39"/>
  <c r="K56" i="39"/>
  <c r="O56" i="39"/>
  <c r="L56" i="39"/>
  <c r="P56" i="39"/>
  <c r="M56" i="39"/>
  <c r="Q56" i="39"/>
  <c r="R56" i="39"/>
  <c r="J56" i="39"/>
  <c r="N56" i="39"/>
  <c r="I47" i="39"/>
  <c r="M47" i="39"/>
  <c r="Q47" i="39"/>
  <c r="J47" i="39"/>
  <c r="N47" i="39"/>
  <c r="R47" i="39"/>
  <c r="K47" i="39"/>
  <c r="O47" i="39"/>
  <c r="L47" i="39"/>
  <c r="P47" i="39"/>
  <c r="I38" i="39"/>
  <c r="M38" i="39"/>
  <c r="Q38" i="39"/>
  <c r="J38" i="39"/>
  <c r="N38" i="39"/>
  <c r="R38" i="39"/>
  <c r="K38" i="39"/>
  <c r="O38" i="39"/>
  <c r="L38" i="39"/>
  <c r="P38" i="39"/>
  <c r="I29" i="39"/>
  <c r="M29" i="39"/>
  <c r="Q29" i="39"/>
  <c r="J29" i="39"/>
  <c r="N29" i="39"/>
  <c r="R29" i="39"/>
  <c r="K29" i="39"/>
  <c r="O29" i="39"/>
  <c r="L29" i="39"/>
  <c r="P29" i="39"/>
  <c r="I21" i="39"/>
  <c r="M21" i="39"/>
  <c r="Q21" i="39"/>
  <c r="J21" i="39"/>
  <c r="N21" i="39"/>
  <c r="R21" i="39"/>
  <c r="K21" i="39"/>
  <c r="O21" i="39"/>
  <c r="L21" i="39"/>
  <c r="P21" i="39"/>
  <c r="M12" i="39"/>
  <c r="Q12" i="39"/>
  <c r="J12" i="39"/>
  <c r="N12" i="39"/>
  <c r="R12" i="39"/>
  <c r="K12" i="39"/>
  <c r="O12" i="39"/>
  <c r="L12" i="39"/>
  <c r="P12" i="39"/>
  <c r="M2924" i="39"/>
  <c r="Q2924" i="39"/>
  <c r="J2924" i="39"/>
  <c r="N2924" i="39"/>
  <c r="R2924" i="39"/>
  <c r="K2924" i="39"/>
  <c r="O2924" i="39"/>
  <c r="L2924" i="39"/>
  <c r="P2924" i="39"/>
  <c r="M2916" i="39"/>
  <c r="Q2916" i="39"/>
  <c r="J2916" i="39"/>
  <c r="N2916" i="39"/>
  <c r="R2916" i="39"/>
  <c r="K2916" i="39"/>
  <c r="O2916" i="39"/>
  <c r="L2916" i="39"/>
  <c r="P2916" i="39"/>
  <c r="M2908" i="39"/>
  <c r="Q2908" i="39"/>
  <c r="J2908" i="39"/>
  <c r="N2908" i="39"/>
  <c r="R2908" i="39"/>
  <c r="K2908" i="39"/>
  <c r="O2908" i="39"/>
  <c r="L2908" i="39"/>
  <c r="P2908" i="39"/>
  <c r="M2900" i="39"/>
  <c r="Q2900" i="39"/>
  <c r="J2900" i="39"/>
  <c r="N2900" i="39"/>
  <c r="R2900" i="39"/>
  <c r="K2900" i="39"/>
  <c r="O2900" i="39"/>
  <c r="L2900" i="39"/>
  <c r="P2900" i="39"/>
  <c r="M2892" i="39"/>
  <c r="Q2892" i="39"/>
  <c r="J2892" i="39"/>
  <c r="N2892" i="39"/>
  <c r="R2892" i="39"/>
  <c r="K2892" i="39"/>
  <c r="O2892" i="39"/>
  <c r="L2892" i="39"/>
  <c r="P2892" i="39"/>
  <c r="M2884" i="39"/>
  <c r="Q2884" i="39"/>
  <c r="J2884" i="39"/>
  <c r="N2884" i="39"/>
  <c r="R2884" i="39"/>
  <c r="K2884" i="39"/>
  <c r="O2884" i="39"/>
  <c r="L2884" i="39"/>
  <c r="P2884" i="39"/>
  <c r="M2876" i="39"/>
  <c r="Q2876" i="39"/>
  <c r="J2876" i="39"/>
  <c r="N2876" i="39"/>
  <c r="R2876" i="39"/>
  <c r="K2876" i="39"/>
  <c r="O2876" i="39"/>
  <c r="L2876" i="39"/>
  <c r="P2876" i="39"/>
  <c r="M2868" i="39"/>
  <c r="Q2868" i="39"/>
  <c r="J2868" i="39"/>
  <c r="N2868" i="39"/>
  <c r="R2868" i="39"/>
  <c r="K2868" i="39"/>
  <c r="O2868" i="39"/>
  <c r="L2868" i="39"/>
  <c r="P2868" i="39"/>
  <c r="M2860" i="39"/>
  <c r="Q2860" i="39"/>
  <c r="J2860" i="39"/>
  <c r="N2860" i="39"/>
  <c r="R2860" i="39"/>
  <c r="K2860" i="39"/>
  <c r="O2860" i="39"/>
  <c r="L2860" i="39"/>
  <c r="P2860" i="39"/>
  <c r="M2852" i="39"/>
  <c r="Q2852" i="39"/>
  <c r="J2852" i="39"/>
  <c r="N2852" i="39"/>
  <c r="R2852" i="39"/>
  <c r="K2852" i="39"/>
  <c r="O2852" i="39"/>
  <c r="L2852" i="39"/>
  <c r="P2852" i="39"/>
  <c r="M2844" i="39"/>
  <c r="Q2844" i="39"/>
  <c r="J2844" i="39"/>
  <c r="N2844" i="39"/>
  <c r="R2844" i="39"/>
  <c r="K2844" i="39"/>
  <c r="O2844" i="39"/>
  <c r="L2844" i="39"/>
  <c r="P2844" i="39"/>
  <c r="M2836" i="39"/>
  <c r="Q2836" i="39"/>
  <c r="J2836" i="39"/>
  <c r="N2836" i="39"/>
  <c r="R2836" i="39"/>
  <c r="K2836" i="39"/>
  <c r="O2836" i="39"/>
  <c r="L2836" i="39"/>
  <c r="P2836" i="39"/>
  <c r="M2828" i="39"/>
  <c r="Q2828" i="39"/>
  <c r="J2828" i="39"/>
  <c r="N2828" i="39"/>
  <c r="R2828" i="39"/>
  <c r="K2828" i="39"/>
  <c r="O2828" i="39"/>
  <c r="L2828" i="39"/>
  <c r="P2828" i="39"/>
  <c r="I2808" i="39"/>
  <c r="M2808" i="39"/>
  <c r="Q2808" i="39"/>
  <c r="J2808" i="39"/>
  <c r="N2808" i="39"/>
  <c r="R2808" i="39"/>
  <c r="K2808" i="39"/>
  <c r="O2808" i="39"/>
  <c r="L2808" i="39"/>
  <c r="P2808" i="39"/>
  <c r="I2800" i="39"/>
  <c r="M2800" i="39"/>
  <c r="Q2800" i="39"/>
  <c r="J2800" i="39"/>
  <c r="N2800" i="39"/>
  <c r="R2800" i="39"/>
  <c r="K2800" i="39"/>
  <c r="O2800" i="39"/>
  <c r="L2800" i="39"/>
  <c r="P2800" i="39"/>
  <c r="L2797" i="39"/>
  <c r="P2797" i="39"/>
  <c r="M2797" i="39"/>
  <c r="Q2797" i="39"/>
  <c r="J2797" i="39"/>
  <c r="N2797" i="39"/>
  <c r="R2797" i="39"/>
  <c r="K2797" i="39"/>
  <c r="O2797" i="39"/>
  <c r="I2794" i="39"/>
  <c r="K2794" i="39"/>
  <c r="O2794" i="39"/>
  <c r="L2794" i="39"/>
  <c r="P2794" i="39"/>
  <c r="M2794" i="39"/>
  <c r="Q2794" i="39"/>
  <c r="J2794" i="39"/>
  <c r="N2794" i="39"/>
  <c r="R2794" i="39"/>
  <c r="I2793" i="39"/>
  <c r="M2792" i="39"/>
  <c r="Q2792" i="39"/>
  <c r="J2792" i="39"/>
  <c r="N2792" i="39"/>
  <c r="R2792" i="39"/>
  <c r="K2792" i="39"/>
  <c r="O2792" i="39"/>
  <c r="L2792" i="39"/>
  <c r="P2792" i="39"/>
  <c r="L2789" i="39"/>
  <c r="P2789" i="39"/>
  <c r="M2789" i="39"/>
  <c r="Q2789" i="39"/>
  <c r="J2789" i="39"/>
  <c r="N2789" i="39"/>
  <c r="R2789" i="39"/>
  <c r="K2789" i="39"/>
  <c r="O2789" i="39"/>
  <c r="I2786" i="39"/>
  <c r="K2786" i="39"/>
  <c r="O2786" i="39"/>
  <c r="L2786" i="39"/>
  <c r="P2786" i="39"/>
  <c r="M2786" i="39"/>
  <c r="Q2786" i="39"/>
  <c r="J2786" i="39"/>
  <c r="N2786" i="39"/>
  <c r="R2786" i="39"/>
  <c r="I2785" i="39"/>
  <c r="M2784" i="39"/>
  <c r="Q2784" i="39"/>
  <c r="J2784" i="39"/>
  <c r="N2784" i="39"/>
  <c r="R2784" i="39"/>
  <c r="K2784" i="39"/>
  <c r="O2784" i="39"/>
  <c r="L2784" i="39"/>
  <c r="P2784" i="39"/>
  <c r="L2781" i="39"/>
  <c r="P2781" i="39"/>
  <c r="M2781" i="39"/>
  <c r="Q2781" i="39"/>
  <c r="J2781" i="39"/>
  <c r="N2781" i="39"/>
  <c r="R2781" i="39"/>
  <c r="K2781" i="39"/>
  <c r="O2781" i="39"/>
  <c r="I2778" i="39"/>
  <c r="K2778" i="39"/>
  <c r="O2778" i="39"/>
  <c r="L2778" i="39"/>
  <c r="P2778" i="39"/>
  <c r="M2778" i="39"/>
  <c r="Q2778" i="39"/>
  <c r="J2778" i="39"/>
  <c r="N2778" i="39"/>
  <c r="R2778" i="39"/>
  <c r="M2776" i="39"/>
  <c r="Q2776" i="39"/>
  <c r="J2776" i="39"/>
  <c r="N2776" i="39"/>
  <c r="R2776" i="39"/>
  <c r="K2776" i="39"/>
  <c r="O2776" i="39"/>
  <c r="L2776" i="39"/>
  <c r="P2776" i="39"/>
  <c r="L2773" i="39"/>
  <c r="P2773" i="39"/>
  <c r="M2773" i="39"/>
  <c r="Q2773" i="39"/>
  <c r="J2773" i="39"/>
  <c r="N2773" i="39"/>
  <c r="R2773" i="39"/>
  <c r="K2773" i="39"/>
  <c r="O2773" i="39"/>
  <c r="I2770" i="39"/>
  <c r="K2770" i="39"/>
  <c r="O2770" i="39"/>
  <c r="L2770" i="39"/>
  <c r="P2770" i="39"/>
  <c r="M2770" i="39"/>
  <c r="Q2770" i="39"/>
  <c r="J2770" i="39"/>
  <c r="N2770" i="39"/>
  <c r="R2770" i="39"/>
  <c r="I2769" i="39"/>
  <c r="M2768" i="39"/>
  <c r="Q2768" i="39"/>
  <c r="J2768" i="39"/>
  <c r="N2768" i="39"/>
  <c r="R2768" i="39"/>
  <c r="K2768" i="39"/>
  <c r="O2768" i="39"/>
  <c r="L2768" i="39"/>
  <c r="P2768" i="39"/>
  <c r="L2765" i="39"/>
  <c r="P2765" i="39"/>
  <c r="M2765" i="39"/>
  <c r="Q2765" i="39"/>
  <c r="J2765" i="39"/>
  <c r="N2765" i="39"/>
  <c r="R2765" i="39"/>
  <c r="K2765" i="39"/>
  <c r="O2765" i="39"/>
  <c r="I2764" i="39"/>
  <c r="I2762" i="39"/>
  <c r="K2762" i="39"/>
  <c r="O2762" i="39"/>
  <c r="L2762" i="39"/>
  <c r="P2762" i="39"/>
  <c r="M2762" i="39"/>
  <c r="Q2762" i="39"/>
  <c r="J2762" i="39"/>
  <c r="N2762" i="39"/>
  <c r="R2762" i="39"/>
  <c r="I2761" i="39"/>
  <c r="M2760" i="39"/>
  <c r="Q2760" i="39"/>
  <c r="J2760" i="39"/>
  <c r="N2760" i="39"/>
  <c r="R2760" i="39"/>
  <c r="K2760" i="39"/>
  <c r="O2760" i="39"/>
  <c r="L2760" i="39"/>
  <c r="P2760" i="39"/>
  <c r="L2757" i="39"/>
  <c r="P2757" i="39"/>
  <c r="M2757" i="39"/>
  <c r="Q2757" i="39"/>
  <c r="J2757" i="39"/>
  <c r="N2757" i="39"/>
  <c r="R2757" i="39"/>
  <c r="K2757" i="39"/>
  <c r="O2757" i="39"/>
  <c r="I2756" i="39"/>
  <c r="I2754" i="39"/>
  <c r="K2754" i="39"/>
  <c r="O2754" i="39"/>
  <c r="L2754" i="39"/>
  <c r="P2754" i="39"/>
  <c r="M2754" i="39"/>
  <c r="Q2754" i="39"/>
  <c r="J2754" i="39"/>
  <c r="N2754" i="39"/>
  <c r="R2754" i="39"/>
  <c r="I2753" i="39"/>
  <c r="M2752" i="39"/>
  <c r="Q2752" i="39"/>
  <c r="J2752" i="39"/>
  <c r="N2752" i="39"/>
  <c r="R2752" i="39"/>
  <c r="K2752" i="39"/>
  <c r="O2752" i="39"/>
  <c r="L2752" i="39"/>
  <c r="P2752" i="39"/>
  <c r="L2749" i="39"/>
  <c r="P2749" i="39"/>
  <c r="M2749" i="39"/>
  <c r="Q2749" i="39"/>
  <c r="J2749" i="39"/>
  <c r="N2749" i="39"/>
  <c r="R2749" i="39"/>
  <c r="K2749" i="39"/>
  <c r="O2749" i="39"/>
  <c r="I2746" i="39"/>
  <c r="K2746" i="39"/>
  <c r="O2746" i="39"/>
  <c r="L2746" i="39"/>
  <c r="P2746" i="39"/>
  <c r="M2746" i="39"/>
  <c r="Q2746" i="39"/>
  <c r="J2746" i="39"/>
  <c r="N2746" i="39"/>
  <c r="R2746" i="39"/>
  <c r="I2745" i="39"/>
  <c r="M2744" i="39"/>
  <c r="Q2744" i="39"/>
  <c r="J2744" i="39"/>
  <c r="N2744" i="39"/>
  <c r="R2744" i="39"/>
  <c r="K2744" i="39"/>
  <c r="O2744" i="39"/>
  <c r="L2744" i="39"/>
  <c r="P2744" i="39"/>
  <c r="L2741" i="39"/>
  <c r="P2741" i="39"/>
  <c r="M2741" i="39"/>
  <c r="Q2741" i="39"/>
  <c r="J2741" i="39"/>
  <c r="N2741" i="39"/>
  <c r="R2741" i="39"/>
  <c r="K2741" i="39"/>
  <c r="O2741" i="39"/>
  <c r="I2738" i="39"/>
  <c r="K2738" i="39"/>
  <c r="O2738" i="39"/>
  <c r="L2738" i="39"/>
  <c r="P2738" i="39"/>
  <c r="M2738" i="39"/>
  <c r="Q2738" i="39"/>
  <c r="J2738" i="39"/>
  <c r="N2738" i="39"/>
  <c r="R2738" i="39"/>
  <c r="I2737" i="39"/>
  <c r="M2736" i="39"/>
  <c r="Q2736" i="39"/>
  <c r="J2736" i="39"/>
  <c r="N2736" i="39"/>
  <c r="R2736" i="39"/>
  <c r="K2736" i="39"/>
  <c r="O2736" i="39"/>
  <c r="L2736" i="39"/>
  <c r="P2736" i="39"/>
  <c r="L2733" i="39"/>
  <c r="P2733" i="39"/>
  <c r="M2733" i="39"/>
  <c r="Q2733" i="39"/>
  <c r="J2733" i="39"/>
  <c r="N2733" i="39"/>
  <c r="R2733" i="39"/>
  <c r="K2733" i="39"/>
  <c r="O2733" i="39"/>
  <c r="I2730" i="39"/>
  <c r="K2730" i="39"/>
  <c r="O2730" i="39"/>
  <c r="L2730" i="39"/>
  <c r="P2730" i="39"/>
  <c r="M2730" i="39"/>
  <c r="Q2730" i="39"/>
  <c r="J2730" i="39"/>
  <c r="N2730" i="39"/>
  <c r="R2730" i="39"/>
  <c r="M2728" i="39"/>
  <c r="Q2728" i="39"/>
  <c r="J2728" i="39"/>
  <c r="N2728" i="39"/>
  <c r="R2728" i="39"/>
  <c r="K2728" i="39"/>
  <c r="O2728" i="39"/>
  <c r="L2728" i="39"/>
  <c r="P2728" i="39"/>
  <c r="L2725" i="39"/>
  <c r="P2725" i="39"/>
  <c r="M2725" i="39"/>
  <c r="Q2725" i="39"/>
  <c r="J2725" i="39"/>
  <c r="N2725" i="39"/>
  <c r="R2725" i="39"/>
  <c r="K2725" i="39"/>
  <c r="O2725" i="39"/>
  <c r="I2722" i="39"/>
  <c r="K2722" i="39"/>
  <c r="O2722" i="39"/>
  <c r="L2722" i="39"/>
  <c r="P2722" i="39"/>
  <c r="M2722" i="39"/>
  <c r="Q2722" i="39"/>
  <c r="J2722" i="39"/>
  <c r="N2722" i="39"/>
  <c r="R2722" i="39"/>
  <c r="M2719" i="39"/>
  <c r="Q2719" i="39"/>
  <c r="J2719" i="39"/>
  <c r="N2719" i="39"/>
  <c r="R2719" i="39"/>
  <c r="K2719" i="39"/>
  <c r="O2719" i="39"/>
  <c r="L2719" i="39"/>
  <c r="P2719" i="39"/>
  <c r="L2715" i="39"/>
  <c r="P2715" i="39"/>
  <c r="M2715" i="39"/>
  <c r="Q2715" i="39"/>
  <c r="J2715" i="39"/>
  <c r="N2715" i="39"/>
  <c r="R2715" i="39"/>
  <c r="K2715" i="39"/>
  <c r="O2715" i="39"/>
  <c r="I2712" i="39"/>
  <c r="K2712" i="39"/>
  <c r="O2712" i="39"/>
  <c r="L2712" i="39"/>
  <c r="P2712" i="39"/>
  <c r="M2712" i="39"/>
  <c r="Q2712" i="39"/>
  <c r="J2712" i="39"/>
  <c r="N2712" i="39"/>
  <c r="R2712" i="39"/>
  <c r="I2711" i="39"/>
  <c r="M2710" i="39"/>
  <c r="Q2710" i="39"/>
  <c r="J2710" i="39"/>
  <c r="N2710" i="39"/>
  <c r="R2710" i="39"/>
  <c r="K2710" i="39"/>
  <c r="O2710" i="39"/>
  <c r="L2710" i="39"/>
  <c r="P2710" i="39"/>
  <c r="L2707" i="39"/>
  <c r="P2707" i="39"/>
  <c r="M2707" i="39"/>
  <c r="Q2707" i="39"/>
  <c r="J2707" i="39"/>
  <c r="N2707" i="39"/>
  <c r="R2707" i="39"/>
  <c r="K2707" i="39"/>
  <c r="O2707" i="39"/>
  <c r="J2705" i="39"/>
  <c r="N2705" i="39"/>
  <c r="R2705" i="39"/>
  <c r="K2705" i="39"/>
  <c r="O2705" i="39"/>
  <c r="L2705" i="39"/>
  <c r="P2705" i="39"/>
  <c r="M2705" i="39"/>
  <c r="Q2705" i="39"/>
  <c r="K2700" i="39"/>
  <c r="O2700" i="39"/>
  <c r="L2700" i="39"/>
  <c r="P2700" i="39"/>
  <c r="M2700" i="39"/>
  <c r="Q2700" i="39"/>
  <c r="J2700" i="39"/>
  <c r="N2700" i="39"/>
  <c r="R2700" i="39"/>
  <c r="J2697" i="39"/>
  <c r="N2697" i="39"/>
  <c r="R2697" i="39"/>
  <c r="K2697" i="39"/>
  <c r="O2697" i="39"/>
  <c r="L2697" i="39"/>
  <c r="P2697" i="39"/>
  <c r="M2697" i="39"/>
  <c r="Q2697" i="39"/>
  <c r="M2694" i="39"/>
  <c r="Q2694" i="39"/>
  <c r="J2694" i="39"/>
  <c r="N2694" i="39"/>
  <c r="R2694" i="39"/>
  <c r="K2694" i="39"/>
  <c r="O2694" i="39"/>
  <c r="L2694" i="39"/>
  <c r="P2694" i="39"/>
  <c r="I2693" i="39"/>
  <c r="K2692" i="39"/>
  <c r="O2692" i="39"/>
  <c r="L2692" i="39"/>
  <c r="P2692" i="39"/>
  <c r="M2692" i="39"/>
  <c r="Q2692" i="39"/>
  <c r="J2692" i="39"/>
  <c r="N2692" i="39"/>
  <c r="R2692" i="39"/>
  <c r="J2689" i="39"/>
  <c r="N2689" i="39"/>
  <c r="R2689" i="39"/>
  <c r="K2689" i="39"/>
  <c r="O2689" i="39"/>
  <c r="L2689" i="39"/>
  <c r="P2689" i="39"/>
  <c r="M2689" i="39"/>
  <c r="Q2689" i="39"/>
  <c r="I2686" i="39"/>
  <c r="M2686" i="39"/>
  <c r="Q2686" i="39"/>
  <c r="J2686" i="39"/>
  <c r="N2686" i="39"/>
  <c r="R2686" i="39"/>
  <c r="K2686" i="39"/>
  <c r="O2686" i="39"/>
  <c r="L2686" i="39"/>
  <c r="P2686" i="39"/>
  <c r="I2685" i="39"/>
  <c r="K2684" i="39"/>
  <c r="O2684" i="39"/>
  <c r="L2684" i="39"/>
  <c r="P2684" i="39"/>
  <c r="M2684" i="39"/>
  <c r="Q2684" i="39"/>
  <c r="J2684" i="39"/>
  <c r="N2684" i="39"/>
  <c r="R2684" i="39"/>
  <c r="J2681" i="39"/>
  <c r="N2681" i="39"/>
  <c r="R2681" i="39"/>
  <c r="K2681" i="39"/>
  <c r="O2681" i="39"/>
  <c r="L2681" i="39"/>
  <c r="P2681" i="39"/>
  <c r="M2681" i="39"/>
  <c r="Q2681" i="39"/>
  <c r="I2678" i="39"/>
  <c r="M2678" i="39"/>
  <c r="Q2678" i="39"/>
  <c r="J2678" i="39"/>
  <c r="N2678" i="39"/>
  <c r="R2678" i="39"/>
  <c r="K2678" i="39"/>
  <c r="O2678" i="39"/>
  <c r="L2678" i="39"/>
  <c r="P2678" i="39"/>
  <c r="I2677" i="39"/>
  <c r="K2676" i="39"/>
  <c r="O2676" i="39"/>
  <c r="L2676" i="39"/>
  <c r="P2676" i="39"/>
  <c r="M2676" i="39"/>
  <c r="Q2676" i="39"/>
  <c r="J2676" i="39"/>
  <c r="N2676" i="39"/>
  <c r="R2676" i="39"/>
  <c r="J2673" i="39"/>
  <c r="N2673" i="39"/>
  <c r="R2673" i="39"/>
  <c r="K2673" i="39"/>
  <c r="O2673" i="39"/>
  <c r="L2673" i="39"/>
  <c r="P2673" i="39"/>
  <c r="M2673" i="39"/>
  <c r="Q2673" i="39"/>
  <c r="I2670" i="39"/>
  <c r="M2670" i="39"/>
  <c r="Q2670" i="39"/>
  <c r="J2670" i="39"/>
  <c r="N2670" i="39"/>
  <c r="R2670" i="39"/>
  <c r="K2670" i="39"/>
  <c r="O2670" i="39"/>
  <c r="L2670" i="39"/>
  <c r="P2670" i="39"/>
  <c r="I2669" i="39"/>
  <c r="K2668" i="39"/>
  <c r="O2668" i="39"/>
  <c r="L2668" i="39"/>
  <c r="P2668" i="39"/>
  <c r="M2668" i="39"/>
  <c r="Q2668" i="39"/>
  <c r="J2668" i="39"/>
  <c r="N2668" i="39"/>
  <c r="R2668" i="39"/>
  <c r="J2665" i="39"/>
  <c r="N2665" i="39"/>
  <c r="R2665" i="39"/>
  <c r="K2665" i="39"/>
  <c r="O2665" i="39"/>
  <c r="L2665" i="39"/>
  <c r="P2665" i="39"/>
  <c r="M2665" i="39"/>
  <c r="Q2665" i="39"/>
  <c r="I2662" i="39"/>
  <c r="M2662" i="39"/>
  <c r="Q2662" i="39"/>
  <c r="J2662" i="39"/>
  <c r="N2662" i="39"/>
  <c r="R2662" i="39"/>
  <c r="K2662" i="39"/>
  <c r="O2662" i="39"/>
  <c r="L2662" i="39"/>
  <c r="P2662" i="39"/>
  <c r="I2661" i="39"/>
  <c r="K2660" i="39"/>
  <c r="O2660" i="39"/>
  <c r="L2660" i="39"/>
  <c r="P2660" i="39"/>
  <c r="M2660" i="39"/>
  <c r="Q2660" i="39"/>
  <c r="J2660" i="39"/>
  <c r="N2660" i="39"/>
  <c r="R2660" i="39"/>
  <c r="J2657" i="39"/>
  <c r="N2657" i="39"/>
  <c r="R2657" i="39"/>
  <c r="K2657" i="39"/>
  <c r="O2657" i="39"/>
  <c r="L2657" i="39"/>
  <c r="P2657" i="39"/>
  <c r="M2657" i="39"/>
  <c r="Q2657" i="39"/>
  <c r="I2654" i="39"/>
  <c r="M2654" i="39"/>
  <c r="Q2654" i="39"/>
  <c r="J2654" i="39"/>
  <c r="N2654" i="39"/>
  <c r="R2654" i="39"/>
  <c r="K2654" i="39"/>
  <c r="O2654" i="39"/>
  <c r="L2654" i="39"/>
  <c r="P2654" i="39"/>
  <c r="I2653" i="39"/>
  <c r="K2652" i="39"/>
  <c r="O2652" i="39"/>
  <c r="L2652" i="39"/>
  <c r="P2652" i="39"/>
  <c r="M2652" i="39"/>
  <c r="Q2652" i="39"/>
  <c r="J2652" i="39"/>
  <c r="N2652" i="39"/>
  <c r="R2652" i="39"/>
  <c r="J2649" i="39"/>
  <c r="N2649" i="39"/>
  <c r="R2649" i="39"/>
  <c r="K2649" i="39"/>
  <c r="O2649" i="39"/>
  <c r="L2649" i="39"/>
  <c r="P2649" i="39"/>
  <c r="M2649" i="39"/>
  <c r="Q2649" i="39"/>
  <c r="I2648" i="39"/>
  <c r="I2646" i="39"/>
  <c r="M2646" i="39"/>
  <c r="Q2646" i="39"/>
  <c r="J2646" i="39"/>
  <c r="N2646" i="39"/>
  <c r="R2646" i="39"/>
  <c r="K2646" i="39"/>
  <c r="O2646" i="39"/>
  <c r="L2646" i="39"/>
  <c r="P2646" i="39"/>
  <c r="I2645" i="39"/>
  <c r="K2644" i="39"/>
  <c r="O2644" i="39"/>
  <c r="L2644" i="39"/>
  <c r="P2644" i="39"/>
  <c r="M2644" i="39"/>
  <c r="Q2644" i="39"/>
  <c r="J2644" i="39"/>
  <c r="N2644" i="39"/>
  <c r="R2644" i="39"/>
  <c r="J2641" i="39"/>
  <c r="N2641" i="39"/>
  <c r="R2641" i="39"/>
  <c r="K2641" i="39"/>
  <c r="O2641" i="39"/>
  <c r="L2641" i="39"/>
  <c r="P2641" i="39"/>
  <c r="M2641" i="39"/>
  <c r="Q2641" i="39"/>
  <c r="I2640" i="39"/>
  <c r="I2638" i="39"/>
  <c r="M2638" i="39"/>
  <c r="Q2638" i="39"/>
  <c r="J2638" i="39"/>
  <c r="N2638" i="39"/>
  <c r="R2638" i="39"/>
  <c r="K2638" i="39"/>
  <c r="O2638" i="39"/>
  <c r="L2638" i="39"/>
  <c r="P2638" i="39"/>
  <c r="I2637" i="39"/>
  <c r="K2636" i="39"/>
  <c r="O2636" i="39"/>
  <c r="L2636" i="39"/>
  <c r="P2636" i="39"/>
  <c r="M2636" i="39"/>
  <c r="Q2636" i="39"/>
  <c r="J2636" i="39"/>
  <c r="N2636" i="39"/>
  <c r="R2636" i="39"/>
  <c r="I2629" i="39"/>
  <c r="J2629" i="39"/>
  <c r="N2629" i="39"/>
  <c r="R2629" i="39"/>
  <c r="K2629" i="39"/>
  <c r="O2629" i="39"/>
  <c r="L2629" i="39"/>
  <c r="P2629" i="39"/>
  <c r="M2629" i="39"/>
  <c r="Q2629" i="39"/>
  <c r="I2626" i="39"/>
  <c r="M2626" i="39"/>
  <c r="Q2626" i="39"/>
  <c r="J2626" i="39"/>
  <c r="N2626" i="39"/>
  <c r="R2626" i="39"/>
  <c r="K2626" i="39"/>
  <c r="O2626" i="39"/>
  <c r="L2626" i="39"/>
  <c r="P2626" i="39"/>
  <c r="I2625" i="39"/>
  <c r="K2624" i="39"/>
  <c r="O2624" i="39"/>
  <c r="L2624" i="39"/>
  <c r="P2624" i="39"/>
  <c r="M2624" i="39"/>
  <c r="Q2624" i="39"/>
  <c r="J2624" i="39"/>
  <c r="N2624" i="39"/>
  <c r="R2624" i="39"/>
  <c r="I2617" i="39"/>
  <c r="J2617" i="39"/>
  <c r="N2617" i="39"/>
  <c r="R2617" i="39"/>
  <c r="K2617" i="39"/>
  <c r="O2617" i="39"/>
  <c r="L2617" i="39"/>
  <c r="P2617" i="39"/>
  <c r="M2617" i="39"/>
  <c r="Q2617" i="39"/>
  <c r="I2616" i="39"/>
  <c r="L2615" i="39"/>
  <c r="P2615" i="39"/>
  <c r="M2615" i="39"/>
  <c r="Q2615" i="39"/>
  <c r="J2615" i="39"/>
  <c r="N2615" i="39"/>
  <c r="R2615" i="39"/>
  <c r="K2615" i="39"/>
  <c r="O2615" i="39"/>
  <c r="K2612" i="39"/>
  <c r="O2612" i="39"/>
  <c r="L2612" i="39"/>
  <c r="P2612" i="39"/>
  <c r="M2612" i="39"/>
  <c r="Q2612" i="39"/>
  <c r="J2612" i="39"/>
  <c r="N2612" i="39"/>
  <c r="R2612" i="39"/>
  <c r="I2609" i="39"/>
  <c r="J2609" i="39"/>
  <c r="N2609" i="39"/>
  <c r="R2609" i="39"/>
  <c r="K2609" i="39"/>
  <c r="O2609" i="39"/>
  <c r="L2609" i="39"/>
  <c r="P2609" i="39"/>
  <c r="M2609" i="39"/>
  <c r="Q2609" i="39"/>
  <c r="I2608" i="39"/>
  <c r="L2607" i="39"/>
  <c r="P2607" i="39"/>
  <c r="M2607" i="39"/>
  <c r="Q2607" i="39"/>
  <c r="J2607" i="39"/>
  <c r="N2607" i="39"/>
  <c r="R2607" i="39"/>
  <c r="K2607" i="39"/>
  <c r="O2607" i="39"/>
  <c r="K2604" i="39"/>
  <c r="O2604" i="39"/>
  <c r="L2604" i="39"/>
  <c r="P2604" i="39"/>
  <c r="M2604" i="39"/>
  <c r="Q2604" i="39"/>
  <c r="J2604" i="39"/>
  <c r="N2604" i="39"/>
  <c r="R2604" i="39"/>
  <c r="I2603" i="39"/>
  <c r="I2594" i="39"/>
  <c r="M2594" i="39"/>
  <c r="Q2594" i="39"/>
  <c r="J2594" i="39"/>
  <c r="N2594" i="39"/>
  <c r="R2594" i="39"/>
  <c r="K2594" i="39"/>
  <c r="O2594" i="39"/>
  <c r="L2594" i="39"/>
  <c r="P2594" i="39"/>
  <c r="I2593" i="39"/>
  <c r="K2592" i="39"/>
  <c r="O2592" i="39"/>
  <c r="L2592" i="39"/>
  <c r="P2592" i="39"/>
  <c r="M2592" i="39"/>
  <c r="Q2592" i="39"/>
  <c r="J2592" i="39"/>
  <c r="N2592" i="39"/>
  <c r="R2592" i="39"/>
  <c r="J2589" i="39"/>
  <c r="N2589" i="39"/>
  <c r="R2589" i="39"/>
  <c r="K2589" i="39"/>
  <c r="O2589" i="39"/>
  <c r="L2589" i="39"/>
  <c r="P2589" i="39"/>
  <c r="M2589" i="39"/>
  <c r="Q2589" i="39"/>
  <c r="I2586" i="39"/>
  <c r="M2586" i="39"/>
  <c r="Q2586" i="39"/>
  <c r="J2586" i="39"/>
  <c r="N2586" i="39"/>
  <c r="R2586" i="39"/>
  <c r="K2586" i="39"/>
  <c r="O2586" i="39"/>
  <c r="L2586" i="39"/>
  <c r="P2586" i="39"/>
  <c r="I2585" i="39"/>
  <c r="K2584" i="39"/>
  <c r="O2584" i="39"/>
  <c r="L2584" i="39"/>
  <c r="P2584" i="39"/>
  <c r="M2584" i="39"/>
  <c r="Q2584" i="39"/>
  <c r="J2584" i="39"/>
  <c r="N2584" i="39"/>
  <c r="R2584" i="39"/>
  <c r="J2581" i="39"/>
  <c r="N2581" i="39"/>
  <c r="R2581" i="39"/>
  <c r="K2581" i="39"/>
  <c r="O2581" i="39"/>
  <c r="L2581" i="39"/>
  <c r="P2581" i="39"/>
  <c r="M2581" i="39"/>
  <c r="Q2581" i="39"/>
  <c r="I2578" i="39"/>
  <c r="M2578" i="39"/>
  <c r="Q2578" i="39"/>
  <c r="J2578" i="39"/>
  <c r="N2578" i="39"/>
  <c r="R2578" i="39"/>
  <c r="K2578" i="39"/>
  <c r="O2578" i="39"/>
  <c r="L2578" i="39"/>
  <c r="P2578" i="39"/>
  <c r="I2577" i="39"/>
  <c r="K2576" i="39"/>
  <c r="O2576" i="39"/>
  <c r="L2576" i="39"/>
  <c r="P2576" i="39"/>
  <c r="M2576" i="39"/>
  <c r="Q2576" i="39"/>
  <c r="J2576" i="39"/>
  <c r="N2576" i="39"/>
  <c r="R2576" i="39"/>
  <c r="I2569" i="39"/>
  <c r="J2569" i="39"/>
  <c r="N2569" i="39"/>
  <c r="R2569" i="39"/>
  <c r="K2569" i="39"/>
  <c r="O2569" i="39"/>
  <c r="L2569" i="39"/>
  <c r="P2569" i="39"/>
  <c r="M2569" i="39"/>
  <c r="Q2569" i="39"/>
  <c r="I2566" i="39"/>
  <c r="M2566" i="39"/>
  <c r="Q2566" i="39"/>
  <c r="J2566" i="39"/>
  <c r="N2566" i="39"/>
  <c r="R2566" i="39"/>
  <c r="K2566" i="39"/>
  <c r="O2566" i="39"/>
  <c r="L2566" i="39"/>
  <c r="P2566" i="39"/>
  <c r="I2563" i="39"/>
  <c r="L2563" i="39"/>
  <c r="P2563" i="39"/>
  <c r="M2563" i="39"/>
  <c r="Q2563" i="39"/>
  <c r="J2563" i="39"/>
  <c r="N2563" i="39"/>
  <c r="R2563" i="39"/>
  <c r="K2563" i="39"/>
  <c r="O2563" i="39"/>
  <c r="K2560" i="39"/>
  <c r="O2560" i="39"/>
  <c r="L2560" i="39"/>
  <c r="P2560" i="39"/>
  <c r="M2560" i="39"/>
  <c r="Q2560" i="39"/>
  <c r="J2560" i="39"/>
  <c r="N2560" i="39"/>
  <c r="R2560" i="39"/>
  <c r="I2553" i="39"/>
  <c r="J2553" i="39"/>
  <c r="N2553" i="39"/>
  <c r="R2553" i="39"/>
  <c r="K2553" i="39"/>
  <c r="O2553" i="39"/>
  <c r="L2553" i="39"/>
  <c r="P2553" i="39"/>
  <c r="M2553" i="39"/>
  <c r="Q2553" i="39"/>
  <c r="I2550" i="39"/>
  <c r="M2550" i="39"/>
  <c r="Q2550" i="39"/>
  <c r="J2550" i="39"/>
  <c r="N2550" i="39"/>
  <c r="R2550" i="39"/>
  <c r="K2550" i="39"/>
  <c r="O2550" i="39"/>
  <c r="L2550" i="39"/>
  <c r="P2550" i="39"/>
  <c r="I2542" i="39"/>
  <c r="M2542" i="39"/>
  <c r="Q2542" i="39"/>
  <c r="J2542" i="39"/>
  <c r="N2542" i="39"/>
  <c r="R2542" i="39"/>
  <c r="K2542" i="39"/>
  <c r="O2542" i="39"/>
  <c r="L2542" i="39"/>
  <c r="P2542" i="39"/>
  <c r="I2534" i="39"/>
  <c r="M2534" i="39"/>
  <c r="Q2534" i="39"/>
  <c r="J2534" i="39"/>
  <c r="N2534" i="39"/>
  <c r="R2534" i="39"/>
  <c r="K2534" i="39"/>
  <c r="O2534" i="39"/>
  <c r="L2534" i="39"/>
  <c r="P2534" i="39"/>
  <c r="I2523" i="39"/>
  <c r="L2523" i="39"/>
  <c r="P2523" i="39"/>
  <c r="M2523" i="39"/>
  <c r="Q2523" i="39"/>
  <c r="J2523" i="39"/>
  <c r="N2523" i="39"/>
  <c r="R2523" i="39"/>
  <c r="K2523" i="39"/>
  <c r="O2523" i="39"/>
  <c r="I2515" i="39"/>
  <c r="L2515" i="39"/>
  <c r="P2515" i="39"/>
  <c r="M2515" i="39"/>
  <c r="Q2515" i="39"/>
  <c r="J2515" i="39"/>
  <c r="N2515" i="39"/>
  <c r="R2515" i="39"/>
  <c r="K2515" i="39"/>
  <c r="O2515" i="39"/>
  <c r="I2507" i="39"/>
  <c r="L2507" i="39"/>
  <c r="P2507" i="39"/>
  <c r="M2507" i="39"/>
  <c r="Q2507" i="39"/>
  <c r="J2507" i="39"/>
  <c r="N2507" i="39"/>
  <c r="R2507" i="39"/>
  <c r="K2507" i="39"/>
  <c r="O2507" i="39"/>
  <c r="I2499" i="39"/>
  <c r="L2499" i="39"/>
  <c r="P2499" i="39"/>
  <c r="M2499" i="39"/>
  <c r="Q2499" i="39"/>
  <c r="J2499" i="39"/>
  <c r="N2499" i="39"/>
  <c r="R2499" i="39"/>
  <c r="K2499" i="39"/>
  <c r="O2499" i="39"/>
  <c r="I2491" i="39"/>
  <c r="L2491" i="39"/>
  <c r="P2491" i="39"/>
  <c r="M2491" i="39"/>
  <c r="Q2491" i="39"/>
  <c r="J2491" i="39"/>
  <c r="N2491" i="39"/>
  <c r="R2491" i="39"/>
  <c r="K2491" i="39"/>
  <c r="O2491" i="39"/>
  <c r="I2483" i="39"/>
  <c r="L2483" i="39"/>
  <c r="P2483" i="39"/>
  <c r="M2483" i="39"/>
  <c r="Q2483" i="39"/>
  <c r="J2483" i="39"/>
  <c r="N2483" i="39"/>
  <c r="R2483" i="39"/>
  <c r="K2483" i="39"/>
  <c r="O2483" i="39"/>
  <c r="I2475" i="39"/>
  <c r="L2475" i="39"/>
  <c r="P2475" i="39"/>
  <c r="M2475" i="39"/>
  <c r="Q2475" i="39"/>
  <c r="J2475" i="39"/>
  <c r="N2475" i="39"/>
  <c r="R2475" i="39"/>
  <c r="K2475" i="39"/>
  <c r="O2475" i="39"/>
  <c r="I2467" i="39"/>
  <c r="L2467" i="39"/>
  <c r="P2467" i="39"/>
  <c r="M2467" i="39"/>
  <c r="Q2467" i="39"/>
  <c r="J2467" i="39"/>
  <c r="N2467" i="39"/>
  <c r="R2467" i="39"/>
  <c r="K2467" i="39"/>
  <c r="O2467" i="39"/>
  <c r="I2459" i="39"/>
  <c r="L2459" i="39"/>
  <c r="P2459" i="39"/>
  <c r="M2459" i="39"/>
  <c r="Q2459" i="39"/>
  <c r="J2459" i="39"/>
  <c r="N2459" i="39"/>
  <c r="R2459" i="39"/>
  <c r="K2459" i="39"/>
  <c r="O2459" i="39"/>
  <c r="I2451" i="39"/>
  <c r="L2451" i="39"/>
  <c r="P2451" i="39"/>
  <c r="M2451" i="39"/>
  <c r="Q2451" i="39"/>
  <c r="J2451" i="39"/>
  <c r="N2451" i="39"/>
  <c r="R2451" i="39"/>
  <c r="K2451" i="39"/>
  <c r="O2451" i="39"/>
  <c r="I2443" i="39"/>
  <c r="L2443" i="39"/>
  <c r="P2443" i="39"/>
  <c r="M2443" i="39"/>
  <c r="Q2443" i="39"/>
  <c r="J2443" i="39"/>
  <c r="N2443" i="39"/>
  <c r="R2443" i="39"/>
  <c r="K2443" i="39"/>
  <c r="O2443" i="39"/>
  <c r="I2435" i="39"/>
  <c r="L2435" i="39"/>
  <c r="P2435" i="39"/>
  <c r="M2435" i="39"/>
  <c r="Q2435" i="39"/>
  <c r="J2435" i="39"/>
  <c r="N2435" i="39"/>
  <c r="R2435" i="39"/>
  <c r="K2435" i="39"/>
  <c r="O2435" i="39"/>
  <c r="I2427" i="39"/>
  <c r="L2427" i="39"/>
  <c r="P2427" i="39"/>
  <c r="M2427" i="39"/>
  <c r="Q2427" i="39"/>
  <c r="J2427" i="39"/>
  <c r="N2427" i="39"/>
  <c r="R2427" i="39"/>
  <c r="K2427" i="39"/>
  <c r="O2427" i="39"/>
  <c r="I2419" i="39"/>
  <c r="L2419" i="39"/>
  <c r="P2419" i="39"/>
  <c r="M2419" i="39"/>
  <c r="Q2419" i="39"/>
  <c r="J2419" i="39"/>
  <c r="N2419" i="39"/>
  <c r="R2419" i="39"/>
  <c r="K2419" i="39"/>
  <c r="O2419" i="39"/>
  <c r="I2411" i="39"/>
  <c r="L2411" i="39"/>
  <c r="P2411" i="39"/>
  <c r="M2411" i="39"/>
  <c r="Q2411" i="39"/>
  <c r="J2411" i="39"/>
  <c r="N2411" i="39"/>
  <c r="R2411" i="39"/>
  <c r="K2411" i="39"/>
  <c r="O2411" i="39"/>
  <c r="I2403" i="39"/>
  <c r="L2403" i="39"/>
  <c r="P2403" i="39"/>
  <c r="M2403" i="39"/>
  <c r="Q2403" i="39"/>
  <c r="J2403" i="39"/>
  <c r="N2403" i="39"/>
  <c r="R2403" i="39"/>
  <c r="K2403" i="39"/>
  <c r="O2403" i="39"/>
  <c r="I2395" i="39"/>
  <c r="L2395" i="39"/>
  <c r="P2395" i="39"/>
  <c r="M2395" i="39"/>
  <c r="Q2395" i="39"/>
  <c r="J2395" i="39"/>
  <c r="N2395" i="39"/>
  <c r="R2395" i="39"/>
  <c r="K2395" i="39"/>
  <c r="O2395" i="39"/>
  <c r="I2387" i="39"/>
  <c r="L2387" i="39"/>
  <c r="P2387" i="39"/>
  <c r="M2387" i="39"/>
  <c r="Q2387" i="39"/>
  <c r="J2387" i="39"/>
  <c r="N2387" i="39"/>
  <c r="R2387" i="39"/>
  <c r="K2387" i="39"/>
  <c r="O2387" i="39"/>
  <c r="I2379" i="39"/>
  <c r="L2379" i="39"/>
  <c r="P2379" i="39"/>
  <c r="M2379" i="39"/>
  <c r="Q2379" i="39"/>
  <c r="J2379" i="39"/>
  <c r="N2379" i="39"/>
  <c r="R2379" i="39"/>
  <c r="K2379" i="39"/>
  <c r="O2379" i="39"/>
  <c r="I2371" i="39"/>
  <c r="L2371" i="39"/>
  <c r="P2371" i="39"/>
  <c r="M2371" i="39"/>
  <c r="Q2371" i="39"/>
  <c r="J2371" i="39"/>
  <c r="N2371" i="39"/>
  <c r="R2371" i="39"/>
  <c r="K2371" i="39"/>
  <c r="O2371" i="39"/>
  <c r="I2363" i="39"/>
  <c r="L2363" i="39"/>
  <c r="P2363" i="39"/>
  <c r="M2363" i="39"/>
  <c r="Q2363" i="39"/>
  <c r="J2363" i="39"/>
  <c r="N2363" i="39"/>
  <c r="R2363" i="39"/>
  <c r="K2363" i="39"/>
  <c r="O2363" i="39"/>
  <c r="I2355" i="39"/>
  <c r="L2355" i="39"/>
  <c r="P2355" i="39"/>
  <c r="M2355" i="39"/>
  <c r="Q2355" i="39"/>
  <c r="J2355" i="39"/>
  <c r="N2355" i="39"/>
  <c r="R2355" i="39"/>
  <c r="K2355" i="39"/>
  <c r="O2355" i="39"/>
  <c r="I2347" i="39"/>
  <c r="L2347" i="39"/>
  <c r="P2347" i="39"/>
  <c r="M2347" i="39"/>
  <c r="Q2347" i="39"/>
  <c r="J2347" i="39"/>
  <c r="N2347" i="39"/>
  <c r="R2347" i="39"/>
  <c r="K2347" i="39"/>
  <c r="O2347" i="39"/>
  <c r="I2339" i="39"/>
  <c r="L2339" i="39"/>
  <c r="P2339" i="39"/>
  <c r="M2339" i="39"/>
  <c r="Q2339" i="39"/>
  <c r="J2339" i="39"/>
  <c r="N2339" i="39"/>
  <c r="R2339" i="39"/>
  <c r="K2339" i="39"/>
  <c r="O2339" i="39"/>
  <c r="I2331" i="39"/>
  <c r="L2331" i="39"/>
  <c r="P2331" i="39"/>
  <c r="M2331" i="39"/>
  <c r="Q2331" i="39"/>
  <c r="J2331" i="39"/>
  <c r="N2331" i="39"/>
  <c r="R2331" i="39"/>
  <c r="K2331" i="39"/>
  <c r="O2331" i="39"/>
  <c r="I2323" i="39"/>
  <c r="L2323" i="39"/>
  <c r="P2323" i="39"/>
  <c r="M2323" i="39"/>
  <c r="Q2323" i="39"/>
  <c r="J2323" i="39"/>
  <c r="N2323" i="39"/>
  <c r="R2323" i="39"/>
  <c r="K2323" i="39"/>
  <c r="O2323" i="39"/>
  <c r="I2315" i="39"/>
  <c r="L2315" i="39"/>
  <c r="P2315" i="39"/>
  <c r="M2315" i="39"/>
  <c r="Q2315" i="39"/>
  <c r="J2315" i="39"/>
  <c r="N2315" i="39"/>
  <c r="R2315" i="39"/>
  <c r="K2315" i="39"/>
  <c r="O2315" i="39"/>
  <c r="I2307" i="39"/>
  <c r="L2307" i="39"/>
  <c r="P2307" i="39"/>
  <c r="M2307" i="39"/>
  <c r="Q2307" i="39"/>
  <c r="J2307" i="39"/>
  <c r="N2307" i="39"/>
  <c r="R2307" i="39"/>
  <c r="K2307" i="39"/>
  <c r="O2307" i="39"/>
  <c r="I2299" i="39"/>
  <c r="L2299" i="39"/>
  <c r="P2299" i="39"/>
  <c r="M2299" i="39"/>
  <c r="Q2299" i="39"/>
  <c r="J2299" i="39"/>
  <c r="N2299" i="39"/>
  <c r="R2299" i="39"/>
  <c r="K2299" i="39"/>
  <c r="O2299" i="39"/>
  <c r="K2296" i="39"/>
  <c r="O2296" i="39"/>
  <c r="L2296" i="39"/>
  <c r="P2296" i="39"/>
  <c r="M2296" i="39"/>
  <c r="Q2296" i="39"/>
  <c r="J2296" i="39"/>
  <c r="N2296" i="39"/>
  <c r="R2296" i="39"/>
  <c r="J2293" i="39"/>
  <c r="N2293" i="39"/>
  <c r="R2293" i="39"/>
  <c r="K2293" i="39"/>
  <c r="O2293" i="39"/>
  <c r="L2293" i="39"/>
  <c r="P2293" i="39"/>
  <c r="M2293" i="39"/>
  <c r="Q2293" i="39"/>
  <c r="I2292" i="39"/>
  <c r="I2290" i="39"/>
  <c r="M2290" i="39"/>
  <c r="Q2290" i="39"/>
  <c r="J2290" i="39"/>
  <c r="N2290" i="39"/>
  <c r="R2290" i="39"/>
  <c r="K2290" i="39"/>
  <c r="O2290" i="39"/>
  <c r="L2290" i="39"/>
  <c r="P2290" i="39"/>
  <c r="I2289" i="39"/>
  <c r="K2288" i="39"/>
  <c r="O2288" i="39"/>
  <c r="L2288" i="39"/>
  <c r="P2288" i="39"/>
  <c r="M2288" i="39"/>
  <c r="Q2288" i="39"/>
  <c r="J2288" i="39"/>
  <c r="N2288" i="39"/>
  <c r="R2288" i="39"/>
  <c r="J2285" i="39"/>
  <c r="N2285" i="39"/>
  <c r="R2285" i="39"/>
  <c r="K2285" i="39"/>
  <c r="O2285" i="39"/>
  <c r="L2285" i="39"/>
  <c r="P2285" i="39"/>
  <c r="M2285" i="39"/>
  <c r="Q2285" i="39"/>
  <c r="I2284" i="39"/>
  <c r="I2282" i="39"/>
  <c r="M2282" i="39"/>
  <c r="Q2282" i="39"/>
  <c r="J2282" i="39"/>
  <c r="N2282" i="39"/>
  <c r="R2282" i="39"/>
  <c r="K2282" i="39"/>
  <c r="O2282" i="39"/>
  <c r="L2282" i="39"/>
  <c r="P2282" i="39"/>
  <c r="I2279" i="39"/>
  <c r="L2279" i="39"/>
  <c r="P2279" i="39"/>
  <c r="M2279" i="39"/>
  <c r="Q2279" i="39"/>
  <c r="J2279" i="39"/>
  <c r="N2279" i="39"/>
  <c r="R2279" i="39"/>
  <c r="K2279" i="39"/>
  <c r="O2279" i="39"/>
  <c r="K2276" i="39"/>
  <c r="O2276" i="39"/>
  <c r="L2276" i="39"/>
  <c r="P2276" i="39"/>
  <c r="M2276" i="39"/>
  <c r="Q2276" i="39"/>
  <c r="J2276" i="39"/>
  <c r="N2276" i="39"/>
  <c r="R2276" i="39"/>
  <c r="I2275" i="39"/>
  <c r="I2273" i="39"/>
  <c r="J2273" i="39"/>
  <c r="N2273" i="39"/>
  <c r="R2273" i="39"/>
  <c r="K2273" i="39"/>
  <c r="O2273" i="39"/>
  <c r="L2273" i="39"/>
  <c r="P2273" i="39"/>
  <c r="M2273" i="39"/>
  <c r="Q2273" i="39"/>
  <c r="I2272" i="39"/>
  <c r="L2271" i="39"/>
  <c r="P2271" i="39"/>
  <c r="M2271" i="39"/>
  <c r="Q2271" i="39"/>
  <c r="J2271" i="39"/>
  <c r="N2271" i="39"/>
  <c r="R2271" i="39"/>
  <c r="K2271" i="39"/>
  <c r="O2271" i="39"/>
  <c r="K2268" i="39"/>
  <c r="O2268" i="39"/>
  <c r="L2268" i="39"/>
  <c r="P2268" i="39"/>
  <c r="M2268" i="39"/>
  <c r="Q2268" i="39"/>
  <c r="J2268" i="39"/>
  <c r="N2268" i="39"/>
  <c r="R2268" i="39"/>
  <c r="I2265" i="39"/>
  <c r="J2265" i="39"/>
  <c r="N2265" i="39"/>
  <c r="R2265" i="39"/>
  <c r="K2265" i="39"/>
  <c r="O2265" i="39"/>
  <c r="L2265" i="39"/>
  <c r="P2265" i="39"/>
  <c r="M2265" i="39"/>
  <c r="Q2265" i="39"/>
  <c r="I2264" i="39"/>
  <c r="L2263" i="39"/>
  <c r="P2263" i="39"/>
  <c r="M2263" i="39"/>
  <c r="Q2263" i="39"/>
  <c r="J2263" i="39"/>
  <c r="N2263" i="39"/>
  <c r="R2263" i="39"/>
  <c r="K2263" i="39"/>
  <c r="O2263" i="39"/>
  <c r="K2260" i="39"/>
  <c r="O2260" i="39"/>
  <c r="L2260" i="39"/>
  <c r="P2260" i="39"/>
  <c r="M2260" i="39"/>
  <c r="Q2260" i="39"/>
  <c r="J2260" i="39"/>
  <c r="N2260" i="39"/>
  <c r="R2260" i="39"/>
  <c r="I2254" i="39"/>
  <c r="M2254" i="39"/>
  <c r="Q2254" i="39"/>
  <c r="J2254" i="39"/>
  <c r="N2254" i="39"/>
  <c r="R2254" i="39"/>
  <c r="K2254" i="39"/>
  <c r="O2254" i="39"/>
  <c r="L2254" i="39"/>
  <c r="P2254" i="39"/>
  <c r="I2251" i="39"/>
  <c r="L2251" i="39"/>
  <c r="P2251" i="39"/>
  <c r="M2251" i="39"/>
  <c r="Q2251" i="39"/>
  <c r="J2251" i="39"/>
  <c r="N2251" i="39"/>
  <c r="R2251" i="39"/>
  <c r="K2251" i="39"/>
  <c r="O2251" i="39"/>
  <c r="K2248" i="39"/>
  <c r="O2248" i="39"/>
  <c r="L2248" i="39"/>
  <c r="P2248" i="39"/>
  <c r="M2248" i="39"/>
  <c r="Q2248" i="39"/>
  <c r="J2248" i="39"/>
  <c r="N2248" i="39"/>
  <c r="R2248" i="39"/>
  <c r="I2241" i="39"/>
  <c r="J2241" i="39"/>
  <c r="N2241" i="39"/>
  <c r="R2241" i="39"/>
  <c r="K2241" i="39"/>
  <c r="O2241" i="39"/>
  <c r="L2241" i="39"/>
  <c r="P2241" i="39"/>
  <c r="M2241" i="39"/>
  <c r="Q2241" i="39"/>
  <c r="I2240" i="39"/>
  <c r="I2238" i="39"/>
  <c r="M2238" i="39"/>
  <c r="Q2238" i="39"/>
  <c r="J2238" i="39"/>
  <c r="N2238" i="39"/>
  <c r="R2238" i="39"/>
  <c r="K2238" i="39"/>
  <c r="O2238" i="39"/>
  <c r="L2238" i="39"/>
  <c r="P2238" i="39"/>
  <c r="I2230" i="39"/>
  <c r="M2230" i="39"/>
  <c r="Q2230" i="39"/>
  <c r="J2230" i="39"/>
  <c r="N2230" i="39"/>
  <c r="R2230" i="39"/>
  <c r="K2230" i="39"/>
  <c r="O2230" i="39"/>
  <c r="L2230" i="39"/>
  <c r="P2230" i="39"/>
  <c r="I2222" i="39"/>
  <c r="M2222" i="39"/>
  <c r="Q2222" i="39"/>
  <c r="J2222" i="39"/>
  <c r="N2222" i="39"/>
  <c r="R2222" i="39"/>
  <c r="K2222" i="39"/>
  <c r="O2222" i="39"/>
  <c r="L2222" i="39"/>
  <c r="P2222" i="39"/>
  <c r="I2214" i="39"/>
  <c r="M2214" i="39"/>
  <c r="Q2214" i="39"/>
  <c r="J2214" i="39"/>
  <c r="N2214" i="39"/>
  <c r="R2214" i="39"/>
  <c r="K2214" i="39"/>
  <c r="O2214" i="39"/>
  <c r="L2214" i="39"/>
  <c r="P2214" i="39"/>
  <c r="I2206" i="39"/>
  <c r="M2206" i="39"/>
  <c r="Q2206" i="39"/>
  <c r="J2206" i="39"/>
  <c r="N2206" i="39"/>
  <c r="R2206" i="39"/>
  <c r="K2206" i="39"/>
  <c r="O2206" i="39"/>
  <c r="L2206" i="39"/>
  <c r="P2206" i="39"/>
  <c r="I2198" i="39"/>
  <c r="M2198" i="39"/>
  <c r="Q2198" i="39"/>
  <c r="J2198" i="39"/>
  <c r="N2198" i="39"/>
  <c r="R2198" i="39"/>
  <c r="K2198" i="39"/>
  <c r="O2198" i="39"/>
  <c r="L2198" i="39"/>
  <c r="P2198" i="39"/>
  <c r="I2190" i="39"/>
  <c r="M2190" i="39"/>
  <c r="Q2190" i="39"/>
  <c r="J2190" i="39"/>
  <c r="N2190" i="39"/>
  <c r="R2190" i="39"/>
  <c r="K2190" i="39"/>
  <c r="O2190" i="39"/>
  <c r="L2190" i="39"/>
  <c r="P2190" i="39"/>
  <c r="I2189" i="39"/>
  <c r="K2188" i="39"/>
  <c r="O2188" i="39"/>
  <c r="L2188" i="39"/>
  <c r="P2188" i="39"/>
  <c r="M2188" i="39"/>
  <c r="Q2188" i="39"/>
  <c r="J2188" i="39"/>
  <c r="N2188" i="39"/>
  <c r="R2188" i="39"/>
  <c r="I2182" i="39"/>
  <c r="M2182" i="39"/>
  <c r="Q2182" i="39"/>
  <c r="J2182" i="39"/>
  <c r="N2182" i="39"/>
  <c r="R2182" i="39"/>
  <c r="K2182" i="39"/>
  <c r="O2182" i="39"/>
  <c r="L2182" i="39"/>
  <c r="P2182" i="39"/>
  <c r="I2174" i="39"/>
  <c r="M2174" i="39"/>
  <c r="Q2174" i="39"/>
  <c r="J2174" i="39"/>
  <c r="N2174" i="39"/>
  <c r="R2174" i="39"/>
  <c r="K2174" i="39"/>
  <c r="O2174" i="39"/>
  <c r="L2174" i="39"/>
  <c r="P2174" i="39"/>
  <c r="I2166" i="39"/>
  <c r="M2166" i="39"/>
  <c r="Q2166" i="39"/>
  <c r="J2166" i="39"/>
  <c r="N2166" i="39"/>
  <c r="R2166" i="39"/>
  <c r="K2166" i="39"/>
  <c r="O2166" i="39"/>
  <c r="L2166" i="39"/>
  <c r="P2166" i="39"/>
  <c r="I2158" i="39"/>
  <c r="M2158" i="39"/>
  <c r="Q2158" i="39"/>
  <c r="J2158" i="39"/>
  <c r="N2158" i="39"/>
  <c r="R2158" i="39"/>
  <c r="K2158" i="39"/>
  <c r="O2158" i="39"/>
  <c r="L2158" i="39"/>
  <c r="P2158" i="39"/>
  <c r="I2150" i="39"/>
  <c r="M2150" i="39"/>
  <c r="Q2150" i="39"/>
  <c r="J2150" i="39"/>
  <c r="N2150" i="39"/>
  <c r="R2150" i="39"/>
  <c r="K2150" i="39"/>
  <c r="O2150" i="39"/>
  <c r="L2150" i="39"/>
  <c r="P2150" i="39"/>
  <c r="I2142" i="39"/>
  <c r="M2142" i="39"/>
  <c r="Q2142" i="39"/>
  <c r="J2142" i="39"/>
  <c r="N2142" i="39"/>
  <c r="R2142" i="39"/>
  <c r="K2142" i="39"/>
  <c r="O2142" i="39"/>
  <c r="L2142" i="39"/>
  <c r="P2142" i="39"/>
  <c r="I2134" i="39"/>
  <c r="M2134" i="39"/>
  <c r="Q2134" i="39"/>
  <c r="J2134" i="39"/>
  <c r="N2134" i="39"/>
  <c r="R2134" i="39"/>
  <c r="K2134" i="39"/>
  <c r="O2134" i="39"/>
  <c r="L2134" i="39"/>
  <c r="P2134" i="39"/>
  <c r="I2126" i="39"/>
  <c r="M2126" i="39"/>
  <c r="Q2126" i="39"/>
  <c r="J2126" i="39"/>
  <c r="N2126" i="39"/>
  <c r="R2126" i="39"/>
  <c r="K2126" i="39"/>
  <c r="O2126" i="39"/>
  <c r="L2126" i="39"/>
  <c r="P2126" i="39"/>
  <c r="I2118" i="39"/>
  <c r="M2118" i="39"/>
  <c r="Q2118" i="39"/>
  <c r="J2118" i="39"/>
  <c r="N2118" i="39"/>
  <c r="R2118" i="39"/>
  <c r="K2118" i="39"/>
  <c r="O2118" i="39"/>
  <c r="L2118" i="39"/>
  <c r="P2118" i="39"/>
  <c r="I2110" i="39"/>
  <c r="M2110" i="39"/>
  <c r="Q2110" i="39"/>
  <c r="J2110" i="39"/>
  <c r="N2110" i="39"/>
  <c r="R2110" i="39"/>
  <c r="K2110" i="39"/>
  <c r="O2110" i="39"/>
  <c r="L2110" i="39"/>
  <c r="P2110" i="39"/>
  <c r="I2102" i="39"/>
  <c r="M2102" i="39"/>
  <c r="Q2102" i="39"/>
  <c r="J2102" i="39"/>
  <c r="N2102" i="39"/>
  <c r="R2102" i="39"/>
  <c r="K2102" i="39"/>
  <c r="O2102" i="39"/>
  <c r="L2102" i="39"/>
  <c r="P2102" i="39"/>
  <c r="I2094" i="39"/>
  <c r="M2094" i="39"/>
  <c r="Q2094" i="39"/>
  <c r="J2094" i="39"/>
  <c r="N2094" i="39"/>
  <c r="R2094" i="39"/>
  <c r="K2094" i="39"/>
  <c r="O2094" i="39"/>
  <c r="L2094" i="39"/>
  <c r="P2094" i="39"/>
  <c r="I2086" i="39"/>
  <c r="M2086" i="39"/>
  <c r="Q2086" i="39"/>
  <c r="J2086" i="39"/>
  <c r="N2086" i="39"/>
  <c r="R2086" i="39"/>
  <c r="K2086" i="39"/>
  <c r="O2086" i="39"/>
  <c r="L2086" i="39"/>
  <c r="P2086" i="39"/>
  <c r="I2078" i="39"/>
  <c r="M2078" i="39"/>
  <c r="Q2078" i="39"/>
  <c r="J2078" i="39"/>
  <c r="N2078" i="39"/>
  <c r="R2078" i="39"/>
  <c r="K2078" i="39"/>
  <c r="O2078" i="39"/>
  <c r="L2078" i="39"/>
  <c r="P2078" i="39"/>
  <c r="I2070" i="39"/>
  <c r="M2070" i="39"/>
  <c r="Q2070" i="39"/>
  <c r="J2070" i="39"/>
  <c r="N2070" i="39"/>
  <c r="R2070" i="39"/>
  <c r="K2070" i="39"/>
  <c r="O2070" i="39"/>
  <c r="L2070" i="39"/>
  <c r="P2070" i="39"/>
  <c r="I2062" i="39"/>
  <c r="M2062" i="39"/>
  <c r="Q2062" i="39"/>
  <c r="J2062" i="39"/>
  <c r="N2062" i="39"/>
  <c r="R2062" i="39"/>
  <c r="K2062" i="39"/>
  <c r="O2062" i="39"/>
  <c r="L2062" i="39"/>
  <c r="P2062" i="39"/>
  <c r="I2054" i="39"/>
  <c r="M2054" i="39"/>
  <c r="Q2054" i="39"/>
  <c r="J2054" i="39"/>
  <c r="N2054" i="39"/>
  <c r="R2054" i="39"/>
  <c r="K2054" i="39"/>
  <c r="O2054" i="39"/>
  <c r="L2054" i="39"/>
  <c r="P2054" i="39"/>
  <c r="I2046" i="39"/>
  <c r="M2046" i="39"/>
  <c r="Q2046" i="39"/>
  <c r="J2046" i="39"/>
  <c r="N2046" i="39"/>
  <c r="R2046" i="39"/>
  <c r="K2046" i="39"/>
  <c r="O2046" i="39"/>
  <c r="L2046" i="39"/>
  <c r="P2046" i="39"/>
  <c r="I2038" i="39"/>
  <c r="M2038" i="39"/>
  <c r="Q2038" i="39"/>
  <c r="J2038" i="39"/>
  <c r="N2038" i="39"/>
  <c r="R2038" i="39"/>
  <c r="K2038" i="39"/>
  <c r="O2038" i="39"/>
  <c r="L2038" i="39"/>
  <c r="P2038" i="39"/>
  <c r="I2030" i="39"/>
  <c r="M2030" i="39"/>
  <c r="Q2030" i="39"/>
  <c r="J2030" i="39"/>
  <c r="N2030" i="39"/>
  <c r="R2030" i="39"/>
  <c r="K2030" i="39"/>
  <c r="O2030" i="39"/>
  <c r="L2030" i="39"/>
  <c r="P2030" i="39"/>
  <c r="I2022" i="39"/>
  <c r="M2022" i="39"/>
  <c r="Q2022" i="39"/>
  <c r="J2022" i="39"/>
  <c r="N2022" i="39"/>
  <c r="R2022" i="39"/>
  <c r="K2022" i="39"/>
  <c r="O2022" i="39"/>
  <c r="L2022" i="39"/>
  <c r="P2022" i="39"/>
  <c r="I2014" i="39"/>
  <c r="M2014" i="39"/>
  <c r="Q2014" i="39"/>
  <c r="J2014" i="39"/>
  <c r="N2014" i="39"/>
  <c r="R2014" i="39"/>
  <c r="K2014" i="39"/>
  <c r="O2014" i="39"/>
  <c r="L2014" i="39"/>
  <c r="P2014" i="39"/>
  <c r="I2008" i="39"/>
  <c r="K2008" i="39"/>
  <c r="O2008" i="39"/>
  <c r="L2008" i="39"/>
  <c r="P2008" i="39"/>
  <c r="M2008" i="39"/>
  <c r="Q2008" i="39"/>
  <c r="J2008" i="39"/>
  <c r="N2008" i="39"/>
  <c r="R2008" i="39"/>
  <c r="J2005" i="39"/>
  <c r="N2005" i="39"/>
  <c r="R2005" i="39"/>
  <c r="K2005" i="39"/>
  <c r="O2005" i="39"/>
  <c r="L2005" i="39"/>
  <c r="P2005" i="39"/>
  <c r="M2005" i="39"/>
  <c r="Q2005" i="39"/>
  <c r="J1997" i="39"/>
  <c r="N1997" i="39"/>
  <c r="R1997" i="39"/>
  <c r="K1997" i="39"/>
  <c r="O1997" i="39"/>
  <c r="L1997" i="39"/>
  <c r="P1997" i="39"/>
  <c r="M1997" i="39"/>
  <c r="Q1997" i="39"/>
  <c r="J1989" i="39"/>
  <c r="N1989" i="39"/>
  <c r="R1989" i="39"/>
  <c r="K1989" i="39"/>
  <c r="O1989" i="39"/>
  <c r="L1989" i="39"/>
  <c r="P1989" i="39"/>
  <c r="M1989" i="39"/>
  <c r="Q1989" i="39"/>
  <c r="J1981" i="39"/>
  <c r="N1981" i="39"/>
  <c r="R1981" i="39"/>
  <c r="K1981" i="39"/>
  <c r="O1981" i="39"/>
  <c r="L1981" i="39"/>
  <c r="P1981" i="39"/>
  <c r="M1981" i="39"/>
  <c r="Q1981" i="39"/>
  <c r="J1973" i="39"/>
  <c r="N1973" i="39"/>
  <c r="R1973" i="39"/>
  <c r="K1973" i="39"/>
  <c r="O1973" i="39"/>
  <c r="L1973" i="39"/>
  <c r="P1973" i="39"/>
  <c r="M1973" i="39"/>
  <c r="Q1973" i="39"/>
  <c r="I1965" i="39"/>
  <c r="J1965" i="39"/>
  <c r="N1965" i="39"/>
  <c r="R1965" i="39"/>
  <c r="K1965" i="39"/>
  <c r="O1965" i="39"/>
  <c r="L1965" i="39"/>
  <c r="P1965" i="39"/>
  <c r="M1965" i="39"/>
  <c r="Q1965" i="39"/>
  <c r="I1946" i="39"/>
  <c r="M1946" i="39"/>
  <c r="Q1946" i="39"/>
  <c r="J1946" i="39"/>
  <c r="N1946" i="39"/>
  <c r="R1946" i="39"/>
  <c r="K1946" i="39"/>
  <c r="O1946" i="39"/>
  <c r="L1946" i="39"/>
  <c r="P1946" i="39"/>
  <c r="J1941" i="39"/>
  <c r="N1941" i="39"/>
  <c r="R1941" i="39"/>
  <c r="K1941" i="39"/>
  <c r="O1941" i="39"/>
  <c r="L1941" i="39"/>
  <c r="P1941" i="39"/>
  <c r="M1941" i="39"/>
  <c r="Q1941" i="39"/>
  <c r="I1938" i="39"/>
  <c r="M1938" i="39"/>
  <c r="Q1938" i="39"/>
  <c r="J1938" i="39"/>
  <c r="N1938" i="39"/>
  <c r="R1938" i="39"/>
  <c r="K1938" i="39"/>
  <c r="O1938" i="39"/>
  <c r="L1938" i="39"/>
  <c r="P1938" i="39"/>
  <c r="L1935" i="39"/>
  <c r="P1935" i="39"/>
  <c r="M1935" i="39"/>
  <c r="Q1935" i="39"/>
  <c r="J1935" i="39"/>
  <c r="N1935" i="39"/>
  <c r="R1935" i="39"/>
  <c r="K1935" i="39"/>
  <c r="O1935" i="39"/>
  <c r="I1934" i="39"/>
  <c r="I1932" i="39"/>
  <c r="K1932" i="39"/>
  <c r="O1932" i="39"/>
  <c r="L1932" i="39"/>
  <c r="P1932" i="39"/>
  <c r="M1932" i="39"/>
  <c r="Q1932" i="39"/>
  <c r="J1932" i="39"/>
  <c r="N1932" i="39"/>
  <c r="R1932" i="39"/>
  <c r="I1931" i="39"/>
  <c r="M1930" i="39"/>
  <c r="Q1930" i="39"/>
  <c r="J1930" i="39"/>
  <c r="N1930" i="39"/>
  <c r="R1930" i="39"/>
  <c r="K1930" i="39"/>
  <c r="O1930" i="39"/>
  <c r="L1930" i="39"/>
  <c r="P1930" i="39"/>
  <c r="L1927" i="39"/>
  <c r="P1927" i="39"/>
  <c r="M1927" i="39"/>
  <c r="Q1927" i="39"/>
  <c r="J1927" i="39"/>
  <c r="N1927" i="39"/>
  <c r="R1927" i="39"/>
  <c r="K1927" i="39"/>
  <c r="O1927" i="39"/>
  <c r="I1926" i="39"/>
  <c r="I1924" i="39"/>
  <c r="K1924" i="39"/>
  <c r="O1924" i="39"/>
  <c r="L1924" i="39"/>
  <c r="P1924" i="39"/>
  <c r="M1924" i="39"/>
  <c r="Q1924" i="39"/>
  <c r="J1924" i="39"/>
  <c r="N1924" i="39"/>
  <c r="R1924" i="39"/>
  <c r="I1923" i="39"/>
  <c r="M1922" i="39"/>
  <c r="Q1922" i="39"/>
  <c r="J1922" i="39"/>
  <c r="N1922" i="39"/>
  <c r="R1922" i="39"/>
  <c r="K1922" i="39"/>
  <c r="O1922" i="39"/>
  <c r="L1922" i="39"/>
  <c r="P1922" i="39"/>
  <c r="L1919" i="39"/>
  <c r="P1919" i="39"/>
  <c r="M1919" i="39"/>
  <c r="Q1919" i="39"/>
  <c r="J1919" i="39"/>
  <c r="N1919" i="39"/>
  <c r="R1919" i="39"/>
  <c r="K1919" i="39"/>
  <c r="O1919" i="39"/>
  <c r="I1918" i="39"/>
  <c r="I1916" i="39"/>
  <c r="K1916" i="39"/>
  <c r="O1916" i="39"/>
  <c r="L1916" i="39"/>
  <c r="P1916" i="39"/>
  <c r="M1916" i="39"/>
  <c r="Q1916" i="39"/>
  <c r="J1916" i="39"/>
  <c r="N1916" i="39"/>
  <c r="R1916" i="39"/>
  <c r="I1915" i="39"/>
  <c r="M1914" i="39"/>
  <c r="Q1914" i="39"/>
  <c r="J1914" i="39"/>
  <c r="N1914" i="39"/>
  <c r="R1914" i="39"/>
  <c r="K1914" i="39"/>
  <c r="O1914" i="39"/>
  <c r="L1914" i="39"/>
  <c r="P1914" i="39"/>
  <c r="L1911" i="39"/>
  <c r="P1911" i="39"/>
  <c r="M1911" i="39"/>
  <c r="Q1911" i="39"/>
  <c r="J1911" i="39"/>
  <c r="N1911" i="39"/>
  <c r="R1911" i="39"/>
  <c r="K1911" i="39"/>
  <c r="O1911" i="39"/>
  <c r="I1910" i="39"/>
  <c r="I1908" i="39"/>
  <c r="K1908" i="39"/>
  <c r="O1908" i="39"/>
  <c r="L1908" i="39"/>
  <c r="P1908" i="39"/>
  <c r="M1908" i="39"/>
  <c r="Q1908" i="39"/>
  <c r="J1908" i="39"/>
  <c r="N1908" i="39"/>
  <c r="R1908" i="39"/>
  <c r="I1907" i="39"/>
  <c r="M1906" i="39"/>
  <c r="Q1906" i="39"/>
  <c r="J1906" i="39"/>
  <c r="N1906" i="39"/>
  <c r="R1906" i="39"/>
  <c r="K1906" i="39"/>
  <c r="O1906" i="39"/>
  <c r="L1906" i="39"/>
  <c r="P1906" i="39"/>
  <c r="L1903" i="39"/>
  <c r="P1903" i="39"/>
  <c r="M1903" i="39"/>
  <c r="Q1903" i="39"/>
  <c r="J1903" i="39"/>
  <c r="N1903" i="39"/>
  <c r="R1903" i="39"/>
  <c r="K1903" i="39"/>
  <c r="O1903" i="39"/>
  <c r="I1900" i="39"/>
  <c r="K1900" i="39"/>
  <c r="O1900" i="39"/>
  <c r="L1900" i="39"/>
  <c r="P1900" i="39"/>
  <c r="M1900" i="39"/>
  <c r="Q1900" i="39"/>
  <c r="J1900" i="39"/>
  <c r="N1900" i="39"/>
  <c r="R1900" i="39"/>
  <c r="I1899" i="39"/>
  <c r="M1898" i="39"/>
  <c r="Q1898" i="39"/>
  <c r="J1898" i="39"/>
  <c r="N1898" i="39"/>
  <c r="R1898" i="39"/>
  <c r="K1898" i="39"/>
  <c r="O1898" i="39"/>
  <c r="L1898" i="39"/>
  <c r="P1898" i="39"/>
  <c r="I1894" i="39"/>
  <c r="M1894" i="39"/>
  <c r="Q1894" i="39"/>
  <c r="J1894" i="39"/>
  <c r="N1894" i="39"/>
  <c r="R1894" i="39"/>
  <c r="K1894" i="39"/>
  <c r="O1894" i="39"/>
  <c r="L1894" i="39"/>
  <c r="P1894" i="39"/>
  <c r="I1891" i="39"/>
  <c r="L1891" i="39"/>
  <c r="P1891" i="39"/>
  <c r="M1891" i="39"/>
  <c r="Q1891" i="39"/>
  <c r="J1891" i="39"/>
  <c r="N1891" i="39"/>
  <c r="R1891" i="39"/>
  <c r="K1891" i="39"/>
  <c r="O1891" i="39"/>
  <c r="I1883" i="39"/>
  <c r="L1883" i="39"/>
  <c r="P1883" i="39"/>
  <c r="M1883" i="39"/>
  <c r="Q1883" i="39"/>
  <c r="J1883" i="39"/>
  <c r="N1883" i="39"/>
  <c r="R1883" i="39"/>
  <c r="K1883" i="39"/>
  <c r="O1883" i="39"/>
  <c r="I1875" i="39"/>
  <c r="L1875" i="39"/>
  <c r="P1875" i="39"/>
  <c r="M1875" i="39"/>
  <c r="Q1875" i="39"/>
  <c r="J1875" i="39"/>
  <c r="N1875" i="39"/>
  <c r="R1875" i="39"/>
  <c r="K1875" i="39"/>
  <c r="O1875" i="39"/>
  <c r="I1867" i="39"/>
  <c r="L1867" i="39"/>
  <c r="P1867" i="39"/>
  <c r="M1867" i="39"/>
  <c r="Q1867" i="39"/>
  <c r="J1867" i="39"/>
  <c r="N1867" i="39"/>
  <c r="R1867" i="39"/>
  <c r="K1867" i="39"/>
  <c r="O1867" i="39"/>
  <c r="I1859" i="39"/>
  <c r="L1859" i="39"/>
  <c r="P1859" i="39"/>
  <c r="M1859" i="39"/>
  <c r="Q1859" i="39"/>
  <c r="J1859" i="39"/>
  <c r="N1859" i="39"/>
  <c r="R1859" i="39"/>
  <c r="K1859" i="39"/>
  <c r="O1859" i="39"/>
  <c r="I1851" i="39"/>
  <c r="L1851" i="39"/>
  <c r="P1851" i="39"/>
  <c r="M1851" i="39"/>
  <c r="Q1851" i="39"/>
  <c r="J1851" i="39"/>
  <c r="N1851" i="39"/>
  <c r="R1851" i="39"/>
  <c r="K1851" i="39"/>
  <c r="O1851" i="39"/>
  <c r="I1843" i="39"/>
  <c r="L1843" i="39"/>
  <c r="P1843" i="39"/>
  <c r="M1843" i="39"/>
  <c r="Q1843" i="39"/>
  <c r="J1843" i="39"/>
  <c r="N1843" i="39"/>
  <c r="R1843" i="39"/>
  <c r="K1843" i="39"/>
  <c r="O1843" i="39"/>
  <c r="J1837" i="39"/>
  <c r="N1837" i="39"/>
  <c r="R1837" i="39"/>
  <c r="K1837" i="39"/>
  <c r="O1837" i="39"/>
  <c r="L1837" i="39"/>
  <c r="P1837" i="39"/>
  <c r="M1837" i="39"/>
  <c r="Q1837" i="39"/>
  <c r="I1836" i="39"/>
  <c r="L1835" i="39"/>
  <c r="P1835" i="39"/>
  <c r="M1835" i="39"/>
  <c r="Q1835" i="39"/>
  <c r="J1835" i="39"/>
  <c r="N1835" i="39"/>
  <c r="R1835" i="39"/>
  <c r="K1835" i="39"/>
  <c r="O1835" i="39"/>
  <c r="K1832" i="39"/>
  <c r="O1832" i="39"/>
  <c r="L1832" i="39"/>
  <c r="P1832" i="39"/>
  <c r="M1832" i="39"/>
  <c r="Q1832" i="39"/>
  <c r="J1832" i="39"/>
  <c r="N1832" i="39"/>
  <c r="R1832" i="39"/>
  <c r="I1831" i="39"/>
  <c r="J1829" i="39"/>
  <c r="N1829" i="39"/>
  <c r="R1829" i="39"/>
  <c r="K1829" i="39"/>
  <c r="O1829" i="39"/>
  <c r="L1829" i="39"/>
  <c r="P1829" i="39"/>
  <c r="M1829" i="39"/>
  <c r="Q1829" i="39"/>
  <c r="I1828" i="39"/>
  <c r="L1827" i="39"/>
  <c r="P1827" i="39"/>
  <c r="M1827" i="39"/>
  <c r="Q1827" i="39"/>
  <c r="J1827" i="39"/>
  <c r="N1827" i="39"/>
  <c r="R1827" i="39"/>
  <c r="K1827" i="39"/>
  <c r="O1827" i="39"/>
  <c r="K1824" i="39"/>
  <c r="O1824" i="39"/>
  <c r="L1824" i="39"/>
  <c r="P1824" i="39"/>
  <c r="M1824" i="39"/>
  <c r="Q1824" i="39"/>
  <c r="J1824" i="39"/>
  <c r="N1824" i="39"/>
  <c r="R1824" i="39"/>
  <c r="J1821" i="39"/>
  <c r="N1821" i="39"/>
  <c r="R1821" i="39"/>
  <c r="K1821" i="39"/>
  <c r="O1821" i="39"/>
  <c r="L1821" i="39"/>
  <c r="P1821" i="39"/>
  <c r="M1821" i="39"/>
  <c r="Q1821" i="39"/>
  <c r="I1820" i="39"/>
  <c r="L1819" i="39"/>
  <c r="P1819" i="39"/>
  <c r="M1819" i="39"/>
  <c r="Q1819" i="39"/>
  <c r="J1819" i="39"/>
  <c r="N1819" i="39"/>
  <c r="R1819" i="39"/>
  <c r="K1819" i="39"/>
  <c r="O1819" i="39"/>
  <c r="K1816" i="39"/>
  <c r="O1816" i="39"/>
  <c r="L1816" i="39"/>
  <c r="P1816" i="39"/>
  <c r="M1816" i="39"/>
  <c r="Q1816" i="39"/>
  <c r="J1816" i="39"/>
  <c r="N1816" i="39"/>
  <c r="R1816" i="39"/>
  <c r="J1813" i="39"/>
  <c r="N1813" i="39"/>
  <c r="R1813" i="39"/>
  <c r="K1813" i="39"/>
  <c r="O1813" i="39"/>
  <c r="L1813" i="39"/>
  <c r="P1813" i="39"/>
  <c r="M1813" i="39"/>
  <c r="Q1813" i="39"/>
  <c r="I1812" i="39"/>
  <c r="L1811" i="39"/>
  <c r="P1811" i="39"/>
  <c r="M1811" i="39"/>
  <c r="Q1811" i="39"/>
  <c r="J1811" i="39"/>
  <c r="N1811" i="39"/>
  <c r="R1811" i="39"/>
  <c r="K1811" i="39"/>
  <c r="O1811" i="39"/>
  <c r="K1808" i="39"/>
  <c r="O1808" i="39"/>
  <c r="L1808" i="39"/>
  <c r="P1808" i="39"/>
  <c r="M1808" i="39"/>
  <c r="Q1808" i="39"/>
  <c r="J1808" i="39"/>
  <c r="N1808" i="39"/>
  <c r="R1808" i="39"/>
  <c r="J1805" i="39"/>
  <c r="N1805" i="39"/>
  <c r="R1805" i="39"/>
  <c r="K1805" i="39"/>
  <c r="O1805" i="39"/>
  <c r="L1805" i="39"/>
  <c r="P1805" i="39"/>
  <c r="M1805" i="39"/>
  <c r="Q1805" i="39"/>
  <c r="I1804" i="39"/>
  <c r="M1803" i="39"/>
  <c r="Q1803" i="39"/>
  <c r="J1803" i="39"/>
  <c r="N1803" i="39"/>
  <c r="K1803" i="39"/>
  <c r="O1803" i="39"/>
  <c r="L1803" i="39"/>
  <c r="P1803" i="39"/>
  <c r="R1803" i="39"/>
  <c r="L1800" i="39"/>
  <c r="P1800" i="39"/>
  <c r="M1800" i="39"/>
  <c r="Q1800" i="39"/>
  <c r="J1800" i="39"/>
  <c r="N1800" i="39"/>
  <c r="R1800" i="39"/>
  <c r="K1800" i="39"/>
  <c r="O1800" i="39"/>
  <c r="I1799" i="39"/>
  <c r="K1797" i="39"/>
  <c r="O1797" i="39"/>
  <c r="L1797" i="39"/>
  <c r="P1797" i="39"/>
  <c r="M1797" i="39"/>
  <c r="Q1797" i="39"/>
  <c r="J1797" i="39"/>
  <c r="N1797" i="39"/>
  <c r="R1797" i="39"/>
  <c r="I1796" i="39"/>
  <c r="M1795" i="39"/>
  <c r="Q1795" i="39"/>
  <c r="J1795" i="39"/>
  <c r="N1795" i="39"/>
  <c r="R1795" i="39"/>
  <c r="K1795" i="39"/>
  <c r="O1795" i="39"/>
  <c r="L1795" i="39"/>
  <c r="P1795" i="39"/>
  <c r="L1792" i="39"/>
  <c r="P1792" i="39"/>
  <c r="M1792" i="39"/>
  <c r="Q1792" i="39"/>
  <c r="J1792" i="39"/>
  <c r="N1792" i="39"/>
  <c r="R1792" i="39"/>
  <c r="K1792" i="39"/>
  <c r="O1792" i="39"/>
  <c r="I1791" i="39"/>
  <c r="K1789" i="39"/>
  <c r="O1789" i="39"/>
  <c r="L1789" i="39"/>
  <c r="P1789" i="39"/>
  <c r="M1789" i="39"/>
  <c r="Q1789" i="39"/>
  <c r="J1789" i="39"/>
  <c r="N1789" i="39"/>
  <c r="R1789" i="39"/>
  <c r="I1788" i="39"/>
  <c r="M1787" i="39"/>
  <c r="Q1787" i="39"/>
  <c r="J1787" i="39"/>
  <c r="N1787" i="39"/>
  <c r="R1787" i="39"/>
  <c r="K1787" i="39"/>
  <c r="O1787" i="39"/>
  <c r="L1787" i="39"/>
  <c r="P1787" i="39"/>
  <c r="L1784" i="39"/>
  <c r="P1784" i="39"/>
  <c r="M1784" i="39"/>
  <c r="Q1784" i="39"/>
  <c r="J1784" i="39"/>
  <c r="N1784" i="39"/>
  <c r="R1784" i="39"/>
  <c r="K1784" i="39"/>
  <c r="O1784" i="39"/>
  <c r="I1783" i="39"/>
  <c r="K1781" i="39"/>
  <c r="O1781" i="39"/>
  <c r="L1781" i="39"/>
  <c r="P1781" i="39"/>
  <c r="M1781" i="39"/>
  <c r="Q1781" i="39"/>
  <c r="J1781" i="39"/>
  <c r="N1781" i="39"/>
  <c r="R1781" i="39"/>
  <c r="I1780" i="39"/>
  <c r="M1779" i="39"/>
  <c r="Q1779" i="39"/>
  <c r="J1779" i="39"/>
  <c r="N1779" i="39"/>
  <c r="R1779" i="39"/>
  <c r="K1779" i="39"/>
  <c r="O1779" i="39"/>
  <c r="L1779" i="39"/>
  <c r="P1779" i="39"/>
  <c r="L1776" i="39"/>
  <c r="P1776" i="39"/>
  <c r="M1776" i="39"/>
  <c r="Q1776" i="39"/>
  <c r="J1776" i="39"/>
  <c r="N1776" i="39"/>
  <c r="R1776" i="39"/>
  <c r="K1776" i="39"/>
  <c r="O1776" i="39"/>
  <c r="I1775" i="39"/>
  <c r="K1773" i="39"/>
  <c r="O1773" i="39"/>
  <c r="L1773" i="39"/>
  <c r="P1773" i="39"/>
  <c r="M1773" i="39"/>
  <c r="Q1773" i="39"/>
  <c r="J1773" i="39"/>
  <c r="N1773" i="39"/>
  <c r="R1773" i="39"/>
  <c r="I1772" i="39"/>
  <c r="M1771" i="39"/>
  <c r="Q1771" i="39"/>
  <c r="J1771" i="39"/>
  <c r="N1771" i="39"/>
  <c r="R1771" i="39"/>
  <c r="K1771" i="39"/>
  <c r="O1771" i="39"/>
  <c r="L1771" i="39"/>
  <c r="P1771" i="39"/>
  <c r="L1768" i="39"/>
  <c r="P1768" i="39"/>
  <c r="M1768" i="39"/>
  <c r="Q1768" i="39"/>
  <c r="J1768" i="39"/>
  <c r="N1768" i="39"/>
  <c r="R1768" i="39"/>
  <c r="K1768" i="39"/>
  <c r="O1768" i="39"/>
  <c r="I1767" i="39"/>
  <c r="K1765" i="39"/>
  <c r="O1765" i="39"/>
  <c r="L1765" i="39"/>
  <c r="P1765" i="39"/>
  <c r="M1765" i="39"/>
  <c r="Q1765" i="39"/>
  <c r="J1765" i="39"/>
  <c r="N1765" i="39"/>
  <c r="R1765" i="39"/>
  <c r="I1764" i="39"/>
  <c r="M1763" i="39"/>
  <c r="Q1763" i="39"/>
  <c r="J1763" i="39"/>
  <c r="N1763" i="39"/>
  <c r="R1763" i="39"/>
  <c r="K1763" i="39"/>
  <c r="O1763" i="39"/>
  <c r="L1763" i="39"/>
  <c r="P1763" i="39"/>
  <c r="L1760" i="39"/>
  <c r="P1760" i="39"/>
  <c r="M1760" i="39"/>
  <c r="Q1760" i="39"/>
  <c r="J1760" i="39"/>
  <c r="N1760" i="39"/>
  <c r="R1760" i="39"/>
  <c r="K1760" i="39"/>
  <c r="O1760" i="39"/>
  <c r="I1759" i="39"/>
  <c r="K1757" i="39"/>
  <c r="O1757" i="39"/>
  <c r="L1757" i="39"/>
  <c r="P1757" i="39"/>
  <c r="M1757" i="39"/>
  <c r="Q1757" i="39"/>
  <c r="J1757" i="39"/>
  <c r="N1757" i="39"/>
  <c r="R1757" i="39"/>
  <c r="I1756" i="39"/>
  <c r="M1755" i="39"/>
  <c r="Q1755" i="39"/>
  <c r="J1755" i="39"/>
  <c r="N1755" i="39"/>
  <c r="R1755" i="39"/>
  <c r="K1755" i="39"/>
  <c r="O1755" i="39"/>
  <c r="L1755" i="39"/>
  <c r="P1755" i="39"/>
  <c r="L1752" i="39"/>
  <c r="P1752" i="39"/>
  <c r="M1752" i="39"/>
  <c r="Q1752" i="39"/>
  <c r="J1752" i="39"/>
  <c r="N1752" i="39"/>
  <c r="R1752" i="39"/>
  <c r="K1752" i="39"/>
  <c r="O1752" i="39"/>
  <c r="I1751" i="39"/>
  <c r="K1749" i="39"/>
  <c r="O1749" i="39"/>
  <c r="L1749" i="39"/>
  <c r="P1749" i="39"/>
  <c r="M1749" i="39"/>
  <c r="Q1749" i="39"/>
  <c r="J1749" i="39"/>
  <c r="N1749" i="39"/>
  <c r="R1749" i="39"/>
  <c r="I1748" i="39"/>
  <c r="M1747" i="39"/>
  <c r="Q1747" i="39"/>
  <c r="J1747" i="39"/>
  <c r="N1747" i="39"/>
  <c r="R1747" i="39"/>
  <c r="K1747" i="39"/>
  <c r="O1747" i="39"/>
  <c r="L1747" i="39"/>
  <c r="P1747" i="39"/>
  <c r="L1744" i="39"/>
  <c r="P1744" i="39"/>
  <c r="M1744" i="39"/>
  <c r="Q1744" i="39"/>
  <c r="J1744" i="39"/>
  <c r="N1744" i="39"/>
  <c r="R1744" i="39"/>
  <c r="K1744" i="39"/>
  <c r="O1744" i="39"/>
  <c r="K1741" i="39"/>
  <c r="O1741" i="39"/>
  <c r="L1741" i="39"/>
  <c r="P1741" i="39"/>
  <c r="M1741" i="39"/>
  <c r="Q1741" i="39"/>
  <c r="J1741" i="39"/>
  <c r="N1741" i="39"/>
  <c r="R1741" i="39"/>
  <c r="I1740" i="39"/>
  <c r="M1739" i="39"/>
  <c r="Q1739" i="39"/>
  <c r="J1739" i="39"/>
  <c r="N1739" i="39"/>
  <c r="R1739" i="39"/>
  <c r="K1739" i="39"/>
  <c r="O1739" i="39"/>
  <c r="L1739" i="39"/>
  <c r="P1739" i="39"/>
  <c r="L1736" i="39"/>
  <c r="P1736" i="39"/>
  <c r="M1736" i="39"/>
  <c r="Q1736" i="39"/>
  <c r="J1736" i="39"/>
  <c r="N1736" i="39"/>
  <c r="R1736" i="39"/>
  <c r="K1736" i="39"/>
  <c r="O1736" i="39"/>
  <c r="I1735" i="39"/>
  <c r="K1733" i="39"/>
  <c r="O1733" i="39"/>
  <c r="L1733" i="39"/>
  <c r="P1733" i="39"/>
  <c r="M1733" i="39"/>
  <c r="Q1733" i="39"/>
  <c r="J1733" i="39"/>
  <c r="N1733" i="39"/>
  <c r="R1733" i="39"/>
  <c r="I1732" i="39"/>
  <c r="M1731" i="39"/>
  <c r="Q1731" i="39"/>
  <c r="J1731" i="39"/>
  <c r="N1731" i="39"/>
  <c r="R1731" i="39"/>
  <c r="K1731" i="39"/>
  <c r="O1731" i="39"/>
  <c r="L1731" i="39"/>
  <c r="P1731" i="39"/>
  <c r="L1728" i="39"/>
  <c r="P1728" i="39"/>
  <c r="M1728" i="39"/>
  <c r="Q1728" i="39"/>
  <c r="J1728" i="39"/>
  <c r="N1728" i="39"/>
  <c r="R1728" i="39"/>
  <c r="K1728" i="39"/>
  <c r="O1728" i="39"/>
  <c r="I1727" i="39"/>
  <c r="K1725" i="39"/>
  <c r="O1725" i="39"/>
  <c r="L1725" i="39"/>
  <c r="P1725" i="39"/>
  <c r="M1725" i="39"/>
  <c r="Q1725" i="39"/>
  <c r="J1725" i="39"/>
  <c r="N1725" i="39"/>
  <c r="R1725" i="39"/>
  <c r="I1724" i="39"/>
  <c r="M1723" i="39"/>
  <c r="Q1723" i="39"/>
  <c r="J1723" i="39"/>
  <c r="N1723" i="39"/>
  <c r="R1723" i="39"/>
  <c r="K1723" i="39"/>
  <c r="O1723" i="39"/>
  <c r="L1723" i="39"/>
  <c r="P1723" i="39"/>
  <c r="L1720" i="39"/>
  <c r="P1720" i="39"/>
  <c r="M1720" i="39"/>
  <c r="Q1720" i="39"/>
  <c r="J1720" i="39"/>
  <c r="N1720" i="39"/>
  <c r="R1720" i="39"/>
  <c r="K1720" i="39"/>
  <c r="O1720" i="39"/>
  <c r="I1719" i="39"/>
  <c r="K1717" i="39"/>
  <c r="O1717" i="39"/>
  <c r="L1717" i="39"/>
  <c r="P1717" i="39"/>
  <c r="M1717" i="39"/>
  <c r="Q1717" i="39"/>
  <c r="J1717" i="39"/>
  <c r="N1717" i="39"/>
  <c r="R1717" i="39"/>
  <c r="I1716" i="39"/>
  <c r="M1715" i="39"/>
  <c r="Q1715" i="39"/>
  <c r="J1715" i="39"/>
  <c r="N1715" i="39"/>
  <c r="R1715" i="39"/>
  <c r="K1715" i="39"/>
  <c r="O1715" i="39"/>
  <c r="L1715" i="39"/>
  <c r="P1715" i="39"/>
  <c r="L1712" i="39"/>
  <c r="P1712" i="39"/>
  <c r="M1712" i="39"/>
  <c r="Q1712" i="39"/>
  <c r="J1712" i="39"/>
  <c r="N1712" i="39"/>
  <c r="R1712" i="39"/>
  <c r="K1712" i="39"/>
  <c r="O1712" i="39"/>
  <c r="I1711" i="39"/>
  <c r="K1709" i="39"/>
  <c r="O1709" i="39"/>
  <c r="L1709" i="39"/>
  <c r="P1709" i="39"/>
  <c r="M1709" i="39"/>
  <c r="Q1709" i="39"/>
  <c r="J1709" i="39"/>
  <c r="N1709" i="39"/>
  <c r="R1709" i="39"/>
  <c r="I1708" i="39"/>
  <c r="M1707" i="39"/>
  <c r="Q1707" i="39"/>
  <c r="J1707" i="39"/>
  <c r="N1707" i="39"/>
  <c r="R1707" i="39"/>
  <c r="K1707" i="39"/>
  <c r="O1707" i="39"/>
  <c r="L1707" i="39"/>
  <c r="P1707" i="39"/>
  <c r="L1704" i="39"/>
  <c r="P1704" i="39"/>
  <c r="M1704" i="39"/>
  <c r="Q1704" i="39"/>
  <c r="J1704" i="39"/>
  <c r="N1704" i="39"/>
  <c r="R1704" i="39"/>
  <c r="K1704" i="39"/>
  <c r="O1704" i="39"/>
  <c r="I1703" i="39"/>
  <c r="K1701" i="39"/>
  <c r="O1701" i="39"/>
  <c r="L1701" i="39"/>
  <c r="P1701" i="39"/>
  <c r="M1701" i="39"/>
  <c r="Q1701" i="39"/>
  <c r="J1701" i="39"/>
  <c r="N1701" i="39"/>
  <c r="R1701" i="39"/>
  <c r="I1700" i="39"/>
  <c r="M1699" i="39"/>
  <c r="Q1699" i="39"/>
  <c r="J1699" i="39"/>
  <c r="N1699" i="39"/>
  <c r="R1699" i="39"/>
  <c r="K1699" i="39"/>
  <c r="O1699" i="39"/>
  <c r="L1699" i="39"/>
  <c r="P1699" i="39"/>
  <c r="L1696" i="39"/>
  <c r="P1696" i="39"/>
  <c r="M1696" i="39"/>
  <c r="Q1696" i="39"/>
  <c r="J1696" i="39"/>
  <c r="N1696" i="39"/>
  <c r="R1696" i="39"/>
  <c r="K1696" i="39"/>
  <c r="O1696" i="39"/>
  <c r="K1693" i="39"/>
  <c r="O1693" i="39"/>
  <c r="L1693" i="39"/>
  <c r="P1693" i="39"/>
  <c r="M1693" i="39"/>
  <c r="Q1693" i="39"/>
  <c r="J1693" i="39"/>
  <c r="N1693" i="39"/>
  <c r="R1693" i="39"/>
  <c r="I1692" i="39"/>
  <c r="M1691" i="39"/>
  <c r="Q1691" i="39"/>
  <c r="J1691" i="39"/>
  <c r="N1691" i="39"/>
  <c r="R1691" i="39"/>
  <c r="K1691" i="39"/>
  <c r="O1691" i="39"/>
  <c r="L1691" i="39"/>
  <c r="P1691" i="39"/>
  <c r="L1688" i="39"/>
  <c r="P1688" i="39"/>
  <c r="M1688" i="39"/>
  <c r="Q1688" i="39"/>
  <c r="J1688" i="39"/>
  <c r="N1688" i="39"/>
  <c r="R1688" i="39"/>
  <c r="K1688" i="39"/>
  <c r="O1688" i="39"/>
  <c r="K1685" i="39"/>
  <c r="O1685" i="39"/>
  <c r="L1685" i="39"/>
  <c r="P1685" i="39"/>
  <c r="M1685" i="39"/>
  <c r="Q1685" i="39"/>
  <c r="J1685" i="39"/>
  <c r="N1685" i="39"/>
  <c r="R1685" i="39"/>
  <c r="I1684" i="39"/>
  <c r="M1683" i="39"/>
  <c r="Q1683" i="39"/>
  <c r="J1683" i="39"/>
  <c r="N1683" i="39"/>
  <c r="R1683" i="39"/>
  <c r="K1683" i="39"/>
  <c r="O1683" i="39"/>
  <c r="L1683" i="39"/>
  <c r="P1683" i="39"/>
  <c r="L1680" i="39"/>
  <c r="P1680" i="39"/>
  <c r="M1680" i="39"/>
  <c r="Q1680" i="39"/>
  <c r="J1680" i="39"/>
  <c r="N1680" i="39"/>
  <c r="R1680" i="39"/>
  <c r="K1680" i="39"/>
  <c r="O1680" i="39"/>
  <c r="K1677" i="39"/>
  <c r="O1677" i="39"/>
  <c r="L1677" i="39"/>
  <c r="P1677" i="39"/>
  <c r="M1677" i="39"/>
  <c r="Q1677" i="39"/>
  <c r="J1677" i="39"/>
  <c r="N1677" i="39"/>
  <c r="R1677" i="39"/>
  <c r="M1675" i="39"/>
  <c r="Q1675" i="39"/>
  <c r="J1675" i="39"/>
  <c r="N1675" i="39"/>
  <c r="R1675" i="39"/>
  <c r="K1675" i="39"/>
  <c r="O1675" i="39"/>
  <c r="L1675" i="39"/>
  <c r="P1675" i="39"/>
  <c r="L1672" i="39"/>
  <c r="P1672" i="39"/>
  <c r="M1672" i="39"/>
  <c r="Q1672" i="39"/>
  <c r="J1672" i="39"/>
  <c r="N1672" i="39"/>
  <c r="R1672" i="39"/>
  <c r="K1672" i="39"/>
  <c r="O1672" i="39"/>
  <c r="K1669" i="39"/>
  <c r="O1669" i="39"/>
  <c r="L1669" i="39"/>
  <c r="P1669" i="39"/>
  <c r="M1669" i="39"/>
  <c r="Q1669" i="39"/>
  <c r="J1669" i="39"/>
  <c r="N1669" i="39"/>
  <c r="R1669" i="39"/>
  <c r="M1667" i="39"/>
  <c r="Q1667" i="39"/>
  <c r="J1667" i="39"/>
  <c r="N1667" i="39"/>
  <c r="R1667" i="39"/>
  <c r="K1667" i="39"/>
  <c r="O1667" i="39"/>
  <c r="L1667" i="39"/>
  <c r="P1667" i="39"/>
  <c r="L1664" i="39"/>
  <c r="P1664" i="39"/>
  <c r="M1664" i="39"/>
  <c r="Q1664" i="39"/>
  <c r="J1664" i="39"/>
  <c r="N1664" i="39"/>
  <c r="R1664" i="39"/>
  <c r="K1664" i="39"/>
  <c r="O1664" i="39"/>
  <c r="K1661" i="39"/>
  <c r="O1661" i="39"/>
  <c r="L1661" i="39"/>
  <c r="P1661" i="39"/>
  <c r="M1661" i="39"/>
  <c r="Q1661" i="39"/>
  <c r="J1661" i="39"/>
  <c r="N1661" i="39"/>
  <c r="R1661" i="39"/>
  <c r="M1659" i="39"/>
  <c r="Q1659" i="39"/>
  <c r="J1659" i="39"/>
  <c r="N1659" i="39"/>
  <c r="R1659" i="39"/>
  <c r="K1659" i="39"/>
  <c r="O1659" i="39"/>
  <c r="L1659" i="39"/>
  <c r="P1659" i="39"/>
  <c r="L1656" i="39"/>
  <c r="P1656" i="39"/>
  <c r="M1656" i="39"/>
  <c r="Q1656" i="39"/>
  <c r="J1656" i="39"/>
  <c r="N1656" i="39"/>
  <c r="R1656" i="39"/>
  <c r="K1656" i="39"/>
  <c r="O1656" i="39"/>
  <c r="K1653" i="39"/>
  <c r="O1653" i="39"/>
  <c r="L1653" i="39"/>
  <c r="P1653" i="39"/>
  <c r="M1653" i="39"/>
  <c r="Q1653" i="39"/>
  <c r="J1653" i="39"/>
  <c r="N1653" i="39"/>
  <c r="R1653" i="39"/>
  <c r="M1651" i="39"/>
  <c r="Q1651" i="39"/>
  <c r="J1651" i="39"/>
  <c r="N1651" i="39"/>
  <c r="R1651" i="39"/>
  <c r="K1651" i="39"/>
  <c r="O1651" i="39"/>
  <c r="L1651" i="39"/>
  <c r="P1651" i="39"/>
  <c r="L1648" i="39"/>
  <c r="P1648" i="39"/>
  <c r="M1648" i="39"/>
  <c r="Q1648" i="39"/>
  <c r="J1648" i="39"/>
  <c r="N1648" i="39"/>
  <c r="R1648" i="39"/>
  <c r="K1648" i="39"/>
  <c r="O1648" i="39"/>
  <c r="K1645" i="39"/>
  <c r="O1645" i="39"/>
  <c r="L1645" i="39"/>
  <c r="P1645" i="39"/>
  <c r="M1645" i="39"/>
  <c r="Q1645" i="39"/>
  <c r="J1645" i="39"/>
  <c r="N1645" i="39"/>
  <c r="R1645" i="39"/>
  <c r="I1644" i="39"/>
  <c r="M1643" i="39"/>
  <c r="Q1643" i="39"/>
  <c r="J1643" i="39"/>
  <c r="N1643" i="39"/>
  <c r="R1643" i="39"/>
  <c r="K1643" i="39"/>
  <c r="O1643" i="39"/>
  <c r="L1643" i="39"/>
  <c r="P1643" i="39"/>
  <c r="L1640" i="39"/>
  <c r="P1640" i="39"/>
  <c r="M1640" i="39"/>
  <c r="Q1640" i="39"/>
  <c r="J1640" i="39"/>
  <c r="N1640" i="39"/>
  <c r="R1640" i="39"/>
  <c r="K1640" i="39"/>
  <c r="O1640" i="39"/>
  <c r="K1637" i="39"/>
  <c r="O1637" i="39"/>
  <c r="L1637" i="39"/>
  <c r="P1637" i="39"/>
  <c r="M1637" i="39"/>
  <c r="Q1637" i="39"/>
  <c r="J1637" i="39"/>
  <c r="N1637" i="39"/>
  <c r="R1637" i="39"/>
  <c r="M1635" i="39"/>
  <c r="Q1635" i="39"/>
  <c r="J1635" i="39"/>
  <c r="N1635" i="39"/>
  <c r="R1635" i="39"/>
  <c r="K1635" i="39"/>
  <c r="O1635" i="39"/>
  <c r="L1635" i="39"/>
  <c r="P1635" i="39"/>
  <c r="L1632" i="39"/>
  <c r="P1632" i="39"/>
  <c r="M1632" i="39"/>
  <c r="Q1632" i="39"/>
  <c r="J1632" i="39"/>
  <c r="N1632" i="39"/>
  <c r="R1632" i="39"/>
  <c r="K1632" i="39"/>
  <c r="O1632" i="39"/>
  <c r="K1629" i="39"/>
  <c r="O1629" i="39"/>
  <c r="L1629" i="39"/>
  <c r="P1629" i="39"/>
  <c r="M1629" i="39"/>
  <c r="Q1629" i="39"/>
  <c r="J1629" i="39"/>
  <c r="N1629" i="39"/>
  <c r="R1629" i="39"/>
  <c r="I1628" i="39"/>
  <c r="M1627" i="39"/>
  <c r="Q1627" i="39"/>
  <c r="J1627" i="39"/>
  <c r="N1627" i="39"/>
  <c r="R1627" i="39"/>
  <c r="K1627" i="39"/>
  <c r="O1627" i="39"/>
  <c r="L1627" i="39"/>
  <c r="P1627" i="39"/>
  <c r="L1624" i="39"/>
  <c r="P1624" i="39"/>
  <c r="M1624" i="39"/>
  <c r="Q1624" i="39"/>
  <c r="J1624" i="39"/>
  <c r="N1624" i="39"/>
  <c r="R1624" i="39"/>
  <c r="K1624" i="39"/>
  <c r="O1624" i="39"/>
  <c r="K1621" i="39"/>
  <c r="O1621" i="39"/>
  <c r="L1621" i="39"/>
  <c r="P1621" i="39"/>
  <c r="M1621" i="39"/>
  <c r="Q1621" i="39"/>
  <c r="J1621" i="39"/>
  <c r="N1621" i="39"/>
  <c r="R1621" i="39"/>
  <c r="I1620" i="39"/>
  <c r="M1619" i="39"/>
  <c r="Q1619" i="39"/>
  <c r="J1619" i="39"/>
  <c r="N1619" i="39"/>
  <c r="R1619" i="39"/>
  <c r="K1619" i="39"/>
  <c r="O1619" i="39"/>
  <c r="L1619" i="39"/>
  <c r="P1619" i="39"/>
  <c r="L1616" i="39"/>
  <c r="P1616" i="39"/>
  <c r="M1616" i="39"/>
  <c r="Q1616" i="39"/>
  <c r="J1616" i="39"/>
  <c r="N1616" i="39"/>
  <c r="R1616" i="39"/>
  <c r="K1616" i="39"/>
  <c r="O1616" i="39"/>
  <c r="K1613" i="39"/>
  <c r="O1613" i="39"/>
  <c r="L1613" i="39"/>
  <c r="P1613" i="39"/>
  <c r="M1613" i="39"/>
  <c r="Q1613" i="39"/>
  <c r="J1613" i="39"/>
  <c r="N1613" i="39"/>
  <c r="R1613" i="39"/>
  <c r="I1612" i="39"/>
  <c r="M1611" i="39"/>
  <c r="Q1611" i="39"/>
  <c r="J1611" i="39"/>
  <c r="N1611" i="39"/>
  <c r="R1611" i="39"/>
  <c r="K1611" i="39"/>
  <c r="O1611" i="39"/>
  <c r="L1611" i="39"/>
  <c r="P1611" i="39"/>
  <c r="L1608" i="39"/>
  <c r="P1608" i="39"/>
  <c r="M1608" i="39"/>
  <c r="Q1608" i="39"/>
  <c r="J1608" i="39"/>
  <c r="N1608" i="39"/>
  <c r="R1608" i="39"/>
  <c r="K1608" i="39"/>
  <c r="O1608" i="39"/>
  <c r="K1605" i="39"/>
  <c r="O1605" i="39"/>
  <c r="L1605" i="39"/>
  <c r="P1605" i="39"/>
  <c r="M1605" i="39"/>
  <c r="Q1605" i="39"/>
  <c r="J1605" i="39"/>
  <c r="N1605" i="39"/>
  <c r="R1605" i="39"/>
  <c r="I1604" i="39"/>
  <c r="M1603" i="39"/>
  <c r="Q1603" i="39"/>
  <c r="J1603" i="39"/>
  <c r="N1603" i="39"/>
  <c r="R1603" i="39"/>
  <c r="K1603" i="39"/>
  <c r="O1603" i="39"/>
  <c r="L1603" i="39"/>
  <c r="P1603" i="39"/>
  <c r="L1600" i="39"/>
  <c r="P1600" i="39"/>
  <c r="M1600" i="39"/>
  <c r="Q1600" i="39"/>
  <c r="J1600" i="39"/>
  <c r="N1600" i="39"/>
  <c r="R1600" i="39"/>
  <c r="K1600" i="39"/>
  <c r="O1600" i="39"/>
  <c r="K1597" i="39"/>
  <c r="O1597" i="39"/>
  <c r="L1597" i="39"/>
  <c r="P1597" i="39"/>
  <c r="M1597" i="39"/>
  <c r="Q1597" i="39"/>
  <c r="J1597" i="39"/>
  <c r="N1597" i="39"/>
  <c r="R1597" i="39"/>
  <c r="I1596" i="39"/>
  <c r="M1595" i="39"/>
  <c r="Q1595" i="39"/>
  <c r="J1595" i="39"/>
  <c r="N1595" i="39"/>
  <c r="R1595" i="39"/>
  <c r="K1595" i="39"/>
  <c r="O1595" i="39"/>
  <c r="L1595" i="39"/>
  <c r="P1595" i="39"/>
  <c r="L1592" i="39"/>
  <c r="P1592" i="39"/>
  <c r="M1592" i="39"/>
  <c r="Q1592" i="39"/>
  <c r="J1592" i="39"/>
  <c r="N1592" i="39"/>
  <c r="R1592" i="39"/>
  <c r="K1592" i="39"/>
  <c r="O1592" i="39"/>
  <c r="K1589" i="39"/>
  <c r="O1589" i="39"/>
  <c r="N1589" i="39"/>
  <c r="J1589" i="39"/>
  <c r="P1589" i="39"/>
  <c r="L1589" i="39"/>
  <c r="Q1589" i="39"/>
  <c r="M1589" i="39"/>
  <c r="R1589" i="39"/>
  <c r="I1588" i="39"/>
  <c r="M1587" i="39"/>
  <c r="Q1587" i="39"/>
  <c r="K1587" i="39"/>
  <c r="P1587" i="39"/>
  <c r="L1587" i="39"/>
  <c r="R1587" i="39"/>
  <c r="N1587" i="39"/>
  <c r="J1587" i="39"/>
  <c r="O1587" i="39"/>
  <c r="L1584" i="39"/>
  <c r="P1584" i="39"/>
  <c r="K1584" i="39"/>
  <c r="Q1584" i="39"/>
  <c r="M1584" i="39"/>
  <c r="R1584" i="39"/>
  <c r="N1584" i="39"/>
  <c r="J1584" i="39"/>
  <c r="O1584" i="39"/>
  <c r="K1581" i="39"/>
  <c r="O1581" i="39"/>
  <c r="L1581" i="39"/>
  <c r="Q1581" i="39"/>
  <c r="M1581" i="39"/>
  <c r="R1581" i="39"/>
  <c r="N1581" i="39"/>
  <c r="J1581" i="39"/>
  <c r="P1581" i="39"/>
  <c r="I1580" i="39"/>
  <c r="M1579" i="39"/>
  <c r="Q1579" i="39"/>
  <c r="N1579" i="39"/>
  <c r="J1579" i="39"/>
  <c r="O1579" i="39"/>
  <c r="K1579" i="39"/>
  <c r="P1579" i="39"/>
  <c r="L1579" i="39"/>
  <c r="R1579" i="39"/>
  <c r="L1576" i="39"/>
  <c r="P1576" i="39"/>
  <c r="N1576" i="39"/>
  <c r="J1576" i="39"/>
  <c r="O1576" i="39"/>
  <c r="K1576" i="39"/>
  <c r="Q1576" i="39"/>
  <c r="M1576" i="39"/>
  <c r="R1576" i="39"/>
  <c r="K1573" i="39"/>
  <c r="O1573" i="39"/>
  <c r="N1573" i="39"/>
  <c r="J1573" i="39"/>
  <c r="P1573" i="39"/>
  <c r="L1573" i="39"/>
  <c r="Q1573" i="39"/>
  <c r="M1573" i="39"/>
  <c r="R1573" i="39"/>
  <c r="M1571" i="39"/>
  <c r="Q1571" i="39"/>
  <c r="K1571" i="39"/>
  <c r="P1571" i="39"/>
  <c r="L1571" i="39"/>
  <c r="R1571" i="39"/>
  <c r="N1571" i="39"/>
  <c r="J1571" i="39"/>
  <c r="O1571" i="39"/>
  <c r="L1568" i="39"/>
  <c r="P1568" i="39"/>
  <c r="K1568" i="39"/>
  <c r="Q1568" i="39"/>
  <c r="M1568" i="39"/>
  <c r="R1568" i="39"/>
  <c r="N1568" i="39"/>
  <c r="J1568" i="39"/>
  <c r="O1568" i="39"/>
  <c r="K1565" i="39"/>
  <c r="O1565" i="39"/>
  <c r="L1565" i="39"/>
  <c r="Q1565" i="39"/>
  <c r="M1565" i="39"/>
  <c r="R1565" i="39"/>
  <c r="N1565" i="39"/>
  <c r="J1565" i="39"/>
  <c r="P1565" i="39"/>
  <c r="M1563" i="39"/>
  <c r="Q1563" i="39"/>
  <c r="N1563" i="39"/>
  <c r="J1563" i="39"/>
  <c r="O1563" i="39"/>
  <c r="K1563" i="39"/>
  <c r="P1563" i="39"/>
  <c r="L1563" i="39"/>
  <c r="R1563" i="39"/>
  <c r="L1560" i="39"/>
  <c r="P1560" i="39"/>
  <c r="N1560" i="39"/>
  <c r="J1560" i="39"/>
  <c r="O1560" i="39"/>
  <c r="K1560" i="39"/>
  <c r="Q1560" i="39"/>
  <c r="M1560" i="39"/>
  <c r="R1560" i="39"/>
  <c r="K1557" i="39"/>
  <c r="O1557" i="39"/>
  <c r="N1557" i="39"/>
  <c r="J1557" i="39"/>
  <c r="P1557" i="39"/>
  <c r="L1557" i="39"/>
  <c r="Q1557" i="39"/>
  <c r="M1557" i="39"/>
  <c r="R1557" i="39"/>
  <c r="I1556" i="39"/>
  <c r="M1555" i="39"/>
  <c r="Q1555" i="39"/>
  <c r="K1555" i="39"/>
  <c r="P1555" i="39"/>
  <c r="L1555" i="39"/>
  <c r="R1555" i="39"/>
  <c r="N1555" i="39"/>
  <c r="J1555" i="39"/>
  <c r="O1555" i="39"/>
  <c r="L1552" i="39"/>
  <c r="P1552" i="39"/>
  <c r="K1552" i="39"/>
  <c r="Q1552" i="39"/>
  <c r="M1552" i="39"/>
  <c r="R1552" i="39"/>
  <c r="N1552" i="39"/>
  <c r="J1552" i="39"/>
  <c r="O1552" i="39"/>
  <c r="I1551" i="39"/>
  <c r="K1549" i="39"/>
  <c r="O1549" i="39"/>
  <c r="L1549" i="39"/>
  <c r="Q1549" i="39"/>
  <c r="M1549" i="39"/>
  <c r="R1549" i="39"/>
  <c r="N1549" i="39"/>
  <c r="J1549" i="39"/>
  <c r="P1549" i="39"/>
  <c r="I1548" i="39"/>
  <c r="M1547" i="39"/>
  <c r="Q1547" i="39"/>
  <c r="N1547" i="39"/>
  <c r="J1547" i="39"/>
  <c r="O1547" i="39"/>
  <c r="K1547" i="39"/>
  <c r="P1547" i="39"/>
  <c r="L1547" i="39"/>
  <c r="R1547" i="39"/>
  <c r="L1544" i="39"/>
  <c r="P1544" i="39"/>
  <c r="N1544" i="39"/>
  <c r="J1544" i="39"/>
  <c r="O1544" i="39"/>
  <c r="K1544" i="39"/>
  <c r="Q1544" i="39"/>
  <c r="M1544" i="39"/>
  <c r="R1544" i="39"/>
  <c r="I1543" i="39"/>
  <c r="K1541" i="39"/>
  <c r="O1541" i="39"/>
  <c r="N1541" i="39"/>
  <c r="J1541" i="39"/>
  <c r="P1541" i="39"/>
  <c r="L1541" i="39"/>
  <c r="Q1541" i="39"/>
  <c r="M1541" i="39"/>
  <c r="R1541" i="39"/>
  <c r="I1540" i="39"/>
  <c r="M1539" i="39"/>
  <c r="Q1539" i="39"/>
  <c r="K1539" i="39"/>
  <c r="P1539" i="39"/>
  <c r="L1539" i="39"/>
  <c r="R1539" i="39"/>
  <c r="N1539" i="39"/>
  <c r="J1539" i="39"/>
  <c r="O1539" i="39"/>
  <c r="L1536" i="39"/>
  <c r="P1536" i="39"/>
  <c r="K1536" i="39"/>
  <c r="Q1536" i="39"/>
  <c r="M1536" i="39"/>
  <c r="R1536" i="39"/>
  <c r="N1536" i="39"/>
  <c r="J1536" i="39"/>
  <c r="O1536" i="39"/>
  <c r="K1533" i="39"/>
  <c r="O1533" i="39"/>
  <c r="L1533" i="39"/>
  <c r="Q1533" i="39"/>
  <c r="M1533" i="39"/>
  <c r="R1533" i="39"/>
  <c r="N1533" i="39"/>
  <c r="J1533" i="39"/>
  <c r="P1533" i="39"/>
  <c r="I1532" i="39"/>
  <c r="M1531" i="39"/>
  <c r="Q1531" i="39"/>
  <c r="N1531" i="39"/>
  <c r="J1531" i="39"/>
  <c r="O1531" i="39"/>
  <c r="K1531" i="39"/>
  <c r="P1531" i="39"/>
  <c r="L1531" i="39"/>
  <c r="R1531" i="39"/>
  <c r="L1528" i="39"/>
  <c r="P1528" i="39"/>
  <c r="N1528" i="39"/>
  <c r="J1528" i="39"/>
  <c r="O1528" i="39"/>
  <c r="K1528" i="39"/>
  <c r="Q1528" i="39"/>
  <c r="M1528" i="39"/>
  <c r="R1528" i="39"/>
  <c r="I1527" i="39"/>
  <c r="K1525" i="39"/>
  <c r="O1525" i="39"/>
  <c r="N1525" i="39"/>
  <c r="J1525" i="39"/>
  <c r="P1525" i="39"/>
  <c r="L1525" i="39"/>
  <c r="Q1525" i="39"/>
  <c r="M1525" i="39"/>
  <c r="R1525" i="39"/>
  <c r="I1524" i="39"/>
  <c r="M1523" i="39"/>
  <c r="Q1523" i="39"/>
  <c r="K1523" i="39"/>
  <c r="P1523" i="39"/>
  <c r="L1523" i="39"/>
  <c r="R1523" i="39"/>
  <c r="N1523" i="39"/>
  <c r="J1523" i="39"/>
  <c r="O1523" i="39"/>
  <c r="L1520" i="39"/>
  <c r="P1520" i="39"/>
  <c r="K1520" i="39"/>
  <c r="Q1520" i="39"/>
  <c r="M1520" i="39"/>
  <c r="R1520" i="39"/>
  <c r="N1520" i="39"/>
  <c r="J1520" i="39"/>
  <c r="O1520" i="39"/>
  <c r="K1517" i="39"/>
  <c r="O1517" i="39"/>
  <c r="L1517" i="39"/>
  <c r="Q1517" i="39"/>
  <c r="M1517" i="39"/>
  <c r="R1517" i="39"/>
  <c r="N1517" i="39"/>
  <c r="J1517" i="39"/>
  <c r="P1517" i="39"/>
  <c r="M1515" i="39"/>
  <c r="Q1515" i="39"/>
  <c r="N1515" i="39"/>
  <c r="J1515" i="39"/>
  <c r="O1515" i="39"/>
  <c r="K1515" i="39"/>
  <c r="P1515" i="39"/>
  <c r="L1515" i="39"/>
  <c r="R1515" i="39"/>
  <c r="L1512" i="39"/>
  <c r="P1512" i="39"/>
  <c r="N1512" i="39"/>
  <c r="J1512" i="39"/>
  <c r="O1512" i="39"/>
  <c r="K1512" i="39"/>
  <c r="Q1512" i="39"/>
  <c r="M1512" i="39"/>
  <c r="R1512" i="39"/>
  <c r="K1509" i="39"/>
  <c r="O1509" i="39"/>
  <c r="N1509" i="39"/>
  <c r="J1509" i="39"/>
  <c r="P1509" i="39"/>
  <c r="L1509" i="39"/>
  <c r="Q1509" i="39"/>
  <c r="M1509" i="39"/>
  <c r="R1509" i="39"/>
  <c r="M1507" i="39"/>
  <c r="Q1507" i="39"/>
  <c r="K1507" i="39"/>
  <c r="P1507" i="39"/>
  <c r="L1507" i="39"/>
  <c r="R1507" i="39"/>
  <c r="N1507" i="39"/>
  <c r="J1507" i="39"/>
  <c r="O1507" i="39"/>
  <c r="L1504" i="39"/>
  <c r="P1504" i="39"/>
  <c r="K1504" i="39"/>
  <c r="Q1504" i="39"/>
  <c r="M1504" i="39"/>
  <c r="R1504" i="39"/>
  <c r="N1504" i="39"/>
  <c r="J1504" i="39"/>
  <c r="O1504" i="39"/>
  <c r="K1501" i="39"/>
  <c r="O1501" i="39"/>
  <c r="L1501" i="39"/>
  <c r="Q1501" i="39"/>
  <c r="M1501" i="39"/>
  <c r="R1501" i="39"/>
  <c r="N1501" i="39"/>
  <c r="J1501" i="39"/>
  <c r="P1501" i="39"/>
  <c r="M1499" i="39"/>
  <c r="Q1499" i="39"/>
  <c r="N1499" i="39"/>
  <c r="J1499" i="39"/>
  <c r="O1499" i="39"/>
  <c r="K1499" i="39"/>
  <c r="P1499" i="39"/>
  <c r="L1499" i="39"/>
  <c r="R1499" i="39"/>
  <c r="L1496" i="39"/>
  <c r="P1496" i="39"/>
  <c r="N1496" i="39"/>
  <c r="J1496" i="39"/>
  <c r="O1496" i="39"/>
  <c r="K1496" i="39"/>
  <c r="Q1496" i="39"/>
  <c r="M1496" i="39"/>
  <c r="R1496" i="39"/>
  <c r="K1493" i="39"/>
  <c r="O1493" i="39"/>
  <c r="N1493" i="39"/>
  <c r="J1493" i="39"/>
  <c r="P1493" i="39"/>
  <c r="L1493" i="39"/>
  <c r="Q1493" i="39"/>
  <c r="M1493" i="39"/>
  <c r="R1493" i="39"/>
  <c r="M1491" i="39"/>
  <c r="Q1491" i="39"/>
  <c r="K1491" i="39"/>
  <c r="P1491" i="39"/>
  <c r="L1491" i="39"/>
  <c r="R1491" i="39"/>
  <c r="N1491" i="39"/>
  <c r="J1491" i="39"/>
  <c r="O1491" i="39"/>
  <c r="L1488" i="39"/>
  <c r="P1488" i="39"/>
  <c r="K1488" i="39"/>
  <c r="Q1488" i="39"/>
  <c r="M1488" i="39"/>
  <c r="R1488" i="39"/>
  <c r="N1488" i="39"/>
  <c r="J1488" i="39"/>
  <c r="O1488" i="39"/>
  <c r="M1485" i="39"/>
  <c r="K1485" i="39"/>
  <c r="O1485" i="39"/>
  <c r="J1485" i="39"/>
  <c r="Q1485" i="39"/>
  <c r="L1485" i="39"/>
  <c r="R1485" i="39"/>
  <c r="N1485" i="39"/>
  <c r="P1485" i="39"/>
  <c r="K1483" i="39"/>
  <c r="O1483" i="39"/>
  <c r="M1483" i="39"/>
  <c r="Q1483" i="39"/>
  <c r="L1483" i="39"/>
  <c r="N1483" i="39"/>
  <c r="P1483" i="39"/>
  <c r="J1483" i="39"/>
  <c r="R1483" i="39"/>
  <c r="J1480" i="39"/>
  <c r="N1480" i="39"/>
  <c r="R1480" i="39"/>
  <c r="L1480" i="39"/>
  <c r="P1480" i="39"/>
  <c r="O1480" i="39"/>
  <c r="Q1480" i="39"/>
  <c r="K1480" i="39"/>
  <c r="M1480" i="39"/>
  <c r="M1477" i="39"/>
  <c r="Q1477" i="39"/>
  <c r="K1477" i="39"/>
  <c r="O1477" i="39"/>
  <c r="J1477" i="39"/>
  <c r="R1477" i="39"/>
  <c r="L1477" i="39"/>
  <c r="N1477" i="39"/>
  <c r="P1477" i="39"/>
  <c r="K1475" i="39"/>
  <c r="O1475" i="39"/>
  <c r="M1475" i="39"/>
  <c r="Q1475" i="39"/>
  <c r="J1475" i="39"/>
  <c r="R1475" i="39"/>
  <c r="N1475" i="39"/>
  <c r="L1475" i="39"/>
  <c r="P1475" i="39"/>
  <c r="J1472" i="39"/>
  <c r="N1472" i="39"/>
  <c r="R1472" i="39"/>
  <c r="L1472" i="39"/>
  <c r="P1472" i="39"/>
  <c r="M1472" i="39"/>
  <c r="Q1472" i="39"/>
  <c r="O1472" i="39"/>
  <c r="K1472" i="39"/>
  <c r="M1469" i="39"/>
  <c r="Q1469" i="39"/>
  <c r="K1469" i="39"/>
  <c r="O1469" i="39"/>
  <c r="P1469" i="39"/>
  <c r="L1469" i="39"/>
  <c r="J1469" i="39"/>
  <c r="N1469" i="39"/>
  <c r="R1469" i="39"/>
  <c r="K1467" i="39"/>
  <c r="O1467" i="39"/>
  <c r="M1467" i="39"/>
  <c r="Q1467" i="39"/>
  <c r="J1467" i="39"/>
  <c r="R1467" i="39"/>
  <c r="N1467" i="39"/>
  <c r="L1467" i="39"/>
  <c r="P1467" i="39"/>
  <c r="J1464" i="39"/>
  <c r="N1464" i="39"/>
  <c r="R1464" i="39"/>
  <c r="L1464" i="39"/>
  <c r="P1464" i="39"/>
  <c r="M1464" i="39"/>
  <c r="Q1464" i="39"/>
  <c r="K1464" i="39"/>
  <c r="O1464" i="39"/>
  <c r="M1461" i="39"/>
  <c r="Q1461" i="39"/>
  <c r="K1461" i="39"/>
  <c r="O1461" i="39"/>
  <c r="P1461" i="39"/>
  <c r="L1461" i="39"/>
  <c r="R1461" i="39"/>
  <c r="J1461" i="39"/>
  <c r="N1461" i="39"/>
  <c r="K1459" i="39"/>
  <c r="O1459" i="39"/>
  <c r="M1459" i="39"/>
  <c r="Q1459" i="39"/>
  <c r="J1459" i="39"/>
  <c r="R1459" i="39"/>
  <c r="N1459" i="39"/>
  <c r="L1459" i="39"/>
  <c r="P1459" i="39"/>
  <c r="J1456" i="39"/>
  <c r="N1456" i="39"/>
  <c r="R1456" i="39"/>
  <c r="L1456" i="39"/>
  <c r="P1456" i="39"/>
  <c r="M1456" i="39"/>
  <c r="Q1456" i="39"/>
  <c r="O1456" i="39"/>
  <c r="K1456" i="39"/>
  <c r="M1453" i="39"/>
  <c r="Q1453" i="39"/>
  <c r="K1453" i="39"/>
  <c r="O1453" i="39"/>
  <c r="P1453" i="39"/>
  <c r="L1453" i="39"/>
  <c r="J1453" i="39"/>
  <c r="N1453" i="39"/>
  <c r="R1453" i="39"/>
  <c r="I1452" i="39"/>
  <c r="K1451" i="39"/>
  <c r="O1451" i="39"/>
  <c r="M1451" i="39"/>
  <c r="Q1451" i="39"/>
  <c r="P1451" i="39"/>
  <c r="J1451" i="39"/>
  <c r="R1451" i="39"/>
  <c r="L1451" i="39"/>
  <c r="N1451" i="39"/>
  <c r="J1448" i="39"/>
  <c r="N1448" i="39"/>
  <c r="R1448" i="39"/>
  <c r="L1448" i="39"/>
  <c r="P1448" i="39"/>
  <c r="K1448" i="39"/>
  <c r="M1448" i="39"/>
  <c r="O1448" i="39"/>
  <c r="Q1448" i="39"/>
  <c r="M1445" i="39"/>
  <c r="Q1445" i="39"/>
  <c r="K1445" i="39"/>
  <c r="O1445" i="39"/>
  <c r="N1445" i="39"/>
  <c r="P1445" i="39"/>
  <c r="J1445" i="39"/>
  <c r="R1445" i="39"/>
  <c r="L1445" i="39"/>
  <c r="K1443" i="39"/>
  <c r="O1443" i="39"/>
  <c r="M1443" i="39"/>
  <c r="Q1443" i="39"/>
  <c r="P1443" i="39"/>
  <c r="J1443" i="39"/>
  <c r="R1443" i="39"/>
  <c r="L1443" i="39"/>
  <c r="N1443" i="39"/>
  <c r="J1440" i="39"/>
  <c r="N1440" i="39"/>
  <c r="R1440" i="39"/>
  <c r="L1440" i="39"/>
  <c r="P1440" i="39"/>
  <c r="K1440" i="39"/>
  <c r="M1440" i="39"/>
  <c r="O1440" i="39"/>
  <c r="Q1440" i="39"/>
  <c r="J1437" i="39"/>
  <c r="L1437" i="39"/>
  <c r="M1437" i="39"/>
  <c r="Q1437" i="39"/>
  <c r="O1437" i="39"/>
  <c r="N1437" i="39"/>
  <c r="P1437" i="39"/>
  <c r="R1437" i="39"/>
  <c r="K1437" i="39"/>
  <c r="I1436" i="39"/>
  <c r="L1435" i="39"/>
  <c r="P1435" i="39"/>
  <c r="J1435" i="39"/>
  <c r="N1435" i="39"/>
  <c r="R1435" i="39"/>
  <c r="O1435" i="39"/>
  <c r="K1435" i="39"/>
  <c r="Q1435" i="39"/>
  <c r="M1435" i="39"/>
  <c r="K1432" i="39"/>
  <c r="O1432" i="39"/>
  <c r="M1432" i="39"/>
  <c r="Q1432" i="39"/>
  <c r="J1432" i="39"/>
  <c r="R1432" i="39"/>
  <c r="N1432" i="39"/>
  <c r="L1432" i="39"/>
  <c r="P1432" i="39"/>
  <c r="J1429" i="39"/>
  <c r="N1429" i="39"/>
  <c r="R1429" i="39"/>
  <c r="L1429" i="39"/>
  <c r="P1429" i="39"/>
  <c r="M1429" i="39"/>
  <c r="Q1429" i="39"/>
  <c r="K1429" i="39"/>
  <c r="O1429" i="39"/>
  <c r="I1428" i="39"/>
  <c r="L1427" i="39"/>
  <c r="P1427" i="39"/>
  <c r="J1427" i="39"/>
  <c r="N1427" i="39"/>
  <c r="R1427" i="39"/>
  <c r="O1427" i="39"/>
  <c r="K1427" i="39"/>
  <c r="M1427" i="39"/>
  <c r="Q1427" i="39"/>
  <c r="I1421" i="39"/>
  <c r="J1421" i="39"/>
  <c r="N1421" i="39"/>
  <c r="R1421" i="39"/>
  <c r="L1421" i="39"/>
  <c r="P1421" i="39"/>
  <c r="M1421" i="39"/>
  <c r="Q1421" i="39"/>
  <c r="O1421" i="39"/>
  <c r="K1421" i="39"/>
  <c r="I1413" i="39"/>
  <c r="J1413" i="39"/>
  <c r="N1413" i="39"/>
  <c r="R1413" i="39"/>
  <c r="L1413" i="39"/>
  <c r="P1413" i="39"/>
  <c r="M1413" i="39"/>
  <c r="Q1413" i="39"/>
  <c r="K1413" i="39"/>
  <c r="O1413" i="39"/>
  <c r="I1405" i="39"/>
  <c r="J1405" i="39"/>
  <c r="N1405" i="39"/>
  <c r="R1405" i="39"/>
  <c r="L1405" i="39"/>
  <c r="P1405" i="39"/>
  <c r="M1405" i="39"/>
  <c r="Q1405" i="39"/>
  <c r="O1405" i="39"/>
  <c r="K1405" i="39"/>
  <c r="I1397" i="39"/>
  <c r="K1397" i="39"/>
  <c r="O1397" i="39"/>
  <c r="M1397" i="39"/>
  <c r="Q1397" i="39"/>
  <c r="L1397" i="39"/>
  <c r="P1397" i="39"/>
  <c r="R1397" i="39"/>
  <c r="J1397" i="39"/>
  <c r="N1397" i="39"/>
  <c r="I1389" i="39"/>
  <c r="K1389" i="39"/>
  <c r="O1389" i="39"/>
  <c r="M1389" i="39"/>
  <c r="Q1389" i="39"/>
  <c r="L1389" i="39"/>
  <c r="P1389" i="39"/>
  <c r="J1389" i="39"/>
  <c r="R1389" i="39"/>
  <c r="N1389" i="39"/>
  <c r="J1386" i="39"/>
  <c r="N1386" i="39"/>
  <c r="R1386" i="39"/>
  <c r="L1386" i="39"/>
  <c r="P1386" i="39"/>
  <c r="O1386" i="39"/>
  <c r="K1386" i="39"/>
  <c r="M1386" i="39"/>
  <c r="Q1386" i="39"/>
  <c r="I1383" i="39"/>
  <c r="M1383" i="39"/>
  <c r="Q1383" i="39"/>
  <c r="K1383" i="39"/>
  <c r="O1383" i="39"/>
  <c r="J1383" i="39"/>
  <c r="R1383" i="39"/>
  <c r="N1383" i="39"/>
  <c r="P1383" i="39"/>
  <c r="L1383" i="39"/>
  <c r="I1382" i="39"/>
  <c r="K1381" i="39"/>
  <c r="O1381" i="39"/>
  <c r="M1381" i="39"/>
  <c r="Q1381" i="39"/>
  <c r="L1381" i="39"/>
  <c r="P1381" i="39"/>
  <c r="R1381" i="39"/>
  <c r="J1381" i="39"/>
  <c r="N1381" i="39"/>
  <c r="J1378" i="39"/>
  <c r="N1378" i="39"/>
  <c r="R1378" i="39"/>
  <c r="L1378" i="39"/>
  <c r="P1378" i="39"/>
  <c r="O1378" i="39"/>
  <c r="K1378" i="39"/>
  <c r="M1378" i="39"/>
  <c r="Q1378" i="39"/>
  <c r="M1371" i="39"/>
  <c r="Q1371" i="39"/>
  <c r="K1371" i="39"/>
  <c r="O1371" i="39"/>
  <c r="N1371" i="39"/>
  <c r="J1371" i="39"/>
  <c r="R1371" i="39"/>
  <c r="L1371" i="39"/>
  <c r="P1371" i="39"/>
  <c r="I1368" i="39"/>
  <c r="L1368" i="39"/>
  <c r="P1368" i="39"/>
  <c r="J1368" i="39"/>
  <c r="N1368" i="39"/>
  <c r="R1368" i="39"/>
  <c r="Q1368" i="39"/>
  <c r="M1368" i="39"/>
  <c r="O1368" i="39"/>
  <c r="K1368" i="39"/>
  <c r="J1366" i="39"/>
  <c r="N1366" i="39"/>
  <c r="R1366" i="39"/>
  <c r="L1366" i="39"/>
  <c r="P1366" i="39"/>
  <c r="K1366" i="39"/>
  <c r="O1366" i="39"/>
  <c r="Q1366" i="39"/>
  <c r="M1366" i="39"/>
  <c r="M1363" i="39"/>
  <c r="Q1363" i="39"/>
  <c r="J1363" i="39"/>
  <c r="N1363" i="39"/>
  <c r="R1363" i="39"/>
  <c r="K1363" i="39"/>
  <c r="O1363" i="39"/>
  <c r="L1363" i="39"/>
  <c r="P1363" i="39"/>
  <c r="I1360" i="39"/>
  <c r="L1360" i="39"/>
  <c r="P1360" i="39"/>
  <c r="M1360" i="39"/>
  <c r="Q1360" i="39"/>
  <c r="J1360" i="39"/>
  <c r="N1360" i="39"/>
  <c r="R1360" i="39"/>
  <c r="O1360" i="39"/>
  <c r="K1360" i="39"/>
  <c r="J1358" i="39"/>
  <c r="N1358" i="39"/>
  <c r="R1358" i="39"/>
  <c r="K1358" i="39"/>
  <c r="O1358" i="39"/>
  <c r="L1358" i="39"/>
  <c r="P1358" i="39"/>
  <c r="Q1358" i="39"/>
  <c r="M1358" i="39"/>
  <c r="M1355" i="39"/>
  <c r="Q1355" i="39"/>
  <c r="J1355" i="39"/>
  <c r="N1355" i="39"/>
  <c r="R1355" i="39"/>
  <c r="K1355" i="39"/>
  <c r="O1355" i="39"/>
  <c r="L1355" i="39"/>
  <c r="P1355" i="39"/>
  <c r="I1352" i="39"/>
  <c r="L1352" i="39"/>
  <c r="P1352" i="39"/>
  <c r="M1352" i="39"/>
  <c r="Q1352" i="39"/>
  <c r="J1352" i="39"/>
  <c r="N1352" i="39"/>
  <c r="R1352" i="39"/>
  <c r="K1352" i="39"/>
  <c r="O1352" i="39"/>
  <c r="J1350" i="39"/>
  <c r="N1350" i="39"/>
  <c r="R1350" i="39"/>
  <c r="K1350" i="39"/>
  <c r="O1350" i="39"/>
  <c r="L1350" i="39"/>
  <c r="P1350" i="39"/>
  <c r="M1350" i="39"/>
  <c r="Q1350" i="39"/>
  <c r="M1347" i="39"/>
  <c r="Q1347" i="39"/>
  <c r="J1347" i="39"/>
  <c r="N1347" i="39"/>
  <c r="R1347" i="39"/>
  <c r="K1347" i="39"/>
  <c r="O1347" i="39"/>
  <c r="L1347" i="39"/>
  <c r="P1347" i="39"/>
  <c r="I1344" i="39"/>
  <c r="L1344" i="39"/>
  <c r="P1344" i="39"/>
  <c r="M1344" i="39"/>
  <c r="Q1344" i="39"/>
  <c r="J1344" i="39"/>
  <c r="N1344" i="39"/>
  <c r="R1344" i="39"/>
  <c r="O1344" i="39"/>
  <c r="K1344" i="39"/>
  <c r="J1342" i="39"/>
  <c r="N1342" i="39"/>
  <c r="R1342" i="39"/>
  <c r="K1342" i="39"/>
  <c r="O1342" i="39"/>
  <c r="L1342" i="39"/>
  <c r="P1342" i="39"/>
  <c r="Q1342" i="39"/>
  <c r="M1342" i="39"/>
  <c r="M1339" i="39"/>
  <c r="Q1339" i="39"/>
  <c r="J1339" i="39"/>
  <c r="N1339" i="39"/>
  <c r="R1339" i="39"/>
  <c r="K1339" i="39"/>
  <c r="O1339" i="39"/>
  <c r="L1339" i="39"/>
  <c r="P1339" i="39"/>
  <c r="I1336" i="39"/>
  <c r="L1336" i="39"/>
  <c r="P1336" i="39"/>
  <c r="M1336" i="39"/>
  <c r="Q1336" i="39"/>
  <c r="J1336" i="39"/>
  <c r="N1336" i="39"/>
  <c r="R1336" i="39"/>
  <c r="K1336" i="39"/>
  <c r="O1336" i="39"/>
  <c r="J1334" i="39"/>
  <c r="N1334" i="39"/>
  <c r="R1334" i="39"/>
  <c r="K1334" i="39"/>
  <c r="O1334" i="39"/>
  <c r="L1334" i="39"/>
  <c r="P1334" i="39"/>
  <c r="M1334" i="39"/>
  <c r="Q1334" i="39"/>
  <c r="M1331" i="39"/>
  <c r="Q1331" i="39"/>
  <c r="J1331" i="39"/>
  <c r="N1331" i="39"/>
  <c r="R1331" i="39"/>
  <c r="K1331" i="39"/>
  <c r="O1331" i="39"/>
  <c r="L1331" i="39"/>
  <c r="P1331" i="39"/>
  <c r="I1328" i="39"/>
  <c r="L1328" i="39"/>
  <c r="P1328" i="39"/>
  <c r="M1328" i="39"/>
  <c r="Q1328" i="39"/>
  <c r="J1328" i="39"/>
  <c r="N1328" i="39"/>
  <c r="R1328" i="39"/>
  <c r="O1328" i="39"/>
  <c r="K1328" i="39"/>
  <c r="J1326" i="39"/>
  <c r="N1326" i="39"/>
  <c r="R1326" i="39"/>
  <c r="K1326" i="39"/>
  <c r="O1326" i="39"/>
  <c r="L1326" i="39"/>
  <c r="P1326" i="39"/>
  <c r="Q1326" i="39"/>
  <c r="M1326" i="39"/>
  <c r="M1323" i="39"/>
  <c r="Q1323" i="39"/>
  <c r="J1323" i="39"/>
  <c r="N1323" i="39"/>
  <c r="R1323" i="39"/>
  <c r="K1323" i="39"/>
  <c r="O1323" i="39"/>
  <c r="L1323" i="39"/>
  <c r="P1323" i="39"/>
  <c r="I1320" i="39"/>
  <c r="L1320" i="39"/>
  <c r="P1320" i="39"/>
  <c r="M1320" i="39"/>
  <c r="Q1320" i="39"/>
  <c r="J1320" i="39"/>
  <c r="N1320" i="39"/>
  <c r="R1320" i="39"/>
  <c r="K1320" i="39"/>
  <c r="O1320" i="39"/>
  <c r="J1318" i="39"/>
  <c r="N1318" i="39"/>
  <c r="R1318" i="39"/>
  <c r="K1318" i="39"/>
  <c r="O1318" i="39"/>
  <c r="L1318" i="39"/>
  <c r="P1318" i="39"/>
  <c r="M1318" i="39"/>
  <c r="Q1318" i="39"/>
  <c r="M1315" i="39"/>
  <c r="Q1315" i="39"/>
  <c r="J1315" i="39"/>
  <c r="N1315" i="39"/>
  <c r="R1315" i="39"/>
  <c r="K1315" i="39"/>
  <c r="O1315" i="39"/>
  <c r="L1315" i="39"/>
  <c r="P1315" i="39"/>
  <c r="I1312" i="39"/>
  <c r="L1312" i="39"/>
  <c r="P1312" i="39"/>
  <c r="M1312" i="39"/>
  <c r="Q1312" i="39"/>
  <c r="J1312" i="39"/>
  <c r="N1312" i="39"/>
  <c r="R1312" i="39"/>
  <c r="O1312" i="39"/>
  <c r="K1312" i="39"/>
  <c r="J1310" i="39"/>
  <c r="N1310" i="39"/>
  <c r="R1310" i="39"/>
  <c r="K1310" i="39"/>
  <c r="O1310" i="39"/>
  <c r="L1310" i="39"/>
  <c r="P1310" i="39"/>
  <c r="Q1310" i="39"/>
  <c r="M1310" i="39"/>
  <c r="M1307" i="39"/>
  <c r="Q1307" i="39"/>
  <c r="J1307" i="39"/>
  <c r="N1307" i="39"/>
  <c r="R1307" i="39"/>
  <c r="K1307" i="39"/>
  <c r="O1307" i="39"/>
  <c r="L1307" i="39"/>
  <c r="P1307" i="39"/>
  <c r="I1304" i="39"/>
  <c r="L1304" i="39"/>
  <c r="P1304" i="39"/>
  <c r="M1304" i="39"/>
  <c r="Q1304" i="39"/>
  <c r="J1304" i="39"/>
  <c r="N1304" i="39"/>
  <c r="R1304" i="39"/>
  <c r="K1304" i="39"/>
  <c r="O1304" i="39"/>
  <c r="J1302" i="39"/>
  <c r="N1302" i="39"/>
  <c r="R1302" i="39"/>
  <c r="K1302" i="39"/>
  <c r="O1302" i="39"/>
  <c r="L1302" i="39"/>
  <c r="P1302" i="39"/>
  <c r="M1302" i="39"/>
  <c r="Q1302" i="39"/>
  <c r="M1299" i="39"/>
  <c r="Q1299" i="39"/>
  <c r="J1299" i="39"/>
  <c r="N1299" i="39"/>
  <c r="R1299" i="39"/>
  <c r="K1299" i="39"/>
  <c r="O1299" i="39"/>
  <c r="L1299" i="39"/>
  <c r="P1299" i="39"/>
  <c r="I1296" i="39"/>
  <c r="L1296" i="39"/>
  <c r="P1296" i="39"/>
  <c r="M1296" i="39"/>
  <c r="Q1296" i="39"/>
  <c r="J1296" i="39"/>
  <c r="N1296" i="39"/>
  <c r="R1296" i="39"/>
  <c r="O1296" i="39"/>
  <c r="K1296" i="39"/>
  <c r="I1295" i="39"/>
  <c r="J1294" i="39"/>
  <c r="N1294" i="39"/>
  <c r="R1294" i="39"/>
  <c r="K1294" i="39"/>
  <c r="O1294" i="39"/>
  <c r="L1294" i="39"/>
  <c r="P1294" i="39"/>
  <c r="Q1294" i="39"/>
  <c r="M1294" i="39"/>
  <c r="M1291" i="39"/>
  <c r="Q1291" i="39"/>
  <c r="J1291" i="39"/>
  <c r="N1291" i="39"/>
  <c r="R1291" i="39"/>
  <c r="K1291" i="39"/>
  <c r="O1291" i="39"/>
  <c r="L1291" i="39"/>
  <c r="P1291" i="39"/>
  <c r="I1288" i="39"/>
  <c r="L1288" i="39"/>
  <c r="P1288" i="39"/>
  <c r="M1288" i="39"/>
  <c r="Q1288" i="39"/>
  <c r="J1288" i="39"/>
  <c r="N1288" i="39"/>
  <c r="R1288" i="39"/>
  <c r="K1288" i="39"/>
  <c r="O1288" i="39"/>
  <c r="J1274" i="39"/>
  <c r="N1274" i="39"/>
  <c r="R1274" i="39"/>
  <c r="K1274" i="39"/>
  <c r="O1274" i="39"/>
  <c r="L1274" i="39"/>
  <c r="P1274" i="39"/>
  <c r="M1274" i="39"/>
  <c r="Q1274" i="39"/>
  <c r="M1271" i="39"/>
  <c r="Q1271" i="39"/>
  <c r="J1271" i="39"/>
  <c r="N1271" i="39"/>
  <c r="R1271" i="39"/>
  <c r="K1271" i="39"/>
  <c r="O1271" i="39"/>
  <c r="L1271" i="39"/>
  <c r="P1271" i="39"/>
  <c r="I1268" i="39"/>
  <c r="L1268" i="39"/>
  <c r="P1268" i="39"/>
  <c r="M1268" i="39"/>
  <c r="Q1268" i="39"/>
  <c r="J1268" i="39"/>
  <c r="N1268" i="39"/>
  <c r="R1268" i="39"/>
  <c r="O1268" i="39"/>
  <c r="K1268" i="39"/>
  <c r="I1267" i="39"/>
  <c r="J1266" i="39"/>
  <c r="N1266" i="39"/>
  <c r="R1266" i="39"/>
  <c r="K1266" i="39"/>
  <c r="O1266" i="39"/>
  <c r="L1266" i="39"/>
  <c r="P1266" i="39"/>
  <c r="Q1266" i="39"/>
  <c r="M1266" i="39"/>
  <c r="M1263" i="39"/>
  <c r="Q1263" i="39"/>
  <c r="J1263" i="39"/>
  <c r="N1263" i="39"/>
  <c r="R1263" i="39"/>
  <c r="K1263" i="39"/>
  <c r="O1263" i="39"/>
  <c r="L1263" i="39"/>
  <c r="P1263" i="39"/>
  <c r="I1260" i="39"/>
  <c r="L1260" i="39"/>
  <c r="P1260" i="39"/>
  <c r="M1260" i="39"/>
  <c r="Q1260" i="39"/>
  <c r="J1260" i="39"/>
  <c r="N1260" i="39"/>
  <c r="R1260" i="39"/>
  <c r="K1260" i="39"/>
  <c r="O1260" i="39"/>
  <c r="J1258" i="39"/>
  <c r="N1258" i="39"/>
  <c r="R1258" i="39"/>
  <c r="K1258" i="39"/>
  <c r="O1258" i="39"/>
  <c r="L1258" i="39"/>
  <c r="P1258" i="39"/>
  <c r="M1258" i="39"/>
  <c r="Q1258" i="39"/>
  <c r="M1255" i="39"/>
  <c r="Q1255" i="39"/>
  <c r="J1255" i="39"/>
  <c r="N1255" i="39"/>
  <c r="R1255" i="39"/>
  <c r="K1255" i="39"/>
  <c r="O1255" i="39"/>
  <c r="L1255" i="39"/>
  <c r="P1255" i="39"/>
  <c r="I1252" i="39"/>
  <c r="L1252" i="39"/>
  <c r="P1252" i="39"/>
  <c r="M1252" i="39"/>
  <c r="Q1252" i="39"/>
  <c r="J1252" i="39"/>
  <c r="N1252" i="39"/>
  <c r="R1252" i="39"/>
  <c r="O1252" i="39"/>
  <c r="K1252" i="39"/>
  <c r="J1250" i="39"/>
  <c r="N1250" i="39"/>
  <c r="R1250" i="39"/>
  <c r="K1250" i="39"/>
  <c r="O1250" i="39"/>
  <c r="L1250" i="39"/>
  <c r="P1250" i="39"/>
  <c r="Q1250" i="39"/>
  <c r="M1250" i="39"/>
  <c r="M1247" i="39"/>
  <c r="Q1247" i="39"/>
  <c r="J1247" i="39"/>
  <c r="N1247" i="39"/>
  <c r="R1247" i="39"/>
  <c r="K1247" i="39"/>
  <c r="O1247" i="39"/>
  <c r="L1247" i="39"/>
  <c r="P1247" i="39"/>
  <c r="I1244" i="39"/>
  <c r="L1244" i="39"/>
  <c r="P1244" i="39"/>
  <c r="M1244" i="39"/>
  <c r="Q1244" i="39"/>
  <c r="J1244" i="39"/>
  <c r="N1244" i="39"/>
  <c r="R1244" i="39"/>
  <c r="K1244" i="39"/>
  <c r="O1244" i="39"/>
  <c r="J1242" i="39"/>
  <c r="N1242" i="39"/>
  <c r="R1242" i="39"/>
  <c r="K1242" i="39"/>
  <c r="O1242" i="39"/>
  <c r="L1242" i="39"/>
  <c r="P1242" i="39"/>
  <c r="M1242" i="39"/>
  <c r="Q1242" i="39"/>
  <c r="M1239" i="39"/>
  <c r="Q1239" i="39"/>
  <c r="J1239" i="39"/>
  <c r="N1239" i="39"/>
  <c r="R1239" i="39"/>
  <c r="K1239" i="39"/>
  <c r="O1239" i="39"/>
  <c r="L1239" i="39"/>
  <c r="P1239" i="39"/>
  <c r="I1236" i="39"/>
  <c r="L1236" i="39"/>
  <c r="P1236" i="39"/>
  <c r="M1236" i="39"/>
  <c r="Q1236" i="39"/>
  <c r="J1236" i="39"/>
  <c r="N1236" i="39"/>
  <c r="R1236" i="39"/>
  <c r="O1236" i="39"/>
  <c r="K1236" i="39"/>
  <c r="J1234" i="39"/>
  <c r="N1234" i="39"/>
  <c r="R1234" i="39"/>
  <c r="K1234" i="39"/>
  <c r="O1234" i="39"/>
  <c r="L1234" i="39"/>
  <c r="P1234" i="39"/>
  <c r="Q1234" i="39"/>
  <c r="M1234" i="39"/>
  <c r="M1231" i="39"/>
  <c r="Q1231" i="39"/>
  <c r="J1231" i="39"/>
  <c r="N1231" i="39"/>
  <c r="R1231" i="39"/>
  <c r="K1231" i="39"/>
  <c r="O1231" i="39"/>
  <c r="L1231" i="39"/>
  <c r="P1231" i="39"/>
  <c r="I1228" i="39"/>
  <c r="L1228" i="39"/>
  <c r="P1228" i="39"/>
  <c r="M1228" i="39"/>
  <c r="Q1228" i="39"/>
  <c r="J1228" i="39"/>
  <c r="N1228" i="39"/>
  <c r="R1228" i="39"/>
  <c r="K1228" i="39"/>
  <c r="O1228" i="39"/>
  <c r="J1226" i="39"/>
  <c r="N1226" i="39"/>
  <c r="R1226" i="39"/>
  <c r="K1226" i="39"/>
  <c r="O1226" i="39"/>
  <c r="L1226" i="39"/>
  <c r="P1226" i="39"/>
  <c r="M1226" i="39"/>
  <c r="Q1226" i="39"/>
  <c r="M1223" i="39"/>
  <c r="Q1223" i="39"/>
  <c r="J1223" i="39"/>
  <c r="N1223" i="39"/>
  <c r="R1223" i="39"/>
  <c r="K1223" i="39"/>
  <c r="O1223" i="39"/>
  <c r="L1223" i="39"/>
  <c r="P1223" i="39"/>
  <c r="I1220" i="39"/>
  <c r="L1220" i="39"/>
  <c r="P1220" i="39"/>
  <c r="M1220" i="39"/>
  <c r="Q1220" i="39"/>
  <c r="J1220" i="39"/>
  <c r="N1220" i="39"/>
  <c r="R1220" i="39"/>
  <c r="O1220" i="39"/>
  <c r="K1220" i="39"/>
  <c r="I1219" i="39"/>
  <c r="J1218" i="39"/>
  <c r="N1218" i="39"/>
  <c r="R1218" i="39"/>
  <c r="K1218" i="39"/>
  <c r="O1218" i="39"/>
  <c r="L1218" i="39"/>
  <c r="P1218" i="39"/>
  <c r="Q1218" i="39"/>
  <c r="M1218" i="39"/>
  <c r="M1215" i="39"/>
  <c r="Q1215" i="39"/>
  <c r="J1215" i="39"/>
  <c r="N1215" i="39"/>
  <c r="R1215" i="39"/>
  <c r="K1215" i="39"/>
  <c r="O1215" i="39"/>
  <c r="L1215" i="39"/>
  <c r="P1215" i="39"/>
  <c r="I1212" i="39"/>
  <c r="L1212" i="39"/>
  <c r="P1212" i="39"/>
  <c r="M1212" i="39"/>
  <c r="Q1212" i="39"/>
  <c r="J1212" i="39"/>
  <c r="N1212" i="39"/>
  <c r="R1212" i="39"/>
  <c r="K1212" i="39"/>
  <c r="O1212" i="39"/>
  <c r="I1211" i="39"/>
  <c r="J1210" i="39"/>
  <c r="N1210" i="39"/>
  <c r="R1210" i="39"/>
  <c r="K1210" i="39"/>
  <c r="O1210" i="39"/>
  <c r="L1210" i="39"/>
  <c r="P1210" i="39"/>
  <c r="M1210" i="39"/>
  <c r="Q1210" i="39"/>
  <c r="M1207" i="39"/>
  <c r="Q1207" i="39"/>
  <c r="J1207" i="39"/>
  <c r="N1207" i="39"/>
  <c r="R1207" i="39"/>
  <c r="K1207" i="39"/>
  <c r="O1207" i="39"/>
  <c r="L1207" i="39"/>
  <c r="P1207" i="39"/>
  <c r="I1204" i="39"/>
  <c r="L1204" i="39"/>
  <c r="P1204" i="39"/>
  <c r="M1204" i="39"/>
  <c r="Q1204" i="39"/>
  <c r="J1204" i="39"/>
  <c r="N1204" i="39"/>
  <c r="R1204" i="39"/>
  <c r="O1204" i="39"/>
  <c r="K1204" i="39"/>
  <c r="I1203" i="39"/>
  <c r="J1202" i="39"/>
  <c r="N1202" i="39"/>
  <c r="R1202" i="39"/>
  <c r="K1202" i="39"/>
  <c r="O1202" i="39"/>
  <c r="L1202" i="39"/>
  <c r="P1202" i="39"/>
  <c r="Q1202" i="39"/>
  <c r="M1202" i="39"/>
  <c r="M1199" i="39"/>
  <c r="Q1199" i="39"/>
  <c r="J1199" i="39"/>
  <c r="N1199" i="39"/>
  <c r="R1199" i="39"/>
  <c r="K1199" i="39"/>
  <c r="O1199" i="39"/>
  <c r="L1199" i="39"/>
  <c r="P1199" i="39"/>
  <c r="I1196" i="39"/>
  <c r="L1196" i="39"/>
  <c r="P1196" i="39"/>
  <c r="M1196" i="39"/>
  <c r="Q1196" i="39"/>
  <c r="J1196" i="39"/>
  <c r="N1196" i="39"/>
  <c r="R1196" i="39"/>
  <c r="K1196" i="39"/>
  <c r="O1196" i="39"/>
  <c r="I1188" i="39"/>
  <c r="L1188" i="39"/>
  <c r="P1188" i="39"/>
  <c r="M1188" i="39"/>
  <c r="Q1188" i="39"/>
  <c r="J1188" i="39"/>
  <c r="N1188" i="39"/>
  <c r="R1188" i="39"/>
  <c r="O1188" i="39"/>
  <c r="K1188" i="39"/>
  <c r="I1180" i="39"/>
  <c r="L1180" i="39"/>
  <c r="P1180" i="39"/>
  <c r="M1180" i="39"/>
  <c r="Q1180" i="39"/>
  <c r="J1180" i="39"/>
  <c r="N1180" i="39"/>
  <c r="R1180" i="39"/>
  <c r="K1180" i="39"/>
  <c r="O1180" i="39"/>
  <c r="I1172" i="39"/>
  <c r="L1172" i="39"/>
  <c r="P1172" i="39"/>
  <c r="M1172" i="39"/>
  <c r="Q1172" i="39"/>
  <c r="J1172" i="39"/>
  <c r="N1172" i="39"/>
  <c r="R1172" i="39"/>
  <c r="O1172" i="39"/>
  <c r="K1172" i="39"/>
  <c r="I1164" i="39"/>
  <c r="L1164" i="39"/>
  <c r="P1164" i="39"/>
  <c r="M1164" i="39"/>
  <c r="Q1164" i="39"/>
  <c r="J1164" i="39"/>
  <c r="N1164" i="39"/>
  <c r="R1164" i="39"/>
  <c r="K1164" i="39"/>
  <c r="O1164" i="39"/>
  <c r="I1156" i="39"/>
  <c r="L1156" i="39"/>
  <c r="P1156" i="39"/>
  <c r="M1156" i="39"/>
  <c r="Q1156" i="39"/>
  <c r="J1156" i="39"/>
  <c r="N1156" i="39"/>
  <c r="R1156" i="39"/>
  <c r="O1156" i="39"/>
  <c r="K1156" i="39"/>
  <c r="I1148" i="39"/>
  <c r="L1148" i="39"/>
  <c r="P1148" i="39"/>
  <c r="M1148" i="39"/>
  <c r="Q1148" i="39"/>
  <c r="J1148" i="39"/>
  <c r="N1148" i="39"/>
  <c r="R1148" i="39"/>
  <c r="K1148" i="39"/>
  <c r="O1148" i="39"/>
  <c r="I1140" i="39"/>
  <c r="L1140" i="39"/>
  <c r="P1140" i="39"/>
  <c r="M1140" i="39"/>
  <c r="Q1140" i="39"/>
  <c r="J1140" i="39"/>
  <c r="N1140" i="39"/>
  <c r="R1140" i="39"/>
  <c r="O1140" i="39"/>
  <c r="K1140" i="39"/>
  <c r="I1132" i="39"/>
  <c r="K1132" i="39"/>
  <c r="O1132" i="39"/>
  <c r="M1132" i="39"/>
  <c r="Q1132" i="39"/>
  <c r="N1132" i="39"/>
  <c r="P1132" i="39"/>
  <c r="J1132" i="39"/>
  <c r="R1132" i="39"/>
  <c r="L1132" i="39"/>
  <c r="I1124" i="39"/>
  <c r="K1124" i="39"/>
  <c r="O1124" i="39"/>
  <c r="M1124" i="39"/>
  <c r="Q1124" i="39"/>
  <c r="N1124" i="39"/>
  <c r="P1124" i="39"/>
  <c r="J1124" i="39"/>
  <c r="R1124" i="39"/>
  <c r="L1124" i="39"/>
  <c r="L1119" i="39"/>
  <c r="P1119" i="39"/>
  <c r="J1119" i="39"/>
  <c r="N1119" i="39"/>
  <c r="R1119" i="39"/>
  <c r="K1119" i="39"/>
  <c r="M1119" i="39"/>
  <c r="O1119" i="39"/>
  <c r="Q1119" i="39"/>
  <c r="I1118" i="39"/>
  <c r="K1116" i="39"/>
  <c r="O1116" i="39"/>
  <c r="M1116" i="39"/>
  <c r="Q1116" i="39"/>
  <c r="N1116" i="39"/>
  <c r="P1116" i="39"/>
  <c r="J1116" i="39"/>
  <c r="R1116" i="39"/>
  <c r="L1116" i="39"/>
  <c r="I1115" i="39"/>
  <c r="M1114" i="39"/>
  <c r="Q1114" i="39"/>
  <c r="K1114" i="39"/>
  <c r="O1114" i="39"/>
  <c r="P1114" i="39"/>
  <c r="J1114" i="39"/>
  <c r="R1114" i="39"/>
  <c r="L1114" i="39"/>
  <c r="N1114" i="39"/>
  <c r="L1111" i="39"/>
  <c r="P1111" i="39"/>
  <c r="J1111" i="39"/>
  <c r="N1111" i="39"/>
  <c r="R1111" i="39"/>
  <c r="K1111" i="39"/>
  <c r="M1111" i="39"/>
  <c r="O1111" i="39"/>
  <c r="Q1111" i="39"/>
  <c r="I1110" i="39"/>
  <c r="K1108" i="39"/>
  <c r="O1108" i="39"/>
  <c r="M1108" i="39"/>
  <c r="Q1108" i="39"/>
  <c r="N1108" i="39"/>
  <c r="P1108" i="39"/>
  <c r="J1108" i="39"/>
  <c r="R1108" i="39"/>
  <c r="L1108" i="39"/>
  <c r="I1107" i="39"/>
  <c r="M1106" i="39"/>
  <c r="Q1106" i="39"/>
  <c r="K1106" i="39"/>
  <c r="O1106" i="39"/>
  <c r="P1106" i="39"/>
  <c r="J1106" i="39"/>
  <c r="R1106" i="39"/>
  <c r="L1106" i="39"/>
  <c r="N1106" i="39"/>
  <c r="L1103" i="39"/>
  <c r="P1103" i="39"/>
  <c r="J1103" i="39"/>
  <c r="N1103" i="39"/>
  <c r="R1103" i="39"/>
  <c r="K1103" i="39"/>
  <c r="M1103" i="39"/>
  <c r="O1103" i="39"/>
  <c r="Q1103" i="39"/>
  <c r="I1102" i="39"/>
  <c r="K1100" i="39"/>
  <c r="O1100" i="39"/>
  <c r="M1100" i="39"/>
  <c r="Q1100" i="39"/>
  <c r="N1100" i="39"/>
  <c r="P1100" i="39"/>
  <c r="J1100" i="39"/>
  <c r="R1100" i="39"/>
  <c r="L1100" i="39"/>
  <c r="I1099" i="39"/>
  <c r="M1098" i="39"/>
  <c r="Q1098" i="39"/>
  <c r="K1098" i="39"/>
  <c r="O1098" i="39"/>
  <c r="P1098" i="39"/>
  <c r="J1098" i="39"/>
  <c r="R1098" i="39"/>
  <c r="L1098" i="39"/>
  <c r="N1098" i="39"/>
  <c r="L1095" i="39"/>
  <c r="P1095" i="39"/>
  <c r="J1095" i="39"/>
  <c r="N1095" i="39"/>
  <c r="R1095" i="39"/>
  <c r="K1095" i="39"/>
  <c r="M1095" i="39"/>
  <c r="O1095" i="39"/>
  <c r="Q1095" i="39"/>
  <c r="I1094" i="39"/>
  <c r="K1092" i="39"/>
  <c r="O1092" i="39"/>
  <c r="L1092" i="39"/>
  <c r="P1092" i="39"/>
  <c r="M1092" i="39"/>
  <c r="Q1092" i="39"/>
  <c r="J1092" i="39"/>
  <c r="N1092" i="39"/>
  <c r="R1092" i="39"/>
  <c r="I1091" i="39"/>
  <c r="M1090" i="39"/>
  <c r="Q1090" i="39"/>
  <c r="J1090" i="39"/>
  <c r="N1090" i="39"/>
  <c r="R1090" i="39"/>
  <c r="K1090" i="39"/>
  <c r="O1090" i="39"/>
  <c r="L1090" i="39"/>
  <c r="P1090" i="39"/>
  <c r="L1087" i="39"/>
  <c r="P1087" i="39"/>
  <c r="M1087" i="39"/>
  <c r="Q1087" i="39"/>
  <c r="J1087" i="39"/>
  <c r="N1087" i="39"/>
  <c r="R1087" i="39"/>
  <c r="K1087" i="39"/>
  <c r="O1087" i="39"/>
  <c r="I1086" i="39"/>
  <c r="K1084" i="39"/>
  <c r="O1084" i="39"/>
  <c r="L1084" i="39"/>
  <c r="P1084" i="39"/>
  <c r="M1084" i="39"/>
  <c r="Q1084" i="39"/>
  <c r="R1084" i="39"/>
  <c r="J1084" i="39"/>
  <c r="N1084" i="39"/>
  <c r="I1083" i="39"/>
  <c r="M1082" i="39"/>
  <c r="Q1082" i="39"/>
  <c r="J1082" i="39"/>
  <c r="N1082" i="39"/>
  <c r="R1082" i="39"/>
  <c r="K1082" i="39"/>
  <c r="O1082" i="39"/>
  <c r="L1082" i="39"/>
  <c r="P1082" i="39"/>
  <c r="L1079" i="39"/>
  <c r="P1079" i="39"/>
  <c r="M1079" i="39"/>
  <c r="Q1079" i="39"/>
  <c r="J1079" i="39"/>
  <c r="N1079" i="39"/>
  <c r="R1079" i="39"/>
  <c r="O1079" i="39"/>
  <c r="K1079" i="39"/>
  <c r="I1078" i="39"/>
  <c r="K1076" i="39"/>
  <c r="O1076" i="39"/>
  <c r="L1076" i="39"/>
  <c r="P1076" i="39"/>
  <c r="M1076" i="39"/>
  <c r="Q1076" i="39"/>
  <c r="J1076" i="39"/>
  <c r="N1076" i="39"/>
  <c r="R1076" i="39"/>
  <c r="I1075" i="39"/>
  <c r="M1074" i="39"/>
  <c r="Q1074" i="39"/>
  <c r="J1074" i="39"/>
  <c r="N1074" i="39"/>
  <c r="R1074" i="39"/>
  <c r="K1074" i="39"/>
  <c r="O1074" i="39"/>
  <c r="L1074" i="39"/>
  <c r="P1074" i="39"/>
  <c r="L1071" i="39"/>
  <c r="P1071" i="39"/>
  <c r="M1071" i="39"/>
  <c r="Q1071" i="39"/>
  <c r="J1071" i="39"/>
  <c r="N1071" i="39"/>
  <c r="R1071" i="39"/>
  <c r="K1071" i="39"/>
  <c r="O1071" i="39"/>
  <c r="I1070" i="39"/>
  <c r="K1068" i="39"/>
  <c r="O1068" i="39"/>
  <c r="L1068" i="39"/>
  <c r="P1068" i="39"/>
  <c r="M1068" i="39"/>
  <c r="Q1068" i="39"/>
  <c r="R1068" i="39"/>
  <c r="J1068" i="39"/>
  <c r="N1068" i="39"/>
  <c r="I1067" i="39"/>
  <c r="M1066" i="39"/>
  <c r="Q1066" i="39"/>
  <c r="J1066" i="39"/>
  <c r="N1066" i="39"/>
  <c r="R1066" i="39"/>
  <c r="K1066" i="39"/>
  <c r="O1066" i="39"/>
  <c r="L1066" i="39"/>
  <c r="P1066" i="39"/>
  <c r="L1063" i="39"/>
  <c r="P1063" i="39"/>
  <c r="M1063" i="39"/>
  <c r="Q1063" i="39"/>
  <c r="J1063" i="39"/>
  <c r="N1063" i="39"/>
  <c r="R1063" i="39"/>
  <c r="O1063" i="39"/>
  <c r="K1063" i="39"/>
  <c r="I1062" i="39"/>
  <c r="K1060" i="39"/>
  <c r="O1060" i="39"/>
  <c r="L1060" i="39"/>
  <c r="P1060" i="39"/>
  <c r="M1060" i="39"/>
  <c r="Q1060" i="39"/>
  <c r="J1060" i="39"/>
  <c r="N1060" i="39"/>
  <c r="R1060" i="39"/>
  <c r="I1059" i="39"/>
  <c r="M1058" i="39"/>
  <c r="Q1058" i="39"/>
  <c r="J1058" i="39"/>
  <c r="N1058" i="39"/>
  <c r="R1058" i="39"/>
  <c r="K1058" i="39"/>
  <c r="O1058" i="39"/>
  <c r="L1058" i="39"/>
  <c r="P1058" i="39"/>
  <c r="L1055" i="39"/>
  <c r="P1055" i="39"/>
  <c r="M1055" i="39"/>
  <c r="Q1055" i="39"/>
  <c r="J1055" i="39"/>
  <c r="N1055" i="39"/>
  <c r="R1055" i="39"/>
  <c r="K1055" i="39"/>
  <c r="O1055" i="39"/>
  <c r="I1054" i="39"/>
  <c r="K1052" i="39"/>
  <c r="O1052" i="39"/>
  <c r="L1052" i="39"/>
  <c r="P1052" i="39"/>
  <c r="M1052" i="39"/>
  <c r="Q1052" i="39"/>
  <c r="R1052" i="39"/>
  <c r="J1052" i="39"/>
  <c r="N1052" i="39"/>
  <c r="I1051" i="39"/>
  <c r="M1050" i="39"/>
  <c r="Q1050" i="39"/>
  <c r="J1050" i="39"/>
  <c r="N1050" i="39"/>
  <c r="R1050" i="39"/>
  <c r="K1050" i="39"/>
  <c r="O1050" i="39"/>
  <c r="L1050" i="39"/>
  <c r="P1050" i="39"/>
  <c r="L1047" i="39"/>
  <c r="P1047" i="39"/>
  <c r="M1047" i="39"/>
  <c r="Q1047" i="39"/>
  <c r="J1047" i="39"/>
  <c r="N1047" i="39"/>
  <c r="R1047" i="39"/>
  <c r="O1047" i="39"/>
  <c r="K1047" i="39"/>
  <c r="I1046" i="39"/>
  <c r="K1044" i="39"/>
  <c r="O1044" i="39"/>
  <c r="L1044" i="39"/>
  <c r="P1044" i="39"/>
  <c r="M1044" i="39"/>
  <c r="Q1044" i="39"/>
  <c r="J1044" i="39"/>
  <c r="N1044" i="39"/>
  <c r="R1044" i="39"/>
  <c r="I1043" i="39"/>
  <c r="M1042" i="39"/>
  <c r="Q1042" i="39"/>
  <c r="J1042" i="39"/>
  <c r="N1042" i="39"/>
  <c r="R1042" i="39"/>
  <c r="K1042" i="39"/>
  <c r="O1042" i="39"/>
  <c r="L1042" i="39"/>
  <c r="P1042" i="39"/>
  <c r="L1039" i="39"/>
  <c r="P1039" i="39"/>
  <c r="M1039" i="39"/>
  <c r="Q1039" i="39"/>
  <c r="J1039" i="39"/>
  <c r="N1039" i="39"/>
  <c r="R1039" i="39"/>
  <c r="K1039" i="39"/>
  <c r="O1039" i="39"/>
  <c r="K1036" i="39"/>
  <c r="O1036" i="39"/>
  <c r="L1036" i="39"/>
  <c r="P1036" i="39"/>
  <c r="M1036" i="39"/>
  <c r="Q1036" i="39"/>
  <c r="R1036" i="39"/>
  <c r="J1036" i="39"/>
  <c r="N1036" i="39"/>
  <c r="I1035" i="39"/>
  <c r="M1034" i="39"/>
  <c r="Q1034" i="39"/>
  <c r="J1034" i="39"/>
  <c r="N1034" i="39"/>
  <c r="R1034" i="39"/>
  <c r="K1034" i="39"/>
  <c r="O1034" i="39"/>
  <c r="L1034" i="39"/>
  <c r="P1034" i="39"/>
  <c r="L1031" i="39"/>
  <c r="P1031" i="39"/>
  <c r="M1031" i="39"/>
  <c r="Q1031" i="39"/>
  <c r="J1031" i="39"/>
  <c r="N1031" i="39"/>
  <c r="R1031" i="39"/>
  <c r="O1031" i="39"/>
  <c r="K1031" i="39"/>
  <c r="K1028" i="39"/>
  <c r="O1028" i="39"/>
  <c r="L1028" i="39"/>
  <c r="P1028" i="39"/>
  <c r="M1028" i="39"/>
  <c r="Q1028" i="39"/>
  <c r="J1028" i="39"/>
  <c r="N1028" i="39"/>
  <c r="R1028" i="39"/>
  <c r="I1027" i="39"/>
  <c r="M1026" i="39"/>
  <c r="Q1026" i="39"/>
  <c r="J1026" i="39"/>
  <c r="N1026" i="39"/>
  <c r="R1026" i="39"/>
  <c r="K1026" i="39"/>
  <c r="O1026" i="39"/>
  <c r="L1026" i="39"/>
  <c r="P1026" i="39"/>
  <c r="L1023" i="39"/>
  <c r="P1023" i="39"/>
  <c r="M1023" i="39"/>
  <c r="Q1023" i="39"/>
  <c r="J1023" i="39"/>
  <c r="N1023" i="39"/>
  <c r="R1023" i="39"/>
  <c r="K1023" i="39"/>
  <c r="O1023" i="39"/>
  <c r="I1022" i="39"/>
  <c r="K1020" i="39"/>
  <c r="O1020" i="39"/>
  <c r="L1020" i="39"/>
  <c r="P1020" i="39"/>
  <c r="M1020" i="39"/>
  <c r="Q1020" i="39"/>
  <c r="R1020" i="39"/>
  <c r="J1020" i="39"/>
  <c r="N1020" i="39"/>
  <c r="I1019" i="39"/>
  <c r="M1018" i="39"/>
  <c r="Q1018" i="39"/>
  <c r="J1018" i="39"/>
  <c r="N1018" i="39"/>
  <c r="R1018" i="39"/>
  <c r="K1018" i="39"/>
  <c r="O1018" i="39"/>
  <c r="L1018" i="39"/>
  <c r="P1018" i="39"/>
  <c r="L1015" i="39"/>
  <c r="P1015" i="39"/>
  <c r="M1015" i="39"/>
  <c r="Q1015" i="39"/>
  <c r="J1015" i="39"/>
  <c r="N1015" i="39"/>
  <c r="R1015" i="39"/>
  <c r="O1015" i="39"/>
  <c r="K1015" i="39"/>
  <c r="I1014" i="39"/>
  <c r="K1012" i="39"/>
  <c r="O1012" i="39"/>
  <c r="L1012" i="39"/>
  <c r="P1012" i="39"/>
  <c r="M1012" i="39"/>
  <c r="Q1012" i="39"/>
  <c r="J1012" i="39"/>
  <c r="N1012" i="39"/>
  <c r="R1012" i="39"/>
  <c r="I1011" i="39"/>
  <c r="M1010" i="39"/>
  <c r="Q1010" i="39"/>
  <c r="J1010" i="39"/>
  <c r="N1010" i="39"/>
  <c r="R1010" i="39"/>
  <c r="K1010" i="39"/>
  <c r="O1010" i="39"/>
  <c r="L1010" i="39"/>
  <c r="P1010" i="39"/>
  <c r="L1007" i="39"/>
  <c r="P1007" i="39"/>
  <c r="M1007" i="39"/>
  <c r="Q1007" i="39"/>
  <c r="J1007" i="39"/>
  <c r="N1007" i="39"/>
  <c r="R1007" i="39"/>
  <c r="K1007" i="39"/>
  <c r="O1007" i="39"/>
  <c r="I1006" i="39"/>
  <c r="K1004" i="39"/>
  <c r="O1004" i="39"/>
  <c r="L1004" i="39"/>
  <c r="P1004" i="39"/>
  <c r="M1004" i="39"/>
  <c r="Q1004" i="39"/>
  <c r="R1004" i="39"/>
  <c r="J1004" i="39"/>
  <c r="N1004" i="39"/>
  <c r="I1003" i="39"/>
  <c r="M1002" i="39"/>
  <c r="Q1002" i="39"/>
  <c r="J1002" i="39"/>
  <c r="N1002" i="39"/>
  <c r="R1002" i="39"/>
  <c r="K1002" i="39"/>
  <c r="O1002" i="39"/>
  <c r="L1002" i="39"/>
  <c r="P1002" i="39"/>
  <c r="L999" i="39"/>
  <c r="P999" i="39"/>
  <c r="M999" i="39"/>
  <c r="Q999" i="39"/>
  <c r="J999" i="39"/>
  <c r="N999" i="39"/>
  <c r="R999" i="39"/>
  <c r="O999" i="39"/>
  <c r="K999" i="39"/>
  <c r="I998" i="39"/>
  <c r="K996" i="39"/>
  <c r="O996" i="39"/>
  <c r="L996" i="39"/>
  <c r="P996" i="39"/>
  <c r="M996" i="39"/>
  <c r="Q996" i="39"/>
  <c r="J996" i="39"/>
  <c r="N996" i="39"/>
  <c r="R996" i="39"/>
  <c r="I995" i="39"/>
  <c r="M994" i="39"/>
  <c r="Q994" i="39"/>
  <c r="J994" i="39"/>
  <c r="N994" i="39"/>
  <c r="R994" i="39"/>
  <c r="K994" i="39"/>
  <c r="O994" i="39"/>
  <c r="L994" i="39"/>
  <c r="P994" i="39"/>
  <c r="L991" i="39"/>
  <c r="P991" i="39"/>
  <c r="M991" i="39"/>
  <c r="Q991" i="39"/>
  <c r="J991" i="39"/>
  <c r="N991" i="39"/>
  <c r="R991" i="39"/>
  <c r="K991" i="39"/>
  <c r="O991" i="39"/>
  <c r="I990" i="39"/>
  <c r="K988" i="39"/>
  <c r="O988" i="39"/>
  <c r="L988" i="39"/>
  <c r="P988" i="39"/>
  <c r="M988" i="39"/>
  <c r="Q988" i="39"/>
  <c r="R988" i="39"/>
  <c r="J988" i="39"/>
  <c r="N988" i="39"/>
  <c r="K980" i="39"/>
  <c r="O980" i="39"/>
  <c r="L980" i="39"/>
  <c r="P980" i="39"/>
  <c r="M980" i="39"/>
  <c r="Q980" i="39"/>
  <c r="J980" i="39"/>
  <c r="N980" i="39"/>
  <c r="R980" i="39"/>
  <c r="K972" i="39"/>
  <c r="O972" i="39"/>
  <c r="L972" i="39"/>
  <c r="P972" i="39"/>
  <c r="M972" i="39"/>
  <c r="Q972" i="39"/>
  <c r="R972" i="39"/>
  <c r="J972" i="39"/>
  <c r="N972" i="39"/>
  <c r="K964" i="39"/>
  <c r="O964" i="39"/>
  <c r="L964" i="39"/>
  <c r="P964" i="39"/>
  <c r="M964" i="39"/>
  <c r="Q964" i="39"/>
  <c r="J964" i="39"/>
  <c r="N964" i="39"/>
  <c r="R964" i="39"/>
  <c r="K956" i="39"/>
  <c r="O956" i="39"/>
  <c r="L956" i="39"/>
  <c r="P956" i="39"/>
  <c r="M956" i="39"/>
  <c r="Q956" i="39"/>
  <c r="R956" i="39"/>
  <c r="J956" i="39"/>
  <c r="N956" i="39"/>
  <c r="K948" i="39"/>
  <c r="O948" i="39"/>
  <c r="L948" i="39"/>
  <c r="P948" i="39"/>
  <c r="M948" i="39"/>
  <c r="Q948" i="39"/>
  <c r="J948" i="39"/>
  <c r="N948" i="39"/>
  <c r="R948" i="39"/>
  <c r="K940" i="39"/>
  <c r="O940" i="39"/>
  <c r="L940" i="39"/>
  <c r="P940" i="39"/>
  <c r="M940" i="39"/>
  <c r="Q940" i="39"/>
  <c r="R940" i="39"/>
  <c r="J940" i="39"/>
  <c r="N940" i="39"/>
  <c r="K932" i="39"/>
  <c r="O932" i="39"/>
  <c r="L932" i="39"/>
  <c r="P932" i="39"/>
  <c r="M932" i="39"/>
  <c r="Q932" i="39"/>
  <c r="J932" i="39"/>
  <c r="N932" i="39"/>
  <c r="R932" i="39"/>
  <c r="K924" i="39"/>
  <c r="O924" i="39"/>
  <c r="L924" i="39"/>
  <c r="P924" i="39"/>
  <c r="M924" i="39"/>
  <c r="Q924" i="39"/>
  <c r="R924" i="39"/>
  <c r="J924" i="39"/>
  <c r="N924" i="39"/>
  <c r="I916" i="39"/>
  <c r="K916" i="39"/>
  <c r="O916" i="39"/>
  <c r="L916" i="39"/>
  <c r="P916" i="39"/>
  <c r="M916" i="39"/>
  <c r="Q916" i="39"/>
  <c r="J916" i="39"/>
  <c r="N916" i="39"/>
  <c r="R916" i="39"/>
  <c r="I908" i="39"/>
  <c r="K908" i="39"/>
  <c r="O908" i="39"/>
  <c r="M908" i="39"/>
  <c r="Q908" i="39"/>
  <c r="N908" i="39"/>
  <c r="P908" i="39"/>
  <c r="J908" i="39"/>
  <c r="R908" i="39"/>
  <c r="L908" i="39"/>
  <c r="I900" i="39"/>
  <c r="K900" i="39"/>
  <c r="O900" i="39"/>
  <c r="M900" i="39"/>
  <c r="Q900" i="39"/>
  <c r="N900" i="39"/>
  <c r="P900" i="39"/>
  <c r="J900" i="39"/>
  <c r="R900" i="39"/>
  <c r="L900" i="39"/>
  <c r="I892" i="39"/>
  <c r="K892" i="39"/>
  <c r="O892" i="39"/>
  <c r="M892" i="39"/>
  <c r="Q892" i="39"/>
  <c r="N892" i="39"/>
  <c r="P892" i="39"/>
  <c r="J892" i="39"/>
  <c r="R892" i="39"/>
  <c r="L892" i="39"/>
  <c r="I884" i="39"/>
  <c r="K884" i="39"/>
  <c r="O884" i="39"/>
  <c r="M884" i="39"/>
  <c r="Q884" i="39"/>
  <c r="N884" i="39"/>
  <c r="P884" i="39"/>
  <c r="J884" i="39"/>
  <c r="R884" i="39"/>
  <c r="L884" i="39"/>
  <c r="I876" i="39"/>
  <c r="K876" i="39"/>
  <c r="O876" i="39"/>
  <c r="L876" i="39"/>
  <c r="P876" i="39"/>
  <c r="M876" i="39"/>
  <c r="Q876" i="39"/>
  <c r="N876" i="39"/>
  <c r="R876" i="39"/>
  <c r="J876" i="39"/>
  <c r="I868" i="39"/>
  <c r="K868" i="39"/>
  <c r="O868" i="39"/>
  <c r="L868" i="39"/>
  <c r="P868" i="39"/>
  <c r="M868" i="39"/>
  <c r="Q868" i="39"/>
  <c r="J868" i="39"/>
  <c r="N868" i="39"/>
  <c r="R868" i="39"/>
  <c r="I860" i="39"/>
  <c r="K860" i="39"/>
  <c r="O860" i="39"/>
  <c r="L860" i="39"/>
  <c r="P860" i="39"/>
  <c r="M860" i="39"/>
  <c r="Q860" i="39"/>
  <c r="N860" i="39"/>
  <c r="R860" i="39"/>
  <c r="J860" i="39"/>
  <c r="I852" i="39"/>
  <c r="K852" i="39"/>
  <c r="O852" i="39"/>
  <c r="L852" i="39"/>
  <c r="P852" i="39"/>
  <c r="M852" i="39"/>
  <c r="Q852" i="39"/>
  <c r="J852" i="39"/>
  <c r="N852" i="39"/>
  <c r="R852" i="39"/>
  <c r="I844" i="39"/>
  <c r="K844" i="39"/>
  <c r="O844" i="39"/>
  <c r="L844" i="39"/>
  <c r="P844" i="39"/>
  <c r="M844" i="39"/>
  <c r="Q844" i="39"/>
  <c r="N844" i="39"/>
  <c r="R844" i="39"/>
  <c r="J844" i="39"/>
  <c r="I836" i="39"/>
  <c r="K836" i="39"/>
  <c r="O836" i="39"/>
  <c r="L836" i="39"/>
  <c r="P836" i="39"/>
  <c r="M836" i="39"/>
  <c r="Q836" i="39"/>
  <c r="J836" i="39"/>
  <c r="N836" i="39"/>
  <c r="R836" i="39"/>
  <c r="I828" i="39"/>
  <c r="K828" i="39"/>
  <c r="O828" i="39"/>
  <c r="L828" i="39"/>
  <c r="P828" i="39"/>
  <c r="M828" i="39"/>
  <c r="Q828" i="39"/>
  <c r="N828" i="39"/>
  <c r="R828" i="39"/>
  <c r="J828" i="39"/>
  <c r="I820" i="39"/>
  <c r="K820" i="39"/>
  <c r="O820" i="39"/>
  <c r="L820" i="39"/>
  <c r="P820" i="39"/>
  <c r="M820" i="39"/>
  <c r="Q820" i="39"/>
  <c r="J820" i="39"/>
  <c r="N820" i="39"/>
  <c r="R820" i="39"/>
  <c r="I812" i="39"/>
  <c r="K812" i="39"/>
  <c r="O812" i="39"/>
  <c r="L812" i="39"/>
  <c r="P812" i="39"/>
  <c r="M812" i="39"/>
  <c r="Q812" i="39"/>
  <c r="N812" i="39"/>
  <c r="R812" i="39"/>
  <c r="J812" i="39"/>
  <c r="I804" i="39"/>
  <c r="K804" i="39"/>
  <c r="O804" i="39"/>
  <c r="L804" i="39"/>
  <c r="P804" i="39"/>
  <c r="M804" i="39"/>
  <c r="Q804" i="39"/>
  <c r="J804" i="39"/>
  <c r="N804" i="39"/>
  <c r="R804" i="39"/>
  <c r="I796" i="39"/>
  <c r="K796" i="39"/>
  <c r="O796" i="39"/>
  <c r="L796" i="39"/>
  <c r="P796" i="39"/>
  <c r="M796" i="39"/>
  <c r="Q796" i="39"/>
  <c r="N796" i="39"/>
  <c r="R796" i="39"/>
  <c r="J796" i="39"/>
  <c r="I788" i="39"/>
  <c r="K788" i="39"/>
  <c r="O788" i="39"/>
  <c r="L788" i="39"/>
  <c r="P788" i="39"/>
  <c r="M788" i="39"/>
  <c r="Q788" i="39"/>
  <c r="J788" i="39"/>
  <c r="N788" i="39"/>
  <c r="R788" i="39"/>
  <c r="I780" i="39"/>
  <c r="K780" i="39"/>
  <c r="O780" i="39"/>
  <c r="L780" i="39"/>
  <c r="P780" i="39"/>
  <c r="M780" i="39"/>
  <c r="Q780" i="39"/>
  <c r="N780" i="39"/>
  <c r="R780" i="39"/>
  <c r="J780" i="39"/>
  <c r="I772" i="39"/>
  <c r="K772" i="39"/>
  <c r="O772" i="39"/>
  <c r="L772" i="39"/>
  <c r="P772" i="39"/>
  <c r="M772" i="39"/>
  <c r="Q772" i="39"/>
  <c r="J772" i="39"/>
  <c r="N772" i="39"/>
  <c r="R772" i="39"/>
  <c r="I764" i="39"/>
  <c r="K764" i="39"/>
  <c r="O764" i="39"/>
  <c r="L764" i="39"/>
  <c r="P764" i="39"/>
  <c r="M764" i="39"/>
  <c r="Q764" i="39"/>
  <c r="N764" i="39"/>
  <c r="R764" i="39"/>
  <c r="J764" i="39"/>
  <c r="I759" i="39"/>
  <c r="L759" i="39"/>
  <c r="P759" i="39"/>
  <c r="M759" i="39"/>
  <c r="Q759" i="39"/>
  <c r="J759" i="39"/>
  <c r="N759" i="39"/>
  <c r="R759" i="39"/>
  <c r="K759" i="39"/>
  <c r="O759" i="39"/>
  <c r="M746" i="39"/>
  <c r="Q746" i="39"/>
  <c r="J746" i="39"/>
  <c r="N746" i="39"/>
  <c r="R746" i="39"/>
  <c r="K746" i="39"/>
  <c r="O746" i="39"/>
  <c r="P746" i="39"/>
  <c r="L746" i="39"/>
  <c r="M738" i="39"/>
  <c r="Q738" i="39"/>
  <c r="J738" i="39"/>
  <c r="N738" i="39"/>
  <c r="R738" i="39"/>
  <c r="K738" i="39"/>
  <c r="O738" i="39"/>
  <c r="L738" i="39"/>
  <c r="P738" i="39"/>
  <c r="I730" i="39"/>
  <c r="M730" i="39"/>
  <c r="Q730" i="39"/>
  <c r="J730" i="39"/>
  <c r="N730" i="39"/>
  <c r="R730" i="39"/>
  <c r="K730" i="39"/>
  <c r="O730" i="39"/>
  <c r="P730" i="39"/>
  <c r="L730" i="39"/>
  <c r="I722" i="39"/>
  <c r="M722" i="39"/>
  <c r="Q722" i="39"/>
  <c r="J722" i="39"/>
  <c r="N722" i="39"/>
  <c r="R722" i="39"/>
  <c r="K722" i="39"/>
  <c r="O722" i="39"/>
  <c r="L722" i="39"/>
  <c r="P722" i="39"/>
  <c r="I714" i="39"/>
  <c r="M714" i="39"/>
  <c r="Q714" i="39"/>
  <c r="J714" i="39"/>
  <c r="N714" i="39"/>
  <c r="R714" i="39"/>
  <c r="K714" i="39"/>
  <c r="O714" i="39"/>
  <c r="P714" i="39"/>
  <c r="L714" i="39"/>
  <c r="I709" i="39"/>
  <c r="J709" i="39"/>
  <c r="N709" i="39"/>
  <c r="R709" i="39"/>
  <c r="K709" i="39"/>
  <c r="O709" i="39"/>
  <c r="L709" i="39"/>
  <c r="P709" i="39"/>
  <c r="M709" i="39"/>
  <c r="Q709" i="39"/>
  <c r="M706" i="39"/>
  <c r="Q706" i="39"/>
  <c r="J706" i="39"/>
  <c r="N706" i="39"/>
  <c r="R706" i="39"/>
  <c r="K706" i="39"/>
  <c r="O706" i="39"/>
  <c r="L706" i="39"/>
  <c r="P706" i="39"/>
  <c r="I703" i="39"/>
  <c r="L703" i="39"/>
  <c r="P703" i="39"/>
  <c r="M703" i="39"/>
  <c r="Q703" i="39"/>
  <c r="J703" i="39"/>
  <c r="N703" i="39"/>
  <c r="R703" i="39"/>
  <c r="K703" i="39"/>
  <c r="O703" i="39"/>
  <c r="I702" i="39"/>
  <c r="J701" i="39"/>
  <c r="N701" i="39"/>
  <c r="R701" i="39"/>
  <c r="K701" i="39"/>
  <c r="O701" i="39"/>
  <c r="L701" i="39"/>
  <c r="P701" i="39"/>
  <c r="M701" i="39"/>
  <c r="Q701" i="39"/>
  <c r="M698" i="39"/>
  <c r="Q698" i="39"/>
  <c r="J698" i="39"/>
  <c r="N698" i="39"/>
  <c r="R698" i="39"/>
  <c r="K698" i="39"/>
  <c r="O698" i="39"/>
  <c r="P698" i="39"/>
  <c r="L698" i="39"/>
  <c r="I695" i="39"/>
  <c r="L695" i="39"/>
  <c r="P695" i="39"/>
  <c r="M695" i="39"/>
  <c r="Q695" i="39"/>
  <c r="J695" i="39"/>
  <c r="N695" i="39"/>
  <c r="R695" i="39"/>
  <c r="K695" i="39"/>
  <c r="O695" i="39"/>
  <c r="I694" i="39"/>
  <c r="J693" i="39"/>
  <c r="N693" i="39"/>
  <c r="R693" i="39"/>
  <c r="K693" i="39"/>
  <c r="O693" i="39"/>
  <c r="L693" i="39"/>
  <c r="P693" i="39"/>
  <c r="M693" i="39"/>
  <c r="Q693" i="39"/>
  <c r="M690" i="39"/>
  <c r="Q690" i="39"/>
  <c r="J690" i="39"/>
  <c r="N690" i="39"/>
  <c r="R690" i="39"/>
  <c r="K690" i="39"/>
  <c r="O690" i="39"/>
  <c r="L690" i="39"/>
  <c r="P690" i="39"/>
  <c r="I689" i="39"/>
  <c r="I687" i="39"/>
  <c r="L687" i="39"/>
  <c r="P687" i="39"/>
  <c r="M687" i="39"/>
  <c r="Q687" i="39"/>
  <c r="J687" i="39"/>
  <c r="N687" i="39"/>
  <c r="R687" i="39"/>
  <c r="K687" i="39"/>
  <c r="O687" i="39"/>
  <c r="I686" i="39"/>
  <c r="J685" i="39"/>
  <c r="N685" i="39"/>
  <c r="R685" i="39"/>
  <c r="K685" i="39"/>
  <c r="O685" i="39"/>
  <c r="L685" i="39"/>
  <c r="P685" i="39"/>
  <c r="M685" i="39"/>
  <c r="Q685" i="39"/>
  <c r="M682" i="39"/>
  <c r="Q682" i="39"/>
  <c r="J682" i="39"/>
  <c r="N682" i="39"/>
  <c r="R682" i="39"/>
  <c r="K682" i="39"/>
  <c r="O682" i="39"/>
  <c r="P682" i="39"/>
  <c r="L682" i="39"/>
  <c r="I679" i="39"/>
  <c r="L679" i="39"/>
  <c r="P679" i="39"/>
  <c r="M679" i="39"/>
  <c r="Q679" i="39"/>
  <c r="J679" i="39"/>
  <c r="N679" i="39"/>
  <c r="R679" i="39"/>
  <c r="K679" i="39"/>
  <c r="O679" i="39"/>
  <c r="I676" i="39"/>
  <c r="K676" i="39"/>
  <c r="O676" i="39"/>
  <c r="L676" i="39"/>
  <c r="P676" i="39"/>
  <c r="M676" i="39"/>
  <c r="Q676" i="39"/>
  <c r="J676" i="39"/>
  <c r="N676" i="39"/>
  <c r="R676" i="39"/>
  <c r="J673" i="39"/>
  <c r="N673" i="39"/>
  <c r="R673" i="39"/>
  <c r="K673" i="39"/>
  <c r="O673" i="39"/>
  <c r="L673" i="39"/>
  <c r="P673" i="39"/>
  <c r="Q673" i="39"/>
  <c r="M673" i="39"/>
  <c r="I672" i="39"/>
  <c r="M670" i="39"/>
  <c r="Q670" i="39"/>
  <c r="J670" i="39"/>
  <c r="N670" i="39"/>
  <c r="R670" i="39"/>
  <c r="K670" i="39"/>
  <c r="O670" i="39"/>
  <c r="L670" i="39"/>
  <c r="P670" i="39"/>
  <c r="I669" i="39"/>
  <c r="K668" i="39"/>
  <c r="O668" i="39"/>
  <c r="L668" i="39"/>
  <c r="P668" i="39"/>
  <c r="M668" i="39"/>
  <c r="Q668" i="39"/>
  <c r="N668" i="39"/>
  <c r="R668" i="39"/>
  <c r="J668" i="39"/>
  <c r="J665" i="39"/>
  <c r="N665" i="39"/>
  <c r="R665" i="39"/>
  <c r="K665" i="39"/>
  <c r="O665" i="39"/>
  <c r="L665" i="39"/>
  <c r="P665" i="39"/>
  <c r="M665" i="39"/>
  <c r="Q665" i="39"/>
  <c r="I664" i="39"/>
  <c r="M662" i="39"/>
  <c r="Q662" i="39"/>
  <c r="J662" i="39"/>
  <c r="N662" i="39"/>
  <c r="R662" i="39"/>
  <c r="K662" i="39"/>
  <c r="O662" i="39"/>
  <c r="L662" i="39"/>
  <c r="P662" i="39"/>
  <c r="I661" i="39"/>
  <c r="K660" i="39"/>
  <c r="O660" i="39"/>
  <c r="L660" i="39"/>
  <c r="P660" i="39"/>
  <c r="M660" i="39"/>
  <c r="Q660" i="39"/>
  <c r="J660" i="39"/>
  <c r="N660" i="39"/>
  <c r="R660" i="39"/>
  <c r="J657" i="39"/>
  <c r="N657" i="39"/>
  <c r="R657" i="39"/>
  <c r="K657" i="39"/>
  <c r="O657" i="39"/>
  <c r="L657" i="39"/>
  <c r="P657" i="39"/>
  <c r="Q657" i="39"/>
  <c r="M657" i="39"/>
  <c r="M654" i="39"/>
  <c r="Q654" i="39"/>
  <c r="J654" i="39"/>
  <c r="N654" i="39"/>
  <c r="R654" i="39"/>
  <c r="K654" i="39"/>
  <c r="O654" i="39"/>
  <c r="L654" i="39"/>
  <c r="P654" i="39"/>
  <c r="J649" i="39"/>
  <c r="N649" i="39"/>
  <c r="R649" i="39"/>
  <c r="K649" i="39"/>
  <c r="L649" i="39"/>
  <c r="P649" i="39"/>
  <c r="M649" i="39"/>
  <c r="O649" i="39"/>
  <c r="Q649" i="39"/>
  <c r="I648" i="39"/>
  <c r="L647" i="39"/>
  <c r="P647" i="39"/>
  <c r="M647" i="39"/>
  <c r="Q647" i="39"/>
  <c r="J647" i="39"/>
  <c r="N647" i="39"/>
  <c r="R647" i="39"/>
  <c r="O647" i="39"/>
  <c r="K647" i="39"/>
  <c r="K644" i="39"/>
  <c r="O644" i="39"/>
  <c r="L644" i="39"/>
  <c r="P644" i="39"/>
  <c r="M644" i="39"/>
  <c r="Q644" i="39"/>
  <c r="J644" i="39"/>
  <c r="N644" i="39"/>
  <c r="R644" i="39"/>
  <c r="I643" i="39"/>
  <c r="M642" i="39"/>
  <c r="Q642" i="39"/>
  <c r="J642" i="39"/>
  <c r="N642" i="39"/>
  <c r="R642" i="39"/>
  <c r="K642" i="39"/>
  <c r="O642" i="39"/>
  <c r="L642" i="39"/>
  <c r="P642" i="39"/>
  <c r="L639" i="39"/>
  <c r="P639" i="39"/>
  <c r="M639" i="39"/>
  <c r="Q639" i="39"/>
  <c r="J639" i="39"/>
  <c r="N639" i="39"/>
  <c r="R639" i="39"/>
  <c r="K639" i="39"/>
  <c r="O639" i="39"/>
  <c r="K636" i="39"/>
  <c r="O636" i="39"/>
  <c r="L636" i="39"/>
  <c r="P636" i="39"/>
  <c r="M636" i="39"/>
  <c r="Q636" i="39"/>
  <c r="R636" i="39"/>
  <c r="J636" i="39"/>
  <c r="N636" i="39"/>
  <c r="L631" i="39"/>
  <c r="P631" i="39"/>
  <c r="M631" i="39"/>
  <c r="Q631" i="39"/>
  <c r="J631" i="39"/>
  <c r="N631" i="39"/>
  <c r="R631" i="39"/>
  <c r="O631" i="39"/>
  <c r="K631" i="39"/>
  <c r="L623" i="39"/>
  <c r="P623" i="39"/>
  <c r="M623" i="39"/>
  <c r="Q623" i="39"/>
  <c r="J623" i="39"/>
  <c r="N623" i="39"/>
  <c r="R623" i="39"/>
  <c r="K623" i="39"/>
  <c r="O623" i="39"/>
  <c r="L615" i="39"/>
  <c r="P615" i="39"/>
  <c r="M615" i="39"/>
  <c r="Q615" i="39"/>
  <c r="J615" i="39"/>
  <c r="N615" i="39"/>
  <c r="R615" i="39"/>
  <c r="O615" i="39"/>
  <c r="K615" i="39"/>
  <c r="L607" i="39"/>
  <c r="P607" i="39"/>
  <c r="M607" i="39"/>
  <c r="Q607" i="39"/>
  <c r="J607" i="39"/>
  <c r="N607" i="39"/>
  <c r="R607" i="39"/>
  <c r="K607" i="39"/>
  <c r="O607" i="39"/>
  <c r="L599" i="39"/>
  <c r="P599" i="39"/>
  <c r="M599" i="39"/>
  <c r="Q599" i="39"/>
  <c r="J599" i="39"/>
  <c r="N599" i="39"/>
  <c r="R599" i="39"/>
  <c r="O599" i="39"/>
  <c r="K599" i="39"/>
  <c r="L591" i="39"/>
  <c r="P591" i="39"/>
  <c r="M591" i="39"/>
  <c r="Q591" i="39"/>
  <c r="J591" i="39"/>
  <c r="N591" i="39"/>
  <c r="R591" i="39"/>
  <c r="K591" i="39"/>
  <c r="O591" i="39"/>
  <c r="L583" i="39"/>
  <c r="P583" i="39"/>
  <c r="M583" i="39"/>
  <c r="Q583" i="39"/>
  <c r="J583" i="39"/>
  <c r="N583" i="39"/>
  <c r="R583" i="39"/>
  <c r="O583" i="39"/>
  <c r="K583" i="39"/>
  <c r="L575" i="39"/>
  <c r="P575" i="39"/>
  <c r="M575" i="39"/>
  <c r="Q575" i="39"/>
  <c r="J575" i="39"/>
  <c r="N575" i="39"/>
  <c r="R575" i="39"/>
  <c r="K575" i="39"/>
  <c r="O575" i="39"/>
  <c r="L567" i="39"/>
  <c r="P567" i="39"/>
  <c r="M567" i="39"/>
  <c r="Q567" i="39"/>
  <c r="J567" i="39"/>
  <c r="N567" i="39"/>
  <c r="R567" i="39"/>
  <c r="O567" i="39"/>
  <c r="K567" i="39"/>
  <c r="L559" i="39"/>
  <c r="P559" i="39"/>
  <c r="M559" i="39"/>
  <c r="Q559" i="39"/>
  <c r="J559" i="39"/>
  <c r="N559" i="39"/>
  <c r="R559" i="39"/>
  <c r="K559" i="39"/>
  <c r="O559" i="39"/>
  <c r="L551" i="39"/>
  <c r="P551" i="39"/>
  <c r="M551" i="39"/>
  <c r="Q551" i="39"/>
  <c r="J551" i="39"/>
  <c r="N551" i="39"/>
  <c r="R551" i="39"/>
  <c r="O551" i="39"/>
  <c r="K551" i="39"/>
  <c r="L542" i="39"/>
  <c r="P542" i="39"/>
  <c r="M542" i="39"/>
  <c r="Q542" i="39"/>
  <c r="J542" i="39"/>
  <c r="N542" i="39"/>
  <c r="R542" i="39"/>
  <c r="K542" i="39"/>
  <c r="O542" i="39"/>
  <c r="L533" i="39"/>
  <c r="P533" i="39"/>
  <c r="J533" i="39"/>
  <c r="N533" i="39"/>
  <c r="R533" i="39"/>
  <c r="O533" i="39"/>
  <c r="Q533" i="39"/>
  <c r="K533" i="39"/>
  <c r="M533" i="39"/>
  <c r="L525" i="39"/>
  <c r="P525" i="39"/>
  <c r="J525" i="39"/>
  <c r="N525" i="39"/>
  <c r="R525" i="39"/>
  <c r="O525" i="39"/>
  <c r="Q525" i="39"/>
  <c r="K525" i="39"/>
  <c r="M525" i="39"/>
  <c r="L517" i="39"/>
  <c r="P517" i="39"/>
  <c r="J517" i="39"/>
  <c r="N517" i="39"/>
  <c r="R517" i="39"/>
  <c r="O517" i="39"/>
  <c r="Q517" i="39"/>
  <c r="K517" i="39"/>
  <c r="M517" i="39"/>
  <c r="L509" i="39"/>
  <c r="P509" i="39"/>
  <c r="M509" i="39"/>
  <c r="Q509" i="39"/>
  <c r="J509" i="39"/>
  <c r="N509" i="39"/>
  <c r="R509" i="39"/>
  <c r="K509" i="39"/>
  <c r="O509" i="39"/>
  <c r="L501" i="39"/>
  <c r="P501" i="39"/>
  <c r="M501" i="39"/>
  <c r="Q501" i="39"/>
  <c r="J501" i="39"/>
  <c r="N501" i="39"/>
  <c r="R501" i="39"/>
  <c r="K501" i="39"/>
  <c r="O501" i="39"/>
  <c r="L493" i="39"/>
  <c r="P493" i="39"/>
  <c r="M493" i="39"/>
  <c r="Q493" i="39"/>
  <c r="J493" i="39"/>
  <c r="N493" i="39"/>
  <c r="R493" i="39"/>
  <c r="K493" i="39"/>
  <c r="O493" i="39"/>
  <c r="L485" i="39"/>
  <c r="P485" i="39"/>
  <c r="M485" i="39"/>
  <c r="Q485" i="39"/>
  <c r="J485" i="39"/>
  <c r="N485" i="39"/>
  <c r="R485" i="39"/>
  <c r="K485" i="39"/>
  <c r="O485" i="39"/>
  <c r="L477" i="39"/>
  <c r="P477" i="39"/>
  <c r="M477" i="39"/>
  <c r="Q477" i="39"/>
  <c r="J477" i="39"/>
  <c r="N477" i="39"/>
  <c r="R477" i="39"/>
  <c r="K477" i="39"/>
  <c r="O477" i="39"/>
  <c r="L469" i="39"/>
  <c r="P469" i="39"/>
  <c r="M469" i="39"/>
  <c r="Q469" i="39"/>
  <c r="J469" i="39"/>
  <c r="N469" i="39"/>
  <c r="R469" i="39"/>
  <c r="K469" i="39"/>
  <c r="O469" i="39"/>
  <c r="I461" i="39"/>
  <c r="L461" i="39"/>
  <c r="P461" i="39"/>
  <c r="M461" i="39"/>
  <c r="Q461" i="39"/>
  <c r="J461" i="39"/>
  <c r="N461" i="39"/>
  <c r="R461" i="39"/>
  <c r="K461" i="39"/>
  <c r="O461" i="39"/>
  <c r="I453" i="39"/>
  <c r="L453" i="39"/>
  <c r="P453" i="39"/>
  <c r="M453" i="39"/>
  <c r="Q453" i="39"/>
  <c r="J453" i="39"/>
  <c r="N453" i="39"/>
  <c r="R453" i="39"/>
  <c r="K453" i="39"/>
  <c r="O453" i="39"/>
  <c r="I445" i="39"/>
  <c r="L445" i="39"/>
  <c r="P445" i="39"/>
  <c r="M445" i="39"/>
  <c r="Q445" i="39"/>
  <c r="J445" i="39"/>
  <c r="N445" i="39"/>
  <c r="R445" i="39"/>
  <c r="K445" i="39"/>
  <c r="O445" i="39"/>
  <c r="J439" i="39"/>
  <c r="N439" i="39"/>
  <c r="R439" i="39"/>
  <c r="K439" i="39"/>
  <c r="O439" i="39"/>
  <c r="L439" i="39"/>
  <c r="P439" i="39"/>
  <c r="M439" i="39"/>
  <c r="Q439" i="39"/>
  <c r="I438" i="39"/>
  <c r="L437" i="39"/>
  <c r="P437" i="39"/>
  <c r="M437" i="39"/>
  <c r="Q437" i="39"/>
  <c r="J437" i="39"/>
  <c r="N437" i="39"/>
  <c r="R437" i="39"/>
  <c r="K437" i="39"/>
  <c r="O437" i="39"/>
  <c r="K434" i="39"/>
  <c r="O434" i="39"/>
  <c r="L434" i="39"/>
  <c r="P434" i="39"/>
  <c r="M434" i="39"/>
  <c r="Q434" i="39"/>
  <c r="J434" i="39"/>
  <c r="N434" i="39"/>
  <c r="R434" i="39"/>
  <c r="J431" i="39"/>
  <c r="N431" i="39"/>
  <c r="R431" i="39"/>
  <c r="K431" i="39"/>
  <c r="O431" i="39"/>
  <c r="L431" i="39"/>
  <c r="P431" i="39"/>
  <c r="Q431" i="39"/>
  <c r="M431" i="39"/>
  <c r="I430" i="39"/>
  <c r="L429" i="39"/>
  <c r="P429" i="39"/>
  <c r="M429" i="39"/>
  <c r="Q429" i="39"/>
  <c r="J429" i="39"/>
  <c r="N429" i="39"/>
  <c r="R429" i="39"/>
  <c r="K429" i="39"/>
  <c r="O429" i="39"/>
  <c r="J426" i="39"/>
  <c r="K426" i="39"/>
  <c r="L426" i="39"/>
  <c r="P426" i="39"/>
  <c r="N426" i="39"/>
  <c r="O426" i="39"/>
  <c r="Q426" i="39"/>
  <c r="M426" i="39"/>
  <c r="R426" i="39"/>
  <c r="M423" i="39"/>
  <c r="Q423" i="39"/>
  <c r="J423" i="39"/>
  <c r="N423" i="39"/>
  <c r="R423" i="39"/>
  <c r="K423" i="39"/>
  <c r="O423" i="39"/>
  <c r="L423" i="39"/>
  <c r="P423" i="39"/>
  <c r="I422" i="39"/>
  <c r="K421" i="39"/>
  <c r="O421" i="39"/>
  <c r="L421" i="39"/>
  <c r="P421" i="39"/>
  <c r="M421" i="39"/>
  <c r="Q421" i="39"/>
  <c r="N421" i="39"/>
  <c r="R421" i="39"/>
  <c r="J421" i="39"/>
  <c r="J418" i="39"/>
  <c r="N418" i="39"/>
  <c r="R418" i="39"/>
  <c r="K418" i="39"/>
  <c r="O418" i="39"/>
  <c r="L418" i="39"/>
  <c r="P418" i="39"/>
  <c r="M418" i="39"/>
  <c r="Q418" i="39"/>
  <c r="M415" i="39"/>
  <c r="Q415" i="39"/>
  <c r="J415" i="39"/>
  <c r="N415" i="39"/>
  <c r="R415" i="39"/>
  <c r="K415" i="39"/>
  <c r="O415" i="39"/>
  <c r="L415" i="39"/>
  <c r="P415" i="39"/>
  <c r="I414" i="39"/>
  <c r="K413" i="39"/>
  <c r="O413" i="39"/>
  <c r="L413" i="39"/>
  <c r="P413" i="39"/>
  <c r="M413" i="39"/>
  <c r="Q413" i="39"/>
  <c r="J413" i="39"/>
  <c r="N413" i="39"/>
  <c r="R413" i="39"/>
  <c r="J410" i="39"/>
  <c r="N410" i="39"/>
  <c r="R410" i="39"/>
  <c r="K410" i="39"/>
  <c r="O410" i="39"/>
  <c r="L410" i="39"/>
  <c r="P410" i="39"/>
  <c r="Q410" i="39"/>
  <c r="M410" i="39"/>
  <c r="M407" i="39"/>
  <c r="Q407" i="39"/>
  <c r="J407" i="39"/>
  <c r="N407" i="39"/>
  <c r="R407" i="39"/>
  <c r="K407" i="39"/>
  <c r="O407" i="39"/>
  <c r="L407" i="39"/>
  <c r="P407" i="39"/>
  <c r="I406" i="39"/>
  <c r="K405" i="39"/>
  <c r="O405" i="39"/>
  <c r="L405" i="39"/>
  <c r="P405" i="39"/>
  <c r="M405" i="39"/>
  <c r="Q405" i="39"/>
  <c r="N405" i="39"/>
  <c r="R405" i="39"/>
  <c r="J405" i="39"/>
  <c r="J402" i="39"/>
  <c r="N402" i="39"/>
  <c r="R402" i="39"/>
  <c r="K402" i="39"/>
  <c r="O402" i="39"/>
  <c r="L402" i="39"/>
  <c r="P402" i="39"/>
  <c r="M402" i="39"/>
  <c r="Q402" i="39"/>
  <c r="M399" i="39"/>
  <c r="Q399" i="39"/>
  <c r="J399" i="39"/>
  <c r="N399" i="39"/>
  <c r="R399" i="39"/>
  <c r="K399" i="39"/>
  <c r="O399" i="39"/>
  <c r="L399" i="39"/>
  <c r="P399" i="39"/>
  <c r="I398" i="39"/>
  <c r="K397" i="39"/>
  <c r="O397" i="39"/>
  <c r="L397" i="39"/>
  <c r="P397" i="39"/>
  <c r="M397" i="39"/>
  <c r="Q397" i="39"/>
  <c r="J397" i="39"/>
  <c r="N397" i="39"/>
  <c r="R397" i="39"/>
  <c r="J394" i="39"/>
  <c r="N394" i="39"/>
  <c r="R394" i="39"/>
  <c r="K394" i="39"/>
  <c r="O394" i="39"/>
  <c r="L394" i="39"/>
  <c r="P394" i="39"/>
  <c r="Q394" i="39"/>
  <c r="M394" i="39"/>
  <c r="M391" i="39"/>
  <c r="Q391" i="39"/>
  <c r="J391" i="39"/>
  <c r="N391" i="39"/>
  <c r="R391" i="39"/>
  <c r="K391" i="39"/>
  <c r="O391" i="39"/>
  <c r="L391" i="39"/>
  <c r="P391" i="39"/>
  <c r="I390" i="39"/>
  <c r="K389" i="39"/>
  <c r="O389" i="39"/>
  <c r="L389" i="39"/>
  <c r="P389" i="39"/>
  <c r="M389" i="39"/>
  <c r="Q389" i="39"/>
  <c r="N389" i="39"/>
  <c r="R389" i="39"/>
  <c r="J389" i="39"/>
  <c r="J386" i="39"/>
  <c r="N386" i="39"/>
  <c r="R386" i="39"/>
  <c r="K386" i="39"/>
  <c r="O386" i="39"/>
  <c r="L386" i="39"/>
  <c r="P386" i="39"/>
  <c r="M386" i="39"/>
  <c r="Q386" i="39"/>
  <c r="I378" i="39"/>
  <c r="J378" i="39"/>
  <c r="N378" i="39"/>
  <c r="R378" i="39"/>
  <c r="K378" i="39"/>
  <c r="O378" i="39"/>
  <c r="L378" i="39"/>
  <c r="P378" i="39"/>
  <c r="Q378" i="39"/>
  <c r="M378" i="39"/>
  <c r="I370" i="39"/>
  <c r="J370" i="39"/>
  <c r="N370" i="39"/>
  <c r="R370" i="39"/>
  <c r="K370" i="39"/>
  <c r="O370" i="39"/>
  <c r="L370" i="39"/>
  <c r="P370" i="39"/>
  <c r="M370" i="39"/>
  <c r="Q370" i="39"/>
  <c r="I362" i="39"/>
  <c r="J362" i="39"/>
  <c r="N362" i="39"/>
  <c r="R362" i="39"/>
  <c r="K362" i="39"/>
  <c r="O362" i="39"/>
  <c r="L362" i="39"/>
  <c r="P362" i="39"/>
  <c r="Q362" i="39"/>
  <c r="M362" i="39"/>
  <c r="I354" i="39"/>
  <c r="J354" i="39"/>
  <c r="N354" i="39"/>
  <c r="R354" i="39"/>
  <c r="K354" i="39"/>
  <c r="O354" i="39"/>
  <c r="L354" i="39"/>
  <c r="P354" i="39"/>
  <c r="M354" i="39"/>
  <c r="Q354" i="39"/>
  <c r="I346" i="39"/>
  <c r="J346" i="39"/>
  <c r="N346" i="39"/>
  <c r="R346" i="39"/>
  <c r="K346" i="39"/>
  <c r="O346" i="39"/>
  <c r="L346" i="39"/>
  <c r="P346" i="39"/>
  <c r="Q346" i="39"/>
  <c r="M346" i="39"/>
  <c r="K341" i="39"/>
  <c r="O341" i="39"/>
  <c r="L341" i="39"/>
  <c r="P341" i="39"/>
  <c r="M341" i="39"/>
  <c r="Q341" i="39"/>
  <c r="N341" i="39"/>
  <c r="R341" i="39"/>
  <c r="J341" i="39"/>
  <c r="K333" i="39"/>
  <c r="O333" i="39"/>
  <c r="L333" i="39"/>
  <c r="P333" i="39"/>
  <c r="M333" i="39"/>
  <c r="Q333" i="39"/>
  <c r="J333" i="39"/>
  <c r="N333" i="39"/>
  <c r="R333" i="39"/>
  <c r="K325" i="39"/>
  <c r="O325" i="39"/>
  <c r="L325" i="39"/>
  <c r="P325" i="39"/>
  <c r="M325" i="39"/>
  <c r="Q325" i="39"/>
  <c r="N325" i="39"/>
  <c r="R325" i="39"/>
  <c r="J325" i="39"/>
  <c r="K317" i="39"/>
  <c r="O317" i="39"/>
  <c r="L317" i="39"/>
  <c r="P317" i="39"/>
  <c r="M317" i="39"/>
  <c r="Q317" i="39"/>
  <c r="J317" i="39"/>
  <c r="N317" i="39"/>
  <c r="R317" i="39"/>
  <c r="K309" i="39"/>
  <c r="O309" i="39"/>
  <c r="L309" i="39"/>
  <c r="P309" i="39"/>
  <c r="M309" i="39"/>
  <c r="Q309" i="39"/>
  <c r="N309" i="39"/>
  <c r="R309" i="39"/>
  <c r="J309" i="39"/>
  <c r="J301" i="39"/>
  <c r="N301" i="39"/>
  <c r="R301" i="39"/>
  <c r="L301" i="39"/>
  <c r="P301" i="39"/>
  <c r="O301" i="39"/>
  <c r="Q301" i="39"/>
  <c r="K301" i="39"/>
  <c r="M301" i="39"/>
  <c r="J293" i="39"/>
  <c r="N293" i="39"/>
  <c r="R293" i="39"/>
  <c r="L293" i="39"/>
  <c r="P293" i="39"/>
  <c r="O293" i="39"/>
  <c r="Q293" i="39"/>
  <c r="K293" i="39"/>
  <c r="M293" i="39"/>
  <c r="J285" i="39"/>
  <c r="N285" i="39"/>
  <c r="R285" i="39"/>
  <c r="L285" i="39"/>
  <c r="P285" i="39"/>
  <c r="O285" i="39"/>
  <c r="Q285" i="39"/>
  <c r="K285" i="39"/>
  <c r="M285" i="39"/>
  <c r="J277" i="39"/>
  <c r="N277" i="39"/>
  <c r="R277" i="39"/>
  <c r="K277" i="39"/>
  <c r="O277" i="39"/>
  <c r="L277" i="39"/>
  <c r="P277" i="39"/>
  <c r="M277" i="39"/>
  <c r="Q277" i="39"/>
  <c r="J269" i="39"/>
  <c r="N269" i="39"/>
  <c r="R269" i="39"/>
  <c r="K269" i="39"/>
  <c r="O269" i="39"/>
  <c r="L269" i="39"/>
  <c r="P269" i="39"/>
  <c r="M269" i="39"/>
  <c r="Q269" i="39"/>
  <c r="J261" i="39"/>
  <c r="N261" i="39"/>
  <c r="R261" i="39"/>
  <c r="K261" i="39"/>
  <c r="O261" i="39"/>
  <c r="L261" i="39"/>
  <c r="P261" i="39"/>
  <c r="M261" i="39"/>
  <c r="Q261" i="39"/>
  <c r="J253" i="39"/>
  <c r="N253" i="39"/>
  <c r="R253" i="39"/>
  <c r="K253" i="39"/>
  <c r="O253" i="39"/>
  <c r="L253" i="39"/>
  <c r="P253" i="39"/>
  <c r="M253" i="39"/>
  <c r="Q253" i="39"/>
  <c r="J245" i="39"/>
  <c r="N245" i="39"/>
  <c r="R245" i="39"/>
  <c r="K245" i="39"/>
  <c r="O245" i="39"/>
  <c r="L245" i="39"/>
  <c r="P245" i="39"/>
  <c r="M245" i="39"/>
  <c r="Q245" i="39"/>
  <c r="J237" i="39"/>
  <c r="N237" i="39"/>
  <c r="R237" i="39"/>
  <c r="K237" i="39"/>
  <c r="O237" i="39"/>
  <c r="L237" i="39"/>
  <c r="P237" i="39"/>
  <c r="M237" i="39"/>
  <c r="Q237" i="39"/>
  <c r="I229" i="39"/>
  <c r="J229" i="39"/>
  <c r="N229" i="39"/>
  <c r="R229" i="39"/>
  <c r="L229" i="39"/>
  <c r="P229" i="39"/>
  <c r="K229" i="39"/>
  <c r="M229" i="39"/>
  <c r="O229" i="39"/>
  <c r="Q229" i="39"/>
  <c r="I221" i="39"/>
  <c r="J221" i="39"/>
  <c r="N221" i="39"/>
  <c r="R221" i="39"/>
  <c r="L221" i="39"/>
  <c r="P221" i="39"/>
  <c r="K221" i="39"/>
  <c r="M221" i="39"/>
  <c r="O221" i="39"/>
  <c r="Q221" i="39"/>
  <c r="I213" i="39"/>
  <c r="J213" i="39"/>
  <c r="N213" i="39"/>
  <c r="R213" i="39"/>
  <c r="K213" i="39"/>
  <c r="O213" i="39"/>
  <c r="L213" i="39"/>
  <c r="P213" i="39"/>
  <c r="Q213" i="39"/>
  <c r="M213" i="39"/>
  <c r="I205" i="39"/>
  <c r="J205" i="39"/>
  <c r="N205" i="39"/>
  <c r="R205" i="39"/>
  <c r="K205" i="39"/>
  <c r="O205" i="39"/>
  <c r="L205" i="39"/>
  <c r="P205" i="39"/>
  <c r="M205" i="39"/>
  <c r="Q205" i="39"/>
  <c r="I197" i="39"/>
  <c r="J197" i="39"/>
  <c r="N197" i="39"/>
  <c r="R197" i="39"/>
  <c r="K197" i="39"/>
  <c r="O197" i="39"/>
  <c r="L197" i="39"/>
  <c r="P197" i="39"/>
  <c r="Q197" i="39"/>
  <c r="M197" i="39"/>
  <c r="M194" i="39"/>
  <c r="Q194" i="39"/>
  <c r="J194" i="39"/>
  <c r="N194" i="39"/>
  <c r="R194" i="39"/>
  <c r="K194" i="39"/>
  <c r="O194" i="39"/>
  <c r="L194" i="39"/>
  <c r="P194" i="39"/>
  <c r="I193" i="39"/>
  <c r="K192" i="39"/>
  <c r="O192" i="39"/>
  <c r="L192" i="39"/>
  <c r="P192" i="39"/>
  <c r="M192" i="39"/>
  <c r="Q192" i="39"/>
  <c r="N192" i="39"/>
  <c r="R192" i="39"/>
  <c r="J192" i="39"/>
  <c r="J189" i="39"/>
  <c r="N189" i="39"/>
  <c r="R189" i="39"/>
  <c r="K189" i="39"/>
  <c r="O189" i="39"/>
  <c r="L189" i="39"/>
  <c r="P189" i="39"/>
  <c r="M189" i="39"/>
  <c r="Q189" i="39"/>
  <c r="I188" i="39"/>
  <c r="I186" i="39"/>
  <c r="M186" i="39"/>
  <c r="Q186" i="39"/>
  <c r="J186" i="39"/>
  <c r="N186" i="39"/>
  <c r="R186" i="39"/>
  <c r="K186" i="39"/>
  <c r="O186" i="39"/>
  <c r="L186" i="39"/>
  <c r="P186" i="39"/>
  <c r="I185" i="39"/>
  <c r="M184" i="39"/>
  <c r="Q184" i="39"/>
  <c r="J184" i="39"/>
  <c r="N184" i="39"/>
  <c r="R184" i="39"/>
  <c r="L184" i="39"/>
  <c r="O184" i="39"/>
  <c r="P184" i="39"/>
  <c r="K184" i="39"/>
  <c r="L181" i="39"/>
  <c r="P181" i="39"/>
  <c r="M181" i="39"/>
  <c r="Q181" i="39"/>
  <c r="O181" i="39"/>
  <c r="J181" i="39"/>
  <c r="R181" i="39"/>
  <c r="K181" i="39"/>
  <c r="N181" i="39"/>
  <c r="I180" i="39"/>
  <c r="I178" i="39"/>
  <c r="K178" i="39"/>
  <c r="O178" i="39"/>
  <c r="L178" i="39"/>
  <c r="P178" i="39"/>
  <c r="J178" i="39"/>
  <c r="R178" i="39"/>
  <c r="M178" i="39"/>
  <c r="N178" i="39"/>
  <c r="Q178" i="39"/>
  <c r="I177" i="39"/>
  <c r="M176" i="39"/>
  <c r="Q176" i="39"/>
  <c r="J176" i="39"/>
  <c r="N176" i="39"/>
  <c r="R176" i="39"/>
  <c r="L176" i="39"/>
  <c r="O176" i="39"/>
  <c r="P176" i="39"/>
  <c r="K176" i="39"/>
  <c r="L173" i="39"/>
  <c r="P173" i="39"/>
  <c r="M173" i="39"/>
  <c r="Q173" i="39"/>
  <c r="O173" i="39"/>
  <c r="J173" i="39"/>
  <c r="R173" i="39"/>
  <c r="K173" i="39"/>
  <c r="N173" i="39"/>
  <c r="I172" i="39"/>
  <c r="I170" i="39"/>
  <c r="K170" i="39"/>
  <c r="O170" i="39"/>
  <c r="L170" i="39"/>
  <c r="P170" i="39"/>
  <c r="J170" i="39"/>
  <c r="R170" i="39"/>
  <c r="M170" i="39"/>
  <c r="N170" i="39"/>
  <c r="Q170" i="39"/>
  <c r="I169" i="39"/>
  <c r="M168" i="39"/>
  <c r="Q168" i="39"/>
  <c r="J168" i="39"/>
  <c r="N168" i="39"/>
  <c r="R168" i="39"/>
  <c r="L168" i="39"/>
  <c r="O168" i="39"/>
  <c r="P168" i="39"/>
  <c r="K168" i="39"/>
  <c r="L164" i="39"/>
  <c r="P164" i="39"/>
  <c r="M164" i="39"/>
  <c r="Q164" i="39"/>
  <c r="O164" i="39"/>
  <c r="J164" i="39"/>
  <c r="R164" i="39"/>
  <c r="K164" i="39"/>
  <c r="N164" i="39"/>
  <c r="I161" i="39"/>
  <c r="K161" i="39"/>
  <c r="O161" i="39"/>
  <c r="L161" i="39"/>
  <c r="P161" i="39"/>
  <c r="J161" i="39"/>
  <c r="R161" i="39"/>
  <c r="M161" i="39"/>
  <c r="N161" i="39"/>
  <c r="Q161" i="39"/>
  <c r="I160" i="39"/>
  <c r="M159" i="39"/>
  <c r="Q159" i="39"/>
  <c r="J159" i="39"/>
  <c r="N159" i="39"/>
  <c r="R159" i="39"/>
  <c r="L159" i="39"/>
  <c r="O159" i="39"/>
  <c r="P159" i="39"/>
  <c r="K159" i="39"/>
  <c r="L155" i="39"/>
  <c r="P155" i="39"/>
  <c r="M155" i="39"/>
  <c r="Q155" i="39"/>
  <c r="O155" i="39"/>
  <c r="J155" i="39"/>
  <c r="R155" i="39"/>
  <c r="K155" i="39"/>
  <c r="N155" i="39"/>
  <c r="I152" i="39"/>
  <c r="K152" i="39"/>
  <c r="O152" i="39"/>
  <c r="L152" i="39"/>
  <c r="P152" i="39"/>
  <c r="J152" i="39"/>
  <c r="R152" i="39"/>
  <c r="M152" i="39"/>
  <c r="N152" i="39"/>
  <c r="Q152" i="39"/>
  <c r="I150" i="39"/>
  <c r="M149" i="39"/>
  <c r="Q149" i="39"/>
  <c r="J149" i="39"/>
  <c r="N149" i="39"/>
  <c r="R149" i="39"/>
  <c r="L149" i="39"/>
  <c r="O149" i="39"/>
  <c r="P149" i="39"/>
  <c r="K149" i="39"/>
  <c r="L146" i="39"/>
  <c r="P146" i="39"/>
  <c r="M146" i="39"/>
  <c r="Q146" i="39"/>
  <c r="O146" i="39"/>
  <c r="J146" i="39"/>
  <c r="R146" i="39"/>
  <c r="K146" i="39"/>
  <c r="N146" i="39"/>
  <c r="I143" i="39"/>
  <c r="K143" i="39"/>
  <c r="O143" i="39"/>
  <c r="L143" i="39"/>
  <c r="P143" i="39"/>
  <c r="J143" i="39"/>
  <c r="R143" i="39"/>
  <c r="M143" i="39"/>
  <c r="N143" i="39"/>
  <c r="Q143" i="39"/>
  <c r="I142" i="39"/>
  <c r="M141" i="39"/>
  <c r="Q141" i="39"/>
  <c r="J141" i="39"/>
  <c r="N141" i="39"/>
  <c r="R141" i="39"/>
  <c r="L141" i="39"/>
  <c r="O141" i="39"/>
  <c r="P141" i="39"/>
  <c r="K141" i="39"/>
  <c r="L137" i="39"/>
  <c r="P137" i="39"/>
  <c r="M137" i="39"/>
  <c r="Q137" i="39"/>
  <c r="J137" i="39"/>
  <c r="N137" i="39"/>
  <c r="R137" i="39"/>
  <c r="K137" i="39"/>
  <c r="O137" i="39"/>
  <c r="I136" i="39"/>
  <c r="I134" i="39"/>
  <c r="K134" i="39"/>
  <c r="O134" i="39"/>
  <c r="L134" i="39"/>
  <c r="P134" i="39"/>
  <c r="M134" i="39"/>
  <c r="Q134" i="39"/>
  <c r="J134" i="39"/>
  <c r="N134" i="39"/>
  <c r="R134" i="39"/>
  <c r="I133" i="39"/>
  <c r="M132" i="39"/>
  <c r="Q132" i="39"/>
  <c r="J132" i="39"/>
  <c r="N132" i="39"/>
  <c r="R132" i="39"/>
  <c r="K132" i="39"/>
  <c r="O132" i="39"/>
  <c r="L132" i="39"/>
  <c r="P132" i="39"/>
  <c r="L128" i="39"/>
  <c r="P128" i="39"/>
  <c r="M128" i="39"/>
  <c r="Q128" i="39"/>
  <c r="J128" i="39"/>
  <c r="N128" i="39"/>
  <c r="R128" i="39"/>
  <c r="K128" i="39"/>
  <c r="O128" i="39"/>
  <c r="I125" i="39"/>
  <c r="K125" i="39"/>
  <c r="O125" i="39"/>
  <c r="L125" i="39"/>
  <c r="P125" i="39"/>
  <c r="M125" i="39"/>
  <c r="Q125" i="39"/>
  <c r="N125" i="39"/>
  <c r="R125" i="39"/>
  <c r="J125" i="39"/>
  <c r="I124" i="39"/>
  <c r="M123" i="39"/>
  <c r="Q123" i="39"/>
  <c r="J123" i="39"/>
  <c r="N123" i="39"/>
  <c r="R123" i="39"/>
  <c r="K123" i="39"/>
  <c r="O123" i="39"/>
  <c r="P123" i="39"/>
  <c r="L123" i="39"/>
  <c r="L120" i="39"/>
  <c r="P120" i="39"/>
  <c r="M120" i="39"/>
  <c r="Q120" i="39"/>
  <c r="J120" i="39"/>
  <c r="N120" i="39"/>
  <c r="R120" i="39"/>
  <c r="K120" i="39"/>
  <c r="O120" i="39"/>
  <c r="I116" i="39"/>
  <c r="K116" i="39"/>
  <c r="O116" i="39"/>
  <c r="L116" i="39"/>
  <c r="P116" i="39"/>
  <c r="M116" i="39"/>
  <c r="Q116" i="39"/>
  <c r="J116" i="39"/>
  <c r="N116" i="39"/>
  <c r="R116" i="39"/>
  <c r="L114" i="39"/>
  <c r="P114" i="39"/>
  <c r="J114" i="39"/>
  <c r="N114" i="39"/>
  <c r="R114" i="39"/>
  <c r="O114" i="39"/>
  <c r="Q114" i="39"/>
  <c r="K114" i="39"/>
  <c r="M114" i="39"/>
  <c r="K111" i="39"/>
  <c r="O111" i="39"/>
  <c r="L111" i="39"/>
  <c r="P111" i="39"/>
  <c r="M111" i="39"/>
  <c r="Q111" i="39"/>
  <c r="R111" i="39"/>
  <c r="J111" i="39"/>
  <c r="N111" i="39"/>
  <c r="I108" i="39"/>
  <c r="J108" i="39"/>
  <c r="N108" i="39"/>
  <c r="R108" i="39"/>
  <c r="K108" i="39"/>
  <c r="O108" i="39"/>
  <c r="L108" i="39"/>
  <c r="P108" i="39"/>
  <c r="M108" i="39"/>
  <c r="Q108" i="39"/>
  <c r="L105" i="39"/>
  <c r="P105" i="39"/>
  <c r="M105" i="39"/>
  <c r="Q105" i="39"/>
  <c r="J105" i="39"/>
  <c r="N105" i="39"/>
  <c r="R105" i="39"/>
  <c r="O105" i="39"/>
  <c r="K105" i="39"/>
  <c r="K102" i="39"/>
  <c r="O102" i="39"/>
  <c r="L102" i="39"/>
  <c r="P102" i="39"/>
  <c r="M102" i="39"/>
  <c r="Q102" i="39"/>
  <c r="J102" i="39"/>
  <c r="N102" i="39"/>
  <c r="R102" i="39"/>
  <c r="I99" i="39"/>
  <c r="J99" i="39"/>
  <c r="N99" i="39"/>
  <c r="R99" i="39"/>
  <c r="K99" i="39"/>
  <c r="O99" i="39"/>
  <c r="L99" i="39"/>
  <c r="P99" i="39"/>
  <c r="M99" i="39"/>
  <c r="Q99" i="39"/>
  <c r="I98" i="39"/>
  <c r="L97" i="39"/>
  <c r="P97" i="39"/>
  <c r="M97" i="39"/>
  <c r="Q97" i="39"/>
  <c r="J97" i="39"/>
  <c r="N97" i="39"/>
  <c r="R97" i="39"/>
  <c r="K97" i="39"/>
  <c r="O97" i="39"/>
  <c r="K93" i="39"/>
  <c r="O93" i="39"/>
  <c r="L93" i="39"/>
  <c r="P93" i="39"/>
  <c r="M93" i="39"/>
  <c r="Q93" i="39"/>
  <c r="R93" i="39"/>
  <c r="J93" i="39"/>
  <c r="N93" i="39"/>
  <c r="I90" i="39"/>
  <c r="J90" i="39"/>
  <c r="N90" i="39"/>
  <c r="R90" i="39"/>
  <c r="K90" i="39"/>
  <c r="O90" i="39"/>
  <c r="L90" i="39"/>
  <c r="P90" i="39"/>
  <c r="M90" i="39"/>
  <c r="Q90" i="39"/>
  <c r="I89" i="39"/>
  <c r="L88" i="39"/>
  <c r="P88" i="39"/>
  <c r="M88" i="39"/>
  <c r="Q88" i="39"/>
  <c r="J88" i="39"/>
  <c r="N88" i="39"/>
  <c r="R88" i="39"/>
  <c r="O88" i="39"/>
  <c r="K88" i="39"/>
  <c r="K84" i="39"/>
  <c r="O84" i="39"/>
  <c r="L84" i="39"/>
  <c r="P84" i="39"/>
  <c r="M84" i="39"/>
  <c r="Q84" i="39"/>
  <c r="J84" i="39"/>
  <c r="N84" i="39"/>
  <c r="R84" i="39"/>
  <c r="I81" i="39"/>
  <c r="L81" i="39"/>
  <c r="P81" i="39"/>
  <c r="J81" i="39"/>
  <c r="N81" i="39"/>
  <c r="R81" i="39"/>
  <c r="K81" i="39"/>
  <c r="M81" i="39"/>
  <c r="O81" i="39"/>
  <c r="Q81" i="39"/>
  <c r="J79" i="39"/>
  <c r="N79" i="39"/>
  <c r="R79" i="39"/>
  <c r="L79" i="39"/>
  <c r="P79" i="39"/>
  <c r="M79" i="39"/>
  <c r="O79" i="39"/>
  <c r="Q79" i="39"/>
  <c r="K79" i="39"/>
  <c r="M76" i="39"/>
  <c r="Q76" i="39"/>
  <c r="K76" i="39"/>
  <c r="O76" i="39"/>
  <c r="P76" i="39"/>
  <c r="J76" i="39"/>
  <c r="R76" i="39"/>
  <c r="L76" i="39"/>
  <c r="N76" i="39"/>
  <c r="I72" i="39"/>
  <c r="L72" i="39"/>
  <c r="P72" i="39"/>
  <c r="M72" i="39"/>
  <c r="Q72" i="39"/>
  <c r="J72" i="39"/>
  <c r="N72" i="39"/>
  <c r="R72" i="39"/>
  <c r="K72" i="39"/>
  <c r="O72" i="39"/>
  <c r="J70" i="39"/>
  <c r="N70" i="39"/>
  <c r="R70" i="39"/>
  <c r="K70" i="39"/>
  <c r="O70" i="39"/>
  <c r="L70" i="39"/>
  <c r="P70" i="39"/>
  <c r="M70" i="39"/>
  <c r="Q70" i="39"/>
  <c r="M67" i="39"/>
  <c r="Q67" i="39"/>
  <c r="J67" i="39"/>
  <c r="N67" i="39"/>
  <c r="R67" i="39"/>
  <c r="K67" i="39"/>
  <c r="O67" i="39"/>
  <c r="L67" i="39"/>
  <c r="P67" i="39"/>
  <c r="I64" i="39"/>
  <c r="L64" i="39"/>
  <c r="P64" i="39"/>
  <c r="M64" i="39"/>
  <c r="Q64" i="39"/>
  <c r="J64" i="39"/>
  <c r="N64" i="39"/>
  <c r="R64" i="39"/>
  <c r="K64" i="39"/>
  <c r="O64" i="39"/>
  <c r="J61" i="39"/>
  <c r="N61" i="39"/>
  <c r="R61" i="39"/>
  <c r="K61" i="39"/>
  <c r="O61" i="39"/>
  <c r="L61" i="39"/>
  <c r="P61" i="39"/>
  <c r="M61" i="39"/>
  <c r="Q61" i="39"/>
  <c r="M58" i="39"/>
  <c r="Q58" i="39"/>
  <c r="J58" i="39"/>
  <c r="N58" i="39"/>
  <c r="R58" i="39"/>
  <c r="K58" i="39"/>
  <c r="O58" i="39"/>
  <c r="P58" i="39"/>
  <c r="L58" i="39"/>
  <c r="I55" i="39"/>
  <c r="L55" i="39"/>
  <c r="P55" i="39"/>
  <c r="M55" i="39"/>
  <c r="Q55" i="39"/>
  <c r="J55" i="39"/>
  <c r="N55" i="39"/>
  <c r="R55" i="39"/>
  <c r="K55" i="39"/>
  <c r="O55" i="39"/>
  <c r="J53" i="39"/>
  <c r="N53" i="39"/>
  <c r="R53" i="39"/>
  <c r="K53" i="39"/>
  <c r="O53" i="39"/>
  <c r="L53" i="39"/>
  <c r="P53" i="39"/>
  <c r="M53" i="39"/>
  <c r="Q53" i="39"/>
  <c r="K49" i="39"/>
  <c r="O49" i="39"/>
  <c r="L49" i="39"/>
  <c r="P49" i="39"/>
  <c r="M49" i="39"/>
  <c r="Q49" i="39"/>
  <c r="J49" i="39"/>
  <c r="N49" i="39"/>
  <c r="R49" i="39"/>
  <c r="I46" i="39"/>
  <c r="J46" i="39"/>
  <c r="N46" i="39"/>
  <c r="R46" i="39"/>
  <c r="K46" i="39"/>
  <c r="O46" i="39"/>
  <c r="L46" i="39"/>
  <c r="P46" i="39"/>
  <c r="M46" i="39"/>
  <c r="Q46" i="39"/>
  <c r="L44" i="39"/>
  <c r="P44" i="39"/>
  <c r="M44" i="39"/>
  <c r="Q44" i="39"/>
  <c r="J44" i="39"/>
  <c r="N44" i="39"/>
  <c r="R44" i="39"/>
  <c r="K44" i="39"/>
  <c r="O44" i="39"/>
  <c r="K40" i="39"/>
  <c r="O40" i="39"/>
  <c r="L40" i="39"/>
  <c r="P40" i="39"/>
  <c r="M40" i="39"/>
  <c r="Q40" i="39"/>
  <c r="R40" i="39"/>
  <c r="J40" i="39"/>
  <c r="N40" i="39"/>
  <c r="I37" i="39"/>
  <c r="J37" i="39"/>
  <c r="N37" i="39"/>
  <c r="R37" i="39"/>
  <c r="K37" i="39"/>
  <c r="O37" i="39"/>
  <c r="L37" i="39"/>
  <c r="P37" i="39"/>
  <c r="M37" i="39"/>
  <c r="Q37" i="39"/>
  <c r="L35" i="39"/>
  <c r="P35" i="39"/>
  <c r="M35" i="39"/>
  <c r="Q35" i="39"/>
  <c r="J35" i="39"/>
  <c r="N35" i="39"/>
  <c r="R35" i="39"/>
  <c r="O35" i="39"/>
  <c r="K35" i="39"/>
  <c r="K32" i="39"/>
  <c r="O32" i="39"/>
  <c r="L32" i="39"/>
  <c r="P32" i="39"/>
  <c r="M32" i="39"/>
  <c r="Q32" i="39"/>
  <c r="J32" i="39"/>
  <c r="N32" i="39"/>
  <c r="R32" i="39"/>
  <c r="I28" i="39"/>
  <c r="J28" i="39"/>
  <c r="N28" i="39"/>
  <c r="R28" i="39"/>
  <c r="K28" i="39"/>
  <c r="O28" i="39"/>
  <c r="L28" i="39"/>
  <c r="P28" i="39"/>
  <c r="M28" i="39"/>
  <c r="Q28" i="39"/>
  <c r="L26" i="39"/>
  <c r="P26" i="39"/>
  <c r="M26" i="39"/>
  <c r="Q26" i="39"/>
  <c r="J26" i="39"/>
  <c r="N26" i="39"/>
  <c r="R26" i="39"/>
  <c r="K26" i="39"/>
  <c r="O26" i="39"/>
  <c r="K23" i="39"/>
  <c r="O23" i="39"/>
  <c r="L23" i="39"/>
  <c r="P23" i="39"/>
  <c r="M23" i="39"/>
  <c r="Q23" i="39"/>
  <c r="R23" i="39"/>
  <c r="J23" i="39"/>
  <c r="N23" i="39"/>
  <c r="I19" i="39"/>
  <c r="J19" i="39"/>
  <c r="N19" i="39"/>
  <c r="R19" i="39"/>
  <c r="K19" i="39"/>
  <c r="O19" i="39"/>
  <c r="L19" i="39"/>
  <c r="P19" i="39"/>
  <c r="M19" i="39"/>
  <c r="Q19" i="39"/>
  <c r="L17" i="39"/>
  <c r="P17" i="39"/>
  <c r="M17" i="39"/>
  <c r="Q17" i="39"/>
  <c r="J17" i="39"/>
  <c r="N17" i="39"/>
  <c r="R17" i="39"/>
  <c r="O17" i="39"/>
  <c r="K17" i="39"/>
  <c r="K14" i="39"/>
  <c r="O14" i="39"/>
  <c r="L14" i="39"/>
  <c r="P14" i="39"/>
  <c r="M14" i="39"/>
  <c r="Q14" i="39"/>
  <c r="J14" i="39"/>
  <c r="N14" i="39"/>
  <c r="R14" i="39"/>
  <c r="I11" i="39"/>
  <c r="J11" i="39"/>
  <c r="N11" i="39"/>
  <c r="R11" i="39"/>
  <c r="K11" i="39"/>
  <c r="O11" i="39"/>
  <c r="L11" i="39"/>
  <c r="P11" i="39"/>
  <c r="M11" i="39"/>
  <c r="Q11" i="39"/>
  <c r="I2995" i="39"/>
  <c r="I2991" i="39"/>
  <c r="I2987" i="39"/>
  <c r="I2983" i="39"/>
  <c r="I2979" i="39"/>
  <c r="I2975" i="39"/>
  <c r="I2971" i="39"/>
  <c r="I2967" i="39"/>
  <c r="I2963" i="39"/>
  <c r="I2959" i="39"/>
  <c r="I2955" i="39"/>
  <c r="I2951" i="39"/>
  <c r="I2947" i="39"/>
  <c r="I2943" i="39"/>
  <c r="I2939" i="39"/>
  <c r="I2935" i="39"/>
  <c r="I2931" i="39"/>
  <c r="I2927" i="39"/>
  <c r="I2923" i="39"/>
  <c r="I2919" i="39"/>
  <c r="I2915" i="39"/>
  <c r="I2911" i="39"/>
  <c r="I2907" i="39"/>
  <c r="I2903" i="39"/>
  <c r="I2899" i="39"/>
  <c r="I2895" i="39"/>
  <c r="I2891" i="39"/>
  <c r="I2887" i="39"/>
  <c r="I2883" i="39"/>
  <c r="I2879" i="39"/>
  <c r="I2875" i="39"/>
  <c r="I2871" i="39"/>
  <c r="I2867" i="39"/>
  <c r="I2863" i="39"/>
  <c r="I2859" i="39"/>
  <c r="I2855" i="39"/>
  <c r="I2851" i="39"/>
  <c r="I2847" i="39"/>
  <c r="I2843" i="39"/>
  <c r="I2839" i="39"/>
  <c r="I2835" i="39"/>
  <c r="I2831" i="39"/>
  <c r="I2827" i="39"/>
  <c r="I2823" i="39"/>
  <c r="I2807" i="39"/>
  <c r="I2803" i="39"/>
  <c r="I2799" i="39"/>
  <c r="I2795" i="39"/>
  <c r="I2791" i="39"/>
  <c r="I2787" i="39"/>
  <c r="I2779" i="39"/>
  <c r="I2775" i="39"/>
  <c r="I2771" i="39"/>
  <c r="I2767" i="39"/>
  <c r="I2763" i="39"/>
  <c r="I2759" i="39"/>
  <c r="I2755" i="39"/>
  <c r="I2727" i="39"/>
  <c r="I2723" i="39"/>
  <c r="I2717" i="39"/>
  <c r="I3232" i="39"/>
  <c r="I3228" i="39"/>
  <c r="I3224" i="39"/>
  <c r="I3220" i="39"/>
  <c r="I3216" i="39"/>
  <c r="I3212" i="39"/>
  <c r="I3208" i="39"/>
  <c r="I3204" i="39"/>
  <c r="I3200" i="39"/>
  <c r="I3196" i="39"/>
  <c r="I3192" i="39"/>
  <c r="I3188" i="39"/>
  <c r="I3184" i="39"/>
  <c r="I3180" i="39"/>
  <c r="I3176" i="39"/>
  <c r="I3172" i="39"/>
  <c r="I3168" i="39"/>
  <c r="I3164" i="39"/>
  <c r="I3160" i="39"/>
  <c r="I3156" i="39"/>
  <c r="I3152" i="39"/>
  <c r="I3148" i="39"/>
  <c r="I3144" i="39"/>
  <c r="I3140" i="39"/>
  <c r="I3136" i="39"/>
  <c r="I3132" i="39"/>
  <c r="I3128" i="39"/>
  <c r="I3124" i="39"/>
  <c r="I3120" i="39"/>
  <c r="I3116" i="39"/>
  <c r="I3112" i="39"/>
  <c r="I3108" i="39"/>
  <c r="I3104" i="39"/>
  <c r="I3100" i="39"/>
  <c r="I3096" i="39"/>
  <c r="I3092" i="39"/>
  <c r="I3088" i="39"/>
  <c r="I3084" i="39"/>
  <c r="I3080" i="39"/>
  <c r="I3076" i="39"/>
  <c r="I3072" i="39"/>
  <c r="I3068" i="39"/>
  <c r="I3064" i="39"/>
  <c r="I3060" i="39"/>
  <c r="I3056" i="39"/>
  <c r="I3052" i="39"/>
  <c r="I3048" i="39"/>
  <c r="I3044" i="39"/>
  <c r="I3040" i="39"/>
  <c r="I3036" i="39"/>
  <c r="I3032" i="39"/>
  <c r="I3028" i="39"/>
  <c r="I3024" i="39"/>
  <c r="I3020" i="39"/>
  <c r="I3016" i="39"/>
  <c r="I3012" i="39"/>
  <c r="I3008" i="39"/>
  <c r="I3004" i="39"/>
  <c r="I3000" i="39"/>
  <c r="I2996" i="39"/>
  <c r="I2992" i="39"/>
  <c r="I2988" i="39"/>
  <c r="I2984" i="39"/>
  <c r="I2980" i="39"/>
  <c r="I2976" i="39"/>
  <c r="I2972" i="39"/>
  <c r="I2968" i="39"/>
  <c r="I2964" i="39"/>
  <c r="I2960" i="39"/>
  <c r="I2956" i="39"/>
  <c r="I2952" i="39"/>
  <c r="I2948" i="39"/>
  <c r="I2944" i="39"/>
  <c r="I2940" i="39"/>
  <c r="I2936" i="39"/>
  <c r="I2932" i="39"/>
  <c r="I2928" i="39"/>
  <c r="I2924" i="39"/>
  <c r="I2920" i="39"/>
  <c r="I2916" i="39"/>
  <c r="I2912" i="39"/>
  <c r="I2908" i="39"/>
  <c r="I2904" i="39"/>
  <c r="I2900" i="39"/>
  <c r="I2896" i="39"/>
  <c r="I2892" i="39"/>
  <c r="I2888" i="39"/>
  <c r="I2884" i="39"/>
  <c r="I2880" i="39"/>
  <c r="I2876" i="39"/>
  <c r="I2872" i="39"/>
  <c r="I2868" i="39"/>
  <c r="I2864" i="39"/>
  <c r="I2860" i="39"/>
  <c r="I2856" i="39"/>
  <c r="I2852" i="39"/>
  <c r="I2848" i="39"/>
  <c r="I2844" i="39"/>
  <c r="I2840" i="39"/>
  <c r="I2836" i="39"/>
  <c r="I2832" i="39"/>
  <c r="I2828" i="39"/>
  <c r="I2694" i="39"/>
  <c r="I3229" i="39"/>
  <c r="I2700" i="39"/>
  <c r="I2698" i="39"/>
  <c r="I2181" i="39"/>
  <c r="I2201" i="39"/>
  <c r="I2197" i="39"/>
  <c r="I2193" i="39"/>
  <c r="I2185" i="39"/>
  <c r="I2177" i="39"/>
  <c r="I2173" i="39"/>
  <c r="I2169" i="39"/>
  <c r="I2165" i="39"/>
  <c r="I2161" i="39"/>
  <c r="I2157" i="39"/>
  <c r="I2153" i="39"/>
  <c r="I2149" i="39"/>
  <c r="I2145" i="39"/>
  <c r="I2141" i="39"/>
  <c r="I2137" i="39"/>
  <c r="I2133" i="39"/>
  <c r="I2129" i="39"/>
  <c r="I2125" i="39"/>
  <c r="I2121" i="39"/>
  <c r="I2117" i="39"/>
  <c r="I2113" i="39"/>
  <c r="I2109" i="39"/>
  <c r="I2105" i="39"/>
  <c r="I2101" i="39"/>
  <c r="I2097" i="39"/>
  <c r="I2093" i="39"/>
  <c r="I2089" i="39"/>
  <c r="I2085" i="39"/>
  <c r="I2081" i="39"/>
  <c r="I2077" i="39"/>
  <c r="I2073" i="39"/>
  <c r="I2069" i="39"/>
  <c r="I2065" i="39"/>
  <c r="I2061" i="39"/>
  <c r="I2057" i="39"/>
  <c r="I2053" i="39"/>
  <c r="I2049" i="39"/>
  <c r="I2045" i="39"/>
  <c r="I2041" i="39"/>
  <c r="I2037" i="39"/>
  <c r="I2033" i="39"/>
  <c r="I2029" i="39"/>
  <c r="I2025" i="39"/>
  <c r="I2021" i="39"/>
  <c r="I2017" i="39"/>
  <c r="I2013" i="39"/>
  <c r="I2009" i="39"/>
  <c r="I2005" i="39"/>
  <c r="I2001" i="39"/>
  <c r="I1997" i="39"/>
  <c r="I1993" i="39"/>
  <c r="I1989" i="39"/>
  <c r="I1985" i="39"/>
  <c r="I1981" i="39"/>
  <c r="I1977" i="39"/>
  <c r="I1973" i="39"/>
  <c r="I1945" i="39"/>
  <c r="I1941" i="39"/>
  <c r="I1937" i="39"/>
  <c r="I1933" i="39"/>
  <c r="I1929" i="39"/>
  <c r="I1925" i="39"/>
  <c r="I1921" i="39"/>
  <c r="I1917" i="39"/>
  <c r="I1893" i="39"/>
  <c r="I1837" i="39"/>
  <c r="I1833" i="39"/>
  <c r="I1829" i="39"/>
  <c r="I1825" i="39"/>
  <c r="I1821" i="39"/>
  <c r="I1817" i="39"/>
  <c r="I1813" i="39"/>
  <c r="I1809" i="39"/>
  <c r="I1805" i="39"/>
  <c r="I1801" i="39"/>
  <c r="I1797" i="39"/>
  <c r="I1793" i="39"/>
  <c r="I1789" i="39"/>
  <c r="I1785" i="39"/>
  <c r="I1781" i="39"/>
  <c r="I1777" i="39"/>
  <c r="I1773" i="39"/>
  <c r="I1769" i="39"/>
  <c r="I1757" i="39"/>
  <c r="I1890" i="39"/>
  <c r="I1886" i="39"/>
  <c r="I1882" i="39"/>
  <c r="I1878" i="39"/>
  <c r="I1874" i="39"/>
  <c r="I1870" i="39"/>
  <c r="I1866" i="39"/>
  <c r="I1862" i="39"/>
  <c r="I1858" i="39"/>
  <c r="I1854" i="39"/>
  <c r="I1850" i="39"/>
  <c r="I1846" i="39"/>
  <c r="I1842" i="39"/>
  <c r="I1838" i="39"/>
  <c r="I1834" i="39"/>
  <c r="I1830" i="39"/>
  <c r="I1826" i="39"/>
  <c r="I1822" i="39"/>
  <c r="I1818" i="39"/>
  <c r="I1814" i="39"/>
  <c r="I1810" i="39"/>
  <c r="I1806" i="39"/>
  <c r="I1802" i="39"/>
  <c r="I1798" i="39"/>
  <c r="I1794" i="39"/>
  <c r="I1790" i="39"/>
  <c r="I1786" i="39"/>
  <c r="I1782" i="39"/>
  <c r="I1778" i="39"/>
  <c r="I1774" i="39"/>
  <c r="I1770" i="39"/>
  <c r="I1951" i="39"/>
  <c r="I1765" i="39"/>
  <c r="I1761" i="39"/>
  <c r="I1420" i="39"/>
  <c r="I1753" i="39"/>
  <c r="I1749" i="39"/>
  <c r="I1745" i="39"/>
  <c r="I1741" i="39"/>
  <c r="I1737" i="39"/>
  <c r="I1733" i="39"/>
  <c r="I1729" i="39"/>
  <c r="I1725" i="39"/>
  <c r="I1721" i="39"/>
  <c r="I1717" i="39"/>
  <c r="I1713" i="39"/>
  <c r="I1709" i="39"/>
  <c r="I1705" i="39"/>
  <c r="I1701" i="39"/>
  <c r="I1697" i="39"/>
  <c r="I1693" i="39"/>
  <c r="I1689" i="39"/>
  <c r="I1685" i="39"/>
  <c r="I1681" i="39"/>
  <c r="I1677" i="39"/>
  <c r="I1673" i="39"/>
  <c r="I1669" i="39"/>
  <c r="I1665" i="39"/>
  <c r="I1661" i="39"/>
  <c r="I1657" i="39"/>
  <c r="I1653" i="39"/>
  <c r="I1649" i="39"/>
  <c r="I1645" i="39"/>
  <c r="I1641" i="39"/>
  <c r="I1637" i="39"/>
  <c r="I1633" i="39"/>
  <c r="I1629" i="39"/>
  <c r="I1625" i="39"/>
  <c r="I1621" i="39"/>
  <c r="I1617" i="39"/>
  <c r="I1613" i="39"/>
  <c r="I1609" i="39"/>
  <c r="I1605" i="39"/>
  <c r="I1601" i="39"/>
  <c r="I1597" i="39"/>
  <c r="I1593" i="39"/>
  <c r="I1589" i="39"/>
  <c r="I1585" i="39"/>
  <c r="I1581" i="39"/>
  <c r="I1577" i="39"/>
  <c r="I1573" i="39"/>
  <c r="I1569" i="39"/>
  <c r="I1565" i="39"/>
  <c r="I1561" i="39"/>
  <c r="I1557" i="39"/>
  <c r="I1553" i="39"/>
  <c r="I1549" i="39"/>
  <c r="I1545" i="39"/>
  <c r="I1541" i="39"/>
  <c r="I1537" i="39"/>
  <c r="I1533" i="39"/>
  <c r="I1529" i="39"/>
  <c r="I1525" i="39"/>
  <c r="I1521" i="39"/>
  <c r="I1517" i="39"/>
  <c r="I1513" i="39"/>
  <c r="I1509" i="39"/>
  <c r="I1505" i="39"/>
  <c r="I1501" i="39"/>
  <c r="I1497" i="39"/>
  <c r="I1493" i="39"/>
  <c r="I1489" i="39"/>
  <c r="I1485" i="39"/>
  <c r="I1481" i="39"/>
  <c r="I1477" i="39"/>
  <c r="I1473" i="39"/>
  <c r="I1469" i="39"/>
  <c r="I1465" i="39"/>
  <c r="I1461" i="39"/>
  <c r="I1457" i="39"/>
  <c r="I1453" i="39"/>
  <c r="I1449" i="39"/>
  <c r="I1445" i="39"/>
  <c r="I1441" i="39"/>
  <c r="I1437" i="39"/>
  <c r="I1433" i="39"/>
  <c r="I1429" i="39"/>
  <c r="I1426" i="39"/>
  <c r="I1424" i="39"/>
  <c r="I1195" i="39"/>
  <c r="I1191" i="39"/>
  <c r="I1187" i="39"/>
  <c r="I1183" i="39"/>
  <c r="I1179" i="39"/>
  <c r="I1175" i="39"/>
  <c r="I1171" i="39"/>
  <c r="I1167" i="39"/>
  <c r="I1163" i="39"/>
  <c r="I1159" i="39"/>
  <c r="I1155" i="39"/>
  <c r="I1151" i="39"/>
  <c r="I1147" i="39"/>
  <c r="I1143" i="39"/>
  <c r="I1139" i="39"/>
  <c r="I1135" i="39"/>
  <c r="I1131" i="39"/>
  <c r="I1127" i="39"/>
  <c r="I1123" i="39"/>
  <c r="I1116" i="39"/>
  <c r="I1112" i="39"/>
  <c r="I1108" i="39"/>
  <c r="I1104" i="39"/>
  <c r="I1100" i="39"/>
  <c r="I1096" i="39"/>
  <c r="I1092" i="39"/>
  <c r="I1088" i="39"/>
  <c r="I1084" i="39"/>
  <c r="I1080" i="39"/>
  <c r="I1076" i="39"/>
  <c r="I1072" i="39"/>
  <c r="I1068" i="39"/>
  <c r="I1064" i="39"/>
  <c r="I1060" i="39"/>
  <c r="I1056" i="39"/>
  <c r="I1052" i="39"/>
  <c r="I1048" i="39"/>
  <c r="I1044" i="39"/>
  <c r="I1040" i="39"/>
  <c r="I1036" i="39"/>
  <c r="I1032" i="39"/>
  <c r="I1028" i="39"/>
  <c r="I1024" i="39"/>
  <c r="I1020" i="39"/>
  <c r="I1016" i="39"/>
  <c r="I1012" i="39"/>
  <c r="I1008" i="39"/>
  <c r="I1004" i="39"/>
  <c r="I1000" i="39"/>
  <c r="I996" i="39"/>
  <c r="I992" i="39"/>
  <c r="I988" i="39"/>
  <c r="I984" i="39"/>
  <c r="I980" i="39"/>
  <c r="I976" i="39"/>
  <c r="I972" i="39"/>
  <c r="I968" i="39"/>
  <c r="I964" i="39"/>
  <c r="I960" i="39"/>
  <c r="I956" i="39"/>
  <c r="I952" i="39"/>
  <c r="I948" i="39"/>
  <c r="I944" i="39"/>
  <c r="I940" i="39"/>
  <c r="I936" i="39"/>
  <c r="I932" i="39"/>
  <c r="I928" i="39"/>
  <c r="I924" i="39"/>
  <c r="I768" i="39"/>
  <c r="I640" i="39"/>
  <c r="I636" i="39"/>
  <c r="I749" i="39"/>
  <c r="I745" i="39"/>
  <c r="I741" i="39"/>
  <c r="I737" i="39"/>
  <c r="I733" i="39"/>
  <c r="I729" i="39"/>
  <c r="I725" i="39"/>
  <c r="I721" i="39"/>
  <c r="I717" i="39"/>
  <c r="I713" i="39"/>
  <c r="I653" i="39"/>
  <c r="I649" i="39"/>
  <c r="I645" i="39"/>
  <c r="I641" i="39"/>
  <c r="I637" i="39"/>
  <c r="I758" i="39"/>
  <c r="I754" i="39"/>
  <c r="I750" i="39"/>
  <c r="I746" i="39"/>
  <c r="I742" i="39"/>
  <c r="I738" i="39"/>
  <c r="I678" i="39"/>
  <c r="I674" i="39"/>
  <c r="I670" i="39"/>
  <c r="I666" i="39"/>
  <c r="I662" i="39"/>
  <c r="I658" i="39"/>
  <c r="I654" i="39"/>
  <c r="I631" i="39"/>
  <c r="I627" i="39"/>
  <c r="I623" i="39"/>
  <c r="I619" i="39"/>
  <c r="I615" i="39"/>
  <c r="I611" i="39"/>
  <c r="I607" i="39"/>
  <c r="I603" i="39"/>
  <c r="I599" i="39"/>
  <c r="I595" i="39"/>
  <c r="I591" i="39"/>
  <c r="I587" i="39"/>
  <c r="I583" i="39"/>
  <c r="I579" i="39"/>
  <c r="I575" i="39"/>
  <c r="I571" i="39"/>
  <c r="I567" i="39"/>
  <c r="I563" i="39"/>
  <c r="I559" i="39"/>
  <c r="I555" i="39"/>
  <c r="I551" i="39"/>
  <c r="I547" i="39"/>
  <c r="I542" i="39"/>
  <c r="I538" i="39"/>
  <c r="I533" i="39"/>
  <c r="I529" i="39"/>
  <c r="I525" i="39"/>
  <c r="I521" i="39"/>
  <c r="I517" i="39"/>
  <c r="I513" i="39"/>
  <c r="I509" i="39"/>
  <c r="I505" i="39"/>
  <c r="I501" i="39"/>
  <c r="I497" i="39"/>
  <c r="I493" i="39"/>
  <c r="I489" i="39"/>
  <c r="I485" i="39"/>
  <c r="I481" i="39"/>
  <c r="I477" i="39"/>
  <c r="I473" i="39"/>
  <c r="I469" i="39"/>
  <c r="I385" i="39"/>
  <c r="I439" i="39"/>
  <c r="I435" i="39"/>
  <c r="I431" i="39"/>
  <c r="I427" i="39"/>
  <c r="I423" i="39"/>
  <c r="I419" i="39"/>
  <c r="I415" i="39"/>
  <c r="I411" i="39"/>
  <c r="I407" i="39"/>
  <c r="I403" i="39"/>
  <c r="I399" i="39"/>
  <c r="I395" i="39"/>
  <c r="I391" i="39"/>
  <c r="I387" i="39"/>
  <c r="I340" i="39"/>
  <c r="I336" i="39"/>
  <c r="I332" i="39"/>
  <c r="I328" i="39"/>
  <c r="I324" i="39"/>
  <c r="I320" i="39"/>
  <c r="I316" i="39"/>
  <c r="I312" i="39"/>
  <c r="I308" i="39"/>
  <c r="I304" i="39"/>
  <c r="I300" i="39"/>
  <c r="I296" i="39"/>
  <c r="I292" i="39"/>
  <c r="I288" i="39"/>
  <c r="I284" i="39"/>
  <c r="I280" i="39"/>
  <c r="I276" i="39"/>
  <c r="I272" i="39"/>
  <c r="I268" i="39"/>
  <c r="I264" i="39"/>
  <c r="I260" i="39"/>
  <c r="I256" i="39"/>
  <c r="I252" i="39"/>
  <c r="I248" i="39"/>
  <c r="I244" i="39"/>
  <c r="I240" i="39"/>
  <c r="I236" i="39"/>
  <c r="I232" i="39"/>
  <c r="I228" i="39"/>
  <c r="I224" i="39"/>
  <c r="I220" i="39"/>
  <c r="I216" i="39"/>
  <c r="I212" i="39"/>
  <c r="I208" i="39"/>
  <c r="I204" i="39"/>
  <c r="I200" i="39"/>
  <c r="I196" i="39"/>
  <c r="I381" i="39"/>
  <c r="I377" i="39"/>
  <c r="I373" i="39"/>
  <c r="I369" i="39"/>
  <c r="I365" i="39"/>
  <c r="I361" i="39"/>
  <c r="I357" i="39"/>
  <c r="I353" i="39"/>
  <c r="I349" i="39"/>
  <c r="I345" i="39"/>
  <c r="I341" i="39"/>
  <c r="I337" i="39"/>
  <c r="I333" i="39"/>
  <c r="I329" i="39"/>
  <c r="I325" i="39"/>
  <c r="I321" i="39"/>
  <c r="I317" i="39"/>
  <c r="I313" i="39"/>
  <c r="I309" i="39"/>
  <c r="I305" i="39"/>
  <c r="I301" i="39"/>
  <c r="I297" i="39"/>
  <c r="I293" i="39"/>
  <c r="I289" i="39"/>
  <c r="I285" i="39"/>
  <c r="I281" i="39"/>
  <c r="I277" i="39"/>
  <c r="I273" i="39"/>
  <c r="I269" i="39"/>
  <c r="I265" i="39"/>
  <c r="I261" i="39"/>
  <c r="I257" i="39"/>
  <c r="I253" i="39"/>
  <c r="I249" i="39"/>
  <c r="I245" i="39"/>
  <c r="I241" i="39"/>
  <c r="I237" i="39"/>
  <c r="I191" i="39"/>
  <c r="I187" i="39"/>
  <c r="I183" i="39"/>
  <c r="I179" i="39"/>
  <c r="I175" i="39"/>
  <c r="I171" i="39"/>
  <c r="I166" i="39"/>
  <c r="I162" i="39"/>
  <c r="I157" i="39"/>
  <c r="I153" i="39"/>
  <c r="I148" i="39"/>
  <c r="I144" i="39"/>
  <c r="I139" i="39"/>
  <c r="I12" i="39"/>
  <c r="U44" i="51"/>
  <c r="U40" i="51"/>
  <c r="U35" i="51"/>
  <c r="U32" i="51"/>
  <c r="I11" i="46" l="1"/>
  <c r="Z11" i="46" l="1"/>
  <c r="U11" i="46"/>
  <c r="W11" i="46"/>
  <c r="K11" i="46"/>
  <c r="S11" i="46"/>
  <c r="Q11" i="46"/>
  <c r="G11" i="46"/>
  <c r="N11" i="46"/>
  <c r="V11" i="46"/>
  <c r="Y11" i="46"/>
  <c r="P9" i="2"/>
  <c r="F21" i="1" l="1"/>
  <c r="L21" i="1" s="1"/>
  <c r="F22" i="1"/>
  <c r="L22" i="1" s="1"/>
  <c r="F23" i="1"/>
  <c r="L23" i="1" s="1"/>
  <c r="F24" i="1"/>
  <c r="L24" i="1" s="1"/>
  <c r="F25" i="1"/>
  <c r="L25" i="1" s="1"/>
  <c r="F26" i="1"/>
  <c r="L26" i="1" s="1"/>
  <c r="F27" i="1"/>
  <c r="L27" i="1" s="1"/>
  <c r="F28" i="1"/>
  <c r="L28" i="1" s="1"/>
  <c r="F29" i="1"/>
  <c r="F30" i="1"/>
  <c r="F60" i="1"/>
  <c r="F61" i="1"/>
  <c r="J30" i="1" l="1"/>
  <c r="L30" i="1"/>
  <c r="N30" i="1"/>
  <c r="N61" i="1"/>
  <c r="L61" i="1"/>
  <c r="J61" i="1"/>
  <c r="J29" i="1"/>
  <c r="L29" i="1"/>
  <c r="N60" i="1"/>
  <c r="J60" i="1"/>
  <c r="L60" i="1"/>
  <c r="N59" i="1"/>
  <c r="T59" i="1" s="1"/>
  <c r="J59" i="1"/>
  <c r="L59" i="1"/>
  <c r="N31" i="1"/>
  <c r="T31" i="1" s="1"/>
  <c r="J31" i="1"/>
  <c r="L31" i="1"/>
  <c r="Q116" i="49"/>
  <c r="O116" i="49"/>
  <c r="M116" i="49"/>
  <c r="N116" i="49" s="1"/>
  <c r="K116" i="49"/>
  <c r="L116" i="49" s="1"/>
  <c r="I116" i="49"/>
  <c r="J116" i="49" s="1"/>
  <c r="H116" i="49"/>
  <c r="F116" i="49"/>
  <c r="G116" i="49" s="1"/>
  <c r="D116" i="49"/>
  <c r="C116" i="49"/>
  <c r="B116" i="49"/>
  <c r="Q115" i="49"/>
  <c r="O115" i="49"/>
  <c r="M115" i="49"/>
  <c r="N115" i="49" s="1"/>
  <c r="K115" i="49"/>
  <c r="L115" i="49" s="1"/>
  <c r="I115" i="49"/>
  <c r="J115" i="49" s="1"/>
  <c r="H115" i="49"/>
  <c r="F115" i="49"/>
  <c r="G115" i="49" s="1"/>
  <c r="D115" i="49"/>
  <c r="C115" i="49"/>
  <c r="B115" i="49"/>
  <c r="Q114" i="49"/>
  <c r="O114" i="49"/>
  <c r="M114" i="49"/>
  <c r="N114" i="49" s="1"/>
  <c r="K114" i="49"/>
  <c r="L114" i="49" s="1"/>
  <c r="I114" i="49"/>
  <c r="J114" i="49" s="1"/>
  <c r="H114" i="49"/>
  <c r="F114" i="49"/>
  <c r="D114" i="49"/>
  <c r="E114" i="49" s="1"/>
  <c r="C114" i="49"/>
  <c r="B114" i="49"/>
  <c r="Q113" i="49"/>
  <c r="O113" i="49"/>
  <c r="M113" i="49"/>
  <c r="N113" i="49" s="1"/>
  <c r="K113" i="49"/>
  <c r="L113" i="49" s="1"/>
  <c r="I113" i="49"/>
  <c r="J113" i="49" s="1"/>
  <c r="H113" i="49"/>
  <c r="F113" i="49"/>
  <c r="D113" i="49"/>
  <c r="E113" i="49" s="1"/>
  <c r="C113" i="49"/>
  <c r="B113" i="49"/>
  <c r="Q112" i="49"/>
  <c r="O112" i="49"/>
  <c r="M112" i="49"/>
  <c r="N112" i="49" s="1"/>
  <c r="K112" i="49"/>
  <c r="L112" i="49" s="1"/>
  <c r="I112" i="49"/>
  <c r="J112" i="49" s="1"/>
  <c r="H112" i="49"/>
  <c r="F112" i="49"/>
  <c r="D112" i="49"/>
  <c r="E112" i="49" s="1"/>
  <c r="C112" i="49"/>
  <c r="B112" i="49"/>
  <c r="Q111" i="49"/>
  <c r="O111" i="49"/>
  <c r="M111" i="49"/>
  <c r="N111" i="49" s="1"/>
  <c r="K111" i="49"/>
  <c r="L111" i="49" s="1"/>
  <c r="I111" i="49"/>
  <c r="J111" i="49" s="1"/>
  <c r="H111" i="49"/>
  <c r="F111" i="49"/>
  <c r="G111" i="49" s="1"/>
  <c r="D111" i="49"/>
  <c r="C111" i="49"/>
  <c r="B111" i="49"/>
  <c r="Q110" i="49"/>
  <c r="O110" i="49"/>
  <c r="M110" i="49"/>
  <c r="N110" i="49" s="1"/>
  <c r="K110" i="49"/>
  <c r="L110" i="49" s="1"/>
  <c r="I110" i="49"/>
  <c r="J110" i="49" s="1"/>
  <c r="H110" i="49"/>
  <c r="F110" i="49"/>
  <c r="G110" i="49" s="1"/>
  <c r="D110" i="49"/>
  <c r="E110" i="49" s="1"/>
  <c r="C110" i="49"/>
  <c r="B110" i="49"/>
  <c r="Q109" i="49"/>
  <c r="O109" i="49"/>
  <c r="M109" i="49"/>
  <c r="N109" i="49" s="1"/>
  <c r="K109" i="49"/>
  <c r="L109" i="49" s="1"/>
  <c r="I109" i="49"/>
  <c r="J109" i="49" s="1"/>
  <c r="H109" i="49"/>
  <c r="F109" i="49"/>
  <c r="G109" i="49" s="1"/>
  <c r="D109" i="49"/>
  <c r="E109" i="49" s="1"/>
  <c r="C109" i="49"/>
  <c r="B109" i="49"/>
  <c r="Q108" i="49"/>
  <c r="O108" i="49"/>
  <c r="M108" i="49"/>
  <c r="N108" i="49" s="1"/>
  <c r="K108" i="49"/>
  <c r="L108" i="49" s="1"/>
  <c r="I108" i="49"/>
  <c r="J108" i="49" s="1"/>
  <c r="H108" i="49"/>
  <c r="F108" i="49"/>
  <c r="D108" i="49"/>
  <c r="E108" i="49" s="1"/>
  <c r="C108" i="49"/>
  <c r="B108" i="49"/>
  <c r="Q107" i="49"/>
  <c r="O107" i="49"/>
  <c r="M107" i="49"/>
  <c r="N107" i="49" s="1"/>
  <c r="K107" i="49"/>
  <c r="L107" i="49" s="1"/>
  <c r="I107" i="49"/>
  <c r="J107" i="49" s="1"/>
  <c r="H107" i="49"/>
  <c r="F107" i="49"/>
  <c r="G107" i="49" s="1"/>
  <c r="D107" i="49"/>
  <c r="C107" i="49"/>
  <c r="B107" i="49"/>
  <c r="Q106" i="49"/>
  <c r="O106" i="49"/>
  <c r="M106" i="49"/>
  <c r="N106" i="49" s="1"/>
  <c r="K106" i="49"/>
  <c r="L106" i="49" s="1"/>
  <c r="I106" i="49"/>
  <c r="J106" i="49" s="1"/>
  <c r="H106" i="49"/>
  <c r="F106" i="49"/>
  <c r="D106" i="49"/>
  <c r="E106" i="49" s="1"/>
  <c r="C106" i="49"/>
  <c r="B106" i="49"/>
  <c r="Q105" i="49"/>
  <c r="O105" i="49"/>
  <c r="M105" i="49"/>
  <c r="N105" i="49" s="1"/>
  <c r="K105" i="49"/>
  <c r="L105" i="49" s="1"/>
  <c r="I105" i="49"/>
  <c r="J105" i="49" s="1"/>
  <c r="H105" i="49"/>
  <c r="F105" i="49"/>
  <c r="D105" i="49"/>
  <c r="E105" i="49" s="1"/>
  <c r="C105" i="49"/>
  <c r="B105" i="49"/>
  <c r="Q104" i="49"/>
  <c r="O104" i="49"/>
  <c r="M104" i="49"/>
  <c r="N104" i="49" s="1"/>
  <c r="K104" i="49"/>
  <c r="L104" i="49" s="1"/>
  <c r="I104" i="49"/>
  <c r="J104" i="49" s="1"/>
  <c r="H104" i="49"/>
  <c r="F104" i="49"/>
  <c r="D104" i="49"/>
  <c r="E104" i="49" s="1"/>
  <c r="C104" i="49"/>
  <c r="B104" i="49"/>
  <c r="Q103" i="49"/>
  <c r="O103" i="49"/>
  <c r="M103" i="49"/>
  <c r="N103" i="49" s="1"/>
  <c r="K103" i="49"/>
  <c r="I103" i="49"/>
  <c r="J103" i="49" s="1"/>
  <c r="H103" i="49"/>
  <c r="F103" i="49"/>
  <c r="G103" i="49" s="1"/>
  <c r="D103" i="49"/>
  <c r="C103" i="49"/>
  <c r="B103" i="49"/>
  <c r="Q102" i="49"/>
  <c r="O102" i="49"/>
  <c r="M102" i="49"/>
  <c r="N102" i="49" s="1"/>
  <c r="K102" i="49"/>
  <c r="L102" i="49" s="1"/>
  <c r="I102" i="49"/>
  <c r="J102" i="49" s="1"/>
  <c r="H102" i="49"/>
  <c r="F102" i="49"/>
  <c r="D102" i="49"/>
  <c r="E102" i="49" s="1"/>
  <c r="C102" i="49"/>
  <c r="B102" i="49"/>
  <c r="Q101" i="49"/>
  <c r="O101" i="49"/>
  <c r="M101" i="49"/>
  <c r="N101" i="49" s="1"/>
  <c r="K101" i="49"/>
  <c r="L101" i="49" s="1"/>
  <c r="I101" i="49"/>
  <c r="J101" i="49" s="1"/>
  <c r="H101" i="49"/>
  <c r="F101" i="49"/>
  <c r="D101" i="49"/>
  <c r="E101" i="49" s="1"/>
  <c r="C101" i="49"/>
  <c r="B101" i="49"/>
  <c r="Q100" i="49"/>
  <c r="O100" i="49"/>
  <c r="M100" i="49"/>
  <c r="N100" i="49" s="1"/>
  <c r="K100" i="49"/>
  <c r="L100" i="49" s="1"/>
  <c r="I100" i="49"/>
  <c r="J100" i="49" s="1"/>
  <c r="H100" i="49"/>
  <c r="F100" i="49"/>
  <c r="D100" i="49"/>
  <c r="E100" i="49" s="1"/>
  <c r="C100" i="49"/>
  <c r="B100" i="49"/>
  <c r="Q99" i="49"/>
  <c r="O99" i="49"/>
  <c r="M99" i="49"/>
  <c r="N99" i="49" s="1"/>
  <c r="K99" i="49"/>
  <c r="L99" i="49" s="1"/>
  <c r="I99" i="49"/>
  <c r="J99" i="49" s="1"/>
  <c r="H99" i="49"/>
  <c r="F99" i="49"/>
  <c r="G99" i="49" s="1"/>
  <c r="D99" i="49"/>
  <c r="C99" i="49"/>
  <c r="B99" i="49"/>
  <c r="Q98" i="49"/>
  <c r="O98" i="49"/>
  <c r="M98" i="49"/>
  <c r="N98" i="49" s="1"/>
  <c r="K98" i="49"/>
  <c r="L98" i="49" s="1"/>
  <c r="I98" i="49"/>
  <c r="J98" i="49" s="1"/>
  <c r="H98" i="49"/>
  <c r="F98" i="49"/>
  <c r="D98" i="49"/>
  <c r="E98" i="49" s="1"/>
  <c r="C98" i="49"/>
  <c r="B98" i="49"/>
  <c r="Q97" i="49"/>
  <c r="O97" i="49"/>
  <c r="M97" i="49"/>
  <c r="N97" i="49" s="1"/>
  <c r="K97" i="49"/>
  <c r="L97" i="49" s="1"/>
  <c r="I97" i="49"/>
  <c r="J97" i="49" s="1"/>
  <c r="H97" i="49"/>
  <c r="F97" i="49"/>
  <c r="D97" i="49"/>
  <c r="E97" i="49" s="1"/>
  <c r="C97" i="49"/>
  <c r="B97" i="49"/>
  <c r="Q96" i="49"/>
  <c r="O96" i="49"/>
  <c r="M96" i="49"/>
  <c r="N96" i="49" s="1"/>
  <c r="K96" i="49"/>
  <c r="L96" i="49" s="1"/>
  <c r="I96" i="49"/>
  <c r="J96" i="49" s="1"/>
  <c r="H96" i="49"/>
  <c r="F96" i="49"/>
  <c r="D96" i="49"/>
  <c r="E96" i="49" s="1"/>
  <c r="C96" i="49"/>
  <c r="B96" i="49"/>
  <c r="Q95" i="49"/>
  <c r="O95" i="49"/>
  <c r="M95" i="49"/>
  <c r="K95" i="49"/>
  <c r="I95" i="49"/>
  <c r="H95" i="49"/>
  <c r="F95" i="49"/>
  <c r="D95" i="49"/>
  <c r="C95" i="49"/>
  <c r="B95" i="49"/>
  <c r="Q94" i="49"/>
  <c r="O94" i="49"/>
  <c r="M94" i="49"/>
  <c r="K94" i="49"/>
  <c r="I94" i="49"/>
  <c r="H94" i="49"/>
  <c r="F94" i="49"/>
  <c r="D94" i="49"/>
  <c r="C94" i="49"/>
  <c r="B94" i="49"/>
  <c r="Q93" i="49"/>
  <c r="O93" i="49"/>
  <c r="M93" i="49"/>
  <c r="K93" i="49"/>
  <c r="I93" i="49"/>
  <c r="H93" i="49"/>
  <c r="F93" i="49"/>
  <c r="D93" i="49"/>
  <c r="C93" i="49"/>
  <c r="B93" i="49"/>
  <c r="Q92" i="49"/>
  <c r="O92" i="49"/>
  <c r="M92" i="49"/>
  <c r="K92" i="49"/>
  <c r="I92" i="49"/>
  <c r="H92" i="49"/>
  <c r="F92" i="49"/>
  <c r="D92" i="49"/>
  <c r="C92" i="49"/>
  <c r="B92" i="49"/>
  <c r="Q91" i="49"/>
  <c r="O91" i="49"/>
  <c r="M91" i="49"/>
  <c r="K91" i="49"/>
  <c r="I91" i="49"/>
  <c r="H91" i="49"/>
  <c r="F91" i="49"/>
  <c r="D91" i="49"/>
  <c r="C91" i="49"/>
  <c r="B91" i="49"/>
  <c r="Q90" i="49"/>
  <c r="O90" i="49"/>
  <c r="M90" i="49"/>
  <c r="K90" i="49"/>
  <c r="I90" i="49"/>
  <c r="H90" i="49"/>
  <c r="F90" i="49"/>
  <c r="D90" i="49"/>
  <c r="C90" i="49"/>
  <c r="B90" i="49"/>
  <c r="Q89" i="49"/>
  <c r="O89" i="49"/>
  <c r="M89" i="49"/>
  <c r="K89" i="49"/>
  <c r="I89" i="49"/>
  <c r="H89" i="49"/>
  <c r="F89" i="49"/>
  <c r="D89" i="49"/>
  <c r="C89" i="49"/>
  <c r="B89" i="49"/>
  <c r="Q88" i="49"/>
  <c r="O88" i="49"/>
  <c r="M88" i="49"/>
  <c r="K88" i="49"/>
  <c r="I88" i="49"/>
  <c r="H88" i="49"/>
  <c r="F88" i="49"/>
  <c r="D88" i="49"/>
  <c r="C88" i="49"/>
  <c r="B88" i="49"/>
  <c r="Q87" i="49"/>
  <c r="O87" i="49"/>
  <c r="M87" i="49"/>
  <c r="K87" i="49"/>
  <c r="I87" i="49"/>
  <c r="H87" i="49"/>
  <c r="F87" i="49"/>
  <c r="D87" i="49"/>
  <c r="C87" i="49"/>
  <c r="B87" i="49"/>
  <c r="Q86" i="49"/>
  <c r="O86" i="49"/>
  <c r="M86" i="49"/>
  <c r="K86" i="49"/>
  <c r="I86" i="49"/>
  <c r="H86" i="49"/>
  <c r="F86" i="49"/>
  <c r="D86" i="49"/>
  <c r="C86" i="49"/>
  <c r="B86" i="49"/>
  <c r="Q85" i="49"/>
  <c r="O85" i="49"/>
  <c r="M85" i="49"/>
  <c r="K85" i="49"/>
  <c r="I85" i="49"/>
  <c r="H85" i="49"/>
  <c r="F85" i="49"/>
  <c r="D85" i="49"/>
  <c r="C85" i="49"/>
  <c r="B85" i="49"/>
  <c r="Q84" i="49"/>
  <c r="O84" i="49"/>
  <c r="M84" i="49"/>
  <c r="K84" i="49"/>
  <c r="I84" i="49"/>
  <c r="H84" i="49"/>
  <c r="F84" i="49"/>
  <c r="D84" i="49"/>
  <c r="C84" i="49"/>
  <c r="B84" i="49"/>
  <c r="Q83" i="49"/>
  <c r="O83" i="49"/>
  <c r="M83" i="49"/>
  <c r="K83" i="49"/>
  <c r="I83" i="49"/>
  <c r="H83" i="49"/>
  <c r="F83" i="49"/>
  <c r="D83" i="49"/>
  <c r="C83" i="49"/>
  <c r="B83" i="49"/>
  <c r="Q82" i="49"/>
  <c r="O82" i="49"/>
  <c r="M82" i="49"/>
  <c r="K82" i="49"/>
  <c r="I82" i="49"/>
  <c r="H82" i="49"/>
  <c r="F82" i="49"/>
  <c r="D82" i="49"/>
  <c r="C82" i="49"/>
  <c r="B82" i="49"/>
  <c r="Q81" i="49"/>
  <c r="O81" i="49"/>
  <c r="M81" i="49"/>
  <c r="K81" i="49"/>
  <c r="I81" i="49"/>
  <c r="H81" i="49"/>
  <c r="F81" i="49"/>
  <c r="D81" i="49"/>
  <c r="C81" i="49"/>
  <c r="B81" i="49"/>
  <c r="Q80" i="49"/>
  <c r="O80" i="49"/>
  <c r="M80" i="49"/>
  <c r="K80" i="49"/>
  <c r="I80" i="49"/>
  <c r="H80" i="49"/>
  <c r="F80" i="49"/>
  <c r="D80" i="49"/>
  <c r="C80" i="49"/>
  <c r="B80" i="49"/>
  <c r="Q79" i="49"/>
  <c r="O79" i="49"/>
  <c r="M79" i="49"/>
  <c r="K79" i="49"/>
  <c r="I79" i="49"/>
  <c r="H79" i="49"/>
  <c r="F79" i="49"/>
  <c r="D79" i="49"/>
  <c r="C79" i="49"/>
  <c r="B79" i="49"/>
  <c r="Q78" i="49"/>
  <c r="O78" i="49"/>
  <c r="M78" i="49"/>
  <c r="K78" i="49"/>
  <c r="I78" i="49"/>
  <c r="H78" i="49"/>
  <c r="F78" i="49"/>
  <c r="D78" i="49"/>
  <c r="C78" i="49"/>
  <c r="B78" i="49"/>
  <c r="Q77" i="49"/>
  <c r="O77" i="49"/>
  <c r="M77" i="49"/>
  <c r="K77" i="49"/>
  <c r="I77" i="49"/>
  <c r="H77" i="49"/>
  <c r="F77" i="49"/>
  <c r="D77" i="49"/>
  <c r="C77" i="49"/>
  <c r="B77" i="49"/>
  <c r="Q76" i="49"/>
  <c r="O76" i="49"/>
  <c r="M76" i="49"/>
  <c r="K76" i="49"/>
  <c r="I76" i="49"/>
  <c r="H76" i="49"/>
  <c r="F76" i="49"/>
  <c r="D76" i="49"/>
  <c r="C76" i="49"/>
  <c r="B76" i="49"/>
  <c r="Q75" i="49"/>
  <c r="O75" i="49"/>
  <c r="M75" i="49"/>
  <c r="K75" i="49"/>
  <c r="I75" i="49"/>
  <c r="H75" i="49"/>
  <c r="F75" i="49"/>
  <c r="D75" i="49"/>
  <c r="C75" i="49"/>
  <c r="B75" i="49"/>
  <c r="Q74" i="49"/>
  <c r="O74" i="49"/>
  <c r="M74" i="49"/>
  <c r="K74" i="49"/>
  <c r="I74" i="49"/>
  <c r="H74" i="49"/>
  <c r="F74" i="49"/>
  <c r="D74" i="49"/>
  <c r="C74" i="49"/>
  <c r="B74" i="49"/>
  <c r="Q73" i="49"/>
  <c r="O73" i="49"/>
  <c r="M73" i="49"/>
  <c r="K73" i="49"/>
  <c r="I73" i="49"/>
  <c r="H73" i="49"/>
  <c r="F73" i="49"/>
  <c r="D73" i="49"/>
  <c r="C73" i="49"/>
  <c r="B73" i="49"/>
  <c r="Q72" i="49"/>
  <c r="O72" i="49"/>
  <c r="M72" i="49"/>
  <c r="K72" i="49"/>
  <c r="I72" i="49"/>
  <c r="H72" i="49"/>
  <c r="F72" i="49"/>
  <c r="D72" i="49"/>
  <c r="C72" i="49"/>
  <c r="B72" i="49"/>
  <c r="Q71" i="49"/>
  <c r="O71" i="49"/>
  <c r="M71" i="49"/>
  <c r="K71" i="49"/>
  <c r="I71" i="49"/>
  <c r="H71" i="49"/>
  <c r="F71" i="49"/>
  <c r="D71" i="49"/>
  <c r="C71" i="49"/>
  <c r="B71" i="49"/>
  <c r="Q70" i="49"/>
  <c r="O70" i="49"/>
  <c r="M70" i="49"/>
  <c r="K70" i="49"/>
  <c r="I70" i="49"/>
  <c r="H70" i="49"/>
  <c r="F70" i="49"/>
  <c r="D70" i="49"/>
  <c r="C70" i="49"/>
  <c r="B70" i="49"/>
  <c r="Q69" i="49"/>
  <c r="O69" i="49"/>
  <c r="M69" i="49"/>
  <c r="K69" i="49"/>
  <c r="I69" i="49"/>
  <c r="H69" i="49"/>
  <c r="F69" i="49"/>
  <c r="D69" i="49"/>
  <c r="C69" i="49"/>
  <c r="B69" i="49"/>
  <c r="Q68" i="49"/>
  <c r="O68" i="49"/>
  <c r="M68" i="49"/>
  <c r="K68" i="49"/>
  <c r="I68" i="49"/>
  <c r="H68" i="49"/>
  <c r="F68" i="49"/>
  <c r="D68" i="49"/>
  <c r="C68" i="49"/>
  <c r="B68" i="49"/>
  <c r="Q67" i="49"/>
  <c r="O67" i="49"/>
  <c r="M67" i="49"/>
  <c r="K67" i="49"/>
  <c r="I67" i="49"/>
  <c r="H67" i="49"/>
  <c r="F67" i="49"/>
  <c r="D67" i="49"/>
  <c r="C67" i="49"/>
  <c r="B67" i="49"/>
  <c r="Q66" i="49"/>
  <c r="O66" i="49"/>
  <c r="M66" i="49"/>
  <c r="K66" i="49"/>
  <c r="I66" i="49"/>
  <c r="H66" i="49"/>
  <c r="F66" i="49"/>
  <c r="D66" i="49"/>
  <c r="C66" i="49"/>
  <c r="B66" i="49"/>
  <c r="Q65" i="49"/>
  <c r="O65" i="49"/>
  <c r="M65" i="49"/>
  <c r="K65" i="49"/>
  <c r="I65" i="49"/>
  <c r="H65" i="49"/>
  <c r="F65" i="49"/>
  <c r="D65" i="49"/>
  <c r="C65" i="49"/>
  <c r="B65" i="49"/>
  <c r="Q64" i="49"/>
  <c r="O64" i="49"/>
  <c r="M64" i="49"/>
  <c r="K64" i="49"/>
  <c r="I64" i="49"/>
  <c r="H64" i="49"/>
  <c r="F64" i="49"/>
  <c r="D64" i="49"/>
  <c r="C64" i="49"/>
  <c r="B64" i="49"/>
  <c r="Q63" i="49"/>
  <c r="O63" i="49"/>
  <c r="M63" i="49"/>
  <c r="K63" i="49"/>
  <c r="I63" i="49"/>
  <c r="H63" i="49"/>
  <c r="F63" i="49"/>
  <c r="D63" i="49"/>
  <c r="C63" i="49"/>
  <c r="B63" i="49"/>
  <c r="Q62" i="49"/>
  <c r="O62" i="49"/>
  <c r="M62" i="49"/>
  <c r="K62" i="49"/>
  <c r="I62" i="49"/>
  <c r="H62" i="49"/>
  <c r="F62" i="49"/>
  <c r="D62" i="49"/>
  <c r="C62" i="49"/>
  <c r="B62" i="49"/>
  <c r="Q61" i="49"/>
  <c r="O61" i="49"/>
  <c r="M61" i="49"/>
  <c r="K61" i="49"/>
  <c r="I61" i="49"/>
  <c r="H61" i="49"/>
  <c r="F61" i="49"/>
  <c r="D61" i="49"/>
  <c r="C61" i="49"/>
  <c r="B61" i="49"/>
  <c r="Q60" i="49"/>
  <c r="O60" i="49"/>
  <c r="M60" i="49"/>
  <c r="K60" i="49"/>
  <c r="I60" i="49"/>
  <c r="H60" i="49"/>
  <c r="F60" i="49"/>
  <c r="D60" i="49"/>
  <c r="C60" i="49"/>
  <c r="B60" i="49"/>
  <c r="Q59" i="49"/>
  <c r="O59" i="49"/>
  <c r="M59" i="49"/>
  <c r="K59" i="49"/>
  <c r="I59" i="49"/>
  <c r="H59" i="49"/>
  <c r="F59" i="49"/>
  <c r="D59" i="49"/>
  <c r="C59" i="49"/>
  <c r="B59" i="49"/>
  <c r="Q58" i="49"/>
  <c r="O58" i="49"/>
  <c r="M58" i="49"/>
  <c r="K58" i="49"/>
  <c r="I58" i="49"/>
  <c r="H58" i="49"/>
  <c r="F58" i="49"/>
  <c r="D58" i="49"/>
  <c r="C58" i="49"/>
  <c r="B58" i="49"/>
  <c r="Q57" i="49"/>
  <c r="O57" i="49"/>
  <c r="M57" i="49"/>
  <c r="K57" i="49"/>
  <c r="I57" i="49"/>
  <c r="H57" i="49"/>
  <c r="F57" i="49"/>
  <c r="D57" i="49"/>
  <c r="C57" i="49"/>
  <c r="B57" i="49"/>
  <c r="Q56" i="49"/>
  <c r="O56" i="49"/>
  <c r="M56" i="49"/>
  <c r="K56" i="49"/>
  <c r="I56" i="49"/>
  <c r="H56" i="49"/>
  <c r="F56" i="49"/>
  <c r="D56" i="49"/>
  <c r="C56" i="49"/>
  <c r="B56" i="49"/>
  <c r="Q55" i="49"/>
  <c r="O55" i="49"/>
  <c r="M55" i="49"/>
  <c r="K55" i="49"/>
  <c r="I55" i="49"/>
  <c r="H55" i="49"/>
  <c r="F55" i="49"/>
  <c r="D55" i="49"/>
  <c r="C55" i="49"/>
  <c r="B55" i="49"/>
  <c r="Q54" i="49"/>
  <c r="O54" i="49"/>
  <c r="M54" i="49"/>
  <c r="K54" i="49"/>
  <c r="I54" i="49"/>
  <c r="H54" i="49"/>
  <c r="F54" i="49"/>
  <c r="D54" i="49"/>
  <c r="C54" i="49"/>
  <c r="B54" i="49"/>
  <c r="Q53" i="49"/>
  <c r="O53" i="49"/>
  <c r="M53" i="49"/>
  <c r="K53" i="49"/>
  <c r="I53" i="49"/>
  <c r="H53" i="49"/>
  <c r="F53" i="49"/>
  <c r="D53" i="49"/>
  <c r="C53" i="49"/>
  <c r="B53" i="49"/>
  <c r="Q52" i="49"/>
  <c r="O52" i="49"/>
  <c r="M52" i="49"/>
  <c r="K52" i="49"/>
  <c r="I52" i="49"/>
  <c r="H52" i="49"/>
  <c r="F52" i="49"/>
  <c r="D52" i="49"/>
  <c r="C52" i="49"/>
  <c r="B52" i="49"/>
  <c r="Q51" i="49"/>
  <c r="O51" i="49"/>
  <c r="M51" i="49"/>
  <c r="K51" i="49"/>
  <c r="I51" i="49"/>
  <c r="H51" i="49"/>
  <c r="F51" i="49"/>
  <c r="D51" i="49"/>
  <c r="C51" i="49"/>
  <c r="B51" i="49"/>
  <c r="Q50" i="49"/>
  <c r="O50" i="49"/>
  <c r="M50" i="49"/>
  <c r="K50" i="49"/>
  <c r="I50" i="49"/>
  <c r="H50" i="49"/>
  <c r="F50" i="49"/>
  <c r="D50" i="49"/>
  <c r="C50" i="49"/>
  <c r="B50" i="49"/>
  <c r="Q49" i="49"/>
  <c r="O49" i="49"/>
  <c r="M49" i="49"/>
  <c r="K49" i="49"/>
  <c r="I49" i="49"/>
  <c r="H49" i="49"/>
  <c r="F49" i="49"/>
  <c r="D49" i="49"/>
  <c r="C49" i="49"/>
  <c r="B49" i="49"/>
  <c r="Q48" i="49"/>
  <c r="O48" i="49"/>
  <c r="M48" i="49"/>
  <c r="K48" i="49"/>
  <c r="I48" i="49"/>
  <c r="H48" i="49"/>
  <c r="F48" i="49"/>
  <c r="D48" i="49"/>
  <c r="C48" i="49"/>
  <c r="B48" i="49"/>
  <c r="Q47" i="49"/>
  <c r="O47" i="49"/>
  <c r="M47" i="49"/>
  <c r="K47" i="49"/>
  <c r="I47" i="49"/>
  <c r="H47" i="49"/>
  <c r="F47" i="49"/>
  <c r="D47" i="49"/>
  <c r="C47" i="49"/>
  <c r="B47" i="49"/>
  <c r="Q46" i="49"/>
  <c r="O46" i="49"/>
  <c r="M46" i="49"/>
  <c r="K46" i="49"/>
  <c r="I46" i="49"/>
  <c r="H46" i="49"/>
  <c r="F46" i="49"/>
  <c r="D46" i="49"/>
  <c r="C46" i="49"/>
  <c r="B46" i="49"/>
  <c r="Q45" i="49"/>
  <c r="O45" i="49"/>
  <c r="M45" i="49"/>
  <c r="K45" i="49"/>
  <c r="I45" i="49"/>
  <c r="H45" i="49"/>
  <c r="F45" i="49"/>
  <c r="D45" i="49"/>
  <c r="C45" i="49"/>
  <c r="B45" i="49"/>
  <c r="Q44" i="49"/>
  <c r="O44" i="49"/>
  <c r="M44" i="49"/>
  <c r="K44" i="49"/>
  <c r="I44" i="49"/>
  <c r="H44" i="49"/>
  <c r="F44" i="49"/>
  <c r="D44" i="49"/>
  <c r="C44" i="49"/>
  <c r="B44" i="49"/>
  <c r="Q43" i="49"/>
  <c r="O43" i="49"/>
  <c r="M43" i="49"/>
  <c r="K43" i="49"/>
  <c r="I43" i="49"/>
  <c r="H43" i="49"/>
  <c r="F43" i="49"/>
  <c r="D43" i="49"/>
  <c r="C43" i="49"/>
  <c r="B43" i="49"/>
  <c r="Q42" i="49"/>
  <c r="O42" i="49"/>
  <c r="M42" i="49"/>
  <c r="K42" i="49"/>
  <c r="I42" i="49"/>
  <c r="H42" i="49"/>
  <c r="F42" i="49"/>
  <c r="D42" i="49"/>
  <c r="C42" i="49"/>
  <c r="B42" i="49"/>
  <c r="Q41" i="49"/>
  <c r="O41" i="49"/>
  <c r="M41" i="49"/>
  <c r="K41" i="49"/>
  <c r="I41" i="49"/>
  <c r="H41" i="49"/>
  <c r="F41" i="49"/>
  <c r="D41" i="49"/>
  <c r="C41" i="49"/>
  <c r="B41" i="49"/>
  <c r="Q40" i="49"/>
  <c r="O40" i="49"/>
  <c r="M40" i="49"/>
  <c r="K40" i="49"/>
  <c r="I40" i="49"/>
  <c r="H40" i="49"/>
  <c r="F40" i="49"/>
  <c r="D40" i="49"/>
  <c r="C40" i="49"/>
  <c r="B40" i="49"/>
  <c r="Q39" i="49"/>
  <c r="O39" i="49"/>
  <c r="M39" i="49"/>
  <c r="K39" i="49"/>
  <c r="I39" i="49"/>
  <c r="H39" i="49"/>
  <c r="F39" i="49"/>
  <c r="D39" i="49"/>
  <c r="C39" i="49"/>
  <c r="B39" i="49"/>
  <c r="Q38" i="49"/>
  <c r="O38" i="49"/>
  <c r="M38" i="49"/>
  <c r="K38" i="49"/>
  <c r="I38" i="49"/>
  <c r="H38" i="49"/>
  <c r="F38" i="49"/>
  <c r="D38" i="49"/>
  <c r="C38" i="49"/>
  <c r="B38" i="49"/>
  <c r="Q37" i="49"/>
  <c r="O37" i="49"/>
  <c r="M37" i="49"/>
  <c r="K37" i="49"/>
  <c r="I37" i="49"/>
  <c r="H37" i="49"/>
  <c r="F37" i="49"/>
  <c r="D37" i="49"/>
  <c r="C37" i="49"/>
  <c r="B37" i="49"/>
  <c r="Q36" i="49"/>
  <c r="O36" i="49"/>
  <c r="M36" i="49"/>
  <c r="K36" i="49"/>
  <c r="I36" i="49"/>
  <c r="H36" i="49"/>
  <c r="F36" i="49"/>
  <c r="D36" i="49"/>
  <c r="C36" i="49"/>
  <c r="B36" i="49"/>
  <c r="Q35" i="49"/>
  <c r="O35" i="49"/>
  <c r="M35" i="49"/>
  <c r="K35" i="49"/>
  <c r="I35" i="49"/>
  <c r="H35" i="49"/>
  <c r="F35" i="49"/>
  <c r="D35" i="49"/>
  <c r="C35" i="49"/>
  <c r="B35" i="49"/>
  <c r="Q34" i="49"/>
  <c r="O34" i="49"/>
  <c r="M34" i="49"/>
  <c r="K34" i="49"/>
  <c r="I34" i="49"/>
  <c r="H34" i="49"/>
  <c r="F34" i="49"/>
  <c r="D34" i="49"/>
  <c r="C34" i="49"/>
  <c r="B34" i="49"/>
  <c r="Q33" i="49"/>
  <c r="O33" i="49"/>
  <c r="M33" i="49"/>
  <c r="K33" i="49"/>
  <c r="I33" i="49"/>
  <c r="H33" i="49"/>
  <c r="F33" i="49"/>
  <c r="D33" i="49"/>
  <c r="C33" i="49"/>
  <c r="B33" i="49"/>
  <c r="B12" i="49"/>
  <c r="C12" i="49"/>
  <c r="D12" i="49"/>
  <c r="B13" i="49"/>
  <c r="C13" i="49"/>
  <c r="D13" i="49"/>
  <c r="B14" i="49"/>
  <c r="C14" i="49"/>
  <c r="D14" i="49"/>
  <c r="B15" i="49"/>
  <c r="C15" i="49"/>
  <c r="D15" i="49"/>
  <c r="B16" i="49"/>
  <c r="C16" i="49"/>
  <c r="D16" i="49"/>
  <c r="B17" i="49"/>
  <c r="C17" i="49"/>
  <c r="D17" i="49"/>
  <c r="B18" i="49"/>
  <c r="C18" i="49"/>
  <c r="D18" i="49"/>
  <c r="B19" i="49"/>
  <c r="C19" i="49"/>
  <c r="D19" i="49"/>
  <c r="B20" i="49"/>
  <c r="C20" i="49"/>
  <c r="D20" i="49"/>
  <c r="B21" i="49"/>
  <c r="C21" i="49"/>
  <c r="D21" i="49"/>
  <c r="B22" i="49"/>
  <c r="C22" i="49"/>
  <c r="D22" i="49"/>
  <c r="B23" i="49"/>
  <c r="C23" i="49"/>
  <c r="D23" i="49"/>
  <c r="B24" i="49"/>
  <c r="C24" i="49"/>
  <c r="D24" i="49"/>
  <c r="B25" i="49"/>
  <c r="C25" i="49"/>
  <c r="D25" i="49"/>
  <c r="B26" i="49"/>
  <c r="C26" i="49"/>
  <c r="D26" i="49"/>
  <c r="B27" i="49"/>
  <c r="C27" i="49"/>
  <c r="D27" i="49"/>
  <c r="B28" i="49"/>
  <c r="C28" i="49"/>
  <c r="D28" i="49"/>
  <c r="B29" i="49"/>
  <c r="C29" i="49"/>
  <c r="D29" i="49"/>
  <c r="B30" i="49"/>
  <c r="C30" i="49"/>
  <c r="D30" i="49"/>
  <c r="B31" i="49"/>
  <c r="C31" i="49"/>
  <c r="D31" i="49"/>
  <c r="D11" i="49"/>
  <c r="C11" i="49"/>
  <c r="B11" i="49"/>
  <c r="G31" i="49" l="1"/>
  <c r="M31" i="49"/>
  <c r="N31" i="49" s="1"/>
  <c r="H31" i="49"/>
  <c r="K31" i="49"/>
  <c r="L31" i="49" s="1"/>
  <c r="Q31" i="49"/>
  <c r="O31" i="49"/>
  <c r="I31" i="49"/>
  <c r="J31" i="49" s="1"/>
  <c r="K30" i="49"/>
  <c r="L30" i="49" s="1"/>
  <c r="Q30" i="49"/>
  <c r="G30" i="49"/>
  <c r="I30" i="49"/>
  <c r="J30" i="49" s="1"/>
  <c r="M30" i="49"/>
  <c r="N30" i="49" s="1"/>
  <c r="O30" i="49"/>
  <c r="H30" i="49"/>
  <c r="H29" i="49"/>
  <c r="Q29" i="49"/>
  <c r="I29" i="49"/>
  <c r="J29" i="49" s="1"/>
  <c r="G29" i="49"/>
  <c r="M29" i="49"/>
  <c r="N29" i="49" s="1"/>
  <c r="K29" i="49"/>
  <c r="L29" i="49" s="1"/>
  <c r="O29" i="49"/>
  <c r="Q28" i="49"/>
  <c r="G28" i="49"/>
  <c r="H28" i="49"/>
  <c r="I28" i="49"/>
  <c r="J28" i="49" s="1"/>
  <c r="K28" i="49"/>
  <c r="L28" i="49" s="1"/>
  <c r="M28" i="49"/>
  <c r="N28" i="49" s="1"/>
  <c r="O28" i="49"/>
  <c r="G27" i="49"/>
  <c r="O27" i="49"/>
  <c r="H27" i="49"/>
  <c r="I27" i="49"/>
  <c r="J27" i="49" s="1"/>
  <c r="K27" i="49"/>
  <c r="L27" i="49" s="1"/>
  <c r="M27" i="49"/>
  <c r="N27" i="49" s="1"/>
  <c r="Q27" i="49"/>
  <c r="I26" i="49"/>
  <c r="J26" i="49" s="1"/>
  <c r="M26" i="49"/>
  <c r="N26" i="49" s="1"/>
  <c r="Q26" i="49"/>
  <c r="G26" i="49"/>
  <c r="H26" i="49"/>
  <c r="K26" i="49"/>
  <c r="L26" i="49" s="1"/>
  <c r="O26" i="49"/>
  <c r="H25" i="49"/>
  <c r="Q25" i="49"/>
  <c r="I25" i="49"/>
  <c r="J25" i="49" s="1"/>
  <c r="K25" i="49"/>
  <c r="L25" i="49" s="1"/>
  <c r="M25" i="49"/>
  <c r="N25" i="49" s="1"/>
  <c r="O25" i="49"/>
  <c r="G25" i="49"/>
  <c r="Q24" i="49"/>
  <c r="G24" i="49"/>
  <c r="H24" i="49"/>
  <c r="O24" i="49"/>
  <c r="I24" i="49"/>
  <c r="J24" i="49" s="1"/>
  <c r="K24" i="49"/>
  <c r="L24" i="49" s="1"/>
  <c r="M24" i="49"/>
  <c r="N24" i="49" s="1"/>
  <c r="G23" i="49"/>
  <c r="M23" i="49"/>
  <c r="N23" i="49" s="1"/>
  <c r="H23" i="49"/>
  <c r="K23" i="49"/>
  <c r="L23" i="49" s="1"/>
  <c r="I23" i="49"/>
  <c r="J23" i="49" s="1"/>
  <c r="O23" i="49"/>
  <c r="Q23" i="49"/>
  <c r="I22" i="49"/>
  <c r="J22" i="49" s="1"/>
  <c r="K22" i="49"/>
  <c r="L22" i="49" s="1"/>
  <c r="Q22" i="49"/>
  <c r="G22" i="49"/>
  <c r="O22" i="49"/>
  <c r="H22" i="49"/>
  <c r="M22" i="49"/>
  <c r="N22" i="49" s="1"/>
  <c r="H21" i="49"/>
  <c r="Q21" i="49"/>
  <c r="I21" i="49"/>
  <c r="J21" i="49" s="1"/>
  <c r="O21" i="49"/>
  <c r="G21" i="49"/>
  <c r="K21" i="49"/>
  <c r="L21" i="49" s="1"/>
  <c r="M21" i="49"/>
  <c r="N21" i="49" s="1"/>
  <c r="Q20" i="49"/>
  <c r="G20" i="49"/>
  <c r="H20" i="49"/>
  <c r="I20" i="49"/>
  <c r="J20" i="49" s="1"/>
  <c r="K20" i="49"/>
  <c r="L20" i="49" s="1"/>
  <c r="M20" i="49"/>
  <c r="N20" i="49" s="1"/>
  <c r="O20" i="49"/>
  <c r="G19" i="49"/>
  <c r="O19" i="49"/>
  <c r="H19" i="49"/>
  <c r="K19" i="49"/>
  <c r="L19" i="49" s="1"/>
  <c r="Q19" i="49"/>
  <c r="I19" i="49"/>
  <c r="J19" i="49" s="1"/>
  <c r="M19" i="49"/>
  <c r="N19" i="49" s="1"/>
  <c r="I18" i="49"/>
  <c r="J18" i="49" s="1"/>
  <c r="M18" i="49"/>
  <c r="N18" i="49" s="1"/>
  <c r="Q18" i="49"/>
  <c r="G18" i="49"/>
  <c r="O18" i="49"/>
  <c r="H18" i="49"/>
  <c r="K18" i="49"/>
  <c r="L18" i="49" s="1"/>
  <c r="H17" i="49"/>
  <c r="Q17" i="49"/>
  <c r="I17" i="49"/>
  <c r="J17" i="49" s="1"/>
  <c r="K17" i="49"/>
  <c r="L17" i="49" s="1"/>
  <c r="M17" i="49"/>
  <c r="N17" i="49" s="1"/>
  <c r="O17" i="49"/>
  <c r="G17" i="49"/>
  <c r="Q16" i="49"/>
  <c r="G16" i="49"/>
  <c r="H16" i="49"/>
  <c r="O16" i="49"/>
  <c r="I16" i="49"/>
  <c r="J16" i="49" s="1"/>
  <c r="M16" i="49"/>
  <c r="N16" i="49" s="1"/>
  <c r="K16" i="49"/>
  <c r="L16" i="49" s="1"/>
  <c r="G15" i="49"/>
  <c r="H15" i="49"/>
  <c r="M15" i="49"/>
  <c r="N15" i="49" s="1"/>
  <c r="I15" i="49"/>
  <c r="J15" i="49" s="1"/>
  <c r="K15" i="49"/>
  <c r="L15" i="49" s="1"/>
  <c r="Q15" i="49"/>
  <c r="O15" i="49"/>
  <c r="G14" i="49"/>
  <c r="H14" i="49"/>
  <c r="Q14" i="49"/>
  <c r="I14" i="49"/>
  <c r="J14" i="49" s="1"/>
  <c r="M14" i="49"/>
  <c r="N14" i="49" s="1"/>
  <c r="K14" i="49"/>
  <c r="L14" i="49" s="1"/>
  <c r="O14" i="49"/>
  <c r="G13" i="49"/>
  <c r="Q13" i="49"/>
  <c r="H13" i="49"/>
  <c r="O13" i="49"/>
  <c r="I13" i="49"/>
  <c r="J13" i="49" s="1"/>
  <c r="K13" i="49"/>
  <c r="L13" i="49" s="1"/>
  <c r="M13" i="49"/>
  <c r="N13" i="49" s="1"/>
  <c r="Q12" i="49"/>
  <c r="G12" i="49"/>
  <c r="H12" i="49"/>
  <c r="I12" i="49"/>
  <c r="J12" i="49" s="1"/>
  <c r="O12" i="49"/>
  <c r="M12" i="49"/>
  <c r="N12" i="49" s="1"/>
  <c r="K12" i="49"/>
  <c r="L12" i="49" s="1"/>
  <c r="P13" i="49"/>
  <c r="N33" i="49"/>
  <c r="J34" i="49"/>
  <c r="N37" i="49"/>
  <c r="J38" i="49"/>
  <c r="N39" i="49"/>
  <c r="N45" i="49"/>
  <c r="G57" i="49"/>
  <c r="N57" i="49"/>
  <c r="J58" i="49"/>
  <c r="N59" i="49"/>
  <c r="J60" i="49"/>
  <c r="N61" i="49"/>
  <c r="J62" i="49"/>
  <c r="N63" i="49"/>
  <c r="J64" i="49"/>
  <c r="G67" i="49"/>
  <c r="N67" i="49"/>
  <c r="J68" i="49"/>
  <c r="J70" i="49"/>
  <c r="G71" i="49"/>
  <c r="N71" i="49"/>
  <c r="J72" i="49"/>
  <c r="J74" i="49"/>
  <c r="G75" i="49"/>
  <c r="N75" i="49"/>
  <c r="J76" i="49"/>
  <c r="N93" i="49"/>
  <c r="N95" i="49"/>
  <c r="P14" i="49"/>
  <c r="E31" i="49"/>
  <c r="L36" i="49"/>
  <c r="L44" i="49"/>
  <c r="L48" i="49"/>
  <c r="L52" i="49"/>
  <c r="L54" i="49"/>
  <c r="P28" i="49"/>
  <c r="P12" i="49"/>
  <c r="E14" i="49"/>
  <c r="L77" i="49"/>
  <c r="L79" i="49"/>
  <c r="L89" i="49"/>
  <c r="L93" i="49"/>
  <c r="P31" i="49"/>
  <c r="L62" i="49"/>
  <c r="P30" i="49"/>
  <c r="E25" i="49"/>
  <c r="E13" i="49"/>
  <c r="E30" i="49"/>
  <c r="L58" i="49"/>
  <c r="L72" i="49"/>
  <c r="E74" i="49"/>
  <c r="E22" i="49"/>
  <c r="E18" i="49"/>
  <c r="N34" i="49"/>
  <c r="J35" i="49"/>
  <c r="J45" i="49"/>
  <c r="G48" i="49"/>
  <c r="N50" i="49"/>
  <c r="J51" i="49"/>
  <c r="N52" i="49"/>
  <c r="J53" i="49"/>
  <c r="N54" i="49"/>
  <c r="N56" i="49"/>
  <c r="J57" i="49"/>
  <c r="G58" i="49"/>
  <c r="J59" i="49"/>
  <c r="J65" i="49"/>
  <c r="N66" i="49"/>
  <c r="J67" i="49"/>
  <c r="J69" i="49"/>
  <c r="N70" i="49"/>
  <c r="J71" i="49"/>
  <c r="N72" i="49"/>
  <c r="N74" i="49"/>
  <c r="J75" i="49"/>
  <c r="L94" i="49"/>
  <c r="P21" i="49"/>
  <c r="P15" i="49"/>
  <c r="L37" i="49"/>
  <c r="E17" i="49"/>
  <c r="E41" i="49"/>
  <c r="L41" i="49"/>
  <c r="P57" i="49"/>
  <c r="L59" i="49"/>
  <c r="E61" i="49"/>
  <c r="L65" i="49"/>
  <c r="J77" i="49"/>
  <c r="J36" i="49"/>
  <c r="N43" i="49"/>
  <c r="J44" i="49"/>
  <c r="N77" i="49"/>
  <c r="J78" i="49"/>
  <c r="G79" i="49"/>
  <c r="J82" i="49"/>
  <c r="G83" i="49"/>
  <c r="J86" i="49"/>
  <c r="J92" i="49"/>
  <c r="E47" i="49"/>
  <c r="L47" i="49"/>
  <c r="L49" i="49"/>
  <c r="L51" i="49"/>
  <c r="L53" i="49"/>
  <c r="E55" i="49"/>
  <c r="L55" i="49"/>
  <c r="N58" i="49"/>
  <c r="L60" i="49"/>
  <c r="P65" i="49"/>
  <c r="N76" i="49"/>
  <c r="E78" i="49"/>
  <c r="E86" i="49"/>
  <c r="L88" i="49"/>
  <c r="E90" i="49"/>
  <c r="L90" i="49"/>
  <c r="P20" i="49"/>
  <c r="E33" i="49"/>
  <c r="L33" i="49"/>
  <c r="N38" i="49"/>
  <c r="J39" i="49"/>
  <c r="N40" i="49"/>
  <c r="J41" i="49"/>
  <c r="N42" i="49"/>
  <c r="J43" i="49"/>
  <c r="J46" i="49"/>
  <c r="P47" i="49"/>
  <c r="N49" i="49"/>
  <c r="N51" i="49"/>
  <c r="J52" i="49"/>
  <c r="P53" i="49"/>
  <c r="N53" i="49"/>
  <c r="J54" i="49"/>
  <c r="N55" i="49"/>
  <c r="J56" i="49"/>
  <c r="G60" i="49"/>
  <c r="N62" i="49"/>
  <c r="L64" i="49"/>
  <c r="G78" i="49"/>
  <c r="J81" i="49"/>
  <c r="N82" i="49"/>
  <c r="J85" i="49"/>
  <c r="N86" i="49"/>
  <c r="J87" i="49"/>
  <c r="J89" i="49"/>
  <c r="N92" i="49"/>
  <c r="J93" i="49"/>
  <c r="P29" i="49"/>
  <c r="P26" i="49"/>
  <c r="E24" i="49"/>
  <c r="P19" i="49"/>
  <c r="P38" i="49"/>
  <c r="L56" i="49"/>
  <c r="P73" i="49"/>
  <c r="L75" i="49"/>
  <c r="G87" i="49"/>
  <c r="P89" i="49"/>
  <c r="P93" i="49"/>
  <c r="P27" i="49"/>
  <c r="E26" i="49"/>
  <c r="P23" i="49"/>
  <c r="J55" i="49"/>
  <c r="P58" i="49"/>
  <c r="E59" i="49"/>
  <c r="N60" i="49"/>
  <c r="J61" i="49"/>
  <c r="J66" i="49"/>
  <c r="J90" i="49"/>
  <c r="N91" i="49"/>
  <c r="P39" i="49"/>
  <c r="N41" i="49"/>
  <c r="P43" i="49"/>
  <c r="E45" i="49"/>
  <c r="L45" i="49"/>
  <c r="J47" i="49"/>
  <c r="L57" i="49"/>
  <c r="N78" i="49"/>
  <c r="J79" i="49"/>
  <c r="N80" i="49"/>
  <c r="E82" i="49"/>
  <c r="L66" i="49"/>
  <c r="N94" i="49"/>
  <c r="J95" i="49"/>
  <c r="G42" i="49"/>
  <c r="P42" i="49"/>
  <c r="P37" i="49"/>
  <c r="G37" i="49"/>
  <c r="P77" i="49"/>
  <c r="J80" i="49"/>
  <c r="G95" i="49"/>
  <c r="P18" i="49"/>
  <c r="J40" i="49"/>
  <c r="G61" i="49"/>
  <c r="E70" i="49"/>
  <c r="P16" i="49"/>
  <c r="J63" i="49"/>
  <c r="J42" i="49"/>
  <c r="N79" i="49"/>
  <c r="J49" i="49"/>
  <c r="G50" i="49"/>
  <c r="P50" i="49"/>
  <c r="G63" i="49"/>
  <c r="N83" i="49"/>
  <c r="J84" i="49"/>
  <c r="N90" i="49"/>
  <c r="P33" i="49"/>
  <c r="P36" i="49"/>
  <c r="E49" i="49"/>
  <c r="E51" i="49"/>
  <c r="P52" i="49"/>
  <c r="L61" i="49"/>
  <c r="L81" i="49"/>
  <c r="L86" i="49"/>
  <c r="N88" i="49"/>
  <c r="E94" i="49"/>
  <c r="E29" i="49"/>
  <c r="E27" i="49"/>
  <c r="P22" i="49"/>
  <c r="G35" i="49"/>
  <c r="P35" i="49"/>
  <c r="L35" i="49"/>
  <c r="N36" i="49"/>
  <c r="P40" i="49"/>
  <c r="G46" i="49"/>
  <c r="P46" i="49"/>
  <c r="N46" i="49"/>
  <c r="J48" i="49"/>
  <c r="P49" i="49"/>
  <c r="J50" i="49"/>
  <c r="P51" i="49"/>
  <c r="E54" i="49"/>
  <c r="E58" i="49"/>
  <c r="E66" i="49"/>
  <c r="P69" i="49"/>
  <c r="L69" i="49"/>
  <c r="N81" i="49"/>
  <c r="L85" i="49"/>
  <c r="N87" i="49"/>
  <c r="G93" i="49"/>
  <c r="G94" i="49"/>
  <c r="P97" i="49"/>
  <c r="P101" i="49"/>
  <c r="P105" i="49"/>
  <c r="P109" i="49"/>
  <c r="G91" i="49"/>
  <c r="P113" i="49"/>
  <c r="E19" i="49"/>
  <c r="P41" i="49"/>
  <c r="N47" i="49"/>
  <c r="G77" i="49"/>
  <c r="P81" i="49"/>
  <c r="P25" i="49"/>
  <c r="P24" i="49"/>
  <c r="P17" i="49"/>
  <c r="J33" i="49"/>
  <c r="P34" i="49"/>
  <c r="N35" i="49"/>
  <c r="J37" i="49"/>
  <c r="L39" i="49"/>
  <c r="E43" i="49"/>
  <c r="G44" i="49"/>
  <c r="P44" i="49"/>
  <c r="P45" i="49"/>
  <c r="P48" i="49"/>
  <c r="E50" i="49"/>
  <c r="L50" i="49"/>
  <c r="E53" i="49"/>
  <c r="G54" i="49"/>
  <c r="P54" i="49"/>
  <c r="P60" i="49"/>
  <c r="L73" i="49"/>
  <c r="L78" i="49"/>
  <c r="J83" i="49"/>
  <c r="P85" i="49"/>
  <c r="N85" i="49"/>
  <c r="J88" i="49"/>
  <c r="N89" i="49"/>
  <c r="J91" i="49"/>
  <c r="G113" i="49"/>
  <c r="E42" i="49"/>
  <c r="G62" i="49"/>
  <c r="P62" i="49"/>
  <c r="L63" i="49"/>
  <c r="L42" i="49"/>
  <c r="P64" i="49"/>
  <c r="G64" i="49"/>
  <c r="N65" i="49"/>
  <c r="N44" i="49"/>
  <c r="G70" i="49"/>
  <c r="P70" i="49"/>
  <c r="G49" i="49"/>
  <c r="P72" i="49"/>
  <c r="G72" i="49"/>
  <c r="G51" i="49"/>
  <c r="N84" i="49"/>
  <c r="G86" i="49"/>
  <c r="P86" i="49"/>
  <c r="G90" i="49"/>
  <c r="P90" i="49"/>
  <c r="L91" i="49"/>
  <c r="L70" i="49"/>
  <c r="J94" i="49"/>
  <c r="J73" i="49"/>
  <c r="L95" i="49"/>
  <c r="L74" i="49"/>
  <c r="G98" i="49"/>
  <c r="P98" i="49"/>
  <c r="G102" i="49"/>
  <c r="P102" i="49"/>
  <c r="L103" i="49"/>
  <c r="L82" i="49"/>
  <c r="G106" i="49"/>
  <c r="P106" i="49"/>
  <c r="E37" i="49"/>
  <c r="G66" i="49"/>
  <c r="P66" i="49"/>
  <c r="G45" i="49"/>
  <c r="P68" i="49"/>
  <c r="G68" i="49"/>
  <c r="N69" i="49"/>
  <c r="N48" i="49"/>
  <c r="E15" i="49"/>
  <c r="G41" i="49"/>
  <c r="N64" i="49"/>
  <c r="G74" i="49"/>
  <c r="P74" i="49"/>
  <c r="P76" i="49"/>
  <c r="G76" i="49"/>
  <c r="P80" i="49"/>
  <c r="G80" i="49"/>
  <c r="G114" i="49"/>
  <c r="P114" i="49"/>
  <c r="P112" i="49"/>
  <c r="G112" i="49"/>
  <c r="L46" i="49"/>
  <c r="N68" i="49"/>
  <c r="N73" i="49"/>
  <c r="G82" i="49"/>
  <c r="P82" i="49"/>
  <c r="P84" i="49"/>
  <c r="G84" i="49"/>
  <c r="P88" i="49"/>
  <c r="G88" i="49"/>
  <c r="P92" i="49"/>
  <c r="G92" i="49"/>
  <c r="P96" i="49"/>
  <c r="G96" i="49"/>
  <c r="P100" i="49"/>
  <c r="G100" i="49"/>
  <c r="P104" i="49"/>
  <c r="G104" i="49"/>
  <c r="P108" i="49"/>
  <c r="G108" i="49"/>
  <c r="E39" i="49"/>
  <c r="E34" i="49"/>
  <c r="E35" i="49"/>
  <c r="L40" i="49"/>
  <c r="G53" i="49"/>
  <c r="G65" i="49"/>
  <c r="G69" i="49"/>
  <c r="G73" i="49"/>
  <c r="G81" i="49"/>
  <c r="G85" i="49"/>
  <c r="G89" i="49"/>
  <c r="G97" i="49"/>
  <c r="G101" i="49"/>
  <c r="G105" i="49"/>
  <c r="P55" i="49"/>
  <c r="P56" i="49"/>
  <c r="E67" i="49"/>
  <c r="P67" i="49"/>
  <c r="E99" i="49"/>
  <c r="P99" i="49"/>
  <c r="E115" i="49"/>
  <c r="P115" i="49"/>
  <c r="E83" i="49"/>
  <c r="P83" i="49"/>
  <c r="E23" i="49"/>
  <c r="E21" i="49"/>
  <c r="G34" i="49"/>
  <c r="G36" i="49"/>
  <c r="E38" i="49"/>
  <c r="G39" i="49"/>
  <c r="G52" i="49"/>
  <c r="G55" i="49"/>
  <c r="P59" i="49"/>
  <c r="E71" i="49"/>
  <c r="P71" i="49"/>
  <c r="L76" i="49"/>
  <c r="E87" i="49"/>
  <c r="P87" i="49"/>
  <c r="L92" i="49"/>
  <c r="E103" i="49"/>
  <c r="P103" i="49"/>
  <c r="L34" i="49"/>
  <c r="G38" i="49"/>
  <c r="G40" i="49"/>
  <c r="G43" i="49"/>
  <c r="L43" i="49"/>
  <c r="G56" i="49"/>
  <c r="G59" i="49"/>
  <c r="E63" i="49"/>
  <c r="P63" i="49"/>
  <c r="L67" i="49"/>
  <c r="E75" i="49"/>
  <c r="P75" i="49"/>
  <c r="L80" i="49"/>
  <c r="L83" i="49"/>
  <c r="E91" i="49"/>
  <c r="P91" i="49"/>
  <c r="E107" i="49"/>
  <c r="P107" i="49"/>
  <c r="E28" i="49"/>
  <c r="E20" i="49"/>
  <c r="E16" i="49"/>
  <c r="E12" i="49"/>
  <c r="G33" i="49"/>
  <c r="L38" i="49"/>
  <c r="E46" i="49"/>
  <c r="G47" i="49"/>
  <c r="E57" i="49"/>
  <c r="P61" i="49"/>
  <c r="E62" i="49"/>
  <c r="L68" i="49"/>
  <c r="L71" i="49"/>
  <c r="P78" i="49"/>
  <c r="E79" i="49"/>
  <c r="P79" i="49"/>
  <c r="L84" i="49"/>
  <c r="L87" i="49"/>
  <c r="P94" i="49"/>
  <c r="E95" i="49"/>
  <c r="P95" i="49"/>
  <c r="P110" i="49"/>
  <c r="E111" i="49"/>
  <c r="P111" i="49"/>
  <c r="E65" i="49"/>
  <c r="E69" i="49"/>
  <c r="E73" i="49"/>
  <c r="E77" i="49"/>
  <c r="E81" i="49"/>
  <c r="E85" i="49"/>
  <c r="E89" i="49"/>
  <c r="E93" i="49"/>
  <c r="E36" i="49"/>
  <c r="E40" i="49"/>
  <c r="E44" i="49"/>
  <c r="E48" i="49"/>
  <c r="E52" i="49"/>
  <c r="E56" i="49"/>
  <c r="E60" i="49"/>
  <c r="E64" i="49"/>
  <c r="E68" i="49"/>
  <c r="E72" i="49"/>
  <c r="E76" i="49"/>
  <c r="E80" i="49"/>
  <c r="E84" i="49"/>
  <c r="E88" i="49"/>
  <c r="E92" i="49"/>
  <c r="E116" i="49"/>
  <c r="P116" i="49"/>
  <c r="B99" i="50" l="1"/>
  <c r="C99" i="50"/>
  <c r="E99" i="50"/>
  <c r="G99" i="50"/>
  <c r="I99" i="50"/>
  <c r="K99" i="50"/>
  <c r="M99" i="50"/>
  <c r="O99" i="50"/>
  <c r="Q99" i="50"/>
  <c r="R99" i="50"/>
  <c r="S99" i="50"/>
  <c r="T99" i="50"/>
  <c r="B100" i="50"/>
  <c r="C100" i="50"/>
  <c r="E100" i="50"/>
  <c r="G100" i="50"/>
  <c r="I100" i="50"/>
  <c r="K100" i="50"/>
  <c r="M100" i="50"/>
  <c r="O100" i="50"/>
  <c r="Q100" i="50"/>
  <c r="R100" i="50"/>
  <c r="S100" i="50"/>
  <c r="T100" i="50"/>
  <c r="B101" i="50"/>
  <c r="C101" i="50"/>
  <c r="E101" i="50"/>
  <c r="G101" i="50"/>
  <c r="I101" i="50"/>
  <c r="K101" i="50"/>
  <c r="M101" i="50"/>
  <c r="O101" i="50"/>
  <c r="Q101" i="50"/>
  <c r="R101" i="50"/>
  <c r="S101" i="50"/>
  <c r="T101" i="50"/>
  <c r="B102" i="50"/>
  <c r="C102" i="50"/>
  <c r="E102" i="50"/>
  <c r="G102" i="50"/>
  <c r="I102" i="50"/>
  <c r="K102" i="50"/>
  <c r="M102" i="50"/>
  <c r="O102" i="50"/>
  <c r="Q102" i="50"/>
  <c r="R102" i="50"/>
  <c r="S102" i="50"/>
  <c r="T102" i="50"/>
  <c r="B103" i="50"/>
  <c r="C103" i="50"/>
  <c r="E103" i="50"/>
  <c r="G103" i="50"/>
  <c r="I103" i="50"/>
  <c r="K103" i="50"/>
  <c r="M103" i="50"/>
  <c r="O103" i="50"/>
  <c r="Q103" i="50"/>
  <c r="R103" i="50"/>
  <c r="S103" i="50"/>
  <c r="T103" i="50"/>
  <c r="B104" i="50"/>
  <c r="C104" i="50"/>
  <c r="E104" i="50"/>
  <c r="G104" i="50"/>
  <c r="I104" i="50"/>
  <c r="K104" i="50"/>
  <c r="M104" i="50"/>
  <c r="O104" i="50"/>
  <c r="Q104" i="50"/>
  <c r="R104" i="50"/>
  <c r="S104" i="50"/>
  <c r="T104" i="50"/>
  <c r="B105" i="50"/>
  <c r="C105" i="50"/>
  <c r="E105" i="50"/>
  <c r="G105" i="50"/>
  <c r="I105" i="50"/>
  <c r="K105" i="50"/>
  <c r="M105" i="50"/>
  <c r="O105" i="50"/>
  <c r="Q105" i="50"/>
  <c r="R105" i="50"/>
  <c r="S105" i="50"/>
  <c r="T105" i="50"/>
  <c r="B106" i="50"/>
  <c r="C106" i="50"/>
  <c r="E106" i="50"/>
  <c r="G106" i="50"/>
  <c r="I106" i="50"/>
  <c r="K106" i="50"/>
  <c r="M106" i="50"/>
  <c r="O106" i="50"/>
  <c r="Q106" i="50"/>
  <c r="R106" i="50"/>
  <c r="S106" i="50"/>
  <c r="T106" i="50"/>
  <c r="B107" i="50"/>
  <c r="C107" i="50"/>
  <c r="E107" i="50"/>
  <c r="G107" i="50"/>
  <c r="I107" i="50"/>
  <c r="K107" i="50"/>
  <c r="M107" i="50"/>
  <c r="O107" i="50"/>
  <c r="Q107" i="50"/>
  <c r="R107" i="50"/>
  <c r="S107" i="50"/>
  <c r="T107" i="50"/>
  <c r="B108" i="50"/>
  <c r="C108" i="50"/>
  <c r="E108" i="50"/>
  <c r="G108" i="50"/>
  <c r="I108" i="50"/>
  <c r="K108" i="50"/>
  <c r="M108" i="50"/>
  <c r="O108" i="50"/>
  <c r="Q108" i="50"/>
  <c r="R108" i="50"/>
  <c r="S108" i="50"/>
  <c r="T108" i="50"/>
  <c r="B109" i="50"/>
  <c r="C109" i="50"/>
  <c r="E109" i="50"/>
  <c r="G109" i="50"/>
  <c r="I109" i="50"/>
  <c r="K109" i="50"/>
  <c r="M109" i="50"/>
  <c r="O109" i="50"/>
  <c r="Q109" i="50"/>
  <c r="R109" i="50"/>
  <c r="S109" i="50"/>
  <c r="T109" i="50"/>
  <c r="B110" i="50"/>
  <c r="C110" i="50"/>
  <c r="E110" i="50"/>
  <c r="G110" i="50"/>
  <c r="I110" i="50"/>
  <c r="K110" i="50"/>
  <c r="M110" i="50"/>
  <c r="O110" i="50"/>
  <c r="Q110" i="50"/>
  <c r="R110" i="50"/>
  <c r="S110" i="50"/>
  <c r="T110" i="50"/>
  <c r="B111" i="50"/>
  <c r="C111" i="50"/>
  <c r="E111" i="50"/>
  <c r="G111" i="50"/>
  <c r="I111" i="50"/>
  <c r="K111" i="50"/>
  <c r="M111" i="50"/>
  <c r="O111" i="50"/>
  <c r="Q111" i="50"/>
  <c r="R111" i="50"/>
  <c r="S111" i="50"/>
  <c r="T111" i="50"/>
  <c r="B71" i="50"/>
  <c r="C71" i="50"/>
  <c r="E71" i="50"/>
  <c r="G71" i="50"/>
  <c r="I71" i="50"/>
  <c r="K71" i="50"/>
  <c r="M71" i="50"/>
  <c r="O71" i="50"/>
  <c r="Q71" i="50"/>
  <c r="R71" i="50"/>
  <c r="S71" i="50"/>
  <c r="T71" i="50"/>
  <c r="B72" i="50"/>
  <c r="C72" i="50"/>
  <c r="E72" i="50"/>
  <c r="G72" i="50"/>
  <c r="I72" i="50"/>
  <c r="K72" i="50"/>
  <c r="M72" i="50"/>
  <c r="O72" i="50"/>
  <c r="Q72" i="50"/>
  <c r="R72" i="50"/>
  <c r="S72" i="50"/>
  <c r="T72" i="50"/>
  <c r="B73" i="50"/>
  <c r="C73" i="50"/>
  <c r="E73" i="50"/>
  <c r="G73" i="50"/>
  <c r="I73" i="50"/>
  <c r="K73" i="50"/>
  <c r="M73" i="50"/>
  <c r="O73" i="50"/>
  <c r="Q73" i="50"/>
  <c r="R73" i="50"/>
  <c r="S73" i="50"/>
  <c r="T73" i="50"/>
  <c r="B74" i="50"/>
  <c r="C74" i="50"/>
  <c r="E74" i="50"/>
  <c r="G74" i="50"/>
  <c r="I74" i="50"/>
  <c r="K74" i="50"/>
  <c r="M74" i="50"/>
  <c r="O74" i="50"/>
  <c r="Q74" i="50"/>
  <c r="R74" i="50"/>
  <c r="S74" i="50"/>
  <c r="T74" i="50"/>
  <c r="B75" i="50"/>
  <c r="C75" i="50"/>
  <c r="E75" i="50"/>
  <c r="G75" i="50"/>
  <c r="I75" i="50"/>
  <c r="K75" i="50"/>
  <c r="M75" i="50"/>
  <c r="O75" i="50"/>
  <c r="Q75" i="50"/>
  <c r="R75" i="50"/>
  <c r="S75" i="50"/>
  <c r="T75" i="50"/>
  <c r="U74" i="50" l="1"/>
  <c r="U106" i="50"/>
  <c r="U104" i="50"/>
  <c r="U72" i="50"/>
  <c r="U110" i="50"/>
  <c r="U102" i="50"/>
  <c r="U100" i="50"/>
  <c r="U71" i="50"/>
  <c r="U108" i="50"/>
  <c r="U75" i="50"/>
  <c r="U103" i="50"/>
  <c r="U107" i="50"/>
  <c r="U101" i="50"/>
  <c r="U105" i="50"/>
  <c r="U99" i="50"/>
  <c r="U109" i="50"/>
  <c r="U73" i="50"/>
  <c r="U111" i="50"/>
  <c r="B14" i="2"/>
  <c r="U14" i="2" s="1"/>
  <c r="F14" i="2"/>
  <c r="V14" i="2"/>
  <c r="I14" i="2"/>
  <c r="J14" i="2"/>
  <c r="K15" i="2" s="1"/>
  <c r="C15" i="2" l="1"/>
  <c r="P15" i="2" s="1"/>
  <c r="Q16" i="2" s="1"/>
  <c r="E15" i="2"/>
  <c r="G14" i="2"/>
  <c r="N14" i="2"/>
  <c r="M14" i="2"/>
  <c r="L14" i="2"/>
  <c r="R33" i="50"/>
  <c r="R32" i="50"/>
  <c r="R31" i="50"/>
  <c r="R30" i="50"/>
  <c r="R29" i="50"/>
  <c r="R28" i="50"/>
  <c r="R27" i="50"/>
  <c r="R26" i="50"/>
  <c r="R25" i="50"/>
  <c r="R24" i="50"/>
  <c r="R23" i="50"/>
  <c r="R22" i="50"/>
  <c r="R21" i="50"/>
  <c r="R20" i="50"/>
  <c r="R19" i="50"/>
  <c r="R18" i="50"/>
  <c r="R17" i="50"/>
  <c r="R16" i="50"/>
  <c r="R15" i="50"/>
  <c r="R14" i="50"/>
  <c r="R13" i="50"/>
  <c r="R12" i="50"/>
  <c r="R11" i="50"/>
  <c r="Q18" i="48"/>
  <c r="Q17" i="48"/>
  <c r="Q16" i="48"/>
  <c r="Q15" i="48"/>
  <c r="P18" i="48"/>
  <c r="P17" i="48"/>
  <c r="P16" i="48"/>
  <c r="P15" i="48"/>
  <c r="J48" i="47"/>
  <c r="J44" i="47"/>
  <c r="J39" i="47"/>
  <c r="J38" i="47"/>
  <c r="J34" i="47"/>
  <c r="J33" i="47"/>
  <c r="J18" i="47"/>
  <c r="J10" i="47"/>
  <c r="I152" i="50"/>
  <c r="I151" i="50"/>
  <c r="I150" i="50"/>
  <c r="I149" i="50"/>
  <c r="I148" i="50"/>
  <c r="I147" i="50"/>
  <c r="I146" i="50"/>
  <c r="I145" i="50"/>
  <c r="I144" i="50"/>
  <c r="I143" i="50"/>
  <c r="I142" i="50"/>
  <c r="I141" i="50"/>
  <c r="I140" i="50"/>
  <c r="I139" i="50"/>
  <c r="I138" i="50"/>
  <c r="I137" i="50"/>
  <c r="I136" i="50"/>
  <c r="I135" i="50"/>
  <c r="I117" i="50"/>
  <c r="I81" i="50"/>
  <c r="I70" i="50"/>
  <c r="I69" i="50"/>
  <c r="I68" i="50"/>
  <c r="I67" i="50"/>
  <c r="I66" i="50"/>
  <c r="I65" i="50"/>
  <c r="I64" i="50"/>
  <c r="I63" i="50"/>
  <c r="I62" i="50"/>
  <c r="I61" i="50"/>
  <c r="I60" i="50"/>
  <c r="I59" i="50"/>
  <c r="I58" i="50"/>
  <c r="I57" i="50"/>
  <c r="I56" i="50"/>
  <c r="I55" i="50"/>
  <c r="I54" i="50"/>
  <c r="I53" i="50"/>
  <c r="I52" i="50"/>
  <c r="I51" i="50"/>
  <c r="I50" i="50"/>
  <c r="I49" i="50"/>
  <c r="I48" i="50"/>
  <c r="I47" i="50"/>
  <c r="I46" i="50"/>
  <c r="I45" i="50"/>
  <c r="I44" i="50"/>
  <c r="I43" i="50"/>
  <c r="I42" i="50"/>
  <c r="I41" i="50"/>
  <c r="I40" i="50"/>
  <c r="I39" i="50"/>
  <c r="I38" i="50"/>
  <c r="I37" i="50"/>
  <c r="I36" i="50"/>
  <c r="I35" i="50"/>
  <c r="I33" i="50"/>
  <c r="I32" i="50"/>
  <c r="I31" i="50"/>
  <c r="I30" i="50"/>
  <c r="I29" i="50"/>
  <c r="I28" i="50"/>
  <c r="I27" i="50"/>
  <c r="I26" i="50"/>
  <c r="I25" i="50"/>
  <c r="I24" i="50"/>
  <c r="I23" i="50"/>
  <c r="I22" i="50"/>
  <c r="I21" i="50"/>
  <c r="I20" i="50"/>
  <c r="I19" i="50"/>
  <c r="I18" i="50"/>
  <c r="I17" i="50"/>
  <c r="I16" i="50"/>
  <c r="I15" i="50"/>
  <c r="I14" i="50"/>
  <c r="I13" i="50"/>
  <c r="I12" i="50"/>
  <c r="I11" i="50"/>
  <c r="J55" i="48"/>
  <c r="J54" i="48"/>
  <c r="J53" i="48"/>
  <c r="J52" i="48"/>
  <c r="J51" i="48"/>
  <c r="J50" i="48"/>
  <c r="J49" i="48"/>
  <c r="J48" i="48"/>
  <c r="J47" i="48"/>
  <c r="J46" i="48"/>
  <c r="J45" i="48"/>
  <c r="J44" i="48"/>
  <c r="J43" i="48"/>
  <c r="J42" i="48"/>
  <c r="J41" i="48"/>
  <c r="J40" i="48"/>
  <c r="J39" i="48"/>
  <c r="J38" i="48"/>
  <c r="J37" i="48"/>
  <c r="J36" i="48"/>
  <c r="J35" i="48"/>
  <c r="J34" i="48"/>
  <c r="J33" i="48"/>
  <c r="J32" i="48"/>
  <c r="J31" i="48"/>
  <c r="J30" i="48"/>
  <c r="J29" i="48"/>
  <c r="J28" i="48"/>
  <c r="J26" i="48"/>
  <c r="J25" i="48"/>
  <c r="J24" i="48"/>
  <c r="J23" i="48"/>
  <c r="J22" i="48"/>
  <c r="K14" i="48" s="1"/>
  <c r="J21" i="48"/>
  <c r="K13" i="48" s="1"/>
  <c r="J20" i="48"/>
  <c r="K12" i="48" s="1"/>
  <c r="J18" i="48"/>
  <c r="J17" i="48"/>
  <c r="J16" i="48"/>
  <c r="J15" i="48"/>
  <c r="K31" i="46"/>
  <c r="L11" i="46" s="1"/>
  <c r="L49" i="45"/>
  <c r="L48" i="45"/>
  <c r="L47" i="45"/>
  <c r="L46" i="45"/>
  <c r="L45" i="45"/>
  <c r="L44" i="45"/>
  <c r="L43" i="45"/>
  <c r="L42" i="45"/>
  <c r="L41" i="45"/>
  <c r="L40" i="45"/>
  <c r="L39" i="45"/>
  <c r="L38" i="45"/>
  <c r="L37" i="45"/>
  <c r="L36" i="45"/>
  <c r="L35" i="45"/>
  <c r="L34" i="45"/>
  <c r="L33" i="45"/>
  <c r="L32" i="45"/>
  <c r="L31" i="45"/>
  <c r="L30" i="45"/>
  <c r="L29" i="45"/>
  <c r="L28" i="45"/>
  <c r="L27" i="45"/>
  <c r="L26" i="45"/>
  <c r="L24" i="45"/>
  <c r="L23" i="45"/>
  <c r="L22" i="45"/>
  <c r="L21" i="45"/>
  <c r="L20" i="45"/>
  <c r="L19" i="45"/>
  <c r="L17" i="45"/>
  <c r="L16" i="45"/>
  <c r="L15" i="45"/>
  <c r="L14" i="45"/>
  <c r="L13" i="45"/>
  <c r="L12" i="45"/>
  <c r="K39" i="6"/>
  <c r="K38" i="6"/>
  <c r="K37" i="6"/>
  <c r="K36" i="6"/>
  <c r="K34" i="6"/>
  <c r="K33" i="6"/>
  <c r="K32" i="6"/>
  <c r="K31" i="6"/>
  <c r="K29" i="6"/>
  <c r="K28" i="6"/>
  <c r="K27" i="6"/>
  <c r="K26" i="6"/>
  <c r="K24" i="6"/>
  <c r="K23" i="6"/>
  <c r="K22" i="6"/>
  <c r="K21" i="6"/>
  <c r="K19" i="6"/>
  <c r="K18" i="6"/>
  <c r="K17" i="6"/>
  <c r="K16" i="6"/>
  <c r="K14" i="6"/>
  <c r="K13" i="6"/>
  <c r="K12" i="6"/>
  <c r="K11" i="6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1" i="1"/>
  <c r="H60" i="1"/>
  <c r="H30" i="1"/>
  <c r="H29" i="1"/>
  <c r="H28" i="1"/>
  <c r="H27" i="1"/>
  <c r="H26" i="1"/>
  <c r="H25" i="1"/>
  <c r="H24" i="1"/>
  <c r="H23" i="1"/>
  <c r="H22" i="1"/>
  <c r="H21" i="1"/>
  <c r="J86" i="35"/>
  <c r="J85" i="35"/>
  <c r="J84" i="35"/>
  <c r="J83" i="35"/>
  <c r="J82" i="35"/>
  <c r="J81" i="35"/>
  <c r="J80" i="35"/>
  <c r="J79" i="35"/>
  <c r="J78" i="35"/>
  <c r="J77" i="35"/>
  <c r="J76" i="35"/>
  <c r="J75" i="35"/>
  <c r="J73" i="35"/>
  <c r="J72" i="35"/>
  <c r="J71" i="35"/>
  <c r="J70" i="35"/>
  <c r="J69" i="35"/>
  <c r="J68" i="35"/>
  <c r="J67" i="35"/>
  <c r="J66" i="35"/>
  <c r="J65" i="35"/>
  <c r="J64" i="35"/>
  <c r="J63" i="35"/>
  <c r="J62" i="35"/>
  <c r="J60" i="35"/>
  <c r="J59" i="35"/>
  <c r="J58" i="35"/>
  <c r="J57" i="35"/>
  <c r="J56" i="35"/>
  <c r="J55" i="35"/>
  <c r="J54" i="35"/>
  <c r="J53" i="35"/>
  <c r="J52" i="35"/>
  <c r="J51" i="35"/>
  <c r="J50" i="35"/>
  <c r="J49" i="35"/>
  <c r="J47" i="35"/>
  <c r="J46" i="35"/>
  <c r="J45" i="35"/>
  <c r="J44" i="35"/>
  <c r="J43" i="35"/>
  <c r="J42" i="35"/>
  <c r="J41" i="35"/>
  <c r="J40" i="35"/>
  <c r="J39" i="35"/>
  <c r="J38" i="35"/>
  <c r="J37" i="35"/>
  <c r="J36" i="35"/>
  <c r="J34" i="35"/>
  <c r="J33" i="35"/>
  <c r="J32" i="35"/>
  <c r="J31" i="35"/>
  <c r="J30" i="35"/>
  <c r="J29" i="35"/>
  <c r="J28" i="35"/>
  <c r="J27" i="35"/>
  <c r="J26" i="35"/>
  <c r="J25" i="35"/>
  <c r="J24" i="35"/>
  <c r="J23" i="35"/>
  <c r="L48" i="47"/>
  <c r="L44" i="47"/>
  <c r="L39" i="47"/>
  <c r="L38" i="47"/>
  <c r="L34" i="47"/>
  <c r="L33" i="47"/>
  <c r="L18" i="47"/>
  <c r="L10" i="47"/>
  <c r="K152" i="50"/>
  <c r="K151" i="50"/>
  <c r="K150" i="50"/>
  <c r="K149" i="50"/>
  <c r="K148" i="50"/>
  <c r="K147" i="50"/>
  <c r="K146" i="50"/>
  <c r="K145" i="50"/>
  <c r="K144" i="50"/>
  <c r="K143" i="50"/>
  <c r="K142" i="50"/>
  <c r="K141" i="50"/>
  <c r="K140" i="50"/>
  <c r="K139" i="50"/>
  <c r="K138" i="50"/>
  <c r="K137" i="50"/>
  <c r="K136" i="50"/>
  <c r="K135" i="50"/>
  <c r="K117" i="50"/>
  <c r="K81" i="50"/>
  <c r="K70" i="50"/>
  <c r="K69" i="50"/>
  <c r="K68" i="50"/>
  <c r="K67" i="50"/>
  <c r="K66" i="50"/>
  <c r="K65" i="50"/>
  <c r="K64" i="50"/>
  <c r="K63" i="50"/>
  <c r="K62" i="50"/>
  <c r="K61" i="50"/>
  <c r="K60" i="50"/>
  <c r="K59" i="50"/>
  <c r="K58" i="50"/>
  <c r="K57" i="50"/>
  <c r="K56" i="50"/>
  <c r="K55" i="50"/>
  <c r="K54" i="50"/>
  <c r="K53" i="50"/>
  <c r="K52" i="50"/>
  <c r="K51" i="50"/>
  <c r="K50" i="50"/>
  <c r="K49" i="50"/>
  <c r="K48" i="50"/>
  <c r="K47" i="50"/>
  <c r="K46" i="50"/>
  <c r="K45" i="50"/>
  <c r="K44" i="50"/>
  <c r="K43" i="50"/>
  <c r="K42" i="50"/>
  <c r="K41" i="50"/>
  <c r="K40" i="50"/>
  <c r="K39" i="50"/>
  <c r="K38" i="50"/>
  <c r="K37" i="50"/>
  <c r="K36" i="50"/>
  <c r="K35" i="50"/>
  <c r="K33" i="50"/>
  <c r="K32" i="50"/>
  <c r="K31" i="50"/>
  <c r="K30" i="50"/>
  <c r="K29" i="50"/>
  <c r="K28" i="50"/>
  <c r="K27" i="50"/>
  <c r="K26" i="50"/>
  <c r="K25" i="50"/>
  <c r="K24" i="50"/>
  <c r="K23" i="50"/>
  <c r="K22" i="50"/>
  <c r="K21" i="50"/>
  <c r="K20" i="50"/>
  <c r="K19" i="50"/>
  <c r="K18" i="50"/>
  <c r="K17" i="50"/>
  <c r="K16" i="50"/>
  <c r="K15" i="50"/>
  <c r="K14" i="50"/>
  <c r="K13" i="50"/>
  <c r="K12" i="50"/>
  <c r="K11" i="50"/>
  <c r="L55" i="48"/>
  <c r="L54" i="48"/>
  <c r="L53" i="48"/>
  <c r="L52" i="48"/>
  <c r="L51" i="48"/>
  <c r="L50" i="48"/>
  <c r="L49" i="48"/>
  <c r="L48" i="48"/>
  <c r="L47" i="48"/>
  <c r="L46" i="48"/>
  <c r="L45" i="48"/>
  <c r="L44" i="48"/>
  <c r="L43" i="48"/>
  <c r="L42" i="48"/>
  <c r="L41" i="48"/>
  <c r="L40" i="48"/>
  <c r="L39" i="48"/>
  <c r="L38" i="48"/>
  <c r="L37" i="48"/>
  <c r="L36" i="48"/>
  <c r="L35" i="48"/>
  <c r="L34" i="48"/>
  <c r="L33" i="48"/>
  <c r="L32" i="48"/>
  <c r="L31" i="48"/>
  <c r="L30" i="48"/>
  <c r="L29" i="48"/>
  <c r="L28" i="48"/>
  <c r="L26" i="48"/>
  <c r="L25" i="48"/>
  <c r="L24" i="48"/>
  <c r="L23" i="48"/>
  <c r="L22" i="48"/>
  <c r="L21" i="48"/>
  <c r="L20" i="48"/>
  <c r="L18" i="48"/>
  <c r="L17" i="48"/>
  <c r="L16" i="48"/>
  <c r="L15" i="48"/>
  <c r="N31" i="46"/>
  <c r="O11" i="46" s="1"/>
  <c r="N49" i="45"/>
  <c r="N48" i="45"/>
  <c r="N47" i="45"/>
  <c r="N46" i="45"/>
  <c r="N45" i="45"/>
  <c r="N44" i="45"/>
  <c r="N43" i="45"/>
  <c r="N42" i="45"/>
  <c r="N41" i="45"/>
  <c r="N40" i="45"/>
  <c r="N39" i="45"/>
  <c r="N38" i="45"/>
  <c r="N37" i="45"/>
  <c r="N36" i="45"/>
  <c r="N35" i="45"/>
  <c r="N34" i="45"/>
  <c r="N33" i="45"/>
  <c r="N32" i="45"/>
  <c r="N31" i="45"/>
  <c r="N30" i="45"/>
  <c r="N29" i="45"/>
  <c r="N28" i="45"/>
  <c r="N27" i="45"/>
  <c r="N26" i="45"/>
  <c r="N24" i="45"/>
  <c r="N23" i="45"/>
  <c r="N22" i="45"/>
  <c r="N21" i="45"/>
  <c r="N20" i="45"/>
  <c r="N19" i="45"/>
  <c r="N17" i="45"/>
  <c r="N16" i="45"/>
  <c r="N15" i="45"/>
  <c r="N14" i="45"/>
  <c r="N13" i="45"/>
  <c r="N12" i="45"/>
  <c r="M39" i="6"/>
  <c r="M38" i="6"/>
  <c r="M37" i="6"/>
  <c r="M36" i="6"/>
  <c r="M34" i="6"/>
  <c r="M33" i="6"/>
  <c r="M32" i="6"/>
  <c r="M31" i="6"/>
  <c r="M29" i="6"/>
  <c r="M28" i="6"/>
  <c r="M27" i="6"/>
  <c r="M26" i="6"/>
  <c r="M24" i="6"/>
  <c r="M23" i="6"/>
  <c r="M22" i="6"/>
  <c r="M21" i="6"/>
  <c r="M19" i="6"/>
  <c r="M18" i="6"/>
  <c r="M17" i="6"/>
  <c r="M16" i="6"/>
  <c r="M14" i="6"/>
  <c r="M13" i="6"/>
  <c r="M12" i="6"/>
  <c r="M11" i="6"/>
  <c r="L86" i="35"/>
  <c r="L85" i="35"/>
  <c r="L84" i="35"/>
  <c r="L83" i="35"/>
  <c r="L82" i="35"/>
  <c r="L81" i="35"/>
  <c r="L80" i="35"/>
  <c r="L79" i="35"/>
  <c r="L78" i="35"/>
  <c r="L77" i="35"/>
  <c r="L76" i="35"/>
  <c r="L75" i="35"/>
  <c r="L73" i="35"/>
  <c r="L72" i="35"/>
  <c r="L71" i="35"/>
  <c r="L70" i="35"/>
  <c r="L69" i="35"/>
  <c r="L68" i="35"/>
  <c r="L67" i="35"/>
  <c r="L66" i="35"/>
  <c r="L65" i="35"/>
  <c r="L64" i="35"/>
  <c r="L63" i="35"/>
  <c r="L62" i="35"/>
  <c r="L60" i="35"/>
  <c r="L59" i="35"/>
  <c r="L58" i="35"/>
  <c r="L57" i="35"/>
  <c r="L56" i="35"/>
  <c r="L55" i="35"/>
  <c r="L54" i="35"/>
  <c r="L53" i="35"/>
  <c r="L52" i="35"/>
  <c r="L51" i="35"/>
  <c r="L50" i="35"/>
  <c r="L49" i="35"/>
  <c r="L47" i="35"/>
  <c r="L46" i="35"/>
  <c r="L45" i="35"/>
  <c r="L44" i="35"/>
  <c r="L43" i="35"/>
  <c r="L42" i="35"/>
  <c r="L41" i="35"/>
  <c r="L40" i="35"/>
  <c r="L39" i="35"/>
  <c r="L38" i="35"/>
  <c r="L37" i="35"/>
  <c r="L36" i="35"/>
  <c r="L34" i="35"/>
  <c r="L33" i="35"/>
  <c r="L32" i="35"/>
  <c r="L31" i="35"/>
  <c r="L30" i="35"/>
  <c r="L29" i="35"/>
  <c r="L28" i="35"/>
  <c r="L27" i="35"/>
  <c r="L26" i="35"/>
  <c r="L25" i="35"/>
  <c r="L24" i="35"/>
  <c r="L23" i="35"/>
  <c r="O63" i="44"/>
  <c r="O62" i="44"/>
  <c r="O61" i="44"/>
  <c r="O60" i="44"/>
  <c r="O59" i="44"/>
  <c r="O58" i="44"/>
  <c r="O57" i="44"/>
  <c r="O56" i="44"/>
  <c r="O54" i="44"/>
  <c r="O53" i="44"/>
  <c r="O52" i="44"/>
  <c r="O51" i="44"/>
  <c r="O50" i="44"/>
  <c r="O49" i="44"/>
  <c r="O48" i="44"/>
  <c r="O47" i="44"/>
  <c r="O45" i="44"/>
  <c r="O44" i="44"/>
  <c r="O43" i="44"/>
  <c r="O42" i="44"/>
  <c r="O41" i="44"/>
  <c r="O40" i="44"/>
  <c r="O39" i="44"/>
  <c r="O38" i="44"/>
  <c r="O36" i="44"/>
  <c r="O35" i="44"/>
  <c r="O34" i="44"/>
  <c r="O33" i="44"/>
  <c r="O32" i="44"/>
  <c r="O31" i="44"/>
  <c r="O30" i="44"/>
  <c r="O29" i="44"/>
  <c r="O27" i="44"/>
  <c r="O26" i="44"/>
  <c r="O25" i="44"/>
  <c r="O24" i="44"/>
  <c r="O23" i="44"/>
  <c r="O22" i="44"/>
  <c r="O21" i="44"/>
  <c r="O20" i="44"/>
  <c r="O18" i="44"/>
  <c r="O17" i="44"/>
  <c r="O16" i="44"/>
  <c r="O15" i="44"/>
  <c r="O14" i="44"/>
  <c r="O13" i="44"/>
  <c r="O12" i="44"/>
  <c r="O11" i="44"/>
  <c r="M63" i="44"/>
  <c r="M62" i="44"/>
  <c r="M61" i="44"/>
  <c r="M60" i="44"/>
  <c r="M59" i="44"/>
  <c r="M58" i="44"/>
  <c r="M57" i="44"/>
  <c r="M56" i="44"/>
  <c r="M54" i="44"/>
  <c r="M53" i="44"/>
  <c r="M52" i="44"/>
  <c r="N52" i="44" s="1"/>
  <c r="M51" i="44"/>
  <c r="M50" i="44"/>
  <c r="N50" i="44" s="1"/>
  <c r="M49" i="44"/>
  <c r="N49" i="44" s="1"/>
  <c r="M48" i="44"/>
  <c r="M47" i="44"/>
  <c r="M45" i="44"/>
  <c r="M44" i="44"/>
  <c r="M43" i="44"/>
  <c r="M42" i="44"/>
  <c r="M41" i="44"/>
  <c r="M40" i="44"/>
  <c r="M39" i="44"/>
  <c r="M38" i="44"/>
  <c r="M36" i="44"/>
  <c r="M35" i="44"/>
  <c r="N35" i="44" s="1"/>
  <c r="M34" i="44"/>
  <c r="N34" i="44" s="1"/>
  <c r="M33" i="44"/>
  <c r="M32" i="44"/>
  <c r="N32" i="44" s="1"/>
  <c r="M31" i="44"/>
  <c r="M30" i="44"/>
  <c r="N30" i="44" s="1"/>
  <c r="M29" i="44"/>
  <c r="M27" i="44"/>
  <c r="M26" i="44"/>
  <c r="M25" i="44"/>
  <c r="M24" i="44"/>
  <c r="M23" i="44"/>
  <c r="M22" i="44"/>
  <c r="M21" i="44"/>
  <c r="M20" i="44"/>
  <c r="M18" i="44"/>
  <c r="M17" i="44"/>
  <c r="M16" i="44"/>
  <c r="M15" i="44"/>
  <c r="M14" i="44"/>
  <c r="M13" i="44"/>
  <c r="M12" i="44"/>
  <c r="M11" i="44"/>
  <c r="Z63" i="44"/>
  <c r="Y63" i="44"/>
  <c r="V63" i="44"/>
  <c r="U63" i="44"/>
  <c r="T63" i="44"/>
  <c r="R63" i="44"/>
  <c r="P63" i="44"/>
  <c r="L63" i="44"/>
  <c r="I63" i="44"/>
  <c r="G63" i="44"/>
  <c r="C63" i="44"/>
  <c r="B63" i="44"/>
  <c r="Z62" i="44"/>
  <c r="Y62" i="44"/>
  <c r="V62" i="44"/>
  <c r="U62" i="44"/>
  <c r="T62" i="44"/>
  <c r="R62" i="44"/>
  <c r="P62" i="44"/>
  <c r="L62" i="44"/>
  <c r="I62" i="44"/>
  <c r="G62" i="44"/>
  <c r="C62" i="44"/>
  <c r="B62" i="44"/>
  <c r="Z61" i="44"/>
  <c r="Y61" i="44"/>
  <c r="V61" i="44"/>
  <c r="U61" i="44"/>
  <c r="T61" i="44"/>
  <c r="R61" i="44"/>
  <c r="P61" i="44"/>
  <c r="L61" i="44"/>
  <c r="I61" i="44"/>
  <c r="G61" i="44"/>
  <c r="C61" i="44"/>
  <c r="B61" i="44"/>
  <c r="Z60" i="44"/>
  <c r="Y60" i="44"/>
  <c r="V60" i="44"/>
  <c r="U60" i="44"/>
  <c r="T60" i="44"/>
  <c r="R60" i="44"/>
  <c r="P60" i="44"/>
  <c r="L60" i="44"/>
  <c r="I60" i="44"/>
  <c r="G60" i="44"/>
  <c r="C60" i="44"/>
  <c r="B60" i="44"/>
  <c r="Z59" i="44"/>
  <c r="Y59" i="44"/>
  <c r="V59" i="44"/>
  <c r="U59" i="44"/>
  <c r="T59" i="44"/>
  <c r="R59" i="44"/>
  <c r="P59" i="44"/>
  <c r="L59" i="44"/>
  <c r="I59" i="44"/>
  <c r="G59" i="44"/>
  <c r="C59" i="44"/>
  <c r="B59" i="44"/>
  <c r="Z58" i="44"/>
  <c r="Y58" i="44"/>
  <c r="V58" i="44"/>
  <c r="U58" i="44"/>
  <c r="T58" i="44"/>
  <c r="R58" i="44"/>
  <c r="P58" i="44"/>
  <c r="L58" i="44"/>
  <c r="I58" i="44"/>
  <c r="G58" i="44"/>
  <c r="C58" i="44"/>
  <c r="B58" i="44"/>
  <c r="Z57" i="44"/>
  <c r="Y57" i="44"/>
  <c r="V57" i="44"/>
  <c r="U57" i="44"/>
  <c r="T57" i="44"/>
  <c r="R57" i="44"/>
  <c r="P57" i="44"/>
  <c r="L57" i="44"/>
  <c r="I57" i="44"/>
  <c r="G57" i="44"/>
  <c r="C57" i="44"/>
  <c r="B57" i="44"/>
  <c r="Z56" i="44"/>
  <c r="Y56" i="44"/>
  <c r="V56" i="44"/>
  <c r="U56" i="44"/>
  <c r="T56" i="44"/>
  <c r="R56" i="44"/>
  <c r="P56" i="44"/>
  <c r="L56" i="44"/>
  <c r="I56" i="44"/>
  <c r="G56" i="44"/>
  <c r="C56" i="44"/>
  <c r="B56" i="44"/>
  <c r="Z54" i="44"/>
  <c r="Y54" i="44"/>
  <c r="V54" i="44"/>
  <c r="U54" i="44"/>
  <c r="T54" i="44"/>
  <c r="R54" i="44"/>
  <c r="P54" i="44"/>
  <c r="Q54" i="44" s="1"/>
  <c r="L54" i="44"/>
  <c r="I54" i="44"/>
  <c r="G54" i="44"/>
  <c r="C54" i="44"/>
  <c r="B54" i="44"/>
  <c r="Z53" i="44"/>
  <c r="Y53" i="44"/>
  <c r="V53" i="44"/>
  <c r="U53" i="44"/>
  <c r="T53" i="44"/>
  <c r="R53" i="44"/>
  <c r="S53" i="44" s="1"/>
  <c r="P53" i="44"/>
  <c r="Q53" i="44" s="1"/>
  <c r="L53" i="44"/>
  <c r="I53" i="44"/>
  <c r="G53" i="44"/>
  <c r="C53" i="44"/>
  <c r="B53" i="44"/>
  <c r="Z52" i="44"/>
  <c r="Y52" i="44"/>
  <c r="V52" i="44"/>
  <c r="U52" i="44"/>
  <c r="T52" i="44"/>
  <c r="R52" i="44"/>
  <c r="P52" i="44"/>
  <c r="L52" i="44"/>
  <c r="I52" i="44"/>
  <c r="G52" i="44"/>
  <c r="C52" i="44"/>
  <c r="B52" i="44"/>
  <c r="Z51" i="44"/>
  <c r="Y51" i="44"/>
  <c r="V51" i="44"/>
  <c r="U51" i="44"/>
  <c r="T51" i="44"/>
  <c r="R51" i="44"/>
  <c r="P51" i="44"/>
  <c r="Q51" i="44" s="1"/>
  <c r="L51" i="44"/>
  <c r="I51" i="44"/>
  <c r="G51" i="44"/>
  <c r="H51" i="44" s="1"/>
  <c r="C51" i="44"/>
  <c r="B51" i="44"/>
  <c r="Z50" i="44"/>
  <c r="Y50" i="44"/>
  <c r="V50" i="44"/>
  <c r="U50" i="44"/>
  <c r="T50" i="44"/>
  <c r="R50" i="44"/>
  <c r="P50" i="44"/>
  <c r="Q50" i="44" s="1"/>
  <c r="L50" i="44"/>
  <c r="I50" i="44"/>
  <c r="G50" i="44"/>
  <c r="C50" i="44"/>
  <c r="B50" i="44"/>
  <c r="Z49" i="44"/>
  <c r="Y49" i="44"/>
  <c r="V49" i="44"/>
  <c r="U49" i="44"/>
  <c r="T49" i="44"/>
  <c r="R49" i="44"/>
  <c r="P49" i="44"/>
  <c r="L49" i="44"/>
  <c r="I49" i="44"/>
  <c r="G49" i="44"/>
  <c r="C49" i="44"/>
  <c r="B49" i="44"/>
  <c r="Z48" i="44"/>
  <c r="Y48" i="44"/>
  <c r="V48" i="44"/>
  <c r="U48" i="44"/>
  <c r="T48" i="44"/>
  <c r="R48" i="44"/>
  <c r="P48" i="44"/>
  <c r="L48" i="44"/>
  <c r="I48" i="44"/>
  <c r="G48" i="44"/>
  <c r="C48" i="44"/>
  <c r="B48" i="44"/>
  <c r="Z47" i="44"/>
  <c r="Y47" i="44"/>
  <c r="V47" i="44"/>
  <c r="U47" i="44"/>
  <c r="T47" i="44"/>
  <c r="R47" i="44"/>
  <c r="P47" i="44"/>
  <c r="L47" i="44"/>
  <c r="I47" i="44"/>
  <c r="G47" i="44"/>
  <c r="C47" i="44"/>
  <c r="B47" i="44"/>
  <c r="Z45" i="44"/>
  <c r="Y45" i="44"/>
  <c r="V45" i="44"/>
  <c r="U45" i="44"/>
  <c r="T45" i="44"/>
  <c r="R45" i="44"/>
  <c r="P45" i="44"/>
  <c r="L45" i="44"/>
  <c r="I45" i="44"/>
  <c r="G45" i="44"/>
  <c r="C45" i="44"/>
  <c r="B45" i="44"/>
  <c r="Z44" i="44"/>
  <c r="Y44" i="44"/>
  <c r="V44" i="44"/>
  <c r="U44" i="44"/>
  <c r="T44" i="44"/>
  <c r="R44" i="44"/>
  <c r="P44" i="44"/>
  <c r="L44" i="44"/>
  <c r="I44" i="44"/>
  <c r="G44" i="44"/>
  <c r="C44" i="44"/>
  <c r="B44" i="44"/>
  <c r="Z43" i="44"/>
  <c r="Y43" i="44"/>
  <c r="V43" i="44"/>
  <c r="U43" i="44"/>
  <c r="T43" i="44"/>
  <c r="R43" i="44"/>
  <c r="P43" i="44"/>
  <c r="L43" i="44"/>
  <c r="I43" i="44"/>
  <c r="G43" i="44"/>
  <c r="C43" i="44"/>
  <c r="B43" i="44"/>
  <c r="Z42" i="44"/>
  <c r="Y42" i="44"/>
  <c r="V42" i="44"/>
  <c r="U42" i="44"/>
  <c r="T42" i="44"/>
  <c r="R42" i="44"/>
  <c r="P42" i="44"/>
  <c r="L42" i="44"/>
  <c r="I42" i="44"/>
  <c r="G42" i="44"/>
  <c r="C42" i="44"/>
  <c r="B42" i="44"/>
  <c r="Z41" i="44"/>
  <c r="Y41" i="44"/>
  <c r="V41" i="44"/>
  <c r="U41" i="44"/>
  <c r="T41" i="44"/>
  <c r="R41" i="44"/>
  <c r="P41" i="44"/>
  <c r="L41" i="44"/>
  <c r="I41" i="44"/>
  <c r="G41" i="44"/>
  <c r="C41" i="44"/>
  <c r="B41" i="44"/>
  <c r="Z40" i="44"/>
  <c r="Y40" i="44"/>
  <c r="V40" i="44"/>
  <c r="U40" i="44"/>
  <c r="T40" i="44"/>
  <c r="R40" i="44"/>
  <c r="P40" i="44"/>
  <c r="L40" i="44"/>
  <c r="I40" i="44"/>
  <c r="G40" i="44"/>
  <c r="C40" i="44"/>
  <c r="B40" i="44"/>
  <c r="Z39" i="44"/>
  <c r="Y39" i="44"/>
  <c r="V39" i="44"/>
  <c r="U39" i="44"/>
  <c r="T39" i="44"/>
  <c r="R39" i="44"/>
  <c r="P39" i="44"/>
  <c r="L39" i="44"/>
  <c r="I39" i="44"/>
  <c r="G39" i="44"/>
  <c r="C39" i="44"/>
  <c r="B39" i="44"/>
  <c r="Z38" i="44"/>
  <c r="Y38" i="44"/>
  <c r="V38" i="44"/>
  <c r="U38" i="44"/>
  <c r="T38" i="44"/>
  <c r="R38" i="44"/>
  <c r="P38" i="44"/>
  <c r="L38" i="44"/>
  <c r="I38" i="44"/>
  <c r="G38" i="44"/>
  <c r="C38" i="44"/>
  <c r="B38" i="44"/>
  <c r="Z36" i="44"/>
  <c r="Y36" i="44"/>
  <c r="V36" i="44"/>
  <c r="U36" i="44"/>
  <c r="T36" i="44"/>
  <c r="R36" i="44"/>
  <c r="S36" i="44" s="1"/>
  <c r="P36" i="44"/>
  <c r="Q36" i="44" s="1"/>
  <c r="L36" i="44"/>
  <c r="I36" i="44"/>
  <c r="G36" i="44"/>
  <c r="H36" i="44" s="1"/>
  <c r="C36" i="44"/>
  <c r="B36" i="44"/>
  <c r="Z35" i="44"/>
  <c r="Y35" i="44"/>
  <c r="V35" i="44"/>
  <c r="U35" i="44"/>
  <c r="T35" i="44"/>
  <c r="R35" i="44"/>
  <c r="S35" i="44" s="1"/>
  <c r="P35" i="44"/>
  <c r="L35" i="44"/>
  <c r="I35" i="44"/>
  <c r="J35" i="44" s="1"/>
  <c r="G35" i="44"/>
  <c r="C35" i="44"/>
  <c r="B35" i="44"/>
  <c r="Z34" i="44"/>
  <c r="Y34" i="44"/>
  <c r="V34" i="44"/>
  <c r="U34" i="44"/>
  <c r="T34" i="44"/>
  <c r="R34" i="44"/>
  <c r="P34" i="44"/>
  <c r="L34" i="44"/>
  <c r="I34" i="44"/>
  <c r="G34" i="44"/>
  <c r="H34" i="44" s="1"/>
  <c r="C34" i="44"/>
  <c r="B34" i="44"/>
  <c r="Z33" i="44"/>
  <c r="Y33" i="44"/>
  <c r="V33" i="44"/>
  <c r="U33" i="44"/>
  <c r="T33" i="44"/>
  <c r="R33" i="44"/>
  <c r="P33" i="44"/>
  <c r="Q33" i="44" s="1"/>
  <c r="L33" i="44"/>
  <c r="I33" i="44"/>
  <c r="G33" i="44"/>
  <c r="H33" i="44" s="1"/>
  <c r="C33" i="44"/>
  <c r="B33" i="44"/>
  <c r="Z32" i="44"/>
  <c r="Y32" i="44"/>
  <c r="V32" i="44"/>
  <c r="U32" i="44"/>
  <c r="T32" i="44"/>
  <c r="R32" i="44"/>
  <c r="S32" i="44" s="1"/>
  <c r="P32" i="44"/>
  <c r="L32" i="44"/>
  <c r="I32" i="44"/>
  <c r="G32" i="44"/>
  <c r="C32" i="44"/>
  <c r="B32" i="44"/>
  <c r="Z31" i="44"/>
  <c r="Y31" i="44"/>
  <c r="V31" i="44"/>
  <c r="U31" i="44"/>
  <c r="T31" i="44"/>
  <c r="R31" i="44"/>
  <c r="P31" i="44"/>
  <c r="Q31" i="44" s="1"/>
  <c r="L31" i="44"/>
  <c r="I31" i="44"/>
  <c r="G31" i="44"/>
  <c r="C31" i="44"/>
  <c r="B31" i="44"/>
  <c r="Z30" i="44"/>
  <c r="Y30" i="44"/>
  <c r="V30" i="44"/>
  <c r="U30" i="44"/>
  <c r="T30" i="44"/>
  <c r="R30" i="44"/>
  <c r="P30" i="44"/>
  <c r="L30" i="44"/>
  <c r="I30" i="44"/>
  <c r="G30" i="44"/>
  <c r="C30" i="44"/>
  <c r="B30" i="44"/>
  <c r="Z29" i="44"/>
  <c r="Y29" i="44"/>
  <c r="V29" i="44"/>
  <c r="U29" i="44"/>
  <c r="T29" i="44"/>
  <c r="R29" i="44"/>
  <c r="P29" i="44"/>
  <c r="L29" i="44"/>
  <c r="I29" i="44"/>
  <c r="G29" i="44"/>
  <c r="C29" i="44"/>
  <c r="B29" i="44"/>
  <c r="Q33" i="50"/>
  <c r="Q32" i="50"/>
  <c r="Q31" i="50"/>
  <c r="Q30" i="50"/>
  <c r="Q29" i="50"/>
  <c r="Q28" i="50"/>
  <c r="Q27" i="50"/>
  <c r="Q26" i="50"/>
  <c r="Q25" i="50"/>
  <c r="Q24" i="50"/>
  <c r="Q23" i="50"/>
  <c r="Q22" i="50"/>
  <c r="Q21" i="50"/>
  <c r="Q20" i="50"/>
  <c r="Q19" i="50"/>
  <c r="Q18" i="50"/>
  <c r="Q17" i="50"/>
  <c r="Q16" i="50"/>
  <c r="Q15" i="50"/>
  <c r="Q14" i="50"/>
  <c r="Q13" i="50"/>
  <c r="Q12" i="50"/>
  <c r="Q11" i="50"/>
  <c r="U2" i="46"/>
  <c r="T49" i="45"/>
  <c r="T48" i="45"/>
  <c r="T47" i="45"/>
  <c r="T46" i="45"/>
  <c r="T45" i="45"/>
  <c r="T44" i="45"/>
  <c r="T43" i="45"/>
  <c r="T42" i="45"/>
  <c r="T41" i="45"/>
  <c r="T40" i="45"/>
  <c r="T39" i="45"/>
  <c r="T38" i="45"/>
  <c r="T37" i="45"/>
  <c r="T36" i="45"/>
  <c r="T35" i="45"/>
  <c r="T34" i="45"/>
  <c r="T33" i="45"/>
  <c r="T32" i="45"/>
  <c r="T31" i="45"/>
  <c r="T30" i="45"/>
  <c r="T29" i="45"/>
  <c r="T28" i="45"/>
  <c r="T27" i="45"/>
  <c r="T26" i="45"/>
  <c r="T24" i="45"/>
  <c r="T23" i="45"/>
  <c r="T22" i="45"/>
  <c r="T21" i="45"/>
  <c r="T20" i="45"/>
  <c r="T19" i="45"/>
  <c r="T17" i="45"/>
  <c r="T16" i="45"/>
  <c r="T15" i="45"/>
  <c r="T14" i="45"/>
  <c r="T13" i="45"/>
  <c r="T12" i="45"/>
  <c r="U49" i="45"/>
  <c r="U48" i="45"/>
  <c r="U47" i="45"/>
  <c r="U46" i="45"/>
  <c r="U45" i="45"/>
  <c r="U44" i="45"/>
  <c r="U43" i="45"/>
  <c r="U42" i="45"/>
  <c r="U41" i="45"/>
  <c r="U40" i="45"/>
  <c r="U39" i="45"/>
  <c r="U38" i="45"/>
  <c r="U37" i="45"/>
  <c r="U36" i="45"/>
  <c r="U35" i="45"/>
  <c r="U34" i="45"/>
  <c r="U33" i="45"/>
  <c r="U32" i="45"/>
  <c r="U31" i="45"/>
  <c r="U30" i="45"/>
  <c r="U29" i="45"/>
  <c r="U28" i="45"/>
  <c r="U27" i="45"/>
  <c r="U26" i="45"/>
  <c r="U24" i="45"/>
  <c r="U23" i="45"/>
  <c r="U22" i="45"/>
  <c r="U21" i="45"/>
  <c r="U20" i="45"/>
  <c r="U19" i="45"/>
  <c r="U17" i="45"/>
  <c r="U16" i="45"/>
  <c r="U15" i="45"/>
  <c r="U14" i="45"/>
  <c r="U13" i="45"/>
  <c r="U12" i="45"/>
  <c r="V49" i="45"/>
  <c r="V48" i="45"/>
  <c r="V47" i="45"/>
  <c r="V46" i="45"/>
  <c r="V45" i="45"/>
  <c r="V44" i="45"/>
  <c r="V43" i="45"/>
  <c r="V42" i="45"/>
  <c r="V41" i="45"/>
  <c r="V40" i="45"/>
  <c r="V39" i="45"/>
  <c r="V38" i="45"/>
  <c r="V37" i="45"/>
  <c r="V36" i="45"/>
  <c r="V35" i="45"/>
  <c r="V34" i="45"/>
  <c r="V33" i="45"/>
  <c r="V32" i="45"/>
  <c r="V31" i="45"/>
  <c r="V30" i="45"/>
  <c r="V29" i="45"/>
  <c r="V28" i="45"/>
  <c r="V27" i="45"/>
  <c r="V26" i="45"/>
  <c r="V24" i="45"/>
  <c r="V23" i="45"/>
  <c r="V22" i="45"/>
  <c r="V21" i="45"/>
  <c r="V20" i="45"/>
  <c r="V19" i="45"/>
  <c r="V17" i="45"/>
  <c r="V16" i="45"/>
  <c r="V15" i="45"/>
  <c r="V14" i="45"/>
  <c r="V13" i="45"/>
  <c r="V12" i="45"/>
  <c r="V27" i="44"/>
  <c r="V26" i="44"/>
  <c r="V25" i="44"/>
  <c r="V24" i="44"/>
  <c r="V23" i="44"/>
  <c r="V22" i="44"/>
  <c r="V21" i="44"/>
  <c r="V20" i="44"/>
  <c r="V18" i="44"/>
  <c r="V17" i="44"/>
  <c r="V16" i="44"/>
  <c r="V15" i="44"/>
  <c r="V14" i="44"/>
  <c r="V13" i="44"/>
  <c r="V12" i="44"/>
  <c r="V11" i="44"/>
  <c r="U27" i="44"/>
  <c r="U26" i="44"/>
  <c r="U25" i="44"/>
  <c r="U24" i="44"/>
  <c r="U23" i="44"/>
  <c r="U22" i="44"/>
  <c r="U21" i="44"/>
  <c r="U20" i="44"/>
  <c r="U18" i="44"/>
  <c r="U17" i="44"/>
  <c r="U16" i="44"/>
  <c r="U15" i="44"/>
  <c r="U14" i="44"/>
  <c r="U13" i="44"/>
  <c r="U12" i="44"/>
  <c r="U11" i="44"/>
  <c r="T27" i="44"/>
  <c r="T26" i="44"/>
  <c r="T25" i="44"/>
  <c r="T24" i="44"/>
  <c r="T23" i="44"/>
  <c r="T22" i="44"/>
  <c r="T21" i="44"/>
  <c r="T20" i="44"/>
  <c r="T18" i="44"/>
  <c r="T17" i="44"/>
  <c r="T16" i="44"/>
  <c r="T15" i="44"/>
  <c r="T14" i="44"/>
  <c r="T13" i="44"/>
  <c r="T12" i="44"/>
  <c r="T11" i="44"/>
  <c r="O2" i="49"/>
  <c r="O2" i="16"/>
  <c r="R2" i="6"/>
  <c r="U39" i="6"/>
  <c r="U38" i="6"/>
  <c r="U37" i="6"/>
  <c r="U36" i="6"/>
  <c r="U34" i="6"/>
  <c r="U33" i="6"/>
  <c r="U32" i="6"/>
  <c r="U31" i="6"/>
  <c r="U29" i="6"/>
  <c r="U28" i="6"/>
  <c r="U27" i="6"/>
  <c r="U26" i="6"/>
  <c r="U24" i="6"/>
  <c r="U23" i="6"/>
  <c r="U22" i="6"/>
  <c r="U21" i="6"/>
  <c r="U19" i="6"/>
  <c r="U18" i="6"/>
  <c r="U17" i="6"/>
  <c r="U16" i="6"/>
  <c r="U14" i="6"/>
  <c r="U13" i="6"/>
  <c r="U12" i="6"/>
  <c r="U11" i="6"/>
  <c r="T39" i="6"/>
  <c r="T38" i="6"/>
  <c r="T37" i="6"/>
  <c r="T36" i="6"/>
  <c r="T34" i="6"/>
  <c r="T33" i="6"/>
  <c r="T32" i="6"/>
  <c r="T31" i="6"/>
  <c r="T29" i="6"/>
  <c r="T28" i="6"/>
  <c r="T27" i="6"/>
  <c r="T26" i="6"/>
  <c r="T24" i="6"/>
  <c r="T23" i="6"/>
  <c r="T22" i="6"/>
  <c r="T21" i="6"/>
  <c r="T19" i="6"/>
  <c r="T18" i="6"/>
  <c r="T17" i="6"/>
  <c r="T16" i="6"/>
  <c r="T14" i="6"/>
  <c r="T13" i="6"/>
  <c r="T12" i="6"/>
  <c r="T11" i="6"/>
  <c r="S39" i="6"/>
  <c r="S38" i="6"/>
  <c r="S37" i="6"/>
  <c r="S36" i="6"/>
  <c r="S34" i="6"/>
  <c r="S33" i="6"/>
  <c r="S32" i="6"/>
  <c r="S31" i="6"/>
  <c r="S29" i="6"/>
  <c r="S28" i="6"/>
  <c r="S27" i="6"/>
  <c r="S26" i="6"/>
  <c r="S24" i="6"/>
  <c r="S23" i="6"/>
  <c r="S22" i="6"/>
  <c r="S21" i="6"/>
  <c r="S19" i="6"/>
  <c r="S18" i="6"/>
  <c r="S17" i="6"/>
  <c r="S16" i="6"/>
  <c r="S14" i="6"/>
  <c r="S13" i="6"/>
  <c r="S12" i="6"/>
  <c r="S11" i="6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1" i="1"/>
  <c r="R60" i="1"/>
  <c r="R30" i="1"/>
  <c r="R29" i="1"/>
  <c r="R28" i="1"/>
  <c r="R27" i="1"/>
  <c r="R26" i="1"/>
  <c r="R25" i="1"/>
  <c r="R24" i="1"/>
  <c r="R23" i="1"/>
  <c r="R22" i="1"/>
  <c r="R21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1" i="1"/>
  <c r="Q60" i="1"/>
  <c r="Q30" i="1"/>
  <c r="Q29" i="1"/>
  <c r="Q28" i="1"/>
  <c r="Q27" i="1"/>
  <c r="Q26" i="1"/>
  <c r="Q25" i="1"/>
  <c r="Q24" i="1"/>
  <c r="Q23" i="1"/>
  <c r="Q22" i="1"/>
  <c r="Q21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1" i="1"/>
  <c r="P60" i="1"/>
  <c r="P30" i="1"/>
  <c r="P29" i="1"/>
  <c r="P28" i="1"/>
  <c r="P27" i="1"/>
  <c r="P26" i="1"/>
  <c r="P25" i="1"/>
  <c r="P24" i="1"/>
  <c r="P23" i="1"/>
  <c r="P22" i="1"/>
  <c r="P21" i="1"/>
  <c r="T86" i="35"/>
  <c r="T85" i="35"/>
  <c r="T84" i="35"/>
  <c r="T83" i="35"/>
  <c r="T82" i="35"/>
  <c r="T81" i="35"/>
  <c r="T80" i="35"/>
  <c r="T79" i="35"/>
  <c r="T78" i="35"/>
  <c r="T77" i="35"/>
  <c r="T76" i="35"/>
  <c r="T75" i="35"/>
  <c r="T73" i="35"/>
  <c r="T72" i="35"/>
  <c r="T71" i="35"/>
  <c r="T70" i="35"/>
  <c r="T69" i="35"/>
  <c r="T68" i="35"/>
  <c r="T67" i="35"/>
  <c r="T66" i="35"/>
  <c r="T65" i="35"/>
  <c r="T64" i="35"/>
  <c r="T63" i="35"/>
  <c r="T62" i="35"/>
  <c r="T60" i="35"/>
  <c r="T59" i="35"/>
  <c r="T58" i="35"/>
  <c r="T57" i="35"/>
  <c r="T56" i="35"/>
  <c r="T55" i="35"/>
  <c r="T54" i="35"/>
  <c r="T53" i="35"/>
  <c r="T52" i="35"/>
  <c r="T51" i="35"/>
  <c r="T50" i="35"/>
  <c r="T49" i="35"/>
  <c r="T47" i="35"/>
  <c r="T46" i="35"/>
  <c r="T45" i="35"/>
  <c r="T44" i="35"/>
  <c r="T43" i="35"/>
  <c r="T42" i="35"/>
  <c r="T41" i="35"/>
  <c r="T40" i="35"/>
  <c r="T39" i="35"/>
  <c r="T38" i="35"/>
  <c r="T37" i="35"/>
  <c r="T36" i="35"/>
  <c r="T34" i="35"/>
  <c r="T33" i="35"/>
  <c r="T32" i="35"/>
  <c r="T31" i="35"/>
  <c r="T30" i="35"/>
  <c r="T29" i="35"/>
  <c r="T28" i="35"/>
  <c r="T27" i="35"/>
  <c r="T26" i="35"/>
  <c r="T25" i="35"/>
  <c r="T24" i="35"/>
  <c r="T23" i="35"/>
  <c r="S86" i="35"/>
  <c r="S85" i="35"/>
  <c r="S84" i="35"/>
  <c r="S83" i="35"/>
  <c r="S82" i="35"/>
  <c r="S81" i="35"/>
  <c r="S80" i="35"/>
  <c r="S79" i="35"/>
  <c r="S78" i="35"/>
  <c r="S77" i="35"/>
  <c r="S76" i="35"/>
  <c r="S75" i="35"/>
  <c r="S73" i="35"/>
  <c r="S72" i="35"/>
  <c r="S71" i="35"/>
  <c r="S70" i="35"/>
  <c r="S69" i="35"/>
  <c r="S68" i="35"/>
  <c r="S67" i="35"/>
  <c r="S66" i="35"/>
  <c r="S65" i="35"/>
  <c r="S64" i="35"/>
  <c r="S63" i="35"/>
  <c r="S62" i="35"/>
  <c r="S60" i="35"/>
  <c r="S59" i="35"/>
  <c r="S58" i="35"/>
  <c r="S57" i="35"/>
  <c r="S56" i="35"/>
  <c r="S55" i="35"/>
  <c r="S54" i="35"/>
  <c r="S53" i="35"/>
  <c r="S52" i="35"/>
  <c r="S51" i="35"/>
  <c r="S50" i="35"/>
  <c r="S49" i="35"/>
  <c r="S47" i="35"/>
  <c r="S46" i="35"/>
  <c r="S45" i="35"/>
  <c r="S44" i="35"/>
  <c r="S43" i="35"/>
  <c r="S42" i="35"/>
  <c r="S41" i="35"/>
  <c r="S40" i="35"/>
  <c r="S39" i="35"/>
  <c r="S38" i="35"/>
  <c r="S37" i="35"/>
  <c r="S36" i="35"/>
  <c r="S34" i="35"/>
  <c r="S33" i="35"/>
  <c r="S32" i="35"/>
  <c r="S31" i="35"/>
  <c r="S30" i="35"/>
  <c r="S29" i="35"/>
  <c r="S28" i="35"/>
  <c r="S27" i="35"/>
  <c r="S26" i="35"/>
  <c r="S25" i="35"/>
  <c r="S24" i="35"/>
  <c r="S23" i="35"/>
  <c r="R86" i="35"/>
  <c r="R85" i="35"/>
  <c r="R84" i="35"/>
  <c r="R83" i="35"/>
  <c r="R82" i="35"/>
  <c r="R81" i="35"/>
  <c r="R80" i="35"/>
  <c r="R79" i="35"/>
  <c r="R78" i="35"/>
  <c r="R77" i="35"/>
  <c r="R76" i="35"/>
  <c r="R75" i="35"/>
  <c r="R73" i="35"/>
  <c r="R72" i="35"/>
  <c r="R71" i="35"/>
  <c r="R70" i="35"/>
  <c r="R69" i="35"/>
  <c r="R68" i="35"/>
  <c r="R67" i="35"/>
  <c r="R66" i="35"/>
  <c r="R65" i="35"/>
  <c r="R64" i="35"/>
  <c r="R63" i="35"/>
  <c r="R62" i="35"/>
  <c r="R60" i="35"/>
  <c r="R59" i="35"/>
  <c r="R58" i="35"/>
  <c r="R57" i="35"/>
  <c r="R56" i="35"/>
  <c r="R55" i="35"/>
  <c r="R54" i="35"/>
  <c r="R53" i="35"/>
  <c r="R52" i="35"/>
  <c r="R51" i="35"/>
  <c r="R50" i="35"/>
  <c r="R49" i="35"/>
  <c r="R47" i="35"/>
  <c r="R46" i="35"/>
  <c r="R45" i="35"/>
  <c r="R44" i="35"/>
  <c r="R43" i="35"/>
  <c r="R42" i="35"/>
  <c r="R41" i="35"/>
  <c r="R40" i="35"/>
  <c r="R39" i="35"/>
  <c r="R38" i="35"/>
  <c r="R37" i="35"/>
  <c r="R36" i="35"/>
  <c r="R34" i="35"/>
  <c r="R33" i="35"/>
  <c r="R32" i="35"/>
  <c r="R31" i="35"/>
  <c r="R30" i="35"/>
  <c r="R29" i="35"/>
  <c r="R28" i="35"/>
  <c r="R27" i="35"/>
  <c r="R26" i="35"/>
  <c r="R25" i="35"/>
  <c r="R24" i="35"/>
  <c r="R23" i="35"/>
  <c r="Q2" i="35"/>
  <c r="I13" i="2"/>
  <c r="I12" i="2"/>
  <c r="I11" i="2"/>
  <c r="I10" i="2"/>
  <c r="I9" i="2"/>
  <c r="R2" i="1"/>
  <c r="K10" i="47" l="1"/>
  <c r="N54" i="44"/>
  <c r="N36" i="44"/>
  <c r="N31" i="44"/>
  <c r="N53" i="44"/>
  <c r="S54" i="44"/>
  <c r="S14" i="2"/>
  <c r="T15" i="2" s="1"/>
  <c r="H15" i="2"/>
  <c r="R15" i="2"/>
  <c r="N48" i="44"/>
  <c r="Q47" i="44"/>
  <c r="J49" i="44"/>
  <c r="W52" i="44"/>
  <c r="J31" i="44"/>
  <c r="S31" i="44"/>
  <c r="J47" i="44"/>
  <c r="S49" i="44"/>
  <c r="Q29" i="44"/>
  <c r="H47" i="44"/>
  <c r="Q49" i="44"/>
  <c r="S50" i="44"/>
  <c r="J51" i="44"/>
  <c r="H29" i="44"/>
  <c r="W50" i="44"/>
  <c r="W53" i="44"/>
  <c r="H30" i="44"/>
  <c r="W54" i="44"/>
  <c r="S29" i="44"/>
  <c r="W49" i="44"/>
  <c r="Q30" i="44"/>
  <c r="H31" i="44"/>
  <c r="W40" i="44"/>
  <c r="W44" i="44"/>
  <c r="S47" i="44"/>
  <c r="W48" i="44"/>
  <c r="Q48" i="44"/>
  <c r="H49" i="44"/>
  <c r="W51" i="44"/>
  <c r="J53" i="44"/>
  <c r="W58" i="44"/>
  <c r="W62" i="44"/>
  <c r="W33" i="44"/>
  <c r="S33" i="44"/>
  <c r="Q34" i="44"/>
  <c r="H35" i="44"/>
  <c r="W47" i="44"/>
  <c r="S51" i="44"/>
  <c r="Q52" i="44"/>
  <c r="H53" i="44"/>
  <c r="W35" i="44"/>
  <c r="N29" i="44"/>
  <c r="W30" i="44"/>
  <c r="S34" i="44"/>
  <c r="W36" i="44"/>
  <c r="W41" i="44"/>
  <c r="W45" i="44"/>
  <c r="W59" i="44"/>
  <c r="W63" i="44"/>
  <c r="W31" i="44"/>
  <c r="H32" i="44"/>
  <c r="Q35" i="44"/>
  <c r="W38" i="44"/>
  <c r="W42" i="44"/>
  <c r="N47" i="44"/>
  <c r="S48" i="44"/>
  <c r="N51" i="44"/>
  <c r="S52" i="44"/>
  <c r="W56" i="44"/>
  <c r="W60" i="44"/>
  <c r="W29" i="44"/>
  <c r="S30" i="44"/>
  <c r="W32" i="44"/>
  <c r="Q32" i="44"/>
  <c r="N33" i="44"/>
  <c r="W34" i="44"/>
  <c r="W39" i="44"/>
  <c r="W43" i="44"/>
  <c r="H48" i="44"/>
  <c r="H50" i="44"/>
  <c r="H52" i="44"/>
  <c r="H54" i="44"/>
  <c r="W57" i="44"/>
  <c r="W61" i="44"/>
  <c r="J50" i="44"/>
  <c r="J54" i="44"/>
  <c r="J48" i="44"/>
  <c r="J52" i="44"/>
  <c r="J30" i="44"/>
  <c r="J34" i="44"/>
  <c r="J29" i="44"/>
  <c r="J33" i="44"/>
  <c r="J32" i="44"/>
  <c r="J36" i="44"/>
  <c r="X29" i="44" l="1"/>
  <c r="X32" i="44"/>
  <c r="X31" i="44"/>
  <c r="X36" i="44"/>
  <c r="X35" i="44"/>
  <c r="X49" i="44"/>
  <c r="X30" i="44"/>
  <c r="X50" i="44"/>
  <c r="X34" i="44"/>
  <c r="X48" i="44"/>
  <c r="X54" i="44"/>
  <c r="X47" i="44"/>
  <c r="X33" i="44"/>
  <c r="X51" i="44"/>
  <c r="X53" i="44"/>
  <c r="X52" i="44"/>
  <c r="D21" i="1"/>
  <c r="D22" i="1"/>
  <c r="D23" i="1"/>
  <c r="D24" i="1"/>
  <c r="D25" i="1"/>
  <c r="D26" i="1"/>
  <c r="D27" i="1"/>
  <c r="D28" i="1"/>
  <c r="D29" i="1"/>
  <c r="D30" i="1"/>
  <c r="D60" i="1"/>
  <c r="D61" i="1"/>
  <c r="S61" i="1" l="1"/>
  <c r="S60" i="1"/>
  <c r="S30" i="1"/>
  <c r="S29" i="1"/>
  <c r="S28" i="1"/>
  <c r="S27" i="1"/>
  <c r="S25" i="1"/>
  <c r="S26" i="1"/>
  <c r="S24" i="1"/>
  <c r="S21" i="1"/>
  <c r="S23" i="1"/>
  <c r="S22" i="1"/>
  <c r="H4" i="52"/>
  <c r="N2" i="52"/>
  <c r="U89" i="51"/>
  <c r="U69" i="51"/>
  <c r="V48" i="47"/>
  <c r="U48" i="47"/>
  <c r="S48" i="47"/>
  <c r="R48" i="47"/>
  <c r="Q48" i="47"/>
  <c r="O48" i="47"/>
  <c r="M48" i="47"/>
  <c r="I48" i="47"/>
  <c r="G48" i="47"/>
  <c r="E48" i="47"/>
  <c r="C48" i="47"/>
  <c r="D48" i="47" s="1"/>
  <c r="B48" i="47"/>
  <c r="V44" i="47"/>
  <c r="U44" i="47"/>
  <c r="S44" i="47"/>
  <c r="R44" i="47"/>
  <c r="Q44" i="47"/>
  <c r="O44" i="47"/>
  <c r="M44" i="47"/>
  <c r="I44" i="47"/>
  <c r="G44" i="47"/>
  <c r="E44" i="47"/>
  <c r="C44" i="47"/>
  <c r="D44" i="47" s="1"/>
  <c r="B44" i="47"/>
  <c r="V39" i="47"/>
  <c r="U39" i="47"/>
  <c r="S39" i="47"/>
  <c r="R39" i="47"/>
  <c r="Q39" i="47"/>
  <c r="O39" i="47"/>
  <c r="M39" i="47"/>
  <c r="I39" i="47"/>
  <c r="G39" i="47"/>
  <c r="E39" i="47"/>
  <c r="C39" i="47"/>
  <c r="D39" i="47" s="1"/>
  <c r="B39" i="47"/>
  <c r="V38" i="47"/>
  <c r="U38" i="47"/>
  <c r="S38" i="47"/>
  <c r="R38" i="47"/>
  <c r="Q38" i="47"/>
  <c r="O38" i="47"/>
  <c r="M38" i="47"/>
  <c r="I38" i="47"/>
  <c r="G38" i="47"/>
  <c r="E38" i="47"/>
  <c r="C38" i="47"/>
  <c r="D38" i="47" s="1"/>
  <c r="B38" i="47"/>
  <c r="V34" i="47"/>
  <c r="U34" i="47"/>
  <c r="S34" i="47"/>
  <c r="R34" i="47"/>
  <c r="Q34" i="47"/>
  <c r="O34" i="47"/>
  <c r="M34" i="47"/>
  <c r="I34" i="47"/>
  <c r="G34" i="47"/>
  <c r="E34" i="47"/>
  <c r="C34" i="47"/>
  <c r="D34" i="47" s="1"/>
  <c r="B34" i="47"/>
  <c r="V33" i="47"/>
  <c r="U33" i="47"/>
  <c r="S33" i="47"/>
  <c r="R33" i="47"/>
  <c r="Q33" i="47"/>
  <c r="O33" i="47"/>
  <c r="M33" i="47"/>
  <c r="I33" i="47"/>
  <c r="G33" i="47"/>
  <c r="E33" i="47"/>
  <c r="C33" i="47"/>
  <c r="D33" i="47" s="1"/>
  <c r="B33" i="47"/>
  <c r="V18" i="47"/>
  <c r="U18" i="47"/>
  <c r="S18" i="47"/>
  <c r="R18" i="47"/>
  <c r="Q18" i="47"/>
  <c r="O18" i="47"/>
  <c r="M18" i="47"/>
  <c r="I18" i="47"/>
  <c r="G18" i="47"/>
  <c r="E18" i="47"/>
  <c r="C18" i="47"/>
  <c r="B18" i="47"/>
  <c r="B11" i="47"/>
  <c r="C11" i="47"/>
  <c r="E11" i="47"/>
  <c r="F11" i="47" s="1"/>
  <c r="Q11" i="47"/>
  <c r="R11" i="47"/>
  <c r="S11" i="47"/>
  <c r="U11" i="47"/>
  <c r="V11" i="47"/>
  <c r="V10" i="47"/>
  <c r="U10" i="47"/>
  <c r="S10" i="47"/>
  <c r="R10" i="47"/>
  <c r="Q10" i="47"/>
  <c r="M10" i="47"/>
  <c r="I10" i="47"/>
  <c r="G10" i="47"/>
  <c r="O10" i="47" s="1"/>
  <c r="E10" i="47"/>
  <c r="C10" i="47"/>
  <c r="B10" i="47"/>
  <c r="H5" i="49"/>
  <c r="L29" i="50"/>
  <c r="L30" i="50"/>
  <c r="L31" i="50"/>
  <c r="L32" i="50"/>
  <c r="L33" i="50"/>
  <c r="J13" i="50"/>
  <c r="J29" i="50"/>
  <c r="J30" i="50"/>
  <c r="J31" i="50"/>
  <c r="J32" i="50"/>
  <c r="J33" i="50"/>
  <c r="T152" i="50"/>
  <c r="S152" i="50"/>
  <c r="R152" i="50"/>
  <c r="Q152" i="50"/>
  <c r="O152" i="50"/>
  <c r="M152" i="50"/>
  <c r="G152" i="50"/>
  <c r="E152" i="50"/>
  <c r="C152" i="50"/>
  <c r="B152" i="50"/>
  <c r="T151" i="50"/>
  <c r="S151" i="50"/>
  <c r="R151" i="50"/>
  <c r="Q151" i="50"/>
  <c r="O151" i="50"/>
  <c r="M151" i="50"/>
  <c r="G151" i="50"/>
  <c r="E151" i="50"/>
  <c r="C151" i="50"/>
  <c r="B151" i="50"/>
  <c r="T150" i="50"/>
  <c r="S150" i="50"/>
  <c r="R150" i="50"/>
  <c r="Q150" i="50"/>
  <c r="O150" i="50"/>
  <c r="M150" i="50"/>
  <c r="G150" i="50"/>
  <c r="E150" i="50"/>
  <c r="C150" i="50"/>
  <c r="B150" i="50"/>
  <c r="T149" i="50"/>
  <c r="S149" i="50"/>
  <c r="R149" i="50"/>
  <c r="Q149" i="50"/>
  <c r="O149" i="50"/>
  <c r="M149" i="50"/>
  <c r="G149" i="50"/>
  <c r="E149" i="50"/>
  <c r="C149" i="50"/>
  <c r="B149" i="50"/>
  <c r="T148" i="50"/>
  <c r="S148" i="50"/>
  <c r="R148" i="50"/>
  <c r="Q148" i="50"/>
  <c r="O148" i="50"/>
  <c r="M148" i="50"/>
  <c r="G148" i="50"/>
  <c r="E148" i="50"/>
  <c r="C148" i="50"/>
  <c r="B148" i="50"/>
  <c r="T147" i="50"/>
  <c r="S147" i="50"/>
  <c r="R147" i="50"/>
  <c r="Q147" i="50"/>
  <c r="O147" i="50"/>
  <c r="M147" i="50"/>
  <c r="G147" i="50"/>
  <c r="E147" i="50"/>
  <c r="C147" i="50"/>
  <c r="B147" i="50"/>
  <c r="T146" i="50"/>
  <c r="S146" i="50"/>
  <c r="R146" i="50"/>
  <c r="Q146" i="50"/>
  <c r="O146" i="50"/>
  <c r="M146" i="50"/>
  <c r="G146" i="50"/>
  <c r="E146" i="50"/>
  <c r="C146" i="50"/>
  <c r="B146" i="50"/>
  <c r="T145" i="50"/>
  <c r="S145" i="50"/>
  <c r="R145" i="50"/>
  <c r="Q145" i="50"/>
  <c r="O145" i="50"/>
  <c r="M145" i="50"/>
  <c r="G145" i="50"/>
  <c r="E145" i="50"/>
  <c r="C145" i="50"/>
  <c r="B145" i="50"/>
  <c r="T144" i="50"/>
  <c r="S144" i="50"/>
  <c r="R144" i="50"/>
  <c r="Q144" i="50"/>
  <c r="O144" i="50"/>
  <c r="M144" i="50"/>
  <c r="G144" i="50"/>
  <c r="E144" i="50"/>
  <c r="C144" i="50"/>
  <c r="B144" i="50"/>
  <c r="T143" i="50"/>
  <c r="S143" i="50"/>
  <c r="R143" i="50"/>
  <c r="Q143" i="50"/>
  <c r="O143" i="50"/>
  <c r="M143" i="50"/>
  <c r="G143" i="50"/>
  <c r="E143" i="50"/>
  <c r="C143" i="50"/>
  <c r="B143" i="50"/>
  <c r="T142" i="50"/>
  <c r="S142" i="50"/>
  <c r="R142" i="50"/>
  <c r="Q142" i="50"/>
  <c r="O142" i="50"/>
  <c r="M142" i="50"/>
  <c r="G142" i="50"/>
  <c r="E142" i="50"/>
  <c r="C142" i="50"/>
  <c r="B142" i="50"/>
  <c r="T141" i="50"/>
  <c r="S141" i="50"/>
  <c r="R141" i="50"/>
  <c r="Q141" i="50"/>
  <c r="O141" i="50"/>
  <c r="M141" i="50"/>
  <c r="G141" i="50"/>
  <c r="E141" i="50"/>
  <c r="C141" i="50"/>
  <c r="B141" i="50"/>
  <c r="T140" i="50"/>
  <c r="S140" i="50"/>
  <c r="R140" i="50"/>
  <c r="Q140" i="50"/>
  <c r="O140" i="50"/>
  <c r="M140" i="50"/>
  <c r="G140" i="50"/>
  <c r="E140" i="50"/>
  <c r="C140" i="50"/>
  <c r="B140" i="50"/>
  <c r="T139" i="50"/>
  <c r="S139" i="50"/>
  <c r="R139" i="50"/>
  <c r="Q139" i="50"/>
  <c r="O139" i="50"/>
  <c r="M139" i="50"/>
  <c r="G139" i="50"/>
  <c r="E139" i="50"/>
  <c r="C139" i="50"/>
  <c r="B139" i="50"/>
  <c r="T138" i="50"/>
  <c r="S138" i="50"/>
  <c r="R138" i="50"/>
  <c r="Q138" i="50"/>
  <c r="O138" i="50"/>
  <c r="M138" i="50"/>
  <c r="G138" i="50"/>
  <c r="E138" i="50"/>
  <c r="C138" i="50"/>
  <c r="B138" i="50"/>
  <c r="T137" i="50"/>
  <c r="S137" i="50"/>
  <c r="R137" i="50"/>
  <c r="Q137" i="50"/>
  <c r="O137" i="50"/>
  <c r="M137" i="50"/>
  <c r="G137" i="50"/>
  <c r="E137" i="50"/>
  <c r="C137" i="50"/>
  <c r="B137" i="50"/>
  <c r="T136" i="50"/>
  <c r="S136" i="50"/>
  <c r="R136" i="50"/>
  <c r="Q136" i="50"/>
  <c r="O136" i="50"/>
  <c r="M136" i="50"/>
  <c r="G136" i="50"/>
  <c r="E136" i="50"/>
  <c r="C136" i="50"/>
  <c r="B136" i="50"/>
  <c r="T135" i="50"/>
  <c r="S135" i="50"/>
  <c r="R135" i="50"/>
  <c r="Q135" i="50"/>
  <c r="O135" i="50"/>
  <c r="M135" i="50"/>
  <c r="G135" i="50"/>
  <c r="E135" i="50"/>
  <c r="C135" i="50"/>
  <c r="B135" i="50"/>
  <c r="T117" i="50"/>
  <c r="S117" i="50"/>
  <c r="R117" i="50"/>
  <c r="Q117" i="50"/>
  <c r="O117" i="50"/>
  <c r="M117" i="50"/>
  <c r="G117" i="50"/>
  <c r="E117" i="50"/>
  <c r="C117" i="50"/>
  <c r="B117" i="50"/>
  <c r="T81" i="50"/>
  <c r="S81" i="50"/>
  <c r="R81" i="50"/>
  <c r="Q81" i="50"/>
  <c r="O81" i="50"/>
  <c r="M81" i="50"/>
  <c r="G81" i="50"/>
  <c r="E81" i="50"/>
  <c r="C81" i="50"/>
  <c r="B81" i="50"/>
  <c r="T70" i="50"/>
  <c r="S70" i="50"/>
  <c r="R70" i="50"/>
  <c r="Q70" i="50"/>
  <c r="O70" i="50"/>
  <c r="M70" i="50"/>
  <c r="G70" i="50"/>
  <c r="E70" i="50"/>
  <c r="C70" i="50"/>
  <c r="B70" i="50"/>
  <c r="T69" i="50"/>
  <c r="S69" i="50"/>
  <c r="R69" i="50"/>
  <c r="Q69" i="50"/>
  <c r="O69" i="50"/>
  <c r="M69" i="50"/>
  <c r="G69" i="50"/>
  <c r="E69" i="50"/>
  <c r="C69" i="50"/>
  <c r="B69" i="50"/>
  <c r="T68" i="50"/>
  <c r="S68" i="50"/>
  <c r="R68" i="50"/>
  <c r="Q68" i="50"/>
  <c r="O68" i="50"/>
  <c r="M68" i="50"/>
  <c r="G68" i="50"/>
  <c r="E68" i="50"/>
  <c r="C68" i="50"/>
  <c r="B68" i="50"/>
  <c r="T67" i="50"/>
  <c r="S67" i="50"/>
  <c r="R67" i="50"/>
  <c r="Q67" i="50"/>
  <c r="O67" i="50"/>
  <c r="M67" i="50"/>
  <c r="G67" i="50"/>
  <c r="E67" i="50"/>
  <c r="C67" i="50"/>
  <c r="B67" i="50"/>
  <c r="T66" i="50"/>
  <c r="S66" i="50"/>
  <c r="R66" i="50"/>
  <c r="Q66" i="50"/>
  <c r="O66" i="50"/>
  <c r="M66" i="50"/>
  <c r="G66" i="50"/>
  <c r="E66" i="50"/>
  <c r="C66" i="50"/>
  <c r="B66" i="50"/>
  <c r="T65" i="50"/>
  <c r="S65" i="50"/>
  <c r="R65" i="50"/>
  <c r="Q65" i="50"/>
  <c r="O65" i="50"/>
  <c r="M65" i="50"/>
  <c r="G65" i="50"/>
  <c r="E65" i="50"/>
  <c r="C65" i="50"/>
  <c r="B65" i="50"/>
  <c r="T64" i="50"/>
  <c r="S64" i="50"/>
  <c r="R64" i="50"/>
  <c r="Q64" i="50"/>
  <c r="O64" i="50"/>
  <c r="M64" i="50"/>
  <c r="G64" i="50"/>
  <c r="E64" i="50"/>
  <c r="C64" i="50"/>
  <c r="B64" i="50"/>
  <c r="T63" i="50"/>
  <c r="S63" i="50"/>
  <c r="R63" i="50"/>
  <c r="Q63" i="50"/>
  <c r="O63" i="50"/>
  <c r="M63" i="50"/>
  <c r="G63" i="50"/>
  <c r="E63" i="50"/>
  <c r="C63" i="50"/>
  <c r="B63" i="50"/>
  <c r="T62" i="50"/>
  <c r="S62" i="50"/>
  <c r="R62" i="50"/>
  <c r="Q62" i="50"/>
  <c r="O62" i="50"/>
  <c r="M62" i="50"/>
  <c r="G62" i="50"/>
  <c r="E62" i="50"/>
  <c r="C62" i="50"/>
  <c r="B62" i="50"/>
  <c r="T61" i="50"/>
  <c r="S61" i="50"/>
  <c r="R61" i="50"/>
  <c r="Q61" i="50"/>
  <c r="O61" i="50"/>
  <c r="M61" i="50"/>
  <c r="G61" i="50"/>
  <c r="E61" i="50"/>
  <c r="C61" i="50"/>
  <c r="B61" i="50"/>
  <c r="T60" i="50"/>
  <c r="S60" i="50"/>
  <c r="R60" i="50"/>
  <c r="Q60" i="50"/>
  <c r="O60" i="50"/>
  <c r="M60" i="50"/>
  <c r="G60" i="50"/>
  <c r="E60" i="50"/>
  <c r="C60" i="50"/>
  <c r="B60" i="50"/>
  <c r="T59" i="50"/>
  <c r="S59" i="50"/>
  <c r="R59" i="50"/>
  <c r="Q59" i="50"/>
  <c r="O59" i="50"/>
  <c r="M59" i="50"/>
  <c r="G59" i="50"/>
  <c r="E59" i="50"/>
  <c r="C59" i="50"/>
  <c r="B59" i="50"/>
  <c r="T58" i="50"/>
  <c r="S58" i="50"/>
  <c r="R58" i="50"/>
  <c r="Q58" i="50"/>
  <c r="O58" i="50"/>
  <c r="M58" i="50"/>
  <c r="G58" i="50"/>
  <c r="E58" i="50"/>
  <c r="C58" i="50"/>
  <c r="B58" i="50"/>
  <c r="T57" i="50"/>
  <c r="S57" i="50"/>
  <c r="R57" i="50"/>
  <c r="Q57" i="50"/>
  <c r="O57" i="50"/>
  <c r="M57" i="50"/>
  <c r="G57" i="50"/>
  <c r="E57" i="50"/>
  <c r="C57" i="50"/>
  <c r="B57" i="50"/>
  <c r="T56" i="50"/>
  <c r="S56" i="50"/>
  <c r="R56" i="50"/>
  <c r="Q56" i="50"/>
  <c r="O56" i="50"/>
  <c r="M56" i="50"/>
  <c r="G56" i="50"/>
  <c r="E56" i="50"/>
  <c r="C56" i="50"/>
  <c r="B56" i="50"/>
  <c r="T55" i="50"/>
  <c r="S55" i="50"/>
  <c r="R55" i="50"/>
  <c r="Q55" i="50"/>
  <c r="O55" i="50"/>
  <c r="M55" i="50"/>
  <c r="G55" i="50"/>
  <c r="E55" i="50"/>
  <c r="C55" i="50"/>
  <c r="B55" i="50"/>
  <c r="T54" i="50"/>
  <c r="S54" i="50"/>
  <c r="R54" i="50"/>
  <c r="Q54" i="50"/>
  <c r="O54" i="50"/>
  <c r="M54" i="50"/>
  <c r="G54" i="50"/>
  <c r="E54" i="50"/>
  <c r="C54" i="50"/>
  <c r="B54" i="50"/>
  <c r="T53" i="50"/>
  <c r="S53" i="50"/>
  <c r="R53" i="50"/>
  <c r="Q53" i="50"/>
  <c r="O53" i="50"/>
  <c r="M53" i="50"/>
  <c r="G53" i="50"/>
  <c r="E53" i="50"/>
  <c r="C53" i="50"/>
  <c r="B53" i="50"/>
  <c r="T52" i="50"/>
  <c r="S52" i="50"/>
  <c r="R52" i="50"/>
  <c r="Q52" i="50"/>
  <c r="O52" i="50"/>
  <c r="M52" i="50"/>
  <c r="G52" i="50"/>
  <c r="E52" i="50"/>
  <c r="C52" i="50"/>
  <c r="B52" i="50"/>
  <c r="T51" i="50"/>
  <c r="S51" i="50"/>
  <c r="R51" i="50"/>
  <c r="Q51" i="50"/>
  <c r="O51" i="50"/>
  <c r="M51" i="50"/>
  <c r="G51" i="50"/>
  <c r="E51" i="50"/>
  <c r="C51" i="50"/>
  <c r="B51" i="50"/>
  <c r="T50" i="50"/>
  <c r="S50" i="50"/>
  <c r="R50" i="50"/>
  <c r="Q50" i="50"/>
  <c r="O50" i="50"/>
  <c r="M50" i="50"/>
  <c r="G50" i="50"/>
  <c r="E50" i="50"/>
  <c r="C50" i="50"/>
  <c r="B50" i="50"/>
  <c r="T49" i="50"/>
  <c r="S49" i="50"/>
  <c r="R49" i="50"/>
  <c r="Q49" i="50"/>
  <c r="O49" i="50"/>
  <c r="M49" i="50"/>
  <c r="G49" i="50"/>
  <c r="E49" i="50"/>
  <c r="C49" i="50"/>
  <c r="B49" i="50"/>
  <c r="T48" i="50"/>
  <c r="S48" i="50"/>
  <c r="R48" i="50"/>
  <c r="Q48" i="50"/>
  <c r="O48" i="50"/>
  <c r="M48" i="50"/>
  <c r="G48" i="50"/>
  <c r="E48" i="50"/>
  <c r="C48" i="50"/>
  <c r="B48" i="50"/>
  <c r="T47" i="50"/>
  <c r="S47" i="50"/>
  <c r="R47" i="50"/>
  <c r="Q47" i="50"/>
  <c r="O47" i="50"/>
  <c r="M47" i="50"/>
  <c r="G47" i="50"/>
  <c r="E47" i="50"/>
  <c r="C47" i="50"/>
  <c r="B47" i="50"/>
  <c r="T46" i="50"/>
  <c r="S46" i="50"/>
  <c r="R46" i="50"/>
  <c r="Q46" i="50"/>
  <c r="O46" i="50"/>
  <c r="M46" i="50"/>
  <c r="G46" i="50"/>
  <c r="E46" i="50"/>
  <c r="C46" i="50"/>
  <c r="B46" i="50"/>
  <c r="T45" i="50"/>
  <c r="S45" i="50"/>
  <c r="R45" i="50"/>
  <c r="Q45" i="50"/>
  <c r="O45" i="50"/>
  <c r="M45" i="50"/>
  <c r="G45" i="50"/>
  <c r="E45" i="50"/>
  <c r="C45" i="50"/>
  <c r="B45" i="50"/>
  <c r="T44" i="50"/>
  <c r="S44" i="50"/>
  <c r="R44" i="50"/>
  <c r="Q44" i="50"/>
  <c r="O44" i="50"/>
  <c r="M44" i="50"/>
  <c r="G44" i="50"/>
  <c r="E44" i="50"/>
  <c r="C44" i="50"/>
  <c r="B44" i="50"/>
  <c r="T43" i="50"/>
  <c r="S43" i="50"/>
  <c r="R43" i="50"/>
  <c r="Q43" i="50"/>
  <c r="O43" i="50"/>
  <c r="M43" i="50"/>
  <c r="G43" i="50"/>
  <c r="E43" i="50"/>
  <c r="C43" i="50"/>
  <c r="B43" i="50"/>
  <c r="T42" i="50"/>
  <c r="S42" i="50"/>
  <c r="R42" i="50"/>
  <c r="Q42" i="50"/>
  <c r="O42" i="50"/>
  <c r="M42" i="50"/>
  <c r="G42" i="50"/>
  <c r="E42" i="50"/>
  <c r="C42" i="50"/>
  <c r="B42" i="50"/>
  <c r="T41" i="50"/>
  <c r="S41" i="50"/>
  <c r="R41" i="50"/>
  <c r="Q41" i="50"/>
  <c r="O41" i="50"/>
  <c r="M41" i="50"/>
  <c r="G41" i="50"/>
  <c r="E41" i="50"/>
  <c r="C41" i="50"/>
  <c r="B41" i="50"/>
  <c r="T40" i="50"/>
  <c r="S40" i="50"/>
  <c r="R40" i="50"/>
  <c r="Q40" i="50"/>
  <c r="O40" i="50"/>
  <c r="M40" i="50"/>
  <c r="G40" i="50"/>
  <c r="E40" i="50"/>
  <c r="C40" i="50"/>
  <c r="B40" i="50"/>
  <c r="T39" i="50"/>
  <c r="S39" i="50"/>
  <c r="R39" i="50"/>
  <c r="Q39" i="50"/>
  <c r="O39" i="50"/>
  <c r="M39" i="50"/>
  <c r="G39" i="50"/>
  <c r="E39" i="50"/>
  <c r="C39" i="50"/>
  <c r="B39" i="50"/>
  <c r="T38" i="50"/>
  <c r="S38" i="50"/>
  <c r="R38" i="50"/>
  <c r="Q38" i="50"/>
  <c r="O38" i="50"/>
  <c r="M38" i="50"/>
  <c r="G38" i="50"/>
  <c r="E38" i="50"/>
  <c r="C38" i="50"/>
  <c r="B38" i="50"/>
  <c r="T37" i="50"/>
  <c r="S37" i="50"/>
  <c r="R37" i="50"/>
  <c r="Q37" i="50"/>
  <c r="O37" i="50"/>
  <c r="M37" i="50"/>
  <c r="G37" i="50"/>
  <c r="E37" i="50"/>
  <c r="C37" i="50"/>
  <c r="B37" i="50"/>
  <c r="T36" i="50"/>
  <c r="S36" i="50"/>
  <c r="R36" i="50"/>
  <c r="Q36" i="50"/>
  <c r="O36" i="50"/>
  <c r="M36" i="50"/>
  <c r="G36" i="50"/>
  <c r="E36" i="50"/>
  <c r="C36" i="50"/>
  <c r="B36" i="50"/>
  <c r="T35" i="50"/>
  <c r="S35" i="50"/>
  <c r="R35" i="50"/>
  <c r="Q35" i="50"/>
  <c r="O35" i="50"/>
  <c r="M35" i="50"/>
  <c r="G35" i="50"/>
  <c r="E35" i="50"/>
  <c r="C35" i="50"/>
  <c r="B35" i="50"/>
  <c r="B12" i="50"/>
  <c r="C12" i="50"/>
  <c r="E12" i="50"/>
  <c r="G12" i="50"/>
  <c r="M12" i="50"/>
  <c r="O12" i="50"/>
  <c r="S12" i="50"/>
  <c r="T12" i="50"/>
  <c r="B13" i="50"/>
  <c r="C13" i="50"/>
  <c r="E13" i="50"/>
  <c r="G13" i="50"/>
  <c r="M13" i="50"/>
  <c r="O13" i="50"/>
  <c r="S13" i="50"/>
  <c r="T13" i="50"/>
  <c r="B14" i="50"/>
  <c r="C14" i="50"/>
  <c r="E14" i="50"/>
  <c r="G14" i="50"/>
  <c r="M14" i="50"/>
  <c r="O14" i="50"/>
  <c r="S14" i="50"/>
  <c r="T14" i="50"/>
  <c r="B15" i="50"/>
  <c r="C15" i="50"/>
  <c r="E15" i="50"/>
  <c r="G15" i="50"/>
  <c r="M15" i="50"/>
  <c r="O15" i="50"/>
  <c r="S15" i="50"/>
  <c r="T15" i="50"/>
  <c r="B16" i="50"/>
  <c r="C16" i="50"/>
  <c r="E16" i="50"/>
  <c r="G16" i="50"/>
  <c r="M16" i="50"/>
  <c r="O16" i="50"/>
  <c r="S16" i="50"/>
  <c r="T16" i="50"/>
  <c r="B17" i="50"/>
  <c r="C17" i="50"/>
  <c r="E17" i="50"/>
  <c r="G17" i="50"/>
  <c r="M17" i="50"/>
  <c r="O17" i="50"/>
  <c r="S17" i="50"/>
  <c r="T17" i="50"/>
  <c r="B18" i="50"/>
  <c r="C18" i="50"/>
  <c r="E18" i="50"/>
  <c r="G18" i="50"/>
  <c r="M18" i="50"/>
  <c r="O18" i="50"/>
  <c r="S18" i="50"/>
  <c r="T18" i="50"/>
  <c r="B19" i="50"/>
  <c r="C19" i="50"/>
  <c r="E19" i="50"/>
  <c r="G19" i="50"/>
  <c r="M19" i="50"/>
  <c r="O19" i="50"/>
  <c r="S19" i="50"/>
  <c r="T19" i="50"/>
  <c r="B20" i="50"/>
  <c r="C20" i="50"/>
  <c r="E20" i="50"/>
  <c r="G20" i="50"/>
  <c r="M20" i="50"/>
  <c r="O20" i="50"/>
  <c r="S20" i="50"/>
  <c r="T20" i="50"/>
  <c r="B21" i="50"/>
  <c r="C21" i="50"/>
  <c r="E21" i="50"/>
  <c r="G21" i="50"/>
  <c r="M21" i="50"/>
  <c r="O21" i="50"/>
  <c r="S21" i="50"/>
  <c r="T21" i="50"/>
  <c r="B22" i="50"/>
  <c r="C22" i="50"/>
  <c r="E22" i="50"/>
  <c r="G22" i="50"/>
  <c r="M22" i="50"/>
  <c r="O22" i="50"/>
  <c r="S22" i="50"/>
  <c r="T22" i="50"/>
  <c r="B23" i="50"/>
  <c r="C23" i="50"/>
  <c r="E23" i="50"/>
  <c r="G23" i="50"/>
  <c r="M23" i="50"/>
  <c r="O23" i="50"/>
  <c r="S23" i="50"/>
  <c r="T23" i="50"/>
  <c r="B24" i="50"/>
  <c r="C24" i="50"/>
  <c r="E24" i="50"/>
  <c r="G24" i="50"/>
  <c r="M24" i="50"/>
  <c r="O24" i="50"/>
  <c r="S24" i="50"/>
  <c r="T24" i="50"/>
  <c r="B25" i="50"/>
  <c r="C25" i="50"/>
  <c r="E25" i="50"/>
  <c r="G25" i="50"/>
  <c r="M25" i="50"/>
  <c r="O25" i="50"/>
  <c r="S25" i="50"/>
  <c r="T25" i="50"/>
  <c r="B26" i="50"/>
  <c r="C26" i="50"/>
  <c r="E26" i="50"/>
  <c r="G26" i="50"/>
  <c r="M26" i="50"/>
  <c r="O26" i="50"/>
  <c r="S26" i="50"/>
  <c r="T26" i="50"/>
  <c r="B27" i="50"/>
  <c r="C27" i="50"/>
  <c r="E27" i="50"/>
  <c r="G27" i="50"/>
  <c r="M27" i="50"/>
  <c r="O27" i="50"/>
  <c r="S27" i="50"/>
  <c r="T27" i="50"/>
  <c r="B28" i="50"/>
  <c r="C28" i="50"/>
  <c r="E28" i="50"/>
  <c r="G28" i="50"/>
  <c r="M28" i="50"/>
  <c r="O28" i="50"/>
  <c r="S28" i="50"/>
  <c r="T28" i="50"/>
  <c r="B29" i="50"/>
  <c r="C29" i="50"/>
  <c r="E29" i="50"/>
  <c r="F29" i="50" s="1"/>
  <c r="G29" i="50"/>
  <c r="M29" i="50"/>
  <c r="O29" i="50"/>
  <c r="S29" i="50"/>
  <c r="T29" i="50"/>
  <c r="B30" i="50"/>
  <c r="C30" i="50"/>
  <c r="E30" i="50"/>
  <c r="F30" i="50" s="1"/>
  <c r="G30" i="50"/>
  <c r="H30" i="50" s="1"/>
  <c r="M30" i="50"/>
  <c r="O30" i="50"/>
  <c r="S30" i="50"/>
  <c r="T30" i="50"/>
  <c r="B31" i="50"/>
  <c r="C31" i="50"/>
  <c r="E31" i="50"/>
  <c r="F31" i="50" s="1"/>
  <c r="G31" i="50"/>
  <c r="H31" i="50" s="1"/>
  <c r="M31" i="50"/>
  <c r="O31" i="50"/>
  <c r="S31" i="50"/>
  <c r="T31" i="50"/>
  <c r="B32" i="50"/>
  <c r="C32" i="50"/>
  <c r="E32" i="50"/>
  <c r="F32" i="50" s="1"/>
  <c r="G32" i="50"/>
  <c r="M32" i="50"/>
  <c r="O32" i="50"/>
  <c r="S32" i="50"/>
  <c r="T32" i="50"/>
  <c r="B33" i="50"/>
  <c r="C33" i="50"/>
  <c r="E33" i="50"/>
  <c r="F33" i="50" s="1"/>
  <c r="G33" i="50"/>
  <c r="H33" i="50" s="1"/>
  <c r="M33" i="50"/>
  <c r="O33" i="50"/>
  <c r="S33" i="50"/>
  <c r="T33" i="50"/>
  <c r="T11" i="50"/>
  <c r="S11" i="50"/>
  <c r="O11" i="50"/>
  <c r="M11" i="50"/>
  <c r="G11" i="50"/>
  <c r="E11" i="50"/>
  <c r="C11" i="50"/>
  <c r="B11" i="50"/>
  <c r="Q2" i="48"/>
  <c r="S55" i="48"/>
  <c r="Q55" i="48"/>
  <c r="P55" i="48"/>
  <c r="N55" i="48"/>
  <c r="M55" i="48"/>
  <c r="I55" i="48"/>
  <c r="G55" i="48"/>
  <c r="E55" i="48"/>
  <c r="C55" i="48"/>
  <c r="B55" i="48"/>
  <c r="S54" i="48"/>
  <c r="Q54" i="48"/>
  <c r="P54" i="48"/>
  <c r="N54" i="48"/>
  <c r="M54" i="48"/>
  <c r="I54" i="48"/>
  <c r="G54" i="48"/>
  <c r="E54" i="48"/>
  <c r="C54" i="48"/>
  <c r="B54" i="48"/>
  <c r="S53" i="48"/>
  <c r="Q53" i="48"/>
  <c r="P53" i="48"/>
  <c r="N53" i="48"/>
  <c r="M53" i="48"/>
  <c r="I53" i="48"/>
  <c r="G53" i="48"/>
  <c r="E53" i="48"/>
  <c r="C53" i="48"/>
  <c r="B53" i="48"/>
  <c r="S52" i="48"/>
  <c r="Q52" i="48"/>
  <c r="P52" i="48"/>
  <c r="N52" i="48"/>
  <c r="M52" i="48"/>
  <c r="I52" i="48"/>
  <c r="G52" i="48"/>
  <c r="E52" i="48"/>
  <c r="C52" i="48"/>
  <c r="B52" i="48"/>
  <c r="S51" i="48"/>
  <c r="Q51" i="48"/>
  <c r="P51" i="48"/>
  <c r="N51" i="48"/>
  <c r="M51" i="48"/>
  <c r="I51" i="48"/>
  <c r="G51" i="48"/>
  <c r="R51" i="48" s="1"/>
  <c r="E51" i="48"/>
  <c r="C51" i="48"/>
  <c r="B51" i="48"/>
  <c r="S50" i="48"/>
  <c r="Q50" i="48"/>
  <c r="P50" i="48"/>
  <c r="N50" i="48"/>
  <c r="M50" i="48"/>
  <c r="I50" i="48"/>
  <c r="G50" i="48"/>
  <c r="R50" i="48" s="1"/>
  <c r="E50" i="48"/>
  <c r="C50" i="48"/>
  <c r="B50" i="48"/>
  <c r="S49" i="48"/>
  <c r="Q49" i="48"/>
  <c r="P49" i="48"/>
  <c r="N49" i="48"/>
  <c r="M49" i="48"/>
  <c r="I49" i="48"/>
  <c r="G49" i="48"/>
  <c r="R49" i="48" s="1"/>
  <c r="E49" i="48"/>
  <c r="C49" i="48"/>
  <c r="B49" i="48"/>
  <c r="S48" i="48"/>
  <c r="Q48" i="48"/>
  <c r="P48" i="48"/>
  <c r="N48" i="48"/>
  <c r="M48" i="48"/>
  <c r="I48" i="48"/>
  <c r="G48" i="48"/>
  <c r="E48" i="48"/>
  <c r="C48" i="48"/>
  <c r="B48" i="48"/>
  <c r="S47" i="48"/>
  <c r="Q47" i="48"/>
  <c r="P47" i="48"/>
  <c r="N47" i="48"/>
  <c r="M47" i="48"/>
  <c r="I47" i="48"/>
  <c r="G47" i="48"/>
  <c r="E47" i="48"/>
  <c r="C47" i="48"/>
  <c r="B47" i="48"/>
  <c r="S46" i="48"/>
  <c r="Q46" i="48"/>
  <c r="P46" i="48"/>
  <c r="N46" i="48"/>
  <c r="M46" i="48"/>
  <c r="I46" i="48"/>
  <c r="G46" i="48"/>
  <c r="E46" i="48"/>
  <c r="C46" i="48"/>
  <c r="B46" i="48"/>
  <c r="S45" i="48"/>
  <c r="Q45" i="48"/>
  <c r="P45" i="48"/>
  <c r="N45" i="48"/>
  <c r="M45" i="48"/>
  <c r="I45" i="48"/>
  <c r="G45" i="48"/>
  <c r="E45" i="48"/>
  <c r="C45" i="48"/>
  <c r="B45" i="48"/>
  <c r="S44" i="48"/>
  <c r="Q44" i="48"/>
  <c r="P44" i="48"/>
  <c r="N44" i="48"/>
  <c r="M44" i="48"/>
  <c r="I44" i="48"/>
  <c r="G44" i="48"/>
  <c r="R44" i="48" s="1"/>
  <c r="E44" i="48"/>
  <c r="C44" i="48"/>
  <c r="B44" i="48"/>
  <c r="S43" i="48"/>
  <c r="Q43" i="48"/>
  <c r="P43" i="48"/>
  <c r="N43" i="48"/>
  <c r="M43" i="48"/>
  <c r="I43" i="48"/>
  <c r="G43" i="48"/>
  <c r="R43" i="48" s="1"/>
  <c r="E43" i="48"/>
  <c r="C43" i="48"/>
  <c r="B43" i="48"/>
  <c r="S42" i="48"/>
  <c r="Q42" i="48"/>
  <c r="P42" i="48"/>
  <c r="N42" i="48"/>
  <c r="M42" i="48"/>
  <c r="I42" i="48"/>
  <c r="G42" i="48"/>
  <c r="E42" i="48"/>
  <c r="C42" i="48"/>
  <c r="B42" i="48"/>
  <c r="S41" i="48"/>
  <c r="Q41" i="48"/>
  <c r="P41" i="48"/>
  <c r="N41" i="48"/>
  <c r="M41" i="48"/>
  <c r="I41" i="48"/>
  <c r="G41" i="48"/>
  <c r="E41" i="48"/>
  <c r="C41" i="48"/>
  <c r="B41" i="48"/>
  <c r="S40" i="48"/>
  <c r="Q40" i="48"/>
  <c r="P40" i="48"/>
  <c r="N40" i="48"/>
  <c r="M40" i="48"/>
  <c r="I40" i="48"/>
  <c r="G40" i="48"/>
  <c r="E40" i="48"/>
  <c r="C40" i="48"/>
  <c r="B40" i="48"/>
  <c r="S39" i="48"/>
  <c r="Q39" i="48"/>
  <c r="P39" i="48"/>
  <c r="N39" i="48"/>
  <c r="M39" i="48"/>
  <c r="I39" i="48"/>
  <c r="G39" i="48"/>
  <c r="E39" i="48"/>
  <c r="C39" i="48"/>
  <c r="B39" i="48"/>
  <c r="S38" i="48"/>
  <c r="Q38" i="48"/>
  <c r="P38" i="48"/>
  <c r="N38" i="48"/>
  <c r="M38" i="48"/>
  <c r="I38" i="48"/>
  <c r="G38" i="48"/>
  <c r="E38" i="48"/>
  <c r="C38" i="48"/>
  <c r="B38" i="48"/>
  <c r="S37" i="48"/>
  <c r="Q37" i="48"/>
  <c r="P37" i="48"/>
  <c r="N37" i="48"/>
  <c r="M37" i="48"/>
  <c r="I37" i="48"/>
  <c r="G37" i="48"/>
  <c r="R37" i="48" s="1"/>
  <c r="E37" i="48"/>
  <c r="C37" i="48"/>
  <c r="B37" i="48"/>
  <c r="S36" i="48"/>
  <c r="Q36" i="48"/>
  <c r="P36" i="48"/>
  <c r="N36" i="48"/>
  <c r="M36" i="48"/>
  <c r="I36" i="48"/>
  <c r="G36" i="48"/>
  <c r="R36" i="48" s="1"/>
  <c r="E36" i="48"/>
  <c r="C36" i="48"/>
  <c r="B36" i="48"/>
  <c r="S35" i="48"/>
  <c r="Q35" i="48"/>
  <c r="P35" i="48"/>
  <c r="N35" i="48"/>
  <c r="M35" i="48"/>
  <c r="I35" i="48"/>
  <c r="G35" i="48"/>
  <c r="R35" i="48" s="1"/>
  <c r="E35" i="48"/>
  <c r="C35" i="48"/>
  <c r="B35" i="48"/>
  <c r="S34" i="48"/>
  <c r="Q34" i="48"/>
  <c r="P34" i="48"/>
  <c r="N34" i="48"/>
  <c r="M34" i="48"/>
  <c r="I34" i="48"/>
  <c r="G34" i="48"/>
  <c r="E34" i="48"/>
  <c r="C34" i="48"/>
  <c r="B34" i="48"/>
  <c r="S33" i="48"/>
  <c r="Q33" i="48"/>
  <c r="P33" i="48"/>
  <c r="N33" i="48"/>
  <c r="M33" i="48"/>
  <c r="I33" i="48"/>
  <c r="G33" i="48"/>
  <c r="E33" i="48"/>
  <c r="C33" i="48"/>
  <c r="B33" i="48"/>
  <c r="S32" i="48"/>
  <c r="Q32" i="48"/>
  <c r="P32" i="48"/>
  <c r="N32" i="48"/>
  <c r="M32" i="48"/>
  <c r="I32" i="48"/>
  <c r="G32" i="48"/>
  <c r="E32" i="48"/>
  <c r="C32" i="48"/>
  <c r="B32" i="48"/>
  <c r="S31" i="48"/>
  <c r="Q31" i="48"/>
  <c r="P31" i="48"/>
  <c r="N31" i="48"/>
  <c r="M31" i="48"/>
  <c r="I31" i="48"/>
  <c r="G31" i="48"/>
  <c r="E31" i="48"/>
  <c r="C31" i="48"/>
  <c r="B31" i="48"/>
  <c r="S30" i="48"/>
  <c r="Q30" i="48"/>
  <c r="P30" i="48"/>
  <c r="N30" i="48"/>
  <c r="M30" i="48"/>
  <c r="I30" i="48"/>
  <c r="G30" i="48"/>
  <c r="R30" i="48" s="1"/>
  <c r="E30" i="48"/>
  <c r="C30" i="48"/>
  <c r="B30" i="48"/>
  <c r="S29" i="48"/>
  <c r="Q29" i="48"/>
  <c r="P29" i="48"/>
  <c r="N29" i="48"/>
  <c r="M29" i="48"/>
  <c r="I29" i="48"/>
  <c r="G29" i="48"/>
  <c r="R29" i="48" s="1"/>
  <c r="E29" i="48"/>
  <c r="C29" i="48"/>
  <c r="B29" i="48"/>
  <c r="S28" i="48"/>
  <c r="Q28" i="48"/>
  <c r="P28" i="48"/>
  <c r="N28" i="48"/>
  <c r="M28" i="48"/>
  <c r="I28" i="48"/>
  <c r="G28" i="48"/>
  <c r="R28" i="48" s="1"/>
  <c r="E28" i="48"/>
  <c r="C28" i="48"/>
  <c r="B28" i="48"/>
  <c r="I26" i="48"/>
  <c r="I25" i="48"/>
  <c r="I24" i="48"/>
  <c r="I23" i="48"/>
  <c r="I22" i="48"/>
  <c r="I21" i="48"/>
  <c r="I20" i="48"/>
  <c r="S26" i="48"/>
  <c r="Q26" i="48"/>
  <c r="P26" i="48"/>
  <c r="N26" i="48"/>
  <c r="M26" i="48"/>
  <c r="G26" i="48"/>
  <c r="E26" i="48"/>
  <c r="C26" i="48"/>
  <c r="B26" i="48"/>
  <c r="S25" i="48"/>
  <c r="Q25" i="48"/>
  <c r="P25" i="48"/>
  <c r="N25" i="48"/>
  <c r="M25" i="48"/>
  <c r="G25" i="48"/>
  <c r="E25" i="48"/>
  <c r="C25" i="48"/>
  <c r="B25" i="48"/>
  <c r="S24" i="48"/>
  <c r="Q24" i="48"/>
  <c r="P24" i="48"/>
  <c r="N24" i="48"/>
  <c r="M24" i="48"/>
  <c r="G24" i="48"/>
  <c r="E24" i="48"/>
  <c r="C24" i="48"/>
  <c r="B24" i="48"/>
  <c r="S23" i="48"/>
  <c r="Q23" i="48"/>
  <c r="P23" i="48"/>
  <c r="N23" i="48"/>
  <c r="M23" i="48"/>
  <c r="G23" i="48"/>
  <c r="E23" i="48"/>
  <c r="C23" i="48"/>
  <c r="B23" i="48"/>
  <c r="S22" i="48"/>
  <c r="Q22" i="48"/>
  <c r="P22" i="48"/>
  <c r="N22" i="48"/>
  <c r="O14" i="48" s="1"/>
  <c r="M22" i="48"/>
  <c r="G22" i="48"/>
  <c r="E22" i="48"/>
  <c r="F14" i="48" s="1"/>
  <c r="C22" i="48"/>
  <c r="B22" i="48"/>
  <c r="S21" i="48"/>
  <c r="Q21" i="48"/>
  <c r="P21" i="48"/>
  <c r="N21" i="48"/>
  <c r="O13" i="48" s="1"/>
  <c r="M21" i="48"/>
  <c r="G21" i="48"/>
  <c r="E21" i="48"/>
  <c r="F13" i="48" s="1"/>
  <c r="C21" i="48"/>
  <c r="B21" i="48"/>
  <c r="S20" i="48"/>
  <c r="Q20" i="48"/>
  <c r="P20" i="48"/>
  <c r="N20" i="48"/>
  <c r="O12" i="48" s="1"/>
  <c r="M20" i="48"/>
  <c r="G20" i="48"/>
  <c r="E20" i="48"/>
  <c r="F12" i="48" s="1"/>
  <c r="C20" i="48"/>
  <c r="B20" i="48"/>
  <c r="B15" i="48"/>
  <c r="C15" i="48"/>
  <c r="E15" i="48"/>
  <c r="G15" i="48"/>
  <c r="I15" i="48"/>
  <c r="M15" i="48"/>
  <c r="N15" i="48"/>
  <c r="S15" i="48"/>
  <c r="B16" i="48"/>
  <c r="C16" i="48"/>
  <c r="E16" i="48"/>
  <c r="G16" i="48"/>
  <c r="I16" i="48"/>
  <c r="M16" i="48"/>
  <c r="N16" i="48"/>
  <c r="S16" i="48"/>
  <c r="B17" i="48"/>
  <c r="C17" i="48"/>
  <c r="E17" i="48"/>
  <c r="G17" i="48"/>
  <c r="I17" i="48"/>
  <c r="M17" i="48"/>
  <c r="N17" i="48"/>
  <c r="S17" i="48"/>
  <c r="B18" i="48"/>
  <c r="C18" i="48"/>
  <c r="E18" i="48"/>
  <c r="G18" i="48"/>
  <c r="I18" i="48"/>
  <c r="M18" i="48"/>
  <c r="N18" i="48"/>
  <c r="S18" i="48"/>
  <c r="B31" i="46"/>
  <c r="C31" i="46"/>
  <c r="E31" i="46"/>
  <c r="G31" i="46"/>
  <c r="H11" i="46" s="1"/>
  <c r="I31" i="46"/>
  <c r="Q31" i="46"/>
  <c r="R11" i="46" s="1"/>
  <c r="S31" i="46"/>
  <c r="T11" i="46" s="1"/>
  <c r="U31" i="46"/>
  <c r="V31" i="46"/>
  <c r="W31" i="46"/>
  <c r="Y31" i="46"/>
  <c r="Z31" i="46"/>
  <c r="B12" i="46"/>
  <c r="C12" i="46"/>
  <c r="D32" i="46"/>
  <c r="E12" i="46"/>
  <c r="B13" i="46"/>
  <c r="C13" i="46"/>
  <c r="D33" i="46"/>
  <c r="E13" i="46"/>
  <c r="B14" i="46"/>
  <c r="C14" i="46"/>
  <c r="D34" i="46"/>
  <c r="E14" i="46"/>
  <c r="B15" i="46"/>
  <c r="C15" i="46"/>
  <c r="E15" i="46"/>
  <c r="B16" i="46"/>
  <c r="C16" i="46"/>
  <c r="E16" i="46"/>
  <c r="B17" i="46"/>
  <c r="C17" i="46"/>
  <c r="E17" i="46"/>
  <c r="B18" i="46"/>
  <c r="C18" i="46"/>
  <c r="E18" i="46"/>
  <c r="B19" i="46"/>
  <c r="C19" i="46"/>
  <c r="E19" i="46"/>
  <c r="B20" i="46"/>
  <c r="C20" i="46"/>
  <c r="E20" i="46"/>
  <c r="B21" i="46"/>
  <c r="C21" i="46"/>
  <c r="E21" i="46"/>
  <c r="B22" i="46"/>
  <c r="C22" i="46"/>
  <c r="E22" i="46"/>
  <c r="B23" i="46"/>
  <c r="C23" i="46"/>
  <c r="E23" i="46"/>
  <c r="B24" i="46"/>
  <c r="C24" i="46"/>
  <c r="E24" i="46"/>
  <c r="B25" i="46"/>
  <c r="C25" i="46"/>
  <c r="E25" i="46"/>
  <c r="B26" i="46"/>
  <c r="C26" i="46"/>
  <c r="E26" i="46"/>
  <c r="B27" i="46"/>
  <c r="C27" i="46"/>
  <c r="E27" i="46"/>
  <c r="E11" i="46"/>
  <c r="C11" i="46"/>
  <c r="B11" i="46"/>
  <c r="Y49" i="45"/>
  <c r="X49" i="45"/>
  <c r="R49" i="45"/>
  <c r="P49" i="45"/>
  <c r="K49" i="45"/>
  <c r="H49" i="45"/>
  <c r="F49" i="45"/>
  <c r="C49" i="45"/>
  <c r="B49" i="45"/>
  <c r="Y48" i="45"/>
  <c r="X48" i="45"/>
  <c r="R48" i="45"/>
  <c r="P48" i="45"/>
  <c r="K48" i="45"/>
  <c r="H48" i="45"/>
  <c r="F48" i="45"/>
  <c r="C48" i="45"/>
  <c r="B48" i="45"/>
  <c r="Y47" i="45"/>
  <c r="X47" i="45"/>
  <c r="R47" i="45"/>
  <c r="P47" i="45"/>
  <c r="K47" i="45"/>
  <c r="H47" i="45"/>
  <c r="F47" i="45"/>
  <c r="C47" i="45"/>
  <c r="B47" i="45"/>
  <c r="Y46" i="45"/>
  <c r="X46" i="45"/>
  <c r="R46" i="45"/>
  <c r="P46" i="45"/>
  <c r="K46" i="45"/>
  <c r="H46" i="45"/>
  <c r="F46" i="45"/>
  <c r="C46" i="45"/>
  <c r="B46" i="45"/>
  <c r="Y45" i="45"/>
  <c r="X45" i="45"/>
  <c r="R45" i="45"/>
  <c r="P45" i="45"/>
  <c r="K45" i="45"/>
  <c r="H45" i="45"/>
  <c r="F45" i="45"/>
  <c r="C45" i="45"/>
  <c r="B45" i="45"/>
  <c r="Y44" i="45"/>
  <c r="X44" i="45"/>
  <c r="R44" i="45"/>
  <c r="P44" i="45"/>
  <c r="K44" i="45"/>
  <c r="H44" i="45"/>
  <c r="F44" i="45"/>
  <c r="C44" i="45"/>
  <c r="B44" i="45"/>
  <c r="Y43" i="45"/>
  <c r="X43" i="45"/>
  <c r="R43" i="45"/>
  <c r="P43" i="45"/>
  <c r="K43" i="45"/>
  <c r="H43" i="45"/>
  <c r="F43" i="45"/>
  <c r="C43" i="45"/>
  <c r="B43" i="45"/>
  <c r="Y42" i="45"/>
  <c r="X42" i="45"/>
  <c r="R42" i="45"/>
  <c r="P42" i="45"/>
  <c r="K42" i="45"/>
  <c r="H42" i="45"/>
  <c r="F42" i="45"/>
  <c r="C42" i="45"/>
  <c r="B42" i="45"/>
  <c r="Y41" i="45"/>
  <c r="X41" i="45"/>
  <c r="R41" i="45"/>
  <c r="P41" i="45"/>
  <c r="K41" i="45"/>
  <c r="H41" i="45"/>
  <c r="F41" i="45"/>
  <c r="C41" i="45"/>
  <c r="B41" i="45"/>
  <c r="Y40" i="45"/>
  <c r="X40" i="45"/>
  <c r="R40" i="45"/>
  <c r="P40" i="45"/>
  <c r="K40" i="45"/>
  <c r="H40" i="45"/>
  <c r="F40" i="45"/>
  <c r="C40" i="45"/>
  <c r="B40" i="45"/>
  <c r="Y39" i="45"/>
  <c r="X39" i="45"/>
  <c r="R39" i="45"/>
  <c r="P39" i="45"/>
  <c r="K39" i="45"/>
  <c r="H39" i="45"/>
  <c r="F39" i="45"/>
  <c r="C39" i="45"/>
  <c r="B39" i="45"/>
  <c r="Y38" i="45"/>
  <c r="X38" i="45"/>
  <c r="R38" i="45"/>
  <c r="P38" i="45"/>
  <c r="K38" i="45"/>
  <c r="H38" i="45"/>
  <c r="F38" i="45"/>
  <c r="C38" i="45"/>
  <c r="B38" i="45"/>
  <c r="Y37" i="45"/>
  <c r="X37" i="45"/>
  <c r="R37" i="45"/>
  <c r="P37" i="45"/>
  <c r="K37" i="45"/>
  <c r="H37" i="45"/>
  <c r="F37" i="45"/>
  <c r="C37" i="45"/>
  <c r="B37" i="45"/>
  <c r="Y36" i="45"/>
  <c r="X36" i="45"/>
  <c r="R36" i="45"/>
  <c r="P36" i="45"/>
  <c r="K36" i="45"/>
  <c r="H36" i="45"/>
  <c r="F36" i="45"/>
  <c r="C36" i="45"/>
  <c r="B36" i="45"/>
  <c r="Y35" i="45"/>
  <c r="X35" i="45"/>
  <c r="R35" i="45"/>
  <c r="P35" i="45"/>
  <c r="K35" i="45"/>
  <c r="H35" i="45"/>
  <c r="F35" i="45"/>
  <c r="C35" i="45"/>
  <c r="B35" i="45"/>
  <c r="Y34" i="45"/>
  <c r="X34" i="45"/>
  <c r="R34" i="45"/>
  <c r="P34" i="45"/>
  <c r="K34" i="45"/>
  <c r="H34" i="45"/>
  <c r="F34" i="45"/>
  <c r="C34" i="45"/>
  <c r="B34" i="45"/>
  <c r="Y33" i="45"/>
  <c r="X33" i="45"/>
  <c r="R33" i="45"/>
  <c r="P33" i="45"/>
  <c r="K33" i="45"/>
  <c r="H33" i="45"/>
  <c r="F33" i="45"/>
  <c r="C33" i="45"/>
  <c r="B33" i="45"/>
  <c r="Y32" i="45"/>
  <c r="X32" i="45"/>
  <c r="R32" i="45"/>
  <c r="P32" i="45"/>
  <c r="K32" i="45"/>
  <c r="H32" i="45"/>
  <c r="F32" i="45"/>
  <c r="C32" i="45"/>
  <c r="B32" i="45"/>
  <c r="Y31" i="45"/>
  <c r="X31" i="45"/>
  <c r="R31" i="45"/>
  <c r="P31" i="45"/>
  <c r="K31" i="45"/>
  <c r="H31" i="45"/>
  <c r="F31" i="45"/>
  <c r="C31" i="45"/>
  <c r="B31" i="45"/>
  <c r="Y30" i="45"/>
  <c r="X30" i="45"/>
  <c r="R30" i="45"/>
  <c r="P30" i="45"/>
  <c r="K30" i="45"/>
  <c r="H30" i="45"/>
  <c r="F30" i="45"/>
  <c r="C30" i="45"/>
  <c r="B30" i="45"/>
  <c r="Y29" i="45"/>
  <c r="X29" i="45"/>
  <c r="R29" i="45"/>
  <c r="P29" i="45"/>
  <c r="K29" i="45"/>
  <c r="H29" i="45"/>
  <c r="F29" i="45"/>
  <c r="C29" i="45"/>
  <c r="B29" i="45"/>
  <c r="Y28" i="45"/>
  <c r="X28" i="45"/>
  <c r="R28" i="45"/>
  <c r="P28" i="45"/>
  <c r="K28" i="45"/>
  <c r="H28" i="45"/>
  <c r="F28" i="45"/>
  <c r="C28" i="45"/>
  <c r="B28" i="45"/>
  <c r="Y27" i="45"/>
  <c r="X27" i="45"/>
  <c r="R27" i="45"/>
  <c r="P27" i="45"/>
  <c r="K27" i="45"/>
  <c r="H27" i="45"/>
  <c r="F27" i="45"/>
  <c r="C27" i="45"/>
  <c r="B27" i="45"/>
  <c r="Y26" i="45"/>
  <c r="X26" i="45"/>
  <c r="R26" i="45"/>
  <c r="P26" i="45"/>
  <c r="K26" i="45"/>
  <c r="H26" i="45"/>
  <c r="F26" i="45"/>
  <c r="C26" i="45"/>
  <c r="B26" i="45"/>
  <c r="Y24" i="45"/>
  <c r="X24" i="45"/>
  <c r="R24" i="45"/>
  <c r="P24" i="45"/>
  <c r="K24" i="45"/>
  <c r="H24" i="45"/>
  <c r="F24" i="45"/>
  <c r="C24" i="45"/>
  <c r="B24" i="45"/>
  <c r="Y23" i="45"/>
  <c r="X23" i="45"/>
  <c r="R23" i="45"/>
  <c r="P23" i="45"/>
  <c r="K23" i="45"/>
  <c r="H23" i="45"/>
  <c r="F23" i="45"/>
  <c r="C23" i="45"/>
  <c r="B23" i="45"/>
  <c r="Y22" i="45"/>
  <c r="X22" i="45"/>
  <c r="R22" i="45"/>
  <c r="P22" i="45"/>
  <c r="K22" i="45"/>
  <c r="H22" i="45"/>
  <c r="F22" i="45"/>
  <c r="C22" i="45"/>
  <c r="B22" i="45"/>
  <c r="Y21" i="45"/>
  <c r="X21" i="45"/>
  <c r="R21" i="45"/>
  <c r="P21" i="45"/>
  <c r="K21" i="45"/>
  <c r="H21" i="45"/>
  <c r="F21" i="45"/>
  <c r="C21" i="45"/>
  <c r="B21" i="45"/>
  <c r="Y20" i="45"/>
  <c r="X20" i="45"/>
  <c r="R20" i="45"/>
  <c r="P20" i="45"/>
  <c r="K20" i="45"/>
  <c r="H20" i="45"/>
  <c r="F20" i="45"/>
  <c r="C20" i="45"/>
  <c r="B20" i="45"/>
  <c r="Y19" i="45"/>
  <c r="X19" i="45"/>
  <c r="R19" i="45"/>
  <c r="P19" i="45"/>
  <c r="K19" i="45"/>
  <c r="H19" i="45"/>
  <c r="F19" i="45"/>
  <c r="C19" i="45"/>
  <c r="B19" i="45"/>
  <c r="O14" i="45"/>
  <c r="B13" i="45"/>
  <c r="C13" i="45"/>
  <c r="F13" i="45"/>
  <c r="H13" i="45"/>
  <c r="K13" i="45"/>
  <c r="P13" i="45"/>
  <c r="Y13" i="45"/>
  <c r="R13" i="45"/>
  <c r="X13" i="45"/>
  <c r="B14" i="45"/>
  <c r="C14" i="45"/>
  <c r="F14" i="45"/>
  <c r="H14" i="45"/>
  <c r="K14" i="45"/>
  <c r="P14" i="45"/>
  <c r="Y14" i="45"/>
  <c r="R14" i="45"/>
  <c r="X14" i="45"/>
  <c r="B15" i="45"/>
  <c r="C15" i="45"/>
  <c r="F15" i="45"/>
  <c r="H15" i="45"/>
  <c r="K15" i="45"/>
  <c r="P15" i="45"/>
  <c r="Y15" i="45"/>
  <c r="R15" i="45"/>
  <c r="X15" i="45"/>
  <c r="B16" i="45"/>
  <c r="C16" i="45"/>
  <c r="F16" i="45"/>
  <c r="H16" i="45"/>
  <c r="K16" i="45"/>
  <c r="P16" i="45"/>
  <c r="Y16" i="45"/>
  <c r="R16" i="45"/>
  <c r="X16" i="45"/>
  <c r="B17" i="45"/>
  <c r="C17" i="45"/>
  <c r="F17" i="45"/>
  <c r="H17" i="45"/>
  <c r="K17" i="45"/>
  <c r="P17" i="45"/>
  <c r="Y17" i="45"/>
  <c r="R17" i="45"/>
  <c r="X17" i="45"/>
  <c r="X12" i="45"/>
  <c r="R12" i="45"/>
  <c r="Y12" i="45"/>
  <c r="P12" i="45"/>
  <c r="K12" i="45"/>
  <c r="H12" i="45"/>
  <c r="F12" i="45"/>
  <c r="C12" i="45"/>
  <c r="B12" i="45"/>
  <c r="P2" i="45"/>
  <c r="Z27" i="44"/>
  <c r="Y27" i="44"/>
  <c r="R27" i="44"/>
  <c r="P27" i="44"/>
  <c r="L27" i="44"/>
  <c r="I27" i="44"/>
  <c r="G27" i="44"/>
  <c r="C27" i="44"/>
  <c r="B27" i="44"/>
  <c r="Z26" i="44"/>
  <c r="Y26" i="44"/>
  <c r="R26" i="44"/>
  <c r="P26" i="44"/>
  <c r="L26" i="44"/>
  <c r="I26" i="44"/>
  <c r="G26" i="44"/>
  <c r="C26" i="44"/>
  <c r="B26" i="44"/>
  <c r="Z25" i="44"/>
  <c r="Y25" i="44"/>
  <c r="R25" i="44"/>
  <c r="P25" i="44"/>
  <c r="L25" i="44"/>
  <c r="I25" i="44"/>
  <c r="G25" i="44"/>
  <c r="C25" i="44"/>
  <c r="B25" i="44"/>
  <c r="Z24" i="44"/>
  <c r="Y24" i="44"/>
  <c r="R24" i="44"/>
  <c r="P24" i="44"/>
  <c r="L24" i="44"/>
  <c r="I24" i="44"/>
  <c r="G24" i="44"/>
  <c r="C24" i="44"/>
  <c r="B24" i="44"/>
  <c r="Z23" i="44"/>
  <c r="Y23" i="44"/>
  <c r="R23" i="44"/>
  <c r="P23" i="44"/>
  <c r="L23" i="44"/>
  <c r="I23" i="44"/>
  <c r="G23" i="44"/>
  <c r="C23" i="44"/>
  <c r="B23" i="44"/>
  <c r="Z22" i="44"/>
  <c r="Y22" i="44"/>
  <c r="R22" i="44"/>
  <c r="P22" i="44"/>
  <c r="L22" i="44"/>
  <c r="I22" i="44"/>
  <c r="G22" i="44"/>
  <c r="C22" i="44"/>
  <c r="B22" i="44"/>
  <c r="Z21" i="44"/>
  <c r="Y21" i="44"/>
  <c r="R21" i="44"/>
  <c r="P21" i="44"/>
  <c r="L21" i="44"/>
  <c r="I21" i="44"/>
  <c r="G21" i="44"/>
  <c r="C21" i="44"/>
  <c r="B21" i="44"/>
  <c r="Z20" i="44"/>
  <c r="Y20" i="44"/>
  <c r="R20" i="44"/>
  <c r="P20" i="44"/>
  <c r="L20" i="44"/>
  <c r="I20" i="44"/>
  <c r="G20" i="44"/>
  <c r="C20" i="44"/>
  <c r="B20" i="44"/>
  <c r="B12" i="44"/>
  <c r="C12" i="44"/>
  <c r="G12" i="44"/>
  <c r="I12" i="44"/>
  <c r="L12" i="44"/>
  <c r="P12" i="44"/>
  <c r="R12" i="44"/>
  <c r="Y12" i="44"/>
  <c r="Z12" i="44"/>
  <c r="B13" i="44"/>
  <c r="C13" i="44"/>
  <c r="G13" i="44"/>
  <c r="I13" i="44"/>
  <c r="L13" i="44"/>
  <c r="P13" i="44"/>
  <c r="R13" i="44"/>
  <c r="Y13" i="44"/>
  <c r="Z13" i="44"/>
  <c r="B14" i="44"/>
  <c r="C14" i="44"/>
  <c r="G14" i="44"/>
  <c r="I14" i="44"/>
  <c r="L14" i="44"/>
  <c r="P14" i="44"/>
  <c r="R14" i="44"/>
  <c r="Y14" i="44"/>
  <c r="Z14" i="44"/>
  <c r="B15" i="44"/>
  <c r="C15" i="44"/>
  <c r="G15" i="44"/>
  <c r="I15" i="44"/>
  <c r="L15" i="44"/>
  <c r="P15" i="44"/>
  <c r="R15" i="44"/>
  <c r="Y15" i="44"/>
  <c r="Z15" i="44"/>
  <c r="B16" i="44"/>
  <c r="C16" i="44"/>
  <c r="G16" i="44"/>
  <c r="I16" i="44"/>
  <c r="L16" i="44"/>
  <c r="P16" i="44"/>
  <c r="R16" i="44"/>
  <c r="Y16" i="44"/>
  <c r="Z16" i="44"/>
  <c r="B17" i="44"/>
  <c r="C17" i="44"/>
  <c r="G17" i="44"/>
  <c r="I17" i="44"/>
  <c r="L17" i="44"/>
  <c r="P17" i="44"/>
  <c r="R17" i="44"/>
  <c r="Y17" i="44"/>
  <c r="Z17" i="44"/>
  <c r="B18" i="44"/>
  <c r="C18" i="44"/>
  <c r="G18" i="44"/>
  <c r="I18" i="44"/>
  <c r="W18" i="44" s="1"/>
  <c r="L18" i="44"/>
  <c r="P18" i="44"/>
  <c r="R18" i="44"/>
  <c r="Y18" i="44"/>
  <c r="Z18" i="44"/>
  <c r="Z11" i="44"/>
  <c r="Y11" i="44"/>
  <c r="R11" i="44"/>
  <c r="P11" i="44"/>
  <c r="L11" i="44"/>
  <c r="I11" i="44"/>
  <c r="G11" i="44"/>
  <c r="C11" i="44"/>
  <c r="B11" i="44"/>
  <c r="X39" i="6"/>
  <c r="W39" i="6"/>
  <c r="Q39" i="6"/>
  <c r="O39" i="6"/>
  <c r="J39" i="6"/>
  <c r="G39" i="6"/>
  <c r="E39" i="6"/>
  <c r="C39" i="6"/>
  <c r="B39" i="6"/>
  <c r="X38" i="6"/>
  <c r="W38" i="6"/>
  <c r="Q38" i="6"/>
  <c r="O38" i="6"/>
  <c r="J38" i="6"/>
  <c r="G38" i="6"/>
  <c r="E38" i="6"/>
  <c r="C38" i="6"/>
  <c r="B38" i="6"/>
  <c r="X37" i="6"/>
  <c r="W37" i="6"/>
  <c r="Q37" i="6"/>
  <c r="O37" i="6"/>
  <c r="J37" i="6"/>
  <c r="G37" i="6"/>
  <c r="E37" i="6"/>
  <c r="C37" i="6"/>
  <c r="B37" i="6"/>
  <c r="X36" i="6"/>
  <c r="W36" i="6"/>
  <c r="Q36" i="6"/>
  <c r="O36" i="6"/>
  <c r="J36" i="6"/>
  <c r="G36" i="6"/>
  <c r="E36" i="6"/>
  <c r="C36" i="6"/>
  <c r="B36" i="6"/>
  <c r="X34" i="6"/>
  <c r="W34" i="6"/>
  <c r="Q34" i="6"/>
  <c r="O34" i="6"/>
  <c r="J34" i="6"/>
  <c r="G34" i="6"/>
  <c r="E34" i="6"/>
  <c r="C34" i="6"/>
  <c r="B34" i="6"/>
  <c r="X33" i="6"/>
  <c r="W33" i="6"/>
  <c r="Q33" i="6"/>
  <c r="O33" i="6"/>
  <c r="J33" i="6"/>
  <c r="G33" i="6"/>
  <c r="E33" i="6"/>
  <c r="C33" i="6"/>
  <c r="B33" i="6"/>
  <c r="X32" i="6"/>
  <c r="W32" i="6"/>
  <c r="Q32" i="6"/>
  <c r="O32" i="6"/>
  <c r="J32" i="6"/>
  <c r="G32" i="6"/>
  <c r="E32" i="6"/>
  <c r="C32" i="6"/>
  <c r="B32" i="6"/>
  <c r="X31" i="6"/>
  <c r="W31" i="6"/>
  <c r="Q31" i="6"/>
  <c r="O31" i="6"/>
  <c r="J31" i="6"/>
  <c r="G31" i="6"/>
  <c r="E31" i="6"/>
  <c r="C31" i="6"/>
  <c r="B31" i="6"/>
  <c r="X29" i="6"/>
  <c r="W29" i="6"/>
  <c r="Q29" i="6"/>
  <c r="O29" i="6"/>
  <c r="J29" i="6"/>
  <c r="G29" i="6"/>
  <c r="E29" i="6"/>
  <c r="C29" i="6"/>
  <c r="B29" i="6"/>
  <c r="X28" i="6"/>
  <c r="W28" i="6"/>
  <c r="Q28" i="6"/>
  <c r="O28" i="6"/>
  <c r="J28" i="6"/>
  <c r="G28" i="6"/>
  <c r="E28" i="6"/>
  <c r="C28" i="6"/>
  <c r="B28" i="6"/>
  <c r="X27" i="6"/>
  <c r="W27" i="6"/>
  <c r="Q27" i="6"/>
  <c r="O27" i="6"/>
  <c r="J27" i="6"/>
  <c r="G27" i="6"/>
  <c r="E27" i="6"/>
  <c r="C27" i="6"/>
  <c r="B27" i="6"/>
  <c r="X26" i="6"/>
  <c r="W26" i="6"/>
  <c r="Q26" i="6"/>
  <c r="O26" i="6"/>
  <c r="J26" i="6"/>
  <c r="G26" i="6"/>
  <c r="E26" i="6"/>
  <c r="C26" i="6"/>
  <c r="B26" i="6"/>
  <c r="X24" i="6"/>
  <c r="W24" i="6"/>
  <c r="Q24" i="6"/>
  <c r="O24" i="6"/>
  <c r="J24" i="6"/>
  <c r="G24" i="6"/>
  <c r="E24" i="6"/>
  <c r="C24" i="6"/>
  <c r="B24" i="6"/>
  <c r="X23" i="6"/>
  <c r="W23" i="6"/>
  <c r="Q23" i="6"/>
  <c r="O23" i="6"/>
  <c r="J23" i="6"/>
  <c r="G23" i="6"/>
  <c r="E23" i="6"/>
  <c r="C23" i="6"/>
  <c r="B23" i="6"/>
  <c r="X22" i="6"/>
  <c r="W22" i="6"/>
  <c r="Q22" i="6"/>
  <c r="O22" i="6"/>
  <c r="J22" i="6"/>
  <c r="G22" i="6"/>
  <c r="E22" i="6"/>
  <c r="C22" i="6"/>
  <c r="B22" i="6"/>
  <c r="X21" i="6"/>
  <c r="W21" i="6"/>
  <c r="Q21" i="6"/>
  <c r="O21" i="6"/>
  <c r="J21" i="6"/>
  <c r="G21" i="6"/>
  <c r="E21" i="6"/>
  <c r="C21" i="6"/>
  <c r="B21" i="6"/>
  <c r="X19" i="6"/>
  <c r="W19" i="6"/>
  <c r="Q19" i="6"/>
  <c r="O19" i="6"/>
  <c r="J19" i="6"/>
  <c r="G19" i="6"/>
  <c r="E19" i="6"/>
  <c r="C19" i="6"/>
  <c r="B19" i="6"/>
  <c r="X18" i="6"/>
  <c r="W18" i="6"/>
  <c r="Q18" i="6"/>
  <c r="O18" i="6"/>
  <c r="J18" i="6"/>
  <c r="G18" i="6"/>
  <c r="E18" i="6"/>
  <c r="C18" i="6"/>
  <c r="B18" i="6"/>
  <c r="X17" i="6"/>
  <c r="W17" i="6"/>
  <c r="Q17" i="6"/>
  <c r="O17" i="6"/>
  <c r="J17" i="6"/>
  <c r="G17" i="6"/>
  <c r="E17" i="6"/>
  <c r="C17" i="6"/>
  <c r="B17" i="6"/>
  <c r="X16" i="6"/>
  <c r="W16" i="6"/>
  <c r="Q16" i="6"/>
  <c r="O16" i="6"/>
  <c r="J16" i="6"/>
  <c r="G16" i="6"/>
  <c r="E16" i="6"/>
  <c r="C16" i="6"/>
  <c r="B16" i="6"/>
  <c r="B12" i="6"/>
  <c r="C12" i="6"/>
  <c r="E12" i="6"/>
  <c r="G12" i="6"/>
  <c r="I12" i="6" s="1"/>
  <c r="J12" i="6"/>
  <c r="O12" i="6"/>
  <c r="Q12" i="6"/>
  <c r="W12" i="6"/>
  <c r="X12" i="6"/>
  <c r="B13" i="6"/>
  <c r="C13" i="6"/>
  <c r="E13" i="6"/>
  <c r="G13" i="6"/>
  <c r="J13" i="6"/>
  <c r="O13" i="6"/>
  <c r="Q13" i="6"/>
  <c r="W13" i="6"/>
  <c r="X13" i="6"/>
  <c r="B14" i="6"/>
  <c r="C14" i="6"/>
  <c r="E14" i="6"/>
  <c r="G14" i="6"/>
  <c r="J14" i="6"/>
  <c r="O14" i="6"/>
  <c r="Q14" i="6"/>
  <c r="W14" i="6"/>
  <c r="X14" i="6"/>
  <c r="X11" i="6"/>
  <c r="W11" i="6"/>
  <c r="Q11" i="6"/>
  <c r="O11" i="6"/>
  <c r="J11" i="6"/>
  <c r="G11" i="6"/>
  <c r="E11" i="6"/>
  <c r="C11" i="6"/>
  <c r="B11" i="6"/>
  <c r="V376" i="1"/>
  <c r="U376" i="1"/>
  <c r="N376" i="1"/>
  <c r="L376" i="1"/>
  <c r="J376" i="1"/>
  <c r="F376" i="1"/>
  <c r="D376" i="1"/>
  <c r="C376" i="1"/>
  <c r="B376" i="1"/>
  <c r="V375" i="1"/>
  <c r="U375" i="1"/>
  <c r="N375" i="1"/>
  <c r="L375" i="1"/>
  <c r="J375" i="1"/>
  <c r="F375" i="1"/>
  <c r="D375" i="1"/>
  <c r="C375" i="1"/>
  <c r="B375" i="1"/>
  <c r="V374" i="1"/>
  <c r="U374" i="1"/>
  <c r="N374" i="1"/>
  <c r="L374" i="1"/>
  <c r="J374" i="1"/>
  <c r="F374" i="1"/>
  <c r="D374" i="1"/>
  <c r="C374" i="1"/>
  <c r="B374" i="1"/>
  <c r="V373" i="1"/>
  <c r="U373" i="1"/>
  <c r="N373" i="1"/>
  <c r="L373" i="1"/>
  <c r="J373" i="1"/>
  <c r="F373" i="1"/>
  <c r="D373" i="1"/>
  <c r="C373" i="1"/>
  <c r="B373" i="1"/>
  <c r="V372" i="1"/>
  <c r="U372" i="1"/>
  <c r="N372" i="1"/>
  <c r="L372" i="1"/>
  <c r="J372" i="1"/>
  <c r="F372" i="1"/>
  <c r="D372" i="1"/>
  <c r="C372" i="1"/>
  <c r="B372" i="1"/>
  <c r="V371" i="1"/>
  <c r="U371" i="1"/>
  <c r="N371" i="1"/>
  <c r="L371" i="1"/>
  <c r="J371" i="1"/>
  <c r="F371" i="1"/>
  <c r="D371" i="1"/>
  <c r="C371" i="1"/>
  <c r="B371" i="1"/>
  <c r="V370" i="1"/>
  <c r="U370" i="1"/>
  <c r="N370" i="1"/>
  <c r="L370" i="1"/>
  <c r="J370" i="1"/>
  <c r="F370" i="1"/>
  <c r="D370" i="1"/>
  <c r="C370" i="1"/>
  <c r="B370" i="1"/>
  <c r="V369" i="1"/>
  <c r="U369" i="1"/>
  <c r="N369" i="1"/>
  <c r="L369" i="1"/>
  <c r="J369" i="1"/>
  <c r="F369" i="1"/>
  <c r="D369" i="1"/>
  <c r="C369" i="1"/>
  <c r="B369" i="1"/>
  <c r="V368" i="1"/>
  <c r="U368" i="1"/>
  <c r="N368" i="1"/>
  <c r="L368" i="1"/>
  <c r="J368" i="1"/>
  <c r="F368" i="1"/>
  <c r="D368" i="1"/>
  <c r="C368" i="1"/>
  <c r="B368" i="1"/>
  <c r="V367" i="1"/>
  <c r="U367" i="1"/>
  <c r="N367" i="1"/>
  <c r="L367" i="1"/>
  <c r="J367" i="1"/>
  <c r="F367" i="1"/>
  <c r="D367" i="1"/>
  <c r="C367" i="1"/>
  <c r="B367" i="1"/>
  <c r="V366" i="1"/>
  <c r="U366" i="1"/>
  <c r="N366" i="1"/>
  <c r="L366" i="1"/>
  <c r="J366" i="1"/>
  <c r="F366" i="1"/>
  <c r="D366" i="1"/>
  <c r="C366" i="1"/>
  <c r="B366" i="1"/>
  <c r="V365" i="1"/>
  <c r="U365" i="1"/>
  <c r="N365" i="1"/>
  <c r="L365" i="1"/>
  <c r="J365" i="1"/>
  <c r="F365" i="1"/>
  <c r="D365" i="1"/>
  <c r="C365" i="1"/>
  <c r="B365" i="1"/>
  <c r="V364" i="1"/>
  <c r="U364" i="1"/>
  <c r="N364" i="1"/>
  <c r="L364" i="1"/>
  <c r="J364" i="1"/>
  <c r="F364" i="1"/>
  <c r="D364" i="1"/>
  <c r="C364" i="1"/>
  <c r="B364" i="1"/>
  <c r="V363" i="1"/>
  <c r="U363" i="1"/>
  <c r="N363" i="1"/>
  <c r="L363" i="1"/>
  <c r="J363" i="1"/>
  <c r="F363" i="1"/>
  <c r="D363" i="1"/>
  <c r="C363" i="1"/>
  <c r="B363" i="1"/>
  <c r="V362" i="1"/>
  <c r="U362" i="1"/>
  <c r="N362" i="1"/>
  <c r="L362" i="1"/>
  <c r="J362" i="1"/>
  <c r="F362" i="1"/>
  <c r="D362" i="1"/>
  <c r="C362" i="1"/>
  <c r="B362" i="1"/>
  <c r="V361" i="1"/>
  <c r="U361" i="1"/>
  <c r="N361" i="1"/>
  <c r="L361" i="1"/>
  <c r="J361" i="1"/>
  <c r="F361" i="1"/>
  <c r="D361" i="1"/>
  <c r="C361" i="1"/>
  <c r="B361" i="1"/>
  <c r="V360" i="1"/>
  <c r="U360" i="1"/>
  <c r="N360" i="1"/>
  <c r="L360" i="1"/>
  <c r="J360" i="1"/>
  <c r="F360" i="1"/>
  <c r="D360" i="1"/>
  <c r="C360" i="1"/>
  <c r="B360" i="1"/>
  <c r="V359" i="1"/>
  <c r="U359" i="1"/>
  <c r="N359" i="1"/>
  <c r="L359" i="1"/>
  <c r="J359" i="1"/>
  <c r="F359" i="1"/>
  <c r="D359" i="1"/>
  <c r="C359" i="1"/>
  <c r="B359" i="1"/>
  <c r="V358" i="1"/>
  <c r="U358" i="1"/>
  <c r="N358" i="1"/>
  <c r="L358" i="1"/>
  <c r="J358" i="1"/>
  <c r="F358" i="1"/>
  <c r="D358" i="1"/>
  <c r="C358" i="1"/>
  <c r="B358" i="1"/>
  <c r="V357" i="1"/>
  <c r="U357" i="1"/>
  <c r="N357" i="1"/>
  <c r="L357" i="1"/>
  <c r="J357" i="1"/>
  <c r="F357" i="1"/>
  <c r="D357" i="1"/>
  <c r="C357" i="1"/>
  <c r="B357" i="1"/>
  <c r="V356" i="1"/>
  <c r="U356" i="1"/>
  <c r="N356" i="1"/>
  <c r="L356" i="1"/>
  <c r="J356" i="1"/>
  <c r="F356" i="1"/>
  <c r="D356" i="1"/>
  <c r="C356" i="1"/>
  <c r="B356" i="1"/>
  <c r="V355" i="1"/>
  <c r="U355" i="1"/>
  <c r="N355" i="1"/>
  <c r="L355" i="1"/>
  <c r="J355" i="1"/>
  <c r="F355" i="1"/>
  <c r="D355" i="1"/>
  <c r="C355" i="1"/>
  <c r="B355" i="1"/>
  <c r="V354" i="1"/>
  <c r="U354" i="1"/>
  <c r="N354" i="1"/>
  <c r="L354" i="1"/>
  <c r="J354" i="1"/>
  <c r="F354" i="1"/>
  <c r="D354" i="1"/>
  <c r="C354" i="1"/>
  <c r="B354" i="1"/>
  <c r="V353" i="1"/>
  <c r="U353" i="1"/>
  <c r="N353" i="1"/>
  <c r="L353" i="1"/>
  <c r="J353" i="1"/>
  <c r="F353" i="1"/>
  <c r="D353" i="1"/>
  <c r="C353" i="1"/>
  <c r="B353" i="1"/>
  <c r="V352" i="1"/>
  <c r="U352" i="1"/>
  <c r="N352" i="1"/>
  <c r="L352" i="1"/>
  <c r="J352" i="1"/>
  <c r="F352" i="1"/>
  <c r="D352" i="1"/>
  <c r="C352" i="1"/>
  <c r="B352" i="1"/>
  <c r="V351" i="1"/>
  <c r="U351" i="1"/>
  <c r="N351" i="1"/>
  <c r="L351" i="1"/>
  <c r="J351" i="1"/>
  <c r="F351" i="1"/>
  <c r="D351" i="1"/>
  <c r="C351" i="1"/>
  <c r="B351" i="1"/>
  <c r="V350" i="1"/>
  <c r="U350" i="1"/>
  <c r="N350" i="1"/>
  <c r="L350" i="1"/>
  <c r="J350" i="1"/>
  <c r="F350" i="1"/>
  <c r="D350" i="1"/>
  <c r="C350" i="1"/>
  <c r="B350" i="1"/>
  <c r="V349" i="1"/>
  <c r="U349" i="1"/>
  <c r="N349" i="1"/>
  <c r="L349" i="1"/>
  <c r="J349" i="1"/>
  <c r="F349" i="1"/>
  <c r="D349" i="1"/>
  <c r="C349" i="1"/>
  <c r="B349" i="1"/>
  <c r="V348" i="1"/>
  <c r="U348" i="1"/>
  <c r="N348" i="1"/>
  <c r="L348" i="1"/>
  <c r="J348" i="1"/>
  <c r="F348" i="1"/>
  <c r="D348" i="1"/>
  <c r="C348" i="1"/>
  <c r="B348" i="1"/>
  <c r="V347" i="1"/>
  <c r="U347" i="1"/>
  <c r="N347" i="1"/>
  <c r="L347" i="1"/>
  <c r="J347" i="1"/>
  <c r="F347" i="1"/>
  <c r="D347" i="1"/>
  <c r="C347" i="1"/>
  <c r="B347" i="1"/>
  <c r="V346" i="1"/>
  <c r="U346" i="1"/>
  <c r="N346" i="1"/>
  <c r="L346" i="1"/>
  <c r="J346" i="1"/>
  <c r="F346" i="1"/>
  <c r="D346" i="1"/>
  <c r="C346" i="1"/>
  <c r="B346" i="1"/>
  <c r="V345" i="1"/>
  <c r="U345" i="1"/>
  <c r="N345" i="1"/>
  <c r="L345" i="1"/>
  <c r="J345" i="1"/>
  <c r="F345" i="1"/>
  <c r="D345" i="1"/>
  <c r="C345" i="1"/>
  <c r="B345" i="1"/>
  <c r="V344" i="1"/>
  <c r="U344" i="1"/>
  <c r="N344" i="1"/>
  <c r="L344" i="1"/>
  <c r="J344" i="1"/>
  <c r="F344" i="1"/>
  <c r="D344" i="1"/>
  <c r="C344" i="1"/>
  <c r="B344" i="1"/>
  <c r="V343" i="1"/>
  <c r="U343" i="1"/>
  <c r="N343" i="1"/>
  <c r="L343" i="1"/>
  <c r="J343" i="1"/>
  <c r="F343" i="1"/>
  <c r="D343" i="1"/>
  <c r="C343" i="1"/>
  <c r="B343" i="1"/>
  <c r="V342" i="1"/>
  <c r="U342" i="1"/>
  <c r="N342" i="1"/>
  <c r="L342" i="1"/>
  <c r="J342" i="1"/>
  <c r="F342" i="1"/>
  <c r="D342" i="1"/>
  <c r="C342" i="1"/>
  <c r="B342" i="1"/>
  <c r="V341" i="1"/>
  <c r="U341" i="1"/>
  <c r="N341" i="1"/>
  <c r="L341" i="1"/>
  <c r="J341" i="1"/>
  <c r="F341" i="1"/>
  <c r="D341" i="1"/>
  <c r="C341" i="1"/>
  <c r="B341" i="1"/>
  <c r="V340" i="1"/>
  <c r="U340" i="1"/>
  <c r="N340" i="1"/>
  <c r="L340" i="1"/>
  <c r="J340" i="1"/>
  <c r="F340" i="1"/>
  <c r="D340" i="1"/>
  <c r="C340" i="1"/>
  <c r="B340" i="1"/>
  <c r="V339" i="1"/>
  <c r="U339" i="1"/>
  <c r="N339" i="1"/>
  <c r="L339" i="1"/>
  <c r="J339" i="1"/>
  <c r="F339" i="1"/>
  <c r="D339" i="1"/>
  <c r="C339" i="1"/>
  <c r="B339" i="1"/>
  <c r="V338" i="1"/>
  <c r="U338" i="1"/>
  <c r="N338" i="1"/>
  <c r="L338" i="1"/>
  <c r="J338" i="1"/>
  <c r="F338" i="1"/>
  <c r="D338" i="1"/>
  <c r="C338" i="1"/>
  <c r="B338" i="1"/>
  <c r="V337" i="1"/>
  <c r="U337" i="1"/>
  <c r="N337" i="1"/>
  <c r="L337" i="1"/>
  <c r="J337" i="1"/>
  <c r="F337" i="1"/>
  <c r="D337" i="1"/>
  <c r="C337" i="1"/>
  <c r="B337" i="1"/>
  <c r="V336" i="1"/>
  <c r="U336" i="1"/>
  <c r="N336" i="1"/>
  <c r="L336" i="1"/>
  <c r="J336" i="1"/>
  <c r="F336" i="1"/>
  <c r="D336" i="1"/>
  <c r="C336" i="1"/>
  <c r="B336" i="1"/>
  <c r="V335" i="1"/>
  <c r="U335" i="1"/>
  <c r="N335" i="1"/>
  <c r="L335" i="1"/>
  <c r="J335" i="1"/>
  <c r="F335" i="1"/>
  <c r="D335" i="1"/>
  <c r="C335" i="1"/>
  <c r="B335" i="1"/>
  <c r="V334" i="1"/>
  <c r="U334" i="1"/>
  <c r="N334" i="1"/>
  <c r="L334" i="1"/>
  <c r="J334" i="1"/>
  <c r="F334" i="1"/>
  <c r="D334" i="1"/>
  <c r="C334" i="1"/>
  <c r="B334" i="1"/>
  <c r="V333" i="1"/>
  <c r="U333" i="1"/>
  <c r="N333" i="1"/>
  <c r="L333" i="1"/>
  <c r="J333" i="1"/>
  <c r="F333" i="1"/>
  <c r="D333" i="1"/>
  <c r="C333" i="1"/>
  <c r="B333" i="1"/>
  <c r="V332" i="1"/>
  <c r="U332" i="1"/>
  <c r="N332" i="1"/>
  <c r="L332" i="1"/>
  <c r="J332" i="1"/>
  <c r="F332" i="1"/>
  <c r="D332" i="1"/>
  <c r="C332" i="1"/>
  <c r="B332" i="1"/>
  <c r="V331" i="1"/>
  <c r="U331" i="1"/>
  <c r="N331" i="1"/>
  <c r="L331" i="1"/>
  <c r="J331" i="1"/>
  <c r="F331" i="1"/>
  <c r="D331" i="1"/>
  <c r="C331" i="1"/>
  <c r="B331" i="1"/>
  <c r="V330" i="1"/>
  <c r="U330" i="1"/>
  <c r="N330" i="1"/>
  <c r="L330" i="1"/>
  <c r="J330" i="1"/>
  <c r="F330" i="1"/>
  <c r="D330" i="1"/>
  <c r="C330" i="1"/>
  <c r="B330" i="1"/>
  <c r="V329" i="1"/>
  <c r="U329" i="1"/>
  <c r="N329" i="1"/>
  <c r="L329" i="1"/>
  <c r="J329" i="1"/>
  <c r="F329" i="1"/>
  <c r="D329" i="1"/>
  <c r="C329" i="1"/>
  <c r="B329" i="1"/>
  <c r="V328" i="1"/>
  <c r="U328" i="1"/>
  <c r="N328" i="1"/>
  <c r="L328" i="1"/>
  <c r="J328" i="1"/>
  <c r="F328" i="1"/>
  <c r="D328" i="1"/>
  <c r="C328" i="1"/>
  <c r="B328" i="1"/>
  <c r="V327" i="1"/>
  <c r="U327" i="1"/>
  <c r="N327" i="1"/>
  <c r="L327" i="1"/>
  <c r="J327" i="1"/>
  <c r="F327" i="1"/>
  <c r="D327" i="1"/>
  <c r="C327" i="1"/>
  <c r="B327" i="1"/>
  <c r="V326" i="1"/>
  <c r="U326" i="1"/>
  <c r="N326" i="1"/>
  <c r="L326" i="1"/>
  <c r="J326" i="1"/>
  <c r="F326" i="1"/>
  <c r="D326" i="1"/>
  <c r="C326" i="1"/>
  <c r="B326" i="1"/>
  <c r="V325" i="1"/>
  <c r="U325" i="1"/>
  <c r="N325" i="1"/>
  <c r="L325" i="1"/>
  <c r="J325" i="1"/>
  <c r="F325" i="1"/>
  <c r="D325" i="1"/>
  <c r="C325" i="1"/>
  <c r="B325" i="1"/>
  <c r="V324" i="1"/>
  <c r="U324" i="1"/>
  <c r="N324" i="1"/>
  <c r="L324" i="1"/>
  <c r="J324" i="1"/>
  <c r="F324" i="1"/>
  <c r="D324" i="1"/>
  <c r="C324" i="1"/>
  <c r="B324" i="1"/>
  <c r="V323" i="1"/>
  <c r="U323" i="1"/>
  <c r="N323" i="1"/>
  <c r="L323" i="1"/>
  <c r="J323" i="1"/>
  <c r="F323" i="1"/>
  <c r="D323" i="1"/>
  <c r="C323" i="1"/>
  <c r="B323" i="1"/>
  <c r="V322" i="1"/>
  <c r="U322" i="1"/>
  <c r="N322" i="1"/>
  <c r="L322" i="1"/>
  <c r="J322" i="1"/>
  <c r="F322" i="1"/>
  <c r="D322" i="1"/>
  <c r="C322" i="1"/>
  <c r="B322" i="1"/>
  <c r="V321" i="1"/>
  <c r="U321" i="1"/>
  <c r="N321" i="1"/>
  <c r="L321" i="1"/>
  <c r="J321" i="1"/>
  <c r="F321" i="1"/>
  <c r="D321" i="1"/>
  <c r="C321" i="1"/>
  <c r="B321" i="1"/>
  <c r="V320" i="1"/>
  <c r="U320" i="1"/>
  <c r="N320" i="1"/>
  <c r="L320" i="1"/>
  <c r="J320" i="1"/>
  <c r="F320" i="1"/>
  <c r="D320" i="1"/>
  <c r="C320" i="1"/>
  <c r="B320" i="1"/>
  <c r="V319" i="1"/>
  <c r="U319" i="1"/>
  <c r="N319" i="1"/>
  <c r="L319" i="1"/>
  <c r="J319" i="1"/>
  <c r="F319" i="1"/>
  <c r="D319" i="1"/>
  <c r="C319" i="1"/>
  <c r="B319" i="1"/>
  <c r="V318" i="1"/>
  <c r="U318" i="1"/>
  <c r="N318" i="1"/>
  <c r="L318" i="1"/>
  <c r="J318" i="1"/>
  <c r="F318" i="1"/>
  <c r="D318" i="1"/>
  <c r="C318" i="1"/>
  <c r="B318" i="1"/>
  <c r="V317" i="1"/>
  <c r="U317" i="1"/>
  <c r="N317" i="1"/>
  <c r="L317" i="1"/>
  <c r="J317" i="1"/>
  <c r="F317" i="1"/>
  <c r="D317" i="1"/>
  <c r="C317" i="1"/>
  <c r="B317" i="1"/>
  <c r="V316" i="1"/>
  <c r="U316" i="1"/>
  <c r="N316" i="1"/>
  <c r="L316" i="1"/>
  <c r="J316" i="1"/>
  <c r="F316" i="1"/>
  <c r="D316" i="1"/>
  <c r="C316" i="1"/>
  <c r="B316" i="1"/>
  <c r="V315" i="1"/>
  <c r="U315" i="1"/>
  <c r="N315" i="1"/>
  <c r="L315" i="1"/>
  <c r="J315" i="1"/>
  <c r="F315" i="1"/>
  <c r="D315" i="1"/>
  <c r="C315" i="1"/>
  <c r="B315" i="1"/>
  <c r="V314" i="1"/>
  <c r="U314" i="1"/>
  <c r="N314" i="1"/>
  <c r="L314" i="1"/>
  <c r="J314" i="1"/>
  <c r="F314" i="1"/>
  <c r="D314" i="1"/>
  <c r="C314" i="1"/>
  <c r="B314" i="1"/>
  <c r="V313" i="1"/>
  <c r="U313" i="1"/>
  <c r="N313" i="1"/>
  <c r="L313" i="1"/>
  <c r="J313" i="1"/>
  <c r="F313" i="1"/>
  <c r="D313" i="1"/>
  <c r="C313" i="1"/>
  <c r="B313" i="1"/>
  <c r="V312" i="1"/>
  <c r="U312" i="1"/>
  <c r="N312" i="1"/>
  <c r="L312" i="1"/>
  <c r="J312" i="1"/>
  <c r="F312" i="1"/>
  <c r="D312" i="1"/>
  <c r="C312" i="1"/>
  <c r="B312" i="1"/>
  <c r="V311" i="1"/>
  <c r="U311" i="1"/>
  <c r="N311" i="1"/>
  <c r="L311" i="1"/>
  <c r="J311" i="1"/>
  <c r="F311" i="1"/>
  <c r="D311" i="1"/>
  <c r="C311" i="1"/>
  <c r="B311" i="1"/>
  <c r="V310" i="1"/>
  <c r="U310" i="1"/>
  <c r="N310" i="1"/>
  <c r="L310" i="1"/>
  <c r="J310" i="1"/>
  <c r="F310" i="1"/>
  <c r="D310" i="1"/>
  <c r="C310" i="1"/>
  <c r="B310" i="1"/>
  <c r="V309" i="1"/>
  <c r="U309" i="1"/>
  <c r="N309" i="1"/>
  <c r="L309" i="1"/>
  <c r="J309" i="1"/>
  <c r="F309" i="1"/>
  <c r="D309" i="1"/>
  <c r="C309" i="1"/>
  <c r="B309" i="1"/>
  <c r="V308" i="1"/>
  <c r="U308" i="1"/>
  <c r="N308" i="1"/>
  <c r="L308" i="1"/>
  <c r="J308" i="1"/>
  <c r="F308" i="1"/>
  <c r="D308" i="1"/>
  <c r="C308" i="1"/>
  <c r="B308" i="1"/>
  <c r="V307" i="1"/>
  <c r="U307" i="1"/>
  <c r="N307" i="1"/>
  <c r="L307" i="1"/>
  <c r="J307" i="1"/>
  <c r="F307" i="1"/>
  <c r="D307" i="1"/>
  <c r="C307" i="1"/>
  <c r="B307" i="1"/>
  <c r="V306" i="1"/>
  <c r="U306" i="1"/>
  <c r="N306" i="1"/>
  <c r="L306" i="1"/>
  <c r="J306" i="1"/>
  <c r="F306" i="1"/>
  <c r="D306" i="1"/>
  <c r="C306" i="1"/>
  <c r="B306" i="1"/>
  <c r="V305" i="1"/>
  <c r="U305" i="1"/>
  <c r="N305" i="1"/>
  <c r="L305" i="1"/>
  <c r="J305" i="1"/>
  <c r="F305" i="1"/>
  <c r="D305" i="1"/>
  <c r="C305" i="1"/>
  <c r="B305" i="1"/>
  <c r="V304" i="1"/>
  <c r="U304" i="1"/>
  <c r="N304" i="1"/>
  <c r="L304" i="1"/>
  <c r="J304" i="1"/>
  <c r="F304" i="1"/>
  <c r="D304" i="1"/>
  <c r="C304" i="1"/>
  <c r="B304" i="1"/>
  <c r="V303" i="1"/>
  <c r="U303" i="1"/>
  <c r="N303" i="1"/>
  <c r="L303" i="1"/>
  <c r="J303" i="1"/>
  <c r="F303" i="1"/>
  <c r="D303" i="1"/>
  <c r="C303" i="1"/>
  <c r="B303" i="1"/>
  <c r="V302" i="1"/>
  <c r="U302" i="1"/>
  <c r="N302" i="1"/>
  <c r="L302" i="1"/>
  <c r="J302" i="1"/>
  <c r="F302" i="1"/>
  <c r="D302" i="1"/>
  <c r="C302" i="1"/>
  <c r="B302" i="1"/>
  <c r="V301" i="1"/>
  <c r="U301" i="1"/>
  <c r="N301" i="1"/>
  <c r="L301" i="1"/>
  <c r="J301" i="1"/>
  <c r="F301" i="1"/>
  <c r="D301" i="1"/>
  <c r="C301" i="1"/>
  <c r="B301" i="1"/>
  <c r="V300" i="1"/>
  <c r="U300" i="1"/>
  <c r="N300" i="1"/>
  <c r="L300" i="1"/>
  <c r="J300" i="1"/>
  <c r="F300" i="1"/>
  <c r="D300" i="1"/>
  <c r="C300" i="1"/>
  <c r="B300" i="1"/>
  <c r="V299" i="1"/>
  <c r="U299" i="1"/>
  <c r="N299" i="1"/>
  <c r="L299" i="1"/>
  <c r="J299" i="1"/>
  <c r="F299" i="1"/>
  <c r="D299" i="1"/>
  <c r="C299" i="1"/>
  <c r="B299" i="1"/>
  <c r="V298" i="1"/>
  <c r="U298" i="1"/>
  <c r="N298" i="1"/>
  <c r="L298" i="1"/>
  <c r="J298" i="1"/>
  <c r="F298" i="1"/>
  <c r="D298" i="1"/>
  <c r="C298" i="1"/>
  <c r="B298" i="1"/>
  <c r="V297" i="1"/>
  <c r="U297" i="1"/>
  <c r="N297" i="1"/>
  <c r="L297" i="1"/>
  <c r="J297" i="1"/>
  <c r="F297" i="1"/>
  <c r="D297" i="1"/>
  <c r="C297" i="1"/>
  <c r="B297" i="1"/>
  <c r="V296" i="1"/>
  <c r="U296" i="1"/>
  <c r="N296" i="1"/>
  <c r="L296" i="1"/>
  <c r="J296" i="1"/>
  <c r="F296" i="1"/>
  <c r="D296" i="1"/>
  <c r="C296" i="1"/>
  <c r="B296" i="1"/>
  <c r="V295" i="1"/>
  <c r="U295" i="1"/>
  <c r="N295" i="1"/>
  <c r="L295" i="1"/>
  <c r="J295" i="1"/>
  <c r="F295" i="1"/>
  <c r="D295" i="1"/>
  <c r="C295" i="1"/>
  <c r="B295" i="1"/>
  <c r="V294" i="1"/>
  <c r="U294" i="1"/>
  <c r="N294" i="1"/>
  <c r="L294" i="1"/>
  <c r="J294" i="1"/>
  <c r="F294" i="1"/>
  <c r="D294" i="1"/>
  <c r="C294" i="1"/>
  <c r="B294" i="1"/>
  <c r="V293" i="1"/>
  <c r="U293" i="1"/>
  <c r="N293" i="1"/>
  <c r="L293" i="1"/>
  <c r="J293" i="1"/>
  <c r="F293" i="1"/>
  <c r="D293" i="1"/>
  <c r="C293" i="1"/>
  <c r="B293" i="1"/>
  <c r="V292" i="1"/>
  <c r="U292" i="1"/>
  <c r="N292" i="1"/>
  <c r="L292" i="1"/>
  <c r="J292" i="1"/>
  <c r="F292" i="1"/>
  <c r="D292" i="1"/>
  <c r="C292" i="1"/>
  <c r="B292" i="1"/>
  <c r="V291" i="1"/>
  <c r="U291" i="1"/>
  <c r="N291" i="1"/>
  <c r="L291" i="1"/>
  <c r="J291" i="1"/>
  <c r="F291" i="1"/>
  <c r="D291" i="1"/>
  <c r="C291" i="1"/>
  <c r="B291" i="1"/>
  <c r="V290" i="1"/>
  <c r="U290" i="1"/>
  <c r="N290" i="1"/>
  <c r="L290" i="1"/>
  <c r="J290" i="1"/>
  <c r="F290" i="1"/>
  <c r="D290" i="1"/>
  <c r="C290" i="1"/>
  <c r="B290" i="1"/>
  <c r="V289" i="1"/>
  <c r="U289" i="1"/>
  <c r="N289" i="1"/>
  <c r="L289" i="1"/>
  <c r="J289" i="1"/>
  <c r="F289" i="1"/>
  <c r="D289" i="1"/>
  <c r="C289" i="1"/>
  <c r="B289" i="1"/>
  <c r="V288" i="1"/>
  <c r="U288" i="1"/>
  <c r="N288" i="1"/>
  <c r="L288" i="1"/>
  <c r="J288" i="1"/>
  <c r="F288" i="1"/>
  <c r="D288" i="1"/>
  <c r="C288" i="1"/>
  <c r="B288" i="1"/>
  <c r="V287" i="1"/>
  <c r="U287" i="1"/>
  <c r="N287" i="1"/>
  <c r="L287" i="1"/>
  <c r="J287" i="1"/>
  <c r="F287" i="1"/>
  <c r="D287" i="1"/>
  <c r="C287" i="1"/>
  <c r="B287" i="1"/>
  <c r="V286" i="1"/>
  <c r="U286" i="1"/>
  <c r="N286" i="1"/>
  <c r="L286" i="1"/>
  <c r="J286" i="1"/>
  <c r="F286" i="1"/>
  <c r="D286" i="1"/>
  <c r="C286" i="1"/>
  <c r="B286" i="1"/>
  <c r="V285" i="1"/>
  <c r="U285" i="1"/>
  <c r="N285" i="1"/>
  <c r="L285" i="1"/>
  <c r="J285" i="1"/>
  <c r="F285" i="1"/>
  <c r="D285" i="1"/>
  <c r="C285" i="1"/>
  <c r="B285" i="1"/>
  <c r="V284" i="1"/>
  <c r="U284" i="1"/>
  <c r="N284" i="1"/>
  <c r="L284" i="1"/>
  <c r="J284" i="1"/>
  <c r="F284" i="1"/>
  <c r="D284" i="1"/>
  <c r="C284" i="1"/>
  <c r="B284" i="1"/>
  <c r="V283" i="1"/>
  <c r="U283" i="1"/>
  <c r="N283" i="1"/>
  <c r="L283" i="1"/>
  <c r="J283" i="1"/>
  <c r="F283" i="1"/>
  <c r="D283" i="1"/>
  <c r="C283" i="1"/>
  <c r="B283" i="1"/>
  <c r="V282" i="1"/>
  <c r="U282" i="1"/>
  <c r="N282" i="1"/>
  <c r="L282" i="1"/>
  <c r="J282" i="1"/>
  <c r="F282" i="1"/>
  <c r="D282" i="1"/>
  <c r="C282" i="1"/>
  <c r="B282" i="1"/>
  <c r="V281" i="1"/>
  <c r="U281" i="1"/>
  <c r="N281" i="1"/>
  <c r="L281" i="1"/>
  <c r="J281" i="1"/>
  <c r="F281" i="1"/>
  <c r="D281" i="1"/>
  <c r="C281" i="1"/>
  <c r="B281" i="1"/>
  <c r="V280" i="1"/>
  <c r="U280" i="1"/>
  <c r="N280" i="1"/>
  <c r="L280" i="1"/>
  <c r="J280" i="1"/>
  <c r="F280" i="1"/>
  <c r="D280" i="1"/>
  <c r="C280" i="1"/>
  <c r="B280" i="1"/>
  <c r="V279" i="1"/>
  <c r="U279" i="1"/>
  <c r="N279" i="1"/>
  <c r="L279" i="1"/>
  <c r="J279" i="1"/>
  <c r="F279" i="1"/>
  <c r="D279" i="1"/>
  <c r="C279" i="1"/>
  <c r="B279" i="1"/>
  <c r="V278" i="1"/>
  <c r="U278" i="1"/>
  <c r="N278" i="1"/>
  <c r="L278" i="1"/>
  <c r="J278" i="1"/>
  <c r="F278" i="1"/>
  <c r="D278" i="1"/>
  <c r="C278" i="1"/>
  <c r="B278" i="1"/>
  <c r="V277" i="1"/>
  <c r="U277" i="1"/>
  <c r="N277" i="1"/>
  <c r="L277" i="1"/>
  <c r="J277" i="1"/>
  <c r="F277" i="1"/>
  <c r="D277" i="1"/>
  <c r="C277" i="1"/>
  <c r="B277" i="1"/>
  <c r="V276" i="1"/>
  <c r="U276" i="1"/>
  <c r="N276" i="1"/>
  <c r="L276" i="1"/>
  <c r="J276" i="1"/>
  <c r="F276" i="1"/>
  <c r="D276" i="1"/>
  <c r="C276" i="1"/>
  <c r="B276" i="1"/>
  <c r="V275" i="1"/>
  <c r="U275" i="1"/>
  <c r="N275" i="1"/>
  <c r="L275" i="1"/>
  <c r="J275" i="1"/>
  <c r="F275" i="1"/>
  <c r="D275" i="1"/>
  <c r="C275" i="1"/>
  <c r="B275" i="1"/>
  <c r="V274" i="1"/>
  <c r="U274" i="1"/>
  <c r="N274" i="1"/>
  <c r="L274" i="1"/>
  <c r="J274" i="1"/>
  <c r="F274" i="1"/>
  <c r="D274" i="1"/>
  <c r="C274" i="1"/>
  <c r="B274" i="1"/>
  <c r="V273" i="1"/>
  <c r="U273" i="1"/>
  <c r="N273" i="1"/>
  <c r="L273" i="1"/>
  <c r="J273" i="1"/>
  <c r="F273" i="1"/>
  <c r="D273" i="1"/>
  <c r="C273" i="1"/>
  <c r="B273" i="1"/>
  <c r="V272" i="1"/>
  <c r="U272" i="1"/>
  <c r="N272" i="1"/>
  <c r="L272" i="1"/>
  <c r="J272" i="1"/>
  <c r="F272" i="1"/>
  <c r="D272" i="1"/>
  <c r="C272" i="1"/>
  <c r="B272" i="1"/>
  <c r="V271" i="1"/>
  <c r="U271" i="1"/>
  <c r="N271" i="1"/>
  <c r="L271" i="1"/>
  <c r="J271" i="1"/>
  <c r="F271" i="1"/>
  <c r="D271" i="1"/>
  <c r="C271" i="1"/>
  <c r="B271" i="1"/>
  <c r="V270" i="1"/>
  <c r="U270" i="1"/>
  <c r="N270" i="1"/>
  <c r="L270" i="1"/>
  <c r="J270" i="1"/>
  <c r="F270" i="1"/>
  <c r="D270" i="1"/>
  <c r="C270" i="1"/>
  <c r="B270" i="1"/>
  <c r="V269" i="1"/>
  <c r="U269" i="1"/>
  <c r="N269" i="1"/>
  <c r="L269" i="1"/>
  <c r="J269" i="1"/>
  <c r="F269" i="1"/>
  <c r="D269" i="1"/>
  <c r="C269" i="1"/>
  <c r="B269" i="1"/>
  <c r="V268" i="1"/>
  <c r="U268" i="1"/>
  <c r="N268" i="1"/>
  <c r="L268" i="1"/>
  <c r="J268" i="1"/>
  <c r="F268" i="1"/>
  <c r="D268" i="1"/>
  <c r="C268" i="1"/>
  <c r="B268" i="1"/>
  <c r="V267" i="1"/>
  <c r="U267" i="1"/>
  <c r="N267" i="1"/>
  <c r="L267" i="1"/>
  <c r="J267" i="1"/>
  <c r="F267" i="1"/>
  <c r="D267" i="1"/>
  <c r="C267" i="1"/>
  <c r="B267" i="1"/>
  <c r="V266" i="1"/>
  <c r="U266" i="1"/>
  <c r="N266" i="1"/>
  <c r="L266" i="1"/>
  <c r="J266" i="1"/>
  <c r="F266" i="1"/>
  <c r="D266" i="1"/>
  <c r="C266" i="1"/>
  <c r="B266" i="1"/>
  <c r="V265" i="1"/>
  <c r="U265" i="1"/>
  <c r="N265" i="1"/>
  <c r="L265" i="1"/>
  <c r="J265" i="1"/>
  <c r="F265" i="1"/>
  <c r="D265" i="1"/>
  <c r="C265" i="1"/>
  <c r="B265" i="1"/>
  <c r="V264" i="1"/>
  <c r="U264" i="1"/>
  <c r="N264" i="1"/>
  <c r="L264" i="1"/>
  <c r="J264" i="1"/>
  <c r="F264" i="1"/>
  <c r="D264" i="1"/>
  <c r="C264" i="1"/>
  <c r="B264" i="1"/>
  <c r="V263" i="1"/>
  <c r="U263" i="1"/>
  <c r="N263" i="1"/>
  <c r="L263" i="1"/>
  <c r="J263" i="1"/>
  <c r="F263" i="1"/>
  <c r="D263" i="1"/>
  <c r="C263" i="1"/>
  <c r="B263" i="1"/>
  <c r="V262" i="1"/>
  <c r="U262" i="1"/>
  <c r="N262" i="1"/>
  <c r="L262" i="1"/>
  <c r="J262" i="1"/>
  <c r="F262" i="1"/>
  <c r="D262" i="1"/>
  <c r="C262" i="1"/>
  <c r="B262" i="1"/>
  <c r="V261" i="1"/>
  <c r="U261" i="1"/>
  <c r="N261" i="1"/>
  <c r="L261" i="1"/>
  <c r="J261" i="1"/>
  <c r="F261" i="1"/>
  <c r="D261" i="1"/>
  <c r="C261" i="1"/>
  <c r="B261" i="1"/>
  <c r="V260" i="1"/>
  <c r="U260" i="1"/>
  <c r="N260" i="1"/>
  <c r="L260" i="1"/>
  <c r="J260" i="1"/>
  <c r="F260" i="1"/>
  <c r="D260" i="1"/>
  <c r="C260" i="1"/>
  <c r="B260" i="1"/>
  <c r="V259" i="1"/>
  <c r="U259" i="1"/>
  <c r="N259" i="1"/>
  <c r="L259" i="1"/>
  <c r="J259" i="1"/>
  <c r="F259" i="1"/>
  <c r="D259" i="1"/>
  <c r="C259" i="1"/>
  <c r="B259" i="1"/>
  <c r="V258" i="1"/>
  <c r="U258" i="1"/>
  <c r="N258" i="1"/>
  <c r="L258" i="1"/>
  <c r="J258" i="1"/>
  <c r="F258" i="1"/>
  <c r="D258" i="1"/>
  <c r="C258" i="1"/>
  <c r="B258" i="1"/>
  <c r="V257" i="1"/>
  <c r="U257" i="1"/>
  <c r="N257" i="1"/>
  <c r="L257" i="1"/>
  <c r="J257" i="1"/>
  <c r="F257" i="1"/>
  <c r="D257" i="1"/>
  <c r="C257" i="1"/>
  <c r="B257" i="1"/>
  <c r="V256" i="1"/>
  <c r="U256" i="1"/>
  <c r="N256" i="1"/>
  <c r="L256" i="1"/>
  <c r="J256" i="1"/>
  <c r="F256" i="1"/>
  <c r="D256" i="1"/>
  <c r="C256" i="1"/>
  <c r="B256" i="1"/>
  <c r="V255" i="1"/>
  <c r="U255" i="1"/>
  <c r="N255" i="1"/>
  <c r="L255" i="1"/>
  <c r="J255" i="1"/>
  <c r="F255" i="1"/>
  <c r="D255" i="1"/>
  <c r="C255" i="1"/>
  <c r="B255" i="1"/>
  <c r="V254" i="1"/>
  <c r="U254" i="1"/>
  <c r="N254" i="1"/>
  <c r="L254" i="1"/>
  <c r="J254" i="1"/>
  <c r="F254" i="1"/>
  <c r="D254" i="1"/>
  <c r="C254" i="1"/>
  <c r="B254" i="1"/>
  <c r="V253" i="1"/>
  <c r="U253" i="1"/>
  <c r="N253" i="1"/>
  <c r="L253" i="1"/>
  <c r="J253" i="1"/>
  <c r="F253" i="1"/>
  <c r="D253" i="1"/>
  <c r="C253" i="1"/>
  <c r="B253" i="1"/>
  <c r="V252" i="1"/>
  <c r="U252" i="1"/>
  <c r="N252" i="1"/>
  <c r="L252" i="1"/>
  <c r="J252" i="1"/>
  <c r="F252" i="1"/>
  <c r="D252" i="1"/>
  <c r="C252" i="1"/>
  <c r="B252" i="1"/>
  <c r="V251" i="1"/>
  <c r="U251" i="1"/>
  <c r="N251" i="1"/>
  <c r="L251" i="1"/>
  <c r="J251" i="1"/>
  <c r="F251" i="1"/>
  <c r="D251" i="1"/>
  <c r="C251" i="1"/>
  <c r="B251" i="1"/>
  <c r="V250" i="1"/>
  <c r="U250" i="1"/>
  <c r="N250" i="1"/>
  <c r="L250" i="1"/>
  <c r="J250" i="1"/>
  <c r="F250" i="1"/>
  <c r="D250" i="1"/>
  <c r="C250" i="1"/>
  <c r="B250" i="1"/>
  <c r="V249" i="1"/>
  <c r="U249" i="1"/>
  <c r="N249" i="1"/>
  <c r="L249" i="1"/>
  <c r="J249" i="1"/>
  <c r="F249" i="1"/>
  <c r="D249" i="1"/>
  <c r="C249" i="1"/>
  <c r="B249" i="1"/>
  <c r="V248" i="1"/>
  <c r="U248" i="1"/>
  <c r="N248" i="1"/>
  <c r="L248" i="1"/>
  <c r="J248" i="1"/>
  <c r="F248" i="1"/>
  <c r="D248" i="1"/>
  <c r="C248" i="1"/>
  <c r="B248" i="1"/>
  <c r="V247" i="1"/>
  <c r="U247" i="1"/>
  <c r="N247" i="1"/>
  <c r="L247" i="1"/>
  <c r="J247" i="1"/>
  <c r="F247" i="1"/>
  <c r="D247" i="1"/>
  <c r="C247" i="1"/>
  <c r="B247" i="1"/>
  <c r="V246" i="1"/>
  <c r="U246" i="1"/>
  <c r="N246" i="1"/>
  <c r="L246" i="1"/>
  <c r="J246" i="1"/>
  <c r="F246" i="1"/>
  <c r="D246" i="1"/>
  <c r="C246" i="1"/>
  <c r="B246" i="1"/>
  <c r="V245" i="1"/>
  <c r="U245" i="1"/>
  <c r="N245" i="1"/>
  <c r="L245" i="1"/>
  <c r="J245" i="1"/>
  <c r="F245" i="1"/>
  <c r="D245" i="1"/>
  <c r="C245" i="1"/>
  <c r="B245" i="1"/>
  <c r="V244" i="1"/>
  <c r="U244" i="1"/>
  <c r="N244" i="1"/>
  <c r="L244" i="1"/>
  <c r="J244" i="1"/>
  <c r="F244" i="1"/>
  <c r="D244" i="1"/>
  <c r="C244" i="1"/>
  <c r="B244" i="1"/>
  <c r="V243" i="1"/>
  <c r="U243" i="1"/>
  <c r="N243" i="1"/>
  <c r="L243" i="1"/>
  <c r="J243" i="1"/>
  <c r="F243" i="1"/>
  <c r="D243" i="1"/>
  <c r="C243" i="1"/>
  <c r="B243" i="1"/>
  <c r="V242" i="1"/>
  <c r="U242" i="1"/>
  <c r="N242" i="1"/>
  <c r="L242" i="1"/>
  <c r="J242" i="1"/>
  <c r="F242" i="1"/>
  <c r="D242" i="1"/>
  <c r="C242" i="1"/>
  <c r="B242" i="1"/>
  <c r="V241" i="1"/>
  <c r="U241" i="1"/>
  <c r="N241" i="1"/>
  <c r="L241" i="1"/>
  <c r="J241" i="1"/>
  <c r="F241" i="1"/>
  <c r="D241" i="1"/>
  <c r="C241" i="1"/>
  <c r="B241" i="1"/>
  <c r="V240" i="1"/>
  <c r="U240" i="1"/>
  <c r="N240" i="1"/>
  <c r="L240" i="1"/>
  <c r="J240" i="1"/>
  <c r="F240" i="1"/>
  <c r="D240" i="1"/>
  <c r="C240" i="1"/>
  <c r="B240" i="1"/>
  <c r="V239" i="1"/>
  <c r="U239" i="1"/>
  <c r="N239" i="1"/>
  <c r="L239" i="1"/>
  <c r="J239" i="1"/>
  <c r="F239" i="1"/>
  <c r="D239" i="1"/>
  <c r="C239" i="1"/>
  <c r="B239" i="1"/>
  <c r="V238" i="1"/>
  <c r="U238" i="1"/>
  <c r="N238" i="1"/>
  <c r="L238" i="1"/>
  <c r="J238" i="1"/>
  <c r="F238" i="1"/>
  <c r="D238" i="1"/>
  <c r="C238" i="1"/>
  <c r="B238" i="1"/>
  <c r="V237" i="1"/>
  <c r="U237" i="1"/>
  <c r="N237" i="1"/>
  <c r="L237" i="1"/>
  <c r="J237" i="1"/>
  <c r="F237" i="1"/>
  <c r="D237" i="1"/>
  <c r="C237" i="1"/>
  <c r="B237" i="1"/>
  <c r="V236" i="1"/>
  <c r="U236" i="1"/>
  <c r="N236" i="1"/>
  <c r="L236" i="1"/>
  <c r="J236" i="1"/>
  <c r="F236" i="1"/>
  <c r="D236" i="1"/>
  <c r="C236" i="1"/>
  <c r="B236" i="1"/>
  <c r="V235" i="1"/>
  <c r="U235" i="1"/>
  <c r="N235" i="1"/>
  <c r="L235" i="1"/>
  <c r="J235" i="1"/>
  <c r="F235" i="1"/>
  <c r="D235" i="1"/>
  <c r="C235" i="1"/>
  <c r="B235" i="1"/>
  <c r="V234" i="1"/>
  <c r="U234" i="1"/>
  <c r="N234" i="1"/>
  <c r="L234" i="1"/>
  <c r="J234" i="1"/>
  <c r="F234" i="1"/>
  <c r="D234" i="1"/>
  <c r="C234" i="1"/>
  <c r="B234" i="1"/>
  <c r="V233" i="1"/>
  <c r="U233" i="1"/>
  <c r="N233" i="1"/>
  <c r="L233" i="1"/>
  <c r="J233" i="1"/>
  <c r="F233" i="1"/>
  <c r="D233" i="1"/>
  <c r="C233" i="1"/>
  <c r="B233" i="1"/>
  <c r="V232" i="1"/>
  <c r="U232" i="1"/>
  <c r="N232" i="1"/>
  <c r="L232" i="1"/>
  <c r="J232" i="1"/>
  <c r="F232" i="1"/>
  <c r="D232" i="1"/>
  <c r="C232" i="1"/>
  <c r="B232" i="1"/>
  <c r="V231" i="1"/>
  <c r="U231" i="1"/>
  <c r="N231" i="1"/>
  <c r="L231" i="1"/>
  <c r="J231" i="1"/>
  <c r="F231" i="1"/>
  <c r="D231" i="1"/>
  <c r="C231" i="1"/>
  <c r="B231" i="1"/>
  <c r="V230" i="1"/>
  <c r="U230" i="1"/>
  <c r="N230" i="1"/>
  <c r="L230" i="1"/>
  <c r="J230" i="1"/>
  <c r="F230" i="1"/>
  <c r="D230" i="1"/>
  <c r="C230" i="1"/>
  <c r="B230" i="1"/>
  <c r="V229" i="1"/>
  <c r="U229" i="1"/>
  <c r="N229" i="1"/>
  <c r="L229" i="1"/>
  <c r="J229" i="1"/>
  <c r="F229" i="1"/>
  <c r="D229" i="1"/>
  <c r="C229" i="1"/>
  <c r="B229" i="1"/>
  <c r="V228" i="1"/>
  <c r="U228" i="1"/>
  <c r="N228" i="1"/>
  <c r="L228" i="1"/>
  <c r="J228" i="1"/>
  <c r="F228" i="1"/>
  <c r="D228" i="1"/>
  <c r="C228" i="1"/>
  <c r="B228" i="1"/>
  <c r="V227" i="1"/>
  <c r="U227" i="1"/>
  <c r="N227" i="1"/>
  <c r="L227" i="1"/>
  <c r="J227" i="1"/>
  <c r="F227" i="1"/>
  <c r="D227" i="1"/>
  <c r="C227" i="1"/>
  <c r="B227" i="1"/>
  <c r="V226" i="1"/>
  <c r="U226" i="1"/>
  <c r="N226" i="1"/>
  <c r="L226" i="1"/>
  <c r="J226" i="1"/>
  <c r="F226" i="1"/>
  <c r="D226" i="1"/>
  <c r="C226" i="1"/>
  <c r="B226" i="1"/>
  <c r="V225" i="1"/>
  <c r="U225" i="1"/>
  <c r="N225" i="1"/>
  <c r="L225" i="1"/>
  <c r="J225" i="1"/>
  <c r="F225" i="1"/>
  <c r="D225" i="1"/>
  <c r="C225" i="1"/>
  <c r="B225" i="1"/>
  <c r="V224" i="1"/>
  <c r="U224" i="1"/>
  <c r="N224" i="1"/>
  <c r="L224" i="1"/>
  <c r="J224" i="1"/>
  <c r="F224" i="1"/>
  <c r="D224" i="1"/>
  <c r="C224" i="1"/>
  <c r="B224" i="1"/>
  <c r="V223" i="1"/>
  <c r="U223" i="1"/>
  <c r="N223" i="1"/>
  <c r="L223" i="1"/>
  <c r="J223" i="1"/>
  <c r="F223" i="1"/>
  <c r="D223" i="1"/>
  <c r="C223" i="1"/>
  <c r="B223" i="1"/>
  <c r="V222" i="1"/>
  <c r="U222" i="1"/>
  <c r="N222" i="1"/>
  <c r="L222" i="1"/>
  <c r="J222" i="1"/>
  <c r="F222" i="1"/>
  <c r="D222" i="1"/>
  <c r="C222" i="1"/>
  <c r="B222" i="1"/>
  <c r="V221" i="1"/>
  <c r="U221" i="1"/>
  <c r="N221" i="1"/>
  <c r="L221" i="1"/>
  <c r="J221" i="1"/>
  <c r="F221" i="1"/>
  <c r="D221" i="1"/>
  <c r="C221" i="1"/>
  <c r="B221" i="1"/>
  <c r="V220" i="1"/>
  <c r="U220" i="1"/>
  <c r="N220" i="1"/>
  <c r="L220" i="1"/>
  <c r="J220" i="1"/>
  <c r="F220" i="1"/>
  <c r="D220" i="1"/>
  <c r="C220" i="1"/>
  <c r="B220" i="1"/>
  <c r="V219" i="1"/>
  <c r="U219" i="1"/>
  <c r="N219" i="1"/>
  <c r="L219" i="1"/>
  <c r="J219" i="1"/>
  <c r="F219" i="1"/>
  <c r="D219" i="1"/>
  <c r="C219" i="1"/>
  <c r="B219" i="1"/>
  <c r="V218" i="1"/>
  <c r="U218" i="1"/>
  <c r="N218" i="1"/>
  <c r="L218" i="1"/>
  <c r="J218" i="1"/>
  <c r="F218" i="1"/>
  <c r="D218" i="1"/>
  <c r="C218" i="1"/>
  <c r="B218" i="1"/>
  <c r="V217" i="1"/>
  <c r="U217" i="1"/>
  <c r="N217" i="1"/>
  <c r="L217" i="1"/>
  <c r="J217" i="1"/>
  <c r="F217" i="1"/>
  <c r="D217" i="1"/>
  <c r="C217" i="1"/>
  <c r="B217" i="1"/>
  <c r="V216" i="1"/>
  <c r="U216" i="1"/>
  <c r="N216" i="1"/>
  <c r="L216" i="1"/>
  <c r="J216" i="1"/>
  <c r="F216" i="1"/>
  <c r="D216" i="1"/>
  <c r="C216" i="1"/>
  <c r="B216" i="1"/>
  <c r="V215" i="1"/>
  <c r="U215" i="1"/>
  <c r="N215" i="1"/>
  <c r="L215" i="1"/>
  <c r="J215" i="1"/>
  <c r="F215" i="1"/>
  <c r="D215" i="1"/>
  <c r="C215" i="1"/>
  <c r="B215" i="1"/>
  <c r="V214" i="1"/>
  <c r="U214" i="1"/>
  <c r="N214" i="1"/>
  <c r="L214" i="1"/>
  <c r="J214" i="1"/>
  <c r="F214" i="1"/>
  <c r="D214" i="1"/>
  <c r="C214" i="1"/>
  <c r="B214" i="1"/>
  <c r="V213" i="1"/>
  <c r="U213" i="1"/>
  <c r="N213" i="1"/>
  <c r="L213" i="1"/>
  <c r="J213" i="1"/>
  <c r="F213" i="1"/>
  <c r="D213" i="1"/>
  <c r="C213" i="1"/>
  <c r="B213" i="1"/>
  <c r="V212" i="1"/>
  <c r="U212" i="1"/>
  <c r="N212" i="1"/>
  <c r="L212" i="1"/>
  <c r="J212" i="1"/>
  <c r="F212" i="1"/>
  <c r="D212" i="1"/>
  <c r="C212" i="1"/>
  <c r="B212" i="1"/>
  <c r="V211" i="1"/>
  <c r="U211" i="1"/>
  <c r="N211" i="1"/>
  <c r="L211" i="1"/>
  <c r="J211" i="1"/>
  <c r="F211" i="1"/>
  <c r="D211" i="1"/>
  <c r="C211" i="1"/>
  <c r="B211" i="1"/>
  <c r="V210" i="1"/>
  <c r="U210" i="1"/>
  <c r="N210" i="1"/>
  <c r="L210" i="1"/>
  <c r="J210" i="1"/>
  <c r="F210" i="1"/>
  <c r="D210" i="1"/>
  <c r="C210" i="1"/>
  <c r="B210" i="1"/>
  <c r="V209" i="1"/>
  <c r="U209" i="1"/>
  <c r="N209" i="1"/>
  <c r="L209" i="1"/>
  <c r="J209" i="1"/>
  <c r="F209" i="1"/>
  <c r="D209" i="1"/>
  <c r="C209" i="1"/>
  <c r="B209" i="1"/>
  <c r="V208" i="1"/>
  <c r="U208" i="1"/>
  <c r="N208" i="1"/>
  <c r="L208" i="1"/>
  <c r="J208" i="1"/>
  <c r="F208" i="1"/>
  <c r="D208" i="1"/>
  <c r="C208" i="1"/>
  <c r="B208" i="1"/>
  <c r="V207" i="1"/>
  <c r="U207" i="1"/>
  <c r="N207" i="1"/>
  <c r="L207" i="1"/>
  <c r="J207" i="1"/>
  <c r="F207" i="1"/>
  <c r="D207" i="1"/>
  <c r="C207" i="1"/>
  <c r="B207" i="1"/>
  <c r="V206" i="1"/>
  <c r="U206" i="1"/>
  <c r="N206" i="1"/>
  <c r="L206" i="1"/>
  <c r="J206" i="1"/>
  <c r="F206" i="1"/>
  <c r="D206" i="1"/>
  <c r="C206" i="1"/>
  <c r="B206" i="1"/>
  <c r="V205" i="1"/>
  <c r="U205" i="1"/>
  <c r="N205" i="1"/>
  <c r="L205" i="1"/>
  <c r="J205" i="1"/>
  <c r="F205" i="1"/>
  <c r="D205" i="1"/>
  <c r="C205" i="1"/>
  <c r="B205" i="1"/>
  <c r="V204" i="1"/>
  <c r="U204" i="1"/>
  <c r="N204" i="1"/>
  <c r="L204" i="1"/>
  <c r="J204" i="1"/>
  <c r="F204" i="1"/>
  <c r="D204" i="1"/>
  <c r="C204" i="1"/>
  <c r="B204" i="1"/>
  <c r="V203" i="1"/>
  <c r="U203" i="1"/>
  <c r="N203" i="1"/>
  <c r="L203" i="1"/>
  <c r="J203" i="1"/>
  <c r="F203" i="1"/>
  <c r="D203" i="1"/>
  <c r="C203" i="1"/>
  <c r="B203" i="1"/>
  <c r="V202" i="1"/>
  <c r="U202" i="1"/>
  <c r="N202" i="1"/>
  <c r="L202" i="1"/>
  <c r="J202" i="1"/>
  <c r="F202" i="1"/>
  <c r="D202" i="1"/>
  <c r="C202" i="1"/>
  <c r="B202" i="1"/>
  <c r="V201" i="1"/>
  <c r="U201" i="1"/>
  <c r="N201" i="1"/>
  <c r="L201" i="1"/>
  <c r="J201" i="1"/>
  <c r="F201" i="1"/>
  <c r="D201" i="1"/>
  <c r="C201" i="1"/>
  <c r="B201" i="1"/>
  <c r="V200" i="1"/>
  <c r="U200" i="1"/>
  <c r="N200" i="1"/>
  <c r="L200" i="1"/>
  <c r="J200" i="1"/>
  <c r="F200" i="1"/>
  <c r="D200" i="1"/>
  <c r="C200" i="1"/>
  <c r="B200" i="1"/>
  <c r="V199" i="1"/>
  <c r="U199" i="1"/>
  <c r="N199" i="1"/>
  <c r="L199" i="1"/>
  <c r="J199" i="1"/>
  <c r="F199" i="1"/>
  <c r="D199" i="1"/>
  <c r="C199" i="1"/>
  <c r="B199" i="1"/>
  <c r="V198" i="1"/>
  <c r="U198" i="1"/>
  <c r="N198" i="1"/>
  <c r="L198" i="1"/>
  <c r="J198" i="1"/>
  <c r="F198" i="1"/>
  <c r="D198" i="1"/>
  <c r="C198" i="1"/>
  <c r="B198" i="1"/>
  <c r="V197" i="1"/>
  <c r="U197" i="1"/>
  <c r="N197" i="1"/>
  <c r="L197" i="1"/>
  <c r="J197" i="1"/>
  <c r="F197" i="1"/>
  <c r="D197" i="1"/>
  <c r="C197" i="1"/>
  <c r="B197" i="1"/>
  <c r="V196" i="1"/>
  <c r="U196" i="1"/>
  <c r="N196" i="1"/>
  <c r="L196" i="1"/>
  <c r="J196" i="1"/>
  <c r="F196" i="1"/>
  <c r="D196" i="1"/>
  <c r="C196" i="1"/>
  <c r="B196" i="1"/>
  <c r="V195" i="1"/>
  <c r="U195" i="1"/>
  <c r="N195" i="1"/>
  <c r="L195" i="1"/>
  <c r="J195" i="1"/>
  <c r="F195" i="1"/>
  <c r="D195" i="1"/>
  <c r="C195" i="1"/>
  <c r="B195" i="1"/>
  <c r="V194" i="1"/>
  <c r="U194" i="1"/>
  <c r="N194" i="1"/>
  <c r="L194" i="1"/>
  <c r="J194" i="1"/>
  <c r="F194" i="1"/>
  <c r="D194" i="1"/>
  <c r="C194" i="1"/>
  <c r="B194" i="1"/>
  <c r="V193" i="1"/>
  <c r="U193" i="1"/>
  <c r="N193" i="1"/>
  <c r="L193" i="1"/>
  <c r="J193" i="1"/>
  <c r="F193" i="1"/>
  <c r="D193" i="1"/>
  <c r="C193" i="1"/>
  <c r="B193" i="1"/>
  <c r="V192" i="1"/>
  <c r="U192" i="1"/>
  <c r="N192" i="1"/>
  <c r="L192" i="1"/>
  <c r="J192" i="1"/>
  <c r="F192" i="1"/>
  <c r="D192" i="1"/>
  <c r="C192" i="1"/>
  <c r="B192" i="1"/>
  <c r="V191" i="1"/>
  <c r="U191" i="1"/>
  <c r="N191" i="1"/>
  <c r="L191" i="1"/>
  <c r="J191" i="1"/>
  <c r="F191" i="1"/>
  <c r="D191" i="1"/>
  <c r="C191" i="1"/>
  <c r="B191" i="1"/>
  <c r="V190" i="1"/>
  <c r="U190" i="1"/>
  <c r="N190" i="1"/>
  <c r="L190" i="1"/>
  <c r="J190" i="1"/>
  <c r="F190" i="1"/>
  <c r="D190" i="1"/>
  <c r="C190" i="1"/>
  <c r="B190" i="1"/>
  <c r="V189" i="1"/>
  <c r="U189" i="1"/>
  <c r="N189" i="1"/>
  <c r="L189" i="1"/>
  <c r="J189" i="1"/>
  <c r="F189" i="1"/>
  <c r="D189" i="1"/>
  <c r="C189" i="1"/>
  <c r="B189" i="1"/>
  <c r="V188" i="1"/>
  <c r="U188" i="1"/>
  <c r="N188" i="1"/>
  <c r="L188" i="1"/>
  <c r="J188" i="1"/>
  <c r="F188" i="1"/>
  <c r="D188" i="1"/>
  <c r="C188" i="1"/>
  <c r="B188" i="1"/>
  <c r="V187" i="1"/>
  <c r="U187" i="1"/>
  <c r="N187" i="1"/>
  <c r="L187" i="1"/>
  <c r="J187" i="1"/>
  <c r="F187" i="1"/>
  <c r="D187" i="1"/>
  <c r="C187" i="1"/>
  <c r="B187" i="1"/>
  <c r="V186" i="1"/>
  <c r="U186" i="1"/>
  <c r="N186" i="1"/>
  <c r="L186" i="1"/>
  <c r="J186" i="1"/>
  <c r="F186" i="1"/>
  <c r="D186" i="1"/>
  <c r="C186" i="1"/>
  <c r="B186" i="1"/>
  <c r="V185" i="1"/>
  <c r="U185" i="1"/>
  <c r="N185" i="1"/>
  <c r="L185" i="1"/>
  <c r="J185" i="1"/>
  <c r="F185" i="1"/>
  <c r="D185" i="1"/>
  <c r="C185" i="1"/>
  <c r="B185" i="1"/>
  <c r="V184" i="1"/>
  <c r="U184" i="1"/>
  <c r="N184" i="1"/>
  <c r="L184" i="1"/>
  <c r="J184" i="1"/>
  <c r="F184" i="1"/>
  <c r="D184" i="1"/>
  <c r="C184" i="1"/>
  <c r="B184" i="1"/>
  <c r="V183" i="1"/>
  <c r="U183" i="1"/>
  <c r="N183" i="1"/>
  <c r="L183" i="1"/>
  <c r="J183" i="1"/>
  <c r="F183" i="1"/>
  <c r="D183" i="1"/>
  <c r="C183" i="1"/>
  <c r="B183" i="1"/>
  <c r="V182" i="1"/>
  <c r="U182" i="1"/>
  <c r="N182" i="1"/>
  <c r="L182" i="1"/>
  <c r="J182" i="1"/>
  <c r="F182" i="1"/>
  <c r="D182" i="1"/>
  <c r="C182" i="1"/>
  <c r="B182" i="1"/>
  <c r="V181" i="1"/>
  <c r="U181" i="1"/>
  <c r="N181" i="1"/>
  <c r="L181" i="1"/>
  <c r="J181" i="1"/>
  <c r="F181" i="1"/>
  <c r="D181" i="1"/>
  <c r="C181" i="1"/>
  <c r="B181" i="1"/>
  <c r="V180" i="1"/>
  <c r="U180" i="1"/>
  <c r="N180" i="1"/>
  <c r="L180" i="1"/>
  <c r="J180" i="1"/>
  <c r="F180" i="1"/>
  <c r="D180" i="1"/>
  <c r="C180" i="1"/>
  <c r="B180" i="1"/>
  <c r="V179" i="1"/>
  <c r="U179" i="1"/>
  <c r="N179" i="1"/>
  <c r="L179" i="1"/>
  <c r="J179" i="1"/>
  <c r="F179" i="1"/>
  <c r="D179" i="1"/>
  <c r="C179" i="1"/>
  <c r="B179" i="1"/>
  <c r="V178" i="1"/>
  <c r="U178" i="1"/>
  <c r="N178" i="1"/>
  <c r="L178" i="1"/>
  <c r="J178" i="1"/>
  <c r="F178" i="1"/>
  <c r="D178" i="1"/>
  <c r="C178" i="1"/>
  <c r="B178" i="1"/>
  <c r="V177" i="1"/>
  <c r="U177" i="1"/>
  <c r="N177" i="1"/>
  <c r="L177" i="1"/>
  <c r="J177" i="1"/>
  <c r="F177" i="1"/>
  <c r="D177" i="1"/>
  <c r="C177" i="1"/>
  <c r="B177" i="1"/>
  <c r="V176" i="1"/>
  <c r="U176" i="1"/>
  <c r="N176" i="1"/>
  <c r="L176" i="1"/>
  <c r="J176" i="1"/>
  <c r="F176" i="1"/>
  <c r="D176" i="1"/>
  <c r="C176" i="1"/>
  <c r="B176" i="1"/>
  <c r="V175" i="1"/>
  <c r="U175" i="1"/>
  <c r="N175" i="1"/>
  <c r="L175" i="1"/>
  <c r="J175" i="1"/>
  <c r="F175" i="1"/>
  <c r="D175" i="1"/>
  <c r="C175" i="1"/>
  <c r="B175" i="1"/>
  <c r="V174" i="1"/>
  <c r="U174" i="1"/>
  <c r="N174" i="1"/>
  <c r="L174" i="1"/>
  <c r="J174" i="1"/>
  <c r="F174" i="1"/>
  <c r="D174" i="1"/>
  <c r="C174" i="1"/>
  <c r="B174" i="1"/>
  <c r="V173" i="1"/>
  <c r="U173" i="1"/>
  <c r="N173" i="1"/>
  <c r="L173" i="1"/>
  <c r="J173" i="1"/>
  <c r="F173" i="1"/>
  <c r="D173" i="1"/>
  <c r="C173" i="1"/>
  <c r="B173" i="1"/>
  <c r="V172" i="1"/>
  <c r="U172" i="1"/>
  <c r="N172" i="1"/>
  <c r="L172" i="1"/>
  <c r="J172" i="1"/>
  <c r="F172" i="1"/>
  <c r="D172" i="1"/>
  <c r="C172" i="1"/>
  <c r="B172" i="1"/>
  <c r="V171" i="1"/>
  <c r="U171" i="1"/>
  <c r="N171" i="1"/>
  <c r="L171" i="1"/>
  <c r="J171" i="1"/>
  <c r="F171" i="1"/>
  <c r="D171" i="1"/>
  <c r="C171" i="1"/>
  <c r="B171" i="1"/>
  <c r="V170" i="1"/>
  <c r="U170" i="1"/>
  <c r="N170" i="1"/>
  <c r="L170" i="1"/>
  <c r="J170" i="1"/>
  <c r="F170" i="1"/>
  <c r="D170" i="1"/>
  <c r="C170" i="1"/>
  <c r="B170" i="1"/>
  <c r="V169" i="1"/>
  <c r="U169" i="1"/>
  <c r="N169" i="1"/>
  <c r="L169" i="1"/>
  <c r="J169" i="1"/>
  <c r="F169" i="1"/>
  <c r="D169" i="1"/>
  <c r="C169" i="1"/>
  <c r="B169" i="1"/>
  <c r="V167" i="1"/>
  <c r="U167" i="1"/>
  <c r="N167" i="1"/>
  <c r="L167" i="1"/>
  <c r="J167" i="1"/>
  <c r="F167" i="1"/>
  <c r="D167" i="1"/>
  <c r="C167" i="1"/>
  <c r="B167" i="1"/>
  <c r="V166" i="1"/>
  <c r="U166" i="1"/>
  <c r="N166" i="1"/>
  <c r="L166" i="1"/>
  <c r="J166" i="1"/>
  <c r="F166" i="1"/>
  <c r="D166" i="1"/>
  <c r="C166" i="1"/>
  <c r="B166" i="1"/>
  <c r="V165" i="1"/>
  <c r="U165" i="1"/>
  <c r="N165" i="1"/>
  <c r="L165" i="1"/>
  <c r="J165" i="1"/>
  <c r="F165" i="1"/>
  <c r="D165" i="1"/>
  <c r="C165" i="1"/>
  <c r="B165" i="1"/>
  <c r="V164" i="1"/>
  <c r="U164" i="1"/>
  <c r="N164" i="1"/>
  <c r="L164" i="1"/>
  <c r="J164" i="1"/>
  <c r="F164" i="1"/>
  <c r="D164" i="1"/>
  <c r="C164" i="1"/>
  <c r="B164" i="1"/>
  <c r="V163" i="1"/>
  <c r="U163" i="1"/>
  <c r="N163" i="1"/>
  <c r="L163" i="1"/>
  <c r="J163" i="1"/>
  <c r="F163" i="1"/>
  <c r="D163" i="1"/>
  <c r="C163" i="1"/>
  <c r="B163" i="1"/>
  <c r="V162" i="1"/>
  <c r="U162" i="1"/>
  <c r="N162" i="1"/>
  <c r="L162" i="1"/>
  <c r="J162" i="1"/>
  <c r="F162" i="1"/>
  <c r="D162" i="1"/>
  <c r="C162" i="1"/>
  <c r="B162" i="1"/>
  <c r="V161" i="1"/>
  <c r="U161" i="1"/>
  <c r="N161" i="1"/>
  <c r="L161" i="1"/>
  <c r="J161" i="1"/>
  <c r="F161" i="1"/>
  <c r="D161" i="1"/>
  <c r="C161" i="1"/>
  <c r="B161" i="1"/>
  <c r="V160" i="1"/>
  <c r="U160" i="1"/>
  <c r="N160" i="1"/>
  <c r="L160" i="1"/>
  <c r="J160" i="1"/>
  <c r="F160" i="1"/>
  <c r="D160" i="1"/>
  <c r="C160" i="1"/>
  <c r="B160" i="1"/>
  <c r="V159" i="1"/>
  <c r="U159" i="1"/>
  <c r="N159" i="1"/>
  <c r="L159" i="1"/>
  <c r="J159" i="1"/>
  <c r="F159" i="1"/>
  <c r="D159" i="1"/>
  <c r="C159" i="1"/>
  <c r="B159" i="1"/>
  <c r="V158" i="1"/>
  <c r="U158" i="1"/>
  <c r="N158" i="1"/>
  <c r="L158" i="1"/>
  <c r="J158" i="1"/>
  <c r="F158" i="1"/>
  <c r="D158" i="1"/>
  <c r="C158" i="1"/>
  <c r="B158" i="1"/>
  <c r="V157" i="1"/>
  <c r="U157" i="1"/>
  <c r="N157" i="1"/>
  <c r="L157" i="1"/>
  <c r="J157" i="1"/>
  <c r="F157" i="1"/>
  <c r="D157" i="1"/>
  <c r="C157" i="1"/>
  <c r="B157" i="1"/>
  <c r="V156" i="1"/>
  <c r="U156" i="1"/>
  <c r="N156" i="1"/>
  <c r="L156" i="1"/>
  <c r="J156" i="1"/>
  <c r="F156" i="1"/>
  <c r="D156" i="1"/>
  <c r="C156" i="1"/>
  <c r="B156" i="1"/>
  <c r="V155" i="1"/>
  <c r="U155" i="1"/>
  <c r="N155" i="1"/>
  <c r="L155" i="1"/>
  <c r="J155" i="1"/>
  <c r="F155" i="1"/>
  <c r="D155" i="1"/>
  <c r="C155" i="1"/>
  <c r="B155" i="1"/>
  <c r="V154" i="1"/>
  <c r="U154" i="1"/>
  <c r="N154" i="1"/>
  <c r="L154" i="1"/>
  <c r="J154" i="1"/>
  <c r="F154" i="1"/>
  <c r="D154" i="1"/>
  <c r="C154" i="1"/>
  <c r="B154" i="1"/>
  <c r="V153" i="1"/>
  <c r="U153" i="1"/>
  <c r="N153" i="1"/>
  <c r="L153" i="1"/>
  <c r="J153" i="1"/>
  <c r="F153" i="1"/>
  <c r="D153" i="1"/>
  <c r="C153" i="1"/>
  <c r="B153" i="1"/>
  <c r="V152" i="1"/>
  <c r="U152" i="1"/>
  <c r="N152" i="1"/>
  <c r="L152" i="1"/>
  <c r="J152" i="1"/>
  <c r="F152" i="1"/>
  <c r="D152" i="1"/>
  <c r="C152" i="1"/>
  <c r="B152" i="1"/>
  <c r="V151" i="1"/>
  <c r="U151" i="1"/>
  <c r="N151" i="1"/>
  <c r="L151" i="1"/>
  <c r="J151" i="1"/>
  <c r="F151" i="1"/>
  <c r="D151" i="1"/>
  <c r="C151" i="1"/>
  <c r="B151" i="1"/>
  <c r="V150" i="1"/>
  <c r="U150" i="1"/>
  <c r="N150" i="1"/>
  <c r="L150" i="1"/>
  <c r="J150" i="1"/>
  <c r="F150" i="1"/>
  <c r="D150" i="1"/>
  <c r="C150" i="1"/>
  <c r="B150" i="1"/>
  <c r="V149" i="1"/>
  <c r="U149" i="1"/>
  <c r="N149" i="1"/>
  <c r="L149" i="1"/>
  <c r="J149" i="1"/>
  <c r="F149" i="1"/>
  <c r="D149" i="1"/>
  <c r="C149" i="1"/>
  <c r="B149" i="1"/>
  <c r="V148" i="1"/>
  <c r="U148" i="1"/>
  <c r="N148" i="1"/>
  <c r="L148" i="1"/>
  <c r="J148" i="1"/>
  <c r="F148" i="1"/>
  <c r="D148" i="1"/>
  <c r="C148" i="1"/>
  <c r="B148" i="1"/>
  <c r="V147" i="1"/>
  <c r="U147" i="1"/>
  <c r="N147" i="1"/>
  <c r="L147" i="1"/>
  <c r="J147" i="1"/>
  <c r="F147" i="1"/>
  <c r="D147" i="1"/>
  <c r="C147" i="1"/>
  <c r="B147" i="1"/>
  <c r="V146" i="1"/>
  <c r="U146" i="1"/>
  <c r="N146" i="1"/>
  <c r="L146" i="1"/>
  <c r="J146" i="1"/>
  <c r="F146" i="1"/>
  <c r="D146" i="1"/>
  <c r="C146" i="1"/>
  <c r="B146" i="1"/>
  <c r="V145" i="1"/>
  <c r="U145" i="1"/>
  <c r="N145" i="1"/>
  <c r="L145" i="1"/>
  <c r="J145" i="1"/>
  <c r="F145" i="1"/>
  <c r="D145" i="1"/>
  <c r="C145" i="1"/>
  <c r="B145" i="1"/>
  <c r="V144" i="1"/>
  <c r="U144" i="1"/>
  <c r="N144" i="1"/>
  <c r="L144" i="1"/>
  <c r="J144" i="1"/>
  <c r="F144" i="1"/>
  <c r="D144" i="1"/>
  <c r="C144" i="1"/>
  <c r="B144" i="1"/>
  <c r="V143" i="1"/>
  <c r="U143" i="1"/>
  <c r="N143" i="1"/>
  <c r="L143" i="1"/>
  <c r="J143" i="1"/>
  <c r="F143" i="1"/>
  <c r="D143" i="1"/>
  <c r="C143" i="1"/>
  <c r="B143" i="1"/>
  <c r="V142" i="1"/>
  <c r="U142" i="1"/>
  <c r="N142" i="1"/>
  <c r="L142" i="1"/>
  <c r="J142" i="1"/>
  <c r="F142" i="1"/>
  <c r="D142" i="1"/>
  <c r="C142" i="1"/>
  <c r="B142" i="1"/>
  <c r="V141" i="1"/>
  <c r="U141" i="1"/>
  <c r="N141" i="1"/>
  <c r="L141" i="1"/>
  <c r="J141" i="1"/>
  <c r="F141" i="1"/>
  <c r="D141" i="1"/>
  <c r="C141" i="1"/>
  <c r="B141" i="1"/>
  <c r="V140" i="1"/>
  <c r="U140" i="1"/>
  <c r="N140" i="1"/>
  <c r="L140" i="1"/>
  <c r="J140" i="1"/>
  <c r="F140" i="1"/>
  <c r="D140" i="1"/>
  <c r="C140" i="1"/>
  <c r="B140" i="1"/>
  <c r="V139" i="1"/>
  <c r="U139" i="1"/>
  <c r="N139" i="1"/>
  <c r="L139" i="1"/>
  <c r="J139" i="1"/>
  <c r="F139" i="1"/>
  <c r="D139" i="1"/>
  <c r="C139" i="1"/>
  <c r="B139" i="1"/>
  <c r="V138" i="1"/>
  <c r="U138" i="1"/>
  <c r="N138" i="1"/>
  <c r="L138" i="1"/>
  <c r="J138" i="1"/>
  <c r="F138" i="1"/>
  <c r="D138" i="1"/>
  <c r="C138" i="1"/>
  <c r="B138" i="1"/>
  <c r="V137" i="1"/>
  <c r="U137" i="1"/>
  <c r="N137" i="1"/>
  <c r="L137" i="1"/>
  <c r="J137" i="1"/>
  <c r="F137" i="1"/>
  <c r="D137" i="1"/>
  <c r="C137" i="1"/>
  <c r="B137" i="1"/>
  <c r="V136" i="1"/>
  <c r="U136" i="1"/>
  <c r="N136" i="1"/>
  <c r="L136" i="1"/>
  <c r="J136" i="1"/>
  <c r="F136" i="1"/>
  <c r="D136" i="1"/>
  <c r="C136" i="1"/>
  <c r="B136" i="1"/>
  <c r="V135" i="1"/>
  <c r="U135" i="1"/>
  <c r="N135" i="1"/>
  <c r="L135" i="1"/>
  <c r="J135" i="1"/>
  <c r="F135" i="1"/>
  <c r="D135" i="1"/>
  <c r="C135" i="1"/>
  <c r="B135" i="1"/>
  <c r="V134" i="1"/>
  <c r="U134" i="1"/>
  <c r="N134" i="1"/>
  <c r="L134" i="1"/>
  <c r="J134" i="1"/>
  <c r="F134" i="1"/>
  <c r="D134" i="1"/>
  <c r="C134" i="1"/>
  <c r="B134" i="1"/>
  <c r="V133" i="1"/>
  <c r="U133" i="1"/>
  <c r="N133" i="1"/>
  <c r="L133" i="1"/>
  <c r="J133" i="1"/>
  <c r="F133" i="1"/>
  <c r="D133" i="1"/>
  <c r="C133" i="1"/>
  <c r="B133" i="1"/>
  <c r="V132" i="1"/>
  <c r="U132" i="1"/>
  <c r="N132" i="1"/>
  <c r="L132" i="1"/>
  <c r="J132" i="1"/>
  <c r="F132" i="1"/>
  <c r="D132" i="1"/>
  <c r="C132" i="1"/>
  <c r="B132" i="1"/>
  <c r="V131" i="1"/>
  <c r="U131" i="1"/>
  <c r="N131" i="1"/>
  <c r="L131" i="1"/>
  <c r="J131" i="1"/>
  <c r="F131" i="1"/>
  <c r="D131" i="1"/>
  <c r="C131" i="1"/>
  <c r="B131" i="1"/>
  <c r="V130" i="1"/>
  <c r="U130" i="1"/>
  <c r="N130" i="1"/>
  <c r="L130" i="1"/>
  <c r="J130" i="1"/>
  <c r="F130" i="1"/>
  <c r="D130" i="1"/>
  <c r="C130" i="1"/>
  <c r="B130" i="1"/>
  <c r="V129" i="1"/>
  <c r="U129" i="1"/>
  <c r="N129" i="1"/>
  <c r="L129" i="1"/>
  <c r="J129" i="1"/>
  <c r="F129" i="1"/>
  <c r="D129" i="1"/>
  <c r="C129" i="1"/>
  <c r="B129" i="1"/>
  <c r="V128" i="1"/>
  <c r="U128" i="1"/>
  <c r="N128" i="1"/>
  <c r="L128" i="1"/>
  <c r="J128" i="1"/>
  <c r="F128" i="1"/>
  <c r="D128" i="1"/>
  <c r="C128" i="1"/>
  <c r="B128" i="1"/>
  <c r="V127" i="1"/>
  <c r="U127" i="1"/>
  <c r="N127" i="1"/>
  <c r="L127" i="1"/>
  <c r="J127" i="1"/>
  <c r="F127" i="1"/>
  <c r="D127" i="1"/>
  <c r="C127" i="1"/>
  <c r="B127" i="1"/>
  <c r="V126" i="1"/>
  <c r="U126" i="1"/>
  <c r="N126" i="1"/>
  <c r="L126" i="1"/>
  <c r="J126" i="1"/>
  <c r="F126" i="1"/>
  <c r="D126" i="1"/>
  <c r="C126" i="1"/>
  <c r="B126" i="1"/>
  <c r="V125" i="1"/>
  <c r="U125" i="1"/>
  <c r="N125" i="1"/>
  <c r="L125" i="1"/>
  <c r="J125" i="1"/>
  <c r="F125" i="1"/>
  <c r="D125" i="1"/>
  <c r="C125" i="1"/>
  <c r="B125" i="1"/>
  <c r="V124" i="1"/>
  <c r="U124" i="1"/>
  <c r="N124" i="1"/>
  <c r="L124" i="1"/>
  <c r="J124" i="1"/>
  <c r="F124" i="1"/>
  <c r="D124" i="1"/>
  <c r="C124" i="1"/>
  <c r="B124" i="1"/>
  <c r="V123" i="1"/>
  <c r="U123" i="1"/>
  <c r="N123" i="1"/>
  <c r="L123" i="1"/>
  <c r="J123" i="1"/>
  <c r="F123" i="1"/>
  <c r="D123" i="1"/>
  <c r="C123" i="1"/>
  <c r="B123" i="1"/>
  <c r="V122" i="1"/>
  <c r="U122" i="1"/>
  <c r="N122" i="1"/>
  <c r="L122" i="1"/>
  <c r="J122" i="1"/>
  <c r="F122" i="1"/>
  <c r="D122" i="1"/>
  <c r="C122" i="1"/>
  <c r="B122" i="1"/>
  <c r="V121" i="1"/>
  <c r="U121" i="1"/>
  <c r="N121" i="1"/>
  <c r="L121" i="1"/>
  <c r="J121" i="1"/>
  <c r="F121" i="1"/>
  <c r="D121" i="1"/>
  <c r="C121" i="1"/>
  <c r="B121" i="1"/>
  <c r="V120" i="1"/>
  <c r="U120" i="1"/>
  <c r="N120" i="1"/>
  <c r="L120" i="1"/>
  <c r="J120" i="1"/>
  <c r="F120" i="1"/>
  <c r="D120" i="1"/>
  <c r="C120" i="1"/>
  <c r="B120" i="1"/>
  <c r="V119" i="1"/>
  <c r="U119" i="1"/>
  <c r="N119" i="1"/>
  <c r="L119" i="1"/>
  <c r="J119" i="1"/>
  <c r="F119" i="1"/>
  <c r="D119" i="1"/>
  <c r="C119" i="1"/>
  <c r="B119" i="1"/>
  <c r="V118" i="1"/>
  <c r="U118" i="1"/>
  <c r="N118" i="1"/>
  <c r="L118" i="1"/>
  <c r="J118" i="1"/>
  <c r="F118" i="1"/>
  <c r="D118" i="1"/>
  <c r="C118" i="1"/>
  <c r="B118" i="1"/>
  <c r="V117" i="1"/>
  <c r="U117" i="1"/>
  <c r="N117" i="1"/>
  <c r="L117" i="1"/>
  <c r="J117" i="1"/>
  <c r="F117" i="1"/>
  <c r="D117" i="1"/>
  <c r="C117" i="1"/>
  <c r="B117" i="1"/>
  <c r="V116" i="1"/>
  <c r="U116" i="1"/>
  <c r="N116" i="1"/>
  <c r="L116" i="1"/>
  <c r="J116" i="1"/>
  <c r="F116" i="1"/>
  <c r="D116" i="1"/>
  <c r="C116" i="1"/>
  <c r="B116" i="1"/>
  <c r="V114" i="1"/>
  <c r="U114" i="1"/>
  <c r="N114" i="1"/>
  <c r="O61" i="1" s="1"/>
  <c r="L114" i="1"/>
  <c r="M61" i="1" s="1"/>
  <c r="J114" i="1"/>
  <c r="F114" i="1"/>
  <c r="I61" i="1" s="1"/>
  <c r="D114" i="1"/>
  <c r="E61" i="1" s="1"/>
  <c r="C114" i="1"/>
  <c r="B114" i="1"/>
  <c r="V113" i="1"/>
  <c r="U113" i="1"/>
  <c r="N113" i="1"/>
  <c r="O60" i="1" s="1"/>
  <c r="L113" i="1"/>
  <c r="M60" i="1" s="1"/>
  <c r="J113" i="1"/>
  <c r="F113" i="1"/>
  <c r="I60" i="1" s="1"/>
  <c r="D113" i="1"/>
  <c r="E60" i="1" s="1"/>
  <c r="C113" i="1"/>
  <c r="B113" i="1"/>
  <c r="V112" i="1"/>
  <c r="U112" i="1"/>
  <c r="N112" i="1"/>
  <c r="O59" i="1" s="1"/>
  <c r="L112" i="1"/>
  <c r="M59" i="1" s="1"/>
  <c r="J112" i="1"/>
  <c r="F112" i="1"/>
  <c r="D112" i="1"/>
  <c r="E59" i="1" s="1"/>
  <c r="C112" i="1"/>
  <c r="B112" i="1"/>
  <c r="V111" i="1"/>
  <c r="U111" i="1"/>
  <c r="N111" i="1"/>
  <c r="O58" i="1" s="1"/>
  <c r="L111" i="1"/>
  <c r="M58" i="1" s="1"/>
  <c r="J111" i="1"/>
  <c r="F111" i="1"/>
  <c r="D111" i="1"/>
  <c r="E58" i="1" s="1"/>
  <c r="C111" i="1"/>
  <c r="B111" i="1"/>
  <c r="V110" i="1"/>
  <c r="U110" i="1"/>
  <c r="N110" i="1"/>
  <c r="O57" i="1" s="1"/>
  <c r="L110" i="1"/>
  <c r="M57" i="1" s="1"/>
  <c r="J110" i="1"/>
  <c r="F110" i="1"/>
  <c r="D110" i="1"/>
  <c r="E57" i="1" s="1"/>
  <c r="C110" i="1"/>
  <c r="B110" i="1"/>
  <c r="V109" i="1"/>
  <c r="U109" i="1"/>
  <c r="N109" i="1"/>
  <c r="O56" i="1" s="1"/>
  <c r="L109" i="1"/>
  <c r="M56" i="1" s="1"/>
  <c r="J109" i="1"/>
  <c r="F109" i="1"/>
  <c r="D109" i="1"/>
  <c r="E56" i="1" s="1"/>
  <c r="C109" i="1"/>
  <c r="B109" i="1"/>
  <c r="V108" i="1"/>
  <c r="U108" i="1"/>
  <c r="N108" i="1"/>
  <c r="O55" i="1" s="1"/>
  <c r="L108" i="1"/>
  <c r="M55" i="1" s="1"/>
  <c r="J108" i="1"/>
  <c r="F108" i="1"/>
  <c r="D108" i="1"/>
  <c r="E55" i="1" s="1"/>
  <c r="C108" i="1"/>
  <c r="B108" i="1"/>
  <c r="V107" i="1"/>
  <c r="U107" i="1"/>
  <c r="N107" i="1"/>
  <c r="O54" i="1" s="1"/>
  <c r="L107" i="1"/>
  <c r="M54" i="1" s="1"/>
  <c r="J107" i="1"/>
  <c r="F107" i="1"/>
  <c r="D107" i="1"/>
  <c r="E54" i="1" s="1"/>
  <c r="C107" i="1"/>
  <c r="B107" i="1"/>
  <c r="V106" i="1"/>
  <c r="U106" i="1"/>
  <c r="N106" i="1"/>
  <c r="O53" i="1" s="1"/>
  <c r="L106" i="1"/>
  <c r="M53" i="1" s="1"/>
  <c r="J106" i="1"/>
  <c r="F106" i="1"/>
  <c r="D106" i="1"/>
  <c r="E53" i="1" s="1"/>
  <c r="C106" i="1"/>
  <c r="B106" i="1"/>
  <c r="V105" i="1"/>
  <c r="U105" i="1"/>
  <c r="N105" i="1"/>
  <c r="O52" i="1" s="1"/>
  <c r="L105" i="1"/>
  <c r="M52" i="1" s="1"/>
  <c r="J105" i="1"/>
  <c r="F105" i="1"/>
  <c r="D105" i="1"/>
  <c r="E52" i="1" s="1"/>
  <c r="C105" i="1"/>
  <c r="B105" i="1"/>
  <c r="V104" i="1"/>
  <c r="U104" i="1"/>
  <c r="N104" i="1"/>
  <c r="O51" i="1" s="1"/>
  <c r="L104" i="1"/>
  <c r="M51" i="1" s="1"/>
  <c r="J104" i="1"/>
  <c r="F104" i="1"/>
  <c r="D104" i="1"/>
  <c r="E51" i="1" s="1"/>
  <c r="C104" i="1"/>
  <c r="B104" i="1"/>
  <c r="V103" i="1"/>
  <c r="U103" i="1"/>
  <c r="N103" i="1"/>
  <c r="O50" i="1" s="1"/>
  <c r="L103" i="1"/>
  <c r="M50" i="1" s="1"/>
  <c r="J103" i="1"/>
  <c r="F103" i="1"/>
  <c r="D103" i="1"/>
  <c r="E50" i="1" s="1"/>
  <c r="C103" i="1"/>
  <c r="B103" i="1"/>
  <c r="V102" i="1"/>
  <c r="U102" i="1"/>
  <c r="N102" i="1"/>
  <c r="O49" i="1" s="1"/>
  <c r="L102" i="1"/>
  <c r="M49" i="1" s="1"/>
  <c r="J102" i="1"/>
  <c r="F102" i="1"/>
  <c r="D102" i="1"/>
  <c r="E49" i="1" s="1"/>
  <c r="C102" i="1"/>
  <c r="B102" i="1"/>
  <c r="V101" i="1"/>
  <c r="U101" i="1"/>
  <c r="N101" i="1"/>
  <c r="O48" i="1" s="1"/>
  <c r="L101" i="1"/>
  <c r="M48" i="1" s="1"/>
  <c r="J101" i="1"/>
  <c r="F101" i="1"/>
  <c r="D101" i="1"/>
  <c r="E48" i="1" s="1"/>
  <c r="C101" i="1"/>
  <c r="B101" i="1"/>
  <c r="V100" i="1"/>
  <c r="U100" i="1"/>
  <c r="N100" i="1"/>
  <c r="O47" i="1" s="1"/>
  <c r="L100" i="1"/>
  <c r="M47" i="1" s="1"/>
  <c r="J100" i="1"/>
  <c r="F100" i="1"/>
  <c r="D100" i="1"/>
  <c r="E47" i="1" s="1"/>
  <c r="C100" i="1"/>
  <c r="B100" i="1"/>
  <c r="V99" i="1"/>
  <c r="U99" i="1"/>
  <c r="N99" i="1"/>
  <c r="O46" i="1" s="1"/>
  <c r="L99" i="1"/>
  <c r="M46" i="1" s="1"/>
  <c r="J99" i="1"/>
  <c r="F99" i="1"/>
  <c r="D99" i="1"/>
  <c r="E46" i="1" s="1"/>
  <c r="C99" i="1"/>
  <c r="B99" i="1"/>
  <c r="V98" i="1"/>
  <c r="U98" i="1"/>
  <c r="N98" i="1"/>
  <c r="O45" i="1" s="1"/>
  <c r="L98" i="1"/>
  <c r="M45" i="1" s="1"/>
  <c r="J98" i="1"/>
  <c r="F98" i="1"/>
  <c r="D98" i="1"/>
  <c r="E45" i="1" s="1"/>
  <c r="C98" i="1"/>
  <c r="B98" i="1"/>
  <c r="V97" i="1"/>
  <c r="U97" i="1"/>
  <c r="N97" i="1"/>
  <c r="O44" i="1" s="1"/>
  <c r="L97" i="1"/>
  <c r="M44" i="1" s="1"/>
  <c r="J97" i="1"/>
  <c r="F97" i="1"/>
  <c r="D97" i="1"/>
  <c r="E44" i="1" s="1"/>
  <c r="C97" i="1"/>
  <c r="B97" i="1"/>
  <c r="V96" i="1"/>
  <c r="U96" i="1"/>
  <c r="N96" i="1"/>
  <c r="O43" i="1" s="1"/>
  <c r="L96" i="1"/>
  <c r="M43" i="1" s="1"/>
  <c r="J96" i="1"/>
  <c r="F96" i="1"/>
  <c r="D96" i="1"/>
  <c r="E43" i="1" s="1"/>
  <c r="C96" i="1"/>
  <c r="B96" i="1"/>
  <c r="V95" i="1"/>
  <c r="U95" i="1"/>
  <c r="N95" i="1"/>
  <c r="O42" i="1" s="1"/>
  <c r="L95" i="1"/>
  <c r="M42" i="1" s="1"/>
  <c r="J95" i="1"/>
  <c r="F95" i="1"/>
  <c r="D95" i="1"/>
  <c r="E42" i="1" s="1"/>
  <c r="C95" i="1"/>
  <c r="B95" i="1"/>
  <c r="V94" i="1"/>
  <c r="U94" i="1"/>
  <c r="N94" i="1"/>
  <c r="O41" i="1" s="1"/>
  <c r="L94" i="1"/>
  <c r="M41" i="1" s="1"/>
  <c r="J94" i="1"/>
  <c r="F94" i="1"/>
  <c r="D94" i="1"/>
  <c r="E41" i="1" s="1"/>
  <c r="C94" i="1"/>
  <c r="B94" i="1"/>
  <c r="V93" i="1"/>
  <c r="U93" i="1"/>
  <c r="N93" i="1"/>
  <c r="O40" i="1" s="1"/>
  <c r="L93" i="1"/>
  <c r="M40" i="1" s="1"/>
  <c r="J93" i="1"/>
  <c r="F93" i="1"/>
  <c r="D93" i="1"/>
  <c r="E40" i="1" s="1"/>
  <c r="C93" i="1"/>
  <c r="B93" i="1"/>
  <c r="V92" i="1"/>
  <c r="U92" i="1"/>
  <c r="N92" i="1"/>
  <c r="O39" i="1" s="1"/>
  <c r="L92" i="1"/>
  <c r="M39" i="1" s="1"/>
  <c r="J92" i="1"/>
  <c r="F92" i="1"/>
  <c r="D92" i="1"/>
  <c r="E39" i="1" s="1"/>
  <c r="C92" i="1"/>
  <c r="B92" i="1"/>
  <c r="V91" i="1"/>
  <c r="U91" i="1"/>
  <c r="N91" i="1"/>
  <c r="O38" i="1" s="1"/>
  <c r="L91" i="1"/>
  <c r="M38" i="1" s="1"/>
  <c r="J91" i="1"/>
  <c r="F91" i="1"/>
  <c r="D91" i="1"/>
  <c r="E38" i="1" s="1"/>
  <c r="C91" i="1"/>
  <c r="B91" i="1"/>
  <c r="V90" i="1"/>
  <c r="U90" i="1"/>
  <c r="N90" i="1"/>
  <c r="O37" i="1" s="1"/>
  <c r="L90" i="1"/>
  <c r="M37" i="1" s="1"/>
  <c r="J90" i="1"/>
  <c r="F90" i="1"/>
  <c r="D90" i="1"/>
  <c r="E37" i="1" s="1"/>
  <c r="C90" i="1"/>
  <c r="B90" i="1"/>
  <c r="V89" i="1"/>
  <c r="U89" i="1"/>
  <c r="N89" i="1"/>
  <c r="O36" i="1" s="1"/>
  <c r="L89" i="1"/>
  <c r="M36" i="1" s="1"/>
  <c r="J89" i="1"/>
  <c r="F89" i="1"/>
  <c r="D89" i="1"/>
  <c r="E36" i="1" s="1"/>
  <c r="C89" i="1"/>
  <c r="B89" i="1"/>
  <c r="V88" i="1"/>
  <c r="U88" i="1"/>
  <c r="N88" i="1"/>
  <c r="O35" i="1" s="1"/>
  <c r="L88" i="1"/>
  <c r="M35" i="1" s="1"/>
  <c r="J88" i="1"/>
  <c r="F88" i="1"/>
  <c r="D88" i="1"/>
  <c r="E35" i="1" s="1"/>
  <c r="C88" i="1"/>
  <c r="B88" i="1"/>
  <c r="V87" i="1"/>
  <c r="U87" i="1"/>
  <c r="N87" i="1"/>
  <c r="O34" i="1" s="1"/>
  <c r="L87" i="1"/>
  <c r="M34" i="1" s="1"/>
  <c r="J87" i="1"/>
  <c r="F87" i="1"/>
  <c r="D87" i="1"/>
  <c r="E34" i="1" s="1"/>
  <c r="C87" i="1"/>
  <c r="B87" i="1"/>
  <c r="V86" i="1"/>
  <c r="U86" i="1"/>
  <c r="N86" i="1"/>
  <c r="O33" i="1" s="1"/>
  <c r="L86" i="1"/>
  <c r="M33" i="1" s="1"/>
  <c r="J86" i="1"/>
  <c r="F86" i="1"/>
  <c r="D86" i="1"/>
  <c r="E33" i="1" s="1"/>
  <c r="C86" i="1"/>
  <c r="B86" i="1"/>
  <c r="V85" i="1"/>
  <c r="U85" i="1"/>
  <c r="N85" i="1"/>
  <c r="O32" i="1" s="1"/>
  <c r="L85" i="1"/>
  <c r="M32" i="1" s="1"/>
  <c r="J85" i="1"/>
  <c r="F85" i="1"/>
  <c r="D85" i="1"/>
  <c r="E32" i="1" s="1"/>
  <c r="C85" i="1"/>
  <c r="B85" i="1"/>
  <c r="V84" i="1"/>
  <c r="U84" i="1"/>
  <c r="N84" i="1"/>
  <c r="O31" i="1" s="1"/>
  <c r="L84" i="1"/>
  <c r="M31" i="1" s="1"/>
  <c r="J84" i="1"/>
  <c r="F84" i="1"/>
  <c r="I31" i="1" s="1"/>
  <c r="D84" i="1"/>
  <c r="E31" i="1" s="1"/>
  <c r="C84" i="1"/>
  <c r="B84" i="1"/>
  <c r="V83" i="1"/>
  <c r="U83" i="1"/>
  <c r="N83" i="1"/>
  <c r="O30" i="1" s="1"/>
  <c r="L83" i="1"/>
  <c r="M30" i="1" s="1"/>
  <c r="J83" i="1"/>
  <c r="F83" i="1"/>
  <c r="I30" i="1" s="1"/>
  <c r="D83" i="1"/>
  <c r="C83" i="1"/>
  <c r="B83" i="1"/>
  <c r="V82" i="1"/>
  <c r="U82" i="1"/>
  <c r="N82" i="1"/>
  <c r="L82" i="1"/>
  <c r="J82" i="1"/>
  <c r="F82" i="1"/>
  <c r="I29" i="1" s="1"/>
  <c r="D82" i="1"/>
  <c r="E29" i="1" s="1"/>
  <c r="C82" i="1"/>
  <c r="B82" i="1"/>
  <c r="V81" i="1"/>
  <c r="U81" i="1"/>
  <c r="N81" i="1"/>
  <c r="L81" i="1"/>
  <c r="J81" i="1"/>
  <c r="F81" i="1"/>
  <c r="I28" i="1" s="1"/>
  <c r="D81" i="1"/>
  <c r="C81" i="1"/>
  <c r="B81" i="1"/>
  <c r="V80" i="1"/>
  <c r="U80" i="1"/>
  <c r="N80" i="1"/>
  <c r="L80" i="1"/>
  <c r="J80" i="1"/>
  <c r="F80" i="1"/>
  <c r="I27" i="1" s="1"/>
  <c r="D80" i="1"/>
  <c r="E27" i="1" s="1"/>
  <c r="C80" i="1"/>
  <c r="B80" i="1"/>
  <c r="V79" i="1"/>
  <c r="U79" i="1"/>
  <c r="N79" i="1"/>
  <c r="L79" i="1"/>
  <c r="J79" i="1"/>
  <c r="F79" i="1"/>
  <c r="I26" i="1" s="1"/>
  <c r="D79" i="1"/>
  <c r="C79" i="1"/>
  <c r="B79" i="1"/>
  <c r="V78" i="1"/>
  <c r="U78" i="1"/>
  <c r="N78" i="1"/>
  <c r="L78" i="1"/>
  <c r="J78" i="1"/>
  <c r="F78" i="1"/>
  <c r="G25" i="1" s="1"/>
  <c r="D78" i="1"/>
  <c r="E25" i="1" s="1"/>
  <c r="C78" i="1"/>
  <c r="B78" i="1"/>
  <c r="V77" i="1"/>
  <c r="U77" i="1"/>
  <c r="N77" i="1"/>
  <c r="L77" i="1"/>
  <c r="J77" i="1"/>
  <c r="F77" i="1"/>
  <c r="I24" i="1" s="1"/>
  <c r="D77" i="1"/>
  <c r="C77" i="1"/>
  <c r="B77" i="1"/>
  <c r="V76" i="1"/>
  <c r="U76" i="1"/>
  <c r="N76" i="1"/>
  <c r="L76" i="1"/>
  <c r="J76" i="1"/>
  <c r="F76" i="1"/>
  <c r="I23" i="1" s="1"/>
  <c r="D76" i="1"/>
  <c r="E23" i="1" s="1"/>
  <c r="C76" i="1"/>
  <c r="B76" i="1"/>
  <c r="V75" i="1"/>
  <c r="U75" i="1"/>
  <c r="N75" i="1"/>
  <c r="L75" i="1"/>
  <c r="J75" i="1"/>
  <c r="F75" i="1"/>
  <c r="I22" i="1" s="1"/>
  <c r="D75" i="1"/>
  <c r="C75" i="1"/>
  <c r="B75" i="1"/>
  <c r="V74" i="1"/>
  <c r="U74" i="1"/>
  <c r="N74" i="1"/>
  <c r="L74" i="1"/>
  <c r="J74" i="1"/>
  <c r="F74" i="1"/>
  <c r="G21" i="1" s="1"/>
  <c r="D74" i="1"/>
  <c r="E21" i="1" s="1"/>
  <c r="C74" i="1"/>
  <c r="B74" i="1"/>
  <c r="V73" i="1"/>
  <c r="U73" i="1"/>
  <c r="N73" i="1"/>
  <c r="O20" i="1" s="1"/>
  <c r="L73" i="1"/>
  <c r="M20" i="1" s="1"/>
  <c r="J73" i="1"/>
  <c r="F73" i="1"/>
  <c r="D73" i="1"/>
  <c r="E20" i="1" s="1"/>
  <c r="C73" i="1"/>
  <c r="B73" i="1"/>
  <c r="V72" i="1"/>
  <c r="U72" i="1"/>
  <c r="N72" i="1"/>
  <c r="O19" i="1" s="1"/>
  <c r="L72" i="1"/>
  <c r="M19" i="1" s="1"/>
  <c r="J72" i="1"/>
  <c r="F72" i="1"/>
  <c r="D72" i="1"/>
  <c r="E19" i="1" s="1"/>
  <c r="C72" i="1"/>
  <c r="B72" i="1"/>
  <c r="V71" i="1"/>
  <c r="U71" i="1"/>
  <c r="N71" i="1"/>
  <c r="O18" i="1" s="1"/>
  <c r="L71" i="1"/>
  <c r="M18" i="1" s="1"/>
  <c r="J71" i="1"/>
  <c r="F71" i="1"/>
  <c r="D71" i="1"/>
  <c r="E18" i="1" s="1"/>
  <c r="C71" i="1"/>
  <c r="B71" i="1"/>
  <c r="V70" i="1"/>
  <c r="U70" i="1"/>
  <c r="N70" i="1"/>
  <c r="O17" i="1" s="1"/>
  <c r="L70" i="1"/>
  <c r="M17" i="1" s="1"/>
  <c r="J70" i="1"/>
  <c r="F70" i="1"/>
  <c r="D70" i="1"/>
  <c r="E17" i="1" s="1"/>
  <c r="C70" i="1"/>
  <c r="B70" i="1"/>
  <c r="V69" i="1"/>
  <c r="U69" i="1"/>
  <c r="N69" i="1"/>
  <c r="O16" i="1" s="1"/>
  <c r="L69" i="1"/>
  <c r="M16" i="1" s="1"/>
  <c r="J69" i="1"/>
  <c r="F69" i="1"/>
  <c r="D69" i="1"/>
  <c r="E16" i="1" s="1"/>
  <c r="C69" i="1"/>
  <c r="B69" i="1"/>
  <c r="V68" i="1"/>
  <c r="U68" i="1"/>
  <c r="N68" i="1"/>
  <c r="O15" i="1" s="1"/>
  <c r="L68" i="1"/>
  <c r="M15" i="1" s="1"/>
  <c r="J68" i="1"/>
  <c r="F68" i="1"/>
  <c r="D68" i="1"/>
  <c r="E15" i="1" s="1"/>
  <c r="C68" i="1"/>
  <c r="B68" i="1"/>
  <c r="V67" i="1"/>
  <c r="U67" i="1"/>
  <c r="N67" i="1"/>
  <c r="O14" i="1" s="1"/>
  <c r="L67" i="1"/>
  <c r="M14" i="1" s="1"/>
  <c r="J67" i="1"/>
  <c r="F67" i="1"/>
  <c r="D67" i="1"/>
  <c r="E14" i="1" s="1"/>
  <c r="C67" i="1"/>
  <c r="B67" i="1"/>
  <c r="V66" i="1"/>
  <c r="U66" i="1"/>
  <c r="N66" i="1"/>
  <c r="O13" i="1" s="1"/>
  <c r="L66" i="1"/>
  <c r="M13" i="1" s="1"/>
  <c r="J66" i="1"/>
  <c r="F66" i="1"/>
  <c r="D66" i="1"/>
  <c r="E13" i="1" s="1"/>
  <c r="C66" i="1"/>
  <c r="B66" i="1"/>
  <c r="V65" i="1"/>
  <c r="U65" i="1"/>
  <c r="N65" i="1"/>
  <c r="O12" i="1" s="1"/>
  <c r="L65" i="1"/>
  <c r="M12" i="1" s="1"/>
  <c r="J65" i="1"/>
  <c r="F65" i="1"/>
  <c r="D65" i="1"/>
  <c r="E12" i="1" s="1"/>
  <c r="C65" i="1"/>
  <c r="B65" i="1"/>
  <c r="V64" i="1"/>
  <c r="U64" i="1"/>
  <c r="N64" i="1"/>
  <c r="O11" i="1" s="1"/>
  <c r="L64" i="1"/>
  <c r="M11" i="1" s="1"/>
  <c r="J64" i="1"/>
  <c r="F64" i="1"/>
  <c r="D64" i="1"/>
  <c r="E11" i="1" s="1"/>
  <c r="C64" i="1"/>
  <c r="B64" i="1"/>
  <c r="V63" i="1"/>
  <c r="U63" i="1"/>
  <c r="N63" i="1"/>
  <c r="O10" i="1" s="1"/>
  <c r="L63" i="1"/>
  <c r="M10" i="1" s="1"/>
  <c r="J63" i="1"/>
  <c r="F63" i="1"/>
  <c r="D63" i="1"/>
  <c r="E10" i="1" s="1"/>
  <c r="C63" i="1"/>
  <c r="B63" i="1"/>
  <c r="B21" i="1"/>
  <c r="C21" i="1"/>
  <c r="J21" i="1"/>
  <c r="N21" i="1"/>
  <c r="T21" i="1" s="1"/>
  <c r="U21" i="1"/>
  <c r="V21" i="1"/>
  <c r="B22" i="1"/>
  <c r="C22" i="1"/>
  <c r="J22" i="1"/>
  <c r="N22" i="1"/>
  <c r="U22" i="1"/>
  <c r="V22" i="1"/>
  <c r="B23" i="1"/>
  <c r="C23" i="1"/>
  <c r="J23" i="1"/>
  <c r="N23" i="1"/>
  <c r="T23" i="1" s="1"/>
  <c r="U23" i="1"/>
  <c r="V23" i="1"/>
  <c r="B24" i="1"/>
  <c r="C24" i="1"/>
  <c r="J24" i="1"/>
  <c r="N24" i="1"/>
  <c r="U24" i="1"/>
  <c r="V24" i="1"/>
  <c r="B25" i="1"/>
  <c r="C25" i="1"/>
  <c r="J25" i="1"/>
  <c r="N25" i="1"/>
  <c r="U25" i="1"/>
  <c r="V25" i="1"/>
  <c r="B26" i="1"/>
  <c r="C26" i="1"/>
  <c r="J26" i="1"/>
  <c r="N26" i="1"/>
  <c r="U26" i="1"/>
  <c r="V26" i="1"/>
  <c r="B27" i="1"/>
  <c r="C27" i="1"/>
  <c r="J27" i="1"/>
  <c r="N27" i="1"/>
  <c r="U27" i="1"/>
  <c r="V27" i="1"/>
  <c r="B28" i="1"/>
  <c r="C28" i="1"/>
  <c r="J28" i="1"/>
  <c r="N28" i="1"/>
  <c r="U28" i="1"/>
  <c r="V28" i="1"/>
  <c r="B29" i="1"/>
  <c r="C29" i="1"/>
  <c r="N29" i="1"/>
  <c r="U29" i="1"/>
  <c r="V29" i="1"/>
  <c r="B30" i="1"/>
  <c r="C30" i="1"/>
  <c r="U30" i="1"/>
  <c r="V30" i="1"/>
  <c r="B31" i="1"/>
  <c r="C31" i="1"/>
  <c r="B32" i="1"/>
  <c r="C32" i="1"/>
  <c r="B33" i="1"/>
  <c r="C33" i="1"/>
  <c r="B34" i="1"/>
  <c r="C34" i="1"/>
  <c r="B35" i="1"/>
  <c r="C35" i="1"/>
  <c r="B36" i="1"/>
  <c r="C36" i="1"/>
  <c r="B37" i="1"/>
  <c r="C37" i="1"/>
  <c r="B38" i="1"/>
  <c r="C38" i="1"/>
  <c r="B39" i="1"/>
  <c r="C39" i="1"/>
  <c r="B40" i="1"/>
  <c r="C40" i="1"/>
  <c r="B42" i="1"/>
  <c r="C42" i="1"/>
  <c r="B43" i="1"/>
  <c r="C43" i="1"/>
  <c r="B46" i="1"/>
  <c r="C46" i="1"/>
  <c r="B47" i="1"/>
  <c r="C47" i="1"/>
  <c r="B48" i="1"/>
  <c r="C48" i="1"/>
  <c r="B49" i="1"/>
  <c r="C49" i="1"/>
  <c r="B50" i="1"/>
  <c r="C50" i="1"/>
  <c r="B59" i="1"/>
  <c r="C59" i="1"/>
  <c r="B60" i="1"/>
  <c r="C60" i="1"/>
  <c r="U60" i="1"/>
  <c r="V60" i="1"/>
  <c r="B61" i="1"/>
  <c r="C61" i="1"/>
  <c r="U61" i="1"/>
  <c r="V61" i="1"/>
  <c r="V86" i="35"/>
  <c r="U86" i="35"/>
  <c r="P86" i="35"/>
  <c r="N86" i="35"/>
  <c r="I86" i="35"/>
  <c r="G86" i="35"/>
  <c r="E86" i="35"/>
  <c r="D86" i="35"/>
  <c r="B86" i="35"/>
  <c r="V85" i="35"/>
  <c r="U85" i="35"/>
  <c r="P85" i="35"/>
  <c r="N85" i="35"/>
  <c r="I85" i="35"/>
  <c r="G85" i="35"/>
  <c r="E85" i="35"/>
  <c r="D85" i="35"/>
  <c r="B85" i="35"/>
  <c r="V84" i="35"/>
  <c r="U84" i="35"/>
  <c r="P84" i="35"/>
  <c r="N84" i="35"/>
  <c r="I84" i="35"/>
  <c r="G84" i="35"/>
  <c r="E84" i="35"/>
  <c r="D84" i="35"/>
  <c r="B84" i="35"/>
  <c r="V83" i="35"/>
  <c r="U83" i="35"/>
  <c r="P83" i="35"/>
  <c r="N83" i="35"/>
  <c r="I83" i="35"/>
  <c r="G83" i="35"/>
  <c r="E83" i="35"/>
  <c r="D83" i="35"/>
  <c r="B83" i="35"/>
  <c r="V82" i="35"/>
  <c r="U82" i="35"/>
  <c r="P82" i="35"/>
  <c r="N82" i="35"/>
  <c r="I82" i="35"/>
  <c r="G82" i="35"/>
  <c r="E82" i="35"/>
  <c r="D82" i="35"/>
  <c r="B82" i="35"/>
  <c r="V81" i="35"/>
  <c r="U81" i="35"/>
  <c r="P81" i="35"/>
  <c r="N81" i="35"/>
  <c r="I81" i="35"/>
  <c r="G81" i="35"/>
  <c r="E81" i="35"/>
  <c r="D81" i="35"/>
  <c r="B81" i="35"/>
  <c r="V80" i="35"/>
  <c r="U80" i="35"/>
  <c r="P80" i="35"/>
  <c r="N80" i="35"/>
  <c r="I80" i="35"/>
  <c r="G80" i="35"/>
  <c r="E80" i="35"/>
  <c r="D80" i="35"/>
  <c r="B80" i="35"/>
  <c r="V79" i="35"/>
  <c r="U79" i="35"/>
  <c r="P79" i="35"/>
  <c r="N79" i="35"/>
  <c r="I79" i="35"/>
  <c r="G79" i="35"/>
  <c r="E79" i="35"/>
  <c r="D79" i="35"/>
  <c r="B79" i="35"/>
  <c r="V78" i="35"/>
  <c r="U78" i="35"/>
  <c r="P78" i="35"/>
  <c r="N78" i="35"/>
  <c r="I78" i="35"/>
  <c r="G78" i="35"/>
  <c r="E78" i="35"/>
  <c r="D78" i="35"/>
  <c r="B78" i="35"/>
  <c r="V77" i="35"/>
  <c r="U77" i="35"/>
  <c r="P77" i="35"/>
  <c r="N77" i="35"/>
  <c r="I77" i="35"/>
  <c r="G77" i="35"/>
  <c r="E77" i="35"/>
  <c r="D77" i="35"/>
  <c r="B77" i="35"/>
  <c r="V76" i="35"/>
  <c r="U76" i="35"/>
  <c r="P76" i="35"/>
  <c r="N76" i="35"/>
  <c r="I76" i="35"/>
  <c r="G76" i="35"/>
  <c r="E76" i="35"/>
  <c r="D76" i="35"/>
  <c r="B76" i="35"/>
  <c r="V75" i="35"/>
  <c r="U75" i="35"/>
  <c r="P75" i="35"/>
  <c r="N75" i="35"/>
  <c r="I75" i="35"/>
  <c r="G75" i="35"/>
  <c r="E75" i="35"/>
  <c r="D75" i="35"/>
  <c r="B75" i="35"/>
  <c r="V73" i="35"/>
  <c r="U73" i="35"/>
  <c r="P73" i="35"/>
  <c r="N73" i="35"/>
  <c r="I73" i="35"/>
  <c r="G73" i="35"/>
  <c r="E73" i="35"/>
  <c r="D73" i="35"/>
  <c r="B73" i="35"/>
  <c r="V72" i="35"/>
  <c r="U72" i="35"/>
  <c r="P72" i="35"/>
  <c r="N72" i="35"/>
  <c r="I72" i="35"/>
  <c r="G72" i="35"/>
  <c r="E72" i="35"/>
  <c r="D72" i="35"/>
  <c r="B72" i="35"/>
  <c r="V71" i="35"/>
  <c r="U71" i="35"/>
  <c r="P71" i="35"/>
  <c r="N71" i="35"/>
  <c r="I71" i="35"/>
  <c r="G71" i="35"/>
  <c r="E71" i="35"/>
  <c r="D71" i="35"/>
  <c r="B71" i="35"/>
  <c r="V70" i="35"/>
  <c r="U70" i="35"/>
  <c r="P70" i="35"/>
  <c r="N70" i="35"/>
  <c r="I70" i="35"/>
  <c r="G70" i="35"/>
  <c r="E70" i="35"/>
  <c r="D70" i="35"/>
  <c r="B70" i="35"/>
  <c r="V69" i="35"/>
  <c r="U69" i="35"/>
  <c r="P69" i="35"/>
  <c r="N69" i="35"/>
  <c r="I69" i="35"/>
  <c r="G69" i="35"/>
  <c r="E69" i="35"/>
  <c r="D69" i="35"/>
  <c r="B69" i="35"/>
  <c r="V68" i="35"/>
  <c r="U68" i="35"/>
  <c r="P68" i="35"/>
  <c r="N68" i="35"/>
  <c r="I68" i="35"/>
  <c r="G68" i="35"/>
  <c r="E68" i="35"/>
  <c r="D68" i="35"/>
  <c r="B68" i="35"/>
  <c r="V67" i="35"/>
  <c r="U67" i="35"/>
  <c r="P67" i="35"/>
  <c r="N67" i="35"/>
  <c r="I67" i="35"/>
  <c r="G67" i="35"/>
  <c r="E67" i="35"/>
  <c r="D67" i="35"/>
  <c r="B67" i="35"/>
  <c r="V66" i="35"/>
  <c r="U66" i="35"/>
  <c r="P66" i="35"/>
  <c r="N66" i="35"/>
  <c r="I66" i="35"/>
  <c r="G66" i="35"/>
  <c r="E66" i="35"/>
  <c r="D66" i="35"/>
  <c r="B66" i="35"/>
  <c r="V65" i="35"/>
  <c r="U65" i="35"/>
  <c r="P65" i="35"/>
  <c r="N65" i="35"/>
  <c r="I65" i="35"/>
  <c r="G65" i="35"/>
  <c r="E65" i="35"/>
  <c r="D65" i="35"/>
  <c r="B65" i="35"/>
  <c r="V64" i="35"/>
  <c r="U64" i="35"/>
  <c r="P64" i="35"/>
  <c r="N64" i="35"/>
  <c r="I64" i="35"/>
  <c r="G64" i="35"/>
  <c r="E64" i="35"/>
  <c r="D64" i="35"/>
  <c r="B64" i="35"/>
  <c r="V63" i="35"/>
  <c r="U63" i="35"/>
  <c r="P63" i="35"/>
  <c r="N63" i="35"/>
  <c r="I63" i="35"/>
  <c r="G63" i="35"/>
  <c r="E63" i="35"/>
  <c r="D63" i="35"/>
  <c r="B63" i="35"/>
  <c r="V62" i="35"/>
  <c r="U62" i="35"/>
  <c r="P62" i="35"/>
  <c r="N62" i="35"/>
  <c r="I62" i="35"/>
  <c r="G62" i="35"/>
  <c r="E62" i="35"/>
  <c r="D62" i="35"/>
  <c r="B62" i="35"/>
  <c r="V60" i="35"/>
  <c r="U60" i="35"/>
  <c r="P60" i="35"/>
  <c r="N60" i="35"/>
  <c r="I60" i="35"/>
  <c r="G60" i="35"/>
  <c r="E60" i="35"/>
  <c r="D60" i="35"/>
  <c r="B60" i="35"/>
  <c r="V59" i="35"/>
  <c r="U59" i="35"/>
  <c r="P59" i="35"/>
  <c r="N59" i="35"/>
  <c r="I59" i="35"/>
  <c r="G59" i="35"/>
  <c r="E59" i="35"/>
  <c r="D59" i="35"/>
  <c r="B59" i="35"/>
  <c r="V58" i="35"/>
  <c r="U58" i="35"/>
  <c r="P58" i="35"/>
  <c r="N58" i="35"/>
  <c r="I58" i="35"/>
  <c r="G58" i="35"/>
  <c r="E58" i="35"/>
  <c r="D58" i="35"/>
  <c r="B58" i="35"/>
  <c r="V57" i="35"/>
  <c r="U57" i="35"/>
  <c r="P57" i="35"/>
  <c r="N57" i="35"/>
  <c r="I57" i="35"/>
  <c r="G57" i="35"/>
  <c r="E57" i="35"/>
  <c r="D57" i="35"/>
  <c r="B57" i="35"/>
  <c r="V56" i="35"/>
  <c r="U56" i="35"/>
  <c r="P56" i="35"/>
  <c r="N56" i="35"/>
  <c r="I56" i="35"/>
  <c r="G56" i="35"/>
  <c r="E56" i="35"/>
  <c r="D56" i="35"/>
  <c r="B56" i="35"/>
  <c r="V55" i="35"/>
  <c r="U55" i="35"/>
  <c r="P55" i="35"/>
  <c r="N55" i="35"/>
  <c r="I55" i="35"/>
  <c r="G55" i="35"/>
  <c r="E55" i="35"/>
  <c r="D55" i="35"/>
  <c r="B55" i="35"/>
  <c r="V54" i="35"/>
  <c r="U54" i="35"/>
  <c r="P54" i="35"/>
  <c r="N54" i="35"/>
  <c r="I54" i="35"/>
  <c r="G54" i="35"/>
  <c r="E54" i="35"/>
  <c r="D54" i="35"/>
  <c r="B54" i="35"/>
  <c r="V53" i="35"/>
  <c r="U53" i="35"/>
  <c r="P53" i="35"/>
  <c r="N53" i="35"/>
  <c r="I53" i="35"/>
  <c r="G53" i="35"/>
  <c r="E53" i="35"/>
  <c r="D53" i="35"/>
  <c r="B53" i="35"/>
  <c r="V52" i="35"/>
  <c r="U52" i="35"/>
  <c r="P52" i="35"/>
  <c r="N52" i="35"/>
  <c r="I52" i="35"/>
  <c r="G52" i="35"/>
  <c r="E52" i="35"/>
  <c r="D52" i="35"/>
  <c r="B52" i="35"/>
  <c r="V51" i="35"/>
  <c r="U51" i="35"/>
  <c r="P51" i="35"/>
  <c r="N51" i="35"/>
  <c r="I51" i="35"/>
  <c r="G51" i="35"/>
  <c r="E51" i="35"/>
  <c r="D51" i="35"/>
  <c r="B51" i="35"/>
  <c r="V50" i="35"/>
  <c r="U50" i="35"/>
  <c r="P50" i="35"/>
  <c r="N50" i="35"/>
  <c r="I50" i="35"/>
  <c r="G50" i="35"/>
  <c r="E50" i="35"/>
  <c r="D50" i="35"/>
  <c r="B50" i="35"/>
  <c r="V49" i="35"/>
  <c r="U49" i="35"/>
  <c r="P49" i="35"/>
  <c r="N49" i="35"/>
  <c r="I49" i="35"/>
  <c r="G49" i="35"/>
  <c r="E49" i="35"/>
  <c r="D49" i="35"/>
  <c r="B49" i="35"/>
  <c r="V47" i="35"/>
  <c r="U47" i="35"/>
  <c r="P47" i="35"/>
  <c r="N47" i="35"/>
  <c r="I47" i="35"/>
  <c r="G47" i="35"/>
  <c r="E47" i="35"/>
  <c r="D47" i="35"/>
  <c r="B47" i="35"/>
  <c r="V46" i="35"/>
  <c r="U46" i="35"/>
  <c r="P46" i="35"/>
  <c r="N46" i="35"/>
  <c r="I46" i="35"/>
  <c r="G46" i="35"/>
  <c r="E46" i="35"/>
  <c r="D46" i="35"/>
  <c r="B46" i="35"/>
  <c r="V45" i="35"/>
  <c r="U45" i="35"/>
  <c r="P45" i="35"/>
  <c r="N45" i="35"/>
  <c r="I45" i="35"/>
  <c r="G45" i="35"/>
  <c r="E45" i="35"/>
  <c r="D45" i="35"/>
  <c r="B45" i="35"/>
  <c r="V44" i="35"/>
  <c r="U44" i="35"/>
  <c r="P44" i="35"/>
  <c r="N44" i="35"/>
  <c r="I44" i="35"/>
  <c r="G44" i="35"/>
  <c r="E44" i="35"/>
  <c r="D44" i="35"/>
  <c r="B44" i="35"/>
  <c r="V43" i="35"/>
  <c r="U43" i="35"/>
  <c r="P43" i="35"/>
  <c r="N43" i="35"/>
  <c r="I43" i="35"/>
  <c r="G43" i="35"/>
  <c r="E43" i="35"/>
  <c r="D43" i="35"/>
  <c r="B43" i="35"/>
  <c r="V42" i="35"/>
  <c r="U42" i="35"/>
  <c r="P42" i="35"/>
  <c r="N42" i="35"/>
  <c r="I42" i="35"/>
  <c r="G42" i="35"/>
  <c r="E42" i="35"/>
  <c r="D42" i="35"/>
  <c r="B42" i="35"/>
  <c r="V41" i="35"/>
  <c r="U41" i="35"/>
  <c r="P41" i="35"/>
  <c r="N41" i="35"/>
  <c r="I41" i="35"/>
  <c r="G41" i="35"/>
  <c r="E41" i="35"/>
  <c r="D41" i="35"/>
  <c r="B41" i="35"/>
  <c r="V40" i="35"/>
  <c r="U40" i="35"/>
  <c r="P40" i="35"/>
  <c r="N40" i="35"/>
  <c r="I40" i="35"/>
  <c r="G40" i="35"/>
  <c r="E40" i="35"/>
  <c r="D40" i="35"/>
  <c r="B40" i="35"/>
  <c r="V39" i="35"/>
  <c r="U39" i="35"/>
  <c r="P39" i="35"/>
  <c r="N39" i="35"/>
  <c r="I39" i="35"/>
  <c r="G39" i="35"/>
  <c r="E39" i="35"/>
  <c r="D39" i="35"/>
  <c r="B39" i="35"/>
  <c r="V38" i="35"/>
  <c r="U38" i="35"/>
  <c r="P38" i="35"/>
  <c r="N38" i="35"/>
  <c r="I38" i="35"/>
  <c r="G38" i="35"/>
  <c r="E38" i="35"/>
  <c r="D38" i="35"/>
  <c r="B38" i="35"/>
  <c r="V37" i="35"/>
  <c r="U37" i="35"/>
  <c r="P37" i="35"/>
  <c r="N37" i="35"/>
  <c r="I37" i="35"/>
  <c r="G37" i="35"/>
  <c r="E37" i="35"/>
  <c r="D37" i="35"/>
  <c r="B37" i="35"/>
  <c r="V36" i="35"/>
  <c r="U36" i="35"/>
  <c r="P36" i="35"/>
  <c r="N36" i="35"/>
  <c r="I36" i="35"/>
  <c r="G36" i="35"/>
  <c r="E36" i="35"/>
  <c r="D36" i="35"/>
  <c r="B36" i="35"/>
  <c r="V34" i="35"/>
  <c r="U34" i="35"/>
  <c r="P34" i="35"/>
  <c r="N34" i="35"/>
  <c r="I34" i="35"/>
  <c r="G34" i="35"/>
  <c r="K335" i="70" s="1"/>
  <c r="E34" i="35"/>
  <c r="D34" i="35"/>
  <c r="B34" i="35"/>
  <c r="V33" i="35"/>
  <c r="U33" i="35"/>
  <c r="P33" i="35"/>
  <c r="N33" i="35"/>
  <c r="I33" i="35"/>
  <c r="G33" i="35"/>
  <c r="K282" i="70" s="1"/>
  <c r="E33" i="35"/>
  <c r="D33" i="35"/>
  <c r="B33" i="35"/>
  <c r="V32" i="35"/>
  <c r="U32" i="35"/>
  <c r="P32" i="35"/>
  <c r="N32" i="35"/>
  <c r="I32" i="35"/>
  <c r="G32" i="35"/>
  <c r="E32" i="35"/>
  <c r="D32" i="35"/>
  <c r="B32" i="35"/>
  <c r="V31" i="35"/>
  <c r="U31" i="35"/>
  <c r="P31" i="35"/>
  <c r="N31" i="35"/>
  <c r="I31" i="35"/>
  <c r="G31" i="35"/>
  <c r="K241" i="70" s="1"/>
  <c r="E31" i="35"/>
  <c r="D31" i="35"/>
  <c r="B31" i="35"/>
  <c r="V30" i="35"/>
  <c r="U30" i="35"/>
  <c r="P30" i="35"/>
  <c r="N30" i="35"/>
  <c r="I30" i="35"/>
  <c r="G30" i="35"/>
  <c r="K331" i="70" s="1"/>
  <c r="E30" i="35"/>
  <c r="D30" i="35"/>
  <c r="B30" i="35"/>
  <c r="V29" i="35"/>
  <c r="U29" i="35"/>
  <c r="P29" i="35"/>
  <c r="N29" i="35"/>
  <c r="I29" i="35"/>
  <c r="G29" i="35"/>
  <c r="E29" i="35"/>
  <c r="D29" i="35"/>
  <c r="B29" i="35"/>
  <c r="V28" i="35"/>
  <c r="U28" i="35"/>
  <c r="P28" i="35"/>
  <c r="N28" i="35"/>
  <c r="I28" i="35"/>
  <c r="G28" i="35"/>
  <c r="E28" i="35"/>
  <c r="D28" i="35"/>
  <c r="B28" i="35"/>
  <c r="V27" i="35"/>
  <c r="U27" i="35"/>
  <c r="P27" i="35"/>
  <c r="N27" i="35"/>
  <c r="I27" i="35"/>
  <c r="G27" i="35"/>
  <c r="E27" i="35"/>
  <c r="D27" i="35"/>
  <c r="B27" i="35"/>
  <c r="V26" i="35"/>
  <c r="U26" i="35"/>
  <c r="P26" i="35"/>
  <c r="N26" i="35"/>
  <c r="I26" i="35"/>
  <c r="G26" i="35"/>
  <c r="E26" i="35"/>
  <c r="D26" i="35"/>
  <c r="B26" i="35"/>
  <c r="V25" i="35"/>
  <c r="U25" i="35"/>
  <c r="P25" i="35"/>
  <c r="N25" i="35"/>
  <c r="I25" i="35"/>
  <c r="G25" i="35"/>
  <c r="E25" i="35"/>
  <c r="D25" i="35"/>
  <c r="B25" i="35"/>
  <c r="V24" i="35"/>
  <c r="U24" i="35"/>
  <c r="P24" i="35"/>
  <c r="N24" i="35"/>
  <c r="I24" i="35"/>
  <c r="G24" i="35"/>
  <c r="K442" i="70" s="1"/>
  <c r="E24" i="35"/>
  <c r="D24" i="35"/>
  <c r="B24" i="35"/>
  <c r="V23" i="35"/>
  <c r="U23" i="35"/>
  <c r="P23" i="35"/>
  <c r="N23" i="35"/>
  <c r="I23" i="35"/>
  <c r="G23" i="35"/>
  <c r="E23" i="35"/>
  <c r="D23" i="35"/>
  <c r="B23" i="35"/>
  <c r="B11" i="35"/>
  <c r="C24" i="35"/>
  <c r="C37" i="35" s="1"/>
  <c r="C50" i="35" s="1"/>
  <c r="C63" i="35" s="1"/>
  <c r="C76" i="35" s="1"/>
  <c r="D11" i="35"/>
  <c r="G11" i="35"/>
  <c r="B12" i="35"/>
  <c r="C25" i="35"/>
  <c r="C38" i="35" s="1"/>
  <c r="C51" i="35" s="1"/>
  <c r="C64" i="35" s="1"/>
  <c r="C77" i="35" s="1"/>
  <c r="D12" i="35"/>
  <c r="G12" i="35"/>
  <c r="B13" i="35"/>
  <c r="C26" i="35"/>
  <c r="C39" i="35" s="1"/>
  <c r="C52" i="35" s="1"/>
  <c r="C65" i="35" s="1"/>
  <c r="C78" i="35" s="1"/>
  <c r="D13" i="35"/>
  <c r="G13" i="35"/>
  <c r="B14" i="35"/>
  <c r="C27" i="35"/>
  <c r="C40" i="35" s="1"/>
  <c r="C53" i="35" s="1"/>
  <c r="C66" i="35" s="1"/>
  <c r="C79" i="35" s="1"/>
  <c r="D14" i="35"/>
  <c r="G14" i="35"/>
  <c r="B15" i="35"/>
  <c r="C28" i="35"/>
  <c r="C41" i="35" s="1"/>
  <c r="C54" i="35" s="1"/>
  <c r="C67" i="35" s="1"/>
  <c r="C80" i="35" s="1"/>
  <c r="D15" i="35"/>
  <c r="G15" i="35"/>
  <c r="K111" i="72" s="1"/>
  <c r="B16" i="35"/>
  <c r="C29" i="35"/>
  <c r="C42" i="35" s="1"/>
  <c r="C55" i="35" s="1"/>
  <c r="C68" i="35" s="1"/>
  <c r="C81" i="35" s="1"/>
  <c r="D16" i="35"/>
  <c r="G16" i="35"/>
  <c r="B17" i="35"/>
  <c r="C30" i="35"/>
  <c r="C43" i="35" s="1"/>
  <c r="C56" i="35" s="1"/>
  <c r="C69" i="35" s="1"/>
  <c r="C82" i="35" s="1"/>
  <c r="D17" i="35"/>
  <c r="G17" i="35"/>
  <c r="K139" i="72" s="1"/>
  <c r="B18" i="35"/>
  <c r="C31" i="35"/>
  <c r="C44" i="35" s="1"/>
  <c r="C57" i="35" s="1"/>
  <c r="C70" i="35" s="1"/>
  <c r="C83" i="35" s="1"/>
  <c r="D18" i="35"/>
  <c r="G18" i="35"/>
  <c r="K159" i="72" s="1"/>
  <c r="B19" i="35"/>
  <c r="C32" i="35"/>
  <c r="C45" i="35" s="1"/>
  <c r="C58" i="35" s="1"/>
  <c r="C71" i="35" s="1"/>
  <c r="C84" i="35" s="1"/>
  <c r="D19" i="35"/>
  <c r="G19" i="35"/>
  <c r="B20" i="35"/>
  <c r="C33" i="35"/>
  <c r="C46" i="35" s="1"/>
  <c r="C59" i="35" s="1"/>
  <c r="C72" i="35" s="1"/>
  <c r="C85" i="35" s="1"/>
  <c r="D20" i="35"/>
  <c r="G20" i="35"/>
  <c r="B21" i="35"/>
  <c r="C34" i="35"/>
  <c r="C47" i="35" s="1"/>
  <c r="C60" i="35" s="1"/>
  <c r="C73" i="35" s="1"/>
  <c r="C86" i="35" s="1"/>
  <c r="D21" i="35"/>
  <c r="G21" i="35"/>
  <c r="G10" i="35"/>
  <c r="D10" i="35"/>
  <c r="B10" i="35"/>
  <c r="I5" i="44"/>
  <c r="S2" i="44"/>
  <c r="K216" i="72" l="1"/>
  <c r="K214" i="72"/>
  <c r="K210" i="72"/>
  <c r="K213" i="72"/>
  <c r="K225" i="72"/>
  <c r="K219" i="72"/>
  <c r="K221" i="72"/>
  <c r="K212" i="72"/>
  <c r="K222" i="72"/>
  <c r="K211" i="72"/>
  <c r="K215" i="72"/>
  <c r="K204" i="72"/>
  <c r="K196" i="72"/>
  <c r="K198" i="72"/>
  <c r="K86" i="70"/>
  <c r="K193" i="72"/>
  <c r="K195" i="72"/>
  <c r="K197" i="72"/>
  <c r="K201" i="72"/>
  <c r="K203" i="72"/>
  <c r="K207" i="72"/>
  <c r="K192" i="72"/>
  <c r="K194" i="72"/>
  <c r="K151" i="70"/>
  <c r="K178" i="72"/>
  <c r="K186" i="72"/>
  <c r="K177" i="72"/>
  <c r="K72" i="70"/>
  <c r="K228" i="70"/>
  <c r="K176" i="72"/>
  <c r="K174" i="72"/>
  <c r="K185" i="72"/>
  <c r="K180" i="72"/>
  <c r="K175" i="72"/>
  <c r="K179" i="72"/>
  <c r="K189" i="72"/>
  <c r="K156" i="72"/>
  <c r="K168" i="72"/>
  <c r="K160" i="72"/>
  <c r="K162" i="72"/>
  <c r="K157" i="72"/>
  <c r="K165" i="72"/>
  <c r="K171" i="72"/>
  <c r="K158" i="72"/>
  <c r="K161" i="72"/>
  <c r="K167" i="72"/>
  <c r="K153" i="72"/>
  <c r="K140" i="72"/>
  <c r="K150" i="72"/>
  <c r="K137" i="72"/>
  <c r="K141" i="72"/>
  <c r="K143" i="72"/>
  <c r="K149" i="72"/>
  <c r="K138" i="72"/>
  <c r="K142" i="72"/>
  <c r="K132" i="72"/>
  <c r="K129" i="72"/>
  <c r="K131" i="72"/>
  <c r="K119" i="72"/>
  <c r="K126" i="72"/>
  <c r="K135" i="72"/>
  <c r="K120" i="72"/>
  <c r="K125" i="72"/>
  <c r="K122" i="72"/>
  <c r="K124" i="72"/>
  <c r="D137" i="72"/>
  <c r="D166" i="72"/>
  <c r="D173" i="72"/>
  <c r="D196" i="72"/>
  <c r="D204" i="72"/>
  <c r="D215" i="72"/>
  <c r="D223" i="72"/>
  <c r="D181" i="72"/>
  <c r="D165" i="72"/>
  <c r="D158" i="72"/>
  <c r="D176" i="72"/>
  <c r="D184" i="72"/>
  <c r="D177" i="72"/>
  <c r="D195" i="72"/>
  <c r="D203" i="72"/>
  <c r="D221" i="72"/>
  <c r="D201" i="72"/>
  <c r="D141" i="72"/>
  <c r="D102" i="72"/>
  <c r="D175" i="72"/>
  <c r="D125" i="72"/>
  <c r="D133" i="72"/>
  <c r="D110" i="72"/>
  <c r="D144" i="72"/>
  <c r="D152" i="72"/>
  <c r="D183" i="72"/>
  <c r="D167" i="72"/>
  <c r="D168" i="72"/>
  <c r="D105" i="72"/>
  <c r="D113" i="72"/>
  <c r="D108" i="72"/>
  <c r="D124" i="72"/>
  <c r="D132" i="72"/>
  <c r="D194" i="72"/>
  <c r="D214" i="72"/>
  <c r="D187" i="72"/>
  <c r="D114" i="72"/>
  <c r="D198" i="72"/>
  <c r="D206" i="72"/>
  <c r="D209" i="72"/>
  <c r="D217" i="72"/>
  <c r="D225" i="72"/>
  <c r="D155" i="72"/>
  <c r="D169" i="72"/>
  <c r="D170" i="72"/>
  <c r="D178" i="72"/>
  <c r="D186" i="72"/>
  <c r="D112" i="72"/>
  <c r="D197" i="72"/>
  <c r="D205" i="72"/>
  <c r="D222" i="72"/>
  <c r="D149" i="72"/>
  <c r="D116" i="72"/>
  <c r="D119" i="72"/>
  <c r="D127" i="72"/>
  <c r="D135" i="72"/>
  <c r="D138" i="72"/>
  <c r="D146" i="72"/>
  <c r="D145" i="72"/>
  <c r="D157" i="72"/>
  <c r="D106" i="72"/>
  <c r="D107" i="72"/>
  <c r="D115" i="72"/>
  <c r="D185" i="72"/>
  <c r="D126" i="72"/>
  <c r="D134" i="72"/>
  <c r="D220" i="72"/>
  <c r="D147" i="72"/>
  <c r="D153" i="72"/>
  <c r="D189" i="72"/>
  <c r="D192" i="72"/>
  <c r="D200" i="72"/>
  <c r="D210" i="72"/>
  <c r="D211" i="72"/>
  <c r="D219" i="72"/>
  <c r="D218" i="72"/>
  <c r="D159" i="72"/>
  <c r="D171" i="72"/>
  <c r="D179" i="72"/>
  <c r="D180" i="72"/>
  <c r="D188" i="72"/>
  <c r="D191" i="72"/>
  <c r="D199" i="72"/>
  <c r="D207" i="72"/>
  <c r="D202" i="72"/>
  <c r="D164" i="72"/>
  <c r="D161" i="72"/>
  <c r="D143" i="72"/>
  <c r="D174" i="72"/>
  <c r="D193" i="72"/>
  <c r="D156" i="72"/>
  <c r="D139" i="72"/>
  <c r="D121" i="72"/>
  <c r="D129" i="72"/>
  <c r="D216" i="72"/>
  <c r="D140" i="72"/>
  <c r="D148" i="72"/>
  <c r="D212" i="72"/>
  <c r="D101" i="72"/>
  <c r="D109" i="72"/>
  <c r="D117" i="72"/>
  <c r="D120" i="72"/>
  <c r="D128" i="72"/>
  <c r="D162" i="72"/>
  <c r="D224" i="72"/>
  <c r="D123" i="72"/>
  <c r="D131" i="72"/>
  <c r="D160" i="72"/>
  <c r="D142" i="72"/>
  <c r="D150" i="72"/>
  <c r="D104" i="72"/>
  <c r="D163" i="72"/>
  <c r="D151" i="72"/>
  <c r="D103" i="72"/>
  <c r="D111" i="72"/>
  <c r="D122" i="72"/>
  <c r="D130" i="72"/>
  <c r="D213" i="72"/>
  <c r="D182" i="72"/>
  <c r="K114" i="72"/>
  <c r="K106" i="72"/>
  <c r="K15" i="72"/>
  <c r="K14" i="72"/>
  <c r="K13" i="72"/>
  <c r="K21" i="72"/>
  <c r="K16" i="72"/>
  <c r="K17" i="72"/>
  <c r="K24" i="72"/>
  <c r="K12" i="72"/>
  <c r="K27" i="72"/>
  <c r="K11" i="72"/>
  <c r="K23" i="72"/>
  <c r="K41" i="72"/>
  <c r="K31" i="72"/>
  <c r="K30" i="72"/>
  <c r="K32" i="72"/>
  <c r="K35" i="72"/>
  <c r="K36" i="72"/>
  <c r="K29" i="72"/>
  <c r="K33" i="72"/>
  <c r="K45" i="72"/>
  <c r="K42" i="72"/>
  <c r="K107" i="72"/>
  <c r="K104" i="72"/>
  <c r="K102" i="72"/>
  <c r="K113" i="72"/>
  <c r="K101" i="72"/>
  <c r="K117" i="72"/>
  <c r="K87" i="72"/>
  <c r="K88" i="72"/>
  <c r="K83" i="72"/>
  <c r="K84" i="72"/>
  <c r="K99" i="72"/>
  <c r="K89" i="72"/>
  <c r="K86" i="72"/>
  <c r="K95" i="72"/>
  <c r="K96" i="72"/>
  <c r="K90" i="72"/>
  <c r="K48" i="72"/>
  <c r="K53" i="72"/>
  <c r="K50" i="72"/>
  <c r="K47" i="72"/>
  <c r="K52" i="72"/>
  <c r="K63" i="72"/>
  <c r="K60" i="72"/>
  <c r="K51" i="72"/>
  <c r="K59" i="72"/>
  <c r="K49" i="72"/>
  <c r="K71" i="72"/>
  <c r="K65" i="72"/>
  <c r="K69" i="72"/>
  <c r="K75" i="72"/>
  <c r="K72" i="72"/>
  <c r="K68" i="72"/>
  <c r="K66" i="72"/>
  <c r="K78" i="72"/>
  <c r="K67" i="72"/>
  <c r="K70" i="72"/>
  <c r="K81" i="72"/>
  <c r="K77" i="72"/>
  <c r="D84" i="52"/>
  <c r="D82" i="52"/>
  <c r="D50" i="52"/>
  <c r="D99" i="52"/>
  <c r="D75" i="52"/>
  <c r="D83" i="52"/>
  <c r="D44" i="52"/>
  <c r="D98" i="52"/>
  <c r="D67" i="52"/>
  <c r="D51" i="52"/>
  <c r="D59" i="52"/>
  <c r="D92" i="52"/>
  <c r="D52" i="52"/>
  <c r="D100" i="52"/>
  <c r="D60" i="52"/>
  <c r="D91" i="52"/>
  <c r="D58" i="52"/>
  <c r="D90" i="52"/>
  <c r="D76" i="52"/>
  <c r="D66" i="52"/>
  <c r="D68" i="52"/>
  <c r="D74" i="52"/>
  <c r="K452" i="70"/>
  <c r="K374" i="70"/>
  <c r="K22" i="70"/>
  <c r="K74" i="70"/>
  <c r="K191" i="70"/>
  <c r="K257" i="70"/>
  <c r="K283" i="70"/>
  <c r="K244" i="70"/>
  <c r="K309" i="70"/>
  <c r="K270" i="70"/>
  <c r="K413" i="70"/>
  <c r="K296" i="70"/>
  <c r="K322" i="70"/>
  <c r="K400" i="70"/>
  <c r="K87" i="70"/>
  <c r="K35" i="70"/>
  <c r="K113" i="70"/>
  <c r="K61" i="70"/>
  <c r="K152" i="70"/>
  <c r="K178" i="70"/>
  <c r="K100" i="70"/>
  <c r="K230" i="70"/>
  <c r="K48" i="70"/>
  <c r="K308" i="70"/>
  <c r="K334" i="70"/>
  <c r="K412" i="70"/>
  <c r="K295" i="70"/>
  <c r="K256" i="70"/>
  <c r="K451" i="70"/>
  <c r="K243" i="70"/>
  <c r="K269" i="70"/>
  <c r="K321" i="70"/>
  <c r="K373" i="70"/>
  <c r="K399" i="70"/>
  <c r="K112" i="70"/>
  <c r="K21" i="70"/>
  <c r="K177" i="70"/>
  <c r="K229" i="70"/>
  <c r="K190" i="70"/>
  <c r="K73" i="70"/>
  <c r="K99" i="70"/>
  <c r="K47" i="70"/>
  <c r="K34" i="70"/>
  <c r="K60" i="70"/>
  <c r="K242" i="70"/>
  <c r="K294" i="70"/>
  <c r="K372" i="70"/>
  <c r="K281" i="70"/>
  <c r="K307" i="70"/>
  <c r="K333" i="70"/>
  <c r="K411" i="70"/>
  <c r="K320" i="70"/>
  <c r="K346" i="70"/>
  <c r="K398" i="70"/>
  <c r="K33" i="70"/>
  <c r="K85" i="70"/>
  <c r="K189" i="70"/>
  <c r="K111" i="70"/>
  <c r="K176" i="70"/>
  <c r="K46" i="70"/>
  <c r="K20" i="70"/>
  <c r="K98" i="70"/>
  <c r="K59" i="70"/>
  <c r="K255" i="70"/>
  <c r="K450" i="70"/>
  <c r="K268" i="70"/>
  <c r="K71" i="70"/>
  <c r="K19" i="70"/>
  <c r="K149" i="70"/>
  <c r="K332" i="70"/>
  <c r="K293" i="70"/>
  <c r="K188" i="70"/>
  <c r="K84" i="70"/>
  <c r="K110" i="70"/>
  <c r="K410" i="70"/>
  <c r="K371" i="70"/>
  <c r="K254" i="70"/>
  <c r="K280" i="70"/>
  <c r="K58" i="70"/>
  <c r="K175" i="70"/>
  <c r="K32" i="70"/>
  <c r="K227" i="70"/>
  <c r="K97" i="70"/>
  <c r="K45" i="70"/>
  <c r="K397" i="70"/>
  <c r="K319" i="70"/>
  <c r="K345" i="70"/>
  <c r="K306" i="70"/>
  <c r="K267" i="70"/>
  <c r="K449" i="70"/>
  <c r="K83" i="70"/>
  <c r="K148" i="70"/>
  <c r="K226" i="70"/>
  <c r="K448" i="70"/>
  <c r="K370" i="70"/>
  <c r="K292" i="70"/>
  <c r="K344" i="70"/>
  <c r="K409" i="70"/>
  <c r="K364" i="70"/>
  <c r="K299" i="70"/>
  <c r="K286" i="70"/>
  <c r="K260" i="70"/>
  <c r="K273" i="70"/>
  <c r="K312" i="70"/>
  <c r="K403" i="70"/>
  <c r="K390" i="70"/>
  <c r="K325" i="70"/>
  <c r="K234" i="70"/>
  <c r="K247" i="70"/>
  <c r="K44" i="70"/>
  <c r="K57" i="70"/>
  <c r="K70" i="70"/>
  <c r="K31" i="70"/>
  <c r="K109" i="70"/>
  <c r="K18" i="70"/>
  <c r="K174" i="70"/>
  <c r="K96" i="70"/>
  <c r="K187" i="70"/>
  <c r="K443" i="70"/>
  <c r="K248" i="70"/>
  <c r="K313" i="70"/>
  <c r="K261" i="70"/>
  <c r="K391" i="70"/>
  <c r="K300" i="70"/>
  <c r="K235" i="70"/>
  <c r="K365" i="70"/>
  <c r="K404" i="70"/>
  <c r="K326" i="70"/>
  <c r="K287" i="70"/>
  <c r="K274" i="70"/>
  <c r="K90" i="70"/>
  <c r="K38" i="70"/>
  <c r="K51" i="70"/>
  <c r="K103" i="70"/>
  <c r="K220" i="70"/>
  <c r="K12" i="70"/>
  <c r="K64" i="70"/>
  <c r="K142" i="70"/>
  <c r="K25" i="70"/>
  <c r="K181" i="70"/>
  <c r="K168" i="70"/>
  <c r="K77" i="70"/>
  <c r="K444" i="70"/>
  <c r="K262" i="70"/>
  <c r="K366" i="70"/>
  <c r="K327" i="70"/>
  <c r="K314" i="70"/>
  <c r="K392" i="70"/>
  <c r="K301" i="70"/>
  <c r="K249" i="70"/>
  <c r="K405" i="70"/>
  <c r="K340" i="70"/>
  <c r="K275" i="70"/>
  <c r="K236" i="70"/>
  <c r="K288" i="70"/>
  <c r="K445" i="70"/>
  <c r="K289" i="70"/>
  <c r="K328" i="70"/>
  <c r="K367" i="70"/>
  <c r="K302" i="70"/>
  <c r="K315" i="70"/>
  <c r="K393" i="70"/>
  <c r="K341" i="70"/>
  <c r="K250" i="70"/>
  <c r="K263" i="70"/>
  <c r="K276" i="70"/>
  <c r="K237" i="70"/>
  <c r="K406" i="70"/>
  <c r="K223" i="70"/>
  <c r="K93" i="70"/>
  <c r="K67" i="70"/>
  <c r="K171" i="70"/>
  <c r="K28" i="70"/>
  <c r="K15" i="70"/>
  <c r="K184" i="70"/>
  <c r="K80" i="70"/>
  <c r="K41" i="70"/>
  <c r="K54" i="70"/>
  <c r="K106" i="70"/>
  <c r="K145" i="70"/>
  <c r="K290" i="70"/>
  <c r="K446" i="70"/>
  <c r="K394" i="70"/>
  <c r="K407" i="70"/>
  <c r="K329" i="70"/>
  <c r="K264" i="70"/>
  <c r="K342" i="70"/>
  <c r="K238" i="70"/>
  <c r="K368" i="70"/>
  <c r="K303" i="70"/>
  <c r="K277" i="70"/>
  <c r="K251" i="70"/>
  <c r="K316" i="70"/>
  <c r="K81" i="70"/>
  <c r="K172" i="70"/>
  <c r="K224" i="70"/>
  <c r="K185" i="70"/>
  <c r="K94" i="70"/>
  <c r="K55" i="70"/>
  <c r="K29" i="70"/>
  <c r="K68" i="70"/>
  <c r="K42" i="70"/>
  <c r="K146" i="70"/>
  <c r="K16" i="70"/>
  <c r="K143" i="70"/>
  <c r="K39" i="70"/>
  <c r="K52" i="70"/>
  <c r="K26" i="70"/>
  <c r="K182" i="70"/>
  <c r="K65" i="70"/>
  <c r="K13" i="70"/>
  <c r="K221" i="70"/>
  <c r="K169" i="70"/>
  <c r="K91" i="70"/>
  <c r="K78" i="70"/>
  <c r="K265" i="70"/>
  <c r="K317" i="70"/>
  <c r="K304" i="70"/>
  <c r="K252" i="70"/>
  <c r="K278" i="70"/>
  <c r="K239" i="70"/>
  <c r="K408" i="70"/>
  <c r="K395" i="70"/>
  <c r="K291" i="70"/>
  <c r="K343" i="70"/>
  <c r="K369" i="70"/>
  <c r="K330" i="70"/>
  <c r="K447" i="70"/>
  <c r="K92" i="70"/>
  <c r="K183" i="70"/>
  <c r="K144" i="70"/>
  <c r="K27" i="70"/>
  <c r="K79" i="70"/>
  <c r="K14" i="70"/>
  <c r="K66" i="70"/>
  <c r="K53" i="70"/>
  <c r="K40" i="70"/>
  <c r="K222" i="70"/>
  <c r="K170" i="70"/>
  <c r="K105" i="70"/>
  <c r="K240" i="70"/>
  <c r="K318" i="70"/>
  <c r="K253" i="70"/>
  <c r="K305" i="70"/>
  <c r="K396" i="70"/>
  <c r="K266" i="70"/>
  <c r="K279" i="70"/>
  <c r="K43" i="70"/>
  <c r="K69" i="70"/>
  <c r="K30" i="70"/>
  <c r="K225" i="70"/>
  <c r="K17" i="70"/>
  <c r="K108" i="70"/>
  <c r="K82" i="70"/>
  <c r="K173" i="70"/>
  <c r="K186" i="70"/>
  <c r="K56" i="70"/>
  <c r="K95" i="70"/>
  <c r="K147" i="70"/>
  <c r="K180" i="70"/>
  <c r="K219" i="70"/>
  <c r="K89" i="70"/>
  <c r="K37" i="70"/>
  <c r="K76" i="70"/>
  <c r="K141" i="70"/>
  <c r="K24" i="70"/>
  <c r="K63" i="70"/>
  <c r="K167" i="70"/>
  <c r="K102" i="70"/>
  <c r="K50" i="70"/>
  <c r="K11" i="70"/>
  <c r="K259" i="70"/>
  <c r="K441" i="70"/>
  <c r="K402" i="70"/>
  <c r="K246" i="70"/>
  <c r="K298" i="70"/>
  <c r="K272" i="70"/>
  <c r="K389" i="70"/>
  <c r="K311" i="70"/>
  <c r="K324" i="70"/>
  <c r="K285" i="70"/>
  <c r="K363" i="70"/>
  <c r="K233" i="70"/>
  <c r="I11" i="6"/>
  <c r="P10" i="47"/>
  <c r="H10" i="47"/>
  <c r="I14" i="6"/>
  <c r="F10" i="47"/>
  <c r="N10" i="47"/>
  <c r="I54" i="1"/>
  <c r="G54" i="1"/>
  <c r="I58" i="1"/>
  <c r="G58" i="1"/>
  <c r="I55" i="1"/>
  <c r="G55" i="1"/>
  <c r="I56" i="1"/>
  <c r="G56" i="1"/>
  <c r="I53" i="1"/>
  <c r="G53" i="1"/>
  <c r="I57" i="1"/>
  <c r="G57" i="1"/>
  <c r="I51" i="1"/>
  <c r="G51" i="1"/>
  <c r="I52" i="1"/>
  <c r="G52" i="1"/>
  <c r="G46" i="1"/>
  <c r="I46" i="1"/>
  <c r="I50" i="1"/>
  <c r="G50" i="1"/>
  <c r="G47" i="1"/>
  <c r="I47" i="1"/>
  <c r="I48" i="1"/>
  <c r="G48" i="1"/>
  <c r="G49" i="1"/>
  <c r="I49" i="1"/>
  <c r="I10" i="1"/>
  <c r="G10" i="1"/>
  <c r="I14" i="1"/>
  <c r="G14" i="1"/>
  <c r="I18" i="1"/>
  <c r="G18" i="1"/>
  <c r="I11" i="1"/>
  <c r="G11" i="1"/>
  <c r="G15" i="1"/>
  <c r="I15" i="1"/>
  <c r="I12" i="1"/>
  <c r="G12" i="1"/>
  <c r="G16" i="1"/>
  <c r="I16" i="1"/>
  <c r="G20" i="1"/>
  <c r="I20" i="1"/>
  <c r="G44" i="1"/>
  <c r="I44" i="1"/>
  <c r="I19" i="1"/>
  <c r="G19" i="1"/>
  <c r="I13" i="1"/>
  <c r="G13" i="1"/>
  <c r="I17" i="1"/>
  <c r="G17" i="1"/>
  <c r="G45" i="1"/>
  <c r="I45" i="1"/>
  <c r="G42" i="1"/>
  <c r="I42" i="1"/>
  <c r="I43" i="1"/>
  <c r="G43" i="1"/>
  <c r="G41" i="1"/>
  <c r="I41" i="1"/>
  <c r="G40" i="1"/>
  <c r="I40" i="1"/>
  <c r="I36" i="1"/>
  <c r="G36" i="1"/>
  <c r="G37" i="1"/>
  <c r="I37" i="1"/>
  <c r="G38" i="1"/>
  <c r="I38" i="1"/>
  <c r="G35" i="1"/>
  <c r="I35" i="1"/>
  <c r="G39" i="1"/>
  <c r="I39" i="1"/>
  <c r="I59" i="1"/>
  <c r="G59" i="1"/>
  <c r="R4" i="47"/>
  <c r="G34" i="1"/>
  <c r="I34" i="1"/>
  <c r="G33" i="1"/>
  <c r="I33" i="1"/>
  <c r="G32" i="1"/>
  <c r="I32" i="1"/>
  <c r="R20" i="48"/>
  <c r="H12" i="48"/>
  <c r="R21" i="48"/>
  <c r="H13" i="48"/>
  <c r="R22" i="48"/>
  <c r="H14" i="48"/>
  <c r="P28" i="50"/>
  <c r="P26" i="50"/>
  <c r="P22" i="50"/>
  <c r="P18" i="50"/>
  <c r="P14" i="50"/>
  <c r="M10" i="35"/>
  <c r="E10" i="35"/>
  <c r="W10" i="35" s="1"/>
  <c r="V10" i="35"/>
  <c r="S10" i="35"/>
  <c r="P10" i="35"/>
  <c r="Q10" i="35" s="1"/>
  <c r="I10" i="35"/>
  <c r="U10" i="35"/>
  <c r="T10" i="35"/>
  <c r="R10" i="35"/>
  <c r="N10" i="35"/>
  <c r="O10" i="35" s="1"/>
  <c r="L10" i="35"/>
  <c r="J10" i="35"/>
  <c r="K10" i="35" s="1"/>
  <c r="H10" i="35"/>
  <c r="E21" i="35"/>
  <c r="F21" i="35" s="1"/>
  <c r="V21" i="35"/>
  <c r="U21" i="35"/>
  <c r="T21" i="35"/>
  <c r="S21" i="35"/>
  <c r="R21" i="35"/>
  <c r="P21" i="35"/>
  <c r="Q21" i="35" s="1"/>
  <c r="N21" i="35"/>
  <c r="O21" i="35" s="1"/>
  <c r="L21" i="35"/>
  <c r="J21" i="35"/>
  <c r="K21" i="35" s="1"/>
  <c r="I21" i="35"/>
  <c r="H21" i="35"/>
  <c r="V20" i="35"/>
  <c r="U20" i="35"/>
  <c r="T20" i="35"/>
  <c r="S20" i="35"/>
  <c r="R20" i="35"/>
  <c r="P20" i="35"/>
  <c r="Q20" i="35" s="1"/>
  <c r="N20" i="35"/>
  <c r="O20" i="35" s="1"/>
  <c r="L20" i="35"/>
  <c r="J20" i="35"/>
  <c r="K20" i="35" s="1"/>
  <c r="I20" i="35"/>
  <c r="H20" i="35"/>
  <c r="E20" i="35"/>
  <c r="F20" i="35" s="1"/>
  <c r="V19" i="35"/>
  <c r="U19" i="35"/>
  <c r="T19" i="35"/>
  <c r="S19" i="35"/>
  <c r="R19" i="35"/>
  <c r="P19" i="35"/>
  <c r="Q19" i="35" s="1"/>
  <c r="N19" i="35"/>
  <c r="O19" i="35" s="1"/>
  <c r="L19" i="35"/>
  <c r="J19" i="35"/>
  <c r="K19" i="35" s="1"/>
  <c r="I19" i="35"/>
  <c r="H19" i="35"/>
  <c r="E19" i="35"/>
  <c r="F19" i="35" s="1"/>
  <c r="E18" i="35"/>
  <c r="F18" i="35" s="1"/>
  <c r="J18" i="35"/>
  <c r="K18" i="35" s="1"/>
  <c r="U18" i="35"/>
  <c r="T18" i="35"/>
  <c r="S18" i="35"/>
  <c r="R18" i="35"/>
  <c r="P18" i="35"/>
  <c r="Q18" i="35" s="1"/>
  <c r="N18" i="35"/>
  <c r="O18" i="35" s="1"/>
  <c r="L18" i="35"/>
  <c r="H18" i="35"/>
  <c r="V18" i="35"/>
  <c r="I18" i="35"/>
  <c r="V17" i="35"/>
  <c r="U17" i="35"/>
  <c r="T17" i="35"/>
  <c r="S17" i="35"/>
  <c r="R17" i="35"/>
  <c r="P17" i="35"/>
  <c r="Q17" i="35" s="1"/>
  <c r="N17" i="35"/>
  <c r="O17" i="35" s="1"/>
  <c r="L17" i="35"/>
  <c r="J17" i="35"/>
  <c r="K17" i="35" s="1"/>
  <c r="I17" i="35"/>
  <c r="H17" i="35"/>
  <c r="E17" i="35"/>
  <c r="F17" i="35" s="1"/>
  <c r="V16" i="35"/>
  <c r="U16" i="35"/>
  <c r="T16" i="35"/>
  <c r="S16" i="35"/>
  <c r="R16" i="35"/>
  <c r="P16" i="35"/>
  <c r="Q16" i="35" s="1"/>
  <c r="N16" i="35"/>
  <c r="O16" i="35" s="1"/>
  <c r="L16" i="35"/>
  <c r="J16" i="35"/>
  <c r="K16" i="35" s="1"/>
  <c r="I16" i="35"/>
  <c r="H16" i="35"/>
  <c r="E16" i="35"/>
  <c r="W16" i="35" s="1"/>
  <c r="V15" i="35"/>
  <c r="U15" i="35"/>
  <c r="T15" i="35"/>
  <c r="S15" i="35"/>
  <c r="R15" i="35"/>
  <c r="P15" i="35"/>
  <c r="Q15" i="35" s="1"/>
  <c r="N15" i="35"/>
  <c r="O15" i="35" s="1"/>
  <c r="L15" i="35"/>
  <c r="J15" i="35"/>
  <c r="K15" i="35" s="1"/>
  <c r="I15" i="35"/>
  <c r="H15" i="35"/>
  <c r="E15" i="35"/>
  <c r="F15" i="35" s="1"/>
  <c r="E14" i="35"/>
  <c r="F14" i="35" s="1"/>
  <c r="T14" i="35"/>
  <c r="L14" i="35"/>
  <c r="V14" i="35"/>
  <c r="U14" i="35"/>
  <c r="N14" i="35"/>
  <c r="O14" i="35" s="1"/>
  <c r="I14" i="35"/>
  <c r="S14" i="35"/>
  <c r="R14" i="35"/>
  <c r="P14" i="35"/>
  <c r="Q14" i="35" s="1"/>
  <c r="J14" i="35"/>
  <c r="K14" i="35" s="1"/>
  <c r="H14" i="35"/>
  <c r="E13" i="35"/>
  <c r="W13" i="35" s="1"/>
  <c r="V13" i="35"/>
  <c r="U13" i="35"/>
  <c r="T13" i="35"/>
  <c r="S13" i="35"/>
  <c r="R13" i="35"/>
  <c r="P13" i="35"/>
  <c r="Q13" i="35" s="1"/>
  <c r="N13" i="35"/>
  <c r="O13" i="35" s="1"/>
  <c r="L13" i="35"/>
  <c r="J13" i="35"/>
  <c r="K13" i="35" s="1"/>
  <c r="I13" i="35"/>
  <c r="H13" i="35"/>
  <c r="V12" i="35"/>
  <c r="U12" i="35"/>
  <c r="T12" i="35"/>
  <c r="S12" i="35"/>
  <c r="R12" i="35"/>
  <c r="P12" i="35"/>
  <c r="Q12" i="35" s="1"/>
  <c r="N12" i="35"/>
  <c r="O12" i="35" s="1"/>
  <c r="L12" i="35"/>
  <c r="J12" i="35"/>
  <c r="K12" i="35" s="1"/>
  <c r="I12" i="35"/>
  <c r="H12" i="35"/>
  <c r="E12" i="35"/>
  <c r="F12" i="35" s="1"/>
  <c r="V11" i="35"/>
  <c r="U11" i="35"/>
  <c r="T11" i="35"/>
  <c r="S11" i="35"/>
  <c r="R11" i="35"/>
  <c r="P11" i="35"/>
  <c r="Q11" i="35" s="1"/>
  <c r="N11" i="35"/>
  <c r="O11" i="35" s="1"/>
  <c r="L11" i="35"/>
  <c r="J11" i="35"/>
  <c r="K11" i="35" s="1"/>
  <c r="I11" i="35"/>
  <c r="H11" i="35"/>
  <c r="E11" i="35"/>
  <c r="F11" i="35" s="1"/>
  <c r="K11" i="44"/>
  <c r="P27" i="50"/>
  <c r="P25" i="50"/>
  <c r="P21" i="50"/>
  <c r="P17" i="50"/>
  <c r="P13" i="50"/>
  <c r="K18" i="44"/>
  <c r="W79" i="35"/>
  <c r="W77" i="35"/>
  <c r="J11" i="46"/>
  <c r="P11" i="46"/>
  <c r="R52" i="48"/>
  <c r="W76" i="35"/>
  <c r="W75" i="35"/>
  <c r="W86" i="35"/>
  <c r="W85" i="35"/>
  <c r="W83" i="35"/>
  <c r="W84" i="35"/>
  <c r="J14" i="45"/>
  <c r="W82" i="35"/>
  <c r="W81" i="35"/>
  <c r="J12" i="45"/>
  <c r="J16" i="45"/>
  <c r="K17" i="44"/>
  <c r="K16" i="44"/>
  <c r="K15" i="44"/>
  <c r="K14" i="44"/>
  <c r="K13" i="44"/>
  <c r="K12" i="44"/>
  <c r="J15" i="45"/>
  <c r="I13" i="6"/>
  <c r="J17" i="45"/>
  <c r="J13" i="45"/>
  <c r="W80" i="35"/>
  <c r="U49" i="51"/>
  <c r="W78" i="35"/>
  <c r="W66" i="35"/>
  <c r="M21" i="35"/>
  <c r="M13" i="35"/>
  <c r="M19" i="35"/>
  <c r="M11" i="35"/>
  <c r="M17" i="35"/>
  <c r="M20" i="35"/>
  <c r="M16" i="35"/>
  <c r="M12" i="35"/>
  <c r="M15" i="35"/>
  <c r="M18" i="35"/>
  <c r="M14" i="35"/>
  <c r="W64" i="35"/>
  <c r="W63" i="35"/>
  <c r="W62" i="35"/>
  <c r="W34" i="35"/>
  <c r="W47" i="35"/>
  <c r="W60" i="35"/>
  <c r="W73" i="35"/>
  <c r="W33" i="35"/>
  <c r="W46" i="35"/>
  <c r="W59" i="35"/>
  <c r="W72" i="35"/>
  <c r="W32" i="35"/>
  <c r="W45" i="35"/>
  <c r="W58" i="35"/>
  <c r="W71" i="35"/>
  <c r="I25" i="1"/>
  <c r="W70" i="35"/>
  <c r="I21" i="1"/>
  <c r="W31" i="35"/>
  <c r="W44" i="35"/>
  <c r="W57" i="35"/>
  <c r="W30" i="35"/>
  <c r="W43" i="35"/>
  <c r="W56" i="35"/>
  <c r="W69" i="35"/>
  <c r="W68" i="35"/>
  <c r="W29" i="35"/>
  <c r="W42" i="35"/>
  <c r="W55" i="35"/>
  <c r="W28" i="35"/>
  <c r="W41" i="35"/>
  <c r="W54" i="35"/>
  <c r="W67" i="35"/>
  <c r="W27" i="35"/>
  <c r="W40" i="35"/>
  <c r="W53" i="35"/>
  <c r="R23" i="48"/>
  <c r="H29" i="50"/>
  <c r="R6" i="50"/>
  <c r="W65" i="35"/>
  <c r="R48" i="48"/>
  <c r="U29" i="51"/>
  <c r="W26" i="35"/>
  <c r="W39" i="35"/>
  <c r="W52" i="35"/>
  <c r="W38" i="35"/>
  <c r="W25" i="35"/>
  <c r="W51" i="35"/>
  <c r="W37" i="35"/>
  <c r="U10" i="51"/>
  <c r="W24" i="35"/>
  <c r="F17" i="48"/>
  <c r="F15" i="48"/>
  <c r="W50" i="35"/>
  <c r="S18" i="44"/>
  <c r="R32" i="48"/>
  <c r="Q15" i="44"/>
  <c r="F16" i="48"/>
  <c r="X31" i="46"/>
  <c r="O22" i="1"/>
  <c r="P9" i="39"/>
  <c r="F18" i="48"/>
  <c r="G16" i="45"/>
  <c r="J26" i="50"/>
  <c r="N17" i="44"/>
  <c r="N13" i="44"/>
  <c r="N12" i="44"/>
  <c r="W23" i="35"/>
  <c r="W36" i="35"/>
  <c r="W49" i="35"/>
  <c r="Q16" i="44"/>
  <c r="J12" i="44"/>
  <c r="W24" i="44"/>
  <c r="X11" i="46"/>
  <c r="M26" i="1"/>
  <c r="T239" i="1"/>
  <c r="T243" i="1"/>
  <c r="T247" i="1"/>
  <c r="T287" i="1"/>
  <c r="T48" i="47"/>
  <c r="R25" i="48"/>
  <c r="R40" i="48"/>
  <c r="R24" i="48"/>
  <c r="R26" i="48"/>
  <c r="R17" i="48"/>
  <c r="S15" i="45"/>
  <c r="S17" i="45"/>
  <c r="S14" i="44"/>
  <c r="S17" i="44"/>
  <c r="S13" i="44"/>
  <c r="Q10" i="52"/>
  <c r="N12" i="6"/>
  <c r="F12" i="6"/>
  <c r="L13" i="6"/>
  <c r="L14" i="6"/>
  <c r="P12" i="6"/>
  <c r="L12" i="6"/>
  <c r="T206" i="1"/>
  <c r="T226" i="1"/>
  <c r="T230" i="1"/>
  <c r="T238" i="1"/>
  <c r="T270" i="1"/>
  <c r="T282" i="1"/>
  <c r="T290" i="1"/>
  <c r="S167" i="1"/>
  <c r="S212" i="1"/>
  <c r="T240" i="1"/>
  <c r="T248" i="1"/>
  <c r="T272" i="1"/>
  <c r="T280" i="1"/>
  <c r="M24" i="1"/>
  <c r="S214" i="1"/>
  <c r="S170" i="1"/>
  <c r="O29" i="1"/>
  <c r="T161" i="1"/>
  <c r="T245" i="1"/>
  <c r="T281" i="1"/>
  <c r="T289" i="1"/>
  <c r="T294" i="1"/>
  <c r="O26" i="1"/>
  <c r="T165" i="1"/>
  <c r="T334" i="1"/>
  <c r="S340" i="1"/>
  <c r="S342" i="1"/>
  <c r="T376" i="1"/>
  <c r="O28" i="1"/>
  <c r="O25" i="1"/>
  <c r="T336" i="1"/>
  <c r="T208" i="1"/>
  <c r="F13" i="6"/>
  <c r="O24" i="1"/>
  <c r="T65" i="1"/>
  <c r="T67" i="1"/>
  <c r="T69" i="1"/>
  <c r="T71" i="1"/>
  <c r="T73" i="1"/>
  <c r="T75" i="1"/>
  <c r="T77" i="1"/>
  <c r="T79" i="1"/>
  <c r="T81" i="1"/>
  <c r="T83" i="1"/>
  <c r="T85" i="1"/>
  <c r="T87" i="1"/>
  <c r="T89" i="1"/>
  <c r="T91" i="1"/>
  <c r="T93" i="1"/>
  <c r="T95" i="1"/>
  <c r="T97" i="1"/>
  <c r="T99" i="1"/>
  <c r="T101" i="1"/>
  <c r="T103" i="1"/>
  <c r="T105" i="1"/>
  <c r="T107" i="1"/>
  <c r="T109" i="1"/>
  <c r="T111" i="1"/>
  <c r="T113" i="1"/>
  <c r="T116" i="1"/>
  <c r="T118" i="1"/>
  <c r="T120" i="1"/>
  <c r="T122" i="1"/>
  <c r="T124" i="1"/>
  <c r="T126" i="1"/>
  <c r="T129" i="1"/>
  <c r="T139" i="1"/>
  <c r="T143" i="1"/>
  <c r="T152" i="1"/>
  <c r="T153" i="1"/>
  <c r="T158" i="1"/>
  <c r="T160" i="1"/>
  <c r="T250" i="1"/>
  <c r="S298" i="1"/>
  <c r="T312" i="1"/>
  <c r="T314" i="1"/>
  <c r="T322" i="1"/>
  <c r="T323" i="1"/>
  <c r="T325" i="1"/>
  <c r="T326" i="1"/>
  <c r="T328" i="1"/>
  <c r="T329" i="1"/>
  <c r="T331" i="1"/>
  <c r="T333" i="1"/>
  <c r="T210" i="1"/>
  <c r="S256" i="1"/>
  <c r="T184" i="1"/>
  <c r="T186" i="1"/>
  <c r="T194" i="1"/>
  <c r="T195" i="1"/>
  <c r="T197" i="1"/>
  <c r="T198" i="1"/>
  <c r="T201" i="1"/>
  <c r="T203" i="1"/>
  <c r="T205" i="1"/>
  <c r="T354" i="1"/>
  <c r="T358" i="1"/>
  <c r="T366" i="1"/>
  <c r="T367" i="1"/>
  <c r="T368" i="1"/>
  <c r="T370" i="1"/>
  <c r="T371" i="1"/>
  <c r="T373" i="1"/>
  <c r="T375" i="1"/>
  <c r="S15" i="44"/>
  <c r="Q13" i="44"/>
  <c r="M22" i="1"/>
  <c r="S130" i="1"/>
  <c r="S138" i="1"/>
  <c r="T174" i="1"/>
  <c r="T175" i="1"/>
  <c r="T176" i="1"/>
  <c r="T178" i="1"/>
  <c r="T179" i="1"/>
  <c r="T181" i="1"/>
  <c r="T183" i="1"/>
  <c r="T216" i="1"/>
  <c r="T217" i="1"/>
  <c r="T218" i="1"/>
  <c r="T223" i="1"/>
  <c r="T225" i="1"/>
  <c r="T258" i="1"/>
  <c r="T259" i="1"/>
  <c r="T261" i="1"/>
  <c r="T262" i="1"/>
  <c r="T264" i="1"/>
  <c r="T265" i="1"/>
  <c r="T267" i="1"/>
  <c r="T269" i="1"/>
  <c r="T302" i="1"/>
  <c r="T303" i="1"/>
  <c r="T304" i="1"/>
  <c r="T306" i="1"/>
  <c r="T307" i="1"/>
  <c r="T309" i="1"/>
  <c r="T311" i="1"/>
  <c r="T344" i="1"/>
  <c r="T345" i="1"/>
  <c r="T346" i="1"/>
  <c r="T351" i="1"/>
  <c r="T353" i="1"/>
  <c r="S147" i="1"/>
  <c r="S149" i="1"/>
  <c r="S192" i="1"/>
  <c r="S234" i="1"/>
  <c r="S276" i="1"/>
  <c r="S278" i="1"/>
  <c r="S316" i="1"/>
  <c r="S320" i="1"/>
  <c r="S362" i="1"/>
  <c r="M28" i="1"/>
  <c r="O27" i="1"/>
  <c r="S183" i="1"/>
  <c r="T190" i="1"/>
  <c r="T232" i="1"/>
  <c r="T274" i="1"/>
  <c r="R14" i="6"/>
  <c r="W15" i="44"/>
  <c r="H17" i="44"/>
  <c r="J18" i="44"/>
  <c r="W16" i="45"/>
  <c r="P13" i="6"/>
  <c r="W19" i="45"/>
  <c r="W21" i="45"/>
  <c r="W23" i="45"/>
  <c r="W30" i="45"/>
  <c r="W34" i="45"/>
  <c r="O21" i="1"/>
  <c r="S65" i="1"/>
  <c r="S67" i="1"/>
  <c r="S69" i="1"/>
  <c r="S71" i="1"/>
  <c r="S73" i="1"/>
  <c r="S75" i="1"/>
  <c r="S77" i="1"/>
  <c r="S79" i="1"/>
  <c r="S81" i="1"/>
  <c r="S83" i="1"/>
  <c r="S85" i="1"/>
  <c r="S87" i="1"/>
  <c r="S89" i="1"/>
  <c r="S91" i="1"/>
  <c r="S93" i="1"/>
  <c r="S95" i="1"/>
  <c r="S97" i="1"/>
  <c r="S99" i="1"/>
  <c r="S101" i="1"/>
  <c r="S103" i="1"/>
  <c r="S105" i="1"/>
  <c r="S107" i="1"/>
  <c r="S109" i="1"/>
  <c r="S111" i="1"/>
  <c r="S113" i="1"/>
  <c r="S116" i="1"/>
  <c r="S118" i="1"/>
  <c r="S120" i="1"/>
  <c r="S122" i="1"/>
  <c r="T151" i="1"/>
  <c r="O23" i="1"/>
  <c r="T140" i="1"/>
  <c r="T142" i="1"/>
  <c r="T157" i="1"/>
  <c r="T162" i="1"/>
  <c r="T164" i="1"/>
  <c r="T185" i="1"/>
  <c r="T200" i="1"/>
  <c r="T207" i="1"/>
  <c r="T222" i="1"/>
  <c r="T227" i="1"/>
  <c r="T229" i="1"/>
  <c r="T242" i="1"/>
  <c r="T249" i="1"/>
  <c r="T271" i="1"/>
  <c r="T286" i="1"/>
  <c r="T291" i="1"/>
  <c r="T293" i="1"/>
  <c r="T313" i="1"/>
  <c r="T335" i="1"/>
  <c r="T350" i="1"/>
  <c r="T355" i="1"/>
  <c r="T357" i="1"/>
  <c r="S124" i="1"/>
  <c r="S126" i="1"/>
  <c r="T145" i="1"/>
  <c r="T146" i="1"/>
  <c r="T148" i="1"/>
  <c r="T150" i="1"/>
  <c r="T169" i="1"/>
  <c r="T171" i="1"/>
  <c r="T173" i="1"/>
  <c r="T191" i="1"/>
  <c r="T193" i="1"/>
  <c r="T211" i="1"/>
  <c r="T213" i="1"/>
  <c r="T215" i="1"/>
  <c r="T233" i="1"/>
  <c r="T235" i="1"/>
  <c r="T237" i="1"/>
  <c r="T254" i="1"/>
  <c r="T255" i="1"/>
  <c r="T257" i="1"/>
  <c r="T275" i="1"/>
  <c r="T277" i="1"/>
  <c r="T279" i="1"/>
  <c r="T296" i="1"/>
  <c r="T297" i="1"/>
  <c r="T299" i="1"/>
  <c r="T301" i="1"/>
  <c r="T318" i="1"/>
  <c r="T319" i="1"/>
  <c r="T321" i="1"/>
  <c r="T338" i="1"/>
  <c r="T339" i="1"/>
  <c r="T341" i="1"/>
  <c r="T343" i="1"/>
  <c r="T360" i="1"/>
  <c r="T361" i="1"/>
  <c r="T363" i="1"/>
  <c r="T365" i="1"/>
  <c r="N14" i="6"/>
  <c r="T131" i="1"/>
  <c r="T132" i="1"/>
  <c r="S133" i="1"/>
  <c r="T134" i="1"/>
  <c r="S135" i="1"/>
  <c r="S136" i="1"/>
  <c r="S137" i="1"/>
  <c r="T138" i="1"/>
  <c r="S140" i="1"/>
  <c r="S142" i="1"/>
  <c r="S159" i="1"/>
  <c r="S180" i="1"/>
  <c r="S182" i="1"/>
  <c r="S202" i="1"/>
  <c r="S224" i="1"/>
  <c r="S244" i="1"/>
  <c r="S246" i="1"/>
  <c r="S266" i="1"/>
  <c r="S288" i="1"/>
  <c r="S308" i="1"/>
  <c r="S310" i="1"/>
  <c r="S330" i="1"/>
  <c r="S352" i="1"/>
  <c r="S372" i="1"/>
  <c r="S374" i="1"/>
  <c r="F14" i="6"/>
  <c r="P14" i="6"/>
  <c r="V24" i="6"/>
  <c r="V29" i="6"/>
  <c r="V34" i="6"/>
  <c r="V37" i="6"/>
  <c r="J15" i="44"/>
  <c r="Q12" i="44"/>
  <c r="W21" i="44"/>
  <c r="H16" i="44"/>
  <c r="Q17" i="44"/>
  <c r="I13" i="45"/>
  <c r="W28" i="45"/>
  <c r="W32" i="45"/>
  <c r="W36" i="45"/>
  <c r="W40" i="45"/>
  <c r="W44" i="45"/>
  <c r="W48" i="45"/>
  <c r="L23" i="50"/>
  <c r="R12" i="6"/>
  <c r="G13" i="45"/>
  <c r="W27" i="45"/>
  <c r="W29" i="45"/>
  <c r="W31" i="45"/>
  <c r="W33" i="45"/>
  <c r="W35" i="45"/>
  <c r="W37" i="45"/>
  <c r="W39" i="45"/>
  <c r="W41" i="45"/>
  <c r="W43" i="45"/>
  <c r="W45" i="45"/>
  <c r="W47" i="45"/>
  <c r="W49" i="45"/>
  <c r="R16" i="48"/>
  <c r="L16" i="50"/>
  <c r="T44" i="47"/>
  <c r="L18" i="50"/>
  <c r="L14" i="50"/>
  <c r="L25" i="50"/>
  <c r="L21" i="50"/>
  <c r="L17" i="50"/>
  <c r="L13" i="50"/>
  <c r="J24" i="50"/>
  <c r="U32" i="50"/>
  <c r="U28" i="50"/>
  <c r="J20" i="50"/>
  <c r="S139" i="1"/>
  <c r="S172" i="1"/>
  <c r="S194" i="1"/>
  <c r="S206" i="1"/>
  <c r="S226" i="1"/>
  <c r="S248" i="1"/>
  <c r="S258" i="1"/>
  <c r="S268" i="1"/>
  <c r="S270" i="1"/>
  <c r="S332" i="1"/>
  <c r="V21" i="6"/>
  <c r="V26" i="6"/>
  <c r="V31" i="6"/>
  <c r="V36" i="6"/>
  <c r="O15" i="45"/>
  <c r="W20" i="45"/>
  <c r="W22" i="45"/>
  <c r="R31" i="48"/>
  <c r="R39" i="48"/>
  <c r="R47" i="48"/>
  <c r="R55" i="48"/>
  <c r="T29" i="1"/>
  <c r="T27" i="1"/>
  <c r="S151" i="1"/>
  <c r="S184" i="1"/>
  <c r="S216" i="1"/>
  <c r="S236" i="1"/>
  <c r="S238" i="1"/>
  <c r="S290" i="1"/>
  <c r="S300" i="1"/>
  <c r="S322" i="1"/>
  <c r="S344" i="1"/>
  <c r="E30" i="1"/>
  <c r="E28" i="1"/>
  <c r="E26" i="1"/>
  <c r="T25" i="1"/>
  <c r="S64" i="1"/>
  <c r="S66" i="1"/>
  <c r="S68" i="1"/>
  <c r="S70" i="1"/>
  <c r="S72" i="1"/>
  <c r="S74" i="1"/>
  <c r="M21" i="1"/>
  <c r="S76" i="1"/>
  <c r="M23" i="1"/>
  <c r="S78" i="1"/>
  <c r="M25" i="1"/>
  <c r="S80" i="1"/>
  <c r="M27" i="1"/>
  <c r="S82" i="1"/>
  <c r="M29" i="1"/>
  <c r="S84" i="1"/>
  <c r="S86" i="1"/>
  <c r="S88" i="1"/>
  <c r="S90" i="1"/>
  <c r="S92" i="1"/>
  <c r="S94" i="1"/>
  <c r="S96" i="1"/>
  <c r="S98" i="1"/>
  <c r="S100" i="1"/>
  <c r="S102" i="1"/>
  <c r="S104" i="1"/>
  <c r="S106" i="1"/>
  <c r="S108" i="1"/>
  <c r="S110" i="1"/>
  <c r="S112" i="1"/>
  <c r="S114" i="1"/>
  <c r="S117" i="1"/>
  <c r="S119" i="1"/>
  <c r="S121" i="1"/>
  <c r="S123" i="1"/>
  <c r="S125" i="1"/>
  <c r="S127" i="1"/>
  <c r="S128" i="1"/>
  <c r="S129" i="1"/>
  <c r="S141" i="1"/>
  <c r="S143" i="1"/>
  <c r="S153" i="1"/>
  <c r="S163" i="1"/>
  <c r="S165" i="1"/>
  <c r="T167" i="1"/>
  <c r="S176" i="1"/>
  <c r="S186" i="1"/>
  <c r="S196" i="1"/>
  <c r="S198" i="1"/>
  <c r="S208" i="1"/>
  <c r="S218" i="1"/>
  <c r="S228" i="1"/>
  <c r="S230" i="1"/>
  <c r="S240" i="1"/>
  <c r="S250" i="1"/>
  <c r="S260" i="1"/>
  <c r="S262" i="1"/>
  <c r="S272" i="1"/>
  <c r="S282" i="1"/>
  <c r="S292" i="1"/>
  <c r="S294" i="1"/>
  <c r="S304" i="1"/>
  <c r="S314" i="1"/>
  <c r="S324" i="1"/>
  <c r="S326" i="1"/>
  <c r="S336" i="1"/>
  <c r="S346" i="1"/>
  <c r="S356" i="1"/>
  <c r="S358" i="1"/>
  <c r="S368" i="1"/>
  <c r="V22" i="6"/>
  <c r="V27" i="6"/>
  <c r="V32" i="6"/>
  <c r="V39" i="6"/>
  <c r="Q18" i="44"/>
  <c r="Q14" i="44"/>
  <c r="J14" i="44"/>
  <c r="J16" i="44"/>
  <c r="G17" i="45"/>
  <c r="M16" i="45"/>
  <c r="R15" i="48"/>
  <c r="R34" i="48"/>
  <c r="R38" i="48"/>
  <c r="R42" i="48"/>
  <c r="R46" i="48"/>
  <c r="R54" i="48"/>
  <c r="J25" i="50"/>
  <c r="T34" i="47"/>
  <c r="T39" i="47"/>
  <c r="H14" i="6"/>
  <c r="H32" i="50"/>
  <c r="T61" i="1"/>
  <c r="T135" i="1"/>
  <c r="S161" i="1"/>
  <c r="S174" i="1"/>
  <c r="S204" i="1"/>
  <c r="S280" i="1"/>
  <c r="S302" i="1"/>
  <c r="S312" i="1"/>
  <c r="S334" i="1"/>
  <c r="S354" i="1"/>
  <c r="S364" i="1"/>
  <c r="S366" i="1"/>
  <c r="S376" i="1"/>
  <c r="E24" i="1"/>
  <c r="E22" i="1"/>
  <c r="T127" i="1"/>
  <c r="T130" i="1"/>
  <c r="S131" i="1"/>
  <c r="S132" i="1"/>
  <c r="S134" i="1"/>
  <c r="T137" i="1"/>
  <c r="T144" i="1"/>
  <c r="S145" i="1"/>
  <c r="T149" i="1"/>
  <c r="T154" i="1"/>
  <c r="S155" i="1"/>
  <c r="T156" i="1"/>
  <c r="S157" i="1"/>
  <c r="T159" i="1"/>
  <c r="T166" i="1"/>
  <c r="T170" i="1"/>
  <c r="T177" i="1"/>
  <c r="S178" i="1"/>
  <c r="T182" i="1"/>
  <c r="T187" i="1"/>
  <c r="S188" i="1"/>
  <c r="T189" i="1"/>
  <c r="S190" i="1"/>
  <c r="T192" i="1"/>
  <c r="T199" i="1"/>
  <c r="S200" i="1"/>
  <c r="T202" i="1"/>
  <c r="T209" i="1"/>
  <c r="S210" i="1"/>
  <c r="T214" i="1"/>
  <c r="T219" i="1"/>
  <c r="S220" i="1"/>
  <c r="T221" i="1"/>
  <c r="S222" i="1"/>
  <c r="T224" i="1"/>
  <c r="T231" i="1"/>
  <c r="S232" i="1"/>
  <c r="T234" i="1"/>
  <c r="T241" i="1"/>
  <c r="S242" i="1"/>
  <c r="T246" i="1"/>
  <c r="T251" i="1"/>
  <c r="S252" i="1"/>
  <c r="T253" i="1"/>
  <c r="S254" i="1"/>
  <c r="T256" i="1"/>
  <c r="T263" i="1"/>
  <c r="S264" i="1"/>
  <c r="T266" i="1"/>
  <c r="T273" i="1"/>
  <c r="S274" i="1"/>
  <c r="T278" i="1"/>
  <c r="T283" i="1"/>
  <c r="S284" i="1"/>
  <c r="T285" i="1"/>
  <c r="S286" i="1"/>
  <c r="T288" i="1"/>
  <c r="T295" i="1"/>
  <c r="S296" i="1"/>
  <c r="T298" i="1"/>
  <c r="T305" i="1"/>
  <c r="S306" i="1"/>
  <c r="T310" i="1"/>
  <c r="T315" i="1"/>
  <c r="T317" i="1"/>
  <c r="S318" i="1"/>
  <c r="T320" i="1"/>
  <c r="T327" i="1"/>
  <c r="S328" i="1"/>
  <c r="T330" i="1"/>
  <c r="T337" i="1"/>
  <c r="S338" i="1"/>
  <c r="T342" i="1"/>
  <c r="T347" i="1"/>
  <c r="S348" i="1"/>
  <c r="T349" i="1"/>
  <c r="S350" i="1"/>
  <c r="T352" i="1"/>
  <c r="T359" i="1"/>
  <c r="S360" i="1"/>
  <c r="T362" i="1"/>
  <c r="T369" i="1"/>
  <c r="S370" i="1"/>
  <c r="T374" i="1"/>
  <c r="V23" i="6"/>
  <c r="V28" i="6"/>
  <c r="V33" i="6"/>
  <c r="V38" i="6"/>
  <c r="N16" i="44"/>
  <c r="H13" i="44"/>
  <c r="H12" i="44"/>
  <c r="S12" i="44"/>
  <c r="H14" i="44"/>
  <c r="S16" i="44"/>
  <c r="H18" i="44"/>
  <c r="W26" i="45"/>
  <c r="W38" i="45"/>
  <c r="W42" i="45"/>
  <c r="W46" i="45"/>
  <c r="R18" i="48"/>
  <c r="R33" i="48"/>
  <c r="R41" i="48"/>
  <c r="R45" i="48"/>
  <c r="R53" i="48"/>
  <c r="J21" i="50"/>
  <c r="J17" i="50"/>
  <c r="J15" i="50"/>
  <c r="T38" i="47"/>
  <c r="T26" i="47"/>
  <c r="T33" i="47"/>
  <c r="T18" i="47"/>
  <c r="T11" i="47"/>
  <c r="E11" i="49"/>
  <c r="J19" i="50"/>
  <c r="F23" i="50"/>
  <c r="N21" i="50"/>
  <c r="F15" i="50"/>
  <c r="J16" i="50"/>
  <c r="L28" i="50"/>
  <c r="L24" i="50"/>
  <c r="L20" i="50"/>
  <c r="L12" i="50"/>
  <c r="L27" i="50"/>
  <c r="L19" i="50"/>
  <c r="L15" i="50"/>
  <c r="L11" i="50"/>
  <c r="J27" i="50"/>
  <c r="J11" i="50"/>
  <c r="J23" i="50"/>
  <c r="J28" i="50"/>
  <c r="J12" i="50"/>
  <c r="J14" i="50"/>
  <c r="J18" i="50"/>
  <c r="J22" i="50"/>
  <c r="L26" i="50"/>
  <c r="L22" i="50"/>
  <c r="F24" i="50"/>
  <c r="U23" i="50"/>
  <c r="F16" i="50"/>
  <c r="F26" i="50"/>
  <c r="P12" i="50"/>
  <c r="F22" i="50"/>
  <c r="N20" i="50"/>
  <c r="F18" i="50"/>
  <c r="N16" i="50"/>
  <c r="P11" i="50"/>
  <c r="P15" i="50"/>
  <c r="P19" i="50"/>
  <c r="P23" i="50"/>
  <c r="P16" i="50"/>
  <c r="P20" i="50"/>
  <c r="P24" i="50"/>
  <c r="U31" i="50"/>
  <c r="U27" i="50"/>
  <c r="N26" i="50"/>
  <c r="F17" i="50"/>
  <c r="N15" i="50"/>
  <c r="H24" i="50"/>
  <c r="H20" i="50"/>
  <c r="U42" i="50"/>
  <c r="U50" i="50"/>
  <c r="U13" i="50"/>
  <c r="U138" i="50"/>
  <c r="F14" i="50"/>
  <c r="U60" i="50"/>
  <c r="U64" i="50"/>
  <c r="U117" i="50"/>
  <c r="N12" i="50"/>
  <c r="U46" i="50"/>
  <c r="U53" i="50"/>
  <c r="U57" i="50"/>
  <c r="U149" i="50"/>
  <c r="N22" i="50"/>
  <c r="U21" i="50"/>
  <c r="U19" i="50"/>
  <c r="N18" i="50"/>
  <c r="H14" i="50"/>
  <c r="N13" i="50"/>
  <c r="U40" i="50"/>
  <c r="F27" i="50"/>
  <c r="N27" i="50"/>
  <c r="U54" i="50"/>
  <c r="U58" i="50"/>
  <c r="U66" i="50"/>
  <c r="U142" i="50"/>
  <c r="U146" i="50"/>
  <c r="U36" i="50"/>
  <c r="H12" i="50"/>
  <c r="U68" i="50"/>
  <c r="U136" i="50"/>
  <c r="F19" i="50"/>
  <c r="U61" i="50"/>
  <c r="U65" i="50"/>
  <c r="U150" i="50"/>
  <c r="U33" i="50"/>
  <c r="N28" i="50"/>
  <c r="F28" i="50"/>
  <c r="H22" i="50"/>
  <c r="U17" i="50"/>
  <c r="U38" i="50"/>
  <c r="U45" i="50"/>
  <c r="U52" i="50"/>
  <c r="U56" i="50"/>
  <c r="U70" i="50"/>
  <c r="U81" i="50"/>
  <c r="U141" i="50"/>
  <c r="U145" i="50"/>
  <c r="U148" i="50"/>
  <c r="U152" i="50"/>
  <c r="P4" i="50"/>
  <c r="F20" i="50"/>
  <c r="U15" i="50"/>
  <c r="U37" i="50"/>
  <c r="U44" i="50"/>
  <c r="U62" i="50"/>
  <c r="U69" i="50"/>
  <c r="U137" i="50"/>
  <c r="U140" i="50"/>
  <c r="U144" i="50"/>
  <c r="H21" i="50"/>
  <c r="H28" i="50"/>
  <c r="U25" i="50"/>
  <c r="U24" i="50"/>
  <c r="F12" i="50"/>
  <c r="U35" i="50"/>
  <c r="U39" i="50"/>
  <c r="U47" i="50"/>
  <c r="N24" i="50"/>
  <c r="U55" i="50"/>
  <c r="U63" i="50"/>
  <c r="U135" i="50"/>
  <c r="U143" i="50"/>
  <c r="N14" i="50"/>
  <c r="N17" i="50"/>
  <c r="U43" i="50"/>
  <c r="U48" i="50"/>
  <c r="F25" i="50"/>
  <c r="N25" i="50"/>
  <c r="U51" i="50"/>
  <c r="U59" i="50"/>
  <c r="U67" i="50"/>
  <c r="U139" i="50"/>
  <c r="U29" i="50"/>
  <c r="U41" i="50"/>
  <c r="N23" i="50"/>
  <c r="U49" i="50"/>
  <c r="F21" i="50"/>
  <c r="F13" i="50"/>
  <c r="U147" i="50"/>
  <c r="H25" i="50"/>
  <c r="H23" i="50"/>
  <c r="H15" i="50"/>
  <c r="U151" i="50"/>
  <c r="N19" i="50"/>
  <c r="H17" i="50"/>
  <c r="H27" i="50"/>
  <c r="H19" i="50"/>
  <c r="H16" i="50"/>
  <c r="H13" i="50"/>
  <c r="H26" i="50"/>
  <c r="H18" i="50"/>
  <c r="U18" i="50"/>
  <c r="U30" i="50"/>
  <c r="U26" i="50"/>
  <c r="U22" i="50"/>
  <c r="U14" i="50"/>
  <c r="U20" i="50"/>
  <c r="U16" i="50"/>
  <c r="U12" i="50"/>
  <c r="G15" i="45"/>
  <c r="W24" i="45"/>
  <c r="M17" i="45"/>
  <c r="M13" i="45"/>
  <c r="I14" i="45"/>
  <c r="Q16" i="45"/>
  <c r="I15" i="45"/>
  <c r="Q17" i="45"/>
  <c r="Q13" i="45"/>
  <c r="W15" i="45"/>
  <c r="W13" i="45"/>
  <c r="W17" i="45"/>
  <c r="S16" i="45"/>
  <c r="S14" i="45"/>
  <c r="M14" i="45"/>
  <c r="S13" i="45"/>
  <c r="I17" i="45"/>
  <c r="Q14" i="45"/>
  <c r="O16" i="45"/>
  <c r="Q15" i="45"/>
  <c r="G14" i="45"/>
  <c r="M15" i="45"/>
  <c r="O17" i="45"/>
  <c r="O13" i="45"/>
  <c r="I16" i="45"/>
  <c r="W14" i="45"/>
  <c r="W27" i="44"/>
  <c r="X18" i="44" s="1"/>
  <c r="W14" i="44"/>
  <c r="W12" i="44"/>
  <c r="W23" i="44"/>
  <c r="W16" i="44"/>
  <c r="W20" i="44"/>
  <c r="W25" i="44"/>
  <c r="J17" i="44"/>
  <c r="H15" i="44"/>
  <c r="J13" i="44"/>
  <c r="W22" i="44"/>
  <c r="W26" i="44"/>
  <c r="N18" i="44"/>
  <c r="N15" i="44"/>
  <c r="N14" i="44"/>
  <c r="W17" i="44"/>
  <c r="W13" i="44"/>
  <c r="S15" i="16"/>
  <c r="V16" i="6"/>
  <c r="V17" i="6"/>
  <c r="V18" i="6"/>
  <c r="V19" i="6"/>
  <c r="H12" i="6"/>
  <c r="H13" i="6"/>
  <c r="R13" i="6"/>
  <c r="N13" i="6"/>
  <c r="V14" i="6"/>
  <c r="V13" i="6"/>
  <c r="V12" i="6"/>
  <c r="T64" i="1"/>
  <c r="T78" i="1"/>
  <c r="T82" i="1"/>
  <c r="T84" i="1"/>
  <c r="T86" i="1"/>
  <c r="T88" i="1"/>
  <c r="T92" i="1"/>
  <c r="T102" i="1"/>
  <c r="T106" i="1"/>
  <c r="T112" i="1"/>
  <c r="T114" i="1"/>
  <c r="T119" i="1"/>
  <c r="T121" i="1"/>
  <c r="T123" i="1"/>
  <c r="T128" i="1"/>
  <c r="G31" i="1"/>
  <c r="T66" i="1"/>
  <c r="T68" i="1"/>
  <c r="T72" i="1"/>
  <c r="T94" i="1"/>
  <c r="T96" i="1"/>
  <c r="T100" i="1"/>
  <c r="T108" i="1"/>
  <c r="T110" i="1"/>
  <c r="G61" i="1"/>
  <c r="G27" i="1"/>
  <c r="G23" i="1"/>
  <c r="T70" i="1"/>
  <c r="T74" i="1"/>
  <c r="T76" i="1"/>
  <c r="T80" i="1"/>
  <c r="T90" i="1"/>
  <c r="T98" i="1"/>
  <c r="T104" i="1"/>
  <c r="T117" i="1"/>
  <c r="T136" i="1"/>
  <c r="G29" i="1"/>
  <c r="T125" i="1"/>
  <c r="T133" i="1"/>
  <c r="T141" i="1"/>
  <c r="T147" i="1"/>
  <c r="T155" i="1"/>
  <c r="T163" i="1"/>
  <c r="T172" i="1"/>
  <c r="T180" i="1"/>
  <c r="T188" i="1"/>
  <c r="T196" i="1"/>
  <c r="T204" i="1"/>
  <c r="T212" i="1"/>
  <c r="T220" i="1"/>
  <c r="T228" i="1"/>
  <c r="T236" i="1"/>
  <c r="T244" i="1"/>
  <c r="T252" i="1"/>
  <c r="T260" i="1"/>
  <c r="T268" i="1"/>
  <c r="T276" i="1"/>
  <c r="T284" i="1"/>
  <c r="T292" i="1"/>
  <c r="T300" i="1"/>
  <c r="T308" i="1"/>
  <c r="T316" i="1"/>
  <c r="T324" i="1"/>
  <c r="T332" i="1"/>
  <c r="T340" i="1"/>
  <c r="T348" i="1"/>
  <c r="T356" i="1"/>
  <c r="T364" i="1"/>
  <c r="T372" i="1"/>
  <c r="S144" i="1"/>
  <c r="S146" i="1"/>
  <c r="S148" i="1"/>
  <c r="S150" i="1"/>
  <c r="S152" i="1"/>
  <c r="S154" i="1"/>
  <c r="S156" i="1"/>
  <c r="S158" i="1"/>
  <c r="S160" i="1"/>
  <c r="S162" i="1"/>
  <c r="S164" i="1"/>
  <c r="S166" i="1"/>
  <c r="S169" i="1"/>
  <c r="S171" i="1"/>
  <c r="S173" i="1"/>
  <c r="S175" i="1"/>
  <c r="S177" i="1"/>
  <c r="S179" i="1"/>
  <c r="S181" i="1"/>
  <c r="S185" i="1"/>
  <c r="S187" i="1"/>
  <c r="S189" i="1"/>
  <c r="S191" i="1"/>
  <c r="S193" i="1"/>
  <c r="S195" i="1"/>
  <c r="S197" i="1"/>
  <c r="S199" i="1"/>
  <c r="S201" i="1"/>
  <c r="S203" i="1"/>
  <c r="S205" i="1"/>
  <c r="S207" i="1"/>
  <c r="S209" i="1"/>
  <c r="S211" i="1"/>
  <c r="S213" i="1"/>
  <c r="S215" i="1"/>
  <c r="S217" i="1"/>
  <c r="S219" i="1"/>
  <c r="S221" i="1"/>
  <c r="S223" i="1"/>
  <c r="S225" i="1"/>
  <c r="S227" i="1"/>
  <c r="S229" i="1"/>
  <c r="S231" i="1"/>
  <c r="S233" i="1"/>
  <c r="S235" i="1"/>
  <c r="S237" i="1"/>
  <c r="S239" i="1"/>
  <c r="S241" i="1"/>
  <c r="S243" i="1"/>
  <c r="S245" i="1"/>
  <c r="S247" i="1"/>
  <c r="S249" i="1"/>
  <c r="S251" i="1"/>
  <c r="S253" i="1"/>
  <c r="S255" i="1"/>
  <c r="S257" i="1"/>
  <c r="S259" i="1"/>
  <c r="S261" i="1"/>
  <c r="S263" i="1"/>
  <c r="S265" i="1"/>
  <c r="S267" i="1"/>
  <c r="S269" i="1"/>
  <c r="S271" i="1"/>
  <c r="S273" i="1"/>
  <c r="S275" i="1"/>
  <c r="S277" i="1"/>
  <c r="S279" i="1"/>
  <c r="S281" i="1"/>
  <c r="S283" i="1"/>
  <c r="S285" i="1"/>
  <c r="S287" i="1"/>
  <c r="S289" i="1"/>
  <c r="S291" i="1"/>
  <c r="S293" i="1"/>
  <c r="S295" i="1"/>
  <c r="S297" i="1"/>
  <c r="S299" i="1"/>
  <c r="S301" i="1"/>
  <c r="S303" i="1"/>
  <c r="S305" i="1"/>
  <c r="S307" i="1"/>
  <c r="S309" i="1"/>
  <c r="S311" i="1"/>
  <c r="S313" i="1"/>
  <c r="S315" i="1"/>
  <c r="S317" i="1"/>
  <c r="S319" i="1"/>
  <c r="S321" i="1"/>
  <c r="S323" i="1"/>
  <c r="S325" i="1"/>
  <c r="S327" i="1"/>
  <c r="S329" i="1"/>
  <c r="S331" i="1"/>
  <c r="S333" i="1"/>
  <c r="S335" i="1"/>
  <c r="S337" i="1"/>
  <c r="S339" i="1"/>
  <c r="S341" i="1"/>
  <c r="S343" i="1"/>
  <c r="S345" i="1"/>
  <c r="S347" i="1"/>
  <c r="S349" i="1"/>
  <c r="S351" i="1"/>
  <c r="S353" i="1"/>
  <c r="S355" i="1"/>
  <c r="S357" i="1"/>
  <c r="S359" i="1"/>
  <c r="S361" i="1"/>
  <c r="S363" i="1"/>
  <c r="S365" i="1"/>
  <c r="S367" i="1"/>
  <c r="S369" i="1"/>
  <c r="S371" i="1"/>
  <c r="S373" i="1"/>
  <c r="S375" i="1"/>
  <c r="S63" i="1"/>
  <c r="T63" i="1"/>
  <c r="G26" i="1"/>
  <c r="T26" i="1"/>
  <c r="T60" i="1"/>
  <c r="G28" i="1"/>
  <c r="T28" i="1"/>
  <c r="T24" i="1"/>
  <c r="G24" i="1"/>
  <c r="G60" i="1"/>
  <c r="G30" i="1"/>
  <c r="T30" i="1"/>
  <c r="G22" i="1"/>
  <c r="T22" i="1"/>
  <c r="I4" i="47"/>
  <c r="P2" i="47"/>
  <c r="O2" i="51"/>
  <c r="G5" i="48"/>
  <c r="E4" i="50"/>
  <c r="Q2" i="50"/>
  <c r="F13" i="35" l="1"/>
  <c r="F10" i="35"/>
  <c r="D43" i="52"/>
  <c r="D42" i="52"/>
  <c r="W21" i="35"/>
  <c r="W19" i="35"/>
  <c r="X17" i="44"/>
  <c r="W17" i="35"/>
  <c r="W20" i="35"/>
  <c r="X12" i="44"/>
  <c r="W18" i="35"/>
  <c r="W14" i="35"/>
  <c r="W11" i="35"/>
  <c r="W12" i="35"/>
  <c r="F16" i="35"/>
  <c r="X14" i="44"/>
  <c r="X15" i="44"/>
  <c r="W15" i="35"/>
  <c r="X13" i="44"/>
  <c r="X16" i="44"/>
  <c r="D31" i="46" l="1"/>
  <c r="B13" i="2"/>
  <c r="U13" i="2" s="1"/>
  <c r="F13" i="2"/>
  <c r="V13" i="2"/>
  <c r="J13" i="2"/>
  <c r="K14" i="2" s="1"/>
  <c r="E14" i="2" l="1"/>
  <c r="C14" i="2"/>
  <c r="P14" i="2" s="1"/>
  <c r="Q15" i="2" s="1"/>
  <c r="G13" i="2"/>
  <c r="L13" i="2"/>
  <c r="M13" i="2"/>
  <c r="N13" i="2"/>
  <c r="K18" i="48"/>
  <c r="O18" i="48"/>
  <c r="H18" i="48"/>
  <c r="K17" i="48"/>
  <c r="O17" i="48"/>
  <c r="H17" i="48"/>
  <c r="K16" i="48"/>
  <c r="O16" i="48"/>
  <c r="H16" i="48"/>
  <c r="K15" i="48"/>
  <c r="O15" i="48"/>
  <c r="H15" i="48"/>
  <c r="O12" i="45"/>
  <c r="M12" i="45"/>
  <c r="S13" i="2" l="1"/>
  <c r="T14" i="2" s="1"/>
  <c r="H14" i="2"/>
  <c r="R14" i="2"/>
  <c r="N11" i="50"/>
  <c r="T5" i="46"/>
  <c r="F11" i="50"/>
  <c r="H11" i="50"/>
  <c r="L4" i="1" l="1"/>
  <c r="C23" i="35"/>
  <c r="C36" i="35" s="1"/>
  <c r="C49" i="35" s="1"/>
  <c r="C62" i="35" s="1"/>
  <c r="C75" i="35" s="1"/>
  <c r="B12" i="2" l="1"/>
  <c r="U12" i="2" s="1"/>
  <c r="F12" i="2"/>
  <c r="V12" i="2"/>
  <c r="J12" i="2"/>
  <c r="K13" i="2" s="1"/>
  <c r="G12" i="2" l="1"/>
  <c r="H13" i="2" s="1"/>
  <c r="N12" i="2"/>
  <c r="M12" i="2"/>
  <c r="L12" i="2"/>
  <c r="C13" i="2"/>
  <c r="P13" i="2" s="1"/>
  <c r="Q14" i="2" s="1"/>
  <c r="E13" i="2"/>
  <c r="R13" i="2" l="1"/>
  <c r="S12" i="2"/>
  <c r="T13" i="2" s="1"/>
  <c r="S4" i="35" l="1"/>
  <c r="R5" i="45"/>
  <c r="U5" i="44"/>
  <c r="V11" i="6"/>
  <c r="U5" i="6"/>
  <c r="W12" i="45"/>
  <c r="W11" i="44"/>
  <c r="X11" i="44" s="1"/>
  <c r="B11" i="2"/>
  <c r="U11" i="2" s="1"/>
  <c r="F11" i="2"/>
  <c r="V11" i="2"/>
  <c r="J11" i="2"/>
  <c r="N11" i="2" l="1"/>
  <c r="L11" i="2"/>
  <c r="M11" i="2"/>
  <c r="G11" i="2"/>
  <c r="S11" i="2" s="1"/>
  <c r="C12" i="2"/>
  <c r="P12" i="2" s="1"/>
  <c r="K12" i="2"/>
  <c r="E12" i="2"/>
  <c r="R12" i="2" l="1"/>
  <c r="Q13" i="2"/>
  <c r="H12" i="2"/>
  <c r="T12" i="2"/>
  <c r="A12" i="46" l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S12" i="45" l="1"/>
  <c r="Q12" i="45"/>
  <c r="I12" i="45"/>
  <c r="G12" i="45"/>
  <c r="Q5" i="48" l="1"/>
  <c r="U11" i="50"/>
  <c r="T10" i="47"/>
  <c r="N11" i="44" l="1"/>
  <c r="S11" i="44"/>
  <c r="Q11" i="44"/>
  <c r="J11" i="44"/>
  <c r="H11" i="44"/>
  <c r="N11" i="6"/>
  <c r="L11" i="6"/>
  <c r="R11" i="6"/>
  <c r="P11" i="6"/>
  <c r="H11" i="6"/>
  <c r="F11" i="6"/>
  <c r="B10" i="2" l="1"/>
  <c r="U10" i="2" s="1"/>
  <c r="F10" i="2"/>
  <c r="V10" i="2"/>
  <c r="J10" i="2"/>
  <c r="B9" i="2"/>
  <c r="F9" i="2"/>
  <c r="V9" i="2"/>
  <c r="J9" i="2"/>
  <c r="E10" i="2" l="1"/>
  <c r="L9" i="2"/>
  <c r="M9" i="2"/>
  <c r="N9" i="2"/>
  <c r="L10" i="2"/>
  <c r="M10" i="2"/>
  <c r="N10" i="2"/>
  <c r="G9" i="2"/>
  <c r="G10" i="2"/>
  <c r="S10" i="2" s="1"/>
  <c r="E11" i="2"/>
  <c r="C10" i="2"/>
  <c r="P10" i="2" s="1"/>
  <c r="R10" i="2" s="1"/>
  <c r="C11" i="2"/>
  <c r="P11" i="2" s="1"/>
  <c r="K10" i="2"/>
  <c r="K11" i="2"/>
  <c r="H10" i="2" l="1"/>
  <c r="R11" i="2"/>
  <c r="Q11" i="2"/>
  <c r="Q12" i="2"/>
  <c r="H11" i="2"/>
  <c r="T11" i="2"/>
  <c r="H5" i="46" l="1"/>
  <c r="G5" i="45"/>
  <c r="F4" i="35" l="1"/>
  <c r="D4" i="16" l="1"/>
  <c r="F5" i="6"/>
  <c r="H3" i="39" l="1"/>
  <c r="O11" i="49" l="1"/>
  <c r="I11" i="49"/>
  <c r="J11" i="49" s="1"/>
  <c r="K11" i="49"/>
  <c r="L11" i="49" s="1"/>
  <c r="H11" i="49"/>
  <c r="Q11" i="49"/>
  <c r="P11" i="49"/>
  <c r="G11" i="49"/>
  <c r="M11" i="49"/>
  <c r="N11" i="49" s="1"/>
  <c r="P5" i="49"/>
  <c r="R4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G8" authorId="0" shapeId="0" xr:uid="{14CE0E6D-6B62-450F-BEEE-C82D5A1527B4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Uten hode og forlabber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Røe Morten</author>
  </authors>
  <commentList>
    <comment ref="Q2798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Røe Morten: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<sst xmlns="http://schemas.openxmlformats.org/spreadsheetml/2006/main" count="3182" uniqueCount="588">
  <si>
    <t>Klasse</t>
  </si>
  <si>
    <t>Vekt</t>
  </si>
  <si>
    <t xml:space="preserve"> </t>
  </si>
  <si>
    <t>Antall</t>
  </si>
  <si>
    <t>Østlandet</t>
  </si>
  <si>
    <t>Vestlandet</t>
  </si>
  <si>
    <t>Midt-Norge</t>
  </si>
  <si>
    <t>Nord Norge</t>
  </si>
  <si>
    <t>Uke :</t>
  </si>
  <si>
    <t>Fatland</t>
  </si>
  <si>
    <t>KLF</t>
  </si>
  <si>
    <t>slakt</t>
  </si>
  <si>
    <t>AAR</t>
  </si>
  <si>
    <t>MEANKLAS</t>
  </si>
  <si>
    <t>MEANFETT</t>
  </si>
  <si>
    <t>STD_VEKT</t>
  </si>
  <si>
    <t>STD_FETT</t>
  </si>
  <si>
    <t>Middel</t>
  </si>
  <si>
    <t>UKENR</t>
  </si>
  <si>
    <t>ANTPRO</t>
  </si>
  <si>
    <t>ORG</t>
  </si>
  <si>
    <t>DO</t>
  </si>
  <si>
    <t>KLASSE</t>
  </si>
  <si>
    <t>P-</t>
  </si>
  <si>
    <t>P</t>
  </si>
  <si>
    <t>R</t>
  </si>
  <si>
    <t>U</t>
  </si>
  <si>
    <t>SLAKTERI</t>
  </si>
  <si>
    <t>VARIANT</t>
  </si>
  <si>
    <t>klasse</t>
  </si>
  <si>
    <t>vekt</t>
  </si>
  <si>
    <t>Oslo</t>
  </si>
  <si>
    <t>Gol</t>
  </si>
  <si>
    <t>Ølen</t>
  </si>
  <si>
    <t>Førde</t>
  </si>
  <si>
    <t>Røros</t>
  </si>
  <si>
    <t>Målselv</t>
  </si>
  <si>
    <t>Rudshøgda</t>
  </si>
  <si>
    <t>Furuseth</t>
  </si>
  <si>
    <t>Forus</t>
  </si>
  <si>
    <t>Sandeid</t>
  </si>
  <si>
    <t>Jæren</t>
  </si>
  <si>
    <t>Nordfjord</t>
  </si>
  <si>
    <t>Horns</t>
  </si>
  <si>
    <t>Jens Eide</t>
  </si>
  <si>
    <t>Økologisk</t>
  </si>
  <si>
    <t>MANED</t>
  </si>
  <si>
    <t>ANT_PROD</t>
  </si>
  <si>
    <t>ANTALL</t>
  </si>
  <si>
    <t>VEKTPRO</t>
  </si>
  <si>
    <t>Korrelasjon</t>
  </si>
  <si>
    <t>Nortura</t>
  </si>
  <si>
    <t>Oppdal</t>
  </si>
  <si>
    <t>Karasjok</t>
  </si>
  <si>
    <t>Bjerka</t>
  </si>
  <si>
    <t>Midt Norge</t>
  </si>
  <si>
    <t>REGION</t>
  </si>
  <si>
    <t>Sarpsborg</t>
  </si>
  <si>
    <t>Malvik</t>
  </si>
  <si>
    <t>Måned</t>
  </si>
  <si>
    <t>Prima Jæren</t>
  </si>
  <si>
    <t>Tønsberg</t>
  </si>
  <si>
    <t>År</t>
  </si>
  <si>
    <t>Uke nr:</t>
  </si>
  <si>
    <t>Sortland</t>
  </si>
  <si>
    <t>FETTGRUP</t>
  </si>
  <si>
    <t>VEKTGRUP</t>
  </si>
  <si>
    <t>Vest</t>
  </si>
  <si>
    <t>Nord</t>
  </si>
  <si>
    <t>Rogaland</t>
  </si>
  <si>
    <t>Nordland</t>
  </si>
  <si>
    <t>FYLKE</t>
  </si>
  <si>
    <t>Kommune</t>
  </si>
  <si>
    <t>Fylke</t>
  </si>
  <si>
    <t>slaktevekt</t>
  </si>
  <si>
    <t>Halden</t>
  </si>
  <si>
    <t>Moss</t>
  </si>
  <si>
    <t>Hvaler</t>
  </si>
  <si>
    <t>Aremark</t>
  </si>
  <si>
    <t>Marker</t>
  </si>
  <si>
    <t>Rakkestad</t>
  </si>
  <si>
    <t>Råde</t>
  </si>
  <si>
    <t>Våler</t>
  </si>
  <si>
    <t>Vestby</t>
  </si>
  <si>
    <t>Ås</t>
  </si>
  <si>
    <t>Nesodden</t>
  </si>
  <si>
    <t>Bærum</t>
  </si>
  <si>
    <t>Asker</t>
  </si>
  <si>
    <t>Rælingen</t>
  </si>
  <si>
    <t>Enebakk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</si>
  <si>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</si>
  <si>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</si>
  <si>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</si>
  <si>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</si>
  <si>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</si>
  <si>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</si>
  <si>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</si>
  <si>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</si>
  <si>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</si>
  <si>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</si>
  <si>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</si>
  <si>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</si>
  <si>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Grue</t>
  </si>
  <si>
    <t>Åsnes</t>
  </si>
  <si>
    <t>Elverum</t>
  </si>
  <si>
    <t>Trysil</t>
  </si>
  <si>
    <t>Åmot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</si>
  <si>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</si>
  <si>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</si>
  <si>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</si>
  <si>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</si>
  <si>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</si>
  <si>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</si>
  <si>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</si>
  <si>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</si>
  <si>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</si>
  <si>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</si>
  <si>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</si>
  <si>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Lom</t>
  </si>
  <si>
    <t>Vågå</t>
  </si>
  <si>
    <t>Sel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</si>
  <si>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</si>
  <si>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</si>
  <si>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</si>
  <si>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</si>
  <si>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</si>
  <si>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</si>
  <si>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</si>
  <si>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</si>
  <si>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</si>
  <si>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</si>
  <si>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Etnedal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</si>
  <si>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</si>
  <si>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</si>
  <si>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</si>
  <si>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</si>
  <si>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</si>
  <si>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</si>
  <si>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</si>
  <si>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</si>
  <si>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Hemsedal</t>
  </si>
  <si>
    <t>Ål</t>
  </si>
  <si>
    <t>Hol</t>
  </si>
  <si>
    <t>Sigdal</t>
  </si>
  <si>
    <t>Krødsherad</t>
  </si>
  <si>
    <t>Modum</t>
  </si>
  <si>
    <t>Øvre Eiker</t>
  </si>
  <si>
    <t>Lier</t>
  </si>
  <si>
    <t>Flesberg</t>
  </si>
  <si>
    <t>Rollag</t>
  </si>
  <si>
    <t>Holmestrand</t>
  </si>
  <si>
    <t>Sandefjord</t>
  </si>
  <si>
    <t>Larvik</t>
  </si>
  <si>
    <t>Sande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</si>
  <si>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</si>
  <si>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</si>
  <si>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</si>
  <si>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</si>
  <si>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</si>
  <si>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</si>
  <si>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</si>
  <si>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</si>
  <si>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</si>
  <si>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Tinn</t>
  </si>
  <si>
    <t>Hjartdal</t>
  </si>
  <si>
    <t>Seljord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</si>
  <si>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</si>
  <si>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</si>
  <si>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</si>
  <si>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</si>
  <si>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</si>
  <si>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</si>
  <si>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</si>
  <si>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</si>
  <si>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Froland</t>
  </si>
  <si>
    <t>Lillesand</t>
  </si>
  <si>
    <t>Birkenes</t>
  </si>
  <si>
    <t>Åmli</t>
  </si>
  <si>
    <t>Iveland</t>
  </si>
  <si>
    <t>Bygland</t>
  </si>
  <si>
    <t>Valle</t>
  </si>
  <si>
    <t>Bykle</t>
  </si>
  <si>
    <t>Kristiansand</t>
  </si>
  <si>
    <t>Farsund</t>
  </si>
  <si>
    <t>Flekkefjord</t>
  </si>
  <si>
    <t>Vennesla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</si>
  <si>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</si>
  <si>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</si>
  <si>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</si>
  <si>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</si>
  <si>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</si>
  <si>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</si>
  <si>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</si>
  <si>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</si>
  <si>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</si>
  <si>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</si>
  <si>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</si>
  <si>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Klepp</t>
  </si>
  <si>
    <t>Time</t>
  </si>
  <si>
    <t>Gjesdal</t>
  </si>
  <si>
    <t>Sola</t>
  </si>
  <si>
    <t>Randaberg</t>
  </si>
  <si>
    <t>Strand</t>
  </si>
  <si>
    <t>Hjelmeland</t>
  </si>
  <si>
    <t>Sauda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</si>
  <si>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</si>
  <si>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</si>
  <si>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</si>
  <si>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</si>
  <si>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</si>
  <si>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</si>
  <si>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</si>
  <si>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</si>
  <si>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</si>
  <si>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</si>
  <si>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</si>
  <si>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</si>
  <si>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</si>
  <si>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</si>
  <si>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Ullensvang</t>
  </si>
  <si>
    <t>Ulvik</t>
  </si>
  <si>
    <t>Voss</t>
  </si>
  <si>
    <t>Kvam</t>
  </si>
  <si>
    <t>Samnanger</t>
  </si>
  <si>
    <t>Austevoll</t>
  </si>
  <si>
    <t>Askøy</t>
  </si>
  <si>
    <t>Vaksdal</t>
  </si>
  <si>
    <t>Modalen</t>
  </si>
  <si>
    <t>Osterøy</t>
  </si>
  <si>
    <t>Øygarden</t>
  </si>
  <si>
    <t>Fedje</t>
  </si>
  <si>
    <t>Masfjorden</t>
  </si>
  <si>
    <t>Gulen</t>
  </si>
  <si>
    <t>Solund</t>
  </si>
  <si>
    <t>Hyllestad</t>
  </si>
  <si>
    <t>Høyanger</t>
  </si>
  <si>
    <t>Vik</t>
  </si>
  <si>
    <t>Sogndal</t>
  </si>
  <si>
    <t>Aurland</t>
  </si>
  <si>
    <t>Lærdal</t>
  </si>
  <si>
    <t>Årdal</t>
  </si>
  <si>
    <t>Luster</t>
  </si>
  <si>
    <t>Askvoll</t>
  </si>
  <si>
    <t>Fjaler</t>
  </si>
  <si>
    <t>Bremanger</t>
  </si>
  <si>
    <t>Gloppen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</si>
  <si>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</si>
  <si>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</si>
  <si>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</si>
  <si>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</si>
  <si>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</si>
  <si>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</si>
  <si>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</si>
  <si>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</si>
  <si>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</si>
  <si>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Stranda</t>
  </si>
  <si>
    <t>Sykkylven</t>
  </si>
  <si>
    <t>Sula</t>
  </si>
  <si>
    <t>Giske</t>
  </si>
  <si>
    <t>Vestnes</t>
  </si>
  <si>
    <t>Rauma</t>
  </si>
  <si>
    <t>Aukra</t>
  </si>
  <si>
    <t>Averøy</t>
  </si>
  <si>
    <t>Gjemnes</t>
  </si>
  <si>
    <t>Tingvoll</t>
  </si>
  <si>
    <t>Sunndal</t>
  </si>
  <si>
    <t>Surnadal</t>
  </si>
  <si>
    <t>Rindal</t>
  </si>
  <si>
    <t>Aure</t>
  </si>
  <si>
    <t>Smøla</t>
  </si>
  <si>
    <t>Trondheim</t>
  </si>
  <si>
    <t>Hitra</t>
  </si>
  <si>
    <t>Frøya</t>
  </si>
  <si>
    <t>Ørland</t>
  </si>
  <si>
    <t>Åfjord</t>
  </si>
  <si>
    <t>Rennebu</t>
  </si>
  <si>
    <t>Holtålen</t>
  </si>
  <si>
    <t>Midtre Gauldal</t>
  </si>
  <si>
    <t>Melhus</t>
  </si>
  <si>
    <t>Skaun</t>
  </si>
  <si>
    <t>Selbu</t>
  </si>
  <si>
    <t>Tydal</t>
  </si>
  <si>
    <t>Steinkjer</t>
  </si>
  <si>
    <t>Namsos</t>
  </si>
  <si>
    <t>Meråker</t>
  </si>
  <si>
    <t>Stjørdal</t>
  </si>
  <si>
    <t>Frosta</t>
  </si>
  <si>
    <t>Levanger</t>
  </si>
  <si>
    <t>Verdal</t>
  </si>
  <si>
    <t>Inderøy</t>
  </si>
  <si>
    <t>Snåsa</t>
  </si>
  <si>
    <t>Lierne</t>
  </si>
  <si>
    <t>Røyrvik</t>
  </si>
  <si>
    <t>Namsskogan</t>
  </si>
  <si>
    <t>Grong</t>
  </si>
  <si>
    <t>Høylandet</t>
  </si>
  <si>
    <t>Overhalla</t>
  </si>
  <si>
    <t>Flatanger</t>
  </si>
  <si>
    <t>Leka</t>
  </si>
  <si>
    <t>Bodø</t>
  </si>
  <si>
    <t>Narvik</t>
  </si>
  <si>
    <t>Bindal</t>
  </si>
  <si>
    <t>Sømna</t>
  </si>
  <si>
    <t>Brønnøy</t>
  </si>
  <si>
    <t>Vega</t>
  </si>
  <si>
    <t>Vevelstad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</si>
  <si>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</si>
  <si>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</si>
  <si>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</si>
  <si>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</si>
  <si>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</si>
  <si>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</si>
  <si>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</si>
  <si>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</si>
  <si>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</si>
  <si>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</si>
  <si>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</si>
  <si>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</si>
  <si>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</si>
  <si>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</si>
  <si>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</si>
  <si>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</si>
  <si>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</si>
  <si>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</si>
  <si>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Lødingen</t>
  </si>
  <si>
    <t>Evenes</t>
  </si>
  <si>
    <t>Ballangen</t>
  </si>
  <si>
    <t>Flakstad</t>
  </si>
  <si>
    <t>Vestvågøy</t>
  </si>
  <si>
    <t>Vågan</t>
  </si>
  <si>
    <t>Hadsel</t>
  </si>
  <si>
    <t>Øksnes</t>
  </si>
  <si>
    <t>Andøy</t>
  </si>
  <si>
    <t>Moskenes</t>
  </si>
  <si>
    <t>Harstad</t>
  </si>
  <si>
    <t>Tromsø</t>
  </si>
  <si>
    <t>Kvæfjord</t>
  </si>
  <si>
    <t>Ibestad</t>
  </si>
  <si>
    <t>Gratangen</t>
  </si>
  <si>
    <t>Lavangen</t>
  </si>
  <si>
    <t>Bardu</t>
  </si>
  <si>
    <t>Salangen</t>
  </si>
  <si>
    <t>Sørreisa</t>
  </si>
  <si>
    <t>Dyrøy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</si>
  <si>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</si>
  <si>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</si>
  <si>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</si>
  <si>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</si>
  <si>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</si>
  <si>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</si>
  <si>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</si>
  <si>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</si>
  <si>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</si>
  <si>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</si>
  <si>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</si>
  <si>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Alta</t>
  </si>
  <si>
    <t>Hasvik</t>
  </si>
  <si>
    <t>Porsanger</t>
  </si>
  <si>
    <t>Lebesby</t>
  </si>
  <si>
    <t>Berlevåg</t>
  </si>
  <si>
    <t>Tana</t>
  </si>
  <si>
    <t>Nesseby</t>
  </si>
  <si>
    <t>O</t>
  </si>
  <si>
    <t>E</t>
  </si>
  <si>
    <t>%</t>
  </si>
  <si>
    <t>Røst</t>
  </si>
  <si>
    <t>Kautokeino</t>
  </si>
  <si>
    <t>Træna</t>
  </si>
  <si>
    <t>Gamvik</t>
  </si>
  <si>
    <t>Frogn</t>
  </si>
  <si>
    <t>Lørenskog</t>
  </si>
  <si>
    <t>LINJE</t>
  </si>
  <si>
    <t>Region</t>
  </si>
  <si>
    <t>Totalt antall slakt :</t>
  </si>
  <si>
    <t>slakt per</t>
  </si>
  <si>
    <t>Organisasjon</t>
  </si>
  <si>
    <t>Org</t>
  </si>
  <si>
    <t>Ukenr:</t>
  </si>
  <si>
    <t>Antall slakt :</t>
  </si>
  <si>
    <t>Resultater per UKE:</t>
  </si>
  <si>
    <t>Øst</t>
  </si>
  <si>
    <t>Slakteri</t>
  </si>
  <si>
    <t>Varianter</t>
  </si>
  <si>
    <t>Vektgruppe</t>
  </si>
  <si>
    <t>KATEGORI</t>
  </si>
  <si>
    <t>Mai</t>
  </si>
  <si>
    <t>N</t>
  </si>
  <si>
    <t>K</t>
  </si>
  <si>
    <t>&lt;=50kg</t>
  </si>
  <si>
    <t>ANT_KJOTTPRO</t>
  </si>
  <si>
    <t>MEAN_MHL</t>
  </si>
  <si>
    <t>MEAN_UHL</t>
  </si>
  <si>
    <t>U/hl</t>
  </si>
  <si>
    <t>totalt</t>
  </si>
  <si>
    <t>med</t>
  </si>
  <si>
    <t>kjøtt%</t>
  </si>
  <si>
    <t>M/hl</t>
  </si>
  <si>
    <t>STD</t>
  </si>
  <si>
    <t>U/HL</t>
  </si>
  <si>
    <t>Kjøtt%</t>
  </si>
  <si>
    <t>målt</t>
  </si>
  <si>
    <t>sl.vekt</t>
  </si>
  <si>
    <t>i tonn</t>
  </si>
  <si>
    <t>målte</t>
  </si>
  <si>
    <t>M/HL</t>
  </si>
  <si>
    <t>og kjøtt%</t>
  </si>
  <si>
    <t>S</t>
  </si>
  <si>
    <t>&gt; 95 kg</t>
  </si>
  <si>
    <t>&gt; 90 kg</t>
  </si>
  <si>
    <t>&gt; 87 kg</t>
  </si>
  <si>
    <t>&gt; 85 kg</t>
  </si>
  <si>
    <t>&gt; 83 kg</t>
  </si>
  <si>
    <t>&gt; 81 kg</t>
  </si>
  <si>
    <t>&gt; 79 kg</t>
  </si>
  <si>
    <t>&gt; 77 kg</t>
  </si>
  <si>
    <t>&gt; 75 kg</t>
  </si>
  <si>
    <t>&gt; 73 kg</t>
  </si>
  <si>
    <t>&gt; 71 kg</t>
  </si>
  <si>
    <t>&gt; 69 kg</t>
  </si>
  <si>
    <t>&gt; 67 kg</t>
  </si>
  <si>
    <t>&gt; 65 kg</t>
  </si>
  <si>
    <t>&gt; 63 kg</t>
  </si>
  <si>
    <t>&gt; 55 kg</t>
  </si>
  <si>
    <t>Hybrid</t>
  </si>
  <si>
    <t>Hampshire</t>
  </si>
  <si>
    <t>Noroc</t>
  </si>
  <si>
    <t>VARIANT per MÅNED</t>
  </si>
  <si>
    <t>Variant</t>
  </si>
  <si>
    <t>Andre</t>
  </si>
  <si>
    <t>Loppa</t>
  </si>
  <si>
    <t>Båtsfjord</t>
  </si>
  <si>
    <t>Måsøy</t>
  </si>
  <si>
    <t>Nordkapp</t>
  </si>
  <si>
    <t>Værøy</t>
  </si>
  <si>
    <t>Osen</t>
  </si>
  <si>
    <t>Horten</t>
  </si>
  <si>
    <t>Suldal</t>
  </si>
  <si>
    <t>Kategori:</t>
  </si>
  <si>
    <t>Ukenr :</t>
  </si>
  <si>
    <t>Produ-</t>
  </si>
  <si>
    <t>senter</t>
  </si>
  <si>
    <t>TABELL</t>
  </si>
  <si>
    <t>COR_VEFE</t>
  </si>
  <si>
    <t>per</t>
  </si>
  <si>
    <t>produ-</t>
  </si>
  <si>
    <t>+/-</t>
  </si>
  <si>
    <t>% av</t>
  </si>
  <si>
    <t>året</t>
  </si>
  <si>
    <t>før</t>
  </si>
  <si>
    <t>Tusen</t>
  </si>
  <si>
    <t>tonn</t>
  </si>
  <si>
    <t>dusent</t>
  </si>
  <si>
    <t>per pro-</t>
  </si>
  <si>
    <t>sjon</t>
  </si>
  <si>
    <t>Må-</t>
  </si>
  <si>
    <t>ned</t>
  </si>
  <si>
    <t>året før</t>
  </si>
  <si>
    <t>Per MÅNED:</t>
  </si>
  <si>
    <t>Uke-</t>
  </si>
  <si>
    <t>nr</t>
  </si>
  <si>
    <t>Per REGION:</t>
  </si>
  <si>
    <t>Organisasjon:</t>
  </si>
  <si>
    <t>vekt og</t>
  </si>
  <si>
    <t>Korr-</t>
  </si>
  <si>
    <t>elasjon</t>
  </si>
  <si>
    <t>% per</t>
  </si>
  <si>
    <t>uke</t>
  </si>
  <si>
    <t>&gt; 100 kg</t>
  </si>
  <si>
    <t>&gt; 105 kg</t>
  </si>
  <si>
    <t>&gt; 110 kg</t>
  </si>
  <si>
    <t>&gt; 115 kg</t>
  </si>
  <si>
    <t>Vektgrupper</t>
  </si>
  <si>
    <t>&gt; 120 kg</t>
  </si>
  <si>
    <t>&gt; 125 kg</t>
  </si>
  <si>
    <t>bonde</t>
  </si>
  <si>
    <t>Fylker</t>
  </si>
  <si>
    <t xml:space="preserve">slakt </t>
  </si>
  <si>
    <t>Korre-</t>
  </si>
  <si>
    <t>lasjon</t>
  </si>
  <si>
    <t>Bedriftsgruppe</t>
  </si>
  <si>
    <t>Kjøtt% grupper</t>
  </si>
  <si>
    <t xml:space="preserve">per </t>
  </si>
  <si>
    <t>VAK GRIS</t>
  </si>
  <si>
    <t>Produk-</t>
  </si>
  <si>
    <t xml:space="preserve">vekt og </t>
  </si>
  <si>
    <t>Kjøtt</t>
  </si>
  <si>
    <t>Organisa-</t>
  </si>
  <si>
    <t>Antall slakt tyngre enn 105 kg:</t>
  </si>
  <si>
    <t>Oppdatert per:</t>
  </si>
  <si>
    <t>Midt</t>
  </si>
  <si>
    <t>ift uke</t>
  </si>
  <si>
    <t>i fjor</t>
  </si>
  <si>
    <t>T100</t>
  </si>
  <si>
    <t>T110</t>
  </si>
  <si>
    <t>T120</t>
  </si>
  <si>
    <t>T130</t>
  </si>
  <si>
    <t>T140</t>
  </si>
  <si>
    <t>T150</t>
  </si>
  <si>
    <t>T170</t>
  </si>
  <si>
    <t>T190</t>
  </si>
  <si>
    <t>T200</t>
  </si>
  <si>
    <t>T210</t>
  </si>
  <si>
    <t>og</t>
  </si>
  <si>
    <t>av</t>
  </si>
  <si>
    <t>VAK</t>
  </si>
  <si>
    <t>antall</t>
  </si>
  <si>
    <t>VAK - GRIS</t>
  </si>
  <si>
    <t>FYLKE1</t>
  </si>
  <si>
    <t>KOMMUNE1</t>
  </si>
  <si>
    <t>Trøndelag</t>
  </si>
  <si>
    <t>Færder</t>
  </si>
  <si>
    <t>Tvedestrand</t>
  </si>
  <si>
    <t>Indre Fosen</t>
  </si>
  <si>
    <t>Egersund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</si>
  <si>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</si>
  <si>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</si>
  <si>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</si>
  <si>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</si>
  <si>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</si>
  <si>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</si>
  <si>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</si>
  <si>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</si>
  <si>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</si>
  <si>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</si>
  <si>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</si>
  <si>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Noroc Nort</t>
  </si>
  <si>
    <t>Fredrikstad</t>
  </si>
  <si>
    <t>Skiptvet</t>
  </si>
  <si>
    <t>Aurskog-Høland</t>
  </si>
  <si>
    <t>Nord-Odal</t>
  </si>
  <si>
    <t>Sør-Odal</t>
  </si>
  <si>
    <t>Eidskog</t>
  </si>
  <si>
    <t>Stor-Elvdal</t>
  </si>
  <si>
    <t>Skjåk</t>
  </si>
  <si>
    <t>Nord-Fron</t>
  </si>
  <si>
    <t>Sør-Fron</t>
  </si>
  <si>
    <t>Sør-Aurdal</t>
  </si>
  <si>
    <t>Nord-Aurdal</t>
  </si>
  <si>
    <t>Nore og Uvdal</t>
  </si>
  <si>
    <t>Kviteseid</t>
  </si>
  <si>
    <t>Vegårshei</t>
  </si>
  <si>
    <t>Evje og Hornnes</t>
  </si>
  <si>
    <t>Åseral</t>
  </si>
  <si>
    <t>Bjerkreim</t>
  </si>
  <si>
    <t>Hå</t>
  </si>
  <si>
    <t>Eidfjord</t>
  </si>
  <si>
    <t>Austrheim</t>
  </si>
  <si>
    <t>Møre og Romsdal</t>
  </si>
  <si>
    <t>Alstahaug</t>
  </si>
  <si>
    <t>Tjeldsund</t>
  </si>
  <si>
    <t>Sør-Varanger</t>
  </si>
  <si>
    <t>Viken</t>
  </si>
  <si>
    <t>Innlandet</t>
  </si>
  <si>
    <t>Telemark/ Vestfold</t>
  </si>
  <si>
    <t>Agder</t>
  </si>
  <si>
    <t>Vestland</t>
  </si>
  <si>
    <t>Troms og Finnmark</t>
  </si>
  <si>
    <t>Fjord</t>
  </si>
  <si>
    <t>Hustadvika</t>
  </si>
  <si>
    <t>Indre Østfold</t>
  </si>
  <si>
    <t>Nordre Follo</t>
  </si>
  <si>
    <t>Lillestrøm</t>
  </si>
  <si>
    <t>Nesbyen</t>
  </si>
  <si>
    <t>Vestfold/ Telemark</t>
  </si>
  <si>
    <t>Midt-Telemark</t>
  </si>
  <si>
    <t xml:space="preserve">Vestland </t>
  </si>
  <si>
    <t>Kinn</t>
  </si>
  <si>
    <t>Bjørnafjorden</t>
  </si>
  <si>
    <t>Alver</t>
  </si>
  <si>
    <t>Sunnfjord</t>
  </si>
  <si>
    <t>Stadt</t>
  </si>
  <si>
    <t>Strynndal</t>
  </si>
  <si>
    <t>Heim</t>
  </si>
  <si>
    <t>Orkland</t>
  </si>
  <si>
    <t>Nærøysund</t>
  </si>
  <si>
    <t>Finnmark og Troms</t>
  </si>
  <si>
    <t>Senja</t>
  </si>
  <si>
    <t>Noroc KLF</t>
  </si>
  <si>
    <t>PgUp</t>
  </si>
  <si>
    <t>Øko m/kj</t>
  </si>
  <si>
    <t>produsenter</t>
  </si>
  <si>
    <t>slakt per produsent</t>
  </si>
  <si>
    <t>SLAKTERI per MÅNED</t>
  </si>
  <si>
    <t>Prima</t>
  </si>
  <si>
    <t>kg</t>
  </si>
  <si>
    <t>Antall slakt i 2022:</t>
  </si>
  <si>
    <t>per uke</t>
  </si>
  <si>
    <t>Øko m/kjebe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</si>
</sst>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[$-414]d/\ mmmm\ yyyy;@"/>
  </numFmts>
  <fonts count="60" x14ac:knownFonts="1">
    <font>
      <sz val="12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b/>
      <sz val="24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2"/>
      <name val="Arial"/>
      <family val="2"/>
    </font>
    <font>
      <b/>
      <sz val="20"/>
      <name val="Arial"/>
      <family val="2"/>
    </font>
    <font>
      <sz val="1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b/>
      <sz val="22"/>
      <name val="Verdana"/>
      <family val="2"/>
    </font>
    <font>
      <b/>
      <sz val="16"/>
      <name val="Verdana"/>
      <family val="2"/>
    </font>
    <font>
      <b/>
      <sz val="24"/>
      <name val="Verdana"/>
      <family val="2"/>
    </font>
    <font>
      <b/>
      <sz val="26"/>
      <name val="Verdana"/>
      <family val="2"/>
    </font>
    <font>
      <b/>
      <sz val="10"/>
      <name val="Verdana"/>
      <family val="2"/>
    </font>
    <font>
      <b/>
      <sz val="18"/>
      <name val="Verdana"/>
      <family val="2"/>
    </font>
    <font>
      <b/>
      <sz val="26"/>
      <name val="Arial"/>
      <family val="2"/>
    </font>
    <font>
      <sz val="12"/>
      <name val="Verdana"/>
      <family val="2"/>
    </font>
    <font>
      <sz val="18"/>
      <name val="Verdana"/>
      <family val="2"/>
    </font>
    <font>
      <sz val="16"/>
      <name val="Verdana"/>
      <family val="2"/>
    </font>
    <font>
      <b/>
      <sz val="20"/>
      <name val="Verdana"/>
      <family val="2"/>
    </font>
    <font>
      <sz val="14"/>
      <name val="Verdana"/>
      <family val="2"/>
    </font>
    <font>
      <b/>
      <sz val="14"/>
      <name val="Verdana"/>
      <family val="2"/>
    </font>
    <font>
      <sz val="26"/>
      <name val="Verdana"/>
      <family val="2"/>
    </font>
    <font>
      <b/>
      <sz val="12"/>
      <name val="Verdana"/>
      <family val="2"/>
    </font>
    <font>
      <sz val="14"/>
      <name val="Arial"/>
      <family val="2"/>
    </font>
    <font>
      <sz val="18"/>
      <name val="Arial"/>
      <family val="2"/>
    </font>
    <font>
      <sz val="8"/>
      <name val="Arial"/>
      <family val="2"/>
    </font>
  </fonts>
  <fills count="4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CFFFF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63377788628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/>
    <xf numFmtId="0" fontId="3" fillId="0" borderId="0"/>
    <xf numFmtId="0" fontId="6" fillId="0" borderId="0"/>
    <xf numFmtId="0" fontId="2" fillId="0" borderId="0"/>
    <xf numFmtId="0" fontId="2" fillId="0" borderId="0"/>
    <xf numFmtId="0" fontId="4" fillId="0" borderId="0"/>
    <xf numFmtId="0" fontId="16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" applyNumberFormat="0" applyFill="0" applyAlignment="0" applyProtection="0"/>
    <xf numFmtId="0" fontId="25" fillId="0" borderId="2" applyNumberFormat="0" applyFill="0" applyAlignment="0" applyProtection="0"/>
    <xf numFmtId="0" fontId="26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28" fillId="13" borderId="0" applyNumberFormat="0" applyBorder="0" applyAlignment="0" applyProtection="0"/>
    <xf numFmtId="0" fontId="29" fillId="14" borderId="0" applyNumberFormat="0" applyBorder="0" applyAlignment="0" applyProtection="0"/>
    <xf numFmtId="0" fontId="30" fillId="15" borderId="4" applyNumberFormat="0" applyAlignment="0" applyProtection="0"/>
    <xf numFmtId="0" fontId="31" fillId="16" borderId="5" applyNumberFormat="0" applyAlignment="0" applyProtection="0"/>
    <xf numFmtId="0" fontId="32" fillId="16" borderId="4" applyNumberFormat="0" applyAlignment="0" applyProtection="0"/>
    <xf numFmtId="0" fontId="33" fillId="0" borderId="6" applyNumberFormat="0" applyFill="0" applyAlignment="0" applyProtection="0"/>
    <xf numFmtId="0" fontId="34" fillId="17" borderId="7" applyNumberFormat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38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8" fillId="42" borderId="0" applyNumberFormat="0" applyBorder="0" applyAlignment="0" applyProtection="0"/>
    <xf numFmtId="0" fontId="1" fillId="0" borderId="0"/>
    <xf numFmtId="0" fontId="1" fillId="18" borderId="8" applyNumberFormat="0" applyFont="0" applyAlignment="0" applyProtection="0"/>
  </cellStyleXfs>
  <cellXfs count="387">
    <xf numFmtId="0" fontId="0" fillId="0" borderId="0" xfId="0"/>
    <xf numFmtId="2" fontId="0" fillId="0" borderId="0" xfId="0" applyNumberFormat="1"/>
    <xf numFmtId="0" fontId="5" fillId="0" borderId="0" xfId="0" applyFont="1"/>
    <xf numFmtId="0" fontId="0" fillId="0" borderId="0" xfId="0" applyFill="1"/>
    <xf numFmtId="0" fontId="5" fillId="0" borderId="0" xfId="0" applyFont="1" applyFill="1"/>
    <xf numFmtId="0" fontId="6" fillId="0" borderId="0" xfId="0" applyFont="1" applyFill="1"/>
    <xf numFmtId="0" fontId="7" fillId="0" borderId="0" xfId="0" applyFont="1" applyFill="1"/>
    <xf numFmtId="2" fontId="5" fillId="0" borderId="0" xfId="0" applyNumberFormat="1" applyFont="1" applyFill="1"/>
    <xf numFmtId="0" fontId="0" fillId="4" borderId="0" xfId="0" applyFill="1"/>
    <xf numFmtId="0" fontId="5" fillId="4" borderId="0" xfId="0" applyFont="1" applyFill="1"/>
    <xf numFmtId="0" fontId="8" fillId="4" borderId="0" xfId="0" applyFont="1" applyFill="1"/>
    <xf numFmtId="1" fontId="0" fillId="0" borderId="0" xfId="0" applyNumberFormat="1"/>
    <xf numFmtId="0" fontId="9" fillId="4" borderId="0" xfId="0" applyFont="1" applyFill="1"/>
    <xf numFmtId="2" fontId="0" fillId="0" borderId="0" xfId="0" applyNumberFormat="1" applyFill="1"/>
    <xf numFmtId="2" fontId="6" fillId="0" borderId="0" xfId="0" applyNumberFormat="1" applyFont="1" applyFill="1"/>
    <xf numFmtId="0" fontId="10" fillId="0" borderId="0" xfId="0" applyFont="1" applyFill="1"/>
    <xf numFmtId="0" fontId="2" fillId="0" borderId="0" xfId="4"/>
    <xf numFmtId="1" fontId="6" fillId="0" borderId="0" xfId="0" applyNumberFormat="1" applyFont="1" applyFill="1"/>
    <xf numFmtId="1" fontId="0" fillId="0" borderId="0" xfId="0" applyNumberFormat="1" applyFill="1"/>
    <xf numFmtId="0" fontId="13" fillId="0" borderId="0" xfId="0" applyFont="1"/>
    <xf numFmtId="0" fontId="6" fillId="0" borderId="0" xfId="0" applyFont="1"/>
    <xf numFmtId="1" fontId="5" fillId="0" borderId="0" xfId="0" applyNumberFormat="1" applyFont="1" applyFill="1"/>
    <xf numFmtId="0" fontId="11" fillId="0" borderId="0" xfId="0" applyFont="1"/>
    <xf numFmtId="165" fontId="6" fillId="0" borderId="0" xfId="0" applyNumberFormat="1" applyFont="1" applyFill="1"/>
    <xf numFmtId="0" fontId="0" fillId="0" borderId="0" xfId="0" quotePrefix="1" applyNumberFormat="1"/>
    <xf numFmtId="0" fontId="7" fillId="0" borderId="0" xfId="0" quotePrefix="1" applyFont="1" applyFill="1"/>
    <xf numFmtId="1" fontId="8" fillId="0" borderId="0" xfId="0" applyNumberFormat="1" applyFont="1" applyFill="1" applyAlignment="1">
      <alignment horizontal="center"/>
    </xf>
    <xf numFmtId="1" fontId="8" fillId="0" borderId="0" xfId="0" applyNumberFormat="1" applyFont="1" applyFill="1"/>
    <xf numFmtId="2" fontId="7" fillId="0" borderId="0" xfId="0" applyNumberFormat="1" applyFont="1" applyFill="1"/>
    <xf numFmtId="0" fontId="5" fillId="0" borderId="0" xfId="0" applyFont="1" applyFill="1" applyAlignment="1">
      <alignment horizontal="right"/>
    </xf>
    <xf numFmtId="0" fontId="14" fillId="0" borderId="0" xfId="0" applyFont="1" applyFill="1"/>
    <xf numFmtId="0" fontId="0" fillId="6" borderId="0" xfId="0" applyFill="1"/>
    <xf numFmtId="0" fontId="6" fillId="4" borderId="0" xfId="2" applyFill="1"/>
    <xf numFmtId="2" fontId="6" fillId="4" borderId="0" xfId="2" applyNumberFormat="1" applyFill="1"/>
    <xf numFmtId="2" fontId="6" fillId="0" borderId="0" xfId="2" applyNumberFormat="1"/>
    <xf numFmtId="0" fontId="6" fillId="0" borderId="0" xfId="2"/>
    <xf numFmtId="0" fontId="15" fillId="4" borderId="0" xfId="2" applyFont="1" applyFill="1"/>
    <xf numFmtId="2" fontId="15" fillId="4" borderId="0" xfId="2" applyNumberFormat="1" applyFont="1" applyFill="1"/>
    <xf numFmtId="1" fontId="15" fillId="3" borderId="0" xfId="2" applyNumberFormat="1" applyFont="1" applyFill="1"/>
    <xf numFmtId="0" fontId="5" fillId="2" borderId="0" xfId="2" applyFont="1" applyFill="1"/>
    <xf numFmtId="2" fontId="6" fillId="0" borderId="0" xfId="2" applyNumberFormat="1" applyFill="1"/>
    <xf numFmtId="0" fontId="16" fillId="0" borderId="0" xfId="6"/>
    <xf numFmtId="0" fontId="2" fillId="0" borderId="0" xfId="3"/>
    <xf numFmtId="0" fontId="2" fillId="0" borderId="0" xfId="0" applyFont="1" applyFill="1"/>
    <xf numFmtId="1" fontId="6" fillId="0" borderId="0" xfId="2" applyNumberFormat="1"/>
    <xf numFmtId="0" fontId="2" fillId="0" borderId="0" xfId="7"/>
    <xf numFmtId="1" fontId="6" fillId="4" borderId="0" xfId="2" applyNumberFormat="1" applyFill="1"/>
    <xf numFmtId="0" fontId="19" fillId="0" borderId="0" xfId="8"/>
    <xf numFmtId="0" fontId="2" fillId="0" borderId="0" xfId="3"/>
    <xf numFmtId="0" fontId="5" fillId="6" borderId="0" xfId="0" applyFont="1" applyFill="1"/>
    <xf numFmtId="0" fontId="5" fillId="0" borderId="0" xfId="0" applyFont="1" applyFill="1" applyAlignment="1">
      <alignment horizontal="left"/>
    </xf>
    <xf numFmtId="165" fontId="6" fillId="0" borderId="0" xfId="0" applyNumberFormat="1" applyFont="1" applyFill="1" applyAlignment="1">
      <alignment horizontal="right"/>
    </xf>
    <xf numFmtId="165" fontId="5" fillId="0" borderId="0" xfId="0" applyNumberFormat="1" applyFont="1" applyFill="1" applyAlignment="1">
      <alignment horizontal="right"/>
    </xf>
    <xf numFmtId="0" fontId="7" fillId="0" borderId="0" xfId="0" quotePrefix="1" applyFont="1" applyFill="1" applyAlignment="1">
      <alignment horizontal="left"/>
    </xf>
    <xf numFmtId="0" fontId="0" fillId="8" borderId="0" xfId="0" applyFill="1"/>
    <xf numFmtId="0" fontId="6" fillId="9" borderId="0" xfId="0" applyFont="1" applyFill="1"/>
    <xf numFmtId="2" fontId="6" fillId="9" borderId="0" xfId="0" applyNumberFormat="1" applyFont="1" applyFill="1"/>
    <xf numFmtId="0" fontId="6" fillId="8" borderId="0" xfId="0" applyFont="1" applyFill="1"/>
    <xf numFmtId="165" fontId="0" fillId="0" borderId="0" xfId="0" applyNumberFormat="1" applyFill="1"/>
    <xf numFmtId="165" fontId="5" fillId="0" borderId="0" xfId="0" applyNumberFormat="1" applyFont="1" applyFill="1"/>
    <xf numFmtId="0" fontId="5" fillId="8" borderId="0" xfId="0" applyFont="1" applyFill="1"/>
    <xf numFmtId="0" fontId="5" fillId="8" borderId="0" xfId="10" applyFont="1" applyFill="1"/>
    <xf numFmtId="0" fontId="0" fillId="10" borderId="0" xfId="0" applyFill="1"/>
    <xf numFmtId="0" fontId="6" fillId="10" borderId="0" xfId="0" applyFont="1" applyFill="1"/>
    <xf numFmtId="2" fontId="0" fillId="10" borderId="0" xfId="0" applyNumberFormat="1" applyFill="1"/>
    <xf numFmtId="2" fontId="12" fillId="0" borderId="0" xfId="0" applyNumberFormat="1" applyFont="1" applyFill="1"/>
    <xf numFmtId="164" fontId="5" fillId="0" borderId="0" xfId="0" applyNumberFormat="1" applyFont="1" applyFill="1"/>
    <xf numFmtId="164" fontId="6" fillId="0" borderId="0" xfId="0" applyNumberFormat="1" applyFont="1" applyFill="1"/>
    <xf numFmtId="2" fontId="6" fillId="0" borderId="0" xfId="0" quotePrefix="1" applyNumberFormat="1" applyFont="1" applyFill="1"/>
    <xf numFmtId="0" fontId="9" fillId="8" borderId="0" xfId="0" applyFont="1" applyFill="1"/>
    <xf numFmtId="0" fontId="14" fillId="6" borderId="0" xfId="0" applyFont="1" applyFill="1"/>
    <xf numFmtId="0" fontId="12" fillId="6" borderId="0" xfId="0" applyFont="1" applyFill="1"/>
    <xf numFmtId="0" fontId="12" fillId="0" borderId="0" xfId="0" applyFont="1" applyFill="1"/>
    <xf numFmtId="0" fontId="12" fillId="8" borderId="0" xfId="0" applyFont="1" applyFill="1"/>
    <xf numFmtId="0" fontId="7" fillId="10" borderId="0" xfId="0" applyFont="1" applyFill="1"/>
    <xf numFmtId="0" fontId="2" fillId="0" borderId="0" xfId="3" applyFill="1"/>
    <xf numFmtId="0" fontId="2" fillId="0" borderId="0" xfId="7" applyFill="1"/>
    <xf numFmtId="9" fontId="0" fillId="0" borderId="0" xfId="11" applyFont="1"/>
    <xf numFmtId="0" fontId="5" fillId="10" borderId="0" xfId="0" applyFont="1" applyFill="1"/>
    <xf numFmtId="2" fontId="5" fillId="10" borderId="0" xfId="0" applyNumberFormat="1" applyFont="1" applyFill="1"/>
    <xf numFmtId="0" fontId="21" fillId="6" borderId="0" xfId="0" applyFont="1" applyFill="1"/>
    <xf numFmtId="0" fontId="0" fillId="11" borderId="0" xfId="0" applyFill="1"/>
    <xf numFmtId="2" fontId="0" fillId="11" borderId="0" xfId="0" applyNumberFormat="1" applyFill="1"/>
    <xf numFmtId="1" fontId="0" fillId="8" borderId="0" xfId="0" applyNumberFormat="1" applyFill="1"/>
    <xf numFmtId="1" fontId="0" fillId="10" borderId="0" xfId="0" applyNumberFormat="1" applyFill="1"/>
    <xf numFmtId="1" fontId="10" fillId="0" borderId="0" xfId="0" applyNumberFormat="1" applyFont="1" applyFill="1"/>
    <xf numFmtId="1" fontId="2" fillId="0" borderId="0" xfId="3" applyNumberFormat="1"/>
    <xf numFmtId="1" fontId="2" fillId="0" borderId="0" xfId="7" applyNumberFormat="1"/>
    <xf numFmtId="0" fontId="21" fillId="8" borderId="0" xfId="0" applyFont="1" applyFill="1"/>
    <xf numFmtId="1" fontId="8" fillId="5" borderId="0" xfId="0" applyNumberFormat="1" applyFont="1" applyFill="1" applyAlignment="1">
      <alignment horizontal="center"/>
    </xf>
    <xf numFmtId="1" fontId="8" fillId="7" borderId="0" xfId="0" applyNumberFormat="1" applyFont="1" applyFill="1" applyAlignment="1">
      <alignment horizontal="center"/>
    </xf>
    <xf numFmtId="0" fontId="22" fillId="4" borderId="0" xfId="0" applyFont="1" applyFill="1"/>
    <xf numFmtId="1" fontId="0" fillId="6" borderId="0" xfId="0" applyNumberFormat="1" applyFill="1"/>
    <xf numFmtId="1" fontId="5" fillId="6" borderId="0" xfId="0" applyNumberFormat="1" applyFont="1" applyFill="1"/>
    <xf numFmtId="1" fontId="0" fillId="11" borderId="0" xfId="0" applyNumberFormat="1" applyFill="1"/>
    <xf numFmtId="1" fontId="0" fillId="0" borderId="0" xfId="0" quotePrefix="1" applyNumberFormat="1"/>
    <xf numFmtId="1" fontId="6" fillId="9" borderId="0" xfId="0" applyNumberFormat="1" applyFont="1" applyFill="1"/>
    <xf numFmtId="1" fontId="6" fillId="0" borderId="0" xfId="0" applyNumberFormat="1" applyFont="1"/>
    <xf numFmtId="1" fontId="5" fillId="10" borderId="0" xfId="0" applyNumberFormat="1" applyFont="1" applyFill="1"/>
    <xf numFmtId="1" fontId="6" fillId="0" borderId="0" xfId="0" quotePrefix="1" applyNumberFormat="1" applyFont="1" applyFill="1"/>
    <xf numFmtId="1" fontId="2" fillId="0" borderId="0" xfId="7" applyNumberFormat="1" applyFill="1"/>
    <xf numFmtId="2" fontId="5" fillId="6" borderId="0" xfId="0" applyNumberFormat="1" applyFont="1" applyFill="1"/>
    <xf numFmtId="2" fontId="0" fillId="8" borderId="0" xfId="0" applyNumberFormat="1" applyFill="1"/>
    <xf numFmtId="2" fontId="10" fillId="0" borderId="0" xfId="0" applyNumberFormat="1" applyFont="1" applyFill="1"/>
    <xf numFmtId="2" fontId="2" fillId="0" borderId="0" xfId="3" applyNumberFormat="1"/>
    <xf numFmtId="2" fontId="2" fillId="0" borderId="0" xfId="7" applyNumberFormat="1"/>
    <xf numFmtId="1" fontId="5" fillId="8" borderId="0" xfId="0" applyNumberFormat="1" applyFont="1" applyFill="1"/>
    <xf numFmtId="1" fontId="5" fillId="8" borderId="0" xfId="10" applyNumberFormat="1" applyFont="1" applyFill="1"/>
    <xf numFmtId="2" fontId="5" fillId="8" borderId="0" xfId="0" applyNumberFormat="1" applyFont="1" applyFill="1"/>
    <xf numFmtId="2" fontId="5" fillId="8" borderId="0" xfId="10" applyNumberFormat="1" applyFont="1" applyFill="1"/>
    <xf numFmtId="0" fontId="6" fillId="7" borderId="0" xfId="0" applyFont="1" applyFill="1"/>
    <xf numFmtId="2" fontId="6" fillId="7" borderId="0" xfId="0" applyNumberFormat="1" applyFont="1" applyFill="1"/>
    <xf numFmtId="164" fontId="6" fillId="10" borderId="0" xfId="0" applyNumberFormat="1" applyFont="1" applyFill="1"/>
    <xf numFmtId="164" fontId="7" fillId="10" borderId="0" xfId="0" applyNumberFormat="1" applyFont="1" applyFill="1"/>
    <xf numFmtId="2" fontId="6" fillId="0" borderId="0" xfId="2" applyNumberFormat="1"/>
    <xf numFmtId="0" fontId="6" fillId="0" borderId="0" xfId="2"/>
    <xf numFmtId="1" fontId="6" fillId="0" borderId="0" xfId="2" applyNumberFormat="1"/>
    <xf numFmtId="0" fontId="5" fillId="7" borderId="0" xfId="0" applyFont="1" applyFill="1"/>
    <xf numFmtId="1" fontId="5" fillId="7" borderId="0" xfId="0" applyNumberFormat="1" applyFont="1" applyFill="1"/>
    <xf numFmtId="2" fontId="5" fillId="7" borderId="0" xfId="0" applyNumberFormat="1" applyFont="1" applyFill="1"/>
    <xf numFmtId="164" fontId="7" fillId="0" borderId="0" xfId="0" applyNumberFormat="1" applyFont="1" applyFill="1"/>
    <xf numFmtId="164" fontId="5" fillId="6" borderId="0" xfId="0" applyNumberFormat="1" applyFont="1" applyFill="1"/>
    <xf numFmtId="164" fontId="0" fillId="10" borderId="0" xfId="0" applyNumberFormat="1" applyFill="1"/>
    <xf numFmtId="164" fontId="0" fillId="0" borderId="0" xfId="0" applyNumberFormat="1" applyFill="1"/>
    <xf numFmtId="164" fontId="6" fillId="0" borderId="0" xfId="0" quotePrefix="1" applyNumberFormat="1" applyFont="1" applyFill="1"/>
    <xf numFmtId="164" fontId="0" fillId="0" borderId="0" xfId="0" applyNumberFormat="1"/>
    <xf numFmtId="0" fontId="39" fillId="8" borderId="0" xfId="0" applyFont="1" applyFill="1"/>
    <xf numFmtId="1" fontId="6" fillId="7" borderId="0" xfId="0" applyNumberFormat="1" applyFont="1" applyFill="1"/>
    <xf numFmtId="164" fontId="5" fillId="10" borderId="0" xfId="0" applyNumberFormat="1" applyFont="1" applyFill="1"/>
    <xf numFmtId="164" fontId="0" fillId="6" borderId="0" xfId="0" applyNumberFormat="1" applyFill="1"/>
    <xf numFmtId="164" fontId="5" fillId="7" borderId="0" xfId="0" applyNumberFormat="1" applyFont="1" applyFill="1"/>
    <xf numFmtId="164" fontId="6" fillId="7" borderId="0" xfId="0" applyNumberFormat="1" applyFont="1" applyFill="1"/>
    <xf numFmtId="164" fontId="5" fillId="0" borderId="0" xfId="0" applyNumberFormat="1" applyFont="1"/>
    <xf numFmtId="0" fontId="5" fillId="8" borderId="0" xfId="10" quotePrefix="1" applyFont="1" applyFill="1"/>
    <xf numFmtId="0" fontId="5" fillId="6" borderId="0" xfId="0" quotePrefix="1" applyFont="1" applyFill="1"/>
    <xf numFmtId="1" fontId="5" fillId="6" borderId="0" xfId="0" quotePrefix="1" applyNumberFormat="1" applyFont="1" applyFill="1"/>
    <xf numFmtId="0" fontId="8" fillId="4" borderId="0" xfId="0" quotePrefix="1" applyFont="1" applyFill="1"/>
    <xf numFmtId="164" fontId="6" fillId="8" borderId="0" xfId="0" applyNumberFormat="1" applyFont="1" applyFill="1"/>
    <xf numFmtId="164" fontId="5" fillId="6" borderId="0" xfId="0" quotePrefix="1" applyNumberFormat="1" applyFont="1" applyFill="1"/>
    <xf numFmtId="164" fontId="0" fillId="8" borderId="0" xfId="0" applyNumberFormat="1" applyFill="1"/>
    <xf numFmtId="164" fontId="10" fillId="0" borderId="0" xfId="0" applyNumberFormat="1" applyFont="1" applyFill="1"/>
    <xf numFmtId="164" fontId="2" fillId="0" borderId="0" xfId="3" applyNumberFormat="1"/>
    <xf numFmtId="164" fontId="2" fillId="0" borderId="0" xfId="7" applyNumberFormat="1"/>
    <xf numFmtId="0" fontId="41" fillId="6" borderId="0" xfId="0" quotePrefix="1" applyFont="1" applyFill="1"/>
    <xf numFmtId="2" fontId="40" fillId="0" borderId="0" xfId="0" quotePrefix="1" applyNumberFormat="1" applyFont="1" applyFill="1"/>
    <xf numFmtId="0" fontId="40" fillId="0" borderId="0" xfId="0" applyFont="1" applyFill="1"/>
    <xf numFmtId="0" fontId="40" fillId="0" borderId="0" xfId="3" applyFont="1"/>
    <xf numFmtId="0" fontId="40" fillId="0" borderId="0" xfId="7" applyFont="1"/>
    <xf numFmtId="0" fontId="40" fillId="0" borderId="0" xfId="0" applyFont="1"/>
    <xf numFmtId="2" fontId="5" fillId="6" borderId="0" xfId="0" quotePrefix="1" applyNumberFormat="1" applyFont="1" applyFill="1"/>
    <xf numFmtId="164" fontId="5" fillId="8" borderId="0" xfId="0" applyNumberFormat="1" applyFont="1" applyFill="1"/>
    <xf numFmtId="164" fontId="6" fillId="9" borderId="0" xfId="0" applyNumberFormat="1" applyFont="1" applyFill="1"/>
    <xf numFmtId="164" fontId="6" fillId="0" borderId="0" xfId="0" applyNumberFormat="1" applyFont="1"/>
    <xf numFmtId="164" fontId="0" fillId="11" borderId="0" xfId="0" applyNumberFormat="1" applyFill="1"/>
    <xf numFmtId="1" fontId="8" fillId="7" borderId="0" xfId="0" applyNumberFormat="1" applyFont="1" applyFill="1"/>
    <xf numFmtId="0" fontId="42" fillId="6" borderId="0" xfId="0" applyFont="1" applyFill="1"/>
    <xf numFmtId="0" fontId="44" fillId="6" borderId="0" xfId="0" applyFont="1" applyFill="1"/>
    <xf numFmtId="0" fontId="45" fillId="6" borderId="0" xfId="0" applyFont="1" applyFill="1"/>
    <xf numFmtId="0" fontId="44" fillId="8" borderId="0" xfId="0" applyFont="1" applyFill="1"/>
    <xf numFmtId="0" fontId="43" fillId="8" borderId="0" xfId="0" applyFont="1" applyFill="1"/>
    <xf numFmtId="0" fontId="43" fillId="6" borderId="0" xfId="0" applyFont="1" applyFill="1"/>
    <xf numFmtId="0" fontId="47" fillId="6" borderId="0" xfId="0" applyFont="1" applyFill="1"/>
    <xf numFmtId="0" fontId="48" fillId="4" borderId="0" xfId="0" applyFont="1" applyFill="1"/>
    <xf numFmtId="0" fontId="49" fillId="6" borderId="0" xfId="0" applyFont="1" applyFill="1"/>
    <xf numFmtId="0" fontId="47" fillId="8" borderId="0" xfId="0" applyFont="1" applyFill="1"/>
    <xf numFmtId="0" fontId="45" fillId="8" borderId="0" xfId="0" applyFont="1" applyFill="1"/>
    <xf numFmtId="0" fontId="47" fillId="0" borderId="0" xfId="0" applyFont="1"/>
    <xf numFmtId="0" fontId="50" fillId="8" borderId="0" xfId="0" applyFont="1" applyFill="1"/>
    <xf numFmtId="0" fontId="15" fillId="8" borderId="0" xfId="0" applyFont="1" applyFill="1"/>
    <xf numFmtId="164" fontId="21" fillId="8" borderId="0" xfId="0" applyNumberFormat="1" applyFont="1" applyFill="1"/>
    <xf numFmtId="1" fontId="46" fillId="10" borderId="0" xfId="0" applyNumberFormat="1" applyFont="1" applyFill="1"/>
    <xf numFmtId="2" fontId="40" fillId="0" borderId="0" xfId="0" applyNumberFormat="1" applyFont="1" applyFill="1"/>
    <xf numFmtId="164" fontId="9" fillId="8" borderId="0" xfId="0" applyNumberFormat="1" applyFont="1" applyFill="1"/>
    <xf numFmtId="1" fontId="6" fillId="8" borderId="0" xfId="0" applyNumberFormat="1" applyFont="1" applyFill="1"/>
    <xf numFmtId="164" fontId="46" fillId="10" borderId="0" xfId="0" applyNumberFormat="1" applyFont="1" applyFill="1"/>
    <xf numFmtId="0" fontId="43" fillId="0" borderId="0" xfId="0" applyFont="1"/>
    <xf numFmtId="0" fontId="51" fillId="8" borderId="0" xfId="0" applyFont="1" applyFill="1"/>
    <xf numFmtId="164" fontId="43" fillId="8" borderId="0" xfId="0" applyNumberFormat="1" applyFont="1" applyFill="1"/>
    <xf numFmtId="2" fontId="46" fillId="10" borderId="0" xfId="0" applyNumberFormat="1" applyFont="1" applyFill="1"/>
    <xf numFmtId="1" fontId="2" fillId="0" borderId="0" xfId="4" applyNumberFormat="1"/>
    <xf numFmtId="164" fontId="43" fillId="6" borderId="0" xfId="0" applyNumberFormat="1" applyFont="1" applyFill="1"/>
    <xf numFmtId="164" fontId="0" fillId="0" borderId="0" xfId="0" quotePrefix="1" applyNumberFormat="1"/>
    <xf numFmtId="164" fontId="2" fillId="0" borderId="0" xfId="4" applyNumberFormat="1"/>
    <xf numFmtId="164" fontId="49" fillId="6" borderId="0" xfId="0" applyNumberFormat="1" applyFont="1" applyFill="1"/>
    <xf numFmtId="164" fontId="12" fillId="6" borderId="0" xfId="0" applyNumberFormat="1" applyFont="1" applyFill="1"/>
    <xf numFmtId="0" fontId="49" fillId="8" borderId="0" xfId="0" applyFont="1" applyFill="1"/>
    <xf numFmtId="0" fontId="52" fillId="8" borderId="0" xfId="0" applyFont="1" applyFill="1"/>
    <xf numFmtId="0" fontId="49" fillId="0" borderId="0" xfId="0" applyFont="1"/>
    <xf numFmtId="0" fontId="53" fillId="8" borderId="0" xfId="0" applyFont="1" applyFill="1"/>
    <xf numFmtId="0" fontId="54" fillId="8" borderId="0" xfId="0" applyFont="1" applyFill="1"/>
    <xf numFmtId="0" fontId="53" fillId="0" borderId="0" xfId="0" applyFont="1"/>
    <xf numFmtId="0" fontId="55" fillId="8" borderId="0" xfId="0" applyFont="1" applyFill="1"/>
    <xf numFmtId="0" fontId="55" fillId="0" borderId="0" xfId="0" applyFont="1"/>
    <xf numFmtId="164" fontId="55" fillId="8" borderId="0" xfId="0" applyNumberFormat="1" applyFont="1" applyFill="1"/>
    <xf numFmtId="0" fontId="56" fillId="8" borderId="0" xfId="0" applyFont="1" applyFill="1"/>
    <xf numFmtId="0" fontId="54" fillId="0" borderId="0" xfId="0" applyFont="1"/>
    <xf numFmtId="164" fontId="52" fillId="8" borderId="0" xfId="0" applyNumberFormat="1" applyFont="1" applyFill="1"/>
    <xf numFmtId="164" fontId="54" fillId="8" borderId="0" xfId="0" applyNumberFormat="1" applyFont="1" applyFill="1"/>
    <xf numFmtId="2" fontId="56" fillId="0" borderId="0" xfId="0" applyNumberFormat="1" applyFont="1" applyFill="1"/>
    <xf numFmtId="0" fontId="49" fillId="0" borderId="0" xfId="0" applyFont="1" applyFill="1"/>
    <xf numFmtId="0" fontId="43" fillId="0" borderId="0" xfId="0" applyFont="1" applyFill="1"/>
    <xf numFmtId="1" fontId="55" fillId="8" borderId="0" xfId="0" applyNumberFormat="1" applyFont="1" applyFill="1"/>
    <xf numFmtId="1" fontId="49" fillId="8" borderId="0" xfId="0" applyNumberFormat="1" applyFont="1" applyFill="1"/>
    <xf numFmtId="164" fontId="56" fillId="8" borderId="0" xfId="0" applyNumberFormat="1" applyFont="1" applyFill="1"/>
    <xf numFmtId="164" fontId="2" fillId="0" borderId="0" xfId="7" applyNumberFormat="1" applyFill="1"/>
    <xf numFmtId="1" fontId="45" fillId="8" borderId="0" xfId="0" applyNumberFormat="1" applyFont="1" applyFill="1"/>
    <xf numFmtId="0" fontId="45" fillId="0" borderId="0" xfId="0" applyFont="1"/>
    <xf numFmtId="2" fontId="54" fillId="0" borderId="0" xfId="0" applyNumberFormat="1" applyFont="1" applyFill="1"/>
    <xf numFmtId="0" fontId="53" fillId="0" borderId="0" xfId="0" applyFont="1" applyFill="1"/>
    <xf numFmtId="164" fontId="45" fillId="8" borderId="0" xfId="0" applyNumberFormat="1" applyFont="1" applyFill="1"/>
    <xf numFmtId="164" fontId="12" fillId="8" borderId="0" xfId="0" applyNumberFormat="1" applyFont="1" applyFill="1"/>
    <xf numFmtId="164" fontId="5" fillId="8" borderId="0" xfId="10" applyNumberFormat="1" applyFont="1" applyFill="1"/>
    <xf numFmtId="1" fontId="12" fillId="8" borderId="0" xfId="0" applyNumberFormat="1" applyFont="1" applyFill="1"/>
    <xf numFmtId="0" fontId="46" fillId="0" borderId="0" xfId="0" applyFont="1" applyFill="1"/>
    <xf numFmtId="2" fontId="49" fillId="0" borderId="0" xfId="0" applyNumberFormat="1" applyFont="1" applyFill="1"/>
    <xf numFmtId="164" fontId="49" fillId="8" borderId="0" xfId="0" applyNumberFormat="1" applyFont="1" applyFill="1"/>
    <xf numFmtId="0" fontId="45" fillId="0" borderId="0" xfId="0" applyFont="1" applyFill="1"/>
    <xf numFmtId="2" fontId="45" fillId="0" borderId="0" xfId="0" applyNumberFormat="1" applyFont="1" applyFill="1"/>
    <xf numFmtId="1" fontId="9" fillId="8" borderId="0" xfId="0" applyNumberFormat="1" applyFont="1" applyFill="1"/>
    <xf numFmtId="1" fontId="14" fillId="4" borderId="0" xfId="2" applyNumberFormat="1" applyFont="1" applyFill="1"/>
    <xf numFmtId="164" fontId="6" fillId="4" borderId="0" xfId="2" applyNumberFormat="1" applyFill="1"/>
    <xf numFmtId="164" fontId="15" fillId="4" borderId="0" xfId="2" applyNumberFormat="1" applyFont="1" applyFill="1"/>
    <xf numFmtId="164" fontId="6" fillId="0" borderId="0" xfId="2" applyNumberFormat="1"/>
    <xf numFmtId="2" fontId="8" fillId="43" borderId="0" xfId="0" applyNumberFormat="1" applyFont="1" applyFill="1" applyAlignment="1">
      <alignment horizontal="center"/>
    </xf>
    <xf numFmtId="164" fontId="51" fillId="8" borderId="0" xfId="0" applyNumberFormat="1" applyFont="1" applyFill="1"/>
    <xf numFmtId="1" fontId="51" fillId="8" borderId="0" xfId="0" applyNumberFormat="1" applyFont="1" applyFill="1"/>
    <xf numFmtId="0" fontId="51" fillId="0" borderId="0" xfId="0" applyFont="1"/>
    <xf numFmtId="164" fontId="50" fillId="8" borderId="0" xfId="0" applyNumberFormat="1" applyFont="1" applyFill="1"/>
    <xf numFmtId="0" fontId="50" fillId="0" borderId="0" xfId="0" applyFont="1"/>
    <xf numFmtId="1" fontId="49" fillId="6" borderId="0" xfId="0" applyNumberFormat="1" applyFont="1" applyFill="1"/>
    <xf numFmtId="0" fontId="51" fillId="0" borderId="0" xfId="0" applyFont="1" applyFill="1"/>
    <xf numFmtId="164" fontId="12" fillId="8" borderId="0" xfId="0" quotePrefix="1" applyNumberFormat="1" applyFont="1" applyFill="1"/>
    <xf numFmtId="1" fontId="12" fillId="8" borderId="0" xfId="0" quotePrefix="1" applyNumberFormat="1" applyFont="1" applyFill="1"/>
    <xf numFmtId="2" fontId="55" fillId="0" borderId="0" xfId="0" applyNumberFormat="1" applyFont="1"/>
    <xf numFmtId="164" fontId="55" fillId="0" borderId="0" xfId="0" applyNumberFormat="1" applyFont="1"/>
    <xf numFmtId="1" fontId="43" fillId="8" borderId="0" xfId="0" applyNumberFormat="1" applyFont="1" applyFill="1"/>
    <xf numFmtId="0" fontId="39" fillId="0" borderId="0" xfId="0" applyFont="1" applyFill="1"/>
    <xf numFmtId="0" fontId="39" fillId="0" borderId="0" xfId="0" applyFont="1"/>
    <xf numFmtId="2" fontId="51" fillId="0" borderId="0" xfId="0" applyNumberFormat="1" applyFont="1" applyFill="1"/>
    <xf numFmtId="2" fontId="43" fillId="0" borderId="0" xfId="0" applyNumberFormat="1" applyFont="1" applyFill="1"/>
    <xf numFmtId="164" fontId="5" fillId="8" borderId="0" xfId="10" quotePrefix="1" applyNumberFormat="1" applyFont="1" applyFill="1"/>
    <xf numFmtId="1" fontId="5" fillId="4" borderId="0" xfId="2" applyNumberFormat="1" applyFont="1" applyFill="1"/>
    <xf numFmtId="2" fontId="5" fillId="4" borderId="0" xfId="2" applyNumberFormat="1" applyFont="1" applyFill="1"/>
    <xf numFmtId="0" fontId="45" fillId="8" borderId="0" xfId="0" applyFont="1" applyFill="1" applyAlignment="1"/>
    <xf numFmtId="0" fontId="55" fillId="6" borderId="0" xfId="0" applyFont="1" applyFill="1"/>
    <xf numFmtId="164" fontId="55" fillId="6" borderId="0" xfId="0" applyNumberFormat="1" applyFont="1" applyFill="1"/>
    <xf numFmtId="1" fontId="55" fillId="6" borderId="0" xfId="0" applyNumberFormat="1" applyFont="1" applyFill="1"/>
    <xf numFmtId="0" fontId="55" fillId="0" borderId="0" xfId="0" applyFont="1" applyFill="1"/>
    <xf numFmtId="1" fontId="45" fillId="6" borderId="0" xfId="0" applyNumberFormat="1" applyFont="1" applyFill="1"/>
    <xf numFmtId="164" fontId="55" fillId="0" borderId="0" xfId="0" applyNumberFormat="1" applyFont="1" applyFill="1"/>
    <xf numFmtId="2" fontId="55" fillId="0" borderId="0" xfId="0" applyNumberFormat="1" applyFont="1" applyFill="1"/>
    <xf numFmtId="0" fontId="45" fillId="4" borderId="0" xfId="2" applyFont="1" applyFill="1"/>
    <xf numFmtId="1" fontId="48" fillId="0" borderId="0" xfId="0" applyNumberFormat="1" applyFont="1" applyFill="1"/>
    <xf numFmtId="1" fontId="0" fillId="4" borderId="0" xfId="0" applyNumberFormat="1" applyFill="1"/>
    <xf numFmtId="1" fontId="8" fillId="4" borderId="0" xfId="0" applyNumberFormat="1" applyFont="1" applyFill="1"/>
    <xf numFmtId="1" fontId="8" fillId="4" borderId="0" xfId="0" applyNumberFormat="1" applyFont="1" applyFill="1" applyAlignment="1">
      <alignment horizontal="center"/>
    </xf>
    <xf numFmtId="1" fontId="16" fillId="0" borderId="0" xfId="6" applyNumberFormat="1"/>
    <xf numFmtId="1" fontId="19" fillId="0" borderId="0" xfId="8" applyNumberFormat="1"/>
    <xf numFmtId="1" fontId="56" fillId="0" borderId="0" xfId="0" applyNumberFormat="1" applyFont="1" applyFill="1"/>
    <xf numFmtId="0" fontId="0" fillId="44" borderId="0" xfId="0" applyFill="1"/>
    <xf numFmtId="1" fontId="0" fillId="44" borderId="0" xfId="0" applyNumberFormat="1" applyFill="1"/>
    <xf numFmtId="164" fontId="0" fillId="44" borderId="0" xfId="0" applyNumberFormat="1" applyFill="1"/>
    <xf numFmtId="2" fontId="0" fillId="44" borderId="0" xfId="0" applyNumberFormat="1" applyFill="1"/>
    <xf numFmtId="164" fontId="6" fillId="6" borderId="0" xfId="0" applyNumberFormat="1" applyFont="1" applyFill="1"/>
    <xf numFmtId="164" fontId="8" fillId="7" borderId="0" xfId="0" applyNumberFormat="1" applyFont="1" applyFill="1" applyAlignment="1">
      <alignment horizontal="center"/>
    </xf>
    <xf numFmtId="0" fontId="2" fillId="0" borderId="0" xfId="13"/>
    <xf numFmtId="164" fontId="8" fillId="43" borderId="0" xfId="0" applyNumberFormat="1" applyFont="1" applyFill="1" applyAlignment="1">
      <alignment horizontal="center"/>
    </xf>
    <xf numFmtId="164" fontId="42" fillId="6" borderId="0" xfId="0" applyNumberFormat="1" applyFont="1" applyFill="1"/>
    <xf numFmtId="164" fontId="14" fillId="6" borderId="0" xfId="0" applyNumberFormat="1" applyFont="1" applyFill="1"/>
    <xf numFmtId="2" fontId="8" fillId="7" borderId="0" xfId="0" applyNumberFormat="1" applyFont="1" applyFill="1" applyAlignment="1">
      <alignment horizontal="center"/>
    </xf>
    <xf numFmtId="1" fontId="8" fillId="43" borderId="0" xfId="0" applyNumberFormat="1" applyFont="1" applyFill="1" applyAlignment="1">
      <alignment horizontal="center"/>
    </xf>
    <xf numFmtId="164" fontId="48" fillId="4" borderId="0" xfId="0" applyNumberFormat="1" applyFont="1" applyFill="1"/>
    <xf numFmtId="164" fontId="0" fillId="4" borderId="0" xfId="0" applyNumberFormat="1" applyFill="1"/>
    <xf numFmtId="164" fontId="8" fillId="4" borderId="0" xfId="0" applyNumberFormat="1" applyFont="1" applyFill="1"/>
    <xf numFmtId="164" fontId="8" fillId="2" borderId="0" xfId="0" applyNumberFormat="1" applyFont="1" applyFill="1" applyAlignment="1">
      <alignment horizontal="center"/>
    </xf>
    <xf numFmtId="164" fontId="16" fillId="0" borderId="0" xfId="6" applyNumberFormat="1"/>
    <xf numFmtId="164" fontId="19" fillId="0" borderId="0" xfId="8" applyNumberFormat="1"/>
    <xf numFmtId="164" fontId="2" fillId="0" borderId="0" xfId="3" applyNumberFormat="1" applyFill="1"/>
    <xf numFmtId="0" fontId="5" fillId="8" borderId="0" xfId="0" applyFont="1" applyFill="1" applyAlignment="1">
      <alignment horizontal="center"/>
    </xf>
    <xf numFmtId="1" fontId="5" fillId="6" borderId="0" xfId="0" quotePrefix="1" applyNumberFormat="1" applyFont="1" applyFill="1" applyAlignment="1">
      <alignment horizontal="center"/>
    </xf>
    <xf numFmtId="1" fontId="5" fillId="45" borderId="0" xfId="0" applyNumberFormat="1" applyFont="1" applyFill="1"/>
    <xf numFmtId="1" fontId="46" fillId="45" borderId="0" xfId="0" applyNumberFormat="1" applyFont="1" applyFill="1"/>
    <xf numFmtId="164" fontId="48" fillId="4" borderId="0" xfId="0" applyNumberFormat="1" applyFont="1" applyFill="1" applyAlignment="1"/>
    <xf numFmtId="164" fontId="14" fillId="4" borderId="0" xfId="0" applyNumberFormat="1" applyFont="1" applyFill="1"/>
    <xf numFmtId="164" fontId="8" fillId="5" borderId="0" xfId="0" applyNumberFormat="1" applyFont="1" applyFill="1" applyAlignment="1">
      <alignment horizontal="center"/>
    </xf>
    <xf numFmtId="0" fontId="14" fillId="0" borderId="0" xfId="0" applyFont="1"/>
    <xf numFmtId="1" fontId="50" fillId="8" borderId="0" xfId="0" applyNumberFormat="1" applyFont="1" applyFill="1"/>
    <xf numFmtId="0" fontId="22" fillId="8" borderId="0" xfId="0" applyFont="1" applyFill="1"/>
    <xf numFmtId="0" fontId="40" fillId="8" borderId="0" xfId="0" applyFont="1" applyFill="1"/>
    <xf numFmtId="0" fontId="8" fillId="8" borderId="0" xfId="0" applyFont="1" applyFill="1"/>
    <xf numFmtId="0" fontId="8" fillId="10" borderId="0" xfId="0" applyFont="1" applyFill="1"/>
    <xf numFmtId="0" fontId="22" fillId="0" borderId="0" xfId="0" applyFont="1"/>
    <xf numFmtId="9" fontId="22" fillId="0" borderId="0" xfId="11" applyFont="1"/>
    <xf numFmtId="0" fontId="22" fillId="0" borderId="0" xfId="3" applyFont="1"/>
    <xf numFmtId="0" fontId="22" fillId="0" borderId="0" xfId="7" applyFont="1"/>
    <xf numFmtId="1" fontId="54" fillId="0" borderId="0" xfId="0" applyNumberFormat="1" applyFont="1"/>
    <xf numFmtId="1" fontId="7" fillId="10" borderId="0" xfId="0" applyNumberFormat="1" applyFont="1" applyFill="1"/>
    <xf numFmtId="0" fontId="5" fillId="0" borderId="0" xfId="2" applyFont="1"/>
    <xf numFmtId="0" fontId="6" fillId="6" borderId="0" xfId="0" applyFont="1" applyFill="1"/>
    <xf numFmtId="0" fontId="5" fillId="11" borderId="0" xfId="0" applyFont="1" applyFill="1"/>
    <xf numFmtId="2" fontId="5" fillId="11" borderId="0" xfId="0" applyNumberFormat="1" applyFont="1" applyFill="1"/>
    <xf numFmtId="0" fontId="0" fillId="46" borderId="0" xfId="0" applyFill="1"/>
    <xf numFmtId="1" fontId="0" fillId="46" borderId="0" xfId="0" applyNumberFormat="1" applyFill="1"/>
    <xf numFmtId="164" fontId="0" fillId="46" borderId="0" xfId="0" applyNumberFormat="1" applyFill="1"/>
    <xf numFmtId="2" fontId="0" fillId="46" borderId="0" xfId="0" applyNumberFormat="1" applyFill="1"/>
    <xf numFmtId="1" fontId="43" fillId="0" borderId="0" xfId="0" applyNumberFormat="1" applyFont="1" applyFill="1"/>
    <xf numFmtId="1" fontId="8" fillId="47" borderId="0" xfId="0" applyNumberFormat="1" applyFont="1" applyFill="1" applyAlignment="1">
      <alignment horizontal="center"/>
    </xf>
    <xf numFmtId="3" fontId="8" fillId="5" borderId="0" xfId="0" applyNumberFormat="1" applyFont="1" applyFill="1"/>
    <xf numFmtId="0" fontId="6" fillId="0" borderId="0" xfId="0" applyFont="1" applyAlignment="1">
      <alignment horizontal="center"/>
    </xf>
    <xf numFmtId="2" fontId="6" fillId="0" borderId="0" xfId="0" applyNumberFormat="1" applyFont="1"/>
    <xf numFmtId="3" fontId="8" fillId="2" borderId="0" xfId="0" applyNumberFormat="1" applyFont="1" applyFill="1" applyAlignment="1">
      <alignment horizontal="center"/>
    </xf>
    <xf numFmtId="3" fontId="0" fillId="0" borderId="0" xfId="0" applyNumberFormat="1"/>
    <xf numFmtId="3" fontId="5" fillId="0" borderId="0" xfId="0" applyNumberFormat="1" applyFont="1"/>
    <xf numFmtId="1" fontId="5" fillId="0" borderId="0" xfId="0" applyNumberFormat="1" applyFont="1"/>
    <xf numFmtId="3" fontId="5" fillId="10" borderId="0" xfId="0" applyNumberFormat="1" applyFont="1" applyFill="1"/>
    <xf numFmtId="1" fontId="5" fillId="47" borderId="0" xfId="0" applyNumberFormat="1" applyFont="1" applyFill="1" applyAlignment="1">
      <alignment horizontal="center"/>
    </xf>
    <xf numFmtId="2" fontId="5" fillId="0" borderId="0" xfId="0" applyNumberFormat="1" applyFont="1"/>
    <xf numFmtId="0" fontId="7" fillId="0" borderId="0" xfId="0" applyFont="1"/>
    <xf numFmtId="1" fontId="6" fillId="0" borderId="0" xfId="0" quotePrefix="1" applyNumberFormat="1" applyFont="1"/>
    <xf numFmtId="0" fontId="2" fillId="0" borderId="0" xfId="0" applyFont="1"/>
    <xf numFmtId="9" fontId="0" fillId="0" borderId="0" xfId="15" applyFont="1"/>
    <xf numFmtId="0" fontId="0" fillId="48" borderId="0" xfId="0" applyFill="1"/>
    <xf numFmtId="0" fontId="5" fillId="48" borderId="0" xfId="0" applyFont="1" applyFill="1"/>
    <xf numFmtId="1" fontId="43" fillId="0" borderId="0" xfId="0" applyNumberFormat="1" applyFont="1"/>
    <xf numFmtId="0" fontId="0" fillId="0" borderId="0" xfId="0" applyAlignment="1">
      <alignment horizontal="right"/>
    </xf>
    <xf numFmtId="3" fontId="0" fillId="6" borderId="0" xfId="0" applyNumberFormat="1" applyFill="1"/>
    <xf numFmtId="3" fontId="48" fillId="4" borderId="0" xfId="0" applyNumberFormat="1" applyFont="1" applyFill="1"/>
    <xf numFmtId="3" fontId="9" fillId="4" borderId="0" xfId="0" applyNumberFormat="1" applyFont="1" applyFill="1"/>
    <xf numFmtId="3" fontId="8" fillId="4" borderId="0" xfId="0" quotePrefix="1" applyNumberFormat="1" applyFont="1" applyFill="1"/>
    <xf numFmtId="3" fontId="8" fillId="4" borderId="0" xfId="0" applyNumberFormat="1" applyFont="1" applyFill="1"/>
    <xf numFmtId="3" fontId="8" fillId="7" borderId="0" xfId="0" applyNumberFormat="1" applyFont="1" applyFill="1"/>
    <xf numFmtId="3" fontId="0" fillId="4" borderId="0" xfId="0" applyNumberFormat="1" applyFill="1"/>
    <xf numFmtId="3" fontId="16" fillId="0" borderId="0" xfId="6" applyNumberFormat="1"/>
    <xf numFmtId="3" fontId="19" fillId="0" borderId="0" xfId="8" applyNumberFormat="1"/>
    <xf numFmtId="3" fontId="49" fillId="6" borderId="0" xfId="0" applyNumberFormat="1" applyFont="1" applyFill="1"/>
    <xf numFmtId="3" fontId="5" fillId="6" borderId="0" xfId="0" applyNumberFormat="1" applyFont="1" applyFill="1"/>
    <xf numFmtId="3" fontId="5" fillId="0" borderId="0" xfId="0" applyNumberFormat="1" applyFont="1" applyFill="1"/>
    <xf numFmtId="3" fontId="5" fillId="7" borderId="0" xfId="0" applyNumberFormat="1" applyFont="1" applyFill="1"/>
    <xf numFmtId="3" fontId="6" fillId="0" borderId="0" xfId="0" applyNumberFormat="1" applyFont="1" applyFill="1"/>
    <xf numFmtId="3" fontId="6" fillId="7" borderId="0" xfId="0" applyNumberFormat="1" applyFont="1" applyFill="1"/>
    <xf numFmtId="3" fontId="0" fillId="8" borderId="0" xfId="0" applyNumberFormat="1" applyFill="1"/>
    <xf numFmtId="3" fontId="39" fillId="8" borderId="0" xfId="0" applyNumberFormat="1" applyFont="1" applyFill="1"/>
    <xf numFmtId="3" fontId="21" fillId="8" borderId="0" xfId="0" applyNumberFormat="1" applyFont="1" applyFill="1"/>
    <xf numFmtId="3" fontId="12" fillId="8" borderId="0" xfId="0" applyNumberFormat="1" applyFont="1" applyFill="1"/>
    <xf numFmtId="3" fontId="6" fillId="9" borderId="0" xfId="0" applyNumberFormat="1" applyFont="1" applyFill="1"/>
    <xf numFmtId="3" fontId="5" fillId="6" borderId="0" xfId="0" quotePrefix="1" applyNumberFormat="1" applyFont="1" applyFill="1"/>
    <xf numFmtId="3" fontId="55" fillId="8" borderId="0" xfId="0" applyNumberFormat="1" applyFont="1" applyFill="1"/>
    <xf numFmtId="3" fontId="43" fillId="8" borderId="0" xfId="0" applyNumberFormat="1" applyFont="1" applyFill="1"/>
    <xf numFmtId="3" fontId="5" fillId="8" borderId="0" xfId="0" applyNumberFormat="1" applyFont="1" applyFill="1"/>
    <xf numFmtId="3" fontId="0" fillId="10" borderId="0" xfId="0" applyNumberFormat="1" applyFill="1"/>
    <xf numFmtId="3" fontId="2" fillId="0" borderId="0" xfId="3" applyNumberFormat="1"/>
    <xf numFmtId="3" fontId="2" fillId="0" borderId="0" xfId="7" applyNumberFormat="1"/>
    <xf numFmtId="3" fontId="10" fillId="0" borderId="0" xfId="0" applyNumberFormat="1" applyFont="1" applyFill="1"/>
    <xf numFmtId="3" fontId="47" fillId="0" borderId="0" xfId="0" applyNumberFormat="1" applyFont="1"/>
    <xf numFmtId="3" fontId="6" fillId="8" borderId="0" xfId="0" applyNumberFormat="1" applyFont="1" applyFill="1"/>
    <xf numFmtId="3" fontId="0" fillId="0" borderId="0" xfId="0" applyNumberFormat="1" applyFill="1"/>
    <xf numFmtId="3" fontId="50" fillId="8" borderId="0" xfId="0" applyNumberFormat="1" applyFont="1" applyFill="1"/>
    <xf numFmtId="3" fontId="43" fillId="0" borderId="0" xfId="0" applyNumberFormat="1" applyFont="1"/>
    <xf numFmtId="3" fontId="5" fillId="8" borderId="0" xfId="10" applyNumberFormat="1" applyFont="1" applyFill="1"/>
    <xf numFmtId="3" fontId="6" fillId="0" borderId="0" xfId="0" applyNumberFormat="1" applyFont="1"/>
    <xf numFmtId="3" fontId="0" fillId="48" borderId="0" xfId="0" applyNumberFormat="1" applyFill="1"/>
    <xf numFmtId="3" fontId="5" fillId="48" borderId="0" xfId="0" applyNumberFormat="1" applyFont="1" applyFill="1"/>
    <xf numFmtId="166" fontId="54" fillId="0" borderId="0" xfId="0" applyNumberFormat="1" applyFont="1" applyFill="1" applyAlignment="1"/>
    <xf numFmtId="166" fontId="57" fillId="0" borderId="0" xfId="0" applyNumberFormat="1" applyFont="1" applyAlignment="1"/>
    <xf numFmtId="3" fontId="43" fillId="0" borderId="0" xfId="0" applyNumberFormat="1" applyFont="1" applyFill="1" applyAlignment="1"/>
    <xf numFmtId="3" fontId="49" fillId="0" borderId="0" xfId="0" applyNumberFormat="1" applyFont="1" applyAlignment="1"/>
    <xf numFmtId="0" fontId="47" fillId="0" borderId="0" xfId="0" applyFont="1" applyFill="1" applyAlignment="1"/>
    <xf numFmtId="0" fontId="0" fillId="0" borderId="0" xfId="0" applyAlignment="1"/>
    <xf numFmtId="3" fontId="14" fillId="0" borderId="0" xfId="0" applyNumberFormat="1" applyFont="1" applyFill="1" applyAlignment="1"/>
    <xf numFmtId="3" fontId="58" fillId="0" borderId="0" xfId="0" applyNumberFormat="1" applyFont="1" applyAlignment="1"/>
    <xf numFmtId="0" fontId="45" fillId="6" borderId="0" xfId="0" applyFont="1" applyFill="1" applyAlignment="1"/>
    <xf numFmtId="3" fontId="14" fillId="0" borderId="0" xfId="0" applyNumberFormat="1" applyFont="1" applyAlignment="1"/>
    <xf numFmtId="0" fontId="5" fillId="8" borderId="0" xfId="0" applyFont="1" applyFill="1" applyAlignment="1"/>
    <xf numFmtId="0" fontId="5" fillId="0" borderId="0" xfId="0" applyFont="1" applyAlignment="1"/>
    <xf numFmtId="3" fontId="43" fillId="0" borderId="0" xfId="0" applyNumberFormat="1" applyFont="1" applyAlignment="1"/>
    <xf numFmtId="3" fontId="47" fillId="0" borderId="0" xfId="0" applyNumberFormat="1" applyFont="1" applyAlignment="1"/>
    <xf numFmtId="3" fontId="50" fillId="0" borderId="0" xfId="0" applyNumberFormat="1" applyFont="1" applyAlignment="1"/>
    <xf numFmtId="1" fontId="47" fillId="0" borderId="0" xfId="0" applyNumberFormat="1" applyFont="1" applyAlignment="1"/>
    <xf numFmtId="0" fontId="50" fillId="0" borderId="0" xfId="0" applyFont="1" applyAlignment="1"/>
    <xf numFmtId="0" fontId="47" fillId="0" borderId="0" xfId="0" applyFont="1" applyAlignment="1"/>
    <xf numFmtId="3" fontId="0" fillId="0" borderId="0" xfId="0" applyNumberFormat="1" applyAlignment="1"/>
    <xf numFmtId="3" fontId="54" fillId="0" borderId="0" xfId="0" applyNumberFormat="1" applyFont="1" applyAlignment="1"/>
    <xf numFmtId="3" fontId="51" fillId="0" borderId="0" xfId="0" applyNumberFormat="1" applyFont="1" applyAlignment="1"/>
    <xf numFmtId="0" fontId="43" fillId="0" borderId="0" xfId="0" applyFont="1" applyFill="1" applyAlignment="1"/>
    <xf numFmtId="3" fontId="39" fillId="0" borderId="0" xfId="0" applyNumberFormat="1" applyFont="1" applyAlignment="1"/>
    <xf numFmtId="3" fontId="15" fillId="0" borderId="0" xfId="2" applyNumberFormat="1" applyFont="1" applyFill="1" applyAlignment="1"/>
    <xf numFmtId="3" fontId="0" fillId="0" borderId="0" xfId="0" applyNumberFormat="1" applyFill="1" applyAlignment="1"/>
  </cellXfs>
  <cellStyles count="58">
    <cellStyle name="20 % – uthevingsfarge 1" xfId="33" builtinId="30" customBuiltin="1"/>
    <cellStyle name="20 % – uthevingsfarge 2" xfId="37" builtinId="34" customBuiltin="1"/>
    <cellStyle name="20 % – uthevingsfarge 3" xfId="41" builtinId="38" customBuiltin="1"/>
    <cellStyle name="20 % – uthevingsfarge 4" xfId="45" builtinId="42" customBuiltin="1"/>
    <cellStyle name="20 % – uthevingsfarge 5" xfId="49" builtinId="46" customBuiltin="1"/>
    <cellStyle name="20 % – uthevingsfarge 6" xfId="53" builtinId="50" customBuiltin="1"/>
    <cellStyle name="40 % – uthevingsfarge 1" xfId="34" builtinId="31" customBuiltin="1"/>
    <cellStyle name="40 % – uthevingsfarge 2" xfId="38" builtinId="35" customBuiltin="1"/>
    <cellStyle name="40 % – uthevingsfarge 3" xfId="42" builtinId="39" customBuiltin="1"/>
    <cellStyle name="40 % – uthevingsfarge 4" xfId="46" builtinId="43" customBuiltin="1"/>
    <cellStyle name="40 % – uthevingsfarge 5" xfId="50" builtinId="47" customBuiltin="1"/>
    <cellStyle name="40 % – uthevingsfarge 6" xfId="54" builtinId="51" customBuiltin="1"/>
    <cellStyle name="60 % – uthevingsfarge 1" xfId="35" builtinId="32" customBuiltin="1"/>
    <cellStyle name="60 % – uthevingsfarge 2" xfId="39" builtinId="36" customBuiltin="1"/>
    <cellStyle name="60 % – uthevingsfarge 3" xfId="43" builtinId="40" customBuiltin="1"/>
    <cellStyle name="60 % – uthevingsfarge 4" xfId="47" builtinId="44" customBuiltin="1"/>
    <cellStyle name="60 % – uthevingsfarge 5" xfId="51" builtinId="48" customBuiltin="1"/>
    <cellStyle name="60 % – uthevingsfarge 6" xfId="55" builtinId="52" customBuiltin="1"/>
    <cellStyle name="Beregning" xfId="26" builtinId="22" customBuiltin="1"/>
    <cellStyle name="Dårlig" xfId="22" builtinId="27" customBuiltin="1"/>
    <cellStyle name="Forklarende tekst" xfId="30" builtinId="53" customBuiltin="1"/>
    <cellStyle name="God" xfId="21" builtinId="26" customBuiltin="1"/>
    <cellStyle name="Inndata" xfId="24" builtinId="20" customBuiltin="1"/>
    <cellStyle name="Koblet celle" xfId="27" builtinId="24" customBuiltin="1"/>
    <cellStyle name="Kontrollcelle" xfId="28" builtinId="23" customBuiltin="1"/>
    <cellStyle name="Merknad 2" xfId="57" xr:uid="{00000000-0005-0000-0000-000019000000}"/>
    <cellStyle name="Normal" xfId="0" builtinId="0"/>
    <cellStyle name="Normal 2" xfId="1" xr:uid="{00000000-0005-0000-0000-00001B000000}"/>
    <cellStyle name="Normal 2 2" xfId="12" xr:uid="{00000000-0005-0000-0000-00001C000000}"/>
    <cellStyle name="Normal 3" xfId="2" xr:uid="{00000000-0005-0000-0000-00001D000000}"/>
    <cellStyle name="Normal 4" xfId="3" xr:uid="{00000000-0005-0000-0000-00001E000000}"/>
    <cellStyle name="Normal 5" xfId="6" xr:uid="{00000000-0005-0000-0000-00001F000000}"/>
    <cellStyle name="Normal 5 2" xfId="13" xr:uid="{00000000-0005-0000-0000-000020000000}"/>
    <cellStyle name="Normal 6" xfId="9" xr:uid="{00000000-0005-0000-0000-000021000000}"/>
    <cellStyle name="Normal 6 2" xfId="14" xr:uid="{00000000-0005-0000-0000-000022000000}"/>
    <cellStyle name="Normal 7" xfId="56" xr:uid="{00000000-0005-0000-0000-000023000000}"/>
    <cellStyle name="Normal_Ark1_1" xfId="10" xr:uid="{00000000-0005-0000-0000-000024000000}"/>
    <cellStyle name="Normal_Organisasjon" xfId="7" xr:uid="{00000000-0005-0000-0000-000025000000}"/>
    <cellStyle name="Normal_Per uke" xfId="4" xr:uid="{00000000-0005-0000-0000-000026000000}"/>
    <cellStyle name="Normal_Per år_1" xfId="8" xr:uid="{00000000-0005-0000-0000-000027000000}"/>
    <cellStyle name="Nøytral" xfId="23" builtinId="28" customBuiltin="1"/>
    <cellStyle name="Overskrift 1" xfId="17" builtinId="16" customBuiltin="1"/>
    <cellStyle name="Overskrift 2" xfId="18" builtinId="17" customBuiltin="1"/>
    <cellStyle name="Overskrift 3" xfId="19" builtinId="18" customBuiltin="1"/>
    <cellStyle name="Overskrift 4" xfId="20" builtinId="19" customBuiltin="1"/>
    <cellStyle name="Prosent" xfId="11" builtinId="5"/>
    <cellStyle name="Prosent 2" xfId="15" xr:uid="{00000000-0005-0000-0000-00002E000000}"/>
    <cellStyle name="Tittel" xfId="16" builtinId="15" customBuiltin="1"/>
    <cellStyle name="Totalt" xfId="31" builtinId="25" customBuiltin="1"/>
    <cellStyle name="Udefinert" xfId="5" xr:uid="{00000000-0005-0000-0000-000031000000}"/>
    <cellStyle name="Utdata" xfId="25" builtinId="21" customBuiltin="1"/>
    <cellStyle name="Uthevingsfarge1" xfId="32" builtinId="29" customBuiltin="1"/>
    <cellStyle name="Uthevingsfarge2" xfId="36" builtinId="33" customBuiltin="1"/>
    <cellStyle name="Uthevingsfarge3" xfId="40" builtinId="37" customBuiltin="1"/>
    <cellStyle name="Uthevingsfarge4" xfId="44" builtinId="41" customBuiltin="1"/>
    <cellStyle name="Uthevingsfarge5" xfId="48" builtinId="45" customBuiltin="1"/>
    <cellStyle name="Uthevingsfarge6" xfId="52" builtinId="49" customBuiltin="1"/>
    <cellStyle name="Varseltekst" xfId="29" builtinId="11" customBuiltin="1"/>
  </cellStyles>
  <dxfs count="197">
    <dxf>
      <font>
        <color auto="1"/>
      </font>
      <fill>
        <patternFill>
          <bgColor theme="9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indexed="13"/>
        </patternFill>
      </fill>
    </dxf>
    <dxf>
      <fill>
        <patternFill>
          <bgColor indexed="45"/>
        </patternFill>
      </fill>
    </dxf>
    <dxf>
      <fill>
        <patternFill>
          <bgColor indexed="10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indexed="13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FF00"/>
      <color rgb="FFFFFFCC"/>
      <color rgb="FFBE2F02"/>
      <color rgb="FFCCFFFF"/>
      <color rgb="FF66FFFF"/>
      <color rgb="FF00FFFF"/>
      <color rgb="FFFF0000"/>
      <color rgb="FF66FF33"/>
      <color rgb="FF1ABC04"/>
      <color rgb="FFF44E0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VAK, ANTALL</a:t>
            </a:r>
            <a:r>
              <a:rPr lang="nb-NO" sz="2800" baseline="0"/>
              <a:t> slakt, hittil i år, per uke 52</a:t>
            </a:r>
            <a:endParaRPr lang="nb-NO" sz="2800"/>
          </a:p>
        </c:rich>
      </c:tx>
      <c:layout>
        <c:manualLayout>
          <c:xMode val="edge"/>
          <c:yMode val="edge"/>
          <c:x val="0.18559178524645806"/>
          <c:y val="4.19171517872774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31637921402204"/>
          <c:y val="0.14528453305170705"/>
          <c:w val="0.85265291981754254"/>
          <c:h val="0.67352244111499981"/>
        </c:manualLayout>
      </c:layout>
      <c:barChart>
        <c:barDir val="col"/>
        <c:grouping val="clustered"/>
        <c:varyColors val="0"/>
        <c:ser>
          <c:idx val="1"/>
          <c:order val="0"/>
          <c:invertIfNegative val="0"/>
          <c:cat>
            <c:numRef>
              <c:f>År!$A$9:$A$19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År!$B$9:$B$19</c:f>
              <c:numCache>
                <c:formatCode>#,##0</c:formatCode>
                <c:ptCount val="11"/>
                <c:pt idx="0">
                  <c:v>963</c:v>
                </c:pt>
                <c:pt idx="1">
                  <c:v>5378</c:v>
                </c:pt>
                <c:pt idx="2">
                  <c:v>10629</c:v>
                </c:pt>
                <c:pt idx="3">
                  <c:v>37951</c:v>
                </c:pt>
                <c:pt idx="4">
                  <c:v>46896</c:v>
                </c:pt>
                <c:pt idx="5">
                  <c:v>34657</c:v>
                </c:pt>
                <c:pt idx="6">
                  <c:v>25037</c:v>
                </c:pt>
                <c:pt idx="7">
                  <c:v>20140</c:v>
                </c:pt>
                <c:pt idx="8">
                  <c:v>20878</c:v>
                </c:pt>
                <c:pt idx="9">
                  <c:v>26292</c:v>
                </c:pt>
                <c:pt idx="10">
                  <c:v>28805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B-4EB7-90A1-3BAA4F854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80064"/>
        <c:axId val="696266152"/>
      </c:barChart>
      <c:lineChart>
        <c:grouping val="standard"/>
        <c:varyColors val="0"/>
        <c:ser>
          <c:idx val="0"/>
          <c:order val="1"/>
          <c:tx>
            <c:v>Antall i 2021</c:v>
          </c:tx>
          <c:spPr>
            <a:ln w="88900"/>
          </c:spPr>
          <c:marker>
            <c:symbol val="none"/>
          </c:marker>
          <c:val>
            <c:numRef>
              <c:f>År!$AD$9:$AD$19</c:f>
              <c:numCache>
                <c:formatCode>#,##0</c:formatCode>
                <c:ptCount val="11"/>
                <c:pt idx="0">
                  <c:v>28805</c:v>
                </c:pt>
                <c:pt idx="1">
                  <c:v>28805</c:v>
                </c:pt>
                <c:pt idx="2">
                  <c:v>28805</c:v>
                </c:pt>
                <c:pt idx="3">
                  <c:v>28805</c:v>
                </c:pt>
                <c:pt idx="4">
                  <c:v>28805</c:v>
                </c:pt>
                <c:pt idx="5">
                  <c:v>28805</c:v>
                </c:pt>
                <c:pt idx="6">
                  <c:v>28805</c:v>
                </c:pt>
                <c:pt idx="7">
                  <c:v>28805</c:v>
                </c:pt>
                <c:pt idx="8">
                  <c:v>28805</c:v>
                </c:pt>
                <c:pt idx="9">
                  <c:v>28805</c:v>
                </c:pt>
                <c:pt idx="10">
                  <c:v>28805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15-4784-A599-10F91094F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5380064"/>
        <c:axId val="696266152"/>
      </c:lineChart>
      <c:catAx>
        <c:axId val="3753800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6266152"/>
        <c:crossesAt val="0"/>
        <c:auto val="1"/>
        <c:lblAlgn val="ctr"/>
        <c:lblOffset val="100"/>
        <c:noMultiLvlLbl val="0"/>
      </c:catAx>
      <c:valAx>
        <c:axId val="696266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3859667189488639E-2"/>
              <c:y val="0.5138901040147759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800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GRIS,</a:t>
            </a:r>
            <a:r>
              <a:rPr lang="nb-NO" sz="2800" baseline="0"/>
              <a:t> m</a:t>
            </a:r>
            <a:r>
              <a:rPr lang="nb-NO" sz="2800"/>
              <a:t>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113427772846958E-2"/>
          <c:y val="0.15123315230463216"/>
          <c:w val="0.87102579304778482"/>
          <c:h val="0.73108610937793761"/>
        </c:manualLayout>
      </c:layout>
      <c:lineChart>
        <c:grouping val="standard"/>
        <c:varyColors val="0"/>
        <c:ser>
          <c:idx val="0"/>
          <c:order val="0"/>
          <c:tx>
            <c:strRef>
              <c:f>'Ark1'!$C$49</c:f>
              <c:strCache>
                <c:ptCount val="1"/>
                <c:pt idx="0">
                  <c:v>2019</c:v>
                </c:pt>
              </c:strCache>
            </c:strRef>
          </c:tx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'Ark1'!$W$49:$W$60</c:f>
              <c:numCache>
                <c:formatCode>General</c:formatCode>
                <c:ptCount val="12"/>
                <c:pt idx="0">
                  <c:v>80.265029940119859</c:v>
                </c:pt>
                <c:pt idx="1">
                  <c:v>79.329157043879931</c:v>
                </c:pt>
                <c:pt idx="2">
                  <c:v>81.184512285927028</c:v>
                </c:pt>
                <c:pt idx="3">
                  <c:v>82.668081494057617</c:v>
                </c:pt>
                <c:pt idx="4">
                  <c:v>81.01298245614035</c:v>
                </c:pt>
                <c:pt idx="5">
                  <c:v>81.269474576271136</c:v>
                </c:pt>
                <c:pt idx="6">
                  <c:v>81.102495457298687</c:v>
                </c:pt>
                <c:pt idx="7">
                  <c:v>80.344387917329115</c:v>
                </c:pt>
                <c:pt idx="8">
                  <c:v>79.140838744588848</c:v>
                </c:pt>
                <c:pt idx="9">
                  <c:v>79.868903535050876</c:v>
                </c:pt>
                <c:pt idx="10">
                  <c:v>80.465348709500347</c:v>
                </c:pt>
                <c:pt idx="11">
                  <c:v>78.592535135135023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D-4824-9B99-16D43834E3CC}"/>
            </c:ext>
          </c:extLst>
        </c:ser>
        <c:ser>
          <c:idx val="1"/>
          <c:order val="1"/>
          <c:tx>
            <c:strRef>
              <c:f>'Ark1'!$C$37</c:f>
              <c:strCache>
                <c:ptCount val="1"/>
                <c:pt idx="0">
                  <c:v>2020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'Ark1'!$W$37:$W$48</c:f>
              <c:numCache>
                <c:formatCode>General</c:formatCode>
                <c:ptCount val="12"/>
                <c:pt idx="0">
                  <c:v>81.914990019960058</c:v>
                </c:pt>
                <c:pt idx="1">
                  <c:v>83.430016051364476</c:v>
                </c:pt>
                <c:pt idx="2">
                  <c:v>82.676583793738516</c:v>
                </c:pt>
                <c:pt idx="3">
                  <c:v>82.140435550323673</c:v>
                </c:pt>
                <c:pt idx="4">
                  <c:v>83.403755244755274</c:v>
                </c:pt>
                <c:pt idx="5">
                  <c:v>81.087442727757107</c:v>
                </c:pt>
                <c:pt idx="6">
                  <c:v>81.62141628730393</c:v>
                </c:pt>
                <c:pt idx="7">
                  <c:v>84.303955650929822</c:v>
                </c:pt>
                <c:pt idx="8">
                  <c:v>81.795058461538417</c:v>
                </c:pt>
                <c:pt idx="9">
                  <c:v>85.479062909567517</c:v>
                </c:pt>
                <c:pt idx="10">
                  <c:v>83.701236925875293</c:v>
                </c:pt>
                <c:pt idx="11">
                  <c:v>80.803078260869626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D-4824-9B99-16D43834E3CC}"/>
            </c:ext>
          </c:extLst>
        </c:ser>
        <c:ser>
          <c:idx val="3"/>
          <c:order val="2"/>
          <c:tx>
            <c:strRef>
              <c:f>'Ark1'!$C$25</c:f>
              <c:strCache>
                <c:ptCount val="1"/>
                <c:pt idx="0">
                  <c:v>2021</c:v>
                </c:pt>
              </c:strCache>
            </c:strRef>
          </c:tx>
          <c:spPr>
            <a:ln w="79375">
              <a:solidFill>
                <a:schemeClr val="accent3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'Ark1'!$W$25:$W$36</c:f>
              <c:numCache>
                <c:formatCode>General</c:formatCode>
                <c:ptCount val="12"/>
                <c:pt idx="0">
                  <c:v>87.121857619577057</c:v>
                </c:pt>
                <c:pt idx="1">
                  <c:v>85.72164163090126</c:v>
                </c:pt>
                <c:pt idx="2">
                  <c:v>85.142186808322279</c:v>
                </c:pt>
                <c:pt idx="3">
                  <c:v>84.518005879470692</c:v>
                </c:pt>
                <c:pt idx="4">
                  <c:v>85.061710202069889</c:v>
                </c:pt>
                <c:pt idx="5">
                  <c:v>84.259251509054266</c:v>
                </c:pt>
                <c:pt idx="6">
                  <c:v>83.845214152700066</c:v>
                </c:pt>
                <c:pt idx="7">
                  <c:v>83.973903553299436</c:v>
                </c:pt>
                <c:pt idx="8">
                  <c:v>83.853142857142885</c:v>
                </c:pt>
                <c:pt idx="9">
                  <c:v>86.359990601503853</c:v>
                </c:pt>
                <c:pt idx="10">
                  <c:v>85.100817189151059</c:v>
                </c:pt>
                <c:pt idx="11">
                  <c:v>82.798784227820406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7D-4824-9B99-16D43834E3CC}"/>
            </c:ext>
          </c:extLst>
        </c:ser>
        <c:ser>
          <c:idx val="2"/>
          <c:order val="3"/>
          <c:tx>
            <c:strRef>
              <c:f>'Ark1'!$C$13</c:f>
              <c:strCache>
                <c:ptCount val="1"/>
                <c:pt idx="0">
                  <c:v>2022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12"/>
            <c:spPr>
              <a:solidFill>
                <a:schemeClr val="bg2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'Ark1'!$W$13:$W$24</c:f>
              <c:numCache>
                <c:formatCode>General</c:formatCode>
                <c:ptCount val="12"/>
                <c:pt idx="0">
                  <c:v>85.938137908061393</c:v>
                </c:pt>
                <c:pt idx="1">
                  <c:v>86.394073455759511</c:v>
                </c:pt>
                <c:pt idx="2">
                  <c:v>84.67223865877699</c:v>
                </c:pt>
                <c:pt idx="3">
                  <c:v>84.314975845410643</c:v>
                </c:pt>
                <c:pt idx="4">
                  <c:v>86.772841000807261</c:v>
                </c:pt>
                <c:pt idx="5">
                  <c:v>85.60236506973915</c:v>
                </c:pt>
                <c:pt idx="6">
                  <c:v>84.740090090090064</c:v>
                </c:pt>
                <c:pt idx="7">
                  <c:v>85.982825779036901</c:v>
                </c:pt>
                <c:pt idx="8">
                  <c:v>86.500489089541091</c:v>
                </c:pt>
                <c:pt idx="9">
                  <c:v>87.655693398316288</c:v>
                </c:pt>
                <c:pt idx="10">
                  <c:v>86.238551490003914</c:v>
                </c:pt>
                <c:pt idx="11">
                  <c:v>84.148343245539436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7D-4824-9B99-16D43834E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8473776"/>
        <c:axId val="978474168"/>
      </c:lineChart>
      <c:catAx>
        <c:axId val="978473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78474168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978474168"/>
        <c:scaling>
          <c:orientation val="minMax"/>
          <c:min val="7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Slaktevekt U/HL</a:t>
                </a:r>
              </a:p>
            </c:rich>
          </c:tx>
          <c:layout>
            <c:manualLayout>
              <c:xMode val="edge"/>
              <c:yMode val="edge"/>
              <c:x val="1.1671299133236376E-2"/>
              <c:y val="0.292451946925143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78473776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532801836404875"/>
          <c:y val="0.69839014345493555"/>
          <c:w val="0.10088867536079869"/>
          <c:h val="0.164800579796768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VAK GRIS: Middel SLAKTEVEKT innen FYLKE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838720334783327E-2"/>
          <c:y val="0.16555013956588763"/>
          <c:w val="0.89188647083321226"/>
          <c:h val="0.658769758242694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Fylker!$B$47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Trøndelag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Fylker!$P$43:$P$52</c:f>
              <c:numCache>
                <c:formatCode>0.0</c:formatCode>
                <c:ptCount val="10"/>
                <c:pt idx="0">
                  <c:v>79.459859566998418</c:v>
                </c:pt>
                <c:pt idx="1">
                  <c:v>81.850462633451855</c:v>
                </c:pt>
                <c:pt idx="2">
                  <c:v>79.925836216839613</c:v>
                </c:pt>
                <c:pt idx="3">
                  <c:v>0</c:v>
                </c:pt>
                <c:pt idx="4">
                  <c:v>80.889608979000855</c:v>
                </c:pt>
                <c:pt idx="5">
                  <c:v>77.192295081967202</c:v>
                </c:pt>
                <c:pt idx="6">
                  <c:v>86.227331887201728</c:v>
                </c:pt>
                <c:pt idx="7">
                  <c:v>79.806936761847822</c:v>
                </c:pt>
                <c:pt idx="8">
                  <c:v>79.259850993377498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38-4D42-9D8E-293AFECEDEFC}"/>
            </c:ext>
          </c:extLst>
        </c:ser>
        <c:ser>
          <c:idx val="4"/>
          <c:order val="1"/>
          <c:tx>
            <c:strRef>
              <c:f>Fylker!$B$22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Trøndelag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Fylker!$P$21:$P$30</c:f>
              <c:numCache>
                <c:formatCode>0.0</c:formatCode>
                <c:ptCount val="10"/>
                <c:pt idx="0">
                  <c:v>84.678915553543433</c:v>
                </c:pt>
                <c:pt idx="1">
                  <c:v>86.284546184739057</c:v>
                </c:pt>
                <c:pt idx="2">
                  <c:v>85.164443057722266</c:v>
                </c:pt>
                <c:pt idx="3">
                  <c:v>0</c:v>
                </c:pt>
                <c:pt idx="4">
                  <c:v>85.748569074430179</c:v>
                </c:pt>
                <c:pt idx="5">
                  <c:v>81.460278592375488</c:v>
                </c:pt>
                <c:pt idx="6">
                  <c:v>87.819829890643931</c:v>
                </c:pt>
                <c:pt idx="7">
                  <c:v>84.281058500600352</c:v>
                </c:pt>
                <c:pt idx="8">
                  <c:v>84.822363636363676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38-4D42-9D8E-293AFECEDEFC}"/>
            </c:ext>
          </c:extLst>
        </c:ser>
        <c:ser>
          <c:idx val="6"/>
          <c:order val="2"/>
          <c:tx>
            <c:strRef>
              <c:f>Fylker!$B$10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Trøndelag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Fylker!$P$10:$P$19</c:f>
              <c:numCache>
                <c:formatCode>0.0</c:formatCode>
                <c:ptCount val="10"/>
                <c:pt idx="0">
                  <c:v>86.449569515962779</c:v>
                </c:pt>
                <c:pt idx="1">
                  <c:v>87.583717339667487</c:v>
                </c:pt>
                <c:pt idx="2">
                  <c:v>87.084645929847809</c:v>
                </c:pt>
                <c:pt idx="3">
                  <c:v>0</c:v>
                </c:pt>
                <c:pt idx="4">
                  <c:v>87.70284508740211</c:v>
                </c:pt>
                <c:pt idx="5">
                  <c:v>80.089194207203889</c:v>
                </c:pt>
                <c:pt idx="6">
                  <c:v>91.205402298850643</c:v>
                </c:pt>
                <c:pt idx="7">
                  <c:v>83.809280615046802</c:v>
                </c:pt>
                <c:pt idx="8">
                  <c:v>84.826265420560659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38-4D42-9D8E-293AFECED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118144"/>
        <c:axId val="192118536"/>
      </c:barChart>
      <c:catAx>
        <c:axId val="1921181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6000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853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192118536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Vekt i kg</a:t>
                </a:r>
              </a:p>
            </c:rich>
          </c:tx>
          <c:layout>
            <c:manualLayout>
              <c:xMode val="edge"/>
              <c:yMode val="edge"/>
              <c:x val="1.2540377713623416E-2"/>
              <c:y val="0.48965149495334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8144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774215223097123"/>
          <c:y val="0.1933129152933945"/>
          <c:w val="6.9496818959349407E-2"/>
          <c:h val="0.15614963136273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VAK</a:t>
            </a:r>
            <a:r>
              <a:rPr lang="en-US" sz="2400" baseline="0"/>
              <a:t> GRIS: </a:t>
            </a:r>
            <a:r>
              <a:rPr lang="en-US" sz="2400"/>
              <a:t>Antall% slakt innen de ulike FYLKENE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338591662691454E-2"/>
          <c:y val="0.14082198485435224"/>
          <c:w val="0.88012931330882904"/>
          <c:h val="0.6872536680865711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Fylker!$B$47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Trøndelag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Fylker!$J$43:$J$52</c:f>
              <c:numCache>
                <c:formatCode>0.0</c:formatCode>
                <c:ptCount val="10"/>
                <c:pt idx="0">
                  <c:v>16.981132075471692</c:v>
                </c:pt>
                <c:pt idx="1">
                  <c:v>13.952333664349556</c:v>
                </c:pt>
                <c:pt idx="2">
                  <c:v>4.304865938430984</c:v>
                </c:pt>
                <c:pt idx="3">
                  <c:v>0</c:v>
                </c:pt>
                <c:pt idx="4">
                  <c:v>13.71896722939424</c:v>
                </c:pt>
                <c:pt idx="5">
                  <c:v>1.2164846077457798</c:v>
                </c:pt>
                <c:pt idx="6">
                  <c:v>4.5878848063555111</c:v>
                </c:pt>
                <c:pt idx="7">
                  <c:v>33.242303872889757</c:v>
                </c:pt>
                <c:pt idx="8">
                  <c:v>11.996027805362463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5D-42F5-A8E0-C69CBAFC0BEF}"/>
            </c:ext>
          </c:extLst>
        </c:ser>
        <c:ser>
          <c:idx val="13"/>
          <c:order val="1"/>
          <c:tx>
            <c:strRef>
              <c:f>Fylker!$B$28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Trøndelag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Fylker!$J$21:$J$30</c:f>
              <c:numCache>
                <c:formatCode>0.0</c:formatCode>
                <c:ptCount val="10"/>
                <c:pt idx="0">
                  <c:v>16.8073938840712</c:v>
                </c:pt>
                <c:pt idx="1">
                  <c:v>14.205842081241444</c:v>
                </c:pt>
                <c:pt idx="2">
                  <c:v>12.193823216187431</c:v>
                </c:pt>
                <c:pt idx="3">
                  <c:v>0</c:v>
                </c:pt>
                <c:pt idx="4">
                  <c:v>13.852122318575992</c:v>
                </c:pt>
                <c:pt idx="5">
                  <c:v>7.7818347786398894</c:v>
                </c:pt>
                <c:pt idx="6">
                  <c:v>3.1302297276738176</c:v>
                </c:pt>
                <c:pt idx="7">
                  <c:v>22.196865966834014</c:v>
                </c:pt>
                <c:pt idx="8">
                  <c:v>9.8318880267762072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5D-42F5-A8E0-C69CBAFC0BEF}"/>
            </c:ext>
          </c:extLst>
        </c:ser>
        <c:ser>
          <c:idx val="1"/>
          <c:order val="2"/>
          <c:tx>
            <c:strRef>
              <c:f>Fylker!$B$10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Trøndelag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Fylker!$J$10:$J$19</c:f>
              <c:numCache>
                <c:formatCode>0.0</c:formatCode>
                <c:ptCount val="10"/>
                <c:pt idx="0">
                  <c:v>16.854712723485498</c:v>
                </c:pt>
                <c:pt idx="1">
                  <c:v>20.475611872938725</c:v>
                </c:pt>
                <c:pt idx="2">
                  <c:v>10.491234160735983</c:v>
                </c:pt>
                <c:pt idx="3">
                  <c:v>0</c:v>
                </c:pt>
                <c:pt idx="4">
                  <c:v>11.525776774865477</c:v>
                </c:pt>
                <c:pt idx="5">
                  <c:v>9.3525429612914426</c:v>
                </c:pt>
                <c:pt idx="6">
                  <c:v>3.0203089741364346</c:v>
                </c:pt>
                <c:pt idx="7">
                  <c:v>18.979343863912511</c:v>
                </c:pt>
                <c:pt idx="8">
                  <c:v>9.2865821905919113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5D-42F5-A8E0-C69CBAFC0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120496"/>
        <c:axId val="192120888"/>
      </c:barChart>
      <c:catAx>
        <c:axId val="19212049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20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120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20496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867697500155575"/>
          <c:y val="0.19877994490971315"/>
          <c:w val="6.0902108125768559E-2"/>
          <c:h val="0.198381742905539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VAK</a:t>
            </a:r>
            <a:r>
              <a:rPr lang="en-US" sz="2400" baseline="0"/>
              <a:t> GRIS: </a:t>
            </a:r>
            <a:r>
              <a:rPr lang="en-US" sz="2400"/>
              <a:t>Antall slakt 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19298432290556E-2"/>
          <c:y val="0.1478045911808942"/>
          <c:w val="0.88632404057600911"/>
          <c:h val="0.64000566629782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Fylker!$B$87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val>
            <c:numRef>
              <c:f>Fylker!$G$87:$G$96</c:f>
              <c:numCache>
                <c:formatCode>General</c:formatCode>
                <c:ptCount val="10"/>
                <c:pt idx="0">
                  <c:v>4174</c:v>
                </c:pt>
                <c:pt idx="1">
                  <c:v>2504</c:v>
                </c:pt>
                <c:pt idx="2">
                  <c:v>80</c:v>
                </c:pt>
                <c:pt idx="3">
                  <c:v>622</c:v>
                </c:pt>
                <c:pt idx="4">
                  <c:v>2111</c:v>
                </c:pt>
                <c:pt idx="5">
                  <c:v>527</c:v>
                </c:pt>
                <c:pt idx="6">
                  <c:v>22</c:v>
                </c:pt>
                <c:pt idx="7">
                  <c:v>21861</c:v>
                </c:pt>
                <c:pt idx="8">
                  <c:v>5711</c:v>
                </c:pt>
                <c:pt idx="9">
                  <c:v>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DD-439A-81E4-F618C5C28163}"/>
            </c:ext>
          </c:extLst>
        </c:ser>
        <c:ser>
          <c:idx val="10"/>
          <c:order val="1"/>
          <c:tx>
            <c:strRef>
              <c:f>Fylker!$B$43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Trøndelag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Fylker!$G$43:$G$52</c:f>
              <c:numCache>
                <c:formatCode>General</c:formatCode>
                <c:ptCount val="10"/>
                <c:pt idx="0">
                  <c:v>3420</c:v>
                </c:pt>
                <c:pt idx="1">
                  <c:v>2810</c:v>
                </c:pt>
                <c:pt idx="2">
                  <c:v>867</c:v>
                </c:pt>
                <c:pt idx="3">
                  <c:v>0</c:v>
                </c:pt>
                <c:pt idx="4">
                  <c:v>2763</c:v>
                </c:pt>
                <c:pt idx="5">
                  <c:v>245</c:v>
                </c:pt>
                <c:pt idx="6">
                  <c:v>924</c:v>
                </c:pt>
                <c:pt idx="7">
                  <c:v>6695</c:v>
                </c:pt>
                <c:pt idx="8">
                  <c:v>2416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DD-439A-81E4-F618C5C28163}"/>
            </c:ext>
          </c:extLst>
        </c:ser>
        <c:ser>
          <c:idx val="13"/>
          <c:order val="2"/>
          <c:tx>
            <c:strRef>
              <c:f>Fylker!$B$21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Trøndelag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Fylker!$G$21:$G$30</c:f>
              <c:numCache>
                <c:formatCode>General</c:formatCode>
                <c:ptCount val="10"/>
                <c:pt idx="0">
                  <c:v>4419</c:v>
                </c:pt>
                <c:pt idx="1">
                  <c:v>3735</c:v>
                </c:pt>
                <c:pt idx="2">
                  <c:v>3206</c:v>
                </c:pt>
                <c:pt idx="3">
                  <c:v>0</c:v>
                </c:pt>
                <c:pt idx="4">
                  <c:v>3642</c:v>
                </c:pt>
                <c:pt idx="5">
                  <c:v>2046</c:v>
                </c:pt>
                <c:pt idx="6">
                  <c:v>823</c:v>
                </c:pt>
                <c:pt idx="7">
                  <c:v>5836</c:v>
                </c:pt>
                <c:pt idx="8">
                  <c:v>2585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DD-439A-81E4-F618C5C28163}"/>
            </c:ext>
          </c:extLst>
        </c:ser>
        <c:ser>
          <c:idx val="1"/>
          <c:order val="3"/>
          <c:tx>
            <c:strRef>
              <c:f>Fylker!$B$10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Trøndelag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Fylker!$G$10:$G$19</c:f>
              <c:numCache>
                <c:formatCode>General</c:formatCode>
                <c:ptCount val="10"/>
                <c:pt idx="0">
                  <c:v>4855</c:v>
                </c:pt>
                <c:pt idx="1">
                  <c:v>5898</c:v>
                </c:pt>
                <c:pt idx="2">
                  <c:v>3022</c:v>
                </c:pt>
                <c:pt idx="3">
                  <c:v>0</c:v>
                </c:pt>
                <c:pt idx="4">
                  <c:v>3320</c:v>
                </c:pt>
                <c:pt idx="5">
                  <c:v>2694</c:v>
                </c:pt>
                <c:pt idx="6">
                  <c:v>870</c:v>
                </c:pt>
                <c:pt idx="7">
                  <c:v>5467</c:v>
                </c:pt>
                <c:pt idx="8">
                  <c:v>2675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DD-439A-81E4-F618C5C28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116968"/>
        <c:axId val="192117360"/>
      </c:barChart>
      <c:catAx>
        <c:axId val="19211696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7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117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696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082128114979949"/>
          <c:y val="0.16157150960440902"/>
          <c:w val="7.4768128510864812E-2"/>
          <c:h val="0.250803794932110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GRIS,</a:t>
            </a:r>
            <a:r>
              <a:rPr lang="nb-NO" sz="2800" baseline="0"/>
              <a:t> m</a:t>
            </a:r>
            <a:r>
              <a:rPr lang="nb-NO" sz="2800"/>
              <a:t>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992731885946307E-2"/>
          <c:y val="0.1630438460251403"/>
          <c:w val="0.87265871139281392"/>
          <c:h val="0.73329214507844387"/>
        </c:manualLayout>
      </c:layout>
      <c:lineChart>
        <c:grouping val="standard"/>
        <c:varyColors val="0"/>
        <c:ser>
          <c:idx val="3"/>
          <c:order val="0"/>
          <c:tx>
            <c:strRef>
              <c:f>'Ark1'!$C$25</c:f>
              <c:strCache>
                <c:ptCount val="1"/>
                <c:pt idx="0">
                  <c:v>2021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'Ark1'!$W$25:$W$36</c:f>
              <c:numCache>
                <c:formatCode>General</c:formatCode>
                <c:ptCount val="12"/>
                <c:pt idx="0">
                  <c:v>87.121857619577057</c:v>
                </c:pt>
                <c:pt idx="1">
                  <c:v>85.72164163090126</c:v>
                </c:pt>
                <c:pt idx="2">
                  <c:v>85.142186808322279</c:v>
                </c:pt>
                <c:pt idx="3">
                  <c:v>84.518005879470692</c:v>
                </c:pt>
                <c:pt idx="4">
                  <c:v>85.061710202069889</c:v>
                </c:pt>
                <c:pt idx="5">
                  <c:v>84.259251509054266</c:v>
                </c:pt>
                <c:pt idx="6">
                  <c:v>83.845214152700066</c:v>
                </c:pt>
                <c:pt idx="7">
                  <c:v>83.973903553299436</c:v>
                </c:pt>
                <c:pt idx="8">
                  <c:v>83.853142857142885</c:v>
                </c:pt>
                <c:pt idx="9">
                  <c:v>86.359990601503853</c:v>
                </c:pt>
                <c:pt idx="10">
                  <c:v>85.100817189151059</c:v>
                </c:pt>
                <c:pt idx="11">
                  <c:v>82.798784227820406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21-4E74-B303-3E3444EC2E6C}"/>
            </c:ext>
          </c:extLst>
        </c:ser>
        <c:ser>
          <c:idx val="2"/>
          <c:order val="1"/>
          <c:tx>
            <c:strRef>
              <c:f>'Ark1'!$C$13</c:f>
              <c:strCache>
                <c:ptCount val="1"/>
                <c:pt idx="0">
                  <c:v>2022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triangle"/>
            <c:size val="12"/>
            <c:spPr>
              <a:solidFill>
                <a:schemeClr val="bg1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'Ark1'!$W$13:$W$24</c:f>
              <c:numCache>
                <c:formatCode>General</c:formatCode>
                <c:ptCount val="12"/>
                <c:pt idx="0">
                  <c:v>85.938137908061393</c:v>
                </c:pt>
                <c:pt idx="1">
                  <c:v>86.394073455759511</c:v>
                </c:pt>
                <c:pt idx="2">
                  <c:v>84.67223865877699</c:v>
                </c:pt>
                <c:pt idx="3">
                  <c:v>84.314975845410643</c:v>
                </c:pt>
                <c:pt idx="4">
                  <c:v>86.772841000807261</c:v>
                </c:pt>
                <c:pt idx="5">
                  <c:v>85.60236506973915</c:v>
                </c:pt>
                <c:pt idx="6">
                  <c:v>84.740090090090064</c:v>
                </c:pt>
                <c:pt idx="7">
                  <c:v>85.982825779036901</c:v>
                </c:pt>
                <c:pt idx="8">
                  <c:v>86.500489089541091</c:v>
                </c:pt>
                <c:pt idx="9">
                  <c:v>87.655693398316288</c:v>
                </c:pt>
                <c:pt idx="10">
                  <c:v>86.238551490003914</c:v>
                </c:pt>
                <c:pt idx="11">
                  <c:v>84.148343245539436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21-4E74-B303-3E3444EC2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6642632"/>
        <c:axId val="697825968"/>
      </c:lineChart>
      <c:catAx>
        <c:axId val="7766426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25968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697825968"/>
        <c:scaling>
          <c:orientation val="minMax"/>
          <c:min val="8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kg, uten hode og forlabber</a:t>
                </a:r>
              </a:p>
            </c:rich>
          </c:tx>
          <c:layout>
            <c:manualLayout>
              <c:xMode val="edge"/>
              <c:yMode val="edge"/>
              <c:x val="1.5252029354688433E-2"/>
              <c:y val="0.241713412864052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642632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584180852803818"/>
          <c:y val="0.24792645932040538"/>
          <c:w val="6.3025683061534457E-2"/>
          <c:h val="0.146644334478661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VAK,</a:t>
            </a:r>
            <a:r>
              <a:rPr lang="nb-NO" sz="2800" baseline="0"/>
              <a:t> </a:t>
            </a:r>
            <a:r>
              <a:rPr lang="nb-NO" sz="2800"/>
              <a:t>ANTALL%</a:t>
            </a:r>
            <a:r>
              <a:rPr lang="nb-NO" sz="2800" baseline="0"/>
              <a:t> slakt </a:t>
            </a:r>
            <a:r>
              <a:rPr lang="nb-NO" sz="2800"/>
              <a:t>i ulike måneder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6568525542164"/>
          <c:y val="0.1516503669547552"/>
          <c:w val="0.86642755142645611"/>
          <c:h val="0.7377245191396497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'Ark1'!$C$49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'Ark1'!$AA$49:$AA$60</c:f>
              <c:numCache>
                <c:formatCode>General</c:formatCode>
                <c:ptCount val="12"/>
                <c:pt idx="0">
                  <c:v>8.2919563058589851</c:v>
                </c:pt>
                <c:pt idx="1">
                  <c:v>8.5998013902681247</c:v>
                </c:pt>
                <c:pt idx="2">
                  <c:v>6.6683217477656402</c:v>
                </c:pt>
                <c:pt idx="3">
                  <c:v>8.7835153922542215</c:v>
                </c:pt>
                <c:pt idx="4">
                  <c:v>8.5104270109235358</c:v>
                </c:pt>
                <c:pt idx="5">
                  <c:v>5.8639523336643506</c:v>
                </c:pt>
                <c:pt idx="6">
                  <c:v>8.202581926514398</c:v>
                </c:pt>
                <c:pt idx="7">
                  <c:v>9.3694141012909675</c:v>
                </c:pt>
                <c:pt idx="8">
                  <c:v>9.1956305858987104</c:v>
                </c:pt>
                <c:pt idx="9">
                  <c:v>8.2869910625620662</c:v>
                </c:pt>
                <c:pt idx="10">
                  <c:v>9.0417080436941379</c:v>
                </c:pt>
                <c:pt idx="11">
                  <c:v>9.1857000993048672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28-4524-A780-61180FE543F6}"/>
            </c:ext>
          </c:extLst>
        </c:ser>
        <c:ser>
          <c:idx val="0"/>
          <c:order val="1"/>
          <c:tx>
            <c:strRef>
              <c:f>'Ark1'!$C$37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'Ark1'!$AA$37:$AA$48</c:f>
              <c:numCache>
                <c:formatCode>General</c:formatCode>
                <c:ptCount val="12"/>
                <c:pt idx="0">
                  <c:v>9.5986205575246704</c:v>
                </c:pt>
                <c:pt idx="1">
                  <c:v>5.9680045981415848</c:v>
                </c:pt>
                <c:pt idx="2">
                  <c:v>10.403295334802186</c:v>
                </c:pt>
                <c:pt idx="3">
                  <c:v>8.1377526583006041</c:v>
                </c:pt>
                <c:pt idx="4">
                  <c:v>6.8493150684931505</c:v>
                </c:pt>
                <c:pt idx="5">
                  <c:v>8.9903247437493992</c:v>
                </c:pt>
                <c:pt idx="6">
                  <c:v>9.4692978254622062</c:v>
                </c:pt>
                <c:pt idx="7">
                  <c:v>6.6960436823450511</c:v>
                </c:pt>
                <c:pt idx="8">
                  <c:v>7.7833125778331267</c:v>
                </c:pt>
                <c:pt idx="9">
                  <c:v>7.3091292269374479</c:v>
                </c:pt>
                <c:pt idx="10">
                  <c:v>10.532618066864641</c:v>
                </c:pt>
                <c:pt idx="11">
                  <c:v>8.2622856595459329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28-4524-A780-61180FE543F6}"/>
            </c:ext>
          </c:extLst>
        </c:ser>
        <c:ser>
          <c:idx val="2"/>
          <c:order val="2"/>
          <c:tx>
            <c:strRef>
              <c:f>'Ark1'!$C$25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'Ark1'!$AA$25:$AA$36</c:f>
              <c:numCache>
                <c:formatCode>General</c:formatCode>
                <c:ptCount val="12"/>
                <c:pt idx="0">
                  <c:v>10.261676555606268</c:v>
                </c:pt>
                <c:pt idx="1">
                  <c:v>7.0896090065419139</c:v>
                </c:pt>
                <c:pt idx="2">
                  <c:v>8.5919671382930183</c:v>
                </c:pt>
                <c:pt idx="3">
                  <c:v>7.7628175870987359</c:v>
                </c:pt>
                <c:pt idx="4">
                  <c:v>7.7171763273999696</c:v>
                </c:pt>
                <c:pt idx="5">
                  <c:v>9.4629545108778377</c:v>
                </c:pt>
                <c:pt idx="6">
                  <c:v>8.1849992393123401</c:v>
                </c:pt>
                <c:pt idx="7">
                  <c:v>7.4965769055225904</c:v>
                </c:pt>
                <c:pt idx="8">
                  <c:v>7.5878594249201283</c:v>
                </c:pt>
                <c:pt idx="9">
                  <c:v>8.0975201582230358</c:v>
                </c:pt>
                <c:pt idx="10">
                  <c:v>10.801764795375018</c:v>
                </c:pt>
                <c:pt idx="11">
                  <c:v>6.9450783508291476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28-4524-A780-61180FE543F6}"/>
            </c:ext>
          </c:extLst>
        </c:ser>
        <c:ser>
          <c:idx val="3"/>
          <c:order val="3"/>
          <c:tx>
            <c:strRef>
              <c:f>'Ark1'!$C$13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'Ark1'!$AA$13:$AA$24</c:f>
              <c:numCache>
                <c:formatCode>General</c:formatCode>
                <c:ptCount val="12"/>
                <c:pt idx="0">
                  <c:v>10.425273390036452</c:v>
                </c:pt>
                <c:pt idx="1">
                  <c:v>8.3180003471619504</c:v>
                </c:pt>
                <c:pt idx="2">
                  <c:v>7.0404443672973454</c:v>
                </c:pt>
                <c:pt idx="3">
                  <c:v>7.9152924839437597</c:v>
                </c:pt>
                <c:pt idx="4">
                  <c:v>8.6026731470230846</c:v>
                </c:pt>
                <c:pt idx="5">
                  <c:v>5.7247005728172189</c:v>
                </c:pt>
                <c:pt idx="6">
                  <c:v>7.7139385523346657</c:v>
                </c:pt>
                <c:pt idx="7">
                  <c:v>9.8107967366776609</c:v>
                </c:pt>
                <c:pt idx="8">
                  <c:v>9.237979517444888</c:v>
                </c:pt>
                <c:pt idx="9">
                  <c:v>7.8354452352022221</c:v>
                </c:pt>
                <c:pt idx="10">
                  <c:v>9.2032633223398719</c:v>
                </c:pt>
                <c:pt idx="11">
                  <c:v>8.1721923277208823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28-4524-A780-61180FE54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7486184"/>
        <c:axId val="547486576"/>
      </c:barChart>
      <c:catAx>
        <c:axId val="54748618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7486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74865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Antalls%</a:t>
                </a:r>
              </a:p>
            </c:rich>
          </c:tx>
          <c:layout>
            <c:manualLayout>
              <c:xMode val="edge"/>
              <c:yMode val="edge"/>
              <c:x val="2.3520567804960448E-2"/>
              <c:y val="0.3389841748003105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74861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32433221509216"/>
          <c:y val="5.7917265096254125E-2"/>
          <c:w val="6.7112276941994037E-2"/>
          <c:h val="0.165621594782915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VAK, ANTALL%</a:t>
            </a:r>
            <a:r>
              <a:rPr lang="nb-NO" sz="2800" baseline="0"/>
              <a:t> slakt </a:t>
            </a:r>
            <a:r>
              <a:rPr lang="nb-NO" sz="2800"/>
              <a:t>i ulike måneder</a:t>
            </a:r>
          </a:p>
        </c:rich>
      </c:tx>
      <c:layout>
        <c:manualLayout>
          <c:xMode val="edge"/>
          <c:yMode val="edge"/>
          <c:x val="0.14464601323757365"/>
          <c:y val="4.75162951919091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03495985434714E-2"/>
          <c:y val="0.16757857055724701"/>
          <c:w val="0.87807968687126492"/>
          <c:h val="0.67892604413860058"/>
        </c:manualLayout>
      </c:layout>
      <c:lineChart>
        <c:grouping val="standard"/>
        <c:varyColors val="0"/>
        <c:ser>
          <c:idx val="2"/>
          <c:order val="0"/>
          <c:tx>
            <c:strRef>
              <c:f>'Ark1'!$C$25</c:f>
              <c:strCache>
                <c:ptCount val="1"/>
                <c:pt idx="0">
                  <c:v>2021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'Ark1'!$AA$25:$AA$36</c:f>
              <c:numCache>
                <c:formatCode>General</c:formatCode>
                <c:ptCount val="12"/>
                <c:pt idx="0">
                  <c:v>10.261676555606268</c:v>
                </c:pt>
                <c:pt idx="1">
                  <c:v>7.0896090065419139</c:v>
                </c:pt>
                <c:pt idx="2">
                  <c:v>8.5919671382930183</c:v>
                </c:pt>
                <c:pt idx="3">
                  <c:v>7.7628175870987359</c:v>
                </c:pt>
                <c:pt idx="4">
                  <c:v>7.7171763273999696</c:v>
                </c:pt>
                <c:pt idx="5">
                  <c:v>9.4629545108778377</c:v>
                </c:pt>
                <c:pt idx="6">
                  <c:v>8.1849992393123401</c:v>
                </c:pt>
                <c:pt idx="7">
                  <c:v>7.4965769055225904</c:v>
                </c:pt>
                <c:pt idx="8">
                  <c:v>7.5878594249201283</c:v>
                </c:pt>
                <c:pt idx="9">
                  <c:v>8.0975201582230358</c:v>
                </c:pt>
                <c:pt idx="10">
                  <c:v>10.801764795375018</c:v>
                </c:pt>
                <c:pt idx="11">
                  <c:v>6.9450783508291476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C4-42F1-96F9-258B9E2CCB1C}"/>
            </c:ext>
          </c:extLst>
        </c:ser>
        <c:ser>
          <c:idx val="3"/>
          <c:order val="1"/>
          <c:tx>
            <c:strRef>
              <c:f>'Ark1'!$C$13</c:f>
              <c:strCache>
                <c:ptCount val="1"/>
                <c:pt idx="0">
                  <c:v>2022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11"/>
            <c:spPr>
              <a:solidFill>
                <a:schemeClr val="bg1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'Ark1'!$AA$13:$AA$24</c:f>
              <c:numCache>
                <c:formatCode>General</c:formatCode>
                <c:ptCount val="12"/>
                <c:pt idx="0">
                  <c:v>10.425273390036452</c:v>
                </c:pt>
                <c:pt idx="1">
                  <c:v>8.3180003471619504</c:v>
                </c:pt>
                <c:pt idx="2">
                  <c:v>7.0404443672973454</c:v>
                </c:pt>
                <c:pt idx="3">
                  <c:v>7.9152924839437597</c:v>
                </c:pt>
                <c:pt idx="4">
                  <c:v>8.6026731470230846</c:v>
                </c:pt>
                <c:pt idx="5">
                  <c:v>5.7247005728172189</c:v>
                </c:pt>
                <c:pt idx="6">
                  <c:v>7.7139385523346657</c:v>
                </c:pt>
                <c:pt idx="7">
                  <c:v>9.8107967366776609</c:v>
                </c:pt>
                <c:pt idx="8">
                  <c:v>9.237979517444888</c:v>
                </c:pt>
                <c:pt idx="9">
                  <c:v>7.8354452352022221</c:v>
                </c:pt>
                <c:pt idx="10">
                  <c:v>9.2032633223398719</c:v>
                </c:pt>
                <c:pt idx="11">
                  <c:v>8.1721923277208823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C4-42F1-96F9-258B9E2CC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6641456"/>
        <c:axId val="776641848"/>
      </c:lineChart>
      <c:catAx>
        <c:axId val="7766414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641848"/>
        <c:crosses val="autoZero"/>
        <c:auto val="1"/>
        <c:lblAlgn val="ctr"/>
        <c:lblOffset val="100"/>
        <c:noMultiLvlLbl val="0"/>
      </c:catAx>
      <c:valAx>
        <c:axId val="7766418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Antalls%</a:t>
                </a:r>
              </a:p>
            </c:rich>
          </c:tx>
          <c:layout>
            <c:manualLayout>
              <c:xMode val="edge"/>
              <c:yMode val="edge"/>
              <c:x val="2.7856829967723876E-2"/>
              <c:y val="0.3726032065816792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6414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240418077030839"/>
          <c:y val="0.10603404593640935"/>
          <c:w val="8.1898957011015086E-2"/>
          <c:h val="0.153229249588456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VAK-gris: ANTALL</a:t>
            </a:r>
            <a:r>
              <a:rPr lang="nb-NO" sz="2800" baseline="0"/>
              <a:t> slakt </a:t>
            </a:r>
            <a:r>
              <a:rPr lang="nb-NO" sz="2800"/>
              <a:t>i ulike måneder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lineChart>
        <c:grouping val="standard"/>
        <c:varyColors val="0"/>
        <c:ser>
          <c:idx val="0"/>
          <c:order val="0"/>
          <c:tx>
            <c:strRef>
              <c:f>'Ark1'!$C$37</c:f>
              <c:strCache>
                <c:ptCount val="1"/>
                <c:pt idx="0">
                  <c:v>2020</c:v>
                </c:pt>
              </c:strCache>
            </c:strRef>
          </c:tx>
          <c:spPr>
            <a:ln w="41275">
              <a:solidFill>
                <a:srgbClr val="000000"/>
              </a:solidFill>
              <a:prstDash val="solid"/>
            </a:ln>
          </c:spPr>
          <c:marker>
            <c:symbol val="diamond"/>
            <c:size val="12"/>
            <c:spPr>
              <a:solidFill>
                <a:srgbClr val="00FF00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'Ark1'!$R$37:$R$48</c:f>
              <c:numCache>
                <c:formatCode>General</c:formatCode>
                <c:ptCount val="12"/>
                <c:pt idx="0">
                  <c:v>2004</c:v>
                </c:pt>
                <c:pt idx="1">
                  <c:v>1246</c:v>
                </c:pt>
                <c:pt idx="2">
                  <c:v>2172</c:v>
                </c:pt>
                <c:pt idx="3">
                  <c:v>1699</c:v>
                </c:pt>
                <c:pt idx="4">
                  <c:v>1430</c:v>
                </c:pt>
                <c:pt idx="5">
                  <c:v>1877</c:v>
                </c:pt>
                <c:pt idx="6">
                  <c:v>1977</c:v>
                </c:pt>
                <c:pt idx="7">
                  <c:v>1398</c:v>
                </c:pt>
                <c:pt idx="8">
                  <c:v>1625</c:v>
                </c:pt>
                <c:pt idx="9">
                  <c:v>1526</c:v>
                </c:pt>
                <c:pt idx="10">
                  <c:v>2199</c:v>
                </c:pt>
                <c:pt idx="11">
                  <c:v>1725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EE-4C71-BE35-BBB71717627A}"/>
            </c:ext>
          </c:extLst>
        </c:ser>
        <c:ser>
          <c:idx val="2"/>
          <c:order val="1"/>
          <c:tx>
            <c:strRef>
              <c:f>'Ark1'!$C$25</c:f>
              <c:strCache>
                <c:ptCount val="1"/>
                <c:pt idx="0">
                  <c:v>2021</c:v>
                </c:pt>
              </c:strCache>
            </c:strRef>
          </c:tx>
          <c:spPr>
            <a:ln w="57150">
              <a:solidFill>
                <a:srgbClr val="00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'Ark1'!$R$25:$R$36</c:f>
              <c:numCache>
                <c:formatCode>General</c:formatCode>
                <c:ptCount val="12"/>
                <c:pt idx="0">
                  <c:v>2698</c:v>
                </c:pt>
                <c:pt idx="1">
                  <c:v>1864</c:v>
                </c:pt>
                <c:pt idx="2">
                  <c:v>2259</c:v>
                </c:pt>
                <c:pt idx="3">
                  <c:v>2041</c:v>
                </c:pt>
                <c:pt idx="4">
                  <c:v>2029</c:v>
                </c:pt>
                <c:pt idx="5">
                  <c:v>2488</c:v>
                </c:pt>
                <c:pt idx="6">
                  <c:v>2152</c:v>
                </c:pt>
                <c:pt idx="7">
                  <c:v>1971</c:v>
                </c:pt>
                <c:pt idx="8">
                  <c:v>1995</c:v>
                </c:pt>
                <c:pt idx="9">
                  <c:v>2129</c:v>
                </c:pt>
                <c:pt idx="10">
                  <c:v>2840</c:v>
                </c:pt>
                <c:pt idx="11">
                  <c:v>1826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EE-4C71-BE35-BBB71717627A}"/>
            </c:ext>
          </c:extLst>
        </c:ser>
        <c:ser>
          <c:idx val="3"/>
          <c:order val="2"/>
          <c:tx>
            <c:strRef>
              <c:f>'Ark1'!$C$13</c:f>
              <c:strCache>
                <c:ptCount val="1"/>
                <c:pt idx="0">
                  <c:v>2022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15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'Ark1'!$R$13:$R$24</c:f>
              <c:numCache>
                <c:formatCode>General</c:formatCode>
                <c:ptCount val="12"/>
                <c:pt idx="0">
                  <c:v>3003</c:v>
                </c:pt>
                <c:pt idx="1">
                  <c:v>2396</c:v>
                </c:pt>
                <c:pt idx="2">
                  <c:v>2028</c:v>
                </c:pt>
                <c:pt idx="3">
                  <c:v>2280</c:v>
                </c:pt>
                <c:pt idx="4">
                  <c:v>2478</c:v>
                </c:pt>
                <c:pt idx="5">
                  <c:v>1649</c:v>
                </c:pt>
                <c:pt idx="6">
                  <c:v>2222</c:v>
                </c:pt>
                <c:pt idx="7">
                  <c:v>2826</c:v>
                </c:pt>
                <c:pt idx="8">
                  <c:v>2661</c:v>
                </c:pt>
                <c:pt idx="9">
                  <c:v>2257</c:v>
                </c:pt>
                <c:pt idx="10">
                  <c:v>2651</c:v>
                </c:pt>
                <c:pt idx="11">
                  <c:v>2354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EE-4C71-BE35-BBB717176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7485008"/>
        <c:axId val="547485400"/>
      </c:lineChart>
      <c:catAx>
        <c:axId val="547485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7485400"/>
        <c:crosses val="autoZero"/>
        <c:auto val="1"/>
        <c:lblAlgn val="ctr"/>
        <c:lblOffset val="100"/>
        <c:noMultiLvlLbl val="0"/>
      </c:catAx>
      <c:valAx>
        <c:axId val="5474854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7485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285631984390314"/>
          <c:y val="0.11188070999506404"/>
          <c:w val="5.8762016794346901E-2"/>
          <c:h val="0.146252658933815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VAK-GRIS:</a:t>
            </a:r>
            <a:r>
              <a:rPr lang="nb-NO" sz="2800" baseline="0"/>
              <a:t> </a:t>
            </a:r>
            <a:r>
              <a:rPr lang="nb-NO" sz="2800"/>
              <a:t>ANTALL</a:t>
            </a:r>
            <a:r>
              <a:rPr lang="nb-NO" sz="2800" baseline="0"/>
              <a:t> slakt </a:t>
            </a:r>
            <a:r>
              <a:rPr lang="nb-NO" sz="2800"/>
              <a:t>i ulike uker:</a:t>
            </a:r>
          </a:p>
        </c:rich>
      </c:tx>
      <c:layout>
        <c:manualLayout>
          <c:xMode val="edge"/>
          <c:yMode val="edge"/>
          <c:x val="0.10068527125227028"/>
          <c:y val="3.5315002964729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629900730642404E-2"/>
          <c:y val="0.15999762972625223"/>
          <c:w val="0.90485055899332112"/>
          <c:h val="0.70893501615163323"/>
        </c:manualLayout>
      </c:layout>
      <c:lineChart>
        <c:grouping val="standard"/>
        <c:varyColors val="0"/>
        <c:ser>
          <c:idx val="2"/>
          <c:order val="0"/>
          <c:tx>
            <c:strRef>
              <c:f>Uke!$B$63</c:f>
              <c:strCache>
                <c:ptCount val="1"/>
                <c:pt idx="0">
                  <c:v>2021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triangle"/>
            <c:size val="12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Uke!$F$63:$F$114</c:f>
              <c:numCache>
                <c:formatCode>0</c:formatCode>
                <c:ptCount val="52"/>
                <c:pt idx="0">
                  <c:v>939</c:v>
                </c:pt>
                <c:pt idx="1">
                  <c:v>523</c:v>
                </c:pt>
                <c:pt idx="2">
                  <c:v>838</c:v>
                </c:pt>
                <c:pt idx="3">
                  <c:v>398</c:v>
                </c:pt>
                <c:pt idx="4">
                  <c:v>496</c:v>
                </c:pt>
                <c:pt idx="5">
                  <c:v>184</c:v>
                </c:pt>
                <c:pt idx="6">
                  <c:v>498</c:v>
                </c:pt>
                <c:pt idx="7">
                  <c:v>686</c:v>
                </c:pt>
                <c:pt idx="8">
                  <c:v>503</c:v>
                </c:pt>
                <c:pt idx="9">
                  <c:v>495</c:v>
                </c:pt>
                <c:pt idx="10">
                  <c:v>579</c:v>
                </c:pt>
                <c:pt idx="11">
                  <c:v>512</c:v>
                </c:pt>
                <c:pt idx="12">
                  <c:v>170</c:v>
                </c:pt>
                <c:pt idx="13">
                  <c:v>607</c:v>
                </c:pt>
                <c:pt idx="14">
                  <c:v>546</c:v>
                </c:pt>
                <c:pt idx="15">
                  <c:v>620</c:v>
                </c:pt>
                <c:pt idx="16">
                  <c:v>268</c:v>
                </c:pt>
                <c:pt idx="17">
                  <c:v>490</c:v>
                </c:pt>
                <c:pt idx="18">
                  <c:v>702</c:v>
                </c:pt>
                <c:pt idx="19">
                  <c:v>307</c:v>
                </c:pt>
                <c:pt idx="20">
                  <c:v>489</c:v>
                </c:pt>
                <c:pt idx="21">
                  <c:v>587</c:v>
                </c:pt>
                <c:pt idx="22">
                  <c:v>755</c:v>
                </c:pt>
                <c:pt idx="23">
                  <c:v>514</c:v>
                </c:pt>
                <c:pt idx="24">
                  <c:v>453</c:v>
                </c:pt>
                <c:pt idx="25">
                  <c:v>349</c:v>
                </c:pt>
                <c:pt idx="26">
                  <c:v>488</c:v>
                </c:pt>
                <c:pt idx="27">
                  <c:v>338</c:v>
                </c:pt>
                <c:pt idx="28">
                  <c:v>570</c:v>
                </c:pt>
                <c:pt idx="29">
                  <c:v>627</c:v>
                </c:pt>
                <c:pt idx="30">
                  <c:v>331</c:v>
                </c:pt>
                <c:pt idx="31">
                  <c:v>429</c:v>
                </c:pt>
                <c:pt idx="32">
                  <c:v>718</c:v>
                </c:pt>
                <c:pt idx="33">
                  <c:v>372</c:v>
                </c:pt>
                <c:pt idx="34">
                  <c:v>324</c:v>
                </c:pt>
                <c:pt idx="35">
                  <c:v>597</c:v>
                </c:pt>
                <c:pt idx="36">
                  <c:v>416</c:v>
                </c:pt>
                <c:pt idx="37">
                  <c:v>435</c:v>
                </c:pt>
                <c:pt idx="38">
                  <c:v>396</c:v>
                </c:pt>
                <c:pt idx="39">
                  <c:v>425</c:v>
                </c:pt>
                <c:pt idx="40">
                  <c:v>687</c:v>
                </c:pt>
                <c:pt idx="41">
                  <c:v>703</c:v>
                </c:pt>
                <c:pt idx="42">
                  <c:v>262</c:v>
                </c:pt>
                <c:pt idx="43">
                  <c:v>723</c:v>
                </c:pt>
                <c:pt idx="44">
                  <c:v>559</c:v>
                </c:pt>
                <c:pt idx="45">
                  <c:v>575</c:v>
                </c:pt>
                <c:pt idx="46">
                  <c:v>732</c:v>
                </c:pt>
                <c:pt idx="47">
                  <c:v>578</c:v>
                </c:pt>
                <c:pt idx="48">
                  <c:v>545</c:v>
                </c:pt>
                <c:pt idx="49">
                  <c:v>521</c:v>
                </c:pt>
                <c:pt idx="50">
                  <c:v>371</c:v>
                </c:pt>
                <c:pt idx="51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2F-44CC-87DE-9F6C782B2AD4}"/>
            </c:ext>
          </c:extLst>
        </c:ser>
        <c:ser>
          <c:idx val="3"/>
          <c:order val="1"/>
          <c:tx>
            <c:strRef>
              <c:f>Uke!$B$10</c:f>
              <c:strCache>
                <c:ptCount val="1"/>
                <c:pt idx="0">
                  <c:v>2022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Uke!$F$10:$F$61</c:f>
              <c:numCache>
                <c:formatCode>0</c:formatCode>
                <c:ptCount val="52"/>
                <c:pt idx="0">
                  <c:v>1002</c:v>
                </c:pt>
                <c:pt idx="1">
                  <c:v>559</c:v>
                </c:pt>
                <c:pt idx="2">
                  <c:v>460</c:v>
                </c:pt>
                <c:pt idx="3">
                  <c:v>798</c:v>
                </c:pt>
                <c:pt idx="4">
                  <c:v>419</c:v>
                </c:pt>
                <c:pt idx="5">
                  <c:v>739</c:v>
                </c:pt>
                <c:pt idx="6">
                  <c:v>426</c:v>
                </c:pt>
                <c:pt idx="7">
                  <c:v>759</c:v>
                </c:pt>
                <c:pt idx="8">
                  <c:v>531</c:v>
                </c:pt>
                <c:pt idx="9">
                  <c:v>440</c:v>
                </c:pt>
                <c:pt idx="10">
                  <c:v>549</c:v>
                </c:pt>
                <c:pt idx="11">
                  <c:v>501</c:v>
                </c:pt>
                <c:pt idx="12">
                  <c:v>280</c:v>
                </c:pt>
                <c:pt idx="13">
                  <c:v>1032</c:v>
                </c:pt>
                <c:pt idx="14">
                  <c:v>352</c:v>
                </c:pt>
                <c:pt idx="15">
                  <c:v>284</c:v>
                </c:pt>
                <c:pt idx="16">
                  <c:v>576</c:v>
                </c:pt>
                <c:pt idx="17">
                  <c:v>320</c:v>
                </c:pt>
                <c:pt idx="18">
                  <c:v>546</c:v>
                </c:pt>
                <c:pt idx="19">
                  <c:v>301</c:v>
                </c:pt>
                <c:pt idx="20">
                  <c:v>847</c:v>
                </c:pt>
                <c:pt idx="21">
                  <c:v>796</c:v>
                </c:pt>
                <c:pt idx="22">
                  <c:v>244</c:v>
                </c:pt>
                <c:pt idx="23">
                  <c:v>454</c:v>
                </c:pt>
                <c:pt idx="24">
                  <c:v>411</c:v>
                </c:pt>
                <c:pt idx="25">
                  <c:v>288</c:v>
                </c:pt>
                <c:pt idx="26">
                  <c:v>856</c:v>
                </c:pt>
                <c:pt idx="27">
                  <c:v>454</c:v>
                </c:pt>
                <c:pt idx="28">
                  <c:v>486</c:v>
                </c:pt>
                <c:pt idx="29">
                  <c:v>346</c:v>
                </c:pt>
                <c:pt idx="30">
                  <c:v>463</c:v>
                </c:pt>
                <c:pt idx="31">
                  <c:v>809</c:v>
                </c:pt>
                <c:pt idx="32">
                  <c:v>747</c:v>
                </c:pt>
                <c:pt idx="33">
                  <c:v>637</c:v>
                </c:pt>
                <c:pt idx="34">
                  <c:v>557</c:v>
                </c:pt>
                <c:pt idx="35">
                  <c:v>346</c:v>
                </c:pt>
                <c:pt idx="36">
                  <c:v>488</c:v>
                </c:pt>
                <c:pt idx="37">
                  <c:v>661</c:v>
                </c:pt>
                <c:pt idx="38">
                  <c:v>779</c:v>
                </c:pt>
                <c:pt idx="39">
                  <c:v>549</c:v>
                </c:pt>
                <c:pt idx="40">
                  <c:v>518</c:v>
                </c:pt>
                <c:pt idx="41">
                  <c:v>370</c:v>
                </c:pt>
                <c:pt idx="42">
                  <c:v>700</c:v>
                </c:pt>
                <c:pt idx="43">
                  <c:v>653</c:v>
                </c:pt>
                <c:pt idx="44">
                  <c:v>306</c:v>
                </c:pt>
                <c:pt idx="45">
                  <c:v>714</c:v>
                </c:pt>
                <c:pt idx="46">
                  <c:v>445</c:v>
                </c:pt>
                <c:pt idx="47">
                  <c:v>962</c:v>
                </c:pt>
                <c:pt idx="48">
                  <c:v>795</c:v>
                </c:pt>
                <c:pt idx="49">
                  <c:v>589</c:v>
                </c:pt>
                <c:pt idx="50">
                  <c:v>276</c:v>
                </c:pt>
                <c:pt idx="51">
                  <c:v>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2F-44CC-87DE-9F6C782B2AD4}"/>
            </c:ext>
          </c:extLst>
        </c:ser>
        <c:ser>
          <c:idx val="0"/>
          <c:order val="2"/>
          <c:tx>
            <c:v>Snitt per UKE</c:v>
          </c:tx>
          <c:spPr>
            <a:ln w="4445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Uke!$AE$10:$AE$61</c:f>
              <c:numCache>
                <c:formatCode>0</c:formatCode>
                <c:ptCount val="52"/>
                <c:pt idx="0">
                  <c:v>553.94230769230774</c:v>
                </c:pt>
                <c:pt idx="1">
                  <c:v>553.94230769230774</c:v>
                </c:pt>
                <c:pt idx="2">
                  <c:v>553.94230769230774</c:v>
                </c:pt>
                <c:pt idx="3">
                  <c:v>553.94230769230774</c:v>
                </c:pt>
                <c:pt idx="4">
                  <c:v>553.94230769230774</c:v>
                </c:pt>
                <c:pt idx="5">
                  <c:v>553.94230769230774</c:v>
                </c:pt>
                <c:pt idx="6">
                  <c:v>553.94230769230774</c:v>
                </c:pt>
                <c:pt idx="7">
                  <c:v>553.94230769230774</c:v>
                </c:pt>
                <c:pt idx="8">
                  <c:v>553.94230769230774</c:v>
                </c:pt>
                <c:pt idx="9">
                  <c:v>553.94230769230774</c:v>
                </c:pt>
                <c:pt idx="10">
                  <c:v>553.94230769230774</c:v>
                </c:pt>
                <c:pt idx="11">
                  <c:v>553.94230769230774</c:v>
                </c:pt>
                <c:pt idx="12">
                  <c:v>553.94230769230774</c:v>
                </c:pt>
                <c:pt idx="13">
                  <c:v>553.94230769230774</c:v>
                </c:pt>
                <c:pt idx="14">
                  <c:v>553.94230769230774</c:v>
                </c:pt>
                <c:pt idx="15">
                  <c:v>553.94230769230774</c:v>
                </c:pt>
                <c:pt idx="16">
                  <c:v>553.94230769230774</c:v>
                </c:pt>
                <c:pt idx="17">
                  <c:v>553.94230769230774</c:v>
                </c:pt>
                <c:pt idx="18">
                  <c:v>553.94230769230774</c:v>
                </c:pt>
                <c:pt idx="19">
                  <c:v>553.94230769230774</c:v>
                </c:pt>
                <c:pt idx="20">
                  <c:v>553.94230769230774</c:v>
                </c:pt>
                <c:pt idx="21">
                  <c:v>553.94230769230774</c:v>
                </c:pt>
                <c:pt idx="22">
                  <c:v>553.94230769230774</c:v>
                </c:pt>
                <c:pt idx="23">
                  <c:v>553.94230769230774</c:v>
                </c:pt>
                <c:pt idx="24">
                  <c:v>553.94230769230774</c:v>
                </c:pt>
                <c:pt idx="25">
                  <c:v>553.94230769230774</c:v>
                </c:pt>
                <c:pt idx="26">
                  <c:v>553.94230769230774</c:v>
                </c:pt>
                <c:pt idx="27">
                  <c:v>553.94230769230774</c:v>
                </c:pt>
                <c:pt idx="28">
                  <c:v>553.94230769230774</c:v>
                </c:pt>
                <c:pt idx="29">
                  <c:v>553.94230769230774</c:v>
                </c:pt>
                <c:pt idx="30">
                  <c:v>553.94230769230774</c:v>
                </c:pt>
                <c:pt idx="31">
                  <c:v>553.94230769230774</c:v>
                </c:pt>
                <c:pt idx="32">
                  <c:v>553.94230769230774</c:v>
                </c:pt>
                <c:pt idx="33">
                  <c:v>553.94230769230774</c:v>
                </c:pt>
                <c:pt idx="34">
                  <c:v>553.94230769230774</c:v>
                </c:pt>
                <c:pt idx="35">
                  <c:v>553.94230769230774</c:v>
                </c:pt>
                <c:pt idx="36">
                  <c:v>553.94230769230774</c:v>
                </c:pt>
                <c:pt idx="37">
                  <c:v>553.94230769230774</c:v>
                </c:pt>
                <c:pt idx="38">
                  <c:v>553.94230769230774</c:v>
                </c:pt>
                <c:pt idx="39">
                  <c:v>553.94230769230774</c:v>
                </c:pt>
                <c:pt idx="40">
                  <c:v>553.94230769230774</c:v>
                </c:pt>
                <c:pt idx="41">
                  <c:v>553.94230769230774</c:v>
                </c:pt>
                <c:pt idx="42">
                  <c:v>553.94230769230774</c:v>
                </c:pt>
                <c:pt idx="43">
                  <c:v>553.94230769230774</c:v>
                </c:pt>
                <c:pt idx="44">
                  <c:v>553.94230769230774</c:v>
                </c:pt>
                <c:pt idx="45">
                  <c:v>553.94230769230774</c:v>
                </c:pt>
                <c:pt idx="46">
                  <c:v>553.94230769230774</c:v>
                </c:pt>
                <c:pt idx="47">
                  <c:v>553.94230769230774</c:v>
                </c:pt>
                <c:pt idx="48">
                  <c:v>553.94230769230774</c:v>
                </c:pt>
                <c:pt idx="49">
                  <c:v>553.94230769230774</c:v>
                </c:pt>
                <c:pt idx="50">
                  <c:v>553.94230769230774</c:v>
                </c:pt>
                <c:pt idx="51">
                  <c:v>553.94230769230774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F5-444B-B6B1-A343C9798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524416"/>
        <c:axId val="778524808"/>
      </c:lineChart>
      <c:catAx>
        <c:axId val="7785244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85248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78524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8524416"/>
        <c:crosses val="autoZero"/>
        <c:crossBetween val="midCat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61431104836293"/>
          <c:y val="0.15153895633177916"/>
          <c:w val="0.11548682403393026"/>
          <c:h val="0.141039794703585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2" header="0.5" footer="0.5"/>
    <c:pageSetup paperSize="9" orientation="landscape" horizontalDpi="300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VAK, ANTALL% slakt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91074890944749"/>
          <c:y val="0.14858577520204574"/>
          <c:w val="0.86727515802297195"/>
          <c:h val="0.71110161787411386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2021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Uke!$H$63:$H$114</c:f>
              <c:numCache>
                <c:formatCode>0.0</c:formatCode>
                <c:ptCount val="52"/>
                <c:pt idx="0">
                  <c:v>3.5714285714285721</c:v>
                </c:pt>
                <c:pt idx="1">
                  <c:v>1.9891982352046249</c:v>
                </c:pt>
                <c:pt idx="2">
                  <c:v>3.1872813022972761</c:v>
                </c:pt>
                <c:pt idx="3">
                  <c:v>1.5137684466757948</c:v>
                </c:pt>
                <c:pt idx="4">
                  <c:v>1.8865054008823976</c:v>
                </c:pt>
                <c:pt idx="5">
                  <c:v>0.69983264871443795</c:v>
                </c:pt>
                <c:pt idx="6">
                  <c:v>1.8941122774988592</c:v>
                </c:pt>
                <c:pt idx="7">
                  <c:v>2.6091586794462205</c:v>
                </c:pt>
                <c:pt idx="8">
                  <c:v>1.9131294690400125</c:v>
                </c:pt>
                <c:pt idx="9">
                  <c:v>1.8827019625741672</c:v>
                </c:pt>
                <c:pt idx="10">
                  <c:v>2.2021907804655414</c:v>
                </c:pt>
                <c:pt idx="11">
                  <c:v>1.9473604138140872</c:v>
                </c:pt>
                <c:pt idx="12">
                  <c:v>0.64658451239920878</c:v>
                </c:pt>
                <c:pt idx="13">
                  <c:v>2.3086870530959995</c:v>
                </c:pt>
                <c:pt idx="14">
                  <c:v>2.0766773162939298</c:v>
                </c:pt>
                <c:pt idx="15">
                  <c:v>2.3581317511029969</c:v>
                </c:pt>
                <c:pt idx="16">
                  <c:v>1.0193214666058119</c:v>
                </c:pt>
                <c:pt idx="17">
                  <c:v>1.8636847710330129</c:v>
                </c:pt>
                <c:pt idx="18">
                  <c:v>2.6700136923779101</c:v>
                </c:pt>
                <c:pt idx="19">
                  <c:v>1.1676555606268064</c:v>
                </c:pt>
                <c:pt idx="20">
                  <c:v>1.8598813327247832</c:v>
                </c:pt>
                <c:pt idx="21">
                  <c:v>2.2326182869313849</c:v>
                </c:pt>
                <c:pt idx="22">
                  <c:v>2.8715959227141328</c:v>
                </c:pt>
                <c:pt idx="23">
                  <c:v>1.9549672904305495</c:v>
                </c:pt>
                <c:pt idx="24">
                  <c:v>1.7229575536284805</c:v>
                </c:pt>
                <c:pt idx="25">
                  <c:v>1.3273999695724938</c:v>
                </c:pt>
                <c:pt idx="26">
                  <c:v>1.8560778944165528</c:v>
                </c:pt>
                <c:pt idx="27">
                  <c:v>1.2855621481819561</c:v>
                </c:pt>
                <c:pt idx="28">
                  <c:v>2.1679598356914651</c:v>
                </c:pt>
                <c:pt idx="29">
                  <c:v>2.3847558192606124</c:v>
                </c:pt>
                <c:pt idx="30">
                  <c:v>1.2589380800243419</c:v>
                </c:pt>
                <c:pt idx="31">
                  <c:v>1.631675034230945</c:v>
                </c:pt>
                <c:pt idx="32">
                  <c:v>2.7308687053096001</c:v>
                </c:pt>
                <c:pt idx="33">
                  <c:v>1.4148790506617981</c:v>
                </c:pt>
                <c:pt idx="34">
                  <c:v>1.2323140118667275</c:v>
                </c:pt>
                <c:pt idx="35">
                  <c:v>2.2706526700136922</c:v>
                </c:pt>
                <c:pt idx="36">
                  <c:v>1.5822303362239463</c:v>
                </c:pt>
                <c:pt idx="37">
                  <c:v>1.654495664080329</c:v>
                </c:pt>
                <c:pt idx="38">
                  <c:v>1.5061615700593338</c:v>
                </c:pt>
                <c:pt idx="39">
                  <c:v>1.6164612809980221</c:v>
                </c:pt>
                <c:pt idx="40">
                  <c:v>2.6129621177544502</c:v>
                </c:pt>
                <c:pt idx="41">
                  <c:v>2.6738171306861402</c:v>
                </c:pt>
                <c:pt idx="42">
                  <c:v>0.99650083675642798</c:v>
                </c:pt>
                <c:pt idx="43">
                  <c:v>2.7498858968507527</c:v>
                </c:pt>
                <c:pt idx="44">
                  <c:v>2.1261220143009281</c:v>
                </c:pt>
                <c:pt idx="45">
                  <c:v>2.186977027232619</c:v>
                </c:pt>
                <c:pt idx="46">
                  <c:v>2.784116841624829</c:v>
                </c:pt>
                <c:pt idx="47">
                  <c:v>2.1983873421573112</c:v>
                </c:pt>
                <c:pt idx="48">
                  <c:v>2.0728738779856997</c:v>
                </c:pt>
                <c:pt idx="49">
                  <c:v>1.9815913585881644</c:v>
                </c:pt>
                <c:pt idx="50">
                  <c:v>1.4110756123535679</c:v>
                </c:pt>
                <c:pt idx="51">
                  <c:v>0.23581317511029967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C6-46B0-93B5-08D36ABC0FFB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2022</c:v>
                </c:pt>
              </c:strCache>
            </c:strRef>
          </c:tx>
          <c:spPr>
            <a:ln w="114300"/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Uke!$H$10:$H$61</c:f>
              <c:numCache>
                <c:formatCode>0.0</c:formatCode>
                <c:ptCount val="52"/>
                <c:pt idx="0">
                  <c:v>3.4785627495226508</c:v>
                </c:pt>
                <c:pt idx="1">
                  <c:v>1.940635306370422</c:v>
                </c:pt>
                <c:pt idx="2">
                  <c:v>1.596944974830758</c:v>
                </c:pt>
                <c:pt idx="3">
                  <c:v>2.770352369380316</c:v>
                </c:pt>
                <c:pt idx="4">
                  <c:v>1.4546085749001905</c:v>
                </c:pt>
                <c:pt idx="5">
                  <c:v>2.565526818260718</c:v>
                </c:pt>
                <c:pt idx="6">
                  <c:v>1.4789099114737023</c:v>
                </c:pt>
                <c:pt idx="7">
                  <c:v>2.6349592084707516</c:v>
                </c:pt>
                <c:pt idx="8">
                  <c:v>1.8434299600763755</c:v>
                </c:pt>
                <c:pt idx="9">
                  <c:v>1.5275125846207258</c:v>
                </c:pt>
                <c:pt idx="10">
                  <c:v>1.9059191112654057</c:v>
                </c:pt>
                <c:pt idx="11">
                  <c:v>1.7392813747613254</c:v>
                </c:pt>
                <c:pt idx="12">
                  <c:v>0.9720534629404618</c:v>
                </c:pt>
                <c:pt idx="13">
                  <c:v>3.5827113348377013</c:v>
                </c:pt>
                <c:pt idx="14">
                  <c:v>1.2220100676965804</c:v>
                </c:pt>
                <c:pt idx="15">
                  <c:v>0.98593994098246851</c:v>
                </c:pt>
                <c:pt idx="16">
                  <c:v>1.99965283804895</c:v>
                </c:pt>
                <c:pt idx="17">
                  <c:v>1.1109182433605274</c:v>
                </c:pt>
                <c:pt idx="18">
                  <c:v>1.8955042527339003</c:v>
                </c:pt>
                <c:pt idx="19">
                  <c:v>1.0449574726609963</c:v>
                </c:pt>
                <c:pt idx="20">
                  <c:v>2.9404617253948966</c:v>
                </c:pt>
                <c:pt idx="21">
                  <c:v>2.763409130359312</c:v>
                </c:pt>
                <c:pt idx="22">
                  <c:v>0.84707516056240229</c:v>
                </c:pt>
                <c:pt idx="23">
                  <c:v>1.5761152577677489</c:v>
                </c:pt>
                <c:pt idx="24">
                  <c:v>1.4268356188161777</c:v>
                </c:pt>
                <c:pt idx="25">
                  <c:v>0.999826419024475</c:v>
                </c:pt>
                <c:pt idx="26">
                  <c:v>2.9717063009894114</c:v>
                </c:pt>
                <c:pt idx="27">
                  <c:v>1.5761152577677489</c:v>
                </c:pt>
                <c:pt idx="28">
                  <c:v>1.6872070821038012</c:v>
                </c:pt>
                <c:pt idx="29">
                  <c:v>1.2011803506335703</c:v>
                </c:pt>
                <c:pt idx="30">
                  <c:v>1.6073598333622636</c:v>
                </c:pt>
                <c:pt idx="31">
                  <c:v>2.8085401839958339</c:v>
                </c:pt>
                <c:pt idx="32">
                  <c:v>2.5932997743447319</c:v>
                </c:pt>
                <c:pt idx="33">
                  <c:v>2.2114216281895498</c:v>
                </c:pt>
                <c:pt idx="34">
                  <c:v>1.9336920673494185</c:v>
                </c:pt>
                <c:pt idx="35">
                  <c:v>1.2011803506335703</c:v>
                </c:pt>
                <c:pt idx="36">
                  <c:v>1.6941503211248043</c:v>
                </c:pt>
                <c:pt idx="37">
                  <c:v>2.2947404964415905</c:v>
                </c:pt>
                <c:pt idx="38">
                  <c:v>2.7043915986807843</c:v>
                </c:pt>
                <c:pt idx="39">
                  <c:v>1.9059191112654057</c:v>
                </c:pt>
                <c:pt idx="40">
                  <c:v>1.7982989064398538</c:v>
                </c:pt>
                <c:pt idx="41">
                  <c:v>1.2844992188856101</c:v>
                </c:pt>
                <c:pt idx="42">
                  <c:v>2.4301336573511545</c:v>
                </c:pt>
                <c:pt idx="43">
                  <c:v>2.2669675403575762</c:v>
                </c:pt>
                <c:pt idx="44">
                  <c:v>1.0623155702135043</c:v>
                </c:pt>
                <c:pt idx="45">
                  <c:v>2.4787363304981764</c:v>
                </c:pt>
                <c:pt idx="46">
                  <c:v>1.5448706821732341</c:v>
                </c:pt>
                <c:pt idx="47">
                  <c:v>3.3396979691025854</c:v>
                </c:pt>
                <c:pt idx="48">
                  <c:v>2.7599375108488111</c:v>
                </c:pt>
                <c:pt idx="49">
                  <c:v>2.044783891685471</c:v>
                </c:pt>
                <c:pt idx="50">
                  <c:v>0.95816698489845509</c:v>
                </c:pt>
                <c:pt idx="51">
                  <c:v>1.3365735115431348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C6-46B0-93B5-08D36ABC0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525592"/>
        <c:axId val="369973336"/>
      </c:lineChart>
      <c:catAx>
        <c:axId val="7785255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69973336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3699733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Andels% per uke</a:t>
                </a:r>
              </a:p>
            </c:rich>
          </c:tx>
          <c:layout>
            <c:manualLayout>
              <c:xMode val="edge"/>
              <c:yMode val="edge"/>
              <c:x val="2.020322154018489E-2"/>
              <c:y val="0.4433298875426945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8525592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8194224196041"/>
          <c:y val="0.11025453006929362"/>
          <c:w val="9.604379071974041E-2"/>
          <c:h val="0.168301204526654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2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VAK, middel</a:t>
            </a:r>
            <a:r>
              <a:rPr lang="nb-NO" sz="2800" baseline="0"/>
              <a:t> SLAKTEVEKT </a:t>
            </a:r>
            <a:r>
              <a:rPr lang="nb-NO" sz="2800"/>
              <a:t>per uke</a:t>
            </a:r>
          </a:p>
        </c:rich>
      </c:tx>
      <c:layout>
        <c:manualLayout>
          <c:xMode val="edge"/>
          <c:yMode val="edge"/>
          <c:x val="0.28634333158520914"/>
          <c:y val="1.38849914539881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709561547979668E-2"/>
          <c:y val="0.11729770469789823"/>
          <c:w val="0.88593509099237688"/>
          <c:h val="0.78102376924545314"/>
        </c:manualLayout>
      </c:layout>
      <c:lineChart>
        <c:grouping val="standard"/>
        <c:varyColors val="0"/>
        <c:ser>
          <c:idx val="0"/>
          <c:order val="0"/>
          <c:tx>
            <c:strRef>
              <c:f>Uke!$B$116</c:f>
              <c:strCache>
                <c:ptCount val="1"/>
                <c:pt idx="0">
                  <c:v>2020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FF00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Uke!$N$116:$N$167</c:f>
              <c:numCache>
                <c:formatCode>0.0</c:formatCode>
                <c:ptCount val="52"/>
                <c:pt idx="0">
                  <c:v>81.526804123711315</c:v>
                </c:pt>
                <c:pt idx="1">
                  <c:v>80.507948717948722</c:v>
                </c:pt>
                <c:pt idx="2">
                  <c:v>85.312842105263101</c:v>
                </c:pt>
                <c:pt idx="3">
                  <c:v>79.564611872146102</c:v>
                </c:pt>
                <c:pt idx="4">
                  <c:v>80.36014492753624</c:v>
                </c:pt>
                <c:pt idx="5">
                  <c:v>84.93182692307694</c:v>
                </c:pt>
                <c:pt idx="6">
                  <c:v>79.979922779922745</c:v>
                </c:pt>
                <c:pt idx="7">
                  <c:v>84.799080459770195</c:v>
                </c:pt>
                <c:pt idx="8">
                  <c:v>83.38831395348835</c:v>
                </c:pt>
                <c:pt idx="9">
                  <c:v>85.340671874999984</c:v>
                </c:pt>
                <c:pt idx="10">
                  <c:v>83.17655120481939</c:v>
                </c:pt>
                <c:pt idx="11">
                  <c:v>78.900273348519349</c:v>
                </c:pt>
                <c:pt idx="12">
                  <c:v>81.601157270029731</c:v>
                </c:pt>
                <c:pt idx="13">
                  <c:v>79.789234042553204</c:v>
                </c:pt>
                <c:pt idx="14">
                  <c:v>83.226816479400767</c:v>
                </c:pt>
                <c:pt idx="15">
                  <c:v>84.158695652173932</c:v>
                </c:pt>
                <c:pt idx="16">
                  <c:v>79.27099697885194</c:v>
                </c:pt>
                <c:pt idx="17">
                  <c:v>82.77578313253008</c:v>
                </c:pt>
                <c:pt idx="18">
                  <c:v>84.336561604584546</c:v>
                </c:pt>
                <c:pt idx="19">
                  <c:v>82.483565459610091</c:v>
                </c:pt>
                <c:pt idx="20">
                  <c:v>85.184123711340192</c:v>
                </c:pt>
                <c:pt idx="21">
                  <c:v>82.758693181818231</c:v>
                </c:pt>
                <c:pt idx="22">
                  <c:v>77.980301369863028</c:v>
                </c:pt>
                <c:pt idx="23">
                  <c:v>80.64157807308969</c:v>
                </c:pt>
                <c:pt idx="24">
                  <c:v>82.001216814159278</c:v>
                </c:pt>
                <c:pt idx="25">
                  <c:v>84.815142045454522</c:v>
                </c:pt>
                <c:pt idx="26">
                  <c:v>78.899690721649506</c:v>
                </c:pt>
                <c:pt idx="27">
                  <c:v>80.991138790035606</c:v>
                </c:pt>
                <c:pt idx="28">
                  <c:v>80.034290657439499</c:v>
                </c:pt>
                <c:pt idx="29">
                  <c:v>84.685600775193748</c:v>
                </c:pt>
                <c:pt idx="30">
                  <c:v>81.180426929392496</c:v>
                </c:pt>
                <c:pt idx="31">
                  <c:v>85.657025000000019</c:v>
                </c:pt>
                <c:pt idx="32">
                  <c:v>82.810289017341091</c:v>
                </c:pt>
                <c:pt idx="33">
                  <c:v>84.757744565217408</c:v>
                </c:pt>
                <c:pt idx="34">
                  <c:v>84.456728110599059</c:v>
                </c:pt>
                <c:pt idx="35">
                  <c:v>80.974089775561026</c:v>
                </c:pt>
                <c:pt idx="36">
                  <c:v>84.088205128205146</c:v>
                </c:pt>
                <c:pt idx="37">
                  <c:v>82.811684782608765</c:v>
                </c:pt>
                <c:pt idx="38">
                  <c:v>79.456047430830068</c:v>
                </c:pt>
                <c:pt idx="39">
                  <c:v>80.276887417218489</c:v>
                </c:pt>
                <c:pt idx="40">
                  <c:v>85.744947368421052</c:v>
                </c:pt>
                <c:pt idx="41">
                  <c:v>86.670143678160855</c:v>
                </c:pt>
                <c:pt idx="42">
                  <c:v>86.229288135593251</c:v>
                </c:pt>
                <c:pt idx="43">
                  <c:v>84.256327543424348</c:v>
                </c:pt>
                <c:pt idx="44">
                  <c:v>84.250291060291147</c:v>
                </c:pt>
                <c:pt idx="45">
                  <c:v>83.259248554913214</c:v>
                </c:pt>
                <c:pt idx="46">
                  <c:v>84.694357429718821</c:v>
                </c:pt>
                <c:pt idx="47">
                  <c:v>82.610823754789251</c:v>
                </c:pt>
                <c:pt idx="48">
                  <c:v>85.390516795865622</c:v>
                </c:pt>
                <c:pt idx="49">
                  <c:v>81.214791666666784</c:v>
                </c:pt>
                <c:pt idx="50">
                  <c:v>79.209358974358892</c:v>
                </c:pt>
                <c:pt idx="51">
                  <c:v>77.805375722543346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DE-4FA2-9ED8-0229AE5673EA}"/>
            </c:ext>
          </c:extLst>
        </c:ser>
        <c:ser>
          <c:idx val="3"/>
          <c:order val="1"/>
          <c:tx>
            <c:strRef>
              <c:f>Uke!$B$63</c:f>
              <c:strCache>
                <c:ptCount val="1"/>
                <c:pt idx="0">
                  <c:v>2021</c:v>
                </c:pt>
              </c:strCache>
            </c:strRef>
          </c:tx>
          <c:spPr>
            <a:ln w="41275">
              <a:solidFill>
                <a:schemeClr val="tx1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Uke!$N$63:$N$114</c:f>
              <c:numCache>
                <c:formatCode>0.0</c:formatCode>
                <c:ptCount val="52"/>
                <c:pt idx="0">
                  <c:v>88.030575079872122</c:v>
                </c:pt>
                <c:pt idx="1">
                  <c:v>88.8753537284895</c:v>
                </c:pt>
                <c:pt idx="2">
                  <c:v>85.165727923627713</c:v>
                </c:pt>
                <c:pt idx="3">
                  <c:v>86.791561712846345</c:v>
                </c:pt>
                <c:pt idx="4">
                  <c:v>86.950060483870971</c:v>
                </c:pt>
                <c:pt idx="5">
                  <c:v>88.306576086956497</c:v>
                </c:pt>
                <c:pt idx="6">
                  <c:v>82.241385542168743</c:v>
                </c:pt>
                <c:pt idx="7">
                  <c:v>86.666603498542301</c:v>
                </c:pt>
                <c:pt idx="8">
                  <c:v>86.381451292246524</c:v>
                </c:pt>
                <c:pt idx="9">
                  <c:v>84.934646464646477</c:v>
                </c:pt>
                <c:pt idx="10">
                  <c:v>84.988186528497408</c:v>
                </c:pt>
                <c:pt idx="11">
                  <c:v>84.51857421874999</c:v>
                </c:pt>
                <c:pt idx="12">
                  <c:v>84.482411764705859</c:v>
                </c:pt>
                <c:pt idx="13">
                  <c:v>85.679752883031242</c:v>
                </c:pt>
                <c:pt idx="14">
                  <c:v>83.110531135531119</c:v>
                </c:pt>
                <c:pt idx="15">
                  <c:v>85.28411290322579</c:v>
                </c:pt>
                <c:pt idx="16">
                  <c:v>82.981865671641813</c:v>
                </c:pt>
                <c:pt idx="17">
                  <c:v>83.037081632653056</c:v>
                </c:pt>
                <c:pt idx="18">
                  <c:v>85.911025641025617</c:v>
                </c:pt>
                <c:pt idx="19">
                  <c:v>82.217394136807741</c:v>
                </c:pt>
                <c:pt idx="20">
                  <c:v>87.153087934560304</c:v>
                </c:pt>
                <c:pt idx="21">
                  <c:v>87.131516183986378</c:v>
                </c:pt>
                <c:pt idx="22">
                  <c:v>85.088794701986714</c:v>
                </c:pt>
                <c:pt idx="23">
                  <c:v>82.376281800391425</c:v>
                </c:pt>
                <c:pt idx="24">
                  <c:v>82.175938189845482</c:v>
                </c:pt>
                <c:pt idx="25">
                  <c:v>84.932586206896517</c:v>
                </c:pt>
                <c:pt idx="26">
                  <c:v>86.696221765913805</c:v>
                </c:pt>
                <c:pt idx="27">
                  <c:v>84.75242603550295</c:v>
                </c:pt>
                <c:pt idx="28">
                  <c:v>82.130228471001814</c:v>
                </c:pt>
                <c:pt idx="29">
                  <c:v>82.034217252396189</c:v>
                </c:pt>
                <c:pt idx="30">
                  <c:v>82.645256797583102</c:v>
                </c:pt>
                <c:pt idx="31">
                  <c:v>84.886993006992981</c:v>
                </c:pt>
                <c:pt idx="32">
                  <c:v>83.671980474197994</c:v>
                </c:pt>
                <c:pt idx="33">
                  <c:v>83.994354838709697</c:v>
                </c:pt>
                <c:pt idx="34">
                  <c:v>84.389166666666711</c:v>
                </c:pt>
                <c:pt idx="35">
                  <c:v>81.631591289782236</c:v>
                </c:pt>
                <c:pt idx="36">
                  <c:v>87.780168269230685</c:v>
                </c:pt>
                <c:pt idx="37">
                  <c:v>87.05004597701155</c:v>
                </c:pt>
                <c:pt idx="38">
                  <c:v>80.806136363636384</c:v>
                </c:pt>
                <c:pt idx="39">
                  <c:v>85.369552941176508</c:v>
                </c:pt>
                <c:pt idx="40">
                  <c:v>86.307103347889438</c:v>
                </c:pt>
                <c:pt idx="41">
                  <c:v>86.895655270655254</c:v>
                </c:pt>
                <c:pt idx="42">
                  <c:v>85.665534351145027</c:v>
                </c:pt>
                <c:pt idx="43">
                  <c:v>87.909085872576227</c:v>
                </c:pt>
                <c:pt idx="44">
                  <c:v>85.176618962432869</c:v>
                </c:pt>
                <c:pt idx="45">
                  <c:v>85.561043478260899</c:v>
                </c:pt>
                <c:pt idx="46">
                  <c:v>83.070778688524513</c:v>
                </c:pt>
                <c:pt idx="47">
                  <c:v>83.191937716262998</c:v>
                </c:pt>
                <c:pt idx="48">
                  <c:v>81.061064220183511</c:v>
                </c:pt>
                <c:pt idx="49">
                  <c:v>81.409001919385759</c:v>
                </c:pt>
                <c:pt idx="50">
                  <c:v>84.653611859838279</c:v>
                </c:pt>
                <c:pt idx="51">
                  <c:v>90.620967741935502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DE-4FA2-9ED8-0229AE5673EA}"/>
            </c:ext>
          </c:extLst>
        </c:ser>
        <c:ser>
          <c:idx val="4"/>
          <c:order val="2"/>
          <c:tx>
            <c:strRef>
              <c:f>Uke!$B$10</c:f>
              <c:strCache>
                <c:ptCount val="1"/>
                <c:pt idx="0">
                  <c:v>2022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Uke!$N$10:$N$61</c:f>
              <c:numCache>
                <c:formatCode>0.0</c:formatCode>
                <c:ptCount val="52"/>
                <c:pt idx="0">
                  <c:v>88.577335329341281</c:v>
                </c:pt>
                <c:pt idx="1">
                  <c:v>87.896779964221778</c:v>
                </c:pt>
                <c:pt idx="2">
                  <c:v>85.147058823529406</c:v>
                </c:pt>
                <c:pt idx="3">
                  <c:v>81.897117794486221</c:v>
                </c:pt>
                <c:pt idx="4">
                  <c:v>86.031980906921277</c:v>
                </c:pt>
                <c:pt idx="5">
                  <c:v>84.075507442489794</c:v>
                </c:pt>
                <c:pt idx="6">
                  <c:v>87.651643192488251</c:v>
                </c:pt>
                <c:pt idx="7">
                  <c:v>87.302766798419057</c:v>
                </c:pt>
                <c:pt idx="8">
                  <c:v>84.625800376647803</c:v>
                </c:pt>
                <c:pt idx="9">
                  <c:v>81.420454545454589</c:v>
                </c:pt>
                <c:pt idx="10">
                  <c:v>85.081420765027389</c:v>
                </c:pt>
                <c:pt idx="11">
                  <c:v>88.400998003992058</c:v>
                </c:pt>
                <c:pt idx="12">
                  <c:v>85.428928571428514</c:v>
                </c:pt>
                <c:pt idx="13">
                  <c:v>84.453585271317934</c:v>
                </c:pt>
                <c:pt idx="14">
                  <c:v>85.588636363636354</c:v>
                </c:pt>
                <c:pt idx="15">
                  <c:v>86.574647887323934</c:v>
                </c:pt>
                <c:pt idx="16">
                  <c:v>82.076265270506042</c:v>
                </c:pt>
                <c:pt idx="17">
                  <c:v>88.823125000000019</c:v>
                </c:pt>
                <c:pt idx="18">
                  <c:v>88.477289377289409</c:v>
                </c:pt>
                <c:pt idx="19">
                  <c:v>89.085382059800693</c:v>
                </c:pt>
                <c:pt idx="20">
                  <c:v>82.902479338842937</c:v>
                </c:pt>
                <c:pt idx="21">
                  <c:v>87.18542713567831</c:v>
                </c:pt>
                <c:pt idx="22">
                  <c:v>84.686475409836106</c:v>
                </c:pt>
                <c:pt idx="23">
                  <c:v>86.433480176211518</c:v>
                </c:pt>
                <c:pt idx="24">
                  <c:v>84.486374695863717</c:v>
                </c:pt>
                <c:pt idx="25">
                  <c:v>86.922916666666637</c:v>
                </c:pt>
                <c:pt idx="26">
                  <c:v>83.620443925233701</c:v>
                </c:pt>
                <c:pt idx="27">
                  <c:v>87.032158590308399</c:v>
                </c:pt>
                <c:pt idx="28">
                  <c:v>84.909504132231433</c:v>
                </c:pt>
                <c:pt idx="29">
                  <c:v>84.652601156069409</c:v>
                </c:pt>
                <c:pt idx="30">
                  <c:v>89.690928725701895</c:v>
                </c:pt>
                <c:pt idx="31">
                  <c:v>85.33077873918414</c:v>
                </c:pt>
                <c:pt idx="32">
                  <c:v>83.56407506702422</c:v>
                </c:pt>
                <c:pt idx="33">
                  <c:v>87.301729559748381</c:v>
                </c:pt>
                <c:pt idx="34">
                  <c:v>83.378956834532346</c:v>
                </c:pt>
                <c:pt idx="35">
                  <c:v>89.406104651162877</c:v>
                </c:pt>
                <c:pt idx="36">
                  <c:v>86.269057377049222</c:v>
                </c:pt>
                <c:pt idx="37">
                  <c:v>86.40453857791222</c:v>
                </c:pt>
                <c:pt idx="38">
                  <c:v>87.271501925545522</c:v>
                </c:pt>
                <c:pt idx="39">
                  <c:v>86.089799635701283</c:v>
                </c:pt>
                <c:pt idx="40">
                  <c:v>86.342277992278085</c:v>
                </c:pt>
                <c:pt idx="41">
                  <c:v>89.687297297297306</c:v>
                </c:pt>
                <c:pt idx="42">
                  <c:v>88.424428571428507</c:v>
                </c:pt>
                <c:pt idx="43">
                  <c:v>85.791271056661515</c:v>
                </c:pt>
                <c:pt idx="44">
                  <c:v>86.968627450980406</c:v>
                </c:pt>
                <c:pt idx="45">
                  <c:v>87.136694677871105</c:v>
                </c:pt>
                <c:pt idx="46">
                  <c:v>87.533258426966228</c:v>
                </c:pt>
                <c:pt idx="47">
                  <c:v>85.607900207900229</c:v>
                </c:pt>
                <c:pt idx="48">
                  <c:v>83.075849056603758</c:v>
                </c:pt>
                <c:pt idx="49">
                  <c:v>82.212903225806386</c:v>
                </c:pt>
                <c:pt idx="50">
                  <c:v>84.089492753623148</c:v>
                </c:pt>
                <c:pt idx="51">
                  <c:v>87.372207792207746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DE-4FA2-9ED8-0229AE567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9974120"/>
        <c:axId val="369974512"/>
      </c:lineChart>
      <c:catAx>
        <c:axId val="369974120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699745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9974512"/>
        <c:scaling>
          <c:orientation val="minMax"/>
          <c:min val="7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i kg (UHL)</a:t>
                </a:r>
              </a:p>
            </c:rich>
          </c:tx>
          <c:layout>
            <c:manualLayout>
              <c:xMode val="edge"/>
              <c:yMode val="edge"/>
              <c:x val="1.6655497191651561E-2"/>
              <c:y val="0.40523604112538331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69974120"/>
        <c:crosses val="autoZero"/>
        <c:crossBetween val="between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524461009193788"/>
          <c:y val="9.9766943516146317E-2"/>
          <c:w val="9.0907123690816244E-2"/>
          <c:h val="0.173668230136974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 griser:</a:t>
            </a:r>
            <a:r>
              <a:rPr lang="nb-NO" sz="2400" baseline="0"/>
              <a:t> m</a:t>
            </a:r>
            <a:r>
              <a:rPr lang="nb-NO" sz="2400"/>
              <a:t>iddel</a:t>
            </a:r>
            <a:r>
              <a:rPr lang="nb-NO" sz="2400" baseline="0"/>
              <a:t> </a:t>
            </a:r>
            <a:r>
              <a:rPr lang="nb-NO" sz="2400"/>
              <a:t>KJØTT% per uke </a:t>
            </a:r>
          </a:p>
        </c:rich>
      </c:tx>
      <c:layout>
        <c:manualLayout>
          <c:xMode val="edge"/>
          <c:yMode val="edge"/>
          <c:x val="0.14924567666426974"/>
          <c:y val="3.68354982953492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65269085771641"/>
          <c:y val="0.14663582118896262"/>
          <c:w val="0.87168256648251574"/>
          <c:h val="0.75224480458260923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2021</c:v>
                </c:pt>
              </c:strCache>
            </c:strRef>
          </c:tx>
          <c:spPr>
            <a:ln w="38100">
              <a:solidFill>
                <a:schemeClr val="tx2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Uke!$L$63:$L$114</c:f>
              <c:numCache>
                <c:formatCode>0.00</c:formatCode>
                <c:ptCount val="52"/>
                <c:pt idx="0">
                  <c:v>60.335463258785943</c:v>
                </c:pt>
                <c:pt idx="1">
                  <c:v>61.089866156787778</c:v>
                </c:pt>
                <c:pt idx="2">
                  <c:v>61.338902147971389</c:v>
                </c:pt>
                <c:pt idx="3">
                  <c:v>61.382871536523922</c:v>
                </c:pt>
                <c:pt idx="4">
                  <c:v>61.304435483870975</c:v>
                </c:pt>
                <c:pt idx="5">
                  <c:v>60.989130434782609</c:v>
                </c:pt>
                <c:pt idx="6">
                  <c:v>60.757028112449809</c:v>
                </c:pt>
                <c:pt idx="7">
                  <c:v>61.139941690962097</c:v>
                </c:pt>
                <c:pt idx="8">
                  <c:v>61.574552683896627</c:v>
                </c:pt>
                <c:pt idx="9">
                  <c:v>61.404040404040423</c:v>
                </c:pt>
                <c:pt idx="10">
                  <c:v>61.516407599309161</c:v>
                </c:pt>
                <c:pt idx="11">
                  <c:v>60.7109375</c:v>
                </c:pt>
                <c:pt idx="12">
                  <c:v>60.982352941176487</c:v>
                </c:pt>
                <c:pt idx="13">
                  <c:v>61.001647446458001</c:v>
                </c:pt>
                <c:pt idx="14">
                  <c:v>60.586080586080563</c:v>
                </c:pt>
                <c:pt idx="15">
                  <c:v>61.295161290322575</c:v>
                </c:pt>
                <c:pt idx="16">
                  <c:v>62.52985074626865</c:v>
                </c:pt>
                <c:pt idx="17">
                  <c:v>60.759183673469394</c:v>
                </c:pt>
                <c:pt idx="18">
                  <c:v>61.07407407407409</c:v>
                </c:pt>
                <c:pt idx="19">
                  <c:v>60.856677524429976</c:v>
                </c:pt>
                <c:pt idx="20">
                  <c:v>61.325153374233111</c:v>
                </c:pt>
                <c:pt idx="21">
                  <c:v>60.894378194207825</c:v>
                </c:pt>
                <c:pt idx="22">
                  <c:v>60.750993377483439</c:v>
                </c:pt>
                <c:pt idx="23">
                  <c:v>61.776908023483351</c:v>
                </c:pt>
                <c:pt idx="24">
                  <c:v>61.441501103752749</c:v>
                </c:pt>
                <c:pt idx="25">
                  <c:v>61.287356321839077</c:v>
                </c:pt>
                <c:pt idx="26">
                  <c:v>60.776180698151954</c:v>
                </c:pt>
                <c:pt idx="27">
                  <c:v>60.857988165680489</c:v>
                </c:pt>
                <c:pt idx="28">
                  <c:v>61.488576449912109</c:v>
                </c:pt>
                <c:pt idx="29">
                  <c:v>60.674121405750803</c:v>
                </c:pt>
                <c:pt idx="30">
                  <c:v>61.012084592145008</c:v>
                </c:pt>
                <c:pt idx="31">
                  <c:v>60.979020979020994</c:v>
                </c:pt>
                <c:pt idx="32">
                  <c:v>61.202231520223151</c:v>
                </c:pt>
                <c:pt idx="33">
                  <c:v>61.577956989247312</c:v>
                </c:pt>
                <c:pt idx="34">
                  <c:v>61.231481481481488</c:v>
                </c:pt>
                <c:pt idx="35">
                  <c:v>61.378559463986576</c:v>
                </c:pt>
                <c:pt idx="36">
                  <c:v>60.209134615384599</c:v>
                </c:pt>
                <c:pt idx="37">
                  <c:v>61.473563218390808</c:v>
                </c:pt>
                <c:pt idx="38">
                  <c:v>62.047979797979799</c:v>
                </c:pt>
                <c:pt idx="39">
                  <c:v>60.985882352941182</c:v>
                </c:pt>
                <c:pt idx="40">
                  <c:v>61.487627365356651</c:v>
                </c:pt>
                <c:pt idx="41">
                  <c:v>60.538461538461519</c:v>
                </c:pt>
                <c:pt idx="42">
                  <c:v>61.385496183206143</c:v>
                </c:pt>
                <c:pt idx="43">
                  <c:v>60.732686980609422</c:v>
                </c:pt>
                <c:pt idx="44">
                  <c:v>61.021466905187857</c:v>
                </c:pt>
                <c:pt idx="45">
                  <c:v>60.706086956521709</c:v>
                </c:pt>
                <c:pt idx="46">
                  <c:v>61.158469945355186</c:v>
                </c:pt>
                <c:pt idx="47">
                  <c:v>60.998269896193769</c:v>
                </c:pt>
                <c:pt idx="48">
                  <c:v>61.792660550458713</c:v>
                </c:pt>
                <c:pt idx="49">
                  <c:v>61.053742802303283</c:v>
                </c:pt>
                <c:pt idx="50">
                  <c:v>60.854447439353109</c:v>
                </c:pt>
                <c:pt idx="51">
                  <c:v>60.91935483870968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71-4694-8145-7982E201A6F0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2022</c:v>
                </c:pt>
              </c:strCache>
            </c:strRef>
          </c:tx>
          <c:spPr>
            <a:ln w="114300">
              <a:solidFill>
                <a:schemeClr val="accent1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Uke!$L$10:$L$61</c:f>
              <c:numCache>
                <c:formatCode>0.00</c:formatCode>
                <c:ptCount val="52"/>
                <c:pt idx="0">
                  <c:v>60.420159680638719</c:v>
                </c:pt>
                <c:pt idx="1">
                  <c:v>60.465116279069761</c:v>
                </c:pt>
                <c:pt idx="2">
                  <c:v>60.718954248366003</c:v>
                </c:pt>
                <c:pt idx="3">
                  <c:v>61.061403508771953</c:v>
                </c:pt>
                <c:pt idx="4">
                  <c:v>61.133651551312639</c:v>
                </c:pt>
                <c:pt idx="5">
                  <c:v>61.266576454668481</c:v>
                </c:pt>
                <c:pt idx="6">
                  <c:v>60.626760563380245</c:v>
                </c:pt>
                <c:pt idx="7">
                  <c:v>60.865612648221351</c:v>
                </c:pt>
                <c:pt idx="8">
                  <c:v>60.932203389830512</c:v>
                </c:pt>
                <c:pt idx="9">
                  <c:v>61.38181818181819</c:v>
                </c:pt>
                <c:pt idx="10">
                  <c:v>60.956284153005477</c:v>
                </c:pt>
                <c:pt idx="11">
                  <c:v>60.730538922155688</c:v>
                </c:pt>
                <c:pt idx="12">
                  <c:v>60.975000000000001</c:v>
                </c:pt>
                <c:pt idx="13">
                  <c:v>61.114341085271342</c:v>
                </c:pt>
                <c:pt idx="14">
                  <c:v>61.409090909090899</c:v>
                </c:pt>
                <c:pt idx="15">
                  <c:v>61.309859154929583</c:v>
                </c:pt>
                <c:pt idx="16">
                  <c:v>61.083769633507821</c:v>
                </c:pt>
                <c:pt idx="17">
                  <c:v>61.034374999999997</c:v>
                </c:pt>
                <c:pt idx="18">
                  <c:v>60.318681318681321</c:v>
                </c:pt>
                <c:pt idx="19">
                  <c:v>60.355481727574762</c:v>
                </c:pt>
                <c:pt idx="20">
                  <c:v>61.036599763872488</c:v>
                </c:pt>
                <c:pt idx="21">
                  <c:v>60.738693467336681</c:v>
                </c:pt>
                <c:pt idx="22">
                  <c:v>61.831967213114737</c:v>
                </c:pt>
                <c:pt idx="23">
                  <c:v>60.971365638766514</c:v>
                </c:pt>
                <c:pt idx="24">
                  <c:v>60.695863746958644</c:v>
                </c:pt>
                <c:pt idx="25">
                  <c:v>60.680555555555557</c:v>
                </c:pt>
                <c:pt idx="26">
                  <c:v>60.879672897196272</c:v>
                </c:pt>
                <c:pt idx="27">
                  <c:v>60.726872246696047</c:v>
                </c:pt>
                <c:pt idx="28">
                  <c:v>60.921487603305806</c:v>
                </c:pt>
                <c:pt idx="29">
                  <c:v>61.537572254335259</c:v>
                </c:pt>
                <c:pt idx="30">
                  <c:v>60.83585313174946</c:v>
                </c:pt>
                <c:pt idx="31">
                  <c:v>60.655129789864048</c:v>
                </c:pt>
                <c:pt idx="32">
                  <c:v>61.467828418230553</c:v>
                </c:pt>
                <c:pt idx="33">
                  <c:v>60.523584905660393</c:v>
                </c:pt>
                <c:pt idx="34">
                  <c:v>61.210431654676249</c:v>
                </c:pt>
                <c:pt idx="35">
                  <c:v>60.61337209302328</c:v>
                </c:pt>
                <c:pt idx="36">
                  <c:v>59.905737704918003</c:v>
                </c:pt>
                <c:pt idx="37">
                  <c:v>60.665658093797269</c:v>
                </c:pt>
                <c:pt idx="38">
                  <c:v>61.347881899871638</c:v>
                </c:pt>
                <c:pt idx="39">
                  <c:v>61.342440801457172</c:v>
                </c:pt>
                <c:pt idx="40">
                  <c:v>60.76447876447876</c:v>
                </c:pt>
                <c:pt idx="41">
                  <c:v>59.5</c:v>
                </c:pt>
                <c:pt idx="42">
                  <c:v>60.771428571428594</c:v>
                </c:pt>
                <c:pt idx="43">
                  <c:v>60.088820826952528</c:v>
                </c:pt>
                <c:pt idx="44">
                  <c:v>61.179738562091522</c:v>
                </c:pt>
                <c:pt idx="45">
                  <c:v>60.731092436974798</c:v>
                </c:pt>
                <c:pt idx="46">
                  <c:v>61.150561797752808</c:v>
                </c:pt>
                <c:pt idx="47">
                  <c:v>60.355509355509362</c:v>
                </c:pt>
                <c:pt idx="48">
                  <c:v>61.002515723270413</c:v>
                </c:pt>
                <c:pt idx="49">
                  <c:v>61.095076400679119</c:v>
                </c:pt>
                <c:pt idx="50">
                  <c:v>61.126811594202898</c:v>
                </c:pt>
                <c:pt idx="51">
                  <c:v>61.6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71-4694-8145-7982E201A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236192"/>
        <c:axId val="222236584"/>
      </c:lineChart>
      <c:catAx>
        <c:axId val="2222361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2365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22236584"/>
        <c:scaling>
          <c:orientation val="minMax"/>
          <c:max val="63"/>
          <c:min val="59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4336929474724749E-2"/>
              <c:y val="0.3585780815622461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236192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849536019619517"/>
          <c:y val="0.16738808920754536"/>
          <c:w val="7.8970122405640303E-2"/>
          <c:h val="0.181865277452672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VAK GRIS:</a:t>
            </a:r>
            <a:r>
              <a:rPr lang="nb-NO" sz="2000" baseline="0"/>
              <a:t> </a:t>
            </a:r>
            <a:r>
              <a:rPr lang="nb-NO" sz="2000"/>
              <a:t>Antall PRODUSENTER </a:t>
            </a:r>
            <a:r>
              <a:rPr lang="nb-NO" sz="2000" baseline="0"/>
              <a:t>per UKE</a:t>
            </a:r>
            <a:endParaRPr lang="nb-NO" sz="2000"/>
          </a:p>
        </c:rich>
      </c:tx>
      <c:layout>
        <c:manualLayout>
          <c:xMode val="edge"/>
          <c:yMode val="edge"/>
          <c:x val="0.15014613885976508"/>
          <c:y val="2.88136460813585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033098154337651E-2"/>
          <c:y val="0.13909970282892414"/>
          <c:w val="0.89191251401393667"/>
          <c:h val="0.7626158279563896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2021</c:v>
                </c:pt>
              </c:strCache>
            </c:strRef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Uke!$D$63:$D$114</c:f>
              <c:numCache>
                <c:formatCode>General</c:formatCode>
                <c:ptCount val="52"/>
                <c:pt idx="0">
                  <c:v>31</c:v>
                </c:pt>
                <c:pt idx="1">
                  <c:v>23</c:v>
                </c:pt>
                <c:pt idx="2">
                  <c:v>28</c:v>
                </c:pt>
                <c:pt idx="3">
                  <c:v>24</c:v>
                </c:pt>
                <c:pt idx="4">
                  <c:v>24</c:v>
                </c:pt>
                <c:pt idx="5">
                  <c:v>19</c:v>
                </c:pt>
                <c:pt idx="6">
                  <c:v>22</c:v>
                </c:pt>
                <c:pt idx="7">
                  <c:v>19</c:v>
                </c:pt>
                <c:pt idx="8">
                  <c:v>21</c:v>
                </c:pt>
                <c:pt idx="9">
                  <c:v>22</c:v>
                </c:pt>
                <c:pt idx="10">
                  <c:v>29</c:v>
                </c:pt>
                <c:pt idx="11">
                  <c:v>27</c:v>
                </c:pt>
                <c:pt idx="12">
                  <c:v>12</c:v>
                </c:pt>
                <c:pt idx="13">
                  <c:v>26</c:v>
                </c:pt>
                <c:pt idx="14">
                  <c:v>18</c:v>
                </c:pt>
                <c:pt idx="15">
                  <c:v>25</c:v>
                </c:pt>
                <c:pt idx="16">
                  <c:v>16</c:v>
                </c:pt>
                <c:pt idx="17">
                  <c:v>20</c:v>
                </c:pt>
                <c:pt idx="18">
                  <c:v>27</c:v>
                </c:pt>
                <c:pt idx="19">
                  <c:v>15</c:v>
                </c:pt>
                <c:pt idx="20">
                  <c:v>24</c:v>
                </c:pt>
                <c:pt idx="21">
                  <c:v>21</c:v>
                </c:pt>
                <c:pt idx="22">
                  <c:v>20</c:v>
                </c:pt>
                <c:pt idx="23">
                  <c:v>19</c:v>
                </c:pt>
                <c:pt idx="24">
                  <c:v>19</c:v>
                </c:pt>
                <c:pt idx="25">
                  <c:v>19</c:v>
                </c:pt>
                <c:pt idx="26">
                  <c:v>23</c:v>
                </c:pt>
                <c:pt idx="27">
                  <c:v>18</c:v>
                </c:pt>
                <c:pt idx="28">
                  <c:v>22</c:v>
                </c:pt>
                <c:pt idx="29">
                  <c:v>26</c:v>
                </c:pt>
                <c:pt idx="30">
                  <c:v>14</c:v>
                </c:pt>
                <c:pt idx="31">
                  <c:v>19</c:v>
                </c:pt>
                <c:pt idx="32">
                  <c:v>25</c:v>
                </c:pt>
                <c:pt idx="33">
                  <c:v>20</c:v>
                </c:pt>
                <c:pt idx="34">
                  <c:v>20</c:v>
                </c:pt>
                <c:pt idx="35">
                  <c:v>22</c:v>
                </c:pt>
                <c:pt idx="36">
                  <c:v>21</c:v>
                </c:pt>
                <c:pt idx="37">
                  <c:v>22</c:v>
                </c:pt>
                <c:pt idx="38">
                  <c:v>18</c:v>
                </c:pt>
                <c:pt idx="39">
                  <c:v>21</c:v>
                </c:pt>
                <c:pt idx="40">
                  <c:v>27</c:v>
                </c:pt>
                <c:pt idx="41">
                  <c:v>27</c:v>
                </c:pt>
                <c:pt idx="42">
                  <c:v>16</c:v>
                </c:pt>
                <c:pt idx="43">
                  <c:v>28</c:v>
                </c:pt>
                <c:pt idx="44">
                  <c:v>21</c:v>
                </c:pt>
                <c:pt idx="45">
                  <c:v>26</c:v>
                </c:pt>
                <c:pt idx="46">
                  <c:v>27</c:v>
                </c:pt>
                <c:pt idx="47">
                  <c:v>24</c:v>
                </c:pt>
                <c:pt idx="48">
                  <c:v>20</c:v>
                </c:pt>
                <c:pt idx="49">
                  <c:v>32</c:v>
                </c:pt>
                <c:pt idx="50">
                  <c:v>14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4E-4D1D-9A34-765A4E132194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2022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diamond"/>
            <c:size val="9"/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Uke!$D$10:$D$61</c:f>
              <c:numCache>
                <c:formatCode>General</c:formatCode>
                <c:ptCount val="52"/>
                <c:pt idx="0">
                  <c:v>29</c:v>
                </c:pt>
                <c:pt idx="1">
                  <c:v>21</c:v>
                </c:pt>
                <c:pt idx="2">
                  <c:v>19</c:v>
                </c:pt>
                <c:pt idx="3">
                  <c:v>24</c:v>
                </c:pt>
                <c:pt idx="4">
                  <c:v>19</c:v>
                </c:pt>
                <c:pt idx="5">
                  <c:v>25</c:v>
                </c:pt>
                <c:pt idx="6">
                  <c:v>18</c:v>
                </c:pt>
                <c:pt idx="7">
                  <c:v>25</c:v>
                </c:pt>
                <c:pt idx="8">
                  <c:v>19</c:v>
                </c:pt>
                <c:pt idx="9">
                  <c:v>23</c:v>
                </c:pt>
                <c:pt idx="10">
                  <c:v>22</c:v>
                </c:pt>
                <c:pt idx="11">
                  <c:v>23</c:v>
                </c:pt>
                <c:pt idx="12">
                  <c:v>26</c:v>
                </c:pt>
                <c:pt idx="13">
                  <c:v>31</c:v>
                </c:pt>
                <c:pt idx="14">
                  <c:v>12</c:v>
                </c:pt>
                <c:pt idx="15">
                  <c:v>18</c:v>
                </c:pt>
                <c:pt idx="16">
                  <c:v>27</c:v>
                </c:pt>
                <c:pt idx="17">
                  <c:v>24</c:v>
                </c:pt>
                <c:pt idx="18">
                  <c:v>27</c:v>
                </c:pt>
                <c:pt idx="19">
                  <c:v>18</c:v>
                </c:pt>
                <c:pt idx="20">
                  <c:v>22</c:v>
                </c:pt>
                <c:pt idx="21">
                  <c:v>21</c:v>
                </c:pt>
                <c:pt idx="22">
                  <c:v>22</c:v>
                </c:pt>
                <c:pt idx="23">
                  <c:v>22</c:v>
                </c:pt>
                <c:pt idx="24">
                  <c:v>23</c:v>
                </c:pt>
                <c:pt idx="25">
                  <c:v>18</c:v>
                </c:pt>
                <c:pt idx="26">
                  <c:v>26</c:v>
                </c:pt>
                <c:pt idx="27">
                  <c:v>20</c:v>
                </c:pt>
                <c:pt idx="28">
                  <c:v>18</c:v>
                </c:pt>
                <c:pt idx="29">
                  <c:v>23</c:v>
                </c:pt>
                <c:pt idx="30">
                  <c:v>18</c:v>
                </c:pt>
                <c:pt idx="31">
                  <c:v>23</c:v>
                </c:pt>
                <c:pt idx="32">
                  <c:v>21</c:v>
                </c:pt>
                <c:pt idx="33">
                  <c:v>27</c:v>
                </c:pt>
                <c:pt idx="34">
                  <c:v>28</c:v>
                </c:pt>
                <c:pt idx="35">
                  <c:v>21</c:v>
                </c:pt>
                <c:pt idx="36">
                  <c:v>21</c:v>
                </c:pt>
                <c:pt idx="37">
                  <c:v>28</c:v>
                </c:pt>
                <c:pt idx="38">
                  <c:v>28</c:v>
                </c:pt>
                <c:pt idx="39">
                  <c:v>18</c:v>
                </c:pt>
                <c:pt idx="40">
                  <c:v>24</c:v>
                </c:pt>
                <c:pt idx="41">
                  <c:v>15</c:v>
                </c:pt>
                <c:pt idx="42">
                  <c:v>29</c:v>
                </c:pt>
                <c:pt idx="43">
                  <c:v>22</c:v>
                </c:pt>
                <c:pt idx="44">
                  <c:v>15</c:v>
                </c:pt>
                <c:pt idx="45">
                  <c:v>32</c:v>
                </c:pt>
                <c:pt idx="46">
                  <c:v>20</c:v>
                </c:pt>
                <c:pt idx="47">
                  <c:v>29</c:v>
                </c:pt>
                <c:pt idx="48">
                  <c:v>28</c:v>
                </c:pt>
                <c:pt idx="49">
                  <c:v>24</c:v>
                </c:pt>
                <c:pt idx="50">
                  <c:v>15</c:v>
                </c:pt>
                <c:pt idx="5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4E-4D1D-9A34-765A4E132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237368"/>
        <c:axId val="222237760"/>
      </c:lineChart>
      <c:catAx>
        <c:axId val="2222373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2377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222377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Antall  produsenter per uke</a:t>
                </a:r>
              </a:p>
            </c:rich>
          </c:tx>
          <c:layout>
            <c:manualLayout>
              <c:xMode val="edge"/>
              <c:yMode val="edge"/>
              <c:x val="2.0175493171319187E-2"/>
              <c:y val="0.183441601288657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237368"/>
        <c:crosses val="autoZero"/>
        <c:crossBetween val="between"/>
      </c:valAx>
      <c:spPr>
        <a:solidFill>
          <a:srgbClr val="CCFFCC"/>
        </a:solidFill>
        <a:ln w="25400">
          <a:solidFill>
            <a:srgbClr val="3333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545578958470156"/>
          <c:y val="0.54887058236209274"/>
          <c:w val="7.6034779568747116E-2"/>
          <c:h val="0.154717512924560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gris: middelvekt og kjøtt% </a:t>
            </a:r>
          </a:p>
        </c:rich>
      </c:tx>
      <c:layout>
        <c:manualLayout>
          <c:xMode val="edge"/>
          <c:yMode val="edge"/>
          <c:x val="0.11538101854915193"/>
          <c:y val="4.42828261332198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364608835660259E-2"/>
          <c:y val="0.1629774278215223"/>
          <c:w val="0.80053782032556842"/>
          <c:h val="0.741680314960629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År!$G$7</c:f>
              <c:strCache>
                <c:ptCount val="1"/>
                <c:pt idx="0">
                  <c:v>Vekt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År!$A$9:$A$19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År!$G$9:$G$19</c:f>
              <c:numCache>
                <c:formatCode>0.0</c:formatCode>
                <c:ptCount val="11"/>
                <c:pt idx="0">
                  <c:v>76.261474558670884</c:v>
                </c:pt>
                <c:pt idx="1">
                  <c:v>74.498940126440857</c:v>
                </c:pt>
                <c:pt idx="2">
                  <c:v>77.23440587073118</c:v>
                </c:pt>
                <c:pt idx="3">
                  <c:v>80.788567660248574</c:v>
                </c:pt>
                <c:pt idx="4">
                  <c:v>81.532264122756132</c:v>
                </c:pt>
                <c:pt idx="5">
                  <c:v>81.690374841169458</c:v>
                </c:pt>
                <c:pt idx="6">
                  <c:v>80.42007437917411</c:v>
                </c:pt>
                <c:pt idx="7">
                  <c:v>80.383710254371692</c:v>
                </c:pt>
                <c:pt idx="8">
                  <c:v>82.610159019063701</c:v>
                </c:pt>
                <c:pt idx="9">
                  <c:v>84.888157984855908</c:v>
                </c:pt>
                <c:pt idx="10">
                  <c:v>85.791056817392558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9B-47A6-ABCB-BDD372FB5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60"/>
        <c:axId val="421351840"/>
        <c:axId val="421350272"/>
      </c:barChart>
      <c:barChart>
        <c:barDir val="col"/>
        <c:grouping val="clustered"/>
        <c:varyColors val="0"/>
        <c:ser>
          <c:idx val="1"/>
          <c:order val="1"/>
          <c:tx>
            <c:strRef>
              <c:f>År!$F$8</c:f>
              <c:strCache>
                <c:ptCount val="1"/>
                <c:pt idx="0">
                  <c:v>Kjøtt%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År!$A$9:$A$19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År!$J$9:$J$19</c:f>
              <c:numCache>
                <c:formatCode>0.00</c:formatCode>
                <c:ptCount val="11"/>
                <c:pt idx="0">
                  <c:v>60.088265835929391</c:v>
                </c:pt>
                <c:pt idx="1">
                  <c:v>60.870026031982157</c:v>
                </c:pt>
                <c:pt idx="2">
                  <c:v>60.545018346034446</c:v>
                </c:pt>
                <c:pt idx="3">
                  <c:v>60.576892640464237</c:v>
                </c:pt>
                <c:pt idx="4">
                  <c:v>60.557782188360321</c:v>
                </c:pt>
                <c:pt idx="5">
                  <c:v>60.529571445073358</c:v>
                </c:pt>
                <c:pt idx="6">
                  <c:v>60.914184028472015</c:v>
                </c:pt>
                <c:pt idx="7">
                  <c:v>61.529511128775823</c:v>
                </c:pt>
                <c:pt idx="8">
                  <c:v>61.43409330395631</c:v>
                </c:pt>
                <c:pt idx="9">
                  <c:v>61.099729842852248</c:v>
                </c:pt>
                <c:pt idx="10">
                  <c:v>60.865909564492611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9B-47A6-ABCB-BDD372FB5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79672"/>
        <c:axId val="375379280"/>
      </c:barChart>
      <c:catAx>
        <c:axId val="4213518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1350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1350272"/>
        <c:scaling>
          <c:orientation val="minMax"/>
          <c:max val="90"/>
          <c:min val="7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vekt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1351840"/>
        <c:crosses val="autoZero"/>
        <c:crossBetween val="between"/>
        <c:majorUnit val="2"/>
      </c:valAx>
      <c:catAx>
        <c:axId val="375379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75379280"/>
        <c:crosses val="autoZero"/>
        <c:auto val="1"/>
        <c:lblAlgn val="ctr"/>
        <c:lblOffset val="100"/>
        <c:noMultiLvlLbl val="0"/>
      </c:catAx>
      <c:valAx>
        <c:axId val="375379280"/>
        <c:scaling>
          <c:orientation val="minMax"/>
          <c:max val="62"/>
          <c:min val="57.5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0.95064167188306492"/>
              <c:y val="0.3726239715119879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79672"/>
        <c:crosses val="max"/>
        <c:crossBetween val="between"/>
        <c:majorUnit val="0.5"/>
        <c:minorUnit val="7.0000000000000007E-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201236494628985"/>
          <c:y val="0.18816274882516759"/>
          <c:w val="8.3210451452997172E-2"/>
          <c:h val="0.120860826332484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VAK</a:t>
            </a:r>
            <a:r>
              <a:rPr lang="nb-NO" sz="2000" baseline="0"/>
              <a:t> </a:t>
            </a:r>
            <a:r>
              <a:rPr lang="nb-NO" sz="2000"/>
              <a:t>GRIS, antall</a:t>
            </a:r>
            <a:r>
              <a:rPr lang="nb-NO" sz="2000" baseline="0"/>
              <a:t> slakt per produsent, per uke</a:t>
            </a:r>
            <a:endParaRPr lang="nb-NO" sz="2000"/>
          </a:p>
        </c:rich>
      </c:tx>
      <c:layout>
        <c:manualLayout>
          <c:xMode val="edge"/>
          <c:yMode val="edge"/>
          <c:x val="0.11858260472701085"/>
          <c:y val="2.53204313568860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162236480293307E-2"/>
          <c:y val="0.14359861591695502"/>
          <c:w val="0.92758936755270394"/>
          <c:h val="0.73702422145328716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2021</c:v>
                </c:pt>
              </c:strCache>
            </c:strRef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Pt>
            <c:idx val="13"/>
            <c:bubble3D val="0"/>
            <c:spPr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DE85-406F-B3D7-90E1A62AF354}"/>
              </c:ext>
            </c:extLst>
          </c:dPt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Uke!$S$63:$S$114</c:f>
              <c:numCache>
                <c:formatCode>0</c:formatCode>
                <c:ptCount val="52"/>
                <c:pt idx="0">
                  <c:v>30.29032258064516</c:v>
                </c:pt>
                <c:pt idx="1">
                  <c:v>22.739130434782609</c:v>
                </c:pt>
                <c:pt idx="2">
                  <c:v>29.928571428571427</c:v>
                </c:pt>
                <c:pt idx="3">
                  <c:v>16.583333333333332</c:v>
                </c:pt>
                <c:pt idx="4">
                  <c:v>20.666666666666668</c:v>
                </c:pt>
                <c:pt idx="5">
                  <c:v>9.6842105263157894</c:v>
                </c:pt>
                <c:pt idx="6">
                  <c:v>22.636363636363637</c:v>
                </c:pt>
                <c:pt idx="7">
                  <c:v>36.10526315789474</c:v>
                </c:pt>
                <c:pt idx="8">
                  <c:v>23.952380952380953</c:v>
                </c:pt>
                <c:pt idx="9">
                  <c:v>22.5</c:v>
                </c:pt>
                <c:pt idx="10">
                  <c:v>19.96551724137931</c:v>
                </c:pt>
                <c:pt idx="11">
                  <c:v>18.962962962962962</c:v>
                </c:pt>
                <c:pt idx="12">
                  <c:v>14.166666666666666</c:v>
                </c:pt>
                <c:pt idx="13">
                  <c:v>23.346153846153847</c:v>
                </c:pt>
                <c:pt idx="14">
                  <c:v>30.333333333333332</c:v>
                </c:pt>
                <c:pt idx="15">
                  <c:v>24.8</c:v>
                </c:pt>
                <c:pt idx="16">
                  <c:v>16.75</c:v>
                </c:pt>
                <c:pt idx="17">
                  <c:v>24.5</c:v>
                </c:pt>
                <c:pt idx="18">
                  <c:v>26</c:v>
                </c:pt>
                <c:pt idx="19">
                  <c:v>20.466666666666665</c:v>
                </c:pt>
                <c:pt idx="20">
                  <c:v>20.375</c:v>
                </c:pt>
                <c:pt idx="21">
                  <c:v>27.952380952380953</c:v>
                </c:pt>
                <c:pt idx="22">
                  <c:v>37.75</c:v>
                </c:pt>
                <c:pt idx="23">
                  <c:v>27.05263157894737</c:v>
                </c:pt>
                <c:pt idx="24">
                  <c:v>23.842105263157894</c:v>
                </c:pt>
                <c:pt idx="25">
                  <c:v>18.368421052631579</c:v>
                </c:pt>
                <c:pt idx="26">
                  <c:v>21.217391304347824</c:v>
                </c:pt>
                <c:pt idx="27">
                  <c:v>18.777777777777779</c:v>
                </c:pt>
                <c:pt idx="28">
                  <c:v>25.90909090909091</c:v>
                </c:pt>
                <c:pt idx="29">
                  <c:v>24.115384615384617</c:v>
                </c:pt>
                <c:pt idx="30">
                  <c:v>23.642857142857142</c:v>
                </c:pt>
                <c:pt idx="31">
                  <c:v>22.578947368421051</c:v>
                </c:pt>
                <c:pt idx="32">
                  <c:v>28.72</c:v>
                </c:pt>
                <c:pt idx="33">
                  <c:v>18.600000000000001</c:v>
                </c:pt>
                <c:pt idx="34">
                  <c:v>16.2</c:v>
                </c:pt>
                <c:pt idx="35">
                  <c:v>27.136363636363637</c:v>
                </c:pt>
                <c:pt idx="36">
                  <c:v>19.80952380952381</c:v>
                </c:pt>
                <c:pt idx="37">
                  <c:v>19.772727272727273</c:v>
                </c:pt>
                <c:pt idx="38">
                  <c:v>22</c:v>
                </c:pt>
                <c:pt idx="39">
                  <c:v>20.238095238095237</c:v>
                </c:pt>
                <c:pt idx="40">
                  <c:v>25.444444444444443</c:v>
                </c:pt>
                <c:pt idx="41">
                  <c:v>26.037037037037038</c:v>
                </c:pt>
                <c:pt idx="42">
                  <c:v>16.375</c:v>
                </c:pt>
                <c:pt idx="43">
                  <c:v>25.821428571428573</c:v>
                </c:pt>
                <c:pt idx="44">
                  <c:v>26.61904761904762</c:v>
                </c:pt>
                <c:pt idx="45">
                  <c:v>22.115384615384617</c:v>
                </c:pt>
                <c:pt idx="46">
                  <c:v>27.111111111111111</c:v>
                </c:pt>
                <c:pt idx="47">
                  <c:v>24.083333333333332</c:v>
                </c:pt>
                <c:pt idx="48">
                  <c:v>27.25</c:v>
                </c:pt>
                <c:pt idx="49">
                  <c:v>16.28125</c:v>
                </c:pt>
                <c:pt idx="50">
                  <c:v>26.5</c:v>
                </c:pt>
                <c:pt idx="51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85-406F-B3D7-90E1A62AF354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2022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chemeClr val="accent1"/>
              </a:solidFill>
              <a:ln w="25400">
                <a:solidFill>
                  <a:schemeClr val="tx1"/>
                </a:solidFill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Uke!$S$10:$S$61</c:f>
              <c:numCache>
                <c:formatCode>0</c:formatCode>
                <c:ptCount val="52"/>
                <c:pt idx="0">
                  <c:v>34.551724137931032</c:v>
                </c:pt>
                <c:pt idx="1">
                  <c:v>26.61904761904762</c:v>
                </c:pt>
                <c:pt idx="2">
                  <c:v>24.210526315789473</c:v>
                </c:pt>
                <c:pt idx="3">
                  <c:v>33.25</c:v>
                </c:pt>
                <c:pt idx="4">
                  <c:v>22.05263157894737</c:v>
                </c:pt>
                <c:pt idx="5">
                  <c:v>29.56</c:v>
                </c:pt>
                <c:pt idx="6">
                  <c:v>23.666666666666668</c:v>
                </c:pt>
                <c:pt idx="7">
                  <c:v>30.36</c:v>
                </c:pt>
                <c:pt idx="8">
                  <c:v>27.94736842105263</c:v>
                </c:pt>
                <c:pt idx="9">
                  <c:v>19.130434782608695</c:v>
                </c:pt>
                <c:pt idx="10">
                  <c:v>24.954545454545453</c:v>
                </c:pt>
                <c:pt idx="11">
                  <c:v>21.782608695652176</c:v>
                </c:pt>
                <c:pt idx="12">
                  <c:v>10.76923076923077</c:v>
                </c:pt>
                <c:pt idx="13">
                  <c:v>33.29032258064516</c:v>
                </c:pt>
                <c:pt idx="14">
                  <c:v>29.333333333333332</c:v>
                </c:pt>
                <c:pt idx="15">
                  <c:v>15.777777777777779</c:v>
                </c:pt>
                <c:pt idx="16">
                  <c:v>21.333333333333332</c:v>
                </c:pt>
                <c:pt idx="17">
                  <c:v>13.333333333333334</c:v>
                </c:pt>
                <c:pt idx="18">
                  <c:v>20.222222222222221</c:v>
                </c:pt>
                <c:pt idx="19">
                  <c:v>16.722222222222221</c:v>
                </c:pt>
                <c:pt idx="20">
                  <c:v>38.5</c:v>
                </c:pt>
                <c:pt idx="21">
                  <c:v>37.904761904761905</c:v>
                </c:pt>
                <c:pt idx="22">
                  <c:v>11.090909090909092</c:v>
                </c:pt>
                <c:pt idx="23">
                  <c:v>20.636363636363637</c:v>
                </c:pt>
                <c:pt idx="24">
                  <c:v>17.869565217391305</c:v>
                </c:pt>
                <c:pt idx="25">
                  <c:v>16</c:v>
                </c:pt>
                <c:pt idx="26">
                  <c:v>32.92307692307692</c:v>
                </c:pt>
                <c:pt idx="27">
                  <c:v>22.7</c:v>
                </c:pt>
                <c:pt idx="28">
                  <c:v>27</c:v>
                </c:pt>
                <c:pt idx="29">
                  <c:v>15.043478260869565</c:v>
                </c:pt>
                <c:pt idx="30">
                  <c:v>25.722222222222221</c:v>
                </c:pt>
                <c:pt idx="31">
                  <c:v>35.173913043478258</c:v>
                </c:pt>
                <c:pt idx="32">
                  <c:v>35.571428571428569</c:v>
                </c:pt>
                <c:pt idx="33">
                  <c:v>23.592592592592592</c:v>
                </c:pt>
                <c:pt idx="34">
                  <c:v>19.892857142857142</c:v>
                </c:pt>
                <c:pt idx="35">
                  <c:v>16.476190476190474</c:v>
                </c:pt>
                <c:pt idx="36">
                  <c:v>23.238095238095237</c:v>
                </c:pt>
                <c:pt idx="37">
                  <c:v>23.607142857142858</c:v>
                </c:pt>
                <c:pt idx="38">
                  <c:v>27.821428571428573</c:v>
                </c:pt>
                <c:pt idx="39">
                  <c:v>30.5</c:v>
                </c:pt>
                <c:pt idx="40">
                  <c:v>21.583333333333332</c:v>
                </c:pt>
                <c:pt idx="41">
                  <c:v>24.666666666666668</c:v>
                </c:pt>
                <c:pt idx="42">
                  <c:v>24.137931034482758</c:v>
                </c:pt>
                <c:pt idx="43">
                  <c:v>29.681818181818183</c:v>
                </c:pt>
                <c:pt idx="44">
                  <c:v>20.399999999999999</c:v>
                </c:pt>
                <c:pt idx="45">
                  <c:v>22.3125</c:v>
                </c:pt>
                <c:pt idx="46">
                  <c:v>22.25</c:v>
                </c:pt>
                <c:pt idx="47">
                  <c:v>33.172413793103445</c:v>
                </c:pt>
                <c:pt idx="48">
                  <c:v>28.392857142857142</c:v>
                </c:pt>
                <c:pt idx="49">
                  <c:v>24.541666666666668</c:v>
                </c:pt>
                <c:pt idx="50">
                  <c:v>18.399999999999999</c:v>
                </c:pt>
                <c:pt idx="51">
                  <c:v>29.615384615384617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85-406F-B3D7-90E1A62AF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9760400"/>
        <c:axId val="779760792"/>
      </c:lineChart>
      <c:catAx>
        <c:axId val="779760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60792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7797607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60400"/>
        <c:crosses val="autoZero"/>
        <c:crossBetween val="between"/>
      </c:valAx>
      <c:spPr>
        <a:solidFill>
          <a:schemeClr val="bg2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651758987626425"/>
          <c:y val="5.4074800194002209E-2"/>
          <c:w val="6.8992137602966547E-2"/>
          <c:h val="0.124968724312443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VAK-GRIS,</a:t>
            </a:r>
            <a:r>
              <a:rPr lang="nb-NO" sz="2800" baseline="0"/>
              <a:t> </a:t>
            </a:r>
            <a:r>
              <a:rPr lang="nb-NO" sz="2800"/>
              <a:t>ANTALL slakt i de ulike regionene</a:t>
            </a:r>
          </a:p>
        </c:rich>
      </c:tx>
      <c:layout>
        <c:manualLayout>
          <c:xMode val="edge"/>
          <c:yMode val="edge"/>
          <c:x val="0.22973177357195193"/>
          <c:y val="3.45731257428348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465552122504507E-2"/>
          <c:y val="0.17069844091116673"/>
          <c:w val="0.86443502456020893"/>
          <c:h val="0.67255717037877916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Region!$B$26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Region!$G$26:$G$29</c:f>
              <c:numCache>
                <c:formatCode>#,##0</c:formatCode>
                <c:ptCount val="4"/>
                <c:pt idx="0">
                  <c:v>7097</c:v>
                </c:pt>
                <c:pt idx="1">
                  <c:v>3915</c:v>
                </c:pt>
                <c:pt idx="2">
                  <c:v>6712</c:v>
                </c:pt>
                <c:pt idx="3">
                  <c:v>2416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9B-4DCB-8DA2-D470A07A9ECF}"/>
            </c:ext>
          </c:extLst>
        </c:ser>
        <c:ser>
          <c:idx val="9"/>
          <c:order val="1"/>
          <c:tx>
            <c:strRef>
              <c:f>Region!$B$21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Region!$G$21:$G$24</c:f>
              <c:numCache>
                <c:formatCode>#,##0</c:formatCode>
                <c:ptCount val="4"/>
                <c:pt idx="0">
                  <c:v>8882</c:v>
                </c:pt>
                <c:pt idx="1">
                  <c:v>3035</c:v>
                </c:pt>
                <c:pt idx="2">
                  <c:v>6486</c:v>
                </c:pt>
                <c:pt idx="3">
                  <c:v>2475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9B-4DCB-8DA2-D470A07A9ECF}"/>
            </c:ext>
          </c:extLst>
        </c:ser>
        <c:ser>
          <c:idx val="2"/>
          <c:order val="2"/>
          <c:tx>
            <c:strRef>
              <c:f>Region!$B$16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Region!$G$16:$G$19</c:f>
              <c:numCache>
                <c:formatCode>#,##0</c:formatCode>
                <c:ptCount val="4"/>
                <c:pt idx="0">
                  <c:v>11360</c:v>
                </c:pt>
                <c:pt idx="1">
                  <c:v>5688</c:v>
                </c:pt>
                <c:pt idx="2">
                  <c:v>6659</c:v>
                </c:pt>
                <c:pt idx="3">
                  <c:v>2585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9B-4DCB-8DA2-D470A07A9ECF}"/>
            </c:ext>
          </c:extLst>
        </c:ser>
        <c:ser>
          <c:idx val="3"/>
          <c:order val="3"/>
          <c:tx>
            <c:strRef>
              <c:f>Region!$B$11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Region!$G$11:$G$14</c:f>
              <c:numCache>
                <c:formatCode>#,##0</c:formatCode>
                <c:ptCount val="4"/>
                <c:pt idx="0">
                  <c:v>13779</c:v>
                </c:pt>
                <c:pt idx="1">
                  <c:v>6014</c:v>
                </c:pt>
                <c:pt idx="2">
                  <c:v>6337</c:v>
                </c:pt>
                <c:pt idx="3">
                  <c:v>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9B-4DCB-8DA2-D470A07A9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61576"/>
        <c:axId val="375079104"/>
      </c:barChart>
      <c:catAx>
        <c:axId val="779761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079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50791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6157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606411853023373"/>
          <c:y val="0.19551977594228084"/>
          <c:w val="8.2875021490005835E-2"/>
          <c:h val="0.201735297773119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VAK, antall SLAKT per PRODUSENT i regionene</a:t>
            </a: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102965266898913"/>
          <c:h val="0.63741855597925257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Region!$B$26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Region!$V$26:$V$29</c:f>
              <c:numCache>
                <c:formatCode>0</c:formatCode>
                <c:ptCount val="4"/>
                <c:pt idx="0">
                  <c:v>147.85416666666666</c:v>
                </c:pt>
                <c:pt idx="1">
                  <c:v>75.288461538461533</c:v>
                </c:pt>
                <c:pt idx="2">
                  <c:v>113.76271186440678</c:v>
                </c:pt>
                <c:pt idx="3">
                  <c:v>345.14285714285717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A-4E5D-AA8E-15F5947035DC}"/>
            </c:ext>
          </c:extLst>
        </c:ser>
        <c:ser>
          <c:idx val="9"/>
          <c:order val="1"/>
          <c:tx>
            <c:strRef>
              <c:f>Region!$B$21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Region!$V$21:$V$24</c:f>
              <c:numCache>
                <c:formatCode>0</c:formatCode>
                <c:ptCount val="4"/>
                <c:pt idx="0">
                  <c:v>134.57575757575756</c:v>
                </c:pt>
                <c:pt idx="1">
                  <c:v>54.196428571428569</c:v>
                </c:pt>
                <c:pt idx="2">
                  <c:v>124.73076923076923</c:v>
                </c:pt>
                <c:pt idx="3">
                  <c:v>309.375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AA-4E5D-AA8E-15F5947035DC}"/>
            </c:ext>
          </c:extLst>
        </c:ser>
        <c:ser>
          <c:idx val="2"/>
          <c:order val="2"/>
          <c:tx>
            <c:strRef>
              <c:f>Region!$B$16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Region!$V$16:$V$19</c:f>
              <c:numCache>
                <c:formatCode>0</c:formatCode>
                <c:ptCount val="4"/>
                <c:pt idx="0">
                  <c:v>169.55223880597015</c:v>
                </c:pt>
                <c:pt idx="1">
                  <c:v>84.895522388059703</c:v>
                </c:pt>
                <c:pt idx="2">
                  <c:v>128.05769230769232</c:v>
                </c:pt>
                <c:pt idx="3">
                  <c:v>323.125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AA-4E5D-AA8E-15F5947035DC}"/>
            </c:ext>
          </c:extLst>
        </c:ser>
        <c:ser>
          <c:idx val="3"/>
          <c:order val="3"/>
          <c:tx>
            <c:strRef>
              <c:f>Region!$B$11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Region!$V$11:$V$14</c:f>
              <c:numCache>
                <c:formatCode>0</c:formatCode>
                <c:ptCount val="4"/>
                <c:pt idx="0">
                  <c:v>146.58510638297872</c:v>
                </c:pt>
                <c:pt idx="1">
                  <c:v>91.121212121212125</c:v>
                </c:pt>
                <c:pt idx="2">
                  <c:v>140.82222222222222</c:v>
                </c:pt>
                <c:pt idx="3">
                  <c:v>445.83333333333331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AA-4E5D-AA8E-15F594703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61576"/>
        <c:axId val="375079104"/>
      </c:barChart>
      <c:catAx>
        <c:axId val="779761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079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5079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61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713256845386895"/>
          <c:y val="0.18234854566083605"/>
          <c:w val="8.5705027041877005E-2"/>
          <c:h val="0.18345345425749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VAK, antall PRODUSENTER i regionene</a:t>
            </a: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522603978300184"/>
          <c:h val="0.67460448173301424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Region!$B$26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Region!$E$26:$E$29</c:f>
              <c:numCache>
                <c:formatCode>General</c:formatCode>
                <c:ptCount val="4"/>
                <c:pt idx="0">
                  <c:v>48</c:v>
                </c:pt>
                <c:pt idx="1">
                  <c:v>52</c:v>
                </c:pt>
                <c:pt idx="2">
                  <c:v>59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AB-443F-B87F-B2DD4EFE8BEC}"/>
            </c:ext>
          </c:extLst>
        </c:ser>
        <c:ser>
          <c:idx val="9"/>
          <c:order val="1"/>
          <c:tx>
            <c:strRef>
              <c:f>Region!$B$21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Region!$E$21:$E$24</c:f>
              <c:numCache>
                <c:formatCode>General</c:formatCode>
                <c:ptCount val="4"/>
                <c:pt idx="0">
                  <c:v>66</c:v>
                </c:pt>
                <c:pt idx="1">
                  <c:v>56</c:v>
                </c:pt>
                <c:pt idx="2">
                  <c:v>52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AB-443F-B87F-B2DD4EFE8BEC}"/>
            </c:ext>
          </c:extLst>
        </c:ser>
        <c:ser>
          <c:idx val="2"/>
          <c:order val="2"/>
          <c:tx>
            <c:strRef>
              <c:f>Region!$B$16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Region!$E$16:$E$19</c:f>
              <c:numCache>
                <c:formatCode>General</c:formatCode>
                <c:ptCount val="4"/>
                <c:pt idx="0">
                  <c:v>67</c:v>
                </c:pt>
                <c:pt idx="1">
                  <c:v>67</c:v>
                </c:pt>
                <c:pt idx="2">
                  <c:v>52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AB-443F-B87F-B2DD4EFE8BEC}"/>
            </c:ext>
          </c:extLst>
        </c:ser>
        <c:ser>
          <c:idx val="3"/>
          <c:order val="3"/>
          <c:tx>
            <c:strRef>
              <c:f>Region!$B$11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Region!$E$11:$E$14</c:f>
              <c:numCache>
                <c:formatCode>General</c:formatCode>
                <c:ptCount val="4"/>
                <c:pt idx="0">
                  <c:v>94</c:v>
                </c:pt>
                <c:pt idx="1">
                  <c:v>66</c:v>
                </c:pt>
                <c:pt idx="2">
                  <c:v>45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AB-443F-B87F-B2DD4EFE8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61576"/>
        <c:axId val="375079104"/>
      </c:barChart>
      <c:catAx>
        <c:axId val="779761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079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5079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61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158717331135279"/>
          <c:y val="7.3685359534876968E-2"/>
          <c:w val="6.6673152706486147E-2"/>
          <c:h val="0.208595513183584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VAK, middel</a:t>
            </a:r>
            <a:r>
              <a:rPr lang="nb-NO" sz="2800" baseline="0"/>
              <a:t> KJØTT% i regionene</a:t>
            </a: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522603978300184"/>
          <c:h val="0.67460448173301424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Region!$B$26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Region!$O$26:$O$29</c:f>
              <c:numCache>
                <c:formatCode>0.00</c:formatCode>
                <c:ptCount val="4"/>
                <c:pt idx="0">
                  <c:v>61.591684284707519</c:v>
                </c:pt>
                <c:pt idx="1">
                  <c:v>61.710304270007661</c:v>
                </c:pt>
                <c:pt idx="2">
                  <c:v>61.467044437816881</c:v>
                </c:pt>
                <c:pt idx="3">
                  <c:v>61.227649006622514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9-44E4-8225-A1A7933579DA}"/>
            </c:ext>
          </c:extLst>
        </c:ser>
        <c:ser>
          <c:idx val="9"/>
          <c:order val="1"/>
          <c:tx>
            <c:strRef>
              <c:f>Region!$B$21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Region!$O$21:$O$24</c:f>
              <c:numCache>
                <c:formatCode>0.00</c:formatCode>
                <c:ptCount val="4"/>
                <c:pt idx="0">
                  <c:v>61.516437739247898</c:v>
                </c:pt>
                <c:pt idx="1">
                  <c:v>61.142339373970323</c:v>
                </c:pt>
                <c:pt idx="2">
                  <c:v>61.565525747764397</c:v>
                </c:pt>
                <c:pt idx="3">
                  <c:v>61.151919191919191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C9-44E4-8225-A1A7933579DA}"/>
            </c:ext>
          </c:extLst>
        </c:ser>
        <c:ser>
          <c:idx val="2"/>
          <c:order val="2"/>
          <c:tx>
            <c:strRef>
              <c:f>Region!$B$16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Region!$O$16:$O$19</c:f>
              <c:numCache>
                <c:formatCode>0.00</c:formatCode>
                <c:ptCount val="4"/>
                <c:pt idx="0">
                  <c:v>61.231223034252011</c:v>
                </c:pt>
                <c:pt idx="1">
                  <c:v>60.819940214524365</c:v>
                </c:pt>
                <c:pt idx="2">
                  <c:v>61.097113650030067</c:v>
                </c:pt>
                <c:pt idx="3">
                  <c:v>61.144294003868481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C9-44E4-8225-A1A7933579DA}"/>
            </c:ext>
          </c:extLst>
        </c:ser>
        <c:ser>
          <c:idx val="3"/>
          <c:order val="3"/>
          <c:tx>
            <c:strRef>
              <c:f>Region!$B$11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Region!$O$11:$O$14</c:f>
              <c:numCache>
                <c:formatCode>0.00</c:formatCode>
                <c:ptCount val="4"/>
                <c:pt idx="0">
                  <c:v>60.881742286751361</c:v>
                </c:pt>
                <c:pt idx="1">
                  <c:v>60.949093328897007</c:v>
                </c:pt>
                <c:pt idx="2">
                  <c:v>60.609347860413713</c:v>
                </c:pt>
                <c:pt idx="3">
                  <c:v>61.20485981308412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C9-44E4-8225-A1A793357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61576"/>
        <c:axId val="375079104"/>
      </c:barChart>
      <c:catAx>
        <c:axId val="779761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079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5079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61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577905418973485"/>
          <c:y val="5.9906246728942243E-2"/>
          <c:w val="6.9474170315837649E-2"/>
          <c:h val="0.243614485561546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VAK, middel</a:t>
            </a:r>
            <a:r>
              <a:rPr lang="nb-NO" sz="2800" baseline="0"/>
              <a:t> slaktevekt i regionene</a:t>
            </a: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522603978300184"/>
          <c:h val="0.67460448173301424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Region!$B$26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Region!$Q$26:$Q$29</c:f>
              <c:numCache>
                <c:formatCode>0.00</c:formatCode>
                <c:ptCount val="4"/>
                <c:pt idx="0">
                  <c:v>80.463608174771053</c:v>
                </c:pt>
                <c:pt idx="1">
                  <c:v>81.883487599079501</c:v>
                </c:pt>
                <c:pt idx="2">
                  <c:v>79.829391589621267</c:v>
                </c:pt>
                <c:pt idx="3">
                  <c:v>79.259850993377498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8-48AA-9A34-369D4B71FF20}"/>
            </c:ext>
          </c:extLst>
        </c:ser>
        <c:ser>
          <c:idx val="9"/>
          <c:order val="1"/>
          <c:tx>
            <c:strRef>
              <c:f>Region!$B$21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Region!$Q$21:$Q$24</c:f>
              <c:numCache>
                <c:formatCode>0.00</c:formatCode>
                <c:ptCount val="4"/>
                <c:pt idx="0">
                  <c:v>82.311219319973105</c:v>
                </c:pt>
                <c:pt idx="1">
                  <c:v>82.385044481054308</c:v>
                </c:pt>
                <c:pt idx="2">
                  <c:v>83.069461917976867</c:v>
                </c:pt>
                <c:pt idx="3">
                  <c:v>82.755357575757614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58-48AA-9A34-369D4B71FF20}"/>
            </c:ext>
          </c:extLst>
        </c:ser>
        <c:ser>
          <c:idx val="2"/>
          <c:order val="2"/>
          <c:tx>
            <c:strRef>
              <c:f>Region!$B$16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Region!$Q$16:$Q$19</c:f>
              <c:numCache>
                <c:formatCode>0.00</c:formatCode>
                <c:ptCount val="4"/>
                <c:pt idx="0">
                  <c:v>85.343980804789979</c:v>
                </c:pt>
                <c:pt idx="1">
                  <c:v>84.205779848778178</c:v>
                </c:pt>
                <c:pt idx="2">
                  <c:v>84.718883042693989</c:v>
                </c:pt>
                <c:pt idx="3">
                  <c:v>84.822363636363676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58-48AA-9A34-369D4B71FF20}"/>
            </c:ext>
          </c:extLst>
        </c:ser>
        <c:ser>
          <c:idx val="3"/>
          <c:order val="3"/>
          <c:tx>
            <c:strRef>
              <c:f>Region!$B$11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Region!$Q$11:$Q$14</c:f>
              <c:numCache>
                <c:formatCode>0.00</c:formatCode>
                <c:ptCount val="4"/>
                <c:pt idx="0">
                  <c:v>87.076616333938588</c:v>
                </c:pt>
                <c:pt idx="1">
                  <c:v>84.291838296456291</c:v>
                </c:pt>
                <c:pt idx="2">
                  <c:v>84.825327648823873</c:v>
                </c:pt>
                <c:pt idx="3">
                  <c:v>84.826265420560659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58-48AA-9A34-369D4B71F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61576"/>
        <c:axId val="375079104"/>
      </c:barChart>
      <c:catAx>
        <c:axId val="779761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079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5079104"/>
        <c:scaling>
          <c:orientation val="minMax"/>
          <c:min val="7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61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706435879126974"/>
          <c:y val="0.13906097881921142"/>
          <c:w val="7.3176361077162369E-2"/>
          <c:h val="0.220297059964725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VAK-gris: ANTALL% slakt i de ulike regionene</a:t>
            </a:r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522603978300184"/>
          <c:h val="0.67460448173301424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Region!$B$26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Region!$K$26:$K$29</c:f>
              <c:numCache>
                <c:formatCode>0.0</c:formatCode>
                <c:ptCount val="4"/>
                <c:pt idx="0">
                  <c:v>35.238331678252223</c:v>
                </c:pt>
                <c:pt idx="1">
                  <c:v>19.438927507447865</c:v>
                </c:pt>
                <c:pt idx="2">
                  <c:v>33.326713008937432</c:v>
                </c:pt>
                <c:pt idx="3">
                  <c:v>11.996027805362463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20-4DC9-9A0F-43A7947B6D34}"/>
            </c:ext>
          </c:extLst>
        </c:ser>
        <c:ser>
          <c:idx val="9"/>
          <c:order val="1"/>
          <c:tx>
            <c:strRef>
              <c:f>Region!$B$21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Region!$K$21:$K$24</c:f>
              <c:numCache>
                <c:formatCode>0.0</c:formatCode>
                <c:ptCount val="4"/>
                <c:pt idx="0">
                  <c:v>42.542389117731574</c:v>
                </c:pt>
                <c:pt idx="1">
                  <c:v>14.536833029983711</c:v>
                </c:pt>
                <c:pt idx="2">
                  <c:v>31.066194079892696</c:v>
                </c:pt>
                <c:pt idx="3">
                  <c:v>11.85458377239199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20-4DC9-9A0F-43A7947B6D34}"/>
            </c:ext>
          </c:extLst>
        </c:ser>
        <c:ser>
          <c:idx val="2"/>
          <c:order val="2"/>
          <c:tx>
            <c:strRef>
              <c:f>Region!$B$16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Region!$M$16:$M$19</c:f>
              <c:numCache>
                <c:formatCode>0.0</c:formatCode>
                <c:ptCount val="4"/>
                <c:pt idx="0">
                  <c:v>43.445772736160869</c:v>
                </c:pt>
                <c:pt idx="1">
                  <c:v>21.465259073452703</c:v>
                </c:pt>
                <c:pt idx="2">
                  <c:v>25.260588594877845</c:v>
                </c:pt>
                <c:pt idx="3">
                  <c:v>9.8283795955085687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20-4DC9-9A0F-43A7947B6D34}"/>
            </c:ext>
          </c:extLst>
        </c:ser>
        <c:ser>
          <c:idx val="3"/>
          <c:order val="3"/>
          <c:tx>
            <c:strRef>
              <c:f>Region!$B$11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Region!$K$11:$K$14</c:f>
              <c:numCache>
                <c:formatCode>0.0</c:formatCode>
                <c:ptCount val="4"/>
                <c:pt idx="0">
                  <c:v>47.835445235202222</c:v>
                </c:pt>
                <c:pt idx="1">
                  <c:v>20.878319736156921</c:v>
                </c:pt>
                <c:pt idx="2">
                  <c:v>21.999652838048952</c:v>
                </c:pt>
                <c:pt idx="3">
                  <c:v>9.2865821905919113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20-4DC9-9A0F-43A7947B6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61576"/>
        <c:axId val="375079104"/>
      </c:barChart>
      <c:catAx>
        <c:axId val="779761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079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50791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6157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910448215124868"/>
          <c:y val="0.19551977594228084"/>
          <c:w val="7.9834714483401167E-2"/>
          <c:h val="0.199799293321184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 GRIS:</a:t>
            </a:r>
            <a:r>
              <a:rPr lang="nb-NO" sz="2400" baseline="0"/>
              <a:t> </a:t>
            </a:r>
            <a:r>
              <a:rPr lang="nb-NO" sz="2400"/>
              <a:t>ANTALLS%</a:t>
            </a:r>
            <a:r>
              <a:rPr lang="nb-NO" sz="2400" baseline="0"/>
              <a:t> slakt innen hver ORGANISASJON</a:t>
            </a:r>
            <a:endParaRPr lang="nb-NO" sz="24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934322055808156E-2"/>
          <c:y val="0.18501074895354896"/>
          <c:w val="0.81558565799868366"/>
          <c:h val="0.71139508841687971"/>
        </c:manualLayout>
      </c:layout>
      <c:lineChart>
        <c:grouping val="standard"/>
        <c:varyColors val="0"/>
        <c:ser>
          <c:idx val="3"/>
          <c:order val="0"/>
          <c:tx>
            <c:strRef>
              <c:f>Org!$D$15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Org!$B$15:$B$25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Org!$K$15:$K$25</c:f>
              <c:numCache>
                <c:formatCode>0.0</c:formatCode>
                <c:ptCount val="11"/>
                <c:pt idx="0">
                  <c:v>95.430944963655236</c:v>
                </c:pt>
                <c:pt idx="1">
                  <c:v>89.661584232056498</c:v>
                </c:pt>
                <c:pt idx="2">
                  <c:v>84.128328158810803</c:v>
                </c:pt>
                <c:pt idx="3">
                  <c:v>78.546019867724169</c:v>
                </c:pt>
                <c:pt idx="4">
                  <c:v>74.933896281132704</c:v>
                </c:pt>
                <c:pt idx="5">
                  <c:v>78.151599965374942</c:v>
                </c:pt>
                <c:pt idx="6">
                  <c:v>77.329552262651262</c:v>
                </c:pt>
                <c:pt idx="7">
                  <c:v>78.977159880834179</c:v>
                </c:pt>
                <c:pt idx="8">
                  <c:v>82.843184213047209</c:v>
                </c:pt>
                <c:pt idx="9">
                  <c:v>81.694051422485941</c:v>
                </c:pt>
                <c:pt idx="10">
                  <c:v>88.547127234855054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36-410A-926E-CF98EBE0D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223400"/>
        <c:axId val="531223792"/>
      </c:lineChart>
      <c:lineChart>
        <c:grouping val="standard"/>
        <c:varyColors val="0"/>
        <c:ser>
          <c:idx val="4"/>
          <c:order val="1"/>
          <c:tx>
            <c:strRef>
              <c:f>Org!$D$37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'Ark1'!#REF!</c:f>
            </c:multiLvlStrRef>
          </c:cat>
          <c:val>
            <c:numRef>
              <c:f>Org!$K$27:$K$37</c:f>
              <c:numCache>
                <c:formatCode>0.0</c:formatCode>
                <c:ptCount val="11"/>
                <c:pt idx="0">
                  <c:v>4.5690550363447571</c:v>
                </c:pt>
                <c:pt idx="1">
                  <c:v>10.338415767943475</c:v>
                </c:pt>
                <c:pt idx="2">
                  <c:v>15.871671841189196</c:v>
                </c:pt>
                <c:pt idx="3">
                  <c:v>21.453980132275824</c:v>
                </c:pt>
                <c:pt idx="4">
                  <c:v>25.066103718867279</c:v>
                </c:pt>
                <c:pt idx="5">
                  <c:v>21.848400034625048</c:v>
                </c:pt>
                <c:pt idx="6">
                  <c:v>22.670447737348724</c:v>
                </c:pt>
                <c:pt idx="7">
                  <c:v>21.022840119165835</c:v>
                </c:pt>
                <c:pt idx="8">
                  <c:v>17.15681578695278</c:v>
                </c:pt>
                <c:pt idx="9">
                  <c:v>18.305948577514073</c:v>
                </c:pt>
                <c:pt idx="10">
                  <c:v>11.45287276514494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36-410A-926E-CF98EBE0D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332136"/>
        <c:axId val="442332528"/>
      </c:lineChart>
      <c:catAx>
        <c:axId val="531223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223792"/>
        <c:scaling>
          <c:orientation val="minMax"/>
          <c:max val="100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400"/>
                  <a:t>Andels% Nortura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400"/>
        <c:crosses val="autoZero"/>
        <c:crossBetween val="between"/>
      </c:valAx>
      <c:catAx>
        <c:axId val="442332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2332528"/>
        <c:crossesAt val="26"/>
        <c:auto val="1"/>
        <c:lblAlgn val="ctr"/>
        <c:lblOffset val="100"/>
        <c:noMultiLvlLbl val="0"/>
      </c:catAx>
      <c:valAx>
        <c:axId val="442332528"/>
        <c:scaling>
          <c:orientation val="minMax"/>
          <c:max val="3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Andels% KLF</a:t>
                </a:r>
              </a:p>
            </c:rich>
          </c:tx>
          <c:layout>
            <c:manualLayout>
              <c:xMode val="edge"/>
              <c:yMode val="edge"/>
              <c:x val="0.94741621898183692"/>
              <c:y val="0.410148017794676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2332136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375840336417832"/>
          <c:y val="0.45099945360473204"/>
          <c:w val="8.3604546580659786E-2"/>
          <c:h val="0.159464767984286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VAK GRIS: Antall SLAKT per PRODUSENT </a:t>
            </a:r>
            <a:r>
              <a:rPr lang="nb-NO" sz="2000" baseline="0"/>
              <a:t>innen hver ORGANISASJON</a:t>
            </a:r>
            <a:endParaRPr lang="nb-NO" sz="2000"/>
          </a:p>
        </c:rich>
      </c:tx>
      <c:layout>
        <c:manualLayout>
          <c:xMode val="edge"/>
          <c:yMode val="edge"/>
          <c:x val="9.4504270089656311E-2"/>
          <c:y val="4.67106071351137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015132520009819E-2"/>
          <c:y val="0.15184603197627269"/>
          <c:w val="0.87533815741114518"/>
          <c:h val="0.74455992748418842"/>
        </c:manualLayout>
      </c:layout>
      <c:lineChart>
        <c:grouping val="standard"/>
        <c:varyColors val="0"/>
        <c:ser>
          <c:idx val="3"/>
          <c:order val="0"/>
          <c:tx>
            <c:strRef>
              <c:f>Org!$D$15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Org!$B$15:$B$25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Org!$S$15:$S$25</c:f>
              <c:numCache>
                <c:formatCode>0</c:formatCode>
                <c:ptCount val="11"/>
                <c:pt idx="0">
                  <c:v>48.368421052631582</c:v>
                </c:pt>
                <c:pt idx="1">
                  <c:v>70.911764705882348</c:v>
                </c:pt>
                <c:pt idx="2">
                  <c:v>92.185567010309285</c:v>
                </c:pt>
                <c:pt idx="3">
                  <c:v>211.41134751773049</c:v>
                </c:pt>
                <c:pt idx="4">
                  <c:v>232.72185430463577</c:v>
                </c:pt>
                <c:pt idx="5">
                  <c:v>189.4055944055944</c:v>
                </c:pt>
                <c:pt idx="6">
                  <c:v>146.67424242424244</c:v>
                </c:pt>
                <c:pt idx="7">
                  <c:v>128.2741935483871</c:v>
                </c:pt>
                <c:pt idx="8">
                  <c:v>122.66666666666667</c:v>
                </c:pt>
                <c:pt idx="9">
                  <c:v>149.15972222222223</c:v>
                </c:pt>
                <c:pt idx="10">
                  <c:v>146.58620689655172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4B-4507-98AB-DA6AD968966B}"/>
            </c:ext>
          </c:extLst>
        </c:ser>
        <c:ser>
          <c:idx val="4"/>
          <c:order val="1"/>
          <c:tx>
            <c:strRef>
              <c:f>Org!$D$30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Org!$B$15:$B$25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Org!$S$27:$S$37</c:f>
              <c:numCache>
                <c:formatCode>0</c:formatCode>
                <c:ptCount val="11"/>
                <c:pt idx="0">
                  <c:v>11</c:v>
                </c:pt>
                <c:pt idx="1">
                  <c:v>46.333333333333336</c:v>
                </c:pt>
                <c:pt idx="2">
                  <c:v>105.4375</c:v>
                </c:pt>
                <c:pt idx="3">
                  <c:v>198.58536585365854</c:v>
                </c:pt>
                <c:pt idx="4">
                  <c:v>235.1</c:v>
                </c:pt>
                <c:pt idx="5">
                  <c:v>189.3</c:v>
                </c:pt>
                <c:pt idx="6">
                  <c:v>141.9</c:v>
                </c:pt>
                <c:pt idx="7">
                  <c:v>100.80952380952381</c:v>
                </c:pt>
                <c:pt idx="8">
                  <c:v>85.285714285714292</c:v>
                </c:pt>
                <c:pt idx="9">
                  <c:v>94.372549019607845</c:v>
                </c:pt>
                <c:pt idx="10">
                  <c:v>84.589743589743591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4B-4507-98AB-DA6AD9689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223400"/>
        <c:axId val="531223792"/>
      </c:lineChart>
      <c:catAx>
        <c:axId val="531223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2237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9287863935575977E-2"/>
              <c:y val="0.3814913966641558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4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46491296777187"/>
          <c:y val="0.5946962139801355"/>
          <c:w val="0.114759166110892"/>
          <c:h val="0.164321830765401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 GRIS: Antall PRODUSENTER </a:t>
            </a:r>
            <a:r>
              <a:rPr lang="nb-NO" sz="2400" baseline="0"/>
              <a:t>innen hver ORGANISASJON</a:t>
            </a:r>
            <a:endParaRPr lang="nb-NO" sz="2400"/>
          </a:p>
        </c:rich>
      </c:tx>
      <c:layout>
        <c:manualLayout>
          <c:xMode val="edge"/>
          <c:yMode val="edge"/>
          <c:x val="9.4504270089656311E-2"/>
          <c:y val="4.67106071351137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48326874955528"/>
          <c:y val="0.15398055715026143"/>
          <c:w val="0.84786999537487229"/>
          <c:h val="0.7424253102579802"/>
        </c:manualLayout>
      </c:layout>
      <c:lineChart>
        <c:grouping val="standard"/>
        <c:varyColors val="0"/>
        <c:ser>
          <c:idx val="3"/>
          <c:order val="0"/>
          <c:tx>
            <c:strRef>
              <c:f>Org!$D$15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Org!$B$15:$B$25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Org!$E$15:$E$25</c:f>
              <c:numCache>
                <c:formatCode>General</c:formatCode>
                <c:ptCount val="11"/>
                <c:pt idx="0">
                  <c:v>19</c:v>
                </c:pt>
                <c:pt idx="1">
                  <c:v>68</c:v>
                </c:pt>
                <c:pt idx="2">
                  <c:v>97</c:v>
                </c:pt>
                <c:pt idx="3">
                  <c:v>141</c:v>
                </c:pt>
                <c:pt idx="4">
                  <c:v>151</c:v>
                </c:pt>
                <c:pt idx="5">
                  <c:v>143</c:v>
                </c:pt>
                <c:pt idx="6">
                  <c:v>132</c:v>
                </c:pt>
                <c:pt idx="7">
                  <c:v>124</c:v>
                </c:pt>
                <c:pt idx="8">
                  <c:v>141</c:v>
                </c:pt>
                <c:pt idx="9">
                  <c:v>144</c:v>
                </c:pt>
                <c:pt idx="10">
                  <c:v>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50-40D9-9E76-002857244115}"/>
            </c:ext>
          </c:extLst>
        </c:ser>
        <c:ser>
          <c:idx val="4"/>
          <c:order val="1"/>
          <c:tx>
            <c:strRef>
              <c:f>Org!$D$30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Org!$B$15:$B$25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Org!$E$27:$E$37</c:f>
              <c:numCache>
                <c:formatCode>General</c:formatCode>
                <c:ptCount val="11"/>
                <c:pt idx="0">
                  <c:v>4</c:v>
                </c:pt>
                <c:pt idx="1">
                  <c:v>12</c:v>
                </c:pt>
                <c:pt idx="2">
                  <c:v>16</c:v>
                </c:pt>
                <c:pt idx="3">
                  <c:v>41</c:v>
                </c:pt>
                <c:pt idx="4">
                  <c:v>50</c:v>
                </c:pt>
                <c:pt idx="5">
                  <c:v>40</c:v>
                </c:pt>
                <c:pt idx="6">
                  <c:v>40</c:v>
                </c:pt>
                <c:pt idx="7">
                  <c:v>42</c:v>
                </c:pt>
                <c:pt idx="8">
                  <c:v>42</c:v>
                </c:pt>
                <c:pt idx="9">
                  <c:v>51</c:v>
                </c:pt>
                <c:pt idx="10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50-40D9-9E76-002857244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223400"/>
        <c:axId val="531223792"/>
      </c:lineChart>
      <c:catAx>
        <c:axId val="531223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2237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4580732934465501E-2"/>
              <c:y val="0.254988574401471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4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20794366950237"/>
          <c:y val="0.45772533201528998"/>
          <c:w val="9.7392057508467064E-2"/>
          <c:h val="0.158983351423312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200"/>
              <a:t>VAK griser, antall produsenter og produksjon i antall slaktegriser, hittil</a:t>
            </a:r>
            <a:r>
              <a:rPr lang="nb-NO" sz="2200" baseline="0"/>
              <a:t> i år</a:t>
            </a:r>
            <a:endParaRPr lang="nb-NO" sz="2200"/>
          </a:p>
        </c:rich>
      </c:tx>
      <c:layout>
        <c:manualLayout>
          <c:xMode val="edge"/>
          <c:yMode val="edge"/>
          <c:x val="0.12453192203663031"/>
          <c:y val="2.59448201715858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463708000194457E-2"/>
          <c:y val="0.14082411423006805"/>
          <c:w val="0.87724030504517359"/>
          <c:h val="0.7359852645325905"/>
        </c:manualLayout>
      </c:layout>
      <c:lineChart>
        <c:grouping val="standard"/>
        <c:varyColors val="0"/>
        <c:ser>
          <c:idx val="1"/>
          <c:order val="0"/>
          <c:tx>
            <c:v>Antall slakt per produsent</c:v>
          </c:tx>
          <c:spPr>
            <a:ln w="66675">
              <a:solidFill>
                <a:srgbClr val="FF00FF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År!$A$9:$A$19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År!$R$9:$R$19</c:f>
              <c:numCache>
                <c:formatCode>0</c:formatCode>
                <c:ptCount val="11"/>
                <c:pt idx="1">
                  <c:v>67.224999999999994</c:v>
                </c:pt>
                <c:pt idx="2">
                  <c:v>94.901785714285708</c:v>
                </c:pt>
                <c:pt idx="3">
                  <c:v>209.67403314917127</c:v>
                </c:pt>
                <c:pt idx="4">
                  <c:v>233.31343283582089</c:v>
                </c:pt>
                <c:pt idx="5">
                  <c:v>189.38251366120218</c:v>
                </c:pt>
                <c:pt idx="6">
                  <c:v>145.56395348837211</c:v>
                </c:pt>
                <c:pt idx="7">
                  <c:v>121.32530120481928</c:v>
                </c:pt>
                <c:pt idx="8">
                  <c:v>114.71428571428571</c:v>
                </c:pt>
                <c:pt idx="9">
                  <c:v>135.5257731958763</c:v>
                </c:pt>
                <c:pt idx="10">
                  <c:v>136.51658767772511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D8-4716-A5E1-1DE181BBF31E}"/>
            </c:ext>
          </c:extLst>
        </c:ser>
        <c:ser>
          <c:idx val="2"/>
          <c:order val="1"/>
          <c:tx>
            <c:v>Antall produsenter</c:v>
          </c:tx>
          <c:spPr>
            <a:ln w="114300">
              <a:solidFill>
                <a:schemeClr val="accent1"/>
              </a:solidFill>
            </a:ln>
          </c:spPr>
          <c:marker>
            <c:symbol val="triangle"/>
            <c:size val="13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År!$A$9:$A$19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År!$P$9:$P$19</c:f>
              <c:numCache>
                <c:formatCode>0</c:formatCode>
                <c:ptCount val="11"/>
                <c:pt idx="0">
                  <c:v>0</c:v>
                </c:pt>
                <c:pt idx="1">
                  <c:v>80</c:v>
                </c:pt>
                <c:pt idx="2">
                  <c:v>112</c:v>
                </c:pt>
                <c:pt idx="3">
                  <c:v>181</c:v>
                </c:pt>
                <c:pt idx="4">
                  <c:v>201</c:v>
                </c:pt>
                <c:pt idx="5">
                  <c:v>183</c:v>
                </c:pt>
                <c:pt idx="6">
                  <c:v>172</c:v>
                </c:pt>
                <c:pt idx="7">
                  <c:v>166</c:v>
                </c:pt>
                <c:pt idx="8">
                  <c:v>182</c:v>
                </c:pt>
                <c:pt idx="9">
                  <c:v>194</c:v>
                </c:pt>
                <c:pt idx="10">
                  <c:v>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D8-4716-A5E1-1DE181BBF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266936"/>
        <c:axId val="697655976"/>
      </c:lineChart>
      <c:catAx>
        <c:axId val="6962669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6559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7655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produsenter/ Antall slakt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6266936"/>
        <c:crosses val="autoZero"/>
        <c:crossBetween val="between"/>
        <c:majorUnit val="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791826041203858"/>
          <c:y val="0.66789998961047115"/>
          <c:w val="0.16790761233988283"/>
          <c:h val="0.143480427253432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GRIS: Middel KJØTT% </a:t>
            </a:r>
            <a:r>
              <a:rPr lang="nb-NO" sz="2800" baseline="0"/>
              <a:t>innen hver ORGANISASJON</a:t>
            </a:r>
            <a:endParaRPr lang="nb-NO" sz="2800"/>
          </a:p>
        </c:rich>
      </c:tx>
      <c:layout>
        <c:manualLayout>
          <c:xMode val="edge"/>
          <c:yMode val="edge"/>
          <c:x val="9.4504270089656311E-2"/>
          <c:y val="4.67106071351137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40804433940655"/>
          <c:y val="0.16698938506099109"/>
          <c:w val="0.84994519032533811"/>
          <c:h val="0.72941640568376642"/>
        </c:manualLayout>
      </c:layout>
      <c:lineChart>
        <c:grouping val="standard"/>
        <c:varyColors val="0"/>
        <c:ser>
          <c:idx val="3"/>
          <c:order val="0"/>
          <c:tx>
            <c:strRef>
              <c:f>Org!$D$15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Org!$B$15:$B$25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Org!$N$15:$N$25</c:f>
              <c:numCache>
                <c:formatCode>0.00</c:formatCode>
                <c:ptCount val="11"/>
                <c:pt idx="0">
                  <c:v>60.032644178454866</c:v>
                </c:pt>
                <c:pt idx="1">
                  <c:v>60.659062629614255</c:v>
                </c:pt>
                <c:pt idx="2">
                  <c:v>60.39107582196376</c:v>
                </c:pt>
                <c:pt idx="3">
                  <c:v>60.389935839295894</c:v>
                </c:pt>
                <c:pt idx="4">
                  <c:v>60.310128745585047</c:v>
                </c:pt>
                <c:pt idx="5">
                  <c:v>60.418606369614999</c:v>
                </c:pt>
                <c:pt idx="6">
                  <c:v>60.756361191559783</c:v>
                </c:pt>
                <c:pt idx="7">
                  <c:v>61.400037745344747</c:v>
                </c:pt>
                <c:pt idx="8">
                  <c:v>61.357654949121191</c:v>
                </c:pt>
                <c:pt idx="9">
                  <c:v>61.019607843137265</c:v>
                </c:pt>
                <c:pt idx="10">
                  <c:v>60.844877627863191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3D-49B4-B2FD-624AE05D8573}"/>
            </c:ext>
          </c:extLst>
        </c:ser>
        <c:ser>
          <c:idx val="4"/>
          <c:order val="1"/>
          <c:tx>
            <c:strRef>
              <c:f>Org!$D$31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Org!$B$15:$B$25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Org!$N$27:$N$37</c:f>
              <c:numCache>
                <c:formatCode>0.00</c:formatCode>
                <c:ptCount val="11"/>
                <c:pt idx="0">
                  <c:v>61.25</c:v>
                </c:pt>
                <c:pt idx="1">
                  <c:v>62.699640287769775</c:v>
                </c:pt>
                <c:pt idx="2">
                  <c:v>61.360995850622416</c:v>
                </c:pt>
                <c:pt idx="3">
                  <c:v>61.260533104041265</c:v>
                </c:pt>
                <c:pt idx="4">
                  <c:v>61.297812579794048</c:v>
                </c:pt>
                <c:pt idx="5">
                  <c:v>60.926738957947634</c:v>
                </c:pt>
                <c:pt idx="6">
                  <c:v>61.452301181449485</c:v>
                </c:pt>
                <c:pt idx="7">
                  <c:v>62.015831758034047</c:v>
                </c:pt>
                <c:pt idx="8">
                  <c:v>61.803182579564478</c:v>
                </c:pt>
                <c:pt idx="9">
                  <c:v>61.457380457380481</c:v>
                </c:pt>
                <c:pt idx="10">
                  <c:v>61.02850212249848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3D-49B4-B2FD-624AE05D8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223400"/>
        <c:axId val="531223792"/>
      </c:lineChart>
      <c:catAx>
        <c:axId val="531223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223792"/>
        <c:scaling>
          <c:orientation val="minMax"/>
          <c:min val="59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 %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4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116989912103919"/>
          <c:y val="0.21966952044749491"/>
          <c:w val="9.8214441442729894E-2"/>
          <c:h val="0.143550853470941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 GRIS: Middel SLAKTEVEKT </a:t>
            </a:r>
            <a:r>
              <a:rPr lang="nb-NO" sz="2400" baseline="0"/>
              <a:t>innen hver ORGANISASJON</a:t>
            </a:r>
            <a:endParaRPr lang="nb-NO" sz="24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111030297612188E-2"/>
          <c:y val="0.15951742627345844"/>
          <c:w val="0.86024230048328243"/>
          <c:h val="0.73688825575071792"/>
        </c:manualLayout>
      </c:layout>
      <c:lineChart>
        <c:grouping val="standard"/>
        <c:varyColors val="0"/>
        <c:ser>
          <c:idx val="3"/>
          <c:order val="0"/>
          <c:tx>
            <c:strRef>
              <c:f>Org!$D$15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13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Org!$B$15:$B$25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Org!$P$15:$P$25</c:f>
              <c:numCache>
                <c:formatCode>0.0</c:formatCode>
                <c:ptCount val="11"/>
                <c:pt idx="0">
                  <c:v>75.822633297061984</c:v>
                </c:pt>
                <c:pt idx="1">
                  <c:v>73.895230194939643</c:v>
                </c:pt>
                <c:pt idx="2">
                  <c:v>76.626962648177198</c:v>
                </c:pt>
                <c:pt idx="3">
                  <c:v>80.383865766401499</c:v>
                </c:pt>
                <c:pt idx="4">
                  <c:v>80.930269454255154</c:v>
                </c:pt>
                <c:pt idx="5">
                  <c:v>81.689433237272226</c:v>
                </c:pt>
                <c:pt idx="6">
                  <c:v>80.646002275548582</c:v>
                </c:pt>
                <c:pt idx="7">
                  <c:v>80.128027176647905</c:v>
                </c:pt>
                <c:pt idx="8">
                  <c:v>82.359701665125186</c:v>
                </c:pt>
                <c:pt idx="9">
                  <c:v>84.50703181034882</c:v>
                </c:pt>
                <c:pt idx="10">
                  <c:v>85.533502902416259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F2-49C0-9402-15E122B40A30}"/>
            </c:ext>
          </c:extLst>
        </c:ser>
        <c:ser>
          <c:idx val="4"/>
          <c:order val="1"/>
          <c:tx>
            <c:strRef>
              <c:f>Org!$D$30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Org!$B$15:$B$25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Org!$P$27:$P$37</c:f>
              <c:numCache>
                <c:formatCode>0.0</c:formatCode>
                <c:ptCount val="11"/>
                <c:pt idx="0">
                  <c:v>85.427272727272737</c:v>
                </c:pt>
                <c:pt idx="1">
                  <c:v>79.73471223021582</c:v>
                </c:pt>
                <c:pt idx="2">
                  <c:v>80.454179016004787</c:v>
                </c:pt>
                <c:pt idx="3">
                  <c:v>82.268431396634099</c:v>
                </c:pt>
                <c:pt idx="4">
                  <c:v>83.33112605328094</c:v>
                </c:pt>
                <c:pt idx="5">
                  <c:v>81.693745040994543</c:v>
                </c:pt>
                <c:pt idx="6">
                  <c:v>79.649744313172349</c:v>
                </c:pt>
                <c:pt idx="7">
                  <c:v>81.344092627599366</c:v>
                </c:pt>
                <c:pt idx="8">
                  <c:v>83.819514237855984</c:v>
                </c:pt>
                <c:pt idx="9">
                  <c:v>86.589438669438891</c:v>
                </c:pt>
                <c:pt idx="10">
                  <c:v>87.782140691328223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F2-49C0-9402-15E122B40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223400"/>
        <c:axId val="531223792"/>
      </c:lineChart>
      <c:catAx>
        <c:axId val="531223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223792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4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915040856415084"/>
          <c:y val="0.64320912349010351"/>
          <c:w val="0.11475224247172983"/>
          <c:h val="0.18677322568233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GRIS, middel KJØTT% per org innen REGION, hittil i år</a:t>
            </a:r>
          </a:p>
        </c:rich>
      </c:tx>
      <c:layout>
        <c:manualLayout>
          <c:xMode val="edge"/>
          <c:yMode val="edge"/>
          <c:x val="0.11799860435668096"/>
          <c:y val="3.24426659782281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442187027934354E-2"/>
          <c:y val="0.18702867059650333"/>
          <c:w val="0.87005307100560325"/>
          <c:h val="0.65648279620785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Regorg!$D$29:$F$36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28-4134-97F1-1887187D18D7}"/>
            </c:ext>
          </c:extLst>
        </c:ser>
        <c:ser>
          <c:idx val="5"/>
          <c:order val="1"/>
          <c:tx>
            <c:strRef>
              <c:f>Regorg!#REF!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Regorg!$D$29:$F$36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28-4134-97F1-1887187D18D7}"/>
            </c:ext>
          </c:extLst>
        </c:ser>
        <c:ser>
          <c:idx val="1"/>
          <c:order val="2"/>
          <c:tx>
            <c:strRef>
              <c:f>Regorg!#REF!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Regorg!$D$29:$F$36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8-4134-97F1-1887187D18D7}"/>
            </c:ext>
          </c:extLst>
        </c:ser>
        <c:ser>
          <c:idx val="4"/>
          <c:order val="3"/>
          <c:tx>
            <c:strRef>
              <c:f>Regorg!$B$20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Regorg!$D$29:$F$36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Regorg!$P$20:$P$27</c:f>
              <c:numCache>
                <c:formatCode>0.00</c:formatCode>
                <c:ptCount val="8"/>
                <c:pt idx="0">
                  <c:v>61.163056003687487</c:v>
                </c:pt>
                <c:pt idx="1">
                  <c:v>61.45203434117208</c:v>
                </c:pt>
                <c:pt idx="2">
                  <c:v>60.593877551020398</c:v>
                </c:pt>
                <c:pt idx="3">
                  <c:v>61.321448783248435</c:v>
                </c:pt>
                <c:pt idx="4">
                  <c:v>61.035782442748094</c:v>
                </c:pt>
                <c:pt idx="5">
                  <c:v>62.156593406593394</c:v>
                </c:pt>
                <c:pt idx="6">
                  <c:v>61.144294003868481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28-4134-97F1-1887187D18D7}"/>
            </c:ext>
          </c:extLst>
        </c:ser>
        <c:ser>
          <c:idx val="6"/>
          <c:order val="4"/>
          <c:tx>
            <c:strRef>
              <c:f>Regorg!$B$11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Regorg!$D$29:$F$36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Regorg!$P$11:$P$18</c:f>
              <c:numCache>
                <c:formatCode>0.00</c:formatCode>
                <c:ptCount val="8"/>
                <c:pt idx="0">
                  <c:v>60.824370906583987</c:v>
                </c:pt>
                <c:pt idx="1">
                  <c:v>61.188392445877454</c:v>
                </c:pt>
                <c:pt idx="2">
                  <c:v>60.99918732222671</c:v>
                </c:pt>
                <c:pt idx="3">
                  <c:v>60.722681359045005</c:v>
                </c:pt>
                <c:pt idx="4">
                  <c:v>60.609054805401115</c:v>
                </c:pt>
                <c:pt idx="5">
                  <c:v>60.65789473684211</c:v>
                </c:pt>
                <c:pt idx="6">
                  <c:v>61.20485981308412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28-4134-97F1-1887187D1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578520"/>
        <c:axId val="417578912"/>
      </c:barChart>
      <c:catAx>
        <c:axId val="417578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7578912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417578912"/>
        <c:scaling>
          <c:orientation val="minMax"/>
          <c:min val="5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7578520"/>
        <c:crosses val="autoZero"/>
        <c:crossBetween val="between"/>
        <c:majorUnit val="1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227030070315289"/>
          <c:y val="5.2258043793476865E-2"/>
          <c:w val="4.630321135175508E-2"/>
          <c:h val="0.230916149142559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3200"/>
              <a:t>VAK</a:t>
            </a:r>
            <a:r>
              <a:rPr lang="nb-NO" sz="3200" baseline="0"/>
              <a:t> </a:t>
            </a:r>
            <a:r>
              <a:rPr lang="nb-NO" sz="3200"/>
              <a:t>GRIS, antall 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771465034575691E-2"/>
          <c:y val="0.18120785304348261"/>
          <c:w val="0.89327657435739238"/>
          <c:h val="0.57068259804127397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Regorg!$B$38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Regorg!$I$38:$I$45</c:f>
              <c:numCache>
                <c:formatCode>#,##0</c:formatCode>
                <c:ptCount val="8"/>
                <c:pt idx="0">
                  <c:v>6287</c:v>
                </c:pt>
                <c:pt idx="1">
                  <c:v>810</c:v>
                </c:pt>
                <c:pt idx="2">
                  <c:v>2731</c:v>
                </c:pt>
                <c:pt idx="3">
                  <c:v>1184</c:v>
                </c:pt>
                <c:pt idx="4">
                  <c:v>4472</c:v>
                </c:pt>
                <c:pt idx="5">
                  <c:v>2240</c:v>
                </c:pt>
                <c:pt idx="6">
                  <c:v>2416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1F-4A7B-A7F3-B51BB367BE2E}"/>
            </c:ext>
          </c:extLst>
        </c:ser>
        <c:ser>
          <c:idx val="10"/>
          <c:order val="1"/>
          <c:tx>
            <c:strRef>
              <c:f>Regorg!$B$30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Regorg!$I$29:$I$36</c:f>
              <c:numCache>
                <c:formatCode>#,##0</c:formatCode>
                <c:ptCount val="8"/>
                <c:pt idx="0">
                  <c:v>7195</c:v>
                </c:pt>
                <c:pt idx="1">
                  <c:v>1687</c:v>
                </c:pt>
                <c:pt idx="2">
                  <c:v>1743</c:v>
                </c:pt>
                <c:pt idx="3">
                  <c:v>1292</c:v>
                </c:pt>
                <c:pt idx="4">
                  <c:v>5883</c:v>
                </c:pt>
                <c:pt idx="5">
                  <c:v>603</c:v>
                </c:pt>
                <c:pt idx="6">
                  <c:v>2475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1F-4A7B-A7F3-B51BB367BE2E}"/>
            </c:ext>
          </c:extLst>
        </c:ser>
        <c:ser>
          <c:idx val="13"/>
          <c:order val="2"/>
          <c:tx>
            <c:strRef>
              <c:f>Regorg!$B$20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Regorg!$I$20:$I$27</c:f>
              <c:numCache>
                <c:formatCode>#,##0</c:formatCode>
                <c:ptCount val="8"/>
                <c:pt idx="0">
                  <c:v>8680</c:v>
                </c:pt>
                <c:pt idx="1">
                  <c:v>2680</c:v>
                </c:pt>
                <c:pt idx="2">
                  <c:v>3920</c:v>
                </c:pt>
                <c:pt idx="3">
                  <c:v>1768</c:v>
                </c:pt>
                <c:pt idx="4">
                  <c:v>6294</c:v>
                </c:pt>
                <c:pt idx="5">
                  <c:v>365</c:v>
                </c:pt>
                <c:pt idx="6">
                  <c:v>2585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1F-4A7B-A7F3-B51BB367BE2E}"/>
            </c:ext>
          </c:extLst>
        </c:ser>
        <c:ser>
          <c:idx val="1"/>
          <c:order val="3"/>
          <c:tx>
            <c:strRef>
              <c:f>Regorg!$B$12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Regorg!$I$11:$I$18</c:f>
              <c:numCache>
                <c:formatCode>#,##0</c:formatCode>
                <c:ptCount val="8"/>
                <c:pt idx="0">
                  <c:v>11607</c:v>
                </c:pt>
                <c:pt idx="1">
                  <c:v>2172</c:v>
                </c:pt>
                <c:pt idx="2">
                  <c:v>4925</c:v>
                </c:pt>
                <c:pt idx="3">
                  <c:v>1089</c:v>
                </c:pt>
                <c:pt idx="4">
                  <c:v>6299</c:v>
                </c:pt>
                <c:pt idx="5">
                  <c:v>38</c:v>
                </c:pt>
                <c:pt idx="6">
                  <c:v>2675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1F-4A7B-A7F3-B51BB367B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83536"/>
        <c:axId val="222683928"/>
      </c:barChart>
      <c:catAx>
        <c:axId val="2226835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83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83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2731652034257197E-2"/>
              <c:y val="0.4043040912885232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835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833422424027664"/>
          <c:y val="7.272629161486395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 GRIS,</a:t>
            </a:r>
            <a:r>
              <a:rPr lang="nb-NO" sz="2400" baseline="0"/>
              <a:t> a</a:t>
            </a:r>
            <a:r>
              <a:rPr lang="nb-NO" sz="2400"/>
              <a:t>ntall SLAKT</a:t>
            </a:r>
            <a:r>
              <a:rPr lang="nb-NO" sz="2400" baseline="0"/>
              <a:t> per </a:t>
            </a:r>
            <a:r>
              <a:rPr lang="nb-NO" sz="2400"/>
              <a:t>produsenter innen ORG innen REGION</a:t>
            </a:r>
          </a:p>
        </c:rich>
      </c:tx>
      <c:layout>
        <c:manualLayout>
          <c:xMode val="edge"/>
          <c:yMode val="edge"/>
          <c:x val="0.11464509347207938"/>
          <c:y val="2.83738478337485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Regorg!$B$47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Regorg!$W$47:$W$54</c:f>
              <c:numCache>
                <c:formatCode>0</c:formatCode>
                <c:ptCount val="8"/>
                <c:pt idx="0">
                  <c:v>167.1764705882353</c:v>
                </c:pt>
                <c:pt idx="1">
                  <c:v>52.875</c:v>
                </c:pt>
                <c:pt idx="2">
                  <c:v>78.724137931034477</c:v>
                </c:pt>
                <c:pt idx="3">
                  <c:v>33.0625</c:v>
                </c:pt>
                <c:pt idx="4">
                  <c:v>132.91071428571428</c:v>
                </c:pt>
                <c:pt idx="5">
                  <c:v>295.25</c:v>
                </c:pt>
                <c:pt idx="6">
                  <c:v>303.92307692307691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D7-47D4-907C-42D40EC4AA07}"/>
            </c:ext>
          </c:extLst>
        </c:ser>
        <c:ser>
          <c:idx val="5"/>
          <c:order val="1"/>
          <c:tx>
            <c:strRef>
              <c:f>Regorg!$B$38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Regorg!$W$38:$W$45</c:f>
              <c:numCache>
                <c:formatCode>0</c:formatCode>
                <c:ptCount val="8"/>
                <c:pt idx="0">
                  <c:v>153.34146341463415</c:v>
                </c:pt>
                <c:pt idx="1">
                  <c:v>115.71428571428571</c:v>
                </c:pt>
                <c:pt idx="2">
                  <c:v>91.033333333333331</c:v>
                </c:pt>
                <c:pt idx="3">
                  <c:v>53.81818181818182</c:v>
                </c:pt>
                <c:pt idx="4">
                  <c:v>97.217391304347828</c:v>
                </c:pt>
                <c:pt idx="5">
                  <c:v>172.30769230769232</c:v>
                </c:pt>
                <c:pt idx="6">
                  <c:v>345.14285714285717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D7-47D4-907C-42D40EC4AA07}"/>
            </c:ext>
          </c:extLst>
        </c:ser>
        <c:ser>
          <c:idx val="10"/>
          <c:order val="2"/>
          <c:tx>
            <c:strRef>
              <c:f>Regorg!$B$29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Regorg!$W$29:$W$36</c:f>
              <c:numCache>
                <c:formatCode>0</c:formatCode>
                <c:ptCount val="8"/>
                <c:pt idx="0">
                  <c:v>138.36538461538461</c:v>
                </c:pt>
                <c:pt idx="1">
                  <c:v>120.5</c:v>
                </c:pt>
                <c:pt idx="2">
                  <c:v>44.692307692307693</c:v>
                </c:pt>
                <c:pt idx="3">
                  <c:v>71.777777777777771</c:v>
                </c:pt>
                <c:pt idx="4">
                  <c:v>140.07142857142858</c:v>
                </c:pt>
                <c:pt idx="5">
                  <c:v>60.3</c:v>
                </c:pt>
                <c:pt idx="6">
                  <c:v>309.375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D7-47D4-907C-42D40EC4AA07}"/>
            </c:ext>
          </c:extLst>
        </c:ser>
        <c:ser>
          <c:idx val="2"/>
          <c:order val="3"/>
          <c:tx>
            <c:strRef>
              <c:f>RO!$AB$20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RO!$AW$20:$AW$27</c:f>
              <c:numCache>
                <c:formatCode>0</c:formatCode>
                <c:ptCount val="8"/>
                <c:pt idx="0">
                  <c:v>180.83333333333334</c:v>
                </c:pt>
                <c:pt idx="1">
                  <c:v>141.05263157894737</c:v>
                </c:pt>
                <c:pt idx="2">
                  <c:v>85.217391304347828</c:v>
                </c:pt>
                <c:pt idx="3">
                  <c:v>84.19047619047619</c:v>
                </c:pt>
                <c:pt idx="4">
                  <c:v>149.85714285714286</c:v>
                </c:pt>
                <c:pt idx="5">
                  <c:v>33.18181818181818</c:v>
                </c:pt>
                <c:pt idx="6">
                  <c:v>323.125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D7-47D4-907C-42D40EC4AA07}"/>
            </c:ext>
          </c:extLst>
        </c:ser>
        <c:ser>
          <c:idx val="3"/>
          <c:order val="4"/>
          <c:tx>
            <c:strRef>
              <c:f>RO!$AB$11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RO!$AW$11:$AW$18</c:f>
              <c:numCache>
                <c:formatCode>0</c:formatCode>
                <c:ptCount val="8"/>
                <c:pt idx="0">
                  <c:v>148.80769230769232</c:v>
                </c:pt>
                <c:pt idx="1">
                  <c:v>127.76470588235294</c:v>
                </c:pt>
                <c:pt idx="2">
                  <c:v>94.711538461538467</c:v>
                </c:pt>
                <c:pt idx="3">
                  <c:v>72.599999999999994</c:v>
                </c:pt>
                <c:pt idx="4">
                  <c:v>165.76315789473685</c:v>
                </c:pt>
                <c:pt idx="5">
                  <c:v>5.4285714285714288</c:v>
                </c:pt>
                <c:pt idx="6">
                  <c:v>445.83333333333331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D7-47D4-907C-42D40EC4A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7830456"/>
        <c:axId val="697830848"/>
      </c:barChart>
      <c:catAx>
        <c:axId val="697830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30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7830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304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525962180834424"/>
          <c:y val="0.26963545527610572"/>
          <c:w val="8.814311898096458E-2"/>
          <c:h val="0.268203340381440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Vak-gris, Antall</a:t>
            </a:r>
            <a:r>
              <a:rPr lang="nb-NO" sz="2400" baseline="0"/>
              <a:t> produsenter innen ORG og REGION</a:t>
            </a:r>
            <a:r>
              <a:rPr lang="nb-NO" sz="2400"/>
              <a:t>, hittil i år</a:t>
            </a:r>
          </a:p>
        </c:rich>
      </c:tx>
      <c:layout>
        <c:manualLayout>
          <c:xMode val="edge"/>
          <c:yMode val="edge"/>
          <c:x val="0.13790579827963981"/>
          <c:y val="3.09280060371600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267745249764658E-2"/>
          <c:y val="0.16298268603959917"/>
          <c:w val="0.89153185133347579"/>
          <c:h val="0.63583125190485712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RO!$AB$20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RO!$AG$20:$AG$27</c:f>
              <c:numCache>
                <c:formatCode>General</c:formatCode>
                <c:ptCount val="8"/>
                <c:pt idx="0">
                  <c:v>48</c:v>
                </c:pt>
                <c:pt idx="1">
                  <c:v>19</c:v>
                </c:pt>
                <c:pt idx="2">
                  <c:v>46</c:v>
                </c:pt>
                <c:pt idx="3">
                  <c:v>21</c:v>
                </c:pt>
                <c:pt idx="4">
                  <c:v>42</c:v>
                </c:pt>
                <c:pt idx="5">
                  <c:v>11</c:v>
                </c:pt>
                <c:pt idx="6">
                  <c:v>8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CA-4D7F-883B-49E3A4FDB8EB}"/>
            </c:ext>
          </c:extLst>
        </c:ser>
        <c:ser>
          <c:idx val="6"/>
          <c:order val="1"/>
          <c:tx>
            <c:strRef>
              <c:f>RO!$AB$11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RO!$AG$11:$AG$18</c:f>
              <c:numCache>
                <c:formatCode>General</c:formatCode>
                <c:ptCount val="8"/>
                <c:pt idx="0">
                  <c:v>78</c:v>
                </c:pt>
                <c:pt idx="1">
                  <c:v>17</c:v>
                </c:pt>
                <c:pt idx="2">
                  <c:v>52</c:v>
                </c:pt>
                <c:pt idx="3">
                  <c:v>15</c:v>
                </c:pt>
                <c:pt idx="4">
                  <c:v>38</c:v>
                </c:pt>
                <c:pt idx="5">
                  <c:v>7</c:v>
                </c:pt>
                <c:pt idx="6">
                  <c:v>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CA-4D7F-883B-49E3A4FDB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580872"/>
        <c:axId val="417581264"/>
      </c:barChart>
      <c:catAx>
        <c:axId val="4175808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75812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7581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6975850991599026E-2"/>
              <c:y val="0.355038403941838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758087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44926624818712"/>
          <c:y val="0.18471301477961993"/>
          <c:w val="5.8421022693665767E-2"/>
          <c:h val="0.144369569551586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3200"/>
              <a:t>VAK GRIS, middel KJØTT% per org innen REGION</a:t>
            </a:r>
          </a:p>
        </c:rich>
      </c:tx>
      <c:layout>
        <c:manualLayout>
          <c:xMode val="edge"/>
          <c:yMode val="edge"/>
          <c:x val="0.11799860435668096"/>
          <c:y val="3.24426659782281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58420063769794E-2"/>
          <c:y val="0.17873872439004371"/>
          <c:w val="0.86023685037967845"/>
          <c:h val="0.59025620196284578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RO!$AB$20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RO!$AP$20:$AP$27</c:f>
              <c:numCache>
                <c:formatCode>0.00</c:formatCode>
                <c:ptCount val="8"/>
                <c:pt idx="0">
                  <c:v>61.163056003687487</c:v>
                </c:pt>
                <c:pt idx="1">
                  <c:v>61.45203434117208</c:v>
                </c:pt>
                <c:pt idx="2">
                  <c:v>60.593877551020398</c:v>
                </c:pt>
                <c:pt idx="3">
                  <c:v>61.321448783248435</c:v>
                </c:pt>
                <c:pt idx="4">
                  <c:v>61.035782442748094</c:v>
                </c:pt>
                <c:pt idx="5">
                  <c:v>62.156593406593394</c:v>
                </c:pt>
                <c:pt idx="6">
                  <c:v>61.144294003868481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F4-4AED-B804-EFFC1CE6335E}"/>
            </c:ext>
          </c:extLst>
        </c:ser>
        <c:ser>
          <c:idx val="6"/>
          <c:order val="1"/>
          <c:tx>
            <c:strRef>
              <c:f>RO!$AB$11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RO!$AP$11:$AP$18</c:f>
              <c:numCache>
                <c:formatCode>0.00</c:formatCode>
                <c:ptCount val="8"/>
                <c:pt idx="0">
                  <c:v>60.824370906583987</c:v>
                </c:pt>
                <c:pt idx="1">
                  <c:v>61.188392445877454</c:v>
                </c:pt>
                <c:pt idx="2">
                  <c:v>60.99918732222671</c:v>
                </c:pt>
                <c:pt idx="3">
                  <c:v>60.722681359045005</c:v>
                </c:pt>
                <c:pt idx="4">
                  <c:v>60.609054805401115</c:v>
                </c:pt>
                <c:pt idx="5">
                  <c:v>60.65789473684211</c:v>
                </c:pt>
                <c:pt idx="6">
                  <c:v>61.20485981308412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F4-4AED-B804-EFFC1CE63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578520"/>
        <c:axId val="417578912"/>
      </c:barChart>
      <c:catAx>
        <c:axId val="417578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7578912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417578912"/>
        <c:scaling>
          <c:orientation val="minMax"/>
          <c:min val="5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4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7578520"/>
        <c:crosses val="autoZero"/>
        <c:crossBetween val="between"/>
        <c:majorUnit val="1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227030070315289"/>
          <c:y val="0.11857722474065098"/>
          <c:w val="6.2009131700102055E-2"/>
          <c:h val="0.164596938709735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</a:t>
            </a:r>
            <a:r>
              <a:rPr lang="nb-NO" sz="2800" baseline="0"/>
              <a:t> </a:t>
            </a:r>
            <a:r>
              <a:rPr lang="nb-NO" sz="2800"/>
              <a:t>GRIS, middel slaktevekt innen region og organisasjon</a:t>
            </a:r>
          </a:p>
        </c:rich>
      </c:tx>
      <c:layout>
        <c:manualLayout>
          <c:xMode val="edge"/>
          <c:yMode val="edge"/>
          <c:x val="0.14020790984213027"/>
          <c:y val="1.5677694065220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320734582153267E-2"/>
          <c:y val="0.11882926453980826"/>
          <c:w val="0.9092574438091694"/>
          <c:h val="0.64642972674029453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RO!$AB$36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RO!$AR$36:$AR$43</c:f>
              <c:numCache>
                <c:formatCode>0.00</c:formatCode>
                <c:ptCount val="8"/>
                <c:pt idx="0">
                  <c:v>80.198711217183941</c:v>
                </c:pt>
                <c:pt idx="1">
                  <c:v>82.603086419753026</c:v>
                </c:pt>
                <c:pt idx="2">
                  <c:v>81.464327099376661</c:v>
                </c:pt>
                <c:pt idx="3">
                  <c:v>82.967905405405403</c:v>
                </c:pt>
                <c:pt idx="4">
                  <c:v>79.760743061772601</c:v>
                </c:pt>
                <c:pt idx="5">
                  <c:v>80.061840929401242</c:v>
                </c:pt>
                <c:pt idx="6">
                  <c:v>79.259850993377498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2E-44F3-81EE-AA6C05865AB1}"/>
            </c:ext>
          </c:extLst>
        </c:ser>
        <c:ser>
          <c:idx val="1"/>
          <c:order val="1"/>
          <c:tx>
            <c:strRef>
              <c:f>RO!$AB$28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RO!$AR$28:$AR$35</c:f>
              <c:numCache>
                <c:formatCode>0.00</c:formatCode>
                <c:ptCount val="8"/>
                <c:pt idx="0">
                  <c:v>82.068554551772309</c:v>
                </c:pt>
                <c:pt idx="1">
                  <c:v>83.346176644931802</c:v>
                </c:pt>
                <c:pt idx="2">
                  <c:v>81.38216293746423</c:v>
                </c:pt>
                <c:pt idx="3">
                  <c:v>83.738003095975273</c:v>
                </c:pt>
                <c:pt idx="4">
                  <c:v>82.838947815740141</c:v>
                </c:pt>
                <c:pt idx="5">
                  <c:v>85.31840796019894</c:v>
                </c:pt>
                <c:pt idx="6">
                  <c:v>82.755357575757614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2E-44F3-81EE-AA6C05865AB1}"/>
            </c:ext>
          </c:extLst>
        </c:ser>
        <c:ser>
          <c:idx val="4"/>
          <c:order val="2"/>
          <c:tx>
            <c:strRef>
              <c:f>RO!$AB$20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RO!$AR$20:$AR$27</c:f>
              <c:numCache>
                <c:formatCode>0.00</c:formatCode>
                <c:ptCount val="8"/>
                <c:pt idx="0">
                  <c:v>85.187147960359553</c:v>
                </c:pt>
                <c:pt idx="1">
                  <c:v>85.932362821948516</c:v>
                </c:pt>
                <c:pt idx="2">
                  <c:v>83.40126785714294</c:v>
                </c:pt>
                <c:pt idx="3">
                  <c:v>86.012110922467386</c:v>
                </c:pt>
                <c:pt idx="4">
                  <c:v>84.214088740457996</c:v>
                </c:pt>
                <c:pt idx="5">
                  <c:v>94.667032967032981</c:v>
                </c:pt>
                <c:pt idx="6">
                  <c:v>84.822363636363676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2E-44F3-81EE-AA6C05865AB1}"/>
            </c:ext>
          </c:extLst>
        </c:ser>
        <c:ser>
          <c:idx val="6"/>
          <c:order val="3"/>
          <c:tx>
            <c:strRef>
              <c:f>RO!$AB$11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RO!$AR$11:$AR$18</c:f>
              <c:numCache>
                <c:formatCode>0.00</c:formatCode>
                <c:ptCount val="8"/>
                <c:pt idx="0">
                  <c:v>87.116545156842619</c:v>
                </c:pt>
                <c:pt idx="1">
                  <c:v>86.956333486872325</c:v>
                </c:pt>
                <c:pt idx="2">
                  <c:v>83.217683868346043</c:v>
                </c:pt>
                <c:pt idx="3">
                  <c:v>89.25335169880627</c:v>
                </c:pt>
                <c:pt idx="4">
                  <c:v>84.793725178713501</c:v>
                </c:pt>
                <c:pt idx="5">
                  <c:v>93.836842105263116</c:v>
                </c:pt>
                <c:pt idx="6">
                  <c:v>84.826265420560659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2E-44F3-81EE-AA6C05865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84712"/>
        <c:axId val="417577736"/>
      </c:barChart>
      <c:catAx>
        <c:axId val="2226847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7577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7577736"/>
        <c:scaling>
          <c:orientation val="minMax"/>
          <c:max val="10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Vekt i kg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84712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963018651175495"/>
          <c:y val="0.18200700963287356"/>
          <c:w val="5.8867540750954517E-2"/>
          <c:h val="0.253256384926054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3200"/>
              <a:t>VAK</a:t>
            </a:r>
            <a:r>
              <a:rPr lang="nb-NO" sz="3200" baseline="0"/>
              <a:t> </a:t>
            </a:r>
            <a:r>
              <a:rPr lang="nb-NO" sz="3200"/>
              <a:t>GRIS, andels% 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771465034575691E-2"/>
          <c:y val="0.18120785304348261"/>
          <c:w val="0.89327657435739238"/>
          <c:h val="0.57068259804127397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RO!$AB$36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RO!$AM$36:$AM$43</c:f>
              <c:numCache>
                <c:formatCode>0.0</c:formatCode>
                <c:ptCount val="8"/>
                <c:pt idx="0">
                  <c:v>88.586726785965908</c:v>
                </c:pt>
                <c:pt idx="1">
                  <c:v>11.413273214034103</c:v>
                </c:pt>
                <c:pt idx="2">
                  <c:v>69.75734355044699</c:v>
                </c:pt>
                <c:pt idx="3">
                  <c:v>30.242656449553003</c:v>
                </c:pt>
                <c:pt idx="4">
                  <c:v>66.626936829558986</c:v>
                </c:pt>
                <c:pt idx="5">
                  <c:v>33.373063170441014</c:v>
                </c:pt>
                <c:pt idx="6">
                  <c:v>100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E3-41EF-BF36-B36CE6DADFB7}"/>
            </c:ext>
          </c:extLst>
        </c:ser>
        <c:ser>
          <c:idx val="10"/>
          <c:order val="1"/>
          <c:tx>
            <c:strRef>
              <c:f>RO!$AB$28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RO!$AM$28:$AM$35</c:f>
              <c:numCache>
                <c:formatCode>0.0</c:formatCode>
                <c:ptCount val="8"/>
                <c:pt idx="0">
                  <c:v>81.006530060797104</c:v>
                </c:pt>
                <c:pt idx="1">
                  <c:v>18.993469939202878</c:v>
                </c:pt>
                <c:pt idx="2">
                  <c:v>57.429983525535398</c:v>
                </c:pt>
                <c:pt idx="3">
                  <c:v>42.570016474464595</c:v>
                </c:pt>
                <c:pt idx="4">
                  <c:v>90.703052728954688</c:v>
                </c:pt>
                <c:pt idx="5">
                  <c:v>9.296947271045326</c:v>
                </c:pt>
                <c:pt idx="6">
                  <c:v>100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E3-41EF-BF36-B36CE6DADFB7}"/>
            </c:ext>
          </c:extLst>
        </c:ser>
        <c:ser>
          <c:idx val="13"/>
          <c:order val="2"/>
          <c:tx>
            <c:strRef>
              <c:f>RO!$AB$20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RO!$AM$20:$AM$27</c:f>
              <c:numCache>
                <c:formatCode>0.0</c:formatCode>
                <c:ptCount val="8"/>
                <c:pt idx="0">
                  <c:v>76.408450704225345</c:v>
                </c:pt>
                <c:pt idx="1">
                  <c:v>23.591549295774648</c:v>
                </c:pt>
                <c:pt idx="2">
                  <c:v>68.917018284106874</c:v>
                </c:pt>
                <c:pt idx="3">
                  <c:v>31.082981715893109</c:v>
                </c:pt>
                <c:pt idx="4">
                  <c:v>94.518696500976091</c:v>
                </c:pt>
                <c:pt idx="5">
                  <c:v>5.481303499023876</c:v>
                </c:pt>
                <c:pt idx="6">
                  <c:v>100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E3-41EF-BF36-B36CE6DADFB7}"/>
            </c:ext>
          </c:extLst>
        </c:ser>
        <c:ser>
          <c:idx val="1"/>
          <c:order val="3"/>
          <c:tx>
            <c:strRef>
              <c:f>RO!$AB$11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RO!$AM$11:$AM$18</c:f>
              <c:numCache>
                <c:formatCode>0.0</c:formatCode>
                <c:ptCount val="8"/>
                <c:pt idx="0">
                  <c:v>84.236882212061829</c:v>
                </c:pt>
                <c:pt idx="1">
                  <c:v>15.763117787938173</c:v>
                </c:pt>
                <c:pt idx="2">
                  <c:v>81.892251413368797</c:v>
                </c:pt>
                <c:pt idx="3">
                  <c:v>18.107748586631192</c:v>
                </c:pt>
                <c:pt idx="4">
                  <c:v>99.400347167429373</c:v>
                </c:pt>
                <c:pt idx="5">
                  <c:v>0.59965283257061697</c:v>
                </c:pt>
                <c:pt idx="6">
                  <c:v>100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E3-41EF-BF36-B36CE6DAD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83536"/>
        <c:axId val="222683928"/>
      </c:barChart>
      <c:catAx>
        <c:axId val="2226835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83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8392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%</a:t>
                </a:r>
              </a:p>
            </c:rich>
          </c:tx>
          <c:layout>
            <c:manualLayout>
              <c:xMode val="edge"/>
              <c:yMode val="edge"/>
              <c:x val="1.2731652034257197E-2"/>
              <c:y val="0.404304091288523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83536"/>
        <c:crosses val="autoZero"/>
        <c:crossBetween val="between"/>
        <c:majorUnit val="10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833422424027664"/>
          <c:y val="7.272629161486395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GRIS: Antall</a:t>
            </a:r>
            <a:r>
              <a:rPr lang="nb-NO" sz="2800" baseline="0"/>
              <a:t>% SLAKT</a:t>
            </a:r>
            <a:r>
              <a:rPr lang="nb-NO" sz="2800"/>
              <a:t> 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07967593794379E-2"/>
          <c:y val="0.18030051951896661"/>
          <c:w val="0.90515776874044573"/>
          <c:h val="0.60376678327863764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Bedrifter!$B$32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Bedrifter!$L$32:$L$37</c:f>
              <c:numCache>
                <c:formatCode>0.0</c:formatCode>
                <c:ptCount val="6"/>
                <c:pt idx="0">
                  <c:v>31.241310824230379</c:v>
                </c:pt>
                <c:pt idx="1">
                  <c:v>13.62462760675273</c:v>
                </c:pt>
                <c:pt idx="2">
                  <c:v>34.111221449851051</c:v>
                </c:pt>
                <c:pt idx="3">
                  <c:v>6.276067527308836</c:v>
                </c:pt>
                <c:pt idx="4">
                  <c:v>11.122144985104269</c:v>
                </c:pt>
                <c:pt idx="5">
                  <c:v>3.6246276067527305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C4-4670-B28D-F2367D73B83A}"/>
            </c:ext>
          </c:extLst>
        </c:ser>
        <c:ser>
          <c:idx val="10"/>
          <c:order val="1"/>
          <c:tx>
            <c:strRef>
              <c:f>Bedrifter!$B$26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Bedrifter!$L$26:$L$31</c:f>
              <c:numCache>
                <c:formatCode>0.0</c:formatCode>
                <c:ptCount val="6"/>
                <c:pt idx="0">
                  <c:v>34.289682919819896</c:v>
                </c:pt>
                <c:pt idx="1">
                  <c:v>12.58262285659546</c:v>
                </c:pt>
                <c:pt idx="2">
                  <c:v>35.970878436631871</c:v>
                </c:pt>
                <c:pt idx="3">
                  <c:v>8.7364690104416134</c:v>
                </c:pt>
                <c:pt idx="4">
                  <c:v>2.8882076827282313</c:v>
                </c:pt>
                <c:pt idx="5">
                  <c:v>5.5321390937829298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C4-4670-B28D-F2367D73B83A}"/>
            </c:ext>
          </c:extLst>
        </c:ser>
        <c:ser>
          <c:idx val="13"/>
          <c:order val="2"/>
          <c:tx>
            <c:strRef>
              <c:f>Bedrifter!$B$19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Bedrifter!$L$19:$L$24</c:f>
              <c:numCache>
                <c:formatCode>0.0</c:formatCode>
                <c:ptCount val="6"/>
                <c:pt idx="0">
                  <c:v>32.591662863228358</c:v>
                </c:pt>
                <c:pt idx="1">
                  <c:v>18.461889548151529</c:v>
                </c:pt>
                <c:pt idx="2">
                  <c:v>30.640499011106041</c:v>
                </c:pt>
                <c:pt idx="3">
                  <c:v>9.1586794462193826</c:v>
                </c:pt>
                <c:pt idx="4">
                  <c:v>1.3882549825041837</c:v>
                </c:pt>
                <c:pt idx="5">
                  <c:v>7.7590141487905084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C4-4670-B28D-F2367D73B83A}"/>
            </c:ext>
          </c:extLst>
        </c:ser>
        <c:ser>
          <c:idx val="1"/>
          <c:order val="3"/>
          <c:tx>
            <c:strRef>
              <c:f>Bedrifter!$B$12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Bedrifter!$L$12:$L$17</c:f>
              <c:numCache>
                <c:formatCode>0.0</c:formatCode>
                <c:ptCount val="6"/>
                <c:pt idx="0">
                  <c:v>37.243534108661699</c:v>
                </c:pt>
                <c:pt idx="1">
                  <c:v>21.919805589307408</c:v>
                </c:pt>
                <c:pt idx="2">
                  <c:v>29.383787536885961</c:v>
                </c:pt>
                <c:pt idx="3">
                  <c:v>7.6340913035931264</c:v>
                </c:pt>
                <c:pt idx="4">
                  <c:v>0.13192154139906265</c:v>
                </c:pt>
                <c:pt idx="5">
                  <c:v>3.686859920152751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C4-4670-B28D-F2367D73B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42840"/>
        <c:axId val="686859736"/>
      </c:barChart>
      <c:catAx>
        <c:axId val="77974284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59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597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4284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43500278078622"/>
          <c:y val="0.18237548144545371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VAK-griser: middel</a:t>
            </a:r>
            <a:r>
              <a:rPr lang="nb-NO" sz="2400" baseline="0"/>
              <a:t> slaktevekt i kg</a:t>
            </a:r>
            <a:endParaRPr lang="nb-NO" sz="2400"/>
          </a:p>
        </c:rich>
      </c:tx>
      <c:layout>
        <c:manualLayout>
          <c:xMode val="edge"/>
          <c:yMode val="edge"/>
          <c:x val="0.17856568486709556"/>
          <c:y val="3.46113033702949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463708000194457E-2"/>
          <c:y val="0.14082411423006805"/>
          <c:w val="0.87724030504517359"/>
          <c:h val="0.7359852645325905"/>
        </c:manualLayout>
      </c:layout>
      <c:lineChart>
        <c:grouping val="standard"/>
        <c:varyColors val="0"/>
        <c:ser>
          <c:idx val="1"/>
          <c:order val="0"/>
          <c:tx>
            <c:strRef>
              <c:f>År!$G$6:$G$8</c:f>
              <c:strCache>
                <c:ptCount val="3"/>
                <c:pt idx="0">
                  <c:v>Middel</c:v>
                </c:pt>
                <c:pt idx="1">
                  <c:v>Vekt</c:v>
                </c:pt>
                <c:pt idx="2">
                  <c:v>U/hl</c:v>
                </c:pt>
              </c:strCache>
            </c:strRef>
          </c:tx>
          <c:spPr>
            <a:ln w="114300">
              <a:solidFill>
                <a:schemeClr val="tx1"/>
              </a:solidFill>
              <a:prstDash val="solid"/>
            </a:ln>
          </c:spPr>
          <c:marker>
            <c:symbol val="circle"/>
            <c:size val="14"/>
            <c:spPr>
              <a:solidFill>
                <a:srgbClr val="FF0000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År!$A$9:$A$19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År!$G$9:$G$19</c:f>
              <c:numCache>
                <c:formatCode>0.0</c:formatCode>
                <c:ptCount val="11"/>
                <c:pt idx="0">
                  <c:v>76.261474558670884</c:v>
                </c:pt>
                <c:pt idx="1">
                  <c:v>74.498940126440857</c:v>
                </c:pt>
                <c:pt idx="2">
                  <c:v>77.23440587073118</c:v>
                </c:pt>
                <c:pt idx="3">
                  <c:v>80.788567660248574</c:v>
                </c:pt>
                <c:pt idx="4">
                  <c:v>81.532264122756132</c:v>
                </c:pt>
                <c:pt idx="5">
                  <c:v>81.690374841169458</c:v>
                </c:pt>
                <c:pt idx="6">
                  <c:v>80.42007437917411</c:v>
                </c:pt>
                <c:pt idx="7">
                  <c:v>80.383710254371692</c:v>
                </c:pt>
                <c:pt idx="8">
                  <c:v>82.610159019063701</c:v>
                </c:pt>
                <c:pt idx="9">
                  <c:v>84.888157984855908</c:v>
                </c:pt>
                <c:pt idx="10">
                  <c:v>85.791056817392558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C8-4A63-BAA1-47DF6EAD2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266936"/>
        <c:axId val="697655976"/>
      </c:lineChart>
      <c:catAx>
        <c:axId val="6962669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6559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7655976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Slaktevekt i kg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62669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026781365810458"/>
          <c:y val="0.64275059252246203"/>
          <c:w val="0.19202739761617765"/>
          <c:h val="0.128168968236731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GRIS, middel KJØTT% innen bedriftsgruppe</a:t>
            </a:r>
          </a:p>
        </c:rich>
      </c:tx>
      <c:layout>
        <c:manualLayout>
          <c:xMode val="edge"/>
          <c:yMode val="edge"/>
          <c:x val="0.17540175769298608"/>
          <c:y val="4.71324402969918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493130508749457E-2"/>
          <c:y val="0.19285625791531302"/>
          <c:w val="0.84400214475082147"/>
          <c:h val="0.65065525026154947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Bedrifter!$B$32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Bedrifter!$P$32:$P$37</c:f>
              <c:numCache>
                <c:formatCode>0.00</c:formatCode>
                <c:ptCount val="6"/>
                <c:pt idx="0">
                  <c:v>61.553895071542122</c:v>
                </c:pt>
                <c:pt idx="1">
                  <c:v>61.540145985401487</c:v>
                </c:pt>
                <c:pt idx="2">
                  <c:v>61.203175065540329</c:v>
                </c:pt>
                <c:pt idx="3">
                  <c:v>62.011867088607602</c:v>
                </c:pt>
                <c:pt idx="4">
                  <c:v>62.028150134048239</c:v>
                </c:pt>
                <c:pt idx="5">
                  <c:v>61.984931506849293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A1-4044-9B4C-CBC50958831B}"/>
            </c:ext>
          </c:extLst>
        </c:ser>
        <c:ser>
          <c:idx val="1"/>
          <c:order val="1"/>
          <c:tx>
            <c:strRef>
              <c:f>Bedrifter!$B$26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Bedrifter!$P$26:$P$31</c:f>
              <c:numCache>
                <c:formatCode>0.00</c:formatCode>
                <c:ptCount val="6"/>
                <c:pt idx="0">
                  <c:v>61.506774689202409</c:v>
                </c:pt>
                <c:pt idx="1">
                  <c:v>61.252759802055593</c:v>
                </c:pt>
                <c:pt idx="2">
                  <c:v>61.252197070572571</c:v>
                </c:pt>
                <c:pt idx="3">
                  <c:v>61.45065789473685</c:v>
                </c:pt>
                <c:pt idx="4">
                  <c:v>62.71973466003319</c:v>
                </c:pt>
                <c:pt idx="5">
                  <c:v>61.881385281385278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A1-4044-9B4C-CBC50958831B}"/>
            </c:ext>
          </c:extLst>
        </c:ser>
        <c:ser>
          <c:idx val="4"/>
          <c:order val="2"/>
          <c:tx>
            <c:strRef>
              <c:f>Bedrifter!$B$19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Bedrifter!$P$19:$P$24</c:f>
              <c:numCache>
                <c:formatCode>0.00</c:formatCode>
                <c:ptCount val="6"/>
                <c:pt idx="0">
                  <c:v>61.156279178338004</c:v>
                </c:pt>
                <c:pt idx="1">
                  <c:v>60.787966206470223</c:v>
                </c:pt>
                <c:pt idx="2">
                  <c:v>61.013788819875778</c:v>
                </c:pt>
                <c:pt idx="3">
                  <c:v>61.198171998338175</c:v>
                </c:pt>
                <c:pt idx="4">
                  <c:v>62.156593406593394</c:v>
                </c:pt>
                <c:pt idx="5">
                  <c:v>61.638548307994128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A1-4044-9B4C-CBC50958831B}"/>
            </c:ext>
          </c:extLst>
        </c:ser>
        <c:ser>
          <c:idx val="6"/>
          <c:order val="3"/>
          <c:tx>
            <c:strRef>
              <c:f>Bedrifter!$B$12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Bedrifter!$P$12:$P$17</c:f>
              <c:numCache>
                <c:formatCode>0.00</c:formatCode>
                <c:ptCount val="6"/>
                <c:pt idx="0">
                  <c:v>60.795282930921985</c:v>
                </c:pt>
                <c:pt idx="1">
                  <c:v>60.961959106038996</c:v>
                </c:pt>
                <c:pt idx="2">
                  <c:v>60.820449172576851</c:v>
                </c:pt>
                <c:pt idx="3">
                  <c:v>60.822565969062801</c:v>
                </c:pt>
                <c:pt idx="4">
                  <c:v>60.65789473684211</c:v>
                </c:pt>
                <c:pt idx="5">
                  <c:v>61.46798493408663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A1-4044-9B4C-CBC509588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39312"/>
        <c:axId val="779739704"/>
      </c:barChart>
      <c:catAx>
        <c:axId val="7797393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39704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779739704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39312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9135331129006"/>
          <c:y val="0.15764995838934767"/>
          <c:w val="6.6269573333598134E-2"/>
          <c:h val="0.230916149142559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GRIS: Middel SLAKTVEKT innen bedriftsgruppe</a:t>
            </a:r>
          </a:p>
        </c:rich>
      </c:tx>
      <c:layout>
        <c:manualLayout>
          <c:xMode val="edge"/>
          <c:yMode val="edge"/>
          <c:x val="0.11844648451201664"/>
          <c:y val="4.6428121761532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21318582870868077"/>
          <c:w val="0.89630489737169949"/>
          <c:h val="0.60463724322282597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Bedrifter!$B$32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Bedrifter!$R$32:$R$37</c:f>
              <c:numCache>
                <c:formatCode>0.00</c:formatCode>
                <c:ptCount val="6"/>
                <c:pt idx="0">
                  <c:v>80.18508744038175</c:v>
                </c:pt>
                <c:pt idx="1">
                  <c:v>81.453000000000046</c:v>
                </c:pt>
                <c:pt idx="2">
                  <c:v>79.546999708709606</c:v>
                </c:pt>
                <c:pt idx="3">
                  <c:v>83.039794303797478</c:v>
                </c:pt>
                <c:pt idx="4">
                  <c:v>80.029356568364619</c:v>
                </c:pt>
                <c:pt idx="5">
                  <c:v>82.438630136986262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83-4215-92E5-C82B05B41A37}"/>
            </c:ext>
          </c:extLst>
        </c:ser>
        <c:ser>
          <c:idx val="1"/>
          <c:order val="1"/>
          <c:tx>
            <c:strRef>
              <c:f>Bedrifter!$B$26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Bedrifter!$R$26:$R$31</c:f>
              <c:numCache>
                <c:formatCode>0.00</c:formatCode>
                <c:ptCount val="6"/>
                <c:pt idx="0">
                  <c:v>82.078635284257885</c:v>
                </c:pt>
                <c:pt idx="1">
                  <c:v>83.907799771602512</c:v>
                </c:pt>
                <c:pt idx="2">
                  <c:v>82.086106524633621</c:v>
                </c:pt>
                <c:pt idx="3">
                  <c:v>83.078015350877138</c:v>
                </c:pt>
                <c:pt idx="4">
                  <c:v>85.31840796019894</c:v>
                </c:pt>
                <c:pt idx="5">
                  <c:v>84.207965367965343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83-4215-92E5-C82B05B41A37}"/>
            </c:ext>
          </c:extLst>
        </c:ser>
        <c:ser>
          <c:idx val="4"/>
          <c:order val="2"/>
          <c:tx>
            <c:strRef>
              <c:f>Bedrifter!$B$19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Bedrifter!$Y$19:$Y$24</c:f>
              <c:numCache>
                <c:formatCode>0.0</c:formatCode>
                <c:ptCount val="6"/>
                <c:pt idx="0">
                  <c:v>92.2978671425236</c:v>
                </c:pt>
                <c:pt idx="1">
                  <c:v>91.207359868765792</c:v>
                </c:pt>
                <c:pt idx="2">
                  <c:v>91.051766115085314</c:v>
                </c:pt>
                <c:pt idx="3">
                  <c:v>92.757896006636713</c:v>
                </c:pt>
                <c:pt idx="4">
                  <c:v>102.56449942257082</c:v>
                </c:pt>
                <c:pt idx="5">
                  <c:v>93.581233126301584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83-4215-92E5-C82B05B41A37}"/>
            </c:ext>
          </c:extLst>
        </c:ser>
        <c:ser>
          <c:idx val="6"/>
          <c:order val="3"/>
          <c:tx>
            <c:strRef>
              <c:f>Bedrifter!$B$12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Bedrifter!$Y$12:$Y$17</c:f>
              <c:numCache>
                <c:formatCode>0.0</c:formatCode>
                <c:ptCount val="6"/>
                <c:pt idx="0">
                  <c:v>94.388870602334819</c:v>
                </c:pt>
                <c:pt idx="1">
                  <c:v>91.467612262452491</c:v>
                </c:pt>
                <c:pt idx="2">
                  <c:v>91.438335779360614</c:v>
                </c:pt>
                <c:pt idx="3">
                  <c:v>95.307711038400896</c:v>
                </c:pt>
                <c:pt idx="4">
                  <c:v>101.66505103495469</c:v>
                </c:pt>
                <c:pt idx="5">
                  <c:v>94.491678449663681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83-4215-92E5-C82B05B41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7832808"/>
        <c:axId val="697833200"/>
      </c:barChart>
      <c:catAx>
        <c:axId val="6978328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33200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697833200"/>
        <c:scaling>
          <c:orientation val="minMax"/>
          <c:min val="6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328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698113239746207"/>
          <c:y val="0.16130901984026191"/>
          <c:w val="6.9609268607353864E-2"/>
          <c:h val="0.228044478311178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 GRIS, antall</a:t>
            </a:r>
            <a:r>
              <a:rPr lang="nb-NO" sz="2400" baseline="0"/>
              <a:t> SLAKT per produsent, </a:t>
            </a:r>
            <a:r>
              <a:rPr lang="nb-NO" sz="2400"/>
              <a:t>per bedriftsgruppe</a:t>
            </a:r>
          </a:p>
        </c:rich>
      </c:tx>
      <c:layout>
        <c:manualLayout>
          <c:xMode val="edge"/>
          <c:yMode val="edge"/>
          <c:x val="0.10959180778078416"/>
          <c:y val="5.3934189974719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829429549154461E-2"/>
          <c:y val="0.18315086951029516"/>
          <c:w val="0.8850083889830227"/>
          <c:h val="0.61836726458657909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Bedrifter!$B$32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Bedrifter!$W$32:$W$37</c:f>
              <c:numCache>
                <c:formatCode>0</c:formatCode>
                <c:ptCount val="6"/>
                <c:pt idx="0">
                  <c:v>149.8095238095238</c:v>
                </c:pt>
                <c:pt idx="1">
                  <c:v>80.705882352941174</c:v>
                </c:pt>
                <c:pt idx="2">
                  <c:v>140.20408163265307</c:v>
                </c:pt>
                <c:pt idx="3">
                  <c:v>52.666666666666664</c:v>
                </c:pt>
                <c:pt idx="4">
                  <c:v>172.30769230769232</c:v>
                </c:pt>
                <c:pt idx="5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04-43B8-991A-34A99E7EF2C1}"/>
            </c:ext>
          </c:extLst>
        </c:ser>
        <c:ser>
          <c:idx val="1"/>
          <c:order val="1"/>
          <c:tx>
            <c:strRef>
              <c:f>Bedrifter!$B$26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Bedrifter!$W$26:$W$31</c:f>
              <c:numCache>
                <c:formatCode>0</c:formatCode>
                <c:ptCount val="6"/>
                <c:pt idx="0">
                  <c:v>135.0754716981132</c:v>
                </c:pt>
                <c:pt idx="1">
                  <c:v>62.547619047619051</c:v>
                </c:pt>
                <c:pt idx="2">
                  <c:v>156.45833333333334</c:v>
                </c:pt>
                <c:pt idx="3">
                  <c:v>82.909090909090907</c:v>
                </c:pt>
                <c:pt idx="4">
                  <c:v>60.3</c:v>
                </c:pt>
                <c:pt idx="5">
                  <c:v>115.5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04-43B8-991A-34A99E7EF2C1}"/>
            </c:ext>
          </c:extLst>
        </c:ser>
        <c:ser>
          <c:idx val="4"/>
          <c:order val="2"/>
          <c:tx>
            <c:strRef>
              <c:f>Bedrifter!$B$19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Bedrifter!$W$19:$W$24</c:f>
              <c:numCache>
                <c:formatCode>0</c:formatCode>
                <c:ptCount val="6"/>
                <c:pt idx="0">
                  <c:v>178.52083333333334</c:v>
                </c:pt>
                <c:pt idx="1">
                  <c:v>86.678571428571431</c:v>
                </c:pt>
                <c:pt idx="2">
                  <c:v>183.09090909090909</c:v>
                </c:pt>
                <c:pt idx="3">
                  <c:v>86</c:v>
                </c:pt>
                <c:pt idx="4">
                  <c:v>33.18181818181818</c:v>
                </c:pt>
                <c:pt idx="5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04-43B8-991A-34A99E7EF2C1}"/>
            </c:ext>
          </c:extLst>
        </c:ser>
        <c:ser>
          <c:idx val="6"/>
          <c:order val="3"/>
          <c:tx>
            <c:strRef>
              <c:f>Bedrifter!$B$12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Bedrifter!$W$12:$W$17</c:f>
              <c:numCache>
                <c:formatCode>0</c:formatCode>
                <c:ptCount val="6"/>
                <c:pt idx="0">
                  <c:v>146.95890410958904</c:v>
                </c:pt>
                <c:pt idx="1">
                  <c:v>92.852941176470594</c:v>
                </c:pt>
                <c:pt idx="2">
                  <c:v>201.52380952380952</c:v>
                </c:pt>
                <c:pt idx="3">
                  <c:v>91.625</c:v>
                </c:pt>
                <c:pt idx="4">
                  <c:v>5.4285714285714288</c:v>
                </c:pt>
                <c:pt idx="5">
                  <c:v>132.75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04-43B8-991A-34A99E7EF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40488"/>
        <c:axId val="779740880"/>
      </c:barChart>
      <c:catAx>
        <c:axId val="7797404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408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797408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1.7395804247873271E-2"/>
              <c:y val="0.340819944358529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40488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83936343400113"/>
          <c:y val="0.22851558662119106"/>
          <c:w val="6.3328598956775978E-2"/>
          <c:h val="0.238133886339073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GRIS,</a:t>
            </a:r>
            <a:r>
              <a:rPr lang="nb-NO" sz="2800" baseline="0"/>
              <a:t> a</a:t>
            </a:r>
            <a:r>
              <a:rPr lang="nb-NO" sz="2800"/>
              <a:t>ntall produsenter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627804916896682E-2"/>
          <c:y val="0.15952080527684426"/>
          <c:w val="0.87724888972480763"/>
          <c:h val="0.61727614649184614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Bedrifter!$B$32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Bedrifter!$F$32:$F$37</c:f>
              <c:numCache>
                <c:formatCode>General</c:formatCode>
                <c:ptCount val="6"/>
                <c:pt idx="0">
                  <c:v>42</c:v>
                </c:pt>
                <c:pt idx="1">
                  <c:v>34</c:v>
                </c:pt>
                <c:pt idx="2">
                  <c:v>49</c:v>
                </c:pt>
                <c:pt idx="3">
                  <c:v>24</c:v>
                </c:pt>
                <c:pt idx="4">
                  <c:v>13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E-463E-ACB0-A3167D27525C}"/>
            </c:ext>
          </c:extLst>
        </c:ser>
        <c:ser>
          <c:idx val="10"/>
          <c:order val="1"/>
          <c:tx>
            <c:strRef>
              <c:f>Bedrifter!$B$26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Bedrifter!$F$26:$F$31</c:f>
              <c:numCache>
                <c:formatCode>General</c:formatCode>
                <c:ptCount val="6"/>
                <c:pt idx="0">
                  <c:v>53</c:v>
                </c:pt>
                <c:pt idx="1">
                  <c:v>42</c:v>
                </c:pt>
                <c:pt idx="2">
                  <c:v>48</c:v>
                </c:pt>
                <c:pt idx="3">
                  <c:v>22</c:v>
                </c:pt>
                <c:pt idx="4">
                  <c:v>10</c:v>
                </c:pt>
                <c:pt idx="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EE-463E-ACB0-A3167D27525C}"/>
            </c:ext>
          </c:extLst>
        </c:ser>
        <c:ser>
          <c:idx val="2"/>
          <c:order val="2"/>
          <c:tx>
            <c:strRef>
              <c:f>Bedrifter!$B$19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Bedrifter!$F$19:$F$24</c:f>
              <c:numCache>
                <c:formatCode>General</c:formatCode>
                <c:ptCount val="6"/>
                <c:pt idx="0">
                  <c:v>48</c:v>
                </c:pt>
                <c:pt idx="1">
                  <c:v>56</c:v>
                </c:pt>
                <c:pt idx="2">
                  <c:v>44</c:v>
                </c:pt>
                <c:pt idx="3">
                  <c:v>28</c:v>
                </c:pt>
                <c:pt idx="4">
                  <c:v>11</c:v>
                </c:pt>
                <c:pt idx="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EE-463E-ACB0-A3167D27525C}"/>
            </c:ext>
          </c:extLst>
        </c:ser>
        <c:ser>
          <c:idx val="3"/>
          <c:order val="3"/>
          <c:tx>
            <c:strRef>
              <c:f>Bedrifter!$B$12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Bedrifter!$F$12:$F$17</c:f>
              <c:numCache>
                <c:formatCode>General</c:formatCode>
                <c:ptCount val="6"/>
                <c:pt idx="0">
                  <c:v>73</c:v>
                </c:pt>
                <c:pt idx="1">
                  <c:v>68</c:v>
                </c:pt>
                <c:pt idx="2">
                  <c:v>42</c:v>
                </c:pt>
                <c:pt idx="3">
                  <c:v>24</c:v>
                </c:pt>
                <c:pt idx="4">
                  <c:v>7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E-463E-ACB0-A3167D275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41664"/>
        <c:axId val="779742056"/>
      </c:barChart>
      <c:catAx>
        <c:axId val="7797416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42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9742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416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5098039215"/>
          <c:y val="0.22856297265512435"/>
          <c:w val="6.8250873902221232E-2"/>
          <c:h val="0.262894678815554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GRIS: ANTALL</a:t>
            </a:r>
            <a:r>
              <a:rPr lang="nb-NO" sz="2800" baseline="0"/>
              <a:t> slakt</a:t>
            </a:r>
            <a:r>
              <a:rPr lang="nb-NO" sz="2800"/>
              <a:t> 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409180373930636E-2"/>
          <c:y val="0.16883787014467602"/>
          <c:w val="0.88495652863599694"/>
          <c:h val="0.66187908642700055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Bedrifter!$B$32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Bedrifter!$H$32:$H$37</c:f>
              <c:numCache>
                <c:formatCode>0</c:formatCode>
                <c:ptCount val="6"/>
                <c:pt idx="0">
                  <c:v>6292</c:v>
                </c:pt>
                <c:pt idx="1">
                  <c:v>2744</c:v>
                </c:pt>
                <c:pt idx="2">
                  <c:v>6870</c:v>
                </c:pt>
                <c:pt idx="3">
                  <c:v>1264</c:v>
                </c:pt>
                <c:pt idx="4">
                  <c:v>2240</c:v>
                </c:pt>
                <c:pt idx="5">
                  <c:v>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4A-4966-9525-87ECCF022963}"/>
            </c:ext>
          </c:extLst>
        </c:ser>
        <c:ser>
          <c:idx val="10"/>
          <c:order val="1"/>
          <c:tx>
            <c:strRef>
              <c:f>Bedrifter!$B$26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Bedrifter!$H$26:$H$31</c:f>
              <c:numCache>
                <c:formatCode>0</c:formatCode>
                <c:ptCount val="6"/>
                <c:pt idx="0">
                  <c:v>7159</c:v>
                </c:pt>
                <c:pt idx="1">
                  <c:v>2627</c:v>
                </c:pt>
                <c:pt idx="2">
                  <c:v>7510</c:v>
                </c:pt>
                <c:pt idx="3">
                  <c:v>1824</c:v>
                </c:pt>
                <c:pt idx="4">
                  <c:v>603</c:v>
                </c:pt>
                <c:pt idx="5">
                  <c:v>1155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4A-4966-9525-87ECCF022963}"/>
            </c:ext>
          </c:extLst>
        </c:ser>
        <c:ser>
          <c:idx val="13"/>
          <c:order val="2"/>
          <c:tx>
            <c:strRef>
              <c:f>Bedrifter!$B$19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Bedrifter!$H$19:$H$24</c:f>
              <c:numCache>
                <c:formatCode>0</c:formatCode>
                <c:ptCount val="6"/>
                <c:pt idx="0">
                  <c:v>8569</c:v>
                </c:pt>
                <c:pt idx="1">
                  <c:v>4854</c:v>
                </c:pt>
                <c:pt idx="2">
                  <c:v>8056</c:v>
                </c:pt>
                <c:pt idx="3">
                  <c:v>2408</c:v>
                </c:pt>
                <c:pt idx="4">
                  <c:v>365</c:v>
                </c:pt>
                <c:pt idx="5">
                  <c:v>2040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4A-4966-9525-87ECCF022963}"/>
            </c:ext>
          </c:extLst>
        </c:ser>
        <c:ser>
          <c:idx val="1"/>
          <c:order val="3"/>
          <c:tx>
            <c:strRef>
              <c:f>Bedrifter!$B$12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Bedrifter!$H$12:$H$17</c:f>
              <c:numCache>
                <c:formatCode>0</c:formatCode>
                <c:ptCount val="6"/>
                <c:pt idx="0">
                  <c:v>10728</c:v>
                </c:pt>
                <c:pt idx="1">
                  <c:v>6314</c:v>
                </c:pt>
                <c:pt idx="2">
                  <c:v>8464</c:v>
                </c:pt>
                <c:pt idx="3">
                  <c:v>2199</c:v>
                </c:pt>
                <c:pt idx="4">
                  <c:v>38</c:v>
                </c:pt>
                <c:pt idx="5">
                  <c:v>1062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4A-4966-9525-87ECCF022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7831632"/>
        <c:axId val="697832024"/>
      </c:barChart>
      <c:catAx>
        <c:axId val="6978316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32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78320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316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767484650206171"/>
          <c:y val="0.1777650718971332"/>
          <c:w val="8.2437298570713247E-2"/>
          <c:h val="0.250684120916420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3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GRIS, middel</a:t>
            </a:r>
            <a:r>
              <a:rPr lang="nb-NO" baseline="0"/>
              <a:t> KJØTT%</a:t>
            </a:r>
            <a:r>
              <a:rPr lang="nb-NO"/>
              <a:t> per slakteri</a:t>
            </a:r>
          </a:p>
        </c:rich>
      </c:tx>
      <c:layout>
        <c:manualLayout>
          <c:xMode val="edge"/>
          <c:yMode val="edge"/>
          <c:x val="0.14895163693306451"/>
          <c:y val="2.8268536745406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36254894367718E-2"/>
          <c:y val="0.16763173277136148"/>
          <c:w val="0.89108799105029901"/>
          <c:h val="0.6744999197978950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S!$B$63</c:f>
              <c:strCache>
                <c:ptCount val="1"/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S!$D$41:$D$58</c:f>
              <c:numCache>
                <c:formatCode>General</c:formatCode>
                <c:ptCount val="18"/>
              </c:numCache>
            </c:numRef>
          </c:cat>
          <c:val>
            <c:numRef>
              <c:f>S!$P$59:$P$76</c:f>
              <c:numCache>
                <c:formatCode>General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0-66FA-4273-985F-BA90674F845B}"/>
            </c:ext>
          </c:extLst>
        </c:ser>
        <c:ser>
          <c:idx val="0"/>
          <c:order val="1"/>
          <c:tx>
            <c:strRef>
              <c:f>S!$B$41</c:f>
              <c:strCache>
                <c:ptCount val="1"/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S!$D$41:$D$58</c:f>
              <c:numCache>
                <c:formatCode>General</c:formatCode>
                <c:ptCount val="18"/>
              </c:numCache>
            </c:numRef>
          </c:cat>
          <c:val>
            <c:numRef>
              <c:f>S!$P$41:$P$58</c:f>
              <c:numCache>
                <c:formatCode>General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1-66FA-4273-985F-BA90674F8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8572184"/>
        <c:axId val="778572576"/>
      </c:barChart>
      <c:catAx>
        <c:axId val="778572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85725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78572576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3.615342919091635E-3"/>
              <c:y val="0.3957597008470532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85721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888272243217405"/>
          <c:y val="0.18804487784457771"/>
          <c:w val="0.10139244313210849"/>
          <c:h val="0.151493283037240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Antall VAK-GRIS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5698543042215E-2"/>
          <c:y val="0.14608206924530731"/>
          <c:w val="0.88835216352310364"/>
          <c:h val="0.6463829537834346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Slakteri!$D$11:$D$28</c15:sqref>
                  </c15:fullRef>
                </c:ext>
              </c:extLst>
              <c:f>(Slakteri!$D$11:$D$14,Slakteri!$D$16:$D$20,Slakteri!$D$22,Slakteri!$D$24:$D$25,Slakteri!$D$28)</c:f>
              <c:strCache>
                <c:ptCount val="13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Midt-Norge</c:v>
                </c:pt>
                <c:pt idx="10">
                  <c:v>Oslo</c:v>
                </c:pt>
                <c:pt idx="11">
                  <c:v>Prima Jæren</c:v>
                </c:pt>
                <c:pt idx="12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Slakteri!$I$31:$I$48</c15:sqref>
                  </c15:fullRef>
                </c:ext>
              </c:extLst>
              <c:f>(Slakteri!$I$31:$I$34,Slakteri!$I$36:$I$40,Slakteri!$I$42,Slakteri!$I$44:$I$45,Slakteri!$I$48)</c:f>
              <c:numCache>
                <c:formatCode>0</c:formatCode>
                <c:ptCount val="13"/>
                <c:pt idx="0">
                  <c:v>3791</c:v>
                </c:pt>
                <c:pt idx="1">
                  <c:v>2040</c:v>
                </c:pt>
                <c:pt idx="2">
                  <c:v>4778</c:v>
                </c:pt>
                <c:pt idx="3">
                  <c:v>1551</c:v>
                </c:pt>
                <c:pt idx="4">
                  <c:v>2117</c:v>
                </c:pt>
                <c:pt idx="5">
                  <c:v>1768</c:v>
                </c:pt>
                <c:pt idx="6">
                  <c:v>5532</c:v>
                </c:pt>
                <c:pt idx="7">
                  <c:v>1071</c:v>
                </c:pt>
                <c:pt idx="8">
                  <c:v>0</c:v>
                </c:pt>
                <c:pt idx="9">
                  <c:v>365</c:v>
                </c:pt>
                <c:pt idx="10">
                  <c:v>640</c:v>
                </c:pt>
                <c:pt idx="11">
                  <c:v>115</c:v>
                </c:pt>
                <c:pt idx="12">
                  <c:v>2524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F8-480F-9AC4-C6FBEAD22797}"/>
            </c:ext>
          </c:extLst>
        </c:ser>
        <c:ser>
          <c:idx val="0"/>
          <c:order val="1"/>
          <c:tx>
            <c:strRef>
              <c:f>Slakteri!$B$15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Slakteri!$D$11:$D$28</c15:sqref>
                  </c15:fullRef>
                </c:ext>
              </c:extLst>
              <c:f>(Slakteri!$D$11:$D$14,Slakteri!$D$16:$D$20,Slakteri!$D$22,Slakteri!$D$24:$D$25,Slakteri!$D$28)</c:f>
              <c:strCache>
                <c:ptCount val="13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Midt-Norge</c:v>
                </c:pt>
                <c:pt idx="10">
                  <c:v>Oslo</c:v>
                </c:pt>
                <c:pt idx="11">
                  <c:v>Prima Jæren</c:v>
                </c:pt>
                <c:pt idx="12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Slakteri!$I$11:$I$28</c15:sqref>
                  </c15:fullRef>
                </c:ext>
              </c:extLst>
              <c:f>(Slakteri!$I$11:$I$14,Slakteri!$I$16:$I$20,Slakteri!$I$22,Slakteri!$I$24:$I$25,Slakteri!$I$28)</c:f>
              <c:numCache>
                <c:formatCode>#,##0</c:formatCode>
                <c:ptCount val="13"/>
                <c:pt idx="0">
                  <c:v>4469</c:v>
                </c:pt>
                <c:pt idx="1">
                  <c:v>1062</c:v>
                </c:pt>
                <c:pt idx="2">
                  <c:v>6259</c:v>
                </c:pt>
                <c:pt idx="3">
                  <c:v>3010</c:v>
                </c:pt>
                <c:pt idx="4">
                  <c:v>1991</c:v>
                </c:pt>
                <c:pt idx="5">
                  <c:v>1091</c:v>
                </c:pt>
                <c:pt idx="6">
                  <c:v>5789</c:v>
                </c:pt>
                <c:pt idx="7">
                  <c:v>1217</c:v>
                </c:pt>
                <c:pt idx="8">
                  <c:v>0</c:v>
                </c:pt>
                <c:pt idx="9">
                  <c:v>38</c:v>
                </c:pt>
                <c:pt idx="10">
                  <c:v>1108</c:v>
                </c:pt>
                <c:pt idx="11">
                  <c:v>96</c:v>
                </c:pt>
                <c:pt idx="12">
                  <c:v>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F8-480F-9AC4-C6FBEAD22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6860520"/>
        <c:axId val="686860912"/>
      </c:barChart>
      <c:catAx>
        <c:axId val="686860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609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487708151462408"/>
          <c:y val="0.2197483077773173"/>
          <c:w val="6.3595717812489336E-2"/>
          <c:h val="0.126234792350864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KJØTT% for VAK GRIS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213129558107673E-2"/>
          <c:y val="0.15873940036341611"/>
          <c:w val="0.90100111895355273"/>
          <c:h val="0.67095926711084186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'Ark1'!$C$994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Slakteri!$D$11:$D$29</c15:sqref>
                  </c15:fullRef>
                </c:ext>
              </c:extLst>
              <c:f>(Slakteri!$D$11:$D$14,Slakteri!$D$16:$D$20,Slakteri!$D$22:$D$25,Slakteri!$D$28)</c:f>
              <c:strCache>
                <c:ptCount val="14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 Jæren</c:v>
                </c:pt>
                <c:pt idx="13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'Ark1'!$U$994:$U$1012</c15:sqref>
                  </c15:fullRef>
                </c:ext>
              </c:extLst>
              <c:f>('Ark1'!$U$994:$U$997,'Ark1'!$U$999:$U$1003,'Ark1'!$U$1005:$U$1008,'Ark1'!$U$1011)</c:f>
              <c:numCache>
                <c:formatCode>General</c:formatCode>
                <c:ptCount val="14"/>
                <c:pt idx="0">
                  <c:v>61.782010321946416</c:v>
                </c:pt>
                <c:pt idx="1">
                  <c:v>61.984931506849293</c:v>
                </c:pt>
                <c:pt idx="2">
                  <c:v>61.135974786132351</c:v>
                </c:pt>
                <c:pt idx="3">
                  <c:v>61.031982942430695</c:v>
                </c:pt>
                <c:pt idx="4">
                  <c:v>60.4765625</c:v>
                </c:pt>
                <c:pt idx="5">
                  <c:v>62.086148648648638</c:v>
                </c:pt>
                <c:pt idx="6">
                  <c:v>61.189887640449435</c:v>
                </c:pt>
                <c:pt idx="7">
                  <c:v>62.845652173913045</c:v>
                </c:pt>
                <c:pt idx="9">
                  <c:v>62.028150134048239</c:v>
                </c:pt>
                <c:pt idx="11">
                  <c:v>60.912500000000001</c:v>
                </c:pt>
                <c:pt idx="12">
                  <c:v>61.054054054054063</c:v>
                </c:pt>
                <c:pt idx="13">
                  <c:v>61.227649006622514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1E-416E-AD0B-F8212AD47B60}"/>
            </c:ext>
          </c:extLst>
        </c:ser>
        <c:ser>
          <c:idx val="2"/>
          <c:order val="1"/>
          <c:tx>
            <c:strRef>
              <c:f>'Ark1'!$C$975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BE2F0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Slakteri!$D$11:$D$29</c15:sqref>
                  </c15:fullRef>
                </c:ext>
              </c:extLst>
              <c:f>(Slakteri!$D$11:$D$14,Slakteri!$D$16:$D$20,Slakteri!$D$22:$D$25,Slakteri!$D$28)</c:f>
              <c:strCache>
                <c:ptCount val="14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 Jæren</c:v>
                </c:pt>
                <c:pt idx="13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'Ark1'!$U$975:$U$993</c15:sqref>
                  </c15:fullRef>
                </c:ext>
              </c:extLst>
              <c:f>('Ark1'!$U$975:$U$978,'Ark1'!$U$980:$U$984,'Ark1'!$U$986:$U$989,'Ark1'!$U$992)</c:f>
              <c:numCache>
                <c:formatCode>General</c:formatCode>
                <c:ptCount val="14"/>
                <c:pt idx="0">
                  <c:v>61.683792222537619</c:v>
                </c:pt>
                <c:pt idx="1">
                  <c:v>61.881385281385278</c:v>
                </c:pt>
                <c:pt idx="2">
                  <c:v>61.335258525852595</c:v>
                </c:pt>
                <c:pt idx="3">
                  <c:v>61.36515151515151</c:v>
                </c:pt>
                <c:pt idx="4">
                  <c:v>60.12873326467561</c:v>
                </c:pt>
                <c:pt idx="5">
                  <c:v>61.762923351158641</c:v>
                </c:pt>
                <c:pt idx="6">
                  <c:v>61.296924920127793</c:v>
                </c:pt>
                <c:pt idx="7">
                  <c:v>62.319052987598639</c:v>
                </c:pt>
                <c:pt idx="8">
                  <c:v>61.505882352941185</c:v>
                </c:pt>
                <c:pt idx="9">
                  <c:v>62.71973466003319</c:v>
                </c:pt>
                <c:pt idx="11">
                  <c:v>60.774436090225556</c:v>
                </c:pt>
                <c:pt idx="12">
                  <c:v>61.908256880733937</c:v>
                </c:pt>
                <c:pt idx="13">
                  <c:v>61.162669864108693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1E-416E-AD0B-F8212AD47B60}"/>
            </c:ext>
          </c:extLst>
        </c:ser>
        <c:ser>
          <c:idx val="1"/>
          <c:order val="2"/>
          <c:tx>
            <c:strRef>
              <c:f>'Ark1'!$C$956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Slakteri!$D$11:$D$29</c15:sqref>
                  </c15:fullRef>
                </c:ext>
              </c:extLst>
              <c:f>(Slakteri!$D$11:$D$14,Slakteri!$D$16:$D$20,Slakteri!$D$22:$D$25,Slakteri!$D$28)</c:f>
              <c:strCache>
                <c:ptCount val="14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 Jæren</c:v>
                </c:pt>
                <c:pt idx="13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'Ark1'!$U$956:$U$974</c15:sqref>
                  </c15:fullRef>
                </c:ext>
              </c:extLst>
              <c:f>('Ark1'!$U$956:$U$959,'Ark1'!$U$961:$U$965,'Ark1'!$U$967:$U$970,'Ark1'!$U$973)</c:f>
              <c:numCache>
                <c:formatCode>General</c:formatCode>
                <c:ptCount val="14"/>
                <c:pt idx="0">
                  <c:v>61.277308707124007</c:v>
                </c:pt>
                <c:pt idx="1">
                  <c:v>61.638548307994128</c:v>
                </c:pt>
                <c:pt idx="2">
                  <c:v>61.060276266220178</c:v>
                </c:pt>
                <c:pt idx="3">
                  <c:v>60.82</c:v>
                </c:pt>
                <c:pt idx="4">
                  <c:v>60.460557392536622</c:v>
                </c:pt>
                <c:pt idx="5">
                  <c:v>61.321448783248435</c:v>
                </c:pt>
                <c:pt idx="6">
                  <c:v>60.961635903003994</c:v>
                </c:pt>
                <c:pt idx="7">
                  <c:v>61.395891690009321</c:v>
                </c:pt>
                <c:pt idx="9">
                  <c:v>62.156593406593394</c:v>
                </c:pt>
                <c:pt idx="11">
                  <c:v>60.857812500000001</c:v>
                </c:pt>
                <c:pt idx="12">
                  <c:v>60.721739130434791</c:v>
                </c:pt>
                <c:pt idx="13">
                  <c:v>61.127971473851026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1E-416E-AD0B-F8212AD47B60}"/>
            </c:ext>
          </c:extLst>
        </c:ser>
        <c:ser>
          <c:idx val="0"/>
          <c:order val="3"/>
          <c:tx>
            <c:strRef>
              <c:f>'Ark1'!$C$937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Slakteri!$D$11:$D$29</c15:sqref>
                  </c15:fullRef>
                </c:ext>
              </c:extLst>
              <c:f>(Slakteri!$D$11:$D$14,Slakteri!$D$16:$D$20,Slakteri!$D$22:$D$25,Slakteri!$D$28)</c:f>
              <c:strCache>
                <c:ptCount val="14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 Jæren</c:v>
                </c:pt>
                <c:pt idx="13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'Ark1'!$U$937:$U$955</c15:sqref>
                  </c15:fullRef>
                </c:ext>
              </c:extLst>
              <c:f>('Ark1'!$U$937:$U$940,'Ark1'!$U$942:$U$946,'Ark1'!$U$948:$U$951,'Ark1'!$U$954)</c:f>
              <c:numCache>
                <c:formatCode>General</c:formatCode>
                <c:ptCount val="14"/>
                <c:pt idx="0">
                  <c:v>60.886551801297813</c:v>
                </c:pt>
                <c:pt idx="1">
                  <c:v>61.46798493408663</c:v>
                </c:pt>
                <c:pt idx="2">
                  <c:v>60.730105465004797</c:v>
                </c:pt>
                <c:pt idx="3">
                  <c:v>61.110003323363266</c:v>
                </c:pt>
                <c:pt idx="4">
                  <c:v>60.929181315921639</c:v>
                </c:pt>
                <c:pt idx="5">
                  <c:v>60.724106324472942</c:v>
                </c:pt>
                <c:pt idx="6">
                  <c:v>60.642696629213482</c:v>
                </c:pt>
                <c:pt idx="7">
                  <c:v>60.609876543209879</c:v>
                </c:pt>
                <c:pt idx="9">
                  <c:v>60.65789473684211</c:v>
                </c:pt>
                <c:pt idx="11">
                  <c:v>60.919602529358606</c:v>
                </c:pt>
                <c:pt idx="12">
                  <c:v>61.468085106382993</c:v>
                </c:pt>
                <c:pt idx="13">
                  <c:v>61.20485981308412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1E-416E-AD0B-F8212AD47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6860520"/>
        <c:axId val="686860912"/>
      </c:barChart>
      <c:catAx>
        <c:axId val="686860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60912"/>
        <c:scaling>
          <c:orientation val="minMax"/>
          <c:min val="5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457513936487861"/>
          <c:y val="5.7535462853777634E-2"/>
          <c:w val="6.5032804005201575E-2"/>
          <c:h val="0.184935732112380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KJØTT% for VAK GRIS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254376455821193E-2"/>
          <c:y val="0.15869569439395689"/>
          <c:w val="0.8904719164209085"/>
          <c:h val="0.60707329147577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'Ark1'!$C$956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Slakteri!$D$11:$D$29</c15:sqref>
                  </c15:fullRef>
                </c:ext>
              </c:extLst>
              <c:f>(Slakteri!$D$11:$D$14,Slakteri!$D$16:$D$20,Slakteri!$D$22,Slakteri!$D$24:$D$25,Slakteri!$D$28)</c:f>
              <c:strCache>
                <c:ptCount val="13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Midt-Norge</c:v>
                </c:pt>
                <c:pt idx="10">
                  <c:v>Oslo</c:v>
                </c:pt>
                <c:pt idx="11">
                  <c:v>Prima Jæren</c:v>
                </c:pt>
                <c:pt idx="12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'Ark1'!$U$956:$U$974</c15:sqref>
                  </c15:fullRef>
                </c:ext>
              </c:extLst>
              <c:f>('Ark1'!$U$956:$U$959,'Ark1'!$U$961:$U$965,'Ark1'!$U$967,'Ark1'!$U$969:$U$970,'Ark1'!$U$973)</c:f>
              <c:numCache>
                <c:formatCode>General</c:formatCode>
                <c:ptCount val="13"/>
                <c:pt idx="0">
                  <c:v>61.277308707124007</c:v>
                </c:pt>
                <c:pt idx="1">
                  <c:v>61.638548307994128</c:v>
                </c:pt>
                <c:pt idx="2">
                  <c:v>61.060276266220178</c:v>
                </c:pt>
                <c:pt idx="3">
                  <c:v>60.82</c:v>
                </c:pt>
                <c:pt idx="4">
                  <c:v>60.460557392536622</c:v>
                </c:pt>
                <c:pt idx="5">
                  <c:v>61.321448783248435</c:v>
                </c:pt>
                <c:pt idx="6">
                  <c:v>60.961635903003994</c:v>
                </c:pt>
                <c:pt idx="7">
                  <c:v>61.395891690009321</c:v>
                </c:pt>
                <c:pt idx="9">
                  <c:v>62.156593406593394</c:v>
                </c:pt>
                <c:pt idx="10">
                  <c:v>60.857812500000001</c:v>
                </c:pt>
                <c:pt idx="11">
                  <c:v>60.721739130434791</c:v>
                </c:pt>
                <c:pt idx="12">
                  <c:v>61.127971473851026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8A-43E2-A9AB-F4F7F549D74E}"/>
            </c:ext>
          </c:extLst>
        </c:ser>
        <c:ser>
          <c:idx val="0"/>
          <c:order val="1"/>
          <c:tx>
            <c:strRef>
              <c:f>'Ark1'!$C$937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Slakteri!$D$11:$D$29</c15:sqref>
                  </c15:fullRef>
                </c:ext>
              </c:extLst>
              <c:f>(Slakteri!$D$11:$D$14,Slakteri!$D$16:$D$20,Slakteri!$D$22,Slakteri!$D$24:$D$25,Slakteri!$D$28)</c:f>
              <c:strCache>
                <c:ptCount val="13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Midt-Norge</c:v>
                </c:pt>
                <c:pt idx="10">
                  <c:v>Oslo</c:v>
                </c:pt>
                <c:pt idx="11">
                  <c:v>Prima Jæren</c:v>
                </c:pt>
                <c:pt idx="12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'Ark1'!$U$937:$U$955</c15:sqref>
                  </c15:fullRef>
                </c:ext>
              </c:extLst>
              <c:f>('Ark1'!$U$937:$U$940,'Ark1'!$U$942:$U$946,'Ark1'!$U$948,'Ark1'!$U$950:$U$951,'Ark1'!$U$954)</c:f>
              <c:numCache>
                <c:formatCode>General</c:formatCode>
                <c:ptCount val="13"/>
                <c:pt idx="0">
                  <c:v>60.886551801297813</c:v>
                </c:pt>
                <c:pt idx="1">
                  <c:v>61.46798493408663</c:v>
                </c:pt>
                <c:pt idx="2">
                  <c:v>60.730105465004797</c:v>
                </c:pt>
                <c:pt idx="3">
                  <c:v>61.110003323363266</c:v>
                </c:pt>
                <c:pt idx="4">
                  <c:v>60.929181315921639</c:v>
                </c:pt>
                <c:pt idx="5">
                  <c:v>60.724106324472942</c:v>
                </c:pt>
                <c:pt idx="6">
                  <c:v>60.642696629213482</c:v>
                </c:pt>
                <c:pt idx="7">
                  <c:v>60.609876543209879</c:v>
                </c:pt>
                <c:pt idx="9">
                  <c:v>60.65789473684211</c:v>
                </c:pt>
                <c:pt idx="10">
                  <c:v>60.919602529358606</c:v>
                </c:pt>
                <c:pt idx="11">
                  <c:v>61.468085106382993</c:v>
                </c:pt>
                <c:pt idx="12">
                  <c:v>61.20485981308412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8A-43E2-A9AB-F4F7F549D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6860520"/>
        <c:axId val="686860912"/>
      </c:barChart>
      <c:catAx>
        <c:axId val="686860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60912"/>
        <c:scaling>
          <c:orientation val="minMax"/>
          <c:max val="63"/>
          <c:min val="5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Kjøtt%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23716462473116"/>
          <c:y val="0.1028139096134776"/>
          <c:w val="7.2591207544422512E-2"/>
          <c:h val="0.101099088543385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SLAKTEVEKT for VAK GRIS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66468251346388E-2"/>
          <c:y val="0.15869569439395689"/>
          <c:w val="0.88984793006305674"/>
          <c:h val="0.64159147130751826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'Ark1'!$C$994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Slakteri!$D$11:$D$29</c15:sqref>
                  </c15:fullRef>
                </c:ext>
              </c:extLst>
              <c:f>(Slakteri!$D$11:$D$14,Slakteri!$D$16:$D$20,Slakteri!$D$22:$D$25,Slakteri!$D$28)</c:f>
              <c:strCache>
                <c:ptCount val="14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 Jæren</c:v>
                </c:pt>
                <c:pt idx="13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'Ark1'!$W$994:$W$1012</c15:sqref>
                  </c15:fullRef>
                </c:ext>
              </c:extLst>
              <c:f>('Ark1'!$W$994:$W$997,'Ark1'!$W$999:$W$1003,'Ark1'!$W$1005:$W$1008,'Ark1'!$W$1011)</c:f>
              <c:numCache>
                <c:formatCode>General</c:formatCode>
                <c:ptCount val="14"/>
                <c:pt idx="0">
                  <c:v>80.391373801917055</c:v>
                </c:pt>
                <c:pt idx="1">
                  <c:v>82.438630136986262</c:v>
                </c:pt>
                <c:pt idx="2">
                  <c:v>79.80715893741565</c:v>
                </c:pt>
                <c:pt idx="3">
                  <c:v>78.766950959488284</c:v>
                </c:pt>
                <c:pt idx="4">
                  <c:v>79.223867187500048</c:v>
                </c:pt>
                <c:pt idx="5">
                  <c:v>82.967905405405403</c:v>
                </c:pt>
                <c:pt idx="6">
                  <c:v>79.70289887640449</c:v>
                </c:pt>
                <c:pt idx="7">
                  <c:v>86.220434782608635</c:v>
                </c:pt>
                <c:pt idx="9">
                  <c:v>80.029356568364619</c:v>
                </c:pt>
                <c:pt idx="11">
                  <c:v>84.103750000000005</c:v>
                </c:pt>
                <c:pt idx="12">
                  <c:v>79.492972972972993</c:v>
                </c:pt>
                <c:pt idx="13">
                  <c:v>79.259850993377498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BB-42FE-B42A-88799854A25E}"/>
            </c:ext>
          </c:extLst>
        </c:ser>
        <c:ser>
          <c:idx val="2"/>
          <c:order val="1"/>
          <c:tx>
            <c:strRef>
              <c:f>'Ark1'!$C$975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BE2F0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Slakteri!$D$11:$D$29</c15:sqref>
                  </c15:fullRef>
                </c:ext>
              </c:extLst>
              <c:f>(Slakteri!$D$11:$D$14,Slakteri!$D$16:$D$20,Slakteri!$D$22:$D$25,Slakteri!$D$28)</c:f>
              <c:strCache>
                <c:ptCount val="14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 Jæren</c:v>
                </c:pt>
                <c:pt idx="13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'Ark1'!$W$975:$W$993</c15:sqref>
                  </c15:fullRef>
                </c:ext>
              </c:extLst>
              <c:f>('Ark1'!$W$975:$W$978,'Ark1'!$W$980:$W$984,'Ark1'!$W$986:$W$989,'Ark1'!$W$992)</c:f>
              <c:numCache>
                <c:formatCode>General</c:formatCode>
                <c:ptCount val="14"/>
                <c:pt idx="0">
                  <c:v>83.654516037467985</c:v>
                </c:pt>
                <c:pt idx="1">
                  <c:v>84.207965367965343</c:v>
                </c:pt>
                <c:pt idx="2">
                  <c:v>80.551729922992237</c:v>
                </c:pt>
                <c:pt idx="3">
                  <c:v>80.93939393939398</c:v>
                </c:pt>
                <c:pt idx="4">
                  <c:v>82.473233779608577</c:v>
                </c:pt>
                <c:pt idx="5">
                  <c:v>82.754991087344067</c:v>
                </c:pt>
                <c:pt idx="6">
                  <c:v>81.767599840255315</c:v>
                </c:pt>
                <c:pt idx="7">
                  <c:v>88.86604284103727</c:v>
                </c:pt>
                <c:pt idx="8">
                  <c:v>90.225882352941184</c:v>
                </c:pt>
                <c:pt idx="9">
                  <c:v>85.31840796019894</c:v>
                </c:pt>
                <c:pt idx="11">
                  <c:v>81.475187969924804</c:v>
                </c:pt>
                <c:pt idx="12">
                  <c:v>74.312844036697243</c:v>
                </c:pt>
                <c:pt idx="13">
                  <c:v>82.723629096722661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BB-42FE-B42A-88799854A25E}"/>
            </c:ext>
          </c:extLst>
        </c:ser>
        <c:ser>
          <c:idx val="1"/>
          <c:order val="2"/>
          <c:tx>
            <c:strRef>
              <c:f>'Ark1'!$C$956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Slakteri!$D$11:$D$29</c15:sqref>
                  </c15:fullRef>
                </c:ext>
              </c:extLst>
              <c:f>(Slakteri!$D$11:$D$14,Slakteri!$D$16:$D$20,Slakteri!$D$22:$D$25,Slakteri!$D$28)</c:f>
              <c:strCache>
                <c:ptCount val="14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 Jæren</c:v>
                </c:pt>
                <c:pt idx="13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'Ark1'!$W$956:$W$974</c15:sqref>
                  </c15:fullRef>
                </c:ext>
              </c:extLst>
              <c:f>('Ark1'!$W$956:$W$959,'Ark1'!$W$961:$W$965,'Ark1'!$W$967:$W$970,'Ark1'!$W$973)</c:f>
              <c:numCache>
                <c:formatCode>General</c:formatCode>
                <c:ptCount val="14"/>
                <c:pt idx="0">
                  <c:v>85.909395778364257</c:v>
                </c:pt>
                <c:pt idx="1">
                  <c:v>86.335262383521425</c:v>
                </c:pt>
                <c:pt idx="2">
                  <c:v>84.612745918794545</c:v>
                </c:pt>
                <c:pt idx="3">
                  <c:v>84.920232258064672</c:v>
                </c:pt>
                <c:pt idx="4">
                  <c:v>82.282555503070455</c:v>
                </c:pt>
                <c:pt idx="5">
                  <c:v>85.990548953027712</c:v>
                </c:pt>
                <c:pt idx="6">
                  <c:v>83.691601520086778</c:v>
                </c:pt>
                <c:pt idx="7">
                  <c:v>87.001456582633026</c:v>
                </c:pt>
                <c:pt idx="9">
                  <c:v>94.557967032967028</c:v>
                </c:pt>
                <c:pt idx="11">
                  <c:v>84.520624999999995</c:v>
                </c:pt>
                <c:pt idx="12">
                  <c:v>82.226782608695615</c:v>
                </c:pt>
                <c:pt idx="13">
                  <c:v>84.643902535657745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BB-42FE-B42A-88799854A25E}"/>
            </c:ext>
          </c:extLst>
        </c:ser>
        <c:ser>
          <c:idx val="0"/>
          <c:order val="3"/>
          <c:tx>
            <c:strRef>
              <c:f>'Ark1'!$C$937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Slakteri!$D$11:$D$29</c15:sqref>
                  </c15:fullRef>
                </c:ext>
              </c:extLst>
              <c:f>(Slakteri!$D$11:$D$14,Slakteri!$D$16:$D$20,Slakteri!$D$22:$D$25,Slakteri!$D$28)</c:f>
              <c:strCache>
                <c:ptCount val="14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 Jæren</c:v>
                </c:pt>
                <c:pt idx="13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'Ark1'!$W$937:$W$955</c15:sqref>
                  </c15:fullRef>
                </c:ext>
              </c:extLst>
              <c:f>('Ark1'!$W$937:$W$940,'Ark1'!$W$942:$W$946,'Ark1'!$W$948:$W$951,'Ark1'!$W$954)</c:f>
              <c:numCache>
                <c:formatCode>General</c:formatCode>
                <c:ptCount val="14"/>
                <c:pt idx="0">
                  <c:v>86.22680017901105</c:v>
                </c:pt>
                <c:pt idx="1">
                  <c:v>87.215819209039623</c:v>
                </c:pt>
                <c:pt idx="2">
                  <c:v>87.745784595717211</c:v>
                </c:pt>
                <c:pt idx="3">
                  <c:v>84.983758723828629</c:v>
                </c:pt>
                <c:pt idx="4">
                  <c:v>81.371325966850875</c:v>
                </c:pt>
                <c:pt idx="5">
                  <c:v>89.19285059578371</c:v>
                </c:pt>
                <c:pt idx="6">
                  <c:v>84.174554883319075</c:v>
                </c:pt>
                <c:pt idx="7">
                  <c:v>87.995637860082255</c:v>
                </c:pt>
                <c:pt idx="9">
                  <c:v>93.836842105263116</c:v>
                </c:pt>
                <c:pt idx="11">
                  <c:v>86.727280939475989</c:v>
                </c:pt>
                <c:pt idx="12">
                  <c:v>82.981914893617059</c:v>
                </c:pt>
                <c:pt idx="13">
                  <c:v>84.826265420560659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BB-42FE-B42A-88799854A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6860520"/>
        <c:axId val="686860912"/>
      </c:barChart>
      <c:catAx>
        <c:axId val="686860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60912"/>
        <c:scaling>
          <c:orientation val="minMax"/>
          <c:min val="6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448008295919266"/>
          <c:y val="5.7535462853777634E-2"/>
          <c:w val="6.4662461484012904E-2"/>
          <c:h val="0.1969580432996843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VAK-griser: middel</a:t>
            </a:r>
            <a:r>
              <a:rPr lang="nb-NO" sz="2400" baseline="0"/>
              <a:t> kjøttprosent</a:t>
            </a:r>
            <a:endParaRPr lang="nb-NO" sz="2400"/>
          </a:p>
        </c:rich>
      </c:tx>
      <c:layout>
        <c:manualLayout>
          <c:xMode val="edge"/>
          <c:yMode val="edge"/>
          <c:x val="0.17856568486709556"/>
          <c:y val="3.46113033702949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6538977797742"/>
          <c:y val="0.14519878975747785"/>
          <c:w val="0.85505011934153285"/>
          <c:h val="0.72942326780292965"/>
        </c:manualLayout>
      </c:layout>
      <c:lineChart>
        <c:grouping val="standard"/>
        <c:varyColors val="0"/>
        <c:ser>
          <c:idx val="1"/>
          <c:order val="0"/>
          <c:tx>
            <c:strRef>
              <c:f>År!$J$6:$J$8</c:f>
              <c:strCache>
                <c:ptCount val="3"/>
                <c:pt idx="0">
                  <c:v>Middel</c:v>
                </c:pt>
                <c:pt idx="1">
                  <c:v>målt</c:v>
                </c:pt>
                <c:pt idx="2">
                  <c:v>Kjøtt%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År!$A$9:$A$19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År!$J$9:$J$19</c:f>
              <c:numCache>
                <c:formatCode>0.00</c:formatCode>
                <c:ptCount val="11"/>
                <c:pt idx="0">
                  <c:v>60.088265835929391</c:v>
                </c:pt>
                <c:pt idx="1">
                  <c:v>60.870026031982157</c:v>
                </c:pt>
                <c:pt idx="2">
                  <c:v>60.545018346034446</c:v>
                </c:pt>
                <c:pt idx="3">
                  <c:v>60.576892640464237</c:v>
                </c:pt>
                <c:pt idx="4">
                  <c:v>60.557782188360321</c:v>
                </c:pt>
                <c:pt idx="5">
                  <c:v>60.529571445073358</c:v>
                </c:pt>
                <c:pt idx="6">
                  <c:v>60.914184028472015</c:v>
                </c:pt>
                <c:pt idx="7">
                  <c:v>61.529511128775823</c:v>
                </c:pt>
                <c:pt idx="8">
                  <c:v>61.43409330395631</c:v>
                </c:pt>
                <c:pt idx="9">
                  <c:v>61.099729842852248</c:v>
                </c:pt>
                <c:pt idx="10">
                  <c:v>60.865909564492611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0C-4934-A8ED-AAE84DD41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266936"/>
        <c:axId val="697655976"/>
      </c:lineChart>
      <c:catAx>
        <c:axId val="6962669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6559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7655976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62669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541607117448641"/>
          <c:y val="0.53994508198175406"/>
          <c:w val="0.19202739761617765"/>
          <c:h val="0.128168968236731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VEKT for VAK GRIS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254376455821193E-2"/>
          <c:y val="0.15869569439395689"/>
          <c:w val="0.88895996233544528"/>
          <c:h val="0.679382923097657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'Ark1'!$C$956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Slakteri!$D$11:$D$29</c15:sqref>
                  </c15:fullRef>
                </c:ext>
              </c:extLst>
              <c:f>(Slakteri!$D$11:$D$14,Slakteri!$D$16:$D$28)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 Jæren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'Ark1'!$W$956:$W$974</c15:sqref>
                  </c15:fullRef>
                </c:ext>
              </c:extLst>
              <c:f>('Ark1'!$W$956:$W$959,'Ark1'!$W$961:$W$973)</c:f>
              <c:numCache>
                <c:formatCode>General</c:formatCode>
                <c:ptCount val="17"/>
                <c:pt idx="0">
                  <c:v>85.909395778364257</c:v>
                </c:pt>
                <c:pt idx="1">
                  <c:v>86.335262383521425</c:v>
                </c:pt>
                <c:pt idx="2">
                  <c:v>84.612745918794545</c:v>
                </c:pt>
                <c:pt idx="3">
                  <c:v>84.920232258064672</c:v>
                </c:pt>
                <c:pt idx="4">
                  <c:v>82.282555503070455</c:v>
                </c:pt>
                <c:pt idx="5">
                  <c:v>85.990548953027712</c:v>
                </c:pt>
                <c:pt idx="6">
                  <c:v>83.691601520086778</c:v>
                </c:pt>
                <c:pt idx="7">
                  <c:v>87.001456582633026</c:v>
                </c:pt>
                <c:pt idx="10">
                  <c:v>94.557967032967028</c:v>
                </c:pt>
                <c:pt idx="12">
                  <c:v>84.520624999999995</c:v>
                </c:pt>
                <c:pt idx="13">
                  <c:v>82.226782608695615</c:v>
                </c:pt>
                <c:pt idx="16">
                  <c:v>84.643902535657745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D3-4693-AE3A-901BBCEC5AD8}"/>
            </c:ext>
          </c:extLst>
        </c:ser>
        <c:ser>
          <c:idx val="0"/>
          <c:order val="1"/>
          <c:tx>
            <c:strRef>
              <c:f>'Ark1'!$C$937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Slakteri!$D$11:$D$29</c15:sqref>
                  </c15:fullRef>
                </c:ext>
              </c:extLst>
              <c:f>(Slakteri!$D$11:$D$14,Slakteri!$D$16:$D$28)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 Jæren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'Ark1'!$W$937:$W$955</c15:sqref>
                  </c15:fullRef>
                </c:ext>
              </c:extLst>
              <c:f>('Ark1'!$W$937:$W$940,'Ark1'!$W$942:$W$954)</c:f>
              <c:numCache>
                <c:formatCode>General</c:formatCode>
                <c:ptCount val="17"/>
                <c:pt idx="0">
                  <c:v>86.22680017901105</c:v>
                </c:pt>
                <c:pt idx="1">
                  <c:v>87.215819209039623</c:v>
                </c:pt>
                <c:pt idx="2">
                  <c:v>87.745784595717211</c:v>
                </c:pt>
                <c:pt idx="3">
                  <c:v>84.983758723828629</c:v>
                </c:pt>
                <c:pt idx="4">
                  <c:v>81.371325966850875</c:v>
                </c:pt>
                <c:pt idx="5">
                  <c:v>89.19285059578371</c:v>
                </c:pt>
                <c:pt idx="6">
                  <c:v>84.174554883319075</c:v>
                </c:pt>
                <c:pt idx="7">
                  <c:v>87.995637860082255</c:v>
                </c:pt>
                <c:pt idx="10">
                  <c:v>93.836842105263116</c:v>
                </c:pt>
                <c:pt idx="12">
                  <c:v>86.727280939475989</c:v>
                </c:pt>
                <c:pt idx="13">
                  <c:v>82.981914893617059</c:v>
                </c:pt>
                <c:pt idx="16">
                  <c:v>84.826265420560659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D3-4693-AE3A-901BBCEC5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6860520"/>
        <c:axId val="686860912"/>
      </c:barChart>
      <c:catAx>
        <c:axId val="686860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60912"/>
        <c:scaling>
          <c:orientation val="minMax"/>
          <c:max val="100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877352689516037"/>
          <c:y val="0.21066525239188302"/>
          <c:w val="6.9743397893170064E-2"/>
          <c:h val="0.164229283160953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Antall% VAK GRIS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565149146522698E-2"/>
          <c:y val="0.1648956217462802"/>
          <c:w val="0.89270127819308553"/>
          <c:h val="0.6307604347671593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'Ark1'!$C$994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Slakteri!$D$11:$D$29</c15:sqref>
                  </c15:fullRef>
                </c:ext>
              </c:extLst>
              <c:f>(Slakteri!$D$11:$D$14,Slakteri!$D$16:$D$28)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 Jæren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'Ark1'!$AA$994:$AA$1012</c15:sqref>
                  </c15:fullRef>
                </c:ext>
              </c:extLst>
              <c:f>('Ark1'!$AA$994:$AA$997,'Ark1'!$AA$999:$AA$1011)</c:f>
              <c:numCache>
                <c:formatCode>General</c:formatCode>
                <c:ptCount val="17"/>
                <c:pt idx="0">
                  <c:v>20.213505461767625</c:v>
                </c:pt>
                <c:pt idx="1">
                  <c:v>3.6246276067527305</c:v>
                </c:pt>
                <c:pt idx="2">
                  <c:v>11.027805362462757</c:v>
                </c:pt>
                <c:pt idx="3">
                  <c:v>4.6573982125124127</c:v>
                </c:pt>
                <c:pt idx="4">
                  <c:v>2.5422045680238341</c:v>
                </c:pt>
                <c:pt idx="5">
                  <c:v>5.8788480635551155</c:v>
                </c:pt>
                <c:pt idx="6">
                  <c:v>22.115193644488578</c:v>
                </c:pt>
                <c:pt idx="7">
                  <c:v>4.5829195630585877</c:v>
                </c:pt>
                <c:pt idx="10">
                  <c:v>11.122144985104269</c:v>
                </c:pt>
                <c:pt idx="12">
                  <c:v>0.39721946375372408</c:v>
                </c:pt>
                <c:pt idx="13">
                  <c:v>1.8421052631578945</c:v>
                </c:pt>
                <c:pt idx="16">
                  <c:v>11.996027805362463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75-44C2-A88E-CCEA7F5639A3}"/>
            </c:ext>
          </c:extLst>
        </c:ser>
        <c:ser>
          <c:idx val="2"/>
          <c:order val="1"/>
          <c:tx>
            <c:strRef>
              <c:f>'Ark1'!$C$975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Slakteri!$D$11:$D$29</c15:sqref>
                  </c15:fullRef>
                </c:ext>
              </c:extLst>
              <c:f>(Slakteri!$D$11:$D$14,Slakteri!$D$16:$D$28)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 Jæren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'Ark1'!$AA$975:$AA$993</c15:sqref>
                  </c15:fullRef>
                </c:ext>
              </c:extLst>
              <c:f>('Ark1'!$AA$975:$AA$978,'Ark1'!$AA$980:$AA$992)</c:f>
              <c:numCache>
                <c:formatCode>General</c:formatCode>
                <c:ptCount val="17"/>
                <c:pt idx="0">
                  <c:v>16.874221668742216</c:v>
                </c:pt>
                <c:pt idx="1">
                  <c:v>5.5321390937829298</c:v>
                </c:pt>
                <c:pt idx="2">
                  <c:v>17.415461251077684</c:v>
                </c:pt>
                <c:pt idx="3">
                  <c:v>3.1612223393045311</c:v>
                </c:pt>
                <c:pt idx="4">
                  <c:v>4.6508286234313632</c:v>
                </c:pt>
                <c:pt idx="5">
                  <c:v>5.3740779768177029</c:v>
                </c:pt>
                <c:pt idx="6">
                  <c:v>23.986971932177408</c:v>
                </c:pt>
                <c:pt idx="7">
                  <c:v>4.2484912347926036</c:v>
                </c:pt>
                <c:pt idx="8">
                  <c:v>0.81425423891177307</c:v>
                </c:pt>
                <c:pt idx="10">
                  <c:v>2.8882076827282313</c:v>
                </c:pt>
                <c:pt idx="12">
                  <c:v>2.5481367947121369</c:v>
                </c:pt>
                <c:pt idx="13">
                  <c:v>0.52208065906696011</c:v>
                </c:pt>
                <c:pt idx="16">
                  <c:v>11.983906504454451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75-44C2-A88E-CCEA7F5639A3}"/>
            </c:ext>
          </c:extLst>
        </c:ser>
        <c:ser>
          <c:idx val="1"/>
          <c:order val="2"/>
          <c:tx>
            <c:strRef>
              <c:f>'Ark1'!$C$956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Slakteri!$D$11:$D$29</c15:sqref>
                  </c15:fullRef>
                </c:ext>
              </c:extLst>
              <c:f>(Slakteri!$D$11:$D$14,Slakteri!$D$16:$D$28)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 Jæren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'Ark1'!$AA$956:$AA$974</c15:sqref>
                  </c15:fullRef>
                </c:ext>
              </c:extLst>
              <c:f>('Ark1'!$AA$956:$AA$959,'Ark1'!$AA$961:$AA$973)</c:f>
              <c:numCache>
                <c:formatCode>General</c:formatCode>
                <c:ptCount val="17"/>
                <c:pt idx="0">
                  <c:v>14.418834626502361</c:v>
                </c:pt>
                <c:pt idx="1">
                  <c:v>7.7590141487905084</c:v>
                </c:pt>
                <c:pt idx="2">
                  <c:v>18.172828236726001</c:v>
                </c:pt>
                <c:pt idx="3">
                  <c:v>5.8991328160657215</c:v>
                </c:pt>
                <c:pt idx="4">
                  <c:v>8.0518788985242651</c:v>
                </c:pt>
                <c:pt idx="5">
                  <c:v>6.7244789289517719</c:v>
                </c:pt>
                <c:pt idx="6">
                  <c:v>21.040620721131905</c:v>
                </c:pt>
                <c:pt idx="7">
                  <c:v>4.0734824281150148</c:v>
                </c:pt>
                <c:pt idx="10">
                  <c:v>1.3882549825041837</c:v>
                </c:pt>
                <c:pt idx="12">
                  <c:v>2.4342005172676089</c:v>
                </c:pt>
                <c:pt idx="13">
                  <c:v>0.43739540544652378</c:v>
                </c:pt>
                <c:pt idx="16">
                  <c:v>9.5998782899741375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75-44C2-A88E-CCEA7F5639A3}"/>
            </c:ext>
          </c:extLst>
        </c:ser>
        <c:ser>
          <c:idx val="0"/>
          <c:order val="3"/>
          <c:tx>
            <c:strRef>
              <c:f>'Ark1'!$C$937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Slakteri!$D$11:$D$29</c15:sqref>
                  </c15:fullRef>
                </c:ext>
              </c:extLst>
              <c:f>(Slakteri!$D$11:$D$14,Slakteri!$D$16:$D$28)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 Jæren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'Ark1'!$AA$937:$AA$955</c15:sqref>
                  </c15:fullRef>
                </c:ext>
              </c:extLst>
              <c:f>('Ark1'!$AA$937:$AA$940,'Ark1'!$AA$942:$AA$954)</c:f>
              <c:numCache>
                <c:formatCode>General</c:formatCode>
                <c:ptCount val="17"/>
                <c:pt idx="0">
                  <c:v>15.514667592431872</c:v>
                </c:pt>
                <c:pt idx="1">
                  <c:v>3.686859920152751</c:v>
                </c:pt>
                <c:pt idx="2">
                  <c:v>21.728866516229825</c:v>
                </c:pt>
                <c:pt idx="3">
                  <c:v>10.449574726609962</c:v>
                </c:pt>
                <c:pt idx="4">
                  <c:v>6.9119944454087827</c:v>
                </c:pt>
                <c:pt idx="5">
                  <c:v>3.7875368859572993</c:v>
                </c:pt>
                <c:pt idx="6">
                  <c:v>20.097205346294043</c:v>
                </c:pt>
                <c:pt idx="7">
                  <c:v>4.2249609442805056</c:v>
                </c:pt>
                <c:pt idx="10">
                  <c:v>0.13192154139906265</c:v>
                </c:pt>
                <c:pt idx="12">
                  <c:v>3.8465544176358271</c:v>
                </c:pt>
                <c:pt idx="13">
                  <c:v>0.33327547300815819</c:v>
                </c:pt>
                <c:pt idx="16">
                  <c:v>9.2865821905919113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75-44C2-A88E-CCEA7F563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6860520"/>
        <c:axId val="686860912"/>
      </c:barChart>
      <c:catAx>
        <c:axId val="686860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609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414665249299978"/>
          <c:y val="8.9923780770513995E-2"/>
          <c:w val="7.0824017616400101E-2"/>
          <c:h val="0.16586251246640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Antall% VAK GRIS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16300308798609E-2"/>
          <c:y val="0.16217141521877565"/>
          <c:w val="0.89105125121498052"/>
          <c:h val="0.675907285693388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'Ark1'!$C$956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Slakteri!$D$11:$D$29</c15:sqref>
                  </c15:fullRef>
                </c:ext>
              </c:extLst>
              <c:f>(Slakteri!$D$11:$D$14,Slakteri!$D$16:$D$28)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 Jæren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'Ark1'!$AA$956:$AA$974</c15:sqref>
                  </c15:fullRef>
                </c:ext>
              </c:extLst>
              <c:f>('Ark1'!$AA$956:$AA$959,'Ark1'!$AA$961:$AA$973)</c:f>
              <c:numCache>
                <c:formatCode>General</c:formatCode>
                <c:ptCount val="17"/>
                <c:pt idx="0">
                  <c:v>14.418834626502361</c:v>
                </c:pt>
                <c:pt idx="1">
                  <c:v>7.7590141487905084</c:v>
                </c:pt>
                <c:pt idx="2">
                  <c:v>18.172828236726001</c:v>
                </c:pt>
                <c:pt idx="3">
                  <c:v>5.8991328160657215</c:v>
                </c:pt>
                <c:pt idx="4">
                  <c:v>8.0518788985242651</c:v>
                </c:pt>
                <c:pt idx="5">
                  <c:v>6.7244789289517719</c:v>
                </c:pt>
                <c:pt idx="6">
                  <c:v>21.040620721131905</c:v>
                </c:pt>
                <c:pt idx="7">
                  <c:v>4.0734824281150148</c:v>
                </c:pt>
                <c:pt idx="10">
                  <c:v>1.3882549825041837</c:v>
                </c:pt>
                <c:pt idx="12">
                  <c:v>2.4342005172676089</c:v>
                </c:pt>
                <c:pt idx="13">
                  <c:v>0.43739540544652378</c:v>
                </c:pt>
                <c:pt idx="16">
                  <c:v>9.5998782899741375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1-4EE6-B079-AE4E860E3D8D}"/>
            </c:ext>
          </c:extLst>
        </c:ser>
        <c:ser>
          <c:idx val="0"/>
          <c:order val="1"/>
          <c:tx>
            <c:strRef>
              <c:f>'Ark1'!$C$937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Slakteri!$D$11:$D$29</c15:sqref>
                  </c15:fullRef>
                </c:ext>
              </c:extLst>
              <c:f>(Slakteri!$D$11:$D$14,Slakteri!$D$16:$D$28)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 Jæren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'Ark1'!$AA$937:$AA$955</c15:sqref>
                  </c15:fullRef>
                </c:ext>
              </c:extLst>
              <c:f>('Ark1'!$AA$937:$AA$940,'Ark1'!$AA$942:$AA$954)</c:f>
              <c:numCache>
                <c:formatCode>General</c:formatCode>
                <c:ptCount val="17"/>
                <c:pt idx="0">
                  <c:v>15.514667592431872</c:v>
                </c:pt>
                <c:pt idx="1">
                  <c:v>3.686859920152751</c:v>
                </c:pt>
                <c:pt idx="2">
                  <c:v>21.728866516229825</c:v>
                </c:pt>
                <c:pt idx="3">
                  <c:v>10.449574726609962</c:v>
                </c:pt>
                <c:pt idx="4">
                  <c:v>6.9119944454087827</c:v>
                </c:pt>
                <c:pt idx="5">
                  <c:v>3.7875368859572993</c:v>
                </c:pt>
                <c:pt idx="6">
                  <c:v>20.097205346294043</c:v>
                </c:pt>
                <c:pt idx="7">
                  <c:v>4.2249609442805056</c:v>
                </c:pt>
                <c:pt idx="10">
                  <c:v>0.13192154139906265</c:v>
                </c:pt>
                <c:pt idx="12">
                  <c:v>3.8465544176358271</c:v>
                </c:pt>
                <c:pt idx="13">
                  <c:v>0.33327547300815819</c:v>
                </c:pt>
                <c:pt idx="16">
                  <c:v>9.2865821905919113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1-4EE6-B079-AE4E860E3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6860520"/>
        <c:axId val="686860912"/>
      </c:barChart>
      <c:catAx>
        <c:axId val="686860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609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973894420597096"/>
          <c:y val="0.23328114994411275"/>
          <c:w val="7.211594977884489E-2"/>
          <c:h val="0.133790287440453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Antall VAK GRIS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924085443592858E-2"/>
          <c:y val="0.15793400234032073"/>
          <c:w val="0.88429020294823701"/>
          <c:h val="0.6801448448020062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'Ark1'!$C$994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Slakteri!$D$11:$D$29</c15:sqref>
                  </c15:fullRef>
                </c:ext>
              </c:extLst>
              <c:f>(Slakteri!$D$11:$D$14,Slakteri!$D$16:$D$29)</c:f>
              <c:strCache>
                <c:ptCount val="18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 Jæren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  <c:pt idx="17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'Ark1'!$R$994:$R$1012</c15:sqref>
                  </c15:fullRef>
                </c:ext>
              </c:extLst>
              <c:f>('Ark1'!$R$994:$R$997,'Ark1'!$R$999:$R$1012)</c:f>
              <c:numCache>
                <c:formatCode>General</c:formatCode>
                <c:ptCount val="18"/>
                <c:pt idx="0">
                  <c:v>4071</c:v>
                </c:pt>
                <c:pt idx="1">
                  <c:v>730</c:v>
                </c:pt>
                <c:pt idx="2">
                  <c:v>2221</c:v>
                </c:pt>
                <c:pt idx="3">
                  <c:v>938</c:v>
                </c:pt>
                <c:pt idx="4">
                  <c:v>512</c:v>
                </c:pt>
                <c:pt idx="5">
                  <c:v>1184</c:v>
                </c:pt>
                <c:pt idx="6">
                  <c:v>4454</c:v>
                </c:pt>
                <c:pt idx="7">
                  <c:v>923</c:v>
                </c:pt>
                <c:pt idx="10">
                  <c:v>2240</c:v>
                </c:pt>
                <c:pt idx="12">
                  <c:v>80</c:v>
                </c:pt>
                <c:pt idx="13">
                  <c:v>371</c:v>
                </c:pt>
                <c:pt idx="16">
                  <c:v>2416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70-4E3F-AD98-546D84FB08C2}"/>
            </c:ext>
          </c:extLst>
        </c:ser>
        <c:ser>
          <c:idx val="2"/>
          <c:order val="1"/>
          <c:tx>
            <c:strRef>
              <c:f>'Ark1'!$C$975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Slakteri!$D$11:$D$29</c15:sqref>
                  </c15:fullRef>
                </c:ext>
              </c:extLst>
              <c:f>(Slakteri!$D$11:$D$14,Slakteri!$D$16:$D$29)</c:f>
              <c:strCache>
                <c:ptCount val="18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 Jæren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  <c:pt idx="17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'Ark1'!$R$975:$R$993</c15:sqref>
                  </c15:fullRef>
                </c:ext>
              </c:extLst>
              <c:f>('Ark1'!$R$975:$R$978,'Ark1'!$R$980:$R$993)</c:f>
              <c:numCache>
                <c:formatCode>General</c:formatCode>
                <c:ptCount val="18"/>
                <c:pt idx="0">
                  <c:v>3523</c:v>
                </c:pt>
                <c:pt idx="1">
                  <c:v>1155</c:v>
                </c:pt>
                <c:pt idx="2">
                  <c:v>3636</c:v>
                </c:pt>
                <c:pt idx="3">
                  <c:v>660</c:v>
                </c:pt>
                <c:pt idx="4">
                  <c:v>971</c:v>
                </c:pt>
                <c:pt idx="5">
                  <c:v>1122</c:v>
                </c:pt>
                <c:pt idx="6">
                  <c:v>5008</c:v>
                </c:pt>
                <c:pt idx="7">
                  <c:v>887</c:v>
                </c:pt>
                <c:pt idx="8">
                  <c:v>170</c:v>
                </c:pt>
                <c:pt idx="10">
                  <c:v>603</c:v>
                </c:pt>
                <c:pt idx="12">
                  <c:v>532</c:v>
                </c:pt>
                <c:pt idx="13">
                  <c:v>109</c:v>
                </c:pt>
                <c:pt idx="16">
                  <c:v>2502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70-4E3F-AD98-546D84FB08C2}"/>
            </c:ext>
          </c:extLst>
        </c:ser>
        <c:ser>
          <c:idx val="1"/>
          <c:order val="2"/>
          <c:tx>
            <c:strRef>
              <c:f>'Ark1'!$C$956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Slakteri!$D$11:$D$29</c15:sqref>
                  </c15:fullRef>
                </c:ext>
              </c:extLst>
              <c:f>(Slakteri!$D$11:$D$14,Slakteri!$D$16:$D$29)</c:f>
              <c:strCache>
                <c:ptCount val="18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 Jæren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  <c:pt idx="17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'Ark1'!$R$956:$R$974</c15:sqref>
                  </c15:fullRef>
                </c:ext>
              </c:extLst>
              <c:f>('Ark1'!$R$956:$R$959,'Ark1'!$R$961:$R$974)</c:f>
              <c:numCache>
                <c:formatCode>General</c:formatCode>
                <c:ptCount val="18"/>
                <c:pt idx="0">
                  <c:v>3791</c:v>
                </c:pt>
                <c:pt idx="1">
                  <c:v>2040</c:v>
                </c:pt>
                <c:pt idx="2">
                  <c:v>4778</c:v>
                </c:pt>
                <c:pt idx="3">
                  <c:v>1551</c:v>
                </c:pt>
                <c:pt idx="4">
                  <c:v>2117</c:v>
                </c:pt>
                <c:pt idx="5">
                  <c:v>1768</c:v>
                </c:pt>
                <c:pt idx="6">
                  <c:v>5532</c:v>
                </c:pt>
                <c:pt idx="7">
                  <c:v>1071</c:v>
                </c:pt>
                <c:pt idx="10">
                  <c:v>365</c:v>
                </c:pt>
                <c:pt idx="12">
                  <c:v>640</c:v>
                </c:pt>
                <c:pt idx="13">
                  <c:v>115</c:v>
                </c:pt>
                <c:pt idx="16">
                  <c:v>2524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70-4E3F-AD98-546D84FB08C2}"/>
            </c:ext>
          </c:extLst>
        </c:ser>
        <c:ser>
          <c:idx val="0"/>
          <c:order val="3"/>
          <c:tx>
            <c:strRef>
              <c:f>'Ark1'!$C$937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Slakteri!$D$11:$D$29</c15:sqref>
                  </c15:fullRef>
                </c:ext>
              </c:extLst>
              <c:f>(Slakteri!$D$11:$D$14,Slakteri!$D$16:$D$29)</c:f>
              <c:strCache>
                <c:ptCount val="18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 Jæren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  <c:pt idx="17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'Ark1'!$R$937:$R$955</c15:sqref>
                  </c15:fullRef>
                </c:ext>
              </c:extLst>
              <c:f>('Ark1'!$R$937:$R$940,'Ark1'!$R$942:$R$955)</c:f>
              <c:numCache>
                <c:formatCode>General</c:formatCode>
                <c:ptCount val="18"/>
                <c:pt idx="0">
                  <c:v>4469</c:v>
                </c:pt>
                <c:pt idx="1">
                  <c:v>1062</c:v>
                </c:pt>
                <c:pt idx="2">
                  <c:v>6259</c:v>
                </c:pt>
                <c:pt idx="3">
                  <c:v>3010</c:v>
                </c:pt>
                <c:pt idx="4">
                  <c:v>1991</c:v>
                </c:pt>
                <c:pt idx="5">
                  <c:v>1091</c:v>
                </c:pt>
                <c:pt idx="6">
                  <c:v>5789</c:v>
                </c:pt>
                <c:pt idx="7">
                  <c:v>1217</c:v>
                </c:pt>
                <c:pt idx="10">
                  <c:v>38</c:v>
                </c:pt>
                <c:pt idx="12">
                  <c:v>1108</c:v>
                </c:pt>
                <c:pt idx="13">
                  <c:v>96</c:v>
                </c:pt>
                <c:pt idx="16">
                  <c:v>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70-4E3F-AD98-546D84FB0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6860520"/>
        <c:axId val="686860912"/>
      </c:barChart>
      <c:catAx>
        <c:axId val="686860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609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414665249299978"/>
          <c:y val="8.9923780770513995E-2"/>
          <c:w val="7.1940217467971274E-2"/>
          <c:h val="0.174969354448222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Nortura Rudshøgda,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099092471260998"/>
          <c:w val="0.81631557062509508"/>
          <c:h val="0.807341795545698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MÅNED'!$B$233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MÅNED'!$H$233:$H$244</c:f>
              <c:numCache>
                <c:formatCode>#,##0</c:formatCode>
                <c:ptCount val="12"/>
                <c:pt idx="0">
                  <c:v>629</c:v>
                </c:pt>
                <c:pt idx="1">
                  <c:v>247</c:v>
                </c:pt>
                <c:pt idx="2">
                  <c:v>307</c:v>
                </c:pt>
                <c:pt idx="3">
                  <c:v>396</c:v>
                </c:pt>
                <c:pt idx="4">
                  <c:v>210</c:v>
                </c:pt>
                <c:pt idx="5">
                  <c:v>456</c:v>
                </c:pt>
                <c:pt idx="6">
                  <c:v>376</c:v>
                </c:pt>
                <c:pt idx="7">
                  <c:v>423</c:v>
                </c:pt>
                <c:pt idx="8">
                  <c:v>83</c:v>
                </c:pt>
                <c:pt idx="9">
                  <c:v>89</c:v>
                </c:pt>
                <c:pt idx="10">
                  <c:v>452</c:v>
                </c:pt>
                <c:pt idx="11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D6-4269-B4A2-7DD1FCA0D754}"/>
            </c:ext>
          </c:extLst>
        </c:ser>
        <c:ser>
          <c:idx val="0"/>
          <c:order val="1"/>
          <c:tx>
            <c:strRef>
              <c:f>'Slakteri per MÅNED'!$B$11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MÅNED'!$H$11:$H$22</c:f>
              <c:numCache>
                <c:formatCode>#,##0</c:formatCode>
                <c:ptCount val="12"/>
                <c:pt idx="0">
                  <c:v>463</c:v>
                </c:pt>
                <c:pt idx="1">
                  <c:v>570</c:v>
                </c:pt>
                <c:pt idx="2">
                  <c:v>262</c:v>
                </c:pt>
                <c:pt idx="3">
                  <c:v>272</c:v>
                </c:pt>
                <c:pt idx="4">
                  <c:v>923</c:v>
                </c:pt>
                <c:pt idx="5">
                  <c:v>503</c:v>
                </c:pt>
                <c:pt idx="6">
                  <c:v>608</c:v>
                </c:pt>
                <c:pt idx="7">
                  <c:v>868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D6-4269-B4A2-7DD1FCA0D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81022983129106"/>
          <c:y val="0.30403936474765297"/>
          <c:w val="6.5455497021703141E-2"/>
          <c:h val="0.12477049606830165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Furuseth,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099092471260998"/>
          <c:w val="0.81631557062509508"/>
          <c:h val="0.807341795545698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MÅNED'!$B$246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MÅNED'!$H$246:$H$257</c:f>
              <c:numCache>
                <c:formatCode>#,##0</c:formatCode>
                <c:ptCount val="12"/>
                <c:pt idx="0">
                  <c:v>165</c:v>
                </c:pt>
                <c:pt idx="1">
                  <c:v>208</c:v>
                </c:pt>
                <c:pt idx="2">
                  <c:v>112</c:v>
                </c:pt>
                <c:pt idx="3">
                  <c:v>233</c:v>
                </c:pt>
                <c:pt idx="4">
                  <c:v>94</c:v>
                </c:pt>
                <c:pt idx="5">
                  <c:v>258</c:v>
                </c:pt>
                <c:pt idx="6">
                  <c:v>266</c:v>
                </c:pt>
                <c:pt idx="7">
                  <c:v>131</c:v>
                </c:pt>
                <c:pt idx="8">
                  <c:v>122</c:v>
                </c:pt>
                <c:pt idx="9">
                  <c:v>109</c:v>
                </c:pt>
                <c:pt idx="10">
                  <c:v>209</c:v>
                </c:pt>
                <c:pt idx="11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33-4275-BAA4-3D245C33600E}"/>
            </c:ext>
          </c:extLst>
        </c:ser>
        <c:ser>
          <c:idx val="0"/>
          <c:order val="1"/>
          <c:tx>
            <c:strRef>
              <c:f>'Slakteri per MÅNED'!$B$24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MÅNED'!$H$24:$H$35</c:f>
              <c:numCache>
                <c:formatCode>#,##0</c:formatCode>
                <c:ptCount val="12"/>
                <c:pt idx="0">
                  <c:v>95</c:v>
                </c:pt>
                <c:pt idx="1">
                  <c:v>201</c:v>
                </c:pt>
                <c:pt idx="2">
                  <c:v>111</c:v>
                </c:pt>
                <c:pt idx="3">
                  <c:v>160</c:v>
                </c:pt>
                <c:pt idx="4">
                  <c:v>93</c:v>
                </c:pt>
                <c:pt idx="5">
                  <c:v>76</c:v>
                </c:pt>
                <c:pt idx="6">
                  <c:v>72</c:v>
                </c:pt>
                <c:pt idx="7">
                  <c:v>139</c:v>
                </c:pt>
                <c:pt idx="8">
                  <c:v>2</c:v>
                </c:pt>
                <c:pt idx="9">
                  <c:v>50</c:v>
                </c:pt>
                <c:pt idx="10">
                  <c:v>52</c:v>
                </c:pt>
                <c:pt idx="1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33-4275-BAA4-3D245C336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0954590986526"/>
          <c:y val="0.28156234347982295"/>
          <c:w val="6.5455497021703141E-2"/>
          <c:h val="0.12477049606830165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Nortura Tønsberg,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099092471260998"/>
          <c:w val="0.81631557062509508"/>
          <c:h val="0.807341795545698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MÅNED'!$B$259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MÅNED'!$H$259:$H$270</c:f>
              <c:numCache>
                <c:formatCode>#,##0</c:formatCode>
                <c:ptCount val="12"/>
                <c:pt idx="0">
                  <c:v>220</c:v>
                </c:pt>
                <c:pt idx="1">
                  <c:v>253</c:v>
                </c:pt>
                <c:pt idx="2">
                  <c:v>540</c:v>
                </c:pt>
                <c:pt idx="3">
                  <c:v>345</c:v>
                </c:pt>
                <c:pt idx="4">
                  <c:v>357</c:v>
                </c:pt>
                <c:pt idx="5">
                  <c:v>467</c:v>
                </c:pt>
                <c:pt idx="6">
                  <c:v>273</c:v>
                </c:pt>
                <c:pt idx="7">
                  <c:v>471</c:v>
                </c:pt>
                <c:pt idx="8">
                  <c:v>504</c:v>
                </c:pt>
                <c:pt idx="9">
                  <c:v>510</c:v>
                </c:pt>
                <c:pt idx="10">
                  <c:v>477</c:v>
                </c:pt>
                <c:pt idx="11">
                  <c:v>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EF-4302-89FD-4B6C4AA9B831}"/>
            </c:ext>
          </c:extLst>
        </c:ser>
        <c:ser>
          <c:idx val="0"/>
          <c:order val="1"/>
          <c:tx>
            <c:strRef>
              <c:f>'Slakteri per MÅNED'!$B$37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MÅNED'!$H$37:$H$48</c:f>
              <c:numCache>
                <c:formatCode>#,##0</c:formatCode>
                <c:ptCount val="12"/>
                <c:pt idx="0">
                  <c:v>807</c:v>
                </c:pt>
                <c:pt idx="1">
                  <c:v>428</c:v>
                </c:pt>
                <c:pt idx="2">
                  <c:v>379</c:v>
                </c:pt>
                <c:pt idx="3">
                  <c:v>551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69</c:v>
                </c:pt>
                <c:pt idx="8">
                  <c:v>1240</c:v>
                </c:pt>
                <c:pt idx="9">
                  <c:v>882</c:v>
                </c:pt>
                <c:pt idx="10">
                  <c:v>1025</c:v>
                </c:pt>
                <c:pt idx="11">
                  <c:v>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EF-4302-89FD-4B6C4AA9B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2411503501989831"/>
          <c:y val="0.16917753790553658"/>
          <c:w val="6.5455497021703141E-2"/>
          <c:h val="0.12477049606830165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Nortura Forus,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099092471260998"/>
          <c:w val="0.81631557062509508"/>
          <c:h val="0.807341795545698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MÅNED'!$B$272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MÅNED'!$H$272:$H$283</c:f>
              <c:numCache>
                <c:formatCode>#,##0</c:formatCode>
                <c:ptCount val="12"/>
                <c:pt idx="0">
                  <c:v>39</c:v>
                </c:pt>
                <c:pt idx="1">
                  <c:v>8</c:v>
                </c:pt>
                <c:pt idx="2">
                  <c:v>83</c:v>
                </c:pt>
                <c:pt idx="3">
                  <c:v>9</c:v>
                </c:pt>
                <c:pt idx="4">
                  <c:v>45</c:v>
                </c:pt>
                <c:pt idx="5">
                  <c:v>341</c:v>
                </c:pt>
                <c:pt idx="6">
                  <c:v>183</c:v>
                </c:pt>
                <c:pt idx="7">
                  <c:v>38</c:v>
                </c:pt>
                <c:pt idx="8">
                  <c:v>100</c:v>
                </c:pt>
                <c:pt idx="9">
                  <c:v>427</c:v>
                </c:pt>
                <c:pt idx="10">
                  <c:v>155</c:v>
                </c:pt>
                <c:pt idx="11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49-42EE-B792-1D3AF00195D9}"/>
            </c:ext>
          </c:extLst>
        </c:ser>
        <c:ser>
          <c:idx val="0"/>
          <c:order val="1"/>
          <c:tx>
            <c:strRef>
              <c:f>'Slakteri per MÅNED'!$B$50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MÅNED'!$H$50:$H$61</c:f>
              <c:numCache>
                <c:formatCode>#,##0</c:formatCode>
                <c:ptCount val="12"/>
                <c:pt idx="0">
                  <c:v>205</c:v>
                </c:pt>
                <c:pt idx="1">
                  <c:v>175</c:v>
                </c:pt>
                <c:pt idx="2">
                  <c:v>153</c:v>
                </c:pt>
                <c:pt idx="3">
                  <c:v>349</c:v>
                </c:pt>
                <c:pt idx="4">
                  <c:v>119</c:v>
                </c:pt>
                <c:pt idx="5">
                  <c:v>234</c:v>
                </c:pt>
                <c:pt idx="6">
                  <c:v>260</c:v>
                </c:pt>
                <c:pt idx="7">
                  <c:v>481</c:v>
                </c:pt>
                <c:pt idx="8">
                  <c:v>368</c:v>
                </c:pt>
                <c:pt idx="9">
                  <c:v>201</c:v>
                </c:pt>
                <c:pt idx="10">
                  <c:v>272</c:v>
                </c:pt>
                <c:pt idx="11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49-42EE-B792-1D3AF0019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9363524354371308"/>
          <c:y val="0.26358077458793711"/>
          <c:w val="6.5455497021703141E-2"/>
          <c:h val="0.12477049606830165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Nortura Sandeid,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MÅNED'!$B$285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MÅNED'!$H$285:$H$296</c:f>
              <c:numCache>
                <c:formatCode>#,##0</c:formatCode>
                <c:ptCount val="12"/>
                <c:pt idx="0">
                  <c:v>355</c:v>
                </c:pt>
                <c:pt idx="1">
                  <c:v>300</c:v>
                </c:pt>
                <c:pt idx="2">
                  <c:v>309</c:v>
                </c:pt>
                <c:pt idx="3">
                  <c:v>150</c:v>
                </c:pt>
                <c:pt idx="4">
                  <c:v>219</c:v>
                </c:pt>
                <c:pt idx="5">
                  <c:v>10</c:v>
                </c:pt>
                <c:pt idx="6">
                  <c:v>98</c:v>
                </c:pt>
                <c:pt idx="7">
                  <c:v>73</c:v>
                </c:pt>
                <c:pt idx="8">
                  <c:v>35</c:v>
                </c:pt>
                <c:pt idx="9">
                  <c:v>0</c:v>
                </c:pt>
                <c:pt idx="10">
                  <c:v>315</c:v>
                </c:pt>
                <c:pt idx="11">
                  <c:v>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90-4799-930F-C38931100C73}"/>
            </c:ext>
          </c:extLst>
        </c:ser>
        <c:ser>
          <c:idx val="0"/>
          <c:order val="1"/>
          <c:tx>
            <c:strRef>
              <c:f>'Slakteri per MÅNED'!$B$63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MÅNED'!$H$63:$H$74</c:f>
              <c:numCache>
                <c:formatCode>#,##0</c:formatCode>
                <c:ptCount val="12"/>
                <c:pt idx="0">
                  <c:v>244</c:v>
                </c:pt>
                <c:pt idx="1">
                  <c:v>98</c:v>
                </c:pt>
                <c:pt idx="2">
                  <c:v>245</c:v>
                </c:pt>
                <c:pt idx="3">
                  <c:v>130</c:v>
                </c:pt>
                <c:pt idx="4">
                  <c:v>333</c:v>
                </c:pt>
                <c:pt idx="5">
                  <c:v>0</c:v>
                </c:pt>
                <c:pt idx="6">
                  <c:v>0</c:v>
                </c:pt>
                <c:pt idx="7">
                  <c:v>153</c:v>
                </c:pt>
                <c:pt idx="8">
                  <c:v>71</c:v>
                </c:pt>
                <c:pt idx="9">
                  <c:v>142</c:v>
                </c:pt>
                <c:pt idx="10">
                  <c:v>462</c:v>
                </c:pt>
                <c:pt idx="11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90-4799-930F-C38931100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81022983129106"/>
          <c:y val="0.30403936474765297"/>
          <c:w val="6.5455497021703141E-2"/>
          <c:h val="0.12477049606830165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Fatland Jæren,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53213131121199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MÅNED'!$B$298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MÅNED'!$H$298:$H$309</c:f>
              <c:numCache>
                <c:formatCode>#,##0</c:formatCode>
                <c:ptCount val="12"/>
                <c:pt idx="0">
                  <c:v>248</c:v>
                </c:pt>
                <c:pt idx="1">
                  <c:v>112</c:v>
                </c:pt>
                <c:pt idx="2">
                  <c:v>155</c:v>
                </c:pt>
                <c:pt idx="3">
                  <c:v>39</c:v>
                </c:pt>
                <c:pt idx="4">
                  <c:v>185</c:v>
                </c:pt>
                <c:pt idx="5">
                  <c:v>187</c:v>
                </c:pt>
                <c:pt idx="6">
                  <c:v>22</c:v>
                </c:pt>
                <c:pt idx="7">
                  <c:v>270</c:v>
                </c:pt>
                <c:pt idx="8">
                  <c:v>130</c:v>
                </c:pt>
                <c:pt idx="9">
                  <c:v>137</c:v>
                </c:pt>
                <c:pt idx="10">
                  <c:v>195</c:v>
                </c:pt>
                <c:pt idx="11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37-45B8-A5C8-88BD9EDA3BE0}"/>
            </c:ext>
          </c:extLst>
        </c:ser>
        <c:ser>
          <c:idx val="0"/>
          <c:order val="1"/>
          <c:tx>
            <c:strRef>
              <c:f>'Slakteri per MÅNED'!$B$76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MÅNED'!$H$76:$H$87</c:f>
              <c:numCache>
                <c:formatCode>#,##0</c:formatCode>
                <c:ptCount val="12"/>
                <c:pt idx="0">
                  <c:v>195</c:v>
                </c:pt>
                <c:pt idx="1">
                  <c:v>0</c:v>
                </c:pt>
                <c:pt idx="2">
                  <c:v>228</c:v>
                </c:pt>
                <c:pt idx="3">
                  <c:v>3</c:v>
                </c:pt>
                <c:pt idx="4">
                  <c:v>104</c:v>
                </c:pt>
                <c:pt idx="5">
                  <c:v>144</c:v>
                </c:pt>
                <c:pt idx="6">
                  <c:v>27</c:v>
                </c:pt>
                <c:pt idx="7">
                  <c:v>95</c:v>
                </c:pt>
                <c:pt idx="8">
                  <c:v>140</c:v>
                </c:pt>
                <c:pt idx="9">
                  <c:v>39</c:v>
                </c:pt>
                <c:pt idx="10">
                  <c:v>95</c:v>
                </c:pt>
                <c:pt idx="1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37-45B8-A5C8-88BD9EDA3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756501969310667"/>
          <c:y val="0.27706695125685149"/>
          <c:w val="6.5455497021703141E-2"/>
          <c:h val="0.12477049606830165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Antalls% av slakt i ulike måneder</a:t>
            </a:r>
          </a:p>
        </c:rich>
      </c:tx>
      <c:layout>
        <c:manualLayout>
          <c:xMode val="edge"/>
          <c:yMode val="edge"/>
          <c:x val="0.13446320103933226"/>
          <c:y val="1.50519083429646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373787708079793E-2"/>
          <c:y val="0.1671012691208125"/>
          <c:w val="0.89627449396666159"/>
          <c:h val="0.77732360872070438"/>
        </c:manualLayout>
      </c:layout>
      <c:lineChart>
        <c:grouping val="standard"/>
        <c:varyColors val="0"/>
        <c:ser>
          <c:idx val="2"/>
          <c:order val="0"/>
          <c:tx>
            <c:strRef>
              <c:f>Måned!$D$49</c:f>
              <c:strCache>
                <c:ptCount val="1"/>
                <c:pt idx="0">
                  <c:v>2019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Måned!$AA$10:$AA$21</c:f>
              <c:numCache>
                <c:formatCode>General</c:formatCode>
                <c:ptCount val="12"/>
              </c:numCache>
            </c:numRef>
          </c:cat>
          <c:val>
            <c:numRef>
              <c:f>Måned!$J$49:$J$60</c:f>
              <c:numCache>
                <c:formatCode>0.0</c:formatCode>
                <c:ptCount val="12"/>
                <c:pt idx="0">
                  <c:v>8.2919563058589851</c:v>
                </c:pt>
                <c:pt idx="1">
                  <c:v>8.5998013902681247</c:v>
                </c:pt>
                <c:pt idx="2">
                  <c:v>6.6683217477656402</c:v>
                </c:pt>
                <c:pt idx="3">
                  <c:v>8.7835153922542215</c:v>
                </c:pt>
                <c:pt idx="4">
                  <c:v>8.5104270109235358</c:v>
                </c:pt>
                <c:pt idx="5">
                  <c:v>5.8639523336643506</c:v>
                </c:pt>
                <c:pt idx="6">
                  <c:v>8.202581926514398</c:v>
                </c:pt>
                <c:pt idx="7">
                  <c:v>9.3694141012909675</c:v>
                </c:pt>
                <c:pt idx="8">
                  <c:v>9.1956305858987104</c:v>
                </c:pt>
                <c:pt idx="9">
                  <c:v>8.2869910625620662</c:v>
                </c:pt>
                <c:pt idx="10">
                  <c:v>9.0417080436941379</c:v>
                </c:pt>
                <c:pt idx="11">
                  <c:v>9.1857000993048672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E1-4E06-A2DA-A28294C4182A}"/>
            </c:ext>
          </c:extLst>
        </c:ser>
        <c:ser>
          <c:idx val="3"/>
          <c:order val="1"/>
          <c:tx>
            <c:strRef>
              <c:f>Måned!$D$36</c:f>
              <c:strCache>
                <c:ptCount val="1"/>
                <c:pt idx="0">
                  <c:v>2020</c:v>
                </c:pt>
              </c:strCache>
            </c:strRef>
          </c:tx>
          <c:marker>
            <c:symbol val="none"/>
          </c:marker>
          <c:val>
            <c:numRef>
              <c:f>Måned!$J$36:$J$47</c:f>
              <c:numCache>
                <c:formatCode>0.0</c:formatCode>
                <c:ptCount val="12"/>
                <c:pt idx="0">
                  <c:v>9.5986205575246704</c:v>
                </c:pt>
                <c:pt idx="1">
                  <c:v>5.9680045981415848</c:v>
                </c:pt>
                <c:pt idx="2">
                  <c:v>10.403295334802186</c:v>
                </c:pt>
                <c:pt idx="3">
                  <c:v>8.1377526583006041</c:v>
                </c:pt>
                <c:pt idx="4">
                  <c:v>6.8493150684931505</c:v>
                </c:pt>
                <c:pt idx="5">
                  <c:v>8.9903247437493992</c:v>
                </c:pt>
                <c:pt idx="6">
                  <c:v>9.4692978254622062</c:v>
                </c:pt>
                <c:pt idx="7">
                  <c:v>6.6960436823450511</c:v>
                </c:pt>
                <c:pt idx="8">
                  <c:v>7.7833125778331267</c:v>
                </c:pt>
                <c:pt idx="9">
                  <c:v>7.3091292269374479</c:v>
                </c:pt>
                <c:pt idx="10">
                  <c:v>10.532618066864641</c:v>
                </c:pt>
                <c:pt idx="11">
                  <c:v>8.2622856595459329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E1-4E06-A2DA-A28294C4182A}"/>
            </c:ext>
          </c:extLst>
        </c:ser>
        <c:ser>
          <c:idx val="0"/>
          <c:order val="2"/>
          <c:tx>
            <c:strRef>
              <c:f>Måned!$D$23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rgbClr val="1ABC04"/>
              </a:solidFill>
              <a:prstDash val="solid"/>
            </a:ln>
          </c:spPr>
          <c:marker>
            <c:symbol val="none"/>
          </c:marker>
          <c:cat>
            <c:numRef>
              <c:f>Måned!$AA$10:$AA$21</c:f>
              <c:numCache>
                <c:formatCode>General</c:formatCode>
                <c:ptCount val="12"/>
              </c:numCache>
            </c:numRef>
          </c:cat>
          <c:val>
            <c:numRef>
              <c:f>Måned!$J$23:$J$34</c:f>
              <c:numCache>
                <c:formatCode>0.0</c:formatCode>
                <c:ptCount val="12"/>
                <c:pt idx="0">
                  <c:v>10.261676555606268</c:v>
                </c:pt>
                <c:pt idx="1">
                  <c:v>7.0896090065419139</c:v>
                </c:pt>
                <c:pt idx="2">
                  <c:v>8.5919671382930183</c:v>
                </c:pt>
                <c:pt idx="3">
                  <c:v>7.7628175870987359</c:v>
                </c:pt>
                <c:pt idx="4">
                  <c:v>7.7171763273999696</c:v>
                </c:pt>
                <c:pt idx="5">
                  <c:v>9.4629545108778377</c:v>
                </c:pt>
                <c:pt idx="6">
                  <c:v>8.1849992393123401</c:v>
                </c:pt>
                <c:pt idx="7">
                  <c:v>7.4965769055225904</c:v>
                </c:pt>
                <c:pt idx="8">
                  <c:v>7.5878594249201283</c:v>
                </c:pt>
                <c:pt idx="9">
                  <c:v>8.0975201582230358</c:v>
                </c:pt>
                <c:pt idx="10">
                  <c:v>10.801764795375018</c:v>
                </c:pt>
                <c:pt idx="11">
                  <c:v>6.9450783508291476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E1-4E06-A2DA-A28294C4182A}"/>
            </c:ext>
          </c:extLst>
        </c:ser>
        <c:ser>
          <c:idx val="1"/>
          <c:order val="3"/>
          <c:tx>
            <c:strRef>
              <c:f>Måned!$D$10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00"/>
              </a:solidFill>
            </c:spPr>
          </c:marker>
          <c:cat>
            <c:numRef>
              <c:f>Måned!$AA$10:$AA$21</c:f>
              <c:numCache>
                <c:formatCode>General</c:formatCode>
                <c:ptCount val="12"/>
              </c:numCache>
            </c:numRef>
          </c:cat>
          <c:val>
            <c:numRef>
              <c:f>Måned!$J$10:$J$21</c:f>
              <c:numCache>
                <c:formatCode>0.0</c:formatCode>
                <c:ptCount val="12"/>
                <c:pt idx="0">
                  <c:v>10.425273390036452</c:v>
                </c:pt>
                <c:pt idx="1">
                  <c:v>8.3180003471619504</c:v>
                </c:pt>
                <c:pt idx="2">
                  <c:v>7.0404443672973454</c:v>
                </c:pt>
                <c:pt idx="3">
                  <c:v>7.9152924839437597</c:v>
                </c:pt>
                <c:pt idx="4">
                  <c:v>8.6026731470230846</c:v>
                </c:pt>
                <c:pt idx="5">
                  <c:v>5.7247005728172189</c:v>
                </c:pt>
                <c:pt idx="6">
                  <c:v>7.7139385523346657</c:v>
                </c:pt>
                <c:pt idx="7">
                  <c:v>9.8107967366776609</c:v>
                </c:pt>
                <c:pt idx="8">
                  <c:v>9.237979517444888</c:v>
                </c:pt>
                <c:pt idx="9">
                  <c:v>7.8354452352022221</c:v>
                </c:pt>
                <c:pt idx="10">
                  <c:v>9.2032633223398719</c:v>
                </c:pt>
                <c:pt idx="11">
                  <c:v>8.1721923277208823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E1-4E06-A2DA-A28294C41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7657152"/>
        <c:axId val="777887920"/>
      </c:lineChart>
      <c:catAx>
        <c:axId val="69765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7887920"/>
        <c:crossesAt val="0"/>
        <c:auto val="1"/>
        <c:lblAlgn val="ctr"/>
        <c:lblOffset val="100"/>
        <c:noMultiLvlLbl val="0"/>
      </c:catAx>
      <c:valAx>
        <c:axId val="777887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Andels%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657152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01424725111484"/>
          <c:y val="0.21090626117971223"/>
          <c:w val="6.3146279992717005E-2"/>
          <c:h val="0.182298758257068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00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Nortura Steinkjer,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53213131121199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MÅNED'!$B$311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MÅNED'!$H$311:$H$322</c:f>
              <c:numCache>
                <c:formatCode>#,##0</c:formatCode>
                <c:ptCount val="12"/>
                <c:pt idx="0">
                  <c:v>419</c:v>
                </c:pt>
                <c:pt idx="1">
                  <c:v>414</c:v>
                </c:pt>
                <c:pt idx="2">
                  <c:v>465</c:v>
                </c:pt>
                <c:pt idx="3">
                  <c:v>443</c:v>
                </c:pt>
                <c:pt idx="4">
                  <c:v>577</c:v>
                </c:pt>
                <c:pt idx="5">
                  <c:v>515</c:v>
                </c:pt>
                <c:pt idx="6">
                  <c:v>480</c:v>
                </c:pt>
                <c:pt idx="7">
                  <c:v>413</c:v>
                </c:pt>
                <c:pt idx="8">
                  <c:v>396</c:v>
                </c:pt>
                <c:pt idx="9">
                  <c:v>530</c:v>
                </c:pt>
                <c:pt idx="10">
                  <c:v>541</c:v>
                </c:pt>
                <c:pt idx="11">
                  <c:v>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7F-4273-AF97-C9B70D917CE0}"/>
            </c:ext>
          </c:extLst>
        </c:ser>
        <c:ser>
          <c:idx val="0"/>
          <c:order val="1"/>
          <c:tx>
            <c:strRef>
              <c:f>'Slakteri per MÅNED'!$B$89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MÅNED'!$H$89:$H$100</c:f>
              <c:numCache>
                <c:formatCode>#,##0</c:formatCode>
                <c:ptCount val="12"/>
                <c:pt idx="0">
                  <c:v>670</c:v>
                </c:pt>
                <c:pt idx="1">
                  <c:v>423</c:v>
                </c:pt>
                <c:pt idx="2">
                  <c:v>394</c:v>
                </c:pt>
                <c:pt idx="3">
                  <c:v>405</c:v>
                </c:pt>
                <c:pt idx="4">
                  <c:v>420</c:v>
                </c:pt>
                <c:pt idx="5">
                  <c:v>512</c:v>
                </c:pt>
                <c:pt idx="6">
                  <c:v>478</c:v>
                </c:pt>
                <c:pt idx="7">
                  <c:v>675</c:v>
                </c:pt>
                <c:pt idx="8">
                  <c:v>489</c:v>
                </c:pt>
                <c:pt idx="9">
                  <c:v>388</c:v>
                </c:pt>
                <c:pt idx="10">
                  <c:v>457</c:v>
                </c:pt>
                <c:pt idx="11">
                  <c:v>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7F-4273-AF97-C9B70D917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9153318895914855"/>
          <c:y val="0.17367293012850804"/>
          <c:w val="6.5455497021703141E-2"/>
          <c:h val="0.12477049606830165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Nortura Førde,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53213131121199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MÅNED'!$B$324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MÅNED'!$I$324:$I$335</c:f>
              <c:numCache>
                <c:formatCode>#,##0</c:formatCode>
                <c:ptCount val="12"/>
                <c:pt idx="0">
                  <c:v>180</c:v>
                </c:pt>
                <c:pt idx="1">
                  <c:v>101</c:v>
                </c:pt>
                <c:pt idx="2">
                  <c:v>0</c:v>
                </c:pt>
                <c:pt idx="3">
                  <c:v>83</c:v>
                </c:pt>
                <c:pt idx="4">
                  <c:v>90</c:v>
                </c:pt>
                <c:pt idx="5">
                  <c:v>0</c:v>
                </c:pt>
                <c:pt idx="6">
                  <c:v>24</c:v>
                </c:pt>
                <c:pt idx="7">
                  <c:v>2</c:v>
                </c:pt>
                <c:pt idx="8">
                  <c:v>294</c:v>
                </c:pt>
                <c:pt idx="9">
                  <c:v>37</c:v>
                </c:pt>
                <c:pt idx="10">
                  <c:v>121</c:v>
                </c:pt>
                <c:pt idx="11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32-41E3-BC37-BB5688D997AD}"/>
            </c:ext>
          </c:extLst>
        </c:ser>
        <c:ser>
          <c:idx val="0"/>
          <c:order val="1"/>
          <c:tx>
            <c:strRef>
              <c:f>'Slakteri per MÅNED'!$B$102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MÅNED'!$H$102:$H$113</c:f>
              <c:numCache>
                <c:formatCode>#,##0</c:formatCode>
                <c:ptCount val="12"/>
                <c:pt idx="0">
                  <c:v>0</c:v>
                </c:pt>
                <c:pt idx="1">
                  <c:v>135</c:v>
                </c:pt>
                <c:pt idx="2">
                  <c:v>0</c:v>
                </c:pt>
                <c:pt idx="3">
                  <c:v>127</c:v>
                </c:pt>
                <c:pt idx="4">
                  <c:v>135</c:v>
                </c:pt>
                <c:pt idx="5">
                  <c:v>0</c:v>
                </c:pt>
                <c:pt idx="6">
                  <c:v>375</c:v>
                </c:pt>
                <c:pt idx="7">
                  <c:v>0</c:v>
                </c:pt>
                <c:pt idx="8">
                  <c:v>158</c:v>
                </c:pt>
                <c:pt idx="9">
                  <c:v>122</c:v>
                </c:pt>
                <c:pt idx="10">
                  <c:v>3</c:v>
                </c:pt>
                <c:pt idx="11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32-41E3-BC37-BB5688D99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2742052412993137"/>
          <c:y val="0.21862685235822257"/>
          <c:w val="6.5455497021703141E-2"/>
          <c:h val="0.12477049606830165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Fatland Ølen,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53213131121199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MÅNED'!$B$337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MÅNED'!$H$337:$H$348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3-494A-B063-67CEFC09A157}"/>
            </c:ext>
          </c:extLst>
        </c:ser>
        <c:ser>
          <c:idx val="0"/>
          <c:order val="1"/>
          <c:tx>
            <c:strRef>
              <c:f>'Slakteri per MÅNED'!$B$115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MÅNED'!$H$115:$H$126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83-494A-B063-67CEFC09A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9768694547965573"/>
          <c:y val="0.29055312792576587"/>
          <c:w val="6.5455497021703141E-2"/>
          <c:h val="0.12477049606830165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Nordfjord Kjøtt,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53213131121199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MÅNED'!$B$350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MÅNED'!$H$350:$H$361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BC-480B-99C5-E6E8913A489A}"/>
            </c:ext>
          </c:extLst>
        </c:ser>
        <c:ser>
          <c:idx val="0"/>
          <c:order val="1"/>
          <c:tx>
            <c:strRef>
              <c:f>'Slakteri per MÅNED'!$B$128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MÅNED'!$H$128:$H$139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BC-480B-99C5-E6E8913A4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81022983129106"/>
          <c:y val="0.30403936474765297"/>
          <c:w val="6.5455497021703141E-2"/>
          <c:h val="0.12477049606830165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Midt-Norge</a:t>
            </a:r>
            <a:r>
              <a:rPr lang="nb-NO" sz="2800" b="1" baseline="0"/>
              <a:t> slakteri</a:t>
            </a:r>
            <a:r>
              <a:rPr lang="nb-NO" sz="2800" b="1"/>
              <a:t>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32192585275554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MÅNED'!$B$363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MÅNED'!$I$363:$I$374</c:f>
              <c:numCache>
                <c:formatCode>#,##0</c:formatCode>
                <c:ptCount val="12"/>
                <c:pt idx="0">
                  <c:v>119</c:v>
                </c:pt>
                <c:pt idx="1">
                  <c:v>64</c:v>
                </c:pt>
                <c:pt idx="2">
                  <c:v>73</c:v>
                </c:pt>
                <c:pt idx="3">
                  <c:v>55</c:v>
                </c:pt>
                <c:pt idx="4">
                  <c:v>12</c:v>
                </c:pt>
                <c:pt idx="5">
                  <c:v>5</c:v>
                </c:pt>
                <c:pt idx="6">
                  <c:v>19</c:v>
                </c:pt>
                <c:pt idx="7">
                  <c:v>3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F4-4759-BE4A-62A04DC98C1E}"/>
            </c:ext>
          </c:extLst>
        </c:ser>
        <c:ser>
          <c:idx val="0"/>
          <c:order val="1"/>
          <c:tx>
            <c:strRef>
              <c:f>'Slakteri per MÅNED'!$B$141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MÅNED'!$H$141:$H$152</c:f>
              <c:numCache>
                <c:formatCode>#,##0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7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7</c:v>
                </c:pt>
                <c:pt idx="1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F4-4759-BE4A-62A04DC98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81022983129106"/>
          <c:y val="0.30403936474765297"/>
          <c:w val="6.5455497021703141E-2"/>
          <c:h val="0.12477049606830165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Nortura Målselv,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32192585275554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MÅNED'!$B$389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MÅNED'!$H$376:$H$387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C5-41A1-BB82-2F80A606F107}"/>
            </c:ext>
          </c:extLst>
        </c:ser>
        <c:ser>
          <c:idx val="0"/>
          <c:order val="1"/>
          <c:tx>
            <c:strRef>
              <c:f>'Slakteri per MÅNED'!$B$154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MÅNED'!$H$154:$H$165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C5-41A1-BB82-2F80A606F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81022983129106"/>
          <c:y val="0.30403936474765297"/>
          <c:w val="6.5455497021703141E-2"/>
          <c:h val="0.12477049606830165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Fatland Oslo,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32192585275554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MÅNED'!$B$389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MÅNED'!$H$389:$H$400</c:f>
              <c:numCache>
                <c:formatCode>#,##0</c:formatCode>
                <c:ptCount val="12"/>
                <c:pt idx="0">
                  <c:v>20</c:v>
                </c:pt>
                <c:pt idx="1">
                  <c:v>66</c:v>
                </c:pt>
                <c:pt idx="2">
                  <c:v>16</c:v>
                </c:pt>
                <c:pt idx="3">
                  <c:v>5</c:v>
                </c:pt>
                <c:pt idx="4">
                  <c:v>76</c:v>
                </c:pt>
                <c:pt idx="5">
                  <c:v>17</c:v>
                </c:pt>
                <c:pt idx="6">
                  <c:v>71</c:v>
                </c:pt>
                <c:pt idx="7">
                  <c:v>38</c:v>
                </c:pt>
                <c:pt idx="8">
                  <c:v>47</c:v>
                </c:pt>
                <c:pt idx="9">
                  <c:v>73</c:v>
                </c:pt>
                <c:pt idx="10">
                  <c:v>76</c:v>
                </c:pt>
                <c:pt idx="11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3E-4B77-9D4E-C9FCE690293B}"/>
            </c:ext>
          </c:extLst>
        </c:ser>
        <c:ser>
          <c:idx val="0"/>
          <c:order val="1"/>
          <c:tx>
            <c:strRef>
              <c:f>'Slakteri per MÅNED'!$B$167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MÅNED'!$H$167:$H$178</c:f>
              <c:numCache>
                <c:formatCode>#,##0</c:formatCode>
                <c:ptCount val="12"/>
                <c:pt idx="0">
                  <c:v>47</c:v>
                </c:pt>
                <c:pt idx="1">
                  <c:v>112</c:v>
                </c:pt>
                <c:pt idx="2">
                  <c:v>124</c:v>
                </c:pt>
                <c:pt idx="3">
                  <c:v>18</c:v>
                </c:pt>
                <c:pt idx="4">
                  <c:v>100</c:v>
                </c:pt>
                <c:pt idx="5">
                  <c:v>18</c:v>
                </c:pt>
                <c:pt idx="6">
                  <c:v>93</c:v>
                </c:pt>
                <c:pt idx="7">
                  <c:v>119</c:v>
                </c:pt>
                <c:pt idx="8">
                  <c:v>82</c:v>
                </c:pt>
                <c:pt idx="9">
                  <c:v>152</c:v>
                </c:pt>
                <c:pt idx="10">
                  <c:v>57</c:v>
                </c:pt>
                <c:pt idx="11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3E-4B77-9D4E-C9FCE6902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8312497062089066"/>
          <c:y val="0.29055312792576587"/>
          <c:w val="6.5455497021703141E-2"/>
          <c:h val="0.12477049606830165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Prima Slakt,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32192585275554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MÅNED'!$B$402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MÅNED'!$H$402:$H$413</c:f>
              <c:numCache>
                <c:formatCode>#,##0</c:formatCode>
                <c:ptCount val="12"/>
                <c:pt idx="0">
                  <c:v>24</c:v>
                </c:pt>
                <c:pt idx="1">
                  <c:v>8</c:v>
                </c:pt>
                <c:pt idx="2">
                  <c:v>2</c:v>
                </c:pt>
                <c:pt idx="3">
                  <c:v>8</c:v>
                </c:pt>
                <c:pt idx="4">
                  <c:v>9</c:v>
                </c:pt>
                <c:pt idx="5">
                  <c:v>12</c:v>
                </c:pt>
                <c:pt idx="6">
                  <c:v>2</c:v>
                </c:pt>
                <c:pt idx="7">
                  <c:v>12</c:v>
                </c:pt>
                <c:pt idx="8">
                  <c:v>13</c:v>
                </c:pt>
                <c:pt idx="9">
                  <c:v>12</c:v>
                </c:pt>
                <c:pt idx="10">
                  <c:v>12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23-48E9-96A6-E0A2FC46CB21}"/>
            </c:ext>
          </c:extLst>
        </c:ser>
        <c:ser>
          <c:idx val="0"/>
          <c:order val="1"/>
          <c:tx>
            <c:strRef>
              <c:f>'Slakteri per MÅNED'!$B$180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MÅNED'!$H$180:$H$191</c:f>
              <c:numCache>
                <c:formatCode>#,##0</c:formatCode>
                <c:ptCount val="12"/>
                <c:pt idx="0">
                  <c:v>9</c:v>
                </c:pt>
                <c:pt idx="1">
                  <c:v>10</c:v>
                </c:pt>
                <c:pt idx="2">
                  <c:v>6</c:v>
                </c:pt>
                <c:pt idx="3">
                  <c:v>3</c:v>
                </c:pt>
                <c:pt idx="4">
                  <c:v>5</c:v>
                </c:pt>
                <c:pt idx="5">
                  <c:v>7</c:v>
                </c:pt>
                <c:pt idx="6">
                  <c:v>20</c:v>
                </c:pt>
                <c:pt idx="7">
                  <c:v>5</c:v>
                </c:pt>
                <c:pt idx="8">
                  <c:v>7</c:v>
                </c:pt>
                <c:pt idx="9">
                  <c:v>5</c:v>
                </c:pt>
                <c:pt idx="10">
                  <c:v>6</c:v>
                </c:pt>
                <c:pt idx="1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23-48E9-96A6-E0A2FC46C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81022983129106"/>
          <c:y val="0.30403936474765297"/>
          <c:w val="6.5455497021703141E-2"/>
          <c:h val="0.12477049606830165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Horns Slakteri,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32192585275554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MÅNED'!$B$415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MÅNED'!$H$415:$H$426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2D-4225-9F80-3401AA131409}"/>
            </c:ext>
          </c:extLst>
        </c:ser>
        <c:ser>
          <c:idx val="0"/>
          <c:order val="1"/>
          <c:tx>
            <c:strRef>
              <c:f>'Slakteri per MÅNED'!$B$193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MÅNED'!$H$193:$H$204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2D-4225-9F80-3401AA131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81022983129106"/>
          <c:y val="0.30403936474765297"/>
          <c:w val="6.5455497021703141E-2"/>
          <c:h val="0.12477049606830165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Jens Eide,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32192585275554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MÅNED'!$B$428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MÅNED'!$H$428:$H$439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F-47C8-91A0-E2D7DD34207B}"/>
            </c:ext>
          </c:extLst>
        </c:ser>
        <c:ser>
          <c:idx val="0"/>
          <c:order val="1"/>
          <c:tx>
            <c:strRef>
              <c:f>'Slakteri per MÅNED'!$B$206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MÅNED'!$H$206:$H$217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8F-47C8-91A0-E2D7DD342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81022983129106"/>
          <c:y val="0.30403936474765297"/>
          <c:w val="6.5455497021703141E-2"/>
          <c:h val="0.12477049606830165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VAK,</a:t>
            </a:r>
            <a:r>
              <a:rPr lang="nb-NO" sz="2800" baseline="0"/>
              <a:t> antall slakt </a:t>
            </a:r>
            <a:r>
              <a:rPr lang="nb-NO" sz="2800"/>
              <a:t>i ulike måneder, per uke 52</a:t>
            </a:r>
          </a:p>
        </c:rich>
      </c:tx>
      <c:layout>
        <c:manualLayout>
          <c:xMode val="edge"/>
          <c:yMode val="edge"/>
          <c:x val="0.14464599929352853"/>
          <c:y val="2.72382561844598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74073509469081E-2"/>
          <c:y val="0.19471731878684762"/>
          <c:w val="0.8667405462183434"/>
          <c:h val="0.65178743072759904"/>
        </c:manualLayout>
      </c:layout>
      <c:lineChart>
        <c:grouping val="standard"/>
        <c:varyColors val="0"/>
        <c:ser>
          <c:idx val="2"/>
          <c:order val="0"/>
          <c:tx>
            <c:strRef>
              <c:f>'Ark1'!$C$25</c:f>
              <c:strCache>
                <c:ptCount val="1"/>
                <c:pt idx="0">
                  <c:v>2021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Måned!$G$23:$G$34</c:f>
              <c:numCache>
                <c:formatCode>#,##0</c:formatCode>
                <c:ptCount val="12"/>
                <c:pt idx="0">
                  <c:v>2698</c:v>
                </c:pt>
                <c:pt idx="1">
                  <c:v>1864</c:v>
                </c:pt>
                <c:pt idx="2">
                  <c:v>2259</c:v>
                </c:pt>
                <c:pt idx="3">
                  <c:v>2041</c:v>
                </c:pt>
                <c:pt idx="4">
                  <c:v>2029</c:v>
                </c:pt>
                <c:pt idx="5">
                  <c:v>2488</c:v>
                </c:pt>
                <c:pt idx="6">
                  <c:v>2152</c:v>
                </c:pt>
                <c:pt idx="7">
                  <c:v>1971</c:v>
                </c:pt>
                <c:pt idx="8">
                  <c:v>1995</c:v>
                </c:pt>
                <c:pt idx="9">
                  <c:v>2129</c:v>
                </c:pt>
                <c:pt idx="10">
                  <c:v>2840</c:v>
                </c:pt>
                <c:pt idx="11">
                  <c:v>1826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93-4415-9BA2-C7AF90AD5947}"/>
            </c:ext>
          </c:extLst>
        </c:ser>
        <c:ser>
          <c:idx val="3"/>
          <c:order val="1"/>
          <c:tx>
            <c:strRef>
              <c:f>Måned!$D$10</c:f>
              <c:strCache>
                <c:ptCount val="1"/>
                <c:pt idx="0">
                  <c:v>2022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12"/>
            <c:spPr>
              <a:solidFill>
                <a:schemeClr val="bg1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Måned!$G$10:$G$21</c:f>
              <c:numCache>
                <c:formatCode>#,##0</c:formatCode>
                <c:ptCount val="12"/>
                <c:pt idx="0">
                  <c:v>3003</c:v>
                </c:pt>
                <c:pt idx="1">
                  <c:v>2396</c:v>
                </c:pt>
                <c:pt idx="2">
                  <c:v>2028</c:v>
                </c:pt>
                <c:pt idx="3">
                  <c:v>2280</c:v>
                </c:pt>
                <c:pt idx="4">
                  <c:v>2478</c:v>
                </c:pt>
                <c:pt idx="5">
                  <c:v>1649</c:v>
                </c:pt>
                <c:pt idx="6">
                  <c:v>2222</c:v>
                </c:pt>
                <c:pt idx="7">
                  <c:v>2826</c:v>
                </c:pt>
                <c:pt idx="8">
                  <c:v>2661</c:v>
                </c:pt>
                <c:pt idx="9">
                  <c:v>2257</c:v>
                </c:pt>
                <c:pt idx="10">
                  <c:v>2651</c:v>
                </c:pt>
                <c:pt idx="11">
                  <c:v>2354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93-4415-9BA2-C7AF90AD5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6641456"/>
        <c:axId val="776641848"/>
      </c:lineChart>
      <c:catAx>
        <c:axId val="7766414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641848"/>
        <c:crosses val="autoZero"/>
        <c:auto val="1"/>
        <c:lblAlgn val="ctr"/>
        <c:lblOffset val="100"/>
        <c:noMultiLvlLbl val="0"/>
      </c:catAx>
      <c:valAx>
        <c:axId val="7766418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405283165112201E-2"/>
              <c:y val="0.40344091424471717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6414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010918395145472"/>
          <c:y val="0.542428846697949"/>
          <c:w val="7.574299234847183E-2"/>
          <c:h val="0.150920163020422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Nortura Bjerka,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32192585275554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MÅNED'!$B$441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MÅNED'!$H$441:$H$452</c:f>
              <c:numCache>
                <c:formatCode>#,##0</c:formatCode>
                <c:ptCount val="12"/>
                <c:pt idx="0">
                  <c:v>280</c:v>
                </c:pt>
                <c:pt idx="1">
                  <c:v>83</c:v>
                </c:pt>
                <c:pt idx="2">
                  <c:v>197</c:v>
                </c:pt>
                <c:pt idx="3">
                  <c:v>275</c:v>
                </c:pt>
                <c:pt idx="4">
                  <c:v>155</c:v>
                </c:pt>
                <c:pt idx="5">
                  <c:v>220</c:v>
                </c:pt>
                <c:pt idx="6">
                  <c:v>337</c:v>
                </c:pt>
                <c:pt idx="7">
                  <c:v>97</c:v>
                </c:pt>
                <c:pt idx="8">
                  <c:v>268</c:v>
                </c:pt>
                <c:pt idx="9">
                  <c:v>205</c:v>
                </c:pt>
                <c:pt idx="10">
                  <c:v>287</c:v>
                </c:pt>
                <c:pt idx="11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89-4039-B59A-F1BEFEAFA696}"/>
            </c:ext>
          </c:extLst>
        </c:ser>
        <c:ser>
          <c:idx val="0"/>
          <c:order val="1"/>
          <c:tx>
            <c:strRef>
              <c:f>'Slakteri per MÅNED'!$B$219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MÅNED'!$H$219:$H$230</c:f>
              <c:numCache>
                <c:formatCode>#,##0</c:formatCode>
                <c:ptCount val="12"/>
                <c:pt idx="0">
                  <c:v>266</c:v>
                </c:pt>
                <c:pt idx="1">
                  <c:v>244</c:v>
                </c:pt>
                <c:pt idx="2">
                  <c:v>126</c:v>
                </c:pt>
                <c:pt idx="3">
                  <c:v>258</c:v>
                </c:pt>
                <c:pt idx="4">
                  <c:v>246</c:v>
                </c:pt>
                <c:pt idx="5">
                  <c:v>148</c:v>
                </c:pt>
                <c:pt idx="6">
                  <c:v>287</c:v>
                </c:pt>
                <c:pt idx="7">
                  <c:v>222</c:v>
                </c:pt>
                <c:pt idx="8">
                  <c:v>103</c:v>
                </c:pt>
                <c:pt idx="9">
                  <c:v>276</c:v>
                </c:pt>
                <c:pt idx="10">
                  <c:v>215</c:v>
                </c:pt>
                <c:pt idx="11">
                  <c:v>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89-4039-B59A-F1BEFEAFA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813625550920362"/>
          <c:y val="0.16243444957107939"/>
          <c:w val="6.5455497021703141E-2"/>
          <c:h val="0.12477049606830165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VAK GRIS, ANTALLS% slakt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52189147623798E-2"/>
          <c:y val="0.17325331872885968"/>
          <c:w val="0.88669279812419932"/>
          <c:h val="0.7290419054761011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Klasse!$B$28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Klasse!$D$15:$D$18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Klasse!$J$31:$J$34</c:f>
              <c:numCache>
                <c:formatCode>0.0</c:formatCode>
                <c:ptCount val="4"/>
                <c:pt idx="0">
                  <c:v>9.100488552543344E-2</c:v>
                </c:pt>
                <c:pt idx="1">
                  <c:v>1.1112175495737138</c:v>
                </c:pt>
                <c:pt idx="2">
                  <c:v>17.856116486253477</c:v>
                </c:pt>
                <c:pt idx="3">
                  <c:v>80.898553501293222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34-41F3-BFE5-21427D587540}"/>
            </c:ext>
          </c:extLst>
        </c:ser>
        <c:ser>
          <c:idx val="13"/>
          <c:order val="1"/>
          <c:tx>
            <c:strRef>
              <c:f>Klasse!$B$20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Klasse!$D$15:$D$18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Klasse!$J$23:$J$26</c:f>
              <c:numCache>
                <c:formatCode>0.0</c:formatCode>
                <c:ptCount val="4"/>
                <c:pt idx="0">
                  <c:v>5.7051574623459583E-2</c:v>
                </c:pt>
                <c:pt idx="1">
                  <c:v>1.0003042750646585</c:v>
                </c:pt>
                <c:pt idx="2">
                  <c:v>21.01019321466606</c:v>
                </c:pt>
                <c:pt idx="3">
                  <c:v>77.902023429179991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34-41F3-BFE5-21427D587540}"/>
            </c:ext>
          </c:extLst>
        </c:ser>
        <c:ser>
          <c:idx val="1"/>
          <c:order val="2"/>
          <c:tx>
            <c:strRef>
              <c:f>Klasse!$B$12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Klasse!$D$15:$D$18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Klasse!$J$15:$J$18</c:f>
              <c:numCache>
                <c:formatCode>0.0</c:formatCode>
                <c:ptCount val="4"/>
                <c:pt idx="0">
                  <c:v>8.3318868252039546E-2</c:v>
                </c:pt>
                <c:pt idx="1">
                  <c:v>1.3712897066481515</c:v>
                </c:pt>
                <c:pt idx="2">
                  <c:v>23.013365735115435</c:v>
                </c:pt>
                <c:pt idx="3">
                  <c:v>75.493837875368882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34-41F3-BFE5-21427D587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7685048"/>
        <c:axId val="567685440"/>
      </c:barChart>
      <c:catAx>
        <c:axId val="56768504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67685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7685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6768504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269479673819397"/>
          <c:y val="0.33281128076895794"/>
          <c:w val="9.645066682077888E-2"/>
          <c:h val="0.171396154401270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VAK</a:t>
            </a:r>
            <a:r>
              <a:rPr lang="en-US" sz="2800" baseline="0"/>
              <a:t> GRIS</a:t>
            </a:r>
            <a:r>
              <a:rPr lang="en-US" sz="2800"/>
              <a:t>: ANTALL slakt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309835169282252E-2"/>
          <c:y val="0.17787649116675952"/>
          <c:w val="0.87542933785259225"/>
          <c:h val="0.6875144247745731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Klasse!$B$28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Klasse!$D$15:$D$18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Klasse!$I$31:$I$34</c:f>
              <c:numCache>
                <c:formatCode>0</c:formatCode>
                <c:ptCount val="4"/>
                <c:pt idx="0">
                  <c:v>19</c:v>
                </c:pt>
                <c:pt idx="1">
                  <c:v>232</c:v>
                </c:pt>
                <c:pt idx="2">
                  <c:v>3728</c:v>
                </c:pt>
                <c:pt idx="3">
                  <c:v>16890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56-41D0-8F2D-61CFC969FD90}"/>
            </c:ext>
          </c:extLst>
        </c:ser>
        <c:ser>
          <c:idx val="13"/>
          <c:order val="1"/>
          <c:tx>
            <c:strRef>
              <c:f>Klasse!$B$20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Klasse!$D$15:$D$18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Klasse!$I$23:$I$26</c:f>
              <c:numCache>
                <c:formatCode>0</c:formatCode>
                <c:ptCount val="4"/>
                <c:pt idx="0">
                  <c:v>15</c:v>
                </c:pt>
                <c:pt idx="1">
                  <c:v>263</c:v>
                </c:pt>
                <c:pt idx="2">
                  <c:v>5523</c:v>
                </c:pt>
                <c:pt idx="3">
                  <c:v>20480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56-41D0-8F2D-61CFC969FD90}"/>
            </c:ext>
          </c:extLst>
        </c:ser>
        <c:ser>
          <c:idx val="1"/>
          <c:order val="2"/>
          <c:tx>
            <c:strRef>
              <c:f>Klasse!$B$12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Klasse!$D$15:$D$18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Klasse!$I$15:$I$18</c:f>
              <c:numCache>
                <c:formatCode>0</c:formatCode>
                <c:ptCount val="4"/>
                <c:pt idx="0">
                  <c:v>24</c:v>
                </c:pt>
                <c:pt idx="1">
                  <c:v>395</c:v>
                </c:pt>
                <c:pt idx="2">
                  <c:v>6629</c:v>
                </c:pt>
                <c:pt idx="3">
                  <c:v>21746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56-41D0-8F2D-61CFC969F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7683872"/>
        <c:axId val="567684264"/>
      </c:barChart>
      <c:catAx>
        <c:axId val="567683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67684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7684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67683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871561249351844"/>
          <c:y val="0.3101780092449074"/>
          <c:w val="8.2720493668072645E-2"/>
          <c:h val="0.239157981289683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VAK GRIS, middel slaktevekt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Klasse!$B$28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Klasse!$D$15:$D$18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Klasse!$N$31:$N$34</c:f>
              <c:numCache>
                <c:formatCode>0.00</c:formatCode>
                <c:ptCount val="4"/>
                <c:pt idx="0">
                  <c:v>97.127368421052623</c:v>
                </c:pt>
                <c:pt idx="1">
                  <c:v>89.071077586206812</c:v>
                </c:pt>
                <c:pt idx="2">
                  <c:v>86.523103540772482</c:v>
                </c:pt>
                <c:pt idx="3">
                  <c:v>81.66762640615751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4D-4945-A719-F8CF4106601E}"/>
            </c:ext>
          </c:extLst>
        </c:ser>
        <c:ser>
          <c:idx val="13"/>
          <c:order val="1"/>
          <c:tx>
            <c:strRef>
              <c:f>Klasse!$B$20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Klasse!$D$15:$D$18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Klasse!$N$23:$N$26</c:f>
              <c:numCache>
                <c:formatCode>0.00</c:formatCode>
                <c:ptCount val="4"/>
                <c:pt idx="0">
                  <c:v>90.036000000000016</c:v>
                </c:pt>
                <c:pt idx="1">
                  <c:v>89.87779467680609</c:v>
                </c:pt>
                <c:pt idx="2">
                  <c:v>88.467233387651802</c:v>
                </c:pt>
                <c:pt idx="3">
                  <c:v>83.855114746093918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4D-4945-A719-F8CF4106601E}"/>
            </c:ext>
          </c:extLst>
        </c:ser>
        <c:ser>
          <c:idx val="1"/>
          <c:order val="2"/>
          <c:tx>
            <c:strRef>
              <c:f>Klasse!$B$12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Klasse!$D$15:$D$18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Klasse!$N$15:$N$18</c:f>
              <c:numCache>
                <c:formatCode>0.00</c:formatCode>
                <c:ptCount val="4"/>
                <c:pt idx="0">
                  <c:v>97.691666666666634</c:v>
                </c:pt>
                <c:pt idx="1">
                  <c:v>94.765974683544314</c:v>
                </c:pt>
                <c:pt idx="2">
                  <c:v>89.96470508372289</c:v>
                </c:pt>
                <c:pt idx="3">
                  <c:v>84.342614733744355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4D-4945-A719-F8CF41066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7686224"/>
        <c:axId val="567686616"/>
      </c:barChart>
      <c:catAx>
        <c:axId val="5676862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67686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7686616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Slaktevekt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676862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668913664113228"/>
          <c:y val="0.16645008534772315"/>
          <c:w val="7.3643622726395547E-2"/>
          <c:h val="0.260059651634454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VAK GRIS, middel kjøtt%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Klasse!$B$28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Klasse!$D$20:$D$37</c:f>
              <c:strCache>
                <c:ptCount val="18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  <c:pt idx="9">
                  <c:v>P</c:v>
                </c:pt>
                <c:pt idx="10">
                  <c:v>O</c:v>
                </c:pt>
                <c:pt idx="11">
                  <c:v>R</c:v>
                </c:pt>
                <c:pt idx="12">
                  <c:v>U</c:v>
                </c:pt>
                <c:pt idx="13">
                  <c:v>E</c:v>
                </c:pt>
                <c:pt idx="14">
                  <c:v>S</c:v>
                </c:pt>
                <c:pt idx="15">
                  <c:v>P-</c:v>
                </c:pt>
                <c:pt idx="16">
                  <c:v>P</c:v>
                </c:pt>
                <c:pt idx="17">
                  <c:v>O</c:v>
                </c:pt>
              </c:strCache>
            </c:strRef>
          </c:cat>
          <c:val>
            <c:numRef>
              <c:f>Klasse!$M$31:$M$34</c:f>
              <c:numCache>
                <c:formatCode>0.00</c:formatCode>
                <c:ptCount val="4"/>
                <c:pt idx="0">
                  <c:v>48.315789473684227</c:v>
                </c:pt>
                <c:pt idx="1">
                  <c:v>52.961206896551715</c:v>
                </c:pt>
                <c:pt idx="2">
                  <c:v>57.880364806866957</c:v>
                </c:pt>
                <c:pt idx="3">
                  <c:v>62.382356423919489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F9-4B37-A069-3A615304AE0E}"/>
            </c:ext>
          </c:extLst>
        </c:ser>
        <c:ser>
          <c:idx val="13"/>
          <c:order val="1"/>
          <c:tx>
            <c:strRef>
              <c:f>Klasse!$B$20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Klasse!$D$20:$D$37</c:f>
              <c:strCache>
                <c:ptCount val="18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  <c:pt idx="9">
                  <c:v>P</c:v>
                </c:pt>
                <c:pt idx="10">
                  <c:v>O</c:v>
                </c:pt>
                <c:pt idx="11">
                  <c:v>R</c:v>
                </c:pt>
                <c:pt idx="12">
                  <c:v>U</c:v>
                </c:pt>
                <c:pt idx="13">
                  <c:v>E</c:v>
                </c:pt>
                <c:pt idx="14">
                  <c:v>S</c:v>
                </c:pt>
                <c:pt idx="15">
                  <c:v>P-</c:v>
                </c:pt>
                <c:pt idx="16">
                  <c:v>P</c:v>
                </c:pt>
                <c:pt idx="17">
                  <c:v>O</c:v>
                </c:pt>
              </c:strCache>
            </c:strRef>
          </c:cat>
          <c:val>
            <c:numRef>
              <c:f>Klasse!$M$23:$M$26</c:f>
              <c:numCache>
                <c:formatCode>0.00</c:formatCode>
                <c:ptCount val="4"/>
                <c:pt idx="0">
                  <c:v>48.266666666666659</c:v>
                </c:pt>
                <c:pt idx="1">
                  <c:v>53.064638783269963</c:v>
                </c:pt>
                <c:pt idx="2">
                  <c:v>57.959985515118611</c:v>
                </c:pt>
                <c:pt idx="3">
                  <c:v>62.059033203125011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F9-4B37-A069-3A615304AE0E}"/>
            </c:ext>
          </c:extLst>
        </c:ser>
        <c:ser>
          <c:idx val="1"/>
          <c:order val="2"/>
          <c:tx>
            <c:strRef>
              <c:f>Klasse!$B$12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Klasse!$D$20:$D$37</c:f>
              <c:strCache>
                <c:ptCount val="18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  <c:pt idx="9">
                  <c:v>P</c:v>
                </c:pt>
                <c:pt idx="10">
                  <c:v>O</c:v>
                </c:pt>
                <c:pt idx="11">
                  <c:v>R</c:v>
                </c:pt>
                <c:pt idx="12">
                  <c:v>U</c:v>
                </c:pt>
                <c:pt idx="13">
                  <c:v>E</c:v>
                </c:pt>
                <c:pt idx="14">
                  <c:v>S</c:v>
                </c:pt>
                <c:pt idx="15">
                  <c:v>P-</c:v>
                </c:pt>
                <c:pt idx="16">
                  <c:v>P</c:v>
                </c:pt>
                <c:pt idx="17">
                  <c:v>O</c:v>
                </c:pt>
              </c:strCache>
            </c:strRef>
          </c:cat>
          <c:val>
            <c:numRef>
              <c:f>Klasse!$M$15:$M$18</c:f>
              <c:numCache>
                <c:formatCode>0.00</c:formatCode>
                <c:ptCount val="4"/>
                <c:pt idx="0">
                  <c:v>48.25</c:v>
                </c:pt>
                <c:pt idx="1">
                  <c:v>52.994936708860784</c:v>
                </c:pt>
                <c:pt idx="2">
                  <c:v>57.922914466737048</c:v>
                </c:pt>
                <c:pt idx="3">
                  <c:v>61.919939299181458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F9-4B37-A069-3A615304A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7687400"/>
        <c:axId val="663545744"/>
      </c:barChart>
      <c:catAx>
        <c:axId val="5676874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4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3545744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6768740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667901422091996"/>
          <c:y val="0.20942449970006324"/>
          <c:w val="7.3393307168277883E-2"/>
          <c:h val="0.250649322575240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VAK GRIS: Antall</a:t>
            </a:r>
            <a:r>
              <a:rPr lang="en-US" sz="2400" baseline="0"/>
              <a:t> produsenter per KLASSE</a:t>
            </a:r>
            <a:endParaRPr lang="en-US" sz="2400"/>
          </a:p>
        </c:rich>
      </c:tx>
      <c:layout>
        <c:manualLayout>
          <c:xMode val="edge"/>
          <c:yMode val="edge"/>
          <c:x val="8.75874211375752E-2"/>
          <c:y val="5.40781834088920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8883504946498"/>
          <c:y val="0.1760687114279634"/>
          <c:w val="0.86556531395114067"/>
          <c:h val="0.7158905706887990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Klasse!$B$28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Klasse!$D$15:$D$18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Klasse!$E$31:$E$34</c:f>
              <c:numCache>
                <c:formatCode>General</c:formatCode>
                <c:ptCount val="4"/>
                <c:pt idx="0">
                  <c:v>7</c:v>
                </c:pt>
                <c:pt idx="1">
                  <c:v>53</c:v>
                </c:pt>
                <c:pt idx="2">
                  <c:v>140</c:v>
                </c:pt>
                <c:pt idx="3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E9-4B9C-9DF2-5188D850A910}"/>
            </c:ext>
          </c:extLst>
        </c:ser>
        <c:ser>
          <c:idx val="13"/>
          <c:order val="1"/>
          <c:tx>
            <c:strRef>
              <c:f>Klasse!$B$20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Klasse!$D$15:$D$18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Klasse!$E$23:$E$26</c:f>
              <c:numCache>
                <c:formatCode>General</c:formatCode>
                <c:ptCount val="4"/>
                <c:pt idx="0">
                  <c:v>8</c:v>
                </c:pt>
                <c:pt idx="1">
                  <c:v>61</c:v>
                </c:pt>
                <c:pt idx="2">
                  <c:v>152</c:v>
                </c:pt>
                <c:pt idx="3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E9-4B9C-9DF2-5188D850A910}"/>
            </c:ext>
          </c:extLst>
        </c:ser>
        <c:ser>
          <c:idx val="1"/>
          <c:order val="2"/>
          <c:tx>
            <c:strRef>
              <c:f>Klasse!$B$12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Klasse!$D$15:$D$18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Klasse!$E$15:$E$18</c:f>
              <c:numCache>
                <c:formatCode>General</c:formatCode>
                <c:ptCount val="4"/>
                <c:pt idx="0">
                  <c:v>8</c:v>
                </c:pt>
                <c:pt idx="1">
                  <c:v>60</c:v>
                </c:pt>
                <c:pt idx="2">
                  <c:v>168</c:v>
                </c:pt>
                <c:pt idx="3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E9-4B9C-9DF2-5188D850A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546528"/>
        <c:axId val="663546920"/>
      </c:barChart>
      <c:catAx>
        <c:axId val="6635465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46920"/>
        <c:crossesAt val="-50"/>
        <c:auto val="1"/>
        <c:lblAlgn val="ctr"/>
        <c:lblOffset val="100"/>
        <c:tickLblSkip val="1"/>
        <c:tickMarkSkip val="1"/>
        <c:noMultiLvlLbl val="0"/>
      </c:catAx>
      <c:valAx>
        <c:axId val="663546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4652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41459721380976"/>
          <c:y val="0.27016342129531107"/>
          <c:w val="6.7380134992631624E-2"/>
          <c:h val="0.259559876323618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VAK GRIS: Antall slakt per produsent innen de ulike KLASSENE</a:t>
            </a:r>
          </a:p>
        </c:rich>
      </c:tx>
      <c:layout>
        <c:manualLayout>
          <c:xMode val="edge"/>
          <c:yMode val="edge"/>
          <c:x val="8.75874211375752E-2"/>
          <c:y val="5.40781834088920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8883504946498"/>
          <c:y val="0.1760687114279634"/>
          <c:w val="0.86556531395114067"/>
          <c:h val="0.7158905706887990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Klasse!$B$28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Klasse!$D$15:$D$18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Klasse!$R$31:$R$34</c:f>
              <c:numCache>
                <c:formatCode>0</c:formatCode>
                <c:ptCount val="4"/>
                <c:pt idx="0">
                  <c:v>2.7142857142857144</c:v>
                </c:pt>
                <c:pt idx="1">
                  <c:v>4.3773584905660377</c:v>
                </c:pt>
                <c:pt idx="2">
                  <c:v>26.62857142857143</c:v>
                </c:pt>
                <c:pt idx="3">
                  <c:v>102.36363636363636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88-4F15-A658-C87057C86714}"/>
            </c:ext>
          </c:extLst>
        </c:ser>
        <c:ser>
          <c:idx val="13"/>
          <c:order val="1"/>
          <c:tx>
            <c:strRef>
              <c:f>Klasse!$B$20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Klasse!$D$15:$D$18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Klasse!$R$23:$R$26</c:f>
              <c:numCache>
                <c:formatCode>0</c:formatCode>
                <c:ptCount val="4"/>
                <c:pt idx="0">
                  <c:v>1.875</c:v>
                </c:pt>
                <c:pt idx="1">
                  <c:v>4.3114754098360653</c:v>
                </c:pt>
                <c:pt idx="2">
                  <c:v>36.342105263157897</c:v>
                </c:pt>
                <c:pt idx="3">
                  <c:v>112.53846153846153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88-4F15-A658-C87057C86714}"/>
            </c:ext>
          </c:extLst>
        </c:ser>
        <c:ser>
          <c:idx val="1"/>
          <c:order val="2"/>
          <c:tx>
            <c:strRef>
              <c:f>Klasse!$B$12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Klasse!$D$15:$D$18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Klasse!$R$15:$R$18</c:f>
              <c:numCache>
                <c:formatCode>0</c:formatCode>
                <c:ptCount val="4"/>
                <c:pt idx="0">
                  <c:v>3</c:v>
                </c:pt>
                <c:pt idx="1">
                  <c:v>6.583333333333333</c:v>
                </c:pt>
                <c:pt idx="2">
                  <c:v>39.458333333333336</c:v>
                </c:pt>
                <c:pt idx="3">
                  <c:v>114.45263157894736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88-4F15-A658-C87057C86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547704"/>
        <c:axId val="663548096"/>
      </c:barChart>
      <c:catAx>
        <c:axId val="6635477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48096"/>
        <c:crossesAt val="-50"/>
        <c:auto val="1"/>
        <c:lblAlgn val="ctr"/>
        <c:lblOffset val="100"/>
        <c:tickLblSkip val="1"/>
        <c:tickMarkSkip val="1"/>
        <c:noMultiLvlLbl val="0"/>
      </c:catAx>
      <c:valAx>
        <c:axId val="663548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 per klasse</a:t>
                </a:r>
              </a:p>
            </c:rich>
          </c:tx>
          <c:layout>
            <c:manualLayout>
              <c:xMode val="edge"/>
              <c:yMode val="edge"/>
              <c:x val="1.161467797294569E-2"/>
              <c:y val="0.3001458643683053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4770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41459721380976"/>
          <c:y val="0.27016342129531107"/>
          <c:w val="7.1959032331842879E-2"/>
          <c:h val="0.24831389523890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VAK GRIS: antalls% slakt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8657178391046"/>
          <c:y val="0.17769677026463959"/>
          <c:w val="0.86945269792012414"/>
          <c:h val="0.65302022457504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'Kjøtt%'!$B$67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'Kjøtt%'!$I$54:$I$74</c:f>
              <c:numCache>
                <c:formatCode>0.0</c:formatCode>
                <c:ptCount val="21"/>
                <c:pt idx="0">
                  <c:v>6.2266500622665005E-2</c:v>
                </c:pt>
                <c:pt idx="1">
                  <c:v>2.8738384902768473E-2</c:v>
                </c:pt>
                <c:pt idx="2">
                  <c:v>7.6635693074049244E-2</c:v>
                </c:pt>
                <c:pt idx="3">
                  <c:v>8.6215154708305375E-2</c:v>
                </c:pt>
                <c:pt idx="4">
                  <c:v>0.16285084778235459</c:v>
                </c:pt>
                <c:pt idx="5">
                  <c:v>0.26343519494204437</c:v>
                </c:pt>
                <c:pt idx="6">
                  <c:v>0.52208065906696011</c:v>
                </c:pt>
                <c:pt idx="7">
                  <c:v>0.97710508669412788</c:v>
                </c:pt>
                <c:pt idx="8">
                  <c:v>1.8153079796915408</c:v>
                </c:pt>
                <c:pt idx="9">
                  <c:v>3.0271098764249449</c:v>
                </c:pt>
                <c:pt idx="10">
                  <c:v>4.5837723919915696</c:v>
                </c:pt>
                <c:pt idx="11">
                  <c:v>7.4528211514512881</c:v>
                </c:pt>
                <c:pt idx="12">
                  <c:v>11.428297729667589</c:v>
                </c:pt>
                <c:pt idx="13">
                  <c:v>15.23613372928442</c:v>
                </c:pt>
                <c:pt idx="14">
                  <c:v>17.022703324073184</c:v>
                </c:pt>
                <c:pt idx="15">
                  <c:v>17.175974710221286</c:v>
                </c:pt>
                <c:pt idx="16">
                  <c:v>11.53846153846154</c:v>
                </c:pt>
                <c:pt idx="17">
                  <c:v>5.8626305201647639</c:v>
                </c:pt>
                <c:pt idx="18">
                  <c:v>1.8823642111313343</c:v>
                </c:pt>
                <c:pt idx="19">
                  <c:v>0.53166012070121649</c:v>
                </c:pt>
                <c:pt idx="20">
                  <c:v>0.21553788677076344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AB-410D-B7BE-A57CCF03D187}"/>
            </c:ext>
          </c:extLst>
        </c:ser>
        <c:ser>
          <c:idx val="13"/>
          <c:order val="1"/>
          <c:tx>
            <c:strRef>
              <c:f>'Kjøtt%'!$B$33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'Kjøtt%'!$I$33:$I$53</c:f>
              <c:numCache>
                <c:formatCode>0.0</c:formatCode>
                <c:ptCount val="21"/>
                <c:pt idx="0">
                  <c:v>4.1837821390537051E-2</c:v>
                </c:pt>
                <c:pt idx="1">
                  <c:v>1.5213753232922556E-2</c:v>
                </c:pt>
                <c:pt idx="2">
                  <c:v>4.1837821390537051E-2</c:v>
                </c:pt>
                <c:pt idx="3">
                  <c:v>8.3675642781074103E-2</c:v>
                </c:pt>
                <c:pt idx="4">
                  <c:v>0.12171002586338044</c:v>
                </c:pt>
                <c:pt idx="5">
                  <c:v>0.27384755819260603</c:v>
                </c:pt>
                <c:pt idx="6">
                  <c:v>0.47923322683706066</c:v>
                </c:pt>
                <c:pt idx="7">
                  <c:v>0.95466301536589093</c:v>
                </c:pt>
                <c:pt idx="8">
                  <c:v>1.72676099193671</c:v>
                </c:pt>
                <c:pt idx="9">
                  <c:v>3.5410010649627255</c:v>
                </c:pt>
                <c:pt idx="10">
                  <c:v>5.7736193518941104</c:v>
                </c:pt>
                <c:pt idx="11">
                  <c:v>9.006541913890155</c:v>
                </c:pt>
                <c:pt idx="12">
                  <c:v>13.760839799178456</c:v>
                </c:pt>
                <c:pt idx="13">
                  <c:v>17.229575536284806</c:v>
                </c:pt>
                <c:pt idx="14">
                  <c:v>17.819108474060549</c:v>
                </c:pt>
                <c:pt idx="15">
                  <c:v>15.034991632435721</c:v>
                </c:pt>
                <c:pt idx="16">
                  <c:v>9.3222272934733024</c:v>
                </c:pt>
                <c:pt idx="17">
                  <c:v>3.6246767077438009</c:v>
                </c:pt>
                <c:pt idx="18">
                  <c:v>0.85197018104366373</c:v>
                </c:pt>
                <c:pt idx="19">
                  <c:v>0.17495816217860949</c:v>
                </c:pt>
                <c:pt idx="20">
                  <c:v>8.3675642781074103E-2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AB-410D-B7BE-A57CCF03D187}"/>
            </c:ext>
          </c:extLst>
        </c:ser>
        <c:ser>
          <c:idx val="1"/>
          <c:order val="2"/>
          <c:tx>
            <c:strRef>
              <c:f>'Kjøtt%'!$B$11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'Kjøtt%'!$I$11:$I$31</c:f>
              <c:numCache>
                <c:formatCode>0.0</c:formatCode>
                <c:ptCount val="21"/>
                <c:pt idx="0">
                  <c:v>6.596077069953131E-2</c:v>
                </c:pt>
                <c:pt idx="1">
                  <c:v>2.0829717063009887E-2</c:v>
                </c:pt>
                <c:pt idx="2">
                  <c:v>7.6375629231036288E-2</c:v>
                </c:pt>
                <c:pt idx="3">
                  <c:v>9.7205346294046174E-2</c:v>
                </c:pt>
                <c:pt idx="4">
                  <c:v>0.19441069258809235</c:v>
                </c:pt>
                <c:pt idx="5">
                  <c:v>0.39229300468668632</c:v>
                </c:pt>
                <c:pt idx="6">
                  <c:v>0.6110050338482903</c:v>
                </c:pt>
                <c:pt idx="7">
                  <c:v>1.2914424579066135</c:v>
                </c:pt>
                <c:pt idx="8">
                  <c:v>2.044783891685471</c:v>
                </c:pt>
                <c:pt idx="9">
                  <c:v>3.6486721055372326</c:v>
                </c:pt>
                <c:pt idx="10">
                  <c:v>6.2558583579239722</c:v>
                </c:pt>
                <c:pt idx="11">
                  <c:v>9.8003818781461565</c:v>
                </c:pt>
                <c:pt idx="12">
                  <c:v>14.375976392987328</c:v>
                </c:pt>
                <c:pt idx="13">
                  <c:v>18.021176879014064</c:v>
                </c:pt>
                <c:pt idx="14">
                  <c:v>17.569866342648851</c:v>
                </c:pt>
                <c:pt idx="15">
                  <c:v>14.372504773476829</c:v>
                </c:pt>
                <c:pt idx="16">
                  <c:v>7.5716021524040977</c:v>
                </c:pt>
                <c:pt idx="17">
                  <c:v>2.8710293351848639</c:v>
                </c:pt>
                <c:pt idx="18">
                  <c:v>0.63183475091130004</c:v>
                </c:pt>
                <c:pt idx="19">
                  <c:v>5.5545912168026394E-2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AB-410D-B7BE-A57CCF03D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550056"/>
        <c:axId val="663550448"/>
      </c:barChart>
      <c:catAx>
        <c:axId val="6635500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50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35504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2.1655479419480775E-2"/>
              <c:y val="0.413713669730199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50056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097392173547911"/>
          <c:y val="9.9386282161938899E-2"/>
          <c:w val="7.1400221697728583E-2"/>
          <c:h val="0.169231116385528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VAK GRIS: ANTALL slakt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951812862904099E-2"/>
          <c:y val="0.16542077112164372"/>
          <c:w val="0.88578731741122674"/>
          <c:h val="0.665296184561290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'Kjøtt%'!$B$54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'Kjøtt%'!$F$54:$F$74</c:f>
              <c:numCache>
                <c:formatCode>0</c:formatCode>
                <c:ptCount val="21"/>
                <c:pt idx="0">
                  <c:v>13</c:v>
                </c:pt>
                <c:pt idx="1">
                  <c:v>6</c:v>
                </c:pt>
                <c:pt idx="2">
                  <c:v>16</c:v>
                </c:pt>
                <c:pt idx="3">
                  <c:v>18</c:v>
                </c:pt>
                <c:pt idx="4">
                  <c:v>34</c:v>
                </c:pt>
                <c:pt idx="5">
                  <c:v>55</c:v>
                </c:pt>
                <c:pt idx="6">
                  <c:v>109</c:v>
                </c:pt>
                <c:pt idx="7">
                  <c:v>204</c:v>
                </c:pt>
                <c:pt idx="8">
                  <c:v>379</c:v>
                </c:pt>
                <c:pt idx="9">
                  <c:v>632</c:v>
                </c:pt>
                <c:pt idx="10">
                  <c:v>957</c:v>
                </c:pt>
                <c:pt idx="11">
                  <c:v>1556</c:v>
                </c:pt>
                <c:pt idx="12">
                  <c:v>2386</c:v>
                </c:pt>
                <c:pt idx="13">
                  <c:v>3181</c:v>
                </c:pt>
                <c:pt idx="14">
                  <c:v>3554</c:v>
                </c:pt>
                <c:pt idx="15">
                  <c:v>3586</c:v>
                </c:pt>
                <c:pt idx="16">
                  <c:v>2409</c:v>
                </c:pt>
                <c:pt idx="17">
                  <c:v>1224</c:v>
                </c:pt>
                <c:pt idx="18">
                  <c:v>393</c:v>
                </c:pt>
                <c:pt idx="19">
                  <c:v>111</c:v>
                </c:pt>
                <c:pt idx="20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8C-44A3-A056-966EDD1532C7}"/>
            </c:ext>
          </c:extLst>
        </c:ser>
        <c:ser>
          <c:idx val="13"/>
          <c:order val="1"/>
          <c:tx>
            <c:strRef>
              <c:f>'Kjøtt%'!$B$33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'Kjøtt%'!$F$33:$F$53</c:f>
              <c:numCache>
                <c:formatCode>0</c:formatCode>
                <c:ptCount val="21"/>
                <c:pt idx="0">
                  <c:v>11</c:v>
                </c:pt>
                <c:pt idx="1">
                  <c:v>4</c:v>
                </c:pt>
                <c:pt idx="2">
                  <c:v>11</c:v>
                </c:pt>
                <c:pt idx="3">
                  <c:v>22</c:v>
                </c:pt>
                <c:pt idx="4">
                  <c:v>32</c:v>
                </c:pt>
                <c:pt idx="5">
                  <c:v>72</c:v>
                </c:pt>
                <c:pt idx="6">
                  <c:v>126</c:v>
                </c:pt>
                <c:pt idx="7">
                  <c:v>251</c:v>
                </c:pt>
                <c:pt idx="8">
                  <c:v>454</c:v>
                </c:pt>
                <c:pt idx="9">
                  <c:v>931</c:v>
                </c:pt>
                <c:pt idx="10">
                  <c:v>1518</c:v>
                </c:pt>
                <c:pt idx="11">
                  <c:v>2368</c:v>
                </c:pt>
                <c:pt idx="12">
                  <c:v>3618</c:v>
                </c:pt>
                <c:pt idx="13">
                  <c:v>4530</c:v>
                </c:pt>
                <c:pt idx="14">
                  <c:v>4685</c:v>
                </c:pt>
                <c:pt idx="15">
                  <c:v>3953</c:v>
                </c:pt>
                <c:pt idx="16">
                  <c:v>2451</c:v>
                </c:pt>
                <c:pt idx="17">
                  <c:v>953</c:v>
                </c:pt>
                <c:pt idx="18">
                  <c:v>224</c:v>
                </c:pt>
                <c:pt idx="19">
                  <c:v>46</c:v>
                </c:pt>
                <c:pt idx="20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8C-44A3-A056-966EDD1532C7}"/>
            </c:ext>
          </c:extLst>
        </c:ser>
        <c:ser>
          <c:idx val="1"/>
          <c:order val="2"/>
          <c:tx>
            <c:strRef>
              <c:f>'Kjøtt%'!$B$11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'Kjøtt%'!$F$11:$F$31</c:f>
              <c:numCache>
                <c:formatCode>0</c:formatCode>
                <c:ptCount val="21"/>
                <c:pt idx="0">
                  <c:v>19</c:v>
                </c:pt>
                <c:pt idx="1">
                  <c:v>6</c:v>
                </c:pt>
                <c:pt idx="2">
                  <c:v>22</c:v>
                </c:pt>
                <c:pt idx="3">
                  <c:v>28</c:v>
                </c:pt>
                <c:pt idx="4">
                  <c:v>56</c:v>
                </c:pt>
                <c:pt idx="5">
                  <c:v>113</c:v>
                </c:pt>
                <c:pt idx="6">
                  <c:v>176</c:v>
                </c:pt>
                <c:pt idx="7">
                  <c:v>372</c:v>
                </c:pt>
                <c:pt idx="8">
                  <c:v>589</c:v>
                </c:pt>
                <c:pt idx="9">
                  <c:v>1051</c:v>
                </c:pt>
                <c:pt idx="10">
                  <c:v>1802</c:v>
                </c:pt>
                <c:pt idx="11">
                  <c:v>2823</c:v>
                </c:pt>
                <c:pt idx="12">
                  <c:v>4141</c:v>
                </c:pt>
                <c:pt idx="13">
                  <c:v>5191</c:v>
                </c:pt>
                <c:pt idx="14">
                  <c:v>5061</c:v>
                </c:pt>
                <c:pt idx="15">
                  <c:v>4140</c:v>
                </c:pt>
                <c:pt idx="16">
                  <c:v>2181</c:v>
                </c:pt>
                <c:pt idx="17">
                  <c:v>827</c:v>
                </c:pt>
                <c:pt idx="18">
                  <c:v>182</c:v>
                </c:pt>
                <c:pt idx="19">
                  <c:v>16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8C-44A3-A056-966EDD153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548880"/>
        <c:axId val="663549272"/>
      </c:barChart>
      <c:catAx>
        <c:axId val="6635488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49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3549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4888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266256194747127"/>
          <c:y val="0.1215125728525679"/>
          <c:w val="6.8275792133210014E-2"/>
          <c:h val="0.191316810778075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SLAKTEVEKT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82981247194282E-2"/>
          <c:y val="0.1661001152337637"/>
          <c:w val="0.89295622925411477"/>
          <c:h val="0.6646167646765673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'Kjøtt%'!$B$54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'Kjøtt%'!$M$54:$M$74</c:f>
              <c:numCache>
                <c:formatCode>0.0</c:formatCode>
                <c:ptCount val="21"/>
                <c:pt idx="0">
                  <c:v>105.08076923076922</c:v>
                </c:pt>
                <c:pt idx="1">
                  <c:v>79.894999999999982</c:v>
                </c:pt>
                <c:pt idx="2">
                  <c:v>88.010625000000005</c:v>
                </c:pt>
                <c:pt idx="3">
                  <c:v>88.914444444444442</c:v>
                </c:pt>
                <c:pt idx="4">
                  <c:v>89.520588235294113</c:v>
                </c:pt>
                <c:pt idx="5">
                  <c:v>90.469818181818212</c:v>
                </c:pt>
                <c:pt idx="6">
                  <c:v>88.406605504587191</c:v>
                </c:pt>
                <c:pt idx="7">
                  <c:v>88.420588235294062</c:v>
                </c:pt>
                <c:pt idx="8">
                  <c:v>87.58332453825858</c:v>
                </c:pt>
                <c:pt idx="9">
                  <c:v>86.603686708860621</c:v>
                </c:pt>
                <c:pt idx="10">
                  <c:v>86.548766980146297</c:v>
                </c:pt>
                <c:pt idx="11">
                  <c:v>85.967577120822654</c:v>
                </c:pt>
                <c:pt idx="12">
                  <c:v>85.410846605196895</c:v>
                </c:pt>
                <c:pt idx="13">
                  <c:v>84.392008802263376</c:v>
                </c:pt>
                <c:pt idx="14">
                  <c:v>83.379214969048689</c:v>
                </c:pt>
                <c:pt idx="15">
                  <c:v>81.389305633017244</c:v>
                </c:pt>
                <c:pt idx="16">
                  <c:v>78.981938563719396</c:v>
                </c:pt>
                <c:pt idx="17">
                  <c:v>74.766666666666779</c:v>
                </c:pt>
                <c:pt idx="18">
                  <c:v>69.684936386768484</c:v>
                </c:pt>
                <c:pt idx="19">
                  <c:v>64.198378378378351</c:v>
                </c:pt>
                <c:pt idx="20">
                  <c:v>56.472888888888889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F2-4BE3-BBE8-50013B655135}"/>
            </c:ext>
          </c:extLst>
        </c:ser>
        <c:ser>
          <c:idx val="13"/>
          <c:order val="1"/>
          <c:tx>
            <c:strRef>
              <c:f>'Kjøtt%'!$B$46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'Kjøtt%'!$M$33:$M$53</c:f>
              <c:numCache>
                <c:formatCode>0.0</c:formatCode>
                <c:ptCount val="21"/>
                <c:pt idx="0">
                  <c:v>88.663636363636385</c:v>
                </c:pt>
                <c:pt idx="1">
                  <c:v>93.81</c:v>
                </c:pt>
                <c:pt idx="2">
                  <c:v>83.246363636363611</c:v>
                </c:pt>
                <c:pt idx="3">
                  <c:v>91.11727272727272</c:v>
                </c:pt>
                <c:pt idx="4">
                  <c:v>87.287187500000016</c:v>
                </c:pt>
                <c:pt idx="5">
                  <c:v>91.334305555555602</c:v>
                </c:pt>
                <c:pt idx="6">
                  <c:v>90.065952380952382</c:v>
                </c:pt>
                <c:pt idx="7">
                  <c:v>88.645737051792892</c:v>
                </c:pt>
                <c:pt idx="8">
                  <c:v>89.610088105726859</c:v>
                </c:pt>
                <c:pt idx="9">
                  <c:v>89.381686358753925</c:v>
                </c:pt>
                <c:pt idx="10">
                  <c:v>88.615447957839294</c:v>
                </c:pt>
                <c:pt idx="11">
                  <c:v>87.775747466216444</c:v>
                </c:pt>
                <c:pt idx="12">
                  <c:v>86.974926734863132</c:v>
                </c:pt>
                <c:pt idx="13">
                  <c:v>85.644284768211861</c:v>
                </c:pt>
                <c:pt idx="14">
                  <c:v>84.52321237993614</c:v>
                </c:pt>
                <c:pt idx="15">
                  <c:v>82.855679230963858</c:v>
                </c:pt>
                <c:pt idx="16">
                  <c:v>80.458029375764994</c:v>
                </c:pt>
                <c:pt idx="17">
                  <c:v>77.016705141657994</c:v>
                </c:pt>
                <c:pt idx="18">
                  <c:v>72.953258928571344</c:v>
                </c:pt>
                <c:pt idx="19">
                  <c:v>67.346956521739116</c:v>
                </c:pt>
                <c:pt idx="20">
                  <c:v>60.133636363636377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F2-4BE3-BBE8-50013B655135}"/>
            </c:ext>
          </c:extLst>
        </c:ser>
        <c:ser>
          <c:idx val="1"/>
          <c:order val="2"/>
          <c:tx>
            <c:strRef>
              <c:f>'Kjøtt%'!$B$11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'Kjøtt%'!$M$11:$M$31</c:f>
              <c:numCache>
                <c:formatCode>0.0</c:formatCode>
                <c:ptCount val="21"/>
                <c:pt idx="0">
                  <c:v>108.04210526315796</c:v>
                </c:pt>
                <c:pt idx="1">
                  <c:v>85.333333333333314</c:v>
                </c:pt>
                <c:pt idx="2">
                  <c:v>99.960454545454525</c:v>
                </c:pt>
                <c:pt idx="3">
                  <c:v>96.592142857142946</c:v>
                </c:pt>
                <c:pt idx="4">
                  <c:v>97.467321428571438</c:v>
                </c:pt>
                <c:pt idx="5">
                  <c:v>93.400088495575218</c:v>
                </c:pt>
                <c:pt idx="6">
                  <c:v>93.843579545454531</c:v>
                </c:pt>
                <c:pt idx="7">
                  <c:v>92.918494623655903</c:v>
                </c:pt>
                <c:pt idx="8">
                  <c:v>92.524108658743586</c:v>
                </c:pt>
                <c:pt idx="9">
                  <c:v>90.791379638439551</c:v>
                </c:pt>
                <c:pt idx="10">
                  <c:v>90.211337402885633</c:v>
                </c:pt>
                <c:pt idx="11">
                  <c:v>88.567084661707497</c:v>
                </c:pt>
                <c:pt idx="12">
                  <c:v>87.652195121951124</c:v>
                </c:pt>
                <c:pt idx="13">
                  <c:v>86.135347717202791</c:v>
                </c:pt>
                <c:pt idx="14">
                  <c:v>84.378513833991803</c:v>
                </c:pt>
                <c:pt idx="15">
                  <c:v>82.485886473429943</c:v>
                </c:pt>
                <c:pt idx="16">
                  <c:v>80.150261467889919</c:v>
                </c:pt>
                <c:pt idx="17">
                  <c:v>77.970894800483606</c:v>
                </c:pt>
                <c:pt idx="18">
                  <c:v>77.630329670329701</c:v>
                </c:pt>
                <c:pt idx="19">
                  <c:v>82.443749999999994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F2-4BE3-BBE8-50013B655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551232"/>
        <c:axId val="663551624"/>
      </c:barChart>
      <c:catAx>
        <c:axId val="663551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51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3551624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66539930795E-3"/>
              <c:y val="0.3220612009909396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51232"/>
        <c:crosses val="autoZero"/>
        <c:crossBetween val="between"/>
        <c:majorUnit val="5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9449834688266949"/>
          <c:y val="5.9175382927880285E-2"/>
          <c:w val="5.8883170970669862E-2"/>
          <c:h val="0.170568527368456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GRIS,</a:t>
            </a:r>
            <a:r>
              <a:rPr lang="nb-NO" sz="2800" baseline="0"/>
              <a:t> m</a:t>
            </a:r>
            <a:r>
              <a:rPr lang="nb-NO" sz="2800"/>
              <a:t>iddel kjøtt%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604021465294845E-2"/>
          <c:y val="0.13557278807290463"/>
          <c:w val="0.87253521200817019"/>
          <c:h val="0.76625687771455597"/>
        </c:manualLayout>
      </c:layout>
      <c:lineChart>
        <c:grouping val="standard"/>
        <c:varyColors val="0"/>
        <c:ser>
          <c:idx val="0"/>
          <c:order val="0"/>
          <c:tx>
            <c:strRef>
              <c:f>'Ark1'!$C$49</c:f>
              <c:strCache>
                <c:ptCount val="1"/>
                <c:pt idx="0">
                  <c:v>2019</c:v>
                </c:pt>
              </c:strCache>
            </c:strRef>
          </c:tx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'Ark1'!$U$49:$U$60</c:f>
              <c:numCache>
                <c:formatCode>General</c:formatCode>
                <c:ptCount val="12"/>
                <c:pt idx="0">
                  <c:v>60.938922155688623</c:v>
                </c:pt>
                <c:pt idx="1">
                  <c:v>61.525404157043887</c:v>
                </c:pt>
                <c:pt idx="2">
                  <c:v>61.213700670141485</c:v>
                </c:pt>
                <c:pt idx="3">
                  <c:v>61.244482173174887</c:v>
                </c:pt>
                <c:pt idx="4">
                  <c:v>61.455555555555563</c:v>
                </c:pt>
                <c:pt idx="5">
                  <c:v>60.886440677966092</c:v>
                </c:pt>
                <c:pt idx="6">
                  <c:v>61.774682010902488</c:v>
                </c:pt>
                <c:pt idx="7">
                  <c:v>61.987281399046118</c:v>
                </c:pt>
                <c:pt idx="8">
                  <c:v>61.811147186147181</c:v>
                </c:pt>
                <c:pt idx="9">
                  <c:v>61.970641102456554</c:v>
                </c:pt>
                <c:pt idx="10">
                  <c:v>61.283909939593642</c:v>
                </c:pt>
                <c:pt idx="11">
                  <c:v>61.923243243243263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98-4349-B733-92CDA93CFF42}"/>
            </c:ext>
          </c:extLst>
        </c:ser>
        <c:ser>
          <c:idx val="1"/>
          <c:order val="1"/>
          <c:tx>
            <c:strRef>
              <c:f>'Ark1'!$C$37</c:f>
              <c:strCache>
                <c:ptCount val="1"/>
                <c:pt idx="0">
                  <c:v>2020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'Ark1'!$U$37:$U$48</c:f>
              <c:numCache>
                <c:formatCode>General</c:formatCode>
                <c:ptCount val="12"/>
                <c:pt idx="0">
                  <c:v>61.096806387225534</c:v>
                </c:pt>
                <c:pt idx="1">
                  <c:v>61.203049759229543</c:v>
                </c:pt>
                <c:pt idx="2">
                  <c:v>61.565837937384899</c:v>
                </c:pt>
                <c:pt idx="3">
                  <c:v>61.459682165979991</c:v>
                </c:pt>
                <c:pt idx="4">
                  <c:v>61.320279720279693</c:v>
                </c:pt>
                <c:pt idx="5">
                  <c:v>61.574853489611087</c:v>
                </c:pt>
                <c:pt idx="6">
                  <c:v>61.290338897319181</c:v>
                </c:pt>
                <c:pt idx="7">
                  <c:v>61.761802575107303</c:v>
                </c:pt>
                <c:pt idx="8">
                  <c:v>61.278153846153856</c:v>
                </c:pt>
                <c:pt idx="9">
                  <c:v>61.328309305373523</c:v>
                </c:pt>
                <c:pt idx="10">
                  <c:v>61.581173260572989</c:v>
                </c:pt>
                <c:pt idx="11">
                  <c:v>61.695072463768113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98-4349-B733-92CDA93CFF42}"/>
            </c:ext>
          </c:extLst>
        </c:ser>
        <c:ser>
          <c:idx val="3"/>
          <c:order val="2"/>
          <c:tx>
            <c:strRef>
              <c:f>'Ark1'!$C$25</c:f>
              <c:strCache>
                <c:ptCount val="1"/>
                <c:pt idx="0">
                  <c:v>2021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'Ark1'!$U$25:$U$36</c:f>
              <c:numCache>
                <c:formatCode>General</c:formatCode>
                <c:ptCount val="12"/>
                <c:pt idx="0">
                  <c:v>60.947719688542826</c:v>
                </c:pt>
                <c:pt idx="1">
                  <c:v>61.066523605150223</c:v>
                </c:pt>
                <c:pt idx="2">
                  <c:v>61.281983178397518</c:v>
                </c:pt>
                <c:pt idx="3">
                  <c:v>61.180303772660459</c:v>
                </c:pt>
                <c:pt idx="4">
                  <c:v>61.009857072449485</c:v>
                </c:pt>
                <c:pt idx="5">
                  <c:v>61.187927565392357</c:v>
                </c:pt>
                <c:pt idx="6">
                  <c:v>60.965549348230937</c:v>
                </c:pt>
                <c:pt idx="7">
                  <c:v>61.160406091370547</c:v>
                </c:pt>
                <c:pt idx="8">
                  <c:v>61.339348370927318</c:v>
                </c:pt>
                <c:pt idx="9">
                  <c:v>61.028665413533822</c:v>
                </c:pt>
                <c:pt idx="10">
                  <c:v>60.878126100739685</c:v>
                </c:pt>
                <c:pt idx="11">
                  <c:v>61.280394304490706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98-4349-B733-92CDA93CFF42}"/>
            </c:ext>
          </c:extLst>
        </c:ser>
        <c:ser>
          <c:idx val="2"/>
          <c:order val="3"/>
          <c:tx>
            <c:strRef>
              <c:f>'Ark1'!$C$13</c:f>
              <c:strCache>
                <c:ptCount val="1"/>
                <c:pt idx="0">
                  <c:v>2022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'Ark1'!$U$13:$U$24</c:f>
              <c:numCache>
                <c:formatCode>General</c:formatCode>
                <c:ptCount val="12"/>
                <c:pt idx="0">
                  <c:v>60.701865423051281</c:v>
                </c:pt>
                <c:pt idx="1">
                  <c:v>60.902754590984998</c:v>
                </c:pt>
                <c:pt idx="2">
                  <c:v>61.049802761341205</c:v>
                </c:pt>
                <c:pt idx="3">
                  <c:v>61.185770750988141</c:v>
                </c:pt>
                <c:pt idx="4">
                  <c:v>60.759887005649688</c:v>
                </c:pt>
                <c:pt idx="5">
                  <c:v>60.926622195269843</c:v>
                </c:pt>
                <c:pt idx="6">
                  <c:v>60.945045045045013</c:v>
                </c:pt>
                <c:pt idx="7">
                  <c:v>60.880665722379597</c:v>
                </c:pt>
                <c:pt idx="8">
                  <c:v>60.822422874341619</c:v>
                </c:pt>
                <c:pt idx="9">
                  <c:v>60.688524590163951</c:v>
                </c:pt>
                <c:pt idx="10">
                  <c:v>60.700113164843437</c:v>
                </c:pt>
                <c:pt idx="11">
                  <c:v>60.952421410365325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98-4349-B733-92CDA93CF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7826752"/>
        <c:axId val="697827144"/>
      </c:lineChart>
      <c:catAx>
        <c:axId val="6978267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27144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697827144"/>
        <c:scaling>
          <c:orientation val="minMax"/>
          <c:min val="59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672859942140924E-2"/>
              <c:y val="0.492054027739195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26752"/>
        <c:crosses val="autoZero"/>
        <c:crossBetween val="between"/>
        <c:majorUnit val="0.5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569796988409923"/>
          <c:y val="0.1474641995819414"/>
          <c:w val="0.10063580849717717"/>
          <c:h val="0.169701373768639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VAK-gris, antall slakt innen de ulike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71794555906374E-2"/>
          <c:y val="0.15113440329360897"/>
          <c:w val="0.90644814519702499"/>
          <c:h val="0.73721919954379467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'Ark1'!$C$1443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'Ark1'!$S$1443:$S$1465</c:f>
              <c:numCache>
                <c:formatCode>General</c:formatCode>
                <c:ptCount val="23"/>
                <c:pt idx="0">
                  <c:v>137</c:v>
                </c:pt>
                <c:pt idx="1">
                  <c:v>471</c:v>
                </c:pt>
                <c:pt idx="2">
                  <c:v>271</c:v>
                </c:pt>
                <c:pt idx="3">
                  <c:v>326</c:v>
                </c:pt>
                <c:pt idx="4">
                  <c:v>492</c:v>
                </c:pt>
                <c:pt idx="5">
                  <c:v>598</c:v>
                </c:pt>
                <c:pt idx="6">
                  <c:v>786</c:v>
                </c:pt>
                <c:pt idx="7">
                  <c:v>1077</c:v>
                </c:pt>
                <c:pt idx="8">
                  <c:v>1274</c:v>
                </c:pt>
                <c:pt idx="9">
                  <c:v>1556</c:v>
                </c:pt>
                <c:pt idx="10">
                  <c:v>1830</c:v>
                </c:pt>
                <c:pt idx="11">
                  <c:v>1956</c:v>
                </c:pt>
                <c:pt idx="12">
                  <c:v>2330</c:v>
                </c:pt>
                <c:pt idx="13">
                  <c:v>2179</c:v>
                </c:pt>
                <c:pt idx="14">
                  <c:v>3127</c:v>
                </c:pt>
                <c:pt idx="15">
                  <c:v>3941</c:v>
                </c:pt>
                <c:pt idx="16">
                  <c:v>2235</c:v>
                </c:pt>
                <c:pt idx="17">
                  <c:v>993</c:v>
                </c:pt>
                <c:pt idx="18">
                  <c:v>387</c:v>
                </c:pt>
                <c:pt idx="19">
                  <c:v>158</c:v>
                </c:pt>
                <c:pt idx="20">
                  <c:v>98</c:v>
                </c:pt>
                <c:pt idx="21">
                  <c:v>57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47-4384-AB5F-B31BEC7472D3}"/>
            </c:ext>
          </c:extLst>
        </c:ser>
        <c:ser>
          <c:idx val="1"/>
          <c:order val="1"/>
          <c:tx>
            <c:strRef>
              <c:f>'Ark1'!$C$1420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'Ark1'!$S$1422:$S$1442</c:f>
              <c:numCache>
                <c:formatCode>General</c:formatCode>
                <c:ptCount val="21"/>
                <c:pt idx="0">
                  <c:v>220</c:v>
                </c:pt>
                <c:pt idx="1">
                  <c:v>368</c:v>
                </c:pt>
                <c:pt idx="2">
                  <c:v>464</c:v>
                </c:pt>
                <c:pt idx="3">
                  <c:v>665</c:v>
                </c:pt>
                <c:pt idx="4">
                  <c:v>821</c:v>
                </c:pt>
                <c:pt idx="5">
                  <c:v>970</c:v>
                </c:pt>
                <c:pt idx="6">
                  <c:v>1365</c:v>
                </c:pt>
                <c:pt idx="7">
                  <c:v>1568</c:v>
                </c:pt>
                <c:pt idx="8">
                  <c:v>1899</c:v>
                </c:pt>
                <c:pt idx="9">
                  <c:v>2101</c:v>
                </c:pt>
                <c:pt idx="10">
                  <c:v>2249</c:v>
                </c:pt>
                <c:pt idx="11">
                  <c:v>2543</c:v>
                </c:pt>
                <c:pt idx="12">
                  <c:v>3436</c:v>
                </c:pt>
                <c:pt idx="13">
                  <c:v>4555</c:v>
                </c:pt>
                <c:pt idx="14">
                  <c:v>2682</c:v>
                </c:pt>
                <c:pt idx="15">
                  <c:v>1328</c:v>
                </c:pt>
                <c:pt idx="16">
                  <c:v>576</c:v>
                </c:pt>
                <c:pt idx="17">
                  <c:v>252</c:v>
                </c:pt>
                <c:pt idx="18">
                  <c:v>110</c:v>
                </c:pt>
                <c:pt idx="19">
                  <c:v>52</c:v>
                </c:pt>
                <c:pt idx="2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47-4384-AB5F-B31BEC747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2304"/>
        <c:axId val="379612696"/>
      </c:barChart>
      <c:catAx>
        <c:axId val="3796123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2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30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797844458442041"/>
          <c:y val="0.19790499816946894"/>
          <c:w val="6.060004649674821E-2"/>
          <c:h val="0.12140544112289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VAK-gris, antall% slakt i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71794555906374E-2"/>
          <c:y val="0.15113440329360897"/>
          <c:w val="0.90644814519702499"/>
          <c:h val="0.73721919954379467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'Ark1'!$C$1466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'Ark1'!$AA$1466:$AA$1488</c:f>
              <c:numCache>
                <c:formatCode>General</c:formatCode>
                <c:ptCount val="23"/>
                <c:pt idx="0">
                  <c:v>0.96752562505987172</c:v>
                </c:pt>
                <c:pt idx="1">
                  <c:v>2.7684644123000295</c:v>
                </c:pt>
                <c:pt idx="2">
                  <c:v>1.3698630136986301</c:v>
                </c:pt>
                <c:pt idx="3">
                  <c:v>1.7434620174346203</c:v>
                </c:pt>
                <c:pt idx="4">
                  <c:v>2.2511734840501956</c:v>
                </c:pt>
                <c:pt idx="5">
                  <c:v>2.9887920298879198</c:v>
                </c:pt>
                <c:pt idx="6">
                  <c:v>3.9802663090334329</c:v>
                </c:pt>
                <c:pt idx="7">
                  <c:v>4.8663665102021261</c:v>
                </c:pt>
                <c:pt idx="8">
                  <c:v>6.1739630232780902</c:v>
                </c:pt>
                <c:pt idx="9">
                  <c:v>7.1414886483379636</c:v>
                </c:pt>
                <c:pt idx="10">
                  <c:v>8.075486157677938</c:v>
                </c:pt>
                <c:pt idx="11">
                  <c:v>8.4011878532426483</c:v>
                </c:pt>
                <c:pt idx="12">
                  <c:v>8.774786856978638</c:v>
                </c:pt>
                <c:pt idx="13">
                  <c:v>7.6827282306734368</c:v>
                </c:pt>
                <c:pt idx="14">
                  <c:v>10.748155953635406</c:v>
                </c:pt>
                <c:pt idx="15">
                  <c:v>11.643835616438356</c:v>
                </c:pt>
                <c:pt idx="16">
                  <c:v>5.9105278283360487</c:v>
                </c:pt>
                <c:pt idx="17">
                  <c:v>2.5481367947121369</c:v>
                </c:pt>
                <c:pt idx="18">
                  <c:v>1.1447456652936101</c:v>
                </c:pt>
                <c:pt idx="19">
                  <c:v>0.42628604272439891</c:v>
                </c:pt>
                <c:pt idx="20">
                  <c:v>0.22032761758789157</c:v>
                </c:pt>
                <c:pt idx="21">
                  <c:v>0.11974327042820196</c:v>
                </c:pt>
                <c:pt idx="22">
                  <c:v>4.7897308171280786E-3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BD-45D2-89F4-DC3D3098771F}"/>
            </c:ext>
          </c:extLst>
        </c:ser>
        <c:ser>
          <c:idx val="13"/>
          <c:order val="1"/>
          <c:tx>
            <c:strRef>
              <c:f>'Ark1'!$C$1443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'Ark1'!$AA$1443:$AA$1465</c:f>
              <c:numCache>
                <c:formatCode>General</c:formatCode>
                <c:ptCount val="23"/>
                <c:pt idx="0">
                  <c:v>0.52107104822759776</c:v>
                </c:pt>
                <c:pt idx="1">
                  <c:v>1.791419443176631</c:v>
                </c:pt>
                <c:pt idx="2">
                  <c:v>1.0307317815305033</c:v>
                </c:pt>
                <c:pt idx="3">
                  <c:v>1.2399208884831887</c:v>
                </c:pt>
                <c:pt idx="4">
                  <c:v>1.8712916476494752</c:v>
                </c:pt>
                <c:pt idx="5">
                  <c:v>2.2782595466301538</c:v>
                </c:pt>
                <c:pt idx="6">
                  <c:v>2.9895025102692832</c:v>
                </c:pt>
                <c:pt idx="7">
                  <c:v>4.0963030579644002</c:v>
                </c:pt>
                <c:pt idx="8">
                  <c:v>4.8455804046858368</c:v>
                </c:pt>
                <c:pt idx="9">
                  <c:v>5.9181500076068758</c:v>
                </c:pt>
                <c:pt idx="10">
                  <c:v>6.9640955423703055</c:v>
                </c:pt>
                <c:pt idx="11">
                  <c:v>7.443328769207362</c:v>
                </c:pt>
                <c:pt idx="12">
                  <c:v>8.8620112581773913</c:v>
                </c:pt>
                <c:pt idx="13">
                  <c:v>8.2876920736345649</c:v>
                </c:pt>
                <c:pt idx="14">
                  <c:v>11.897155028145445</c:v>
                </c:pt>
                <c:pt idx="15">
                  <c:v>14.99695724935342</c:v>
                </c:pt>
                <c:pt idx="16">
                  <c:v>8.5006846188954821</c:v>
                </c:pt>
                <c:pt idx="17">
                  <c:v>3.7768142400730249</c:v>
                </c:pt>
                <c:pt idx="18">
                  <c:v>1.471930625285258</c:v>
                </c:pt>
                <c:pt idx="19">
                  <c:v>0.60094325270044147</c:v>
                </c:pt>
                <c:pt idx="20">
                  <c:v>0.37273695420660258</c:v>
                </c:pt>
                <c:pt idx="21">
                  <c:v>0.21679598356914653</c:v>
                </c:pt>
                <c:pt idx="22">
                  <c:v>3.8034383082306391E-3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BD-45D2-89F4-DC3D3098771F}"/>
            </c:ext>
          </c:extLst>
        </c:ser>
        <c:ser>
          <c:idx val="1"/>
          <c:order val="2"/>
          <c:tx>
            <c:strRef>
              <c:f>'Ark1'!$C$1420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'Ark1'!$AA$1422:$AA$1442</c:f>
              <c:numCache>
                <c:formatCode>General</c:formatCode>
                <c:ptCount val="21"/>
                <c:pt idx="0">
                  <c:v>0.76375629231036291</c:v>
                </c:pt>
                <c:pt idx="1">
                  <c:v>1.2775559798646063</c:v>
                </c:pt>
                <c:pt idx="2">
                  <c:v>1.6108314528727652</c:v>
                </c:pt>
                <c:pt idx="3">
                  <c:v>2.3086269744835959</c:v>
                </c:pt>
                <c:pt idx="4">
                  <c:v>2.8501996181218527</c:v>
                </c:pt>
                <c:pt idx="5">
                  <c:v>3.3674709251865997</c:v>
                </c:pt>
                <c:pt idx="6">
                  <c:v>4.7387606318347508</c:v>
                </c:pt>
                <c:pt idx="7">
                  <c:v>5.443499392466582</c:v>
                </c:pt>
                <c:pt idx="8">
                  <c:v>6.5926054504426324</c:v>
                </c:pt>
                <c:pt idx="9">
                  <c:v>7.2938725915639644</c:v>
                </c:pt>
                <c:pt idx="10">
                  <c:v>7.8076722791182114</c:v>
                </c:pt>
                <c:pt idx="11">
                  <c:v>8.8318000347161956</c:v>
                </c:pt>
                <c:pt idx="12">
                  <c:v>11.92848463808367</c:v>
                </c:pt>
                <c:pt idx="13">
                  <c:v>15.813226870335011</c:v>
                </c:pt>
                <c:pt idx="14">
                  <c:v>9.3108835271654247</c:v>
                </c:pt>
                <c:pt idx="15">
                  <c:v>4.6103107099461909</c:v>
                </c:pt>
                <c:pt idx="16">
                  <c:v>1.99965283804895</c:v>
                </c:pt>
                <c:pt idx="17">
                  <c:v>0.87484811664641582</c:v>
                </c:pt>
                <c:pt idx="18">
                  <c:v>0.38187814615518145</c:v>
                </c:pt>
                <c:pt idx="19">
                  <c:v>0.18052421454608575</c:v>
                </c:pt>
                <c:pt idx="20">
                  <c:v>6.9432390210033001E-3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BD-45D2-89F4-DC3D30987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2304"/>
        <c:axId val="379612696"/>
      </c:barChart>
      <c:catAx>
        <c:axId val="3796123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2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394077824429074"/>
          <c:y val="0.24580359789668851"/>
          <c:w val="6.4637712836877873E-2"/>
          <c:h val="0.150144563063514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VAK-gris, antall% slakt i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71794555906374E-2"/>
          <c:y val="0.15113440329360897"/>
          <c:w val="0.90644814519702499"/>
          <c:h val="0.73721919954379467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'Ark1'!$C$1443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'Ark1'!$AA$1443:$AA$1465</c:f>
              <c:numCache>
                <c:formatCode>General</c:formatCode>
                <c:ptCount val="23"/>
                <c:pt idx="0">
                  <c:v>0.52107104822759776</c:v>
                </c:pt>
                <c:pt idx="1">
                  <c:v>1.791419443176631</c:v>
                </c:pt>
                <c:pt idx="2">
                  <c:v>1.0307317815305033</c:v>
                </c:pt>
                <c:pt idx="3">
                  <c:v>1.2399208884831887</c:v>
                </c:pt>
                <c:pt idx="4">
                  <c:v>1.8712916476494752</c:v>
                </c:pt>
                <c:pt idx="5">
                  <c:v>2.2782595466301538</c:v>
                </c:pt>
                <c:pt idx="6">
                  <c:v>2.9895025102692832</c:v>
                </c:pt>
                <c:pt idx="7">
                  <c:v>4.0963030579644002</c:v>
                </c:pt>
                <c:pt idx="8">
                  <c:v>4.8455804046858368</c:v>
                </c:pt>
                <c:pt idx="9">
                  <c:v>5.9181500076068758</c:v>
                </c:pt>
                <c:pt idx="10">
                  <c:v>6.9640955423703055</c:v>
                </c:pt>
                <c:pt idx="11">
                  <c:v>7.443328769207362</c:v>
                </c:pt>
                <c:pt idx="12">
                  <c:v>8.8620112581773913</c:v>
                </c:pt>
                <c:pt idx="13">
                  <c:v>8.2876920736345649</c:v>
                </c:pt>
                <c:pt idx="14">
                  <c:v>11.897155028145445</c:v>
                </c:pt>
                <c:pt idx="15">
                  <c:v>14.99695724935342</c:v>
                </c:pt>
                <c:pt idx="16">
                  <c:v>8.5006846188954821</c:v>
                </c:pt>
                <c:pt idx="17">
                  <c:v>3.7768142400730249</c:v>
                </c:pt>
                <c:pt idx="18">
                  <c:v>1.471930625285258</c:v>
                </c:pt>
                <c:pt idx="19">
                  <c:v>0.60094325270044147</c:v>
                </c:pt>
                <c:pt idx="20">
                  <c:v>0.37273695420660258</c:v>
                </c:pt>
                <c:pt idx="21">
                  <c:v>0.21679598356914653</c:v>
                </c:pt>
                <c:pt idx="22">
                  <c:v>3.8034383082306391E-3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1E-4522-8DB9-9F2735D3EF41}"/>
            </c:ext>
          </c:extLst>
        </c:ser>
        <c:ser>
          <c:idx val="1"/>
          <c:order val="1"/>
          <c:tx>
            <c:strRef>
              <c:f>'Ark1'!$C$1420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'Ark1'!$AA$1422:$AA$1442</c:f>
              <c:numCache>
                <c:formatCode>General</c:formatCode>
                <c:ptCount val="21"/>
                <c:pt idx="0">
                  <c:v>0.76375629231036291</c:v>
                </c:pt>
                <c:pt idx="1">
                  <c:v>1.2775559798646063</c:v>
                </c:pt>
                <c:pt idx="2">
                  <c:v>1.6108314528727652</c:v>
                </c:pt>
                <c:pt idx="3">
                  <c:v>2.3086269744835959</c:v>
                </c:pt>
                <c:pt idx="4">
                  <c:v>2.8501996181218527</c:v>
                </c:pt>
                <c:pt idx="5">
                  <c:v>3.3674709251865997</c:v>
                </c:pt>
                <c:pt idx="6">
                  <c:v>4.7387606318347508</c:v>
                </c:pt>
                <c:pt idx="7">
                  <c:v>5.443499392466582</c:v>
                </c:pt>
                <c:pt idx="8">
                  <c:v>6.5926054504426324</c:v>
                </c:pt>
                <c:pt idx="9">
                  <c:v>7.2938725915639644</c:v>
                </c:pt>
                <c:pt idx="10">
                  <c:v>7.8076722791182114</c:v>
                </c:pt>
                <c:pt idx="11">
                  <c:v>8.8318000347161956</c:v>
                </c:pt>
                <c:pt idx="12">
                  <c:v>11.92848463808367</c:v>
                </c:pt>
                <c:pt idx="13">
                  <c:v>15.813226870335011</c:v>
                </c:pt>
                <c:pt idx="14">
                  <c:v>9.3108835271654247</c:v>
                </c:pt>
                <c:pt idx="15">
                  <c:v>4.6103107099461909</c:v>
                </c:pt>
                <c:pt idx="16">
                  <c:v>1.99965283804895</c:v>
                </c:pt>
                <c:pt idx="17">
                  <c:v>0.87484811664641582</c:v>
                </c:pt>
                <c:pt idx="18">
                  <c:v>0.38187814615518145</c:v>
                </c:pt>
                <c:pt idx="19">
                  <c:v>0.18052421454608575</c:v>
                </c:pt>
                <c:pt idx="20">
                  <c:v>6.9432390210033001E-3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1E-4522-8DB9-9F2735D3E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2304"/>
        <c:axId val="379612696"/>
      </c:barChart>
      <c:catAx>
        <c:axId val="3796123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2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394077824429074"/>
          <c:y val="0.24580359789668851"/>
          <c:w val="6.4637712836877873E-2"/>
          <c:h val="0.150144563063514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VAK-gris, antall slakt innen de ulike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71794555906374E-2"/>
          <c:y val="0.15113440329360897"/>
          <c:w val="0.90644814519702499"/>
          <c:h val="0.73721919954379467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'Ark1'!$C$1466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'Ark1'!$S$1466:$S$1488</c:f>
              <c:numCache>
                <c:formatCode>General</c:formatCode>
                <c:ptCount val="23"/>
                <c:pt idx="0">
                  <c:v>202</c:v>
                </c:pt>
                <c:pt idx="1">
                  <c:v>578</c:v>
                </c:pt>
                <c:pt idx="2">
                  <c:v>286</c:v>
                </c:pt>
                <c:pt idx="3">
                  <c:v>364</c:v>
                </c:pt>
                <c:pt idx="4">
                  <c:v>470</c:v>
                </c:pt>
                <c:pt idx="5">
                  <c:v>624</c:v>
                </c:pt>
                <c:pt idx="6">
                  <c:v>831</c:v>
                </c:pt>
                <c:pt idx="7">
                  <c:v>1016</c:v>
                </c:pt>
                <c:pt idx="8">
                  <c:v>1289</c:v>
                </c:pt>
                <c:pt idx="9">
                  <c:v>1491</c:v>
                </c:pt>
                <c:pt idx="10">
                  <c:v>1686</c:v>
                </c:pt>
                <c:pt idx="11">
                  <c:v>1754</c:v>
                </c:pt>
                <c:pt idx="12">
                  <c:v>1832</c:v>
                </c:pt>
                <c:pt idx="13">
                  <c:v>1604</c:v>
                </c:pt>
                <c:pt idx="14">
                  <c:v>2244</c:v>
                </c:pt>
                <c:pt idx="15">
                  <c:v>2431</c:v>
                </c:pt>
                <c:pt idx="16">
                  <c:v>1234</c:v>
                </c:pt>
                <c:pt idx="17">
                  <c:v>532</c:v>
                </c:pt>
                <c:pt idx="18">
                  <c:v>239</c:v>
                </c:pt>
                <c:pt idx="19">
                  <c:v>89</c:v>
                </c:pt>
                <c:pt idx="20">
                  <c:v>46</c:v>
                </c:pt>
                <c:pt idx="21">
                  <c:v>25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E-4711-A2A4-ED12058F99FE}"/>
            </c:ext>
          </c:extLst>
        </c:ser>
        <c:ser>
          <c:idx val="13"/>
          <c:order val="1"/>
          <c:tx>
            <c:strRef>
              <c:f>'Ark1'!$C$1443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'Ark1'!$S$1443:$S$1465</c:f>
              <c:numCache>
                <c:formatCode>General</c:formatCode>
                <c:ptCount val="23"/>
                <c:pt idx="0">
                  <c:v>137</c:v>
                </c:pt>
                <c:pt idx="1">
                  <c:v>471</c:v>
                </c:pt>
                <c:pt idx="2">
                  <c:v>271</c:v>
                </c:pt>
                <c:pt idx="3">
                  <c:v>326</c:v>
                </c:pt>
                <c:pt idx="4">
                  <c:v>492</c:v>
                </c:pt>
                <c:pt idx="5">
                  <c:v>598</c:v>
                </c:pt>
                <c:pt idx="6">
                  <c:v>786</c:v>
                </c:pt>
                <c:pt idx="7">
                  <c:v>1077</c:v>
                </c:pt>
                <c:pt idx="8">
                  <c:v>1274</c:v>
                </c:pt>
                <c:pt idx="9">
                  <c:v>1556</c:v>
                </c:pt>
                <c:pt idx="10">
                  <c:v>1830</c:v>
                </c:pt>
                <c:pt idx="11">
                  <c:v>1956</c:v>
                </c:pt>
                <c:pt idx="12">
                  <c:v>2330</c:v>
                </c:pt>
                <c:pt idx="13">
                  <c:v>2179</c:v>
                </c:pt>
                <c:pt idx="14">
                  <c:v>3127</c:v>
                </c:pt>
                <c:pt idx="15">
                  <c:v>3941</c:v>
                </c:pt>
                <c:pt idx="16">
                  <c:v>2235</c:v>
                </c:pt>
                <c:pt idx="17">
                  <c:v>993</c:v>
                </c:pt>
                <c:pt idx="18">
                  <c:v>387</c:v>
                </c:pt>
                <c:pt idx="19">
                  <c:v>158</c:v>
                </c:pt>
                <c:pt idx="20">
                  <c:v>98</c:v>
                </c:pt>
                <c:pt idx="21">
                  <c:v>57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AE-4711-A2A4-ED12058F99FE}"/>
            </c:ext>
          </c:extLst>
        </c:ser>
        <c:ser>
          <c:idx val="1"/>
          <c:order val="2"/>
          <c:tx>
            <c:strRef>
              <c:f>'Ark1'!$C$1420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'Ark1'!$S$1422:$S$1442</c:f>
              <c:numCache>
                <c:formatCode>General</c:formatCode>
                <c:ptCount val="21"/>
                <c:pt idx="0">
                  <c:v>220</c:v>
                </c:pt>
                <c:pt idx="1">
                  <c:v>368</c:v>
                </c:pt>
                <c:pt idx="2">
                  <c:v>464</c:v>
                </c:pt>
                <c:pt idx="3">
                  <c:v>665</c:v>
                </c:pt>
                <c:pt idx="4">
                  <c:v>821</c:v>
                </c:pt>
                <c:pt idx="5">
                  <c:v>970</c:v>
                </c:pt>
                <c:pt idx="6">
                  <c:v>1365</c:v>
                </c:pt>
                <c:pt idx="7">
                  <c:v>1568</c:v>
                </c:pt>
                <c:pt idx="8">
                  <c:v>1899</c:v>
                </c:pt>
                <c:pt idx="9">
                  <c:v>2101</c:v>
                </c:pt>
                <c:pt idx="10">
                  <c:v>2249</c:v>
                </c:pt>
                <c:pt idx="11">
                  <c:v>2543</c:v>
                </c:pt>
                <c:pt idx="12">
                  <c:v>3436</c:v>
                </c:pt>
                <c:pt idx="13">
                  <c:v>4555</c:v>
                </c:pt>
                <c:pt idx="14">
                  <c:v>2682</c:v>
                </c:pt>
                <c:pt idx="15">
                  <c:v>1328</c:v>
                </c:pt>
                <c:pt idx="16">
                  <c:v>576</c:v>
                </c:pt>
                <c:pt idx="17">
                  <c:v>252</c:v>
                </c:pt>
                <c:pt idx="18">
                  <c:v>110</c:v>
                </c:pt>
                <c:pt idx="19">
                  <c:v>52</c:v>
                </c:pt>
                <c:pt idx="2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AE-4711-A2A4-ED12058F9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2304"/>
        <c:axId val="379612696"/>
      </c:barChart>
      <c:catAx>
        <c:axId val="3796123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2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30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394077824429074"/>
          <c:y val="0.24580359789668851"/>
          <c:w val="6.4637712836877873E-2"/>
          <c:h val="0.150144563063514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VAK-gris, antall% slakt i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483462855257998E-2"/>
          <c:y val="0.14155469598006817"/>
          <c:w val="0.92663647689767337"/>
          <c:h val="0.7467989068573355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'Ark1'!$C$1466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'Ark1'!$U$1466:$U$1488</c:f>
              <c:numCache>
                <c:formatCode>General</c:formatCode>
                <c:ptCount val="23"/>
                <c:pt idx="0">
                  <c:v>64.405940594059402</c:v>
                </c:pt>
                <c:pt idx="1">
                  <c:v>63.477508650519027</c:v>
                </c:pt>
                <c:pt idx="2">
                  <c:v>63.251748251748246</c:v>
                </c:pt>
                <c:pt idx="3">
                  <c:v>62.75</c:v>
                </c:pt>
                <c:pt idx="4">
                  <c:v>62.806382978723391</c:v>
                </c:pt>
                <c:pt idx="5">
                  <c:v>62.485576923076913</c:v>
                </c:pt>
                <c:pt idx="6">
                  <c:v>62.348977135980739</c:v>
                </c:pt>
                <c:pt idx="7">
                  <c:v>62.289370078740141</c:v>
                </c:pt>
                <c:pt idx="8">
                  <c:v>61.784328937160602</c:v>
                </c:pt>
                <c:pt idx="9">
                  <c:v>61.793427230046952</c:v>
                </c:pt>
                <c:pt idx="10">
                  <c:v>61.620403321470953</c:v>
                </c:pt>
                <c:pt idx="11">
                  <c:v>61.446978335233773</c:v>
                </c:pt>
                <c:pt idx="12">
                  <c:v>61.315502183406146</c:v>
                </c:pt>
                <c:pt idx="13">
                  <c:v>61.107855361596009</c:v>
                </c:pt>
                <c:pt idx="14">
                  <c:v>60.989750445632794</c:v>
                </c:pt>
                <c:pt idx="15">
                  <c:v>60.68983957219249</c:v>
                </c:pt>
                <c:pt idx="16">
                  <c:v>60.220421393841178</c:v>
                </c:pt>
                <c:pt idx="17">
                  <c:v>60.238721804511279</c:v>
                </c:pt>
                <c:pt idx="18">
                  <c:v>59.937238493723854</c:v>
                </c:pt>
                <c:pt idx="19">
                  <c:v>59.314606741573037</c:v>
                </c:pt>
                <c:pt idx="20">
                  <c:v>58.217391304347821</c:v>
                </c:pt>
                <c:pt idx="21">
                  <c:v>57.159999999999989</c:v>
                </c:pt>
                <c:pt idx="2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B7-4A97-B3D0-83234EE892BE}"/>
            </c:ext>
          </c:extLst>
        </c:ser>
        <c:ser>
          <c:idx val="13"/>
          <c:order val="1"/>
          <c:tx>
            <c:strRef>
              <c:f>'Ark1'!$C$1443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'Ark1'!$U$1443:$U$1465</c:f>
              <c:numCache>
                <c:formatCode>General</c:formatCode>
                <c:ptCount val="23"/>
                <c:pt idx="0">
                  <c:v>63.61313868613135</c:v>
                </c:pt>
                <c:pt idx="1">
                  <c:v>63.050955414012734</c:v>
                </c:pt>
                <c:pt idx="2">
                  <c:v>63.040590405904048</c:v>
                </c:pt>
                <c:pt idx="3">
                  <c:v>62.638036809815986</c:v>
                </c:pt>
                <c:pt idx="4">
                  <c:v>62.308943089430898</c:v>
                </c:pt>
                <c:pt idx="5">
                  <c:v>62.142140468227431</c:v>
                </c:pt>
                <c:pt idx="6">
                  <c:v>62.010178117048341</c:v>
                </c:pt>
                <c:pt idx="7">
                  <c:v>61.646239554317518</c:v>
                </c:pt>
                <c:pt idx="8">
                  <c:v>61.664050235478811</c:v>
                </c:pt>
                <c:pt idx="9">
                  <c:v>61.469794344473023</c:v>
                </c:pt>
                <c:pt idx="10">
                  <c:v>61.242076502732246</c:v>
                </c:pt>
                <c:pt idx="11">
                  <c:v>61.126789366053139</c:v>
                </c:pt>
                <c:pt idx="12">
                  <c:v>61.089699570815441</c:v>
                </c:pt>
                <c:pt idx="13">
                  <c:v>60.952730610371731</c:v>
                </c:pt>
                <c:pt idx="14">
                  <c:v>60.875279820914606</c:v>
                </c:pt>
                <c:pt idx="15">
                  <c:v>60.687388987566607</c:v>
                </c:pt>
                <c:pt idx="16">
                  <c:v>60.332885906040282</c:v>
                </c:pt>
                <c:pt idx="17">
                  <c:v>60.152064451158118</c:v>
                </c:pt>
                <c:pt idx="18">
                  <c:v>59.78552971576228</c:v>
                </c:pt>
                <c:pt idx="19">
                  <c:v>59.405063291139243</c:v>
                </c:pt>
                <c:pt idx="20">
                  <c:v>59.469387755102019</c:v>
                </c:pt>
                <c:pt idx="21">
                  <c:v>58.245614035087719</c:v>
                </c:pt>
                <c:pt idx="2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B7-4A97-B3D0-83234EE892BE}"/>
            </c:ext>
          </c:extLst>
        </c:ser>
        <c:ser>
          <c:idx val="1"/>
          <c:order val="2"/>
          <c:tx>
            <c:strRef>
              <c:f>'Ark1'!$C$1420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'Ark1'!$U$1422:$U$1442</c:f>
              <c:numCache>
                <c:formatCode>General</c:formatCode>
                <c:ptCount val="21"/>
                <c:pt idx="0">
                  <c:v>62.590909090909101</c:v>
                </c:pt>
                <c:pt idx="1">
                  <c:v>62.296195652173914</c:v>
                </c:pt>
                <c:pt idx="2">
                  <c:v>62.09698275862069</c:v>
                </c:pt>
                <c:pt idx="3">
                  <c:v>62.233082706766893</c:v>
                </c:pt>
                <c:pt idx="4">
                  <c:v>62.071863580998787</c:v>
                </c:pt>
                <c:pt idx="5">
                  <c:v>61.727835051546393</c:v>
                </c:pt>
                <c:pt idx="6">
                  <c:v>61.67106227106229</c:v>
                </c:pt>
                <c:pt idx="7">
                  <c:v>61.371173469387749</c:v>
                </c:pt>
                <c:pt idx="8">
                  <c:v>61.243285939968402</c:v>
                </c:pt>
                <c:pt idx="9">
                  <c:v>61.165159447881983</c:v>
                </c:pt>
                <c:pt idx="10">
                  <c:v>60.942196531791915</c:v>
                </c:pt>
                <c:pt idx="11">
                  <c:v>60.918206842312216</c:v>
                </c:pt>
                <c:pt idx="12">
                  <c:v>60.586146682188591</c:v>
                </c:pt>
                <c:pt idx="13">
                  <c:v>60.323161361141608</c:v>
                </c:pt>
                <c:pt idx="14">
                  <c:v>60.033557046979887</c:v>
                </c:pt>
                <c:pt idx="15">
                  <c:v>59.707831325301221</c:v>
                </c:pt>
                <c:pt idx="16">
                  <c:v>59.336805555555557</c:v>
                </c:pt>
                <c:pt idx="17">
                  <c:v>59.031746031746046</c:v>
                </c:pt>
                <c:pt idx="18">
                  <c:v>59.045454545454554</c:v>
                </c:pt>
                <c:pt idx="19">
                  <c:v>56.846153846153825</c:v>
                </c:pt>
                <c:pt idx="20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B7-4A97-B3D0-83234EE89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2304"/>
        <c:axId val="379612696"/>
      </c:barChart>
      <c:catAx>
        <c:axId val="379612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2696"/>
        <c:scaling>
          <c:orientation val="minMax"/>
          <c:min val="5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39108931548441"/>
          <c:y val="0.12366232964904328"/>
          <c:w val="6.4637712836877873E-2"/>
          <c:h val="0.150144563063514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VAK-gris, middel</a:t>
            </a:r>
            <a:r>
              <a:rPr lang="en-US" sz="2000" baseline="0"/>
              <a:t> KJØTT% </a:t>
            </a:r>
            <a:r>
              <a:rPr lang="en-US" sz="2000"/>
              <a:t>i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483462855257998E-2"/>
          <c:y val="0.14155469598006817"/>
          <c:w val="0.92663647689767337"/>
          <c:h val="0.7467989068573355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'Ark1'!$C$1443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'Ark1'!$U$1443:$U$1465</c:f>
              <c:numCache>
                <c:formatCode>General</c:formatCode>
                <c:ptCount val="23"/>
                <c:pt idx="0">
                  <c:v>63.61313868613135</c:v>
                </c:pt>
                <c:pt idx="1">
                  <c:v>63.050955414012734</c:v>
                </c:pt>
                <c:pt idx="2">
                  <c:v>63.040590405904048</c:v>
                </c:pt>
                <c:pt idx="3">
                  <c:v>62.638036809815986</c:v>
                </c:pt>
                <c:pt idx="4">
                  <c:v>62.308943089430898</c:v>
                </c:pt>
                <c:pt idx="5">
                  <c:v>62.142140468227431</c:v>
                </c:pt>
                <c:pt idx="6">
                  <c:v>62.010178117048341</c:v>
                </c:pt>
                <c:pt idx="7">
                  <c:v>61.646239554317518</c:v>
                </c:pt>
                <c:pt idx="8">
                  <c:v>61.664050235478811</c:v>
                </c:pt>
                <c:pt idx="9">
                  <c:v>61.469794344473023</c:v>
                </c:pt>
                <c:pt idx="10">
                  <c:v>61.242076502732246</c:v>
                </c:pt>
                <c:pt idx="11">
                  <c:v>61.126789366053139</c:v>
                </c:pt>
                <c:pt idx="12">
                  <c:v>61.089699570815441</c:v>
                </c:pt>
                <c:pt idx="13">
                  <c:v>60.952730610371731</c:v>
                </c:pt>
                <c:pt idx="14">
                  <c:v>60.875279820914606</c:v>
                </c:pt>
                <c:pt idx="15">
                  <c:v>60.687388987566607</c:v>
                </c:pt>
                <c:pt idx="16">
                  <c:v>60.332885906040282</c:v>
                </c:pt>
                <c:pt idx="17">
                  <c:v>60.152064451158118</c:v>
                </c:pt>
                <c:pt idx="18">
                  <c:v>59.78552971576228</c:v>
                </c:pt>
                <c:pt idx="19">
                  <c:v>59.405063291139243</c:v>
                </c:pt>
                <c:pt idx="20">
                  <c:v>59.469387755102019</c:v>
                </c:pt>
                <c:pt idx="21">
                  <c:v>58.245614035087719</c:v>
                </c:pt>
                <c:pt idx="2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C0-4531-86EB-F7606C0263CF}"/>
            </c:ext>
          </c:extLst>
        </c:ser>
        <c:ser>
          <c:idx val="1"/>
          <c:order val="1"/>
          <c:tx>
            <c:strRef>
              <c:f>'Ark1'!$C$1420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'Ark1'!$U$1422:$U$1442</c:f>
              <c:numCache>
                <c:formatCode>General</c:formatCode>
                <c:ptCount val="21"/>
                <c:pt idx="0">
                  <c:v>62.590909090909101</c:v>
                </c:pt>
                <c:pt idx="1">
                  <c:v>62.296195652173914</c:v>
                </c:pt>
                <c:pt idx="2">
                  <c:v>62.09698275862069</c:v>
                </c:pt>
                <c:pt idx="3">
                  <c:v>62.233082706766893</c:v>
                </c:pt>
                <c:pt idx="4">
                  <c:v>62.071863580998787</c:v>
                </c:pt>
                <c:pt idx="5">
                  <c:v>61.727835051546393</c:v>
                </c:pt>
                <c:pt idx="6">
                  <c:v>61.67106227106229</c:v>
                </c:pt>
                <c:pt idx="7">
                  <c:v>61.371173469387749</c:v>
                </c:pt>
                <c:pt idx="8">
                  <c:v>61.243285939968402</c:v>
                </c:pt>
                <c:pt idx="9">
                  <c:v>61.165159447881983</c:v>
                </c:pt>
                <c:pt idx="10">
                  <c:v>60.942196531791915</c:v>
                </c:pt>
                <c:pt idx="11">
                  <c:v>60.918206842312216</c:v>
                </c:pt>
                <c:pt idx="12">
                  <c:v>60.586146682188591</c:v>
                </c:pt>
                <c:pt idx="13">
                  <c:v>60.323161361141608</c:v>
                </c:pt>
                <c:pt idx="14">
                  <c:v>60.033557046979887</c:v>
                </c:pt>
                <c:pt idx="15">
                  <c:v>59.707831325301221</c:v>
                </c:pt>
                <c:pt idx="16">
                  <c:v>59.336805555555557</c:v>
                </c:pt>
                <c:pt idx="17">
                  <c:v>59.031746031746046</c:v>
                </c:pt>
                <c:pt idx="18">
                  <c:v>59.045454545454554</c:v>
                </c:pt>
                <c:pt idx="19">
                  <c:v>56.846153846153825</c:v>
                </c:pt>
                <c:pt idx="20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C0-4531-86EB-F7606C026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2304"/>
        <c:axId val="379612696"/>
      </c:barChart>
      <c:catAx>
        <c:axId val="3796123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2696"/>
        <c:scaling>
          <c:orientation val="minMax"/>
          <c:min val="5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39108931548441"/>
          <c:y val="0.12366232964904328"/>
          <c:w val="6.4637712836877873E-2"/>
          <c:h val="0.150144563063514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VAK-gris, middel</a:t>
            </a:r>
            <a:r>
              <a:rPr lang="en-US" sz="2000" baseline="0"/>
              <a:t> SLAKTEVEKT </a:t>
            </a:r>
            <a:r>
              <a:rPr lang="en-US" sz="2000"/>
              <a:t>i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483462855257998E-2"/>
          <c:y val="0.14155469598006817"/>
          <c:w val="0.92663647689767337"/>
          <c:h val="0.7467989068573355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'Ark1'!$C$1443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Vektgrupper!$D$11:$D$32</c:f>
              <c:strCache>
                <c:ptCount val="22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</c:strCache>
            </c:strRef>
          </c:cat>
          <c:val>
            <c:numRef>
              <c:f>Vektgrupper!$O$35:$O$56</c:f>
              <c:numCache>
                <c:formatCode>0.00</c:formatCode>
                <c:ptCount val="22"/>
                <c:pt idx="0">
                  <c:v>50.503284671532867</c:v>
                </c:pt>
                <c:pt idx="1">
                  <c:v>59.786114649681487</c:v>
                </c:pt>
                <c:pt idx="2">
                  <c:v>64.094981549815515</c:v>
                </c:pt>
                <c:pt idx="3">
                  <c:v>66.038343558282179</c:v>
                </c:pt>
                <c:pt idx="4">
                  <c:v>68.093495934959364</c:v>
                </c:pt>
                <c:pt idx="5">
                  <c:v>70.05295986622076</c:v>
                </c:pt>
                <c:pt idx="6">
                  <c:v>72.01106870228999</c:v>
                </c:pt>
                <c:pt idx="7">
                  <c:v>74.028969359331526</c:v>
                </c:pt>
                <c:pt idx="8">
                  <c:v>76.05508634222906</c:v>
                </c:pt>
                <c:pt idx="9">
                  <c:v>78.052011568123547</c:v>
                </c:pt>
                <c:pt idx="10">
                  <c:v>80.021819672131059</c:v>
                </c:pt>
                <c:pt idx="11">
                  <c:v>82.007428425358114</c:v>
                </c:pt>
                <c:pt idx="12">
                  <c:v>84.001579399141605</c:v>
                </c:pt>
                <c:pt idx="13">
                  <c:v>86.016530518586578</c:v>
                </c:pt>
                <c:pt idx="14">
                  <c:v>88.472731052126719</c:v>
                </c:pt>
                <c:pt idx="15">
                  <c:v>92.278442019791868</c:v>
                </c:pt>
                <c:pt idx="16">
                  <c:v>97.223078299776446</c:v>
                </c:pt>
                <c:pt idx="17">
                  <c:v>102.1840181268882</c:v>
                </c:pt>
                <c:pt idx="18">
                  <c:v>107.06028423772607</c:v>
                </c:pt>
                <c:pt idx="19">
                  <c:v>112.19044303797472</c:v>
                </c:pt>
                <c:pt idx="20">
                  <c:v>117.44173469387751</c:v>
                </c:pt>
                <c:pt idx="21">
                  <c:v>122.26438596491229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75-4336-8D39-B24BCEE853B5}"/>
            </c:ext>
          </c:extLst>
        </c:ser>
        <c:ser>
          <c:idx val="1"/>
          <c:order val="1"/>
          <c:tx>
            <c:strRef>
              <c:f>Vektgrupper!$B$11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Vektgrupper!$D$11:$D$32</c:f>
              <c:strCache>
                <c:ptCount val="22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</c:strCache>
            </c:strRef>
          </c:cat>
          <c:val>
            <c:numRef>
              <c:f>Vektgrupper!$O$11:$O$32</c:f>
              <c:numCache>
                <c:formatCode>0.00</c:formatCode>
                <c:ptCount val="22"/>
                <c:pt idx="0">
                  <c:v>50.137536231884077</c:v>
                </c:pt>
                <c:pt idx="1">
                  <c:v>60.082465116279053</c:v>
                </c:pt>
                <c:pt idx="2">
                  <c:v>64.047863636363658</c:v>
                </c:pt>
                <c:pt idx="3">
                  <c:v>66.046657608695597</c:v>
                </c:pt>
                <c:pt idx="4">
                  <c:v>68.087823275862121</c:v>
                </c:pt>
                <c:pt idx="5">
                  <c:v>70.061729323308271</c:v>
                </c:pt>
                <c:pt idx="6">
                  <c:v>72.066723507917132</c:v>
                </c:pt>
                <c:pt idx="7">
                  <c:v>74.120175257732015</c:v>
                </c:pt>
                <c:pt idx="8">
                  <c:v>76.086336996336925</c:v>
                </c:pt>
                <c:pt idx="9">
                  <c:v>78.099534438775521</c:v>
                </c:pt>
                <c:pt idx="10">
                  <c:v>80.091874670879392</c:v>
                </c:pt>
                <c:pt idx="11">
                  <c:v>82.067248929081387</c:v>
                </c:pt>
                <c:pt idx="12">
                  <c:v>84.026647398843892</c:v>
                </c:pt>
                <c:pt idx="13">
                  <c:v>86.032953204875867</c:v>
                </c:pt>
                <c:pt idx="14">
                  <c:v>88.530387077997503</c:v>
                </c:pt>
                <c:pt idx="15">
                  <c:v>92.386182217343446</c:v>
                </c:pt>
                <c:pt idx="16">
                  <c:v>97.296942580164298</c:v>
                </c:pt>
                <c:pt idx="17">
                  <c:v>102.20023343373498</c:v>
                </c:pt>
                <c:pt idx="18">
                  <c:v>107.12682291666663</c:v>
                </c:pt>
                <c:pt idx="19">
                  <c:v>112.15142857142853</c:v>
                </c:pt>
                <c:pt idx="20">
                  <c:v>117.35563636363629</c:v>
                </c:pt>
                <c:pt idx="21">
                  <c:v>122.54384615384618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75-4336-8D39-B24BCEE85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2304"/>
        <c:axId val="379612696"/>
      </c:barChart>
      <c:catAx>
        <c:axId val="3796123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2696"/>
        <c:scaling>
          <c:orientation val="minMax"/>
          <c:min val="5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39108931548441"/>
          <c:y val="0.12366232964904328"/>
          <c:w val="6.4637712836877873E-2"/>
          <c:h val="0.150144563063514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1800"/>
              <a:t>VAK</a:t>
            </a:r>
            <a:r>
              <a:rPr lang="nb-NO" sz="1800" baseline="0"/>
              <a:t> GRIS</a:t>
            </a:r>
            <a:r>
              <a:rPr lang="nb-NO" sz="1800"/>
              <a:t>,</a:t>
            </a:r>
            <a:r>
              <a:rPr lang="nb-NO" sz="1800" baseline="0"/>
              <a:t> antalls% slakt </a:t>
            </a:r>
            <a:r>
              <a:rPr lang="nb-NO" sz="18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357783363008834E-2"/>
          <c:y val="0.18279986810338503"/>
          <c:w val="0.89138145029203586"/>
          <c:h val="0.6479170147517346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Variant!$D$10:$D$16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  <c:pt idx="4">
                  <c:v>Øko m/kjebe</c:v>
                </c:pt>
                <c:pt idx="5">
                  <c:v>Økologisk</c:v>
                </c:pt>
                <c:pt idx="6">
                  <c:v>Noroc Nort</c:v>
                </c:pt>
              </c:strCache>
            </c:strRef>
          </c:cat>
          <c:val>
            <c:numRef>
              <c:f>Variant!$J$26:$J$31</c:f>
              <c:numCache>
                <c:formatCode>0.0</c:formatCode>
                <c:ptCount val="6"/>
                <c:pt idx="0">
                  <c:v>89.898457706676879</c:v>
                </c:pt>
                <c:pt idx="1">
                  <c:v>0.33528115719896534</c:v>
                </c:pt>
                <c:pt idx="2">
                  <c:v>1.2405402816361721</c:v>
                </c:pt>
                <c:pt idx="3">
                  <c:v>2.394865408564039E-2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E5-429F-9670-A17B21759A8A}"/>
            </c:ext>
          </c:extLst>
        </c:ser>
        <c:ser>
          <c:idx val="13"/>
          <c:order val="1"/>
          <c:tx>
            <c:strRef>
              <c:f>Variant!$B$18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Variant!$D$10:$D$16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  <c:pt idx="4">
                  <c:v>Øko m/kjebe</c:v>
                </c:pt>
                <c:pt idx="5">
                  <c:v>Økologisk</c:v>
                </c:pt>
                <c:pt idx="6">
                  <c:v>Noroc Nort</c:v>
                </c:pt>
              </c:strCache>
            </c:strRef>
          </c:cat>
          <c:val>
            <c:numRef>
              <c:f>Variant!$J$18:$J$24</c:f>
              <c:numCache>
                <c:formatCode>0.0</c:formatCode>
                <c:ptCount val="7"/>
                <c:pt idx="0">
                  <c:v>20.960748516659063</c:v>
                </c:pt>
                <c:pt idx="1">
                  <c:v>9.5085957705766014E-2</c:v>
                </c:pt>
                <c:pt idx="2">
                  <c:v>0.31568537958314313</c:v>
                </c:pt>
                <c:pt idx="3">
                  <c:v>0.26624068157614489</c:v>
                </c:pt>
                <c:pt idx="4">
                  <c:v>0</c:v>
                </c:pt>
                <c:pt idx="5">
                  <c:v>0</c:v>
                </c:pt>
                <c:pt idx="6">
                  <c:v>78.362239464475877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E5-429F-9670-A17B21759A8A}"/>
            </c:ext>
          </c:extLst>
        </c:ser>
        <c:ser>
          <c:idx val="1"/>
          <c:order val="2"/>
          <c:tx>
            <c:strRef>
              <c:f>Variant!$B$10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Variant!$D$10:$D$16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  <c:pt idx="4">
                  <c:v>Øko m/kjebe</c:v>
                </c:pt>
                <c:pt idx="5">
                  <c:v>Økologisk</c:v>
                </c:pt>
                <c:pt idx="6">
                  <c:v>Noroc Nort</c:v>
                </c:pt>
              </c:strCache>
            </c:strRef>
          </c:cat>
          <c:val>
            <c:numRef>
              <c:f>Variant!$J$10:$J$16</c:f>
              <c:numCache>
                <c:formatCode>0.0</c:formatCode>
                <c:ptCount val="7"/>
                <c:pt idx="0">
                  <c:v>15.254296129144244</c:v>
                </c:pt>
                <c:pt idx="1">
                  <c:v>3.124457559451484E-2</c:v>
                </c:pt>
                <c:pt idx="2">
                  <c:v>0.46172539489671921</c:v>
                </c:pt>
                <c:pt idx="3">
                  <c:v>7.984724874153791E-2</c:v>
                </c:pt>
                <c:pt idx="4">
                  <c:v>0</c:v>
                </c:pt>
                <c:pt idx="5">
                  <c:v>0</c:v>
                </c:pt>
                <c:pt idx="6">
                  <c:v>84.172886651622989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E5-429F-9670-A17B21759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8184"/>
        <c:axId val="379618576"/>
      </c:barChart>
      <c:catAx>
        <c:axId val="379618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8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85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8184"/>
        <c:crosses val="autoZero"/>
        <c:crossBetween val="between"/>
        <c:majorUnit val="10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382700333794747"/>
          <c:y val="0.2332999795937036"/>
          <c:w val="0.10837402453381648"/>
          <c:h val="0.185162792988678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GRIS,</a:t>
            </a:r>
            <a:r>
              <a:rPr lang="nb-NO" sz="2800" baseline="0"/>
              <a:t> antall slakt </a:t>
            </a:r>
            <a:r>
              <a:rPr lang="nb-NO" sz="28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30549221887805E-2"/>
          <c:y val="0.18651936290390478"/>
          <c:w val="0.87236130956603397"/>
          <c:h val="0.7088925406652281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Variant!$D$10:$D$16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  <c:pt idx="4">
                  <c:v>Øko m/kjebe</c:v>
                </c:pt>
                <c:pt idx="5">
                  <c:v>Økologisk</c:v>
                </c:pt>
                <c:pt idx="6">
                  <c:v>Noroc Nort</c:v>
                </c:pt>
              </c:strCache>
            </c:strRef>
          </c:cat>
          <c:val>
            <c:numRef>
              <c:f>Variant!$G$26:$G$31</c:f>
              <c:numCache>
                <c:formatCode>0</c:formatCode>
                <c:ptCount val="6"/>
                <c:pt idx="0">
                  <c:v>18769</c:v>
                </c:pt>
                <c:pt idx="1">
                  <c:v>70</c:v>
                </c:pt>
                <c:pt idx="2">
                  <c:v>259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B-4ADA-AABD-3AD72AFA9BD7}"/>
            </c:ext>
          </c:extLst>
        </c:ser>
        <c:ser>
          <c:idx val="13"/>
          <c:order val="1"/>
          <c:tx>
            <c:strRef>
              <c:f>Variant!$B$18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Variant!$D$10:$D$16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  <c:pt idx="4">
                  <c:v>Øko m/kjebe</c:v>
                </c:pt>
                <c:pt idx="5">
                  <c:v>Økologisk</c:v>
                </c:pt>
                <c:pt idx="6">
                  <c:v>Noroc Nort</c:v>
                </c:pt>
              </c:strCache>
            </c:strRef>
          </c:cat>
          <c:val>
            <c:numRef>
              <c:f>Variant!$G$18:$G$24</c:f>
              <c:numCache>
                <c:formatCode>0</c:formatCode>
                <c:ptCount val="7"/>
                <c:pt idx="0">
                  <c:v>5511</c:v>
                </c:pt>
                <c:pt idx="1">
                  <c:v>25</c:v>
                </c:pt>
                <c:pt idx="2">
                  <c:v>83</c:v>
                </c:pt>
                <c:pt idx="3">
                  <c:v>70</c:v>
                </c:pt>
                <c:pt idx="4">
                  <c:v>0</c:v>
                </c:pt>
                <c:pt idx="5">
                  <c:v>0</c:v>
                </c:pt>
                <c:pt idx="6">
                  <c:v>20603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5B-4ADA-AABD-3AD72AFA9BD7}"/>
            </c:ext>
          </c:extLst>
        </c:ser>
        <c:ser>
          <c:idx val="1"/>
          <c:order val="2"/>
          <c:tx>
            <c:strRef>
              <c:f>Variant!$B$10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Variant!$D$10:$D$16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  <c:pt idx="4">
                  <c:v>Øko m/kjebe</c:v>
                </c:pt>
                <c:pt idx="5">
                  <c:v>Økologisk</c:v>
                </c:pt>
                <c:pt idx="6">
                  <c:v>Noroc Nort</c:v>
                </c:pt>
              </c:strCache>
            </c:strRef>
          </c:cat>
          <c:val>
            <c:numRef>
              <c:f>Variant!$G$10:$G$16</c:f>
              <c:numCache>
                <c:formatCode>0</c:formatCode>
                <c:ptCount val="7"/>
                <c:pt idx="0">
                  <c:v>4394</c:v>
                </c:pt>
                <c:pt idx="1">
                  <c:v>9</c:v>
                </c:pt>
                <c:pt idx="2">
                  <c:v>133</c:v>
                </c:pt>
                <c:pt idx="3">
                  <c:v>23</c:v>
                </c:pt>
                <c:pt idx="4">
                  <c:v>0</c:v>
                </c:pt>
                <c:pt idx="5">
                  <c:v>0</c:v>
                </c:pt>
                <c:pt idx="6">
                  <c:v>24246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5B-4ADA-AABD-3AD72AFA9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7008"/>
        <c:axId val="379617400"/>
      </c:barChart>
      <c:catAx>
        <c:axId val="3796170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7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7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  <a:r>
                  <a:rPr lang="nb-NO" baseline="0"/>
                  <a:t> slakt</a:t>
                </a:r>
                <a:endParaRPr lang="nb-NO"/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700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0903772163615"/>
          <c:y val="0.25987674657822585"/>
          <c:w val="8.7817126138862348E-2"/>
          <c:h val="0.192920231917350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1800"/>
              <a:t>GRIS,</a:t>
            </a:r>
            <a:r>
              <a:rPr lang="nb-NO" sz="1800" baseline="0"/>
              <a:t> middel VEKT </a:t>
            </a:r>
            <a:r>
              <a:rPr lang="nb-NO" sz="18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936910795889225E-2"/>
          <c:y val="0.19107365759882022"/>
          <c:w val="0.88180239346566236"/>
          <c:h val="0.7066628042732117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Variant!$D$10:$D$16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  <c:pt idx="4">
                  <c:v>Øko m/kjebe</c:v>
                </c:pt>
                <c:pt idx="5">
                  <c:v>Økologisk</c:v>
                </c:pt>
                <c:pt idx="6">
                  <c:v>Noroc Nort</c:v>
                </c:pt>
              </c:strCache>
            </c:strRef>
          </c:cat>
          <c:val>
            <c:numRef>
              <c:f>Variant!$O$26:$O$31</c:f>
              <c:numCache>
                <c:formatCode>0.0</c:formatCode>
                <c:ptCount val="6"/>
                <c:pt idx="0">
                  <c:v>82.661325590069026</c:v>
                </c:pt>
                <c:pt idx="1">
                  <c:v>85.22285714285718</c:v>
                </c:pt>
                <c:pt idx="2">
                  <c:v>80.927799227799227</c:v>
                </c:pt>
                <c:pt idx="3">
                  <c:v>90.114000000000019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B7-487F-B0C4-831DA868C515}"/>
            </c:ext>
          </c:extLst>
        </c:ser>
        <c:ser>
          <c:idx val="13"/>
          <c:order val="1"/>
          <c:tx>
            <c:strRef>
              <c:f>Variant!$B$18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Variant!$D$10:$D$16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  <c:pt idx="4">
                  <c:v>Øko m/kjebe</c:v>
                </c:pt>
                <c:pt idx="5">
                  <c:v>Økologisk</c:v>
                </c:pt>
                <c:pt idx="6">
                  <c:v>Noroc Nort</c:v>
                </c:pt>
              </c:strCache>
            </c:strRef>
          </c:cat>
          <c:val>
            <c:numRef>
              <c:f>Variant!$O$18:$O$24</c:f>
              <c:numCache>
                <c:formatCode>0.0</c:formatCode>
                <c:ptCount val="7"/>
                <c:pt idx="0">
                  <c:v>86.105292302106179</c:v>
                </c:pt>
                <c:pt idx="1">
                  <c:v>87.676000000000002</c:v>
                </c:pt>
                <c:pt idx="2">
                  <c:v>81.306024096385499</c:v>
                </c:pt>
                <c:pt idx="3">
                  <c:v>83.188428571428517</c:v>
                </c:pt>
                <c:pt idx="4">
                  <c:v>0</c:v>
                </c:pt>
                <c:pt idx="5">
                  <c:v>0</c:v>
                </c:pt>
                <c:pt idx="6">
                  <c:v>84.579472687545561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B7-487F-B0C4-831DA868C515}"/>
            </c:ext>
          </c:extLst>
        </c:ser>
        <c:ser>
          <c:idx val="1"/>
          <c:order val="2"/>
          <c:tx>
            <c:strRef>
              <c:f>Variant!$B$10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Variant!$D$10:$D$16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  <c:pt idx="4">
                  <c:v>Øko m/kjebe</c:v>
                </c:pt>
                <c:pt idx="5">
                  <c:v>Økologisk</c:v>
                </c:pt>
                <c:pt idx="6">
                  <c:v>Noroc Nort</c:v>
                </c:pt>
              </c:strCache>
            </c:strRef>
          </c:cat>
          <c:val>
            <c:numRef>
              <c:f>Variant!$O$10:$O$16</c:f>
              <c:numCache>
                <c:formatCode>0.0</c:formatCode>
                <c:ptCount val="7"/>
                <c:pt idx="0">
                  <c:v>87.259227614490754</c:v>
                </c:pt>
                <c:pt idx="1">
                  <c:v>90.12222222222222</c:v>
                </c:pt>
                <c:pt idx="2">
                  <c:v>90.909774436090245</c:v>
                </c:pt>
                <c:pt idx="3">
                  <c:v>87.528695652173923</c:v>
                </c:pt>
                <c:pt idx="4">
                  <c:v>0</c:v>
                </c:pt>
                <c:pt idx="5">
                  <c:v>0</c:v>
                </c:pt>
                <c:pt idx="6">
                  <c:v>85.493881188119076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B7-487F-B0C4-831DA868C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7008"/>
        <c:axId val="379617400"/>
      </c:barChart>
      <c:catAx>
        <c:axId val="3796170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7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7400"/>
        <c:scaling>
          <c:orientation val="minMax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700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637449924022658"/>
          <c:y val="0.36186525547297582"/>
          <c:w val="8.7817126138862348E-2"/>
          <c:h val="0.192920231917350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GRIS,</a:t>
            </a:r>
            <a:r>
              <a:rPr lang="nb-NO" sz="2800" baseline="0"/>
              <a:t> m</a:t>
            </a:r>
            <a:r>
              <a:rPr lang="nb-NO" sz="2800"/>
              <a:t>iddel kjøtt%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595194421504281E-2"/>
          <c:y val="0.17257480662287922"/>
          <c:w val="0.87357973037916314"/>
          <c:h val="0.70873932809560325"/>
        </c:manualLayout>
      </c:layout>
      <c:lineChart>
        <c:grouping val="standard"/>
        <c:varyColors val="0"/>
        <c:ser>
          <c:idx val="3"/>
          <c:order val="0"/>
          <c:tx>
            <c:strRef>
              <c:f>'Ark1'!$C$25</c:f>
              <c:strCache>
                <c:ptCount val="1"/>
                <c:pt idx="0">
                  <c:v>2021</c:v>
                </c:pt>
              </c:strCache>
            </c:strRef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'Ark1'!$U$25:$U$36</c:f>
              <c:numCache>
                <c:formatCode>General</c:formatCode>
                <c:ptCount val="12"/>
                <c:pt idx="0">
                  <c:v>60.947719688542826</c:v>
                </c:pt>
                <c:pt idx="1">
                  <c:v>61.066523605150223</c:v>
                </c:pt>
                <c:pt idx="2">
                  <c:v>61.281983178397518</c:v>
                </c:pt>
                <c:pt idx="3">
                  <c:v>61.180303772660459</c:v>
                </c:pt>
                <c:pt idx="4">
                  <c:v>61.009857072449485</c:v>
                </c:pt>
                <c:pt idx="5">
                  <c:v>61.187927565392357</c:v>
                </c:pt>
                <c:pt idx="6">
                  <c:v>60.965549348230937</c:v>
                </c:pt>
                <c:pt idx="7">
                  <c:v>61.160406091370547</c:v>
                </c:pt>
                <c:pt idx="8">
                  <c:v>61.339348370927318</c:v>
                </c:pt>
                <c:pt idx="9">
                  <c:v>61.028665413533822</c:v>
                </c:pt>
                <c:pt idx="10">
                  <c:v>60.878126100739685</c:v>
                </c:pt>
                <c:pt idx="11">
                  <c:v>61.280394304490706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13-40F3-A9CA-73CAB31DA19E}"/>
            </c:ext>
          </c:extLst>
        </c:ser>
        <c:ser>
          <c:idx val="2"/>
          <c:order val="1"/>
          <c:tx>
            <c:strRef>
              <c:f>'Ark1'!$C$13</c:f>
              <c:strCache>
                <c:ptCount val="1"/>
                <c:pt idx="0">
                  <c:v>2022</c:v>
                </c:pt>
              </c:strCache>
            </c:strRef>
          </c:tx>
          <c:spPr>
            <a:ln w="114300">
              <a:solidFill>
                <a:schemeClr val="accent1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'Ark1'!$U$13:$U$24</c:f>
              <c:numCache>
                <c:formatCode>General</c:formatCode>
                <c:ptCount val="12"/>
                <c:pt idx="0">
                  <c:v>60.701865423051281</c:v>
                </c:pt>
                <c:pt idx="1">
                  <c:v>60.902754590984998</c:v>
                </c:pt>
                <c:pt idx="2">
                  <c:v>61.049802761341205</c:v>
                </c:pt>
                <c:pt idx="3">
                  <c:v>61.185770750988141</c:v>
                </c:pt>
                <c:pt idx="4">
                  <c:v>60.759887005649688</c:v>
                </c:pt>
                <c:pt idx="5">
                  <c:v>60.926622195269843</c:v>
                </c:pt>
                <c:pt idx="6">
                  <c:v>60.945045045045013</c:v>
                </c:pt>
                <c:pt idx="7">
                  <c:v>60.880665722379597</c:v>
                </c:pt>
                <c:pt idx="8">
                  <c:v>60.822422874341619</c:v>
                </c:pt>
                <c:pt idx="9">
                  <c:v>60.688524590163951</c:v>
                </c:pt>
                <c:pt idx="10">
                  <c:v>60.700113164843437</c:v>
                </c:pt>
                <c:pt idx="11">
                  <c:v>60.952421410365325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13-40F3-A9CA-73CAB31DA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2094952"/>
        <c:axId val="372095344"/>
      </c:lineChart>
      <c:catAx>
        <c:axId val="3720949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2095344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372095344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672859942140924E-2"/>
              <c:y val="0.4920540277391954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2094952"/>
        <c:crosses val="autoZero"/>
        <c:crossBetween val="between"/>
        <c:majorUnit val="0.25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089829916881796"/>
          <c:y val="0.49852234171618925"/>
          <c:w val="7.1485800366175675E-2"/>
          <c:h val="0.17679400500211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GRIS,</a:t>
            </a:r>
            <a:r>
              <a:rPr lang="nb-NO" sz="2000" baseline="0"/>
              <a:t> middel KJØTT% </a:t>
            </a:r>
            <a:r>
              <a:rPr lang="nb-NO" sz="20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43867140441465E-2"/>
          <c:y val="0.17470966305890206"/>
          <c:w val="0.89379542417281466"/>
          <c:h val="0.72302681246116307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Variant!$D$10:$D$16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  <c:pt idx="4">
                  <c:v>Øko m/kjebe</c:v>
                </c:pt>
                <c:pt idx="5">
                  <c:v>Økologisk</c:v>
                </c:pt>
                <c:pt idx="6">
                  <c:v>Noroc Nort</c:v>
                </c:pt>
              </c:strCache>
            </c:strRef>
          </c:cat>
          <c:val>
            <c:numRef>
              <c:f>Variant!$M$26:$M$31</c:f>
              <c:numCache>
                <c:formatCode>0.00</c:formatCode>
                <c:ptCount val="6"/>
                <c:pt idx="0">
                  <c:v>61.472268101656987</c:v>
                </c:pt>
                <c:pt idx="1">
                  <c:v>60.685714285714305</c:v>
                </c:pt>
                <c:pt idx="2">
                  <c:v>60.992277992277998</c:v>
                </c:pt>
                <c:pt idx="3">
                  <c:v>61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D3-4345-97C9-F77F039ABCF3}"/>
            </c:ext>
          </c:extLst>
        </c:ser>
        <c:ser>
          <c:idx val="13"/>
          <c:order val="1"/>
          <c:tx>
            <c:strRef>
              <c:f>Variant!$B$18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Variant!$D$10:$D$16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  <c:pt idx="4">
                  <c:v>Øko m/kjebe</c:v>
                </c:pt>
                <c:pt idx="5">
                  <c:v>Økologisk</c:v>
                </c:pt>
                <c:pt idx="6">
                  <c:v>Noroc Nort</c:v>
                </c:pt>
              </c:strCache>
            </c:strRef>
          </c:cat>
          <c:val>
            <c:numRef>
              <c:f>Variant!$M$18:$M$24</c:f>
              <c:numCache>
                <c:formatCode>0.00</c:formatCode>
                <c:ptCount val="7"/>
                <c:pt idx="0">
                  <c:v>61.401234567901234</c:v>
                </c:pt>
                <c:pt idx="1">
                  <c:v>60.64</c:v>
                </c:pt>
                <c:pt idx="2">
                  <c:v>60.6265060240964</c:v>
                </c:pt>
                <c:pt idx="3">
                  <c:v>61.085714285714303</c:v>
                </c:pt>
                <c:pt idx="4">
                  <c:v>0</c:v>
                </c:pt>
                <c:pt idx="5">
                  <c:v>0</c:v>
                </c:pt>
                <c:pt idx="6">
                  <c:v>61.021607186210254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D3-4345-97C9-F77F039ABCF3}"/>
            </c:ext>
          </c:extLst>
        </c:ser>
        <c:ser>
          <c:idx val="1"/>
          <c:order val="2"/>
          <c:tx>
            <c:strRef>
              <c:f>Variant!$B$10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Variant!$D$10:$D$16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  <c:pt idx="4">
                  <c:v>Øko m/kjebe</c:v>
                </c:pt>
                <c:pt idx="5">
                  <c:v>Økologisk</c:v>
                </c:pt>
                <c:pt idx="6">
                  <c:v>Noroc Nort</c:v>
                </c:pt>
              </c:strCache>
            </c:strRef>
          </c:cat>
          <c:val>
            <c:numRef>
              <c:f>Variant!$M$10:$M$16</c:f>
              <c:numCache>
                <c:formatCode>0.00</c:formatCode>
                <c:ptCount val="7"/>
                <c:pt idx="0">
                  <c:v>61.054910002278419</c:v>
                </c:pt>
                <c:pt idx="1">
                  <c:v>58.555555555555557</c:v>
                </c:pt>
                <c:pt idx="2">
                  <c:v>61.368421052631597</c:v>
                </c:pt>
                <c:pt idx="3">
                  <c:v>60.521739130434788</c:v>
                </c:pt>
                <c:pt idx="4">
                  <c:v>0</c:v>
                </c:pt>
                <c:pt idx="5">
                  <c:v>0</c:v>
                </c:pt>
                <c:pt idx="6">
                  <c:v>60.830115511551185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D3-4345-97C9-F77F039AB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7008"/>
        <c:axId val="379617400"/>
      </c:barChart>
      <c:catAx>
        <c:axId val="3796170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7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7400"/>
        <c:scaling>
          <c:orientation val="minMax"/>
          <c:min val="5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7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637449924022658"/>
          <c:y val="0.36186525547297582"/>
          <c:w val="8.7817126138862348E-2"/>
          <c:h val="0.192920231917350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antall innen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5026826487171E-2"/>
          <c:y val="0.13239625793533916"/>
          <c:w val="0.89868902624287172"/>
          <c:h val="0.695256179204269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'Variant måned'!$F$10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måned'!$D$10:$D$13</c:f>
              <c:strCache>
                <c:ptCount val="4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</c:strCache>
            </c:strRef>
          </c:cat>
          <c:val>
            <c:numRef>
              <c:f>'Ark1'!$R$5857:$R$5860</c:f>
              <c:numCache>
                <c:formatCode>General</c:formatCode>
                <c:ptCount val="4"/>
                <c:pt idx="0">
                  <c:v>0</c:v>
                </c:pt>
                <c:pt idx="1">
                  <c:v>48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EA-4487-B605-6223F186A0B8}"/>
            </c:ext>
          </c:extLst>
        </c:ser>
        <c:ser>
          <c:idx val="4"/>
          <c:order val="1"/>
          <c:tx>
            <c:strRef>
              <c:f>'Variant måned'!#REF!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måned'!$D$10:$D$13</c:f>
              <c:strCache>
                <c:ptCount val="4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</c:strCache>
            </c:strRef>
          </c:cat>
          <c:val>
            <c:numRef>
              <c:f>'Ark1'!$R$5861:$R$5863</c:f>
              <c:numCache>
                <c:formatCode>General</c:formatCode>
                <c:ptCount val="3"/>
                <c:pt idx="0">
                  <c:v>1798</c:v>
                </c:pt>
                <c:pt idx="1">
                  <c:v>397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EA-4487-B605-6223F186A0B8}"/>
            </c:ext>
          </c:extLst>
        </c:ser>
        <c:ser>
          <c:idx val="10"/>
          <c:order val="2"/>
          <c:tx>
            <c:strRef>
              <c:f>'Variant måned'!#REF!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måned'!$D$10:$D$13</c:f>
              <c:strCache>
                <c:ptCount val="4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</c:strCache>
            </c:strRef>
          </c:cat>
          <c:val>
            <c:numRef>
              <c:f>'Ark1'!$R$5865:$R$5867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EA-4487-B605-6223F186A0B8}"/>
            </c:ext>
          </c:extLst>
        </c:ser>
        <c:ser>
          <c:idx val="1"/>
          <c:order val="3"/>
          <c:tx>
            <c:strRef>
              <c:f>'Variant måned'!$F$35</c:f>
              <c:strCache>
                <c:ptCount val="1"/>
                <c:pt idx="0">
                  <c:v>Apr</c:v>
                </c:pt>
              </c:strCache>
            </c:strRef>
          </c:tx>
          <c:invertIfNegative val="0"/>
          <c:cat>
            <c:strRef>
              <c:f>'Variant måned'!$D$10:$D$13</c:f>
              <c:strCache>
                <c:ptCount val="4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</c:strCache>
            </c:strRef>
          </c:cat>
          <c:val>
            <c:numRef>
              <c:f>'Ark1'!$R$5869:$R$5872</c:f>
              <c:numCache>
                <c:formatCode>General</c:formatCode>
                <c:ptCount val="4"/>
                <c:pt idx="0">
                  <c:v>424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EA-4487-B605-6223F186A0B8}"/>
            </c:ext>
          </c:extLst>
        </c:ser>
        <c:ser>
          <c:idx val="2"/>
          <c:order val="4"/>
          <c:tx>
            <c:strRef>
              <c:f>'Variant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'Variant måned'!$D$10:$D$13</c:f>
              <c:strCache>
                <c:ptCount val="4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</c:strCache>
            </c:strRef>
          </c:cat>
          <c:val>
            <c:numRef>
              <c:f>'Ark1'!$R$5873:$R$5876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1602</c:v>
                </c:pt>
                <c:pt idx="3">
                  <c:v>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EA-4487-B605-6223F186A0B8}"/>
            </c:ext>
          </c:extLst>
        </c:ser>
        <c:ser>
          <c:idx val="3"/>
          <c:order val="5"/>
          <c:tx>
            <c:strRef>
              <c:f>'Variant måned'!$F$45</c:f>
              <c:strCache>
                <c:ptCount val="1"/>
                <c:pt idx="0">
                  <c:v>Mai</c:v>
                </c:pt>
              </c:strCache>
            </c:strRef>
          </c:tx>
          <c:invertIfNegative val="0"/>
          <c:cat>
            <c:strRef>
              <c:f>'Variant måned'!$D$10:$D$13</c:f>
              <c:strCache>
                <c:ptCount val="4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</c:strCache>
            </c:strRef>
          </c:cat>
          <c:val>
            <c:numRef>
              <c:f>'Ark1'!$R$5877:$R$5880</c:f>
              <c:numCache>
                <c:formatCode>General</c:formatCode>
                <c:ptCount val="4"/>
                <c:pt idx="0">
                  <c:v>4</c:v>
                </c:pt>
                <c:pt idx="1">
                  <c:v>18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8EA-4487-B605-6223F186A0B8}"/>
            </c:ext>
          </c:extLst>
        </c:ser>
        <c:ser>
          <c:idx val="5"/>
          <c:order val="6"/>
          <c:tx>
            <c:strRef>
              <c:f>'Variant måned'!$F$53</c:f>
              <c:strCache>
                <c:ptCount val="1"/>
                <c:pt idx="0">
                  <c:v>Jun</c:v>
                </c:pt>
              </c:strCache>
            </c:strRef>
          </c:tx>
          <c:invertIfNegative val="0"/>
          <c:cat>
            <c:strRef>
              <c:f>'Variant måned'!$D$10:$D$13</c:f>
              <c:strCache>
                <c:ptCount val="4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</c:strCache>
            </c:strRef>
          </c:cat>
          <c:val>
            <c:numRef>
              <c:f>'Ark1'!$R$5881:$R$5884</c:f>
              <c:numCache>
                <c:formatCode>General</c:formatCode>
                <c:ptCount val="4"/>
                <c:pt idx="0">
                  <c:v>0</c:v>
                </c:pt>
                <c:pt idx="1">
                  <c:v>1970</c:v>
                </c:pt>
                <c:pt idx="2">
                  <c:v>425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8EA-4487-B605-6223F186A0B8}"/>
            </c:ext>
          </c:extLst>
        </c:ser>
        <c:ser>
          <c:idx val="6"/>
          <c:order val="7"/>
          <c:tx>
            <c:strRef>
              <c:f>'Variant måned'!$F$62</c:f>
              <c:strCache>
                <c:ptCount val="1"/>
                <c:pt idx="0">
                  <c:v>Jul</c:v>
                </c:pt>
              </c:strCache>
            </c:strRef>
          </c:tx>
          <c:invertIfNegative val="0"/>
          <c:cat>
            <c:strRef>
              <c:f>'Variant måned'!$D$10:$D$13</c:f>
              <c:strCache>
                <c:ptCount val="4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</c:strCache>
            </c:strRef>
          </c:cat>
          <c:val>
            <c:numRef>
              <c:f>'Ark1'!$R$5885:$R$5888</c:f>
              <c:numCache>
                <c:formatCode>General</c:formatCode>
                <c:ptCount val="4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8EA-4487-B605-6223F186A0B8}"/>
            </c:ext>
          </c:extLst>
        </c:ser>
        <c:ser>
          <c:idx val="7"/>
          <c:order val="8"/>
          <c:tx>
            <c:strRef>
              <c:f>'Variant måned'!$F$70</c:f>
              <c:strCache>
                <c:ptCount val="1"/>
                <c:pt idx="0">
                  <c:v>Aug</c:v>
                </c:pt>
              </c:strCache>
            </c:strRef>
          </c:tx>
          <c:invertIfNegative val="0"/>
          <c:cat>
            <c:strRef>
              <c:f>'Variant måned'!$D$10:$D$13</c:f>
              <c:strCache>
                <c:ptCount val="4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</c:strCache>
            </c:strRef>
          </c:cat>
          <c:val>
            <c:numRef>
              <c:f>'Ark1'!$R$5889:$R$5892</c:f>
              <c:numCache>
                <c:formatCode>General</c:formatCode>
                <c:ptCount val="4"/>
                <c:pt idx="0">
                  <c:v>1714</c:v>
                </c:pt>
                <c:pt idx="1">
                  <c:v>532</c:v>
                </c:pt>
                <c:pt idx="2">
                  <c:v>3</c:v>
                </c:pt>
                <c:pt idx="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8EA-4487-B605-6223F186A0B8}"/>
            </c:ext>
          </c:extLst>
        </c:ser>
        <c:ser>
          <c:idx val="8"/>
          <c:order val="9"/>
          <c:tx>
            <c:strRef>
              <c:f>'Variant måned'!$F$77</c:f>
              <c:strCache>
                <c:ptCount val="1"/>
                <c:pt idx="0">
                  <c:v>Sep</c:v>
                </c:pt>
              </c:strCache>
            </c:strRef>
          </c:tx>
          <c:invertIfNegative val="0"/>
          <c:cat>
            <c:strRef>
              <c:f>'Variant måned'!$D$10:$D$13</c:f>
              <c:strCache>
                <c:ptCount val="4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</c:strCache>
            </c:strRef>
          </c:cat>
          <c:val>
            <c:numRef>
              <c:f>'Ark1'!$R$5893:$R$5896</c:f>
              <c:numCache>
                <c:formatCode>General</c:formatCode>
                <c:ptCount val="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1411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8EA-4487-B605-6223F186A0B8}"/>
            </c:ext>
          </c:extLst>
        </c:ser>
        <c:ser>
          <c:idx val="9"/>
          <c:order val="10"/>
          <c:tx>
            <c:strRef>
              <c:f>'Variant måned'!$F$84</c:f>
              <c:strCache>
                <c:ptCount val="1"/>
                <c:pt idx="0">
                  <c:v>Okt</c:v>
                </c:pt>
              </c:strCache>
            </c:strRef>
          </c:tx>
          <c:invertIfNegative val="0"/>
          <c:cat>
            <c:strRef>
              <c:f>'Variant måned'!$D$10:$D$13</c:f>
              <c:strCache>
                <c:ptCount val="4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</c:strCache>
            </c:strRef>
          </c:cat>
          <c:val>
            <c:numRef>
              <c:f>'Ark1'!$R$5897:$R$5900</c:f>
              <c:numCache>
                <c:formatCode>General</c:formatCode>
                <c:ptCount val="4"/>
                <c:pt idx="0">
                  <c:v>314</c:v>
                </c:pt>
                <c:pt idx="1">
                  <c:v>1</c:v>
                </c:pt>
                <c:pt idx="2">
                  <c:v>9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8EA-4487-B605-6223F186A0B8}"/>
            </c:ext>
          </c:extLst>
        </c:ser>
        <c:ser>
          <c:idx val="11"/>
          <c:order val="11"/>
          <c:tx>
            <c:strRef>
              <c:f>'Variant måned'!$F$91</c:f>
              <c:strCache>
                <c:ptCount val="1"/>
                <c:pt idx="0">
                  <c:v>Nov</c:v>
                </c:pt>
              </c:strCache>
            </c:strRef>
          </c:tx>
          <c:invertIfNegative val="0"/>
          <c:cat>
            <c:strRef>
              <c:f>'Variant måned'!$D$10:$D$13</c:f>
              <c:strCache>
                <c:ptCount val="4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</c:strCache>
            </c:strRef>
          </c:cat>
          <c:val>
            <c:numRef>
              <c:f>'Ark1'!$R$5901:$R$5904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1670</c:v>
                </c:pt>
                <c:pt idx="3">
                  <c:v>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8EA-4487-B605-6223F186A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353992"/>
        <c:axId val="489354384"/>
      </c:barChart>
      <c:catAx>
        <c:axId val="489353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354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399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7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legendEntry>
      <c:layout>
        <c:manualLayout>
          <c:xMode val="edge"/>
          <c:yMode val="edge"/>
          <c:x val="0.73289236682373804"/>
          <c:y val="6.3230752766090775E-2"/>
          <c:w val="0.20187951136181589"/>
          <c:h val="0.307347112720072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middel KJØTT% per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3425449943757028"/>
          <c:y val="1.92104933129092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159636295463072E-2"/>
          <c:y val="0.15304435068483332"/>
          <c:w val="0.88376837270341202"/>
          <c:h val="0.734169779545474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VM!$Z$11</c:f>
              <c:strCache>
                <c:ptCount val="1"/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VM!$X$11:$X$14</c:f>
              <c:numCache>
                <c:formatCode>General</c:formatCode>
                <c:ptCount val="4"/>
              </c:numCache>
            </c:numRef>
          </c:cat>
          <c:val>
            <c:numRef>
              <c:f>VM!$AG$11:$AG$14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A4BD-44A7-8B4B-6CABBE5ADD35}"/>
            </c:ext>
          </c:extLst>
        </c:ser>
        <c:ser>
          <c:idx val="4"/>
          <c:order val="1"/>
          <c:tx>
            <c:strRef>
              <c:f>VM!$Z$15</c:f>
              <c:strCache>
                <c:ptCount val="1"/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VM!$X$11:$X$14</c:f>
              <c:numCache>
                <c:formatCode>General</c:formatCode>
                <c:ptCount val="4"/>
              </c:numCache>
            </c:numRef>
          </c:cat>
          <c:val>
            <c:numRef>
              <c:f>VM!$AG$15:$AG$18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1-A4BD-44A7-8B4B-6CABBE5ADD35}"/>
            </c:ext>
          </c:extLst>
        </c:ser>
        <c:ser>
          <c:idx val="10"/>
          <c:order val="2"/>
          <c:tx>
            <c:strRef>
              <c:f>VM!$Z$19</c:f>
              <c:strCache>
                <c:ptCount val="1"/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VM!$X$11:$X$14</c:f>
              <c:numCache>
                <c:formatCode>General</c:formatCode>
                <c:ptCount val="4"/>
              </c:numCache>
            </c:numRef>
          </c:cat>
          <c:val>
            <c:numRef>
              <c:f>VM!$AG$19:$AG$22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2-A4BD-44A7-8B4B-6CABBE5ADD35}"/>
            </c:ext>
          </c:extLst>
        </c:ser>
        <c:ser>
          <c:idx val="1"/>
          <c:order val="3"/>
          <c:tx>
            <c:strRef>
              <c:f>VM!$Z$23</c:f>
              <c:strCache>
                <c:ptCount val="1"/>
              </c:strCache>
            </c:strRef>
          </c:tx>
          <c:invertIfNegative val="0"/>
          <c:val>
            <c:numRef>
              <c:f>VM!$AG$23:$AG$26</c:f>
              <c:numCache>
                <c:formatCode>0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3-A4BD-44A7-8B4B-6CABBE5ADD35}"/>
            </c:ext>
          </c:extLst>
        </c:ser>
        <c:ser>
          <c:idx val="2"/>
          <c:order val="4"/>
          <c:tx>
            <c:strRef>
              <c:f>VM!$Z$27</c:f>
              <c:strCache>
                <c:ptCount val="1"/>
              </c:strCache>
            </c:strRef>
          </c:tx>
          <c:invertIfNegative val="0"/>
          <c:val>
            <c:numRef>
              <c:f>VM!$AG$27:$AG$30</c:f>
              <c:numCache>
                <c:formatCode>0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4-A4BD-44A7-8B4B-6CABBE5ADD35}"/>
            </c:ext>
          </c:extLst>
        </c:ser>
        <c:ser>
          <c:idx val="3"/>
          <c:order val="5"/>
          <c:tx>
            <c:strRef>
              <c:f>VM!$Z$31</c:f>
              <c:strCache>
                <c:ptCount val="1"/>
              </c:strCache>
            </c:strRef>
          </c:tx>
          <c:invertIfNegative val="0"/>
          <c:val>
            <c:numRef>
              <c:f>VM!$AG$31:$AG$34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5-A4BD-44A7-8B4B-6CABBE5ADD35}"/>
            </c:ext>
          </c:extLst>
        </c:ser>
        <c:ser>
          <c:idx val="5"/>
          <c:order val="6"/>
          <c:tx>
            <c:strRef>
              <c:f>VM!$Z$35</c:f>
              <c:strCache>
                <c:ptCount val="1"/>
              </c:strCache>
            </c:strRef>
          </c:tx>
          <c:invertIfNegative val="0"/>
          <c:val>
            <c:numRef>
              <c:f>VM!$AG$35:$AG$38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6-A4BD-44A7-8B4B-6CABBE5ADD35}"/>
            </c:ext>
          </c:extLst>
        </c:ser>
        <c:ser>
          <c:idx val="6"/>
          <c:order val="7"/>
          <c:tx>
            <c:strRef>
              <c:f>VM!$Z$39</c:f>
              <c:strCache>
                <c:ptCount val="1"/>
              </c:strCache>
            </c:strRef>
          </c:tx>
          <c:invertIfNegative val="0"/>
          <c:val>
            <c:numRef>
              <c:f>VM!$AG$39:$AG$42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7-A4BD-44A7-8B4B-6CABBE5ADD35}"/>
            </c:ext>
          </c:extLst>
        </c:ser>
        <c:ser>
          <c:idx val="7"/>
          <c:order val="8"/>
          <c:tx>
            <c:strRef>
              <c:f>VM!$Z$43</c:f>
              <c:strCache>
                <c:ptCount val="1"/>
              </c:strCache>
            </c:strRef>
          </c:tx>
          <c:invertIfNegative val="0"/>
          <c:val>
            <c:numRef>
              <c:f>VM!$AG$43:$AG$46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8-A4BD-44A7-8B4B-6CABBE5ADD35}"/>
            </c:ext>
          </c:extLst>
        </c:ser>
        <c:ser>
          <c:idx val="8"/>
          <c:order val="9"/>
          <c:tx>
            <c:strRef>
              <c:f>VM!$Z$47</c:f>
              <c:strCache>
                <c:ptCount val="1"/>
              </c:strCache>
            </c:strRef>
          </c:tx>
          <c:spPr>
            <a:solidFill>
              <a:srgbClr val="00FF00"/>
            </a:solidFill>
          </c:spPr>
          <c:invertIfNegative val="0"/>
          <c:val>
            <c:numRef>
              <c:f>VM!$AG$47:$AG$50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9-A4BD-44A7-8B4B-6CABBE5ADD35}"/>
            </c:ext>
          </c:extLst>
        </c:ser>
        <c:ser>
          <c:idx val="9"/>
          <c:order val="10"/>
          <c:tx>
            <c:strRef>
              <c:f>VM!$Z$51</c:f>
              <c:strCache>
                <c:ptCount val="1"/>
              </c:strCache>
            </c:strRef>
          </c:tx>
          <c:spPr>
            <a:solidFill>
              <a:srgbClr val="BE2F02"/>
            </a:solidFill>
          </c:spPr>
          <c:invertIfNegative val="0"/>
          <c:val>
            <c:numRef>
              <c:f>VM!$AG$51:$AG$54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A4BD-44A7-8B4B-6CABBE5ADD35}"/>
            </c:ext>
          </c:extLst>
        </c:ser>
        <c:ser>
          <c:idx val="11"/>
          <c:order val="11"/>
          <c:tx>
            <c:strRef>
              <c:f>VM!$Z$58</c:f>
              <c:strCache>
                <c:ptCount val="1"/>
              </c:strCache>
            </c:strRef>
          </c:tx>
          <c:invertIfNegative val="0"/>
          <c:val>
            <c:numRef>
              <c:f>VM!$AG$58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A4BD-44A7-8B4B-6CABBE5AD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356344"/>
        <c:axId val="489356736"/>
      </c:barChart>
      <c:catAx>
        <c:axId val="489356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6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356736"/>
        <c:scaling>
          <c:orientation val="minMax"/>
          <c:max val="63.5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Kjøttprosent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6344"/>
        <c:crosses val="autoZero"/>
        <c:crossBetween val="between"/>
        <c:minorUnit val="0.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70563813982988"/>
          <c:y val="0.17035912122266655"/>
          <c:w val="0.18151031788864391"/>
          <c:h val="0.249525070027212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antall% innen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5026826487171E-2"/>
          <c:y val="0.13239625793533916"/>
          <c:w val="0.89868902624287172"/>
          <c:h val="0.695256179204269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'Variant måned'!$F$10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måned'!$D$10:$D$13</c:f>
              <c:strCache>
                <c:ptCount val="4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</c:strCache>
            </c:strRef>
          </c:cat>
          <c:val>
            <c:numRef>
              <c:f>'Ark1'!$AA$5857:$AA$5860</c:f>
              <c:numCache>
                <c:formatCode>General</c:formatCode>
                <c:ptCount val="4"/>
                <c:pt idx="1">
                  <c:v>2.1248339973439574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4D-4E79-9FF9-406DCAC66FC0}"/>
            </c:ext>
          </c:extLst>
        </c:ser>
        <c:ser>
          <c:idx val="4"/>
          <c:order val="1"/>
          <c:tx>
            <c:strRef>
              <c:f>'Variant måned'!#REF!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måned'!$D$10:$D$13</c:f>
              <c:strCache>
                <c:ptCount val="4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</c:strCache>
            </c:strRef>
          </c:cat>
          <c:val>
            <c:numRef>
              <c:f>'Ark1'!$AA$5861:$AA$5863</c:f>
              <c:numCache>
                <c:formatCode>General</c:formatCode>
                <c:ptCount val="3"/>
                <c:pt idx="0">
                  <c:v>79.592740150509059</c:v>
                </c:pt>
                <c:pt idx="1">
                  <c:v>19.451249387555119</c:v>
                </c:pt>
                <c:pt idx="2">
                  <c:v>9.7991180793728566E-2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4D-4E79-9FF9-406DCAC66FC0}"/>
            </c:ext>
          </c:extLst>
        </c:ser>
        <c:ser>
          <c:idx val="10"/>
          <c:order val="2"/>
          <c:tx>
            <c:strRef>
              <c:f>'Variant måned'!#REF!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måned'!$D$10:$D$13</c:f>
              <c:strCache>
                <c:ptCount val="4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</c:strCache>
            </c:strRef>
          </c:cat>
          <c:val>
            <c:numRef>
              <c:f>'Ark1'!$AA$5865:$AA$5867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144D-4E79-9FF9-406DCAC66FC0}"/>
            </c:ext>
          </c:extLst>
        </c:ser>
        <c:ser>
          <c:idx val="1"/>
          <c:order val="3"/>
          <c:tx>
            <c:strRef>
              <c:f>'Variant måned'!$F$35</c:f>
              <c:strCache>
                <c:ptCount val="1"/>
                <c:pt idx="0">
                  <c:v>Apr</c:v>
                </c:pt>
              </c:strCache>
            </c:strRef>
          </c:tx>
          <c:invertIfNegative val="0"/>
          <c:cat>
            <c:strRef>
              <c:f>'Variant måned'!$D$10:$D$13</c:f>
              <c:strCache>
                <c:ptCount val="4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</c:strCache>
            </c:strRef>
          </c:cat>
          <c:val>
            <c:numRef>
              <c:f>'Ark1'!$AA$5869:$AA$5872</c:f>
              <c:numCache>
                <c:formatCode>General</c:formatCode>
                <c:ptCount val="4"/>
                <c:pt idx="0">
                  <c:v>20.896993592902906</c:v>
                </c:pt>
                <c:pt idx="1">
                  <c:v>4.9285362247412513E-2</c:v>
                </c:pt>
                <c:pt idx="3">
                  <c:v>9.8570724494825027E-2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4D-4E79-9FF9-406DCAC66FC0}"/>
            </c:ext>
          </c:extLst>
        </c:ser>
        <c:ser>
          <c:idx val="2"/>
          <c:order val="4"/>
          <c:tx>
            <c:strRef>
              <c:f>'Variant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'Variant måned'!$D$10:$D$13</c:f>
              <c:strCache>
                <c:ptCount val="4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</c:strCache>
            </c:strRef>
          </c:cat>
          <c:val>
            <c:numRef>
              <c:f>'Ark1'!$AA$5873:$AA$5876</c:f>
              <c:numCache>
                <c:formatCode>General</c:formatCode>
                <c:ptCount val="4"/>
                <c:pt idx="2">
                  <c:v>78.955150320354861</c:v>
                </c:pt>
                <c:pt idx="3">
                  <c:v>19.855305466237951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4D-4E79-9FF9-406DCAC66FC0}"/>
            </c:ext>
          </c:extLst>
        </c:ser>
        <c:ser>
          <c:idx val="3"/>
          <c:order val="5"/>
          <c:tx>
            <c:strRef>
              <c:f>'Variant måned'!$F$45</c:f>
              <c:strCache>
                <c:ptCount val="1"/>
                <c:pt idx="0">
                  <c:v>Mai</c:v>
                </c:pt>
              </c:strCache>
            </c:strRef>
          </c:tx>
          <c:invertIfNegative val="0"/>
          <c:cat>
            <c:strRef>
              <c:f>'Variant måned'!$D$10:$D$13</c:f>
              <c:strCache>
                <c:ptCount val="4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</c:strCache>
            </c:strRef>
          </c:cat>
          <c:val>
            <c:numRef>
              <c:f>'Ark1'!$AA$5877:$AA$5880</c:f>
              <c:numCache>
                <c:formatCode>General</c:formatCode>
                <c:ptCount val="4"/>
                <c:pt idx="0">
                  <c:v>0.16077170418006426</c:v>
                </c:pt>
                <c:pt idx="1">
                  <c:v>0.72347266881028927</c:v>
                </c:pt>
                <c:pt idx="2">
                  <c:v>8.0385852090032128E-2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44D-4E79-9FF9-406DCAC66FC0}"/>
            </c:ext>
          </c:extLst>
        </c:ser>
        <c:ser>
          <c:idx val="5"/>
          <c:order val="6"/>
          <c:tx>
            <c:strRef>
              <c:f>'Variant måned'!$F$53</c:f>
              <c:strCache>
                <c:ptCount val="1"/>
                <c:pt idx="0">
                  <c:v>Jun</c:v>
                </c:pt>
              </c:strCache>
            </c:strRef>
          </c:tx>
          <c:invertIfNegative val="0"/>
          <c:cat>
            <c:strRef>
              <c:f>'Variant måned'!$D$10:$D$13</c:f>
              <c:strCache>
                <c:ptCount val="4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</c:strCache>
            </c:strRef>
          </c:cat>
          <c:val>
            <c:numRef>
              <c:f>'Ark1'!$AA$5881:$AA$5884</c:f>
              <c:numCache>
                <c:formatCode>General</c:formatCode>
                <c:ptCount val="4"/>
                <c:pt idx="1">
                  <c:v>79.180064308681651</c:v>
                </c:pt>
                <c:pt idx="2">
                  <c:v>19.749070631970255</c:v>
                </c:pt>
                <c:pt idx="3">
                  <c:v>0.32527881040892193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4D-4E79-9FF9-406DCAC66FC0}"/>
            </c:ext>
          </c:extLst>
        </c:ser>
        <c:ser>
          <c:idx val="6"/>
          <c:order val="7"/>
          <c:tx>
            <c:strRef>
              <c:f>'Variant måned'!$F$62</c:f>
              <c:strCache>
                <c:ptCount val="1"/>
                <c:pt idx="0">
                  <c:v>Jul</c:v>
                </c:pt>
              </c:strCache>
            </c:strRef>
          </c:tx>
          <c:invertIfNegative val="0"/>
          <c:cat>
            <c:strRef>
              <c:f>'Variant måned'!$D$10:$D$13</c:f>
              <c:strCache>
                <c:ptCount val="4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</c:strCache>
            </c:strRef>
          </c:cat>
          <c:val>
            <c:numRef>
              <c:f>'Ark1'!$AA$5885:$AA$5888</c:f>
              <c:numCache>
                <c:formatCode>General</c:formatCode>
                <c:ptCount val="4"/>
                <c:pt idx="0">
                  <c:v>0.27881040892193315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4D-4E79-9FF9-406DCAC66FC0}"/>
            </c:ext>
          </c:extLst>
        </c:ser>
        <c:ser>
          <c:idx val="7"/>
          <c:order val="8"/>
          <c:tx>
            <c:strRef>
              <c:f>'Variant måned'!$F$70</c:f>
              <c:strCache>
                <c:ptCount val="1"/>
                <c:pt idx="0">
                  <c:v>Aug</c:v>
                </c:pt>
              </c:strCache>
            </c:strRef>
          </c:tx>
          <c:invertIfNegative val="0"/>
          <c:cat>
            <c:strRef>
              <c:f>'Variant måned'!$D$10:$D$13</c:f>
              <c:strCache>
                <c:ptCount val="4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</c:strCache>
            </c:strRef>
          </c:cat>
          <c:val>
            <c:numRef>
              <c:f>'Ark1'!$AA$5889:$AA$5892</c:f>
              <c:numCache>
                <c:formatCode>General</c:formatCode>
                <c:ptCount val="4"/>
                <c:pt idx="0">
                  <c:v>79.646840148698899</c:v>
                </c:pt>
                <c:pt idx="1">
                  <c:v>26.991374936580407</c:v>
                </c:pt>
                <c:pt idx="2">
                  <c:v>0.15220700152206998</c:v>
                </c:pt>
                <c:pt idx="3">
                  <c:v>1.1161846778285136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4D-4E79-9FF9-406DCAC66FC0}"/>
            </c:ext>
          </c:extLst>
        </c:ser>
        <c:ser>
          <c:idx val="8"/>
          <c:order val="9"/>
          <c:tx>
            <c:strRef>
              <c:f>'Variant måned'!$F$77</c:f>
              <c:strCache>
                <c:ptCount val="1"/>
                <c:pt idx="0">
                  <c:v>Sep</c:v>
                </c:pt>
              </c:strCache>
            </c:strRef>
          </c:tx>
          <c:invertIfNegative val="0"/>
          <c:cat>
            <c:strRef>
              <c:f>'Variant måned'!$D$10:$D$13</c:f>
              <c:strCache>
                <c:ptCount val="4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</c:strCache>
            </c:strRef>
          </c:cat>
          <c:val>
            <c:numRef>
              <c:f>'Ark1'!$AA$5893:$AA$5896</c:f>
              <c:numCache>
                <c:formatCode>General</c:formatCode>
                <c:ptCount val="4"/>
                <c:pt idx="0">
                  <c:v>0.15220700152206998</c:v>
                </c:pt>
                <c:pt idx="3">
                  <c:v>71.588026382546914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4D-4E79-9FF9-406DCAC66FC0}"/>
            </c:ext>
          </c:extLst>
        </c:ser>
        <c:ser>
          <c:idx val="9"/>
          <c:order val="10"/>
          <c:tx>
            <c:strRef>
              <c:f>'Variant måned'!$F$84</c:f>
              <c:strCache>
                <c:ptCount val="1"/>
                <c:pt idx="0">
                  <c:v>Okt</c:v>
                </c:pt>
              </c:strCache>
            </c:strRef>
          </c:tx>
          <c:invertIfNegative val="0"/>
          <c:cat>
            <c:strRef>
              <c:f>'Variant måned'!$D$10:$D$13</c:f>
              <c:strCache>
                <c:ptCount val="4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</c:strCache>
            </c:strRef>
          </c:cat>
          <c:val>
            <c:numRef>
              <c:f>'Ark1'!$AA$5897:$AA$5900</c:f>
              <c:numCache>
                <c:formatCode>General</c:formatCode>
                <c:ptCount val="4"/>
                <c:pt idx="0">
                  <c:v>15.739348370927322</c:v>
                </c:pt>
                <c:pt idx="1">
                  <c:v>5.012531328320801E-2</c:v>
                </c:pt>
                <c:pt idx="2">
                  <c:v>0.45112781954887199</c:v>
                </c:pt>
                <c:pt idx="3">
                  <c:v>5.012531328320801E-2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4D-4E79-9FF9-406DCAC66FC0}"/>
            </c:ext>
          </c:extLst>
        </c:ser>
        <c:ser>
          <c:idx val="11"/>
          <c:order val="11"/>
          <c:tx>
            <c:strRef>
              <c:f>'Variant måned'!$F$91</c:f>
              <c:strCache>
                <c:ptCount val="1"/>
                <c:pt idx="0">
                  <c:v>Nov</c:v>
                </c:pt>
              </c:strCache>
            </c:strRef>
          </c:tx>
          <c:invertIfNegative val="0"/>
          <c:cat>
            <c:strRef>
              <c:f>'Variant måned'!$D$10:$D$13</c:f>
              <c:strCache>
                <c:ptCount val="4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</c:strCache>
            </c:strRef>
          </c:cat>
          <c:val>
            <c:numRef>
              <c:f>'Ark1'!$AA$5901:$AA$5904</c:f>
              <c:numCache>
                <c:formatCode>General</c:formatCode>
                <c:ptCount val="4"/>
                <c:pt idx="2">
                  <c:v>83.709273182957403</c:v>
                </c:pt>
                <c:pt idx="3">
                  <c:v>18.5533114138093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4D-4E79-9FF9-406DCAC66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353992"/>
        <c:axId val="489354384"/>
      </c:barChart>
      <c:catAx>
        <c:axId val="489353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354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1.0382156272293183E-2"/>
              <c:y val="0.343858640273324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399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7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legendEntry>
      <c:layout>
        <c:manualLayout>
          <c:xMode val="edge"/>
          <c:yMode val="edge"/>
          <c:x val="0.73289236682373804"/>
          <c:y val="6.3230752766090775E-2"/>
          <c:w val="0.20187951136181589"/>
          <c:h val="0.307347112720072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middel SLAKTEVEKT innen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765914371835432E-2"/>
          <c:y val="0.13545366891804866"/>
          <c:w val="0.90697334231672089"/>
          <c:h val="0.69219872669121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'Variant måned'!$F$10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måned'!$D$10:$D$13</c:f>
              <c:strCache>
                <c:ptCount val="4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</c:strCache>
            </c:strRef>
          </c:cat>
          <c:val>
            <c:numRef>
              <c:f>'Ark1'!$W$5857:$W$5860</c:f>
              <c:numCache>
                <c:formatCode>General</c:formatCode>
                <c:ptCount val="4"/>
                <c:pt idx="1">
                  <c:v>86.826458333333363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98-4D88-A5E3-485BBD4F79F1}"/>
            </c:ext>
          </c:extLst>
        </c:ser>
        <c:ser>
          <c:idx val="4"/>
          <c:order val="1"/>
          <c:tx>
            <c:strRef>
              <c:f>'Variant måned'!#REF!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måned'!$D$10:$D$13</c:f>
              <c:strCache>
                <c:ptCount val="4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</c:strCache>
            </c:strRef>
          </c:cat>
          <c:val>
            <c:numRef>
              <c:f>'Ark1'!$W$5861:$W$5863</c:f>
              <c:numCache>
                <c:formatCode>General</c:formatCode>
                <c:ptCount val="3"/>
                <c:pt idx="0">
                  <c:v>84.968286985539621</c:v>
                </c:pt>
                <c:pt idx="1">
                  <c:v>83.400327455919367</c:v>
                </c:pt>
                <c:pt idx="2">
                  <c:v>81.050000000000011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98-4D88-A5E3-485BBD4F79F1}"/>
            </c:ext>
          </c:extLst>
        </c:ser>
        <c:ser>
          <c:idx val="10"/>
          <c:order val="2"/>
          <c:tx>
            <c:strRef>
              <c:f>'Variant måned'!#REF!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måned'!$D$10:$D$13</c:f>
              <c:strCache>
                <c:ptCount val="4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</c:strCache>
            </c:strRef>
          </c:cat>
          <c:val>
            <c:numRef>
              <c:f>'Ark1'!$W$5865:$W$5867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E798-4D88-A5E3-485BBD4F79F1}"/>
            </c:ext>
          </c:extLst>
        </c:ser>
        <c:ser>
          <c:idx val="1"/>
          <c:order val="3"/>
          <c:tx>
            <c:strRef>
              <c:f>'Variant måned'!$F$35</c:f>
              <c:strCache>
                <c:ptCount val="1"/>
                <c:pt idx="0">
                  <c:v>Apr</c:v>
                </c:pt>
              </c:strCache>
            </c:strRef>
          </c:tx>
          <c:invertIfNegative val="0"/>
          <c:cat>
            <c:strRef>
              <c:f>'Variant måned'!$D$10:$D$13</c:f>
              <c:strCache>
                <c:ptCount val="4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</c:strCache>
            </c:strRef>
          </c:cat>
          <c:val>
            <c:numRef>
              <c:f>'Ark1'!$W$5869:$W$5872</c:f>
              <c:numCache>
                <c:formatCode>General</c:formatCode>
                <c:ptCount val="4"/>
                <c:pt idx="0">
                  <c:v>84.200589622641587</c:v>
                </c:pt>
                <c:pt idx="1">
                  <c:v>88.4</c:v>
                </c:pt>
                <c:pt idx="3">
                  <c:v>79.72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98-4D88-A5E3-485BBD4F79F1}"/>
            </c:ext>
          </c:extLst>
        </c:ser>
        <c:ser>
          <c:idx val="2"/>
          <c:order val="4"/>
          <c:tx>
            <c:strRef>
              <c:f>'Variant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'Variant måned'!$D$10:$D$13</c:f>
              <c:strCache>
                <c:ptCount val="4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</c:strCache>
            </c:strRef>
          </c:cat>
          <c:val>
            <c:numRef>
              <c:f>'Ark1'!$W$5873:$W$5876</c:f>
              <c:numCache>
                <c:formatCode>General</c:formatCode>
                <c:ptCount val="4"/>
                <c:pt idx="2">
                  <c:v>85.294207240948722</c:v>
                </c:pt>
                <c:pt idx="3">
                  <c:v>86.2033198380567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98-4D88-A5E3-485BBD4F79F1}"/>
            </c:ext>
          </c:extLst>
        </c:ser>
        <c:ser>
          <c:idx val="3"/>
          <c:order val="5"/>
          <c:tx>
            <c:strRef>
              <c:f>'Variant måned'!$F$45</c:f>
              <c:strCache>
                <c:ptCount val="1"/>
                <c:pt idx="0">
                  <c:v>Mai</c:v>
                </c:pt>
              </c:strCache>
            </c:strRef>
          </c:tx>
          <c:invertIfNegative val="0"/>
          <c:cat>
            <c:strRef>
              <c:f>'Variant måned'!$D$10:$D$13</c:f>
              <c:strCache>
                <c:ptCount val="4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</c:strCache>
            </c:strRef>
          </c:cat>
          <c:val>
            <c:numRef>
              <c:f>'Ark1'!$W$5877:$W$5880</c:f>
              <c:numCache>
                <c:formatCode>General</c:formatCode>
                <c:ptCount val="4"/>
                <c:pt idx="0">
                  <c:v>87.15</c:v>
                </c:pt>
                <c:pt idx="1">
                  <c:v>82.094444444444449</c:v>
                </c:pt>
                <c:pt idx="2">
                  <c:v>80.115000000000009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98-4D88-A5E3-485BBD4F79F1}"/>
            </c:ext>
          </c:extLst>
        </c:ser>
        <c:ser>
          <c:idx val="5"/>
          <c:order val="6"/>
          <c:tx>
            <c:strRef>
              <c:f>'Variant måned'!$F$53</c:f>
              <c:strCache>
                <c:ptCount val="1"/>
                <c:pt idx="0">
                  <c:v>Jun</c:v>
                </c:pt>
              </c:strCache>
            </c:strRef>
          </c:tx>
          <c:invertIfNegative val="0"/>
          <c:cat>
            <c:strRef>
              <c:f>'Variant måned'!$D$10:$D$13</c:f>
              <c:strCache>
                <c:ptCount val="4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</c:strCache>
            </c:strRef>
          </c:cat>
          <c:val>
            <c:numRef>
              <c:f>'Ark1'!$W$5881:$W$5884</c:f>
              <c:numCache>
                <c:formatCode>General</c:formatCode>
                <c:ptCount val="4"/>
                <c:pt idx="1">
                  <c:v>83.789156075241422</c:v>
                </c:pt>
                <c:pt idx="2">
                  <c:v>83.918226950354537</c:v>
                </c:pt>
                <c:pt idx="3">
                  <c:v>91.642857142857181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98-4D88-A5E3-485BBD4F79F1}"/>
            </c:ext>
          </c:extLst>
        </c:ser>
        <c:ser>
          <c:idx val="6"/>
          <c:order val="7"/>
          <c:tx>
            <c:strRef>
              <c:f>'Variant måned'!$F$62</c:f>
              <c:strCache>
                <c:ptCount val="1"/>
                <c:pt idx="0">
                  <c:v>Jul</c:v>
                </c:pt>
              </c:strCache>
            </c:strRef>
          </c:tx>
          <c:invertIfNegative val="0"/>
          <c:cat>
            <c:strRef>
              <c:f>'Variant måned'!$D$10:$D$13</c:f>
              <c:strCache>
                <c:ptCount val="4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</c:strCache>
            </c:strRef>
          </c:cat>
          <c:val>
            <c:numRef>
              <c:f>'Ark1'!$W$5885:$W$5888</c:f>
              <c:numCache>
                <c:formatCode>General</c:formatCode>
                <c:ptCount val="4"/>
                <c:pt idx="0">
                  <c:v>104.21666666666664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798-4D88-A5E3-485BBD4F79F1}"/>
            </c:ext>
          </c:extLst>
        </c:ser>
        <c:ser>
          <c:idx val="7"/>
          <c:order val="8"/>
          <c:tx>
            <c:strRef>
              <c:f>'Variant måned'!$F$70</c:f>
              <c:strCache>
                <c:ptCount val="1"/>
                <c:pt idx="0">
                  <c:v>Aug</c:v>
                </c:pt>
              </c:strCache>
            </c:strRef>
          </c:tx>
          <c:invertIfNegative val="0"/>
          <c:cat>
            <c:strRef>
              <c:f>'Variant måned'!$D$10:$D$13</c:f>
              <c:strCache>
                <c:ptCount val="4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</c:strCache>
            </c:strRef>
          </c:cat>
          <c:val>
            <c:numRef>
              <c:f>'Ark1'!$W$5889:$W$5892</c:f>
              <c:numCache>
                <c:formatCode>General</c:formatCode>
                <c:ptCount val="4"/>
                <c:pt idx="0">
                  <c:v>83.723896028037487</c:v>
                </c:pt>
                <c:pt idx="1">
                  <c:v>83.234086629001979</c:v>
                </c:pt>
                <c:pt idx="2">
                  <c:v>75.13333333333334</c:v>
                </c:pt>
                <c:pt idx="3">
                  <c:v>70.227272727272734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798-4D88-A5E3-485BBD4F79F1}"/>
            </c:ext>
          </c:extLst>
        </c:ser>
        <c:ser>
          <c:idx val="8"/>
          <c:order val="9"/>
          <c:tx>
            <c:strRef>
              <c:f>'Variant måned'!$F$77</c:f>
              <c:strCache>
                <c:ptCount val="1"/>
                <c:pt idx="0">
                  <c:v>Sep</c:v>
                </c:pt>
              </c:strCache>
            </c:strRef>
          </c:tx>
          <c:invertIfNegative val="0"/>
          <c:cat>
            <c:strRef>
              <c:f>'Variant måned'!$D$10:$D$13</c:f>
              <c:strCache>
                <c:ptCount val="4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</c:strCache>
            </c:strRef>
          </c:cat>
          <c:val>
            <c:numRef>
              <c:f>'Ark1'!$W$5893:$W$5896</c:f>
              <c:numCache>
                <c:formatCode>General</c:formatCode>
                <c:ptCount val="4"/>
                <c:pt idx="0">
                  <c:v>75.753333333333316</c:v>
                </c:pt>
                <c:pt idx="3">
                  <c:v>84.5029270021261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798-4D88-A5E3-485BBD4F79F1}"/>
            </c:ext>
          </c:extLst>
        </c:ser>
        <c:ser>
          <c:idx val="9"/>
          <c:order val="10"/>
          <c:tx>
            <c:strRef>
              <c:f>'Variant måned'!$F$84</c:f>
              <c:strCache>
                <c:ptCount val="1"/>
                <c:pt idx="0">
                  <c:v>Okt</c:v>
                </c:pt>
              </c:strCache>
            </c:strRef>
          </c:tx>
          <c:invertIfNegative val="0"/>
          <c:cat>
            <c:strRef>
              <c:f>'Variant måned'!$D$10:$D$13</c:f>
              <c:strCache>
                <c:ptCount val="4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</c:strCache>
            </c:strRef>
          </c:cat>
          <c:val>
            <c:numRef>
              <c:f>'Ark1'!$W$5897:$W$5900</c:f>
              <c:numCache>
                <c:formatCode>General</c:formatCode>
                <c:ptCount val="4"/>
                <c:pt idx="0">
                  <c:v>85.690859872611483</c:v>
                </c:pt>
                <c:pt idx="1">
                  <c:v>76.600000000000023</c:v>
                </c:pt>
                <c:pt idx="2">
                  <c:v>92.03333333333336</c:v>
                </c:pt>
                <c:pt idx="3">
                  <c:v>62.43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798-4D88-A5E3-485BBD4F79F1}"/>
            </c:ext>
          </c:extLst>
        </c:ser>
        <c:ser>
          <c:idx val="11"/>
          <c:order val="11"/>
          <c:tx>
            <c:strRef>
              <c:f>'Variant måned'!$F$91</c:f>
              <c:strCache>
                <c:ptCount val="1"/>
                <c:pt idx="0">
                  <c:v>Nov</c:v>
                </c:pt>
              </c:strCache>
            </c:strRef>
          </c:tx>
          <c:invertIfNegative val="0"/>
          <c:cat>
            <c:strRef>
              <c:f>'Variant måned'!$D$10:$D$13</c:f>
              <c:strCache>
                <c:ptCount val="4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</c:strCache>
            </c:strRef>
          </c:cat>
          <c:val>
            <c:numRef>
              <c:f>'Ark1'!$W$5901:$W$5904</c:f>
              <c:numCache>
                <c:formatCode>General</c:formatCode>
                <c:ptCount val="4"/>
                <c:pt idx="2">
                  <c:v>83.480694610778485</c:v>
                </c:pt>
                <c:pt idx="3">
                  <c:v>86.384886075949396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798-4D88-A5E3-485BBD4F7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353992"/>
        <c:axId val="489354384"/>
      </c:barChart>
      <c:catAx>
        <c:axId val="489353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354384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1.0382156272293183E-2"/>
              <c:y val="0.343858640273324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399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7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legendEntry>
      <c:layout>
        <c:manualLayout>
          <c:xMode val="edge"/>
          <c:yMode val="edge"/>
          <c:x val="0.7432477620284017"/>
          <c:y val="0.317001645503034"/>
          <c:w val="0.20187951136181589"/>
          <c:h val="0.307347112720072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middel KJØTT% innen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405655228883547E-2"/>
          <c:y val="0.13851115078080142"/>
          <c:w val="0.88833360145967277"/>
          <c:h val="0.689141244828462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'Variant måned'!$F$10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måned'!$D$10:$D$13</c:f>
              <c:strCache>
                <c:ptCount val="4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</c:strCache>
            </c:strRef>
          </c:cat>
          <c:val>
            <c:numRef>
              <c:f>'Ark1'!$U$5857:$U$5860</c:f>
              <c:numCache>
                <c:formatCode>General</c:formatCode>
                <c:ptCount val="4"/>
                <c:pt idx="1">
                  <c:v>60.97916666666665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F3-4E49-BD20-FCBC911718DE}"/>
            </c:ext>
          </c:extLst>
        </c:ser>
        <c:ser>
          <c:idx val="4"/>
          <c:order val="1"/>
          <c:tx>
            <c:strRef>
              <c:f>'Variant måned'!#REF!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måned'!$D$10:$D$13</c:f>
              <c:strCache>
                <c:ptCount val="4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</c:strCache>
            </c:strRef>
          </c:cat>
          <c:val>
            <c:numRef>
              <c:f>'Ark1'!$U$5861:$U$5863</c:f>
              <c:numCache>
                <c:formatCode>General</c:formatCode>
                <c:ptCount val="3"/>
                <c:pt idx="0">
                  <c:v>61.138487208008897</c:v>
                </c:pt>
                <c:pt idx="1">
                  <c:v>61.390428211586922</c:v>
                </c:pt>
                <c:pt idx="2">
                  <c:v>60.5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F3-4E49-BD20-FCBC911718DE}"/>
            </c:ext>
          </c:extLst>
        </c:ser>
        <c:ser>
          <c:idx val="10"/>
          <c:order val="2"/>
          <c:tx>
            <c:strRef>
              <c:f>'Variant måned'!#REF!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måned'!$D$10:$D$13</c:f>
              <c:strCache>
                <c:ptCount val="4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</c:strCache>
            </c:strRef>
          </c:cat>
          <c:val>
            <c:numRef>
              <c:f>'Ark1'!$U$5865:$U$5867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47F3-4E49-BD20-FCBC911718DE}"/>
            </c:ext>
          </c:extLst>
        </c:ser>
        <c:ser>
          <c:idx val="1"/>
          <c:order val="3"/>
          <c:tx>
            <c:strRef>
              <c:f>'Variant måned'!$F$35</c:f>
              <c:strCache>
                <c:ptCount val="1"/>
                <c:pt idx="0">
                  <c:v>Apr</c:v>
                </c:pt>
              </c:strCache>
            </c:strRef>
          </c:tx>
          <c:invertIfNegative val="0"/>
          <c:cat>
            <c:strRef>
              <c:f>'Variant måned'!$D$10:$D$13</c:f>
              <c:strCache>
                <c:ptCount val="4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</c:strCache>
            </c:strRef>
          </c:cat>
          <c:val>
            <c:numRef>
              <c:f>'Ark1'!$U$5869:$U$5872</c:f>
              <c:numCache>
                <c:formatCode>General</c:formatCode>
                <c:ptCount val="4"/>
                <c:pt idx="0">
                  <c:v>61.870283018867923</c:v>
                </c:pt>
                <c:pt idx="1">
                  <c:v>62</c:v>
                </c:pt>
                <c:pt idx="3">
                  <c:v>62.5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F3-4E49-BD20-FCBC911718DE}"/>
            </c:ext>
          </c:extLst>
        </c:ser>
        <c:ser>
          <c:idx val="2"/>
          <c:order val="4"/>
          <c:tx>
            <c:strRef>
              <c:f>'Variant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'Variant måned'!$D$10:$D$13</c:f>
              <c:strCache>
                <c:ptCount val="4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</c:strCache>
            </c:strRef>
          </c:cat>
          <c:val>
            <c:numRef>
              <c:f>'Ark1'!$U$5873:$U$5876</c:f>
              <c:numCache>
                <c:formatCode>General</c:formatCode>
                <c:ptCount val="4"/>
                <c:pt idx="2">
                  <c:v>60.779650436953808</c:v>
                </c:pt>
                <c:pt idx="3">
                  <c:v>61.748987854251027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F3-4E49-BD20-FCBC911718DE}"/>
            </c:ext>
          </c:extLst>
        </c:ser>
        <c:ser>
          <c:idx val="3"/>
          <c:order val="5"/>
          <c:tx>
            <c:strRef>
              <c:f>'Variant måned'!$F$45</c:f>
              <c:strCache>
                <c:ptCount val="1"/>
                <c:pt idx="0">
                  <c:v>Mai</c:v>
                </c:pt>
              </c:strCache>
            </c:strRef>
          </c:tx>
          <c:invertIfNegative val="0"/>
          <c:cat>
            <c:strRef>
              <c:f>'Variant måned'!$D$10:$D$13</c:f>
              <c:strCache>
                <c:ptCount val="4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</c:strCache>
            </c:strRef>
          </c:cat>
          <c:val>
            <c:numRef>
              <c:f>'Ark1'!$U$5877:$U$5880</c:f>
              <c:numCache>
                <c:formatCode>General</c:formatCode>
                <c:ptCount val="4"/>
                <c:pt idx="0">
                  <c:v>62.25</c:v>
                </c:pt>
                <c:pt idx="1">
                  <c:v>60.83333333333335</c:v>
                </c:pt>
                <c:pt idx="2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F3-4E49-BD20-FCBC911718DE}"/>
            </c:ext>
          </c:extLst>
        </c:ser>
        <c:ser>
          <c:idx val="5"/>
          <c:order val="6"/>
          <c:tx>
            <c:strRef>
              <c:f>'Variant måned'!$F$53</c:f>
              <c:strCache>
                <c:ptCount val="1"/>
                <c:pt idx="0">
                  <c:v>Jun</c:v>
                </c:pt>
              </c:strCache>
            </c:strRef>
          </c:tx>
          <c:invertIfNegative val="0"/>
          <c:cat>
            <c:strRef>
              <c:f>'Variant måned'!$D$10:$D$13</c:f>
              <c:strCache>
                <c:ptCount val="4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</c:strCache>
            </c:strRef>
          </c:cat>
          <c:val>
            <c:numRef>
              <c:f>'Ark1'!$U$5881:$U$5884</c:f>
              <c:numCache>
                <c:formatCode>General</c:formatCode>
                <c:ptCount val="4"/>
                <c:pt idx="1">
                  <c:v>61.048296898830706</c:v>
                </c:pt>
                <c:pt idx="2">
                  <c:v>61.252955082742318</c:v>
                </c:pt>
                <c:pt idx="3">
                  <c:v>60.571428571428562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F3-4E49-BD20-FCBC911718DE}"/>
            </c:ext>
          </c:extLst>
        </c:ser>
        <c:ser>
          <c:idx val="6"/>
          <c:order val="7"/>
          <c:tx>
            <c:strRef>
              <c:f>'Variant måned'!$F$62</c:f>
              <c:strCache>
                <c:ptCount val="1"/>
                <c:pt idx="0">
                  <c:v>Jul</c:v>
                </c:pt>
              </c:strCache>
            </c:strRef>
          </c:tx>
          <c:invertIfNegative val="0"/>
          <c:cat>
            <c:strRef>
              <c:f>'Variant måned'!$D$10:$D$13</c:f>
              <c:strCache>
                <c:ptCount val="4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</c:strCache>
            </c:strRef>
          </c:cat>
          <c:val>
            <c:numRef>
              <c:f>'Ark1'!$U$5885:$U$5888</c:f>
              <c:numCache>
                <c:formatCode>General</c:formatCode>
                <c:ptCount val="4"/>
                <c:pt idx="0">
                  <c:v>58.66666666666665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F3-4E49-BD20-FCBC911718DE}"/>
            </c:ext>
          </c:extLst>
        </c:ser>
        <c:ser>
          <c:idx val="7"/>
          <c:order val="8"/>
          <c:tx>
            <c:strRef>
              <c:f>'Variant måned'!$F$70</c:f>
              <c:strCache>
                <c:ptCount val="1"/>
                <c:pt idx="0">
                  <c:v>Aug</c:v>
                </c:pt>
              </c:strCache>
            </c:strRef>
          </c:tx>
          <c:invertIfNegative val="0"/>
          <c:cat>
            <c:strRef>
              <c:f>'Variant måned'!$D$10:$D$13</c:f>
              <c:strCache>
                <c:ptCount val="4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</c:strCache>
            </c:strRef>
          </c:cat>
          <c:val>
            <c:numRef>
              <c:f>'Ark1'!$U$5889:$U$5892</c:f>
              <c:numCache>
                <c:formatCode>General</c:formatCode>
                <c:ptCount val="4"/>
                <c:pt idx="0">
                  <c:v>60.904205607476634</c:v>
                </c:pt>
                <c:pt idx="1">
                  <c:v>61.709981167608255</c:v>
                </c:pt>
                <c:pt idx="2">
                  <c:v>60.33333333333335</c:v>
                </c:pt>
                <c:pt idx="3">
                  <c:v>61.27272727272728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7F3-4E49-BD20-FCBC911718DE}"/>
            </c:ext>
          </c:extLst>
        </c:ser>
        <c:ser>
          <c:idx val="8"/>
          <c:order val="9"/>
          <c:tx>
            <c:strRef>
              <c:f>'Variant måned'!$F$77</c:f>
              <c:strCache>
                <c:ptCount val="1"/>
                <c:pt idx="0">
                  <c:v>Sep</c:v>
                </c:pt>
              </c:strCache>
            </c:strRef>
          </c:tx>
          <c:invertIfNegative val="0"/>
          <c:cat>
            <c:strRef>
              <c:f>'Variant måned'!$D$10:$D$13</c:f>
              <c:strCache>
                <c:ptCount val="4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</c:strCache>
            </c:strRef>
          </c:cat>
          <c:val>
            <c:numRef>
              <c:f>'Ark1'!$U$5893:$U$5896</c:f>
              <c:numCache>
                <c:formatCode>General</c:formatCode>
                <c:ptCount val="4"/>
                <c:pt idx="0">
                  <c:v>59.33333333333335</c:v>
                </c:pt>
                <c:pt idx="3">
                  <c:v>60.957476966690301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7F3-4E49-BD20-FCBC911718DE}"/>
            </c:ext>
          </c:extLst>
        </c:ser>
        <c:ser>
          <c:idx val="9"/>
          <c:order val="10"/>
          <c:tx>
            <c:strRef>
              <c:f>'Variant måned'!$F$84</c:f>
              <c:strCache>
                <c:ptCount val="1"/>
                <c:pt idx="0">
                  <c:v>Okt</c:v>
                </c:pt>
              </c:strCache>
            </c:strRef>
          </c:tx>
          <c:invertIfNegative val="0"/>
          <c:cat>
            <c:strRef>
              <c:f>'Variant måned'!$D$10:$D$13</c:f>
              <c:strCache>
                <c:ptCount val="4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</c:strCache>
            </c:strRef>
          </c:cat>
          <c:val>
            <c:numRef>
              <c:f>'Ark1'!$U$5897:$U$5900</c:f>
              <c:numCache>
                <c:formatCode>General</c:formatCode>
                <c:ptCount val="4"/>
                <c:pt idx="0">
                  <c:v>61.29617834394903</c:v>
                </c:pt>
                <c:pt idx="1">
                  <c:v>65</c:v>
                </c:pt>
                <c:pt idx="2">
                  <c:v>59.888888888888879</c:v>
                </c:pt>
                <c:pt idx="3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7F3-4E49-BD20-FCBC911718DE}"/>
            </c:ext>
          </c:extLst>
        </c:ser>
        <c:ser>
          <c:idx val="11"/>
          <c:order val="11"/>
          <c:tx>
            <c:strRef>
              <c:f>'Variant måned'!$F$91</c:f>
              <c:strCache>
                <c:ptCount val="1"/>
                <c:pt idx="0">
                  <c:v>Nov</c:v>
                </c:pt>
              </c:strCache>
            </c:strRef>
          </c:tx>
          <c:invertIfNegative val="0"/>
          <c:cat>
            <c:strRef>
              <c:f>'Variant måned'!$D$10:$D$13</c:f>
              <c:strCache>
                <c:ptCount val="4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</c:strCache>
            </c:strRef>
          </c:cat>
          <c:val>
            <c:numRef>
              <c:f>'Ark1'!$U$5901:$U$5904</c:f>
              <c:numCache>
                <c:formatCode>General</c:formatCode>
                <c:ptCount val="4"/>
                <c:pt idx="2">
                  <c:v>61.352095808383218</c:v>
                </c:pt>
                <c:pt idx="3">
                  <c:v>60.724050632911386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7F3-4E49-BD20-FCBC91171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353992"/>
        <c:axId val="489354384"/>
      </c:barChart>
      <c:catAx>
        <c:axId val="489353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354384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1.0382156272293183E-2"/>
              <c:y val="0.3438586402733240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3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7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legendEntry>
      <c:layout>
        <c:manualLayout>
          <c:xMode val="edge"/>
          <c:yMode val="edge"/>
          <c:x val="0.7432477620284017"/>
          <c:y val="0.317001645503034"/>
          <c:w val="0.20187951136181589"/>
          <c:h val="0.307347112720072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VAK</a:t>
            </a:r>
            <a:r>
              <a:rPr lang="en-US" sz="2400" baseline="0"/>
              <a:t> GRIS: </a:t>
            </a:r>
            <a:r>
              <a:rPr lang="en-US" sz="2400"/>
              <a:t>Antall slakt 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940145055832515E-2"/>
          <c:y val="0.14153492441351809"/>
          <c:w val="0.89650319844141757"/>
          <c:h val="0.6641726998890239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Trøndelag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Fylker!$G$21:$G$30</c:f>
              <c:numCache>
                <c:formatCode>General</c:formatCode>
                <c:ptCount val="10"/>
                <c:pt idx="0">
                  <c:v>4419</c:v>
                </c:pt>
                <c:pt idx="1">
                  <c:v>3735</c:v>
                </c:pt>
                <c:pt idx="2">
                  <c:v>3206</c:v>
                </c:pt>
                <c:pt idx="3">
                  <c:v>0</c:v>
                </c:pt>
                <c:pt idx="4">
                  <c:v>3642</c:v>
                </c:pt>
                <c:pt idx="5">
                  <c:v>2046</c:v>
                </c:pt>
                <c:pt idx="6">
                  <c:v>823</c:v>
                </c:pt>
                <c:pt idx="7">
                  <c:v>5836</c:v>
                </c:pt>
                <c:pt idx="8">
                  <c:v>2585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CA-4C3B-9D3A-E9E5F73D40C8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Trøndelag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Fylker!$G$10:$G$19</c:f>
              <c:numCache>
                <c:formatCode>General</c:formatCode>
                <c:ptCount val="10"/>
                <c:pt idx="0">
                  <c:v>4855</c:v>
                </c:pt>
                <c:pt idx="1">
                  <c:v>5898</c:v>
                </c:pt>
                <c:pt idx="2">
                  <c:v>3022</c:v>
                </c:pt>
                <c:pt idx="3">
                  <c:v>0</c:v>
                </c:pt>
                <c:pt idx="4">
                  <c:v>3320</c:v>
                </c:pt>
                <c:pt idx="5">
                  <c:v>2694</c:v>
                </c:pt>
                <c:pt idx="6">
                  <c:v>870</c:v>
                </c:pt>
                <c:pt idx="7">
                  <c:v>5467</c:v>
                </c:pt>
                <c:pt idx="8">
                  <c:v>2675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CA-4C3B-9D3A-E9E5F73D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116968"/>
        <c:axId val="192117360"/>
      </c:barChart>
      <c:catAx>
        <c:axId val="19211696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7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117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696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082128114979949"/>
          <c:y val="0.16157150960440902"/>
          <c:w val="7.1533452787106128E-2"/>
          <c:h val="0.16708491412135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VAK</a:t>
            </a:r>
            <a:r>
              <a:rPr lang="nb-NO" baseline="0"/>
              <a:t> GRIS: </a:t>
            </a:r>
            <a:r>
              <a:rPr lang="nb-NO"/>
              <a:t>Antall SLAKT</a:t>
            </a:r>
            <a:r>
              <a:rPr lang="nb-NO" baseline="0"/>
              <a:t> per </a:t>
            </a:r>
            <a:r>
              <a:rPr lang="nb-NO"/>
              <a:t>PRODUSENTER innen FYLKE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838720334783327E-2"/>
          <c:y val="0.16555013956588763"/>
          <c:w val="0.89188647083321226"/>
          <c:h val="0.658769758242694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Fylker!$B$45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Trøndelag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Fylker!$U$43:$U$52</c:f>
              <c:numCache>
                <c:formatCode>0</c:formatCode>
                <c:ptCount val="10"/>
                <c:pt idx="0">
                  <c:v>310.90909090909093</c:v>
                </c:pt>
                <c:pt idx="1">
                  <c:v>87.8125</c:v>
                </c:pt>
                <c:pt idx="2">
                  <c:v>173.4</c:v>
                </c:pt>
                <c:pt idx="3">
                  <c:v>0</c:v>
                </c:pt>
                <c:pt idx="4">
                  <c:v>60.065217391304351</c:v>
                </c:pt>
                <c:pt idx="5">
                  <c:v>49</c:v>
                </c:pt>
                <c:pt idx="6">
                  <c:v>154</c:v>
                </c:pt>
                <c:pt idx="7">
                  <c:v>123.98148148148148</c:v>
                </c:pt>
                <c:pt idx="8">
                  <c:v>345.14285714285717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ED-450B-819D-26766401C802}"/>
            </c:ext>
          </c:extLst>
        </c:ser>
        <c:ser>
          <c:idx val="4"/>
          <c:order val="1"/>
          <c:tx>
            <c:strRef>
              <c:f>Fylker!$B$28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Trøndelag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Fylker!$U$21:$U$30</c:f>
              <c:numCache>
                <c:formatCode>0</c:formatCode>
                <c:ptCount val="10"/>
                <c:pt idx="0">
                  <c:v>210.42857142857142</c:v>
                </c:pt>
                <c:pt idx="1">
                  <c:v>100.94594594594595</c:v>
                </c:pt>
                <c:pt idx="2">
                  <c:v>356.22222222222223</c:v>
                </c:pt>
                <c:pt idx="3">
                  <c:v>0</c:v>
                </c:pt>
                <c:pt idx="4">
                  <c:v>62.793103448275865</c:v>
                </c:pt>
                <c:pt idx="5">
                  <c:v>227.33333333333334</c:v>
                </c:pt>
                <c:pt idx="6">
                  <c:v>137.16666666666666</c:v>
                </c:pt>
                <c:pt idx="7">
                  <c:v>126.8695652173913</c:v>
                </c:pt>
                <c:pt idx="8">
                  <c:v>323.125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ED-450B-819D-26766401C802}"/>
            </c:ext>
          </c:extLst>
        </c:ser>
        <c:ser>
          <c:idx val="6"/>
          <c:order val="2"/>
          <c:tx>
            <c:strRef>
              <c:f>Fylker!$B$10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Trøndelag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Fylker!$U$10:$U$19</c:f>
              <c:numCache>
                <c:formatCode>0</c:formatCode>
                <c:ptCount val="10"/>
                <c:pt idx="0">
                  <c:v>231.1904761904762</c:v>
                </c:pt>
                <c:pt idx="1">
                  <c:v>111.28301886792453</c:v>
                </c:pt>
                <c:pt idx="2">
                  <c:v>159.05263157894737</c:v>
                </c:pt>
                <c:pt idx="3">
                  <c:v>0</c:v>
                </c:pt>
                <c:pt idx="4">
                  <c:v>55.333333333333336</c:v>
                </c:pt>
                <c:pt idx="5">
                  <c:v>449</c:v>
                </c:pt>
                <c:pt idx="6">
                  <c:v>217.5</c:v>
                </c:pt>
                <c:pt idx="7">
                  <c:v>133.34146341463415</c:v>
                </c:pt>
                <c:pt idx="8">
                  <c:v>445.83333333333331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ED-450B-819D-26766401C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118144"/>
        <c:axId val="192118536"/>
      </c:barChart>
      <c:catAx>
        <c:axId val="1921181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6000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85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92118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Antall</a:t>
                </a:r>
              </a:p>
            </c:rich>
          </c:tx>
          <c:layout>
            <c:manualLayout>
              <c:xMode val="edge"/>
              <c:yMode val="edge"/>
              <c:x val="1.2540377713623416E-2"/>
              <c:y val="0.48965149495334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8144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428247668303464"/>
          <c:y val="0.18923937753216957"/>
          <c:w val="6.9496818959349407E-2"/>
          <c:h val="0.15614963136273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VAK GRIS: Antall PRODUSENTER innen FYLKE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838720334783327E-2"/>
          <c:y val="0.16555013956588763"/>
          <c:w val="0.89188647083321226"/>
          <c:h val="0.658769758242694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Fylker!$B$47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Trøndelag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Fylker!$E$43:$E$52</c:f>
              <c:numCache>
                <c:formatCode>General</c:formatCode>
                <c:ptCount val="10"/>
                <c:pt idx="0">
                  <c:v>11</c:v>
                </c:pt>
                <c:pt idx="1">
                  <c:v>32</c:v>
                </c:pt>
                <c:pt idx="2">
                  <c:v>5</c:v>
                </c:pt>
                <c:pt idx="3">
                  <c:v>0</c:v>
                </c:pt>
                <c:pt idx="4">
                  <c:v>46</c:v>
                </c:pt>
                <c:pt idx="5">
                  <c:v>5</c:v>
                </c:pt>
                <c:pt idx="6">
                  <c:v>6</c:v>
                </c:pt>
                <c:pt idx="7">
                  <c:v>54</c:v>
                </c:pt>
                <c:pt idx="8">
                  <c:v>7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41-43FD-808D-9ED669362892}"/>
            </c:ext>
          </c:extLst>
        </c:ser>
        <c:ser>
          <c:idx val="4"/>
          <c:order val="1"/>
          <c:tx>
            <c:strRef>
              <c:f>Fylker!$B$23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Trøndelag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Fylker!$E$21:$E$30</c:f>
              <c:numCache>
                <c:formatCode>General</c:formatCode>
                <c:ptCount val="10"/>
                <c:pt idx="0">
                  <c:v>21</c:v>
                </c:pt>
                <c:pt idx="1">
                  <c:v>37</c:v>
                </c:pt>
                <c:pt idx="2">
                  <c:v>9</c:v>
                </c:pt>
                <c:pt idx="3">
                  <c:v>0</c:v>
                </c:pt>
                <c:pt idx="4">
                  <c:v>58</c:v>
                </c:pt>
                <c:pt idx="5">
                  <c:v>9</c:v>
                </c:pt>
                <c:pt idx="6">
                  <c:v>6</c:v>
                </c:pt>
                <c:pt idx="7">
                  <c:v>46</c:v>
                </c:pt>
                <c:pt idx="8">
                  <c:v>8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41-43FD-808D-9ED669362892}"/>
            </c:ext>
          </c:extLst>
        </c:ser>
        <c:ser>
          <c:idx val="6"/>
          <c:order val="2"/>
          <c:tx>
            <c:strRef>
              <c:f>Fylker!$B$10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Trøndelag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Fylker!$E$10:$E$19</c:f>
              <c:numCache>
                <c:formatCode>General</c:formatCode>
                <c:ptCount val="10"/>
                <c:pt idx="0">
                  <c:v>21</c:v>
                </c:pt>
                <c:pt idx="1">
                  <c:v>53</c:v>
                </c:pt>
                <c:pt idx="2">
                  <c:v>19</c:v>
                </c:pt>
                <c:pt idx="3">
                  <c:v>0</c:v>
                </c:pt>
                <c:pt idx="4">
                  <c:v>60</c:v>
                </c:pt>
                <c:pt idx="5">
                  <c:v>6</c:v>
                </c:pt>
                <c:pt idx="6">
                  <c:v>4</c:v>
                </c:pt>
                <c:pt idx="7">
                  <c:v>41</c:v>
                </c:pt>
                <c:pt idx="8">
                  <c:v>6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41-43FD-808D-9ED669362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118144"/>
        <c:axId val="192118536"/>
      </c:barChart>
      <c:catAx>
        <c:axId val="1921181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6000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85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92118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Antall</a:t>
                </a:r>
              </a:p>
            </c:rich>
          </c:tx>
          <c:layout>
            <c:manualLayout>
              <c:xMode val="edge"/>
              <c:yMode val="edge"/>
              <c:x val="1.2540377713623416E-2"/>
              <c:y val="0.48965149495334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8144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283106216888942"/>
          <c:y val="0.22304600363088492"/>
          <c:w val="6.9496818959349407E-2"/>
          <c:h val="0.15614963136273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/>
            </a:pPr>
            <a:r>
              <a:rPr lang="nb-NO" sz="2400" b="1"/>
              <a:t>VAK</a:t>
            </a:r>
            <a:r>
              <a:rPr lang="nb-NO" sz="2400" b="1" baseline="0"/>
              <a:t> GRIS: </a:t>
            </a:r>
            <a:r>
              <a:rPr lang="nb-NO" sz="2400" b="1"/>
              <a:t>Middel KJØTT% innen FYLKE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838720334783327E-2"/>
          <c:y val="0.16555013956588763"/>
          <c:w val="0.89188647083321226"/>
          <c:h val="0.658769758242694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Fylker!$B$47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Trøndelag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Fylker!$N$43:$N$52</c:f>
              <c:numCache>
                <c:formatCode>0.00</c:formatCode>
                <c:ptCount val="10"/>
                <c:pt idx="0">
                  <c:v>61.392627267407846</c:v>
                </c:pt>
                <c:pt idx="1">
                  <c:v>61.735587188612094</c:v>
                </c:pt>
                <c:pt idx="2">
                  <c:v>61.910034602076109</c:v>
                </c:pt>
                <c:pt idx="3">
                  <c:v>0</c:v>
                </c:pt>
                <c:pt idx="4">
                  <c:v>61.396089790007245</c:v>
                </c:pt>
                <c:pt idx="5">
                  <c:v>60.877049180327887</c:v>
                </c:pt>
                <c:pt idx="6">
                  <c:v>62.841648590021677</c:v>
                </c:pt>
                <c:pt idx="7">
                  <c:v>61.470623411571239</c:v>
                </c:pt>
                <c:pt idx="8">
                  <c:v>61.227649006622514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4-448E-B4A3-F0DF219972F3}"/>
            </c:ext>
          </c:extLst>
        </c:ser>
        <c:ser>
          <c:idx val="4"/>
          <c:order val="1"/>
          <c:tx>
            <c:strRef>
              <c:f>Fylker!$B$22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Trøndelag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Fylker!$N$21:$N$30</c:f>
              <c:numCache>
                <c:formatCode>0.00</c:formatCode>
                <c:ptCount val="10"/>
                <c:pt idx="0">
                  <c:v>61.130858048449177</c:v>
                </c:pt>
                <c:pt idx="1">
                  <c:v>61.206961178045518</c:v>
                </c:pt>
                <c:pt idx="2">
                  <c:v>61.397815912636496</c:v>
                </c:pt>
                <c:pt idx="3">
                  <c:v>0</c:v>
                </c:pt>
                <c:pt idx="4">
                  <c:v>61.019500137324911</c:v>
                </c:pt>
                <c:pt idx="5">
                  <c:v>60.464809384164205</c:v>
                </c:pt>
                <c:pt idx="6">
                  <c:v>61.591737545564989</c:v>
                </c:pt>
                <c:pt idx="7">
                  <c:v>61.02727740607309</c:v>
                </c:pt>
                <c:pt idx="8">
                  <c:v>61.144294003868481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4-448E-B4A3-F0DF219972F3}"/>
            </c:ext>
          </c:extLst>
        </c:ser>
        <c:ser>
          <c:idx val="6"/>
          <c:order val="2"/>
          <c:tx>
            <c:strRef>
              <c:f>Fylker!$B$10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Trøndelag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Fylker!$N$10:$N$19</c:f>
              <c:numCache>
                <c:formatCode>0.00</c:formatCode>
                <c:ptCount val="10"/>
                <c:pt idx="0">
                  <c:v>60.26014418125645</c:v>
                </c:pt>
                <c:pt idx="1">
                  <c:v>61.282490668476399</c:v>
                </c:pt>
                <c:pt idx="2">
                  <c:v>61.103904698874899</c:v>
                </c:pt>
                <c:pt idx="3">
                  <c:v>0</c:v>
                </c:pt>
                <c:pt idx="4">
                  <c:v>61.110910186859563</c:v>
                </c:pt>
                <c:pt idx="5">
                  <c:v>60.74972150018565</c:v>
                </c:pt>
                <c:pt idx="6">
                  <c:v>60.358620689655154</c:v>
                </c:pt>
                <c:pt idx="7">
                  <c:v>60.64927695405455</c:v>
                </c:pt>
                <c:pt idx="8">
                  <c:v>61.20485981308412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C4-448E-B4A3-F0DF21997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118144"/>
        <c:axId val="192118536"/>
      </c:barChart>
      <c:catAx>
        <c:axId val="1921181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60000" vert="horz"/>
          <a:lstStyle/>
          <a:p>
            <a:pPr>
              <a:defRPr/>
            </a:pPr>
            <a:endParaRPr lang="nb-NO"/>
          </a:p>
        </c:txPr>
        <c:crossAx val="19211853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192118536"/>
        <c:scaling>
          <c:orientation val="minMax"/>
          <c:min val="5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1.2540377713623416E-2"/>
              <c:y val="0.489651494953342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192118144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670560091427683"/>
          <c:y val="6.0774198357051203E-2"/>
          <c:w val="6.9496818959349407E-2"/>
          <c:h val="0.15614963136273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Relationship Id="rId9" Type="http://schemas.openxmlformats.org/officeDocument/2006/relationships/chart" Target="../charts/chart53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13" Type="http://schemas.openxmlformats.org/officeDocument/2006/relationships/chart" Target="../charts/chart66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12" Type="http://schemas.openxmlformats.org/officeDocument/2006/relationships/chart" Target="../charts/chart65.xml"/><Relationship Id="rId17" Type="http://schemas.openxmlformats.org/officeDocument/2006/relationships/chart" Target="../charts/chart70.xml"/><Relationship Id="rId2" Type="http://schemas.openxmlformats.org/officeDocument/2006/relationships/chart" Target="../charts/chart55.xml"/><Relationship Id="rId16" Type="http://schemas.openxmlformats.org/officeDocument/2006/relationships/chart" Target="../charts/chart69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chart" Target="../charts/chart64.xml"/><Relationship Id="rId5" Type="http://schemas.openxmlformats.org/officeDocument/2006/relationships/chart" Target="../charts/chart58.xml"/><Relationship Id="rId15" Type="http://schemas.openxmlformats.org/officeDocument/2006/relationships/chart" Target="../charts/chart68.xml"/><Relationship Id="rId10" Type="http://schemas.openxmlformats.org/officeDocument/2006/relationships/chart" Target="../charts/chart63.xml"/><Relationship Id="rId4" Type="http://schemas.openxmlformats.org/officeDocument/2006/relationships/chart" Target="../charts/chart57.xml"/><Relationship Id="rId9" Type="http://schemas.openxmlformats.org/officeDocument/2006/relationships/chart" Target="../charts/chart62.xml"/><Relationship Id="rId14" Type="http://schemas.openxmlformats.org/officeDocument/2006/relationships/chart" Target="../charts/chart67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chart" Target="../charts/chart76.xml"/><Relationship Id="rId5" Type="http://schemas.openxmlformats.org/officeDocument/2006/relationships/chart" Target="../charts/chart75.xml"/><Relationship Id="rId4" Type="http://schemas.openxmlformats.org/officeDocument/2006/relationships/chart" Target="../charts/chart7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7" Type="http://schemas.openxmlformats.org/officeDocument/2006/relationships/chart" Target="../charts/chart86.xml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6" Type="http://schemas.openxmlformats.org/officeDocument/2006/relationships/chart" Target="../charts/chart85.xml"/><Relationship Id="rId5" Type="http://schemas.openxmlformats.org/officeDocument/2006/relationships/chart" Target="../charts/chart84.xml"/><Relationship Id="rId4" Type="http://schemas.openxmlformats.org/officeDocument/2006/relationships/chart" Target="../charts/chart83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9.xml"/><Relationship Id="rId2" Type="http://schemas.openxmlformats.org/officeDocument/2006/relationships/chart" Target="../charts/chart88.xml"/><Relationship Id="rId1" Type="http://schemas.openxmlformats.org/officeDocument/2006/relationships/chart" Target="../charts/chart87.xml"/><Relationship Id="rId4" Type="http://schemas.openxmlformats.org/officeDocument/2006/relationships/chart" Target="../charts/chart90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3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5" Type="http://schemas.openxmlformats.org/officeDocument/2006/relationships/chart" Target="../charts/chart95.xml"/><Relationship Id="rId4" Type="http://schemas.openxmlformats.org/officeDocument/2006/relationships/chart" Target="../charts/chart94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8.xml"/><Relationship Id="rId7" Type="http://schemas.openxmlformats.org/officeDocument/2006/relationships/chart" Target="../charts/chart102.xml"/><Relationship Id="rId2" Type="http://schemas.openxmlformats.org/officeDocument/2006/relationships/chart" Target="../charts/chart97.xml"/><Relationship Id="rId1" Type="http://schemas.openxmlformats.org/officeDocument/2006/relationships/chart" Target="../charts/chart96.xml"/><Relationship Id="rId6" Type="http://schemas.openxmlformats.org/officeDocument/2006/relationships/chart" Target="../charts/chart101.xml"/><Relationship Id="rId5" Type="http://schemas.openxmlformats.org/officeDocument/2006/relationships/chart" Target="../charts/chart100.xml"/><Relationship Id="rId4" Type="http://schemas.openxmlformats.org/officeDocument/2006/relationships/chart" Target="../charts/chart9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chart" Target="../charts/chart38.xml"/><Relationship Id="rId5" Type="http://schemas.openxmlformats.org/officeDocument/2006/relationships/chart" Target="../charts/chart37.xml"/><Relationship Id="rId4" Type="http://schemas.openxmlformats.org/officeDocument/2006/relationships/chart" Target="../charts/chart36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138948</xdr:colOff>
      <xdr:row>0</xdr:row>
      <xdr:rowOff>158750</xdr:rowOff>
    </xdr:from>
    <xdr:to>
      <xdr:col>22</xdr:col>
      <xdr:colOff>47625</xdr:colOff>
      <xdr:row>32</xdr:row>
      <xdr:rowOff>134938</xdr:rowOff>
    </xdr:to>
    <xdr:graphicFrame macro="">
      <xdr:nvGraphicFramePr>
        <xdr:cNvPr id="3" name="Diagram 1032">
          <a:extLst>
            <a:ext uri="{FF2B5EF4-FFF2-40B4-BE49-F238E27FC236}">
              <a16:creationId xmlns:a16="http://schemas.microsoft.com/office/drawing/2014/main" id="{F2B6AC97-D100-47C7-AC5B-B642B192E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111125</xdr:colOff>
      <xdr:row>33</xdr:row>
      <xdr:rowOff>95250</xdr:rowOff>
    </xdr:from>
    <xdr:to>
      <xdr:col>22</xdr:col>
      <xdr:colOff>658812</xdr:colOff>
      <xdr:row>64</xdr:row>
      <xdr:rowOff>150813</xdr:rowOff>
    </xdr:to>
    <xdr:graphicFrame macro="">
      <xdr:nvGraphicFramePr>
        <xdr:cNvPr id="6" name="Diagram 1025">
          <a:extLst>
            <a:ext uri="{FF2B5EF4-FFF2-40B4-BE49-F238E27FC236}">
              <a16:creationId xmlns:a16="http://schemas.microsoft.com/office/drawing/2014/main" id="{C3AE843B-E088-44AA-A2D9-0791BB099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135</xdr:row>
      <xdr:rowOff>134938</xdr:rowOff>
    </xdr:from>
    <xdr:to>
      <xdr:col>22</xdr:col>
      <xdr:colOff>103188</xdr:colOff>
      <xdr:row>166</xdr:row>
      <xdr:rowOff>91109</xdr:rowOff>
    </xdr:to>
    <xdr:graphicFrame macro="">
      <xdr:nvGraphicFramePr>
        <xdr:cNvPr id="7" name="Diagram 1036">
          <a:extLst>
            <a:ext uri="{FF2B5EF4-FFF2-40B4-BE49-F238E27FC236}">
              <a16:creationId xmlns:a16="http://schemas.microsoft.com/office/drawing/2014/main" id="{E8E6B783-1919-4268-B466-556157D1A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702469</xdr:colOff>
      <xdr:row>157</xdr:row>
      <xdr:rowOff>11906</xdr:rowOff>
    </xdr:from>
    <xdr:to>
      <xdr:col>23</xdr:col>
      <xdr:colOff>440976</xdr:colOff>
      <xdr:row>162</xdr:row>
      <xdr:rowOff>37814</xdr:rowOff>
    </xdr:to>
    <xdr:sp macro="" textlink="">
      <xdr:nvSpPr>
        <xdr:cNvPr id="8" name="Pil: opp 7">
          <a:extLst>
            <a:ext uri="{FF2B5EF4-FFF2-40B4-BE49-F238E27FC236}">
              <a16:creationId xmlns:a16="http://schemas.microsoft.com/office/drawing/2014/main" id="{1AD2F7B2-7D97-4231-A2ED-45EE4A9BC20A}"/>
            </a:ext>
          </a:extLst>
        </xdr:cNvPr>
        <xdr:cNvSpPr/>
      </xdr:nvSpPr>
      <xdr:spPr bwMode="auto">
        <a:xfrm>
          <a:off x="13795375" y="29999781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68</xdr:row>
      <xdr:rowOff>0</xdr:rowOff>
    </xdr:from>
    <xdr:to>
      <xdr:col>22</xdr:col>
      <xdr:colOff>574606</xdr:colOff>
      <xdr:row>98</xdr:row>
      <xdr:rowOff>91109</xdr:rowOff>
    </xdr:to>
    <xdr:graphicFrame macro="">
      <xdr:nvGraphicFramePr>
        <xdr:cNvPr id="9" name="Diagram 1036">
          <a:extLst>
            <a:ext uri="{FF2B5EF4-FFF2-40B4-BE49-F238E27FC236}">
              <a16:creationId xmlns:a16="http://schemas.microsoft.com/office/drawing/2014/main" id="{A9DB51F2-9F36-4ABB-86F1-7DBC5F4F53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500062</xdr:colOff>
      <xdr:row>101</xdr:row>
      <xdr:rowOff>166687</xdr:rowOff>
    </xdr:from>
    <xdr:to>
      <xdr:col>22</xdr:col>
      <xdr:colOff>570637</xdr:colOff>
      <xdr:row>132</xdr:row>
      <xdr:rowOff>67296</xdr:rowOff>
    </xdr:to>
    <xdr:graphicFrame macro="">
      <xdr:nvGraphicFramePr>
        <xdr:cNvPr id="10" name="Diagram 1036">
          <a:extLst>
            <a:ext uri="{FF2B5EF4-FFF2-40B4-BE49-F238E27FC236}">
              <a16:creationId xmlns:a16="http://schemas.microsoft.com/office/drawing/2014/main" id="{87E228C1-C104-4272-A536-59BF13E02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53</xdr:col>
      <xdr:colOff>330638</xdr:colOff>
      <xdr:row>28</xdr:row>
      <xdr:rowOff>35035</xdr:rowOff>
    </xdr:from>
    <xdr:to>
      <xdr:col>66</xdr:col>
      <xdr:colOff>135761</xdr:colOff>
      <xdr:row>51</xdr:row>
      <xdr:rowOff>63500</xdr:rowOff>
    </xdr:to>
    <xdr:graphicFrame macro="">
      <xdr:nvGraphicFramePr>
        <xdr:cNvPr id="5" name="Diagram 12">
          <a:extLst>
            <a:ext uri="{FF2B5EF4-FFF2-40B4-BE49-F238E27FC236}">
              <a16:creationId xmlns:a16="http://schemas.microsoft.com/office/drawing/2014/main" id="{DE9DEB3D-DBCB-4231-8329-8EB7CE0C4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337207</xdr:colOff>
      <xdr:row>1</xdr:row>
      <xdr:rowOff>48171</xdr:rowOff>
    </xdr:from>
    <xdr:to>
      <xdr:col>29</xdr:col>
      <xdr:colOff>8759</xdr:colOff>
      <xdr:row>32</xdr:row>
      <xdr:rowOff>179551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FD70F608-E3DA-4775-B37C-A2F5A843A0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113862</xdr:colOff>
      <xdr:row>258</xdr:row>
      <xdr:rowOff>148897</xdr:rowOff>
    </xdr:from>
    <xdr:to>
      <xdr:col>27</xdr:col>
      <xdr:colOff>201448</xdr:colOff>
      <xdr:row>293</xdr:row>
      <xdr:rowOff>8759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859BFEED-AB94-4CEC-835D-52DCBC80D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166414</xdr:colOff>
      <xdr:row>221</xdr:row>
      <xdr:rowOff>21897</xdr:rowOff>
    </xdr:from>
    <xdr:to>
      <xdr:col>27</xdr:col>
      <xdr:colOff>481724</xdr:colOff>
      <xdr:row>254</xdr:row>
      <xdr:rowOff>179551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ECF6AA2F-E7DE-4B95-B6F3-C0C234D82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140137</xdr:colOff>
      <xdr:row>184</xdr:row>
      <xdr:rowOff>21897</xdr:rowOff>
    </xdr:from>
    <xdr:to>
      <xdr:col>27</xdr:col>
      <xdr:colOff>218964</xdr:colOff>
      <xdr:row>217</xdr:row>
      <xdr:rowOff>48173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7B85909A-AEE1-4855-8BB7-600A7F16FD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451068</xdr:colOff>
      <xdr:row>146</xdr:row>
      <xdr:rowOff>122620</xdr:rowOff>
    </xdr:from>
    <xdr:to>
      <xdr:col>28</xdr:col>
      <xdr:colOff>258378</xdr:colOff>
      <xdr:row>180</xdr:row>
      <xdr:rowOff>87587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0775D509-B379-4D4C-804D-76042AE7B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205827</xdr:colOff>
      <xdr:row>109</xdr:row>
      <xdr:rowOff>159361</xdr:rowOff>
    </xdr:from>
    <xdr:to>
      <xdr:col>26</xdr:col>
      <xdr:colOff>547413</xdr:colOff>
      <xdr:row>142</xdr:row>
      <xdr:rowOff>170791</xdr:rowOff>
    </xdr:to>
    <xdr:graphicFrame macro="">
      <xdr:nvGraphicFramePr>
        <xdr:cNvPr id="19" name="Diagram 2">
          <a:extLst>
            <a:ext uri="{FF2B5EF4-FFF2-40B4-BE49-F238E27FC236}">
              <a16:creationId xmlns:a16="http://schemas.microsoft.com/office/drawing/2014/main" id="{4187B795-5F6A-48BD-9915-A31F0902F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328449</xdr:colOff>
      <xdr:row>73</xdr:row>
      <xdr:rowOff>13138</xdr:rowOff>
    </xdr:from>
    <xdr:to>
      <xdr:col>28</xdr:col>
      <xdr:colOff>486104</xdr:colOff>
      <xdr:row>105</xdr:row>
      <xdr:rowOff>9327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22876EDD-EC8F-423A-AC09-E42ADBBDC7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131379</xdr:colOff>
      <xdr:row>35</xdr:row>
      <xdr:rowOff>190019</xdr:rowOff>
    </xdr:from>
    <xdr:to>
      <xdr:col>27</xdr:col>
      <xdr:colOff>472965</xdr:colOff>
      <xdr:row>69</xdr:row>
      <xdr:rowOff>26275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A980DF19-5738-43C2-BE15-73334AFC6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407276</xdr:colOff>
      <xdr:row>266</xdr:row>
      <xdr:rowOff>1</xdr:rowOff>
    </xdr:from>
    <xdr:to>
      <xdr:col>28</xdr:col>
      <xdr:colOff>397046</xdr:colOff>
      <xdr:row>271</xdr:row>
      <xdr:rowOff>14961</xdr:rowOff>
    </xdr:to>
    <xdr:sp macro="" textlink="">
      <xdr:nvSpPr>
        <xdr:cNvPr id="2" name="Pil: opp 1">
          <a:extLst>
            <a:ext uri="{FF2B5EF4-FFF2-40B4-BE49-F238E27FC236}">
              <a16:creationId xmlns:a16="http://schemas.microsoft.com/office/drawing/2014/main" id="{4E59FE16-4FF4-4254-84A5-30C4B2C01AD0}"/>
            </a:ext>
          </a:extLst>
        </xdr:cNvPr>
        <xdr:cNvSpPr/>
      </xdr:nvSpPr>
      <xdr:spPr bwMode="auto">
        <a:xfrm>
          <a:off x="14907173" y="51627691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680084</xdr:colOff>
      <xdr:row>1</xdr:row>
      <xdr:rowOff>45720</xdr:rowOff>
    </xdr:from>
    <xdr:to>
      <xdr:col>13</xdr:col>
      <xdr:colOff>876300</xdr:colOff>
      <xdr:row>30</xdr:row>
      <xdr:rowOff>171450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05A9A8D-DD61-4B85-BC77-F1EEE8A0FF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80010</xdr:colOff>
      <xdr:row>12</xdr:row>
      <xdr:rowOff>102870</xdr:rowOff>
    </xdr:from>
    <xdr:to>
      <xdr:col>15</xdr:col>
      <xdr:colOff>144018</xdr:colOff>
      <xdr:row>15</xdr:row>
      <xdr:rowOff>16002</xdr:rowOff>
    </xdr:to>
    <xdr:sp macro="" textlink="">
      <xdr:nvSpPr>
        <xdr:cNvPr id="3" name="Pil: høyre 2">
          <a:extLst>
            <a:ext uri="{FF2B5EF4-FFF2-40B4-BE49-F238E27FC236}">
              <a16:creationId xmlns:a16="http://schemas.microsoft.com/office/drawing/2014/main" id="{171A99FC-2372-42DC-8FD4-A7CCE9BFF477}"/>
            </a:ext>
          </a:extLst>
        </xdr:cNvPr>
        <xdr:cNvSpPr/>
      </xdr:nvSpPr>
      <xdr:spPr bwMode="auto">
        <a:xfrm>
          <a:off x="12881610" y="2388870"/>
          <a:ext cx="978408" cy="484632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342900</xdr:colOff>
      <xdr:row>17</xdr:row>
      <xdr:rowOff>137160</xdr:rowOff>
    </xdr:from>
    <xdr:to>
      <xdr:col>14</xdr:col>
      <xdr:colOff>827532</xdr:colOff>
      <xdr:row>22</xdr:row>
      <xdr:rowOff>163068</xdr:rowOff>
    </xdr:to>
    <xdr:sp macro="" textlink="">
      <xdr:nvSpPr>
        <xdr:cNvPr id="4" name="Pil: ned 3">
          <a:extLst>
            <a:ext uri="{FF2B5EF4-FFF2-40B4-BE49-F238E27FC236}">
              <a16:creationId xmlns:a16="http://schemas.microsoft.com/office/drawing/2014/main" id="{6AE4387C-D539-48E4-B600-5B8A72C6315A}"/>
            </a:ext>
          </a:extLst>
        </xdr:cNvPr>
        <xdr:cNvSpPr/>
      </xdr:nvSpPr>
      <xdr:spPr bwMode="auto">
        <a:xfrm>
          <a:off x="13144500" y="3375660"/>
          <a:ext cx="484632" cy="978408"/>
        </a:xfrm>
        <a:prstGeom prst="down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33</xdr:row>
      <xdr:rowOff>0</xdr:rowOff>
    </xdr:from>
    <xdr:to>
      <xdr:col>14</xdr:col>
      <xdr:colOff>196216</xdr:colOff>
      <xdr:row>62</xdr:row>
      <xdr:rowOff>125730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D339ED22-7BA4-41B0-988A-43114F1AA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196216</xdr:colOff>
      <xdr:row>94</xdr:row>
      <xdr:rowOff>125730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0E247754-F1AD-4868-9507-11591D654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14</xdr:col>
      <xdr:colOff>196216</xdr:colOff>
      <xdr:row>126</xdr:row>
      <xdr:rowOff>125730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C321AFB0-8843-47D3-BF66-C8876D26B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670560</xdr:colOff>
      <xdr:row>128</xdr:row>
      <xdr:rowOff>137160</xdr:rowOff>
    </xdr:from>
    <xdr:to>
      <xdr:col>13</xdr:col>
      <xdr:colOff>866776</xdr:colOff>
      <xdr:row>158</xdr:row>
      <xdr:rowOff>72390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8F6E6918-005D-4A1E-9C98-46EF66202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14</xdr:col>
      <xdr:colOff>196216</xdr:colOff>
      <xdr:row>190</xdr:row>
      <xdr:rowOff>125730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6BAF8241-BA42-4FB7-BF13-21D4BF02C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3810</xdr:colOff>
      <xdr:row>192</xdr:row>
      <xdr:rowOff>133350</xdr:rowOff>
    </xdr:from>
    <xdr:to>
      <xdr:col>14</xdr:col>
      <xdr:colOff>200026</xdr:colOff>
      <xdr:row>222</xdr:row>
      <xdr:rowOff>68580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08E63E8A-236E-4B7F-81B7-D9092EC25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899160</xdr:colOff>
      <xdr:row>224</xdr:row>
      <xdr:rowOff>186690</xdr:rowOff>
    </xdr:from>
    <xdr:to>
      <xdr:col>14</xdr:col>
      <xdr:colOff>180976</xdr:colOff>
      <xdr:row>254</xdr:row>
      <xdr:rowOff>121920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D19C80DD-C304-40E7-864A-972554485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257</xdr:row>
      <xdr:rowOff>0</xdr:rowOff>
    </xdr:from>
    <xdr:to>
      <xdr:col>14</xdr:col>
      <xdr:colOff>196216</xdr:colOff>
      <xdr:row>286</xdr:row>
      <xdr:rowOff>125730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6060F7B9-F221-4183-AE55-3BAE11410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15240</xdr:colOff>
      <xdr:row>289</xdr:row>
      <xdr:rowOff>7620</xdr:rowOff>
    </xdr:from>
    <xdr:to>
      <xdr:col>14</xdr:col>
      <xdr:colOff>211456</xdr:colOff>
      <xdr:row>318</xdr:row>
      <xdr:rowOff>133350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11C4D642-8C08-46F7-A23A-CDAE3D453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196216</xdr:colOff>
      <xdr:row>350</xdr:row>
      <xdr:rowOff>125730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46764E1C-C29E-41CE-9526-FA3C3972C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353</xdr:row>
      <xdr:rowOff>0</xdr:rowOff>
    </xdr:from>
    <xdr:to>
      <xdr:col>14</xdr:col>
      <xdr:colOff>196216</xdr:colOff>
      <xdr:row>382</xdr:row>
      <xdr:rowOff>125730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544E51A0-5CD3-46F4-8917-BFF53C306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385</xdr:row>
      <xdr:rowOff>0</xdr:rowOff>
    </xdr:from>
    <xdr:to>
      <xdr:col>14</xdr:col>
      <xdr:colOff>196216</xdr:colOff>
      <xdr:row>414</xdr:row>
      <xdr:rowOff>125730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654C777C-0FA4-490A-A746-65F9C9D423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417</xdr:row>
      <xdr:rowOff>0</xdr:rowOff>
    </xdr:from>
    <xdr:to>
      <xdr:col>14</xdr:col>
      <xdr:colOff>196216</xdr:colOff>
      <xdr:row>446</xdr:row>
      <xdr:rowOff>125730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1743A017-A7F7-4D97-B15D-EF2C80ED8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449</xdr:row>
      <xdr:rowOff>0</xdr:rowOff>
    </xdr:from>
    <xdr:to>
      <xdr:col>14</xdr:col>
      <xdr:colOff>196216</xdr:colOff>
      <xdr:row>478</xdr:row>
      <xdr:rowOff>125730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44DFC056-0965-4CEB-A377-1422AD8CBA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481</xdr:row>
      <xdr:rowOff>0</xdr:rowOff>
    </xdr:from>
    <xdr:to>
      <xdr:col>14</xdr:col>
      <xdr:colOff>196216</xdr:colOff>
      <xdr:row>510</xdr:row>
      <xdr:rowOff>125730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CA4682AA-1A55-4668-BB51-8F5C9E292F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513</xdr:row>
      <xdr:rowOff>0</xdr:rowOff>
    </xdr:from>
    <xdr:to>
      <xdr:col>14</xdr:col>
      <xdr:colOff>196216</xdr:colOff>
      <xdr:row>542</xdr:row>
      <xdr:rowOff>125730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298F4B9-391A-439B-A246-92867B3CF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521970</xdr:colOff>
      <xdr:row>523</xdr:row>
      <xdr:rowOff>87630</xdr:rowOff>
    </xdr:from>
    <xdr:to>
      <xdr:col>15</xdr:col>
      <xdr:colOff>92202</xdr:colOff>
      <xdr:row>528</xdr:row>
      <xdr:rowOff>113538</xdr:rowOff>
    </xdr:to>
    <xdr:sp macro="" textlink="">
      <xdr:nvSpPr>
        <xdr:cNvPr id="21" name="Pil: opp 20">
          <a:extLst>
            <a:ext uri="{FF2B5EF4-FFF2-40B4-BE49-F238E27FC236}">
              <a16:creationId xmlns:a16="http://schemas.microsoft.com/office/drawing/2014/main" id="{6BF26F20-C2CE-46C1-82E3-507DEFF27022}"/>
            </a:ext>
          </a:extLst>
        </xdr:cNvPr>
        <xdr:cNvSpPr/>
      </xdr:nvSpPr>
      <xdr:spPr bwMode="auto">
        <a:xfrm>
          <a:off x="13323570" y="99719130"/>
          <a:ext cx="484632" cy="978408"/>
        </a:xfrm>
        <a:prstGeom prst="up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708660</xdr:colOff>
      <xdr:row>0</xdr:row>
      <xdr:rowOff>137160</xdr:rowOff>
    </xdr:from>
    <xdr:to>
      <xdr:col>14</xdr:col>
      <xdr:colOff>53340</xdr:colOff>
      <xdr:row>30</xdr:row>
      <xdr:rowOff>22860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8D978945-C982-4562-8549-C8E6FA20E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14</xdr:col>
      <xdr:colOff>220980</xdr:colOff>
      <xdr:row>61</xdr:row>
      <xdr:rowOff>160020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64F56190-5B7D-44A3-AC9C-AC412B3EF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186690</xdr:colOff>
      <xdr:row>93</xdr:row>
      <xdr:rowOff>114300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B9563F42-DB53-4B6B-99EE-D3BB4AC4A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14</xdr:col>
      <xdr:colOff>358140</xdr:colOff>
      <xdr:row>126</xdr:row>
      <xdr:rowOff>26670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6E530EEF-71CA-4A9B-A07B-79732606F7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14</xdr:col>
      <xdr:colOff>137160</xdr:colOff>
      <xdr:row>158</xdr:row>
      <xdr:rowOff>125730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3448E84B-3F27-497E-87FF-3F989F4F2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902970</xdr:colOff>
      <xdr:row>161</xdr:row>
      <xdr:rowOff>0</xdr:rowOff>
    </xdr:from>
    <xdr:to>
      <xdr:col>13</xdr:col>
      <xdr:colOff>777240</xdr:colOff>
      <xdr:row>190</xdr:row>
      <xdr:rowOff>144780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AFA6C2E8-DDDB-44F5-A4AA-19A2D8E7F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491490</xdr:colOff>
      <xdr:row>0</xdr:row>
      <xdr:rowOff>110491</xdr:rowOff>
    </xdr:from>
    <xdr:to>
      <xdr:col>14</xdr:col>
      <xdr:colOff>800099</xdr:colOff>
      <xdr:row>31</xdr:row>
      <xdr:rowOff>129540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86C7946F-13F2-4A82-BEAF-26F795C2B9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912495</xdr:colOff>
      <xdr:row>33</xdr:row>
      <xdr:rowOff>68579</xdr:rowOff>
    </xdr:from>
    <xdr:to>
      <xdr:col>14</xdr:col>
      <xdr:colOff>289560</xdr:colOff>
      <xdr:row>62</xdr:row>
      <xdr:rowOff>110490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D2FAF19-2947-4925-ACEE-15DFB7647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320040</xdr:colOff>
      <xdr:row>95</xdr:row>
      <xdr:rowOff>3810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458EB9E5-332E-4B51-AD23-F3AAF88C0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544719</xdr:colOff>
      <xdr:row>1</xdr:row>
      <xdr:rowOff>33159</xdr:rowOff>
    </xdr:from>
    <xdr:to>
      <xdr:col>16</xdr:col>
      <xdr:colOff>732692</xdr:colOff>
      <xdr:row>30</xdr:row>
      <xdr:rowOff>75363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F063A95C-437E-4373-BAA9-B5FD981C1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103</xdr:row>
      <xdr:rowOff>0</xdr:rowOff>
    </xdr:from>
    <xdr:to>
      <xdr:col>17</xdr:col>
      <xdr:colOff>54428</xdr:colOff>
      <xdr:row>136</xdr:row>
      <xdr:rowOff>4186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E847064E-F12C-4076-A4B8-58B2EB996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68</xdr:row>
      <xdr:rowOff>0</xdr:rowOff>
    </xdr:from>
    <xdr:to>
      <xdr:col>16</xdr:col>
      <xdr:colOff>908491</xdr:colOff>
      <xdr:row>101</xdr:row>
      <xdr:rowOff>104670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108AF768-0188-41A3-9764-D92C669F8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640581</xdr:colOff>
      <xdr:row>32</xdr:row>
      <xdr:rowOff>192592</xdr:rowOff>
    </xdr:from>
    <xdr:to>
      <xdr:col>17</xdr:col>
      <xdr:colOff>108856</xdr:colOff>
      <xdr:row>65</xdr:row>
      <xdr:rowOff>54427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FF0D098C-E822-4084-975B-AD49FA86C2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208</xdr:row>
      <xdr:rowOff>0</xdr:rowOff>
    </xdr:from>
    <xdr:to>
      <xdr:col>16</xdr:col>
      <xdr:colOff>699198</xdr:colOff>
      <xdr:row>240</xdr:row>
      <xdr:rowOff>100484</xdr:rowOff>
    </xdr:to>
    <xdr:graphicFrame macro="">
      <xdr:nvGraphicFramePr>
        <xdr:cNvPr id="19" name="Diagram 2">
          <a:extLst>
            <a:ext uri="{FF2B5EF4-FFF2-40B4-BE49-F238E27FC236}">
              <a16:creationId xmlns:a16="http://schemas.microsoft.com/office/drawing/2014/main" id="{12425A63-E1CD-40D7-92AB-0C11A8659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173</xdr:row>
      <xdr:rowOff>0</xdr:rowOff>
    </xdr:from>
    <xdr:to>
      <xdr:col>16</xdr:col>
      <xdr:colOff>615462</xdr:colOff>
      <xdr:row>205</xdr:row>
      <xdr:rowOff>54429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CCCE4D0F-BBC1-485E-931D-16275BB15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138</xdr:row>
      <xdr:rowOff>0</xdr:rowOff>
    </xdr:from>
    <xdr:to>
      <xdr:col>16</xdr:col>
      <xdr:colOff>615462</xdr:colOff>
      <xdr:row>170</xdr:row>
      <xdr:rowOff>54429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C8D6E0D4-9F89-4A90-8BC8-318E1B2507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685800</xdr:colOff>
      <xdr:row>1</xdr:row>
      <xdr:rowOff>24764</xdr:rowOff>
    </xdr:from>
    <xdr:to>
      <xdr:col>14</xdr:col>
      <xdr:colOff>361949</xdr:colOff>
      <xdr:row>30</xdr:row>
      <xdr:rowOff>156209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6B6AC68E-EC85-4122-83F6-56DE062518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13</xdr:col>
      <xdr:colOff>868680</xdr:colOff>
      <xdr:row>61</xdr:row>
      <xdr:rowOff>129540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93CEEB25-9561-4141-979D-D194D5373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13</xdr:col>
      <xdr:colOff>255270</xdr:colOff>
      <xdr:row>94</xdr:row>
      <xdr:rowOff>171450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0F5D060E-16F9-40D8-8FC5-AAC9FD9C9B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13</xdr:col>
      <xdr:colOff>872490</xdr:colOff>
      <xdr:row>125</xdr:row>
      <xdr:rowOff>57150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4430DCC6-5ECF-497F-AA7F-60394B02D9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104426</xdr:colOff>
      <xdr:row>0</xdr:row>
      <xdr:rowOff>146110</xdr:rowOff>
    </xdr:from>
    <xdr:to>
      <xdr:col>12</xdr:col>
      <xdr:colOff>728507</xdr:colOff>
      <xdr:row>19</xdr:row>
      <xdr:rowOff>150725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E96EA8E0-D27A-4169-95DF-62B8D46C6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39</xdr:col>
      <xdr:colOff>250372</xdr:colOff>
      <xdr:row>58</xdr:row>
      <xdr:rowOff>0</xdr:rowOff>
    </xdr:from>
    <xdr:to>
      <xdr:col>53</xdr:col>
      <xdr:colOff>397239</xdr:colOff>
      <xdr:row>81</xdr:row>
      <xdr:rowOff>725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D52ECF0F-97DE-4F58-A5BD-F02310FD3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83737</xdr:colOff>
      <xdr:row>19</xdr:row>
      <xdr:rowOff>184220</xdr:rowOff>
    </xdr:from>
    <xdr:to>
      <xdr:col>13</xdr:col>
      <xdr:colOff>16747</xdr:colOff>
      <xdr:row>41</xdr:row>
      <xdr:rowOff>17172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DC4D592B-8A11-43D2-B4CF-20824CBFC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66989</xdr:colOff>
      <xdr:row>42</xdr:row>
      <xdr:rowOff>133978</xdr:rowOff>
    </xdr:from>
    <xdr:to>
      <xdr:col>13</xdr:col>
      <xdr:colOff>465679</xdr:colOff>
      <xdr:row>64</xdr:row>
      <xdr:rowOff>50668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8EA2D5B0-37B9-4A2B-9ECB-D0C8377BB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66989</xdr:colOff>
      <xdr:row>64</xdr:row>
      <xdr:rowOff>159098</xdr:rowOff>
    </xdr:from>
    <xdr:to>
      <xdr:col>13</xdr:col>
      <xdr:colOff>465679</xdr:colOff>
      <xdr:row>86</xdr:row>
      <xdr:rowOff>75788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B90D6486-A193-4B23-88B9-1FFCF301D9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830580</xdr:colOff>
      <xdr:row>0</xdr:row>
      <xdr:rowOff>186690</xdr:rowOff>
    </xdr:from>
    <xdr:to>
      <xdr:col>13</xdr:col>
      <xdr:colOff>533400</xdr:colOff>
      <xdr:row>30</xdr:row>
      <xdr:rowOff>148590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B60B076A-1CB4-40EA-A7CC-F95B6E24D6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193</xdr:row>
      <xdr:rowOff>0</xdr:rowOff>
    </xdr:from>
    <xdr:to>
      <xdr:col>15</xdr:col>
      <xdr:colOff>190500</xdr:colOff>
      <xdr:row>222</xdr:row>
      <xdr:rowOff>121920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839401FC-40B8-4EAF-8724-78AB96A13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14</xdr:col>
      <xdr:colOff>68580</xdr:colOff>
      <xdr:row>190</xdr:row>
      <xdr:rowOff>57150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8E49041D-CF51-4FD9-9F38-94887006D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15</xdr:col>
      <xdr:colOff>163830</xdr:colOff>
      <xdr:row>158</xdr:row>
      <xdr:rowOff>45720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8B65A3DC-E413-4E1B-BB1B-3CACC0ACA3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14</xdr:col>
      <xdr:colOff>19050</xdr:colOff>
      <xdr:row>126</xdr:row>
      <xdr:rowOff>137160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665004D6-475A-4827-93B5-FC6610A88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689609</xdr:colOff>
      <xdr:row>94</xdr:row>
      <xdr:rowOff>127635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5FF81287-FC1A-42D2-ABE2-4DB348767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13</xdr:col>
      <xdr:colOff>304800</xdr:colOff>
      <xdr:row>62</xdr:row>
      <xdr:rowOff>87630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58CA7D51-E78E-4E0E-A301-146E12B48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42643</xdr:colOff>
      <xdr:row>0</xdr:row>
      <xdr:rowOff>92899</xdr:rowOff>
    </xdr:from>
    <xdr:to>
      <xdr:col>60</xdr:col>
      <xdr:colOff>283174</xdr:colOff>
      <xdr:row>30</xdr:row>
      <xdr:rowOff>25742</xdr:rowOff>
    </xdr:to>
    <xdr:graphicFrame macro="">
      <xdr:nvGraphicFramePr>
        <xdr:cNvPr id="15" name="Diagram 1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342470</xdr:colOff>
      <xdr:row>0</xdr:row>
      <xdr:rowOff>154110</xdr:rowOff>
    </xdr:from>
    <xdr:to>
      <xdr:col>22</xdr:col>
      <xdr:colOff>316785</xdr:colOff>
      <xdr:row>33</xdr:row>
      <xdr:rowOff>42808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26D8FE25-8B82-4FF5-9B13-2730809A41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359594</xdr:colOff>
      <xdr:row>252</xdr:row>
      <xdr:rowOff>162673</xdr:rowOff>
    </xdr:from>
    <xdr:to>
      <xdr:col>21</xdr:col>
      <xdr:colOff>916111</xdr:colOff>
      <xdr:row>285</xdr:row>
      <xdr:rowOff>102741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68539A97-8F88-4A35-A4CE-14416CA3C1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216</xdr:row>
      <xdr:rowOff>188359</xdr:rowOff>
    </xdr:from>
    <xdr:to>
      <xdr:col>22</xdr:col>
      <xdr:colOff>119865</xdr:colOff>
      <xdr:row>248</xdr:row>
      <xdr:rowOff>102740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CB31C8FD-0ECE-4674-9095-22736C4226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181</xdr:row>
      <xdr:rowOff>0</xdr:rowOff>
    </xdr:from>
    <xdr:to>
      <xdr:col>22</xdr:col>
      <xdr:colOff>128427</xdr:colOff>
      <xdr:row>213</xdr:row>
      <xdr:rowOff>179798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C3A3D52E-5F43-4C9C-B8AC-3D72B2A8D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702067</xdr:colOff>
      <xdr:row>145</xdr:row>
      <xdr:rowOff>0</xdr:rowOff>
    </xdr:from>
    <xdr:to>
      <xdr:col>22</xdr:col>
      <xdr:colOff>252573</xdr:colOff>
      <xdr:row>179</xdr:row>
      <xdr:rowOff>68494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B555A47E-211E-4469-AE82-319A48D48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719190</xdr:colOff>
      <xdr:row>109</xdr:row>
      <xdr:rowOff>0</xdr:rowOff>
    </xdr:from>
    <xdr:to>
      <xdr:col>21</xdr:col>
      <xdr:colOff>770561</xdr:colOff>
      <xdr:row>140</xdr:row>
      <xdr:rowOff>162674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C5F1BEFE-B200-463D-AA67-B43587009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73</xdr:row>
      <xdr:rowOff>0</xdr:rowOff>
    </xdr:from>
    <xdr:to>
      <xdr:col>22</xdr:col>
      <xdr:colOff>214045</xdr:colOff>
      <xdr:row>106</xdr:row>
      <xdr:rowOff>145550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D9E0EABB-D94D-48BE-810B-C56812C77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719190</xdr:colOff>
      <xdr:row>37</xdr:row>
      <xdr:rowOff>0</xdr:rowOff>
    </xdr:from>
    <xdr:to>
      <xdr:col>22</xdr:col>
      <xdr:colOff>265415</xdr:colOff>
      <xdr:row>69</xdr:row>
      <xdr:rowOff>8562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2E201771-F212-4F77-AB04-233BAE2F5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385281</xdr:colOff>
      <xdr:row>263</xdr:row>
      <xdr:rowOff>25685</xdr:rowOff>
    </xdr:from>
    <xdr:to>
      <xdr:col>22</xdr:col>
      <xdr:colOff>869913</xdr:colOff>
      <xdr:row>268</xdr:row>
      <xdr:rowOff>62295</xdr:rowOff>
    </xdr:to>
    <xdr:sp macro="" textlink="">
      <xdr:nvSpPr>
        <xdr:cNvPr id="2" name="Pil: opp 1">
          <a:extLst>
            <a:ext uri="{FF2B5EF4-FFF2-40B4-BE49-F238E27FC236}">
              <a16:creationId xmlns:a16="http://schemas.microsoft.com/office/drawing/2014/main" id="{497ED87A-8877-4776-AE85-7149785C0993}"/>
            </a:ext>
          </a:extLst>
        </xdr:cNvPr>
        <xdr:cNvSpPr/>
      </xdr:nvSpPr>
      <xdr:spPr bwMode="auto">
        <a:xfrm>
          <a:off x="15025955" y="49641303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520290</xdr:colOff>
      <xdr:row>0</xdr:row>
      <xdr:rowOff>73121</xdr:rowOff>
    </xdr:from>
    <xdr:to>
      <xdr:col>15</xdr:col>
      <xdr:colOff>454120</xdr:colOff>
      <xdr:row>28</xdr:row>
      <xdr:rowOff>15394</xdr:rowOff>
    </xdr:to>
    <xdr:graphicFrame macro="">
      <xdr:nvGraphicFramePr>
        <xdr:cNvPr id="2" name="Diagram 27">
          <a:extLst>
            <a:ext uri="{FF2B5EF4-FFF2-40B4-BE49-F238E27FC236}">
              <a16:creationId xmlns:a16="http://schemas.microsoft.com/office/drawing/2014/main" id="{E72337B9-AB4E-4990-B20C-210D1DBDB9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715819</xdr:colOff>
      <xdr:row>31</xdr:row>
      <xdr:rowOff>50067</xdr:rowOff>
    </xdr:from>
    <xdr:to>
      <xdr:col>15</xdr:col>
      <xdr:colOff>76970</xdr:colOff>
      <xdr:row>59</xdr:row>
      <xdr:rowOff>161635</xdr:rowOff>
    </xdr:to>
    <xdr:graphicFrame macro="">
      <xdr:nvGraphicFramePr>
        <xdr:cNvPr id="12" name="Diagram 28">
          <a:extLst>
            <a:ext uri="{FF2B5EF4-FFF2-40B4-BE49-F238E27FC236}">
              <a16:creationId xmlns:a16="http://schemas.microsoft.com/office/drawing/2014/main" id="{DE53613C-827E-4355-A5CC-838C008A2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631151</xdr:colOff>
      <xdr:row>63</xdr:row>
      <xdr:rowOff>11546</xdr:rowOff>
    </xdr:from>
    <xdr:to>
      <xdr:col>14</xdr:col>
      <xdr:colOff>777393</xdr:colOff>
      <xdr:row>91</xdr:row>
      <xdr:rowOff>111607</xdr:rowOff>
    </xdr:to>
    <xdr:graphicFrame macro="">
      <xdr:nvGraphicFramePr>
        <xdr:cNvPr id="13" name="Diagram 34">
          <a:extLst>
            <a:ext uri="{FF2B5EF4-FFF2-40B4-BE49-F238E27FC236}">
              <a16:creationId xmlns:a16="http://schemas.microsoft.com/office/drawing/2014/main" id="{53CBA564-8363-4246-AD1C-41DDDE6E5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638849</xdr:colOff>
      <xdr:row>95</xdr:row>
      <xdr:rowOff>38486</xdr:rowOff>
    </xdr:from>
    <xdr:to>
      <xdr:col>15</xdr:col>
      <xdr:colOff>307879</xdr:colOff>
      <xdr:row>123</xdr:row>
      <xdr:rowOff>169333</xdr:rowOff>
    </xdr:to>
    <xdr:graphicFrame macro="">
      <xdr:nvGraphicFramePr>
        <xdr:cNvPr id="14" name="Diagram 33">
          <a:extLst>
            <a:ext uri="{FF2B5EF4-FFF2-40B4-BE49-F238E27FC236}">
              <a16:creationId xmlns:a16="http://schemas.microsoft.com/office/drawing/2014/main" id="{7A7C18BF-DF9E-4D55-9B16-28079FE32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127</xdr:row>
      <xdr:rowOff>123151</xdr:rowOff>
    </xdr:from>
    <xdr:to>
      <xdr:col>15</xdr:col>
      <xdr:colOff>261697</xdr:colOff>
      <xdr:row>154</xdr:row>
      <xdr:rowOff>107756</xdr:rowOff>
    </xdr:to>
    <xdr:graphicFrame macro="">
      <xdr:nvGraphicFramePr>
        <xdr:cNvPr id="15" name="Diagram 30">
          <a:extLst>
            <a:ext uri="{FF2B5EF4-FFF2-40B4-BE49-F238E27FC236}">
              <a16:creationId xmlns:a16="http://schemas.microsoft.com/office/drawing/2014/main" id="{FA7EEFAF-16EB-463B-ADC6-2FD866C84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159</xdr:row>
      <xdr:rowOff>115454</xdr:rowOff>
    </xdr:from>
    <xdr:to>
      <xdr:col>15</xdr:col>
      <xdr:colOff>115454</xdr:colOff>
      <xdr:row>188</xdr:row>
      <xdr:rowOff>138545</xdr:rowOff>
    </xdr:to>
    <xdr:graphicFrame macro="">
      <xdr:nvGraphicFramePr>
        <xdr:cNvPr id="16" name="Diagram 29">
          <a:extLst>
            <a:ext uri="{FF2B5EF4-FFF2-40B4-BE49-F238E27FC236}">
              <a16:creationId xmlns:a16="http://schemas.microsoft.com/office/drawing/2014/main" id="{8378E2BD-7764-423C-9169-29F16F5F6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23091</xdr:colOff>
      <xdr:row>171</xdr:row>
      <xdr:rowOff>19243</xdr:rowOff>
    </xdr:from>
    <xdr:to>
      <xdr:col>16</xdr:col>
      <xdr:colOff>507723</xdr:colOff>
      <xdr:row>176</xdr:row>
      <xdr:rowOff>35529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16E1D2E5-AFD1-4CCB-87AC-3D5F1F6E8432}"/>
            </a:ext>
          </a:extLst>
        </xdr:cNvPr>
        <xdr:cNvSpPr/>
      </xdr:nvSpPr>
      <xdr:spPr bwMode="auto">
        <a:xfrm>
          <a:off x="13323455" y="33424091"/>
          <a:ext cx="484632" cy="978408"/>
        </a:xfrm>
        <a:prstGeom prst="upArrow">
          <a:avLst/>
        </a:prstGeom>
        <a:solidFill>
          <a:schemeClr val="accent4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75486</xdr:colOff>
      <xdr:row>0</xdr:row>
      <xdr:rowOff>180832</xdr:rowOff>
    </xdr:from>
    <xdr:to>
      <xdr:col>28</xdr:col>
      <xdr:colOff>77011</xdr:colOff>
      <xdr:row>32</xdr:row>
      <xdr:rowOff>118029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7ABD9E52-6E61-4F54-88A0-9CA44034A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198607</xdr:colOff>
      <xdr:row>172</xdr:row>
      <xdr:rowOff>56744</xdr:rowOff>
    </xdr:from>
    <xdr:to>
      <xdr:col>27</xdr:col>
      <xdr:colOff>287777</xdr:colOff>
      <xdr:row>203</xdr:row>
      <xdr:rowOff>113488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2F69034C-1E0A-4E49-A3D4-8FBA8ED0C8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154021</xdr:colOff>
      <xdr:row>137</xdr:row>
      <xdr:rowOff>145915</xdr:rowOff>
    </xdr:from>
    <xdr:to>
      <xdr:col>27</xdr:col>
      <xdr:colOff>810638</xdr:colOff>
      <xdr:row>169</xdr:row>
      <xdr:rowOff>20749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C78188DE-AB8E-4781-95EA-A1B43D7D8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149968</xdr:colOff>
      <xdr:row>104</xdr:row>
      <xdr:rowOff>16212</xdr:rowOff>
    </xdr:from>
    <xdr:to>
      <xdr:col>27</xdr:col>
      <xdr:colOff>385053</xdr:colOff>
      <xdr:row>135</xdr:row>
      <xdr:rowOff>24319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E2D28111-3641-4BCD-B4A6-8343428953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129702</xdr:colOff>
      <xdr:row>68</xdr:row>
      <xdr:rowOff>186447</xdr:rowOff>
    </xdr:from>
    <xdr:to>
      <xdr:col>27</xdr:col>
      <xdr:colOff>535021</xdr:colOff>
      <xdr:row>101</xdr:row>
      <xdr:rowOff>19059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636F37E1-39D0-4146-86F4-F85173FA8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68904</xdr:colOff>
      <xdr:row>35</xdr:row>
      <xdr:rowOff>48638</xdr:rowOff>
    </xdr:from>
    <xdr:to>
      <xdr:col>27</xdr:col>
      <xdr:colOff>320202</xdr:colOff>
      <xdr:row>66</xdr:row>
      <xdr:rowOff>81064</xdr:rowOff>
    </xdr:to>
    <xdr:graphicFrame macro="">
      <xdr:nvGraphicFramePr>
        <xdr:cNvPr id="20" name="Diagram 7">
          <a:extLst>
            <a:ext uri="{FF2B5EF4-FFF2-40B4-BE49-F238E27FC236}">
              <a16:creationId xmlns:a16="http://schemas.microsoft.com/office/drawing/2014/main" id="{293112D0-C596-4AA8-8D5D-72D43D459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379749</xdr:colOff>
      <xdr:row>0</xdr:row>
      <xdr:rowOff>177476</xdr:rowOff>
    </xdr:from>
    <xdr:to>
      <xdr:col>14</xdr:col>
      <xdr:colOff>899809</xdr:colOff>
      <xdr:row>30</xdr:row>
      <xdr:rowOff>77011</xdr:rowOff>
    </xdr:to>
    <xdr:graphicFrame macro="">
      <xdr:nvGraphicFramePr>
        <xdr:cNvPr id="2" name="Diagram 8">
          <a:extLst>
            <a:ext uri="{FF2B5EF4-FFF2-40B4-BE49-F238E27FC236}">
              <a16:creationId xmlns:a16="http://schemas.microsoft.com/office/drawing/2014/main" id="{7CB4C937-361C-423C-9248-DA6F4913E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705254</xdr:colOff>
      <xdr:row>136</xdr:row>
      <xdr:rowOff>8592</xdr:rowOff>
    </xdr:from>
    <xdr:to>
      <xdr:col>14</xdr:col>
      <xdr:colOff>826850</xdr:colOff>
      <xdr:row>166</xdr:row>
      <xdr:rowOff>117542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D6650727-2878-4A5F-8E2B-DF01FF46C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12160</xdr:colOff>
      <xdr:row>102</xdr:row>
      <xdr:rowOff>60798</xdr:rowOff>
    </xdr:from>
    <xdr:to>
      <xdr:col>14</xdr:col>
      <xdr:colOff>328309</xdr:colOff>
      <xdr:row>133</xdr:row>
      <xdr:rowOff>68904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9692F33C-1A86-4A28-9A58-D863A5609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8106</xdr:colOff>
      <xdr:row>68</xdr:row>
      <xdr:rowOff>93466</xdr:rowOff>
    </xdr:from>
    <xdr:to>
      <xdr:col>14</xdr:col>
      <xdr:colOff>713361</xdr:colOff>
      <xdr:row>98</xdr:row>
      <xdr:rowOff>174286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BC8742C7-A4B2-42DE-8B83-E7EBAD97B0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895755</xdr:colOff>
      <xdr:row>35</xdr:row>
      <xdr:rowOff>16212</xdr:rowOff>
    </xdr:from>
    <xdr:to>
      <xdr:col>14</xdr:col>
      <xdr:colOff>287776</xdr:colOff>
      <xdr:row>65</xdr:row>
      <xdr:rowOff>40531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755A0565-4948-4006-A069-CF80CDFA7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559340</xdr:colOff>
      <xdr:row>139</xdr:row>
      <xdr:rowOff>137807</xdr:rowOff>
    </xdr:from>
    <xdr:to>
      <xdr:col>16</xdr:col>
      <xdr:colOff>127951</xdr:colOff>
      <xdr:row>144</xdr:row>
      <xdr:rowOff>143449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9EE4716E-5B1B-48C2-A1FC-0C2C364D79D2}"/>
            </a:ext>
          </a:extLst>
        </xdr:cNvPr>
        <xdr:cNvSpPr/>
      </xdr:nvSpPr>
      <xdr:spPr bwMode="auto">
        <a:xfrm>
          <a:off x="14299659" y="27456318"/>
          <a:ext cx="484632" cy="978408"/>
        </a:xfrm>
        <a:prstGeom prst="upArrow">
          <a:avLst/>
        </a:prstGeom>
        <a:solidFill>
          <a:schemeClr val="accent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59</xdr:col>
      <xdr:colOff>273981</xdr:colOff>
      <xdr:row>73</xdr:row>
      <xdr:rowOff>177316</xdr:rowOff>
    </xdr:from>
    <xdr:to>
      <xdr:col>70</xdr:col>
      <xdr:colOff>807983</xdr:colOff>
      <xdr:row>96</xdr:row>
      <xdr:rowOff>181741</xdr:rowOff>
    </xdr:to>
    <xdr:graphicFrame macro="">
      <xdr:nvGraphicFramePr>
        <xdr:cNvPr id="9" name="Diagram 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331711</xdr:colOff>
      <xdr:row>1</xdr:row>
      <xdr:rowOff>69173</xdr:rowOff>
    </xdr:from>
    <xdr:to>
      <xdr:col>15</xdr:col>
      <xdr:colOff>89169</xdr:colOff>
      <xdr:row>29</xdr:row>
      <xdr:rowOff>170234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AAF4FA56-DBD6-489C-913D-C1774B991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169</xdr:row>
      <xdr:rowOff>0</xdr:rowOff>
    </xdr:from>
    <xdr:to>
      <xdr:col>14</xdr:col>
      <xdr:colOff>664723</xdr:colOff>
      <xdr:row>200</xdr:row>
      <xdr:rowOff>145915</xdr:rowOff>
    </xdr:to>
    <xdr:graphicFrame macro="">
      <xdr:nvGraphicFramePr>
        <xdr:cNvPr id="12" name="Diagram 9">
          <a:extLst>
            <a:ext uri="{FF2B5EF4-FFF2-40B4-BE49-F238E27FC236}">
              <a16:creationId xmlns:a16="http://schemas.microsoft.com/office/drawing/2014/main" id="{6BDB7E11-204C-499C-954E-F04594685E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178</xdr:row>
      <xdr:rowOff>0</xdr:rowOff>
    </xdr:from>
    <xdr:to>
      <xdr:col>15</xdr:col>
      <xdr:colOff>484632</xdr:colOff>
      <xdr:row>183</xdr:row>
      <xdr:rowOff>5642</xdr:rowOff>
    </xdr:to>
    <xdr:sp macro="" textlink="">
      <xdr:nvSpPr>
        <xdr:cNvPr id="13" name="Pil: opp 12">
          <a:extLst>
            <a:ext uri="{FF2B5EF4-FFF2-40B4-BE49-F238E27FC236}">
              <a16:creationId xmlns:a16="http://schemas.microsoft.com/office/drawing/2014/main" id="{AA4439F5-3141-43CC-B143-5703D545FF45}"/>
            </a:ext>
          </a:extLst>
        </xdr:cNvPr>
        <xdr:cNvSpPr/>
      </xdr:nvSpPr>
      <xdr:spPr bwMode="auto">
        <a:xfrm>
          <a:off x="13740319" y="34362957"/>
          <a:ext cx="484632" cy="958142"/>
        </a:xfrm>
        <a:prstGeom prst="upArrow">
          <a:avLst/>
        </a:prstGeom>
        <a:solidFill>
          <a:schemeClr val="accent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135</xdr:row>
      <xdr:rowOff>0</xdr:rowOff>
    </xdr:from>
    <xdr:to>
      <xdr:col>15</xdr:col>
      <xdr:colOff>413625</xdr:colOff>
      <xdr:row>166</xdr:row>
      <xdr:rowOff>2768</xdr:rowOff>
    </xdr:to>
    <xdr:graphicFrame macro="">
      <xdr:nvGraphicFramePr>
        <xdr:cNvPr id="14" name="Diagram 7">
          <a:extLst>
            <a:ext uri="{FF2B5EF4-FFF2-40B4-BE49-F238E27FC236}">
              <a16:creationId xmlns:a16="http://schemas.microsoft.com/office/drawing/2014/main" id="{E74239BD-8581-410E-80AC-B648D77A9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101</xdr:row>
      <xdr:rowOff>0</xdr:rowOff>
    </xdr:from>
    <xdr:to>
      <xdr:col>15</xdr:col>
      <xdr:colOff>113490</xdr:colOff>
      <xdr:row>132</xdr:row>
      <xdr:rowOff>88926</xdr:rowOff>
    </xdr:to>
    <xdr:graphicFrame macro="">
      <xdr:nvGraphicFramePr>
        <xdr:cNvPr id="15" name="Diagram 1">
          <a:extLst>
            <a:ext uri="{FF2B5EF4-FFF2-40B4-BE49-F238E27FC236}">
              <a16:creationId xmlns:a16="http://schemas.microsoft.com/office/drawing/2014/main" id="{5EB7734B-3E64-453B-ADD4-C024C4D63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67</xdr:row>
      <xdr:rowOff>4053</xdr:rowOff>
    </xdr:from>
    <xdr:to>
      <xdr:col>15</xdr:col>
      <xdr:colOff>32426</xdr:colOff>
      <xdr:row>98</xdr:row>
      <xdr:rowOff>4053</xdr:rowOff>
    </xdr:to>
    <xdr:graphicFrame macro="">
      <xdr:nvGraphicFramePr>
        <xdr:cNvPr id="16" name="Diagram 3">
          <a:extLst>
            <a:ext uri="{FF2B5EF4-FFF2-40B4-BE49-F238E27FC236}">
              <a16:creationId xmlns:a16="http://schemas.microsoft.com/office/drawing/2014/main" id="{77FB57E1-6FAE-4154-88F6-DBCCE4EB75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15</xdr:col>
      <xdr:colOff>673479</xdr:colOff>
      <xdr:row>63</xdr:row>
      <xdr:rowOff>174018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A1236A1B-537D-40CC-AC02-EAC54BEE1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594360</xdr:colOff>
      <xdr:row>1</xdr:row>
      <xdr:rowOff>72390</xdr:rowOff>
    </xdr:from>
    <xdr:to>
      <xdr:col>14</xdr:col>
      <xdr:colOff>274320</xdr:colOff>
      <xdr:row>30</xdr:row>
      <xdr:rowOff>87630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7F8AC854-5BFE-4A93-920E-216ECA58F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14</xdr:col>
      <xdr:colOff>198120</xdr:colOff>
      <xdr:row>190</xdr:row>
      <xdr:rowOff>99060</xdr:rowOff>
    </xdr:to>
    <xdr:graphicFrame macro="">
      <xdr:nvGraphicFramePr>
        <xdr:cNvPr id="9" name="Diagram 1">
          <a:extLst>
            <a:ext uri="{FF2B5EF4-FFF2-40B4-BE49-F238E27FC236}">
              <a16:creationId xmlns:a16="http://schemas.microsoft.com/office/drawing/2014/main" id="{9197F8CF-45E9-4C96-ACFF-16A4024EB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13</xdr:col>
      <xdr:colOff>746760</xdr:colOff>
      <xdr:row>158</xdr:row>
      <xdr:rowOff>144780</xdr:rowOff>
    </xdr:to>
    <xdr:graphicFrame macro="">
      <xdr:nvGraphicFramePr>
        <xdr:cNvPr id="10" name="Diagram 3">
          <a:extLst>
            <a:ext uri="{FF2B5EF4-FFF2-40B4-BE49-F238E27FC236}">
              <a16:creationId xmlns:a16="http://schemas.microsoft.com/office/drawing/2014/main" id="{965D58F7-9364-4FAD-8992-B0B5AFDAD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14</xdr:col>
      <xdr:colOff>152400</xdr:colOff>
      <xdr:row>126</xdr:row>
      <xdr:rowOff>175260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9911AB5B-76A6-471B-A56E-CB12527B6A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13</xdr:col>
      <xdr:colOff>830580</xdr:colOff>
      <xdr:row>94</xdr:row>
      <xdr:rowOff>99060</xdr:rowOff>
    </xdr:to>
    <xdr:graphicFrame macro="">
      <xdr:nvGraphicFramePr>
        <xdr:cNvPr id="12" name="Diagram 9">
          <a:extLst>
            <a:ext uri="{FF2B5EF4-FFF2-40B4-BE49-F238E27FC236}">
              <a16:creationId xmlns:a16="http://schemas.microsoft.com/office/drawing/2014/main" id="{94FB816C-0B3A-4F6D-A033-00D7BEAFE0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14</xdr:col>
      <xdr:colOff>15240</xdr:colOff>
      <xdr:row>61</xdr:row>
      <xdr:rowOff>175260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2844EEBE-056A-4CCD-9B11-19BB81F8E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nimalia.no/Documents%20and%20Settings/aomro/Mine%20dokumenter/DATA/5300_LAM/RESULTATER/2009/Lam_h&#248;sten%202008_34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RIS%202021_3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 år"/>
      <sheetName val="Per måned"/>
      <sheetName val="Per uke"/>
      <sheetName val="Slaktedato"/>
      <sheetName val="Regioner"/>
      <sheetName val="Organisasjon"/>
      <sheetName val="Slakteri"/>
      <sheetName val="Bedrifter"/>
      <sheetName val="Variant"/>
      <sheetName val="Klasse"/>
    </sheetNames>
    <sheetDataSet>
      <sheetData sheetId="0"/>
      <sheetData sheetId="1"/>
      <sheetData sheetId="2">
        <row r="30">
          <cell r="A30">
            <v>32</v>
          </cell>
          <cell r="AB30">
            <v>17.996603946764559</v>
          </cell>
          <cell r="AC30">
            <v>17.271517745675027</v>
          </cell>
          <cell r="AP30">
            <v>4.5341899954107392</v>
          </cell>
          <cell r="BD30">
            <v>5.4538779256539698</v>
          </cell>
        </row>
        <row r="31">
          <cell r="A31">
            <v>33</v>
          </cell>
          <cell r="AB31">
            <v>17.800578871201132</v>
          </cell>
          <cell r="AC31">
            <v>16.457273358001803</v>
          </cell>
          <cell r="AP31">
            <v>4.5409551374819106</v>
          </cell>
          <cell r="BD31">
            <v>5.4422575976845149</v>
          </cell>
        </row>
        <row r="32">
          <cell r="A32">
            <v>34</v>
          </cell>
          <cell r="AB32">
            <v>18.075545851528421</v>
          </cell>
          <cell r="AC32">
            <v>17.291718626503972</v>
          </cell>
          <cell r="AP32">
            <v>4.8358475585549821</v>
          </cell>
          <cell r="BD32">
            <v>5.5214370782056372</v>
          </cell>
        </row>
        <row r="33">
          <cell r="A33">
            <v>35</v>
          </cell>
          <cell r="AB33">
            <v>18.276665676665722</v>
          </cell>
          <cell r="AC33">
            <v>17.68965110504104</v>
          </cell>
          <cell r="AP33">
            <v>5.0764280764280763</v>
          </cell>
          <cell r="BD33">
            <v>5.8478368478368479</v>
          </cell>
        </row>
        <row r="34">
          <cell r="A34">
            <v>36</v>
          </cell>
          <cell r="AB34">
            <v>17.68699139987001</v>
          </cell>
          <cell r="AC34">
            <v>17.318128400435153</v>
          </cell>
          <cell r="AP34">
            <v>4.7584736575847364</v>
          </cell>
          <cell r="BD34">
            <v>5.5961552359615521</v>
          </cell>
        </row>
        <row r="35">
          <cell r="A35">
            <v>37</v>
          </cell>
          <cell r="AB35">
            <v>18.130486624928643</v>
          </cell>
          <cell r="AC35">
            <v>17.639412266705992</v>
          </cell>
          <cell r="AP35">
            <v>4.9579112122936824</v>
          </cell>
          <cell r="BD35">
            <v>5.8586511098463285</v>
          </cell>
        </row>
        <row r="36">
          <cell r="A36">
            <v>38</v>
          </cell>
          <cell r="AB36">
            <v>18.298219352463629</v>
          </cell>
          <cell r="AC36">
            <v>17.76681731105057</v>
          </cell>
          <cell r="AP36">
            <v>4.9844941028511833</v>
          </cell>
          <cell r="BD36">
            <v>6.001901811321912</v>
          </cell>
        </row>
        <row r="37">
          <cell r="A37">
            <v>39</v>
          </cell>
          <cell r="AB37">
            <v>18.252272861061542</v>
          </cell>
          <cell r="AC37">
            <v>17.802792093290396</v>
          </cell>
          <cell r="AP37">
            <v>4.8686555917915628</v>
          </cell>
          <cell r="BD37">
            <v>5.9740984494389959</v>
          </cell>
        </row>
        <row r="38">
          <cell r="A38">
            <v>40</v>
          </cell>
          <cell r="AB38">
            <v>18.037658456912709</v>
          </cell>
          <cell r="AC38">
            <v>17.716826288417494</v>
          </cell>
          <cell r="AP38">
            <v>4.7768518346665676</v>
          </cell>
          <cell r="BD38">
            <v>5.9457209673527718</v>
          </cell>
        </row>
        <row r="39">
          <cell r="A39">
            <v>41</v>
          </cell>
          <cell r="AB39">
            <v>17.916450957321356</v>
          </cell>
          <cell r="AC39">
            <v>17.627285622291257</v>
          </cell>
          <cell r="AP39">
            <v>4.7811859762870563</v>
          </cell>
          <cell r="BD39">
            <v>6.0479277915367335</v>
          </cell>
        </row>
        <row r="40">
          <cell r="A40">
            <v>42</v>
          </cell>
          <cell r="AB40">
            <v>17.685590039667279</v>
          </cell>
          <cell r="AC40">
            <v>17.283520313390891</v>
          </cell>
          <cell r="AP40">
            <v>4.6942667312730464</v>
          </cell>
          <cell r="BD40">
            <v>6.0651511542915335</v>
          </cell>
        </row>
        <row r="41">
          <cell r="A41">
            <v>43</v>
          </cell>
          <cell r="AB41">
            <v>17.319132911306561</v>
          </cell>
          <cell r="AC41">
            <v>16.874412538174333</v>
          </cell>
          <cell r="AP41">
            <v>4.5801467643896139</v>
          </cell>
          <cell r="BD41">
            <v>6.0264913772546693</v>
          </cell>
        </row>
        <row r="42">
          <cell r="A42">
            <v>44</v>
          </cell>
          <cell r="AB42">
            <v>16.919103000917403</v>
          </cell>
          <cell r="AC42">
            <v>16.844755262751331</v>
          </cell>
          <cell r="AP42">
            <v>4.3853798104223998</v>
          </cell>
          <cell r="BD42">
            <v>5.9217992399423407</v>
          </cell>
        </row>
        <row r="43">
          <cell r="A43">
            <v>45</v>
          </cell>
          <cell r="AB43">
            <v>16.729954025237003</v>
          </cell>
          <cell r="AC43">
            <v>16.3732461885783</v>
          </cell>
          <cell r="AP43">
            <v>4.3186931429130393</v>
          </cell>
          <cell r="BD43">
            <v>5.8781179692849461</v>
          </cell>
        </row>
        <row r="44">
          <cell r="A44">
            <v>46</v>
          </cell>
          <cell r="AB44">
            <v>16.282545913993044</v>
          </cell>
          <cell r="AC44">
            <v>16.097166165736329</v>
          </cell>
          <cell r="AP44">
            <v>4.1164658634538149</v>
          </cell>
          <cell r="BD44">
            <v>5.7528089887640448</v>
          </cell>
        </row>
        <row r="45">
          <cell r="A45">
            <v>47</v>
          </cell>
          <cell r="AB45">
            <v>15.96049497704745</v>
          </cell>
          <cell r="AC45">
            <v>15.998961751894472</v>
          </cell>
          <cell r="AP45">
            <v>4.0178963475484002</v>
          </cell>
          <cell r="BD45">
            <v>5.5550528906925685</v>
          </cell>
        </row>
        <row r="199">
          <cell r="D199">
            <v>1.5735910137367928</v>
          </cell>
          <cell r="E199">
            <v>1.6688942184121145</v>
          </cell>
          <cell r="H199">
            <v>19.487489022890927</v>
          </cell>
        </row>
        <row r="200">
          <cell r="D200">
            <v>2.8745834788144222</v>
          </cell>
          <cell r="E200">
            <v>2.9813318587663762</v>
          </cell>
          <cell r="H200">
            <v>19.056991314937733</v>
          </cell>
        </row>
        <row r="201">
          <cell r="D201">
            <v>6.7923009104736254</v>
          </cell>
          <cell r="E201">
            <v>7.1320545569391278</v>
          </cell>
          <cell r="H201">
            <v>19.293751441088222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1"/>
      <sheetName val="År"/>
      <sheetName val="Å"/>
      <sheetName val="Kategori"/>
      <sheetName val="Måned"/>
      <sheetName val="M"/>
      <sheetName val="Uke"/>
      <sheetName val="U"/>
      <sheetName val="Regioner"/>
      <sheetName val="R"/>
      <sheetName val="Organisasjon"/>
      <sheetName val="O"/>
      <sheetName val="Regorg"/>
      <sheetName val="RO"/>
      <sheetName val="Bedrifter"/>
      <sheetName val="B"/>
      <sheetName val="Slakteri"/>
      <sheetName val="S"/>
      <sheetName val="Slakteri per MÅNED"/>
      <sheetName val="S2"/>
      <sheetName val="Klasse"/>
      <sheetName val="KL"/>
      <sheetName val="Kjøtt%"/>
      <sheetName val="K"/>
      <sheetName val="Vektgrupper"/>
      <sheetName val="V"/>
      <sheetName val="Variant"/>
      <sheetName val="VA"/>
      <sheetName val="Variant per måned"/>
      <sheetName val="VM"/>
      <sheetName val="Fylker"/>
      <sheetName val="FY"/>
      <sheetName val="Kommuner"/>
      <sheetName val="Produksjon"/>
      <sheetName val="P"/>
      <sheetName val="K_nr"/>
    </sheetNames>
    <sheetDataSet>
      <sheetData sheetId="0"/>
      <sheetData sheetId="1">
        <row r="2">
          <cell r="B2" t="str">
            <v>GRIS</v>
          </cell>
        </row>
      </sheetData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1">
          <cell r="B11">
            <v>2021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6728"/>
  <sheetViews>
    <sheetView workbookViewId="0">
      <pane xSplit="5" ySplit="1" topLeftCell="F6719" activePane="bottomRight" state="frozen"/>
      <selection pane="topRight" activeCell="F1" sqref="F1"/>
      <selection pane="bottomLeft" activeCell="A2" sqref="A2"/>
      <selection pane="bottomRight" sqref="A1:AL6728"/>
    </sheetView>
  </sheetViews>
  <sheetFormatPr baseColWidth="10" defaultColWidth="8.90625" defaultRowHeight="15" x14ac:dyDescent="0.5"/>
  <cols>
    <col min="1" max="28" width="13" customWidth="1"/>
  </cols>
  <sheetData>
    <row r="1" spans="1:38" x14ac:dyDescent="0.5">
      <c r="A1" s="20" t="s">
        <v>441</v>
      </c>
      <c r="B1" t="s">
        <v>371</v>
      </c>
      <c r="C1" t="s">
        <v>12</v>
      </c>
      <c r="D1" t="s">
        <v>46</v>
      </c>
      <c r="E1" t="s">
        <v>18</v>
      </c>
      <c r="F1" t="s">
        <v>384</v>
      </c>
      <c r="G1" t="s">
        <v>56</v>
      </c>
      <c r="H1" t="s">
        <v>20</v>
      </c>
      <c r="I1" t="s">
        <v>21</v>
      </c>
      <c r="J1" t="s">
        <v>27</v>
      </c>
      <c r="K1" t="s">
        <v>28</v>
      </c>
      <c r="L1" t="s">
        <v>22</v>
      </c>
      <c r="M1" t="s">
        <v>65</v>
      </c>
      <c r="N1" t="s">
        <v>66</v>
      </c>
      <c r="O1" t="s">
        <v>507</v>
      </c>
      <c r="P1" t="s">
        <v>508</v>
      </c>
      <c r="Q1" t="s">
        <v>47</v>
      </c>
      <c r="R1" t="s">
        <v>48</v>
      </c>
      <c r="S1" t="s">
        <v>389</v>
      </c>
      <c r="T1" t="s">
        <v>13</v>
      </c>
      <c r="U1" t="s">
        <v>14</v>
      </c>
      <c r="V1" t="s">
        <v>390</v>
      </c>
      <c r="W1" t="s">
        <v>391</v>
      </c>
      <c r="X1" t="s">
        <v>15</v>
      </c>
      <c r="Y1" t="s">
        <v>16</v>
      </c>
      <c r="Z1" t="s">
        <v>442</v>
      </c>
      <c r="AA1" t="s">
        <v>19</v>
      </c>
      <c r="AB1" t="s">
        <v>49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498</v>
      </c>
      <c r="AJ1" t="s">
        <v>499</v>
      </c>
      <c r="AK1" t="s">
        <v>500</v>
      </c>
      <c r="AL1" t="s">
        <v>501</v>
      </c>
    </row>
    <row r="2" spans="1:38" x14ac:dyDescent="0.5">
      <c r="A2">
        <v>1</v>
      </c>
      <c r="B2">
        <v>1</v>
      </c>
      <c r="C2">
        <v>2012</v>
      </c>
      <c r="D2">
        <v>99</v>
      </c>
      <c r="E2">
        <v>99</v>
      </c>
      <c r="F2">
        <v>99</v>
      </c>
      <c r="G2">
        <v>99</v>
      </c>
      <c r="H2">
        <v>99</v>
      </c>
      <c r="I2">
        <v>99</v>
      </c>
      <c r="J2">
        <v>999</v>
      </c>
      <c r="K2">
        <v>99</v>
      </c>
      <c r="L2">
        <v>99</v>
      </c>
      <c r="M2">
        <v>99</v>
      </c>
      <c r="N2">
        <v>99</v>
      </c>
      <c r="O2">
        <v>99</v>
      </c>
      <c r="P2">
        <v>9999</v>
      </c>
      <c r="Q2">
        <v>23</v>
      </c>
      <c r="R2">
        <v>963</v>
      </c>
      <c r="S2">
        <v>963</v>
      </c>
      <c r="T2">
        <v>15.710280373831781</v>
      </c>
      <c r="U2">
        <v>60.088265835929391</v>
      </c>
      <c r="V2">
        <v>82.623482728787508</v>
      </c>
      <c r="W2">
        <v>76.261474558670884</v>
      </c>
      <c r="X2">
        <v>11.715681670092001</v>
      </c>
      <c r="Y2">
        <v>2.8843217479932313</v>
      </c>
      <c r="Z2">
        <v>-47.070742919010065</v>
      </c>
      <c r="AA2">
        <v>100</v>
      </c>
      <c r="AB2">
        <v>100</v>
      </c>
    </row>
    <row r="3" spans="1:38" x14ac:dyDescent="0.5">
      <c r="A3">
        <v>1</v>
      </c>
      <c r="B3">
        <v>2</v>
      </c>
      <c r="C3">
        <v>2013</v>
      </c>
      <c r="D3">
        <v>99</v>
      </c>
      <c r="E3">
        <v>99</v>
      </c>
      <c r="F3">
        <v>99</v>
      </c>
      <c r="G3">
        <v>99</v>
      </c>
      <c r="H3">
        <v>99</v>
      </c>
      <c r="I3">
        <v>99</v>
      </c>
      <c r="J3">
        <v>999</v>
      </c>
      <c r="K3">
        <v>99</v>
      </c>
      <c r="L3">
        <v>99</v>
      </c>
      <c r="M3">
        <v>99</v>
      </c>
      <c r="N3">
        <v>99</v>
      </c>
      <c r="O3">
        <v>99</v>
      </c>
      <c r="P3">
        <v>9999</v>
      </c>
      <c r="Q3">
        <v>80</v>
      </c>
      <c r="R3">
        <v>5378</v>
      </c>
      <c r="S3">
        <v>5378</v>
      </c>
      <c r="T3">
        <v>16.016548902937895</v>
      </c>
      <c r="U3">
        <v>60.870026031982157</v>
      </c>
      <c r="V3">
        <v>80.713911296252348</v>
      </c>
      <c r="W3">
        <v>74.498940126440857</v>
      </c>
      <c r="X3">
        <v>10.715138444520989</v>
      </c>
      <c r="Y3">
        <v>2.9618922229573941</v>
      </c>
      <c r="Z3">
        <v>-36.460976952072194</v>
      </c>
      <c r="AA3">
        <v>100</v>
      </c>
      <c r="AB3">
        <v>100</v>
      </c>
    </row>
    <row r="4" spans="1:38" x14ac:dyDescent="0.5">
      <c r="A4">
        <v>1</v>
      </c>
      <c r="B4">
        <v>3</v>
      </c>
      <c r="C4">
        <v>2014</v>
      </c>
      <c r="D4">
        <v>99</v>
      </c>
      <c r="E4">
        <v>99</v>
      </c>
      <c r="F4">
        <v>99</v>
      </c>
      <c r="G4">
        <v>99</v>
      </c>
      <c r="H4">
        <v>99</v>
      </c>
      <c r="I4">
        <v>99</v>
      </c>
      <c r="J4">
        <v>999</v>
      </c>
      <c r="K4">
        <v>99</v>
      </c>
      <c r="L4">
        <v>99</v>
      </c>
      <c r="M4">
        <v>99</v>
      </c>
      <c r="N4">
        <v>99</v>
      </c>
      <c r="O4">
        <v>99</v>
      </c>
      <c r="P4">
        <v>9999</v>
      </c>
      <c r="Q4">
        <v>112</v>
      </c>
      <c r="R4">
        <v>10629</v>
      </c>
      <c r="S4">
        <v>10629</v>
      </c>
      <c r="T4">
        <v>15.869602032176122</v>
      </c>
      <c r="U4">
        <v>60.545018346034446</v>
      </c>
      <c r="V4">
        <v>83.677579491582406</v>
      </c>
      <c r="W4">
        <v>77.23440587073118</v>
      </c>
      <c r="X4">
        <v>10.455481509258821</v>
      </c>
      <c r="Y4">
        <v>2.7743856953543089</v>
      </c>
      <c r="Z4">
        <v>-36.806856232659442</v>
      </c>
      <c r="AA4">
        <v>100</v>
      </c>
      <c r="AB4">
        <v>100</v>
      </c>
    </row>
    <row r="5" spans="1:38" x14ac:dyDescent="0.5">
      <c r="A5">
        <v>1</v>
      </c>
      <c r="B5">
        <v>4</v>
      </c>
      <c r="C5">
        <v>2015</v>
      </c>
      <c r="D5">
        <v>99</v>
      </c>
      <c r="E5">
        <v>99</v>
      </c>
      <c r="F5">
        <v>99</v>
      </c>
      <c r="G5">
        <v>99</v>
      </c>
      <c r="H5">
        <v>99</v>
      </c>
      <c r="I5">
        <v>99</v>
      </c>
      <c r="J5">
        <v>999</v>
      </c>
      <c r="K5">
        <v>99</v>
      </c>
      <c r="L5">
        <v>99</v>
      </c>
      <c r="M5">
        <v>99</v>
      </c>
      <c r="N5">
        <v>99</v>
      </c>
      <c r="O5">
        <v>99</v>
      </c>
      <c r="P5">
        <v>9999</v>
      </c>
      <c r="Q5">
        <v>181</v>
      </c>
      <c r="R5">
        <v>37951</v>
      </c>
      <c r="S5">
        <v>37910</v>
      </c>
      <c r="T5">
        <v>15.866880978103348</v>
      </c>
      <c r="U5">
        <v>60.576892640464237</v>
      </c>
      <c r="V5">
        <v>87.567892593879691</v>
      </c>
      <c r="W5">
        <v>80.788567660248574</v>
      </c>
      <c r="X5">
        <v>10.094603949143677</v>
      </c>
      <c r="Y5">
        <v>2.7765046465016794</v>
      </c>
      <c r="Z5">
        <v>-35.93534630321431</v>
      </c>
      <c r="AA5">
        <v>100</v>
      </c>
      <c r="AB5">
        <v>100</v>
      </c>
      <c r="AC5">
        <v>2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644</v>
      </c>
      <c r="AL5">
        <v>189</v>
      </c>
    </row>
    <row r="6" spans="1:38" x14ac:dyDescent="0.5">
      <c r="A6">
        <v>1</v>
      </c>
      <c r="B6">
        <v>5</v>
      </c>
      <c r="C6">
        <v>2016</v>
      </c>
      <c r="D6">
        <v>99</v>
      </c>
      <c r="E6">
        <v>99</v>
      </c>
      <c r="F6">
        <v>99</v>
      </c>
      <c r="G6">
        <v>99</v>
      </c>
      <c r="H6">
        <v>99</v>
      </c>
      <c r="I6">
        <v>99</v>
      </c>
      <c r="J6">
        <v>999</v>
      </c>
      <c r="K6">
        <v>99</v>
      </c>
      <c r="L6">
        <v>99</v>
      </c>
      <c r="M6">
        <v>99</v>
      </c>
      <c r="N6">
        <v>99</v>
      </c>
      <c r="O6">
        <v>99</v>
      </c>
      <c r="P6">
        <v>9999</v>
      </c>
      <c r="Q6">
        <v>201</v>
      </c>
      <c r="R6">
        <v>46896</v>
      </c>
      <c r="S6">
        <v>46857</v>
      </c>
      <c r="T6">
        <v>15.855872569089049</v>
      </c>
      <c r="U6">
        <v>60.557782188360321</v>
      </c>
      <c r="V6">
        <v>88.365703900141696</v>
      </c>
      <c r="W6">
        <v>81.532264122756132</v>
      </c>
      <c r="X6">
        <v>10.966706462807233</v>
      </c>
      <c r="Y6">
        <v>2.8188426199963961</v>
      </c>
      <c r="Z6">
        <v>-30.079752619984951</v>
      </c>
      <c r="AA6">
        <v>100</v>
      </c>
      <c r="AB6">
        <v>100</v>
      </c>
      <c r="AC6">
        <v>1312</v>
      </c>
      <c r="AD6">
        <v>2</v>
      </c>
      <c r="AE6">
        <v>0</v>
      </c>
      <c r="AF6">
        <v>428</v>
      </c>
      <c r="AG6">
        <v>1741</v>
      </c>
      <c r="AH6">
        <v>952</v>
      </c>
      <c r="AI6">
        <v>1679</v>
      </c>
      <c r="AJ6">
        <v>1</v>
      </c>
      <c r="AK6">
        <v>3480</v>
      </c>
      <c r="AL6">
        <v>2676</v>
      </c>
    </row>
    <row r="7" spans="1:38" x14ac:dyDescent="0.5">
      <c r="A7">
        <v>1</v>
      </c>
      <c r="B7">
        <v>6</v>
      </c>
      <c r="C7">
        <v>2017</v>
      </c>
      <c r="D7">
        <v>99</v>
      </c>
      <c r="E7">
        <v>99</v>
      </c>
      <c r="F7">
        <v>99</v>
      </c>
      <c r="G7">
        <v>99</v>
      </c>
      <c r="H7">
        <v>99</v>
      </c>
      <c r="I7">
        <v>99</v>
      </c>
      <c r="J7">
        <v>999</v>
      </c>
      <c r="K7">
        <v>99</v>
      </c>
      <c r="L7">
        <v>99</v>
      </c>
      <c r="M7">
        <v>99</v>
      </c>
      <c r="N7">
        <v>99</v>
      </c>
      <c r="O7">
        <v>99</v>
      </c>
      <c r="P7">
        <v>9999</v>
      </c>
      <c r="Q7">
        <v>183</v>
      </c>
      <c r="R7">
        <v>34657</v>
      </c>
      <c r="S7">
        <v>34628</v>
      </c>
      <c r="T7">
        <v>15.833366996566347</v>
      </c>
      <c r="U7">
        <v>60.529571445073358</v>
      </c>
      <c r="V7">
        <v>88.537945670125652</v>
      </c>
      <c r="W7">
        <v>81.690374841169458</v>
      </c>
      <c r="X7">
        <v>11.238257488734618</v>
      </c>
      <c r="Y7">
        <v>2.8578865044016646</v>
      </c>
      <c r="Z7">
        <v>-33.850717990377611</v>
      </c>
      <c r="AA7">
        <v>100</v>
      </c>
      <c r="AB7">
        <v>100</v>
      </c>
      <c r="AC7">
        <v>1090</v>
      </c>
      <c r="AD7">
        <v>0</v>
      </c>
      <c r="AE7">
        <v>0</v>
      </c>
      <c r="AF7">
        <v>293</v>
      </c>
      <c r="AG7">
        <v>1485</v>
      </c>
      <c r="AH7">
        <v>475</v>
      </c>
      <c r="AI7">
        <v>1381</v>
      </c>
      <c r="AJ7">
        <v>0</v>
      </c>
      <c r="AK7">
        <v>3912</v>
      </c>
      <c r="AL7">
        <v>1769</v>
      </c>
    </row>
    <row r="8" spans="1:38" x14ac:dyDescent="0.5">
      <c r="A8">
        <v>1</v>
      </c>
      <c r="B8">
        <v>7</v>
      </c>
      <c r="C8">
        <v>2018</v>
      </c>
      <c r="D8">
        <v>99</v>
      </c>
      <c r="E8">
        <v>99</v>
      </c>
      <c r="F8">
        <v>99</v>
      </c>
      <c r="G8">
        <v>99</v>
      </c>
      <c r="H8">
        <v>99</v>
      </c>
      <c r="I8">
        <v>99</v>
      </c>
      <c r="J8">
        <v>999</v>
      </c>
      <c r="K8">
        <v>99</v>
      </c>
      <c r="L8">
        <v>99</v>
      </c>
      <c r="M8">
        <v>99</v>
      </c>
      <c r="N8">
        <v>99</v>
      </c>
      <c r="O8">
        <v>99</v>
      </c>
      <c r="P8">
        <v>9999</v>
      </c>
      <c r="Q8">
        <v>172</v>
      </c>
      <c r="R8">
        <v>25037</v>
      </c>
      <c r="S8">
        <v>25007</v>
      </c>
      <c r="T8">
        <v>16.01385948795782</v>
      </c>
      <c r="U8">
        <v>60.914184028472015</v>
      </c>
      <c r="V8">
        <v>87.173498246057989</v>
      </c>
      <c r="W8">
        <v>80.42007437917411</v>
      </c>
      <c r="X8">
        <v>11.089455803508498</v>
      </c>
      <c r="Y8">
        <v>2.7783434242714575</v>
      </c>
      <c r="Z8">
        <v>-33.780148289665036</v>
      </c>
      <c r="AA8">
        <v>100</v>
      </c>
      <c r="AB8">
        <v>100</v>
      </c>
      <c r="AC8">
        <v>558</v>
      </c>
      <c r="AD8">
        <v>0</v>
      </c>
      <c r="AE8">
        <v>0</v>
      </c>
      <c r="AF8">
        <v>153</v>
      </c>
      <c r="AG8">
        <v>1486</v>
      </c>
      <c r="AH8">
        <v>536</v>
      </c>
      <c r="AI8">
        <v>1491</v>
      </c>
      <c r="AJ8">
        <v>0</v>
      </c>
      <c r="AK8">
        <v>1761</v>
      </c>
      <c r="AL8">
        <v>602</v>
      </c>
    </row>
    <row r="9" spans="1:38" x14ac:dyDescent="0.5">
      <c r="A9">
        <v>1</v>
      </c>
      <c r="B9">
        <v>8</v>
      </c>
      <c r="C9">
        <v>2019</v>
      </c>
      <c r="D9">
        <v>99</v>
      </c>
      <c r="E9">
        <v>99</v>
      </c>
      <c r="F9">
        <v>99</v>
      </c>
      <c r="G9">
        <v>99</v>
      </c>
      <c r="H9">
        <v>99</v>
      </c>
      <c r="I9">
        <v>99</v>
      </c>
      <c r="J9">
        <v>999</v>
      </c>
      <c r="K9">
        <v>99</v>
      </c>
      <c r="L9">
        <v>99</v>
      </c>
      <c r="M9">
        <v>99</v>
      </c>
      <c r="N9">
        <v>99</v>
      </c>
      <c r="O9">
        <v>99</v>
      </c>
      <c r="P9">
        <v>9999</v>
      </c>
      <c r="Q9">
        <v>166</v>
      </c>
      <c r="R9">
        <v>20140</v>
      </c>
      <c r="S9">
        <v>20128</v>
      </c>
      <c r="T9">
        <v>16.343396226415098</v>
      </c>
      <c r="U9">
        <v>61.529511128775823</v>
      </c>
      <c r="V9">
        <v>87.112352019662623</v>
      </c>
      <c r="W9">
        <v>80.383710254371692</v>
      </c>
      <c r="X9">
        <v>10.442202481416288</v>
      </c>
      <c r="Y9">
        <v>2.5758608543500157</v>
      </c>
      <c r="Z9">
        <v>-30.493036435047497</v>
      </c>
      <c r="AA9">
        <v>100</v>
      </c>
      <c r="AB9">
        <v>100</v>
      </c>
      <c r="AC9">
        <v>426</v>
      </c>
      <c r="AD9">
        <v>0</v>
      </c>
      <c r="AE9">
        <v>0</v>
      </c>
      <c r="AF9">
        <v>93</v>
      </c>
      <c r="AG9">
        <v>1045</v>
      </c>
      <c r="AH9">
        <v>266</v>
      </c>
      <c r="AI9">
        <v>1323</v>
      </c>
      <c r="AJ9">
        <v>1</v>
      </c>
      <c r="AK9">
        <v>460</v>
      </c>
      <c r="AL9">
        <v>291</v>
      </c>
    </row>
    <row r="10" spans="1:38" x14ac:dyDescent="0.5">
      <c r="A10">
        <v>1</v>
      </c>
      <c r="B10">
        <v>9</v>
      </c>
      <c r="C10">
        <v>2020</v>
      </c>
      <c r="D10">
        <v>99</v>
      </c>
      <c r="E10">
        <v>99</v>
      </c>
      <c r="F10">
        <v>99</v>
      </c>
      <c r="G10">
        <v>99</v>
      </c>
      <c r="H10">
        <v>99</v>
      </c>
      <c r="I10">
        <v>99</v>
      </c>
      <c r="J10">
        <v>999</v>
      </c>
      <c r="K10">
        <v>99</v>
      </c>
      <c r="L10">
        <v>99</v>
      </c>
      <c r="M10">
        <v>99</v>
      </c>
      <c r="N10">
        <v>99</v>
      </c>
      <c r="O10">
        <v>99</v>
      </c>
      <c r="P10">
        <v>9999</v>
      </c>
      <c r="Q10">
        <v>182</v>
      </c>
      <c r="R10">
        <v>20878</v>
      </c>
      <c r="S10">
        <v>20878</v>
      </c>
      <c r="T10">
        <v>16.382124724590479</v>
      </c>
      <c r="U10">
        <v>61.43409330395631</v>
      </c>
      <c r="V10">
        <v>89.501797420436517</v>
      </c>
      <c r="W10">
        <v>82.610159019063701</v>
      </c>
      <c r="X10">
        <v>10.562242784768772</v>
      </c>
      <c r="Y10">
        <v>2.8621522544491698</v>
      </c>
      <c r="Z10">
        <v>-25.541241613791392</v>
      </c>
      <c r="AA10">
        <v>100</v>
      </c>
      <c r="AB10">
        <v>100</v>
      </c>
      <c r="AC10">
        <v>356</v>
      </c>
      <c r="AD10">
        <v>0</v>
      </c>
      <c r="AE10">
        <v>0</v>
      </c>
      <c r="AF10">
        <v>117</v>
      </c>
      <c r="AG10">
        <v>1008</v>
      </c>
      <c r="AH10">
        <v>294</v>
      </c>
      <c r="AI10">
        <v>998</v>
      </c>
      <c r="AJ10">
        <v>1</v>
      </c>
      <c r="AK10">
        <v>323</v>
      </c>
      <c r="AL10">
        <v>252</v>
      </c>
    </row>
    <row r="11" spans="1:38" x14ac:dyDescent="0.5">
      <c r="A11">
        <v>1</v>
      </c>
      <c r="B11">
        <v>10</v>
      </c>
      <c r="C11">
        <v>2021</v>
      </c>
      <c r="D11">
        <v>99</v>
      </c>
      <c r="E11">
        <v>99</v>
      </c>
      <c r="F11">
        <v>99</v>
      </c>
      <c r="G11">
        <v>99</v>
      </c>
      <c r="H11">
        <v>99</v>
      </c>
      <c r="I11">
        <v>99</v>
      </c>
      <c r="J11">
        <v>999</v>
      </c>
      <c r="K11">
        <v>99</v>
      </c>
      <c r="L11">
        <v>99</v>
      </c>
      <c r="M11">
        <v>99</v>
      </c>
      <c r="N11">
        <v>99</v>
      </c>
      <c r="O11">
        <v>99</v>
      </c>
      <c r="P11">
        <v>9999</v>
      </c>
      <c r="Q11">
        <v>194</v>
      </c>
      <c r="R11">
        <v>26292</v>
      </c>
      <c r="S11">
        <v>26281</v>
      </c>
      <c r="T11">
        <v>16.299368629240838</v>
      </c>
      <c r="U11">
        <v>61.099729842852248</v>
      </c>
      <c r="V11">
        <v>91.998707361554821</v>
      </c>
      <c r="W11">
        <v>84.888157984855908</v>
      </c>
      <c r="X11">
        <v>10.455037862992548</v>
      </c>
      <c r="Y11">
        <v>2.3670429084637301</v>
      </c>
      <c r="Z11">
        <v>-28.413683980503244</v>
      </c>
      <c r="AA11">
        <v>100</v>
      </c>
      <c r="AB11">
        <v>100</v>
      </c>
      <c r="AC11">
        <v>412</v>
      </c>
      <c r="AD11">
        <v>0</v>
      </c>
      <c r="AE11">
        <v>0</v>
      </c>
      <c r="AF11">
        <v>158</v>
      </c>
      <c r="AG11">
        <v>908</v>
      </c>
      <c r="AH11">
        <v>474</v>
      </c>
      <c r="AI11">
        <v>1083</v>
      </c>
      <c r="AJ11">
        <v>0</v>
      </c>
      <c r="AK11">
        <v>343</v>
      </c>
      <c r="AL11">
        <v>200</v>
      </c>
    </row>
    <row r="12" spans="1:38" x14ac:dyDescent="0.5">
      <c r="A12">
        <v>1</v>
      </c>
      <c r="B12">
        <v>11</v>
      </c>
      <c r="C12">
        <v>2022</v>
      </c>
      <c r="D12">
        <v>99</v>
      </c>
      <c r="E12">
        <v>99</v>
      </c>
      <c r="F12">
        <v>99</v>
      </c>
      <c r="G12">
        <v>99</v>
      </c>
      <c r="H12">
        <v>99</v>
      </c>
      <c r="I12">
        <v>99</v>
      </c>
      <c r="J12">
        <v>999</v>
      </c>
      <c r="K12">
        <v>99</v>
      </c>
      <c r="L12">
        <v>99</v>
      </c>
      <c r="M12">
        <v>99</v>
      </c>
      <c r="N12">
        <v>99</v>
      </c>
      <c r="O12">
        <v>99</v>
      </c>
      <c r="P12">
        <v>9999</v>
      </c>
      <c r="Q12">
        <v>211</v>
      </c>
      <c r="R12">
        <v>28805</v>
      </c>
      <c r="S12">
        <v>28794</v>
      </c>
      <c r="T12">
        <v>16.213331018920325</v>
      </c>
      <c r="U12">
        <v>60.865909564492611</v>
      </c>
      <c r="V12">
        <v>92.965433240387711</v>
      </c>
      <c r="W12">
        <v>85.791056817392558</v>
      </c>
      <c r="X12">
        <v>10.588291206836272</v>
      </c>
      <c r="Y12">
        <v>2.3981169016929744</v>
      </c>
      <c r="Z12">
        <v>-33.325852723070845</v>
      </c>
      <c r="AA12">
        <v>100</v>
      </c>
      <c r="AB12">
        <v>100</v>
      </c>
      <c r="AC12">
        <v>438</v>
      </c>
      <c r="AD12">
        <v>0</v>
      </c>
      <c r="AE12">
        <v>0</v>
      </c>
      <c r="AF12">
        <v>150</v>
      </c>
      <c r="AG12">
        <v>560</v>
      </c>
      <c r="AH12">
        <v>273</v>
      </c>
      <c r="AI12">
        <v>1383</v>
      </c>
      <c r="AJ12">
        <v>0</v>
      </c>
      <c r="AK12">
        <v>279</v>
      </c>
      <c r="AL12">
        <v>230</v>
      </c>
    </row>
    <row r="13" spans="1:38" x14ac:dyDescent="0.5">
      <c r="A13">
        <v>2</v>
      </c>
      <c r="B13">
        <v>1</v>
      </c>
      <c r="C13">
        <v>2022</v>
      </c>
      <c r="D13">
        <v>1</v>
      </c>
      <c r="E13">
        <v>99</v>
      </c>
      <c r="F13">
        <v>99</v>
      </c>
      <c r="G13">
        <v>99</v>
      </c>
      <c r="H13">
        <v>99</v>
      </c>
      <c r="I13">
        <v>99</v>
      </c>
      <c r="J13">
        <v>999</v>
      </c>
      <c r="K13">
        <v>99</v>
      </c>
      <c r="L13">
        <v>99</v>
      </c>
      <c r="M13">
        <v>99</v>
      </c>
      <c r="N13">
        <v>99</v>
      </c>
      <c r="O13">
        <v>99</v>
      </c>
      <c r="P13">
        <v>9999</v>
      </c>
      <c r="Q13">
        <v>72</v>
      </c>
      <c r="R13">
        <v>3003</v>
      </c>
      <c r="S13">
        <v>3002</v>
      </c>
      <c r="T13">
        <v>16.133200133200134</v>
      </c>
      <c r="U13">
        <v>60.701865423051281</v>
      </c>
      <c r="V13">
        <v>93.121627834964244</v>
      </c>
      <c r="W13">
        <v>85.938137908061393</v>
      </c>
      <c r="X13">
        <v>10.739541256465985</v>
      </c>
      <c r="Y13">
        <v>2.3732470689142207</v>
      </c>
      <c r="Z13">
        <v>-37.200221088475139</v>
      </c>
      <c r="AA13">
        <v>10.425273390036452</v>
      </c>
      <c r="AB13">
        <v>10.443657221618775</v>
      </c>
      <c r="AC13">
        <v>44</v>
      </c>
      <c r="AD13">
        <v>0</v>
      </c>
      <c r="AE13">
        <v>0</v>
      </c>
      <c r="AF13">
        <v>18</v>
      </c>
      <c r="AG13">
        <v>64</v>
      </c>
      <c r="AH13">
        <v>17</v>
      </c>
      <c r="AI13">
        <v>105</v>
      </c>
      <c r="AJ13">
        <v>0</v>
      </c>
      <c r="AK13">
        <v>28</v>
      </c>
      <c r="AL13">
        <v>25</v>
      </c>
    </row>
    <row r="14" spans="1:38" x14ac:dyDescent="0.5">
      <c r="A14">
        <v>2</v>
      </c>
      <c r="B14">
        <v>2</v>
      </c>
      <c r="C14">
        <v>2022</v>
      </c>
      <c r="D14">
        <v>2</v>
      </c>
      <c r="E14">
        <v>99</v>
      </c>
      <c r="F14">
        <v>99</v>
      </c>
      <c r="G14">
        <v>99</v>
      </c>
      <c r="H14">
        <v>99</v>
      </c>
      <c r="I14">
        <v>99</v>
      </c>
      <c r="J14">
        <v>999</v>
      </c>
      <c r="K14">
        <v>99</v>
      </c>
      <c r="L14">
        <v>99</v>
      </c>
      <c r="M14">
        <v>99</v>
      </c>
      <c r="N14">
        <v>99</v>
      </c>
      <c r="O14">
        <v>99</v>
      </c>
      <c r="P14">
        <v>9999</v>
      </c>
      <c r="Q14">
        <v>57</v>
      </c>
      <c r="R14">
        <v>2396</v>
      </c>
      <c r="S14">
        <v>2396</v>
      </c>
      <c r="T14">
        <v>16.221202003338899</v>
      </c>
      <c r="U14">
        <v>60.902754590984998</v>
      </c>
      <c r="V14">
        <v>93.60137969204736</v>
      </c>
      <c r="W14">
        <v>86.394073455759511</v>
      </c>
      <c r="X14">
        <v>9.9226633024094557</v>
      </c>
      <c r="Y14">
        <v>2.3728378981771754</v>
      </c>
      <c r="Z14">
        <v>-28.907756758227755</v>
      </c>
      <c r="AA14">
        <v>8.3180003471619504</v>
      </c>
      <c r="AB14">
        <v>8.3796667396803368</v>
      </c>
      <c r="AC14">
        <v>39</v>
      </c>
      <c r="AD14">
        <v>0</v>
      </c>
      <c r="AE14">
        <v>0</v>
      </c>
      <c r="AF14">
        <v>16</v>
      </c>
      <c r="AG14">
        <v>43</v>
      </c>
      <c r="AH14">
        <v>31</v>
      </c>
      <c r="AI14">
        <v>59</v>
      </c>
      <c r="AJ14">
        <v>0</v>
      </c>
      <c r="AK14">
        <v>21</v>
      </c>
      <c r="AL14">
        <v>15</v>
      </c>
    </row>
    <row r="15" spans="1:38" x14ac:dyDescent="0.5">
      <c r="A15">
        <v>2</v>
      </c>
      <c r="B15">
        <v>3</v>
      </c>
      <c r="C15">
        <v>2022</v>
      </c>
      <c r="D15">
        <v>3</v>
      </c>
      <c r="E15">
        <v>99</v>
      </c>
      <c r="F15">
        <v>99</v>
      </c>
      <c r="G15">
        <v>99</v>
      </c>
      <c r="H15">
        <v>99</v>
      </c>
      <c r="I15">
        <v>99</v>
      </c>
      <c r="J15">
        <v>999</v>
      </c>
      <c r="K15">
        <v>99</v>
      </c>
      <c r="L15">
        <v>99</v>
      </c>
      <c r="M15">
        <v>99</v>
      </c>
      <c r="N15">
        <v>99</v>
      </c>
      <c r="O15">
        <v>99</v>
      </c>
      <c r="P15">
        <v>9999</v>
      </c>
      <c r="Q15">
        <v>79</v>
      </c>
      <c r="R15">
        <v>2028</v>
      </c>
      <c r="S15">
        <v>2028</v>
      </c>
      <c r="T15">
        <v>16.341715976331358</v>
      </c>
      <c r="U15">
        <v>61.049802761341205</v>
      </c>
      <c r="V15">
        <v>91.73590320560902</v>
      </c>
      <c r="W15">
        <v>84.67223865877699</v>
      </c>
      <c r="X15">
        <v>10.056969553786343</v>
      </c>
      <c r="Y15">
        <v>2.2110055011211545</v>
      </c>
      <c r="Z15">
        <v>-44.606846405775762</v>
      </c>
      <c r="AA15">
        <v>7.0404443672973454</v>
      </c>
      <c r="AB15">
        <v>6.951283081389442</v>
      </c>
      <c r="AC15">
        <v>40</v>
      </c>
      <c r="AD15">
        <v>0</v>
      </c>
      <c r="AE15">
        <v>0</v>
      </c>
      <c r="AF15">
        <v>11</v>
      </c>
      <c r="AG15">
        <v>41</v>
      </c>
      <c r="AH15">
        <v>23</v>
      </c>
      <c r="AI15">
        <v>99</v>
      </c>
      <c r="AJ15">
        <v>0</v>
      </c>
      <c r="AK15">
        <v>26</v>
      </c>
      <c r="AL15">
        <v>24</v>
      </c>
    </row>
    <row r="16" spans="1:38" x14ac:dyDescent="0.5">
      <c r="A16">
        <v>2</v>
      </c>
      <c r="B16">
        <v>4</v>
      </c>
      <c r="C16">
        <v>2022</v>
      </c>
      <c r="D16">
        <v>4</v>
      </c>
      <c r="E16">
        <v>99</v>
      </c>
      <c r="F16">
        <v>99</v>
      </c>
      <c r="G16">
        <v>99</v>
      </c>
      <c r="H16">
        <v>99</v>
      </c>
      <c r="I16">
        <v>99</v>
      </c>
      <c r="J16">
        <v>999</v>
      </c>
      <c r="K16">
        <v>99</v>
      </c>
      <c r="L16">
        <v>99</v>
      </c>
      <c r="M16">
        <v>99</v>
      </c>
      <c r="N16">
        <v>99</v>
      </c>
      <c r="O16">
        <v>99</v>
      </c>
      <c r="P16">
        <v>9999</v>
      </c>
      <c r="Q16">
        <v>65</v>
      </c>
      <c r="R16">
        <v>2280</v>
      </c>
      <c r="S16">
        <v>2277</v>
      </c>
      <c r="T16">
        <v>16.309210526315795</v>
      </c>
      <c r="U16">
        <v>61.185770750988141</v>
      </c>
      <c r="V16">
        <v>91.403126369446113</v>
      </c>
      <c r="W16">
        <v>84.314975845410643</v>
      </c>
      <c r="X16">
        <v>11.173360220748176</v>
      </c>
      <c r="Y16">
        <v>2.3752510878837154</v>
      </c>
      <c r="Z16">
        <v>-41.110077055205473</v>
      </c>
      <c r="AA16">
        <v>7.9152924839437597</v>
      </c>
      <c r="AB16">
        <v>7.7718378772140291</v>
      </c>
      <c r="AC16">
        <v>58</v>
      </c>
      <c r="AD16">
        <v>0</v>
      </c>
      <c r="AE16">
        <v>0</v>
      </c>
      <c r="AF16">
        <v>10</v>
      </c>
      <c r="AG16">
        <v>47</v>
      </c>
      <c r="AH16">
        <v>33</v>
      </c>
      <c r="AI16">
        <v>47</v>
      </c>
      <c r="AJ16">
        <v>0</v>
      </c>
      <c r="AK16">
        <v>10</v>
      </c>
      <c r="AL16">
        <v>22</v>
      </c>
    </row>
    <row r="17" spans="1:38" x14ac:dyDescent="0.5">
      <c r="A17">
        <v>2</v>
      </c>
      <c r="B17">
        <v>5</v>
      </c>
      <c r="C17">
        <v>2022</v>
      </c>
      <c r="D17">
        <v>5</v>
      </c>
      <c r="E17">
        <v>99</v>
      </c>
      <c r="F17">
        <v>99</v>
      </c>
      <c r="G17">
        <v>99</v>
      </c>
      <c r="H17">
        <v>99</v>
      </c>
      <c r="I17">
        <v>99</v>
      </c>
      <c r="J17">
        <v>999</v>
      </c>
      <c r="K17">
        <v>99</v>
      </c>
      <c r="L17">
        <v>99</v>
      </c>
      <c r="M17">
        <v>99</v>
      </c>
      <c r="N17">
        <v>99</v>
      </c>
      <c r="O17">
        <v>99</v>
      </c>
      <c r="P17">
        <v>9999</v>
      </c>
      <c r="Q17">
        <v>74</v>
      </c>
      <c r="R17">
        <v>2478</v>
      </c>
      <c r="S17">
        <v>2478</v>
      </c>
      <c r="T17">
        <v>16.175544794188859</v>
      </c>
      <c r="U17">
        <v>60.759887005649688</v>
      </c>
      <c r="V17">
        <v>94.011745396323931</v>
      </c>
      <c r="W17">
        <v>86.772841000807261</v>
      </c>
      <c r="X17">
        <v>11.26642146839451</v>
      </c>
      <c r="Y17">
        <v>2.5400848371597409</v>
      </c>
      <c r="Z17">
        <v>-32.842696842449548</v>
      </c>
      <c r="AA17">
        <v>8.6026731470230846</v>
      </c>
      <c r="AB17">
        <v>8.704445306492282</v>
      </c>
      <c r="AC17">
        <v>24</v>
      </c>
      <c r="AD17">
        <v>0</v>
      </c>
      <c r="AE17">
        <v>0</v>
      </c>
      <c r="AF17">
        <v>8</v>
      </c>
      <c r="AG17">
        <v>33</v>
      </c>
      <c r="AH17">
        <v>33</v>
      </c>
      <c r="AI17">
        <v>61</v>
      </c>
      <c r="AJ17">
        <v>0</v>
      </c>
      <c r="AK17">
        <v>23</v>
      </c>
      <c r="AL17">
        <v>11</v>
      </c>
    </row>
    <row r="18" spans="1:38" x14ac:dyDescent="0.5">
      <c r="A18">
        <v>2</v>
      </c>
      <c r="B18">
        <v>6</v>
      </c>
      <c r="C18">
        <v>2022</v>
      </c>
      <c r="D18">
        <v>6</v>
      </c>
      <c r="E18">
        <v>99</v>
      </c>
      <c r="F18">
        <v>99</v>
      </c>
      <c r="G18">
        <v>99</v>
      </c>
      <c r="H18">
        <v>99</v>
      </c>
      <c r="I18">
        <v>99</v>
      </c>
      <c r="J18">
        <v>999</v>
      </c>
      <c r="K18">
        <v>99</v>
      </c>
      <c r="L18">
        <v>99</v>
      </c>
      <c r="M18">
        <v>99</v>
      </c>
      <c r="N18">
        <v>99</v>
      </c>
      <c r="O18">
        <v>99</v>
      </c>
      <c r="P18">
        <v>9999</v>
      </c>
      <c r="Q18">
        <v>64</v>
      </c>
      <c r="R18">
        <v>1649</v>
      </c>
      <c r="S18">
        <v>1649</v>
      </c>
      <c r="T18">
        <v>16.228623408126136</v>
      </c>
      <c r="U18">
        <v>60.926622195269843</v>
      </c>
      <c r="V18">
        <v>92.743624127561475</v>
      </c>
      <c r="W18">
        <v>85.60236506973915</v>
      </c>
      <c r="X18">
        <v>9.7673935840873831</v>
      </c>
      <c r="Y18">
        <v>2.4438039726331753</v>
      </c>
      <c r="Z18">
        <v>-33.957538024141321</v>
      </c>
      <c r="AA18">
        <v>5.7247005728172189</v>
      </c>
      <c r="AB18">
        <v>5.7142916361424705</v>
      </c>
      <c r="AC18">
        <v>16</v>
      </c>
      <c r="AD18">
        <v>0</v>
      </c>
      <c r="AE18">
        <v>0</v>
      </c>
      <c r="AF18">
        <v>5</v>
      </c>
      <c r="AG18">
        <v>32</v>
      </c>
      <c r="AH18">
        <v>15</v>
      </c>
      <c r="AI18">
        <v>68</v>
      </c>
      <c r="AJ18">
        <v>0</v>
      </c>
      <c r="AK18">
        <v>19</v>
      </c>
      <c r="AL18">
        <v>11</v>
      </c>
    </row>
    <row r="19" spans="1:38" x14ac:dyDescent="0.5">
      <c r="A19">
        <v>2</v>
      </c>
      <c r="B19">
        <v>7</v>
      </c>
      <c r="C19">
        <v>2022</v>
      </c>
      <c r="D19">
        <v>7</v>
      </c>
      <c r="E19">
        <v>99</v>
      </c>
      <c r="F19">
        <v>99</v>
      </c>
      <c r="G19">
        <v>99</v>
      </c>
      <c r="H19">
        <v>99</v>
      </c>
      <c r="I19">
        <v>99</v>
      </c>
      <c r="J19">
        <v>999</v>
      </c>
      <c r="K19">
        <v>99</v>
      </c>
      <c r="L19">
        <v>99</v>
      </c>
      <c r="M19">
        <v>99</v>
      </c>
      <c r="N19">
        <v>99</v>
      </c>
      <c r="O19">
        <v>99</v>
      </c>
      <c r="P19">
        <v>9999</v>
      </c>
      <c r="Q19">
        <v>71</v>
      </c>
      <c r="R19">
        <v>2222</v>
      </c>
      <c r="S19">
        <v>2220</v>
      </c>
      <c r="T19">
        <v>16.250225022502246</v>
      </c>
      <c r="U19">
        <v>60.945045045045013</v>
      </c>
      <c r="V19">
        <v>91.848115721355299</v>
      </c>
      <c r="W19">
        <v>84.740090090090064</v>
      </c>
      <c r="X19">
        <v>10.233586110282751</v>
      </c>
      <c r="Y19">
        <v>2.1994364035968719</v>
      </c>
      <c r="Z19">
        <v>-35.186716078244565</v>
      </c>
      <c r="AA19">
        <v>7.7139385523346657</v>
      </c>
      <c r="AB19">
        <v>7.6154904491342803</v>
      </c>
      <c r="AC19">
        <v>31</v>
      </c>
      <c r="AD19">
        <v>0</v>
      </c>
      <c r="AE19">
        <v>0</v>
      </c>
      <c r="AF19">
        <v>17</v>
      </c>
      <c r="AG19">
        <v>60</v>
      </c>
      <c r="AH19">
        <v>21</v>
      </c>
      <c r="AI19">
        <v>127</v>
      </c>
      <c r="AJ19">
        <v>0</v>
      </c>
      <c r="AK19">
        <v>32</v>
      </c>
      <c r="AL19">
        <v>25</v>
      </c>
    </row>
    <row r="20" spans="1:38" x14ac:dyDescent="0.5">
      <c r="A20">
        <v>2</v>
      </c>
      <c r="B20">
        <v>8</v>
      </c>
      <c r="C20">
        <v>2022</v>
      </c>
      <c r="D20">
        <v>8</v>
      </c>
      <c r="E20">
        <v>99</v>
      </c>
      <c r="F20">
        <v>99</v>
      </c>
      <c r="G20">
        <v>99</v>
      </c>
      <c r="H20">
        <v>99</v>
      </c>
      <c r="I20">
        <v>99</v>
      </c>
      <c r="J20">
        <v>999</v>
      </c>
      <c r="K20">
        <v>99</v>
      </c>
      <c r="L20">
        <v>99</v>
      </c>
      <c r="M20">
        <v>99</v>
      </c>
      <c r="N20">
        <v>99</v>
      </c>
      <c r="O20">
        <v>99</v>
      </c>
      <c r="P20">
        <v>9999</v>
      </c>
      <c r="Q20">
        <v>71</v>
      </c>
      <c r="R20">
        <v>2826</v>
      </c>
      <c r="S20">
        <v>2824</v>
      </c>
      <c r="T20">
        <v>16.24911535739561</v>
      </c>
      <c r="U20">
        <v>60.880665722379597</v>
      </c>
      <c r="V20">
        <v>93.181221782646404</v>
      </c>
      <c r="W20">
        <v>85.982825779036901</v>
      </c>
      <c r="X20">
        <v>10.036540482049823</v>
      </c>
      <c r="Y20">
        <v>2.3183881547604579</v>
      </c>
      <c r="Z20">
        <v>-34.566746466273301</v>
      </c>
      <c r="AA20">
        <v>9.8107967366776609</v>
      </c>
      <c r="AB20">
        <v>9.8295217551908394</v>
      </c>
      <c r="AC20">
        <v>29</v>
      </c>
      <c r="AD20">
        <v>0</v>
      </c>
      <c r="AE20">
        <v>0</v>
      </c>
      <c r="AF20">
        <v>12</v>
      </c>
      <c r="AG20">
        <v>58</v>
      </c>
      <c r="AH20">
        <v>43</v>
      </c>
      <c r="AI20">
        <v>197</v>
      </c>
      <c r="AJ20">
        <v>0</v>
      </c>
      <c r="AK20">
        <v>26</v>
      </c>
      <c r="AL20">
        <v>25</v>
      </c>
    </row>
    <row r="21" spans="1:38" x14ac:dyDescent="0.5">
      <c r="A21">
        <v>2</v>
      </c>
      <c r="B21">
        <v>9</v>
      </c>
      <c r="C21">
        <v>2022</v>
      </c>
      <c r="D21">
        <v>9</v>
      </c>
      <c r="E21">
        <v>99</v>
      </c>
      <c r="F21">
        <v>99</v>
      </c>
      <c r="G21">
        <v>99</v>
      </c>
      <c r="H21">
        <v>99</v>
      </c>
      <c r="I21">
        <v>99</v>
      </c>
      <c r="J21">
        <v>999</v>
      </c>
      <c r="K21">
        <v>99</v>
      </c>
      <c r="L21">
        <v>99</v>
      </c>
      <c r="M21">
        <v>99</v>
      </c>
      <c r="N21">
        <v>99</v>
      </c>
      <c r="O21">
        <v>99</v>
      </c>
      <c r="P21">
        <v>9999</v>
      </c>
      <c r="Q21">
        <v>81</v>
      </c>
      <c r="R21">
        <v>2661</v>
      </c>
      <c r="S21">
        <v>2658</v>
      </c>
      <c r="T21">
        <v>16.167981961668545</v>
      </c>
      <c r="U21">
        <v>60.822422874341619</v>
      </c>
      <c r="V21">
        <v>93.783031580697894</v>
      </c>
      <c r="W21">
        <v>86.500489089541091</v>
      </c>
      <c r="X21">
        <v>11.594578358669841</v>
      </c>
      <c r="Y21">
        <v>2.509439185373898</v>
      </c>
      <c r="Z21">
        <v>-21.463330956299728</v>
      </c>
      <c r="AA21">
        <v>9.237979517444888</v>
      </c>
      <c r="AB21">
        <v>9.3074244921205356</v>
      </c>
      <c r="AC21">
        <v>55</v>
      </c>
      <c r="AD21">
        <v>0</v>
      </c>
      <c r="AE21">
        <v>0</v>
      </c>
      <c r="AF21">
        <v>17</v>
      </c>
      <c r="AG21">
        <v>56</v>
      </c>
      <c r="AH21">
        <v>20</v>
      </c>
      <c r="AI21">
        <v>266</v>
      </c>
      <c r="AJ21">
        <v>0</v>
      </c>
      <c r="AK21">
        <v>21</v>
      </c>
      <c r="AL21">
        <v>32</v>
      </c>
    </row>
    <row r="22" spans="1:38" x14ac:dyDescent="0.5">
      <c r="A22">
        <v>2</v>
      </c>
      <c r="B22">
        <v>10</v>
      </c>
      <c r="C22">
        <v>2022</v>
      </c>
      <c r="D22">
        <v>10</v>
      </c>
      <c r="E22">
        <v>99</v>
      </c>
      <c r="F22">
        <v>99</v>
      </c>
      <c r="G22">
        <v>99</v>
      </c>
      <c r="H22">
        <v>99</v>
      </c>
      <c r="I22">
        <v>99</v>
      </c>
      <c r="J22">
        <v>999</v>
      </c>
      <c r="K22">
        <v>99</v>
      </c>
      <c r="L22">
        <v>99</v>
      </c>
      <c r="M22">
        <v>99</v>
      </c>
      <c r="N22">
        <v>99</v>
      </c>
      <c r="O22">
        <v>99</v>
      </c>
      <c r="P22">
        <v>9999</v>
      </c>
      <c r="Q22">
        <v>64</v>
      </c>
      <c r="R22">
        <v>2257</v>
      </c>
      <c r="S22">
        <v>2257</v>
      </c>
      <c r="T22">
        <v>16.12007089056269</v>
      </c>
      <c r="U22">
        <v>60.688524590163951</v>
      </c>
      <c r="V22">
        <v>94.96824853555394</v>
      </c>
      <c r="W22">
        <v>87.655693398316288</v>
      </c>
      <c r="X22">
        <v>10.235055118277618</v>
      </c>
      <c r="Y22">
        <v>2.6107742395249538</v>
      </c>
      <c r="Z22">
        <v>-32.105239886589196</v>
      </c>
      <c r="AA22">
        <v>7.8354452352022221</v>
      </c>
      <c r="AB22">
        <v>8.0088040984740392</v>
      </c>
      <c r="AC22">
        <v>39</v>
      </c>
      <c r="AD22">
        <v>0</v>
      </c>
      <c r="AE22">
        <v>0</v>
      </c>
      <c r="AF22">
        <v>8</v>
      </c>
      <c r="AG22">
        <v>27</v>
      </c>
      <c r="AH22">
        <v>16</v>
      </c>
      <c r="AI22">
        <v>168</v>
      </c>
      <c r="AJ22">
        <v>0</v>
      </c>
      <c r="AK22">
        <v>7</v>
      </c>
      <c r="AL22">
        <v>11</v>
      </c>
    </row>
    <row r="23" spans="1:38" x14ac:dyDescent="0.5">
      <c r="A23">
        <v>2</v>
      </c>
      <c r="B23">
        <v>11</v>
      </c>
      <c r="C23">
        <v>2022</v>
      </c>
      <c r="D23">
        <v>11</v>
      </c>
      <c r="E23">
        <v>99</v>
      </c>
      <c r="F23">
        <v>99</v>
      </c>
      <c r="G23">
        <v>99</v>
      </c>
      <c r="H23">
        <v>99</v>
      </c>
      <c r="I23">
        <v>99</v>
      </c>
      <c r="J23">
        <v>999</v>
      </c>
      <c r="K23">
        <v>99</v>
      </c>
      <c r="L23">
        <v>99</v>
      </c>
      <c r="M23">
        <v>99</v>
      </c>
      <c r="N23">
        <v>99</v>
      </c>
      <c r="O23">
        <v>99</v>
      </c>
      <c r="P23">
        <v>9999</v>
      </c>
      <c r="Q23">
        <v>76</v>
      </c>
      <c r="R23">
        <v>2651</v>
      </c>
      <c r="S23">
        <v>2651</v>
      </c>
      <c r="T23">
        <v>16.152395322519805</v>
      </c>
      <c r="U23">
        <v>60.700113164843437</v>
      </c>
      <c r="V23">
        <v>93.43288352113089</v>
      </c>
      <c r="W23">
        <v>86.238551490003914</v>
      </c>
      <c r="X23">
        <v>9.751116351523585</v>
      </c>
      <c r="Y23">
        <v>2.2613634392372459</v>
      </c>
      <c r="Z23">
        <v>-25.17922992010504</v>
      </c>
      <c r="AA23">
        <v>9.2032633223398719</v>
      </c>
      <c r="AB23">
        <v>9.254802664726606</v>
      </c>
      <c r="AC23">
        <v>26</v>
      </c>
      <c r="AD23">
        <v>0</v>
      </c>
      <c r="AE23">
        <v>0</v>
      </c>
      <c r="AF23">
        <v>13</v>
      </c>
      <c r="AG23">
        <v>50</v>
      </c>
      <c r="AH23">
        <v>10</v>
      </c>
      <c r="AI23">
        <v>85</v>
      </c>
      <c r="AJ23">
        <v>0</v>
      </c>
      <c r="AK23">
        <v>44</v>
      </c>
      <c r="AL23">
        <v>19</v>
      </c>
    </row>
    <row r="24" spans="1:38" x14ac:dyDescent="0.5">
      <c r="A24">
        <v>2</v>
      </c>
      <c r="B24">
        <v>12</v>
      </c>
      <c r="C24">
        <v>2022</v>
      </c>
      <c r="D24">
        <v>12</v>
      </c>
      <c r="E24">
        <v>99</v>
      </c>
      <c r="F24">
        <v>99</v>
      </c>
      <c r="G24">
        <v>99</v>
      </c>
      <c r="H24">
        <v>99</v>
      </c>
      <c r="I24">
        <v>99</v>
      </c>
      <c r="J24">
        <v>999</v>
      </c>
      <c r="K24">
        <v>99</v>
      </c>
      <c r="L24">
        <v>99</v>
      </c>
      <c r="M24">
        <v>99</v>
      </c>
      <c r="N24">
        <v>99</v>
      </c>
      <c r="O24">
        <v>99</v>
      </c>
      <c r="P24">
        <v>9999</v>
      </c>
      <c r="Q24">
        <v>72</v>
      </c>
      <c r="R24">
        <v>2354</v>
      </c>
      <c r="S24">
        <v>2354</v>
      </c>
      <c r="T24">
        <v>16.264655904842819</v>
      </c>
      <c r="U24">
        <v>60.952421410365325</v>
      </c>
      <c r="V24">
        <v>91.168302541212881</v>
      </c>
      <c r="W24">
        <v>84.148343245539436</v>
      </c>
      <c r="X24">
        <v>11.146246449566817</v>
      </c>
      <c r="Y24">
        <v>2.4733645848454193</v>
      </c>
      <c r="Z24">
        <v>-35.39463876319153</v>
      </c>
      <c r="AA24">
        <v>8.1721923277208823</v>
      </c>
      <c r="AB24">
        <v>8.0187746778163884</v>
      </c>
      <c r="AC24">
        <v>37</v>
      </c>
      <c r="AD24">
        <v>0</v>
      </c>
      <c r="AE24">
        <v>0</v>
      </c>
      <c r="AF24">
        <v>15</v>
      </c>
      <c r="AG24">
        <v>49</v>
      </c>
      <c r="AH24">
        <v>11</v>
      </c>
      <c r="AI24">
        <v>101</v>
      </c>
      <c r="AJ24">
        <v>0</v>
      </c>
      <c r="AK24">
        <v>22</v>
      </c>
      <c r="AL24">
        <v>10</v>
      </c>
    </row>
    <row r="25" spans="1:38" x14ac:dyDescent="0.5">
      <c r="A25">
        <v>2</v>
      </c>
      <c r="B25">
        <v>13</v>
      </c>
      <c r="C25">
        <v>2021</v>
      </c>
      <c r="D25">
        <v>1</v>
      </c>
      <c r="E25">
        <v>99</v>
      </c>
      <c r="F25">
        <v>99</v>
      </c>
      <c r="G25">
        <v>99</v>
      </c>
      <c r="H25">
        <v>99</v>
      </c>
      <c r="I25">
        <v>99</v>
      </c>
      <c r="J25">
        <v>999</v>
      </c>
      <c r="K25">
        <v>99</v>
      </c>
      <c r="L25">
        <v>99</v>
      </c>
      <c r="M25">
        <v>99</v>
      </c>
      <c r="N25">
        <v>99</v>
      </c>
      <c r="O25">
        <v>99</v>
      </c>
      <c r="P25">
        <v>9999</v>
      </c>
      <c r="Q25">
        <v>73</v>
      </c>
      <c r="R25">
        <v>2698</v>
      </c>
      <c r="S25">
        <v>2697</v>
      </c>
      <c r="T25">
        <v>16.200889547813198</v>
      </c>
      <c r="U25">
        <v>60.947719688542826</v>
      </c>
      <c r="V25">
        <v>94.405782115757319</v>
      </c>
      <c r="W25">
        <v>87.121857619577057</v>
      </c>
      <c r="X25">
        <v>11.596805797568022</v>
      </c>
      <c r="Y25">
        <v>2.5542412747162846</v>
      </c>
      <c r="Z25">
        <v>-17.620878952119316</v>
      </c>
      <c r="AA25">
        <v>10.261676555606268</v>
      </c>
      <c r="AB25">
        <v>10.532199511016312</v>
      </c>
      <c r="AC25">
        <v>50</v>
      </c>
      <c r="AD25">
        <v>0</v>
      </c>
      <c r="AE25">
        <v>0</v>
      </c>
      <c r="AF25">
        <v>11</v>
      </c>
      <c r="AG25">
        <v>170</v>
      </c>
      <c r="AH25">
        <v>67</v>
      </c>
      <c r="AI25">
        <v>76</v>
      </c>
      <c r="AJ25">
        <v>0</v>
      </c>
      <c r="AK25">
        <v>40</v>
      </c>
      <c r="AL25">
        <v>23</v>
      </c>
    </row>
    <row r="26" spans="1:38" x14ac:dyDescent="0.5">
      <c r="A26">
        <v>2</v>
      </c>
      <c r="B26">
        <v>14</v>
      </c>
      <c r="C26">
        <v>2021</v>
      </c>
      <c r="D26">
        <v>2</v>
      </c>
      <c r="E26">
        <v>99</v>
      </c>
      <c r="F26">
        <v>99</v>
      </c>
      <c r="G26">
        <v>99</v>
      </c>
      <c r="H26">
        <v>99</v>
      </c>
      <c r="I26">
        <v>99</v>
      </c>
      <c r="J26">
        <v>999</v>
      </c>
      <c r="K26">
        <v>99</v>
      </c>
      <c r="L26">
        <v>99</v>
      </c>
      <c r="M26">
        <v>99</v>
      </c>
      <c r="N26">
        <v>99</v>
      </c>
      <c r="O26">
        <v>99</v>
      </c>
      <c r="P26">
        <v>9999</v>
      </c>
      <c r="Q26">
        <v>67</v>
      </c>
      <c r="R26">
        <v>1864</v>
      </c>
      <c r="S26">
        <v>1864</v>
      </c>
      <c r="T26">
        <v>16.254828326180252</v>
      </c>
      <c r="U26">
        <v>61.066523605150223</v>
      </c>
      <c r="V26">
        <v>92.872851171073833</v>
      </c>
      <c r="W26">
        <v>85.72164163090126</v>
      </c>
      <c r="X26">
        <v>10.135265674262218</v>
      </c>
      <c r="Y26">
        <v>2.6036198671335793</v>
      </c>
      <c r="Z26">
        <v>-21.017334452355225</v>
      </c>
      <c r="AA26">
        <v>7.0896090065419139</v>
      </c>
      <c r="AB26">
        <v>7.1622156214937558</v>
      </c>
      <c r="AC26">
        <v>54</v>
      </c>
      <c r="AD26">
        <v>0</v>
      </c>
      <c r="AE26">
        <v>0</v>
      </c>
      <c r="AF26">
        <v>7</v>
      </c>
      <c r="AG26">
        <v>76</v>
      </c>
      <c r="AH26">
        <v>69</v>
      </c>
      <c r="AI26">
        <v>60</v>
      </c>
      <c r="AJ26">
        <v>0</v>
      </c>
      <c r="AK26">
        <v>22</v>
      </c>
      <c r="AL26">
        <v>18</v>
      </c>
    </row>
    <row r="27" spans="1:38" x14ac:dyDescent="0.5">
      <c r="A27">
        <v>2</v>
      </c>
      <c r="B27">
        <v>15</v>
      </c>
      <c r="C27">
        <v>2021</v>
      </c>
      <c r="D27">
        <v>3</v>
      </c>
      <c r="E27">
        <v>99</v>
      </c>
      <c r="F27">
        <v>99</v>
      </c>
      <c r="G27">
        <v>99</v>
      </c>
      <c r="H27">
        <v>99</v>
      </c>
      <c r="I27">
        <v>99</v>
      </c>
      <c r="J27">
        <v>999</v>
      </c>
      <c r="K27">
        <v>99</v>
      </c>
      <c r="L27">
        <v>99</v>
      </c>
      <c r="M27">
        <v>99</v>
      </c>
      <c r="N27">
        <v>99</v>
      </c>
      <c r="O27">
        <v>99</v>
      </c>
      <c r="P27">
        <v>9999</v>
      </c>
      <c r="Q27">
        <v>73</v>
      </c>
      <c r="R27">
        <v>2259</v>
      </c>
      <c r="S27">
        <v>2259</v>
      </c>
      <c r="T27">
        <v>16.290836653386453</v>
      </c>
      <c r="U27">
        <v>61.281983178397518</v>
      </c>
      <c r="V27">
        <v>92.245056130359998</v>
      </c>
      <c r="W27">
        <v>85.142186808322279</v>
      </c>
      <c r="X27">
        <v>9.2449569803948304</v>
      </c>
      <c r="Y27">
        <v>2.4780020864753913</v>
      </c>
      <c r="Z27">
        <v>-28.791664217595208</v>
      </c>
      <c r="AA27">
        <v>8.5919671382930183</v>
      </c>
      <c r="AB27">
        <v>8.6212856603483132</v>
      </c>
      <c r="AC27">
        <v>28</v>
      </c>
      <c r="AD27">
        <v>0</v>
      </c>
      <c r="AE27">
        <v>0</v>
      </c>
      <c r="AF27">
        <v>7</v>
      </c>
      <c r="AG27">
        <v>73</v>
      </c>
      <c r="AH27">
        <v>58</v>
      </c>
      <c r="AI27">
        <v>120</v>
      </c>
      <c r="AJ27">
        <v>0</v>
      </c>
      <c r="AK27">
        <v>33</v>
      </c>
      <c r="AL27">
        <v>24</v>
      </c>
    </row>
    <row r="28" spans="1:38" x14ac:dyDescent="0.5">
      <c r="A28">
        <v>2</v>
      </c>
      <c r="B28">
        <v>16</v>
      </c>
      <c r="C28">
        <v>2021</v>
      </c>
      <c r="D28">
        <v>4</v>
      </c>
      <c r="E28">
        <v>99</v>
      </c>
      <c r="F28">
        <v>99</v>
      </c>
      <c r="G28">
        <v>99</v>
      </c>
      <c r="H28">
        <v>99</v>
      </c>
      <c r="I28">
        <v>99</v>
      </c>
      <c r="J28">
        <v>999</v>
      </c>
      <c r="K28">
        <v>99</v>
      </c>
      <c r="L28">
        <v>99</v>
      </c>
      <c r="M28">
        <v>99</v>
      </c>
      <c r="N28">
        <v>99</v>
      </c>
      <c r="O28">
        <v>99</v>
      </c>
      <c r="P28">
        <v>9999</v>
      </c>
      <c r="Q28">
        <v>59</v>
      </c>
      <c r="R28">
        <v>2041</v>
      </c>
      <c r="S28">
        <v>2041</v>
      </c>
      <c r="T28">
        <v>16.306222439980399</v>
      </c>
      <c r="U28">
        <v>61.180303772660459</v>
      </c>
      <c r="V28">
        <v>91.568803769740896</v>
      </c>
      <c r="W28">
        <v>84.518005879470692</v>
      </c>
      <c r="X28">
        <v>10.152449722455001</v>
      </c>
      <c r="Y28">
        <v>2.345223361895131</v>
      </c>
      <c r="Z28">
        <v>-33.163855941116488</v>
      </c>
      <c r="AA28">
        <v>7.7628175870987359</v>
      </c>
      <c r="AB28">
        <v>7.7322030539084974</v>
      </c>
      <c r="AC28">
        <v>50</v>
      </c>
      <c r="AD28">
        <v>0</v>
      </c>
      <c r="AE28">
        <v>0</v>
      </c>
      <c r="AF28">
        <v>12</v>
      </c>
      <c r="AG28">
        <v>86</v>
      </c>
      <c r="AH28">
        <v>53</v>
      </c>
      <c r="AI28">
        <v>75</v>
      </c>
      <c r="AJ28">
        <v>0</v>
      </c>
      <c r="AK28">
        <v>38</v>
      </c>
      <c r="AL28">
        <v>15</v>
      </c>
    </row>
    <row r="29" spans="1:38" x14ac:dyDescent="0.5">
      <c r="A29">
        <v>2</v>
      </c>
      <c r="B29">
        <v>17</v>
      </c>
      <c r="C29">
        <v>2021</v>
      </c>
      <c r="D29">
        <v>5</v>
      </c>
      <c r="E29">
        <v>99</v>
      </c>
      <c r="F29">
        <v>99</v>
      </c>
      <c r="G29">
        <v>99</v>
      </c>
      <c r="H29">
        <v>99</v>
      </c>
      <c r="I29">
        <v>99</v>
      </c>
      <c r="J29">
        <v>999</v>
      </c>
      <c r="K29">
        <v>99</v>
      </c>
      <c r="L29">
        <v>99</v>
      </c>
      <c r="M29">
        <v>99</v>
      </c>
      <c r="N29">
        <v>99</v>
      </c>
      <c r="O29">
        <v>99</v>
      </c>
      <c r="P29">
        <v>9999</v>
      </c>
      <c r="Q29">
        <v>61</v>
      </c>
      <c r="R29">
        <v>2029</v>
      </c>
      <c r="S29">
        <v>2029</v>
      </c>
      <c r="T29">
        <v>16.203055692459348</v>
      </c>
      <c r="U29">
        <v>61.009857072449485</v>
      </c>
      <c r="V29">
        <v>92.157865874398524</v>
      </c>
      <c r="W29">
        <v>85.061710202069889</v>
      </c>
      <c r="X29">
        <v>9.9116736329854866</v>
      </c>
      <c r="Y29">
        <v>2.7850373693400461</v>
      </c>
      <c r="Z29">
        <v>-6.9058975844576302</v>
      </c>
      <c r="AA29">
        <v>7.7171763273999696</v>
      </c>
      <c r="AB29">
        <v>7.7361906005707821</v>
      </c>
      <c r="AC29">
        <v>54</v>
      </c>
      <c r="AD29">
        <v>0</v>
      </c>
      <c r="AE29">
        <v>0</v>
      </c>
      <c r="AF29">
        <v>14</v>
      </c>
      <c r="AG29">
        <v>71</v>
      </c>
      <c r="AH29">
        <v>28</v>
      </c>
      <c r="AI29">
        <v>75</v>
      </c>
      <c r="AJ29">
        <v>0</v>
      </c>
      <c r="AK29">
        <v>34</v>
      </c>
      <c r="AL29">
        <v>23</v>
      </c>
    </row>
    <row r="30" spans="1:38" x14ac:dyDescent="0.5">
      <c r="A30">
        <v>2</v>
      </c>
      <c r="B30">
        <v>18</v>
      </c>
      <c r="C30">
        <v>2021</v>
      </c>
      <c r="D30">
        <v>6</v>
      </c>
      <c r="E30">
        <v>99</v>
      </c>
      <c r="F30">
        <v>99</v>
      </c>
      <c r="G30">
        <v>99</v>
      </c>
      <c r="H30">
        <v>99</v>
      </c>
      <c r="I30">
        <v>99</v>
      </c>
      <c r="J30">
        <v>999</v>
      </c>
      <c r="K30">
        <v>99</v>
      </c>
      <c r="L30">
        <v>99</v>
      </c>
      <c r="M30">
        <v>99</v>
      </c>
      <c r="N30">
        <v>99</v>
      </c>
      <c r="O30">
        <v>99</v>
      </c>
      <c r="P30">
        <v>9999</v>
      </c>
      <c r="Q30">
        <v>61</v>
      </c>
      <c r="R30">
        <v>2488</v>
      </c>
      <c r="S30">
        <v>2485</v>
      </c>
      <c r="T30">
        <v>16.333199356913184</v>
      </c>
      <c r="U30">
        <v>61.187927565392357</v>
      </c>
      <c r="V30">
        <v>91.397668786282011</v>
      </c>
      <c r="W30">
        <v>84.259251509054266</v>
      </c>
      <c r="X30">
        <v>10.299387073396955</v>
      </c>
      <c r="Y30">
        <v>2.3741767885574059</v>
      </c>
      <c r="Z30">
        <v>-16.013380024864716</v>
      </c>
      <c r="AA30">
        <v>9.4629545108778377</v>
      </c>
      <c r="AB30">
        <v>9.3854476994706566</v>
      </c>
      <c r="AC30">
        <v>28</v>
      </c>
      <c r="AD30">
        <v>0</v>
      </c>
      <c r="AE30">
        <v>0</v>
      </c>
      <c r="AF30">
        <v>14</v>
      </c>
      <c r="AG30">
        <v>109</v>
      </c>
      <c r="AH30">
        <v>34</v>
      </c>
      <c r="AI30">
        <v>83</v>
      </c>
      <c r="AJ30">
        <v>0</v>
      </c>
      <c r="AK30">
        <v>13</v>
      </c>
      <c r="AL30">
        <v>17</v>
      </c>
    </row>
    <row r="31" spans="1:38" x14ac:dyDescent="0.5">
      <c r="A31">
        <v>2</v>
      </c>
      <c r="B31">
        <v>19</v>
      </c>
      <c r="C31">
        <v>2021</v>
      </c>
      <c r="D31">
        <v>7</v>
      </c>
      <c r="E31">
        <v>99</v>
      </c>
      <c r="F31">
        <v>99</v>
      </c>
      <c r="G31">
        <v>99</v>
      </c>
      <c r="H31">
        <v>99</v>
      </c>
      <c r="I31">
        <v>99</v>
      </c>
      <c r="J31">
        <v>999</v>
      </c>
      <c r="K31">
        <v>99</v>
      </c>
      <c r="L31">
        <v>99</v>
      </c>
      <c r="M31">
        <v>99</v>
      </c>
      <c r="N31">
        <v>99</v>
      </c>
      <c r="O31">
        <v>99</v>
      </c>
      <c r="P31">
        <v>9999</v>
      </c>
      <c r="Q31">
        <v>68</v>
      </c>
      <c r="R31">
        <v>2152</v>
      </c>
      <c r="S31">
        <v>2148</v>
      </c>
      <c r="T31">
        <v>16.248141263940525</v>
      </c>
      <c r="U31">
        <v>60.965549348230937</v>
      </c>
      <c r="V31">
        <v>90.960882758230881</v>
      </c>
      <c r="W31">
        <v>83.845214152700066</v>
      </c>
      <c r="X31">
        <v>10.184525857726783</v>
      </c>
      <c r="Y31">
        <v>2.2575603016798791</v>
      </c>
      <c r="Z31">
        <v>-36.967902958672973</v>
      </c>
      <c r="AA31">
        <v>8.1849992393123401</v>
      </c>
      <c r="AB31">
        <v>8.0727882177749759</v>
      </c>
      <c r="AC31">
        <v>11</v>
      </c>
      <c r="AD31">
        <v>0</v>
      </c>
      <c r="AE31">
        <v>0</v>
      </c>
      <c r="AF31">
        <v>18</v>
      </c>
      <c r="AG31">
        <v>56</v>
      </c>
      <c r="AH31">
        <v>18</v>
      </c>
      <c r="AI31">
        <v>143</v>
      </c>
      <c r="AJ31">
        <v>0</v>
      </c>
      <c r="AK31">
        <v>27</v>
      </c>
      <c r="AL31">
        <v>3</v>
      </c>
    </row>
    <row r="32" spans="1:38" x14ac:dyDescent="0.5">
      <c r="A32">
        <v>2</v>
      </c>
      <c r="B32">
        <v>20</v>
      </c>
      <c r="C32">
        <v>2021</v>
      </c>
      <c r="D32">
        <v>8</v>
      </c>
      <c r="E32">
        <v>99</v>
      </c>
      <c r="F32">
        <v>99</v>
      </c>
      <c r="G32">
        <v>99</v>
      </c>
      <c r="H32">
        <v>99</v>
      </c>
      <c r="I32">
        <v>99</v>
      </c>
      <c r="J32">
        <v>999</v>
      </c>
      <c r="K32">
        <v>99</v>
      </c>
      <c r="L32">
        <v>99</v>
      </c>
      <c r="M32">
        <v>99</v>
      </c>
      <c r="N32">
        <v>99</v>
      </c>
      <c r="O32">
        <v>99</v>
      </c>
      <c r="P32">
        <v>9999</v>
      </c>
      <c r="Q32">
        <v>64</v>
      </c>
      <c r="R32">
        <v>1971</v>
      </c>
      <c r="S32">
        <v>1970</v>
      </c>
      <c r="T32">
        <v>16.367326230339931</v>
      </c>
      <c r="U32">
        <v>61.160406091370547</v>
      </c>
      <c r="V32">
        <v>91.000263981389466</v>
      </c>
      <c r="W32">
        <v>83.973903553299436</v>
      </c>
      <c r="X32">
        <v>9.6458980019910641</v>
      </c>
      <c r="Y32">
        <v>2.0621451148459742</v>
      </c>
      <c r="Z32">
        <v>-29.080864319098701</v>
      </c>
      <c r="AA32">
        <v>7.4965769055225904</v>
      </c>
      <c r="AB32">
        <v>7.4151778540838382</v>
      </c>
      <c r="AC32">
        <v>22</v>
      </c>
      <c r="AD32">
        <v>0</v>
      </c>
      <c r="AE32">
        <v>0</v>
      </c>
      <c r="AF32">
        <v>13</v>
      </c>
      <c r="AG32">
        <v>81</v>
      </c>
      <c r="AH32">
        <v>41</v>
      </c>
      <c r="AI32">
        <v>141</v>
      </c>
      <c r="AJ32">
        <v>0</v>
      </c>
      <c r="AK32">
        <v>23</v>
      </c>
      <c r="AL32">
        <v>20</v>
      </c>
    </row>
    <row r="33" spans="1:38" x14ac:dyDescent="0.5">
      <c r="A33">
        <v>2</v>
      </c>
      <c r="B33">
        <v>21</v>
      </c>
      <c r="C33">
        <v>2021</v>
      </c>
      <c r="D33">
        <v>9</v>
      </c>
      <c r="E33">
        <v>99</v>
      </c>
      <c r="F33">
        <v>99</v>
      </c>
      <c r="G33">
        <v>99</v>
      </c>
      <c r="H33">
        <v>99</v>
      </c>
      <c r="I33">
        <v>99</v>
      </c>
      <c r="J33">
        <v>999</v>
      </c>
      <c r="K33">
        <v>99</v>
      </c>
      <c r="L33">
        <v>99</v>
      </c>
      <c r="M33">
        <v>99</v>
      </c>
      <c r="N33">
        <v>99</v>
      </c>
      <c r="O33">
        <v>99</v>
      </c>
      <c r="P33">
        <v>9999</v>
      </c>
      <c r="Q33">
        <v>65</v>
      </c>
      <c r="R33">
        <v>1995</v>
      </c>
      <c r="S33">
        <v>1995</v>
      </c>
      <c r="T33">
        <v>16.412030075187971</v>
      </c>
      <c r="U33">
        <v>61.339348370927318</v>
      </c>
      <c r="V33">
        <v>90.848475468193683</v>
      </c>
      <c r="W33">
        <v>83.853142857142885</v>
      </c>
      <c r="X33">
        <v>10.9336329653823</v>
      </c>
      <c r="Y33">
        <v>2.1951485757495095</v>
      </c>
      <c r="Z33">
        <v>-45.428399731269806</v>
      </c>
      <c r="AA33">
        <v>7.5878594249201283</v>
      </c>
      <c r="AB33">
        <v>7.4984801960754206</v>
      </c>
      <c r="AC33">
        <v>19</v>
      </c>
      <c r="AD33">
        <v>0</v>
      </c>
      <c r="AE33">
        <v>0</v>
      </c>
      <c r="AF33">
        <v>12</v>
      </c>
      <c r="AG33">
        <v>46</v>
      </c>
      <c r="AH33">
        <v>26</v>
      </c>
      <c r="AI33">
        <v>69</v>
      </c>
      <c r="AJ33">
        <v>0</v>
      </c>
      <c r="AK33">
        <v>42</v>
      </c>
      <c r="AL33">
        <v>19</v>
      </c>
    </row>
    <row r="34" spans="1:38" x14ac:dyDescent="0.5">
      <c r="A34">
        <v>2</v>
      </c>
      <c r="B34">
        <v>22</v>
      </c>
      <c r="C34">
        <v>2021</v>
      </c>
      <c r="D34">
        <v>10</v>
      </c>
      <c r="E34">
        <v>99</v>
      </c>
      <c r="F34">
        <v>99</v>
      </c>
      <c r="G34">
        <v>99</v>
      </c>
      <c r="H34">
        <v>99</v>
      </c>
      <c r="I34">
        <v>99</v>
      </c>
      <c r="J34">
        <v>999</v>
      </c>
      <c r="K34">
        <v>99</v>
      </c>
      <c r="L34">
        <v>99</v>
      </c>
      <c r="M34">
        <v>99</v>
      </c>
      <c r="N34">
        <v>99</v>
      </c>
      <c r="O34">
        <v>99</v>
      </c>
      <c r="P34">
        <v>9999</v>
      </c>
      <c r="Q34">
        <v>68</v>
      </c>
      <c r="R34">
        <v>2129</v>
      </c>
      <c r="S34">
        <v>2128</v>
      </c>
      <c r="T34">
        <v>16.315171441991545</v>
      </c>
      <c r="U34">
        <v>61.028665413533822</v>
      </c>
      <c r="V34">
        <v>93.612153691379078</v>
      </c>
      <c r="W34">
        <v>86.359990601503853</v>
      </c>
      <c r="X34">
        <v>11.028191497550862</v>
      </c>
      <c r="Y34">
        <v>2.3290470688575216</v>
      </c>
      <c r="Z34">
        <v>-42.525971054237239</v>
      </c>
      <c r="AA34">
        <v>8.0975201582230358</v>
      </c>
      <c r="AB34">
        <v>8.2374959483549741</v>
      </c>
      <c r="AC34">
        <v>37</v>
      </c>
      <c r="AD34">
        <v>0</v>
      </c>
      <c r="AE34">
        <v>0</v>
      </c>
      <c r="AF34">
        <v>20</v>
      </c>
      <c r="AG34">
        <v>39</v>
      </c>
      <c r="AH34">
        <v>30</v>
      </c>
      <c r="AI34">
        <v>80</v>
      </c>
      <c r="AJ34">
        <v>0</v>
      </c>
      <c r="AK34">
        <v>16</v>
      </c>
      <c r="AL34">
        <v>19</v>
      </c>
    </row>
    <row r="35" spans="1:38" x14ac:dyDescent="0.5">
      <c r="A35">
        <v>2</v>
      </c>
      <c r="B35">
        <v>23</v>
      </c>
      <c r="C35">
        <v>2021</v>
      </c>
      <c r="D35">
        <v>11</v>
      </c>
      <c r="E35">
        <v>99</v>
      </c>
      <c r="F35">
        <v>99</v>
      </c>
      <c r="G35">
        <v>99</v>
      </c>
      <c r="H35">
        <v>99</v>
      </c>
      <c r="I35">
        <v>99</v>
      </c>
      <c r="J35">
        <v>999</v>
      </c>
      <c r="K35">
        <v>99</v>
      </c>
      <c r="L35">
        <v>99</v>
      </c>
      <c r="M35">
        <v>99</v>
      </c>
      <c r="N35">
        <v>99</v>
      </c>
      <c r="O35">
        <v>99</v>
      </c>
      <c r="P35">
        <v>9999</v>
      </c>
      <c r="Q35">
        <v>76</v>
      </c>
      <c r="R35">
        <v>2840</v>
      </c>
      <c r="S35">
        <v>2839</v>
      </c>
      <c r="T35">
        <v>16.267253521126754</v>
      </c>
      <c r="U35">
        <v>60.878126100739685</v>
      </c>
      <c r="V35">
        <v>92.214969716420768</v>
      </c>
      <c r="W35">
        <v>85.100817189151059</v>
      </c>
      <c r="X35">
        <v>10.356287829442133</v>
      </c>
      <c r="Y35">
        <v>2.1438109048591047</v>
      </c>
      <c r="Z35">
        <v>-36.979060395967437</v>
      </c>
      <c r="AA35">
        <v>10.801764795375018</v>
      </c>
      <c r="AB35">
        <v>10.829542922802139</v>
      </c>
      <c r="AC35">
        <v>38</v>
      </c>
      <c r="AD35">
        <v>0</v>
      </c>
      <c r="AE35">
        <v>0</v>
      </c>
      <c r="AF35">
        <v>16</v>
      </c>
      <c r="AG35">
        <v>63</v>
      </c>
      <c r="AH35">
        <v>28</v>
      </c>
      <c r="AI35">
        <v>92</v>
      </c>
      <c r="AJ35">
        <v>0</v>
      </c>
      <c r="AK35">
        <v>36</v>
      </c>
      <c r="AL35">
        <v>7</v>
      </c>
    </row>
    <row r="36" spans="1:38" x14ac:dyDescent="0.5">
      <c r="A36">
        <v>2</v>
      </c>
      <c r="B36">
        <v>24</v>
      </c>
      <c r="C36">
        <v>2021</v>
      </c>
      <c r="D36">
        <v>12</v>
      </c>
      <c r="E36">
        <v>99</v>
      </c>
      <c r="F36">
        <v>99</v>
      </c>
      <c r="G36">
        <v>99</v>
      </c>
      <c r="H36">
        <v>99</v>
      </c>
      <c r="I36">
        <v>99</v>
      </c>
      <c r="J36">
        <v>999</v>
      </c>
      <c r="K36">
        <v>99</v>
      </c>
      <c r="L36">
        <v>99</v>
      </c>
      <c r="M36">
        <v>99</v>
      </c>
      <c r="N36">
        <v>99</v>
      </c>
      <c r="O36">
        <v>99</v>
      </c>
      <c r="P36">
        <v>9999</v>
      </c>
      <c r="Q36">
        <v>65</v>
      </c>
      <c r="R36">
        <v>1826</v>
      </c>
      <c r="S36">
        <v>1826</v>
      </c>
      <c r="T36">
        <v>16.449616648411826</v>
      </c>
      <c r="U36">
        <v>61.280394304490706</v>
      </c>
      <c r="V36">
        <v>89.706158426674435</v>
      </c>
      <c r="W36">
        <v>82.798784227820406</v>
      </c>
      <c r="X36">
        <v>10.704047424739501</v>
      </c>
      <c r="Y36">
        <v>2.1046599988829473</v>
      </c>
      <c r="Z36">
        <v>-37.364498571635501</v>
      </c>
      <c r="AA36">
        <v>6.9450783508291476</v>
      </c>
      <c r="AB36">
        <v>6.7769727141003369</v>
      </c>
      <c r="AC36">
        <v>21</v>
      </c>
      <c r="AD36">
        <v>0</v>
      </c>
      <c r="AE36">
        <v>0</v>
      </c>
      <c r="AF36">
        <v>14</v>
      </c>
      <c r="AG36">
        <v>38</v>
      </c>
      <c r="AH36">
        <v>22</v>
      </c>
      <c r="AI36">
        <v>69</v>
      </c>
      <c r="AJ36">
        <v>0</v>
      </c>
      <c r="AK36">
        <v>19</v>
      </c>
      <c r="AL36">
        <v>12</v>
      </c>
    </row>
    <row r="37" spans="1:38" x14ac:dyDescent="0.5">
      <c r="A37">
        <v>2</v>
      </c>
      <c r="B37">
        <v>25</v>
      </c>
      <c r="C37">
        <v>2020</v>
      </c>
      <c r="D37">
        <v>1</v>
      </c>
      <c r="E37">
        <v>99</v>
      </c>
      <c r="F37">
        <v>99</v>
      </c>
      <c r="G37">
        <v>99</v>
      </c>
      <c r="H37">
        <v>99</v>
      </c>
      <c r="I37">
        <v>99</v>
      </c>
      <c r="J37">
        <v>999</v>
      </c>
      <c r="K37">
        <v>99</v>
      </c>
      <c r="L37">
        <v>99</v>
      </c>
      <c r="M37">
        <v>99</v>
      </c>
      <c r="N37">
        <v>99</v>
      </c>
      <c r="O37">
        <v>99</v>
      </c>
      <c r="P37">
        <v>9999</v>
      </c>
      <c r="Q37">
        <v>64</v>
      </c>
      <c r="R37">
        <v>2004</v>
      </c>
      <c r="S37">
        <v>2004</v>
      </c>
      <c r="T37">
        <v>16.236027944111779</v>
      </c>
      <c r="U37">
        <v>61.096806387225534</v>
      </c>
      <c r="V37">
        <v>88.748634907865849</v>
      </c>
      <c r="W37">
        <v>81.914990019960058</v>
      </c>
      <c r="X37">
        <v>11.673234070409938</v>
      </c>
      <c r="Y37">
        <v>3.2650098318435594</v>
      </c>
      <c r="Z37">
        <v>-24.960097403310961</v>
      </c>
      <c r="AA37">
        <v>9.5986205575246704</v>
      </c>
      <c r="AB37">
        <v>9.5178476413969406</v>
      </c>
      <c r="AC37">
        <v>30</v>
      </c>
      <c r="AD37">
        <v>0</v>
      </c>
      <c r="AE37">
        <v>0</v>
      </c>
      <c r="AF37">
        <v>15</v>
      </c>
      <c r="AG37">
        <v>95</v>
      </c>
      <c r="AH37">
        <v>23</v>
      </c>
      <c r="AI37">
        <v>106</v>
      </c>
      <c r="AJ37">
        <v>0</v>
      </c>
      <c r="AK37">
        <v>37</v>
      </c>
      <c r="AL37">
        <v>15</v>
      </c>
    </row>
    <row r="38" spans="1:38" x14ac:dyDescent="0.5">
      <c r="A38">
        <v>2</v>
      </c>
      <c r="B38">
        <v>26</v>
      </c>
      <c r="C38">
        <v>2020</v>
      </c>
      <c r="D38">
        <v>2</v>
      </c>
      <c r="E38">
        <v>99</v>
      </c>
      <c r="F38">
        <v>99</v>
      </c>
      <c r="G38">
        <v>99</v>
      </c>
      <c r="H38">
        <v>99</v>
      </c>
      <c r="I38">
        <v>99</v>
      </c>
      <c r="J38">
        <v>999</v>
      </c>
      <c r="K38">
        <v>99</v>
      </c>
      <c r="L38">
        <v>99</v>
      </c>
      <c r="M38">
        <v>99</v>
      </c>
      <c r="N38">
        <v>99</v>
      </c>
      <c r="O38">
        <v>99</v>
      </c>
      <c r="P38">
        <v>9999</v>
      </c>
      <c r="Q38">
        <v>57</v>
      </c>
      <c r="R38">
        <v>1246</v>
      </c>
      <c r="S38">
        <v>1246</v>
      </c>
      <c r="T38">
        <v>16.20304975922954</v>
      </c>
      <c r="U38">
        <v>61.203049759229543</v>
      </c>
      <c r="V38">
        <v>90.390049893135753</v>
      </c>
      <c r="W38">
        <v>83.430016051364476</v>
      </c>
      <c r="X38">
        <v>11.064775265911443</v>
      </c>
      <c r="Y38">
        <v>2.9218868014812056</v>
      </c>
      <c r="Z38">
        <v>-33.664833142825593</v>
      </c>
      <c r="AA38">
        <v>5.9680045981415848</v>
      </c>
      <c r="AB38">
        <v>6.0272335186120527</v>
      </c>
      <c r="AC38">
        <v>15</v>
      </c>
      <c r="AD38">
        <v>0</v>
      </c>
      <c r="AE38">
        <v>0</v>
      </c>
      <c r="AF38">
        <v>5</v>
      </c>
      <c r="AG38">
        <v>84</v>
      </c>
      <c r="AH38">
        <v>20</v>
      </c>
      <c r="AI38">
        <v>77</v>
      </c>
      <c r="AJ38">
        <v>0</v>
      </c>
      <c r="AK38">
        <v>28</v>
      </c>
      <c r="AL38">
        <v>11</v>
      </c>
    </row>
    <row r="39" spans="1:38" x14ac:dyDescent="0.5">
      <c r="A39">
        <v>2</v>
      </c>
      <c r="B39">
        <v>27</v>
      </c>
      <c r="C39">
        <v>2020</v>
      </c>
      <c r="D39">
        <v>3</v>
      </c>
      <c r="E39">
        <v>99</v>
      </c>
      <c r="F39">
        <v>99</v>
      </c>
      <c r="G39">
        <v>99</v>
      </c>
      <c r="H39">
        <v>99</v>
      </c>
      <c r="I39">
        <v>99</v>
      </c>
      <c r="J39">
        <v>999</v>
      </c>
      <c r="K39">
        <v>99</v>
      </c>
      <c r="L39">
        <v>99</v>
      </c>
      <c r="M39">
        <v>99</v>
      </c>
      <c r="N39">
        <v>99</v>
      </c>
      <c r="O39">
        <v>99</v>
      </c>
      <c r="P39">
        <v>9999</v>
      </c>
      <c r="Q39">
        <v>67</v>
      </c>
      <c r="R39">
        <v>2172</v>
      </c>
      <c r="S39">
        <v>2172</v>
      </c>
      <c r="T39">
        <v>16.401012891344379</v>
      </c>
      <c r="U39">
        <v>61.565837937384899</v>
      </c>
      <c r="V39">
        <v>89.573763590182651</v>
      </c>
      <c r="W39">
        <v>82.676583793738516</v>
      </c>
      <c r="X39">
        <v>10.105710095938557</v>
      </c>
      <c r="Y39">
        <v>2.9059525793834728</v>
      </c>
      <c r="Z39">
        <v>-27.249395273271425</v>
      </c>
      <c r="AA39">
        <v>10.403295334802186</v>
      </c>
      <c r="AB39">
        <v>10.411660365891594</v>
      </c>
      <c r="AC39">
        <v>39</v>
      </c>
      <c r="AD39">
        <v>0</v>
      </c>
      <c r="AE39">
        <v>0</v>
      </c>
      <c r="AF39">
        <v>12</v>
      </c>
      <c r="AG39">
        <v>130</v>
      </c>
      <c r="AH39">
        <v>33</v>
      </c>
      <c r="AI39">
        <v>167</v>
      </c>
      <c r="AJ39">
        <v>0</v>
      </c>
      <c r="AK39">
        <v>50</v>
      </c>
      <c r="AL39">
        <v>37</v>
      </c>
    </row>
    <row r="40" spans="1:38" x14ac:dyDescent="0.5">
      <c r="A40">
        <v>2</v>
      </c>
      <c r="B40">
        <v>28</v>
      </c>
      <c r="C40">
        <v>2020</v>
      </c>
      <c r="D40">
        <v>4</v>
      </c>
      <c r="E40">
        <v>99</v>
      </c>
      <c r="F40">
        <v>99</v>
      </c>
      <c r="G40">
        <v>99</v>
      </c>
      <c r="H40">
        <v>99</v>
      </c>
      <c r="I40">
        <v>99</v>
      </c>
      <c r="J40">
        <v>999</v>
      </c>
      <c r="K40">
        <v>99</v>
      </c>
      <c r="L40">
        <v>99</v>
      </c>
      <c r="M40">
        <v>99</v>
      </c>
      <c r="N40">
        <v>99</v>
      </c>
      <c r="O40">
        <v>99</v>
      </c>
      <c r="P40">
        <v>9999</v>
      </c>
      <c r="Q40">
        <v>62</v>
      </c>
      <c r="R40">
        <v>1699</v>
      </c>
      <c r="S40">
        <v>1699</v>
      </c>
      <c r="T40">
        <v>16.378457916421425</v>
      </c>
      <c r="U40">
        <v>61.459682165979991</v>
      </c>
      <c r="V40">
        <v>88.992887920177054</v>
      </c>
      <c r="W40">
        <v>82.140435550323673</v>
      </c>
      <c r="X40">
        <v>11.036522835674132</v>
      </c>
      <c r="Y40">
        <v>2.494489303533709</v>
      </c>
      <c r="Z40">
        <v>-37.046862041613551</v>
      </c>
      <c r="AA40">
        <v>8.1377526583006041</v>
      </c>
      <c r="AB40">
        <v>8.0914811893700254</v>
      </c>
      <c r="AC40">
        <v>32</v>
      </c>
      <c r="AD40">
        <v>0</v>
      </c>
      <c r="AE40">
        <v>0</v>
      </c>
      <c r="AF40">
        <v>11</v>
      </c>
      <c r="AG40">
        <v>96</v>
      </c>
      <c r="AH40">
        <v>18</v>
      </c>
      <c r="AI40">
        <v>97</v>
      </c>
      <c r="AJ40">
        <v>1</v>
      </c>
      <c r="AK40">
        <v>23</v>
      </c>
      <c r="AL40">
        <v>27</v>
      </c>
    </row>
    <row r="41" spans="1:38" x14ac:dyDescent="0.5">
      <c r="A41">
        <v>2</v>
      </c>
      <c r="B41">
        <v>29</v>
      </c>
      <c r="C41">
        <v>2020</v>
      </c>
      <c r="D41">
        <v>5</v>
      </c>
      <c r="E41">
        <v>99</v>
      </c>
      <c r="F41">
        <v>99</v>
      </c>
      <c r="G41">
        <v>99</v>
      </c>
      <c r="H41">
        <v>99</v>
      </c>
      <c r="I41">
        <v>99</v>
      </c>
      <c r="J41">
        <v>999</v>
      </c>
      <c r="K41">
        <v>99</v>
      </c>
      <c r="L41">
        <v>99</v>
      </c>
      <c r="M41">
        <v>99</v>
      </c>
      <c r="N41">
        <v>99</v>
      </c>
      <c r="O41">
        <v>99</v>
      </c>
      <c r="P41">
        <v>9999</v>
      </c>
      <c r="Q41">
        <v>65</v>
      </c>
      <c r="R41">
        <v>1430</v>
      </c>
      <c r="S41">
        <v>1430</v>
      </c>
      <c r="T41">
        <v>16.349650349650346</v>
      </c>
      <c r="U41">
        <v>61.320279720279693</v>
      </c>
      <c r="V41">
        <v>90.361598315011122</v>
      </c>
      <c r="W41">
        <v>83.403755244755274</v>
      </c>
      <c r="X41">
        <v>9.0938314193816776</v>
      </c>
      <c r="Y41">
        <v>3.0229092512572877</v>
      </c>
      <c r="Z41">
        <v>-30.352562880285046</v>
      </c>
      <c r="AA41">
        <v>6.8493150684931505</v>
      </c>
      <c r="AB41">
        <v>6.9151131573901647</v>
      </c>
      <c r="AC41">
        <v>39</v>
      </c>
      <c r="AD41">
        <v>0</v>
      </c>
      <c r="AE41">
        <v>0</v>
      </c>
      <c r="AF41">
        <v>12</v>
      </c>
      <c r="AG41">
        <v>78</v>
      </c>
      <c r="AH41">
        <v>24</v>
      </c>
      <c r="AI41">
        <v>77</v>
      </c>
      <c r="AJ41">
        <v>0</v>
      </c>
      <c r="AK41">
        <v>14</v>
      </c>
      <c r="AL41">
        <v>11</v>
      </c>
    </row>
    <row r="42" spans="1:38" x14ac:dyDescent="0.5">
      <c r="A42">
        <v>2</v>
      </c>
      <c r="B42">
        <v>30</v>
      </c>
      <c r="C42">
        <v>2020</v>
      </c>
      <c r="D42">
        <v>6</v>
      </c>
      <c r="E42">
        <v>99</v>
      </c>
      <c r="F42">
        <v>99</v>
      </c>
      <c r="G42">
        <v>99</v>
      </c>
      <c r="H42">
        <v>99</v>
      </c>
      <c r="I42">
        <v>99</v>
      </c>
      <c r="J42">
        <v>999</v>
      </c>
      <c r="K42">
        <v>99</v>
      </c>
      <c r="L42">
        <v>99</v>
      </c>
      <c r="M42">
        <v>99</v>
      </c>
      <c r="N42">
        <v>99</v>
      </c>
      <c r="O42">
        <v>99</v>
      </c>
      <c r="P42">
        <v>9999</v>
      </c>
      <c r="Q42">
        <v>68</v>
      </c>
      <c r="R42">
        <v>1877</v>
      </c>
      <c r="S42">
        <v>1877</v>
      </c>
      <c r="T42">
        <v>16.428343100692587</v>
      </c>
      <c r="U42">
        <v>61.574853489611087</v>
      </c>
      <c r="V42">
        <v>87.852050625955599</v>
      </c>
      <c r="W42">
        <v>81.087442727757107</v>
      </c>
      <c r="X42">
        <v>11.100455766946377</v>
      </c>
      <c r="Y42">
        <v>2.8790882618191578</v>
      </c>
      <c r="Z42">
        <v>-25.411336199425204</v>
      </c>
      <c r="AA42">
        <v>8.9903247437493992</v>
      </c>
      <c r="AB42">
        <v>8.82461008935344</v>
      </c>
      <c r="AC42">
        <v>39</v>
      </c>
      <c r="AD42">
        <v>0</v>
      </c>
      <c r="AE42">
        <v>0</v>
      </c>
      <c r="AF42">
        <v>12</v>
      </c>
      <c r="AG42">
        <v>128</v>
      </c>
      <c r="AH42">
        <v>29</v>
      </c>
      <c r="AI42">
        <v>49</v>
      </c>
      <c r="AJ42">
        <v>0</v>
      </c>
      <c r="AK42">
        <v>29</v>
      </c>
      <c r="AL42">
        <v>25</v>
      </c>
    </row>
    <row r="43" spans="1:38" x14ac:dyDescent="0.5">
      <c r="A43">
        <v>2</v>
      </c>
      <c r="B43">
        <v>31</v>
      </c>
      <c r="C43">
        <v>2020</v>
      </c>
      <c r="D43">
        <v>7</v>
      </c>
      <c r="E43">
        <v>99</v>
      </c>
      <c r="F43">
        <v>99</v>
      </c>
      <c r="G43">
        <v>99</v>
      </c>
      <c r="H43">
        <v>99</v>
      </c>
      <c r="I43">
        <v>99</v>
      </c>
      <c r="J43">
        <v>999</v>
      </c>
      <c r="K43">
        <v>99</v>
      </c>
      <c r="L43">
        <v>99</v>
      </c>
      <c r="M43">
        <v>99</v>
      </c>
      <c r="N43">
        <v>99</v>
      </c>
      <c r="O43">
        <v>99</v>
      </c>
      <c r="P43">
        <v>9999</v>
      </c>
      <c r="Q43">
        <v>58</v>
      </c>
      <c r="R43">
        <v>1977</v>
      </c>
      <c r="S43">
        <v>1977</v>
      </c>
      <c r="T43">
        <v>16.307536671724836</v>
      </c>
      <c r="U43">
        <v>61.290338897319181</v>
      </c>
      <c r="V43">
        <v>88.430570192095345</v>
      </c>
      <c r="W43">
        <v>81.62141628730393</v>
      </c>
      <c r="X43">
        <v>11.011126322977828</v>
      </c>
      <c r="Y43">
        <v>3.1888260805263351</v>
      </c>
      <c r="Z43">
        <v>-15.768193789314534</v>
      </c>
      <c r="AA43">
        <v>9.4692978254622062</v>
      </c>
      <c r="AB43">
        <v>9.3559618930422221</v>
      </c>
      <c r="AC43">
        <v>41</v>
      </c>
      <c r="AD43">
        <v>0</v>
      </c>
      <c r="AE43">
        <v>0</v>
      </c>
      <c r="AF43">
        <v>10</v>
      </c>
      <c r="AG43">
        <v>85</v>
      </c>
      <c r="AH43">
        <v>19</v>
      </c>
      <c r="AI43">
        <v>120</v>
      </c>
      <c r="AJ43">
        <v>0</v>
      </c>
      <c r="AK43">
        <v>36</v>
      </c>
      <c r="AL43">
        <v>36</v>
      </c>
    </row>
    <row r="44" spans="1:38" x14ac:dyDescent="0.5">
      <c r="A44">
        <v>2</v>
      </c>
      <c r="B44">
        <v>32</v>
      </c>
      <c r="C44">
        <v>2020</v>
      </c>
      <c r="D44">
        <v>8</v>
      </c>
      <c r="E44">
        <v>99</v>
      </c>
      <c r="F44">
        <v>99</v>
      </c>
      <c r="G44">
        <v>99</v>
      </c>
      <c r="H44">
        <v>99</v>
      </c>
      <c r="I44">
        <v>99</v>
      </c>
      <c r="J44">
        <v>999</v>
      </c>
      <c r="K44">
        <v>99</v>
      </c>
      <c r="L44">
        <v>99</v>
      </c>
      <c r="M44">
        <v>99</v>
      </c>
      <c r="N44">
        <v>99</v>
      </c>
      <c r="O44">
        <v>99</v>
      </c>
      <c r="P44">
        <v>9999</v>
      </c>
      <c r="Q44">
        <v>61</v>
      </c>
      <c r="R44">
        <v>1398</v>
      </c>
      <c r="S44">
        <v>1398</v>
      </c>
      <c r="T44">
        <v>16.532904148783981</v>
      </c>
      <c r="U44">
        <v>61.761802575107303</v>
      </c>
      <c r="V44">
        <v>91.336896696565447</v>
      </c>
      <c r="W44">
        <v>84.303955650929822</v>
      </c>
      <c r="X44">
        <v>9.6153665769986247</v>
      </c>
      <c r="Y44">
        <v>2.8503043355204687</v>
      </c>
      <c r="Z44">
        <v>-14.133654876251052</v>
      </c>
      <c r="AA44">
        <v>6.6960436823450511</v>
      </c>
      <c r="AB44">
        <v>6.8333359520932708</v>
      </c>
      <c r="AC44">
        <v>20</v>
      </c>
      <c r="AD44">
        <v>0</v>
      </c>
      <c r="AE44">
        <v>0</v>
      </c>
      <c r="AF44">
        <v>6</v>
      </c>
      <c r="AG44">
        <v>32</v>
      </c>
      <c r="AH44">
        <v>16</v>
      </c>
      <c r="AI44">
        <v>58</v>
      </c>
      <c r="AJ44">
        <v>0</v>
      </c>
      <c r="AK44">
        <v>30</v>
      </c>
      <c r="AL44">
        <v>14</v>
      </c>
    </row>
    <row r="45" spans="1:38" x14ac:dyDescent="0.5">
      <c r="A45">
        <v>2</v>
      </c>
      <c r="B45">
        <v>33</v>
      </c>
      <c r="C45">
        <v>2020</v>
      </c>
      <c r="D45">
        <v>9</v>
      </c>
      <c r="E45">
        <v>99</v>
      </c>
      <c r="F45">
        <v>99</v>
      </c>
      <c r="G45">
        <v>99</v>
      </c>
      <c r="H45">
        <v>99</v>
      </c>
      <c r="I45">
        <v>99</v>
      </c>
      <c r="J45">
        <v>999</v>
      </c>
      <c r="K45">
        <v>99</v>
      </c>
      <c r="L45">
        <v>99</v>
      </c>
      <c r="M45">
        <v>99</v>
      </c>
      <c r="N45">
        <v>99</v>
      </c>
      <c r="O45">
        <v>99</v>
      </c>
      <c r="P45">
        <v>9999</v>
      </c>
      <c r="Q45">
        <v>60</v>
      </c>
      <c r="R45">
        <v>1625</v>
      </c>
      <c r="S45">
        <v>1625</v>
      </c>
      <c r="T45">
        <v>16.358153846153851</v>
      </c>
      <c r="U45">
        <v>61.278153846153856</v>
      </c>
      <c r="V45">
        <v>88.618698224852011</v>
      </c>
      <c r="W45">
        <v>81.795058461538417</v>
      </c>
      <c r="X45">
        <v>10.640905155815162</v>
      </c>
      <c r="Y45">
        <v>2.871426818905686</v>
      </c>
      <c r="Z45">
        <v>-14.288028071083428</v>
      </c>
      <c r="AA45">
        <v>7.7833125778331267</v>
      </c>
      <c r="AB45">
        <v>7.7065159405077219</v>
      </c>
      <c r="AC45">
        <v>21</v>
      </c>
      <c r="AD45">
        <v>0</v>
      </c>
      <c r="AE45">
        <v>0</v>
      </c>
      <c r="AF45">
        <v>6</v>
      </c>
      <c r="AG45">
        <v>80</v>
      </c>
      <c r="AH45">
        <v>23</v>
      </c>
      <c r="AI45">
        <v>75</v>
      </c>
      <c r="AJ45">
        <v>0</v>
      </c>
      <c r="AK45">
        <v>20</v>
      </c>
      <c r="AL45">
        <v>25</v>
      </c>
    </row>
    <row r="46" spans="1:38" x14ac:dyDescent="0.5">
      <c r="A46">
        <v>2</v>
      </c>
      <c r="B46">
        <v>34</v>
      </c>
      <c r="C46">
        <v>2020</v>
      </c>
      <c r="D46">
        <v>10</v>
      </c>
      <c r="E46">
        <v>99</v>
      </c>
      <c r="F46">
        <v>99</v>
      </c>
      <c r="G46">
        <v>99</v>
      </c>
      <c r="H46">
        <v>99</v>
      </c>
      <c r="I46">
        <v>99</v>
      </c>
      <c r="J46">
        <v>999</v>
      </c>
      <c r="K46">
        <v>99</v>
      </c>
      <c r="L46">
        <v>99</v>
      </c>
      <c r="M46">
        <v>99</v>
      </c>
      <c r="N46">
        <v>99</v>
      </c>
      <c r="O46">
        <v>99</v>
      </c>
      <c r="P46">
        <v>9999</v>
      </c>
      <c r="Q46">
        <v>54</v>
      </c>
      <c r="R46">
        <v>1526</v>
      </c>
      <c r="S46">
        <v>1526</v>
      </c>
      <c r="T46">
        <v>16.463302752293576</v>
      </c>
      <c r="U46">
        <v>61.328309305373523</v>
      </c>
      <c r="V46">
        <v>92.610035655002747</v>
      </c>
      <c r="W46">
        <v>85.479062909567517</v>
      </c>
      <c r="X46">
        <v>9.758419134801299</v>
      </c>
      <c r="Y46">
        <v>2.2839856517522943</v>
      </c>
      <c r="Z46">
        <v>-30.473141889935398</v>
      </c>
      <c r="AA46">
        <v>7.3091292269374479</v>
      </c>
      <c r="AB46">
        <v>7.5629622848125857</v>
      </c>
      <c r="AC46">
        <v>23</v>
      </c>
      <c r="AD46">
        <v>0</v>
      </c>
      <c r="AE46">
        <v>0</v>
      </c>
      <c r="AF46">
        <v>8</v>
      </c>
      <c r="AG46">
        <v>52</v>
      </c>
      <c r="AH46">
        <v>29</v>
      </c>
      <c r="AI46">
        <v>72</v>
      </c>
      <c r="AJ46">
        <v>0</v>
      </c>
      <c r="AK46">
        <v>11</v>
      </c>
      <c r="AL46">
        <v>13</v>
      </c>
    </row>
    <row r="47" spans="1:38" x14ac:dyDescent="0.5">
      <c r="A47">
        <v>2</v>
      </c>
      <c r="B47">
        <v>35</v>
      </c>
      <c r="C47">
        <v>2020</v>
      </c>
      <c r="D47">
        <v>11</v>
      </c>
      <c r="E47">
        <v>99</v>
      </c>
      <c r="F47">
        <v>99</v>
      </c>
      <c r="G47">
        <v>99</v>
      </c>
      <c r="H47">
        <v>99</v>
      </c>
      <c r="I47">
        <v>99</v>
      </c>
      <c r="J47">
        <v>999</v>
      </c>
      <c r="K47">
        <v>99</v>
      </c>
      <c r="L47">
        <v>99</v>
      </c>
      <c r="M47">
        <v>99</v>
      </c>
      <c r="N47">
        <v>99</v>
      </c>
      <c r="O47">
        <v>99</v>
      </c>
      <c r="P47">
        <v>9999</v>
      </c>
      <c r="Q47">
        <v>72</v>
      </c>
      <c r="R47">
        <v>2199</v>
      </c>
      <c r="S47">
        <v>2199</v>
      </c>
      <c r="T47">
        <v>16.44793087767167</v>
      </c>
      <c r="U47">
        <v>61.581173260572989</v>
      </c>
      <c r="V47">
        <v>90.683896994447878</v>
      </c>
      <c r="W47">
        <v>83.701236925875293</v>
      </c>
      <c r="X47">
        <v>10.058233061164199</v>
      </c>
      <c r="Y47">
        <v>2.7883715994990621</v>
      </c>
      <c r="Z47">
        <v>-27.444381433452296</v>
      </c>
      <c r="AA47">
        <v>10.532618066864641</v>
      </c>
      <c r="AB47">
        <v>10.671728159498585</v>
      </c>
      <c r="AC47">
        <v>36</v>
      </c>
      <c r="AD47">
        <v>0</v>
      </c>
      <c r="AE47">
        <v>0</v>
      </c>
      <c r="AF47">
        <v>13</v>
      </c>
      <c r="AG47">
        <v>77</v>
      </c>
      <c r="AH47">
        <v>34</v>
      </c>
      <c r="AI47">
        <v>54</v>
      </c>
      <c r="AJ47">
        <v>0</v>
      </c>
      <c r="AK47">
        <v>23</v>
      </c>
      <c r="AL47">
        <v>21</v>
      </c>
    </row>
    <row r="48" spans="1:38" x14ac:dyDescent="0.5">
      <c r="A48">
        <v>2</v>
      </c>
      <c r="B48">
        <v>36</v>
      </c>
      <c r="C48">
        <v>2020</v>
      </c>
      <c r="D48">
        <v>12</v>
      </c>
      <c r="E48">
        <v>99</v>
      </c>
      <c r="F48">
        <v>99</v>
      </c>
      <c r="G48">
        <v>99</v>
      </c>
      <c r="H48">
        <v>99</v>
      </c>
      <c r="I48">
        <v>99</v>
      </c>
      <c r="J48">
        <v>999</v>
      </c>
      <c r="K48">
        <v>99</v>
      </c>
      <c r="L48">
        <v>99</v>
      </c>
      <c r="M48">
        <v>99</v>
      </c>
      <c r="N48">
        <v>99</v>
      </c>
      <c r="O48">
        <v>99</v>
      </c>
      <c r="P48">
        <v>9999</v>
      </c>
      <c r="Q48">
        <v>57</v>
      </c>
      <c r="R48">
        <v>1725</v>
      </c>
      <c r="S48">
        <v>1725</v>
      </c>
      <c r="T48">
        <v>16.467826086956517</v>
      </c>
      <c r="U48">
        <v>61.695072463768113</v>
      </c>
      <c r="V48">
        <v>87.5439634462291</v>
      </c>
      <c r="W48">
        <v>80.803078260869626</v>
      </c>
      <c r="X48">
        <v>9.904833776872831</v>
      </c>
      <c r="Y48">
        <v>2.4988818503474759</v>
      </c>
      <c r="Z48">
        <v>-37.452364191978312</v>
      </c>
      <c r="AA48">
        <v>8.2622856595459329</v>
      </c>
      <c r="AB48">
        <v>8.0815498080313777</v>
      </c>
      <c r="AC48">
        <v>21</v>
      </c>
      <c r="AD48">
        <v>0</v>
      </c>
      <c r="AE48">
        <v>0</v>
      </c>
      <c r="AF48">
        <v>7</v>
      </c>
      <c r="AG48">
        <v>71</v>
      </c>
      <c r="AH48">
        <v>26</v>
      </c>
      <c r="AI48">
        <v>46</v>
      </c>
      <c r="AJ48">
        <v>0</v>
      </c>
      <c r="AK48">
        <v>22</v>
      </c>
      <c r="AL48">
        <v>17</v>
      </c>
    </row>
    <row r="49" spans="1:38" x14ac:dyDescent="0.5">
      <c r="A49">
        <v>2</v>
      </c>
      <c r="B49">
        <v>37</v>
      </c>
      <c r="C49">
        <v>2019</v>
      </c>
      <c r="D49">
        <v>1</v>
      </c>
      <c r="E49">
        <v>99</v>
      </c>
      <c r="F49">
        <v>99</v>
      </c>
      <c r="G49">
        <v>99</v>
      </c>
      <c r="H49">
        <v>99</v>
      </c>
      <c r="I49">
        <v>99</v>
      </c>
      <c r="J49">
        <v>999</v>
      </c>
      <c r="K49">
        <v>99</v>
      </c>
      <c r="L49">
        <v>99</v>
      </c>
      <c r="M49">
        <v>99</v>
      </c>
      <c r="N49">
        <v>99</v>
      </c>
      <c r="O49">
        <v>99</v>
      </c>
      <c r="P49">
        <v>9999</v>
      </c>
      <c r="Q49">
        <v>59</v>
      </c>
      <c r="R49">
        <v>1670</v>
      </c>
      <c r="S49">
        <v>1670</v>
      </c>
      <c r="T49">
        <v>16.062275449101797</v>
      </c>
      <c r="U49">
        <v>60.938922155688623</v>
      </c>
      <c r="V49">
        <v>86.961029187562019</v>
      </c>
      <c r="W49">
        <v>80.265029940119859</v>
      </c>
      <c r="X49">
        <v>10.249836503690965</v>
      </c>
      <c r="Y49">
        <v>2.6053572237605191</v>
      </c>
      <c r="Z49">
        <v>-21.502738779608674</v>
      </c>
      <c r="AA49">
        <v>8.2919563058589851</v>
      </c>
      <c r="AB49">
        <v>8.284650111845556</v>
      </c>
      <c r="AC49">
        <v>35</v>
      </c>
      <c r="AD49">
        <v>0</v>
      </c>
      <c r="AE49">
        <v>0</v>
      </c>
      <c r="AF49">
        <v>5</v>
      </c>
      <c r="AG49">
        <v>97</v>
      </c>
      <c r="AH49">
        <v>21</v>
      </c>
      <c r="AI49">
        <v>115</v>
      </c>
      <c r="AJ49">
        <v>0</v>
      </c>
      <c r="AK49">
        <v>41</v>
      </c>
      <c r="AL49">
        <v>27</v>
      </c>
    </row>
    <row r="50" spans="1:38" x14ac:dyDescent="0.5">
      <c r="A50">
        <v>2</v>
      </c>
      <c r="B50">
        <v>38</v>
      </c>
      <c r="C50">
        <v>2019</v>
      </c>
      <c r="D50">
        <v>2</v>
      </c>
      <c r="E50">
        <v>99</v>
      </c>
      <c r="F50">
        <v>99</v>
      </c>
      <c r="G50">
        <v>99</v>
      </c>
      <c r="H50">
        <v>99</v>
      </c>
      <c r="I50">
        <v>99</v>
      </c>
      <c r="J50">
        <v>999</v>
      </c>
      <c r="K50">
        <v>99</v>
      </c>
      <c r="L50">
        <v>99</v>
      </c>
      <c r="M50">
        <v>99</v>
      </c>
      <c r="N50">
        <v>99</v>
      </c>
      <c r="O50">
        <v>99</v>
      </c>
      <c r="P50">
        <v>9999</v>
      </c>
      <c r="Q50">
        <v>52</v>
      </c>
      <c r="R50">
        <v>1732</v>
      </c>
      <c r="S50">
        <v>1732</v>
      </c>
      <c r="T50">
        <v>16.246535796766747</v>
      </c>
      <c r="U50">
        <v>61.525404157043887</v>
      </c>
      <c r="V50">
        <v>85.947082387735648</v>
      </c>
      <c r="W50">
        <v>79.329157043879931</v>
      </c>
      <c r="X50">
        <v>10.634621918718263</v>
      </c>
      <c r="Y50">
        <v>2.748911417662157</v>
      </c>
      <c r="Z50">
        <v>-34.795594778420337</v>
      </c>
      <c r="AA50">
        <v>8.5998013902681247</v>
      </c>
      <c r="AB50">
        <v>8.492040474687645</v>
      </c>
      <c r="AC50">
        <v>43</v>
      </c>
      <c r="AD50">
        <v>0</v>
      </c>
      <c r="AE50">
        <v>0</v>
      </c>
      <c r="AF50">
        <v>10</v>
      </c>
      <c r="AG50">
        <v>67</v>
      </c>
      <c r="AH50">
        <v>32</v>
      </c>
      <c r="AI50">
        <v>69</v>
      </c>
      <c r="AJ50">
        <v>0</v>
      </c>
      <c r="AK50">
        <v>37</v>
      </c>
      <c r="AL50">
        <v>37</v>
      </c>
    </row>
    <row r="51" spans="1:38" x14ac:dyDescent="0.5">
      <c r="A51">
        <v>2</v>
      </c>
      <c r="B51">
        <v>39</v>
      </c>
      <c r="C51">
        <v>2019</v>
      </c>
      <c r="D51">
        <v>3</v>
      </c>
      <c r="E51">
        <v>99</v>
      </c>
      <c r="F51">
        <v>99</v>
      </c>
      <c r="G51">
        <v>99</v>
      </c>
      <c r="H51">
        <v>99</v>
      </c>
      <c r="I51">
        <v>99</v>
      </c>
      <c r="J51">
        <v>999</v>
      </c>
      <c r="K51">
        <v>99</v>
      </c>
      <c r="L51">
        <v>99</v>
      </c>
      <c r="M51">
        <v>99</v>
      </c>
      <c r="N51">
        <v>99</v>
      </c>
      <c r="O51">
        <v>99</v>
      </c>
      <c r="P51">
        <v>9999</v>
      </c>
      <c r="Q51">
        <v>44</v>
      </c>
      <c r="R51">
        <v>1343</v>
      </c>
      <c r="S51">
        <v>1343</v>
      </c>
      <c r="T51">
        <v>16.280714817572598</v>
      </c>
      <c r="U51">
        <v>61.213700670141485</v>
      </c>
      <c r="V51">
        <v>87.957218077927422</v>
      </c>
      <c r="W51">
        <v>81.184512285927028</v>
      </c>
      <c r="X51">
        <v>9.5325354163283826</v>
      </c>
      <c r="Y51">
        <v>2.4654980221341871</v>
      </c>
      <c r="Z51">
        <v>-13.924992842050022</v>
      </c>
      <c r="AA51">
        <v>6.6683217477656402</v>
      </c>
      <c r="AB51">
        <v>6.7387683424121132</v>
      </c>
      <c r="AC51">
        <v>39</v>
      </c>
      <c r="AD51">
        <v>0</v>
      </c>
      <c r="AE51">
        <v>0</v>
      </c>
      <c r="AF51">
        <v>3</v>
      </c>
      <c r="AG51">
        <v>39</v>
      </c>
      <c r="AH51">
        <v>11</v>
      </c>
      <c r="AI51">
        <v>37</v>
      </c>
      <c r="AJ51">
        <v>0</v>
      </c>
      <c r="AK51">
        <v>16</v>
      </c>
      <c r="AL51">
        <v>12</v>
      </c>
    </row>
    <row r="52" spans="1:38" x14ac:dyDescent="0.5">
      <c r="A52">
        <v>2</v>
      </c>
      <c r="B52">
        <v>40</v>
      </c>
      <c r="C52">
        <v>2019</v>
      </c>
      <c r="D52">
        <v>4</v>
      </c>
      <c r="E52">
        <v>99</v>
      </c>
      <c r="F52">
        <v>99</v>
      </c>
      <c r="G52">
        <v>99</v>
      </c>
      <c r="H52">
        <v>99</v>
      </c>
      <c r="I52">
        <v>99</v>
      </c>
      <c r="J52">
        <v>999</v>
      </c>
      <c r="K52">
        <v>99</v>
      </c>
      <c r="L52">
        <v>99</v>
      </c>
      <c r="M52">
        <v>99</v>
      </c>
      <c r="N52">
        <v>99</v>
      </c>
      <c r="O52">
        <v>99</v>
      </c>
      <c r="P52">
        <v>9999</v>
      </c>
      <c r="Q52">
        <v>50</v>
      </c>
      <c r="R52">
        <v>1769</v>
      </c>
      <c r="S52">
        <v>1767</v>
      </c>
      <c r="T52">
        <v>16.161673261729788</v>
      </c>
      <c r="U52">
        <v>61.244482173174887</v>
      </c>
      <c r="V52">
        <v>89.6101698344699</v>
      </c>
      <c r="W52">
        <v>82.668081494057617</v>
      </c>
      <c r="X52">
        <v>10.380471734613144</v>
      </c>
      <c r="Y52">
        <v>2.6642303210949714</v>
      </c>
      <c r="Z52">
        <v>-26.319035555029544</v>
      </c>
      <c r="AA52">
        <v>8.7835153922542215</v>
      </c>
      <c r="AB52">
        <v>9.0282949059685595</v>
      </c>
      <c r="AC52">
        <v>35</v>
      </c>
      <c r="AD52">
        <v>0</v>
      </c>
      <c r="AE52">
        <v>0</v>
      </c>
      <c r="AF52">
        <v>8</v>
      </c>
      <c r="AG52">
        <v>114</v>
      </c>
      <c r="AH52">
        <v>21</v>
      </c>
      <c r="AI52">
        <v>95</v>
      </c>
      <c r="AJ52">
        <v>0</v>
      </c>
      <c r="AK52">
        <v>16</v>
      </c>
      <c r="AL52">
        <v>37</v>
      </c>
    </row>
    <row r="53" spans="1:38" x14ac:dyDescent="0.5">
      <c r="A53">
        <v>2</v>
      </c>
      <c r="B53">
        <v>41</v>
      </c>
      <c r="C53">
        <v>2019</v>
      </c>
      <c r="D53">
        <v>5</v>
      </c>
      <c r="E53">
        <v>99</v>
      </c>
      <c r="F53">
        <v>99</v>
      </c>
      <c r="G53">
        <v>99</v>
      </c>
      <c r="H53">
        <v>99</v>
      </c>
      <c r="I53">
        <v>99</v>
      </c>
      <c r="J53">
        <v>999</v>
      </c>
      <c r="K53">
        <v>99</v>
      </c>
      <c r="L53">
        <v>99</v>
      </c>
      <c r="M53">
        <v>99</v>
      </c>
      <c r="N53">
        <v>99</v>
      </c>
      <c r="O53">
        <v>99</v>
      </c>
      <c r="P53">
        <v>9999</v>
      </c>
      <c r="Q53">
        <v>55</v>
      </c>
      <c r="R53">
        <v>1714</v>
      </c>
      <c r="S53">
        <v>1710</v>
      </c>
      <c r="T53">
        <v>16.26021003500583</v>
      </c>
      <c r="U53">
        <v>61.455555555555563</v>
      </c>
      <c r="V53">
        <v>87.866605842884482</v>
      </c>
      <c r="W53">
        <v>81.01298245614035</v>
      </c>
      <c r="X53">
        <v>11.373859734364643</v>
      </c>
      <c r="Y53">
        <v>2.6598731691855995</v>
      </c>
      <c r="Z53">
        <v>-31.697789464045336</v>
      </c>
      <c r="AA53">
        <v>8.5104270109235358</v>
      </c>
      <c r="AB53">
        <v>8.5621347707684716</v>
      </c>
      <c r="AC53">
        <v>43</v>
      </c>
      <c r="AD53">
        <v>0</v>
      </c>
      <c r="AE53">
        <v>0</v>
      </c>
      <c r="AF53">
        <v>6</v>
      </c>
      <c r="AG53">
        <v>141</v>
      </c>
      <c r="AH53">
        <v>33</v>
      </c>
      <c r="AI53">
        <v>117</v>
      </c>
      <c r="AJ53">
        <v>0</v>
      </c>
      <c r="AK53">
        <v>90</v>
      </c>
      <c r="AL53">
        <v>17</v>
      </c>
    </row>
    <row r="54" spans="1:38" x14ac:dyDescent="0.5">
      <c r="A54">
        <v>2</v>
      </c>
      <c r="B54">
        <v>42</v>
      </c>
      <c r="C54">
        <v>2019</v>
      </c>
      <c r="D54">
        <v>6</v>
      </c>
      <c r="E54">
        <v>99</v>
      </c>
      <c r="F54">
        <v>99</v>
      </c>
      <c r="G54">
        <v>99</v>
      </c>
      <c r="H54">
        <v>99</v>
      </c>
      <c r="I54">
        <v>99</v>
      </c>
      <c r="J54">
        <v>999</v>
      </c>
      <c r="K54">
        <v>99</v>
      </c>
      <c r="L54">
        <v>99</v>
      </c>
      <c r="M54">
        <v>99</v>
      </c>
      <c r="N54">
        <v>99</v>
      </c>
      <c r="O54">
        <v>99</v>
      </c>
      <c r="P54">
        <v>9999</v>
      </c>
      <c r="Q54">
        <v>53</v>
      </c>
      <c r="R54">
        <v>1181</v>
      </c>
      <c r="S54">
        <v>1180</v>
      </c>
      <c r="T54">
        <v>16.02540220152413</v>
      </c>
      <c r="U54">
        <v>60.886440677966092</v>
      </c>
      <c r="V54">
        <v>88.076629267128141</v>
      </c>
      <c r="W54">
        <v>81.269474576271136</v>
      </c>
      <c r="X54">
        <v>10.454800343976437</v>
      </c>
      <c r="Y54">
        <v>2.7609233058377409</v>
      </c>
      <c r="Z54">
        <v>-34.366088122357851</v>
      </c>
      <c r="AA54">
        <v>5.8639523336643506</v>
      </c>
      <c r="AB54">
        <v>5.9270799785498154</v>
      </c>
      <c r="AC54">
        <v>29</v>
      </c>
      <c r="AD54">
        <v>0</v>
      </c>
      <c r="AE54">
        <v>0</v>
      </c>
      <c r="AF54">
        <v>2</v>
      </c>
      <c r="AG54">
        <v>81</v>
      </c>
      <c r="AH54">
        <v>13</v>
      </c>
      <c r="AI54">
        <v>69</v>
      </c>
      <c r="AJ54">
        <v>0</v>
      </c>
      <c r="AK54">
        <v>20</v>
      </c>
      <c r="AL54">
        <v>22</v>
      </c>
    </row>
    <row r="55" spans="1:38" x14ac:dyDescent="0.5">
      <c r="A55">
        <v>2</v>
      </c>
      <c r="B55">
        <v>43</v>
      </c>
      <c r="C55">
        <v>2019</v>
      </c>
      <c r="D55">
        <v>7</v>
      </c>
      <c r="E55">
        <v>99</v>
      </c>
      <c r="F55">
        <v>99</v>
      </c>
      <c r="G55">
        <v>99</v>
      </c>
      <c r="H55">
        <v>99</v>
      </c>
      <c r="I55">
        <v>99</v>
      </c>
      <c r="J55">
        <v>999</v>
      </c>
      <c r="K55">
        <v>99</v>
      </c>
      <c r="L55">
        <v>99</v>
      </c>
      <c r="M55">
        <v>99</v>
      </c>
      <c r="N55">
        <v>99</v>
      </c>
      <c r="O55">
        <v>99</v>
      </c>
      <c r="P55">
        <v>9999</v>
      </c>
      <c r="Q55">
        <v>52</v>
      </c>
      <c r="R55">
        <v>1652</v>
      </c>
      <c r="S55">
        <v>1651</v>
      </c>
      <c r="T55">
        <v>16.455811138014528</v>
      </c>
      <c r="U55">
        <v>61.774682010902488</v>
      </c>
      <c r="V55">
        <v>87.887717677260625</v>
      </c>
      <c r="W55">
        <v>81.102495457298687</v>
      </c>
      <c r="X55">
        <v>10.005761923255202</v>
      </c>
      <c r="Y55">
        <v>2.617809491589465</v>
      </c>
      <c r="Z55">
        <v>-28.230406430640102</v>
      </c>
      <c r="AA55">
        <v>8.202581926514398</v>
      </c>
      <c r="AB55">
        <v>8.2758501595697513</v>
      </c>
      <c r="AC55">
        <v>38</v>
      </c>
      <c r="AD55">
        <v>0</v>
      </c>
      <c r="AE55">
        <v>0</v>
      </c>
      <c r="AF55">
        <v>8</v>
      </c>
      <c r="AG55">
        <v>77</v>
      </c>
      <c r="AH55">
        <v>26</v>
      </c>
      <c r="AI55">
        <v>118</v>
      </c>
      <c r="AJ55">
        <v>1</v>
      </c>
      <c r="AK55">
        <v>17</v>
      </c>
      <c r="AL55">
        <v>17</v>
      </c>
    </row>
    <row r="56" spans="1:38" x14ac:dyDescent="0.5">
      <c r="A56">
        <v>2</v>
      </c>
      <c r="B56">
        <v>44</v>
      </c>
      <c r="C56">
        <v>2019</v>
      </c>
      <c r="D56">
        <v>8</v>
      </c>
      <c r="E56">
        <v>99</v>
      </c>
      <c r="F56">
        <v>99</v>
      </c>
      <c r="G56">
        <v>99</v>
      </c>
      <c r="H56">
        <v>99</v>
      </c>
      <c r="I56">
        <v>99</v>
      </c>
      <c r="J56">
        <v>999</v>
      </c>
      <c r="K56">
        <v>99</v>
      </c>
      <c r="L56">
        <v>99</v>
      </c>
      <c r="M56">
        <v>99</v>
      </c>
      <c r="N56">
        <v>99</v>
      </c>
      <c r="O56">
        <v>99</v>
      </c>
      <c r="P56">
        <v>9999</v>
      </c>
      <c r="Q56">
        <v>63</v>
      </c>
      <c r="R56">
        <v>1887</v>
      </c>
      <c r="S56">
        <v>1887</v>
      </c>
      <c r="T56">
        <v>16.578696343402225</v>
      </c>
      <c r="U56">
        <v>61.987281399046118</v>
      </c>
      <c r="V56">
        <v>87.047007494397761</v>
      </c>
      <c r="W56">
        <v>80.344387917329115</v>
      </c>
      <c r="X56">
        <v>10.354211733347141</v>
      </c>
      <c r="Y56">
        <v>2.3620043442590974</v>
      </c>
      <c r="Z56">
        <v>-34.047669856321995</v>
      </c>
      <c r="AA56">
        <v>9.3694141012909675</v>
      </c>
      <c r="AB56">
        <v>9.3704139102485993</v>
      </c>
      <c r="AC56">
        <v>28</v>
      </c>
      <c r="AD56">
        <v>0</v>
      </c>
      <c r="AE56">
        <v>0</v>
      </c>
      <c r="AF56">
        <v>14</v>
      </c>
      <c r="AG56">
        <v>85</v>
      </c>
      <c r="AH56">
        <v>23</v>
      </c>
      <c r="AI56">
        <v>202</v>
      </c>
      <c r="AJ56">
        <v>0</v>
      </c>
      <c r="AK56">
        <v>20</v>
      </c>
      <c r="AL56">
        <v>21</v>
      </c>
    </row>
    <row r="57" spans="1:38" x14ac:dyDescent="0.5">
      <c r="A57">
        <v>2</v>
      </c>
      <c r="B57">
        <v>45</v>
      </c>
      <c r="C57">
        <v>2019</v>
      </c>
      <c r="D57">
        <v>9</v>
      </c>
      <c r="E57">
        <v>99</v>
      </c>
      <c r="F57">
        <v>99</v>
      </c>
      <c r="G57">
        <v>99</v>
      </c>
      <c r="H57">
        <v>99</v>
      </c>
      <c r="I57">
        <v>99</v>
      </c>
      <c r="J57">
        <v>999</v>
      </c>
      <c r="K57">
        <v>99</v>
      </c>
      <c r="L57">
        <v>99</v>
      </c>
      <c r="M57">
        <v>99</v>
      </c>
      <c r="N57">
        <v>99</v>
      </c>
      <c r="O57">
        <v>99</v>
      </c>
      <c r="P57">
        <v>9999</v>
      </c>
      <c r="Q57">
        <v>54</v>
      </c>
      <c r="R57">
        <v>1852</v>
      </c>
      <c r="S57">
        <v>1848</v>
      </c>
      <c r="T57">
        <v>16.451403887688986</v>
      </c>
      <c r="U57">
        <v>61.811147186147181</v>
      </c>
      <c r="V57">
        <v>85.824252039040701</v>
      </c>
      <c r="W57">
        <v>79.140838744588848</v>
      </c>
      <c r="X57">
        <v>9.4776184402336643</v>
      </c>
      <c r="Y57">
        <v>2.4862272536297314</v>
      </c>
      <c r="Z57">
        <v>-34.997099342648923</v>
      </c>
      <c r="AA57">
        <v>9.1956305858987104</v>
      </c>
      <c r="AB57">
        <v>9.0392821760631836</v>
      </c>
      <c r="AC57">
        <v>30</v>
      </c>
      <c r="AD57">
        <v>0</v>
      </c>
      <c r="AE57">
        <v>0</v>
      </c>
      <c r="AF57">
        <v>6</v>
      </c>
      <c r="AG57">
        <v>93</v>
      </c>
      <c r="AH57">
        <v>24</v>
      </c>
      <c r="AI57">
        <v>201</v>
      </c>
      <c r="AJ57">
        <v>0</v>
      </c>
      <c r="AK57">
        <v>24</v>
      </c>
      <c r="AL57">
        <v>39</v>
      </c>
    </row>
    <row r="58" spans="1:38" x14ac:dyDescent="0.5">
      <c r="A58">
        <v>2</v>
      </c>
      <c r="B58">
        <v>46</v>
      </c>
      <c r="C58">
        <v>2019</v>
      </c>
      <c r="D58">
        <v>10</v>
      </c>
      <c r="E58">
        <v>99</v>
      </c>
      <c r="F58">
        <v>99</v>
      </c>
      <c r="G58">
        <v>99</v>
      </c>
      <c r="H58">
        <v>99</v>
      </c>
      <c r="I58">
        <v>99</v>
      </c>
      <c r="J58">
        <v>999</v>
      </c>
      <c r="K58">
        <v>99</v>
      </c>
      <c r="L58">
        <v>99</v>
      </c>
      <c r="M58">
        <v>99</v>
      </c>
      <c r="N58">
        <v>99</v>
      </c>
      <c r="O58">
        <v>99</v>
      </c>
      <c r="P58">
        <v>9999</v>
      </c>
      <c r="Q58">
        <v>57</v>
      </c>
      <c r="R58">
        <v>1669</v>
      </c>
      <c r="S58">
        <v>1669</v>
      </c>
      <c r="T58">
        <v>16.556021569802283</v>
      </c>
      <c r="U58">
        <v>61.970641102456554</v>
      </c>
      <c r="V58">
        <v>86.531856484345525</v>
      </c>
      <c r="W58">
        <v>79.868903535050876</v>
      </c>
      <c r="X58">
        <v>9.9929062944372173</v>
      </c>
      <c r="Y58">
        <v>2.3308648063258763</v>
      </c>
      <c r="Z58">
        <v>-23.767546316190217</v>
      </c>
      <c r="AA58">
        <v>8.2869910625620662</v>
      </c>
      <c r="AB58">
        <v>8.2388270705667104</v>
      </c>
      <c r="AC58">
        <v>30</v>
      </c>
      <c r="AD58">
        <v>0</v>
      </c>
      <c r="AE58">
        <v>0</v>
      </c>
      <c r="AF58">
        <v>7</v>
      </c>
      <c r="AG58">
        <v>71</v>
      </c>
      <c r="AH58">
        <v>17</v>
      </c>
      <c r="AI58">
        <v>120</v>
      </c>
      <c r="AJ58">
        <v>0</v>
      </c>
      <c r="AK58">
        <v>35</v>
      </c>
      <c r="AL58">
        <v>19</v>
      </c>
    </row>
    <row r="59" spans="1:38" x14ac:dyDescent="0.5">
      <c r="A59">
        <v>2</v>
      </c>
      <c r="B59">
        <v>47</v>
      </c>
      <c r="C59">
        <v>2019</v>
      </c>
      <c r="D59">
        <v>11</v>
      </c>
      <c r="E59">
        <v>99</v>
      </c>
      <c r="F59">
        <v>99</v>
      </c>
      <c r="G59">
        <v>99</v>
      </c>
      <c r="H59">
        <v>99</v>
      </c>
      <c r="I59">
        <v>99</v>
      </c>
      <c r="J59">
        <v>999</v>
      </c>
      <c r="K59">
        <v>99</v>
      </c>
      <c r="L59">
        <v>99</v>
      </c>
      <c r="M59">
        <v>99</v>
      </c>
      <c r="N59">
        <v>99</v>
      </c>
      <c r="O59">
        <v>99</v>
      </c>
      <c r="P59">
        <v>9999</v>
      </c>
      <c r="Q59">
        <v>67</v>
      </c>
      <c r="R59">
        <v>1821</v>
      </c>
      <c r="S59">
        <v>1821</v>
      </c>
      <c r="T59">
        <v>16.339373970345971</v>
      </c>
      <c r="U59">
        <v>61.283909939593642</v>
      </c>
      <c r="V59">
        <v>87.178059273564614</v>
      </c>
      <c r="W59">
        <v>80.465348709500347</v>
      </c>
      <c r="X59">
        <v>10.924031087076463</v>
      </c>
      <c r="Y59">
        <v>2.4833568538811281</v>
      </c>
      <c r="Z59">
        <v>-34.853430875187506</v>
      </c>
      <c r="AA59">
        <v>9.0417080436941379</v>
      </c>
      <c r="AB59">
        <v>9.0562868878881631</v>
      </c>
      <c r="AC59">
        <v>25</v>
      </c>
      <c r="AD59">
        <v>0</v>
      </c>
      <c r="AE59">
        <v>0</v>
      </c>
      <c r="AF59">
        <v>10</v>
      </c>
      <c r="AG59">
        <v>82</v>
      </c>
      <c r="AH59">
        <v>14</v>
      </c>
      <c r="AI59">
        <v>92</v>
      </c>
      <c r="AJ59">
        <v>0</v>
      </c>
      <c r="AK59">
        <v>36</v>
      </c>
      <c r="AL59">
        <v>18</v>
      </c>
    </row>
    <row r="60" spans="1:38" x14ac:dyDescent="0.5">
      <c r="A60">
        <v>2</v>
      </c>
      <c r="B60">
        <v>48</v>
      </c>
      <c r="C60">
        <v>2019</v>
      </c>
      <c r="D60">
        <v>12</v>
      </c>
      <c r="E60">
        <v>99</v>
      </c>
      <c r="F60">
        <v>99</v>
      </c>
      <c r="G60">
        <v>99</v>
      </c>
      <c r="H60">
        <v>99</v>
      </c>
      <c r="I60">
        <v>99</v>
      </c>
      <c r="J60">
        <v>999</v>
      </c>
      <c r="K60">
        <v>99</v>
      </c>
      <c r="L60">
        <v>99</v>
      </c>
      <c r="M60">
        <v>99</v>
      </c>
      <c r="N60">
        <v>99</v>
      </c>
      <c r="O60">
        <v>99</v>
      </c>
      <c r="P60">
        <v>9999</v>
      </c>
      <c r="Q60">
        <v>59</v>
      </c>
      <c r="R60">
        <v>1850</v>
      </c>
      <c r="S60">
        <v>1850</v>
      </c>
      <c r="T60">
        <v>16.550810810810816</v>
      </c>
      <c r="U60">
        <v>61.923243243243263</v>
      </c>
      <c r="V60">
        <v>85.149008813797622</v>
      </c>
      <c r="W60">
        <v>78.592535135135023</v>
      </c>
      <c r="X60">
        <v>10.892367513979664</v>
      </c>
      <c r="Y60">
        <v>2.4434247720174862</v>
      </c>
      <c r="Z60">
        <v>-37.928488039595038</v>
      </c>
      <c r="AA60">
        <v>9.1857000993048672</v>
      </c>
      <c r="AB60">
        <v>8.9863712114314058</v>
      </c>
      <c r="AC60">
        <v>51</v>
      </c>
      <c r="AD60">
        <v>0</v>
      </c>
      <c r="AE60">
        <v>0</v>
      </c>
      <c r="AF60">
        <v>14</v>
      </c>
      <c r="AG60">
        <v>98</v>
      </c>
      <c r="AH60">
        <v>31</v>
      </c>
      <c r="AI60">
        <v>88</v>
      </c>
      <c r="AJ60">
        <v>0</v>
      </c>
      <c r="AK60">
        <v>108</v>
      </c>
      <c r="AL60">
        <v>25</v>
      </c>
    </row>
    <row r="61" spans="1:38" x14ac:dyDescent="0.5">
      <c r="A61">
        <v>2</v>
      </c>
      <c r="B61">
        <v>49</v>
      </c>
      <c r="C61">
        <v>2018</v>
      </c>
      <c r="D61">
        <v>1</v>
      </c>
      <c r="E61">
        <v>99</v>
      </c>
      <c r="F61">
        <v>99</v>
      </c>
      <c r="G61">
        <v>99</v>
      </c>
      <c r="H61">
        <v>99</v>
      </c>
      <c r="I61">
        <v>99</v>
      </c>
      <c r="J61">
        <v>999</v>
      </c>
      <c r="K61">
        <v>99</v>
      </c>
      <c r="L61">
        <v>99</v>
      </c>
      <c r="M61">
        <v>99</v>
      </c>
      <c r="N61">
        <v>99</v>
      </c>
      <c r="O61">
        <v>99</v>
      </c>
      <c r="P61">
        <v>9999</v>
      </c>
      <c r="Q61">
        <v>70</v>
      </c>
      <c r="R61">
        <v>2525</v>
      </c>
      <c r="S61">
        <v>2525</v>
      </c>
      <c r="T61">
        <v>15.827326732673264</v>
      </c>
      <c r="U61">
        <v>60.513267326732688</v>
      </c>
      <c r="V61">
        <v>91.982708129968032</v>
      </c>
      <c r="W61">
        <v>84.900039603960394</v>
      </c>
      <c r="X61">
        <v>11.949212824581853</v>
      </c>
      <c r="Y61">
        <v>2.7823208166127271</v>
      </c>
      <c r="Z61">
        <v>-37.771872669646989</v>
      </c>
      <c r="AA61">
        <v>10.085074090346287</v>
      </c>
      <c r="AB61">
        <v>10.659656516289282</v>
      </c>
      <c r="AC61">
        <v>69</v>
      </c>
      <c r="AD61">
        <v>0</v>
      </c>
      <c r="AE61">
        <v>0</v>
      </c>
      <c r="AF61">
        <v>16</v>
      </c>
      <c r="AG61">
        <v>182</v>
      </c>
      <c r="AH61">
        <v>130</v>
      </c>
      <c r="AI61">
        <v>69</v>
      </c>
      <c r="AJ61">
        <v>0</v>
      </c>
      <c r="AK61">
        <v>258</v>
      </c>
      <c r="AL61">
        <v>84</v>
      </c>
    </row>
    <row r="62" spans="1:38" x14ac:dyDescent="0.5">
      <c r="A62">
        <v>2</v>
      </c>
      <c r="B62">
        <v>50</v>
      </c>
      <c r="C62">
        <v>2018</v>
      </c>
      <c r="D62">
        <v>2</v>
      </c>
      <c r="E62">
        <v>99</v>
      </c>
      <c r="F62">
        <v>99</v>
      </c>
      <c r="G62">
        <v>99</v>
      </c>
      <c r="H62">
        <v>99</v>
      </c>
      <c r="I62">
        <v>99</v>
      </c>
      <c r="J62">
        <v>999</v>
      </c>
      <c r="K62">
        <v>99</v>
      </c>
      <c r="L62">
        <v>99</v>
      </c>
      <c r="M62">
        <v>99</v>
      </c>
      <c r="N62">
        <v>99</v>
      </c>
      <c r="O62">
        <v>99</v>
      </c>
      <c r="P62">
        <v>9999</v>
      </c>
      <c r="Q62">
        <v>59</v>
      </c>
      <c r="R62">
        <v>2422</v>
      </c>
      <c r="S62">
        <v>2421</v>
      </c>
      <c r="T62">
        <v>15.927745664739888</v>
      </c>
      <c r="U62">
        <v>60.683601817430848</v>
      </c>
      <c r="V62">
        <v>88.700934357775026</v>
      </c>
      <c r="W62">
        <v>81.855101197852051</v>
      </c>
      <c r="X62">
        <v>10.673420443579211</v>
      </c>
      <c r="Y62">
        <v>2.7632478385341424</v>
      </c>
      <c r="Z62">
        <v>-35.942309006975883</v>
      </c>
      <c r="AA62">
        <v>9.6736829492351326</v>
      </c>
      <c r="AB62">
        <v>9.8540434897970322</v>
      </c>
      <c r="AC62">
        <v>63</v>
      </c>
      <c r="AD62">
        <v>0</v>
      </c>
      <c r="AE62">
        <v>0</v>
      </c>
      <c r="AF62">
        <v>15</v>
      </c>
      <c r="AG62">
        <v>129</v>
      </c>
      <c r="AH62">
        <v>47</v>
      </c>
      <c r="AI62">
        <v>137</v>
      </c>
      <c r="AJ62">
        <v>0</v>
      </c>
      <c r="AK62">
        <v>190</v>
      </c>
      <c r="AL62">
        <v>57</v>
      </c>
    </row>
    <row r="63" spans="1:38" x14ac:dyDescent="0.5">
      <c r="A63">
        <v>2</v>
      </c>
      <c r="B63">
        <v>51</v>
      </c>
      <c r="C63">
        <v>2018</v>
      </c>
      <c r="D63">
        <v>3</v>
      </c>
      <c r="E63">
        <v>99</v>
      </c>
      <c r="F63">
        <v>99</v>
      </c>
      <c r="G63">
        <v>99</v>
      </c>
      <c r="H63">
        <v>99</v>
      </c>
      <c r="I63">
        <v>99</v>
      </c>
      <c r="J63">
        <v>999</v>
      </c>
      <c r="K63">
        <v>99</v>
      </c>
      <c r="L63">
        <v>99</v>
      </c>
      <c r="M63">
        <v>99</v>
      </c>
      <c r="N63">
        <v>99</v>
      </c>
      <c r="O63">
        <v>99</v>
      </c>
      <c r="P63">
        <v>9999</v>
      </c>
      <c r="Q63">
        <v>62</v>
      </c>
      <c r="R63">
        <v>2273</v>
      </c>
      <c r="S63">
        <v>2272</v>
      </c>
      <c r="T63">
        <v>15.952485701715796</v>
      </c>
      <c r="U63">
        <v>60.822183098591552</v>
      </c>
      <c r="V63">
        <v>87.540771443394817</v>
      </c>
      <c r="W63">
        <v>80.783406690140865</v>
      </c>
      <c r="X63">
        <v>10.316158536528445</v>
      </c>
      <c r="Y63">
        <v>2.8630847680447058</v>
      </c>
      <c r="Z63">
        <v>-33.061045427286871</v>
      </c>
      <c r="AA63">
        <v>9.0785637256859832</v>
      </c>
      <c r="AB63">
        <v>9.1265035318603385</v>
      </c>
      <c r="AC63">
        <v>64</v>
      </c>
      <c r="AD63">
        <v>0</v>
      </c>
      <c r="AE63">
        <v>0</v>
      </c>
      <c r="AF63">
        <v>32</v>
      </c>
      <c r="AG63">
        <v>129</v>
      </c>
      <c r="AH63">
        <v>28</v>
      </c>
      <c r="AI63">
        <v>158</v>
      </c>
      <c r="AJ63">
        <v>0</v>
      </c>
      <c r="AK63">
        <v>155</v>
      </c>
      <c r="AL63">
        <v>70</v>
      </c>
    </row>
    <row r="64" spans="1:38" x14ac:dyDescent="0.5">
      <c r="A64">
        <v>2</v>
      </c>
      <c r="B64">
        <v>52</v>
      </c>
      <c r="C64">
        <v>2018</v>
      </c>
      <c r="D64">
        <v>4</v>
      </c>
      <c r="E64">
        <v>99</v>
      </c>
      <c r="F64">
        <v>99</v>
      </c>
      <c r="G64">
        <v>99</v>
      </c>
      <c r="H64">
        <v>99</v>
      </c>
      <c r="I64">
        <v>99</v>
      </c>
      <c r="J64">
        <v>999</v>
      </c>
      <c r="K64">
        <v>99</v>
      </c>
      <c r="L64">
        <v>99</v>
      </c>
      <c r="M64">
        <v>99</v>
      </c>
      <c r="N64">
        <v>99</v>
      </c>
      <c r="O64">
        <v>99</v>
      </c>
      <c r="P64">
        <v>9999</v>
      </c>
      <c r="Q64">
        <v>70</v>
      </c>
      <c r="R64">
        <v>2501</v>
      </c>
      <c r="S64">
        <v>2488</v>
      </c>
      <c r="T64">
        <v>16.058776489404234</v>
      </c>
      <c r="U64">
        <v>61.344051446945322</v>
      </c>
      <c r="V64">
        <v>87.703708026044069</v>
      </c>
      <c r="W64">
        <v>80.774276527331111</v>
      </c>
      <c r="X64">
        <v>10.889230972145173</v>
      </c>
      <c r="Y64">
        <v>2.9298807056127947</v>
      </c>
      <c r="Z64">
        <v>-43.749012200858274</v>
      </c>
      <c r="AA64">
        <v>9.9892159603786403</v>
      </c>
      <c r="AB64">
        <v>9.9930345357344983</v>
      </c>
      <c r="AC64">
        <v>77</v>
      </c>
      <c r="AD64">
        <v>0</v>
      </c>
      <c r="AE64">
        <v>0</v>
      </c>
      <c r="AF64">
        <v>15</v>
      </c>
      <c r="AG64">
        <v>232</v>
      </c>
      <c r="AH64">
        <v>55</v>
      </c>
      <c r="AI64">
        <v>126</v>
      </c>
      <c r="AJ64">
        <v>0</v>
      </c>
      <c r="AK64">
        <v>206</v>
      </c>
      <c r="AL64">
        <v>94</v>
      </c>
    </row>
    <row r="65" spans="1:38" x14ac:dyDescent="0.5">
      <c r="A65">
        <v>2</v>
      </c>
      <c r="B65">
        <v>53</v>
      </c>
      <c r="C65">
        <v>2018</v>
      </c>
      <c r="D65">
        <v>5</v>
      </c>
      <c r="E65">
        <v>99</v>
      </c>
      <c r="F65">
        <v>99</v>
      </c>
      <c r="G65">
        <v>99</v>
      </c>
      <c r="H65">
        <v>99</v>
      </c>
      <c r="I65">
        <v>99</v>
      </c>
      <c r="J65">
        <v>999</v>
      </c>
      <c r="K65">
        <v>99</v>
      </c>
      <c r="L65">
        <v>99</v>
      </c>
      <c r="M65">
        <v>99</v>
      </c>
      <c r="N65">
        <v>99</v>
      </c>
      <c r="O65">
        <v>99</v>
      </c>
      <c r="P65">
        <v>9999</v>
      </c>
      <c r="Q65">
        <v>50</v>
      </c>
      <c r="R65">
        <v>1872</v>
      </c>
      <c r="S65">
        <v>1872</v>
      </c>
      <c r="T65">
        <v>16.131410256410252</v>
      </c>
      <c r="U65">
        <v>61.189636752136721</v>
      </c>
      <c r="V65">
        <v>87.957619153447993</v>
      </c>
      <c r="W65">
        <v>81.184882478632446</v>
      </c>
      <c r="X65">
        <v>10.266749972973972</v>
      </c>
      <c r="Y65">
        <v>2.7620829105593301</v>
      </c>
      <c r="Z65">
        <v>-25.527582606105607</v>
      </c>
      <c r="AA65">
        <v>7.4769341374765341</v>
      </c>
      <c r="AB65">
        <v>7.5570961214178656</v>
      </c>
      <c r="AC65">
        <v>43</v>
      </c>
      <c r="AD65">
        <v>0</v>
      </c>
      <c r="AE65">
        <v>0</v>
      </c>
      <c r="AF65">
        <v>7</v>
      </c>
      <c r="AG65">
        <v>118</v>
      </c>
      <c r="AH65">
        <v>27</v>
      </c>
      <c r="AI65">
        <v>55</v>
      </c>
      <c r="AJ65">
        <v>0</v>
      </c>
      <c r="AK65">
        <v>147</v>
      </c>
      <c r="AL65">
        <v>42</v>
      </c>
    </row>
    <row r="66" spans="1:38" x14ac:dyDescent="0.5">
      <c r="A66">
        <v>2</v>
      </c>
      <c r="B66">
        <v>54</v>
      </c>
      <c r="C66">
        <v>2018</v>
      </c>
      <c r="D66">
        <v>6</v>
      </c>
      <c r="E66">
        <v>99</v>
      </c>
      <c r="F66">
        <v>99</v>
      </c>
      <c r="G66">
        <v>99</v>
      </c>
      <c r="H66">
        <v>99</v>
      </c>
      <c r="I66">
        <v>99</v>
      </c>
      <c r="J66">
        <v>999</v>
      </c>
      <c r="K66">
        <v>99</v>
      </c>
      <c r="L66">
        <v>99</v>
      </c>
      <c r="M66">
        <v>99</v>
      </c>
      <c r="N66">
        <v>99</v>
      </c>
      <c r="O66">
        <v>99</v>
      </c>
      <c r="P66">
        <v>9999</v>
      </c>
      <c r="Q66">
        <v>63</v>
      </c>
      <c r="R66">
        <v>2538</v>
      </c>
      <c r="S66">
        <v>2537</v>
      </c>
      <c r="T66">
        <v>15.763987391646973</v>
      </c>
      <c r="U66">
        <v>60.301931415057133</v>
      </c>
      <c r="V66">
        <v>87.770807861632704</v>
      </c>
      <c r="W66">
        <v>81.00181316515571</v>
      </c>
      <c r="X66">
        <v>11.447399052912736</v>
      </c>
      <c r="Y66">
        <v>2.8154873596161898</v>
      </c>
      <c r="Z66">
        <v>-27.159545192353477</v>
      </c>
      <c r="AA66">
        <v>10.136997244078763</v>
      </c>
      <c r="AB66">
        <v>10.218546911069206</v>
      </c>
      <c r="AC66">
        <v>59</v>
      </c>
      <c r="AD66">
        <v>0</v>
      </c>
      <c r="AE66">
        <v>0</v>
      </c>
      <c r="AF66">
        <v>17</v>
      </c>
      <c r="AG66">
        <v>190</v>
      </c>
      <c r="AH66">
        <v>28</v>
      </c>
      <c r="AI66">
        <v>100</v>
      </c>
      <c r="AJ66">
        <v>0</v>
      </c>
      <c r="AK66">
        <v>273</v>
      </c>
      <c r="AL66">
        <v>54</v>
      </c>
    </row>
    <row r="67" spans="1:38" x14ac:dyDescent="0.5">
      <c r="A67">
        <v>2</v>
      </c>
      <c r="B67">
        <v>55</v>
      </c>
      <c r="C67">
        <v>2018</v>
      </c>
      <c r="D67">
        <v>7</v>
      </c>
      <c r="E67">
        <v>99</v>
      </c>
      <c r="F67">
        <v>99</v>
      </c>
      <c r="G67">
        <v>99</v>
      </c>
      <c r="H67">
        <v>99</v>
      </c>
      <c r="I67">
        <v>99</v>
      </c>
      <c r="J67">
        <v>999</v>
      </c>
      <c r="K67">
        <v>99</v>
      </c>
      <c r="L67">
        <v>99</v>
      </c>
      <c r="M67">
        <v>99</v>
      </c>
      <c r="N67">
        <v>99</v>
      </c>
      <c r="O67">
        <v>99</v>
      </c>
      <c r="P67">
        <v>9999</v>
      </c>
      <c r="Q67">
        <v>57</v>
      </c>
      <c r="R67">
        <v>2159</v>
      </c>
      <c r="S67">
        <v>2157</v>
      </c>
      <c r="T67">
        <v>16.114404817044925</v>
      </c>
      <c r="U67">
        <v>60.975892443208153</v>
      </c>
      <c r="V67">
        <v>85.118772260538108</v>
      </c>
      <c r="W67">
        <v>78.531478905887738</v>
      </c>
      <c r="X67">
        <v>9.8283740647081999</v>
      </c>
      <c r="Y67">
        <v>2.6432747568968806</v>
      </c>
      <c r="Z67">
        <v>-26.922192499472128</v>
      </c>
      <c r="AA67">
        <v>8.6232376083396574</v>
      </c>
      <c r="AB67">
        <v>8.4230204814882104</v>
      </c>
      <c r="AC67">
        <v>46</v>
      </c>
      <c r="AD67">
        <v>0</v>
      </c>
      <c r="AE67">
        <v>0</v>
      </c>
      <c r="AF67">
        <v>13</v>
      </c>
      <c r="AG67">
        <v>94</v>
      </c>
      <c r="AH67">
        <v>29</v>
      </c>
      <c r="AI67">
        <v>150</v>
      </c>
      <c r="AJ67">
        <v>0</v>
      </c>
      <c r="AK67">
        <v>148</v>
      </c>
      <c r="AL67">
        <v>50</v>
      </c>
    </row>
    <row r="68" spans="1:38" x14ac:dyDescent="0.5">
      <c r="A68">
        <v>2</v>
      </c>
      <c r="B68">
        <v>56</v>
      </c>
      <c r="C68">
        <v>2018</v>
      </c>
      <c r="D68">
        <v>8</v>
      </c>
      <c r="E68">
        <v>99</v>
      </c>
      <c r="F68">
        <v>99</v>
      </c>
      <c r="G68">
        <v>99</v>
      </c>
      <c r="H68">
        <v>99</v>
      </c>
      <c r="I68">
        <v>99</v>
      </c>
      <c r="J68">
        <v>999</v>
      </c>
      <c r="K68">
        <v>99</v>
      </c>
      <c r="L68">
        <v>99</v>
      </c>
      <c r="M68">
        <v>99</v>
      </c>
      <c r="N68">
        <v>99</v>
      </c>
      <c r="O68">
        <v>99</v>
      </c>
      <c r="P68">
        <v>9999</v>
      </c>
      <c r="Q68">
        <v>55</v>
      </c>
      <c r="R68">
        <v>1744</v>
      </c>
      <c r="S68">
        <v>1743</v>
      </c>
      <c r="T68">
        <v>15.982224770642205</v>
      </c>
      <c r="U68">
        <v>60.528973034997101</v>
      </c>
      <c r="V68">
        <v>86.000463702822557</v>
      </c>
      <c r="W68">
        <v>79.357429718875508</v>
      </c>
      <c r="X68">
        <v>10.208819190427603</v>
      </c>
      <c r="Y68">
        <v>2.3707297706161046</v>
      </c>
      <c r="Z68">
        <v>-12.353887426199671</v>
      </c>
      <c r="AA68">
        <v>6.9656907776490797</v>
      </c>
      <c r="AB68">
        <v>6.8779484380612717</v>
      </c>
      <c r="AC68">
        <v>19</v>
      </c>
      <c r="AD68">
        <v>0</v>
      </c>
      <c r="AE68">
        <v>0</v>
      </c>
      <c r="AF68">
        <v>2</v>
      </c>
      <c r="AG68">
        <v>49</v>
      </c>
      <c r="AH68">
        <v>10</v>
      </c>
      <c r="AI68">
        <v>179</v>
      </c>
      <c r="AJ68">
        <v>0</v>
      </c>
      <c r="AK68">
        <v>58</v>
      </c>
      <c r="AL68">
        <v>20</v>
      </c>
    </row>
    <row r="69" spans="1:38" x14ac:dyDescent="0.5">
      <c r="A69">
        <v>2</v>
      </c>
      <c r="B69">
        <v>57</v>
      </c>
      <c r="C69">
        <v>2018</v>
      </c>
      <c r="D69">
        <v>9</v>
      </c>
      <c r="E69">
        <v>99</v>
      </c>
      <c r="F69">
        <v>99</v>
      </c>
      <c r="G69">
        <v>99</v>
      </c>
      <c r="H69">
        <v>99</v>
      </c>
      <c r="I69">
        <v>99</v>
      </c>
      <c r="J69">
        <v>999</v>
      </c>
      <c r="K69">
        <v>99</v>
      </c>
      <c r="L69">
        <v>99</v>
      </c>
      <c r="M69">
        <v>99</v>
      </c>
      <c r="N69">
        <v>99</v>
      </c>
      <c r="O69">
        <v>99</v>
      </c>
      <c r="P69">
        <v>9999</v>
      </c>
      <c r="Q69">
        <v>51</v>
      </c>
      <c r="R69">
        <v>1734</v>
      </c>
      <c r="S69">
        <v>1733</v>
      </c>
      <c r="T69">
        <v>16.071510957324101</v>
      </c>
      <c r="U69">
        <v>60.937680323139048</v>
      </c>
      <c r="V69">
        <v>86.293472138257954</v>
      </c>
      <c r="W69">
        <v>79.636814772071546</v>
      </c>
      <c r="X69">
        <v>10.330656544379803</v>
      </c>
      <c r="Y69">
        <v>2.6735512360368157</v>
      </c>
      <c r="Z69">
        <v>-25.333771257417204</v>
      </c>
      <c r="AA69">
        <v>6.925749890162562</v>
      </c>
      <c r="AB69">
        <v>6.8625635533971892</v>
      </c>
      <c r="AC69">
        <v>50</v>
      </c>
      <c r="AD69">
        <v>0</v>
      </c>
      <c r="AE69">
        <v>0</v>
      </c>
      <c r="AF69">
        <v>14</v>
      </c>
      <c r="AG69">
        <v>94</v>
      </c>
      <c r="AH69">
        <v>24</v>
      </c>
      <c r="AI69">
        <v>189</v>
      </c>
      <c r="AJ69">
        <v>0</v>
      </c>
      <c r="AK69">
        <v>103</v>
      </c>
      <c r="AL69">
        <v>53</v>
      </c>
    </row>
    <row r="70" spans="1:38" x14ac:dyDescent="0.5">
      <c r="A70">
        <v>2</v>
      </c>
      <c r="B70">
        <v>58</v>
      </c>
      <c r="C70">
        <v>2018</v>
      </c>
      <c r="D70">
        <v>10</v>
      </c>
      <c r="E70">
        <v>99</v>
      </c>
      <c r="F70">
        <v>99</v>
      </c>
      <c r="G70">
        <v>99</v>
      </c>
      <c r="H70">
        <v>99</v>
      </c>
      <c r="I70">
        <v>99</v>
      </c>
      <c r="J70">
        <v>999</v>
      </c>
      <c r="K70">
        <v>99</v>
      </c>
      <c r="L70">
        <v>99</v>
      </c>
      <c r="M70">
        <v>99</v>
      </c>
      <c r="N70">
        <v>99</v>
      </c>
      <c r="O70">
        <v>99</v>
      </c>
      <c r="P70">
        <v>9999</v>
      </c>
      <c r="Q70">
        <v>59</v>
      </c>
      <c r="R70">
        <v>1964</v>
      </c>
      <c r="S70">
        <v>1962</v>
      </c>
      <c r="T70">
        <v>16.122708757637476</v>
      </c>
      <c r="U70">
        <v>61.087155963302763</v>
      </c>
      <c r="V70">
        <v>86.906477680479483</v>
      </c>
      <c r="W70">
        <v>80.181090723751211</v>
      </c>
      <c r="X70">
        <v>11.160371781471317</v>
      </c>
      <c r="Y70">
        <v>2.6330155355671763</v>
      </c>
      <c r="Z70">
        <v>-31.732745849346504</v>
      </c>
      <c r="AA70">
        <v>7.8443903023525188</v>
      </c>
      <c r="AB70">
        <v>7.8224878681184196</v>
      </c>
      <c r="AC70">
        <v>26</v>
      </c>
      <c r="AD70">
        <v>0</v>
      </c>
      <c r="AE70">
        <v>0</v>
      </c>
      <c r="AF70">
        <v>9</v>
      </c>
      <c r="AG70">
        <v>106</v>
      </c>
      <c r="AH70">
        <v>40</v>
      </c>
      <c r="AI70">
        <v>129</v>
      </c>
      <c r="AJ70">
        <v>0</v>
      </c>
      <c r="AK70">
        <v>55</v>
      </c>
      <c r="AL70">
        <v>25</v>
      </c>
    </row>
    <row r="71" spans="1:38" x14ac:dyDescent="0.5">
      <c r="A71">
        <v>2</v>
      </c>
      <c r="B71">
        <v>59</v>
      </c>
      <c r="C71">
        <v>2018</v>
      </c>
      <c r="D71">
        <v>11</v>
      </c>
      <c r="E71">
        <v>99</v>
      </c>
      <c r="F71">
        <v>99</v>
      </c>
      <c r="G71">
        <v>99</v>
      </c>
      <c r="H71">
        <v>99</v>
      </c>
      <c r="I71">
        <v>99</v>
      </c>
      <c r="J71">
        <v>999</v>
      </c>
      <c r="K71">
        <v>99</v>
      </c>
      <c r="L71">
        <v>99</v>
      </c>
      <c r="M71">
        <v>99</v>
      </c>
      <c r="N71">
        <v>99</v>
      </c>
      <c r="O71">
        <v>99</v>
      </c>
      <c r="P71">
        <v>9999</v>
      </c>
      <c r="Q71">
        <v>60</v>
      </c>
      <c r="R71">
        <v>1713</v>
      </c>
      <c r="S71">
        <v>1707</v>
      </c>
      <c r="T71">
        <v>16.059544658493873</v>
      </c>
      <c r="U71">
        <v>61.125951962507315</v>
      </c>
      <c r="V71">
        <v>86.064392302170404</v>
      </c>
      <c r="W71">
        <v>79.308611599297009</v>
      </c>
      <c r="X71">
        <v>11.063582639181359</v>
      </c>
      <c r="Y71">
        <v>2.8072131051502129</v>
      </c>
      <c r="Z71">
        <v>-39.282028689790891</v>
      </c>
      <c r="AA71">
        <v>6.841874026440868</v>
      </c>
      <c r="AB71">
        <v>6.731747281340712</v>
      </c>
      <c r="AC71">
        <v>23</v>
      </c>
      <c r="AD71">
        <v>0</v>
      </c>
      <c r="AE71">
        <v>0</v>
      </c>
      <c r="AF71">
        <v>5</v>
      </c>
      <c r="AG71">
        <v>70</v>
      </c>
      <c r="AH71">
        <v>18</v>
      </c>
      <c r="AI71">
        <v>76</v>
      </c>
      <c r="AJ71">
        <v>0</v>
      </c>
      <c r="AK71">
        <v>79</v>
      </c>
      <c r="AL71">
        <v>36</v>
      </c>
    </row>
    <row r="72" spans="1:38" x14ac:dyDescent="0.5">
      <c r="A72">
        <v>2</v>
      </c>
      <c r="B72">
        <v>60</v>
      </c>
      <c r="C72">
        <v>2018</v>
      </c>
      <c r="D72">
        <v>12</v>
      </c>
      <c r="E72">
        <v>99</v>
      </c>
      <c r="F72">
        <v>99</v>
      </c>
      <c r="G72">
        <v>99</v>
      </c>
      <c r="H72">
        <v>99</v>
      </c>
      <c r="I72">
        <v>99</v>
      </c>
      <c r="J72">
        <v>999</v>
      </c>
      <c r="K72">
        <v>99</v>
      </c>
      <c r="L72">
        <v>99</v>
      </c>
      <c r="M72">
        <v>99</v>
      </c>
      <c r="N72">
        <v>99</v>
      </c>
      <c r="O72">
        <v>99</v>
      </c>
      <c r="P72">
        <v>9999</v>
      </c>
      <c r="Q72">
        <v>40</v>
      </c>
      <c r="R72">
        <v>1592</v>
      </c>
      <c r="S72">
        <v>1590</v>
      </c>
      <c r="T72">
        <v>16.369974874371859</v>
      </c>
      <c r="U72">
        <v>61.885534591194983</v>
      </c>
      <c r="V72">
        <v>80.532512929536509</v>
      </c>
      <c r="W72">
        <v>74.287358490566021</v>
      </c>
      <c r="X72">
        <v>11.576572414643124</v>
      </c>
      <c r="Y72">
        <v>2.7823757207320461</v>
      </c>
      <c r="Z72">
        <v>-46.102379609299888</v>
      </c>
      <c r="AA72">
        <v>6.3585892878539756</v>
      </c>
      <c r="AB72">
        <v>5.8733512714259604</v>
      </c>
      <c r="AC72">
        <v>19</v>
      </c>
      <c r="AD72">
        <v>0</v>
      </c>
      <c r="AE72">
        <v>0</v>
      </c>
      <c r="AF72">
        <v>8</v>
      </c>
      <c r="AG72">
        <v>93</v>
      </c>
      <c r="AH72">
        <v>100</v>
      </c>
      <c r="AI72">
        <v>123</v>
      </c>
      <c r="AJ72">
        <v>0</v>
      </c>
      <c r="AK72">
        <v>89</v>
      </c>
      <c r="AL72">
        <v>17</v>
      </c>
    </row>
    <row r="73" spans="1:38" x14ac:dyDescent="0.5">
      <c r="A73">
        <v>2</v>
      </c>
      <c r="B73">
        <v>61</v>
      </c>
      <c r="C73">
        <v>2017</v>
      </c>
      <c r="D73">
        <v>1</v>
      </c>
      <c r="E73">
        <v>99</v>
      </c>
      <c r="F73">
        <v>99</v>
      </c>
      <c r="G73">
        <v>99</v>
      </c>
      <c r="H73">
        <v>99</v>
      </c>
      <c r="I73">
        <v>99</v>
      </c>
      <c r="J73">
        <v>999</v>
      </c>
      <c r="K73">
        <v>99</v>
      </c>
      <c r="L73">
        <v>99</v>
      </c>
      <c r="M73">
        <v>99</v>
      </c>
      <c r="N73">
        <v>99</v>
      </c>
      <c r="O73">
        <v>99</v>
      </c>
      <c r="P73">
        <v>9999</v>
      </c>
      <c r="Q73">
        <v>79</v>
      </c>
      <c r="R73">
        <v>3660</v>
      </c>
      <c r="S73">
        <v>3658</v>
      </c>
      <c r="T73">
        <v>15.820218579234972</v>
      </c>
      <c r="U73">
        <v>60.506287588846355</v>
      </c>
      <c r="V73">
        <v>88.843520812810382</v>
      </c>
      <c r="W73">
        <v>81.981055221432626</v>
      </c>
      <c r="X73">
        <v>11.737764555701672</v>
      </c>
      <c r="Y73">
        <v>2.8441548640153158</v>
      </c>
      <c r="Z73">
        <v>-32.414773043993826</v>
      </c>
      <c r="AA73">
        <v>10.560637100730016</v>
      </c>
      <c r="AB73">
        <v>10.6012947020906</v>
      </c>
      <c r="AC73">
        <v>131</v>
      </c>
      <c r="AD73">
        <v>0</v>
      </c>
      <c r="AE73">
        <v>0</v>
      </c>
      <c r="AF73">
        <v>30</v>
      </c>
      <c r="AG73">
        <v>118</v>
      </c>
      <c r="AH73">
        <v>74</v>
      </c>
      <c r="AI73">
        <v>166</v>
      </c>
      <c r="AJ73">
        <v>0</v>
      </c>
      <c r="AK73">
        <v>496</v>
      </c>
      <c r="AL73">
        <v>226</v>
      </c>
    </row>
    <row r="74" spans="1:38" x14ac:dyDescent="0.5">
      <c r="A74">
        <v>2</v>
      </c>
      <c r="B74">
        <v>62</v>
      </c>
      <c r="C74">
        <v>2017</v>
      </c>
      <c r="D74">
        <v>2</v>
      </c>
      <c r="E74">
        <v>99</v>
      </c>
      <c r="F74">
        <v>99</v>
      </c>
      <c r="G74">
        <v>99</v>
      </c>
      <c r="H74">
        <v>99</v>
      </c>
      <c r="I74">
        <v>99</v>
      </c>
      <c r="J74">
        <v>999</v>
      </c>
      <c r="K74">
        <v>99</v>
      </c>
      <c r="L74">
        <v>99</v>
      </c>
      <c r="M74">
        <v>99</v>
      </c>
      <c r="N74">
        <v>99</v>
      </c>
      <c r="O74">
        <v>99</v>
      </c>
      <c r="P74">
        <v>9999</v>
      </c>
      <c r="Q74">
        <v>64</v>
      </c>
      <c r="R74">
        <v>3081</v>
      </c>
      <c r="S74">
        <v>3079</v>
      </c>
      <c r="T74">
        <v>15.869198312236284</v>
      </c>
      <c r="U74">
        <v>60.569990256576794</v>
      </c>
      <c r="V74">
        <v>88.203842687875621</v>
      </c>
      <c r="W74">
        <v>81.38804806755445</v>
      </c>
      <c r="X74">
        <v>11.266594922429368</v>
      </c>
      <c r="Y74">
        <v>2.8175358585638577</v>
      </c>
      <c r="Z74">
        <v>-25.947978679271159</v>
      </c>
      <c r="AA74">
        <v>8.8899789364341988</v>
      </c>
      <c r="AB74">
        <v>8.8587413990575374</v>
      </c>
      <c r="AC74">
        <v>129</v>
      </c>
      <c r="AD74">
        <v>0</v>
      </c>
      <c r="AE74">
        <v>0</v>
      </c>
      <c r="AF74">
        <v>30</v>
      </c>
      <c r="AG74">
        <v>119</v>
      </c>
      <c r="AH74">
        <v>46</v>
      </c>
      <c r="AI74">
        <v>109</v>
      </c>
      <c r="AJ74">
        <v>0</v>
      </c>
      <c r="AK74">
        <v>335</v>
      </c>
      <c r="AL74">
        <v>222</v>
      </c>
    </row>
    <row r="75" spans="1:38" x14ac:dyDescent="0.5">
      <c r="A75">
        <v>2</v>
      </c>
      <c r="B75">
        <v>63</v>
      </c>
      <c r="C75">
        <v>2017</v>
      </c>
      <c r="D75">
        <v>3</v>
      </c>
      <c r="E75">
        <v>99</v>
      </c>
      <c r="F75">
        <v>99</v>
      </c>
      <c r="G75">
        <v>99</v>
      </c>
      <c r="H75">
        <v>99</v>
      </c>
      <c r="I75">
        <v>99</v>
      </c>
      <c r="J75">
        <v>999</v>
      </c>
      <c r="K75">
        <v>99</v>
      </c>
      <c r="L75">
        <v>99</v>
      </c>
      <c r="M75">
        <v>99</v>
      </c>
      <c r="N75">
        <v>99</v>
      </c>
      <c r="O75">
        <v>99</v>
      </c>
      <c r="P75">
        <v>9999</v>
      </c>
      <c r="Q75">
        <v>73</v>
      </c>
      <c r="R75">
        <v>2706</v>
      </c>
      <c r="S75">
        <v>2705</v>
      </c>
      <c r="T75">
        <v>15.845158906134522</v>
      </c>
      <c r="U75">
        <v>60.5101663585952</v>
      </c>
      <c r="V75">
        <v>90.064264443478748</v>
      </c>
      <c r="W75">
        <v>83.115157116450945</v>
      </c>
      <c r="X75">
        <v>10.98115573846369</v>
      </c>
      <c r="Y75">
        <v>2.8307768817429024</v>
      </c>
      <c r="Z75">
        <v>-31.884125217201738</v>
      </c>
      <c r="AA75">
        <v>7.8079464466052988</v>
      </c>
      <c r="AB75">
        <v>7.9478415793016692</v>
      </c>
      <c r="AC75">
        <v>102</v>
      </c>
      <c r="AD75">
        <v>0</v>
      </c>
      <c r="AE75">
        <v>0</v>
      </c>
      <c r="AF75">
        <v>26</v>
      </c>
      <c r="AG75">
        <v>150</v>
      </c>
      <c r="AH75">
        <v>34</v>
      </c>
      <c r="AI75">
        <v>162</v>
      </c>
      <c r="AJ75">
        <v>0</v>
      </c>
      <c r="AK75">
        <v>314</v>
      </c>
      <c r="AL75">
        <v>183</v>
      </c>
    </row>
    <row r="76" spans="1:38" x14ac:dyDescent="0.5">
      <c r="A76">
        <v>2</v>
      </c>
      <c r="B76">
        <v>64</v>
      </c>
      <c r="C76">
        <v>2017</v>
      </c>
      <c r="D76">
        <v>4</v>
      </c>
      <c r="E76">
        <v>99</v>
      </c>
      <c r="F76">
        <v>99</v>
      </c>
      <c r="G76">
        <v>99</v>
      </c>
      <c r="H76">
        <v>99</v>
      </c>
      <c r="I76">
        <v>99</v>
      </c>
      <c r="J76">
        <v>999</v>
      </c>
      <c r="K76">
        <v>99</v>
      </c>
      <c r="L76">
        <v>99</v>
      </c>
      <c r="M76">
        <v>99</v>
      </c>
      <c r="N76">
        <v>99</v>
      </c>
      <c r="O76">
        <v>99</v>
      </c>
      <c r="P76">
        <v>9999</v>
      </c>
      <c r="Q76">
        <v>69</v>
      </c>
      <c r="R76">
        <v>3182</v>
      </c>
      <c r="S76">
        <v>3182</v>
      </c>
      <c r="T76">
        <v>15.806411062225012</v>
      </c>
      <c r="U76">
        <v>60.485857950974221</v>
      </c>
      <c r="V76">
        <v>89.343701331909614</v>
      </c>
      <c r="W76">
        <v>82.46423632935263</v>
      </c>
      <c r="X76">
        <v>10.571788800658172</v>
      </c>
      <c r="Y76">
        <v>2.9474159392559276</v>
      </c>
      <c r="Z76">
        <v>-35.219587899275759</v>
      </c>
      <c r="AA76">
        <v>9.1814063536947828</v>
      </c>
      <c r="AB76">
        <v>9.2761447952917315</v>
      </c>
      <c r="AC76">
        <v>120</v>
      </c>
      <c r="AD76">
        <v>0</v>
      </c>
      <c r="AE76">
        <v>0</v>
      </c>
      <c r="AF76">
        <v>33</v>
      </c>
      <c r="AG76">
        <v>147</v>
      </c>
      <c r="AH76">
        <v>38</v>
      </c>
      <c r="AI76">
        <v>133</v>
      </c>
      <c r="AJ76">
        <v>0</v>
      </c>
      <c r="AK76">
        <v>306</v>
      </c>
      <c r="AL76">
        <v>209</v>
      </c>
    </row>
    <row r="77" spans="1:38" x14ac:dyDescent="0.5">
      <c r="A77">
        <v>2</v>
      </c>
      <c r="B77">
        <v>65</v>
      </c>
      <c r="C77">
        <v>2017</v>
      </c>
      <c r="D77">
        <v>5</v>
      </c>
      <c r="E77">
        <v>99</v>
      </c>
      <c r="F77">
        <v>99</v>
      </c>
      <c r="G77">
        <v>99</v>
      </c>
      <c r="H77">
        <v>99</v>
      </c>
      <c r="I77">
        <v>99</v>
      </c>
      <c r="J77">
        <v>999</v>
      </c>
      <c r="K77">
        <v>99</v>
      </c>
      <c r="L77">
        <v>99</v>
      </c>
      <c r="M77">
        <v>99</v>
      </c>
      <c r="N77">
        <v>99</v>
      </c>
      <c r="O77">
        <v>99</v>
      </c>
      <c r="P77">
        <v>9999</v>
      </c>
      <c r="Q77">
        <v>75</v>
      </c>
      <c r="R77">
        <v>2887</v>
      </c>
      <c r="S77">
        <v>2884</v>
      </c>
      <c r="T77">
        <v>15.863179771388985</v>
      </c>
      <c r="U77">
        <v>60.600208044382825</v>
      </c>
      <c r="V77">
        <v>88.936118578536295</v>
      </c>
      <c r="W77">
        <v>82.0484743411929</v>
      </c>
      <c r="X77">
        <v>11.877338054189099</v>
      </c>
      <c r="Y77">
        <v>2.9571629506627746</v>
      </c>
      <c r="Z77">
        <v>-36.115082201048637</v>
      </c>
      <c r="AA77">
        <v>8.3302074616960482</v>
      </c>
      <c r="AB77">
        <v>8.3650293344364801</v>
      </c>
      <c r="AC77">
        <v>100</v>
      </c>
      <c r="AD77">
        <v>0</v>
      </c>
      <c r="AE77">
        <v>0</v>
      </c>
      <c r="AF77">
        <v>25</v>
      </c>
      <c r="AG77">
        <v>127</v>
      </c>
      <c r="AH77">
        <v>46</v>
      </c>
      <c r="AI77">
        <v>88</v>
      </c>
      <c r="AJ77">
        <v>0</v>
      </c>
      <c r="AK77">
        <v>359</v>
      </c>
      <c r="AL77">
        <v>203</v>
      </c>
    </row>
    <row r="78" spans="1:38" x14ac:dyDescent="0.5">
      <c r="A78">
        <v>2</v>
      </c>
      <c r="B78">
        <v>66</v>
      </c>
      <c r="C78">
        <v>2017</v>
      </c>
      <c r="D78">
        <v>6</v>
      </c>
      <c r="E78">
        <v>99</v>
      </c>
      <c r="F78">
        <v>99</v>
      </c>
      <c r="G78">
        <v>99</v>
      </c>
      <c r="H78">
        <v>99</v>
      </c>
      <c r="I78">
        <v>99</v>
      </c>
      <c r="J78">
        <v>999</v>
      </c>
      <c r="K78">
        <v>99</v>
      </c>
      <c r="L78">
        <v>99</v>
      </c>
      <c r="M78">
        <v>99</v>
      </c>
      <c r="N78">
        <v>99</v>
      </c>
      <c r="O78">
        <v>99</v>
      </c>
      <c r="P78">
        <v>9999</v>
      </c>
      <c r="Q78">
        <v>73</v>
      </c>
      <c r="R78">
        <v>2994</v>
      </c>
      <c r="S78">
        <v>2993</v>
      </c>
      <c r="T78">
        <v>15.779893119572476</v>
      </c>
      <c r="U78">
        <v>60.455395923822259</v>
      </c>
      <c r="V78">
        <v>88.042340759714193</v>
      </c>
      <c r="W78">
        <v>81.250150350818586</v>
      </c>
      <c r="X78">
        <v>11.066860292625869</v>
      </c>
      <c r="Y78">
        <v>2.8807630311732089</v>
      </c>
      <c r="Z78">
        <v>-33.149977260671093</v>
      </c>
      <c r="AA78">
        <v>8.6389473987938938</v>
      </c>
      <c r="AB78">
        <v>8.5967162526893688</v>
      </c>
      <c r="AC78">
        <v>91</v>
      </c>
      <c r="AD78">
        <v>0</v>
      </c>
      <c r="AE78">
        <v>0</v>
      </c>
      <c r="AF78">
        <v>19</v>
      </c>
      <c r="AG78">
        <v>174</v>
      </c>
      <c r="AH78">
        <v>40</v>
      </c>
      <c r="AI78">
        <v>89</v>
      </c>
      <c r="AJ78">
        <v>0</v>
      </c>
      <c r="AK78">
        <v>377</v>
      </c>
      <c r="AL78">
        <v>146</v>
      </c>
    </row>
    <row r="79" spans="1:38" x14ac:dyDescent="0.5">
      <c r="A79">
        <v>2</v>
      </c>
      <c r="B79">
        <v>67</v>
      </c>
      <c r="C79">
        <v>2017</v>
      </c>
      <c r="D79">
        <v>7</v>
      </c>
      <c r="E79">
        <v>99</v>
      </c>
      <c r="F79">
        <v>99</v>
      </c>
      <c r="G79">
        <v>99</v>
      </c>
      <c r="H79">
        <v>99</v>
      </c>
      <c r="I79">
        <v>99</v>
      </c>
      <c r="J79">
        <v>999</v>
      </c>
      <c r="K79">
        <v>99</v>
      </c>
      <c r="L79">
        <v>99</v>
      </c>
      <c r="M79">
        <v>99</v>
      </c>
      <c r="N79">
        <v>99</v>
      </c>
      <c r="O79">
        <v>99</v>
      </c>
      <c r="P79">
        <v>9999</v>
      </c>
      <c r="Q79">
        <v>60</v>
      </c>
      <c r="R79">
        <v>2493</v>
      </c>
      <c r="S79">
        <v>2491</v>
      </c>
      <c r="T79">
        <v>15.914159647011628</v>
      </c>
      <c r="U79">
        <v>60.629064632677647</v>
      </c>
      <c r="V79">
        <v>87.820944131267055</v>
      </c>
      <c r="W79">
        <v>81.030389401846548</v>
      </c>
      <c r="X79">
        <v>11.493241159105763</v>
      </c>
      <c r="Y79">
        <v>2.7978353535965921</v>
      </c>
      <c r="Z79">
        <v>-33.206691370624533</v>
      </c>
      <c r="AA79">
        <v>7.1933519923824916</v>
      </c>
      <c r="AB79">
        <v>7.1354826717705855</v>
      </c>
      <c r="AC79">
        <v>58</v>
      </c>
      <c r="AD79">
        <v>0</v>
      </c>
      <c r="AE79">
        <v>0</v>
      </c>
      <c r="AF79">
        <v>26</v>
      </c>
      <c r="AG79">
        <v>96</v>
      </c>
      <c r="AH79">
        <v>19</v>
      </c>
      <c r="AI79">
        <v>53</v>
      </c>
      <c r="AJ79">
        <v>0</v>
      </c>
      <c r="AK79">
        <v>256</v>
      </c>
      <c r="AL79">
        <v>87</v>
      </c>
    </row>
    <row r="80" spans="1:38" x14ac:dyDescent="0.5">
      <c r="A80">
        <v>2</v>
      </c>
      <c r="B80">
        <v>68</v>
      </c>
      <c r="C80">
        <v>2017</v>
      </c>
      <c r="D80">
        <v>8</v>
      </c>
      <c r="E80">
        <v>99</v>
      </c>
      <c r="F80">
        <v>99</v>
      </c>
      <c r="G80">
        <v>99</v>
      </c>
      <c r="H80">
        <v>99</v>
      </c>
      <c r="I80">
        <v>99</v>
      </c>
      <c r="J80">
        <v>999</v>
      </c>
      <c r="K80">
        <v>99</v>
      </c>
      <c r="L80">
        <v>99</v>
      </c>
      <c r="M80">
        <v>99</v>
      </c>
      <c r="N80">
        <v>99</v>
      </c>
      <c r="O80">
        <v>99</v>
      </c>
      <c r="P80">
        <v>9999</v>
      </c>
      <c r="Q80">
        <v>73</v>
      </c>
      <c r="R80">
        <v>3147</v>
      </c>
      <c r="S80">
        <v>3143</v>
      </c>
      <c r="T80">
        <v>15.783921194788684</v>
      </c>
      <c r="U80">
        <v>60.433025771555855</v>
      </c>
      <c r="V80">
        <v>89.030465127582417</v>
      </c>
      <c r="W80">
        <v>82.127171492204894</v>
      </c>
      <c r="X80">
        <v>10.568636320410736</v>
      </c>
      <c r="Y80">
        <v>2.8346999837275191</v>
      </c>
      <c r="Z80">
        <v>-32.63190143841279</v>
      </c>
      <c r="AA80">
        <v>9.0804166546440861</v>
      </c>
      <c r="AB80">
        <v>9.1250015952138686</v>
      </c>
      <c r="AC80">
        <v>85</v>
      </c>
      <c r="AD80">
        <v>0</v>
      </c>
      <c r="AE80">
        <v>0</v>
      </c>
      <c r="AF80">
        <v>29</v>
      </c>
      <c r="AG80">
        <v>120</v>
      </c>
      <c r="AH80">
        <v>30</v>
      </c>
      <c r="AI80">
        <v>130</v>
      </c>
      <c r="AJ80">
        <v>0</v>
      </c>
      <c r="AK80">
        <v>318</v>
      </c>
      <c r="AL80">
        <v>118</v>
      </c>
    </row>
    <row r="81" spans="1:38" x14ac:dyDescent="0.5">
      <c r="A81">
        <v>2</v>
      </c>
      <c r="B81">
        <v>69</v>
      </c>
      <c r="C81">
        <v>2017</v>
      </c>
      <c r="D81">
        <v>9</v>
      </c>
      <c r="E81">
        <v>99</v>
      </c>
      <c r="F81">
        <v>99</v>
      </c>
      <c r="G81">
        <v>99</v>
      </c>
      <c r="H81">
        <v>99</v>
      </c>
      <c r="I81">
        <v>99</v>
      </c>
      <c r="J81">
        <v>999</v>
      </c>
      <c r="K81">
        <v>99</v>
      </c>
      <c r="L81">
        <v>99</v>
      </c>
      <c r="M81">
        <v>99</v>
      </c>
      <c r="N81">
        <v>99</v>
      </c>
      <c r="O81">
        <v>99</v>
      </c>
      <c r="P81">
        <v>9999</v>
      </c>
      <c r="Q81">
        <v>57</v>
      </c>
      <c r="R81">
        <v>2738</v>
      </c>
      <c r="S81">
        <v>2730</v>
      </c>
      <c r="T81">
        <v>15.68042366691015</v>
      </c>
      <c r="U81">
        <v>60.293406593406608</v>
      </c>
      <c r="V81">
        <v>90.168029875505468</v>
      </c>
      <c r="W81">
        <v>83.12472527472525</v>
      </c>
      <c r="X81">
        <v>11.086815934338311</v>
      </c>
      <c r="Y81">
        <v>2.8740331273489375</v>
      </c>
      <c r="Z81">
        <v>-42.517637413116162</v>
      </c>
      <c r="AA81">
        <v>7.9002798857373726</v>
      </c>
      <c r="AB81">
        <v>8.0222200830939343</v>
      </c>
      <c r="AC81">
        <v>66</v>
      </c>
      <c r="AD81">
        <v>0</v>
      </c>
      <c r="AE81">
        <v>0</v>
      </c>
      <c r="AF81">
        <v>19</v>
      </c>
      <c r="AG81">
        <v>121</v>
      </c>
      <c r="AH81">
        <v>32</v>
      </c>
      <c r="AI81">
        <v>79</v>
      </c>
      <c r="AJ81">
        <v>0</v>
      </c>
      <c r="AK81">
        <v>201</v>
      </c>
      <c r="AL81">
        <v>106</v>
      </c>
    </row>
    <row r="82" spans="1:38" x14ac:dyDescent="0.5">
      <c r="A82">
        <v>2</v>
      </c>
      <c r="B82">
        <v>70</v>
      </c>
      <c r="C82">
        <v>2017</v>
      </c>
      <c r="D82">
        <v>10</v>
      </c>
      <c r="E82">
        <v>99</v>
      </c>
      <c r="F82">
        <v>99</v>
      </c>
      <c r="G82">
        <v>99</v>
      </c>
      <c r="H82">
        <v>99</v>
      </c>
      <c r="I82">
        <v>99</v>
      </c>
      <c r="J82">
        <v>999</v>
      </c>
      <c r="K82">
        <v>99</v>
      </c>
      <c r="L82">
        <v>99</v>
      </c>
      <c r="M82">
        <v>99</v>
      </c>
      <c r="N82">
        <v>99</v>
      </c>
      <c r="O82">
        <v>99</v>
      </c>
      <c r="P82">
        <v>9999</v>
      </c>
      <c r="Q82">
        <v>53</v>
      </c>
      <c r="R82">
        <v>2681</v>
      </c>
      <c r="S82">
        <v>2677</v>
      </c>
      <c r="T82">
        <v>15.768370011189855</v>
      </c>
      <c r="U82">
        <v>60.333955920806886</v>
      </c>
      <c r="V82">
        <v>87.206050012323743</v>
      </c>
      <c r="W82">
        <v>80.440791931266446</v>
      </c>
      <c r="X82">
        <v>10.744520639181768</v>
      </c>
      <c r="Y82">
        <v>2.7011144372532185</v>
      </c>
      <c r="Z82">
        <v>-30.2250611754163</v>
      </c>
      <c r="AA82">
        <v>7.735810947283376</v>
      </c>
      <c r="AB82">
        <v>7.6124843187383391</v>
      </c>
      <c r="AC82">
        <v>81</v>
      </c>
      <c r="AD82">
        <v>0</v>
      </c>
      <c r="AE82">
        <v>0</v>
      </c>
      <c r="AF82">
        <v>13</v>
      </c>
      <c r="AG82">
        <v>97</v>
      </c>
      <c r="AH82">
        <v>29</v>
      </c>
      <c r="AI82">
        <v>108</v>
      </c>
      <c r="AJ82">
        <v>0</v>
      </c>
      <c r="AK82">
        <v>420</v>
      </c>
      <c r="AL82">
        <v>105</v>
      </c>
    </row>
    <row r="83" spans="1:38" x14ac:dyDescent="0.5">
      <c r="A83">
        <v>2</v>
      </c>
      <c r="B83">
        <v>71</v>
      </c>
      <c r="C83">
        <v>2017</v>
      </c>
      <c r="D83">
        <v>11</v>
      </c>
      <c r="E83">
        <v>99</v>
      </c>
      <c r="F83">
        <v>99</v>
      </c>
      <c r="G83">
        <v>99</v>
      </c>
      <c r="H83">
        <v>99</v>
      </c>
      <c r="I83">
        <v>99</v>
      </c>
      <c r="J83">
        <v>999</v>
      </c>
      <c r="K83">
        <v>99</v>
      </c>
      <c r="L83">
        <v>99</v>
      </c>
      <c r="M83">
        <v>99</v>
      </c>
      <c r="N83">
        <v>99</v>
      </c>
      <c r="O83">
        <v>99</v>
      </c>
      <c r="P83">
        <v>9999</v>
      </c>
      <c r="Q83">
        <v>67</v>
      </c>
      <c r="R83">
        <v>2778</v>
      </c>
      <c r="S83">
        <v>2777</v>
      </c>
      <c r="T83">
        <v>15.923686105111596</v>
      </c>
      <c r="U83">
        <v>60.759452646741103</v>
      </c>
      <c r="V83">
        <v>88.138637648444146</v>
      </c>
      <c r="W83">
        <v>81.340331292762016</v>
      </c>
      <c r="X83">
        <v>10.759394700589752</v>
      </c>
      <c r="Y83">
        <v>2.8985557830864472</v>
      </c>
      <c r="Z83">
        <v>-31.378335558129258</v>
      </c>
      <c r="AA83">
        <v>8.0156966846524504</v>
      </c>
      <c r="AB83">
        <v>7.9851580947974563</v>
      </c>
      <c r="AC83">
        <v>63</v>
      </c>
      <c r="AD83">
        <v>0</v>
      </c>
      <c r="AE83">
        <v>0</v>
      </c>
      <c r="AF83">
        <v>23</v>
      </c>
      <c r="AG83">
        <v>118</v>
      </c>
      <c r="AH83">
        <v>51</v>
      </c>
      <c r="AI83">
        <v>143</v>
      </c>
      <c r="AJ83">
        <v>0</v>
      </c>
      <c r="AK83">
        <v>229</v>
      </c>
      <c r="AL83">
        <v>81</v>
      </c>
    </row>
    <row r="84" spans="1:38" x14ac:dyDescent="0.5">
      <c r="A84">
        <v>2</v>
      </c>
      <c r="B84">
        <v>72</v>
      </c>
      <c r="C84">
        <v>2017</v>
      </c>
      <c r="D84">
        <v>12</v>
      </c>
      <c r="E84">
        <v>99</v>
      </c>
      <c r="F84">
        <v>99</v>
      </c>
      <c r="G84">
        <v>99</v>
      </c>
      <c r="H84">
        <v>99</v>
      </c>
      <c r="I84">
        <v>99</v>
      </c>
      <c r="J84">
        <v>999</v>
      </c>
      <c r="K84">
        <v>99</v>
      </c>
      <c r="L84">
        <v>99</v>
      </c>
      <c r="M84">
        <v>99</v>
      </c>
      <c r="N84">
        <v>99</v>
      </c>
      <c r="O84">
        <v>99</v>
      </c>
      <c r="P84">
        <v>9999</v>
      </c>
      <c r="Q84">
        <v>55</v>
      </c>
      <c r="R84">
        <v>2310</v>
      </c>
      <c r="S84">
        <v>2309</v>
      </c>
      <c r="T84">
        <v>15.990043290043291</v>
      </c>
      <c r="U84">
        <v>60.857080987440433</v>
      </c>
      <c r="V84">
        <v>85.946179793891332</v>
      </c>
      <c r="W84">
        <v>79.312083152880064</v>
      </c>
      <c r="X84">
        <v>12.195121689373771</v>
      </c>
      <c r="Y84">
        <v>2.8304809947598049</v>
      </c>
      <c r="Z84">
        <v>-42.603356195586549</v>
      </c>
      <c r="AA84">
        <v>6.6653201373459918</v>
      </c>
      <c r="AB84">
        <v>6.4738851735184397</v>
      </c>
      <c r="AC84">
        <v>64</v>
      </c>
      <c r="AD84">
        <v>0</v>
      </c>
      <c r="AE84">
        <v>0</v>
      </c>
      <c r="AF84">
        <v>20</v>
      </c>
      <c r="AG84">
        <v>98</v>
      </c>
      <c r="AH84">
        <v>36</v>
      </c>
      <c r="AI84">
        <v>121</v>
      </c>
      <c r="AJ84">
        <v>0</v>
      </c>
      <c r="AK84">
        <v>301</v>
      </c>
      <c r="AL84">
        <v>83</v>
      </c>
    </row>
    <row r="85" spans="1:38" x14ac:dyDescent="0.5">
      <c r="A85">
        <v>2</v>
      </c>
      <c r="B85">
        <v>73</v>
      </c>
      <c r="C85">
        <v>2016</v>
      </c>
      <c r="D85">
        <v>1</v>
      </c>
      <c r="E85">
        <v>99</v>
      </c>
      <c r="F85">
        <v>99</v>
      </c>
      <c r="G85">
        <v>99</v>
      </c>
      <c r="H85">
        <v>99</v>
      </c>
      <c r="I85">
        <v>99</v>
      </c>
      <c r="J85">
        <v>999</v>
      </c>
      <c r="K85">
        <v>99</v>
      </c>
      <c r="L85">
        <v>99</v>
      </c>
      <c r="M85">
        <v>99</v>
      </c>
      <c r="N85">
        <v>99</v>
      </c>
      <c r="O85">
        <v>99</v>
      </c>
      <c r="P85">
        <v>9999</v>
      </c>
      <c r="Q85">
        <v>76</v>
      </c>
      <c r="R85">
        <v>4007</v>
      </c>
      <c r="S85">
        <v>4000</v>
      </c>
      <c r="T85">
        <v>15.773146992762662</v>
      </c>
      <c r="U85">
        <v>60.39425</v>
      </c>
      <c r="V85">
        <v>90.265140845070476</v>
      </c>
      <c r="W85">
        <v>83.25352500000001</v>
      </c>
      <c r="X85">
        <v>11.506238854393622</v>
      </c>
      <c r="Y85">
        <v>2.8223778870838938</v>
      </c>
      <c r="Z85">
        <v>-35.493898447332469</v>
      </c>
      <c r="AA85">
        <v>8.5444387581030377</v>
      </c>
      <c r="AB85">
        <v>8.7168312764881986</v>
      </c>
      <c r="AC85">
        <v>53</v>
      </c>
      <c r="AD85">
        <v>2</v>
      </c>
      <c r="AE85">
        <v>0</v>
      </c>
      <c r="AF85">
        <v>25</v>
      </c>
      <c r="AG85">
        <v>65</v>
      </c>
      <c r="AH85">
        <v>102</v>
      </c>
      <c r="AI85">
        <v>106</v>
      </c>
      <c r="AJ85">
        <v>0</v>
      </c>
      <c r="AK85">
        <v>76</v>
      </c>
      <c r="AL85">
        <v>270</v>
      </c>
    </row>
    <row r="86" spans="1:38" x14ac:dyDescent="0.5">
      <c r="A86">
        <v>2</v>
      </c>
      <c r="B86">
        <v>74</v>
      </c>
      <c r="C86">
        <v>2016</v>
      </c>
      <c r="D86">
        <v>2</v>
      </c>
      <c r="E86">
        <v>99</v>
      </c>
      <c r="F86">
        <v>99</v>
      </c>
      <c r="G86">
        <v>99</v>
      </c>
      <c r="H86">
        <v>99</v>
      </c>
      <c r="I86">
        <v>99</v>
      </c>
      <c r="J86">
        <v>999</v>
      </c>
      <c r="K86">
        <v>99</v>
      </c>
      <c r="L86">
        <v>99</v>
      </c>
      <c r="M86">
        <v>99</v>
      </c>
      <c r="N86">
        <v>99</v>
      </c>
      <c r="O86">
        <v>99</v>
      </c>
      <c r="P86">
        <v>9999</v>
      </c>
      <c r="Q86">
        <v>76</v>
      </c>
      <c r="R86">
        <v>3981</v>
      </c>
      <c r="S86">
        <v>3978</v>
      </c>
      <c r="T86">
        <v>16.024868123587037</v>
      </c>
      <c r="U86">
        <v>60.977375565610856</v>
      </c>
      <c r="V86">
        <v>90.17420841715014</v>
      </c>
      <c r="W86">
        <v>83.201960784313854</v>
      </c>
      <c r="X86">
        <v>10.543812740442688</v>
      </c>
      <c r="Y86">
        <v>2.8180076952992872</v>
      </c>
      <c r="Z86">
        <v>-30.16622471165762</v>
      </c>
      <c r="AA86">
        <v>8.4889969293756398</v>
      </c>
      <c r="AB86">
        <v>8.66351950902604</v>
      </c>
      <c r="AC86">
        <v>110</v>
      </c>
      <c r="AD86">
        <v>0</v>
      </c>
      <c r="AE86">
        <v>0</v>
      </c>
      <c r="AF86">
        <v>41</v>
      </c>
      <c r="AG86">
        <v>117</v>
      </c>
      <c r="AH86">
        <v>156</v>
      </c>
      <c r="AI86">
        <v>54</v>
      </c>
      <c r="AJ86">
        <v>1</v>
      </c>
      <c r="AK86">
        <v>183</v>
      </c>
      <c r="AL86">
        <v>301</v>
      </c>
    </row>
    <row r="87" spans="1:38" x14ac:dyDescent="0.5">
      <c r="A87">
        <v>2</v>
      </c>
      <c r="B87">
        <v>75</v>
      </c>
      <c r="C87">
        <v>2016</v>
      </c>
      <c r="D87">
        <v>3</v>
      </c>
      <c r="E87">
        <v>99</v>
      </c>
      <c r="F87">
        <v>99</v>
      </c>
      <c r="G87">
        <v>99</v>
      </c>
      <c r="H87">
        <v>99</v>
      </c>
      <c r="I87">
        <v>99</v>
      </c>
      <c r="J87">
        <v>999</v>
      </c>
      <c r="K87">
        <v>99</v>
      </c>
      <c r="L87">
        <v>99</v>
      </c>
      <c r="M87">
        <v>99</v>
      </c>
      <c r="N87">
        <v>99</v>
      </c>
      <c r="O87">
        <v>99</v>
      </c>
      <c r="P87">
        <v>9999</v>
      </c>
      <c r="Q87">
        <v>78</v>
      </c>
      <c r="R87">
        <v>3730</v>
      </c>
      <c r="S87">
        <v>3728</v>
      </c>
      <c r="T87">
        <v>15.678284182305628</v>
      </c>
      <c r="U87">
        <v>60.249195278969957</v>
      </c>
      <c r="V87">
        <v>90.462646297062719</v>
      </c>
      <c r="W87">
        <v>83.478353004292003</v>
      </c>
      <c r="X87">
        <v>10.973957211492312</v>
      </c>
      <c r="Y87">
        <v>2.9135200596240556</v>
      </c>
      <c r="Z87">
        <v>-34.607551954509326</v>
      </c>
      <c r="AA87">
        <v>7.9537700443534654</v>
      </c>
      <c r="AB87">
        <v>8.1460260274608451</v>
      </c>
      <c r="AC87">
        <v>90</v>
      </c>
      <c r="AD87">
        <v>0</v>
      </c>
      <c r="AE87">
        <v>0</v>
      </c>
      <c r="AF87">
        <v>52</v>
      </c>
      <c r="AG87">
        <v>107</v>
      </c>
      <c r="AH87">
        <v>64</v>
      </c>
      <c r="AI87">
        <v>70</v>
      </c>
      <c r="AJ87">
        <v>0</v>
      </c>
      <c r="AK87">
        <v>98</v>
      </c>
      <c r="AL87">
        <v>335</v>
      </c>
    </row>
    <row r="88" spans="1:38" x14ac:dyDescent="0.5">
      <c r="A88">
        <v>2</v>
      </c>
      <c r="B88">
        <v>76</v>
      </c>
      <c r="C88">
        <v>2016</v>
      </c>
      <c r="D88">
        <v>4</v>
      </c>
      <c r="E88">
        <v>99</v>
      </c>
      <c r="F88">
        <v>99</v>
      </c>
      <c r="G88">
        <v>99</v>
      </c>
      <c r="H88">
        <v>99</v>
      </c>
      <c r="I88">
        <v>99</v>
      </c>
      <c r="J88">
        <v>999</v>
      </c>
      <c r="K88">
        <v>99</v>
      </c>
      <c r="L88">
        <v>99</v>
      </c>
      <c r="M88">
        <v>99</v>
      </c>
      <c r="N88">
        <v>99</v>
      </c>
      <c r="O88">
        <v>99</v>
      </c>
      <c r="P88">
        <v>9999</v>
      </c>
      <c r="Q88">
        <v>71</v>
      </c>
      <c r="R88">
        <v>4239</v>
      </c>
      <c r="S88">
        <v>4237</v>
      </c>
      <c r="T88">
        <v>15.831328143430055</v>
      </c>
      <c r="U88">
        <v>60.474392258673582</v>
      </c>
      <c r="V88">
        <v>90.815140109917678</v>
      </c>
      <c r="W88">
        <v>83.804035874439393</v>
      </c>
      <c r="X88">
        <v>11.007403059374809</v>
      </c>
      <c r="Y88">
        <v>2.808601019809422</v>
      </c>
      <c r="Z88">
        <v>-36.277527207479174</v>
      </c>
      <c r="AA88">
        <v>9.0391504605936515</v>
      </c>
      <c r="AB88">
        <v>9.2943584098796119</v>
      </c>
      <c r="AC88">
        <v>112</v>
      </c>
      <c r="AD88">
        <v>0</v>
      </c>
      <c r="AE88">
        <v>0</v>
      </c>
      <c r="AF88">
        <v>33</v>
      </c>
      <c r="AG88">
        <v>170</v>
      </c>
      <c r="AH88">
        <v>108</v>
      </c>
      <c r="AI88">
        <v>117</v>
      </c>
      <c r="AJ88">
        <v>0</v>
      </c>
      <c r="AK88">
        <v>223</v>
      </c>
      <c r="AL88">
        <v>257</v>
      </c>
    </row>
    <row r="89" spans="1:38" x14ac:dyDescent="0.5">
      <c r="A89">
        <v>2</v>
      </c>
      <c r="B89">
        <v>77</v>
      </c>
      <c r="C89">
        <v>2016</v>
      </c>
      <c r="D89">
        <v>5</v>
      </c>
      <c r="E89">
        <v>99</v>
      </c>
      <c r="F89">
        <v>99</v>
      </c>
      <c r="G89">
        <v>99</v>
      </c>
      <c r="H89">
        <v>99</v>
      </c>
      <c r="I89">
        <v>99</v>
      </c>
      <c r="J89">
        <v>999</v>
      </c>
      <c r="K89">
        <v>99</v>
      </c>
      <c r="L89">
        <v>99</v>
      </c>
      <c r="M89">
        <v>99</v>
      </c>
      <c r="N89">
        <v>99</v>
      </c>
      <c r="O89">
        <v>99</v>
      </c>
      <c r="P89">
        <v>9999</v>
      </c>
      <c r="Q89">
        <v>74</v>
      </c>
      <c r="R89">
        <v>3700</v>
      </c>
      <c r="S89">
        <v>3698</v>
      </c>
      <c r="T89">
        <v>15.854054054054052</v>
      </c>
      <c r="U89">
        <v>60.544889129259055</v>
      </c>
      <c r="V89">
        <v>89.930869487005793</v>
      </c>
      <c r="W89">
        <v>82.987560843699157</v>
      </c>
      <c r="X89">
        <v>10.332430786590111</v>
      </c>
      <c r="Y89">
        <v>2.8269471483745998</v>
      </c>
      <c r="Z89">
        <v>-27.242077258127978</v>
      </c>
      <c r="AA89">
        <v>7.8897987035141588</v>
      </c>
      <c r="AB89">
        <v>8.0329659218000256</v>
      </c>
      <c r="AC89">
        <v>133</v>
      </c>
      <c r="AD89">
        <v>0</v>
      </c>
      <c r="AE89">
        <v>0</v>
      </c>
      <c r="AF89">
        <v>26</v>
      </c>
      <c r="AG89">
        <v>156</v>
      </c>
      <c r="AH89">
        <v>84</v>
      </c>
      <c r="AI89">
        <v>110</v>
      </c>
      <c r="AJ89">
        <v>0</v>
      </c>
      <c r="AK89">
        <v>352</v>
      </c>
      <c r="AL89">
        <v>221</v>
      </c>
    </row>
    <row r="90" spans="1:38" x14ac:dyDescent="0.5">
      <c r="A90">
        <v>2</v>
      </c>
      <c r="B90">
        <v>78</v>
      </c>
      <c r="C90">
        <v>2016</v>
      </c>
      <c r="D90">
        <v>6</v>
      </c>
      <c r="E90">
        <v>99</v>
      </c>
      <c r="F90">
        <v>99</v>
      </c>
      <c r="G90">
        <v>99</v>
      </c>
      <c r="H90">
        <v>99</v>
      </c>
      <c r="I90">
        <v>99</v>
      </c>
      <c r="J90">
        <v>999</v>
      </c>
      <c r="K90">
        <v>99</v>
      </c>
      <c r="L90">
        <v>99</v>
      </c>
      <c r="M90">
        <v>99</v>
      </c>
      <c r="N90">
        <v>99</v>
      </c>
      <c r="O90">
        <v>99</v>
      </c>
      <c r="P90">
        <v>9999</v>
      </c>
      <c r="Q90">
        <v>78</v>
      </c>
      <c r="R90">
        <v>4989</v>
      </c>
      <c r="S90">
        <v>4987</v>
      </c>
      <c r="T90">
        <v>15.95890960112246</v>
      </c>
      <c r="U90">
        <v>60.738520152396241</v>
      </c>
      <c r="V90">
        <v>89.062657166487853</v>
      </c>
      <c r="W90">
        <v>82.189612993783783</v>
      </c>
      <c r="X90">
        <v>10.615591383418289</v>
      </c>
      <c r="Y90">
        <v>2.7805589323881619</v>
      </c>
      <c r="Z90">
        <v>-27.007626051529357</v>
      </c>
      <c r="AA90">
        <v>10.638433981576252</v>
      </c>
      <c r="AB90">
        <v>10.728828950108923</v>
      </c>
      <c r="AC90">
        <v>147</v>
      </c>
      <c r="AD90">
        <v>0</v>
      </c>
      <c r="AE90">
        <v>0</v>
      </c>
      <c r="AF90">
        <v>38</v>
      </c>
      <c r="AG90">
        <v>238</v>
      </c>
      <c r="AH90">
        <v>68</v>
      </c>
      <c r="AI90">
        <v>261</v>
      </c>
      <c r="AJ90">
        <v>0</v>
      </c>
      <c r="AK90">
        <v>411</v>
      </c>
      <c r="AL90">
        <v>208</v>
      </c>
    </row>
    <row r="91" spans="1:38" x14ac:dyDescent="0.5">
      <c r="A91">
        <v>2</v>
      </c>
      <c r="B91">
        <v>79</v>
      </c>
      <c r="C91">
        <v>2016</v>
      </c>
      <c r="D91">
        <v>7</v>
      </c>
      <c r="E91">
        <v>99</v>
      </c>
      <c r="F91">
        <v>99</v>
      </c>
      <c r="G91">
        <v>99</v>
      </c>
      <c r="H91">
        <v>99</v>
      </c>
      <c r="I91">
        <v>99</v>
      </c>
      <c r="J91">
        <v>999</v>
      </c>
      <c r="K91">
        <v>99</v>
      </c>
      <c r="L91">
        <v>99</v>
      </c>
      <c r="M91">
        <v>99</v>
      </c>
      <c r="N91">
        <v>99</v>
      </c>
      <c r="O91">
        <v>99</v>
      </c>
      <c r="P91">
        <v>9999</v>
      </c>
      <c r="Q91">
        <v>67</v>
      </c>
      <c r="R91">
        <v>3701</v>
      </c>
      <c r="S91">
        <v>3697</v>
      </c>
      <c r="T91">
        <v>15.896244258308563</v>
      </c>
      <c r="U91">
        <v>60.551528266161768</v>
      </c>
      <c r="V91">
        <v>85.811839472782751</v>
      </c>
      <c r="W91">
        <v>79.165350284014053</v>
      </c>
      <c r="X91">
        <v>9.946287876047565</v>
      </c>
      <c r="Y91">
        <v>2.7218166987411272</v>
      </c>
      <c r="Z91">
        <v>-23.704381048799647</v>
      </c>
      <c r="AA91">
        <v>7.891931081542138</v>
      </c>
      <c r="AB91">
        <v>7.6609143338503953</v>
      </c>
      <c r="AC91">
        <v>84</v>
      </c>
      <c r="AD91">
        <v>0</v>
      </c>
      <c r="AE91">
        <v>0</v>
      </c>
      <c r="AF91">
        <v>30</v>
      </c>
      <c r="AG91">
        <v>188</v>
      </c>
      <c r="AH91">
        <v>56</v>
      </c>
      <c r="AI91">
        <v>145</v>
      </c>
      <c r="AJ91">
        <v>0</v>
      </c>
      <c r="AK91">
        <v>310</v>
      </c>
      <c r="AL91">
        <v>118</v>
      </c>
    </row>
    <row r="92" spans="1:38" x14ac:dyDescent="0.5">
      <c r="A92">
        <v>2</v>
      </c>
      <c r="B92">
        <v>80</v>
      </c>
      <c r="C92">
        <v>2016</v>
      </c>
      <c r="D92">
        <v>8</v>
      </c>
      <c r="E92">
        <v>99</v>
      </c>
      <c r="F92">
        <v>99</v>
      </c>
      <c r="G92">
        <v>99</v>
      </c>
      <c r="H92">
        <v>99</v>
      </c>
      <c r="I92">
        <v>99</v>
      </c>
      <c r="J92">
        <v>999</v>
      </c>
      <c r="K92">
        <v>99</v>
      </c>
      <c r="L92">
        <v>99</v>
      </c>
      <c r="M92">
        <v>99</v>
      </c>
      <c r="N92">
        <v>99</v>
      </c>
      <c r="O92">
        <v>99</v>
      </c>
      <c r="P92">
        <v>9999</v>
      </c>
      <c r="Q92">
        <v>78</v>
      </c>
      <c r="R92">
        <v>3994</v>
      </c>
      <c r="S92">
        <v>3991</v>
      </c>
      <c r="T92">
        <v>15.89283925888833</v>
      </c>
      <c r="U92">
        <v>60.677524429967427</v>
      </c>
      <c r="V92">
        <v>86.033038040900763</v>
      </c>
      <c r="W92">
        <v>79.380982209972615</v>
      </c>
      <c r="X92">
        <v>11.045432548924415</v>
      </c>
      <c r="Y92">
        <v>2.9664445080999622</v>
      </c>
      <c r="Z92">
        <v>-23.634170923819998</v>
      </c>
      <c r="AA92">
        <v>8.5167178437393378</v>
      </c>
      <c r="AB92">
        <v>8.2926667618235754</v>
      </c>
      <c r="AC92">
        <v>113</v>
      </c>
      <c r="AD92">
        <v>0</v>
      </c>
      <c r="AE92">
        <v>0</v>
      </c>
      <c r="AF92">
        <v>38</v>
      </c>
      <c r="AG92">
        <v>173</v>
      </c>
      <c r="AH92">
        <v>55</v>
      </c>
      <c r="AI92">
        <v>273</v>
      </c>
      <c r="AJ92">
        <v>0</v>
      </c>
      <c r="AK92">
        <v>381</v>
      </c>
      <c r="AL92">
        <v>148</v>
      </c>
    </row>
    <row r="93" spans="1:38" x14ac:dyDescent="0.5">
      <c r="A93">
        <v>2</v>
      </c>
      <c r="B93">
        <v>81</v>
      </c>
      <c r="C93">
        <v>2016</v>
      </c>
      <c r="D93">
        <v>9</v>
      </c>
      <c r="E93">
        <v>99</v>
      </c>
      <c r="F93">
        <v>99</v>
      </c>
      <c r="G93">
        <v>99</v>
      </c>
      <c r="H93">
        <v>99</v>
      </c>
      <c r="I93">
        <v>99</v>
      </c>
      <c r="J93">
        <v>999</v>
      </c>
      <c r="K93">
        <v>99</v>
      </c>
      <c r="L93">
        <v>99</v>
      </c>
      <c r="M93">
        <v>99</v>
      </c>
      <c r="N93">
        <v>99</v>
      </c>
      <c r="O93">
        <v>99</v>
      </c>
      <c r="P93">
        <v>9999</v>
      </c>
      <c r="Q93">
        <v>85</v>
      </c>
      <c r="R93">
        <v>4403</v>
      </c>
      <c r="S93">
        <v>4400</v>
      </c>
      <c r="T93">
        <v>15.875085169202816</v>
      </c>
      <c r="U93">
        <v>60.529318181818191</v>
      </c>
      <c r="V93">
        <v>86.807150595883002</v>
      </c>
      <c r="W93">
        <v>80.103863636363513</v>
      </c>
      <c r="X93">
        <v>10.854903943277623</v>
      </c>
      <c r="Y93">
        <v>2.6840529883395785</v>
      </c>
      <c r="Z93">
        <v>-26.141270579926719</v>
      </c>
      <c r="AA93">
        <v>9.3888604571818526</v>
      </c>
      <c r="AB93">
        <v>9.2257601141128767</v>
      </c>
      <c r="AC93">
        <v>119</v>
      </c>
      <c r="AD93">
        <v>0</v>
      </c>
      <c r="AE93">
        <v>0</v>
      </c>
      <c r="AF93">
        <v>37</v>
      </c>
      <c r="AG93">
        <v>134</v>
      </c>
      <c r="AH93">
        <v>69</v>
      </c>
      <c r="AI93">
        <v>183</v>
      </c>
      <c r="AJ93">
        <v>0</v>
      </c>
      <c r="AK93">
        <v>370</v>
      </c>
      <c r="AL93">
        <v>212</v>
      </c>
    </row>
    <row r="94" spans="1:38" x14ac:dyDescent="0.5">
      <c r="A94">
        <v>2</v>
      </c>
      <c r="B94">
        <v>82</v>
      </c>
      <c r="C94">
        <v>2016</v>
      </c>
      <c r="D94">
        <v>10</v>
      </c>
      <c r="E94">
        <v>99</v>
      </c>
      <c r="F94">
        <v>99</v>
      </c>
      <c r="G94">
        <v>99</v>
      </c>
      <c r="H94">
        <v>99</v>
      </c>
      <c r="I94">
        <v>99</v>
      </c>
      <c r="J94">
        <v>999</v>
      </c>
      <c r="K94">
        <v>99</v>
      </c>
      <c r="L94">
        <v>99</v>
      </c>
      <c r="M94">
        <v>99</v>
      </c>
      <c r="N94">
        <v>99</v>
      </c>
      <c r="O94">
        <v>99</v>
      </c>
      <c r="P94">
        <v>9999</v>
      </c>
      <c r="Q94">
        <v>57</v>
      </c>
      <c r="R94">
        <v>2981</v>
      </c>
      <c r="S94">
        <v>2977</v>
      </c>
      <c r="T94">
        <v>15.773565917477359</v>
      </c>
      <c r="U94">
        <v>60.498152502519311</v>
      </c>
      <c r="V94">
        <v>85.795322827120614</v>
      </c>
      <c r="W94">
        <v>79.143029895868452</v>
      </c>
      <c r="X94">
        <v>10.486485982768798</v>
      </c>
      <c r="Y94">
        <v>2.8988223338681793</v>
      </c>
      <c r="Z94">
        <v>-30.761522364716843</v>
      </c>
      <c r="AA94">
        <v>6.3566189013988419</v>
      </c>
      <c r="AB94">
        <v>6.1671927911036049</v>
      </c>
      <c r="AC94">
        <v>91</v>
      </c>
      <c r="AD94">
        <v>0</v>
      </c>
      <c r="AE94">
        <v>0</v>
      </c>
      <c r="AF94">
        <v>29</v>
      </c>
      <c r="AG94">
        <v>106</v>
      </c>
      <c r="AH94">
        <v>38</v>
      </c>
      <c r="AI94">
        <v>65</v>
      </c>
      <c r="AJ94">
        <v>0</v>
      </c>
      <c r="AK94">
        <v>326</v>
      </c>
      <c r="AL94">
        <v>174</v>
      </c>
    </row>
    <row r="95" spans="1:38" x14ac:dyDescent="0.5">
      <c r="A95">
        <v>2</v>
      </c>
      <c r="B95">
        <v>83</v>
      </c>
      <c r="C95">
        <v>2016</v>
      </c>
      <c r="D95">
        <v>11</v>
      </c>
      <c r="E95">
        <v>99</v>
      </c>
      <c r="F95">
        <v>99</v>
      </c>
      <c r="G95">
        <v>99</v>
      </c>
      <c r="H95">
        <v>99</v>
      </c>
      <c r="I95">
        <v>99</v>
      </c>
      <c r="J95">
        <v>999</v>
      </c>
      <c r="K95">
        <v>99</v>
      </c>
      <c r="L95">
        <v>99</v>
      </c>
      <c r="M95">
        <v>99</v>
      </c>
      <c r="N95">
        <v>99</v>
      </c>
      <c r="O95">
        <v>99</v>
      </c>
      <c r="P95">
        <v>9999</v>
      </c>
      <c r="Q95">
        <v>81</v>
      </c>
      <c r="R95">
        <v>4194</v>
      </c>
      <c r="S95">
        <v>4192</v>
      </c>
      <c r="T95">
        <v>15.8037672865999</v>
      </c>
      <c r="U95">
        <v>60.389551526717554</v>
      </c>
      <c r="V95">
        <v>88.459961914764861</v>
      </c>
      <c r="W95">
        <v>81.632084923663996</v>
      </c>
      <c r="X95">
        <v>11.435486511730621</v>
      </c>
      <c r="Y95">
        <v>2.7146787147032381</v>
      </c>
      <c r="Z95">
        <v>-36.201612563106643</v>
      </c>
      <c r="AA95">
        <v>8.9431934493347001</v>
      </c>
      <c r="AB95">
        <v>8.9573218714385572</v>
      </c>
      <c r="AC95">
        <v>123</v>
      </c>
      <c r="AD95">
        <v>0</v>
      </c>
      <c r="AE95">
        <v>0</v>
      </c>
      <c r="AF95">
        <v>49</v>
      </c>
      <c r="AG95">
        <v>151</v>
      </c>
      <c r="AH95">
        <v>84</v>
      </c>
      <c r="AI95">
        <v>204</v>
      </c>
      <c r="AJ95">
        <v>0</v>
      </c>
      <c r="AK95">
        <v>417</v>
      </c>
      <c r="AL95">
        <v>231</v>
      </c>
    </row>
    <row r="96" spans="1:38" x14ac:dyDescent="0.5">
      <c r="A96">
        <v>2</v>
      </c>
      <c r="B96">
        <v>84</v>
      </c>
      <c r="C96">
        <v>2016</v>
      </c>
      <c r="D96">
        <v>12</v>
      </c>
      <c r="E96">
        <v>99</v>
      </c>
      <c r="F96">
        <v>99</v>
      </c>
      <c r="G96">
        <v>99</v>
      </c>
      <c r="H96">
        <v>99</v>
      </c>
      <c r="I96">
        <v>99</v>
      </c>
      <c r="J96">
        <v>999</v>
      </c>
      <c r="K96">
        <v>99</v>
      </c>
      <c r="L96">
        <v>99</v>
      </c>
      <c r="M96">
        <v>99</v>
      </c>
      <c r="N96">
        <v>99</v>
      </c>
      <c r="O96">
        <v>99</v>
      </c>
      <c r="P96">
        <v>9999</v>
      </c>
      <c r="Q96">
        <v>61</v>
      </c>
      <c r="R96">
        <v>2977</v>
      </c>
      <c r="S96">
        <v>2972</v>
      </c>
      <c r="T96">
        <v>15.855895196506548</v>
      </c>
      <c r="U96">
        <v>60.621130551816947</v>
      </c>
      <c r="V96">
        <v>85.207731532584972</v>
      </c>
      <c r="W96">
        <v>78.587449528936759</v>
      </c>
      <c r="X96">
        <v>10.663858943795148</v>
      </c>
      <c r="Y96">
        <v>2.8426307291125346</v>
      </c>
      <c r="Z96">
        <v>-34.466341780412712</v>
      </c>
      <c r="AA96">
        <v>6.348089389286935</v>
      </c>
      <c r="AB96">
        <v>6.1136140329073427</v>
      </c>
      <c r="AC96">
        <v>137</v>
      </c>
      <c r="AD96">
        <v>0</v>
      </c>
      <c r="AE96">
        <v>0</v>
      </c>
      <c r="AF96">
        <v>30</v>
      </c>
      <c r="AG96">
        <v>136</v>
      </c>
      <c r="AH96">
        <v>68</v>
      </c>
      <c r="AI96">
        <v>91</v>
      </c>
      <c r="AJ96">
        <v>0</v>
      </c>
      <c r="AK96">
        <v>333</v>
      </c>
      <c r="AL96">
        <v>201</v>
      </c>
    </row>
    <row r="97" spans="1:38" x14ac:dyDescent="0.5">
      <c r="A97">
        <v>2</v>
      </c>
      <c r="B97">
        <v>85</v>
      </c>
      <c r="C97">
        <v>2015</v>
      </c>
      <c r="D97">
        <v>1</v>
      </c>
      <c r="E97">
        <v>99</v>
      </c>
      <c r="F97">
        <v>99</v>
      </c>
      <c r="G97">
        <v>99</v>
      </c>
      <c r="H97">
        <v>99</v>
      </c>
      <c r="I97">
        <v>99</v>
      </c>
      <c r="J97">
        <v>999</v>
      </c>
      <c r="K97">
        <v>99</v>
      </c>
      <c r="L97">
        <v>99</v>
      </c>
      <c r="M97">
        <v>99</v>
      </c>
      <c r="N97">
        <v>99</v>
      </c>
      <c r="O97">
        <v>99</v>
      </c>
      <c r="P97">
        <v>9999</v>
      </c>
      <c r="Q97">
        <v>45</v>
      </c>
      <c r="R97">
        <v>1691</v>
      </c>
      <c r="S97">
        <v>1687</v>
      </c>
      <c r="T97">
        <v>15.888231815493796</v>
      </c>
      <c r="U97">
        <v>60.710729104919999</v>
      </c>
      <c r="V97">
        <v>88.657640063168714</v>
      </c>
      <c r="W97">
        <v>81.749199762892786</v>
      </c>
      <c r="X97">
        <v>10.732649565605165</v>
      </c>
      <c r="Y97">
        <v>2.770925751757864</v>
      </c>
      <c r="Z97">
        <v>-34.955105948316195</v>
      </c>
      <c r="AA97">
        <v>4.4557455666517347</v>
      </c>
      <c r="AB97">
        <v>4.5029269323817047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32</v>
      </c>
      <c r="AL97">
        <v>3</v>
      </c>
    </row>
    <row r="98" spans="1:38" x14ac:dyDescent="0.5">
      <c r="A98">
        <v>2</v>
      </c>
      <c r="B98">
        <v>86</v>
      </c>
      <c r="C98">
        <v>2015</v>
      </c>
      <c r="D98">
        <v>2</v>
      </c>
      <c r="E98">
        <v>99</v>
      </c>
      <c r="F98">
        <v>99</v>
      </c>
      <c r="G98">
        <v>99</v>
      </c>
      <c r="H98">
        <v>99</v>
      </c>
      <c r="I98">
        <v>99</v>
      </c>
      <c r="J98">
        <v>999</v>
      </c>
      <c r="K98">
        <v>99</v>
      </c>
      <c r="L98">
        <v>99</v>
      </c>
      <c r="M98">
        <v>99</v>
      </c>
      <c r="N98">
        <v>99</v>
      </c>
      <c r="O98">
        <v>99</v>
      </c>
      <c r="P98">
        <v>9999</v>
      </c>
      <c r="Q98">
        <v>42</v>
      </c>
      <c r="R98">
        <v>1964</v>
      </c>
      <c r="S98">
        <v>1960</v>
      </c>
      <c r="T98">
        <v>15.920570264765786</v>
      </c>
      <c r="U98">
        <v>60.94948979591836</v>
      </c>
      <c r="V98">
        <v>83.954109271010537</v>
      </c>
      <c r="W98">
        <v>77.411581632653125</v>
      </c>
      <c r="X98">
        <v>10.779996286984826</v>
      </c>
      <c r="Y98">
        <v>3.0188184850722615</v>
      </c>
      <c r="Z98">
        <v>-40.875701571634721</v>
      </c>
      <c r="AA98">
        <v>5.1750942004163276</v>
      </c>
      <c r="AB98">
        <v>4.9540264314959828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35</v>
      </c>
      <c r="AL98">
        <v>24</v>
      </c>
    </row>
    <row r="99" spans="1:38" x14ac:dyDescent="0.5">
      <c r="A99">
        <v>2</v>
      </c>
      <c r="B99">
        <v>87</v>
      </c>
      <c r="C99">
        <v>2015</v>
      </c>
      <c r="D99">
        <v>3</v>
      </c>
      <c r="E99">
        <v>99</v>
      </c>
      <c r="F99">
        <v>99</v>
      </c>
      <c r="G99">
        <v>99</v>
      </c>
      <c r="H99">
        <v>99</v>
      </c>
      <c r="I99">
        <v>99</v>
      </c>
      <c r="J99">
        <v>999</v>
      </c>
      <c r="K99">
        <v>99</v>
      </c>
      <c r="L99">
        <v>99</v>
      </c>
      <c r="M99">
        <v>99</v>
      </c>
      <c r="N99">
        <v>99</v>
      </c>
      <c r="O99">
        <v>99</v>
      </c>
      <c r="P99">
        <v>9999</v>
      </c>
      <c r="Q99">
        <v>53</v>
      </c>
      <c r="R99">
        <v>2247</v>
      </c>
      <c r="S99">
        <v>2244</v>
      </c>
      <c r="T99">
        <v>16.186915887850464</v>
      </c>
      <c r="U99">
        <v>61.240196078431381</v>
      </c>
      <c r="V99">
        <v>86.286966278681376</v>
      </c>
      <c r="W99">
        <v>79.593627450980421</v>
      </c>
      <c r="X99">
        <v>9.948347861127651</v>
      </c>
      <c r="Y99">
        <v>2.6391349182323705</v>
      </c>
      <c r="Z99">
        <v>-29.503834198725684</v>
      </c>
      <c r="AA99">
        <v>5.9207926009854797</v>
      </c>
      <c r="AB99">
        <v>5.8317306596615985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46</v>
      </c>
      <c r="AL99">
        <v>3</v>
      </c>
    </row>
    <row r="100" spans="1:38" x14ac:dyDescent="0.5">
      <c r="A100">
        <v>2</v>
      </c>
      <c r="B100">
        <v>88</v>
      </c>
      <c r="C100">
        <v>2015</v>
      </c>
      <c r="D100">
        <v>4</v>
      </c>
      <c r="E100">
        <v>99</v>
      </c>
      <c r="F100">
        <v>99</v>
      </c>
      <c r="G100">
        <v>99</v>
      </c>
      <c r="H100">
        <v>99</v>
      </c>
      <c r="I100">
        <v>99</v>
      </c>
      <c r="J100">
        <v>999</v>
      </c>
      <c r="K100">
        <v>99</v>
      </c>
      <c r="L100">
        <v>99</v>
      </c>
      <c r="M100">
        <v>99</v>
      </c>
      <c r="N100">
        <v>99</v>
      </c>
      <c r="O100">
        <v>99</v>
      </c>
      <c r="P100">
        <v>9999</v>
      </c>
      <c r="Q100">
        <v>64</v>
      </c>
      <c r="R100">
        <v>2899</v>
      </c>
      <c r="S100">
        <v>2898</v>
      </c>
      <c r="T100">
        <v>15.902380131079685</v>
      </c>
      <c r="U100">
        <v>60.633540372670822</v>
      </c>
      <c r="V100">
        <v>87.757238338989637</v>
      </c>
      <c r="W100">
        <v>80.986369910282889</v>
      </c>
      <c r="X100">
        <v>9.9398350824871375</v>
      </c>
      <c r="Y100">
        <v>2.7282498223386122</v>
      </c>
      <c r="Z100">
        <v>-37.126162266240861</v>
      </c>
      <c r="AA100">
        <v>7.6387973966430414</v>
      </c>
      <c r="AB100">
        <v>7.6631375521411682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51</v>
      </c>
      <c r="AL100">
        <v>25</v>
      </c>
    </row>
    <row r="101" spans="1:38" x14ac:dyDescent="0.5">
      <c r="A101">
        <v>2</v>
      </c>
      <c r="B101">
        <v>89</v>
      </c>
      <c r="C101">
        <v>2015</v>
      </c>
      <c r="D101">
        <v>5</v>
      </c>
      <c r="E101">
        <v>99</v>
      </c>
      <c r="F101">
        <v>99</v>
      </c>
      <c r="G101">
        <v>99</v>
      </c>
      <c r="H101">
        <v>99</v>
      </c>
      <c r="I101">
        <v>99</v>
      </c>
      <c r="J101">
        <v>999</v>
      </c>
      <c r="K101">
        <v>99</v>
      </c>
      <c r="L101">
        <v>99</v>
      </c>
      <c r="M101">
        <v>99</v>
      </c>
      <c r="N101">
        <v>99</v>
      </c>
      <c r="O101">
        <v>99</v>
      </c>
      <c r="P101">
        <v>9999</v>
      </c>
      <c r="Q101">
        <v>59</v>
      </c>
      <c r="R101">
        <v>3263</v>
      </c>
      <c r="S101">
        <v>3262</v>
      </c>
      <c r="T101">
        <v>15.797732148329764</v>
      </c>
      <c r="U101">
        <v>60.458307786633981</v>
      </c>
      <c r="V101">
        <v>86.643665226751693</v>
      </c>
      <c r="W101">
        <v>79.960331085223871</v>
      </c>
      <c r="X101">
        <v>9.4793694289654553</v>
      </c>
      <c r="Y101">
        <v>2.7427978180924759</v>
      </c>
      <c r="Z101">
        <v>-35.962720206271342</v>
      </c>
      <c r="AA101">
        <v>8.5979289083291608</v>
      </c>
      <c r="AB101">
        <v>8.5163763961317063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50</v>
      </c>
      <c r="AL101">
        <v>7</v>
      </c>
    </row>
    <row r="102" spans="1:38" x14ac:dyDescent="0.5">
      <c r="A102">
        <v>2</v>
      </c>
      <c r="B102">
        <v>90</v>
      </c>
      <c r="C102">
        <v>2015</v>
      </c>
      <c r="D102">
        <v>6</v>
      </c>
      <c r="E102">
        <v>99</v>
      </c>
      <c r="F102">
        <v>99</v>
      </c>
      <c r="G102">
        <v>99</v>
      </c>
      <c r="H102">
        <v>99</v>
      </c>
      <c r="I102">
        <v>99</v>
      </c>
      <c r="J102">
        <v>999</v>
      </c>
      <c r="K102">
        <v>99</v>
      </c>
      <c r="L102">
        <v>99</v>
      </c>
      <c r="M102">
        <v>99</v>
      </c>
      <c r="N102">
        <v>99</v>
      </c>
      <c r="O102">
        <v>99</v>
      </c>
      <c r="P102">
        <v>9999</v>
      </c>
      <c r="Q102">
        <v>72</v>
      </c>
      <c r="R102">
        <v>3184</v>
      </c>
      <c r="S102">
        <v>3182</v>
      </c>
      <c r="T102">
        <v>15.902010050251258</v>
      </c>
      <c r="U102">
        <v>60.560967944688869</v>
      </c>
      <c r="V102">
        <v>88.095891502377185</v>
      </c>
      <c r="W102">
        <v>81.286203645505978</v>
      </c>
      <c r="X102">
        <v>9.6947620480901602</v>
      </c>
      <c r="Y102">
        <v>2.6897898190193046</v>
      </c>
      <c r="Z102">
        <v>-35.018271266487723</v>
      </c>
      <c r="AA102">
        <v>8.3897657505731065</v>
      </c>
      <c r="AB102">
        <v>8.4452658126605211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57</v>
      </c>
      <c r="AL102">
        <v>11</v>
      </c>
    </row>
    <row r="103" spans="1:38" x14ac:dyDescent="0.5">
      <c r="A103">
        <v>2</v>
      </c>
      <c r="B103">
        <v>91</v>
      </c>
      <c r="C103">
        <v>2015</v>
      </c>
      <c r="D103">
        <v>7</v>
      </c>
      <c r="E103">
        <v>99</v>
      </c>
      <c r="F103">
        <v>99</v>
      </c>
      <c r="G103">
        <v>99</v>
      </c>
      <c r="H103">
        <v>99</v>
      </c>
      <c r="I103">
        <v>99</v>
      </c>
      <c r="J103">
        <v>999</v>
      </c>
      <c r="K103">
        <v>99</v>
      </c>
      <c r="L103">
        <v>99</v>
      </c>
      <c r="M103">
        <v>99</v>
      </c>
      <c r="N103">
        <v>99</v>
      </c>
      <c r="O103">
        <v>99</v>
      </c>
      <c r="P103">
        <v>9999</v>
      </c>
      <c r="Q103">
        <v>61</v>
      </c>
      <c r="R103">
        <v>2719</v>
      </c>
      <c r="S103">
        <v>2719</v>
      </c>
      <c r="T103">
        <v>15.770871643986755</v>
      </c>
      <c r="U103">
        <v>60.328797351967637</v>
      </c>
      <c r="V103">
        <v>88.338791626039978</v>
      </c>
      <c r="W103">
        <v>81.536704670834823</v>
      </c>
      <c r="X103">
        <v>10.087965747080414</v>
      </c>
      <c r="Y103">
        <v>2.7543843259131875</v>
      </c>
      <c r="Z103">
        <v>-27.162512336573599</v>
      </c>
      <c r="AA103">
        <v>7.1645015941608898</v>
      </c>
      <c r="AB103">
        <v>7.2386681976061187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51</v>
      </c>
      <c r="AL103">
        <v>7</v>
      </c>
    </row>
    <row r="104" spans="1:38" x14ac:dyDescent="0.5">
      <c r="A104">
        <v>2</v>
      </c>
      <c r="B104">
        <v>92</v>
      </c>
      <c r="C104">
        <v>2015</v>
      </c>
      <c r="D104">
        <v>8</v>
      </c>
      <c r="E104">
        <v>99</v>
      </c>
      <c r="F104">
        <v>99</v>
      </c>
      <c r="G104">
        <v>99</v>
      </c>
      <c r="H104">
        <v>99</v>
      </c>
      <c r="I104">
        <v>99</v>
      </c>
      <c r="J104">
        <v>999</v>
      </c>
      <c r="K104">
        <v>99</v>
      </c>
      <c r="L104">
        <v>99</v>
      </c>
      <c r="M104">
        <v>99</v>
      </c>
      <c r="N104">
        <v>99</v>
      </c>
      <c r="O104">
        <v>99</v>
      </c>
      <c r="P104">
        <v>9999</v>
      </c>
      <c r="Q104">
        <v>76</v>
      </c>
      <c r="R104">
        <v>3885</v>
      </c>
      <c r="S104">
        <v>3872</v>
      </c>
      <c r="T104">
        <v>15.776319176319179</v>
      </c>
      <c r="U104">
        <v>60.412190082644635</v>
      </c>
      <c r="V104">
        <v>87.754654916146848</v>
      </c>
      <c r="W104">
        <v>80.894886363636445</v>
      </c>
      <c r="X104">
        <v>10.163783474271767</v>
      </c>
      <c r="Y104">
        <v>2.7612534877067993</v>
      </c>
      <c r="Z104">
        <v>-37.179639477471021</v>
      </c>
      <c r="AA104">
        <v>10.236884403573031</v>
      </c>
      <c r="AB104">
        <v>10.227105242553408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53</v>
      </c>
      <c r="AL104">
        <v>23</v>
      </c>
    </row>
    <row r="105" spans="1:38" x14ac:dyDescent="0.5">
      <c r="A105">
        <v>2</v>
      </c>
      <c r="B105">
        <v>93</v>
      </c>
      <c r="C105">
        <v>2015</v>
      </c>
      <c r="D105">
        <v>9</v>
      </c>
      <c r="E105">
        <v>99</v>
      </c>
      <c r="F105">
        <v>99</v>
      </c>
      <c r="G105">
        <v>99</v>
      </c>
      <c r="H105">
        <v>99</v>
      </c>
      <c r="I105">
        <v>99</v>
      </c>
      <c r="J105">
        <v>999</v>
      </c>
      <c r="K105">
        <v>99</v>
      </c>
      <c r="L105">
        <v>99</v>
      </c>
      <c r="M105">
        <v>99</v>
      </c>
      <c r="N105">
        <v>99</v>
      </c>
      <c r="O105">
        <v>99</v>
      </c>
      <c r="P105">
        <v>9999</v>
      </c>
      <c r="Q105">
        <v>72</v>
      </c>
      <c r="R105">
        <v>4297</v>
      </c>
      <c r="S105">
        <v>4292</v>
      </c>
      <c r="T105">
        <v>15.886199674191296</v>
      </c>
      <c r="U105">
        <v>60.62325256290773</v>
      </c>
      <c r="V105">
        <v>87.600681153376897</v>
      </c>
      <c r="W105">
        <v>80.819291705498529</v>
      </c>
      <c r="X105">
        <v>10.038803125086758</v>
      </c>
      <c r="Y105">
        <v>2.7926894726646658</v>
      </c>
      <c r="Z105">
        <v>-35.893261727688937</v>
      </c>
      <c r="AA105">
        <v>11.322494795921056</v>
      </c>
      <c r="AB105">
        <v>11.325856649239521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65</v>
      </c>
      <c r="AL105">
        <v>19</v>
      </c>
    </row>
    <row r="106" spans="1:38" x14ac:dyDescent="0.5">
      <c r="A106">
        <v>2</v>
      </c>
      <c r="B106">
        <v>94</v>
      </c>
      <c r="C106">
        <v>2015</v>
      </c>
      <c r="D106">
        <v>10</v>
      </c>
      <c r="E106">
        <v>99</v>
      </c>
      <c r="F106">
        <v>99</v>
      </c>
      <c r="G106">
        <v>99</v>
      </c>
      <c r="H106">
        <v>99</v>
      </c>
      <c r="I106">
        <v>99</v>
      </c>
      <c r="J106">
        <v>999</v>
      </c>
      <c r="K106">
        <v>99</v>
      </c>
      <c r="L106">
        <v>99</v>
      </c>
      <c r="M106">
        <v>99</v>
      </c>
      <c r="N106">
        <v>99</v>
      </c>
      <c r="O106">
        <v>99</v>
      </c>
      <c r="P106">
        <v>9999</v>
      </c>
      <c r="Q106">
        <v>65</v>
      </c>
      <c r="R106">
        <v>3829</v>
      </c>
      <c r="S106">
        <v>3828</v>
      </c>
      <c r="T106">
        <v>15.680856620527557</v>
      </c>
      <c r="U106">
        <v>60.158829676071058</v>
      </c>
      <c r="V106">
        <v>88.941069453454048</v>
      </c>
      <c r="W106">
        <v>82.083594566353142</v>
      </c>
      <c r="X106">
        <v>9.8153273201650979</v>
      </c>
      <c r="Y106">
        <v>2.8562490637085798</v>
      </c>
      <c r="Z106">
        <v>-38.77579190267749</v>
      </c>
      <c r="AA106">
        <v>10.08932570946747</v>
      </c>
      <c r="AB106">
        <v>10.259462370162529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63</v>
      </c>
      <c r="AL106">
        <v>46</v>
      </c>
    </row>
    <row r="107" spans="1:38" x14ac:dyDescent="0.5">
      <c r="A107">
        <v>2</v>
      </c>
      <c r="B107">
        <v>95</v>
      </c>
      <c r="C107">
        <v>2015</v>
      </c>
      <c r="D107">
        <v>11</v>
      </c>
      <c r="E107">
        <v>99</v>
      </c>
      <c r="F107">
        <v>99</v>
      </c>
      <c r="G107">
        <v>99</v>
      </c>
      <c r="H107">
        <v>99</v>
      </c>
      <c r="I107">
        <v>99</v>
      </c>
      <c r="J107">
        <v>999</v>
      </c>
      <c r="K107">
        <v>99</v>
      </c>
      <c r="L107">
        <v>99</v>
      </c>
      <c r="M107">
        <v>99</v>
      </c>
      <c r="N107">
        <v>99</v>
      </c>
      <c r="O107">
        <v>99</v>
      </c>
      <c r="P107">
        <v>9999</v>
      </c>
      <c r="Q107">
        <v>84</v>
      </c>
      <c r="R107">
        <v>4414</v>
      </c>
      <c r="S107">
        <v>4413</v>
      </c>
      <c r="T107">
        <v>15.970548255550524</v>
      </c>
      <c r="U107">
        <v>60.676637208248358</v>
      </c>
      <c r="V107">
        <v>88.178800004615653</v>
      </c>
      <c r="W107">
        <v>81.381259913890759</v>
      </c>
      <c r="X107">
        <v>9.837207218684128</v>
      </c>
      <c r="Y107">
        <v>2.6859809819736804</v>
      </c>
      <c r="Z107">
        <v>-34.600944278875637</v>
      </c>
      <c r="AA107">
        <v>11.630787067534452</v>
      </c>
      <c r="AB107">
        <v>11.726128357688683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85</v>
      </c>
      <c r="AL107">
        <v>8</v>
      </c>
    </row>
    <row r="108" spans="1:38" x14ac:dyDescent="0.5">
      <c r="A108">
        <v>2</v>
      </c>
      <c r="B108">
        <v>96</v>
      </c>
      <c r="C108">
        <v>2015</v>
      </c>
      <c r="D108">
        <v>12</v>
      </c>
      <c r="E108">
        <v>99</v>
      </c>
      <c r="F108">
        <v>99</v>
      </c>
      <c r="G108">
        <v>99</v>
      </c>
      <c r="H108">
        <v>99</v>
      </c>
      <c r="I108">
        <v>99</v>
      </c>
      <c r="J108">
        <v>999</v>
      </c>
      <c r="K108">
        <v>99</v>
      </c>
      <c r="L108">
        <v>99</v>
      </c>
      <c r="M108">
        <v>99</v>
      </c>
      <c r="N108">
        <v>99</v>
      </c>
      <c r="O108">
        <v>99</v>
      </c>
      <c r="P108">
        <v>9999</v>
      </c>
      <c r="Q108">
        <v>66</v>
      </c>
      <c r="R108">
        <v>3559</v>
      </c>
      <c r="S108">
        <v>3553</v>
      </c>
      <c r="T108">
        <v>15.84855296431582</v>
      </c>
      <c r="U108">
        <v>60.60568533633549</v>
      </c>
      <c r="V108">
        <v>87.002911186402301</v>
      </c>
      <c r="W108">
        <v>80.246524064171069</v>
      </c>
      <c r="X108">
        <v>10.536793583360955</v>
      </c>
      <c r="Y108">
        <v>2.7889737641232433</v>
      </c>
      <c r="Z108">
        <v>-38.206558259487927</v>
      </c>
      <c r="AA108">
        <v>9.3778820057442491</v>
      </c>
      <c r="AB108">
        <v>9.309315398277052</v>
      </c>
      <c r="AC108">
        <v>2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56</v>
      </c>
      <c r="AL108">
        <v>13</v>
      </c>
    </row>
    <row r="109" spans="1:38" x14ac:dyDescent="0.5">
      <c r="A109">
        <v>2</v>
      </c>
      <c r="B109">
        <v>97</v>
      </c>
      <c r="C109">
        <v>2014</v>
      </c>
      <c r="D109">
        <v>1</v>
      </c>
      <c r="E109">
        <v>99</v>
      </c>
      <c r="F109">
        <v>99</v>
      </c>
      <c r="G109">
        <v>99</v>
      </c>
      <c r="H109">
        <v>99</v>
      </c>
      <c r="I109">
        <v>99</v>
      </c>
      <c r="J109">
        <v>999</v>
      </c>
      <c r="K109">
        <v>99</v>
      </c>
      <c r="L109">
        <v>99</v>
      </c>
      <c r="M109">
        <v>99</v>
      </c>
      <c r="N109">
        <v>99</v>
      </c>
      <c r="O109">
        <v>99</v>
      </c>
      <c r="P109">
        <v>9999</v>
      </c>
      <c r="Q109">
        <v>26</v>
      </c>
      <c r="R109">
        <v>639</v>
      </c>
      <c r="S109">
        <v>639</v>
      </c>
      <c r="T109">
        <v>15.971830985915494</v>
      </c>
      <c r="U109">
        <v>60.866979655712051</v>
      </c>
      <c r="V109">
        <v>83.964991344479614</v>
      </c>
      <c r="W109">
        <v>77.499687010954588</v>
      </c>
      <c r="X109">
        <v>11.034701270986758</v>
      </c>
      <c r="Y109">
        <v>2.8239123325398756</v>
      </c>
      <c r="Z109">
        <v>-49.131061403147193</v>
      </c>
      <c r="AA109">
        <v>6.0118543607112596</v>
      </c>
      <c r="AB109">
        <v>6.0325035980775281</v>
      </c>
    </row>
    <row r="110" spans="1:38" x14ac:dyDescent="0.5">
      <c r="A110">
        <v>2</v>
      </c>
      <c r="B110">
        <v>98</v>
      </c>
      <c r="C110">
        <v>2014</v>
      </c>
      <c r="D110">
        <v>2</v>
      </c>
      <c r="E110">
        <v>99</v>
      </c>
      <c r="F110">
        <v>99</v>
      </c>
      <c r="G110">
        <v>99</v>
      </c>
      <c r="H110">
        <v>99</v>
      </c>
      <c r="I110">
        <v>99</v>
      </c>
      <c r="J110">
        <v>999</v>
      </c>
      <c r="K110">
        <v>99</v>
      </c>
      <c r="L110">
        <v>99</v>
      </c>
      <c r="M110">
        <v>99</v>
      </c>
      <c r="N110">
        <v>99</v>
      </c>
      <c r="O110">
        <v>99</v>
      </c>
      <c r="P110">
        <v>9999</v>
      </c>
      <c r="Q110">
        <v>22</v>
      </c>
      <c r="R110">
        <v>753</v>
      </c>
      <c r="S110">
        <v>753</v>
      </c>
      <c r="T110">
        <v>15.661354581673303</v>
      </c>
      <c r="U110">
        <v>59.880478087649394</v>
      </c>
      <c r="V110">
        <v>81.686256059186874</v>
      </c>
      <c r="W110">
        <v>75.396414342629413</v>
      </c>
      <c r="X110">
        <v>10.160323080390491</v>
      </c>
      <c r="Y110">
        <v>2.5172032341529658</v>
      </c>
      <c r="Z110">
        <v>-36.410675170787002</v>
      </c>
      <c r="AA110">
        <v>7.0843917583968397</v>
      </c>
      <c r="AB110">
        <v>6.9158004176997956</v>
      </c>
    </row>
    <row r="111" spans="1:38" x14ac:dyDescent="0.5">
      <c r="A111">
        <v>2</v>
      </c>
      <c r="B111">
        <v>99</v>
      </c>
      <c r="C111">
        <v>2014</v>
      </c>
      <c r="D111">
        <v>3</v>
      </c>
      <c r="E111">
        <v>99</v>
      </c>
      <c r="F111">
        <v>99</v>
      </c>
      <c r="G111">
        <v>99</v>
      </c>
      <c r="H111">
        <v>99</v>
      </c>
      <c r="I111">
        <v>99</v>
      </c>
      <c r="J111">
        <v>999</v>
      </c>
      <c r="K111">
        <v>99</v>
      </c>
      <c r="L111">
        <v>99</v>
      </c>
      <c r="M111">
        <v>99</v>
      </c>
      <c r="N111">
        <v>99</v>
      </c>
      <c r="O111">
        <v>99</v>
      </c>
      <c r="P111">
        <v>9999</v>
      </c>
      <c r="Q111">
        <v>26</v>
      </c>
      <c r="R111">
        <v>528</v>
      </c>
      <c r="S111">
        <v>528</v>
      </c>
      <c r="T111">
        <v>15.784090909090908</v>
      </c>
      <c r="U111">
        <v>60.339015151515149</v>
      </c>
      <c r="V111">
        <v>86.490035785810363</v>
      </c>
      <c r="W111">
        <v>79.830303030303014</v>
      </c>
      <c r="X111">
        <v>10.34277993954605</v>
      </c>
      <c r="Y111">
        <v>2.6700911798778626</v>
      </c>
      <c r="Z111">
        <v>-42.863867263442657</v>
      </c>
      <c r="AA111">
        <v>4.9675416313858323</v>
      </c>
      <c r="AB111">
        <v>5.134503842923432</v>
      </c>
    </row>
    <row r="112" spans="1:38" x14ac:dyDescent="0.5">
      <c r="A112">
        <v>2</v>
      </c>
      <c r="B112">
        <v>100</v>
      </c>
      <c r="C112">
        <v>2014</v>
      </c>
      <c r="D112">
        <v>4</v>
      </c>
      <c r="E112">
        <v>99</v>
      </c>
      <c r="F112">
        <v>99</v>
      </c>
      <c r="G112">
        <v>99</v>
      </c>
      <c r="H112">
        <v>99</v>
      </c>
      <c r="I112">
        <v>99</v>
      </c>
      <c r="J112">
        <v>999</v>
      </c>
      <c r="K112">
        <v>99</v>
      </c>
      <c r="L112">
        <v>99</v>
      </c>
      <c r="M112">
        <v>99</v>
      </c>
      <c r="N112">
        <v>99</v>
      </c>
      <c r="O112">
        <v>99</v>
      </c>
      <c r="P112">
        <v>9999</v>
      </c>
      <c r="Q112">
        <v>34</v>
      </c>
      <c r="R112">
        <v>644</v>
      </c>
      <c r="S112">
        <v>644</v>
      </c>
      <c r="T112">
        <v>15.826086956521738</v>
      </c>
      <c r="U112">
        <v>60.5</v>
      </c>
      <c r="V112">
        <v>81.53099197189826</v>
      </c>
      <c r="W112">
        <v>75.253105590062106</v>
      </c>
      <c r="X112">
        <v>9.5249071814346102</v>
      </c>
      <c r="Y112">
        <v>2.7810918808427458</v>
      </c>
      <c r="Z112">
        <v>-31.249176649069121</v>
      </c>
      <c r="AA112">
        <v>6.0588954746448396</v>
      </c>
      <c r="AB112">
        <v>5.9034661530993384</v>
      </c>
    </row>
    <row r="113" spans="1:28" x14ac:dyDescent="0.5">
      <c r="A113">
        <v>2</v>
      </c>
      <c r="B113">
        <v>101</v>
      </c>
      <c r="C113">
        <v>2014</v>
      </c>
      <c r="D113">
        <v>5</v>
      </c>
      <c r="E113">
        <v>99</v>
      </c>
      <c r="F113">
        <v>99</v>
      </c>
      <c r="G113">
        <v>99</v>
      </c>
      <c r="H113">
        <v>99</v>
      </c>
      <c r="I113">
        <v>99</v>
      </c>
      <c r="J113">
        <v>999</v>
      </c>
      <c r="K113">
        <v>99</v>
      </c>
      <c r="L113">
        <v>99</v>
      </c>
      <c r="M113">
        <v>99</v>
      </c>
      <c r="N113">
        <v>99</v>
      </c>
      <c r="O113">
        <v>99</v>
      </c>
      <c r="P113">
        <v>9999</v>
      </c>
      <c r="Q113">
        <v>31</v>
      </c>
      <c r="R113">
        <v>887</v>
      </c>
      <c r="S113">
        <v>887</v>
      </c>
      <c r="T113">
        <v>15.92446448703495</v>
      </c>
      <c r="U113">
        <v>60.728297632468994</v>
      </c>
      <c r="V113">
        <v>83.121188321499616</v>
      </c>
      <c r="W113">
        <v>76.720856820744132</v>
      </c>
      <c r="X113">
        <v>9.8252432490414492</v>
      </c>
      <c r="Y113">
        <v>2.8843784301519881</v>
      </c>
      <c r="Z113">
        <v>-44.36657710753007</v>
      </c>
      <c r="AA113">
        <v>8.3450936118167274</v>
      </c>
      <c r="AB113">
        <v>8.2896051951184351</v>
      </c>
    </row>
    <row r="114" spans="1:28" x14ac:dyDescent="0.5">
      <c r="A114">
        <v>2</v>
      </c>
      <c r="B114">
        <v>102</v>
      </c>
      <c r="C114">
        <v>2014</v>
      </c>
      <c r="D114">
        <v>6</v>
      </c>
      <c r="E114">
        <v>99</v>
      </c>
      <c r="F114">
        <v>99</v>
      </c>
      <c r="G114">
        <v>99</v>
      </c>
      <c r="H114">
        <v>99</v>
      </c>
      <c r="I114">
        <v>99</v>
      </c>
      <c r="J114">
        <v>999</v>
      </c>
      <c r="K114">
        <v>99</v>
      </c>
      <c r="L114">
        <v>99</v>
      </c>
      <c r="M114">
        <v>99</v>
      </c>
      <c r="N114">
        <v>99</v>
      </c>
      <c r="O114">
        <v>99</v>
      </c>
      <c r="P114">
        <v>9999</v>
      </c>
      <c r="Q114">
        <v>31</v>
      </c>
      <c r="R114">
        <v>754</v>
      </c>
      <c r="S114">
        <v>754</v>
      </c>
      <c r="T114">
        <v>15.889920424403185</v>
      </c>
      <c r="U114">
        <v>60.636604774535826</v>
      </c>
      <c r="V114">
        <v>80.647668914938237</v>
      </c>
      <c r="W114">
        <v>74.437798408487936</v>
      </c>
      <c r="X114">
        <v>10.308644922575624</v>
      </c>
      <c r="Y114">
        <v>2.8851650441283128</v>
      </c>
      <c r="Z114">
        <v>-47.108460809113886</v>
      </c>
      <c r="AA114">
        <v>7.0937999811835546</v>
      </c>
      <c r="AB114">
        <v>6.8369381106301379</v>
      </c>
    </row>
    <row r="115" spans="1:28" x14ac:dyDescent="0.5">
      <c r="A115">
        <v>2</v>
      </c>
      <c r="B115">
        <v>103</v>
      </c>
      <c r="C115">
        <v>2014</v>
      </c>
      <c r="D115">
        <v>7</v>
      </c>
      <c r="E115">
        <v>99</v>
      </c>
      <c r="F115">
        <v>99</v>
      </c>
      <c r="G115">
        <v>99</v>
      </c>
      <c r="H115">
        <v>99</v>
      </c>
      <c r="I115">
        <v>99</v>
      </c>
      <c r="J115">
        <v>999</v>
      </c>
      <c r="K115">
        <v>99</v>
      </c>
      <c r="L115">
        <v>99</v>
      </c>
      <c r="M115">
        <v>99</v>
      </c>
      <c r="N115">
        <v>99</v>
      </c>
      <c r="O115">
        <v>99</v>
      </c>
      <c r="P115">
        <v>9999</v>
      </c>
      <c r="Q115">
        <v>33</v>
      </c>
      <c r="R115">
        <v>1160</v>
      </c>
      <c r="S115">
        <v>1160</v>
      </c>
      <c r="T115">
        <v>15.970689655172411</v>
      </c>
      <c r="U115">
        <v>60.674999999999997</v>
      </c>
      <c r="V115">
        <v>81.761777561923196</v>
      </c>
      <c r="W115">
        <v>75.466120689655185</v>
      </c>
      <c r="X115">
        <v>10.867564780634915</v>
      </c>
      <c r="Y115">
        <v>2.7038406592004094</v>
      </c>
      <c r="Z115">
        <v>-28.208287742505956</v>
      </c>
      <c r="AA115">
        <v>10.913538432590085</v>
      </c>
      <c r="AB115">
        <v>10.663672481452313</v>
      </c>
    </row>
    <row r="116" spans="1:28" x14ac:dyDescent="0.5">
      <c r="A116">
        <v>2</v>
      </c>
      <c r="B116">
        <v>104</v>
      </c>
      <c r="C116">
        <v>2014</v>
      </c>
      <c r="D116">
        <v>8</v>
      </c>
      <c r="E116">
        <v>99</v>
      </c>
      <c r="F116">
        <v>99</v>
      </c>
      <c r="G116">
        <v>99</v>
      </c>
      <c r="H116">
        <v>99</v>
      </c>
      <c r="I116">
        <v>99</v>
      </c>
      <c r="J116">
        <v>999</v>
      </c>
      <c r="K116">
        <v>99</v>
      </c>
      <c r="L116">
        <v>99</v>
      </c>
      <c r="M116">
        <v>99</v>
      </c>
      <c r="N116">
        <v>99</v>
      </c>
      <c r="O116">
        <v>99</v>
      </c>
      <c r="P116">
        <v>9999</v>
      </c>
      <c r="Q116">
        <v>27</v>
      </c>
      <c r="R116">
        <v>711</v>
      </c>
      <c r="S116">
        <v>711</v>
      </c>
      <c r="T116">
        <v>15.670886075949371</v>
      </c>
      <c r="U116">
        <v>60.367088607594944</v>
      </c>
      <c r="V116">
        <v>83.974778020062303</v>
      </c>
      <c r="W116">
        <v>77.508720112517565</v>
      </c>
      <c r="X116">
        <v>9.770179516530705</v>
      </c>
      <c r="Y116">
        <v>3.1023764479927731</v>
      </c>
      <c r="Z116">
        <v>-51.12429093201343</v>
      </c>
      <c r="AA116">
        <v>6.6892464013547857</v>
      </c>
      <c r="AB116">
        <v>6.7130046672988781</v>
      </c>
    </row>
    <row r="117" spans="1:28" x14ac:dyDescent="0.5">
      <c r="A117">
        <v>2</v>
      </c>
      <c r="B117">
        <v>105</v>
      </c>
      <c r="C117">
        <v>2014</v>
      </c>
      <c r="D117">
        <v>9</v>
      </c>
      <c r="E117">
        <v>99</v>
      </c>
      <c r="F117">
        <v>99</v>
      </c>
      <c r="G117">
        <v>99</v>
      </c>
      <c r="H117">
        <v>99</v>
      </c>
      <c r="I117">
        <v>99</v>
      </c>
      <c r="J117">
        <v>999</v>
      </c>
      <c r="K117">
        <v>99</v>
      </c>
      <c r="L117">
        <v>99</v>
      </c>
      <c r="M117">
        <v>99</v>
      </c>
      <c r="N117">
        <v>99</v>
      </c>
      <c r="O117">
        <v>99</v>
      </c>
      <c r="P117">
        <v>9999</v>
      </c>
      <c r="Q117">
        <v>40</v>
      </c>
      <c r="R117">
        <v>1027</v>
      </c>
      <c r="S117">
        <v>1027</v>
      </c>
      <c r="T117">
        <v>15.720545277507302</v>
      </c>
      <c r="U117">
        <v>60.163583252190847</v>
      </c>
      <c r="V117">
        <v>86.075316402949099</v>
      </c>
      <c r="W117">
        <v>79.447517039922175</v>
      </c>
      <c r="X117">
        <v>10.805845237798637</v>
      </c>
      <c r="Y117">
        <v>2.5932497974188622</v>
      </c>
      <c r="Z117">
        <v>-31.557830455000275</v>
      </c>
      <c r="AA117">
        <v>9.6622448019569109</v>
      </c>
      <c r="AB117">
        <v>9.9391113311881956</v>
      </c>
    </row>
    <row r="118" spans="1:28" x14ac:dyDescent="0.5">
      <c r="A118">
        <v>2</v>
      </c>
      <c r="B118">
        <v>106</v>
      </c>
      <c r="C118">
        <v>2014</v>
      </c>
      <c r="D118">
        <v>10</v>
      </c>
      <c r="E118">
        <v>99</v>
      </c>
      <c r="F118">
        <v>99</v>
      </c>
      <c r="G118">
        <v>99</v>
      </c>
      <c r="H118">
        <v>99</v>
      </c>
      <c r="I118">
        <v>99</v>
      </c>
      <c r="J118">
        <v>999</v>
      </c>
      <c r="K118">
        <v>99</v>
      </c>
      <c r="L118">
        <v>99</v>
      </c>
      <c r="M118">
        <v>99</v>
      </c>
      <c r="N118">
        <v>99</v>
      </c>
      <c r="O118">
        <v>99</v>
      </c>
      <c r="P118">
        <v>9999</v>
      </c>
      <c r="Q118">
        <v>32</v>
      </c>
      <c r="R118">
        <v>1085</v>
      </c>
      <c r="S118">
        <v>1085</v>
      </c>
      <c r="T118">
        <v>15.899539170506912</v>
      </c>
      <c r="U118">
        <v>60.564976958525378</v>
      </c>
      <c r="V118">
        <v>85.879345552221494</v>
      </c>
      <c r="W118">
        <v>79.266635944700454</v>
      </c>
      <c r="X118">
        <v>9.5574080236295682</v>
      </c>
      <c r="Y118">
        <v>2.741500333359558</v>
      </c>
      <c r="Z118">
        <v>-35.148356986136939</v>
      </c>
      <c r="AA118">
        <v>10.207921723586415</v>
      </c>
      <c r="AB118">
        <v>10.476517633472987</v>
      </c>
    </row>
    <row r="119" spans="1:28" x14ac:dyDescent="0.5">
      <c r="A119">
        <v>2</v>
      </c>
      <c r="B119">
        <v>107</v>
      </c>
      <c r="C119">
        <v>2014</v>
      </c>
      <c r="D119">
        <v>11</v>
      </c>
      <c r="E119">
        <v>99</v>
      </c>
      <c r="F119">
        <v>99</v>
      </c>
      <c r="G119">
        <v>99</v>
      </c>
      <c r="H119">
        <v>99</v>
      </c>
      <c r="I119">
        <v>99</v>
      </c>
      <c r="J119">
        <v>999</v>
      </c>
      <c r="K119">
        <v>99</v>
      </c>
      <c r="L119">
        <v>99</v>
      </c>
      <c r="M119">
        <v>99</v>
      </c>
      <c r="N119">
        <v>99</v>
      </c>
      <c r="O119">
        <v>99</v>
      </c>
      <c r="P119">
        <v>9999</v>
      </c>
      <c r="Q119">
        <v>42</v>
      </c>
      <c r="R119">
        <v>1044</v>
      </c>
      <c r="S119">
        <v>1044</v>
      </c>
      <c r="T119">
        <v>15.977011494252876</v>
      </c>
      <c r="U119">
        <v>60.795977011494251</v>
      </c>
      <c r="V119">
        <v>85.843160940295519</v>
      </c>
      <c r="W119">
        <v>79.233237547892813</v>
      </c>
      <c r="X119">
        <v>9.9686883668722537</v>
      </c>
      <c r="Y119">
        <v>2.7315285433946803</v>
      </c>
      <c r="Z119">
        <v>-38.683242555559389</v>
      </c>
      <c r="AA119">
        <v>9.8221845893310729</v>
      </c>
      <c r="AB119">
        <v>10.076383394575275</v>
      </c>
    </row>
    <row r="120" spans="1:28" x14ac:dyDescent="0.5">
      <c r="A120">
        <v>2</v>
      </c>
      <c r="B120">
        <v>108</v>
      </c>
      <c r="C120">
        <v>2014</v>
      </c>
      <c r="D120">
        <v>12</v>
      </c>
      <c r="E120">
        <v>99</v>
      </c>
      <c r="F120">
        <v>99</v>
      </c>
      <c r="G120">
        <v>99</v>
      </c>
      <c r="H120">
        <v>99</v>
      </c>
      <c r="I120">
        <v>99</v>
      </c>
      <c r="J120">
        <v>999</v>
      </c>
      <c r="K120">
        <v>99</v>
      </c>
      <c r="L120">
        <v>99</v>
      </c>
      <c r="M120">
        <v>99</v>
      </c>
      <c r="N120">
        <v>99</v>
      </c>
      <c r="O120">
        <v>99</v>
      </c>
      <c r="P120">
        <v>9999</v>
      </c>
      <c r="Q120">
        <v>38</v>
      </c>
      <c r="R120">
        <v>1397</v>
      </c>
      <c r="S120">
        <v>1397</v>
      </c>
      <c r="T120">
        <v>15.964924838940588</v>
      </c>
      <c r="U120">
        <v>60.748747315676439</v>
      </c>
      <c r="V120">
        <v>82.883070129382688</v>
      </c>
      <c r="W120">
        <v>76.501073729420256</v>
      </c>
      <c r="X120">
        <v>10.873264460180781</v>
      </c>
      <c r="Y120">
        <v>2.7541613348554517</v>
      </c>
      <c r="Z120">
        <v>-29.520386307889343</v>
      </c>
      <c r="AA120">
        <v>13.143287233041685</v>
      </c>
      <c r="AB120">
        <v>13.018493174463677</v>
      </c>
    </row>
    <row r="121" spans="1:28" x14ac:dyDescent="0.5">
      <c r="A121">
        <v>2</v>
      </c>
      <c r="B121">
        <v>109</v>
      </c>
      <c r="C121">
        <v>2013</v>
      </c>
      <c r="D121">
        <v>1</v>
      </c>
      <c r="E121">
        <v>99</v>
      </c>
      <c r="F121">
        <v>99</v>
      </c>
      <c r="G121">
        <v>99</v>
      </c>
      <c r="H121">
        <v>99</v>
      </c>
      <c r="I121">
        <v>99</v>
      </c>
      <c r="J121">
        <v>999</v>
      </c>
      <c r="K121">
        <v>99</v>
      </c>
      <c r="L121">
        <v>99</v>
      </c>
      <c r="M121">
        <v>99</v>
      </c>
      <c r="N121">
        <v>99</v>
      </c>
      <c r="O121">
        <v>99</v>
      </c>
      <c r="P121">
        <v>9999</v>
      </c>
      <c r="Q121">
        <v>16</v>
      </c>
      <c r="R121">
        <v>313</v>
      </c>
      <c r="S121">
        <v>313</v>
      </c>
      <c r="T121">
        <v>15.370607028753996</v>
      </c>
      <c r="U121">
        <v>59.431309904153359</v>
      </c>
      <c r="V121">
        <v>83.214549029245504</v>
      </c>
      <c r="W121">
        <v>76.807028753993649</v>
      </c>
      <c r="X121">
        <v>11.85070932978191</v>
      </c>
      <c r="Y121">
        <v>3.0672823423769384</v>
      </c>
      <c r="Z121">
        <v>-43.787294442157503</v>
      </c>
      <c r="AA121">
        <v>5.8200074377091884</v>
      </c>
      <c r="AB121">
        <v>6.0003199757996493</v>
      </c>
    </row>
    <row r="122" spans="1:28" x14ac:dyDescent="0.5">
      <c r="A122">
        <v>2</v>
      </c>
      <c r="B122">
        <v>110</v>
      </c>
      <c r="C122">
        <v>2013</v>
      </c>
      <c r="D122">
        <v>2</v>
      </c>
      <c r="E122">
        <v>99</v>
      </c>
      <c r="F122">
        <v>99</v>
      </c>
      <c r="G122">
        <v>99</v>
      </c>
      <c r="H122">
        <v>99</v>
      </c>
      <c r="I122">
        <v>99</v>
      </c>
      <c r="J122">
        <v>999</v>
      </c>
      <c r="K122">
        <v>99</v>
      </c>
      <c r="L122">
        <v>99</v>
      </c>
      <c r="M122">
        <v>99</v>
      </c>
      <c r="N122">
        <v>99</v>
      </c>
      <c r="O122">
        <v>99</v>
      </c>
      <c r="P122">
        <v>9999</v>
      </c>
      <c r="Q122">
        <v>13</v>
      </c>
      <c r="R122">
        <v>227</v>
      </c>
      <c r="S122">
        <v>227</v>
      </c>
      <c r="T122">
        <v>15.651982378854628</v>
      </c>
      <c r="U122">
        <v>59.92070484581496</v>
      </c>
      <c r="V122">
        <v>81.087337307477569</v>
      </c>
      <c r="W122">
        <v>74.843612334801762</v>
      </c>
      <c r="X122">
        <v>10.143485624154284</v>
      </c>
      <c r="Y122">
        <v>2.8413038261874592</v>
      </c>
      <c r="Z122">
        <v>-49.878678002569877</v>
      </c>
      <c r="AA122">
        <v>4.2208999628114556</v>
      </c>
      <c r="AB122">
        <v>4.2404281186346484</v>
      </c>
    </row>
    <row r="123" spans="1:28" x14ac:dyDescent="0.5">
      <c r="A123">
        <v>2</v>
      </c>
      <c r="B123">
        <v>111</v>
      </c>
      <c r="C123">
        <v>2013</v>
      </c>
      <c r="D123">
        <v>3</v>
      </c>
      <c r="E123">
        <v>99</v>
      </c>
      <c r="F123">
        <v>99</v>
      </c>
      <c r="G123">
        <v>99</v>
      </c>
      <c r="H123">
        <v>99</v>
      </c>
      <c r="I123">
        <v>99</v>
      </c>
      <c r="J123">
        <v>999</v>
      </c>
      <c r="K123">
        <v>99</v>
      </c>
      <c r="L123">
        <v>99</v>
      </c>
      <c r="M123">
        <v>99</v>
      </c>
      <c r="N123">
        <v>99</v>
      </c>
      <c r="O123">
        <v>99</v>
      </c>
      <c r="P123">
        <v>9999</v>
      </c>
      <c r="Q123">
        <v>13</v>
      </c>
      <c r="R123">
        <v>291</v>
      </c>
      <c r="S123">
        <v>291</v>
      </c>
      <c r="T123">
        <v>15.814432989690724</v>
      </c>
      <c r="U123">
        <v>60.192439862542962</v>
      </c>
      <c r="V123">
        <v>80.467100780735151</v>
      </c>
      <c r="W123">
        <v>74.271134020618618</v>
      </c>
      <c r="X123">
        <v>9.7901692619643743</v>
      </c>
      <c r="Y123">
        <v>2.8605765451709182</v>
      </c>
      <c r="Z123">
        <v>-45.959058790398977</v>
      </c>
      <c r="AA123">
        <v>5.4109334325027891</v>
      </c>
      <c r="AB123">
        <v>5.3943876444414958</v>
      </c>
    </row>
    <row r="124" spans="1:28" x14ac:dyDescent="0.5">
      <c r="A124">
        <v>2</v>
      </c>
      <c r="B124">
        <v>112</v>
      </c>
      <c r="C124">
        <v>2013</v>
      </c>
      <c r="D124">
        <v>4</v>
      </c>
      <c r="E124">
        <v>99</v>
      </c>
      <c r="F124">
        <v>99</v>
      </c>
      <c r="G124">
        <v>99</v>
      </c>
      <c r="H124">
        <v>99</v>
      </c>
      <c r="I124">
        <v>99</v>
      </c>
      <c r="J124">
        <v>999</v>
      </c>
      <c r="K124">
        <v>99</v>
      </c>
      <c r="L124">
        <v>99</v>
      </c>
      <c r="M124">
        <v>99</v>
      </c>
      <c r="N124">
        <v>99</v>
      </c>
      <c r="O124">
        <v>99</v>
      </c>
      <c r="P124">
        <v>9999</v>
      </c>
      <c r="Q124">
        <v>25</v>
      </c>
      <c r="R124">
        <v>468</v>
      </c>
      <c r="S124">
        <v>468</v>
      </c>
      <c r="T124">
        <v>15.820512820512819</v>
      </c>
      <c r="U124">
        <v>60.461538461538481</v>
      </c>
      <c r="V124">
        <v>78.934587141521092</v>
      </c>
      <c r="W124">
        <v>72.856623931623915</v>
      </c>
      <c r="X124">
        <v>10.502617649474548</v>
      </c>
      <c r="Y124">
        <v>2.8816794175644942</v>
      </c>
      <c r="Z124">
        <v>-27.60521298212818</v>
      </c>
      <c r="AA124">
        <v>8.702119747117889</v>
      </c>
      <c r="AB124">
        <v>8.510283028828022</v>
      </c>
    </row>
    <row r="125" spans="1:28" x14ac:dyDescent="0.5">
      <c r="A125">
        <v>2</v>
      </c>
      <c r="B125">
        <v>113</v>
      </c>
      <c r="C125">
        <v>2013</v>
      </c>
      <c r="D125">
        <v>5</v>
      </c>
      <c r="E125">
        <v>99</v>
      </c>
      <c r="F125">
        <v>99</v>
      </c>
      <c r="G125">
        <v>99</v>
      </c>
      <c r="H125">
        <v>99</v>
      </c>
      <c r="I125">
        <v>99</v>
      </c>
      <c r="J125">
        <v>999</v>
      </c>
      <c r="K125">
        <v>99</v>
      </c>
      <c r="L125">
        <v>99</v>
      </c>
      <c r="M125">
        <v>99</v>
      </c>
      <c r="N125">
        <v>99</v>
      </c>
      <c r="O125">
        <v>99</v>
      </c>
      <c r="P125">
        <v>9999</v>
      </c>
      <c r="Q125">
        <v>20</v>
      </c>
      <c r="R125">
        <v>519</v>
      </c>
      <c r="S125">
        <v>519</v>
      </c>
      <c r="T125">
        <v>16.069364161849713</v>
      </c>
      <c r="U125">
        <v>60.90751445086709</v>
      </c>
      <c r="V125">
        <v>78.549464863883145</v>
      </c>
      <c r="W125">
        <v>72.501156069364143</v>
      </c>
      <c r="X125">
        <v>10.895387943175407</v>
      </c>
      <c r="Y125">
        <v>2.9187985141438677</v>
      </c>
      <c r="Z125">
        <v>-58.925021947764719</v>
      </c>
      <c r="AA125">
        <v>9.6504276682781729</v>
      </c>
      <c r="AB125">
        <v>9.3916391471671528</v>
      </c>
    </row>
    <row r="126" spans="1:28" x14ac:dyDescent="0.5">
      <c r="A126">
        <v>2</v>
      </c>
      <c r="B126">
        <v>114</v>
      </c>
      <c r="C126">
        <v>2013</v>
      </c>
      <c r="D126">
        <v>6</v>
      </c>
      <c r="E126">
        <v>99</v>
      </c>
      <c r="F126">
        <v>99</v>
      </c>
      <c r="G126">
        <v>99</v>
      </c>
      <c r="H126">
        <v>99</v>
      </c>
      <c r="I126">
        <v>99</v>
      </c>
      <c r="J126">
        <v>999</v>
      </c>
      <c r="K126">
        <v>99</v>
      </c>
      <c r="L126">
        <v>99</v>
      </c>
      <c r="M126">
        <v>99</v>
      </c>
      <c r="N126">
        <v>99</v>
      </c>
      <c r="O126">
        <v>99</v>
      </c>
      <c r="P126">
        <v>9999</v>
      </c>
      <c r="Q126">
        <v>32</v>
      </c>
      <c r="R126">
        <v>440</v>
      </c>
      <c r="S126">
        <v>440</v>
      </c>
      <c r="T126">
        <v>15.725</v>
      </c>
      <c r="U126">
        <v>60.177272727272722</v>
      </c>
      <c r="V126">
        <v>80.899487836107525</v>
      </c>
      <c r="W126">
        <v>74.67022727272726</v>
      </c>
      <c r="X126">
        <v>11.180276868550088</v>
      </c>
      <c r="Y126">
        <v>2.7353630003715041</v>
      </c>
      <c r="Z126">
        <v>-31.685762862979125</v>
      </c>
      <c r="AA126">
        <v>8.1814801041279281</v>
      </c>
      <c r="AB126">
        <v>8.2002908734765256</v>
      </c>
    </row>
    <row r="127" spans="1:28" x14ac:dyDescent="0.5">
      <c r="A127">
        <v>2</v>
      </c>
      <c r="B127">
        <v>115</v>
      </c>
      <c r="C127">
        <v>2013</v>
      </c>
      <c r="D127">
        <v>7</v>
      </c>
      <c r="E127">
        <v>99</v>
      </c>
      <c r="F127">
        <v>99</v>
      </c>
      <c r="G127">
        <v>99</v>
      </c>
      <c r="H127">
        <v>99</v>
      </c>
      <c r="I127">
        <v>99</v>
      </c>
      <c r="J127">
        <v>999</v>
      </c>
      <c r="K127">
        <v>99</v>
      </c>
      <c r="L127">
        <v>99</v>
      </c>
      <c r="M127">
        <v>99</v>
      </c>
      <c r="N127">
        <v>99</v>
      </c>
      <c r="O127">
        <v>99</v>
      </c>
      <c r="P127">
        <v>9999</v>
      </c>
      <c r="Q127">
        <v>19</v>
      </c>
      <c r="R127">
        <v>312</v>
      </c>
      <c r="S127">
        <v>312</v>
      </c>
      <c r="T127">
        <v>15.77884615384615</v>
      </c>
      <c r="U127">
        <v>60.070512820512789</v>
      </c>
      <c r="V127">
        <v>77.88392088229574</v>
      </c>
      <c r="W127">
        <v>71.886858974359001</v>
      </c>
      <c r="X127">
        <v>11.441086010878228</v>
      </c>
      <c r="Y127">
        <v>2.7294974166083454</v>
      </c>
      <c r="Z127">
        <v>-47.252237452198109</v>
      </c>
      <c r="AA127">
        <v>5.8014131647452594</v>
      </c>
      <c r="AB127">
        <v>5.5980040698325997</v>
      </c>
    </row>
    <row r="128" spans="1:28" x14ac:dyDescent="0.5">
      <c r="A128">
        <v>2</v>
      </c>
      <c r="B128">
        <v>116</v>
      </c>
      <c r="C128">
        <v>2013</v>
      </c>
      <c r="D128">
        <v>8</v>
      </c>
      <c r="E128">
        <v>99</v>
      </c>
      <c r="F128">
        <v>99</v>
      </c>
      <c r="G128">
        <v>99</v>
      </c>
      <c r="H128">
        <v>99</v>
      </c>
      <c r="I128">
        <v>99</v>
      </c>
      <c r="J128">
        <v>999</v>
      </c>
      <c r="K128">
        <v>99</v>
      </c>
      <c r="L128">
        <v>99</v>
      </c>
      <c r="M128">
        <v>99</v>
      </c>
      <c r="N128">
        <v>99</v>
      </c>
      <c r="O128">
        <v>99</v>
      </c>
      <c r="P128">
        <v>9999</v>
      </c>
      <c r="Q128">
        <v>24</v>
      </c>
      <c r="R128">
        <v>488</v>
      </c>
      <c r="S128">
        <v>488</v>
      </c>
      <c r="T128">
        <v>15.918032786885252</v>
      </c>
      <c r="U128">
        <v>60.48770491803279</v>
      </c>
      <c r="V128">
        <v>81.009670887874535</v>
      </c>
      <c r="W128">
        <v>74.771926229508225</v>
      </c>
      <c r="X128">
        <v>10.127875567104399</v>
      </c>
      <c r="Y128">
        <v>2.6309655981217737</v>
      </c>
      <c r="Z128">
        <v>-42.705478108826973</v>
      </c>
      <c r="AA128">
        <v>9.0740052063964303</v>
      </c>
      <c r="AB128">
        <v>9.1072550394316565</v>
      </c>
    </row>
    <row r="129" spans="1:28" x14ac:dyDescent="0.5">
      <c r="A129">
        <v>2</v>
      </c>
      <c r="B129">
        <v>117</v>
      </c>
      <c r="C129">
        <v>2013</v>
      </c>
      <c r="D129">
        <v>9</v>
      </c>
      <c r="E129">
        <v>99</v>
      </c>
      <c r="F129">
        <v>99</v>
      </c>
      <c r="G129">
        <v>99</v>
      </c>
      <c r="H129">
        <v>99</v>
      </c>
      <c r="I129">
        <v>99</v>
      </c>
      <c r="J129">
        <v>999</v>
      </c>
      <c r="K129">
        <v>99</v>
      </c>
      <c r="L129">
        <v>99</v>
      </c>
      <c r="M129">
        <v>99</v>
      </c>
      <c r="N129">
        <v>99</v>
      </c>
      <c r="O129">
        <v>99</v>
      </c>
      <c r="P129">
        <v>9999</v>
      </c>
      <c r="Q129">
        <v>18</v>
      </c>
      <c r="R129">
        <v>421</v>
      </c>
      <c r="S129">
        <v>421</v>
      </c>
      <c r="T129">
        <v>16.351543942992869</v>
      </c>
      <c r="U129">
        <v>61.781472684085522</v>
      </c>
      <c r="V129">
        <v>78.519132334662118</v>
      </c>
      <c r="W129">
        <v>72.473159144893103</v>
      </c>
      <c r="X129">
        <v>9.4791866887982952</v>
      </c>
      <c r="Y129">
        <v>2.9789026526726676</v>
      </c>
      <c r="Z129">
        <v>-23.193682669531345</v>
      </c>
      <c r="AA129">
        <v>7.8281889178133106</v>
      </c>
      <c r="AB129">
        <v>7.6153241951373154</v>
      </c>
    </row>
    <row r="130" spans="1:28" x14ac:dyDescent="0.5">
      <c r="A130">
        <v>2</v>
      </c>
      <c r="B130">
        <v>118</v>
      </c>
      <c r="C130">
        <v>2013</v>
      </c>
      <c r="D130">
        <v>10</v>
      </c>
      <c r="E130">
        <v>99</v>
      </c>
      <c r="F130">
        <v>99</v>
      </c>
      <c r="G130">
        <v>99</v>
      </c>
      <c r="H130">
        <v>99</v>
      </c>
      <c r="I130">
        <v>99</v>
      </c>
      <c r="J130">
        <v>999</v>
      </c>
      <c r="K130">
        <v>99</v>
      </c>
      <c r="L130">
        <v>99</v>
      </c>
      <c r="M130">
        <v>99</v>
      </c>
      <c r="N130">
        <v>99</v>
      </c>
      <c r="O130">
        <v>99</v>
      </c>
      <c r="P130">
        <v>9999</v>
      </c>
      <c r="Q130">
        <v>27</v>
      </c>
      <c r="R130">
        <v>558</v>
      </c>
      <c r="S130">
        <v>558</v>
      </c>
      <c r="T130">
        <v>16.306451612903228</v>
      </c>
      <c r="U130">
        <v>61.700716845878119</v>
      </c>
      <c r="V130">
        <v>83.093155015008676</v>
      </c>
      <c r="W130">
        <v>76.694982078853087</v>
      </c>
      <c r="X130">
        <v>10.661761804909421</v>
      </c>
      <c r="Y130">
        <v>2.7949710705864397</v>
      </c>
      <c r="Z130">
        <v>-29.997188641957447</v>
      </c>
      <c r="AA130">
        <v>10.375604313871326</v>
      </c>
      <c r="AB130">
        <v>10.681451112714598</v>
      </c>
    </row>
    <row r="131" spans="1:28" x14ac:dyDescent="0.5">
      <c r="A131">
        <v>2</v>
      </c>
      <c r="B131">
        <v>119</v>
      </c>
      <c r="C131">
        <v>2013</v>
      </c>
      <c r="D131">
        <v>11</v>
      </c>
      <c r="E131">
        <v>99</v>
      </c>
      <c r="F131">
        <v>99</v>
      </c>
      <c r="G131">
        <v>99</v>
      </c>
      <c r="H131">
        <v>99</v>
      </c>
      <c r="I131">
        <v>99</v>
      </c>
      <c r="J131">
        <v>999</v>
      </c>
      <c r="K131">
        <v>99</v>
      </c>
      <c r="L131">
        <v>99</v>
      </c>
      <c r="M131">
        <v>99</v>
      </c>
      <c r="N131">
        <v>99</v>
      </c>
      <c r="O131">
        <v>99</v>
      </c>
      <c r="P131">
        <v>9999</v>
      </c>
      <c r="Q131">
        <v>22</v>
      </c>
      <c r="R131">
        <v>823</v>
      </c>
      <c r="S131">
        <v>823</v>
      </c>
      <c r="T131">
        <v>16.44592952612394</v>
      </c>
      <c r="U131">
        <v>61.979343863912511</v>
      </c>
      <c r="V131">
        <v>82.077303525800176</v>
      </c>
      <c r="W131">
        <v>75.757351154313426</v>
      </c>
      <c r="X131">
        <v>10.583642036999128</v>
      </c>
      <c r="Y131">
        <v>2.8555011488849456</v>
      </c>
      <c r="Z131">
        <v>-34.878148265328441</v>
      </c>
      <c r="AA131">
        <v>15.303086649312013</v>
      </c>
      <c r="AB131">
        <v>15.56158123953432</v>
      </c>
    </row>
    <row r="132" spans="1:28" x14ac:dyDescent="0.5">
      <c r="A132">
        <v>2</v>
      </c>
      <c r="B132">
        <v>120</v>
      </c>
      <c r="C132">
        <v>2013</v>
      </c>
      <c r="D132">
        <v>12</v>
      </c>
      <c r="E132">
        <v>99</v>
      </c>
      <c r="F132">
        <v>99</v>
      </c>
      <c r="G132">
        <v>99</v>
      </c>
      <c r="H132">
        <v>99</v>
      </c>
      <c r="I132">
        <v>99</v>
      </c>
      <c r="J132">
        <v>999</v>
      </c>
      <c r="K132">
        <v>99</v>
      </c>
      <c r="L132">
        <v>99</v>
      </c>
      <c r="M132">
        <v>99</v>
      </c>
      <c r="N132">
        <v>99</v>
      </c>
      <c r="O132">
        <v>99</v>
      </c>
      <c r="P132">
        <v>9999</v>
      </c>
      <c r="Q132">
        <v>20</v>
      </c>
      <c r="R132">
        <v>518</v>
      </c>
      <c r="S132">
        <v>518</v>
      </c>
      <c r="T132">
        <v>16.021235521235525</v>
      </c>
      <c r="U132">
        <v>60.899613899613904</v>
      </c>
      <c r="V132">
        <v>81.277059446073508</v>
      </c>
      <c r="W132">
        <v>75.018725868725895</v>
      </c>
      <c r="X132">
        <v>10.453793196681858</v>
      </c>
      <c r="Y132">
        <v>2.9860615461658804</v>
      </c>
      <c r="Z132">
        <v>-42.780750316147952</v>
      </c>
      <c r="AA132">
        <v>9.6318333953142474</v>
      </c>
      <c r="AB132">
        <v>9.6990355550020162</v>
      </c>
    </row>
    <row r="133" spans="1:28" x14ac:dyDescent="0.5">
      <c r="A133">
        <v>2</v>
      </c>
      <c r="B133">
        <v>121</v>
      </c>
      <c r="C133">
        <v>2012</v>
      </c>
      <c r="D133">
        <v>1</v>
      </c>
      <c r="E133">
        <v>99</v>
      </c>
      <c r="F133">
        <v>99</v>
      </c>
      <c r="G133">
        <v>99</v>
      </c>
      <c r="H133">
        <v>99</v>
      </c>
      <c r="I133">
        <v>99</v>
      </c>
      <c r="J133">
        <v>999</v>
      </c>
      <c r="K133">
        <v>99</v>
      </c>
      <c r="L133">
        <v>99</v>
      </c>
      <c r="M133">
        <v>99</v>
      </c>
      <c r="N133">
        <v>99</v>
      </c>
      <c r="O133">
        <v>99</v>
      </c>
      <c r="P133">
        <v>9999</v>
      </c>
    </row>
    <row r="134" spans="1:28" x14ac:dyDescent="0.5">
      <c r="A134">
        <v>2</v>
      </c>
      <c r="B134">
        <v>122</v>
      </c>
      <c r="C134">
        <v>2012</v>
      </c>
      <c r="D134">
        <v>2</v>
      </c>
      <c r="E134">
        <v>99</v>
      </c>
      <c r="F134">
        <v>99</v>
      </c>
      <c r="G134">
        <v>99</v>
      </c>
      <c r="H134">
        <v>99</v>
      </c>
      <c r="I134">
        <v>99</v>
      </c>
      <c r="J134">
        <v>999</v>
      </c>
      <c r="K134">
        <v>99</v>
      </c>
      <c r="L134">
        <v>99</v>
      </c>
      <c r="M134">
        <v>99</v>
      </c>
      <c r="N134">
        <v>99</v>
      </c>
      <c r="O134">
        <v>99</v>
      </c>
      <c r="P134">
        <v>9999</v>
      </c>
    </row>
    <row r="135" spans="1:28" x14ac:dyDescent="0.5">
      <c r="A135">
        <v>2</v>
      </c>
      <c r="B135">
        <v>123</v>
      </c>
      <c r="C135">
        <v>2012</v>
      </c>
      <c r="D135">
        <v>3</v>
      </c>
      <c r="E135">
        <v>99</v>
      </c>
      <c r="F135">
        <v>99</v>
      </c>
      <c r="G135">
        <v>99</v>
      </c>
      <c r="H135">
        <v>99</v>
      </c>
      <c r="I135">
        <v>99</v>
      </c>
      <c r="J135">
        <v>999</v>
      </c>
      <c r="K135">
        <v>99</v>
      </c>
      <c r="L135">
        <v>99</v>
      </c>
      <c r="M135">
        <v>99</v>
      </c>
      <c r="N135">
        <v>99</v>
      </c>
      <c r="O135">
        <v>99</v>
      </c>
      <c r="P135">
        <v>9999</v>
      </c>
    </row>
    <row r="136" spans="1:28" x14ac:dyDescent="0.5">
      <c r="A136">
        <v>2</v>
      </c>
      <c r="B136">
        <v>124</v>
      </c>
      <c r="C136">
        <v>2012</v>
      </c>
      <c r="D136">
        <v>4</v>
      </c>
      <c r="E136">
        <v>99</v>
      </c>
      <c r="F136">
        <v>99</v>
      </c>
      <c r="G136">
        <v>99</v>
      </c>
      <c r="H136">
        <v>99</v>
      </c>
      <c r="I136">
        <v>99</v>
      </c>
      <c r="J136">
        <v>999</v>
      </c>
      <c r="K136">
        <v>99</v>
      </c>
      <c r="L136">
        <v>99</v>
      </c>
      <c r="M136">
        <v>99</v>
      </c>
      <c r="N136">
        <v>99</v>
      </c>
      <c r="O136">
        <v>99</v>
      </c>
      <c r="P136">
        <v>9999</v>
      </c>
      <c r="Q136">
        <v>1</v>
      </c>
      <c r="R136">
        <v>1</v>
      </c>
      <c r="S136">
        <v>1</v>
      </c>
      <c r="T136">
        <v>17</v>
      </c>
      <c r="U136">
        <v>63</v>
      </c>
      <c r="V136">
        <v>83.531960996749703</v>
      </c>
      <c r="W136">
        <v>77.100000000000023</v>
      </c>
      <c r="X136">
        <v>0</v>
      </c>
      <c r="Y136">
        <v>0</v>
      </c>
      <c r="AA136">
        <v>0.10384215991692626</v>
      </c>
      <c r="AB136">
        <v>0.10498394603471142</v>
      </c>
    </row>
    <row r="137" spans="1:28" x14ac:dyDescent="0.5">
      <c r="A137">
        <v>2</v>
      </c>
      <c r="B137">
        <v>125</v>
      </c>
      <c r="C137">
        <v>2012</v>
      </c>
      <c r="D137">
        <v>5</v>
      </c>
      <c r="E137">
        <v>99</v>
      </c>
      <c r="F137">
        <v>99</v>
      </c>
      <c r="G137">
        <v>99</v>
      </c>
      <c r="H137">
        <v>99</v>
      </c>
      <c r="I137">
        <v>99</v>
      </c>
      <c r="J137">
        <v>999</v>
      </c>
      <c r="K137">
        <v>99</v>
      </c>
      <c r="L137">
        <v>99</v>
      </c>
      <c r="M137">
        <v>99</v>
      </c>
      <c r="N137">
        <v>99</v>
      </c>
      <c r="O137">
        <v>99</v>
      </c>
      <c r="P137">
        <v>9999</v>
      </c>
    </row>
    <row r="138" spans="1:28" x14ac:dyDescent="0.5">
      <c r="A138">
        <v>2</v>
      </c>
      <c r="B138">
        <v>126</v>
      </c>
      <c r="C138">
        <v>2012</v>
      </c>
      <c r="D138">
        <v>6</v>
      </c>
      <c r="E138">
        <v>99</v>
      </c>
      <c r="F138">
        <v>99</v>
      </c>
      <c r="G138">
        <v>99</v>
      </c>
      <c r="H138">
        <v>99</v>
      </c>
      <c r="I138">
        <v>99</v>
      </c>
      <c r="J138">
        <v>999</v>
      </c>
      <c r="K138">
        <v>99</v>
      </c>
      <c r="L138">
        <v>99</v>
      </c>
      <c r="M138">
        <v>99</v>
      </c>
      <c r="N138">
        <v>99</v>
      </c>
      <c r="O138">
        <v>99</v>
      </c>
      <c r="P138">
        <v>9999</v>
      </c>
      <c r="Q138">
        <v>1</v>
      </c>
      <c r="R138">
        <v>3</v>
      </c>
      <c r="S138">
        <v>3</v>
      </c>
      <c r="T138">
        <v>16</v>
      </c>
      <c r="U138">
        <v>60.66666666666665</v>
      </c>
      <c r="V138">
        <v>86.637775370169749</v>
      </c>
      <c r="W138">
        <v>79.966666666666683</v>
      </c>
      <c r="X138">
        <v>13.599101277494619</v>
      </c>
      <c r="Y138">
        <v>4.0276819911982411</v>
      </c>
      <c r="Z138">
        <v>-92.462669977863257</v>
      </c>
      <c r="AA138">
        <v>0.31152647975077874</v>
      </c>
      <c r="AB138">
        <v>0.32666210964626802</v>
      </c>
    </row>
    <row r="139" spans="1:28" x14ac:dyDescent="0.5">
      <c r="A139">
        <v>2</v>
      </c>
      <c r="B139">
        <v>127</v>
      </c>
      <c r="C139">
        <v>2012</v>
      </c>
      <c r="D139">
        <v>7</v>
      </c>
      <c r="E139">
        <v>99</v>
      </c>
      <c r="F139">
        <v>99</v>
      </c>
      <c r="G139">
        <v>99</v>
      </c>
      <c r="H139">
        <v>99</v>
      </c>
      <c r="I139">
        <v>99</v>
      </c>
      <c r="J139">
        <v>999</v>
      </c>
      <c r="K139">
        <v>99</v>
      </c>
      <c r="L139">
        <v>99</v>
      </c>
      <c r="M139">
        <v>99</v>
      </c>
      <c r="N139">
        <v>99</v>
      </c>
      <c r="O139">
        <v>99</v>
      </c>
      <c r="P139">
        <v>9999</v>
      </c>
      <c r="Q139">
        <v>2</v>
      </c>
      <c r="R139">
        <v>6</v>
      </c>
      <c r="S139">
        <v>6</v>
      </c>
      <c r="T139">
        <v>16</v>
      </c>
      <c r="U139">
        <v>61.33333333333335</v>
      </c>
      <c r="V139">
        <v>88.262910798122064</v>
      </c>
      <c r="W139">
        <v>81.466666666666683</v>
      </c>
      <c r="X139">
        <v>9.9098716215476248</v>
      </c>
      <c r="Y139">
        <v>3.1446603773520745</v>
      </c>
      <c r="Z139">
        <v>-76.710897507993295</v>
      </c>
      <c r="AA139">
        <v>0.62305295950155748</v>
      </c>
      <c r="AB139">
        <v>0.6655791546273272</v>
      </c>
    </row>
    <row r="140" spans="1:28" x14ac:dyDescent="0.5">
      <c r="A140">
        <v>2</v>
      </c>
      <c r="B140">
        <v>128</v>
      </c>
      <c r="C140">
        <v>2012</v>
      </c>
      <c r="D140">
        <v>8</v>
      </c>
      <c r="E140">
        <v>99</v>
      </c>
      <c r="F140">
        <v>99</v>
      </c>
      <c r="G140">
        <v>99</v>
      </c>
      <c r="H140">
        <v>99</v>
      </c>
      <c r="I140">
        <v>99</v>
      </c>
      <c r="J140">
        <v>999</v>
      </c>
      <c r="K140">
        <v>99</v>
      </c>
      <c r="L140">
        <v>99</v>
      </c>
      <c r="M140">
        <v>99</v>
      </c>
      <c r="N140">
        <v>99</v>
      </c>
      <c r="O140">
        <v>99</v>
      </c>
      <c r="P140">
        <v>9999</v>
      </c>
      <c r="Q140">
        <v>4</v>
      </c>
      <c r="R140">
        <v>115</v>
      </c>
      <c r="S140">
        <v>115</v>
      </c>
      <c r="T140">
        <v>15.226086956521739</v>
      </c>
      <c r="U140">
        <v>58.921739130434794</v>
      </c>
      <c r="V140">
        <v>82.390126713458002</v>
      </c>
      <c r="W140">
        <v>76.046086956521748</v>
      </c>
      <c r="X140">
        <v>12.98608142493506</v>
      </c>
      <c r="Y140">
        <v>2.8897053440490157</v>
      </c>
      <c r="Z140">
        <v>-37.492554055063806</v>
      </c>
      <c r="AA140">
        <v>11.941848390446522</v>
      </c>
      <c r="AB140">
        <v>11.908120664816623</v>
      </c>
    </row>
    <row r="141" spans="1:28" x14ac:dyDescent="0.5">
      <c r="A141">
        <v>2</v>
      </c>
      <c r="B141">
        <v>129</v>
      </c>
      <c r="C141">
        <v>2012</v>
      </c>
      <c r="D141">
        <v>9</v>
      </c>
      <c r="E141">
        <v>99</v>
      </c>
      <c r="F141">
        <v>99</v>
      </c>
      <c r="G141">
        <v>99</v>
      </c>
      <c r="H141">
        <v>99</v>
      </c>
      <c r="I141">
        <v>99</v>
      </c>
      <c r="J141">
        <v>999</v>
      </c>
      <c r="K141">
        <v>99</v>
      </c>
      <c r="L141">
        <v>99</v>
      </c>
      <c r="M141">
        <v>99</v>
      </c>
      <c r="N141">
        <v>99</v>
      </c>
      <c r="O141">
        <v>99</v>
      </c>
      <c r="P141">
        <v>9999</v>
      </c>
      <c r="Q141">
        <v>3</v>
      </c>
      <c r="R141">
        <v>108</v>
      </c>
      <c r="S141">
        <v>108</v>
      </c>
      <c r="T141">
        <v>15.22222222222222</v>
      </c>
      <c r="U141">
        <v>59.027777777777779</v>
      </c>
      <c r="V141">
        <v>86.461217447132896</v>
      </c>
      <c r="W141">
        <v>79.803703703703746</v>
      </c>
      <c r="X141">
        <v>11.860789164971658</v>
      </c>
      <c r="Y141">
        <v>2.7435389869363402</v>
      </c>
      <c r="Z141">
        <v>-37.893222999248344</v>
      </c>
      <c r="AA141">
        <v>11.214953271028039</v>
      </c>
      <c r="AB141">
        <v>11.735870740388728</v>
      </c>
    </row>
    <row r="142" spans="1:28" x14ac:dyDescent="0.5">
      <c r="A142">
        <v>2</v>
      </c>
      <c r="B142">
        <v>130</v>
      </c>
      <c r="C142">
        <v>2012</v>
      </c>
      <c r="D142">
        <v>10</v>
      </c>
      <c r="E142">
        <v>99</v>
      </c>
      <c r="F142">
        <v>99</v>
      </c>
      <c r="G142">
        <v>99</v>
      </c>
      <c r="H142">
        <v>99</v>
      </c>
      <c r="I142">
        <v>99</v>
      </c>
      <c r="J142">
        <v>999</v>
      </c>
      <c r="K142">
        <v>99</v>
      </c>
      <c r="L142">
        <v>99</v>
      </c>
      <c r="M142">
        <v>99</v>
      </c>
      <c r="N142">
        <v>99</v>
      </c>
      <c r="O142">
        <v>99</v>
      </c>
      <c r="P142">
        <v>9999</v>
      </c>
      <c r="Q142">
        <v>8</v>
      </c>
      <c r="R142">
        <v>209</v>
      </c>
      <c r="S142">
        <v>209</v>
      </c>
      <c r="T142">
        <v>15.636363636363638</v>
      </c>
      <c r="U142">
        <v>60.12918660287081</v>
      </c>
      <c r="V142">
        <v>87.774419798141111</v>
      </c>
      <c r="W142">
        <v>81.015789473684251</v>
      </c>
      <c r="X142">
        <v>11.295999608349828</v>
      </c>
      <c r="Y142">
        <v>2.9015026314315082</v>
      </c>
      <c r="Z142">
        <v>-39.252635949620249</v>
      </c>
      <c r="AA142">
        <v>21.703011422637587</v>
      </c>
      <c r="AB142">
        <v>23.056026841031706</v>
      </c>
    </row>
    <row r="143" spans="1:28" x14ac:dyDescent="0.5">
      <c r="A143">
        <v>2</v>
      </c>
      <c r="B143">
        <v>131</v>
      </c>
      <c r="C143">
        <v>2012</v>
      </c>
      <c r="D143">
        <v>11</v>
      </c>
      <c r="E143">
        <v>99</v>
      </c>
      <c r="F143">
        <v>99</v>
      </c>
      <c r="G143">
        <v>99</v>
      </c>
      <c r="H143">
        <v>99</v>
      </c>
      <c r="I143">
        <v>99</v>
      </c>
      <c r="J143">
        <v>999</v>
      </c>
      <c r="K143">
        <v>99</v>
      </c>
      <c r="L143">
        <v>99</v>
      </c>
      <c r="M143">
        <v>99</v>
      </c>
      <c r="N143">
        <v>99</v>
      </c>
      <c r="O143">
        <v>99</v>
      </c>
      <c r="P143">
        <v>9999</v>
      </c>
      <c r="Q143">
        <v>8</v>
      </c>
      <c r="R143">
        <v>239</v>
      </c>
      <c r="S143">
        <v>239</v>
      </c>
      <c r="T143">
        <v>16.03347280334728</v>
      </c>
      <c r="U143">
        <v>60.556485355648526</v>
      </c>
      <c r="V143">
        <v>79.463455985348844</v>
      </c>
      <c r="W143">
        <v>73.344769874476995</v>
      </c>
      <c r="X143">
        <v>10.598881081376758</v>
      </c>
      <c r="Y143">
        <v>2.5930285097345873</v>
      </c>
      <c r="Z143">
        <v>-52.212258930199511</v>
      </c>
      <c r="AA143">
        <v>24.818276220145378</v>
      </c>
      <c r="AB143">
        <v>23.869073717521015</v>
      </c>
    </row>
    <row r="144" spans="1:28" x14ac:dyDescent="0.5">
      <c r="A144">
        <v>2</v>
      </c>
      <c r="B144">
        <v>132</v>
      </c>
      <c r="C144">
        <v>2012</v>
      </c>
      <c r="D144">
        <v>12</v>
      </c>
      <c r="E144">
        <v>99</v>
      </c>
      <c r="F144">
        <v>99</v>
      </c>
      <c r="G144">
        <v>99</v>
      </c>
      <c r="H144">
        <v>99</v>
      </c>
      <c r="I144">
        <v>99</v>
      </c>
      <c r="J144">
        <v>999</v>
      </c>
      <c r="K144">
        <v>99</v>
      </c>
      <c r="L144">
        <v>99</v>
      </c>
      <c r="M144">
        <v>99</v>
      </c>
      <c r="N144">
        <v>99</v>
      </c>
      <c r="O144">
        <v>99</v>
      </c>
      <c r="P144">
        <v>9999</v>
      </c>
      <c r="Q144">
        <v>9</v>
      </c>
      <c r="R144">
        <v>282</v>
      </c>
      <c r="S144">
        <v>282</v>
      </c>
      <c r="T144">
        <v>15.861702127659573</v>
      </c>
      <c r="U144">
        <v>60.5</v>
      </c>
      <c r="V144">
        <v>79.943600500987372</v>
      </c>
      <c r="W144">
        <v>73.787943262411375</v>
      </c>
      <c r="X144">
        <v>10.798551749345839</v>
      </c>
      <c r="Y144">
        <v>2.896867958956916</v>
      </c>
      <c r="Z144">
        <v>-57.270188934047695</v>
      </c>
      <c r="AA144">
        <v>29.283489096573209</v>
      </c>
      <c r="AB144">
        <v>28.333682825933625</v>
      </c>
    </row>
    <row r="145" spans="1:38" x14ac:dyDescent="0.5">
      <c r="A145">
        <v>3</v>
      </c>
      <c r="B145">
        <v>1</v>
      </c>
      <c r="C145">
        <v>2022</v>
      </c>
      <c r="D145">
        <v>99</v>
      </c>
      <c r="E145">
        <v>1</v>
      </c>
      <c r="F145">
        <v>99</v>
      </c>
      <c r="G145">
        <v>99</v>
      </c>
      <c r="H145">
        <v>99</v>
      </c>
      <c r="I145">
        <v>99</v>
      </c>
      <c r="J145">
        <v>999</v>
      </c>
      <c r="K145">
        <v>99</v>
      </c>
      <c r="L145">
        <v>99</v>
      </c>
      <c r="M145">
        <v>99</v>
      </c>
      <c r="N145">
        <v>99</v>
      </c>
      <c r="O145">
        <v>99</v>
      </c>
      <c r="P145">
        <v>9999</v>
      </c>
      <c r="Q145">
        <v>29</v>
      </c>
      <c r="R145">
        <v>1002</v>
      </c>
      <c r="S145">
        <v>1002</v>
      </c>
      <c r="T145">
        <v>15.997005988023952</v>
      </c>
      <c r="U145">
        <v>60.420159680638719</v>
      </c>
      <c r="V145">
        <v>95.966777171550646</v>
      </c>
      <c r="W145">
        <v>88.577335329341281</v>
      </c>
      <c r="X145">
        <v>11.806559477339311</v>
      </c>
      <c r="Y145">
        <v>2.4026168315344121</v>
      </c>
      <c r="Z145">
        <v>-31.266868112080033</v>
      </c>
      <c r="AA145">
        <v>3.4785627495226508</v>
      </c>
      <c r="AB145">
        <v>3.5929098032286526</v>
      </c>
      <c r="AC145">
        <v>18</v>
      </c>
      <c r="AD145">
        <v>0</v>
      </c>
      <c r="AE145">
        <v>0</v>
      </c>
      <c r="AF145">
        <v>11</v>
      </c>
      <c r="AG145">
        <v>23</v>
      </c>
      <c r="AH145">
        <v>8</v>
      </c>
      <c r="AI145">
        <v>27</v>
      </c>
      <c r="AJ145">
        <v>0</v>
      </c>
      <c r="AK145">
        <v>11</v>
      </c>
      <c r="AL145">
        <v>5</v>
      </c>
    </row>
    <row r="146" spans="1:38" x14ac:dyDescent="0.5">
      <c r="A146">
        <v>3</v>
      </c>
      <c r="B146">
        <v>2</v>
      </c>
      <c r="C146">
        <v>2022</v>
      </c>
      <c r="D146">
        <v>99</v>
      </c>
      <c r="E146">
        <v>2</v>
      </c>
      <c r="F146">
        <v>99</v>
      </c>
      <c r="G146">
        <v>99</v>
      </c>
      <c r="H146">
        <v>99</v>
      </c>
      <c r="I146">
        <v>99</v>
      </c>
      <c r="J146">
        <v>999</v>
      </c>
      <c r="K146">
        <v>99</v>
      </c>
      <c r="L146">
        <v>99</v>
      </c>
      <c r="M146">
        <v>99</v>
      </c>
      <c r="N146">
        <v>99</v>
      </c>
      <c r="O146">
        <v>99</v>
      </c>
      <c r="P146">
        <v>9999</v>
      </c>
      <c r="Q146">
        <v>21</v>
      </c>
      <c r="R146">
        <v>559</v>
      </c>
      <c r="S146">
        <v>559</v>
      </c>
      <c r="T146">
        <v>16.012522361359572</v>
      </c>
      <c r="U146">
        <v>60.465116279069761</v>
      </c>
      <c r="V146">
        <v>95.229447415191643</v>
      </c>
      <c r="W146">
        <v>87.896779964221778</v>
      </c>
      <c r="X146">
        <v>9.2885293104576991</v>
      </c>
      <c r="Y146">
        <v>2.5772743459820595</v>
      </c>
      <c r="Z146">
        <v>-35.335976168306743</v>
      </c>
      <c r="AA146">
        <v>1.940635306370422</v>
      </c>
      <c r="AB146">
        <v>1.9890273511208003</v>
      </c>
      <c r="AC146">
        <v>6</v>
      </c>
      <c r="AD146">
        <v>0</v>
      </c>
      <c r="AE146">
        <v>0</v>
      </c>
      <c r="AF146">
        <v>1</v>
      </c>
      <c r="AG146">
        <v>15</v>
      </c>
      <c r="AH146">
        <v>0</v>
      </c>
      <c r="AI146">
        <v>21</v>
      </c>
      <c r="AJ146">
        <v>0</v>
      </c>
      <c r="AK146">
        <v>7</v>
      </c>
      <c r="AL146">
        <v>1</v>
      </c>
    </row>
    <row r="147" spans="1:38" x14ac:dyDescent="0.5">
      <c r="A147">
        <v>3</v>
      </c>
      <c r="B147">
        <v>3</v>
      </c>
      <c r="C147">
        <v>2022</v>
      </c>
      <c r="D147">
        <v>99</v>
      </c>
      <c r="E147">
        <v>3</v>
      </c>
      <c r="F147">
        <v>99</v>
      </c>
      <c r="G147">
        <v>99</v>
      </c>
      <c r="H147">
        <v>99</v>
      </c>
      <c r="I147">
        <v>99</v>
      </c>
      <c r="J147">
        <v>999</v>
      </c>
      <c r="K147">
        <v>99</v>
      </c>
      <c r="L147">
        <v>99</v>
      </c>
      <c r="M147">
        <v>99</v>
      </c>
      <c r="N147">
        <v>99</v>
      </c>
      <c r="O147">
        <v>99</v>
      </c>
      <c r="P147">
        <v>9999</v>
      </c>
      <c r="Q147">
        <v>19</v>
      </c>
      <c r="R147">
        <v>460</v>
      </c>
      <c r="S147">
        <v>459</v>
      </c>
      <c r="T147">
        <v>16.089130434782604</v>
      </c>
      <c r="U147">
        <v>60.718954248366003</v>
      </c>
      <c r="V147">
        <v>92.343334348305362</v>
      </c>
      <c r="W147">
        <v>85.147058823529406</v>
      </c>
      <c r="X147">
        <v>9.1525230790922887</v>
      </c>
      <c r="Y147">
        <v>2.3135223868612602</v>
      </c>
      <c r="Z147">
        <v>-37.277315991709173</v>
      </c>
      <c r="AA147">
        <v>1.596944974830758</v>
      </c>
      <c r="AB147">
        <v>1.582115985170822</v>
      </c>
      <c r="AC147">
        <v>3</v>
      </c>
      <c r="AD147">
        <v>0</v>
      </c>
      <c r="AE147">
        <v>0</v>
      </c>
      <c r="AF147">
        <v>1</v>
      </c>
      <c r="AG147">
        <v>8</v>
      </c>
      <c r="AH147">
        <v>2</v>
      </c>
      <c r="AI147">
        <v>26</v>
      </c>
      <c r="AJ147">
        <v>0</v>
      </c>
      <c r="AK147">
        <v>3</v>
      </c>
      <c r="AL147">
        <v>1</v>
      </c>
    </row>
    <row r="148" spans="1:38" x14ac:dyDescent="0.5">
      <c r="A148">
        <v>3</v>
      </c>
      <c r="B148">
        <v>4</v>
      </c>
      <c r="C148">
        <v>2022</v>
      </c>
      <c r="D148">
        <v>99</v>
      </c>
      <c r="E148">
        <v>4</v>
      </c>
      <c r="F148">
        <v>99</v>
      </c>
      <c r="G148">
        <v>99</v>
      </c>
      <c r="H148">
        <v>99</v>
      </c>
      <c r="I148">
        <v>99</v>
      </c>
      <c r="J148">
        <v>999</v>
      </c>
      <c r="K148">
        <v>99</v>
      </c>
      <c r="L148">
        <v>99</v>
      </c>
      <c r="M148">
        <v>99</v>
      </c>
      <c r="N148">
        <v>99</v>
      </c>
      <c r="O148">
        <v>99</v>
      </c>
      <c r="P148">
        <v>9999</v>
      </c>
      <c r="Q148">
        <v>24</v>
      </c>
      <c r="R148">
        <v>798</v>
      </c>
      <c r="S148">
        <v>798</v>
      </c>
      <c r="T148">
        <v>16.323308270676691</v>
      </c>
      <c r="U148">
        <v>61.061403508771953</v>
      </c>
      <c r="V148">
        <v>88.729271716669743</v>
      </c>
      <c r="W148">
        <v>81.897117794486221</v>
      </c>
      <c r="X148">
        <v>9.8396468859796382</v>
      </c>
      <c r="Y148">
        <v>2.2078667813975188</v>
      </c>
      <c r="Z148">
        <v>-46.354642783690032</v>
      </c>
      <c r="AA148">
        <v>2.770352369380316</v>
      </c>
      <c r="AB148">
        <v>2.6456201594896798</v>
      </c>
      <c r="AC148">
        <v>10</v>
      </c>
      <c r="AD148">
        <v>0</v>
      </c>
      <c r="AE148">
        <v>0</v>
      </c>
      <c r="AF148">
        <v>4</v>
      </c>
      <c r="AG148">
        <v>12</v>
      </c>
      <c r="AH148">
        <v>6</v>
      </c>
      <c r="AI148">
        <v>21</v>
      </c>
      <c r="AJ148">
        <v>0</v>
      </c>
      <c r="AK148">
        <v>6</v>
      </c>
      <c r="AL148">
        <v>14</v>
      </c>
    </row>
    <row r="149" spans="1:38" x14ac:dyDescent="0.5">
      <c r="A149">
        <v>3</v>
      </c>
      <c r="B149">
        <v>5</v>
      </c>
      <c r="C149">
        <v>2022</v>
      </c>
      <c r="D149">
        <v>99</v>
      </c>
      <c r="E149">
        <v>5</v>
      </c>
      <c r="F149">
        <v>99</v>
      </c>
      <c r="G149">
        <v>99</v>
      </c>
      <c r="H149">
        <v>99</v>
      </c>
      <c r="I149">
        <v>99</v>
      </c>
      <c r="J149">
        <v>999</v>
      </c>
      <c r="K149">
        <v>99</v>
      </c>
      <c r="L149">
        <v>99</v>
      </c>
      <c r="M149">
        <v>99</v>
      </c>
      <c r="N149">
        <v>99</v>
      </c>
      <c r="O149">
        <v>99</v>
      </c>
      <c r="P149">
        <v>9999</v>
      </c>
      <c r="Q149">
        <v>19</v>
      </c>
      <c r="R149">
        <v>419</v>
      </c>
      <c r="S149">
        <v>419</v>
      </c>
      <c r="T149">
        <v>16.377088305489256</v>
      </c>
      <c r="U149">
        <v>61.133651551312639</v>
      </c>
      <c r="V149">
        <v>93.20908007250398</v>
      </c>
      <c r="W149">
        <v>86.031980906921277</v>
      </c>
      <c r="X149">
        <v>9.4795510925411026</v>
      </c>
      <c r="Y149">
        <v>2.1252631526667249</v>
      </c>
      <c r="Z149">
        <v>-26.538142849961076</v>
      </c>
      <c r="AA149">
        <v>1.4546085749001905</v>
      </c>
      <c r="AB149">
        <v>1.4592507583661924</v>
      </c>
      <c r="AC149">
        <v>11</v>
      </c>
      <c r="AD149">
        <v>0</v>
      </c>
      <c r="AE149">
        <v>0</v>
      </c>
      <c r="AF149">
        <v>1</v>
      </c>
      <c r="AG149">
        <v>15</v>
      </c>
      <c r="AH149">
        <v>7</v>
      </c>
      <c r="AI149">
        <v>15</v>
      </c>
      <c r="AJ149">
        <v>0</v>
      </c>
      <c r="AK149">
        <v>2</v>
      </c>
      <c r="AL149">
        <v>9</v>
      </c>
    </row>
    <row r="150" spans="1:38" x14ac:dyDescent="0.5">
      <c r="A150">
        <v>3</v>
      </c>
      <c r="B150">
        <v>6</v>
      </c>
      <c r="C150">
        <v>2022</v>
      </c>
      <c r="D150">
        <v>99</v>
      </c>
      <c r="E150">
        <v>6</v>
      </c>
      <c r="F150">
        <v>99</v>
      </c>
      <c r="G150">
        <v>99</v>
      </c>
      <c r="H150">
        <v>99</v>
      </c>
      <c r="I150">
        <v>99</v>
      </c>
      <c r="J150">
        <v>999</v>
      </c>
      <c r="K150">
        <v>99</v>
      </c>
      <c r="L150">
        <v>99</v>
      </c>
      <c r="M150">
        <v>99</v>
      </c>
      <c r="N150">
        <v>99</v>
      </c>
      <c r="O150">
        <v>99</v>
      </c>
      <c r="P150">
        <v>9999</v>
      </c>
      <c r="Q150">
        <v>25</v>
      </c>
      <c r="R150">
        <v>739</v>
      </c>
      <c r="S150">
        <v>739</v>
      </c>
      <c r="T150">
        <v>16.378890392422196</v>
      </c>
      <c r="U150">
        <v>61.266576454668481</v>
      </c>
      <c r="V150">
        <v>91.089390511906686</v>
      </c>
      <c r="W150">
        <v>84.075507442489794</v>
      </c>
      <c r="X150">
        <v>10.851774527643263</v>
      </c>
      <c r="Y150">
        <v>2.3255026777528167</v>
      </c>
      <c r="Z150">
        <v>-28.362356493435552</v>
      </c>
      <c r="AA150">
        <v>2.565526818260718</v>
      </c>
      <c r="AB150">
        <v>2.5151849028960895</v>
      </c>
      <c r="AC150">
        <v>14</v>
      </c>
      <c r="AD150">
        <v>0</v>
      </c>
      <c r="AE150">
        <v>0</v>
      </c>
      <c r="AF150">
        <v>3</v>
      </c>
      <c r="AG150">
        <v>4</v>
      </c>
      <c r="AH150">
        <v>6</v>
      </c>
      <c r="AI150">
        <v>6</v>
      </c>
      <c r="AJ150">
        <v>0</v>
      </c>
      <c r="AK150">
        <v>8</v>
      </c>
      <c r="AL150">
        <v>2</v>
      </c>
    </row>
    <row r="151" spans="1:38" x14ac:dyDescent="0.5">
      <c r="A151">
        <v>3</v>
      </c>
      <c r="B151">
        <v>7</v>
      </c>
      <c r="C151">
        <v>2022</v>
      </c>
      <c r="D151">
        <v>99</v>
      </c>
      <c r="E151">
        <v>7</v>
      </c>
      <c r="F151">
        <v>99</v>
      </c>
      <c r="G151">
        <v>99</v>
      </c>
      <c r="H151">
        <v>99</v>
      </c>
      <c r="I151">
        <v>99</v>
      </c>
      <c r="J151">
        <v>999</v>
      </c>
      <c r="K151">
        <v>99</v>
      </c>
      <c r="L151">
        <v>99</v>
      </c>
      <c r="M151">
        <v>99</v>
      </c>
      <c r="N151">
        <v>99</v>
      </c>
      <c r="O151">
        <v>99</v>
      </c>
      <c r="P151">
        <v>9999</v>
      </c>
      <c r="Q151">
        <v>18</v>
      </c>
      <c r="R151">
        <v>426</v>
      </c>
      <c r="S151">
        <v>426</v>
      </c>
      <c r="T151">
        <v>16.084507042253517</v>
      </c>
      <c r="U151">
        <v>60.626760563380245</v>
      </c>
      <c r="V151">
        <v>94.963860446899545</v>
      </c>
      <c r="W151">
        <v>87.651643192488251</v>
      </c>
      <c r="X151">
        <v>8.9417289200281633</v>
      </c>
      <c r="Y151">
        <v>2.2949500232765638</v>
      </c>
      <c r="Z151">
        <v>-25.636263159471675</v>
      </c>
      <c r="AA151">
        <v>1.4789099114737023</v>
      </c>
      <c r="AB151">
        <v>1.5115608786511716</v>
      </c>
      <c r="AC151">
        <v>5</v>
      </c>
      <c r="AD151">
        <v>0</v>
      </c>
      <c r="AE151">
        <v>0</v>
      </c>
      <c r="AF151">
        <v>10</v>
      </c>
      <c r="AG151">
        <v>8</v>
      </c>
      <c r="AH151">
        <v>3</v>
      </c>
      <c r="AI151">
        <v>15</v>
      </c>
      <c r="AJ151">
        <v>0</v>
      </c>
      <c r="AK151">
        <v>7</v>
      </c>
      <c r="AL151">
        <v>6</v>
      </c>
    </row>
    <row r="152" spans="1:38" x14ac:dyDescent="0.5">
      <c r="A152">
        <v>3</v>
      </c>
      <c r="B152">
        <v>8</v>
      </c>
      <c r="C152">
        <v>2022</v>
      </c>
      <c r="D152">
        <v>99</v>
      </c>
      <c r="E152">
        <v>8</v>
      </c>
      <c r="F152">
        <v>99</v>
      </c>
      <c r="G152">
        <v>99</v>
      </c>
      <c r="H152">
        <v>99</v>
      </c>
      <c r="I152">
        <v>99</v>
      </c>
      <c r="J152">
        <v>999</v>
      </c>
      <c r="K152">
        <v>99</v>
      </c>
      <c r="L152">
        <v>99</v>
      </c>
      <c r="M152">
        <v>99</v>
      </c>
      <c r="N152">
        <v>99</v>
      </c>
      <c r="O152">
        <v>99</v>
      </c>
      <c r="P152">
        <v>9999</v>
      </c>
      <c r="Q152">
        <v>25</v>
      </c>
      <c r="R152">
        <v>759</v>
      </c>
      <c r="S152">
        <v>759</v>
      </c>
      <c r="T152">
        <v>16.22529644268775</v>
      </c>
      <c r="U152">
        <v>60.865612648221351</v>
      </c>
      <c r="V152">
        <v>94.585879521580708</v>
      </c>
      <c r="W152">
        <v>87.302766798419057</v>
      </c>
      <c r="X152">
        <v>9.8321234281483161</v>
      </c>
      <c r="Y152">
        <v>2.4279587142171266</v>
      </c>
      <c r="Z152">
        <v>-23.56562414301786</v>
      </c>
      <c r="AA152">
        <v>2.6349592084707516</v>
      </c>
      <c r="AB152">
        <v>2.6824137427794339</v>
      </c>
      <c r="AC152">
        <v>13</v>
      </c>
      <c r="AD152">
        <v>0</v>
      </c>
      <c r="AE152">
        <v>0</v>
      </c>
      <c r="AF152">
        <v>2</v>
      </c>
      <c r="AG152">
        <v>13</v>
      </c>
      <c r="AH152">
        <v>15</v>
      </c>
      <c r="AI152">
        <v>27</v>
      </c>
      <c r="AJ152">
        <v>0</v>
      </c>
      <c r="AK152">
        <v>4</v>
      </c>
      <c r="AL152">
        <v>2</v>
      </c>
    </row>
    <row r="153" spans="1:38" x14ac:dyDescent="0.5">
      <c r="A153">
        <v>3</v>
      </c>
      <c r="B153">
        <v>9</v>
      </c>
      <c r="C153">
        <v>2022</v>
      </c>
      <c r="D153">
        <v>99</v>
      </c>
      <c r="E153">
        <v>9</v>
      </c>
      <c r="F153">
        <v>99</v>
      </c>
      <c r="G153">
        <v>99</v>
      </c>
      <c r="H153">
        <v>99</v>
      </c>
      <c r="I153">
        <v>99</v>
      </c>
      <c r="J153">
        <v>999</v>
      </c>
      <c r="K153">
        <v>99</v>
      </c>
      <c r="L153">
        <v>99</v>
      </c>
      <c r="M153">
        <v>99</v>
      </c>
      <c r="N153">
        <v>99</v>
      </c>
      <c r="O153">
        <v>99</v>
      </c>
      <c r="P153">
        <v>9999</v>
      </c>
      <c r="Q153">
        <v>19</v>
      </c>
      <c r="R153">
        <v>531</v>
      </c>
      <c r="S153">
        <v>531</v>
      </c>
      <c r="T153">
        <v>16.237288135593221</v>
      </c>
      <c r="U153">
        <v>60.932203389830512</v>
      </c>
      <c r="V153">
        <v>91.685590873941308</v>
      </c>
      <c r="W153">
        <v>84.625800376647803</v>
      </c>
      <c r="X153">
        <v>10.567519127855538</v>
      </c>
      <c r="Y153">
        <v>2.367211412612694</v>
      </c>
      <c r="Z153">
        <v>-52.529064483963367</v>
      </c>
      <c r="AA153">
        <v>1.8434299600763755</v>
      </c>
      <c r="AB153">
        <v>1.8190862545751063</v>
      </c>
      <c r="AC153">
        <v>9</v>
      </c>
      <c r="AD153">
        <v>0</v>
      </c>
      <c r="AE153">
        <v>0</v>
      </c>
      <c r="AF153">
        <v>2</v>
      </c>
      <c r="AG153">
        <v>14</v>
      </c>
      <c r="AH153">
        <v>10</v>
      </c>
      <c r="AI153">
        <v>19</v>
      </c>
      <c r="AJ153">
        <v>0</v>
      </c>
      <c r="AK153">
        <v>3</v>
      </c>
      <c r="AL153">
        <v>6</v>
      </c>
    </row>
    <row r="154" spans="1:38" x14ac:dyDescent="0.5">
      <c r="A154">
        <v>3</v>
      </c>
      <c r="B154">
        <v>10</v>
      </c>
      <c r="C154">
        <v>2022</v>
      </c>
      <c r="D154">
        <v>99</v>
      </c>
      <c r="E154">
        <v>10</v>
      </c>
      <c r="F154">
        <v>99</v>
      </c>
      <c r="G154">
        <v>99</v>
      </c>
      <c r="H154">
        <v>99</v>
      </c>
      <c r="I154">
        <v>99</v>
      </c>
      <c r="J154">
        <v>999</v>
      </c>
      <c r="K154">
        <v>99</v>
      </c>
      <c r="L154">
        <v>99</v>
      </c>
      <c r="M154">
        <v>99</v>
      </c>
      <c r="N154">
        <v>99</v>
      </c>
      <c r="O154">
        <v>99</v>
      </c>
      <c r="P154">
        <v>9999</v>
      </c>
      <c r="Q154">
        <v>23</v>
      </c>
      <c r="R154">
        <v>440</v>
      </c>
      <c r="S154">
        <v>440</v>
      </c>
      <c r="T154">
        <v>16.461363636363636</v>
      </c>
      <c r="U154">
        <v>61.38181818181819</v>
      </c>
      <c r="V154">
        <v>88.212843494533601</v>
      </c>
      <c r="W154">
        <v>81.420454545454589</v>
      </c>
      <c r="X154">
        <v>9.5766472484190821</v>
      </c>
      <c r="Y154">
        <v>2.1029495225075565</v>
      </c>
      <c r="Z154">
        <v>-40.151628149193193</v>
      </c>
      <c r="AA154">
        <v>1.5275125846207258</v>
      </c>
      <c r="AB154">
        <v>1.4502476855048865</v>
      </c>
      <c r="AC154">
        <v>5</v>
      </c>
      <c r="AD154">
        <v>0</v>
      </c>
      <c r="AE154">
        <v>0</v>
      </c>
      <c r="AF154">
        <v>0</v>
      </c>
      <c r="AG154">
        <v>2</v>
      </c>
      <c r="AH154">
        <v>3</v>
      </c>
      <c r="AI154">
        <v>31</v>
      </c>
      <c r="AJ154">
        <v>0</v>
      </c>
      <c r="AK154">
        <v>4</v>
      </c>
      <c r="AL154">
        <v>1</v>
      </c>
    </row>
    <row r="155" spans="1:38" x14ac:dyDescent="0.5">
      <c r="A155">
        <v>3</v>
      </c>
      <c r="B155">
        <v>11</v>
      </c>
      <c r="C155">
        <v>2022</v>
      </c>
      <c r="D155">
        <v>99</v>
      </c>
      <c r="E155">
        <v>11</v>
      </c>
      <c r="F155">
        <v>99</v>
      </c>
      <c r="G155">
        <v>99</v>
      </c>
      <c r="H155">
        <v>99</v>
      </c>
      <c r="I155">
        <v>99</v>
      </c>
      <c r="J155">
        <v>999</v>
      </c>
      <c r="K155">
        <v>99</v>
      </c>
      <c r="L155">
        <v>99</v>
      </c>
      <c r="M155">
        <v>99</v>
      </c>
      <c r="N155">
        <v>99</v>
      </c>
      <c r="O155">
        <v>99</v>
      </c>
      <c r="P155">
        <v>9999</v>
      </c>
      <c r="Q155">
        <v>22</v>
      </c>
      <c r="R155">
        <v>549</v>
      </c>
      <c r="S155">
        <v>549</v>
      </c>
      <c r="T155">
        <v>16.306010928961747</v>
      </c>
      <c r="U155">
        <v>60.956284153005477</v>
      </c>
      <c r="V155">
        <v>92.179220763843205</v>
      </c>
      <c r="W155">
        <v>85.081420765027389</v>
      </c>
      <c r="X155">
        <v>9.4843837223847025</v>
      </c>
      <c r="Y155">
        <v>2.2205165301355714</v>
      </c>
      <c r="Z155">
        <v>-50.243144573121853</v>
      </c>
      <c r="AA155">
        <v>1.9059191112654057</v>
      </c>
      <c r="AB155">
        <v>1.89087604509777</v>
      </c>
      <c r="AC155">
        <v>16</v>
      </c>
      <c r="AD155">
        <v>0</v>
      </c>
      <c r="AE155">
        <v>0</v>
      </c>
      <c r="AF155">
        <v>7</v>
      </c>
      <c r="AG155">
        <v>14</v>
      </c>
      <c r="AH155">
        <v>9</v>
      </c>
      <c r="AI155">
        <v>43</v>
      </c>
      <c r="AJ155">
        <v>0</v>
      </c>
      <c r="AK155">
        <v>1</v>
      </c>
      <c r="AL155">
        <v>10</v>
      </c>
    </row>
    <row r="156" spans="1:38" x14ac:dyDescent="0.5">
      <c r="A156">
        <v>3</v>
      </c>
      <c r="B156">
        <v>12</v>
      </c>
      <c r="C156">
        <v>2022</v>
      </c>
      <c r="D156">
        <v>99</v>
      </c>
      <c r="E156">
        <v>12</v>
      </c>
      <c r="F156">
        <v>99</v>
      </c>
      <c r="G156">
        <v>99</v>
      </c>
      <c r="H156">
        <v>99</v>
      </c>
      <c r="I156">
        <v>99</v>
      </c>
      <c r="J156">
        <v>999</v>
      </c>
      <c r="K156">
        <v>99</v>
      </c>
      <c r="L156">
        <v>99</v>
      </c>
      <c r="M156">
        <v>99</v>
      </c>
      <c r="N156">
        <v>99</v>
      </c>
      <c r="O156">
        <v>99</v>
      </c>
      <c r="P156">
        <v>9999</v>
      </c>
      <c r="Q156">
        <v>23</v>
      </c>
      <c r="R156">
        <v>501</v>
      </c>
      <c r="S156">
        <v>501</v>
      </c>
      <c r="T156">
        <v>16.275449101796411</v>
      </c>
      <c r="U156">
        <v>60.730538922155688</v>
      </c>
      <c r="V156">
        <v>95.775729148420325</v>
      </c>
      <c r="W156">
        <v>88.400998003992058</v>
      </c>
      <c r="X156">
        <v>9.2838375536490076</v>
      </c>
      <c r="Y156">
        <v>2.0102644558905927</v>
      </c>
      <c r="Z156">
        <v>-29.501837597523391</v>
      </c>
      <c r="AA156">
        <v>1.7392813747613254</v>
      </c>
      <c r="AB156">
        <v>1.7928785685570787</v>
      </c>
      <c r="AC156">
        <v>11</v>
      </c>
      <c r="AD156">
        <v>0</v>
      </c>
      <c r="AE156">
        <v>0</v>
      </c>
      <c r="AF156">
        <v>2</v>
      </c>
      <c r="AG156">
        <v>12</v>
      </c>
      <c r="AH156">
        <v>2</v>
      </c>
      <c r="AI156">
        <v>10</v>
      </c>
      <c r="AJ156">
        <v>0</v>
      </c>
      <c r="AK156">
        <v>16</v>
      </c>
      <c r="AL156">
        <v>6</v>
      </c>
    </row>
    <row r="157" spans="1:38" x14ac:dyDescent="0.5">
      <c r="A157">
        <v>3</v>
      </c>
      <c r="B157">
        <v>13</v>
      </c>
      <c r="C157">
        <v>2022</v>
      </c>
      <c r="D157">
        <v>99</v>
      </c>
      <c r="E157">
        <v>13</v>
      </c>
      <c r="F157">
        <v>99</v>
      </c>
      <c r="G157">
        <v>99</v>
      </c>
      <c r="H157">
        <v>99</v>
      </c>
      <c r="I157">
        <v>99</v>
      </c>
      <c r="J157">
        <v>999</v>
      </c>
      <c r="K157">
        <v>99</v>
      </c>
      <c r="L157">
        <v>99</v>
      </c>
      <c r="M157">
        <v>99</v>
      </c>
      <c r="N157">
        <v>99</v>
      </c>
      <c r="O157">
        <v>99</v>
      </c>
      <c r="P157">
        <v>9999</v>
      </c>
      <c r="Q157">
        <v>26</v>
      </c>
      <c r="R157">
        <v>280</v>
      </c>
      <c r="S157">
        <v>280</v>
      </c>
      <c r="T157">
        <v>16.110714285714277</v>
      </c>
      <c r="U157">
        <v>60.975000000000001</v>
      </c>
      <c r="V157">
        <v>92.555718928958299</v>
      </c>
      <c r="W157">
        <v>85.428928571428514</v>
      </c>
      <c r="X157">
        <v>9.3433849171051016</v>
      </c>
      <c r="Y157">
        <v>2.9921474610337722</v>
      </c>
      <c r="Z157">
        <v>-43.738391286137151</v>
      </c>
      <c r="AA157">
        <v>0.9720534629404618</v>
      </c>
      <c r="AB157">
        <v>0.96832015804732496</v>
      </c>
      <c r="AC157">
        <v>4</v>
      </c>
      <c r="AD157">
        <v>0</v>
      </c>
      <c r="AE157">
        <v>0</v>
      </c>
      <c r="AF157">
        <v>1</v>
      </c>
      <c r="AG157">
        <v>12</v>
      </c>
      <c r="AH157">
        <v>0</v>
      </c>
      <c r="AI157">
        <v>5</v>
      </c>
      <c r="AJ157">
        <v>0</v>
      </c>
      <c r="AK157">
        <v>3</v>
      </c>
      <c r="AL157">
        <v>2</v>
      </c>
    </row>
    <row r="158" spans="1:38" x14ac:dyDescent="0.5">
      <c r="A158">
        <v>3</v>
      </c>
      <c r="B158">
        <v>14</v>
      </c>
      <c r="C158">
        <v>2022</v>
      </c>
      <c r="D158">
        <v>99</v>
      </c>
      <c r="E158">
        <v>14</v>
      </c>
      <c r="F158">
        <v>99</v>
      </c>
      <c r="G158">
        <v>99</v>
      </c>
      <c r="H158">
        <v>99</v>
      </c>
      <c r="I158">
        <v>99</v>
      </c>
      <c r="J158">
        <v>999</v>
      </c>
      <c r="K158">
        <v>99</v>
      </c>
      <c r="L158">
        <v>99</v>
      </c>
      <c r="M158">
        <v>99</v>
      </c>
      <c r="N158">
        <v>99</v>
      </c>
      <c r="O158">
        <v>99</v>
      </c>
      <c r="P158">
        <v>9999</v>
      </c>
      <c r="Q158">
        <v>31</v>
      </c>
      <c r="R158">
        <v>1032</v>
      </c>
      <c r="S158">
        <v>1032</v>
      </c>
      <c r="T158">
        <v>16.331395348837205</v>
      </c>
      <c r="U158">
        <v>61.114341085271342</v>
      </c>
      <c r="V158">
        <v>91.499008961341019</v>
      </c>
      <c r="W158">
        <v>84.453585271317934</v>
      </c>
      <c r="X158">
        <v>11.846969436114698</v>
      </c>
      <c r="Y158">
        <v>2.2235760516123046</v>
      </c>
      <c r="Z158">
        <v>-37.271284596545343</v>
      </c>
      <c r="AA158">
        <v>3.5827113348377013</v>
      </c>
      <c r="AB158">
        <v>3.5282046699967191</v>
      </c>
      <c r="AC158">
        <v>29</v>
      </c>
      <c r="AD158">
        <v>0</v>
      </c>
      <c r="AE158">
        <v>0</v>
      </c>
      <c r="AF158">
        <v>6</v>
      </c>
      <c r="AG158">
        <v>18</v>
      </c>
      <c r="AH158">
        <v>5</v>
      </c>
      <c r="AI158">
        <v>14</v>
      </c>
      <c r="AJ158">
        <v>0</v>
      </c>
      <c r="AK158">
        <v>3</v>
      </c>
      <c r="AL158">
        <v>15</v>
      </c>
    </row>
    <row r="159" spans="1:38" x14ac:dyDescent="0.5">
      <c r="A159">
        <v>3</v>
      </c>
      <c r="B159">
        <v>15</v>
      </c>
      <c r="C159">
        <v>2022</v>
      </c>
      <c r="D159">
        <v>99</v>
      </c>
      <c r="E159">
        <v>15</v>
      </c>
      <c r="F159">
        <v>99</v>
      </c>
      <c r="G159">
        <v>99</v>
      </c>
      <c r="H159">
        <v>99</v>
      </c>
      <c r="I159">
        <v>99</v>
      </c>
      <c r="J159">
        <v>999</v>
      </c>
      <c r="K159">
        <v>99</v>
      </c>
      <c r="L159">
        <v>99</v>
      </c>
      <c r="M159">
        <v>99</v>
      </c>
      <c r="N159">
        <v>99</v>
      </c>
      <c r="O159">
        <v>99</v>
      </c>
      <c r="P159">
        <v>9999</v>
      </c>
      <c r="Q159">
        <v>12</v>
      </c>
      <c r="R159">
        <v>352</v>
      </c>
      <c r="S159">
        <v>352</v>
      </c>
      <c r="T159">
        <v>16.548295454545453</v>
      </c>
      <c r="U159">
        <v>61.409090909090899</v>
      </c>
      <c r="V159">
        <v>92.728750123116313</v>
      </c>
      <c r="W159">
        <v>85.588636363636354</v>
      </c>
      <c r="X159">
        <v>8.568217988831444</v>
      </c>
      <c r="Y159">
        <v>1.9136849486383725</v>
      </c>
      <c r="Z159">
        <v>-42.324868076952527</v>
      </c>
      <c r="AA159">
        <v>1.2220100676965804</v>
      </c>
      <c r="AB159">
        <v>1.2195925211651859</v>
      </c>
      <c r="AC159">
        <v>6</v>
      </c>
      <c r="AD159">
        <v>0</v>
      </c>
      <c r="AE159">
        <v>0</v>
      </c>
      <c r="AF159">
        <v>2</v>
      </c>
      <c r="AG159">
        <v>8</v>
      </c>
      <c r="AH159">
        <v>8</v>
      </c>
      <c r="AI159">
        <v>5</v>
      </c>
      <c r="AJ159">
        <v>0</v>
      </c>
      <c r="AK159">
        <v>3</v>
      </c>
      <c r="AL159">
        <v>1</v>
      </c>
    </row>
    <row r="160" spans="1:38" x14ac:dyDescent="0.5">
      <c r="A160">
        <v>3</v>
      </c>
      <c r="B160">
        <v>16</v>
      </c>
      <c r="C160">
        <v>2022</v>
      </c>
      <c r="D160">
        <v>99</v>
      </c>
      <c r="E160">
        <v>16</v>
      </c>
      <c r="F160">
        <v>99</v>
      </c>
      <c r="G160">
        <v>99</v>
      </c>
      <c r="H160">
        <v>99</v>
      </c>
      <c r="I160">
        <v>99</v>
      </c>
      <c r="J160">
        <v>999</v>
      </c>
      <c r="K160">
        <v>99</v>
      </c>
      <c r="L160">
        <v>99</v>
      </c>
      <c r="M160">
        <v>99</v>
      </c>
      <c r="N160">
        <v>99</v>
      </c>
      <c r="O160">
        <v>99</v>
      </c>
      <c r="P160">
        <v>9999</v>
      </c>
      <c r="Q160">
        <v>18</v>
      </c>
      <c r="R160">
        <v>284</v>
      </c>
      <c r="S160">
        <v>284</v>
      </c>
      <c r="T160">
        <v>16.3556338028169</v>
      </c>
      <c r="U160">
        <v>61.309859154929583</v>
      </c>
      <c r="V160">
        <v>93.797018296125572</v>
      </c>
      <c r="W160">
        <v>86.574647887323934</v>
      </c>
      <c r="X160">
        <v>9.9981155732902405</v>
      </c>
      <c r="Y160">
        <v>2.422555682848389</v>
      </c>
      <c r="Z160">
        <v>-39.791595584165194</v>
      </c>
      <c r="AA160">
        <v>0.98593994098246851</v>
      </c>
      <c r="AB160">
        <v>0.99532532848697053</v>
      </c>
      <c r="AC160">
        <v>4</v>
      </c>
      <c r="AD160">
        <v>0</v>
      </c>
      <c r="AE160">
        <v>0</v>
      </c>
      <c r="AF160">
        <v>1</v>
      </c>
      <c r="AG160">
        <v>11</v>
      </c>
      <c r="AH160">
        <v>20</v>
      </c>
      <c r="AI160">
        <v>15</v>
      </c>
      <c r="AJ160">
        <v>0</v>
      </c>
      <c r="AK160">
        <v>1</v>
      </c>
      <c r="AL160">
        <v>1</v>
      </c>
    </row>
    <row r="161" spans="1:38" x14ac:dyDescent="0.5">
      <c r="A161">
        <v>3</v>
      </c>
      <c r="B161">
        <v>17</v>
      </c>
      <c r="C161">
        <v>2022</v>
      </c>
      <c r="D161">
        <v>99</v>
      </c>
      <c r="E161">
        <v>17</v>
      </c>
      <c r="F161">
        <v>99</v>
      </c>
      <c r="G161">
        <v>99</v>
      </c>
      <c r="H161">
        <v>99</v>
      </c>
      <c r="I161">
        <v>99</v>
      </c>
      <c r="J161">
        <v>999</v>
      </c>
      <c r="K161">
        <v>99</v>
      </c>
      <c r="L161">
        <v>99</v>
      </c>
      <c r="M161">
        <v>99</v>
      </c>
      <c r="N161">
        <v>99</v>
      </c>
      <c r="O161">
        <v>99</v>
      </c>
      <c r="P161">
        <v>9999</v>
      </c>
      <c r="Q161">
        <v>27</v>
      </c>
      <c r="R161">
        <v>576</v>
      </c>
      <c r="S161">
        <v>573</v>
      </c>
      <c r="T161">
        <v>16.135416666666668</v>
      </c>
      <c r="U161">
        <v>61.083769633507821</v>
      </c>
      <c r="V161">
        <v>89.139103651307821</v>
      </c>
      <c r="W161">
        <v>82.076265270506042</v>
      </c>
      <c r="X161">
        <v>11.649826580264403</v>
      </c>
      <c r="Y161">
        <v>2.6374861959528624</v>
      </c>
      <c r="Z161">
        <v>-51.869166474628528</v>
      </c>
      <c r="AA161">
        <v>1.99965283804895</v>
      </c>
      <c r="AB161">
        <v>1.903830106768712</v>
      </c>
      <c r="AC161">
        <v>17</v>
      </c>
      <c r="AD161">
        <v>0</v>
      </c>
      <c r="AE161">
        <v>0</v>
      </c>
      <c r="AF161">
        <v>1</v>
      </c>
      <c r="AG161">
        <v>6</v>
      </c>
      <c r="AH161">
        <v>0</v>
      </c>
      <c r="AI161">
        <v>10</v>
      </c>
      <c r="AJ161">
        <v>0</v>
      </c>
      <c r="AK161">
        <v>3</v>
      </c>
      <c r="AL161">
        <v>4</v>
      </c>
    </row>
    <row r="162" spans="1:38" x14ac:dyDescent="0.5">
      <c r="A162">
        <v>3</v>
      </c>
      <c r="B162">
        <v>18</v>
      </c>
      <c r="C162">
        <v>2022</v>
      </c>
      <c r="D162">
        <v>99</v>
      </c>
      <c r="E162">
        <v>18</v>
      </c>
      <c r="F162">
        <v>99</v>
      </c>
      <c r="G162">
        <v>99</v>
      </c>
      <c r="H162">
        <v>99</v>
      </c>
      <c r="I162">
        <v>99</v>
      </c>
      <c r="J162">
        <v>999</v>
      </c>
      <c r="K162">
        <v>99</v>
      </c>
      <c r="L162">
        <v>99</v>
      </c>
      <c r="M162">
        <v>99</v>
      </c>
      <c r="N162">
        <v>99</v>
      </c>
      <c r="O162">
        <v>99</v>
      </c>
      <c r="P162">
        <v>9999</v>
      </c>
      <c r="Q162">
        <v>24</v>
      </c>
      <c r="R162">
        <v>320</v>
      </c>
      <c r="S162">
        <v>320</v>
      </c>
      <c r="T162">
        <v>16.287500000000001</v>
      </c>
      <c r="U162">
        <v>61.034374999999997</v>
      </c>
      <c r="V162">
        <v>96.233071505958819</v>
      </c>
      <c r="W162">
        <v>88.823125000000019</v>
      </c>
      <c r="X162">
        <v>9.4642202655247676</v>
      </c>
      <c r="Y162">
        <v>2.3309211396730802</v>
      </c>
      <c r="Z162">
        <v>-28.877520564502433</v>
      </c>
      <c r="AA162">
        <v>1.1109182433605274</v>
      </c>
      <c r="AB162">
        <v>1.1506202390559548</v>
      </c>
      <c r="AC162">
        <v>5</v>
      </c>
      <c r="AD162">
        <v>0</v>
      </c>
      <c r="AE162">
        <v>0</v>
      </c>
      <c r="AF162">
        <v>1</v>
      </c>
      <c r="AG162">
        <v>9</v>
      </c>
      <c r="AH162">
        <v>14</v>
      </c>
      <c r="AI162">
        <v>6</v>
      </c>
      <c r="AJ162">
        <v>0</v>
      </c>
      <c r="AK162">
        <v>2</v>
      </c>
      <c r="AL162">
        <v>0</v>
      </c>
    </row>
    <row r="163" spans="1:38" x14ac:dyDescent="0.5">
      <c r="A163">
        <v>3</v>
      </c>
      <c r="B163">
        <v>19</v>
      </c>
      <c r="C163">
        <v>2022</v>
      </c>
      <c r="D163">
        <v>99</v>
      </c>
      <c r="E163">
        <v>19</v>
      </c>
      <c r="F163">
        <v>99</v>
      </c>
      <c r="G163">
        <v>99</v>
      </c>
      <c r="H163">
        <v>99</v>
      </c>
      <c r="I163">
        <v>99</v>
      </c>
      <c r="J163">
        <v>999</v>
      </c>
      <c r="K163">
        <v>99</v>
      </c>
      <c r="L163">
        <v>99</v>
      </c>
      <c r="M163">
        <v>99</v>
      </c>
      <c r="N163">
        <v>99</v>
      </c>
      <c r="O163">
        <v>99</v>
      </c>
      <c r="P163">
        <v>9999</v>
      </c>
      <c r="Q163">
        <v>27</v>
      </c>
      <c r="R163">
        <v>546</v>
      </c>
      <c r="S163">
        <v>546</v>
      </c>
      <c r="T163">
        <v>15.93406593406594</v>
      </c>
      <c r="U163">
        <v>60.318681318681321</v>
      </c>
      <c r="V163">
        <v>95.858385024148831</v>
      </c>
      <c r="W163">
        <v>88.477289377289409</v>
      </c>
      <c r="X163">
        <v>11.145285833729359</v>
      </c>
      <c r="Y163">
        <v>2.8292524318890955</v>
      </c>
      <c r="Z163">
        <v>-33.900646235115808</v>
      </c>
      <c r="AA163">
        <v>1.8955042527339003</v>
      </c>
      <c r="AB163">
        <v>1.955601823865494</v>
      </c>
      <c r="AC163">
        <v>3</v>
      </c>
      <c r="AD163">
        <v>0</v>
      </c>
      <c r="AE163">
        <v>0</v>
      </c>
      <c r="AF163">
        <v>1</v>
      </c>
      <c r="AG163">
        <v>4</v>
      </c>
      <c r="AH163">
        <v>3</v>
      </c>
      <c r="AI163">
        <v>38</v>
      </c>
      <c r="AJ163">
        <v>0</v>
      </c>
      <c r="AK163">
        <v>10</v>
      </c>
      <c r="AL163">
        <v>7</v>
      </c>
    </row>
    <row r="164" spans="1:38" x14ac:dyDescent="0.5">
      <c r="A164">
        <v>3</v>
      </c>
      <c r="B164">
        <v>20</v>
      </c>
      <c r="C164">
        <v>2022</v>
      </c>
      <c r="D164">
        <v>99</v>
      </c>
      <c r="E164">
        <v>20</v>
      </c>
      <c r="F164">
        <v>99</v>
      </c>
      <c r="G164">
        <v>99</v>
      </c>
      <c r="H164">
        <v>99</v>
      </c>
      <c r="I164">
        <v>99</v>
      </c>
      <c r="J164">
        <v>999</v>
      </c>
      <c r="K164">
        <v>99</v>
      </c>
      <c r="L164">
        <v>99</v>
      </c>
      <c r="M164">
        <v>99</v>
      </c>
      <c r="N164">
        <v>99</v>
      </c>
      <c r="O164">
        <v>99</v>
      </c>
      <c r="P164">
        <v>9999</v>
      </c>
      <c r="Q164">
        <v>18</v>
      </c>
      <c r="R164">
        <v>301</v>
      </c>
      <c r="S164">
        <v>301</v>
      </c>
      <c r="T164">
        <v>15.91362126245847</v>
      </c>
      <c r="U164">
        <v>60.355481727574762</v>
      </c>
      <c r="V164">
        <v>96.51720699870063</v>
      </c>
      <c r="W164">
        <v>89.085382059800693</v>
      </c>
      <c r="X164">
        <v>8.1396930895193886</v>
      </c>
      <c r="Y164">
        <v>3.3584145598747881</v>
      </c>
      <c r="Z164">
        <v>-24.057724568553024</v>
      </c>
      <c r="AA164">
        <v>1.0449574726609963</v>
      </c>
      <c r="AB164">
        <v>1.0854977421495571</v>
      </c>
      <c r="AC164">
        <v>4</v>
      </c>
      <c r="AD164">
        <v>0</v>
      </c>
      <c r="AE164">
        <v>0</v>
      </c>
      <c r="AF164">
        <v>0</v>
      </c>
      <c r="AG164">
        <v>10</v>
      </c>
      <c r="AH164">
        <v>4</v>
      </c>
      <c r="AI164">
        <v>5</v>
      </c>
      <c r="AJ164">
        <v>0</v>
      </c>
      <c r="AK164">
        <v>1</v>
      </c>
      <c r="AL164">
        <v>2</v>
      </c>
    </row>
    <row r="165" spans="1:38" x14ac:dyDescent="0.5">
      <c r="A165">
        <v>3</v>
      </c>
      <c r="B165">
        <v>21</v>
      </c>
      <c r="C165">
        <v>2022</v>
      </c>
      <c r="D165">
        <v>99</v>
      </c>
      <c r="E165">
        <v>21</v>
      </c>
      <c r="F165">
        <v>99</v>
      </c>
      <c r="G165">
        <v>99</v>
      </c>
      <c r="H165">
        <v>99</v>
      </c>
      <c r="I165">
        <v>99</v>
      </c>
      <c r="J165">
        <v>999</v>
      </c>
      <c r="K165">
        <v>99</v>
      </c>
      <c r="L165">
        <v>99</v>
      </c>
      <c r="M165">
        <v>99</v>
      </c>
      <c r="N165">
        <v>99</v>
      </c>
      <c r="O165">
        <v>99</v>
      </c>
      <c r="P165">
        <v>9999</v>
      </c>
      <c r="Q165">
        <v>22</v>
      </c>
      <c r="R165">
        <v>847</v>
      </c>
      <c r="S165">
        <v>847</v>
      </c>
      <c r="T165">
        <v>16.355371900826452</v>
      </c>
      <c r="U165">
        <v>61.036599763872488</v>
      </c>
      <c r="V165">
        <v>89.818504159093138</v>
      </c>
      <c r="W165">
        <v>82.902479338842937</v>
      </c>
      <c r="X165">
        <v>10.904475473506212</v>
      </c>
      <c r="Y165">
        <v>2.2182737386001858</v>
      </c>
      <c r="Z165">
        <v>-35.470099074190848</v>
      </c>
      <c r="AA165">
        <v>2.9404617253948966</v>
      </c>
      <c r="AB165">
        <v>2.842542137609386</v>
      </c>
      <c r="AC165">
        <v>6</v>
      </c>
      <c r="AD165">
        <v>0</v>
      </c>
      <c r="AE165">
        <v>0</v>
      </c>
      <c r="AF165">
        <v>6</v>
      </c>
      <c r="AG165">
        <v>6</v>
      </c>
      <c r="AH165">
        <v>6</v>
      </c>
      <c r="AI165">
        <v>7</v>
      </c>
      <c r="AJ165">
        <v>0</v>
      </c>
      <c r="AK165">
        <v>4</v>
      </c>
      <c r="AL165">
        <v>1</v>
      </c>
    </row>
    <row r="166" spans="1:38" x14ac:dyDescent="0.5">
      <c r="A166">
        <v>3</v>
      </c>
      <c r="B166">
        <v>22</v>
      </c>
      <c r="C166">
        <v>2022</v>
      </c>
      <c r="D166">
        <v>99</v>
      </c>
      <c r="E166">
        <v>22</v>
      </c>
      <c r="F166">
        <v>99</v>
      </c>
      <c r="G166">
        <v>99</v>
      </c>
      <c r="H166">
        <v>99</v>
      </c>
      <c r="I166">
        <v>99</v>
      </c>
      <c r="J166">
        <v>999</v>
      </c>
      <c r="K166">
        <v>99</v>
      </c>
      <c r="L166">
        <v>99</v>
      </c>
      <c r="M166">
        <v>99</v>
      </c>
      <c r="N166">
        <v>99</v>
      </c>
      <c r="O166">
        <v>99</v>
      </c>
      <c r="P166">
        <v>9999</v>
      </c>
      <c r="Q166">
        <v>21</v>
      </c>
      <c r="R166">
        <v>796</v>
      </c>
      <c r="S166">
        <v>796</v>
      </c>
      <c r="T166">
        <v>16.189698492462316</v>
      </c>
      <c r="U166">
        <v>60.738693467336681</v>
      </c>
      <c r="V166">
        <v>94.45875095956481</v>
      </c>
      <c r="W166">
        <v>87.18542713567831</v>
      </c>
      <c r="X166">
        <v>11.770662947540599</v>
      </c>
      <c r="Y166">
        <v>2.1651790464122596</v>
      </c>
      <c r="Z166">
        <v>-35.264436566429154</v>
      </c>
      <c r="AA166">
        <v>2.763409130359312</v>
      </c>
      <c r="AB166">
        <v>2.8093959323088558</v>
      </c>
      <c r="AC166">
        <v>8</v>
      </c>
      <c r="AD166">
        <v>0</v>
      </c>
      <c r="AE166">
        <v>0</v>
      </c>
      <c r="AF166">
        <v>4</v>
      </c>
      <c r="AG166">
        <v>13</v>
      </c>
      <c r="AH166">
        <v>10</v>
      </c>
      <c r="AI166">
        <v>5</v>
      </c>
      <c r="AJ166">
        <v>0</v>
      </c>
      <c r="AK166">
        <v>8</v>
      </c>
      <c r="AL166">
        <v>6</v>
      </c>
    </row>
    <row r="167" spans="1:38" x14ac:dyDescent="0.5">
      <c r="A167">
        <v>3</v>
      </c>
      <c r="B167">
        <v>23</v>
      </c>
      <c r="C167">
        <v>2022</v>
      </c>
      <c r="D167">
        <v>99</v>
      </c>
      <c r="E167">
        <v>23</v>
      </c>
      <c r="F167">
        <v>99</v>
      </c>
      <c r="G167">
        <v>99</v>
      </c>
      <c r="H167">
        <v>99</v>
      </c>
      <c r="I167">
        <v>99</v>
      </c>
      <c r="J167">
        <v>999</v>
      </c>
      <c r="K167">
        <v>99</v>
      </c>
      <c r="L167">
        <v>99</v>
      </c>
      <c r="M167">
        <v>99</v>
      </c>
      <c r="N167">
        <v>99</v>
      </c>
      <c r="O167">
        <v>99</v>
      </c>
      <c r="P167">
        <v>9999</v>
      </c>
      <c r="Q167">
        <v>22</v>
      </c>
      <c r="R167">
        <v>244</v>
      </c>
      <c r="S167">
        <v>244</v>
      </c>
      <c r="T167">
        <v>16.594262295081972</v>
      </c>
      <c r="U167">
        <v>61.831967213114737</v>
      </c>
      <c r="V167">
        <v>91.751327637958894</v>
      </c>
      <c r="W167">
        <v>84.686475409836106</v>
      </c>
      <c r="X167">
        <v>9.4778571471536015</v>
      </c>
      <c r="Y167">
        <v>2.1463948574694598</v>
      </c>
      <c r="Z167">
        <v>-28.5762875831979</v>
      </c>
      <c r="AA167">
        <v>0.84707516056240229</v>
      </c>
      <c r="AB167">
        <v>0.83648829167983874</v>
      </c>
      <c r="AC167">
        <v>2</v>
      </c>
      <c r="AD167">
        <v>0</v>
      </c>
      <c r="AE167">
        <v>0</v>
      </c>
      <c r="AF167">
        <v>1</v>
      </c>
      <c r="AG167">
        <v>3</v>
      </c>
      <c r="AH167">
        <v>3</v>
      </c>
      <c r="AI167">
        <v>45</v>
      </c>
      <c r="AJ167">
        <v>0</v>
      </c>
      <c r="AK167">
        <v>2</v>
      </c>
      <c r="AL167">
        <v>0</v>
      </c>
    </row>
    <row r="168" spans="1:38" x14ac:dyDescent="0.5">
      <c r="A168">
        <v>3</v>
      </c>
      <c r="B168">
        <v>24</v>
      </c>
      <c r="C168">
        <v>2022</v>
      </c>
      <c r="D168">
        <v>99</v>
      </c>
      <c r="E168">
        <v>24</v>
      </c>
      <c r="F168">
        <v>99</v>
      </c>
      <c r="G168">
        <v>99</v>
      </c>
      <c r="H168">
        <v>99</v>
      </c>
      <c r="I168">
        <v>99</v>
      </c>
      <c r="J168">
        <v>999</v>
      </c>
      <c r="K168">
        <v>99</v>
      </c>
      <c r="L168">
        <v>99</v>
      </c>
      <c r="M168">
        <v>99</v>
      </c>
      <c r="N168">
        <v>99</v>
      </c>
      <c r="O168">
        <v>99</v>
      </c>
      <c r="P168">
        <v>9999</v>
      </c>
      <c r="Q168">
        <v>22</v>
      </c>
      <c r="R168">
        <v>454</v>
      </c>
      <c r="S168">
        <v>454</v>
      </c>
      <c r="T168">
        <v>16.233480176211451</v>
      </c>
      <c r="U168">
        <v>60.971365638766514</v>
      </c>
      <c r="V168">
        <v>93.644073863717679</v>
      </c>
      <c r="W168">
        <v>86.433480176211518</v>
      </c>
      <c r="X168">
        <v>10.157581216525237</v>
      </c>
      <c r="Y168">
        <v>2.3422135287641206</v>
      </c>
      <c r="Z168">
        <v>-38.606438846182868</v>
      </c>
      <c r="AA168">
        <v>1.5761152577677489</v>
      </c>
      <c r="AB168">
        <v>1.5885241975536677</v>
      </c>
      <c r="AC168">
        <v>7</v>
      </c>
      <c r="AD168">
        <v>0</v>
      </c>
      <c r="AE168">
        <v>0</v>
      </c>
      <c r="AF168">
        <v>0</v>
      </c>
      <c r="AG168">
        <v>6</v>
      </c>
      <c r="AH168">
        <v>1</v>
      </c>
      <c r="AI168">
        <v>14</v>
      </c>
      <c r="AJ168">
        <v>0</v>
      </c>
      <c r="AK168">
        <v>3</v>
      </c>
      <c r="AL168">
        <v>5</v>
      </c>
    </row>
    <row r="169" spans="1:38" x14ac:dyDescent="0.5">
      <c r="A169">
        <v>3</v>
      </c>
      <c r="B169">
        <v>25</v>
      </c>
      <c r="C169">
        <v>2022</v>
      </c>
      <c r="D169">
        <v>99</v>
      </c>
      <c r="E169">
        <v>25</v>
      </c>
      <c r="F169">
        <v>99</v>
      </c>
      <c r="G169">
        <v>99</v>
      </c>
      <c r="H169">
        <v>99</v>
      </c>
      <c r="I169">
        <v>99</v>
      </c>
      <c r="J169">
        <v>999</v>
      </c>
      <c r="K169">
        <v>99</v>
      </c>
      <c r="L169">
        <v>99</v>
      </c>
      <c r="M169">
        <v>99</v>
      </c>
      <c r="N169">
        <v>99</v>
      </c>
      <c r="O169">
        <v>99</v>
      </c>
      <c r="P169">
        <v>9999</v>
      </c>
      <c r="Q169">
        <v>23</v>
      </c>
      <c r="R169">
        <v>411</v>
      </c>
      <c r="S169">
        <v>411</v>
      </c>
      <c r="T169">
        <v>16.058394160583941</v>
      </c>
      <c r="U169">
        <v>60.695863746958644</v>
      </c>
      <c r="V169">
        <v>91.534533798335545</v>
      </c>
      <c r="W169">
        <v>84.486374695863717</v>
      </c>
      <c r="X169">
        <v>9.4054707508194166</v>
      </c>
      <c r="Y169">
        <v>2.8638968264464997</v>
      </c>
      <c r="Z169">
        <v>-37.177948464086306</v>
      </c>
      <c r="AA169">
        <v>1.4268356188161777</v>
      </c>
      <c r="AB169">
        <v>1.4056735689240223</v>
      </c>
      <c r="AC169">
        <v>3</v>
      </c>
      <c r="AD169">
        <v>0</v>
      </c>
      <c r="AE169">
        <v>0</v>
      </c>
      <c r="AF169">
        <v>0</v>
      </c>
      <c r="AG169">
        <v>8</v>
      </c>
      <c r="AH169">
        <v>7</v>
      </c>
      <c r="AI169">
        <v>6</v>
      </c>
      <c r="AJ169">
        <v>0</v>
      </c>
      <c r="AK169">
        <v>3</v>
      </c>
      <c r="AL169">
        <v>0</v>
      </c>
    </row>
    <row r="170" spans="1:38" x14ac:dyDescent="0.5">
      <c r="A170">
        <v>3</v>
      </c>
      <c r="B170">
        <v>26</v>
      </c>
      <c r="C170">
        <v>2022</v>
      </c>
      <c r="D170">
        <v>99</v>
      </c>
      <c r="E170">
        <v>26</v>
      </c>
      <c r="F170">
        <v>99</v>
      </c>
      <c r="G170">
        <v>99</v>
      </c>
      <c r="H170">
        <v>99</v>
      </c>
      <c r="I170">
        <v>99</v>
      </c>
      <c r="J170">
        <v>999</v>
      </c>
      <c r="K170">
        <v>99</v>
      </c>
      <c r="L170">
        <v>99</v>
      </c>
      <c r="M170">
        <v>99</v>
      </c>
      <c r="N170">
        <v>99</v>
      </c>
      <c r="O170">
        <v>99</v>
      </c>
      <c r="P170">
        <v>9999</v>
      </c>
      <c r="Q170">
        <v>18</v>
      </c>
      <c r="R170">
        <v>288</v>
      </c>
      <c r="S170">
        <v>288</v>
      </c>
      <c r="T170">
        <v>16.135416666666668</v>
      </c>
      <c r="U170">
        <v>60.680555555555557</v>
      </c>
      <c r="V170">
        <v>94.174340917298636</v>
      </c>
      <c r="W170">
        <v>86.922916666666637</v>
      </c>
      <c r="X170">
        <v>9.6183326023079196</v>
      </c>
      <c r="Y170">
        <v>2.373618831662812</v>
      </c>
      <c r="Z170">
        <v>-22.956130786015962</v>
      </c>
      <c r="AA170">
        <v>0.999826419024475</v>
      </c>
      <c r="AB170">
        <v>1.0134043408064812</v>
      </c>
      <c r="AC170">
        <v>2</v>
      </c>
      <c r="AD170">
        <v>0</v>
      </c>
      <c r="AE170">
        <v>0</v>
      </c>
      <c r="AF170">
        <v>0</v>
      </c>
      <c r="AG170">
        <v>8</v>
      </c>
      <c r="AH170">
        <v>0</v>
      </c>
      <c r="AI170">
        <v>3</v>
      </c>
      <c r="AJ170">
        <v>0</v>
      </c>
      <c r="AK170">
        <v>9</v>
      </c>
      <c r="AL170">
        <v>1</v>
      </c>
    </row>
    <row r="171" spans="1:38" x14ac:dyDescent="0.5">
      <c r="A171">
        <v>3</v>
      </c>
      <c r="B171">
        <v>27</v>
      </c>
      <c r="C171">
        <v>2022</v>
      </c>
      <c r="D171">
        <v>99</v>
      </c>
      <c r="E171">
        <v>27</v>
      </c>
      <c r="F171">
        <v>99</v>
      </c>
      <c r="G171">
        <v>99</v>
      </c>
      <c r="H171">
        <v>99</v>
      </c>
      <c r="I171">
        <v>99</v>
      </c>
      <c r="J171">
        <v>999</v>
      </c>
      <c r="K171">
        <v>99</v>
      </c>
      <c r="L171">
        <v>99</v>
      </c>
      <c r="M171">
        <v>99</v>
      </c>
      <c r="N171">
        <v>99</v>
      </c>
      <c r="O171">
        <v>99</v>
      </c>
      <c r="P171">
        <v>9999</v>
      </c>
      <c r="Q171">
        <v>26</v>
      </c>
      <c r="R171">
        <v>856</v>
      </c>
      <c r="S171">
        <v>856</v>
      </c>
      <c r="T171">
        <v>16.292056074766347</v>
      </c>
      <c r="U171">
        <v>60.879672897196272</v>
      </c>
      <c r="V171">
        <v>90.596363949332257</v>
      </c>
      <c r="W171">
        <v>83.620443925233701</v>
      </c>
      <c r="X171">
        <v>9.3971990900216635</v>
      </c>
      <c r="Y171">
        <v>2.1558999433880404</v>
      </c>
      <c r="Z171">
        <v>-42.162190856638318</v>
      </c>
      <c r="AA171">
        <v>2.9717063009894114</v>
      </c>
      <c r="AB171">
        <v>2.8976252367208057</v>
      </c>
      <c r="AC171">
        <v>13</v>
      </c>
      <c r="AD171">
        <v>0</v>
      </c>
      <c r="AE171">
        <v>0</v>
      </c>
      <c r="AF171">
        <v>8</v>
      </c>
      <c r="AG171">
        <v>18</v>
      </c>
      <c r="AH171">
        <v>13</v>
      </c>
      <c r="AI171">
        <v>61</v>
      </c>
      <c r="AJ171">
        <v>0</v>
      </c>
      <c r="AK171">
        <v>17</v>
      </c>
      <c r="AL171">
        <v>9</v>
      </c>
    </row>
    <row r="172" spans="1:38" x14ac:dyDescent="0.5">
      <c r="A172">
        <v>3</v>
      </c>
      <c r="B172">
        <v>28</v>
      </c>
      <c r="C172">
        <v>2022</v>
      </c>
      <c r="D172">
        <v>99</v>
      </c>
      <c r="E172">
        <v>28</v>
      </c>
      <c r="F172">
        <v>99</v>
      </c>
      <c r="G172">
        <v>99</v>
      </c>
      <c r="H172">
        <v>99</v>
      </c>
      <c r="I172">
        <v>99</v>
      </c>
      <c r="J172">
        <v>999</v>
      </c>
      <c r="K172">
        <v>99</v>
      </c>
      <c r="L172">
        <v>99</v>
      </c>
      <c r="M172">
        <v>99</v>
      </c>
      <c r="N172">
        <v>99</v>
      </c>
      <c r="O172">
        <v>99</v>
      </c>
      <c r="P172">
        <v>9999</v>
      </c>
      <c r="Q172">
        <v>20</v>
      </c>
      <c r="R172">
        <v>454</v>
      </c>
      <c r="S172">
        <v>454</v>
      </c>
      <c r="T172">
        <v>16.081497797356825</v>
      </c>
      <c r="U172">
        <v>60.726872246696047</v>
      </c>
      <c r="V172">
        <v>94.292696197517202</v>
      </c>
      <c r="W172">
        <v>87.032158590308399</v>
      </c>
      <c r="X172">
        <v>11.153809574656858</v>
      </c>
      <c r="Y172">
        <v>2.3306671061931881</v>
      </c>
      <c r="Z172">
        <v>-27.765499947266289</v>
      </c>
      <c r="AA172">
        <v>1.5761152577677489</v>
      </c>
      <c r="AB172">
        <v>1.5995270536854256</v>
      </c>
      <c r="AC172">
        <v>4</v>
      </c>
      <c r="AD172">
        <v>0</v>
      </c>
      <c r="AE172">
        <v>0</v>
      </c>
      <c r="AF172">
        <v>6</v>
      </c>
      <c r="AG172">
        <v>8</v>
      </c>
      <c r="AH172">
        <v>2</v>
      </c>
      <c r="AI172">
        <v>32</v>
      </c>
      <c r="AJ172">
        <v>0</v>
      </c>
      <c r="AK172">
        <v>5</v>
      </c>
      <c r="AL172">
        <v>6</v>
      </c>
    </row>
    <row r="173" spans="1:38" x14ac:dyDescent="0.5">
      <c r="A173">
        <v>3</v>
      </c>
      <c r="B173">
        <v>29</v>
      </c>
      <c r="C173">
        <v>2022</v>
      </c>
      <c r="D173">
        <v>99</v>
      </c>
      <c r="E173">
        <v>29</v>
      </c>
      <c r="F173">
        <v>99</v>
      </c>
      <c r="G173">
        <v>99</v>
      </c>
      <c r="H173">
        <v>99</v>
      </c>
      <c r="I173">
        <v>99</v>
      </c>
      <c r="J173">
        <v>999</v>
      </c>
      <c r="K173">
        <v>99</v>
      </c>
      <c r="L173">
        <v>99</v>
      </c>
      <c r="M173">
        <v>99</v>
      </c>
      <c r="N173">
        <v>99</v>
      </c>
      <c r="O173">
        <v>99</v>
      </c>
      <c r="P173">
        <v>9999</v>
      </c>
      <c r="Q173">
        <v>18</v>
      </c>
      <c r="R173">
        <v>486</v>
      </c>
      <c r="S173">
        <v>484</v>
      </c>
      <c r="T173">
        <v>16.220164609053498</v>
      </c>
      <c r="U173">
        <v>60.921487603305806</v>
      </c>
      <c r="V173">
        <v>92.170473572522241</v>
      </c>
      <c r="W173">
        <v>84.909504132231433</v>
      </c>
      <c r="X173">
        <v>10.477405469578079</v>
      </c>
      <c r="Y173">
        <v>2.0695632394088497</v>
      </c>
      <c r="Z173">
        <v>-28.862040256568118</v>
      </c>
      <c r="AA173">
        <v>1.6872070821038012</v>
      </c>
      <c r="AB173">
        <v>1.6636334663795087</v>
      </c>
      <c r="AC173">
        <v>11</v>
      </c>
      <c r="AD173">
        <v>0</v>
      </c>
      <c r="AE173">
        <v>0</v>
      </c>
      <c r="AF173">
        <v>3</v>
      </c>
      <c r="AG173">
        <v>27</v>
      </c>
      <c r="AH173">
        <v>4</v>
      </c>
      <c r="AI173">
        <v>13</v>
      </c>
      <c r="AJ173">
        <v>0</v>
      </c>
      <c r="AK173">
        <v>6</v>
      </c>
      <c r="AL173">
        <v>10</v>
      </c>
    </row>
    <row r="174" spans="1:38" x14ac:dyDescent="0.5">
      <c r="A174">
        <v>3</v>
      </c>
      <c r="B174">
        <v>30</v>
      </c>
      <c r="C174">
        <v>2022</v>
      </c>
      <c r="D174">
        <v>99</v>
      </c>
      <c r="E174">
        <v>30</v>
      </c>
      <c r="F174">
        <v>99</v>
      </c>
      <c r="G174">
        <v>99</v>
      </c>
      <c r="H174">
        <v>99</v>
      </c>
      <c r="I174">
        <v>99</v>
      </c>
      <c r="J174">
        <v>999</v>
      </c>
      <c r="K174">
        <v>99</v>
      </c>
      <c r="L174">
        <v>99</v>
      </c>
      <c r="M174">
        <v>99</v>
      </c>
      <c r="N174">
        <v>99</v>
      </c>
      <c r="O174">
        <v>99</v>
      </c>
      <c r="P174">
        <v>9999</v>
      </c>
      <c r="Q174">
        <v>23</v>
      </c>
      <c r="R174">
        <v>346</v>
      </c>
      <c r="S174">
        <v>346</v>
      </c>
      <c r="T174">
        <v>16.514450867052023</v>
      </c>
      <c r="U174">
        <v>61.537572254335259</v>
      </c>
      <c r="V174">
        <v>91.714627471364452</v>
      </c>
      <c r="W174">
        <v>84.652601156069409</v>
      </c>
      <c r="X174">
        <v>10.614114642784243</v>
      </c>
      <c r="Y174">
        <v>2.0000083530848798</v>
      </c>
      <c r="Z174">
        <v>-44.892916387739753</v>
      </c>
      <c r="AA174">
        <v>1.2011803506335703</v>
      </c>
      <c r="AB174">
        <v>1.1856933610300353</v>
      </c>
      <c r="AC174">
        <v>3</v>
      </c>
      <c r="AD174">
        <v>0</v>
      </c>
      <c r="AE174">
        <v>0</v>
      </c>
      <c r="AF174">
        <v>0</v>
      </c>
      <c r="AG174">
        <v>5</v>
      </c>
      <c r="AH174">
        <v>2</v>
      </c>
      <c r="AI174">
        <v>21</v>
      </c>
      <c r="AJ174">
        <v>0</v>
      </c>
      <c r="AK174">
        <v>4</v>
      </c>
      <c r="AL174">
        <v>0</v>
      </c>
    </row>
    <row r="175" spans="1:38" x14ac:dyDescent="0.5">
      <c r="A175">
        <v>3</v>
      </c>
      <c r="B175">
        <v>31</v>
      </c>
      <c r="C175">
        <v>2022</v>
      </c>
      <c r="D175">
        <v>99</v>
      </c>
      <c r="E175">
        <v>31</v>
      </c>
      <c r="F175">
        <v>99</v>
      </c>
      <c r="G175">
        <v>99</v>
      </c>
      <c r="H175">
        <v>99</v>
      </c>
      <c r="I175">
        <v>99</v>
      </c>
      <c r="J175">
        <v>999</v>
      </c>
      <c r="K175">
        <v>99</v>
      </c>
      <c r="L175">
        <v>99</v>
      </c>
      <c r="M175">
        <v>99</v>
      </c>
      <c r="N175">
        <v>99</v>
      </c>
      <c r="O175">
        <v>99</v>
      </c>
      <c r="P175">
        <v>9999</v>
      </c>
      <c r="Q175">
        <v>18</v>
      </c>
      <c r="R175">
        <v>463</v>
      </c>
      <c r="S175">
        <v>463</v>
      </c>
      <c r="T175">
        <v>16.164146868250537</v>
      </c>
      <c r="U175">
        <v>60.83585313174946</v>
      </c>
      <c r="V175">
        <v>97.173270558723686</v>
      </c>
      <c r="W175">
        <v>89.690928725701895</v>
      </c>
      <c r="X175">
        <v>10.871823599633258</v>
      </c>
      <c r="Y175">
        <v>2.5350778135091181</v>
      </c>
      <c r="Z175">
        <v>-39.912287412593422</v>
      </c>
      <c r="AA175">
        <v>1.6073598333622636</v>
      </c>
      <c r="AB175">
        <v>1.6810688237597431</v>
      </c>
      <c r="AC175">
        <v>5</v>
      </c>
      <c r="AD175">
        <v>0</v>
      </c>
      <c r="AE175">
        <v>0</v>
      </c>
      <c r="AF175">
        <v>0</v>
      </c>
      <c r="AG175">
        <v>7</v>
      </c>
      <c r="AH175">
        <v>1</v>
      </c>
      <c r="AI175">
        <v>29</v>
      </c>
      <c r="AJ175">
        <v>0</v>
      </c>
      <c r="AK175">
        <v>8</v>
      </c>
      <c r="AL175">
        <v>1</v>
      </c>
    </row>
    <row r="176" spans="1:38" x14ac:dyDescent="0.5">
      <c r="A176">
        <v>3</v>
      </c>
      <c r="B176">
        <v>32</v>
      </c>
      <c r="C176">
        <v>2022</v>
      </c>
      <c r="D176">
        <v>99</v>
      </c>
      <c r="E176">
        <v>32</v>
      </c>
      <c r="F176">
        <v>99</v>
      </c>
      <c r="G176">
        <v>99</v>
      </c>
      <c r="H176">
        <v>99</v>
      </c>
      <c r="I176">
        <v>99</v>
      </c>
      <c r="J176">
        <v>999</v>
      </c>
      <c r="K176">
        <v>99</v>
      </c>
      <c r="L176">
        <v>99</v>
      </c>
      <c r="M176">
        <v>99</v>
      </c>
      <c r="N176">
        <v>99</v>
      </c>
      <c r="O176">
        <v>99</v>
      </c>
      <c r="P176">
        <v>9999</v>
      </c>
      <c r="Q176">
        <v>23</v>
      </c>
      <c r="R176">
        <v>809</v>
      </c>
      <c r="S176">
        <v>809</v>
      </c>
      <c r="T176">
        <v>16.132262051915948</v>
      </c>
      <c r="U176">
        <v>60.655129789864048</v>
      </c>
      <c r="V176">
        <v>92.449381082539844</v>
      </c>
      <c r="W176">
        <v>85.33077873918414</v>
      </c>
      <c r="X176">
        <v>7.9944436521270976</v>
      </c>
      <c r="Y176">
        <v>2.2514330586358757</v>
      </c>
      <c r="Z176">
        <v>-18.348220639606097</v>
      </c>
      <c r="AA176">
        <v>2.8085401839958339</v>
      </c>
      <c r="AB176">
        <v>2.7945392428299956</v>
      </c>
      <c r="AC176">
        <v>3</v>
      </c>
      <c r="AD176">
        <v>0</v>
      </c>
      <c r="AE176">
        <v>0</v>
      </c>
      <c r="AF176">
        <v>2</v>
      </c>
      <c r="AG176">
        <v>10</v>
      </c>
      <c r="AH176">
        <v>12</v>
      </c>
      <c r="AI176">
        <v>70</v>
      </c>
      <c r="AJ176">
        <v>0</v>
      </c>
      <c r="AK176">
        <v>7</v>
      </c>
      <c r="AL176">
        <v>6</v>
      </c>
    </row>
    <row r="177" spans="1:38" x14ac:dyDescent="0.5">
      <c r="A177">
        <v>3</v>
      </c>
      <c r="B177">
        <v>33</v>
      </c>
      <c r="C177">
        <v>2022</v>
      </c>
      <c r="D177">
        <v>99</v>
      </c>
      <c r="E177">
        <v>33</v>
      </c>
      <c r="F177">
        <v>99</v>
      </c>
      <c r="G177">
        <v>99</v>
      </c>
      <c r="H177">
        <v>99</v>
      </c>
      <c r="I177">
        <v>99</v>
      </c>
      <c r="J177">
        <v>999</v>
      </c>
      <c r="K177">
        <v>99</v>
      </c>
      <c r="L177">
        <v>99</v>
      </c>
      <c r="M177">
        <v>99</v>
      </c>
      <c r="N177">
        <v>99</v>
      </c>
      <c r="O177">
        <v>99</v>
      </c>
      <c r="P177">
        <v>9999</v>
      </c>
      <c r="Q177">
        <v>21</v>
      </c>
      <c r="R177">
        <v>747</v>
      </c>
      <c r="S177">
        <v>746</v>
      </c>
      <c r="T177">
        <v>16.511378848728246</v>
      </c>
      <c r="U177">
        <v>61.467828418230553</v>
      </c>
      <c r="V177">
        <v>90.588737622683979</v>
      </c>
      <c r="W177">
        <v>83.56407506702422</v>
      </c>
      <c r="X177">
        <v>9.7966890787595879</v>
      </c>
      <c r="Y177">
        <v>1.9776661449162287</v>
      </c>
      <c r="Z177">
        <v>-32.304857480227056</v>
      </c>
      <c r="AA177">
        <v>2.5932997743447319</v>
      </c>
      <c r="AB177">
        <v>2.5235645615394842</v>
      </c>
      <c r="AC177">
        <v>9</v>
      </c>
      <c r="AD177">
        <v>0</v>
      </c>
      <c r="AE177">
        <v>0</v>
      </c>
      <c r="AF177">
        <v>3</v>
      </c>
      <c r="AG177">
        <v>17</v>
      </c>
      <c r="AH177">
        <v>5</v>
      </c>
      <c r="AI177">
        <v>23</v>
      </c>
      <c r="AJ177">
        <v>0</v>
      </c>
      <c r="AK177">
        <v>2</v>
      </c>
      <c r="AL177">
        <v>4</v>
      </c>
    </row>
    <row r="178" spans="1:38" x14ac:dyDescent="0.5">
      <c r="A178">
        <v>3</v>
      </c>
      <c r="B178">
        <v>34</v>
      </c>
      <c r="C178">
        <v>2022</v>
      </c>
      <c r="D178">
        <v>99</v>
      </c>
      <c r="E178">
        <v>34</v>
      </c>
      <c r="F178">
        <v>99</v>
      </c>
      <c r="G178">
        <v>99</v>
      </c>
      <c r="H178">
        <v>99</v>
      </c>
      <c r="I178">
        <v>99</v>
      </c>
      <c r="J178">
        <v>999</v>
      </c>
      <c r="K178">
        <v>99</v>
      </c>
      <c r="L178">
        <v>99</v>
      </c>
      <c r="M178">
        <v>99</v>
      </c>
      <c r="N178">
        <v>99</v>
      </c>
      <c r="O178">
        <v>99</v>
      </c>
      <c r="P178">
        <v>9999</v>
      </c>
      <c r="Q178">
        <v>27</v>
      </c>
      <c r="R178">
        <v>637</v>
      </c>
      <c r="S178">
        <v>636</v>
      </c>
      <c r="T178">
        <v>16.069073783359492</v>
      </c>
      <c r="U178">
        <v>60.523584905660393</v>
      </c>
      <c r="V178">
        <v>94.634838542624834</v>
      </c>
      <c r="W178">
        <v>87.301729559748381</v>
      </c>
      <c r="X178">
        <v>11.249321998960831</v>
      </c>
      <c r="Y178">
        <v>2.5323834158364278</v>
      </c>
      <c r="Z178">
        <v>-43.872541612099049</v>
      </c>
      <c r="AA178">
        <v>2.2114216281895498</v>
      </c>
      <c r="AB178">
        <v>2.2476875775353715</v>
      </c>
      <c r="AC178">
        <v>12</v>
      </c>
      <c r="AD178">
        <v>0</v>
      </c>
      <c r="AE178">
        <v>0</v>
      </c>
      <c r="AF178">
        <v>5</v>
      </c>
      <c r="AG178">
        <v>16</v>
      </c>
      <c r="AH178">
        <v>25</v>
      </c>
      <c r="AI178">
        <v>67</v>
      </c>
      <c r="AJ178">
        <v>0</v>
      </c>
      <c r="AK178">
        <v>7</v>
      </c>
      <c r="AL178">
        <v>12</v>
      </c>
    </row>
    <row r="179" spans="1:38" x14ac:dyDescent="0.5">
      <c r="A179">
        <v>3</v>
      </c>
      <c r="B179">
        <v>35</v>
      </c>
      <c r="C179">
        <v>2022</v>
      </c>
      <c r="D179">
        <v>99</v>
      </c>
      <c r="E179">
        <v>35</v>
      </c>
      <c r="F179">
        <v>99</v>
      </c>
      <c r="G179">
        <v>99</v>
      </c>
      <c r="H179">
        <v>99</v>
      </c>
      <c r="I179">
        <v>99</v>
      </c>
      <c r="J179">
        <v>999</v>
      </c>
      <c r="K179">
        <v>99</v>
      </c>
      <c r="L179">
        <v>99</v>
      </c>
      <c r="M179">
        <v>99</v>
      </c>
      <c r="N179">
        <v>99</v>
      </c>
      <c r="O179">
        <v>99</v>
      </c>
      <c r="P179">
        <v>9999</v>
      </c>
      <c r="Q179">
        <v>28</v>
      </c>
      <c r="R179">
        <v>557</v>
      </c>
      <c r="S179">
        <v>556</v>
      </c>
      <c r="T179">
        <v>16.468581687612211</v>
      </c>
      <c r="U179">
        <v>61.210431654676249</v>
      </c>
      <c r="V179">
        <v>90.501336742090643</v>
      </c>
      <c r="W179">
        <v>83.378956834532346</v>
      </c>
      <c r="X179">
        <v>12.12668765937617</v>
      </c>
      <c r="Y179">
        <v>2.2530472955161862</v>
      </c>
      <c r="Z179">
        <v>-36.957579828407255</v>
      </c>
      <c r="AA179">
        <v>1.9336920673494185</v>
      </c>
      <c r="AB179">
        <v>1.8766670587024523</v>
      </c>
      <c r="AC179">
        <v>9</v>
      </c>
      <c r="AD179">
        <v>0</v>
      </c>
      <c r="AE179">
        <v>0</v>
      </c>
      <c r="AF179">
        <v>13</v>
      </c>
      <c r="AG179">
        <v>16</v>
      </c>
      <c r="AH179">
        <v>1</v>
      </c>
      <c r="AI179">
        <v>34</v>
      </c>
      <c r="AJ179">
        <v>0</v>
      </c>
      <c r="AK179">
        <v>5</v>
      </c>
      <c r="AL179">
        <v>10</v>
      </c>
    </row>
    <row r="180" spans="1:38" x14ac:dyDescent="0.5">
      <c r="A180">
        <v>3</v>
      </c>
      <c r="B180">
        <v>36</v>
      </c>
      <c r="C180">
        <v>2022</v>
      </c>
      <c r="D180">
        <v>99</v>
      </c>
      <c r="E180">
        <v>36</v>
      </c>
      <c r="F180">
        <v>99</v>
      </c>
      <c r="G180">
        <v>99</v>
      </c>
      <c r="H180">
        <v>99</v>
      </c>
      <c r="I180">
        <v>99</v>
      </c>
      <c r="J180">
        <v>999</v>
      </c>
      <c r="K180">
        <v>99</v>
      </c>
      <c r="L180">
        <v>99</v>
      </c>
      <c r="M180">
        <v>99</v>
      </c>
      <c r="N180">
        <v>99</v>
      </c>
      <c r="O180">
        <v>99</v>
      </c>
      <c r="P180">
        <v>9999</v>
      </c>
      <c r="Q180">
        <v>21</v>
      </c>
      <c r="R180">
        <v>346</v>
      </c>
      <c r="S180">
        <v>344</v>
      </c>
      <c r="T180">
        <v>15.930635838150287</v>
      </c>
      <c r="U180">
        <v>60.61337209302328</v>
      </c>
      <c r="V180">
        <v>97.10814079467859</v>
      </c>
      <c r="W180">
        <v>89.406104651162877</v>
      </c>
      <c r="X180">
        <v>10.077054464808164</v>
      </c>
      <c r="Y180">
        <v>2.6847862114292846</v>
      </c>
      <c r="Z180">
        <v>-20.119505618330471</v>
      </c>
      <c r="AA180">
        <v>1.2011803506335703</v>
      </c>
      <c r="AB180">
        <v>1.2450351079157751</v>
      </c>
      <c r="AC180">
        <v>5</v>
      </c>
      <c r="AD180">
        <v>0</v>
      </c>
      <c r="AE180">
        <v>0</v>
      </c>
      <c r="AF180">
        <v>3</v>
      </c>
      <c r="AG180">
        <v>6</v>
      </c>
      <c r="AH180">
        <v>5</v>
      </c>
      <c r="AI180">
        <v>27</v>
      </c>
      <c r="AJ180">
        <v>0</v>
      </c>
      <c r="AK180">
        <v>4</v>
      </c>
      <c r="AL180">
        <v>1</v>
      </c>
    </row>
    <row r="181" spans="1:38" x14ac:dyDescent="0.5">
      <c r="A181">
        <v>3</v>
      </c>
      <c r="B181">
        <v>37</v>
      </c>
      <c r="C181">
        <v>2022</v>
      </c>
      <c r="D181">
        <v>99</v>
      </c>
      <c r="E181">
        <v>37</v>
      </c>
      <c r="F181">
        <v>99</v>
      </c>
      <c r="G181">
        <v>99</v>
      </c>
      <c r="H181">
        <v>99</v>
      </c>
      <c r="I181">
        <v>99</v>
      </c>
      <c r="J181">
        <v>999</v>
      </c>
      <c r="K181">
        <v>99</v>
      </c>
      <c r="L181">
        <v>99</v>
      </c>
      <c r="M181">
        <v>99</v>
      </c>
      <c r="N181">
        <v>99</v>
      </c>
      <c r="O181">
        <v>99</v>
      </c>
      <c r="P181">
        <v>9999</v>
      </c>
      <c r="Q181">
        <v>21</v>
      </c>
      <c r="R181">
        <v>488</v>
      </c>
      <c r="S181">
        <v>488</v>
      </c>
      <c r="T181">
        <v>15.72131147540984</v>
      </c>
      <c r="U181">
        <v>59.905737704918003</v>
      </c>
      <c r="V181">
        <v>93.465934319663262</v>
      </c>
      <c r="W181">
        <v>86.269057377049222</v>
      </c>
      <c r="X181">
        <v>10.507838873906511</v>
      </c>
      <c r="Y181">
        <v>2.9398561128034841</v>
      </c>
      <c r="Z181">
        <v>-26.824576556382919</v>
      </c>
      <c r="AA181">
        <v>1.6941503211248043</v>
      </c>
      <c r="AB181">
        <v>1.7042404015736454</v>
      </c>
      <c r="AC181">
        <v>10</v>
      </c>
      <c r="AD181">
        <v>0</v>
      </c>
      <c r="AE181">
        <v>0</v>
      </c>
      <c r="AF181">
        <v>2</v>
      </c>
      <c r="AG181">
        <v>14</v>
      </c>
      <c r="AH181">
        <v>3</v>
      </c>
      <c r="AI181">
        <v>36</v>
      </c>
      <c r="AJ181">
        <v>0</v>
      </c>
      <c r="AK181">
        <v>5</v>
      </c>
      <c r="AL181">
        <v>8</v>
      </c>
    </row>
    <row r="182" spans="1:38" x14ac:dyDescent="0.5">
      <c r="A182">
        <v>3</v>
      </c>
      <c r="B182">
        <v>38</v>
      </c>
      <c r="C182">
        <v>2022</v>
      </c>
      <c r="D182">
        <v>99</v>
      </c>
      <c r="E182">
        <v>38</v>
      </c>
      <c r="F182">
        <v>99</v>
      </c>
      <c r="G182">
        <v>99</v>
      </c>
      <c r="H182">
        <v>99</v>
      </c>
      <c r="I182">
        <v>99</v>
      </c>
      <c r="J182">
        <v>999</v>
      </c>
      <c r="K182">
        <v>99</v>
      </c>
      <c r="L182">
        <v>99</v>
      </c>
      <c r="M182">
        <v>99</v>
      </c>
      <c r="N182">
        <v>99</v>
      </c>
      <c r="O182">
        <v>99</v>
      </c>
      <c r="P182">
        <v>9999</v>
      </c>
      <c r="Q182">
        <v>28</v>
      </c>
      <c r="R182">
        <v>661</v>
      </c>
      <c r="S182">
        <v>661</v>
      </c>
      <c r="T182">
        <v>16.12405446293495</v>
      </c>
      <c r="U182">
        <v>60.665658093797269</v>
      </c>
      <c r="V182">
        <v>93.612717852559356</v>
      </c>
      <c r="W182">
        <v>86.40453857791222</v>
      </c>
      <c r="X182">
        <v>12.685927160985978</v>
      </c>
      <c r="Y182">
        <v>2.4250054006612567</v>
      </c>
      <c r="Z182">
        <v>-13.67910937753639</v>
      </c>
      <c r="AA182">
        <v>2.2947404964415905</v>
      </c>
      <c r="AB182">
        <v>2.3120328307415128</v>
      </c>
      <c r="AC182">
        <v>19</v>
      </c>
      <c r="AD182">
        <v>0</v>
      </c>
      <c r="AE182">
        <v>0</v>
      </c>
      <c r="AF182">
        <v>1</v>
      </c>
      <c r="AG182">
        <v>8</v>
      </c>
      <c r="AH182">
        <v>2</v>
      </c>
      <c r="AI182">
        <v>28</v>
      </c>
      <c r="AJ182">
        <v>0</v>
      </c>
      <c r="AK182">
        <v>7</v>
      </c>
      <c r="AL182">
        <v>9</v>
      </c>
    </row>
    <row r="183" spans="1:38" x14ac:dyDescent="0.5">
      <c r="A183">
        <v>3</v>
      </c>
      <c r="B183">
        <v>39</v>
      </c>
      <c r="C183">
        <v>2022</v>
      </c>
      <c r="D183">
        <v>99</v>
      </c>
      <c r="E183">
        <v>39</v>
      </c>
      <c r="F183">
        <v>99</v>
      </c>
      <c r="G183">
        <v>99</v>
      </c>
      <c r="H183">
        <v>99</v>
      </c>
      <c r="I183">
        <v>99</v>
      </c>
      <c r="J183">
        <v>999</v>
      </c>
      <c r="K183">
        <v>99</v>
      </c>
      <c r="L183">
        <v>99</v>
      </c>
      <c r="M183">
        <v>99</v>
      </c>
      <c r="N183">
        <v>99</v>
      </c>
      <c r="O183">
        <v>99</v>
      </c>
      <c r="P183">
        <v>9999</v>
      </c>
      <c r="Q183">
        <v>28</v>
      </c>
      <c r="R183">
        <v>779</v>
      </c>
      <c r="S183">
        <v>779</v>
      </c>
      <c r="T183">
        <v>16.460847240051347</v>
      </c>
      <c r="U183">
        <v>61.347881899871638</v>
      </c>
      <c r="V183">
        <v>94.552006419875994</v>
      </c>
      <c r="W183">
        <v>87.271501925545522</v>
      </c>
      <c r="X183">
        <v>10.483057260578477</v>
      </c>
      <c r="Y183">
        <v>2.0634119348189408</v>
      </c>
      <c r="Z183">
        <v>-16.98457909084361</v>
      </c>
      <c r="AA183">
        <v>2.7043915986807843</v>
      </c>
      <c r="AB183">
        <v>2.7521106427133808</v>
      </c>
      <c r="AC183">
        <v>12</v>
      </c>
      <c r="AD183">
        <v>0</v>
      </c>
      <c r="AE183">
        <v>0</v>
      </c>
      <c r="AF183">
        <v>0</v>
      </c>
      <c r="AG183">
        <v>20</v>
      </c>
      <c r="AH183">
        <v>9</v>
      </c>
      <c r="AI183">
        <v>149</v>
      </c>
      <c r="AJ183">
        <v>0</v>
      </c>
      <c r="AK183">
        <v>2</v>
      </c>
      <c r="AL183">
        <v>6</v>
      </c>
    </row>
    <row r="184" spans="1:38" x14ac:dyDescent="0.5">
      <c r="A184">
        <v>3</v>
      </c>
      <c r="B184">
        <v>40</v>
      </c>
      <c r="C184">
        <v>2022</v>
      </c>
      <c r="D184">
        <v>99</v>
      </c>
      <c r="E184">
        <v>40</v>
      </c>
      <c r="F184">
        <v>99</v>
      </c>
      <c r="G184">
        <v>99</v>
      </c>
      <c r="H184">
        <v>99</v>
      </c>
      <c r="I184">
        <v>99</v>
      </c>
      <c r="J184">
        <v>999</v>
      </c>
      <c r="K184">
        <v>99</v>
      </c>
      <c r="L184">
        <v>99</v>
      </c>
      <c r="M184">
        <v>99</v>
      </c>
      <c r="N184">
        <v>99</v>
      </c>
      <c r="O184">
        <v>99</v>
      </c>
      <c r="P184">
        <v>9999</v>
      </c>
      <c r="Q184">
        <v>18</v>
      </c>
      <c r="R184">
        <v>549</v>
      </c>
      <c r="S184">
        <v>549</v>
      </c>
      <c r="T184">
        <v>16.344262295081972</v>
      </c>
      <c r="U184">
        <v>61.342440801457172</v>
      </c>
      <c r="V184">
        <v>93.271722248863824</v>
      </c>
      <c r="W184">
        <v>86.089799635701283</v>
      </c>
      <c r="X184">
        <v>9.0892541366883393</v>
      </c>
      <c r="Y184">
        <v>2.4246837546879849</v>
      </c>
      <c r="Z184">
        <v>-34.612962907005191</v>
      </c>
      <c r="AA184">
        <v>1.9059191112654057</v>
      </c>
      <c r="AB184">
        <v>1.9132865717885013</v>
      </c>
      <c r="AC184">
        <v>16</v>
      </c>
      <c r="AD184">
        <v>0</v>
      </c>
      <c r="AE184">
        <v>0</v>
      </c>
      <c r="AF184">
        <v>0</v>
      </c>
      <c r="AG184">
        <v>3</v>
      </c>
      <c r="AH184">
        <v>3</v>
      </c>
      <c r="AI184">
        <v>41</v>
      </c>
      <c r="AJ184">
        <v>0</v>
      </c>
      <c r="AK184">
        <v>1</v>
      </c>
      <c r="AL184">
        <v>5</v>
      </c>
    </row>
    <row r="185" spans="1:38" x14ac:dyDescent="0.5">
      <c r="A185">
        <v>3</v>
      </c>
      <c r="B185">
        <v>41</v>
      </c>
      <c r="C185">
        <v>2022</v>
      </c>
      <c r="D185">
        <v>99</v>
      </c>
      <c r="E185">
        <v>41</v>
      </c>
      <c r="F185">
        <v>99</v>
      </c>
      <c r="G185">
        <v>99</v>
      </c>
      <c r="H185">
        <v>99</v>
      </c>
      <c r="I185">
        <v>99</v>
      </c>
      <c r="J185">
        <v>999</v>
      </c>
      <c r="K185">
        <v>99</v>
      </c>
      <c r="L185">
        <v>99</v>
      </c>
      <c r="M185">
        <v>99</v>
      </c>
      <c r="N185">
        <v>99</v>
      </c>
      <c r="O185">
        <v>99</v>
      </c>
      <c r="P185">
        <v>9999</v>
      </c>
      <c r="Q185">
        <v>24</v>
      </c>
      <c r="R185">
        <v>518</v>
      </c>
      <c r="S185">
        <v>518</v>
      </c>
      <c r="T185">
        <v>16.160231660231659</v>
      </c>
      <c r="U185">
        <v>60.76447876447876</v>
      </c>
      <c r="V185">
        <v>93.545263263573133</v>
      </c>
      <c r="W185">
        <v>86.342277992278085</v>
      </c>
      <c r="X185">
        <v>10.532535005991569</v>
      </c>
      <c r="Y185">
        <v>2.6680095429670905</v>
      </c>
      <c r="Z185">
        <v>-39.832613659358032</v>
      </c>
      <c r="AA185">
        <v>1.7982989064398538</v>
      </c>
      <c r="AB185">
        <v>1.8105446701608301</v>
      </c>
      <c r="AC185">
        <v>7</v>
      </c>
      <c r="AD185">
        <v>0</v>
      </c>
      <c r="AE185">
        <v>0</v>
      </c>
      <c r="AF185">
        <v>3</v>
      </c>
      <c r="AG185">
        <v>8</v>
      </c>
      <c r="AH185">
        <v>0</v>
      </c>
      <c r="AI185">
        <v>37</v>
      </c>
      <c r="AJ185">
        <v>0</v>
      </c>
      <c r="AK185">
        <v>2</v>
      </c>
      <c r="AL185">
        <v>2</v>
      </c>
    </row>
    <row r="186" spans="1:38" x14ac:dyDescent="0.5">
      <c r="A186">
        <v>3</v>
      </c>
      <c r="B186">
        <v>42</v>
      </c>
      <c r="C186">
        <v>2022</v>
      </c>
      <c r="D186">
        <v>99</v>
      </c>
      <c r="E186">
        <v>42</v>
      </c>
      <c r="F186">
        <v>99</v>
      </c>
      <c r="G186">
        <v>99</v>
      </c>
      <c r="H186">
        <v>99</v>
      </c>
      <c r="I186">
        <v>99</v>
      </c>
      <c r="J186">
        <v>999</v>
      </c>
      <c r="K186">
        <v>99</v>
      </c>
      <c r="L186">
        <v>99</v>
      </c>
      <c r="M186">
        <v>99</v>
      </c>
      <c r="N186">
        <v>99</v>
      </c>
      <c r="O186">
        <v>99</v>
      </c>
      <c r="P186">
        <v>9999</v>
      </c>
      <c r="Q186">
        <v>15</v>
      </c>
      <c r="R186">
        <v>370</v>
      </c>
      <c r="S186">
        <v>370</v>
      </c>
      <c r="T186">
        <v>15.540540540540544</v>
      </c>
      <c r="U186">
        <v>59.5</v>
      </c>
      <c r="V186">
        <v>97.169336183420725</v>
      </c>
      <c r="W186">
        <v>89.687297297297306</v>
      </c>
      <c r="X186">
        <v>8.6915103494652168</v>
      </c>
      <c r="Y186">
        <v>3.0758431056883913</v>
      </c>
      <c r="Z186">
        <v>-34.136963859522439</v>
      </c>
      <c r="AA186">
        <v>1.2844992188856101</v>
      </c>
      <c r="AB186">
        <v>1.3433483397096944</v>
      </c>
      <c r="AC186">
        <v>8</v>
      </c>
      <c r="AD186">
        <v>0</v>
      </c>
      <c r="AE186">
        <v>0</v>
      </c>
      <c r="AF186">
        <v>4</v>
      </c>
      <c r="AG186">
        <v>5</v>
      </c>
      <c r="AH186">
        <v>4</v>
      </c>
      <c r="AI186">
        <v>14</v>
      </c>
      <c r="AJ186">
        <v>0</v>
      </c>
      <c r="AK186">
        <v>1</v>
      </c>
      <c r="AL186">
        <v>2</v>
      </c>
    </row>
    <row r="187" spans="1:38" x14ac:dyDescent="0.5">
      <c r="A187">
        <v>3</v>
      </c>
      <c r="B187">
        <v>43</v>
      </c>
      <c r="C187">
        <v>2022</v>
      </c>
      <c r="D187">
        <v>99</v>
      </c>
      <c r="E187">
        <v>43</v>
      </c>
      <c r="F187">
        <v>99</v>
      </c>
      <c r="G187">
        <v>99</v>
      </c>
      <c r="H187">
        <v>99</v>
      </c>
      <c r="I187">
        <v>99</v>
      </c>
      <c r="J187">
        <v>999</v>
      </c>
      <c r="K187">
        <v>99</v>
      </c>
      <c r="L187">
        <v>99</v>
      </c>
      <c r="M187">
        <v>99</v>
      </c>
      <c r="N187">
        <v>99</v>
      </c>
      <c r="O187">
        <v>99</v>
      </c>
      <c r="P187">
        <v>9999</v>
      </c>
      <c r="Q187">
        <v>29</v>
      </c>
      <c r="R187">
        <v>700</v>
      </c>
      <c r="S187">
        <v>700</v>
      </c>
      <c r="T187">
        <v>16.190000000000001</v>
      </c>
      <c r="U187">
        <v>60.771428571428594</v>
      </c>
      <c r="V187">
        <v>95.8011143785792</v>
      </c>
      <c r="W187">
        <v>88.424428571428507</v>
      </c>
      <c r="X187">
        <v>11.213950003164706</v>
      </c>
      <c r="Y187">
        <v>2.3340426521468953</v>
      </c>
      <c r="Z187">
        <v>-21.260550800739139</v>
      </c>
      <c r="AA187">
        <v>2.4301336573511545</v>
      </c>
      <c r="AB187">
        <v>2.5056839082893072</v>
      </c>
      <c r="AC187">
        <v>7</v>
      </c>
      <c r="AD187">
        <v>0</v>
      </c>
      <c r="AE187">
        <v>0</v>
      </c>
      <c r="AF187">
        <v>1</v>
      </c>
      <c r="AG187">
        <v>8</v>
      </c>
      <c r="AH187">
        <v>6</v>
      </c>
      <c r="AI187">
        <v>54</v>
      </c>
      <c r="AJ187">
        <v>0</v>
      </c>
      <c r="AK187">
        <v>2</v>
      </c>
      <c r="AL187">
        <v>2</v>
      </c>
    </row>
    <row r="188" spans="1:38" x14ac:dyDescent="0.5">
      <c r="A188">
        <v>3</v>
      </c>
      <c r="B188">
        <v>44</v>
      </c>
      <c r="C188">
        <v>2022</v>
      </c>
      <c r="D188">
        <v>99</v>
      </c>
      <c r="E188">
        <v>44</v>
      </c>
      <c r="F188">
        <v>99</v>
      </c>
      <c r="G188">
        <v>99</v>
      </c>
      <c r="H188">
        <v>99</v>
      </c>
      <c r="I188">
        <v>99</v>
      </c>
      <c r="J188">
        <v>999</v>
      </c>
      <c r="K188">
        <v>99</v>
      </c>
      <c r="L188">
        <v>99</v>
      </c>
      <c r="M188">
        <v>99</v>
      </c>
      <c r="N188">
        <v>99</v>
      </c>
      <c r="O188">
        <v>99</v>
      </c>
      <c r="P188">
        <v>9999</v>
      </c>
      <c r="Q188">
        <v>22</v>
      </c>
      <c r="R188">
        <v>653</v>
      </c>
      <c r="S188">
        <v>653</v>
      </c>
      <c r="T188">
        <v>15.865237366003067</v>
      </c>
      <c r="U188">
        <v>60.088820826952528</v>
      </c>
      <c r="V188">
        <v>92.948289335494692</v>
      </c>
      <c r="W188">
        <v>85.791271056661515</v>
      </c>
      <c r="X188">
        <v>10.131448487802498</v>
      </c>
      <c r="Y188">
        <v>2.2056756775517226</v>
      </c>
      <c r="Z188">
        <v>-29.278234984426312</v>
      </c>
      <c r="AA188">
        <v>2.2669675403575762</v>
      </c>
      <c r="AB188">
        <v>2.267839239722234</v>
      </c>
      <c r="AC188">
        <v>9</v>
      </c>
      <c r="AD188">
        <v>0</v>
      </c>
      <c r="AE188">
        <v>0</v>
      </c>
      <c r="AF188">
        <v>4</v>
      </c>
      <c r="AG188">
        <v>9</v>
      </c>
      <c r="AH188">
        <v>3</v>
      </c>
      <c r="AI188">
        <v>34</v>
      </c>
      <c r="AJ188">
        <v>0</v>
      </c>
      <c r="AK188">
        <v>11</v>
      </c>
      <c r="AL188">
        <v>12</v>
      </c>
    </row>
    <row r="189" spans="1:38" x14ac:dyDescent="0.5">
      <c r="A189">
        <v>3</v>
      </c>
      <c r="B189">
        <v>45</v>
      </c>
      <c r="C189">
        <v>2022</v>
      </c>
      <c r="D189">
        <v>99</v>
      </c>
      <c r="E189">
        <v>45</v>
      </c>
      <c r="F189">
        <v>99</v>
      </c>
      <c r="G189">
        <v>99</v>
      </c>
      <c r="H189">
        <v>99</v>
      </c>
      <c r="I189">
        <v>99</v>
      </c>
      <c r="J189">
        <v>999</v>
      </c>
      <c r="K189">
        <v>99</v>
      </c>
      <c r="L189">
        <v>99</v>
      </c>
      <c r="M189">
        <v>99</v>
      </c>
      <c r="N189">
        <v>99</v>
      </c>
      <c r="O189">
        <v>99</v>
      </c>
      <c r="P189">
        <v>9999</v>
      </c>
      <c r="Q189">
        <v>15</v>
      </c>
      <c r="R189">
        <v>306</v>
      </c>
      <c r="S189">
        <v>306</v>
      </c>
      <c r="T189">
        <v>16.480392156862745</v>
      </c>
      <c r="U189">
        <v>61.179738562091522</v>
      </c>
      <c r="V189">
        <v>94.223865060650397</v>
      </c>
      <c r="W189">
        <v>86.968627450980406</v>
      </c>
      <c r="X189">
        <v>12.401462440580472</v>
      </c>
      <c r="Y189">
        <v>1.9629862364088304</v>
      </c>
      <c r="Z189">
        <v>-7.9011419861843519</v>
      </c>
      <c r="AA189">
        <v>1.0623155702135043</v>
      </c>
      <c r="AB189">
        <v>1.0773083462869564</v>
      </c>
      <c r="AC189">
        <v>1</v>
      </c>
      <c r="AD189">
        <v>0</v>
      </c>
      <c r="AE189">
        <v>0</v>
      </c>
      <c r="AF189">
        <v>5</v>
      </c>
      <c r="AG189">
        <v>12</v>
      </c>
      <c r="AH189">
        <v>2</v>
      </c>
      <c r="AI189">
        <v>20</v>
      </c>
      <c r="AJ189">
        <v>0</v>
      </c>
      <c r="AK189">
        <v>3</v>
      </c>
      <c r="AL189">
        <v>4</v>
      </c>
    </row>
    <row r="190" spans="1:38" x14ac:dyDescent="0.5">
      <c r="A190">
        <v>3</v>
      </c>
      <c r="B190">
        <v>46</v>
      </c>
      <c r="C190">
        <v>2022</v>
      </c>
      <c r="D190">
        <v>99</v>
      </c>
      <c r="E190">
        <v>46</v>
      </c>
      <c r="F190">
        <v>99</v>
      </c>
      <c r="G190">
        <v>99</v>
      </c>
      <c r="H190">
        <v>99</v>
      </c>
      <c r="I190">
        <v>99</v>
      </c>
      <c r="J190">
        <v>999</v>
      </c>
      <c r="K190">
        <v>99</v>
      </c>
      <c r="L190">
        <v>99</v>
      </c>
      <c r="M190">
        <v>99</v>
      </c>
      <c r="N190">
        <v>99</v>
      </c>
      <c r="O190">
        <v>99</v>
      </c>
      <c r="P190">
        <v>9999</v>
      </c>
      <c r="Q190">
        <v>32</v>
      </c>
      <c r="R190">
        <v>714</v>
      </c>
      <c r="S190">
        <v>714</v>
      </c>
      <c r="T190">
        <v>16.218487394957979</v>
      </c>
      <c r="U190">
        <v>60.731092436974798</v>
      </c>
      <c r="V190">
        <v>94.405953063782363</v>
      </c>
      <c r="W190">
        <v>87.136694677871105</v>
      </c>
      <c r="X190">
        <v>8.4101727950020795</v>
      </c>
      <c r="Y190">
        <v>2.1603667561011388</v>
      </c>
      <c r="Z190">
        <v>-20.464923616442888</v>
      </c>
      <c r="AA190">
        <v>2.4787363304981764</v>
      </c>
      <c r="AB190">
        <v>2.518577247796169</v>
      </c>
      <c r="AC190">
        <v>5</v>
      </c>
      <c r="AD190">
        <v>0</v>
      </c>
      <c r="AE190">
        <v>0</v>
      </c>
      <c r="AF190">
        <v>1</v>
      </c>
      <c r="AG190">
        <v>18</v>
      </c>
      <c r="AH190">
        <v>5</v>
      </c>
      <c r="AI190">
        <v>33</v>
      </c>
      <c r="AJ190">
        <v>0</v>
      </c>
      <c r="AK190">
        <v>23</v>
      </c>
      <c r="AL190">
        <v>1</v>
      </c>
    </row>
    <row r="191" spans="1:38" x14ac:dyDescent="0.5">
      <c r="A191">
        <v>3</v>
      </c>
      <c r="B191">
        <v>47</v>
      </c>
      <c r="C191">
        <v>2022</v>
      </c>
      <c r="D191">
        <v>99</v>
      </c>
      <c r="E191">
        <v>47</v>
      </c>
      <c r="F191">
        <v>99</v>
      </c>
      <c r="G191">
        <v>99</v>
      </c>
      <c r="H191">
        <v>99</v>
      </c>
      <c r="I191">
        <v>99</v>
      </c>
      <c r="J191">
        <v>999</v>
      </c>
      <c r="K191">
        <v>99</v>
      </c>
      <c r="L191">
        <v>99</v>
      </c>
      <c r="M191">
        <v>99</v>
      </c>
      <c r="N191">
        <v>99</v>
      </c>
      <c r="O191">
        <v>99</v>
      </c>
      <c r="P191">
        <v>9999</v>
      </c>
      <c r="Q191">
        <v>20</v>
      </c>
      <c r="R191">
        <v>445</v>
      </c>
      <c r="S191">
        <v>445</v>
      </c>
      <c r="T191">
        <v>16.379775280898876</v>
      </c>
      <c r="U191">
        <v>61.150561797752808</v>
      </c>
      <c r="V191">
        <v>94.83559959584656</v>
      </c>
      <c r="W191">
        <v>87.533258426966228</v>
      </c>
      <c r="X191">
        <v>9.0979325686178054</v>
      </c>
      <c r="Y191">
        <v>2.2380330246032609</v>
      </c>
      <c r="Z191">
        <v>-22.446316063830889</v>
      </c>
      <c r="AA191">
        <v>1.5448706821732341</v>
      </c>
      <c r="AB191">
        <v>1.576845301328456</v>
      </c>
      <c r="AC191">
        <v>4</v>
      </c>
      <c r="AD191">
        <v>0</v>
      </c>
      <c r="AE191">
        <v>0</v>
      </c>
      <c r="AF191">
        <v>2</v>
      </c>
      <c r="AG191">
        <v>7</v>
      </c>
      <c r="AH191">
        <v>1</v>
      </c>
      <c r="AI191">
        <v>15</v>
      </c>
      <c r="AJ191">
        <v>0</v>
      </c>
      <c r="AK191">
        <v>1</v>
      </c>
      <c r="AL191">
        <v>2</v>
      </c>
    </row>
    <row r="192" spans="1:38" x14ac:dyDescent="0.5">
      <c r="A192">
        <v>3</v>
      </c>
      <c r="B192">
        <v>48</v>
      </c>
      <c r="C192">
        <v>2022</v>
      </c>
      <c r="D192">
        <v>99</v>
      </c>
      <c r="E192">
        <v>48</v>
      </c>
      <c r="F192">
        <v>99</v>
      </c>
      <c r="G192">
        <v>99</v>
      </c>
      <c r="H192">
        <v>99</v>
      </c>
      <c r="I192">
        <v>99</v>
      </c>
      <c r="J192">
        <v>999</v>
      </c>
      <c r="K192">
        <v>99</v>
      </c>
      <c r="L192">
        <v>99</v>
      </c>
      <c r="M192">
        <v>99</v>
      </c>
      <c r="N192">
        <v>99</v>
      </c>
      <c r="O192">
        <v>99</v>
      </c>
      <c r="P192">
        <v>9999</v>
      </c>
      <c r="Q192">
        <v>29</v>
      </c>
      <c r="R192">
        <v>962</v>
      </c>
      <c r="S192">
        <v>962</v>
      </c>
      <c r="T192">
        <v>15.892931392931397</v>
      </c>
      <c r="U192">
        <v>60.355509355509362</v>
      </c>
      <c r="V192">
        <v>92.749621026977522</v>
      </c>
      <c r="W192">
        <v>85.607900207900229</v>
      </c>
      <c r="X192">
        <v>10.038384748352456</v>
      </c>
      <c r="Y192">
        <v>2.7064287445430528</v>
      </c>
      <c r="Z192">
        <v>-38.52343769640855</v>
      </c>
      <c r="AA192">
        <v>3.3396979691025854</v>
      </c>
      <c r="AB192">
        <v>3.3338411190570199</v>
      </c>
      <c r="AC192">
        <v>11</v>
      </c>
      <c r="AD192">
        <v>0</v>
      </c>
      <c r="AE192">
        <v>0</v>
      </c>
      <c r="AF192">
        <v>3</v>
      </c>
      <c r="AG192">
        <v>11</v>
      </c>
      <c r="AH192">
        <v>2</v>
      </c>
      <c r="AI192">
        <v>9</v>
      </c>
      <c r="AJ192">
        <v>0</v>
      </c>
      <c r="AK192">
        <v>9</v>
      </c>
      <c r="AL192">
        <v>5</v>
      </c>
    </row>
    <row r="193" spans="1:38" x14ac:dyDescent="0.5">
      <c r="A193">
        <v>3</v>
      </c>
      <c r="B193">
        <v>49</v>
      </c>
      <c r="C193">
        <v>2022</v>
      </c>
      <c r="D193">
        <v>99</v>
      </c>
      <c r="E193">
        <v>49</v>
      </c>
      <c r="F193">
        <v>99</v>
      </c>
      <c r="G193">
        <v>99</v>
      </c>
      <c r="H193">
        <v>99</v>
      </c>
      <c r="I193">
        <v>99</v>
      </c>
      <c r="J193">
        <v>999</v>
      </c>
      <c r="K193">
        <v>99</v>
      </c>
      <c r="L193">
        <v>99</v>
      </c>
      <c r="M193">
        <v>99</v>
      </c>
      <c r="N193">
        <v>99</v>
      </c>
      <c r="O193">
        <v>99</v>
      </c>
      <c r="P193">
        <v>9999</v>
      </c>
      <c r="Q193">
        <v>28</v>
      </c>
      <c r="R193">
        <v>795</v>
      </c>
      <c r="S193">
        <v>795</v>
      </c>
      <c r="T193">
        <v>16.271698113207549</v>
      </c>
      <c r="U193">
        <v>61.002515723270413</v>
      </c>
      <c r="V193">
        <v>90.006337006071249</v>
      </c>
      <c r="W193">
        <v>83.075849056603758</v>
      </c>
      <c r="X193">
        <v>9.7600840483732778</v>
      </c>
      <c r="Y193">
        <v>2.4241953780346099</v>
      </c>
      <c r="Z193">
        <v>-34.631361267553402</v>
      </c>
      <c r="AA193">
        <v>2.7599375108488111</v>
      </c>
      <c r="AB193">
        <v>2.6736090289874608</v>
      </c>
      <c r="AC193">
        <v>9</v>
      </c>
      <c r="AD193">
        <v>0</v>
      </c>
      <c r="AE193">
        <v>0</v>
      </c>
      <c r="AF193">
        <v>4</v>
      </c>
      <c r="AG193">
        <v>9</v>
      </c>
      <c r="AH193">
        <v>6</v>
      </c>
      <c r="AI193">
        <v>18</v>
      </c>
      <c r="AJ193">
        <v>0</v>
      </c>
      <c r="AK193">
        <v>10</v>
      </c>
      <c r="AL193">
        <v>0</v>
      </c>
    </row>
    <row r="194" spans="1:38" x14ac:dyDescent="0.5">
      <c r="A194">
        <v>3</v>
      </c>
      <c r="B194">
        <v>50</v>
      </c>
      <c r="C194">
        <v>2022</v>
      </c>
      <c r="D194">
        <v>99</v>
      </c>
      <c r="E194">
        <v>50</v>
      </c>
      <c r="F194">
        <v>99</v>
      </c>
      <c r="G194">
        <v>99</v>
      </c>
      <c r="H194">
        <v>99</v>
      </c>
      <c r="I194">
        <v>99</v>
      </c>
      <c r="J194">
        <v>999</v>
      </c>
      <c r="K194">
        <v>99</v>
      </c>
      <c r="L194">
        <v>99</v>
      </c>
      <c r="M194">
        <v>99</v>
      </c>
      <c r="N194">
        <v>99</v>
      </c>
      <c r="O194">
        <v>99</v>
      </c>
      <c r="P194">
        <v>9999</v>
      </c>
      <c r="Q194">
        <v>24</v>
      </c>
      <c r="R194">
        <v>589</v>
      </c>
      <c r="S194">
        <v>589</v>
      </c>
      <c r="T194">
        <v>16.342954159592534</v>
      </c>
      <c r="U194">
        <v>61.095076400679119</v>
      </c>
      <c r="V194">
        <v>89.071401111383054</v>
      </c>
      <c r="W194">
        <v>82.212903225806386</v>
      </c>
      <c r="X194">
        <v>13.519938237337138</v>
      </c>
      <c r="Y194">
        <v>2.281793192301012</v>
      </c>
      <c r="Z194">
        <v>-48.787511274487777</v>
      </c>
      <c r="AA194">
        <v>2.044783891685471</v>
      </c>
      <c r="AB194">
        <v>1.9602490934899433</v>
      </c>
      <c r="AC194">
        <v>9</v>
      </c>
      <c r="AD194">
        <v>0</v>
      </c>
      <c r="AE194">
        <v>0</v>
      </c>
      <c r="AF194">
        <v>6</v>
      </c>
      <c r="AG194">
        <v>18</v>
      </c>
      <c r="AH194">
        <v>2</v>
      </c>
      <c r="AI194">
        <v>65</v>
      </c>
      <c r="AJ194">
        <v>0</v>
      </c>
      <c r="AK194">
        <v>7</v>
      </c>
      <c r="AL194">
        <v>2</v>
      </c>
    </row>
    <row r="195" spans="1:38" x14ac:dyDescent="0.5">
      <c r="A195">
        <v>3</v>
      </c>
      <c r="B195">
        <v>51</v>
      </c>
      <c r="C195">
        <v>2022</v>
      </c>
      <c r="D195">
        <v>99</v>
      </c>
      <c r="E195">
        <v>51</v>
      </c>
      <c r="F195">
        <v>99</v>
      </c>
      <c r="G195">
        <v>99</v>
      </c>
      <c r="H195">
        <v>99</v>
      </c>
      <c r="I195">
        <v>99</v>
      </c>
      <c r="J195">
        <v>999</v>
      </c>
      <c r="K195">
        <v>99</v>
      </c>
      <c r="L195">
        <v>99</v>
      </c>
      <c r="M195">
        <v>99</v>
      </c>
      <c r="N195">
        <v>99</v>
      </c>
      <c r="O195">
        <v>99</v>
      </c>
      <c r="P195">
        <v>9999</v>
      </c>
      <c r="Q195">
        <v>15</v>
      </c>
      <c r="R195">
        <v>276</v>
      </c>
      <c r="S195">
        <v>276</v>
      </c>
      <c r="T195">
        <v>16.369565217391301</v>
      </c>
      <c r="U195">
        <v>61.126811594202898</v>
      </c>
      <c r="V195">
        <v>91.104542528302503</v>
      </c>
      <c r="W195">
        <v>84.089492753623148</v>
      </c>
      <c r="X195">
        <v>10.013986510359404</v>
      </c>
      <c r="Y195">
        <v>2.2202637216080214</v>
      </c>
      <c r="Z195">
        <v>-36.107434436869056</v>
      </c>
      <c r="AA195">
        <v>0.95816698489845509</v>
      </c>
      <c r="AB195">
        <v>0.93952165969510804</v>
      </c>
      <c r="AC195">
        <v>4</v>
      </c>
      <c r="AD195">
        <v>0</v>
      </c>
      <c r="AE195">
        <v>0</v>
      </c>
      <c r="AF195">
        <v>1</v>
      </c>
      <c r="AG195">
        <v>4</v>
      </c>
      <c r="AH195">
        <v>1</v>
      </c>
      <c r="AI195">
        <v>7</v>
      </c>
      <c r="AJ195">
        <v>0</v>
      </c>
      <c r="AK195">
        <v>2</v>
      </c>
      <c r="AL195">
        <v>1</v>
      </c>
    </row>
    <row r="196" spans="1:38" x14ac:dyDescent="0.5">
      <c r="A196">
        <v>3</v>
      </c>
      <c r="B196">
        <v>52</v>
      </c>
      <c r="C196">
        <v>2022</v>
      </c>
      <c r="D196">
        <v>99</v>
      </c>
      <c r="E196">
        <v>52</v>
      </c>
      <c r="F196">
        <v>99</v>
      </c>
      <c r="G196">
        <v>99</v>
      </c>
      <c r="H196">
        <v>99</v>
      </c>
      <c r="I196">
        <v>99</v>
      </c>
      <c r="J196">
        <v>999</v>
      </c>
      <c r="K196">
        <v>99</v>
      </c>
      <c r="L196">
        <v>99</v>
      </c>
      <c r="M196">
        <v>99</v>
      </c>
      <c r="N196">
        <v>99</v>
      </c>
      <c r="O196">
        <v>99</v>
      </c>
      <c r="P196">
        <v>9999</v>
      </c>
      <c r="Q196">
        <v>13</v>
      </c>
      <c r="R196">
        <v>385</v>
      </c>
      <c r="S196">
        <v>385</v>
      </c>
      <c r="T196">
        <v>16.680519480519475</v>
      </c>
      <c r="U196">
        <v>61.6</v>
      </c>
      <c r="V196">
        <v>94.661113534352992</v>
      </c>
      <c r="W196">
        <v>87.372207792207746</v>
      </c>
      <c r="X196">
        <v>10.002294882569764</v>
      </c>
      <c r="Y196">
        <v>1.8990086272140847</v>
      </c>
      <c r="Z196">
        <v>-21.948728275021651</v>
      </c>
      <c r="AA196">
        <v>1.3365735115431348</v>
      </c>
      <c r="AB196">
        <v>1.3617269147053452</v>
      </c>
      <c r="AC196">
        <v>12</v>
      </c>
      <c r="AD196">
        <v>0</v>
      </c>
      <c r="AE196">
        <v>0</v>
      </c>
      <c r="AF196">
        <v>2</v>
      </c>
      <c r="AG196">
        <v>14</v>
      </c>
      <c r="AH196">
        <v>2</v>
      </c>
      <c r="AI196">
        <v>7</v>
      </c>
      <c r="AJ196">
        <v>0</v>
      </c>
      <c r="AK196">
        <v>1</v>
      </c>
      <c r="AL196">
        <v>2</v>
      </c>
    </row>
    <row r="197" spans="1:38" x14ac:dyDescent="0.5">
      <c r="A197">
        <v>3</v>
      </c>
      <c r="B197">
        <v>53</v>
      </c>
      <c r="C197">
        <v>2021</v>
      </c>
      <c r="D197">
        <v>99</v>
      </c>
      <c r="E197">
        <v>1</v>
      </c>
      <c r="F197">
        <v>99</v>
      </c>
      <c r="G197">
        <v>99</v>
      </c>
      <c r="H197">
        <v>99</v>
      </c>
      <c r="I197">
        <v>99</v>
      </c>
      <c r="J197">
        <v>999</v>
      </c>
      <c r="K197">
        <v>99</v>
      </c>
      <c r="L197">
        <v>99</v>
      </c>
      <c r="M197">
        <v>99</v>
      </c>
      <c r="N197">
        <v>99</v>
      </c>
      <c r="O197">
        <v>99</v>
      </c>
      <c r="P197">
        <v>9999</v>
      </c>
      <c r="Q197">
        <v>31</v>
      </c>
      <c r="R197">
        <v>939</v>
      </c>
      <c r="S197">
        <v>939</v>
      </c>
      <c r="T197">
        <v>15.92332268370607</v>
      </c>
      <c r="U197">
        <v>60.335463258785943</v>
      </c>
      <c r="V197">
        <v>95.374404203545282</v>
      </c>
      <c r="W197">
        <v>88.030575079872122</v>
      </c>
      <c r="X197">
        <v>12.495879955278523</v>
      </c>
      <c r="Y197">
        <v>2.674242913074278</v>
      </c>
      <c r="Z197">
        <v>-6.278840954410386</v>
      </c>
      <c r="AA197">
        <v>3.5714285714285721</v>
      </c>
      <c r="AB197">
        <v>3.7051870308200368</v>
      </c>
      <c r="AC197">
        <v>20</v>
      </c>
      <c r="AD197">
        <v>0</v>
      </c>
      <c r="AE197">
        <v>0</v>
      </c>
      <c r="AF197">
        <v>3</v>
      </c>
      <c r="AG197">
        <v>96</v>
      </c>
      <c r="AH197">
        <v>29</v>
      </c>
      <c r="AI197">
        <v>25</v>
      </c>
      <c r="AJ197">
        <v>0</v>
      </c>
      <c r="AK197">
        <v>11</v>
      </c>
      <c r="AL197">
        <v>6</v>
      </c>
    </row>
    <row r="198" spans="1:38" x14ac:dyDescent="0.5">
      <c r="A198">
        <v>3</v>
      </c>
      <c r="B198">
        <v>54</v>
      </c>
      <c r="C198">
        <v>2021</v>
      </c>
      <c r="D198">
        <v>99</v>
      </c>
      <c r="E198">
        <v>2</v>
      </c>
      <c r="F198">
        <v>99</v>
      </c>
      <c r="G198">
        <v>99</v>
      </c>
      <c r="H198">
        <v>99</v>
      </c>
      <c r="I198">
        <v>99</v>
      </c>
      <c r="J198">
        <v>999</v>
      </c>
      <c r="K198">
        <v>99</v>
      </c>
      <c r="L198">
        <v>99</v>
      </c>
      <c r="M198">
        <v>99</v>
      </c>
      <c r="N198">
        <v>99</v>
      </c>
      <c r="O198">
        <v>99</v>
      </c>
      <c r="P198">
        <v>9999</v>
      </c>
      <c r="Q198">
        <v>23</v>
      </c>
      <c r="R198">
        <v>523</v>
      </c>
      <c r="S198">
        <v>523</v>
      </c>
      <c r="T198">
        <v>16.357552581261949</v>
      </c>
      <c r="U198">
        <v>61.089866156787778</v>
      </c>
      <c r="V198">
        <v>96.289657343975492</v>
      </c>
      <c r="W198">
        <v>88.8753537284895</v>
      </c>
      <c r="X198">
        <v>9.4519461722311586</v>
      </c>
      <c r="Y198">
        <v>2.335516897610928</v>
      </c>
      <c r="Z198">
        <v>-15.694686333242188</v>
      </c>
      <c r="AA198">
        <v>1.9891982352046249</v>
      </c>
      <c r="AB198">
        <v>2.0835025440870436</v>
      </c>
      <c r="AC198">
        <v>9</v>
      </c>
      <c r="AD198">
        <v>0</v>
      </c>
      <c r="AE198">
        <v>0</v>
      </c>
      <c r="AF198">
        <v>0</v>
      </c>
      <c r="AG198">
        <v>17</v>
      </c>
      <c r="AH198">
        <v>5</v>
      </c>
      <c r="AI198">
        <v>30</v>
      </c>
      <c r="AJ198">
        <v>0</v>
      </c>
      <c r="AK198">
        <v>12</v>
      </c>
      <c r="AL198">
        <v>3</v>
      </c>
    </row>
    <row r="199" spans="1:38" x14ac:dyDescent="0.5">
      <c r="A199">
        <v>3</v>
      </c>
      <c r="B199">
        <v>55</v>
      </c>
      <c r="C199">
        <v>2021</v>
      </c>
      <c r="D199">
        <v>99</v>
      </c>
      <c r="E199">
        <v>3</v>
      </c>
      <c r="F199">
        <v>99</v>
      </c>
      <c r="G199">
        <v>99</v>
      </c>
      <c r="H199">
        <v>99</v>
      </c>
      <c r="I199">
        <v>99</v>
      </c>
      <c r="J199">
        <v>999</v>
      </c>
      <c r="K199">
        <v>99</v>
      </c>
      <c r="L199">
        <v>99</v>
      </c>
      <c r="M199">
        <v>99</v>
      </c>
      <c r="N199">
        <v>99</v>
      </c>
      <c r="O199">
        <v>99</v>
      </c>
      <c r="P199">
        <v>9999</v>
      </c>
      <c r="Q199">
        <v>28</v>
      </c>
      <c r="R199">
        <v>838</v>
      </c>
      <c r="S199">
        <v>838</v>
      </c>
      <c r="T199">
        <v>16.326968973747015</v>
      </c>
      <c r="U199">
        <v>61.338902147971389</v>
      </c>
      <c r="V199">
        <v>92.27056113069095</v>
      </c>
      <c r="W199">
        <v>85.165727923627713</v>
      </c>
      <c r="X199">
        <v>11.284191463108597</v>
      </c>
      <c r="Y199">
        <v>2.5190803598058946</v>
      </c>
      <c r="Z199">
        <v>-19.667287309245275</v>
      </c>
      <c r="AA199">
        <v>3.1872813022972761</v>
      </c>
      <c r="AB199">
        <v>3.1990415831191368</v>
      </c>
      <c r="AC199">
        <v>9</v>
      </c>
      <c r="AD199">
        <v>0</v>
      </c>
      <c r="AE199">
        <v>0</v>
      </c>
      <c r="AF199">
        <v>5</v>
      </c>
      <c r="AG199">
        <v>42</v>
      </c>
      <c r="AH199">
        <v>17</v>
      </c>
      <c r="AI199">
        <v>18</v>
      </c>
      <c r="AJ199">
        <v>0</v>
      </c>
      <c r="AK199">
        <v>7</v>
      </c>
      <c r="AL199">
        <v>11</v>
      </c>
    </row>
    <row r="200" spans="1:38" x14ac:dyDescent="0.5">
      <c r="A200">
        <v>3</v>
      </c>
      <c r="B200">
        <v>56</v>
      </c>
      <c r="C200">
        <v>2021</v>
      </c>
      <c r="D200">
        <v>99</v>
      </c>
      <c r="E200">
        <v>4</v>
      </c>
      <c r="F200">
        <v>99</v>
      </c>
      <c r="G200">
        <v>99</v>
      </c>
      <c r="H200">
        <v>99</v>
      </c>
      <c r="I200">
        <v>99</v>
      </c>
      <c r="J200">
        <v>999</v>
      </c>
      <c r="K200">
        <v>99</v>
      </c>
      <c r="L200">
        <v>99</v>
      </c>
      <c r="M200">
        <v>99</v>
      </c>
      <c r="N200">
        <v>99</v>
      </c>
      <c r="O200">
        <v>99</v>
      </c>
      <c r="P200">
        <v>9999</v>
      </c>
      <c r="Q200">
        <v>24</v>
      </c>
      <c r="R200">
        <v>398</v>
      </c>
      <c r="S200">
        <v>397</v>
      </c>
      <c r="T200">
        <v>16.384422110552762</v>
      </c>
      <c r="U200">
        <v>61.382871536523922</v>
      </c>
      <c r="V200">
        <v>94.140070026826322</v>
      </c>
      <c r="W200">
        <v>86.791561712846345</v>
      </c>
      <c r="X200">
        <v>11.984834669058962</v>
      </c>
      <c r="Y200">
        <v>2.3237919189854206</v>
      </c>
      <c r="Z200">
        <v>-40.875912893302306</v>
      </c>
      <c r="AA200">
        <v>1.5137684466757948</v>
      </c>
      <c r="AB200">
        <v>1.5444683529901089</v>
      </c>
      <c r="AC200">
        <v>12</v>
      </c>
      <c r="AD200">
        <v>0</v>
      </c>
      <c r="AE200">
        <v>0</v>
      </c>
      <c r="AF200">
        <v>3</v>
      </c>
      <c r="AG200">
        <v>15</v>
      </c>
      <c r="AH200">
        <v>16</v>
      </c>
      <c r="AI200">
        <v>3</v>
      </c>
      <c r="AJ200">
        <v>0</v>
      </c>
      <c r="AK200">
        <v>10</v>
      </c>
      <c r="AL200">
        <v>3</v>
      </c>
    </row>
    <row r="201" spans="1:38" x14ac:dyDescent="0.5">
      <c r="A201">
        <v>3</v>
      </c>
      <c r="B201">
        <v>57</v>
      </c>
      <c r="C201">
        <v>2021</v>
      </c>
      <c r="D201">
        <v>99</v>
      </c>
      <c r="E201">
        <v>5</v>
      </c>
      <c r="F201">
        <v>99</v>
      </c>
      <c r="G201">
        <v>99</v>
      </c>
      <c r="H201">
        <v>99</v>
      </c>
      <c r="I201">
        <v>99</v>
      </c>
      <c r="J201">
        <v>999</v>
      </c>
      <c r="K201">
        <v>99</v>
      </c>
      <c r="L201">
        <v>99</v>
      </c>
      <c r="M201">
        <v>99</v>
      </c>
      <c r="N201">
        <v>99</v>
      </c>
      <c r="O201">
        <v>99</v>
      </c>
      <c r="P201">
        <v>9999</v>
      </c>
      <c r="Q201">
        <v>24</v>
      </c>
      <c r="R201">
        <v>496</v>
      </c>
      <c r="S201">
        <v>496</v>
      </c>
      <c r="T201">
        <v>16.364919354838715</v>
      </c>
      <c r="U201">
        <v>61.304435483870975</v>
      </c>
      <c r="V201">
        <v>94.203749169957831</v>
      </c>
      <c r="W201">
        <v>86.950060483870971</v>
      </c>
      <c r="X201">
        <v>10.431087328713373</v>
      </c>
      <c r="Y201">
        <v>2.3848607866381166</v>
      </c>
      <c r="Z201">
        <v>-31.419238028824513</v>
      </c>
      <c r="AA201">
        <v>1.8865054008823976</v>
      </c>
      <c r="AB201">
        <v>1.9331367135752036</v>
      </c>
      <c r="AC201">
        <v>10</v>
      </c>
      <c r="AD201">
        <v>0</v>
      </c>
      <c r="AE201">
        <v>0</v>
      </c>
      <c r="AF201">
        <v>2</v>
      </c>
      <c r="AG201">
        <v>16</v>
      </c>
      <c r="AH201">
        <v>8</v>
      </c>
      <c r="AI201">
        <v>4</v>
      </c>
      <c r="AJ201">
        <v>0</v>
      </c>
      <c r="AK201">
        <v>8</v>
      </c>
      <c r="AL201">
        <v>2</v>
      </c>
    </row>
    <row r="202" spans="1:38" x14ac:dyDescent="0.5">
      <c r="A202">
        <v>3</v>
      </c>
      <c r="B202">
        <v>58</v>
      </c>
      <c r="C202">
        <v>2021</v>
      </c>
      <c r="D202">
        <v>99</v>
      </c>
      <c r="E202">
        <v>6</v>
      </c>
      <c r="F202">
        <v>99</v>
      </c>
      <c r="G202">
        <v>99</v>
      </c>
      <c r="H202">
        <v>99</v>
      </c>
      <c r="I202">
        <v>99</v>
      </c>
      <c r="J202">
        <v>999</v>
      </c>
      <c r="K202">
        <v>99</v>
      </c>
      <c r="L202">
        <v>99</v>
      </c>
      <c r="M202">
        <v>99</v>
      </c>
      <c r="N202">
        <v>99</v>
      </c>
      <c r="O202">
        <v>99</v>
      </c>
      <c r="P202">
        <v>9999</v>
      </c>
      <c r="Q202">
        <v>19</v>
      </c>
      <c r="R202">
        <v>184</v>
      </c>
      <c r="S202">
        <v>184</v>
      </c>
      <c r="T202">
        <v>16.086956521739129</v>
      </c>
      <c r="U202">
        <v>60.989130434782609</v>
      </c>
      <c r="V202">
        <v>95.673430213387334</v>
      </c>
      <c r="W202">
        <v>88.306576086956497</v>
      </c>
      <c r="X202">
        <v>9.4897299587432737</v>
      </c>
      <c r="Y202">
        <v>3.4828604099448204</v>
      </c>
      <c r="Z202">
        <v>-4.9791813739569912</v>
      </c>
      <c r="AA202">
        <v>0.69983264871443795</v>
      </c>
      <c r="AB202">
        <v>0.72831939144300395</v>
      </c>
      <c r="AC202">
        <v>0</v>
      </c>
      <c r="AD202">
        <v>0</v>
      </c>
      <c r="AE202">
        <v>0</v>
      </c>
      <c r="AF202">
        <v>2</v>
      </c>
      <c r="AG202">
        <v>7</v>
      </c>
      <c r="AH202">
        <v>0</v>
      </c>
      <c r="AI202">
        <v>15</v>
      </c>
      <c r="AJ202">
        <v>0</v>
      </c>
      <c r="AK202">
        <v>2</v>
      </c>
      <c r="AL202">
        <v>2</v>
      </c>
    </row>
    <row r="203" spans="1:38" x14ac:dyDescent="0.5">
      <c r="A203">
        <v>3</v>
      </c>
      <c r="B203">
        <v>59</v>
      </c>
      <c r="C203">
        <v>2021</v>
      </c>
      <c r="D203">
        <v>99</v>
      </c>
      <c r="E203">
        <v>7</v>
      </c>
      <c r="F203">
        <v>99</v>
      </c>
      <c r="G203">
        <v>99</v>
      </c>
      <c r="H203">
        <v>99</v>
      </c>
      <c r="I203">
        <v>99</v>
      </c>
      <c r="J203">
        <v>999</v>
      </c>
      <c r="K203">
        <v>99</v>
      </c>
      <c r="L203">
        <v>99</v>
      </c>
      <c r="M203">
        <v>99</v>
      </c>
      <c r="N203">
        <v>99</v>
      </c>
      <c r="O203">
        <v>99</v>
      </c>
      <c r="P203">
        <v>9999</v>
      </c>
      <c r="Q203">
        <v>22</v>
      </c>
      <c r="R203">
        <v>498</v>
      </c>
      <c r="S203">
        <v>498</v>
      </c>
      <c r="T203">
        <v>16.096385542168676</v>
      </c>
      <c r="U203">
        <v>60.757028112449809</v>
      </c>
      <c r="V203">
        <v>89.102259525643177</v>
      </c>
      <c r="W203">
        <v>82.241385542168743</v>
      </c>
      <c r="X203">
        <v>9.5032933145954619</v>
      </c>
      <c r="Y203">
        <v>2.7745256845647681</v>
      </c>
      <c r="Z203">
        <v>-30.510957133131321</v>
      </c>
      <c r="AA203">
        <v>1.8941122774988592</v>
      </c>
      <c r="AB203">
        <v>1.8358228246955797</v>
      </c>
      <c r="AC203">
        <v>32</v>
      </c>
      <c r="AD203">
        <v>0</v>
      </c>
      <c r="AE203">
        <v>0</v>
      </c>
      <c r="AF203">
        <v>2</v>
      </c>
      <c r="AG203">
        <v>27</v>
      </c>
      <c r="AH203">
        <v>32</v>
      </c>
      <c r="AI203">
        <v>7</v>
      </c>
      <c r="AJ203">
        <v>0</v>
      </c>
      <c r="AK203">
        <v>4</v>
      </c>
      <c r="AL203">
        <v>4</v>
      </c>
    </row>
    <row r="204" spans="1:38" x14ac:dyDescent="0.5">
      <c r="A204">
        <v>3</v>
      </c>
      <c r="B204">
        <v>60</v>
      </c>
      <c r="C204">
        <v>2021</v>
      </c>
      <c r="D204">
        <v>99</v>
      </c>
      <c r="E204">
        <v>8</v>
      </c>
      <c r="F204">
        <v>99</v>
      </c>
      <c r="G204">
        <v>99</v>
      </c>
      <c r="H204">
        <v>99</v>
      </c>
      <c r="I204">
        <v>99</v>
      </c>
      <c r="J204">
        <v>999</v>
      </c>
      <c r="K204">
        <v>99</v>
      </c>
      <c r="L204">
        <v>99</v>
      </c>
      <c r="M204">
        <v>99</v>
      </c>
      <c r="N204">
        <v>99</v>
      </c>
      <c r="O204">
        <v>99</v>
      </c>
      <c r="P204">
        <v>9999</v>
      </c>
      <c r="Q204">
        <v>19</v>
      </c>
      <c r="R204">
        <v>686</v>
      </c>
      <c r="S204">
        <v>686</v>
      </c>
      <c r="T204">
        <v>16.335276967930028</v>
      </c>
      <c r="U204">
        <v>61.139941690962097</v>
      </c>
      <c r="V204">
        <v>93.896645177185519</v>
      </c>
      <c r="W204">
        <v>86.666603498542301</v>
      </c>
      <c r="X204">
        <v>9.907744738875282</v>
      </c>
      <c r="Y204">
        <v>2.3125231375937521</v>
      </c>
      <c r="Z204">
        <v>-18.095841163139845</v>
      </c>
      <c r="AA204">
        <v>2.6091586794462205</v>
      </c>
      <c r="AB204">
        <v>2.6649366917799626</v>
      </c>
      <c r="AC204">
        <v>12</v>
      </c>
      <c r="AD204">
        <v>0</v>
      </c>
      <c r="AE204">
        <v>0</v>
      </c>
      <c r="AF204">
        <v>1</v>
      </c>
      <c r="AG204">
        <v>26</v>
      </c>
      <c r="AH204">
        <v>29</v>
      </c>
      <c r="AI204">
        <v>34</v>
      </c>
      <c r="AJ204">
        <v>0</v>
      </c>
      <c r="AK204">
        <v>8</v>
      </c>
      <c r="AL204">
        <v>10</v>
      </c>
    </row>
    <row r="205" spans="1:38" x14ac:dyDescent="0.5">
      <c r="A205">
        <v>3</v>
      </c>
      <c r="B205">
        <v>61</v>
      </c>
      <c r="C205">
        <v>2021</v>
      </c>
      <c r="D205">
        <v>99</v>
      </c>
      <c r="E205">
        <v>9</v>
      </c>
      <c r="F205">
        <v>99</v>
      </c>
      <c r="G205">
        <v>99</v>
      </c>
      <c r="H205">
        <v>99</v>
      </c>
      <c r="I205">
        <v>99</v>
      </c>
      <c r="J205">
        <v>999</v>
      </c>
      <c r="K205">
        <v>99</v>
      </c>
      <c r="L205">
        <v>99</v>
      </c>
      <c r="M205">
        <v>99</v>
      </c>
      <c r="N205">
        <v>99</v>
      </c>
      <c r="O205">
        <v>99</v>
      </c>
      <c r="P205">
        <v>9999</v>
      </c>
      <c r="Q205">
        <v>21</v>
      </c>
      <c r="R205">
        <v>503</v>
      </c>
      <c r="S205">
        <v>503</v>
      </c>
      <c r="T205">
        <v>16.451292246520875</v>
      </c>
      <c r="U205">
        <v>61.574552683896627</v>
      </c>
      <c r="V205">
        <v>93.587704541978752</v>
      </c>
      <c r="W205">
        <v>86.381451292246524</v>
      </c>
      <c r="X205">
        <v>8.7438204524389729</v>
      </c>
      <c r="Y205">
        <v>2.3664967163419703</v>
      </c>
      <c r="Z205">
        <v>-23.274651223195111</v>
      </c>
      <c r="AA205">
        <v>1.9131294690400125</v>
      </c>
      <c r="AB205">
        <v>1.9475987420724643</v>
      </c>
      <c r="AC205">
        <v>8</v>
      </c>
      <c r="AD205">
        <v>0</v>
      </c>
      <c r="AE205">
        <v>0</v>
      </c>
      <c r="AF205">
        <v>2</v>
      </c>
      <c r="AG205">
        <v>23</v>
      </c>
      <c r="AH205">
        <v>3</v>
      </c>
      <c r="AI205">
        <v>44</v>
      </c>
      <c r="AJ205">
        <v>0</v>
      </c>
      <c r="AK205">
        <v>9</v>
      </c>
      <c r="AL205">
        <v>8</v>
      </c>
    </row>
    <row r="206" spans="1:38" x14ac:dyDescent="0.5">
      <c r="A206">
        <v>3</v>
      </c>
      <c r="B206">
        <v>62</v>
      </c>
      <c r="C206">
        <v>2021</v>
      </c>
      <c r="D206">
        <v>99</v>
      </c>
      <c r="E206">
        <v>10</v>
      </c>
      <c r="F206">
        <v>99</v>
      </c>
      <c r="G206">
        <v>99</v>
      </c>
      <c r="H206">
        <v>99</v>
      </c>
      <c r="I206">
        <v>99</v>
      </c>
      <c r="J206">
        <v>999</v>
      </c>
      <c r="K206">
        <v>99</v>
      </c>
      <c r="L206">
        <v>99</v>
      </c>
      <c r="M206">
        <v>99</v>
      </c>
      <c r="N206">
        <v>99</v>
      </c>
      <c r="O206">
        <v>99</v>
      </c>
      <c r="P206">
        <v>9999</v>
      </c>
      <c r="Q206">
        <v>22</v>
      </c>
      <c r="R206">
        <v>495</v>
      </c>
      <c r="S206">
        <v>495</v>
      </c>
      <c r="T206">
        <v>16.327272727272732</v>
      </c>
      <c r="U206">
        <v>61.404040404040423</v>
      </c>
      <c r="V206">
        <v>92.020202020202007</v>
      </c>
      <c r="W206">
        <v>84.934646464646477</v>
      </c>
      <c r="X206">
        <v>9.2562913481303486</v>
      </c>
      <c r="Y206">
        <v>2.3316842307446879</v>
      </c>
      <c r="Z206">
        <v>-42.919513527435747</v>
      </c>
      <c r="AA206">
        <v>1.8827019625741672</v>
      </c>
      <c r="AB206">
        <v>1.8845214554932597</v>
      </c>
      <c r="AC206">
        <v>7</v>
      </c>
      <c r="AD206">
        <v>0</v>
      </c>
      <c r="AE206">
        <v>0</v>
      </c>
      <c r="AF206">
        <v>1</v>
      </c>
      <c r="AG206">
        <v>4</v>
      </c>
      <c r="AH206">
        <v>5</v>
      </c>
      <c r="AI206">
        <v>9</v>
      </c>
      <c r="AJ206">
        <v>0</v>
      </c>
      <c r="AK206">
        <v>3</v>
      </c>
      <c r="AL206">
        <v>3</v>
      </c>
    </row>
    <row r="207" spans="1:38" x14ac:dyDescent="0.5">
      <c r="A207">
        <v>3</v>
      </c>
      <c r="B207">
        <v>63</v>
      </c>
      <c r="C207">
        <v>2021</v>
      </c>
      <c r="D207">
        <v>99</v>
      </c>
      <c r="E207">
        <v>11</v>
      </c>
      <c r="F207">
        <v>99</v>
      </c>
      <c r="G207">
        <v>99</v>
      </c>
      <c r="H207">
        <v>99</v>
      </c>
      <c r="I207">
        <v>99</v>
      </c>
      <c r="J207">
        <v>999</v>
      </c>
      <c r="K207">
        <v>99</v>
      </c>
      <c r="L207">
        <v>99</v>
      </c>
      <c r="M207">
        <v>99</v>
      </c>
      <c r="N207">
        <v>99</v>
      </c>
      <c r="O207">
        <v>99</v>
      </c>
      <c r="P207">
        <v>9999</v>
      </c>
      <c r="Q207">
        <v>29</v>
      </c>
      <c r="R207">
        <v>579</v>
      </c>
      <c r="S207">
        <v>579</v>
      </c>
      <c r="T207">
        <v>16.383419689119172</v>
      </c>
      <c r="U207">
        <v>61.516407599309161</v>
      </c>
      <c r="V207">
        <v>92.078208589921445</v>
      </c>
      <c r="W207">
        <v>84.988186528497408</v>
      </c>
      <c r="X207">
        <v>9.6655487587640216</v>
      </c>
      <c r="Y207">
        <v>2.3356492803884294</v>
      </c>
      <c r="Z207">
        <v>-26.32053336803467</v>
      </c>
      <c r="AA207">
        <v>2.2021907804655414</v>
      </c>
      <c r="AB207">
        <v>2.2057085674986032</v>
      </c>
      <c r="AC207">
        <v>6</v>
      </c>
      <c r="AD207">
        <v>0</v>
      </c>
      <c r="AE207">
        <v>0</v>
      </c>
      <c r="AF207">
        <v>3</v>
      </c>
      <c r="AG207">
        <v>27</v>
      </c>
      <c r="AH207">
        <v>7</v>
      </c>
      <c r="AI207">
        <v>40</v>
      </c>
      <c r="AJ207">
        <v>0</v>
      </c>
      <c r="AK207">
        <v>14</v>
      </c>
      <c r="AL207">
        <v>7</v>
      </c>
    </row>
    <row r="208" spans="1:38" x14ac:dyDescent="0.5">
      <c r="A208">
        <v>3</v>
      </c>
      <c r="B208">
        <v>64</v>
      </c>
      <c r="C208">
        <v>2021</v>
      </c>
      <c r="D208">
        <v>99</v>
      </c>
      <c r="E208">
        <v>12</v>
      </c>
      <c r="F208">
        <v>99</v>
      </c>
      <c r="G208">
        <v>99</v>
      </c>
      <c r="H208">
        <v>99</v>
      </c>
      <c r="I208">
        <v>99</v>
      </c>
      <c r="J208">
        <v>999</v>
      </c>
      <c r="K208">
        <v>99</v>
      </c>
      <c r="L208">
        <v>99</v>
      </c>
      <c r="M208">
        <v>99</v>
      </c>
      <c r="N208">
        <v>99</v>
      </c>
      <c r="O208">
        <v>99</v>
      </c>
      <c r="P208">
        <v>9999</v>
      </c>
      <c r="Q208">
        <v>27</v>
      </c>
      <c r="R208">
        <v>512</v>
      </c>
      <c r="S208">
        <v>512</v>
      </c>
      <c r="T208">
        <v>16.0390625</v>
      </c>
      <c r="U208">
        <v>60.7109375</v>
      </c>
      <c r="V208">
        <v>91.569419521939295</v>
      </c>
      <c r="W208">
        <v>84.51857421874999</v>
      </c>
      <c r="X208">
        <v>9.7276945434784299</v>
      </c>
      <c r="Y208">
        <v>2.7304771324978634</v>
      </c>
      <c r="Z208">
        <v>-28.620768782835089</v>
      </c>
      <c r="AA208">
        <v>1.9473604138140872</v>
      </c>
      <c r="AB208">
        <v>1.9396935742514343</v>
      </c>
      <c r="AC208">
        <v>4</v>
      </c>
      <c r="AD208">
        <v>0</v>
      </c>
      <c r="AE208">
        <v>0</v>
      </c>
      <c r="AF208">
        <v>1</v>
      </c>
      <c r="AG208">
        <v>9</v>
      </c>
      <c r="AH208">
        <v>18</v>
      </c>
      <c r="AI208">
        <v>22</v>
      </c>
      <c r="AJ208">
        <v>0</v>
      </c>
      <c r="AK208">
        <v>3</v>
      </c>
      <c r="AL208">
        <v>6</v>
      </c>
    </row>
    <row r="209" spans="1:38" x14ac:dyDescent="0.5">
      <c r="A209">
        <v>3</v>
      </c>
      <c r="B209">
        <v>65</v>
      </c>
      <c r="C209">
        <v>2021</v>
      </c>
      <c r="D209">
        <v>99</v>
      </c>
      <c r="E209">
        <v>13</v>
      </c>
      <c r="F209">
        <v>99</v>
      </c>
      <c r="G209">
        <v>99</v>
      </c>
      <c r="H209">
        <v>99</v>
      </c>
      <c r="I209">
        <v>99</v>
      </c>
      <c r="J209">
        <v>999</v>
      </c>
      <c r="K209">
        <v>99</v>
      </c>
      <c r="L209">
        <v>99</v>
      </c>
      <c r="M209">
        <v>99</v>
      </c>
      <c r="N209">
        <v>99</v>
      </c>
      <c r="O209">
        <v>99</v>
      </c>
      <c r="P209">
        <v>9999</v>
      </c>
      <c r="Q209">
        <v>12</v>
      </c>
      <c r="R209">
        <v>170</v>
      </c>
      <c r="S209">
        <v>170</v>
      </c>
      <c r="T209">
        <v>16.152941176470588</v>
      </c>
      <c r="U209">
        <v>60.982352941176487</v>
      </c>
      <c r="V209">
        <v>91.530240265120099</v>
      </c>
      <c r="W209">
        <v>84.482411764705859</v>
      </c>
      <c r="X209">
        <v>7.1064668606992525</v>
      </c>
      <c r="Y209">
        <v>2.570130528641712</v>
      </c>
      <c r="Z209">
        <v>-29.777803090179404</v>
      </c>
      <c r="AA209">
        <v>0.64658451239920878</v>
      </c>
      <c r="AB209">
        <v>0.64376332103254041</v>
      </c>
      <c r="AC209">
        <v>3</v>
      </c>
      <c r="AD209">
        <v>0</v>
      </c>
      <c r="AE209">
        <v>0</v>
      </c>
      <c r="AF209">
        <v>0</v>
      </c>
      <c r="AG209">
        <v>10</v>
      </c>
      <c r="AH209">
        <v>25</v>
      </c>
      <c r="AI209">
        <v>5</v>
      </c>
      <c r="AJ209">
        <v>0</v>
      </c>
      <c r="AK209">
        <v>4</v>
      </c>
      <c r="AL209">
        <v>0</v>
      </c>
    </row>
    <row r="210" spans="1:38" x14ac:dyDescent="0.5">
      <c r="A210">
        <v>3</v>
      </c>
      <c r="B210">
        <v>66</v>
      </c>
      <c r="C210">
        <v>2021</v>
      </c>
      <c r="D210">
        <v>99</v>
      </c>
      <c r="E210">
        <v>14</v>
      </c>
      <c r="F210">
        <v>99</v>
      </c>
      <c r="G210">
        <v>99</v>
      </c>
      <c r="H210">
        <v>99</v>
      </c>
      <c r="I210">
        <v>99</v>
      </c>
      <c r="J210">
        <v>999</v>
      </c>
      <c r="K210">
        <v>99</v>
      </c>
      <c r="L210">
        <v>99</v>
      </c>
      <c r="M210">
        <v>99</v>
      </c>
      <c r="N210">
        <v>99</v>
      </c>
      <c r="O210">
        <v>99</v>
      </c>
      <c r="P210">
        <v>9999</v>
      </c>
      <c r="Q210">
        <v>26</v>
      </c>
      <c r="R210">
        <v>607</v>
      </c>
      <c r="S210">
        <v>607</v>
      </c>
      <c r="T210">
        <v>16.253706754530477</v>
      </c>
      <c r="U210">
        <v>61.001647446458001</v>
      </c>
      <c r="V210">
        <v>92.827467912276575</v>
      </c>
      <c r="W210">
        <v>85.679752883031242</v>
      </c>
      <c r="X210">
        <v>10.192090940104295</v>
      </c>
      <c r="Y210">
        <v>2.260978470720973</v>
      </c>
      <c r="Z210">
        <v>-40.507677243877438</v>
      </c>
      <c r="AA210">
        <v>2.3086870530959995</v>
      </c>
      <c r="AB210">
        <v>2.3311912282866505</v>
      </c>
      <c r="AC210">
        <v>20</v>
      </c>
      <c r="AD210">
        <v>0</v>
      </c>
      <c r="AE210">
        <v>0</v>
      </c>
      <c r="AF210">
        <v>2</v>
      </c>
      <c r="AG210">
        <v>38</v>
      </c>
      <c r="AH210">
        <v>19</v>
      </c>
      <c r="AI210">
        <v>8</v>
      </c>
      <c r="AJ210">
        <v>0</v>
      </c>
      <c r="AK210">
        <v>13</v>
      </c>
      <c r="AL210">
        <v>6</v>
      </c>
    </row>
    <row r="211" spans="1:38" x14ac:dyDescent="0.5">
      <c r="A211">
        <v>3</v>
      </c>
      <c r="B211">
        <v>67</v>
      </c>
      <c r="C211">
        <v>2021</v>
      </c>
      <c r="D211">
        <v>99</v>
      </c>
      <c r="E211">
        <v>15</v>
      </c>
      <c r="F211">
        <v>99</v>
      </c>
      <c r="G211">
        <v>99</v>
      </c>
      <c r="H211">
        <v>99</v>
      </c>
      <c r="I211">
        <v>99</v>
      </c>
      <c r="J211">
        <v>999</v>
      </c>
      <c r="K211">
        <v>99</v>
      </c>
      <c r="L211">
        <v>99</v>
      </c>
      <c r="M211">
        <v>99</v>
      </c>
      <c r="N211">
        <v>99</v>
      </c>
      <c r="O211">
        <v>99</v>
      </c>
      <c r="P211">
        <v>9999</v>
      </c>
      <c r="Q211">
        <v>18</v>
      </c>
      <c r="R211">
        <v>546</v>
      </c>
      <c r="S211">
        <v>546</v>
      </c>
      <c r="T211">
        <v>16.038461538461544</v>
      </c>
      <c r="U211">
        <v>60.586080586080563</v>
      </c>
      <c r="V211">
        <v>90.043912389524507</v>
      </c>
      <c r="W211">
        <v>83.110531135531119</v>
      </c>
      <c r="X211">
        <v>10.308461827500668</v>
      </c>
      <c r="Y211">
        <v>2.4429213777719201</v>
      </c>
      <c r="Z211">
        <v>-32.086967354814888</v>
      </c>
      <c r="AA211">
        <v>2.0766773162939298</v>
      </c>
      <c r="AB211">
        <v>2.0340410081163425</v>
      </c>
      <c r="AC211">
        <v>21</v>
      </c>
      <c r="AD211">
        <v>0</v>
      </c>
      <c r="AE211">
        <v>0</v>
      </c>
      <c r="AF211">
        <v>6</v>
      </c>
      <c r="AG211">
        <v>22</v>
      </c>
      <c r="AH211">
        <v>25</v>
      </c>
      <c r="AI211">
        <v>45</v>
      </c>
      <c r="AJ211">
        <v>0</v>
      </c>
      <c r="AK211">
        <v>8</v>
      </c>
      <c r="AL211">
        <v>7</v>
      </c>
    </row>
    <row r="212" spans="1:38" x14ac:dyDescent="0.5">
      <c r="A212">
        <v>3</v>
      </c>
      <c r="B212">
        <v>68</v>
      </c>
      <c r="C212">
        <v>2021</v>
      </c>
      <c r="D212">
        <v>99</v>
      </c>
      <c r="E212">
        <v>16</v>
      </c>
      <c r="F212">
        <v>99</v>
      </c>
      <c r="G212">
        <v>99</v>
      </c>
      <c r="H212">
        <v>99</v>
      </c>
      <c r="I212">
        <v>99</v>
      </c>
      <c r="J212">
        <v>999</v>
      </c>
      <c r="K212">
        <v>99</v>
      </c>
      <c r="L212">
        <v>99</v>
      </c>
      <c r="M212">
        <v>99</v>
      </c>
      <c r="N212">
        <v>99</v>
      </c>
      <c r="O212">
        <v>99</v>
      </c>
      <c r="P212">
        <v>9999</v>
      </c>
      <c r="Q212">
        <v>25</v>
      </c>
      <c r="R212">
        <v>620</v>
      </c>
      <c r="S212">
        <v>620</v>
      </c>
      <c r="T212">
        <v>16.390322580645158</v>
      </c>
      <c r="U212">
        <v>61.295161290322575</v>
      </c>
      <c r="V212">
        <v>92.398822213679111</v>
      </c>
      <c r="W212">
        <v>85.28411290322579</v>
      </c>
      <c r="X212">
        <v>10.570203343795342</v>
      </c>
      <c r="Y212">
        <v>2.2029985005305996</v>
      </c>
      <c r="Z212">
        <v>-32.24306347142273</v>
      </c>
      <c r="AA212">
        <v>2.3581317511029969</v>
      </c>
      <c r="AB212">
        <v>2.3701227006118777</v>
      </c>
      <c r="AC212">
        <v>5</v>
      </c>
      <c r="AD212">
        <v>0</v>
      </c>
      <c r="AE212">
        <v>0</v>
      </c>
      <c r="AF212">
        <v>1</v>
      </c>
      <c r="AG212">
        <v>20</v>
      </c>
      <c r="AH212">
        <v>1</v>
      </c>
      <c r="AI212">
        <v>12</v>
      </c>
      <c r="AJ212">
        <v>0</v>
      </c>
      <c r="AK212">
        <v>14</v>
      </c>
      <c r="AL212">
        <v>2</v>
      </c>
    </row>
    <row r="213" spans="1:38" x14ac:dyDescent="0.5">
      <c r="A213">
        <v>3</v>
      </c>
      <c r="B213">
        <v>69</v>
      </c>
      <c r="C213">
        <v>2021</v>
      </c>
      <c r="D213">
        <v>99</v>
      </c>
      <c r="E213">
        <v>17</v>
      </c>
      <c r="F213">
        <v>99</v>
      </c>
      <c r="G213">
        <v>99</v>
      </c>
      <c r="H213">
        <v>99</v>
      </c>
      <c r="I213">
        <v>99</v>
      </c>
      <c r="J213">
        <v>999</v>
      </c>
      <c r="K213">
        <v>99</v>
      </c>
      <c r="L213">
        <v>99</v>
      </c>
      <c r="M213">
        <v>99</v>
      </c>
      <c r="N213">
        <v>99</v>
      </c>
      <c r="O213">
        <v>99</v>
      </c>
      <c r="P213">
        <v>9999</v>
      </c>
      <c r="Q213">
        <v>16</v>
      </c>
      <c r="R213">
        <v>268</v>
      </c>
      <c r="S213">
        <v>268</v>
      </c>
      <c r="T213">
        <v>16.776119402985078</v>
      </c>
      <c r="U213">
        <v>62.52985074626865</v>
      </c>
      <c r="V213">
        <v>89.904513187044188</v>
      </c>
      <c r="W213">
        <v>82.981865671641813</v>
      </c>
      <c r="X213">
        <v>7.9940362255861261</v>
      </c>
      <c r="Y213">
        <v>2.0685646422618165</v>
      </c>
      <c r="Z213">
        <v>-27.365929645036559</v>
      </c>
      <c r="AA213">
        <v>1.0193214666058119</v>
      </c>
      <c r="AB213">
        <v>0.99684811689363939</v>
      </c>
      <c r="AC213">
        <v>4</v>
      </c>
      <c r="AD213">
        <v>0</v>
      </c>
      <c r="AE213">
        <v>0</v>
      </c>
      <c r="AF213">
        <v>3</v>
      </c>
      <c r="AG213">
        <v>6</v>
      </c>
      <c r="AH213">
        <v>8</v>
      </c>
      <c r="AI213">
        <v>10</v>
      </c>
      <c r="AJ213">
        <v>0</v>
      </c>
      <c r="AK213">
        <v>3</v>
      </c>
      <c r="AL213">
        <v>0</v>
      </c>
    </row>
    <row r="214" spans="1:38" x14ac:dyDescent="0.5">
      <c r="A214">
        <v>3</v>
      </c>
      <c r="B214">
        <v>70</v>
      </c>
      <c r="C214">
        <v>2021</v>
      </c>
      <c r="D214">
        <v>99</v>
      </c>
      <c r="E214">
        <v>18</v>
      </c>
      <c r="F214">
        <v>99</v>
      </c>
      <c r="G214">
        <v>99</v>
      </c>
      <c r="H214">
        <v>99</v>
      </c>
      <c r="I214">
        <v>99</v>
      </c>
      <c r="J214">
        <v>999</v>
      </c>
      <c r="K214">
        <v>99</v>
      </c>
      <c r="L214">
        <v>99</v>
      </c>
      <c r="M214">
        <v>99</v>
      </c>
      <c r="N214">
        <v>99</v>
      </c>
      <c r="O214">
        <v>99</v>
      </c>
      <c r="P214">
        <v>9999</v>
      </c>
      <c r="Q214">
        <v>20</v>
      </c>
      <c r="R214">
        <v>490</v>
      </c>
      <c r="S214">
        <v>490</v>
      </c>
      <c r="T214">
        <v>16.057142857142853</v>
      </c>
      <c r="U214">
        <v>60.759183673469394</v>
      </c>
      <c r="V214">
        <v>89.964335463329277</v>
      </c>
      <c r="W214">
        <v>83.037081632653056</v>
      </c>
      <c r="X214">
        <v>9.1754140791546224</v>
      </c>
      <c r="Y214">
        <v>3.0424156867795404</v>
      </c>
      <c r="Z214">
        <v>-11.978341665177757</v>
      </c>
      <c r="AA214">
        <v>1.8636847710330129</v>
      </c>
      <c r="AB214">
        <v>1.8238081888215223</v>
      </c>
      <c r="AC214">
        <v>8</v>
      </c>
      <c r="AD214">
        <v>0</v>
      </c>
      <c r="AE214">
        <v>0</v>
      </c>
      <c r="AF214">
        <v>0</v>
      </c>
      <c r="AG214">
        <v>19</v>
      </c>
      <c r="AH214">
        <v>11</v>
      </c>
      <c r="AI214">
        <v>23</v>
      </c>
      <c r="AJ214">
        <v>0</v>
      </c>
      <c r="AK214">
        <v>5</v>
      </c>
      <c r="AL214">
        <v>5</v>
      </c>
    </row>
    <row r="215" spans="1:38" x14ac:dyDescent="0.5">
      <c r="A215">
        <v>3</v>
      </c>
      <c r="B215">
        <v>71</v>
      </c>
      <c r="C215">
        <v>2021</v>
      </c>
      <c r="D215">
        <v>99</v>
      </c>
      <c r="E215">
        <v>19</v>
      </c>
      <c r="F215">
        <v>99</v>
      </c>
      <c r="G215">
        <v>99</v>
      </c>
      <c r="H215">
        <v>99</v>
      </c>
      <c r="I215">
        <v>99</v>
      </c>
      <c r="J215">
        <v>999</v>
      </c>
      <c r="K215">
        <v>99</v>
      </c>
      <c r="L215">
        <v>99</v>
      </c>
      <c r="M215">
        <v>99</v>
      </c>
      <c r="N215">
        <v>99</v>
      </c>
      <c r="O215">
        <v>99</v>
      </c>
      <c r="P215">
        <v>9999</v>
      </c>
      <c r="Q215">
        <v>27</v>
      </c>
      <c r="R215">
        <v>702</v>
      </c>
      <c r="S215">
        <v>702</v>
      </c>
      <c r="T215">
        <v>16.307692307692303</v>
      </c>
      <c r="U215">
        <v>61.07407407407409</v>
      </c>
      <c r="V215">
        <v>93.078034280634498</v>
      </c>
      <c r="W215">
        <v>85.911025641025617</v>
      </c>
      <c r="X215">
        <v>8.8538786438049559</v>
      </c>
      <c r="Y215">
        <v>2.3063606301565192</v>
      </c>
      <c r="Z215">
        <v>-27.645772907546121</v>
      </c>
      <c r="AA215">
        <v>2.6700136923779101</v>
      </c>
      <c r="AB215">
        <v>2.703317276644762</v>
      </c>
      <c r="AC215">
        <v>22</v>
      </c>
      <c r="AD215">
        <v>0</v>
      </c>
      <c r="AE215">
        <v>0</v>
      </c>
      <c r="AF215">
        <v>4</v>
      </c>
      <c r="AG215">
        <v>16</v>
      </c>
      <c r="AH215">
        <v>7</v>
      </c>
      <c r="AI215">
        <v>13</v>
      </c>
      <c r="AJ215">
        <v>0</v>
      </c>
      <c r="AK215">
        <v>17</v>
      </c>
      <c r="AL215">
        <v>7</v>
      </c>
    </row>
    <row r="216" spans="1:38" x14ac:dyDescent="0.5">
      <c r="A216">
        <v>3</v>
      </c>
      <c r="B216">
        <v>72</v>
      </c>
      <c r="C216">
        <v>2021</v>
      </c>
      <c r="D216">
        <v>99</v>
      </c>
      <c r="E216">
        <v>20</v>
      </c>
      <c r="F216">
        <v>99</v>
      </c>
      <c r="G216">
        <v>99</v>
      </c>
      <c r="H216">
        <v>99</v>
      </c>
      <c r="I216">
        <v>99</v>
      </c>
      <c r="J216">
        <v>999</v>
      </c>
      <c r="K216">
        <v>99</v>
      </c>
      <c r="L216">
        <v>99</v>
      </c>
      <c r="M216">
        <v>99</v>
      </c>
      <c r="N216">
        <v>99</v>
      </c>
      <c r="O216">
        <v>99</v>
      </c>
      <c r="P216">
        <v>9999</v>
      </c>
      <c r="Q216">
        <v>15</v>
      </c>
      <c r="R216">
        <v>307</v>
      </c>
      <c r="S216">
        <v>307</v>
      </c>
      <c r="T216">
        <v>16.032573289902285</v>
      </c>
      <c r="U216">
        <v>60.856677524429976</v>
      </c>
      <c r="V216">
        <v>89.076266670431025</v>
      </c>
      <c r="W216">
        <v>82.217394136807741</v>
      </c>
      <c r="X216">
        <v>10.432411458750392</v>
      </c>
      <c r="Y216">
        <v>2.8591779251053744</v>
      </c>
      <c r="Z216">
        <v>-17.76284011219095</v>
      </c>
      <c r="AA216">
        <v>1.1676555606268064</v>
      </c>
      <c r="AB216">
        <v>1.1313919575128328</v>
      </c>
      <c r="AC216">
        <v>16</v>
      </c>
      <c r="AD216">
        <v>0</v>
      </c>
      <c r="AE216">
        <v>0</v>
      </c>
      <c r="AF216">
        <v>5</v>
      </c>
      <c r="AG216">
        <v>14</v>
      </c>
      <c r="AH216">
        <v>3</v>
      </c>
      <c r="AI216">
        <v>11</v>
      </c>
      <c r="AJ216">
        <v>0</v>
      </c>
      <c r="AK216">
        <v>8</v>
      </c>
      <c r="AL216">
        <v>2</v>
      </c>
    </row>
    <row r="217" spans="1:38" x14ac:dyDescent="0.5">
      <c r="A217">
        <v>3</v>
      </c>
      <c r="B217">
        <v>73</v>
      </c>
      <c r="C217">
        <v>2021</v>
      </c>
      <c r="D217">
        <v>99</v>
      </c>
      <c r="E217">
        <v>21</v>
      </c>
      <c r="F217">
        <v>99</v>
      </c>
      <c r="G217">
        <v>99</v>
      </c>
      <c r="H217">
        <v>99</v>
      </c>
      <c r="I217">
        <v>99</v>
      </c>
      <c r="J217">
        <v>999</v>
      </c>
      <c r="K217">
        <v>99</v>
      </c>
      <c r="L217">
        <v>99</v>
      </c>
      <c r="M217">
        <v>99</v>
      </c>
      <c r="N217">
        <v>99</v>
      </c>
      <c r="O217">
        <v>99</v>
      </c>
      <c r="P217">
        <v>9999</v>
      </c>
      <c r="Q217">
        <v>24</v>
      </c>
      <c r="R217">
        <v>489</v>
      </c>
      <c r="S217">
        <v>489</v>
      </c>
      <c r="T217">
        <v>16.319018404907979</v>
      </c>
      <c r="U217">
        <v>61.325153374233111</v>
      </c>
      <c r="V217">
        <v>94.423713905265785</v>
      </c>
      <c r="W217">
        <v>87.153087934560304</v>
      </c>
      <c r="X217">
        <v>10.950545964782869</v>
      </c>
      <c r="Y217">
        <v>3.0933997331400889</v>
      </c>
      <c r="Z217">
        <v>17.687060913015412</v>
      </c>
      <c r="AA217">
        <v>1.8598813327247832</v>
      </c>
      <c r="AB217">
        <v>1.910304691954668</v>
      </c>
      <c r="AC217">
        <v>8</v>
      </c>
      <c r="AD217">
        <v>0</v>
      </c>
      <c r="AE217">
        <v>0</v>
      </c>
      <c r="AF217">
        <v>5</v>
      </c>
      <c r="AG217">
        <v>22</v>
      </c>
      <c r="AH217">
        <v>7</v>
      </c>
      <c r="AI217">
        <v>26</v>
      </c>
      <c r="AJ217">
        <v>0</v>
      </c>
      <c r="AK217">
        <v>4</v>
      </c>
      <c r="AL217">
        <v>8</v>
      </c>
    </row>
    <row r="218" spans="1:38" x14ac:dyDescent="0.5">
      <c r="A218">
        <v>3</v>
      </c>
      <c r="B218">
        <v>74</v>
      </c>
      <c r="C218">
        <v>2021</v>
      </c>
      <c r="D218">
        <v>99</v>
      </c>
      <c r="E218">
        <v>22</v>
      </c>
      <c r="F218">
        <v>99</v>
      </c>
      <c r="G218">
        <v>99</v>
      </c>
      <c r="H218">
        <v>99</v>
      </c>
      <c r="I218">
        <v>99</v>
      </c>
      <c r="J218">
        <v>999</v>
      </c>
      <c r="K218">
        <v>99</v>
      </c>
      <c r="L218">
        <v>99</v>
      </c>
      <c r="M218">
        <v>99</v>
      </c>
      <c r="N218">
        <v>99</v>
      </c>
      <c r="O218">
        <v>99</v>
      </c>
      <c r="P218">
        <v>9999</v>
      </c>
      <c r="Q218">
        <v>21</v>
      </c>
      <c r="R218">
        <v>587</v>
      </c>
      <c r="S218">
        <v>587</v>
      </c>
      <c r="T218">
        <v>16.258943781942079</v>
      </c>
      <c r="U218">
        <v>60.894378194207825</v>
      </c>
      <c r="V218">
        <v>94.400342561198642</v>
      </c>
      <c r="W218">
        <v>87.131516183986378</v>
      </c>
      <c r="X218">
        <v>10.96711009491864</v>
      </c>
      <c r="Y218">
        <v>2.3837365797924899</v>
      </c>
      <c r="Z218">
        <v>-8.5481299204035999</v>
      </c>
      <c r="AA218">
        <v>2.2326182869313849</v>
      </c>
      <c r="AB218">
        <v>2.2925793513717463</v>
      </c>
      <c r="AC218">
        <v>9</v>
      </c>
      <c r="AD218">
        <v>0</v>
      </c>
      <c r="AE218">
        <v>0</v>
      </c>
      <c r="AF218">
        <v>5</v>
      </c>
      <c r="AG218">
        <v>39</v>
      </c>
      <c r="AH218">
        <v>2</v>
      </c>
      <c r="AI218">
        <v>30</v>
      </c>
      <c r="AJ218">
        <v>0</v>
      </c>
      <c r="AK218">
        <v>4</v>
      </c>
      <c r="AL218">
        <v>10</v>
      </c>
    </row>
    <row r="219" spans="1:38" x14ac:dyDescent="0.5">
      <c r="A219">
        <v>3</v>
      </c>
      <c r="B219">
        <v>75</v>
      </c>
      <c r="C219">
        <v>2021</v>
      </c>
      <c r="D219">
        <v>99</v>
      </c>
      <c r="E219">
        <v>23</v>
      </c>
      <c r="F219">
        <v>99</v>
      </c>
      <c r="G219">
        <v>99</v>
      </c>
      <c r="H219">
        <v>99</v>
      </c>
      <c r="I219">
        <v>99</v>
      </c>
      <c r="J219">
        <v>999</v>
      </c>
      <c r="K219">
        <v>99</v>
      </c>
      <c r="L219">
        <v>99</v>
      </c>
      <c r="M219">
        <v>99</v>
      </c>
      <c r="N219">
        <v>99</v>
      </c>
      <c r="O219">
        <v>99</v>
      </c>
      <c r="P219">
        <v>9999</v>
      </c>
      <c r="Q219">
        <v>20</v>
      </c>
      <c r="R219">
        <v>755</v>
      </c>
      <c r="S219">
        <v>755</v>
      </c>
      <c r="T219">
        <v>16.153642384105961</v>
      </c>
      <c r="U219">
        <v>60.750993377483439</v>
      </c>
      <c r="V219">
        <v>92.187209861307394</v>
      </c>
      <c r="W219">
        <v>85.088794701986714</v>
      </c>
      <c r="X219">
        <v>10.172587577281371</v>
      </c>
      <c r="Y219">
        <v>2.4937502689582405</v>
      </c>
      <c r="Z219">
        <v>-7.33855931600365</v>
      </c>
      <c r="AA219">
        <v>2.8715959227141328</v>
      </c>
      <c r="AB219">
        <v>2.8795878167683555</v>
      </c>
      <c r="AC219">
        <v>8</v>
      </c>
      <c r="AD219">
        <v>0</v>
      </c>
      <c r="AE219">
        <v>0</v>
      </c>
      <c r="AF219">
        <v>3</v>
      </c>
      <c r="AG219">
        <v>28</v>
      </c>
      <c r="AH219">
        <v>2</v>
      </c>
      <c r="AI219">
        <v>15</v>
      </c>
      <c r="AJ219">
        <v>0</v>
      </c>
      <c r="AK219">
        <v>5</v>
      </c>
      <c r="AL219">
        <v>4</v>
      </c>
    </row>
    <row r="220" spans="1:38" x14ac:dyDescent="0.5">
      <c r="A220">
        <v>3</v>
      </c>
      <c r="B220">
        <v>76</v>
      </c>
      <c r="C220">
        <v>2021</v>
      </c>
      <c r="D220">
        <v>99</v>
      </c>
      <c r="E220">
        <v>24</v>
      </c>
      <c r="F220">
        <v>99</v>
      </c>
      <c r="G220">
        <v>99</v>
      </c>
      <c r="H220">
        <v>99</v>
      </c>
      <c r="I220">
        <v>99</v>
      </c>
      <c r="J220">
        <v>999</v>
      </c>
      <c r="K220">
        <v>99</v>
      </c>
      <c r="L220">
        <v>99</v>
      </c>
      <c r="M220">
        <v>99</v>
      </c>
      <c r="N220">
        <v>99</v>
      </c>
      <c r="O220">
        <v>99</v>
      </c>
      <c r="P220">
        <v>9999</v>
      </c>
      <c r="Q220">
        <v>19</v>
      </c>
      <c r="R220">
        <v>514</v>
      </c>
      <c r="S220">
        <v>511</v>
      </c>
      <c r="T220">
        <v>16.503891050583654</v>
      </c>
      <c r="U220">
        <v>61.776908023483351</v>
      </c>
      <c r="V220">
        <v>89.77947770924807</v>
      </c>
      <c r="W220">
        <v>82.376281800391425</v>
      </c>
      <c r="X220">
        <v>9.1862086214299641</v>
      </c>
      <c r="Y220">
        <v>2.1079327918473436</v>
      </c>
      <c r="Z220">
        <v>-31.142869027201652</v>
      </c>
      <c r="AA220">
        <v>1.9549672904305495</v>
      </c>
      <c r="AB220">
        <v>1.8868357207155313</v>
      </c>
      <c r="AC220">
        <v>5</v>
      </c>
      <c r="AD220">
        <v>0</v>
      </c>
      <c r="AE220">
        <v>0</v>
      </c>
      <c r="AF220">
        <v>1</v>
      </c>
      <c r="AG220">
        <v>20</v>
      </c>
      <c r="AH220">
        <v>23</v>
      </c>
      <c r="AI220">
        <v>13</v>
      </c>
      <c r="AJ220">
        <v>0</v>
      </c>
      <c r="AK220">
        <v>4</v>
      </c>
      <c r="AL220">
        <v>2</v>
      </c>
    </row>
    <row r="221" spans="1:38" x14ac:dyDescent="0.5">
      <c r="A221">
        <v>3</v>
      </c>
      <c r="B221">
        <v>77</v>
      </c>
      <c r="C221">
        <v>2021</v>
      </c>
      <c r="D221">
        <v>99</v>
      </c>
      <c r="E221">
        <v>25</v>
      </c>
      <c r="F221">
        <v>99</v>
      </c>
      <c r="G221">
        <v>99</v>
      </c>
      <c r="H221">
        <v>99</v>
      </c>
      <c r="I221">
        <v>99</v>
      </c>
      <c r="J221">
        <v>999</v>
      </c>
      <c r="K221">
        <v>99</v>
      </c>
      <c r="L221">
        <v>99</v>
      </c>
      <c r="M221">
        <v>99</v>
      </c>
      <c r="N221">
        <v>99</v>
      </c>
      <c r="O221">
        <v>99</v>
      </c>
      <c r="P221">
        <v>9999</v>
      </c>
      <c r="Q221">
        <v>19</v>
      </c>
      <c r="R221">
        <v>453</v>
      </c>
      <c r="S221">
        <v>453</v>
      </c>
      <c r="T221">
        <v>16.490066225165563</v>
      </c>
      <c r="U221">
        <v>61.441501103752749</v>
      </c>
      <c r="V221">
        <v>89.03135231835914</v>
      </c>
      <c r="W221">
        <v>82.175938189845482</v>
      </c>
      <c r="X221">
        <v>9.8606059401087283</v>
      </c>
      <c r="Y221">
        <v>2.2265207513473602</v>
      </c>
      <c r="Z221">
        <v>-6.0232766039739012</v>
      </c>
      <c r="AA221">
        <v>1.7229575536284805</v>
      </c>
      <c r="AB221">
        <v>1.6686062925566163</v>
      </c>
      <c r="AC221">
        <v>6</v>
      </c>
      <c r="AD221">
        <v>0</v>
      </c>
      <c r="AE221">
        <v>0</v>
      </c>
      <c r="AF221">
        <v>5</v>
      </c>
      <c r="AG221">
        <v>13</v>
      </c>
      <c r="AH221">
        <v>5</v>
      </c>
      <c r="AI221">
        <v>13</v>
      </c>
      <c r="AJ221">
        <v>0</v>
      </c>
      <c r="AK221">
        <v>0</v>
      </c>
      <c r="AL221">
        <v>1</v>
      </c>
    </row>
    <row r="222" spans="1:38" x14ac:dyDescent="0.5">
      <c r="A222">
        <v>3</v>
      </c>
      <c r="B222">
        <v>78</v>
      </c>
      <c r="C222">
        <v>2021</v>
      </c>
      <c r="D222">
        <v>99</v>
      </c>
      <c r="E222">
        <v>26</v>
      </c>
      <c r="F222">
        <v>99</v>
      </c>
      <c r="G222">
        <v>99</v>
      </c>
      <c r="H222">
        <v>99</v>
      </c>
      <c r="I222">
        <v>99</v>
      </c>
      <c r="J222">
        <v>999</v>
      </c>
      <c r="K222">
        <v>99</v>
      </c>
      <c r="L222">
        <v>99</v>
      </c>
      <c r="M222">
        <v>99</v>
      </c>
      <c r="N222">
        <v>99</v>
      </c>
      <c r="O222">
        <v>99</v>
      </c>
      <c r="P222">
        <v>9999</v>
      </c>
      <c r="Q222">
        <v>19</v>
      </c>
      <c r="R222">
        <v>349</v>
      </c>
      <c r="S222">
        <v>348</v>
      </c>
      <c r="T222">
        <v>16.323782234957029</v>
      </c>
      <c r="U222">
        <v>61.287356321839077</v>
      </c>
      <c r="V222">
        <v>92.141567352835011</v>
      </c>
      <c r="W222">
        <v>84.932586206896517</v>
      </c>
      <c r="X222">
        <v>10.257307133618507</v>
      </c>
      <c r="Y222">
        <v>2.318878276072756</v>
      </c>
      <c r="Z222">
        <v>-32.220497020720309</v>
      </c>
      <c r="AA222">
        <v>1.3273999695724938</v>
      </c>
      <c r="AB222">
        <v>1.3248435524436422</v>
      </c>
      <c r="AC222">
        <v>0</v>
      </c>
      <c r="AD222">
        <v>0</v>
      </c>
      <c r="AE222">
        <v>0</v>
      </c>
      <c r="AF222">
        <v>0</v>
      </c>
      <c r="AG222">
        <v>15</v>
      </c>
      <c r="AH222">
        <v>10</v>
      </c>
      <c r="AI222">
        <v>20</v>
      </c>
      <c r="AJ222">
        <v>0</v>
      </c>
      <c r="AK222">
        <v>0</v>
      </c>
      <c r="AL222">
        <v>1</v>
      </c>
    </row>
    <row r="223" spans="1:38" x14ac:dyDescent="0.5">
      <c r="A223">
        <v>3</v>
      </c>
      <c r="B223">
        <v>79</v>
      </c>
      <c r="C223">
        <v>2021</v>
      </c>
      <c r="D223">
        <v>99</v>
      </c>
      <c r="E223">
        <v>27</v>
      </c>
      <c r="F223">
        <v>99</v>
      </c>
      <c r="G223">
        <v>99</v>
      </c>
      <c r="H223">
        <v>99</v>
      </c>
      <c r="I223">
        <v>99</v>
      </c>
      <c r="J223">
        <v>999</v>
      </c>
      <c r="K223">
        <v>99</v>
      </c>
      <c r="L223">
        <v>99</v>
      </c>
      <c r="M223">
        <v>99</v>
      </c>
      <c r="N223">
        <v>99</v>
      </c>
      <c r="O223">
        <v>99</v>
      </c>
      <c r="P223">
        <v>9999</v>
      </c>
      <c r="Q223">
        <v>23</v>
      </c>
      <c r="R223">
        <v>488</v>
      </c>
      <c r="S223">
        <v>487</v>
      </c>
      <c r="T223">
        <v>16.219262295081972</v>
      </c>
      <c r="U223">
        <v>60.776180698151954</v>
      </c>
      <c r="V223">
        <v>94.105330132747213</v>
      </c>
      <c r="W223">
        <v>86.696221765913805</v>
      </c>
      <c r="X223">
        <v>10.466223923641403</v>
      </c>
      <c r="Y223">
        <v>2.229448093368231</v>
      </c>
      <c r="Z223">
        <v>-40.885084247801096</v>
      </c>
      <c r="AA223">
        <v>1.8560778944165528</v>
      </c>
      <c r="AB223">
        <v>1.8925185125977613</v>
      </c>
      <c r="AC223">
        <v>1</v>
      </c>
      <c r="AD223">
        <v>0</v>
      </c>
      <c r="AE223">
        <v>0</v>
      </c>
      <c r="AF223">
        <v>0</v>
      </c>
      <c r="AG223">
        <v>1</v>
      </c>
      <c r="AH223">
        <v>0</v>
      </c>
      <c r="AI223">
        <v>8</v>
      </c>
      <c r="AJ223">
        <v>0</v>
      </c>
      <c r="AK223">
        <v>3</v>
      </c>
      <c r="AL223">
        <v>0</v>
      </c>
    </row>
    <row r="224" spans="1:38" x14ac:dyDescent="0.5">
      <c r="A224">
        <v>3</v>
      </c>
      <c r="B224">
        <v>80</v>
      </c>
      <c r="C224">
        <v>2021</v>
      </c>
      <c r="D224">
        <v>99</v>
      </c>
      <c r="E224">
        <v>28</v>
      </c>
      <c r="F224">
        <v>99</v>
      </c>
      <c r="G224">
        <v>99</v>
      </c>
      <c r="H224">
        <v>99</v>
      </c>
      <c r="I224">
        <v>99</v>
      </c>
      <c r="J224">
        <v>999</v>
      </c>
      <c r="K224">
        <v>99</v>
      </c>
      <c r="L224">
        <v>99</v>
      </c>
      <c r="M224">
        <v>99</v>
      </c>
      <c r="N224">
        <v>99</v>
      </c>
      <c r="O224">
        <v>99</v>
      </c>
      <c r="P224">
        <v>9999</v>
      </c>
      <c r="Q224">
        <v>18</v>
      </c>
      <c r="R224">
        <v>338</v>
      </c>
      <c r="S224">
        <v>338</v>
      </c>
      <c r="T224">
        <v>16.289940828402372</v>
      </c>
      <c r="U224">
        <v>60.857988165680489</v>
      </c>
      <c r="V224">
        <v>91.822780103470095</v>
      </c>
      <c r="W224">
        <v>84.75242603550295</v>
      </c>
      <c r="X224">
        <v>9.0541734158633904</v>
      </c>
      <c r="Y224">
        <v>2.054856732039791</v>
      </c>
      <c r="Z224">
        <v>-25.787605696355271</v>
      </c>
      <c r="AA224">
        <v>1.2855621481819561</v>
      </c>
      <c r="AB224">
        <v>1.284043814101292</v>
      </c>
      <c r="AC224">
        <v>1</v>
      </c>
      <c r="AD224">
        <v>0</v>
      </c>
      <c r="AE224">
        <v>0</v>
      </c>
      <c r="AF224">
        <v>0</v>
      </c>
      <c r="AG224">
        <v>3</v>
      </c>
      <c r="AH224">
        <v>2</v>
      </c>
      <c r="AI224">
        <v>7</v>
      </c>
      <c r="AJ224">
        <v>0</v>
      </c>
      <c r="AK224">
        <v>5</v>
      </c>
      <c r="AL224">
        <v>2</v>
      </c>
    </row>
    <row r="225" spans="1:38" x14ac:dyDescent="0.5">
      <c r="A225">
        <v>3</v>
      </c>
      <c r="B225">
        <v>81</v>
      </c>
      <c r="C225">
        <v>2021</v>
      </c>
      <c r="D225">
        <v>99</v>
      </c>
      <c r="E225">
        <v>29</v>
      </c>
      <c r="F225">
        <v>99</v>
      </c>
      <c r="G225">
        <v>99</v>
      </c>
      <c r="H225">
        <v>99</v>
      </c>
      <c r="I225">
        <v>99</v>
      </c>
      <c r="J225">
        <v>999</v>
      </c>
      <c r="K225">
        <v>99</v>
      </c>
      <c r="L225">
        <v>99</v>
      </c>
      <c r="M225">
        <v>99</v>
      </c>
      <c r="N225">
        <v>99</v>
      </c>
      <c r="O225">
        <v>99</v>
      </c>
      <c r="P225">
        <v>9999</v>
      </c>
      <c r="Q225">
        <v>22</v>
      </c>
      <c r="R225">
        <v>570</v>
      </c>
      <c r="S225">
        <v>569</v>
      </c>
      <c r="T225">
        <v>16.421052631578945</v>
      </c>
      <c r="U225">
        <v>61.488576449912109</v>
      </c>
      <c r="V225">
        <v>89.137964191802112</v>
      </c>
      <c r="W225">
        <v>82.130228471001814</v>
      </c>
      <c r="X225">
        <v>8.35613823301391</v>
      </c>
      <c r="Y225">
        <v>2.258425251528017</v>
      </c>
      <c r="Z225">
        <v>-34.535404886735542</v>
      </c>
      <c r="AA225">
        <v>2.1679598356914651</v>
      </c>
      <c r="AB225">
        <v>2.0947215532383563</v>
      </c>
      <c r="AC225">
        <v>4</v>
      </c>
      <c r="AD225">
        <v>0</v>
      </c>
      <c r="AE225">
        <v>0</v>
      </c>
      <c r="AF225">
        <v>11</v>
      </c>
      <c r="AG225">
        <v>32</v>
      </c>
      <c r="AH225">
        <v>6</v>
      </c>
      <c r="AI225">
        <v>88</v>
      </c>
      <c r="AJ225">
        <v>0</v>
      </c>
      <c r="AK225">
        <v>15</v>
      </c>
      <c r="AL225">
        <v>1</v>
      </c>
    </row>
    <row r="226" spans="1:38" x14ac:dyDescent="0.5">
      <c r="A226">
        <v>3</v>
      </c>
      <c r="B226">
        <v>82</v>
      </c>
      <c r="C226">
        <v>2021</v>
      </c>
      <c r="D226">
        <v>99</v>
      </c>
      <c r="E226">
        <v>30</v>
      </c>
      <c r="F226">
        <v>99</v>
      </c>
      <c r="G226">
        <v>99</v>
      </c>
      <c r="H226">
        <v>99</v>
      </c>
      <c r="I226">
        <v>99</v>
      </c>
      <c r="J226">
        <v>999</v>
      </c>
      <c r="K226">
        <v>99</v>
      </c>
      <c r="L226">
        <v>99</v>
      </c>
      <c r="M226">
        <v>99</v>
      </c>
      <c r="N226">
        <v>99</v>
      </c>
      <c r="O226">
        <v>99</v>
      </c>
      <c r="P226">
        <v>9999</v>
      </c>
      <c r="Q226">
        <v>26</v>
      </c>
      <c r="R226">
        <v>627</v>
      </c>
      <c r="S226">
        <v>626</v>
      </c>
      <c r="T226">
        <v>16.092503987240828</v>
      </c>
      <c r="U226">
        <v>60.674121405750803</v>
      </c>
      <c r="V226">
        <v>88.944977310409556</v>
      </c>
      <c r="W226">
        <v>82.034217252396189</v>
      </c>
      <c r="X226">
        <v>11.290819298245777</v>
      </c>
      <c r="Y226">
        <v>2.3145327666189597</v>
      </c>
      <c r="Z226">
        <v>-45.183881926477589</v>
      </c>
      <c r="AA226">
        <v>2.3847558192606124</v>
      </c>
      <c r="AB226">
        <v>2.301867789089334</v>
      </c>
      <c r="AC226">
        <v>5</v>
      </c>
      <c r="AD226">
        <v>0</v>
      </c>
      <c r="AE226">
        <v>0</v>
      </c>
      <c r="AF226">
        <v>7</v>
      </c>
      <c r="AG226">
        <v>14</v>
      </c>
      <c r="AH226">
        <v>2</v>
      </c>
      <c r="AI226">
        <v>34</v>
      </c>
      <c r="AJ226">
        <v>0</v>
      </c>
      <c r="AK226">
        <v>4</v>
      </c>
      <c r="AL226">
        <v>0</v>
      </c>
    </row>
    <row r="227" spans="1:38" x14ac:dyDescent="0.5">
      <c r="A227">
        <v>3</v>
      </c>
      <c r="B227">
        <v>83</v>
      </c>
      <c r="C227">
        <v>2021</v>
      </c>
      <c r="D227">
        <v>99</v>
      </c>
      <c r="E227">
        <v>31</v>
      </c>
      <c r="F227">
        <v>99</v>
      </c>
      <c r="G227">
        <v>99</v>
      </c>
      <c r="H227">
        <v>99</v>
      </c>
      <c r="I227">
        <v>99</v>
      </c>
      <c r="J227">
        <v>999</v>
      </c>
      <c r="K227">
        <v>99</v>
      </c>
      <c r="L227">
        <v>99</v>
      </c>
      <c r="M227">
        <v>99</v>
      </c>
      <c r="N227">
        <v>99</v>
      </c>
      <c r="O227">
        <v>99</v>
      </c>
      <c r="P227">
        <v>9999</v>
      </c>
      <c r="Q227">
        <v>14</v>
      </c>
      <c r="R227">
        <v>331</v>
      </c>
      <c r="S227">
        <v>331</v>
      </c>
      <c r="T227">
        <v>16.320241691842895</v>
      </c>
      <c r="U227">
        <v>61.012084592145008</v>
      </c>
      <c r="V227">
        <v>89.53982318264687</v>
      </c>
      <c r="W227">
        <v>82.645256797583102</v>
      </c>
      <c r="X227">
        <v>9.6784212048580862</v>
      </c>
      <c r="Y227">
        <v>2.1173657332717535</v>
      </c>
      <c r="Z227">
        <v>-23.265621887993905</v>
      </c>
      <c r="AA227">
        <v>1.2589380800243419</v>
      </c>
      <c r="AB227">
        <v>1.2261876317849203</v>
      </c>
      <c r="AC227">
        <v>8</v>
      </c>
      <c r="AD227">
        <v>0</v>
      </c>
      <c r="AE227">
        <v>0</v>
      </c>
      <c r="AF227">
        <v>4</v>
      </c>
      <c r="AG227">
        <v>30</v>
      </c>
      <c r="AH227">
        <v>19</v>
      </c>
      <c r="AI227">
        <v>30</v>
      </c>
      <c r="AJ227">
        <v>0</v>
      </c>
      <c r="AK227">
        <v>3</v>
      </c>
      <c r="AL227">
        <v>5</v>
      </c>
    </row>
    <row r="228" spans="1:38" x14ac:dyDescent="0.5">
      <c r="A228">
        <v>3</v>
      </c>
      <c r="B228">
        <v>84</v>
      </c>
      <c r="C228">
        <v>2021</v>
      </c>
      <c r="D228">
        <v>99</v>
      </c>
      <c r="E228">
        <v>32</v>
      </c>
      <c r="F228">
        <v>99</v>
      </c>
      <c r="G228">
        <v>99</v>
      </c>
      <c r="H228">
        <v>99</v>
      </c>
      <c r="I228">
        <v>99</v>
      </c>
      <c r="J228">
        <v>999</v>
      </c>
      <c r="K228">
        <v>99</v>
      </c>
      <c r="L228">
        <v>99</v>
      </c>
      <c r="M228">
        <v>99</v>
      </c>
      <c r="N228">
        <v>99</v>
      </c>
      <c r="O228">
        <v>99</v>
      </c>
      <c r="P228">
        <v>9999</v>
      </c>
      <c r="Q228">
        <v>19</v>
      </c>
      <c r="R228">
        <v>429</v>
      </c>
      <c r="S228">
        <v>429</v>
      </c>
      <c r="T228">
        <v>16.279720279720276</v>
      </c>
      <c r="U228">
        <v>60.979020979020994</v>
      </c>
      <c r="V228">
        <v>91.968573138670692</v>
      </c>
      <c r="W228">
        <v>84.886993006992981</v>
      </c>
      <c r="X228">
        <v>8.4633766097610437</v>
      </c>
      <c r="Y228">
        <v>1.8926992532965661</v>
      </c>
      <c r="Z228">
        <v>-21.081184530505265</v>
      </c>
      <c r="AA228">
        <v>1.631675034230945</v>
      </c>
      <c r="AB228">
        <v>1.6323355752884121</v>
      </c>
      <c r="AC228">
        <v>1</v>
      </c>
      <c r="AD228">
        <v>0</v>
      </c>
      <c r="AE228">
        <v>0</v>
      </c>
      <c r="AF228">
        <v>2</v>
      </c>
      <c r="AG228">
        <v>8</v>
      </c>
      <c r="AH228">
        <v>2</v>
      </c>
      <c r="AI228">
        <v>32</v>
      </c>
      <c r="AJ228">
        <v>0</v>
      </c>
      <c r="AK228">
        <v>3</v>
      </c>
      <c r="AL228">
        <v>2</v>
      </c>
    </row>
    <row r="229" spans="1:38" x14ac:dyDescent="0.5">
      <c r="A229">
        <v>3</v>
      </c>
      <c r="B229">
        <v>85</v>
      </c>
      <c r="C229">
        <v>2021</v>
      </c>
      <c r="D229">
        <v>99</v>
      </c>
      <c r="E229">
        <v>33</v>
      </c>
      <c r="F229">
        <v>99</v>
      </c>
      <c r="G229">
        <v>99</v>
      </c>
      <c r="H229">
        <v>99</v>
      </c>
      <c r="I229">
        <v>99</v>
      </c>
      <c r="J229">
        <v>999</v>
      </c>
      <c r="K229">
        <v>99</v>
      </c>
      <c r="L229">
        <v>99</v>
      </c>
      <c r="M229">
        <v>99</v>
      </c>
      <c r="N229">
        <v>99</v>
      </c>
      <c r="O229">
        <v>99</v>
      </c>
      <c r="P229">
        <v>9999</v>
      </c>
      <c r="Q229">
        <v>25</v>
      </c>
      <c r="R229">
        <v>718</v>
      </c>
      <c r="S229">
        <v>717</v>
      </c>
      <c r="T229">
        <v>16.408077994428965</v>
      </c>
      <c r="U229">
        <v>61.202231520223151</v>
      </c>
      <c r="V229">
        <v>90.709770909547004</v>
      </c>
      <c r="W229">
        <v>83.671980474197994</v>
      </c>
      <c r="X229">
        <v>9.7750518686348187</v>
      </c>
      <c r="Y229">
        <v>2.0358284630042003</v>
      </c>
      <c r="Z229">
        <v>-27.799749281068575</v>
      </c>
      <c r="AA229">
        <v>2.7308687053096001</v>
      </c>
      <c r="AB229">
        <v>2.6891201582281439</v>
      </c>
      <c r="AC229">
        <v>11</v>
      </c>
      <c r="AD229">
        <v>0</v>
      </c>
      <c r="AE229">
        <v>0</v>
      </c>
      <c r="AF229">
        <v>3</v>
      </c>
      <c r="AG229">
        <v>20</v>
      </c>
      <c r="AH229">
        <v>15</v>
      </c>
      <c r="AI229">
        <v>46</v>
      </c>
      <c r="AJ229">
        <v>0</v>
      </c>
      <c r="AK229">
        <v>11</v>
      </c>
      <c r="AL229">
        <v>10</v>
      </c>
    </row>
    <row r="230" spans="1:38" x14ac:dyDescent="0.5">
      <c r="A230">
        <v>3</v>
      </c>
      <c r="B230">
        <v>86</v>
      </c>
      <c r="C230">
        <v>2021</v>
      </c>
      <c r="D230">
        <v>99</v>
      </c>
      <c r="E230">
        <v>34</v>
      </c>
      <c r="F230">
        <v>99</v>
      </c>
      <c r="G230">
        <v>99</v>
      </c>
      <c r="H230">
        <v>99</v>
      </c>
      <c r="I230">
        <v>99</v>
      </c>
      <c r="J230">
        <v>999</v>
      </c>
      <c r="K230">
        <v>99</v>
      </c>
      <c r="L230">
        <v>99</v>
      </c>
      <c r="M230">
        <v>99</v>
      </c>
      <c r="N230">
        <v>99</v>
      </c>
      <c r="O230">
        <v>99</v>
      </c>
      <c r="P230">
        <v>9999</v>
      </c>
      <c r="Q230">
        <v>20</v>
      </c>
      <c r="R230">
        <v>372</v>
      </c>
      <c r="S230">
        <v>372</v>
      </c>
      <c r="T230">
        <v>16.532258064516125</v>
      </c>
      <c r="U230">
        <v>61.577956989247312</v>
      </c>
      <c r="V230">
        <v>91.001467864257506</v>
      </c>
      <c r="W230">
        <v>83.994354838709697</v>
      </c>
      <c r="X230">
        <v>10.192852274363444</v>
      </c>
      <c r="Y230">
        <v>2.1039768075604481</v>
      </c>
      <c r="Z230">
        <v>-37.866715384306154</v>
      </c>
      <c r="AA230">
        <v>1.4148790506617981</v>
      </c>
      <c r="AB230">
        <v>1.4005674938710291</v>
      </c>
      <c r="AC230">
        <v>2</v>
      </c>
      <c r="AD230">
        <v>0</v>
      </c>
      <c r="AE230">
        <v>0</v>
      </c>
      <c r="AF230">
        <v>4</v>
      </c>
      <c r="AG230">
        <v>11</v>
      </c>
      <c r="AH230">
        <v>2</v>
      </c>
      <c r="AI230">
        <v>29</v>
      </c>
      <c r="AJ230">
        <v>0</v>
      </c>
      <c r="AK230">
        <v>6</v>
      </c>
      <c r="AL230">
        <v>2</v>
      </c>
    </row>
    <row r="231" spans="1:38" x14ac:dyDescent="0.5">
      <c r="A231">
        <v>3</v>
      </c>
      <c r="B231">
        <v>87</v>
      </c>
      <c r="C231">
        <v>2021</v>
      </c>
      <c r="D231">
        <v>99</v>
      </c>
      <c r="E231">
        <v>35</v>
      </c>
      <c r="F231">
        <v>99</v>
      </c>
      <c r="G231">
        <v>99</v>
      </c>
      <c r="H231">
        <v>99</v>
      </c>
      <c r="I231">
        <v>99</v>
      </c>
      <c r="J231">
        <v>999</v>
      </c>
      <c r="K231">
        <v>99</v>
      </c>
      <c r="L231">
        <v>99</v>
      </c>
      <c r="M231">
        <v>99</v>
      </c>
      <c r="N231">
        <v>99</v>
      </c>
      <c r="O231">
        <v>99</v>
      </c>
      <c r="P231">
        <v>9999</v>
      </c>
      <c r="Q231">
        <v>20</v>
      </c>
      <c r="R231">
        <v>324</v>
      </c>
      <c r="S231">
        <v>324</v>
      </c>
      <c r="T231">
        <v>16.361111111111111</v>
      </c>
      <c r="U231">
        <v>61.231481481481488</v>
      </c>
      <c r="V231">
        <v>91.429216323582494</v>
      </c>
      <c r="W231">
        <v>84.389166666666711</v>
      </c>
      <c r="X231">
        <v>9.9839806064510714</v>
      </c>
      <c r="Y231">
        <v>2.0575357495722346</v>
      </c>
      <c r="Z231">
        <v>-42.50930671191955</v>
      </c>
      <c r="AA231">
        <v>1.2323140118667275</v>
      </c>
      <c r="AB231">
        <v>1.225582955475635</v>
      </c>
      <c r="AC231">
        <v>2</v>
      </c>
      <c r="AD231">
        <v>0</v>
      </c>
      <c r="AE231">
        <v>0</v>
      </c>
      <c r="AF231">
        <v>1</v>
      </c>
      <c r="AG231">
        <v>18</v>
      </c>
      <c r="AH231">
        <v>13</v>
      </c>
      <c r="AI231">
        <v>8</v>
      </c>
      <c r="AJ231">
        <v>0</v>
      </c>
      <c r="AK231">
        <v>28</v>
      </c>
      <c r="AL231">
        <v>5</v>
      </c>
    </row>
    <row r="232" spans="1:38" x14ac:dyDescent="0.5">
      <c r="A232">
        <v>3</v>
      </c>
      <c r="B232">
        <v>88</v>
      </c>
      <c r="C232">
        <v>2021</v>
      </c>
      <c r="D232">
        <v>99</v>
      </c>
      <c r="E232">
        <v>36</v>
      </c>
      <c r="F232">
        <v>99</v>
      </c>
      <c r="G232">
        <v>99</v>
      </c>
      <c r="H232">
        <v>99</v>
      </c>
      <c r="I232">
        <v>99</v>
      </c>
      <c r="J232">
        <v>999</v>
      </c>
      <c r="K232">
        <v>99</v>
      </c>
      <c r="L232">
        <v>99</v>
      </c>
      <c r="M232">
        <v>99</v>
      </c>
      <c r="N232">
        <v>99</v>
      </c>
      <c r="O232">
        <v>99</v>
      </c>
      <c r="P232">
        <v>9999</v>
      </c>
      <c r="Q232">
        <v>22</v>
      </c>
      <c r="R232">
        <v>597</v>
      </c>
      <c r="S232">
        <v>597</v>
      </c>
      <c r="T232">
        <v>16.417085427135682</v>
      </c>
      <c r="U232">
        <v>61.378559463986576</v>
      </c>
      <c r="V232">
        <v>88.441594030099978</v>
      </c>
      <c r="W232">
        <v>81.631591289782236</v>
      </c>
      <c r="X232">
        <v>11.92450192016458</v>
      </c>
      <c r="Y232">
        <v>2.2648895244630394</v>
      </c>
      <c r="Z232">
        <v>-52.605855427118598</v>
      </c>
      <c r="AA232">
        <v>2.2706526700136922</v>
      </c>
      <c r="AB232">
        <v>2.1844574897941929</v>
      </c>
      <c r="AC232">
        <v>3</v>
      </c>
      <c r="AD232">
        <v>0</v>
      </c>
      <c r="AE232">
        <v>0</v>
      </c>
      <c r="AF232">
        <v>7</v>
      </c>
      <c r="AG232">
        <v>11</v>
      </c>
      <c r="AH232">
        <v>3</v>
      </c>
      <c r="AI232">
        <v>42</v>
      </c>
      <c r="AJ232">
        <v>0</v>
      </c>
      <c r="AK232">
        <v>8</v>
      </c>
      <c r="AL232">
        <v>7</v>
      </c>
    </row>
    <row r="233" spans="1:38" x14ac:dyDescent="0.5">
      <c r="A233">
        <v>3</v>
      </c>
      <c r="B233">
        <v>89</v>
      </c>
      <c r="C233">
        <v>2021</v>
      </c>
      <c r="D233">
        <v>99</v>
      </c>
      <c r="E233">
        <v>37</v>
      </c>
      <c r="F233">
        <v>99</v>
      </c>
      <c r="G233">
        <v>99</v>
      </c>
      <c r="H233">
        <v>99</v>
      </c>
      <c r="I233">
        <v>99</v>
      </c>
      <c r="J233">
        <v>999</v>
      </c>
      <c r="K233">
        <v>99</v>
      </c>
      <c r="L233">
        <v>99</v>
      </c>
      <c r="M233">
        <v>99</v>
      </c>
      <c r="N233">
        <v>99</v>
      </c>
      <c r="O233">
        <v>99</v>
      </c>
      <c r="P233">
        <v>9999</v>
      </c>
      <c r="Q233">
        <v>21</v>
      </c>
      <c r="R233">
        <v>416</v>
      </c>
      <c r="S233">
        <v>416</v>
      </c>
      <c r="T233">
        <v>15.94711538461538</v>
      </c>
      <c r="U233">
        <v>60.209134615384599</v>
      </c>
      <c r="V233">
        <v>95.103107550629218</v>
      </c>
      <c r="W233">
        <v>87.780168269230685</v>
      </c>
      <c r="X233">
        <v>9.3307213949695438</v>
      </c>
      <c r="Y233">
        <v>2.1776869391526636</v>
      </c>
      <c r="Z233">
        <v>-31.224138056670924</v>
      </c>
      <c r="AA233">
        <v>1.5822303362239463</v>
      </c>
      <c r="AB233">
        <v>1.6368193240814342</v>
      </c>
      <c r="AC233">
        <v>4</v>
      </c>
      <c r="AD233">
        <v>0</v>
      </c>
      <c r="AE233">
        <v>0</v>
      </c>
      <c r="AF233">
        <v>2</v>
      </c>
      <c r="AG233">
        <v>12</v>
      </c>
      <c r="AH233">
        <v>2</v>
      </c>
      <c r="AI233">
        <v>6</v>
      </c>
      <c r="AJ233">
        <v>0</v>
      </c>
      <c r="AK233">
        <v>5</v>
      </c>
      <c r="AL233">
        <v>4</v>
      </c>
    </row>
    <row r="234" spans="1:38" x14ac:dyDescent="0.5">
      <c r="A234">
        <v>3</v>
      </c>
      <c r="B234">
        <v>90</v>
      </c>
      <c r="C234">
        <v>2021</v>
      </c>
      <c r="D234">
        <v>99</v>
      </c>
      <c r="E234">
        <v>38</v>
      </c>
      <c r="F234">
        <v>99</v>
      </c>
      <c r="G234">
        <v>99</v>
      </c>
      <c r="H234">
        <v>99</v>
      </c>
      <c r="I234">
        <v>99</v>
      </c>
      <c r="J234">
        <v>999</v>
      </c>
      <c r="K234">
        <v>99</v>
      </c>
      <c r="L234">
        <v>99</v>
      </c>
      <c r="M234">
        <v>99</v>
      </c>
      <c r="N234">
        <v>99</v>
      </c>
      <c r="O234">
        <v>99</v>
      </c>
      <c r="P234">
        <v>9999</v>
      </c>
      <c r="Q234">
        <v>22</v>
      </c>
      <c r="R234">
        <v>435</v>
      </c>
      <c r="S234">
        <v>435</v>
      </c>
      <c r="T234">
        <v>16.537931034482764</v>
      </c>
      <c r="U234">
        <v>61.473563218390808</v>
      </c>
      <c r="V234">
        <v>94.312075814747018</v>
      </c>
      <c r="W234">
        <v>87.05004597701155</v>
      </c>
      <c r="X234">
        <v>9.4714193912653624</v>
      </c>
      <c r="Y234">
        <v>1.9979564139914872</v>
      </c>
      <c r="Z234">
        <v>-35.504137534943823</v>
      </c>
      <c r="AA234">
        <v>1.654495664080329</v>
      </c>
      <c r="AB234">
        <v>1.6973416403397157</v>
      </c>
      <c r="AC234">
        <v>9</v>
      </c>
      <c r="AD234">
        <v>0</v>
      </c>
      <c r="AE234">
        <v>0</v>
      </c>
      <c r="AF234">
        <v>2</v>
      </c>
      <c r="AG234">
        <v>11</v>
      </c>
      <c r="AH234">
        <v>7</v>
      </c>
      <c r="AI234">
        <v>14</v>
      </c>
      <c r="AJ234">
        <v>0</v>
      </c>
      <c r="AK234">
        <v>1</v>
      </c>
      <c r="AL234">
        <v>4</v>
      </c>
    </row>
    <row r="235" spans="1:38" x14ac:dyDescent="0.5">
      <c r="A235">
        <v>3</v>
      </c>
      <c r="B235">
        <v>91</v>
      </c>
      <c r="C235">
        <v>2021</v>
      </c>
      <c r="D235">
        <v>99</v>
      </c>
      <c r="E235">
        <v>39</v>
      </c>
      <c r="F235">
        <v>99</v>
      </c>
      <c r="G235">
        <v>99</v>
      </c>
      <c r="H235">
        <v>99</v>
      </c>
      <c r="I235">
        <v>99</v>
      </c>
      <c r="J235">
        <v>999</v>
      </c>
      <c r="K235">
        <v>99</v>
      </c>
      <c r="L235">
        <v>99</v>
      </c>
      <c r="M235">
        <v>99</v>
      </c>
      <c r="N235">
        <v>99</v>
      </c>
      <c r="O235">
        <v>99</v>
      </c>
      <c r="P235">
        <v>9999</v>
      </c>
      <c r="Q235">
        <v>18</v>
      </c>
      <c r="R235">
        <v>396</v>
      </c>
      <c r="S235">
        <v>396</v>
      </c>
      <c r="T235">
        <v>16.606060606060606</v>
      </c>
      <c r="U235">
        <v>62.047979797979799</v>
      </c>
      <c r="V235">
        <v>87.547276666995003</v>
      </c>
      <c r="W235">
        <v>80.806136363636384</v>
      </c>
      <c r="X235">
        <v>11.95452640159596</v>
      </c>
      <c r="Y235">
        <v>2.1939358478866637</v>
      </c>
      <c r="Z235">
        <v>-53.05994990962688</v>
      </c>
      <c r="AA235">
        <v>1.5061615700593338</v>
      </c>
      <c r="AB235">
        <v>1.4343347884651316</v>
      </c>
      <c r="AC235">
        <v>2</v>
      </c>
      <c r="AD235">
        <v>0</v>
      </c>
      <c r="AE235">
        <v>0</v>
      </c>
      <c r="AF235">
        <v>0</v>
      </c>
      <c r="AG235">
        <v>6</v>
      </c>
      <c r="AH235">
        <v>5</v>
      </c>
      <c r="AI235">
        <v>4</v>
      </c>
      <c r="AJ235">
        <v>0</v>
      </c>
      <c r="AK235">
        <v>0</v>
      </c>
      <c r="AL235">
        <v>0</v>
      </c>
    </row>
    <row r="236" spans="1:38" x14ac:dyDescent="0.5">
      <c r="A236">
        <v>3</v>
      </c>
      <c r="B236">
        <v>92</v>
      </c>
      <c r="C236">
        <v>2021</v>
      </c>
      <c r="D236">
        <v>99</v>
      </c>
      <c r="E236">
        <v>40</v>
      </c>
      <c r="F236">
        <v>99</v>
      </c>
      <c r="G236">
        <v>99</v>
      </c>
      <c r="H236">
        <v>99</v>
      </c>
      <c r="I236">
        <v>99</v>
      </c>
      <c r="J236">
        <v>999</v>
      </c>
      <c r="K236">
        <v>99</v>
      </c>
      <c r="L236">
        <v>99</v>
      </c>
      <c r="M236">
        <v>99</v>
      </c>
      <c r="N236">
        <v>99</v>
      </c>
      <c r="O236">
        <v>99</v>
      </c>
      <c r="P236">
        <v>9999</v>
      </c>
      <c r="Q236">
        <v>21</v>
      </c>
      <c r="R236">
        <v>425</v>
      </c>
      <c r="S236">
        <v>425</v>
      </c>
      <c r="T236">
        <v>16.36470588235294</v>
      </c>
      <c r="U236">
        <v>60.985882352941182</v>
      </c>
      <c r="V236">
        <v>92.491389968771898</v>
      </c>
      <c r="W236">
        <v>85.369552941176508</v>
      </c>
      <c r="X236">
        <v>11.117496313052049</v>
      </c>
      <c r="Y236">
        <v>2.2100919832429438</v>
      </c>
      <c r="Z236">
        <v>-48.159080306094971</v>
      </c>
      <c r="AA236">
        <v>1.6164612809980221</v>
      </c>
      <c r="AB236">
        <v>1.6263085347734687</v>
      </c>
      <c r="AC236">
        <v>4</v>
      </c>
      <c r="AD236">
        <v>0</v>
      </c>
      <c r="AE236">
        <v>0</v>
      </c>
      <c r="AF236">
        <v>4</v>
      </c>
      <c r="AG236">
        <v>8</v>
      </c>
      <c r="AH236">
        <v>14</v>
      </c>
      <c r="AI236">
        <v>17</v>
      </c>
      <c r="AJ236">
        <v>0</v>
      </c>
      <c r="AK236">
        <v>4</v>
      </c>
      <c r="AL236">
        <v>4</v>
      </c>
    </row>
    <row r="237" spans="1:38" x14ac:dyDescent="0.5">
      <c r="A237">
        <v>3</v>
      </c>
      <c r="B237">
        <v>93</v>
      </c>
      <c r="C237">
        <v>2021</v>
      </c>
      <c r="D237">
        <v>99</v>
      </c>
      <c r="E237">
        <v>41</v>
      </c>
      <c r="F237">
        <v>99</v>
      </c>
      <c r="G237">
        <v>99</v>
      </c>
      <c r="H237">
        <v>99</v>
      </c>
      <c r="I237">
        <v>99</v>
      </c>
      <c r="J237">
        <v>999</v>
      </c>
      <c r="K237">
        <v>99</v>
      </c>
      <c r="L237">
        <v>99</v>
      </c>
      <c r="M237">
        <v>99</v>
      </c>
      <c r="N237">
        <v>99</v>
      </c>
      <c r="O237">
        <v>99</v>
      </c>
      <c r="P237">
        <v>9999</v>
      </c>
      <c r="Q237">
        <v>27</v>
      </c>
      <c r="R237">
        <v>687</v>
      </c>
      <c r="S237">
        <v>687</v>
      </c>
      <c r="T237">
        <v>16.497816593886458</v>
      </c>
      <c r="U237">
        <v>61.487627365356651</v>
      </c>
      <c r="V237">
        <v>93.507154223065442</v>
      </c>
      <c r="W237">
        <v>86.307103347889438</v>
      </c>
      <c r="X237">
        <v>11.061548723770557</v>
      </c>
      <c r="Y237">
        <v>2.2001868494840711</v>
      </c>
      <c r="Z237">
        <v>-41.617669073089488</v>
      </c>
      <c r="AA237">
        <v>2.6129621177544502</v>
      </c>
      <c r="AB237">
        <v>2.6577509498124599</v>
      </c>
      <c r="AC237">
        <v>13</v>
      </c>
      <c r="AD237">
        <v>0</v>
      </c>
      <c r="AE237">
        <v>0</v>
      </c>
      <c r="AF237">
        <v>5</v>
      </c>
      <c r="AG237">
        <v>8</v>
      </c>
      <c r="AH237">
        <v>4</v>
      </c>
      <c r="AI237">
        <v>49</v>
      </c>
      <c r="AJ237">
        <v>0</v>
      </c>
      <c r="AK237">
        <v>3</v>
      </c>
      <c r="AL237">
        <v>6</v>
      </c>
    </row>
    <row r="238" spans="1:38" x14ac:dyDescent="0.5">
      <c r="A238">
        <v>3</v>
      </c>
      <c r="B238">
        <v>94</v>
      </c>
      <c r="C238">
        <v>2021</v>
      </c>
      <c r="D238">
        <v>99</v>
      </c>
      <c r="E238">
        <v>42</v>
      </c>
      <c r="F238">
        <v>99</v>
      </c>
      <c r="G238">
        <v>99</v>
      </c>
      <c r="H238">
        <v>99</v>
      </c>
      <c r="I238">
        <v>99</v>
      </c>
      <c r="J238">
        <v>999</v>
      </c>
      <c r="K238">
        <v>99</v>
      </c>
      <c r="L238">
        <v>99</v>
      </c>
      <c r="M238">
        <v>99</v>
      </c>
      <c r="N238">
        <v>99</v>
      </c>
      <c r="O238">
        <v>99</v>
      </c>
      <c r="P238">
        <v>9999</v>
      </c>
      <c r="Q238">
        <v>27</v>
      </c>
      <c r="R238">
        <v>703</v>
      </c>
      <c r="S238">
        <v>702</v>
      </c>
      <c r="T238">
        <v>16.078236130867712</v>
      </c>
      <c r="U238">
        <v>60.538461538461519</v>
      </c>
      <c r="V238">
        <v>94.289400659931516</v>
      </c>
      <c r="W238">
        <v>86.895655270655254</v>
      </c>
      <c r="X238">
        <v>10.618628114410988</v>
      </c>
      <c r="Y238">
        <v>2.4693164153388634</v>
      </c>
      <c r="Z238">
        <v>-40.736462018106174</v>
      </c>
      <c r="AA238">
        <v>2.6738171306861402</v>
      </c>
      <c r="AB238">
        <v>2.7343001018294602</v>
      </c>
      <c r="AC238">
        <v>9</v>
      </c>
      <c r="AD238">
        <v>0</v>
      </c>
      <c r="AE238">
        <v>0</v>
      </c>
      <c r="AF238">
        <v>8</v>
      </c>
      <c r="AG238">
        <v>11</v>
      </c>
      <c r="AH238">
        <v>2</v>
      </c>
      <c r="AI238">
        <v>6</v>
      </c>
      <c r="AJ238">
        <v>0</v>
      </c>
      <c r="AK238">
        <v>8</v>
      </c>
      <c r="AL238">
        <v>5</v>
      </c>
    </row>
    <row r="239" spans="1:38" x14ac:dyDescent="0.5">
      <c r="A239">
        <v>3</v>
      </c>
      <c r="B239">
        <v>95</v>
      </c>
      <c r="C239">
        <v>2021</v>
      </c>
      <c r="D239">
        <v>99</v>
      </c>
      <c r="E239">
        <v>43</v>
      </c>
      <c r="F239">
        <v>99</v>
      </c>
      <c r="G239">
        <v>99</v>
      </c>
      <c r="H239">
        <v>99</v>
      </c>
      <c r="I239">
        <v>99</v>
      </c>
      <c r="J239">
        <v>999</v>
      </c>
      <c r="K239">
        <v>99</v>
      </c>
      <c r="L239">
        <v>99</v>
      </c>
      <c r="M239">
        <v>99</v>
      </c>
      <c r="N239">
        <v>99</v>
      </c>
      <c r="O239">
        <v>99</v>
      </c>
      <c r="P239">
        <v>9999</v>
      </c>
      <c r="Q239">
        <v>16</v>
      </c>
      <c r="R239">
        <v>262</v>
      </c>
      <c r="S239">
        <v>262</v>
      </c>
      <c r="T239">
        <v>16.496183206106874</v>
      </c>
      <c r="U239">
        <v>61.385496183206143</v>
      </c>
      <c r="V239">
        <v>92.812063219008735</v>
      </c>
      <c r="W239">
        <v>85.665534351145027</v>
      </c>
      <c r="X239">
        <v>10.578399544742638</v>
      </c>
      <c r="Y239">
        <v>1.9962415883336828</v>
      </c>
      <c r="Z239">
        <v>-35.363591516643289</v>
      </c>
      <c r="AA239">
        <v>0.99650083675642798</v>
      </c>
      <c r="AB239">
        <v>1.0060473547701971</v>
      </c>
      <c r="AC239">
        <v>10</v>
      </c>
      <c r="AD239">
        <v>0</v>
      </c>
      <c r="AE239">
        <v>0</v>
      </c>
      <c r="AF239">
        <v>3</v>
      </c>
      <c r="AG239">
        <v>12</v>
      </c>
      <c r="AH239">
        <v>9</v>
      </c>
      <c r="AI239">
        <v>7</v>
      </c>
      <c r="AJ239">
        <v>0</v>
      </c>
      <c r="AK239">
        <v>1</v>
      </c>
      <c r="AL239">
        <v>4</v>
      </c>
    </row>
    <row r="240" spans="1:38" x14ac:dyDescent="0.5">
      <c r="A240">
        <v>3</v>
      </c>
      <c r="B240">
        <v>96</v>
      </c>
      <c r="C240">
        <v>2021</v>
      </c>
      <c r="D240">
        <v>99</v>
      </c>
      <c r="E240">
        <v>44</v>
      </c>
      <c r="F240">
        <v>99</v>
      </c>
      <c r="G240">
        <v>99</v>
      </c>
      <c r="H240">
        <v>99</v>
      </c>
      <c r="I240">
        <v>99</v>
      </c>
      <c r="J240">
        <v>999</v>
      </c>
      <c r="K240">
        <v>99</v>
      </c>
      <c r="L240">
        <v>99</v>
      </c>
      <c r="M240">
        <v>99</v>
      </c>
      <c r="N240">
        <v>99</v>
      </c>
      <c r="O240">
        <v>99</v>
      </c>
      <c r="P240">
        <v>9999</v>
      </c>
      <c r="Q240">
        <v>28</v>
      </c>
      <c r="R240">
        <v>723</v>
      </c>
      <c r="S240">
        <v>722</v>
      </c>
      <c r="T240">
        <v>16.125864453665283</v>
      </c>
      <c r="U240">
        <v>60.732686980609422</v>
      </c>
      <c r="V240">
        <v>95.300717580574101</v>
      </c>
      <c r="W240">
        <v>87.909085872576227</v>
      </c>
      <c r="X240">
        <v>10.15175829077295</v>
      </c>
      <c r="Y240">
        <v>2.1116379101995753</v>
      </c>
      <c r="Z240">
        <v>-36.607812688127304</v>
      </c>
      <c r="AA240">
        <v>2.7498858968507527</v>
      </c>
      <c r="AB240">
        <v>2.8449980010270792</v>
      </c>
      <c r="AC240">
        <v>8</v>
      </c>
      <c r="AD240">
        <v>0</v>
      </c>
      <c r="AE240">
        <v>0</v>
      </c>
      <c r="AF240">
        <v>1</v>
      </c>
      <c r="AG240">
        <v>18</v>
      </c>
      <c r="AH240">
        <v>12</v>
      </c>
      <c r="AI240">
        <v>3</v>
      </c>
      <c r="AJ240">
        <v>0</v>
      </c>
      <c r="AK240">
        <v>13</v>
      </c>
      <c r="AL240">
        <v>0</v>
      </c>
    </row>
    <row r="241" spans="1:38" x14ac:dyDescent="0.5">
      <c r="A241">
        <v>3</v>
      </c>
      <c r="B241">
        <v>97</v>
      </c>
      <c r="C241">
        <v>2021</v>
      </c>
      <c r="D241">
        <v>99</v>
      </c>
      <c r="E241">
        <v>45</v>
      </c>
      <c r="F241">
        <v>99</v>
      </c>
      <c r="G241">
        <v>99</v>
      </c>
      <c r="H241">
        <v>99</v>
      </c>
      <c r="I241">
        <v>99</v>
      </c>
      <c r="J241">
        <v>999</v>
      </c>
      <c r="K241">
        <v>99</v>
      </c>
      <c r="L241">
        <v>99</v>
      </c>
      <c r="M241">
        <v>99</v>
      </c>
      <c r="N241">
        <v>99</v>
      </c>
      <c r="O241">
        <v>99</v>
      </c>
      <c r="P241">
        <v>9999</v>
      </c>
      <c r="Q241">
        <v>21</v>
      </c>
      <c r="R241">
        <v>559</v>
      </c>
      <c r="S241">
        <v>559</v>
      </c>
      <c r="T241">
        <v>16.3613595706619</v>
      </c>
      <c r="U241">
        <v>61.021466905187857</v>
      </c>
      <c r="V241">
        <v>92.282360739363938</v>
      </c>
      <c r="W241">
        <v>85.176618962432869</v>
      </c>
      <c r="X241">
        <v>11.004025601803992</v>
      </c>
      <c r="Y241">
        <v>2.097678415651032</v>
      </c>
      <c r="Z241">
        <v>-38.035326690029109</v>
      </c>
      <c r="AA241">
        <v>2.1261220143009281</v>
      </c>
      <c r="AB241">
        <v>2.1342397722565778</v>
      </c>
      <c r="AC241">
        <v>4</v>
      </c>
      <c r="AD241">
        <v>0</v>
      </c>
      <c r="AE241">
        <v>0</v>
      </c>
      <c r="AF241">
        <v>3</v>
      </c>
      <c r="AG241">
        <v>27</v>
      </c>
      <c r="AH241">
        <v>3</v>
      </c>
      <c r="AI241">
        <v>16</v>
      </c>
      <c r="AJ241">
        <v>0</v>
      </c>
      <c r="AK241">
        <v>11</v>
      </c>
      <c r="AL241">
        <v>2</v>
      </c>
    </row>
    <row r="242" spans="1:38" x14ac:dyDescent="0.5">
      <c r="A242">
        <v>3</v>
      </c>
      <c r="B242">
        <v>98</v>
      </c>
      <c r="C242">
        <v>2021</v>
      </c>
      <c r="D242">
        <v>99</v>
      </c>
      <c r="E242">
        <v>46</v>
      </c>
      <c r="F242">
        <v>99</v>
      </c>
      <c r="G242">
        <v>99</v>
      </c>
      <c r="H242">
        <v>99</v>
      </c>
      <c r="I242">
        <v>99</v>
      </c>
      <c r="J242">
        <v>999</v>
      </c>
      <c r="K242">
        <v>99</v>
      </c>
      <c r="L242">
        <v>99</v>
      </c>
      <c r="M242">
        <v>99</v>
      </c>
      <c r="N242">
        <v>99</v>
      </c>
      <c r="O242">
        <v>99</v>
      </c>
      <c r="P242">
        <v>9999</v>
      </c>
      <c r="Q242">
        <v>26</v>
      </c>
      <c r="R242">
        <v>575</v>
      </c>
      <c r="S242">
        <v>575</v>
      </c>
      <c r="T242">
        <v>16.25391304347826</v>
      </c>
      <c r="U242">
        <v>60.706086956521709</v>
      </c>
      <c r="V242">
        <v>92.698855339394228</v>
      </c>
      <c r="W242">
        <v>85.561043478260899</v>
      </c>
      <c r="X242">
        <v>8.4083188387311374</v>
      </c>
      <c r="Y242">
        <v>1.9997081072442375</v>
      </c>
      <c r="Z242">
        <v>-33.764492896869243</v>
      </c>
      <c r="AA242">
        <v>2.186977027232619</v>
      </c>
      <c r="AB242">
        <v>2.2052352256286221</v>
      </c>
      <c r="AC242">
        <v>14</v>
      </c>
      <c r="AD242">
        <v>0</v>
      </c>
      <c r="AE242">
        <v>0</v>
      </c>
      <c r="AF242">
        <v>7</v>
      </c>
      <c r="AG242">
        <v>9</v>
      </c>
      <c r="AH242">
        <v>9</v>
      </c>
      <c r="AI242">
        <v>21</v>
      </c>
      <c r="AJ242">
        <v>0</v>
      </c>
      <c r="AK242">
        <v>1</v>
      </c>
      <c r="AL242">
        <v>2</v>
      </c>
    </row>
    <row r="243" spans="1:38" x14ac:dyDescent="0.5">
      <c r="A243">
        <v>3</v>
      </c>
      <c r="B243">
        <v>99</v>
      </c>
      <c r="C243">
        <v>2021</v>
      </c>
      <c r="D243">
        <v>99</v>
      </c>
      <c r="E243">
        <v>47</v>
      </c>
      <c r="F243">
        <v>99</v>
      </c>
      <c r="G243">
        <v>99</v>
      </c>
      <c r="H243">
        <v>99</v>
      </c>
      <c r="I243">
        <v>99</v>
      </c>
      <c r="J243">
        <v>999</v>
      </c>
      <c r="K243">
        <v>99</v>
      </c>
      <c r="L243">
        <v>99</v>
      </c>
      <c r="M243">
        <v>99</v>
      </c>
      <c r="N243">
        <v>99</v>
      </c>
      <c r="O243">
        <v>99</v>
      </c>
      <c r="P243">
        <v>9999</v>
      </c>
      <c r="Q243">
        <v>27</v>
      </c>
      <c r="R243">
        <v>732</v>
      </c>
      <c r="S243">
        <v>732</v>
      </c>
      <c r="T243">
        <v>16.38524590163934</v>
      </c>
      <c r="U243">
        <v>61.158469945355186</v>
      </c>
      <c r="V243">
        <v>90.00084364953905</v>
      </c>
      <c r="W243">
        <v>83.070778688524513</v>
      </c>
      <c r="X243">
        <v>10.704042394066898</v>
      </c>
      <c r="Y243">
        <v>2.2487450921644281</v>
      </c>
      <c r="Z243">
        <v>-33.838384370266503</v>
      </c>
      <c r="AA243">
        <v>2.784116841624829</v>
      </c>
      <c r="AB243">
        <v>2.7256517514133258</v>
      </c>
      <c r="AC243">
        <v>6</v>
      </c>
      <c r="AD243">
        <v>0</v>
      </c>
      <c r="AE243">
        <v>0</v>
      </c>
      <c r="AF243">
        <v>2</v>
      </c>
      <c r="AG243">
        <v>5</v>
      </c>
      <c r="AH243">
        <v>4</v>
      </c>
      <c r="AI243">
        <v>46</v>
      </c>
      <c r="AJ243">
        <v>0</v>
      </c>
      <c r="AK243">
        <v>8</v>
      </c>
      <c r="AL243">
        <v>3</v>
      </c>
    </row>
    <row r="244" spans="1:38" x14ac:dyDescent="0.5">
      <c r="A244">
        <v>3</v>
      </c>
      <c r="B244">
        <v>100</v>
      </c>
      <c r="C244">
        <v>2021</v>
      </c>
      <c r="D244">
        <v>99</v>
      </c>
      <c r="E244">
        <v>48</v>
      </c>
      <c r="F244">
        <v>99</v>
      </c>
      <c r="G244">
        <v>99</v>
      </c>
      <c r="H244">
        <v>99</v>
      </c>
      <c r="I244">
        <v>99</v>
      </c>
      <c r="J244">
        <v>999</v>
      </c>
      <c r="K244">
        <v>99</v>
      </c>
      <c r="L244">
        <v>99</v>
      </c>
      <c r="M244">
        <v>99</v>
      </c>
      <c r="N244">
        <v>99</v>
      </c>
      <c r="O244">
        <v>99</v>
      </c>
      <c r="P244">
        <v>9999</v>
      </c>
      <c r="Q244">
        <v>24</v>
      </c>
      <c r="R244">
        <v>578</v>
      </c>
      <c r="S244">
        <v>578</v>
      </c>
      <c r="T244">
        <v>16.314878892733564</v>
      </c>
      <c r="U244">
        <v>60.998269896193769</v>
      </c>
      <c r="V244">
        <v>90.132110201801638</v>
      </c>
      <c r="W244">
        <v>83.191937716262998</v>
      </c>
      <c r="X244">
        <v>10.151560214664675</v>
      </c>
      <c r="Y244">
        <v>2.1752772045824247</v>
      </c>
      <c r="Z244">
        <v>-40.006141516356941</v>
      </c>
      <c r="AA244">
        <v>2.1983873421573112</v>
      </c>
      <c r="AB244">
        <v>2.1553613084833154</v>
      </c>
      <c r="AC244">
        <v>8</v>
      </c>
      <c r="AD244">
        <v>0</v>
      </c>
      <c r="AE244">
        <v>0</v>
      </c>
      <c r="AF244">
        <v>5</v>
      </c>
      <c r="AG244">
        <v>17</v>
      </c>
      <c r="AH244">
        <v>6</v>
      </c>
      <c r="AI244">
        <v>45</v>
      </c>
      <c r="AJ244">
        <v>0</v>
      </c>
      <c r="AK244">
        <v>6</v>
      </c>
      <c r="AL244">
        <v>1</v>
      </c>
    </row>
    <row r="245" spans="1:38" x14ac:dyDescent="0.5">
      <c r="A245">
        <v>3</v>
      </c>
      <c r="B245">
        <v>101</v>
      </c>
      <c r="C245">
        <v>2021</v>
      </c>
      <c r="D245">
        <v>99</v>
      </c>
      <c r="E245">
        <v>49</v>
      </c>
      <c r="F245">
        <v>99</v>
      </c>
      <c r="G245">
        <v>99</v>
      </c>
      <c r="H245">
        <v>99</v>
      </c>
      <c r="I245">
        <v>99</v>
      </c>
      <c r="J245">
        <v>999</v>
      </c>
      <c r="K245">
        <v>99</v>
      </c>
      <c r="L245">
        <v>99</v>
      </c>
      <c r="M245">
        <v>99</v>
      </c>
      <c r="N245">
        <v>99</v>
      </c>
      <c r="O245">
        <v>99</v>
      </c>
      <c r="P245">
        <v>9999</v>
      </c>
      <c r="Q245">
        <v>20</v>
      </c>
      <c r="R245">
        <v>545</v>
      </c>
      <c r="S245">
        <v>545</v>
      </c>
      <c r="T245">
        <v>16.625688073394496</v>
      </c>
      <c r="U245">
        <v>61.792660550458713</v>
      </c>
      <c r="V245">
        <v>87.823471527826186</v>
      </c>
      <c r="W245">
        <v>81.061064220183511</v>
      </c>
      <c r="X245">
        <v>9.8345484621606598</v>
      </c>
      <c r="Y245">
        <v>1.9335619278447935</v>
      </c>
      <c r="Z245">
        <v>-37.406251546383203</v>
      </c>
      <c r="AA245">
        <v>2.0728738779856997</v>
      </c>
      <c r="AB245">
        <v>1.9802490215718749</v>
      </c>
      <c r="AC245">
        <v>11</v>
      </c>
      <c r="AD245">
        <v>0</v>
      </c>
      <c r="AE245">
        <v>0</v>
      </c>
      <c r="AF245">
        <v>4</v>
      </c>
      <c r="AG245">
        <v>5</v>
      </c>
      <c r="AH245">
        <v>1</v>
      </c>
      <c r="AI245">
        <v>5</v>
      </c>
      <c r="AJ245">
        <v>0</v>
      </c>
      <c r="AK245">
        <v>2</v>
      </c>
      <c r="AL245">
        <v>7</v>
      </c>
    </row>
    <row r="246" spans="1:38" x14ac:dyDescent="0.5">
      <c r="A246">
        <v>3</v>
      </c>
      <c r="B246">
        <v>102</v>
      </c>
      <c r="C246">
        <v>2021</v>
      </c>
      <c r="D246">
        <v>99</v>
      </c>
      <c r="E246">
        <v>50</v>
      </c>
      <c r="F246">
        <v>99</v>
      </c>
      <c r="G246">
        <v>99</v>
      </c>
      <c r="H246">
        <v>99</v>
      </c>
      <c r="I246">
        <v>99</v>
      </c>
      <c r="J246">
        <v>999</v>
      </c>
      <c r="K246">
        <v>99</v>
      </c>
      <c r="L246">
        <v>99</v>
      </c>
      <c r="M246">
        <v>99</v>
      </c>
      <c r="N246">
        <v>99</v>
      </c>
      <c r="O246">
        <v>99</v>
      </c>
      <c r="P246">
        <v>9999</v>
      </c>
      <c r="Q246">
        <v>32</v>
      </c>
      <c r="R246">
        <v>521</v>
      </c>
      <c r="S246">
        <v>521</v>
      </c>
      <c r="T246">
        <v>16.40115163147793</v>
      </c>
      <c r="U246">
        <v>61.053742802303283</v>
      </c>
      <c r="V246">
        <v>88.200435448955318</v>
      </c>
      <c r="W246">
        <v>81.409001919385759</v>
      </c>
      <c r="X246">
        <v>10.750337251416518</v>
      </c>
      <c r="Y246">
        <v>2.1186020096082614</v>
      </c>
      <c r="Z246">
        <v>-39.588232048962567</v>
      </c>
      <c r="AA246">
        <v>1.9815913585881644</v>
      </c>
      <c r="AB246">
        <v>1.9011708971775587</v>
      </c>
      <c r="AC246">
        <v>6</v>
      </c>
      <c r="AD246">
        <v>0</v>
      </c>
      <c r="AE246">
        <v>0</v>
      </c>
      <c r="AF246">
        <v>2</v>
      </c>
      <c r="AG246">
        <v>15</v>
      </c>
      <c r="AH246">
        <v>13</v>
      </c>
      <c r="AI246">
        <v>16</v>
      </c>
      <c r="AJ246">
        <v>0</v>
      </c>
      <c r="AK246">
        <v>8</v>
      </c>
      <c r="AL246">
        <v>3</v>
      </c>
    </row>
    <row r="247" spans="1:38" x14ac:dyDescent="0.5">
      <c r="A247">
        <v>3</v>
      </c>
      <c r="B247">
        <v>103</v>
      </c>
      <c r="C247">
        <v>2021</v>
      </c>
      <c r="D247">
        <v>99</v>
      </c>
      <c r="E247">
        <v>51</v>
      </c>
      <c r="F247">
        <v>99</v>
      </c>
      <c r="G247">
        <v>99</v>
      </c>
      <c r="H247">
        <v>99</v>
      </c>
      <c r="I247">
        <v>99</v>
      </c>
      <c r="J247">
        <v>999</v>
      </c>
      <c r="K247">
        <v>99</v>
      </c>
      <c r="L247">
        <v>99</v>
      </c>
      <c r="M247">
        <v>99</v>
      </c>
      <c r="N247">
        <v>99</v>
      </c>
      <c r="O247">
        <v>99</v>
      </c>
      <c r="P247">
        <v>9999</v>
      </c>
      <c r="Q247">
        <v>14</v>
      </c>
      <c r="R247">
        <v>371</v>
      </c>
      <c r="S247">
        <v>371</v>
      </c>
      <c r="T247">
        <v>16.280323450134773</v>
      </c>
      <c r="U247">
        <v>60.854447439353109</v>
      </c>
      <c r="V247">
        <v>91.715722491698969</v>
      </c>
      <c r="W247">
        <v>84.653611859838279</v>
      </c>
      <c r="X247">
        <v>11.855322295864829</v>
      </c>
      <c r="Y247">
        <v>2.2125226553882911</v>
      </c>
      <c r="Z247">
        <v>-34.119319209384855</v>
      </c>
      <c r="AA247">
        <v>1.4110756123535679</v>
      </c>
      <c r="AB247">
        <v>1.407765786569936</v>
      </c>
      <c r="AC247">
        <v>2</v>
      </c>
      <c r="AD247">
        <v>0</v>
      </c>
      <c r="AE247">
        <v>0</v>
      </c>
      <c r="AF247">
        <v>6</v>
      </c>
      <c r="AG247">
        <v>5</v>
      </c>
      <c r="AH247">
        <v>2</v>
      </c>
      <c r="AI247">
        <v>9</v>
      </c>
      <c r="AJ247">
        <v>0</v>
      </c>
      <c r="AK247">
        <v>5</v>
      </c>
      <c r="AL247">
        <v>1</v>
      </c>
    </row>
    <row r="248" spans="1:38" x14ac:dyDescent="0.5">
      <c r="A248">
        <v>3</v>
      </c>
      <c r="B248">
        <v>104</v>
      </c>
      <c r="C248">
        <v>2021</v>
      </c>
      <c r="D248">
        <v>99</v>
      </c>
      <c r="E248">
        <v>52</v>
      </c>
      <c r="F248">
        <v>99</v>
      </c>
      <c r="G248">
        <v>99</v>
      </c>
      <c r="H248">
        <v>99</v>
      </c>
      <c r="I248">
        <v>99</v>
      </c>
      <c r="J248">
        <v>999</v>
      </c>
      <c r="K248">
        <v>99</v>
      </c>
      <c r="L248">
        <v>99</v>
      </c>
      <c r="M248">
        <v>99</v>
      </c>
      <c r="N248">
        <v>99</v>
      </c>
      <c r="O248">
        <v>99</v>
      </c>
      <c r="P248">
        <v>9999</v>
      </c>
      <c r="Q248">
        <v>1</v>
      </c>
      <c r="R248">
        <v>62</v>
      </c>
      <c r="S248">
        <v>62</v>
      </c>
      <c r="T248">
        <v>16.370967741935488</v>
      </c>
      <c r="U248">
        <v>60.91935483870968</v>
      </c>
      <c r="V248">
        <v>98.180896795163036</v>
      </c>
      <c r="W248">
        <v>90.620967741935502</v>
      </c>
      <c r="X248">
        <v>7.2205829694224848</v>
      </c>
      <c r="Y248">
        <v>1.9780928180117381</v>
      </c>
      <c r="Z248">
        <v>-39.74898791418245</v>
      </c>
      <c r="AA248">
        <v>0.23581317511029967</v>
      </c>
      <c r="AB248">
        <v>0.25184387277416798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1</v>
      </c>
      <c r="AL248">
        <v>0</v>
      </c>
    </row>
    <row r="249" spans="1:38" x14ac:dyDescent="0.5">
      <c r="A249">
        <v>3</v>
      </c>
      <c r="B249">
        <v>105</v>
      </c>
      <c r="C249">
        <v>2020</v>
      </c>
      <c r="D249">
        <v>99</v>
      </c>
      <c r="E249">
        <v>1</v>
      </c>
      <c r="F249">
        <v>99</v>
      </c>
      <c r="G249">
        <v>99</v>
      </c>
      <c r="H249">
        <v>99</v>
      </c>
      <c r="I249">
        <v>99</v>
      </c>
      <c r="J249">
        <v>999</v>
      </c>
      <c r="K249">
        <v>99</v>
      </c>
      <c r="L249">
        <v>99</v>
      </c>
      <c r="M249">
        <v>99</v>
      </c>
      <c r="N249">
        <v>99</v>
      </c>
      <c r="O249">
        <v>99</v>
      </c>
      <c r="P249">
        <v>9999</v>
      </c>
      <c r="Q249">
        <v>9</v>
      </c>
      <c r="R249">
        <v>97</v>
      </c>
      <c r="S249">
        <v>97</v>
      </c>
      <c r="T249">
        <v>16.443298969072163</v>
      </c>
      <c r="U249">
        <v>61.484536082474222</v>
      </c>
      <c r="V249">
        <v>88.328065139448896</v>
      </c>
      <c r="W249">
        <v>81.526804123711315</v>
      </c>
      <c r="X249">
        <v>7.8433439568561996</v>
      </c>
      <c r="Y249">
        <v>2.2110938752088889</v>
      </c>
      <c r="Z249">
        <v>-17.920462800638692</v>
      </c>
      <c r="AA249">
        <v>0.46460388926142338</v>
      </c>
      <c r="AB249">
        <v>0.45851104421902739</v>
      </c>
      <c r="AC249">
        <v>0</v>
      </c>
      <c r="AD249">
        <v>0</v>
      </c>
      <c r="AE249">
        <v>0</v>
      </c>
      <c r="AF249">
        <v>1</v>
      </c>
      <c r="AG249">
        <v>10</v>
      </c>
      <c r="AH249">
        <v>1</v>
      </c>
      <c r="AI249">
        <v>5</v>
      </c>
      <c r="AJ249">
        <v>0</v>
      </c>
      <c r="AK249">
        <v>1</v>
      </c>
      <c r="AL249">
        <v>0</v>
      </c>
    </row>
    <row r="250" spans="1:38" x14ac:dyDescent="0.5">
      <c r="A250">
        <v>3</v>
      </c>
      <c r="B250">
        <v>106</v>
      </c>
      <c r="C250">
        <v>2020</v>
      </c>
      <c r="D250">
        <v>99</v>
      </c>
      <c r="E250">
        <v>2</v>
      </c>
      <c r="F250">
        <v>99</v>
      </c>
      <c r="G250">
        <v>99</v>
      </c>
      <c r="H250">
        <v>99</v>
      </c>
      <c r="I250">
        <v>99</v>
      </c>
      <c r="J250">
        <v>999</v>
      </c>
      <c r="K250">
        <v>99</v>
      </c>
      <c r="L250">
        <v>99</v>
      </c>
      <c r="M250">
        <v>99</v>
      </c>
      <c r="N250">
        <v>99</v>
      </c>
      <c r="O250">
        <v>99</v>
      </c>
      <c r="P250">
        <v>9999</v>
      </c>
      <c r="Q250">
        <v>15</v>
      </c>
      <c r="R250">
        <v>390</v>
      </c>
      <c r="S250">
        <v>390</v>
      </c>
      <c r="T250">
        <v>16.117948717948725</v>
      </c>
      <c r="U250">
        <v>60.98205128205128</v>
      </c>
      <c r="V250">
        <v>87.224213128871853</v>
      </c>
      <c r="W250">
        <v>80.507948717948722</v>
      </c>
      <c r="X250">
        <v>14.225780620190289</v>
      </c>
      <c r="Y250">
        <v>4.4815503152524654</v>
      </c>
      <c r="Z250">
        <v>-29.816918471562719</v>
      </c>
      <c r="AA250">
        <v>1.8679950186799501</v>
      </c>
      <c r="AB250">
        <v>1.8204594804685632</v>
      </c>
      <c r="AC250">
        <v>7</v>
      </c>
      <c r="AD250">
        <v>0</v>
      </c>
      <c r="AE250">
        <v>0</v>
      </c>
      <c r="AF250">
        <v>4</v>
      </c>
      <c r="AG250">
        <v>19</v>
      </c>
      <c r="AH250">
        <v>2</v>
      </c>
      <c r="AI250">
        <v>38</v>
      </c>
      <c r="AJ250">
        <v>0</v>
      </c>
      <c r="AK250">
        <v>1</v>
      </c>
      <c r="AL250">
        <v>3</v>
      </c>
    </row>
    <row r="251" spans="1:38" x14ac:dyDescent="0.5">
      <c r="A251">
        <v>3</v>
      </c>
      <c r="B251">
        <v>107</v>
      </c>
      <c r="C251">
        <v>2020</v>
      </c>
      <c r="D251">
        <v>99</v>
      </c>
      <c r="E251">
        <v>3</v>
      </c>
      <c r="F251">
        <v>99</v>
      </c>
      <c r="G251">
        <v>99</v>
      </c>
      <c r="H251">
        <v>99</v>
      </c>
      <c r="I251">
        <v>99</v>
      </c>
      <c r="J251">
        <v>999</v>
      </c>
      <c r="K251">
        <v>99</v>
      </c>
      <c r="L251">
        <v>99</v>
      </c>
      <c r="M251">
        <v>99</v>
      </c>
      <c r="N251">
        <v>99</v>
      </c>
      <c r="O251">
        <v>99</v>
      </c>
      <c r="P251">
        <v>9999</v>
      </c>
      <c r="Q251">
        <v>29</v>
      </c>
      <c r="R251">
        <v>665</v>
      </c>
      <c r="S251">
        <v>665</v>
      </c>
      <c r="T251">
        <v>16.160902255639101</v>
      </c>
      <c r="U251">
        <v>60.975939849624048</v>
      </c>
      <c r="V251">
        <v>92.42994810971085</v>
      </c>
      <c r="W251">
        <v>85.312842105263101</v>
      </c>
      <c r="X251">
        <v>11.275619418721062</v>
      </c>
      <c r="Y251">
        <v>2.5285185527437219</v>
      </c>
      <c r="Z251">
        <v>-25.364539797023152</v>
      </c>
      <c r="AA251">
        <v>3.1851709933901708</v>
      </c>
      <c r="AB251">
        <v>3.2893773993904758</v>
      </c>
      <c r="AC251">
        <v>12</v>
      </c>
      <c r="AD251">
        <v>0</v>
      </c>
      <c r="AE251">
        <v>0</v>
      </c>
      <c r="AF251">
        <v>4</v>
      </c>
      <c r="AG251">
        <v>39</v>
      </c>
      <c r="AH251">
        <v>10</v>
      </c>
      <c r="AI251">
        <v>16</v>
      </c>
      <c r="AJ251">
        <v>0</v>
      </c>
      <c r="AK251">
        <v>17</v>
      </c>
      <c r="AL251">
        <v>7</v>
      </c>
    </row>
    <row r="252" spans="1:38" x14ac:dyDescent="0.5">
      <c r="A252">
        <v>3</v>
      </c>
      <c r="B252">
        <v>108</v>
      </c>
      <c r="C252">
        <v>2020</v>
      </c>
      <c r="D252">
        <v>99</v>
      </c>
      <c r="E252">
        <v>4</v>
      </c>
      <c r="F252">
        <v>99</v>
      </c>
      <c r="G252">
        <v>99</v>
      </c>
      <c r="H252">
        <v>99</v>
      </c>
      <c r="I252">
        <v>99</v>
      </c>
      <c r="J252">
        <v>999</v>
      </c>
      <c r="K252">
        <v>99</v>
      </c>
      <c r="L252">
        <v>99</v>
      </c>
      <c r="M252">
        <v>99</v>
      </c>
      <c r="N252">
        <v>99</v>
      </c>
      <c r="O252">
        <v>99</v>
      </c>
      <c r="P252">
        <v>9999</v>
      </c>
      <c r="Q252">
        <v>14</v>
      </c>
      <c r="R252">
        <v>438</v>
      </c>
      <c r="S252">
        <v>438</v>
      </c>
      <c r="T252">
        <v>16.397260273972602</v>
      </c>
      <c r="U252">
        <v>61.331050228310509</v>
      </c>
      <c r="V252">
        <v>86.202179709800731</v>
      </c>
      <c r="W252">
        <v>79.564611872146102</v>
      </c>
      <c r="X252">
        <v>10.320421468069298</v>
      </c>
      <c r="Y252">
        <v>2.35589114730158</v>
      </c>
      <c r="Z252">
        <v>-44.872489036039113</v>
      </c>
      <c r="AA252">
        <v>2.0979020979020975</v>
      </c>
      <c r="AB252">
        <v>2.0205597973346499</v>
      </c>
      <c r="AC252">
        <v>6</v>
      </c>
      <c r="AD252">
        <v>0</v>
      </c>
      <c r="AE252">
        <v>0</v>
      </c>
      <c r="AF252">
        <v>5</v>
      </c>
      <c r="AG252">
        <v>8</v>
      </c>
      <c r="AH252">
        <v>7</v>
      </c>
      <c r="AI252">
        <v>24</v>
      </c>
      <c r="AJ252">
        <v>0</v>
      </c>
      <c r="AK252">
        <v>5</v>
      </c>
      <c r="AL252">
        <v>4</v>
      </c>
    </row>
    <row r="253" spans="1:38" x14ac:dyDescent="0.5">
      <c r="A253">
        <v>3</v>
      </c>
      <c r="B253">
        <v>109</v>
      </c>
      <c r="C253">
        <v>2020</v>
      </c>
      <c r="D253">
        <v>99</v>
      </c>
      <c r="E253">
        <v>5</v>
      </c>
      <c r="F253">
        <v>99</v>
      </c>
      <c r="G253">
        <v>99</v>
      </c>
      <c r="H253">
        <v>99</v>
      </c>
      <c r="I253">
        <v>99</v>
      </c>
      <c r="J253">
        <v>999</v>
      </c>
      <c r="K253">
        <v>99</v>
      </c>
      <c r="L253">
        <v>99</v>
      </c>
      <c r="M253">
        <v>99</v>
      </c>
      <c r="N253">
        <v>99</v>
      </c>
      <c r="O253">
        <v>99</v>
      </c>
      <c r="P253">
        <v>9999</v>
      </c>
      <c r="Q253">
        <v>19</v>
      </c>
      <c r="R253">
        <v>414</v>
      </c>
      <c r="S253">
        <v>414</v>
      </c>
      <c r="T253">
        <v>16.248792270531396</v>
      </c>
      <c r="U253">
        <v>61.060386473429936</v>
      </c>
      <c r="V253">
        <v>87.064079011415245</v>
      </c>
      <c r="W253">
        <v>80.36014492753624</v>
      </c>
      <c r="X253">
        <v>10.436903402638338</v>
      </c>
      <c r="Y253">
        <v>3.9069770175745129</v>
      </c>
      <c r="Z253">
        <v>-7.8134530090454897</v>
      </c>
      <c r="AA253">
        <v>1.9829485582910245</v>
      </c>
      <c r="AB253">
        <v>1.9289399199842248</v>
      </c>
      <c r="AC253">
        <v>5</v>
      </c>
      <c r="AD253">
        <v>0</v>
      </c>
      <c r="AE253">
        <v>0</v>
      </c>
      <c r="AF253">
        <v>1</v>
      </c>
      <c r="AG253">
        <v>19</v>
      </c>
      <c r="AH253">
        <v>3</v>
      </c>
      <c r="AI253">
        <v>23</v>
      </c>
      <c r="AJ253">
        <v>0</v>
      </c>
      <c r="AK253">
        <v>13</v>
      </c>
      <c r="AL253">
        <v>1</v>
      </c>
    </row>
    <row r="254" spans="1:38" x14ac:dyDescent="0.5">
      <c r="A254">
        <v>3</v>
      </c>
      <c r="B254">
        <v>110</v>
      </c>
      <c r="C254">
        <v>2020</v>
      </c>
      <c r="D254">
        <v>99</v>
      </c>
      <c r="E254">
        <v>6</v>
      </c>
      <c r="F254">
        <v>99</v>
      </c>
      <c r="G254">
        <v>99</v>
      </c>
      <c r="H254">
        <v>99</v>
      </c>
      <c r="I254">
        <v>99</v>
      </c>
      <c r="J254">
        <v>999</v>
      </c>
      <c r="K254">
        <v>99</v>
      </c>
      <c r="L254">
        <v>99</v>
      </c>
      <c r="M254">
        <v>99</v>
      </c>
      <c r="N254">
        <v>99</v>
      </c>
      <c r="O254">
        <v>99</v>
      </c>
      <c r="P254">
        <v>9999</v>
      </c>
      <c r="Q254">
        <v>11</v>
      </c>
      <c r="R254">
        <v>208</v>
      </c>
      <c r="S254">
        <v>208</v>
      </c>
      <c r="T254">
        <v>16.423076923076923</v>
      </c>
      <c r="U254">
        <v>61.600961538461519</v>
      </c>
      <c r="V254">
        <v>92.017147262271877</v>
      </c>
      <c r="W254">
        <v>84.93182692307694</v>
      </c>
      <c r="X254">
        <v>9.5134334945201893</v>
      </c>
      <c r="Y254">
        <v>2.5266652997542023</v>
      </c>
      <c r="Z254">
        <v>-42.029264090835639</v>
      </c>
      <c r="AA254">
        <v>0.9962640099626402</v>
      </c>
      <c r="AB254">
        <v>1.0242629171590367</v>
      </c>
      <c r="AC254">
        <v>0</v>
      </c>
      <c r="AD254">
        <v>0</v>
      </c>
      <c r="AE254">
        <v>0</v>
      </c>
      <c r="AF254">
        <v>0</v>
      </c>
      <c r="AG254">
        <v>3</v>
      </c>
      <c r="AH254">
        <v>0</v>
      </c>
      <c r="AI254">
        <v>13</v>
      </c>
      <c r="AJ254">
        <v>0</v>
      </c>
      <c r="AK254">
        <v>0</v>
      </c>
      <c r="AL254">
        <v>0</v>
      </c>
    </row>
    <row r="255" spans="1:38" x14ac:dyDescent="0.5">
      <c r="A255">
        <v>3</v>
      </c>
      <c r="B255">
        <v>111</v>
      </c>
      <c r="C255">
        <v>2020</v>
      </c>
      <c r="D255">
        <v>99</v>
      </c>
      <c r="E255">
        <v>7</v>
      </c>
      <c r="F255">
        <v>99</v>
      </c>
      <c r="G255">
        <v>99</v>
      </c>
      <c r="H255">
        <v>99</v>
      </c>
      <c r="I255">
        <v>99</v>
      </c>
      <c r="J255">
        <v>999</v>
      </c>
      <c r="K255">
        <v>99</v>
      </c>
      <c r="L255">
        <v>99</v>
      </c>
      <c r="M255">
        <v>99</v>
      </c>
      <c r="N255">
        <v>99</v>
      </c>
      <c r="O255">
        <v>99</v>
      </c>
      <c r="P255">
        <v>9999</v>
      </c>
      <c r="Q255">
        <v>16</v>
      </c>
      <c r="R255">
        <v>259</v>
      </c>
      <c r="S255">
        <v>259</v>
      </c>
      <c r="T255">
        <v>16.189189189189189</v>
      </c>
      <c r="U255">
        <v>61.057915057915054</v>
      </c>
      <c r="V255">
        <v>86.652137356362786</v>
      </c>
      <c r="W255">
        <v>79.979922779922745</v>
      </c>
      <c r="X255">
        <v>9.4527611129306273</v>
      </c>
      <c r="Y255">
        <v>2.5363239703081231</v>
      </c>
      <c r="Z255">
        <v>-33.740193000166897</v>
      </c>
      <c r="AA255">
        <v>1.2405402816361721</v>
      </c>
      <c r="AB255">
        <v>1.2010425486258784</v>
      </c>
      <c r="AC255">
        <v>5</v>
      </c>
      <c r="AD255">
        <v>0</v>
      </c>
      <c r="AE255">
        <v>0</v>
      </c>
      <c r="AF255">
        <v>1</v>
      </c>
      <c r="AG255">
        <v>24</v>
      </c>
      <c r="AH255">
        <v>1</v>
      </c>
      <c r="AI255">
        <v>19</v>
      </c>
      <c r="AJ255">
        <v>0</v>
      </c>
      <c r="AK255">
        <v>6</v>
      </c>
      <c r="AL255">
        <v>1</v>
      </c>
    </row>
    <row r="256" spans="1:38" x14ac:dyDescent="0.5">
      <c r="A256">
        <v>3</v>
      </c>
      <c r="B256">
        <v>112</v>
      </c>
      <c r="C256">
        <v>2020</v>
      </c>
      <c r="D256">
        <v>99</v>
      </c>
      <c r="E256">
        <v>8</v>
      </c>
      <c r="F256">
        <v>99</v>
      </c>
      <c r="G256">
        <v>99</v>
      </c>
      <c r="H256">
        <v>99</v>
      </c>
      <c r="I256">
        <v>99</v>
      </c>
      <c r="J256">
        <v>999</v>
      </c>
      <c r="K256">
        <v>99</v>
      </c>
      <c r="L256">
        <v>99</v>
      </c>
      <c r="M256">
        <v>99</v>
      </c>
      <c r="N256">
        <v>99</v>
      </c>
      <c r="O256">
        <v>99</v>
      </c>
      <c r="P256">
        <v>9999</v>
      </c>
      <c r="Q256">
        <v>19</v>
      </c>
      <c r="R256">
        <v>435</v>
      </c>
      <c r="S256">
        <v>435</v>
      </c>
      <c r="T256">
        <v>16.27586206896552</v>
      </c>
      <c r="U256">
        <v>61.611494252873555</v>
      </c>
      <c r="V256">
        <v>91.873326608635026</v>
      </c>
      <c r="W256">
        <v>84.799080459770195</v>
      </c>
      <c r="X256">
        <v>10.132966300693141</v>
      </c>
      <c r="Y256">
        <v>3.2671624754168329</v>
      </c>
      <c r="Z256">
        <v>-43.25205841819421</v>
      </c>
      <c r="AA256">
        <v>2.083532905450713</v>
      </c>
      <c r="AB256">
        <v>2.1387402782885654</v>
      </c>
      <c r="AC256">
        <v>4</v>
      </c>
      <c r="AD256">
        <v>0</v>
      </c>
      <c r="AE256">
        <v>0</v>
      </c>
      <c r="AF256">
        <v>1</v>
      </c>
      <c r="AG256">
        <v>33</v>
      </c>
      <c r="AH256">
        <v>15</v>
      </c>
      <c r="AI256">
        <v>26</v>
      </c>
      <c r="AJ256">
        <v>0</v>
      </c>
      <c r="AK256">
        <v>15</v>
      </c>
      <c r="AL256">
        <v>5</v>
      </c>
    </row>
    <row r="257" spans="1:38" x14ac:dyDescent="0.5">
      <c r="A257">
        <v>3</v>
      </c>
      <c r="B257">
        <v>113</v>
      </c>
      <c r="C257">
        <v>2020</v>
      </c>
      <c r="D257">
        <v>99</v>
      </c>
      <c r="E257">
        <v>9</v>
      </c>
      <c r="F257">
        <v>99</v>
      </c>
      <c r="G257">
        <v>99</v>
      </c>
      <c r="H257">
        <v>99</v>
      </c>
      <c r="I257">
        <v>99</v>
      </c>
      <c r="J257">
        <v>999</v>
      </c>
      <c r="K257">
        <v>99</v>
      </c>
      <c r="L257">
        <v>99</v>
      </c>
      <c r="M257">
        <v>99</v>
      </c>
      <c r="N257">
        <v>99</v>
      </c>
      <c r="O257">
        <v>99</v>
      </c>
      <c r="P257">
        <v>9999</v>
      </c>
      <c r="Q257">
        <v>28</v>
      </c>
      <c r="R257">
        <v>344</v>
      </c>
      <c r="S257">
        <v>344</v>
      </c>
      <c r="T257">
        <v>15.988372093023251</v>
      </c>
      <c r="U257">
        <v>60.555232558139544</v>
      </c>
      <c r="V257">
        <v>90.34486885535037</v>
      </c>
      <c r="W257">
        <v>83.38831395348835</v>
      </c>
      <c r="X257">
        <v>13.375869676365644</v>
      </c>
      <c r="Y257">
        <v>2.824802206182957</v>
      </c>
      <c r="Z257">
        <v>-28.024274590954516</v>
      </c>
      <c r="AA257">
        <v>1.6476674010920582</v>
      </c>
      <c r="AB257">
        <v>1.6631877745385664</v>
      </c>
      <c r="AC257">
        <v>6</v>
      </c>
      <c r="AD257">
        <v>0</v>
      </c>
      <c r="AE257">
        <v>0</v>
      </c>
      <c r="AF257">
        <v>3</v>
      </c>
      <c r="AG257">
        <v>24</v>
      </c>
      <c r="AH257">
        <v>4</v>
      </c>
      <c r="AI257">
        <v>19</v>
      </c>
      <c r="AJ257">
        <v>0</v>
      </c>
      <c r="AK257">
        <v>7</v>
      </c>
      <c r="AL257">
        <v>5</v>
      </c>
    </row>
    <row r="258" spans="1:38" x14ac:dyDescent="0.5">
      <c r="A258">
        <v>3</v>
      </c>
      <c r="B258">
        <v>114</v>
      </c>
      <c r="C258">
        <v>2020</v>
      </c>
      <c r="D258">
        <v>99</v>
      </c>
      <c r="E258">
        <v>10</v>
      </c>
      <c r="F258">
        <v>99</v>
      </c>
      <c r="G258">
        <v>99</v>
      </c>
      <c r="H258">
        <v>99</v>
      </c>
      <c r="I258">
        <v>99</v>
      </c>
      <c r="J258">
        <v>999</v>
      </c>
      <c r="K258">
        <v>99</v>
      </c>
      <c r="L258">
        <v>99</v>
      </c>
      <c r="M258">
        <v>99</v>
      </c>
      <c r="N258">
        <v>99</v>
      </c>
      <c r="O258">
        <v>99</v>
      </c>
      <c r="P258">
        <v>9999</v>
      </c>
      <c r="Q258">
        <v>24</v>
      </c>
      <c r="R258">
        <v>640</v>
      </c>
      <c r="S258">
        <v>640</v>
      </c>
      <c r="T258">
        <v>16.142187499999999</v>
      </c>
      <c r="U258">
        <v>60.817187500000003</v>
      </c>
      <c r="V258">
        <v>92.460099539545027</v>
      </c>
      <c r="W258">
        <v>85.340671874999984</v>
      </c>
      <c r="X258">
        <v>9.4183151202771285</v>
      </c>
      <c r="Y258">
        <v>2.6884041901923155</v>
      </c>
      <c r="Z258">
        <v>-31.557337060839</v>
      </c>
      <c r="AA258">
        <v>3.06542772296197</v>
      </c>
      <c r="AB258">
        <v>3.1667492783963476</v>
      </c>
      <c r="AC258">
        <v>18</v>
      </c>
      <c r="AD258">
        <v>0</v>
      </c>
      <c r="AE258">
        <v>0</v>
      </c>
      <c r="AF258">
        <v>3</v>
      </c>
      <c r="AG258">
        <v>22</v>
      </c>
      <c r="AH258">
        <v>7</v>
      </c>
      <c r="AI258">
        <v>31</v>
      </c>
      <c r="AJ258">
        <v>0</v>
      </c>
      <c r="AK258">
        <v>11</v>
      </c>
      <c r="AL258">
        <v>14</v>
      </c>
    </row>
    <row r="259" spans="1:38" x14ac:dyDescent="0.5">
      <c r="A259">
        <v>3</v>
      </c>
      <c r="B259">
        <v>115</v>
      </c>
      <c r="C259">
        <v>2020</v>
      </c>
      <c r="D259">
        <v>99</v>
      </c>
      <c r="E259">
        <v>11</v>
      </c>
      <c r="F259">
        <v>99</v>
      </c>
      <c r="G259">
        <v>99</v>
      </c>
      <c r="H259">
        <v>99</v>
      </c>
      <c r="I259">
        <v>99</v>
      </c>
      <c r="J259">
        <v>999</v>
      </c>
      <c r="K259">
        <v>99</v>
      </c>
      <c r="L259">
        <v>99</v>
      </c>
      <c r="M259">
        <v>99</v>
      </c>
      <c r="N259">
        <v>99</v>
      </c>
      <c r="O259">
        <v>99</v>
      </c>
      <c r="P259">
        <v>9999</v>
      </c>
      <c r="Q259">
        <v>25</v>
      </c>
      <c r="R259">
        <v>664</v>
      </c>
      <c r="S259">
        <v>664</v>
      </c>
      <c r="T259">
        <v>16.548192771084342</v>
      </c>
      <c r="U259">
        <v>61.817771084337359</v>
      </c>
      <c r="V259">
        <v>90.115440091895181</v>
      </c>
      <c r="W259">
        <v>83.17655120481939</v>
      </c>
      <c r="X259">
        <v>10.176580736441368</v>
      </c>
      <c r="Y259">
        <v>2.2215233773857967</v>
      </c>
      <c r="Z259">
        <v>-31.813229481131881</v>
      </c>
      <c r="AA259">
        <v>3.180381262573043</v>
      </c>
      <c r="AB259">
        <v>3.2021866085043018</v>
      </c>
      <c r="AC259">
        <v>8</v>
      </c>
      <c r="AD259">
        <v>0</v>
      </c>
      <c r="AE259">
        <v>0</v>
      </c>
      <c r="AF259">
        <v>7</v>
      </c>
      <c r="AG259">
        <v>16</v>
      </c>
      <c r="AH259">
        <v>9</v>
      </c>
      <c r="AI259">
        <v>12</v>
      </c>
      <c r="AJ259">
        <v>0</v>
      </c>
      <c r="AK259">
        <v>14</v>
      </c>
      <c r="AL259">
        <v>7</v>
      </c>
    </row>
    <row r="260" spans="1:38" x14ac:dyDescent="0.5">
      <c r="A260">
        <v>3</v>
      </c>
      <c r="B260">
        <v>116</v>
      </c>
      <c r="C260">
        <v>2020</v>
      </c>
      <c r="D260">
        <v>99</v>
      </c>
      <c r="E260">
        <v>12</v>
      </c>
      <c r="F260">
        <v>99</v>
      </c>
      <c r="G260">
        <v>99</v>
      </c>
      <c r="H260">
        <v>99</v>
      </c>
      <c r="I260">
        <v>99</v>
      </c>
      <c r="J260">
        <v>999</v>
      </c>
      <c r="K260">
        <v>99</v>
      </c>
      <c r="L260">
        <v>99</v>
      </c>
      <c r="M260">
        <v>99</v>
      </c>
      <c r="N260">
        <v>99</v>
      </c>
      <c r="O260">
        <v>99</v>
      </c>
      <c r="P260">
        <v>9999</v>
      </c>
      <c r="Q260">
        <v>15</v>
      </c>
      <c r="R260">
        <v>439</v>
      </c>
      <c r="S260">
        <v>439</v>
      </c>
      <c r="T260">
        <v>16.708428246013671</v>
      </c>
      <c r="U260">
        <v>62.494305239179951</v>
      </c>
      <c r="V260">
        <v>85.482419662534511</v>
      </c>
      <c r="W260">
        <v>78.900273348519349</v>
      </c>
      <c r="X260">
        <v>9.7017841591440135</v>
      </c>
      <c r="Y260">
        <v>3.7312128519376846</v>
      </c>
      <c r="Z260">
        <v>-1.7068151466323129</v>
      </c>
      <c r="AA260">
        <v>2.1026918287192262</v>
      </c>
      <c r="AB260">
        <v>2.0082634148587113</v>
      </c>
      <c r="AC260">
        <v>7</v>
      </c>
      <c r="AD260">
        <v>0</v>
      </c>
      <c r="AE260">
        <v>0</v>
      </c>
      <c r="AF260">
        <v>2</v>
      </c>
      <c r="AG260">
        <v>55</v>
      </c>
      <c r="AH260">
        <v>9</v>
      </c>
      <c r="AI260">
        <v>73</v>
      </c>
      <c r="AJ260">
        <v>0</v>
      </c>
      <c r="AK260">
        <v>17</v>
      </c>
      <c r="AL260">
        <v>8</v>
      </c>
    </row>
    <row r="261" spans="1:38" x14ac:dyDescent="0.5">
      <c r="A261">
        <v>3</v>
      </c>
      <c r="B261">
        <v>117</v>
      </c>
      <c r="C261">
        <v>2020</v>
      </c>
      <c r="D261">
        <v>99</v>
      </c>
      <c r="E261">
        <v>13</v>
      </c>
      <c r="F261">
        <v>99</v>
      </c>
      <c r="G261">
        <v>99</v>
      </c>
      <c r="H261">
        <v>99</v>
      </c>
      <c r="I261">
        <v>99</v>
      </c>
      <c r="J261">
        <v>999</v>
      </c>
      <c r="K261">
        <v>99</v>
      </c>
      <c r="L261">
        <v>99</v>
      </c>
      <c r="M261">
        <v>99</v>
      </c>
      <c r="N261">
        <v>99</v>
      </c>
      <c r="O261">
        <v>99</v>
      </c>
      <c r="P261">
        <v>9999</v>
      </c>
      <c r="Q261">
        <v>22</v>
      </c>
      <c r="R261">
        <v>337</v>
      </c>
      <c r="S261">
        <v>337</v>
      </c>
      <c r="T261">
        <v>16.136498516320476</v>
      </c>
      <c r="U261">
        <v>61.12166172106825</v>
      </c>
      <c r="V261">
        <v>88.408621094290012</v>
      </c>
      <c r="W261">
        <v>81.601157270029731</v>
      </c>
      <c r="X261">
        <v>10.215850059063493</v>
      </c>
      <c r="Y261">
        <v>2.9965419582454729</v>
      </c>
      <c r="Z261">
        <v>-38.144393815495491</v>
      </c>
      <c r="AA261">
        <v>1.6141392853721619</v>
      </c>
      <c r="AB261">
        <v>1.5944241633888199</v>
      </c>
      <c r="AC261">
        <v>6</v>
      </c>
      <c r="AD261">
        <v>0</v>
      </c>
      <c r="AE261">
        <v>0</v>
      </c>
      <c r="AF261">
        <v>0</v>
      </c>
      <c r="AG261">
        <v>34</v>
      </c>
      <c r="AH261">
        <v>7</v>
      </c>
      <c r="AI261">
        <v>50</v>
      </c>
      <c r="AJ261">
        <v>0</v>
      </c>
      <c r="AK261">
        <v>8</v>
      </c>
      <c r="AL261">
        <v>6</v>
      </c>
    </row>
    <row r="262" spans="1:38" x14ac:dyDescent="0.5">
      <c r="A262">
        <v>3</v>
      </c>
      <c r="B262">
        <v>118</v>
      </c>
      <c r="C262">
        <v>2020</v>
      </c>
      <c r="D262">
        <v>99</v>
      </c>
      <c r="E262">
        <v>14</v>
      </c>
      <c r="F262">
        <v>99</v>
      </c>
      <c r="G262">
        <v>99</v>
      </c>
      <c r="H262">
        <v>99</v>
      </c>
      <c r="I262">
        <v>99</v>
      </c>
      <c r="J262">
        <v>999</v>
      </c>
      <c r="K262">
        <v>99</v>
      </c>
      <c r="L262">
        <v>99</v>
      </c>
      <c r="M262">
        <v>99</v>
      </c>
      <c r="N262">
        <v>99</v>
      </c>
      <c r="O262">
        <v>99</v>
      </c>
      <c r="P262">
        <v>9999</v>
      </c>
      <c r="Q262">
        <v>22</v>
      </c>
      <c r="R262">
        <v>235</v>
      </c>
      <c r="S262">
        <v>235</v>
      </c>
      <c r="T262">
        <v>16.540425531914899</v>
      </c>
      <c r="U262">
        <v>61.821276595744685</v>
      </c>
      <c r="V262">
        <v>86.445540674488882</v>
      </c>
      <c r="W262">
        <v>79.789234042553204</v>
      </c>
      <c r="X262">
        <v>9.0533639832555188</v>
      </c>
      <c r="Y262">
        <v>2.3433869078944061</v>
      </c>
      <c r="Z262">
        <v>-19.09002935171775</v>
      </c>
      <c r="AA262">
        <v>1.1255867420250978</v>
      </c>
      <c r="AB262">
        <v>1.0871508427179155</v>
      </c>
      <c r="AC262">
        <v>4</v>
      </c>
      <c r="AD262">
        <v>0</v>
      </c>
      <c r="AE262">
        <v>0</v>
      </c>
      <c r="AF262">
        <v>1</v>
      </c>
      <c r="AG262">
        <v>10</v>
      </c>
      <c r="AH262">
        <v>1</v>
      </c>
      <c r="AI262">
        <v>10</v>
      </c>
      <c r="AJ262">
        <v>0</v>
      </c>
      <c r="AK262">
        <v>3</v>
      </c>
      <c r="AL262">
        <v>5</v>
      </c>
    </row>
    <row r="263" spans="1:38" x14ac:dyDescent="0.5">
      <c r="A263">
        <v>3</v>
      </c>
      <c r="B263">
        <v>119</v>
      </c>
      <c r="C263">
        <v>2020</v>
      </c>
      <c r="D263">
        <v>99</v>
      </c>
      <c r="E263">
        <v>15</v>
      </c>
      <c r="F263">
        <v>99</v>
      </c>
      <c r="G263">
        <v>99</v>
      </c>
      <c r="H263">
        <v>99</v>
      </c>
      <c r="I263">
        <v>99</v>
      </c>
      <c r="J263">
        <v>999</v>
      </c>
      <c r="K263">
        <v>99</v>
      </c>
      <c r="L263">
        <v>99</v>
      </c>
      <c r="M263">
        <v>99</v>
      </c>
      <c r="N263">
        <v>99</v>
      </c>
      <c r="O263">
        <v>99</v>
      </c>
      <c r="P263">
        <v>9999</v>
      </c>
      <c r="Q263">
        <v>7</v>
      </c>
      <c r="R263">
        <v>267</v>
      </c>
      <c r="S263">
        <v>267</v>
      </c>
      <c r="T263">
        <v>16.55056179775281</v>
      </c>
      <c r="U263">
        <v>61.640449438202253</v>
      </c>
      <c r="V263">
        <v>90.169898677573983</v>
      </c>
      <c r="W263">
        <v>83.226816479400767</v>
      </c>
      <c r="X263">
        <v>11.478751089265645</v>
      </c>
      <c r="Y263">
        <v>2.3186938933457344</v>
      </c>
      <c r="Z263">
        <v>-32.694717277310048</v>
      </c>
      <c r="AA263">
        <v>1.2788581281731963</v>
      </c>
      <c r="AB263">
        <v>1.2884043802905596</v>
      </c>
      <c r="AC263">
        <v>1</v>
      </c>
      <c r="AD263">
        <v>0</v>
      </c>
      <c r="AE263">
        <v>0</v>
      </c>
      <c r="AF263">
        <v>4</v>
      </c>
      <c r="AG263">
        <v>18</v>
      </c>
      <c r="AH263">
        <v>0</v>
      </c>
      <c r="AI263">
        <v>20</v>
      </c>
      <c r="AJ263">
        <v>0</v>
      </c>
      <c r="AK263">
        <v>6</v>
      </c>
      <c r="AL263">
        <v>3</v>
      </c>
    </row>
    <row r="264" spans="1:38" x14ac:dyDescent="0.5">
      <c r="A264">
        <v>3</v>
      </c>
      <c r="B264">
        <v>120</v>
      </c>
      <c r="C264">
        <v>2020</v>
      </c>
      <c r="D264">
        <v>99</v>
      </c>
      <c r="E264">
        <v>16</v>
      </c>
      <c r="F264">
        <v>99</v>
      </c>
      <c r="G264">
        <v>99</v>
      </c>
      <c r="H264">
        <v>99</v>
      </c>
      <c r="I264">
        <v>99</v>
      </c>
      <c r="J264">
        <v>999</v>
      </c>
      <c r="K264">
        <v>99</v>
      </c>
      <c r="L264">
        <v>99</v>
      </c>
      <c r="M264">
        <v>99</v>
      </c>
      <c r="N264">
        <v>99</v>
      </c>
      <c r="O264">
        <v>99</v>
      </c>
      <c r="P264">
        <v>9999</v>
      </c>
      <c r="Q264">
        <v>26</v>
      </c>
      <c r="R264">
        <v>460</v>
      </c>
      <c r="S264">
        <v>460</v>
      </c>
      <c r="T264">
        <v>16.360869565217396</v>
      </c>
      <c r="U264">
        <v>61.3</v>
      </c>
      <c r="V264">
        <v>91.17951858307039</v>
      </c>
      <c r="W264">
        <v>84.158695652173932</v>
      </c>
      <c r="X264">
        <v>10.295695472147056</v>
      </c>
      <c r="Y264">
        <v>2.4040726314717502</v>
      </c>
      <c r="Z264">
        <v>-30.189616558399859</v>
      </c>
      <c r="AA264">
        <v>2.2032761758789157</v>
      </c>
      <c r="AB264">
        <v>2.2445768332281095</v>
      </c>
      <c r="AC264">
        <v>10</v>
      </c>
      <c r="AD264">
        <v>0</v>
      </c>
      <c r="AE264">
        <v>0</v>
      </c>
      <c r="AF264">
        <v>2</v>
      </c>
      <c r="AG264">
        <v>19</v>
      </c>
      <c r="AH264">
        <v>3</v>
      </c>
      <c r="AI264">
        <v>20</v>
      </c>
      <c r="AJ264">
        <v>0</v>
      </c>
      <c r="AK264">
        <v>3</v>
      </c>
      <c r="AL264">
        <v>7</v>
      </c>
    </row>
    <row r="265" spans="1:38" x14ac:dyDescent="0.5">
      <c r="A265">
        <v>3</v>
      </c>
      <c r="B265">
        <v>121</v>
      </c>
      <c r="C265">
        <v>2020</v>
      </c>
      <c r="D265">
        <v>99</v>
      </c>
      <c r="E265">
        <v>17</v>
      </c>
      <c r="F265">
        <v>99</v>
      </c>
      <c r="G265">
        <v>99</v>
      </c>
      <c r="H265">
        <v>99</v>
      </c>
      <c r="I265">
        <v>99</v>
      </c>
      <c r="J265">
        <v>999</v>
      </c>
      <c r="K265">
        <v>99</v>
      </c>
      <c r="L265">
        <v>99</v>
      </c>
      <c r="M265">
        <v>99</v>
      </c>
      <c r="N265">
        <v>99</v>
      </c>
      <c r="O265">
        <v>99</v>
      </c>
      <c r="P265">
        <v>9999</v>
      </c>
      <c r="Q265">
        <v>16</v>
      </c>
      <c r="R265">
        <v>331</v>
      </c>
      <c r="S265">
        <v>331</v>
      </c>
      <c r="T265">
        <v>16.311178247734144</v>
      </c>
      <c r="U265">
        <v>61.501510574018155</v>
      </c>
      <c r="V265">
        <v>85.884070399622942</v>
      </c>
      <c r="W265">
        <v>79.27099697885194</v>
      </c>
      <c r="X265">
        <v>12.268176498370156</v>
      </c>
      <c r="Y265">
        <v>2.6672169121641982</v>
      </c>
      <c r="Z265">
        <v>-48.339323662296955</v>
      </c>
      <c r="AA265">
        <v>1.5854009004693936</v>
      </c>
      <c r="AB265">
        <v>1.5213178558629499</v>
      </c>
      <c r="AC265">
        <v>7</v>
      </c>
      <c r="AD265">
        <v>0</v>
      </c>
      <c r="AE265">
        <v>0</v>
      </c>
      <c r="AF265">
        <v>3</v>
      </c>
      <c r="AG265">
        <v>12</v>
      </c>
      <c r="AH265">
        <v>2</v>
      </c>
      <c r="AI265">
        <v>27</v>
      </c>
      <c r="AJ265">
        <v>0</v>
      </c>
      <c r="AK265">
        <v>2</v>
      </c>
      <c r="AL265">
        <v>5</v>
      </c>
    </row>
    <row r="266" spans="1:38" x14ac:dyDescent="0.5">
      <c r="A266">
        <v>3</v>
      </c>
      <c r="B266">
        <v>122</v>
      </c>
      <c r="C266">
        <v>2020</v>
      </c>
      <c r="D266">
        <v>99</v>
      </c>
      <c r="E266">
        <v>18</v>
      </c>
      <c r="F266">
        <v>99</v>
      </c>
      <c r="G266">
        <v>99</v>
      </c>
      <c r="H266">
        <v>99</v>
      </c>
      <c r="I266">
        <v>99</v>
      </c>
      <c r="J266">
        <v>999</v>
      </c>
      <c r="K266">
        <v>99</v>
      </c>
      <c r="L266">
        <v>99</v>
      </c>
      <c r="M266">
        <v>99</v>
      </c>
      <c r="N266">
        <v>99</v>
      </c>
      <c r="O266">
        <v>99</v>
      </c>
      <c r="P266">
        <v>9999</v>
      </c>
      <c r="Q266">
        <v>23</v>
      </c>
      <c r="R266">
        <v>498</v>
      </c>
      <c r="S266">
        <v>498</v>
      </c>
      <c r="T266">
        <v>16.319277108433734</v>
      </c>
      <c r="U266">
        <v>61.439759036144551</v>
      </c>
      <c r="V266">
        <v>89.681238496782399</v>
      </c>
      <c r="W266">
        <v>82.77578313253008</v>
      </c>
      <c r="X266">
        <v>10.599490737992538</v>
      </c>
      <c r="Y266">
        <v>2.5541103069383642</v>
      </c>
      <c r="Z266">
        <v>-42.429467896654906</v>
      </c>
      <c r="AA266">
        <v>2.3852859469297831</v>
      </c>
      <c r="AB266">
        <v>2.3900681780139061</v>
      </c>
      <c r="AC266">
        <v>10</v>
      </c>
      <c r="AD266">
        <v>0</v>
      </c>
      <c r="AE266">
        <v>0</v>
      </c>
      <c r="AF266">
        <v>1</v>
      </c>
      <c r="AG266">
        <v>40</v>
      </c>
      <c r="AH266">
        <v>13</v>
      </c>
      <c r="AI266">
        <v>21</v>
      </c>
      <c r="AJ266">
        <v>1</v>
      </c>
      <c r="AK266">
        <v>9</v>
      </c>
      <c r="AL266">
        <v>9</v>
      </c>
    </row>
    <row r="267" spans="1:38" x14ac:dyDescent="0.5">
      <c r="A267">
        <v>3</v>
      </c>
      <c r="B267">
        <v>123</v>
      </c>
      <c r="C267">
        <v>2020</v>
      </c>
      <c r="D267">
        <v>99</v>
      </c>
      <c r="E267">
        <v>19</v>
      </c>
      <c r="F267">
        <v>99</v>
      </c>
      <c r="G267">
        <v>99</v>
      </c>
      <c r="H267">
        <v>99</v>
      </c>
      <c r="I267">
        <v>99</v>
      </c>
      <c r="J267">
        <v>999</v>
      </c>
      <c r="K267">
        <v>99</v>
      </c>
      <c r="L267">
        <v>99</v>
      </c>
      <c r="M267">
        <v>99</v>
      </c>
      <c r="N267">
        <v>99</v>
      </c>
      <c r="O267">
        <v>99</v>
      </c>
      <c r="P267">
        <v>9999</v>
      </c>
      <c r="Q267">
        <v>19</v>
      </c>
      <c r="R267">
        <v>349</v>
      </c>
      <c r="S267">
        <v>349</v>
      </c>
      <c r="T267">
        <v>16.398280802292263</v>
      </c>
      <c r="U267">
        <v>61.243553008595995</v>
      </c>
      <c r="V267">
        <v>91.372222756862982</v>
      </c>
      <c r="W267">
        <v>84.336561604584546</v>
      </c>
      <c r="X267">
        <v>9.3090579289285369</v>
      </c>
      <c r="Y267">
        <v>2.3149557319495808</v>
      </c>
      <c r="Z267">
        <v>-30.597486333366898</v>
      </c>
      <c r="AA267">
        <v>1.6716160551776988</v>
      </c>
      <c r="AB267">
        <v>1.7065498007838773</v>
      </c>
      <c r="AC267">
        <v>19</v>
      </c>
      <c r="AD267">
        <v>0</v>
      </c>
      <c r="AE267">
        <v>0</v>
      </c>
      <c r="AF267">
        <v>3</v>
      </c>
      <c r="AG267">
        <v>25</v>
      </c>
      <c r="AH267">
        <v>11</v>
      </c>
      <c r="AI267">
        <v>7</v>
      </c>
      <c r="AJ267">
        <v>0</v>
      </c>
      <c r="AK267">
        <v>1</v>
      </c>
      <c r="AL267">
        <v>2</v>
      </c>
    </row>
    <row r="268" spans="1:38" x14ac:dyDescent="0.5">
      <c r="A268">
        <v>3</v>
      </c>
      <c r="B268">
        <v>124</v>
      </c>
      <c r="C268">
        <v>2020</v>
      </c>
      <c r="D268">
        <v>99</v>
      </c>
      <c r="E268">
        <v>20</v>
      </c>
      <c r="F268">
        <v>99</v>
      </c>
      <c r="G268">
        <v>99</v>
      </c>
      <c r="H268">
        <v>99</v>
      </c>
      <c r="I268">
        <v>99</v>
      </c>
      <c r="J268">
        <v>999</v>
      </c>
      <c r="K268">
        <v>99</v>
      </c>
      <c r="L268">
        <v>99</v>
      </c>
      <c r="M268">
        <v>99</v>
      </c>
      <c r="N268">
        <v>99</v>
      </c>
      <c r="O268">
        <v>99</v>
      </c>
      <c r="P268">
        <v>9999</v>
      </c>
      <c r="Q268">
        <v>32</v>
      </c>
      <c r="R268">
        <v>359</v>
      </c>
      <c r="S268">
        <v>359</v>
      </c>
      <c r="T268">
        <v>16.465181058495819</v>
      </c>
      <c r="U268">
        <v>61.470752089136489</v>
      </c>
      <c r="V268">
        <v>89.36464296815825</v>
      </c>
      <c r="W268">
        <v>82.483565459610091</v>
      </c>
      <c r="X268">
        <v>9.0370889815044819</v>
      </c>
      <c r="Y268">
        <v>4.0199512521248124</v>
      </c>
      <c r="Z268">
        <v>-25.468452986751647</v>
      </c>
      <c r="AA268">
        <v>1.7195133633489803</v>
      </c>
      <c r="AB268">
        <v>1.7168783446082077</v>
      </c>
      <c r="AC268">
        <v>9</v>
      </c>
      <c r="AD268">
        <v>0</v>
      </c>
      <c r="AE268">
        <v>0</v>
      </c>
      <c r="AF268">
        <v>4</v>
      </c>
      <c r="AG268">
        <v>23</v>
      </c>
      <c r="AH268">
        <v>6</v>
      </c>
      <c r="AI268">
        <v>7</v>
      </c>
      <c r="AJ268">
        <v>0</v>
      </c>
      <c r="AK268">
        <v>3</v>
      </c>
      <c r="AL268">
        <v>4</v>
      </c>
    </row>
    <row r="269" spans="1:38" x14ac:dyDescent="0.5">
      <c r="A269">
        <v>3</v>
      </c>
      <c r="B269">
        <v>125</v>
      </c>
      <c r="C269">
        <v>2020</v>
      </c>
      <c r="D269">
        <v>99</v>
      </c>
      <c r="E269">
        <v>21</v>
      </c>
      <c r="F269">
        <v>99</v>
      </c>
      <c r="G269">
        <v>99</v>
      </c>
      <c r="H269">
        <v>99</v>
      </c>
      <c r="I269">
        <v>99</v>
      </c>
      <c r="J269">
        <v>999</v>
      </c>
      <c r="K269">
        <v>99</v>
      </c>
      <c r="L269">
        <v>99</v>
      </c>
      <c r="M269">
        <v>99</v>
      </c>
      <c r="N269">
        <v>99</v>
      </c>
      <c r="O269">
        <v>99</v>
      </c>
      <c r="P269">
        <v>9999</v>
      </c>
      <c r="Q269">
        <v>14</v>
      </c>
      <c r="R269">
        <v>194</v>
      </c>
      <c r="S269">
        <v>194</v>
      </c>
      <c r="T269">
        <v>15.824742268041238</v>
      </c>
      <c r="U269">
        <v>60.376288659793808</v>
      </c>
      <c r="V269">
        <v>92.290491561582016</v>
      </c>
      <c r="W269">
        <v>85.184123711340192</v>
      </c>
      <c r="X269">
        <v>7.4755227038675116</v>
      </c>
      <c r="Y269">
        <v>3.143911582787716</v>
      </c>
      <c r="Z269">
        <v>-27.376716359563808</v>
      </c>
      <c r="AA269">
        <v>0.92920777852284675</v>
      </c>
      <c r="AB269">
        <v>0.95816000476363006</v>
      </c>
      <c r="AC269">
        <v>0</v>
      </c>
      <c r="AD269">
        <v>0</v>
      </c>
      <c r="AE269">
        <v>0</v>
      </c>
      <c r="AF269">
        <v>1</v>
      </c>
      <c r="AG269">
        <v>12</v>
      </c>
      <c r="AH269">
        <v>0</v>
      </c>
      <c r="AI269">
        <v>7</v>
      </c>
      <c r="AJ269">
        <v>0</v>
      </c>
      <c r="AK269">
        <v>3</v>
      </c>
      <c r="AL269">
        <v>2</v>
      </c>
    </row>
    <row r="270" spans="1:38" x14ac:dyDescent="0.5">
      <c r="A270">
        <v>3</v>
      </c>
      <c r="B270">
        <v>126</v>
      </c>
      <c r="C270">
        <v>2020</v>
      </c>
      <c r="D270">
        <v>99</v>
      </c>
      <c r="E270">
        <v>22</v>
      </c>
      <c r="F270">
        <v>99</v>
      </c>
      <c r="G270">
        <v>99</v>
      </c>
      <c r="H270">
        <v>99</v>
      </c>
      <c r="I270">
        <v>99</v>
      </c>
      <c r="J270">
        <v>999</v>
      </c>
      <c r="K270">
        <v>99</v>
      </c>
      <c r="L270">
        <v>99</v>
      </c>
      <c r="M270">
        <v>99</v>
      </c>
      <c r="N270">
        <v>99</v>
      </c>
      <c r="O270">
        <v>99</v>
      </c>
      <c r="P270">
        <v>9999</v>
      </c>
      <c r="Q270">
        <v>25</v>
      </c>
      <c r="R270">
        <v>528</v>
      </c>
      <c r="S270">
        <v>528</v>
      </c>
      <c r="T270">
        <v>16.431818181818183</v>
      </c>
      <c r="U270">
        <v>61.615530303030297</v>
      </c>
      <c r="V270">
        <v>89.662722840539757</v>
      </c>
      <c r="W270">
        <v>82.758693181818231</v>
      </c>
      <c r="X270">
        <v>9.3754937646028669</v>
      </c>
      <c r="Y270">
        <v>2.4805885220544672</v>
      </c>
      <c r="Z270">
        <v>-37.129875369477475</v>
      </c>
      <c r="AA270">
        <v>2.5289778714436246</v>
      </c>
      <c r="AB270">
        <v>2.5335250072344442</v>
      </c>
      <c r="AC270">
        <v>11</v>
      </c>
      <c r="AD270">
        <v>0</v>
      </c>
      <c r="AE270">
        <v>0</v>
      </c>
      <c r="AF270">
        <v>4</v>
      </c>
      <c r="AG270">
        <v>18</v>
      </c>
      <c r="AH270">
        <v>7</v>
      </c>
      <c r="AI270">
        <v>56</v>
      </c>
      <c r="AJ270">
        <v>0</v>
      </c>
      <c r="AK270">
        <v>7</v>
      </c>
      <c r="AL270">
        <v>3</v>
      </c>
    </row>
    <row r="271" spans="1:38" x14ac:dyDescent="0.5">
      <c r="A271">
        <v>3</v>
      </c>
      <c r="B271">
        <v>127</v>
      </c>
      <c r="C271">
        <v>2020</v>
      </c>
      <c r="D271">
        <v>99</v>
      </c>
      <c r="E271">
        <v>23</v>
      </c>
      <c r="F271">
        <v>99</v>
      </c>
      <c r="G271">
        <v>99</v>
      </c>
      <c r="H271">
        <v>99</v>
      </c>
      <c r="I271">
        <v>99</v>
      </c>
      <c r="J271">
        <v>999</v>
      </c>
      <c r="K271">
        <v>99</v>
      </c>
      <c r="L271">
        <v>99</v>
      </c>
      <c r="M271">
        <v>99</v>
      </c>
      <c r="N271">
        <v>99</v>
      </c>
      <c r="O271">
        <v>99</v>
      </c>
      <c r="P271">
        <v>9999</v>
      </c>
      <c r="Q271">
        <v>21</v>
      </c>
      <c r="R271">
        <v>365</v>
      </c>
      <c r="S271">
        <v>365</v>
      </c>
      <c r="T271">
        <v>16.378082191780827</v>
      </c>
      <c r="U271">
        <v>61.512328767123307</v>
      </c>
      <c r="V271">
        <v>84.485700292375981</v>
      </c>
      <c r="W271">
        <v>77.980301369863028</v>
      </c>
      <c r="X271">
        <v>10.60434202448161</v>
      </c>
      <c r="Y271">
        <v>4.1018520776906069</v>
      </c>
      <c r="Z271">
        <v>-6.8755820641467364</v>
      </c>
      <c r="AA271">
        <v>1.7482517482517479</v>
      </c>
      <c r="AB271">
        <v>1.6502715866652899</v>
      </c>
      <c r="AC271">
        <v>6</v>
      </c>
      <c r="AD271">
        <v>0</v>
      </c>
      <c r="AE271">
        <v>0</v>
      </c>
      <c r="AF271">
        <v>5</v>
      </c>
      <c r="AG271">
        <v>20</v>
      </c>
      <c r="AH271">
        <v>11</v>
      </c>
      <c r="AI271">
        <v>7</v>
      </c>
      <c r="AJ271">
        <v>0</v>
      </c>
      <c r="AK271">
        <v>3</v>
      </c>
      <c r="AL271">
        <v>3</v>
      </c>
    </row>
    <row r="272" spans="1:38" x14ac:dyDescent="0.5">
      <c r="A272">
        <v>3</v>
      </c>
      <c r="B272">
        <v>128</v>
      </c>
      <c r="C272">
        <v>2020</v>
      </c>
      <c r="D272">
        <v>99</v>
      </c>
      <c r="E272">
        <v>24</v>
      </c>
      <c r="F272">
        <v>99</v>
      </c>
      <c r="G272">
        <v>99</v>
      </c>
      <c r="H272">
        <v>99</v>
      </c>
      <c r="I272">
        <v>99</v>
      </c>
      <c r="J272">
        <v>999</v>
      </c>
      <c r="K272">
        <v>99</v>
      </c>
      <c r="L272">
        <v>99</v>
      </c>
      <c r="M272">
        <v>99</v>
      </c>
      <c r="N272">
        <v>99</v>
      </c>
      <c r="O272">
        <v>99</v>
      </c>
      <c r="P272">
        <v>9999</v>
      </c>
      <c r="Q272">
        <v>20</v>
      </c>
      <c r="R272">
        <v>602</v>
      </c>
      <c r="S272">
        <v>602</v>
      </c>
      <c r="T272">
        <v>16.397009966777404</v>
      </c>
      <c r="U272">
        <v>61.453488372093005</v>
      </c>
      <c r="V272">
        <v>87.368990328374508</v>
      </c>
      <c r="W272">
        <v>80.64157807308969</v>
      </c>
      <c r="X272">
        <v>10.82105287776761</v>
      </c>
      <c r="Y272">
        <v>2.5008960767575719</v>
      </c>
      <c r="Z272">
        <v>-32.646617401737302</v>
      </c>
      <c r="AA272">
        <v>2.8834179519111029</v>
      </c>
      <c r="AB272">
        <v>2.8147067702984367</v>
      </c>
      <c r="AC272">
        <v>19</v>
      </c>
      <c r="AD272">
        <v>0</v>
      </c>
      <c r="AE272">
        <v>0</v>
      </c>
      <c r="AF272">
        <v>4</v>
      </c>
      <c r="AG272">
        <v>76</v>
      </c>
      <c r="AH272">
        <v>7</v>
      </c>
      <c r="AI272">
        <v>15</v>
      </c>
      <c r="AJ272">
        <v>0</v>
      </c>
      <c r="AK272">
        <v>12</v>
      </c>
      <c r="AL272">
        <v>15</v>
      </c>
    </row>
    <row r="273" spans="1:38" x14ac:dyDescent="0.5">
      <c r="A273">
        <v>3</v>
      </c>
      <c r="B273">
        <v>129</v>
      </c>
      <c r="C273">
        <v>2020</v>
      </c>
      <c r="D273">
        <v>99</v>
      </c>
      <c r="E273">
        <v>25</v>
      </c>
      <c r="F273">
        <v>99</v>
      </c>
      <c r="G273">
        <v>99</v>
      </c>
      <c r="H273">
        <v>99</v>
      </c>
      <c r="I273">
        <v>99</v>
      </c>
      <c r="J273">
        <v>999</v>
      </c>
      <c r="K273">
        <v>99</v>
      </c>
      <c r="L273">
        <v>99</v>
      </c>
      <c r="M273">
        <v>99</v>
      </c>
      <c r="N273">
        <v>99</v>
      </c>
      <c r="O273">
        <v>99</v>
      </c>
      <c r="P273">
        <v>9999</v>
      </c>
      <c r="Q273">
        <v>25</v>
      </c>
      <c r="R273">
        <v>452</v>
      </c>
      <c r="S273">
        <v>452</v>
      </c>
      <c r="T273">
        <v>16.449115044247787</v>
      </c>
      <c r="U273">
        <v>61.652654867256643</v>
      </c>
      <c r="V273">
        <v>88.842055053260353</v>
      </c>
      <c r="W273">
        <v>82.001216814159278</v>
      </c>
      <c r="X273">
        <v>11.416439205761137</v>
      </c>
      <c r="Y273">
        <v>2.6626168237112542</v>
      </c>
      <c r="Z273">
        <v>-41.144363635560943</v>
      </c>
      <c r="AA273">
        <v>2.164958329341891</v>
      </c>
      <c r="AB273">
        <v>2.1489998260022443</v>
      </c>
      <c r="AC273">
        <v>9</v>
      </c>
      <c r="AD273">
        <v>0</v>
      </c>
      <c r="AE273">
        <v>0</v>
      </c>
      <c r="AF273">
        <v>1</v>
      </c>
      <c r="AG273">
        <v>17</v>
      </c>
      <c r="AH273">
        <v>7</v>
      </c>
      <c r="AI273">
        <v>6</v>
      </c>
      <c r="AJ273">
        <v>0</v>
      </c>
      <c r="AK273">
        <v>6</v>
      </c>
      <c r="AL273">
        <v>5</v>
      </c>
    </row>
    <row r="274" spans="1:38" x14ac:dyDescent="0.5">
      <c r="A274">
        <v>3</v>
      </c>
      <c r="B274">
        <v>130</v>
      </c>
      <c r="C274">
        <v>2020</v>
      </c>
      <c r="D274">
        <v>99</v>
      </c>
      <c r="E274">
        <v>26</v>
      </c>
      <c r="F274">
        <v>99</v>
      </c>
      <c r="G274">
        <v>99</v>
      </c>
      <c r="H274">
        <v>99</v>
      </c>
      <c r="I274">
        <v>99</v>
      </c>
      <c r="J274">
        <v>999</v>
      </c>
      <c r="K274">
        <v>99</v>
      </c>
      <c r="L274">
        <v>99</v>
      </c>
      <c r="M274">
        <v>99</v>
      </c>
      <c r="N274">
        <v>99</v>
      </c>
      <c r="O274">
        <v>99</v>
      </c>
      <c r="P274">
        <v>9999</v>
      </c>
      <c r="Q274">
        <v>23</v>
      </c>
      <c r="R274">
        <v>352</v>
      </c>
      <c r="S274">
        <v>352</v>
      </c>
      <c r="T274">
        <v>16.565340909090914</v>
      </c>
      <c r="U274">
        <v>61.943181818181827</v>
      </c>
      <c r="V274">
        <v>91.890728109918271</v>
      </c>
      <c r="W274">
        <v>84.815142045454522</v>
      </c>
      <c r="X274">
        <v>11.099086801207404</v>
      </c>
      <c r="Y274">
        <v>2.2781469470594722</v>
      </c>
      <c r="Z274">
        <v>-38.379404106480195</v>
      </c>
      <c r="AA274">
        <v>1.6859852476290837</v>
      </c>
      <c r="AB274">
        <v>1.7309865997377338</v>
      </c>
      <c r="AC274">
        <v>3</v>
      </c>
      <c r="AD274">
        <v>0</v>
      </c>
      <c r="AE274">
        <v>0</v>
      </c>
      <c r="AF274">
        <v>1</v>
      </c>
      <c r="AG274">
        <v>14</v>
      </c>
      <c r="AH274">
        <v>2</v>
      </c>
      <c r="AI274">
        <v>20</v>
      </c>
      <c r="AJ274">
        <v>0</v>
      </c>
      <c r="AK274">
        <v>6</v>
      </c>
      <c r="AL274">
        <v>2</v>
      </c>
    </row>
    <row r="275" spans="1:38" x14ac:dyDescent="0.5">
      <c r="A275">
        <v>3</v>
      </c>
      <c r="B275">
        <v>131</v>
      </c>
      <c r="C275">
        <v>2020</v>
      </c>
      <c r="D275">
        <v>99</v>
      </c>
      <c r="E275">
        <v>27</v>
      </c>
      <c r="F275">
        <v>99</v>
      </c>
      <c r="G275">
        <v>99</v>
      </c>
      <c r="H275">
        <v>99</v>
      </c>
      <c r="I275">
        <v>99</v>
      </c>
      <c r="J275">
        <v>999</v>
      </c>
      <c r="K275">
        <v>99</v>
      </c>
      <c r="L275">
        <v>99</v>
      </c>
      <c r="M275">
        <v>99</v>
      </c>
      <c r="N275">
        <v>99</v>
      </c>
      <c r="O275">
        <v>99</v>
      </c>
      <c r="P275">
        <v>9999</v>
      </c>
      <c r="Q275">
        <v>19</v>
      </c>
      <c r="R275">
        <v>388</v>
      </c>
      <c r="S275">
        <v>388</v>
      </c>
      <c r="T275">
        <v>16.427835051546388</v>
      </c>
      <c r="U275">
        <v>61.47938144329899</v>
      </c>
      <c r="V275">
        <v>85.481788430822803</v>
      </c>
      <c r="W275">
        <v>78.899690721649506</v>
      </c>
      <c r="X275">
        <v>8.7178387092223506</v>
      </c>
      <c r="Y275">
        <v>2.2697217298139289</v>
      </c>
      <c r="Z275">
        <v>-39.157258693768874</v>
      </c>
      <c r="AA275">
        <v>1.8584155570456935</v>
      </c>
      <c r="AB275">
        <v>1.7749440798119172</v>
      </c>
      <c r="AC275">
        <v>8</v>
      </c>
      <c r="AD275">
        <v>0</v>
      </c>
      <c r="AE275">
        <v>0</v>
      </c>
      <c r="AF275">
        <v>1</v>
      </c>
      <c r="AG275">
        <v>6</v>
      </c>
      <c r="AH275">
        <v>4</v>
      </c>
      <c r="AI275">
        <v>7</v>
      </c>
      <c r="AJ275">
        <v>0</v>
      </c>
      <c r="AK275">
        <v>5</v>
      </c>
      <c r="AL275">
        <v>1</v>
      </c>
    </row>
    <row r="276" spans="1:38" x14ac:dyDescent="0.5">
      <c r="A276">
        <v>3</v>
      </c>
      <c r="B276">
        <v>132</v>
      </c>
      <c r="C276">
        <v>2020</v>
      </c>
      <c r="D276">
        <v>99</v>
      </c>
      <c r="E276">
        <v>28</v>
      </c>
      <c r="F276">
        <v>99</v>
      </c>
      <c r="G276">
        <v>99</v>
      </c>
      <c r="H276">
        <v>99</v>
      </c>
      <c r="I276">
        <v>99</v>
      </c>
      <c r="J276">
        <v>999</v>
      </c>
      <c r="K276">
        <v>99</v>
      </c>
      <c r="L276">
        <v>99</v>
      </c>
      <c r="M276">
        <v>99</v>
      </c>
      <c r="N276">
        <v>99</v>
      </c>
      <c r="O276">
        <v>99</v>
      </c>
      <c r="P276">
        <v>9999</v>
      </c>
      <c r="Q276">
        <v>19</v>
      </c>
      <c r="R276">
        <v>281</v>
      </c>
      <c r="S276">
        <v>281</v>
      </c>
      <c r="T276">
        <v>16.44483985765125</v>
      </c>
      <c r="U276">
        <v>61.761565836298942</v>
      </c>
      <c r="V276">
        <v>87.747712665260693</v>
      </c>
      <c r="W276">
        <v>80.991138790035606</v>
      </c>
      <c r="X276">
        <v>8.9715238384735851</v>
      </c>
      <c r="Y276">
        <v>2.3219706557346358</v>
      </c>
      <c r="Z276">
        <v>-21.246171385233193</v>
      </c>
      <c r="AA276">
        <v>1.3459143596129899</v>
      </c>
      <c r="AB276">
        <v>1.319536700973581</v>
      </c>
      <c r="AC276">
        <v>6</v>
      </c>
      <c r="AD276">
        <v>0</v>
      </c>
      <c r="AE276">
        <v>0</v>
      </c>
      <c r="AF276">
        <v>2</v>
      </c>
      <c r="AG276">
        <v>4</v>
      </c>
      <c r="AH276">
        <v>3</v>
      </c>
      <c r="AI276">
        <v>2</v>
      </c>
      <c r="AJ276">
        <v>0</v>
      </c>
      <c r="AK276">
        <v>2</v>
      </c>
      <c r="AL276">
        <v>4</v>
      </c>
    </row>
    <row r="277" spans="1:38" x14ac:dyDescent="0.5">
      <c r="A277">
        <v>3</v>
      </c>
      <c r="B277">
        <v>133</v>
      </c>
      <c r="C277">
        <v>2020</v>
      </c>
      <c r="D277">
        <v>99</v>
      </c>
      <c r="E277">
        <v>29</v>
      </c>
      <c r="F277">
        <v>99</v>
      </c>
      <c r="G277">
        <v>99</v>
      </c>
      <c r="H277">
        <v>99</v>
      </c>
      <c r="I277">
        <v>99</v>
      </c>
      <c r="J277">
        <v>999</v>
      </c>
      <c r="K277">
        <v>99</v>
      </c>
      <c r="L277">
        <v>99</v>
      </c>
      <c r="M277">
        <v>99</v>
      </c>
      <c r="N277">
        <v>99</v>
      </c>
      <c r="O277">
        <v>99</v>
      </c>
      <c r="P277">
        <v>9999</v>
      </c>
      <c r="Q277">
        <v>11</v>
      </c>
      <c r="R277">
        <v>289</v>
      </c>
      <c r="S277">
        <v>289</v>
      </c>
      <c r="T277">
        <v>16.408304498269892</v>
      </c>
      <c r="U277">
        <v>61.415224913494797</v>
      </c>
      <c r="V277">
        <v>86.711040798959331</v>
      </c>
      <c r="W277">
        <v>80.034290657439499</v>
      </c>
      <c r="X277">
        <v>8.1077456834660104</v>
      </c>
      <c r="Y277">
        <v>2.317507468460291</v>
      </c>
      <c r="Z277">
        <v>-3.9525847879366882</v>
      </c>
      <c r="AA277">
        <v>1.3842322061500147</v>
      </c>
      <c r="AB277">
        <v>1.3410704450869528</v>
      </c>
      <c r="AC277">
        <v>3</v>
      </c>
      <c r="AD277">
        <v>0</v>
      </c>
      <c r="AE277">
        <v>0</v>
      </c>
      <c r="AF277">
        <v>4</v>
      </c>
      <c r="AG277">
        <v>1</v>
      </c>
      <c r="AH277">
        <v>0</v>
      </c>
      <c r="AI277">
        <v>36</v>
      </c>
      <c r="AJ277">
        <v>0</v>
      </c>
      <c r="AK277">
        <v>9</v>
      </c>
      <c r="AL277">
        <v>5</v>
      </c>
    </row>
    <row r="278" spans="1:38" x14ac:dyDescent="0.5">
      <c r="A278">
        <v>3</v>
      </c>
      <c r="B278">
        <v>134</v>
      </c>
      <c r="C278">
        <v>2020</v>
      </c>
      <c r="D278">
        <v>99</v>
      </c>
      <c r="E278">
        <v>30</v>
      </c>
      <c r="F278">
        <v>99</v>
      </c>
      <c r="G278">
        <v>99</v>
      </c>
      <c r="H278">
        <v>99</v>
      </c>
      <c r="I278">
        <v>99</v>
      </c>
      <c r="J278">
        <v>999</v>
      </c>
      <c r="K278">
        <v>99</v>
      </c>
      <c r="L278">
        <v>99</v>
      </c>
      <c r="M278">
        <v>99</v>
      </c>
      <c r="N278">
        <v>99</v>
      </c>
      <c r="O278">
        <v>99</v>
      </c>
      <c r="P278">
        <v>9999</v>
      </c>
      <c r="Q278">
        <v>25</v>
      </c>
      <c r="R278">
        <v>516</v>
      </c>
      <c r="S278">
        <v>516</v>
      </c>
      <c r="T278">
        <v>16.023255813953487</v>
      </c>
      <c r="U278">
        <v>60.629844961240302</v>
      </c>
      <c r="V278">
        <v>91.750380038129819</v>
      </c>
      <c r="W278">
        <v>84.685600775193748</v>
      </c>
      <c r="X278">
        <v>9.3901388686436889</v>
      </c>
      <c r="Y278">
        <v>2.7387190703877806</v>
      </c>
      <c r="Z278">
        <v>-24.982391740499764</v>
      </c>
      <c r="AA278">
        <v>2.4715011016380881</v>
      </c>
      <c r="AB278">
        <v>2.533593423545843</v>
      </c>
      <c r="AC278">
        <v>10</v>
      </c>
      <c r="AD278">
        <v>0</v>
      </c>
      <c r="AE278">
        <v>0</v>
      </c>
      <c r="AF278">
        <v>1</v>
      </c>
      <c r="AG278">
        <v>16</v>
      </c>
      <c r="AH278">
        <v>3</v>
      </c>
      <c r="AI278">
        <v>51</v>
      </c>
      <c r="AJ278">
        <v>0</v>
      </c>
      <c r="AK278">
        <v>13</v>
      </c>
      <c r="AL278">
        <v>13</v>
      </c>
    </row>
    <row r="279" spans="1:38" x14ac:dyDescent="0.5">
      <c r="A279">
        <v>3</v>
      </c>
      <c r="B279">
        <v>135</v>
      </c>
      <c r="C279">
        <v>2020</v>
      </c>
      <c r="D279">
        <v>99</v>
      </c>
      <c r="E279">
        <v>31</v>
      </c>
      <c r="F279">
        <v>99</v>
      </c>
      <c r="G279">
        <v>99</v>
      </c>
      <c r="H279">
        <v>99</v>
      </c>
      <c r="I279">
        <v>99</v>
      </c>
      <c r="J279">
        <v>999</v>
      </c>
      <c r="K279">
        <v>99</v>
      </c>
      <c r="L279">
        <v>99</v>
      </c>
      <c r="M279">
        <v>99</v>
      </c>
      <c r="N279">
        <v>99</v>
      </c>
      <c r="O279">
        <v>99</v>
      </c>
      <c r="P279">
        <v>9999</v>
      </c>
      <c r="Q279">
        <v>19</v>
      </c>
      <c r="R279">
        <v>609</v>
      </c>
      <c r="S279">
        <v>609</v>
      </c>
      <c r="T279">
        <v>16.348111658456485</v>
      </c>
      <c r="U279">
        <v>61.389162561576363</v>
      </c>
      <c r="V279">
        <v>87.952791906167263</v>
      </c>
      <c r="W279">
        <v>81.180426929392496</v>
      </c>
      <c r="X279">
        <v>14.232359604656004</v>
      </c>
      <c r="Y279">
        <v>4.32367911678657</v>
      </c>
      <c r="Z279">
        <v>-5.8952117029842004</v>
      </c>
      <c r="AA279">
        <v>2.9169460676309997</v>
      </c>
      <c r="AB279">
        <v>2.8664625502736678</v>
      </c>
      <c r="AC279">
        <v>16</v>
      </c>
      <c r="AD279">
        <v>0</v>
      </c>
      <c r="AE279">
        <v>0</v>
      </c>
      <c r="AF279">
        <v>3</v>
      </c>
      <c r="AG279">
        <v>59</v>
      </c>
      <c r="AH279">
        <v>11</v>
      </c>
      <c r="AI279">
        <v>25</v>
      </c>
      <c r="AJ279">
        <v>0</v>
      </c>
      <c r="AK279">
        <v>9</v>
      </c>
      <c r="AL279">
        <v>13</v>
      </c>
    </row>
    <row r="280" spans="1:38" x14ac:dyDescent="0.5">
      <c r="A280">
        <v>3</v>
      </c>
      <c r="B280">
        <v>136</v>
      </c>
      <c r="C280">
        <v>2020</v>
      </c>
      <c r="D280">
        <v>99</v>
      </c>
      <c r="E280">
        <v>32</v>
      </c>
      <c r="F280">
        <v>99</v>
      </c>
      <c r="G280">
        <v>99</v>
      </c>
      <c r="H280">
        <v>99</v>
      </c>
      <c r="I280">
        <v>99</v>
      </c>
      <c r="J280">
        <v>999</v>
      </c>
      <c r="K280">
        <v>99</v>
      </c>
      <c r="L280">
        <v>99</v>
      </c>
      <c r="M280">
        <v>99</v>
      </c>
      <c r="N280">
        <v>99</v>
      </c>
      <c r="O280">
        <v>99</v>
      </c>
      <c r="P280">
        <v>9999</v>
      </c>
      <c r="Q280">
        <v>18</v>
      </c>
      <c r="R280">
        <v>400</v>
      </c>
      <c r="S280">
        <v>400</v>
      </c>
      <c r="T280">
        <v>16.467500000000001</v>
      </c>
      <c r="U280">
        <v>61.409999999999982</v>
      </c>
      <c r="V280">
        <v>92.80284398699888</v>
      </c>
      <c r="W280">
        <v>85.657025000000019</v>
      </c>
      <c r="X280">
        <v>9.7589990213838878</v>
      </c>
      <c r="Y280">
        <v>2.2049716551467515</v>
      </c>
      <c r="Z280">
        <v>-22.906788795723156</v>
      </c>
      <c r="AA280">
        <v>1.9158923268512311</v>
      </c>
      <c r="AB280">
        <v>1.9865551511713488</v>
      </c>
      <c r="AC280">
        <v>4</v>
      </c>
      <c r="AD280">
        <v>0</v>
      </c>
      <c r="AE280">
        <v>0</v>
      </c>
      <c r="AF280">
        <v>0</v>
      </c>
      <c r="AG280">
        <v>12</v>
      </c>
      <c r="AH280">
        <v>9</v>
      </c>
      <c r="AI280">
        <v>21</v>
      </c>
      <c r="AJ280">
        <v>0</v>
      </c>
      <c r="AK280">
        <v>4</v>
      </c>
      <c r="AL280">
        <v>1</v>
      </c>
    </row>
    <row r="281" spans="1:38" x14ac:dyDescent="0.5">
      <c r="A281">
        <v>3</v>
      </c>
      <c r="B281">
        <v>137</v>
      </c>
      <c r="C281">
        <v>2020</v>
      </c>
      <c r="D281">
        <v>99</v>
      </c>
      <c r="E281">
        <v>33</v>
      </c>
      <c r="F281">
        <v>99</v>
      </c>
      <c r="G281">
        <v>99</v>
      </c>
      <c r="H281">
        <v>99</v>
      </c>
      <c r="I281">
        <v>99</v>
      </c>
      <c r="J281">
        <v>999</v>
      </c>
      <c r="K281">
        <v>99</v>
      </c>
      <c r="L281">
        <v>99</v>
      </c>
      <c r="M281">
        <v>99</v>
      </c>
      <c r="N281">
        <v>99</v>
      </c>
      <c r="O281">
        <v>99</v>
      </c>
      <c r="P281">
        <v>9999</v>
      </c>
      <c r="Q281">
        <v>20</v>
      </c>
      <c r="R281">
        <v>346</v>
      </c>
      <c r="S281">
        <v>346</v>
      </c>
      <c r="T281">
        <v>16.465317919075144</v>
      </c>
      <c r="U281">
        <v>61.81791907514453</v>
      </c>
      <c r="V281">
        <v>89.718622987368448</v>
      </c>
      <c r="W281">
        <v>82.810289017341091</v>
      </c>
      <c r="X281">
        <v>11.027015010059085</v>
      </c>
      <c r="Y281">
        <v>4.2082800647387879</v>
      </c>
      <c r="Z281">
        <v>2.1320824114288204</v>
      </c>
      <c r="AA281">
        <v>1.6572468627263148</v>
      </c>
      <c r="AB281">
        <v>1.6612616814328975</v>
      </c>
      <c r="AC281">
        <v>6</v>
      </c>
      <c r="AD281">
        <v>0</v>
      </c>
      <c r="AE281">
        <v>0</v>
      </c>
      <c r="AF281">
        <v>0</v>
      </c>
      <c r="AG281">
        <v>6</v>
      </c>
      <c r="AH281">
        <v>2</v>
      </c>
      <c r="AI281">
        <v>28</v>
      </c>
      <c r="AJ281">
        <v>0</v>
      </c>
      <c r="AK281">
        <v>10</v>
      </c>
      <c r="AL281">
        <v>2</v>
      </c>
    </row>
    <row r="282" spans="1:38" x14ac:dyDescent="0.5">
      <c r="A282">
        <v>3</v>
      </c>
      <c r="B282">
        <v>138</v>
      </c>
      <c r="C282">
        <v>2020</v>
      </c>
      <c r="D282">
        <v>99</v>
      </c>
      <c r="E282">
        <v>34</v>
      </c>
      <c r="F282">
        <v>99</v>
      </c>
      <c r="G282">
        <v>99</v>
      </c>
      <c r="H282">
        <v>99</v>
      </c>
      <c r="I282">
        <v>99</v>
      </c>
      <c r="J282">
        <v>999</v>
      </c>
      <c r="K282">
        <v>99</v>
      </c>
      <c r="L282">
        <v>99</v>
      </c>
      <c r="M282">
        <v>99</v>
      </c>
      <c r="N282">
        <v>99</v>
      </c>
      <c r="O282">
        <v>99</v>
      </c>
      <c r="P282">
        <v>9999</v>
      </c>
      <c r="Q282">
        <v>23</v>
      </c>
      <c r="R282">
        <v>368</v>
      </c>
      <c r="S282">
        <v>368</v>
      </c>
      <c r="T282">
        <v>16.608695652173914</v>
      </c>
      <c r="U282">
        <v>61.845108695652179</v>
      </c>
      <c r="V282">
        <v>91.82854232417921</v>
      </c>
      <c r="W282">
        <v>84.757744565217408</v>
      </c>
      <c r="X282">
        <v>7.876365000400698</v>
      </c>
      <c r="Y282">
        <v>2.1770612394601137</v>
      </c>
      <c r="Z282">
        <v>-26.899368838542184</v>
      </c>
      <c r="AA282">
        <v>1.7626209407031324</v>
      </c>
      <c r="AB282">
        <v>1.8084431410299628</v>
      </c>
      <c r="AC282">
        <v>6</v>
      </c>
      <c r="AD282">
        <v>0</v>
      </c>
      <c r="AE282">
        <v>0</v>
      </c>
      <c r="AF282">
        <v>4</v>
      </c>
      <c r="AG282">
        <v>11</v>
      </c>
      <c r="AH282">
        <v>4</v>
      </c>
      <c r="AI282">
        <v>6</v>
      </c>
      <c r="AJ282">
        <v>0</v>
      </c>
      <c r="AK282">
        <v>6</v>
      </c>
      <c r="AL282">
        <v>9</v>
      </c>
    </row>
    <row r="283" spans="1:38" x14ac:dyDescent="0.5">
      <c r="A283">
        <v>3</v>
      </c>
      <c r="B283">
        <v>139</v>
      </c>
      <c r="C283">
        <v>2020</v>
      </c>
      <c r="D283">
        <v>99</v>
      </c>
      <c r="E283">
        <v>35</v>
      </c>
      <c r="F283">
        <v>99</v>
      </c>
      <c r="G283">
        <v>99</v>
      </c>
      <c r="H283">
        <v>99</v>
      </c>
      <c r="I283">
        <v>99</v>
      </c>
      <c r="J283">
        <v>999</v>
      </c>
      <c r="K283">
        <v>99</v>
      </c>
      <c r="L283">
        <v>99</v>
      </c>
      <c r="M283">
        <v>99</v>
      </c>
      <c r="N283">
        <v>99</v>
      </c>
      <c r="O283">
        <v>99</v>
      </c>
      <c r="P283">
        <v>9999</v>
      </c>
      <c r="Q283">
        <v>16</v>
      </c>
      <c r="R283">
        <v>217</v>
      </c>
      <c r="S283">
        <v>217</v>
      </c>
      <c r="T283">
        <v>16.626728110599075</v>
      </c>
      <c r="U283">
        <v>62.221198156682007</v>
      </c>
      <c r="V283">
        <v>91.502413987647969</v>
      </c>
      <c r="W283">
        <v>84.456728110599059</v>
      </c>
      <c r="X283">
        <v>9.4864417382042809</v>
      </c>
      <c r="Y283">
        <v>2.3114446661350838</v>
      </c>
      <c r="Z283">
        <v>-33.530929179027048</v>
      </c>
      <c r="AA283">
        <v>1.0393715873167932</v>
      </c>
      <c r="AB283">
        <v>1.0626044617059689</v>
      </c>
      <c r="AC283">
        <v>3</v>
      </c>
      <c r="AD283">
        <v>0</v>
      </c>
      <c r="AE283">
        <v>0</v>
      </c>
      <c r="AF283">
        <v>2</v>
      </c>
      <c r="AG283">
        <v>3</v>
      </c>
      <c r="AH283">
        <v>1</v>
      </c>
      <c r="AI283">
        <v>1</v>
      </c>
      <c r="AJ283">
        <v>0</v>
      </c>
      <c r="AK283">
        <v>10</v>
      </c>
      <c r="AL283">
        <v>2</v>
      </c>
    </row>
    <row r="284" spans="1:38" x14ac:dyDescent="0.5">
      <c r="A284">
        <v>3</v>
      </c>
      <c r="B284">
        <v>140</v>
      </c>
      <c r="C284">
        <v>2020</v>
      </c>
      <c r="D284">
        <v>99</v>
      </c>
      <c r="E284">
        <v>36</v>
      </c>
      <c r="F284">
        <v>99</v>
      </c>
      <c r="G284">
        <v>99</v>
      </c>
      <c r="H284">
        <v>99</v>
      </c>
      <c r="I284">
        <v>99</v>
      </c>
      <c r="J284">
        <v>999</v>
      </c>
      <c r="K284">
        <v>99</v>
      </c>
      <c r="L284">
        <v>99</v>
      </c>
      <c r="M284">
        <v>99</v>
      </c>
      <c r="N284">
        <v>99</v>
      </c>
      <c r="O284">
        <v>99</v>
      </c>
      <c r="P284">
        <v>9999</v>
      </c>
      <c r="Q284">
        <v>23</v>
      </c>
      <c r="R284">
        <v>401</v>
      </c>
      <c r="S284">
        <v>401</v>
      </c>
      <c r="T284">
        <v>16.341645885286777</v>
      </c>
      <c r="U284">
        <v>61.261845386533679</v>
      </c>
      <c r="V284">
        <v>87.729241360304542</v>
      </c>
      <c r="W284">
        <v>80.974089775561026</v>
      </c>
      <c r="X284">
        <v>9.5306714603806562</v>
      </c>
      <c r="Y284">
        <v>2.774800316067759</v>
      </c>
      <c r="Z284">
        <v>-22.629048317759153</v>
      </c>
      <c r="AA284">
        <v>1.9206820576683592</v>
      </c>
      <c r="AB284">
        <v>1.8826435297389743</v>
      </c>
      <c r="AC284">
        <v>5</v>
      </c>
      <c r="AD284">
        <v>0</v>
      </c>
      <c r="AE284">
        <v>0</v>
      </c>
      <c r="AF284">
        <v>1</v>
      </c>
      <c r="AG284">
        <v>10</v>
      </c>
      <c r="AH284">
        <v>3</v>
      </c>
      <c r="AI284">
        <v>25</v>
      </c>
      <c r="AJ284">
        <v>0</v>
      </c>
      <c r="AK284">
        <v>3</v>
      </c>
      <c r="AL284">
        <v>8</v>
      </c>
    </row>
    <row r="285" spans="1:38" x14ac:dyDescent="0.5">
      <c r="A285">
        <v>3</v>
      </c>
      <c r="B285">
        <v>141</v>
      </c>
      <c r="C285">
        <v>2020</v>
      </c>
      <c r="D285">
        <v>99</v>
      </c>
      <c r="E285">
        <v>37</v>
      </c>
      <c r="F285">
        <v>99</v>
      </c>
      <c r="G285">
        <v>99</v>
      </c>
      <c r="H285">
        <v>99</v>
      </c>
      <c r="I285">
        <v>99</v>
      </c>
      <c r="J285">
        <v>999</v>
      </c>
      <c r="K285">
        <v>99</v>
      </c>
      <c r="L285">
        <v>99</v>
      </c>
      <c r="M285">
        <v>99</v>
      </c>
      <c r="N285">
        <v>99</v>
      </c>
      <c r="O285">
        <v>99</v>
      </c>
      <c r="P285">
        <v>9999</v>
      </c>
      <c r="Q285">
        <v>24</v>
      </c>
      <c r="R285">
        <v>468</v>
      </c>
      <c r="S285">
        <v>468</v>
      </c>
      <c r="T285">
        <v>16.418803418803421</v>
      </c>
      <c r="U285">
        <v>61.380341880341888</v>
      </c>
      <c r="V285">
        <v>91.103147484512604</v>
      </c>
      <c r="W285">
        <v>84.088205128205146</v>
      </c>
      <c r="X285">
        <v>10.523718742922814</v>
      </c>
      <c r="Y285">
        <v>3.6626724005686433</v>
      </c>
      <c r="Z285">
        <v>-1.1191872387707829</v>
      </c>
      <c r="AA285">
        <v>2.2415940224159399</v>
      </c>
      <c r="AB285">
        <v>2.2817002195525822</v>
      </c>
      <c r="AC285">
        <v>1</v>
      </c>
      <c r="AD285">
        <v>0</v>
      </c>
      <c r="AE285">
        <v>0</v>
      </c>
      <c r="AF285">
        <v>1</v>
      </c>
      <c r="AG285">
        <v>22</v>
      </c>
      <c r="AH285">
        <v>5</v>
      </c>
      <c r="AI285">
        <v>31</v>
      </c>
      <c r="AJ285">
        <v>0</v>
      </c>
      <c r="AK285">
        <v>3</v>
      </c>
      <c r="AL285">
        <v>3</v>
      </c>
    </row>
    <row r="286" spans="1:38" x14ac:dyDescent="0.5">
      <c r="A286">
        <v>3</v>
      </c>
      <c r="B286">
        <v>142</v>
      </c>
      <c r="C286">
        <v>2020</v>
      </c>
      <c r="D286">
        <v>99</v>
      </c>
      <c r="E286">
        <v>38</v>
      </c>
      <c r="F286">
        <v>99</v>
      </c>
      <c r="G286">
        <v>99</v>
      </c>
      <c r="H286">
        <v>99</v>
      </c>
      <c r="I286">
        <v>99</v>
      </c>
      <c r="J286">
        <v>999</v>
      </c>
      <c r="K286">
        <v>99</v>
      </c>
      <c r="L286">
        <v>99</v>
      </c>
      <c r="M286">
        <v>99</v>
      </c>
      <c r="N286">
        <v>99</v>
      </c>
      <c r="O286">
        <v>99</v>
      </c>
      <c r="P286">
        <v>9999</v>
      </c>
      <c r="Q286">
        <v>19</v>
      </c>
      <c r="R286">
        <v>368</v>
      </c>
      <c r="S286">
        <v>368</v>
      </c>
      <c r="T286">
        <v>16.380434782608699</v>
      </c>
      <c r="U286">
        <v>61.326086956521742</v>
      </c>
      <c r="V286">
        <v>89.720135192425388</v>
      </c>
      <c r="W286">
        <v>82.811684782608765</v>
      </c>
      <c r="X286">
        <v>10.475649605704588</v>
      </c>
      <c r="Y286">
        <v>2.2280752838939621</v>
      </c>
      <c r="Z286">
        <v>-20.165656084054135</v>
      </c>
      <c r="AA286">
        <v>1.7626209407031324</v>
      </c>
      <c r="AB286">
        <v>1.7669208178022036</v>
      </c>
      <c r="AC286">
        <v>5</v>
      </c>
      <c r="AD286">
        <v>0</v>
      </c>
      <c r="AE286">
        <v>0</v>
      </c>
      <c r="AF286">
        <v>0</v>
      </c>
      <c r="AG286">
        <v>27</v>
      </c>
      <c r="AH286">
        <v>13</v>
      </c>
      <c r="AI286">
        <v>5</v>
      </c>
      <c r="AJ286">
        <v>0</v>
      </c>
      <c r="AK286">
        <v>9</v>
      </c>
      <c r="AL286">
        <v>6</v>
      </c>
    </row>
    <row r="287" spans="1:38" x14ac:dyDescent="0.5">
      <c r="A287">
        <v>3</v>
      </c>
      <c r="B287">
        <v>143</v>
      </c>
      <c r="C287">
        <v>2020</v>
      </c>
      <c r="D287">
        <v>99</v>
      </c>
      <c r="E287">
        <v>39</v>
      </c>
      <c r="F287">
        <v>99</v>
      </c>
      <c r="G287">
        <v>99</v>
      </c>
      <c r="H287">
        <v>99</v>
      </c>
      <c r="I287">
        <v>99</v>
      </c>
      <c r="J287">
        <v>999</v>
      </c>
      <c r="K287">
        <v>99</v>
      </c>
      <c r="L287">
        <v>99</v>
      </c>
      <c r="M287">
        <v>99</v>
      </c>
      <c r="N287">
        <v>99</v>
      </c>
      <c r="O287">
        <v>99</v>
      </c>
      <c r="P287">
        <v>9999</v>
      </c>
      <c r="Q287">
        <v>16</v>
      </c>
      <c r="R287">
        <v>253</v>
      </c>
      <c r="S287">
        <v>253</v>
      </c>
      <c r="T287">
        <v>16.478260869565219</v>
      </c>
      <c r="U287">
        <v>61.399209486166001</v>
      </c>
      <c r="V287">
        <v>86.084558429935015</v>
      </c>
      <c r="W287">
        <v>79.456047430830068</v>
      </c>
      <c r="X287">
        <v>11.962434423712237</v>
      </c>
      <c r="Y287">
        <v>2.0705728923079589</v>
      </c>
      <c r="Z287">
        <v>-45.542554530325837</v>
      </c>
      <c r="AA287">
        <v>1.2118018967334032</v>
      </c>
      <c r="AB287">
        <v>1.165534483009534</v>
      </c>
      <c r="AC287">
        <v>8</v>
      </c>
      <c r="AD287">
        <v>0</v>
      </c>
      <c r="AE287">
        <v>0</v>
      </c>
      <c r="AF287">
        <v>2</v>
      </c>
      <c r="AG287">
        <v>9</v>
      </c>
      <c r="AH287">
        <v>2</v>
      </c>
      <c r="AI287">
        <v>9</v>
      </c>
      <c r="AJ287">
        <v>0</v>
      </c>
      <c r="AK287">
        <v>3</v>
      </c>
      <c r="AL287">
        <v>4</v>
      </c>
    </row>
    <row r="288" spans="1:38" x14ac:dyDescent="0.5">
      <c r="A288">
        <v>3</v>
      </c>
      <c r="B288">
        <v>144</v>
      </c>
      <c r="C288">
        <v>2020</v>
      </c>
      <c r="D288">
        <v>99</v>
      </c>
      <c r="E288">
        <v>40</v>
      </c>
      <c r="F288">
        <v>99</v>
      </c>
      <c r="G288">
        <v>99</v>
      </c>
      <c r="H288">
        <v>99</v>
      </c>
      <c r="I288">
        <v>99</v>
      </c>
      <c r="J288">
        <v>999</v>
      </c>
      <c r="K288">
        <v>99</v>
      </c>
      <c r="L288">
        <v>99</v>
      </c>
      <c r="M288">
        <v>99</v>
      </c>
      <c r="N288">
        <v>99</v>
      </c>
      <c r="O288">
        <v>99</v>
      </c>
      <c r="P288">
        <v>9999</v>
      </c>
      <c r="Q288">
        <v>19</v>
      </c>
      <c r="R288">
        <v>302</v>
      </c>
      <c r="S288">
        <v>302</v>
      </c>
      <c r="T288">
        <v>16.364238410596027</v>
      </c>
      <c r="U288">
        <v>61.397350993377486</v>
      </c>
      <c r="V288">
        <v>86.973875858308304</v>
      </c>
      <c r="W288">
        <v>80.276887417218489</v>
      </c>
      <c r="X288">
        <v>10.057224821318112</v>
      </c>
      <c r="Y288">
        <v>2.4033075172559175</v>
      </c>
      <c r="Z288">
        <v>-12.204175008843359</v>
      </c>
      <c r="AA288">
        <v>1.4464987067726796</v>
      </c>
      <c r="AB288">
        <v>1.405643267263855</v>
      </c>
      <c r="AC288">
        <v>7</v>
      </c>
      <c r="AD288">
        <v>0</v>
      </c>
      <c r="AE288">
        <v>0</v>
      </c>
      <c r="AF288">
        <v>3</v>
      </c>
      <c r="AG288">
        <v>16</v>
      </c>
      <c r="AH288">
        <v>16</v>
      </c>
      <c r="AI288">
        <v>22</v>
      </c>
      <c r="AJ288">
        <v>0</v>
      </c>
      <c r="AK288">
        <v>4</v>
      </c>
      <c r="AL288">
        <v>5</v>
      </c>
    </row>
    <row r="289" spans="1:38" x14ac:dyDescent="0.5">
      <c r="A289">
        <v>3</v>
      </c>
      <c r="B289">
        <v>145</v>
      </c>
      <c r="C289">
        <v>2020</v>
      </c>
      <c r="D289">
        <v>99</v>
      </c>
      <c r="E289">
        <v>41</v>
      </c>
      <c r="F289">
        <v>99</v>
      </c>
      <c r="G289">
        <v>99</v>
      </c>
      <c r="H289">
        <v>99</v>
      </c>
      <c r="I289">
        <v>99</v>
      </c>
      <c r="J289">
        <v>999</v>
      </c>
      <c r="K289">
        <v>99</v>
      </c>
      <c r="L289">
        <v>99</v>
      </c>
      <c r="M289">
        <v>99</v>
      </c>
      <c r="N289">
        <v>99</v>
      </c>
      <c r="O289">
        <v>99</v>
      </c>
      <c r="P289">
        <v>9999</v>
      </c>
      <c r="Q289">
        <v>20</v>
      </c>
      <c r="R289">
        <v>380</v>
      </c>
      <c r="S289">
        <v>380</v>
      </c>
      <c r="T289">
        <v>16.581578947368421</v>
      </c>
      <c r="U289">
        <v>61.66052631578949</v>
      </c>
      <c r="V289">
        <v>92.898101157552574</v>
      </c>
      <c r="W289">
        <v>85.744947368421052</v>
      </c>
      <c r="X289">
        <v>11.495335381081665</v>
      </c>
      <c r="Y289">
        <v>2.1807820270047671</v>
      </c>
      <c r="Z289">
        <v>-37.206437878776256</v>
      </c>
      <c r="AA289">
        <v>1.8200977105086689</v>
      </c>
      <c r="AB289">
        <v>1.8891645318941477</v>
      </c>
      <c r="AC289">
        <v>3</v>
      </c>
      <c r="AD289">
        <v>0</v>
      </c>
      <c r="AE289">
        <v>0</v>
      </c>
      <c r="AF289">
        <v>1</v>
      </c>
      <c r="AG289">
        <v>16</v>
      </c>
      <c r="AH289">
        <v>4</v>
      </c>
      <c r="AI289">
        <v>21</v>
      </c>
      <c r="AJ289">
        <v>0</v>
      </c>
      <c r="AK289">
        <v>3</v>
      </c>
      <c r="AL289">
        <v>0</v>
      </c>
    </row>
    <row r="290" spans="1:38" x14ac:dyDescent="0.5">
      <c r="A290">
        <v>3</v>
      </c>
      <c r="B290">
        <v>146</v>
      </c>
      <c r="C290">
        <v>2020</v>
      </c>
      <c r="D290">
        <v>99</v>
      </c>
      <c r="E290">
        <v>42</v>
      </c>
      <c r="F290">
        <v>99</v>
      </c>
      <c r="G290">
        <v>99</v>
      </c>
      <c r="H290">
        <v>99</v>
      </c>
      <c r="I290">
        <v>99</v>
      </c>
      <c r="J290">
        <v>999</v>
      </c>
      <c r="K290">
        <v>99</v>
      </c>
      <c r="L290">
        <v>99</v>
      </c>
      <c r="M290">
        <v>99</v>
      </c>
      <c r="N290">
        <v>99</v>
      </c>
      <c r="O290">
        <v>99</v>
      </c>
      <c r="P290">
        <v>9999</v>
      </c>
      <c r="Q290">
        <v>18</v>
      </c>
      <c r="R290">
        <v>348</v>
      </c>
      <c r="S290">
        <v>348</v>
      </c>
      <c r="T290">
        <v>16.543103448275861</v>
      </c>
      <c r="U290">
        <v>61.3735632183908</v>
      </c>
      <c r="V290">
        <v>93.900480691398627</v>
      </c>
      <c r="W290">
        <v>86.670143678160855</v>
      </c>
      <c r="X290">
        <v>8.5174026538536616</v>
      </c>
      <c r="Y290">
        <v>1.920426184148212</v>
      </c>
      <c r="Z290">
        <v>-29.587920153956745</v>
      </c>
      <c r="AA290">
        <v>1.6668263243605712</v>
      </c>
      <c r="AB290">
        <v>1.7487446911406479</v>
      </c>
      <c r="AC290">
        <v>6</v>
      </c>
      <c r="AD290">
        <v>0</v>
      </c>
      <c r="AE290">
        <v>0</v>
      </c>
      <c r="AF290">
        <v>2</v>
      </c>
      <c r="AG290">
        <v>17</v>
      </c>
      <c r="AH290">
        <v>8</v>
      </c>
      <c r="AI290">
        <v>11</v>
      </c>
      <c r="AJ290">
        <v>0</v>
      </c>
      <c r="AK290">
        <v>2</v>
      </c>
      <c r="AL290">
        <v>6</v>
      </c>
    </row>
    <row r="291" spans="1:38" x14ac:dyDescent="0.5">
      <c r="A291">
        <v>3</v>
      </c>
      <c r="B291">
        <v>147</v>
      </c>
      <c r="C291">
        <v>2020</v>
      </c>
      <c r="D291">
        <v>99</v>
      </c>
      <c r="E291">
        <v>43</v>
      </c>
      <c r="F291">
        <v>99</v>
      </c>
      <c r="G291">
        <v>99</v>
      </c>
      <c r="H291">
        <v>99</v>
      </c>
      <c r="I291">
        <v>99</v>
      </c>
      <c r="J291">
        <v>999</v>
      </c>
      <c r="K291">
        <v>99</v>
      </c>
      <c r="L291">
        <v>99</v>
      </c>
      <c r="M291">
        <v>99</v>
      </c>
      <c r="N291">
        <v>99</v>
      </c>
      <c r="O291">
        <v>99</v>
      </c>
      <c r="P291">
        <v>9999</v>
      </c>
      <c r="Q291">
        <v>18</v>
      </c>
      <c r="R291">
        <v>295</v>
      </c>
      <c r="S291">
        <v>295</v>
      </c>
      <c r="T291">
        <v>16.135593220338983</v>
      </c>
      <c r="U291">
        <v>60.6</v>
      </c>
      <c r="V291">
        <v>93.422847384174702</v>
      </c>
      <c r="W291">
        <v>86.229288135593251</v>
      </c>
      <c r="X291">
        <v>7.9622132921821214</v>
      </c>
      <c r="Y291">
        <v>2.4638401885220622</v>
      </c>
      <c r="Z291">
        <v>-23.337268703889858</v>
      </c>
      <c r="AA291">
        <v>1.412970591052783</v>
      </c>
      <c r="AB291">
        <v>1.4748724572106695</v>
      </c>
      <c r="AC291">
        <v>3</v>
      </c>
      <c r="AD291">
        <v>0</v>
      </c>
      <c r="AE291">
        <v>0</v>
      </c>
      <c r="AF291">
        <v>1</v>
      </c>
      <c r="AG291">
        <v>5</v>
      </c>
      <c r="AH291">
        <v>0</v>
      </c>
      <c r="AI291">
        <v>12</v>
      </c>
      <c r="AJ291">
        <v>0</v>
      </c>
      <c r="AK291">
        <v>2</v>
      </c>
      <c r="AL291">
        <v>4</v>
      </c>
    </row>
    <row r="292" spans="1:38" x14ac:dyDescent="0.5">
      <c r="A292">
        <v>3</v>
      </c>
      <c r="B292">
        <v>148</v>
      </c>
      <c r="C292">
        <v>2020</v>
      </c>
      <c r="D292">
        <v>99</v>
      </c>
      <c r="E292">
        <v>44</v>
      </c>
      <c r="F292">
        <v>99</v>
      </c>
      <c r="G292">
        <v>99</v>
      </c>
      <c r="H292">
        <v>99</v>
      </c>
      <c r="I292">
        <v>99</v>
      </c>
      <c r="J292">
        <v>999</v>
      </c>
      <c r="K292">
        <v>99</v>
      </c>
      <c r="L292">
        <v>99</v>
      </c>
      <c r="M292">
        <v>99</v>
      </c>
      <c r="N292">
        <v>99</v>
      </c>
      <c r="O292">
        <v>99</v>
      </c>
      <c r="P292">
        <v>9999</v>
      </c>
      <c r="Q292">
        <v>25</v>
      </c>
      <c r="R292">
        <v>403</v>
      </c>
      <c r="S292">
        <v>403</v>
      </c>
      <c r="T292">
        <v>16.426799007444171</v>
      </c>
      <c r="U292">
        <v>61.267990074441677</v>
      </c>
      <c r="V292">
        <v>91.285295279983018</v>
      </c>
      <c r="W292">
        <v>84.256327543424348</v>
      </c>
      <c r="X292">
        <v>9.6174832999198152</v>
      </c>
      <c r="Y292">
        <v>2.5110461038941954</v>
      </c>
      <c r="Z292">
        <v>-27.917016562429524</v>
      </c>
      <c r="AA292">
        <v>1.9302615193026156</v>
      </c>
      <c r="AB292">
        <v>1.9687257444607855</v>
      </c>
      <c r="AC292">
        <v>7</v>
      </c>
      <c r="AD292">
        <v>0</v>
      </c>
      <c r="AE292">
        <v>0</v>
      </c>
      <c r="AF292">
        <v>3</v>
      </c>
      <c r="AG292">
        <v>10</v>
      </c>
      <c r="AH292">
        <v>1</v>
      </c>
      <c r="AI292">
        <v>13</v>
      </c>
      <c r="AJ292">
        <v>0</v>
      </c>
      <c r="AK292">
        <v>2</v>
      </c>
      <c r="AL292">
        <v>2</v>
      </c>
    </row>
    <row r="293" spans="1:38" x14ac:dyDescent="0.5">
      <c r="A293">
        <v>3</v>
      </c>
      <c r="B293">
        <v>149</v>
      </c>
      <c r="C293">
        <v>2020</v>
      </c>
      <c r="D293">
        <v>99</v>
      </c>
      <c r="E293">
        <v>45</v>
      </c>
      <c r="F293">
        <v>99</v>
      </c>
      <c r="G293">
        <v>99</v>
      </c>
      <c r="H293">
        <v>99</v>
      </c>
      <c r="I293">
        <v>99</v>
      </c>
      <c r="J293">
        <v>999</v>
      </c>
      <c r="K293">
        <v>99</v>
      </c>
      <c r="L293">
        <v>99</v>
      </c>
      <c r="M293">
        <v>99</v>
      </c>
      <c r="N293">
        <v>99</v>
      </c>
      <c r="O293">
        <v>99</v>
      </c>
      <c r="P293">
        <v>9999</v>
      </c>
      <c r="Q293">
        <v>19</v>
      </c>
      <c r="R293">
        <v>481</v>
      </c>
      <c r="S293">
        <v>481</v>
      </c>
      <c r="T293">
        <v>16.438669438669436</v>
      </c>
      <c r="U293">
        <v>61.471933471933482</v>
      </c>
      <c r="V293">
        <v>91.278755211582975</v>
      </c>
      <c r="W293">
        <v>84.250291060291147</v>
      </c>
      <c r="X293">
        <v>10.000135046826548</v>
      </c>
      <c r="Y293">
        <v>2.27335241195042</v>
      </c>
      <c r="Z293">
        <v>-37.276782991363312</v>
      </c>
      <c r="AA293">
        <v>2.3038605230386047</v>
      </c>
      <c r="AB293">
        <v>2.3496010894195996</v>
      </c>
      <c r="AC293">
        <v>5</v>
      </c>
      <c r="AD293">
        <v>0</v>
      </c>
      <c r="AE293">
        <v>0</v>
      </c>
      <c r="AF293">
        <v>2</v>
      </c>
      <c r="AG293">
        <v>14</v>
      </c>
      <c r="AH293">
        <v>6</v>
      </c>
      <c r="AI293">
        <v>15</v>
      </c>
      <c r="AJ293">
        <v>0</v>
      </c>
      <c r="AK293">
        <v>1</v>
      </c>
      <c r="AL293">
        <v>4</v>
      </c>
    </row>
    <row r="294" spans="1:38" x14ac:dyDescent="0.5">
      <c r="A294">
        <v>3</v>
      </c>
      <c r="B294">
        <v>150</v>
      </c>
      <c r="C294">
        <v>2020</v>
      </c>
      <c r="D294">
        <v>99</v>
      </c>
      <c r="E294">
        <v>46</v>
      </c>
      <c r="F294">
        <v>99</v>
      </c>
      <c r="G294">
        <v>99</v>
      </c>
      <c r="H294">
        <v>99</v>
      </c>
      <c r="I294">
        <v>99</v>
      </c>
      <c r="J294">
        <v>999</v>
      </c>
      <c r="K294">
        <v>99</v>
      </c>
      <c r="L294">
        <v>99</v>
      </c>
      <c r="M294">
        <v>99</v>
      </c>
      <c r="N294">
        <v>99</v>
      </c>
      <c r="O294">
        <v>99</v>
      </c>
      <c r="P294">
        <v>9999</v>
      </c>
      <c r="Q294">
        <v>24</v>
      </c>
      <c r="R294">
        <v>519</v>
      </c>
      <c r="S294">
        <v>519</v>
      </c>
      <c r="T294">
        <v>16.624277456647398</v>
      </c>
      <c r="U294">
        <v>61.926782273603088</v>
      </c>
      <c r="V294">
        <v>90.205036354185566</v>
      </c>
      <c r="W294">
        <v>83.259248554913214</v>
      </c>
      <c r="X294">
        <v>11.496649340719969</v>
      </c>
      <c r="Y294">
        <v>2.2309859085344277</v>
      </c>
      <c r="Z294">
        <v>-27.046676235597221</v>
      </c>
      <c r="AA294">
        <v>2.4858702940894721</v>
      </c>
      <c r="AB294">
        <v>2.5054024244537501</v>
      </c>
      <c r="AC294">
        <v>13</v>
      </c>
      <c r="AD294">
        <v>0</v>
      </c>
      <c r="AE294">
        <v>0</v>
      </c>
      <c r="AF294">
        <v>7</v>
      </c>
      <c r="AG294">
        <v>39</v>
      </c>
      <c r="AH294">
        <v>14</v>
      </c>
      <c r="AI294">
        <v>7</v>
      </c>
      <c r="AJ294">
        <v>0</v>
      </c>
      <c r="AK294">
        <v>6</v>
      </c>
      <c r="AL294">
        <v>3</v>
      </c>
    </row>
    <row r="295" spans="1:38" x14ac:dyDescent="0.5">
      <c r="A295">
        <v>3</v>
      </c>
      <c r="B295">
        <v>151</v>
      </c>
      <c r="C295">
        <v>2020</v>
      </c>
      <c r="D295">
        <v>99</v>
      </c>
      <c r="E295">
        <v>47</v>
      </c>
      <c r="F295">
        <v>99</v>
      </c>
      <c r="G295">
        <v>99</v>
      </c>
      <c r="H295">
        <v>99</v>
      </c>
      <c r="I295">
        <v>99</v>
      </c>
      <c r="J295">
        <v>999</v>
      </c>
      <c r="K295">
        <v>99</v>
      </c>
      <c r="L295">
        <v>99</v>
      </c>
      <c r="M295">
        <v>99</v>
      </c>
      <c r="N295">
        <v>99</v>
      </c>
      <c r="O295">
        <v>99</v>
      </c>
      <c r="P295">
        <v>9999</v>
      </c>
      <c r="Q295">
        <v>26</v>
      </c>
      <c r="R295">
        <v>498</v>
      </c>
      <c r="S295">
        <v>498</v>
      </c>
      <c r="T295">
        <v>16.265060240963862</v>
      </c>
      <c r="U295">
        <v>61.096385542168683</v>
      </c>
      <c r="V295">
        <v>91.759867204462523</v>
      </c>
      <c r="W295">
        <v>84.694357429718821</v>
      </c>
      <c r="X295">
        <v>9.9887453578544498</v>
      </c>
      <c r="Y295">
        <v>2.6080557523143888</v>
      </c>
      <c r="Z295">
        <v>-31.619988140435098</v>
      </c>
      <c r="AA295">
        <v>2.3852859469297831</v>
      </c>
      <c r="AB295">
        <v>2.4454650972737881</v>
      </c>
      <c r="AC295">
        <v>7</v>
      </c>
      <c r="AD295">
        <v>0</v>
      </c>
      <c r="AE295">
        <v>0</v>
      </c>
      <c r="AF295">
        <v>1</v>
      </c>
      <c r="AG295">
        <v>6</v>
      </c>
      <c r="AH295">
        <v>0</v>
      </c>
      <c r="AI295">
        <v>26</v>
      </c>
      <c r="AJ295">
        <v>0</v>
      </c>
      <c r="AK295">
        <v>8</v>
      </c>
      <c r="AL295">
        <v>7</v>
      </c>
    </row>
    <row r="296" spans="1:38" x14ac:dyDescent="0.5">
      <c r="A296">
        <v>3</v>
      </c>
      <c r="B296">
        <v>152</v>
      </c>
      <c r="C296">
        <v>2020</v>
      </c>
      <c r="D296">
        <v>99</v>
      </c>
      <c r="E296">
        <v>48</v>
      </c>
      <c r="F296">
        <v>99</v>
      </c>
      <c r="G296">
        <v>99</v>
      </c>
      <c r="H296">
        <v>99</v>
      </c>
      <c r="I296">
        <v>99</v>
      </c>
      <c r="J296">
        <v>999</v>
      </c>
      <c r="K296">
        <v>99</v>
      </c>
      <c r="L296">
        <v>99</v>
      </c>
      <c r="M296">
        <v>99</v>
      </c>
      <c r="N296">
        <v>99</v>
      </c>
      <c r="O296">
        <v>99</v>
      </c>
      <c r="P296">
        <v>9999</v>
      </c>
      <c r="Q296">
        <v>22</v>
      </c>
      <c r="R296">
        <v>522</v>
      </c>
      <c r="S296">
        <v>522</v>
      </c>
      <c r="T296">
        <v>16.505747126436777</v>
      </c>
      <c r="U296">
        <v>62.103448275862078</v>
      </c>
      <c r="V296">
        <v>89.502517610822693</v>
      </c>
      <c r="W296">
        <v>82.610823754789251</v>
      </c>
      <c r="X296">
        <v>9.0380462475457186</v>
      </c>
      <c r="Y296">
        <v>2.6782842455941638</v>
      </c>
      <c r="Z296">
        <v>-50.044550019270069</v>
      </c>
      <c r="AA296">
        <v>2.5002394865408566</v>
      </c>
      <c r="AB296">
        <v>2.5002596051138042</v>
      </c>
      <c r="AC296">
        <v>9</v>
      </c>
      <c r="AD296">
        <v>0</v>
      </c>
      <c r="AE296">
        <v>0</v>
      </c>
      <c r="AF296">
        <v>2</v>
      </c>
      <c r="AG296">
        <v>17</v>
      </c>
      <c r="AH296">
        <v>12</v>
      </c>
      <c r="AI296">
        <v>6</v>
      </c>
      <c r="AJ296">
        <v>0</v>
      </c>
      <c r="AK296">
        <v>6</v>
      </c>
      <c r="AL296">
        <v>5</v>
      </c>
    </row>
    <row r="297" spans="1:38" x14ac:dyDescent="0.5">
      <c r="A297">
        <v>3</v>
      </c>
      <c r="B297">
        <v>153</v>
      </c>
      <c r="C297">
        <v>2020</v>
      </c>
      <c r="D297">
        <v>99</v>
      </c>
      <c r="E297">
        <v>49</v>
      </c>
      <c r="F297">
        <v>99</v>
      </c>
      <c r="G297">
        <v>99</v>
      </c>
      <c r="H297">
        <v>99</v>
      </c>
      <c r="I297">
        <v>99</v>
      </c>
      <c r="J297">
        <v>999</v>
      </c>
      <c r="K297">
        <v>99</v>
      </c>
      <c r="L297">
        <v>99</v>
      </c>
      <c r="M297">
        <v>99</v>
      </c>
      <c r="N297">
        <v>99</v>
      </c>
      <c r="O297">
        <v>99</v>
      </c>
      <c r="P297">
        <v>9999</v>
      </c>
      <c r="Q297">
        <v>25</v>
      </c>
      <c r="R297">
        <v>387</v>
      </c>
      <c r="S297">
        <v>387</v>
      </c>
      <c r="T297">
        <v>16.235142118863049</v>
      </c>
      <c r="U297">
        <v>60.746770025839794</v>
      </c>
      <c r="V297">
        <v>92.514102704079761</v>
      </c>
      <c r="W297">
        <v>85.390516795865622</v>
      </c>
      <c r="X297">
        <v>8.805399168310915</v>
      </c>
      <c r="Y297">
        <v>3.7586020074584776</v>
      </c>
      <c r="Z297">
        <v>8.1847945853068396</v>
      </c>
      <c r="AA297">
        <v>1.8536258262285661</v>
      </c>
      <c r="AB297">
        <v>1.9160121361259628</v>
      </c>
      <c r="AC297">
        <v>4</v>
      </c>
      <c r="AD297">
        <v>0</v>
      </c>
      <c r="AE297">
        <v>0</v>
      </c>
      <c r="AF297">
        <v>2</v>
      </c>
      <c r="AG297">
        <v>9</v>
      </c>
      <c r="AH297">
        <v>2</v>
      </c>
      <c r="AI297">
        <v>2</v>
      </c>
      <c r="AJ297">
        <v>0</v>
      </c>
      <c r="AK297">
        <v>5</v>
      </c>
      <c r="AL297">
        <v>5</v>
      </c>
    </row>
    <row r="298" spans="1:38" x14ac:dyDescent="0.5">
      <c r="A298">
        <v>3</v>
      </c>
      <c r="B298">
        <v>154</v>
      </c>
      <c r="C298">
        <v>2020</v>
      </c>
      <c r="D298">
        <v>99</v>
      </c>
      <c r="E298">
        <v>50</v>
      </c>
      <c r="F298">
        <v>99</v>
      </c>
      <c r="G298">
        <v>99</v>
      </c>
      <c r="H298">
        <v>99</v>
      </c>
      <c r="I298">
        <v>99</v>
      </c>
      <c r="J298">
        <v>999</v>
      </c>
      <c r="K298">
        <v>99</v>
      </c>
      <c r="L298">
        <v>99</v>
      </c>
      <c r="M298">
        <v>99</v>
      </c>
      <c r="N298">
        <v>99</v>
      </c>
      <c r="O298">
        <v>99</v>
      </c>
      <c r="P298">
        <v>9999</v>
      </c>
      <c r="Q298">
        <v>24</v>
      </c>
      <c r="R298">
        <v>720</v>
      </c>
      <c r="S298">
        <v>720</v>
      </c>
      <c r="T298">
        <v>16.404166666666661</v>
      </c>
      <c r="U298">
        <v>61.4</v>
      </c>
      <c r="V298">
        <v>87.990023474178429</v>
      </c>
      <c r="W298">
        <v>81.214791666666784</v>
      </c>
      <c r="X298">
        <v>9.4215374695383165</v>
      </c>
      <c r="Y298">
        <v>2.5063253313698941</v>
      </c>
      <c r="Z298">
        <v>-37.163513952444049</v>
      </c>
      <c r="AA298">
        <v>3.448606188332215</v>
      </c>
      <c r="AB298">
        <v>3.3903558164214136</v>
      </c>
      <c r="AC298">
        <v>8</v>
      </c>
      <c r="AD298">
        <v>0</v>
      </c>
      <c r="AE298">
        <v>0</v>
      </c>
      <c r="AF298">
        <v>2</v>
      </c>
      <c r="AG298">
        <v>33</v>
      </c>
      <c r="AH298">
        <v>15</v>
      </c>
      <c r="AI298">
        <v>9</v>
      </c>
      <c r="AJ298">
        <v>0</v>
      </c>
      <c r="AK298">
        <v>8</v>
      </c>
      <c r="AL298">
        <v>9</v>
      </c>
    </row>
    <row r="299" spans="1:38" x14ac:dyDescent="0.5">
      <c r="A299">
        <v>3</v>
      </c>
      <c r="B299">
        <v>155</v>
      </c>
      <c r="C299">
        <v>2020</v>
      </c>
      <c r="D299">
        <v>99</v>
      </c>
      <c r="E299">
        <v>51</v>
      </c>
      <c r="F299">
        <v>99</v>
      </c>
      <c r="G299">
        <v>99</v>
      </c>
      <c r="H299">
        <v>99</v>
      </c>
      <c r="I299">
        <v>99</v>
      </c>
      <c r="J299">
        <v>999</v>
      </c>
      <c r="K299">
        <v>99</v>
      </c>
      <c r="L299">
        <v>99</v>
      </c>
      <c r="M299">
        <v>99</v>
      </c>
      <c r="N299">
        <v>99</v>
      </c>
      <c r="O299">
        <v>99</v>
      </c>
      <c r="P299">
        <v>9999</v>
      </c>
      <c r="Q299">
        <v>27</v>
      </c>
      <c r="R299">
        <v>624</v>
      </c>
      <c r="S299">
        <v>624</v>
      </c>
      <c r="T299">
        <v>16.6875</v>
      </c>
      <c r="U299">
        <v>62.450320512820504</v>
      </c>
      <c r="V299">
        <v>85.817290329749696</v>
      </c>
      <c r="W299">
        <v>79.209358974358892</v>
      </c>
      <c r="X299">
        <v>9.8916905317685089</v>
      </c>
      <c r="Y299">
        <v>2.2942444485231559</v>
      </c>
      <c r="Z299">
        <v>-34.900783068447993</v>
      </c>
      <c r="AA299">
        <v>2.9887920298879198</v>
      </c>
      <c r="AB299">
        <v>2.8657528759927078</v>
      </c>
      <c r="AC299">
        <v>7</v>
      </c>
      <c r="AD299">
        <v>0</v>
      </c>
      <c r="AE299">
        <v>0</v>
      </c>
      <c r="AF299">
        <v>4</v>
      </c>
      <c r="AG299">
        <v>26</v>
      </c>
      <c r="AH299">
        <v>7</v>
      </c>
      <c r="AI299">
        <v>14</v>
      </c>
      <c r="AJ299">
        <v>0</v>
      </c>
      <c r="AK299">
        <v>6</v>
      </c>
      <c r="AL299">
        <v>3</v>
      </c>
    </row>
    <row r="300" spans="1:38" x14ac:dyDescent="0.5">
      <c r="A300">
        <v>3</v>
      </c>
      <c r="B300">
        <v>156</v>
      </c>
      <c r="C300">
        <v>2020</v>
      </c>
      <c r="D300">
        <v>99</v>
      </c>
      <c r="E300">
        <v>52</v>
      </c>
      <c r="F300">
        <v>99</v>
      </c>
      <c r="G300">
        <v>99</v>
      </c>
      <c r="H300">
        <v>99</v>
      </c>
      <c r="I300">
        <v>99</v>
      </c>
      <c r="J300">
        <v>999</v>
      </c>
      <c r="K300">
        <v>99</v>
      </c>
      <c r="L300">
        <v>99</v>
      </c>
      <c r="M300">
        <v>99</v>
      </c>
      <c r="N300">
        <v>99</v>
      </c>
      <c r="O300">
        <v>99</v>
      </c>
      <c r="P300">
        <v>9999</v>
      </c>
      <c r="Q300">
        <v>10</v>
      </c>
      <c r="R300">
        <v>173</v>
      </c>
      <c r="S300">
        <v>173</v>
      </c>
      <c r="T300">
        <v>16.289017341040463</v>
      </c>
      <c r="U300">
        <v>61.289017341040449</v>
      </c>
      <c r="V300">
        <v>84.296181714564852</v>
      </c>
      <c r="W300">
        <v>77.805375722543346</v>
      </c>
      <c r="X300">
        <v>9.8167365934092405</v>
      </c>
      <c r="Y300">
        <v>2.7512993598169317</v>
      </c>
      <c r="Z300">
        <v>-46.367681443644862</v>
      </c>
      <c r="AA300">
        <v>0.82862343136315741</v>
      </c>
      <c r="AB300">
        <v>0.78042892272893616</v>
      </c>
      <c r="AC300">
        <v>4</v>
      </c>
      <c r="AD300">
        <v>0</v>
      </c>
      <c r="AE300">
        <v>0</v>
      </c>
      <c r="AF300">
        <v>0</v>
      </c>
      <c r="AG300">
        <v>4</v>
      </c>
      <c r="AH300">
        <v>4</v>
      </c>
      <c r="AI300">
        <v>21</v>
      </c>
      <c r="AJ300">
        <v>0</v>
      </c>
      <c r="AK300">
        <v>5</v>
      </c>
      <c r="AL300">
        <v>2</v>
      </c>
    </row>
    <row r="301" spans="1:38" x14ac:dyDescent="0.5">
      <c r="A301">
        <v>3</v>
      </c>
      <c r="B301">
        <v>157</v>
      </c>
      <c r="C301">
        <v>2019</v>
      </c>
      <c r="D301">
        <v>99</v>
      </c>
      <c r="E301">
        <v>1</v>
      </c>
      <c r="F301">
        <v>99</v>
      </c>
      <c r="G301">
        <v>99</v>
      </c>
      <c r="H301">
        <v>99</v>
      </c>
      <c r="I301">
        <v>99</v>
      </c>
      <c r="J301">
        <v>999</v>
      </c>
      <c r="K301">
        <v>99</v>
      </c>
      <c r="L301">
        <v>99</v>
      </c>
      <c r="M301">
        <v>99</v>
      </c>
      <c r="N301">
        <v>99</v>
      </c>
      <c r="O301">
        <v>99</v>
      </c>
      <c r="P301">
        <v>9999</v>
      </c>
      <c r="Q301">
        <v>22</v>
      </c>
      <c r="R301">
        <v>413</v>
      </c>
      <c r="S301">
        <v>413</v>
      </c>
      <c r="T301">
        <v>16.411622276029057</v>
      </c>
      <c r="U301">
        <v>61.556900726392257</v>
      </c>
      <c r="V301">
        <v>86.99629327464126</v>
      </c>
      <c r="W301">
        <v>80.297578692493957</v>
      </c>
      <c r="X301">
        <v>10.751739267903156</v>
      </c>
      <c r="Y301">
        <v>2.4602962640405122</v>
      </c>
      <c r="Z301">
        <v>-15.113621124223595</v>
      </c>
      <c r="AA301">
        <v>2.0506454816285995</v>
      </c>
      <c r="AB301">
        <v>2.0496694572779317</v>
      </c>
      <c r="AC301">
        <v>10</v>
      </c>
      <c r="AD301">
        <v>0</v>
      </c>
      <c r="AE301">
        <v>0</v>
      </c>
      <c r="AF301">
        <v>2</v>
      </c>
      <c r="AG301">
        <v>31</v>
      </c>
      <c r="AH301">
        <v>7</v>
      </c>
      <c r="AI301">
        <v>15</v>
      </c>
      <c r="AJ301">
        <v>0</v>
      </c>
      <c r="AK301">
        <v>14</v>
      </c>
      <c r="AL301">
        <v>8</v>
      </c>
    </row>
    <row r="302" spans="1:38" x14ac:dyDescent="0.5">
      <c r="A302">
        <v>3</v>
      </c>
      <c r="B302">
        <v>158</v>
      </c>
      <c r="C302">
        <v>2019</v>
      </c>
      <c r="D302">
        <v>99</v>
      </c>
      <c r="E302">
        <v>2</v>
      </c>
      <c r="F302">
        <v>99</v>
      </c>
      <c r="G302">
        <v>99</v>
      </c>
      <c r="H302">
        <v>99</v>
      </c>
      <c r="I302">
        <v>99</v>
      </c>
      <c r="J302">
        <v>999</v>
      </c>
      <c r="K302">
        <v>99</v>
      </c>
      <c r="L302">
        <v>99</v>
      </c>
      <c r="M302">
        <v>99</v>
      </c>
      <c r="N302">
        <v>99</v>
      </c>
      <c r="O302">
        <v>99</v>
      </c>
      <c r="P302">
        <v>9999</v>
      </c>
      <c r="Q302">
        <v>11</v>
      </c>
      <c r="R302">
        <v>369</v>
      </c>
      <c r="S302">
        <v>369</v>
      </c>
      <c r="T302">
        <v>15.76422764227642</v>
      </c>
      <c r="U302">
        <v>60.260162601626007</v>
      </c>
      <c r="V302">
        <v>91.267135856623995</v>
      </c>
      <c r="W302">
        <v>84.239566395663871</v>
      </c>
      <c r="X302">
        <v>9.8121519606691177</v>
      </c>
      <c r="Y302">
        <v>2.5348649575401838</v>
      </c>
      <c r="Z302">
        <v>-18.623976722687456</v>
      </c>
      <c r="AA302">
        <v>1.8321747765640524</v>
      </c>
      <c r="AB302">
        <v>1.9212054819635815</v>
      </c>
      <c r="AC302">
        <v>10</v>
      </c>
      <c r="AD302">
        <v>0</v>
      </c>
      <c r="AE302">
        <v>0</v>
      </c>
      <c r="AF302">
        <v>0</v>
      </c>
      <c r="AG302">
        <v>16</v>
      </c>
      <c r="AH302">
        <v>9</v>
      </c>
      <c r="AI302">
        <v>44</v>
      </c>
      <c r="AJ302">
        <v>0</v>
      </c>
      <c r="AK302">
        <v>11</v>
      </c>
      <c r="AL302">
        <v>14</v>
      </c>
    </row>
    <row r="303" spans="1:38" x14ac:dyDescent="0.5">
      <c r="A303">
        <v>3</v>
      </c>
      <c r="B303">
        <v>159</v>
      </c>
      <c r="C303">
        <v>2019</v>
      </c>
      <c r="D303">
        <v>99</v>
      </c>
      <c r="E303">
        <v>3</v>
      </c>
      <c r="F303">
        <v>99</v>
      </c>
      <c r="G303">
        <v>99</v>
      </c>
      <c r="H303">
        <v>99</v>
      </c>
      <c r="I303">
        <v>99</v>
      </c>
      <c r="J303">
        <v>999</v>
      </c>
      <c r="K303">
        <v>99</v>
      </c>
      <c r="L303">
        <v>99</v>
      </c>
      <c r="M303">
        <v>99</v>
      </c>
      <c r="N303">
        <v>99</v>
      </c>
      <c r="O303">
        <v>99</v>
      </c>
      <c r="P303">
        <v>9999</v>
      </c>
      <c r="Q303">
        <v>11</v>
      </c>
      <c r="R303">
        <v>185</v>
      </c>
      <c r="S303">
        <v>185</v>
      </c>
      <c r="T303">
        <v>15.783783783783782</v>
      </c>
      <c r="U303">
        <v>60.421621621621611</v>
      </c>
      <c r="V303">
        <v>86.944452578255436</v>
      </c>
      <c r="W303">
        <v>80.249729729729751</v>
      </c>
      <c r="X303">
        <v>11.68204963654645</v>
      </c>
      <c r="Y303">
        <v>2.6864157911194861</v>
      </c>
      <c r="Z303">
        <v>-18.279551266638634</v>
      </c>
      <c r="AA303">
        <v>0.91857000993048676</v>
      </c>
      <c r="AB303">
        <v>0.91758569656572941</v>
      </c>
      <c r="AC303">
        <v>6</v>
      </c>
      <c r="AD303">
        <v>0</v>
      </c>
      <c r="AE303">
        <v>0</v>
      </c>
      <c r="AF303">
        <v>1</v>
      </c>
      <c r="AG303">
        <v>7</v>
      </c>
      <c r="AH303">
        <v>3</v>
      </c>
      <c r="AI303">
        <v>9</v>
      </c>
      <c r="AJ303">
        <v>0</v>
      </c>
      <c r="AK303">
        <v>7</v>
      </c>
      <c r="AL303">
        <v>3</v>
      </c>
    </row>
    <row r="304" spans="1:38" x14ac:dyDescent="0.5">
      <c r="A304">
        <v>3</v>
      </c>
      <c r="B304">
        <v>160</v>
      </c>
      <c r="C304">
        <v>2019</v>
      </c>
      <c r="D304">
        <v>99</v>
      </c>
      <c r="E304">
        <v>4</v>
      </c>
      <c r="F304">
        <v>99</v>
      </c>
      <c r="G304">
        <v>99</v>
      </c>
      <c r="H304">
        <v>99</v>
      </c>
      <c r="I304">
        <v>99</v>
      </c>
      <c r="J304">
        <v>999</v>
      </c>
      <c r="K304">
        <v>99</v>
      </c>
      <c r="L304">
        <v>99</v>
      </c>
      <c r="M304">
        <v>99</v>
      </c>
      <c r="N304">
        <v>99</v>
      </c>
      <c r="O304">
        <v>99</v>
      </c>
      <c r="P304">
        <v>9999</v>
      </c>
      <c r="Q304">
        <v>20</v>
      </c>
      <c r="R304">
        <v>390</v>
      </c>
      <c r="S304">
        <v>390</v>
      </c>
      <c r="T304">
        <v>16.015384615384619</v>
      </c>
      <c r="U304">
        <v>60.764102564102551</v>
      </c>
      <c r="V304">
        <v>84.403422507431216</v>
      </c>
      <c r="W304">
        <v>77.904358974359013</v>
      </c>
      <c r="X304">
        <v>8.5447393607373687</v>
      </c>
      <c r="Y304">
        <v>2.4725661101308689</v>
      </c>
      <c r="Z304">
        <v>-23.492350973803561</v>
      </c>
      <c r="AA304">
        <v>1.9364448857994037</v>
      </c>
      <c r="AB304">
        <v>1.8778361427872181</v>
      </c>
      <c r="AC304">
        <v>5</v>
      </c>
      <c r="AD304">
        <v>0</v>
      </c>
      <c r="AE304">
        <v>0</v>
      </c>
      <c r="AF304">
        <v>2</v>
      </c>
      <c r="AG304">
        <v>16</v>
      </c>
      <c r="AH304">
        <v>1</v>
      </c>
      <c r="AI304">
        <v>7</v>
      </c>
      <c r="AJ304">
        <v>0</v>
      </c>
      <c r="AK304">
        <v>8</v>
      </c>
      <c r="AL304">
        <v>1</v>
      </c>
    </row>
    <row r="305" spans="1:38" x14ac:dyDescent="0.5">
      <c r="A305">
        <v>3</v>
      </c>
      <c r="B305">
        <v>161</v>
      </c>
      <c r="C305">
        <v>2019</v>
      </c>
      <c r="D305">
        <v>99</v>
      </c>
      <c r="E305">
        <v>5</v>
      </c>
      <c r="F305">
        <v>99</v>
      </c>
      <c r="G305">
        <v>99</v>
      </c>
      <c r="H305">
        <v>99</v>
      </c>
      <c r="I305">
        <v>99</v>
      </c>
      <c r="J305">
        <v>999</v>
      </c>
      <c r="K305">
        <v>99</v>
      </c>
      <c r="L305">
        <v>99</v>
      </c>
      <c r="M305">
        <v>99</v>
      </c>
      <c r="N305">
        <v>99</v>
      </c>
      <c r="O305">
        <v>99</v>
      </c>
      <c r="P305">
        <v>9999</v>
      </c>
      <c r="Q305">
        <v>21</v>
      </c>
      <c r="R305">
        <v>397</v>
      </c>
      <c r="S305">
        <v>397</v>
      </c>
      <c r="T305">
        <v>16.244332493702771</v>
      </c>
      <c r="U305">
        <v>61.612090680100735</v>
      </c>
      <c r="V305">
        <v>84.749106925996969</v>
      </c>
      <c r="W305">
        <v>78.223425692695187</v>
      </c>
      <c r="X305">
        <v>9.8899832465621689</v>
      </c>
      <c r="Y305">
        <v>2.6972613990395846</v>
      </c>
      <c r="Z305">
        <v>-29.152021129341481</v>
      </c>
      <c r="AA305">
        <v>1.9712015888778551</v>
      </c>
      <c r="AB305">
        <v>1.9193698408441036</v>
      </c>
      <c r="AC305">
        <v>10</v>
      </c>
      <c r="AD305">
        <v>0</v>
      </c>
      <c r="AE305">
        <v>0</v>
      </c>
      <c r="AF305">
        <v>1</v>
      </c>
      <c r="AG305">
        <v>30</v>
      </c>
      <c r="AH305">
        <v>5</v>
      </c>
      <c r="AI305">
        <v>42</v>
      </c>
      <c r="AJ305">
        <v>0</v>
      </c>
      <c r="AK305">
        <v>7</v>
      </c>
      <c r="AL305">
        <v>2</v>
      </c>
    </row>
    <row r="306" spans="1:38" x14ac:dyDescent="0.5">
      <c r="A306">
        <v>3</v>
      </c>
      <c r="B306">
        <v>162</v>
      </c>
      <c r="C306">
        <v>2019</v>
      </c>
      <c r="D306">
        <v>99</v>
      </c>
      <c r="E306">
        <v>6</v>
      </c>
      <c r="F306">
        <v>99</v>
      </c>
      <c r="G306">
        <v>99</v>
      </c>
      <c r="H306">
        <v>99</v>
      </c>
      <c r="I306">
        <v>99</v>
      </c>
      <c r="J306">
        <v>999</v>
      </c>
      <c r="K306">
        <v>99</v>
      </c>
      <c r="L306">
        <v>99</v>
      </c>
      <c r="M306">
        <v>99</v>
      </c>
      <c r="N306">
        <v>99</v>
      </c>
      <c r="O306">
        <v>99</v>
      </c>
      <c r="P306">
        <v>9999</v>
      </c>
      <c r="Q306">
        <v>20</v>
      </c>
      <c r="R306">
        <v>630</v>
      </c>
      <c r="S306">
        <v>630</v>
      </c>
      <c r="T306">
        <v>16.352380952380955</v>
      </c>
      <c r="U306">
        <v>62.24444444444444</v>
      </c>
      <c r="V306">
        <v>82.984918055340557</v>
      </c>
      <c r="W306">
        <v>76.595079365079386</v>
      </c>
      <c r="X306">
        <v>11.027812943962507</v>
      </c>
      <c r="Y306">
        <v>3.0457765594488051</v>
      </c>
      <c r="Z306">
        <v>-28.312251008126953</v>
      </c>
      <c r="AA306">
        <v>3.1281032770605761</v>
      </c>
      <c r="AB306">
        <v>2.9824470928055424</v>
      </c>
      <c r="AC306">
        <v>16</v>
      </c>
      <c r="AD306">
        <v>0</v>
      </c>
      <c r="AE306">
        <v>0</v>
      </c>
      <c r="AF306">
        <v>3</v>
      </c>
      <c r="AG306">
        <v>34</v>
      </c>
      <c r="AH306">
        <v>22</v>
      </c>
      <c r="AI306">
        <v>11</v>
      </c>
      <c r="AJ306">
        <v>0</v>
      </c>
      <c r="AK306">
        <v>13</v>
      </c>
      <c r="AL306">
        <v>12</v>
      </c>
    </row>
    <row r="307" spans="1:38" x14ac:dyDescent="0.5">
      <c r="A307">
        <v>3</v>
      </c>
      <c r="B307">
        <v>163</v>
      </c>
      <c r="C307">
        <v>2019</v>
      </c>
      <c r="D307">
        <v>99</v>
      </c>
      <c r="E307">
        <v>7</v>
      </c>
      <c r="F307">
        <v>99</v>
      </c>
      <c r="G307">
        <v>99</v>
      </c>
      <c r="H307">
        <v>99</v>
      </c>
      <c r="I307">
        <v>99</v>
      </c>
      <c r="J307">
        <v>999</v>
      </c>
      <c r="K307">
        <v>99</v>
      </c>
      <c r="L307">
        <v>99</v>
      </c>
      <c r="M307">
        <v>99</v>
      </c>
      <c r="N307">
        <v>99</v>
      </c>
      <c r="O307">
        <v>99</v>
      </c>
      <c r="P307">
        <v>9999</v>
      </c>
      <c r="Q307">
        <v>12</v>
      </c>
      <c r="R307">
        <v>317</v>
      </c>
      <c r="S307">
        <v>317</v>
      </c>
      <c r="T307">
        <v>16.365930599369086</v>
      </c>
      <c r="U307">
        <v>61.45741324921137</v>
      </c>
      <c r="V307">
        <v>85.699491782043935</v>
      </c>
      <c r="W307">
        <v>79.100630914826496</v>
      </c>
      <c r="X307">
        <v>7.4915262064306622</v>
      </c>
      <c r="Y307">
        <v>2.2750013546392078</v>
      </c>
      <c r="Z307">
        <v>-33.086974125437834</v>
      </c>
      <c r="AA307">
        <v>1.5739821251241306</v>
      </c>
      <c r="AB307">
        <v>1.5497817342361011</v>
      </c>
      <c r="AC307">
        <v>3</v>
      </c>
      <c r="AD307">
        <v>0</v>
      </c>
      <c r="AE307">
        <v>0</v>
      </c>
      <c r="AF307">
        <v>0</v>
      </c>
      <c r="AG307">
        <v>11</v>
      </c>
      <c r="AH307">
        <v>1</v>
      </c>
      <c r="AI307">
        <v>17</v>
      </c>
      <c r="AJ307">
        <v>0</v>
      </c>
      <c r="AK307">
        <v>4</v>
      </c>
      <c r="AL307">
        <v>7</v>
      </c>
    </row>
    <row r="308" spans="1:38" x14ac:dyDescent="0.5">
      <c r="A308">
        <v>3</v>
      </c>
      <c r="B308">
        <v>164</v>
      </c>
      <c r="C308">
        <v>2019</v>
      </c>
      <c r="D308">
        <v>99</v>
      </c>
      <c r="E308">
        <v>8</v>
      </c>
      <c r="F308">
        <v>99</v>
      </c>
      <c r="G308">
        <v>99</v>
      </c>
      <c r="H308">
        <v>99</v>
      </c>
      <c r="I308">
        <v>99</v>
      </c>
      <c r="J308">
        <v>999</v>
      </c>
      <c r="K308">
        <v>99</v>
      </c>
      <c r="L308">
        <v>99</v>
      </c>
      <c r="M308">
        <v>99</v>
      </c>
      <c r="N308">
        <v>99</v>
      </c>
      <c r="O308">
        <v>99</v>
      </c>
      <c r="P308">
        <v>9999</v>
      </c>
      <c r="Q308">
        <v>19</v>
      </c>
      <c r="R308">
        <v>405</v>
      </c>
      <c r="S308">
        <v>405</v>
      </c>
      <c r="T308">
        <v>16.088888888888889</v>
      </c>
      <c r="U308">
        <v>60.85679012345679</v>
      </c>
      <c r="V308">
        <v>92.4863903267659</v>
      </c>
      <c r="W308">
        <v>85.364938271604899</v>
      </c>
      <c r="X308">
        <v>10.587554086728645</v>
      </c>
      <c r="Y308">
        <v>2.4045706616906255</v>
      </c>
      <c r="Z308">
        <v>-38.405084511110005</v>
      </c>
      <c r="AA308">
        <v>2.0109235352532271</v>
      </c>
      <c r="AB308">
        <v>2.1368098752696065</v>
      </c>
      <c r="AC308">
        <v>11</v>
      </c>
      <c r="AD308">
        <v>0</v>
      </c>
      <c r="AE308">
        <v>0</v>
      </c>
      <c r="AF308">
        <v>1</v>
      </c>
      <c r="AG308">
        <v>9</v>
      </c>
      <c r="AH308">
        <v>0</v>
      </c>
      <c r="AI308">
        <v>8</v>
      </c>
      <c r="AJ308">
        <v>0</v>
      </c>
      <c r="AK308">
        <v>8</v>
      </c>
      <c r="AL308">
        <v>10</v>
      </c>
    </row>
    <row r="309" spans="1:38" x14ac:dyDescent="0.5">
      <c r="A309">
        <v>3</v>
      </c>
      <c r="B309">
        <v>165</v>
      </c>
      <c r="C309">
        <v>2019</v>
      </c>
      <c r="D309">
        <v>99</v>
      </c>
      <c r="E309">
        <v>9</v>
      </c>
      <c r="F309">
        <v>99</v>
      </c>
      <c r="G309">
        <v>99</v>
      </c>
      <c r="H309">
        <v>99</v>
      </c>
      <c r="I309">
        <v>99</v>
      </c>
      <c r="J309">
        <v>999</v>
      </c>
      <c r="K309">
        <v>99</v>
      </c>
      <c r="L309">
        <v>99</v>
      </c>
      <c r="M309">
        <v>99</v>
      </c>
      <c r="N309">
        <v>99</v>
      </c>
      <c r="O309">
        <v>99</v>
      </c>
      <c r="P309">
        <v>9999</v>
      </c>
      <c r="Q309">
        <v>18</v>
      </c>
      <c r="R309">
        <v>358</v>
      </c>
      <c r="S309">
        <v>358</v>
      </c>
      <c r="T309">
        <v>16.011173184357542</v>
      </c>
      <c r="U309">
        <v>60.681564245810051</v>
      </c>
      <c r="V309">
        <v>84.749450722383244</v>
      </c>
      <c r="W309">
        <v>78.223743016759755</v>
      </c>
      <c r="X309">
        <v>9.1090856761670533</v>
      </c>
      <c r="Y309">
        <v>2.5575489772460167</v>
      </c>
      <c r="Z309">
        <v>-31.226606891895091</v>
      </c>
      <c r="AA309">
        <v>1.7775571002979156</v>
      </c>
      <c r="AB309">
        <v>1.7308241573733572</v>
      </c>
      <c r="AC309">
        <v>8</v>
      </c>
      <c r="AD309">
        <v>0</v>
      </c>
      <c r="AE309">
        <v>0</v>
      </c>
      <c r="AF309">
        <v>5</v>
      </c>
      <c r="AG309">
        <v>12</v>
      </c>
      <c r="AH309">
        <v>6</v>
      </c>
      <c r="AI309">
        <v>34</v>
      </c>
      <c r="AJ309">
        <v>0</v>
      </c>
      <c r="AK309">
        <v>6</v>
      </c>
      <c r="AL309">
        <v>7</v>
      </c>
    </row>
    <row r="310" spans="1:38" x14ac:dyDescent="0.5">
      <c r="A310">
        <v>3</v>
      </c>
      <c r="B310">
        <v>166</v>
      </c>
      <c r="C310">
        <v>2019</v>
      </c>
      <c r="D310">
        <v>99</v>
      </c>
      <c r="E310">
        <v>10</v>
      </c>
      <c r="F310">
        <v>99</v>
      </c>
      <c r="G310">
        <v>99</v>
      </c>
      <c r="H310">
        <v>99</v>
      </c>
      <c r="I310">
        <v>99</v>
      </c>
      <c r="J310">
        <v>999</v>
      </c>
      <c r="K310">
        <v>99</v>
      </c>
      <c r="L310">
        <v>99</v>
      </c>
      <c r="M310">
        <v>99</v>
      </c>
      <c r="N310">
        <v>99</v>
      </c>
      <c r="O310">
        <v>99</v>
      </c>
      <c r="P310">
        <v>9999</v>
      </c>
      <c r="Q310">
        <v>14</v>
      </c>
      <c r="R310">
        <v>235</v>
      </c>
      <c r="S310">
        <v>235</v>
      </c>
      <c r="T310">
        <v>16.106382978723403</v>
      </c>
      <c r="U310">
        <v>60.748936170212751</v>
      </c>
      <c r="V310">
        <v>84.673474562596496</v>
      </c>
      <c r="W310">
        <v>78.15361702127656</v>
      </c>
      <c r="X310">
        <v>8.8516194997427498</v>
      </c>
      <c r="Y310">
        <v>2.2580232684878765</v>
      </c>
      <c r="Z310">
        <v>-29.696435340109023</v>
      </c>
      <c r="AA310">
        <v>1.166832174776564</v>
      </c>
      <c r="AB310">
        <v>1.1351369819681689</v>
      </c>
      <c r="AC310">
        <v>6</v>
      </c>
      <c r="AD310">
        <v>0</v>
      </c>
      <c r="AE310">
        <v>0</v>
      </c>
      <c r="AF310">
        <v>2</v>
      </c>
      <c r="AG310">
        <v>1</v>
      </c>
      <c r="AH310">
        <v>0</v>
      </c>
      <c r="AI310">
        <v>4</v>
      </c>
      <c r="AJ310">
        <v>0</v>
      </c>
      <c r="AK310">
        <v>5</v>
      </c>
      <c r="AL310">
        <v>3</v>
      </c>
    </row>
    <row r="311" spans="1:38" x14ac:dyDescent="0.5">
      <c r="A311">
        <v>3</v>
      </c>
      <c r="B311">
        <v>167</v>
      </c>
      <c r="C311">
        <v>2019</v>
      </c>
      <c r="D311">
        <v>99</v>
      </c>
      <c r="E311">
        <v>11</v>
      </c>
      <c r="F311">
        <v>99</v>
      </c>
      <c r="G311">
        <v>99</v>
      </c>
      <c r="H311">
        <v>99</v>
      </c>
      <c r="I311">
        <v>99</v>
      </c>
      <c r="J311">
        <v>999</v>
      </c>
      <c r="K311">
        <v>99</v>
      </c>
      <c r="L311">
        <v>99</v>
      </c>
      <c r="M311">
        <v>99</v>
      </c>
      <c r="N311">
        <v>99</v>
      </c>
      <c r="O311">
        <v>99</v>
      </c>
      <c r="P311">
        <v>9999</v>
      </c>
      <c r="Q311">
        <v>15</v>
      </c>
      <c r="R311">
        <v>284</v>
      </c>
      <c r="S311">
        <v>284</v>
      </c>
      <c r="T311">
        <v>16.450704225352112</v>
      </c>
      <c r="U311">
        <v>61.602112676056336</v>
      </c>
      <c r="V311">
        <v>93.323592693757419</v>
      </c>
      <c r="W311">
        <v>86.137676056337995</v>
      </c>
      <c r="X311">
        <v>12.030578245003378</v>
      </c>
      <c r="Y311">
        <v>2.27202733536746</v>
      </c>
      <c r="Z311">
        <v>-5.302759421902338</v>
      </c>
      <c r="AA311">
        <v>1.41012909632572</v>
      </c>
      <c r="AB311">
        <v>1.5119687632968091</v>
      </c>
      <c r="AC311">
        <v>5</v>
      </c>
      <c r="AD311">
        <v>0</v>
      </c>
      <c r="AE311">
        <v>0</v>
      </c>
      <c r="AF311">
        <v>0</v>
      </c>
      <c r="AG311">
        <v>15</v>
      </c>
      <c r="AH311">
        <v>1</v>
      </c>
      <c r="AI311">
        <v>3</v>
      </c>
      <c r="AJ311">
        <v>0</v>
      </c>
      <c r="AK311">
        <v>2</v>
      </c>
      <c r="AL311">
        <v>2</v>
      </c>
    </row>
    <row r="312" spans="1:38" x14ac:dyDescent="0.5">
      <c r="A312">
        <v>3</v>
      </c>
      <c r="B312">
        <v>168</v>
      </c>
      <c r="C312">
        <v>2019</v>
      </c>
      <c r="D312">
        <v>99</v>
      </c>
      <c r="E312">
        <v>12</v>
      </c>
      <c r="F312">
        <v>99</v>
      </c>
      <c r="G312">
        <v>99</v>
      </c>
      <c r="H312">
        <v>99</v>
      </c>
      <c r="I312">
        <v>99</v>
      </c>
      <c r="J312">
        <v>999</v>
      </c>
      <c r="K312">
        <v>99</v>
      </c>
      <c r="L312">
        <v>99</v>
      </c>
      <c r="M312">
        <v>99</v>
      </c>
      <c r="N312">
        <v>99</v>
      </c>
      <c r="O312">
        <v>99</v>
      </c>
      <c r="P312">
        <v>9999</v>
      </c>
      <c r="Q312">
        <v>14</v>
      </c>
      <c r="R312">
        <v>347</v>
      </c>
      <c r="S312">
        <v>347</v>
      </c>
      <c r="T312">
        <v>16.247838616714699</v>
      </c>
      <c r="U312">
        <v>61.213256484149845</v>
      </c>
      <c r="V312">
        <v>89.13422900515485</v>
      </c>
      <c r="W312">
        <v>82.27089337175795</v>
      </c>
      <c r="X312">
        <v>8.6959489099210021</v>
      </c>
      <c r="Y312">
        <v>2.5329067832891221</v>
      </c>
      <c r="Z312">
        <v>-33.250498050062454</v>
      </c>
      <c r="AA312">
        <v>1.7229394240317777</v>
      </c>
      <c r="AB312">
        <v>1.7644404942381515</v>
      </c>
      <c r="AC312">
        <v>11</v>
      </c>
      <c r="AD312">
        <v>0</v>
      </c>
      <c r="AE312">
        <v>0</v>
      </c>
      <c r="AF312">
        <v>0</v>
      </c>
      <c r="AG312">
        <v>3</v>
      </c>
      <c r="AH312">
        <v>4</v>
      </c>
      <c r="AI312">
        <v>19</v>
      </c>
      <c r="AJ312">
        <v>0</v>
      </c>
      <c r="AK312">
        <v>6</v>
      </c>
      <c r="AL312">
        <v>4</v>
      </c>
    </row>
    <row r="313" spans="1:38" x14ac:dyDescent="0.5">
      <c r="A313">
        <v>3</v>
      </c>
      <c r="B313">
        <v>169</v>
      </c>
      <c r="C313">
        <v>2019</v>
      </c>
      <c r="D313">
        <v>99</v>
      </c>
      <c r="E313">
        <v>13</v>
      </c>
      <c r="F313">
        <v>99</v>
      </c>
      <c r="G313">
        <v>99</v>
      </c>
      <c r="H313">
        <v>99</v>
      </c>
      <c r="I313">
        <v>99</v>
      </c>
      <c r="J313">
        <v>999</v>
      </c>
      <c r="K313">
        <v>99</v>
      </c>
      <c r="L313">
        <v>99</v>
      </c>
      <c r="M313">
        <v>99</v>
      </c>
      <c r="N313">
        <v>99</v>
      </c>
      <c r="O313">
        <v>99</v>
      </c>
      <c r="P313">
        <v>9999</v>
      </c>
      <c r="Q313">
        <v>15</v>
      </c>
      <c r="R313">
        <v>415</v>
      </c>
      <c r="S313">
        <v>415</v>
      </c>
      <c r="T313">
        <v>16.349397590361445</v>
      </c>
      <c r="U313">
        <v>61.363855421686758</v>
      </c>
      <c r="V313">
        <v>85.255518281141889</v>
      </c>
      <c r="W313">
        <v>78.69084337349399</v>
      </c>
      <c r="X313">
        <v>7.1243017336670311</v>
      </c>
      <c r="Y313">
        <v>2.5779686741930621</v>
      </c>
      <c r="Z313">
        <v>-8.2723519613075336</v>
      </c>
      <c r="AA313">
        <v>2.0605759682224432</v>
      </c>
      <c r="AB313">
        <v>2.018383210319008</v>
      </c>
      <c r="AC313">
        <v>16</v>
      </c>
      <c r="AD313">
        <v>0</v>
      </c>
      <c r="AE313">
        <v>0</v>
      </c>
      <c r="AF313">
        <v>1</v>
      </c>
      <c r="AG313">
        <v>18</v>
      </c>
      <c r="AH313">
        <v>5</v>
      </c>
      <c r="AI313">
        <v>8</v>
      </c>
      <c r="AJ313">
        <v>0</v>
      </c>
      <c r="AK313">
        <v>3</v>
      </c>
      <c r="AL313">
        <v>3</v>
      </c>
    </row>
    <row r="314" spans="1:38" x14ac:dyDescent="0.5">
      <c r="A314">
        <v>3</v>
      </c>
      <c r="B314">
        <v>170</v>
      </c>
      <c r="C314">
        <v>2019</v>
      </c>
      <c r="D314">
        <v>99</v>
      </c>
      <c r="E314">
        <v>14</v>
      </c>
      <c r="F314">
        <v>99</v>
      </c>
      <c r="G314">
        <v>99</v>
      </c>
      <c r="H314">
        <v>99</v>
      </c>
      <c r="I314">
        <v>99</v>
      </c>
      <c r="J314">
        <v>999</v>
      </c>
      <c r="K314">
        <v>99</v>
      </c>
      <c r="L314">
        <v>99</v>
      </c>
      <c r="M314">
        <v>99</v>
      </c>
      <c r="N314">
        <v>99</v>
      </c>
      <c r="O314">
        <v>99</v>
      </c>
      <c r="P314">
        <v>9999</v>
      </c>
      <c r="Q314">
        <v>12</v>
      </c>
      <c r="R314">
        <v>264</v>
      </c>
      <c r="S314">
        <v>264</v>
      </c>
      <c r="T314">
        <v>16.704545454545453</v>
      </c>
      <c r="U314">
        <v>62.49621212121211</v>
      </c>
      <c r="V314">
        <v>85.91138908040314</v>
      </c>
      <c r="W314">
        <v>79.296212121212093</v>
      </c>
      <c r="X314">
        <v>9.6134801608726974</v>
      </c>
      <c r="Y314">
        <v>2.4664385225071381</v>
      </c>
      <c r="Z314">
        <v>-33.916917030878473</v>
      </c>
      <c r="AA314">
        <v>1.310824230387289</v>
      </c>
      <c r="AB314">
        <v>1.293861223009678</v>
      </c>
      <c r="AC314">
        <v>4</v>
      </c>
      <c r="AD314">
        <v>0</v>
      </c>
      <c r="AE314">
        <v>0</v>
      </c>
      <c r="AF314">
        <v>2</v>
      </c>
      <c r="AG314">
        <v>23</v>
      </c>
      <c r="AH314">
        <v>7</v>
      </c>
      <c r="AI314">
        <v>30</v>
      </c>
      <c r="AJ314">
        <v>0</v>
      </c>
      <c r="AK314">
        <v>3</v>
      </c>
      <c r="AL314">
        <v>5</v>
      </c>
    </row>
    <row r="315" spans="1:38" x14ac:dyDescent="0.5">
      <c r="A315">
        <v>3</v>
      </c>
      <c r="B315">
        <v>171</v>
      </c>
      <c r="C315">
        <v>2019</v>
      </c>
      <c r="D315">
        <v>99</v>
      </c>
      <c r="E315">
        <v>15</v>
      </c>
      <c r="F315">
        <v>99</v>
      </c>
      <c r="G315">
        <v>99</v>
      </c>
      <c r="H315">
        <v>99</v>
      </c>
      <c r="I315">
        <v>99</v>
      </c>
      <c r="J315">
        <v>999</v>
      </c>
      <c r="K315">
        <v>99</v>
      </c>
      <c r="L315">
        <v>99</v>
      </c>
      <c r="M315">
        <v>99</v>
      </c>
      <c r="N315">
        <v>99</v>
      </c>
      <c r="O315">
        <v>99</v>
      </c>
      <c r="P315">
        <v>9999</v>
      </c>
      <c r="Q315">
        <v>15</v>
      </c>
      <c r="R315">
        <v>376</v>
      </c>
      <c r="S315">
        <v>376</v>
      </c>
      <c r="T315">
        <v>15.835106382978724</v>
      </c>
      <c r="U315">
        <v>60.438829787234063</v>
      </c>
      <c r="V315">
        <v>89.797953020907812</v>
      </c>
      <c r="W315">
        <v>82.883510638297849</v>
      </c>
      <c r="X315">
        <v>9.7513853033813032</v>
      </c>
      <c r="Y315">
        <v>2.4280021365894928</v>
      </c>
      <c r="Z315">
        <v>-36.813763887667449</v>
      </c>
      <c r="AA315">
        <v>1.8669314796425025</v>
      </c>
      <c r="AB315">
        <v>1.9261376086078379</v>
      </c>
      <c r="AC315">
        <v>3</v>
      </c>
      <c r="AD315">
        <v>0</v>
      </c>
      <c r="AE315">
        <v>0</v>
      </c>
      <c r="AF315">
        <v>0</v>
      </c>
      <c r="AG315">
        <v>30</v>
      </c>
      <c r="AH315">
        <v>5</v>
      </c>
      <c r="AI315">
        <v>49</v>
      </c>
      <c r="AJ315">
        <v>0</v>
      </c>
      <c r="AK315">
        <v>4</v>
      </c>
      <c r="AL315">
        <v>1</v>
      </c>
    </row>
    <row r="316" spans="1:38" x14ac:dyDescent="0.5">
      <c r="A316">
        <v>3</v>
      </c>
      <c r="B316">
        <v>172</v>
      </c>
      <c r="C316">
        <v>2019</v>
      </c>
      <c r="D316">
        <v>99</v>
      </c>
      <c r="E316">
        <v>16</v>
      </c>
      <c r="F316">
        <v>99</v>
      </c>
      <c r="G316">
        <v>99</v>
      </c>
      <c r="H316">
        <v>99</v>
      </c>
      <c r="I316">
        <v>99</v>
      </c>
      <c r="J316">
        <v>999</v>
      </c>
      <c r="K316">
        <v>99</v>
      </c>
      <c r="L316">
        <v>99</v>
      </c>
      <c r="M316">
        <v>99</v>
      </c>
      <c r="N316">
        <v>99</v>
      </c>
      <c r="O316">
        <v>99</v>
      </c>
      <c r="P316">
        <v>9999</v>
      </c>
      <c r="Q316">
        <v>8</v>
      </c>
      <c r="R316">
        <v>132</v>
      </c>
      <c r="S316">
        <v>132</v>
      </c>
      <c r="T316">
        <v>16.454545454545453</v>
      </c>
      <c r="U316">
        <v>61.97727272727272</v>
      </c>
      <c r="V316">
        <v>86.637775370169749</v>
      </c>
      <c r="W316">
        <v>79.966666666666654</v>
      </c>
      <c r="X316">
        <v>8.3368356276726185</v>
      </c>
      <c r="Y316">
        <v>2.8081750492870019</v>
      </c>
      <c r="Z316">
        <v>-33.909430344078999</v>
      </c>
      <c r="AA316">
        <v>0.65541211519364451</v>
      </c>
      <c r="AB316">
        <v>0.65240045120429524</v>
      </c>
      <c r="AC316">
        <v>2</v>
      </c>
      <c r="AD316">
        <v>0</v>
      </c>
      <c r="AE316">
        <v>0</v>
      </c>
      <c r="AF316">
        <v>1</v>
      </c>
      <c r="AG316">
        <v>6</v>
      </c>
      <c r="AH316">
        <v>2</v>
      </c>
      <c r="AI316">
        <v>1</v>
      </c>
      <c r="AJ316">
        <v>0</v>
      </c>
      <c r="AK316">
        <v>2</v>
      </c>
      <c r="AL316">
        <v>4</v>
      </c>
    </row>
    <row r="317" spans="1:38" x14ac:dyDescent="0.5">
      <c r="A317">
        <v>3</v>
      </c>
      <c r="B317">
        <v>173</v>
      </c>
      <c r="C317">
        <v>2019</v>
      </c>
      <c r="D317">
        <v>99</v>
      </c>
      <c r="E317">
        <v>17</v>
      </c>
      <c r="F317">
        <v>99</v>
      </c>
      <c r="G317">
        <v>99</v>
      </c>
      <c r="H317">
        <v>99</v>
      </c>
      <c r="I317">
        <v>99</v>
      </c>
      <c r="J317">
        <v>999</v>
      </c>
      <c r="K317">
        <v>99</v>
      </c>
      <c r="L317">
        <v>99</v>
      </c>
      <c r="M317">
        <v>99</v>
      </c>
      <c r="N317">
        <v>99</v>
      </c>
      <c r="O317">
        <v>99</v>
      </c>
      <c r="P317">
        <v>9999</v>
      </c>
      <c r="Q317">
        <v>21</v>
      </c>
      <c r="R317">
        <v>641</v>
      </c>
      <c r="S317">
        <v>639</v>
      </c>
      <c r="T317">
        <v>15.98283931357255</v>
      </c>
      <c r="U317">
        <v>60.899843505477293</v>
      </c>
      <c r="V317">
        <v>90.105578699111717</v>
      </c>
      <c r="W317">
        <v>83.051017214397461</v>
      </c>
      <c r="X317">
        <v>9.735551618627257</v>
      </c>
      <c r="Y317">
        <v>2.6694791460782072</v>
      </c>
      <c r="Z317">
        <v>-14.879588626717801</v>
      </c>
      <c r="AA317">
        <v>3.1827209533267142</v>
      </c>
      <c r="AB317">
        <v>3.2800249142854487</v>
      </c>
      <c r="AC317">
        <v>18</v>
      </c>
      <c r="AD317">
        <v>0</v>
      </c>
      <c r="AE317">
        <v>0</v>
      </c>
      <c r="AF317">
        <v>3</v>
      </c>
      <c r="AG317">
        <v>37</v>
      </c>
      <c r="AH317">
        <v>6</v>
      </c>
      <c r="AI317">
        <v>12</v>
      </c>
      <c r="AJ317">
        <v>0</v>
      </c>
      <c r="AK317">
        <v>6</v>
      </c>
      <c r="AL317">
        <v>22</v>
      </c>
    </row>
    <row r="318" spans="1:38" x14ac:dyDescent="0.5">
      <c r="A318">
        <v>3</v>
      </c>
      <c r="B318">
        <v>174</v>
      </c>
      <c r="C318">
        <v>2019</v>
      </c>
      <c r="D318">
        <v>99</v>
      </c>
      <c r="E318">
        <v>18</v>
      </c>
      <c r="F318">
        <v>99</v>
      </c>
      <c r="G318">
        <v>99</v>
      </c>
      <c r="H318">
        <v>99</v>
      </c>
      <c r="I318">
        <v>99</v>
      </c>
      <c r="J318">
        <v>999</v>
      </c>
      <c r="K318">
        <v>99</v>
      </c>
      <c r="L318">
        <v>99</v>
      </c>
      <c r="M318">
        <v>99</v>
      </c>
      <c r="N318">
        <v>99</v>
      </c>
      <c r="O318">
        <v>99</v>
      </c>
      <c r="P318">
        <v>9999</v>
      </c>
      <c r="Q318">
        <v>21</v>
      </c>
      <c r="R318">
        <v>458</v>
      </c>
      <c r="S318">
        <v>458</v>
      </c>
      <c r="T318">
        <v>16.181222707423579</v>
      </c>
      <c r="U318">
        <v>61.18340611353711</v>
      </c>
      <c r="V318">
        <v>93.792550398122742</v>
      </c>
      <c r="W318">
        <v>86.570524017467207</v>
      </c>
      <c r="X318">
        <v>12.862162449196532</v>
      </c>
      <c r="Y318">
        <v>2.6244541484716528</v>
      </c>
      <c r="Z318">
        <v>-29.066178652263432</v>
      </c>
      <c r="AA318">
        <v>2.2740814299900696</v>
      </c>
      <c r="AB318">
        <v>2.4505685332841778</v>
      </c>
      <c r="AC318">
        <v>12</v>
      </c>
      <c r="AD318">
        <v>0</v>
      </c>
      <c r="AE318">
        <v>0</v>
      </c>
      <c r="AF318">
        <v>3</v>
      </c>
      <c r="AG318">
        <v>23</v>
      </c>
      <c r="AH318">
        <v>2</v>
      </c>
      <c r="AI318">
        <v>19</v>
      </c>
      <c r="AJ318">
        <v>0</v>
      </c>
      <c r="AK318">
        <v>6</v>
      </c>
      <c r="AL318">
        <v>8</v>
      </c>
    </row>
    <row r="319" spans="1:38" x14ac:dyDescent="0.5">
      <c r="A319">
        <v>3</v>
      </c>
      <c r="B319">
        <v>175</v>
      </c>
      <c r="C319">
        <v>2019</v>
      </c>
      <c r="D319">
        <v>99</v>
      </c>
      <c r="E319">
        <v>19</v>
      </c>
      <c r="F319">
        <v>99</v>
      </c>
      <c r="G319">
        <v>99</v>
      </c>
      <c r="H319">
        <v>99</v>
      </c>
      <c r="I319">
        <v>99</v>
      </c>
      <c r="J319">
        <v>999</v>
      </c>
      <c r="K319">
        <v>99</v>
      </c>
      <c r="L319">
        <v>99</v>
      </c>
      <c r="M319">
        <v>99</v>
      </c>
      <c r="N319">
        <v>99</v>
      </c>
      <c r="O319">
        <v>99</v>
      </c>
      <c r="P319">
        <v>9999</v>
      </c>
      <c r="Q319">
        <v>21</v>
      </c>
      <c r="R319">
        <v>354</v>
      </c>
      <c r="S319">
        <v>353</v>
      </c>
      <c r="T319">
        <v>15.994350282485877</v>
      </c>
      <c r="U319">
        <v>60.790368271954691</v>
      </c>
      <c r="V319">
        <v>91.283197112507239</v>
      </c>
      <c r="W319">
        <v>84.146458923512725</v>
      </c>
      <c r="X319">
        <v>9.3359274464374629</v>
      </c>
      <c r="Y319">
        <v>2.7515060270302008</v>
      </c>
      <c r="Z319">
        <v>-22.795591707151761</v>
      </c>
      <c r="AA319">
        <v>1.7576961271102285</v>
      </c>
      <c r="AB319">
        <v>1.8358698020422368</v>
      </c>
      <c r="AC319">
        <v>8</v>
      </c>
      <c r="AD319">
        <v>0</v>
      </c>
      <c r="AE319">
        <v>0</v>
      </c>
      <c r="AF319">
        <v>1</v>
      </c>
      <c r="AG319">
        <v>20</v>
      </c>
      <c r="AH319">
        <v>3</v>
      </c>
      <c r="AI319">
        <v>4</v>
      </c>
      <c r="AJ319">
        <v>0</v>
      </c>
      <c r="AK319">
        <v>4</v>
      </c>
      <c r="AL319">
        <v>3</v>
      </c>
    </row>
    <row r="320" spans="1:38" x14ac:dyDescent="0.5">
      <c r="A320">
        <v>3</v>
      </c>
      <c r="B320">
        <v>176</v>
      </c>
      <c r="C320">
        <v>2019</v>
      </c>
      <c r="D320">
        <v>99</v>
      </c>
      <c r="E320">
        <v>20</v>
      </c>
      <c r="F320">
        <v>99</v>
      </c>
      <c r="G320">
        <v>99</v>
      </c>
      <c r="H320">
        <v>99</v>
      </c>
      <c r="I320">
        <v>99</v>
      </c>
      <c r="J320">
        <v>999</v>
      </c>
      <c r="K320">
        <v>99</v>
      </c>
      <c r="L320">
        <v>99</v>
      </c>
      <c r="M320">
        <v>99</v>
      </c>
      <c r="N320">
        <v>99</v>
      </c>
      <c r="O320">
        <v>99</v>
      </c>
      <c r="P320">
        <v>9999</v>
      </c>
      <c r="Q320">
        <v>23</v>
      </c>
      <c r="R320">
        <v>466</v>
      </c>
      <c r="S320">
        <v>464</v>
      </c>
      <c r="T320">
        <v>16.186695278969957</v>
      </c>
      <c r="U320">
        <v>61.28017241379311</v>
      </c>
      <c r="V320">
        <v>84.025105540404297</v>
      </c>
      <c r="W320">
        <v>77.387500000000017</v>
      </c>
      <c r="X320">
        <v>10.288274575942951</v>
      </c>
      <c r="Y320">
        <v>2.5837596179554554</v>
      </c>
      <c r="Z320">
        <v>-36.564656791742031</v>
      </c>
      <c r="AA320">
        <v>2.313803376365442</v>
      </c>
      <c r="AB320">
        <v>2.2193210164986934</v>
      </c>
      <c r="AC320">
        <v>3</v>
      </c>
      <c r="AD320">
        <v>0</v>
      </c>
      <c r="AE320">
        <v>0</v>
      </c>
      <c r="AF320">
        <v>1</v>
      </c>
      <c r="AG320">
        <v>35</v>
      </c>
      <c r="AH320">
        <v>15</v>
      </c>
      <c r="AI320">
        <v>39</v>
      </c>
      <c r="AJ320">
        <v>0</v>
      </c>
      <c r="AK320">
        <v>10</v>
      </c>
      <c r="AL320">
        <v>1</v>
      </c>
    </row>
    <row r="321" spans="1:38" x14ac:dyDescent="0.5">
      <c r="A321">
        <v>3</v>
      </c>
      <c r="B321">
        <v>177</v>
      </c>
      <c r="C321">
        <v>2019</v>
      </c>
      <c r="D321">
        <v>99</v>
      </c>
      <c r="E321">
        <v>21</v>
      </c>
      <c r="F321">
        <v>99</v>
      </c>
      <c r="G321">
        <v>99</v>
      </c>
      <c r="H321">
        <v>99</v>
      </c>
      <c r="I321">
        <v>99</v>
      </c>
      <c r="J321">
        <v>999</v>
      </c>
      <c r="K321">
        <v>99</v>
      </c>
      <c r="L321">
        <v>99</v>
      </c>
      <c r="M321">
        <v>99</v>
      </c>
      <c r="N321">
        <v>99</v>
      </c>
      <c r="O321">
        <v>99</v>
      </c>
      <c r="P321">
        <v>9999</v>
      </c>
      <c r="Q321">
        <v>11</v>
      </c>
      <c r="R321">
        <v>259</v>
      </c>
      <c r="S321">
        <v>259</v>
      </c>
      <c r="T321">
        <v>16.536679536679539</v>
      </c>
      <c r="U321">
        <v>61.976833976834001</v>
      </c>
      <c r="V321">
        <v>90.837749992679605</v>
      </c>
      <c r="W321">
        <v>83.843243243243265</v>
      </c>
      <c r="X321">
        <v>11.574165025826872</v>
      </c>
      <c r="Y321">
        <v>2.377387849695566</v>
      </c>
      <c r="Z321">
        <v>-33.443740806103712</v>
      </c>
      <c r="AA321">
        <v>1.2859980139026812</v>
      </c>
      <c r="AB321">
        <v>1.3421441470008115</v>
      </c>
      <c r="AC321">
        <v>4</v>
      </c>
      <c r="AD321">
        <v>0</v>
      </c>
      <c r="AE321">
        <v>0</v>
      </c>
      <c r="AF321">
        <v>0</v>
      </c>
      <c r="AG321">
        <v>21</v>
      </c>
      <c r="AH321">
        <v>5</v>
      </c>
      <c r="AI321">
        <v>20</v>
      </c>
      <c r="AJ321">
        <v>0</v>
      </c>
      <c r="AK321">
        <v>9</v>
      </c>
      <c r="AL321">
        <v>1</v>
      </c>
    </row>
    <row r="322" spans="1:38" x14ac:dyDescent="0.5">
      <c r="A322">
        <v>3</v>
      </c>
      <c r="B322">
        <v>178</v>
      </c>
      <c r="C322">
        <v>2019</v>
      </c>
      <c r="D322">
        <v>99</v>
      </c>
      <c r="E322">
        <v>22</v>
      </c>
      <c r="F322">
        <v>99</v>
      </c>
      <c r="G322">
        <v>99</v>
      </c>
      <c r="H322">
        <v>99</v>
      </c>
      <c r="I322">
        <v>99</v>
      </c>
      <c r="J322">
        <v>999</v>
      </c>
      <c r="K322">
        <v>99</v>
      </c>
      <c r="L322">
        <v>99</v>
      </c>
      <c r="M322">
        <v>99</v>
      </c>
      <c r="N322">
        <v>99</v>
      </c>
      <c r="O322">
        <v>99</v>
      </c>
      <c r="P322">
        <v>9999</v>
      </c>
      <c r="Q322">
        <v>19</v>
      </c>
      <c r="R322">
        <v>533</v>
      </c>
      <c r="S322">
        <v>532</v>
      </c>
      <c r="T322">
        <v>16.472795497185743</v>
      </c>
      <c r="U322">
        <v>62.069548872180455</v>
      </c>
      <c r="V322">
        <v>85.4139004064875</v>
      </c>
      <c r="W322">
        <v>78.772368421052605</v>
      </c>
      <c r="X322">
        <v>10.870827677347439</v>
      </c>
      <c r="Y322">
        <v>2.5760707284521369</v>
      </c>
      <c r="Z322">
        <v>-27.102563540041562</v>
      </c>
      <c r="AA322">
        <v>2.6464746772591856</v>
      </c>
      <c r="AB322">
        <v>2.5901019808038654</v>
      </c>
      <c r="AC322">
        <v>24</v>
      </c>
      <c r="AD322">
        <v>0</v>
      </c>
      <c r="AE322">
        <v>0</v>
      </c>
      <c r="AF322">
        <v>3</v>
      </c>
      <c r="AG322">
        <v>60</v>
      </c>
      <c r="AH322">
        <v>9</v>
      </c>
      <c r="AI322">
        <v>38</v>
      </c>
      <c r="AJ322">
        <v>0</v>
      </c>
      <c r="AK322">
        <v>62</v>
      </c>
      <c r="AL322">
        <v>9</v>
      </c>
    </row>
    <row r="323" spans="1:38" x14ac:dyDescent="0.5">
      <c r="A323">
        <v>3</v>
      </c>
      <c r="B323">
        <v>179</v>
      </c>
      <c r="C323">
        <v>2019</v>
      </c>
      <c r="D323">
        <v>99</v>
      </c>
      <c r="E323">
        <v>23</v>
      </c>
      <c r="F323">
        <v>99</v>
      </c>
      <c r="G323">
        <v>99</v>
      </c>
      <c r="H323">
        <v>99</v>
      </c>
      <c r="I323">
        <v>99</v>
      </c>
      <c r="J323">
        <v>999</v>
      </c>
      <c r="K323">
        <v>99</v>
      </c>
      <c r="L323">
        <v>99</v>
      </c>
      <c r="M323">
        <v>99</v>
      </c>
      <c r="N323">
        <v>99</v>
      </c>
      <c r="O323">
        <v>99</v>
      </c>
      <c r="P323">
        <v>9999</v>
      </c>
      <c r="Q323">
        <v>13</v>
      </c>
      <c r="R323">
        <v>262</v>
      </c>
      <c r="S323">
        <v>262</v>
      </c>
      <c r="T323">
        <v>16.175572519083971</v>
      </c>
      <c r="U323">
        <v>61.22519083969464</v>
      </c>
      <c r="V323">
        <v>87.177557417316578</v>
      </c>
      <c r="W323">
        <v>80.464885496183243</v>
      </c>
      <c r="X323">
        <v>10.661315700597145</v>
      </c>
      <c r="Y323">
        <v>2.7764781775571139</v>
      </c>
      <c r="Z323">
        <v>-47.006087847238952</v>
      </c>
      <c r="AA323">
        <v>1.3008937437934456</v>
      </c>
      <c r="AB323">
        <v>1.3029838031186023</v>
      </c>
      <c r="AC323">
        <v>8</v>
      </c>
      <c r="AD323">
        <v>0</v>
      </c>
      <c r="AE323">
        <v>0</v>
      </c>
      <c r="AF323">
        <v>1</v>
      </c>
      <c r="AG323">
        <v>13</v>
      </c>
      <c r="AH323">
        <v>2</v>
      </c>
      <c r="AI323">
        <v>12</v>
      </c>
      <c r="AJ323">
        <v>0</v>
      </c>
      <c r="AK323">
        <v>9</v>
      </c>
      <c r="AL323">
        <v>3</v>
      </c>
    </row>
    <row r="324" spans="1:38" x14ac:dyDescent="0.5">
      <c r="A324">
        <v>3</v>
      </c>
      <c r="B324">
        <v>180</v>
      </c>
      <c r="C324">
        <v>2019</v>
      </c>
      <c r="D324">
        <v>99</v>
      </c>
      <c r="E324">
        <v>24</v>
      </c>
      <c r="F324">
        <v>99</v>
      </c>
      <c r="G324">
        <v>99</v>
      </c>
      <c r="H324">
        <v>99</v>
      </c>
      <c r="I324">
        <v>99</v>
      </c>
      <c r="J324">
        <v>999</v>
      </c>
      <c r="K324">
        <v>99</v>
      </c>
      <c r="L324">
        <v>99</v>
      </c>
      <c r="M324">
        <v>99</v>
      </c>
      <c r="N324">
        <v>99</v>
      </c>
      <c r="O324">
        <v>99</v>
      </c>
      <c r="P324">
        <v>9999</v>
      </c>
      <c r="Q324">
        <v>18</v>
      </c>
      <c r="R324">
        <v>283</v>
      </c>
      <c r="S324">
        <v>283</v>
      </c>
      <c r="T324">
        <v>16.045936395759718</v>
      </c>
      <c r="U324">
        <v>61.141342756183747</v>
      </c>
      <c r="V324">
        <v>88.789436811135943</v>
      </c>
      <c r="W324">
        <v>81.952650176678446</v>
      </c>
      <c r="X324">
        <v>9.6385719351105976</v>
      </c>
      <c r="Y324">
        <v>2.6877199407101324</v>
      </c>
      <c r="Z324">
        <v>-36.780552624563747</v>
      </c>
      <c r="AA324">
        <v>1.4051638530287984</v>
      </c>
      <c r="AB324">
        <v>1.433444115408006</v>
      </c>
      <c r="AC324">
        <v>5</v>
      </c>
      <c r="AD324">
        <v>0</v>
      </c>
      <c r="AE324">
        <v>0</v>
      </c>
      <c r="AF324">
        <v>1</v>
      </c>
      <c r="AG324">
        <v>7</v>
      </c>
      <c r="AH324">
        <v>2</v>
      </c>
      <c r="AI324">
        <v>15</v>
      </c>
      <c r="AJ324">
        <v>0</v>
      </c>
      <c r="AK324">
        <v>4</v>
      </c>
      <c r="AL324">
        <v>7</v>
      </c>
    </row>
    <row r="325" spans="1:38" x14ac:dyDescent="0.5">
      <c r="A325">
        <v>3</v>
      </c>
      <c r="B325">
        <v>181</v>
      </c>
      <c r="C325">
        <v>2019</v>
      </c>
      <c r="D325">
        <v>99</v>
      </c>
      <c r="E325">
        <v>25</v>
      </c>
      <c r="F325">
        <v>99</v>
      </c>
      <c r="G325">
        <v>99</v>
      </c>
      <c r="H325">
        <v>99</v>
      </c>
      <c r="I325">
        <v>99</v>
      </c>
      <c r="J325">
        <v>999</v>
      </c>
      <c r="K325">
        <v>99</v>
      </c>
      <c r="L325">
        <v>99</v>
      </c>
      <c r="M325">
        <v>99</v>
      </c>
      <c r="N325">
        <v>99</v>
      </c>
      <c r="O325">
        <v>99</v>
      </c>
      <c r="P325">
        <v>9999</v>
      </c>
      <c r="Q325">
        <v>19</v>
      </c>
      <c r="R325">
        <v>187</v>
      </c>
      <c r="S325">
        <v>187</v>
      </c>
      <c r="T325">
        <v>16.390374331550802</v>
      </c>
      <c r="U325">
        <v>61.684491978609614</v>
      </c>
      <c r="V325">
        <v>86.875510570622396</v>
      </c>
      <c r="W325">
        <v>80.18609625668455</v>
      </c>
      <c r="X325">
        <v>11.137147901074497</v>
      </c>
      <c r="Y325">
        <v>2.8775221689542487</v>
      </c>
      <c r="Z325">
        <v>-48.251075296771056</v>
      </c>
      <c r="AA325">
        <v>0.92850049652432942</v>
      </c>
      <c r="AB325">
        <v>0.92677008277295236</v>
      </c>
      <c r="AC325">
        <v>2</v>
      </c>
      <c r="AD325">
        <v>0</v>
      </c>
      <c r="AE325">
        <v>0</v>
      </c>
      <c r="AF325">
        <v>0</v>
      </c>
      <c r="AG325">
        <v>16</v>
      </c>
      <c r="AH325">
        <v>0</v>
      </c>
      <c r="AI325">
        <v>2</v>
      </c>
      <c r="AJ325">
        <v>0</v>
      </c>
      <c r="AK325">
        <v>2</v>
      </c>
      <c r="AL325">
        <v>1</v>
      </c>
    </row>
    <row r="326" spans="1:38" x14ac:dyDescent="0.5">
      <c r="A326">
        <v>3</v>
      </c>
      <c r="B326">
        <v>182</v>
      </c>
      <c r="C326">
        <v>2019</v>
      </c>
      <c r="D326">
        <v>99</v>
      </c>
      <c r="E326">
        <v>26</v>
      </c>
      <c r="F326">
        <v>99</v>
      </c>
      <c r="G326">
        <v>99</v>
      </c>
      <c r="H326">
        <v>99</v>
      </c>
      <c r="I326">
        <v>99</v>
      </c>
      <c r="J326">
        <v>999</v>
      </c>
      <c r="K326">
        <v>99</v>
      </c>
      <c r="L326">
        <v>99</v>
      </c>
      <c r="M326">
        <v>99</v>
      </c>
      <c r="N326">
        <v>99</v>
      </c>
      <c r="O326">
        <v>99</v>
      </c>
      <c r="P326">
        <v>9999</v>
      </c>
      <c r="Q326">
        <v>22</v>
      </c>
      <c r="R326">
        <v>449</v>
      </c>
      <c r="S326">
        <v>448</v>
      </c>
      <c r="T326">
        <v>15.772828507795101</v>
      </c>
      <c r="U326">
        <v>60.194196428571438</v>
      </c>
      <c r="V326">
        <v>88.653507583965393</v>
      </c>
      <c r="W326">
        <v>81.760669642857081</v>
      </c>
      <c r="X326">
        <v>10.467017692399688</v>
      </c>
      <c r="Y326">
        <v>2.5877910941824842</v>
      </c>
      <c r="Z326">
        <v>-17.598231867954777</v>
      </c>
      <c r="AA326">
        <v>2.2293942403177751</v>
      </c>
      <c r="AB326">
        <v>2.2638819772502625</v>
      </c>
      <c r="AC326">
        <v>14</v>
      </c>
      <c r="AD326">
        <v>0</v>
      </c>
      <c r="AE326">
        <v>0</v>
      </c>
      <c r="AF326">
        <v>0</v>
      </c>
      <c r="AG326">
        <v>45</v>
      </c>
      <c r="AH326">
        <v>9</v>
      </c>
      <c r="AI326">
        <v>40</v>
      </c>
      <c r="AJ326">
        <v>0</v>
      </c>
      <c r="AK326">
        <v>5</v>
      </c>
      <c r="AL326">
        <v>11</v>
      </c>
    </row>
    <row r="327" spans="1:38" x14ac:dyDescent="0.5">
      <c r="A327">
        <v>3</v>
      </c>
      <c r="B327">
        <v>183</v>
      </c>
      <c r="C327">
        <v>2019</v>
      </c>
      <c r="D327">
        <v>99</v>
      </c>
      <c r="E327">
        <v>27</v>
      </c>
      <c r="F327">
        <v>99</v>
      </c>
      <c r="G327">
        <v>99</v>
      </c>
      <c r="H327">
        <v>99</v>
      </c>
      <c r="I327">
        <v>99</v>
      </c>
      <c r="J327">
        <v>999</v>
      </c>
      <c r="K327">
        <v>99</v>
      </c>
      <c r="L327">
        <v>99</v>
      </c>
      <c r="M327">
        <v>99</v>
      </c>
      <c r="N327">
        <v>99</v>
      </c>
      <c r="O327">
        <v>99</v>
      </c>
      <c r="P327">
        <v>9999</v>
      </c>
      <c r="Q327">
        <v>17</v>
      </c>
      <c r="R327">
        <v>568</v>
      </c>
      <c r="S327">
        <v>567</v>
      </c>
      <c r="T327">
        <v>16.6056338028169</v>
      </c>
      <c r="U327">
        <v>61.945326278659607</v>
      </c>
      <c r="V327">
        <v>88.251828157931442</v>
      </c>
      <c r="W327">
        <v>81.404409171075812</v>
      </c>
      <c r="X327">
        <v>9.8457413400169145</v>
      </c>
      <c r="Y327">
        <v>2.1737998633550664</v>
      </c>
      <c r="Z327">
        <v>-38.07946875461495</v>
      </c>
      <c r="AA327">
        <v>2.8202581926514401</v>
      </c>
      <c r="AB327">
        <v>2.852740814915383</v>
      </c>
      <c r="AC327">
        <v>12</v>
      </c>
      <c r="AD327">
        <v>0</v>
      </c>
      <c r="AE327">
        <v>0</v>
      </c>
      <c r="AF327">
        <v>4</v>
      </c>
      <c r="AG327">
        <v>28</v>
      </c>
      <c r="AH327">
        <v>8</v>
      </c>
      <c r="AI327">
        <v>25</v>
      </c>
      <c r="AJ327">
        <v>0</v>
      </c>
      <c r="AK327">
        <v>5</v>
      </c>
      <c r="AL327">
        <v>6</v>
      </c>
    </row>
    <row r="328" spans="1:38" x14ac:dyDescent="0.5">
      <c r="A328">
        <v>3</v>
      </c>
      <c r="B328">
        <v>184</v>
      </c>
      <c r="C328">
        <v>2019</v>
      </c>
      <c r="D328">
        <v>99</v>
      </c>
      <c r="E328">
        <v>28</v>
      </c>
      <c r="F328">
        <v>99</v>
      </c>
      <c r="G328">
        <v>99</v>
      </c>
      <c r="H328">
        <v>99</v>
      </c>
      <c r="I328">
        <v>99</v>
      </c>
      <c r="J328">
        <v>999</v>
      </c>
      <c r="K328">
        <v>99</v>
      </c>
      <c r="L328">
        <v>99</v>
      </c>
      <c r="M328">
        <v>99</v>
      </c>
      <c r="N328">
        <v>99</v>
      </c>
      <c r="O328">
        <v>99</v>
      </c>
      <c r="P328">
        <v>9999</v>
      </c>
      <c r="Q328">
        <v>19</v>
      </c>
      <c r="R328">
        <v>332</v>
      </c>
      <c r="S328">
        <v>332</v>
      </c>
      <c r="T328">
        <v>16.25</v>
      </c>
      <c r="U328">
        <v>61.433734939759027</v>
      </c>
      <c r="V328">
        <v>87.091268649897501</v>
      </c>
      <c r="W328">
        <v>80.385240963855381</v>
      </c>
      <c r="X328">
        <v>9.6444905429738377</v>
      </c>
      <c r="Y328">
        <v>2.9937395363777002</v>
      </c>
      <c r="Z328">
        <v>-24.136311895761285</v>
      </c>
      <c r="AA328">
        <v>1.6484607745779547</v>
      </c>
      <c r="AB328">
        <v>1.6494749707922909</v>
      </c>
      <c r="AC328">
        <v>1</v>
      </c>
      <c r="AD328">
        <v>0</v>
      </c>
      <c r="AE328">
        <v>0</v>
      </c>
      <c r="AF328">
        <v>0</v>
      </c>
      <c r="AG328">
        <v>13</v>
      </c>
      <c r="AH328">
        <v>9</v>
      </c>
      <c r="AI328">
        <v>13</v>
      </c>
      <c r="AJ328">
        <v>0</v>
      </c>
      <c r="AK328">
        <v>0</v>
      </c>
      <c r="AL328">
        <v>0</v>
      </c>
    </row>
    <row r="329" spans="1:38" x14ac:dyDescent="0.5">
      <c r="A329">
        <v>3</v>
      </c>
      <c r="B329">
        <v>185</v>
      </c>
      <c r="C329">
        <v>2019</v>
      </c>
      <c r="D329">
        <v>99</v>
      </c>
      <c r="E329">
        <v>29</v>
      </c>
      <c r="F329">
        <v>99</v>
      </c>
      <c r="G329">
        <v>99</v>
      </c>
      <c r="H329">
        <v>99</v>
      </c>
      <c r="I329">
        <v>99</v>
      </c>
      <c r="J329">
        <v>999</v>
      </c>
      <c r="K329">
        <v>99</v>
      </c>
      <c r="L329">
        <v>99</v>
      </c>
      <c r="M329">
        <v>99</v>
      </c>
      <c r="N329">
        <v>99</v>
      </c>
      <c r="O329">
        <v>99</v>
      </c>
      <c r="P329">
        <v>9999</v>
      </c>
      <c r="Q329">
        <v>13</v>
      </c>
      <c r="R329">
        <v>258</v>
      </c>
      <c r="S329">
        <v>258</v>
      </c>
      <c r="T329">
        <v>16.627906976744178</v>
      </c>
      <c r="U329">
        <v>62.321705426356587</v>
      </c>
      <c r="V329">
        <v>88.735753819278258</v>
      </c>
      <c r="W329">
        <v>81.903100775193778</v>
      </c>
      <c r="X329">
        <v>10.218659312117902</v>
      </c>
      <c r="Y329">
        <v>2.4338523787606059</v>
      </c>
      <c r="Z329">
        <v>-50.377705256876439</v>
      </c>
      <c r="AA329">
        <v>1.2810327706057596</v>
      </c>
      <c r="AB329">
        <v>1.3060246631549099</v>
      </c>
      <c r="AC329">
        <v>10</v>
      </c>
      <c r="AD329">
        <v>0</v>
      </c>
      <c r="AE329">
        <v>0</v>
      </c>
      <c r="AF329">
        <v>2</v>
      </c>
      <c r="AG329">
        <v>9</v>
      </c>
      <c r="AH329">
        <v>1</v>
      </c>
      <c r="AI329">
        <v>52</v>
      </c>
      <c r="AJ329">
        <v>0</v>
      </c>
      <c r="AK329">
        <v>6</v>
      </c>
      <c r="AL329">
        <v>6</v>
      </c>
    </row>
    <row r="330" spans="1:38" x14ac:dyDescent="0.5">
      <c r="A330">
        <v>3</v>
      </c>
      <c r="B330">
        <v>186</v>
      </c>
      <c r="C330">
        <v>2019</v>
      </c>
      <c r="D330">
        <v>99</v>
      </c>
      <c r="E330">
        <v>30</v>
      </c>
      <c r="F330">
        <v>99</v>
      </c>
      <c r="G330">
        <v>99</v>
      </c>
      <c r="H330">
        <v>99</v>
      </c>
      <c r="I330">
        <v>99</v>
      </c>
      <c r="J330">
        <v>999</v>
      </c>
      <c r="K330">
        <v>99</v>
      </c>
      <c r="L330">
        <v>99</v>
      </c>
      <c r="M330">
        <v>99</v>
      </c>
      <c r="N330">
        <v>99</v>
      </c>
      <c r="O330">
        <v>99</v>
      </c>
      <c r="P330">
        <v>9999</v>
      </c>
      <c r="Q330">
        <v>21</v>
      </c>
      <c r="R330">
        <v>343</v>
      </c>
      <c r="S330">
        <v>343</v>
      </c>
      <c r="T330">
        <v>16.282798833819243</v>
      </c>
      <c r="U330">
        <v>61.463556851311949</v>
      </c>
      <c r="V330">
        <v>87.127790289618375</v>
      </c>
      <c r="W330">
        <v>80.418950437317747</v>
      </c>
      <c r="X330">
        <v>10.915213501296638</v>
      </c>
      <c r="Y330">
        <v>3.0617048075214655</v>
      </c>
      <c r="Z330">
        <v>-15.573135799748243</v>
      </c>
      <c r="AA330">
        <v>1.7030784508440913</v>
      </c>
      <c r="AB330">
        <v>1.7048408736484826</v>
      </c>
      <c r="AC330">
        <v>14</v>
      </c>
      <c r="AD330">
        <v>0</v>
      </c>
      <c r="AE330">
        <v>0</v>
      </c>
      <c r="AF330">
        <v>1</v>
      </c>
      <c r="AG330">
        <v>24</v>
      </c>
      <c r="AH330">
        <v>7</v>
      </c>
      <c r="AI330">
        <v>27</v>
      </c>
      <c r="AJ330">
        <v>0</v>
      </c>
      <c r="AK330">
        <v>4</v>
      </c>
      <c r="AL330">
        <v>2</v>
      </c>
    </row>
    <row r="331" spans="1:38" x14ac:dyDescent="0.5">
      <c r="A331">
        <v>3</v>
      </c>
      <c r="B331">
        <v>187</v>
      </c>
      <c r="C331">
        <v>2019</v>
      </c>
      <c r="D331">
        <v>99</v>
      </c>
      <c r="E331">
        <v>31</v>
      </c>
      <c r="F331">
        <v>99</v>
      </c>
      <c r="G331">
        <v>99</v>
      </c>
      <c r="H331">
        <v>99</v>
      </c>
      <c r="I331">
        <v>99</v>
      </c>
      <c r="J331">
        <v>999</v>
      </c>
      <c r="K331">
        <v>99</v>
      </c>
      <c r="L331">
        <v>99</v>
      </c>
      <c r="M331">
        <v>99</v>
      </c>
      <c r="N331">
        <v>99</v>
      </c>
      <c r="O331">
        <v>99</v>
      </c>
      <c r="P331">
        <v>9999</v>
      </c>
      <c r="Q331">
        <v>15</v>
      </c>
      <c r="R331">
        <v>355</v>
      </c>
      <c r="S331">
        <v>355</v>
      </c>
      <c r="T331">
        <v>16.442253521126755</v>
      </c>
      <c r="U331">
        <v>61.681690140845078</v>
      </c>
      <c r="V331">
        <v>87.940182808661248</v>
      </c>
      <c r="W331">
        <v>81.168788732394361</v>
      </c>
      <c r="X331">
        <v>10.521587999241651</v>
      </c>
      <c r="Y331">
        <v>2.3563106671925809</v>
      </c>
      <c r="Z331">
        <v>-36.2299986382938</v>
      </c>
      <c r="AA331">
        <v>1.7626613704071501</v>
      </c>
      <c r="AB331">
        <v>1.7809377779961051</v>
      </c>
      <c r="AC331">
        <v>5</v>
      </c>
      <c r="AD331">
        <v>0</v>
      </c>
      <c r="AE331">
        <v>0</v>
      </c>
      <c r="AF331">
        <v>2</v>
      </c>
      <c r="AG331">
        <v>18</v>
      </c>
      <c r="AH331">
        <v>9</v>
      </c>
      <c r="AI331">
        <v>59</v>
      </c>
      <c r="AJ331">
        <v>1</v>
      </c>
      <c r="AK331">
        <v>2</v>
      </c>
      <c r="AL331">
        <v>3</v>
      </c>
    </row>
    <row r="332" spans="1:38" x14ac:dyDescent="0.5">
      <c r="A332">
        <v>3</v>
      </c>
      <c r="B332">
        <v>188</v>
      </c>
      <c r="C332">
        <v>2019</v>
      </c>
      <c r="D332">
        <v>99</v>
      </c>
      <c r="E332">
        <v>32</v>
      </c>
      <c r="F332">
        <v>99</v>
      </c>
      <c r="G332">
        <v>99</v>
      </c>
      <c r="H332">
        <v>99</v>
      </c>
      <c r="I332">
        <v>99</v>
      </c>
      <c r="J332">
        <v>999</v>
      </c>
      <c r="K332">
        <v>99</v>
      </c>
      <c r="L332">
        <v>99</v>
      </c>
      <c r="M332">
        <v>99</v>
      </c>
      <c r="N332">
        <v>99</v>
      </c>
      <c r="O332">
        <v>99</v>
      </c>
      <c r="P332">
        <v>9999</v>
      </c>
      <c r="Q332">
        <v>22</v>
      </c>
      <c r="R332">
        <v>589</v>
      </c>
      <c r="S332">
        <v>589</v>
      </c>
      <c r="T332">
        <v>16.577249575551779</v>
      </c>
      <c r="U332">
        <v>61.893039049235995</v>
      </c>
      <c r="V332">
        <v>86.404597100692257</v>
      </c>
      <c r="W332">
        <v>79.751443123938884</v>
      </c>
      <c r="X332">
        <v>9.955775833680601</v>
      </c>
      <c r="Y332">
        <v>2.2128891838659235</v>
      </c>
      <c r="Z332">
        <v>-36.560251392120406</v>
      </c>
      <c r="AA332">
        <v>2.9245283018867925</v>
      </c>
      <c r="AB332">
        <v>2.9032549390551079</v>
      </c>
      <c r="AC332">
        <v>7</v>
      </c>
      <c r="AD332">
        <v>0</v>
      </c>
      <c r="AE332">
        <v>0</v>
      </c>
      <c r="AF332">
        <v>3</v>
      </c>
      <c r="AG332">
        <v>26</v>
      </c>
      <c r="AH332">
        <v>8</v>
      </c>
      <c r="AI332">
        <v>39</v>
      </c>
      <c r="AJ332">
        <v>0</v>
      </c>
      <c r="AK332">
        <v>3</v>
      </c>
      <c r="AL332">
        <v>6</v>
      </c>
    </row>
    <row r="333" spans="1:38" x14ac:dyDescent="0.5">
      <c r="A333">
        <v>3</v>
      </c>
      <c r="B333">
        <v>189</v>
      </c>
      <c r="C333">
        <v>2019</v>
      </c>
      <c r="D333">
        <v>99</v>
      </c>
      <c r="E333">
        <v>33</v>
      </c>
      <c r="F333">
        <v>99</v>
      </c>
      <c r="G333">
        <v>99</v>
      </c>
      <c r="H333">
        <v>99</v>
      </c>
      <c r="I333">
        <v>99</v>
      </c>
      <c r="J333">
        <v>999</v>
      </c>
      <c r="K333">
        <v>99</v>
      </c>
      <c r="L333">
        <v>99</v>
      </c>
      <c r="M333">
        <v>99</v>
      </c>
      <c r="N333">
        <v>99</v>
      </c>
      <c r="O333">
        <v>99</v>
      </c>
      <c r="P333">
        <v>9999</v>
      </c>
      <c r="Q333">
        <v>27</v>
      </c>
      <c r="R333">
        <v>471</v>
      </c>
      <c r="S333">
        <v>471</v>
      </c>
      <c r="T333">
        <v>16.464968152866245</v>
      </c>
      <c r="U333">
        <v>61.772823779193203</v>
      </c>
      <c r="V333">
        <v>87.986327239938092</v>
      </c>
      <c r="W333">
        <v>81.211380042462821</v>
      </c>
      <c r="X333">
        <v>10.254704684152756</v>
      </c>
      <c r="Y333">
        <v>2.5316225692360041</v>
      </c>
      <c r="Z333">
        <v>-31.39092234977522</v>
      </c>
      <c r="AA333">
        <v>2.33862959285005</v>
      </c>
      <c r="AB333">
        <v>2.3641178713495168</v>
      </c>
      <c r="AC333">
        <v>10</v>
      </c>
      <c r="AD333">
        <v>0</v>
      </c>
      <c r="AE333">
        <v>0</v>
      </c>
      <c r="AF333">
        <v>8</v>
      </c>
      <c r="AG333">
        <v>23</v>
      </c>
      <c r="AH333">
        <v>1</v>
      </c>
      <c r="AI333">
        <v>28</v>
      </c>
      <c r="AJ333">
        <v>0</v>
      </c>
      <c r="AK333">
        <v>6</v>
      </c>
      <c r="AL333">
        <v>8</v>
      </c>
    </row>
    <row r="334" spans="1:38" x14ac:dyDescent="0.5">
      <c r="A334">
        <v>3</v>
      </c>
      <c r="B334">
        <v>190</v>
      </c>
      <c r="C334">
        <v>2019</v>
      </c>
      <c r="D334">
        <v>99</v>
      </c>
      <c r="E334">
        <v>34</v>
      </c>
      <c r="F334">
        <v>99</v>
      </c>
      <c r="G334">
        <v>99</v>
      </c>
      <c r="H334">
        <v>99</v>
      </c>
      <c r="I334">
        <v>99</v>
      </c>
      <c r="J334">
        <v>999</v>
      </c>
      <c r="K334">
        <v>99</v>
      </c>
      <c r="L334">
        <v>99</v>
      </c>
      <c r="M334">
        <v>99</v>
      </c>
      <c r="N334">
        <v>99</v>
      </c>
      <c r="O334">
        <v>99</v>
      </c>
      <c r="P334">
        <v>9999</v>
      </c>
      <c r="Q334">
        <v>17</v>
      </c>
      <c r="R334">
        <v>399</v>
      </c>
      <c r="S334">
        <v>399</v>
      </c>
      <c r="T334">
        <v>16.691729323308262</v>
      </c>
      <c r="U334">
        <v>62.022556390977435</v>
      </c>
      <c r="V334">
        <v>86.783861061103508</v>
      </c>
      <c r="W334">
        <v>80.101503759398454</v>
      </c>
      <c r="X334">
        <v>10.513623945411476</v>
      </c>
      <c r="Y334">
        <v>2.1803387750848247</v>
      </c>
      <c r="Z334">
        <v>-34.933088313153078</v>
      </c>
      <c r="AA334">
        <v>1.9811320754716988</v>
      </c>
      <c r="AB334">
        <v>1.9753538046832844</v>
      </c>
      <c r="AC334">
        <v>5</v>
      </c>
      <c r="AD334">
        <v>0</v>
      </c>
      <c r="AE334">
        <v>0</v>
      </c>
      <c r="AF334">
        <v>1</v>
      </c>
      <c r="AG334">
        <v>6</v>
      </c>
      <c r="AH334">
        <v>2</v>
      </c>
      <c r="AI334">
        <v>14</v>
      </c>
      <c r="AJ334">
        <v>0</v>
      </c>
      <c r="AK334">
        <v>7</v>
      </c>
      <c r="AL334">
        <v>5</v>
      </c>
    </row>
    <row r="335" spans="1:38" x14ac:dyDescent="0.5">
      <c r="A335">
        <v>3</v>
      </c>
      <c r="B335">
        <v>191</v>
      </c>
      <c r="C335">
        <v>2019</v>
      </c>
      <c r="D335">
        <v>99</v>
      </c>
      <c r="E335">
        <v>35</v>
      </c>
      <c r="F335">
        <v>99</v>
      </c>
      <c r="G335">
        <v>99</v>
      </c>
      <c r="H335">
        <v>99</v>
      </c>
      <c r="I335">
        <v>99</v>
      </c>
      <c r="J335">
        <v>999</v>
      </c>
      <c r="K335">
        <v>99</v>
      </c>
      <c r="L335">
        <v>99</v>
      </c>
      <c r="M335">
        <v>99</v>
      </c>
      <c r="N335">
        <v>99</v>
      </c>
      <c r="O335">
        <v>99</v>
      </c>
      <c r="P335">
        <v>9999</v>
      </c>
      <c r="Q335">
        <v>21</v>
      </c>
      <c r="R335">
        <v>224</v>
      </c>
      <c r="S335">
        <v>224</v>
      </c>
      <c r="T335">
        <v>16.745535714285722</v>
      </c>
      <c r="U335">
        <v>62.883928571428562</v>
      </c>
      <c r="V335">
        <v>86.826729608419697</v>
      </c>
      <c r="W335">
        <v>80.141071428571394</v>
      </c>
      <c r="X335">
        <v>9.7917016029193888</v>
      </c>
      <c r="Y335">
        <v>2.3913741406590558</v>
      </c>
      <c r="Z335">
        <v>-22.2785512622402</v>
      </c>
      <c r="AA335">
        <v>1.1122144985104268</v>
      </c>
      <c r="AB335">
        <v>1.1095183542232587</v>
      </c>
      <c r="AC335">
        <v>2</v>
      </c>
      <c r="AD335">
        <v>0</v>
      </c>
      <c r="AE335">
        <v>0</v>
      </c>
      <c r="AF335">
        <v>1</v>
      </c>
      <c r="AG335">
        <v>15</v>
      </c>
      <c r="AH335">
        <v>4</v>
      </c>
      <c r="AI335">
        <v>63</v>
      </c>
      <c r="AJ335">
        <v>0</v>
      </c>
      <c r="AK335">
        <v>4</v>
      </c>
      <c r="AL335">
        <v>2</v>
      </c>
    </row>
    <row r="336" spans="1:38" x14ac:dyDescent="0.5">
      <c r="A336">
        <v>3</v>
      </c>
      <c r="B336">
        <v>192</v>
      </c>
      <c r="C336">
        <v>2019</v>
      </c>
      <c r="D336">
        <v>99</v>
      </c>
      <c r="E336">
        <v>36</v>
      </c>
      <c r="F336">
        <v>99</v>
      </c>
      <c r="G336">
        <v>99</v>
      </c>
      <c r="H336">
        <v>99</v>
      </c>
      <c r="I336">
        <v>99</v>
      </c>
      <c r="J336">
        <v>999</v>
      </c>
      <c r="K336">
        <v>99</v>
      </c>
      <c r="L336">
        <v>99</v>
      </c>
      <c r="M336">
        <v>99</v>
      </c>
      <c r="N336">
        <v>99</v>
      </c>
      <c r="O336">
        <v>99</v>
      </c>
      <c r="P336">
        <v>9999</v>
      </c>
      <c r="Q336">
        <v>16</v>
      </c>
      <c r="R336">
        <v>509</v>
      </c>
      <c r="S336">
        <v>507</v>
      </c>
      <c r="T336">
        <v>16.367387033398821</v>
      </c>
      <c r="U336">
        <v>61.528599605522672</v>
      </c>
      <c r="V336">
        <v>88.299879690828931</v>
      </c>
      <c r="W336">
        <v>81.375345167652881</v>
      </c>
      <c r="X336">
        <v>8.7085577415585096</v>
      </c>
      <c r="Y336">
        <v>2.3760538223504777</v>
      </c>
      <c r="Z336">
        <v>-29.506608041731273</v>
      </c>
      <c r="AA336">
        <v>2.5273088381330671</v>
      </c>
      <c r="AB336">
        <v>2.5499527393488752</v>
      </c>
      <c r="AC336">
        <v>3</v>
      </c>
      <c r="AD336">
        <v>0</v>
      </c>
      <c r="AE336">
        <v>0</v>
      </c>
      <c r="AF336">
        <v>2</v>
      </c>
      <c r="AG336">
        <v>18</v>
      </c>
      <c r="AH336">
        <v>4</v>
      </c>
      <c r="AI336">
        <v>55</v>
      </c>
      <c r="AJ336">
        <v>0</v>
      </c>
      <c r="AK336">
        <v>4</v>
      </c>
      <c r="AL336">
        <v>3</v>
      </c>
    </row>
    <row r="337" spans="1:38" x14ac:dyDescent="0.5">
      <c r="A337">
        <v>3</v>
      </c>
      <c r="B337">
        <v>193</v>
      </c>
      <c r="C337">
        <v>2019</v>
      </c>
      <c r="D337">
        <v>99</v>
      </c>
      <c r="E337">
        <v>37</v>
      </c>
      <c r="F337">
        <v>99</v>
      </c>
      <c r="G337">
        <v>99</v>
      </c>
      <c r="H337">
        <v>99</v>
      </c>
      <c r="I337">
        <v>99</v>
      </c>
      <c r="J337">
        <v>999</v>
      </c>
      <c r="K337">
        <v>99</v>
      </c>
      <c r="L337">
        <v>99</v>
      </c>
      <c r="M337">
        <v>99</v>
      </c>
      <c r="N337">
        <v>99</v>
      </c>
      <c r="O337">
        <v>99</v>
      </c>
      <c r="P337">
        <v>9999</v>
      </c>
      <c r="Q337">
        <v>15</v>
      </c>
      <c r="R337">
        <v>415</v>
      </c>
      <c r="S337">
        <v>414</v>
      </c>
      <c r="T337">
        <v>16.539759036144581</v>
      </c>
      <c r="U337">
        <v>61.949275362318851</v>
      </c>
      <c r="V337">
        <v>85.797206127885886</v>
      </c>
      <c r="W337">
        <v>79.102415458937116</v>
      </c>
      <c r="X337">
        <v>7.8028543000861887</v>
      </c>
      <c r="Y337">
        <v>2.4096899707417432</v>
      </c>
      <c r="Z337">
        <v>-40.172938889502944</v>
      </c>
      <c r="AA337">
        <v>2.0605759682224432</v>
      </c>
      <c r="AB337">
        <v>2.0240508295330186</v>
      </c>
      <c r="AC337">
        <v>7</v>
      </c>
      <c r="AD337">
        <v>0</v>
      </c>
      <c r="AE337">
        <v>0</v>
      </c>
      <c r="AF337">
        <v>1</v>
      </c>
      <c r="AG337">
        <v>34</v>
      </c>
      <c r="AH337">
        <v>6</v>
      </c>
      <c r="AI337">
        <v>67</v>
      </c>
      <c r="AJ337">
        <v>0</v>
      </c>
      <c r="AK337">
        <v>4</v>
      </c>
      <c r="AL337">
        <v>10</v>
      </c>
    </row>
    <row r="338" spans="1:38" x14ac:dyDescent="0.5">
      <c r="A338">
        <v>3</v>
      </c>
      <c r="B338">
        <v>194</v>
      </c>
      <c r="C338">
        <v>2019</v>
      </c>
      <c r="D338">
        <v>99</v>
      </c>
      <c r="E338">
        <v>38</v>
      </c>
      <c r="F338">
        <v>99</v>
      </c>
      <c r="G338">
        <v>99</v>
      </c>
      <c r="H338">
        <v>99</v>
      </c>
      <c r="I338">
        <v>99</v>
      </c>
      <c r="J338">
        <v>999</v>
      </c>
      <c r="K338">
        <v>99</v>
      </c>
      <c r="L338">
        <v>99</v>
      </c>
      <c r="M338">
        <v>99</v>
      </c>
      <c r="N338">
        <v>99</v>
      </c>
      <c r="O338">
        <v>99</v>
      </c>
      <c r="P338">
        <v>9999</v>
      </c>
      <c r="Q338">
        <v>21</v>
      </c>
      <c r="R338">
        <v>449</v>
      </c>
      <c r="S338">
        <v>449</v>
      </c>
      <c r="T338">
        <v>16.592427616926503</v>
      </c>
      <c r="U338">
        <v>62.153674832962125</v>
      </c>
      <c r="V338">
        <v>84.827967289775984</v>
      </c>
      <c r="W338">
        <v>78.296213808463179</v>
      </c>
      <c r="X338">
        <v>10.168881695142</v>
      </c>
      <c r="Y338">
        <v>2.361719786217058</v>
      </c>
      <c r="Z338">
        <v>-44.047556282863006</v>
      </c>
      <c r="AA338">
        <v>2.2293942403177751</v>
      </c>
      <c r="AB338">
        <v>2.1727933856992494</v>
      </c>
      <c r="AC338">
        <v>12</v>
      </c>
      <c r="AD338">
        <v>0</v>
      </c>
      <c r="AE338">
        <v>0</v>
      </c>
      <c r="AF338">
        <v>0</v>
      </c>
      <c r="AG338">
        <v>23</v>
      </c>
      <c r="AH338">
        <v>9</v>
      </c>
      <c r="AI338">
        <v>27</v>
      </c>
      <c r="AJ338">
        <v>0</v>
      </c>
      <c r="AK338">
        <v>7</v>
      </c>
      <c r="AL338">
        <v>10</v>
      </c>
    </row>
    <row r="339" spans="1:38" x14ac:dyDescent="0.5">
      <c r="A339">
        <v>3</v>
      </c>
      <c r="B339">
        <v>195</v>
      </c>
      <c r="C339">
        <v>2019</v>
      </c>
      <c r="D339">
        <v>99</v>
      </c>
      <c r="E339">
        <v>39</v>
      </c>
      <c r="F339">
        <v>99</v>
      </c>
      <c r="G339">
        <v>99</v>
      </c>
      <c r="H339">
        <v>99</v>
      </c>
      <c r="I339">
        <v>99</v>
      </c>
      <c r="J339">
        <v>999</v>
      </c>
      <c r="K339">
        <v>99</v>
      </c>
      <c r="L339">
        <v>99</v>
      </c>
      <c r="M339">
        <v>99</v>
      </c>
      <c r="N339">
        <v>99</v>
      </c>
      <c r="O339">
        <v>99</v>
      </c>
      <c r="P339">
        <v>9999</v>
      </c>
      <c r="Q339">
        <v>19</v>
      </c>
      <c r="R339">
        <v>427</v>
      </c>
      <c r="S339">
        <v>426</v>
      </c>
      <c r="T339">
        <v>16.313817330210778</v>
      </c>
      <c r="U339">
        <v>61.626760563380245</v>
      </c>
      <c r="V339">
        <v>83.728732089176475</v>
      </c>
      <c r="W339">
        <v>77.191713615023488</v>
      </c>
      <c r="X339">
        <v>9.790287326568226</v>
      </c>
      <c r="Y339">
        <v>2.7277288225783911</v>
      </c>
      <c r="Z339">
        <v>-31.881579804186281</v>
      </c>
      <c r="AA339">
        <v>2.1201588877855015</v>
      </c>
      <c r="AB339">
        <v>2.0324113404499182</v>
      </c>
      <c r="AC339">
        <v>6</v>
      </c>
      <c r="AD339">
        <v>0</v>
      </c>
      <c r="AE339">
        <v>0</v>
      </c>
      <c r="AF339">
        <v>3</v>
      </c>
      <c r="AG339">
        <v>17</v>
      </c>
      <c r="AH339">
        <v>3</v>
      </c>
      <c r="AI339">
        <v>36</v>
      </c>
      <c r="AJ339">
        <v>0</v>
      </c>
      <c r="AK339">
        <v>9</v>
      </c>
      <c r="AL339">
        <v>14</v>
      </c>
    </row>
    <row r="340" spans="1:38" x14ac:dyDescent="0.5">
      <c r="A340">
        <v>3</v>
      </c>
      <c r="B340">
        <v>196</v>
      </c>
      <c r="C340">
        <v>2019</v>
      </c>
      <c r="D340">
        <v>99</v>
      </c>
      <c r="E340">
        <v>40</v>
      </c>
      <c r="F340">
        <v>99</v>
      </c>
      <c r="G340">
        <v>99</v>
      </c>
      <c r="H340">
        <v>99</v>
      </c>
      <c r="I340">
        <v>99</v>
      </c>
      <c r="J340">
        <v>999</v>
      </c>
      <c r="K340">
        <v>99</v>
      </c>
      <c r="L340">
        <v>99</v>
      </c>
      <c r="M340">
        <v>99</v>
      </c>
      <c r="N340">
        <v>99</v>
      </c>
      <c r="O340">
        <v>99</v>
      </c>
      <c r="P340">
        <v>9999</v>
      </c>
      <c r="Q340">
        <v>23</v>
      </c>
      <c r="R340">
        <v>470</v>
      </c>
      <c r="S340">
        <v>470</v>
      </c>
      <c r="T340">
        <v>16.604255319148933</v>
      </c>
      <c r="U340">
        <v>62.110638297872363</v>
      </c>
      <c r="V340">
        <v>87.114865955141653</v>
      </c>
      <c r="W340">
        <v>80.4070212765957</v>
      </c>
      <c r="X340">
        <v>11.12169882456068</v>
      </c>
      <c r="Y340">
        <v>2.2934907003464282</v>
      </c>
      <c r="Z340">
        <v>-40.29321936918987</v>
      </c>
      <c r="AA340">
        <v>2.333664349553128</v>
      </c>
      <c r="AB340">
        <v>2.3357328026447455</v>
      </c>
      <c r="AC340">
        <v>8</v>
      </c>
      <c r="AD340">
        <v>0</v>
      </c>
      <c r="AE340">
        <v>0</v>
      </c>
      <c r="AF340">
        <v>1</v>
      </c>
      <c r="AG340">
        <v>11</v>
      </c>
      <c r="AH340">
        <v>4</v>
      </c>
      <c r="AI340">
        <v>66</v>
      </c>
      <c r="AJ340">
        <v>0</v>
      </c>
      <c r="AK340">
        <v>3</v>
      </c>
      <c r="AL340">
        <v>3</v>
      </c>
    </row>
    <row r="341" spans="1:38" x14ac:dyDescent="0.5">
      <c r="A341">
        <v>3</v>
      </c>
      <c r="B341">
        <v>197</v>
      </c>
      <c r="C341">
        <v>2019</v>
      </c>
      <c r="D341">
        <v>99</v>
      </c>
      <c r="E341">
        <v>41</v>
      </c>
      <c r="F341">
        <v>99</v>
      </c>
      <c r="G341">
        <v>99</v>
      </c>
      <c r="H341">
        <v>99</v>
      </c>
      <c r="I341">
        <v>99</v>
      </c>
      <c r="J341">
        <v>999</v>
      </c>
      <c r="K341">
        <v>99</v>
      </c>
      <c r="L341">
        <v>99</v>
      </c>
      <c r="M341">
        <v>99</v>
      </c>
      <c r="N341">
        <v>99</v>
      </c>
      <c r="O341">
        <v>99</v>
      </c>
      <c r="P341">
        <v>9999</v>
      </c>
      <c r="Q341">
        <v>12</v>
      </c>
      <c r="R341">
        <v>318</v>
      </c>
      <c r="S341">
        <v>318</v>
      </c>
      <c r="T341">
        <v>16.405660377358497</v>
      </c>
      <c r="U341">
        <v>61.512578616352194</v>
      </c>
      <c r="V341">
        <v>84.635485871202093</v>
      </c>
      <c r="W341">
        <v>78.118553459119511</v>
      </c>
      <c r="X341">
        <v>8.540381425244</v>
      </c>
      <c r="Y341">
        <v>2.2201547381723481</v>
      </c>
      <c r="Z341">
        <v>-4.7055324148695377</v>
      </c>
      <c r="AA341">
        <v>1.5789473684210529</v>
      </c>
      <c r="AB341">
        <v>1.5353685521127878</v>
      </c>
      <c r="AC341">
        <v>4</v>
      </c>
      <c r="AD341">
        <v>0</v>
      </c>
      <c r="AE341">
        <v>0</v>
      </c>
      <c r="AF341">
        <v>0</v>
      </c>
      <c r="AG341">
        <v>7</v>
      </c>
      <c r="AH341">
        <v>1</v>
      </c>
      <c r="AI341">
        <v>4</v>
      </c>
      <c r="AJ341">
        <v>0</v>
      </c>
      <c r="AK341">
        <v>5</v>
      </c>
      <c r="AL341">
        <v>3</v>
      </c>
    </row>
    <row r="342" spans="1:38" x14ac:dyDescent="0.5">
      <c r="A342">
        <v>3</v>
      </c>
      <c r="B342">
        <v>198</v>
      </c>
      <c r="C342">
        <v>2019</v>
      </c>
      <c r="D342">
        <v>99</v>
      </c>
      <c r="E342">
        <v>42</v>
      </c>
      <c r="F342">
        <v>99</v>
      </c>
      <c r="G342">
        <v>99</v>
      </c>
      <c r="H342">
        <v>99</v>
      </c>
      <c r="I342">
        <v>99</v>
      </c>
      <c r="J342">
        <v>999</v>
      </c>
      <c r="K342">
        <v>99</v>
      </c>
      <c r="L342">
        <v>99</v>
      </c>
      <c r="M342">
        <v>99</v>
      </c>
      <c r="N342">
        <v>99</v>
      </c>
      <c r="O342">
        <v>99</v>
      </c>
      <c r="P342">
        <v>9999</v>
      </c>
      <c r="Q342">
        <v>19</v>
      </c>
      <c r="R342">
        <v>388</v>
      </c>
      <c r="S342">
        <v>388</v>
      </c>
      <c r="T342">
        <v>16.597938144329898</v>
      </c>
      <c r="U342">
        <v>61.956185567010301</v>
      </c>
      <c r="V342">
        <v>85.908512135461422</v>
      </c>
      <c r="W342">
        <v>79.29355670103098</v>
      </c>
      <c r="X342">
        <v>10.784595960455961</v>
      </c>
      <c r="Y342">
        <v>2.1659592019551401</v>
      </c>
      <c r="Z342">
        <v>-29.605248584248873</v>
      </c>
      <c r="AA342">
        <v>1.9265143992055609</v>
      </c>
      <c r="AB342">
        <v>1.9015202396553723</v>
      </c>
      <c r="AC342">
        <v>11</v>
      </c>
      <c r="AD342">
        <v>0</v>
      </c>
      <c r="AE342">
        <v>0</v>
      </c>
      <c r="AF342">
        <v>2</v>
      </c>
      <c r="AG342">
        <v>14</v>
      </c>
      <c r="AH342">
        <v>6</v>
      </c>
      <c r="AI342">
        <v>18</v>
      </c>
      <c r="AJ342">
        <v>0</v>
      </c>
      <c r="AK342">
        <v>5</v>
      </c>
      <c r="AL342">
        <v>8</v>
      </c>
    </row>
    <row r="343" spans="1:38" x14ac:dyDescent="0.5">
      <c r="A343">
        <v>3</v>
      </c>
      <c r="B343">
        <v>199</v>
      </c>
      <c r="C343">
        <v>2019</v>
      </c>
      <c r="D343">
        <v>99</v>
      </c>
      <c r="E343">
        <v>43</v>
      </c>
      <c r="F343">
        <v>99</v>
      </c>
      <c r="G343">
        <v>99</v>
      </c>
      <c r="H343">
        <v>99</v>
      </c>
      <c r="I343">
        <v>99</v>
      </c>
      <c r="J343">
        <v>999</v>
      </c>
      <c r="K343">
        <v>99</v>
      </c>
      <c r="L343">
        <v>99</v>
      </c>
      <c r="M343">
        <v>99</v>
      </c>
      <c r="N343">
        <v>99</v>
      </c>
      <c r="O343">
        <v>99</v>
      </c>
      <c r="P343">
        <v>9999</v>
      </c>
      <c r="Q343">
        <v>16</v>
      </c>
      <c r="R343">
        <v>299</v>
      </c>
      <c r="S343">
        <v>299</v>
      </c>
      <c r="T343">
        <v>16.42809364548495</v>
      </c>
      <c r="U343">
        <v>61.869565217391298</v>
      </c>
      <c r="V343">
        <v>86.074926533732892</v>
      </c>
      <c r="W343">
        <v>79.447157190635508</v>
      </c>
      <c r="X343">
        <v>8.4469196624949916</v>
      </c>
      <c r="Y343">
        <v>2.6964072736784512</v>
      </c>
      <c r="Z343">
        <v>-18.308929551313749</v>
      </c>
      <c r="AA343">
        <v>1.4846077457795437</v>
      </c>
      <c r="AB343">
        <v>1.4681853232618405</v>
      </c>
      <c r="AC343">
        <v>6</v>
      </c>
      <c r="AD343">
        <v>0</v>
      </c>
      <c r="AE343">
        <v>0</v>
      </c>
      <c r="AF343">
        <v>2</v>
      </c>
      <c r="AG343">
        <v>9</v>
      </c>
      <c r="AH343">
        <v>2</v>
      </c>
      <c r="AI343">
        <v>26</v>
      </c>
      <c r="AJ343">
        <v>0</v>
      </c>
      <c r="AK343">
        <v>3</v>
      </c>
      <c r="AL343">
        <v>2</v>
      </c>
    </row>
    <row r="344" spans="1:38" x14ac:dyDescent="0.5">
      <c r="A344">
        <v>3</v>
      </c>
      <c r="B344">
        <v>200</v>
      </c>
      <c r="C344">
        <v>2019</v>
      </c>
      <c r="D344">
        <v>99</v>
      </c>
      <c r="E344">
        <v>44</v>
      </c>
      <c r="F344">
        <v>99</v>
      </c>
      <c r="G344">
        <v>99</v>
      </c>
      <c r="H344">
        <v>99</v>
      </c>
      <c r="I344">
        <v>99</v>
      </c>
      <c r="J344">
        <v>999</v>
      </c>
      <c r="K344">
        <v>99</v>
      </c>
      <c r="L344">
        <v>99</v>
      </c>
      <c r="M344">
        <v>99</v>
      </c>
      <c r="N344">
        <v>99</v>
      </c>
      <c r="O344">
        <v>99</v>
      </c>
      <c r="P344">
        <v>9999</v>
      </c>
      <c r="Q344">
        <v>19</v>
      </c>
      <c r="R344">
        <v>253</v>
      </c>
      <c r="S344">
        <v>253</v>
      </c>
      <c r="T344">
        <v>16.727272727272723</v>
      </c>
      <c r="U344">
        <v>62.418972332015805</v>
      </c>
      <c r="V344">
        <v>89.603415567898097</v>
      </c>
      <c r="W344">
        <v>82.703952569169985</v>
      </c>
      <c r="X344">
        <v>10.185701837703501</v>
      </c>
      <c r="Y344">
        <v>2.25769560785601</v>
      </c>
      <c r="Z344">
        <v>-21.170677800171394</v>
      </c>
      <c r="AA344">
        <v>1.256206554121152</v>
      </c>
      <c r="AB344">
        <v>1.2932369814168596</v>
      </c>
      <c r="AC344">
        <v>3</v>
      </c>
      <c r="AD344">
        <v>0</v>
      </c>
      <c r="AE344">
        <v>0</v>
      </c>
      <c r="AF344">
        <v>2</v>
      </c>
      <c r="AG344">
        <v>31</v>
      </c>
      <c r="AH344">
        <v>6</v>
      </c>
      <c r="AI344">
        <v>22</v>
      </c>
      <c r="AJ344">
        <v>0</v>
      </c>
      <c r="AK344">
        <v>19</v>
      </c>
      <c r="AL344">
        <v>5</v>
      </c>
    </row>
    <row r="345" spans="1:38" x14ac:dyDescent="0.5">
      <c r="A345">
        <v>3</v>
      </c>
      <c r="B345">
        <v>201</v>
      </c>
      <c r="C345">
        <v>2019</v>
      </c>
      <c r="D345">
        <v>99</v>
      </c>
      <c r="E345">
        <v>45</v>
      </c>
      <c r="F345">
        <v>99</v>
      </c>
      <c r="G345">
        <v>99</v>
      </c>
      <c r="H345">
        <v>99</v>
      </c>
      <c r="I345">
        <v>99</v>
      </c>
      <c r="J345">
        <v>999</v>
      </c>
      <c r="K345">
        <v>99</v>
      </c>
      <c r="L345">
        <v>99</v>
      </c>
      <c r="M345">
        <v>99</v>
      </c>
      <c r="N345">
        <v>99</v>
      </c>
      <c r="O345">
        <v>99</v>
      </c>
      <c r="P345">
        <v>9999</v>
      </c>
      <c r="Q345">
        <v>17</v>
      </c>
      <c r="R345">
        <v>300</v>
      </c>
      <c r="S345">
        <v>300</v>
      </c>
      <c r="T345">
        <v>16.510000000000005</v>
      </c>
      <c r="U345">
        <v>61.553333333333327</v>
      </c>
      <c r="V345">
        <v>87.194293968941892</v>
      </c>
      <c r="W345">
        <v>80.480333333333348</v>
      </c>
      <c r="X345">
        <v>9.570897095999884</v>
      </c>
      <c r="Y345">
        <v>2.2584261973525517</v>
      </c>
      <c r="Z345">
        <v>-29.36048767588801</v>
      </c>
      <c r="AA345">
        <v>1.4895729890764646</v>
      </c>
      <c r="AB345">
        <v>1.4922526179394475</v>
      </c>
      <c r="AC345">
        <v>4</v>
      </c>
      <c r="AD345">
        <v>0</v>
      </c>
      <c r="AE345">
        <v>0</v>
      </c>
      <c r="AF345">
        <v>1</v>
      </c>
      <c r="AG345">
        <v>22</v>
      </c>
      <c r="AH345">
        <v>4</v>
      </c>
      <c r="AI345">
        <v>2</v>
      </c>
      <c r="AJ345">
        <v>0</v>
      </c>
      <c r="AK345">
        <v>3</v>
      </c>
      <c r="AL345">
        <v>6</v>
      </c>
    </row>
    <row r="346" spans="1:38" x14ac:dyDescent="0.5">
      <c r="A346">
        <v>3</v>
      </c>
      <c r="B346">
        <v>202</v>
      </c>
      <c r="C346">
        <v>2019</v>
      </c>
      <c r="D346">
        <v>99</v>
      </c>
      <c r="E346">
        <v>46</v>
      </c>
      <c r="F346">
        <v>99</v>
      </c>
      <c r="G346">
        <v>99</v>
      </c>
      <c r="H346">
        <v>99</v>
      </c>
      <c r="I346">
        <v>99</v>
      </c>
      <c r="J346">
        <v>999</v>
      </c>
      <c r="K346">
        <v>99</v>
      </c>
      <c r="L346">
        <v>99</v>
      </c>
      <c r="M346">
        <v>99</v>
      </c>
      <c r="N346">
        <v>99</v>
      </c>
      <c r="O346">
        <v>99</v>
      </c>
      <c r="P346">
        <v>9999</v>
      </c>
      <c r="Q346">
        <v>26</v>
      </c>
      <c r="R346">
        <v>495</v>
      </c>
      <c r="S346">
        <v>495</v>
      </c>
      <c r="T346">
        <v>16.478787878787877</v>
      </c>
      <c r="U346">
        <v>61.523232323232321</v>
      </c>
      <c r="V346">
        <v>85.794105737767751</v>
      </c>
      <c r="W346">
        <v>79.187959595959654</v>
      </c>
      <c r="X346">
        <v>10.519555549929455</v>
      </c>
      <c r="Y346">
        <v>2.3231304325483517</v>
      </c>
      <c r="Z346">
        <v>-19.160862376936844</v>
      </c>
      <c r="AA346">
        <v>2.4577954319761659</v>
      </c>
      <c r="AB346">
        <v>2.4226779133658005</v>
      </c>
      <c r="AC346">
        <v>7</v>
      </c>
      <c r="AD346">
        <v>0</v>
      </c>
      <c r="AE346">
        <v>0</v>
      </c>
      <c r="AF346">
        <v>6</v>
      </c>
      <c r="AG346">
        <v>15</v>
      </c>
      <c r="AH346">
        <v>2</v>
      </c>
      <c r="AI346">
        <v>32</v>
      </c>
      <c r="AJ346">
        <v>0</v>
      </c>
      <c r="AK346">
        <v>6</v>
      </c>
      <c r="AL346">
        <v>3</v>
      </c>
    </row>
    <row r="347" spans="1:38" x14ac:dyDescent="0.5">
      <c r="A347">
        <v>3</v>
      </c>
      <c r="B347">
        <v>203</v>
      </c>
      <c r="C347">
        <v>2019</v>
      </c>
      <c r="D347">
        <v>99</v>
      </c>
      <c r="E347">
        <v>47</v>
      </c>
      <c r="F347">
        <v>99</v>
      </c>
      <c r="G347">
        <v>99</v>
      </c>
      <c r="H347">
        <v>99</v>
      </c>
      <c r="I347">
        <v>99</v>
      </c>
      <c r="J347">
        <v>999</v>
      </c>
      <c r="K347">
        <v>99</v>
      </c>
      <c r="L347">
        <v>99</v>
      </c>
      <c r="M347">
        <v>99</v>
      </c>
      <c r="N347">
        <v>99</v>
      </c>
      <c r="O347">
        <v>99</v>
      </c>
      <c r="P347">
        <v>9999</v>
      </c>
      <c r="Q347">
        <v>24</v>
      </c>
      <c r="R347">
        <v>580</v>
      </c>
      <c r="S347">
        <v>580</v>
      </c>
      <c r="T347">
        <v>16.16724137931034</v>
      </c>
      <c r="U347">
        <v>61.018965517241362</v>
      </c>
      <c r="V347">
        <v>89.538723054507443</v>
      </c>
      <c r="W347">
        <v>82.644241379310373</v>
      </c>
      <c r="X347">
        <v>12.690374261906118</v>
      </c>
      <c r="Y347">
        <v>2.6420966658914904</v>
      </c>
      <c r="Z347">
        <v>-49.657632151738063</v>
      </c>
      <c r="AA347">
        <v>2.879841112214498</v>
      </c>
      <c r="AB347">
        <v>2.9625925017879884</v>
      </c>
      <c r="AC347">
        <v>10</v>
      </c>
      <c r="AD347">
        <v>0</v>
      </c>
      <c r="AE347">
        <v>0</v>
      </c>
      <c r="AF347">
        <v>2</v>
      </c>
      <c r="AG347">
        <v>18</v>
      </c>
      <c r="AH347">
        <v>2</v>
      </c>
      <c r="AI347">
        <v>35</v>
      </c>
      <c r="AJ347">
        <v>0</v>
      </c>
      <c r="AK347">
        <v>16</v>
      </c>
      <c r="AL347">
        <v>7</v>
      </c>
    </row>
    <row r="348" spans="1:38" x14ac:dyDescent="0.5">
      <c r="A348">
        <v>3</v>
      </c>
      <c r="B348">
        <v>204</v>
      </c>
      <c r="C348">
        <v>2019</v>
      </c>
      <c r="D348">
        <v>99</v>
      </c>
      <c r="E348">
        <v>48</v>
      </c>
      <c r="F348">
        <v>99</v>
      </c>
      <c r="G348">
        <v>99</v>
      </c>
      <c r="H348">
        <v>99</v>
      </c>
      <c r="I348">
        <v>99</v>
      </c>
      <c r="J348">
        <v>999</v>
      </c>
      <c r="K348">
        <v>99</v>
      </c>
      <c r="L348">
        <v>99</v>
      </c>
      <c r="M348">
        <v>99</v>
      </c>
      <c r="N348">
        <v>99</v>
      </c>
      <c r="O348">
        <v>99</v>
      </c>
      <c r="P348">
        <v>9999</v>
      </c>
      <c r="Q348">
        <v>23</v>
      </c>
      <c r="R348">
        <v>439</v>
      </c>
      <c r="S348">
        <v>439</v>
      </c>
      <c r="T348">
        <v>16.289293849658311</v>
      </c>
      <c r="U348">
        <v>61.179954441913424</v>
      </c>
      <c r="V348">
        <v>85.595401742855898</v>
      </c>
      <c r="W348">
        <v>79.004555808655994</v>
      </c>
      <c r="X348">
        <v>9.1748754795182403</v>
      </c>
      <c r="Y348">
        <v>2.5554370991781945</v>
      </c>
      <c r="Z348">
        <v>-27.94705051451156</v>
      </c>
      <c r="AA348">
        <v>2.1797418073485599</v>
      </c>
      <c r="AB348">
        <v>2.1436209073021506</v>
      </c>
      <c r="AC348">
        <v>4</v>
      </c>
      <c r="AD348">
        <v>0</v>
      </c>
      <c r="AE348">
        <v>0</v>
      </c>
      <c r="AF348">
        <v>1</v>
      </c>
      <c r="AG348">
        <v>27</v>
      </c>
      <c r="AH348">
        <v>6</v>
      </c>
      <c r="AI348">
        <v>23</v>
      </c>
      <c r="AJ348">
        <v>0</v>
      </c>
      <c r="AK348">
        <v>11</v>
      </c>
      <c r="AL348">
        <v>2</v>
      </c>
    </row>
    <row r="349" spans="1:38" x14ac:dyDescent="0.5">
      <c r="A349">
        <v>3</v>
      </c>
      <c r="B349">
        <v>205</v>
      </c>
      <c r="C349">
        <v>2019</v>
      </c>
      <c r="D349">
        <v>99</v>
      </c>
      <c r="E349">
        <v>49</v>
      </c>
      <c r="F349">
        <v>99</v>
      </c>
      <c r="G349">
        <v>99</v>
      </c>
      <c r="H349">
        <v>99</v>
      </c>
      <c r="I349">
        <v>99</v>
      </c>
      <c r="J349">
        <v>999</v>
      </c>
      <c r="K349">
        <v>99</v>
      </c>
      <c r="L349">
        <v>99</v>
      </c>
      <c r="M349">
        <v>99</v>
      </c>
      <c r="N349">
        <v>99</v>
      </c>
      <c r="O349">
        <v>99</v>
      </c>
      <c r="P349">
        <v>9999</v>
      </c>
      <c r="Q349">
        <v>29</v>
      </c>
      <c r="R349">
        <v>621</v>
      </c>
      <c r="S349">
        <v>621</v>
      </c>
      <c r="T349">
        <v>16.444444444444443</v>
      </c>
      <c r="U349">
        <v>61.632850241545881</v>
      </c>
      <c r="V349">
        <v>88.973521545475009</v>
      </c>
      <c r="W349">
        <v>82.122560386473495</v>
      </c>
      <c r="X349">
        <v>10.328360002271555</v>
      </c>
      <c r="Y349">
        <v>2.4151594017174407</v>
      </c>
      <c r="Z349">
        <v>-39.308992796474925</v>
      </c>
      <c r="AA349">
        <v>3.0834160873882825</v>
      </c>
      <c r="AB349">
        <v>3.1519941997201792</v>
      </c>
      <c r="AC349">
        <v>26</v>
      </c>
      <c r="AD349">
        <v>0</v>
      </c>
      <c r="AE349">
        <v>0</v>
      </c>
      <c r="AF349">
        <v>6</v>
      </c>
      <c r="AG349">
        <v>40</v>
      </c>
      <c r="AH349">
        <v>7</v>
      </c>
      <c r="AI349">
        <v>13</v>
      </c>
      <c r="AJ349">
        <v>0</v>
      </c>
      <c r="AK349">
        <v>75</v>
      </c>
      <c r="AL349">
        <v>14</v>
      </c>
    </row>
    <row r="350" spans="1:38" x14ac:dyDescent="0.5">
      <c r="A350">
        <v>3</v>
      </c>
      <c r="B350">
        <v>206</v>
      </c>
      <c r="C350">
        <v>2019</v>
      </c>
      <c r="D350">
        <v>99</v>
      </c>
      <c r="E350">
        <v>50</v>
      </c>
      <c r="F350">
        <v>99</v>
      </c>
      <c r="G350">
        <v>99</v>
      </c>
      <c r="H350">
        <v>99</v>
      </c>
      <c r="I350">
        <v>99</v>
      </c>
      <c r="J350">
        <v>999</v>
      </c>
      <c r="K350">
        <v>99</v>
      </c>
      <c r="L350">
        <v>99</v>
      </c>
      <c r="M350">
        <v>99</v>
      </c>
      <c r="N350">
        <v>99</v>
      </c>
      <c r="O350">
        <v>99</v>
      </c>
      <c r="P350">
        <v>9999</v>
      </c>
      <c r="Q350">
        <v>20</v>
      </c>
      <c r="R350">
        <v>477</v>
      </c>
      <c r="S350">
        <v>477</v>
      </c>
      <c r="T350">
        <v>16.440251572327039</v>
      </c>
      <c r="U350">
        <v>61.700209643605874</v>
      </c>
      <c r="V350">
        <v>84.494731653913107</v>
      </c>
      <c r="W350">
        <v>77.988637316561892</v>
      </c>
      <c r="X350">
        <v>10.658988531182001</v>
      </c>
      <c r="Y350">
        <v>2.6604211371338362</v>
      </c>
      <c r="Z350">
        <v>-32.967595287428246</v>
      </c>
      <c r="AA350">
        <v>2.3684210526315779</v>
      </c>
      <c r="AB350">
        <v>2.2992227042575983</v>
      </c>
      <c r="AC350">
        <v>6</v>
      </c>
      <c r="AD350">
        <v>0</v>
      </c>
      <c r="AE350">
        <v>0</v>
      </c>
      <c r="AF350">
        <v>3</v>
      </c>
      <c r="AG350">
        <v>23</v>
      </c>
      <c r="AH350">
        <v>15</v>
      </c>
      <c r="AI350">
        <v>48</v>
      </c>
      <c r="AJ350">
        <v>0</v>
      </c>
      <c r="AK350">
        <v>12</v>
      </c>
      <c r="AL350">
        <v>3</v>
      </c>
    </row>
    <row r="351" spans="1:38" x14ac:dyDescent="0.5">
      <c r="A351">
        <v>3</v>
      </c>
      <c r="B351">
        <v>207</v>
      </c>
      <c r="C351">
        <v>2019</v>
      </c>
      <c r="D351">
        <v>99</v>
      </c>
      <c r="E351">
        <v>51</v>
      </c>
      <c r="F351">
        <v>99</v>
      </c>
      <c r="G351">
        <v>99</v>
      </c>
      <c r="H351">
        <v>99</v>
      </c>
      <c r="I351">
        <v>99</v>
      </c>
      <c r="J351">
        <v>999</v>
      </c>
      <c r="K351">
        <v>99</v>
      </c>
      <c r="L351">
        <v>99</v>
      </c>
      <c r="M351">
        <v>99</v>
      </c>
      <c r="N351">
        <v>99</v>
      </c>
      <c r="O351">
        <v>99</v>
      </c>
      <c r="P351">
        <v>9999</v>
      </c>
      <c r="Q351">
        <v>23</v>
      </c>
      <c r="R351">
        <v>466</v>
      </c>
      <c r="S351">
        <v>466</v>
      </c>
      <c r="T351">
        <v>16.678111587982837</v>
      </c>
      <c r="U351">
        <v>62.324034334763951</v>
      </c>
      <c r="V351">
        <v>83.213048512268685</v>
      </c>
      <c r="W351">
        <v>76.805643776824041</v>
      </c>
      <c r="X351">
        <v>11.323796400893844</v>
      </c>
      <c r="Y351">
        <v>2.3530050257450275</v>
      </c>
      <c r="Z351">
        <v>-39.424506327211375</v>
      </c>
      <c r="AA351">
        <v>2.313803376365442</v>
      </c>
      <c r="AB351">
        <v>2.2121286408396452</v>
      </c>
      <c r="AC351">
        <v>10</v>
      </c>
      <c r="AD351">
        <v>0</v>
      </c>
      <c r="AE351">
        <v>0</v>
      </c>
      <c r="AF351">
        <v>3</v>
      </c>
      <c r="AG351">
        <v>23</v>
      </c>
      <c r="AH351">
        <v>7</v>
      </c>
      <c r="AI351">
        <v>23</v>
      </c>
      <c r="AJ351">
        <v>0</v>
      </c>
      <c r="AK351">
        <v>16</v>
      </c>
      <c r="AL351">
        <v>4</v>
      </c>
    </row>
    <row r="352" spans="1:38" x14ac:dyDescent="0.5">
      <c r="A352">
        <v>3</v>
      </c>
      <c r="B352">
        <v>208</v>
      </c>
      <c r="C352">
        <v>2019</v>
      </c>
      <c r="D352">
        <v>99</v>
      </c>
      <c r="E352">
        <v>52</v>
      </c>
      <c r="F352">
        <v>99</v>
      </c>
      <c r="G352">
        <v>99</v>
      </c>
      <c r="H352">
        <v>99</v>
      </c>
      <c r="I352">
        <v>99</v>
      </c>
      <c r="J352">
        <v>999</v>
      </c>
      <c r="K352">
        <v>99</v>
      </c>
      <c r="L352">
        <v>99</v>
      </c>
      <c r="M352">
        <v>99</v>
      </c>
      <c r="N352">
        <v>99</v>
      </c>
      <c r="O352">
        <v>99</v>
      </c>
      <c r="P352">
        <v>9999</v>
      </c>
      <c r="Q352">
        <v>10</v>
      </c>
      <c r="R352">
        <v>286</v>
      </c>
      <c r="S352">
        <v>286</v>
      </c>
      <c r="T352">
        <v>16.75874125874126</v>
      </c>
      <c r="U352">
        <v>62.27272727272728</v>
      </c>
      <c r="V352">
        <v>81.090356014516388</v>
      </c>
      <c r="W352">
        <v>74.846398601398604</v>
      </c>
      <c r="X352">
        <v>9.5132368934431284</v>
      </c>
      <c r="Y352">
        <v>2.1161444627336694</v>
      </c>
      <c r="Z352">
        <v>-33.880216114305483</v>
      </c>
      <c r="AA352">
        <v>1.4200595829195628</v>
      </c>
      <c r="AB352">
        <v>1.3230256666139988</v>
      </c>
      <c r="AC352">
        <v>9</v>
      </c>
      <c r="AD352">
        <v>0</v>
      </c>
      <c r="AE352">
        <v>0</v>
      </c>
      <c r="AF352">
        <v>2</v>
      </c>
      <c r="AG352">
        <v>12</v>
      </c>
      <c r="AH352">
        <v>2</v>
      </c>
      <c r="AI352">
        <v>4</v>
      </c>
      <c r="AJ352">
        <v>0</v>
      </c>
      <c r="AK352">
        <v>5</v>
      </c>
      <c r="AL352">
        <v>4</v>
      </c>
    </row>
    <row r="353" spans="1:38" x14ac:dyDescent="0.5">
      <c r="A353">
        <v>3</v>
      </c>
      <c r="B353">
        <v>209</v>
      </c>
      <c r="C353">
        <v>2018</v>
      </c>
      <c r="D353">
        <v>99</v>
      </c>
      <c r="E353">
        <v>1</v>
      </c>
      <c r="F353">
        <v>99</v>
      </c>
      <c r="G353">
        <v>99</v>
      </c>
      <c r="H353">
        <v>99</v>
      </c>
      <c r="I353">
        <v>99</v>
      </c>
      <c r="J353">
        <v>999</v>
      </c>
      <c r="K353">
        <v>99</v>
      </c>
      <c r="L353">
        <v>99</v>
      </c>
      <c r="M353">
        <v>99</v>
      </c>
      <c r="N353">
        <v>99</v>
      </c>
      <c r="O353">
        <v>99</v>
      </c>
      <c r="P353">
        <v>9999</v>
      </c>
      <c r="Q353">
        <v>23</v>
      </c>
      <c r="R353">
        <v>501</v>
      </c>
      <c r="S353">
        <v>501</v>
      </c>
      <c r="T353">
        <v>15.574850299401197</v>
      </c>
      <c r="U353">
        <v>59.950099800399208</v>
      </c>
      <c r="V353">
        <v>89.272592409979694</v>
      </c>
      <c r="W353">
        <v>82.398602794411147</v>
      </c>
      <c r="X353">
        <v>10.208791270542584</v>
      </c>
      <c r="Y353">
        <v>2.5687172622290984</v>
      </c>
      <c r="Z353">
        <v>-29.07857264748462</v>
      </c>
      <c r="AA353">
        <v>2.0010384630746496</v>
      </c>
      <c r="AB353">
        <v>2.0527284849299727</v>
      </c>
      <c r="AC353">
        <v>19</v>
      </c>
      <c r="AD353">
        <v>0</v>
      </c>
      <c r="AE353">
        <v>0</v>
      </c>
      <c r="AF353">
        <v>2</v>
      </c>
      <c r="AG353">
        <v>32</v>
      </c>
      <c r="AH353">
        <v>6</v>
      </c>
      <c r="AI353">
        <v>28</v>
      </c>
      <c r="AJ353">
        <v>0</v>
      </c>
      <c r="AK353">
        <v>59</v>
      </c>
      <c r="AL353">
        <v>23</v>
      </c>
    </row>
    <row r="354" spans="1:38" x14ac:dyDescent="0.5">
      <c r="A354">
        <v>3</v>
      </c>
      <c r="B354">
        <v>210</v>
      </c>
      <c r="C354">
        <v>2018</v>
      </c>
      <c r="D354">
        <v>99</v>
      </c>
      <c r="E354">
        <v>2</v>
      </c>
      <c r="F354">
        <v>99</v>
      </c>
      <c r="G354">
        <v>99</v>
      </c>
      <c r="H354">
        <v>99</v>
      </c>
      <c r="I354">
        <v>99</v>
      </c>
      <c r="J354">
        <v>999</v>
      </c>
      <c r="K354">
        <v>99</v>
      </c>
      <c r="L354">
        <v>99</v>
      </c>
      <c r="M354">
        <v>99</v>
      </c>
      <c r="N354">
        <v>99</v>
      </c>
      <c r="O354">
        <v>99</v>
      </c>
      <c r="P354">
        <v>9999</v>
      </c>
      <c r="Q354">
        <v>19</v>
      </c>
      <c r="R354">
        <v>712</v>
      </c>
      <c r="S354">
        <v>712</v>
      </c>
      <c r="T354">
        <v>16.081460674157299</v>
      </c>
      <c r="U354">
        <v>61.13061797752809</v>
      </c>
      <c r="V354">
        <v>91.613053428609675</v>
      </c>
      <c r="W354">
        <v>84.55884831460672</v>
      </c>
      <c r="X354">
        <v>11.028468285241267</v>
      </c>
      <c r="Y354">
        <v>2.8097074221134473</v>
      </c>
      <c r="Z354">
        <v>-42.75190406340063</v>
      </c>
      <c r="AA354">
        <v>2.8437911890402221</v>
      </c>
      <c r="AB354">
        <v>2.993732474458306</v>
      </c>
      <c r="AC354">
        <v>14</v>
      </c>
      <c r="AD354">
        <v>0</v>
      </c>
      <c r="AE354">
        <v>0</v>
      </c>
      <c r="AF354">
        <v>3</v>
      </c>
      <c r="AG354">
        <v>85</v>
      </c>
      <c r="AH354">
        <v>102</v>
      </c>
      <c r="AI354">
        <v>8</v>
      </c>
      <c r="AJ354">
        <v>0</v>
      </c>
      <c r="AK354">
        <v>70</v>
      </c>
      <c r="AL354">
        <v>13</v>
      </c>
    </row>
    <row r="355" spans="1:38" x14ac:dyDescent="0.5">
      <c r="A355">
        <v>3</v>
      </c>
      <c r="B355">
        <v>211</v>
      </c>
      <c r="C355">
        <v>2018</v>
      </c>
      <c r="D355">
        <v>99</v>
      </c>
      <c r="E355">
        <v>3</v>
      </c>
      <c r="F355">
        <v>99</v>
      </c>
      <c r="G355">
        <v>99</v>
      </c>
      <c r="H355">
        <v>99</v>
      </c>
      <c r="I355">
        <v>99</v>
      </c>
      <c r="J355">
        <v>999</v>
      </c>
      <c r="K355">
        <v>99</v>
      </c>
      <c r="L355">
        <v>99</v>
      </c>
      <c r="M355">
        <v>99</v>
      </c>
      <c r="N355">
        <v>99</v>
      </c>
      <c r="O355">
        <v>99</v>
      </c>
      <c r="P355">
        <v>9999</v>
      </c>
      <c r="Q355">
        <v>19</v>
      </c>
      <c r="R355">
        <v>590</v>
      </c>
      <c r="S355">
        <v>590</v>
      </c>
      <c r="T355">
        <v>15.8</v>
      </c>
      <c r="U355">
        <v>60.313559322033896</v>
      </c>
      <c r="V355">
        <v>92.88870117707539</v>
      </c>
      <c r="W355">
        <v>85.736271186440703</v>
      </c>
      <c r="X355">
        <v>10.879346300511781</v>
      </c>
      <c r="Y355">
        <v>2.6829630487684955</v>
      </c>
      <c r="Z355">
        <v>-35.650384568943124</v>
      </c>
      <c r="AA355">
        <v>2.3565123617046781</v>
      </c>
      <c r="AB355">
        <v>2.5153043303229214</v>
      </c>
      <c r="AC355">
        <v>22</v>
      </c>
      <c r="AD355">
        <v>0</v>
      </c>
      <c r="AE355">
        <v>0</v>
      </c>
      <c r="AF355">
        <v>5</v>
      </c>
      <c r="AG355">
        <v>35</v>
      </c>
      <c r="AH355">
        <v>8</v>
      </c>
      <c r="AI355">
        <v>11</v>
      </c>
      <c r="AJ355">
        <v>0</v>
      </c>
      <c r="AK355">
        <v>83</v>
      </c>
      <c r="AL355">
        <v>23</v>
      </c>
    </row>
    <row r="356" spans="1:38" x14ac:dyDescent="0.5">
      <c r="A356">
        <v>3</v>
      </c>
      <c r="B356">
        <v>212</v>
      </c>
      <c r="C356">
        <v>2018</v>
      </c>
      <c r="D356">
        <v>99</v>
      </c>
      <c r="E356">
        <v>4</v>
      </c>
      <c r="F356">
        <v>99</v>
      </c>
      <c r="G356">
        <v>99</v>
      </c>
      <c r="H356">
        <v>99</v>
      </c>
      <c r="I356">
        <v>99</v>
      </c>
      <c r="J356">
        <v>999</v>
      </c>
      <c r="K356">
        <v>99</v>
      </c>
      <c r="L356">
        <v>99</v>
      </c>
      <c r="M356">
        <v>99</v>
      </c>
      <c r="N356">
        <v>99</v>
      </c>
      <c r="O356">
        <v>99</v>
      </c>
      <c r="P356">
        <v>9999</v>
      </c>
      <c r="Q356">
        <v>22</v>
      </c>
      <c r="R356">
        <v>439</v>
      </c>
      <c r="S356">
        <v>439</v>
      </c>
      <c r="T356">
        <v>15.728929384965831</v>
      </c>
      <c r="U356">
        <v>60.425968109339408</v>
      </c>
      <c r="V356">
        <v>96.148540092843717</v>
      </c>
      <c r="W356">
        <v>88.745102505694717</v>
      </c>
      <c r="X356">
        <v>15.608192972271276</v>
      </c>
      <c r="Y356">
        <v>3.0061985937917237</v>
      </c>
      <c r="Z356">
        <v>-47.854707517683352</v>
      </c>
      <c r="AA356">
        <v>1.7534049606582263</v>
      </c>
      <c r="AB356">
        <v>1.9372374276552395</v>
      </c>
      <c r="AC356">
        <v>10</v>
      </c>
      <c r="AD356">
        <v>0</v>
      </c>
      <c r="AE356">
        <v>0</v>
      </c>
      <c r="AF356">
        <v>1</v>
      </c>
      <c r="AG356">
        <v>25</v>
      </c>
      <c r="AH356">
        <v>11</v>
      </c>
      <c r="AI356">
        <v>22</v>
      </c>
      <c r="AJ356">
        <v>0</v>
      </c>
      <c r="AK356">
        <v>33</v>
      </c>
      <c r="AL356">
        <v>18</v>
      </c>
    </row>
    <row r="357" spans="1:38" x14ac:dyDescent="0.5">
      <c r="A357">
        <v>3</v>
      </c>
      <c r="B357">
        <v>213</v>
      </c>
      <c r="C357">
        <v>2018</v>
      </c>
      <c r="D357">
        <v>99</v>
      </c>
      <c r="E357">
        <v>5</v>
      </c>
      <c r="F357">
        <v>99</v>
      </c>
      <c r="G357">
        <v>99</v>
      </c>
      <c r="H357">
        <v>99</v>
      </c>
      <c r="I357">
        <v>99</v>
      </c>
      <c r="J357">
        <v>999</v>
      </c>
      <c r="K357">
        <v>99</v>
      </c>
      <c r="L357">
        <v>99</v>
      </c>
      <c r="M357">
        <v>99</v>
      </c>
      <c r="N357">
        <v>99</v>
      </c>
      <c r="O357">
        <v>99</v>
      </c>
      <c r="P357">
        <v>9999</v>
      </c>
      <c r="Q357">
        <v>25</v>
      </c>
      <c r="R357">
        <v>425</v>
      </c>
      <c r="S357">
        <v>425</v>
      </c>
      <c r="T357">
        <v>15.771764705882353</v>
      </c>
      <c r="U357">
        <v>60.36</v>
      </c>
      <c r="V357">
        <v>89.411254859473615</v>
      </c>
      <c r="W357">
        <v>82.526588235294113</v>
      </c>
      <c r="X357">
        <v>10.70226469193941</v>
      </c>
      <c r="Y357">
        <v>2.5740423690465719</v>
      </c>
      <c r="Z357">
        <v>-42.197602964781055</v>
      </c>
      <c r="AA357">
        <v>1.697487718177098</v>
      </c>
      <c r="AB357">
        <v>1.744041266099432</v>
      </c>
      <c r="AC357">
        <v>7</v>
      </c>
      <c r="AD357">
        <v>0</v>
      </c>
      <c r="AE357">
        <v>0</v>
      </c>
      <c r="AF357">
        <v>5</v>
      </c>
      <c r="AG357">
        <v>7</v>
      </c>
      <c r="AH357">
        <v>4</v>
      </c>
      <c r="AI357">
        <v>1</v>
      </c>
      <c r="AJ357">
        <v>0</v>
      </c>
      <c r="AK357">
        <v>18</v>
      </c>
      <c r="AL357">
        <v>9</v>
      </c>
    </row>
    <row r="358" spans="1:38" x14ac:dyDescent="0.5">
      <c r="A358">
        <v>3</v>
      </c>
      <c r="B358">
        <v>214</v>
      </c>
      <c r="C358">
        <v>2018</v>
      </c>
      <c r="D358">
        <v>99</v>
      </c>
      <c r="E358">
        <v>6</v>
      </c>
      <c r="F358">
        <v>99</v>
      </c>
      <c r="G358">
        <v>99</v>
      </c>
      <c r="H358">
        <v>99</v>
      </c>
      <c r="I358">
        <v>99</v>
      </c>
      <c r="J358">
        <v>999</v>
      </c>
      <c r="K358">
        <v>99</v>
      </c>
      <c r="L358">
        <v>99</v>
      </c>
      <c r="M358">
        <v>99</v>
      </c>
      <c r="N358">
        <v>99</v>
      </c>
      <c r="O358">
        <v>99</v>
      </c>
      <c r="P358">
        <v>9999</v>
      </c>
      <c r="Q358">
        <v>22</v>
      </c>
      <c r="R358">
        <v>667</v>
      </c>
      <c r="S358">
        <v>667</v>
      </c>
      <c r="T358">
        <v>16.122938530734629</v>
      </c>
      <c r="U358">
        <v>60.950524737631191</v>
      </c>
      <c r="V358">
        <v>84.878200119875132</v>
      </c>
      <c r="W358">
        <v>78.342578710644716</v>
      </c>
      <c r="X358">
        <v>10.0903690900151</v>
      </c>
      <c r="Y358">
        <v>2.5821923080891862</v>
      </c>
      <c r="Z358">
        <v>-33.822082706833399</v>
      </c>
      <c r="AA358">
        <v>2.6640571953508809</v>
      </c>
      <c r="AB358">
        <v>2.5983498890736905</v>
      </c>
      <c r="AC358">
        <v>12</v>
      </c>
      <c r="AD358">
        <v>0</v>
      </c>
      <c r="AE358">
        <v>0</v>
      </c>
      <c r="AF358">
        <v>4</v>
      </c>
      <c r="AG358">
        <v>39</v>
      </c>
      <c r="AH358">
        <v>18</v>
      </c>
      <c r="AI358">
        <v>46</v>
      </c>
      <c r="AJ358">
        <v>0</v>
      </c>
      <c r="AK358">
        <v>33</v>
      </c>
      <c r="AL358">
        <v>11</v>
      </c>
    </row>
    <row r="359" spans="1:38" x14ac:dyDescent="0.5">
      <c r="A359">
        <v>3</v>
      </c>
      <c r="B359">
        <v>215</v>
      </c>
      <c r="C359">
        <v>2018</v>
      </c>
      <c r="D359">
        <v>99</v>
      </c>
      <c r="E359">
        <v>7</v>
      </c>
      <c r="F359">
        <v>99</v>
      </c>
      <c r="G359">
        <v>99</v>
      </c>
      <c r="H359">
        <v>99</v>
      </c>
      <c r="I359">
        <v>99</v>
      </c>
      <c r="J359">
        <v>999</v>
      </c>
      <c r="K359">
        <v>99</v>
      </c>
      <c r="L359">
        <v>99</v>
      </c>
      <c r="M359">
        <v>99</v>
      </c>
      <c r="N359">
        <v>99</v>
      </c>
      <c r="O359">
        <v>99</v>
      </c>
      <c r="P359">
        <v>9999</v>
      </c>
      <c r="Q359">
        <v>12</v>
      </c>
      <c r="R359">
        <v>306</v>
      </c>
      <c r="S359">
        <v>305</v>
      </c>
      <c r="T359">
        <v>15.807189542483661</v>
      </c>
      <c r="U359">
        <v>60.711475409836048</v>
      </c>
      <c r="V359">
        <v>88.015558673605312</v>
      </c>
      <c r="W359">
        <v>81.11245901639343</v>
      </c>
      <c r="X359">
        <v>10.899034797953918</v>
      </c>
      <c r="Y359">
        <v>3.2444706234522807</v>
      </c>
      <c r="Z359">
        <v>-29.508750867152521</v>
      </c>
      <c r="AA359">
        <v>1.2221911570875108</v>
      </c>
      <c r="AB359">
        <v>1.2301592668719576</v>
      </c>
      <c r="AC359">
        <v>14</v>
      </c>
      <c r="AD359">
        <v>0</v>
      </c>
      <c r="AE359">
        <v>0</v>
      </c>
      <c r="AF359">
        <v>1</v>
      </c>
      <c r="AG359">
        <v>26</v>
      </c>
      <c r="AH359">
        <v>7</v>
      </c>
      <c r="AI359">
        <v>23</v>
      </c>
      <c r="AJ359">
        <v>0</v>
      </c>
      <c r="AK359">
        <v>59</v>
      </c>
      <c r="AL359">
        <v>7</v>
      </c>
    </row>
    <row r="360" spans="1:38" x14ac:dyDescent="0.5">
      <c r="A360">
        <v>3</v>
      </c>
      <c r="B360">
        <v>216</v>
      </c>
      <c r="C360">
        <v>2018</v>
      </c>
      <c r="D360">
        <v>99</v>
      </c>
      <c r="E360">
        <v>8</v>
      </c>
      <c r="F360">
        <v>99</v>
      </c>
      <c r="G360">
        <v>99</v>
      </c>
      <c r="H360">
        <v>99</v>
      </c>
      <c r="I360">
        <v>99</v>
      </c>
      <c r="J360">
        <v>999</v>
      </c>
      <c r="K360">
        <v>99</v>
      </c>
      <c r="L360">
        <v>99</v>
      </c>
      <c r="M360">
        <v>99</v>
      </c>
      <c r="N360">
        <v>99</v>
      </c>
      <c r="O360">
        <v>99</v>
      </c>
      <c r="P360">
        <v>9999</v>
      </c>
      <c r="Q360">
        <v>23</v>
      </c>
      <c r="R360">
        <v>952</v>
      </c>
      <c r="S360">
        <v>952</v>
      </c>
      <c r="T360">
        <v>15.849789915966388</v>
      </c>
      <c r="U360">
        <v>60.539915966386545</v>
      </c>
      <c r="V360">
        <v>91.434466527672882</v>
      </c>
      <c r="W360">
        <v>84.394012605042093</v>
      </c>
      <c r="X360">
        <v>10.737539968319274</v>
      </c>
      <c r="Y360">
        <v>2.7310237547925942</v>
      </c>
      <c r="Z360">
        <v>-38.353548473214872</v>
      </c>
      <c r="AA360">
        <v>3.8023724887166992</v>
      </c>
      <c r="AB360">
        <v>3.9950527700549503</v>
      </c>
      <c r="AC360">
        <v>29</v>
      </c>
      <c r="AD360">
        <v>0</v>
      </c>
      <c r="AE360">
        <v>0</v>
      </c>
      <c r="AF360">
        <v>4</v>
      </c>
      <c r="AG360">
        <v>52</v>
      </c>
      <c r="AH360">
        <v>15</v>
      </c>
      <c r="AI360">
        <v>47</v>
      </c>
      <c r="AJ360">
        <v>0</v>
      </c>
      <c r="AK360">
        <v>79</v>
      </c>
      <c r="AL360">
        <v>30</v>
      </c>
    </row>
    <row r="361" spans="1:38" x14ac:dyDescent="0.5">
      <c r="A361">
        <v>3</v>
      </c>
      <c r="B361">
        <v>217</v>
      </c>
      <c r="C361">
        <v>2018</v>
      </c>
      <c r="D361">
        <v>99</v>
      </c>
      <c r="E361">
        <v>9</v>
      </c>
      <c r="F361">
        <v>99</v>
      </c>
      <c r="G361">
        <v>99</v>
      </c>
      <c r="H361">
        <v>99</v>
      </c>
      <c r="I361">
        <v>99</v>
      </c>
      <c r="J361">
        <v>999</v>
      </c>
      <c r="K361">
        <v>99</v>
      </c>
      <c r="L361">
        <v>99</v>
      </c>
      <c r="M361">
        <v>99</v>
      </c>
      <c r="N361">
        <v>99</v>
      </c>
      <c r="O361">
        <v>99</v>
      </c>
      <c r="P361">
        <v>9999</v>
      </c>
      <c r="Q361">
        <v>23</v>
      </c>
      <c r="R361">
        <v>682</v>
      </c>
      <c r="S361">
        <v>681</v>
      </c>
      <c r="T361">
        <v>16.117302052785924</v>
      </c>
      <c r="U361">
        <v>61.389133627019113</v>
      </c>
      <c r="V361">
        <v>86.389112944923582</v>
      </c>
      <c r="W361">
        <v>79.681350954478788</v>
      </c>
      <c r="X361">
        <v>10.022571674075689</v>
      </c>
      <c r="Y361">
        <v>2.9398971055045262</v>
      </c>
      <c r="Z361">
        <v>-36.309668975073741</v>
      </c>
      <c r="AA361">
        <v>2.723968526580661</v>
      </c>
      <c r="AB361">
        <v>2.6982223546451638</v>
      </c>
      <c r="AC361">
        <v>11</v>
      </c>
      <c r="AD361">
        <v>0</v>
      </c>
      <c r="AE361">
        <v>0</v>
      </c>
      <c r="AF361">
        <v>9</v>
      </c>
      <c r="AG361">
        <v>55</v>
      </c>
      <c r="AH361">
        <v>14</v>
      </c>
      <c r="AI361">
        <v>58</v>
      </c>
      <c r="AJ361">
        <v>0</v>
      </c>
      <c r="AK361">
        <v>30</v>
      </c>
      <c r="AL361">
        <v>7</v>
      </c>
    </row>
    <row r="362" spans="1:38" x14ac:dyDescent="0.5">
      <c r="A362">
        <v>3</v>
      </c>
      <c r="B362">
        <v>218</v>
      </c>
      <c r="C362">
        <v>2018</v>
      </c>
      <c r="D362">
        <v>99</v>
      </c>
      <c r="E362">
        <v>10</v>
      </c>
      <c r="F362">
        <v>99</v>
      </c>
      <c r="G362">
        <v>99</v>
      </c>
      <c r="H362">
        <v>99</v>
      </c>
      <c r="I362">
        <v>99</v>
      </c>
      <c r="J362">
        <v>999</v>
      </c>
      <c r="K362">
        <v>99</v>
      </c>
      <c r="L362">
        <v>99</v>
      </c>
      <c r="M362">
        <v>99</v>
      </c>
      <c r="N362">
        <v>99</v>
      </c>
      <c r="O362">
        <v>99</v>
      </c>
      <c r="P362">
        <v>9999</v>
      </c>
      <c r="Q362">
        <v>22</v>
      </c>
      <c r="R362">
        <v>495</v>
      </c>
      <c r="S362">
        <v>495</v>
      </c>
      <c r="T362">
        <v>15.78181818181818</v>
      </c>
      <c r="U362">
        <v>60.294949494949485</v>
      </c>
      <c r="V362">
        <v>90.696345907613505</v>
      </c>
      <c r="W362">
        <v>83.712727272727278</v>
      </c>
      <c r="X362">
        <v>11.181829580350472</v>
      </c>
      <c r="Y362">
        <v>2.5165863417795662</v>
      </c>
      <c r="Z362">
        <v>-42.105848309990797</v>
      </c>
      <c r="AA362">
        <v>1.9770739305827376</v>
      </c>
      <c r="AB362">
        <v>2.0604905421247497</v>
      </c>
      <c r="AC362">
        <v>30</v>
      </c>
      <c r="AD362">
        <v>0</v>
      </c>
      <c r="AE362">
        <v>0</v>
      </c>
      <c r="AF362">
        <v>8</v>
      </c>
      <c r="AG362">
        <v>26</v>
      </c>
      <c r="AH362">
        <v>6</v>
      </c>
      <c r="AI362">
        <v>23</v>
      </c>
      <c r="AJ362">
        <v>0</v>
      </c>
      <c r="AK362">
        <v>75</v>
      </c>
      <c r="AL362">
        <v>43</v>
      </c>
    </row>
    <row r="363" spans="1:38" x14ac:dyDescent="0.5">
      <c r="A363">
        <v>3</v>
      </c>
      <c r="B363">
        <v>219</v>
      </c>
      <c r="C363">
        <v>2018</v>
      </c>
      <c r="D363">
        <v>99</v>
      </c>
      <c r="E363">
        <v>11</v>
      </c>
      <c r="F363">
        <v>99</v>
      </c>
      <c r="G363">
        <v>99</v>
      </c>
      <c r="H363">
        <v>99</v>
      </c>
      <c r="I363">
        <v>99</v>
      </c>
      <c r="J363">
        <v>999</v>
      </c>
      <c r="K363">
        <v>99</v>
      </c>
      <c r="L363">
        <v>99</v>
      </c>
      <c r="M363">
        <v>99</v>
      </c>
      <c r="N363">
        <v>99</v>
      </c>
      <c r="O363">
        <v>99</v>
      </c>
      <c r="P363">
        <v>9999</v>
      </c>
      <c r="Q363">
        <v>20</v>
      </c>
      <c r="R363">
        <v>463</v>
      </c>
      <c r="S363">
        <v>463</v>
      </c>
      <c r="T363">
        <v>15.950323974082076</v>
      </c>
      <c r="U363">
        <v>60.887688984881201</v>
      </c>
      <c r="V363">
        <v>88.095444238783699</v>
      </c>
      <c r="W363">
        <v>81.31209503239738</v>
      </c>
      <c r="X363">
        <v>9.8973622888153923</v>
      </c>
      <c r="Y363">
        <v>3.0326373795136821</v>
      </c>
      <c r="Z363">
        <v>-33.604895272465654</v>
      </c>
      <c r="AA363">
        <v>1.8492630906258745</v>
      </c>
      <c r="AB363">
        <v>1.8720182462544217</v>
      </c>
      <c r="AC363">
        <v>11</v>
      </c>
      <c r="AD363">
        <v>0</v>
      </c>
      <c r="AE363">
        <v>0</v>
      </c>
      <c r="AF363">
        <v>7</v>
      </c>
      <c r="AG363">
        <v>15</v>
      </c>
      <c r="AH363">
        <v>9</v>
      </c>
      <c r="AI363">
        <v>27</v>
      </c>
      <c r="AJ363">
        <v>0</v>
      </c>
      <c r="AK363">
        <v>19</v>
      </c>
      <c r="AL363">
        <v>6</v>
      </c>
    </row>
    <row r="364" spans="1:38" x14ac:dyDescent="0.5">
      <c r="A364">
        <v>3</v>
      </c>
      <c r="B364">
        <v>220</v>
      </c>
      <c r="C364">
        <v>2018</v>
      </c>
      <c r="D364">
        <v>99</v>
      </c>
      <c r="E364">
        <v>12</v>
      </c>
      <c r="F364">
        <v>99</v>
      </c>
      <c r="G364">
        <v>99</v>
      </c>
      <c r="H364">
        <v>99</v>
      </c>
      <c r="I364">
        <v>99</v>
      </c>
      <c r="J364">
        <v>999</v>
      </c>
      <c r="K364">
        <v>99</v>
      </c>
      <c r="L364">
        <v>99</v>
      </c>
      <c r="M364">
        <v>99</v>
      </c>
      <c r="N364">
        <v>99</v>
      </c>
      <c r="O364">
        <v>99</v>
      </c>
      <c r="P364">
        <v>9999</v>
      </c>
      <c r="Q364">
        <v>21</v>
      </c>
      <c r="R364">
        <v>689</v>
      </c>
      <c r="S364">
        <v>689</v>
      </c>
      <c r="T364">
        <v>15.84615384615385</v>
      </c>
      <c r="U364">
        <v>60.426705370101587</v>
      </c>
      <c r="V364">
        <v>86.147587770679053</v>
      </c>
      <c r="W364">
        <v>79.51422351233667</v>
      </c>
      <c r="X364">
        <v>9.1348247194689609</v>
      </c>
      <c r="Y364">
        <v>2.8763962650209178</v>
      </c>
      <c r="Z364">
        <v>-19.933908333080367</v>
      </c>
      <c r="AA364">
        <v>2.7519271478212248</v>
      </c>
      <c r="AB364">
        <v>2.7241936709349175</v>
      </c>
      <c r="AC364">
        <v>11</v>
      </c>
      <c r="AD364">
        <v>0</v>
      </c>
      <c r="AE364">
        <v>0</v>
      </c>
      <c r="AF364">
        <v>13</v>
      </c>
      <c r="AG364">
        <v>33</v>
      </c>
      <c r="AH364">
        <v>1</v>
      </c>
      <c r="AI364">
        <v>66</v>
      </c>
      <c r="AJ364">
        <v>0</v>
      </c>
      <c r="AK364">
        <v>39</v>
      </c>
      <c r="AL364">
        <v>9</v>
      </c>
    </row>
    <row r="365" spans="1:38" x14ac:dyDescent="0.5">
      <c r="A365">
        <v>3</v>
      </c>
      <c r="B365">
        <v>221</v>
      </c>
      <c r="C365">
        <v>2018</v>
      </c>
      <c r="D365">
        <v>99</v>
      </c>
      <c r="E365">
        <v>13</v>
      </c>
      <c r="F365">
        <v>99</v>
      </c>
      <c r="G365">
        <v>99</v>
      </c>
      <c r="H365">
        <v>99</v>
      </c>
      <c r="I365">
        <v>99</v>
      </c>
      <c r="J365">
        <v>999</v>
      </c>
      <c r="K365">
        <v>99</v>
      </c>
      <c r="L365">
        <v>99</v>
      </c>
      <c r="M365">
        <v>99</v>
      </c>
      <c r="N365">
        <v>99</v>
      </c>
      <c r="O365">
        <v>99</v>
      </c>
      <c r="P365">
        <v>9999</v>
      </c>
      <c r="Q365">
        <v>8</v>
      </c>
      <c r="R365">
        <v>299</v>
      </c>
      <c r="S365">
        <v>299</v>
      </c>
      <c r="T365">
        <v>16.157190635451503</v>
      </c>
      <c r="U365">
        <v>61.177257525083611</v>
      </c>
      <c r="V365">
        <v>88.805588871536386</v>
      </c>
      <c r="W365">
        <v>81.967558528428086</v>
      </c>
      <c r="X365">
        <v>10.691570667440899</v>
      </c>
      <c r="Y365">
        <v>2.5165707351044921</v>
      </c>
      <c r="Z365">
        <v>-34.294684033304982</v>
      </c>
      <c r="AA365">
        <v>1.1942325358469463</v>
      </c>
      <c r="AB365">
        <v>1.2186728145209438</v>
      </c>
      <c r="AC365">
        <v>6</v>
      </c>
      <c r="AD365">
        <v>0</v>
      </c>
      <c r="AE365">
        <v>0</v>
      </c>
      <c r="AF365">
        <v>1</v>
      </c>
      <c r="AG365">
        <v>10</v>
      </c>
      <c r="AH365">
        <v>4</v>
      </c>
      <c r="AI365">
        <v>4</v>
      </c>
      <c r="AJ365">
        <v>0</v>
      </c>
      <c r="AK365">
        <v>6</v>
      </c>
      <c r="AL365">
        <v>12</v>
      </c>
    </row>
    <row r="366" spans="1:38" x14ac:dyDescent="0.5">
      <c r="A366">
        <v>3</v>
      </c>
      <c r="B366">
        <v>222</v>
      </c>
      <c r="C366">
        <v>2018</v>
      </c>
      <c r="D366">
        <v>99</v>
      </c>
      <c r="E366">
        <v>14</v>
      </c>
      <c r="F366">
        <v>99</v>
      </c>
      <c r="G366">
        <v>99</v>
      </c>
      <c r="H366">
        <v>99</v>
      </c>
      <c r="I366">
        <v>99</v>
      </c>
      <c r="J366">
        <v>999</v>
      </c>
      <c r="K366">
        <v>99</v>
      </c>
      <c r="L366">
        <v>99</v>
      </c>
      <c r="M366">
        <v>99</v>
      </c>
      <c r="N366">
        <v>99</v>
      </c>
      <c r="O366">
        <v>99</v>
      </c>
      <c r="P366">
        <v>9999</v>
      </c>
      <c r="Q366">
        <v>26</v>
      </c>
      <c r="R366">
        <v>613</v>
      </c>
      <c r="S366">
        <v>612</v>
      </c>
      <c r="T366">
        <v>16.340946166394779</v>
      </c>
      <c r="U366">
        <v>61.895424836601322</v>
      </c>
      <c r="V366">
        <v>86.882430834377828</v>
      </c>
      <c r="W366">
        <v>80.143954248366057</v>
      </c>
      <c r="X366">
        <v>10.693192174169518</v>
      </c>
      <c r="Y366">
        <v>2.829382247855694</v>
      </c>
      <c r="Z366">
        <v>-41.81912426506355</v>
      </c>
      <c r="AA366">
        <v>2.4483764029236723</v>
      </c>
      <c r="AB366">
        <v>2.4389119634533913</v>
      </c>
      <c r="AC366">
        <v>16</v>
      </c>
      <c r="AD366">
        <v>0</v>
      </c>
      <c r="AE366">
        <v>0</v>
      </c>
      <c r="AF366">
        <v>4</v>
      </c>
      <c r="AG366">
        <v>80</v>
      </c>
      <c r="AH366">
        <v>22</v>
      </c>
      <c r="AI366">
        <v>30</v>
      </c>
      <c r="AJ366">
        <v>0</v>
      </c>
      <c r="AK366">
        <v>69</v>
      </c>
      <c r="AL366">
        <v>27</v>
      </c>
    </row>
    <row r="367" spans="1:38" x14ac:dyDescent="0.5">
      <c r="A367">
        <v>3</v>
      </c>
      <c r="B367">
        <v>223</v>
      </c>
      <c r="C367">
        <v>2018</v>
      </c>
      <c r="D367">
        <v>99</v>
      </c>
      <c r="E367">
        <v>15</v>
      </c>
      <c r="F367">
        <v>99</v>
      </c>
      <c r="G367">
        <v>99</v>
      </c>
      <c r="H367">
        <v>99</v>
      </c>
      <c r="I367">
        <v>99</v>
      </c>
      <c r="J367">
        <v>999</v>
      </c>
      <c r="K367">
        <v>99</v>
      </c>
      <c r="L367">
        <v>99</v>
      </c>
      <c r="M367">
        <v>99</v>
      </c>
      <c r="N367">
        <v>99</v>
      </c>
      <c r="O367">
        <v>99</v>
      </c>
      <c r="P367">
        <v>9999</v>
      </c>
      <c r="Q367">
        <v>21</v>
      </c>
      <c r="R367">
        <v>763</v>
      </c>
      <c r="S367">
        <v>763</v>
      </c>
      <c r="T367">
        <v>15.875491480996065</v>
      </c>
      <c r="U367">
        <v>60.816513761467888</v>
      </c>
      <c r="V367">
        <v>88.331541826825486</v>
      </c>
      <c r="W367">
        <v>81.530013106159913</v>
      </c>
      <c r="X367">
        <v>9.9186892643776154</v>
      </c>
      <c r="Y367">
        <v>3.0402093306312312</v>
      </c>
      <c r="Z367">
        <v>-48.915633597354358</v>
      </c>
      <c r="AA367">
        <v>3.0474897152214728</v>
      </c>
      <c r="AB367">
        <v>3.0932568657161141</v>
      </c>
      <c r="AC367">
        <v>26</v>
      </c>
      <c r="AD367">
        <v>0</v>
      </c>
      <c r="AE367">
        <v>0</v>
      </c>
      <c r="AF367">
        <v>4</v>
      </c>
      <c r="AG367">
        <v>55</v>
      </c>
      <c r="AH367">
        <v>18</v>
      </c>
      <c r="AI367">
        <v>53</v>
      </c>
      <c r="AJ367">
        <v>0</v>
      </c>
      <c r="AK367">
        <v>46</v>
      </c>
      <c r="AL367">
        <v>33</v>
      </c>
    </row>
    <row r="368" spans="1:38" x14ac:dyDescent="0.5">
      <c r="A368">
        <v>3</v>
      </c>
      <c r="B368">
        <v>224</v>
      </c>
      <c r="C368">
        <v>2018</v>
      </c>
      <c r="D368">
        <v>99</v>
      </c>
      <c r="E368">
        <v>16</v>
      </c>
      <c r="F368">
        <v>99</v>
      </c>
      <c r="G368">
        <v>99</v>
      </c>
      <c r="H368">
        <v>99</v>
      </c>
      <c r="I368">
        <v>99</v>
      </c>
      <c r="J368">
        <v>999</v>
      </c>
      <c r="K368">
        <v>99</v>
      </c>
      <c r="L368">
        <v>99</v>
      </c>
      <c r="M368">
        <v>99</v>
      </c>
      <c r="N368">
        <v>99</v>
      </c>
      <c r="O368">
        <v>99</v>
      </c>
      <c r="P368">
        <v>9999</v>
      </c>
      <c r="Q368">
        <v>20</v>
      </c>
      <c r="R368">
        <v>367</v>
      </c>
      <c r="S368">
        <v>367</v>
      </c>
      <c r="T368">
        <v>16.435967302452315</v>
      </c>
      <c r="U368">
        <v>61.632152588555854</v>
      </c>
      <c r="V368">
        <v>88.232897700603104</v>
      </c>
      <c r="W368">
        <v>81.438964577656691</v>
      </c>
      <c r="X368">
        <v>8.6893421527632348</v>
      </c>
      <c r="Y368">
        <v>2.4155155826137769</v>
      </c>
      <c r="Z368">
        <v>-17.687013610142028</v>
      </c>
      <c r="AA368">
        <v>1.4658305707552817</v>
      </c>
      <c r="AB368">
        <v>1.4861828420446721</v>
      </c>
      <c r="AC368">
        <v>9</v>
      </c>
      <c r="AD368">
        <v>0</v>
      </c>
      <c r="AE368">
        <v>0</v>
      </c>
      <c r="AF368">
        <v>2</v>
      </c>
      <c r="AG368">
        <v>21</v>
      </c>
      <c r="AH368">
        <v>4</v>
      </c>
      <c r="AI368">
        <v>7</v>
      </c>
      <c r="AJ368">
        <v>0</v>
      </c>
      <c r="AK368">
        <v>20</v>
      </c>
      <c r="AL368">
        <v>11</v>
      </c>
    </row>
    <row r="369" spans="1:38" x14ac:dyDescent="0.5">
      <c r="A369">
        <v>3</v>
      </c>
      <c r="B369">
        <v>225</v>
      </c>
      <c r="C369">
        <v>2018</v>
      </c>
      <c r="D369">
        <v>99</v>
      </c>
      <c r="E369">
        <v>17</v>
      </c>
      <c r="F369">
        <v>99</v>
      </c>
      <c r="G369">
        <v>99</v>
      </c>
      <c r="H369">
        <v>99</v>
      </c>
      <c r="I369">
        <v>99</v>
      </c>
      <c r="J369">
        <v>999</v>
      </c>
      <c r="K369">
        <v>99</v>
      </c>
      <c r="L369">
        <v>99</v>
      </c>
      <c r="M369">
        <v>99</v>
      </c>
      <c r="N369">
        <v>99</v>
      </c>
      <c r="O369">
        <v>99</v>
      </c>
      <c r="P369">
        <v>9999</v>
      </c>
      <c r="Q369">
        <v>25</v>
      </c>
      <c r="R369">
        <v>758</v>
      </c>
      <c r="S369">
        <v>746</v>
      </c>
      <c r="T369">
        <v>15.832453825857524</v>
      </c>
      <c r="U369">
        <v>61.28954423592495</v>
      </c>
      <c r="V369">
        <v>87.474983951969122</v>
      </c>
      <c r="W369">
        <v>80.191420911528169</v>
      </c>
      <c r="X369">
        <v>12.74453912880614</v>
      </c>
      <c r="Y369">
        <v>3.0265709910492191</v>
      </c>
      <c r="Z369">
        <v>-48.457672375517454</v>
      </c>
      <c r="AA369">
        <v>3.0275192714782131</v>
      </c>
      <c r="AB369">
        <v>2.9746828645203278</v>
      </c>
      <c r="AC369">
        <v>26</v>
      </c>
      <c r="AD369">
        <v>0</v>
      </c>
      <c r="AE369">
        <v>0</v>
      </c>
      <c r="AF369">
        <v>5</v>
      </c>
      <c r="AG369">
        <v>76</v>
      </c>
      <c r="AH369">
        <v>11</v>
      </c>
      <c r="AI369">
        <v>36</v>
      </c>
      <c r="AJ369">
        <v>0</v>
      </c>
      <c r="AK369">
        <v>71</v>
      </c>
      <c r="AL369">
        <v>23</v>
      </c>
    </row>
    <row r="370" spans="1:38" x14ac:dyDescent="0.5">
      <c r="A370">
        <v>3</v>
      </c>
      <c r="B370">
        <v>226</v>
      </c>
      <c r="C370">
        <v>2018</v>
      </c>
      <c r="D370">
        <v>99</v>
      </c>
      <c r="E370">
        <v>18</v>
      </c>
      <c r="F370">
        <v>99</v>
      </c>
      <c r="G370">
        <v>99</v>
      </c>
      <c r="H370">
        <v>99</v>
      </c>
      <c r="I370">
        <v>99</v>
      </c>
      <c r="J370">
        <v>999</v>
      </c>
      <c r="K370">
        <v>99</v>
      </c>
      <c r="L370">
        <v>99</v>
      </c>
      <c r="M370">
        <v>99</v>
      </c>
      <c r="N370">
        <v>99</v>
      </c>
      <c r="O370">
        <v>99</v>
      </c>
      <c r="P370">
        <v>9999</v>
      </c>
      <c r="Q370">
        <v>16</v>
      </c>
      <c r="R370">
        <v>263</v>
      </c>
      <c r="S370">
        <v>263</v>
      </c>
      <c r="T370">
        <v>15.893536121672998</v>
      </c>
      <c r="U370">
        <v>60.638783269962005</v>
      </c>
      <c r="V370">
        <v>90.894710173883297</v>
      </c>
      <c r="W370">
        <v>83.895817490494366</v>
      </c>
      <c r="X370">
        <v>11.157681696194899</v>
      </c>
      <c r="Y370">
        <v>2.6108026610177459</v>
      </c>
      <c r="Z370">
        <v>-17.757995170072569</v>
      </c>
      <c r="AA370">
        <v>1.0504453408954741</v>
      </c>
      <c r="AB370">
        <v>1.0971600716197718</v>
      </c>
      <c r="AC370">
        <v>5</v>
      </c>
      <c r="AD370">
        <v>0</v>
      </c>
      <c r="AE370">
        <v>0</v>
      </c>
      <c r="AF370">
        <v>2</v>
      </c>
      <c r="AG370">
        <v>14</v>
      </c>
      <c r="AH370">
        <v>0</v>
      </c>
      <c r="AI370">
        <v>8</v>
      </c>
      <c r="AJ370">
        <v>0</v>
      </c>
      <c r="AK370">
        <v>8</v>
      </c>
      <c r="AL370">
        <v>0</v>
      </c>
    </row>
    <row r="371" spans="1:38" x14ac:dyDescent="0.5">
      <c r="A371">
        <v>3</v>
      </c>
      <c r="B371">
        <v>227</v>
      </c>
      <c r="C371">
        <v>2018</v>
      </c>
      <c r="D371">
        <v>99</v>
      </c>
      <c r="E371">
        <v>19</v>
      </c>
      <c r="F371">
        <v>99</v>
      </c>
      <c r="G371">
        <v>99</v>
      </c>
      <c r="H371">
        <v>99</v>
      </c>
      <c r="I371">
        <v>99</v>
      </c>
      <c r="J371">
        <v>999</v>
      </c>
      <c r="K371">
        <v>99</v>
      </c>
      <c r="L371">
        <v>99</v>
      </c>
      <c r="M371">
        <v>99</v>
      </c>
      <c r="N371">
        <v>99</v>
      </c>
      <c r="O371">
        <v>99</v>
      </c>
      <c r="P371">
        <v>9999</v>
      </c>
      <c r="Q371">
        <v>15</v>
      </c>
      <c r="R371">
        <v>649</v>
      </c>
      <c r="S371">
        <v>649</v>
      </c>
      <c r="T371">
        <v>16.389830508474574</v>
      </c>
      <c r="U371">
        <v>61.861325115562394</v>
      </c>
      <c r="V371">
        <v>88.006216748160071</v>
      </c>
      <c r="W371">
        <v>81.229738058551689</v>
      </c>
      <c r="X371">
        <v>10.379277094173583</v>
      </c>
      <c r="Y371">
        <v>2.7012293213525078</v>
      </c>
      <c r="Z371">
        <v>-24.911801712134721</v>
      </c>
      <c r="AA371">
        <v>2.5921635978751443</v>
      </c>
      <c r="AB371">
        <v>2.6214023536188407</v>
      </c>
      <c r="AC371">
        <v>16</v>
      </c>
      <c r="AD371">
        <v>0</v>
      </c>
      <c r="AE371">
        <v>0</v>
      </c>
      <c r="AF371">
        <v>2</v>
      </c>
      <c r="AG371">
        <v>65</v>
      </c>
      <c r="AH371">
        <v>18</v>
      </c>
      <c r="AI371">
        <v>5</v>
      </c>
      <c r="AJ371">
        <v>0</v>
      </c>
      <c r="AK371">
        <v>96</v>
      </c>
      <c r="AL371">
        <v>30</v>
      </c>
    </row>
    <row r="372" spans="1:38" x14ac:dyDescent="0.5">
      <c r="A372">
        <v>3</v>
      </c>
      <c r="B372">
        <v>228</v>
      </c>
      <c r="C372">
        <v>2018</v>
      </c>
      <c r="D372">
        <v>99</v>
      </c>
      <c r="E372">
        <v>20</v>
      </c>
      <c r="F372">
        <v>99</v>
      </c>
      <c r="G372">
        <v>99</v>
      </c>
      <c r="H372">
        <v>99</v>
      </c>
      <c r="I372">
        <v>99</v>
      </c>
      <c r="J372">
        <v>999</v>
      </c>
      <c r="K372">
        <v>99</v>
      </c>
      <c r="L372">
        <v>99</v>
      </c>
      <c r="M372">
        <v>99</v>
      </c>
      <c r="N372">
        <v>99</v>
      </c>
      <c r="O372">
        <v>99</v>
      </c>
      <c r="P372">
        <v>9999</v>
      </c>
      <c r="Q372">
        <v>15</v>
      </c>
      <c r="R372">
        <v>434</v>
      </c>
      <c r="S372">
        <v>434</v>
      </c>
      <c r="T372">
        <v>16.26036866359447</v>
      </c>
      <c r="U372">
        <v>61.48387096774195</v>
      </c>
      <c r="V372">
        <v>86.878092375593567</v>
      </c>
      <c r="W372">
        <v>80.1884792626728</v>
      </c>
      <c r="X372">
        <v>10.233745389249062</v>
      </c>
      <c r="Y372">
        <v>2.5815666557532313</v>
      </c>
      <c r="Z372">
        <v>-38.307375731299658</v>
      </c>
      <c r="AA372">
        <v>1.7334345169149661</v>
      </c>
      <c r="AB372">
        <v>1.7305160927683674</v>
      </c>
      <c r="AC372">
        <v>15</v>
      </c>
      <c r="AD372">
        <v>0</v>
      </c>
      <c r="AE372">
        <v>0</v>
      </c>
      <c r="AF372">
        <v>1</v>
      </c>
      <c r="AG372">
        <v>24</v>
      </c>
      <c r="AH372">
        <v>6</v>
      </c>
      <c r="AI372">
        <v>16</v>
      </c>
      <c r="AJ372">
        <v>0</v>
      </c>
      <c r="AK372">
        <v>12</v>
      </c>
      <c r="AL372">
        <v>8</v>
      </c>
    </row>
    <row r="373" spans="1:38" x14ac:dyDescent="0.5">
      <c r="A373">
        <v>3</v>
      </c>
      <c r="B373">
        <v>229</v>
      </c>
      <c r="C373">
        <v>2018</v>
      </c>
      <c r="D373">
        <v>99</v>
      </c>
      <c r="E373">
        <v>21</v>
      </c>
      <c r="F373">
        <v>99</v>
      </c>
      <c r="G373">
        <v>99</v>
      </c>
      <c r="H373">
        <v>99</v>
      </c>
      <c r="I373">
        <v>99</v>
      </c>
      <c r="J373">
        <v>999</v>
      </c>
      <c r="K373">
        <v>99</v>
      </c>
      <c r="L373">
        <v>99</v>
      </c>
      <c r="M373">
        <v>99</v>
      </c>
      <c r="N373">
        <v>99</v>
      </c>
      <c r="O373">
        <v>99</v>
      </c>
      <c r="P373">
        <v>9999</v>
      </c>
      <c r="Q373">
        <v>12</v>
      </c>
      <c r="R373">
        <v>272</v>
      </c>
      <c r="S373">
        <v>272</v>
      </c>
      <c r="T373">
        <v>15.566176470588236</v>
      </c>
      <c r="U373">
        <v>59.871323529411761</v>
      </c>
      <c r="V373">
        <v>85.153511567140384</v>
      </c>
      <c r="W373">
        <v>78.596691176470614</v>
      </c>
      <c r="X373">
        <v>8.7824413357785005</v>
      </c>
      <c r="Y373">
        <v>2.8468870534898714</v>
      </c>
      <c r="Z373">
        <v>-8.4552292224538412</v>
      </c>
      <c r="AA373">
        <v>1.0863921396333427</v>
      </c>
      <c r="AB373">
        <v>1.0630338714098126</v>
      </c>
      <c r="AC373">
        <v>1</v>
      </c>
      <c r="AD373">
        <v>0</v>
      </c>
      <c r="AE373">
        <v>0</v>
      </c>
      <c r="AF373">
        <v>2</v>
      </c>
      <c r="AG373">
        <v>3</v>
      </c>
      <c r="AH373">
        <v>0</v>
      </c>
      <c r="AI373">
        <v>10</v>
      </c>
      <c r="AJ373">
        <v>0</v>
      </c>
      <c r="AK373">
        <v>12</v>
      </c>
      <c r="AL373">
        <v>4</v>
      </c>
    </row>
    <row r="374" spans="1:38" x14ac:dyDescent="0.5">
      <c r="A374">
        <v>3</v>
      </c>
      <c r="B374">
        <v>230</v>
      </c>
      <c r="C374">
        <v>2018</v>
      </c>
      <c r="D374">
        <v>99</v>
      </c>
      <c r="E374">
        <v>22</v>
      </c>
      <c r="F374">
        <v>99</v>
      </c>
      <c r="G374">
        <v>99</v>
      </c>
      <c r="H374">
        <v>99</v>
      </c>
      <c r="I374">
        <v>99</v>
      </c>
      <c r="J374">
        <v>999</v>
      </c>
      <c r="K374">
        <v>99</v>
      </c>
      <c r="L374">
        <v>99</v>
      </c>
      <c r="M374">
        <v>99</v>
      </c>
      <c r="N374">
        <v>99</v>
      </c>
      <c r="O374">
        <v>99</v>
      </c>
      <c r="P374">
        <v>9999</v>
      </c>
      <c r="Q374">
        <v>16</v>
      </c>
      <c r="R374">
        <v>540</v>
      </c>
      <c r="S374">
        <v>540</v>
      </c>
      <c r="T374">
        <v>16.083333333333332</v>
      </c>
      <c r="U374">
        <v>60.818518518518509</v>
      </c>
      <c r="V374">
        <v>87.807070342281506</v>
      </c>
      <c r="W374">
        <v>81.045925925925914</v>
      </c>
      <c r="X374">
        <v>9.7852554459584127</v>
      </c>
      <c r="Y374">
        <v>2.4967441075421086</v>
      </c>
      <c r="Z374">
        <v>-35.552475981504486</v>
      </c>
      <c r="AA374">
        <v>2.1568079242720777</v>
      </c>
      <c r="AB374">
        <v>2.1762003889680726</v>
      </c>
      <c r="AC374">
        <v>10</v>
      </c>
      <c r="AD374">
        <v>0</v>
      </c>
      <c r="AE374">
        <v>0</v>
      </c>
      <c r="AF374">
        <v>4</v>
      </c>
      <c r="AG374">
        <v>19</v>
      </c>
      <c r="AH374">
        <v>11</v>
      </c>
      <c r="AI374">
        <v>17</v>
      </c>
      <c r="AJ374">
        <v>0</v>
      </c>
      <c r="AK374">
        <v>51</v>
      </c>
      <c r="AL374">
        <v>5</v>
      </c>
    </row>
    <row r="375" spans="1:38" x14ac:dyDescent="0.5">
      <c r="A375">
        <v>3</v>
      </c>
      <c r="B375">
        <v>231</v>
      </c>
      <c r="C375">
        <v>2018</v>
      </c>
      <c r="D375">
        <v>99</v>
      </c>
      <c r="E375">
        <v>23</v>
      </c>
      <c r="F375">
        <v>99</v>
      </c>
      <c r="G375">
        <v>99</v>
      </c>
      <c r="H375">
        <v>99</v>
      </c>
      <c r="I375">
        <v>99</v>
      </c>
      <c r="J375">
        <v>999</v>
      </c>
      <c r="K375">
        <v>99</v>
      </c>
      <c r="L375">
        <v>99</v>
      </c>
      <c r="M375">
        <v>99</v>
      </c>
      <c r="N375">
        <v>99</v>
      </c>
      <c r="O375">
        <v>99</v>
      </c>
      <c r="P375">
        <v>9999</v>
      </c>
      <c r="Q375">
        <v>18</v>
      </c>
      <c r="R375">
        <v>680</v>
      </c>
      <c r="S375">
        <v>680</v>
      </c>
      <c r="T375">
        <v>15.455882352941178</v>
      </c>
      <c r="U375">
        <v>59.627941176470593</v>
      </c>
      <c r="V375">
        <v>88.167261487476992</v>
      </c>
      <c r="W375">
        <v>81.378382352941216</v>
      </c>
      <c r="X375">
        <v>12.174009938038065</v>
      </c>
      <c r="Y375">
        <v>2.8607046431541723</v>
      </c>
      <c r="Z375">
        <v>-34.592610070153945</v>
      </c>
      <c r="AA375">
        <v>2.7159803490833569</v>
      </c>
      <c r="AB375">
        <v>2.7516418168126662</v>
      </c>
      <c r="AC375">
        <v>13</v>
      </c>
      <c r="AD375">
        <v>0</v>
      </c>
      <c r="AE375">
        <v>0</v>
      </c>
      <c r="AF375">
        <v>3</v>
      </c>
      <c r="AG375">
        <v>34</v>
      </c>
      <c r="AH375">
        <v>3</v>
      </c>
      <c r="AI375">
        <v>32</v>
      </c>
      <c r="AJ375">
        <v>0</v>
      </c>
      <c r="AK375">
        <v>75</v>
      </c>
      <c r="AL375">
        <v>3</v>
      </c>
    </row>
    <row r="376" spans="1:38" x14ac:dyDescent="0.5">
      <c r="A376">
        <v>3</v>
      </c>
      <c r="B376">
        <v>232</v>
      </c>
      <c r="C376">
        <v>2018</v>
      </c>
      <c r="D376">
        <v>99</v>
      </c>
      <c r="E376">
        <v>24</v>
      </c>
      <c r="F376">
        <v>99</v>
      </c>
      <c r="G376">
        <v>99</v>
      </c>
      <c r="H376">
        <v>99</v>
      </c>
      <c r="I376">
        <v>99</v>
      </c>
      <c r="J376">
        <v>999</v>
      </c>
      <c r="K376">
        <v>99</v>
      </c>
      <c r="L376">
        <v>99</v>
      </c>
      <c r="M376">
        <v>99</v>
      </c>
      <c r="N376">
        <v>99</v>
      </c>
      <c r="O376">
        <v>99</v>
      </c>
      <c r="P376">
        <v>9999</v>
      </c>
      <c r="Q376">
        <v>22</v>
      </c>
      <c r="R376">
        <v>642</v>
      </c>
      <c r="S376">
        <v>642</v>
      </c>
      <c r="T376">
        <v>15.95327102803738</v>
      </c>
      <c r="U376">
        <v>60.898753894080976</v>
      </c>
      <c r="V376">
        <v>87.152148452661763</v>
      </c>
      <c r="W376">
        <v>80.441433021806859</v>
      </c>
      <c r="X376">
        <v>10.116680488909013</v>
      </c>
      <c r="Y376">
        <v>2.838986207078118</v>
      </c>
      <c r="Z376">
        <v>-30.204023695192053</v>
      </c>
      <c r="AA376">
        <v>2.5642049766345805</v>
      </c>
      <c r="AB376">
        <v>2.5679630014905528</v>
      </c>
      <c r="AC376">
        <v>20</v>
      </c>
      <c r="AD376">
        <v>0</v>
      </c>
      <c r="AE376">
        <v>0</v>
      </c>
      <c r="AF376">
        <v>2</v>
      </c>
      <c r="AG376">
        <v>28</v>
      </c>
      <c r="AH376">
        <v>5</v>
      </c>
      <c r="AI376">
        <v>18</v>
      </c>
      <c r="AJ376">
        <v>0</v>
      </c>
      <c r="AK376">
        <v>49</v>
      </c>
      <c r="AL376">
        <v>21</v>
      </c>
    </row>
    <row r="377" spans="1:38" x14ac:dyDescent="0.5">
      <c r="A377">
        <v>3</v>
      </c>
      <c r="B377">
        <v>233</v>
      </c>
      <c r="C377">
        <v>2018</v>
      </c>
      <c r="D377">
        <v>99</v>
      </c>
      <c r="E377">
        <v>25</v>
      </c>
      <c r="F377">
        <v>99</v>
      </c>
      <c r="G377">
        <v>99</v>
      </c>
      <c r="H377">
        <v>99</v>
      </c>
      <c r="I377">
        <v>99</v>
      </c>
      <c r="J377">
        <v>999</v>
      </c>
      <c r="K377">
        <v>99</v>
      </c>
      <c r="L377">
        <v>99</v>
      </c>
      <c r="M377">
        <v>99</v>
      </c>
      <c r="N377">
        <v>99</v>
      </c>
      <c r="O377">
        <v>99</v>
      </c>
      <c r="P377">
        <v>9999</v>
      </c>
      <c r="Q377">
        <v>21</v>
      </c>
      <c r="R377">
        <v>593</v>
      </c>
      <c r="S377">
        <v>593</v>
      </c>
      <c r="T377">
        <v>15.902192242833051</v>
      </c>
      <c r="U377">
        <v>60.526138279932546</v>
      </c>
      <c r="V377">
        <v>87.822172364841393</v>
      </c>
      <c r="W377">
        <v>81.059865092748751</v>
      </c>
      <c r="X377">
        <v>10.422860850664502</v>
      </c>
      <c r="Y377">
        <v>2.8402802680572119</v>
      </c>
      <c r="Z377">
        <v>-14.49824102030648</v>
      </c>
      <c r="AA377">
        <v>2.3684946279506329</v>
      </c>
      <c r="AB377">
        <v>2.3902014495007831</v>
      </c>
      <c r="AC377">
        <v>19</v>
      </c>
      <c r="AD377">
        <v>0</v>
      </c>
      <c r="AE377">
        <v>0</v>
      </c>
      <c r="AF377">
        <v>6</v>
      </c>
      <c r="AG377">
        <v>64</v>
      </c>
      <c r="AH377">
        <v>6</v>
      </c>
      <c r="AI377">
        <v>21</v>
      </c>
      <c r="AJ377">
        <v>0</v>
      </c>
      <c r="AK377">
        <v>77</v>
      </c>
      <c r="AL377">
        <v>19</v>
      </c>
    </row>
    <row r="378" spans="1:38" x14ac:dyDescent="0.5">
      <c r="A378">
        <v>3</v>
      </c>
      <c r="B378">
        <v>234</v>
      </c>
      <c r="C378">
        <v>2018</v>
      </c>
      <c r="D378">
        <v>99</v>
      </c>
      <c r="E378">
        <v>26</v>
      </c>
      <c r="F378">
        <v>99</v>
      </c>
      <c r="G378">
        <v>99</v>
      </c>
      <c r="H378">
        <v>99</v>
      </c>
      <c r="I378">
        <v>99</v>
      </c>
      <c r="J378">
        <v>999</v>
      </c>
      <c r="K378">
        <v>99</v>
      </c>
      <c r="L378">
        <v>99</v>
      </c>
      <c r="M378">
        <v>99</v>
      </c>
      <c r="N378">
        <v>99</v>
      </c>
      <c r="O378">
        <v>99</v>
      </c>
      <c r="P378">
        <v>9999</v>
      </c>
      <c r="Q378">
        <v>19</v>
      </c>
      <c r="R378">
        <v>337</v>
      </c>
      <c r="S378">
        <v>336</v>
      </c>
      <c r="T378">
        <v>15.525222551928785</v>
      </c>
      <c r="U378">
        <v>59.79166666666665</v>
      </c>
      <c r="V378">
        <v>89.41437084042721</v>
      </c>
      <c r="W378">
        <v>82.449107142857116</v>
      </c>
      <c r="X378">
        <v>14.743081481961619</v>
      </c>
      <c r="Y378">
        <v>2.6103141725404071</v>
      </c>
      <c r="Z378">
        <v>-25.777998369210625</v>
      </c>
      <c r="AA378">
        <v>1.3460079082957228</v>
      </c>
      <c r="AB378">
        <v>1.3775239862982036</v>
      </c>
      <c r="AC378">
        <v>3</v>
      </c>
      <c r="AD378">
        <v>0</v>
      </c>
      <c r="AE378">
        <v>0</v>
      </c>
      <c r="AF378">
        <v>2</v>
      </c>
      <c r="AG378">
        <v>57</v>
      </c>
      <c r="AH378">
        <v>6</v>
      </c>
      <c r="AI378">
        <v>28</v>
      </c>
      <c r="AJ378">
        <v>0</v>
      </c>
      <c r="AK378">
        <v>40</v>
      </c>
      <c r="AL378">
        <v>6</v>
      </c>
    </row>
    <row r="379" spans="1:38" x14ac:dyDescent="0.5">
      <c r="A379">
        <v>3</v>
      </c>
      <c r="B379">
        <v>235</v>
      </c>
      <c r="C379">
        <v>2018</v>
      </c>
      <c r="D379">
        <v>99</v>
      </c>
      <c r="E379">
        <v>27</v>
      </c>
      <c r="F379">
        <v>99</v>
      </c>
      <c r="G379">
        <v>99</v>
      </c>
      <c r="H379">
        <v>99</v>
      </c>
      <c r="I379">
        <v>99</v>
      </c>
      <c r="J379">
        <v>999</v>
      </c>
      <c r="K379">
        <v>99</v>
      </c>
      <c r="L379">
        <v>99</v>
      </c>
      <c r="M379">
        <v>99</v>
      </c>
      <c r="N379">
        <v>99</v>
      </c>
      <c r="O379">
        <v>99</v>
      </c>
      <c r="P379">
        <v>9999</v>
      </c>
      <c r="Q379">
        <v>24</v>
      </c>
      <c r="R379">
        <v>546</v>
      </c>
      <c r="S379">
        <v>544</v>
      </c>
      <c r="T379">
        <v>15.827838827838828</v>
      </c>
      <c r="U379">
        <v>60.367647058823515</v>
      </c>
      <c r="V379">
        <v>85.385133197374245</v>
      </c>
      <c r="W379">
        <v>78.679044117647024</v>
      </c>
      <c r="X379">
        <v>9.5882013416826481</v>
      </c>
      <c r="Y379">
        <v>2.4466628638923607</v>
      </c>
      <c r="Z379">
        <v>-15.987690513110055</v>
      </c>
      <c r="AA379">
        <v>2.180772456763989</v>
      </c>
      <c r="AB379">
        <v>2.1282954184270935</v>
      </c>
      <c r="AC379">
        <v>12</v>
      </c>
      <c r="AD379">
        <v>0</v>
      </c>
      <c r="AE379">
        <v>0</v>
      </c>
      <c r="AF379">
        <v>1</v>
      </c>
      <c r="AG379">
        <v>8</v>
      </c>
      <c r="AH379">
        <v>5</v>
      </c>
      <c r="AI379">
        <v>50</v>
      </c>
      <c r="AJ379">
        <v>0</v>
      </c>
      <c r="AK379">
        <v>62</v>
      </c>
      <c r="AL379">
        <v>18</v>
      </c>
    </row>
    <row r="380" spans="1:38" x14ac:dyDescent="0.5">
      <c r="A380">
        <v>3</v>
      </c>
      <c r="B380">
        <v>236</v>
      </c>
      <c r="C380">
        <v>2018</v>
      </c>
      <c r="D380">
        <v>99</v>
      </c>
      <c r="E380">
        <v>28</v>
      </c>
      <c r="F380">
        <v>99</v>
      </c>
      <c r="G380">
        <v>99</v>
      </c>
      <c r="H380">
        <v>99</v>
      </c>
      <c r="I380">
        <v>99</v>
      </c>
      <c r="J380">
        <v>999</v>
      </c>
      <c r="K380">
        <v>99</v>
      </c>
      <c r="L380">
        <v>99</v>
      </c>
      <c r="M380">
        <v>99</v>
      </c>
      <c r="N380">
        <v>99</v>
      </c>
      <c r="O380">
        <v>99</v>
      </c>
      <c r="P380">
        <v>9999</v>
      </c>
      <c r="Q380">
        <v>14</v>
      </c>
      <c r="R380">
        <v>427</v>
      </c>
      <c r="S380">
        <v>427</v>
      </c>
      <c r="T380">
        <v>16.430913348946138</v>
      </c>
      <c r="U380">
        <v>61.798594847775185</v>
      </c>
      <c r="V380">
        <v>79.626307656785599</v>
      </c>
      <c r="W380">
        <v>73.495081967213139</v>
      </c>
      <c r="X380">
        <v>9.3434368344051908</v>
      </c>
      <c r="Y380">
        <v>2.6305176901680327</v>
      </c>
      <c r="Z380">
        <v>-36.518170213677195</v>
      </c>
      <c r="AA380">
        <v>1.7054758956744016</v>
      </c>
      <c r="AB380">
        <v>1.5604867630322017</v>
      </c>
      <c r="AC380">
        <v>10</v>
      </c>
      <c r="AD380">
        <v>0</v>
      </c>
      <c r="AE380">
        <v>0</v>
      </c>
      <c r="AF380">
        <v>2</v>
      </c>
      <c r="AG380">
        <v>19</v>
      </c>
      <c r="AH380">
        <v>6</v>
      </c>
      <c r="AI380">
        <v>7</v>
      </c>
      <c r="AJ380">
        <v>0</v>
      </c>
      <c r="AK380">
        <v>24</v>
      </c>
      <c r="AL380">
        <v>6</v>
      </c>
    </row>
    <row r="381" spans="1:38" x14ac:dyDescent="0.5">
      <c r="A381">
        <v>3</v>
      </c>
      <c r="B381">
        <v>237</v>
      </c>
      <c r="C381">
        <v>2018</v>
      </c>
      <c r="D381">
        <v>99</v>
      </c>
      <c r="E381">
        <v>29</v>
      </c>
      <c r="F381">
        <v>99</v>
      </c>
      <c r="G381">
        <v>99</v>
      </c>
      <c r="H381">
        <v>99</v>
      </c>
      <c r="I381">
        <v>99</v>
      </c>
      <c r="J381">
        <v>999</v>
      </c>
      <c r="K381">
        <v>99</v>
      </c>
      <c r="L381">
        <v>99</v>
      </c>
      <c r="M381">
        <v>99</v>
      </c>
      <c r="N381">
        <v>99</v>
      </c>
      <c r="O381">
        <v>99</v>
      </c>
      <c r="P381">
        <v>9999</v>
      </c>
      <c r="Q381">
        <v>15</v>
      </c>
      <c r="R381">
        <v>342</v>
      </c>
      <c r="S381">
        <v>342</v>
      </c>
      <c r="T381">
        <v>16.210526315789473</v>
      </c>
      <c r="U381">
        <v>61.061403508771953</v>
      </c>
      <c r="V381">
        <v>85.161214701614995</v>
      </c>
      <c r="W381">
        <v>78.603801169590611</v>
      </c>
      <c r="X381">
        <v>8.4480429683780489</v>
      </c>
      <c r="Y381">
        <v>2.5047968753749461</v>
      </c>
      <c r="Z381">
        <v>-24.25860640892088</v>
      </c>
      <c r="AA381">
        <v>1.3659783520389823</v>
      </c>
      <c r="AB381">
        <v>1.3367296767364221</v>
      </c>
      <c r="AC381">
        <v>5</v>
      </c>
      <c r="AD381">
        <v>0</v>
      </c>
      <c r="AE381">
        <v>0</v>
      </c>
      <c r="AF381">
        <v>5</v>
      </c>
      <c r="AG381">
        <v>17</v>
      </c>
      <c r="AH381">
        <v>13</v>
      </c>
      <c r="AI381">
        <v>15</v>
      </c>
      <c r="AJ381">
        <v>0</v>
      </c>
      <c r="AK381">
        <v>25</v>
      </c>
      <c r="AL381">
        <v>7</v>
      </c>
    </row>
    <row r="382" spans="1:38" x14ac:dyDescent="0.5">
      <c r="A382">
        <v>3</v>
      </c>
      <c r="B382">
        <v>238</v>
      </c>
      <c r="C382">
        <v>2018</v>
      </c>
      <c r="D382">
        <v>99</v>
      </c>
      <c r="E382">
        <v>30</v>
      </c>
      <c r="F382">
        <v>99</v>
      </c>
      <c r="G382">
        <v>99</v>
      </c>
      <c r="H382">
        <v>99</v>
      </c>
      <c r="I382">
        <v>99</v>
      </c>
      <c r="J382">
        <v>999</v>
      </c>
      <c r="K382">
        <v>99</v>
      </c>
      <c r="L382">
        <v>99</v>
      </c>
      <c r="M382">
        <v>99</v>
      </c>
      <c r="N382">
        <v>99</v>
      </c>
      <c r="O382">
        <v>99</v>
      </c>
      <c r="P382">
        <v>9999</v>
      </c>
      <c r="Q382">
        <v>24</v>
      </c>
      <c r="R382">
        <v>689</v>
      </c>
      <c r="S382">
        <v>689</v>
      </c>
      <c r="T382">
        <v>15.994194484760524</v>
      </c>
      <c r="U382">
        <v>60.782293178519602</v>
      </c>
      <c r="V382">
        <v>88.062841714797031</v>
      </c>
      <c r="W382">
        <v>81.282002902757625</v>
      </c>
      <c r="X382">
        <v>10.068637942080237</v>
      </c>
      <c r="Y382">
        <v>2.8344101596687881</v>
      </c>
      <c r="Z382">
        <v>-20.046145447150945</v>
      </c>
      <c r="AA382">
        <v>2.7519271478212248</v>
      </c>
      <c r="AB382">
        <v>2.7847586015129906</v>
      </c>
      <c r="AC382">
        <v>19</v>
      </c>
      <c r="AD382">
        <v>0</v>
      </c>
      <c r="AE382">
        <v>0</v>
      </c>
      <c r="AF382">
        <v>5</v>
      </c>
      <c r="AG382">
        <v>46</v>
      </c>
      <c r="AH382">
        <v>5</v>
      </c>
      <c r="AI382">
        <v>74</v>
      </c>
      <c r="AJ382">
        <v>0</v>
      </c>
      <c r="AK382">
        <v>30</v>
      </c>
      <c r="AL382">
        <v>19</v>
      </c>
    </row>
    <row r="383" spans="1:38" x14ac:dyDescent="0.5">
      <c r="A383">
        <v>3</v>
      </c>
      <c r="B383">
        <v>239</v>
      </c>
      <c r="C383">
        <v>2018</v>
      </c>
      <c r="D383">
        <v>99</v>
      </c>
      <c r="E383">
        <v>31</v>
      </c>
      <c r="F383">
        <v>99</v>
      </c>
      <c r="G383">
        <v>99</v>
      </c>
      <c r="H383">
        <v>99</v>
      </c>
      <c r="I383">
        <v>99</v>
      </c>
      <c r="J383">
        <v>999</v>
      </c>
      <c r="K383">
        <v>99</v>
      </c>
      <c r="L383">
        <v>99</v>
      </c>
      <c r="M383">
        <v>99</v>
      </c>
      <c r="N383">
        <v>99</v>
      </c>
      <c r="O383">
        <v>99</v>
      </c>
      <c r="P383">
        <v>9999</v>
      </c>
      <c r="Q383">
        <v>11</v>
      </c>
      <c r="R383">
        <v>447</v>
      </c>
      <c r="S383">
        <v>447</v>
      </c>
      <c r="T383">
        <v>16.255033557046975</v>
      </c>
      <c r="U383">
        <v>60.99328859060401</v>
      </c>
      <c r="V383">
        <v>88.977921911091386</v>
      </c>
      <c r="W383">
        <v>82.126621923937364</v>
      </c>
      <c r="X383">
        <v>10.177827504183899</v>
      </c>
      <c r="Y383">
        <v>2.1905735949985874</v>
      </c>
      <c r="Z383">
        <v>-27.265932115534447</v>
      </c>
      <c r="AA383">
        <v>1.7853576706474421</v>
      </c>
      <c r="AB383">
        <v>1.8254309856151831</v>
      </c>
      <c r="AC383">
        <v>4</v>
      </c>
      <c r="AD383">
        <v>0</v>
      </c>
      <c r="AE383">
        <v>0</v>
      </c>
      <c r="AF383">
        <v>0</v>
      </c>
      <c r="AG383">
        <v>17</v>
      </c>
      <c r="AH383">
        <v>3</v>
      </c>
      <c r="AI383">
        <v>23</v>
      </c>
      <c r="AJ383">
        <v>0</v>
      </c>
      <c r="AK383">
        <v>23</v>
      </c>
      <c r="AL383">
        <v>4</v>
      </c>
    </row>
    <row r="384" spans="1:38" x14ac:dyDescent="0.5">
      <c r="A384">
        <v>3</v>
      </c>
      <c r="B384">
        <v>240</v>
      </c>
      <c r="C384">
        <v>2018</v>
      </c>
      <c r="D384">
        <v>99</v>
      </c>
      <c r="E384">
        <v>32</v>
      </c>
      <c r="F384">
        <v>99</v>
      </c>
      <c r="G384">
        <v>99</v>
      </c>
      <c r="H384">
        <v>99</v>
      </c>
      <c r="I384">
        <v>99</v>
      </c>
      <c r="J384">
        <v>999</v>
      </c>
      <c r="K384">
        <v>99</v>
      </c>
      <c r="L384">
        <v>99</v>
      </c>
      <c r="M384">
        <v>99</v>
      </c>
      <c r="N384">
        <v>99</v>
      </c>
      <c r="O384">
        <v>99</v>
      </c>
      <c r="P384">
        <v>9999</v>
      </c>
      <c r="Q384">
        <v>13</v>
      </c>
      <c r="R384">
        <v>283</v>
      </c>
      <c r="S384">
        <v>283</v>
      </c>
      <c r="T384">
        <v>15.95053003533569</v>
      </c>
      <c r="U384">
        <v>60.795053003533553</v>
      </c>
      <c r="V384">
        <v>90.655375580473901</v>
      </c>
      <c r="W384">
        <v>83.674911660777354</v>
      </c>
      <c r="X384">
        <v>10.636063040727898</v>
      </c>
      <c r="Y384">
        <v>2.8743492575597394</v>
      </c>
      <c r="Z384">
        <v>-17.409714991977509</v>
      </c>
      <c r="AA384">
        <v>1.1303271158685149</v>
      </c>
      <c r="AB384">
        <v>1.1774856782337391</v>
      </c>
      <c r="AC384">
        <v>4</v>
      </c>
      <c r="AD384">
        <v>0</v>
      </c>
      <c r="AE384">
        <v>0</v>
      </c>
      <c r="AF384">
        <v>0</v>
      </c>
      <c r="AG384">
        <v>3</v>
      </c>
      <c r="AH384">
        <v>0</v>
      </c>
      <c r="AI384">
        <v>73</v>
      </c>
      <c r="AJ384">
        <v>0</v>
      </c>
      <c r="AK384">
        <v>9</v>
      </c>
      <c r="AL384">
        <v>1</v>
      </c>
    </row>
    <row r="385" spans="1:38" x14ac:dyDescent="0.5">
      <c r="A385">
        <v>3</v>
      </c>
      <c r="B385">
        <v>241</v>
      </c>
      <c r="C385">
        <v>2018</v>
      </c>
      <c r="D385">
        <v>99</v>
      </c>
      <c r="E385">
        <v>33</v>
      </c>
      <c r="F385">
        <v>99</v>
      </c>
      <c r="G385">
        <v>99</v>
      </c>
      <c r="H385">
        <v>99</v>
      </c>
      <c r="I385">
        <v>99</v>
      </c>
      <c r="J385">
        <v>999</v>
      </c>
      <c r="K385">
        <v>99</v>
      </c>
      <c r="L385">
        <v>99</v>
      </c>
      <c r="M385">
        <v>99</v>
      </c>
      <c r="N385">
        <v>99</v>
      </c>
      <c r="O385">
        <v>99</v>
      </c>
      <c r="P385">
        <v>9999</v>
      </c>
      <c r="Q385">
        <v>10</v>
      </c>
      <c r="R385">
        <v>109</v>
      </c>
      <c r="S385">
        <v>109</v>
      </c>
      <c r="T385">
        <v>16.119266055045873</v>
      </c>
      <c r="U385">
        <v>60.486238532110093</v>
      </c>
      <c r="V385">
        <v>82.710944566481501</v>
      </c>
      <c r="W385">
        <v>76.342201834862365</v>
      </c>
      <c r="X385">
        <v>10.661146930209862</v>
      </c>
      <c r="Y385">
        <v>2.1571927004261169</v>
      </c>
      <c r="Z385">
        <v>-27.921541750250249</v>
      </c>
      <c r="AA385">
        <v>0.43535567360306754</v>
      </c>
      <c r="AB385">
        <v>0.41377582661682494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3</v>
      </c>
      <c r="AL385">
        <v>0</v>
      </c>
    </row>
    <row r="386" spans="1:38" x14ac:dyDescent="0.5">
      <c r="A386">
        <v>3</v>
      </c>
      <c r="B386">
        <v>242</v>
      </c>
      <c r="C386">
        <v>2018</v>
      </c>
      <c r="D386">
        <v>99</v>
      </c>
      <c r="E386">
        <v>34</v>
      </c>
      <c r="F386">
        <v>99</v>
      </c>
      <c r="G386">
        <v>99</v>
      </c>
      <c r="H386">
        <v>99</v>
      </c>
      <c r="I386">
        <v>99</v>
      </c>
      <c r="J386">
        <v>999</v>
      </c>
      <c r="K386">
        <v>99</v>
      </c>
      <c r="L386">
        <v>99</v>
      </c>
      <c r="M386">
        <v>99</v>
      </c>
      <c r="N386">
        <v>99</v>
      </c>
      <c r="O386">
        <v>99</v>
      </c>
      <c r="P386">
        <v>9999</v>
      </c>
      <c r="Q386">
        <v>19</v>
      </c>
      <c r="R386">
        <v>506</v>
      </c>
      <c r="S386">
        <v>505</v>
      </c>
      <c r="T386">
        <v>15.804347826086955</v>
      </c>
      <c r="U386">
        <v>60.142574257425743</v>
      </c>
      <c r="V386">
        <v>83.388434184696891</v>
      </c>
      <c r="W386">
        <v>76.895049504950492</v>
      </c>
      <c r="X386">
        <v>9.4769608722305634</v>
      </c>
      <c r="Y386">
        <v>2.1689686619145125</v>
      </c>
      <c r="Z386">
        <v>-8.0463588113446693</v>
      </c>
      <c r="AA386">
        <v>2.0210089068179089</v>
      </c>
      <c r="AB386">
        <v>1.9309173926170848</v>
      </c>
      <c r="AC386">
        <v>8</v>
      </c>
      <c r="AD386">
        <v>0</v>
      </c>
      <c r="AE386">
        <v>0</v>
      </c>
      <c r="AF386">
        <v>2</v>
      </c>
      <c r="AG386">
        <v>24</v>
      </c>
      <c r="AH386">
        <v>6</v>
      </c>
      <c r="AI386">
        <v>46</v>
      </c>
      <c r="AJ386">
        <v>0</v>
      </c>
      <c r="AK386">
        <v>9</v>
      </c>
      <c r="AL386">
        <v>9</v>
      </c>
    </row>
    <row r="387" spans="1:38" x14ac:dyDescent="0.5">
      <c r="A387">
        <v>3</v>
      </c>
      <c r="B387">
        <v>243</v>
      </c>
      <c r="C387">
        <v>2018</v>
      </c>
      <c r="D387">
        <v>99</v>
      </c>
      <c r="E387">
        <v>35</v>
      </c>
      <c r="F387">
        <v>99</v>
      </c>
      <c r="G387">
        <v>99</v>
      </c>
      <c r="H387">
        <v>99</v>
      </c>
      <c r="I387">
        <v>99</v>
      </c>
      <c r="J387">
        <v>999</v>
      </c>
      <c r="K387">
        <v>99</v>
      </c>
      <c r="L387">
        <v>99</v>
      </c>
      <c r="M387">
        <v>99</v>
      </c>
      <c r="N387">
        <v>99</v>
      </c>
      <c r="O387">
        <v>99</v>
      </c>
      <c r="P387">
        <v>9999</v>
      </c>
      <c r="Q387">
        <v>18</v>
      </c>
      <c r="R387">
        <v>554</v>
      </c>
      <c r="S387">
        <v>554</v>
      </c>
      <c r="T387">
        <v>16.079422382671481</v>
      </c>
      <c r="U387">
        <v>60.655234657039721</v>
      </c>
      <c r="V387">
        <v>84.285859561702381</v>
      </c>
      <c r="W387">
        <v>77.795848375451186</v>
      </c>
      <c r="X387">
        <v>8.7172678596744824</v>
      </c>
      <c r="Y387">
        <v>2.3251682985143218</v>
      </c>
      <c r="Z387">
        <v>-18.972089708383965</v>
      </c>
      <c r="AA387">
        <v>2.2127251667532062</v>
      </c>
      <c r="AB387">
        <v>2.1430885767579424</v>
      </c>
      <c r="AC387">
        <v>3</v>
      </c>
      <c r="AD387">
        <v>0</v>
      </c>
      <c r="AE387">
        <v>0</v>
      </c>
      <c r="AF387">
        <v>0</v>
      </c>
      <c r="AG387">
        <v>9</v>
      </c>
      <c r="AH387">
        <v>1</v>
      </c>
      <c r="AI387">
        <v>41</v>
      </c>
      <c r="AJ387">
        <v>0</v>
      </c>
      <c r="AK387">
        <v>21</v>
      </c>
      <c r="AL387">
        <v>6</v>
      </c>
    </row>
    <row r="388" spans="1:38" x14ac:dyDescent="0.5">
      <c r="A388">
        <v>3</v>
      </c>
      <c r="B388">
        <v>244</v>
      </c>
      <c r="C388">
        <v>2018</v>
      </c>
      <c r="D388">
        <v>99</v>
      </c>
      <c r="E388">
        <v>36</v>
      </c>
      <c r="F388">
        <v>99</v>
      </c>
      <c r="G388">
        <v>99</v>
      </c>
      <c r="H388">
        <v>99</v>
      </c>
      <c r="I388">
        <v>99</v>
      </c>
      <c r="J388">
        <v>999</v>
      </c>
      <c r="K388">
        <v>99</v>
      </c>
      <c r="L388">
        <v>99</v>
      </c>
      <c r="M388">
        <v>99</v>
      </c>
      <c r="N388">
        <v>99</v>
      </c>
      <c r="O388">
        <v>99</v>
      </c>
      <c r="P388">
        <v>9999</v>
      </c>
      <c r="Q388">
        <v>15</v>
      </c>
      <c r="R388">
        <v>362</v>
      </c>
      <c r="S388">
        <v>362</v>
      </c>
      <c r="T388">
        <v>16.245856353591162</v>
      </c>
      <c r="U388">
        <v>61.196132596685082</v>
      </c>
      <c r="V388">
        <v>84.940112412682694</v>
      </c>
      <c r="W388">
        <v>78.399723756906013</v>
      </c>
      <c r="X388">
        <v>10.528376542985162</v>
      </c>
      <c r="Y388">
        <v>2.3663587114971598</v>
      </c>
      <c r="Z388">
        <v>-26.228218495969575</v>
      </c>
      <c r="AA388">
        <v>1.4458601270120217</v>
      </c>
      <c r="AB388">
        <v>1.4112275248415651</v>
      </c>
      <c r="AC388">
        <v>10</v>
      </c>
      <c r="AD388">
        <v>0</v>
      </c>
      <c r="AE388">
        <v>0</v>
      </c>
      <c r="AF388">
        <v>1</v>
      </c>
      <c r="AG388">
        <v>17</v>
      </c>
      <c r="AH388">
        <v>3</v>
      </c>
      <c r="AI388">
        <v>100</v>
      </c>
      <c r="AJ388">
        <v>0</v>
      </c>
      <c r="AK388">
        <v>22</v>
      </c>
      <c r="AL388">
        <v>8</v>
      </c>
    </row>
    <row r="389" spans="1:38" x14ac:dyDescent="0.5">
      <c r="A389">
        <v>3</v>
      </c>
      <c r="B389">
        <v>245</v>
      </c>
      <c r="C389">
        <v>2018</v>
      </c>
      <c r="D389">
        <v>99</v>
      </c>
      <c r="E389">
        <v>37</v>
      </c>
      <c r="F389">
        <v>99</v>
      </c>
      <c r="G389">
        <v>99</v>
      </c>
      <c r="H389">
        <v>99</v>
      </c>
      <c r="I389">
        <v>99</v>
      </c>
      <c r="J389">
        <v>999</v>
      </c>
      <c r="K389">
        <v>99</v>
      </c>
      <c r="L389">
        <v>99</v>
      </c>
      <c r="M389">
        <v>99</v>
      </c>
      <c r="N389">
        <v>99</v>
      </c>
      <c r="O389">
        <v>99</v>
      </c>
      <c r="P389">
        <v>9999</v>
      </c>
      <c r="Q389">
        <v>20</v>
      </c>
      <c r="R389">
        <v>572</v>
      </c>
      <c r="S389">
        <v>572</v>
      </c>
      <c r="T389">
        <v>16.176573426573423</v>
      </c>
      <c r="U389">
        <v>61.050699300699314</v>
      </c>
      <c r="V389">
        <v>86.631840532165612</v>
      </c>
      <c r="W389">
        <v>79.961188811188848</v>
      </c>
      <c r="X389">
        <v>10.784190902051945</v>
      </c>
      <c r="Y389">
        <v>2.7403772264319004</v>
      </c>
      <c r="Z389">
        <v>-26.465502340204793</v>
      </c>
      <c r="AA389">
        <v>2.2846187642289406</v>
      </c>
      <c r="AB389">
        <v>2.2743076205202351</v>
      </c>
      <c r="AC389">
        <v>16</v>
      </c>
      <c r="AD389">
        <v>0</v>
      </c>
      <c r="AE389">
        <v>0</v>
      </c>
      <c r="AF389">
        <v>5</v>
      </c>
      <c r="AG389">
        <v>55</v>
      </c>
      <c r="AH389">
        <v>12</v>
      </c>
      <c r="AI389">
        <v>48</v>
      </c>
      <c r="AJ389">
        <v>0</v>
      </c>
      <c r="AK389">
        <v>39</v>
      </c>
      <c r="AL389">
        <v>13</v>
      </c>
    </row>
    <row r="390" spans="1:38" x14ac:dyDescent="0.5">
      <c r="A390">
        <v>3</v>
      </c>
      <c r="B390">
        <v>246</v>
      </c>
      <c r="C390">
        <v>2018</v>
      </c>
      <c r="D390">
        <v>99</v>
      </c>
      <c r="E390">
        <v>38</v>
      </c>
      <c r="F390">
        <v>99</v>
      </c>
      <c r="G390">
        <v>99</v>
      </c>
      <c r="H390">
        <v>99</v>
      </c>
      <c r="I390">
        <v>99</v>
      </c>
      <c r="J390">
        <v>999</v>
      </c>
      <c r="K390">
        <v>99</v>
      </c>
      <c r="L390">
        <v>99</v>
      </c>
      <c r="M390">
        <v>99</v>
      </c>
      <c r="N390">
        <v>99</v>
      </c>
      <c r="O390">
        <v>99</v>
      </c>
      <c r="P390">
        <v>9999</v>
      </c>
      <c r="Q390">
        <v>10</v>
      </c>
      <c r="R390">
        <v>273</v>
      </c>
      <c r="S390">
        <v>272</v>
      </c>
      <c r="T390">
        <v>15.871794871794874</v>
      </c>
      <c r="U390">
        <v>61.158088235294123</v>
      </c>
      <c r="V390">
        <v>85.4873016378816</v>
      </c>
      <c r="W390">
        <v>78.82794117647056</v>
      </c>
      <c r="X390">
        <v>9.4765980429232037</v>
      </c>
      <c r="Y390">
        <v>3.1284993383189006</v>
      </c>
      <c r="Z390">
        <v>-33.730880161754257</v>
      </c>
      <c r="AA390">
        <v>1.0903862283819945</v>
      </c>
      <c r="AB390">
        <v>1.0661615677426206</v>
      </c>
      <c r="AC390">
        <v>9</v>
      </c>
      <c r="AD390">
        <v>0</v>
      </c>
      <c r="AE390">
        <v>0</v>
      </c>
      <c r="AF390">
        <v>4</v>
      </c>
      <c r="AG390">
        <v>14</v>
      </c>
      <c r="AH390">
        <v>4</v>
      </c>
      <c r="AI390">
        <v>22</v>
      </c>
      <c r="AJ390">
        <v>0</v>
      </c>
      <c r="AK390">
        <v>15</v>
      </c>
      <c r="AL390">
        <v>25</v>
      </c>
    </row>
    <row r="391" spans="1:38" x14ac:dyDescent="0.5">
      <c r="A391">
        <v>3</v>
      </c>
      <c r="B391">
        <v>247</v>
      </c>
      <c r="C391">
        <v>2018</v>
      </c>
      <c r="D391">
        <v>99</v>
      </c>
      <c r="E391">
        <v>39</v>
      </c>
      <c r="F391">
        <v>99</v>
      </c>
      <c r="G391">
        <v>99</v>
      </c>
      <c r="H391">
        <v>99</v>
      </c>
      <c r="I391">
        <v>99</v>
      </c>
      <c r="J391">
        <v>999</v>
      </c>
      <c r="K391">
        <v>99</v>
      </c>
      <c r="L391">
        <v>99</v>
      </c>
      <c r="M391">
        <v>99</v>
      </c>
      <c r="N391">
        <v>99</v>
      </c>
      <c r="O391">
        <v>99</v>
      </c>
      <c r="P391">
        <v>9999</v>
      </c>
      <c r="Q391">
        <v>23</v>
      </c>
      <c r="R391">
        <v>527</v>
      </c>
      <c r="S391">
        <v>527</v>
      </c>
      <c r="T391">
        <v>15.941176470588236</v>
      </c>
      <c r="U391">
        <v>60.523719165085389</v>
      </c>
      <c r="V391">
        <v>87.271931104948138</v>
      </c>
      <c r="W391">
        <v>80.55199240986714</v>
      </c>
      <c r="X391">
        <v>9.9942939515544893</v>
      </c>
      <c r="Y391">
        <v>2.4900003088012057</v>
      </c>
      <c r="Z391">
        <v>-16.955253111229084</v>
      </c>
      <c r="AA391">
        <v>2.1048847705396012</v>
      </c>
      <c r="AB391">
        <v>2.1108668402927639</v>
      </c>
      <c r="AC391">
        <v>15</v>
      </c>
      <c r="AD391">
        <v>0</v>
      </c>
      <c r="AE391">
        <v>0</v>
      </c>
      <c r="AF391">
        <v>4</v>
      </c>
      <c r="AG391">
        <v>8</v>
      </c>
      <c r="AH391">
        <v>5</v>
      </c>
      <c r="AI391">
        <v>19</v>
      </c>
      <c r="AJ391">
        <v>0</v>
      </c>
      <c r="AK391">
        <v>27</v>
      </c>
      <c r="AL391">
        <v>7</v>
      </c>
    </row>
    <row r="392" spans="1:38" x14ac:dyDescent="0.5">
      <c r="A392">
        <v>3</v>
      </c>
      <c r="B392">
        <v>248</v>
      </c>
      <c r="C392">
        <v>2018</v>
      </c>
      <c r="D392">
        <v>99</v>
      </c>
      <c r="E392">
        <v>40</v>
      </c>
      <c r="F392">
        <v>99</v>
      </c>
      <c r="G392">
        <v>99</v>
      </c>
      <c r="H392">
        <v>99</v>
      </c>
      <c r="I392">
        <v>99</v>
      </c>
      <c r="J392">
        <v>999</v>
      </c>
      <c r="K392">
        <v>99</v>
      </c>
      <c r="L392">
        <v>99</v>
      </c>
      <c r="M392">
        <v>99</v>
      </c>
      <c r="N392">
        <v>99</v>
      </c>
      <c r="O392">
        <v>99</v>
      </c>
      <c r="P392">
        <v>9999</v>
      </c>
      <c r="Q392">
        <v>17</v>
      </c>
      <c r="R392">
        <v>281</v>
      </c>
      <c r="S392">
        <v>281</v>
      </c>
      <c r="T392">
        <v>15.708185053380785</v>
      </c>
      <c r="U392">
        <v>60.156583629893248</v>
      </c>
      <c r="V392">
        <v>88.470599121694249</v>
      </c>
      <c r="W392">
        <v>81.65836298932382</v>
      </c>
      <c r="X392">
        <v>11.006549788442248</v>
      </c>
      <c r="Y392">
        <v>2.7161768716646346</v>
      </c>
      <c r="Z392">
        <v>-1.466162879510591</v>
      </c>
      <c r="AA392">
        <v>1.1223389383712106</v>
      </c>
      <c r="AB392">
        <v>1.1409876002006498</v>
      </c>
      <c r="AC392">
        <v>0</v>
      </c>
      <c r="AD392">
        <v>0</v>
      </c>
      <c r="AE392">
        <v>0</v>
      </c>
      <c r="AF392">
        <v>0</v>
      </c>
      <c r="AG392">
        <v>18</v>
      </c>
      <c r="AH392">
        <v>9</v>
      </c>
      <c r="AI392">
        <v>17</v>
      </c>
      <c r="AJ392">
        <v>0</v>
      </c>
      <c r="AK392">
        <v>8</v>
      </c>
      <c r="AL392">
        <v>1</v>
      </c>
    </row>
    <row r="393" spans="1:38" x14ac:dyDescent="0.5">
      <c r="A393">
        <v>3</v>
      </c>
      <c r="B393">
        <v>249</v>
      </c>
      <c r="C393">
        <v>2018</v>
      </c>
      <c r="D393">
        <v>99</v>
      </c>
      <c r="E393">
        <v>41</v>
      </c>
      <c r="F393">
        <v>99</v>
      </c>
      <c r="G393">
        <v>99</v>
      </c>
      <c r="H393">
        <v>99</v>
      </c>
      <c r="I393">
        <v>99</v>
      </c>
      <c r="J393">
        <v>999</v>
      </c>
      <c r="K393">
        <v>99</v>
      </c>
      <c r="L393">
        <v>99</v>
      </c>
      <c r="M393">
        <v>99</v>
      </c>
      <c r="N393">
        <v>99</v>
      </c>
      <c r="O393">
        <v>99</v>
      </c>
      <c r="P393">
        <v>9999</v>
      </c>
      <c r="Q393">
        <v>17</v>
      </c>
      <c r="R393">
        <v>473</v>
      </c>
      <c r="S393">
        <v>473</v>
      </c>
      <c r="T393">
        <v>16.131078224101476</v>
      </c>
      <c r="U393">
        <v>60.980972515856237</v>
      </c>
      <c r="V393">
        <v>89.865293566570969</v>
      </c>
      <c r="W393">
        <v>82.945665961944982</v>
      </c>
      <c r="X393">
        <v>9.6692461205404392</v>
      </c>
      <c r="Y393">
        <v>2.5187788379172575</v>
      </c>
      <c r="Z393">
        <v>-11.001860759457228</v>
      </c>
      <c r="AA393">
        <v>1.8892039781123935</v>
      </c>
      <c r="AB393">
        <v>1.950871995770598</v>
      </c>
      <c r="AC393">
        <v>3</v>
      </c>
      <c r="AD393">
        <v>0</v>
      </c>
      <c r="AE393">
        <v>0</v>
      </c>
      <c r="AF393">
        <v>1</v>
      </c>
      <c r="AG393">
        <v>36</v>
      </c>
      <c r="AH393">
        <v>9</v>
      </c>
      <c r="AI393">
        <v>16</v>
      </c>
      <c r="AJ393">
        <v>0</v>
      </c>
      <c r="AK393">
        <v>13</v>
      </c>
      <c r="AL393">
        <v>8</v>
      </c>
    </row>
    <row r="394" spans="1:38" x14ac:dyDescent="0.5">
      <c r="A394">
        <v>3</v>
      </c>
      <c r="B394">
        <v>250</v>
      </c>
      <c r="C394">
        <v>2018</v>
      </c>
      <c r="D394">
        <v>99</v>
      </c>
      <c r="E394">
        <v>42</v>
      </c>
      <c r="F394">
        <v>99</v>
      </c>
      <c r="G394">
        <v>99</v>
      </c>
      <c r="H394">
        <v>99</v>
      </c>
      <c r="I394">
        <v>99</v>
      </c>
      <c r="J394">
        <v>999</v>
      </c>
      <c r="K394">
        <v>99</v>
      </c>
      <c r="L394">
        <v>99</v>
      </c>
      <c r="M394">
        <v>99</v>
      </c>
      <c r="N394">
        <v>99</v>
      </c>
      <c r="O394">
        <v>99</v>
      </c>
      <c r="P394">
        <v>9999</v>
      </c>
      <c r="Q394">
        <v>18</v>
      </c>
      <c r="R394">
        <v>352</v>
      </c>
      <c r="S394">
        <v>352</v>
      </c>
      <c r="T394">
        <v>16.411931818181817</v>
      </c>
      <c r="U394">
        <v>61.903409090909101</v>
      </c>
      <c r="V394">
        <v>80.825864276568481</v>
      </c>
      <c r="W394">
        <v>74.602272727272762</v>
      </c>
      <c r="X394">
        <v>10.474175247122419</v>
      </c>
      <c r="Y394">
        <v>2.6781501784065314</v>
      </c>
      <c r="Z394">
        <v>-60.411825225613057</v>
      </c>
      <c r="AA394">
        <v>1.4059192395255022</v>
      </c>
      <c r="AB394">
        <v>1.305775925271031</v>
      </c>
      <c r="AC394">
        <v>7</v>
      </c>
      <c r="AD394">
        <v>0</v>
      </c>
      <c r="AE394">
        <v>0</v>
      </c>
      <c r="AF394">
        <v>1</v>
      </c>
      <c r="AG394">
        <v>22</v>
      </c>
      <c r="AH394">
        <v>12</v>
      </c>
      <c r="AI394">
        <v>33</v>
      </c>
      <c r="AJ394">
        <v>0</v>
      </c>
      <c r="AK394">
        <v>8</v>
      </c>
      <c r="AL394">
        <v>4</v>
      </c>
    </row>
    <row r="395" spans="1:38" x14ac:dyDescent="0.5">
      <c r="A395">
        <v>3</v>
      </c>
      <c r="B395">
        <v>251</v>
      </c>
      <c r="C395">
        <v>2018</v>
      </c>
      <c r="D395">
        <v>99</v>
      </c>
      <c r="E395">
        <v>43</v>
      </c>
      <c r="F395">
        <v>99</v>
      </c>
      <c r="G395">
        <v>99</v>
      </c>
      <c r="H395">
        <v>99</v>
      </c>
      <c r="I395">
        <v>99</v>
      </c>
      <c r="J395">
        <v>999</v>
      </c>
      <c r="K395">
        <v>99</v>
      </c>
      <c r="L395">
        <v>99</v>
      </c>
      <c r="M395">
        <v>99</v>
      </c>
      <c r="N395">
        <v>99</v>
      </c>
      <c r="O395">
        <v>99</v>
      </c>
      <c r="P395">
        <v>9999</v>
      </c>
      <c r="Q395">
        <v>15</v>
      </c>
      <c r="R395">
        <v>237</v>
      </c>
      <c r="S395">
        <v>237</v>
      </c>
      <c r="T395">
        <v>16.063291139240505</v>
      </c>
      <c r="U395">
        <v>60.95780590717299</v>
      </c>
      <c r="V395">
        <v>81.498141722780701</v>
      </c>
      <c r="W395">
        <v>75.22278481012664</v>
      </c>
      <c r="X395">
        <v>11.822458953396316</v>
      </c>
      <c r="Y395">
        <v>2.6857791294050961</v>
      </c>
      <c r="Z395">
        <v>-50.349476308146578</v>
      </c>
      <c r="AA395">
        <v>0.94659903343052254</v>
      </c>
      <c r="AB395">
        <v>0.88648560702768064</v>
      </c>
      <c r="AC395">
        <v>7</v>
      </c>
      <c r="AD395">
        <v>0</v>
      </c>
      <c r="AE395">
        <v>0</v>
      </c>
      <c r="AF395">
        <v>4</v>
      </c>
      <c r="AG395">
        <v>6</v>
      </c>
      <c r="AH395">
        <v>3</v>
      </c>
      <c r="AI395">
        <v>12</v>
      </c>
      <c r="AJ395">
        <v>0</v>
      </c>
      <c r="AK395">
        <v>13</v>
      </c>
      <c r="AL395">
        <v>6</v>
      </c>
    </row>
    <row r="396" spans="1:38" x14ac:dyDescent="0.5">
      <c r="A396">
        <v>3</v>
      </c>
      <c r="B396">
        <v>252</v>
      </c>
      <c r="C396">
        <v>2018</v>
      </c>
      <c r="D396">
        <v>99</v>
      </c>
      <c r="E396">
        <v>44</v>
      </c>
      <c r="F396">
        <v>99</v>
      </c>
      <c r="G396">
        <v>99</v>
      </c>
      <c r="H396">
        <v>99</v>
      </c>
      <c r="I396">
        <v>99</v>
      </c>
      <c r="J396">
        <v>999</v>
      </c>
      <c r="K396">
        <v>99</v>
      </c>
      <c r="L396">
        <v>99</v>
      </c>
      <c r="M396">
        <v>99</v>
      </c>
      <c r="N396">
        <v>99</v>
      </c>
      <c r="O396">
        <v>99</v>
      </c>
      <c r="P396">
        <v>9999</v>
      </c>
      <c r="Q396">
        <v>21</v>
      </c>
      <c r="R396">
        <v>806</v>
      </c>
      <c r="S396">
        <v>804</v>
      </c>
      <c r="T396">
        <v>16.202233250620349</v>
      </c>
      <c r="U396">
        <v>61.272388059701491</v>
      </c>
      <c r="V396">
        <v>88.339181664807057</v>
      </c>
      <c r="W396">
        <v>81.455099502487585</v>
      </c>
      <c r="X396">
        <v>10.337122705853332</v>
      </c>
      <c r="Y396">
        <v>2.5750783726964803</v>
      </c>
      <c r="Z396">
        <v>-32.919818818247414</v>
      </c>
      <c r="AA396">
        <v>3.2192355314135082</v>
      </c>
      <c r="AB396">
        <v>3.2564788563749927</v>
      </c>
      <c r="AC396">
        <v>9</v>
      </c>
      <c r="AD396">
        <v>0</v>
      </c>
      <c r="AE396">
        <v>0</v>
      </c>
      <c r="AF396">
        <v>4</v>
      </c>
      <c r="AG396">
        <v>38</v>
      </c>
      <c r="AH396">
        <v>9</v>
      </c>
      <c r="AI396">
        <v>53</v>
      </c>
      <c r="AJ396">
        <v>0</v>
      </c>
      <c r="AK396">
        <v>25</v>
      </c>
      <c r="AL396">
        <v>7</v>
      </c>
    </row>
    <row r="397" spans="1:38" x14ac:dyDescent="0.5">
      <c r="A397">
        <v>3</v>
      </c>
      <c r="B397">
        <v>253</v>
      </c>
      <c r="C397">
        <v>2018</v>
      </c>
      <c r="D397">
        <v>99</v>
      </c>
      <c r="E397">
        <v>45</v>
      </c>
      <c r="F397">
        <v>99</v>
      </c>
      <c r="G397">
        <v>99</v>
      </c>
      <c r="H397">
        <v>99</v>
      </c>
      <c r="I397">
        <v>99</v>
      </c>
      <c r="J397">
        <v>999</v>
      </c>
      <c r="K397">
        <v>99</v>
      </c>
      <c r="L397">
        <v>99</v>
      </c>
      <c r="M397">
        <v>99</v>
      </c>
      <c r="N397">
        <v>99</v>
      </c>
      <c r="O397">
        <v>99</v>
      </c>
      <c r="P397">
        <v>9999</v>
      </c>
      <c r="Q397">
        <v>19</v>
      </c>
      <c r="R397">
        <v>342</v>
      </c>
      <c r="S397">
        <v>342</v>
      </c>
      <c r="T397">
        <v>15.675438596491222</v>
      </c>
      <c r="U397">
        <v>60.225146198830387</v>
      </c>
      <c r="V397">
        <v>89.00863570989587</v>
      </c>
      <c r="W397">
        <v>82.154970760233894</v>
      </c>
      <c r="X397">
        <v>11.103232571515464</v>
      </c>
      <c r="Y397">
        <v>2.6850592372014881</v>
      </c>
      <c r="Z397">
        <v>-45.446617790827936</v>
      </c>
      <c r="AA397">
        <v>1.3659783520389823</v>
      </c>
      <c r="AB397">
        <v>1.3971205701576592</v>
      </c>
      <c r="AC397">
        <v>14</v>
      </c>
      <c r="AD397">
        <v>0</v>
      </c>
      <c r="AE397">
        <v>0</v>
      </c>
      <c r="AF397">
        <v>1</v>
      </c>
      <c r="AG397">
        <v>11</v>
      </c>
      <c r="AH397">
        <v>4</v>
      </c>
      <c r="AI397">
        <v>52</v>
      </c>
      <c r="AJ397">
        <v>0</v>
      </c>
      <c r="AK397">
        <v>13</v>
      </c>
      <c r="AL397">
        <v>15</v>
      </c>
    </row>
    <row r="398" spans="1:38" x14ac:dyDescent="0.5">
      <c r="A398">
        <v>3</v>
      </c>
      <c r="B398">
        <v>254</v>
      </c>
      <c r="C398">
        <v>2018</v>
      </c>
      <c r="D398">
        <v>99</v>
      </c>
      <c r="E398">
        <v>46</v>
      </c>
      <c r="F398">
        <v>99</v>
      </c>
      <c r="G398">
        <v>99</v>
      </c>
      <c r="H398">
        <v>99</v>
      </c>
      <c r="I398">
        <v>99</v>
      </c>
      <c r="J398">
        <v>999</v>
      </c>
      <c r="K398">
        <v>99</v>
      </c>
      <c r="L398">
        <v>99</v>
      </c>
      <c r="M398">
        <v>99</v>
      </c>
      <c r="N398">
        <v>99</v>
      </c>
      <c r="O398">
        <v>99</v>
      </c>
      <c r="P398">
        <v>9999</v>
      </c>
      <c r="Q398">
        <v>17</v>
      </c>
      <c r="R398">
        <v>448</v>
      </c>
      <c r="S398">
        <v>447</v>
      </c>
      <c r="T398">
        <v>16.098214285714278</v>
      </c>
      <c r="U398">
        <v>60.876957494407186</v>
      </c>
      <c r="V398">
        <v>86.508588616538304</v>
      </c>
      <c r="W398">
        <v>79.75995525727069</v>
      </c>
      <c r="X398">
        <v>8.4647410833850092</v>
      </c>
      <c r="Y398">
        <v>2.4559805389272911</v>
      </c>
      <c r="Z398">
        <v>-13.323258797305618</v>
      </c>
      <c r="AA398">
        <v>1.7893517593960935</v>
      </c>
      <c r="AB398">
        <v>1.7728270118396972</v>
      </c>
      <c r="AC398">
        <v>4</v>
      </c>
      <c r="AD398">
        <v>0</v>
      </c>
      <c r="AE398">
        <v>0</v>
      </c>
      <c r="AF398">
        <v>2</v>
      </c>
      <c r="AG398">
        <v>14</v>
      </c>
      <c r="AH398">
        <v>5</v>
      </c>
      <c r="AI398">
        <v>14</v>
      </c>
      <c r="AJ398">
        <v>0</v>
      </c>
      <c r="AK398">
        <v>25</v>
      </c>
      <c r="AL398">
        <v>3</v>
      </c>
    </row>
    <row r="399" spans="1:38" x14ac:dyDescent="0.5">
      <c r="A399">
        <v>3</v>
      </c>
      <c r="B399">
        <v>255</v>
      </c>
      <c r="C399">
        <v>2018</v>
      </c>
      <c r="D399">
        <v>99</v>
      </c>
      <c r="E399">
        <v>47</v>
      </c>
      <c r="F399">
        <v>99</v>
      </c>
      <c r="G399">
        <v>99</v>
      </c>
      <c r="H399">
        <v>99</v>
      </c>
      <c r="I399">
        <v>99</v>
      </c>
      <c r="J399">
        <v>999</v>
      </c>
      <c r="K399">
        <v>99</v>
      </c>
      <c r="L399">
        <v>99</v>
      </c>
      <c r="M399">
        <v>99</v>
      </c>
      <c r="N399">
        <v>99</v>
      </c>
      <c r="O399">
        <v>99</v>
      </c>
      <c r="P399">
        <v>9999</v>
      </c>
      <c r="Q399">
        <v>26</v>
      </c>
      <c r="R399">
        <v>534</v>
      </c>
      <c r="S399">
        <v>529</v>
      </c>
      <c r="T399">
        <v>16.194756554307119</v>
      </c>
      <c r="U399">
        <v>61.899810964083187</v>
      </c>
      <c r="V399">
        <v>82.879244347867058</v>
      </c>
      <c r="W399">
        <v>76.155765595463151</v>
      </c>
      <c r="X399">
        <v>12.405089579533279</v>
      </c>
      <c r="Y399">
        <v>3.0396528695379788</v>
      </c>
      <c r="Z399">
        <v>-44.507464641806649</v>
      </c>
      <c r="AA399">
        <v>2.132843391780165</v>
      </c>
      <c r="AB399">
        <v>2.003237290016711</v>
      </c>
      <c r="AC399">
        <v>3</v>
      </c>
      <c r="AD399">
        <v>0</v>
      </c>
      <c r="AE399">
        <v>0</v>
      </c>
      <c r="AF399">
        <v>0</v>
      </c>
      <c r="AG399">
        <v>25</v>
      </c>
      <c r="AH399">
        <v>5</v>
      </c>
      <c r="AI399">
        <v>4</v>
      </c>
      <c r="AJ399">
        <v>0</v>
      </c>
      <c r="AK399">
        <v>24</v>
      </c>
      <c r="AL399">
        <v>15</v>
      </c>
    </row>
    <row r="400" spans="1:38" x14ac:dyDescent="0.5">
      <c r="A400">
        <v>3</v>
      </c>
      <c r="B400">
        <v>256</v>
      </c>
      <c r="C400">
        <v>2018</v>
      </c>
      <c r="D400">
        <v>99</v>
      </c>
      <c r="E400">
        <v>48</v>
      </c>
      <c r="F400">
        <v>99</v>
      </c>
      <c r="G400">
        <v>99</v>
      </c>
      <c r="H400">
        <v>99</v>
      </c>
      <c r="I400">
        <v>99</v>
      </c>
      <c r="J400">
        <v>999</v>
      </c>
      <c r="K400">
        <v>99</v>
      </c>
      <c r="L400">
        <v>99</v>
      </c>
      <c r="M400">
        <v>99</v>
      </c>
      <c r="N400">
        <v>99</v>
      </c>
      <c r="O400">
        <v>99</v>
      </c>
      <c r="P400">
        <v>9999</v>
      </c>
      <c r="Q400">
        <v>15</v>
      </c>
      <c r="R400">
        <v>204</v>
      </c>
      <c r="S400">
        <v>204</v>
      </c>
      <c r="T400">
        <v>16.014705882352938</v>
      </c>
      <c r="U400">
        <v>60.75</v>
      </c>
      <c r="V400">
        <v>89.764833343955104</v>
      </c>
      <c r="W400">
        <v>82.852941176470608</v>
      </c>
      <c r="X400">
        <v>11.993631528099856</v>
      </c>
      <c r="Y400">
        <v>2.431664079612649</v>
      </c>
      <c r="Z400">
        <v>-33.548730266273495</v>
      </c>
      <c r="AA400">
        <v>0.81479410472500702</v>
      </c>
      <c r="AB400">
        <v>0.8404502928001133</v>
      </c>
      <c r="AC400">
        <v>2</v>
      </c>
      <c r="AD400">
        <v>0</v>
      </c>
      <c r="AE400">
        <v>0</v>
      </c>
      <c r="AF400">
        <v>1</v>
      </c>
      <c r="AG400">
        <v>6</v>
      </c>
      <c r="AH400">
        <v>2</v>
      </c>
      <c r="AI400">
        <v>4</v>
      </c>
      <c r="AJ400">
        <v>0</v>
      </c>
      <c r="AK400">
        <v>5</v>
      </c>
      <c r="AL400">
        <v>2</v>
      </c>
    </row>
    <row r="401" spans="1:38" x14ac:dyDescent="0.5">
      <c r="A401">
        <v>3</v>
      </c>
      <c r="B401">
        <v>257</v>
      </c>
      <c r="C401">
        <v>2018</v>
      </c>
      <c r="D401">
        <v>99</v>
      </c>
      <c r="E401">
        <v>49</v>
      </c>
      <c r="F401">
        <v>99</v>
      </c>
      <c r="G401">
        <v>99</v>
      </c>
      <c r="H401">
        <v>99</v>
      </c>
      <c r="I401">
        <v>99</v>
      </c>
      <c r="J401">
        <v>999</v>
      </c>
      <c r="K401">
        <v>99</v>
      </c>
      <c r="L401">
        <v>99</v>
      </c>
      <c r="M401">
        <v>99</v>
      </c>
      <c r="N401">
        <v>99</v>
      </c>
      <c r="O401">
        <v>99</v>
      </c>
      <c r="P401">
        <v>9999</v>
      </c>
      <c r="Q401">
        <v>18</v>
      </c>
      <c r="R401">
        <v>444</v>
      </c>
      <c r="S401">
        <v>444</v>
      </c>
      <c r="T401">
        <v>16.337837837837839</v>
      </c>
      <c r="U401">
        <v>61.644144144144143</v>
      </c>
      <c r="V401">
        <v>81.329975696172809</v>
      </c>
      <c r="W401">
        <v>75.067567567567522</v>
      </c>
      <c r="X401">
        <v>11.939976852424488</v>
      </c>
      <c r="Y401">
        <v>2.7095820855478561</v>
      </c>
      <c r="Z401">
        <v>-39.002031765607718</v>
      </c>
      <c r="AA401">
        <v>1.773375404401486</v>
      </c>
      <c r="AB401">
        <v>1.6573309820747684</v>
      </c>
      <c r="AC401">
        <v>6</v>
      </c>
      <c r="AD401">
        <v>0</v>
      </c>
      <c r="AE401">
        <v>0</v>
      </c>
      <c r="AF401">
        <v>4</v>
      </c>
      <c r="AG401">
        <v>37</v>
      </c>
      <c r="AH401">
        <v>38</v>
      </c>
      <c r="AI401">
        <v>67</v>
      </c>
      <c r="AJ401">
        <v>0</v>
      </c>
      <c r="AK401">
        <v>19</v>
      </c>
      <c r="AL401">
        <v>1</v>
      </c>
    </row>
    <row r="402" spans="1:38" x14ac:dyDescent="0.5">
      <c r="A402">
        <v>3</v>
      </c>
      <c r="B402">
        <v>258</v>
      </c>
      <c r="C402">
        <v>2018</v>
      </c>
      <c r="D402">
        <v>99</v>
      </c>
      <c r="E402">
        <v>50</v>
      </c>
      <c r="F402">
        <v>99</v>
      </c>
      <c r="G402">
        <v>99</v>
      </c>
      <c r="H402">
        <v>99</v>
      </c>
      <c r="I402">
        <v>99</v>
      </c>
      <c r="J402">
        <v>999</v>
      </c>
      <c r="K402">
        <v>99</v>
      </c>
      <c r="L402">
        <v>99</v>
      </c>
      <c r="M402">
        <v>99</v>
      </c>
      <c r="N402">
        <v>99</v>
      </c>
      <c r="O402">
        <v>99</v>
      </c>
      <c r="P402">
        <v>9999</v>
      </c>
      <c r="Q402">
        <v>17</v>
      </c>
      <c r="R402">
        <v>772</v>
      </c>
      <c r="S402">
        <v>771</v>
      </c>
      <c r="T402">
        <v>16.562176165803105</v>
      </c>
      <c r="U402">
        <v>62.488975356679639</v>
      </c>
      <c r="V402">
        <v>77.543902545272601</v>
      </c>
      <c r="W402">
        <v>71.529442282749699</v>
      </c>
      <c r="X402">
        <v>11.115345118120077</v>
      </c>
      <c r="Y402">
        <v>2.7584691638293122</v>
      </c>
      <c r="Z402">
        <v>-49.827217568109994</v>
      </c>
      <c r="AA402">
        <v>3.0834365139593398</v>
      </c>
      <c r="AB402">
        <v>2.7422885627554123</v>
      </c>
      <c r="AC402">
        <v>9</v>
      </c>
      <c r="AD402">
        <v>0</v>
      </c>
      <c r="AE402">
        <v>0</v>
      </c>
      <c r="AF402">
        <v>3</v>
      </c>
      <c r="AG402">
        <v>33</v>
      </c>
      <c r="AH402">
        <v>53</v>
      </c>
      <c r="AI402">
        <v>19</v>
      </c>
      <c r="AJ402">
        <v>0</v>
      </c>
      <c r="AK402">
        <v>42</v>
      </c>
      <c r="AL402">
        <v>10</v>
      </c>
    </row>
    <row r="403" spans="1:38" x14ac:dyDescent="0.5">
      <c r="A403">
        <v>3</v>
      </c>
      <c r="B403">
        <v>259</v>
      </c>
      <c r="C403">
        <v>2018</v>
      </c>
      <c r="D403">
        <v>99</v>
      </c>
      <c r="E403">
        <v>51</v>
      </c>
      <c r="F403">
        <v>99</v>
      </c>
      <c r="G403">
        <v>99</v>
      </c>
      <c r="H403">
        <v>99</v>
      </c>
      <c r="I403">
        <v>99</v>
      </c>
      <c r="J403">
        <v>999</v>
      </c>
      <c r="K403">
        <v>99</v>
      </c>
      <c r="L403">
        <v>99</v>
      </c>
      <c r="M403">
        <v>99</v>
      </c>
      <c r="N403">
        <v>99</v>
      </c>
      <c r="O403">
        <v>99</v>
      </c>
      <c r="P403">
        <v>9999</v>
      </c>
      <c r="Q403">
        <v>12</v>
      </c>
      <c r="R403">
        <v>297</v>
      </c>
      <c r="S403">
        <v>296</v>
      </c>
      <c r="T403">
        <v>16.043771043771045</v>
      </c>
      <c r="U403">
        <v>61.118243243243242</v>
      </c>
      <c r="V403">
        <v>83.90749904834415</v>
      </c>
      <c r="W403">
        <v>77.322972972972991</v>
      </c>
      <c r="X403">
        <v>9.4310018856339273</v>
      </c>
      <c r="Y403">
        <v>2.7317338608984483</v>
      </c>
      <c r="Z403">
        <v>-34.63490705558047</v>
      </c>
      <c r="AA403">
        <v>1.1862443583496425</v>
      </c>
      <c r="AB403">
        <v>1.138083665926628</v>
      </c>
      <c r="AC403">
        <v>3</v>
      </c>
      <c r="AD403">
        <v>0</v>
      </c>
      <c r="AE403">
        <v>0</v>
      </c>
      <c r="AF403">
        <v>1</v>
      </c>
      <c r="AG403">
        <v>23</v>
      </c>
      <c r="AH403">
        <v>8</v>
      </c>
      <c r="AI403">
        <v>35</v>
      </c>
      <c r="AJ403">
        <v>0</v>
      </c>
      <c r="AK403">
        <v>20</v>
      </c>
      <c r="AL403">
        <v>1</v>
      </c>
    </row>
    <row r="404" spans="1:38" x14ac:dyDescent="0.5">
      <c r="A404">
        <v>3</v>
      </c>
      <c r="B404">
        <v>260</v>
      </c>
      <c r="C404">
        <v>2018</v>
      </c>
      <c r="D404">
        <v>99</v>
      </c>
      <c r="E404">
        <v>52</v>
      </c>
      <c r="F404">
        <v>99</v>
      </c>
      <c r="G404">
        <v>99</v>
      </c>
      <c r="H404">
        <v>99</v>
      </c>
      <c r="I404">
        <v>99</v>
      </c>
      <c r="J404">
        <v>999</v>
      </c>
      <c r="K404">
        <v>99</v>
      </c>
      <c r="L404">
        <v>99</v>
      </c>
      <c r="M404">
        <v>99</v>
      </c>
      <c r="N404">
        <v>99</v>
      </c>
      <c r="O404">
        <v>99</v>
      </c>
      <c r="P404">
        <v>9999</v>
      </c>
      <c r="Q404">
        <v>4</v>
      </c>
      <c r="R404">
        <v>79</v>
      </c>
      <c r="S404">
        <v>79</v>
      </c>
      <c r="T404">
        <v>15.898734177215189</v>
      </c>
      <c r="U404">
        <v>60.227848101265806</v>
      </c>
      <c r="V404">
        <v>92.572376811991717</v>
      </c>
      <c r="W404">
        <v>85.444303797468308</v>
      </c>
      <c r="X404">
        <v>10.970648375603131</v>
      </c>
      <c r="Y404">
        <v>1.8687934717935264</v>
      </c>
      <c r="Z404">
        <v>-4.3896858559204945</v>
      </c>
      <c r="AA404">
        <v>0.31553301114350774</v>
      </c>
      <c r="AB404">
        <v>0.33564806066915398</v>
      </c>
      <c r="AC404">
        <v>1</v>
      </c>
      <c r="AD404">
        <v>0</v>
      </c>
      <c r="AE404">
        <v>0</v>
      </c>
      <c r="AF404">
        <v>0</v>
      </c>
      <c r="AG404">
        <v>0</v>
      </c>
      <c r="AH404">
        <v>1</v>
      </c>
      <c r="AI404">
        <v>2</v>
      </c>
      <c r="AJ404">
        <v>0</v>
      </c>
      <c r="AK404">
        <v>8</v>
      </c>
      <c r="AL404">
        <v>5</v>
      </c>
    </row>
    <row r="405" spans="1:38" x14ac:dyDescent="0.5">
      <c r="A405">
        <v>3</v>
      </c>
      <c r="B405">
        <v>261</v>
      </c>
      <c r="C405">
        <v>2017</v>
      </c>
      <c r="D405">
        <v>99</v>
      </c>
      <c r="E405">
        <v>1</v>
      </c>
      <c r="F405">
        <v>99</v>
      </c>
      <c r="G405">
        <v>99</v>
      </c>
      <c r="H405">
        <v>99</v>
      </c>
      <c r="I405">
        <v>99</v>
      </c>
      <c r="J405">
        <v>999</v>
      </c>
      <c r="K405">
        <v>99</v>
      </c>
      <c r="L405">
        <v>99</v>
      </c>
      <c r="M405">
        <v>99</v>
      </c>
      <c r="N405">
        <v>99</v>
      </c>
      <c r="O405">
        <v>99</v>
      </c>
      <c r="P405">
        <v>9999</v>
      </c>
      <c r="Q405">
        <v>25</v>
      </c>
      <c r="R405">
        <v>1014</v>
      </c>
      <c r="S405">
        <v>1014</v>
      </c>
      <c r="T405">
        <v>15.778106508875732</v>
      </c>
      <c r="U405">
        <v>60.365877712031569</v>
      </c>
      <c r="V405">
        <v>89.962090857998817</v>
      </c>
      <c r="W405">
        <v>83.035009861932991</v>
      </c>
      <c r="X405">
        <v>10.193958606009618</v>
      </c>
      <c r="Y405">
        <v>2.8122126184689886</v>
      </c>
      <c r="Z405">
        <v>-31.381238273822166</v>
      </c>
      <c r="AA405">
        <v>2.9258158524973319</v>
      </c>
      <c r="AB405">
        <v>2.976465814186732</v>
      </c>
      <c r="AC405">
        <v>29</v>
      </c>
      <c r="AD405">
        <v>0</v>
      </c>
      <c r="AE405">
        <v>0</v>
      </c>
      <c r="AF405">
        <v>7</v>
      </c>
      <c r="AG405">
        <v>32</v>
      </c>
      <c r="AH405">
        <v>23</v>
      </c>
      <c r="AI405">
        <v>54</v>
      </c>
      <c r="AJ405">
        <v>0</v>
      </c>
      <c r="AK405">
        <v>123</v>
      </c>
      <c r="AL405">
        <v>36</v>
      </c>
    </row>
    <row r="406" spans="1:38" x14ac:dyDescent="0.5">
      <c r="A406">
        <v>3</v>
      </c>
      <c r="B406">
        <v>262</v>
      </c>
      <c r="C406">
        <v>2017</v>
      </c>
      <c r="D406">
        <v>99</v>
      </c>
      <c r="E406">
        <v>2</v>
      </c>
      <c r="F406">
        <v>99</v>
      </c>
      <c r="G406">
        <v>99</v>
      </c>
      <c r="H406">
        <v>99</v>
      </c>
      <c r="I406">
        <v>99</v>
      </c>
      <c r="J406">
        <v>999</v>
      </c>
      <c r="K406">
        <v>99</v>
      </c>
      <c r="L406">
        <v>99</v>
      </c>
      <c r="M406">
        <v>99</v>
      </c>
      <c r="N406">
        <v>99</v>
      </c>
      <c r="O406">
        <v>99</v>
      </c>
      <c r="P406">
        <v>9999</v>
      </c>
      <c r="Q406">
        <v>23</v>
      </c>
      <c r="R406">
        <v>762</v>
      </c>
      <c r="S406">
        <v>762</v>
      </c>
      <c r="T406">
        <v>16.04330708661417</v>
      </c>
      <c r="U406">
        <v>60.933070866141719</v>
      </c>
      <c r="V406">
        <v>89.265433099302427</v>
      </c>
      <c r="W406">
        <v>82.391994750656082</v>
      </c>
      <c r="X406">
        <v>12.345902715830515</v>
      </c>
      <c r="Y406">
        <v>2.6781870445082578</v>
      </c>
      <c r="Z406">
        <v>-26.019219665833095</v>
      </c>
      <c r="AA406">
        <v>2.198690019332314</v>
      </c>
      <c r="AB406">
        <v>2.2194312215011252</v>
      </c>
      <c r="AC406">
        <v>30</v>
      </c>
      <c r="AD406">
        <v>0</v>
      </c>
      <c r="AE406">
        <v>0</v>
      </c>
      <c r="AF406">
        <v>8</v>
      </c>
      <c r="AG406">
        <v>16</v>
      </c>
      <c r="AH406">
        <v>12</v>
      </c>
      <c r="AI406">
        <v>14</v>
      </c>
      <c r="AJ406">
        <v>0</v>
      </c>
      <c r="AK406">
        <v>89</v>
      </c>
      <c r="AL406">
        <v>71</v>
      </c>
    </row>
    <row r="407" spans="1:38" x14ac:dyDescent="0.5">
      <c r="A407">
        <v>3</v>
      </c>
      <c r="B407">
        <v>263</v>
      </c>
      <c r="C407">
        <v>2017</v>
      </c>
      <c r="D407">
        <v>99</v>
      </c>
      <c r="E407">
        <v>3</v>
      </c>
      <c r="F407">
        <v>99</v>
      </c>
      <c r="G407">
        <v>99</v>
      </c>
      <c r="H407">
        <v>99</v>
      </c>
      <c r="I407">
        <v>99</v>
      </c>
      <c r="J407">
        <v>999</v>
      </c>
      <c r="K407">
        <v>99</v>
      </c>
      <c r="L407">
        <v>99</v>
      </c>
      <c r="M407">
        <v>99</v>
      </c>
      <c r="N407">
        <v>99</v>
      </c>
      <c r="O407">
        <v>99</v>
      </c>
      <c r="P407">
        <v>9999</v>
      </c>
      <c r="Q407">
        <v>30</v>
      </c>
      <c r="R407">
        <v>1317</v>
      </c>
      <c r="S407">
        <v>1315</v>
      </c>
      <c r="T407">
        <v>15.671222475322704</v>
      </c>
      <c r="U407">
        <v>60.225855513308005</v>
      </c>
      <c r="V407">
        <v>87.720237776468693</v>
      </c>
      <c r="W407">
        <v>80.905931558935379</v>
      </c>
      <c r="X407">
        <v>11.497651065575779</v>
      </c>
      <c r="Y407">
        <v>2.85304465647202</v>
      </c>
      <c r="Z407">
        <v>-34.784027545934578</v>
      </c>
      <c r="AA407">
        <v>3.8000981042790776</v>
      </c>
      <c r="AB407">
        <v>3.7610388357954174</v>
      </c>
      <c r="AC407">
        <v>37</v>
      </c>
      <c r="AD407">
        <v>0</v>
      </c>
      <c r="AE407">
        <v>0</v>
      </c>
      <c r="AF407">
        <v>12</v>
      </c>
      <c r="AG407">
        <v>31</v>
      </c>
      <c r="AH407">
        <v>31</v>
      </c>
      <c r="AI407">
        <v>68</v>
      </c>
      <c r="AJ407">
        <v>0</v>
      </c>
      <c r="AK407">
        <v>173</v>
      </c>
      <c r="AL407">
        <v>76</v>
      </c>
    </row>
    <row r="408" spans="1:38" x14ac:dyDescent="0.5">
      <c r="A408">
        <v>3</v>
      </c>
      <c r="B408">
        <v>264</v>
      </c>
      <c r="C408">
        <v>2017</v>
      </c>
      <c r="D408">
        <v>99</v>
      </c>
      <c r="E408">
        <v>4</v>
      </c>
      <c r="F408">
        <v>99</v>
      </c>
      <c r="G408">
        <v>99</v>
      </c>
      <c r="H408">
        <v>99</v>
      </c>
      <c r="I408">
        <v>99</v>
      </c>
      <c r="J408">
        <v>999</v>
      </c>
      <c r="K408">
        <v>99</v>
      </c>
      <c r="L408">
        <v>99</v>
      </c>
      <c r="M408">
        <v>99</v>
      </c>
      <c r="N408">
        <v>99</v>
      </c>
      <c r="O408">
        <v>99</v>
      </c>
      <c r="P408">
        <v>9999</v>
      </c>
      <c r="Q408">
        <v>20</v>
      </c>
      <c r="R408">
        <v>448</v>
      </c>
      <c r="S408">
        <v>448</v>
      </c>
      <c r="T408">
        <v>16.082589285714278</v>
      </c>
      <c r="U408">
        <v>61.037946428571438</v>
      </c>
      <c r="V408">
        <v>85.686474616932401</v>
      </c>
      <c r="W408">
        <v>79.088616071428518</v>
      </c>
      <c r="X408">
        <v>10.739468672632999</v>
      </c>
      <c r="Y408">
        <v>2.8016078414242158</v>
      </c>
      <c r="Z408">
        <v>-26.036959565438966</v>
      </c>
      <c r="AA408">
        <v>1.292668147848919</v>
      </c>
      <c r="AB408">
        <v>1.2525460232016372</v>
      </c>
      <c r="AC408">
        <v>15</v>
      </c>
      <c r="AD408">
        <v>0</v>
      </c>
      <c r="AE408">
        <v>0</v>
      </c>
      <c r="AF408">
        <v>2</v>
      </c>
      <c r="AG408">
        <v>37</v>
      </c>
      <c r="AH408">
        <v>6</v>
      </c>
      <c r="AI408">
        <v>30</v>
      </c>
      <c r="AJ408">
        <v>0</v>
      </c>
      <c r="AK408">
        <v>98</v>
      </c>
      <c r="AL408">
        <v>23</v>
      </c>
    </row>
    <row r="409" spans="1:38" x14ac:dyDescent="0.5">
      <c r="A409">
        <v>3</v>
      </c>
      <c r="B409">
        <v>265</v>
      </c>
      <c r="C409">
        <v>2017</v>
      </c>
      <c r="D409">
        <v>99</v>
      </c>
      <c r="E409">
        <v>5</v>
      </c>
      <c r="F409">
        <v>99</v>
      </c>
      <c r="G409">
        <v>99</v>
      </c>
      <c r="H409">
        <v>99</v>
      </c>
      <c r="I409">
        <v>99</v>
      </c>
      <c r="J409">
        <v>999</v>
      </c>
      <c r="K409">
        <v>99</v>
      </c>
      <c r="L409">
        <v>99</v>
      </c>
      <c r="M409">
        <v>99</v>
      </c>
      <c r="N409">
        <v>99</v>
      </c>
      <c r="O409">
        <v>99</v>
      </c>
      <c r="P409">
        <v>9999</v>
      </c>
      <c r="Q409">
        <v>16</v>
      </c>
      <c r="R409">
        <v>347</v>
      </c>
      <c r="S409">
        <v>347</v>
      </c>
      <c r="T409">
        <v>15.590778097982714</v>
      </c>
      <c r="U409">
        <v>60.146974063400563</v>
      </c>
      <c r="V409">
        <v>95.432448381265246</v>
      </c>
      <c r="W409">
        <v>88.08414985590781</v>
      </c>
      <c r="X409">
        <v>12.886894670494984</v>
      </c>
      <c r="Y409">
        <v>3.0289212671436223</v>
      </c>
      <c r="Z409">
        <v>-33.665788007489112</v>
      </c>
      <c r="AA409">
        <v>1.0012407305883373</v>
      </c>
      <c r="AB409">
        <v>1.0805103821821345</v>
      </c>
      <c r="AC409">
        <v>28</v>
      </c>
      <c r="AD409">
        <v>0</v>
      </c>
      <c r="AE409">
        <v>0</v>
      </c>
      <c r="AF409">
        <v>7</v>
      </c>
      <c r="AG409">
        <v>8</v>
      </c>
      <c r="AH409">
        <v>5</v>
      </c>
      <c r="AI409">
        <v>3</v>
      </c>
      <c r="AJ409">
        <v>0</v>
      </c>
      <c r="AK409">
        <v>39</v>
      </c>
      <c r="AL409">
        <v>43</v>
      </c>
    </row>
    <row r="410" spans="1:38" x14ac:dyDescent="0.5">
      <c r="A410">
        <v>3</v>
      </c>
      <c r="B410">
        <v>266</v>
      </c>
      <c r="C410">
        <v>2017</v>
      </c>
      <c r="D410">
        <v>99</v>
      </c>
      <c r="E410">
        <v>6</v>
      </c>
      <c r="F410">
        <v>99</v>
      </c>
      <c r="G410">
        <v>99</v>
      </c>
      <c r="H410">
        <v>99</v>
      </c>
      <c r="I410">
        <v>99</v>
      </c>
      <c r="J410">
        <v>999</v>
      </c>
      <c r="K410">
        <v>99</v>
      </c>
      <c r="L410">
        <v>99</v>
      </c>
      <c r="M410">
        <v>99</v>
      </c>
      <c r="N410">
        <v>99</v>
      </c>
      <c r="O410">
        <v>99</v>
      </c>
      <c r="P410">
        <v>9999</v>
      </c>
      <c r="Q410">
        <v>21</v>
      </c>
      <c r="R410">
        <v>676</v>
      </c>
      <c r="S410">
        <v>675</v>
      </c>
      <c r="T410">
        <v>16.042899408284025</v>
      </c>
      <c r="U410">
        <v>60.92444444444444</v>
      </c>
      <c r="V410">
        <v>87.918141326592021</v>
      </c>
      <c r="W410">
        <v>81.090370370370351</v>
      </c>
      <c r="X410">
        <v>10.728142803438953</v>
      </c>
      <c r="Y410">
        <v>2.6530615904024688</v>
      </c>
      <c r="Z410">
        <v>-18.407068964025235</v>
      </c>
      <c r="AA410">
        <v>1.9505439016648871</v>
      </c>
      <c r="AB410">
        <v>1.9349723305956217</v>
      </c>
      <c r="AC410">
        <v>26</v>
      </c>
      <c r="AD410">
        <v>0</v>
      </c>
      <c r="AE410">
        <v>0</v>
      </c>
      <c r="AF410">
        <v>7</v>
      </c>
      <c r="AG410">
        <v>25</v>
      </c>
      <c r="AH410">
        <v>2</v>
      </c>
      <c r="AI410">
        <v>24</v>
      </c>
      <c r="AJ410">
        <v>0</v>
      </c>
      <c r="AK410">
        <v>43</v>
      </c>
      <c r="AL410">
        <v>50</v>
      </c>
    </row>
    <row r="411" spans="1:38" x14ac:dyDescent="0.5">
      <c r="A411">
        <v>3</v>
      </c>
      <c r="B411">
        <v>267</v>
      </c>
      <c r="C411">
        <v>2017</v>
      </c>
      <c r="D411">
        <v>99</v>
      </c>
      <c r="E411">
        <v>7</v>
      </c>
      <c r="F411">
        <v>99</v>
      </c>
      <c r="G411">
        <v>99</v>
      </c>
      <c r="H411">
        <v>99</v>
      </c>
      <c r="I411">
        <v>99</v>
      </c>
      <c r="J411">
        <v>999</v>
      </c>
      <c r="K411">
        <v>99</v>
      </c>
      <c r="L411">
        <v>99</v>
      </c>
      <c r="M411">
        <v>99</v>
      </c>
      <c r="N411">
        <v>99</v>
      </c>
      <c r="O411">
        <v>99</v>
      </c>
      <c r="P411">
        <v>9999</v>
      </c>
      <c r="Q411">
        <v>22</v>
      </c>
      <c r="R411">
        <v>858</v>
      </c>
      <c r="S411">
        <v>857</v>
      </c>
      <c r="T411">
        <v>15.976689976689977</v>
      </c>
      <c r="U411">
        <v>60.967327887981334</v>
      </c>
      <c r="V411">
        <v>87.678173881273523</v>
      </c>
      <c r="W411">
        <v>80.886114352392099</v>
      </c>
      <c r="X411">
        <v>12.183396546645907</v>
      </c>
      <c r="Y411">
        <v>3.0263497005070854</v>
      </c>
      <c r="Z411">
        <v>-54.483648451691856</v>
      </c>
      <c r="AA411">
        <v>2.475690336728511</v>
      </c>
      <c r="AB411">
        <v>2.4505101025557257</v>
      </c>
      <c r="AC411">
        <v>29</v>
      </c>
      <c r="AD411">
        <v>0</v>
      </c>
      <c r="AE411">
        <v>0</v>
      </c>
      <c r="AF411">
        <v>5</v>
      </c>
      <c r="AG411">
        <v>33</v>
      </c>
      <c r="AH411">
        <v>13</v>
      </c>
      <c r="AI411">
        <v>63</v>
      </c>
      <c r="AJ411">
        <v>0</v>
      </c>
      <c r="AK411">
        <v>119</v>
      </c>
      <c r="AL411">
        <v>36</v>
      </c>
    </row>
    <row r="412" spans="1:38" x14ac:dyDescent="0.5">
      <c r="A412">
        <v>3</v>
      </c>
      <c r="B412">
        <v>268</v>
      </c>
      <c r="C412">
        <v>2017</v>
      </c>
      <c r="D412">
        <v>99</v>
      </c>
      <c r="E412">
        <v>8</v>
      </c>
      <c r="F412">
        <v>99</v>
      </c>
      <c r="G412">
        <v>99</v>
      </c>
      <c r="H412">
        <v>99</v>
      </c>
      <c r="I412">
        <v>99</v>
      </c>
      <c r="J412">
        <v>999</v>
      </c>
      <c r="K412">
        <v>99</v>
      </c>
      <c r="L412">
        <v>99</v>
      </c>
      <c r="M412">
        <v>99</v>
      </c>
      <c r="N412">
        <v>99</v>
      </c>
      <c r="O412">
        <v>99</v>
      </c>
      <c r="P412">
        <v>9999</v>
      </c>
      <c r="Q412">
        <v>20</v>
      </c>
      <c r="R412">
        <v>661</v>
      </c>
      <c r="S412">
        <v>661</v>
      </c>
      <c r="T412">
        <v>15.574886535552189</v>
      </c>
      <c r="U412">
        <v>59.794251134644497</v>
      </c>
      <c r="V412">
        <v>83.064826758760475</v>
      </c>
      <c r="W412">
        <v>76.668835098335862</v>
      </c>
      <c r="X412">
        <v>9.6066588418882208</v>
      </c>
      <c r="Y412">
        <v>2.673911093515283</v>
      </c>
      <c r="Z412">
        <v>-8.0776901331988515</v>
      </c>
      <c r="AA412">
        <v>1.9072626020717312</v>
      </c>
      <c r="AB412">
        <v>1.7915215080962796</v>
      </c>
      <c r="AC412">
        <v>40</v>
      </c>
      <c r="AD412">
        <v>0</v>
      </c>
      <c r="AE412">
        <v>0</v>
      </c>
      <c r="AF412">
        <v>8</v>
      </c>
      <c r="AG412">
        <v>19</v>
      </c>
      <c r="AH412">
        <v>13</v>
      </c>
      <c r="AI412">
        <v>11</v>
      </c>
      <c r="AJ412">
        <v>0</v>
      </c>
      <c r="AK412">
        <v>73</v>
      </c>
      <c r="AL412">
        <v>78</v>
      </c>
    </row>
    <row r="413" spans="1:38" x14ac:dyDescent="0.5">
      <c r="A413">
        <v>3</v>
      </c>
      <c r="B413">
        <v>269</v>
      </c>
      <c r="C413">
        <v>2017</v>
      </c>
      <c r="D413">
        <v>99</v>
      </c>
      <c r="E413">
        <v>9</v>
      </c>
      <c r="F413">
        <v>99</v>
      </c>
      <c r="G413">
        <v>99</v>
      </c>
      <c r="H413">
        <v>99</v>
      </c>
      <c r="I413">
        <v>99</v>
      </c>
      <c r="J413">
        <v>999</v>
      </c>
      <c r="K413">
        <v>99</v>
      </c>
      <c r="L413">
        <v>99</v>
      </c>
      <c r="M413">
        <v>99</v>
      </c>
      <c r="N413">
        <v>99</v>
      </c>
      <c r="O413">
        <v>99</v>
      </c>
      <c r="P413">
        <v>9999</v>
      </c>
      <c r="Q413">
        <v>28</v>
      </c>
      <c r="R413">
        <v>1421</v>
      </c>
      <c r="S413">
        <v>1421</v>
      </c>
      <c r="T413">
        <v>15.86418015482055</v>
      </c>
      <c r="U413">
        <v>60.496129486277262</v>
      </c>
      <c r="V413">
        <v>92.760503910160608</v>
      </c>
      <c r="W413">
        <v>85.617945109078022</v>
      </c>
      <c r="X413">
        <v>11.578542859530971</v>
      </c>
      <c r="Y413">
        <v>2.7745739999489745</v>
      </c>
      <c r="Z413">
        <v>-30.832502419562676</v>
      </c>
      <c r="AA413">
        <v>4.1001817814582902</v>
      </c>
      <c r="AB413">
        <v>4.3009122360875454</v>
      </c>
      <c r="AC413">
        <v>54</v>
      </c>
      <c r="AD413">
        <v>0</v>
      </c>
      <c r="AE413">
        <v>0</v>
      </c>
      <c r="AF413">
        <v>12</v>
      </c>
      <c r="AG413">
        <v>99</v>
      </c>
      <c r="AH413">
        <v>37</v>
      </c>
      <c r="AI413">
        <v>73</v>
      </c>
      <c r="AJ413">
        <v>0</v>
      </c>
      <c r="AK413">
        <v>168</v>
      </c>
      <c r="AL413">
        <v>71</v>
      </c>
    </row>
    <row r="414" spans="1:38" x14ac:dyDescent="0.5">
      <c r="A414">
        <v>3</v>
      </c>
      <c r="B414">
        <v>270</v>
      </c>
      <c r="C414">
        <v>2017</v>
      </c>
      <c r="D414">
        <v>99</v>
      </c>
      <c r="E414">
        <v>10</v>
      </c>
      <c r="F414">
        <v>99</v>
      </c>
      <c r="G414">
        <v>99</v>
      </c>
      <c r="H414">
        <v>99</v>
      </c>
      <c r="I414">
        <v>99</v>
      </c>
      <c r="J414">
        <v>999</v>
      </c>
      <c r="K414">
        <v>99</v>
      </c>
      <c r="L414">
        <v>99</v>
      </c>
      <c r="M414">
        <v>99</v>
      </c>
      <c r="N414">
        <v>99</v>
      </c>
      <c r="O414">
        <v>99</v>
      </c>
      <c r="P414">
        <v>9999</v>
      </c>
      <c r="Q414">
        <v>21</v>
      </c>
      <c r="R414">
        <v>598</v>
      </c>
      <c r="S414">
        <v>598</v>
      </c>
      <c r="T414">
        <v>15.961538461538458</v>
      </c>
      <c r="U414">
        <v>61.03010033444815</v>
      </c>
      <c r="V414">
        <v>88.181623830971446</v>
      </c>
      <c r="W414">
        <v>81.391638795986637</v>
      </c>
      <c r="X414">
        <v>10.981294386880768</v>
      </c>
      <c r="Y414">
        <v>3.1093392048692152</v>
      </c>
      <c r="Z414">
        <v>-37.897825767479553</v>
      </c>
      <c r="AA414">
        <v>1.7254811437804773</v>
      </c>
      <c r="AB414">
        <v>1.7206109373943332</v>
      </c>
      <c r="AC414">
        <v>32</v>
      </c>
      <c r="AD414">
        <v>0</v>
      </c>
      <c r="AE414">
        <v>0</v>
      </c>
      <c r="AF414">
        <v>10</v>
      </c>
      <c r="AG414">
        <v>17</v>
      </c>
      <c r="AH414">
        <v>4</v>
      </c>
      <c r="AI414">
        <v>16</v>
      </c>
      <c r="AJ414">
        <v>0</v>
      </c>
      <c r="AK414">
        <v>74</v>
      </c>
      <c r="AL414">
        <v>46</v>
      </c>
    </row>
    <row r="415" spans="1:38" x14ac:dyDescent="0.5">
      <c r="A415">
        <v>3</v>
      </c>
      <c r="B415">
        <v>271</v>
      </c>
      <c r="C415">
        <v>2017</v>
      </c>
      <c r="D415">
        <v>99</v>
      </c>
      <c r="E415">
        <v>11</v>
      </c>
      <c r="F415">
        <v>99</v>
      </c>
      <c r="G415">
        <v>99</v>
      </c>
      <c r="H415">
        <v>99</v>
      </c>
      <c r="I415">
        <v>99</v>
      </c>
      <c r="J415">
        <v>999</v>
      </c>
      <c r="K415">
        <v>99</v>
      </c>
      <c r="L415">
        <v>99</v>
      </c>
      <c r="M415">
        <v>99</v>
      </c>
      <c r="N415">
        <v>99</v>
      </c>
      <c r="O415">
        <v>99</v>
      </c>
      <c r="P415">
        <v>9999</v>
      </c>
      <c r="Q415">
        <v>27</v>
      </c>
      <c r="R415">
        <v>488</v>
      </c>
      <c r="S415">
        <v>487</v>
      </c>
      <c r="T415">
        <v>15.901639344262298</v>
      </c>
      <c r="U415">
        <v>60.636550308008211</v>
      </c>
      <c r="V415">
        <v>88.982226958338202</v>
      </c>
      <c r="W415">
        <v>82.051950718685802</v>
      </c>
      <c r="X415">
        <v>11.053544837934528</v>
      </c>
      <c r="Y415">
        <v>2.8206736800410721</v>
      </c>
      <c r="Z415">
        <v>-26.629550113954281</v>
      </c>
      <c r="AA415">
        <v>1.408084946764002</v>
      </c>
      <c r="AB415">
        <v>1.4126012103546044</v>
      </c>
      <c r="AC415">
        <v>16</v>
      </c>
      <c r="AD415">
        <v>0</v>
      </c>
      <c r="AE415">
        <v>0</v>
      </c>
      <c r="AF415">
        <v>4</v>
      </c>
      <c r="AG415">
        <v>51</v>
      </c>
      <c r="AH415">
        <v>3</v>
      </c>
      <c r="AI415">
        <v>51</v>
      </c>
      <c r="AJ415">
        <v>0</v>
      </c>
      <c r="AK415">
        <v>77</v>
      </c>
      <c r="AL415">
        <v>35</v>
      </c>
    </row>
    <row r="416" spans="1:38" x14ac:dyDescent="0.5">
      <c r="A416">
        <v>3</v>
      </c>
      <c r="B416">
        <v>272</v>
      </c>
      <c r="C416">
        <v>2017</v>
      </c>
      <c r="D416">
        <v>99</v>
      </c>
      <c r="E416">
        <v>12</v>
      </c>
      <c r="F416">
        <v>99</v>
      </c>
      <c r="G416">
        <v>99</v>
      </c>
      <c r="H416">
        <v>99</v>
      </c>
      <c r="I416">
        <v>99</v>
      </c>
      <c r="J416">
        <v>999</v>
      </c>
      <c r="K416">
        <v>99</v>
      </c>
      <c r="L416">
        <v>99</v>
      </c>
      <c r="M416">
        <v>99</v>
      </c>
      <c r="N416">
        <v>99</v>
      </c>
      <c r="O416">
        <v>99</v>
      </c>
      <c r="P416">
        <v>9999</v>
      </c>
      <c r="Q416">
        <v>19</v>
      </c>
      <c r="R416">
        <v>517</v>
      </c>
      <c r="S416">
        <v>517</v>
      </c>
      <c r="T416">
        <v>15.636363636363638</v>
      </c>
      <c r="U416">
        <v>59.947775628626715</v>
      </c>
      <c r="V416">
        <v>91.624527704839295</v>
      </c>
      <c r="W416">
        <v>84.569439071566748</v>
      </c>
      <c r="X416">
        <v>8.8175924398806256</v>
      </c>
      <c r="Y416">
        <v>2.4477479255642702</v>
      </c>
      <c r="Z416">
        <v>-17.394978884843283</v>
      </c>
      <c r="AA416">
        <v>1.4917621259774363</v>
      </c>
      <c r="AB416">
        <v>1.5456305580830538</v>
      </c>
      <c r="AC416">
        <v>14</v>
      </c>
      <c r="AD416">
        <v>0</v>
      </c>
      <c r="AE416">
        <v>0</v>
      </c>
      <c r="AF416">
        <v>3</v>
      </c>
      <c r="AG416">
        <v>12</v>
      </c>
      <c r="AH416">
        <v>3</v>
      </c>
      <c r="AI416">
        <v>10</v>
      </c>
      <c r="AJ416">
        <v>0</v>
      </c>
      <c r="AK416">
        <v>54</v>
      </c>
      <c r="AL416">
        <v>32</v>
      </c>
    </row>
    <row r="417" spans="1:38" x14ac:dyDescent="0.5">
      <c r="A417">
        <v>3</v>
      </c>
      <c r="B417">
        <v>273</v>
      </c>
      <c r="C417">
        <v>2017</v>
      </c>
      <c r="D417">
        <v>99</v>
      </c>
      <c r="E417">
        <v>13</v>
      </c>
      <c r="F417">
        <v>99</v>
      </c>
      <c r="G417">
        <v>99</v>
      </c>
      <c r="H417">
        <v>99</v>
      </c>
      <c r="I417">
        <v>99</v>
      </c>
      <c r="J417">
        <v>999</v>
      </c>
      <c r="K417">
        <v>99</v>
      </c>
      <c r="L417">
        <v>99</v>
      </c>
      <c r="M417">
        <v>99</v>
      </c>
      <c r="N417">
        <v>99</v>
      </c>
      <c r="O417">
        <v>99</v>
      </c>
      <c r="P417">
        <v>9999</v>
      </c>
      <c r="Q417">
        <v>16</v>
      </c>
      <c r="R417">
        <v>340</v>
      </c>
      <c r="S417">
        <v>340</v>
      </c>
      <c r="T417">
        <v>15.923529411764704</v>
      </c>
      <c r="U417">
        <v>60.502941176470593</v>
      </c>
      <c r="V417">
        <v>86.635969664138628</v>
      </c>
      <c r="W417">
        <v>79.964999999999989</v>
      </c>
      <c r="X417">
        <v>9.2646757189053677</v>
      </c>
      <c r="Y417">
        <v>2.6629246741261232</v>
      </c>
      <c r="Z417">
        <v>-35.23306715633079</v>
      </c>
      <c r="AA417">
        <v>0.98104279077819823</v>
      </c>
      <c r="AB417">
        <v>0.96112652041557312</v>
      </c>
      <c r="AC417">
        <v>12</v>
      </c>
      <c r="AD417">
        <v>0</v>
      </c>
      <c r="AE417">
        <v>0</v>
      </c>
      <c r="AF417">
        <v>1</v>
      </c>
      <c r="AG417">
        <v>7</v>
      </c>
      <c r="AH417">
        <v>2</v>
      </c>
      <c r="AI417">
        <v>20</v>
      </c>
      <c r="AJ417">
        <v>0</v>
      </c>
      <c r="AK417">
        <v>15</v>
      </c>
      <c r="AL417">
        <v>34</v>
      </c>
    </row>
    <row r="418" spans="1:38" x14ac:dyDescent="0.5">
      <c r="A418">
        <v>3</v>
      </c>
      <c r="B418">
        <v>274</v>
      </c>
      <c r="C418">
        <v>2017</v>
      </c>
      <c r="D418">
        <v>99</v>
      </c>
      <c r="E418">
        <v>14</v>
      </c>
      <c r="F418">
        <v>99</v>
      </c>
      <c r="G418">
        <v>99</v>
      </c>
      <c r="H418">
        <v>99</v>
      </c>
      <c r="I418">
        <v>99</v>
      </c>
      <c r="J418">
        <v>999</v>
      </c>
      <c r="K418">
        <v>99</v>
      </c>
      <c r="L418">
        <v>99</v>
      </c>
      <c r="M418">
        <v>99</v>
      </c>
      <c r="N418">
        <v>99</v>
      </c>
      <c r="O418">
        <v>99</v>
      </c>
      <c r="P418">
        <v>9999</v>
      </c>
      <c r="Q418">
        <v>29</v>
      </c>
      <c r="R418">
        <v>762</v>
      </c>
      <c r="S418">
        <v>762</v>
      </c>
      <c r="T418">
        <v>15.929133858267718</v>
      </c>
      <c r="U418">
        <v>60.783464566929126</v>
      </c>
      <c r="V418">
        <v>87.369299585114106</v>
      </c>
      <c r="W418">
        <v>80.641863517060358</v>
      </c>
      <c r="X418">
        <v>9.8683908115618753</v>
      </c>
      <c r="Y418">
        <v>2.6181457578550345</v>
      </c>
      <c r="Z418">
        <v>-33.082027236287686</v>
      </c>
      <c r="AA418">
        <v>2.198690019332314</v>
      </c>
      <c r="AB418">
        <v>2.1722871280328002</v>
      </c>
      <c r="AC418">
        <v>22</v>
      </c>
      <c r="AD418">
        <v>0</v>
      </c>
      <c r="AE418">
        <v>0</v>
      </c>
      <c r="AF418">
        <v>8</v>
      </c>
      <c r="AG418">
        <v>63</v>
      </c>
      <c r="AH418">
        <v>10</v>
      </c>
      <c r="AI418">
        <v>65</v>
      </c>
      <c r="AJ418">
        <v>0</v>
      </c>
      <c r="AK418">
        <v>82</v>
      </c>
      <c r="AL418">
        <v>49</v>
      </c>
    </row>
    <row r="419" spans="1:38" x14ac:dyDescent="0.5">
      <c r="A419">
        <v>3</v>
      </c>
      <c r="B419">
        <v>275</v>
      </c>
      <c r="C419">
        <v>2017</v>
      </c>
      <c r="D419">
        <v>99</v>
      </c>
      <c r="E419">
        <v>15</v>
      </c>
      <c r="F419">
        <v>99</v>
      </c>
      <c r="G419">
        <v>99</v>
      </c>
      <c r="H419">
        <v>99</v>
      </c>
      <c r="I419">
        <v>99</v>
      </c>
      <c r="J419">
        <v>999</v>
      </c>
      <c r="K419">
        <v>99</v>
      </c>
      <c r="L419">
        <v>99</v>
      </c>
      <c r="M419">
        <v>99</v>
      </c>
      <c r="N419">
        <v>99</v>
      </c>
      <c r="O419">
        <v>99</v>
      </c>
      <c r="P419">
        <v>9999</v>
      </c>
      <c r="Q419">
        <v>15</v>
      </c>
      <c r="R419">
        <v>631</v>
      </c>
      <c r="S419">
        <v>631</v>
      </c>
      <c r="T419">
        <v>15.858954041204438</v>
      </c>
      <c r="U419">
        <v>60.545166402535642</v>
      </c>
      <c r="V419">
        <v>89.1130520781645</v>
      </c>
      <c r="W419">
        <v>82.251347068145748</v>
      </c>
      <c r="X419">
        <v>9.7584711750926392</v>
      </c>
      <c r="Y419">
        <v>2.9935119375625279</v>
      </c>
      <c r="Z419">
        <v>-41.655357743999645</v>
      </c>
      <c r="AA419">
        <v>1.8207000028854203</v>
      </c>
      <c r="AB419">
        <v>1.8347381054755751</v>
      </c>
      <c r="AC419">
        <v>18</v>
      </c>
      <c r="AD419">
        <v>0</v>
      </c>
      <c r="AE419">
        <v>0</v>
      </c>
      <c r="AF419">
        <v>5</v>
      </c>
      <c r="AG419">
        <v>17</v>
      </c>
      <c r="AH419">
        <v>6</v>
      </c>
      <c r="AI419">
        <v>51</v>
      </c>
      <c r="AJ419">
        <v>0</v>
      </c>
      <c r="AK419">
        <v>41</v>
      </c>
      <c r="AL419">
        <v>25</v>
      </c>
    </row>
    <row r="420" spans="1:38" x14ac:dyDescent="0.5">
      <c r="A420">
        <v>3</v>
      </c>
      <c r="B420">
        <v>276</v>
      </c>
      <c r="C420">
        <v>2017</v>
      </c>
      <c r="D420">
        <v>99</v>
      </c>
      <c r="E420">
        <v>16</v>
      </c>
      <c r="F420">
        <v>99</v>
      </c>
      <c r="G420">
        <v>99</v>
      </c>
      <c r="H420">
        <v>99</v>
      </c>
      <c r="I420">
        <v>99</v>
      </c>
      <c r="J420">
        <v>999</v>
      </c>
      <c r="K420">
        <v>99</v>
      </c>
      <c r="L420">
        <v>99</v>
      </c>
      <c r="M420">
        <v>99</v>
      </c>
      <c r="N420">
        <v>99</v>
      </c>
      <c r="O420">
        <v>99</v>
      </c>
      <c r="P420">
        <v>9999</v>
      </c>
      <c r="Q420">
        <v>25</v>
      </c>
      <c r="R420">
        <v>835</v>
      </c>
      <c r="S420">
        <v>835</v>
      </c>
      <c r="T420">
        <v>15.54491017964072</v>
      </c>
      <c r="U420">
        <v>59.947305389221583</v>
      </c>
      <c r="V420">
        <v>91.498303501339763</v>
      </c>
      <c r="W420">
        <v>84.452934131736512</v>
      </c>
      <c r="X420">
        <v>11.731551209711345</v>
      </c>
      <c r="Y420">
        <v>2.9567099042070057</v>
      </c>
      <c r="Z420">
        <v>-28.190579847223088</v>
      </c>
      <c r="AA420">
        <v>2.409325677352339</v>
      </c>
      <c r="AB420">
        <v>2.4928888812373606</v>
      </c>
      <c r="AC420">
        <v>35</v>
      </c>
      <c r="AD420">
        <v>0</v>
      </c>
      <c r="AE420">
        <v>0</v>
      </c>
      <c r="AF420">
        <v>6</v>
      </c>
      <c r="AG420">
        <v>39</v>
      </c>
      <c r="AH420">
        <v>9</v>
      </c>
      <c r="AI420">
        <v>5</v>
      </c>
      <c r="AJ420">
        <v>0</v>
      </c>
      <c r="AK420">
        <v>89</v>
      </c>
      <c r="AL420">
        <v>57</v>
      </c>
    </row>
    <row r="421" spans="1:38" x14ac:dyDescent="0.5">
      <c r="A421">
        <v>3</v>
      </c>
      <c r="B421">
        <v>277</v>
      </c>
      <c r="C421">
        <v>2017</v>
      </c>
      <c r="D421">
        <v>99</v>
      </c>
      <c r="E421">
        <v>17</v>
      </c>
      <c r="F421">
        <v>99</v>
      </c>
      <c r="G421">
        <v>99</v>
      </c>
      <c r="H421">
        <v>99</v>
      </c>
      <c r="I421">
        <v>99</v>
      </c>
      <c r="J421">
        <v>999</v>
      </c>
      <c r="K421">
        <v>99</v>
      </c>
      <c r="L421">
        <v>99</v>
      </c>
      <c r="M421">
        <v>99</v>
      </c>
      <c r="N421">
        <v>99</v>
      </c>
      <c r="O421">
        <v>99</v>
      </c>
      <c r="P421">
        <v>9999</v>
      </c>
      <c r="Q421">
        <v>26</v>
      </c>
      <c r="R421">
        <v>954</v>
      </c>
      <c r="S421">
        <v>954</v>
      </c>
      <c r="T421">
        <v>15.902515723270438</v>
      </c>
      <c r="U421">
        <v>60.680293501048219</v>
      </c>
      <c r="V421">
        <v>89.187454999307221</v>
      </c>
      <c r="W421">
        <v>82.320020964360509</v>
      </c>
      <c r="X421">
        <v>10.265392778089716</v>
      </c>
      <c r="Y421">
        <v>3.0914587001913998</v>
      </c>
      <c r="Z421">
        <v>-37.064607141104467</v>
      </c>
      <c r="AA421">
        <v>2.752690654124708</v>
      </c>
      <c r="AB421">
        <v>2.7762306805459849</v>
      </c>
      <c r="AC421">
        <v>45</v>
      </c>
      <c r="AD421">
        <v>0</v>
      </c>
      <c r="AE421">
        <v>0</v>
      </c>
      <c r="AF421">
        <v>14</v>
      </c>
      <c r="AG421">
        <v>28</v>
      </c>
      <c r="AH421">
        <v>13</v>
      </c>
      <c r="AI421">
        <v>12</v>
      </c>
      <c r="AJ421">
        <v>0</v>
      </c>
      <c r="AK421">
        <v>94</v>
      </c>
      <c r="AL421">
        <v>78</v>
      </c>
    </row>
    <row r="422" spans="1:38" x14ac:dyDescent="0.5">
      <c r="A422">
        <v>3</v>
      </c>
      <c r="B422">
        <v>278</v>
      </c>
      <c r="C422">
        <v>2017</v>
      </c>
      <c r="D422">
        <v>99</v>
      </c>
      <c r="E422">
        <v>18</v>
      </c>
      <c r="F422">
        <v>99</v>
      </c>
      <c r="G422">
        <v>99</v>
      </c>
      <c r="H422">
        <v>99</v>
      </c>
      <c r="I422">
        <v>99</v>
      </c>
      <c r="J422">
        <v>999</v>
      </c>
      <c r="K422">
        <v>99</v>
      </c>
      <c r="L422">
        <v>99</v>
      </c>
      <c r="M422">
        <v>99</v>
      </c>
      <c r="N422">
        <v>99</v>
      </c>
      <c r="O422">
        <v>99</v>
      </c>
      <c r="P422">
        <v>9999</v>
      </c>
      <c r="Q422">
        <v>23</v>
      </c>
      <c r="R422">
        <v>861</v>
      </c>
      <c r="S422">
        <v>861</v>
      </c>
      <c r="T422">
        <v>15.794425087108012</v>
      </c>
      <c r="U422">
        <v>60.405342624854804</v>
      </c>
      <c r="V422">
        <v>90.927302401022814</v>
      </c>
      <c r="W422">
        <v>83.925900116144135</v>
      </c>
      <c r="X422">
        <v>11.865782133090002</v>
      </c>
      <c r="Y422">
        <v>2.9220487109053619</v>
      </c>
      <c r="Z422">
        <v>-45.527989445106805</v>
      </c>
      <c r="AA422">
        <v>2.4843465966471419</v>
      </c>
      <c r="AB422">
        <v>2.5544703230653671</v>
      </c>
      <c r="AC422">
        <v>33</v>
      </c>
      <c r="AD422">
        <v>0</v>
      </c>
      <c r="AE422">
        <v>0</v>
      </c>
      <c r="AF422">
        <v>5</v>
      </c>
      <c r="AG422">
        <v>16</v>
      </c>
      <c r="AH422">
        <v>9</v>
      </c>
      <c r="AI422">
        <v>25</v>
      </c>
      <c r="AJ422">
        <v>0</v>
      </c>
      <c r="AK422">
        <v>101</v>
      </c>
      <c r="AL422">
        <v>47</v>
      </c>
    </row>
    <row r="423" spans="1:38" x14ac:dyDescent="0.5">
      <c r="A423">
        <v>3</v>
      </c>
      <c r="B423">
        <v>279</v>
      </c>
      <c r="C423">
        <v>2017</v>
      </c>
      <c r="D423">
        <v>99</v>
      </c>
      <c r="E423">
        <v>19</v>
      </c>
      <c r="F423">
        <v>99</v>
      </c>
      <c r="G423">
        <v>99</v>
      </c>
      <c r="H423">
        <v>99</v>
      </c>
      <c r="I423">
        <v>99</v>
      </c>
      <c r="J423">
        <v>999</v>
      </c>
      <c r="K423">
        <v>99</v>
      </c>
      <c r="L423">
        <v>99</v>
      </c>
      <c r="M423">
        <v>99</v>
      </c>
      <c r="N423">
        <v>99</v>
      </c>
      <c r="O423">
        <v>99</v>
      </c>
      <c r="P423">
        <v>9999</v>
      </c>
      <c r="Q423">
        <v>16</v>
      </c>
      <c r="R423">
        <v>499</v>
      </c>
      <c r="S423">
        <v>498</v>
      </c>
      <c r="T423">
        <v>15.625250501002004</v>
      </c>
      <c r="U423">
        <v>60.317269076305259</v>
      </c>
      <c r="V423">
        <v>84.613644175836612</v>
      </c>
      <c r="W423">
        <v>78.019277108433727</v>
      </c>
      <c r="X423">
        <v>12.168828680086945</v>
      </c>
      <c r="Y423">
        <v>3.0961407140458004</v>
      </c>
      <c r="Z423">
        <v>-32.16753177523151</v>
      </c>
      <c r="AA423">
        <v>1.4398245664656495</v>
      </c>
      <c r="AB423">
        <v>1.3735136097637759</v>
      </c>
      <c r="AC423">
        <v>20</v>
      </c>
      <c r="AD423">
        <v>0</v>
      </c>
      <c r="AE423">
        <v>0</v>
      </c>
      <c r="AF423">
        <v>9</v>
      </c>
      <c r="AG423">
        <v>15</v>
      </c>
      <c r="AH423">
        <v>5</v>
      </c>
      <c r="AI423">
        <v>3</v>
      </c>
      <c r="AJ423">
        <v>0</v>
      </c>
      <c r="AK423">
        <v>117</v>
      </c>
      <c r="AL423">
        <v>34</v>
      </c>
    </row>
    <row r="424" spans="1:38" x14ac:dyDescent="0.5">
      <c r="A424">
        <v>3</v>
      </c>
      <c r="B424">
        <v>280</v>
      </c>
      <c r="C424">
        <v>2017</v>
      </c>
      <c r="D424">
        <v>99</v>
      </c>
      <c r="E424">
        <v>20</v>
      </c>
      <c r="F424">
        <v>99</v>
      </c>
      <c r="G424">
        <v>99</v>
      </c>
      <c r="H424">
        <v>99</v>
      </c>
      <c r="I424">
        <v>99</v>
      </c>
      <c r="J424">
        <v>999</v>
      </c>
      <c r="K424">
        <v>99</v>
      </c>
      <c r="L424">
        <v>99</v>
      </c>
      <c r="M424">
        <v>99</v>
      </c>
      <c r="N424">
        <v>99</v>
      </c>
      <c r="O424">
        <v>99</v>
      </c>
      <c r="P424">
        <v>9999</v>
      </c>
      <c r="Q424">
        <v>26</v>
      </c>
      <c r="R424">
        <v>544</v>
      </c>
      <c r="S424">
        <v>544</v>
      </c>
      <c r="T424">
        <v>15.720588235294121</v>
      </c>
      <c r="U424">
        <v>60.068014705882355</v>
      </c>
      <c r="V424">
        <v>89.732569625900226</v>
      </c>
      <c r="W424">
        <v>82.823161764705887</v>
      </c>
      <c r="X424">
        <v>11.2212433254053</v>
      </c>
      <c r="Y424">
        <v>2.8077111045907546</v>
      </c>
      <c r="Z424">
        <v>-31.46666834967484</v>
      </c>
      <c r="AA424">
        <v>1.5696684652451172</v>
      </c>
      <c r="AB424">
        <v>1.5927675813513995</v>
      </c>
      <c r="AC424">
        <v>9</v>
      </c>
      <c r="AD424">
        <v>0</v>
      </c>
      <c r="AE424">
        <v>0</v>
      </c>
      <c r="AF424">
        <v>4</v>
      </c>
      <c r="AG424">
        <v>63</v>
      </c>
      <c r="AH424">
        <v>18</v>
      </c>
      <c r="AI424">
        <v>51</v>
      </c>
      <c r="AJ424">
        <v>0</v>
      </c>
      <c r="AK424">
        <v>52</v>
      </c>
      <c r="AL424">
        <v>23</v>
      </c>
    </row>
    <row r="425" spans="1:38" x14ac:dyDescent="0.5">
      <c r="A425">
        <v>3</v>
      </c>
      <c r="B425">
        <v>281</v>
      </c>
      <c r="C425">
        <v>2017</v>
      </c>
      <c r="D425">
        <v>99</v>
      </c>
      <c r="E425">
        <v>21</v>
      </c>
      <c r="F425">
        <v>99</v>
      </c>
      <c r="G425">
        <v>99</v>
      </c>
      <c r="H425">
        <v>99</v>
      </c>
      <c r="I425">
        <v>99</v>
      </c>
      <c r="J425">
        <v>999</v>
      </c>
      <c r="K425">
        <v>99</v>
      </c>
      <c r="L425">
        <v>99</v>
      </c>
      <c r="M425">
        <v>99</v>
      </c>
      <c r="N425">
        <v>99</v>
      </c>
      <c r="O425">
        <v>99</v>
      </c>
      <c r="P425">
        <v>9999</v>
      </c>
      <c r="Q425">
        <v>23</v>
      </c>
      <c r="R425">
        <v>470</v>
      </c>
      <c r="S425">
        <v>469</v>
      </c>
      <c r="T425">
        <v>16.019148936170211</v>
      </c>
      <c r="U425">
        <v>60.882729211087408</v>
      </c>
      <c r="V425">
        <v>86.811569763009729</v>
      </c>
      <c r="W425">
        <v>80.04392324093817</v>
      </c>
      <c r="X425">
        <v>11.164682663613462</v>
      </c>
      <c r="Y425">
        <v>2.9438780779373439</v>
      </c>
      <c r="Z425">
        <v>-22.879147774570431</v>
      </c>
      <c r="AA425">
        <v>1.3561473872522147</v>
      </c>
      <c r="AB425">
        <v>1.3270977468934153</v>
      </c>
      <c r="AC425">
        <v>20</v>
      </c>
      <c r="AD425">
        <v>0</v>
      </c>
      <c r="AE425">
        <v>0</v>
      </c>
      <c r="AF425">
        <v>6</v>
      </c>
      <c r="AG425">
        <v>15</v>
      </c>
      <c r="AH425">
        <v>6</v>
      </c>
      <c r="AI425">
        <v>8</v>
      </c>
      <c r="AJ425">
        <v>0</v>
      </c>
      <c r="AK425">
        <v>28</v>
      </c>
      <c r="AL425">
        <v>48</v>
      </c>
    </row>
    <row r="426" spans="1:38" x14ac:dyDescent="0.5">
      <c r="A426">
        <v>3</v>
      </c>
      <c r="B426">
        <v>282</v>
      </c>
      <c r="C426">
        <v>2017</v>
      </c>
      <c r="D426">
        <v>99</v>
      </c>
      <c r="E426">
        <v>22</v>
      </c>
      <c r="F426">
        <v>99</v>
      </c>
      <c r="G426">
        <v>99</v>
      </c>
      <c r="H426">
        <v>99</v>
      </c>
      <c r="I426">
        <v>99</v>
      </c>
      <c r="J426">
        <v>999</v>
      </c>
      <c r="K426">
        <v>99</v>
      </c>
      <c r="L426">
        <v>99</v>
      </c>
      <c r="M426">
        <v>99</v>
      </c>
      <c r="N426">
        <v>99</v>
      </c>
      <c r="O426">
        <v>99</v>
      </c>
      <c r="P426">
        <v>9999</v>
      </c>
      <c r="Q426">
        <v>20</v>
      </c>
      <c r="R426">
        <v>781</v>
      </c>
      <c r="S426">
        <v>780</v>
      </c>
      <c r="T426">
        <v>15.998719590268889</v>
      </c>
      <c r="U426">
        <v>60.962820512820507</v>
      </c>
      <c r="V426">
        <v>90.197794260632875</v>
      </c>
      <c r="W426">
        <v>83.206794871794898</v>
      </c>
      <c r="X426">
        <v>11.33223867189913</v>
      </c>
      <c r="Y426">
        <v>2.9347436429499321</v>
      </c>
      <c r="Z426">
        <v>-44.511655394095989</v>
      </c>
      <c r="AA426">
        <v>2.2535129988169778</v>
      </c>
      <c r="AB426">
        <v>2.2943258498919485</v>
      </c>
      <c r="AC426">
        <v>31</v>
      </c>
      <c r="AD426">
        <v>0</v>
      </c>
      <c r="AE426">
        <v>0</v>
      </c>
      <c r="AF426">
        <v>4</v>
      </c>
      <c r="AG426">
        <v>29</v>
      </c>
      <c r="AH426">
        <v>11</v>
      </c>
      <c r="AI426">
        <v>1</v>
      </c>
      <c r="AJ426">
        <v>0</v>
      </c>
      <c r="AK426">
        <v>92</v>
      </c>
      <c r="AL426">
        <v>71</v>
      </c>
    </row>
    <row r="427" spans="1:38" x14ac:dyDescent="0.5">
      <c r="A427">
        <v>3</v>
      </c>
      <c r="B427">
        <v>283</v>
      </c>
      <c r="C427">
        <v>2017</v>
      </c>
      <c r="D427">
        <v>99</v>
      </c>
      <c r="E427">
        <v>23</v>
      </c>
      <c r="F427">
        <v>99</v>
      </c>
      <c r="G427">
        <v>99</v>
      </c>
      <c r="H427">
        <v>99</v>
      </c>
      <c r="I427">
        <v>99</v>
      </c>
      <c r="J427">
        <v>999</v>
      </c>
      <c r="K427">
        <v>99</v>
      </c>
      <c r="L427">
        <v>99</v>
      </c>
      <c r="M427">
        <v>99</v>
      </c>
      <c r="N427">
        <v>99</v>
      </c>
      <c r="O427">
        <v>99</v>
      </c>
      <c r="P427">
        <v>9999</v>
      </c>
      <c r="Q427">
        <v>24</v>
      </c>
      <c r="R427">
        <v>745</v>
      </c>
      <c r="S427">
        <v>745</v>
      </c>
      <c r="T427">
        <v>15.727516778523494</v>
      </c>
      <c r="U427">
        <v>60.115436241610738</v>
      </c>
      <c r="V427">
        <v>90.140845070422586</v>
      </c>
      <c r="W427">
        <v>83.200000000000017</v>
      </c>
      <c r="X427">
        <v>9.4592676760117982</v>
      </c>
      <c r="Y427">
        <v>2.4058297437686775</v>
      </c>
      <c r="Z427">
        <v>-30.560472249877598</v>
      </c>
      <c r="AA427">
        <v>2.1496378797934055</v>
      </c>
      <c r="AB427">
        <v>2.1911963778799888</v>
      </c>
      <c r="AC427">
        <v>12</v>
      </c>
      <c r="AD427">
        <v>0</v>
      </c>
      <c r="AE427">
        <v>0</v>
      </c>
      <c r="AF427">
        <v>0</v>
      </c>
      <c r="AG427">
        <v>39</v>
      </c>
      <c r="AH427">
        <v>12</v>
      </c>
      <c r="AI427">
        <v>21</v>
      </c>
      <c r="AJ427">
        <v>0</v>
      </c>
      <c r="AK427">
        <v>75</v>
      </c>
      <c r="AL427">
        <v>26</v>
      </c>
    </row>
    <row r="428" spans="1:38" x14ac:dyDescent="0.5">
      <c r="A428">
        <v>3</v>
      </c>
      <c r="B428">
        <v>284</v>
      </c>
      <c r="C428">
        <v>2017</v>
      </c>
      <c r="D428">
        <v>99</v>
      </c>
      <c r="E428">
        <v>24</v>
      </c>
      <c r="F428">
        <v>99</v>
      </c>
      <c r="G428">
        <v>99</v>
      </c>
      <c r="H428">
        <v>99</v>
      </c>
      <c r="I428">
        <v>99</v>
      </c>
      <c r="J428">
        <v>999</v>
      </c>
      <c r="K428">
        <v>99</v>
      </c>
      <c r="L428">
        <v>99</v>
      </c>
      <c r="M428">
        <v>99</v>
      </c>
      <c r="N428">
        <v>99</v>
      </c>
      <c r="O428">
        <v>99</v>
      </c>
      <c r="P428">
        <v>9999</v>
      </c>
      <c r="Q428">
        <v>25</v>
      </c>
      <c r="R428">
        <v>812</v>
      </c>
      <c r="S428">
        <v>811</v>
      </c>
      <c r="T428">
        <v>15.903940886699504</v>
      </c>
      <c r="U428">
        <v>60.691738594327987</v>
      </c>
      <c r="V428">
        <v>87.04166572039658</v>
      </c>
      <c r="W428">
        <v>80.291738594327995</v>
      </c>
      <c r="X428">
        <v>10.78635107348069</v>
      </c>
      <c r="Y428">
        <v>2.968584929570286</v>
      </c>
      <c r="Z428">
        <v>-29.543871751420212</v>
      </c>
      <c r="AA428">
        <v>2.3429610179761662</v>
      </c>
      <c r="AB428">
        <v>2.3019369201706903</v>
      </c>
      <c r="AC428">
        <v>30</v>
      </c>
      <c r="AD428">
        <v>0</v>
      </c>
      <c r="AE428">
        <v>0</v>
      </c>
      <c r="AF428">
        <v>9</v>
      </c>
      <c r="AG428">
        <v>32</v>
      </c>
      <c r="AH428">
        <v>5</v>
      </c>
      <c r="AI428">
        <v>1</v>
      </c>
      <c r="AJ428">
        <v>0</v>
      </c>
      <c r="AK428">
        <v>110</v>
      </c>
      <c r="AL428">
        <v>36</v>
      </c>
    </row>
    <row r="429" spans="1:38" x14ac:dyDescent="0.5">
      <c r="A429">
        <v>3</v>
      </c>
      <c r="B429">
        <v>285</v>
      </c>
      <c r="C429">
        <v>2017</v>
      </c>
      <c r="D429">
        <v>99</v>
      </c>
      <c r="E429">
        <v>25</v>
      </c>
      <c r="F429">
        <v>99</v>
      </c>
      <c r="G429">
        <v>99</v>
      </c>
      <c r="H429">
        <v>99</v>
      </c>
      <c r="I429">
        <v>99</v>
      </c>
      <c r="J429">
        <v>999</v>
      </c>
      <c r="K429">
        <v>99</v>
      </c>
      <c r="L429">
        <v>99</v>
      </c>
      <c r="M429">
        <v>99</v>
      </c>
      <c r="N429">
        <v>99</v>
      </c>
      <c r="O429">
        <v>99</v>
      </c>
      <c r="P429">
        <v>9999</v>
      </c>
      <c r="Q429">
        <v>28</v>
      </c>
      <c r="R429">
        <v>904</v>
      </c>
      <c r="S429">
        <v>904</v>
      </c>
      <c r="T429">
        <v>15.762168141592921</v>
      </c>
      <c r="U429">
        <v>60.567477876106189</v>
      </c>
      <c r="V429">
        <v>87.345396408402777</v>
      </c>
      <c r="W429">
        <v>80.619800884955751</v>
      </c>
      <c r="X429">
        <v>12.089398539216219</v>
      </c>
      <c r="Y429">
        <v>3.0095504047766046</v>
      </c>
      <c r="Z429">
        <v>-38.177085685268622</v>
      </c>
      <c r="AA429">
        <v>2.6084196554808554</v>
      </c>
      <c r="AB429">
        <v>2.5763914781041377</v>
      </c>
      <c r="AC429">
        <v>32</v>
      </c>
      <c r="AD429">
        <v>0</v>
      </c>
      <c r="AE429">
        <v>0</v>
      </c>
      <c r="AF429">
        <v>4</v>
      </c>
      <c r="AG429">
        <v>70</v>
      </c>
      <c r="AH429">
        <v>19</v>
      </c>
      <c r="AI429">
        <v>59</v>
      </c>
      <c r="AJ429">
        <v>0</v>
      </c>
      <c r="AK429">
        <v>116</v>
      </c>
      <c r="AL429">
        <v>52</v>
      </c>
    </row>
    <row r="430" spans="1:38" x14ac:dyDescent="0.5">
      <c r="A430">
        <v>3</v>
      </c>
      <c r="B430">
        <v>286</v>
      </c>
      <c r="C430">
        <v>2017</v>
      </c>
      <c r="D430">
        <v>99</v>
      </c>
      <c r="E430">
        <v>26</v>
      </c>
      <c r="F430">
        <v>99</v>
      </c>
      <c r="G430">
        <v>99</v>
      </c>
      <c r="H430">
        <v>99</v>
      </c>
      <c r="I430">
        <v>99</v>
      </c>
      <c r="J430">
        <v>999</v>
      </c>
      <c r="K430">
        <v>99</v>
      </c>
      <c r="L430">
        <v>99</v>
      </c>
      <c r="M430">
        <v>99</v>
      </c>
      <c r="N430">
        <v>99</v>
      </c>
      <c r="O430">
        <v>99</v>
      </c>
      <c r="P430">
        <v>9999</v>
      </c>
      <c r="Q430">
        <v>15</v>
      </c>
      <c r="R430">
        <v>265</v>
      </c>
      <c r="S430">
        <v>265</v>
      </c>
      <c r="T430">
        <v>15.811320754716981</v>
      </c>
      <c r="U430">
        <v>60.84905660377359</v>
      </c>
      <c r="V430">
        <v>86.743800977125488</v>
      </c>
      <c r="W430">
        <v>80.064528301886796</v>
      </c>
      <c r="X430">
        <v>12.183032829654723</v>
      </c>
      <c r="Y430">
        <v>3.1990342081198602</v>
      </c>
      <c r="Z430">
        <v>-17.626862296686099</v>
      </c>
      <c r="AA430">
        <v>0.76463629281241885</v>
      </c>
      <c r="AB430">
        <v>0.75004570000512194</v>
      </c>
      <c r="AC430">
        <v>4</v>
      </c>
      <c r="AD430">
        <v>0</v>
      </c>
      <c r="AE430">
        <v>0</v>
      </c>
      <c r="AF430">
        <v>3</v>
      </c>
      <c r="AG430">
        <v>22</v>
      </c>
      <c r="AH430">
        <v>1</v>
      </c>
      <c r="AI430">
        <v>8</v>
      </c>
      <c r="AJ430">
        <v>0</v>
      </c>
      <c r="AK430">
        <v>45</v>
      </c>
      <c r="AL430">
        <v>12</v>
      </c>
    </row>
    <row r="431" spans="1:38" x14ac:dyDescent="0.5">
      <c r="A431">
        <v>3</v>
      </c>
      <c r="B431">
        <v>287</v>
      </c>
      <c r="C431">
        <v>2017</v>
      </c>
      <c r="D431">
        <v>99</v>
      </c>
      <c r="E431">
        <v>27</v>
      </c>
      <c r="F431">
        <v>99</v>
      </c>
      <c r="G431">
        <v>99</v>
      </c>
      <c r="H431">
        <v>99</v>
      </c>
      <c r="I431">
        <v>99</v>
      </c>
      <c r="J431">
        <v>999</v>
      </c>
      <c r="K431">
        <v>99</v>
      </c>
      <c r="L431">
        <v>99</v>
      </c>
      <c r="M431">
        <v>99</v>
      </c>
      <c r="N431">
        <v>99</v>
      </c>
      <c r="O431">
        <v>99</v>
      </c>
      <c r="P431">
        <v>9999</v>
      </c>
      <c r="Q431">
        <v>19</v>
      </c>
      <c r="R431">
        <v>546</v>
      </c>
      <c r="S431">
        <v>546</v>
      </c>
      <c r="T431">
        <v>15.576923076923077</v>
      </c>
      <c r="U431">
        <v>60.021978021978029</v>
      </c>
      <c r="V431">
        <v>88.669293869727184</v>
      </c>
      <c r="W431">
        <v>81.841758241758143</v>
      </c>
      <c r="X431">
        <v>9.614866380593087</v>
      </c>
      <c r="Y431">
        <v>2.8244537426858551</v>
      </c>
      <c r="Z431">
        <v>2.208714003832918</v>
      </c>
      <c r="AA431">
        <v>1.5754393051908699</v>
      </c>
      <c r="AB431">
        <v>1.57968064118795</v>
      </c>
      <c r="AC431">
        <v>14</v>
      </c>
      <c r="AD431">
        <v>0</v>
      </c>
      <c r="AE431">
        <v>0</v>
      </c>
      <c r="AF431">
        <v>1</v>
      </c>
      <c r="AG431">
        <v>9</v>
      </c>
      <c r="AH431">
        <v>3</v>
      </c>
      <c r="AI431">
        <v>8</v>
      </c>
      <c r="AJ431">
        <v>0</v>
      </c>
      <c r="AK431">
        <v>39</v>
      </c>
      <c r="AL431">
        <v>11</v>
      </c>
    </row>
    <row r="432" spans="1:38" x14ac:dyDescent="0.5">
      <c r="A432">
        <v>3</v>
      </c>
      <c r="B432">
        <v>288</v>
      </c>
      <c r="C432">
        <v>2017</v>
      </c>
      <c r="D432">
        <v>99</v>
      </c>
      <c r="E432">
        <v>28</v>
      </c>
      <c r="F432">
        <v>99</v>
      </c>
      <c r="G432">
        <v>99</v>
      </c>
      <c r="H432">
        <v>99</v>
      </c>
      <c r="I432">
        <v>99</v>
      </c>
      <c r="J432">
        <v>999</v>
      </c>
      <c r="K432">
        <v>99</v>
      </c>
      <c r="L432">
        <v>99</v>
      </c>
      <c r="M432">
        <v>99</v>
      </c>
      <c r="N432">
        <v>99</v>
      </c>
      <c r="O432">
        <v>99</v>
      </c>
      <c r="P432">
        <v>9999</v>
      </c>
      <c r="Q432">
        <v>24</v>
      </c>
      <c r="R432">
        <v>505</v>
      </c>
      <c r="S432">
        <v>505</v>
      </c>
      <c r="T432">
        <v>16.417821782178219</v>
      </c>
      <c r="U432">
        <v>61.691089108910894</v>
      </c>
      <c r="V432">
        <v>88.645935016036844</v>
      </c>
      <c r="W432">
        <v>81.82019801980195</v>
      </c>
      <c r="X432">
        <v>10.688762858532357</v>
      </c>
      <c r="Y432">
        <v>2.5383435391514659</v>
      </c>
      <c r="Z432">
        <v>-46.530911951606207</v>
      </c>
      <c r="AA432">
        <v>1.4571370863029121</v>
      </c>
      <c r="AB432">
        <v>1.4606750351203339</v>
      </c>
      <c r="AC432">
        <v>9</v>
      </c>
      <c r="AD432">
        <v>0</v>
      </c>
      <c r="AE432">
        <v>0</v>
      </c>
      <c r="AF432">
        <v>5</v>
      </c>
      <c r="AG432">
        <v>18</v>
      </c>
      <c r="AH432">
        <v>4</v>
      </c>
      <c r="AI432">
        <v>20</v>
      </c>
      <c r="AJ432">
        <v>0</v>
      </c>
      <c r="AK432">
        <v>38</v>
      </c>
      <c r="AL432">
        <v>17</v>
      </c>
    </row>
    <row r="433" spans="1:38" x14ac:dyDescent="0.5">
      <c r="A433">
        <v>3</v>
      </c>
      <c r="B433">
        <v>289</v>
      </c>
      <c r="C433">
        <v>2017</v>
      </c>
      <c r="D433">
        <v>99</v>
      </c>
      <c r="E433">
        <v>29</v>
      </c>
      <c r="F433">
        <v>99</v>
      </c>
      <c r="G433">
        <v>99</v>
      </c>
      <c r="H433">
        <v>99</v>
      </c>
      <c r="I433">
        <v>99</v>
      </c>
      <c r="J433">
        <v>999</v>
      </c>
      <c r="K433">
        <v>99</v>
      </c>
      <c r="L433">
        <v>99</v>
      </c>
      <c r="M433">
        <v>99</v>
      </c>
      <c r="N433">
        <v>99</v>
      </c>
      <c r="O433">
        <v>99</v>
      </c>
      <c r="P433">
        <v>9999</v>
      </c>
      <c r="Q433">
        <v>14</v>
      </c>
      <c r="R433">
        <v>477</v>
      </c>
      <c r="S433">
        <v>476</v>
      </c>
      <c r="T433">
        <v>15.505241090146752</v>
      </c>
      <c r="U433">
        <v>59.871848739495789</v>
      </c>
      <c r="V433">
        <v>85.598659832297059</v>
      </c>
      <c r="W433">
        <v>78.931302521008405</v>
      </c>
      <c r="X433">
        <v>15.783340301613849</v>
      </c>
      <c r="Y433">
        <v>3.1292811928370292</v>
      </c>
      <c r="Z433">
        <v>-62.659140867455079</v>
      </c>
      <c r="AA433">
        <v>1.376345327062354</v>
      </c>
      <c r="AB433">
        <v>1.3281830225903843</v>
      </c>
      <c r="AC433">
        <v>9</v>
      </c>
      <c r="AD433">
        <v>0</v>
      </c>
      <c r="AE433">
        <v>0</v>
      </c>
      <c r="AF433">
        <v>8</v>
      </c>
      <c r="AG433">
        <v>26</v>
      </c>
      <c r="AH433">
        <v>5</v>
      </c>
      <c r="AI433">
        <v>11</v>
      </c>
      <c r="AJ433">
        <v>0</v>
      </c>
      <c r="AK433">
        <v>98</v>
      </c>
      <c r="AL433">
        <v>16</v>
      </c>
    </row>
    <row r="434" spans="1:38" x14ac:dyDescent="0.5">
      <c r="A434">
        <v>3</v>
      </c>
      <c r="B434">
        <v>290</v>
      </c>
      <c r="C434">
        <v>2017</v>
      </c>
      <c r="D434">
        <v>99</v>
      </c>
      <c r="E434">
        <v>30</v>
      </c>
      <c r="F434">
        <v>99</v>
      </c>
      <c r="G434">
        <v>99</v>
      </c>
      <c r="H434">
        <v>99</v>
      </c>
      <c r="I434">
        <v>99</v>
      </c>
      <c r="J434">
        <v>999</v>
      </c>
      <c r="K434">
        <v>99</v>
      </c>
      <c r="L434">
        <v>99</v>
      </c>
      <c r="M434">
        <v>99</v>
      </c>
      <c r="N434">
        <v>99</v>
      </c>
      <c r="O434">
        <v>99</v>
      </c>
      <c r="P434">
        <v>9999</v>
      </c>
      <c r="Q434">
        <v>20</v>
      </c>
      <c r="R434">
        <v>917</v>
      </c>
      <c r="S434">
        <v>916</v>
      </c>
      <c r="T434">
        <v>16.068702290076331</v>
      </c>
      <c r="U434">
        <v>60.832969432314393</v>
      </c>
      <c r="V434">
        <v>87.800484465408559</v>
      </c>
      <c r="W434">
        <v>81.002401746725013</v>
      </c>
      <c r="X434">
        <v>10.231333771221818</v>
      </c>
      <c r="Y434">
        <v>2.5446759908932877</v>
      </c>
      <c r="Z434">
        <v>-27.351176370971597</v>
      </c>
      <c r="AA434">
        <v>2.6459301151282566</v>
      </c>
      <c r="AB434">
        <v>2.6229805608740198</v>
      </c>
      <c r="AC434">
        <v>25</v>
      </c>
      <c r="AD434">
        <v>0</v>
      </c>
      <c r="AE434">
        <v>0</v>
      </c>
      <c r="AF434">
        <v>12</v>
      </c>
      <c r="AG434">
        <v>41</v>
      </c>
      <c r="AH434">
        <v>7</v>
      </c>
      <c r="AI434">
        <v>12</v>
      </c>
      <c r="AJ434">
        <v>0</v>
      </c>
      <c r="AK434">
        <v>79</v>
      </c>
      <c r="AL434">
        <v>40</v>
      </c>
    </row>
    <row r="435" spans="1:38" x14ac:dyDescent="0.5">
      <c r="A435">
        <v>3</v>
      </c>
      <c r="B435">
        <v>291</v>
      </c>
      <c r="C435">
        <v>2017</v>
      </c>
      <c r="D435">
        <v>99</v>
      </c>
      <c r="E435">
        <v>31</v>
      </c>
      <c r="F435">
        <v>99</v>
      </c>
      <c r="G435">
        <v>99</v>
      </c>
      <c r="H435">
        <v>99</v>
      </c>
      <c r="I435">
        <v>99</v>
      </c>
      <c r="J435">
        <v>999</v>
      </c>
      <c r="K435">
        <v>99</v>
      </c>
      <c r="L435">
        <v>99</v>
      </c>
      <c r="M435">
        <v>99</v>
      </c>
      <c r="N435">
        <v>99</v>
      </c>
      <c r="O435">
        <v>99</v>
      </c>
      <c r="P435">
        <v>9999</v>
      </c>
      <c r="Q435">
        <v>27</v>
      </c>
      <c r="R435">
        <v>1059</v>
      </c>
      <c r="S435">
        <v>1059</v>
      </c>
      <c r="T435">
        <v>15.71104815864023</v>
      </c>
      <c r="U435">
        <v>60.196411709159598</v>
      </c>
      <c r="V435">
        <v>87.658382926307766</v>
      </c>
      <c r="W435">
        <v>80.908687440982106</v>
      </c>
      <c r="X435">
        <v>10.168584630408551</v>
      </c>
      <c r="Y435">
        <v>2.7144815646404887</v>
      </c>
      <c r="Z435">
        <v>-38.760955988026701</v>
      </c>
      <c r="AA435">
        <v>3.0556597512767976</v>
      </c>
      <c r="AB435">
        <v>3.0289549788401291</v>
      </c>
      <c r="AC435">
        <v>21</v>
      </c>
      <c r="AD435">
        <v>0</v>
      </c>
      <c r="AE435">
        <v>0</v>
      </c>
      <c r="AF435">
        <v>12</v>
      </c>
      <c r="AG435">
        <v>46</v>
      </c>
      <c r="AH435">
        <v>6</v>
      </c>
      <c r="AI435">
        <v>35</v>
      </c>
      <c r="AJ435">
        <v>0</v>
      </c>
      <c r="AK435">
        <v>72</v>
      </c>
      <c r="AL435">
        <v>34</v>
      </c>
    </row>
    <row r="436" spans="1:38" x14ac:dyDescent="0.5">
      <c r="A436">
        <v>3</v>
      </c>
      <c r="B436">
        <v>292</v>
      </c>
      <c r="C436">
        <v>2017</v>
      </c>
      <c r="D436">
        <v>99</v>
      </c>
      <c r="E436">
        <v>32</v>
      </c>
      <c r="F436">
        <v>99</v>
      </c>
      <c r="G436">
        <v>99</v>
      </c>
      <c r="H436">
        <v>99</v>
      </c>
      <c r="I436">
        <v>99</v>
      </c>
      <c r="J436">
        <v>999</v>
      </c>
      <c r="K436">
        <v>99</v>
      </c>
      <c r="L436">
        <v>99</v>
      </c>
      <c r="M436">
        <v>99</v>
      </c>
      <c r="N436">
        <v>99</v>
      </c>
      <c r="O436">
        <v>99</v>
      </c>
      <c r="P436">
        <v>9999</v>
      </c>
      <c r="Q436">
        <v>22</v>
      </c>
      <c r="R436">
        <v>824</v>
      </c>
      <c r="S436">
        <v>821</v>
      </c>
      <c r="T436">
        <v>15.74757281553398</v>
      </c>
      <c r="U436">
        <v>60.416565164433614</v>
      </c>
      <c r="V436">
        <v>90.272017186978431</v>
      </c>
      <c r="W436">
        <v>83.185749086479987</v>
      </c>
      <c r="X436">
        <v>11.328717202413804</v>
      </c>
      <c r="Y436">
        <v>2.8926246492529293</v>
      </c>
      <c r="Z436">
        <v>-30.398240919073238</v>
      </c>
      <c r="AA436">
        <v>2.3775860576506913</v>
      </c>
      <c r="AB436">
        <v>2.4143142137568203</v>
      </c>
      <c r="AC436">
        <v>24</v>
      </c>
      <c r="AD436">
        <v>0</v>
      </c>
      <c r="AE436">
        <v>0</v>
      </c>
      <c r="AF436">
        <v>9</v>
      </c>
      <c r="AG436">
        <v>22</v>
      </c>
      <c r="AH436">
        <v>14</v>
      </c>
      <c r="AI436">
        <v>50</v>
      </c>
      <c r="AJ436">
        <v>0</v>
      </c>
      <c r="AK436">
        <v>70</v>
      </c>
      <c r="AL436">
        <v>43</v>
      </c>
    </row>
    <row r="437" spans="1:38" x14ac:dyDescent="0.5">
      <c r="A437">
        <v>3</v>
      </c>
      <c r="B437">
        <v>293</v>
      </c>
      <c r="C437">
        <v>2017</v>
      </c>
      <c r="D437">
        <v>99</v>
      </c>
      <c r="E437">
        <v>33</v>
      </c>
      <c r="F437">
        <v>99</v>
      </c>
      <c r="G437">
        <v>99</v>
      </c>
      <c r="H437">
        <v>99</v>
      </c>
      <c r="I437">
        <v>99</v>
      </c>
      <c r="J437">
        <v>999</v>
      </c>
      <c r="K437">
        <v>99</v>
      </c>
      <c r="L437">
        <v>99</v>
      </c>
      <c r="M437">
        <v>99</v>
      </c>
      <c r="N437">
        <v>99</v>
      </c>
      <c r="O437">
        <v>99</v>
      </c>
      <c r="P437">
        <v>9999</v>
      </c>
      <c r="Q437">
        <v>23</v>
      </c>
      <c r="R437">
        <v>639</v>
      </c>
      <c r="S437">
        <v>639</v>
      </c>
      <c r="T437">
        <v>15.840375586854458</v>
      </c>
      <c r="U437">
        <v>60.610328638497649</v>
      </c>
      <c r="V437">
        <v>86.980605191277775</v>
      </c>
      <c r="W437">
        <v>80.283098591549319</v>
      </c>
      <c r="X437">
        <v>10.843672023332029</v>
      </c>
      <c r="Y437">
        <v>2.8267589649055194</v>
      </c>
      <c r="Z437">
        <v>-29.307876364337911</v>
      </c>
      <c r="AA437">
        <v>1.8437833626684363</v>
      </c>
      <c r="AB437">
        <v>1.8135381108347881</v>
      </c>
      <c r="AC437">
        <v>17</v>
      </c>
      <c r="AD437">
        <v>0</v>
      </c>
      <c r="AE437">
        <v>0</v>
      </c>
      <c r="AF437">
        <v>4</v>
      </c>
      <c r="AG437">
        <v>35</v>
      </c>
      <c r="AH437">
        <v>7</v>
      </c>
      <c r="AI437">
        <v>35</v>
      </c>
      <c r="AJ437">
        <v>0</v>
      </c>
      <c r="AK437">
        <v>76</v>
      </c>
      <c r="AL437">
        <v>29</v>
      </c>
    </row>
    <row r="438" spans="1:38" x14ac:dyDescent="0.5">
      <c r="A438">
        <v>3</v>
      </c>
      <c r="B438">
        <v>294</v>
      </c>
      <c r="C438">
        <v>2017</v>
      </c>
      <c r="D438">
        <v>99</v>
      </c>
      <c r="E438">
        <v>34</v>
      </c>
      <c r="F438">
        <v>99</v>
      </c>
      <c r="G438">
        <v>99</v>
      </c>
      <c r="H438">
        <v>99</v>
      </c>
      <c r="I438">
        <v>99</v>
      </c>
      <c r="J438">
        <v>999</v>
      </c>
      <c r="K438">
        <v>99</v>
      </c>
      <c r="L438">
        <v>99</v>
      </c>
      <c r="M438">
        <v>99</v>
      </c>
      <c r="N438">
        <v>99</v>
      </c>
      <c r="O438">
        <v>99</v>
      </c>
      <c r="P438">
        <v>9999</v>
      </c>
      <c r="Q438">
        <v>18</v>
      </c>
      <c r="R438">
        <v>345</v>
      </c>
      <c r="S438">
        <v>344</v>
      </c>
      <c r="T438">
        <v>15.994202898550723</v>
      </c>
      <c r="U438">
        <v>60.851744186046488</v>
      </c>
      <c r="V438">
        <v>93.277419436115764</v>
      </c>
      <c r="W438">
        <v>85.97994186046509</v>
      </c>
      <c r="X438">
        <v>8.0219306234132777</v>
      </c>
      <c r="Y438">
        <v>2.7520811118473807</v>
      </c>
      <c r="Z438">
        <v>-34.297539515062006</v>
      </c>
      <c r="AA438">
        <v>0.99546989064258307</v>
      </c>
      <c r="AB438">
        <v>1.045580059179694</v>
      </c>
      <c r="AC438">
        <v>4</v>
      </c>
      <c r="AD438">
        <v>0</v>
      </c>
      <c r="AE438">
        <v>0</v>
      </c>
      <c r="AF438">
        <v>2</v>
      </c>
      <c r="AG438">
        <v>3</v>
      </c>
      <c r="AH438">
        <v>3</v>
      </c>
      <c r="AI438">
        <v>4</v>
      </c>
      <c r="AJ438">
        <v>0</v>
      </c>
      <c r="AK438">
        <v>22</v>
      </c>
      <c r="AL438">
        <v>7</v>
      </c>
    </row>
    <row r="439" spans="1:38" x14ac:dyDescent="0.5">
      <c r="A439">
        <v>3</v>
      </c>
      <c r="B439">
        <v>295</v>
      </c>
      <c r="C439">
        <v>2017</v>
      </c>
      <c r="D439">
        <v>99</v>
      </c>
      <c r="E439">
        <v>35</v>
      </c>
      <c r="F439">
        <v>99</v>
      </c>
      <c r="G439">
        <v>99</v>
      </c>
      <c r="H439">
        <v>99</v>
      </c>
      <c r="I439">
        <v>99</v>
      </c>
      <c r="J439">
        <v>999</v>
      </c>
      <c r="K439">
        <v>99</v>
      </c>
      <c r="L439">
        <v>99</v>
      </c>
      <c r="M439">
        <v>99</v>
      </c>
      <c r="N439">
        <v>99</v>
      </c>
      <c r="O439">
        <v>99</v>
      </c>
      <c r="P439">
        <v>9999</v>
      </c>
      <c r="Q439">
        <v>20</v>
      </c>
      <c r="R439">
        <v>343</v>
      </c>
      <c r="S439">
        <v>343</v>
      </c>
      <c r="T439">
        <v>15.758017492711373</v>
      </c>
      <c r="U439">
        <v>60.381924198250736</v>
      </c>
      <c r="V439">
        <v>90.013234824962325</v>
      </c>
      <c r="W439">
        <v>83.082215743440244</v>
      </c>
      <c r="X439">
        <v>10.160060362879898</v>
      </c>
      <c r="Y439">
        <v>2.958886368612188</v>
      </c>
      <c r="Z439">
        <v>-37.056664736726553</v>
      </c>
      <c r="AA439">
        <v>0.98969905069682895</v>
      </c>
      <c r="AB439">
        <v>1.0074045143863188</v>
      </c>
      <c r="AC439">
        <v>21</v>
      </c>
      <c r="AD439">
        <v>0</v>
      </c>
      <c r="AE439">
        <v>0</v>
      </c>
      <c r="AF439">
        <v>2</v>
      </c>
      <c r="AG439">
        <v>16</v>
      </c>
      <c r="AH439">
        <v>0</v>
      </c>
      <c r="AI439">
        <v>9</v>
      </c>
      <c r="AJ439">
        <v>0</v>
      </c>
      <c r="AK439">
        <v>80</v>
      </c>
      <c r="AL439">
        <v>9</v>
      </c>
    </row>
    <row r="440" spans="1:38" x14ac:dyDescent="0.5">
      <c r="A440">
        <v>3</v>
      </c>
      <c r="B440">
        <v>296</v>
      </c>
      <c r="C440">
        <v>2017</v>
      </c>
      <c r="D440">
        <v>99</v>
      </c>
      <c r="E440">
        <v>36</v>
      </c>
      <c r="F440">
        <v>99</v>
      </c>
      <c r="G440">
        <v>99</v>
      </c>
      <c r="H440">
        <v>99</v>
      </c>
      <c r="I440">
        <v>99</v>
      </c>
      <c r="J440">
        <v>999</v>
      </c>
      <c r="K440">
        <v>99</v>
      </c>
      <c r="L440">
        <v>99</v>
      </c>
      <c r="M440">
        <v>99</v>
      </c>
      <c r="N440">
        <v>99</v>
      </c>
      <c r="O440">
        <v>99</v>
      </c>
      <c r="P440">
        <v>9999</v>
      </c>
      <c r="Q440">
        <v>15</v>
      </c>
      <c r="R440">
        <v>627</v>
      </c>
      <c r="S440">
        <v>625</v>
      </c>
      <c r="T440">
        <v>15.524720893141948</v>
      </c>
      <c r="U440">
        <v>59.892800000000001</v>
      </c>
      <c r="V440">
        <v>88.393672806067215</v>
      </c>
      <c r="W440">
        <v>81.470880000000065</v>
      </c>
      <c r="X440">
        <v>10.274221723594994</v>
      </c>
      <c r="Y440">
        <v>2.5183542562555199</v>
      </c>
      <c r="Z440">
        <v>-35.370316456664746</v>
      </c>
      <c r="AA440">
        <v>1.8091583229939121</v>
      </c>
      <c r="AB440">
        <v>1.8000481692724657</v>
      </c>
      <c r="AC440">
        <v>12</v>
      </c>
      <c r="AD440">
        <v>0</v>
      </c>
      <c r="AE440">
        <v>0</v>
      </c>
      <c r="AF440">
        <v>6</v>
      </c>
      <c r="AG440">
        <v>14</v>
      </c>
      <c r="AH440">
        <v>0</v>
      </c>
      <c r="AI440">
        <v>15</v>
      </c>
      <c r="AJ440">
        <v>0</v>
      </c>
      <c r="AK440">
        <v>54</v>
      </c>
      <c r="AL440">
        <v>12</v>
      </c>
    </row>
    <row r="441" spans="1:38" x14ac:dyDescent="0.5">
      <c r="A441">
        <v>3</v>
      </c>
      <c r="B441">
        <v>297</v>
      </c>
      <c r="C441">
        <v>2017</v>
      </c>
      <c r="D441">
        <v>99</v>
      </c>
      <c r="E441">
        <v>37</v>
      </c>
      <c r="F441">
        <v>99</v>
      </c>
      <c r="G441">
        <v>99</v>
      </c>
      <c r="H441">
        <v>99</v>
      </c>
      <c r="I441">
        <v>99</v>
      </c>
      <c r="J441">
        <v>999</v>
      </c>
      <c r="K441">
        <v>99</v>
      </c>
      <c r="L441">
        <v>99</v>
      </c>
      <c r="M441">
        <v>99</v>
      </c>
      <c r="N441">
        <v>99</v>
      </c>
      <c r="O441">
        <v>99</v>
      </c>
      <c r="P441">
        <v>9999</v>
      </c>
      <c r="Q441">
        <v>22</v>
      </c>
      <c r="R441">
        <v>962</v>
      </c>
      <c r="S441">
        <v>961</v>
      </c>
      <c r="T441">
        <v>15.931392931392931</v>
      </c>
      <c r="U441">
        <v>60.788761706555675</v>
      </c>
      <c r="V441">
        <v>90.701835281278719</v>
      </c>
      <c r="W441">
        <v>83.689490114464149</v>
      </c>
      <c r="X441">
        <v>10.642372256833299</v>
      </c>
      <c r="Y441">
        <v>2.7719643381204881</v>
      </c>
      <c r="Z441">
        <v>-50.060496837047488</v>
      </c>
      <c r="AA441">
        <v>2.7757740139077254</v>
      </c>
      <c r="AB441">
        <v>2.8431253776591503</v>
      </c>
      <c r="AC441">
        <v>25</v>
      </c>
      <c r="AD441">
        <v>0</v>
      </c>
      <c r="AE441">
        <v>0</v>
      </c>
      <c r="AF441">
        <v>5</v>
      </c>
      <c r="AG441">
        <v>48</v>
      </c>
      <c r="AH441">
        <v>16</v>
      </c>
      <c r="AI441">
        <v>20</v>
      </c>
      <c r="AJ441">
        <v>0</v>
      </c>
      <c r="AK441">
        <v>69</v>
      </c>
      <c r="AL441">
        <v>52</v>
      </c>
    </row>
    <row r="442" spans="1:38" x14ac:dyDescent="0.5">
      <c r="A442">
        <v>3</v>
      </c>
      <c r="B442">
        <v>298</v>
      </c>
      <c r="C442">
        <v>2017</v>
      </c>
      <c r="D442">
        <v>99</v>
      </c>
      <c r="E442">
        <v>38</v>
      </c>
      <c r="F442">
        <v>99</v>
      </c>
      <c r="G442">
        <v>99</v>
      </c>
      <c r="H442">
        <v>99</v>
      </c>
      <c r="I442">
        <v>99</v>
      </c>
      <c r="J442">
        <v>999</v>
      </c>
      <c r="K442">
        <v>99</v>
      </c>
      <c r="L442">
        <v>99</v>
      </c>
      <c r="M442">
        <v>99</v>
      </c>
      <c r="N442">
        <v>99</v>
      </c>
      <c r="O442">
        <v>99</v>
      </c>
      <c r="P442">
        <v>9999</v>
      </c>
      <c r="Q442">
        <v>16</v>
      </c>
      <c r="R442">
        <v>254</v>
      </c>
      <c r="S442">
        <v>250</v>
      </c>
      <c r="T442">
        <v>15.185039370078741</v>
      </c>
      <c r="U442">
        <v>59.704000000000001</v>
      </c>
      <c r="V442">
        <v>88.995449620801693</v>
      </c>
      <c r="W442">
        <v>81.592399999999984</v>
      </c>
      <c r="X442">
        <v>12.070011691792372</v>
      </c>
      <c r="Y442">
        <v>3.1074722846711942</v>
      </c>
      <c r="Z442">
        <v>-44.025247946397059</v>
      </c>
      <c r="AA442">
        <v>0.73289667311077122</v>
      </c>
      <c r="AB442">
        <v>0.72109323108598611</v>
      </c>
      <c r="AC442">
        <v>6</v>
      </c>
      <c r="AD442">
        <v>0</v>
      </c>
      <c r="AE442">
        <v>0</v>
      </c>
      <c r="AF442">
        <v>1</v>
      </c>
      <c r="AG442">
        <v>22</v>
      </c>
      <c r="AH442">
        <v>6</v>
      </c>
      <c r="AI442">
        <v>19</v>
      </c>
      <c r="AJ442">
        <v>0</v>
      </c>
      <c r="AK442">
        <v>10</v>
      </c>
      <c r="AL442">
        <v>8</v>
      </c>
    </row>
    <row r="443" spans="1:38" x14ac:dyDescent="0.5">
      <c r="A443">
        <v>3</v>
      </c>
      <c r="B443">
        <v>299</v>
      </c>
      <c r="C443">
        <v>2017</v>
      </c>
      <c r="D443">
        <v>99</v>
      </c>
      <c r="E443">
        <v>39</v>
      </c>
      <c r="F443">
        <v>99</v>
      </c>
      <c r="G443">
        <v>99</v>
      </c>
      <c r="H443">
        <v>99</v>
      </c>
      <c r="I443">
        <v>99</v>
      </c>
      <c r="J443">
        <v>999</v>
      </c>
      <c r="K443">
        <v>99</v>
      </c>
      <c r="L443">
        <v>99</v>
      </c>
      <c r="M443">
        <v>99</v>
      </c>
      <c r="N443">
        <v>99</v>
      </c>
      <c r="O443">
        <v>99</v>
      </c>
      <c r="P443">
        <v>9999</v>
      </c>
      <c r="Q443">
        <v>21</v>
      </c>
      <c r="R443">
        <v>880</v>
      </c>
      <c r="S443">
        <v>879</v>
      </c>
      <c r="T443">
        <v>15.654545454545453</v>
      </c>
      <c r="U443">
        <v>60.204778156996589</v>
      </c>
      <c r="V443">
        <v>91.29477134091853</v>
      </c>
      <c r="W443">
        <v>84.22366325369741</v>
      </c>
      <c r="X443">
        <v>11.547769303488636</v>
      </c>
      <c r="Y443">
        <v>3.0712324296269222</v>
      </c>
      <c r="Z443">
        <v>-43.539926247293359</v>
      </c>
      <c r="AA443">
        <v>2.5391695761318056</v>
      </c>
      <c r="AB443">
        <v>2.6171264352903658</v>
      </c>
      <c r="AC443">
        <v>22</v>
      </c>
      <c r="AD443">
        <v>0</v>
      </c>
      <c r="AE443">
        <v>0</v>
      </c>
      <c r="AF443">
        <v>7</v>
      </c>
      <c r="AG443">
        <v>37</v>
      </c>
      <c r="AH443">
        <v>10</v>
      </c>
      <c r="AI443">
        <v>24</v>
      </c>
      <c r="AJ443">
        <v>0</v>
      </c>
      <c r="AK443">
        <v>68</v>
      </c>
      <c r="AL443">
        <v>33</v>
      </c>
    </row>
    <row r="444" spans="1:38" x14ac:dyDescent="0.5">
      <c r="A444">
        <v>3</v>
      </c>
      <c r="B444">
        <v>300</v>
      </c>
      <c r="C444">
        <v>2017</v>
      </c>
      <c r="D444">
        <v>99</v>
      </c>
      <c r="E444">
        <v>40</v>
      </c>
      <c r="F444">
        <v>99</v>
      </c>
      <c r="G444">
        <v>99</v>
      </c>
      <c r="H444">
        <v>99</v>
      </c>
      <c r="I444">
        <v>99</v>
      </c>
      <c r="J444">
        <v>999</v>
      </c>
      <c r="K444">
        <v>99</v>
      </c>
      <c r="L444">
        <v>99</v>
      </c>
      <c r="M444">
        <v>99</v>
      </c>
      <c r="N444">
        <v>99</v>
      </c>
      <c r="O444">
        <v>99</v>
      </c>
      <c r="P444">
        <v>9999</v>
      </c>
      <c r="Q444">
        <v>18</v>
      </c>
      <c r="R444">
        <v>827</v>
      </c>
      <c r="S444">
        <v>826</v>
      </c>
      <c r="T444">
        <v>15.905683192261185</v>
      </c>
      <c r="U444">
        <v>60.627118644067778</v>
      </c>
      <c r="V444">
        <v>87.726489313980395</v>
      </c>
      <c r="W444">
        <v>80.926029055690108</v>
      </c>
      <c r="X444">
        <v>12.164723458525321</v>
      </c>
      <c r="Y444">
        <v>2.7271286513178326</v>
      </c>
      <c r="Z444">
        <v>-30.282370115432556</v>
      </c>
      <c r="AA444">
        <v>2.3862423175693221</v>
      </c>
      <c r="AB444">
        <v>2.363034053300046</v>
      </c>
      <c r="AC444">
        <v>36</v>
      </c>
      <c r="AD444">
        <v>0</v>
      </c>
      <c r="AE444">
        <v>0</v>
      </c>
      <c r="AF444">
        <v>2</v>
      </c>
      <c r="AG444">
        <v>21</v>
      </c>
      <c r="AH444">
        <v>12</v>
      </c>
      <c r="AI444">
        <v>51</v>
      </c>
      <c r="AJ444">
        <v>0</v>
      </c>
      <c r="AK444">
        <v>257</v>
      </c>
      <c r="AL444">
        <v>43</v>
      </c>
    </row>
    <row r="445" spans="1:38" x14ac:dyDescent="0.5">
      <c r="A445">
        <v>3</v>
      </c>
      <c r="B445">
        <v>301</v>
      </c>
      <c r="C445">
        <v>2017</v>
      </c>
      <c r="D445">
        <v>99</v>
      </c>
      <c r="E445">
        <v>41</v>
      </c>
      <c r="F445">
        <v>99</v>
      </c>
      <c r="G445">
        <v>99</v>
      </c>
      <c r="H445">
        <v>99</v>
      </c>
      <c r="I445">
        <v>99</v>
      </c>
      <c r="J445">
        <v>999</v>
      </c>
      <c r="K445">
        <v>99</v>
      </c>
      <c r="L445">
        <v>99</v>
      </c>
      <c r="M445">
        <v>99</v>
      </c>
      <c r="N445">
        <v>99</v>
      </c>
      <c r="O445">
        <v>99</v>
      </c>
      <c r="P445">
        <v>9999</v>
      </c>
      <c r="Q445">
        <v>15</v>
      </c>
      <c r="R445">
        <v>372</v>
      </c>
      <c r="S445">
        <v>372</v>
      </c>
      <c r="T445">
        <v>15.387096774193548</v>
      </c>
      <c r="U445">
        <v>59.373655913978496</v>
      </c>
      <c r="V445">
        <v>88.016228054846891</v>
      </c>
      <c r="W445">
        <v>81.238978494623694</v>
      </c>
      <c r="X445">
        <v>10.419871525716417</v>
      </c>
      <c r="Y445">
        <v>2.5310235444736442</v>
      </c>
      <c r="Z445">
        <v>-16.06626020525535</v>
      </c>
      <c r="AA445">
        <v>1.0733762299102636</v>
      </c>
      <c r="AB445">
        <v>1.0683390329161293</v>
      </c>
      <c r="AC445">
        <v>17</v>
      </c>
      <c r="AD445">
        <v>0</v>
      </c>
      <c r="AE445">
        <v>0</v>
      </c>
      <c r="AF445">
        <v>4</v>
      </c>
      <c r="AG445">
        <v>12</v>
      </c>
      <c r="AH445">
        <v>0</v>
      </c>
      <c r="AI445">
        <v>1</v>
      </c>
      <c r="AJ445">
        <v>0</v>
      </c>
      <c r="AK445">
        <v>13</v>
      </c>
      <c r="AL445">
        <v>31</v>
      </c>
    </row>
    <row r="446" spans="1:38" x14ac:dyDescent="0.5">
      <c r="A446">
        <v>3</v>
      </c>
      <c r="B446">
        <v>302</v>
      </c>
      <c r="C446">
        <v>2017</v>
      </c>
      <c r="D446">
        <v>99</v>
      </c>
      <c r="E446">
        <v>42</v>
      </c>
      <c r="F446">
        <v>99</v>
      </c>
      <c r="G446">
        <v>99</v>
      </c>
      <c r="H446">
        <v>99</v>
      </c>
      <c r="I446">
        <v>99</v>
      </c>
      <c r="J446">
        <v>999</v>
      </c>
      <c r="K446">
        <v>99</v>
      </c>
      <c r="L446">
        <v>99</v>
      </c>
      <c r="M446">
        <v>99</v>
      </c>
      <c r="N446">
        <v>99</v>
      </c>
      <c r="O446">
        <v>99</v>
      </c>
      <c r="P446">
        <v>9999</v>
      </c>
      <c r="Q446">
        <v>20</v>
      </c>
      <c r="R446">
        <v>805</v>
      </c>
      <c r="S446">
        <v>803</v>
      </c>
      <c r="T446">
        <v>15.582608695652176</v>
      </c>
      <c r="U446">
        <v>60.041095890410958</v>
      </c>
      <c r="V446">
        <v>87.921783021146382</v>
      </c>
      <c r="W446">
        <v>81.076463262764548</v>
      </c>
      <c r="X446">
        <v>9.7406125677552122</v>
      </c>
      <c r="Y446">
        <v>2.6599852609674066</v>
      </c>
      <c r="Z446">
        <v>-26.624625474172763</v>
      </c>
      <c r="AA446">
        <v>2.3227630781660262</v>
      </c>
      <c r="AB446">
        <v>2.3015056379718928</v>
      </c>
      <c r="AC446">
        <v>18</v>
      </c>
      <c r="AD446">
        <v>0</v>
      </c>
      <c r="AE446">
        <v>0</v>
      </c>
      <c r="AF446">
        <v>3</v>
      </c>
      <c r="AG446">
        <v>50</v>
      </c>
      <c r="AH446">
        <v>7</v>
      </c>
      <c r="AI446">
        <v>41</v>
      </c>
      <c r="AJ446">
        <v>0</v>
      </c>
      <c r="AK446">
        <v>90</v>
      </c>
      <c r="AL446">
        <v>18</v>
      </c>
    </row>
    <row r="447" spans="1:38" x14ac:dyDescent="0.5">
      <c r="A447">
        <v>3</v>
      </c>
      <c r="B447">
        <v>303</v>
      </c>
      <c r="C447">
        <v>2017</v>
      </c>
      <c r="D447">
        <v>99</v>
      </c>
      <c r="E447">
        <v>43</v>
      </c>
      <c r="F447">
        <v>99</v>
      </c>
      <c r="G447">
        <v>99</v>
      </c>
      <c r="H447">
        <v>99</v>
      </c>
      <c r="I447">
        <v>99</v>
      </c>
      <c r="J447">
        <v>999</v>
      </c>
      <c r="K447">
        <v>99</v>
      </c>
      <c r="L447">
        <v>99</v>
      </c>
      <c r="M447">
        <v>99</v>
      </c>
      <c r="N447">
        <v>99</v>
      </c>
      <c r="O447">
        <v>99</v>
      </c>
      <c r="P447">
        <v>9999</v>
      </c>
      <c r="Q447">
        <v>17</v>
      </c>
      <c r="R447">
        <v>552</v>
      </c>
      <c r="S447">
        <v>551</v>
      </c>
      <c r="T447">
        <v>16.06702898550725</v>
      </c>
      <c r="U447">
        <v>60.94192377495461</v>
      </c>
      <c r="V447">
        <v>84.938838672127744</v>
      </c>
      <c r="W447">
        <v>78.331760435571596</v>
      </c>
      <c r="X447">
        <v>10.120177522633821</v>
      </c>
      <c r="Y447">
        <v>2.6358348463442045</v>
      </c>
      <c r="Z447">
        <v>-43.840579594392381</v>
      </c>
      <c r="AA447">
        <v>1.5927518250281327</v>
      </c>
      <c r="AB447">
        <v>1.525777436538502</v>
      </c>
      <c r="AC447">
        <v>5</v>
      </c>
      <c r="AD447">
        <v>0</v>
      </c>
      <c r="AE447">
        <v>0</v>
      </c>
      <c r="AF447">
        <v>3</v>
      </c>
      <c r="AG447">
        <v>9</v>
      </c>
      <c r="AH447">
        <v>7</v>
      </c>
      <c r="AI447">
        <v>12</v>
      </c>
      <c r="AJ447">
        <v>0</v>
      </c>
      <c r="AK447">
        <v>56</v>
      </c>
      <c r="AL447">
        <v>12</v>
      </c>
    </row>
    <row r="448" spans="1:38" x14ac:dyDescent="0.5">
      <c r="A448">
        <v>3</v>
      </c>
      <c r="B448">
        <v>304</v>
      </c>
      <c r="C448">
        <v>2017</v>
      </c>
      <c r="D448">
        <v>99</v>
      </c>
      <c r="E448">
        <v>44</v>
      </c>
      <c r="F448">
        <v>99</v>
      </c>
      <c r="G448">
        <v>99</v>
      </c>
      <c r="H448">
        <v>99</v>
      </c>
      <c r="I448">
        <v>99</v>
      </c>
      <c r="J448">
        <v>999</v>
      </c>
      <c r="K448">
        <v>99</v>
      </c>
      <c r="L448">
        <v>99</v>
      </c>
      <c r="M448">
        <v>99</v>
      </c>
      <c r="N448">
        <v>99</v>
      </c>
      <c r="O448">
        <v>99</v>
      </c>
      <c r="P448">
        <v>9999</v>
      </c>
      <c r="Q448">
        <v>20</v>
      </c>
      <c r="R448">
        <v>686</v>
      </c>
      <c r="S448">
        <v>686</v>
      </c>
      <c r="T448">
        <v>16.090379008746357</v>
      </c>
      <c r="U448">
        <v>61.016034985422735</v>
      </c>
      <c r="V448">
        <v>89.872358167845306</v>
      </c>
      <c r="W448">
        <v>82.952186588921279</v>
      </c>
      <c r="X448">
        <v>11.632758342173078</v>
      </c>
      <c r="Y448">
        <v>2.7353702067311039</v>
      </c>
      <c r="Z448">
        <v>-30.773479091854323</v>
      </c>
      <c r="AA448">
        <v>1.9793981013936579</v>
      </c>
      <c r="AB448">
        <v>2.0116557195814448</v>
      </c>
      <c r="AC448">
        <v>21</v>
      </c>
      <c r="AD448">
        <v>0</v>
      </c>
      <c r="AE448">
        <v>0</v>
      </c>
      <c r="AF448">
        <v>2</v>
      </c>
      <c r="AG448">
        <v>60</v>
      </c>
      <c r="AH448">
        <v>22</v>
      </c>
      <c r="AI448">
        <v>34</v>
      </c>
      <c r="AJ448">
        <v>0</v>
      </c>
      <c r="AK448">
        <v>52</v>
      </c>
      <c r="AL448">
        <v>30</v>
      </c>
    </row>
    <row r="449" spans="1:38" x14ac:dyDescent="0.5">
      <c r="A449">
        <v>3</v>
      </c>
      <c r="B449">
        <v>305</v>
      </c>
      <c r="C449">
        <v>2017</v>
      </c>
      <c r="D449">
        <v>99</v>
      </c>
      <c r="E449">
        <v>45</v>
      </c>
      <c r="F449">
        <v>99</v>
      </c>
      <c r="G449">
        <v>99</v>
      </c>
      <c r="H449">
        <v>99</v>
      </c>
      <c r="I449">
        <v>99</v>
      </c>
      <c r="J449">
        <v>999</v>
      </c>
      <c r="K449">
        <v>99</v>
      </c>
      <c r="L449">
        <v>99</v>
      </c>
      <c r="M449">
        <v>99</v>
      </c>
      <c r="N449">
        <v>99</v>
      </c>
      <c r="O449">
        <v>99</v>
      </c>
      <c r="P449">
        <v>9999</v>
      </c>
      <c r="Q449">
        <v>18</v>
      </c>
      <c r="R449">
        <v>607</v>
      </c>
      <c r="S449">
        <v>607</v>
      </c>
      <c r="T449">
        <v>15.942339373970349</v>
      </c>
      <c r="U449">
        <v>60.71993410214165</v>
      </c>
      <c r="V449">
        <v>86.18072648283561</v>
      </c>
      <c r="W449">
        <v>79.544810543657306</v>
      </c>
      <c r="X449">
        <v>10.808096997792799</v>
      </c>
      <c r="Y449">
        <v>2.7986784352843279</v>
      </c>
      <c r="Z449">
        <v>-35.378590726256888</v>
      </c>
      <c r="AA449">
        <v>1.7514499235363707</v>
      </c>
      <c r="AB449">
        <v>1.7068770739326915</v>
      </c>
      <c r="AC449">
        <v>11</v>
      </c>
      <c r="AD449">
        <v>0</v>
      </c>
      <c r="AE449">
        <v>0</v>
      </c>
      <c r="AF449">
        <v>9</v>
      </c>
      <c r="AG449">
        <v>15</v>
      </c>
      <c r="AH449">
        <v>14</v>
      </c>
      <c r="AI449">
        <v>6</v>
      </c>
      <c r="AJ449">
        <v>0</v>
      </c>
      <c r="AK449">
        <v>48</v>
      </c>
      <c r="AL449">
        <v>19</v>
      </c>
    </row>
    <row r="450" spans="1:38" x14ac:dyDescent="0.5">
      <c r="A450">
        <v>3</v>
      </c>
      <c r="B450">
        <v>306</v>
      </c>
      <c r="C450">
        <v>2017</v>
      </c>
      <c r="D450">
        <v>99</v>
      </c>
      <c r="E450">
        <v>46</v>
      </c>
      <c r="F450">
        <v>99</v>
      </c>
      <c r="G450">
        <v>99</v>
      </c>
      <c r="H450">
        <v>99</v>
      </c>
      <c r="I450">
        <v>99</v>
      </c>
      <c r="J450">
        <v>999</v>
      </c>
      <c r="K450">
        <v>99</v>
      </c>
      <c r="L450">
        <v>99</v>
      </c>
      <c r="M450">
        <v>99</v>
      </c>
      <c r="N450">
        <v>99</v>
      </c>
      <c r="O450">
        <v>99</v>
      </c>
      <c r="P450">
        <v>9999</v>
      </c>
      <c r="Q450">
        <v>14</v>
      </c>
      <c r="R450">
        <v>455</v>
      </c>
      <c r="S450">
        <v>455</v>
      </c>
      <c r="T450">
        <v>16.32087912087912</v>
      </c>
      <c r="U450">
        <v>61.740659340659342</v>
      </c>
      <c r="V450">
        <v>86.746514590501562</v>
      </c>
      <c r="W450">
        <v>80.067032967032986</v>
      </c>
      <c r="X450">
        <v>9.2436667352951183</v>
      </c>
      <c r="Y450">
        <v>2.6879453332834018</v>
      </c>
      <c r="Z450">
        <v>-52.34953206012765</v>
      </c>
      <c r="AA450">
        <v>1.3128660876590588</v>
      </c>
      <c r="AB450">
        <v>1.2878546019030224</v>
      </c>
      <c r="AC450">
        <v>7</v>
      </c>
      <c r="AD450">
        <v>0</v>
      </c>
      <c r="AE450">
        <v>0</v>
      </c>
      <c r="AF450">
        <v>3</v>
      </c>
      <c r="AG450">
        <v>16</v>
      </c>
      <c r="AH450">
        <v>4</v>
      </c>
      <c r="AI450">
        <v>39</v>
      </c>
      <c r="AJ450">
        <v>0</v>
      </c>
      <c r="AK450">
        <v>21</v>
      </c>
      <c r="AL450">
        <v>3</v>
      </c>
    </row>
    <row r="451" spans="1:38" x14ac:dyDescent="0.5">
      <c r="A451">
        <v>3</v>
      </c>
      <c r="B451">
        <v>307</v>
      </c>
      <c r="C451">
        <v>2017</v>
      </c>
      <c r="D451">
        <v>99</v>
      </c>
      <c r="E451">
        <v>47</v>
      </c>
      <c r="F451">
        <v>99</v>
      </c>
      <c r="G451">
        <v>99</v>
      </c>
      <c r="H451">
        <v>99</v>
      </c>
      <c r="I451">
        <v>99</v>
      </c>
      <c r="J451">
        <v>999</v>
      </c>
      <c r="K451">
        <v>99</v>
      </c>
      <c r="L451">
        <v>99</v>
      </c>
      <c r="M451">
        <v>99</v>
      </c>
      <c r="N451">
        <v>99</v>
      </c>
      <c r="O451">
        <v>99</v>
      </c>
      <c r="P451">
        <v>9999</v>
      </c>
      <c r="Q451">
        <v>26</v>
      </c>
      <c r="R451">
        <v>855</v>
      </c>
      <c r="S451">
        <v>855</v>
      </c>
      <c r="T451">
        <v>15.757894736842108</v>
      </c>
      <c r="U451">
        <v>60.445614035087743</v>
      </c>
      <c r="V451">
        <v>88.355920498248068</v>
      </c>
      <c r="W451">
        <v>81.552514619882942</v>
      </c>
      <c r="X451">
        <v>10.553757241964298</v>
      </c>
      <c r="Y451">
        <v>3.06979646783866</v>
      </c>
      <c r="Z451">
        <v>-21.820454613527676</v>
      </c>
      <c r="AA451">
        <v>2.4670340768098793</v>
      </c>
      <c r="AB451">
        <v>2.4649333105154381</v>
      </c>
      <c r="AC451">
        <v>22</v>
      </c>
      <c r="AD451">
        <v>0</v>
      </c>
      <c r="AE451">
        <v>0</v>
      </c>
      <c r="AF451">
        <v>8</v>
      </c>
      <c r="AG451">
        <v>24</v>
      </c>
      <c r="AH451">
        <v>11</v>
      </c>
      <c r="AI451">
        <v>43</v>
      </c>
      <c r="AJ451">
        <v>0</v>
      </c>
      <c r="AK451">
        <v>100</v>
      </c>
      <c r="AL451">
        <v>22</v>
      </c>
    </row>
    <row r="452" spans="1:38" x14ac:dyDescent="0.5">
      <c r="A452">
        <v>3</v>
      </c>
      <c r="B452">
        <v>308</v>
      </c>
      <c r="C452">
        <v>2017</v>
      </c>
      <c r="D452">
        <v>99</v>
      </c>
      <c r="E452">
        <v>48</v>
      </c>
      <c r="F452">
        <v>99</v>
      </c>
      <c r="G452">
        <v>99</v>
      </c>
      <c r="H452">
        <v>99</v>
      </c>
      <c r="I452">
        <v>99</v>
      </c>
      <c r="J452">
        <v>999</v>
      </c>
      <c r="K452">
        <v>99</v>
      </c>
      <c r="L452">
        <v>99</v>
      </c>
      <c r="M452">
        <v>99</v>
      </c>
      <c r="N452">
        <v>99</v>
      </c>
      <c r="O452">
        <v>99</v>
      </c>
      <c r="P452">
        <v>9999</v>
      </c>
      <c r="Q452">
        <v>23</v>
      </c>
      <c r="R452">
        <v>607</v>
      </c>
      <c r="S452">
        <v>606</v>
      </c>
      <c r="T452">
        <v>15.696869851729819</v>
      </c>
      <c r="U452">
        <v>60.176567656765677</v>
      </c>
      <c r="V452">
        <v>87.453382391326983</v>
      </c>
      <c r="W452">
        <v>80.666171617161737</v>
      </c>
      <c r="X452">
        <v>9.4812666187918371</v>
      </c>
      <c r="Y452">
        <v>2.5505151426617871</v>
      </c>
      <c r="Z452">
        <v>-23.982487744449287</v>
      </c>
      <c r="AA452">
        <v>1.7514499235363707</v>
      </c>
      <c r="AB452">
        <v>1.7280876738734507</v>
      </c>
      <c r="AC452">
        <v>13</v>
      </c>
      <c r="AD452">
        <v>0</v>
      </c>
      <c r="AE452">
        <v>0</v>
      </c>
      <c r="AF452">
        <v>3</v>
      </c>
      <c r="AG452">
        <v>20</v>
      </c>
      <c r="AH452">
        <v>4</v>
      </c>
      <c r="AI452">
        <v>111</v>
      </c>
      <c r="AJ452">
        <v>0</v>
      </c>
      <c r="AK452">
        <v>46</v>
      </c>
      <c r="AL452">
        <v>24</v>
      </c>
    </row>
    <row r="453" spans="1:38" x14ac:dyDescent="0.5">
      <c r="A453">
        <v>3</v>
      </c>
      <c r="B453">
        <v>309</v>
      </c>
      <c r="C453">
        <v>2017</v>
      </c>
      <c r="D453">
        <v>99</v>
      </c>
      <c r="E453">
        <v>49</v>
      </c>
      <c r="F453">
        <v>99</v>
      </c>
      <c r="G453">
        <v>99</v>
      </c>
      <c r="H453">
        <v>99</v>
      </c>
      <c r="I453">
        <v>99</v>
      </c>
      <c r="J453">
        <v>999</v>
      </c>
      <c r="K453">
        <v>99</v>
      </c>
      <c r="L453">
        <v>99</v>
      </c>
      <c r="M453">
        <v>99</v>
      </c>
      <c r="N453">
        <v>99</v>
      </c>
      <c r="O453">
        <v>99</v>
      </c>
      <c r="P453">
        <v>9999</v>
      </c>
      <c r="Q453">
        <v>27</v>
      </c>
      <c r="R453">
        <v>577</v>
      </c>
      <c r="S453">
        <v>577</v>
      </c>
      <c r="T453">
        <v>15.918544194107451</v>
      </c>
      <c r="U453">
        <v>60.701906412478351</v>
      </c>
      <c r="V453">
        <v>88.838295738971894</v>
      </c>
      <c r="W453">
        <v>81.997746967071052</v>
      </c>
      <c r="X453">
        <v>10.463812947756843</v>
      </c>
      <c r="Y453">
        <v>2.8784527614211792</v>
      </c>
      <c r="Z453">
        <v>-22.230200792300327</v>
      </c>
      <c r="AA453">
        <v>1.6648873243500588</v>
      </c>
      <c r="AB453">
        <v>1.6725512530285644</v>
      </c>
      <c r="AC453">
        <v>12</v>
      </c>
      <c r="AD453">
        <v>0</v>
      </c>
      <c r="AE453">
        <v>0</v>
      </c>
      <c r="AF453">
        <v>5</v>
      </c>
      <c r="AG453">
        <v>33</v>
      </c>
      <c r="AH453">
        <v>5</v>
      </c>
      <c r="AI453">
        <v>7</v>
      </c>
      <c r="AJ453">
        <v>0</v>
      </c>
      <c r="AK453">
        <v>61</v>
      </c>
      <c r="AL453">
        <v>15</v>
      </c>
    </row>
    <row r="454" spans="1:38" x14ac:dyDescent="0.5">
      <c r="A454">
        <v>3</v>
      </c>
      <c r="B454">
        <v>310</v>
      </c>
      <c r="C454">
        <v>2017</v>
      </c>
      <c r="D454">
        <v>99</v>
      </c>
      <c r="E454">
        <v>50</v>
      </c>
      <c r="F454">
        <v>99</v>
      </c>
      <c r="G454">
        <v>99</v>
      </c>
      <c r="H454">
        <v>99</v>
      </c>
      <c r="I454">
        <v>99</v>
      </c>
      <c r="J454">
        <v>999</v>
      </c>
      <c r="K454">
        <v>99</v>
      </c>
      <c r="L454">
        <v>99</v>
      </c>
      <c r="M454">
        <v>99</v>
      </c>
      <c r="N454">
        <v>99</v>
      </c>
      <c r="O454">
        <v>99</v>
      </c>
      <c r="P454">
        <v>9999</v>
      </c>
      <c r="Q454">
        <v>18</v>
      </c>
      <c r="R454">
        <v>570</v>
      </c>
      <c r="S454">
        <v>569</v>
      </c>
      <c r="T454">
        <v>15.859649122807012</v>
      </c>
      <c r="U454">
        <v>60.963093145869976</v>
      </c>
      <c r="V454">
        <v>86.28355233469226</v>
      </c>
      <c r="W454">
        <v>79.573813708260133</v>
      </c>
      <c r="X454">
        <v>16.469272652265019</v>
      </c>
      <c r="Y454">
        <v>3.3574995288498357</v>
      </c>
      <c r="Z454">
        <v>-64.054391376879281</v>
      </c>
      <c r="AA454">
        <v>1.64468938453992</v>
      </c>
      <c r="AB454">
        <v>1.6006048980295104</v>
      </c>
      <c r="AC454">
        <v>28</v>
      </c>
      <c r="AD454">
        <v>0</v>
      </c>
      <c r="AE454">
        <v>0</v>
      </c>
      <c r="AF454">
        <v>5</v>
      </c>
      <c r="AG454">
        <v>29</v>
      </c>
      <c r="AH454">
        <v>12</v>
      </c>
      <c r="AI454">
        <v>10</v>
      </c>
      <c r="AJ454">
        <v>0</v>
      </c>
      <c r="AK454">
        <v>147</v>
      </c>
      <c r="AL454">
        <v>26</v>
      </c>
    </row>
    <row r="455" spans="1:38" x14ac:dyDescent="0.5">
      <c r="A455">
        <v>3</v>
      </c>
      <c r="B455">
        <v>311</v>
      </c>
      <c r="C455">
        <v>2017</v>
      </c>
      <c r="D455">
        <v>99</v>
      </c>
      <c r="E455">
        <v>51</v>
      </c>
      <c r="F455">
        <v>99</v>
      </c>
      <c r="G455">
        <v>99</v>
      </c>
      <c r="H455">
        <v>99</v>
      </c>
      <c r="I455">
        <v>99</v>
      </c>
      <c r="J455">
        <v>999</v>
      </c>
      <c r="K455">
        <v>99</v>
      </c>
      <c r="L455">
        <v>99</v>
      </c>
      <c r="M455">
        <v>99</v>
      </c>
      <c r="N455">
        <v>99</v>
      </c>
      <c r="O455">
        <v>99</v>
      </c>
      <c r="P455">
        <v>9999</v>
      </c>
      <c r="Q455">
        <v>17</v>
      </c>
      <c r="R455">
        <v>528</v>
      </c>
      <c r="S455">
        <v>528</v>
      </c>
      <c r="T455">
        <v>16.25</v>
      </c>
      <c r="U455">
        <v>61.225378787878803</v>
      </c>
      <c r="V455">
        <v>81.581593289339821</v>
      </c>
      <c r="W455">
        <v>75.299810606060603</v>
      </c>
      <c r="X455">
        <v>8.5140803589155993</v>
      </c>
      <c r="Y455">
        <v>2.4231287392176126</v>
      </c>
      <c r="Z455">
        <v>-28.657603721055025</v>
      </c>
      <c r="AA455">
        <v>1.5235017456790843</v>
      </c>
      <c r="AB455">
        <v>1.4054956593744501</v>
      </c>
      <c r="AC455">
        <v>12</v>
      </c>
      <c r="AD455">
        <v>0</v>
      </c>
      <c r="AE455">
        <v>0</v>
      </c>
      <c r="AF455">
        <v>6</v>
      </c>
      <c r="AG455">
        <v>19</v>
      </c>
      <c r="AH455">
        <v>6</v>
      </c>
      <c r="AI455">
        <v>16</v>
      </c>
      <c r="AJ455">
        <v>0</v>
      </c>
      <c r="AK455">
        <v>32</v>
      </c>
      <c r="AL455">
        <v>23</v>
      </c>
    </row>
    <row r="456" spans="1:38" x14ac:dyDescent="0.5">
      <c r="A456">
        <v>3</v>
      </c>
      <c r="B456">
        <v>312</v>
      </c>
      <c r="C456">
        <v>2017</v>
      </c>
      <c r="D456">
        <v>99</v>
      </c>
      <c r="E456">
        <v>52</v>
      </c>
      <c r="F456">
        <v>99</v>
      </c>
      <c r="G456">
        <v>99</v>
      </c>
      <c r="H456">
        <v>99</v>
      </c>
      <c r="I456">
        <v>99</v>
      </c>
      <c r="J456">
        <v>999</v>
      </c>
      <c r="K456">
        <v>99</v>
      </c>
      <c r="L456">
        <v>99</v>
      </c>
      <c r="M456">
        <v>99</v>
      </c>
      <c r="N456">
        <v>99</v>
      </c>
      <c r="O456">
        <v>99</v>
      </c>
      <c r="P456">
        <v>9999</v>
      </c>
      <c r="Q456">
        <v>10</v>
      </c>
      <c r="R456">
        <v>328</v>
      </c>
      <c r="S456">
        <v>328</v>
      </c>
      <c r="T456">
        <v>15.884146341463419</v>
      </c>
      <c r="U456">
        <v>60.399390243902438</v>
      </c>
      <c r="V456">
        <v>87.34673519541262</v>
      </c>
      <c r="W456">
        <v>80.621036585365857</v>
      </c>
      <c r="X456">
        <v>12.44459487522272</v>
      </c>
      <c r="Y456">
        <v>2.6160153312936658</v>
      </c>
      <c r="Z456">
        <v>-43.260000708665459</v>
      </c>
      <c r="AA456">
        <v>0.94641775110367332</v>
      </c>
      <c r="AB456">
        <v>0.93481123608907202</v>
      </c>
      <c r="AC456">
        <v>6</v>
      </c>
      <c r="AD456">
        <v>0</v>
      </c>
      <c r="AE456">
        <v>0</v>
      </c>
      <c r="AF456">
        <v>3</v>
      </c>
      <c r="AG456">
        <v>5</v>
      </c>
      <c r="AH456">
        <v>12</v>
      </c>
      <c r="AI456">
        <v>1</v>
      </c>
      <c r="AJ456">
        <v>0</v>
      </c>
      <c r="AK456">
        <v>27</v>
      </c>
      <c r="AL456">
        <v>3</v>
      </c>
    </row>
    <row r="457" spans="1:38" x14ac:dyDescent="0.5">
      <c r="A457">
        <v>3</v>
      </c>
      <c r="B457">
        <v>313</v>
      </c>
      <c r="C457">
        <v>2016</v>
      </c>
      <c r="D457">
        <v>99</v>
      </c>
      <c r="E457">
        <v>1</v>
      </c>
      <c r="F457">
        <v>99</v>
      </c>
      <c r="G457">
        <v>99</v>
      </c>
      <c r="H457">
        <v>99</v>
      </c>
      <c r="I457">
        <v>99</v>
      </c>
      <c r="J457">
        <v>999</v>
      </c>
      <c r="K457">
        <v>99</v>
      </c>
      <c r="L457">
        <v>99</v>
      </c>
      <c r="M457">
        <v>99</v>
      </c>
      <c r="N457">
        <v>99</v>
      </c>
      <c r="O457">
        <v>99</v>
      </c>
      <c r="P457">
        <v>9999</v>
      </c>
      <c r="Q457">
        <v>27</v>
      </c>
      <c r="R457">
        <v>1118</v>
      </c>
      <c r="S457">
        <v>1118</v>
      </c>
      <c r="T457">
        <v>15.894454382826476</v>
      </c>
      <c r="U457">
        <v>60.505366726296963</v>
      </c>
      <c r="V457">
        <v>90.610457848231491</v>
      </c>
      <c r="W457">
        <v>83.633452593917596</v>
      </c>
      <c r="X457">
        <v>9.5810089471071844</v>
      </c>
      <c r="Y457">
        <v>2.6802577439343445</v>
      </c>
      <c r="Z457">
        <v>-22.438710815902986</v>
      </c>
      <c r="AA457">
        <v>2.3839986352780622</v>
      </c>
      <c r="AB457">
        <v>2.4474726486970182</v>
      </c>
      <c r="AC457">
        <v>12</v>
      </c>
      <c r="AD457">
        <v>0</v>
      </c>
      <c r="AE457">
        <v>0</v>
      </c>
      <c r="AF457">
        <v>6</v>
      </c>
      <c r="AG457">
        <v>19</v>
      </c>
      <c r="AH457">
        <v>46</v>
      </c>
      <c r="AI457">
        <v>17</v>
      </c>
      <c r="AJ457">
        <v>0</v>
      </c>
      <c r="AK457">
        <v>14</v>
      </c>
      <c r="AL457">
        <v>54</v>
      </c>
    </row>
    <row r="458" spans="1:38" x14ac:dyDescent="0.5">
      <c r="A458">
        <v>3</v>
      </c>
      <c r="B458">
        <v>314</v>
      </c>
      <c r="C458">
        <v>2016</v>
      </c>
      <c r="D458">
        <v>99</v>
      </c>
      <c r="E458">
        <v>2</v>
      </c>
      <c r="F458">
        <v>99</v>
      </c>
      <c r="G458">
        <v>99</v>
      </c>
      <c r="H458">
        <v>99</v>
      </c>
      <c r="I458">
        <v>99</v>
      </c>
      <c r="J458">
        <v>999</v>
      </c>
      <c r="K458">
        <v>99</v>
      </c>
      <c r="L458">
        <v>99</v>
      </c>
      <c r="M458">
        <v>99</v>
      </c>
      <c r="N458">
        <v>99</v>
      </c>
      <c r="O458">
        <v>99</v>
      </c>
      <c r="P458">
        <v>9999</v>
      </c>
      <c r="Q458">
        <v>30</v>
      </c>
      <c r="R458">
        <v>964</v>
      </c>
      <c r="S458">
        <v>962</v>
      </c>
      <c r="T458">
        <v>15.863070539419079</v>
      </c>
      <c r="U458">
        <v>60.537422037422054</v>
      </c>
      <c r="V458">
        <v>90.895187211546869</v>
      </c>
      <c r="W458">
        <v>83.839501039501087</v>
      </c>
      <c r="X458">
        <v>12.309237904792118</v>
      </c>
      <c r="Y458">
        <v>2.7203615095942206</v>
      </c>
      <c r="Z458">
        <v>-34.555548426248713</v>
      </c>
      <c r="AA458">
        <v>2.055612418969635</v>
      </c>
      <c r="AB458">
        <v>2.1111533206593016</v>
      </c>
      <c r="AC458">
        <v>15</v>
      </c>
      <c r="AD458">
        <v>0</v>
      </c>
      <c r="AE458">
        <v>0</v>
      </c>
      <c r="AF458">
        <v>5</v>
      </c>
      <c r="AG458">
        <v>10</v>
      </c>
      <c r="AH458">
        <v>8</v>
      </c>
      <c r="AI458">
        <v>17</v>
      </c>
      <c r="AJ458">
        <v>0</v>
      </c>
      <c r="AK458">
        <v>10</v>
      </c>
      <c r="AL458">
        <v>86</v>
      </c>
    </row>
    <row r="459" spans="1:38" x14ac:dyDescent="0.5">
      <c r="A459">
        <v>3</v>
      </c>
      <c r="B459">
        <v>315</v>
      </c>
      <c r="C459">
        <v>2016</v>
      </c>
      <c r="D459">
        <v>99</v>
      </c>
      <c r="E459">
        <v>3</v>
      </c>
      <c r="F459">
        <v>99</v>
      </c>
      <c r="G459">
        <v>99</v>
      </c>
      <c r="H459">
        <v>99</v>
      </c>
      <c r="I459">
        <v>99</v>
      </c>
      <c r="J459">
        <v>999</v>
      </c>
      <c r="K459">
        <v>99</v>
      </c>
      <c r="L459">
        <v>99</v>
      </c>
      <c r="M459">
        <v>99</v>
      </c>
      <c r="N459">
        <v>99</v>
      </c>
      <c r="O459">
        <v>99</v>
      </c>
      <c r="P459">
        <v>9999</v>
      </c>
      <c r="Q459">
        <v>27</v>
      </c>
      <c r="R459">
        <v>1067</v>
      </c>
      <c r="S459">
        <v>1066</v>
      </c>
      <c r="T459">
        <v>15.786316776007498</v>
      </c>
      <c r="U459">
        <v>60.401500938086315</v>
      </c>
      <c r="V459">
        <v>91.703068751664404</v>
      </c>
      <c r="W459">
        <v>84.605628517823675</v>
      </c>
      <c r="X459">
        <v>10.687970225060928</v>
      </c>
      <c r="Y459">
        <v>2.838055116910625</v>
      </c>
      <c r="Z459">
        <v>-33.037882055172169</v>
      </c>
      <c r="AA459">
        <v>2.2752473558512456</v>
      </c>
      <c r="AB459">
        <v>2.3607634814680818</v>
      </c>
      <c r="AC459">
        <v>15</v>
      </c>
      <c r="AD459">
        <v>1</v>
      </c>
      <c r="AE459">
        <v>0</v>
      </c>
      <c r="AF459">
        <v>4</v>
      </c>
      <c r="AG459">
        <v>19</v>
      </c>
      <c r="AH459">
        <v>26</v>
      </c>
      <c r="AI459">
        <v>22</v>
      </c>
      <c r="AJ459">
        <v>0</v>
      </c>
      <c r="AK459">
        <v>11</v>
      </c>
      <c r="AL459">
        <v>82</v>
      </c>
    </row>
    <row r="460" spans="1:38" x14ac:dyDescent="0.5">
      <c r="A460">
        <v>3</v>
      </c>
      <c r="B460">
        <v>316</v>
      </c>
      <c r="C460">
        <v>2016</v>
      </c>
      <c r="D460">
        <v>99</v>
      </c>
      <c r="E460">
        <v>4</v>
      </c>
      <c r="F460">
        <v>99</v>
      </c>
      <c r="G460">
        <v>99</v>
      </c>
      <c r="H460">
        <v>99</v>
      </c>
      <c r="I460">
        <v>99</v>
      </c>
      <c r="J460">
        <v>999</v>
      </c>
      <c r="K460">
        <v>99</v>
      </c>
      <c r="L460">
        <v>99</v>
      </c>
      <c r="M460">
        <v>99</v>
      </c>
      <c r="N460">
        <v>99</v>
      </c>
      <c r="O460">
        <v>99</v>
      </c>
      <c r="P460">
        <v>9999</v>
      </c>
      <c r="Q460">
        <v>24</v>
      </c>
      <c r="R460">
        <v>858</v>
      </c>
      <c r="S460">
        <v>854</v>
      </c>
      <c r="T460">
        <v>15.497668997668997</v>
      </c>
      <c r="U460">
        <v>60.078454332552717</v>
      </c>
      <c r="V460">
        <v>87.308466181705626</v>
      </c>
      <c r="W460">
        <v>80.408313817330225</v>
      </c>
      <c r="X460">
        <v>13.255765877794827</v>
      </c>
      <c r="Y460">
        <v>3.0621477591664181</v>
      </c>
      <c r="Z460">
        <v>-54.106329716858284</v>
      </c>
      <c r="AA460">
        <v>1.829580348004094</v>
      </c>
      <c r="AB460">
        <v>1.7974418256637936</v>
      </c>
      <c r="AC460">
        <v>11</v>
      </c>
      <c r="AD460">
        <v>1</v>
      </c>
      <c r="AE460">
        <v>0</v>
      </c>
      <c r="AF460">
        <v>10</v>
      </c>
      <c r="AG460">
        <v>17</v>
      </c>
      <c r="AH460">
        <v>22</v>
      </c>
      <c r="AI460">
        <v>50</v>
      </c>
      <c r="AJ460">
        <v>0</v>
      </c>
      <c r="AK460">
        <v>41</v>
      </c>
      <c r="AL460">
        <v>48</v>
      </c>
    </row>
    <row r="461" spans="1:38" x14ac:dyDescent="0.5">
      <c r="A461">
        <v>3</v>
      </c>
      <c r="B461">
        <v>317</v>
      </c>
      <c r="C461">
        <v>2016</v>
      </c>
      <c r="D461">
        <v>99</v>
      </c>
      <c r="E461">
        <v>5</v>
      </c>
      <c r="F461">
        <v>99</v>
      </c>
      <c r="G461">
        <v>99</v>
      </c>
      <c r="H461">
        <v>99</v>
      </c>
      <c r="I461">
        <v>99</v>
      </c>
      <c r="J461">
        <v>999</v>
      </c>
      <c r="K461">
        <v>99</v>
      </c>
      <c r="L461">
        <v>99</v>
      </c>
      <c r="M461">
        <v>99</v>
      </c>
      <c r="N461">
        <v>99</v>
      </c>
      <c r="O461">
        <v>99</v>
      </c>
      <c r="P461">
        <v>9999</v>
      </c>
      <c r="Q461">
        <v>22</v>
      </c>
      <c r="R461">
        <v>1057</v>
      </c>
      <c r="S461">
        <v>1056</v>
      </c>
      <c r="T461">
        <v>16.001892147587515</v>
      </c>
      <c r="U461">
        <v>60.969696969696976</v>
      </c>
      <c r="V461">
        <v>86.704360780065116</v>
      </c>
      <c r="W461">
        <v>79.992140151515187</v>
      </c>
      <c r="X461">
        <v>9.6219291029484886</v>
      </c>
      <c r="Y461">
        <v>2.8915089746699474</v>
      </c>
      <c r="Z461">
        <v>-32.904961520698507</v>
      </c>
      <c r="AA461">
        <v>2.2539235755714766</v>
      </c>
      <c r="AB461">
        <v>2.2110942345628248</v>
      </c>
      <c r="AC461">
        <v>23</v>
      </c>
      <c r="AD461">
        <v>0</v>
      </c>
      <c r="AE461">
        <v>0</v>
      </c>
      <c r="AF461">
        <v>6</v>
      </c>
      <c r="AG461">
        <v>19</v>
      </c>
      <c r="AH461">
        <v>40</v>
      </c>
      <c r="AI461">
        <v>14</v>
      </c>
      <c r="AJ461">
        <v>1</v>
      </c>
      <c r="AK461">
        <v>32</v>
      </c>
      <c r="AL461">
        <v>63</v>
      </c>
    </row>
    <row r="462" spans="1:38" x14ac:dyDescent="0.5">
      <c r="A462">
        <v>3</v>
      </c>
      <c r="B462">
        <v>318</v>
      </c>
      <c r="C462">
        <v>2016</v>
      </c>
      <c r="D462">
        <v>99</v>
      </c>
      <c r="E462">
        <v>6</v>
      </c>
      <c r="F462">
        <v>99</v>
      </c>
      <c r="G462">
        <v>99</v>
      </c>
      <c r="H462">
        <v>99</v>
      </c>
      <c r="I462">
        <v>99</v>
      </c>
      <c r="J462">
        <v>999</v>
      </c>
      <c r="K462">
        <v>99</v>
      </c>
      <c r="L462">
        <v>99</v>
      </c>
      <c r="M462">
        <v>99</v>
      </c>
      <c r="N462">
        <v>99</v>
      </c>
      <c r="O462">
        <v>99</v>
      </c>
      <c r="P462">
        <v>9999</v>
      </c>
      <c r="Q462">
        <v>25</v>
      </c>
      <c r="R462">
        <v>827</v>
      </c>
      <c r="S462">
        <v>825</v>
      </c>
      <c r="T462">
        <v>15.80169286577993</v>
      </c>
      <c r="U462">
        <v>60.495757575757587</v>
      </c>
      <c r="V462">
        <v>88.750648412620308</v>
      </c>
      <c r="W462">
        <v>81.823878787878812</v>
      </c>
      <c r="X462">
        <v>10.321007678538878</v>
      </c>
      <c r="Y462">
        <v>2.710749678597896</v>
      </c>
      <c r="Z462">
        <v>-33.571651789070728</v>
      </c>
      <c r="AA462">
        <v>1.7634766291368131</v>
      </c>
      <c r="AB462">
        <v>1.7669734713033254</v>
      </c>
      <c r="AC462">
        <v>17</v>
      </c>
      <c r="AD462">
        <v>0</v>
      </c>
      <c r="AE462">
        <v>0</v>
      </c>
      <c r="AF462">
        <v>8</v>
      </c>
      <c r="AG462">
        <v>20</v>
      </c>
      <c r="AH462">
        <v>38</v>
      </c>
      <c r="AI462">
        <v>5</v>
      </c>
      <c r="AJ462">
        <v>0</v>
      </c>
      <c r="AK462">
        <v>2</v>
      </c>
      <c r="AL462">
        <v>66</v>
      </c>
    </row>
    <row r="463" spans="1:38" x14ac:dyDescent="0.5">
      <c r="A463">
        <v>3</v>
      </c>
      <c r="B463">
        <v>319</v>
      </c>
      <c r="C463">
        <v>2016</v>
      </c>
      <c r="D463">
        <v>99</v>
      </c>
      <c r="E463">
        <v>7</v>
      </c>
      <c r="F463">
        <v>99</v>
      </c>
      <c r="G463">
        <v>99</v>
      </c>
      <c r="H463">
        <v>99</v>
      </c>
      <c r="I463">
        <v>99</v>
      </c>
      <c r="J463">
        <v>999</v>
      </c>
      <c r="K463">
        <v>99</v>
      </c>
      <c r="L463">
        <v>99</v>
      </c>
      <c r="M463">
        <v>99</v>
      </c>
      <c r="N463">
        <v>99</v>
      </c>
      <c r="O463">
        <v>99</v>
      </c>
      <c r="P463">
        <v>9999</v>
      </c>
      <c r="Q463">
        <v>25</v>
      </c>
      <c r="R463">
        <v>906</v>
      </c>
      <c r="S463">
        <v>906</v>
      </c>
      <c r="T463">
        <v>16.033112582781456</v>
      </c>
      <c r="U463">
        <v>61.00772626931569</v>
      </c>
      <c r="V463">
        <v>91.230726180824036</v>
      </c>
      <c r="W463">
        <v>84.205960264900639</v>
      </c>
      <c r="X463">
        <v>10.873634385068694</v>
      </c>
      <c r="Y463">
        <v>2.7976152561671248</v>
      </c>
      <c r="Z463">
        <v>-42.719247407013931</v>
      </c>
      <c r="AA463">
        <v>1.9319344933469804</v>
      </c>
      <c r="AB463">
        <v>1.9969493429318752</v>
      </c>
      <c r="AC463">
        <v>13</v>
      </c>
      <c r="AD463">
        <v>0</v>
      </c>
      <c r="AE463">
        <v>0</v>
      </c>
      <c r="AF463">
        <v>10</v>
      </c>
      <c r="AG463">
        <v>34</v>
      </c>
      <c r="AH463">
        <v>14</v>
      </c>
      <c r="AI463">
        <v>17</v>
      </c>
      <c r="AJ463">
        <v>0</v>
      </c>
      <c r="AK463">
        <v>11</v>
      </c>
      <c r="AL463">
        <v>42</v>
      </c>
    </row>
    <row r="464" spans="1:38" x14ac:dyDescent="0.5">
      <c r="A464">
        <v>3</v>
      </c>
      <c r="B464">
        <v>320</v>
      </c>
      <c r="C464">
        <v>2016</v>
      </c>
      <c r="D464">
        <v>99</v>
      </c>
      <c r="E464">
        <v>8</v>
      </c>
      <c r="F464">
        <v>99</v>
      </c>
      <c r="G464">
        <v>99</v>
      </c>
      <c r="H464">
        <v>99</v>
      </c>
      <c r="I464">
        <v>99</v>
      </c>
      <c r="J464">
        <v>999</v>
      </c>
      <c r="K464">
        <v>99</v>
      </c>
      <c r="L464">
        <v>99</v>
      </c>
      <c r="M464">
        <v>99</v>
      </c>
      <c r="N464">
        <v>99</v>
      </c>
      <c r="O464">
        <v>99</v>
      </c>
      <c r="P464">
        <v>9999</v>
      </c>
      <c r="Q464">
        <v>23</v>
      </c>
      <c r="R464">
        <v>915</v>
      </c>
      <c r="S464">
        <v>915</v>
      </c>
      <c r="T464">
        <v>16.059016393442619</v>
      </c>
      <c r="U464">
        <v>61.033879781420751</v>
      </c>
      <c r="V464">
        <v>92.026357387705858</v>
      </c>
      <c r="W464">
        <v>84.940327868852322</v>
      </c>
      <c r="X464">
        <v>9.8611863694913566</v>
      </c>
      <c r="Y464">
        <v>2.8755516889116119</v>
      </c>
      <c r="Z464">
        <v>-27.445592179248525</v>
      </c>
      <c r="AA464">
        <v>1.951125895598772</v>
      </c>
      <c r="AB464">
        <v>2.0343751617158912</v>
      </c>
      <c r="AC464">
        <v>25</v>
      </c>
      <c r="AD464">
        <v>0</v>
      </c>
      <c r="AE464">
        <v>0</v>
      </c>
      <c r="AF464">
        <v>10</v>
      </c>
      <c r="AG464">
        <v>33</v>
      </c>
      <c r="AH464">
        <v>20</v>
      </c>
      <c r="AI464">
        <v>16</v>
      </c>
      <c r="AJ464">
        <v>0</v>
      </c>
      <c r="AK464">
        <v>56</v>
      </c>
      <c r="AL464">
        <v>79</v>
      </c>
    </row>
    <row r="465" spans="1:38" x14ac:dyDescent="0.5">
      <c r="A465">
        <v>3</v>
      </c>
      <c r="B465">
        <v>321</v>
      </c>
      <c r="C465">
        <v>2016</v>
      </c>
      <c r="D465">
        <v>99</v>
      </c>
      <c r="E465">
        <v>9</v>
      </c>
      <c r="F465">
        <v>99</v>
      </c>
      <c r="G465">
        <v>99</v>
      </c>
      <c r="H465">
        <v>99</v>
      </c>
      <c r="I465">
        <v>99</v>
      </c>
      <c r="J465">
        <v>999</v>
      </c>
      <c r="K465">
        <v>99</v>
      </c>
      <c r="L465">
        <v>99</v>
      </c>
      <c r="M465">
        <v>99</v>
      </c>
      <c r="N465">
        <v>99</v>
      </c>
      <c r="O465">
        <v>99</v>
      </c>
      <c r="P465">
        <v>9999</v>
      </c>
      <c r="Q465">
        <v>22</v>
      </c>
      <c r="R465">
        <v>1132</v>
      </c>
      <c r="S465">
        <v>1131</v>
      </c>
      <c r="T465">
        <v>15.842756183745584</v>
      </c>
      <c r="U465">
        <v>60.502210433244912</v>
      </c>
      <c r="V465">
        <v>92.965601539591873</v>
      </c>
      <c r="W465">
        <v>85.772767462422607</v>
      </c>
      <c r="X465">
        <v>11.501115205137822</v>
      </c>
      <c r="Y465">
        <v>2.6563812154376225</v>
      </c>
      <c r="Z465">
        <v>-27.620101642630761</v>
      </c>
      <c r="AA465">
        <v>2.4138519276697368</v>
      </c>
      <c r="AB465">
        <v>2.5392651100984698</v>
      </c>
      <c r="AC465">
        <v>44</v>
      </c>
      <c r="AD465">
        <v>0</v>
      </c>
      <c r="AE465">
        <v>0</v>
      </c>
      <c r="AF465">
        <v>22</v>
      </c>
      <c r="AG465">
        <v>33</v>
      </c>
      <c r="AH465">
        <v>67</v>
      </c>
      <c r="AI465">
        <v>19</v>
      </c>
      <c r="AJ465">
        <v>0</v>
      </c>
      <c r="AK465">
        <v>108</v>
      </c>
      <c r="AL465">
        <v>112</v>
      </c>
    </row>
    <row r="466" spans="1:38" x14ac:dyDescent="0.5">
      <c r="A466">
        <v>3</v>
      </c>
      <c r="B466">
        <v>322</v>
      </c>
      <c r="C466">
        <v>2016</v>
      </c>
      <c r="D466">
        <v>99</v>
      </c>
      <c r="E466">
        <v>10</v>
      </c>
      <c r="F466">
        <v>99</v>
      </c>
      <c r="G466">
        <v>99</v>
      </c>
      <c r="H466">
        <v>99</v>
      </c>
      <c r="I466">
        <v>99</v>
      </c>
      <c r="J466">
        <v>999</v>
      </c>
      <c r="K466">
        <v>99</v>
      </c>
      <c r="L466">
        <v>99</v>
      </c>
      <c r="M466">
        <v>99</v>
      </c>
      <c r="N466">
        <v>99</v>
      </c>
      <c r="O466">
        <v>99</v>
      </c>
      <c r="P466">
        <v>9999</v>
      </c>
      <c r="Q466">
        <v>30</v>
      </c>
      <c r="R466">
        <v>982</v>
      </c>
      <c r="S466">
        <v>982</v>
      </c>
      <c r="T466">
        <v>15.997963340122197</v>
      </c>
      <c r="U466">
        <v>60.898167006109993</v>
      </c>
      <c r="V466">
        <v>89.422718356197123</v>
      </c>
      <c r="W466">
        <v>82.537169042769904</v>
      </c>
      <c r="X466">
        <v>11.58677319029238</v>
      </c>
      <c r="Y466">
        <v>2.9243372185212455</v>
      </c>
      <c r="Z466">
        <v>-25.893952823506876</v>
      </c>
      <c r="AA466">
        <v>2.0939952234732178</v>
      </c>
      <c r="AB466">
        <v>2.1215685768448935</v>
      </c>
      <c r="AC466">
        <v>32</v>
      </c>
      <c r="AD466">
        <v>0</v>
      </c>
      <c r="AE466">
        <v>0</v>
      </c>
      <c r="AF466">
        <v>19</v>
      </c>
      <c r="AG466">
        <v>34</v>
      </c>
      <c r="AH466">
        <v>7</v>
      </c>
      <c r="AI466">
        <v>19</v>
      </c>
      <c r="AJ466">
        <v>0</v>
      </c>
      <c r="AK466">
        <v>39</v>
      </c>
      <c r="AL466">
        <v>113</v>
      </c>
    </row>
    <row r="467" spans="1:38" x14ac:dyDescent="0.5">
      <c r="A467">
        <v>3</v>
      </c>
      <c r="B467">
        <v>323</v>
      </c>
      <c r="C467">
        <v>2016</v>
      </c>
      <c r="D467">
        <v>99</v>
      </c>
      <c r="E467">
        <v>11</v>
      </c>
      <c r="F467">
        <v>99</v>
      </c>
      <c r="G467">
        <v>99</v>
      </c>
      <c r="H467">
        <v>99</v>
      </c>
      <c r="I467">
        <v>99</v>
      </c>
      <c r="J467">
        <v>999</v>
      </c>
      <c r="K467">
        <v>99</v>
      </c>
      <c r="L467">
        <v>99</v>
      </c>
      <c r="M467">
        <v>99</v>
      </c>
      <c r="N467">
        <v>99</v>
      </c>
      <c r="O467">
        <v>99</v>
      </c>
      <c r="P467">
        <v>9999</v>
      </c>
      <c r="Q467">
        <v>31</v>
      </c>
      <c r="R467">
        <v>1020</v>
      </c>
      <c r="S467">
        <v>1019</v>
      </c>
      <c r="T467">
        <v>15.598039215686276</v>
      </c>
      <c r="U467">
        <v>60.278704612365054</v>
      </c>
      <c r="V467">
        <v>89.898749331498877</v>
      </c>
      <c r="W467">
        <v>82.94651619234547</v>
      </c>
      <c r="X467">
        <v>11.061046376387596</v>
      </c>
      <c r="Y467">
        <v>3.2737166488333518</v>
      </c>
      <c r="Z467">
        <v>-45.657419786471344</v>
      </c>
      <c r="AA467">
        <v>2.1750255885363368</v>
      </c>
      <c r="AB467">
        <v>2.2124239531208247</v>
      </c>
      <c r="AC467">
        <v>21</v>
      </c>
      <c r="AD467">
        <v>0</v>
      </c>
      <c r="AE467">
        <v>0</v>
      </c>
      <c r="AF467">
        <v>11</v>
      </c>
      <c r="AG467">
        <v>31</v>
      </c>
      <c r="AH467">
        <v>19</v>
      </c>
      <c r="AI467">
        <v>19</v>
      </c>
      <c r="AJ467">
        <v>0</v>
      </c>
      <c r="AK467">
        <v>14</v>
      </c>
      <c r="AL467">
        <v>84</v>
      </c>
    </row>
    <row r="468" spans="1:38" x14ac:dyDescent="0.5">
      <c r="A468">
        <v>3</v>
      </c>
      <c r="B468">
        <v>324</v>
      </c>
      <c r="C468">
        <v>2016</v>
      </c>
      <c r="D468">
        <v>99</v>
      </c>
      <c r="E468">
        <v>12</v>
      </c>
      <c r="F468">
        <v>99</v>
      </c>
      <c r="G468">
        <v>99</v>
      </c>
      <c r="H468">
        <v>99</v>
      </c>
      <c r="I468">
        <v>99</v>
      </c>
      <c r="J468">
        <v>999</v>
      </c>
      <c r="K468">
        <v>99</v>
      </c>
      <c r="L468">
        <v>99</v>
      </c>
      <c r="M468">
        <v>99</v>
      </c>
      <c r="N468">
        <v>99</v>
      </c>
      <c r="O468">
        <v>99</v>
      </c>
      <c r="P468">
        <v>9999</v>
      </c>
      <c r="Q468">
        <v>6</v>
      </c>
      <c r="R468">
        <v>121</v>
      </c>
      <c r="S468">
        <v>121</v>
      </c>
      <c r="T468">
        <v>15.859504132231402</v>
      </c>
      <c r="U468">
        <v>60.933884297520656</v>
      </c>
      <c r="V468">
        <v>90.995048485445437</v>
      </c>
      <c r="W468">
        <v>83.988429752066111</v>
      </c>
      <c r="X468">
        <v>9.0501010458051585</v>
      </c>
      <c r="Y468">
        <v>3.2390579621983648</v>
      </c>
      <c r="Z468">
        <v>3.4087527438638281</v>
      </c>
      <c r="AA468">
        <v>0.25801774138519279</v>
      </c>
      <c r="AB468">
        <v>0.26601176806158938</v>
      </c>
      <c r="AC468">
        <v>3</v>
      </c>
      <c r="AD468">
        <v>0</v>
      </c>
      <c r="AE468">
        <v>0</v>
      </c>
      <c r="AF468">
        <v>0</v>
      </c>
      <c r="AG468">
        <v>10</v>
      </c>
      <c r="AH468">
        <v>10</v>
      </c>
      <c r="AI468">
        <v>1</v>
      </c>
      <c r="AJ468">
        <v>0</v>
      </c>
      <c r="AK468">
        <v>3</v>
      </c>
      <c r="AL468">
        <v>7</v>
      </c>
    </row>
    <row r="469" spans="1:38" x14ac:dyDescent="0.5">
      <c r="A469">
        <v>3</v>
      </c>
      <c r="B469">
        <v>325</v>
      </c>
      <c r="C469">
        <v>2016</v>
      </c>
      <c r="D469">
        <v>99</v>
      </c>
      <c r="E469">
        <v>13</v>
      </c>
      <c r="F469">
        <v>99</v>
      </c>
      <c r="G469">
        <v>99</v>
      </c>
      <c r="H469">
        <v>99</v>
      </c>
      <c r="I469">
        <v>99</v>
      </c>
      <c r="J469">
        <v>999</v>
      </c>
      <c r="K469">
        <v>99</v>
      </c>
      <c r="L469">
        <v>99</v>
      </c>
      <c r="M469">
        <v>99</v>
      </c>
      <c r="N469">
        <v>99</v>
      </c>
      <c r="O469">
        <v>99</v>
      </c>
      <c r="P469">
        <v>9999</v>
      </c>
      <c r="Q469">
        <v>28</v>
      </c>
      <c r="R469">
        <v>998</v>
      </c>
      <c r="S469">
        <v>997</v>
      </c>
      <c r="T469">
        <v>15.467935871743489</v>
      </c>
      <c r="U469">
        <v>59.780341023069198</v>
      </c>
      <c r="V469">
        <v>92.050039609619716</v>
      </c>
      <c r="W469">
        <v>84.922768304914683</v>
      </c>
      <c r="X469">
        <v>9.9833860563907368</v>
      </c>
      <c r="Y469">
        <v>2.7436248131620977</v>
      </c>
      <c r="Z469">
        <v>-26.73568824288914</v>
      </c>
      <c r="AA469">
        <v>2.1281132719208471</v>
      </c>
      <c r="AB469">
        <v>2.2162324974158807</v>
      </c>
      <c r="AC469">
        <v>30</v>
      </c>
      <c r="AD469">
        <v>0</v>
      </c>
      <c r="AE469">
        <v>0</v>
      </c>
      <c r="AF469">
        <v>7</v>
      </c>
      <c r="AG469">
        <v>26</v>
      </c>
      <c r="AH469">
        <v>9</v>
      </c>
      <c r="AI469">
        <v>22</v>
      </c>
      <c r="AJ469">
        <v>0</v>
      </c>
      <c r="AK469">
        <v>18</v>
      </c>
      <c r="AL469">
        <v>78</v>
      </c>
    </row>
    <row r="470" spans="1:38" x14ac:dyDescent="0.5">
      <c r="A470">
        <v>3</v>
      </c>
      <c r="B470">
        <v>326</v>
      </c>
      <c r="C470">
        <v>2016</v>
      </c>
      <c r="D470">
        <v>99</v>
      </c>
      <c r="E470">
        <v>14</v>
      </c>
      <c r="F470">
        <v>99</v>
      </c>
      <c r="G470">
        <v>99</v>
      </c>
      <c r="H470">
        <v>99</v>
      </c>
      <c r="I470">
        <v>99</v>
      </c>
      <c r="J470">
        <v>999</v>
      </c>
      <c r="K470">
        <v>99</v>
      </c>
      <c r="L470">
        <v>99</v>
      </c>
      <c r="M470">
        <v>99</v>
      </c>
      <c r="N470">
        <v>99</v>
      </c>
      <c r="O470">
        <v>99</v>
      </c>
      <c r="P470">
        <v>9999</v>
      </c>
      <c r="Q470">
        <v>23</v>
      </c>
      <c r="R470">
        <v>1231</v>
      </c>
      <c r="S470">
        <v>1230</v>
      </c>
      <c r="T470">
        <v>15.962632006498778</v>
      </c>
      <c r="U470">
        <v>60.724390243902441</v>
      </c>
      <c r="V470">
        <v>92.396304028045762</v>
      </c>
      <c r="W470">
        <v>85.250569105691028</v>
      </c>
      <c r="X470">
        <v>10.121242034776595</v>
      </c>
      <c r="Y470">
        <v>2.784330179216671</v>
      </c>
      <c r="Z470">
        <v>-33.749911746220754</v>
      </c>
      <c r="AA470">
        <v>2.6249573524394409</v>
      </c>
      <c r="AB470">
        <v>2.7447223326467394</v>
      </c>
      <c r="AC470">
        <v>25</v>
      </c>
      <c r="AD470">
        <v>0</v>
      </c>
      <c r="AE470">
        <v>0</v>
      </c>
      <c r="AF470">
        <v>11</v>
      </c>
      <c r="AG470">
        <v>29</v>
      </c>
      <c r="AH470">
        <v>15</v>
      </c>
      <c r="AI470">
        <v>9</v>
      </c>
      <c r="AJ470">
        <v>0</v>
      </c>
      <c r="AK470">
        <v>52</v>
      </c>
      <c r="AL470">
        <v>79</v>
      </c>
    </row>
    <row r="471" spans="1:38" x14ac:dyDescent="0.5">
      <c r="A471">
        <v>3</v>
      </c>
      <c r="B471">
        <v>327</v>
      </c>
      <c r="C471">
        <v>2016</v>
      </c>
      <c r="D471">
        <v>99</v>
      </c>
      <c r="E471">
        <v>15</v>
      </c>
      <c r="F471">
        <v>99</v>
      </c>
      <c r="G471">
        <v>99</v>
      </c>
      <c r="H471">
        <v>99</v>
      </c>
      <c r="I471">
        <v>99</v>
      </c>
      <c r="J471">
        <v>999</v>
      </c>
      <c r="K471">
        <v>99</v>
      </c>
      <c r="L471">
        <v>99</v>
      </c>
      <c r="M471">
        <v>99</v>
      </c>
      <c r="N471">
        <v>99</v>
      </c>
      <c r="O471">
        <v>99</v>
      </c>
      <c r="P471">
        <v>9999</v>
      </c>
      <c r="Q471">
        <v>19</v>
      </c>
      <c r="R471">
        <v>668</v>
      </c>
      <c r="S471">
        <v>668</v>
      </c>
      <c r="T471">
        <v>15.553892215568871</v>
      </c>
      <c r="U471">
        <v>59.869760479041901</v>
      </c>
      <c r="V471">
        <v>92.137393685002621</v>
      </c>
      <c r="W471">
        <v>85.042814371257563</v>
      </c>
      <c r="X471">
        <v>9.990985121401609</v>
      </c>
      <c r="Y471">
        <v>2.8033526660365604</v>
      </c>
      <c r="Z471">
        <v>-41.06293232105876</v>
      </c>
      <c r="AA471">
        <v>1.4244285226885023</v>
      </c>
      <c r="AB471">
        <v>1.4869970408265227</v>
      </c>
      <c r="AC471">
        <v>24</v>
      </c>
      <c r="AD471">
        <v>0</v>
      </c>
      <c r="AE471">
        <v>0</v>
      </c>
      <c r="AF471">
        <v>10</v>
      </c>
      <c r="AG471">
        <v>12</v>
      </c>
      <c r="AH471">
        <v>6</v>
      </c>
      <c r="AI471">
        <v>4</v>
      </c>
      <c r="AJ471">
        <v>0</v>
      </c>
      <c r="AK471">
        <v>11</v>
      </c>
      <c r="AL471">
        <v>40</v>
      </c>
    </row>
    <row r="472" spans="1:38" x14ac:dyDescent="0.5">
      <c r="A472">
        <v>3</v>
      </c>
      <c r="B472">
        <v>328</v>
      </c>
      <c r="C472">
        <v>2016</v>
      </c>
      <c r="D472">
        <v>99</v>
      </c>
      <c r="E472">
        <v>16</v>
      </c>
      <c r="F472">
        <v>99</v>
      </c>
      <c r="G472">
        <v>99</v>
      </c>
      <c r="H472">
        <v>99</v>
      </c>
      <c r="I472">
        <v>99</v>
      </c>
      <c r="J472">
        <v>999</v>
      </c>
      <c r="K472">
        <v>99</v>
      </c>
      <c r="L472">
        <v>99</v>
      </c>
      <c r="M472">
        <v>99</v>
      </c>
      <c r="N472">
        <v>99</v>
      </c>
      <c r="O472">
        <v>99</v>
      </c>
      <c r="P472">
        <v>9999</v>
      </c>
      <c r="Q472">
        <v>27</v>
      </c>
      <c r="R472">
        <v>1047</v>
      </c>
      <c r="S472">
        <v>1047</v>
      </c>
      <c r="T472">
        <v>15.899713467048709</v>
      </c>
      <c r="U472">
        <v>60.551098376313263</v>
      </c>
      <c r="V472">
        <v>88.898891844934809</v>
      </c>
      <c r="W472">
        <v>82.053677172874913</v>
      </c>
      <c r="X472">
        <v>11.280408900803188</v>
      </c>
      <c r="Y472">
        <v>2.6751922400760697</v>
      </c>
      <c r="Z472">
        <v>-32.462981485152994</v>
      </c>
      <c r="AA472">
        <v>2.2325997952917098</v>
      </c>
      <c r="AB472">
        <v>2.2487477807376814</v>
      </c>
      <c r="AC472">
        <v>30</v>
      </c>
      <c r="AD472">
        <v>0</v>
      </c>
      <c r="AE472">
        <v>0</v>
      </c>
      <c r="AF472">
        <v>3</v>
      </c>
      <c r="AG472">
        <v>51</v>
      </c>
      <c r="AH472">
        <v>58</v>
      </c>
      <c r="AI472">
        <v>69</v>
      </c>
      <c r="AJ472">
        <v>0</v>
      </c>
      <c r="AK472">
        <v>69</v>
      </c>
      <c r="AL472">
        <v>101</v>
      </c>
    </row>
    <row r="473" spans="1:38" x14ac:dyDescent="0.5">
      <c r="A473">
        <v>3</v>
      </c>
      <c r="B473">
        <v>329</v>
      </c>
      <c r="C473">
        <v>2016</v>
      </c>
      <c r="D473">
        <v>99</v>
      </c>
      <c r="E473">
        <v>17</v>
      </c>
      <c r="F473">
        <v>99</v>
      </c>
      <c r="G473">
        <v>99</v>
      </c>
      <c r="H473">
        <v>99</v>
      </c>
      <c r="I473">
        <v>99</v>
      </c>
      <c r="J473">
        <v>999</v>
      </c>
      <c r="K473">
        <v>99</v>
      </c>
      <c r="L473">
        <v>99</v>
      </c>
      <c r="M473">
        <v>99</v>
      </c>
      <c r="N473">
        <v>99</v>
      </c>
      <c r="O473">
        <v>99</v>
      </c>
      <c r="P473">
        <v>9999</v>
      </c>
      <c r="Q473">
        <v>22</v>
      </c>
      <c r="R473">
        <v>1046</v>
      </c>
      <c r="S473">
        <v>1046</v>
      </c>
      <c r="T473">
        <v>15.855640535372851</v>
      </c>
      <c r="U473">
        <v>60.502868068833642</v>
      </c>
      <c r="V473">
        <v>89.371469292294549</v>
      </c>
      <c r="W473">
        <v>82.489866156787741</v>
      </c>
      <c r="X473">
        <v>11.849681223829421</v>
      </c>
      <c r="Y473">
        <v>2.7826784962639235</v>
      </c>
      <c r="Z473">
        <v>-42.545644804454682</v>
      </c>
      <c r="AA473">
        <v>2.2304674172637324</v>
      </c>
      <c r="AB473">
        <v>2.2585426760999545</v>
      </c>
      <c r="AC473">
        <v>25</v>
      </c>
      <c r="AD473">
        <v>0</v>
      </c>
      <c r="AE473">
        <v>0</v>
      </c>
      <c r="AF473">
        <v>9</v>
      </c>
      <c r="AG473">
        <v>62</v>
      </c>
      <c r="AH473">
        <v>25</v>
      </c>
      <c r="AI473">
        <v>27</v>
      </c>
      <c r="AJ473">
        <v>0</v>
      </c>
      <c r="AK473">
        <v>89</v>
      </c>
      <c r="AL473">
        <v>29</v>
      </c>
    </row>
    <row r="474" spans="1:38" x14ac:dyDescent="0.5">
      <c r="A474">
        <v>3</v>
      </c>
      <c r="B474">
        <v>330</v>
      </c>
      <c r="C474">
        <v>2016</v>
      </c>
      <c r="D474">
        <v>99</v>
      </c>
      <c r="E474">
        <v>18</v>
      </c>
      <c r="F474">
        <v>99</v>
      </c>
      <c r="G474">
        <v>99</v>
      </c>
      <c r="H474">
        <v>99</v>
      </c>
      <c r="I474">
        <v>99</v>
      </c>
      <c r="J474">
        <v>999</v>
      </c>
      <c r="K474">
        <v>99</v>
      </c>
      <c r="L474">
        <v>99</v>
      </c>
      <c r="M474">
        <v>99</v>
      </c>
      <c r="N474">
        <v>99</v>
      </c>
      <c r="O474">
        <v>99</v>
      </c>
      <c r="P474">
        <v>9999</v>
      </c>
      <c r="Q474">
        <v>22</v>
      </c>
      <c r="R474">
        <v>675</v>
      </c>
      <c r="S474">
        <v>674</v>
      </c>
      <c r="T474">
        <v>15.974814814814817</v>
      </c>
      <c r="U474">
        <v>61.041543026706243</v>
      </c>
      <c r="V474">
        <v>90.224271903964308</v>
      </c>
      <c r="W474">
        <v>83.229228486646889</v>
      </c>
      <c r="X474">
        <v>9.7548081577278296</v>
      </c>
      <c r="Y474">
        <v>2.9733826103040584</v>
      </c>
      <c r="Z474">
        <v>-27.202202902323055</v>
      </c>
      <c r="AA474">
        <v>1.4393551688843402</v>
      </c>
      <c r="AB474">
        <v>1.4683574230085756</v>
      </c>
      <c r="AC474">
        <v>31</v>
      </c>
      <c r="AD474">
        <v>0</v>
      </c>
      <c r="AE474">
        <v>0</v>
      </c>
      <c r="AF474">
        <v>6</v>
      </c>
      <c r="AG474">
        <v>17</v>
      </c>
      <c r="AH474">
        <v>10</v>
      </c>
      <c r="AI474">
        <v>30</v>
      </c>
      <c r="AJ474">
        <v>0</v>
      </c>
      <c r="AK474">
        <v>41</v>
      </c>
      <c r="AL474">
        <v>50</v>
      </c>
    </row>
    <row r="475" spans="1:38" x14ac:dyDescent="0.5">
      <c r="A475">
        <v>3</v>
      </c>
      <c r="B475">
        <v>331</v>
      </c>
      <c r="C475">
        <v>2016</v>
      </c>
      <c r="D475">
        <v>99</v>
      </c>
      <c r="E475">
        <v>19</v>
      </c>
      <c r="F475">
        <v>99</v>
      </c>
      <c r="G475">
        <v>99</v>
      </c>
      <c r="H475">
        <v>99</v>
      </c>
      <c r="I475">
        <v>99</v>
      </c>
      <c r="J475">
        <v>999</v>
      </c>
      <c r="K475">
        <v>99</v>
      </c>
      <c r="L475">
        <v>99</v>
      </c>
      <c r="M475">
        <v>99</v>
      </c>
      <c r="N475">
        <v>99</v>
      </c>
      <c r="O475">
        <v>99</v>
      </c>
      <c r="P475">
        <v>9999</v>
      </c>
      <c r="Q475">
        <v>30</v>
      </c>
      <c r="R475">
        <v>1158</v>
      </c>
      <c r="S475">
        <v>1158</v>
      </c>
      <c r="T475">
        <v>15.699481865284977</v>
      </c>
      <c r="U475">
        <v>60.201208981001741</v>
      </c>
      <c r="V475">
        <v>89.732362555831742</v>
      </c>
      <c r="W475">
        <v>82.822970639032732</v>
      </c>
      <c r="X475">
        <v>9.7499625339613498</v>
      </c>
      <c r="Y475">
        <v>2.8738770890246639</v>
      </c>
      <c r="Z475">
        <v>-28.750706034351872</v>
      </c>
      <c r="AA475">
        <v>2.4692937563971342</v>
      </c>
      <c r="AB475">
        <v>2.5104719917165839</v>
      </c>
      <c r="AC475">
        <v>43</v>
      </c>
      <c r="AD475">
        <v>0</v>
      </c>
      <c r="AE475">
        <v>0</v>
      </c>
      <c r="AF475">
        <v>9</v>
      </c>
      <c r="AG475">
        <v>75</v>
      </c>
      <c r="AH475">
        <v>26</v>
      </c>
      <c r="AI475">
        <v>36</v>
      </c>
      <c r="AJ475">
        <v>0</v>
      </c>
      <c r="AK475">
        <v>171</v>
      </c>
      <c r="AL475">
        <v>62</v>
      </c>
    </row>
    <row r="476" spans="1:38" x14ac:dyDescent="0.5">
      <c r="A476">
        <v>3</v>
      </c>
      <c r="B476">
        <v>332</v>
      </c>
      <c r="C476">
        <v>2016</v>
      </c>
      <c r="D476">
        <v>99</v>
      </c>
      <c r="E476">
        <v>20</v>
      </c>
      <c r="F476">
        <v>99</v>
      </c>
      <c r="G476">
        <v>99</v>
      </c>
      <c r="H476">
        <v>99</v>
      </c>
      <c r="I476">
        <v>99</v>
      </c>
      <c r="J476">
        <v>999</v>
      </c>
      <c r="K476">
        <v>99</v>
      </c>
      <c r="L476">
        <v>99</v>
      </c>
      <c r="M476">
        <v>99</v>
      </c>
      <c r="N476">
        <v>99</v>
      </c>
      <c r="O476">
        <v>99</v>
      </c>
      <c r="P476">
        <v>9999</v>
      </c>
      <c r="Q476">
        <v>15</v>
      </c>
      <c r="R476">
        <v>692</v>
      </c>
      <c r="S476">
        <v>692</v>
      </c>
      <c r="T476">
        <v>15.972543352601148</v>
      </c>
      <c r="U476">
        <v>60.710982658959551</v>
      </c>
      <c r="V476">
        <v>91.632744443539849</v>
      </c>
      <c r="W476">
        <v>84.577023121387313</v>
      </c>
      <c r="X476">
        <v>9.4639660895404063</v>
      </c>
      <c r="Y476">
        <v>2.656706132354016</v>
      </c>
      <c r="Z476">
        <v>-16.79984752566159</v>
      </c>
      <c r="AA476">
        <v>1.4756055953599452</v>
      </c>
      <c r="AB476">
        <v>1.5319849795201095</v>
      </c>
      <c r="AC476">
        <v>19</v>
      </c>
      <c r="AD476">
        <v>0</v>
      </c>
      <c r="AE476">
        <v>0</v>
      </c>
      <c r="AF476">
        <v>2</v>
      </c>
      <c r="AG476">
        <v>13</v>
      </c>
      <c r="AH476">
        <v>10</v>
      </c>
      <c r="AI476">
        <v>3</v>
      </c>
      <c r="AJ476">
        <v>0</v>
      </c>
      <c r="AK476">
        <v>45</v>
      </c>
      <c r="AL476">
        <v>33</v>
      </c>
    </row>
    <row r="477" spans="1:38" x14ac:dyDescent="0.5">
      <c r="A477">
        <v>3</v>
      </c>
      <c r="B477">
        <v>333</v>
      </c>
      <c r="C477">
        <v>2016</v>
      </c>
      <c r="D477">
        <v>99</v>
      </c>
      <c r="E477">
        <v>21</v>
      </c>
      <c r="F477">
        <v>99</v>
      </c>
      <c r="G477">
        <v>99</v>
      </c>
      <c r="H477">
        <v>99</v>
      </c>
      <c r="I477">
        <v>99</v>
      </c>
      <c r="J477">
        <v>999</v>
      </c>
      <c r="K477">
        <v>99</v>
      </c>
      <c r="L477">
        <v>99</v>
      </c>
      <c r="M477">
        <v>99</v>
      </c>
      <c r="N477">
        <v>99</v>
      </c>
      <c r="O477">
        <v>99</v>
      </c>
      <c r="P477">
        <v>9999</v>
      </c>
      <c r="Q477">
        <v>21</v>
      </c>
      <c r="R477">
        <v>865</v>
      </c>
      <c r="S477">
        <v>865</v>
      </c>
      <c r="T477">
        <v>15.803468208092484</v>
      </c>
      <c r="U477">
        <v>60.302890173410411</v>
      </c>
      <c r="V477">
        <v>91.224644442913515</v>
      </c>
      <c r="W477">
        <v>84.200346820809258</v>
      </c>
      <c r="X477">
        <v>10.277895350103899</v>
      </c>
      <c r="Y477">
        <v>2.7477037758756526</v>
      </c>
      <c r="Z477">
        <v>-23.056578778735311</v>
      </c>
      <c r="AA477">
        <v>1.8445069941999317</v>
      </c>
      <c r="AB477">
        <v>1.9064525718576113</v>
      </c>
      <c r="AC477">
        <v>26</v>
      </c>
      <c r="AD477">
        <v>0</v>
      </c>
      <c r="AE477">
        <v>0</v>
      </c>
      <c r="AF477">
        <v>8</v>
      </c>
      <c r="AG477">
        <v>41</v>
      </c>
      <c r="AH477">
        <v>25</v>
      </c>
      <c r="AI477">
        <v>41</v>
      </c>
      <c r="AJ477">
        <v>0</v>
      </c>
      <c r="AK477">
        <v>49</v>
      </c>
      <c r="AL477">
        <v>55</v>
      </c>
    </row>
    <row r="478" spans="1:38" x14ac:dyDescent="0.5">
      <c r="A478">
        <v>3</v>
      </c>
      <c r="B478">
        <v>334</v>
      </c>
      <c r="C478">
        <v>2016</v>
      </c>
      <c r="D478">
        <v>99</v>
      </c>
      <c r="E478">
        <v>22</v>
      </c>
      <c r="F478">
        <v>99</v>
      </c>
      <c r="G478">
        <v>99</v>
      </c>
      <c r="H478">
        <v>99</v>
      </c>
      <c r="I478">
        <v>99</v>
      </c>
      <c r="J478">
        <v>999</v>
      </c>
      <c r="K478">
        <v>99</v>
      </c>
      <c r="L478">
        <v>99</v>
      </c>
      <c r="M478">
        <v>99</v>
      </c>
      <c r="N478">
        <v>99</v>
      </c>
      <c r="O478">
        <v>99</v>
      </c>
      <c r="P478">
        <v>9999</v>
      </c>
      <c r="Q478">
        <v>23</v>
      </c>
      <c r="R478">
        <v>1025</v>
      </c>
      <c r="S478">
        <v>1023</v>
      </c>
      <c r="T478">
        <v>15.819512195121948</v>
      </c>
      <c r="U478">
        <v>60.398826979472155</v>
      </c>
      <c r="V478">
        <v>87.074533826010452</v>
      </c>
      <c r="W478">
        <v>80.298142717497612</v>
      </c>
      <c r="X478">
        <v>11.792806697543508</v>
      </c>
      <c r="Y478">
        <v>2.5440937662114114</v>
      </c>
      <c r="Z478">
        <v>-38.483390336773446</v>
      </c>
      <c r="AA478">
        <v>2.1856874786762206</v>
      </c>
      <c r="AB478">
        <v>2.150191554072705</v>
      </c>
      <c r="AC478">
        <v>31</v>
      </c>
      <c r="AD478">
        <v>0</v>
      </c>
      <c r="AE478">
        <v>0</v>
      </c>
      <c r="AF478">
        <v>9</v>
      </c>
      <c r="AG478">
        <v>39</v>
      </c>
      <c r="AH478">
        <v>21</v>
      </c>
      <c r="AI478">
        <v>24</v>
      </c>
      <c r="AJ478">
        <v>0</v>
      </c>
      <c r="AK478">
        <v>81</v>
      </c>
      <c r="AL478">
        <v>44</v>
      </c>
    </row>
    <row r="479" spans="1:38" x14ac:dyDescent="0.5">
      <c r="A479">
        <v>3</v>
      </c>
      <c r="B479">
        <v>335</v>
      </c>
      <c r="C479">
        <v>2016</v>
      </c>
      <c r="D479">
        <v>99</v>
      </c>
      <c r="E479">
        <v>23</v>
      </c>
      <c r="F479">
        <v>99</v>
      </c>
      <c r="G479">
        <v>99</v>
      </c>
      <c r="H479">
        <v>99</v>
      </c>
      <c r="I479">
        <v>99</v>
      </c>
      <c r="J479">
        <v>999</v>
      </c>
      <c r="K479">
        <v>99</v>
      </c>
      <c r="L479">
        <v>99</v>
      </c>
      <c r="M479">
        <v>99</v>
      </c>
      <c r="N479">
        <v>99</v>
      </c>
      <c r="O479">
        <v>99</v>
      </c>
      <c r="P479">
        <v>9999</v>
      </c>
      <c r="Q479">
        <v>27</v>
      </c>
      <c r="R479">
        <v>1335</v>
      </c>
      <c r="S479">
        <v>1335</v>
      </c>
      <c r="T479">
        <v>16.132584269662917</v>
      </c>
      <c r="U479">
        <v>61.000749063670398</v>
      </c>
      <c r="V479">
        <v>91.306722501531823</v>
      </c>
      <c r="W479">
        <v>84.276104868913777</v>
      </c>
      <c r="X479">
        <v>11.232607954396862</v>
      </c>
      <c r="Y479">
        <v>2.6514075480242738</v>
      </c>
      <c r="Z479">
        <v>-20.255092639941424</v>
      </c>
      <c r="AA479">
        <v>2.8467246673490276</v>
      </c>
      <c r="AB479">
        <v>2.9449758534365325</v>
      </c>
      <c r="AC479">
        <v>31</v>
      </c>
      <c r="AD479">
        <v>0</v>
      </c>
      <c r="AE479">
        <v>0</v>
      </c>
      <c r="AF479">
        <v>10</v>
      </c>
      <c r="AG479">
        <v>39</v>
      </c>
      <c r="AH479">
        <v>13</v>
      </c>
      <c r="AI479">
        <v>58</v>
      </c>
      <c r="AJ479">
        <v>0</v>
      </c>
      <c r="AK479">
        <v>153</v>
      </c>
      <c r="AL479">
        <v>37</v>
      </c>
    </row>
    <row r="480" spans="1:38" x14ac:dyDescent="0.5">
      <c r="A480">
        <v>3</v>
      </c>
      <c r="B480">
        <v>336</v>
      </c>
      <c r="C480">
        <v>2016</v>
      </c>
      <c r="D480">
        <v>99</v>
      </c>
      <c r="E480">
        <v>24</v>
      </c>
      <c r="F480">
        <v>99</v>
      </c>
      <c r="G480">
        <v>99</v>
      </c>
      <c r="H480">
        <v>99</v>
      </c>
      <c r="I480">
        <v>99</v>
      </c>
      <c r="J480">
        <v>999</v>
      </c>
      <c r="K480">
        <v>99</v>
      </c>
      <c r="L480">
        <v>99</v>
      </c>
      <c r="M480">
        <v>99</v>
      </c>
      <c r="N480">
        <v>99</v>
      </c>
      <c r="O480">
        <v>99</v>
      </c>
      <c r="P480">
        <v>9999</v>
      </c>
      <c r="Q480">
        <v>24</v>
      </c>
      <c r="R480">
        <v>1305</v>
      </c>
      <c r="S480">
        <v>1305</v>
      </c>
      <c r="T480">
        <v>15.921839080459771</v>
      </c>
      <c r="U480">
        <v>60.717241379310359</v>
      </c>
      <c r="V480">
        <v>89.823704976691857</v>
      </c>
      <c r="W480">
        <v>82.907279693486544</v>
      </c>
      <c r="X480">
        <v>9.6166968800862982</v>
      </c>
      <c r="Y480">
        <v>2.820105982759658</v>
      </c>
      <c r="Z480">
        <v>-35.464532467521792</v>
      </c>
      <c r="AA480">
        <v>2.7827533265097237</v>
      </c>
      <c r="AB480">
        <v>2.8320387729179122</v>
      </c>
      <c r="AC480">
        <v>49</v>
      </c>
      <c r="AD480">
        <v>0</v>
      </c>
      <c r="AE480">
        <v>0</v>
      </c>
      <c r="AF480">
        <v>13</v>
      </c>
      <c r="AG480">
        <v>80</v>
      </c>
      <c r="AH480">
        <v>28</v>
      </c>
      <c r="AI480">
        <v>46</v>
      </c>
      <c r="AJ480">
        <v>0</v>
      </c>
      <c r="AK480">
        <v>107</v>
      </c>
      <c r="AL480">
        <v>76</v>
      </c>
    </row>
    <row r="481" spans="1:38" x14ac:dyDescent="0.5">
      <c r="A481">
        <v>3</v>
      </c>
      <c r="B481">
        <v>337</v>
      </c>
      <c r="C481">
        <v>2016</v>
      </c>
      <c r="D481">
        <v>99</v>
      </c>
      <c r="E481">
        <v>25</v>
      </c>
      <c r="F481">
        <v>99</v>
      </c>
      <c r="G481">
        <v>99</v>
      </c>
      <c r="H481">
        <v>99</v>
      </c>
      <c r="I481">
        <v>99</v>
      </c>
      <c r="J481">
        <v>999</v>
      </c>
      <c r="K481">
        <v>99</v>
      </c>
      <c r="L481">
        <v>99</v>
      </c>
      <c r="M481">
        <v>99</v>
      </c>
      <c r="N481">
        <v>99</v>
      </c>
      <c r="O481">
        <v>99</v>
      </c>
      <c r="P481">
        <v>9999</v>
      </c>
      <c r="Q481">
        <v>18</v>
      </c>
      <c r="R481">
        <v>782</v>
      </c>
      <c r="S481">
        <v>781</v>
      </c>
      <c r="T481">
        <v>15.808184143222501</v>
      </c>
      <c r="U481">
        <v>60.733674775928307</v>
      </c>
      <c r="V481">
        <v>87.912821160192721</v>
      </c>
      <c r="W481">
        <v>81.093213828425121</v>
      </c>
      <c r="X481">
        <v>10.01575673052907</v>
      </c>
      <c r="Y481">
        <v>3.0607599404060566</v>
      </c>
      <c r="Z481">
        <v>-33.479426425378726</v>
      </c>
      <c r="AA481">
        <v>1.6675196178778575</v>
      </c>
      <c r="AB481">
        <v>1.6577978190678662</v>
      </c>
      <c r="AC481">
        <v>22</v>
      </c>
      <c r="AD481">
        <v>0</v>
      </c>
      <c r="AE481">
        <v>0</v>
      </c>
      <c r="AF481">
        <v>2</v>
      </c>
      <c r="AG481">
        <v>23</v>
      </c>
      <c r="AH481">
        <v>6</v>
      </c>
      <c r="AI481">
        <v>57</v>
      </c>
      <c r="AJ481">
        <v>0</v>
      </c>
      <c r="AK481">
        <v>58</v>
      </c>
      <c r="AL481">
        <v>38</v>
      </c>
    </row>
    <row r="482" spans="1:38" x14ac:dyDescent="0.5">
      <c r="A482">
        <v>3</v>
      </c>
      <c r="B482">
        <v>338</v>
      </c>
      <c r="C482">
        <v>2016</v>
      </c>
      <c r="D482">
        <v>99</v>
      </c>
      <c r="E482">
        <v>26</v>
      </c>
      <c r="F482">
        <v>99</v>
      </c>
      <c r="G482">
        <v>99</v>
      </c>
      <c r="H482">
        <v>99</v>
      </c>
      <c r="I482">
        <v>99</v>
      </c>
      <c r="J482">
        <v>999</v>
      </c>
      <c r="K482">
        <v>99</v>
      </c>
      <c r="L482">
        <v>99</v>
      </c>
      <c r="M482">
        <v>99</v>
      </c>
      <c r="N482">
        <v>99</v>
      </c>
      <c r="O482">
        <v>99</v>
      </c>
      <c r="P482">
        <v>9999</v>
      </c>
      <c r="Q482">
        <v>23</v>
      </c>
      <c r="R482">
        <v>928</v>
      </c>
      <c r="S482">
        <v>928</v>
      </c>
      <c r="T482">
        <v>16.043103448275861</v>
      </c>
      <c r="U482">
        <v>60.797413793103438</v>
      </c>
      <c r="V482">
        <v>85.436358202263918</v>
      </c>
      <c r="W482">
        <v>78.857758620689694</v>
      </c>
      <c r="X482">
        <v>10.260201196706864</v>
      </c>
      <c r="Y482">
        <v>2.8196343981304448</v>
      </c>
      <c r="Z482">
        <v>-24.78872027120012</v>
      </c>
      <c r="AA482">
        <v>1.9788468099624703</v>
      </c>
      <c r="AB482">
        <v>1.9155276392603393</v>
      </c>
      <c r="AC482">
        <v>32</v>
      </c>
      <c r="AD482">
        <v>0</v>
      </c>
      <c r="AE482">
        <v>0</v>
      </c>
      <c r="AF482">
        <v>7</v>
      </c>
      <c r="AG482">
        <v>71</v>
      </c>
      <c r="AH482">
        <v>13</v>
      </c>
      <c r="AI482">
        <v>79</v>
      </c>
      <c r="AJ482">
        <v>0</v>
      </c>
      <c r="AK482">
        <v>77</v>
      </c>
      <c r="AL482">
        <v>38</v>
      </c>
    </row>
    <row r="483" spans="1:38" x14ac:dyDescent="0.5">
      <c r="A483">
        <v>3</v>
      </c>
      <c r="B483">
        <v>339</v>
      </c>
      <c r="C483">
        <v>2016</v>
      </c>
      <c r="D483">
        <v>99</v>
      </c>
      <c r="E483">
        <v>27</v>
      </c>
      <c r="F483">
        <v>99</v>
      </c>
      <c r="G483">
        <v>99</v>
      </c>
      <c r="H483">
        <v>99</v>
      </c>
      <c r="I483">
        <v>99</v>
      </c>
      <c r="J483">
        <v>999</v>
      </c>
      <c r="K483">
        <v>99</v>
      </c>
      <c r="L483">
        <v>99</v>
      </c>
      <c r="M483">
        <v>99</v>
      </c>
      <c r="N483">
        <v>99</v>
      </c>
      <c r="O483">
        <v>99</v>
      </c>
      <c r="P483">
        <v>9999</v>
      </c>
      <c r="Q483">
        <v>27</v>
      </c>
      <c r="R483">
        <v>857</v>
      </c>
      <c r="S483">
        <v>857</v>
      </c>
      <c r="T483">
        <v>15.750291715285877</v>
      </c>
      <c r="U483">
        <v>60.144690781796953</v>
      </c>
      <c r="V483">
        <v>83.641441143043494</v>
      </c>
      <c r="W483">
        <v>77.201050175029152</v>
      </c>
      <c r="X483">
        <v>9.5793358073376282</v>
      </c>
      <c r="Y483">
        <v>2.742138086806428</v>
      </c>
      <c r="Z483">
        <v>-18.674541945134813</v>
      </c>
      <c r="AA483">
        <v>1.8274479699761177</v>
      </c>
      <c r="AB483">
        <v>1.731809221090393</v>
      </c>
      <c r="AC483">
        <v>15</v>
      </c>
      <c r="AD483">
        <v>0</v>
      </c>
      <c r="AE483">
        <v>0</v>
      </c>
      <c r="AF483">
        <v>8</v>
      </c>
      <c r="AG483">
        <v>35</v>
      </c>
      <c r="AH483">
        <v>2</v>
      </c>
      <c r="AI483">
        <v>19</v>
      </c>
      <c r="AJ483">
        <v>0</v>
      </c>
      <c r="AK483">
        <v>62</v>
      </c>
      <c r="AL483">
        <v>32</v>
      </c>
    </row>
    <row r="484" spans="1:38" x14ac:dyDescent="0.5">
      <c r="A484">
        <v>3</v>
      </c>
      <c r="B484">
        <v>340</v>
      </c>
      <c r="C484">
        <v>2016</v>
      </c>
      <c r="D484">
        <v>99</v>
      </c>
      <c r="E484">
        <v>28</v>
      </c>
      <c r="F484">
        <v>99</v>
      </c>
      <c r="G484">
        <v>99</v>
      </c>
      <c r="H484">
        <v>99</v>
      </c>
      <c r="I484">
        <v>99</v>
      </c>
      <c r="J484">
        <v>999</v>
      </c>
      <c r="K484">
        <v>99</v>
      </c>
      <c r="L484">
        <v>99</v>
      </c>
      <c r="M484">
        <v>99</v>
      </c>
      <c r="N484">
        <v>99</v>
      </c>
      <c r="O484">
        <v>99</v>
      </c>
      <c r="P484">
        <v>9999</v>
      </c>
      <c r="Q484">
        <v>20</v>
      </c>
      <c r="R484">
        <v>900</v>
      </c>
      <c r="S484">
        <v>899</v>
      </c>
      <c r="T484">
        <v>15.94777777777778</v>
      </c>
      <c r="U484">
        <v>60.64738598442711</v>
      </c>
      <c r="V484">
        <v>85.470072079606908</v>
      </c>
      <c r="W484">
        <v>78.848387096774246</v>
      </c>
      <c r="X484">
        <v>10.348192018110655</v>
      </c>
      <c r="Y484">
        <v>2.6491590701038419</v>
      </c>
      <c r="Z484">
        <v>-23.256711798886322</v>
      </c>
      <c r="AA484">
        <v>1.9191402251791203</v>
      </c>
      <c r="AB484">
        <v>1.8554468714222103</v>
      </c>
      <c r="AC484">
        <v>8</v>
      </c>
      <c r="AD484">
        <v>0</v>
      </c>
      <c r="AE484">
        <v>0</v>
      </c>
      <c r="AF484">
        <v>6</v>
      </c>
      <c r="AG484">
        <v>39</v>
      </c>
      <c r="AH484">
        <v>4</v>
      </c>
      <c r="AI484">
        <v>46</v>
      </c>
      <c r="AJ484">
        <v>0</v>
      </c>
      <c r="AK484">
        <v>37</v>
      </c>
      <c r="AL484">
        <v>20</v>
      </c>
    </row>
    <row r="485" spans="1:38" x14ac:dyDescent="0.5">
      <c r="A485">
        <v>3</v>
      </c>
      <c r="B485">
        <v>341</v>
      </c>
      <c r="C485">
        <v>2016</v>
      </c>
      <c r="D485">
        <v>99</v>
      </c>
      <c r="E485">
        <v>29</v>
      </c>
      <c r="F485">
        <v>99</v>
      </c>
      <c r="G485">
        <v>99</v>
      </c>
      <c r="H485">
        <v>99</v>
      </c>
      <c r="I485">
        <v>99</v>
      </c>
      <c r="J485">
        <v>999</v>
      </c>
      <c r="K485">
        <v>99</v>
      </c>
      <c r="L485">
        <v>99</v>
      </c>
      <c r="M485">
        <v>99</v>
      </c>
      <c r="N485">
        <v>99</v>
      </c>
      <c r="O485">
        <v>99</v>
      </c>
      <c r="P485">
        <v>9999</v>
      </c>
      <c r="Q485">
        <v>20</v>
      </c>
      <c r="R485">
        <v>980</v>
      </c>
      <c r="S485">
        <v>977</v>
      </c>
      <c r="T485">
        <v>15.995918367346938</v>
      </c>
      <c r="U485">
        <v>60.778915046059367</v>
      </c>
      <c r="V485">
        <v>84.616382651471227</v>
      </c>
      <c r="W485">
        <v>77.990685772773745</v>
      </c>
      <c r="X485">
        <v>10.324978667467612</v>
      </c>
      <c r="Y485">
        <v>2.556675019337082</v>
      </c>
      <c r="Z485">
        <v>-39.232755032471552</v>
      </c>
      <c r="AA485">
        <v>2.089730467417263</v>
      </c>
      <c r="AB485">
        <v>1.9944966927569827</v>
      </c>
      <c r="AC485">
        <v>36</v>
      </c>
      <c r="AD485">
        <v>0</v>
      </c>
      <c r="AE485">
        <v>0</v>
      </c>
      <c r="AF485">
        <v>7</v>
      </c>
      <c r="AG485">
        <v>71</v>
      </c>
      <c r="AH485">
        <v>46</v>
      </c>
      <c r="AI485">
        <v>41</v>
      </c>
      <c r="AJ485">
        <v>0</v>
      </c>
      <c r="AK485">
        <v>109</v>
      </c>
      <c r="AL485">
        <v>25</v>
      </c>
    </row>
    <row r="486" spans="1:38" x14ac:dyDescent="0.5">
      <c r="A486">
        <v>3</v>
      </c>
      <c r="B486">
        <v>342</v>
      </c>
      <c r="C486">
        <v>2016</v>
      </c>
      <c r="D486">
        <v>99</v>
      </c>
      <c r="E486">
        <v>30</v>
      </c>
      <c r="F486">
        <v>99</v>
      </c>
      <c r="G486">
        <v>99</v>
      </c>
      <c r="H486">
        <v>99</v>
      </c>
      <c r="I486">
        <v>99</v>
      </c>
      <c r="J486">
        <v>999</v>
      </c>
      <c r="K486">
        <v>99</v>
      </c>
      <c r="L486">
        <v>99</v>
      </c>
      <c r="M486">
        <v>99</v>
      </c>
      <c r="N486">
        <v>99</v>
      </c>
      <c r="O486">
        <v>99</v>
      </c>
      <c r="P486">
        <v>9999</v>
      </c>
      <c r="Q486">
        <v>19</v>
      </c>
      <c r="R486">
        <v>888</v>
      </c>
      <c r="S486">
        <v>888</v>
      </c>
      <c r="T486">
        <v>15.898648648648649</v>
      </c>
      <c r="U486">
        <v>60.662162162162176</v>
      </c>
      <c r="V486">
        <v>89.640493689789452</v>
      </c>
      <c r="W486">
        <v>82.738175675675762</v>
      </c>
      <c r="X486">
        <v>8.604595975236327</v>
      </c>
      <c r="Y486">
        <v>2.909801827686207</v>
      </c>
      <c r="Z486">
        <v>-17.35514402906017</v>
      </c>
      <c r="AA486">
        <v>1.8935516888433981</v>
      </c>
      <c r="AB486">
        <v>1.9231578156315396</v>
      </c>
      <c r="AC486">
        <v>21</v>
      </c>
      <c r="AD486">
        <v>0</v>
      </c>
      <c r="AE486">
        <v>0</v>
      </c>
      <c r="AF486">
        <v>7</v>
      </c>
      <c r="AG486">
        <v>39</v>
      </c>
      <c r="AH486">
        <v>4</v>
      </c>
      <c r="AI486">
        <v>36</v>
      </c>
      <c r="AJ486">
        <v>0</v>
      </c>
      <c r="AK486">
        <v>83</v>
      </c>
      <c r="AL486">
        <v>37</v>
      </c>
    </row>
    <row r="487" spans="1:38" x14ac:dyDescent="0.5">
      <c r="A487">
        <v>3</v>
      </c>
      <c r="B487">
        <v>343</v>
      </c>
      <c r="C487">
        <v>2016</v>
      </c>
      <c r="D487">
        <v>99</v>
      </c>
      <c r="E487">
        <v>31</v>
      </c>
      <c r="F487">
        <v>99</v>
      </c>
      <c r="G487">
        <v>99</v>
      </c>
      <c r="H487">
        <v>99</v>
      </c>
      <c r="I487">
        <v>99</v>
      </c>
      <c r="J487">
        <v>999</v>
      </c>
      <c r="K487">
        <v>99</v>
      </c>
      <c r="L487">
        <v>99</v>
      </c>
      <c r="M487">
        <v>99</v>
      </c>
      <c r="N487">
        <v>99</v>
      </c>
      <c r="O487">
        <v>99</v>
      </c>
      <c r="P487">
        <v>9999</v>
      </c>
      <c r="Q487">
        <v>23</v>
      </c>
      <c r="R487">
        <v>743</v>
      </c>
      <c r="S487">
        <v>743</v>
      </c>
      <c r="T487">
        <v>15.901749663526246</v>
      </c>
      <c r="U487">
        <v>60.703903095558552</v>
      </c>
      <c r="V487">
        <v>85.985485331494004</v>
      </c>
      <c r="W487">
        <v>79.364602960969023</v>
      </c>
      <c r="X487">
        <v>11.753980973208439</v>
      </c>
      <c r="Y487">
        <v>3.1730821681012871</v>
      </c>
      <c r="Z487">
        <v>-13.786444684056949</v>
      </c>
      <c r="AA487">
        <v>1.5843568747867622</v>
      </c>
      <c r="AB487">
        <v>1.5435179322101622</v>
      </c>
      <c r="AC487">
        <v>27</v>
      </c>
      <c r="AD487">
        <v>0</v>
      </c>
      <c r="AE487">
        <v>0</v>
      </c>
      <c r="AF487">
        <v>5</v>
      </c>
      <c r="AG487">
        <v>44</v>
      </c>
      <c r="AH487">
        <v>27</v>
      </c>
      <c r="AI487">
        <v>68</v>
      </c>
      <c r="AJ487">
        <v>0</v>
      </c>
      <c r="AK487">
        <v>64</v>
      </c>
      <c r="AL487">
        <v>47</v>
      </c>
    </row>
    <row r="488" spans="1:38" x14ac:dyDescent="0.5">
      <c r="A488">
        <v>3</v>
      </c>
      <c r="B488">
        <v>344</v>
      </c>
      <c r="C488">
        <v>2016</v>
      </c>
      <c r="D488">
        <v>99</v>
      </c>
      <c r="E488">
        <v>32</v>
      </c>
      <c r="F488">
        <v>99</v>
      </c>
      <c r="G488">
        <v>99</v>
      </c>
      <c r="H488">
        <v>99</v>
      </c>
      <c r="I488">
        <v>99</v>
      </c>
      <c r="J488">
        <v>999</v>
      </c>
      <c r="K488">
        <v>99</v>
      </c>
      <c r="L488">
        <v>99</v>
      </c>
      <c r="M488">
        <v>99</v>
      </c>
      <c r="N488">
        <v>99</v>
      </c>
      <c r="O488">
        <v>99</v>
      </c>
      <c r="P488">
        <v>9999</v>
      </c>
      <c r="Q488">
        <v>28</v>
      </c>
      <c r="R488">
        <v>881</v>
      </c>
      <c r="S488">
        <v>879</v>
      </c>
      <c r="T488">
        <v>15.62315550510783</v>
      </c>
      <c r="U488">
        <v>60.021615472127422</v>
      </c>
      <c r="V488">
        <v>84.110156695841383</v>
      </c>
      <c r="W488">
        <v>77.548691695108062</v>
      </c>
      <c r="X488">
        <v>12.236085687071663</v>
      </c>
      <c r="Y488">
        <v>2.7022489487737769</v>
      </c>
      <c r="Z488">
        <v>-29.927738700345817</v>
      </c>
      <c r="AA488">
        <v>1.8786250426475597</v>
      </c>
      <c r="AB488">
        <v>1.7842650476697561</v>
      </c>
      <c r="AC488">
        <v>29</v>
      </c>
      <c r="AD488">
        <v>0</v>
      </c>
      <c r="AE488">
        <v>0</v>
      </c>
      <c r="AF488">
        <v>9</v>
      </c>
      <c r="AG488">
        <v>37</v>
      </c>
      <c r="AH488">
        <v>10</v>
      </c>
      <c r="AI488">
        <v>81</v>
      </c>
      <c r="AJ488">
        <v>0</v>
      </c>
      <c r="AK488">
        <v>76</v>
      </c>
      <c r="AL488">
        <v>39</v>
      </c>
    </row>
    <row r="489" spans="1:38" x14ac:dyDescent="0.5">
      <c r="A489">
        <v>3</v>
      </c>
      <c r="B489">
        <v>345</v>
      </c>
      <c r="C489">
        <v>2016</v>
      </c>
      <c r="D489">
        <v>99</v>
      </c>
      <c r="E489">
        <v>33</v>
      </c>
      <c r="F489">
        <v>99</v>
      </c>
      <c r="G489">
        <v>99</v>
      </c>
      <c r="H489">
        <v>99</v>
      </c>
      <c r="I489">
        <v>99</v>
      </c>
      <c r="J489">
        <v>999</v>
      </c>
      <c r="K489">
        <v>99</v>
      </c>
      <c r="L489">
        <v>99</v>
      </c>
      <c r="M489">
        <v>99</v>
      </c>
      <c r="N489">
        <v>99</v>
      </c>
      <c r="O489">
        <v>99</v>
      </c>
      <c r="P489">
        <v>9999</v>
      </c>
      <c r="Q489">
        <v>23</v>
      </c>
      <c r="R489">
        <v>933</v>
      </c>
      <c r="S489">
        <v>933</v>
      </c>
      <c r="T489">
        <v>15.77491961414791</v>
      </c>
      <c r="U489">
        <v>60.39764201500536</v>
      </c>
      <c r="V489">
        <v>87.107955673691009</v>
      </c>
      <c r="W489">
        <v>80.400643086816714</v>
      </c>
      <c r="X489">
        <v>10.65280481330128</v>
      </c>
      <c r="Y489">
        <v>2.9116086558970209</v>
      </c>
      <c r="Z489">
        <v>-37.525350639281989</v>
      </c>
      <c r="AA489">
        <v>1.9895087001023537</v>
      </c>
      <c r="AB489">
        <v>1.9635283851591567</v>
      </c>
      <c r="AC489">
        <v>21</v>
      </c>
      <c r="AD489">
        <v>0</v>
      </c>
      <c r="AE489">
        <v>0</v>
      </c>
      <c r="AF489">
        <v>13</v>
      </c>
      <c r="AG489">
        <v>30</v>
      </c>
      <c r="AH489">
        <v>7</v>
      </c>
      <c r="AI489">
        <v>58</v>
      </c>
      <c r="AJ489">
        <v>0</v>
      </c>
      <c r="AK489">
        <v>120</v>
      </c>
      <c r="AL489">
        <v>34</v>
      </c>
    </row>
    <row r="490" spans="1:38" x14ac:dyDescent="0.5">
      <c r="A490">
        <v>3</v>
      </c>
      <c r="B490">
        <v>346</v>
      </c>
      <c r="C490">
        <v>2016</v>
      </c>
      <c r="D490">
        <v>99</v>
      </c>
      <c r="E490">
        <v>34</v>
      </c>
      <c r="F490">
        <v>99</v>
      </c>
      <c r="G490">
        <v>99</v>
      </c>
      <c r="H490">
        <v>99</v>
      </c>
      <c r="I490">
        <v>99</v>
      </c>
      <c r="J490">
        <v>999</v>
      </c>
      <c r="K490">
        <v>99</v>
      </c>
      <c r="L490">
        <v>99</v>
      </c>
      <c r="M490">
        <v>99</v>
      </c>
      <c r="N490">
        <v>99</v>
      </c>
      <c r="O490">
        <v>99</v>
      </c>
      <c r="P490">
        <v>9999</v>
      </c>
      <c r="Q490">
        <v>19</v>
      </c>
      <c r="R490">
        <v>883</v>
      </c>
      <c r="S490">
        <v>883</v>
      </c>
      <c r="T490">
        <v>16.19818799546999</v>
      </c>
      <c r="U490">
        <v>61.359003397508502</v>
      </c>
      <c r="V490">
        <v>87.663081021191189</v>
      </c>
      <c r="W490">
        <v>80.913023782559449</v>
      </c>
      <c r="X490">
        <v>9.7346446861090552</v>
      </c>
      <c r="Y490">
        <v>2.930527401810572</v>
      </c>
      <c r="Z490">
        <v>-22.735011038281257</v>
      </c>
      <c r="AA490">
        <v>1.8828897987035136</v>
      </c>
      <c r="AB490">
        <v>1.8701444495780528</v>
      </c>
      <c r="AC490">
        <v>26</v>
      </c>
      <c r="AD490">
        <v>0</v>
      </c>
      <c r="AE490">
        <v>0</v>
      </c>
      <c r="AF490">
        <v>8</v>
      </c>
      <c r="AG490">
        <v>30</v>
      </c>
      <c r="AH490">
        <v>7</v>
      </c>
      <c r="AI490">
        <v>62</v>
      </c>
      <c r="AJ490">
        <v>0</v>
      </c>
      <c r="AK490">
        <v>66</v>
      </c>
      <c r="AL490">
        <v>13</v>
      </c>
    </row>
    <row r="491" spans="1:38" x14ac:dyDescent="0.5">
      <c r="A491">
        <v>3</v>
      </c>
      <c r="B491">
        <v>347</v>
      </c>
      <c r="C491">
        <v>2016</v>
      </c>
      <c r="D491">
        <v>99</v>
      </c>
      <c r="E491">
        <v>35</v>
      </c>
      <c r="F491">
        <v>99</v>
      </c>
      <c r="G491">
        <v>99</v>
      </c>
      <c r="H491">
        <v>99</v>
      </c>
      <c r="I491">
        <v>99</v>
      </c>
      <c r="J491">
        <v>999</v>
      </c>
      <c r="K491">
        <v>99</v>
      </c>
      <c r="L491">
        <v>99</v>
      </c>
      <c r="M491">
        <v>99</v>
      </c>
      <c r="N491">
        <v>99</v>
      </c>
      <c r="O491">
        <v>99</v>
      </c>
      <c r="P491">
        <v>9999</v>
      </c>
      <c r="Q491">
        <v>29</v>
      </c>
      <c r="R491">
        <v>1211</v>
      </c>
      <c r="S491">
        <v>1209</v>
      </c>
      <c r="T491">
        <v>16.015689512799344</v>
      </c>
      <c r="U491">
        <v>60.875103391232408</v>
      </c>
      <c r="V491">
        <v>85.220721798501188</v>
      </c>
      <c r="W491">
        <v>78.599999999999909</v>
      </c>
      <c r="X491">
        <v>9.037183550077879</v>
      </c>
      <c r="Y491">
        <v>2.762166201994531</v>
      </c>
      <c r="Z491">
        <v>-14.5132574614825</v>
      </c>
      <c r="AA491">
        <v>2.5823097918799043</v>
      </c>
      <c r="AB491">
        <v>2.48739561611161</v>
      </c>
      <c r="AC491">
        <v>28</v>
      </c>
      <c r="AD491">
        <v>0</v>
      </c>
      <c r="AE491">
        <v>0</v>
      </c>
      <c r="AF491">
        <v>14</v>
      </c>
      <c r="AG491">
        <v>40</v>
      </c>
      <c r="AH491">
        <v>8</v>
      </c>
      <c r="AI491">
        <v>12</v>
      </c>
      <c r="AJ491">
        <v>0</v>
      </c>
      <c r="AK491">
        <v>102</v>
      </c>
      <c r="AL491">
        <v>46</v>
      </c>
    </row>
    <row r="492" spans="1:38" x14ac:dyDescent="0.5">
      <c r="A492">
        <v>3</v>
      </c>
      <c r="B492">
        <v>348</v>
      </c>
      <c r="C492">
        <v>2016</v>
      </c>
      <c r="D492">
        <v>99</v>
      </c>
      <c r="E492">
        <v>36</v>
      </c>
      <c r="F492">
        <v>99</v>
      </c>
      <c r="G492">
        <v>99</v>
      </c>
      <c r="H492">
        <v>99</v>
      </c>
      <c r="I492">
        <v>99</v>
      </c>
      <c r="J492">
        <v>999</v>
      </c>
      <c r="K492">
        <v>99</v>
      </c>
      <c r="L492">
        <v>99</v>
      </c>
      <c r="M492">
        <v>99</v>
      </c>
      <c r="N492">
        <v>99</v>
      </c>
      <c r="O492">
        <v>99</v>
      </c>
      <c r="P492">
        <v>9999</v>
      </c>
      <c r="Q492">
        <v>23</v>
      </c>
      <c r="R492">
        <v>643</v>
      </c>
      <c r="S492">
        <v>642</v>
      </c>
      <c r="T492">
        <v>15.94712286158631</v>
      </c>
      <c r="U492">
        <v>60.517133956386317</v>
      </c>
      <c r="V492">
        <v>83.319157697201689</v>
      </c>
      <c r="W492">
        <v>76.847352024922117</v>
      </c>
      <c r="X492">
        <v>12.26097705767344</v>
      </c>
      <c r="Y492">
        <v>2.463538323079828</v>
      </c>
      <c r="Z492">
        <v>-29.977121135696216</v>
      </c>
      <c r="AA492">
        <v>1.3711190719890822</v>
      </c>
      <c r="AB492">
        <v>1.2913975349897238</v>
      </c>
      <c r="AC492">
        <v>14</v>
      </c>
      <c r="AD492">
        <v>0</v>
      </c>
      <c r="AE492">
        <v>0</v>
      </c>
      <c r="AF492">
        <v>2</v>
      </c>
      <c r="AG492">
        <v>31</v>
      </c>
      <c r="AH492">
        <v>9</v>
      </c>
      <c r="AI492">
        <v>33</v>
      </c>
      <c r="AJ492">
        <v>0</v>
      </c>
      <c r="AK492">
        <v>59</v>
      </c>
      <c r="AL492">
        <v>26</v>
      </c>
    </row>
    <row r="493" spans="1:38" x14ac:dyDescent="0.5">
      <c r="A493">
        <v>3</v>
      </c>
      <c r="B493">
        <v>349</v>
      </c>
      <c r="C493">
        <v>2016</v>
      </c>
      <c r="D493">
        <v>99</v>
      </c>
      <c r="E493">
        <v>37</v>
      </c>
      <c r="F493">
        <v>99</v>
      </c>
      <c r="G493">
        <v>99</v>
      </c>
      <c r="H493">
        <v>99</v>
      </c>
      <c r="I493">
        <v>99</v>
      </c>
      <c r="J493">
        <v>999</v>
      </c>
      <c r="K493">
        <v>99</v>
      </c>
      <c r="L493">
        <v>99</v>
      </c>
      <c r="M493">
        <v>99</v>
      </c>
      <c r="N493">
        <v>99</v>
      </c>
      <c r="O493">
        <v>99</v>
      </c>
      <c r="P493">
        <v>9999</v>
      </c>
      <c r="Q493">
        <v>23</v>
      </c>
      <c r="R493">
        <v>590</v>
      </c>
      <c r="S493">
        <v>590</v>
      </c>
      <c r="T493">
        <v>15.571186440677964</v>
      </c>
      <c r="U493">
        <v>60.086440677966102</v>
      </c>
      <c r="V493">
        <v>89.006371999926571</v>
      </c>
      <c r="W493">
        <v>82.152881355932223</v>
      </c>
      <c r="X493">
        <v>10.967709933678522</v>
      </c>
      <c r="Y493">
        <v>2.9007864291426175</v>
      </c>
      <c r="Z493">
        <v>-20.924459509457613</v>
      </c>
      <c r="AA493">
        <v>1.2581030365063122</v>
      </c>
      <c r="AB493">
        <v>1.2687347332669641</v>
      </c>
      <c r="AC493">
        <v>16</v>
      </c>
      <c r="AD493">
        <v>0</v>
      </c>
      <c r="AE493">
        <v>0</v>
      </c>
      <c r="AF493">
        <v>7</v>
      </c>
      <c r="AG493">
        <v>8</v>
      </c>
      <c r="AH493">
        <v>3</v>
      </c>
      <c r="AI493">
        <v>30</v>
      </c>
      <c r="AJ493">
        <v>0</v>
      </c>
      <c r="AK493">
        <v>55</v>
      </c>
      <c r="AL493">
        <v>32</v>
      </c>
    </row>
    <row r="494" spans="1:38" x14ac:dyDescent="0.5">
      <c r="A494">
        <v>3</v>
      </c>
      <c r="B494">
        <v>350</v>
      </c>
      <c r="C494">
        <v>2016</v>
      </c>
      <c r="D494">
        <v>99</v>
      </c>
      <c r="E494">
        <v>38</v>
      </c>
      <c r="F494">
        <v>99</v>
      </c>
      <c r="G494">
        <v>99</v>
      </c>
      <c r="H494">
        <v>99</v>
      </c>
      <c r="I494">
        <v>99</v>
      </c>
      <c r="J494">
        <v>999</v>
      </c>
      <c r="K494">
        <v>99</v>
      </c>
      <c r="L494">
        <v>99</v>
      </c>
      <c r="M494">
        <v>99</v>
      </c>
      <c r="N494">
        <v>99</v>
      </c>
      <c r="O494">
        <v>99</v>
      </c>
      <c r="P494">
        <v>9999</v>
      </c>
      <c r="Q494">
        <v>24</v>
      </c>
      <c r="R494">
        <v>957</v>
      </c>
      <c r="S494">
        <v>957</v>
      </c>
      <c r="T494">
        <v>15.802507836990598</v>
      </c>
      <c r="U494">
        <v>60.339602925809842</v>
      </c>
      <c r="V494">
        <v>86.930197857832624</v>
      </c>
      <c r="W494">
        <v>80.236572622779491</v>
      </c>
      <c r="X494">
        <v>11.106614518327961</v>
      </c>
      <c r="Y494">
        <v>2.5841387929167183</v>
      </c>
      <c r="Z494">
        <v>-35.189955817087849</v>
      </c>
      <c r="AA494">
        <v>2.0406857727737977</v>
      </c>
      <c r="AB494">
        <v>2.0099271866534565</v>
      </c>
      <c r="AC494">
        <v>26</v>
      </c>
      <c r="AD494">
        <v>0</v>
      </c>
      <c r="AE494">
        <v>0</v>
      </c>
      <c r="AF494">
        <v>7</v>
      </c>
      <c r="AG494">
        <v>38</v>
      </c>
      <c r="AH494">
        <v>12</v>
      </c>
      <c r="AI494">
        <v>43</v>
      </c>
      <c r="AJ494">
        <v>0</v>
      </c>
      <c r="AK494">
        <v>58</v>
      </c>
      <c r="AL494">
        <v>41</v>
      </c>
    </row>
    <row r="495" spans="1:38" x14ac:dyDescent="0.5">
      <c r="A495">
        <v>3</v>
      </c>
      <c r="B495">
        <v>351</v>
      </c>
      <c r="C495">
        <v>2016</v>
      </c>
      <c r="D495">
        <v>99</v>
      </c>
      <c r="E495">
        <v>39</v>
      </c>
      <c r="F495">
        <v>99</v>
      </c>
      <c r="G495">
        <v>99</v>
      </c>
      <c r="H495">
        <v>99</v>
      </c>
      <c r="I495">
        <v>99</v>
      </c>
      <c r="J495">
        <v>999</v>
      </c>
      <c r="K495">
        <v>99</v>
      </c>
      <c r="L495">
        <v>99</v>
      </c>
      <c r="M495">
        <v>99</v>
      </c>
      <c r="N495">
        <v>99</v>
      </c>
      <c r="O495">
        <v>99</v>
      </c>
      <c r="P495">
        <v>9999</v>
      </c>
      <c r="Q495">
        <v>36</v>
      </c>
      <c r="R495">
        <v>1556</v>
      </c>
      <c r="S495">
        <v>1555</v>
      </c>
      <c r="T495">
        <v>15.947943444730075</v>
      </c>
      <c r="U495">
        <v>60.742122186495152</v>
      </c>
      <c r="V495">
        <v>87.834302376216144</v>
      </c>
      <c r="W495">
        <v>81.063215434083645</v>
      </c>
      <c r="X495">
        <v>10.731480748249032</v>
      </c>
      <c r="Y495">
        <v>2.7546617601299679</v>
      </c>
      <c r="Z495">
        <v>-27.64808374589386</v>
      </c>
      <c r="AA495">
        <v>3.3179802115318999</v>
      </c>
      <c r="AB495">
        <v>3.2995159902975577</v>
      </c>
      <c r="AC495">
        <v>45</v>
      </c>
      <c r="AD495">
        <v>0</v>
      </c>
      <c r="AE495">
        <v>0</v>
      </c>
      <c r="AF495">
        <v>10</v>
      </c>
      <c r="AG495">
        <v>49</v>
      </c>
      <c r="AH495">
        <v>41</v>
      </c>
      <c r="AI495">
        <v>69</v>
      </c>
      <c r="AJ495">
        <v>0</v>
      </c>
      <c r="AK495">
        <v>151</v>
      </c>
      <c r="AL495">
        <v>82</v>
      </c>
    </row>
    <row r="496" spans="1:38" x14ac:dyDescent="0.5">
      <c r="A496">
        <v>3</v>
      </c>
      <c r="B496">
        <v>352</v>
      </c>
      <c r="C496">
        <v>2016</v>
      </c>
      <c r="D496">
        <v>99</v>
      </c>
      <c r="E496">
        <v>40</v>
      </c>
      <c r="F496">
        <v>99</v>
      </c>
      <c r="G496">
        <v>99</v>
      </c>
      <c r="H496">
        <v>99</v>
      </c>
      <c r="I496">
        <v>99</v>
      </c>
      <c r="J496">
        <v>999</v>
      </c>
      <c r="K496">
        <v>99</v>
      </c>
      <c r="L496">
        <v>99</v>
      </c>
      <c r="M496">
        <v>99</v>
      </c>
      <c r="N496">
        <v>99</v>
      </c>
      <c r="O496">
        <v>99</v>
      </c>
      <c r="P496">
        <v>9999</v>
      </c>
      <c r="Q496">
        <v>14</v>
      </c>
      <c r="R496">
        <v>662</v>
      </c>
      <c r="S496">
        <v>662</v>
      </c>
      <c r="T496">
        <v>15.672205438066465</v>
      </c>
      <c r="U496">
        <v>60.23111782477342</v>
      </c>
      <c r="V496">
        <v>86.768320824318494</v>
      </c>
      <c r="W496">
        <v>80.087160120845979</v>
      </c>
      <c r="X496">
        <v>9.8590673879353528</v>
      </c>
      <c r="Y496">
        <v>2.937835016008095</v>
      </c>
      <c r="Z496">
        <v>-32.257298332641483</v>
      </c>
      <c r="AA496">
        <v>1.4116342545206415</v>
      </c>
      <c r="AB496">
        <v>1.3877681022138959</v>
      </c>
      <c r="AC496">
        <v>26</v>
      </c>
      <c r="AD496">
        <v>0</v>
      </c>
      <c r="AE496">
        <v>0</v>
      </c>
      <c r="AF496">
        <v>10</v>
      </c>
      <c r="AG496">
        <v>31</v>
      </c>
      <c r="AH496">
        <v>11</v>
      </c>
      <c r="AI496">
        <v>6</v>
      </c>
      <c r="AJ496">
        <v>0</v>
      </c>
      <c r="AK496">
        <v>95</v>
      </c>
      <c r="AL496">
        <v>52</v>
      </c>
    </row>
    <row r="497" spans="1:38" x14ac:dyDescent="0.5">
      <c r="A497">
        <v>3</v>
      </c>
      <c r="B497">
        <v>353</v>
      </c>
      <c r="C497">
        <v>2016</v>
      </c>
      <c r="D497">
        <v>99</v>
      </c>
      <c r="E497">
        <v>41</v>
      </c>
      <c r="F497">
        <v>99</v>
      </c>
      <c r="G497">
        <v>99</v>
      </c>
      <c r="H497">
        <v>99</v>
      </c>
      <c r="I497">
        <v>99</v>
      </c>
      <c r="J497">
        <v>999</v>
      </c>
      <c r="K497">
        <v>99</v>
      </c>
      <c r="L497">
        <v>99</v>
      </c>
      <c r="M497">
        <v>99</v>
      </c>
      <c r="N497">
        <v>99</v>
      </c>
      <c r="O497">
        <v>99</v>
      </c>
      <c r="P497">
        <v>9999</v>
      </c>
      <c r="Q497">
        <v>18</v>
      </c>
      <c r="R497">
        <v>777</v>
      </c>
      <c r="S497">
        <v>774</v>
      </c>
      <c r="T497">
        <v>15.509652509652508</v>
      </c>
      <c r="U497">
        <v>60.058139534883736</v>
      </c>
      <c r="V497">
        <v>84.600407053731615</v>
      </c>
      <c r="W497">
        <v>77.956976744186022</v>
      </c>
      <c r="X497">
        <v>11.529658269025216</v>
      </c>
      <c r="Y497">
        <v>2.888179536454329</v>
      </c>
      <c r="Z497">
        <v>-38.714089800162824</v>
      </c>
      <c r="AA497">
        <v>1.6568577277379739</v>
      </c>
      <c r="AB497">
        <v>1.5793993928264236</v>
      </c>
      <c r="AC497">
        <v>29</v>
      </c>
      <c r="AD497">
        <v>0</v>
      </c>
      <c r="AE497">
        <v>0</v>
      </c>
      <c r="AF497">
        <v>10</v>
      </c>
      <c r="AG497">
        <v>26</v>
      </c>
      <c r="AH497">
        <v>4</v>
      </c>
      <c r="AI497">
        <v>30</v>
      </c>
      <c r="AJ497">
        <v>0</v>
      </c>
      <c r="AK497">
        <v>101</v>
      </c>
      <c r="AL497">
        <v>43</v>
      </c>
    </row>
    <row r="498" spans="1:38" x14ac:dyDescent="0.5">
      <c r="A498">
        <v>3</v>
      </c>
      <c r="B498">
        <v>354</v>
      </c>
      <c r="C498">
        <v>2016</v>
      </c>
      <c r="D498">
        <v>99</v>
      </c>
      <c r="E498">
        <v>42</v>
      </c>
      <c r="F498">
        <v>99</v>
      </c>
      <c r="G498">
        <v>99</v>
      </c>
      <c r="H498">
        <v>99</v>
      </c>
      <c r="I498">
        <v>99</v>
      </c>
      <c r="J498">
        <v>999</v>
      </c>
      <c r="K498">
        <v>99</v>
      </c>
      <c r="L498">
        <v>99</v>
      </c>
      <c r="M498">
        <v>99</v>
      </c>
      <c r="N498">
        <v>99</v>
      </c>
      <c r="O498">
        <v>99</v>
      </c>
      <c r="P498">
        <v>9999</v>
      </c>
      <c r="Q498">
        <v>28</v>
      </c>
      <c r="R498">
        <v>952</v>
      </c>
      <c r="S498">
        <v>951</v>
      </c>
      <c r="T498">
        <v>15.898109243697478</v>
      </c>
      <c r="U498">
        <v>60.785488958990541</v>
      </c>
      <c r="V498">
        <v>86.541395098732892</v>
      </c>
      <c r="W498">
        <v>79.838696109358636</v>
      </c>
      <c r="X498">
        <v>10.03633650569231</v>
      </c>
      <c r="Y498">
        <v>2.8760294636800929</v>
      </c>
      <c r="Z498">
        <v>-23.486726172142696</v>
      </c>
      <c r="AA498">
        <v>2.030023882633913</v>
      </c>
      <c r="AB498">
        <v>1.9874214383036899</v>
      </c>
      <c r="AC498">
        <v>23</v>
      </c>
      <c r="AD498">
        <v>0</v>
      </c>
      <c r="AE498">
        <v>0</v>
      </c>
      <c r="AF498">
        <v>5</v>
      </c>
      <c r="AG498">
        <v>24</v>
      </c>
      <c r="AH498">
        <v>12</v>
      </c>
      <c r="AI498">
        <v>11</v>
      </c>
      <c r="AJ498">
        <v>0</v>
      </c>
      <c r="AK498">
        <v>82</v>
      </c>
      <c r="AL498">
        <v>50</v>
      </c>
    </row>
    <row r="499" spans="1:38" x14ac:dyDescent="0.5">
      <c r="A499">
        <v>3</v>
      </c>
      <c r="B499">
        <v>355</v>
      </c>
      <c r="C499">
        <v>2016</v>
      </c>
      <c r="D499">
        <v>99</v>
      </c>
      <c r="E499">
        <v>43</v>
      </c>
      <c r="F499">
        <v>99</v>
      </c>
      <c r="G499">
        <v>99</v>
      </c>
      <c r="H499">
        <v>99</v>
      </c>
      <c r="I499">
        <v>99</v>
      </c>
      <c r="J499">
        <v>999</v>
      </c>
      <c r="K499">
        <v>99</v>
      </c>
      <c r="L499">
        <v>99</v>
      </c>
      <c r="M499">
        <v>99</v>
      </c>
      <c r="N499">
        <v>99</v>
      </c>
      <c r="O499">
        <v>99</v>
      </c>
      <c r="P499">
        <v>9999</v>
      </c>
      <c r="Q499">
        <v>15</v>
      </c>
      <c r="R499">
        <v>482</v>
      </c>
      <c r="S499">
        <v>482</v>
      </c>
      <c r="T499">
        <v>15.991701244813276</v>
      </c>
      <c r="U499">
        <v>60.877593360995853</v>
      </c>
      <c r="V499">
        <v>85.78467292744655</v>
      </c>
      <c r="W499">
        <v>79.179253112033123</v>
      </c>
      <c r="X499">
        <v>10.760153222304963</v>
      </c>
      <c r="Y499">
        <v>2.8509945881566625</v>
      </c>
      <c r="Z499">
        <v>-36.080661900202777</v>
      </c>
      <c r="AA499">
        <v>1.0278062094848175</v>
      </c>
      <c r="AB499">
        <v>0.99897462470329568</v>
      </c>
      <c r="AC499">
        <v>13</v>
      </c>
      <c r="AD499">
        <v>0</v>
      </c>
      <c r="AE499">
        <v>0</v>
      </c>
      <c r="AF499">
        <v>4</v>
      </c>
      <c r="AG499">
        <v>25</v>
      </c>
      <c r="AH499">
        <v>10</v>
      </c>
      <c r="AI499">
        <v>7</v>
      </c>
      <c r="AJ499">
        <v>0</v>
      </c>
      <c r="AK499">
        <v>40</v>
      </c>
      <c r="AL499">
        <v>20</v>
      </c>
    </row>
    <row r="500" spans="1:38" x14ac:dyDescent="0.5">
      <c r="A500">
        <v>3</v>
      </c>
      <c r="B500">
        <v>356</v>
      </c>
      <c r="C500">
        <v>2016</v>
      </c>
      <c r="D500">
        <v>99</v>
      </c>
      <c r="E500">
        <v>44</v>
      </c>
      <c r="F500">
        <v>99</v>
      </c>
      <c r="G500">
        <v>99</v>
      </c>
      <c r="H500">
        <v>99</v>
      </c>
      <c r="I500">
        <v>99</v>
      </c>
      <c r="J500">
        <v>999</v>
      </c>
      <c r="K500">
        <v>99</v>
      </c>
      <c r="L500">
        <v>99</v>
      </c>
      <c r="M500">
        <v>99</v>
      </c>
      <c r="N500">
        <v>99</v>
      </c>
      <c r="O500">
        <v>99</v>
      </c>
      <c r="P500">
        <v>9999</v>
      </c>
      <c r="Q500">
        <v>21</v>
      </c>
      <c r="R500">
        <v>693</v>
      </c>
      <c r="S500">
        <v>693</v>
      </c>
      <c r="T500">
        <v>15.774891774891776</v>
      </c>
      <c r="U500">
        <v>60.35209235209237</v>
      </c>
      <c r="V500">
        <v>87.388511332173309</v>
      </c>
      <c r="W500">
        <v>80.659595959596004</v>
      </c>
      <c r="X500">
        <v>10.440796376970882</v>
      </c>
      <c r="Y500">
        <v>2.7945756223835776</v>
      </c>
      <c r="Z500">
        <v>-28.80722196690467</v>
      </c>
      <c r="AA500">
        <v>1.4777379733879221</v>
      </c>
      <c r="AB500">
        <v>1.4631380159128058</v>
      </c>
      <c r="AC500">
        <v>17</v>
      </c>
      <c r="AD500">
        <v>0</v>
      </c>
      <c r="AE500">
        <v>0</v>
      </c>
      <c r="AF500">
        <v>9</v>
      </c>
      <c r="AG500">
        <v>17</v>
      </c>
      <c r="AH500">
        <v>16</v>
      </c>
      <c r="AI500">
        <v>20</v>
      </c>
      <c r="AJ500">
        <v>0</v>
      </c>
      <c r="AK500">
        <v>69</v>
      </c>
      <c r="AL500">
        <v>46</v>
      </c>
    </row>
    <row r="501" spans="1:38" x14ac:dyDescent="0.5">
      <c r="A501">
        <v>3</v>
      </c>
      <c r="B501">
        <v>357</v>
      </c>
      <c r="C501">
        <v>2016</v>
      </c>
      <c r="D501">
        <v>99</v>
      </c>
      <c r="E501">
        <v>45</v>
      </c>
      <c r="F501">
        <v>99</v>
      </c>
      <c r="G501">
        <v>99</v>
      </c>
      <c r="H501">
        <v>99</v>
      </c>
      <c r="I501">
        <v>99</v>
      </c>
      <c r="J501">
        <v>999</v>
      </c>
      <c r="K501">
        <v>99</v>
      </c>
      <c r="L501">
        <v>99</v>
      </c>
      <c r="M501">
        <v>99</v>
      </c>
      <c r="N501">
        <v>99</v>
      </c>
      <c r="O501">
        <v>99</v>
      </c>
      <c r="P501">
        <v>9999</v>
      </c>
      <c r="Q501">
        <v>28</v>
      </c>
      <c r="R501">
        <v>1021</v>
      </c>
      <c r="S501">
        <v>1021</v>
      </c>
      <c r="T501">
        <v>16.003917727717923</v>
      </c>
      <c r="U501">
        <v>60.695396669931419</v>
      </c>
      <c r="V501">
        <v>87.245843781137751</v>
      </c>
      <c r="W501">
        <v>80.527913809990224</v>
      </c>
      <c r="X501">
        <v>11.048994018071127</v>
      </c>
      <c r="Y501">
        <v>2.6951308008410222</v>
      </c>
      <c r="Z501">
        <v>-36.63327276953671</v>
      </c>
      <c r="AA501">
        <v>2.1771579665643124</v>
      </c>
      <c r="AB501">
        <v>2.15212854567294</v>
      </c>
      <c r="AC501">
        <v>23</v>
      </c>
      <c r="AD501">
        <v>0</v>
      </c>
      <c r="AE501">
        <v>0</v>
      </c>
      <c r="AF501">
        <v>11</v>
      </c>
      <c r="AG501">
        <v>53</v>
      </c>
      <c r="AH501">
        <v>36</v>
      </c>
      <c r="AI501">
        <v>57</v>
      </c>
      <c r="AJ501">
        <v>0</v>
      </c>
      <c r="AK501">
        <v>79</v>
      </c>
      <c r="AL501">
        <v>48</v>
      </c>
    </row>
    <row r="502" spans="1:38" x14ac:dyDescent="0.5">
      <c r="A502">
        <v>3</v>
      </c>
      <c r="B502">
        <v>358</v>
      </c>
      <c r="C502">
        <v>2016</v>
      </c>
      <c r="D502">
        <v>99</v>
      </c>
      <c r="E502">
        <v>46</v>
      </c>
      <c r="F502">
        <v>99</v>
      </c>
      <c r="G502">
        <v>99</v>
      </c>
      <c r="H502">
        <v>99</v>
      </c>
      <c r="I502">
        <v>99</v>
      </c>
      <c r="J502">
        <v>999</v>
      </c>
      <c r="K502">
        <v>99</v>
      </c>
      <c r="L502">
        <v>99</v>
      </c>
      <c r="M502">
        <v>99</v>
      </c>
      <c r="N502">
        <v>99</v>
      </c>
      <c r="O502">
        <v>99</v>
      </c>
      <c r="P502">
        <v>9999</v>
      </c>
      <c r="Q502">
        <v>27</v>
      </c>
      <c r="R502">
        <v>1247</v>
      </c>
      <c r="S502">
        <v>1245</v>
      </c>
      <c r="T502">
        <v>15.671210906174815</v>
      </c>
      <c r="U502">
        <v>60.274698795180718</v>
      </c>
      <c r="V502">
        <v>91.128370469962391</v>
      </c>
      <c r="W502">
        <v>84.056064257028197</v>
      </c>
      <c r="X502">
        <v>11.706669458523301</v>
      </c>
      <c r="Y502">
        <v>2.746893537445994</v>
      </c>
      <c r="Z502">
        <v>-39.460479389662446</v>
      </c>
      <c r="AA502">
        <v>2.6590754008870694</v>
      </c>
      <c r="AB502">
        <v>2.7392673454914807</v>
      </c>
      <c r="AC502">
        <v>38</v>
      </c>
      <c r="AD502">
        <v>0</v>
      </c>
      <c r="AE502">
        <v>0</v>
      </c>
      <c r="AF502">
        <v>18</v>
      </c>
      <c r="AG502">
        <v>42</v>
      </c>
      <c r="AH502">
        <v>19</v>
      </c>
      <c r="AI502">
        <v>72</v>
      </c>
      <c r="AJ502">
        <v>0</v>
      </c>
      <c r="AK502">
        <v>140</v>
      </c>
      <c r="AL502">
        <v>59</v>
      </c>
    </row>
    <row r="503" spans="1:38" x14ac:dyDescent="0.5">
      <c r="A503">
        <v>3</v>
      </c>
      <c r="B503">
        <v>359</v>
      </c>
      <c r="C503">
        <v>2016</v>
      </c>
      <c r="D503">
        <v>99</v>
      </c>
      <c r="E503">
        <v>47</v>
      </c>
      <c r="F503">
        <v>99</v>
      </c>
      <c r="G503">
        <v>99</v>
      </c>
      <c r="H503">
        <v>99</v>
      </c>
      <c r="I503">
        <v>99</v>
      </c>
      <c r="J503">
        <v>999</v>
      </c>
      <c r="K503">
        <v>99</v>
      </c>
      <c r="L503">
        <v>99</v>
      </c>
      <c r="M503">
        <v>99</v>
      </c>
      <c r="N503">
        <v>99</v>
      </c>
      <c r="O503">
        <v>99</v>
      </c>
      <c r="P503">
        <v>9999</v>
      </c>
      <c r="Q503">
        <v>23</v>
      </c>
      <c r="R503">
        <v>932</v>
      </c>
      <c r="S503">
        <v>932</v>
      </c>
      <c r="T503">
        <v>15.702789699570811</v>
      </c>
      <c r="U503">
        <v>60.164163090128753</v>
      </c>
      <c r="V503">
        <v>88.210909564352193</v>
      </c>
      <c r="W503">
        <v>81.418669527897052</v>
      </c>
      <c r="X503">
        <v>11.92907217836748</v>
      </c>
      <c r="Y503">
        <v>2.7011130767204419</v>
      </c>
      <c r="Z503">
        <v>-34.606782733920902</v>
      </c>
      <c r="AA503">
        <v>1.9873763220743776</v>
      </c>
      <c r="AB503">
        <v>1.9862592433435495</v>
      </c>
      <c r="AC503">
        <v>35</v>
      </c>
      <c r="AD503">
        <v>0</v>
      </c>
      <c r="AE503">
        <v>0</v>
      </c>
      <c r="AF503">
        <v>8</v>
      </c>
      <c r="AG503">
        <v>21</v>
      </c>
      <c r="AH503">
        <v>6</v>
      </c>
      <c r="AI503">
        <v>15</v>
      </c>
      <c r="AJ503">
        <v>0</v>
      </c>
      <c r="AK503">
        <v>104</v>
      </c>
      <c r="AL503">
        <v>58</v>
      </c>
    </row>
    <row r="504" spans="1:38" x14ac:dyDescent="0.5">
      <c r="A504">
        <v>3</v>
      </c>
      <c r="B504">
        <v>360</v>
      </c>
      <c r="C504">
        <v>2016</v>
      </c>
      <c r="D504">
        <v>99</v>
      </c>
      <c r="E504">
        <v>48</v>
      </c>
      <c r="F504">
        <v>99</v>
      </c>
      <c r="G504">
        <v>99</v>
      </c>
      <c r="H504">
        <v>99</v>
      </c>
      <c r="I504">
        <v>99</v>
      </c>
      <c r="J504">
        <v>999</v>
      </c>
      <c r="K504">
        <v>99</v>
      </c>
      <c r="L504">
        <v>99</v>
      </c>
      <c r="M504">
        <v>99</v>
      </c>
      <c r="N504">
        <v>99</v>
      </c>
      <c r="O504">
        <v>99</v>
      </c>
      <c r="P504">
        <v>9999</v>
      </c>
      <c r="Q504">
        <v>18</v>
      </c>
      <c r="R504">
        <v>660</v>
      </c>
      <c r="S504">
        <v>660</v>
      </c>
      <c r="T504">
        <v>16.068181818181817</v>
      </c>
      <c r="U504">
        <v>60.846969696969701</v>
      </c>
      <c r="V504">
        <v>84.64821563413112</v>
      </c>
      <c r="W504">
        <v>78.130303030303068</v>
      </c>
      <c r="X504">
        <v>9.5284545107124323</v>
      </c>
      <c r="Y504">
        <v>2.7190528485157901</v>
      </c>
      <c r="Z504">
        <v>-40.256903917046806</v>
      </c>
      <c r="AA504">
        <v>1.4073694984646878</v>
      </c>
      <c r="AB504">
        <v>1.3497690386184562</v>
      </c>
      <c r="AC504">
        <v>17</v>
      </c>
      <c r="AD504">
        <v>0</v>
      </c>
      <c r="AE504">
        <v>0</v>
      </c>
      <c r="AF504">
        <v>4</v>
      </c>
      <c r="AG504">
        <v>24</v>
      </c>
      <c r="AH504">
        <v>17</v>
      </c>
      <c r="AI504">
        <v>54</v>
      </c>
      <c r="AJ504">
        <v>0</v>
      </c>
      <c r="AK504">
        <v>44</v>
      </c>
      <c r="AL504">
        <v>49</v>
      </c>
    </row>
    <row r="505" spans="1:38" x14ac:dyDescent="0.5">
      <c r="A505">
        <v>3</v>
      </c>
      <c r="B505">
        <v>361</v>
      </c>
      <c r="C505">
        <v>2016</v>
      </c>
      <c r="D505">
        <v>99</v>
      </c>
      <c r="E505">
        <v>49</v>
      </c>
      <c r="F505">
        <v>99</v>
      </c>
      <c r="G505">
        <v>99</v>
      </c>
      <c r="H505">
        <v>99</v>
      </c>
      <c r="I505">
        <v>99</v>
      </c>
      <c r="J505">
        <v>999</v>
      </c>
      <c r="K505">
        <v>99</v>
      </c>
      <c r="L505">
        <v>99</v>
      </c>
      <c r="M505">
        <v>99</v>
      </c>
      <c r="N505">
        <v>99</v>
      </c>
      <c r="O505">
        <v>99</v>
      </c>
      <c r="P505">
        <v>9999</v>
      </c>
      <c r="Q505">
        <v>28</v>
      </c>
      <c r="R505">
        <v>1064</v>
      </c>
      <c r="S505">
        <v>1063</v>
      </c>
      <c r="T505">
        <v>15.828007518796996</v>
      </c>
      <c r="U505">
        <v>60.485418626528705</v>
      </c>
      <c r="V505">
        <v>83.933836756700629</v>
      </c>
      <c r="W505">
        <v>77.436406396989696</v>
      </c>
      <c r="X505">
        <v>10.241155286007968</v>
      </c>
      <c r="Y505">
        <v>2.7736028898026124</v>
      </c>
      <c r="Z505">
        <v>-33.877419359642523</v>
      </c>
      <c r="AA505">
        <v>2.2688502217673152</v>
      </c>
      <c r="AB505">
        <v>2.1546387820845978</v>
      </c>
      <c r="AC505">
        <v>64</v>
      </c>
      <c r="AD505">
        <v>0</v>
      </c>
      <c r="AE505">
        <v>0</v>
      </c>
      <c r="AF505">
        <v>10</v>
      </c>
      <c r="AG505">
        <v>60</v>
      </c>
      <c r="AH505">
        <v>26</v>
      </c>
      <c r="AI505">
        <v>47</v>
      </c>
      <c r="AJ505">
        <v>0</v>
      </c>
      <c r="AK505">
        <v>120</v>
      </c>
      <c r="AL505">
        <v>94</v>
      </c>
    </row>
    <row r="506" spans="1:38" x14ac:dyDescent="0.5">
      <c r="A506">
        <v>3</v>
      </c>
      <c r="B506">
        <v>362</v>
      </c>
      <c r="C506">
        <v>2016</v>
      </c>
      <c r="D506">
        <v>99</v>
      </c>
      <c r="E506">
        <v>50</v>
      </c>
      <c r="F506">
        <v>99</v>
      </c>
      <c r="G506">
        <v>99</v>
      </c>
      <c r="H506">
        <v>99</v>
      </c>
      <c r="I506">
        <v>99</v>
      </c>
      <c r="J506">
        <v>999</v>
      </c>
      <c r="K506">
        <v>99</v>
      </c>
      <c r="L506">
        <v>99</v>
      </c>
      <c r="M506">
        <v>99</v>
      </c>
      <c r="N506">
        <v>99</v>
      </c>
      <c r="O506">
        <v>99</v>
      </c>
      <c r="P506">
        <v>9999</v>
      </c>
      <c r="Q506">
        <v>24</v>
      </c>
      <c r="R506">
        <v>673</v>
      </c>
      <c r="S506">
        <v>670</v>
      </c>
      <c r="T506">
        <v>15.707280832095098</v>
      </c>
      <c r="U506">
        <v>60.204477611940305</v>
      </c>
      <c r="V506">
        <v>84.895942821105734</v>
      </c>
      <c r="W506">
        <v>78.204925373134358</v>
      </c>
      <c r="X506">
        <v>9.6102521241611694</v>
      </c>
      <c r="Y506">
        <v>2.5407093166256778</v>
      </c>
      <c r="Z506">
        <v>-23.867012315240043</v>
      </c>
      <c r="AA506">
        <v>1.4350904128283859</v>
      </c>
      <c r="AB506">
        <v>1.371528783446512</v>
      </c>
      <c r="AC506">
        <v>17</v>
      </c>
      <c r="AD506">
        <v>0</v>
      </c>
      <c r="AE506">
        <v>0</v>
      </c>
      <c r="AF506">
        <v>5</v>
      </c>
      <c r="AG506">
        <v>7</v>
      </c>
      <c r="AH506">
        <v>4</v>
      </c>
      <c r="AI506">
        <v>21</v>
      </c>
      <c r="AJ506">
        <v>0</v>
      </c>
      <c r="AK506">
        <v>57</v>
      </c>
      <c r="AL506">
        <v>23</v>
      </c>
    </row>
    <row r="507" spans="1:38" x14ac:dyDescent="0.5">
      <c r="A507">
        <v>3</v>
      </c>
      <c r="B507">
        <v>363</v>
      </c>
      <c r="C507">
        <v>2016</v>
      </c>
      <c r="D507">
        <v>99</v>
      </c>
      <c r="E507">
        <v>51</v>
      </c>
      <c r="F507">
        <v>99</v>
      </c>
      <c r="G507">
        <v>99</v>
      </c>
      <c r="H507">
        <v>99</v>
      </c>
      <c r="I507">
        <v>99</v>
      </c>
      <c r="J507">
        <v>999</v>
      </c>
      <c r="K507">
        <v>99</v>
      </c>
      <c r="L507">
        <v>99</v>
      </c>
      <c r="M507">
        <v>99</v>
      </c>
      <c r="N507">
        <v>99</v>
      </c>
      <c r="O507">
        <v>99</v>
      </c>
      <c r="P507">
        <v>9999</v>
      </c>
      <c r="Q507">
        <v>14</v>
      </c>
      <c r="R507">
        <v>571</v>
      </c>
      <c r="S507">
        <v>570</v>
      </c>
      <c r="T507">
        <v>16.387040280210162</v>
      </c>
      <c r="U507">
        <v>61.901754385964885</v>
      </c>
      <c r="V507">
        <v>86.961471935526731</v>
      </c>
      <c r="W507">
        <v>80.201754385964819</v>
      </c>
      <c r="X507">
        <v>12.2098104246692</v>
      </c>
      <c r="Y507">
        <v>2.749321525750414</v>
      </c>
      <c r="Z507">
        <v>-51.877395518220197</v>
      </c>
      <c r="AA507">
        <v>1.2175878539747531</v>
      </c>
      <c r="AB507">
        <v>1.1966158243889893</v>
      </c>
      <c r="AC507">
        <v>32</v>
      </c>
      <c r="AD507">
        <v>0</v>
      </c>
      <c r="AE507">
        <v>0</v>
      </c>
      <c r="AF507">
        <v>10</v>
      </c>
      <c r="AG507">
        <v>43</v>
      </c>
      <c r="AH507">
        <v>18</v>
      </c>
      <c r="AI507">
        <v>16</v>
      </c>
      <c r="AJ507">
        <v>0</v>
      </c>
      <c r="AK507">
        <v>96</v>
      </c>
      <c r="AL507">
        <v>45</v>
      </c>
    </row>
    <row r="508" spans="1:38" x14ac:dyDescent="0.5">
      <c r="A508">
        <v>3</v>
      </c>
      <c r="B508">
        <v>364</v>
      </c>
      <c r="C508">
        <v>2016</v>
      </c>
      <c r="D508">
        <v>99</v>
      </c>
      <c r="E508">
        <v>52</v>
      </c>
      <c r="F508">
        <v>99</v>
      </c>
      <c r="G508">
        <v>99</v>
      </c>
      <c r="H508">
        <v>99</v>
      </c>
      <c r="I508">
        <v>99</v>
      </c>
      <c r="J508">
        <v>999</v>
      </c>
      <c r="K508">
        <v>99</v>
      </c>
      <c r="L508">
        <v>99</v>
      </c>
      <c r="M508">
        <v>99</v>
      </c>
      <c r="N508">
        <v>99</v>
      </c>
      <c r="O508">
        <v>99</v>
      </c>
      <c r="P508">
        <v>9999</v>
      </c>
      <c r="Q508">
        <v>12</v>
      </c>
      <c r="R508">
        <v>418</v>
      </c>
      <c r="S508">
        <v>418</v>
      </c>
      <c r="T508">
        <v>15.342105263157899</v>
      </c>
      <c r="U508">
        <v>59.638755980861234</v>
      </c>
      <c r="V508">
        <v>86.268771998942498</v>
      </c>
      <c r="W508">
        <v>79.626076555023914</v>
      </c>
      <c r="X508">
        <v>11.388106127078728</v>
      </c>
      <c r="Y508">
        <v>2.7739613570328325</v>
      </c>
      <c r="Z508">
        <v>-33.516595994281545</v>
      </c>
      <c r="AA508">
        <v>0.89133401569430237</v>
      </c>
      <c r="AB508">
        <v>0.87121955844287102</v>
      </c>
      <c r="AC508">
        <v>17</v>
      </c>
      <c r="AD508">
        <v>0</v>
      </c>
      <c r="AE508">
        <v>0</v>
      </c>
      <c r="AF508">
        <v>4</v>
      </c>
      <c r="AG508">
        <v>20</v>
      </c>
      <c r="AH508">
        <v>11</v>
      </c>
      <c r="AI508">
        <v>4</v>
      </c>
      <c r="AJ508">
        <v>0</v>
      </c>
      <c r="AK508">
        <v>49</v>
      </c>
      <c r="AL508">
        <v>19</v>
      </c>
    </row>
    <row r="509" spans="1:38" x14ac:dyDescent="0.5">
      <c r="A509">
        <v>3</v>
      </c>
      <c r="B509">
        <v>365</v>
      </c>
      <c r="C509">
        <v>2015</v>
      </c>
      <c r="D509">
        <v>99</v>
      </c>
      <c r="E509">
        <v>1</v>
      </c>
      <c r="F509">
        <v>99</v>
      </c>
      <c r="G509">
        <v>99</v>
      </c>
      <c r="H509">
        <v>99</v>
      </c>
      <c r="I509">
        <v>99</v>
      </c>
      <c r="J509">
        <v>999</v>
      </c>
      <c r="K509">
        <v>99</v>
      </c>
      <c r="L509">
        <v>99</v>
      </c>
      <c r="M509">
        <v>99</v>
      </c>
      <c r="N509">
        <v>99</v>
      </c>
      <c r="O509">
        <v>99</v>
      </c>
      <c r="P509">
        <v>9999</v>
      </c>
      <c r="Q509">
        <v>2</v>
      </c>
      <c r="R509">
        <v>128</v>
      </c>
      <c r="S509">
        <v>128</v>
      </c>
      <c r="T509">
        <v>15.78125</v>
      </c>
      <c r="U509">
        <v>60.6171875</v>
      </c>
      <c r="V509">
        <v>80.598252979414937</v>
      </c>
      <c r="W509">
        <v>74.392187499999977</v>
      </c>
      <c r="X509">
        <v>8.9033403964380948</v>
      </c>
      <c r="Y509">
        <v>2.8425370868018156</v>
      </c>
      <c r="Z509">
        <v>-47.54173062442009</v>
      </c>
      <c r="AA509">
        <v>0.33727701509841634</v>
      </c>
      <c r="AB509">
        <v>0.3109092235314615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</row>
    <row r="510" spans="1:38" x14ac:dyDescent="0.5">
      <c r="A510">
        <v>3</v>
      </c>
      <c r="B510">
        <v>366</v>
      </c>
      <c r="C510">
        <v>2015</v>
      </c>
      <c r="D510">
        <v>99</v>
      </c>
      <c r="E510">
        <v>2</v>
      </c>
      <c r="F510">
        <v>99</v>
      </c>
      <c r="G510">
        <v>99</v>
      </c>
      <c r="H510">
        <v>99</v>
      </c>
      <c r="I510">
        <v>99</v>
      </c>
      <c r="J510">
        <v>999</v>
      </c>
      <c r="K510">
        <v>99</v>
      </c>
      <c r="L510">
        <v>99</v>
      </c>
      <c r="M510">
        <v>99</v>
      </c>
      <c r="N510">
        <v>99</v>
      </c>
      <c r="O510">
        <v>99</v>
      </c>
      <c r="P510">
        <v>9999</v>
      </c>
      <c r="Q510">
        <v>17</v>
      </c>
      <c r="R510">
        <v>348</v>
      </c>
      <c r="S510">
        <v>345</v>
      </c>
      <c r="T510">
        <v>15.456896551724141</v>
      </c>
      <c r="U510">
        <v>59.895652173913042</v>
      </c>
      <c r="V510">
        <v>93.810981833027213</v>
      </c>
      <c r="W510">
        <v>86.30028985507245</v>
      </c>
      <c r="X510">
        <v>10.526652160734084</v>
      </c>
      <c r="Y510">
        <v>2.5034720690985015</v>
      </c>
      <c r="Z510">
        <v>-45.188723173356045</v>
      </c>
      <c r="AA510">
        <v>0.91697188479881953</v>
      </c>
      <c r="AB510">
        <v>0.97213741128482067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7</v>
      </c>
      <c r="AL510">
        <v>2</v>
      </c>
    </row>
    <row r="511" spans="1:38" x14ac:dyDescent="0.5">
      <c r="A511">
        <v>3</v>
      </c>
      <c r="B511">
        <v>367</v>
      </c>
      <c r="C511">
        <v>2015</v>
      </c>
      <c r="D511">
        <v>99</v>
      </c>
      <c r="E511">
        <v>3</v>
      </c>
      <c r="F511">
        <v>99</v>
      </c>
      <c r="G511">
        <v>99</v>
      </c>
      <c r="H511">
        <v>99</v>
      </c>
      <c r="I511">
        <v>99</v>
      </c>
      <c r="J511">
        <v>999</v>
      </c>
      <c r="K511">
        <v>99</v>
      </c>
      <c r="L511">
        <v>99</v>
      </c>
      <c r="M511">
        <v>99</v>
      </c>
      <c r="N511">
        <v>99</v>
      </c>
      <c r="O511">
        <v>99</v>
      </c>
      <c r="P511">
        <v>9999</v>
      </c>
      <c r="Q511">
        <v>13</v>
      </c>
      <c r="R511">
        <v>337</v>
      </c>
      <c r="S511">
        <v>337</v>
      </c>
      <c r="T511">
        <v>16.109792284866469</v>
      </c>
      <c r="U511">
        <v>61.047477744807118</v>
      </c>
      <c r="V511">
        <v>91.199192415391693</v>
      </c>
      <c r="W511">
        <v>84.176854599406497</v>
      </c>
      <c r="X511">
        <v>9.6975874918887097</v>
      </c>
      <c r="Y511">
        <v>2.8133005190230556</v>
      </c>
      <c r="Z511">
        <v>-38.191074112330497</v>
      </c>
      <c r="AA511">
        <v>0.88798714131379941</v>
      </c>
      <c r="AB511">
        <v>0.92623012428336815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6</v>
      </c>
      <c r="AL511">
        <v>1</v>
      </c>
    </row>
    <row r="512" spans="1:38" x14ac:dyDescent="0.5">
      <c r="A512">
        <v>3</v>
      </c>
      <c r="B512">
        <v>368</v>
      </c>
      <c r="C512">
        <v>2015</v>
      </c>
      <c r="D512">
        <v>99</v>
      </c>
      <c r="E512">
        <v>4</v>
      </c>
      <c r="F512">
        <v>99</v>
      </c>
      <c r="G512">
        <v>99</v>
      </c>
      <c r="H512">
        <v>99</v>
      </c>
      <c r="I512">
        <v>99</v>
      </c>
      <c r="J512">
        <v>999</v>
      </c>
      <c r="K512">
        <v>99</v>
      </c>
      <c r="L512">
        <v>99</v>
      </c>
      <c r="M512">
        <v>99</v>
      </c>
      <c r="N512">
        <v>99</v>
      </c>
      <c r="O512">
        <v>99</v>
      </c>
      <c r="P512">
        <v>9999</v>
      </c>
      <c r="Q512">
        <v>16</v>
      </c>
      <c r="R512">
        <v>559</v>
      </c>
      <c r="S512">
        <v>558</v>
      </c>
      <c r="T512">
        <v>15.794275491949914</v>
      </c>
      <c r="U512">
        <v>60.523297491039408</v>
      </c>
      <c r="V512">
        <v>84.520051103422219</v>
      </c>
      <c r="W512">
        <v>77.942293906809951</v>
      </c>
      <c r="X512">
        <v>10.228127450993817</v>
      </c>
      <c r="Y512">
        <v>2.7692620073984719</v>
      </c>
      <c r="Z512">
        <v>-37.349265983424658</v>
      </c>
      <c r="AA512">
        <v>1.4729519643751157</v>
      </c>
      <c r="AB512">
        <v>1.420050174117915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10</v>
      </c>
      <c r="AL512">
        <v>0</v>
      </c>
    </row>
    <row r="513" spans="1:38" x14ac:dyDescent="0.5">
      <c r="A513">
        <v>3</v>
      </c>
      <c r="B513">
        <v>369</v>
      </c>
      <c r="C513">
        <v>2015</v>
      </c>
      <c r="D513">
        <v>99</v>
      </c>
      <c r="E513">
        <v>5</v>
      </c>
      <c r="F513">
        <v>99</v>
      </c>
      <c r="G513">
        <v>99</v>
      </c>
      <c r="H513">
        <v>99</v>
      </c>
      <c r="I513">
        <v>99</v>
      </c>
      <c r="J513">
        <v>999</v>
      </c>
      <c r="K513">
        <v>99</v>
      </c>
      <c r="L513">
        <v>99</v>
      </c>
      <c r="M513">
        <v>99</v>
      </c>
      <c r="N513">
        <v>99</v>
      </c>
      <c r="O513">
        <v>99</v>
      </c>
      <c r="P513">
        <v>9999</v>
      </c>
      <c r="Q513">
        <v>10</v>
      </c>
      <c r="R513">
        <v>319</v>
      </c>
      <c r="S513">
        <v>319</v>
      </c>
      <c r="T513">
        <v>16.332288401253908</v>
      </c>
      <c r="U513">
        <v>61.601880877742957</v>
      </c>
      <c r="V513">
        <v>90.870712580280383</v>
      </c>
      <c r="W513">
        <v>83.873667711598685</v>
      </c>
      <c r="X513">
        <v>9.745182687228672</v>
      </c>
      <c r="Y513">
        <v>2.6666633910154744</v>
      </c>
      <c r="Z513">
        <v>-30.881514918858443</v>
      </c>
      <c r="AA513">
        <v>0.84055756106558421</v>
      </c>
      <c r="AB513">
        <v>0.873599999164135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9</v>
      </c>
      <c r="AL513">
        <v>0</v>
      </c>
    </row>
    <row r="514" spans="1:38" x14ac:dyDescent="0.5">
      <c r="A514">
        <v>3</v>
      </c>
      <c r="B514">
        <v>370</v>
      </c>
      <c r="C514">
        <v>2015</v>
      </c>
      <c r="D514">
        <v>99</v>
      </c>
      <c r="E514">
        <v>6</v>
      </c>
      <c r="F514">
        <v>99</v>
      </c>
      <c r="G514">
        <v>99</v>
      </c>
      <c r="H514">
        <v>99</v>
      </c>
      <c r="I514">
        <v>99</v>
      </c>
      <c r="J514">
        <v>999</v>
      </c>
      <c r="K514">
        <v>99</v>
      </c>
      <c r="L514">
        <v>99</v>
      </c>
      <c r="M514">
        <v>99</v>
      </c>
      <c r="N514">
        <v>99</v>
      </c>
      <c r="O514">
        <v>99</v>
      </c>
      <c r="P514">
        <v>9999</v>
      </c>
      <c r="Q514">
        <v>13</v>
      </c>
      <c r="R514">
        <v>534</v>
      </c>
      <c r="S514">
        <v>534</v>
      </c>
      <c r="T514">
        <v>16.061797752808989</v>
      </c>
      <c r="U514">
        <v>61.245318352059925</v>
      </c>
      <c r="V514">
        <v>84.94345502574653</v>
      </c>
      <c r="W514">
        <v>78.402808988764093</v>
      </c>
      <c r="X514">
        <v>9.3124705752257633</v>
      </c>
      <c r="Y514">
        <v>3.1087840078182003</v>
      </c>
      <c r="Z514">
        <v>-49.219221964847215</v>
      </c>
      <c r="AA514">
        <v>1.407077547363706</v>
      </c>
      <c r="AB514">
        <v>1.3670021163716437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9</v>
      </c>
      <c r="AL514">
        <v>2</v>
      </c>
    </row>
    <row r="515" spans="1:38" x14ac:dyDescent="0.5">
      <c r="A515">
        <v>3</v>
      </c>
      <c r="B515">
        <v>371</v>
      </c>
      <c r="C515">
        <v>2015</v>
      </c>
      <c r="D515">
        <v>99</v>
      </c>
      <c r="E515">
        <v>7</v>
      </c>
      <c r="F515">
        <v>99</v>
      </c>
      <c r="G515">
        <v>99</v>
      </c>
      <c r="H515">
        <v>99</v>
      </c>
      <c r="I515">
        <v>99</v>
      </c>
      <c r="J515">
        <v>999</v>
      </c>
      <c r="K515">
        <v>99</v>
      </c>
      <c r="L515">
        <v>99</v>
      </c>
      <c r="M515">
        <v>99</v>
      </c>
      <c r="N515">
        <v>99</v>
      </c>
      <c r="O515">
        <v>99</v>
      </c>
      <c r="P515">
        <v>9999</v>
      </c>
      <c r="Q515">
        <v>15</v>
      </c>
      <c r="R515">
        <v>690</v>
      </c>
      <c r="S515">
        <v>689</v>
      </c>
      <c r="T515">
        <v>15.944927536231884</v>
      </c>
      <c r="U515">
        <v>61.066763425253995</v>
      </c>
      <c r="V515">
        <v>84.746684865248227</v>
      </c>
      <c r="W515">
        <v>78.165602322206198</v>
      </c>
      <c r="X515">
        <v>10.449227218113853</v>
      </c>
      <c r="Y515">
        <v>3.1302004930845344</v>
      </c>
      <c r="Z515">
        <v>-39.587966250844254</v>
      </c>
      <c r="AA515">
        <v>1.8181339095149005</v>
      </c>
      <c r="AB515">
        <v>1.7584547933705204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18</v>
      </c>
      <c r="AL515">
        <v>4</v>
      </c>
    </row>
    <row r="516" spans="1:38" x14ac:dyDescent="0.5">
      <c r="A516">
        <v>3</v>
      </c>
      <c r="B516">
        <v>372</v>
      </c>
      <c r="C516">
        <v>2015</v>
      </c>
      <c r="D516">
        <v>99</v>
      </c>
      <c r="E516">
        <v>8</v>
      </c>
      <c r="F516">
        <v>99</v>
      </c>
      <c r="G516">
        <v>99</v>
      </c>
      <c r="H516">
        <v>99</v>
      </c>
      <c r="I516">
        <v>99</v>
      </c>
      <c r="J516">
        <v>999</v>
      </c>
      <c r="K516">
        <v>99</v>
      </c>
      <c r="L516">
        <v>99</v>
      </c>
      <c r="M516">
        <v>99</v>
      </c>
      <c r="N516">
        <v>99</v>
      </c>
      <c r="O516">
        <v>99</v>
      </c>
      <c r="P516">
        <v>9999</v>
      </c>
      <c r="Q516">
        <v>10</v>
      </c>
      <c r="R516">
        <v>187</v>
      </c>
      <c r="S516">
        <v>187</v>
      </c>
      <c r="T516">
        <v>15.331550802139036</v>
      </c>
      <c r="U516">
        <v>59.748663101604272</v>
      </c>
      <c r="V516">
        <v>88.040046117925158</v>
      </c>
      <c r="W516">
        <v>81.260962566844896</v>
      </c>
      <c r="X516">
        <v>10.795588578827463</v>
      </c>
      <c r="Y516">
        <v>2.9516488329445942</v>
      </c>
      <c r="Z516">
        <v>-47.19867840520125</v>
      </c>
      <c r="AA516">
        <v>0.49274063924534256</v>
      </c>
      <c r="AB516">
        <v>0.49615786046705407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5</v>
      </c>
      <c r="AL516">
        <v>10</v>
      </c>
    </row>
    <row r="517" spans="1:38" x14ac:dyDescent="0.5">
      <c r="A517">
        <v>3</v>
      </c>
      <c r="B517">
        <v>373</v>
      </c>
      <c r="C517">
        <v>2015</v>
      </c>
      <c r="D517">
        <v>99</v>
      </c>
      <c r="E517">
        <v>9</v>
      </c>
      <c r="F517">
        <v>99</v>
      </c>
      <c r="G517">
        <v>99</v>
      </c>
      <c r="H517">
        <v>99</v>
      </c>
      <c r="I517">
        <v>99</v>
      </c>
      <c r="J517">
        <v>999</v>
      </c>
      <c r="K517">
        <v>99</v>
      </c>
      <c r="L517">
        <v>99</v>
      </c>
      <c r="M517">
        <v>99</v>
      </c>
      <c r="N517">
        <v>99</v>
      </c>
      <c r="O517">
        <v>99</v>
      </c>
      <c r="P517">
        <v>9999</v>
      </c>
      <c r="Q517">
        <v>15</v>
      </c>
      <c r="R517">
        <v>553</v>
      </c>
      <c r="S517">
        <v>550</v>
      </c>
      <c r="T517">
        <v>15.952983725135622</v>
      </c>
      <c r="U517">
        <v>60.923636363636369</v>
      </c>
      <c r="V517">
        <v>80.611444893135115</v>
      </c>
      <c r="W517">
        <v>74.19581818181814</v>
      </c>
      <c r="X517">
        <v>11.682193161296851</v>
      </c>
      <c r="Y517">
        <v>2.6950435069089758</v>
      </c>
      <c r="Z517">
        <v>-35.388664788759201</v>
      </c>
      <c r="AA517">
        <v>1.4571421042923776</v>
      </c>
      <c r="AB517">
        <v>1.332411661286764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3</v>
      </c>
      <c r="AL517">
        <v>8</v>
      </c>
    </row>
    <row r="518" spans="1:38" x14ac:dyDescent="0.5">
      <c r="A518">
        <v>3</v>
      </c>
      <c r="B518">
        <v>374</v>
      </c>
      <c r="C518">
        <v>2015</v>
      </c>
      <c r="D518">
        <v>99</v>
      </c>
      <c r="E518">
        <v>10</v>
      </c>
      <c r="F518">
        <v>99</v>
      </c>
      <c r="G518">
        <v>99</v>
      </c>
      <c r="H518">
        <v>99</v>
      </c>
      <c r="I518">
        <v>99</v>
      </c>
      <c r="J518">
        <v>999</v>
      </c>
      <c r="K518">
        <v>99</v>
      </c>
      <c r="L518">
        <v>99</v>
      </c>
      <c r="M518">
        <v>99</v>
      </c>
      <c r="N518">
        <v>99</v>
      </c>
      <c r="O518">
        <v>99</v>
      </c>
      <c r="P518">
        <v>9999</v>
      </c>
      <c r="Q518">
        <v>11</v>
      </c>
      <c r="R518">
        <v>307</v>
      </c>
      <c r="S518">
        <v>307</v>
      </c>
      <c r="T518">
        <v>16.052117263843652</v>
      </c>
      <c r="U518">
        <v>60.788273615635184</v>
      </c>
      <c r="V518">
        <v>89.347863679193679</v>
      </c>
      <c r="W518">
        <v>82.468078175895812</v>
      </c>
      <c r="X518">
        <v>8.9724709566986256</v>
      </c>
      <c r="Y518">
        <v>2.5068231222360433</v>
      </c>
      <c r="Z518">
        <v>-24.417586757484113</v>
      </c>
      <c r="AA518">
        <v>0.80893784090010812</v>
      </c>
      <c r="AB518">
        <v>0.82664788059508187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2</v>
      </c>
      <c r="AL518">
        <v>0</v>
      </c>
    </row>
    <row r="519" spans="1:38" x14ac:dyDescent="0.5">
      <c r="A519">
        <v>3</v>
      </c>
      <c r="B519">
        <v>375</v>
      </c>
      <c r="C519">
        <v>2015</v>
      </c>
      <c r="D519">
        <v>99</v>
      </c>
      <c r="E519">
        <v>11</v>
      </c>
      <c r="F519">
        <v>99</v>
      </c>
      <c r="G519">
        <v>99</v>
      </c>
      <c r="H519">
        <v>99</v>
      </c>
      <c r="I519">
        <v>99</v>
      </c>
      <c r="J519">
        <v>999</v>
      </c>
      <c r="K519">
        <v>99</v>
      </c>
      <c r="L519">
        <v>99</v>
      </c>
      <c r="M519">
        <v>99</v>
      </c>
      <c r="N519">
        <v>99</v>
      </c>
      <c r="O519">
        <v>99</v>
      </c>
      <c r="P519">
        <v>9999</v>
      </c>
      <c r="Q519">
        <v>16</v>
      </c>
      <c r="R519">
        <v>374</v>
      </c>
      <c r="S519">
        <v>374</v>
      </c>
      <c r="T519">
        <v>16.005347593582886</v>
      </c>
      <c r="U519">
        <v>60.740641711229934</v>
      </c>
      <c r="V519">
        <v>88.769763790476262</v>
      </c>
      <c r="W519">
        <v>81.934491978609572</v>
      </c>
      <c r="X519">
        <v>8.6909020370647454</v>
      </c>
      <c r="Y519">
        <v>2.5341740451043098</v>
      </c>
      <c r="Z519">
        <v>-10.580874021019977</v>
      </c>
      <c r="AA519">
        <v>0.98548127849068512</v>
      </c>
      <c r="AB519">
        <v>1.0005405044303148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5</v>
      </c>
      <c r="AL519">
        <v>0</v>
      </c>
    </row>
    <row r="520" spans="1:38" x14ac:dyDescent="0.5">
      <c r="A520">
        <v>3</v>
      </c>
      <c r="B520">
        <v>376</v>
      </c>
      <c r="C520">
        <v>2015</v>
      </c>
      <c r="D520">
        <v>99</v>
      </c>
      <c r="E520">
        <v>12</v>
      </c>
      <c r="F520">
        <v>99</v>
      </c>
      <c r="G520">
        <v>99</v>
      </c>
      <c r="H520">
        <v>99</v>
      </c>
      <c r="I520">
        <v>99</v>
      </c>
      <c r="J520">
        <v>999</v>
      </c>
      <c r="K520">
        <v>99</v>
      </c>
      <c r="L520">
        <v>99</v>
      </c>
      <c r="M520">
        <v>99</v>
      </c>
      <c r="N520">
        <v>99</v>
      </c>
      <c r="O520">
        <v>99</v>
      </c>
      <c r="P520">
        <v>9999</v>
      </c>
      <c r="Q520">
        <v>17</v>
      </c>
      <c r="R520">
        <v>721</v>
      </c>
      <c r="S520">
        <v>720</v>
      </c>
      <c r="T520">
        <v>16.306518723994451</v>
      </c>
      <c r="U520">
        <v>61.634722222222223</v>
      </c>
      <c r="V520">
        <v>85.615745756590854</v>
      </c>
      <c r="W520">
        <v>78.97486111111111</v>
      </c>
      <c r="X520">
        <v>10.056972083123076</v>
      </c>
      <c r="Y520">
        <v>2.7806204204888005</v>
      </c>
      <c r="Z520">
        <v>-32.986676390845048</v>
      </c>
      <c r="AA520">
        <v>1.8998181866090484</v>
      </c>
      <c r="AB520">
        <v>1.8565971285547047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17</v>
      </c>
      <c r="AL520">
        <v>1</v>
      </c>
    </row>
    <row r="521" spans="1:38" x14ac:dyDescent="0.5">
      <c r="A521">
        <v>3</v>
      </c>
      <c r="B521">
        <v>377</v>
      </c>
      <c r="C521">
        <v>2015</v>
      </c>
      <c r="D521">
        <v>99</v>
      </c>
      <c r="E521">
        <v>13</v>
      </c>
      <c r="F521">
        <v>99</v>
      </c>
      <c r="G521">
        <v>99</v>
      </c>
      <c r="H521">
        <v>99</v>
      </c>
      <c r="I521">
        <v>99</v>
      </c>
      <c r="J521">
        <v>999</v>
      </c>
      <c r="K521">
        <v>99</v>
      </c>
      <c r="L521">
        <v>99</v>
      </c>
      <c r="M521">
        <v>99</v>
      </c>
      <c r="N521">
        <v>99</v>
      </c>
      <c r="O521">
        <v>99</v>
      </c>
      <c r="P521">
        <v>9999</v>
      </c>
      <c r="Q521">
        <v>21</v>
      </c>
      <c r="R521">
        <v>532</v>
      </c>
      <c r="S521">
        <v>530</v>
      </c>
      <c r="T521">
        <v>16.411654135338349</v>
      </c>
      <c r="U521">
        <v>61.73207547169811</v>
      </c>
      <c r="V521">
        <v>85.68981377378941</v>
      </c>
      <c r="W521">
        <v>78.949056603773613</v>
      </c>
      <c r="X521">
        <v>10.105644278313385</v>
      </c>
      <c r="Y521">
        <v>2.4075175960802739</v>
      </c>
      <c r="Z521">
        <v>-27.498502820874378</v>
      </c>
      <c r="AA521">
        <v>1.4018075940027928</v>
      </c>
      <c r="AB521">
        <v>1.3662152275972947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7</v>
      </c>
      <c r="AL521">
        <v>1</v>
      </c>
    </row>
    <row r="522" spans="1:38" x14ac:dyDescent="0.5">
      <c r="A522">
        <v>3</v>
      </c>
      <c r="B522">
        <v>378</v>
      </c>
      <c r="C522">
        <v>2015</v>
      </c>
      <c r="D522">
        <v>99</v>
      </c>
      <c r="E522">
        <v>14</v>
      </c>
      <c r="F522">
        <v>99</v>
      </c>
      <c r="G522">
        <v>99</v>
      </c>
      <c r="H522">
        <v>99</v>
      </c>
      <c r="I522">
        <v>99</v>
      </c>
      <c r="J522">
        <v>999</v>
      </c>
      <c r="K522">
        <v>99</v>
      </c>
      <c r="L522">
        <v>99</v>
      </c>
      <c r="M522">
        <v>99</v>
      </c>
      <c r="N522">
        <v>99</v>
      </c>
      <c r="O522">
        <v>99</v>
      </c>
      <c r="P522">
        <v>9999</v>
      </c>
      <c r="Q522">
        <v>11</v>
      </c>
      <c r="R522">
        <v>366</v>
      </c>
      <c r="S522">
        <v>366</v>
      </c>
      <c r="T522">
        <v>15.983606557377049</v>
      </c>
      <c r="U522">
        <v>60.806010928961747</v>
      </c>
      <c r="V522">
        <v>83.091783149506554</v>
      </c>
      <c r="W522">
        <v>76.693715846994564</v>
      </c>
      <c r="X522">
        <v>10.353196431847048</v>
      </c>
      <c r="Y522">
        <v>2.653601931902271</v>
      </c>
      <c r="Z522">
        <v>-47.556881604075009</v>
      </c>
      <c r="AA522">
        <v>0.96440146504703439</v>
      </c>
      <c r="AB522">
        <v>0.91650992560603439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17</v>
      </c>
      <c r="AL522">
        <v>1</v>
      </c>
    </row>
    <row r="523" spans="1:38" x14ac:dyDescent="0.5">
      <c r="A523">
        <v>3</v>
      </c>
      <c r="B523">
        <v>379</v>
      </c>
      <c r="C523">
        <v>2015</v>
      </c>
      <c r="D523">
        <v>99</v>
      </c>
      <c r="E523">
        <v>15</v>
      </c>
      <c r="F523">
        <v>99</v>
      </c>
      <c r="G523">
        <v>99</v>
      </c>
      <c r="H523">
        <v>99</v>
      </c>
      <c r="I523">
        <v>99</v>
      </c>
      <c r="J523">
        <v>999</v>
      </c>
      <c r="K523">
        <v>99</v>
      </c>
      <c r="L523">
        <v>99</v>
      </c>
      <c r="M523">
        <v>99</v>
      </c>
      <c r="N523">
        <v>99</v>
      </c>
      <c r="O523">
        <v>99</v>
      </c>
      <c r="P523">
        <v>9999</v>
      </c>
      <c r="Q523">
        <v>21</v>
      </c>
      <c r="R523">
        <v>675</v>
      </c>
      <c r="S523">
        <v>675</v>
      </c>
      <c r="T523">
        <v>15.85777777777778</v>
      </c>
      <c r="U523">
        <v>60.43555555555556</v>
      </c>
      <c r="V523">
        <v>86.540668512499494</v>
      </c>
      <c r="W523">
        <v>79.877037037037027</v>
      </c>
      <c r="X523">
        <v>11.123482939364511</v>
      </c>
      <c r="Y523">
        <v>2.6471358852657874</v>
      </c>
      <c r="Z523">
        <v>-35.566422549431991</v>
      </c>
      <c r="AA523">
        <v>1.7786092593080549</v>
      </c>
      <c r="AB523">
        <v>1.760443238447609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16</v>
      </c>
      <c r="AL523">
        <v>0</v>
      </c>
    </row>
    <row r="524" spans="1:38" x14ac:dyDescent="0.5">
      <c r="A524">
        <v>3</v>
      </c>
      <c r="B524">
        <v>380</v>
      </c>
      <c r="C524">
        <v>2015</v>
      </c>
      <c r="D524">
        <v>99</v>
      </c>
      <c r="E524">
        <v>16</v>
      </c>
      <c r="F524">
        <v>99</v>
      </c>
      <c r="G524">
        <v>99</v>
      </c>
      <c r="H524">
        <v>99</v>
      </c>
      <c r="I524">
        <v>99</v>
      </c>
      <c r="J524">
        <v>999</v>
      </c>
      <c r="K524">
        <v>99</v>
      </c>
      <c r="L524">
        <v>99</v>
      </c>
      <c r="M524">
        <v>99</v>
      </c>
      <c r="N524">
        <v>99</v>
      </c>
      <c r="O524">
        <v>99</v>
      </c>
      <c r="P524">
        <v>9999</v>
      </c>
      <c r="Q524">
        <v>19</v>
      </c>
      <c r="R524">
        <v>527</v>
      </c>
      <c r="S524">
        <v>526</v>
      </c>
      <c r="T524">
        <v>15.772296015180261</v>
      </c>
      <c r="U524">
        <v>60.475285171102641</v>
      </c>
      <c r="V524">
        <v>91.528080445233513</v>
      </c>
      <c r="W524">
        <v>84.405703422053193</v>
      </c>
      <c r="X524">
        <v>9.233397688295593</v>
      </c>
      <c r="Y524">
        <v>2.786161725748062</v>
      </c>
      <c r="Z524">
        <v>-33.446003572372078</v>
      </c>
      <c r="AA524">
        <v>1.3886327106005112</v>
      </c>
      <c r="AB524">
        <v>1.4496189074810137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3</v>
      </c>
      <c r="AL524">
        <v>9</v>
      </c>
    </row>
    <row r="525" spans="1:38" x14ac:dyDescent="0.5">
      <c r="A525">
        <v>3</v>
      </c>
      <c r="B525">
        <v>381</v>
      </c>
      <c r="C525">
        <v>2015</v>
      </c>
      <c r="D525">
        <v>99</v>
      </c>
      <c r="E525">
        <v>17</v>
      </c>
      <c r="F525">
        <v>99</v>
      </c>
      <c r="G525">
        <v>99</v>
      </c>
      <c r="H525">
        <v>99</v>
      </c>
      <c r="I525">
        <v>99</v>
      </c>
      <c r="J525">
        <v>999</v>
      </c>
      <c r="K525">
        <v>99</v>
      </c>
      <c r="L525">
        <v>99</v>
      </c>
      <c r="M525">
        <v>99</v>
      </c>
      <c r="N525">
        <v>99</v>
      </c>
      <c r="O525">
        <v>99</v>
      </c>
      <c r="P525">
        <v>9999</v>
      </c>
      <c r="Q525">
        <v>25</v>
      </c>
      <c r="R525">
        <v>1010</v>
      </c>
      <c r="S525">
        <v>1010</v>
      </c>
      <c r="T525">
        <v>15.969306930693069</v>
      </c>
      <c r="U525">
        <v>60.712871287128721</v>
      </c>
      <c r="V525">
        <v>88.019372901537281</v>
      </c>
      <c r="W525">
        <v>81.241881188118896</v>
      </c>
      <c r="X525">
        <v>8.6751767423275492</v>
      </c>
      <c r="Y525">
        <v>2.5718839019704522</v>
      </c>
      <c r="Z525">
        <v>-34.049563975265698</v>
      </c>
      <c r="AA525">
        <v>2.6613264472609419</v>
      </c>
      <c r="AB525">
        <v>2.6791538405429032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11</v>
      </c>
      <c r="AL525">
        <v>12</v>
      </c>
    </row>
    <row r="526" spans="1:38" x14ac:dyDescent="0.5">
      <c r="A526">
        <v>3</v>
      </c>
      <c r="B526">
        <v>382</v>
      </c>
      <c r="C526">
        <v>2015</v>
      </c>
      <c r="D526">
        <v>99</v>
      </c>
      <c r="E526">
        <v>18</v>
      </c>
      <c r="F526">
        <v>99</v>
      </c>
      <c r="G526">
        <v>99</v>
      </c>
      <c r="H526">
        <v>99</v>
      </c>
      <c r="I526">
        <v>99</v>
      </c>
      <c r="J526">
        <v>999</v>
      </c>
      <c r="K526">
        <v>99</v>
      </c>
      <c r="L526">
        <v>99</v>
      </c>
      <c r="M526">
        <v>99</v>
      </c>
      <c r="N526">
        <v>99</v>
      </c>
      <c r="O526">
        <v>99</v>
      </c>
      <c r="P526">
        <v>9999</v>
      </c>
      <c r="Q526">
        <v>19</v>
      </c>
      <c r="R526">
        <v>634</v>
      </c>
      <c r="S526">
        <v>634</v>
      </c>
      <c r="T526">
        <v>15.892744479495263</v>
      </c>
      <c r="U526">
        <v>60.703470031545748</v>
      </c>
      <c r="V526">
        <v>85.788523912218693</v>
      </c>
      <c r="W526">
        <v>79.182807570977985</v>
      </c>
      <c r="X526">
        <v>10.300631094760412</v>
      </c>
      <c r="Y526">
        <v>2.9593066494224969</v>
      </c>
      <c r="Z526">
        <v>-44.841200969592848</v>
      </c>
      <c r="AA526">
        <v>1.6705752154093436</v>
      </c>
      <c r="AB526">
        <v>1.6391415585478244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19</v>
      </c>
      <c r="AL526">
        <v>4</v>
      </c>
    </row>
    <row r="527" spans="1:38" x14ac:dyDescent="0.5">
      <c r="A527">
        <v>3</v>
      </c>
      <c r="B527">
        <v>383</v>
      </c>
      <c r="C527">
        <v>2015</v>
      </c>
      <c r="D527">
        <v>99</v>
      </c>
      <c r="E527">
        <v>19</v>
      </c>
      <c r="F527">
        <v>99</v>
      </c>
      <c r="G527">
        <v>99</v>
      </c>
      <c r="H527">
        <v>99</v>
      </c>
      <c r="I527">
        <v>99</v>
      </c>
      <c r="J527">
        <v>999</v>
      </c>
      <c r="K527">
        <v>99</v>
      </c>
      <c r="L527">
        <v>99</v>
      </c>
      <c r="M527">
        <v>99</v>
      </c>
      <c r="N527">
        <v>99</v>
      </c>
      <c r="O527">
        <v>99</v>
      </c>
      <c r="P527">
        <v>9999</v>
      </c>
      <c r="Q527">
        <v>19</v>
      </c>
      <c r="R527">
        <v>834</v>
      </c>
      <c r="S527">
        <v>834</v>
      </c>
      <c r="T527">
        <v>15.902877697841728</v>
      </c>
      <c r="U527">
        <v>60.676258992805742</v>
      </c>
      <c r="V527">
        <v>85.141117874930814</v>
      </c>
      <c r="W527">
        <v>78.585251798561103</v>
      </c>
      <c r="X527">
        <v>9.2394711999176025</v>
      </c>
      <c r="Y527">
        <v>2.6580924643867503</v>
      </c>
      <c r="Z527">
        <v>-38.955092073145437</v>
      </c>
      <c r="AA527">
        <v>2.1975705515006188</v>
      </c>
      <c r="AB527">
        <v>2.1399489194907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10</v>
      </c>
      <c r="AL527">
        <v>3</v>
      </c>
    </row>
    <row r="528" spans="1:38" x14ac:dyDescent="0.5">
      <c r="A528">
        <v>3</v>
      </c>
      <c r="B528">
        <v>384</v>
      </c>
      <c r="C528">
        <v>2015</v>
      </c>
      <c r="D528">
        <v>99</v>
      </c>
      <c r="E528">
        <v>20</v>
      </c>
      <c r="F528">
        <v>99</v>
      </c>
      <c r="G528">
        <v>99</v>
      </c>
      <c r="H528">
        <v>99</v>
      </c>
      <c r="I528">
        <v>99</v>
      </c>
      <c r="J528">
        <v>999</v>
      </c>
      <c r="K528">
        <v>99</v>
      </c>
      <c r="L528">
        <v>99</v>
      </c>
      <c r="M528">
        <v>99</v>
      </c>
      <c r="N528">
        <v>99</v>
      </c>
      <c r="O528">
        <v>99</v>
      </c>
      <c r="P528">
        <v>9999</v>
      </c>
      <c r="Q528">
        <v>17</v>
      </c>
      <c r="R528">
        <v>903</v>
      </c>
      <c r="S528">
        <v>903</v>
      </c>
      <c r="T528">
        <v>15.724252491694356</v>
      </c>
      <c r="U528">
        <v>60.171650055370989</v>
      </c>
      <c r="V528">
        <v>86.706524177863855</v>
      </c>
      <c r="W528">
        <v>80.03012181616829</v>
      </c>
      <c r="X528">
        <v>9.0333454303496001</v>
      </c>
      <c r="Y528">
        <v>2.6195436867341004</v>
      </c>
      <c r="Z528">
        <v>-34.448710356484661</v>
      </c>
      <c r="AA528">
        <v>2.3793839424521099</v>
      </c>
      <c r="AB528">
        <v>2.3595953706908941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12</v>
      </c>
      <c r="AL528">
        <v>4</v>
      </c>
    </row>
    <row r="529" spans="1:38" x14ac:dyDescent="0.5">
      <c r="A529">
        <v>3</v>
      </c>
      <c r="B529">
        <v>385</v>
      </c>
      <c r="C529">
        <v>2015</v>
      </c>
      <c r="D529">
        <v>99</v>
      </c>
      <c r="E529">
        <v>21</v>
      </c>
      <c r="F529">
        <v>99</v>
      </c>
      <c r="G529">
        <v>99</v>
      </c>
      <c r="H529">
        <v>99</v>
      </c>
      <c r="I529">
        <v>99</v>
      </c>
      <c r="J529">
        <v>999</v>
      </c>
      <c r="K529">
        <v>99</v>
      </c>
      <c r="L529">
        <v>99</v>
      </c>
      <c r="M529">
        <v>99</v>
      </c>
      <c r="N529">
        <v>99</v>
      </c>
      <c r="O529">
        <v>99</v>
      </c>
      <c r="P529">
        <v>9999</v>
      </c>
      <c r="Q529">
        <v>21</v>
      </c>
      <c r="R529">
        <v>1016</v>
      </c>
      <c r="S529">
        <v>1016</v>
      </c>
      <c r="T529">
        <v>16.066929133858263</v>
      </c>
      <c r="U529">
        <v>61.008858267716519</v>
      </c>
      <c r="V529">
        <v>87.294938620213188</v>
      </c>
      <c r="W529">
        <v>80.57322834645673</v>
      </c>
      <c r="X529">
        <v>10.119656741702908</v>
      </c>
      <c r="Y529">
        <v>2.7283363372004974</v>
      </c>
      <c r="Z529">
        <v>-40.734807967957614</v>
      </c>
      <c r="AA529">
        <v>2.6771363073436798</v>
      </c>
      <c r="AB529">
        <v>2.672888116235947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20</v>
      </c>
      <c r="AL529">
        <v>0</v>
      </c>
    </row>
    <row r="530" spans="1:38" x14ac:dyDescent="0.5">
      <c r="A530">
        <v>3</v>
      </c>
      <c r="B530">
        <v>386</v>
      </c>
      <c r="C530">
        <v>2015</v>
      </c>
      <c r="D530">
        <v>99</v>
      </c>
      <c r="E530">
        <v>22</v>
      </c>
      <c r="F530">
        <v>99</v>
      </c>
      <c r="G530">
        <v>99</v>
      </c>
      <c r="H530">
        <v>99</v>
      </c>
      <c r="I530">
        <v>99</v>
      </c>
      <c r="J530">
        <v>999</v>
      </c>
      <c r="K530">
        <v>99</v>
      </c>
      <c r="L530">
        <v>99</v>
      </c>
      <c r="M530">
        <v>99</v>
      </c>
      <c r="N530">
        <v>99</v>
      </c>
      <c r="O530">
        <v>99</v>
      </c>
      <c r="P530">
        <v>9999</v>
      </c>
      <c r="Q530">
        <v>19</v>
      </c>
      <c r="R530">
        <v>510</v>
      </c>
      <c r="S530">
        <v>509</v>
      </c>
      <c r="T530">
        <v>15.219607843137254</v>
      </c>
      <c r="U530">
        <v>59.510805500982322</v>
      </c>
      <c r="V530">
        <v>87.694095660558474</v>
      </c>
      <c r="W530">
        <v>80.866208251473495</v>
      </c>
      <c r="X530">
        <v>9.0630620583838812</v>
      </c>
      <c r="Y530">
        <v>2.8065285136841602</v>
      </c>
      <c r="Z530">
        <v>-26.044397385204157</v>
      </c>
      <c r="AA530">
        <v>1.3438381070327527</v>
      </c>
      <c r="AB530">
        <v>1.3439439897141563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8</v>
      </c>
      <c r="AL530">
        <v>0</v>
      </c>
    </row>
    <row r="531" spans="1:38" x14ac:dyDescent="0.5">
      <c r="A531">
        <v>3</v>
      </c>
      <c r="B531">
        <v>387</v>
      </c>
      <c r="C531">
        <v>2015</v>
      </c>
      <c r="D531">
        <v>99</v>
      </c>
      <c r="E531">
        <v>23</v>
      </c>
      <c r="F531">
        <v>99</v>
      </c>
      <c r="G531">
        <v>99</v>
      </c>
      <c r="H531">
        <v>99</v>
      </c>
      <c r="I531">
        <v>99</v>
      </c>
      <c r="J531">
        <v>999</v>
      </c>
      <c r="K531">
        <v>99</v>
      </c>
      <c r="L531">
        <v>99</v>
      </c>
      <c r="M531">
        <v>99</v>
      </c>
      <c r="N531">
        <v>99</v>
      </c>
      <c r="O531">
        <v>99</v>
      </c>
      <c r="P531">
        <v>9999</v>
      </c>
      <c r="Q531">
        <v>19</v>
      </c>
      <c r="R531">
        <v>685</v>
      </c>
      <c r="S531">
        <v>685</v>
      </c>
      <c r="T531">
        <v>16.067153284671537</v>
      </c>
      <c r="U531">
        <v>61.017518248175151</v>
      </c>
      <c r="V531">
        <v>89.602454705775372</v>
      </c>
      <c r="W531">
        <v>82.703065693430659</v>
      </c>
      <c r="X531">
        <v>8.2478241821833009</v>
      </c>
      <c r="Y531">
        <v>2.6448655067768065</v>
      </c>
      <c r="Z531">
        <v>-35.460673840129715</v>
      </c>
      <c r="AA531">
        <v>1.8049590261126196</v>
      </c>
      <c r="AB531">
        <v>1.8497306260963795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15</v>
      </c>
      <c r="AL531">
        <v>1</v>
      </c>
    </row>
    <row r="532" spans="1:38" x14ac:dyDescent="0.5">
      <c r="A532">
        <v>3</v>
      </c>
      <c r="B532">
        <v>388</v>
      </c>
      <c r="C532">
        <v>2015</v>
      </c>
      <c r="D532">
        <v>99</v>
      </c>
      <c r="E532">
        <v>24</v>
      </c>
      <c r="F532">
        <v>99</v>
      </c>
      <c r="G532">
        <v>99</v>
      </c>
      <c r="H532">
        <v>99</v>
      </c>
      <c r="I532">
        <v>99</v>
      </c>
      <c r="J532">
        <v>999</v>
      </c>
      <c r="K532">
        <v>99</v>
      </c>
      <c r="L532">
        <v>99</v>
      </c>
      <c r="M532">
        <v>99</v>
      </c>
      <c r="N532">
        <v>99</v>
      </c>
      <c r="O532">
        <v>99</v>
      </c>
      <c r="P532">
        <v>9999</v>
      </c>
      <c r="Q532">
        <v>19</v>
      </c>
      <c r="R532">
        <v>474</v>
      </c>
      <c r="S532">
        <v>473</v>
      </c>
      <c r="T532">
        <v>15.938818565400839</v>
      </c>
      <c r="U532">
        <v>60.62790697674415</v>
      </c>
      <c r="V532">
        <v>86.637469965344238</v>
      </c>
      <c r="W532">
        <v>79.869767441860446</v>
      </c>
      <c r="X532">
        <v>9.4753131645012321</v>
      </c>
      <c r="Y532">
        <v>2.4358629659341644</v>
      </c>
      <c r="Z532">
        <v>-35.789893232454965</v>
      </c>
      <c r="AA532">
        <v>1.2489789465363237</v>
      </c>
      <c r="AB532">
        <v>1.2335020279201201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10</v>
      </c>
      <c r="AL532">
        <v>1</v>
      </c>
    </row>
    <row r="533" spans="1:38" x14ac:dyDescent="0.5">
      <c r="A533">
        <v>3</v>
      </c>
      <c r="B533">
        <v>389</v>
      </c>
      <c r="C533">
        <v>2015</v>
      </c>
      <c r="D533">
        <v>99</v>
      </c>
      <c r="E533">
        <v>25</v>
      </c>
      <c r="F533">
        <v>99</v>
      </c>
      <c r="G533">
        <v>99</v>
      </c>
      <c r="H533">
        <v>99</v>
      </c>
      <c r="I533">
        <v>99</v>
      </c>
      <c r="J533">
        <v>999</v>
      </c>
      <c r="K533">
        <v>99</v>
      </c>
      <c r="L533">
        <v>99</v>
      </c>
      <c r="M533">
        <v>99</v>
      </c>
      <c r="N533">
        <v>99</v>
      </c>
      <c r="O533">
        <v>99</v>
      </c>
      <c r="P533">
        <v>9999</v>
      </c>
      <c r="Q533">
        <v>26</v>
      </c>
      <c r="R533">
        <v>720</v>
      </c>
      <c r="S533">
        <v>720</v>
      </c>
      <c r="T533">
        <v>15.870833333333337</v>
      </c>
      <c r="U533">
        <v>60.497222222222227</v>
      </c>
      <c r="V533">
        <v>87.076110509209101</v>
      </c>
      <c r="W533">
        <v>80.371250000000018</v>
      </c>
      <c r="X533">
        <v>10.344736643108551</v>
      </c>
      <c r="Y533">
        <v>2.6956741180300523</v>
      </c>
      <c r="Z533">
        <v>-37.515823413877378</v>
      </c>
      <c r="AA533">
        <v>1.8971832099285924</v>
      </c>
      <c r="AB533">
        <v>1.889424430369258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15</v>
      </c>
      <c r="AL533">
        <v>3</v>
      </c>
    </row>
    <row r="534" spans="1:38" x14ac:dyDescent="0.5">
      <c r="A534">
        <v>3</v>
      </c>
      <c r="B534">
        <v>390</v>
      </c>
      <c r="C534">
        <v>2015</v>
      </c>
      <c r="D534">
        <v>99</v>
      </c>
      <c r="E534">
        <v>26</v>
      </c>
      <c r="F534">
        <v>99</v>
      </c>
      <c r="G534">
        <v>99</v>
      </c>
      <c r="H534">
        <v>99</v>
      </c>
      <c r="I534">
        <v>99</v>
      </c>
      <c r="J534">
        <v>999</v>
      </c>
      <c r="K534">
        <v>99</v>
      </c>
      <c r="L534">
        <v>99</v>
      </c>
      <c r="M534">
        <v>99</v>
      </c>
      <c r="N534">
        <v>99</v>
      </c>
      <c r="O534">
        <v>99</v>
      </c>
      <c r="P534">
        <v>9999</v>
      </c>
      <c r="Q534">
        <v>20</v>
      </c>
      <c r="R534">
        <v>711</v>
      </c>
      <c r="S534">
        <v>711</v>
      </c>
      <c r="T534">
        <v>15.827004219409281</v>
      </c>
      <c r="U534">
        <v>60.247538677918442</v>
      </c>
      <c r="V534">
        <v>86.653775297027252</v>
      </c>
      <c r="W534">
        <v>79.981434599156245</v>
      </c>
      <c r="X534">
        <v>9.2288512127472231</v>
      </c>
      <c r="Y534">
        <v>2.4530566462160124</v>
      </c>
      <c r="Z534">
        <v>-27.170498387465543</v>
      </c>
      <c r="AA534">
        <v>1.8734684198044849</v>
      </c>
      <c r="AB534">
        <v>1.8567571183884963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9</v>
      </c>
      <c r="AL534">
        <v>1</v>
      </c>
    </row>
    <row r="535" spans="1:38" x14ac:dyDescent="0.5">
      <c r="A535">
        <v>3</v>
      </c>
      <c r="B535">
        <v>391</v>
      </c>
      <c r="C535">
        <v>2015</v>
      </c>
      <c r="D535">
        <v>99</v>
      </c>
      <c r="E535">
        <v>27</v>
      </c>
      <c r="F535">
        <v>99</v>
      </c>
      <c r="G535">
        <v>99</v>
      </c>
      <c r="H535">
        <v>99</v>
      </c>
      <c r="I535">
        <v>99</v>
      </c>
      <c r="J535">
        <v>999</v>
      </c>
      <c r="K535">
        <v>99</v>
      </c>
      <c r="L535">
        <v>99</v>
      </c>
      <c r="M535">
        <v>99</v>
      </c>
      <c r="N535">
        <v>99</v>
      </c>
      <c r="O535">
        <v>99</v>
      </c>
      <c r="P535">
        <v>9999</v>
      </c>
      <c r="Q535">
        <v>28</v>
      </c>
      <c r="R535">
        <v>1153</v>
      </c>
      <c r="S535">
        <v>1152</v>
      </c>
      <c r="T535">
        <v>15.856027753686037</v>
      </c>
      <c r="U535">
        <v>60.5078125</v>
      </c>
      <c r="V535">
        <v>89.834345281088261</v>
      </c>
      <c r="W535">
        <v>82.884114583333371</v>
      </c>
      <c r="X535">
        <v>10.358477443388594</v>
      </c>
      <c r="Y535">
        <v>2.8951482534212638</v>
      </c>
      <c r="Z535">
        <v>-44.868701727247277</v>
      </c>
      <c r="AA535">
        <v>3.0381281125662039</v>
      </c>
      <c r="AB535">
        <v>3.1175978172946168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20</v>
      </c>
      <c r="AL535">
        <v>5</v>
      </c>
    </row>
    <row r="536" spans="1:38" x14ac:dyDescent="0.5">
      <c r="A536">
        <v>3</v>
      </c>
      <c r="B536">
        <v>392</v>
      </c>
      <c r="C536">
        <v>2015</v>
      </c>
      <c r="D536">
        <v>99</v>
      </c>
      <c r="E536">
        <v>28</v>
      </c>
      <c r="F536">
        <v>99</v>
      </c>
      <c r="G536">
        <v>99</v>
      </c>
      <c r="H536">
        <v>99</v>
      </c>
      <c r="I536">
        <v>99</v>
      </c>
      <c r="J536">
        <v>999</v>
      </c>
      <c r="K536">
        <v>99</v>
      </c>
      <c r="L536">
        <v>99</v>
      </c>
      <c r="M536">
        <v>99</v>
      </c>
      <c r="N536">
        <v>99</v>
      </c>
      <c r="O536">
        <v>99</v>
      </c>
      <c r="P536">
        <v>9999</v>
      </c>
      <c r="Q536">
        <v>13</v>
      </c>
      <c r="R536">
        <v>375</v>
      </c>
      <c r="S536">
        <v>375</v>
      </c>
      <c r="T536">
        <v>15.672000000000001</v>
      </c>
      <c r="U536">
        <v>60.008000000000003</v>
      </c>
      <c r="V536">
        <v>87.617768147345629</v>
      </c>
      <c r="W536">
        <v>80.871199999999945</v>
      </c>
      <c r="X536">
        <v>10.823220587853623</v>
      </c>
      <c r="Y536">
        <v>2.8184988912538951</v>
      </c>
      <c r="Z536">
        <v>-8.0206001204439072</v>
      </c>
      <c r="AA536">
        <v>0.98811625517114177</v>
      </c>
      <c r="AB536">
        <v>0.99019667191106819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6</v>
      </c>
      <c r="AL536">
        <v>0</v>
      </c>
    </row>
    <row r="537" spans="1:38" x14ac:dyDescent="0.5">
      <c r="A537">
        <v>3</v>
      </c>
      <c r="B537">
        <v>393</v>
      </c>
      <c r="C537">
        <v>2015</v>
      </c>
      <c r="D537">
        <v>99</v>
      </c>
      <c r="E537">
        <v>29</v>
      </c>
      <c r="F537">
        <v>99</v>
      </c>
      <c r="G537">
        <v>99</v>
      </c>
      <c r="H537">
        <v>99</v>
      </c>
      <c r="I537">
        <v>99</v>
      </c>
      <c r="J537">
        <v>999</v>
      </c>
      <c r="K537">
        <v>99</v>
      </c>
      <c r="L537">
        <v>99</v>
      </c>
      <c r="M537">
        <v>99</v>
      </c>
      <c r="N537">
        <v>99</v>
      </c>
      <c r="O537">
        <v>99</v>
      </c>
      <c r="P537">
        <v>9999</v>
      </c>
      <c r="Q537">
        <v>22</v>
      </c>
      <c r="R537">
        <v>920</v>
      </c>
      <c r="S537">
        <v>920</v>
      </c>
      <c r="T537">
        <v>15.822826086956521</v>
      </c>
      <c r="U537">
        <v>60.466304347826089</v>
      </c>
      <c r="V537">
        <v>89.455108577888666</v>
      </c>
      <c r="W537">
        <v>82.567065217391331</v>
      </c>
      <c r="X537">
        <v>9.1982283310713928</v>
      </c>
      <c r="Y537">
        <v>2.6389547162330631</v>
      </c>
      <c r="Z537">
        <v>-34.672382110820379</v>
      </c>
      <c r="AA537">
        <v>2.4241785460198675</v>
      </c>
      <c r="AB537">
        <v>2.4802244402690374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16</v>
      </c>
      <c r="AL537">
        <v>1</v>
      </c>
    </row>
    <row r="538" spans="1:38" x14ac:dyDescent="0.5">
      <c r="A538">
        <v>3</v>
      </c>
      <c r="B538">
        <v>394</v>
      </c>
      <c r="C538">
        <v>2015</v>
      </c>
      <c r="D538">
        <v>99</v>
      </c>
      <c r="E538">
        <v>30</v>
      </c>
      <c r="F538">
        <v>99</v>
      </c>
      <c r="G538">
        <v>99</v>
      </c>
      <c r="H538">
        <v>99</v>
      </c>
      <c r="I538">
        <v>99</v>
      </c>
      <c r="J538">
        <v>999</v>
      </c>
      <c r="K538">
        <v>99</v>
      </c>
      <c r="L538">
        <v>99</v>
      </c>
      <c r="M538">
        <v>99</v>
      </c>
      <c r="N538">
        <v>99</v>
      </c>
      <c r="O538">
        <v>99</v>
      </c>
      <c r="P538">
        <v>9999</v>
      </c>
      <c r="Q538">
        <v>15</v>
      </c>
      <c r="R538">
        <v>260</v>
      </c>
      <c r="S538">
        <v>260</v>
      </c>
      <c r="T538">
        <v>15.580769230769237</v>
      </c>
      <c r="U538">
        <v>59.976923076923086</v>
      </c>
      <c r="V538">
        <v>90.444620385032039</v>
      </c>
      <c r="W538">
        <v>83.480384615384537</v>
      </c>
      <c r="X538">
        <v>9.4981232886251004</v>
      </c>
      <c r="Y538">
        <v>2.817433050505866</v>
      </c>
      <c r="Z538">
        <v>-22.698896529210209</v>
      </c>
      <c r="AA538">
        <v>0.68509393691865828</v>
      </c>
      <c r="AB538">
        <v>0.70868639661296939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10</v>
      </c>
      <c r="AL538">
        <v>0</v>
      </c>
    </row>
    <row r="539" spans="1:38" x14ac:dyDescent="0.5">
      <c r="A539">
        <v>3</v>
      </c>
      <c r="B539">
        <v>395</v>
      </c>
      <c r="C539">
        <v>2015</v>
      </c>
      <c r="D539">
        <v>99</v>
      </c>
      <c r="E539">
        <v>31</v>
      </c>
      <c r="F539">
        <v>99</v>
      </c>
      <c r="G539">
        <v>99</v>
      </c>
      <c r="H539">
        <v>99</v>
      </c>
      <c r="I539">
        <v>99</v>
      </c>
      <c r="J539">
        <v>999</v>
      </c>
      <c r="K539">
        <v>99</v>
      </c>
      <c r="L539">
        <v>99</v>
      </c>
      <c r="M539">
        <v>99</v>
      </c>
      <c r="N539">
        <v>99</v>
      </c>
      <c r="O539">
        <v>99</v>
      </c>
      <c r="P539">
        <v>9999</v>
      </c>
      <c r="Q539">
        <v>20</v>
      </c>
      <c r="R539">
        <v>605</v>
      </c>
      <c r="S539">
        <v>605</v>
      </c>
      <c r="T539">
        <v>15.710743801652896</v>
      </c>
      <c r="U539">
        <v>60.231404958677679</v>
      </c>
      <c r="V539">
        <v>85.440219191819651</v>
      </c>
      <c r="W539">
        <v>78.861322314049602</v>
      </c>
      <c r="X539">
        <v>10.522121124670202</v>
      </c>
      <c r="Y539">
        <v>2.8987324975249718</v>
      </c>
      <c r="Z539">
        <v>-19.734929586721098</v>
      </c>
      <c r="AA539">
        <v>1.5941608916761083</v>
      </c>
      <c r="AB539">
        <v>1.5578144814047088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7</v>
      </c>
      <c r="AL539">
        <v>6</v>
      </c>
    </row>
    <row r="540" spans="1:38" x14ac:dyDescent="0.5">
      <c r="A540">
        <v>3</v>
      </c>
      <c r="B540">
        <v>396</v>
      </c>
      <c r="C540">
        <v>2015</v>
      </c>
      <c r="D540">
        <v>99</v>
      </c>
      <c r="E540">
        <v>32</v>
      </c>
      <c r="F540">
        <v>99</v>
      </c>
      <c r="G540">
        <v>99</v>
      </c>
      <c r="H540">
        <v>99</v>
      </c>
      <c r="I540">
        <v>99</v>
      </c>
      <c r="J540">
        <v>999</v>
      </c>
      <c r="K540">
        <v>99</v>
      </c>
      <c r="L540">
        <v>99</v>
      </c>
      <c r="M540">
        <v>99</v>
      </c>
      <c r="N540">
        <v>99</v>
      </c>
      <c r="O540">
        <v>99</v>
      </c>
      <c r="P540">
        <v>9999</v>
      </c>
      <c r="Q540">
        <v>30</v>
      </c>
      <c r="R540">
        <v>893</v>
      </c>
      <c r="S540">
        <v>893</v>
      </c>
      <c r="T540">
        <v>15.972004479283312</v>
      </c>
      <c r="U540">
        <v>60.656215005599101</v>
      </c>
      <c r="V540">
        <v>87.505808388100874</v>
      </c>
      <c r="W540">
        <v>80.767861142217242</v>
      </c>
      <c r="X540">
        <v>9.727111280207394</v>
      </c>
      <c r="Y540">
        <v>2.6555648445449367</v>
      </c>
      <c r="Z540">
        <v>-43.724542399340827</v>
      </c>
      <c r="AA540">
        <v>2.3530341756475446</v>
      </c>
      <c r="AB540">
        <v>2.3549752561029114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9</v>
      </c>
      <c r="AL540">
        <v>9</v>
      </c>
    </row>
    <row r="541" spans="1:38" x14ac:dyDescent="0.5">
      <c r="A541">
        <v>3</v>
      </c>
      <c r="B541">
        <v>397</v>
      </c>
      <c r="C541">
        <v>2015</v>
      </c>
      <c r="D541">
        <v>99</v>
      </c>
      <c r="E541">
        <v>33</v>
      </c>
      <c r="F541">
        <v>99</v>
      </c>
      <c r="G541">
        <v>99</v>
      </c>
      <c r="H541">
        <v>99</v>
      </c>
      <c r="I541">
        <v>99</v>
      </c>
      <c r="J541">
        <v>999</v>
      </c>
      <c r="K541">
        <v>99</v>
      </c>
      <c r="L541">
        <v>99</v>
      </c>
      <c r="M541">
        <v>99</v>
      </c>
      <c r="N541">
        <v>99</v>
      </c>
      <c r="O541">
        <v>99</v>
      </c>
      <c r="P541">
        <v>9999</v>
      </c>
      <c r="Q541">
        <v>22</v>
      </c>
      <c r="R541">
        <v>864</v>
      </c>
      <c r="S541">
        <v>854</v>
      </c>
      <c r="T541">
        <v>15.403935185185183</v>
      </c>
      <c r="U541">
        <v>59.802107728337219</v>
      </c>
      <c r="V541">
        <v>87.36048066456749</v>
      </c>
      <c r="W541">
        <v>80.29004683840752</v>
      </c>
      <c r="X541">
        <v>8.5720465993706689</v>
      </c>
      <c r="Y541">
        <v>2.6947681564405528</v>
      </c>
      <c r="Z541">
        <v>-28.74864953169126</v>
      </c>
      <c r="AA541">
        <v>2.2766198519143104</v>
      </c>
      <c r="AB541">
        <v>2.2388030461803168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16</v>
      </c>
      <c r="AL541">
        <v>6</v>
      </c>
    </row>
    <row r="542" spans="1:38" x14ac:dyDescent="0.5">
      <c r="A542">
        <v>3</v>
      </c>
      <c r="B542">
        <v>398</v>
      </c>
      <c r="C542">
        <v>2015</v>
      </c>
      <c r="D542">
        <v>99</v>
      </c>
      <c r="E542">
        <v>34</v>
      </c>
      <c r="F542">
        <v>99</v>
      </c>
      <c r="G542">
        <v>99</v>
      </c>
      <c r="H542">
        <v>99</v>
      </c>
      <c r="I542">
        <v>99</v>
      </c>
      <c r="J542">
        <v>999</v>
      </c>
      <c r="K542">
        <v>99</v>
      </c>
      <c r="L542">
        <v>99</v>
      </c>
      <c r="M542">
        <v>99</v>
      </c>
      <c r="N542">
        <v>99</v>
      </c>
      <c r="O542">
        <v>99</v>
      </c>
      <c r="P542">
        <v>9999</v>
      </c>
      <c r="Q542">
        <v>17</v>
      </c>
      <c r="R542">
        <v>912</v>
      </c>
      <c r="S542">
        <v>912</v>
      </c>
      <c r="T542">
        <v>15.95394736842105</v>
      </c>
      <c r="U542">
        <v>60.837719298245609</v>
      </c>
      <c r="V542">
        <v>89.28788656364641</v>
      </c>
      <c r="W542">
        <v>82.41271929824552</v>
      </c>
      <c r="X542">
        <v>11.025144330924189</v>
      </c>
      <c r="Y542">
        <v>2.9181041174886322</v>
      </c>
      <c r="Z542">
        <v>-46.144854830222954</v>
      </c>
      <c r="AA542">
        <v>2.403098732576217</v>
      </c>
      <c r="AB542">
        <v>2.4540612047965857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10</v>
      </c>
      <c r="AL542">
        <v>0</v>
      </c>
    </row>
    <row r="543" spans="1:38" x14ac:dyDescent="0.5">
      <c r="A543">
        <v>3</v>
      </c>
      <c r="B543">
        <v>399</v>
      </c>
      <c r="C543">
        <v>2015</v>
      </c>
      <c r="D543">
        <v>99</v>
      </c>
      <c r="E543">
        <v>35</v>
      </c>
      <c r="F543">
        <v>99</v>
      </c>
      <c r="G543">
        <v>99</v>
      </c>
      <c r="H543">
        <v>99</v>
      </c>
      <c r="I543">
        <v>99</v>
      </c>
      <c r="J543">
        <v>999</v>
      </c>
      <c r="K543">
        <v>99</v>
      </c>
      <c r="L543">
        <v>99</v>
      </c>
      <c r="M543">
        <v>99</v>
      </c>
      <c r="N543">
        <v>99</v>
      </c>
      <c r="O543">
        <v>99</v>
      </c>
      <c r="P543">
        <v>9999</v>
      </c>
      <c r="Q543">
        <v>24</v>
      </c>
      <c r="R543">
        <v>990</v>
      </c>
      <c r="S543">
        <v>987</v>
      </c>
      <c r="T543">
        <v>15.648484848484852</v>
      </c>
      <c r="U543">
        <v>60.080040526849047</v>
      </c>
      <c r="V543">
        <v>86.492111424685547</v>
      </c>
      <c r="W543">
        <v>79.726849037487284</v>
      </c>
      <c r="X543">
        <v>10.710522740103603</v>
      </c>
      <c r="Y543">
        <v>2.6055580834865437</v>
      </c>
      <c r="Z543">
        <v>-36.544019372759074</v>
      </c>
      <c r="AA543">
        <v>2.6086269136518156</v>
      </c>
      <c r="AB543">
        <v>2.5693191870975314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14</v>
      </c>
      <c r="AL543">
        <v>5</v>
      </c>
    </row>
    <row r="544" spans="1:38" x14ac:dyDescent="0.5">
      <c r="A544">
        <v>3</v>
      </c>
      <c r="B544">
        <v>400</v>
      </c>
      <c r="C544">
        <v>2015</v>
      </c>
      <c r="D544">
        <v>99</v>
      </c>
      <c r="E544">
        <v>36</v>
      </c>
      <c r="F544">
        <v>99</v>
      </c>
      <c r="G544">
        <v>99</v>
      </c>
      <c r="H544">
        <v>99</v>
      </c>
      <c r="I544">
        <v>99</v>
      </c>
      <c r="J544">
        <v>999</v>
      </c>
      <c r="K544">
        <v>99</v>
      </c>
      <c r="L544">
        <v>99</v>
      </c>
      <c r="M544">
        <v>99</v>
      </c>
      <c r="N544">
        <v>99</v>
      </c>
      <c r="O544">
        <v>99</v>
      </c>
      <c r="P544">
        <v>9999</v>
      </c>
      <c r="Q544">
        <v>18</v>
      </c>
      <c r="R544">
        <v>1031</v>
      </c>
      <c r="S544">
        <v>1031</v>
      </c>
      <c r="T544">
        <v>15.655674102812805</v>
      </c>
      <c r="U544">
        <v>60.055286129970924</v>
      </c>
      <c r="V544">
        <v>91.432651718713259</v>
      </c>
      <c r="W544">
        <v>84.392337536372452</v>
      </c>
      <c r="X544">
        <v>10.137178858779125</v>
      </c>
      <c r="Y544">
        <v>2.8379868636082324</v>
      </c>
      <c r="Z544">
        <v>-31.387193229327437</v>
      </c>
      <c r="AA544">
        <v>2.7166609575505256</v>
      </c>
      <c r="AB544">
        <v>2.8409133577993719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16</v>
      </c>
      <c r="AL544">
        <v>3</v>
      </c>
    </row>
    <row r="545" spans="1:38" x14ac:dyDescent="0.5">
      <c r="A545">
        <v>3</v>
      </c>
      <c r="B545">
        <v>401</v>
      </c>
      <c r="C545">
        <v>2015</v>
      </c>
      <c r="D545">
        <v>99</v>
      </c>
      <c r="E545">
        <v>37</v>
      </c>
      <c r="F545">
        <v>99</v>
      </c>
      <c r="G545">
        <v>99</v>
      </c>
      <c r="H545">
        <v>99</v>
      </c>
      <c r="I545">
        <v>99</v>
      </c>
      <c r="J545">
        <v>999</v>
      </c>
      <c r="K545">
        <v>99</v>
      </c>
      <c r="L545">
        <v>99</v>
      </c>
      <c r="M545">
        <v>99</v>
      </c>
      <c r="N545">
        <v>99</v>
      </c>
      <c r="O545">
        <v>99</v>
      </c>
      <c r="P545">
        <v>9999</v>
      </c>
      <c r="Q545">
        <v>25</v>
      </c>
      <c r="R545">
        <v>1048</v>
      </c>
      <c r="S545">
        <v>1047</v>
      </c>
      <c r="T545">
        <v>15.790076335877869</v>
      </c>
      <c r="U545">
        <v>60.480420248328549</v>
      </c>
      <c r="V545">
        <v>86.616355247050592</v>
      </c>
      <c r="W545">
        <v>79.91442215854822</v>
      </c>
      <c r="X545">
        <v>9.2472857849819192</v>
      </c>
      <c r="Y545">
        <v>2.90823495920261</v>
      </c>
      <c r="Z545">
        <v>-29.920358601846623</v>
      </c>
      <c r="AA545">
        <v>2.7614555611182845</v>
      </c>
      <c r="AB545">
        <v>2.7319210998053798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20</v>
      </c>
      <c r="AL545">
        <v>0</v>
      </c>
    </row>
    <row r="546" spans="1:38" x14ac:dyDescent="0.5">
      <c r="A546">
        <v>3</v>
      </c>
      <c r="B546">
        <v>402</v>
      </c>
      <c r="C546">
        <v>2015</v>
      </c>
      <c r="D546">
        <v>99</v>
      </c>
      <c r="E546">
        <v>38</v>
      </c>
      <c r="F546">
        <v>99</v>
      </c>
      <c r="G546">
        <v>99</v>
      </c>
      <c r="H546">
        <v>99</v>
      </c>
      <c r="I546">
        <v>99</v>
      </c>
      <c r="J546">
        <v>999</v>
      </c>
      <c r="K546">
        <v>99</v>
      </c>
      <c r="L546">
        <v>99</v>
      </c>
      <c r="M546">
        <v>99</v>
      </c>
      <c r="N546">
        <v>99</v>
      </c>
      <c r="O546">
        <v>99</v>
      </c>
      <c r="P546">
        <v>9999</v>
      </c>
      <c r="Q546">
        <v>24</v>
      </c>
      <c r="R546">
        <v>1256</v>
      </c>
      <c r="S546">
        <v>1253</v>
      </c>
      <c r="T546">
        <v>16.147292993630568</v>
      </c>
      <c r="U546">
        <v>61.272944932162801</v>
      </c>
      <c r="V546">
        <v>84.891298802700177</v>
      </c>
      <c r="W546">
        <v>78.282362330406912</v>
      </c>
      <c r="X546">
        <v>10.294696028870087</v>
      </c>
      <c r="Y546">
        <v>2.6375417273074859</v>
      </c>
      <c r="Z546">
        <v>-37.143756052487056</v>
      </c>
      <c r="AA546">
        <v>3.3095307106532106</v>
      </c>
      <c r="AB546">
        <v>3.2026634323905459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22</v>
      </c>
      <c r="AL546">
        <v>0</v>
      </c>
    </row>
    <row r="547" spans="1:38" x14ac:dyDescent="0.5">
      <c r="A547">
        <v>3</v>
      </c>
      <c r="B547">
        <v>403</v>
      </c>
      <c r="C547">
        <v>2015</v>
      </c>
      <c r="D547">
        <v>99</v>
      </c>
      <c r="E547">
        <v>39</v>
      </c>
      <c r="F547">
        <v>99</v>
      </c>
      <c r="G547">
        <v>99</v>
      </c>
      <c r="H547">
        <v>99</v>
      </c>
      <c r="I547">
        <v>99</v>
      </c>
      <c r="J547">
        <v>999</v>
      </c>
      <c r="K547">
        <v>99</v>
      </c>
      <c r="L547">
        <v>99</v>
      </c>
      <c r="M547">
        <v>99</v>
      </c>
      <c r="N547">
        <v>99</v>
      </c>
      <c r="O547">
        <v>99</v>
      </c>
      <c r="P547">
        <v>9999</v>
      </c>
      <c r="Q547">
        <v>24</v>
      </c>
      <c r="R547">
        <v>840</v>
      </c>
      <c r="S547">
        <v>839</v>
      </c>
      <c r="T547">
        <v>16.04404761904761</v>
      </c>
      <c r="U547">
        <v>60.873659117997647</v>
      </c>
      <c r="V547">
        <v>88.39781145846375</v>
      </c>
      <c r="W547">
        <v>81.554827175208558</v>
      </c>
      <c r="X547">
        <v>9.7710597684562224</v>
      </c>
      <c r="Y547">
        <v>2.5087707569593443</v>
      </c>
      <c r="Z547">
        <v>-39.72629731867319</v>
      </c>
      <c r="AA547">
        <v>2.2133804115833575</v>
      </c>
      <c r="AB547">
        <v>2.2341274249153003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6</v>
      </c>
      <c r="AL547">
        <v>18</v>
      </c>
    </row>
    <row r="548" spans="1:38" x14ac:dyDescent="0.5">
      <c r="A548">
        <v>3</v>
      </c>
      <c r="B548">
        <v>404</v>
      </c>
      <c r="C548">
        <v>2015</v>
      </c>
      <c r="D548">
        <v>99</v>
      </c>
      <c r="E548">
        <v>40</v>
      </c>
      <c r="F548">
        <v>99</v>
      </c>
      <c r="G548">
        <v>99</v>
      </c>
      <c r="H548">
        <v>99</v>
      </c>
      <c r="I548">
        <v>99</v>
      </c>
      <c r="J548">
        <v>999</v>
      </c>
      <c r="K548">
        <v>99</v>
      </c>
      <c r="L548">
        <v>99</v>
      </c>
      <c r="M548">
        <v>99</v>
      </c>
      <c r="N548">
        <v>99</v>
      </c>
      <c r="O548">
        <v>99</v>
      </c>
      <c r="P548">
        <v>9999</v>
      </c>
      <c r="Q548">
        <v>18</v>
      </c>
      <c r="R548">
        <v>499</v>
      </c>
      <c r="S548">
        <v>499</v>
      </c>
      <c r="T548">
        <v>15.959919839679356</v>
      </c>
      <c r="U548">
        <v>60.813627254508994</v>
      </c>
      <c r="V548">
        <v>87.321338234432019</v>
      </c>
      <c r="W548">
        <v>80.597595190380687</v>
      </c>
      <c r="X548">
        <v>8.9694825638605522</v>
      </c>
      <c r="Y548">
        <v>3.0630211992529781</v>
      </c>
      <c r="Z548">
        <v>-40.524969509943752</v>
      </c>
      <c r="AA548">
        <v>1.3148533635477324</v>
      </c>
      <c r="AB548">
        <v>1.3131639047523702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7</v>
      </c>
      <c r="AL548">
        <v>3</v>
      </c>
    </row>
    <row r="549" spans="1:38" x14ac:dyDescent="0.5">
      <c r="A549">
        <v>3</v>
      </c>
      <c r="B549">
        <v>405</v>
      </c>
      <c r="C549">
        <v>2015</v>
      </c>
      <c r="D549">
        <v>99</v>
      </c>
      <c r="E549">
        <v>41</v>
      </c>
      <c r="F549">
        <v>99</v>
      </c>
      <c r="G549">
        <v>99</v>
      </c>
      <c r="H549">
        <v>99</v>
      </c>
      <c r="I549">
        <v>99</v>
      </c>
      <c r="J549">
        <v>999</v>
      </c>
      <c r="K549">
        <v>99</v>
      </c>
      <c r="L549">
        <v>99</v>
      </c>
      <c r="M549">
        <v>99</v>
      </c>
      <c r="N549">
        <v>99</v>
      </c>
      <c r="O549">
        <v>99</v>
      </c>
      <c r="P549">
        <v>9999</v>
      </c>
      <c r="Q549">
        <v>15</v>
      </c>
      <c r="R549">
        <v>476</v>
      </c>
      <c r="S549">
        <v>476</v>
      </c>
      <c r="T549">
        <v>15.48739495798319</v>
      </c>
      <c r="U549">
        <v>59.607142857142847</v>
      </c>
      <c r="V549">
        <v>91.31007766053331</v>
      </c>
      <c r="W549">
        <v>84.279201680672287</v>
      </c>
      <c r="X549">
        <v>9.6451215622677893</v>
      </c>
      <c r="Y549">
        <v>2.5722891883821872</v>
      </c>
      <c r="Z549">
        <v>-29.297310318191819</v>
      </c>
      <c r="AA549">
        <v>1.2542488998972361</v>
      </c>
      <c r="AB549">
        <v>1.3098563598211856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9</v>
      </c>
      <c r="AL549">
        <v>2</v>
      </c>
    </row>
    <row r="550" spans="1:38" x14ac:dyDescent="0.5">
      <c r="A550">
        <v>3</v>
      </c>
      <c r="B550">
        <v>406</v>
      </c>
      <c r="C550">
        <v>2015</v>
      </c>
      <c r="D550">
        <v>99</v>
      </c>
      <c r="E550">
        <v>42</v>
      </c>
      <c r="F550">
        <v>99</v>
      </c>
      <c r="G550">
        <v>99</v>
      </c>
      <c r="H550">
        <v>99</v>
      </c>
      <c r="I550">
        <v>99</v>
      </c>
      <c r="J550">
        <v>999</v>
      </c>
      <c r="K550">
        <v>99</v>
      </c>
      <c r="L550">
        <v>99</v>
      </c>
      <c r="M550">
        <v>99</v>
      </c>
      <c r="N550">
        <v>99</v>
      </c>
      <c r="O550">
        <v>99</v>
      </c>
      <c r="P550">
        <v>9999</v>
      </c>
      <c r="Q550">
        <v>33</v>
      </c>
      <c r="R550">
        <v>1579</v>
      </c>
      <c r="S550">
        <v>1578</v>
      </c>
      <c r="T550">
        <v>15.754274857504756</v>
      </c>
      <c r="U550">
        <v>60.271229404309267</v>
      </c>
      <c r="V550">
        <v>88.736513847636843</v>
      </c>
      <c r="W550">
        <v>81.881939163498117</v>
      </c>
      <c r="X550">
        <v>10.82171909160885</v>
      </c>
      <c r="Y550">
        <v>2.8832273380249998</v>
      </c>
      <c r="Z550">
        <v>-45.122068621288591</v>
      </c>
      <c r="AA550">
        <v>4.1606281784406205</v>
      </c>
      <c r="AB550">
        <v>4.2188241687564947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28</v>
      </c>
      <c r="AL550">
        <v>37</v>
      </c>
    </row>
    <row r="551" spans="1:38" x14ac:dyDescent="0.5">
      <c r="A551">
        <v>3</v>
      </c>
      <c r="B551">
        <v>407</v>
      </c>
      <c r="C551">
        <v>2015</v>
      </c>
      <c r="D551">
        <v>99</v>
      </c>
      <c r="E551">
        <v>43</v>
      </c>
      <c r="F551">
        <v>99</v>
      </c>
      <c r="G551">
        <v>99</v>
      </c>
      <c r="H551">
        <v>99</v>
      </c>
      <c r="I551">
        <v>99</v>
      </c>
      <c r="J551">
        <v>999</v>
      </c>
      <c r="K551">
        <v>99</v>
      </c>
      <c r="L551">
        <v>99</v>
      </c>
      <c r="M551">
        <v>99</v>
      </c>
      <c r="N551">
        <v>99</v>
      </c>
      <c r="O551">
        <v>99</v>
      </c>
      <c r="P551">
        <v>9999</v>
      </c>
      <c r="Q551">
        <v>19</v>
      </c>
      <c r="R551">
        <v>845</v>
      </c>
      <c r="S551">
        <v>845</v>
      </c>
      <c r="T551">
        <v>15.697041420118342</v>
      </c>
      <c r="U551">
        <v>60.226035502958609</v>
      </c>
      <c r="V551">
        <v>88.181579234167003</v>
      </c>
      <c r="W551">
        <v>81.391597633136101</v>
      </c>
      <c r="X551">
        <v>8.7019409072963736</v>
      </c>
      <c r="Y551">
        <v>2.7593471526429392</v>
      </c>
      <c r="Z551">
        <v>-24.798562600957482</v>
      </c>
      <c r="AA551">
        <v>2.2265552949856389</v>
      </c>
      <c r="AB551">
        <v>2.245600981567017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11</v>
      </c>
      <c r="AL551">
        <v>3</v>
      </c>
    </row>
    <row r="552" spans="1:38" x14ac:dyDescent="0.5">
      <c r="A552">
        <v>3</v>
      </c>
      <c r="B552">
        <v>408</v>
      </c>
      <c r="C552">
        <v>2015</v>
      </c>
      <c r="D552">
        <v>99</v>
      </c>
      <c r="E552">
        <v>44</v>
      </c>
      <c r="F552">
        <v>99</v>
      </c>
      <c r="G552">
        <v>99</v>
      </c>
      <c r="H552">
        <v>99</v>
      </c>
      <c r="I552">
        <v>99</v>
      </c>
      <c r="J552">
        <v>999</v>
      </c>
      <c r="K552">
        <v>99</v>
      </c>
      <c r="L552">
        <v>99</v>
      </c>
      <c r="M552">
        <v>99</v>
      </c>
      <c r="N552">
        <v>99</v>
      </c>
      <c r="O552">
        <v>99</v>
      </c>
      <c r="P552">
        <v>9999</v>
      </c>
      <c r="Q552">
        <v>17</v>
      </c>
      <c r="R552">
        <v>778</v>
      </c>
      <c r="S552">
        <v>778</v>
      </c>
      <c r="T552">
        <v>15.5</v>
      </c>
      <c r="U552">
        <v>59.862467866323904</v>
      </c>
      <c r="V552">
        <v>89.488702036223614</v>
      </c>
      <c r="W552">
        <v>82.59807197943438</v>
      </c>
      <c r="X552">
        <v>8.6363156171804292</v>
      </c>
      <c r="Y552">
        <v>2.9091390571085318</v>
      </c>
      <c r="Z552">
        <v>-36.915799878770144</v>
      </c>
      <c r="AA552">
        <v>2.0500118573950625</v>
      </c>
      <c r="AB552">
        <v>2.0981948379704591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13</v>
      </c>
      <c r="AL552">
        <v>2</v>
      </c>
    </row>
    <row r="553" spans="1:38" x14ac:dyDescent="0.5">
      <c r="A553">
        <v>3</v>
      </c>
      <c r="B553">
        <v>409</v>
      </c>
      <c r="C553">
        <v>2015</v>
      </c>
      <c r="D553">
        <v>99</v>
      </c>
      <c r="E553">
        <v>45</v>
      </c>
      <c r="F553">
        <v>99</v>
      </c>
      <c r="G553">
        <v>99</v>
      </c>
      <c r="H553">
        <v>99</v>
      </c>
      <c r="I553">
        <v>99</v>
      </c>
      <c r="J553">
        <v>999</v>
      </c>
      <c r="K553">
        <v>99</v>
      </c>
      <c r="L553">
        <v>99</v>
      </c>
      <c r="M553">
        <v>99</v>
      </c>
      <c r="N553">
        <v>99</v>
      </c>
      <c r="O553">
        <v>99</v>
      </c>
      <c r="P553">
        <v>9999</v>
      </c>
      <c r="Q553">
        <v>24</v>
      </c>
      <c r="R553">
        <v>808</v>
      </c>
      <c r="S553">
        <v>808</v>
      </c>
      <c r="T553">
        <v>15.997524752475249</v>
      </c>
      <c r="U553">
        <v>60.879950495049499</v>
      </c>
      <c r="V553">
        <v>88.297013612520516</v>
      </c>
      <c r="W553">
        <v>81.498143564356383</v>
      </c>
      <c r="X553">
        <v>9.1501844389346711</v>
      </c>
      <c r="Y553">
        <v>2.8199596228983128</v>
      </c>
      <c r="Z553">
        <v>-45.367666045620034</v>
      </c>
      <c r="AA553">
        <v>2.1290611578087528</v>
      </c>
      <c r="AB553">
        <v>2.1500837856964248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22</v>
      </c>
      <c r="AL553">
        <v>0</v>
      </c>
    </row>
    <row r="554" spans="1:38" x14ac:dyDescent="0.5">
      <c r="A554">
        <v>3</v>
      </c>
      <c r="B554">
        <v>410</v>
      </c>
      <c r="C554">
        <v>2015</v>
      </c>
      <c r="D554">
        <v>99</v>
      </c>
      <c r="E554">
        <v>46</v>
      </c>
      <c r="F554">
        <v>99</v>
      </c>
      <c r="G554">
        <v>99</v>
      </c>
      <c r="H554">
        <v>99</v>
      </c>
      <c r="I554">
        <v>99</v>
      </c>
      <c r="J554">
        <v>999</v>
      </c>
      <c r="K554">
        <v>99</v>
      </c>
      <c r="L554">
        <v>99</v>
      </c>
      <c r="M554">
        <v>99</v>
      </c>
      <c r="N554">
        <v>99</v>
      </c>
      <c r="O554">
        <v>99</v>
      </c>
      <c r="P554">
        <v>9999</v>
      </c>
      <c r="Q554">
        <v>22</v>
      </c>
      <c r="R554">
        <v>943</v>
      </c>
      <c r="S554">
        <v>943</v>
      </c>
      <c r="T554">
        <v>16.121951219512198</v>
      </c>
      <c r="U554">
        <v>60.878048780487795</v>
      </c>
      <c r="V554">
        <v>87.679646686711521</v>
      </c>
      <c r="W554">
        <v>80.928313891834662</v>
      </c>
      <c r="X554">
        <v>9.5311530293566022</v>
      </c>
      <c r="Y554">
        <v>2.5393980653307993</v>
      </c>
      <c r="Z554">
        <v>-27.471518260923141</v>
      </c>
      <c r="AA554">
        <v>2.4847830096703638</v>
      </c>
      <c r="AB554">
        <v>2.4917730941896754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22</v>
      </c>
      <c r="AL554">
        <v>2</v>
      </c>
    </row>
    <row r="555" spans="1:38" x14ac:dyDescent="0.5">
      <c r="A555">
        <v>3</v>
      </c>
      <c r="B555">
        <v>411</v>
      </c>
      <c r="C555">
        <v>2015</v>
      </c>
      <c r="D555">
        <v>99</v>
      </c>
      <c r="E555">
        <v>47</v>
      </c>
      <c r="F555">
        <v>99</v>
      </c>
      <c r="G555">
        <v>99</v>
      </c>
      <c r="H555">
        <v>99</v>
      </c>
      <c r="I555">
        <v>99</v>
      </c>
      <c r="J555">
        <v>999</v>
      </c>
      <c r="K555">
        <v>99</v>
      </c>
      <c r="L555">
        <v>99</v>
      </c>
      <c r="M555">
        <v>99</v>
      </c>
      <c r="N555">
        <v>99</v>
      </c>
      <c r="O555">
        <v>99</v>
      </c>
      <c r="P555">
        <v>9999</v>
      </c>
      <c r="Q555">
        <v>32</v>
      </c>
      <c r="R555">
        <v>1290</v>
      </c>
      <c r="S555">
        <v>1289</v>
      </c>
      <c r="T555">
        <v>15.926356589147284</v>
      </c>
      <c r="U555">
        <v>60.553141970519782</v>
      </c>
      <c r="V555">
        <v>86.338944330181178</v>
      </c>
      <c r="W555">
        <v>79.664235841737778</v>
      </c>
      <c r="X555">
        <v>10.654665359705382</v>
      </c>
      <c r="Y555">
        <v>2.5662078313807797</v>
      </c>
      <c r="Z555">
        <v>-38.668766566765306</v>
      </c>
      <c r="AA555">
        <v>3.3991199177887288</v>
      </c>
      <c r="AB555">
        <v>3.3528383796412493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16</v>
      </c>
      <c r="AL555">
        <v>4</v>
      </c>
    </row>
    <row r="556" spans="1:38" x14ac:dyDescent="0.5">
      <c r="A556">
        <v>3</v>
      </c>
      <c r="B556">
        <v>412</v>
      </c>
      <c r="C556">
        <v>2015</v>
      </c>
      <c r="D556">
        <v>99</v>
      </c>
      <c r="E556">
        <v>48</v>
      </c>
      <c r="F556">
        <v>99</v>
      </c>
      <c r="G556">
        <v>99</v>
      </c>
      <c r="H556">
        <v>99</v>
      </c>
      <c r="I556">
        <v>99</v>
      </c>
      <c r="J556">
        <v>999</v>
      </c>
      <c r="K556">
        <v>99</v>
      </c>
      <c r="L556">
        <v>99</v>
      </c>
      <c r="M556">
        <v>99</v>
      </c>
      <c r="N556">
        <v>99</v>
      </c>
      <c r="O556">
        <v>99</v>
      </c>
      <c r="P556">
        <v>9999</v>
      </c>
      <c r="Q556">
        <v>31</v>
      </c>
      <c r="R556">
        <v>1216</v>
      </c>
      <c r="S556">
        <v>1216</v>
      </c>
      <c r="T556">
        <v>15.852796052631581</v>
      </c>
      <c r="U556">
        <v>60.426809210526322</v>
      </c>
      <c r="V556">
        <v>90.726838256258176</v>
      </c>
      <c r="W556">
        <v>83.740871710526349</v>
      </c>
      <c r="X556">
        <v>9.07398404292036</v>
      </c>
      <c r="Y556">
        <v>2.7325231164659214</v>
      </c>
      <c r="Z556">
        <v>-28.317920052179723</v>
      </c>
      <c r="AA556">
        <v>3.2041316434349554</v>
      </c>
      <c r="AB556">
        <v>3.3248140379390123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22</v>
      </c>
      <c r="AL556">
        <v>2</v>
      </c>
    </row>
    <row r="557" spans="1:38" x14ac:dyDescent="0.5">
      <c r="A557">
        <v>3</v>
      </c>
      <c r="B557">
        <v>413</v>
      </c>
      <c r="C557">
        <v>2015</v>
      </c>
      <c r="D557">
        <v>99</v>
      </c>
      <c r="E557">
        <v>49</v>
      </c>
      <c r="F557">
        <v>99</v>
      </c>
      <c r="G557">
        <v>99</v>
      </c>
      <c r="H557">
        <v>99</v>
      </c>
      <c r="I557">
        <v>99</v>
      </c>
      <c r="J557">
        <v>999</v>
      </c>
      <c r="K557">
        <v>99</v>
      </c>
      <c r="L557">
        <v>99</v>
      </c>
      <c r="M557">
        <v>99</v>
      </c>
      <c r="N557">
        <v>99</v>
      </c>
      <c r="O557">
        <v>99</v>
      </c>
      <c r="P557">
        <v>9999</v>
      </c>
      <c r="Q557">
        <v>24</v>
      </c>
      <c r="R557">
        <v>756</v>
      </c>
      <c r="S557">
        <v>755</v>
      </c>
      <c r="T557">
        <v>15.818783068783068</v>
      </c>
      <c r="U557">
        <v>60.615894039735117</v>
      </c>
      <c r="V557">
        <v>88.62993549683226</v>
      </c>
      <c r="W557">
        <v>81.755231788079499</v>
      </c>
      <c r="X557">
        <v>9.6866417771990552</v>
      </c>
      <c r="Y557">
        <v>3.0021205025700941</v>
      </c>
      <c r="Z557">
        <v>-30.274904090139646</v>
      </c>
      <c r="AA557">
        <v>1.9920423704250221</v>
      </c>
      <c r="AB557">
        <v>2.015388671139462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9</v>
      </c>
      <c r="AL557">
        <v>0</v>
      </c>
    </row>
    <row r="558" spans="1:38" x14ac:dyDescent="0.5">
      <c r="A558">
        <v>3</v>
      </c>
      <c r="B558">
        <v>414</v>
      </c>
      <c r="C558">
        <v>2015</v>
      </c>
      <c r="D558">
        <v>99</v>
      </c>
      <c r="E558">
        <v>50</v>
      </c>
      <c r="F558">
        <v>99</v>
      </c>
      <c r="G558">
        <v>99</v>
      </c>
      <c r="H558">
        <v>99</v>
      </c>
      <c r="I558">
        <v>99</v>
      </c>
      <c r="J558">
        <v>999</v>
      </c>
      <c r="K558">
        <v>99</v>
      </c>
      <c r="L558">
        <v>99</v>
      </c>
      <c r="M558">
        <v>99</v>
      </c>
      <c r="N558">
        <v>99</v>
      </c>
      <c r="O558">
        <v>99</v>
      </c>
      <c r="P558">
        <v>9999</v>
      </c>
      <c r="Q558">
        <v>25</v>
      </c>
      <c r="R558">
        <v>1115</v>
      </c>
      <c r="S558">
        <v>1114</v>
      </c>
      <c r="T558">
        <v>15.663677130044844</v>
      </c>
      <c r="U558">
        <v>60.137342908438065</v>
      </c>
      <c r="V558">
        <v>88.059971484757199</v>
      </c>
      <c r="W558">
        <v>81.254757630161521</v>
      </c>
      <c r="X558">
        <v>9.5248705813346888</v>
      </c>
      <c r="Y558">
        <v>2.6941632728145843</v>
      </c>
      <c r="Z558">
        <v>-28.527601188925473</v>
      </c>
      <c r="AA558">
        <v>2.9379989987088608</v>
      </c>
      <c r="AB558">
        <v>2.9554954646800242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18</v>
      </c>
      <c r="AL558">
        <v>3</v>
      </c>
    </row>
    <row r="559" spans="1:38" x14ac:dyDescent="0.5">
      <c r="A559">
        <v>3</v>
      </c>
      <c r="B559">
        <v>415</v>
      </c>
      <c r="C559">
        <v>2015</v>
      </c>
      <c r="D559">
        <v>99</v>
      </c>
      <c r="E559">
        <v>51</v>
      </c>
      <c r="F559">
        <v>99</v>
      </c>
      <c r="G559">
        <v>99</v>
      </c>
      <c r="H559">
        <v>99</v>
      </c>
      <c r="I559">
        <v>99</v>
      </c>
      <c r="J559">
        <v>999</v>
      </c>
      <c r="K559">
        <v>99</v>
      </c>
      <c r="L559">
        <v>99</v>
      </c>
      <c r="M559">
        <v>99</v>
      </c>
      <c r="N559">
        <v>99</v>
      </c>
      <c r="O559">
        <v>99</v>
      </c>
      <c r="P559">
        <v>9999</v>
      </c>
      <c r="Q559">
        <v>32</v>
      </c>
      <c r="R559">
        <v>1026</v>
      </c>
      <c r="S559">
        <v>1023</v>
      </c>
      <c r="T559">
        <v>16.055555555555557</v>
      </c>
      <c r="U559">
        <v>61.207233626588483</v>
      </c>
      <c r="V559">
        <v>83.614991702224799</v>
      </c>
      <c r="W559">
        <v>77.076246334310895</v>
      </c>
      <c r="X559">
        <v>11.19136103711568</v>
      </c>
      <c r="Y559">
        <v>2.8322376935989562</v>
      </c>
      <c r="Z559">
        <v>-48.270676194944571</v>
      </c>
      <c r="AA559">
        <v>2.7034860741482443</v>
      </c>
      <c r="AB559">
        <v>2.5744976335544552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15</v>
      </c>
      <c r="AL559">
        <v>4</v>
      </c>
    </row>
    <row r="560" spans="1:38" x14ac:dyDescent="0.5">
      <c r="A560">
        <v>3</v>
      </c>
      <c r="B560">
        <v>416</v>
      </c>
      <c r="C560">
        <v>2015</v>
      </c>
      <c r="D560">
        <v>99</v>
      </c>
      <c r="E560">
        <v>52</v>
      </c>
      <c r="F560">
        <v>99</v>
      </c>
      <c r="G560">
        <v>99</v>
      </c>
      <c r="H560">
        <v>99</v>
      </c>
      <c r="I560">
        <v>99</v>
      </c>
      <c r="J560">
        <v>999</v>
      </c>
      <c r="K560">
        <v>99</v>
      </c>
      <c r="L560">
        <v>99</v>
      </c>
      <c r="M560">
        <v>99</v>
      </c>
      <c r="N560">
        <v>99</v>
      </c>
      <c r="O560">
        <v>99</v>
      </c>
      <c r="P560">
        <v>9999</v>
      </c>
      <c r="Q560">
        <v>14</v>
      </c>
      <c r="R560">
        <v>819</v>
      </c>
      <c r="S560">
        <v>818</v>
      </c>
      <c r="T560">
        <v>15.935286935286937</v>
      </c>
      <c r="U560">
        <v>60.628361858190701</v>
      </c>
      <c r="V560">
        <v>88.094392951653901</v>
      </c>
      <c r="W560">
        <v>81.268215158924221</v>
      </c>
      <c r="X560">
        <v>10.857006435748232</v>
      </c>
      <c r="Y560">
        <v>2.6017254959162313</v>
      </c>
      <c r="Z560">
        <v>-38.164807858546155</v>
      </c>
      <c r="AA560">
        <v>2.1580459012937734</v>
      </c>
      <c r="AB560">
        <v>2.1705526891254525</v>
      </c>
      <c r="AC560">
        <v>2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17</v>
      </c>
      <c r="AL560">
        <v>6</v>
      </c>
    </row>
    <row r="561" spans="1:28" x14ac:dyDescent="0.5">
      <c r="A561">
        <v>3</v>
      </c>
      <c r="B561">
        <v>417</v>
      </c>
      <c r="C561">
        <v>2014</v>
      </c>
      <c r="D561">
        <v>99</v>
      </c>
      <c r="E561">
        <v>1</v>
      </c>
      <c r="F561">
        <v>99</v>
      </c>
      <c r="G561">
        <v>99</v>
      </c>
      <c r="H561">
        <v>99</v>
      </c>
      <c r="I561">
        <v>99</v>
      </c>
      <c r="J561">
        <v>999</v>
      </c>
      <c r="K561">
        <v>99</v>
      </c>
      <c r="L561">
        <v>99</v>
      </c>
      <c r="M561">
        <v>99</v>
      </c>
      <c r="N561">
        <v>99</v>
      </c>
      <c r="O561">
        <v>99</v>
      </c>
      <c r="P561">
        <v>9999</v>
      </c>
      <c r="Q561">
        <v>6</v>
      </c>
      <c r="R561">
        <v>69</v>
      </c>
      <c r="S561">
        <v>69</v>
      </c>
      <c r="T561">
        <v>15.913043478260869</v>
      </c>
      <c r="U561">
        <v>60.478260869565212</v>
      </c>
      <c r="V561">
        <v>78.744484745709499</v>
      </c>
      <c r="W561">
        <v>72.681159420289859</v>
      </c>
      <c r="X561">
        <v>9.2085070209180486</v>
      </c>
      <c r="Y561">
        <v>2.2496936709486799</v>
      </c>
      <c r="Z561">
        <v>-30.283361111264536</v>
      </c>
      <c r="AA561">
        <v>0.6491673722833754</v>
      </c>
      <c r="AB561">
        <v>0.6108966171675958</v>
      </c>
    </row>
    <row r="562" spans="1:28" x14ac:dyDescent="0.5">
      <c r="A562">
        <v>3</v>
      </c>
      <c r="B562">
        <v>418</v>
      </c>
      <c r="C562">
        <v>2014</v>
      </c>
      <c r="D562">
        <v>99</v>
      </c>
      <c r="E562">
        <v>2</v>
      </c>
      <c r="F562">
        <v>99</v>
      </c>
      <c r="G562">
        <v>99</v>
      </c>
      <c r="H562">
        <v>99</v>
      </c>
      <c r="I562">
        <v>99</v>
      </c>
      <c r="J562">
        <v>999</v>
      </c>
      <c r="K562">
        <v>99</v>
      </c>
      <c r="L562">
        <v>99</v>
      </c>
      <c r="M562">
        <v>99</v>
      </c>
      <c r="N562">
        <v>99</v>
      </c>
      <c r="O562">
        <v>99</v>
      </c>
      <c r="P562">
        <v>9999</v>
      </c>
      <c r="Q562">
        <v>6</v>
      </c>
      <c r="R562">
        <v>111</v>
      </c>
      <c r="S562">
        <v>111</v>
      </c>
      <c r="T562">
        <v>16.378378378378379</v>
      </c>
      <c r="U562">
        <v>61.549549549549553</v>
      </c>
      <c r="V562">
        <v>82.208427278849811</v>
      </c>
      <c r="W562">
        <v>75.878378378378386</v>
      </c>
      <c r="X562">
        <v>8.3765481872013368</v>
      </c>
      <c r="Y562">
        <v>2.4189147247770784</v>
      </c>
      <c r="Z562">
        <v>-44.185736313823966</v>
      </c>
      <c r="AA562">
        <v>1.0443127293254302</v>
      </c>
      <c r="AB562">
        <v>1.0259774193607327</v>
      </c>
    </row>
    <row r="563" spans="1:28" x14ac:dyDescent="0.5">
      <c r="A563">
        <v>3</v>
      </c>
      <c r="B563">
        <v>419</v>
      </c>
      <c r="C563">
        <v>2014</v>
      </c>
      <c r="D563">
        <v>99</v>
      </c>
      <c r="E563">
        <v>3</v>
      </c>
      <c r="F563">
        <v>99</v>
      </c>
      <c r="G563">
        <v>99</v>
      </c>
      <c r="H563">
        <v>99</v>
      </c>
      <c r="I563">
        <v>99</v>
      </c>
      <c r="J563">
        <v>999</v>
      </c>
      <c r="K563">
        <v>99</v>
      </c>
      <c r="L563">
        <v>99</v>
      </c>
      <c r="M563">
        <v>99</v>
      </c>
      <c r="N563">
        <v>99</v>
      </c>
      <c r="O563">
        <v>99</v>
      </c>
      <c r="P563">
        <v>9999</v>
      </c>
      <c r="Q563">
        <v>9</v>
      </c>
      <c r="R563">
        <v>50</v>
      </c>
      <c r="S563">
        <v>50</v>
      </c>
      <c r="T563">
        <v>15.92</v>
      </c>
      <c r="U563">
        <v>60.72</v>
      </c>
      <c r="V563">
        <v>84.240520043336929</v>
      </c>
      <c r="W563">
        <v>77.754000000000005</v>
      </c>
      <c r="X563">
        <v>12.302669791553516</v>
      </c>
      <c r="Y563">
        <v>2.7132268611378119</v>
      </c>
      <c r="Z563">
        <v>-60.284361000546497</v>
      </c>
      <c r="AA563">
        <v>0.47041113933577949</v>
      </c>
      <c r="AB563">
        <v>0.47357582822780914</v>
      </c>
    </row>
    <row r="564" spans="1:28" x14ac:dyDescent="0.5">
      <c r="A564">
        <v>3</v>
      </c>
      <c r="B564">
        <v>420</v>
      </c>
      <c r="C564">
        <v>2014</v>
      </c>
      <c r="D564">
        <v>99</v>
      </c>
      <c r="E564">
        <v>4</v>
      </c>
      <c r="F564">
        <v>99</v>
      </c>
      <c r="G564">
        <v>99</v>
      </c>
      <c r="H564">
        <v>99</v>
      </c>
      <c r="I564">
        <v>99</v>
      </c>
      <c r="J564">
        <v>999</v>
      </c>
      <c r="K564">
        <v>99</v>
      </c>
      <c r="L564">
        <v>99</v>
      </c>
      <c r="M564">
        <v>99</v>
      </c>
      <c r="N564">
        <v>99</v>
      </c>
      <c r="O564">
        <v>99</v>
      </c>
      <c r="P564">
        <v>9999</v>
      </c>
      <c r="Q564">
        <v>5</v>
      </c>
      <c r="R564">
        <v>219</v>
      </c>
      <c r="S564">
        <v>219</v>
      </c>
      <c r="T564">
        <v>16.109589041095887</v>
      </c>
      <c r="U564">
        <v>61.401826484018258</v>
      </c>
      <c r="V564">
        <v>82.109163587072132</v>
      </c>
      <c r="W564">
        <v>75.7867579908675</v>
      </c>
      <c r="X564">
        <v>11.91175920246892</v>
      </c>
      <c r="Y564">
        <v>3.0465485144947944</v>
      </c>
      <c r="Z564">
        <v>-59.063363776307114</v>
      </c>
      <c r="AA564">
        <v>2.0604007902907142</v>
      </c>
      <c r="AB564">
        <v>2.0217815402025394</v>
      </c>
    </row>
    <row r="565" spans="1:28" x14ac:dyDescent="0.5">
      <c r="A565">
        <v>3</v>
      </c>
      <c r="B565">
        <v>421</v>
      </c>
      <c r="C565">
        <v>2014</v>
      </c>
      <c r="D565">
        <v>99</v>
      </c>
      <c r="E565">
        <v>5</v>
      </c>
      <c r="F565">
        <v>99</v>
      </c>
      <c r="G565">
        <v>99</v>
      </c>
      <c r="H565">
        <v>99</v>
      </c>
      <c r="I565">
        <v>99</v>
      </c>
      <c r="J565">
        <v>999</v>
      </c>
      <c r="K565">
        <v>99</v>
      </c>
      <c r="L565">
        <v>99</v>
      </c>
      <c r="M565">
        <v>99</v>
      </c>
      <c r="N565">
        <v>99</v>
      </c>
      <c r="O565">
        <v>99</v>
      </c>
      <c r="P565">
        <v>9999</v>
      </c>
      <c r="Q565">
        <v>6</v>
      </c>
      <c r="R565">
        <v>190</v>
      </c>
      <c r="S565">
        <v>190</v>
      </c>
      <c r="T565">
        <v>15.610526315789471</v>
      </c>
      <c r="U565">
        <v>60.03157894736843</v>
      </c>
      <c r="V565">
        <v>88.95364087358162</v>
      </c>
      <c r="W565">
        <v>82.104210526315811</v>
      </c>
      <c r="X565">
        <v>9.9890720899806684</v>
      </c>
      <c r="Y565">
        <v>2.7508950948217277</v>
      </c>
      <c r="Z565">
        <v>-33.118730319185175</v>
      </c>
      <c r="AA565">
        <v>1.7875623294759628</v>
      </c>
      <c r="AB565">
        <v>1.9002721931188555</v>
      </c>
    </row>
    <row r="566" spans="1:28" x14ac:dyDescent="0.5">
      <c r="A566">
        <v>3</v>
      </c>
      <c r="B566">
        <v>422</v>
      </c>
      <c r="C566">
        <v>2014</v>
      </c>
      <c r="D566">
        <v>99</v>
      </c>
      <c r="E566">
        <v>6</v>
      </c>
      <c r="F566">
        <v>99</v>
      </c>
      <c r="G566">
        <v>99</v>
      </c>
      <c r="H566">
        <v>99</v>
      </c>
      <c r="I566">
        <v>99</v>
      </c>
      <c r="J566">
        <v>999</v>
      </c>
      <c r="K566">
        <v>99</v>
      </c>
      <c r="L566">
        <v>99</v>
      </c>
      <c r="M566">
        <v>99</v>
      </c>
      <c r="N566">
        <v>99</v>
      </c>
      <c r="O566">
        <v>99</v>
      </c>
      <c r="P566">
        <v>9999</v>
      </c>
      <c r="Q566">
        <v>7</v>
      </c>
      <c r="R566">
        <v>164</v>
      </c>
      <c r="S566">
        <v>164</v>
      </c>
      <c r="T566">
        <v>15.628048780487802</v>
      </c>
      <c r="U566">
        <v>59.902439024390247</v>
      </c>
      <c r="V566">
        <v>82.299236318473703</v>
      </c>
      <c r="W566">
        <v>75.962195121951211</v>
      </c>
      <c r="X566">
        <v>11.127017660213696</v>
      </c>
      <c r="Y566">
        <v>2.7301825012595899</v>
      </c>
      <c r="Z566">
        <v>-46.084884381013289</v>
      </c>
      <c r="AA566">
        <v>1.5429485370213565</v>
      </c>
      <c r="AB566">
        <v>1.5175329765404739</v>
      </c>
    </row>
    <row r="567" spans="1:28" x14ac:dyDescent="0.5">
      <c r="A567">
        <v>3</v>
      </c>
      <c r="B567">
        <v>423</v>
      </c>
      <c r="C567">
        <v>2014</v>
      </c>
      <c r="D567">
        <v>99</v>
      </c>
      <c r="E567">
        <v>7</v>
      </c>
      <c r="F567">
        <v>99</v>
      </c>
      <c r="G567">
        <v>99</v>
      </c>
      <c r="H567">
        <v>99</v>
      </c>
      <c r="I567">
        <v>99</v>
      </c>
      <c r="J567">
        <v>999</v>
      </c>
      <c r="K567">
        <v>99</v>
      </c>
      <c r="L567">
        <v>99</v>
      </c>
      <c r="M567">
        <v>99</v>
      </c>
      <c r="N567">
        <v>99</v>
      </c>
      <c r="O567">
        <v>99</v>
      </c>
      <c r="P567">
        <v>9999</v>
      </c>
      <c r="Q567">
        <v>7</v>
      </c>
      <c r="R567">
        <v>131</v>
      </c>
      <c r="S567">
        <v>131</v>
      </c>
      <c r="T567">
        <v>15.854961832061061</v>
      </c>
      <c r="U567">
        <v>60.122137404580144</v>
      </c>
      <c r="V567">
        <v>81.788558715770847</v>
      </c>
      <c r="W567">
        <v>75.490839694656501</v>
      </c>
      <c r="X567">
        <v>8.1782008732923899</v>
      </c>
      <c r="Y567">
        <v>2.3896178133955503</v>
      </c>
      <c r="Z567">
        <v>-20.634065919061296</v>
      </c>
      <c r="AA567">
        <v>1.232477185059742</v>
      </c>
      <c r="AB567">
        <v>1.204654021167598</v>
      </c>
    </row>
    <row r="568" spans="1:28" x14ac:dyDescent="0.5">
      <c r="A568">
        <v>3</v>
      </c>
      <c r="B568">
        <v>424</v>
      </c>
      <c r="C568">
        <v>2014</v>
      </c>
      <c r="D568">
        <v>99</v>
      </c>
      <c r="E568">
        <v>8</v>
      </c>
      <c r="F568">
        <v>99</v>
      </c>
      <c r="G568">
        <v>99</v>
      </c>
      <c r="H568">
        <v>99</v>
      </c>
      <c r="I568">
        <v>99</v>
      </c>
      <c r="J568">
        <v>999</v>
      </c>
      <c r="K568">
        <v>99</v>
      </c>
      <c r="L568">
        <v>99</v>
      </c>
      <c r="M568">
        <v>99</v>
      </c>
      <c r="N568">
        <v>99</v>
      </c>
      <c r="O568">
        <v>99</v>
      </c>
      <c r="P568">
        <v>9999</v>
      </c>
      <c r="Q568">
        <v>11</v>
      </c>
      <c r="R568">
        <v>214</v>
      </c>
      <c r="S568">
        <v>214</v>
      </c>
      <c r="T568">
        <v>15.528037383177573</v>
      </c>
      <c r="U568">
        <v>59.761682242990638</v>
      </c>
      <c r="V568">
        <v>82.828241917356124</v>
      </c>
      <c r="W568">
        <v>76.450467289719612</v>
      </c>
      <c r="X568">
        <v>7.5929304777261484</v>
      </c>
      <c r="Y568">
        <v>2.6287819168429922</v>
      </c>
      <c r="Z568">
        <v>-38.511909775433757</v>
      </c>
      <c r="AA568">
        <v>2.013359676357136</v>
      </c>
      <c r="AB568">
        <v>1.9929238316069264</v>
      </c>
    </row>
    <row r="569" spans="1:28" x14ac:dyDescent="0.5">
      <c r="A569">
        <v>3</v>
      </c>
      <c r="B569">
        <v>425</v>
      </c>
      <c r="C569">
        <v>2014</v>
      </c>
      <c r="D569">
        <v>99</v>
      </c>
      <c r="E569">
        <v>9</v>
      </c>
      <c r="F569">
        <v>99</v>
      </c>
      <c r="G569">
        <v>99</v>
      </c>
      <c r="H569">
        <v>99</v>
      </c>
      <c r="I569">
        <v>99</v>
      </c>
      <c r="J569">
        <v>999</v>
      </c>
      <c r="K569">
        <v>99</v>
      </c>
      <c r="L569">
        <v>99</v>
      </c>
      <c r="M569">
        <v>99</v>
      </c>
      <c r="N569">
        <v>99</v>
      </c>
      <c r="O569">
        <v>99</v>
      </c>
      <c r="P569">
        <v>9999</v>
      </c>
      <c r="Q569">
        <v>5</v>
      </c>
      <c r="R569">
        <v>244</v>
      </c>
      <c r="S569">
        <v>244</v>
      </c>
      <c r="T569">
        <v>15.696721311475413</v>
      </c>
      <c r="U569">
        <v>59.840163934426243</v>
      </c>
      <c r="V569">
        <v>80.217750386302725</v>
      </c>
      <c r="W569">
        <v>74.040983606557361</v>
      </c>
      <c r="X569">
        <v>12.077256460913736</v>
      </c>
      <c r="Y569">
        <v>2.3177561165378289</v>
      </c>
      <c r="Z569">
        <v>-37.106465627500747</v>
      </c>
      <c r="AA569">
        <v>2.2956063599586036</v>
      </c>
      <c r="AB569">
        <v>2.2006895883848014</v>
      </c>
    </row>
    <row r="570" spans="1:28" x14ac:dyDescent="0.5">
      <c r="A570">
        <v>3</v>
      </c>
      <c r="B570">
        <v>426</v>
      </c>
      <c r="C570">
        <v>2014</v>
      </c>
      <c r="D570">
        <v>99</v>
      </c>
      <c r="E570">
        <v>10</v>
      </c>
      <c r="F570">
        <v>99</v>
      </c>
      <c r="G570">
        <v>99</v>
      </c>
      <c r="H570">
        <v>99</v>
      </c>
      <c r="I570">
        <v>99</v>
      </c>
      <c r="J570">
        <v>999</v>
      </c>
      <c r="K570">
        <v>99</v>
      </c>
      <c r="L570">
        <v>99</v>
      </c>
      <c r="M570">
        <v>99</v>
      </c>
      <c r="N570">
        <v>99</v>
      </c>
      <c r="O570">
        <v>99</v>
      </c>
      <c r="P570">
        <v>9999</v>
      </c>
      <c r="Q570">
        <v>8</v>
      </c>
      <c r="R570">
        <v>77</v>
      </c>
      <c r="S570">
        <v>77</v>
      </c>
      <c r="T570">
        <v>15.636363636363638</v>
      </c>
      <c r="U570">
        <v>60.116883116883123</v>
      </c>
      <c r="V570">
        <v>88.324351704633358</v>
      </c>
      <c r="W570">
        <v>81.523376623376606</v>
      </c>
      <c r="X570">
        <v>10.028581183121888</v>
      </c>
      <c r="Y570">
        <v>2.6821876416052191</v>
      </c>
      <c r="Z570">
        <v>-39.002285556150369</v>
      </c>
      <c r="AA570">
        <v>0.72443315457710011</v>
      </c>
      <c r="AB570">
        <v>0.76466228014878379</v>
      </c>
    </row>
    <row r="571" spans="1:28" x14ac:dyDescent="0.5">
      <c r="A571">
        <v>3</v>
      </c>
      <c r="B571">
        <v>427</v>
      </c>
      <c r="C571">
        <v>2014</v>
      </c>
      <c r="D571">
        <v>99</v>
      </c>
      <c r="E571">
        <v>11</v>
      </c>
      <c r="F571">
        <v>99</v>
      </c>
      <c r="G571">
        <v>99</v>
      </c>
      <c r="H571">
        <v>99</v>
      </c>
      <c r="I571">
        <v>99</v>
      </c>
      <c r="J571">
        <v>999</v>
      </c>
      <c r="K571">
        <v>99</v>
      </c>
      <c r="L571">
        <v>99</v>
      </c>
      <c r="M571">
        <v>99</v>
      </c>
      <c r="N571">
        <v>99</v>
      </c>
      <c r="O571">
        <v>99</v>
      </c>
      <c r="P571">
        <v>9999</v>
      </c>
      <c r="Q571">
        <v>6</v>
      </c>
      <c r="R571">
        <v>154</v>
      </c>
      <c r="S571">
        <v>154</v>
      </c>
      <c r="T571">
        <v>15.383116883116884</v>
      </c>
      <c r="U571">
        <v>59.681818181818173</v>
      </c>
      <c r="V571">
        <v>92.764277975545596</v>
      </c>
      <c r="W571">
        <v>85.621428571428623</v>
      </c>
      <c r="X571">
        <v>8.9914820029031848</v>
      </c>
      <c r="Y571">
        <v>2.4380760603462739</v>
      </c>
      <c r="Z571">
        <v>-42.36849818029993</v>
      </c>
      <c r="AA571">
        <v>1.4488663091542004</v>
      </c>
      <c r="AB571">
        <v>1.6062013010940723</v>
      </c>
    </row>
    <row r="572" spans="1:28" x14ac:dyDescent="0.5">
      <c r="A572">
        <v>3</v>
      </c>
      <c r="B572">
        <v>428</v>
      </c>
      <c r="C572">
        <v>2014</v>
      </c>
      <c r="D572">
        <v>99</v>
      </c>
      <c r="E572">
        <v>12</v>
      </c>
      <c r="F572">
        <v>99</v>
      </c>
      <c r="G572">
        <v>99</v>
      </c>
      <c r="H572">
        <v>99</v>
      </c>
      <c r="I572">
        <v>99</v>
      </c>
      <c r="J572">
        <v>999</v>
      </c>
      <c r="K572">
        <v>99</v>
      </c>
      <c r="L572">
        <v>99</v>
      </c>
      <c r="M572">
        <v>99</v>
      </c>
      <c r="N572">
        <v>99</v>
      </c>
      <c r="O572">
        <v>99</v>
      </c>
      <c r="P572">
        <v>9999</v>
      </c>
      <c r="Q572">
        <v>8</v>
      </c>
      <c r="R572">
        <v>214</v>
      </c>
      <c r="S572">
        <v>214</v>
      </c>
      <c r="T572">
        <v>15.920560747663547</v>
      </c>
      <c r="U572">
        <v>60.471962616822417</v>
      </c>
      <c r="V572">
        <v>81.544840574720823</v>
      </c>
      <c r="W572">
        <v>75.265887850467294</v>
      </c>
      <c r="X572">
        <v>9.7715687577493355</v>
      </c>
      <c r="Y572">
        <v>2.6924364254601119</v>
      </c>
      <c r="Z572">
        <v>-53.430726203851371</v>
      </c>
      <c r="AA572">
        <v>2.013359676357136</v>
      </c>
      <c r="AB572">
        <v>1.9620440125736296</v>
      </c>
    </row>
    <row r="573" spans="1:28" x14ac:dyDescent="0.5">
      <c r="A573">
        <v>3</v>
      </c>
      <c r="B573">
        <v>429</v>
      </c>
      <c r="C573">
        <v>2014</v>
      </c>
      <c r="D573">
        <v>99</v>
      </c>
      <c r="E573">
        <v>13</v>
      </c>
      <c r="F573">
        <v>99</v>
      </c>
      <c r="G573">
        <v>99</v>
      </c>
      <c r="H573">
        <v>99</v>
      </c>
      <c r="I573">
        <v>99</v>
      </c>
      <c r="J573">
        <v>999</v>
      </c>
      <c r="K573">
        <v>99</v>
      </c>
      <c r="L573">
        <v>99</v>
      </c>
      <c r="M573">
        <v>99</v>
      </c>
      <c r="N573">
        <v>99</v>
      </c>
      <c r="O573">
        <v>99</v>
      </c>
      <c r="P573">
        <v>9999</v>
      </c>
      <c r="Q573">
        <v>8</v>
      </c>
      <c r="R573">
        <v>80</v>
      </c>
      <c r="S573">
        <v>80</v>
      </c>
      <c r="T573">
        <v>16.287500000000001</v>
      </c>
      <c r="U573">
        <v>61.424999999999997</v>
      </c>
      <c r="V573">
        <v>86.274377031419277</v>
      </c>
      <c r="W573">
        <v>79.631249999999994</v>
      </c>
      <c r="X573">
        <v>8.3776875352033802</v>
      </c>
      <c r="Y573">
        <v>2.6728963691097074</v>
      </c>
      <c r="Z573">
        <v>-11.508359118963538</v>
      </c>
      <c r="AA573">
        <v>0.75265782293724715</v>
      </c>
      <c r="AB573">
        <v>0.7760153339314394</v>
      </c>
    </row>
    <row r="574" spans="1:28" x14ac:dyDescent="0.5">
      <c r="A574">
        <v>3</v>
      </c>
      <c r="B574">
        <v>430</v>
      </c>
      <c r="C574">
        <v>2014</v>
      </c>
      <c r="D574">
        <v>99</v>
      </c>
      <c r="E574">
        <v>14</v>
      </c>
      <c r="F574">
        <v>99</v>
      </c>
      <c r="G574">
        <v>99</v>
      </c>
      <c r="H574">
        <v>99</v>
      </c>
      <c r="I574">
        <v>99</v>
      </c>
      <c r="J574">
        <v>999</v>
      </c>
      <c r="K574">
        <v>99</v>
      </c>
      <c r="L574">
        <v>99</v>
      </c>
      <c r="M574">
        <v>99</v>
      </c>
      <c r="N574">
        <v>99</v>
      </c>
      <c r="O574">
        <v>99</v>
      </c>
      <c r="P574">
        <v>9999</v>
      </c>
      <c r="Q574">
        <v>10</v>
      </c>
      <c r="R574">
        <v>94</v>
      </c>
      <c r="S574">
        <v>94</v>
      </c>
      <c r="T574">
        <v>15.62765957446809</v>
      </c>
      <c r="U574">
        <v>60</v>
      </c>
      <c r="V574">
        <v>76.511606463659234</v>
      </c>
      <c r="W574">
        <v>70.620212765957476</v>
      </c>
      <c r="X574">
        <v>8.4644384990182875</v>
      </c>
      <c r="Y574">
        <v>2.9427154922087029</v>
      </c>
      <c r="Z574">
        <v>-33.608200714699592</v>
      </c>
      <c r="AA574">
        <v>0.88437294195126526</v>
      </c>
      <c r="AB574">
        <v>0.80863709147430785</v>
      </c>
    </row>
    <row r="575" spans="1:28" x14ac:dyDescent="0.5">
      <c r="A575">
        <v>3</v>
      </c>
      <c r="B575">
        <v>431</v>
      </c>
      <c r="C575">
        <v>2014</v>
      </c>
      <c r="D575">
        <v>99</v>
      </c>
      <c r="E575">
        <v>15</v>
      </c>
      <c r="F575">
        <v>99</v>
      </c>
      <c r="G575">
        <v>99</v>
      </c>
      <c r="H575">
        <v>99</v>
      </c>
      <c r="I575">
        <v>99</v>
      </c>
      <c r="J575">
        <v>999</v>
      </c>
      <c r="K575">
        <v>99</v>
      </c>
      <c r="L575">
        <v>99</v>
      </c>
      <c r="M575">
        <v>99</v>
      </c>
      <c r="N575">
        <v>99</v>
      </c>
      <c r="O575">
        <v>99</v>
      </c>
      <c r="P575">
        <v>9999</v>
      </c>
      <c r="Q575">
        <v>9</v>
      </c>
      <c r="R575">
        <v>191</v>
      </c>
      <c r="S575">
        <v>191</v>
      </c>
      <c r="T575">
        <v>15.916230366492149</v>
      </c>
      <c r="U575">
        <v>60.795811518324605</v>
      </c>
      <c r="V575">
        <v>80.024164317358</v>
      </c>
      <c r="W575">
        <v>73.862303664921498</v>
      </c>
      <c r="X575">
        <v>8.3577560887909783</v>
      </c>
      <c r="Y575">
        <v>2.8441513877266198</v>
      </c>
      <c r="Z575">
        <v>-24.445358171620857</v>
      </c>
      <c r="AA575">
        <v>1.796970552262678</v>
      </c>
      <c r="AB575">
        <v>1.71851370010275</v>
      </c>
    </row>
    <row r="576" spans="1:28" x14ac:dyDescent="0.5">
      <c r="A576">
        <v>3</v>
      </c>
      <c r="B576">
        <v>432</v>
      </c>
      <c r="C576">
        <v>2014</v>
      </c>
      <c r="D576">
        <v>99</v>
      </c>
      <c r="E576">
        <v>16</v>
      </c>
      <c r="F576">
        <v>99</v>
      </c>
      <c r="G576">
        <v>99</v>
      </c>
      <c r="H576">
        <v>99</v>
      </c>
      <c r="I576">
        <v>99</v>
      </c>
      <c r="J576">
        <v>999</v>
      </c>
      <c r="K576">
        <v>99</v>
      </c>
      <c r="L576">
        <v>99</v>
      </c>
      <c r="M576">
        <v>99</v>
      </c>
      <c r="N576">
        <v>99</v>
      </c>
      <c r="O576">
        <v>99</v>
      </c>
      <c r="P576">
        <v>9999</v>
      </c>
      <c r="Q576">
        <v>4</v>
      </c>
      <c r="R576">
        <v>88</v>
      </c>
      <c r="S576">
        <v>88</v>
      </c>
      <c r="T576">
        <v>15.670454545454543</v>
      </c>
      <c r="U576">
        <v>60.113636363636367</v>
      </c>
      <c r="V576">
        <v>80.971141534521792</v>
      </c>
      <c r="W576">
        <v>74.736363636363649</v>
      </c>
      <c r="X576">
        <v>8.2165462471409114</v>
      </c>
      <c r="Y576">
        <v>2.6518939123414249</v>
      </c>
      <c r="Z576">
        <v>-33.610137944586121</v>
      </c>
      <c r="AA576">
        <v>0.82792360523097186</v>
      </c>
      <c r="AB576">
        <v>0.80114553774433583</v>
      </c>
    </row>
    <row r="577" spans="1:28" x14ac:dyDescent="0.5">
      <c r="A577">
        <v>3</v>
      </c>
      <c r="B577">
        <v>433</v>
      </c>
      <c r="C577">
        <v>2014</v>
      </c>
      <c r="D577">
        <v>99</v>
      </c>
      <c r="E577">
        <v>17</v>
      </c>
      <c r="F577">
        <v>99</v>
      </c>
      <c r="G577">
        <v>99</v>
      </c>
      <c r="H577">
        <v>99</v>
      </c>
      <c r="I577">
        <v>99</v>
      </c>
      <c r="J577">
        <v>999</v>
      </c>
      <c r="K577">
        <v>99</v>
      </c>
      <c r="L577">
        <v>99</v>
      </c>
      <c r="M577">
        <v>99</v>
      </c>
      <c r="N577">
        <v>99</v>
      </c>
      <c r="O577">
        <v>99</v>
      </c>
      <c r="P577">
        <v>9999</v>
      </c>
      <c r="Q577">
        <v>11</v>
      </c>
      <c r="R577">
        <v>190</v>
      </c>
      <c r="S577">
        <v>190</v>
      </c>
      <c r="T577">
        <v>15.721052631578949</v>
      </c>
      <c r="U577">
        <v>60.136842105263149</v>
      </c>
      <c r="V577">
        <v>85.858470662028878</v>
      </c>
      <c r="W577">
        <v>79.24736842105267</v>
      </c>
      <c r="X577">
        <v>10.653996948071962</v>
      </c>
      <c r="Y577">
        <v>2.4066159963768725</v>
      </c>
      <c r="Z577">
        <v>-36.93706381818572</v>
      </c>
      <c r="AA577">
        <v>1.7875623294759628</v>
      </c>
      <c r="AB577">
        <v>1.8341516180842463</v>
      </c>
    </row>
    <row r="578" spans="1:28" x14ac:dyDescent="0.5">
      <c r="A578">
        <v>3</v>
      </c>
      <c r="B578">
        <v>434</v>
      </c>
      <c r="C578">
        <v>2014</v>
      </c>
      <c r="D578">
        <v>99</v>
      </c>
      <c r="E578">
        <v>18</v>
      </c>
      <c r="F578">
        <v>99</v>
      </c>
      <c r="G578">
        <v>99</v>
      </c>
      <c r="H578">
        <v>99</v>
      </c>
      <c r="I578">
        <v>99</v>
      </c>
      <c r="J578">
        <v>999</v>
      </c>
      <c r="K578">
        <v>99</v>
      </c>
      <c r="L578">
        <v>99</v>
      </c>
      <c r="M578">
        <v>99</v>
      </c>
      <c r="N578">
        <v>99</v>
      </c>
      <c r="O578">
        <v>99</v>
      </c>
      <c r="P578">
        <v>9999</v>
      </c>
      <c r="Q578">
        <v>11</v>
      </c>
      <c r="R578">
        <v>142</v>
      </c>
      <c r="S578">
        <v>142</v>
      </c>
      <c r="T578">
        <v>16.197183098591548</v>
      </c>
      <c r="U578">
        <v>61.464788732394354</v>
      </c>
      <c r="V578">
        <v>81.413944119756479</v>
      </c>
      <c r="W578">
        <v>75.145070422535284</v>
      </c>
      <c r="X578">
        <v>8.9345316598547111</v>
      </c>
      <c r="Y578">
        <v>2.8891783807735929</v>
      </c>
      <c r="Z578">
        <v>-46.511244465658969</v>
      </c>
      <c r="AA578">
        <v>1.3359676357136137</v>
      </c>
      <c r="AB578">
        <v>1.299827207008684</v>
      </c>
    </row>
    <row r="579" spans="1:28" x14ac:dyDescent="0.5">
      <c r="A579">
        <v>3</v>
      </c>
      <c r="B579">
        <v>435</v>
      </c>
      <c r="C579">
        <v>2014</v>
      </c>
      <c r="D579">
        <v>99</v>
      </c>
      <c r="E579">
        <v>19</v>
      </c>
      <c r="F579">
        <v>99</v>
      </c>
      <c r="G579">
        <v>99</v>
      </c>
      <c r="H579">
        <v>99</v>
      </c>
      <c r="I579">
        <v>99</v>
      </c>
      <c r="J579">
        <v>999</v>
      </c>
      <c r="K579">
        <v>99</v>
      </c>
      <c r="L579">
        <v>99</v>
      </c>
      <c r="M579">
        <v>99</v>
      </c>
      <c r="N579">
        <v>99</v>
      </c>
      <c r="O579">
        <v>99</v>
      </c>
      <c r="P579">
        <v>9999</v>
      </c>
      <c r="Q579">
        <v>10</v>
      </c>
      <c r="R579">
        <v>148</v>
      </c>
      <c r="S579">
        <v>148</v>
      </c>
      <c r="T579">
        <v>15.479729729729732</v>
      </c>
      <c r="U579">
        <v>59.439189189189186</v>
      </c>
      <c r="V579">
        <v>85.309361365699388</v>
      </c>
      <c r="W579">
        <v>78.74054054054055</v>
      </c>
      <c r="X579">
        <v>8.8273365166447153</v>
      </c>
      <c r="Y579">
        <v>2.7441001856843408</v>
      </c>
      <c r="Z579">
        <v>-34.140276995009224</v>
      </c>
      <c r="AA579">
        <v>1.3924169724339064</v>
      </c>
      <c r="AB579">
        <v>1.4195702528064396</v>
      </c>
    </row>
    <row r="580" spans="1:28" x14ac:dyDescent="0.5">
      <c r="A580">
        <v>3</v>
      </c>
      <c r="B580">
        <v>436</v>
      </c>
      <c r="C580">
        <v>2014</v>
      </c>
      <c r="D580">
        <v>99</v>
      </c>
      <c r="E580">
        <v>20</v>
      </c>
      <c r="F580">
        <v>99</v>
      </c>
      <c r="G580">
        <v>99</v>
      </c>
      <c r="H580">
        <v>99</v>
      </c>
      <c r="I580">
        <v>99</v>
      </c>
      <c r="J580">
        <v>999</v>
      </c>
      <c r="K580">
        <v>99</v>
      </c>
      <c r="L580">
        <v>99</v>
      </c>
      <c r="M580">
        <v>99</v>
      </c>
      <c r="N580">
        <v>99</v>
      </c>
      <c r="O580">
        <v>99</v>
      </c>
      <c r="P580">
        <v>9999</v>
      </c>
      <c r="Q580">
        <v>8</v>
      </c>
      <c r="R580">
        <v>402</v>
      </c>
      <c r="S580">
        <v>402</v>
      </c>
      <c r="T580">
        <v>16.298507462686572</v>
      </c>
      <c r="U580">
        <v>61.805970149253746</v>
      </c>
      <c r="V580">
        <v>82.450154428291938</v>
      </c>
      <c r="W580">
        <v>76.101492537313476</v>
      </c>
      <c r="X580">
        <v>9.7282502791468737</v>
      </c>
      <c r="Y580">
        <v>2.7166639219419153</v>
      </c>
      <c r="Z580">
        <v>-51.963231682480178</v>
      </c>
      <c r="AA580">
        <v>3.7821055602596672</v>
      </c>
      <c r="AB580">
        <v>3.7266277227686593</v>
      </c>
    </row>
    <row r="581" spans="1:28" x14ac:dyDescent="0.5">
      <c r="A581">
        <v>3</v>
      </c>
      <c r="B581">
        <v>437</v>
      </c>
      <c r="C581">
        <v>2014</v>
      </c>
      <c r="D581">
        <v>99</v>
      </c>
      <c r="E581">
        <v>21</v>
      </c>
      <c r="F581">
        <v>99</v>
      </c>
      <c r="G581">
        <v>99</v>
      </c>
      <c r="H581">
        <v>99</v>
      </c>
      <c r="I581">
        <v>99</v>
      </c>
      <c r="J581">
        <v>999</v>
      </c>
      <c r="K581">
        <v>99</v>
      </c>
      <c r="L581">
        <v>99</v>
      </c>
      <c r="M581">
        <v>99</v>
      </c>
      <c r="N581">
        <v>99</v>
      </c>
      <c r="O581">
        <v>99</v>
      </c>
      <c r="P581">
        <v>9999</v>
      </c>
      <c r="Q581">
        <v>8</v>
      </c>
      <c r="R581">
        <v>82</v>
      </c>
      <c r="S581">
        <v>82</v>
      </c>
      <c r="T581">
        <v>16.085365853658537</v>
      </c>
      <c r="U581">
        <v>60.475609756097562</v>
      </c>
      <c r="V581">
        <v>85.110852733662796</v>
      </c>
      <c r="W581">
        <v>78.557317073170722</v>
      </c>
      <c r="X581">
        <v>8.4387611865060759</v>
      </c>
      <c r="Y581">
        <v>2.165278159093293</v>
      </c>
      <c r="Z581">
        <v>-46.02039070806147</v>
      </c>
      <c r="AA581">
        <v>0.77147426851067824</v>
      </c>
      <c r="AB581">
        <v>0.78468848231475596</v>
      </c>
    </row>
    <row r="582" spans="1:28" x14ac:dyDescent="0.5">
      <c r="A582">
        <v>3</v>
      </c>
      <c r="B582">
        <v>438</v>
      </c>
      <c r="C582">
        <v>2014</v>
      </c>
      <c r="D582">
        <v>99</v>
      </c>
      <c r="E582">
        <v>22</v>
      </c>
      <c r="F582">
        <v>99</v>
      </c>
      <c r="G582">
        <v>99</v>
      </c>
      <c r="H582">
        <v>99</v>
      </c>
      <c r="I582">
        <v>99</v>
      </c>
      <c r="J582">
        <v>999</v>
      </c>
      <c r="K582">
        <v>99</v>
      </c>
      <c r="L582">
        <v>99</v>
      </c>
      <c r="M582">
        <v>99</v>
      </c>
      <c r="N582">
        <v>99</v>
      </c>
      <c r="O582">
        <v>99</v>
      </c>
      <c r="P582">
        <v>9999</v>
      </c>
      <c r="Q582">
        <v>8</v>
      </c>
      <c r="R582">
        <v>197</v>
      </c>
      <c r="S582">
        <v>197</v>
      </c>
      <c r="T582">
        <v>15.385786802030458</v>
      </c>
      <c r="U582">
        <v>59.461928934010153</v>
      </c>
      <c r="V582">
        <v>82.41663962690626</v>
      </c>
      <c r="W582">
        <v>76.070558375634491</v>
      </c>
      <c r="X582">
        <v>10.864418065007751</v>
      </c>
      <c r="Y582">
        <v>2.6705428895449357</v>
      </c>
      <c r="Z582">
        <v>-40.521821270531632</v>
      </c>
      <c r="AA582">
        <v>1.8534198889829712</v>
      </c>
      <c r="AB582">
        <v>1.8254906510891056</v>
      </c>
    </row>
    <row r="583" spans="1:28" x14ac:dyDescent="0.5">
      <c r="A583">
        <v>3</v>
      </c>
      <c r="B583">
        <v>439</v>
      </c>
      <c r="C583">
        <v>2014</v>
      </c>
      <c r="D583">
        <v>99</v>
      </c>
      <c r="E583">
        <v>23</v>
      </c>
      <c r="F583">
        <v>99</v>
      </c>
      <c r="G583">
        <v>99</v>
      </c>
      <c r="H583">
        <v>99</v>
      </c>
      <c r="I583">
        <v>99</v>
      </c>
      <c r="J583">
        <v>999</v>
      </c>
      <c r="K583">
        <v>99</v>
      </c>
      <c r="L583">
        <v>99</v>
      </c>
      <c r="M583">
        <v>99</v>
      </c>
      <c r="N583">
        <v>99</v>
      </c>
      <c r="O583">
        <v>99</v>
      </c>
      <c r="P583">
        <v>9999</v>
      </c>
      <c r="Q583">
        <v>12</v>
      </c>
      <c r="R583">
        <v>187</v>
      </c>
      <c r="S583">
        <v>187</v>
      </c>
      <c r="T583">
        <v>16.053475935828875</v>
      </c>
      <c r="U583">
        <v>60.844919786096256</v>
      </c>
      <c r="V583">
        <v>79.958980538930845</v>
      </c>
      <c r="W583">
        <v>73.802139037433193</v>
      </c>
      <c r="X583">
        <v>8.5727709546927642</v>
      </c>
      <c r="Y583">
        <v>2.7327511297008944</v>
      </c>
      <c r="Z583">
        <v>-30.391912332084299</v>
      </c>
      <c r="AA583">
        <v>1.7593376611158145</v>
      </c>
      <c r="AB583">
        <v>1.6811533825583238</v>
      </c>
    </row>
    <row r="584" spans="1:28" x14ac:dyDescent="0.5">
      <c r="A584">
        <v>3</v>
      </c>
      <c r="B584">
        <v>440</v>
      </c>
      <c r="C584">
        <v>2014</v>
      </c>
      <c r="D584">
        <v>99</v>
      </c>
      <c r="E584">
        <v>24</v>
      </c>
      <c r="F584">
        <v>99</v>
      </c>
      <c r="G584">
        <v>99</v>
      </c>
      <c r="H584">
        <v>99</v>
      </c>
      <c r="I584">
        <v>99</v>
      </c>
      <c r="J584">
        <v>999</v>
      </c>
      <c r="K584">
        <v>99</v>
      </c>
      <c r="L584">
        <v>99</v>
      </c>
      <c r="M584">
        <v>99</v>
      </c>
      <c r="N584">
        <v>99</v>
      </c>
      <c r="O584">
        <v>99</v>
      </c>
      <c r="P584">
        <v>9999</v>
      </c>
      <c r="Q584">
        <v>7</v>
      </c>
      <c r="R584">
        <v>157</v>
      </c>
      <c r="S584">
        <v>157</v>
      </c>
      <c r="T584">
        <v>16.044585987261147</v>
      </c>
      <c r="U584">
        <v>60.955414012738842</v>
      </c>
      <c r="V584">
        <v>79.634396284616116</v>
      </c>
      <c r="W584">
        <v>73.50254777070063</v>
      </c>
      <c r="X584">
        <v>8.7701211711127609</v>
      </c>
      <c r="Y584">
        <v>2.5967739639166805</v>
      </c>
      <c r="Z584">
        <v>-39.906966412226048</v>
      </c>
      <c r="AA584">
        <v>1.4770909775143468</v>
      </c>
      <c r="AB584">
        <v>1.4057200144471265</v>
      </c>
    </row>
    <row r="585" spans="1:28" x14ac:dyDescent="0.5">
      <c r="A585">
        <v>3</v>
      </c>
      <c r="B585">
        <v>441</v>
      </c>
      <c r="C585">
        <v>2014</v>
      </c>
      <c r="D585">
        <v>99</v>
      </c>
      <c r="E585">
        <v>25</v>
      </c>
      <c r="F585">
        <v>99</v>
      </c>
      <c r="G585">
        <v>99</v>
      </c>
      <c r="H585">
        <v>99</v>
      </c>
      <c r="I585">
        <v>99</v>
      </c>
      <c r="J585">
        <v>999</v>
      </c>
      <c r="K585">
        <v>99</v>
      </c>
      <c r="L585">
        <v>99</v>
      </c>
      <c r="M585">
        <v>99</v>
      </c>
      <c r="N585">
        <v>99</v>
      </c>
      <c r="O585">
        <v>99</v>
      </c>
      <c r="P585">
        <v>9999</v>
      </c>
      <c r="Q585">
        <v>10</v>
      </c>
      <c r="R585">
        <v>180</v>
      </c>
      <c r="S585">
        <v>180</v>
      </c>
      <c r="T585">
        <v>15.316666666666663</v>
      </c>
      <c r="U585">
        <v>59.177777777777777</v>
      </c>
      <c r="V585">
        <v>86.776212832550883</v>
      </c>
      <c r="W585">
        <v>80.094444444444449</v>
      </c>
      <c r="X585">
        <v>9.2967480707692882</v>
      </c>
      <c r="Y585">
        <v>2.3455763460312995</v>
      </c>
      <c r="Z585">
        <v>-41.525391930280314</v>
      </c>
      <c r="AA585">
        <v>1.6934801016088059</v>
      </c>
      <c r="AB585">
        <v>1.7561907337398266</v>
      </c>
    </row>
    <row r="586" spans="1:28" x14ac:dyDescent="0.5">
      <c r="A586">
        <v>3</v>
      </c>
      <c r="B586">
        <v>442</v>
      </c>
      <c r="C586">
        <v>2014</v>
      </c>
      <c r="D586">
        <v>99</v>
      </c>
      <c r="E586">
        <v>26</v>
      </c>
      <c r="F586">
        <v>99</v>
      </c>
      <c r="G586">
        <v>99</v>
      </c>
      <c r="H586">
        <v>99</v>
      </c>
      <c r="I586">
        <v>99</v>
      </c>
      <c r="J586">
        <v>999</v>
      </c>
      <c r="K586">
        <v>99</v>
      </c>
      <c r="L586">
        <v>99</v>
      </c>
      <c r="M586">
        <v>99</v>
      </c>
      <c r="N586">
        <v>99</v>
      </c>
      <c r="O586">
        <v>99</v>
      </c>
      <c r="P586">
        <v>9999</v>
      </c>
      <c r="Q586">
        <v>11</v>
      </c>
      <c r="R586">
        <v>193</v>
      </c>
      <c r="S586">
        <v>193</v>
      </c>
      <c r="T586">
        <v>15.974093264248705</v>
      </c>
      <c r="U586">
        <v>60.860103626943001</v>
      </c>
      <c r="V586">
        <v>78.846294186000847</v>
      </c>
      <c r="W586">
        <v>72.775129533678751</v>
      </c>
      <c r="X586">
        <v>10.642475417604029</v>
      </c>
      <c r="Y586">
        <v>2.8019449184537777</v>
      </c>
      <c r="Z586">
        <v>-39.907840953155095</v>
      </c>
      <c r="AA586">
        <v>1.8157869978361088</v>
      </c>
      <c r="AB586">
        <v>1.7109490580437061</v>
      </c>
    </row>
    <row r="587" spans="1:28" x14ac:dyDescent="0.5">
      <c r="A587">
        <v>3</v>
      </c>
      <c r="B587">
        <v>443</v>
      </c>
      <c r="C587">
        <v>2014</v>
      </c>
      <c r="D587">
        <v>99</v>
      </c>
      <c r="E587">
        <v>27</v>
      </c>
      <c r="F587">
        <v>99</v>
      </c>
      <c r="G587">
        <v>99</v>
      </c>
      <c r="H587">
        <v>99</v>
      </c>
      <c r="I587">
        <v>99</v>
      </c>
      <c r="J587">
        <v>999</v>
      </c>
      <c r="K587">
        <v>99</v>
      </c>
      <c r="L587">
        <v>99</v>
      </c>
      <c r="M587">
        <v>99</v>
      </c>
      <c r="N587">
        <v>99</v>
      </c>
      <c r="O587">
        <v>99</v>
      </c>
      <c r="P587">
        <v>9999</v>
      </c>
      <c r="Q587">
        <v>13</v>
      </c>
      <c r="R587">
        <v>368</v>
      </c>
      <c r="S587">
        <v>368</v>
      </c>
      <c r="T587">
        <v>15.956521739130435</v>
      </c>
      <c r="U587">
        <v>61.032608695652179</v>
      </c>
      <c r="V587">
        <v>81.310353761364127</v>
      </c>
      <c r="W587">
        <v>75.049456521739103</v>
      </c>
      <c r="X587">
        <v>11.033452085454844</v>
      </c>
      <c r="Y587">
        <v>3.1638277826369898</v>
      </c>
      <c r="Z587">
        <v>-58.457276381023512</v>
      </c>
      <c r="AA587">
        <v>3.4622259855113375</v>
      </c>
      <c r="AB587">
        <v>3.364280150001612</v>
      </c>
    </row>
    <row r="588" spans="1:28" x14ac:dyDescent="0.5">
      <c r="A588">
        <v>3</v>
      </c>
      <c r="B588">
        <v>444</v>
      </c>
      <c r="C588">
        <v>2014</v>
      </c>
      <c r="D588">
        <v>99</v>
      </c>
      <c r="E588">
        <v>28</v>
      </c>
      <c r="F588">
        <v>99</v>
      </c>
      <c r="G588">
        <v>99</v>
      </c>
      <c r="H588">
        <v>99</v>
      </c>
      <c r="I588">
        <v>99</v>
      </c>
      <c r="J588">
        <v>999</v>
      </c>
      <c r="K588">
        <v>99</v>
      </c>
      <c r="L588">
        <v>99</v>
      </c>
      <c r="M588">
        <v>99</v>
      </c>
      <c r="N588">
        <v>99</v>
      </c>
      <c r="O588">
        <v>99</v>
      </c>
      <c r="P588">
        <v>9999</v>
      </c>
      <c r="Q588">
        <v>8</v>
      </c>
      <c r="R588">
        <v>170</v>
      </c>
      <c r="S588">
        <v>170</v>
      </c>
      <c r="T588">
        <v>16.117647058823529</v>
      </c>
      <c r="U588">
        <v>60.858823529411758</v>
      </c>
      <c r="V588">
        <v>76.930087311197454</v>
      </c>
      <c r="W588">
        <v>71.006470588235288</v>
      </c>
      <c r="X588">
        <v>8.718507320418448</v>
      </c>
      <c r="Y588">
        <v>2.4764915466487434</v>
      </c>
      <c r="Z588">
        <v>-52.666742387272173</v>
      </c>
      <c r="AA588">
        <v>1.5993978737416501</v>
      </c>
      <c r="AB588">
        <v>1.4704275484529945</v>
      </c>
    </row>
    <row r="589" spans="1:28" x14ac:dyDescent="0.5">
      <c r="A589">
        <v>3</v>
      </c>
      <c r="B589">
        <v>445</v>
      </c>
      <c r="C589">
        <v>2014</v>
      </c>
      <c r="D589">
        <v>99</v>
      </c>
      <c r="E589">
        <v>29</v>
      </c>
      <c r="F589">
        <v>99</v>
      </c>
      <c r="G589">
        <v>99</v>
      </c>
      <c r="H589">
        <v>99</v>
      </c>
      <c r="I589">
        <v>99</v>
      </c>
      <c r="J589">
        <v>999</v>
      </c>
      <c r="K589">
        <v>99</v>
      </c>
      <c r="L589">
        <v>99</v>
      </c>
      <c r="M589">
        <v>99</v>
      </c>
      <c r="N589">
        <v>99</v>
      </c>
      <c r="O589">
        <v>99</v>
      </c>
      <c r="P589">
        <v>9999</v>
      </c>
      <c r="Q589">
        <v>7</v>
      </c>
      <c r="R589">
        <v>270</v>
      </c>
      <c r="S589">
        <v>270</v>
      </c>
      <c r="T589">
        <v>16.177777777777781</v>
      </c>
      <c r="U589">
        <v>60.729629629629613</v>
      </c>
      <c r="V589">
        <v>88.530155290718682</v>
      </c>
      <c r="W589">
        <v>81.71333333333331</v>
      </c>
      <c r="X589">
        <v>11.894908963891217</v>
      </c>
      <c r="Y589">
        <v>2.4046736615145488</v>
      </c>
      <c r="Z589">
        <v>3.1021117751086233</v>
      </c>
      <c r="AA589">
        <v>2.5402201524132089</v>
      </c>
      <c r="AB589">
        <v>2.6875309483393433</v>
      </c>
    </row>
    <row r="590" spans="1:28" x14ac:dyDescent="0.5">
      <c r="A590">
        <v>3</v>
      </c>
      <c r="B590">
        <v>446</v>
      </c>
      <c r="C590">
        <v>2014</v>
      </c>
      <c r="D590">
        <v>99</v>
      </c>
      <c r="E590">
        <v>30</v>
      </c>
      <c r="F590">
        <v>99</v>
      </c>
      <c r="G590">
        <v>99</v>
      </c>
      <c r="H590">
        <v>99</v>
      </c>
      <c r="I590">
        <v>99</v>
      </c>
      <c r="J590">
        <v>999</v>
      </c>
      <c r="K590">
        <v>99</v>
      </c>
      <c r="L590">
        <v>99</v>
      </c>
      <c r="M590">
        <v>99</v>
      </c>
      <c r="N590">
        <v>99</v>
      </c>
      <c r="O590">
        <v>99</v>
      </c>
      <c r="P590">
        <v>9999</v>
      </c>
      <c r="Q590">
        <v>12</v>
      </c>
      <c r="R590">
        <v>330</v>
      </c>
      <c r="S590">
        <v>330</v>
      </c>
      <c r="T590">
        <v>15.709090909090907</v>
      </c>
      <c r="U590">
        <v>60.224242424242419</v>
      </c>
      <c r="V590">
        <v>78.356479201549604</v>
      </c>
      <c r="W590">
        <v>72.323030303030322</v>
      </c>
      <c r="X590">
        <v>9.4580965747480619</v>
      </c>
      <c r="Y590">
        <v>2.7652640076743888</v>
      </c>
      <c r="Z590">
        <v>-28.7538324719232</v>
      </c>
      <c r="AA590">
        <v>3.1047135196161446</v>
      </c>
      <c r="AB590">
        <v>2.9072831910851735</v>
      </c>
    </row>
    <row r="591" spans="1:28" x14ac:dyDescent="0.5">
      <c r="A591">
        <v>3</v>
      </c>
      <c r="B591">
        <v>447</v>
      </c>
      <c r="C591">
        <v>2014</v>
      </c>
      <c r="D591">
        <v>99</v>
      </c>
      <c r="E591">
        <v>31</v>
      </c>
      <c r="F591">
        <v>99</v>
      </c>
      <c r="G591">
        <v>99</v>
      </c>
      <c r="H591">
        <v>99</v>
      </c>
      <c r="I591">
        <v>99</v>
      </c>
      <c r="J591">
        <v>999</v>
      </c>
      <c r="K591">
        <v>99</v>
      </c>
      <c r="L591">
        <v>99</v>
      </c>
      <c r="M591">
        <v>99</v>
      </c>
      <c r="N591">
        <v>99</v>
      </c>
      <c r="O591">
        <v>99</v>
      </c>
      <c r="P591">
        <v>9999</v>
      </c>
      <c r="Q591">
        <v>4</v>
      </c>
      <c r="R591">
        <v>59</v>
      </c>
      <c r="S591">
        <v>59</v>
      </c>
      <c r="T591">
        <v>16.644067796610177</v>
      </c>
      <c r="U591">
        <v>62.372881355932222</v>
      </c>
      <c r="V591">
        <v>77.947738582734971</v>
      </c>
      <c r="W591">
        <v>71.945762711864404</v>
      </c>
      <c r="X591">
        <v>9.1081509785893893</v>
      </c>
      <c r="Y591">
        <v>2.1304754389791873</v>
      </c>
      <c r="Z591">
        <v>-27.060271708904541</v>
      </c>
      <c r="AA591">
        <v>0.5550851444162197</v>
      </c>
      <c r="AB591">
        <v>0.51707556541435906</v>
      </c>
    </row>
    <row r="592" spans="1:28" x14ac:dyDescent="0.5">
      <c r="A592">
        <v>3</v>
      </c>
      <c r="B592">
        <v>448</v>
      </c>
      <c r="C592">
        <v>2014</v>
      </c>
      <c r="D592">
        <v>99</v>
      </c>
      <c r="E592">
        <v>32</v>
      </c>
      <c r="F592">
        <v>99</v>
      </c>
      <c r="G592">
        <v>99</v>
      </c>
      <c r="H592">
        <v>99</v>
      </c>
      <c r="I592">
        <v>99</v>
      </c>
      <c r="J592">
        <v>999</v>
      </c>
      <c r="K592">
        <v>99</v>
      </c>
      <c r="L592">
        <v>99</v>
      </c>
      <c r="M592">
        <v>99</v>
      </c>
      <c r="N592">
        <v>99</v>
      </c>
      <c r="O592">
        <v>99</v>
      </c>
      <c r="P592">
        <v>9999</v>
      </c>
      <c r="Q592">
        <v>8</v>
      </c>
      <c r="R592">
        <v>198</v>
      </c>
      <c r="S592">
        <v>198</v>
      </c>
      <c r="T592">
        <v>15.787878787878787</v>
      </c>
      <c r="U592">
        <v>60.777777777777779</v>
      </c>
      <c r="V592">
        <v>81.897523446819235</v>
      </c>
      <c r="W592">
        <v>75.591414141414148</v>
      </c>
      <c r="X592">
        <v>9.4951171406864496</v>
      </c>
      <c r="Y592">
        <v>3.4335114856854632</v>
      </c>
      <c r="Z592">
        <v>-50.67109558392459</v>
      </c>
      <c r="AA592">
        <v>1.8628281117696872</v>
      </c>
      <c r="AB592">
        <v>1.8232005501114901</v>
      </c>
    </row>
    <row r="593" spans="1:28" x14ac:dyDescent="0.5">
      <c r="A593">
        <v>3</v>
      </c>
      <c r="B593">
        <v>449</v>
      </c>
      <c r="C593">
        <v>2014</v>
      </c>
      <c r="D593">
        <v>99</v>
      </c>
      <c r="E593">
        <v>33</v>
      </c>
      <c r="F593">
        <v>99</v>
      </c>
      <c r="G593">
        <v>99</v>
      </c>
      <c r="H593">
        <v>99</v>
      </c>
      <c r="I593">
        <v>99</v>
      </c>
      <c r="J593">
        <v>999</v>
      </c>
      <c r="K593">
        <v>99</v>
      </c>
      <c r="L593">
        <v>99</v>
      </c>
      <c r="M593">
        <v>99</v>
      </c>
      <c r="N593">
        <v>99</v>
      </c>
      <c r="O593">
        <v>99</v>
      </c>
      <c r="P593">
        <v>9999</v>
      </c>
      <c r="Q593">
        <v>9</v>
      </c>
      <c r="R593">
        <v>217</v>
      </c>
      <c r="S593">
        <v>217</v>
      </c>
      <c r="T593">
        <v>15.43778801843318</v>
      </c>
      <c r="U593">
        <v>59.741935483870975</v>
      </c>
      <c r="V593">
        <v>87.959019626443506</v>
      </c>
      <c r="W593">
        <v>81.186175115207377</v>
      </c>
      <c r="X593">
        <v>9.856443896858142</v>
      </c>
      <c r="Y593">
        <v>2.5899027498928442</v>
      </c>
      <c r="Z593">
        <v>-49.586049958587509</v>
      </c>
      <c r="AA593">
        <v>2.041584344717283</v>
      </c>
      <c r="AB593">
        <v>2.1460438810146374</v>
      </c>
    </row>
    <row r="594" spans="1:28" x14ac:dyDescent="0.5">
      <c r="A594">
        <v>3</v>
      </c>
      <c r="B594">
        <v>450</v>
      </c>
      <c r="C594">
        <v>2014</v>
      </c>
      <c r="D594">
        <v>99</v>
      </c>
      <c r="E594">
        <v>34</v>
      </c>
      <c r="F594">
        <v>99</v>
      </c>
      <c r="G594">
        <v>99</v>
      </c>
      <c r="H594">
        <v>99</v>
      </c>
      <c r="I594">
        <v>99</v>
      </c>
      <c r="J594">
        <v>999</v>
      </c>
      <c r="K594">
        <v>99</v>
      </c>
      <c r="L594">
        <v>99</v>
      </c>
      <c r="M594">
        <v>99</v>
      </c>
      <c r="N594">
        <v>99</v>
      </c>
      <c r="O594">
        <v>99</v>
      </c>
      <c r="P594">
        <v>9999</v>
      </c>
      <c r="Q594">
        <v>5</v>
      </c>
      <c r="R594">
        <v>168</v>
      </c>
      <c r="S594">
        <v>168</v>
      </c>
      <c r="T594">
        <v>15.607142857142859</v>
      </c>
      <c r="U594">
        <v>60.04166666666665</v>
      </c>
      <c r="V594">
        <v>82.262807614920305</v>
      </c>
      <c r="W594">
        <v>75.928571428571388</v>
      </c>
      <c r="X594">
        <v>8.7579021654809459</v>
      </c>
      <c r="Y594">
        <v>2.7995623949422592</v>
      </c>
      <c r="Z594">
        <v>-54.61908119059936</v>
      </c>
      <c r="AA594">
        <v>1.5805814281682189</v>
      </c>
      <c r="AB594">
        <v>1.5538578760897013</v>
      </c>
    </row>
    <row r="595" spans="1:28" x14ac:dyDescent="0.5">
      <c r="A595">
        <v>3</v>
      </c>
      <c r="B595">
        <v>451</v>
      </c>
      <c r="C595">
        <v>2014</v>
      </c>
      <c r="D595">
        <v>99</v>
      </c>
      <c r="E595">
        <v>35</v>
      </c>
      <c r="F595">
        <v>99</v>
      </c>
      <c r="G595">
        <v>99</v>
      </c>
      <c r="H595">
        <v>99</v>
      </c>
      <c r="I595">
        <v>99</v>
      </c>
      <c r="J595">
        <v>999</v>
      </c>
      <c r="K595">
        <v>99</v>
      </c>
      <c r="L595">
        <v>99</v>
      </c>
      <c r="M595">
        <v>99</v>
      </c>
      <c r="N595">
        <v>99</v>
      </c>
      <c r="O595">
        <v>99</v>
      </c>
      <c r="P595">
        <v>9999</v>
      </c>
      <c r="Q595">
        <v>10</v>
      </c>
      <c r="R595">
        <v>128</v>
      </c>
      <c r="S595">
        <v>128</v>
      </c>
      <c r="T595">
        <v>15.96875</v>
      </c>
      <c r="U595">
        <v>61.21875</v>
      </c>
      <c r="V595">
        <v>82.680457746478879</v>
      </c>
      <c r="W595">
        <v>76.314062500000048</v>
      </c>
      <c r="X595">
        <v>9.5959523886942684</v>
      </c>
      <c r="Y595">
        <v>3.4322402942538859</v>
      </c>
      <c r="Z595">
        <v>-48.667248780505091</v>
      </c>
      <c r="AA595">
        <v>1.2042525166995957</v>
      </c>
      <c r="AB595">
        <v>1.1899023600830536</v>
      </c>
    </row>
    <row r="596" spans="1:28" x14ac:dyDescent="0.5">
      <c r="A596">
        <v>3</v>
      </c>
      <c r="B596">
        <v>452</v>
      </c>
      <c r="C596">
        <v>2014</v>
      </c>
      <c r="D596">
        <v>99</v>
      </c>
      <c r="E596">
        <v>36</v>
      </c>
      <c r="F596">
        <v>99</v>
      </c>
      <c r="G596">
        <v>99</v>
      </c>
      <c r="H596">
        <v>99</v>
      </c>
      <c r="I596">
        <v>99</v>
      </c>
      <c r="J596">
        <v>999</v>
      </c>
      <c r="K596">
        <v>99</v>
      </c>
      <c r="L596">
        <v>99</v>
      </c>
      <c r="M596">
        <v>99</v>
      </c>
      <c r="N596">
        <v>99</v>
      </c>
      <c r="O596">
        <v>99</v>
      </c>
      <c r="P596">
        <v>9999</v>
      </c>
      <c r="Q596">
        <v>12</v>
      </c>
      <c r="R596">
        <v>222</v>
      </c>
      <c r="S596">
        <v>222</v>
      </c>
      <c r="T596">
        <v>16.108108108108109</v>
      </c>
      <c r="U596">
        <v>60.824324324324337</v>
      </c>
      <c r="V596">
        <v>90.2452832030297</v>
      </c>
      <c r="W596">
        <v>83.296396396396389</v>
      </c>
      <c r="X596">
        <v>10.570564500578532</v>
      </c>
      <c r="Y596">
        <v>2.4311683402055526</v>
      </c>
      <c r="Z596">
        <v>-33.736964747120446</v>
      </c>
      <c r="AA596">
        <v>2.0886254586508604</v>
      </c>
      <c r="AB596">
        <v>2.2525579392501984</v>
      </c>
    </row>
    <row r="597" spans="1:28" x14ac:dyDescent="0.5">
      <c r="A597">
        <v>3</v>
      </c>
      <c r="B597">
        <v>453</v>
      </c>
      <c r="C597">
        <v>2014</v>
      </c>
      <c r="D597">
        <v>99</v>
      </c>
      <c r="E597">
        <v>37</v>
      </c>
      <c r="F597">
        <v>99</v>
      </c>
      <c r="G597">
        <v>99</v>
      </c>
      <c r="H597">
        <v>99</v>
      </c>
      <c r="I597">
        <v>99</v>
      </c>
      <c r="J597">
        <v>999</v>
      </c>
      <c r="K597">
        <v>99</v>
      </c>
      <c r="L597">
        <v>99</v>
      </c>
      <c r="M597">
        <v>99</v>
      </c>
      <c r="N597">
        <v>99</v>
      </c>
      <c r="O597">
        <v>99</v>
      </c>
      <c r="P597">
        <v>9999</v>
      </c>
      <c r="Q597">
        <v>7</v>
      </c>
      <c r="R597">
        <v>147</v>
      </c>
      <c r="S597">
        <v>147</v>
      </c>
      <c r="T597">
        <v>15</v>
      </c>
      <c r="U597">
        <v>58.755102040816318</v>
      </c>
      <c r="V597">
        <v>89.602081352584406</v>
      </c>
      <c r="W597">
        <v>82.702721088435339</v>
      </c>
      <c r="X597">
        <v>9.0430485617163487</v>
      </c>
      <c r="Y597">
        <v>2.1809061236559568</v>
      </c>
      <c r="Z597">
        <v>-16.122093466470268</v>
      </c>
      <c r="AA597">
        <v>1.3830087496471919</v>
      </c>
      <c r="AB597">
        <v>1.4809279050631321</v>
      </c>
    </row>
    <row r="598" spans="1:28" x14ac:dyDescent="0.5">
      <c r="A598">
        <v>3</v>
      </c>
      <c r="B598">
        <v>454</v>
      </c>
      <c r="C598">
        <v>2014</v>
      </c>
      <c r="D598">
        <v>99</v>
      </c>
      <c r="E598">
        <v>38</v>
      </c>
      <c r="F598">
        <v>99</v>
      </c>
      <c r="G598">
        <v>99</v>
      </c>
      <c r="H598">
        <v>99</v>
      </c>
      <c r="I598">
        <v>99</v>
      </c>
      <c r="J598">
        <v>999</v>
      </c>
      <c r="K598">
        <v>99</v>
      </c>
      <c r="L598">
        <v>99</v>
      </c>
      <c r="M598">
        <v>99</v>
      </c>
      <c r="N598">
        <v>99</v>
      </c>
      <c r="O598">
        <v>99</v>
      </c>
      <c r="P598">
        <v>9999</v>
      </c>
      <c r="Q598">
        <v>9</v>
      </c>
      <c r="R598">
        <v>286</v>
      </c>
      <c r="S598">
        <v>286</v>
      </c>
      <c r="T598">
        <v>15.993006993006995</v>
      </c>
      <c r="U598">
        <v>60.685314685314673</v>
      </c>
      <c r="V598">
        <v>82.702346407655213</v>
      </c>
      <c r="W598">
        <v>76.334265734265742</v>
      </c>
      <c r="X598">
        <v>12.674323501043697</v>
      </c>
      <c r="Y598">
        <v>2.4719958257471157</v>
      </c>
      <c r="Z598">
        <v>-30.59624184808672</v>
      </c>
      <c r="AA598">
        <v>2.6907517170006594</v>
      </c>
      <c r="AB598">
        <v>2.6593919416462777</v>
      </c>
    </row>
    <row r="599" spans="1:28" x14ac:dyDescent="0.5">
      <c r="A599">
        <v>3</v>
      </c>
      <c r="B599">
        <v>455</v>
      </c>
      <c r="C599">
        <v>2014</v>
      </c>
      <c r="D599">
        <v>99</v>
      </c>
      <c r="E599">
        <v>39</v>
      </c>
      <c r="F599">
        <v>99</v>
      </c>
      <c r="G599">
        <v>99</v>
      </c>
      <c r="H599">
        <v>99</v>
      </c>
      <c r="I599">
        <v>99</v>
      </c>
      <c r="J599">
        <v>999</v>
      </c>
      <c r="K599">
        <v>99</v>
      </c>
      <c r="L599">
        <v>99</v>
      </c>
      <c r="M599">
        <v>99</v>
      </c>
      <c r="N599">
        <v>99</v>
      </c>
      <c r="O599">
        <v>99</v>
      </c>
      <c r="P599">
        <v>9999</v>
      </c>
      <c r="Q599">
        <v>11</v>
      </c>
      <c r="R599">
        <v>251</v>
      </c>
      <c r="S599">
        <v>251</v>
      </c>
      <c r="T599">
        <v>15.649402390438246</v>
      </c>
      <c r="U599">
        <v>60.262948207171313</v>
      </c>
      <c r="V599">
        <v>84.577400042300923</v>
      </c>
      <c r="W599">
        <v>78.064940239043807</v>
      </c>
      <c r="X599">
        <v>9.7201051496338255</v>
      </c>
      <c r="Y599">
        <v>2.8956936141929397</v>
      </c>
      <c r="Z599">
        <v>-40.043636824972531</v>
      </c>
      <c r="AA599">
        <v>2.3614639194656126</v>
      </c>
      <c r="AB599">
        <v>2.3868577439216394</v>
      </c>
    </row>
    <row r="600" spans="1:28" x14ac:dyDescent="0.5">
      <c r="A600">
        <v>3</v>
      </c>
      <c r="B600">
        <v>456</v>
      </c>
      <c r="C600">
        <v>2014</v>
      </c>
      <c r="D600">
        <v>99</v>
      </c>
      <c r="E600">
        <v>40</v>
      </c>
      <c r="F600">
        <v>99</v>
      </c>
      <c r="G600">
        <v>99</v>
      </c>
      <c r="H600">
        <v>99</v>
      </c>
      <c r="I600">
        <v>99</v>
      </c>
      <c r="J600">
        <v>999</v>
      </c>
      <c r="K600">
        <v>99</v>
      </c>
      <c r="L600">
        <v>99</v>
      </c>
      <c r="M600">
        <v>99</v>
      </c>
      <c r="N600">
        <v>99</v>
      </c>
      <c r="O600">
        <v>99</v>
      </c>
      <c r="P600">
        <v>9999</v>
      </c>
      <c r="Q600">
        <v>10</v>
      </c>
      <c r="R600">
        <v>320</v>
      </c>
      <c r="S600">
        <v>320</v>
      </c>
      <c r="T600">
        <v>15.696875</v>
      </c>
      <c r="U600">
        <v>60.03125</v>
      </c>
      <c r="V600">
        <v>87.725148970747583</v>
      </c>
      <c r="W600">
        <v>80.970312500000006</v>
      </c>
      <c r="X600">
        <v>8.7511084956330478</v>
      </c>
      <c r="Y600">
        <v>2.5858312855830339</v>
      </c>
      <c r="Z600">
        <v>-40.538653077110006</v>
      </c>
      <c r="AA600">
        <v>3.0106312917489886</v>
      </c>
      <c r="AB600">
        <v>3.1562585840719821</v>
      </c>
    </row>
    <row r="601" spans="1:28" x14ac:dyDescent="0.5">
      <c r="A601">
        <v>3</v>
      </c>
      <c r="B601">
        <v>457</v>
      </c>
      <c r="C601">
        <v>2014</v>
      </c>
      <c r="D601">
        <v>99</v>
      </c>
      <c r="E601">
        <v>41</v>
      </c>
      <c r="F601">
        <v>99</v>
      </c>
      <c r="G601">
        <v>99</v>
      </c>
      <c r="H601">
        <v>99</v>
      </c>
      <c r="I601">
        <v>99</v>
      </c>
      <c r="J601">
        <v>999</v>
      </c>
      <c r="K601">
        <v>99</v>
      </c>
      <c r="L601">
        <v>99</v>
      </c>
      <c r="M601">
        <v>99</v>
      </c>
      <c r="N601">
        <v>99</v>
      </c>
      <c r="O601">
        <v>99</v>
      </c>
      <c r="P601">
        <v>9999</v>
      </c>
      <c r="Q601">
        <v>8</v>
      </c>
      <c r="R601">
        <v>202</v>
      </c>
      <c r="S601">
        <v>202</v>
      </c>
      <c r="T601">
        <v>15.811881188118811</v>
      </c>
      <c r="U601">
        <v>60.059405940594061</v>
      </c>
      <c r="V601">
        <v>86.114478186713526</v>
      </c>
      <c r="W601">
        <v>79.483663366336614</v>
      </c>
      <c r="X601">
        <v>9.4032583590938881</v>
      </c>
      <c r="Y601">
        <v>2.3497283692948541</v>
      </c>
      <c r="Z601">
        <v>-40.957150482686274</v>
      </c>
      <c r="AA601">
        <v>1.9004610029165496</v>
      </c>
      <c r="AB601">
        <v>1.9558071418260747</v>
      </c>
    </row>
    <row r="602" spans="1:28" x14ac:dyDescent="0.5">
      <c r="A602">
        <v>3</v>
      </c>
      <c r="B602">
        <v>458</v>
      </c>
      <c r="C602">
        <v>2014</v>
      </c>
      <c r="D602">
        <v>99</v>
      </c>
      <c r="E602">
        <v>42</v>
      </c>
      <c r="F602">
        <v>99</v>
      </c>
      <c r="G602">
        <v>99</v>
      </c>
      <c r="H602">
        <v>99</v>
      </c>
      <c r="I602">
        <v>99</v>
      </c>
      <c r="J602">
        <v>999</v>
      </c>
      <c r="K602">
        <v>99</v>
      </c>
      <c r="L602">
        <v>99</v>
      </c>
      <c r="M602">
        <v>99</v>
      </c>
      <c r="N602">
        <v>99</v>
      </c>
      <c r="O602">
        <v>99</v>
      </c>
      <c r="P602">
        <v>9999</v>
      </c>
      <c r="Q602">
        <v>10</v>
      </c>
      <c r="R602">
        <v>284</v>
      </c>
      <c r="S602">
        <v>284</v>
      </c>
      <c r="T602">
        <v>15.616197183098588</v>
      </c>
      <c r="U602">
        <v>60.29577464788732</v>
      </c>
      <c r="V602">
        <v>83.888270031892347</v>
      </c>
      <c r="W602">
        <v>77.428873239436626</v>
      </c>
      <c r="X602">
        <v>9.0717762363562819</v>
      </c>
      <c r="Y602">
        <v>3.008880593857151</v>
      </c>
      <c r="Z602">
        <v>-27.892364527571488</v>
      </c>
      <c r="AA602">
        <v>2.6719352714272273</v>
      </c>
      <c r="AB602">
        <v>2.6786628977451654</v>
      </c>
    </row>
    <row r="603" spans="1:28" x14ac:dyDescent="0.5">
      <c r="A603">
        <v>3</v>
      </c>
      <c r="B603">
        <v>459</v>
      </c>
      <c r="C603">
        <v>2014</v>
      </c>
      <c r="D603">
        <v>99</v>
      </c>
      <c r="E603">
        <v>43</v>
      </c>
      <c r="F603">
        <v>99</v>
      </c>
      <c r="G603">
        <v>99</v>
      </c>
      <c r="H603">
        <v>99</v>
      </c>
      <c r="I603">
        <v>99</v>
      </c>
      <c r="J603">
        <v>999</v>
      </c>
      <c r="K603">
        <v>99</v>
      </c>
      <c r="L603">
        <v>99</v>
      </c>
      <c r="M603">
        <v>99</v>
      </c>
      <c r="N603">
        <v>99</v>
      </c>
      <c r="O603">
        <v>99</v>
      </c>
      <c r="P603">
        <v>9999</v>
      </c>
      <c r="Q603">
        <v>9</v>
      </c>
      <c r="R603">
        <v>150</v>
      </c>
      <c r="S603">
        <v>150</v>
      </c>
      <c r="T603">
        <v>16.36</v>
      </c>
      <c r="U603">
        <v>61.380000000000017</v>
      </c>
      <c r="V603">
        <v>89.058143734200101</v>
      </c>
      <c r="W603">
        <v>82.200666666666649</v>
      </c>
      <c r="X603">
        <v>9.6406396514385175</v>
      </c>
      <c r="Y603">
        <v>2.5940187611760095</v>
      </c>
      <c r="Z603">
        <v>-45.319844088923119</v>
      </c>
      <c r="AA603">
        <v>1.411233418007338</v>
      </c>
      <c r="AB603">
        <v>1.5019773438361259</v>
      </c>
    </row>
    <row r="604" spans="1:28" x14ac:dyDescent="0.5">
      <c r="A604">
        <v>3</v>
      </c>
      <c r="B604">
        <v>460</v>
      </c>
      <c r="C604">
        <v>2014</v>
      </c>
      <c r="D604">
        <v>99</v>
      </c>
      <c r="E604">
        <v>44</v>
      </c>
      <c r="F604">
        <v>99</v>
      </c>
      <c r="G604">
        <v>99</v>
      </c>
      <c r="H604">
        <v>99</v>
      </c>
      <c r="I604">
        <v>99</v>
      </c>
      <c r="J604">
        <v>999</v>
      </c>
      <c r="K604">
        <v>99</v>
      </c>
      <c r="L604">
        <v>99</v>
      </c>
      <c r="M604">
        <v>99</v>
      </c>
      <c r="N604">
        <v>99</v>
      </c>
      <c r="O604">
        <v>99</v>
      </c>
      <c r="P604">
        <v>9999</v>
      </c>
      <c r="Q604">
        <v>9</v>
      </c>
      <c r="R604">
        <v>250</v>
      </c>
      <c r="S604">
        <v>250</v>
      </c>
      <c r="T604">
        <v>16.027999999999995</v>
      </c>
      <c r="U604">
        <v>60.823999999999998</v>
      </c>
      <c r="V604">
        <v>83.362080173347707</v>
      </c>
      <c r="W604">
        <v>76.943200000000061</v>
      </c>
      <c r="X604">
        <v>8.9878214134456424</v>
      </c>
      <c r="Y604">
        <v>2.6262185743003577</v>
      </c>
      <c r="Z604">
        <v>-32.264031990990453</v>
      </c>
      <c r="AA604">
        <v>2.3520556966788977</v>
      </c>
      <c r="AB604">
        <v>2.3431874673005875</v>
      </c>
    </row>
    <row r="605" spans="1:28" x14ac:dyDescent="0.5">
      <c r="A605">
        <v>3</v>
      </c>
      <c r="B605">
        <v>461</v>
      </c>
      <c r="C605">
        <v>2014</v>
      </c>
      <c r="D605">
        <v>99</v>
      </c>
      <c r="E605">
        <v>45</v>
      </c>
      <c r="F605">
        <v>99</v>
      </c>
      <c r="G605">
        <v>99</v>
      </c>
      <c r="H605">
        <v>99</v>
      </c>
      <c r="I605">
        <v>99</v>
      </c>
      <c r="J605">
        <v>999</v>
      </c>
      <c r="K605">
        <v>99</v>
      </c>
      <c r="L605">
        <v>99</v>
      </c>
      <c r="M605">
        <v>99</v>
      </c>
      <c r="N605">
        <v>99</v>
      </c>
      <c r="O605">
        <v>99</v>
      </c>
      <c r="P605">
        <v>9999</v>
      </c>
      <c r="Q605">
        <v>13</v>
      </c>
      <c r="R605">
        <v>242</v>
      </c>
      <c r="S605">
        <v>242</v>
      </c>
      <c r="T605">
        <v>15.661157024793388</v>
      </c>
      <c r="U605">
        <v>59.900826446281009</v>
      </c>
      <c r="V605">
        <v>84.942202483815805</v>
      </c>
      <c r="W605">
        <v>78.401652892561984</v>
      </c>
      <c r="X605">
        <v>9.0718434937663357</v>
      </c>
      <c r="Y605">
        <v>2.4271363893534432</v>
      </c>
      <c r="Z605">
        <v>-35.643422665445399</v>
      </c>
      <c r="AA605">
        <v>2.2767899143851724</v>
      </c>
      <c r="AB605">
        <v>2.3111991419430158</v>
      </c>
    </row>
    <row r="606" spans="1:28" x14ac:dyDescent="0.5">
      <c r="A606">
        <v>3</v>
      </c>
      <c r="B606">
        <v>462</v>
      </c>
      <c r="C606">
        <v>2014</v>
      </c>
      <c r="D606">
        <v>99</v>
      </c>
      <c r="E606">
        <v>46</v>
      </c>
      <c r="F606">
        <v>99</v>
      </c>
      <c r="G606">
        <v>99</v>
      </c>
      <c r="H606">
        <v>99</v>
      </c>
      <c r="I606">
        <v>99</v>
      </c>
      <c r="J606">
        <v>999</v>
      </c>
      <c r="K606">
        <v>99</v>
      </c>
      <c r="L606">
        <v>99</v>
      </c>
      <c r="M606">
        <v>99</v>
      </c>
      <c r="N606">
        <v>99</v>
      </c>
      <c r="O606">
        <v>99</v>
      </c>
      <c r="P606">
        <v>9999</v>
      </c>
      <c r="Q606">
        <v>10</v>
      </c>
      <c r="R606">
        <v>159</v>
      </c>
      <c r="S606">
        <v>159</v>
      </c>
      <c r="T606">
        <v>15.452830188679249</v>
      </c>
      <c r="U606">
        <v>59.867924528301891</v>
      </c>
      <c r="V606">
        <v>85.578882097617182</v>
      </c>
      <c r="W606">
        <v>78.989308176100607</v>
      </c>
      <c r="X606">
        <v>9.331892911277297</v>
      </c>
      <c r="Y606">
        <v>2.555332831765063</v>
      </c>
      <c r="Z606">
        <v>-26.454356869358687</v>
      </c>
      <c r="AA606">
        <v>1.4959074230877787</v>
      </c>
      <c r="AB606">
        <v>1.5298970855419707</v>
      </c>
    </row>
    <row r="607" spans="1:28" x14ac:dyDescent="0.5">
      <c r="A607">
        <v>3</v>
      </c>
      <c r="B607">
        <v>463</v>
      </c>
      <c r="C607">
        <v>2014</v>
      </c>
      <c r="D607">
        <v>99</v>
      </c>
      <c r="E607">
        <v>47</v>
      </c>
      <c r="F607">
        <v>99</v>
      </c>
      <c r="G607">
        <v>99</v>
      </c>
      <c r="H607">
        <v>99</v>
      </c>
      <c r="I607">
        <v>99</v>
      </c>
      <c r="J607">
        <v>999</v>
      </c>
      <c r="K607">
        <v>99</v>
      </c>
      <c r="L607">
        <v>99</v>
      </c>
      <c r="M607">
        <v>99</v>
      </c>
      <c r="N607">
        <v>99</v>
      </c>
      <c r="O607">
        <v>99</v>
      </c>
      <c r="P607">
        <v>9999</v>
      </c>
      <c r="Q607">
        <v>16</v>
      </c>
      <c r="R607">
        <v>406</v>
      </c>
      <c r="S607">
        <v>406</v>
      </c>
      <c r="T607">
        <v>16.135467980295562</v>
      </c>
      <c r="U607">
        <v>61.014778325123153</v>
      </c>
      <c r="V607">
        <v>87.462173571935594</v>
      </c>
      <c r="W607">
        <v>80.72758620689649</v>
      </c>
      <c r="X607">
        <v>9.8512322045019527</v>
      </c>
      <c r="Y607">
        <v>2.6006399979881607</v>
      </c>
      <c r="Z607">
        <v>-36.948112877046931</v>
      </c>
      <c r="AA607">
        <v>3.8197384514065278</v>
      </c>
      <c r="AB607">
        <v>3.9924987011594815</v>
      </c>
    </row>
    <row r="608" spans="1:28" x14ac:dyDescent="0.5">
      <c r="A608">
        <v>3</v>
      </c>
      <c r="B608">
        <v>464</v>
      </c>
      <c r="C608">
        <v>2014</v>
      </c>
      <c r="D608">
        <v>99</v>
      </c>
      <c r="E608">
        <v>48</v>
      </c>
      <c r="F608">
        <v>99</v>
      </c>
      <c r="G608">
        <v>99</v>
      </c>
      <c r="H608">
        <v>99</v>
      </c>
      <c r="I608">
        <v>99</v>
      </c>
      <c r="J608">
        <v>999</v>
      </c>
      <c r="K608">
        <v>99</v>
      </c>
      <c r="L608">
        <v>99</v>
      </c>
      <c r="M608">
        <v>99</v>
      </c>
      <c r="N608">
        <v>99</v>
      </c>
      <c r="O608">
        <v>99</v>
      </c>
      <c r="P608">
        <v>9999</v>
      </c>
      <c r="Q608">
        <v>15</v>
      </c>
      <c r="R608">
        <v>237</v>
      </c>
      <c r="S608">
        <v>237</v>
      </c>
      <c r="T608">
        <v>16.379746835443029</v>
      </c>
      <c r="U608">
        <v>61.95780590717299</v>
      </c>
      <c r="V608">
        <v>84.166929522607902</v>
      </c>
      <c r="W608">
        <v>77.686075949367122</v>
      </c>
      <c r="X608">
        <v>11.048971170508002</v>
      </c>
      <c r="Y608">
        <v>2.8385368393748354</v>
      </c>
      <c r="Z608">
        <v>-56.158127043342866</v>
      </c>
      <c r="AA608">
        <v>2.2297488004515942</v>
      </c>
      <c r="AB608">
        <v>2.24278846593079</v>
      </c>
    </row>
    <row r="609" spans="1:28" x14ac:dyDescent="0.5">
      <c r="A609">
        <v>3</v>
      </c>
      <c r="B609">
        <v>465</v>
      </c>
      <c r="C609">
        <v>2014</v>
      </c>
      <c r="D609">
        <v>99</v>
      </c>
      <c r="E609">
        <v>49</v>
      </c>
      <c r="F609">
        <v>99</v>
      </c>
      <c r="G609">
        <v>99</v>
      </c>
      <c r="H609">
        <v>99</v>
      </c>
      <c r="I609">
        <v>99</v>
      </c>
      <c r="J609">
        <v>999</v>
      </c>
      <c r="K609">
        <v>99</v>
      </c>
      <c r="L609">
        <v>99</v>
      </c>
      <c r="M609">
        <v>99</v>
      </c>
      <c r="N609">
        <v>99</v>
      </c>
      <c r="O609">
        <v>99</v>
      </c>
      <c r="P609">
        <v>9999</v>
      </c>
      <c r="Q609">
        <v>9</v>
      </c>
      <c r="R609">
        <v>634</v>
      </c>
      <c r="S609">
        <v>634</v>
      </c>
      <c r="T609">
        <v>16.082018927444796</v>
      </c>
      <c r="U609">
        <v>60.845425867507878</v>
      </c>
      <c r="V609">
        <v>84.694334412199979</v>
      </c>
      <c r="W609">
        <v>78.17287066246061</v>
      </c>
      <c r="X609">
        <v>11.247430367268201</v>
      </c>
      <c r="Y609">
        <v>2.6590870729517726</v>
      </c>
      <c r="Z609">
        <v>-28.712011685381405</v>
      </c>
      <c r="AA609">
        <v>5.9648132467776849</v>
      </c>
      <c r="AB609">
        <v>6.03729088363181</v>
      </c>
    </row>
    <row r="610" spans="1:28" x14ac:dyDescent="0.5">
      <c r="A610">
        <v>3</v>
      </c>
      <c r="B610">
        <v>466</v>
      </c>
      <c r="C610">
        <v>2014</v>
      </c>
      <c r="D610">
        <v>99</v>
      </c>
      <c r="E610">
        <v>50</v>
      </c>
      <c r="F610">
        <v>99</v>
      </c>
      <c r="G610">
        <v>99</v>
      </c>
      <c r="H610">
        <v>99</v>
      </c>
      <c r="I610">
        <v>99</v>
      </c>
      <c r="J610">
        <v>999</v>
      </c>
      <c r="K610">
        <v>99</v>
      </c>
      <c r="L610">
        <v>99</v>
      </c>
      <c r="M610">
        <v>99</v>
      </c>
      <c r="N610">
        <v>99</v>
      </c>
      <c r="O610">
        <v>99</v>
      </c>
      <c r="P610">
        <v>9999</v>
      </c>
      <c r="Q610">
        <v>12</v>
      </c>
      <c r="R610">
        <v>218</v>
      </c>
      <c r="S610">
        <v>218</v>
      </c>
      <c r="T610">
        <v>16.339449541284402</v>
      </c>
      <c r="U610">
        <v>61.555045871559614</v>
      </c>
      <c r="V610">
        <v>79.744948164640647</v>
      </c>
      <c r="W610">
        <v>73.604587155963273</v>
      </c>
      <c r="X610">
        <v>8.1795716148242992</v>
      </c>
      <c r="Y610">
        <v>2.6421421055940044</v>
      </c>
      <c r="Z610">
        <v>-40.382574786505423</v>
      </c>
      <c r="AA610">
        <v>2.0509925675039997</v>
      </c>
      <c r="AB610">
        <v>1.954601184396372</v>
      </c>
    </row>
    <row r="611" spans="1:28" x14ac:dyDescent="0.5">
      <c r="A611">
        <v>3</v>
      </c>
      <c r="B611">
        <v>467</v>
      </c>
      <c r="C611">
        <v>2014</v>
      </c>
      <c r="D611">
        <v>99</v>
      </c>
      <c r="E611">
        <v>51</v>
      </c>
      <c r="F611">
        <v>99</v>
      </c>
      <c r="G611">
        <v>99</v>
      </c>
      <c r="H611">
        <v>99</v>
      </c>
      <c r="I611">
        <v>99</v>
      </c>
      <c r="J611">
        <v>999</v>
      </c>
      <c r="K611">
        <v>99</v>
      </c>
      <c r="L611">
        <v>99</v>
      </c>
      <c r="M611">
        <v>99</v>
      </c>
      <c r="N611">
        <v>99</v>
      </c>
      <c r="O611">
        <v>99</v>
      </c>
      <c r="P611">
        <v>9999</v>
      </c>
      <c r="Q611">
        <v>13</v>
      </c>
      <c r="R611">
        <v>410</v>
      </c>
      <c r="S611">
        <v>410</v>
      </c>
      <c r="T611">
        <v>15.70487804878049</v>
      </c>
      <c r="U611">
        <v>60.404878048780482</v>
      </c>
      <c r="V611">
        <v>80.2798403932035</v>
      </c>
      <c r="W611">
        <v>74.098292682926811</v>
      </c>
      <c r="X611">
        <v>10.851528925082398</v>
      </c>
      <c r="Y611">
        <v>2.858786303917956</v>
      </c>
      <c r="Z611">
        <v>-30.482626068760649</v>
      </c>
      <c r="AA611">
        <v>3.8573713425533911</v>
      </c>
      <c r="AB611">
        <v>3.7007422728886752</v>
      </c>
    </row>
    <row r="612" spans="1:28" x14ac:dyDescent="0.5">
      <c r="A612">
        <v>3</v>
      </c>
      <c r="B612">
        <v>468</v>
      </c>
      <c r="C612">
        <v>2014</v>
      </c>
      <c r="D612">
        <v>99</v>
      </c>
      <c r="E612">
        <v>52</v>
      </c>
      <c r="F612">
        <v>99</v>
      </c>
      <c r="G612">
        <v>99</v>
      </c>
      <c r="H612">
        <v>99</v>
      </c>
      <c r="I612">
        <v>99</v>
      </c>
      <c r="J612">
        <v>999</v>
      </c>
      <c r="K612">
        <v>99</v>
      </c>
      <c r="L612">
        <v>99</v>
      </c>
      <c r="M612">
        <v>99</v>
      </c>
      <c r="N612">
        <v>99</v>
      </c>
      <c r="O612">
        <v>99</v>
      </c>
      <c r="P612">
        <v>9999</v>
      </c>
      <c r="Q612">
        <v>11</v>
      </c>
      <c r="R612">
        <v>135</v>
      </c>
      <c r="S612">
        <v>135</v>
      </c>
      <c r="T612">
        <v>15.6</v>
      </c>
      <c r="U612">
        <v>60.037037037037031</v>
      </c>
      <c r="V612">
        <v>87.350427350427324</v>
      </c>
      <c r="W612">
        <v>80.62444444444445</v>
      </c>
      <c r="X612">
        <v>10.1221756310674</v>
      </c>
      <c r="Y612">
        <v>2.6899191985865825</v>
      </c>
      <c r="Z612">
        <v>-18.01049694820961</v>
      </c>
      <c r="AA612">
        <v>1.2701100762066044</v>
      </c>
      <c r="AB612">
        <v>1.3258588335468122</v>
      </c>
    </row>
    <row r="613" spans="1:28" x14ac:dyDescent="0.5">
      <c r="A613">
        <v>3</v>
      </c>
      <c r="B613">
        <v>469</v>
      </c>
      <c r="C613">
        <v>2013</v>
      </c>
      <c r="D613">
        <v>99</v>
      </c>
      <c r="E613">
        <v>1</v>
      </c>
      <c r="F613">
        <v>99</v>
      </c>
      <c r="G613">
        <v>99</v>
      </c>
      <c r="H613">
        <v>99</v>
      </c>
      <c r="I613">
        <v>99</v>
      </c>
      <c r="J613">
        <v>999</v>
      </c>
      <c r="K613">
        <v>99</v>
      </c>
      <c r="L613">
        <v>99</v>
      </c>
      <c r="M613">
        <v>99</v>
      </c>
      <c r="N613">
        <v>99</v>
      </c>
      <c r="O613">
        <v>99</v>
      </c>
      <c r="P613">
        <v>9999</v>
      </c>
      <c r="Q613">
        <v>3</v>
      </c>
      <c r="R613">
        <v>13</v>
      </c>
      <c r="S613">
        <v>13</v>
      </c>
      <c r="T613">
        <v>15.15384615384615</v>
      </c>
      <c r="U613">
        <v>60.615384615384599</v>
      </c>
      <c r="V613">
        <v>88.54904575381282</v>
      </c>
      <c r="W613">
        <v>81.730769230769255</v>
      </c>
      <c r="X613">
        <v>11.389089557411852</v>
      </c>
      <c r="Y613">
        <v>3.8538384768847846</v>
      </c>
      <c r="Z613">
        <v>-19.461560126215463</v>
      </c>
      <c r="AA613">
        <v>0.24172554853105244</v>
      </c>
      <c r="AB613">
        <v>0.26519055157887578</v>
      </c>
    </row>
    <row r="614" spans="1:28" x14ac:dyDescent="0.5">
      <c r="A614">
        <v>3</v>
      </c>
      <c r="B614">
        <v>470</v>
      </c>
      <c r="C614">
        <v>2013</v>
      </c>
      <c r="D614">
        <v>99</v>
      </c>
      <c r="E614">
        <v>2</v>
      </c>
      <c r="F614">
        <v>99</v>
      </c>
      <c r="G614">
        <v>99</v>
      </c>
      <c r="H614">
        <v>99</v>
      </c>
      <c r="I614">
        <v>99</v>
      </c>
      <c r="J614">
        <v>999</v>
      </c>
      <c r="K614">
        <v>99</v>
      </c>
      <c r="L614">
        <v>99</v>
      </c>
      <c r="M614">
        <v>99</v>
      </c>
      <c r="N614">
        <v>99</v>
      </c>
      <c r="O614">
        <v>99</v>
      </c>
      <c r="P614">
        <v>9999</v>
      </c>
      <c r="Q614">
        <v>5</v>
      </c>
      <c r="R614">
        <v>47</v>
      </c>
      <c r="S614">
        <v>47</v>
      </c>
      <c r="T614">
        <v>15.340425531914899</v>
      </c>
      <c r="U614">
        <v>59.255319148936174</v>
      </c>
      <c r="V614">
        <v>82.676747885018756</v>
      </c>
      <c r="W614">
        <v>76.310638297872316</v>
      </c>
      <c r="X614">
        <v>8.590946101083663</v>
      </c>
      <c r="Y614">
        <v>2.4965344925739958</v>
      </c>
      <c r="Z614">
        <v>-27.839026942157243</v>
      </c>
      <c r="AA614">
        <v>0.87393082930457422</v>
      </c>
      <c r="AB614">
        <v>0.89518346568733809</v>
      </c>
    </row>
    <row r="615" spans="1:28" x14ac:dyDescent="0.5">
      <c r="A615">
        <v>3</v>
      </c>
      <c r="B615">
        <v>471</v>
      </c>
      <c r="C615">
        <v>2013</v>
      </c>
      <c r="D615">
        <v>99</v>
      </c>
      <c r="E615">
        <v>3</v>
      </c>
      <c r="F615">
        <v>99</v>
      </c>
      <c r="G615">
        <v>99</v>
      </c>
      <c r="H615">
        <v>99</v>
      </c>
      <c r="I615">
        <v>99</v>
      </c>
      <c r="J615">
        <v>999</v>
      </c>
      <c r="K615">
        <v>99</v>
      </c>
      <c r="L615">
        <v>99</v>
      </c>
      <c r="M615">
        <v>99</v>
      </c>
      <c r="N615">
        <v>99</v>
      </c>
      <c r="O615">
        <v>99</v>
      </c>
      <c r="P615">
        <v>9999</v>
      </c>
      <c r="Q615">
        <v>4</v>
      </c>
      <c r="R615">
        <v>157</v>
      </c>
      <c r="S615">
        <v>157</v>
      </c>
      <c r="T615">
        <v>15.624203821656051</v>
      </c>
      <c r="U615">
        <v>59.808917197452224</v>
      </c>
      <c r="V615">
        <v>77.727708731566238</v>
      </c>
      <c r="W615">
        <v>71.742675159235645</v>
      </c>
      <c r="X615">
        <v>10.319650439826701</v>
      </c>
      <c r="Y615">
        <v>3.1484173720390358</v>
      </c>
      <c r="Z615">
        <v>-52.881978259216062</v>
      </c>
      <c r="AA615">
        <v>2.9193008553365569</v>
      </c>
      <c r="AB615">
        <v>2.8112943969541901</v>
      </c>
    </row>
    <row r="616" spans="1:28" x14ac:dyDescent="0.5">
      <c r="A616">
        <v>3</v>
      </c>
      <c r="B616">
        <v>472</v>
      </c>
      <c r="C616">
        <v>2013</v>
      </c>
      <c r="D616">
        <v>99</v>
      </c>
      <c r="E616">
        <v>4</v>
      </c>
      <c r="F616">
        <v>99</v>
      </c>
      <c r="G616">
        <v>99</v>
      </c>
      <c r="H616">
        <v>99</v>
      </c>
      <c r="I616">
        <v>99</v>
      </c>
      <c r="J616">
        <v>999</v>
      </c>
      <c r="K616">
        <v>99</v>
      </c>
      <c r="L616">
        <v>99</v>
      </c>
      <c r="M616">
        <v>99</v>
      </c>
      <c r="N616">
        <v>99</v>
      </c>
      <c r="O616">
        <v>99</v>
      </c>
      <c r="P616">
        <v>9999</v>
      </c>
      <c r="Q616">
        <v>5</v>
      </c>
      <c r="R616">
        <v>89</v>
      </c>
      <c r="S616">
        <v>89</v>
      </c>
      <c r="T616">
        <v>14.910112359550563</v>
      </c>
      <c r="U616">
        <v>58.550561797752806</v>
      </c>
      <c r="V616">
        <v>91.846324272340993</v>
      </c>
      <c r="W616">
        <v>84.774157303370799</v>
      </c>
      <c r="X616">
        <v>10.182718650798462</v>
      </c>
      <c r="Y616">
        <v>2.8522068568122529</v>
      </c>
      <c r="Z616">
        <v>-32.448104100353099</v>
      </c>
      <c r="AA616">
        <v>1.6548902937895129</v>
      </c>
      <c r="AB616">
        <v>1.8831399459834928</v>
      </c>
    </row>
    <row r="617" spans="1:28" x14ac:dyDescent="0.5">
      <c r="A617">
        <v>3</v>
      </c>
      <c r="B617">
        <v>473</v>
      </c>
      <c r="C617">
        <v>2013</v>
      </c>
      <c r="D617">
        <v>99</v>
      </c>
      <c r="E617">
        <v>5</v>
      </c>
      <c r="F617">
        <v>99</v>
      </c>
      <c r="G617">
        <v>99</v>
      </c>
      <c r="H617">
        <v>99</v>
      </c>
      <c r="I617">
        <v>99</v>
      </c>
      <c r="J617">
        <v>999</v>
      </c>
      <c r="K617">
        <v>99</v>
      </c>
      <c r="L617">
        <v>99</v>
      </c>
      <c r="M617">
        <v>99</v>
      </c>
      <c r="N617">
        <v>99</v>
      </c>
      <c r="O617">
        <v>99</v>
      </c>
      <c r="P617">
        <v>9999</v>
      </c>
      <c r="Q617">
        <v>4</v>
      </c>
      <c r="R617">
        <v>28</v>
      </c>
      <c r="S617">
        <v>28</v>
      </c>
      <c r="T617">
        <v>15.821428571428577</v>
      </c>
      <c r="U617">
        <v>60.178571428571438</v>
      </c>
      <c r="V617">
        <v>82.030645410927107</v>
      </c>
      <c r="W617">
        <v>75.714285714285694</v>
      </c>
      <c r="X617">
        <v>11.629909540420725</v>
      </c>
      <c r="Y617">
        <v>2.2843187704209562</v>
      </c>
      <c r="Z617">
        <v>-33.080351388344873</v>
      </c>
      <c r="AA617">
        <v>0.52063964298995913</v>
      </c>
      <c r="AB617">
        <v>0.52913314762091024</v>
      </c>
    </row>
    <row r="618" spans="1:28" x14ac:dyDescent="0.5">
      <c r="A618">
        <v>3</v>
      </c>
      <c r="B618">
        <v>474</v>
      </c>
      <c r="C618">
        <v>2013</v>
      </c>
      <c r="D618">
        <v>99</v>
      </c>
      <c r="E618">
        <v>6</v>
      </c>
      <c r="F618">
        <v>99</v>
      </c>
      <c r="G618">
        <v>99</v>
      </c>
      <c r="H618">
        <v>99</v>
      </c>
      <c r="I618">
        <v>99</v>
      </c>
      <c r="J618">
        <v>999</v>
      </c>
      <c r="K618">
        <v>99</v>
      </c>
      <c r="L618">
        <v>99</v>
      </c>
      <c r="M618">
        <v>99</v>
      </c>
      <c r="N618">
        <v>99</v>
      </c>
      <c r="O618">
        <v>99</v>
      </c>
      <c r="P618">
        <v>9999</v>
      </c>
      <c r="Q618">
        <v>5</v>
      </c>
      <c r="R618">
        <v>40</v>
      </c>
      <c r="S618">
        <v>40</v>
      </c>
      <c r="T618">
        <v>15.05</v>
      </c>
      <c r="U618">
        <v>58.475000000000001</v>
      </c>
      <c r="V618">
        <v>85.511917659804993</v>
      </c>
      <c r="W618">
        <v>78.927499999999995</v>
      </c>
      <c r="X618">
        <v>13.655310093513098</v>
      </c>
      <c r="Y618">
        <v>2.932469096171372</v>
      </c>
      <c r="Z618">
        <v>-69.269349868697489</v>
      </c>
      <c r="AA618">
        <v>0.74377091855708444</v>
      </c>
      <c r="AB618">
        <v>0.7879840850726294</v>
      </c>
    </row>
    <row r="619" spans="1:28" x14ac:dyDescent="0.5">
      <c r="A619">
        <v>3</v>
      </c>
      <c r="B619">
        <v>475</v>
      </c>
      <c r="C619">
        <v>2013</v>
      </c>
      <c r="D619">
        <v>99</v>
      </c>
      <c r="E619">
        <v>7</v>
      </c>
      <c r="F619">
        <v>99</v>
      </c>
      <c r="G619">
        <v>99</v>
      </c>
      <c r="H619">
        <v>99</v>
      </c>
      <c r="I619">
        <v>99</v>
      </c>
      <c r="J619">
        <v>999</v>
      </c>
      <c r="K619">
        <v>99</v>
      </c>
      <c r="L619">
        <v>99</v>
      </c>
      <c r="M619">
        <v>99</v>
      </c>
      <c r="N619">
        <v>99</v>
      </c>
      <c r="O619">
        <v>99</v>
      </c>
      <c r="P619">
        <v>9999</v>
      </c>
      <c r="Q619">
        <v>4</v>
      </c>
      <c r="R619">
        <v>30</v>
      </c>
      <c r="S619">
        <v>30</v>
      </c>
      <c r="T619">
        <v>16.3</v>
      </c>
      <c r="U619">
        <v>61.533333333333331</v>
      </c>
      <c r="V619">
        <v>80.765619357168617</v>
      </c>
      <c r="W619">
        <v>74.546666666666681</v>
      </c>
      <c r="X619">
        <v>9.9777329867838063</v>
      </c>
      <c r="Y619">
        <v>2.7292652653945435</v>
      </c>
      <c r="Z619">
        <v>-53.962079930149962</v>
      </c>
      <c r="AA619">
        <v>0.55782818891781316</v>
      </c>
      <c r="AB619">
        <v>0.55818555251858681</v>
      </c>
    </row>
    <row r="620" spans="1:28" x14ac:dyDescent="0.5">
      <c r="A620">
        <v>3</v>
      </c>
      <c r="B620">
        <v>476</v>
      </c>
      <c r="C620">
        <v>2013</v>
      </c>
      <c r="D620">
        <v>99</v>
      </c>
      <c r="E620">
        <v>8</v>
      </c>
      <c r="F620">
        <v>99</v>
      </c>
      <c r="G620">
        <v>99</v>
      </c>
      <c r="H620">
        <v>99</v>
      </c>
      <c r="I620">
        <v>99</v>
      </c>
      <c r="J620">
        <v>999</v>
      </c>
      <c r="K620">
        <v>99</v>
      </c>
      <c r="L620">
        <v>99</v>
      </c>
      <c r="M620">
        <v>99</v>
      </c>
      <c r="N620">
        <v>99</v>
      </c>
      <c r="O620">
        <v>99</v>
      </c>
      <c r="P620">
        <v>9999</v>
      </c>
      <c r="Q620">
        <v>3</v>
      </c>
      <c r="R620">
        <v>7</v>
      </c>
      <c r="S620">
        <v>7</v>
      </c>
      <c r="T620">
        <v>17</v>
      </c>
      <c r="U620">
        <v>62.714285714285694</v>
      </c>
      <c r="V620">
        <v>85.791673115616788</v>
      </c>
      <c r="W620">
        <v>79.185714285714354</v>
      </c>
      <c r="X620">
        <v>8.1768713142493432</v>
      </c>
      <c r="Y620">
        <v>1.2777531299999383</v>
      </c>
      <c r="Z620">
        <v>-37.229971161698195</v>
      </c>
      <c r="AA620">
        <v>0.13015991074748978</v>
      </c>
      <c r="AB620">
        <v>0.1383483508142786</v>
      </c>
    </row>
    <row r="621" spans="1:28" x14ac:dyDescent="0.5">
      <c r="A621">
        <v>3</v>
      </c>
      <c r="B621">
        <v>477</v>
      </c>
      <c r="C621">
        <v>2013</v>
      </c>
      <c r="D621">
        <v>99</v>
      </c>
      <c r="E621">
        <v>9</v>
      </c>
      <c r="F621">
        <v>99</v>
      </c>
      <c r="G621">
        <v>99</v>
      </c>
      <c r="H621">
        <v>99</v>
      </c>
      <c r="I621">
        <v>99</v>
      </c>
      <c r="J621">
        <v>999</v>
      </c>
      <c r="K621">
        <v>99</v>
      </c>
      <c r="L621">
        <v>99</v>
      </c>
      <c r="M621">
        <v>99</v>
      </c>
      <c r="N621">
        <v>99</v>
      </c>
      <c r="O621">
        <v>99</v>
      </c>
      <c r="P621">
        <v>9999</v>
      </c>
      <c r="Q621">
        <v>5</v>
      </c>
      <c r="R621">
        <v>129</v>
      </c>
      <c r="S621">
        <v>129</v>
      </c>
      <c r="T621">
        <v>15.604651162790693</v>
      </c>
      <c r="U621">
        <v>59.852713178294579</v>
      </c>
      <c r="V621">
        <v>79.826484248364352</v>
      </c>
      <c r="W621">
        <v>73.679844961240306</v>
      </c>
      <c r="X621">
        <v>9.1137291429298788</v>
      </c>
      <c r="Y621">
        <v>2.708301264527043</v>
      </c>
      <c r="Z621">
        <v>-47.262851509186113</v>
      </c>
      <c r="AA621">
        <v>2.3986612123465978</v>
      </c>
      <c r="AB621">
        <v>2.3722885982039927</v>
      </c>
    </row>
    <row r="622" spans="1:28" x14ac:dyDescent="0.5">
      <c r="A622">
        <v>3</v>
      </c>
      <c r="B622">
        <v>478</v>
      </c>
      <c r="C622">
        <v>2013</v>
      </c>
      <c r="D622">
        <v>99</v>
      </c>
      <c r="E622">
        <v>10</v>
      </c>
      <c r="F622">
        <v>99</v>
      </c>
      <c r="G622">
        <v>99</v>
      </c>
      <c r="H622">
        <v>99</v>
      </c>
      <c r="I622">
        <v>99</v>
      </c>
      <c r="J622">
        <v>999</v>
      </c>
      <c r="K622">
        <v>99</v>
      </c>
      <c r="L622">
        <v>99</v>
      </c>
      <c r="M622">
        <v>99</v>
      </c>
      <c r="N622">
        <v>99</v>
      </c>
      <c r="O622">
        <v>99</v>
      </c>
      <c r="P622">
        <v>9999</v>
      </c>
      <c r="Q622">
        <v>4</v>
      </c>
      <c r="R622">
        <v>89</v>
      </c>
      <c r="S622">
        <v>89</v>
      </c>
      <c r="T622">
        <v>16.460674157303369</v>
      </c>
      <c r="U622">
        <v>61.449438202247194</v>
      </c>
      <c r="V622">
        <v>77.997979232351781</v>
      </c>
      <c r="W622">
        <v>71.992134831460646</v>
      </c>
      <c r="X622">
        <v>8.3632855314582386</v>
      </c>
      <c r="Y622">
        <v>2.125348542229319</v>
      </c>
      <c r="Z622">
        <v>-30.922627465477447</v>
      </c>
      <c r="AA622">
        <v>1.6548902937895129</v>
      </c>
      <c r="AB622">
        <v>1.5992051022412539</v>
      </c>
    </row>
    <row r="623" spans="1:28" x14ac:dyDescent="0.5">
      <c r="A623">
        <v>3</v>
      </c>
      <c r="B623">
        <v>479</v>
      </c>
      <c r="C623">
        <v>2013</v>
      </c>
      <c r="D623">
        <v>99</v>
      </c>
      <c r="E623">
        <v>11</v>
      </c>
      <c r="F623">
        <v>99</v>
      </c>
      <c r="G623">
        <v>99</v>
      </c>
      <c r="H623">
        <v>99</v>
      </c>
      <c r="I623">
        <v>99</v>
      </c>
      <c r="J623">
        <v>999</v>
      </c>
      <c r="K623">
        <v>99</v>
      </c>
      <c r="L623">
        <v>99</v>
      </c>
      <c r="M623">
        <v>99</v>
      </c>
      <c r="N623">
        <v>99</v>
      </c>
      <c r="O623">
        <v>99</v>
      </c>
      <c r="P623">
        <v>9999</v>
      </c>
      <c r="Q623">
        <v>6</v>
      </c>
      <c r="R623">
        <v>176</v>
      </c>
      <c r="S623">
        <v>176</v>
      </c>
      <c r="T623">
        <v>15.397727272727275</v>
      </c>
      <c r="U623">
        <v>59.3125</v>
      </c>
      <c r="V623">
        <v>81.589801044026387</v>
      </c>
      <c r="W623">
        <v>75.307386363636382</v>
      </c>
      <c r="X623">
        <v>10.612985291861548</v>
      </c>
      <c r="Y623">
        <v>2.8918110281841161</v>
      </c>
      <c r="Z623">
        <v>-50.037404558323182</v>
      </c>
      <c r="AA623">
        <v>3.2725920416511713</v>
      </c>
      <c r="AB623">
        <v>3.3081054961708993</v>
      </c>
    </row>
    <row r="624" spans="1:28" x14ac:dyDescent="0.5">
      <c r="A624">
        <v>3</v>
      </c>
      <c r="B624">
        <v>480</v>
      </c>
      <c r="C624">
        <v>2013</v>
      </c>
      <c r="D624">
        <v>99</v>
      </c>
      <c r="E624">
        <v>12</v>
      </c>
      <c r="F624">
        <v>99</v>
      </c>
      <c r="G624">
        <v>99</v>
      </c>
      <c r="H624">
        <v>99</v>
      </c>
      <c r="I624">
        <v>99</v>
      </c>
      <c r="J624">
        <v>999</v>
      </c>
      <c r="K624">
        <v>99</v>
      </c>
      <c r="L624">
        <v>99</v>
      </c>
      <c r="M624">
        <v>99</v>
      </c>
      <c r="N624">
        <v>99</v>
      </c>
      <c r="O624">
        <v>99</v>
      </c>
      <c r="P624">
        <v>9999</v>
      </c>
      <c r="Q624">
        <v>4</v>
      </c>
      <c r="R624">
        <v>16</v>
      </c>
      <c r="S624">
        <v>16</v>
      </c>
      <c r="T624">
        <v>16.0625</v>
      </c>
      <c r="U624">
        <v>61.4375</v>
      </c>
      <c r="V624">
        <v>82.042253521126753</v>
      </c>
      <c r="W624">
        <v>75.725000000000023</v>
      </c>
      <c r="X624">
        <v>7.6775240149410431</v>
      </c>
      <c r="Y624">
        <v>2.8716012519150351</v>
      </c>
      <c r="Z624">
        <v>-39.256002587124563</v>
      </c>
      <c r="AA624">
        <v>0.29750836742283382</v>
      </c>
      <c r="AB624">
        <v>0.30240458568749751</v>
      </c>
    </row>
    <row r="625" spans="1:28" x14ac:dyDescent="0.5">
      <c r="A625">
        <v>3</v>
      </c>
      <c r="B625">
        <v>481</v>
      </c>
      <c r="C625">
        <v>2013</v>
      </c>
      <c r="D625">
        <v>99</v>
      </c>
      <c r="E625">
        <v>13</v>
      </c>
      <c r="F625">
        <v>99</v>
      </c>
      <c r="G625">
        <v>99</v>
      </c>
      <c r="H625">
        <v>99</v>
      </c>
      <c r="I625">
        <v>99</v>
      </c>
      <c r="J625">
        <v>999</v>
      </c>
      <c r="K625">
        <v>99</v>
      </c>
      <c r="L625">
        <v>99</v>
      </c>
      <c r="M625">
        <v>99</v>
      </c>
      <c r="N625">
        <v>99</v>
      </c>
      <c r="O625">
        <v>99</v>
      </c>
      <c r="P625">
        <v>9999</v>
      </c>
      <c r="Q625">
        <v>3</v>
      </c>
      <c r="R625">
        <v>10</v>
      </c>
      <c r="S625">
        <v>10</v>
      </c>
      <c r="T625">
        <v>17</v>
      </c>
      <c r="U625">
        <v>62.5</v>
      </c>
      <c r="V625">
        <v>80.162513542795182</v>
      </c>
      <c r="W625">
        <v>73.990000000000009</v>
      </c>
      <c r="X625">
        <v>4.6230833866585721</v>
      </c>
      <c r="Y625">
        <v>1.431782106327635</v>
      </c>
      <c r="Z625">
        <v>-33.311940827552725</v>
      </c>
      <c r="AA625">
        <v>0.18594272963927111</v>
      </c>
      <c r="AB625">
        <v>0.18467246034184501</v>
      </c>
    </row>
    <row r="626" spans="1:28" x14ac:dyDescent="0.5">
      <c r="A626">
        <v>3</v>
      </c>
      <c r="B626">
        <v>482</v>
      </c>
      <c r="C626">
        <v>2013</v>
      </c>
      <c r="D626">
        <v>99</v>
      </c>
      <c r="E626">
        <v>14</v>
      </c>
      <c r="F626">
        <v>99</v>
      </c>
      <c r="G626">
        <v>99</v>
      </c>
      <c r="H626">
        <v>99</v>
      </c>
      <c r="I626">
        <v>99</v>
      </c>
      <c r="J626">
        <v>999</v>
      </c>
      <c r="K626">
        <v>99</v>
      </c>
      <c r="L626">
        <v>99</v>
      </c>
      <c r="M626">
        <v>99</v>
      </c>
      <c r="N626">
        <v>99</v>
      </c>
      <c r="O626">
        <v>99</v>
      </c>
      <c r="P626">
        <v>9999</v>
      </c>
      <c r="Q626">
        <v>8</v>
      </c>
      <c r="R626">
        <v>155</v>
      </c>
      <c r="S626">
        <v>155</v>
      </c>
      <c r="T626">
        <v>16.109677419354842</v>
      </c>
      <c r="U626">
        <v>60.838709677419367</v>
      </c>
      <c r="V626">
        <v>77.644427358193823</v>
      </c>
      <c r="W626">
        <v>71.665806451612852</v>
      </c>
      <c r="X626">
        <v>12.071001982676078</v>
      </c>
      <c r="Y626">
        <v>2.6014484078948792</v>
      </c>
      <c r="Z626">
        <v>-24.957346051863247</v>
      </c>
      <c r="AA626">
        <v>2.8821123094087024</v>
      </c>
      <c r="AB626">
        <v>2.7725079388691478</v>
      </c>
    </row>
    <row r="627" spans="1:28" x14ac:dyDescent="0.5">
      <c r="A627">
        <v>3</v>
      </c>
      <c r="B627">
        <v>483</v>
      </c>
      <c r="C627">
        <v>2013</v>
      </c>
      <c r="D627">
        <v>99</v>
      </c>
      <c r="E627">
        <v>15</v>
      </c>
      <c r="F627">
        <v>99</v>
      </c>
      <c r="G627">
        <v>99</v>
      </c>
      <c r="H627">
        <v>99</v>
      </c>
      <c r="I627">
        <v>99</v>
      </c>
      <c r="J627">
        <v>999</v>
      </c>
      <c r="K627">
        <v>99</v>
      </c>
      <c r="L627">
        <v>99</v>
      </c>
      <c r="M627">
        <v>99</v>
      </c>
      <c r="N627">
        <v>99</v>
      </c>
      <c r="O627">
        <v>99</v>
      </c>
      <c r="P627">
        <v>9999</v>
      </c>
      <c r="Q627">
        <v>4</v>
      </c>
      <c r="R627">
        <v>13</v>
      </c>
      <c r="S627">
        <v>13</v>
      </c>
      <c r="T627">
        <v>15.61538461538462</v>
      </c>
      <c r="U627">
        <v>60.307692307692307</v>
      </c>
      <c r="V627">
        <v>90.390865905492092</v>
      </c>
      <c r="W627">
        <v>83.430769230769215</v>
      </c>
      <c r="X627">
        <v>12.172376331765703</v>
      </c>
      <c r="Y627">
        <v>3.0980047024003903</v>
      </c>
      <c r="Z627">
        <v>-86.086569880420697</v>
      </c>
      <c r="AA627">
        <v>0.24172554853105244</v>
      </c>
      <c r="AB627">
        <v>0.27070651505171661</v>
      </c>
    </row>
    <row r="628" spans="1:28" x14ac:dyDescent="0.5">
      <c r="A628">
        <v>3</v>
      </c>
      <c r="B628">
        <v>484</v>
      </c>
      <c r="C628">
        <v>2013</v>
      </c>
      <c r="D628">
        <v>99</v>
      </c>
      <c r="E628">
        <v>16</v>
      </c>
      <c r="F628">
        <v>99</v>
      </c>
      <c r="G628">
        <v>99</v>
      </c>
      <c r="H628">
        <v>99</v>
      </c>
      <c r="I628">
        <v>99</v>
      </c>
      <c r="J628">
        <v>999</v>
      </c>
      <c r="K628">
        <v>99</v>
      </c>
      <c r="L628">
        <v>99</v>
      </c>
      <c r="M628">
        <v>99</v>
      </c>
      <c r="N628">
        <v>99</v>
      </c>
      <c r="O628">
        <v>99</v>
      </c>
      <c r="P628">
        <v>9999</v>
      </c>
      <c r="Q628">
        <v>8</v>
      </c>
      <c r="R628">
        <v>180</v>
      </c>
      <c r="S628">
        <v>180</v>
      </c>
      <c r="T628">
        <v>15.1</v>
      </c>
      <c r="U628">
        <v>59.172222222222224</v>
      </c>
      <c r="V628">
        <v>79.448657758516973</v>
      </c>
      <c r="W628">
        <v>73.331111111111099</v>
      </c>
      <c r="X628">
        <v>8.9511407645985592</v>
      </c>
      <c r="Y628">
        <v>2.9454872367280904</v>
      </c>
      <c r="Z628">
        <v>-37.68111146488657</v>
      </c>
      <c r="AA628">
        <v>3.3469691335068794</v>
      </c>
      <c r="AB628">
        <v>3.2945027808193239</v>
      </c>
    </row>
    <row r="629" spans="1:28" x14ac:dyDescent="0.5">
      <c r="A629">
        <v>3</v>
      </c>
      <c r="B629">
        <v>485</v>
      </c>
      <c r="C629">
        <v>2013</v>
      </c>
      <c r="D629">
        <v>99</v>
      </c>
      <c r="E629">
        <v>17</v>
      </c>
      <c r="F629">
        <v>99</v>
      </c>
      <c r="G629">
        <v>99</v>
      </c>
      <c r="H629">
        <v>99</v>
      </c>
      <c r="I629">
        <v>99</v>
      </c>
      <c r="J629">
        <v>999</v>
      </c>
      <c r="K629">
        <v>99</v>
      </c>
      <c r="L629">
        <v>99</v>
      </c>
      <c r="M629">
        <v>99</v>
      </c>
      <c r="N629">
        <v>99</v>
      </c>
      <c r="O629">
        <v>99</v>
      </c>
      <c r="P629">
        <v>9999</v>
      </c>
      <c r="Q629">
        <v>6</v>
      </c>
      <c r="R629">
        <v>112</v>
      </c>
      <c r="S629">
        <v>112</v>
      </c>
      <c r="T629">
        <v>16.571428571428577</v>
      </c>
      <c r="U629">
        <v>61.9375</v>
      </c>
      <c r="V629">
        <v>78.770701129856093</v>
      </c>
      <c r="W629">
        <v>72.705357142857125</v>
      </c>
      <c r="X629">
        <v>9.6433992903150969</v>
      </c>
      <c r="Y629">
        <v>2.1969184993661339</v>
      </c>
      <c r="Z629">
        <v>-9.6536573200400557</v>
      </c>
      <c r="AA629">
        <v>2.0825585719598365</v>
      </c>
      <c r="AB629">
        <v>2.0324203873005047</v>
      </c>
    </row>
    <row r="630" spans="1:28" x14ac:dyDescent="0.5">
      <c r="A630">
        <v>3</v>
      </c>
      <c r="B630">
        <v>486</v>
      </c>
      <c r="C630">
        <v>2013</v>
      </c>
      <c r="D630">
        <v>99</v>
      </c>
      <c r="E630">
        <v>18</v>
      </c>
      <c r="F630">
        <v>99</v>
      </c>
      <c r="G630">
        <v>99</v>
      </c>
      <c r="H630">
        <v>99</v>
      </c>
      <c r="I630">
        <v>99</v>
      </c>
      <c r="J630">
        <v>999</v>
      </c>
      <c r="K630">
        <v>99</v>
      </c>
      <c r="L630">
        <v>99</v>
      </c>
      <c r="M630">
        <v>99</v>
      </c>
      <c r="N630">
        <v>99</v>
      </c>
      <c r="O630">
        <v>99</v>
      </c>
      <c r="P630">
        <v>9999</v>
      </c>
      <c r="Q630">
        <v>8</v>
      </c>
      <c r="R630">
        <v>25</v>
      </c>
      <c r="S630">
        <v>25</v>
      </c>
      <c r="T630">
        <v>16.039999999999996</v>
      </c>
      <c r="U630">
        <v>60.840000000000018</v>
      </c>
      <c r="V630">
        <v>78.387865655471316</v>
      </c>
      <c r="W630">
        <v>72.352000000000018</v>
      </c>
      <c r="X630">
        <v>8.6393573835093367</v>
      </c>
      <c r="Y630">
        <v>2.1105449533235348</v>
      </c>
      <c r="Z630">
        <v>-30.820206182757619</v>
      </c>
      <c r="AA630">
        <v>0.46485682409817775</v>
      </c>
      <c r="AB630">
        <v>0.45146039500787849</v>
      </c>
    </row>
    <row r="631" spans="1:28" x14ac:dyDescent="0.5">
      <c r="A631">
        <v>3</v>
      </c>
      <c r="B631">
        <v>487</v>
      </c>
      <c r="C631">
        <v>2013</v>
      </c>
      <c r="D631">
        <v>99</v>
      </c>
      <c r="E631">
        <v>19</v>
      </c>
      <c r="F631">
        <v>99</v>
      </c>
      <c r="G631">
        <v>99</v>
      </c>
      <c r="H631">
        <v>99</v>
      </c>
      <c r="I631">
        <v>99</v>
      </c>
      <c r="J631">
        <v>999</v>
      </c>
      <c r="K631">
        <v>99</v>
      </c>
      <c r="L631">
        <v>99</v>
      </c>
      <c r="M631">
        <v>99</v>
      </c>
      <c r="N631">
        <v>99</v>
      </c>
      <c r="O631">
        <v>99</v>
      </c>
      <c r="P631">
        <v>9999</v>
      </c>
      <c r="Q631">
        <v>3</v>
      </c>
      <c r="R631">
        <v>92</v>
      </c>
      <c r="S631">
        <v>92</v>
      </c>
      <c r="T631">
        <v>14.945652173913045</v>
      </c>
      <c r="U631">
        <v>58.641304347826086</v>
      </c>
      <c r="V631">
        <v>90.69668849215698</v>
      </c>
      <c r="W631">
        <v>83.713043478260886</v>
      </c>
      <c r="X631">
        <v>11.175460474816981</v>
      </c>
      <c r="Y631">
        <v>3.2052318702638529</v>
      </c>
      <c r="Z631">
        <v>-68.339074807575315</v>
      </c>
      <c r="AA631">
        <v>1.710673112681294</v>
      </c>
      <c r="AB631">
        <v>1.922250872508114</v>
      </c>
    </row>
    <row r="632" spans="1:28" x14ac:dyDescent="0.5">
      <c r="A632">
        <v>3</v>
      </c>
      <c r="B632">
        <v>488</v>
      </c>
      <c r="C632">
        <v>2013</v>
      </c>
      <c r="D632">
        <v>99</v>
      </c>
      <c r="E632">
        <v>20</v>
      </c>
      <c r="F632">
        <v>99</v>
      </c>
      <c r="G632">
        <v>99</v>
      </c>
      <c r="H632">
        <v>99</v>
      </c>
      <c r="I632">
        <v>99</v>
      </c>
      <c r="J632">
        <v>999</v>
      </c>
      <c r="K632">
        <v>99</v>
      </c>
      <c r="L632">
        <v>99</v>
      </c>
      <c r="M632">
        <v>99</v>
      </c>
      <c r="N632">
        <v>99</v>
      </c>
      <c r="O632">
        <v>99</v>
      </c>
      <c r="P632">
        <v>9999</v>
      </c>
      <c r="Q632">
        <v>5</v>
      </c>
      <c r="R632">
        <v>91</v>
      </c>
      <c r="S632">
        <v>91</v>
      </c>
      <c r="T632">
        <v>16.505494505494507</v>
      </c>
      <c r="U632">
        <v>62.175824175824175</v>
      </c>
      <c r="V632">
        <v>72.634624313930942</v>
      </c>
      <c r="W632">
        <v>67.041758241758231</v>
      </c>
      <c r="X632">
        <v>7.874301865919187</v>
      </c>
      <c r="Y632">
        <v>2.6419831320781002</v>
      </c>
      <c r="Z632">
        <v>-16.103806259272069</v>
      </c>
      <c r="AA632">
        <v>1.6920788397173669</v>
      </c>
      <c r="AB632">
        <v>1.5227054278328525</v>
      </c>
    </row>
    <row r="633" spans="1:28" x14ac:dyDescent="0.5">
      <c r="A633">
        <v>3</v>
      </c>
      <c r="B633">
        <v>489</v>
      </c>
      <c r="C633">
        <v>2013</v>
      </c>
      <c r="D633">
        <v>99</v>
      </c>
      <c r="E633">
        <v>21</v>
      </c>
      <c r="F633">
        <v>99</v>
      </c>
      <c r="G633">
        <v>99</v>
      </c>
      <c r="H633">
        <v>99</v>
      </c>
      <c r="I633">
        <v>99</v>
      </c>
      <c r="J633">
        <v>999</v>
      </c>
      <c r="K633">
        <v>99</v>
      </c>
      <c r="L633">
        <v>99</v>
      </c>
      <c r="M633">
        <v>99</v>
      </c>
      <c r="N633">
        <v>99</v>
      </c>
      <c r="O633">
        <v>99</v>
      </c>
      <c r="P633">
        <v>9999</v>
      </c>
      <c r="Q633">
        <v>5</v>
      </c>
      <c r="R633">
        <v>210</v>
      </c>
      <c r="S633">
        <v>210</v>
      </c>
      <c r="T633">
        <v>16.3</v>
      </c>
      <c r="U633">
        <v>61.266666666666652</v>
      </c>
      <c r="V633">
        <v>75.88969715730282</v>
      </c>
      <c r="W633">
        <v>70.046190476190517</v>
      </c>
      <c r="X633">
        <v>8.7065607316114111</v>
      </c>
      <c r="Y633">
        <v>2.4407909204724598</v>
      </c>
      <c r="Z633">
        <v>-38.523570007660609</v>
      </c>
      <c r="AA633">
        <v>3.9047973224246944</v>
      </c>
      <c r="AB633">
        <v>3.6714103120562753</v>
      </c>
    </row>
    <row r="634" spans="1:28" x14ac:dyDescent="0.5">
      <c r="A634">
        <v>3</v>
      </c>
      <c r="B634">
        <v>490</v>
      </c>
      <c r="C634">
        <v>2013</v>
      </c>
      <c r="D634">
        <v>99</v>
      </c>
      <c r="E634">
        <v>22</v>
      </c>
      <c r="F634">
        <v>99</v>
      </c>
      <c r="G634">
        <v>99</v>
      </c>
      <c r="H634">
        <v>99</v>
      </c>
      <c r="I634">
        <v>99</v>
      </c>
      <c r="J634">
        <v>999</v>
      </c>
      <c r="K634">
        <v>99</v>
      </c>
      <c r="L634">
        <v>99</v>
      </c>
      <c r="M634">
        <v>99</v>
      </c>
      <c r="N634">
        <v>99</v>
      </c>
      <c r="O634">
        <v>99</v>
      </c>
      <c r="P634">
        <v>9999</v>
      </c>
      <c r="Q634">
        <v>8</v>
      </c>
      <c r="R634">
        <v>109</v>
      </c>
      <c r="S634">
        <v>109</v>
      </c>
      <c r="T634">
        <v>16.22935779816514</v>
      </c>
      <c r="U634">
        <v>61.146788990825705</v>
      </c>
      <c r="V634">
        <v>78.21225163259011</v>
      </c>
      <c r="W634">
        <v>72.189908256880713</v>
      </c>
      <c r="X634">
        <v>10.352697161788164</v>
      </c>
      <c r="Y634">
        <v>2.8148547246017008</v>
      </c>
      <c r="Z634">
        <v>-68.2009353131414</v>
      </c>
      <c r="AA634">
        <v>2.0267757530680548</v>
      </c>
      <c r="AB634">
        <v>1.9639575465493653</v>
      </c>
    </row>
    <row r="635" spans="1:28" x14ac:dyDescent="0.5">
      <c r="A635">
        <v>3</v>
      </c>
      <c r="B635">
        <v>491</v>
      </c>
      <c r="C635">
        <v>2013</v>
      </c>
      <c r="D635">
        <v>99</v>
      </c>
      <c r="E635">
        <v>23</v>
      </c>
      <c r="F635">
        <v>99</v>
      </c>
      <c r="G635">
        <v>99</v>
      </c>
      <c r="H635">
        <v>99</v>
      </c>
      <c r="I635">
        <v>99</v>
      </c>
      <c r="J635">
        <v>999</v>
      </c>
      <c r="K635">
        <v>99</v>
      </c>
      <c r="L635">
        <v>99</v>
      </c>
      <c r="M635">
        <v>99</v>
      </c>
      <c r="N635">
        <v>99</v>
      </c>
      <c r="O635">
        <v>99</v>
      </c>
      <c r="P635">
        <v>9999</v>
      </c>
      <c r="Q635">
        <v>7</v>
      </c>
      <c r="R635">
        <v>95</v>
      </c>
      <c r="S635">
        <v>95</v>
      </c>
      <c r="T635">
        <v>15.10526315789474</v>
      </c>
      <c r="U635">
        <v>59.052631578947377</v>
      </c>
      <c r="V635">
        <v>76.652791241375382</v>
      </c>
      <c r="W635">
        <v>70.750526315789457</v>
      </c>
      <c r="X635">
        <v>8.0343718672923501</v>
      </c>
      <c r="Y635">
        <v>2.9960269166545799</v>
      </c>
      <c r="Z635">
        <v>-3.8330432029596873</v>
      </c>
      <c r="AA635">
        <v>1.7664559315730757</v>
      </c>
      <c r="AB635">
        <v>1.6775767099549173</v>
      </c>
    </row>
    <row r="636" spans="1:28" x14ac:dyDescent="0.5">
      <c r="A636">
        <v>3</v>
      </c>
      <c r="B636">
        <v>492</v>
      </c>
      <c r="C636">
        <v>2013</v>
      </c>
      <c r="D636">
        <v>99</v>
      </c>
      <c r="E636">
        <v>24</v>
      </c>
      <c r="F636">
        <v>99</v>
      </c>
      <c r="G636">
        <v>99</v>
      </c>
      <c r="H636">
        <v>99</v>
      </c>
      <c r="I636">
        <v>99</v>
      </c>
      <c r="J636">
        <v>999</v>
      </c>
      <c r="K636">
        <v>99</v>
      </c>
      <c r="L636">
        <v>99</v>
      </c>
      <c r="M636">
        <v>99</v>
      </c>
      <c r="N636">
        <v>99</v>
      </c>
      <c r="O636">
        <v>99</v>
      </c>
      <c r="P636">
        <v>9999</v>
      </c>
      <c r="Q636">
        <v>9</v>
      </c>
      <c r="R636">
        <v>33</v>
      </c>
      <c r="S636">
        <v>33</v>
      </c>
      <c r="T636">
        <v>16.454545454545453</v>
      </c>
      <c r="U636">
        <v>61.818181818181827</v>
      </c>
      <c r="V636">
        <v>81.430775796972981</v>
      </c>
      <c r="W636">
        <v>75.160606060606085</v>
      </c>
      <c r="X636">
        <v>12.933113229787596</v>
      </c>
      <c r="Y636">
        <v>3.1377906283798049</v>
      </c>
      <c r="Z636">
        <v>-51.81029629725699</v>
      </c>
      <c r="AA636">
        <v>0.61361100780959466</v>
      </c>
      <c r="AB636">
        <v>0.61906082360572801</v>
      </c>
    </row>
    <row r="637" spans="1:28" x14ac:dyDescent="0.5">
      <c r="A637">
        <v>3</v>
      </c>
      <c r="B637">
        <v>493</v>
      </c>
      <c r="C637">
        <v>2013</v>
      </c>
      <c r="D637">
        <v>99</v>
      </c>
      <c r="E637">
        <v>25</v>
      </c>
      <c r="F637">
        <v>99</v>
      </c>
      <c r="G637">
        <v>99</v>
      </c>
      <c r="H637">
        <v>99</v>
      </c>
      <c r="I637">
        <v>99</v>
      </c>
      <c r="J637">
        <v>999</v>
      </c>
      <c r="K637">
        <v>99</v>
      </c>
      <c r="L637">
        <v>99</v>
      </c>
      <c r="M637">
        <v>99</v>
      </c>
      <c r="N637">
        <v>99</v>
      </c>
      <c r="O637">
        <v>99</v>
      </c>
      <c r="P637">
        <v>9999</v>
      </c>
      <c r="Q637">
        <v>8</v>
      </c>
      <c r="R637">
        <v>157</v>
      </c>
      <c r="S637">
        <v>157</v>
      </c>
      <c r="T637">
        <v>16.082802547770701</v>
      </c>
      <c r="U637">
        <v>60.764331210191081</v>
      </c>
      <c r="V637">
        <v>78.059636604536607</v>
      </c>
      <c r="W637">
        <v>72.049044585987247</v>
      </c>
      <c r="X637">
        <v>10.978227542681994</v>
      </c>
      <c r="Y637">
        <v>2.33538312951816</v>
      </c>
      <c r="Z637">
        <v>-31.364352651101399</v>
      </c>
      <c r="AA637">
        <v>2.9193008553365569</v>
      </c>
      <c r="AB637">
        <v>2.8232997292186086</v>
      </c>
    </row>
    <row r="638" spans="1:28" x14ac:dyDescent="0.5">
      <c r="A638">
        <v>3</v>
      </c>
      <c r="B638">
        <v>494</v>
      </c>
      <c r="C638">
        <v>2013</v>
      </c>
      <c r="D638">
        <v>99</v>
      </c>
      <c r="E638">
        <v>26</v>
      </c>
      <c r="F638">
        <v>99</v>
      </c>
      <c r="G638">
        <v>99</v>
      </c>
      <c r="H638">
        <v>99</v>
      </c>
      <c r="I638">
        <v>99</v>
      </c>
      <c r="J638">
        <v>999</v>
      </c>
      <c r="K638">
        <v>99</v>
      </c>
      <c r="L638">
        <v>99</v>
      </c>
      <c r="M638">
        <v>99</v>
      </c>
      <c r="N638">
        <v>99</v>
      </c>
      <c r="O638">
        <v>99</v>
      </c>
      <c r="P638">
        <v>9999</v>
      </c>
      <c r="Q638">
        <v>11</v>
      </c>
      <c r="R638">
        <v>155</v>
      </c>
      <c r="S638">
        <v>155</v>
      </c>
      <c r="T638">
        <v>15.587096774193547</v>
      </c>
      <c r="U638">
        <v>59.922580645161283</v>
      </c>
      <c r="V638">
        <v>86.26568343060849</v>
      </c>
      <c r="W638">
        <v>79.623225806451558</v>
      </c>
      <c r="X638">
        <v>10.799252180530702</v>
      </c>
      <c r="Y638">
        <v>2.5209713536803098</v>
      </c>
      <c r="Z638">
        <v>-52.796672491708712</v>
      </c>
      <c r="AA638">
        <v>2.8821123094087024</v>
      </c>
      <c r="AB638">
        <v>3.0803536106972729</v>
      </c>
    </row>
    <row r="639" spans="1:28" x14ac:dyDescent="0.5">
      <c r="A639">
        <v>3</v>
      </c>
      <c r="B639">
        <v>495</v>
      </c>
      <c r="C639">
        <v>2013</v>
      </c>
      <c r="D639">
        <v>99</v>
      </c>
      <c r="E639">
        <v>27</v>
      </c>
      <c r="F639">
        <v>99</v>
      </c>
      <c r="G639">
        <v>99</v>
      </c>
      <c r="H639">
        <v>99</v>
      </c>
      <c r="I639">
        <v>99</v>
      </c>
      <c r="J639">
        <v>999</v>
      </c>
      <c r="K639">
        <v>99</v>
      </c>
      <c r="L639">
        <v>99</v>
      </c>
      <c r="M639">
        <v>99</v>
      </c>
      <c r="N639">
        <v>99</v>
      </c>
      <c r="O639">
        <v>99</v>
      </c>
      <c r="P639">
        <v>9999</v>
      </c>
      <c r="Q639">
        <v>9</v>
      </c>
      <c r="R639">
        <v>93</v>
      </c>
      <c r="S639">
        <v>93</v>
      </c>
      <c r="T639">
        <v>15.741935483870972</v>
      </c>
      <c r="U639">
        <v>59.903225806451609</v>
      </c>
      <c r="V639">
        <v>81.428022227658758</v>
      </c>
      <c r="W639">
        <v>75.158064516129002</v>
      </c>
      <c r="X639">
        <v>11.598436329357664</v>
      </c>
      <c r="Y639">
        <v>2.7749436345298721</v>
      </c>
      <c r="Z639">
        <v>-57.07517675767992</v>
      </c>
      <c r="AA639">
        <v>1.7292673856452212</v>
      </c>
      <c r="AB639">
        <v>1.7445669631725831</v>
      </c>
    </row>
    <row r="640" spans="1:28" x14ac:dyDescent="0.5">
      <c r="A640">
        <v>3</v>
      </c>
      <c r="B640">
        <v>496</v>
      </c>
      <c r="C640">
        <v>2013</v>
      </c>
      <c r="D640">
        <v>99</v>
      </c>
      <c r="E640">
        <v>28</v>
      </c>
      <c r="F640">
        <v>99</v>
      </c>
      <c r="G640">
        <v>99</v>
      </c>
      <c r="H640">
        <v>99</v>
      </c>
      <c r="I640">
        <v>99</v>
      </c>
      <c r="J640">
        <v>999</v>
      </c>
      <c r="K640">
        <v>99</v>
      </c>
      <c r="L640">
        <v>99</v>
      </c>
      <c r="M640">
        <v>99</v>
      </c>
      <c r="N640">
        <v>99</v>
      </c>
      <c r="O640">
        <v>99</v>
      </c>
      <c r="P640">
        <v>9999</v>
      </c>
      <c r="Q640">
        <v>1</v>
      </c>
      <c r="R640">
        <v>2</v>
      </c>
      <c r="S640">
        <v>2</v>
      </c>
      <c r="T640">
        <v>17</v>
      </c>
      <c r="U640">
        <v>63</v>
      </c>
      <c r="V640">
        <v>78.006500541711802</v>
      </c>
      <c r="W640">
        <v>72</v>
      </c>
      <c r="X640">
        <v>8.1000000000000387</v>
      </c>
      <c r="Y640">
        <v>0</v>
      </c>
      <c r="AA640">
        <v>3.7188545927854227E-2</v>
      </c>
      <c r="AB640">
        <v>3.5941119461042947E-2</v>
      </c>
    </row>
    <row r="641" spans="1:28" x14ac:dyDescent="0.5">
      <c r="A641">
        <v>3</v>
      </c>
      <c r="B641">
        <v>497</v>
      </c>
      <c r="C641">
        <v>2013</v>
      </c>
      <c r="D641">
        <v>99</v>
      </c>
      <c r="E641">
        <v>29</v>
      </c>
      <c r="F641">
        <v>99</v>
      </c>
      <c r="G641">
        <v>99</v>
      </c>
      <c r="H641">
        <v>99</v>
      </c>
      <c r="I641">
        <v>99</v>
      </c>
      <c r="J641">
        <v>999</v>
      </c>
      <c r="K641">
        <v>99</v>
      </c>
      <c r="L641">
        <v>99</v>
      </c>
      <c r="M641">
        <v>99</v>
      </c>
      <c r="N641">
        <v>99</v>
      </c>
      <c r="O641">
        <v>99</v>
      </c>
      <c r="P641">
        <v>9999</v>
      </c>
      <c r="Q641">
        <v>6</v>
      </c>
      <c r="R641">
        <v>147</v>
      </c>
      <c r="S641">
        <v>147</v>
      </c>
      <c r="T641">
        <v>15.469387755102048</v>
      </c>
      <c r="U641">
        <v>59.489795918367342</v>
      </c>
      <c r="V641">
        <v>75.639920106720922</v>
      </c>
      <c r="W641">
        <v>69.815646258503421</v>
      </c>
      <c r="X641">
        <v>11.8741570452276</v>
      </c>
      <c r="Y641">
        <v>2.3886561472181302</v>
      </c>
      <c r="Z641">
        <v>-49.269093763653323</v>
      </c>
      <c r="AA641">
        <v>2.7333581256972854</v>
      </c>
      <c r="AB641">
        <v>2.5615285758106796</v>
      </c>
    </row>
    <row r="642" spans="1:28" x14ac:dyDescent="0.5">
      <c r="A642">
        <v>3</v>
      </c>
      <c r="B642">
        <v>498</v>
      </c>
      <c r="C642">
        <v>2013</v>
      </c>
      <c r="D642">
        <v>99</v>
      </c>
      <c r="E642">
        <v>30</v>
      </c>
      <c r="F642">
        <v>99</v>
      </c>
      <c r="G642">
        <v>99</v>
      </c>
      <c r="H642">
        <v>99</v>
      </c>
      <c r="I642">
        <v>99</v>
      </c>
      <c r="J642">
        <v>999</v>
      </c>
      <c r="K642">
        <v>99</v>
      </c>
      <c r="L642">
        <v>99</v>
      </c>
      <c r="M642">
        <v>99</v>
      </c>
      <c r="N642">
        <v>99</v>
      </c>
      <c r="O642">
        <v>99</v>
      </c>
      <c r="P642">
        <v>9999</v>
      </c>
      <c r="Q642">
        <v>4</v>
      </c>
      <c r="R642">
        <v>15</v>
      </c>
      <c r="S642">
        <v>15</v>
      </c>
      <c r="T642">
        <v>16</v>
      </c>
      <c r="U642">
        <v>60.133333333333354</v>
      </c>
      <c r="V642">
        <v>76.850848681834577</v>
      </c>
      <c r="W642">
        <v>70.933333333333351</v>
      </c>
      <c r="X642">
        <v>12.828544561077598</v>
      </c>
      <c r="Y642">
        <v>3.6672726771933872</v>
      </c>
      <c r="Z642">
        <v>-69.95551447375243</v>
      </c>
      <c r="AA642">
        <v>0.27891409445890658</v>
      </c>
      <c r="AB642">
        <v>0.26556493823992849</v>
      </c>
    </row>
    <row r="643" spans="1:28" x14ac:dyDescent="0.5">
      <c r="A643">
        <v>3</v>
      </c>
      <c r="B643">
        <v>499</v>
      </c>
      <c r="C643">
        <v>2013</v>
      </c>
      <c r="D643">
        <v>99</v>
      </c>
      <c r="E643">
        <v>31</v>
      </c>
      <c r="F643">
        <v>99</v>
      </c>
      <c r="G643">
        <v>99</v>
      </c>
      <c r="H643">
        <v>99</v>
      </c>
      <c r="I643">
        <v>99</v>
      </c>
      <c r="J643">
        <v>999</v>
      </c>
      <c r="K643">
        <v>99</v>
      </c>
      <c r="L643">
        <v>99</v>
      </c>
      <c r="M643">
        <v>99</v>
      </c>
      <c r="N643">
        <v>99</v>
      </c>
      <c r="O643">
        <v>99</v>
      </c>
      <c r="P643">
        <v>9999</v>
      </c>
      <c r="Q643">
        <v>3</v>
      </c>
      <c r="R643">
        <v>96</v>
      </c>
      <c r="S643">
        <v>96</v>
      </c>
      <c r="T643">
        <v>16.625</v>
      </c>
      <c r="U643">
        <v>61.90625</v>
      </c>
      <c r="V643">
        <v>75.918652943300813</v>
      </c>
      <c r="W643">
        <v>70.072916666666686</v>
      </c>
      <c r="X643">
        <v>8.4857782883907529</v>
      </c>
      <c r="Y643">
        <v>2.2270969753246046</v>
      </c>
      <c r="Z643">
        <v>-41.721658665916735</v>
      </c>
      <c r="AA643">
        <v>1.7850502045370027</v>
      </c>
      <c r="AB643">
        <v>1.6789993792669162</v>
      </c>
    </row>
    <row r="644" spans="1:28" x14ac:dyDescent="0.5">
      <c r="A644">
        <v>3</v>
      </c>
      <c r="B644">
        <v>500</v>
      </c>
      <c r="C644">
        <v>2013</v>
      </c>
      <c r="D644">
        <v>99</v>
      </c>
      <c r="E644">
        <v>32</v>
      </c>
      <c r="F644">
        <v>99</v>
      </c>
      <c r="G644">
        <v>99</v>
      </c>
      <c r="H644">
        <v>99</v>
      </c>
      <c r="I644">
        <v>99</v>
      </c>
      <c r="J644">
        <v>999</v>
      </c>
      <c r="K644">
        <v>99</v>
      </c>
      <c r="L644">
        <v>99</v>
      </c>
      <c r="M644">
        <v>99</v>
      </c>
      <c r="N644">
        <v>99</v>
      </c>
      <c r="O644">
        <v>99</v>
      </c>
      <c r="P644">
        <v>9999</v>
      </c>
      <c r="Q644">
        <v>5</v>
      </c>
      <c r="R644">
        <v>39</v>
      </c>
      <c r="S644">
        <v>39</v>
      </c>
      <c r="T644">
        <v>15.923076923076923</v>
      </c>
      <c r="U644">
        <v>60.282051282051277</v>
      </c>
      <c r="V644">
        <v>83.601411228713502</v>
      </c>
      <c r="W644">
        <v>77.164102564102549</v>
      </c>
      <c r="X644">
        <v>8.426986174753095</v>
      </c>
      <c r="Y644">
        <v>2.4698044970767312</v>
      </c>
      <c r="Z644">
        <v>-36.602494371964653</v>
      </c>
      <c r="AA644">
        <v>0.72517664559315742</v>
      </c>
      <c r="AB644">
        <v>0.75111947851432415</v>
      </c>
    </row>
    <row r="645" spans="1:28" x14ac:dyDescent="0.5">
      <c r="A645">
        <v>3</v>
      </c>
      <c r="B645">
        <v>501</v>
      </c>
      <c r="C645">
        <v>2013</v>
      </c>
      <c r="D645">
        <v>99</v>
      </c>
      <c r="E645">
        <v>33</v>
      </c>
      <c r="F645">
        <v>99</v>
      </c>
      <c r="G645">
        <v>99</v>
      </c>
      <c r="H645">
        <v>99</v>
      </c>
      <c r="I645">
        <v>99</v>
      </c>
      <c r="J645">
        <v>999</v>
      </c>
      <c r="K645">
        <v>99</v>
      </c>
      <c r="L645">
        <v>99</v>
      </c>
      <c r="M645">
        <v>99</v>
      </c>
      <c r="N645">
        <v>99</v>
      </c>
      <c r="O645">
        <v>99</v>
      </c>
      <c r="P645">
        <v>9999</v>
      </c>
      <c r="Q645">
        <v>7</v>
      </c>
      <c r="R645">
        <v>269</v>
      </c>
      <c r="S645">
        <v>269</v>
      </c>
      <c r="T645">
        <v>15.76208178438662</v>
      </c>
      <c r="U645">
        <v>60.156133828996289</v>
      </c>
      <c r="V645">
        <v>82.537547273920893</v>
      </c>
      <c r="W645">
        <v>76.182156133828997</v>
      </c>
      <c r="X645">
        <v>9.805869259326828</v>
      </c>
      <c r="Y645">
        <v>2.6795677252097758</v>
      </c>
      <c r="Z645">
        <v>-43.681434765847797</v>
      </c>
      <c r="AA645">
        <v>5.0018594272963917</v>
      </c>
      <c r="AB645">
        <v>5.114870563299676</v>
      </c>
    </row>
    <row r="646" spans="1:28" x14ac:dyDescent="0.5">
      <c r="A646">
        <v>3</v>
      </c>
      <c r="B646">
        <v>502</v>
      </c>
      <c r="C646">
        <v>2013</v>
      </c>
      <c r="D646">
        <v>99</v>
      </c>
      <c r="E646">
        <v>34</v>
      </c>
      <c r="F646">
        <v>99</v>
      </c>
      <c r="G646">
        <v>99</v>
      </c>
      <c r="H646">
        <v>99</v>
      </c>
      <c r="I646">
        <v>99</v>
      </c>
      <c r="J646">
        <v>999</v>
      </c>
      <c r="K646">
        <v>99</v>
      </c>
      <c r="L646">
        <v>99</v>
      </c>
      <c r="M646">
        <v>99</v>
      </c>
      <c r="N646">
        <v>99</v>
      </c>
      <c r="O646">
        <v>99</v>
      </c>
      <c r="P646">
        <v>9999</v>
      </c>
      <c r="Q646">
        <v>6</v>
      </c>
      <c r="R646">
        <v>113</v>
      </c>
      <c r="S646">
        <v>113</v>
      </c>
      <c r="T646">
        <v>15.938053097345129</v>
      </c>
      <c r="U646">
        <v>60.592920353982315</v>
      </c>
      <c r="V646">
        <v>78.933642700313584</v>
      </c>
      <c r="W646">
        <v>72.855752212389376</v>
      </c>
      <c r="X646">
        <v>9.6102170746446252</v>
      </c>
      <c r="Y646">
        <v>2.6023718525881248</v>
      </c>
      <c r="Z646">
        <v>-33.195906241600042</v>
      </c>
      <c r="AA646">
        <v>2.1011528449237638</v>
      </c>
      <c r="AB646">
        <v>2.0548087096314465</v>
      </c>
    </row>
    <row r="647" spans="1:28" x14ac:dyDescent="0.5">
      <c r="A647">
        <v>3</v>
      </c>
      <c r="B647">
        <v>503</v>
      </c>
      <c r="C647">
        <v>2013</v>
      </c>
      <c r="D647">
        <v>99</v>
      </c>
      <c r="E647">
        <v>35</v>
      </c>
      <c r="F647">
        <v>99</v>
      </c>
      <c r="G647">
        <v>99</v>
      </c>
      <c r="H647">
        <v>99</v>
      </c>
      <c r="I647">
        <v>99</v>
      </c>
      <c r="J647">
        <v>999</v>
      </c>
      <c r="K647">
        <v>99</v>
      </c>
      <c r="L647">
        <v>99</v>
      </c>
      <c r="M647">
        <v>99</v>
      </c>
      <c r="N647">
        <v>99</v>
      </c>
      <c r="O647">
        <v>99</v>
      </c>
      <c r="P647">
        <v>9999</v>
      </c>
      <c r="Q647">
        <v>7</v>
      </c>
      <c r="R647">
        <v>26</v>
      </c>
      <c r="S647">
        <v>26</v>
      </c>
      <c r="T647">
        <v>16.192307692307697</v>
      </c>
      <c r="U647">
        <v>61.269230769230759</v>
      </c>
      <c r="V647">
        <v>83.119426618884901</v>
      </c>
      <c r="W647">
        <v>76.719230769230748</v>
      </c>
      <c r="X647">
        <v>13.037638390172461</v>
      </c>
      <c r="Y647">
        <v>2.442534816816571</v>
      </c>
      <c r="Z647">
        <v>-47.107505750386629</v>
      </c>
      <c r="AA647">
        <v>0.48345109706210487</v>
      </c>
      <c r="AB647">
        <v>0.4978593818676556</v>
      </c>
    </row>
    <row r="648" spans="1:28" x14ac:dyDescent="0.5">
      <c r="A648">
        <v>3</v>
      </c>
      <c r="B648">
        <v>504</v>
      </c>
      <c r="C648">
        <v>2013</v>
      </c>
      <c r="D648">
        <v>99</v>
      </c>
      <c r="E648">
        <v>36</v>
      </c>
      <c r="F648">
        <v>99</v>
      </c>
      <c r="G648">
        <v>99</v>
      </c>
      <c r="H648">
        <v>99</v>
      </c>
      <c r="I648">
        <v>99</v>
      </c>
      <c r="J648">
        <v>999</v>
      </c>
      <c r="K648">
        <v>99</v>
      </c>
      <c r="L648">
        <v>99</v>
      </c>
      <c r="M648">
        <v>99</v>
      </c>
      <c r="N648">
        <v>99</v>
      </c>
      <c r="O648">
        <v>99</v>
      </c>
      <c r="P648">
        <v>9999</v>
      </c>
      <c r="Q648">
        <v>4</v>
      </c>
      <c r="R648">
        <v>89</v>
      </c>
      <c r="S648">
        <v>89</v>
      </c>
      <c r="T648">
        <v>16.629213483146064</v>
      </c>
      <c r="U648">
        <v>62.292134831460658</v>
      </c>
      <c r="V648">
        <v>73.795756387938681</v>
      </c>
      <c r="W648">
        <v>68.113483146067438</v>
      </c>
      <c r="X648">
        <v>9.7738609326413997</v>
      </c>
      <c r="Y648">
        <v>2.6016513649059965</v>
      </c>
      <c r="Z648">
        <v>-29.444047374582759</v>
      </c>
      <c r="AA648">
        <v>1.6548902937895129</v>
      </c>
      <c r="AB648">
        <v>1.5130462519776977</v>
      </c>
    </row>
    <row r="649" spans="1:28" x14ac:dyDescent="0.5">
      <c r="A649">
        <v>3</v>
      </c>
      <c r="B649">
        <v>505</v>
      </c>
      <c r="C649">
        <v>2013</v>
      </c>
      <c r="D649">
        <v>99</v>
      </c>
      <c r="E649">
        <v>37</v>
      </c>
      <c r="F649">
        <v>99</v>
      </c>
      <c r="G649">
        <v>99</v>
      </c>
      <c r="H649">
        <v>99</v>
      </c>
      <c r="I649">
        <v>99</v>
      </c>
      <c r="J649">
        <v>999</v>
      </c>
      <c r="K649">
        <v>99</v>
      </c>
      <c r="L649">
        <v>99</v>
      </c>
      <c r="M649">
        <v>99</v>
      </c>
      <c r="N649">
        <v>99</v>
      </c>
      <c r="O649">
        <v>99</v>
      </c>
      <c r="P649">
        <v>9999</v>
      </c>
      <c r="Q649">
        <v>6</v>
      </c>
      <c r="R649">
        <v>58</v>
      </c>
      <c r="S649">
        <v>58</v>
      </c>
      <c r="T649">
        <v>16.741379310344826</v>
      </c>
      <c r="U649">
        <v>63.13793103448279</v>
      </c>
      <c r="V649">
        <v>83.169574476033915</v>
      </c>
      <c r="W649">
        <v>76.7655172413793</v>
      </c>
      <c r="X649">
        <v>8.2337520613828552</v>
      </c>
      <c r="Y649">
        <v>2.8250619514846287</v>
      </c>
      <c r="Z649">
        <v>-12.71368627530736</v>
      </c>
      <c r="AA649">
        <v>1.0784678319077723</v>
      </c>
      <c r="AB649">
        <v>1.1112794464468585</v>
      </c>
    </row>
    <row r="650" spans="1:28" x14ac:dyDescent="0.5">
      <c r="A650">
        <v>3</v>
      </c>
      <c r="B650">
        <v>506</v>
      </c>
      <c r="C650">
        <v>2013</v>
      </c>
      <c r="D650">
        <v>99</v>
      </c>
      <c r="E650">
        <v>38</v>
      </c>
      <c r="F650">
        <v>99</v>
      </c>
      <c r="G650">
        <v>99</v>
      </c>
      <c r="H650">
        <v>99</v>
      </c>
      <c r="I650">
        <v>99</v>
      </c>
      <c r="J650">
        <v>999</v>
      </c>
      <c r="K650">
        <v>99</v>
      </c>
      <c r="L650">
        <v>99</v>
      </c>
      <c r="M650">
        <v>99</v>
      </c>
      <c r="N650">
        <v>99</v>
      </c>
      <c r="O650">
        <v>99</v>
      </c>
      <c r="P650">
        <v>9999</v>
      </c>
      <c r="Q650">
        <v>7</v>
      </c>
      <c r="R650">
        <v>260</v>
      </c>
      <c r="S650">
        <v>260</v>
      </c>
      <c r="T650">
        <v>16.20384615384615</v>
      </c>
      <c r="U650">
        <v>61.438461538461517</v>
      </c>
      <c r="V650">
        <v>78.3644470372531</v>
      </c>
      <c r="W650">
        <v>72.330384615384659</v>
      </c>
      <c r="X650">
        <v>8.5017034405186891</v>
      </c>
      <c r="Y650">
        <v>2.9961612520892071</v>
      </c>
      <c r="Z650">
        <v>-22.953341422851313</v>
      </c>
      <c r="AA650">
        <v>4.8345109706210492</v>
      </c>
      <c r="AB650">
        <v>4.6937854060585265</v>
      </c>
    </row>
    <row r="651" spans="1:28" x14ac:dyDescent="0.5">
      <c r="A651">
        <v>3</v>
      </c>
      <c r="B651">
        <v>507</v>
      </c>
      <c r="C651">
        <v>2013</v>
      </c>
      <c r="D651">
        <v>99</v>
      </c>
      <c r="E651">
        <v>39</v>
      </c>
      <c r="F651">
        <v>99</v>
      </c>
      <c r="G651">
        <v>99</v>
      </c>
      <c r="H651">
        <v>99</v>
      </c>
      <c r="I651">
        <v>99</v>
      </c>
      <c r="J651">
        <v>999</v>
      </c>
      <c r="K651">
        <v>99</v>
      </c>
      <c r="L651">
        <v>99</v>
      </c>
      <c r="M651">
        <v>99</v>
      </c>
      <c r="N651">
        <v>99</v>
      </c>
      <c r="O651">
        <v>99</v>
      </c>
      <c r="P651">
        <v>9999</v>
      </c>
      <c r="Q651">
        <v>5</v>
      </c>
      <c r="R651">
        <v>14</v>
      </c>
      <c r="S651">
        <v>14</v>
      </c>
      <c r="T651">
        <v>15.714285714285712</v>
      </c>
      <c r="U651">
        <v>59.285714285714306</v>
      </c>
      <c r="V651">
        <v>92.152917505030175</v>
      </c>
      <c r="W651">
        <v>85.057142857142821</v>
      </c>
      <c r="X651">
        <v>10.756374474549416</v>
      </c>
      <c r="Y651">
        <v>2.5193131555069432</v>
      </c>
      <c r="Z651">
        <v>-29.476551491970024</v>
      </c>
      <c r="AA651">
        <v>0.26031982149497956</v>
      </c>
      <c r="AB651">
        <v>0.29721309065423562</v>
      </c>
    </row>
    <row r="652" spans="1:28" x14ac:dyDescent="0.5">
      <c r="A652">
        <v>3</v>
      </c>
      <c r="B652">
        <v>508</v>
      </c>
      <c r="C652">
        <v>2013</v>
      </c>
      <c r="D652">
        <v>99</v>
      </c>
      <c r="E652">
        <v>40</v>
      </c>
      <c r="F652">
        <v>99</v>
      </c>
      <c r="G652">
        <v>99</v>
      </c>
      <c r="H652">
        <v>99</v>
      </c>
      <c r="I652">
        <v>99</v>
      </c>
      <c r="J652">
        <v>999</v>
      </c>
      <c r="K652">
        <v>99</v>
      </c>
      <c r="L652">
        <v>99</v>
      </c>
      <c r="M652">
        <v>99</v>
      </c>
      <c r="N652">
        <v>99</v>
      </c>
      <c r="O652">
        <v>99</v>
      </c>
      <c r="P652">
        <v>9999</v>
      </c>
      <c r="Q652">
        <v>6</v>
      </c>
      <c r="R652">
        <v>72</v>
      </c>
      <c r="S652">
        <v>72</v>
      </c>
      <c r="T652">
        <v>16.625</v>
      </c>
      <c r="U652">
        <v>62.54166666666665</v>
      </c>
      <c r="V652">
        <v>81.30040929336711</v>
      </c>
      <c r="W652">
        <v>75.040277777777746</v>
      </c>
      <c r="X652">
        <v>7.8678611332261488</v>
      </c>
      <c r="Y652">
        <v>2.5923900383837126</v>
      </c>
      <c r="Z652">
        <v>-8.4757486806743287</v>
      </c>
      <c r="AA652">
        <v>1.3387876534027519</v>
      </c>
      <c r="AB652">
        <v>1.3485157940004782</v>
      </c>
    </row>
    <row r="653" spans="1:28" x14ac:dyDescent="0.5">
      <c r="A653">
        <v>3</v>
      </c>
      <c r="B653">
        <v>509</v>
      </c>
      <c r="C653">
        <v>2013</v>
      </c>
      <c r="D653">
        <v>99</v>
      </c>
      <c r="E653">
        <v>41</v>
      </c>
      <c r="F653">
        <v>99</v>
      </c>
      <c r="G653">
        <v>99</v>
      </c>
      <c r="H653">
        <v>99</v>
      </c>
      <c r="I653">
        <v>99</v>
      </c>
      <c r="J653">
        <v>999</v>
      </c>
      <c r="K653">
        <v>99</v>
      </c>
      <c r="L653">
        <v>99</v>
      </c>
      <c r="M653">
        <v>99</v>
      </c>
      <c r="N653">
        <v>99</v>
      </c>
      <c r="O653">
        <v>99</v>
      </c>
      <c r="P653">
        <v>9999</v>
      </c>
      <c r="Q653">
        <v>3</v>
      </c>
      <c r="R653">
        <v>104</v>
      </c>
      <c r="S653">
        <v>104</v>
      </c>
      <c r="T653">
        <v>15.84615384615385</v>
      </c>
      <c r="U653">
        <v>60.096153846153832</v>
      </c>
      <c r="V653">
        <v>92.988999083256942</v>
      </c>
      <c r="W653">
        <v>85.828846153846172</v>
      </c>
      <c r="X653">
        <v>9.9242096476331483</v>
      </c>
      <c r="Y653">
        <v>2.423916216061428</v>
      </c>
      <c r="Z653">
        <v>-49.272710924152989</v>
      </c>
      <c r="AA653">
        <v>1.9338043882484195</v>
      </c>
      <c r="AB653">
        <v>2.2279001425914005</v>
      </c>
    </row>
    <row r="654" spans="1:28" x14ac:dyDescent="0.5">
      <c r="A654">
        <v>3</v>
      </c>
      <c r="B654">
        <v>510</v>
      </c>
      <c r="C654">
        <v>2013</v>
      </c>
      <c r="D654">
        <v>99</v>
      </c>
      <c r="E654">
        <v>42</v>
      </c>
      <c r="F654">
        <v>99</v>
      </c>
      <c r="G654">
        <v>99</v>
      </c>
      <c r="H654">
        <v>99</v>
      </c>
      <c r="I654">
        <v>99</v>
      </c>
      <c r="J654">
        <v>999</v>
      </c>
      <c r="K654">
        <v>99</v>
      </c>
      <c r="L654">
        <v>99</v>
      </c>
      <c r="M654">
        <v>99</v>
      </c>
      <c r="N654">
        <v>99</v>
      </c>
      <c r="O654">
        <v>99</v>
      </c>
      <c r="P654">
        <v>9999</v>
      </c>
      <c r="Q654">
        <v>11</v>
      </c>
      <c r="R654">
        <v>277</v>
      </c>
      <c r="S654">
        <v>277</v>
      </c>
      <c r="T654">
        <v>16.48014440433213</v>
      </c>
      <c r="U654">
        <v>62.202166064981952</v>
      </c>
      <c r="V654">
        <v>80.358351162235806</v>
      </c>
      <c r="W654">
        <v>74.170758122743692</v>
      </c>
      <c r="X654">
        <v>9.9746851312994984</v>
      </c>
      <c r="Y654">
        <v>2.635962548531313</v>
      </c>
      <c r="Z654">
        <v>-16.0283021725696</v>
      </c>
      <c r="AA654">
        <v>5.1506136110078087</v>
      </c>
      <c r="AB654">
        <v>5.127924178215042</v>
      </c>
    </row>
    <row r="655" spans="1:28" x14ac:dyDescent="0.5">
      <c r="A655">
        <v>3</v>
      </c>
      <c r="B655">
        <v>511</v>
      </c>
      <c r="C655">
        <v>2013</v>
      </c>
      <c r="D655">
        <v>99</v>
      </c>
      <c r="E655">
        <v>43</v>
      </c>
      <c r="F655">
        <v>99</v>
      </c>
      <c r="G655">
        <v>99</v>
      </c>
      <c r="H655">
        <v>99</v>
      </c>
      <c r="I655">
        <v>99</v>
      </c>
      <c r="J655">
        <v>999</v>
      </c>
      <c r="K655">
        <v>99</v>
      </c>
      <c r="L655">
        <v>99</v>
      </c>
      <c r="M655">
        <v>99</v>
      </c>
      <c r="N655">
        <v>99</v>
      </c>
      <c r="O655">
        <v>99</v>
      </c>
      <c r="P655">
        <v>9999</v>
      </c>
      <c r="Q655">
        <v>5</v>
      </c>
      <c r="R655">
        <v>27</v>
      </c>
      <c r="S655">
        <v>27</v>
      </c>
      <c r="T655">
        <v>15.888888888888889</v>
      </c>
      <c r="U655">
        <v>61.07407407407409</v>
      </c>
      <c r="V655">
        <v>86.710003611412048</v>
      </c>
      <c r="W655">
        <v>80.033333333333317</v>
      </c>
      <c r="X655">
        <v>7.8602139260305472</v>
      </c>
      <c r="Y655">
        <v>2.4784392628623682</v>
      </c>
      <c r="Z655">
        <v>-42.751235615227664</v>
      </c>
      <c r="AA655">
        <v>0.50204537002603189</v>
      </c>
      <c r="AB655">
        <v>0.5393414239122758</v>
      </c>
    </row>
    <row r="656" spans="1:28" x14ac:dyDescent="0.5">
      <c r="A656">
        <v>3</v>
      </c>
      <c r="B656">
        <v>512</v>
      </c>
      <c r="C656">
        <v>2013</v>
      </c>
      <c r="D656">
        <v>99</v>
      </c>
      <c r="E656">
        <v>44</v>
      </c>
      <c r="F656">
        <v>99</v>
      </c>
      <c r="G656">
        <v>99</v>
      </c>
      <c r="H656">
        <v>99</v>
      </c>
      <c r="I656">
        <v>99</v>
      </c>
      <c r="J656">
        <v>999</v>
      </c>
      <c r="K656">
        <v>99</v>
      </c>
      <c r="L656">
        <v>99</v>
      </c>
      <c r="M656">
        <v>99</v>
      </c>
      <c r="N656">
        <v>99</v>
      </c>
      <c r="O656">
        <v>99</v>
      </c>
      <c r="P656">
        <v>9999</v>
      </c>
      <c r="Q656">
        <v>12</v>
      </c>
      <c r="R656">
        <v>248</v>
      </c>
      <c r="S656">
        <v>248</v>
      </c>
      <c r="T656">
        <v>16.6008064516129</v>
      </c>
      <c r="U656">
        <v>62.435483870967758</v>
      </c>
      <c r="V656">
        <v>80.964509139202448</v>
      </c>
      <c r="W656">
        <v>74.730241935483818</v>
      </c>
      <c r="X656">
        <v>8.9418423774280775</v>
      </c>
      <c r="Y656">
        <v>2.8033445908238366</v>
      </c>
      <c r="Z656">
        <v>-23.26124619467938</v>
      </c>
      <c r="AA656">
        <v>4.6113796950539241</v>
      </c>
      <c r="AB656">
        <v>4.6256969519684361</v>
      </c>
    </row>
    <row r="657" spans="1:28" x14ac:dyDescent="0.5">
      <c r="A657">
        <v>3</v>
      </c>
      <c r="B657">
        <v>513</v>
      </c>
      <c r="C657">
        <v>2013</v>
      </c>
      <c r="D657">
        <v>99</v>
      </c>
      <c r="E657">
        <v>45</v>
      </c>
      <c r="F657">
        <v>99</v>
      </c>
      <c r="G657">
        <v>99</v>
      </c>
      <c r="H657">
        <v>99</v>
      </c>
      <c r="I657">
        <v>99</v>
      </c>
      <c r="J657">
        <v>999</v>
      </c>
      <c r="K657">
        <v>99</v>
      </c>
      <c r="L657">
        <v>99</v>
      </c>
      <c r="M657">
        <v>99</v>
      </c>
      <c r="N657">
        <v>99</v>
      </c>
      <c r="O657">
        <v>99</v>
      </c>
      <c r="P657">
        <v>9999</v>
      </c>
      <c r="Q657">
        <v>7</v>
      </c>
      <c r="R657">
        <v>150</v>
      </c>
      <c r="S657">
        <v>150</v>
      </c>
      <c r="T657">
        <v>16.239999999999995</v>
      </c>
      <c r="U657">
        <v>61.213333333333331</v>
      </c>
      <c r="V657">
        <v>76.853015529071854</v>
      </c>
      <c r="W657">
        <v>70.935333333333361</v>
      </c>
      <c r="X657">
        <v>8.0387821355113651</v>
      </c>
      <c r="Y657">
        <v>2.8602719373436503</v>
      </c>
      <c r="Z657">
        <v>-26.162357425941256</v>
      </c>
      <c r="AA657">
        <v>2.7891409445890671</v>
      </c>
      <c r="AB657">
        <v>2.6557242597314956</v>
      </c>
    </row>
    <row r="658" spans="1:28" x14ac:dyDescent="0.5">
      <c r="A658">
        <v>3</v>
      </c>
      <c r="B658">
        <v>514</v>
      </c>
      <c r="C658">
        <v>2013</v>
      </c>
      <c r="D658">
        <v>99</v>
      </c>
      <c r="E658">
        <v>46</v>
      </c>
      <c r="F658">
        <v>99</v>
      </c>
      <c r="G658">
        <v>99</v>
      </c>
      <c r="H658">
        <v>99</v>
      </c>
      <c r="I658">
        <v>99</v>
      </c>
      <c r="J658">
        <v>999</v>
      </c>
      <c r="K658">
        <v>99</v>
      </c>
      <c r="L658">
        <v>99</v>
      </c>
      <c r="M658">
        <v>99</v>
      </c>
      <c r="N658">
        <v>99</v>
      </c>
      <c r="O658">
        <v>99</v>
      </c>
      <c r="P658">
        <v>9999</v>
      </c>
      <c r="Q658">
        <v>9</v>
      </c>
      <c r="R658">
        <v>150</v>
      </c>
      <c r="S658">
        <v>150</v>
      </c>
      <c r="T658">
        <v>16.52</v>
      </c>
      <c r="U658">
        <v>62.47333333333335</v>
      </c>
      <c r="V658">
        <v>83.834597327555059</v>
      </c>
      <c r="W658">
        <v>77.379333333333363</v>
      </c>
      <c r="X658">
        <v>10.245918189969696</v>
      </c>
      <c r="Y658">
        <v>2.7992776846099798</v>
      </c>
      <c r="Z658">
        <v>-17.835921912533983</v>
      </c>
      <c r="AA658">
        <v>2.7891409445890671</v>
      </c>
      <c r="AB658">
        <v>2.8969790241137479</v>
      </c>
    </row>
    <row r="659" spans="1:28" x14ac:dyDescent="0.5">
      <c r="A659">
        <v>3</v>
      </c>
      <c r="B659">
        <v>515</v>
      </c>
      <c r="C659">
        <v>2013</v>
      </c>
      <c r="D659">
        <v>99</v>
      </c>
      <c r="E659">
        <v>47</v>
      </c>
      <c r="F659">
        <v>99</v>
      </c>
      <c r="G659">
        <v>99</v>
      </c>
      <c r="H659">
        <v>99</v>
      </c>
      <c r="I659">
        <v>99</v>
      </c>
      <c r="J659">
        <v>999</v>
      </c>
      <c r="K659">
        <v>99</v>
      </c>
      <c r="L659">
        <v>99</v>
      </c>
      <c r="M659">
        <v>99</v>
      </c>
      <c r="N659">
        <v>99</v>
      </c>
      <c r="O659">
        <v>99</v>
      </c>
      <c r="P659">
        <v>9999</v>
      </c>
      <c r="Q659">
        <v>4</v>
      </c>
      <c r="R659">
        <v>81</v>
      </c>
      <c r="S659">
        <v>81</v>
      </c>
      <c r="T659">
        <v>16.703703703703706</v>
      </c>
      <c r="U659">
        <v>62.493827160493851</v>
      </c>
      <c r="V659">
        <v>73.757072348621648</v>
      </c>
      <c r="W659">
        <v>68.07777777777774</v>
      </c>
      <c r="X659">
        <v>8.6437017675830141</v>
      </c>
      <c r="Y659">
        <v>2.470184962286023</v>
      </c>
      <c r="Z659">
        <v>-33.953144217388036</v>
      </c>
      <c r="AA659">
        <v>1.5061361100780963</v>
      </c>
      <c r="AB659">
        <v>1.3763202433613131</v>
      </c>
    </row>
    <row r="660" spans="1:28" x14ac:dyDescent="0.5">
      <c r="A660">
        <v>3</v>
      </c>
      <c r="B660">
        <v>516</v>
      </c>
      <c r="C660">
        <v>2013</v>
      </c>
      <c r="D660">
        <v>99</v>
      </c>
      <c r="E660">
        <v>48</v>
      </c>
      <c r="F660">
        <v>99</v>
      </c>
      <c r="G660">
        <v>99</v>
      </c>
      <c r="H660">
        <v>99</v>
      </c>
      <c r="I660">
        <v>99</v>
      </c>
      <c r="J660">
        <v>999</v>
      </c>
      <c r="K660">
        <v>99</v>
      </c>
      <c r="L660">
        <v>99</v>
      </c>
      <c r="M660">
        <v>99</v>
      </c>
      <c r="N660">
        <v>99</v>
      </c>
      <c r="O660">
        <v>99</v>
      </c>
      <c r="P660">
        <v>9999</v>
      </c>
      <c r="Q660">
        <v>5</v>
      </c>
      <c r="R660">
        <v>272</v>
      </c>
      <c r="S660">
        <v>272</v>
      </c>
      <c r="T660">
        <v>16.21691176470588</v>
      </c>
      <c r="U660">
        <v>61.422794117647058</v>
      </c>
      <c r="V660">
        <v>86.889777579504198</v>
      </c>
      <c r="W660">
        <v>80.199264705882257</v>
      </c>
      <c r="X660">
        <v>11.30998060228508</v>
      </c>
      <c r="Y660">
        <v>2.9532999218163991</v>
      </c>
      <c r="Z660">
        <v>-51.93032491964464</v>
      </c>
      <c r="AA660">
        <v>5.0576422461881752</v>
      </c>
      <c r="AB660">
        <v>5.444630334354736</v>
      </c>
    </row>
    <row r="661" spans="1:28" x14ac:dyDescent="0.5">
      <c r="A661">
        <v>3</v>
      </c>
      <c r="B661">
        <v>517</v>
      </c>
      <c r="C661">
        <v>2013</v>
      </c>
      <c r="D661">
        <v>99</v>
      </c>
      <c r="E661">
        <v>49</v>
      </c>
      <c r="F661">
        <v>99</v>
      </c>
      <c r="G661">
        <v>99</v>
      </c>
      <c r="H661">
        <v>99</v>
      </c>
      <c r="I661">
        <v>99</v>
      </c>
      <c r="J661">
        <v>999</v>
      </c>
      <c r="K661">
        <v>99</v>
      </c>
      <c r="L661">
        <v>99</v>
      </c>
      <c r="M661">
        <v>99</v>
      </c>
      <c r="N661">
        <v>99</v>
      </c>
      <c r="O661">
        <v>99</v>
      </c>
      <c r="P661">
        <v>9999</v>
      </c>
      <c r="Q661">
        <v>9</v>
      </c>
      <c r="R661">
        <v>235</v>
      </c>
      <c r="S661">
        <v>235</v>
      </c>
      <c r="T661">
        <v>15.991489361702127</v>
      </c>
      <c r="U661">
        <v>60.502127659574491</v>
      </c>
      <c r="V661">
        <v>85.705723703925614</v>
      </c>
      <c r="W661">
        <v>79.106382978723389</v>
      </c>
      <c r="X661">
        <v>9.8522878702799819</v>
      </c>
      <c r="Y661">
        <v>2.7804399898027237</v>
      </c>
      <c r="Z661">
        <v>-47.109041370307047</v>
      </c>
      <c r="AA661">
        <v>4.3696541465228709</v>
      </c>
      <c r="AB661">
        <v>4.6398986859776956</v>
      </c>
    </row>
    <row r="662" spans="1:28" x14ac:dyDescent="0.5">
      <c r="A662">
        <v>3</v>
      </c>
      <c r="B662">
        <v>518</v>
      </c>
      <c r="C662">
        <v>2013</v>
      </c>
      <c r="D662">
        <v>99</v>
      </c>
      <c r="E662">
        <v>50</v>
      </c>
      <c r="F662">
        <v>99</v>
      </c>
      <c r="G662">
        <v>99</v>
      </c>
      <c r="H662">
        <v>99</v>
      </c>
      <c r="I662">
        <v>99</v>
      </c>
      <c r="J662">
        <v>999</v>
      </c>
      <c r="K662">
        <v>99</v>
      </c>
      <c r="L662">
        <v>99</v>
      </c>
      <c r="M662">
        <v>99</v>
      </c>
      <c r="N662">
        <v>99</v>
      </c>
      <c r="O662">
        <v>99</v>
      </c>
      <c r="P662">
        <v>9999</v>
      </c>
      <c r="Q662">
        <v>9</v>
      </c>
      <c r="R662">
        <v>150</v>
      </c>
      <c r="S662">
        <v>150</v>
      </c>
      <c r="T662">
        <v>16.239999999999995</v>
      </c>
      <c r="U662">
        <v>62.02666666666665</v>
      </c>
      <c r="V662">
        <v>78.789454676778618</v>
      </c>
      <c r="W662">
        <v>72.722666666666683</v>
      </c>
      <c r="X662">
        <v>10.108301187088163</v>
      </c>
      <c r="Y662">
        <v>3.3544928412835895</v>
      </c>
      <c r="Z662">
        <v>-49.814673650382836</v>
      </c>
      <c r="AA662">
        <v>2.7891409445890671</v>
      </c>
      <c r="AB662">
        <v>2.7226396356169511</v>
      </c>
    </row>
    <row r="663" spans="1:28" x14ac:dyDescent="0.5">
      <c r="A663">
        <v>3</v>
      </c>
      <c r="B663">
        <v>519</v>
      </c>
      <c r="C663">
        <v>2013</v>
      </c>
      <c r="D663">
        <v>99</v>
      </c>
      <c r="E663">
        <v>51</v>
      </c>
      <c r="F663">
        <v>99</v>
      </c>
      <c r="G663">
        <v>99</v>
      </c>
      <c r="H663">
        <v>99</v>
      </c>
      <c r="I663">
        <v>99</v>
      </c>
      <c r="J663">
        <v>999</v>
      </c>
      <c r="K663">
        <v>99</v>
      </c>
      <c r="L663">
        <v>99</v>
      </c>
      <c r="M663">
        <v>99</v>
      </c>
      <c r="N663">
        <v>99</v>
      </c>
      <c r="O663">
        <v>99</v>
      </c>
      <c r="P663">
        <v>9999</v>
      </c>
      <c r="Q663">
        <v>6</v>
      </c>
      <c r="R663">
        <v>84</v>
      </c>
      <c r="S663">
        <v>84</v>
      </c>
      <c r="T663">
        <v>15.5</v>
      </c>
      <c r="U663">
        <v>59.785714285714306</v>
      </c>
      <c r="V663">
        <v>74.117783624825904</v>
      </c>
      <c r="W663">
        <v>68.410714285714249</v>
      </c>
      <c r="X663">
        <v>8.3458147175289135</v>
      </c>
      <c r="Y663">
        <v>2.3556994137391465</v>
      </c>
      <c r="Z663">
        <v>-44.791119127028573</v>
      </c>
      <c r="AA663">
        <v>1.5619189289698778</v>
      </c>
      <c r="AB663">
        <v>1.4342752984922444</v>
      </c>
    </row>
    <row r="664" spans="1:28" x14ac:dyDescent="0.5">
      <c r="A664">
        <v>3</v>
      </c>
      <c r="B664">
        <v>520</v>
      </c>
      <c r="C664">
        <v>2013</v>
      </c>
      <c r="D664">
        <v>99</v>
      </c>
      <c r="E664">
        <v>52</v>
      </c>
      <c r="F664">
        <v>99</v>
      </c>
      <c r="G664">
        <v>99</v>
      </c>
      <c r="H664">
        <v>99</v>
      </c>
      <c r="I664">
        <v>99</v>
      </c>
      <c r="J664">
        <v>999</v>
      </c>
      <c r="K664">
        <v>99</v>
      </c>
      <c r="L664">
        <v>99</v>
      </c>
      <c r="M664">
        <v>99</v>
      </c>
      <c r="N664">
        <v>99</v>
      </c>
      <c r="O664">
        <v>99</v>
      </c>
      <c r="P664">
        <v>9999</v>
      </c>
      <c r="Q664">
        <v>3</v>
      </c>
      <c r="R664">
        <v>49</v>
      </c>
      <c r="S664">
        <v>49</v>
      </c>
      <c r="T664">
        <v>16.387755102040817</v>
      </c>
      <c r="U664">
        <v>61.265306122448976</v>
      </c>
      <c r="V664">
        <v>79.925708094722182</v>
      </c>
      <c r="W664">
        <v>73.771428571428615</v>
      </c>
      <c r="X664">
        <v>9.2118601458629765</v>
      </c>
      <c r="Y664">
        <v>2.5134374397290955</v>
      </c>
      <c r="Z664">
        <v>-38.556326604339851</v>
      </c>
      <c r="AA664">
        <v>0.91111937523242814</v>
      </c>
      <c r="AB664">
        <v>0.90222193491512515</v>
      </c>
    </row>
    <row r="665" spans="1:28" x14ac:dyDescent="0.5">
      <c r="A665">
        <v>3</v>
      </c>
      <c r="B665">
        <v>521</v>
      </c>
      <c r="C665">
        <v>2012</v>
      </c>
      <c r="D665">
        <v>99</v>
      </c>
      <c r="E665">
        <v>1</v>
      </c>
      <c r="F665">
        <v>99</v>
      </c>
      <c r="G665">
        <v>99</v>
      </c>
      <c r="H665">
        <v>99</v>
      </c>
      <c r="I665">
        <v>99</v>
      </c>
      <c r="J665">
        <v>999</v>
      </c>
      <c r="K665">
        <v>99</v>
      </c>
      <c r="L665">
        <v>99</v>
      </c>
      <c r="M665">
        <v>99</v>
      </c>
      <c r="N665">
        <v>99</v>
      </c>
      <c r="O665">
        <v>99</v>
      </c>
      <c r="P665">
        <v>9999</v>
      </c>
    </row>
    <row r="666" spans="1:28" x14ac:dyDescent="0.5">
      <c r="A666">
        <v>3</v>
      </c>
      <c r="B666">
        <v>522</v>
      </c>
      <c r="C666">
        <v>2012</v>
      </c>
      <c r="D666">
        <v>99</v>
      </c>
      <c r="E666">
        <v>2</v>
      </c>
      <c r="F666">
        <v>99</v>
      </c>
      <c r="G666">
        <v>99</v>
      </c>
      <c r="H666">
        <v>99</v>
      </c>
      <c r="I666">
        <v>99</v>
      </c>
      <c r="J666">
        <v>999</v>
      </c>
      <c r="K666">
        <v>99</v>
      </c>
      <c r="L666">
        <v>99</v>
      </c>
      <c r="M666">
        <v>99</v>
      </c>
      <c r="N666">
        <v>99</v>
      </c>
      <c r="O666">
        <v>99</v>
      </c>
      <c r="P666">
        <v>9999</v>
      </c>
    </row>
    <row r="667" spans="1:28" x14ac:dyDescent="0.5">
      <c r="A667">
        <v>3</v>
      </c>
      <c r="B667">
        <v>523</v>
      </c>
      <c r="C667">
        <v>2012</v>
      </c>
      <c r="D667">
        <v>99</v>
      </c>
      <c r="E667">
        <v>3</v>
      </c>
      <c r="F667">
        <v>99</v>
      </c>
      <c r="G667">
        <v>99</v>
      </c>
      <c r="H667">
        <v>99</v>
      </c>
      <c r="I667">
        <v>99</v>
      </c>
      <c r="J667">
        <v>999</v>
      </c>
      <c r="K667">
        <v>99</v>
      </c>
      <c r="L667">
        <v>99</v>
      </c>
      <c r="M667">
        <v>99</v>
      </c>
      <c r="N667">
        <v>99</v>
      </c>
      <c r="O667">
        <v>99</v>
      </c>
      <c r="P667">
        <v>9999</v>
      </c>
    </row>
    <row r="668" spans="1:28" x14ac:dyDescent="0.5">
      <c r="A668">
        <v>3</v>
      </c>
      <c r="B668">
        <v>524</v>
      </c>
      <c r="C668">
        <v>2012</v>
      </c>
      <c r="D668">
        <v>99</v>
      </c>
      <c r="E668">
        <v>4</v>
      </c>
      <c r="F668">
        <v>99</v>
      </c>
      <c r="G668">
        <v>99</v>
      </c>
      <c r="H668">
        <v>99</v>
      </c>
      <c r="I668">
        <v>99</v>
      </c>
      <c r="J668">
        <v>999</v>
      </c>
      <c r="K668">
        <v>99</v>
      </c>
      <c r="L668">
        <v>99</v>
      </c>
      <c r="M668">
        <v>99</v>
      </c>
      <c r="N668">
        <v>99</v>
      </c>
      <c r="O668">
        <v>99</v>
      </c>
      <c r="P668">
        <v>9999</v>
      </c>
    </row>
    <row r="669" spans="1:28" x14ac:dyDescent="0.5">
      <c r="A669">
        <v>3</v>
      </c>
      <c r="B669">
        <v>525</v>
      </c>
      <c r="C669">
        <v>2012</v>
      </c>
      <c r="D669">
        <v>99</v>
      </c>
      <c r="E669">
        <v>5</v>
      </c>
      <c r="F669">
        <v>99</v>
      </c>
      <c r="G669">
        <v>99</v>
      </c>
      <c r="H669">
        <v>99</v>
      </c>
      <c r="I669">
        <v>99</v>
      </c>
      <c r="J669">
        <v>999</v>
      </c>
      <c r="K669">
        <v>99</v>
      </c>
      <c r="L669">
        <v>99</v>
      </c>
      <c r="M669">
        <v>99</v>
      </c>
      <c r="N669">
        <v>99</v>
      </c>
      <c r="O669">
        <v>99</v>
      </c>
      <c r="P669">
        <v>9999</v>
      </c>
    </row>
    <row r="670" spans="1:28" x14ac:dyDescent="0.5">
      <c r="A670">
        <v>3</v>
      </c>
      <c r="B670">
        <v>526</v>
      </c>
      <c r="C670">
        <v>2012</v>
      </c>
      <c r="D670">
        <v>99</v>
      </c>
      <c r="E670">
        <v>6</v>
      </c>
      <c r="F670">
        <v>99</v>
      </c>
      <c r="G670">
        <v>99</v>
      </c>
      <c r="H670">
        <v>99</v>
      </c>
      <c r="I670">
        <v>99</v>
      </c>
      <c r="J670">
        <v>999</v>
      </c>
      <c r="K670">
        <v>99</v>
      </c>
      <c r="L670">
        <v>99</v>
      </c>
      <c r="M670">
        <v>99</v>
      </c>
      <c r="N670">
        <v>99</v>
      </c>
      <c r="O670">
        <v>99</v>
      </c>
      <c r="P670">
        <v>9999</v>
      </c>
    </row>
    <row r="671" spans="1:28" x14ac:dyDescent="0.5">
      <c r="A671">
        <v>3</v>
      </c>
      <c r="B671">
        <v>527</v>
      </c>
      <c r="C671">
        <v>2012</v>
      </c>
      <c r="D671">
        <v>99</v>
      </c>
      <c r="E671">
        <v>7</v>
      </c>
      <c r="F671">
        <v>99</v>
      </c>
      <c r="G671">
        <v>99</v>
      </c>
      <c r="H671">
        <v>99</v>
      </c>
      <c r="I671">
        <v>99</v>
      </c>
      <c r="J671">
        <v>999</v>
      </c>
      <c r="K671">
        <v>99</v>
      </c>
      <c r="L671">
        <v>99</v>
      </c>
      <c r="M671">
        <v>99</v>
      </c>
      <c r="N671">
        <v>99</v>
      </c>
      <c r="O671">
        <v>99</v>
      </c>
      <c r="P671">
        <v>9999</v>
      </c>
    </row>
    <row r="672" spans="1:28" x14ac:dyDescent="0.5">
      <c r="A672">
        <v>3</v>
      </c>
      <c r="B672">
        <v>528</v>
      </c>
      <c r="C672">
        <v>2012</v>
      </c>
      <c r="D672">
        <v>99</v>
      </c>
      <c r="E672">
        <v>8</v>
      </c>
      <c r="F672">
        <v>99</v>
      </c>
      <c r="G672">
        <v>99</v>
      </c>
      <c r="H672">
        <v>99</v>
      </c>
      <c r="I672">
        <v>99</v>
      </c>
      <c r="J672">
        <v>999</v>
      </c>
      <c r="K672">
        <v>99</v>
      </c>
      <c r="L672">
        <v>99</v>
      </c>
      <c r="M672">
        <v>99</v>
      </c>
      <c r="N672">
        <v>99</v>
      </c>
      <c r="O672">
        <v>99</v>
      </c>
      <c r="P672">
        <v>9999</v>
      </c>
    </row>
    <row r="673" spans="1:28" x14ac:dyDescent="0.5">
      <c r="A673">
        <v>3</v>
      </c>
      <c r="B673">
        <v>529</v>
      </c>
      <c r="C673">
        <v>2012</v>
      </c>
      <c r="D673">
        <v>99</v>
      </c>
      <c r="E673">
        <v>9</v>
      </c>
      <c r="F673">
        <v>99</v>
      </c>
      <c r="G673">
        <v>99</v>
      </c>
      <c r="H673">
        <v>99</v>
      </c>
      <c r="I673">
        <v>99</v>
      </c>
      <c r="J673">
        <v>999</v>
      </c>
      <c r="K673">
        <v>99</v>
      </c>
      <c r="L673">
        <v>99</v>
      </c>
      <c r="M673">
        <v>99</v>
      </c>
      <c r="N673">
        <v>99</v>
      </c>
      <c r="O673">
        <v>99</v>
      </c>
      <c r="P673">
        <v>9999</v>
      </c>
    </row>
    <row r="674" spans="1:28" x14ac:dyDescent="0.5">
      <c r="A674">
        <v>3</v>
      </c>
      <c r="B674">
        <v>530</v>
      </c>
      <c r="C674">
        <v>2012</v>
      </c>
      <c r="D674">
        <v>99</v>
      </c>
      <c r="E674">
        <v>10</v>
      </c>
      <c r="F674">
        <v>99</v>
      </c>
      <c r="G674">
        <v>99</v>
      </c>
      <c r="H674">
        <v>99</v>
      </c>
      <c r="I674">
        <v>99</v>
      </c>
      <c r="J674">
        <v>999</v>
      </c>
      <c r="K674">
        <v>99</v>
      </c>
      <c r="L674">
        <v>99</v>
      </c>
      <c r="M674">
        <v>99</v>
      </c>
      <c r="N674">
        <v>99</v>
      </c>
      <c r="O674">
        <v>99</v>
      </c>
      <c r="P674">
        <v>9999</v>
      </c>
    </row>
    <row r="675" spans="1:28" x14ac:dyDescent="0.5">
      <c r="A675">
        <v>3</v>
      </c>
      <c r="B675">
        <v>531</v>
      </c>
      <c r="C675">
        <v>2012</v>
      </c>
      <c r="D675">
        <v>99</v>
      </c>
      <c r="E675">
        <v>11</v>
      </c>
      <c r="F675">
        <v>99</v>
      </c>
      <c r="G675">
        <v>99</v>
      </c>
      <c r="H675">
        <v>99</v>
      </c>
      <c r="I675">
        <v>99</v>
      </c>
      <c r="J675">
        <v>999</v>
      </c>
      <c r="K675">
        <v>99</v>
      </c>
      <c r="L675">
        <v>99</v>
      </c>
      <c r="M675">
        <v>99</v>
      </c>
      <c r="N675">
        <v>99</v>
      </c>
      <c r="O675">
        <v>99</v>
      </c>
      <c r="P675">
        <v>9999</v>
      </c>
    </row>
    <row r="676" spans="1:28" x14ac:dyDescent="0.5">
      <c r="A676">
        <v>3</v>
      </c>
      <c r="B676">
        <v>532</v>
      </c>
      <c r="C676">
        <v>2012</v>
      </c>
      <c r="D676">
        <v>99</v>
      </c>
      <c r="E676">
        <v>12</v>
      </c>
      <c r="F676">
        <v>99</v>
      </c>
      <c r="G676">
        <v>99</v>
      </c>
      <c r="H676">
        <v>99</v>
      </c>
      <c r="I676">
        <v>99</v>
      </c>
      <c r="J676">
        <v>999</v>
      </c>
      <c r="K676">
        <v>99</v>
      </c>
      <c r="L676">
        <v>99</v>
      </c>
      <c r="M676">
        <v>99</v>
      </c>
      <c r="N676">
        <v>99</v>
      </c>
      <c r="O676">
        <v>99</v>
      </c>
      <c r="P676">
        <v>9999</v>
      </c>
    </row>
    <row r="677" spans="1:28" x14ac:dyDescent="0.5">
      <c r="A677">
        <v>3</v>
      </c>
      <c r="B677">
        <v>533</v>
      </c>
      <c r="C677">
        <v>2012</v>
      </c>
      <c r="D677">
        <v>99</v>
      </c>
      <c r="E677">
        <v>13</v>
      </c>
      <c r="F677">
        <v>99</v>
      </c>
      <c r="G677">
        <v>99</v>
      </c>
      <c r="H677">
        <v>99</v>
      </c>
      <c r="I677">
        <v>99</v>
      </c>
      <c r="J677">
        <v>999</v>
      </c>
      <c r="K677">
        <v>99</v>
      </c>
      <c r="L677">
        <v>99</v>
      </c>
      <c r="M677">
        <v>99</v>
      </c>
      <c r="N677">
        <v>99</v>
      </c>
      <c r="O677">
        <v>99</v>
      </c>
      <c r="P677">
        <v>9999</v>
      </c>
    </row>
    <row r="678" spans="1:28" x14ac:dyDescent="0.5">
      <c r="A678">
        <v>3</v>
      </c>
      <c r="B678">
        <v>534</v>
      </c>
      <c r="C678">
        <v>2012</v>
      </c>
      <c r="D678">
        <v>99</v>
      </c>
      <c r="E678">
        <v>14</v>
      </c>
      <c r="F678">
        <v>99</v>
      </c>
      <c r="G678">
        <v>99</v>
      </c>
      <c r="H678">
        <v>99</v>
      </c>
      <c r="I678">
        <v>99</v>
      </c>
      <c r="J678">
        <v>999</v>
      </c>
      <c r="K678">
        <v>99</v>
      </c>
      <c r="L678">
        <v>99</v>
      </c>
      <c r="M678">
        <v>99</v>
      </c>
      <c r="N678">
        <v>99</v>
      </c>
      <c r="O678">
        <v>99</v>
      </c>
      <c r="P678">
        <v>9999</v>
      </c>
    </row>
    <row r="679" spans="1:28" x14ac:dyDescent="0.5">
      <c r="A679">
        <v>3</v>
      </c>
      <c r="B679">
        <v>535</v>
      </c>
      <c r="C679">
        <v>2012</v>
      </c>
      <c r="D679">
        <v>99</v>
      </c>
      <c r="E679">
        <v>15</v>
      </c>
      <c r="F679">
        <v>99</v>
      </c>
      <c r="G679">
        <v>99</v>
      </c>
      <c r="H679">
        <v>99</v>
      </c>
      <c r="I679">
        <v>99</v>
      </c>
      <c r="J679">
        <v>999</v>
      </c>
      <c r="K679">
        <v>99</v>
      </c>
      <c r="L679">
        <v>99</v>
      </c>
      <c r="M679">
        <v>99</v>
      </c>
      <c r="N679">
        <v>99</v>
      </c>
      <c r="O679">
        <v>99</v>
      </c>
      <c r="P679">
        <v>9999</v>
      </c>
    </row>
    <row r="680" spans="1:28" x14ac:dyDescent="0.5">
      <c r="A680">
        <v>3</v>
      </c>
      <c r="B680">
        <v>536</v>
      </c>
      <c r="C680">
        <v>2012</v>
      </c>
      <c r="D680">
        <v>99</v>
      </c>
      <c r="E680">
        <v>16</v>
      </c>
      <c r="F680">
        <v>99</v>
      </c>
      <c r="G680">
        <v>99</v>
      </c>
      <c r="H680">
        <v>99</v>
      </c>
      <c r="I680">
        <v>99</v>
      </c>
      <c r="J680">
        <v>999</v>
      </c>
      <c r="K680">
        <v>99</v>
      </c>
      <c r="L680">
        <v>99</v>
      </c>
      <c r="M680">
        <v>99</v>
      </c>
      <c r="N680">
        <v>99</v>
      </c>
      <c r="O680">
        <v>99</v>
      </c>
      <c r="P680">
        <v>9999</v>
      </c>
    </row>
    <row r="681" spans="1:28" x14ac:dyDescent="0.5">
      <c r="A681">
        <v>3</v>
      </c>
      <c r="B681">
        <v>537</v>
      </c>
      <c r="C681">
        <v>2012</v>
      </c>
      <c r="D681">
        <v>99</v>
      </c>
      <c r="E681">
        <v>17</v>
      </c>
      <c r="F681">
        <v>99</v>
      </c>
      <c r="G681">
        <v>99</v>
      </c>
      <c r="H681">
        <v>99</v>
      </c>
      <c r="I681">
        <v>99</v>
      </c>
      <c r="J681">
        <v>999</v>
      </c>
      <c r="K681">
        <v>99</v>
      </c>
      <c r="L681">
        <v>99</v>
      </c>
      <c r="M681">
        <v>99</v>
      </c>
      <c r="N681">
        <v>99</v>
      </c>
      <c r="O681">
        <v>99</v>
      </c>
      <c r="P681">
        <v>9999</v>
      </c>
      <c r="Q681">
        <v>1</v>
      </c>
      <c r="R681">
        <v>1</v>
      </c>
      <c r="S681">
        <v>1</v>
      </c>
      <c r="T681">
        <v>17</v>
      </c>
      <c r="U681">
        <v>63</v>
      </c>
      <c r="V681">
        <v>83.531960996749703</v>
      </c>
      <c r="W681">
        <v>77.100000000000023</v>
      </c>
      <c r="X681">
        <v>0</v>
      </c>
      <c r="Y681">
        <v>0</v>
      </c>
      <c r="AA681">
        <v>0.10384215991692626</v>
      </c>
      <c r="AB681">
        <v>0.10498394603471142</v>
      </c>
    </row>
    <row r="682" spans="1:28" x14ac:dyDescent="0.5">
      <c r="A682">
        <v>3</v>
      </c>
      <c r="B682">
        <v>538</v>
      </c>
      <c r="C682">
        <v>2012</v>
      </c>
      <c r="D682">
        <v>99</v>
      </c>
      <c r="E682">
        <v>18</v>
      </c>
      <c r="F682">
        <v>99</v>
      </c>
      <c r="G682">
        <v>99</v>
      </c>
      <c r="H682">
        <v>99</v>
      </c>
      <c r="I682">
        <v>99</v>
      </c>
      <c r="J682">
        <v>999</v>
      </c>
      <c r="K682">
        <v>99</v>
      </c>
      <c r="L682">
        <v>99</v>
      </c>
      <c r="M682">
        <v>99</v>
      </c>
      <c r="N682">
        <v>99</v>
      </c>
      <c r="O682">
        <v>99</v>
      </c>
      <c r="P682">
        <v>9999</v>
      </c>
    </row>
    <row r="683" spans="1:28" x14ac:dyDescent="0.5">
      <c r="A683">
        <v>3</v>
      </c>
      <c r="B683">
        <v>539</v>
      </c>
      <c r="C683">
        <v>2012</v>
      </c>
      <c r="D683">
        <v>99</v>
      </c>
      <c r="E683">
        <v>19</v>
      </c>
      <c r="F683">
        <v>99</v>
      </c>
      <c r="G683">
        <v>99</v>
      </c>
      <c r="H683">
        <v>99</v>
      </c>
      <c r="I683">
        <v>99</v>
      </c>
      <c r="J683">
        <v>999</v>
      </c>
      <c r="K683">
        <v>99</v>
      </c>
      <c r="L683">
        <v>99</v>
      </c>
      <c r="M683">
        <v>99</v>
      </c>
      <c r="N683">
        <v>99</v>
      </c>
      <c r="O683">
        <v>99</v>
      </c>
      <c r="P683">
        <v>9999</v>
      </c>
    </row>
    <row r="684" spans="1:28" x14ac:dyDescent="0.5">
      <c r="A684">
        <v>3</v>
      </c>
      <c r="B684">
        <v>540</v>
      </c>
      <c r="C684">
        <v>2012</v>
      </c>
      <c r="D684">
        <v>99</v>
      </c>
      <c r="E684">
        <v>20</v>
      </c>
      <c r="F684">
        <v>99</v>
      </c>
      <c r="G684">
        <v>99</v>
      </c>
      <c r="H684">
        <v>99</v>
      </c>
      <c r="I684">
        <v>99</v>
      </c>
      <c r="J684">
        <v>999</v>
      </c>
      <c r="K684">
        <v>99</v>
      </c>
      <c r="L684">
        <v>99</v>
      </c>
      <c r="M684">
        <v>99</v>
      </c>
      <c r="N684">
        <v>99</v>
      </c>
      <c r="O684">
        <v>99</v>
      </c>
      <c r="P684">
        <v>9999</v>
      </c>
    </row>
    <row r="685" spans="1:28" x14ac:dyDescent="0.5">
      <c r="A685">
        <v>3</v>
      </c>
      <c r="B685">
        <v>541</v>
      </c>
      <c r="C685">
        <v>2012</v>
      </c>
      <c r="D685">
        <v>99</v>
      </c>
      <c r="E685">
        <v>21</v>
      </c>
      <c r="F685">
        <v>99</v>
      </c>
      <c r="G685">
        <v>99</v>
      </c>
      <c r="H685">
        <v>99</v>
      </c>
      <c r="I685">
        <v>99</v>
      </c>
      <c r="J685">
        <v>999</v>
      </c>
      <c r="K685">
        <v>99</v>
      </c>
      <c r="L685">
        <v>99</v>
      </c>
      <c r="M685">
        <v>99</v>
      </c>
      <c r="N685">
        <v>99</v>
      </c>
      <c r="O685">
        <v>99</v>
      </c>
      <c r="P685">
        <v>9999</v>
      </c>
    </row>
    <row r="686" spans="1:28" x14ac:dyDescent="0.5">
      <c r="A686">
        <v>3</v>
      </c>
      <c r="B686">
        <v>542</v>
      </c>
      <c r="C686">
        <v>2012</v>
      </c>
      <c r="D686">
        <v>99</v>
      </c>
      <c r="E686">
        <v>22</v>
      </c>
      <c r="F686">
        <v>99</v>
      </c>
      <c r="G686">
        <v>99</v>
      </c>
      <c r="H686">
        <v>99</v>
      </c>
      <c r="I686">
        <v>99</v>
      </c>
      <c r="J686">
        <v>999</v>
      </c>
      <c r="K686">
        <v>99</v>
      </c>
      <c r="L686">
        <v>99</v>
      </c>
      <c r="M686">
        <v>99</v>
      </c>
      <c r="N686">
        <v>99</v>
      </c>
      <c r="O686">
        <v>99</v>
      </c>
      <c r="P686">
        <v>9999</v>
      </c>
    </row>
    <row r="687" spans="1:28" x14ac:dyDescent="0.5">
      <c r="A687">
        <v>3</v>
      </c>
      <c r="B687">
        <v>543</v>
      </c>
      <c r="C687">
        <v>2012</v>
      </c>
      <c r="D687">
        <v>99</v>
      </c>
      <c r="E687">
        <v>23</v>
      </c>
      <c r="F687">
        <v>99</v>
      </c>
      <c r="G687">
        <v>99</v>
      </c>
      <c r="H687">
        <v>99</v>
      </c>
      <c r="I687">
        <v>99</v>
      </c>
      <c r="J687">
        <v>999</v>
      </c>
      <c r="K687">
        <v>99</v>
      </c>
      <c r="L687">
        <v>99</v>
      </c>
      <c r="M687">
        <v>99</v>
      </c>
      <c r="N687">
        <v>99</v>
      </c>
      <c r="O687">
        <v>99</v>
      </c>
      <c r="P687">
        <v>9999</v>
      </c>
      <c r="Q687">
        <v>1</v>
      </c>
      <c r="R687">
        <v>3</v>
      </c>
      <c r="S687">
        <v>3</v>
      </c>
      <c r="T687">
        <v>16</v>
      </c>
      <c r="U687">
        <v>60.66666666666665</v>
      </c>
      <c r="V687">
        <v>86.637775370169749</v>
      </c>
      <c r="W687">
        <v>79.966666666666683</v>
      </c>
      <c r="X687">
        <v>13.599101277494619</v>
      </c>
      <c r="Y687">
        <v>4.0276819911982411</v>
      </c>
      <c r="Z687">
        <v>-92.462669977863257</v>
      </c>
      <c r="AA687">
        <v>0.31152647975077874</v>
      </c>
      <c r="AB687">
        <v>0.32666210964626807</v>
      </c>
    </row>
    <row r="688" spans="1:28" x14ac:dyDescent="0.5">
      <c r="A688">
        <v>3</v>
      </c>
      <c r="B688">
        <v>544</v>
      </c>
      <c r="C688">
        <v>2012</v>
      </c>
      <c r="D688">
        <v>99</v>
      </c>
      <c r="E688">
        <v>24</v>
      </c>
      <c r="F688">
        <v>99</v>
      </c>
      <c r="G688">
        <v>99</v>
      </c>
      <c r="H688">
        <v>99</v>
      </c>
      <c r="I688">
        <v>99</v>
      </c>
      <c r="J688">
        <v>999</v>
      </c>
      <c r="K688">
        <v>99</v>
      </c>
      <c r="L688">
        <v>99</v>
      </c>
      <c r="M688">
        <v>99</v>
      </c>
      <c r="N688">
        <v>99</v>
      </c>
      <c r="O688">
        <v>99</v>
      </c>
      <c r="P688">
        <v>9999</v>
      </c>
    </row>
    <row r="689" spans="1:28" x14ac:dyDescent="0.5">
      <c r="A689">
        <v>3</v>
      </c>
      <c r="B689">
        <v>545</v>
      </c>
      <c r="C689">
        <v>2012</v>
      </c>
      <c r="D689">
        <v>99</v>
      </c>
      <c r="E689">
        <v>25</v>
      </c>
      <c r="F689">
        <v>99</v>
      </c>
      <c r="G689">
        <v>99</v>
      </c>
      <c r="H689">
        <v>99</v>
      </c>
      <c r="I689">
        <v>99</v>
      </c>
      <c r="J689">
        <v>999</v>
      </c>
      <c r="K689">
        <v>99</v>
      </c>
      <c r="L689">
        <v>99</v>
      </c>
      <c r="M689">
        <v>99</v>
      </c>
      <c r="N689">
        <v>99</v>
      </c>
      <c r="O689">
        <v>99</v>
      </c>
      <c r="P689">
        <v>9999</v>
      </c>
    </row>
    <row r="690" spans="1:28" x14ac:dyDescent="0.5">
      <c r="A690">
        <v>3</v>
      </c>
      <c r="B690">
        <v>546</v>
      </c>
      <c r="C690">
        <v>2012</v>
      </c>
      <c r="D690">
        <v>99</v>
      </c>
      <c r="E690">
        <v>26</v>
      </c>
      <c r="F690">
        <v>99</v>
      </c>
      <c r="G690">
        <v>99</v>
      </c>
      <c r="H690">
        <v>99</v>
      </c>
      <c r="I690">
        <v>99</v>
      </c>
      <c r="J690">
        <v>999</v>
      </c>
      <c r="K690">
        <v>99</v>
      </c>
      <c r="L690">
        <v>99</v>
      </c>
      <c r="M690">
        <v>99</v>
      </c>
      <c r="N690">
        <v>99</v>
      </c>
      <c r="O690">
        <v>99</v>
      </c>
      <c r="P690">
        <v>9999</v>
      </c>
    </row>
    <row r="691" spans="1:28" x14ac:dyDescent="0.5">
      <c r="A691">
        <v>3</v>
      </c>
      <c r="B691">
        <v>547</v>
      </c>
      <c r="C691">
        <v>2012</v>
      </c>
      <c r="D691">
        <v>99</v>
      </c>
      <c r="E691">
        <v>27</v>
      </c>
      <c r="F691">
        <v>99</v>
      </c>
      <c r="G691">
        <v>99</v>
      </c>
      <c r="H691">
        <v>99</v>
      </c>
      <c r="I691">
        <v>99</v>
      </c>
      <c r="J691">
        <v>999</v>
      </c>
      <c r="K691">
        <v>99</v>
      </c>
      <c r="L691">
        <v>99</v>
      </c>
      <c r="M691">
        <v>99</v>
      </c>
      <c r="N691">
        <v>99</v>
      </c>
      <c r="O691">
        <v>99</v>
      </c>
      <c r="P691">
        <v>9999</v>
      </c>
    </row>
    <row r="692" spans="1:28" x14ac:dyDescent="0.5">
      <c r="A692">
        <v>3</v>
      </c>
      <c r="B692">
        <v>548</v>
      </c>
      <c r="C692">
        <v>2012</v>
      </c>
      <c r="D692">
        <v>99</v>
      </c>
      <c r="E692">
        <v>28</v>
      </c>
      <c r="F692">
        <v>99</v>
      </c>
      <c r="G692">
        <v>99</v>
      </c>
      <c r="H692">
        <v>99</v>
      </c>
      <c r="I692">
        <v>99</v>
      </c>
      <c r="J692">
        <v>999</v>
      </c>
      <c r="K692">
        <v>99</v>
      </c>
      <c r="L692">
        <v>99</v>
      </c>
      <c r="M692">
        <v>99</v>
      </c>
      <c r="N692">
        <v>99</v>
      </c>
      <c r="O692">
        <v>99</v>
      </c>
      <c r="P692">
        <v>9999</v>
      </c>
      <c r="Q692">
        <v>2</v>
      </c>
      <c r="R692">
        <v>6</v>
      </c>
      <c r="S692">
        <v>6</v>
      </c>
      <c r="T692">
        <v>16</v>
      </c>
      <c r="U692">
        <v>61.33333333333335</v>
      </c>
      <c r="V692">
        <v>88.262910798122064</v>
      </c>
      <c r="W692">
        <v>81.466666666666683</v>
      </c>
      <c r="X692">
        <v>9.9098716215476248</v>
      </c>
      <c r="Y692">
        <v>3.1446603773520745</v>
      </c>
      <c r="Z692">
        <v>-76.710897507993295</v>
      </c>
      <c r="AA692">
        <v>0.62305295950155748</v>
      </c>
      <c r="AB692">
        <v>0.66557915462732786</v>
      </c>
    </row>
    <row r="693" spans="1:28" x14ac:dyDescent="0.5">
      <c r="A693">
        <v>3</v>
      </c>
      <c r="B693">
        <v>549</v>
      </c>
      <c r="C693">
        <v>2012</v>
      </c>
      <c r="D693">
        <v>99</v>
      </c>
      <c r="E693">
        <v>29</v>
      </c>
      <c r="F693">
        <v>99</v>
      </c>
      <c r="G693">
        <v>99</v>
      </c>
      <c r="H693">
        <v>99</v>
      </c>
      <c r="I693">
        <v>99</v>
      </c>
      <c r="J693">
        <v>999</v>
      </c>
      <c r="K693">
        <v>99</v>
      </c>
      <c r="L693">
        <v>99</v>
      </c>
      <c r="M693">
        <v>99</v>
      </c>
      <c r="N693">
        <v>99</v>
      </c>
      <c r="O693">
        <v>99</v>
      </c>
      <c r="P693">
        <v>9999</v>
      </c>
    </row>
    <row r="694" spans="1:28" x14ac:dyDescent="0.5">
      <c r="A694">
        <v>3</v>
      </c>
      <c r="B694">
        <v>550</v>
      </c>
      <c r="C694">
        <v>2012</v>
      </c>
      <c r="D694">
        <v>99</v>
      </c>
      <c r="E694">
        <v>30</v>
      </c>
      <c r="F694">
        <v>99</v>
      </c>
      <c r="G694">
        <v>99</v>
      </c>
      <c r="H694">
        <v>99</v>
      </c>
      <c r="I694">
        <v>99</v>
      </c>
      <c r="J694">
        <v>999</v>
      </c>
      <c r="K694">
        <v>99</v>
      </c>
      <c r="L694">
        <v>99</v>
      </c>
      <c r="M694">
        <v>99</v>
      </c>
      <c r="N694">
        <v>99</v>
      </c>
      <c r="O694">
        <v>99</v>
      </c>
      <c r="P694">
        <v>9999</v>
      </c>
    </row>
    <row r="695" spans="1:28" x14ac:dyDescent="0.5">
      <c r="A695">
        <v>3</v>
      </c>
      <c r="B695">
        <v>551</v>
      </c>
      <c r="C695">
        <v>2012</v>
      </c>
      <c r="D695">
        <v>99</v>
      </c>
      <c r="E695">
        <v>31</v>
      </c>
      <c r="F695">
        <v>99</v>
      </c>
      <c r="G695">
        <v>99</v>
      </c>
      <c r="H695">
        <v>99</v>
      </c>
      <c r="I695">
        <v>99</v>
      </c>
      <c r="J695">
        <v>999</v>
      </c>
      <c r="K695">
        <v>99</v>
      </c>
      <c r="L695">
        <v>99</v>
      </c>
      <c r="M695">
        <v>99</v>
      </c>
      <c r="N695">
        <v>99</v>
      </c>
      <c r="O695">
        <v>99</v>
      </c>
      <c r="P695">
        <v>9999</v>
      </c>
    </row>
    <row r="696" spans="1:28" x14ac:dyDescent="0.5">
      <c r="A696">
        <v>3</v>
      </c>
      <c r="B696">
        <v>552</v>
      </c>
      <c r="C696">
        <v>2012</v>
      </c>
      <c r="D696">
        <v>99</v>
      </c>
      <c r="E696">
        <v>32</v>
      </c>
      <c r="F696">
        <v>99</v>
      </c>
      <c r="G696">
        <v>99</v>
      </c>
      <c r="H696">
        <v>99</v>
      </c>
      <c r="I696">
        <v>99</v>
      </c>
      <c r="J696">
        <v>999</v>
      </c>
      <c r="K696">
        <v>99</v>
      </c>
      <c r="L696">
        <v>99</v>
      </c>
      <c r="M696">
        <v>99</v>
      </c>
      <c r="N696">
        <v>99</v>
      </c>
      <c r="O696">
        <v>99</v>
      </c>
      <c r="P696">
        <v>9999</v>
      </c>
      <c r="Q696">
        <v>1</v>
      </c>
      <c r="R696">
        <v>59</v>
      </c>
      <c r="S696">
        <v>59</v>
      </c>
      <c r="T696">
        <v>15.372881355932202</v>
      </c>
      <c r="U696">
        <v>59.288135593220353</v>
      </c>
      <c r="V696">
        <v>75.685403162127955</v>
      </c>
      <c r="W696">
        <v>69.857627118644075</v>
      </c>
      <c r="X696">
        <v>7.6849666891601185</v>
      </c>
      <c r="Y696">
        <v>2.5713601720017958</v>
      </c>
      <c r="Z696">
        <v>-40.276559403210825</v>
      </c>
      <c r="AA696">
        <v>6.1266874350986482</v>
      </c>
      <c r="AB696">
        <v>5.6122157195417204</v>
      </c>
    </row>
    <row r="697" spans="1:28" x14ac:dyDescent="0.5">
      <c r="A697">
        <v>3</v>
      </c>
      <c r="B697">
        <v>553</v>
      </c>
      <c r="C697">
        <v>2012</v>
      </c>
      <c r="D697">
        <v>99</v>
      </c>
      <c r="E697">
        <v>33</v>
      </c>
      <c r="F697">
        <v>99</v>
      </c>
      <c r="G697">
        <v>99</v>
      </c>
      <c r="H697">
        <v>99</v>
      </c>
      <c r="I697">
        <v>99</v>
      </c>
      <c r="J697">
        <v>999</v>
      </c>
      <c r="K697">
        <v>99</v>
      </c>
      <c r="L697">
        <v>99</v>
      </c>
      <c r="M697">
        <v>99</v>
      </c>
      <c r="N697">
        <v>99</v>
      </c>
      <c r="O697">
        <v>99</v>
      </c>
      <c r="P697">
        <v>9999</v>
      </c>
      <c r="Q697">
        <v>1</v>
      </c>
      <c r="R697">
        <v>3</v>
      </c>
      <c r="S697">
        <v>3</v>
      </c>
      <c r="T697">
        <v>16</v>
      </c>
      <c r="U697">
        <v>60</v>
      </c>
      <c r="V697">
        <v>106.71722643553632</v>
      </c>
      <c r="W697">
        <v>98.5</v>
      </c>
      <c r="X697">
        <v>4.6626172907499486</v>
      </c>
      <c r="Y697">
        <v>1.4142135623730951</v>
      </c>
      <c r="Z697">
        <v>-83.409961702013931</v>
      </c>
      <c r="AA697">
        <v>0.31152647975077874</v>
      </c>
      <c r="AB697">
        <v>0.40237037682564497</v>
      </c>
    </row>
    <row r="698" spans="1:28" x14ac:dyDescent="0.5">
      <c r="A698">
        <v>3</v>
      </c>
      <c r="B698">
        <v>554</v>
      </c>
      <c r="C698">
        <v>2012</v>
      </c>
      <c r="D698">
        <v>99</v>
      </c>
      <c r="E698">
        <v>34</v>
      </c>
      <c r="F698">
        <v>99</v>
      </c>
      <c r="G698">
        <v>99</v>
      </c>
      <c r="H698">
        <v>99</v>
      </c>
      <c r="I698">
        <v>99</v>
      </c>
      <c r="J698">
        <v>999</v>
      </c>
      <c r="K698">
        <v>99</v>
      </c>
      <c r="L698">
        <v>99</v>
      </c>
      <c r="M698">
        <v>99</v>
      </c>
      <c r="N698">
        <v>99</v>
      </c>
      <c r="O698">
        <v>99</v>
      </c>
      <c r="P698">
        <v>9999</v>
      </c>
      <c r="Q698">
        <v>2</v>
      </c>
      <c r="R698">
        <v>51</v>
      </c>
      <c r="S698">
        <v>51</v>
      </c>
      <c r="T698">
        <v>15</v>
      </c>
      <c r="U698">
        <v>58.431372549019585</v>
      </c>
      <c r="V698">
        <v>87.927261912348897</v>
      </c>
      <c r="W698">
        <v>81.15686274509801</v>
      </c>
      <c r="X698">
        <v>14.007606545660368</v>
      </c>
      <c r="Y698">
        <v>3.2494639193516162</v>
      </c>
      <c r="Z698">
        <v>-40.3403088536962</v>
      </c>
      <c r="AA698">
        <v>5.2959501557632382</v>
      </c>
      <c r="AB698">
        <v>5.6359085945223155</v>
      </c>
    </row>
    <row r="699" spans="1:28" x14ac:dyDescent="0.5">
      <c r="A699">
        <v>3</v>
      </c>
      <c r="B699">
        <v>555</v>
      </c>
      <c r="C699">
        <v>2012</v>
      </c>
      <c r="D699">
        <v>99</v>
      </c>
      <c r="E699">
        <v>35</v>
      </c>
      <c r="F699">
        <v>99</v>
      </c>
      <c r="G699">
        <v>99</v>
      </c>
      <c r="H699">
        <v>99</v>
      </c>
      <c r="I699">
        <v>99</v>
      </c>
      <c r="J699">
        <v>999</v>
      </c>
      <c r="K699">
        <v>99</v>
      </c>
      <c r="L699">
        <v>99</v>
      </c>
      <c r="M699">
        <v>99</v>
      </c>
      <c r="N699">
        <v>99</v>
      </c>
      <c r="O699">
        <v>99</v>
      </c>
      <c r="P699">
        <v>9999</v>
      </c>
      <c r="Q699">
        <v>1</v>
      </c>
      <c r="R699">
        <v>2</v>
      </c>
      <c r="S699">
        <v>2</v>
      </c>
      <c r="T699">
        <v>15.5</v>
      </c>
      <c r="U699">
        <v>59</v>
      </c>
      <c r="V699">
        <v>102.49187432286024</v>
      </c>
      <c r="W699">
        <v>94.6</v>
      </c>
      <c r="X699">
        <v>4.7000000000002089</v>
      </c>
      <c r="Y699">
        <v>1</v>
      </c>
      <c r="Z699">
        <v>-99.999999999991687</v>
      </c>
      <c r="AA699">
        <v>0.20768431983385252</v>
      </c>
      <c r="AB699">
        <v>0.25762597392694431</v>
      </c>
    </row>
    <row r="700" spans="1:28" x14ac:dyDescent="0.5">
      <c r="A700">
        <v>3</v>
      </c>
      <c r="B700">
        <v>556</v>
      </c>
      <c r="C700">
        <v>2012</v>
      </c>
      <c r="D700">
        <v>99</v>
      </c>
      <c r="E700">
        <v>36</v>
      </c>
      <c r="F700">
        <v>99</v>
      </c>
      <c r="G700">
        <v>99</v>
      </c>
      <c r="H700">
        <v>99</v>
      </c>
      <c r="I700">
        <v>99</v>
      </c>
      <c r="J700">
        <v>999</v>
      </c>
      <c r="K700">
        <v>99</v>
      </c>
      <c r="L700">
        <v>99</v>
      </c>
      <c r="M700">
        <v>99</v>
      </c>
      <c r="N700">
        <v>99</v>
      </c>
      <c r="O700">
        <v>99</v>
      </c>
      <c r="P700">
        <v>9999</v>
      </c>
    </row>
    <row r="701" spans="1:28" x14ac:dyDescent="0.5">
      <c r="A701">
        <v>3</v>
      </c>
      <c r="B701">
        <v>557</v>
      </c>
      <c r="C701">
        <v>2012</v>
      </c>
      <c r="D701">
        <v>99</v>
      </c>
      <c r="E701">
        <v>37</v>
      </c>
      <c r="F701">
        <v>99</v>
      </c>
      <c r="G701">
        <v>99</v>
      </c>
      <c r="H701">
        <v>99</v>
      </c>
      <c r="I701">
        <v>99</v>
      </c>
      <c r="J701">
        <v>999</v>
      </c>
      <c r="K701">
        <v>99</v>
      </c>
      <c r="L701">
        <v>99</v>
      </c>
      <c r="M701">
        <v>99</v>
      </c>
      <c r="N701">
        <v>99</v>
      </c>
      <c r="O701">
        <v>99</v>
      </c>
      <c r="P701">
        <v>9999</v>
      </c>
    </row>
    <row r="702" spans="1:28" x14ac:dyDescent="0.5">
      <c r="A702">
        <v>3</v>
      </c>
      <c r="B702">
        <v>558</v>
      </c>
      <c r="C702">
        <v>2012</v>
      </c>
      <c r="D702">
        <v>99</v>
      </c>
      <c r="E702">
        <v>38</v>
      </c>
      <c r="F702">
        <v>99</v>
      </c>
      <c r="G702">
        <v>99</v>
      </c>
      <c r="H702">
        <v>99</v>
      </c>
      <c r="I702">
        <v>99</v>
      </c>
      <c r="J702">
        <v>999</v>
      </c>
      <c r="K702">
        <v>99</v>
      </c>
      <c r="L702">
        <v>99</v>
      </c>
      <c r="M702">
        <v>99</v>
      </c>
      <c r="N702">
        <v>99</v>
      </c>
      <c r="O702">
        <v>99</v>
      </c>
      <c r="P702">
        <v>9999</v>
      </c>
      <c r="Q702">
        <v>1</v>
      </c>
      <c r="R702">
        <v>37</v>
      </c>
      <c r="S702">
        <v>37</v>
      </c>
      <c r="T702">
        <v>15.216216216216218</v>
      </c>
      <c r="U702">
        <v>58.810810810810814</v>
      </c>
      <c r="V702">
        <v>97.227021170683116</v>
      </c>
      <c r="W702">
        <v>89.740540540540607</v>
      </c>
      <c r="X702">
        <v>9.259136013031263</v>
      </c>
      <c r="Y702">
        <v>3.3030521335031362</v>
      </c>
      <c r="Z702">
        <v>-40.007225572394006</v>
      </c>
      <c r="AA702">
        <v>3.8421599169262706</v>
      </c>
      <c r="AB702">
        <v>4.5212541428489752</v>
      </c>
    </row>
    <row r="703" spans="1:28" x14ac:dyDescent="0.5">
      <c r="A703">
        <v>3</v>
      </c>
      <c r="B703">
        <v>559</v>
      </c>
      <c r="C703">
        <v>2012</v>
      </c>
      <c r="D703">
        <v>99</v>
      </c>
      <c r="E703">
        <v>39</v>
      </c>
      <c r="F703">
        <v>99</v>
      </c>
      <c r="G703">
        <v>99</v>
      </c>
      <c r="H703">
        <v>99</v>
      </c>
      <c r="I703">
        <v>99</v>
      </c>
      <c r="J703">
        <v>999</v>
      </c>
      <c r="K703">
        <v>99</v>
      </c>
      <c r="L703">
        <v>99</v>
      </c>
      <c r="M703">
        <v>99</v>
      </c>
      <c r="N703">
        <v>99</v>
      </c>
      <c r="O703">
        <v>99</v>
      </c>
      <c r="P703">
        <v>9999</v>
      </c>
      <c r="Q703">
        <v>2</v>
      </c>
      <c r="R703">
        <v>71</v>
      </c>
      <c r="S703">
        <v>71</v>
      </c>
      <c r="T703">
        <v>15.22535211267606</v>
      </c>
      <c r="U703">
        <v>59.140845070422543</v>
      </c>
      <c r="V703">
        <v>80.850869027817978</v>
      </c>
      <c r="W703">
        <v>74.625352112676083</v>
      </c>
      <c r="X703">
        <v>9.541528479289294</v>
      </c>
      <c r="Y703">
        <v>2.3930402293687578</v>
      </c>
      <c r="Z703">
        <v>-46.735225949274785</v>
      </c>
      <c r="AA703">
        <v>7.3727933541017636</v>
      </c>
      <c r="AB703">
        <v>7.2146165975397523</v>
      </c>
    </row>
    <row r="704" spans="1:28" x14ac:dyDescent="0.5">
      <c r="A704">
        <v>3</v>
      </c>
      <c r="B704">
        <v>560</v>
      </c>
      <c r="C704">
        <v>2012</v>
      </c>
      <c r="D704">
        <v>99</v>
      </c>
      <c r="E704">
        <v>40</v>
      </c>
      <c r="F704">
        <v>99</v>
      </c>
      <c r="G704">
        <v>99</v>
      </c>
      <c r="H704">
        <v>99</v>
      </c>
      <c r="I704">
        <v>99</v>
      </c>
      <c r="J704">
        <v>999</v>
      </c>
      <c r="K704">
        <v>99</v>
      </c>
      <c r="L704">
        <v>99</v>
      </c>
      <c r="M704">
        <v>99</v>
      </c>
      <c r="N704">
        <v>99</v>
      </c>
      <c r="O704">
        <v>99</v>
      </c>
      <c r="P704">
        <v>9999</v>
      </c>
      <c r="Q704">
        <v>4</v>
      </c>
      <c r="R704">
        <v>66</v>
      </c>
      <c r="S704">
        <v>66</v>
      </c>
      <c r="T704">
        <v>16</v>
      </c>
      <c r="U704">
        <v>60.530303030303024</v>
      </c>
      <c r="V704">
        <v>82.721034833710874</v>
      </c>
      <c r="W704">
        <v>76.351515151515116</v>
      </c>
      <c r="X704">
        <v>10.683876870174519</v>
      </c>
      <c r="Y704">
        <v>2.8134939831144288</v>
      </c>
      <c r="Z704">
        <v>-11.638870392910079</v>
      </c>
      <c r="AA704">
        <v>6.8535825545171347</v>
      </c>
      <c r="AB704">
        <v>6.861674459897765</v>
      </c>
    </row>
    <row r="705" spans="1:38" x14ac:dyDescent="0.5">
      <c r="A705">
        <v>3</v>
      </c>
      <c r="B705">
        <v>561</v>
      </c>
      <c r="C705">
        <v>2012</v>
      </c>
      <c r="D705">
        <v>99</v>
      </c>
      <c r="E705">
        <v>41</v>
      </c>
      <c r="F705">
        <v>99</v>
      </c>
      <c r="G705">
        <v>99</v>
      </c>
      <c r="H705">
        <v>99</v>
      </c>
      <c r="I705">
        <v>99</v>
      </c>
      <c r="J705">
        <v>999</v>
      </c>
      <c r="K705">
        <v>99</v>
      </c>
      <c r="L705">
        <v>99</v>
      </c>
      <c r="M705">
        <v>99</v>
      </c>
      <c r="N705">
        <v>99</v>
      </c>
      <c r="O705">
        <v>99</v>
      </c>
      <c r="P705">
        <v>9999</v>
      </c>
      <c r="Q705">
        <v>2</v>
      </c>
      <c r="R705">
        <v>97</v>
      </c>
      <c r="S705">
        <v>97</v>
      </c>
      <c r="T705">
        <v>15.020618556701031</v>
      </c>
      <c r="U705">
        <v>59.010309278350547</v>
      </c>
      <c r="V705">
        <v>92.273067429158573</v>
      </c>
      <c r="W705">
        <v>85.168041237113414</v>
      </c>
      <c r="X705">
        <v>8.6146069477531739</v>
      </c>
      <c r="Y705">
        <v>2.570630494929206</v>
      </c>
      <c r="Z705">
        <v>-41.663972004689882</v>
      </c>
      <c r="AA705">
        <v>10.072689511941848</v>
      </c>
      <c r="AB705">
        <v>11.249077475701185</v>
      </c>
    </row>
    <row r="706" spans="1:38" x14ac:dyDescent="0.5">
      <c r="A706">
        <v>3</v>
      </c>
      <c r="B706">
        <v>562</v>
      </c>
      <c r="C706">
        <v>2012</v>
      </c>
      <c r="D706">
        <v>99</v>
      </c>
      <c r="E706">
        <v>42</v>
      </c>
      <c r="F706">
        <v>99</v>
      </c>
      <c r="G706">
        <v>99</v>
      </c>
      <c r="H706">
        <v>99</v>
      </c>
      <c r="I706">
        <v>99</v>
      </c>
      <c r="J706">
        <v>999</v>
      </c>
      <c r="K706">
        <v>99</v>
      </c>
      <c r="L706">
        <v>99</v>
      </c>
      <c r="M706">
        <v>99</v>
      </c>
      <c r="N706">
        <v>99</v>
      </c>
      <c r="O706">
        <v>99</v>
      </c>
      <c r="P706">
        <v>9999</v>
      </c>
    </row>
    <row r="707" spans="1:38" x14ac:dyDescent="0.5">
      <c r="A707">
        <v>3</v>
      </c>
      <c r="B707">
        <v>563</v>
      </c>
      <c r="C707">
        <v>2012</v>
      </c>
      <c r="D707">
        <v>99</v>
      </c>
      <c r="E707">
        <v>43</v>
      </c>
      <c r="F707">
        <v>99</v>
      </c>
      <c r="G707">
        <v>99</v>
      </c>
      <c r="H707">
        <v>99</v>
      </c>
      <c r="I707">
        <v>99</v>
      </c>
      <c r="J707">
        <v>999</v>
      </c>
      <c r="K707">
        <v>99</v>
      </c>
      <c r="L707">
        <v>99</v>
      </c>
      <c r="M707">
        <v>99</v>
      </c>
      <c r="N707">
        <v>99</v>
      </c>
      <c r="O707">
        <v>99</v>
      </c>
      <c r="P707">
        <v>9999</v>
      </c>
      <c r="Q707">
        <v>2</v>
      </c>
      <c r="R707">
        <v>31</v>
      </c>
      <c r="S707">
        <v>31</v>
      </c>
      <c r="T707">
        <v>16.516129032258061</v>
      </c>
      <c r="U707">
        <v>62.129032258064534</v>
      </c>
      <c r="V707">
        <v>90.769929752210501</v>
      </c>
      <c r="W707">
        <v>83.780645161290352</v>
      </c>
      <c r="X707">
        <v>12.929571490912029</v>
      </c>
      <c r="Y707">
        <v>2.7089092613182406</v>
      </c>
      <c r="Z707">
        <v>-70.836203731532862</v>
      </c>
      <c r="AA707">
        <v>3.2191069574247142</v>
      </c>
      <c r="AB707">
        <v>3.5365020057244174</v>
      </c>
    </row>
    <row r="708" spans="1:38" x14ac:dyDescent="0.5">
      <c r="A708">
        <v>3</v>
      </c>
      <c r="B708">
        <v>564</v>
      </c>
      <c r="C708">
        <v>2012</v>
      </c>
      <c r="D708">
        <v>99</v>
      </c>
      <c r="E708">
        <v>44</v>
      </c>
      <c r="F708">
        <v>99</v>
      </c>
      <c r="G708">
        <v>99</v>
      </c>
      <c r="H708">
        <v>99</v>
      </c>
      <c r="I708">
        <v>99</v>
      </c>
      <c r="J708">
        <v>999</v>
      </c>
      <c r="K708">
        <v>99</v>
      </c>
      <c r="L708">
        <v>99</v>
      </c>
      <c r="M708">
        <v>99</v>
      </c>
      <c r="N708">
        <v>99</v>
      </c>
      <c r="O708">
        <v>99</v>
      </c>
      <c r="P708">
        <v>9999</v>
      </c>
      <c r="Q708">
        <v>1</v>
      </c>
      <c r="R708">
        <v>87</v>
      </c>
      <c r="S708">
        <v>87</v>
      </c>
      <c r="T708">
        <v>16.379310344827591</v>
      </c>
      <c r="U708">
        <v>61.390804597701141</v>
      </c>
      <c r="V708">
        <v>71.991631486531915</v>
      </c>
      <c r="W708">
        <v>66.448275862068996</v>
      </c>
      <c r="X708">
        <v>8.6850626433722518</v>
      </c>
      <c r="Y708">
        <v>2.2558038648696246</v>
      </c>
      <c r="Z708">
        <v>-39.13444972658295</v>
      </c>
      <c r="AA708">
        <v>9.0342679127725862</v>
      </c>
      <c r="AB708">
        <v>7.8717534633808892</v>
      </c>
    </row>
    <row r="709" spans="1:38" x14ac:dyDescent="0.5">
      <c r="A709">
        <v>3</v>
      </c>
      <c r="B709">
        <v>565</v>
      </c>
      <c r="C709">
        <v>2012</v>
      </c>
      <c r="D709">
        <v>99</v>
      </c>
      <c r="E709">
        <v>45</v>
      </c>
      <c r="F709">
        <v>99</v>
      </c>
      <c r="G709">
        <v>99</v>
      </c>
      <c r="H709">
        <v>99</v>
      </c>
      <c r="I709">
        <v>99</v>
      </c>
      <c r="J709">
        <v>999</v>
      </c>
      <c r="K709">
        <v>99</v>
      </c>
      <c r="L709">
        <v>99</v>
      </c>
      <c r="M709">
        <v>99</v>
      </c>
      <c r="N709">
        <v>99</v>
      </c>
      <c r="O709">
        <v>99</v>
      </c>
      <c r="P709">
        <v>9999</v>
      </c>
      <c r="Q709">
        <v>1</v>
      </c>
      <c r="R709">
        <v>7</v>
      </c>
      <c r="S709">
        <v>7</v>
      </c>
      <c r="T709">
        <v>17</v>
      </c>
      <c r="U709">
        <v>64.714285714285694</v>
      </c>
      <c r="V709">
        <v>65.423309085280891</v>
      </c>
      <c r="W709">
        <v>60.385714285714307</v>
      </c>
      <c r="X709">
        <v>7.389070804027944</v>
      </c>
      <c r="Y709">
        <v>1.1605769149482823</v>
      </c>
      <c r="Z709">
        <v>-10.70909269915405</v>
      </c>
      <c r="AA709">
        <v>0.72689511941848384</v>
      </c>
      <c r="AB709">
        <v>0.57557346289069444</v>
      </c>
    </row>
    <row r="710" spans="1:38" x14ac:dyDescent="0.5">
      <c r="A710">
        <v>3</v>
      </c>
      <c r="B710">
        <v>566</v>
      </c>
      <c r="C710">
        <v>2012</v>
      </c>
      <c r="D710">
        <v>99</v>
      </c>
      <c r="E710">
        <v>46</v>
      </c>
      <c r="F710">
        <v>99</v>
      </c>
      <c r="G710">
        <v>99</v>
      </c>
      <c r="H710">
        <v>99</v>
      </c>
      <c r="I710">
        <v>99</v>
      </c>
      <c r="J710">
        <v>999</v>
      </c>
      <c r="K710">
        <v>99</v>
      </c>
      <c r="L710">
        <v>99</v>
      </c>
      <c r="M710">
        <v>99</v>
      </c>
      <c r="N710">
        <v>99</v>
      </c>
      <c r="O710">
        <v>99</v>
      </c>
      <c r="P710">
        <v>9999</v>
      </c>
      <c r="Q710">
        <v>4</v>
      </c>
      <c r="R710">
        <v>96</v>
      </c>
      <c r="S710">
        <v>96</v>
      </c>
      <c r="T710">
        <v>15.84375</v>
      </c>
      <c r="U710">
        <v>59.90625</v>
      </c>
      <c r="V710">
        <v>85.684136872517186</v>
      </c>
      <c r="W710">
        <v>79.08645833333334</v>
      </c>
      <c r="X710">
        <v>7.83069042017335</v>
      </c>
      <c r="Y710">
        <v>2.2688016523045809</v>
      </c>
      <c r="Z710">
        <v>-40.134653105752861</v>
      </c>
      <c r="AA710">
        <v>9.9688473520249197</v>
      </c>
      <c r="AB710">
        <v>10.338127282481706</v>
      </c>
    </row>
    <row r="711" spans="1:38" x14ac:dyDescent="0.5">
      <c r="A711">
        <v>3</v>
      </c>
      <c r="B711">
        <v>567</v>
      </c>
      <c r="C711">
        <v>2012</v>
      </c>
      <c r="D711">
        <v>99</v>
      </c>
      <c r="E711">
        <v>47</v>
      </c>
      <c r="F711">
        <v>99</v>
      </c>
      <c r="G711">
        <v>99</v>
      </c>
      <c r="H711">
        <v>99</v>
      </c>
      <c r="I711">
        <v>99</v>
      </c>
      <c r="J711">
        <v>999</v>
      </c>
      <c r="K711">
        <v>99</v>
      </c>
      <c r="L711">
        <v>99</v>
      </c>
      <c r="M711">
        <v>99</v>
      </c>
      <c r="N711">
        <v>99</v>
      </c>
      <c r="O711">
        <v>99</v>
      </c>
      <c r="P711">
        <v>9999</v>
      </c>
      <c r="Q711">
        <v>2</v>
      </c>
      <c r="R711">
        <v>35</v>
      </c>
      <c r="S711">
        <v>35</v>
      </c>
      <c r="T711">
        <v>15.371428571428575</v>
      </c>
      <c r="U711">
        <v>59.285714285714306</v>
      </c>
      <c r="V711">
        <v>80.058814425011619</v>
      </c>
      <c r="W711">
        <v>73.894285714285701</v>
      </c>
      <c r="X711">
        <v>12.354523586979257</v>
      </c>
      <c r="Y711">
        <v>2.8037875257936111</v>
      </c>
      <c r="Z711">
        <v>-67.416332859369362</v>
      </c>
      <c r="AA711">
        <v>3.6344755970924192</v>
      </c>
      <c r="AB711">
        <v>3.5216599173745022</v>
      </c>
    </row>
    <row r="712" spans="1:38" x14ac:dyDescent="0.5">
      <c r="A712">
        <v>3</v>
      </c>
      <c r="B712">
        <v>568</v>
      </c>
      <c r="C712">
        <v>2012</v>
      </c>
      <c r="D712">
        <v>99</v>
      </c>
      <c r="E712">
        <v>48</v>
      </c>
      <c r="F712">
        <v>99</v>
      </c>
      <c r="G712">
        <v>99</v>
      </c>
      <c r="H712">
        <v>99</v>
      </c>
      <c r="I712">
        <v>99</v>
      </c>
      <c r="J712">
        <v>999</v>
      </c>
      <c r="K712">
        <v>99</v>
      </c>
      <c r="L712">
        <v>99</v>
      </c>
      <c r="M712">
        <v>99</v>
      </c>
      <c r="N712">
        <v>99</v>
      </c>
      <c r="O712">
        <v>99</v>
      </c>
      <c r="P712">
        <v>9999</v>
      </c>
      <c r="Q712">
        <v>2</v>
      </c>
      <c r="R712">
        <v>29</v>
      </c>
      <c r="S712">
        <v>29</v>
      </c>
      <c r="T712">
        <v>16.27586206896552</v>
      </c>
      <c r="U712">
        <v>61.206896551724142</v>
      </c>
      <c r="V712">
        <v>81.507079612956261</v>
      </c>
      <c r="W712">
        <v>75.231034482758602</v>
      </c>
      <c r="X712">
        <v>7.4342684378294814</v>
      </c>
      <c r="Y712">
        <v>2.5781483644854206</v>
      </c>
      <c r="Z712">
        <v>-42.88811718008175</v>
      </c>
      <c r="AA712">
        <v>3.0114226375908619</v>
      </c>
      <c r="AB712">
        <v>2.9707324911015554</v>
      </c>
    </row>
    <row r="713" spans="1:38" x14ac:dyDescent="0.5">
      <c r="A713">
        <v>3</v>
      </c>
      <c r="B713">
        <v>569</v>
      </c>
      <c r="C713">
        <v>2012</v>
      </c>
      <c r="D713">
        <v>99</v>
      </c>
      <c r="E713">
        <v>49</v>
      </c>
      <c r="F713">
        <v>99</v>
      </c>
      <c r="G713">
        <v>99</v>
      </c>
      <c r="H713">
        <v>99</v>
      </c>
      <c r="I713">
        <v>99</v>
      </c>
      <c r="J713">
        <v>999</v>
      </c>
      <c r="K713">
        <v>99</v>
      </c>
      <c r="L713">
        <v>99</v>
      </c>
      <c r="M713">
        <v>99</v>
      </c>
      <c r="N713">
        <v>99</v>
      </c>
      <c r="O713">
        <v>99</v>
      </c>
      <c r="P713">
        <v>9999</v>
      </c>
      <c r="Q713">
        <v>3</v>
      </c>
      <c r="R713">
        <v>125</v>
      </c>
      <c r="S713">
        <v>125</v>
      </c>
      <c r="T713">
        <v>15.343999999999999</v>
      </c>
      <c r="U713">
        <v>59.44</v>
      </c>
      <c r="V713">
        <v>86.822968580715127</v>
      </c>
      <c r="W713">
        <v>80.13760000000002</v>
      </c>
      <c r="X713">
        <v>9.2076547632932346</v>
      </c>
      <c r="Y713">
        <v>2.7229395880188698</v>
      </c>
      <c r="Z713">
        <v>-56.243647015553826</v>
      </c>
      <c r="AA713">
        <v>12.980269989615781</v>
      </c>
      <c r="AB713">
        <v>13.640015359518957</v>
      </c>
    </row>
    <row r="714" spans="1:38" x14ac:dyDescent="0.5">
      <c r="A714">
        <v>3</v>
      </c>
      <c r="B714">
        <v>570</v>
      </c>
      <c r="C714">
        <v>2012</v>
      </c>
      <c r="D714">
        <v>99</v>
      </c>
      <c r="E714">
        <v>50</v>
      </c>
      <c r="F714">
        <v>99</v>
      </c>
      <c r="G714">
        <v>99</v>
      </c>
      <c r="H714">
        <v>99</v>
      </c>
      <c r="I714">
        <v>99</v>
      </c>
      <c r="J714">
        <v>999</v>
      </c>
      <c r="K714">
        <v>99</v>
      </c>
      <c r="L714">
        <v>99</v>
      </c>
      <c r="M714">
        <v>99</v>
      </c>
      <c r="N714">
        <v>99</v>
      </c>
      <c r="O714">
        <v>99</v>
      </c>
      <c r="P714">
        <v>9999</v>
      </c>
      <c r="Q714">
        <v>3</v>
      </c>
      <c r="R714">
        <v>87</v>
      </c>
      <c r="S714">
        <v>87</v>
      </c>
      <c r="T714">
        <v>16.206896551724139</v>
      </c>
      <c r="U714">
        <v>60.896551724137922</v>
      </c>
      <c r="V714">
        <v>73.67529669618061</v>
      </c>
      <c r="W714">
        <v>68.002298850574761</v>
      </c>
      <c r="X714">
        <v>7.8360789076116708</v>
      </c>
      <c r="Y714">
        <v>2.4961325614971623</v>
      </c>
      <c r="Z714">
        <v>-36.209407043187902</v>
      </c>
      <c r="AA714">
        <v>9.0342679127725862</v>
      </c>
      <c r="AB714">
        <v>8.0558498252990898</v>
      </c>
    </row>
    <row r="715" spans="1:38" x14ac:dyDescent="0.5">
      <c r="A715">
        <v>3</v>
      </c>
      <c r="B715">
        <v>571</v>
      </c>
      <c r="C715">
        <v>2012</v>
      </c>
      <c r="D715">
        <v>99</v>
      </c>
      <c r="E715">
        <v>51</v>
      </c>
      <c r="F715">
        <v>99</v>
      </c>
      <c r="G715">
        <v>99</v>
      </c>
      <c r="H715">
        <v>99</v>
      </c>
      <c r="I715">
        <v>99</v>
      </c>
      <c r="J715">
        <v>999</v>
      </c>
      <c r="K715">
        <v>99</v>
      </c>
      <c r="L715">
        <v>99</v>
      </c>
      <c r="M715">
        <v>99</v>
      </c>
      <c r="N715">
        <v>99</v>
      </c>
      <c r="O715">
        <v>99</v>
      </c>
      <c r="P715">
        <v>9999</v>
      </c>
      <c r="Q715">
        <v>4</v>
      </c>
      <c r="R715">
        <v>70</v>
      </c>
      <c r="S715">
        <v>70</v>
      </c>
      <c r="T715">
        <v>16.357142857142861</v>
      </c>
      <c r="U715">
        <v>61.9</v>
      </c>
      <c r="V715">
        <v>75.449620801733474</v>
      </c>
      <c r="W715">
        <v>69.64</v>
      </c>
      <c r="X715">
        <v>10.547530516666084</v>
      </c>
      <c r="Y715">
        <v>2.9430305080697399</v>
      </c>
      <c r="Z715">
        <v>-56.413508201505266</v>
      </c>
      <c r="AA715">
        <v>7.2689511941848384</v>
      </c>
      <c r="AB715">
        <v>6.6378176411155776</v>
      </c>
    </row>
    <row r="716" spans="1:38" x14ac:dyDescent="0.5">
      <c r="A716">
        <v>3</v>
      </c>
      <c r="B716">
        <v>572</v>
      </c>
      <c r="C716">
        <v>2012</v>
      </c>
      <c r="D716">
        <v>99</v>
      </c>
      <c r="E716">
        <v>52</v>
      </c>
      <c r="F716">
        <v>99</v>
      </c>
      <c r="G716">
        <v>99</v>
      </c>
      <c r="H716">
        <v>99</v>
      </c>
      <c r="I716">
        <v>99</v>
      </c>
      <c r="J716">
        <v>999</v>
      </c>
      <c r="K716">
        <v>99</v>
      </c>
      <c r="L716">
        <v>99</v>
      </c>
      <c r="M716">
        <v>99</v>
      </c>
      <c r="N716">
        <v>99</v>
      </c>
      <c r="O716">
        <v>99</v>
      </c>
      <c r="P716">
        <v>9999</v>
      </c>
    </row>
    <row r="717" spans="1:38" x14ac:dyDescent="0.5">
      <c r="A717">
        <v>4</v>
      </c>
      <c r="B717">
        <v>1</v>
      </c>
      <c r="C717">
        <v>2022</v>
      </c>
      <c r="D717">
        <v>99</v>
      </c>
      <c r="E717">
        <v>99</v>
      </c>
      <c r="F717">
        <v>99</v>
      </c>
      <c r="G717">
        <v>1</v>
      </c>
      <c r="H717">
        <v>99</v>
      </c>
      <c r="I717">
        <v>99</v>
      </c>
      <c r="J717">
        <v>999</v>
      </c>
      <c r="K717">
        <v>99</v>
      </c>
      <c r="L717">
        <v>99</v>
      </c>
      <c r="M717">
        <v>99</v>
      </c>
      <c r="N717">
        <v>99</v>
      </c>
      <c r="O717">
        <v>99</v>
      </c>
      <c r="P717">
        <v>9999</v>
      </c>
      <c r="Q717">
        <v>94</v>
      </c>
      <c r="R717">
        <v>13779</v>
      </c>
      <c r="S717">
        <v>13775</v>
      </c>
      <c r="T717">
        <v>16.228681326656506</v>
      </c>
      <c r="U717">
        <v>60.881742286751361</v>
      </c>
      <c r="V717">
        <v>94.356766088644036</v>
      </c>
      <c r="W717">
        <v>87.076616333938588</v>
      </c>
      <c r="X717">
        <v>9.8294924841667104</v>
      </c>
      <c r="Y717">
        <v>2.4675955538602832</v>
      </c>
      <c r="Z717">
        <v>-25.658752899318802</v>
      </c>
      <c r="AA717">
        <v>47.835445235202222</v>
      </c>
      <c r="AB717">
        <v>48.55669670358688</v>
      </c>
      <c r="AC717">
        <v>192</v>
      </c>
      <c r="AD717">
        <v>0</v>
      </c>
      <c r="AE717">
        <v>0</v>
      </c>
      <c r="AF717">
        <v>66</v>
      </c>
      <c r="AG717">
        <v>234</v>
      </c>
      <c r="AH717">
        <v>200</v>
      </c>
      <c r="AI717">
        <v>622</v>
      </c>
      <c r="AJ717">
        <v>0</v>
      </c>
      <c r="AK717">
        <v>78</v>
      </c>
      <c r="AL717">
        <v>55</v>
      </c>
    </row>
    <row r="718" spans="1:38" x14ac:dyDescent="0.5">
      <c r="A718">
        <v>4</v>
      </c>
      <c r="B718">
        <v>2</v>
      </c>
      <c r="C718">
        <v>2022</v>
      </c>
      <c r="D718">
        <v>99</v>
      </c>
      <c r="E718">
        <v>99</v>
      </c>
      <c r="F718">
        <v>99</v>
      </c>
      <c r="G718">
        <v>2</v>
      </c>
      <c r="H718">
        <v>99</v>
      </c>
      <c r="I718">
        <v>99</v>
      </c>
      <c r="J718">
        <v>999</v>
      </c>
      <c r="K718">
        <v>99</v>
      </c>
      <c r="L718">
        <v>99</v>
      </c>
      <c r="M718">
        <v>99</v>
      </c>
      <c r="N718">
        <v>99</v>
      </c>
      <c r="O718">
        <v>99</v>
      </c>
      <c r="P718">
        <v>9999</v>
      </c>
      <c r="Q718">
        <v>66</v>
      </c>
      <c r="R718">
        <v>6014</v>
      </c>
      <c r="S718">
        <v>6011</v>
      </c>
      <c r="T718">
        <v>16.216328566677753</v>
      </c>
      <c r="U718">
        <v>60.949093328897007</v>
      </c>
      <c r="V718">
        <v>91.344694351435493</v>
      </c>
      <c r="W718">
        <v>84.291838296456291</v>
      </c>
      <c r="X718">
        <v>11.08390112191432</v>
      </c>
      <c r="Y718">
        <v>2.3281894764681152</v>
      </c>
      <c r="Z718">
        <v>-38.232695441024177</v>
      </c>
      <c r="AA718">
        <v>20.878319736156921</v>
      </c>
      <c r="AB718">
        <v>20.511066150891438</v>
      </c>
      <c r="AC718">
        <v>80</v>
      </c>
      <c r="AD718">
        <v>0</v>
      </c>
      <c r="AE718">
        <v>0</v>
      </c>
      <c r="AF718">
        <v>26</v>
      </c>
      <c r="AG718">
        <v>111</v>
      </c>
      <c r="AH718">
        <v>44</v>
      </c>
      <c r="AI718">
        <v>382</v>
      </c>
      <c r="AJ718">
        <v>0</v>
      </c>
      <c r="AK718">
        <v>63</v>
      </c>
      <c r="AL718">
        <v>57</v>
      </c>
    </row>
    <row r="719" spans="1:38" x14ac:dyDescent="0.5">
      <c r="A719">
        <v>4</v>
      </c>
      <c r="B719">
        <v>3</v>
      </c>
      <c r="C719">
        <v>2022</v>
      </c>
      <c r="D719">
        <v>99</v>
      </c>
      <c r="E719">
        <v>99</v>
      </c>
      <c r="F719">
        <v>99</v>
      </c>
      <c r="G719">
        <v>3</v>
      </c>
      <c r="H719">
        <v>99</v>
      </c>
      <c r="I719">
        <v>99</v>
      </c>
      <c r="J719">
        <v>999</v>
      </c>
      <c r="K719">
        <v>99</v>
      </c>
      <c r="L719">
        <v>99</v>
      </c>
      <c r="M719">
        <v>99</v>
      </c>
      <c r="N719">
        <v>99</v>
      </c>
      <c r="O719">
        <v>99</v>
      </c>
      <c r="P719">
        <v>9999</v>
      </c>
      <c r="Q719">
        <v>45</v>
      </c>
      <c r="R719">
        <v>6337</v>
      </c>
      <c r="S719">
        <v>6333</v>
      </c>
      <c r="T719">
        <v>16.084109199936876</v>
      </c>
      <c r="U719">
        <v>60.609347860413713</v>
      </c>
      <c r="V719">
        <v>91.926312823557893</v>
      </c>
      <c r="W719">
        <v>84.825327648823873</v>
      </c>
      <c r="X719">
        <v>11.755560275285916</v>
      </c>
      <c r="Y719">
        <v>2.4186602395948871</v>
      </c>
      <c r="Z719">
        <v>-41.518617258502687</v>
      </c>
      <c r="AA719">
        <v>21.999652838048952</v>
      </c>
      <c r="AB719">
        <v>21.74658245236575</v>
      </c>
      <c r="AC719">
        <v>134</v>
      </c>
      <c r="AD719">
        <v>0</v>
      </c>
      <c r="AE719">
        <v>0</v>
      </c>
      <c r="AF719">
        <v>51</v>
      </c>
      <c r="AG719">
        <v>204</v>
      </c>
      <c r="AH719">
        <v>26</v>
      </c>
      <c r="AI719">
        <v>378</v>
      </c>
      <c r="AJ719">
        <v>0</v>
      </c>
      <c r="AK719">
        <v>66</v>
      </c>
      <c r="AL719">
        <v>109</v>
      </c>
    </row>
    <row r="720" spans="1:38" x14ac:dyDescent="0.5">
      <c r="A720">
        <v>4</v>
      </c>
      <c r="B720">
        <v>4</v>
      </c>
      <c r="C720">
        <v>2022</v>
      </c>
      <c r="D720">
        <v>99</v>
      </c>
      <c r="E720">
        <v>99</v>
      </c>
      <c r="F720">
        <v>99</v>
      </c>
      <c r="G720">
        <v>4</v>
      </c>
      <c r="H720">
        <v>99</v>
      </c>
      <c r="I720">
        <v>99</v>
      </c>
      <c r="J720">
        <v>999</v>
      </c>
      <c r="K720">
        <v>99</v>
      </c>
      <c r="L720">
        <v>99</v>
      </c>
      <c r="M720">
        <v>99</v>
      </c>
      <c r="N720">
        <v>99</v>
      </c>
      <c r="O720">
        <v>99</v>
      </c>
      <c r="P720">
        <v>9999</v>
      </c>
      <c r="Q720">
        <v>6</v>
      </c>
      <c r="R720">
        <v>2675</v>
      </c>
      <c r="S720">
        <v>2675</v>
      </c>
      <c r="T720">
        <v>16.433644859813086</v>
      </c>
      <c r="U720">
        <v>61.20485981308412</v>
      </c>
      <c r="V720">
        <v>91.902779437227395</v>
      </c>
      <c r="W720">
        <v>84.826265420560659</v>
      </c>
      <c r="X720">
        <v>9.4504354286587056</v>
      </c>
      <c r="Y720">
        <v>2.0569223741417364</v>
      </c>
      <c r="Z720">
        <v>-46.322498049586002</v>
      </c>
      <c r="AA720">
        <v>9.2865821905919113</v>
      </c>
      <c r="AB720">
        <v>9.1856546931559215</v>
      </c>
      <c r="AC720">
        <v>32</v>
      </c>
      <c r="AD720">
        <v>0</v>
      </c>
      <c r="AE720">
        <v>0</v>
      </c>
      <c r="AF720">
        <v>7</v>
      </c>
      <c r="AG720">
        <v>11</v>
      </c>
      <c r="AH720">
        <v>3</v>
      </c>
      <c r="AI720">
        <v>1</v>
      </c>
      <c r="AJ720">
        <v>0</v>
      </c>
      <c r="AK720">
        <v>72</v>
      </c>
      <c r="AL720">
        <v>9</v>
      </c>
    </row>
    <row r="721" spans="1:38" x14ac:dyDescent="0.5">
      <c r="A721">
        <v>4</v>
      </c>
      <c r="B721">
        <v>5</v>
      </c>
      <c r="C721">
        <v>2021</v>
      </c>
      <c r="D721">
        <v>99</v>
      </c>
      <c r="E721">
        <v>99</v>
      </c>
      <c r="F721">
        <v>99</v>
      </c>
      <c r="G721">
        <v>1</v>
      </c>
      <c r="H721">
        <v>99</v>
      </c>
      <c r="I721">
        <v>99</v>
      </c>
      <c r="J721">
        <v>999</v>
      </c>
      <c r="K721">
        <v>99</v>
      </c>
      <c r="L721">
        <v>99</v>
      </c>
      <c r="M721">
        <v>99</v>
      </c>
      <c r="N721">
        <v>99</v>
      </c>
      <c r="O721">
        <v>99</v>
      </c>
      <c r="P721">
        <v>9999</v>
      </c>
      <c r="Q721">
        <v>67</v>
      </c>
      <c r="R721">
        <v>11360</v>
      </c>
      <c r="S721">
        <v>11357</v>
      </c>
      <c r="T721">
        <v>16.361003521126754</v>
      </c>
      <c r="U721">
        <v>61.231223034252011</v>
      </c>
      <c r="V721">
        <v>92.484221576299674</v>
      </c>
      <c r="W721">
        <v>85.343980804789979</v>
      </c>
      <c r="X721">
        <v>10.050774891978381</v>
      </c>
      <c r="Y721">
        <v>2.3545625510713712</v>
      </c>
      <c r="Z721">
        <v>-26.232069352564512</v>
      </c>
      <c r="AA721">
        <v>43.207059181500071</v>
      </c>
      <c r="AB721">
        <v>43.445772736160869</v>
      </c>
      <c r="AC721">
        <v>154</v>
      </c>
      <c r="AD721">
        <v>0</v>
      </c>
      <c r="AE721">
        <v>0</v>
      </c>
      <c r="AF721">
        <v>69</v>
      </c>
      <c r="AG721">
        <v>435</v>
      </c>
      <c r="AH721">
        <v>269</v>
      </c>
      <c r="AI721">
        <v>625</v>
      </c>
      <c r="AJ721">
        <v>0</v>
      </c>
      <c r="AK721">
        <v>87</v>
      </c>
      <c r="AL721">
        <v>48</v>
      </c>
    </row>
    <row r="722" spans="1:38" x14ac:dyDescent="0.5">
      <c r="A722">
        <v>4</v>
      </c>
      <c r="B722">
        <v>6</v>
      </c>
      <c r="C722">
        <v>2021</v>
      </c>
      <c r="D722">
        <v>99</v>
      </c>
      <c r="E722">
        <v>99</v>
      </c>
      <c r="F722">
        <v>99</v>
      </c>
      <c r="G722">
        <v>2</v>
      </c>
      <c r="H722">
        <v>99</v>
      </c>
      <c r="I722">
        <v>99</v>
      </c>
      <c r="J722">
        <v>999</v>
      </c>
      <c r="K722">
        <v>99</v>
      </c>
      <c r="L722">
        <v>99</v>
      </c>
      <c r="M722">
        <v>99</v>
      </c>
      <c r="N722">
        <v>99</v>
      </c>
      <c r="O722">
        <v>99</v>
      </c>
      <c r="P722">
        <v>9999</v>
      </c>
      <c r="Q722">
        <v>67</v>
      </c>
      <c r="R722">
        <v>5688</v>
      </c>
      <c r="S722">
        <v>5687</v>
      </c>
      <c r="T722">
        <v>16.181610407876232</v>
      </c>
      <c r="U722">
        <v>60.819940214524365</v>
      </c>
      <c r="V722">
        <v>91.237789099504994</v>
      </c>
      <c r="W722">
        <v>84.205779848778178</v>
      </c>
      <c r="X722">
        <v>10.415829142810669</v>
      </c>
      <c r="Y722">
        <v>2.4129514988414593</v>
      </c>
      <c r="Z722">
        <v>-30.853655979721207</v>
      </c>
      <c r="AA722">
        <v>21.63395709721588</v>
      </c>
      <c r="AB722">
        <v>21.465259073452703</v>
      </c>
      <c r="AC722">
        <v>87</v>
      </c>
      <c r="AD722">
        <v>0</v>
      </c>
      <c r="AE722">
        <v>0</v>
      </c>
      <c r="AF722">
        <v>22</v>
      </c>
      <c r="AG722">
        <v>166</v>
      </c>
      <c r="AH722">
        <v>143</v>
      </c>
      <c r="AI722">
        <v>250</v>
      </c>
      <c r="AJ722">
        <v>0</v>
      </c>
      <c r="AK722">
        <v>87</v>
      </c>
      <c r="AL722">
        <v>47</v>
      </c>
    </row>
    <row r="723" spans="1:38" x14ac:dyDescent="0.5">
      <c r="A723">
        <v>4</v>
      </c>
      <c r="B723">
        <v>7</v>
      </c>
      <c r="C723">
        <v>2021</v>
      </c>
      <c r="D723">
        <v>99</v>
      </c>
      <c r="E723">
        <v>99</v>
      </c>
      <c r="F723">
        <v>99</v>
      </c>
      <c r="G723">
        <v>3</v>
      </c>
      <c r="H723">
        <v>99</v>
      </c>
      <c r="I723">
        <v>99</v>
      </c>
      <c r="J723">
        <v>999</v>
      </c>
      <c r="K723">
        <v>99</v>
      </c>
      <c r="L723">
        <v>99</v>
      </c>
      <c r="M723">
        <v>99</v>
      </c>
      <c r="N723">
        <v>99</v>
      </c>
      <c r="O723">
        <v>99</v>
      </c>
      <c r="P723">
        <v>9999</v>
      </c>
      <c r="Q723">
        <v>52</v>
      </c>
      <c r="R723">
        <v>6659</v>
      </c>
      <c r="S723">
        <v>6652</v>
      </c>
      <c r="T723">
        <v>16.273314311458176</v>
      </c>
      <c r="U723">
        <v>61.097113650030067</v>
      </c>
      <c r="V723">
        <v>91.859239297201626</v>
      </c>
      <c r="W723">
        <v>84.718883042693989</v>
      </c>
      <c r="X723">
        <v>11.31511385154287</v>
      </c>
      <c r="Y723">
        <v>2.4224987901267969</v>
      </c>
      <c r="Z723">
        <v>-27.950304311004842</v>
      </c>
      <c r="AA723">
        <v>25.32709569450784</v>
      </c>
      <c r="AB723">
        <v>25.260588594877845</v>
      </c>
      <c r="AC723">
        <v>142</v>
      </c>
      <c r="AD723">
        <v>0</v>
      </c>
      <c r="AE723">
        <v>0</v>
      </c>
      <c r="AF723">
        <v>46</v>
      </c>
      <c r="AG723">
        <v>278</v>
      </c>
      <c r="AH723">
        <v>49</v>
      </c>
      <c r="AI723">
        <v>203</v>
      </c>
      <c r="AJ723">
        <v>0</v>
      </c>
      <c r="AK723">
        <v>87</v>
      </c>
      <c r="AL723">
        <v>71</v>
      </c>
    </row>
    <row r="724" spans="1:38" x14ac:dyDescent="0.5">
      <c r="A724">
        <v>4</v>
      </c>
      <c r="B724">
        <v>8</v>
      </c>
      <c r="C724">
        <v>2021</v>
      </c>
      <c r="D724">
        <v>99</v>
      </c>
      <c r="E724">
        <v>99</v>
      </c>
      <c r="F724">
        <v>99</v>
      </c>
      <c r="G724">
        <v>4</v>
      </c>
      <c r="H724">
        <v>99</v>
      </c>
      <c r="I724">
        <v>99</v>
      </c>
      <c r="J724">
        <v>999</v>
      </c>
      <c r="K724">
        <v>99</v>
      </c>
      <c r="L724">
        <v>99</v>
      </c>
      <c r="M724">
        <v>99</v>
      </c>
      <c r="N724">
        <v>99</v>
      </c>
      <c r="O724">
        <v>99</v>
      </c>
      <c r="P724">
        <v>9999</v>
      </c>
      <c r="Q724">
        <v>8</v>
      </c>
      <c r="R724">
        <v>2585</v>
      </c>
      <c r="S724">
        <v>2585</v>
      </c>
      <c r="T724">
        <v>16.354738878143134</v>
      </c>
      <c r="U724">
        <v>61.144294003868481</v>
      </c>
      <c r="V724">
        <v>91.898552152073364</v>
      </c>
      <c r="W724">
        <v>84.822363636363676</v>
      </c>
      <c r="X724">
        <v>9.865626124239121</v>
      </c>
      <c r="Y724">
        <v>2.1083951505478686</v>
      </c>
      <c r="Z724">
        <v>-39.047458290975527</v>
      </c>
      <c r="AA724">
        <v>9.8318880267762072</v>
      </c>
      <c r="AB724">
        <v>9.8283795955085687</v>
      </c>
      <c r="AC724">
        <v>29</v>
      </c>
      <c r="AD724">
        <v>0</v>
      </c>
      <c r="AE724">
        <v>0</v>
      </c>
      <c r="AF724">
        <v>21</v>
      </c>
      <c r="AG724">
        <v>29</v>
      </c>
      <c r="AH724">
        <v>13</v>
      </c>
      <c r="AI724">
        <v>5</v>
      </c>
      <c r="AJ724">
        <v>0</v>
      </c>
      <c r="AK724">
        <v>82</v>
      </c>
      <c r="AL724">
        <v>34</v>
      </c>
    </row>
    <row r="725" spans="1:38" x14ac:dyDescent="0.5">
      <c r="A725">
        <v>4</v>
      </c>
      <c r="B725">
        <v>9</v>
      </c>
      <c r="C725">
        <v>2020</v>
      </c>
      <c r="D725">
        <v>99</v>
      </c>
      <c r="E725">
        <v>99</v>
      </c>
      <c r="F725">
        <v>99</v>
      </c>
      <c r="G725">
        <v>1</v>
      </c>
      <c r="H725">
        <v>99</v>
      </c>
      <c r="I725">
        <v>99</v>
      </c>
      <c r="J725">
        <v>999</v>
      </c>
      <c r="K725">
        <v>99</v>
      </c>
      <c r="L725">
        <v>99</v>
      </c>
      <c r="M725">
        <v>99</v>
      </c>
      <c r="N725">
        <v>99</v>
      </c>
      <c r="O725">
        <v>99</v>
      </c>
      <c r="P725">
        <v>9999</v>
      </c>
      <c r="Q725">
        <v>66</v>
      </c>
      <c r="R725">
        <v>8882</v>
      </c>
      <c r="S725">
        <v>8882</v>
      </c>
      <c r="T725">
        <v>16.433348344967349</v>
      </c>
      <c r="U725">
        <v>61.516437739247898</v>
      </c>
      <c r="V725">
        <v>89.177919089894885</v>
      </c>
      <c r="W725">
        <v>82.311219319973105</v>
      </c>
      <c r="X725">
        <v>10.195456881127145</v>
      </c>
      <c r="Y725">
        <v>3.1009818975443801</v>
      </c>
      <c r="Z725">
        <v>-19.566928329287112</v>
      </c>
      <c r="AA725">
        <v>42.542389117731574</v>
      </c>
      <c r="AB725">
        <v>42.388441841120141</v>
      </c>
      <c r="AC725">
        <v>139</v>
      </c>
      <c r="AD725">
        <v>0</v>
      </c>
      <c r="AE725">
        <v>0</v>
      </c>
      <c r="AF725">
        <v>45</v>
      </c>
      <c r="AG725">
        <v>347</v>
      </c>
      <c r="AH725">
        <v>167</v>
      </c>
      <c r="AI725">
        <v>243</v>
      </c>
      <c r="AJ725">
        <v>0</v>
      </c>
      <c r="AK725">
        <v>79</v>
      </c>
      <c r="AL725">
        <v>58</v>
      </c>
    </row>
    <row r="726" spans="1:38" x14ac:dyDescent="0.5">
      <c r="A726">
        <v>4</v>
      </c>
      <c r="B726">
        <v>10</v>
      </c>
      <c r="C726">
        <v>2020</v>
      </c>
      <c r="D726">
        <v>99</v>
      </c>
      <c r="E726">
        <v>99</v>
      </c>
      <c r="F726">
        <v>99</v>
      </c>
      <c r="G726">
        <v>2</v>
      </c>
      <c r="H726">
        <v>99</v>
      </c>
      <c r="I726">
        <v>99</v>
      </c>
      <c r="J726">
        <v>999</v>
      </c>
      <c r="K726">
        <v>99</v>
      </c>
      <c r="L726">
        <v>99</v>
      </c>
      <c r="M726">
        <v>99</v>
      </c>
      <c r="N726">
        <v>99</v>
      </c>
      <c r="O726">
        <v>99</v>
      </c>
      <c r="P726">
        <v>9999</v>
      </c>
      <c r="Q726">
        <v>56</v>
      </c>
      <c r="R726">
        <v>3035</v>
      </c>
      <c r="S726">
        <v>3035</v>
      </c>
      <c r="T726">
        <v>16.242174629324548</v>
      </c>
      <c r="U726">
        <v>61.142339373970323</v>
      </c>
      <c r="V726">
        <v>89.257903013060002</v>
      </c>
      <c r="W726">
        <v>82.385044481054308</v>
      </c>
      <c r="X726">
        <v>11.506363870138831</v>
      </c>
      <c r="Y726">
        <v>2.9361412881650777</v>
      </c>
      <c r="Z726">
        <v>-34.245222368649927</v>
      </c>
      <c r="AA726">
        <v>14.536833029983711</v>
      </c>
      <c r="AB726">
        <v>14.497219833610371</v>
      </c>
      <c r="AC726">
        <v>63</v>
      </c>
      <c r="AD726">
        <v>0</v>
      </c>
      <c r="AE726">
        <v>0</v>
      </c>
      <c r="AF726">
        <v>11</v>
      </c>
      <c r="AG726">
        <v>132</v>
      </c>
      <c r="AH726">
        <v>58</v>
      </c>
      <c r="AI726">
        <v>200</v>
      </c>
      <c r="AJ726">
        <v>1</v>
      </c>
      <c r="AK726">
        <v>64</v>
      </c>
      <c r="AL726">
        <v>43</v>
      </c>
    </row>
    <row r="727" spans="1:38" x14ac:dyDescent="0.5">
      <c r="A727">
        <v>4</v>
      </c>
      <c r="B727">
        <v>11</v>
      </c>
      <c r="C727">
        <v>2020</v>
      </c>
      <c r="D727">
        <v>99</v>
      </c>
      <c r="E727">
        <v>99</v>
      </c>
      <c r="F727">
        <v>99</v>
      </c>
      <c r="G727">
        <v>3</v>
      </c>
      <c r="H727">
        <v>99</v>
      </c>
      <c r="I727">
        <v>99</v>
      </c>
      <c r="J727">
        <v>999</v>
      </c>
      <c r="K727">
        <v>99</v>
      </c>
      <c r="L727">
        <v>99</v>
      </c>
      <c r="M727">
        <v>99</v>
      </c>
      <c r="N727">
        <v>99</v>
      </c>
      <c r="O727">
        <v>99</v>
      </c>
      <c r="P727">
        <v>9999</v>
      </c>
      <c r="Q727">
        <v>52</v>
      </c>
      <c r="R727">
        <v>6486</v>
      </c>
      <c r="S727">
        <v>6486</v>
      </c>
      <c r="T727">
        <v>16.381745297563985</v>
      </c>
      <c r="U727">
        <v>61.565525747764397</v>
      </c>
      <c r="V727">
        <v>89.999417029227644</v>
      </c>
      <c r="W727">
        <v>83.069461917976867</v>
      </c>
      <c r="X727">
        <v>10.971157722004538</v>
      </c>
      <c r="Y727">
        <v>2.6702195984327592</v>
      </c>
      <c r="Z727">
        <v>-26.036558583521039</v>
      </c>
      <c r="AA727">
        <v>31.066194079892696</v>
      </c>
      <c r="AB727">
        <v>31.238918514375641</v>
      </c>
      <c r="AC727">
        <v>114</v>
      </c>
      <c r="AD727">
        <v>0</v>
      </c>
      <c r="AE727">
        <v>0</v>
      </c>
      <c r="AF727">
        <v>45</v>
      </c>
      <c r="AG727">
        <v>504</v>
      </c>
      <c r="AH727">
        <v>65</v>
      </c>
      <c r="AI727">
        <v>547</v>
      </c>
      <c r="AJ727">
        <v>0</v>
      </c>
      <c r="AK727">
        <v>138</v>
      </c>
      <c r="AL727">
        <v>106</v>
      </c>
    </row>
    <row r="728" spans="1:38" x14ac:dyDescent="0.5">
      <c r="A728">
        <v>4</v>
      </c>
      <c r="B728">
        <v>12</v>
      </c>
      <c r="C728">
        <v>2020</v>
      </c>
      <c r="D728">
        <v>99</v>
      </c>
      <c r="E728">
        <v>99</v>
      </c>
      <c r="F728">
        <v>99</v>
      </c>
      <c r="G728">
        <v>4</v>
      </c>
      <c r="H728">
        <v>99</v>
      </c>
      <c r="I728">
        <v>99</v>
      </c>
      <c r="J728">
        <v>999</v>
      </c>
      <c r="K728">
        <v>99</v>
      </c>
      <c r="L728">
        <v>99</v>
      </c>
      <c r="M728">
        <v>99</v>
      </c>
      <c r="N728">
        <v>99</v>
      </c>
      <c r="O728">
        <v>99</v>
      </c>
      <c r="P728">
        <v>9999</v>
      </c>
      <c r="Q728">
        <v>8</v>
      </c>
      <c r="R728">
        <v>2475</v>
      </c>
      <c r="S728">
        <v>2475</v>
      </c>
      <c r="T728">
        <v>16.370909090909091</v>
      </c>
      <c r="U728">
        <v>61.151919191919191</v>
      </c>
      <c r="V728">
        <v>89.659108966151251</v>
      </c>
      <c r="W728">
        <v>82.755357575757614</v>
      </c>
      <c r="X728">
        <v>9.4499802695218147</v>
      </c>
      <c r="Y728">
        <v>2.2547707790808862</v>
      </c>
      <c r="Z728">
        <v>-41.611608559274067</v>
      </c>
      <c r="AA728">
        <v>11.85458377239199</v>
      </c>
      <c r="AB728">
        <v>11.875419810893847</v>
      </c>
      <c r="AC728">
        <v>40</v>
      </c>
      <c r="AD728">
        <v>0</v>
      </c>
      <c r="AE728">
        <v>0</v>
      </c>
      <c r="AF728">
        <v>16</v>
      </c>
      <c r="AG728">
        <v>25</v>
      </c>
      <c r="AH728">
        <v>4</v>
      </c>
      <c r="AI728">
        <v>8</v>
      </c>
      <c r="AJ728">
        <v>0</v>
      </c>
      <c r="AK728">
        <v>42</v>
      </c>
      <c r="AL728">
        <v>45</v>
      </c>
    </row>
    <row r="729" spans="1:38" x14ac:dyDescent="0.5">
      <c r="A729">
        <v>4</v>
      </c>
      <c r="B729">
        <v>13</v>
      </c>
      <c r="C729">
        <v>2019</v>
      </c>
      <c r="D729">
        <v>99</v>
      </c>
      <c r="E729">
        <v>99</v>
      </c>
      <c r="F729">
        <v>99</v>
      </c>
      <c r="G729">
        <v>1</v>
      </c>
      <c r="H729">
        <v>99</v>
      </c>
      <c r="I729">
        <v>99</v>
      </c>
      <c r="J729">
        <v>999</v>
      </c>
      <c r="K729">
        <v>99</v>
      </c>
      <c r="L729">
        <v>99</v>
      </c>
      <c r="M729">
        <v>99</v>
      </c>
      <c r="N729">
        <v>99</v>
      </c>
      <c r="O729">
        <v>99</v>
      </c>
      <c r="P729">
        <v>9999</v>
      </c>
      <c r="Q729">
        <v>48</v>
      </c>
      <c r="R729">
        <v>7097</v>
      </c>
      <c r="S729">
        <v>7095</v>
      </c>
      <c r="T729">
        <v>16.411441454135549</v>
      </c>
      <c r="U729">
        <v>61.591684284707519</v>
      </c>
      <c r="V729">
        <v>87.186572571439925</v>
      </c>
      <c r="W729">
        <v>80.463608174771053</v>
      </c>
      <c r="X729">
        <v>9.4540893801852572</v>
      </c>
      <c r="Y729">
        <v>2.486669445104742</v>
      </c>
      <c r="Z729">
        <v>-25.919252350204403</v>
      </c>
      <c r="AA729">
        <v>35.238331678252223</v>
      </c>
      <c r="AB729">
        <v>35.284440193613285</v>
      </c>
      <c r="AC729">
        <v>119</v>
      </c>
      <c r="AD729">
        <v>0</v>
      </c>
      <c r="AE729">
        <v>0</v>
      </c>
      <c r="AF729">
        <v>23</v>
      </c>
      <c r="AG729">
        <v>294</v>
      </c>
      <c r="AH729">
        <v>69</v>
      </c>
      <c r="AI729">
        <v>246</v>
      </c>
      <c r="AJ729">
        <v>1</v>
      </c>
      <c r="AK729">
        <v>51</v>
      </c>
      <c r="AL729">
        <v>35</v>
      </c>
    </row>
    <row r="730" spans="1:38" x14ac:dyDescent="0.5">
      <c r="A730">
        <v>4</v>
      </c>
      <c r="B730">
        <v>14</v>
      </c>
      <c r="C730">
        <v>2019</v>
      </c>
      <c r="D730">
        <v>99</v>
      </c>
      <c r="E730">
        <v>99</v>
      </c>
      <c r="F730">
        <v>99</v>
      </c>
      <c r="G730">
        <v>2</v>
      </c>
      <c r="H730">
        <v>99</v>
      </c>
      <c r="I730">
        <v>99</v>
      </c>
      <c r="J730">
        <v>999</v>
      </c>
      <c r="K730">
        <v>99</v>
      </c>
      <c r="L730">
        <v>99</v>
      </c>
      <c r="M730">
        <v>99</v>
      </c>
      <c r="N730">
        <v>99</v>
      </c>
      <c r="O730">
        <v>99</v>
      </c>
      <c r="P730">
        <v>9999</v>
      </c>
      <c r="Q730">
        <v>52</v>
      </c>
      <c r="R730">
        <v>3915</v>
      </c>
      <c r="S730">
        <v>3911</v>
      </c>
      <c r="T730">
        <v>16.408684546615579</v>
      </c>
      <c r="U730">
        <v>61.710304270007661</v>
      </c>
      <c r="V730">
        <v>88.753536501347995</v>
      </c>
      <c r="W730">
        <v>81.883487599079501</v>
      </c>
      <c r="X730">
        <v>11.748145491205237</v>
      </c>
      <c r="Y730">
        <v>2.5412362245457794</v>
      </c>
      <c r="Z730">
        <v>-27.089217060799101</v>
      </c>
      <c r="AA730">
        <v>19.438927507447865</v>
      </c>
      <c r="AB730">
        <v>19.793175533793924</v>
      </c>
      <c r="AC730">
        <v>81</v>
      </c>
      <c r="AD730">
        <v>0</v>
      </c>
      <c r="AE730">
        <v>0</v>
      </c>
      <c r="AF730">
        <v>12</v>
      </c>
      <c r="AG730">
        <v>405</v>
      </c>
      <c r="AH730">
        <v>82</v>
      </c>
      <c r="AI730">
        <v>369</v>
      </c>
      <c r="AJ730">
        <v>0</v>
      </c>
      <c r="AK730">
        <v>155</v>
      </c>
      <c r="AL730">
        <v>26</v>
      </c>
    </row>
    <row r="731" spans="1:38" x14ac:dyDescent="0.5">
      <c r="A731">
        <v>4</v>
      </c>
      <c r="B731">
        <v>15</v>
      </c>
      <c r="C731">
        <v>2019</v>
      </c>
      <c r="D731">
        <v>99</v>
      </c>
      <c r="E731">
        <v>99</v>
      </c>
      <c r="F731">
        <v>99</v>
      </c>
      <c r="G731">
        <v>3</v>
      </c>
      <c r="H731">
        <v>99</v>
      </c>
      <c r="I731">
        <v>99</v>
      </c>
      <c r="J731">
        <v>999</v>
      </c>
      <c r="K731">
        <v>99</v>
      </c>
      <c r="L731">
        <v>99</v>
      </c>
      <c r="M731">
        <v>99</v>
      </c>
      <c r="N731">
        <v>99</v>
      </c>
      <c r="O731">
        <v>99</v>
      </c>
      <c r="P731">
        <v>9999</v>
      </c>
      <c r="Q731">
        <v>59</v>
      </c>
      <c r="R731">
        <v>6712</v>
      </c>
      <c r="S731">
        <v>6706</v>
      </c>
      <c r="T731">
        <v>16.235250297973781</v>
      </c>
      <c r="U731">
        <v>61.467044437816881</v>
      </c>
      <c r="V731">
        <v>86.523541441357594</v>
      </c>
      <c r="W731">
        <v>79.829391589621267</v>
      </c>
      <c r="X731">
        <v>11.309249431932049</v>
      </c>
      <c r="Y731">
        <v>2.7878356408702953</v>
      </c>
      <c r="Z731">
        <v>-36.641219877565099</v>
      </c>
      <c r="AA731">
        <v>33.326713008937432</v>
      </c>
      <c r="AB731">
        <v>33.087023258351735</v>
      </c>
      <c r="AC731">
        <v>198</v>
      </c>
      <c r="AD731">
        <v>0</v>
      </c>
      <c r="AE731">
        <v>0</v>
      </c>
      <c r="AF731">
        <v>49</v>
      </c>
      <c r="AG731">
        <v>326</v>
      </c>
      <c r="AH731">
        <v>112</v>
      </c>
      <c r="AI731">
        <v>698</v>
      </c>
      <c r="AJ731">
        <v>0</v>
      </c>
      <c r="AK731">
        <v>195</v>
      </c>
      <c r="AL731">
        <v>191</v>
      </c>
    </row>
    <row r="732" spans="1:38" x14ac:dyDescent="0.5">
      <c r="A732">
        <v>4</v>
      </c>
      <c r="B732">
        <v>16</v>
      </c>
      <c r="C732">
        <v>2019</v>
      </c>
      <c r="D732">
        <v>99</v>
      </c>
      <c r="E732">
        <v>99</v>
      </c>
      <c r="F732">
        <v>99</v>
      </c>
      <c r="G732">
        <v>4</v>
      </c>
      <c r="H732">
        <v>99</v>
      </c>
      <c r="I732">
        <v>99</v>
      </c>
      <c r="J732">
        <v>999</v>
      </c>
      <c r="K732">
        <v>99</v>
      </c>
      <c r="L732">
        <v>99</v>
      </c>
      <c r="M732">
        <v>99</v>
      </c>
      <c r="N732">
        <v>99</v>
      </c>
      <c r="O732">
        <v>99</v>
      </c>
      <c r="P732">
        <v>9999</v>
      </c>
      <c r="Q732">
        <v>7</v>
      </c>
      <c r="R732">
        <v>2416</v>
      </c>
      <c r="S732">
        <v>2416</v>
      </c>
      <c r="T732">
        <v>16.338162251655628</v>
      </c>
      <c r="U732">
        <v>61.227649006622514</v>
      </c>
      <c r="V732">
        <v>85.871994575706751</v>
      </c>
      <c r="W732">
        <v>79.259850993377498</v>
      </c>
      <c r="X732">
        <v>7.8574095442464609</v>
      </c>
      <c r="Y732">
        <v>2.2194199549445544</v>
      </c>
      <c r="Z732">
        <v>-35.371427937348209</v>
      </c>
      <c r="AA732">
        <v>11.996027805362463</v>
      </c>
      <c r="AB732">
        <v>11.83536101424103</v>
      </c>
      <c r="AC732">
        <v>28</v>
      </c>
      <c r="AD732">
        <v>0</v>
      </c>
      <c r="AE732">
        <v>0</v>
      </c>
      <c r="AF732">
        <v>9</v>
      </c>
      <c r="AG732">
        <v>20</v>
      </c>
      <c r="AH732">
        <v>3</v>
      </c>
      <c r="AI732">
        <v>10</v>
      </c>
      <c r="AJ732">
        <v>0</v>
      </c>
      <c r="AK732">
        <v>59</v>
      </c>
      <c r="AL732">
        <v>39</v>
      </c>
    </row>
    <row r="733" spans="1:38" x14ac:dyDescent="0.5">
      <c r="A733">
        <v>4</v>
      </c>
      <c r="B733">
        <v>17</v>
      </c>
      <c r="C733">
        <v>2018</v>
      </c>
      <c r="D733">
        <v>99</v>
      </c>
      <c r="E733">
        <v>99</v>
      </c>
      <c r="F733">
        <v>99</v>
      </c>
      <c r="G733">
        <v>1</v>
      </c>
      <c r="H733">
        <v>99</v>
      </c>
      <c r="I733">
        <v>99</v>
      </c>
      <c r="J733">
        <v>999</v>
      </c>
      <c r="K733">
        <v>99</v>
      </c>
      <c r="L733">
        <v>99</v>
      </c>
      <c r="M733">
        <v>99</v>
      </c>
      <c r="N733">
        <v>99</v>
      </c>
      <c r="O733">
        <v>99</v>
      </c>
      <c r="P733">
        <v>9999</v>
      </c>
      <c r="Q733">
        <v>42</v>
      </c>
      <c r="R733">
        <v>6107</v>
      </c>
      <c r="S733">
        <v>6105</v>
      </c>
      <c r="T733">
        <v>15.990830194858361</v>
      </c>
      <c r="U733">
        <v>60.736117936117914</v>
      </c>
      <c r="V733">
        <v>86.604057026591903</v>
      </c>
      <c r="W733">
        <v>79.926126126126348</v>
      </c>
      <c r="X733">
        <v>9.5907206969087024</v>
      </c>
      <c r="Y733">
        <v>2.7335356588514328</v>
      </c>
      <c r="Z733">
        <v>-29.593788783533682</v>
      </c>
      <c r="AA733">
        <v>24.391899988017737</v>
      </c>
      <c r="AB733">
        <v>24.263216182790369</v>
      </c>
      <c r="AC733">
        <v>69</v>
      </c>
      <c r="AD733">
        <v>0</v>
      </c>
      <c r="AE733">
        <v>0</v>
      </c>
      <c r="AF733">
        <v>23</v>
      </c>
      <c r="AG733">
        <v>167</v>
      </c>
      <c r="AH733">
        <v>67</v>
      </c>
      <c r="AI733">
        <v>346</v>
      </c>
      <c r="AJ733">
        <v>0</v>
      </c>
      <c r="AK733">
        <v>131</v>
      </c>
      <c r="AL733">
        <v>57</v>
      </c>
    </row>
    <row r="734" spans="1:38" x14ac:dyDescent="0.5">
      <c r="A734">
        <v>4</v>
      </c>
      <c r="B734">
        <v>18</v>
      </c>
      <c r="C734">
        <v>2018</v>
      </c>
      <c r="D734">
        <v>99</v>
      </c>
      <c r="E734">
        <v>99</v>
      </c>
      <c r="F734">
        <v>99</v>
      </c>
      <c r="G734">
        <v>2</v>
      </c>
      <c r="H734">
        <v>99</v>
      </c>
      <c r="I734">
        <v>99</v>
      </c>
      <c r="J734">
        <v>999</v>
      </c>
      <c r="K734">
        <v>99</v>
      </c>
      <c r="L734">
        <v>99</v>
      </c>
      <c r="M734">
        <v>99</v>
      </c>
      <c r="N734">
        <v>99</v>
      </c>
      <c r="O734">
        <v>99</v>
      </c>
      <c r="P734">
        <v>9999</v>
      </c>
      <c r="Q734">
        <v>45</v>
      </c>
      <c r="R734">
        <v>2812</v>
      </c>
      <c r="S734">
        <v>2809</v>
      </c>
      <c r="T734">
        <v>16.217994310099577</v>
      </c>
      <c r="U734">
        <v>61.204343182627262</v>
      </c>
      <c r="V734">
        <v>90.929441699351287</v>
      </c>
      <c r="W734">
        <v>83.890744037023651</v>
      </c>
      <c r="X734">
        <v>11.777612992375596</v>
      </c>
      <c r="Y734">
        <v>2.5159305191249004</v>
      </c>
      <c r="Z734">
        <v>-24.303248529090204</v>
      </c>
      <c r="AA734">
        <v>11.231377561209412</v>
      </c>
      <c r="AB734">
        <v>11.717628392680297</v>
      </c>
      <c r="AC734">
        <v>71</v>
      </c>
      <c r="AD734">
        <v>0</v>
      </c>
      <c r="AE734">
        <v>0</v>
      </c>
      <c r="AF734">
        <v>13</v>
      </c>
      <c r="AG734">
        <v>341</v>
      </c>
      <c r="AH734">
        <v>90</v>
      </c>
      <c r="AI734">
        <v>363</v>
      </c>
      <c r="AJ734">
        <v>0</v>
      </c>
      <c r="AK734">
        <v>216</v>
      </c>
      <c r="AL734">
        <v>44</v>
      </c>
    </row>
    <row r="735" spans="1:38" x14ac:dyDescent="0.5">
      <c r="A735">
        <v>4</v>
      </c>
      <c r="B735">
        <v>19</v>
      </c>
      <c r="C735">
        <v>2018</v>
      </c>
      <c r="D735">
        <v>99</v>
      </c>
      <c r="E735">
        <v>99</v>
      </c>
      <c r="F735">
        <v>99</v>
      </c>
      <c r="G735">
        <v>3</v>
      </c>
      <c r="H735">
        <v>99</v>
      </c>
      <c r="I735">
        <v>99</v>
      </c>
      <c r="J735">
        <v>999</v>
      </c>
      <c r="K735">
        <v>99</v>
      </c>
      <c r="L735">
        <v>99</v>
      </c>
      <c r="M735">
        <v>99</v>
      </c>
      <c r="N735">
        <v>99</v>
      </c>
      <c r="O735">
        <v>99</v>
      </c>
      <c r="P735">
        <v>9999</v>
      </c>
      <c r="Q735">
        <v>72</v>
      </c>
      <c r="R735">
        <v>12167</v>
      </c>
      <c r="S735">
        <v>12154</v>
      </c>
      <c r="T735">
        <v>15.92479658091559</v>
      </c>
      <c r="U735">
        <v>60.847786736876763</v>
      </c>
      <c r="V735">
        <v>86.5769928745773</v>
      </c>
      <c r="W735">
        <v>79.873021227579557</v>
      </c>
      <c r="X735">
        <v>11.745585944399055</v>
      </c>
      <c r="Y735">
        <v>2.9357163684445902</v>
      </c>
      <c r="Z735">
        <v>-35.969377100402696</v>
      </c>
      <c r="AA735">
        <v>48.596077804848839</v>
      </c>
      <c r="AB735">
        <v>48.271776225211667</v>
      </c>
      <c r="AC735">
        <v>296</v>
      </c>
      <c r="AD735">
        <v>0</v>
      </c>
      <c r="AE735">
        <v>0</v>
      </c>
      <c r="AF735">
        <v>97</v>
      </c>
      <c r="AG735">
        <v>646</v>
      </c>
      <c r="AH735">
        <v>305</v>
      </c>
      <c r="AI735">
        <v>684</v>
      </c>
      <c r="AJ735">
        <v>0</v>
      </c>
      <c r="AK735">
        <v>873</v>
      </c>
      <c r="AL735">
        <v>298</v>
      </c>
    </row>
    <row r="736" spans="1:38" x14ac:dyDescent="0.5">
      <c r="A736">
        <v>4</v>
      </c>
      <c r="B736">
        <v>20</v>
      </c>
      <c r="C736">
        <v>2018</v>
      </c>
      <c r="D736">
        <v>99</v>
      </c>
      <c r="E736">
        <v>99</v>
      </c>
      <c r="F736">
        <v>99</v>
      </c>
      <c r="G736">
        <v>4</v>
      </c>
      <c r="H736">
        <v>99</v>
      </c>
      <c r="I736">
        <v>99</v>
      </c>
      <c r="J736">
        <v>999</v>
      </c>
      <c r="K736">
        <v>99</v>
      </c>
      <c r="L736">
        <v>99</v>
      </c>
      <c r="M736">
        <v>99</v>
      </c>
      <c r="N736">
        <v>99</v>
      </c>
      <c r="O736">
        <v>99</v>
      </c>
      <c r="P736">
        <v>9999</v>
      </c>
      <c r="Q736">
        <v>13</v>
      </c>
      <c r="R736">
        <v>3951</v>
      </c>
      <c r="S736">
        <v>3939</v>
      </c>
      <c r="T736">
        <v>16.178435839028101</v>
      </c>
      <c r="U736">
        <v>61.188118811881189</v>
      </c>
      <c r="V736">
        <v>87.218159269048101</v>
      </c>
      <c r="W736">
        <v>80.398578319370387</v>
      </c>
      <c r="X736">
        <v>10.181816945087672</v>
      </c>
      <c r="Y736">
        <v>2.4739107840116761</v>
      </c>
      <c r="Z736">
        <v>-46.072222839293971</v>
      </c>
      <c r="AA736">
        <v>15.780644645924037</v>
      </c>
      <c r="AB736">
        <v>15.74737919931767</v>
      </c>
      <c r="AC736">
        <v>122</v>
      </c>
      <c r="AD736">
        <v>0</v>
      </c>
      <c r="AE736">
        <v>0</v>
      </c>
      <c r="AF736">
        <v>20</v>
      </c>
      <c r="AG736">
        <v>332</v>
      </c>
      <c r="AH736">
        <v>74</v>
      </c>
      <c r="AI736">
        <v>98</v>
      </c>
      <c r="AJ736">
        <v>0</v>
      </c>
      <c r="AK736">
        <v>541</v>
      </c>
      <c r="AL736">
        <v>203</v>
      </c>
    </row>
    <row r="737" spans="1:38" x14ac:dyDescent="0.5">
      <c r="A737">
        <v>4</v>
      </c>
      <c r="B737">
        <v>21</v>
      </c>
      <c r="C737">
        <v>2017</v>
      </c>
      <c r="D737">
        <v>99</v>
      </c>
      <c r="E737">
        <v>99</v>
      </c>
      <c r="F737">
        <v>99</v>
      </c>
      <c r="G737">
        <v>1</v>
      </c>
      <c r="H737">
        <v>99</v>
      </c>
      <c r="I737">
        <v>99</v>
      </c>
      <c r="J737">
        <v>999</v>
      </c>
      <c r="K737">
        <v>99</v>
      </c>
      <c r="L737">
        <v>99</v>
      </c>
      <c r="M737">
        <v>99</v>
      </c>
      <c r="N737">
        <v>99</v>
      </c>
      <c r="O737">
        <v>99</v>
      </c>
      <c r="P737">
        <v>9999</v>
      </c>
      <c r="Q737">
        <v>45</v>
      </c>
      <c r="R737">
        <v>8019</v>
      </c>
      <c r="S737">
        <v>8010</v>
      </c>
      <c r="T737">
        <v>15.678638234193787</v>
      </c>
      <c r="U737">
        <v>60.223096129837693</v>
      </c>
      <c r="V737">
        <v>89.999296653830243</v>
      </c>
      <c r="W737">
        <v>83.026292134831607</v>
      </c>
      <c r="X737">
        <v>10.729015944187248</v>
      </c>
      <c r="Y737">
        <v>2.8436214890578819</v>
      </c>
      <c r="Z737">
        <v>-28.857157756993001</v>
      </c>
      <c r="AA737">
        <v>23.138182762501089</v>
      </c>
      <c r="AB737">
        <v>23.509850184937033</v>
      </c>
      <c r="AC737">
        <v>110</v>
      </c>
      <c r="AD737">
        <v>0</v>
      </c>
      <c r="AE737">
        <v>0</v>
      </c>
      <c r="AF737">
        <v>26</v>
      </c>
      <c r="AG737">
        <v>217</v>
      </c>
      <c r="AH737">
        <v>69</v>
      </c>
      <c r="AI737">
        <v>317</v>
      </c>
      <c r="AJ737">
        <v>0</v>
      </c>
      <c r="AK737">
        <v>322</v>
      </c>
      <c r="AL737">
        <v>159</v>
      </c>
    </row>
    <row r="738" spans="1:38" x14ac:dyDescent="0.5">
      <c r="A738">
        <v>4</v>
      </c>
      <c r="B738">
        <v>22</v>
      </c>
      <c r="C738">
        <v>2017</v>
      </c>
      <c r="D738">
        <v>99</v>
      </c>
      <c r="E738">
        <v>99</v>
      </c>
      <c r="F738">
        <v>99</v>
      </c>
      <c r="G738">
        <v>2</v>
      </c>
      <c r="H738">
        <v>99</v>
      </c>
      <c r="I738">
        <v>99</v>
      </c>
      <c r="J738">
        <v>999</v>
      </c>
      <c r="K738">
        <v>99</v>
      </c>
      <c r="L738">
        <v>99</v>
      </c>
      <c r="M738">
        <v>99</v>
      </c>
      <c r="N738">
        <v>99</v>
      </c>
      <c r="O738">
        <v>99</v>
      </c>
      <c r="P738">
        <v>9999</v>
      </c>
      <c r="Q738">
        <v>45</v>
      </c>
      <c r="R738">
        <v>3607</v>
      </c>
      <c r="S738">
        <v>3604</v>
      </c>
      <c r="T738">
        <v>15.803992237316326</v>
      </c>
      <c r="U738">
        <v>60.319922308546069</v>
      </c>
      <c r="V738">
        <v>92.096779430102231</v>
      </c>
      <c r="W738">
        <v>84.977247502774688</v>
      </c>
      <c r="X738">
        <v>11.63006568940391</v>
      </c>
      <c r="Y738">
        <v>2.6033642527248562</v>
      </c>
      <c r="Z738">
        <v>-23.327997755799672</v>
      </c>
      <c r="AA738">
        <v>10.407709842167529</v>
      </c>
      <c r="AB738">
        <v>10.826526527761509</v>
      </c>
      <c r="AC738">
        <v>119</v>
      </c>
      <c r="AD738">
        <v>0</v>
      </c>
      <c r="AE738">
        <v>0</v>
      </c>
      <c r="AF738">
        <v>19</v>
      </c>
      <c r="AG738">
        <v>405</v>
      </c>
      <c r="AH738">
        <v>117</v>
      </c>
      <c r="AI738">
        <v>533</v>
      </c>
      <c r="AJ738">
        <v>0</v>
      </c>
      <c r="AK738">
        <v>737</v>
      </c>
      <c r="AL738">
        <v>133</v>
      </c>
    </row>
    <row r="739" spans="1:38" x14ac:dyDescent="0.5">
      <c r="A739">
        <v>4</v>
      </c>
      <c r="B739">
        <v>23</v>
      </c>
      <c r="C739">
        <v>2017</v>
      </c>
      <c r="D739">
        <v>99</v>
      </c>
      <c r="E739">
        <v>99</v>
      </c>
      <c r="F739">
        <v>99</v>
      </c>
      <c r="G739">
        <v>3</v>
      </c>
      <c r="H739">
        <v>99</v>
      </c>
      <c r="I739">
        <v>99</v>
      </c>
      <c r="J739">
        <v>999</v>
      </c>
      <c r="K739">
        <v>99</v>
      </c>
      <c r="L739">
        <v>99</v>
      </c>
      <c r="M739">
        <v>99</v>
      </c>
      <c r="N739">
        <v>99</v>
      </c>
      <c r="O739">
        <v>99</v>
      </c>
      <c r="P739">
        <v>9999</v>
      </c>
      <c r="Q739">
        <v>75</v>
      </c>
      <c r="R739">
        <v>16254</v>
      </c>
      <c r="S739">
        <v>16240</v>
      </c>
      <c r="T739">
        <v>15.8692629506583</v>
      </c>
      <c r="U739">
        <v>60.671120689655154</v>
      </c>
      <c r="V739">
        <v>87.415487620683521</v>
      </c>
      <c r="W739">
        <v>80.653559113300474</v>
      </c>
      <c r="X739">
        <v>11.381241627257763</v>
      </c>
      <c r="Y739">
        <v>2.9685591328681951</v>
      </c>
      <c r="Z739">
        <v>-38.577686008530122</v>
      </c>
      <c r="AA739">
        <v>46.899616239143612</v>
      </c>
      <c r="AB739">
        <v>46.303227514475054</v>
      </c>
      <c r="AC739">
        <v>587</v>
      </c>
      <c r="AD739">
        <v>0</v>
      </c>
      <c r="AE739">
        <v>0</v>
      </c>
      <c r="AF739">
        <v>185</v>
      </c>
      <c r="AG739">
        <v>615</v>
      </c>
      <c r="AH739">
        <v>229</v>
      </c>
      <c r="AI739">
        <v>489</v>
      </c>
      <c r="AJ739">
        <v>0</v>
      </c>
      <c r="AK739">
        <v>1712</v>
      </c>
      <c r="AL739">
        <v>951</v>
      </c>
    </row>
    <row r="740" spans="1:38" x14ac:dyDescent="0.5">
      <c r="A740">
        <v>4</v>
      </c>
      <c r="B740">
        <v>24</v>
      </c>
      <c r="C740">
        <v>2017</v>
      </c>
      <c r="D740">
        <v>99</v>
      </c>
      <c r="E740">
        <v>99</v>
      </c>
      <c r="F740">
        <v>99</v>
      </c>
      <c r="G740">
        <v>4</v>
      </c>
      <c r="H740">
        <v>99</v>
      </c>
      <c r="I740">
        <v>99</v>
      </c>
      <c r="J740">
        <v>999</v>
      </c>
      <c r="K740">
        <v>99</v>
      </c>
      <c r="L740">
        <v>99</v>
      </c>
      <c r="M740">
        <v>99</v>
      </c>
      <c r="N740">
        <v>99</v>
      </c>
      <c r="O740">
        <v>99</v>
      </c>
      <c r="P740">
        <v>9999</v>
      </c>
      <c r="Q740">
        <v>18</v>
      </c>
      <c r="R740">
        <v>6777</v>
      </c>
      <c r="S740">
        <v>6774</v>
      </c>
      <c r="T740">
        <v>15.9459938025675</v>
      </c>
      <c r="U740">
        <v>60.664157071154406</v>
      </c>
      <c r="V740">
        <v>87.607514679958499</v>
      </c>
      <c r="W740">
        <v>80.84763802775305</v>
      </c>
      <c r="X740">
        <v>10.763824044525595</v>
      </c>
      <c r="Y740">
        <v>2.6938282351529601</v>
      </c>
      <c r="Z740">
        <v>-30.505131179326376</v>
      </c>
      <c r="AA740">
        <v>19.554491156187776</v>
      </c>
      <c r="AB740">
        <v>19.360395772826394</v>
      </c>
      <c r="AC740">
        <v>274</v>
      </c>
      <c r="AD740">
        <v>0</v>
      </c>
      <c r="AE740">
        <v>0</v>
      </c>
      <c r="AF740">
        <v>63</v>
      </c>
      <c r="AG740">
        <v>248</v>
      </c>
      <c r="AH740">
        <v>60</v>
      </c>
      <c r="AI740">
        <v>42</v>
      </c>
      <c r="AJ740">
        <v>0</v>
      </c>
      <c r="AK740">
        <v>1141</v>
      </c>
      <c r="AL740">
        <v>526</v>
      </c>
    </row>
    <row r="741" spans="1:38" x14ac:dyDescent="0.5">
      <c r="A741">
        <v>4</v>
      </c>
      <c r="B741">
        <v>25</v>
      </c>
      <c r="C741">
        <v>2016</v>
      </c>
      <c r="D741">
        <v>99</v>
      </c>
      <c r="E741">
        <v>99</v>
      </c>
      <c r="F741">
        <v>99</v>
      </c>
      <c r="G741">
        <v>1</v>
      </c>
      <c r="H741">
        <v>99</v>
      </c>
      <c r="I741">
        <v>99</v>
      </c>
      <c r="J741">
        <v>999</v>
      </c>
      <c r="K741">
        <v>99</v>
      </c>
      <c r="L741">
        <v>99</v>
      </c>
      <c r="M741">
        <v>99</v>
      </c>
      <c r="N741">
        <v>99</v>
      </c>
      <c r="O741">
        <v>99</v>
      </c>
      <c r="P741">
        <v>9999</v>
      </c>
      <c r="Q741">
        <v>42</v>
      </c>
      <c r="R741">
        <v>8088</v>
      </c>
      <c r="S741">
        <v>8084</v>
      </c>
      <c r="T741">
        <v>15.601013847675564</v>
      </c>
      <c r="U741">
        <v>59.960663038099952</v>
      </c>
      <c r="V741">
        <v>90.144061568053118</v>
      </c>
      <c r="W741">
        <v>83.186083621969146</v>
      </c>
      <c r="X741">
        <v>10.360357951045007</v>
      </c>
      <c r="Y741">
        <v>2.8435080806313953</v>
      </c>
      <c r="Z741">
        <v>-19.810072677867065</v>
      </c>
      <c r="AA741">
        <v>17.246673490276358</v>
      </c>
      <c r="AB741">
        <v>17.602445195374774</v>
      </c>
      <c r="AC741">
        <v>76</v>
      </c>
      <c r="AD741">
        <v>1</v>
      </c>
      <c r="AE741">
        <v>0</v>
      </c>
      <c r="AF741">
        <v>20</v>
      </c>
      <c r="AG741">
        <v>209</v>
      </c>
      <c r="AH741">
        <v>68</v>
      </c>
      <c r="AI741">
        <v>353</v>
      </c>
      <c r="AJ741">
        <v>1</v>
      </c>
      <c r="AK741">
        <v>178</v>
      </c>
      <c r="AL741">
        <v>103</v>
      </c>
    </row>
    <row r="742" spans="1:38" x14ac:dyDescent="0.5">
      <c r="A742">
        <v>4</v>
      </c>
      <c r="B742">
        <v>26</v>
      </c>
      <c r="C742">
        <v>2016</v>
      </c>
      <c r="D742">
        <v>99</v>
      </c>
      <c r="E742">
        <v>99</v>
      </c>
      <c r="F742">
        <v>99</v>
      </c>
      <c r="G742">
        <v>2</v>
      </c>
      <c r="H742">
        <v>99</v>
      </c>
      <c r="I742">
        <v>99</v>
      </c>
      <c r="J742">
        <v>999</v>
      </c>
      <c r="K742">
        <v>99</v>
      </c>
      <c r="L742">
        <v>99</v>
      </c>
      <c r="M742">
        <v>99</v>
      </c>
      <c r="N742">
        <v>99</v>
      </c>
      <c r="O742">
        <v>99</v>
      </c>
      <c r="P742">
        <v>9999</v>
      </c>
      <c r="Q742">
        <v>57</v>
      </c>
      <c r="R742">
        <v>7015</v>
      </c>
      <c r="S742">
        <v>7013</v>
      </c>
      <c r="T742">
        <v>16.066714183891659</v>
      </c>
      <c r="U742">
        <v>60.808213318123499</v>
      </c>
      <c r="V742">
        <v>91.274631743338716</v>
      </c>
      <c r="W742">
        <v>84.235505489804396</v>
      </c>
      <c r="X742">
        <v>10.899572536011048</v>
      </c>
      <c r="Y742">
        <v>2.5097285944285179</v>
      </c>
      <c r="Z742">
        <v>-21.935653729643015</v>
      </c>
      <c r="AA742">
        <v>14.958631866257248</v>
      </c>
      <c r="AB742">
        <v>15.463045825582828</v>
      </c>
      <c r="AC742">
        <v>237</v>
      </c>
      <c r="AD742">
        <v>0</v>
      </c>
      <c r="AE742">
        <v>0</v>
      </c>
      <c r="AF742">
        <v>36</v>
      </c>
      <c r="AG742">
        <v>524</v>
      </c>
      <c r="AH742">
        <v>250</v>
      </c>
      <c r="AI742">
        <v>517</v>
      </c>
      <c r="AJ742">
        <v>0</v>
      </c>
      <c r="AK742">
        <v>834</v>
      </c>
      <c r="AL742">
        <v>380</v>
      </c>
    </row>
    <row r="743" spans="1:38" x14ac:dyDescent="0.5">
      <c r="A743">
        <v>4</v>
      </c>
      <c r="B743">
        <v>27</v>
      </c>
      <c r="C743">
        <v>2016</v>
      </c>
      <c r="D743">
        <v>99</v>
      </c>
      <c r="E743">
        <v>99</v>
      </c>
      <c r="F743">
        <v>99</v>
      </c>
      <c r="G743">
        <v>3</v>
      </c>
      <c r="H743">
        <v>99</v>
      </c>
      <c r="I743">
        <v>99</v>
      </c>
      <c r="J743">
        <v>999</v>
      </c>
      <c r="K743">
        <v>99</v>
      </c>
      <c r="L743">
        <v>99</v>
      </c>
      <c r="M743">
        <v>99</v>
      </c>
      <c r="N743">
        <v>99</v>
      </c>
      <c r="O743">
        <v>99</v>
      </c>
      <c r="P743">
        <v>9999</v>
      </c>
      <c r="Q743">
        <v>86</v>
      </c>
      <c r="R743">
        <v>24498</v>
      </c>
      <c r="S743">
        <v>24474</v>
      </c>
      <c r="T743">
        <v>15.84472201812393</v>
      </c>
      <c r="U743">
        <v>60.617144725014299</v>
      </c>
      <c r="V743">
        <v>87.362182663432677</v>
      </c>
      <c r="W743">
        <v>80.601344283729702</v>
      </c>
      <c r="X743">
        <v>10.988211914855238</v>
      </c>
      <c r="Y743">
        <v>2.8937678797753525</v>
      </c>
      <c r="Z743">
        <v>-36.815352110241506</v>
      </c>
      <c r="AA743">
        <v>52.238996929375638</v>
      </c>
      <c r="AB743">
        <v>51.634890275838913</v>
      </c>
      <c r="AC743">
        <v>782</v>
      </c>
      <c r="AD743">
        <v>1</v>
      </c>
      <c r="AE743">
        <v>0</v>
      </c>
      <c r="AF743">
        <v>275</v>
      </c>
      <c r="AG743">
        <v>677</v>
      </c>
      <c r="AH743">
        <v>545</v>
      </c>
      <c r="AI743">
        <v>545</v>
      </c>
      <c r="AJ743">
        <v>0</v>
      </c>
      <c r="AK743">
        <v>1519</v>
      </c>
      <c r="AL743">
        <v>1779</v>
      </c>
    </row>
    <row r="744" spans="1:38" x14ac:dyDescent="0.5">
      <c r="A744">
        <v>4</v>
      </c>
      <c r="B744">
        <v>28</v>
      </c>
      <c r="C744">
        <v>2016</v>
      </c>
      <c r="D744">
        <v>99</v>
      </c>
      <c r="E744">
        <v>99</v>
      </c>
      <c r="F744">
        <v>99</v>
      </c>
      <c r="G744">
        <v>4</v>
      </c>
      <c r="H744">
        <v>99</v>
      </c>
      <c r="I744">
        <v>99</v>
      </c>
      <c r="J744">
        <v>999</v>
      </c>
      <c r="K744">
        <v>99</v>
      </c>
      <c r="L744">
        <v>99</v>
      </c>
      <c r="M744">
        <v>99</v>
      </c>
      <c r="N744">
        <v>99</v>
      </c>
      <c r="O744">
        <v>99</v>
      </c>
      <c r="P744">
        <v>9999</v>
      </c>
      <c r="Q744">
        <v>16</v>
      </c>
      <c r="R744">
        <v>7295</v>
      </c>
      <c r="S744">
        <v>7286</v>
      </c>
      <c r="T744">
        <v>15.973132282385196</v>
      </c>
      <c r="U744">
        <v>60.779851770518803</v>
      </c>
      <c r="V744">
        <v>86.963511256096197</v>
      </c>
      <c r="W744">
        <v>80.222357946747124</v>
      </c>
      <c r="X744">
        <v>10.942960364482413</v>
      </c>
      <c r="Y744">
        <v>2.7242388133675046</v>
      </c>
      <c r="Z744">
        <v>-24.511966769382841</v>
      </c>
      <c r="AA744">
        <v>15.555697714090757</v>
      </c>
      <c r="AB744">
        <v>15.299618703203487</v>
      </c>
      <c r="AC744">
        <v>217</v>
      </c>
      <c r="AD744">
        <v>0</v>
      </c>
      <c r="AE744">
        <v>0</v>
      </c>
      <c r="AF744">
        <v>97</v>
      </c>
      <c r="AG744">
        <v>331</v>
      </c>
      <c r="AH744">
        <v>89</v>
      </c>
      <c r="AI744">
        <v>264</v>
      </c>
      <c r="AJ744">
        <v>0</v>
      </c>
      <c r="AK744">
        <v>949</v>
      </c>
      <c r="AL744">
        <v>414</v>
      </c>
    </row>
    <row r="745" spans="1:38" x14ac:dyDescent="0.5">
      <c r="A745">
        <v>4</v>
      </c>
      <c r="B745">
        <v>29</v>
      </c>
      <c r="C745">
        <v>2015</v>
      </c>
      <c r="D745">
        <v>99</v>
      </c>
      <c r="E745">
        <v>99</v>
      </c>
      <c r="F745">
        <v>99</v>
      </c>
      <c r="G745">
        <v>1</v>
      </c>
      <c r="H745">
        <v>99</v>
      </c>
      <c r="I745">
        <v>99</v>
      </c>
      <c r="J745">
        <v>999</v>
      </c>
      <c r="K745">
        <v>99</v>
      </c>
      <c r="L745">
        <v>99</v>
      </c>
      <c r="M745">
        <v>99</v>
      </c>
      <c r="N745">
        <v>99</v>
      </c>
      <c r="O745">
        <v>99</v>
      </c>
      <c r="P745">
        <v>9999</v>
      </c>
      <c r="Q745">
        <v>43</v>
      </c>
      <c r="R745">
        <v>7380</v>
      </c>
      <c r="S745">
        <v>7364</v>
      </c>
      <c r="T745">
        <v>15.761111111111109</v>
      </c>
      <c r="U745">
        <v>60.345600217273216</v>
      </c>
      <c r="V745">
        <v>88.350709698377258</v>
      </c>
      <c r="W745">
        <v>81.478354155350203</v>
      </c>
      <c r="X745">
        <v>9.2583175286752386</v>
      </c>
      <c r="Y745">
        <v>2.7064272447558726</v>
      </c>
      <c r="Z745">
        <v>-36.096412947394285</v>
      </c>
      <c r="AA745">
        <v>19.446127901768065</v>
      </c>
      <c r="AB745">
        <v>19.590807389022729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35</v>
      </c>
      <c r="AL745">
        <v>118</v>
      </c>
    </row>
    <row r="746" spans="1:38" x14ac:dyDescent="0.5">
      <c r="A746">
        <v>4</v>
      </c>
      <c r="B746">
        <v>30</v>
      </c>
      <c r="C746">
        <v>2015</v>
      </c>
      <c r="D746">
        <v>99</v>
      </c>
      <c r="E746">
        <v>99</v>
      </c>
      <c r="F746">
        <v>99</v>
      </c>
      <c r="G746">
        <v>2</v>
      </c>
      <c r="H746">
        <v>99</v>
      </c>
      <c r="I746">
        <v>99</v>
      </c>
      <c r="J746">
        <v>999</v>
      </c>
      <c r="K746">
        <v>99</v>
      </c>
      <c r="L746">
        <v>99</v>
      </c>
      <c r="M746">
        <v>99</v>
      </c>
      <c r="N746">
        <v>99</v>
      </c>
      <c r="O746">
        <v>99</v>
      </c>
      <c r="P746">
        <v>9999</v>
      </c>
      <c r="Q746">
        <v>33</v>
      </c>
      <c r="R746">
        <v>2638</v>
      </c>
      <c r="S746">
        <v>2637</v>
      </c>
      <c r="T746">
        <v>15.905231235784688</v>
      </c>
      <c r="U746">
        <v>60.591960561243823</v>
      </c>
      <c r="V746">
        <v>87.99088395781186</v>
      </c>
      <c r="W746">
        <v>81.20068259385657</v>
      </c>
      <c r="X746">
        <v>9.699782020455622</v>
      </c>
      <c r="Y746">
        <v>2.5545953421462539</v>
      </c>
      <c r="Z746">
        <v>-26.128056812878409</v>
      </c>
      <c r="AA746">
        <v>6.9510684830439269</v>
      </c>
      <c r="AB746">
        <v>6.9914316628239757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62</v>
      </c>
      <c r="AL746">
        <v>0</v>
      </c>
    </row>
    <row r="747" spans="1:38" x14ac:dyDescent="0.5">
      <c r="A747">
        <v>4</v>
      </c>
      <c r="B747">
        <v>31</v>
      </c>
      <c r="C747">
        <v>2015</v>
      </c>
      <c r="D747">
        <v>99</v>
      </c>
      <c r="E747">
        <v>99</v>
      </c>
      <c r="F747">
        <v>99</v>
      </c>
      <c r="G747">
        <v>3</v>
      </c>
      <c r="H747">
        <v>99</v>
      </c>
      <c r="I747">
        <v>99</v>
      </c>
      <c r="J747">
        <v>999</v>
      </c>
      <c r="K747">
        <v>99</v>
      </c>
      <c r="L747">
        <v>99</v>
      </c>
      <c r="M747">
        <v>99</v>
      </c>
      <c r="N747">
        <v>99</v>
      </c>
      <c r="O747">
        <v>99</v>
      </c>
      <c r="P747">
        <v>9999</v>
      </c>
      <c r="Q747">
        <v>85</v>
      </c>
      <c r="R747">
        <v>21883</v>
      </c>
      <c r="S747">
        <v>21865</v>
      </c>
      <c r="T747">
        <v>15.916830416304895</v>
      </c>
      <c r="U747">
        <v>60.714932540589992</v>
      </c>
      <c r="V747">
        <v>87.606099578348378</v>
      </c>
      <c r="W747">
        <v>80.831946032471777</v>
      </c>
      <c r="X747">
        <v>10.284622174277912</v>
      </c>
      <c r="Y747">
        <v>2.816469924701523</v>
      </c>
      <c r="Z747">
        <v>-37.512581724756451</v>
      </c>
      <c r="AA747">
        <v>57.661194698426897</v>
      </c>
      <c r="AB747">
        <v>57.707043333670896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453</v>
      </c>
      <c r="AL747">
        <v>2</v>
      </c>
    </row>
    <row r="748" spans="1:38" x14ac:dyDescent="0.5">
      <c r="A748">
        <v>4</v>
      </c>
      <c r="B748">
        <v>32</v>
      </c>
      <c r="C748">
        <v>2015</v>
      </c>
      <c r="D748">
        <v>99</v>
      </c>
      <c r="E748">
        <v>99</v>
      </c>
      <c r="F748">
        <v>99</v>
      </c>
      <c r="G748">
        <v>4</v>
      </c>
      <c r="H748">
        <v>99</v>
      </c>
      <c r="I748">
        <v>99</v>
      </c>
      <c r="J748">
        <v>999</v>
      </c>
      <c r="K748">
        <v>99</v>
      </c>
      <c r="L748">
        <v>99</v>
      </c>
      <c r="M748">
        <v>99</v>
      </c>
      <c r="N748">
        <v>99</v>
      </c>
      <c r="O748">
        <v>99</v>
      </c>
      <c r="P748">
        <v>9999</v>
      </c>
      <c r="Q748">
        <v>20</v>
      </c>
      <c r="R748">
        <v>6050</v>
      </c>
      <c r="S748">
        <v>6044</v>
      </c>
      <c r="T748">
        <v>15.798512396694212</v>
      </c>
      <c r="U748">
        <v>60.352746525479795</v>
      </c>
      <c r="V748">
        <v>86.291339135971441</v>
      </c>
      <c r="W748">
        <v>79.611399735274588</v>
      </c>
      <c r="X748">
        <v>10.439095880034422</v>
      </c>
      <c r="Y748">
        <v>2.7749215026870022</v>
      </c>
      <c r="Z748">
        <v>-34.914320423877143</v>
      </c>
      <c r="AA748">
        <v>15.941608916761083</v>
      </c>
      <c r="AB748">
        <v>15.710717614482371</v>
      </c>
      <c r="AC748">
        <v>2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94</v>
      </c>
      <c r="AL748">
        <v>69</v>
      </c>
    </row>
    <row r="749" spans="1:38" x14ac:dyDescent="0.5">
      <c r="A749">
        <v>4</v>
      </c>
      <c r="B749">
        <v>33</v>
      </c>
      <c r="C749">
        <v>2014</v>
      </c>
      <c r="D749">
        <v>99</v>
      </c>
      <c r="E749">
        <v>99</v>
      </c>
      <c r="F749">
        <v>99</v>
      </c>
      <c r="G749">
        <v>1</v>
      </c>
      <c r="H749">
        <v>99</v>
      </c>
      <c r="I749">
        <v>99</v>
      </c>
      <c r="J749">
        <v>999</v>
      </c>
      <c r="K749">
        <v>99</v>
      </c>
      <c r="L749">
        <v>99</v>
      </c>
      <c r="M749">
        <v>99</v>
      </c>
      <c r="N749">
        <v>99</v>
      </c>
      <c r="O749">
        <v>99</v>
      </c>
      <c r="P749">
        <v>9999</v>
      </c>
      <c r="Q749">
        <v>15</v>
      </c>
      <c r="R749">
        <v>2252</v>
      </c>
      <c r="S749">
        <v>2252</v>
      </c>
      <c r="T749">
        <v>15.587921847246886</v>
      </c>
      <c r="U749">
        <v>59.774866785079936</v>
      </c>
      <c r="V749">
        <v>87.063575605841748</v>
      </c>
      <c r="W749">
        <v>80.359680284191811</v>
      </c>
      <c r="X749">
        <v>9.3468609430790792</v>
      </c>
      <c r="Y749">
        <v>2.3954939808094098</v>
      </c>
      <c r="Z749">
        <v>-41.71987874909756</v>
      </c>
      <c r="AA749">
        <v>21.187317715683506</v>
      </c>
      <c r="AB749">
        <v>22.044658187202337</v>
      </c>
    </row>
    <row r="750" spans="1:38" x14ac:dyDescent="0.5">
      <c r="A750">
        <v>4</v>
      </c>
      <c r="B750">
        <v>34</v>
      </c>
      <c r="C750">
        <v>2014</v>
      </c>
      <c r="D750">
        <v>99</v>
      </c>
      <c r="E750">
        <v>99</v>
      </c>
      <c r="F750">
        <v>99</v>
      </c>
      <c r="G750">
        <v>2</v>
      </c>
      <c r="H750">
        <v>99</v>
      </c>
      <c r="I750">
        <v>99</v>
      </c>
      <c r="J750">
        <v>999</v>
      </c>
      <c r="K750">
        <v>99</v>
      </c>
      <c r="L750">
        <v>99</v>
      </c>
      <c r="M750">
        <v>99</v>
      </c>
      <c r="N750">
        <v>99</v>
      </c>
      <c r="O750">
        <v>99</v>
      </c>
      <c r="P750">
        <v>9999</v>
      </c>
      <c r="Q750">
        <v>14</v>
      </c>
      <c r="R750">
        <v>128</v>
      </c>
      <c r="S750">
        <v>128</v>
      </c>
      <c r="T750">
        <v>16.0625</v>
      </c>
      <c r="U750">
        <v>60.8125</v>
      </c>
      <c r="V750">
        <v>87.352722101841806</v>
      </c>
      <c r="W750">
        <v>80.62656250000002</v>
      </c>
      <c r="X750">
        <v>11.876332059335038</v>
      </c>
      <c r="Y750">
        <v>2.5548666794962118</v>
      </c>
      <c r="Z750">
        <v>-31.661055213129384</v>
      </c>
      <c r="AA750">
        <v>1.2042525166995957</v>
      </c>
      <c r="AB750">
        <v>1.2571436228301136</v>
      </c>
    </row>
    <row r="751" spans="1:38" x14ac:dyDescent="0.5">
      <c r="A751">
        <v>4</v>
      </c>
      <c r="B751">
        <v>35</v>
      </c>
      <c r="C751">
        <v>2014</v>
      </c>
      <c r="D751">
        <v>99</v>
      </c>
      <c r="E751">
        <v>99</v>
      </c>
      <c r="F751">
        <v>99</v>
      </c>
      <c r="G751">
        <v>3</v>
      </c>
      <c r="H751">
        <v>99</v>
      </c>
      <c r="I751">
        <v>99</v>
      </c>
      <c r="J751">
        <v>999</v>
      </c>
      <c r="K751">
        <v>99</v>
      </c>
      <c r="L751">
        <v>99</v>
      </c>
      <c r="M751">
        <v>99</v>
      </c>
      <c r="N751">
        <v>99</v>
      </c>
      <c r="O751">
        <v>99</v>
      </c>
      <c r="P751">
        <v>9999</v>
      </c>
      <c r="Q751">
        <v>76</v>
      </c>
      <c r="R751">
        <v>8055</v>
      </c>
      <c r="S751">
        <v>8055</v>
      </c>
      <c r="T751">
        <v>15.955679702048419</v>
      </c>
      <c r="U751">
        <v>60.774053382991937</v>
      </c>
      <c r="V751">
        <v>82.779522957349499</v>
      </c>
      <c r="W751">
        <v>76.405499689633857</v>
      </c>
      <c r="X751">
        <v>10.455862399541369</v>
      </c>
      <c r="Y751">
        <v>2.829102485967502</v>
      </c>
      <c r="Z751">
        <v>-34.104548408747242</v>
      </c>
      <c r="AA751">
        <v>75.783234546994095</v>
      </c>
      <c r="AB751">
        <v>74.969902835157214</v>
      </c>
    </row>
    <row r="752" spans="1:38" x14ac:dyDescent="0.5">
      <c r="A752">
        <v>4</v>
      </c>
      <c r="B752">
        <v>36</v>
      </c>
      <c r="C752">
        <v>2014</v>
      </c>
      <c r="D752">
        <v>99</v>
      </c>
      <c r="E752">
        <v>99</v>
      </c>
      <c r="F752">
        <v>99</v>
      </c>
      <c r="G752">
        <v>4</v>
      </c>
      <c r="H752">
        <v>99</v>
      </c>
      <c r="I752">
        <v>99</v>
      </c>
      <c r="J752">
        <v>999</v>
      </c>
      <c r="K752">
        <v>99</v>
      </c>
      <c r="L752">
        <v>99</v>
      </c>
      <c r="M752">
        <v>99</v>
      </c>
      <c r="N752">
        <v>99</v>
      </c>
      <c r="O752">
        <v>99</v>
      </c>
      <c r="P752">
        <v>9999</v>
      </c>
      <c r="Q752">
        <v>7</v>
      </c>
      <c r="R752">
        <v>194</v>
      </c>
      <c r="S752">
        <v>194</v>
      </c>
      <c r="T752">
        <v>15.438144329896907</v>
      </c>
      <c r="U752">
        <v>59.798969072164951</v>
      </c>
      <c r="V752">
        <v>79.235125263875005</v>
      </c>
      <c r="W752">
        <v>73.134020618556733</v>
      </c>
      <c r="X752">
        <v>13.288153677788477</v>
      </c>
      <c r="Y752">
        <v>2.9681816032667538</v>
      </c>
      <c r="Z752">
        <v>-48.556301852829826</v>
      </c>
      <c r="AA752">
        <v>1.8251952206228244</v>
      </c>
      <c r="AB752">
        <v>1.7282953548103379</v>
      </c>
    </row>
    <row r="753" spans="1:38" x14ac:dyDescent="0.5">
      <c r="A753">
        <v>4</v>
      </c>
      <c r="B753">
        <v>37</v>
      </c>
      <c r="C753">
        <v>2013</v>
      </c>
      <c r="D753">
        <v>99</v>
      </c>
      <c r="E753">
        <v>99</v>
      </c>
      <c r="F753">
        <v>99</v>
      </c>
      <c r="G753">
        <v>1</v>
      </c>
      <c r="H753">
        <v>99</v>
      </c>
      <c r="I753">
        <v>99</v>
      </c>
      <c r="J753">
        <v>999</v>
      </c>
      <c r="K753">
        <v>99</v>
      </c>
      <c r="L753">
        <v>99</v>
      </c>
      <c r="M753">
        <v>99</v>
      </c>
      <c r="N753">
        <v>99</v>
      </c>
      <c r="O753">
        <v>99</v>
      </c>
      <c r="P753">
        <v>9999</v>
      </c>
      <c r="Q753">
        <v>5</v>
      </c>
      <c r="R753">
        <v>565</v>
      </c>
      <c r="S753">
        <v>565</v>
      </c>
      <c r="T753">
        <v>15.1362831858407</v>
      </c>
      <c r="U753">
        <v>58.925663716814157</v>
      </c>
      <c r="V753">
        <v>90.780927909184243</v>
      </c>
      <c r="W753">
        <v>83.790796460176949</v>
      </c>
      <c r="X753">
        <v>10.201090705314218</v>
      </c>
      <c r="Y753">
        <v>2.7052482182439825</v>
      </c>
      <c r="Z753">
        <v>-47.84556520265425</v>
      </c>
      <c r="AA753">
        <v>10.505764224618819</v>
      </c>
      <c r="AB753">
        <v>11.816092286811161</v>
      </c>
    </row>
    <row r="754" spans="1:38" x14ac:dyDescent="0.5">
      <c r="A754">
        <v>4</v>
      </c>
      <c r="B754">
        <v>38</v>
      </c>
      <c r="C754">
        <v>2013</v>
      </c>
      <c r="D754">
        <v>99</v>
      </c>
      <c r="E754">
        <v>99</v>
      </c>
      <c r="F754">
        <v>99</v>
      </c>
      <c r="G754">
        <v>2</v>
      </c>
      <c r="H754">
        <v>99</v>
      </c>
      <c r="I754">
        <v>99</v>
      </c>
      <c r="J754">
        <v>999</v>
      </c>
      <c r="K754">
        <v>99</v>
      </c>
      <c r="L754">
        <v>99</v>
      </c>
      <c r="M754">
        <v>99</v>
      </c>
      <c r="N754">
        <v>99</v>
      </c>
      <c r="O754">
        <v>99</v>
      </c>
      <c r="P754">
        <v>9999</v>
      </c>
      <c r="Q754">
        <v>10</v>
      </c>
      <c r="R754">
        <v>114</v>
      </c>
      <c r="S754">
        <v>114</v>
      </c>
      <c r="T754">
        <v>15.447368421052635</v>
      </c>
      <c r="U754">
        <v>59.894736842105239</v>
      </c>
      <c r="V754">
        <v>85.116230446104396</v>
      </c>
      <c r="W754">
        <v>78.562280701754389</v>
      </c>
      <c r="X754">
        <v>12.815857709630237</v>
      </c>
      <c r="Y754">
        <v>2.8726429576832242</v>
      </c>
      <c r="Z754">
        <v>-43.694850111053434</v>
      </c>
      <c r="AA754">
        <v>2.1197471178876905</v>
      </c>
      <c r="AB754">
        <v>2.2353629167017193</v>
      </c>
    </row>
    <row r="755" spans="1:38" x14ac:dyDescent="0.5">
      <c r="A755">
        <v>4</v>
      </c>
      <c r="B755">
        <v>39</v>
      </c>
      <c r="C755">
        <v>2013</v>
      </c>
      <c r="D755">
        <v>99</v>
      </c>
      <c r="E755">
        <v>99</v>
      </c>
      <c r="F755">
        <v>99</v>
      </c>
      <c r="G755">
        <v>3</v>
      </c>
      <c r="H755">
        <v>99</v>
      </c>
      <c r="I755">
        <v>99</v>
      </c>
      <c r="J755">
        <v>999</v>
      </c>
      <c r="K755">
        <v>99</v>
      </c>
      <c r="L755">
        <v>99</v>
      </c>
      <c r="M755">
        <v>99</v>
      </c>
      <c r="N755">
        <v>99</v>
      </c>
      <c r="O755">
        <v>99</v>
      </c>
      <c r="P755">
        <v>9999</v>
      </c>
      <c r="Q755">
        <v>56</v>
      </c>
      <c r="R755">
        <v>4661</v>
      </c>
      <c r="S755">
        <v>4661</v>
      </c>
      <c r="T755">
        <v>16.138811413859688</v>
      </c>
      <c r="U755">
        <v>61.131302295644723</v>
      </c>
      <c r="V755">
        <v>79.327342929725276</v>
      </c>
      <c r="W755">
        <v>73.219137524136244</v>
      </c>
      <c r="X755">
        <v>10.09446407082954</v>
      </c>
      <c r="Y755">
        <v>2.8993575106363405</v>
      </c>
      <c r="Z755">
        <v>-29.517227277924672</v>
      </c>
      <c r="AA755">
        <v>86.667906284864259</v>
      </c>
      <c r="AB755">
        <v>85.179055412470476</v>
      </c>
    </row>
    <row r="756" spans="1:38" x14ac:dyDescent="0.5">
      <c r="A756">
        <v>4</v>
      </c>
      <c r="B756">
        <v>40</v>
      </c>
      <c r="C756">
        <v>2013</v>
      </c>
      <c r="D756">
        <v>99</v>
      </c>
      <c r="E756">
        <v>99</v>
      </c>
      <c r="F756">
        <v>99</v>
      </c>
      <c r="G756">
        <v>4</v>
      </c>
      <c r="H756">
        <v>99</v>
      </c>
      <c r="I756">
        <v>99</v>
      </c>
      <c r="J756">
        <v>999</v>
      </c>
      <c r="K756">
        <v>99</v>
      </c>
      <c r="L756">
        <v>99</v>
      </c>
      <c r="M756">
        <v>99</v>
      </c>
      <c r="N756">
        <v>99</v>
      </c>
      <c r="O756">
        <v>99</v>
      </c>
      <c r="P756">
        <v>9999</v>
      </c>
      <c r="Q756">
        <v>9</v>
      </c>
      <c r="R756">
        <v>38</v>
      </c>
      <c r="S756">
        <v>38</v>
      </c>
      <c r="T756">
        <v>15.815789473684212</v>
      </c>
      <c r="U756">
        <v>60.65789473684211</v>
      </c>
      <c r="V756">
        <v>87.899868848719819</v>
      </c>
      <c r="W756">
        <v>81.131578947368453</v>
      </c>
      <c r="X756">
        <v>11.510295283220263</v>
      </c>
      <c r="Y756">
        <v>3.0717414552444682</v>
      </c>
      <c r="Z756">
        <v>-29.83057235251858</v>
      </c>
      <c r="AA756">
        <v>0.70658237262923029</v>
      </c>
      <c r="AB756">
        <v>0.76948938401663691</v>
      </c>
    </row>
    <row r="757" spans="1:38" x14ac:dyDescent="0.5">
      <c r="A757">
        <v>4</v>
      </c>
      <c r="B757">
        <v>41</v>
      </c>
      <c r="C757">
        <v>2012</v>
      </c>
      <c r="D757">
        <v>99</v>
      </c>
      <c r="E757">
        <v>99</v>
      </c>
      <c r="F757">
        <v>99</v>
      </c>
      <c r="G757">
        <v>1</v>
      </c>
      <c r="H757">
        <v>99</v>
      </c>
      <c r="I757">
        <v>99</v>
      </c>
      <c r="J757">
        <v>999</v>
      </c>
      <c r="K757">
        <v>99</v>
      </c>
      <c r="L757">
        <v>99</v>
      </c>
      <c r="M757">
        <v>99</v>
      </c>
      <c r="N757">
        <v>99</v>
      </c>
      <c r="O757">
        <v>99</v>
      </c>
      <c r="P757">
        <v>9999</v>
      </c>
      <c r="Q757">
        <v>4</v>
      </c>
      <c r="R757">
        <v>200</v>
      </c>
      <c r="S757">
        <v>200</v>
      </c>
      <c r="T757">
        <v>15.244999999999999</v>
      </c>
      <c r="U757">
        <v>59.365000000000002</v>
      </c>
      <c r="V757">
        <v>90.226435536294758</v>
      </c>
      <c r="W757">
        <v>83.279000000000011</v>
      </c>
      <c r="X757">
        <v>9.4861245511534076</v>
      </c>
      <c r="Y757">
        <v>2.8340386377041353</v>
      </c>
      <c r="Z757">
        <v>-50.566556329145556</v>
      </c>
      <c r="AA757">
        <v>20.768431983385252</v>
      </c>
      <c r="AB757">
        <v>22.679527994357304</v>
      </c>
    </row>
    <row r="758" spans="1:38" x14ac:dyDescent="0.5">
      <c r="A758">
        <v>4</v>
      </c>
      <c r="B758">
        <v>42</v>
      </c>
      <c r="C758">
        <v>2012</v>
      </c>
      <c r="D758">
        <v>99</v>
      </c>
      <c r="E758">
        <v>99</v>
      </c>
      <c r="F758">
        <v>99</v>
      </c>
      <c r="G758">
        <v>2</v>
      </c>
      <c r="H758">
        <v>99</v>
      </c>
      <c r="I758">
        <v>99</v>
      </c>
      <c r="J758">
        <v>999</v>
      </c>
      <c r="K758">
        <v>99</v>
      </c>
      <c r="L758">
        <v>99</v>
      </c>
      <c r="M758">
        <v>99</v>
      </c>
      <c r="N758">
        <v>99</v>
      </c>
      <c r="O758">
        <v>99</v>
      </c>
      <c r="P758">
        <v>9999</v>
      </c>
      <c r="Q758">
        <v>7</v>
      </c>
      <c r="R758">
        <v>52</v>
      </c>
      <c r="S758">
        <v>52</v>
      </c>
      <c r="T758">
        <v>16.019230769230774</v>
      </c>
      <c r="U758">
        <v>61</v>
      </c>
      <c r="V758">
        <v>92.295191265938783</v>
      </c>
      <c r="W758">
        <v>85.188461538461581</v>
      </c>
      <c r="X758">
        <v>12.8409449365654</v>
      </c>
      <c r="Y758">
        <v>3.3512339862756875</v>
      </c>
      <c r="Z758">
        <v>-63.265384671227245</v>
      </c>
      <c r="AA758">
        <v>5.3997923156801644</v>
      </c>
      <c r="AB758">
        <v>6.0318791717842393</v>
      </c>
    </row>
    <row r="759" spans="1:38" x14ac:dyDescent="0.5">
      <c r="A759">
        <v>4</v>
      </c>
      <c r="B759">
        <v>43</v>
      </c>
      <c r="C759">
        <v>2012</v>
      </c>
      <c r="D759">
        <v>99</v>
      </c>
      <c r="E759">
        <v>99</v>
      </c>
      <c r="F759">
        <v>99</v>
      </c>
      <c r="G759">
        <v>3</v>
      </c>
      <c r="H759">
        <v>99</v>
      </c>
      <c r="I759">
        <v>99</v>
      </c>
      <c r="J759">
        <v>999</v>
      </c>
      <c r="K759">
        <v>99</v>
      </c>
      <c r="L759">
        <v>99</v>
      </c>
      <c r="M759">
        <v>99</v>
      </c>
      <c r="N759">
        <v>99</v>
      </c>
      <c r="O759">
        <v>99</v>
      </c>
      <c r="P759">
        <v>9999</v>
      </c>
      <c r="Q759">
        <v>11</v>
      </c>
      <c r="R759">
        <v>709</v>
      </c>
      <c r="S759">
        <v>709</v>
      </c>
      <c r="T759">
        <v>15.819464033850496</v>
      </c>
      <c r="U759">
        <v>60.228490832157974</v>
      </c>
      <c r="V759">
        <v>79.723016410276756</v>
      </c>
      <c r="W759">
        <v>73.584344146685439</v>
      </c>
      <c r="X759">
        <v>10.997574820493172</v>
      </c>
      <c r="Y759">
        <v>2.8226827772383398</v>
      </c>
      <c r="Z759">
        <v>-46.531635467483795</v>
      </c>
      <c r="AA759">
        <v>73.624091381100698</v>
      </c>
      <c r="AB759">
        <v>71.039545314665887</v>
      </c>
    </row>
    <row r="760" spans="1:38" x14ac:dyDescent="0.5">
      <c r="A760">
        <v>4</v>
      </c>
      <c r="B760">
        <v>44</v>
      </c>
      <c r="C760">
        <v>2012</v>
      </c>
      <c r="D760">
        <v>99</v>
      </c>
      <c r="E760">
        <v>99</v>
      </c>
      <c r="F760">
        <v>99</v>
      </c>
      <c r="G760">
        <v>4</v>
      </c>
      <c r="H760">
        <v>99</v>
      </c>
      <c r="I760">
        <v>99</v>
      </c>
      <c r="J760">
        <v>999</v>
      </c>
      <c r="K760">
        <v>99</v>
      </c>
      <c r="L760">
        <v>99</v>
      </c>
      <c r="M760">
        <v>99</v>
      </c>
      <c r="N760">
        <v>99</v>
      </c>
      <c r="O760">
        <v>99</v>
      </c>
      <c r="P760">
        <v>9999</v>
      </c>
      <c r="Q760">
        <v>1</v>
      </c>
      <c r="R760">
        <v>2</v>
      </c>
      <c r="S760">
        <v>2</v>
      </c>
      <c r="T760">
        <v>15.5</v>
      </c>
      <c r="U760">
        <v>59</v>
      </c>
      <c r="V760">
        <v>99.079089924160385</v>
      </c>
      <c r="W760">
        <v>91.45</v>
      </c>
      <c r="X760">
        <v>12.649999999999959</v>
      </c>
      <c r="Y760">
        <v>2</v>
      </c>
      <c r="Z760">
        <v>-100.00000000000099</v>
      </c>
      <c r="AA760">
        <v>0.20768431983385252</v>
      </c>
      <c r="AB760">
        <v>0.24904751919259061</v>
      </c>
    </row>
    <row r="761" spans="1:38" x14ac:dyDescent="0.5">
      <c r="A761">
        <v>5</v>
      </c>
      <c r="B761">
        <v>17</v>
      </c>
      <c r="C761">
        <v>2012</v>
      </c>
      <c r="D761">
        <v>99</v>
      </c>
      <c r="E761">
        <v>99</v>
      </c>
      <c r="F761">
        <v>99</v>
      </c>
      <c r="G761">
        <v>99</v>
      </c>
      <c r="H761">
        <v>1</v>
      </c>
      <c r="I761">
        <v>99</v>
      </c>
      <c r="J761">
        <v>999</v>
      </c>
      <c r="K761">
        <v>99</v>
      </c>
      <c r="L761">
        <v>99</v>
      </c>
      <c r="M761">
        <v>99</v>
      </c>
      <c r="N761">
        <v>99</v>
      </c>
      <c r="O761">
        <v>99</v>
      </c>
      <c r="P761">
        <v>9999</v>
      </c>
      <c r="Q761">
        <v>19</v>
      </c>
      <c r="R761">
        <v>919</v>
      </c>
      <c r="S761">
        <v>919</v>
      </c>
      <c r="T761">
        <v>15.690968443960829</v>
      </c>
      <c r="U761">
        <v>60.032644178454866</v>
      </c>
      <c r="V761">
        <v>82.148031741128989</v>
      </c>
      <c r="W761">
        <v>75.822633297061984</v>
      </c>
      <c r="X761">
        <v>11.4484418936651</v>
      </c>
      <c r="Y761">
        <v>2.8516113602656392</v>
      </c>
      <c r="Z761">
        <v>-48.561132801565059</v>
      </c>
      <c r="AA761">
        <v>95.430944963655236</v>
      </c>
      <c r="AB761">
        <v>94.881794340398528</v>
      </c>
    </row>
    <row r="762" spans="1:38" x14ac:dyDescent="0.5">
      <c r="A762">
        <v>5</v>
      </c>
      <c r="B762">
        <v>18</v>
      </c>
      <c r="C762">
        <v>2013</v>
      </c>
      <c r="D762">
        <v>99</v>
      </c>
      <c r="E762">
        <v>99</v>
      </c>
      <c r="F762">
        <v>99</v>
      </c>
      <c r="G762">
        <v>99</v>
      </c>
      <c r="H762">
        <v>1</v>
      </c>
      <c r="I762">
        <v>99</v>
      </c>
      <c r="J762">
        <v>999</v>
      </c>
      <c r="K762">
        <v>99</v>
      </c>
      <c r="L762">
        <v>99</v>
      </c>
      <c r="M762">
        <v>99</v>
      </c>
      <c r="N762">
        <v>99</v>
      </c>
      <c r="O762">
        <v>99</v>
      </c>
      <c r="P762">
        <v>9999</v>
      </c>
      <c r="Q762">
        <v>68</v>
      </c>
      <c r="R762">
        <v>4822</v>
      </c>
      <c r="S762">
        <v>4822</v>
      </c>
      <c r="T762">
        <v>15.941725425134797</v>
      </c>
      <c r="U762">
        <v>60.659062629614255</v>
      </c>
      <c r="V762">
        <v>80.059837697659546</v>
      </c>
      <c r="W762">
        <v>73.895230194939643</v>
      </c>
      <c r="X762">
        <v>10.807389424590564</v>
      </c>
      <c r="Y762">
        <v>2.923449542920999</v>
      </c>
      <c r="Z762">
        <v>-42.183112087685089</v>
      </c>
      <c r="AA762">
        <v>89.661584232056498</v>
      </c>
      <c r="AB762">
        <v>88.935002232592396</v>
      </c>
    </row>
    <row r="763" spans="1:38" x14ac:dyDescent="0.5">
      <c r="A763">
        <v>5</v>
      </c>
      <c r="B763">
        <v>19</v>
      </c>
      <c r="C763">
        <v>2014</v>
      </c>
      <c r="D763">
        <v>99</v>
      </c>
      <c r="E763">
        <v>99</v>
      </c>
      <c r="F763">
        <v>99</v>
      </c>
      <c r="G763">
        <v>99</v>
      </c>
      <c r="H763">
        <v>1</v>
      </c>
      <c r="I763">
        <v>99</v>
      </c>
      <c r="J763">
        <v>999</v>
      </c>
      <c r="K763">
        <v>99</v>
      </c>
      <c r="L763">
        <v>99</v>
      </c>
      <c r="M763">
        <v>99</v>
      </c>
      <c r="N763">
        <v>99</v>
      </c>
      <c r="O763">
        <v>99</v>
      </c>
      <c r="P763">
        <v>9999</v>
      </c>
      <c r="Q763">
        <v>97</v>
      </c>
      <c r="R763">
        <v>8942</v>
      </c>
      <c r="S763">
        <v>8942</v>
      </c>
      <c r="T763">
        <v>15.792887497204212</v>
      </c>
      <c r="U763">
        <v>60.39107582196376</v>
      </c>
      <c r="V763">
        <v>83.019461157287978</v>
      </c>
      <c r="W763">
        <v>76.626962648177198</v>
      </c>
      <c r="X763">
        <v>10.315704680852749</v>
      </c>
      <c r="Y763">
        <v>2.7933246275548056</v>
      </c>
      <c r="Z763">
        <v>-39.899286181020145</v>
      </c>
      <c r="AA763">
        <v>84.128328158810803</v>
      </c>
      <c r="AB763">
        <v>83.466664717644548</v>
      </c>
    </row>
    <row r="764" spans="1:38" x14ac:dyDescent="0.5">
      <c r="A764">
        <v>5</v>
      </c>
      <c r="B764">
        <v>20</v>
      </c>
      <c r="C764">
        <v>2015</v>
      </c>
      <c r="D764">
        <v>99</v>
      </c>
      <c r="E764">
        <v>99</v>
      </c>
      <c r="F764">
        <v>99</v>
      </c>
      <c r="G764">
        <v>99</v>
      </c>
      <c r="H764">
        <v>1</v>
      </c>
      <c r="I764">
        <v>99</v>
      </c>
      <c r="J764">
        <v>999</v>
      </c>
      <c r="K764">
        <v>99</v>
      </c>
      <c r="L764">
        <v>99</v>
      </c>
      <c r="M764">
        <v>99</v>
      </c>
      <c r="N764">
        <v>99</v>
      </c>
      <c r="O764">
        <v>99</v>
      </c>
      <c r="P764">
        <v>9999</v>
      </c>
      <c r="Q764">
        <v>141</v>
      </c>
      <c r="R764">
        <v>29809</v>
      </c>
      <c r="S764">
        <v>29769</v>
      </c>
      <c r="T764">
        <v>15.774128618873497</v>
      </c>
      <c r="U764">
        <v>60.389935839295894</v>
      </c>
      <c r="V764">
        <v>87.138609037510633</v>
      </c>
      <c r="W764">
        <v>80.383865766401499</v>
      </c>
      <c r="X764">
        <v>10.028848844944624</v>
      </c>
      <c r="Y764">
        <v>2.7823726917162599</v>
      </c>
      <c r="Z764">
        <v>-38.114699834359854</v>
      </c>
      <c r="AA764">
        <v>78.546019867724169</v>
      </c>
      <c r="AB764">
        <v>78.132089957647182</v>
      </c>
      <c r="AC764">
        <v>2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502</v>
      </c>
      <c r="AL764">
        <v>182</v>
      </c>
    </row>
    <row r="765" spans="1:38" x14ac:dyDescent="0.5">
      <c r="A765">
        <v>5</v>
      </c>
      <c r="B765">
        <v>21</v>
      </c>
      <c r="C765">
        <v>2016</v>
      </c>
      <c r="D765">
        <v>99</v>
      </c>
      <c r="E765">
        <v>99</v>
      </c>
      <c r="F765">
        <v>99</v>
      </c>
      <c r="G765">
        <v>99</v>
      </c>
      <c r="H765">
        <v>1</v>
      </c>
      <c r="I765">
        <v>99</v>
      </c>
      <c r="J765">
        <v>999</v>
      </c>
      <c r="K765">
        <v>99</v>
      </c>
      <c r="L765">
        <v>99</v>
      </c>
      <c r="M765">
        <v>99</v>
      </c>
      <c r="N765">
        <v>99</v>
      </c>
      <c r="O765">
        <v>99</v>
      </c>
      <c r="P765">
        <v>9999</v>
      </c>
      <c r="Q765">
        <v>151</v>
      </c>
      <c r="R765">
        <v>35141</v>
      </c>
      <c r="S765">
        <v>35108</v>
      </c>
      <c r="T765">
        <v>15.737030818701804</v>
      </c>
      <c r="U765">
        <v>60.310128745585047</v>
      </c>
      <c r="V765">
        <v>87.717207796253376</v>
      </c>
      <c r="W765">
        <v>80.930269454255154</v>
      </c>
      <c r="X765">
        <v>10.861042177091187</v>
      </c>
      <c r="Y765">
        <v>2.8252799602257257</v>
      </c>
      <c r="Z765">
        <v>-31.316364486372439</v>
      </c>
      <c r="AA765">
        <v>74.933896281132704</v>
      </c>
      <c r="AB765">
        <v>74.37262216285373</v>
      </c>
      <c r="AC765">
        <v>974</v>
      </c>
      <c r="AD765">
        <v>1</v>
      </c>
      <c r="AE765">
        <v>0</v>
      </c>
      <c r="AF765">
        <v>319</v>
      </c>
      <c r="AG765">
        <v>1277</v>
      </c>
      <c r="AH765">
        <v>618</v>
      </c>
      <c r="AI765">
        <v>1312</v>
      </c>
      <c r="AJ765">
        <v>0</v>
      </c>
      <c r="AK765">
        <v>2787</v>
      </c>
      <c r="AL765">
        <v>2063</v>
      </c>
    </row>
    <row r="766" spans="1:38" x14ac:dyDescent="0.5">
      <c r="A766">
        <v>5</v>
      </c>
      <c r="B766">
        <v>22</v>
      </c>
      <c r="C766">
        <v>2017</v>
      </c>
      <c r="D766">
        <v>99</v>
      </c>
      <c r="E766">
        <v>99</v>
      </c>
      <c r="F766">
        <v>99</v>
      </c>
      <c r="G766">
        <v>99</v>
      </c>
      <c r="H766">
        <v>1</v>
      </c>
      <c r="I766">
        <v>99</v>
      </c>
      <c r="J766">
        <v>999</v>
      </c>
      <c r="K766">
        <v>99</v>
      </c>
      <c r="L766">
        <v>99</v>
      </c>
      <c r="M766">
        <v>99</v>
      </c>
      <c r="N766">
        <v>99</v>
      </c>
      <c r="O766">
        <v>99</v>
      </c>
      <c r="P766">
        <v>9999</v>
      </c>
      <c r="Q766">
        <v>143</v>
      </c>
      <c r="R766">
        <v>27085</v>
      </c>
      <c r="S766">
        <v>27066</v>
      </c>
      <c r="T766">
        <v>15.788517629684325</v>
      </c>
      <c r="U766">
        <v>60.418606369614999</v>
      </c>
      <c r="V766">
        <v>88.531857321761649</v>
      </c>
      <c r="W766">
        <v>81.689433237272226</v>
      </c>
      <c r="X766">
        <v>11.46405386713989</v>
      </c>
      <c r="Y766">
        <v>2.8491806037475724</v>
      </c>
      <c r="Z766">
        <v>-31.882703913569593</v>
      </c>
      <c r="AA766">
        <v>78.151599965374942</v>
      </c>
      <c r="AB766">
        <v>78.161279957895616</v>
      </c>
      <c r="AC766">
        <v>861</v>
      </c>
      <c r="AD766">
        <v>0</v>
      </c>
      <c r="AE766">
        <v>0</v>
      </c>
      <c r="AF766">
        <v>204</v>
      </c>
      <c r="AG766">
        <v>1027</v>
      </c>
      <c r="AH766">
        <v>316</v>
      </c>
      <c r="AI766">
        <v>949</v>
      </c>
      <c r="AJ766">
        <v>0</v>
      </c>
      <c r="AK766">
        <v>3306</v>
      </c>
      <c r="AL766">
        <v>1387</v>
      </c>
    </row>
    <row r="767" spans="1:38" x14ac:dyDescent="0.5">
      <c r="A767">
        <v>5</v>
      </c>
      <c r="B767">
        <v>23</v>
      </c>
      <c r="C767">
        <v>2018</v>
      </c>
      <c r="D767">
        <v>99</v>
      </c>
      <c r="E767">
        <v>99</v>
      </c>
      <c r="F767">
        <v>99</v>
      </c>
      <c r="G767">
        <v>99</v>
      </c>
      <c r="H767">
        <v>1</v>
      </c>
      <c r="I767">
        <v>99</v>
      </c>
      <c r="J767">
        <v>999</v>
      </c>
      <c r="K767">
        <v>99</v>
      </c>
      <c r="L767">
        <v>99</v>
      </c>
      <c r="M767">
        <v>99</v>
      </c>
      <c r="N767">
        <v>99</v>
      </c>
      <c r="O767">
        <v>99</v>
      </c>
      <c r="P767">
        <v>9999</v>
      </c>
      <c r="Q767">
        <v>132</v>
      </c>
      <c r="R767">
        <v>19361</v>
      </c>
      <c r="S767">
        <v>19336</v>
      </c>
      <c r="T767">
        <v>15.956768761944122</v>
      </c>
      <c r="U767">
        <v>60.756361191559783</v>
      </c>
      <c r="V767">
        <v>87.421959432351699</v>
      </c>
      <c r="W767">
        <v>80.646002275548582</v>
      </c>
      <c r="X767">
        <v>10.942090560321851</v>
      </c>
      <c r="Y767">
        <v>2.7463559334111687</v>
      </c>
      <c r="Z767">
        <v>-31.911522807980298</v>
      </c>
      <c r="AA767">
        <v>77.329552262651262</v>
      </c>
      <c r="AB767">
        <v>77.539575054965994</v>
      </c>
      <c r="AC767">
        <v>437</v>
      </c>
      <c r="AD767">
        <v>0</v>
      </c>
      <c r="AE767">
        <v>0</v>
      </c>
      <c r="AF767">
        <v>105</v>
      </c>
      <c r="AG767">
        <v>1097</v>
      </c>
      <c r="AH767">
        <v>366</v>
      </c>
      <c r="AI767">
        <v>1005</v>
      </c>
      <c r="AJ767">
        <v>0</v>
      </c>
      <c r="AK767">
        <v>1469</v>
      </c>
      <c r="AL767">
        <v>499</v>
      </c>
    </row>
    <row r="768" spans="1:38" x14ac:dyDescent="0.5">
      <c r="A768">
        <v>5</v>
      </c>
      <c r="B768">
        <v>24</v>
      </c>
      <c r="C768">
        <v>2019</v>
      </c>
      <c r="D768">
        <v>99</v>
      </c>
      <c r="E768">
        <v>99</v>
      </c>
      <c r="F768">
        <v>99</v>
      </c>
      <c r="G768">
        <v>99</v>
      </c>
      <c r="H768">
        <v>1</v>
      </c>
      <c r="I768">
        <v>99</v>
      </c>
      <c r="J768">
        <v>999</v>
      </c>
      <c r="K768">
        <v>99</v>
      </c>
      <c r="L768">
        <v>99</v>
      </c>
      <c r="M768">
        <v>99</v>
      </c>
      <c r="N768">
        <v>99</v>
      </c>
      <c r="O768">
        <v>99</v>
      </c>
      <c r="P768">
        <v>9999</v>
      </c>
      <c r="Q768">
        <v>124</v>
      </c>
      <c r="R768">
        <v>15906</v>
      </c>
      <c r="S768">
        <v>15896</v>
      </c>
      <c r="T768">
        <v>16.295800326920652</v>
      </c>
      <c r="U768">
        <v>61.400037745344747</v>
      </c>
      <c r="V768">
        <v>86.836438475224</v>
      </c>
      <c r="W768">
        <v>80.128027176647905</v>
      </c>
      <c r="X768">
        <v>10.189123626820304</v>
      </c>
      <c r="Y768">
        <v>2.5727849588478455</v>
      </c>
      <c r="Z768">
        <v>-28.969439837747647</v>
      </c>
      <c r="AA768">
        <v>78.977159880834179</v>
      </c>
      <c r="AB768">
        <v>78.723361911566599</v>
      </c>
      <c r="AC768">
        <v>308</v>
      </c>
      <c r="AD768">
        <v>0</v>
      </c>
      <c r="AE768">
        <v>0</v>
      </c>
      <c r="AF768">
        <v>68</v>
      </c>
      <c r="AG768">
        <v>808</v>
      </c>
      <c r="AH768">
        <v>169</v>
      </c>
      <c r="AI768">
        <v>902</v>
      </c>
      <c r="AJ768">
        <v>0</v>
      </c>
      <c r="AK768">
        <v>326</v>
      </c>
      <c r="AL768">
        <v>182</v>
      </c>
    </row>
    <row r="769" spans="1:38" x14ac:dyDescent="0.5">
      <c r="A769">
        <v>5</v>
      </c>
      <c r="B769">
        <v>25</v>
      </c>
      <c r="C769">
        <v>2020</v>
      </c>
      <c r="D769">
        <v>99</v>
      </c>
      <c r="E769">
        <v>99</v>
      </c>
      <c r="F769">
        <v>99</v>
      </c>
      <c r="G769">
        <v>99</v>
      </c>
      <c r="H769">
        <v>1</v>
      </c>
      <c r="I769">
        <v>99</v>
      </c>
      <c r="J769">
        <v>999</v>
      </c>
      <c r="K769">
        <v>99</v>
      </c>
      <c r="L769">
        <v>99</v>
      </c>
      <c r="M769">
        <v>99</v>
      </c>
      <c r="N769">
        <v>99</v>
      </c>
      <c r="O769">
        <v>99</v>
      </c>
      <c r="P769">
        <v>9999</v>
      </c>
      <c r="Q769">
        <v>141</v>
      </c>
      <c r="R769">
        <v>17296</v>
      </c>
      <c r="S769">
        <v>17296</v>
      </c>
      <c r="T769">
        <v>16.351815448658645</v>
      </c>
      <c r="U769">
        <v>61.357654949121191</v>
      </c>
      <c r="V769">
        <v>89.230446007719252</v>
      </c>
      <c r="W769">
        <v>82.359701665125186</v>
      </c>
      <c r="X769">
        <v>10.74537226849103</v>
      </c>
      <c r="Y769">
        <v>2.920167625252172</v>
      </c>
      <c r="Z769">
        <v>-24.952037090716704</v>
      </c>
      <c r="AA769">
        <v>82.843184213047209</v>
      </c>
      <c r="AB769">
        <v>82.592020373681777</v>
      </c>
      <c r="AC769">
        <v>296</v>
      </c>
      <c r="AD769">
        <v>0</v>
      </c>
      <c r="AE769">
        <v>0</v>
      </c>
      <c r="AF769">
        <v>100</v>
      </c>
      <c r="AG769">
        <v>882</v>
      </c>
      <c r="AH769">
        <v>201</v>
      </c>
      <c r="AI769">
        <v>641</v>
      </c>
      <c r="AJ769">
        <v>0</v>
      </c>
      <c r="AK769">
        <v>253</v>
      </c>
      <c r="AL769">
        <v>197</v>
      </c>
    </row>
    <row r="770" spans="1:38" x14ac:dyDescent="0.5">
      <c r="A770">
        <v>5</v>
      </c>
      <c r="B770">
        <v>26</v>
      </c>
      <c r="C770">
        <v>2021</v>
      </c>
      <c r="D770">
        <v>99</v>
      </c>
      <c r="E770">
        <v>99</v>
      </c>
      <c r="F770">
        <v>99</v>
      </c>
      <c r="G770">
        <v>99</v>
      </c>
      <c r="H770">
        <v>1</v>
      </c>
      <c r="I770">
        <v>99</v>
      </c>
      <c r="J770">
        <v>999</v>
      </c>
      <c r="K770">
        <v>99</v>
      </c>
      <c r="L770">
        <v>99</v>
      </c>
      <c r="M770">
        <v>99</v>
      </c>
      <c r="N770">
        <v>99</v>
      </c>
      <c r="O770">
        <v>99</v>
      </c>
      <c r="P770">
        <v>9999</v>
      </c>
      <c r="Q770">
        <v>144</v>
      </c>
      <c r="R770">
        <v>21479</v>
      </c>
      <c r="S770">
        <v>21471</v>
      </c>
      <c r="T770">
        <v>16.265747939848229</v>
      </c>
      <c r="U770">
        <v>61.019607843137265</v>
      </c>
      <c r="V770">
        <v>91.584190785091579</v>
      </c>
      <c r="W770">
        <v>84.50703181034882</v>
      </c>
      <c r="X770">
        <v>10.456361607378982</v>
      </c>
      <c r="Y770">
        <v>2.3942857421151</v>
      </c>
      <c r="Z770">
        <v>-29.18061200187045</v>
      </c>
      <c r="AA770">
        <v>81.694051422485941</v>
      </c>
      <c r="AB770">
        <v>81.331002196342098</v>
      </c>
      <c r="AC770">
        <v>357</v>
      </c>
      <c r="AD770">
        <v>0</v>
      </c>
      <c r="AE770">
        <v>0</v>
      </c>
      <c r="AF770">
        <v>138</v>
      </c>
      <c r="AG770">
        <v>624</v>
      </c>
      <c r="AH770">
        <v>252</v>
      </c>
      <c r="AI770">
        <v>512</v>
      </c>
      <c r="AJ770">
        <v>0</v>
      </c>
      <c r="AK770">
        <v>255</v>
      </c>
      <c r="AL770">
        <v>159</v>
      </c>
    </row>
    <row r="771" spans="1:38" x14ac:dyDescent="0.5">
      <c r="A771">
        <v>5</v>
      </c>
      <c r="B771">
        <v>27</v>
      </c>
      <c r="C771">
        <v>2022</v>
      </c>
      <c r="D771">
        <v>99</v>
      </c>
      <c r="E771">
        <v>99</v>
      </c>
      <c r="F771">
        <v>99</v>
      </c>
      <c r="G771">
        <v>99</v>
      </c>
      <c r="H771">
        <v>1</v>
      </c>
      <c r="I771">
        <v>99</v>
      </c>
      <c r="J771">
        <v>999</v>
      </c>
      <c r="K771">
        <v>99</v>
      </c>
      <c r="L771">
        <v>99</v>
      </c>
      <c r="M771">
        <v>99</v>
      </c>
      <c r="N771">
        <v>99</v>
      </c>
      <c r="O771">
        <v>99</v>
      </c>
      <c r="P771">
        <v>9999</v>
      </c>
      <c r="Q771">
        <v>174</v>
      </c>
      <c r="R771">
        <v>25506</v>
      </c>
      <c r="S771">
        <v>25496</v>
      </c>
      <c r="T771">
        <v>16.201050733160827</v>
      </c>
      <c r="U771">
        <v>60.844877627863191</v>
      </c>
      <c r="V771">
        <v>92.686966638234978</v>
      </c>
      <c r="W771">
        <v>85.533502902416259</v>
      </c>
      <c r="X771">
        <v>10.688081039014515</v>
      </c>
      <c r="Y771">
        <v>2.420670216667133</v>
      </c>
      <c r="Z771">
        <v>-33.265931055061891</v>
      </c>
      <c r="AA771">
        <v>88.547127234855054</v>
      </c>
      <c r="AB771">
        <v>88.28039968413303</v>
      </c>
      <c r="AC771">
        <v>403</v>
      </c>
      <c r="AD771">
        <v>0</v>
      </c>
      <c r="AE771">
        <v>0</v>
      </c>
      <c r="AF771">
        <v>134</v>
      </c>
      <c r="AG771">
        <v>438</v>
      </c>
      <c r="AH771">
        <v>132</v>
      </c>
      <c r="AI771">
        <v>1046</v>
      </c>
      <c r="AJ771">
        <v>0</v>
      </c>
      <c r="AK771">
        <v>231</v>
      </c>
      <c r="AL771">
        <v>197</v>
      </c>
    </row>
    <row r="772" spans="1:38" x14ac:dyDescent="0.5">
      <c r="A772">
        <v>5</v>
      </c>
      <c r="B772">
        <v>44</v>
      </c>
      <c r="C772">
        <v>2012</v>
      </c>
      <c r="D772">
        <v>99</v>
      </c>
      <c r="E772">
        <v>99</v>
      </c>
      <c r="F772">
        <v>99</v>
      </c>
      <c r="G772">
        <v>99</v>
      </c>
      <c r="H772">
        <v>2</v>
      </c>
      <c r="I772">
        <v>99</v>
      </c>
      <c r="J772">
        <v>999</v>
      </c>
      <c r="K772">
        <v>99</v>
      </c>
      <c r="L772">
        <v>99</v>
      </c>
      <c r="M772">
        <v>99</v>
      </c>
      <c r="N772">
        <v>99</v>
      </c>
      <c r="O772">
        <v>99</v>
      </c>
      <c r="P772">
        <v>9999</v>
      </c>
      <c r="Q772">
        <v>4</v>
      </c>
      <c r="R772">
        <v>44</v>
      </c>
      <c r="S772">
        <v>44</v>
      </c>
      <c r="T772">
        <v>16.113636363636363</v>
      </c>
      <c r="U772">
        <v>61.25</v>
      </c>
      <c r="V772">
        <v>92.553924948291183</v>
      </c>
      <c r="W772">
        <v>85.427272727272737</v>
      </c>
      <c r="X772">
        <v>13.361041801316579</v>
      </c>
      <c r="Y772">
        <v>3.2899640782786124</v>
      </c>
      <c r="Z772">
        <v>-64.065202270227203</v>
      </c>
      <c r="AA772">
        <v>4.5690550363447571</v>
      </c>
      <c r="AB772">
        <v>5.1182056596014718</v>
      </c>
    </row>
    <row r="773" spans="1:38" x14ac:dyDescent="0.5">
      <c r="A773">
        <v>5</v>
      </c>
      <c r="B773">
        <v>45</v>
      </c>
      <c r="C773">
        <v>2013</v>
      </c>
      <c r="D773">
        <v>99</v>
      </c>
      <c r="E773">
        <v>99</v>
      </c>
      <c r="F773">
        <v>99</v>
      </c>
      <c r="G773">
        <v>99</v>
      </c>
      <c r="H773">
        <v>2</v>
      </c>
      <c r="I773">
        <v>99</v>
      </c>
      <c r="J773">
        <v>999</v>
      </c>
      <c r="K773">
        <v>99</v>
      </c>
      <c r="L773">
        <v>99</v>
      </c>
      <c r="M773">
        <v>99</v>
      </c>
      <c r="N773">
        <v>99</v>
      </c>
      <c r="O773">
        <v>99</v>
      </c>
      <c r="P773">
        <v>9999</v>
      </c>
      <c r="Q773">
        <v>12</v>
      </c>
      <c r="R773">
        <v>556</v>
      </c>
      <c r="S773">
        <v>556</v>
      </c>
      <c r="T773">
        <v>16.665467625899289</v>
      </c>
      <c r="U773">
        <v>62.699640287769775</v>
      </c>
      <c r="V773">
        <v>86.386470455271777</v>
      </c>
      <c r="W773">
        <v>79.73471223021582</v>
      </c>
      <c r="X773">
        <v>8.1866139263466451</v>
      </c>
      <c r="Y773">
        <v>2.6460367839419656</v>
      </c>
      <c r="Z773">
        <v>-32.434946790781517</v>
      </c>
      <c r="AA773">
        <v>10.338415767943475</v>
      </c>
      <c r="AB773">
        <v>11.064997767407577</v>
      </c>
    </row>
    <row r="774" spans="1:38" x14ac:dyDescent="0.5">
      <c r="A774">
        <v>5</v>
      </c>
      <c r="B774">
        <v>46</v>
      </c>
      <c r="C774">
        <v>2014</v>
      </c>
      <c r="D774">
        <v>99</v>
      </c>
      <c r="E774">
        <v>99</v>
      </c>
      <c r="F774">
        <v>99</v>
      </c>
      <c r="G774">
        <v>99</v>
      </c>
      <c r="H774">
        <v>2</v>
      </c>
      <c r="I774">
        <v>99</v>
      </c>
      <c r="J774">
        <v>999</v>
      </c>
      <c r="K774">
        <v>99</v>
      </c>
      <c r="L774">
        <v>99</v>
      </c>
      <c r="M774">
        <v>99</v>
      </c>
      <c r="N774">
        <v>99</v>
      </c>
      <c r="O774">
        <v>99</v>
      </c>
      <c r="P774">
        <v>9999</v>
      </c>
      <c r="Q774">
        <v>16</v>
      </c>
      <c r="R774">
        <v>1687</v>
      </c>
      <c r="S774">
        <v>1687</v>
      </c>
      <c r="T774">
        <v>16.276229994072317</v>
      </c>
      <c r="U774">
        <v>61.360995850622416</v>
      </c>
      <c r="V774">
        <v>87.165957763818852</v>
      </c>
      <c r="W774">
        <v>80.454179016004787</v>
      </c>
      <c r="X774">
        <v>10.601109649838738</v>
      </c>
      <c r="Y774">
        <v>2.5192976043074906</v>
      </c>
      <c r="Z774">
        <v>-35.390498186743592</v>
      </c>
      <c r="AA774">
        <v>15.871671841189196</v>
      </c>
      <c r="AB774">
        <v>16.533335282355441</v>
      </c>
    </row>
    <row r="775" spans="1:38" x14ac:dyDescent="0.5">
      <c r="A775">
        <v>5</v>
      </c>
      <c r="B775">
        <v>47</v>
      </c>
      <c r="C775">
        <v>2015</v>
      </c>
      <c r="D775">
        <v>99</v>
      </c>
      <c r="E775">
        <v>99</v>
      </c>
      <c r="F775">
        <v>99</v>
      </c>
      <c r="G775">
        <v>99</v>
      </c>
      <c r="H775">
        <v>2</v>
      </c>
      <c r="I775">
        <v>99</v>
      </c>
      <c r="J775">
        <v>999</v>
      </c>
      <c r="K775">
        <v>99</v>
      </c>
      <c r="L775">
        <v>99</v>
      </c>
      <c r="M775">
        <v>99</v>
      </c>
      <c r="N775">
        <v>99</v>
      </c>
      <c r="O775">
        <v>99</v>
      </c>
      <c r="P775">
        <v>9999</v>
      </c>
      <c r="Q775">
        <v>41</v>
      </c>
      <c r="R775">
        <v>8142</v>
      </c>
      <c r="S775">
        <v>8141</v>
      </c>
      <c r="T775">
        <v>16.206460329157451</v>
      </c>
      <c r="U775">
        <v>61.260533104041265</v>
      </c>
      <c r="V775">
        <v>89.137643507716135</v>
      </c>
      <c r="W775">
        <v>82.268431396634099</v>
      </c>
      <c r="X775">
        <v>10.195622321139984</v>
      </c>
      <c r="Y775">
        <v>2.6447159957610902</v>
      </c>
      <c r="Z775">
        <v>-34.486317052288278</v>
      </c>
      <c r="AA775">
        <v>21.453980132275824</v>
      </c>
      <c r="AB775">
        <v>21.867910042352808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142</v>
      </c>
      <c r="AL775">
        <v>7</v>
      </c>
    </row>
    <row r="776" spans="1:38" x14ac:dyDescent="0.5">
      <c r="A776">
        <v>5</v>
      </c>
      <c r="B776">
        <v>48</v>
      </c>
      <c r="C776">
        <v>2016</v>
      </c>
      <c r="D776">
        <v>99</v>
      </c>
      <c r="E776">
        <v>99</v>
      </c>
      <c r="F776">
        <v>99</v>
      </c>
      <c r="G776">
        <v>99</v>
      </c>
      <c r="H776">
        <v>2</v>
      </c>
      <c r="I776">
        <v>99</v>
      </c>
      <c r="J776">
        <v>999</v>
      </c>
      <c r="K776">
        <v>99</v>
      </c>
      <c r="L776">
        <v>99</v>
      </c>
      <c r="M776">
        <v>99</v>
      </c>
      <c r="N776">
        <v>99</v>
      </c>
      <c r="O776">
        <v>99</v>
      </c>
      <c r="P776">
        <v>9999</v>
      </c>
      <c r="Q776">
        <v>50</v>
      </c>
      <c r="R776">
        <v>11755</v>
      </c>
      <c r="S776">
        <v>11749</v>
      </c>
      <c r="T776">
        <v>16.21114419396002</v>
      </c>
      <c r="U776">
        <v>61.297812579794048</v>
      </c>
      <c r="V776">
        <v>90.303519987916246</v>
      </c>
      <c r="W776">
        <v>83.33112605328094</v>
      </c>
      <c r="X776">
        <v>11.083401770589008</v>
      </c>
      <c r="Y776">
        <v>2.6657809549349487</v>
      </c>
      <c r="Z776">
        <v>-34.341019993414889</v>
      </c>
      <c r="AA776">
        <v>25.066103718867279</v>
      </c>
      <c r="AB776">
        <v>25.627377837146295</v>
      </c>
      <c r="AC776">
        <v>338</v>
      </c>
      <c r="AD776">
        <v>1</v>
      </c>
      <c r="AE776">
        <v>0</v>
      </c>
      <c r="AF776">
        <v>109</v>
      </c>
      <c r="AG776">
        <v>464</v>
      </c>
      <c r="AH776">
        <v>334</v>
      </c>
      <c r="AI776">
        <v>367</v>
      </c>
      <c r="AJ776">
        <v>1</v>
      </c>
      <c r="AK776">
        <v>693</v>
      </c>
      <c r="AL776">
        <v>613</v>
      </c>
    </row>
    <row r="777" spans="1:38" x14ac:dyDescent="0.5">
      <c r="A777">
        <v>5</v>
      </c>
      <c r="B777">
        <v>49</v>
      </c>
      <c r="C777">
        <v>2017</v>
      </c>
      <c r="D777">
        <v>99</v>
      </c>
      <c r="E777">
        <v>99</v>
      </c>
      <c r="F777">
        <v>99</v>
      </c>
      <c r="G777">
        <v>99</v>
      </c>
      <c r="H777">
        <v>2</v>
      </c>
      <c r="I777">
        <v>99</v>
      </c>
      <c r="J777">
        <v>999</v>
      </c>
      <c r="K777">
        <v>99</v>
      </c>
      <c r="L777">
        <v>99</v>
      </c>
      <c r="M777">
        <v>99</v>
      </c>
      <c r="N777">
        <v>99</v>
      </c>
      <c r="O777">
        <v>99</v>
      </c>
      <c r="P777">
        <v>9999</v>
      </c>
      <c r="Q777">
        <v>40</v>
      </c>
      <c r="R777">
        <v>7572</v>
      </c>
      <c r="S777">
        <v>7562</v>
      </c>
      <c r="T777">
        <v>15.993792921288964</v>
      </c>
      <c r="U777">
        <v>60.926738957947634</v>
      </c>
      <c r="V777">
        <v>88.559737158736553</v>
      </c>
      <c r="W777">
        <v>81.693745040994543</v>
      </c>
      <c r="X777">
        <v>10.389948032547821</v>
      </c>
      <c r="Y777">
        <v>2.853688004405512</v>
      </c>
      <c r="Z777">
        <v>-42.204953159212955</v>
      </c>
      <c r="AA777">
        <v>21.848400034625048</v>
      </c>
      <c r="AB777">
        <v>21.838720042104406</v>
      </c>
      <c r="AC777">
        <v>229</v>
      </c>
      <c r="AD777">
        <v>0</v>
      </c>
      <c r="AE777">
        <v>0</v>
      </c>
      <c r="AF777">
        <v>89</v>
      </c>
      <c r="AG777">
        <v>458</v>
      </c>
      <c r="AH777">
        <v>159</v>
      </c>
      <c r="AI777">
        <v>432</v>
      </c>
      <c r="AJ777">
        <v>0</v>
      </c>
      <c r="AK777">
        <v>606</v>
      </c>
      <c r="AL777">
        <v>382</v>
      </c>
    </row>
    <row r="778" spans="1:38" x14ac:dyDescent="0.5">
      <c r="A778">
        <v>5</v>
      </c>
      <c r="B778">
        <v>50</v>
      </c>
      <c r="C778">
        <v>2018</v>
      </c>
      <c r="D778">
        <v>99</v>
      </c>
      <c r="E778">
        <v>99</v>
      </c>
      <c r="F778">
        <v>99</v>
      </c>
      <c r="G778">
        <v>99</v>
      </c>
      <c r="H778">
        <v>2</v>
      </c>
      <c r="I778">
        <v>99</v>
      </c>
      <c r="J778">
        <v>999</v>
      </c>
      <c r="K778">
        <v>99</v>
      </c>
      <c r="L778">
        <v>99</v>
      </c>
      <c r="M778">
        <v>99</v>
      </c>
      <c r="N778">
        <v>99</v>
      </c>
      <c r="O778">
        <v>99</v>
      </c>
      <c r="P778">
        <v>9999</v>
      </c>
      <c r="Q778">
        <v>40</v>
      </c>
      <c r="R778">
        <v>5676</v>
      </c>
      <c r="S778">
        <v>5671</v>
      </c>
      <c r="T778">
        <v>16.208597603946437</v>
      </c>
      <c r="U778">
        <v>61.452301181449485</v>
      </c>
      <c r="V778">
        <v>86.326338045363215</v>
      </c>
      <c r="W778">
        <v>79.649744313172349</v>
      </c>
      <c r="X778">
        <v>11.544633716474328</v>
      </c>
      <c r="Y778">
        <v>2.8190865038523194</v>
      </c>
      <c r="Z778">
        <v>-38.902707698826113</v>
      </c>
      <c r="AA778">
        <v>22.670447737348724</v>
      </c>
      <c r="AB778">
        <v>22.460424945034028</v>
      </c>
      <c r="AC778">
        <v>121</v>
      </c>
      <c r="AD778">
        <v>0</v>
      </c>
      <c r="AE778">
        <v>0</v>
      </c>
      <c r="AF778">
        <v>48</v>
      </c>
      <c r="AG778">
        <v>389</v>
      </c>
      <c r="AH778">
        <v>170</v>
      </c>
      <c r="AI778">
        <v>486</v>
      </c>
      <c r="AJ778">
        <v>0</v>
      </c>
      <c r="AK778">
        <v>292</v>
      </c>
      <c r="AL778">
        <v>103</v>
      </c>
    </row>
    <row r="779" spans="1:38" x14ac:dyDescent="0.5">
      <c r="A779">
        <v>5</v>
      </c>
      <c r="B779">
        <v>51</v>
      </c>
      <c r="C779">
        <v>2019</v>
      </c>
      <c r="D779">
        <v>99</v>
      </c>
      <c r="E779">
        <v>99</v>
      </c>
      <c r="F779">
        <v>99</v>
      </c>
      <c r="G779">
        <v>99</v>
      </c>
      <c r="H779">
        <v>2</v>
      </c>
      <c r="I779">
        <v>99</v>
      </c>
      <c r="J779">
        <v>999</v>
      </c>
      <c r="K779">
        <v>99</v>
      </c>
      <c r="L779">
        <v>99</v>
      </c>
      <c r="M779">
        <v>99</v>
      </c>
      <c r="N779">
        <v>99</v>
      </c>
      <c r="O779">
        <v>99</v>
      </c>
      <c r="P779">
        <v>9999</v>
      </c>
      <c r="Q779">
        <v>42</v>
      </c>
      <c r="R779">
        <v>4234</v>
      </c>
      <c r="S779">
        <v>4232</v>
      </c>
      <c r="T779">
        <v>16.522201228153051</v>
      </c>
      <c r="U779">
        <v>62.015831758034047</v>
      </c>
      <c r="V779">
        <v>88.148722932330102</v>
      </c>
      <c r="W779">
        <v>81.344092627599366</v>
      </c>
      <c r="X779">
        <v>11.290874833994581</v>
      </c>
      <c r="Y779">
        <v>2.5288477052793485</v>
      </c>
      <c r="Z779">
        <v>-38.791418752765281</v>
      </c>
      <c r="AA779">
        <v>21.022840119165835</v>
      </c>
      <c r="AB779">
        <v>21.276638088433387</v>
      </c>
      <c r="AC779">
        <v>118</v>
      </c>
      <c r="AD779">
        <v>0</v>
      </c>
      <c r="AE779">
        <v>0</v>
      </c>
      <c r="AF779">
        <v>25</v>
      </c>
      <c r="AG779">
        <v>237</v>
      </c>
      <c r="AH779">
        <v>97</v>
      </c>
      <c r="AI779">
        <v>421</v>
      </c>
      <c r="AJ779">
        <v>1</v>
      </c>
      <c r="AK779">
        <v>134</v>
      </c>
      <c r="AL779">
        <v>109</v>
      </c>
    </row>
    <row r="780" spans="1:38" x14ac:dyDescent="0.5">
      <c r="A780">
        <v>5</v>
      </c>
      <c r="B780">
        <v>52</v>
      </c>
      <c r="C780">
        <v>2020</v>
      </c>
      <c r="D780">
        <v>99</v>
      </c>
      <c r="E780">
        <v>99</v>
      </c>
      <c r="F780">
        <v>99</v>
      </c>
      <c r="G780">
        <v>99</v>
      </c>
      <c r="H780">
        <v>2</v>
      </c>
      <c r="I780">
        <v>99</v>
      </c>
      <c r="J780">
        <v>999</v>
      </c>
      <c r="K780">
        <v>99</v>
      </c>
      <c r="L780">
        <v>99</v>
      </c>
      <c r="M780">
        <v>99</v>
      </c>
      <c r="N780">
        <v>99</v>
      </c>
      <c r="O780">
        <v>99</v>
      </c>
      <c r="P780">
        <v>9999</v>
      </c>
      <c r="Q780">
        <v>42</v>
      </c>
      <c r="R780">
        <v>3582</v>
      </c>
      <c r="S780">
        <v>3582</v>
      </c>
      <c r="T780">
        <v>16.528475711892796</v>
      </c>
      <c r="U780">
        <v>61.803182579564478</v>
      </c>
      <c r="V780">
        <v>90.812041427796217</v>
      </c>
      <c r="W780">
        <v>83.819514237855984</v>
      </c>
      <c r="X780">
        <v>9.5369879425231687</v>
      </c>
      <c r="Y780">
        <v>2.5313359245622595</v>
      </c>
      <c r="Z780">
        <v>-32.051224066849898</v>
      </c>
      <c r="AA780">
        <v>17.15681578695278</v>
      </c>
      <c r="AB780">
        <v>17.407979626318177</v>
      </c>
      <c r="AC780">
        <v>60</v>
      </c>
      <c r="AD780">
        <v>0</v>
      </c>
      <c r="AE780">
        <v>0</v>
      </c>
      <c r="AF780">
        <v>17</v>
      </c>
      <c r="AG780">
        <v>126</v>
      </c>
      <c r="AH780">
        <v>93</v>
      </c>
      <c r="AI780">
        <v>357</v>
      </c>
      <c r="AJ780">
        <v>1</v>
      </c>
      <c r="AK780">
        <v>70</v>
      </c>
      <c r="AL780">
        <v>55</v>
      </c>
    </row>
    <row r="781" spans="1:38" x14ac:dyDescent="0.5">
      <c r="A781">
        <v>5</v>
      </c>
      <c r="B781">
        <v>53</v>
      </c>
      <c r="C781">
        <v>2021</v>
      </c>
      <c r="D781">
        <v>99</v>
      </c>
      <c r="E781">
        <v>99</v>
      </c>
      <c r="F781">
        <v>99</v>
      </c>
      <c r="G781">
        <v>99</v>
      </c>
      <c r="H781">
        <v>2</v>
      </c>
      <c r="I781">
        <v>99</v>
      </c>
      <c r="J781">
        <v>999</v>
      </c>
      <c r="K781">
        <v>99</v>
      </c>
      <c r="L781">
        <v>99</v>
      </c>
      <c r="M781">
        <v>99</v>
      </c>
      <c r="N781">
        <v>99</v>
      </c>
      <c r="O781">
        <v>99</v>
      </c>
      <c r="P781">
        <v>9999</v>
      </c>
      <c r="Q781">
        <v>51</v>
      </c>
      <c r="R781">
        <v>4813</v>
      </c>
      <c r="S781">
        <v>4810</v>
      </c>
      <c r="T781">
        <v>16.44940785372949</v>
      </c>
      <c r="U781">
        <v>61.457380457380481</v>
      </c>
      <c r="V781">
        <v>93.849036969296961</v>
      </c>
      <c r="W781">
        <v>86.589438669438891</v>
      </c>
      <c r="X781">
        <v>10.278204777483015</v>
      </c>
      <c r="Y781">
        <v>2.2061981764368279</v>
      </c>
      <c r="Z781">
        <v>-28.903596328112499</v>
      </c>
      <c r="AA781">
        <v>18.305948577514073</v>
      </c>
      <c r="AB781">
        <v>18.668997803657913</v>
      </c>
      <c r="AC781">
        <v>55</v>
      </c>
      <c r="AD781">
        <v>0</v>
      </c>
      <c r="AE781">
        <v>0</v>
      </c>
      <c r="AF781">
        <v>20</v>
      </c>
      <c r="AG781">
        <v>284</v>
      </c>
      <c r="AH781">
        <v>222</v>
      </c>
      <c r="AI781">
        <v>571</v>
      </c>
      <c r="AJ781">
        <v>0</v>
      </c>
      <c r="AK781">
        <v>88</v>
      </c>
      <c r="AL781">
        <v>41</v>
      </c>
    </row>
    <row r="782" spans="1:38" x14ac:dyDescent="0.5">
      <c r="A782">
        <v>5</v>
      </c>
      <c r="B782">
        <v>54</v>
      </c>
      <c r="C782">
        <v>2022</v>
      </c>
      <c r="D782">
        <v>99</v>
      </c>
      <c r="E782">
        <v>99</v>
      </c>
      <c r="F782">
        <v>99</v>
      </c>
      <c r="G782">
        <v>99</v>
      </c>
      <c r="H782">
        <v>2</v>
      </c>
      <c r="I782">
        <v>99</v>
      </c>
      <c r="J782">
        <v>999</v>
      </c>
      <c r="K782">
        <v>99</v>
      </c>
      <c r="L782">
        <v>99</v>
      </c>
      <c r="M782">
        <v>99</v>
      </c>
      <c r="N782">
        <v>99</v>
      </c>
      <c r="O782">
        <v>99</v>
      </c>
      <c r="P782">
        <v>9999</v>
      </c>
      <c r="Q782">
        <v>39</v>
      </c>
      <c r="R782">
        <v>3299</v>
      </c>
      <c r="S782">
        <v>3298</v>
      </c>
      <c r="T782">
        <v>16.308275234919673</v>
      </c>
      <c r="U782">
        <v>61.02850212249848</v>
      </c>
      <c r="V782">
        <v>95.118187785104837</v>
      </c>
      <c r="W782">
        <v>87.782140691328223</v>
      </c>
      <c r="X782">
        <v>9.5509701259963649</v>
      </c>
      <c r="Y782">
        <v>2.2092836264388289</v>
      </c>
      <c r="Z782">
        <v>-36.538811222965712</v>
      </c>
      <c r="AA782">
        <v>11.45287276514494</v>
      </c>
      <c r="AB782">
        <v>11.719600315866971</v>
      </c>
      <c r="AC782">
        <v>35</v>
      </c>
      <c r="AD782">
        <v>0</v>
      </c>
      <c r="AE782">
        <v>0</v>
      </c>
      <c r="AF782">
        <v>16</v>
      </c>
      <c r="AG782">
        <v>122</v>
      </c>
      <c r="AH782">
        <v>141</v>
      </c>
      <c r="AI782">
        <v>337</v>
      </c>
      <c r="AJ782">
        <v>0</v>
      </c>
      <c r="AK782">
        <v>48</v>
      </c>
      <c r="AL782">
        <v>33</v>
      </c>
    </row>
    <row r="783" spans="1:38" x14ac:dyDescent="0.5">
      <c r="A783">
        <v>6</v>
      </c>
      <c r="B783">
        <v>1</v>
      </c>
      <c r="C783">
        <v>2022</v>
      </c>
      <c r="D783">
        <v>99</v>
      </c>
      <c r="E783">
        <v>99</v>
      </c>
      <c r="F783">
        <v>99</v>
      </c>
      <c r="G783">
        <v>1</v>
      </c>
      <c r="H783">
        <v>1</v>
      </c>
      <c r="I783">
        <v>99</v>
      </c>
      <c r="J783">
        <v>999</v>
      </c>
      <c r="K783">
        <v>99</v>
      </c>
      <c r="L783">
        <v>99</v>
      </c>
      <c r="M783">
        <v>99</v>
      </c>
      <c r="N783">
        <v>99</v>
      </c>
      <c r="O783">
        <v>99</v>
      </c>
      <c r="P783">
        <v>9999</v>
      </c>
      <c r="Q783">
        <v>78</v>
      </c>
      <c r="R783">
        <v>11607</v>
      </c>
      <c r="S783">
        <v>11604</v>
      </c>
      <c r="T783">
        <v>16.196174722150428</v>
      </c>
      <c r="U783">
        <v>60.824370906583987</v>
      </c>
      <c r="V783">
        <v>94.384122596795777</v>
      </c>
      <c r="W783">
        <v>87.116545156842619</v>
      </c>
      <c r="X783">
        <v>9.9264723722423192</v>
      </c>
      <c r="Y783">
        <v>2.5281603903414278</v>
      </c>
      <c r="Z783">
        <v>-29.533317393697992</v>
      </c>
      <c r="AA783">
        <v>84.236882212061829</v>
      </c>
      <c r="AB783">
        <v>84.26461978257106</v>
      </c>
      <c r="AC783">
        <v>166</v>
      </c>
      <c r="AD783">
        <v>0</v>
      </c>
      <c r="AE783">
        <v>0</v>
      </c>
      <c r="AF783">
        <v>54</v>
      </c>
      <c r="AG783">
        <v>156</v>
      </c>
      <c r="AH783">
        <v>73</v>
      </c>
      <c r="AI783">
        <v>404</v>
      </c>
      <c r="AJ783">
        <v>0</v>
      </c>
      <c r="AK783">
        <v>42</v>
      </c>
      <c r="AL783">
        <v>39</v>
      </c>
    </row>
    <row r="784" spans="1:38" x14ac:dyDescent="0.5">
      <c r="A784">
        <v>6</v>
      </c>
      <c r="B784">
        <v>2</v>
      </c>
      <c r="C784">
        <v>2022</v>
      </c>
      <c r="D784">
        <v>99</v>
      </c>
      <c r="E784">
        <v>99</v>
      </c>
      <c r="F784">
        <v>99</v>
      </c>
      <c r="G784">
        <v>1</v>
      </c>
      <c r="H784">
        <v>2</v>
      </c>
      <c r="I784">
        <v>99</v>
      </c>
      <c r="J784">
        <v>999</v>
      </c>
      <c r="K784">
        <v>99</v>
      </c>
      <c r="L784">
        <v>99</v>
      </c>
      <c r="M784">
        <v>99</v>
      </c>
      <c r="N784">
        <v>99</v>
      </c>
      <c r="O784">
        <v>99</v>
      </c>
      <c r="P784">
        <v>9999</v>
      </c>
      <c r="Q784">
        <v>17</v>
      </c>
      <c r="R784">
        <v>2172</v>
      </c>
      <c r="S784">
        <v>2171</v>
      </c>
      <c r="T784">
        <v>16.402394106814</v>
      </c>
      <c r="U784">
        <v>61.188392445877454</v>
      </c>
      <c r="V784">
        <v>94.210545489569185</v>
      </c>
      <c r="W784">
        <v>86.956333486872325</v>
      </c>
      <c r="X784">
        <v>8.3746761465411392</v>
      </c>
      <c r="Y784">
        <v>2.088104040607571</v>
      </c>
      <c r="Z784">
        <v>-31.422190137793717</v>
      </c>
      <c r="AA784">
        <v>15.763117787938173</v>
      </c>
      <c r="AB784">
        <v>15.735380217428956</v>
      </c>
      <c r="AC784">
        <v>26</v>
      </c>
      <c r="AD784">
        <v>0</v>
      </c>
      <c r="AE784">
        <v>0</v>
      </c>
      <c r="AF784">
        <v>12</v>
      </c>
      <c r="AG784">
        <v>78</v>
      </c>
      <c r="AH784">
        <v>127</v>
      </c>
      <c r="AI784">
        <v>218</v>
      </c>
      <c r="AJ784">
        <v>0</v>
      </c>
      <c r="AK784">
        <v>36</v>
      </c>
      <c r="AL784">
        <v>16</v>
      </c>
    </row>
    <row r="785" spans="1:38" x14ac:dyDescent="0.5">
      <c r="A785">
        <v>6</v>
      </c>
      <c r="B785">
        <v>3</v>
      </c>
      <c r="C785">
        <v>2022</v>
      </c>
      <c r="D785">
        <v>99</v>
      </c>
      <c r="E785">
        <v>99</v>
      </c>
      <c r="F785">
        <v>99</v>
      </c>
      <c r="G785">
        <v>2</v>
      </c>
      <c r="H785">
        <v>1</v>
      </c>
      <c r="I785">
        <v>99</v>
      </c>
      <c r="J785">
        <v>999</v>
      </c>
      <c r="K785">
        <v>99</v>
      </c>
      <c r="L785">
        <v>99</v>
      </c>
      <c r="M785">
        <v>99</v>
      </c>
      <c r="N785">
        <v>99</v>
      </c>
      <c r="O785">
        <v>99</v>
      </c>
      <c r="P785">
        <v>9999</v>
      </c>
      <c r="Q785">
        <v>52</v>
      </c>
      <c r="R785">
        <v>4925</v>
      </c>
      <c r="S785">
        <v>4922</v>
      </c>
      <c r="T785">
        <v>16.234314720812179</v>
      </c>
      <c r="U785">
        <v>60.99918732222671</v>
      </c>
      <c r="V785">
        <v>90.160004191057737</v>
      </c>
      <c r="W785">
        <v>83.217683868346043</v>
      </c>
      <c r="X785">
        <v>10.667263901197686</v>
      </c>
      <c r="Y785">
        <v>2.327947823847988</v>
      </c>
      <c r="Z785">
        <v>-41.900662011576237</v>
      </c>
      <c r="AA785">
        <v>81.892251413368797</v>
      </c>
      <c r="AB785">
        <v>80.816839499560899</v>
      </c>
      <c r="AC785">
        <v>73</v>
      </c>
      <c r="AD785">
        <v>0</v>
      </c>
      <c r="AE785">
        <v>0</v>
      </c>
      <c r="AF785">
        <v>23</v>
      </c>
      <c r="AG785">
        <v>71</v>
      </c>
      <c r="AH785">
        <v>30</v>
      </c>
      <c r="AI785">
        <v>264</v>
      </c>
      <c r="AJ785">
        <v>0</v>
      </c>
      <c r="AK785">
        <v>52</v>
      </c>
      <c r="AL785">
        <v>42</v>
      </c>
    </row>
    <row r="786" spans="1:38" x14ac:dyDescent="0.5">
      <c r="A786">
        <v>6</v>
      </c>
      <c r="B786">
        <v>4</v>
      </c>
      <c r="C786">
        <v>2022</v>
      </c>
      <c r="D786">
        <v>99</v>
      </c>
      <c r="E786">
        <v>99</v>
      </c>
      <c r="F786">
        <v>99</v>
      </c>
      <c r="G786">
        <v>2</v>
      </c>
      <c r="H786">
        <v>2</v>
      </c>
      <c r="I786">
        <v>99</v>
      </c>
      <c r="J786">
        <v>999</v>
      </c>
      <c r="K786">
        <v>99</v>
      </c>
      <c r="L786">
        <v>99</v>
      </c>
      <c r="M786">
        <v>99</v>
      </c>
      <c r="N786">
        <v>99</v>
      </c>
      <c r="O786">
        <v>99</v>
      </c>
      <c r="P786">
        <v>9999</v>
      </c>
      <c r="Q786">
        <v>15</v>
      </c>
      <c r="R786">
        <v>1089</v>
      </c>
      <c r="S786">
        <v>1089</v>
      </c>
      <c r="T786">
        <v>16.134986225895315</v>
      </c>
      <c r="U786">
        <v>60.722681359045005</v>
      </c>
      <c r="V786">
        <v>96.699189272812873</v>
      </c>
      <c r="W786">
        <v>89.25335169880627</v>
      </c>
      <c r="X786">
        <v>10.770693251538219</v>
      </c>
      <c r="Y786">
        <v>2.3158038448010503</v>
      </c>
      <c r="Z786">
        <v>-50.360148698018655</v>
      </c>
      <c r="AA786">
        <v>18.107748586631192</v>
      </c>
      <c r="AB786">
        <v>19.183160500439129</v>
      </c>
      <c r="AC786">
        <v>7</v>
      </c>
      <c r="AD786">
        <v>0</v>
      </c>
      <c r="AE786">
        <v>0</v>
      </c>
      <c r="AF786">
        <v>3</v>
      </c>
      <c r="AG786">
        <v>40</v>
      </c>
      <c r="AH786">
        <v>14</v>
      </c>
      <c r="AI786">
        <v>118</v>
      </c>
      <c r="AJ786">
        <v>0</v>
      </c>
      <c r="AK786">
        <v>11</v>
      </c>
      <c r="AL786">
        <v>15</v>
      </c>
    </row>
    <row r="787" spans="1:38" x14ac:dyDescent="0.5">
      <c r="A787">
        <v>6</v>
      </c>
      <c r="B787">
        <v>5</v>
      </c>
      <c r="C787">
        <v>2022</v>
      </c>
      <c r="D787">
        <v>99</v>
      </c>
      <c r="E787">
        <v>99</v>
      </c>
      <c r="F787">
        <v>99</v>
      </c>
      <c r="G787">
        <v>3</v>
      </c>
      <c r="H787">
        <v>1</v>
      </c>
      <c r="I787">
        <v>99</v>
      </c>
      <c r="J787">
        <v>999</v>
      </c>
      <c r="K787">
        <v>99</v>
      </c>
      <c r="L787">
        <v>99</v>
      </c>
      <c r="M787">
        <v>99</v>
      </c>
      <c r="N787">
        <v>99</v>
      </c>
      <c r="O787">
        <v>99</v>
      </c>
      <c r="P787">
        <v>9999</v>
      </c>
      <c r="Q787">
        <v>38</v>
      </c>
      <c r="R787">
        <v>6299</v>
      </c>
      <c r="S787">
        <v>6295</v>
      </c>
      <c r="T787">
        <v>16.085251627242421</v>
      </c>
      <c r="U787">
        <v>60.609054805401115</v>
      </c>
      <c r="V787">
        <v>91.86752457065343</v>
      </c>
      <c r="W787">
        <v>84.793725178713501</v>
      </c>
      <c r="X787">
        <v>11.535334353232315</v>
      </c>
      <c r="Y787">
        <v>2.4052789400322845</v>
      </c>
      <c r="Z787">
        <v>-47.013120719830432</v>
      </c>
      <c r="AA787">
        <v>99.400347167429373</v>
      </c>
      <c r="AB787">
        <v>99.336223386947239</v>
      </c>
      <c r="AC787">
        <v>132</v>
      </c>
      <c r="AD787">
        <v>0</v>
      </c>
      <c r="AE787">
        <v>0</v>
      </c>
      <c r="AF787">
        <v>50</v>
      </c>
      <c r="AG787">
        <v>200</v>
      </c>
      <c r="AH787">
        <v>26</v>
      </c>
      <c r="AI787">
        <v>377</v>
      </c>
      <c r="AJ787">
        <v>0</v>
      </c>
      <c r="AK787">
        <v>65</v>
      </c>
      <c r="AL787">
        <v>107</v>
      </c>
    </row>
    <row r="788" spans="1:38" x14ac:dyDescent="0.5">
      <c r="A788">
        <v>6</v>
      </c>
      <c r="B788">
        <v>6</v>
      </c>
      <c r="C788">
        <v>2022</v>
      </c>
      <c r="D788">
        <v>99</v>
      </c>
      <c r="E788">
        <v>99</v>
      </c>
      <c r="F788">
        <v>99</v>
      </c>
      <c r="G788">
        <v>3</v>
      </c>
      <c r="H788">
        <v>2</v>
      </c>
      <c r="I788">
        <v>99</v>
      </c>
      <c r="J788">
        <v>999</v>
      </c>
      <c r="K788">
        <v>99</v>
      </c>
      <c r="L788">
        <v>99</v>
      </c>
      <c r="M788">
        <v>99</v>
      </c>
      <c r="N788">
        <v>99</v>
      </c>
      <c r="O788">
        <v>99</v>
      </c>
      <c r="P788">
        <v>9999</v>
      </c>
      <c r="Q788">
        <v>7</v>
      </c>
      <c r="R788">
        <v>38</v>
      </c>
      <c r="S788">
        <v>38</v>
      </c>
      <c r="T788">
        <v>15.89473684210526</v>
      </c>
      <c r="U788">
        <v>60.65789473684211</v>
      </c>
      <c r="V788">
        <v>101.66505103495469</v>
      </c>
      <c r="W788">
        <v>93.836842105263116</v>
      </c>
      <c r="X788">
        <v>16.305462776121935</v>
      </c>
      <c r="Y788">
        <v>4.0670454541057373</v>
      </c>
      <c r="Z788">
        <v>-54.033177235725006</v>
      </c>
      <c r="AA788">
        <v>0.59965283257061697</v>
      </c>
      <c r="AB788">
        <v>0.66377661305274516</v>
      </c>
      <c r="AC788">
        <v>2</v>
      </c>
      <c r="AD788">
        <v>0</v>
      </c>
      <c r="AE788">
        <v>0</v>
      </c>
      <c r="AF788">
        <v>1</v>
      </c>
      <c r="AG788">
        <v>4</v>
      </c>
      <c r="AH788">
        <v>0</v>
      </c>
      <c r="AI788">
        <v>1</v>
      </c>
      <c r="AJ788">
        <v>0</v>
      </c>
      <c r="AK788">
        <v>1</v>
      </c>
      <c r="AL788">
        <v>2</v>
      </c>
    </row>
    <row r="789" spans="1:38" x14ac:dyDescent="0.5">
      <c r="A789">
        <v>6</v>
      </c>
      <c r="B789">
        <v>7</v>
      </c>
      <c r="C789">
        <v>2022</v>
      </c>
      <c r="D789">
        <v>99</v>
      </c>
      <c r="E789">
        <v>99</v>
      </c>
      <c r="F789">
        <v>99</v>
      </c>
      <c r="G789">
        <v>4</v>
      </c>
      <c r="H789">
        <v>1</v>
      </c>
      <c r="I789">
        <v>99</v>
      </c>
      <c r="J789">
        <v>999</v>
      </c>
      <c r="K789">
        <v>99</v>
      </c>
      <c r="L789">
        <v>99</v>
      </c>
      <c r="M789">
        <v>99</v>
      </c>
      <c r="N789">
        <v>99</v>
      </c>
      <c r="O789">
        <v>99</v>
      </c>
      <c r="P789">
        <v>9999</v>
      </c>
      <c r="Q789">
        <v>6</v>
      </c>
      <c r="R789">
        <v>2675</v>
      </c>
      <c r="S789">
        <v>2675</v>
      </c>
      <c r="T789">
        <v>16.433644859813086</v>
      </c>
      <c r="U789">
        <v>61.20485981308412</v>
      </c>
      <c r="V789">
        <v>91.902779437227395</v>
      </c>
      <c r="W789">
        <v>84.826265420560659</v>
      </c>
      <c r="X789">
        <v>9.4504354286587056</v>
      </c>
      <c r="Y789">
        <v>2.0569223741417364</v>
      </c>
      <c r="Z789">
        <v>-46.322498049586002</v>
      </c>
      <c r="AA789">
        <v>100</v>
      </c>
      <c r="AB789">
        <v>100</v>
      </c>
      <c r="AC789">
        <v>32</v>
      </c>
      <c r="AD789">
        <v>0</v>
      </c>
      <c r="AE789">
        <v>0</v>
      </c>
      <c r="AF789">
        <v>7</v>
      </c>
      <c r="AG789">
        <v>11</v>
      </c>
      <c r="AH789">
        <v>3</v>
      </c>
      <c r="AI789">
        <v>1</v>
      </c>
      <c r="AJ789">
        <v>0</v>
      </c>
      <c r="AK789">
        <v>72</v>
      </c>
      <c r="AL789">
        <v>9</v>
      </c>
    </row>
    <row r="790" spans="1:38" x14ac:dyDescent="0.5">
      <c r="A790">
        <v>6</v>
      </c>
      <c r="B790">
        <v>8</v>
      </c>
      <c r="C790">
        <v>2022</v>
      </c>
      <c r="D790">
        <v>99</v>
      </c>
      <c r="E790">
        <v>99</v>
      </c>
      <c r="F790">
        <v>99</v>
      </c>
      <c r="G790">
        <v>4</v>
      </c>
      <c r="H790">
        <v>2</v>
      </c>
      <c r="I790">
        <v>99</v>
      </c>
      <c r="J790">
        <v>999</v>
      </c>
      <c r="K790">
        <v>99</v>
      </c>
      <c r="L790">
        <v>99</v>
      </c>
      <c r="M790">
        <v>99</v>
      </c>
      <c r="N790">
        <v>99</v>
      </c>
      <c r="O790">
        <v>99</v>
      </c>
      <c r="P790">
        <v>9999</v>
      </c>
      <c r="R790">
        <v>0</v>
      </c>
      <c r="AA790">
        <v>0</v>
      </c>
    </row>
    <row r="791" spans="1:38" x14ac:dyDescent="0.5">
      <c r="A791">
        <v>6</v>
      </c>
      <c r="B791">
        <v>9</v>
      </c>
      <c r="C791">
        <v>2021</v>
      </c>
      <c r="D791">
        <v>99</v>
      </c>
      <c r="E791">
        <v>99</v>
      </c>
      <c r="F791">
        <v>99</v>
      </c>
      <c r="G791">
        <v>1</v>
      </c>
      <c r="H791">
        <v>1</v>
      </c>
      <c r="I791">
        <v>99</v>
      </c>
      <c r="J791">
        <v>999</v>
      </c>
      <c r="K791">
        <v>99</v>
      </c>
      <c r="L791">
        <v>99</v>
      </c>
      <c r="M791">
        <v>99</v>
      </c>
      <c r="N791">
        <v>99</v>
      </c>
      <c r="O791">
        <v>99</v>
      </c>
      <c r="P791">
        <v>9999</v>
      </c>
      <c r="Q791">
        <v>48</v>
      </c>
      <c r="R791">
        <v>8680</v>
      </c>
      <c r="S791">
        <v>8678</v>
      </c>
      <c r="T791">
        <v>16.3213133640553</v>
      </c>
      <c r="U791">
        <v>61.163056003687487</v>
      </c>
      <c r="V791">
        <v>92.293768104398438</v>
      </c>
      <c r="W791">
        <v>85.187147960359553</v>
      </c>
      <c r="X791">
        <v>10.425022522611172</v>
      </c>
      <c r="Y791">
        <v>2.4282816376554339</v>
      </c>
      <c r="Z791">
        <v>-31.785961817479144</v>
      </c>
      <c r="AA791">
        <v>76.408450704225345</v>
      </c>
      <c r="AB791">
        <v>76.256856075933783</v>
      </c>
      <c r="AC791">
        <v>127</v>
      </c>
      <c r="AD791">
        <v>0</v>
      </c>
      <c r="AE791">
        <v>0</v>
      </c>
      <c r="AF791">
        <v>56</v>
      </c>
      <c r="AG791">
        <v>241</v>
      </c>
      <c r="AH791">
        <v>83</v>
      </c>
      <c r="AI791">
        <v>238</v>
      </c>
      <c r="AJ791">
        <v>0</v>
      </c>
      <c r="AK791">
        <v>29</v>
      </c>
      <c r="AL791">
        <v>31</v>
      </c>
    </row>
    <row r="792" spans="1:38" x14ac:dyDescent="0.5">
      <c r="A792">
        <v>6</v>
      </c>
      <c r="B792">
        <v>10</v>
      </c>
      <c r="C792">
        <v>2021</v>
      </c>
      <c r="D792">
        <v>99</v>
      </c>
      <c r="E792">
        <v>99</v>
      </c>
      <c r="F792">
        <v>99</v>
      </c>
      <c r="G792">
        <v>1</v>
      </c>
      <c r="H792">
        <v>2</v>
      </c>
      <c r="I792">
        <v>99</v>
      </c>
      <c r="J792">
        <v>999</v>
      </c>
      <c r="K792">
        <v>99</v>
      </c>
      <c r="L792">
        <v>99</v>
      </c>
      <c r="M792">
        <v>99</v>
      </c>
      <c r="N792">
        <v>99</v>
      </c>
      <c r="O792">
        <v>99</v>
      </c>
      <c r="P792">
        <v>9999</v>
      </c>
      <c r="Q792">
        <v>19</v>
      </c>
      <c r="R792">
        <v>2680</v>
      </c>
      <c r="S792">
        <v>2679</v>
      </c>
      <c r="T792">
        <v>16.489552238805963</v>
      </c>
      <c r="U792">
        <v>61.45203434117208</v>
      </c>
      <c r="V792">
        <v>93.101151486401562</v>
      </c>
      <c r="W792">
        <v>85.932362821948516</v>
      </c>
      <c r="X792">
        <v>7.8774000743302643</v>
      </c>
      <c r="Y792">
        <v>2.0827941590770145</v>
      </c>
      <c r="Z792">
        <v>-32.527356009705471</v>
      </c>
      <c r="AA792">
        <v>23.591549295774648</v>
      </c>
      <c r="AB792">
        <v>23.743143924066203</v>
      </c>
      <c r="AC792">
        <v>27</v>
      </c>
      <c r="AD792">
        <v>0</v>
      </c>
      <c r="AE792">
        <v>0</v>
      </c>
      <c r="AF792">
        <v>13</v>
      </c>
      <c r="AG792">
        <v>194</v>
      </c>
      <c r="AH792">
        <v>186</v>
      </c>
      <c r="AI792">
        <v>387</v>
      </c>
      <c r="AJ792">
        <v>0</v>
      </c>
      <c r="AK792">
        <v>58</v>
      </c>
      <c r="AL792">
        <v>17</v>
      </c>
    </row>
    <row r="793" spans="1:38" x14ac:dyDescent="0.5">
      <c r="A793">
        <v>6</v>
      </c>
      <c r="B793">
        <v>11</v>
      </c>
      <c r="C793">
        <v>2021</v>
      </c>
      <c r="D793">
        <v>99</v>
      </c>
      <c r="E793">
        <v>99</v>
      </c>
      <c r="F793">
        <v>99</v>
      </c>
      <c r="G793">
        <v>2</v>
      </c>
      <c r="H793">
        <v>1</v>
      </c>
      <c r="I793">
        <v>99</v>
      </c>
      <c r="J793">
        <v>999</v>
      </c>
      <c r="K793">
        <v>99</v>
      </c>
      <c r="L793">
        <v>99</v>
      </c>
      <c r="M793">
        <v>99</v>
      </c>
      <c r="N793">
        <v>99</v>
      </c>
      <c r="O793">
        <v>99</v>
      </c>
      <c r="P793">
        <v>9999</v>
      </c>
      <c r="Q793">
        <v>46</v>
      </c>
      <c r="R793">
        <v>3920</v>
      </c>
      <c r="S793">
        <v>3920</v>
      </c>
      <c r="T793">
        <v>16.096938775510203</v>
      </c>
      <c r="U793">
        <v>60.593877551020398</v>
      </c>
      <c r="V793">
        <v>90.358903420523262</v>
      </c>
      <c r="W793">
        <v>83.40126785714294</v>
      </c>
      <c r="X793">
        <v>9.7316084204338686</v>
      </c>
      <c r="Y793">
        <v>2.4213892254085705</v>
      </c>
      <c r="Z793">
        <v>-28.574533859411023</v>
      </c>
      <c r="AA793">
        <v>68.917018284106874</v>
      </c>
      <c r="AB793">
        <v>68.270579494033029</v>
      </c>
      <c r="AC793">
        <v>63</v>
      </c>
      <c r="AD793">
        <v>0</v>
      </c>
      <c r="AE793">
        <v>0</v>
      </c>
      <c r="AF793">
        <v>17</v>
      </c>
      <c r="AG793">
        <v>90</v>
      </c>
      <c r="AH793">
        <v>108</v>
      </c>
      <c r="AI793">
        <v>131</v>
      </c>
      <c r="AJ793">
        <v>0</v>
      </c>
      <c r="AK793">
        <v>62</v>
      </c>
      <c r="AL793">
        <v>27</v>
      </c>
    </row>
    <row r="794" spans="1:38" x14ac:dyDescent="0.5">
      <c r="A794">
        <v>6</v>
      </c>
      <c r="B794">
        <v>12</v>
      </c>
      <c r="C794">
        <v>2021</v>
      </c>
      <c r="D794">
        <v>99</v>
      </c>
      <c r="E794">
        <v>99</v>
      </c>
      <c r="F794">
        <v>99</v>
      </c>
      <c r="G794">
        <v>2</v>
      </c>
      <c r="H794">
        <v>2</v>
      </c>
      <c r="I794">
        <v>99</v>
      </c>
      <c r="J794">
        <v>999</v>
      </c>
      <c r="K794">
        <v>99</v>
      </c>
      <c r="L794">
        <v>99</v>
      </c>
      <c r="M794">
        <v>99</v>
      </c>
      <c r="N794">
        <v>99</v>
      </c>
      <c r="O794">
        <v>99</v>
      </c>
      <c r="P794">
        <v>9999</v>
      </c>
      <c r="Q794">
        <v>21</v>
      </c>
      <c r="R794">
        <v>1768</v>
      </c>
      <c r="S794">
        <v>1767</v>
      </c>
      <c r="T794">
        <v>16.369343891402714</v>
      </c>
      <c r="U794">
        <v>61.321448783248435</v>
      </c>
      <c r="V794">
        <v>93.187552462044948</v>
      </c>
      <c r="W794">
        <v>86.012110922467386</v>
      </c>
      <c r="X794">
        <v>11.434224454069277</v>
      </c>
      <c r="Y794">
        <v>2.3166698738784839</v>
      </c>
      <c r="Z794">
        <v>-47.719045241372811</v>
      </c>
      <c r="AA794">
        <v>31.082981715893109</v>
      </c>
      <c r="AB794">
        <v>31.729420505966953</v>
      </c>
      <c r="AC794">
        <v>24</v>
      </c>
      <c r="AD794">
        <v>0</v>
      </c>
      <c r="AE794">
        <v>0</v>
      </c>
      <c r="AF794">
        <v>5</v>
      </c>
      <c r="AG794">
        <v>76</v>
      </c>
      <c r="AH794">
        <v>35</v>
      </c>
      <c r="AI794">
        <v>119</v>
      </c>
      <c r="AJ794">
        <v>0</v>
      </c>
      <c r="AK794">
        <v>25</v>
      </c>
      <c r="AL794">
        <v>20</v>
      </c>
    </row>
    <row r="795" spans="1:38" x14ac:dyDescent="0.5">
      <c r="A795">
        <v>6</v>
      </c>
      <c r="B795">
        <v>13</v>
      </c>
      <c r="C795">
        <v>2021</v>
      </c>
      <c r="D795">
        <v>99</v>
      </c>
      <c r="E795">
        <v>99</v>
      </c>
      <c r="F795">
        <v>99</v>
      </c>
      <c r="G795">
        <v>3</v>
      </c>
      <c r="H795">
        <v>1</v>
      </c>
      <c r="I795">
        <v>99</v>
      </c>
      <c r="J795">
        <v>999</v>
      </c>
      <c r="K795">
        <v>99</v>
      </c>
      <c r="L795">
        <v>99</v>
      </c>
      <c r="M795">
        <v>99</v>
      </c>
      <c r="N795">
        <v>99</v>
      </c>
      <c r="O795">
        <v>99</v>
      </c>
      <c r="P795">
        <v>9999</v>
      </c>
      <c r="Q795">
        <v>42</v>
      </c>
      <c r="R795">
        <v>6294</v>
      </c>
      <c r="S795">
        <v>6288</v>
      </c>
      <c r="T795">
        <v>16.257705751509373</v>
      </c>
      <c r="U795">
        <v>61.035782442748094</v>
      </c>
      <c r="V795">
        <v>91.239532763226634</v>
      </c>
      <c r="W795">
        <v>84.214088740457996</v>
      </c>
      <c r="X795">
        <v>10.403759804163657</v>
      </c>
      <c r="Y795">
        <v>2.4095913674867262</v>
      </c>
      <c r="Z795">
        <v>-47.824405337841995</v>
      </c>
      <c r="AA795">
        <v>94.518696500976091</v>
      </c>
      <c r="AB795">
        <v>93.892449757919437</v>
      </c>
      <c r="AC795">
        <v>138</v>
      </c>
      <c r="AD795">
        <v>0</v>
      </c>
      <c r="AE795">
        <v>0</v>
      </c>
      <c r="AF795">
        <v>44</v>
      </c>
      <c r="AG795">
        <v>264</v>
      </c>
      <c r="AH795">
        <v>48</v>
      </c>
      <c r="AI795">
        <v>138</v>
      </c>
      <c r="AJ795">
        <v>0</v>
      </c>
      <c r="AK795">
        <v>82</v>
      </c>
      <c r="AL795">
        <v>67</v>
      </c>
    </row>
    <row r="796" spans="1:38" x14ac:dyDescent="0.5">
      <c r="A796">
        <v>6</v>
      </c>
      <c r="B796">
        <v>14</v>
      </c>
      <c r="C796">
        <v>2021</v>
      </c>
      <c r="D796">
        <v>99</v>
      </c>
      <c r="E796">
        <v>99</v>
      </c>
      <c r="F796">
        <v>99</v>
      </c>
      <c r="G796">
        <v>3</v>
      </c>
      <c r="H796">
        <v>2</v>
      </c>
      <c r="I796">
        <v>99</v>
      </c>
      <c r="J796">
        <v>999</v>
      </c>
      <c r="K796">
        <v>99</v>
      </c>
      <c r="L796">
        <v>99</v>
      </c>
      <c r="M796">
        <v>99</v>
      </c>
      <c r="N796">
        <v>99</v>
      </c>
      <c r="O796">
        <v>99</v>
      </c>
      <c r="P796">
        <v>9999</v>
      </c>
      <c r="Q796">
        <v>11</v>
      </c>
      <c r="R796">
        <v>365</v>
      </c>
      <c r="S796">
        <v>364</v>
      </c>
      <c r="T796">
        <v>16.542465753424658</v>
      </c>
      <c r="U796">
        <v>62.156593406593394</v>
      </c>
      <c r="V796">
        <v>102.56449942257082</v>
      </c>
      <c r="W796">
        <v>94.667032967032981</v>
      </c>
      <c r="X796">
        <v>12.5908276394866</v>
      </c>
      <c r="Y796">
        <v>2.3996761318931914</v>
      </c>
      <c r="Z796">
        <v>-62.896046770038041</v>
      </c>
      <c r="AA796">
        <v>5.481303499023876</v>
      </c>
      <c r="AB796">
        <v>6.107550242080559</v>
      </c>
      <c r="AC796">
        <v>4</v>
      </c>
      <c r="AD796">
        <v>0</v>
      </c>
      <c r="AE796">
        <v>0</v>
      </c>
      <c r="AF796">
        <v>2</v>
      </c>
      <c r="AG796">
        <v>14</v>
      </c>
      <c r="AH796">
        <v>1</v>
      </c>
      <c r="AI796">
        <v>65</v>
      </c>
      <c r="AJ796">
        <v>0</v>
      </c>
      <c r="AK796">
        <v>5</v>
      </c>
      <c r="AL796">
        <v>4</v>
      </c>
    </row>
    <row r="797" spans="1:38" x14ac:dyDescent="0.5">
      <c r="A797">
        <v>6</v>
      </c>
      <c r="B797">
        <v>15</v>
      </c>
      <c r="C797">
        <v>2021</v>
      </c>
      <c r="D797">
        <v>99</v>
      </c>
      <c r="E797">
        <v>99</v>
      </c>
      <c r="F797">
        <v>99</v>
      </c>
      <c r="G797">
        <v>4</v>
      </c>
      <c r="H797">
        <v>1</v>
      </c>
      <c r="I797">
        <v>99</v>
      </c>
      <c r="J797">
        <v>999</v>
      </c>
      <c r="K797">
        <v>99</v>
      </c>
      <c r="L797">
        <v>99</v>
      </c>
      <c r="M797">
        <v>99</v>
      </c>
      <c r="N797">
        <v>99</v>
      </c>
      <c r="O797">
        <v>99</v>
      </c>
      <c r="P797">
        <v>9999</v>
      </c>
      <c r="Q797">
        <v>8</v>
      </c>
      <c r="R797">
        <v>2585</v>
      </c>
      <c r="S797">
        <v>2585</v>
      </c>
      <c r="T797">
        <v>16.354738878143134</v>
      </c>
      <c r="U797">
        <v>61.144294003868481</v>
      </c>
      <c r="V797">
        <v>91.898552152073364</v>
      </c>
      <c r="W797">
        <v>84.822363636363676</v>
      </c>
      <c r="X797">
        <v>9.865626124239121</v>
      </c>
      <c r="Y797">
        <v>2.1083951505478686</v>
      </c>
      <c r="Z797">
        <v>-39.047458290975527</v>
      </c>
      <c r="AA797">
        <v>100</v>
      </c>
      <c r="AB797">
        <v>100</v>
      </c>
      <c r="AC797">
        <v>29</v>
      </c>
      <c r="AD797">
        <v>0</v>
      </c>
      <c r="AE797">
        <v>0</v>
      </c>
      <c r="AF797">
        <v>21</v>
      </c>
      <c r="AG797">
        <v>29</v>
      </c>
      <c r="AH797">
        <v>13</v>
      </c>
      <c r="AI797">
        <v>5</v>
      </c>
      <c r="AJ797">
        <v>0</v>
      </c>
      <c r="AK797">
        <v>82</v>
      </c>
      <c r="AL797">
        <v>34</v>
      </c>
    </row>
    <row r="798" spans="1:38" x14ac:dyDescent="0.5">
      <c r="A798">
        <v>6</v>
      </c>
      <c r="B798">
        <v>16</v>
      </c>
      <c r="C798">
        <v>2021</v>
      </c>
      <c r="D798">
        <v>99</v>
      </c>
      <c r="E798">
        <v>99</v>
      </c>
      <c r="F798">
        <v>99</v>
      </c>
      <c r="G798">
        <v>4</v>
      </c>
      <c r="H798">
        <v>2</v>
      </c>
      <c r="I798">
        <v>99</v>
      </c>
      <c r="J798">
        <v>999</v>
      </c>
      <c r="K798">
        <v>99</v>
      </c>
      <c r="L798">
        <v>99</v>
      </c>
      <c r="M798">
        <v>99</v>
      </c>
      <c r="N798">
        <v>99</v>
      </c>
      <c r="O798">
        <v>99</v>
      </c>
      <c r="P798">
        <v>9999</v>
      </c>
      <c r="R798">
        <v>0</v>
      </c>
      <c r="AA798">
        <v>0</v>
      </c>
    </row>
    <row r="799" spans="1:38" x14ac:dyDescent="0.5">
      <c r="A799">
        <v>6</v>
      </c>
      <c r="B799">
        <v>17</v>
      </c>
      <c r="C799">
        <v>2020</v>
      </c>
      <c r="D799">
        <v>99</v>
      </c>
      <c r="E799">
        <v>99</v>
      </c>
      <c r="F799">
        <v>99</v>
      </c>
      <c r="G799">
        <v>1</v>
      </c>
      <c r="H799">
        <v>1</v>
      </c>
      <c r="I799">
        <v>99</v>
      </c>
      <c r="J799">
        <v>999</v>
      </c>
      <c r="K799">
        <v>99</v>
      </c>
      <c r="L799">
        <v>99</v>
      </c>
      <c r="M799">
        <v>99</v>
      </c>
      <c r="N799">
        <v>99</v>
      </c>
      <c r="O799">
        <v>99</v>
      </c>
      <c r="P799">
        <v>9999</v>
      </c>
      <c r="Q799">
        <v>52</v>
      </c>
      <c r="R799">
        <v>7195</v>
      </c>
      <c r="S799">
        <v>7195</v>
      </c>
      <c r="T799">
        <v>16.416400277970808</v>
      </c>
      <c r="U799">
        <v>61.512717164697747</v>
      </c>
      <c r="V799">
        <v>88.915010348615738</v>
      </c>
      <c r="W799">
        <v>82.068554551772309</v>
      </c>
      <c r="X799">
        <v>10.670209588892012</v>
      </c>
      <c r="Y799">
        <v>3.2023181834972858</v>
      </c>
      <c r="Z799">
        <v>-19.918312515666845</v>
      </c>
      <c r="AA799">
        <v>81.006530060797104</v>
      </c>
      <c r="AB799">
        <v>80.767711695544349</v>
      </c>
      <c r="AC799">
        <v>120</v>
      </c>
      <c r="AD799">
        <v>0</v>
      </c>
      <c r="AE799">
        <v>0</v>
      </c>
      <c r="AF799">
        <v>38</v>
      </c>
      <c r="AG799">
        <v>300</v>
      </c>
      <c r="AH799">
        <v>104</v>
      </c>
      <c r="AI799">
        <v>176</v>
      </c>
      <c r="AJ799">
        <v>0</v>
      </c>
      <c r="AK799">
        <v>54</v>
      </c>
      <c r="AL799">
        <v>46</v>
      </c>
    </row>
    <row r="800" spans="1:38" x14ac:dyDescent="0.5">
      <c r="A800">
        <v>6</v>
      </c>
      <c r="B800">
        <v>18</v>
      </c>
      <c r="C800">
        <v>2020</v>
      </c>
      <c r="D800">
        <v>99</v>
      </c>
      <c r="E800">
        <v>99</v>
      </c>
      <c r="F800">
        <v>99</v>
      </c>
      <c r="G800">
        <v>1</v>
      </c>
      <c r="H800">
        <v>2</v>
      </c>
      <c r="I800">
        <v>99</v>
      </c>
      <c r="J800">
        <v>999</v>
      </c>
      <c r="K800">
        <v>99</v>
      </c>
      <c r="L800">
        <v>99</v>
      </c>
      <c r="M800">
        <v>99</v>
      </c>
      <c r="N800">
        <v>99</v>
      </c>
      <c r="O800">
        <v>99</v>
      </c>
      <c r="P800">
        <v>9999</v>
      </c>
      <c r="Q800">
        <v>14</v>
      </c>
      <c r="R800">
        <v>1687</v>
      </c>
      <c r="S800">
        <v>1687</v>
      </c>
      <c r="T800">
        <v>16.50563129816242</v>
      </c>
      <c r="U800">
        <v>61.532305868405459</v>
      </c>
      <c r="V800">
        <v>90.299216300034558</v>
      </c>
      <c r="W800">
        <v>83.346176644931802</v>
      </c>
      <c r="X800">
        <v>7.7702094320094686</v>
      </c>
      <c r="Y800">
        <v>2.6251699163310795</v>
      </c>
      <c r="Z800">
        <v>-17.46986959511354</v>
      </c>
      <c r="AA800">
        <v>18.993469939202878</v>
      </c>
      <c r="AB800">
        <v>19.232288304455665</v>
      </c>
      <c r="AC800">
        <v>19</v>
      </c>
      <c r="AD800">
        <v>0</v>
      </c>
      <c r="AE800">
        <v>0</v>
      </c>
      <c r="AF800">
        <v>7</v>
      </c>
      <c r="AG800">
        <v>47</v>
      </c>
      <c r="AH800">
        <v>63</v>
      </c>
      <c r="AI800">
        <v>67</v>
      </c>
      <c r="AJ800">
        <v>0</v>
      </c>
      <c r="AK800">
        <v>25</v>
      </c>
      <c r="AL800">
        <v>12</v>
      </c>
    </row>
    <row r="801" spans="1:38" x14ac:dyDescent="0.5">
      <c r="A801">
        <v>6</v>
      </c>
      <c r="B801">
        <v>19</v>
      </c>
      <c r="C801">
        <v>2020</v>
      </c>
      <c r="D801">
        <v>99</v>
      </c>
      <c r="E801">
        <v>99</v>
      </c>
      <c r="F801">
        <v>99</v>
      </c>
      <c r="G801">
        <v>2</v>
      </c>
      <c r="H801">
        <v>1</v>
      </c>
      <c r="I801">
        <v>99</v>
      </c>
      <c r="J801">
        <v>999</v>
      </c>
      <c r="K801">
        <v>99</v>
      </c>
      <c r="L801">
        <v>99</v>
      </c>
      <c r="M801">
        <v>99</v>
      </c>
      <c r="N801">
        <v>99</v>
      </c>
      <c r="O801">
        <v>99</v>
      </c>
      <c r="P801">
        <v>9999</v>
      </c>
      <c r="Q801">
        <v>39</v>
      </c>
      <c r="R801">
        <v>1743</v>
      </c>
      <c r="S801">
        <v>1743</v>
      </c>
      <c r="T801">
        <v>16.040160642570285</v>
      </c>
      <c r="U801">
        <v>60.707401032702251</v>
      </c>
      <c r="V801">
        <v>88.171357462041243</v>
      </c>
      <c r="W801">
        <v>81.38216293746423</v>
      </c>
      <c r="X801">
        <v>12.047986315813848</v>
      </c>
      <c r="Y801">
        <v>3.2621874866910394</v>
      </c>
      <c r="Z801">
        <v>-32.919939884243767</v>
      </c>
      <c r="AA801">
        <v>57.429983525535398</v>
      </c>
      <c r="AB801">
        <v>56.730882482509422</v>
      </c>
      <c r="AC801">
        <v>34</v>
      </c>
      <c r="AD801">
        <v>0</v>
      </c>
      <c r="AE801">
        <v>0</v>
      </c>
      <c r="AF801">
        <v>5</v>
      </c>
      <c r="AG801">
        <v>95</v>
      </c>
      <c r="AH801">
        <v>34</v>
      </c>
      <c r="AI801">
        <v>79</v>
      </c>
      <c r="AJ801">
        <v>0</v>
      </c>
      <c r="AK801">
        <v>31</v>
      </c>
      <c r="AL801">
        <v>14</v>
      </c>
    </row>
    <row r="802" spans="1:38" x14ac:dyDescent="0.5">
      <c r="A802">
        <v>6</v>
      </c>
      <c r="B802">
        <v>20</v>
      </c>
      <c r="C802">
        <v>2020</v>
      </c>
      <c r="D802">
        <v>99</v>
      </c>
      <c r="E802">
        <v>99</v>
      </c>
      <c r="F802">
        <v>99</v>
      </c>
      <c r="G802">
        <v>2</v>
      </c>
      <c r="H802">
        <v>2</v>
      </c>
      <c r="I802">
        <v>99</v>
      </c>
      <c r="J802">
        <v>999</v>
      </c>
      <c r="K802">
        <v>99</v>
      </c>
      <c r="L802">
        <v>99</v>
      </c>
      <c r="M802">
        <v>99</v>
      </c>
      <c r="N802">
        <v>99</v>
      </c>
      <c r="O802">
        <v>99</v>
      </c>
      <c r="P802">
        <v>9999</v>
      </c>
      <c r="Q802">
        <v>18</v>
      </c>
      <c r="R802">
        <v>1292</v>
      </c>
      <c r="S802">
        <v>1292</v>
      </c>
      <c r="T802">
        <v>16.514705882352938</v>
      </c>
      <c r="U802">
        <v>61.729102167182639</v>
      </c>
      <c r="V802">
        <v>90.723730331500832</v>
      </c>
      <c r="W802">
        <v>83.738003095975273</v>
      </c>
      <c r="X802">
        <v>10.582919823357136</v>
      </c>
      <c r="Y802">
        <v>2.3010943954576817</v>
      </c>
      <c r="Z802">
        <v>-45.60157054668759</v>
      </c>
      <c r="AA802">
        <v>42.570016474464595</v>
      </c>
      <c r="AB802">
        <v>43.269117517490578</v>
      </c>
      <c r="AC802">
        <v>29</v>
      </c>
      <c r="AD802">
        <v>0</v>
      </c>
      <c r="AE802">
        <v>0</v>
      </c>
      <c r="AF802">
        <v>6</v>
      </c>
      <c r="AG802">
        <v>37</v>
      </c>
      <c r="AH802">
        <v>24</v>
      </c>
      <c r="AI802">
        <v>121</v>
      </c>
      <c r="AJ802">
        <v>1</v>
      </c>
      <c r="AK802">
        <v>33</v>
      </c>
      <c r="AL802">
        <v>29</v>
      </c>
    </row>
    <row r="803" spans="1:38" x14ac:dyDescent="0.5">
      <c r="A803">
        <v>6</v>
      </c>
      <c r="B803">
        <v>21</v>
      </c>
      <c r="C803">
        <v>2020</v>
      </c>
      <c r="D803">
        <v>99</v>
      </c>
      <c r="E803">
        <v>99</v>
      </c>
      <c r="F803">
        <v>99</v>
      </c>
      <c r="G803">
        <v>3</v>
      </c>
      <c r="H803">
        <v>1</v>
      </c>
      <c r="I803">
        <v>99</v>
      </c>
      <c r="J803">
        <v>999</v>
      </c>
      <c r="K803">
        <v>99</v>
      </c>
      <c r="L803">
        <v>99</v>
      </c>
      <c r="M803">
        <v>99</v>
      </c>
      <c r="N803">
        <v>99</v>
      </c>
      <c r="O803">
        <v>99</v>
      </c>
      <c r="P803">
        <v>9999</v>
      </c>
      <c r="Q803">
        <v>42</v>
      </c>
      <c r="R803">
        <v>5883</v>
      </c>
      <c r="S803">
        <v>5883</v>
      </c>
      <c r="T803">
        <v>16.357130715621278</v>
      </c>
      <c r="U803">
        <v>61.447220805711375</v>
      </c>
      <c r="V803">
        <v>89.74967260643615</v>
      </c>
      <c r="W803">
        <v>82.838947815740141</v>
      </c>
      <c r="X803">
        <v>10.906812606901585</v>
      </c>
      <c r="Y803">
        <v>2.6563744755662766</v>
      </c>
      <c r="Z803">
        <v>-25.103916801872391</v>
      </c>
      <c r="AA803">
        <v>90.703052728954688</v>
      </c>
      <c r="AB803">
        <v>90.451355748051995</v>
      </c>
      <c r="AC803">
        <v>102</v>
      </c>
      <c r="AD803">
        <v>0</v>
      </c>
      <c r="AE803">
        <v>0</v>
      </c>
      <c r="AF803">
        <v>41</v>
      </c>
      <c r="AG803">
        <v>462</v>
      </c>
      <c r="AH803">
        <v>59</v>
      </c>
      <c r="AI803">
        <v>378</v>
      </c>
      <c r="AJ803">
        <v>0</v>
      </c>
      <c r="AK803">
        <v>126</v>
      </c>
      <c r="AL803">
        <v>92</v>
      </c>
    </row>
    <row r="804" spans="1:38" x14ac:dyDescent="0.5">
      <c r="A804">
        <v>6</v>
      </c>
      <c r="B804">
        <v>22</v>
      </c>
      <c r="C804">
        <v>2020</v>
      </c>
      <c r="D804">
        <v>99</v>
      </c>
      <c r="E804">
        <v>99</v>
      </c>
      <c r="F804">
        <v>99</v>
      </c>
      <c r="G804">
        <v>3</v>
      </c>
      <c r="H804">
        <v>2</v>
      </c>
      <c r="I804">
        <v>99</v>
      </c>
      <c r="J804">
        <v>999</v>
      </c>
      <c r="K804">
        <v>99</v>
      </c>
      <c r="L804">
        <v>99</v>
      </c>
      <c r="M804">
        <v>99</v>
      </c>
      <c r="N804">
        <v>99</v>
      </c>
      <c r="O804">
        <v>99</v>
      </c>
      <c r="P804">
        <v>9999</v>
      </c>
      <c r="Q804">
        <v>10</v>
      </c>
      <c r="R804">
        <v>603</v>
      </c>
      <c r="S804">
        <v>603</v>
      </c>
      <c r="T804">
        <v>16.621890547263678</v>
      </c>
      <c r="U804">
        <v>62.71973466003319</v>
      </c>
      <c r="V804">
        <v>92.435978288406318</v>
      </c>
      <c r="W804">
        <v>85.31840796019894</v>
      </c>
      <c r="X804">
        <v>11.336858222085619</v>
      </c>
      <c r="Y804">
        <v>2.5260287323765702</v>
      </c>
      <c r="Z804">
        <v>-48.697403164809486</v>
      </c>
      <c r="AA804">
        <v>9.296947271045326</v>
      </c>
      <c r="AB804">
        <v>9.5486442519479766</v>
      </c>
      <c r="AC804">
        <v>12</v>
      </c>
      <c r="AD804">
        <v>0</v>
      </c>
      <c r="AE804">
        <v>0</v>
      </c>
      <c r="AF804">
        <v>4</v>
      </c>
      <c r="AG804">
        <v>42</v>
      </c>
      <c r="AH804">
        <v>6</v>
      </c>
      <c r="AI804">
        <v>169</v>
      </c>
      <c r="AJ804">
        <v>0</v>
      </c>
      <c r="AK804">
        <v>12</v>
      </c>
      <c r="AL804">
        <v>14</v>
      </c>
    </row>
    <row r="805" spans="1:38" x14ac:dyDescent="0.5">
      <c r="A805">
        <v>6</v>
      </c>
      <c r="B805">
        <v>23</v>
      </c>
      <c r="C805">
        <v>2020</v>
      </c>
      <c r="D805">
        <v>99</v>
      </c>
      <c r="E805">
        <v>99</v>
      </c>
      <c r="F805">
        <v>99</v>
      </c>
      <c r="G805">
        <v>4</v>
      </c>
      <c r="H805">
        <v>1</v>
      </c>
      <c r="I805">
        <v>99</v>
      </c>
      <c r="J805">
        <v>999</v>
      </c>
      <c r="K805">
        <v>99</v>
      </c>
      <c r="L805">
        <v>99</v>
      </c>
      <c r="M805">
        <v>99</v>
      </c>
      <c r="N805">
        <v>99</v>
      </c>
      <c r="O805">
        <v>99</v>
      </c>
      <c r="P805">
        <v>9999</v>
      </c>
      <c r="Q805">
        <v>8</v>
      </c>
      <c r="R805">
        <v>2475</v>
      </c>
      <c r="S805">
        <v>2475</v>
      </c>
      <c r="T805">
        <v>16.370909090909091</v>
      </c>
      <c r="U805">
        <v>61.151919191919191</v>
      </c>
      <c r="V805">
        <v>89.659108966151251</v>
      </c>
      <c r="W805">
        <v>82.755357575757614</v>
      </c>
      <c r="X805">
        <v>9.4499802695218147</v>
      </c>
      <c r="Y805">
        <v>2.2547707790808862</v>
      </c>
      <c r="Z805">
        <v>-41.611608559274067</v>
      </c>
      <c r="AA805">
        <v>100</v>
      </c>
      <c r="AB805">
        <v>100</v>
      </c>
      <c r="AC805">
        <v>40</v>
      </c>
      <c r="AD805">
        <v>0</v>
      </c>
      <c r="AE805">
        <v>0</v>
      </c>
      <c r="AF805">
        <v>16</v>
      </c>
      <c r="AG805">
        <v>25</v>
      </c>
      <c r="AH805">
        <v>4</v>
      </c>
      <c r="AI805">
        <v>8</v>
      </c>
      <c r="AJ805">
        <v>0</v>
      </c>
      <c r="AK805">
        <v>42</v>
      </c>
      <c r="AL805">
        <v>45</v>
      </c>
    </row>
    <row r="806" spans="1:38" x14ac:dyDescent="0.5">
      <c r="A806">
        <v>6</v>
      </c>
      <c r="B806">
        <v>24</v>
      </c>
      <c r="C806">
        <v>2020</v>
      </c>
      <c r="D806">
        <v>99</v>
      </c>
      <c r="E806">
        <v>99</v>
      </c>
      <c r="F806">
        <v>99</v>
      </c>
      <c r="G806">
        <v>4</v>
      </c>
      <c r="H806">
        <v>2</v>
      </c>
      <c r="I806">
        <v>99</v>
      </c>
      <c r="J806">
        <v>999</v>
      </c>
      <c r="K806">
        <v>99</v>
      </c>
      <c r="L806">
        <v>99</v>
      </c>
      <c r="M806">
        <v>99</v>
      </c>
      <c r="N806">
        <v>99</v>
      </c>
      <c r="O806">
        <v>99</v>
      </c>
      <c r="P806">
        <v>9999</v>
      </c>
      <c r="R806">
        <v>0</v>
      </c>
      <c r="AA806">
        <v>0</v>
      </c>
    </row>
    <row r="807" spans="1:38" x14ac:dyDescent="0.5">
      <c r="A807">
        <v>6</v>
      </c>
      <c r="B807">
        <v>25</v>
      </c>
      <c r="C807">
        <v>2019</v>
      </c>
      <c r="D807">
        <v>99</v>
      </c>
      <c r="E807">
        <v>99</v>
      </c>
      <c r="F807">
        <v>99</v>
      </c>
      <c r="G807">
        <v>1</v>
      </c>
      <c r="H807">
        <v>1</v>
      </c>
      <c r="I807">
        <v>99</v>
      </c>
      <c r="J807">
        <v>999</v>
      </c>
      <c r="K807">
        <v>99</v>
      </c>
      <c r="L807">
        <v>99</v>
      </c>
      <c r="M807">
        <v>99</v>
      </c>
      <c r="N807">
        <v>99</v>
      </c>
      <c r="O807">
        <v>99</v>
      </c>
      <c r="P807">
        <v>9999</v>
      </c>
      <c r="Q807">
        <v>41</v>
      </c>
      <c r="R807">
        <v>6287</v>
      </c>
      <c r="S807">
        <v>6285</v>
      </c>
      <c r="T807">
        <v>16.378081756004455</v>
      </c>
      <c r="U807">
        <v>61.554653937947499</v>
      </c>
      <c r="V807">
        <v>86.889177916775438</v>
      </c>
      <c r="W807">
        <v>80.198711217183941</v>
      </c>
      <c r="X807">
        <v>9.4757943062516645</v>
      </c>
      <c r="Y807">
        <v>2.5474487330083257</v>
      </c>
      <c r="Z807">
        <v>-29.712705867414822</v>
      </c>
      <c r="AA807">
        <v>88.586726785965908</v>
      </c>
      <c r="AB807">
        <v>88.279951997699058</v>
      </c>
      <c r="AC807">
        <v>111</v>
      </c>
      <c r="AD807">
        <v>0</v>
      </c>
      <c r="AE807">
        <v>0</v>
      </c>
      <c r="AF807">
        <v>18</v>
      </c>
      <c r="AG807">
        <v>263</v>
      </c>
      <c r="AH807">
        <v>51</v>
      </c>
      <c r="AI807">
        <v>162</v>
      </c>
      <c r="AJ807">
        <v>0</v>
      </c>
      <c r="AK807">
        <v>39</v>
      </c>
      <c r="AL807">
        <v>35</v>
      </c>
    </row>
    <row r="808" spans="1:38" x14ac:dyDescent="0.5">
      <c r="A808">
        <v>6</v>
      </c>
      <c r="B808">
        <v>26</v>
      </c>
      <c r="C808">
        <v>2019</v>
      </c>
      <c r="D808">
        <v>99</v>
      </c>
      <c r="E808">
        <v>99</v>
      </c>
      <c r="F808">
        <v>99</v>
      </c>
      <c r="G808">
        <v>1</v>
      </c>
      <c r="H808">
        <v>2</v>
      </c>
      <c r="I808">
        <v>99</v>
      </c>
      <c r="J808">
        <v>999</v>
      </c>
      <c r="K808">
        <v>99</v>
      </c>
      <c r="L808">
        <v>99</v>
      </c>
      <c r="M808">
        <v>99</v>
      </c>
      <c r="N808">
        <v>99</v>
      </c>
      <c r="O808">
        <v>99</v>
      </c>
      <c r="P808">
        <v>9999</v>
      </c>
      <c r="Q808">
        <v>7</v>
      </c>
      <c r="R808">
        <v>810</v>
      </c>
      <c r="S808">
        <v>810</v>
      </c>
      <c r="T808">
        <v>16.670370370370371</v>
      </c>
      <c r="U808">
        <v>61.879012345679001</v>
      </c>
      <c r="V808">
        <v>89.494134799299061</v>
      </c>
      <c r="W808">
        <v>82.603086419753026</v>
      </c>
      <c r="X808">
        <v>8.218278504962452</v>
      </c>
      <c r="Y808">
        <v>1.9277515879990099</v>
      </c>
      <c r="Z808">
        <v>-22.663234441406647</v>
      </c>
      <c r="AA808">
        <v>11.413273214034103</v>
      </c>
      <c r="AB808">
        <v>11.720048002300947</v>
      </c>
      <c r="AC808">
        <v>8</v>
      </c>
      <c r="AD808">
        <v>0</v>
      </c>
      <c r="AE808">
        <v>0</v>
      </c>
      <c r="AF808">
        <v>5</v>
      </c>
      <c r="AG808">
        <v>31</v>
      </c>
      <c r="AH808">
        <v>18</v>
      </c>
      <c r="AI808">
        <v>84</v>
      </c>
      <c r="AJ808">
        <v>1</v>
      </c>
      <c r="AK808">
        <v>12</v>
      </c>
      <c r="AL808">
        <v>0</v>
      </c>
    </row>
    <row r="809" spans="1:38" x14ac:dyDescent="0.5">
      <c r="A809">
        <v>6</v>
      </c>
      <c r="B809">
        <v>27</v>
      </c>
      <c r="C809">
        <v>2019</v>
      </c>
      <c r="D809">
        <v>99</v>
      </c>
      <c r="E809">
        <v>99</v>
      </c>
      <c r="F809">
        <v>99</v>
      </c>
      <c r="G809">
        <v>2</v>
      </c>
      <c r="H809">
        <v>1</v>
      </c>
      <c r="I809">
        <v>99</v>
      </c>
      <c r="J809">
        <v>999</v>
      </c>
      <c r="K809">
        <v>99</v>
      </c>
      <c r="L809">
        <v>99</v>
      </c>
      <c r="M809">
        <v>99</v>
      </c>
      <c r="N809">
        <v>99</v>
      </c>
      <c r="O809">
        <v>99</v>
      </c>
      <c r="P809">
        <v>9999</v>
      </c>
      <c r="Q809">
        <v>30</v>
      </c>
      <c r="R809">
        <v>2731</v>
      </c>
      <c r="S809">
        <v>2727</v>
      </c>
      <c r="T809">
        <v>16.323690955693884</v>
      </c>
      <c r="U809">
        <v>61.547121378804562</v>
      </c>
      <c r="V809">
        <v>88.260376055662618</v>
      </c>
      <c r="W809">
        <v>81.464327099376661</v>
      </c>
      <c r="X809">
        <v>12.020343621439743</v>
      </c>
      <c r="Y809">
        <v>2.6110604285152723</v>
      </c>
      <c r="Z809">
        <v>-36.420024611582903</v>
      </c>
      <c r="AA809">
        <v>69.75734355044699</v>
      </c>
      <c r="AB809">
        <v>69.325486706607606</v>
      </c>
      <c r="AC809">
        <v>49</v>
      </c>
      <c r="AD809">
        <v>0</v>
      </c>
      <c r="AE809">
        <v>0</v>
      </c>
      <c r="AF809">
        <v>10</v>
      </c>
      <c r="AG809">
        <v>324</v>
      </c>
      <c r="AH809">
        <v>52</v>
      </c>
      <c r="AI809">
        <v>201</v>
      </c>
      <c r="AJ809">
        <v>0</v>
      </c>
      <c r="AK809">
        <v>129</v>
      </c>
      <c r="AL809">
        <v>11</v>
      </c>
    </row>
    <row r="810" spans="1:38" x14ac:dyDescent="0.5">
      <c r="A810">
        <v>6</v>
      </c>
      <c r="B810">
        <v>28</v>
      </c>
      <c r="C810">
        <v>2019</v>
      </c>
      <c r="D810">
        <v>99</v>
      </c>
      <c r="E810">
        <v>99</v>
      </c>
      <c r="F810">
        <v>99</v>
      </c>
      <c r="G810">
        <v>2</v>
      </c>
      <c r="H810">
        <v>2</v>
      </c>
      <c r="I810">
        <v>99</v>
      </c>
      <c r="J810">
        <v>999</v>
      </c>
      <c r="K810">
        <v>99</v>
      </c>
      <c r="L810">
        <v>99</v>
      </c>
      <c r="M810">
        <v>99</v>
      </c>
      <c r="N810">
        <v>99</v>
      </c>
      <c r="O810">
        <v>99</v>
      </c>
      <c r="P810">
        <v>9999</v>
      </c>
      <c r="Q810">
        <v>22</v>
      </c>
      <c r="R810">
        <v>1184</v>
      </c>
      <c r="S810">
        <v>1184</v>
      </c>
      <c r="T810">
        <v>16.604729729729733</v>
      </c>
      <c r="U810">
        <v>62.086148648648638</v>
      </c>
      <c r="V810">
        <v>89.889388304881152</v>
      </c>
      <c r="W810">
        <v>82.967905405405403</v>
      </c>
      <c r="X810">
        <v>10.101896413704663</v>
      </c>
      <c r="Y810">
        <v>2.3295278560168042</v>
      </c>
      <c r="Z810">
        <v>-35.253014519992</v>
      </c>
      <c r="AA810">
        <v>30.242656449553003</v>
      </c>
      <c r="AB810">
        <v>30.674513293392391</v>
      </c>
      <c r="AC810">
        <v>32</v>
      </c>
      <c r="AD810">
        <v>0</v>
      </c>
      <c r="AE810">
        <v>0</v>
      </c>
      <c r="AF810">
        <v>2</v>
      </c>
      <c r="AG810">
        <v>81</v>
      </c>
      <c r="AH810">
        <v>30</v>
      </c>
      <c r="AI810">
        <v>168</v>
      </c>
      <c r="AJ810">
        <v>0</v>
      </c>
      <c r="AK810">
        <v>26</v>
      </c>
      <c r="AL810">
        <v>15</v>
      </c>
    </row>
    <row r="811" spans="1:38" x14ac:dyDescent="0.5">
      <c r="A811">
        <v>6</v>
      </c>
      <c r="B811">
        <v>29</v>
      </c>
      <c r="C811">
        <v>2019</v>
      </c>
      <c r="D811">
        <v>99</v>
      </c>
      <c r="E811">
        <v>99</v>
      </c>
      <c r="F811">
        <v>99</v>
      </c>
      <c r="G811">
        <v>3</v>
      </c>
      <c r="H811">
        <v>1</v>
      </c>
      <c r="I811">
        <v>99</v>
      </c>
      <c r="J811">
        <v>999</v>
      </c>
      <c r="K811">
        <v>99</v>
      </c>
      <c r="L811">
        <v>99</v>
      </c>
      <c r="M811">
        <v>99</v>
      </c>
      <c r="N811">
        <v>99</v>
      </c>
      <c r="O811">
        <v>99</v>
      </c>
      <c r="P811">
        <v>9999</v>
      </c>
      <c r="Q811">
        <v>46</v>
      </c>
      <c r="R811">
        <v>4472</v>
      </c>
      <c r="S811">
        <v>4468</v>
      </c>
      <c r="T811">
        <v>16.140205724508053</v>
      </c>
      <c r="U811">
        <v>61.185989256938242</v>
      </c>
      <c r="V811">
        <v>86.414672872993009</v>
      </c>
      <c r="W811">
        <v>79.760743061772601</v>
      </c>
      <c r="X811">
        <v>10.358354336033093</v>
      </c>
      <c r="Y811">
        <v>2.7363416382479304</v>
      </c>
      <c r="Z811">
        <v>-41.344736440773531</v>
      </c>
      <c r="AA811">
        <v>66.626936829558986</v>
      </c>
      <c r="AB811">
        <v>66.543304867093738</v>
      </c>
      <c r="AC811">
        <v>120</v>
      </c>
      <c r="AD811">
        <v>0</v>
      </c>
      <c r="AE811">
        <v>0</v>
      </c>
      <c r="AF811">
        <v>31</v>
      </c>
      <c r="AG811">
        <v>201</v>
      </c>
      <c r="AH811">
        <v>63</v>
      </c>
      <c r="AI811">
        <v>529</v>
      </c>
      <c r="AJ811">
        <v>0</v>
      </c>
      <c r="AK811">
        <v>99</v>
      </c>
      <c r="AL811">
        <v>97</v>
      </c>
    </row>
    <row r="812" spans="1:38" x14ac:dyDescent="0.5">
      <c r="A812">
        <v>6</v>
      </c>
      <c r="B812">
        <v>30</v>
      </c>
      <c r="C812">
        <v>2019</v>
      </c>
      <c r="D812">
        <v>99</v>
      </c>
      <c r="E812">
        <v>99</v>
      </c>
      <c r="F812">
        <v>99</v>
      </c>
      <c r="G812">
        <v>3</v>
      </c>
      <c r="H812">
        <v>2</v>
      </c>
      <c r="I812">
        <v>99</v>
      </c>
      <c r="J812">
        <v>999</v>
      </c>
      <c r="K812">
        <v>99</v>
      </c>
      <c r="L812">
        <v>99</v>
      </c>
      <c r="M812">
        <v>99</v>
      </c>
      <c r="N812">
        <v>99</v>
      </c>
      <c r="O812">
        <v>99</v>
      </c>
      <c r="P812">
        <v>9999</v>
      </c>
      <c r="Q812">
        <v>13</v>
      </c>
      <c r="R812">
        <v>2240</v>
      </c>
      <c r="S812">
        <v>2238</v>
      </c>
      <c r="T812">
        <v>16.425000000000001</v>
      </c>
      <c r="U812">
        <v>62.028150134048239</v>
      </c>
      <c r="V812">
        <v>86.740889414302515</v>
      </c>
      <c r="W812">
        <v>80.061840929401242</v>
      </c>
      <c r="X812">
        <v>12.399120569282651</v>
      </c>
      <c r="Y812">
        <v>2.8048874220194846</v>
      </c>
      <c r="Z812">
        <v>-49.608600660852005</v>
      </c>
      <c r="AA812">
        <v>33.373063170441014</v>
      </c>
      <c r="AB812">
        <v>33.456695132906269</v>
      </c>
      <c r="AC812">
        <v>78</v>
      </c>
      <c r="AD812">
        <v>0</v>
      </c>
      <c r="AE812">
        <v>0</v>
      </c>
      <c r="AF812">
        <v>18</v>
      </c>
      <c r="AG812">
        <v>125</v>
      </c>
      <c r="AH812">
        <v>49</v>
      </c>
      <c r="AI812">
        <v>169</v>
      </c>
      <c r="AJ812">
        <v>0</v>
      </c>
      <c r="AK812">
        <v>96</v>
      </c>
      <c r="AL812">
        <v>94</v>
      </c>
    </row>
    <row r="813" spans="1:38" x14ac:dyDescent="0.5">
      <c r="A813">
        <v>6</v>
      </c>
      <c r="B813">
        <v>31</v>
      </c>
      <c r="C813">
        <v>2019</v>
      </c>
      <c r="D813">
        <v>99</v>
      </c>
      <c r="E813">
        <v>99</v>
      </c>
      <c r="F813">
        <v>99</v>
      </c>
      <c r="G813">
        <v>4</v>
      </c>
      <c r="H813">
        <v>1</v>
      </c>
      <c r="I813">
        <v>99</v>
      </c>
      <c r="J813">
        <v>999</v>
      </c>
      <c r="K813">
        <v>99</v>
      </c>
      <c r="L813">
        <v>99</v>
      </c>
      <c r="M813">
        <v>99</v>
      </c>
      <c r="N813">
        <v>99</v>
      </c>
      <c r="O813">
        <v>99</v>
      </c>
      <c r="P813">
        <v>9999</v>
      </c>
      <c r="Q813">
        <v>7</v>
      </c>
      <c r="R813">
        <v>2416</v>
      </c>
      <c r="S813">
        <v>2416</v>
      </c>
      <c r="T813">
        <v>16.338162251655628</v>
      </c>
      <c r="U813">
        <v>61.227649006622514</v>
      </c>
      <c r="V813">
        <v>85.871994575706751</v>
      </c>
      <c r="W813">
        <v>79.259850993377498</v>
      </c>
      <c r="X813">
        <v>7.8574095442464609</v>
      </c>
      <c r="Y813">
        <v>2.2194199549445544</v>
      </c>
      <c r="Z813">
        <v>-35.371427937348209</v>
      </c>
      <c r="AA813">
        <v>100</v>
      </c>
      <c r="AB813">
        <v>100</v>
      </c>
      <c r="AC813">
        <v>28</v>
      </c>
      <c r="AD813">
        <v>0</v>
      </c>
      <c r="AE813">
        <v>0</v>
      </c>
      <c r="AF813">
        <v>9</v>
      </c>
      <c r="AG813">
        <v>20</v>
      </c>
      <c r="AH813">
        <v>3</v>
      </c>
      <c r="AI813">
        <v>10</v>
      </c>
      <c r="AJ813">
        <v>0</v>
      </c>
      <c r="AK813">
        <v>59</v>
      </c>
      <c r="AL813">
        <v>39</v>
      </c>
    </row>
    <row r="814" spans="1:38" x14ac:dyDescent="0.5">
      <c r="A814">
        <v>6</v>
      </c>
      <c r="B814">
        <v>32</v>
      </c>
      <c r="C814">
        <v>2019</v>
      </c>
      <c r="D814">
        <v>99</v>
      </c>
      <c r="E814">
        <v>99</v>
      </c>
      <c r="F814">
        <v>99</v>
      </c>
      <c r="G814">
        <v>4</v>
      </c>
      <c r="H814">
        <v>2</v>
      </c>
      <c r="I814">
        <v>99</v>
      </c>
      <c r="J814">
        <v>999</v>
      </c>
      <c r="K814">
        <v>99</v>
      </c>
      <c r="L814">
        <v>99</v>
      </c>
      <c r="M814">
        <v>99</v>
      </c>
      <c r="N814">
        <v>99</v>
      </c>
      <c r="O814">
        <v>99</v>
      </c>
      <c r="P814">
        <v>9999</v>
      </c>
      <c r="R814">
        <v>0</v>
      </c>
      <c r="AA814">
        <v>0</v>
      </c>
    </row>
    <row r="815" spans="1:38" x14ac:dyDescent="0.5">
      <c r="A815">
        <v>6</v>
      </c>
      <c r="B815">
        <v>33</v>
      </c>
      <c r="C815">
        <v>2018</v>
      </c>
      <c r="D815">
        <v>99</v>
      </c>
      <c r="E815">
        <v>99</v>
      </c>
      <c r="F815">
        <v>99</v>
      </c>
      <c r="G815">
        <v>1</v>
      </c>
      <c r="H815">
        <v>1</v>
      </c>
      <c r="I815">
        <v>99</v>
      </c>
      <c r="J815">
        <v>999</v>
      </c>
      <c r="K815">
        <v>99</v>
      </c>
      <c r="L815">
        <v>99</v>
      </c>
      <c r="M815">
        <v>99</v>
      </c>
      <c r="N815">
        <v>99</v>
      </c>
      <c r="O815">
        <v>99</v>
      </c>
      <c r="P815">
        <v>9999</v>
      </c>
      <c r="Q815">
        <v>34</v>
      </c>
      <c r="R815">
        <v>5684</v>
      </c>
      <c r="S815">
        <v>5682</v>
      </c>
      <c r="T815">
        <v>15.971147079521465</v>
      </c>
      <c r="U815">
        <v>60.711545230552623</v>
      </c>
      <c r="V815">
        <v>86.407361941665812</v>
      </c>
      <c r="W815">
        <v>79.753995072157906</v>
      </c>
      <c r="X815">
        <v>9.5842405579946224</v>
      </c>
      <c r="Y815">
        <v>2.7572254006601127</v>
      </c>
      <c r="Z815">
        <v>-32.841249189132192</v>
      </c>
      <c r="AA815">
        <v>93.073522187653523</v>
      </c>
      <c r="AB815">
        <v>92.859028300088767</v>
      </c>
      <c r="AC815">
        <v>61</v>
      </c>
      <c r="AD815">
        <v>0</v>
      </c>
      <c r="AE815">
        <v>0</v>
      </c>
      <c r="AF815">
        <v>22</v>
      </c>
      <c r="AG815">
        <v>146</v>
      </c>
      <c r="AH815">
        <v>51</v>
      </c>
      <c r="AI815">
        <v>260</v>
      </c>
      <c r="AJ815">
        <v>0</v>
      </c>
      <c r="AK815">
        <v>106</v>
      </c>
      <c r="AL815">
        <v>53</v>
      </c>
    </row>
    <row r="816" spans="1:38" x14ac:dyDescent="0.5">
      <c r="A816">
        <v>6</v>
      </c>
      <c r="B816">
        <v>34</v>
      </c>
      <c r="C816">
        <v>2018</v>
      </c>
      <c r="D816">
        <v>99</v>
      </c>
      <c r="E816">
        <v>99</v>
      </c>
      <c r="F816">
        <v>99</v>
      </c>
      <c r="G816">
        <v>1</v>
      </c>
      <c r="H816">
        <v>2</v>
      </c>
      <c r="I816">
        <v>99</v>
      </c>
      <c r="J816">
        <v>999</v>
      </c>
      <c r="K816">
        <v>99</v>
      </c>
      <c r="L816">
        <v>99</v>
      </c>
      <c r="M816">
        <v>99</v>
      </c>
      <c r="N816">
        <v>99</v>
      </c>
      <c r="O816">
        <v>99</v>
      </c>
      <c r="P816">
        <v>9999</v>
      </c>
      <c r="Q816">
        <v>8</v>
      </c>
      <c r="R816">
        <v>423</v>
      </c>
      <c r="S816">
        <v>423</v>
      </c>
      <c r="T816">
        <v>16.255319148936174</v>
      </c>
      <c r="U816">
        <v>61.06619385342789</v>
      </c>
      <c r="V816">
        <v>89.246188167374982</v>
      </c>
      <c r="W816">
        <v>82.374231678487007</v>
      </c>
      <c r="X816">
        <v>8.095089298172029</v>
      </c>
      <c r="Y816">
        <v>2.3681029365245632</v>
      </c>
      <c r="Z816">
        <v>-23.577497030069257</v>
      </c>
      <c r="AA816">
        <v>6.9264778123464881</v>
      </c>
      <c r="AB816">
        <v>7.1409716999112423</v>
      </c>
      <c r="AC816">
        <v>8</v>
      </c>
      <c r="AD816">
        <v>0</v>
      </c>
      <c r="AE816">
        <v>0</v>
      </c>
      <c r="AF816">
        <v>1</v>
      </c>
      <c r="AG816">
        <v>21</v>
      </c>
      <c r="AH816">
        <v>16</v>
      </c>
      <c r="AI816">
        <v>86</v>
      </c>
      <c r="AJ816">
        <v>0</v>
      </c>
      <c r="AK816">
        <v>25</v>
      </c>
      <c r="AL816">
        <v>4</v>
      </c>
    </row>
    <row r="817" spans="1:38" x14ac:dyDescent="0.5">
      <c r="A817">
        <v>6</v>
      </c>
      <c r="B817">
        <v>35</v>
      </c>
      <c r="C817">
        <v>2018</v>
      </c>
      <c r="D817">
        <v>99</v>
      </c>
      <c r="E817">
        <v>99</v>
      </c>
      <c r="F817">
        <v>99</v>
      </c>
      <c r="G817">
        <v>2</v>
      </c>
      <c r="H817">
        <v>1</v>
      </c>
      <c r="I817">
        <v>99</v>
      </c>
      <c r="J817">
        <v>999</v>
      </c>
      <c r="K817">
        <v>99</v>
      </c>
      <c r="L817">
        <v>99</v>
      </c>
      <c r="M817">
        <v>99</v>
      </c>
      <c r="N817">
        <v>99</v>
      </c>
      <c r="O817">
        <v>99</v>
      </c>
      <c r="P817">
        <v>9999</v>
      </c>
      <c r="Q817">
        <v>29</v>
      </c>
      <c r="R817">
        <v>2283</v>
      </c>
      <c r="S817">
        <v>2282</v>
      </c>
      <c r="T817">
        <v>16.238282961016203</v>
      </c>
      <c r="U817">
        <v>61.22129710780019</v>
      </c>
      <c r="V817">
        <v>90.569989070809925</v>
      </c>
      <c r="W817">
        <v>83.596099912357474</v>
      </c>
      <c r="X817">
        <v>11.631851599937779</v>
      </c>
      <c r="Y817">
        <v>2.5222276508614594</v>
      </c>
      <c r="Z817">
        <v>-23.781025636446</v>
      </c>
      <c r="AA817">
        <v>81.187766714082514</v>
      </c>
      <c r="AB817">
        <v>80.937249495117939</v>
      </c>
      <c r="AC817">
        <v>59</v>
      </c>
      <c r="AD817">
        <v>0</v>
      </c>
      <c r="AE817">
        <v>0</v>
      </c>
      <c r="AF817">
        <v>10</v>
      </c>
      <c r="AG817">
        <v>258</v>
      </c>
      <c r="AH817">
        <v>62</v>
      </c>
      <c r="AI817">
        <v>232</v>
      </c>
      <c r="AJ817">
        <v>0</v>
      </c>
      <c r="AK817">
        <v>191</v>
      </c>
      <c r="AL817">
        <v>36</v>
      </c>
    </row>
    <row r="818" spans="1:38" x14ac:dyDescent="0.5">
      <c r="A818">
        <v>6</v>
      </c>
      <c r="B818">
        <v>36</v>
      </c>
      <c r="C818">
        <v>2018</v>
      </c>
      <c r="D818">
        <v>99</v>
      </c>
      <c r="E818">
        <v>99</v>
      </c>
      <c r="F818">
        <v>99</v>
      </c>
      <c r="G818">
        <v>2</v>
      </c>
      <c r="H818">
        <v>2</v>
      </c>
      <c r="I818">
        <v>99</v>
      </c>
      <c r="J818">
        <v>999</v>
      </c>
      <c r="K818">
        <v>99</v>
      </c>
      <c r="L818">
        <v>99</v>
      </c>
      <c r="M818">
        <v>99</v>
      </c>
      <c r="N818">
        <v>99</v>
      </c>
      <c r="O818">
        <v>99</v>
      </c>
      <c r="P818">
        <v>9999</v>
      </c>
      <c r="Q818">
        <v>16</v>
      </c>
      <c r="R818">
        <v>529</v>
      </c>
      <c r="S818">
        <v>527</v>
      </c>
      <c r="T818">
        <v>16.130434782608699</v>
      </c>
      <c r="U818">
        <v>61.130929791271342</v>
      </c>
      <c r="V818">
        <v>92.48593296753225</v>
      </c>
      <c r="W818">
        <v>85.364516129032253</v>
      </c>
      <c r="X818">
        <v>10.850508820046748</v>
      </c>
      <c r="Y818">
        <v>2.4871456416721274</v>
      </c>
      <c r="Z818">
        <v>-74.692172206259698</v>
      </c>
      <c r="AA818">
        <v>18.812233285917497</v>
      </c>
      <c r="AB818">
        <v>19.062750504882064</v>
      </c>
      <c r="AC818">
        <v>12</v>
      </c>
      <c r="AD818">
        <v>0</v>
      </c>
      <c r="AE818">
        <v>0</v>
      </c>
      <c r="AF818">
        <v>3</v>
      </c>
      <c r="AG818">
        <v>83</v>
      </c>
      <c r="AH818">
        <v>28</v>
      </c>
      <c r="AI818">
        <v>131</v>
      </c>
      <c r="AJ818">
        <v>0</v>
      </c>
      <c r="AK818">
        <v>25</v>
      </c>
      <c r="AL818">
        <v>8</v>
      </c>
    </row>
    <row r="819" spans="1:38" x14ac:dyDescent="0.5">
      <c r="A819">
        <v>6</v>
      </c>
      <c r="B819">
        <v>37</v>
      </c>
      <c r="C819">
        <v>2018</v>
      </c>
      <c r="D819">
        <v>99</v>
      </c>
      <c r="E819">
        <v>99</v>
      </c>
      <c r="F819">
        <v>99</v>
      </c>
      <c r="G819">
        <v>3</v>
      </c>
      <c r="H819">
        <v>1</v>
      </c>
      <c r="I819">
        <v>99</v>
      </c>
      <c r="J819">
        <v>999</v>
      </c>
      <c r="K819">
        <v>99</v>
      </c>
      <c r="L819">
        <v>99</v>
      </c>
      <c r="M819">
        <v>99</v>
      </c>
      <c r="N819">
        <v>99</v>
      </c>
      <c r="O819">
        <v>99</v>
      </c>
      <c r="P819">
        <v>9999</v>
      </c>
      <c r="Q819">
        <v>56</v>
      </c>
      <c r="R819">
        <v>7443</v>
      </c>
      <c r="S819">
        <v>7433</v>
      </c>
      <c r="T819">
        <v>15.741770791347571</v>
      </c>
      <c r="U819">
        <v>60.419077088658689</v>
      </c>
      <c r="V819">
        <v>87.3390734038815</v>
      </c>
      <c r="W819">
        <v>80.61396475178266</v>
      </c>
      <c r="X819">
        <v>11.474561740106196</v>
      </c>
      <c r="Y819">
        <v>2.8866093903071306</v>
      </c>
      <c r="Z819">
        <v>-42.607006155070678</v>
      </c>
      <c r="AA819">
        <v>61.173666474891114</v>
      </c>
      <c r="AB819">
        <v>61.687564194731891</v>
      </c>
      <c r="AC819">
        <v>195</v>
      </c>
      <c r="AD819">
        <v>0</v>
      </c>
      <c r="AE819">
        <v>0</v>
      </c>
      <c r="AF819">
        <v>53</v>
      </c>
      <c r="AG819">
        <v>361</v>
      </c>
      <c r="AH819">
        <v>179</v>
      </c>
      <c r="AI819">
        <v>415</v>
      </c>
      <c r="AJ819">
        <v>0</v>
      </c>
      <c r="AK819">
        <v>631</v>
      </c>
      <c r="AL819">
        <v>207</v>
      </c>
    </row>
    <row r="820" spans="1:38" x14ac:dyDescent="0.5">
      <c r="A820">
        <v>6</v>
      </c>
      <c r="B820">
        <v>38</v>
      </c>
      <c r="C820">
        <v>2018</v>
      </c>
      <c r="D820">
        <v>99</v>
      </c>
      <c r="E820">
        <v>99</v>
      </c>
      <c r="F820">
        <v>99</v>
      </c>
      <c r="G820">
        <v>3</v>
      </c>
      <c r="H820">
        <v>2</v>
      </c>
      <c r="I820">
        <v>99</v>
      </c>
      <c r="J820">
        <v>999</v>
      </c>
      <c r="K820">
        <v>99</v>
      </c>
      <c r="L820">
        <v>99</v>
      </c>
      <c r="M820">
        <v>99</v>
      </c>
      <c r="N820">
        <v>99</v>
      </c>
      <c r="O820">
        <v>99</v>
      </c>
      <c r="P820">
        <v>9999</v>
      </c>
      <c r="Q820">
        <v>16</v>
      </c>
      <c r="R820">
        <v>4724</v>
      </c>
      <c r="S820">
        <v>4721</v>
      </c>
      <c r="T820">
        <v>16.21316680779001</v>
      </c>
      <c r="U820">
        <v>61.522770599449267</v>
      </c>
      <c r="V820">
        <v>85.377131706537938</v>
      </c>
      <c r="W820">
        <v>78.803092565134619</v>
      </c>
      <c r="X820">
        <v>11.420073918178492</v>
      </c>
      <c r="Y820">
        <v>2.8850681682097803</v>
      </c>
      <c r="Z820">
        <v>-43.614178097999265</v>
      </c>
      <c r="AA820">
        <v>38.826333525108893</v>
      </c>
      <c r="AB820">
        <v>38.312435805268123</v>
      </c>
      <c r="AC820">
        <v>101</v>
      </c>
      <c r="AD820">
        <v>0</v>
      </c>
      <c r="AE820">
        <v>0</v>
      </c>
      <c r="AF820">
        <v>44</v>
      </c>
      <c r="AG820">
        <v>285</v>
      </c>
      <c r="AH820">
        <v>126</v>
      </c>
      <c r="AI820">
        <v>269</v>
      </c>
      <c r="AJ820">
        <v>0</v>
      </c>
      <c r="AK820">
        <v>242</v>
      </c>
      <c r="AL820">
        <v>91</v>
      </c>
    </row>
    <row r="821" spans="1:38" x14ac:dyDescent="0.5">
      <c r="A821">
        <v>6</v>
      </c>
      <c r="B821">
        <v>39</v>
      </c>
      <c r="C821">
        <v>2018</v>
      </c>
      <c r="D821">
        <v>99</v>
      </c>
      <c r="E821">
        <v>99</v>
      </c>
      <c r="F821">
        <v>99</v>
      </c>
      <c r="G821">
        <v>4</v>
      </c>
      <c r="H821">
        <v>1</v>
      </c>
      <c r="I821">
        <v>99</v>
      </c>
      <c r="J821">
        <v>999</v>
      </c>
      <c r="K821">
        <v>99</v>
      </c>
      <c r="L821">
        <v>99</v>
      </c>
      <c r="M821">
        <v>99</v>
      </c>
      <c r="N821">
        <v>99</v>
      </c>
      <c r="O821">
        <v>99</v>
      </c>
      <c r="P821">
        <v>9999</v>
      </c>
      <c r="Q821">
        <v>13</v>
      </c>
      <c r="R821">
        <v>3951</v>
      </c>
      <c r="S821">
        <v>3939</v>
      </c>
      <c r="T821">
        <v>16.178435839028101</v>
      </c>
      <c r="U821">
        <v>61.188118811881189</v>
      </c>
      <c r="V821">
        <v>87.218159269048101</v>
      </c>
      <c r="W821">
        <v>80.502361005331252</v>
      </c>
      <c r="X821">
        <v>9.3258063804974842</v>
      </c>
      <c r="Y821">
        <v>2.4739107840116761</v>
      </c>
      <c r="Z821">
        <v>-77.825802153554491</v>
      </c>
      <c r="AA821">
        <v>100</v>
      </c>
      <c r="AB821">
        <v>100</v>
      </c>
      <c r="AC821">
        <v>122</v>
      </c>
      <c r="AD821">
        <v>0</v>
      </c>
      <c r="AE821">
        <v>0</v>
      </c>
      <c r="AF821">
        <v>20</v>
      </c>
      <c r="AG821">
        <v>332</v>
      </c>
      <c r="AH821">
        <v>74</v>
      </c>
      <c r="AI821">
        <v>98</v>
      </c>
      <c r="AJ821">
        <v>0</v>
      </c>
      <c r="AK821">
        <v>541</v>
      </c>
      <c r="AL821">
        <v>203</v>
      </c>
    </row>
    <row r="822" spans="1:38" x14ac:dyDescent="0.5">
      <c r="A822">
        <v>6</v>
      </c>
      <c r="B822">
        <v>40</v>
      </c>
      <c r="C822">
        <v>2018</v>
      </c>
      <c r="D822">
        <v>99</v>
      </c>
      <c r="E822">
        <v>99</v>
      </c>
      <c r="F822">
        <v>99</v>
      </c>
      <c r="G822">
        <v>4</v>
      </c>
      <c r="H822">
        <v>2</v>
      </c>
      <c r="I822">
        <v>99</v>
      </c>
      <c r="J822">
        <v>999</v>
      </c>
      <c r="K822">
        <v>99</v>
      </c>
      <c r="L822">
        <v>99</v>
      </c>
      <c r="M822">
        <v>99</v>
      </c>
      <c r="N822">
        <v>99</v>
      </c>
      <c r="O822">
        <v>99</v>
      </c>
      <c r="P822">
        <v>9999</v>
      </c>
      <c r="R822">
        <v>0</v>
      </c>
      <c r="AA822">
        <v>0</v>
      </c>
    </row>
    <row r="823" spans="1:38" x14ac:dyDescent="0.5">
      <c r="A823">
        <v>6</v>
      </c>
      <c r="B823">
        <v>41</v>
      </c>
      <c r="C823">
        <v>2017</v>
      </c>
      <c r="D823">
        <v>99</v>
      </c>
      <c r="E823">
        <v>99</v>
      </c>
      <c r="F823">
        <v>99</v>
      </c>
      <c r="G823">
        <v>1</v>
      </c>
      <c r="H823">
        <v>1</v>
      </c>
      <c r="I823">
        <v>99</v>
      </c>
      <c r="J823">
        <v>999</v>
      </c>
      <c r="K823">
        <v>99</v>
      </c>
      <c r="L823">
        <v>99</v>
      </c>
      <c r="M823">
        <v>99</v>
      </c>
      <c r="N823">
        <v>99</v>
      </c>
      <c r="O823">
        <v>99</v>
      </c>
      <c r="P823">
        <v>9999</v>
      </c>
      <c r="Q823">
        <v>33</v>
      </c>
      <c r="R823">
        <v>7194</v>
      </c>
      <c r="S823">
        <v>7187</v>
      </c>
      <c r="T823">
        <v>15.733666944676122</v>
      </c>
      <c r="U823">
        <v>60.336023375539185</v>
      </c>
      <c r="V823">
        <v>89.876026610584233</v>
      </c>
      <c r="W823">
        <v>82.955572561569511</v>
      </c>
      <c r="X823">
        <v>10.476456901194519</v>
      </c>
      <c r="Y823">
        <v>2.8537834679288889</v>
      </c>
      <c r="Z823">
        <v>-35.868204302628726</v>
      </c>
      <c r="AA823">
        <v>89.711934156378618</v>
      </c>
      <c r="AB823">
        <v>89.608619383538382</v>
      </c>
      <c r="AC823">
        <v>102</v>
      </c>
      <c r="AD823">
        <v>0</v>
      </c>
      <c r="AE823">
        <v>0</v>
      </c>
      <c r="AF823">
        <v>18</v>
      </c>
      <c r="AG823">
        <v>201</v>
      </c>
      <c r="AH823">
        <v>57</v>
      </c>
      <c r="AI823">
        <v>290</v>
      </c>
      <c r="AJ823">
        <v>0</v>
      </c>
      <c r="AK823">
        <v>266</v>
      </c>
      <c r="AL823">
        <v>148</v>
      </c>
    </row>
    <row r="824" spans="1:38" x14ac:dyDescent="0.5">
      <c r="A824">
        <v>6</v>
      </c>
      <c r="B824">
        <v>42</v>
      </c>
      <c r="C824">
        <v>2017</v>
      </c>
      <c r="D824">
        <v>99</v>
      </c>
      <c r="E824">
        <v>99</v>
      </c>
      <c r="F824">
        <v>99</v>
      </c>
      <c r="G824">
        <v>1</v>
      </c>
      <c r="H824">
        <v>2</v>
      </c>
      <c r="I824">
        <v>99</v>
      </c>
      <c r="J824">
        <v>999</v>
      </c>
      <c r="K824">
        <v>99</v>
      </c>
      <c r="L824">
        <v>99</v>
      </c>
      <c r="M824">
        <v>99</v>
      </c>
      <c r="N824">
        <v>99</v>
      </c>
      <c r="O824">
        <v>99</v>
      </c>
      <c r="P824">
        <v>9999</v>
      </c>
      <c r="Q824">
        <v>12</v>
      </c>
      <c r="R824">
        <v>825</v>
      </c>
      <c r="S824">
        <v>823</v>
      </c>
      <c r="T824">
        <v>15.198787878787877</v>
      </c>
      <c r="U824">
        <v>59.236938031591762</v>
      </c>
      <c r="V824">
        <v>91.075775148131584</v>
      </c>
      <c r="W824">
        <v>84.062940461725375</v>
      </c>
      <c r="X824">
        <v>9.5484967730344472</v>
      </c>
      <c r="Y824">
        <v>2.5488655861446392</v>
      </c>
      <c r="Z824">
        <v>-66.508976917169292</v>
      </c>
      <c r="AA824">
        <v>10.288065843621398</v>
      </c>
      <c r="AB824">
        <v>10.391380616461602</v>
      </c>
      <c r="AC824">
        <v>8</v>
      </c>
      <c r="AD824">
        <v>0</v>
      </c>
      <c r="AE824">
        <v>0</v>
      </c>
      <c r="AF824">
        <v>8</v>
      </c>
      <c r="AG824">
        <v>16</v>
      </c>
      <c r="AH824">
        <v>12</v>
      </c>
      <c r="AI824">
        <v>27</v>
      </c>
      <c r="AJ824">
        <v>0</v>
      </c>
      <c r="AK824">
        <v>56</v>
      </c>
      <c r="AL824">
        <v>11</v>
      </c>
    </row>
    <row r="825" spans="1:38" x14ac:dyDescent="0.5">
      <c r="A825">
        <v>6</v>
      </c>
      <c r="B825">
        <v>43</v>
      </c>
      <c r="C825">
        <v>2017</v>
      </c>
      <c r="D825">
        <v>99</v>
      </c>
      <c r="E825">
        <v>99</v>
      </c>
      <c r="F825">
        <v>99</v>
      </c>
      <c r="G825">
        <v>2</v>
      </c>
      <c r="H825">
        <v>1</v>
      </c>
      <c r="I825">
        <v>99</v>
      </c>
      <c r="J825">
        <v>999</v>
      </c>
      <c r="K825">
        <v>99</v>
      </c>
      <c r="L825">
        <v>99</v>
      </c>
      <c r="M825">
        <v>99</v>
      </c>
      <c r="N825">
        <v>99</v>
      </c>
      <c r="O825">
        <v>99</v>
      </c>
      <c r="P825">
        <v>9999</v>
      </c>
      <c r="Q825">
        <v>34</v>
      </c>
      <c r="R825">
        <v>3197</v>
      </c>
      <c r="S825">
        <v>3194</v>
      </c>
      <c r="T825">
        <v>15.838285893024709</v>
      </c>
      <c r="U825">
        <v>60.377896055103321</v>
      </c>
      <c r="V825">
        <v>91.765471689536881</v>
      </c>
      <c r="W825">
        <v>84.699530369442812</v>
      </c>
      <c r="X825">
        <v>11.20884302497385</v>
      </c>
      <c r="Y825">
        <v>2.5662712462677582</v>
      </c>
      <c r="Z825">
        <v>-27.098428614728963</v>
      </c>
      <c r="AA825">
        <v>88.633213196562224</v>
      </c>
      <c r="AB825">
        <v>88.301072951563711</v>
      </c>
      <c r="AC825">
        <v>105</v>
      </c>
      <c r="AD825">
        <v>0</v>
      </c>
      <c r="AE825">
        <v>0</v>
      </c>
      <c r="AF825">
        <v>14</v>
      </c>
      <c r="AG825">
        <v>248</v>
      </c>
      <c r="AH825">
        <v>80</v>
      </c>
      <c r="AI825">
        <v>364</v>
      </c>
      <c r="AJ825">
        <v>0</v>
      </c>
      <c r="AK825">
        <v>668</v>
      </c>
      <c r="AL825">
        <v>113</v>
      </c>
    </row>
    <row r="826" spans="1:38" x14ac:dyDescent="0.5">
      <c r="A826">
        <v>6</v>
      </c>
      <c r="B826">
        <v>44</v>
      </c>
      <c r="C826">
        <v>2017</v>
      </c>
      <c r="D826">
        <v>99</v>
      </c>
      <c r="E826">
        <v>99</v>
      </c>
      <c r="F826">
        <v>99</v>
      </c>
      <c r="G826">
        <v>2</v>
      </c>
      <c r="H826">
        <v>2</v>
      </c>
      <c r="I826">
        <v>99</v>
      </c>
      <c r="J826">
        <v>999</v>
      </c>
      <c r="K826">
        <v>99</v>
      </c>
      <c r="L826">
        <v>99</v>
      </c>
      <c r="M826">
        <v>99</v>
      </c>
      <c r="N826">
        <v>99</v>
      </c>
      <c r="O826">
        <v>99</v>
      </c>
      <c r="P826">
        <v>9999</v>
      </c>
      <c r="Q826">
        <v>11</v>
      </c>
      <c r="R826">
        <v>410</v>
      </c>
      <c r="S826">
        <v>410</v>
      </c>
      <c r="T826">
        <v>15.536585365853661</v>
      </c>
      <c r="U826">
        <v>59.868292682926835</v>
      </c>
      <c r="V826">
        <v>94.677747535871859</v>
      </c>
      <c r="W826">
        <v>87.387560975609745</v>
      </c>
      <c r="X826">
        <v>12.721731604886521</v>
      </c>
      <c r="Y826">
        <v>2.8356991674004406</v>
      </c>
      <c r="Z826">
        <v>-41.68328902582487</v>
      </c>
      <c r="AA826">
        <v>11.366786803437758</v>
      </c>
      <c r="AB826">
        <v>11.698927048436271</v>
      </c>
      <c r="AC826">
        <v>14</v>
      </c>
      <c r="AD826">
        <v>0</v>
      </c>
      <c r="AE826">
        <v>0</v>
      </c>
      <c r="AF826">
        <v>5</v>
      </c>
      <c r="AG826">
        <v>157</v>
      </c>
      <c r="AH826">
        <v>37</v>
      </c>
      <c r="AI826">
        <v>169</v>
      </c>
      <c r="AJ826">
        <v>0</v>
      </c>
      <c r="AK826">
        <v>69</v>
      </c>
      <c r="AL826">
        <v>20</v>
      </c>
    </row>
    <row r="827" spans="1:38" x14ac:dyDescent="0.5">
      <c r="A827">
        <v>6</v>
      </c>
      <c r="B827">
        <v>45</v>
      </c>
      <c r="C827">
        <v>2017</v>
      </c>
      <c r="D827">
        <v>99</v>
      </c>
      <c r="E827">
        <v>99</v>
      </c>
      <c r="F827">
        <v>99</v>
      </c>
      <c r="G827">
        <v>3</v>
      </c>
      <c r="H827">
        <v>1</v>
      </c>
      <c r="I827">
        <v>99</v>
      </c>
      <c r="J827">
        <v>999</v>
      </c>
      <c r="K827">
        <v>99</v>
      </c>
      <c r="L827">
        <v>99</v>
      </c>
      <c r="M827">
        <v>99</v>
      </c>
      <c r="N827">
        <v>99</v>
      </c>
      <c r="O827">
        <v>99</v>
      </c>
      <c r="P827">
        <v>9999</v>
      </c>
      <c r="Q827">
        <v>58</v>
      </c>
      <c r="R827">
        <v>9917</v>
      </c>
      <c r="S827">
        <v>9911</v>
      </c>
      <c r="T827">
        <v>15.7046485832409</v>
      </c>
      <c r="U827">
        <v>60.323781656745027</v>
      </c>
      <c r="V827">
        <v>87.146809202115506</v>
      </c>
      <c r="W827">
        <v>80.436504893552453</v>
      </c>
      <c r="X827">
        <v>11.988057667531898</v>
      </c>
      <c r="Y827">
        <v>3.0208301271001012</v>
      </c>
      <c r="Z827">
        <v>-43.044617930400968</v>
      </c>
      <c r="AA827">
        <v>61.012673803371477</v>
      </c>
      <c r="AB827">
        <v>60.846931067606612</v>
      </c>
      <c r="AC827">
        <v>380</v>
      </c>
      <c r="AD827">
        <v>0</v>
      </c>
      <c r="AE827">
        <v>0</v>
      </c>
      <c r="AF827">
        <v>109</v>
      </c>
      <c r="AG827">
        <v>330</v>
      </c>
      <c r="AH827">
        <v>119</v>
      </c>
      <c r="AI827">
        <v>253</v>
      </c>
      <c r="AJ827">
        <v>0</v>
      </c>
      <c r="AK827">
        <v>1231</v>
      </c>
      <c r="AL827">
        <v>600</v>
      </c>
    </row>
    <row r="828" spans="1:38" x14ac:dyDescent="0.5">
      <c r="A828">
        <v>6</v>
      </c>
      <c r="B828">
        <v>46</v>
      </c>
      <c r="C828">
        <v>2017</v>
      </c>
      <c r="D828">
        <v>99</v>
      </c>
      <c r="E828">
        <v>99</v>
      </c>
      <c r="F828">
        <v>99</v>
      </c>
      <c r="G828">
        <v>3</v>
      </c>
      <c r="H828">
        <v>2</v>
      </c>
      <c r="I828">
        <v>99</v>
      </c>
      <c r="J828">
        <v>999</v>
      </c>
      <c r="K828">
        <v>99</v>
      </c>
      <c r="L828">
        <v>99</v>
      </c>
      <c r="M828">
        <v>99</v>
      </c>
      <c r="N828">
        <v>99</v>
      </c>
      <c r="O828">
        <v>99</v>
      </c>
      <c r="P828">
        <v>9999</v>
      </c>
      <c r="Q828">
        <v>17</v>
      </c>
      <c r="R828">
        <v>6337</v>
      </c>
      <c r="S828">
        <v>6329</v>
      </c>
      <c r="T828">
        <v>16.126873915101786</v>
      </c>
      <c r="U828">
        <v>61.215041870753666</v>
      </c>
      <c r="V828">
        <v>87.836228939444823</v>
      </c>
      <c r="W828">
        <v>81.072839311107813</v>
      </c>
      <c r="X828">
        <v>9.7093600118807331</v>
      </c>
      <c r="Y828">
        <v>2.799519404783088</v>
      </c>
      <c r="Z828">
        <v>-52.226879820735718</v>
      </c>
      <c r="AA828">
        <v>38.987326196628509</v>
      </c>
      <c r="AB828">
        <v>39.15306893239341</v>
      </c>
      <c r="AC828">
        <v>207</v>
      </c>
      <c r="AD828">
        <v>0</v>
      </c>
      <c r="AE828">
        <v>0</v>
      </c>
      <c r="AF828">
        <v>76</v>
      </c>
      <c r="AG828">
        <v>285</v>
      </c>
      <c r="AH828">
        <v>110</v>
      </c>
      <c r="AI828">
        <v>236</v>
      </c>
      <c r="AJ828">
        <v>0</v>
      </c>
      <c r="AK828">
        <v>481</v>
      </c>
      <c r="AL828">
        <v>351</v>
      </c>
    </row>
    <row r="829" spans="1:38" x14ac:dyDescent="0.5">
      <c r="A829">
        <v>6</v>
      </c>
      <c r="B829">
        <v>47</v>
      </c>
      <c r="C829">
        <v>2017</v>
      </c>
      <c r="D829">
        <v>99</v>
      </c>
      <c r="E829">
        <v>99</v>
      </c>
      <c r="F829">
        <v>99</v>
      </c>
      <c r="G829">
        <v>4</v>
      </c>
      <c r="H829">
        <v>1</v>
      </c>
      <c r="I829">
        <v>99</v>
      </c>
      <c r="J829">
        <v>999</v>
      </c>
      <c r="K829">
        <v>99</v>
      </c>
      <c r="L829">
        <v>99</v>
      </c>
      <c r="M829">
        <v>99</v>
      </c>
      <c r="N829">
        <v>99</v>
      </c>
      <c r="O829">
        <v>99</v>
      </c>
      <c r="P829">
        <v>9999</v>
      </c>
      <c r="Q829">
        <v>18</v>
      </c>
      <c r="R829">
        <v>6777</v>
      </c>
      <c r="S829">
        <v>6774</v>
      </c>
      <c r="T829">
        <v>15.9459938025675</v>
      </c>
      <c r="U829">
        <v>60.664157071154406</v>
      </c>
      <c r="V829">
        <v>87.607514679958499</v>
      </c>
      <c r="W829">
        <v>80.861736049601305</v>
      </c>
      <c r="X829">
        <v>10.657397701723397</v>
      </c>
      <c r="Y829">
        <v>2.6938282351529601</v>
      </c>
      <c r="Z829">
        <v>-33.788751475987361</v>
      </c>
      <c r="AA829">
        <v>100</v>
      </c>
      <c r="AB829">
        <v>100</v>
      </c>
      <c r="AC829">
        <v>274</v>
      </c>
      <c r="AD829">
        <v>0</v>
      </c>
      <c r="AE829">
        <v>0</v>
      </c>
      <c r="AF829">
        <v>63</v>
      </c>
      <c r="AG829">
        <v>248</v>
      </c>
      <c r="AH829">
        <v>60</v>
      </c>
      <c r="AI829">
        <v>42</v>
      </c>
      <c r="AJ829">
        <v>0</v>
      </c>
      <c r="AK829">
        <v>1141</v>
      </c>
      <c r="AL829">
        <v>526</v>
      </c>
    </row>
    <row r="830" spans="1:38" x14ac:dyDescent="0.5">
      <c r="A830">
        <v>6</v>
      </c>
      <c r="B830">
        <v>48</v>
      </c>
      <c r="C830">
        <v>2017</v>
      </c>
      <c r="D830">
        <v>99</v>
      </c>
      <c r="E830">
        <v>99</v>
      </c>
      <c r="F830">
        <v>99</v>
      </c>
      <c r="G830">
        <v>4</v>
      </c>
      <c r="H830">
        <v>2</v>
      </c>
      <c r="I830">
        <v>99</v>
      </c>
      <c r="J830">
        <v>999</v>
      </c>
      <c r="K830">
        <v>99</v>
      </c>
      <c r="L830">
        <v>99</v>
      </c>
      <c r="M830">
        <v>99</v>
      </c>
      <c r="N830">
        <v>99</v>
      </c>
      <c r="O830">
        <v>99</v>
      </c>
      <c r="P830">
        <v>9999</v>
      </c>
      <c r="R830">
        <v>0</v>
      </c>
      <c r="AA830">
        <v>0</v>
      </c>
    </row>
    <row r="831" spans="1:38" x14ac:dyDescent="0.5">
      <c r="A831">
        <v>6</v>
      </c>
      <c r="B831">
        <v>49</v>
      </c>
      <c r="C831">
        <v>2016</v>
      </c>
      <c r="D831">
        <v>99</v>
      </c>
      <c r="E831">
        <v>99</v>
      </c>
      <c r="F831">
        <v>99</v>
      </c>
      <c r="G831">
        <v>1</v>
      </c>
      <c r="H831">
        <v>1</v>
      </c>
      <c r="I831">
        <v>99</v>
      </c>
      <c r="J831">
        <v>999</v>
      </c>
      <c r="K831">
        <v>99</v>
      </c>
      <c r="L831">
        <v>99</v>
      </c>
      <c r="M831">
        <v>99</v>
      </c>
      <c r="N831">
        <v>99</v>
      </c>
      <c r="O831">
        <v>99</v>
      </c>
      <c r="P831">
        <v>9999</v>
      </c>
      <c r="Q831">
        <v>30</v>
      </c>
      <c r="R831">
        <v>7263</v>
      </c>
      <c r="S831">
        <v>7259</v>
      </c>
      <c r="T831">
        <v>15.533388406994357</v>
      </c>
      <c r="U831">
        <v>59.822014051522252</v>
      </c>
      <c r="V831">
        <v>89.957682449566903</v>
      </c>
      <c r="W831">
        <v>83.030940900950256</v>
      </c>
      <c r="X831">
        <v>10.124650449502626</v>
      </c>
      <c r="Y831">
        <v>2.8317868370087678</v>
      </c>
      <c r="Z831">
        <v>-24.111863896322625</v>
      </c>
      <c r="AA831">
        <v>89.799703264094944</v>
      </c>
      <c r="AB831">
        <v>89.606890235388192</v>
      </c>
      <c r="AC831">
        <v>66</v>
      </c>
      <c r="AD831">
        <v>0</v>
      </c>
      <c r="AE831">
        <v>0</v>
      </c>
      <c r="AF831">
        <v>14</v>
      </c>
      <c r="AG831">
        <v>173</v>
      </c>
      <c r="AH831">
        <v>53</v>
      </c>
      <c r="AI831">
        <v>292</v>
      </c>
      <c r="AJ831">
        <v>0</v>
      </c>
      <c r="AK831">
        <v>151</v>
      </c>
      <c r="AL831">
        <v>99</v>
      </c>
    </row>
    <row r="832" spans="1:38" x14ac:dyDescent="0.5">
      <c r="A832">
        <v>6</v>
      </c>
      <c r="B832">
        <v>50</v>
      </c>
      <c r="C832">
        <v>2016</v>
      </c>
      <c r="D832">
        <v>99</v>
      </c>
      <c r="E832">
        <v>99</v>
      </c>
      <c r="F832">
        <v>99</v>
      </c>
      <c r="G832">
        <v>1</v>
      </c>
      <c r="H832">
        <v>2</v>
      </c>
      <c r="I832">
        <v>99</v>
      </c>
      <c r="J832">
        <v>999</v>
      </c>
      <c r="K832">
        <v>99</v>
      </c>
      <c r="L832">
        <v>99</v>
      </c>
      <c r="M832">
        <v>99</v>
      </c>
      <c r="N832">
        <v>99</v>
      </c>
      <c r="O832">
        <v>99</v>
      </c>
      <c r="P832">
        <v>9999</v>
      </c>
      <c r="Q832">
        <v>12</v>
      </c>
      <c r="R832">
        <v>825</v>
      </c>
      <c r="S832">
        <v>825</v>
      </c>
      <c r="T832">
        <v>16.196363636363635</v>
      </c>
      <c r="U832">
        <v>61.180606060606067</v>
      </c>
      <c r="V832">
        <v>91.783971896648026</v>
      </c>
      <c r="W832">
        <v>84.716606060606068</v>
      </c>
      <c r="X832">
        <v>10.942595254574044</v>
      </c>
      <c r="Y832">
        <v>2.6482904026811598</v>
      </c>
      <c r="Z832">
        <v>-28.766218212533339</v>
      </c>
      <c r="AA832">
        <v>10.200296735905043</v>
      </c>
      <c r="AB832">
        <v>10.393109764611806</v>
      </c>
      <c r="AC832">
        <v>10</v>
      </c>
      <c r="AD832">
        <v>1</v>
      </c>
      <c r="AE832">
        <v>0</v>
      </c>
      <c r="AF832">
        <v>6</v>
      </c>
      <c r="AG832">
        <v>36</v>
      </c>
      <c r="AH832">
        <v>15</v>
      </c>
      <c r="AI832">
        <v>61</v>
      </c>
      <c r="AJ832">
        <v>1</v>
      </c>
      <c r="AK832">
        <v>27</v>
      </c>
      <c r="AL832">
        <v>4</v>
      </c>
    </row>
    <row r="833" spans="1:38" x14ac:dyDescent="0.5">
      <c r="A833">
        <v>6</v>
      </c>
      <c r="B833">
        <v>51</v>
      </c>
      <c r="C833">
        <v>2016</v>
      </c>
      <c r="D833">
        <v>99</v>
      </c>
      <c r="E833">
        <v>99</v>
      </c>
      <c r="F833">
        <v>99</v>
      </c>
      <c r="G833">
        <v>2</v>
      </c>
      <c r="H833">
        <v>1</v>
      </c>
      <c r="I833">
        <v>99</v>
      </c>
      <c r="J833">
        <v>999</v>
      </c>
      <c r="K833">
        <v>99</v>
      </c>
      <c r="L833">
        <v>99</v>
      </c>
      <c r="M833">
        <v>99</v>
      </c>
      <c r="N833">
        <v>99</v>
      </c>
      <c r="O833">
        <v>99</v>
      </c>
      <c r="P833">
        <v>9999</v>
      </c>
      <c r="Q833">
        <v>33</v>
      </c>
      <c r="R833">
        <v>3207</v>
      </c>
      <c r="S833">
        <v>3205</v>
      </c>
      <c r="T833">
        <v>15.814468350483322</v>
      </c>
      <c r="U833">
        <v>60.308580343213741</v>
      </c>
      <c r="V833">
        <v>89.926290009346943</v>
      </c>
      <c r="W833">
        <v>83.00196567862713</v>
      </c>
      <c r="X833">
        <v>10.701476673823493</v>
      </c>
      <c r="Y833">
        <v>2.552158796242161</v>
      </c>
      <c r="Z833">
        <v>-29.978846225501545</v>
      </c>
      <c r="AA833">
        <v>45.716322166785446</v>
      </c>
      <c r="AB833">
        <v>45.018566430512351</v>
      </c>
      <c r="AC833">
        <v>129</v>
      </c>
      <c r="AD833">
        <v>0</v>
      </c>
      <c r="AE833">
        <v>0</v>
      </c>
      <c r="AF833">
        <v>15</v>
      </c>
      <c r="AG833">
        <v>319</v>
      </c>
      <c r="AH833">
        <v>120</v>
      </c>
      <c r="AI833">
        <v>372</v>
      </c>
      <c r="AJ833">
        <v>0</v>
      </c>
      <c r="AK833">
        <v>555</v>
      </c>
      <c r="AL833">
        <v>166</v>
      </c>
    </row>
    <row r="834" spans="1:38" x14ac:dyDescent="0.5">
      <c r="A834">
        <v>6</v>
      </c>
      <c r="B834">
        <v>52</v>
      </c>
      <c r="C834">
        <v>2016</v>
      </c>
      <c r="D834">
        <v>99</v>
      </c>
      <c r="E834">
        <v>99</v>
      </c>
      <c r="F834">
        <v>99</v>
      </c>
      <c r="G834">
        <v>2</v>
      </c>
      <c r="H834">
        <v>2</v>
      </c>
      <c r="I834">
        <v>99</v>
      </c>
      <c r="J834">
        <v>999</v>
      </c>
      <c r="K834">
        <v>99</v>
      </c>
      <c r="L834">
        <v>99</v>
      </c>
      <c r="M834">
        <v>99</v>
      </c>
      <c r="N834">
        <v>99</v>
      </c>
      <c r="O834">
        <v>99</v>
      </c>
      <c r="P834">
        <v>9999</v>
      </c>
      <c r="Q834">
        <v>24</v>
      </c>
      <c r="R834">
        <v>3808</v>
      </c>
      <c r="S834">
        <v>3808</v>
      </c>
      <c r="T834">
        <v>16.279149159663866</v>
      </c>
      <c r="U834">
        <v>61.228728991596647</v>
      </c>
      <c r="V834">
        <v>92.409462430692784</v>
      </c>
      <c r="W834">
        <v>85.293933823529287</v>
      </c>
      <c r="X834">
        <v>10.797899804930967</v>
      </c>
      <c r="Y834">
        <v>2.393957787585109</v>
      </c>
      <c r="Z834">
        <v>-24.576461080812592</v>
      </c>
      <c r="AA834">
        <v>54.283677833214554</v>
      </c>
      <c r="AB834">
        <v>54.981433569487649</v>
      </c>
      <c r="AC834">
        <v>108</v>
      </c>
      <c r="AD834">
        <v>0</v>
      </c>
      <c r="AE834">
        <v>0</v>
      </c>
      <c r="AF834">
        <v>21</v>
      </c>
      <c r="AG834">
        <v>205</v>
      </c>
      <c r="AH834">
        <v>130</v>
      </c>
      <c r="AI834">
        <v>145</v>
      </c>
      <c r="AJ834">
        <v>0</v>
      </c>
      <c r="AK834">
        <v>279</v>
      </c>
      <c r="AL834">
        <v>214</v>
      </c>
    </row>
    <row r="835" spans="1:38" x14ac:dyDescent="0.5">
      <c r="A835">
        <v>6</v>
      </c>
      <c r="B835">
        <v>53</v>
      </c>
      <c r="C835">
        <v>2016</v>
      </c>
      <c r="D835">
        <v>99</v>
      </c>
      <c r="E835">
        <v>99</v>
      </c>
      <c r="F835">
        <v>99</v>
      </c>
      <c r="G835">
        <v>3</v>
      </c>
      <c r="H835">
        <v>1</v>
      </c>
      <c r="I835">
        <v>99</v>
      </c>
      <c r="J835">
        <v>999</v>
      </c>
      <c r="K835">
        <v>99</v>
      </c>
      <c r="L835">
        <v>99</v>
      </c>
      <c r="M835">
        <v>99</v>
      </c>
      <c r="N835">
        <v>99</v>
      </c>
      <c r="O835">
        <v>99</v>
      </c>
      <c r="P835">
        <v>9999</v>
      </c>
      <c r="Q835">
        <v>72</v>
      </c>
      <c r="R835">
        <v>17376</v>
      </c>
      <c r="S835">
        <v>17358</v>
      </c>
      <c r="T835">
        <v>15.708736187845302</v>
      </c>
      <c r="U835">
        <v>60.317375273649027</v>
      </c>
      <c r="V835">
        <v>86.688732107249891</v>
      </c>
      <c r="W835">
        <v>80.013699734992869</v>
      </c>
      <c r="X835">
        <v>10.62860894755417</v>
      </c>
      <c r="Y835">
        <v>2.8776824966107477</v>
      </c>
      <c r="Z835">
        <v>-46.566510998191617</v>
      </c>
      <c r="AA835">
        <v>70.928239039921621</v>
      </c>
      <c r="AB835">
        <v>70.376363663000859</v>
      </c>
      <c r="AC835">
        <v>562</v>
      </c>
      <c r="AD835">
        <v>1</v>
      </c>
      <c r="AE835">
        <v>0</v>
      </c>
      <c r="AF835">
        <v>193</v>
      </c>
      <c r="AG835">
        <v>454</v>
      </c>
      <c r="AH835">
        <v>356</v>
      </c>
      <c r="AI835">
        <v>384</v>
      </c>
      <c r="AJ835">
        <v>0</v>
      </c>
      <c r="AK835">
        <v>1132</v>
      </c>
      <c r="AL835">
        <v>1384</v>
      </c>
    </row>
    <row r="836" spans="1:38" x14ac:dyDescent="0.5">
      <c r="A836">
        <v>6</v>
      </c>
      <c r="B836">
        <v>54</v>
      </c>
      <c r="C836">
        <v>2016</v>
      </c>
      <c r="D836">
        <v>99</v>
      </c>
      <c r="E836">
        <v>99</v>
      </c>
      <c r="F836">
        <v>99</v>
      </c>
      <c r="G836">
        <v>3</v>
      </c>
      <c r="H836">
        <v>2</v>
      </c>
      <c r="I836">
        <v>99</v>
      </c>
      <c r="J836">
        <v>999</v>
      </c>
      <c r="K836">
        <v>99</v>
      </c>
      <c r="L836">
        <v>99</v>
      </c>
      <c r="M836">
        <v>99</v>
      </c>
      <c r="N836">
        <v>99</v>
      </c>
      <c r="O836">
        <v>99</v>
      </c>
      <c r="P836">
        <v>9999</v>
      </c>
      <c r="Q836">
        <v>14</v>
      </c>
      <c r="R836">
        <v>7122</v>
      </c>
      <c r="S836">
        <v>7116</v>
      </c>
      <c r="T836">
        <v>16.176495366470096</v>
      </c>
      <c r="U836">
        <v>61.348369870713881</v>
      </c>
      <c r="V836">
        <v>89.004925040362068</v>
      </c>
      <c r="W836">
        <v>82.151545812254255</v>
      </c>
      <c r="X836">
        <v>10.845932676379482</v>
      </c>
      <c r="Y836">
        <v>2.8011528756241262</v>
      </c>
      <c r="Z836">
        <v>-46.60934433703784</v>
      </c>
      <c r="AA836">
        <v>29.071760960078379</v>
      </c>
      <c r="AB836">
        <v>29.623636336999155</v>
      </c>
      <c r="AC836">
        <v>220</v>
      </c>
      <c r="AD836">
        <v>0</v>
      </c>
      <c r="AE836">
        <v>0</v>
      </c>
      <c r="AF836">
        <v>82</v>
      </c>
      <c r="AG836">
        <v>223</v>
      </c>
      <c r="AH836">
        <v>189</v>
      </c>
      <c r="AI836">
        <v>161</v>
      </c>
      <c r="AJ836">
        <v>0</v>
      </c>
      <c r="AK836">
        <v>387</v>
      </c>
      <c r="AL836">
        <v>395</v>
      </c>
    </row>
    <row r="837" spans="1:38" x14ac:dyDescent="0.5">
      <c r="A837">
        <v>6</v>
      </c>
      <c r="B837">
        <v>55</v>
      </c>
      <c r="C837">
        <v>2016</v>
      </c>
      <c r="D837">
        <v>99</v>
      </c>
      <c r="E837">
        <v>99</v>
      </c>
      <c r="F837">
        <v>99</v>
      </c>
      <c r="G837">
        <v>4</v>
      </c>
      <c r="H837">
        <v>1</v>
      </c>
      <c r="I837">
        <v>99</v>
      </c>
      <c r="J837">
        <v>999</v>
      </c>
      <c r="K837">
        <v>99</v>
      </c>
      <c r="L837">
        <v>99</v>
      </c>
      <c r="M837">
        <v>99</v>
      </c>
      <c r="N837">
        <v>99</v>
      </c>
      <c r="O837">
        <v>99</v>
      </c>
      <c r="P837">
        <v>9999</v>
      </c>
      <c r="Q837">
        <v>16</v>
      </c>
      <c r="R837">
        <v>7295</v>
      </c>
      <c r="S837">
        <v>7286</v>
      </c>
      <c r="T837">
        <v>15.973132282385196</v>
      </c>
      <c r="U837">
        <v>60.779851770518803</v>
      </c>
      <c r="V837">
        <v>86.963511256096197</v>
      </c>
      <c r="W837">
        <v>80.267320889376848</v>
      </c>
      <c r="X837">
        <v>10.608123930104872</v>
      </c>
      <c r="Y837">
        <v>2.7242388133675046</v>
      </c>
      <c r="Z837">
        <v>-34.742170018539341</v>
      </c>
      <c r="AA837">
        <v>100</v>
      </c>
      <c r="AB837">
        <v>100</v>
      </c>
      <c r="AC837">
        <v>217</v>
      </c>
      <c r="AD837">
        <v>0</v>
      </c>
      <c r="AE837">
        <v>0</v>
      </c>
      <c r="AF837">
        <v>97</v>
      </c>
      <c r="AG837">
        <v>331</v>
      </c>
      <c r="AH837">
        <v>89</v>
      </c>
      <c r="AI837">
        <v>264</v>
      </c>
      <c r="AJ837">
        <v>0</v>
      </c>
      <c r="AK837">
        <v>949</v>
      </c>
      <c r="AL837">
        <v>414</v>
      </c>
    </row>
    <row r="838" spans="1:38" x14ac:dyDescent="0.5">
      <c r="A838">
        <v>6</v>
      </c>
      <c r="B838">
        <v>56</v>
      </c>
      <c r="C838">
        <v>2016</v>
      </c>
      <c r="D838">
        <v>99</v>
      </c>
      <c r="E838">
        <v>99</v>
      </c>
      <c r="F838">
        <v>99</v>
      </c>
      <c r="G838">
        <v>4</v>
      </c>
      <c r="H838">
        <v>2</v>
      </c>
      <c r="I838">
        <v>99</v>
      </c>
      <c r="J838">
        <v>999</v>
      </c>
      <c r="K838">
        <v>99</v>
      </c>
      <c r="L838">
        <v>99</v>
      </c>
      <c r="M838">
        <v>99</v>
      </c>
      <c r="N838">
        <v>99</v>
      </c>
      <c r="O838">
        <v>99</v>
      </c>
      <c r="P838">
        <v>9999</v>
      </c>
      <c r="R838">
        <v>0</v>
      </c>
      <c r="AA838">
        <v>0</v>
      </c>
    </row>
    <row r="839" spans="1:38" x14ac:dyDescent="0.5">
      <c r="A839">
        <v>6</v>
      </c>
      <c r="B839">
        <v>57</v>
      </c>
      <c r="C839">
        <v>2015</v>
      </c>
      <c r="D839">
        <v>99</v>
      </c>
      <c r="E839">
        <v>99</v>
      </c>
      <c r="F839">
        <v>99</v>
      </c>
      <c r="G839">
        <v>1</v>
      </c>
      <c r="H839">
        <v>1</v>
      </c>
      <c r="I839">
        <v>99</v>
      </c>
      <c r="J839">
        <v>999</v>
      </c>
      <c r="K839">
        <v>99</v>
      </c>
      <c r="L839">
        <v>99</v>
      </c>
      <c r="M839">
        <v>99</v>
      </c>
      <c r="N839">
        <v>99</v>
      </c>
      <c r="O839">
        <v>99</v>
      </c>
      <c r="P839">
        <v>9999</v>
      </c>
      <c r="Q839">
        <v>29</v>
      </c>
      <c r="R839">
        <v>6165</v>
      </c>
      <c r="S839">
        <v>6150</v>
      </c>
      <c r="T839">
        <v>15.666666666666663</v>
      </c>
      <c r="U839">
        <v>60.159674796747986</v>
      </c>
      <c r="V839">
        <v>88.194663918470084</v>
      </c>
      <c r="W839">
        <v>81.403674796747822</v>
      </c>
      <c r="X839">
        <v>8.4762036769011608</v>
      </c>
      <c r="Y839">
        <v>2.7270162779898626</v>
      </c>
      <c r="Z839">
        <v>-59.587633876265279</v>
      </c>
      <c r="AA839">
        <v>83.536585365853611</v>
      </c>
      <c r="AB839">
        <v>83.360349702819917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32</v>
      </c>
      <c r="AL839">
        <v>113</v>
      </c>
    </row>
    <row r="840" spans="1:38" x14ac:dyDescent="0.5">
      <c r="A840">
        <v>6</v>
      </c>
      <c r="B840">
        <v>58</v>
      </c>
      <c r="C840">
        <v>2015</v>
      </c>
      <c r="D840">
        <v>99</v>
      </c>
      <c r="E840">
        <v>99</v>
      </c>
      <c r="F840">
        <v>99</v>
      </c>
      <c r="G840">
        <v>1</v>
      </c>
      <c r="H840">
        <v>2</v>
      </c>
      <c r="I840">
        <v>99</v>
      </c>
      <c r="J840">
        <v>999</v>
      </c>
      <c r="K840">
        <v>99</v>
      </c>
      <c r="L840">
        <v>99</v>
      </c>
      <c r="M840">
        <v>99</v>
      </c>
      <c r="N840">
        <v>99</v>
      </c>
      <c r="O840">
        <v>99</v>
      </c>
      <c r="P840">
        <v>9999</v>
      </c>
      <c r="Q840">
        <v>14</v>
      </c>
      <c r="R840">
        <v>1215</v>
      </c>
      <c r="S840">
        <v>1214</v>
      </c>
      <c r="T840">
        <v>16.240329218106996</v>
      </c>
      <c r="U840">
        <v>61.287479406919275</v>
      </c>
      <c r="V840">
        <v>89.141221680609604</v>
      </c>
      <c r="W840">
        <v>82.277347611202572</v>
      </c>
      <c r="X840">
        <v>9.314720465319688</v>
      </c>
      <c r="Y840">
        <v>2.3865820836496905</v>
      </c>
      <c r="Z840">
        <v>-50.820282637725995</v>
      </c>
      <c r="AA840">
        <v>16.463414634146343</v>
      </c>
      <c r="AB840">
        <v>16.639650297180079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3</v>
      </c>
      <c r="AL840">
        <v>5</v>
      </c>
    </row>
    <row r="841" spans="1:38" x14ac:dyDescent="0.5">
      <c r="A841">
        <v>6</v>
      </c>
      <c r="B841">
        <v>59</v>
      </c>
      <c r="C841">
        <v>2015</v>
      </c>
      <c r="D841">
        <v>99</v>
      </c>
      <c r="E841">
        <v>99</v>
      </c>
      <c r="F841">
        <v>99</v>
      </c>
      <c r="G841">
        <v>2</v>
      </c>
      <c r="H841">
        <v>1</v>
      </c>
      <c r="I841">
        <v>99</v>
      </c>
      <c r="J841">
        <v>999</v>
      </c>
      <c r="K841">
        <v>99</v>
      </c>
      <c r="L841">
        <v>99</v>
      </c>
      <c r="M841">
        <v>99</v>
      </c>
      <c r="N841">
        <v>99</v>
      </c>
      <c r="O841">
        <v>99</v>
      </c>
      <c r="P841">
        <v>9999</v>
      </c>
      <c r="Q841">
        <v>23</v>
      </c>
      <c r="R841">
        <v>1686</v>
      </c>
      <c r="S841">
        <v>1685</v>
      </c>
      <c r="T841">
        <v>15.673190984578884</v>
      </c>
      <c r="U841">
        <v>60.077744807121682</v>
      </c>
      <c r="V841">
        <v>87.866748539628674</v>
      </c>
      <c r="W841">
        <v>81.101008902077155</v>
      </c>
      <c r="X841">
        <v>9.3747327015467601</v>
      </c>
      <c r="Y841">
        <v>2.4464369331364577</v>
      </c>
      <c r="Z841">
        <v>-28.38489972083466</v>
      </c>
      <c r="AA841">
        <v>63.91205458680821</v>
      </c>
      <c r="AB841">
        <v>63.801580563237906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44</v>
      </c>
      <c r="AL841">
        <v>0</v>
      </c>
    </row>
    <row r="842" spans="1:38" x14ac:dyDescent="0.5">
      <c r="A842">
        <v>6</v>
      </c>
      <c r="B842">
        <v>60</v>
      </c>
      <c r="C842">
        <v>2015</v>
      </c>
      <c r="D842">
        <v>99</v>
      </c>
      <c r="E842">
        <v>99</v>
      </c>
      <c r="F842">
        <v>99</v>
      </c>
      <c r="G842">
        <v>2</v>
      </c>
      <c r="H842">
        <v>2</v>
      </c>
      <c r="I842">
        <v>99</v>
      </c>
      <c r="J842">
        <v>999</v>
      </c>
      <c r="K842">
        <v>99</v>
      </c>
      <c r="L842">
        <v>99</v>
      </c>
      <c r="M842">
        <v>99</v>
      </c>
      <c r="N842">
        <v>99</v>
      </c>
      <c r="O842">
        <v>99</v>
      </c>
      <c r="P842">
        <v>9999</v>
      </c>
      <c r="Q842">
        <v>10</v>
      </c>
      <c r="R842">
        <v>952</v>
      </c>
      <c r="S842">
        <v>952</v>
      </c>
      <c r="T842">
        <v>16.316176470588236</v>
      </c>
      <c r="U842">
        <v>61.502100840336141</v>
      </c>
      <c r="V842">
        <v>88.21059843222227</v>
      </c>
      <c r="W842">
        <v>81.418382352941265</v>
      </c>
      <c r="X842">
        <v>9.9141635542208668</v>
      </c>
      <c r="Y842">
        <v>2.4873621321362966</v>
      </c>
      <c r="Z842">
        <v>-37.312261531863591</v>
      </c>
      <c r="AA842">
        <v>36.087945413191811</v>
      </c>
      <c r="AB842">
        <v>36.198419436762087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18</v>
      </c>
      <c r="AL842">
        <v>0</v>
      </c>
    </row>
    <row r="843" spans="1:38" x14ac:dyDescent="0.5">
      <c r="A843">
        <v>6</v>
      </c>
      <c r="B843">
        <v>61</v>
      </c>
      <c r="C843">
        <v>2015</v>
      </c>
      <c r="D843">
        <v>99</v>
      </c>
      <c r="E843">
        <v>99</v>
      </c>
      <c r="F843">
        <v>99</v>
      </c>
      <c r="G843">
        <v>3</v>
      </c>
      <c r="H843">
        <v>1</v>
      </c>
      <c r="I843">
        <v>99</v>
      </c>
      <c r="J843">
        <v>999</v>
      </c>
      <c r="K843">
        <v>99</v>
      </c>
      <c r="L843">
        <v>99</v>
      </c>
      <c r="M843">
        <v>99</v>
      </c>
      <c r="N843">
        <v>99</v>
      </c>
      <c r="O843">
        <v>99</v>
      </c>
      <c r="P843">
        <v>9999</v>
      </c>
      <c r="Q843">
        <v>69</v>
      </c>
      <c r="R843">
        <v>15908</v>
      </c>
      <c r="S843">
        <v>15890</v>
      </c>
      <c r="T843">
        <v>15.817198893638421</v>
      </c>
      <c r="U843">
        <v>60.526305852737586</v>
      </c>
      <c r="V843">
        <v>86.974936709378227</v>
      </c>
      <c r="W843">
        <v>80.27786658275663</v>
      </c>
      <c r="X843">
        <v>9.8869260561267591</v>
      </c>
      <c r="Y843">
        <v>2.8304901113066112</v>
      </c>
      <c r="Z843">
        <v>-50.821399615743182</v>
      </c>
      <c r="AA843">
        <v>72.695699858337505</v>
      </c>
      <c r="AB843">
        <v>72.139829879135434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332</v>
      </c>
      <c r="AL843">
        <v>0</v>
      </c>
    </row>
    <row r="844" spans="1:38" x14ac:dyDescent="0.5">
      <c r="A844">
        <v>6</v>
      </c>
      <c r="B844">
        <v>62</v>
      </c>
      <c r="C844">
        <v>2015</v>
      </c>
      <c r="D844">
        <v>99</v>
      </c>
      <c r="E844">
        <v>99</v>
      </c>
      <c r="F844">
        <v>99</v>
      </c>
      <c r="G844">
        <v>3</v>
      </c>
      <c r="H844">
        <v>2</v>
      </c>
      <c r="I844">
        <v>99</v>
      </c>
      <c r="J844">
        <v>999</v>
      </c>
      <c r="K844">
        <v>99</v>
      </c>
      <c r="L844">
        <v>99</v>
      </c>
      <c r="M844">
        <v>99</v>
      </c>
      <c r="N844">
        <v>99</v>
      </c>
      <c r="O844">
        <v>99</v>
      </c>
      <c r="P844">
        <v>9999</v>
      </c>
      <c r="Q844">
        <v>17</v>
      </c>
      <c r="R844">
        <v>5975</v>
      </c>
      <c r="S844">
        <v>5975</v>
      </c>
      <c r="T844">
        <v>16.18209205020921</v>
      </c>
      <c r="U844">
        <v>61.216569037656882</v>
      </c>
      <c r="V844">
        <v>89.284623090975941</v>
      </c>
      <c r="W844">
        <v>82.409707112970722</v>
      </c>
      <c r="X844">
        <v>10.341709650325164</v>
      </c>
      <c r="Y844">
        <v>2.7158225262686022</v>
      </c>
      <c r="Z844">
        <v>-33.24860747175412</v>
      </c>
      <c r="AA844">
        <v>27.304300141662477</v>
      </c>
      <c r="AB844">
        <v>27.860170120864577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121</v>
      </c>
      <c r="AL844">
        <v>2</v>
      </c>
    </row>
    <row r="845" spans="1:38" x14ac:dyDescent="0.5">
      <c r="A845">
        <v>6</v>
      </c>
      <c r="B845">
        <v>63</v>
      </c>
      <c r="C845">
        <v>2015</v>
      </c>
      <c r="D845">
        <v>99</v>
      </c>
      <c r="E845">
        <v>99</v>
      </c>
      <c r="F845">
        <v>99</v>
      </c>
      <c r="G845">
        <v>4</v>
      </c>
      <c r="H845">
        <v>1</v>
      </c>
      <c r="I845">
        <v>99</v>
      </c>
      <c r="J845">
        <v>999</v>
      </c>
      <c r="K845">
        <v>99</v>
      </c>
      <c r="L845">
        <v>99</v>
      </c>
      <c r="M845">
        <v>99</v>
      </c>
      <c r="N845">
        <v>99</v>
      </c>
      <c r="O845">
        <v>99</v>
      </c>
      <c r="P845">
        <v>9999</v>
      </c>
      <c r="Q845">
        <v>20</v>
      </c>
      <c r="R845">
        <v>6050</v>
      </c>
      <c r="S845">
        <v>6044</v>
      </c>
      <c r="T845">
        <v>15.798512396694212</v>
      </c>
      <c r="U845">
        <v>60.352746525479795</v>
      </c>
      <c r="V845">
        <v>86.291339135971441</v>
      </c>
      <c r="W845">
        <v>79.646906022501582</v>
      </c>
      <c r="X845">
        <v>10.164647148082992</v>
      </c>
      <c r="Y845">
        <v>2.7749215026870022</v>
      </c>
      <c r="Z845">
        <v>-43.454318533181393</v>
      </c>
      <c r="AA845">
        <v>100</v>
      </c>
      <c r="AB845">
        <v>100</v>
      </c>
      <c r="AC845">
        <v>2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94</v>
      </c>
      <c r="AL845">
        <v>69</v>
      </c>
    </row>
    <row r="846" spans="1:38" x14ac:dyDescent="0.5">
      <c r="A846">
        <v>6</v>
      </c>
      <c r="B846">
        <v>64</v>
      </c>
      <c r="C846">
        <v>2015</v>
      </c>
      <c r="D846">
        <v>99</v>
      </c>
      <c r="E846">
        <v>99</v>
      </c>
      <c r="F846">
        <v>99</v>
      </c>
      <c r="G846">
        <v>4</v>
      </c>
      <c r="H846">
        <v>2</v>
      </c>
      <c r="I846">
        <v>99</v>
      </c>
      <c r="J846">
        <v>999</v>
      </c>
      <c r="K846">
        <v>99</v>
      </c>
      <c r="L846">
        <v>99</v>
      </c>
      <c r="M846">
        <v>99</v>
      </c>
      <c r="N846">
        <v>99</v>
      </c>
      <c r="O846">
        <v>99</v>
      </c>
      <c r="P846">
        <v>9999</v>
      </c>
      <c r="R846">
        <v>0</v>
      </c>
      <c r="AA846">
        <v>0</v>
      </c>
    </row>
    <row r="847" spans="1:38" x14ac:dyDescent="0.5">
      <c r="A847">
        <v>6</v>
      </c>
      <c r="B847">
        <v>65</v>
      </c>
      <c r="C847">
        <v>2014</v>
      </c>
      <c r="D847">
        <v>99</v>
      </c>
      <c r="E847">
        <v>99</v>
      </c>
      <c r="F847">
        <v>99</v>
      </c>
      <c r="G847">
        <v>1</v>
      </c>
      <c r="H847">
        <v>1</v>
      </c>
      <c r="I847">
        <v>99</v>
      </c>
      <c r="J847">
        <v>999</v>
      </c>
      <c r="K847">
        <v>99</v>
      </c>
      <c r="L847">
        <v>99</v>
      </c>
      <c r="M847">
        <v>99</v>
      </c>
      <c r="N847">
        <v>99</v>
      </c>
      <c r="O847">
        <v>99</v>
      </c>
      <c r="P847">
        <v>9999</v>
      </c>
      <c r="Q847">
        <v>15</v>
      </c>
      <c r="R847">
        <v>2252</v>
      </c>
      <c r="S847">
        <v>2252</v>
      </c>
      <c r="T847">
        <v>15.587921847246886</v>
      </c>
      <c r="U847">
        <v>59.774866785079936</v>
      </c>
      <c r="V847">
        <v>87.063575605841748</v>
      </c>
      <c r="W847">
        <v>80.359680284191811</v>
      </c>
      <c r="X847">
        <v>9.3468609430790792</v>
      </c>
      <c r="Y847">
        <v>2.3954939808094098</v>
      </c>
      <c r="Z847">
        <v>-41.71987874909756</v>
      </c>
      <c r="AA847">
        <v>100</v>
      </c>
      <c r="AB847">
        <v>100</v>
      </c>
    </row>
    <row r="848" spans="1:38" x14ac:dyDescent="0.5">
      <c r="A848">
        <v>6</v>
      </c>
      <c r="B848">
        <v>66</v>
      </c>
      <c r="C848">
        <v>2014</v>
      </c>
      <c r="D848">
        <v>99</v>
      </c>
      <c r="E848">
        <v>99</v>
      </c>
      <c r="F848">
        <v>99</v>
      </c>
      <c r="G848">
        <v>1</v>
      </c>
      <c r="H848">
        <v>2</v>
      </c>
      <c r="I848">
        <v>99</v>
      </c>
      <c r="J848">
        <v>999</v>
      </c>
      <c r="K848">
        <v>99</v>
      </c>
      <c r="L848">
        <v>99</v>
      </c>
      <c r="M848">
        <v>99</v>
      </c>
      <c r="N848">
        <v>99</v>
      </c>
      <c r="O848">
        <v>99</v>
      </c>
      <c r="P848">
        <v>9999</v>
      </c>
      <c r="R848">
        <v>0</v>
      </c>
      <c r="AA848">
        <v>0</v>
      </c>
    </row>
    <row r="849" spans="1:28" x14ac:dyDescent="0.5">
      <c r="A849">
        <v>6</v>
      </c>
      <c r="B849">
        <v>67</v>
      </c>
      <c r="C849">
        <v>2014</v>
      </c>
      <c r="D849">
        <v>99</v>
      </c>
      <c r="E849">
        <v>99</v>
      </c>
      <c r="F849">
        <v>99</v>
      </c>
      <c r="G849">
        <v>2</v>
      </c>
      <c r="H849">
        <v>1</v>
      </c>
      <c r="I849">
        <v>99</v>
      </c>
      <c r="J849">
        <v>999</v>
      </c>
      <c r="K849">
        <v>99</v>
      </c>
      <c r="L849">
        <v>99</v>
      </c>
      <c r="M849">
        <v>99</v>
      </c>
      <c r="N849">
        <v>99</v>
      </c>
      <c r="O849">
        <v>99</v>
      </c>
      <c r="P849">
        <v>9999</v>
      </c>
      <c r="Q849">
        <v>8</v>
      </c>
      <c r="R849">
        <v>117</v>
      </c>
      <c r="S849">
        <v>117</v>
      </c>
      <c r="T849">
        <v>16.051282051282051</v>
      </c>
      <c r="U849">
        <v>60.700854700854705</v>
      </c>
      <c r="V849">
        <v>86.734079691826182</v>
      </c>
      <c r="W849">
        <v>80.0555555555556</v>
      </c>
      <c r="X849">
        <v>11.76111545123004</v>
      </c>
      <c r="Y849">
        <v>2.5327427019484143</v>
      </c>
      <c r="Z849">
        <v>-36.484625449286227</v>
      </c>
      <c r="AA849">
        <v>91.40625</v>
      </c>
      <c r="AB849">
        <v>90.75890002131743</v>
      </c>
    </row>
    <row r="850" spans="1:28" x14ac:dyDescent="0.5">
      <c r="A850">
        <v>6</v>
      </c>
      <c r="B850">
        <v>68</v>
      </c>
      <c r="C850">
        <v>2014</v>
      </c>
      <c r="D850">
        <v>99</v>
      </c>
      <c r="E850">
        <v>99</v>
      </c>
      <c r="F850">
        <v>99</v>
      </c>
      <c r="G850">
        <v>2</v>
      </c>
      <c r="H850">
        <v>2</v>
      </c>
      <c r="I850">
        <v>99</v>
      </c>
      <c r="J850">
        <v>999</v>
      </c>
      <c r="K850">
        <v>99</v>
      </c>
      <c r="L850">
        <v>99</v>
      </c>
      <c r="M850">
        <v>99</v>
      </c>
      <c r="N850">
        <v>99</v>
      </c>
      <c r="O850">
        <v>99</v>
      </c>
      <c r="P850">
        <v>9999</v>
      </c>
      <c r="Q850">
        <v>6</v>
      </c>
      <c r="R850">
        <v>11</v>
      </c>
      <c r="S850">
        <v>11</v>
      </c>
      <c r="T850">
        <v>16.181818181818183</v>
      </c>
      <c r="U850">
        <v>62</v>
      </c>
      <c r="V850">
        <v>93.932827735644636</v>
      </c>
      <c r="W850">
        <v>86.699999999999989</v>
      </c>
      <c r="X850">
        <v>11.386834503056688</v>
      </c>
      <c r="Y850">
        <v>2.4863262420322454</v>
      </c>
      <c r="Z850">
        <v>-14.417585429247216</v>
      </c>
      <c r="AA850">
        <v>8.59375</v>
      </c>
      <c r="AB850">
        <v>9.2410999786825823</v>
      </c>
    </row>
    <row r="851" spans="1:28" x14ac:dyDescent="0.5">
      <c r="A851">
        <v>6</v>
      </c>
      <c r="B851">
        <v>69</v>
      </c>
      <c r="C851">
        <v>2014</v>
      </c>
      <c r="D851">
        <v>99</v>
      </c>
      <c r="E851">
        <v>99</v>
      </c>
      <c r="F851">
        <v>99</v>
      </c>
      <c r="G851">
        <v>3</v>
      </c>
      <c r="H851">
        <v>1</v>
      </c>
      <c r="I851">
        <v>99</v>
      </c>
      <c r="J851">
        <v>999</v>
      </c>
      <c r="K851">
        <v>99</v>
      </c>
      <c r="L851">
        <v>99</v>
      </c>
      <c r="M851">
        <v>99</v>
      </c>
      <c r="N851">
        <v>99</v>
      </c>
      <c r="O851">
        <v>99</v>
      </c>
      <c r="P851">
        <v>9999</v>
      </c>
      <c r="Q851">
        <v>67</v>
      </c>
      <c r="R851">
        <v>6379</v>
      </c>
      <c r="S851">
        <v>6379</v>
      </c>
      <c r="T851">
        <v>15.8712964414485</v>
      </c>
      <c r="U851">
        <v>60.62094372158645</v>
      </c>
      <c r="V851">
        <v>81.638712616237939</v>
      </c>
      <c r="W851">
        <v>75.352531744787555</v>
      </c>
      <c r="X851">
        <v>10.163182653324551</v>
      </c>
      <c r="Y851">
        <v>2.8856408328061676</v>
      </c>
      <c r="Z851">
        <v>-37.556298750382552</v>
      </c>
      <c r="AA851">
        <v>79.193047796399753</v>
      </c>
      <c r="AB851">
        <v>78.101663784476386</v>
      </c>
    </row>
    <row r="852" spans="1:28" x14ac:dyDescent="0.5">
      <c r="A852">
        <v>6</v>
      </c>
      <c r="B852">
        <v>70</v>
      </c>
      <c r="C852">
        <v>2014</v>
      </c>
      <c r="D852">
        <v>99</v>
      </c>
      <c r="E852">
        <v>99</v>
      </c>
      <c r="F852">
        <v>99</v>
      </c>
      <c r="G852">
        <v>3</v>
      </c>
      <c r="H852">
        <v>2</v>
      </c>
      <c r="I852">
        <v>99</v>
      </c>
      <c r="J852">
        <v>999</v>
      </c>
      <c r="K852">
        <v>99</v>
      </c>
      <c r="L852">
        <v>99</v>
      </c>
      <c r="M852">
        <v>99</v>
      </c>
      <c r="N852">
        <v>99</v>
      </c>
      <c r="O852">
        <v>99</v>
      </c>
      <c r="P852">
        <v>9999</v>
      </c>
      <c r="Q852">
        <v>10</v>
      </c>
      <c r="R852">
        <v>1676</v>
      </c>
      <c r="S852">
        <v>1676</v>
      </c>
      <c r="T852">
        <v>16.276849642004773</v>
      </c>
      <c r="U852">
        <v>61.356801909307883</v>
      </c>
      <c r="V852">
        <v>87.121545132738873</v>
      </c>
      <c r="W852">
        <v>80.413186157517956</v>
      </c>
      <c r="X852">
        <v>10.583592092982345</v>
      </c>
      <c r="Y852">
        <v>2.5189771925919562</v>
      </c>
      <c r="Z852">
        <v>-35.684686529660922</v>
      </c>
      <c r="AA852">
        <v>20.806952203600247</v>
      </c>
      <c r="AB852">
        <v>21.898336215523624</v>
      </c>
    </row>
    <row r="853" spans="1:28" x14ac:dyDescent="0.5">
      <c r="A853">
        <v>6</v>
      </c>
      <c r="B853">
        <v>71</v>
      </c>
      <c r="C853">
        <v>2014</v>
      </c>
      <c r="D853">
        <v>99</v>
      </c>
      <c r="E853">
        <v>99</v>
      </c>
      <c r="F853">
        <v>99</v>
      </c>
      <c r="G853">
        <v>4</v>
      </c>
      <c r="H853">
        <v>1</v>
      </c>
      <c r="I853">
        <v>99</v>
      </c>
      <c r="J853">
        <v>999</v>
      </c>
      <c r="K853">
        <v>99</v>
      </c>
      <c r="L853">
        <v>99</v>
      </c>
      <c r="M853">
        <v>99</v>
      </c>
      <c r="N853">
        <v>99</v>
      </c>
      <c r="O853">
        <v>99</v>
      </c>
      <c r="P853">
        <v>9999</v>
      </c>
      <c r="Q853">
        <v>7</v>
      </c>
      <c r="R853">
        <v>194</v>
      </c>
      <c r="S853">
        <v>194</v>
      </c>
      <c r="T853">
        <v>15.438144329896907</v>
      </c>
      <c r="U853">
        <v>59.798969072164951</v>
      </c>
      <c r="V853">
        <v>79.235125263875005</v>
      </c>
      <c r="W853">
        <v>73.134020618556733</v>
      </c>
      <c r="X853">
        <v>13.288153677788477</v>
      </c>
      <c r="Y853">
        <v>2.9681816032667538</v>
      </c>
      <c r="Z853">
        <v>-48.556301852829826</v>
      </c>
      <c r="AA853">
        <v>100</v>
      </c>
      <c r="AB853">
        <v>100.00000000000001</v>
      </c>
    </row>
    <row r="854" spans="1:28" x14ac:dyDescent="0.5">
      <c r="A854">
        <v>6</v>
      </c>
      <c r="B854">
        <v>72</v>
      </c>
      <c r="C854">
        <v>2014</v>
      </c>
      <c r="D854">
        <v>99</v>
      </c>
      <c r="E854">
        <v>99</v>
      </c>
      <c r="F854">
        <v>99</v>
      </c>
      <c r="G854">
        <v>4</v>
      </c>
      <c r="H854">
        <v>2</v>
      </c>
      <c r="I854">
        <v>99</v>
      </c>
      <c r="J854">
        <v>999</v>
      </c>
      <c r="K854">
        <v>99</v>
      </c>
      <c r="L854">
        <v>99</v>
      </c>
      <c r="M854">
        <v>99</v>
      </c>
      <c r="N854">
        <v>99</v>
      </c>
      <c r="O854">
        <v>99</v>
      </c>
      <c r="P854">
        <v>9999</v>
      </c>
      <c r="R854">
        <v>0</v>
      </c>
      <c r="AA854">
        <v>0</v>
      </c>
    </row>
    <row r="855" spans="1:28" x14ac:dyDescent="0.5">
      <c r="A855">
        <v>6</v>
      </c>
      <c r="B855">
        <v>73</v>
      </c>
      <c r="C855">
        <v>2013</v>
      </c>
      <c r="D855">
        <v>99</v>
      </c>
      <c r="E855">
        <v>99</v>
      </c>
      <c r="F855">
        <v>99</v>
      </c>
      <c r="G855">
        <v>1</v>
      </c>
      <c r="H855">
        <v>1</v>
      </c>
      <c r="I855">
        <v>99</v>
      </c>
      <c r="J855">
        <v>999</v>
      </c>
      <c r="K855">
        <v>99</v>
      </c>
      <c r="L855">
        <v>99</v>
      </c>
      <c r="M855">
        <v>99</v>
      </c>
      <c r="N855">
        <v>99</v>
      </c>
      <c r="O855">
        <v>99</v>
      </c>
      <c r="P855">
        <v>9999</v>
      </c>
      <c r="Q855">
        <v>4</v>
      </c>
      <c r="R855">
        <v>564</v>
      </c>
      <c r="S855">
        <v>564</v>
      </c>
      <c r="T855">
        <v>15.132978723404252</v>
      </c>
      <c r="U855">
        <v>58.909574468085104</v>
      </c>
      <c r="V855">
        <v>90.831047386336635</v>
      </c>
      <c r="W855">
        <v>83.837056737588625</v>
      </c>
      <c r="X855">
        <v>10.150746357825213</v>
      </c>
      <c r="Y855">
        <v>2.6805010043881565</v>
      </c>
      <c r="Z855">
        <v>-47.067285881779291</v>
      </c>
      <c r="AA855">
        <v>99.82300884955751</v>
      </c>
      <c r="AB855">
        <v>99.878120392549505</v>
      </c>
    </row>
    <row r="856" spans="1:28" x14ac:dyDescent="0.5">
      <c r="A856">
        <v>6</v>
      </c>
      <c r="B856">
        <v>74</v>
      </c>
      <c r="C856">
        <v>2013</v>
      </c>
      <c r="D856">
        <v>99</v>
      </c>
      <c r="E856">
        <v>99</v>
      </c>
      <c r="F856">
        <v>99</v>
      </c>
      <c r="G856">
        <v>1</v>
      </c>
      <c r="H856">
        <v>2</v>
      </c>
      <c r="I856">
        <v>99</v>
      </c>
      <c r="J856">
        <v>999</v>
      </c>
      <c r="K856">
        <v>99</v>
      </c>
      <c r="L856">
        <v>99</v>
      </c>
      <c r="M856">
        <v>99</v>
      </c>
      <c r="N856">
        <v>99</v>
      </c>
      <c r="O856">
        <v>99</v>
      </c>
      <c r="P856">
        <v>9999</v>
      </c>
      <c r="Q856">
        <v>1</v>
      </c>
      <c r="R856">
        <v>1</v>
      </c>
      <c r="S856">
        <v>1</v>
      </c>
      <c r="T856">
        <v>17</v>
      </c>
      <c r="U856">
        <v>68</v>
      </c>
      <c r="V856">
        <v>62.513542795232922</v>
      </c>
      <c r="W856">
        <v>57.7</v>
      </c>
      <c r="X856">
        <v>0</v>
      </c>
      <c r="Y856">
        <v>0</v>
      </c>
      <c r="AA856">
        <v>0.17699115044247787</v>
      </c>
      <c r="AB856">
        <v>0.12187960745049831</v>
      </c>
    </row>
    <row r="857" spans="1:28" x14ac:dyDescent="0.5">
      <c r="A857">
        <v>6</v>
      </c>
      <c r="B857">
        <v>75</v>
      </c>
      <c r="C857">
        <v>2013</v>
      </c>
      <c r="D857">
        <v>99</v>
      </c>
      <c r="E857">
        <v>99</v>
      </c>
      <c r="F857">
        <v>99</v>
      </c>
      <c r="G857">
        <v>2</v>
      </c>
      <c r="H857">
        <v>1</v>
      </c>
      <c r="I857">
        <v>99</v>
      </c>
      <c r="J857">
        <v>999</v>
      </c>
      <c r="K857">
        <v>99</v>
      </c>
      <c r="L857">
        <v>99</v>
      </c>
      <c r="M857">
        <v>99</v>
      </c>
      <c r="N857">
        <v>99</v>
      </c>
      <c r="O857">
        <v>99</v>
      </c>
      <c r="P857">
        <v>9999</v>
      </c>
      <c r="Q857">
        <v>6</v>
      </c>
      <c r="R857">
        <v>88</v>
      </c>
      <c r="S857">
        <v>88</v>
      </c>
      <c r="T857">
        <v>15.227272727272725</v>
      </c>
      <c r="U857">
        <v>59.556818181818173</v>
      </c>
      <c r="V857">
        <v>84.428247808529548</v>
      </c>
      <c r="W857">
        <v>77.927272727272737</v>
      </c>
      <c r="X857">
        <v>12.664245727034388</v>
      </c>
      <c r="Y857">
        <v>2.8796225863244258</v>
      </c>
      <c r="Z857">
        <v>-39.200862501364313</v>
      </c>
      <c r="AA857">
        <v>77.192982456140356</v>
      </c>
      <c r="AB857">
        <v>76.569042328692177</v>
      </c>
    </row>
    <row r="858" spans="1:28" x14ac:dyDescent="0.5">
      <c r="A858">
        <v>6</v>
      </c>
      <c r="B858">
        <v>76</v>
      </c>
      <c r="C858">
        <v>2013</v>
      </c>
      <c r="D858">
        <v>99</v>
      </c>
      <c r="E858">
        <v>99</v>
      </c>
      <c r="F858">
        <v>99</v>
      </c>
      <c r="G858">
        <v>2</v>
      </c>
      <c r="H858">
        <v>2</v>
      </c>
      <c r="I858">
        <v>99</v>
      </c>
      <c r="J858">
        <v>999</v>
      </c>
      <c r="K858">
        <v>99</v>
      </c>
      <c r="L858">
        <v>99</v>
      </c>
      <c r="M858">
        <v>99</v>
      </c>
      <c r="N858">
        <v>99</v>
      </c>
      <c r="O858">
        <v>99</v>
      </c>
      <c r="P858">
        <v>9999</v>
      </c>
      <c r="Q858">
        <v>4</v>
      </c>
      <c r="R858">
        <v>26</v>
      </c>
      <c r="S858">
        <v>26</v>
      </c>
      <c r="T858">
        <v>16.192307692307697</v>
      </c>
      <c r="U858">
        <v>61.038461538461519</v>
      </c>
      <c r="V858">
        <v>87.444787065588812</v>
      </c>
      <c r="W858">
        <v>80.711538461538481</v>
      </c>
      <c r="X858">
        <v>13.089582673111185</v>
      </c>
      <c r="Y858">
        <v>2.5340871400044302</v>
      </c>
      <c r="Z858">
        <v>-76.367511970463283</v>
      </c>
      <c r="AA858">
        <v>22.807017543859647</v>
      </c>
      <c r="AB858">
        <v>23.430957671307816</v>
      </c>
    </row>
    <row r="859" spans="1:28" x14ac:dyDescent="0.5">
      <c r="A859">
        <v>6</v>
      </c>
      <c r="B859">
        <v>77</v>
      </c>
      <c r="C859">
        <v>2013</v>
      </c>
      <c r="D859">
        <v>99</v>
      </c>
      <c r="E859">
        <v>99</v>
      </c>
      <c r="F859">
        <v>99</v>
      </c>
      <c r="G859">
        <v>3</v>
      </c>
      <c r="H859">
        <v>1</v>
      </c>
      <c r="I859">
        <v>99</v>
      </c>
      <c r="J859">
        <v>999</v>
      </c>
      <c r="K859">
        <v>99</v>
      </c>
      <c r="L859">
        <v>99</v>
      </c>
      <c r="M859">
        <v>99</v>
      </c>
      <c r="N859">
        <v>99</v>
      </c>
      <c r="O859">
        <v>99</v>
      </c>
      <c r="P859">
        <v>9999</v>
      </c>
      <c r="Q859">
        <v>49</v>
      </c>
      <c r="R859">
        <v>4132</v>
      </c>
      <c r="S859">
        <v>4132</v>
      </c>
      <c r="T859">
        <v>16.068489835430785</v>
      </c>
      <c r="U859">
        <v>60.921345595353323</v>
      </c>
      <c r="V859">
        <v>78.424478661379311</v>
      </c>
      <c r="W859">
        <v>72.385793804452987</v>
      </c>
      <c r="X859">
        <v>10.050284706205202</v>
      </c>
      <c r="Y859">
        <v>2.8665644932264178</v>
      </c>
      <c r="Z859">
        <v>-36.581541782358045</v>
      </c>
      <c r="AA859">
        <v>88.650504183651577</v>
      </c>
      <c r="AB859">
        <v>87.6415283420028</v>
      </c>
    </row>
    <row r="860" spans="1:28" x14ac:dyDescent="0.5">
      <c r="A860">
        <v>6</v>
      </c>
      <c r="B860">
        <v>78</v>
      </c>
      <c r="C860">
        <v>2013</v>
      </c>
      <c r="D860">
        <v>99</v>
      </c>
      <c r="E860">
        <v>99</v>
      </c>
      <c r="F860">
        <v>99</v>
      </c>
      <c r="G860">
        <v>3</v>
      </c>
      <c r="H860">
        <v>2</v>
      </c>
      <c r="I860">
        <v>99</v>
      </c>
      <c r="J860">
        <v>999</v>
      </c>
      <c r="K860">
        <v>99</v>
      </c>
      <c r="L860">
        <v>99</v>
      </c>
      <c r="M860">
        <v>99</v>
      </c>
      <c r="N860">
        <v>99</v>
      </c>
      <c r="O860">
        <v>99</v>
      </c>
      <c r="P860">
        <v>9999</v>
      </c>
      <c r="Q860">
        <v>7</v>
      </c>
      <c r="R860">
        <v>529</v>
      </c>
      <c r="S860">
        <v>529</v>
      </c>
      <c r="T860">
        <v>16.688090737240078</v>
      </c>
      <c r="U860">
        <v>62.771266540642713</v>
      </c>
      <c r="V860">
        <v>86.379583301759126</v>
      </c>
      <c r="W860">
        <v>79.728355387523621</v>
      </c>
      <c r="X860">
        <v>7.8138013071758756</v>
      </c>
      <c r="Y860">
        <v>2.6171324627962567</v>
      </c>
      <c r="Z860">
        <v>-28.551414491100161</v>
      </c>
      <c r="AA860">
        <v>11.349495816348419</v>
      </c>
      <c r="AB860">
        <v>12.35847165799721</v>
      </c>
    </row>
    <row r="861" spans="1:28" x14ac:dyDescent="0.5">
      <c r="A861">
        <v>6</v>
      </c>
      <c r="B861">
        <v>79</v>
      </c>
      <c r="C861">
        <v>2013</v>
      </c>
      <c r="D861">
        <v>99</v>
      </c>
      <c r="E861">
        <v>99</v>
      </c>
      <c r="F861">
        <v>99</v>
      </c>
      <c r="G861">
        <v>4</v>
      </c>
      <c r="H861">
        <v>1</v>
      </c>
      <c r="I861">
        <v>99</v>
      </c>
      <c r="J861">
        <v>999</v>
      </c>
      <c r="K861">
        <v>99</v>
      </c>
      <c r="L861">
        <v>99</v>
      </c>
      <c r="M861">
        <v>99</v>
      </c>
      <c r="N861">
        <v>99</v>
      </c>
      <c r="O861">
        <v>99</v>
      </c>
      <c r="P861">
        <v>9999</v>
      </c>
      <c r="Q861">
        <v>9</v>
      </c>
      <c r="R861">
        <v>38</v>
      </c>
      <c r="S861">
        <v>38</v>
      </c>
      <c r="T861">
        <v>15.815789473684212</v>
      </c>
      <c r="U861">
        <v>60.65789473684211</v>
      </c>
      <c r="V861">
        <v>87.899868848719819</v>
      </c>
      <c r="W861">
        <v>81.131578947368453</v>
      </c>
      <c r="X861">
        <v>11.510295283220263</v>
      </c>
      <c r="Y861">
        <v>3.0717414552444682</v>
      </c>
      <c r="Z861">
        <v>-29.83057235251858</v>
      </c>
      <c r="AA861">
        <v>100</v>
      </c>
      <c r="AB861">
        <v>100</v>
      </c>
    </row>
    <row r="862" spans="1:28" x14ac:dyDescent="0.5">
      <c r="A862">
        <v>6</v>
      </c>
      <c r="B862">
        <v>80</v>
      </c>
      <c r="C862">
        <v>2013</v>
      </c>
      <c r="D862">
        <v>99</v>
      </c>
      <c r="E862">
        <v>99</v>
      </c>
      <c r="F862">
        <v>99</v>
      </c>
      <c r="G862">
        <v>4</v>
      </c>
      <c r="H862">
        <v>2</v>
      </c>
      <c r="I862">
        <v>99</v>
      </c>
      <c r="J862">
        <v>999</v>
      </c>
      <c r="K862">
        <v>99</v>
      </c>
      <c r="L862">
        <v>99</v>
      </c>
      <c r="M862">
        <v>99</v>
      </c>
      <c r="N862">
        <v>99</v>
      </c>
      <c r="O862">
        <v>99</v>
      </c>
      <c r="P862">
        <v>9999</v>
      </c>
      <c r="R862">
        <v>0</v>
      </c>
      <c r="AA862">
        <v>0</v>
      </c>
    </row>
    <row r="863" spans="1:28" x14ac:dyDescent="0.5">
      <c r="A863">
        <v>6</v>
      </c>
      <c r="B863">
        <v>81</v>
      </c>
      <c r="C863">
        <v>2012</v>
      </c>
      <c r="D863">
        <v>99</v>
      </c>
      <c r="E863">
        <v>99</v>
      </c>
      <c r="F863">
        <v>99</v>
      </c>
      <c r="G863">
        <v>1</v>
      </c>
      <c r="H863">
        <v>1</v>
      </c>
      <c r="I863">
        <v>99</v>
      </c>
      <c r="J863">
        <v>999</v>
      </c>
      <c r="K863">
        <v>99</v>
      </c>
      <c r="L863">
        <v>99</v>
      </c>
      <c r="M863">
        <v>99</v>
      </c>
      <c r="N863">
        <v>99</v>
      </c>
      <c r="O863">
        <v>99</v>
      </c>
      <c r="P863">
        <v>9999</v>
      </c>
      <c r="Q863">
        <v>4</v>
      </c>
      <c r="R863">
        <v>200</v>
      </c>
      <c r="S863">
        <v>200</v>
      </c>
      <c r="T863">
        <v>15.244999999999999</v>
      </c>
      <c r="U863">
        <v>59.365000000000002</v>
      </c>
      <c r="V863">
        <v>90.226435536294758</v>
      </c>
      <c r="W863">
        <v>83.279000000000011</v>
      </c>
      <c r="X863">
        <v>9.4861245511534076</v>
      </c>
      <c r="Y863">
        <v>2.8340386377041353</v>
      </c>
      <c r="Z863">
        <v>-50.566556329145556</v>
      </c>
      <c r="AA863">
        <v>100</v>
      </c>
      <c r="AB863">
        <v>100</v>
      </c>
    </row>
    <row r="864" spans="1:28" x14ac:dyDescent="0.5">
      <c r="A864">
        <v>6</v>
      </c>
      <c r="B864">
        <v>82</v>
      </c>
      <c r="C864">
        <v>2012</v>
      </c>
      <c r="D864">
        <v>99</v>
      </c>
      <c r="E864">
        <v>99</v>
      </c>
      <c r="F864">
        <v>99</v>
      </c>
      <c r="G864">
        <v>1</v>
      </c>
      <c r="H864">
        <v>2</v>
      </c>
      <c r="I864">
        <v>99</v>
      </c>
      <c r="J864">
        <v>999</v>
      </c>
      <c r="K864">
        <v>99</v>
      </c>
      <c r="L864">
        <v>99</v>
      </c>
      <c r="M864">
        <v>99</v>
      </c>
      <c r="N864">
        <v>99</v>
      </c>
      <c r="O864">
        <v>99</v>
      </c>
      <c r="P864">
        <v>9999</v>
      </c>
      <c r="R864">
        <v>0</v>
      </c>
      <c r="AA864">
        <v>0</v>
      </c>
    </row>
    <row r="865" spans="1:38" x14ac:dyDescent="0.5">
      <c r="A865">
        <v>6</v>
      </c>
      <c r="B865">
        <v>83</v>
      </c>
      <c r="C865">
        <v>2012</v>
      </c>
      <c r="D865">
        <v>99</v>
      </c>
      <c r="E865">
        <v>99</v>
      </c>
      <c r="F865">
        <v>99</v>
      </c>
      <c r="G865">
        <v>2</v>
      </c>
      <c r="H865">
        <v>1</v>
      </c>
      <c r="I865">
        <v>99</v>
      </c>
      <c r="J865">
        <v>999</v>
      </c>
      <c r="K865">
        <v>99</v>
      </c>
      <c r="L865">
        <v>99</v>
      </c>
      <c r="M865">
        <v>99</v>
      </c>
      <c r="N865">
        <v>99</v>
      </c>
      <c r="O865">
        <v>99</v>
      </c>
      <c r="P865">
        <v>9999</v>
      </c>
      <c r="Q865">
        <v>3</v>
      </c>
      <c r="R865">
        <v>8</v>
      </c>
      <c r="S865">
        <v>8</v>
      </c>
      <c r="T865">
        <v>15.5</v>
      </c>
      <c r="U865">
        <v>59.625</v>
      </c>
      <c r="V865">
        <v>90.872156013001103</v>
      </c>
      <c r="W865">
        <v>83.875</v>
      </c>
      <c r="X865">
        <v>9.3754666550524774</v>
      </c>
      <c r="Y865">
        <v>3.3517719194479798</v>
      </c>
      <c r="Z865">
        <v>-77.039991448489985</v>
      </c>
      <c r="AA865">
        <v>15.38461538461538</v>
      </c>
      <c r="AB865">
        <v>15.147410718316857</v>
      </c>
    </row>
    <row r="866" spans="1:38" x14ac:dyDescent="0.5">
      <c r="A866">
        <v>6</v>
      </c>
      <c r="B866">
        <v>84</v>
      </c>
      <c r="C866">
        <v>2012</v>
      </c>
      <c r="D866">
        <v>99</v>
      </c>
      <c r="E866">
        <v>99</v>
      </c>
      <c r="F866">
        <v>99</v>
      </c>
      <c r="G866">
        <v>2</v>
      </c>
      <c r="H866">
        <v>2</v>
      </c>
      <c r="I866">
        <v>99</v>
      </c>
      <c r="J866">
        <v>999</v>
      </c>
      <c r="K866">
        <v>99</v>
      </c>
      <c r="L866">
        <v>99</v>
      </c>
      <c r="M866">
        <v>99</v>
      </c>
      <c r="N866">
        <v>99</v>
      </c>
      <c r="O866">
        <v>99</v>
      </c>
      <c r="P866">
        <v>9999</v>
      </c>
      <c r="Q866">
        <v>4</v>
      </c>
      <c r="R866">
        <v>44</v>
      </c>
      <c r="S866">
        <v>44</v>
      </c>
      <c r="T866">
        <v>16.113636363636363</v>
      </c>
      <c r="U866">
        <v>61.25</v>
      </c>
      <c r="V866">
        <v>92.553924948291183</v>
      </c>
      <c r="W866">
        <v>85.427272727272737</v>
      </c>
      <c r="X866">
        <v>13.361041801316579</v>
      </c>
      <c r="Y866">
        <v>3.2899640782786124</v>
      </c>
      <c r="Z866">
        <v>-64.065202270227203</v>
      </c>
      <c r="AA866">
        <v>84.615384615384627</v>
      </c>
      <c r="AB866">
        <v>84.852589281683152</v>
      </c>
    </row>
    <row r="867" spans="1:38" x14ac:dyDescent="0.5">
      <c r="A867">
        <v>6</v>
      </c>
      <c r="B867">
        <v>85</v>
      </c>
      <c r="C867">
        <v>2012</v>
      </c>
      <c r="D867">
        <v>99</v>
      </c>
      <c r="E867">
        <v>99</v>
      </c>
      <c r="F867">
        <v>99</v>
      </c>
      <c r="G867">
        <v>3</v>
      </c>
      <c r="H867">
        <v>1</v>
      </c>
      <c r="I867">
        <v>99</v>
      </c>
      <c r="J867">
        <v>999</v>
      </c>
      <c r="K867">
        <v>99</v>
      </c>
      <c r="L867">
        <v>99</v>
      </c>
      <c r="M867">
        <v>99</v>
      </c>
      <c r="N867">
        <v>99</v>
      </c>
      <c r="O867">
        <v>99</v>
      </c>
      <c r="P867">
        <v>9999</v>
      </c>
      <c r="Q867">
        <v>11</v>
      </c>
      <c r="R867">
        <v>709</v>
      </c>
      <c r="S867">
        <v>709</v>
      </c>
      <c r="T867">
        <v>15.819464033850496</v>
      </c>
      <c r="U867">
        <v>60.228490832157974</v>
      </c>
      <c r="V867">
        <v>79.723016410276756</v>
      </c>
      <c r="W867">
        <v>73.584344146685439</v>
      </c>
      <c r="X867">
        <v>10.997574820493172</v>
      </c>
      <c r="Y867">
        <v>2.8226827772383398</v>
      </c>
      <c r="Z867">
        <v>-46.531635467483795</v>
      </c>
      <c r="AA867">
        <v>100</v>
      </c>
      <c r="AB867">
        <v>99.999999999999986</v>
      </c>
    </row>
    <row r="868" spans="1:38" x14ac:dyDescent="0.5">
      <c r="A868">
        <v>6</v>
      </c>
      <c r="B868">
        <v>86</v>
      </c>
      <c r="C868">
        <v>2012</v>
      </c>
      <c r="D868">
        <v>99</v>
      </c>
      <c r="E868">
        <v>99</v>
      </c>
      <c r="F868">
        <v>99</v>
      </c>
      <c r="G868">
        <v>3</v>
      </c>
      <c r="H868">
        <v>2</v>
      </c>
      <c r="I868">
        <v>99</v>
      </c>
      <c r="J868">
        <v>999</v>
      </c>
      <c r="K868">
        <v>99</v>
      </c>
      <c r="L868">
        <v>99</v>
      </c>
      <c r="M868">
        <v>99</v>
      </c>
      <c r="N868">
        <v>99</v>
      </c>
      <c r="O868">
        <v>99</v>
      </c>
      <c r="P868">
        <v>9999</v>
      </c>
      <c r="R868">
        <v>0</v>
      </c>
      <c r="AA868">
        <v>0</v>
      </c>
    </row>
    <row r="869" spans="1:38" x14ac:dyDescent="0.5">
      <c r="A869">
        <v>6</v>
      </c>
      <c r="B869">
        <v>87</v>
      </c>
      <c r="C869">
        <v>2012</v>
      </c>
      <c r="D869">
        <v>99</v>
      </c>
      <c r="E869">
        <v>99</v>
      </c>
      <c r="F869">
        <v>99</v>
      </c>
      <c r="G869">
        <v>4</v>
      </c>
      <c r="H869">
        <v>1</v>
      </c>
      <c r="I869">
        <v>99</v>
      </c>
      <c r="J869">
        <v>999</v>
      </c>
      <c r="K869">
        <v>99</v>
      </c>
      <c r="L869">
        <v>99</v>
      </c>
      <c r="M869">
        <v>99</v>
      </c>
      <c r="N869">
        <v>99</v>
      </c>
      <c r="O869">
        <v>99</v>
      </c>
      <c r="P869">
        <v>9999</v>
      </c>
      <c r="Q869">
        <v>1</v>
      </c>
      <c r="R869">
        <v>2</v>
      </c>
      <c r="S869">
        <v>2</v>
      </c>
      <c r="T869">
        <v>15.5</v>
      </c>
      <c r="U869">
        <v>59</v>
      </c>
      <c r="V869">
        <v>99.079089924160385</v>
      </c>
      <c r="W869">
        <v>91.45</v>
      </c>
      <c r="X869">
        <v>12.649999999999959</v>
      </c>
      <c r="Y869">
        <v>2</v>
      </c>
      <c r="Z869">
        <v>-100.00000000000099</v>
      </c>
      <c r="AA869">
        <v>100</v>
      </c>
      <c r="AB869">
        <v>100</v>
      </c>
    </row>
    <row r="870" spans="1:38" x14ac:dyDescent="0.5">
      <c r="A870">
        <v>6</v>
      </c>
      <c r="B870">
        <v>88</v>
      </c>
      <c r="C870">
        <v>2012</v>
      </c>
      <c r="D870">
        <v>99</v>
      </c>
      <c r="E870">
        <v>99</v>
      </c>
      <c r="F870">
        <v>99</v>
      </c>
      <c r="G870">
        <v>4</v>
      </c>
      <c r="H870">
        <v>2</v>
      </c>
      <c r="I870">
        <v>99</v>
      </c>
      <c r="J870">
        <v>999</v>
      </c>
      <c r="K870">
        <v>99</v>
      </c>
      <c r="L870">
        <v>99</v>
      </c>
      <c r="M870">
        <v>99</v>
      </c>
      <c r="N870">
        <v>99</v>
      </c>
      <c r="O870">
        <v>99</v>
      </c>
      <c r="P870">
        <v>9999</v>
      </c>
      <c r="R870">
        <v>0</v>
      </c>
      <c r="AA870">
        <v>0</v>
      </c>
    </row>
    <row r="871" spans="1:38" x14ac:dyDescent="0.5">
      <c r="A871">
        <v>7</v>
      </c>
      <c r="B871">
        <v>1</v>
      </c>
      <c r="C871">
        <v>2022</v>
      </c>
      <c r="D871">
        <v>99</v>
      </c>
      <c r="E871">
        <v>99</v>
      </c>
      <c r="F871">
        <v>99</v>
      </c>
      <c r="G871">
        <v>99</v>
      </c>
      <c r="H871">
        <v>99</v>
      </c>
      <c r="I871">
        <v>6</v>
      </c>
      <c r="J871">
        <v>999</v>
      </c>
      <c r="K871">
        <v>99</v>
      </c>
      <c r="L871">
        <v>99</v>
      </c>
      <c r="M871">
        <v>99</v>
      </c>
      <c r="N871">
        <v>99</v>
      </c>
      <c r="O871">
        <v>99</v>
      </c>
      <c r="P871">
        <v>9999</v>
      </c>
      <c r="Q871">
        <v>73</v>
      </c>
      <c r="R871">
        <v>10728</v>
      </c>
      <c r="S871">
        <v>10727</v>
      </c>
      <c r="T871">
        <v>16.182140193885157</v>
      </c>
      <c r="U871">
        <v>60.795282930921985</v>
      </c>
      <c r="V871">
        <v>94.388870602334819</v>
      </c>
      <c r="W871">
        <v>87.112957024331322</v>
      </c>
      <c r="X871">
        <v>9.8806562632589863</v>
      </c>
      <c r="Y871">
        <v>2.5544584325254145</v>
      </c>
      <c r="Z871">
        <v>-24.179343873238569</v>
      </c>
      <c r="AA871">
        <v>37.243534108661699</v>
      </c>
      <c r="AB871">
        <v>37.828316897914867</v>
      </c>
      <c r="AC871">
        <v>155</v>
      </c>
      <c r="AD871">
        <v>0</v>
      </c>
      <c r="AE871">
        <v>0</v>
      </c>
      <c r="AF871">
        <v>50</v>
      </c>
      <c r="AG871">
        <v>147</v>
      </c>
      <c r="AH871">
        <v>58</v>
      </c>
      <c r="AI871">
        <v>377</v>
      </c>
      <c r="AJ871">
        <v>0</v>
      </c>
      <c r="AK871">
        <v>28</v>
      </c>
      <c r="AL871">
        <v>36</v>
      </c>
    </row>
    <row r="872" spans="1:38" x14ac:dyDescent="0.5">
      <c r="A872">
        <v>7</v>
      </c>
      <c r="B872">
        <v>2</v>
      </c>
      <c r="C872">
        <v>2022</v>
      </c>
      <c r="D872">
        <v>99</v>
      </c>
      <c r="E872">
        <v>99</v>
      </c>
      <c r="F872">
        <v>99</v>
      </c>
      <c r="G872">
        <v>99</v>
      </c>
      <c r="H872">
        <v>99</v>
      </c>
      <c r="I872">
        <v>24</v>
      </c>
      <c r="J872">
        <v>999</v>
      </c>
      <c r="K872">
        <v>99</v>
      </c>
      <c r="L872">
        <v>99</v>
      </c>
      <c r="M872">
        <v>99</v>
      </c>
      <c r="N872">
        <v>99</v>
      </c>
      <c r="O872">
        <v>99</v>
      </c>
      <c r="P872">
        <v>9999</v>
      </c>
      <c r="Q872">
        <v>68</v>
      </c>
      <c r="R872">
        <v>6314</v>
      </c>
      <c r="S872">
        <v>6309</v>
      </c>
      <c r="T872">
        <v>16.233449477351911</v>
      </c>
      <c r="U872">
        <v>60.961959106038996</v>
      </c>
      <c r="V872">
        <v>91.467612262452491</v>
      </c>
      <c r="W872">
        <v>84.39395149786013</v>
      </c>
      <c r="X872">
        <v>11.150112054386501</v>
      </c>
      <c r="Y872">
        <v>2.2790322470538631</v>
      </c>
      <c r="Z872">
        <v>-37.259346489670179</v>
      </c>
      <c r="AA872">
        <v>21.919805589307408</v>
      </c>
      <c r="AB872">
        <v>21.553997656019167</v>
      </c>
      <c r="AC872">
        <v>97</v>
      </c>
      <c r="AD872">
        <v>0</v>
      </c>
      <c r="AE872">
        <v>0</v>
      </c>
      <c r="AF872">
        <v>30</v>
      </c>
      <c r="AG872">
        <v>91</v>
      </c>
      <c r="AH872">
        <v>60</v>
      </c>
      <c r="AI872">
        <v>337</v>
      </c>
      <c r="AJ872">
        <v>0</v>
      </c>
      <c r="AK872">
        <v>78</v>
      </c>
      <c r="AL872">
        <v>50</v>
      </c>
    </row>
    <row r="873" spans="1:38" x14ac:dyDescent="0.5">
      <c r="A873">
        <v>7</v>
      </c>
      <c r="B873">
        <v>3</v>
      </c>
      <c r="C873">
        <v>2022</v>
      </c>
      <c r="D873">
        <v>99</v>
      </c>
      <c r="E873">
        <v>99</v>
      </c>
      <c r="F873">
        <v>99</v>
      </c>
      <c r="G873">
        <v>99</v>
      </c>
      <c r="H873">
        <v>99</v>
      </c>
      <c r="I873">
        <v>49</v>
      </c>
      <c r="J873">
        <v>999</v>
      </c>
      <c r="K873">
        <v>99</v>
      </c>
      <c r="L873">
        <v>99</v>
      </c>
      <c r="M873">
        <v>99</v>
      </c>
      <c r="N873">
        <v>99</v>
      </c>
      <c r="O873">
        <v>99</v>
      </c>
      <c r="P873">
        <v>9999</v>
      </c>
      <c r="Q873">
        <v>42</v>
      </c>
      <c r="R873">
        <v>8464</v>
      </c>
      <c r="S873">
        <v>8460</v>
      </c>
      <c r="T873">
        <v>16.200850661625701</v>
      </c>
      <c r="U873">
        <v>60.820449172576851</v>
      </c>
      <c r="V873">
        <v>91.438335779360614</v>
      </c>
      <c r="W873">
        <v>84.380621749409116</v>
      </c>
      <c r="X873">
        <v>11.059289604841164</v>
      </c>
      <c r="Y873">
        <v>2.3448112399429455</v>
      </c>
      <c r="Z873">
        <v>-42.296823018256191</v>
      </c>
      <c r="AA873">
        <v>29.383787536885961</v>
      </c>
      <c r="AB873">
        <v>28.898085130199</v>
      </c>
      <c r="AC873">
        <v>151</v>
      </c>
      <c r="AD873">
        <v>0</v>
      </c>
      <c r="AE873">
        <v>0</v>
      </c>
      <c r="AF873">
        <v>54</v>
      </c>
      <c r="AG873">
        <v>200</v>
      </c>
      <c r="AH873">
        <v>14</v>
      </c>
      <c r="AI873">
        <v>332</v>
      </c>
      <c r="AJ873">
        <v>0</v>
      </c>
      <c r="AK873">
        <v>125</v>
      </c>
      <c r="AL873">
        <v>111</v>
      </c>
    </row>
    <row r="874" spans="1:38" x14ac:dyDescent="0.5">
      <c r="A874">
        <v>7</v>
      </c>
      <c r="B874">
        <v>4</v>
      </c>
      <c r="C874">
        <v>2022</v>
      </c>
      <c r="D874">
        <v>99</v>
      </c>
      <c r="E874">
        <v>99</v>
      </c>
      <c r="F874">
        <v>99</v>
      </c>
      <c r="G874">
        <v>99</v>
      </c>
      <c r="H874">
        <v>99</v>
      </c>
      <c r="I874">
        <v>80</v>
      </c>
      <c r="J874">
        <v>999</v>
      </c>
      <c r="K874">
        <v>99</v>
      </c>
      <c r="L874">
        <v>99</v>
      </c>
      <c r="M874">
        <v>99</v>
      </c>
      <c r="N874">
        <v>99</v>
      </c>
      <c r="O874">
        <v>99</v>
      </c>
      <c r="P874">
        <v>9999</v>
      </c>
      <c r="Q874">
        <v>24</v>
      </c>
      <c r="R874">
        <v>2199</v>
      </c>
      <c r="S874">
        <v>2198</v>
      </c>
      <c r="T874">
        <v>16.19827194179172</v>
      </c>
      <c r="U874">
        <v>60.822565969062801</v>
      </c>
      <c r="V874">
        <v>95.307711038400896</v>
      </c>
      <c r="W874">
        <v>87.951091901728859</v>
      </c>
      <c r="X874">
        <v>10.363995306673488</v>
      </c>
      <c r="Y874">
        <v>2.2251356634203123</v>
      </c>
      <c r="Z874">
        <v>-38.11631312748321</v>
      </c>
      <c r="AA874">
        <v>7.6340913035931264</v>
      </c>
      <c r="AB874">
        <v>7.8257308219094188</v>
      </c>
      <c r="AC874">
        <v>16</v>
      </c>
      <c r="AD874">
        <v>0</v>
      </c>
      <c r="AE874">
        <v>0</v>
      </c>
      <c r="AF874">
        <v>14</v>
      </c>
      <c r="AG874">
        <v>50</v>
      </c>
      <c r="AH874">
        <v>19</v>
      </c>
      <c r="AI874">
        <v>120</v>
      </c>
      <c r="AJ874">
        <v>0</v>
      </c>
      <c r="AK874">
        <v>28</v>
      </c>
      <c r="AL874">
        <v>26</v>
      </c>
    </row>
    <row r="875" spans="1:38" x14ac:dyDescent="0.5">
      <c r="A875">
        <v>7</v>
      </c>
      <c r="B875">
        <v>5</v>
      </c>
      <c r="C875">
        <v>2022</v>
      </c>
      <c r="D875">
        <v>99</v>
      </c>
      <c r="E875">
        <v>99</v>
      </c>
      <c r="F875">
        <v>99</v>
      </c>
      <c r="G875">
        <v>99</v>
      </c>
      <c r="H875">
        <v>99</v>
      </c>
      <c r="I875">
        <v>81</v>
      </c>
      <c r="J875">
        <v>999</v>
      </c>
      <c r="K875">
        <v>99</v>
      </c>
      <c r="L875">
        <v>99</v>
      </c>
      <c r="M875">
        <v>99</v>
      </c>
      <c r="N875">
        <v>99</v>
      </c>
      <c r="O875">
        <v>99</v>
      </c>
      <c r="P875">
        <v>9999</v>
      </c>
      <c r="Q875">
        <v>7</v>
      </c>
      <c r="R875">
        <v>38</v>
      </c>
      <c r="S875">
        <v>38</v>
      </c>
      <c r="T875">
        <v>15.89473684210526</v>
      </c>
      <c r="U875">
        <v>60.65789473684211</v>
      </c>
      <c r="V875">
        <v>101.66505103495469</v>
      </c>
      <c r="W875">
        <v>93.836842105263116</v>
      </c>
      <c r="X875">
        <v>16.305462776121935</v>
      </c>
      <c r="Y875">
        <v>4.0670454541057373</v>
      </c>
      <c r="Z875">
        <v>-54.033177235725006</v>
      </c>
      <c r="AA875">
        <v>0.13192154139906265</v>
      </c>
      <c r="AB875">
        <v>0.14434872845703595</v>
      </c>
      <c r="AC875">
        <v>2</v>
      </c>
      <c r="AD875">
        <v>0</v>
      </c>
      <c r="AE875">
        <v>0</v>
      </c>
      <c r="AF875">
        <v>1</v>
      </c>
      <c r="AG875">
        <v>4</v>
      </c>
      <c r="AH875">
        <v>0</v>
      </c>
      <c r="AI875">
        <v>1</v>
      </c>
      <c r="AJ875">
        <v>0</v>
      </c>
      <c r="AK875">
        <v>1</v>
      </c>
      <c r="AL875">
        <v>2</v>
      </c>
    </row>
    <row r="876" spans="1:38" x14ac:dyDescent="0.5">
      <c r="A876">
        <v>7</v>
      </c>
      <c r="B876">
        <v>6</v>
      </c>
      <c r="C876">
        <v>2022</v>
      </c>
      <c r="D876">
        <v>99</v>
      </c>
      <c r="E876">
        <v>99</v>
      </c>
      <c r="F876">
        <v>99</v>
      </c>
      <c r="G876">
        <v>99</v>
      </c>
      <c r="H876">
        <v>99</v>
      </c>
      <c r="I876">
        <v>83</v>
      </c>
      <c r="J876">
        <v>999</v>
      </c>
      <c r="K876">
        <v>99</v>
      </c>
      <c r="L876">
        <v>99</v>
      </c>
      <c r="M876">
        <v>99</v>
      </c>
      <c r="N876">
        <v>99</v>
      </c>
      <c r="O876">
        <v>99</v>
      </c>
      <c r="P876">
        <v>9999</v>
      </c>
      <c r="Q876">
        <v>8</v>
      </c>
      <c r="R876">
        <v>1062</v>
      </c>
      <c r="S876">
        <v>1062</v>
      </c>
      <c r="T876">
        <v>16.550847457627121</v>
      </c>
      <c r="U876">
        <v>61.46798493408663</v>
      </c>
      <c r="V876">
        <v>94.491678449663681</v>
      </c>
      <c r="W876">
        <v>87.215819209039623</v>
      </c>
      <c r="X876">
        <v>7.0547438486144234</v>
      </c>
      <c r="Y876">
        <v>2.0080842937602505</v>
      </c>
      <c r="Z876">
        <v>-28.7085860163542</v>
      </c>
      <c r="AA876">
        <v>3.686859920152751</v>
      </c>
      <c r="AB876">
        <v>3.7495207655005194</v>
      </c>
      <c r="AC876">
        <v>17</v>
      </c>
      <c r="AD876">
        <v>0</v>
      </c>
      <c r="AE876">
        <v>0</v>
      </c>
      <c r="AF876">
        <v>1</v>
      </c>
      <c r="AG876">
        <v>68</v>
      </c>
      <c r="AH876">
        <v>122</v>
      </c>
      <c r="AI876">
        <v>216</v>
      </c>
      <c r="AJ876">
        <v>0</v>
      </c>
      <c r="AK876">
        <v>19</v>
      </c>
      <c r="AL876">
        <v>5</v>
      </c>
    </row>
    <row r="877" spans="1:38" x14ac:dyDescent="0.5">
      <c r="A877">
        <v>7</v>
      </c>
      <c r="B877">
        <v>7</v>
      </c>
      <c r="C877">
        <v>2021</v>
      </c>
      <c r="D877">
        <v>99</v>
      </c>
      <c r="E877">
        <v>99</v>
      </c>
      <c r="F877">
        <v>99</v>
      </c>
      <c r="G877">
        <v>99</v>
      </c>
      <c r="H877">
        <v>99</v>
      </c>
      <c r="I877">
        <v>6</v>
      </c>
      <c r="J877">
        <v>999</v>
      </c>
      <c r="K877">
        <v>99</v>
      </c>
      <c r="L877">
        <v>99</v>
      </c>
      <c r="M877">
        <v>99</v>
      </c>
      <c r="N877">
        <v>99</v>
      </c>
      <c r="O877">
        <v>99</v>
      </c>
      <c r="P877">
        <v>9999</v>
      </c>
      <c r="Q877">
        <v>48</v>
      </c>
      <c r="R877">
        <v>8569</v>
      </c>
      <c r="S877">
        <v>8568</v>
      </c>
      <c r="T877">
        <v>16.316372972342165</v>
      </c>
      <c r="U877">
        <v>61.156279178338004</v>
      </c>
      <c r="V877">
        <v>92.2978671425236</v>
      </c>
      <c r="W877">
        <v>85.186310690943003</v>
      </c>
      <c r="X877">
        <v>10.549647872049437</v>
      </c>
      <c r="Y877">
        <v>2.4350513432728889</v>
      </c>
      <c r="Z877">
        <v>-27.796522005138726</v>
      </c>
      <c r="AA877">
        <v>32.591662863228358</v>
      </c>
      <c r="AB877">
        <v>32.716005438554589</v>
      </c>
      <c r="AC877">
        <v>126</v>
      </c>
      <c r="AD877">
        <v>0</v>
      </c>
      <c r="AE877">
        <v>0</v>
      </c>
      <c r="AF877">
        <v>56</v>
      </c>
      <c r="AG877">
        <v>240</v>
      </c>
      <c r="AH877">
        <v>81</v>
      </c>
      <c r="AI877">
        <v>229</v>
      </c>
      <c r="AJ877">
        <v>0</v>
      </c>
      <c r="AK877">
        <v>28</v>
      </c>
      <c r="AL877">
        <v>31</v>
      </c>
    </row>
    <row r="878" spans="1:38" x14ac:dyDescent="0.5">
      <c r="A878">
        <v>7</v>
      </c>
      <c r="B878">
        <v>8</v>
      </c>
      <c r="C878">
        <v>2021</v>
      </c>
      <c r="D878">
        <v>99</v>
      </c>
      <c r="E878">
        <v>99</v>
      </c>
      <c r="F878">
        <v>99</v>
      </c>
      <c r="G878">
        <v>99</v>
      </c>
      <c r="H878">
        <v>99</v>
      </c>
      <c r="I878">
        <v>24</v>
      </c>
      <c r="J878">
        <v>999</v>
      </c>
      <c r="K878">
        <v>99</v>
      </c>
      <c r="L878">
        <v>99</v>
      </c>
      <c r="M878">
        <v>99</v>
      </c>
      <c r="N878">
        <v>99</v>
      </c>
      <c r="O878">
        <v>99</v>
      </c>
      <c r="P878">
        <v>9999</v>
      </c>
      <c r="Q878">
        <v>56</v>
      </c>
      <c r="R878">
        <v>4854</v>
      </c>
      <c r="S878">
        <v>4853</v>
      </c>
      <c r="T878">
        <v>16.195920889987637</v>
      </c>
      <c r="U878">
        <v>60.787966206470223</v>
      </c>
      <c r="V878">
        <v>91.207359868765792</v>
      </c>
      <c r="W878">
        <v>84.165087574696244</v>
      </c>
      <c r="X878">
        <v>10.254962292227937</v>
      </c>
      <c r="Y878">
        <v>2.3640804579790737</v>
      </c>
      <c r="Z878">
        <v>-25.952242036097086</v>
      </c>
      <c r="AA878">
        <v>18.461889548151529</v>
      </c>
      <c r="AB878">
        <v>18.308521523482376</v>
      </c>
      <c r="AC878">
        <v>113</v>
      </c>
      <c r="AD878">
        <v>0</v>
      </c>
      <c r="AE878">
        <v>0</v>
      </c>
      <c r="AF878">
        <v>19</v>
      </c>
      <c r="AG878">
        <v>161</v>
      </c>
      <c r="AH878">
        <v>132</v>
      </c>
      <c r="AI878">
        <v>150</v>
      </c>
      <c r="AJ878">
        <v>0</v>
      </c>
      <c r="AK878">
        <v>83</v>
      </c>
      <c r="AL878">
        <v>27</v>
      </c>
    </row>
    <row r="879" spans="1:38" x14ac:dyDescent="0.5">
      <c r="A879">
        <v>7</v>
      </c>
      <c r="B879">
        <v>9</v>
      </c>
      <c r="C879">
        <v>2021</v>
      </c>
      <c r="D879">
        <v>99</v>
      </c>
      <c r="E879">
        <v>99</v>
      </c>
      <c r="F879">
        <v>99</v>
      </c>
      <c r="G879">
        <v>99</v>
      </c>
      <c r="H879">
        <v>99</v>
      </c>
      <c r="I879">
        <v>49</v>
      </c>
      <c r="J879">
        <v>999</v>
      </c>
      <c r="K879">
        <v>99</v>
      </c>
      <c r="L879">
        <v>99</v>
      </c>
      <c r="M879">
        <v>99</v>
      </c>
      <c r="N879">
        <v>99</v>
      </c>
      <c r="O879">
        <v>99</v>
      </c>
      <c r="P879">
        <v>9999</v>
      </c>
      <c r="Q879">
        <v>44</v>
      </c>
      <c r="R879">
        <v>8056</v>
      </c>
      <c r="S879">
        <v>8050</v>
      </c>
      <c r="T879">
        <v>16.253972194637541</v>
      </c>
      <c r="U879">
        <v>61.013788819875778</v>
      </c>
      <c r="V879">
        <v>91.051766115085314</v>
      </c>
      <c r="W879">
        <v>83.990186335403919</v>
      </c>
      <c r="X879">
        <v>10.437229872847125</v>
      </c>
      <c r="Y879">
        <v>2.357424361458734</v>
      </c>
      <c r="Z879">
        <v>-33.496244235347845</v>
      </c>
      <c r="AA879">
        <v>30.640499011106041</v>
      </c>
      <c r="AB879">
        <v>30.30647523430515</v>
      </c>
      <c r="AC879">
        <v>118</v>
      </c>
      <c r="AD879">
        <v>0</v>
      </c>
      <c r="AE879">
        <v>0</v>
      </c>
      <c r="AF879">
        <v>63</v>
      </c>
      <c r="AG879">
        <v>223</v>
      </c>
      <c r="AH879">
        <v>39</v>
      </c>
      <c r="AI879">
        <v>133</v>
      </c>
      <c r="AJ879">
        <v>0</v>
      </c>
      <c r="AK879">
        <v>144</v>
      </c>
      <c r="AL879">
        <v>101</v>
      </c>
    </row>
    <row r="880" spans="1:38" x14ac:dyDescent="0.5">
      <c r="A880">
        <v>7</v>
      </c>
      <c r="B880">
        <v>10</v>
      </c>
      <c r="C880">
        <v>2021</v>
      </c>
      <c r="D880">
        <v>99</v>
      </c>
      <c r="E880">
        <v>99</v>
      </c>
      <c r="F880">
        <v>99</v>
      </c>
      <c r="G880">
        <v>99</v>
      </c>
      <c r="H880">
        <v>99</v>
      </c>
      <c r="I880">
        <v>80</v>
      </c>
      <c r="J880">
        <v>999</v>
      </c>
      <c r="K880">
        <v>99</v>
      </c>
      <c r="L880">
        <v>99</v>
      </c>
      <c r="M880">
        <v>99</v>
      </c>
      <c r="N880">
        <v>99</v>
      </c>
      <c r="O880">
        <v>99</v>
      </c>
      <c r="P880">
        <v>9999</v>
      </c>
      <c r="Q880">
        <v>28</v>
      </c>
      <c r="R880">
        <v>2408</v>
      </c>
      <c r="S880">
        <v>2407</v>
      </c>
      <c r="T880">
        <v>16.33513289036545</v>
      </c>
      <c r="U880">
        <v>61.198171998338175</v>
      </c>
      <c r="V880">
        <v>92.757896006636713</v>
      </c>
      <c r="W880">
        <v>85.59970918155399</v>
      </c>
      <c r="X880">
        <v>10.96703656719632</v>
      </c>
      <c r="Y880">
        <v>2.2778053378099017</v>
      </c>
      <c r="Z880">
        <v>-36.194949452187494</v>
      </c>
      <c r="AA880">
        <v>9.1586794462193826</v>
      </c>
      <c r="AB880">
        <v>9.2354781134787647</v>
      </c>
      <c r="AC880">
        <v>31</v>
      </c>
      <c r="AD880">
        <v>0</v>
      </c>
      <c r="AE880">
        <v>0</v>
      </c>
      <c r="AF880">
        <v>14</v>
      </c>
      <c r="AG880">
        <v>79</v>
      </c>
      <c r="AH880">
        <v>38</v>
      </c>
      <c r="AI880">
        <v>123</v>
      </c>
      <c r="AJ880">
        <v>0</v>
      </c>
      <c r="AK880">
        <v>42</v>
      </c>
      <c r="AL880">
        <v>25</v>
      </c>
    </row>
    <row r="881" spans="1:38" x14ac:dyDescent="0.5">
      <c r="A881">
        <v>7</v>
      </c>
      <c r="B881">
        <v>11</v>
      </c>
      <c r="C881">
        <v>2021</v>
      </c>
      <c r="D881">
        <v>99</v>
      </c>
      <c r="E881">
        <v>99</v>
      </c>
      <c r="F881">
        <v>99</v>
      </c>
      <c r="G881">
        <v>99</v>
      </c>
      <c r="H881">
        <v>99</v>
      </c>
      <c r="I881">
        <v>81</v>
      </c>
      <c r="J881">
        <v>999</v>
      </c>
      <c r="K881">
        <v>99</v>
      </c>
      <c r="L881">
        <v>99</v>
      </c>
      <c r="M881">
        <v>99</v>
      </c>
      <c r="N881">
        <v>99</v>
      </c>
      <c r="O881">
        <v>99</v>
      </c>
      <c r="P881">
        <v>9999</v>
      </c>
      <c r="Q881">
        <v>11</v>
      </c>
      <c r="R881">
        <v>365</v>
      </c>
      <c r="S881">
        <v>364</v>
      </c>
      <c r="T881">
        <v>16.542465753424658</v>
      </c>
      <c r="U881">
        <v>62.156593406593394</v>
      </c>
      <c r="V881">
        <v>102.56449942257082</v>
      </c>
      <c r="W881">
        <v>94.557967032967028</v>
      </c>
      <c r="X881">
        <v>13.385325622519828</v>
      </c>
      <c r="Y881">
        <v>2.3996761318931914</v>
      </c>
      <c r="Z881">
        <v>-38.057338891628149</v>
      </c>
      <c r="AA881">
        <v>1.3882549825041837</v>
      </c>
      <c r="AB881">
        <v>1.542803139877434</v>
      </c>
      <c r="AC881">
        <v>4</v>
      </c>
      <c r="AD881">
        <v>0</v>
      </c>
      <c r="AE881">
        <v>0</v>
      </c>
      <c r="AF881">
        <v>2</v>
      </c>
      <c r="AG881">
        <v>14</v>
      </c>
      <c r="AH881">
        <v>1</v>
      </c>
      <c r="AI881">
        <v>65</v>
      </c>
      <c r="AJ881">
        <v>0</v>
      </c>
      <c r="AK881">
        <v>5</v>
      </c>
      <c r="AL881">
        <v>4</v>
      </c>
    </row>
    <row r="882" spans="1:38" x14ac:dyDescent="0.5">
      <c r="A882">
        <v>7</v>
      </c>
      <c r="B882">
        <v>12</v>
      </c>
      <c r="C882">
        <v>2021</v>
      </c>
      <c r="D882">
        <v>99</v>
      </c>
      <c r="E882">
        <v>99</v>
      </c>
      <c r="F882">
        <v>99</v>
      </c>
      <c r="G882">
        <v>99</v>
      </c>
      <c r="H882">
        <v>99</v>
      </c>
      <c r="I882">
        <v>83</v>
      </c>
      <c r="J882">
        <v>999</v>
      </c>
      <c r="K882">
        <v>99</v>
      </c>
      <c r="L882">
        <v>99</v>
      </c>
      <c r="M882">
        <v>99</v>
      </c>
      <c r="N882">
        <v>99</v>
      </c>
      <c r="O882">
        <v>99</v>
      </c>
      <c r="P882">
        <v>9999</v>
      </c>
      <c r="Q882">
        <v>12</v>
      </c>
      <c r="R882">
        <v>2040</v>
      </c>
      <c r="S882">
        <v>2039</v>
      </c>
      <c r="T882">
        <v>16.567647058823528</v>
      </c>
      <c r="U882">
        <v>61.638548307994128</v>
      </c>
      <c r="V882">
        <v>93.581233126301584</v>
      </c>
      <c r="W882">
        <v>86.335262383521425</v>
      </c>
      <c r="X882">
        <v>7.9173060124417054</v>
      </c>
      <c r="Y882">
        <v>2.0321846495154237</v>
      </c>
      <c r="Z882">
        <v>-23.970399817458649</v>
      </c>
      <c r="AA882">
        <v>7.7590141487905084</v>
      </c>
      <c r="AB882">
        <v>7.8907165503016579</v>
      </c>
      <c r="AC882">
        <v>20</v>
      </c>
      <c r="AD882">
        <v>0</v>
      </c>
      <c r="AE882">
        <v>0</v>
      </c>
      <c r="AF882">
        <v>4</v>
      </c>
      <c r="AG882">
        <v>191</v>
      </c>
      <c r="AH882">
        <v>183</v>
      </c>
      <c r="AI882">
        <v>383</v>
      </c>
      <c r="AJ882">
        <v>0</v>
      </c>
      <c r="AK882">
        <v>41</v>
      </c>
      <c r="AL882">
        <v>12</v>
      </c>
    </row>
    <row r="883" spans="1:38" x14ac:dyDescent="0.5">
      <c r="A883">
        <v>7</v>
      </c>
      <c r="B883">
        <v>13</v>
      </c>
      <c r="C883">
        <v>2020</v>
      </c>
      <c r="D883">
        <v>99</v>
      </c>
      <c r="E883">
        <v>99</v>
      </c>
      <c r="F883">
        <v>99</v>
      </c>
      <c r="G883">
        <v>99</v>
      </c>
      <c r="H883">
        <v>99</v>
      </c>
      <c r="I883">
        <v>6</v>
      </c>
      <c r="J883">
        <v>999</v>
      </c>
      <c r="K883">
        <v>99</v>
      </c>
      <c r="L883">
        <v>99</v>
      </c>
      <c r="M883">
        <v>99</v>
      </c>
      <c r="N883">
        <v>99</v>
      </c>
      <c r="O883">
        <v>99</v>
      </c>
      <c r="P883">
        <v>9999</v>
      </c>
      <c r="Q883">
        <v>53</v>
      </c>
      <c r="R883">
        <v>7159</v>
      </c>
      <c r="S883">
        <v>7159</v>
      </c>
      <c r="T883">
        <v>16.41346556781674</v>
      </c>
      <c r="U883">
        <v>61.506774689202409</v>
      </c>
      <c r="V883">
        <v>88.925932052283713</v>
      </c>
      <c r="W883">
        <v>82.078635284257885</v>
      </c>
      <c r="X883">
        <v>10.677160445763231</v>
      </c>
      <c r="Y883">
        <v>3.2073089596010984</v>
      </c>
      <c r="Z883">
        <v>-19.828081806779224</v>
      </c>
      <c r="AA883">
        <v>34.289682919819896</v>
      </c>
      <c r="AB883">
        <v>34.069058960887382</v>
      </c>
      <c r="AC883">
        <v>119</v>
      </c>
      <c r="AD883">
        <v>0</v>
      </c>
      <c r="AE883">
        <v>0</v>
      </c>
      <c r="AF883">
        <v>38</v>
      </c>
      <c r="AG883">
        <v>300</v>
      </c>
      <c r="AH883">
        <v>100</v>
      </c>
      <c r="AI883">
        <v>176</v>
      </c>
      <c r="AJ883">
        <v>0</v>
      </c>
      <c r="AK883">
        <v>54</v>
      </c>
      <c r="AL883">
        <v>46</v>
      </c>
    </row>
    <row r="884" spans="1:38" x14ac:dyDescent="0.5">
      <c r="A884">
        <v>7</v>
      </c>
      <c r="B884">
        <v>14</v>
      </c>
      <c r="C884">
        <v>2020</v>
      </c>
      <c r="D884">
        <v>99</v>
      </c>
      <c r="E884">
        <v>99</v>
      </c>
      <c r="F884">
        <v>99</v>
      </c>
      <c r="G884">
        <v>99</v>
      </c>
      <c r="H884">
        <v>99</v>
      </c>
      <c r="I884">
        <v>24</v>
      </c>
      <c r="J884">
        <v>999</v>
      </c>
      <c r="K884">
        <v>99</v>
      </c>
      <c r="L884">
        <v>99</v>
      </c>
      <c r="M884">
        <v>99</v>
      </c>
      <c r="N884">
        <v>99</v>
      </c>
      <c r="O884">
        <v>99</v>
      </c>
      <c r="P884">
        <v>9999</v>
      </c>
      <c r="Q884">
        <v>42</v>
      </c>
      <c r="R884">
        <v>2627</v>
      </c>
      <c r="S884">
        <v>2627</v>
      </c>
      <c r="T884">
        <v>16.292348686714885</v>
      </c>
      <c r="U884">
        <v>61.252759802055593</v>
      </c>
      <c r="V884">
        <v>90.907692060241317</v>
      </c>
      <c r="W884">
        <v>83.907799771602512</v>
      </c>
      <c r="X884">
        <v>12.369732785416955</v>
      </c>
      <c r="Y884">
        <v>2.9689528780395098</v>
      </c>
      <c r="Z884">
        <v>-24.307321096642688</v>
      </c>
      <c r="AA884">
        <v>12.58262285659546</v>
      </c>
      <c r="AB884">
        <v>12.780270753493753</v>
      </c>
      <c r="AC884">
        <v>54</v>
      </c>
      <c r="AD884">
        <v>0</v>
      </c>
      <c r="AE884">
        <v>0</v>
      </c>
      <c r="AF884">
        <v>7</v>
      </c>
      <c r="AG884">
        <v>327</v>
      </c>
      <c r="AH884">
        <v>73</v>
      </c>
      <c r="AI884">
        <v>79</v>
      </c>
      <c r="AJ884">
        <v>0</v>
      </c>
      <c r="AK884">
        <v>61</v>
      </c>
      <c r="AL884">
        <v>24</v>
      </c>
    </row>
    <row r="885" spans="1:38" x14ac:dyDescent="0.5">
      <c r="A885">
        <v>7</v>
      </c>
      <c r="B885">
        <v>15</v>
      </c>
      <c r="C885">
        <v>2020</v>
      </c>
      <c r="D885">
        <v>99</v>
      </c>
      <c r="E885">
        <v>99</v>
      </c>
      <c r="F885">
        <v>99</v>
      </c>
      <c r="G885">
        <v>99</v>
      </c>
      <c r="H885">
        <v>99</v>
      </c>
      <c r="I885">
        <v>49</v>
      </c>
      <c r="J885">
        <v>999</v>
      </c>
      <c r="K885">
        <v>99</v>
      </c>
      <c r="L885">
        <v>99</v>
      </c>
      <c r="M885">
        <v>99</v>
      </c>
      <c r="N885">
        <v>99</v>
      </c>
      <c r="O885">
        <v>99</v>
      </c>
      <c r="P885">
        <v>9999</v>
      </c>
      <c r="Q885">
        <v>48</v>
      </c>
      <c r="R885">
        <v>7510</v>
      </c>
      <c r="S885">
        <v>7510</v>
      </c>
      <c r="T885">
        <v>16.313848202396802</v>
      </c>
      <c r="U885">
        <v>61.252197070572571</v>
      </c>
      <c r="V885">
        <v>88.934026570567283</v>
      </c>
      <c r="W885">
        <v>82.086106524633621</v>
      </c>
      <c r="X885">
        <v>10.135751646134352</v>
      </c>
      <c r="Y885">
        <v>2.5910410728744755</v>
      </c>
      <c r="Z885">
        <v>-31.865556972627662</v>
      </c>
      <c r="AA885">
        <v>35.970878436631871</v>
      </c>
      <c r="AB885">
        <v>35.742690659300663</v>
      </c>
      <c r="AC885">
        <v>123</v>
      </c>
      <c r="AD885">
        <v>0</v>
      </c>
      <c r="AE885">
        <v>0</v>
      </c>
      <c r="AF885">
        <v>55</v>
      </c>
      <c r="AG885">
        <v>255</v>
      </c>
      <c r="AH885">
        <v>28</v>
      </c>
      <c r="AI885">
        <v>386</v>
      </c>
      <c r="AJ885">
        <v>0</v>
      </c>
      <c r="AK885">
        <v>138</v>
      </c>
      <c r="AL885">
        <v>127</v>
      </c>
    </row>
    <row r="886" spans="1:38" x14ac:dyDescent="0.5">
      <c r="A886">
        <v>7</v>
      </c>
      <c r="B886">
        <v>16</v>
      </c>
      <c r="C886">
        <v>2020</v>
      </c>
      <c r="D886">
        <v>99</v>
      </c>
      <c r="E886">
        <v>99</v>
      </c>
      <c r="F886">
        <v>99</v>
      </c>
      <c r="G886">
        <v>99</v>
      </c>
      <c r="H886">
        <v>99</v>
      </c>
      <c r="I886">
        <v>80</v>
      </c>
      <c r="J886">
        <v>999</v>
      </c>
      <c r="K886">
        <v>99</v>
      </c>
      <c r="L886">
        <v>99</v>
      </c>
      <c r="M886">
        <v>99</v>
      </c>
      <c r="N886">
        <v>99</v>
      </c>
      <c r="O886">
        <v>99</v>
      </c>
      <c r="P886">
        <v>9999</v>
      </c>
      <c r="Q886">
        <v>22</v>
      </c>
      <c r="R886">
        <v>1824</v>
      </c>
      <c r="S886">
        <v>1824</v>
      </c>
      <c r="T886">
        <v>16.434210526315795</v>
      </c>
      <c r="U886">
        <v>61.45065789473685</v>
      </c>
      <c r="V886">
        <v>90.008684020452122</v>
      </c>
      <c r="W886">
        <v>83.078015350877138</v>
      </c>
      <c r="X886">
        <v>9.8856396273518907</v>
      </c>
      <c r="Y886">
        <v>2.3098235116333146</v>
      </c>
      <c r="Z886">
        <v>-35.827503892940328</v>
      </c>
      <c r="AA886">
        <v>8.7364690104416134</v>
      </c>
      <c r="AB886">
        <v>8.7859473360224758</v>
      </c>
      <c r="AC886">
        <v>33</v>
      </c>
      <c r="AD886">
        <v>0</v>
      </c>
      <c r="AE886">
        <v>0</v>
      </c>
      <c r="AF886">
        <v>10</v>
      </c>
      <c r="AG886">
        <v>45</v>
      </c>
      <c r="AH886">
        <v>26</v>
      </c>
      <c r="AI886">
        <v>121</v>
      </c>
      <c r="AJ886">
        <v>1</v>
      </c>
      <c r="AK886">
        <v>43</v>
      </c>
      <c r="AL886">
        <v>36</v>
      </c>
    </row>
    <row r="887" spans="1:38" x14ac:dyDescent="0.5">
      <c r="A887">
        <v>7</v>
      </c>
      <c r="B887">
        <v>17</v>
      </c>
      <c r="C887">
        <v>2020</v>
      </c>
      <c r="D887">
        <v>99</v>
      </c>
      <c r="E887">
        <v>99</v>
      </c>
      <c r="F887">
        <v>99</v>
      </c>
      <c r="G887">
        <v>99</v>
      </c>
      <c r="H887">
        <v>99</v>
      </c>
      <c r="I887">
        <v>81</v>
      </c>
      <c r="J887">
        <v>999</v>
      </c>
      <c r="K887">
        <v>99</v>
      </c>
      <c r="L887">
        <v>99</v>
      </c>
      <c r="M887">
        <v>99</v>
      </c>
      <c r="N887">
        <v>99</v>
      </c>
      <c r="O887">
        <v>99</v>
      </c>
      <c r="P887">
        <v>9999</v>
      </c>
      <c r="Q887">
        <v>10</v>
      </c>
      <c r="R887">
        <v>603</v>
      </c>
      <c r="S887">
        <v>603</v>
      </c>
      <c r="T887">
        <v>16.621890547263678</v>
      </c>
      <c r="U887">
        <v>62.71973466003319</v>
      </c>
      <c r="V887">
        <v>92.435978288406318</v>
      </c>
      <c r="W887">
        <v>85.31840796019894</v>
      </c>
      <c r="X887">
        <v>11.336858222085619</v>
      </c>
      <c r="Y887">
        <v>2.5260287323765702</v>
      </c>
      <c r="Z887">
        <v>-48.697403164809486</v>
      </c>
      <c r="AA887">
        <v>2.8882076827282313</v>
      </c>
      <c r="AB887">
        <v>2.9828931970936488</v>
      </c>
      <c r="AC887">
        <v>12</v>
      </c>
      <c r="AD887">
        <v>0</v>
      </c>
      <c r="AE887">
        <v>0</v>
      </c>
      <c r="AF887">
        <v>4</v>
      </c>
      <c r="AG887">
        <v>42</v>
      </c>
      <c r="AH887">
        <v>6</v>
      </c>
      <c r="AI887">
        <v>169</v>
      </c>
      <c r="AJ887">
        <v>0</v>
      </c>
      <c r="AK887">
        <v>12</v>
      </c>
      <c r="AL887">
        <v>14</v>
      </c>
    </row>
    <row r="888" spans="1:38" x14ac:dyDescent="0.5">
      <c r="A888">
        <v>7</v>
      </c>
      <c r="B888">
        <v>18</v>
      </c>
      <c r="C888">
        <v>2020</v>
      </c>
      <c r="D888">
        <v>99</v>
      </c>
      <c r="E888">
        <v>99</v>
      </c>
      <c r="F888">
        <v>99</v>
      </c>
      <c r="G888">
        <v>99</v>
      </c>
      <c r="H888">
        <v>99</v>
      </c>
      <c r="I888">
        <v>83</v>
      </c>
      <c r="J888">
        <v>999</v>
      </c>
      <c r="K888">
        <v>99</v>
      </c>
      <c r="L888">
        <v>99</v>
      </c>
      <c r="M888">
        <v>99</v>
      </c>
      <c r="N888">
        <v>99</v>
      </c>
      <c r="O888">
        <v>99</v>
      </c>
      <c r="P888">
        <v>9999</v>
      </c>
      <c r="Q888">
        <v>10</v>
      </c>
      <c r="R888">
        <v>1155</v>
      </c>
      <c r="S888">
        <v>1155</v>
      </c>
      <c r="T888">
        <v>16.628571428571437</v>
      </c>
      <c r="U888">
        <v>61.881385281385278</v>
      </c>
      <c r="V888">
        <v>91.232898556842258</v>
      </c>
      <c r="W888">
        <v>84.207965367965343</v>
      </c>
      <c r="X888">
        <v>7.6454806116005614</v>
      </c>
      <c r="Y888">
        <v>2.7339060402360862</v>
      </c>
      <c r="Z888">
        <v>-23.71488188271222</v>
      </c>
      <c r="AA888">
        <v>5.5321390937829298</v>
      </c>
      <c r="AB888">
        <v>5.6391390932020897</v>
      </c>
      <c r="AC888">
        <v>15</v>
      </c>
      <c r="AD888">
        <v>0</v>
      </c>
      <c r="AE888">
        <v>0</v>
      </c>
      <c r="AF888">
        <v>3</v>
      </c>
      <c r="AG888">
        <v>39</v>
      </c>
      <c r="AH888">
        <v>61</v>
      </c>
      <c r="AI888">
        <v>67</v>
      </c>
      <c r="AJ888">
        <v>0</v>
      </c>
      <c r="AK888">
        <v>15</v>
      </c>
      <c r="AL888">
        <v>5</v>
      </c>
    </row>
    <row r="889" spans="1:38" x14ac:dyDescent="0.5">
      <c r="A889">
        <v>7</v>
      </c>
      <c r="B889">
        <v>19</v>
      </c>
      <c r="C889">
        <v>2019</v>
      </c>
      <c r="D889">
        <v>99</v>
      </c>
      <c r="E889">
        <v>99</v>
      </c>
      <c r="F889">
        <v>99</v>
      </c>
      <c r="G889">
        <v>99</v>
      </c>
      <c r="H889">
        <v>99</v>
      </c>
      <c r="I889">
        <v>6</v>
      </c>
      <c r="J889">
        <v>999</v>
      </c>
      <c r="K889">
        <v>99</v>
      </c>
      <c r="L889">
        <v>99</v>
      </c>
      <c r="M889">
        <v>99</v>
      </c>
      <c r="N889">
        <v>99</v>
      </c>
      <c r="O889">
        <v>99</v>
      </c>
      <c r="P889">
        <v>9999</v>
      </c>
      <c r="Q889">
        <v>42</v>
      </c>
      <c r="R889">
        <v>6292</v>
      </c>
      <c r="S889">
        <v>6290</v>
      </c>
      <c r="T889">
        <v>16.378099173553714</v>
      </c>
      <c r="U889">
        <v>61.553895071542122</v>
      </c>
      <c r="V889">
        <v>86.886147507522736</v>
      </c>
      <c r="W889">
        <v>80.18508744038175</v>
      </c>
      <c r="X889">
        <v>9.5651031839279614</v>
      </c>
      <c r="Y889">
        <v>2.5468029015211542</v>
      </c>
      <c r="Z889">
        <v>-26.684078156701684</v>
      </c>
      <c r="AA889">
        <v>31.241310824230379</v>
      </c>
      <c r="AB889">
        <v>31.172783323666483</v>
      </c>
      <c r="AC889">
        <v>111</v>
      </c>
      <c r="AD889">
        <v>0</v>
      </c>
      <c r="AE889">
        <v>0</v>
      </c>
      <c r="AF889">
        <v>18</v>
      </c>
      <c r="AG889">
        <v>263</v>
      </c>
      <c r="AH889">
        <v>51</v>
      </c>
      <c r="AI889">
        <v>162</v>
      </c>
      <c r="AJ889">
        <v>0</v>
      </c>
      <c r="AK889">
        <v>39</v>
      </c>
      <c r="AL889">
        <v>35</v>
      </c>
    </row>
    <row r="890" spans="1:38" x14ac:dyDescent="0.5">
      <c r="A890">
        <v>7</v>
      </c>
      <c r="B890">
        <v>20</v>
      </c>
      <c r="C890">
        <v>2019</v>
      </c>
      <c r="D890">
        <v>99</v>
      </c>
      <c r="E890">
        <v>99</v>
      </c>
      <c r="F890">
        <v>99</v>
      </c>
      <c r="G890">
        <v>99</v>
      </c>
      <c r="H890">
        <v>99</v>
      </c>
      <c r="I890">
        <v>24</v>
      </c>
      <c r="J890">
        <v>999</v>
      </c>
      <c r="K890">
        <v>99</v>
      </c>
      <c r="L890">
        <v>99</v>
      </c>
      <c r="M890">
        <v>99</v>
      </c>
      <c r="N890">
        <v>99</v>
      </c>
      <c r="O890">
        <v>99</v>
      </c>
      <c r="P890">
        <v>9999</v>
      </c>
      <c r="Q890">
        <v>34</v>
      </c>
      <c r="R890">
        <v>2744</v>
      </c>
      <c r="S890">
        <v>2740</v>
      </c>
      <c r="T890">
        <v>16.318148688046652</v>
      </c>
      <c r="U890">
        <v>61.540145985401487</v>
      </c>
      <c r="V890">
        <v>88.303817288910324</v>
      </c>
      <c r="W890">
        <v>81.453000000000046</v>
      </c>
      <c r="X890">
        <v>12.374716918386969</v>
      </c>
      <c r="Y890">
        <v>2.620148205927364</v>
      </c>
      <c r="Z890">
        <v>-25.224794919817064</v>
      </c>
      <c r="AA890">
        <v>13.62462760675273</v>
      </c>
      <c r="AB890">
        <v>13.79396042179744</v>
      </c>
      <c r="AC890">
        <v>50</v>
      </c>
      <c r="AD890">
        <v>0</v>
      </c>
      <c r="AE890">
        <v>0</v>
      </c>
      <c r="AF890">
        <v>10</v>
      </c>
      <c r="AG890">
        <v>325</v>
      </c>
      <c r="AH890">
        <v>52</v>
      </c>
      <c r="AI890">
        <v>201</v>
      </c>
      <c r="AJ890">
        <v>0</v>
      </c>
      <c r="AK890">
        <v>129</v>
      </c>
      <c r="AL890">
        <v>12</v>
      </c>
    </row>
    <row r="891" spans="1:38" x14ac:dyDescent="0.5">
      <c r="A891">
        <v>7</v>
      </c>
      <c r="B891">
        <v>21</v>
      </c>
      <c r="C891">
        <v>2019</v>
      </c>
      <c r="D891">
        <v>99</v>
      </c>
      <c r="E891">
        <v>99</v>
      </c>
      <c r="F891">
        <v>99</v>
      </c>
      <c r="G891">
        <v>99</v>
      </c>
      <c r="H891">
        <v>99</v>
      </c>
      <c r="I891">
        <v>49</v>
      </c>
      <c r="J891">
        <v>999</v>
      </c>
      <c r="K891">
        <v>99</v>
      </c>
      <c r="L891">
        <v>99</v>
      </c>
      <c r="M891">
        <v>99</v>
      </c>
      <c r="N891">
        <v>99</v>
      </c>
      <c r="O891">
        <v>99</v>
      </c>
      <c r="P891">
        <v>9999</v>
      </c>
      <c r="Q891">
        <v>49</v>
      </c>
      <c r="R891">
        <v>6870</v>
      </c>
      <c r="S891">
        <v>6866</v>
      </c>
      <c r="T891">
        <v>16.211499272197962</v>
      </c>
      <c r="U891">
        <v>61.203175065540329</v>
      </c>
      <c r="V891">
        <v>86.205315876527109</v>
      </c>
      <c r="W891">
        <v>79.546999708709606</v>
      </c>
      <c r="X891">
        <v>9.7154414407023832</v>
      </c>
      <c r="Y891">
        <v>2.5641087103569</v>
      </c>
      <c r="Z891">
        <v>-34.359434444800279</v>
      </c>
      <c r="AA891">
        <v>34.111221449851051</v>
      </c>
      <c r="AB891">
        <v>33.756618166102776</v>
      </c>
      <c r="AC891">
        <v>147</v>
      </c>
      <c r="AD891">
        <v>0</v>
      </c>
      <c r="AE891">
        <v>0</v>
      </c>
      <c r="AF891">
        <v>40</v>
      </c>
      <c r="AG891">
        <v>220</v>
      </c>
      <c r="AH891">
        <v>66</v>
      </c>
      <c r="AI891">
        <v>539</v>
      </c>
      <c r="AJ891">
        <v>0</v>
      </c>
      <c r="AK891">
        <v>158</v>
      </c>
      <c r="AL891">
        <v>135</v>
      </c>
    </row>
    <row r="892" spans="1:38" x14ac:dyDescent="0.5">
      <c r="A892">
        <v>7</v>
      </c>
      <c r="B892">
        <v>22</v>
      </c>
      <c r="C892">
        <v>2019</v>
      </c>
      <c r="D892">
        <v>99</v>
      </c>
      <c r="E892">
        <v>99</v>
      </c>
      <c r="F892">
        <v>99</v>
      </c>
      <c r="G892">
        <v>99</v>
      </c>
      <c r="H892">
        <v>99</v>
      </c>
      <c r="I892">
        <v>80</v>
      </c>
      <c r="J892">
        <v>999</v>
      </c>
      <c r="K892">
        <v>99</v>
      </c>
      <c r="L892">
        <v>99</v>
      </c>
      <c r="M892">
        <v>99</v>
      </c>
      <c r="N892">
        <v>99</v>
      </c>
      <c r="O892">
        <v>99</v>
      </c>
      <c r="P892">
        <v>9999</v>
      </c>
      <c r="Q892">
        <v>24</v>
      </c>
      <c r="R892">
        <v>1264</v>
      </c>
      <c r="S892">
        <v>1264</v>
      </c>
      <c r="T892">
        <v>16.58465189873418</v>
      </c>
      <c r="U892">
        <v>62.011867088607602</v>
      </c>
      <c r="V892">
        <v>89.967274435316781</v>
      </c>
      <c r="W892">
        <v>83.039794303797478</v>
      </c>
      <c r="X892">
        <v>10.16623881612843</v>
      </c>
      <c r="Y892">
        <v>2.3154718320721912</v>
      </c>
      <c r="Z892">
        <v>-33.465624625627605</v>
      </c>
      <c r="AA892">
        <v>6.276067527308836</v>
      </c>
      <c r="AB892">
        <v>6.487310231482871</v>
      </c>
      <c r="AC892">
        <v>32</v>
      </c>
      <c r="AD892">
        <v>0</v>
      </c>
      <c r="AE892">
        <v>0</v>
      </c>
      <c r="AF892">
        <v>2</v>
      </c>
      <c r="AG892">
        <v>83</v>
      </c>
      <c r="AH892">
        <v>32</v>
      </c>
      <c r="AI892">
        <v>168</v>
      </c>
      <c r="AJ892">
        <v>1</v>
      </c>
      <c r="AK892">
        <v>26</v>
      </c>
      <c r="AL892">
        <v>15</v>
      </c>
    </row>
    <row r="893" spans="1:38" x14ac:dyDescent="0.5">
      <c r="A893">
        <v>7</v>
      </c>
      <c r="B893">
        <v>23</v>
      </c>
      <c r="C893">
        <v>2019</v>
      </c>
      <c r="D893">
        <v>99</v>
      </c>
      <c r="E893">
        <v>99</v>
      </c>
      <c r="F893">
        <v>99</v>
      </c>
      <c r="G893">
        <v>99</v>
      </c>
      <c r="H893">
        <v>99</v>
      </c>
      <c r="I893">
        <v>81</v>
      </c>
      <c r="J893">
        <v>999</v>
      </c>
      <c r="K893">
        <v>99</v>
      </c>
      <c r="L893">
        <v>99</v>
      </c>
      <c r="M893">
        <v>99</v>
      </c>
      <c r="N893">
        <v>99</v>
      </c>
      <c r="O893">
        <v>99</v>
      </c>
      <c r="P893">
        <v>9999</v>
      </c>
      <c r="Q893">
        <v>13</v>
      </c>
      <c r="R893">
        <v>2240</v>
      </c>
      <c r="S893">
        <v>2238</v>
      </c>
      <c r="T893">
        <v>16.425000000000001</v>
      </c>
      <c r="U893">
        <v>62.028150134048239</v>
      </c>
      <c r="V893">
        <v>86.740889414302515</v>
      </c>
      <c r="W893">
        <v>80.029356568364619</v>
      </c>
      <c r="X893">
        <v>12.607087338077443</v>
      </c>
      <c r="Y893">
        <v>2.8048874220194846</v>
      </c>
      <c r="Z893">
        <v>-43.092118194489657</v>
      </c>
      <c r="AA893">
        <v>11.122144985104269</v>
      </c>
      <c r="AB893">
        <v>11.069824500100523</v>
      </c>
      <c r="AC893">
        <v>78</v>
      </c>
      <c r="AD893">
        <v>0</v>
      </c>
      <c r="AE893">
        <v>0</v>
      </c>
      <c r="AF893">
        <v>18</v>
      </c>
      <c r="AG893">
        <v>125</v>
      </c>
      <c r="AH893">
        <v>49</v>
      </c>
      <c r="AI893">
        <v>169</v>
      </c>
      <c r="AJ893">
        <v>0</v>
      </c>
      <c r="AK893">
        <v>96</v>
      </c>
      <c r="AL893">
        <v>94</v>
      </c>
    </row>
    <row r="894" spans="1:38" x14ac:dyDescent="0.5">
      <c r="A894">
        <v>7</v>
      </c>
      <c r="B894">
        <v>24</v>
      </c>
      <c r="C894">
        <v>2019</v>
      </c>
      <c r="D894">
        <v>99</v>
      </c>
      <c r="E894">
        <v>99</v>
      </c>
      <c r="F894">
        <v>99</v>
      </c>
      <c r="G894">
        <v>99</v>
      </c>
      <c r="H894">
        <v>99</v>
      </c>
      <c r="I894">
        <v>83</v>
      </c>
      <c r="J894">
        <v>999</v>
      </c>
      <c r="K894">
        <v>99</v>
      </c>
      <c r="L894">
        <v>99</v>
      </c>
      <c r="M894">
        <v>99</v>
      </c>
      <c r="N894">
        <v>99</v>
      </c>
      <c r="O894">
        <v>99</v>
      </c>
      <c r="P894">
        <v>9999</v>
      </c>
      <c r="Q894">
        <v>5</v>
      </c>
      <c r="R894">
        <v>730</v>
      </c>
      <c r="S894">
        <v>730</v>
      </c>
      <c r="T894">
        <v>16.712328767123289</v>
      </c>
      <c r="U894">
        <v>61.984931506849293</v>
      </c>
      <c r="V894">
        <v>89.315958978316715</v>
      </c>
      <c r="W894">
        <v>82.438630136986262</v>
      </c>
      <c r="X894">
        <v>7.833193389123994</v>
      </c>
      <c r="Y894">
        <v>1.9156293885333953</v>
      </c>
      <c r="Z894">
        <v>-25.054520177630568</v>
      </c>
      <c r="AA894">
        <v>3.6246276067527305</v>
      </c>
      <c r="AB894">
        <v>3.7195033568498905</v>
      </c>
      <c r="AC894">
        <v>8</v>
      </c>
      <c r="AD894">
        <v>0</v>
      </c>
      <c r="AE894">
        <v>0</v>
      </c>
      <c r="AF894">
        <v>5</v>
      </c>
      <c r="AG894">
        <v>29</v>
      </c>
      <c r="AH894">
        <v>16</v>
      </c>
      <c r="AI894">
        <v>84</v>
      </c>
      <c r="AJ894">
        <v>0</v>
      </c>
      <c r="AK894">
        <v>12</v>
      </c>
      <c r="AL894">
        <v>0</v>
      </c>
    </row>
    <row r="895" spans="1:38" x14ac:dyDescent="0.5">
      <c r="A895">
        <v>7</v>
      </c>
      <c r="B895">
        <v>25</v>
      </c>
      <c r="C895">
        <v>2018</v>
      </c>
      <c r="D895">
        <v>99</v>
      </c>
      <c r="E895">
        <v>99</v>
      </c>
      <c r="F895">
        <v>99</v>
      </c>
      <c r="G895">
        <v>99</v>
      </c>
      <c r="H895">
        <v>99</v>
      </c>
      <c r="I895">
        <v>6</v>
      </c>
      <c r="J895">
        <v>999</v>
      </c>
      <c r="K895">
        <v>99</v>
      </c>
      <c r="L895">
        <v>99</v>
      </c>
      <c r="M895">
        <v>99</v>
      </c>
      <c r="N895">
        <v>99</v>
      </c>
      <c r="O895">
        <v>99</v>
      </c>
      <c r="P895">
        <v>9999</v>
      </c>
      <c r="Q895">
        <v>34</v>
      </c>
      <c r="R895">
        <v>5684</v>
      </c>
      <c r="S895">
        <v>5682</v>
      </c>
      <c r="T895">
        <v>15.971147079521465</v>
      </c>
      <c r="U895">
        <v>60.711545230552623</v>
      </c>
      <c r="V895">
        <v>86.407361941665812</v>
      </c>
      <c r="W895">
        <v>79.743875395987516</v>
      </c>
      <c r="X895">
        <v>9.6680780857680446</v>
      </c>
      <c r="Y895">
        <v>2.7572254006601127</v>
      </c>
      <c r="Z895">
        <v>-30.251704817940993</v>
      </c>
      <c r="AA895">
        <v>22.702400447337943</v>
      </c>
      <c r="AB895">
        <v>22.530586781689003</v>
      </c>
      <c r="AC895">
        <v>61</v>
      </c>
      <c r="AD895">
        <v>0</v>
      </c>
      <c r="AE895">
        <v>0</v>
      </c>
      <c r="AF895">
        <v>22</v>
      </c>
      <c r="AG895">
        <v>146</v>
      </c>
      <c r="AH895">
        <v>51</v>
      </c>
      <c r="AI895">
        <v>260</v>
      </c>
      <c r="AJ895">
        <v>0</v>
      </c>
      <c r="AK895">
        <v>106</v>
      </c>
      <c r="AL895">
        <v>53</v>
      </c>
    </row>
    <row r="896" spans="1:38" x14ac:dyDescent="0.5">
      <c r="A896">
        <v>7</v>
      </c>
      <c r="B896">
        <v>26</v>
      </c>
      <c r="C896">
        <v>2018</v>
      </c>
      <c r="D896">
        <v>99</v>
      </c>
      <c r="E896">
        <v>99</v>
      </c>
      <c r="F896">
        <v>99</v>
      </c>
      <c r="G896">
        <v>99</v>
      </c>
      <c r="H896">
        <v>99</v>
      </c>
      <c r="I896">
        <v>24</v>
      </c>
      <c r="J896">
        <v>999</v>
      </c>
      <c r="K896">
        <v>99</v>
      </c>
      <c r="L896">
        <v>99</v>
      </c>
      <c r="M896">
        <v>99</v>
      </c>
      <c r="N896">
        <v>99</v>
      </c>
      <c r="O896">
        <v>99</v>
      </c>
      <c r="P896">
        <v>9999</v>
      </c>
      <c r="Q896">
        <v>33</v>
      </c>
      <c r="R896">
        <v>2297</v>
      </c>
      <c r="S896">
        <v>2296</v>
      </c>
      <c r="T896">
        <v>16.23508924684371</v>
      </c>
      <c r="U896">
        <v>61.215156794425106</v>
      </c>
      <c r="V896">
        <v>90.587379813590644</v>
      </c>
      <c r="W896">
        <v>83.595426829268177</v>
      </c>
      <c r="X896">
        <v>11.757903079854938</v>
      </c>
      <c r="Y896">
        <v>2.5218308624411581</v>
      </c>
      <c r="Z896">
        <v>-20.073440806757937</v>
      </c>
      <c r="AA896">
        <v>9.1744218556536321</v>
      </c>
      <c r="AB896">
        <v>9.5439540287314149</v>
      </c>
      <c r="AC896">
        <v>59</v>
      </c>
      <c r="AD896">
        <v>0</v>
      </c>
      <c r="AE896">
        <v>0</v>
      </c>
      <c r="AF896">
        <v>10</v>
      </c>
      <c r="AG896">
        <v>258</v>
      </c>
      <c r="AH896">
        <v>62</v>
      </c>
      <c r="AI896">
        <v>232</v>
      </c>
      <c r="AJ896">
        <v>0</v>
      </c>
      <c r="AK896">
        <v>191</v>
      </c>
      <c r="AL896">
        <v>36</v>
      </c>
    </row>
    <row r="897" spans="1:38" x14ac:dyDescent="0.5">
      <c r="A897">
        <v>7</v>
      </c>
      <c r="B897">
        <v>27</v>
      </c>
      <c r="C897">
        <v>2018</v>
      </c>
      <c r="D897">
        <v>99</v>
      </c>
      <c r="E897">
        <v>99</v>
      </c>
      <c r="F897">
        <v>99</v>
      </c>
      <c r="G897">
        <v>99</v>
      </c>
      <c r="H897">
        <v>99</v>
      </c>
      <c r="I897">
        <v>49</v>
      </c>
      <c r="J897">
        <v>999</v>
      </c>
      <c r="K897">
        <v>99</v>
      </c>
      <c r="L897">
        <v>99</v>
      </c>
      <c r="M897">
        <v>99</v>
      </c>
      <c r="N897">
        <v>99</v>
      </c>
      <c r="O897">
        <v>99</v>
      </c>
      <c r="P897">
        <v>9999</v>
      </c>
      <c r="Q897">
        <v>65</v>
      </c>
      <c r="R897">
        <v>11380</v>
      </c>
      <c r="S897">
        <v>11358</v>
      </c>
      <c r="T897">
        <v>15.893409490333925</v>
      </c>
      <c r="U897">
        <v>60.68603627399191</v>
      </c>
      <c r="V897">
        <v>87.289641924583108</v>
      </c>
      <c r="W897">
        <v>80.501082937136971</v>
      </c>
      <c r="X897">
        <v>11.266537791408441</v>
      </c>
      <c r="Y897">
        <v>2.7754553562751441</v>
      </c>
      <c r="Z897">
        <v>-36.431771945396122</v>
      </c>
      <c r="AA897">
        <v>45.45272995965972</v>
      </c>
      <c r="AB897">
        <v>45.465034244545485</v>
      </c>
      <c r="AC897">
        <v>317</v>
      </c>
      <c r="AD897">
        <v>0</v>
      </c>
      <c r="AE897">
        <v>0</v>
      </c>
      <c r="AF897">
        <v>73</v>
      </c>
      <c r="AG897">
        <v>693</v>
      </c>
      <c r="AH897">
        <v>253</v>
      </c>
      <c r="AI897">
        <v>513</v>
      </c>
      <c r="AJ897">
        <v>0</v>
      </c>
      <c r="AK897">
        <v>1172</v>
      </c>
      <c r="AL897">
        <v>410</v>
      </c>
    </row>
    <row r="898" spans="1:38" x14ac:dyDescent="0.5">
      <c r="A898">
        <v>7</v>
      </c>
      <c r="B898">
        <v>28</v>
      </c>
      <c r="C898">
        <v>2018</v>
      </c>
      <c r="D898">
        <v>99</v>
      </c>
      <c r="E898">
        <v>99</v>
      </c>
      <c r="F898">
        <v>99</v>
      </c>
      <c r="G898">
        <v>99</v>
      </c>
      <c r="H898">
        <v>99</v>
      </c>
      <c r="I898">
        <v>80</v>
      </c>
      <c r="J898">
        <v>999</v>
      </c>
      <c r="K898">
        <v>99</v>
      </c>
      <c r="L898">
        <v>99</v>
      </c>
      <c r="M898">
        <v>99</v>
      </c>
      <c r="N898">
        <v>99</v>
      </c>
      <c r="O898">
        <v>99</v>
      </c>
      <c r="P898">
        <v>9999</v>
      </c>
      <c r="Q898">
        <v>19</v>
      </c>
      <c r="R898">
        <v>545</v>
      </c>
      <c r="S898">
        <v>543</v>
      </c>
      <c r="T898">
        <v>16.100917431192659</v>
      </c>
      <c r="U898">
        <v>61.057090239410705</v>
      </c>
      <c r="V898">
        <v>92.664643477809776</v>
      </c>
      <c r="W898">
        <v>85.408103130755123</v>
      </c>
      <c r="X898">
        <v>11.81263053042321</v>
      </c>
      <c r="Y898">
        <v>2.5240027122949393</v>
      </c>
      <c r="Z898">
        <v>-43.117487812220126</v>
      </c>
      <c r="AA898">
        <v>2.1767783680153374</v>
      </c>
      <c r="AB898">
        <v>2.3060718878874487</v>
      </c>
      <c r="AC898">
        <v>12</v>
      </c>
      <c r="AD898">
        <v>0</v>
      </c>
      <c r="AE898">
        <v>0</v>
      </c>
      <c r="AF898">
        <v>3</v>
      </c>
      <c r="AG898">
        <v>83</v>
      </c>
      <c r="AH898">
        <v>28</v>
      </c>
      <c r="AI898">
        <v>131</v>
      </c>
      <c r="AJ898">
        <v>0</v>
      </c>
      <c r="AK898">
        <v>26</v>
      </c>
      <c r="AL898">
        <v>8</v>
      </c>
    </row>
    <row r="899" spans="1:38" x14ac:dyDescent="0.5">
      <c r="A899">
        <v>7</v>
      </c>
      <c r="B899">
        <v>29</v>
      </c>
      <c r="C899">
        <v>2018</v>
      </c>
      <c r="D899">
        <v>99</v>
      </c>
      <c r="E899">
        <v>99</v>
      </c>
      <c r="F899">
        <v>99</v>
      </c>
      <c r="G899">
        <v>99</v>
      </c>
      <c r="H899">
        <v>99</v>
      </c>
      <c r="I899">
        <v>81</v>
      </c>
      <c r="J899">
        <v>999</v>
      </c>
      <c r="K899">
        <v>99</v>
      </c>
      <c r="L899">
        <v>99</v>
      </c>
      <c r="M899">
        <v>99</v>
      </c>
      <c r="N899">
        <v>99</v>
      </c>
      <c r="O899">
        <v>99</v>
      </c>
      <c r="P899">
        <v>9999</v>
      </c>
      <c r="Q899">
        <v>16</v>
      </c>
      <c r="R899">
        <v>4724</v>
      </c>
      <c r="S899">
        <v>4721</v>
      </c>
      <c r="T899">
        <v>16.21316680779001</v>
      </c>
      <c r="U899">
        <v>61.522770599449267</v>
      </c>
      <c r="V899">
        <v>85.377131706537938</v>
      </c>
      <c r="W899">
        <v>78.781656428722854</v>
      </c>
      <c r="X899">
        <v>11.567026258831987</v>
      </c>
      <c r="Y899">
        <v>2.8850681682097803</v>
      </c>
      <c r="Z899">
        <v>-39.108197617251449</v>
      </c>
      <c r="AA899">
        <v>18.868075248632028</v>
      </c>
      <c r="AB899">
        <v>18.49409327834687</v>
      </c>
      <c r="AC899">
        <v>101</v>
      </c>
      <c r="AD899">
        <v>0</v>
      </c>
      <c r="AE899">
        <v>0</v>
      </c>
      <c r="AF899">
        <v>44</v>
      </c>
      <c r="AG899">
        <v>285</v>
      </c>
      <c r="AH899">
        <v>126</v>
      </c>
      <c r="AI899">
        <v>269</v>
      </c>
      <c r="AJ899">
        <v>0</v>
      </c>
      <c r="AK899">
        <v>242</v>
      </c>
      <c r="AL899">
        <v>91</v>
      </c>
    </row>
    <row r="900" spans="1:38" x14ac:dyDescent="0.5">
      <c r="A900">
        <v>7</v>
      </c>
      <c r="B900">
        <v>30</v>
      </c>
      <c r="C900">
        <v>2018</v>
      </c>
      <c r="D900">
        <v>99</v>
      </c>
      <c r="E900">
        <v>99</v>
      </c>
      <c r="F900">
        <v>99</v>
      </c>
      <c r="G900">
        <v>99</v>
      </c>
      <c r="H900">
        <v>99</v>
      </c>
      <c r="I900">
        <v>83</v>
      </c>
      <c r="J900">
        <v>999</v>
      </c>
      <c r="K900">
        <v>99</v>
      </c>
      <c r="L900">
        <v>99</v>
      </c>
      <c r="M900">
        <v>99</v>
      </c>
      <c r="N900">
        <v>99</v>
      </c>
      <c r="O900">
        <v>99</v>
      </c>
      <c r="P900">
        <v>9999</v>
      </c>
      <c r="Q900">
        <v>5</v>
      </c>
      <c r="R900">
        <v>407</v>
      </c>
      <c r="S900">
        <v>407</v>
      </c>
      <c r="T900">
        <v>16.299754299754298</v>
      </c>
      <c r="U900">
        <v>61.162162162162176</v>
      </c>
      <c r="V900">
        <v>88.880400148005862</v>
      </c>
      <c r="W900">
        <v>82.036609336609374</v>
      </c>
      <c r="X900">
        <v>7.7619028862091746</v>
      </c>
      <c r="Y900">
        <v>2.3097365205456244</v>
      </c>
      <c r="Z900">
        <v>-19.181559373440763</v>
      </c>
      <c r="AA900">
        <v>1.625594120701362</v>
      </c>
      <c r="AB900">
        <v>1.6602597787997659</v>
      </c>
      <c r="AC900">
        <v>8</v>
      </c>
      <c r="AD900">
        <v>0</v>
      </c>
      <c r="AE900">
        <v>0</v>
      </c>
      <c r="AF900">
        <v>1</v>
      </c>
      <c r="AG900">
        <v>21</v>
      </c>
      <c r="AH900">
        <v>16</v>
      </c>
      <c r="AI900">
        <v>86</v>
      </c>
      <c r="AJ900">
        <v>0</v>
      </c>
      <c r="AK900">
        <v>24</v>
      </c>
      <c r="AL900">
        <v>4</v>
      </c>
    </row>
    <row r="901" spans="1:38" x14ac:dyDescent="0.5">
      <c r="A901">
        <v>7</v>
      </c>
      <c r="B901">
        <v>31</v>
      </c>
      <c r="C901">
        <v>2017</v>
      </c>
      <c r="D901">
        <v>99</v>
      </c>
      <c r="E901">
        <v>99</v>
      </c>
      <c r="F901">
        <v>99</v>
      </c>
      <c r="G901">
        <v>99</v>
      </c>
      <c r="H901">
        <v>99</v>
      </c>
      <c r="I901">
        <v>6</v>
      </c>
      <c r="J901">
        <v>999</v>
      </c>
      <c r="K901">
        <v>99</v>
      </c>
      <c r="L901">
        <v>99</v>
      </c>
      <c r="M901">
        <v>99</v>
      </c>
      <c r="N901">
        <v>99</v>
      </c>
      <c r="O901">
        <v>99</v>
      </c>
      <c r="P901">
        <v>9999</v>
      </c>
      <c r="Q901">
        <v>34</v>
      </c>
      <c r="R901">
        <v>7198</v>
      </c>
      <c r="S901">
        <v>7191</v>
      </c>
      <c r="T901">
        <v>15.733120311197556</v>
      </c>
      <c r="U901">
        <v>60.334863023223505</v>
      </c>
      <c r="V901">
        <v>89.887081977546899</v>
      </c>
      <c r="W901">
        <v>82.928507857043584</v>
      </c>
      <c r="X901">
        <v>10.775128295171799</v>
      </c>
      <c r="Y901">
        <v>2.8545038382240362</v>
      </c>
      <c r="Z901">
        <v>-27.648900209305879</v>
      </c>
      <c r="AA901">
        <v>20.769252964769024</v>
      </c>
      <c r="AB901">
        <v>21.081176395020275</v>
      </c>
      <c r="AC901">
        <v>102</v>
      </c>
      <c r="AD901">
        <v>0</v>
      </c>
      <c r="AE901">
        <v>0</v>
      </c>
      <c r="AF901">
        <v>18</v>
      </c>
      <c r="AG901">
        <v>202</v>
      </c>
      <c r="AH901">
        <v>57</v>
      </c>
      <c r="AI901">
        <v>290</v>
      </c>
      <c r="AJ901">
        <v>0</v>
      </c>
      <c r="AK901">
        <v>266</v>
      </c>
      <c r="AL901">
        <v>148</v>
      </c>
    </row>
    <row r="902" spans="1:38" x14ac:dyDescent="0.5">
      <c r="A902">
        <v>7</v>
      </c>
      <c r="B902">
        <v>32</v>
      </c>
      <c r="C902">
        <v>2017</v>
      </c>
      <c r="D902">
        <v>99</v>
      </c>
      <c r="E902">
        <v>99</v>
      </c>
      <c r="F902">
        <v>99</v>
      </c>
      <c r="G902">
        <v>99</v>
      </c>
      <c r="H902">
        <v>99</v>
      </c>
      <c r="I902">
        <v>24</v>
      </c>
      <c r="J902">
        <v>999</v>
      </c>
      <c r="K902">
        <v>99</v>
      </c>
      <c r="L902">
        <v>99</v>
      </c>
      <c r="M902">
        <v>99</v>
      </c>
      <c r="N902">
        <v>99</v>
      </c>
      <c r="O902">
        <v>99</v>
      </c>
      <c r="P902">
        <v>9999</v>
      </c>
      <c r="Q902">
        <v>37</v>
      </c>
      <c r="R902">
        <v>3205</v>
      </c>
      <c r="S902">
        <v>3202</v>
      </c>
      <c r="T902">
        <v>15.841185647425901</v>
      </c>
      <c r="U902">
        <v>60.381948782011243</v>
      </c>
      <c r="V902">
        <v>91.742701439985566</v>
      </c>
      <c r="W902">
        <v>84.646908182386113</v>
      </c>
      <c r="X902">
        <v>11.442799579136191</v>
      </c>
      <c r="Y902">
        <v>2.5614177542535672</v>
      </c>
      <c r="Z902">
        <v>-19.869556869989506</v>
      </c>
      <c r="AA902">
        <v>9.2477710130709525</v>
      </c>
      <c r="AB902">
        <v>9.5815138026388418</v>
      </c>
      <c r="AC902">
        <v>105</v>
      </c>
      <c r="AD902">
        <v>0</v>
      </c>
      <c r="AE902">
        <v>0</v>
      </c>
      <c r="AF902">
        <v>14</v>
      </c>
      <c r="AG902">
        <v>247</v>
      </c>
      <c r="AH902">
        <v>80</v>
      </c>
      <c r="AI902">
        <v>364</v>
      </c>
      <c r="AJ902">
        <v>0</v>
      </c>
      <c r="AK902">
        <v>668</v>
      </c>
      <c r="AL902">
        <v>113</v>
      </c>
    </row>
    <row r="903" spans="1:38" x14ac:dyDescent="0.5">
      <c r="A903">
        <v>7</v>
      </c>
      <c r="B903">
        <v>33</v>
      </c>
      <c r="C903">
        <v>2017</v>
      </c>
      <c r="D903">
        <v>99</v>
      </c>
      <c r="E903">
        <v>99</v>
      </c>
      <c r="F903">
        <v>99</v>
      </c>
      <c r="G903">
        <v>99</v>
      </c>
      <c r="H903">
        <v>99</v>
      </c>
      <c r="I903">
        <v>49</v>
      </c>
      <c r="J903">
        <v>999</v>
      </c>
      <c r="K903">
        <v>99</v>
      </c>
      <c r="L903">
        <v>99</v>
      </c>
      <c r="M903">
        <v>99</v>
      </c>
      <c r="N903">
        <v>99</v>
      </c>
      <c r="O903">
        <v>99</v>
      </c>
      <c r="P903">
        <v>9999</v>
      </c>
      <c r="Q903">
        <v>73</v>
      </c>
      <c r="R903">
        <v>16682</v>
      </c>
      <c r="S903">
        <v>16673</v>
      </c>
      <c r="T903">
        <v>15.802301882268313</v>
      </c>
      <c r="U903">
        <v>60.461764529478799</v>
      </c>
      <c r="V903">
        <v>87.330721151530867</v>
      </c>
      <c r="W903">
        <v>80.587050920650114</v>
      </c>
      <c r="X903">
        <v>11.600379024672396</v>
      </c>
      <c r="Y903">
        <v>2.89803399304822</v>
      </c>
      <c r="Z903">
        <v>-35.712533454203914</v>
      </c>
      <c r="AA903">
        <v>48.134575987534994</v>
      </c>
      <c r="AB903">
        <v>47.498589760236406</v>
      </c>
      <c r="AC903">
        <v>654</v>
      </c>
      <c r="AD903">
        <v>0</v>
      </c>
      <c r="AE903">
        <v>0</v>
      </c>
      <c r="AF903">
        <v>172</v>
      </c>
      <c r="AG903">
        <v>578</v>
      </c>
      <c r="AH903">
        <v>179</v>
      </c>
      <c r="AI903">
        <v>295</v>
      </c>
      <c r="AJ903">
        <v>0</v>
      </c>
      <c r="AK903">
        <v>2372</v>
      </c>
      <c r="AL903">
        <v>1126</v>
      </c>
    </row>
    <row r="904" spans="1:38" x14ac:dyDescent="0.5">
      <c r="A904">
        <v>7</v>
      </c>
      <c r="B904">
        <v>34</v>
      </c>
      <c r="C904">
        <v>2017</v>
      </c>
      <c r="D904">
        <v>99</v>
      </c>
      <c r="E904">
        <v>99</v>
      </c>
      <c r="F904">
        <v>99</v>
      </c>
      <c r="G904">
        <v>99</v>
      </c>
      <c r="H904">
        <v>99</v>
      </c>
      <c r="I904">
        <v>80</v>
      </c>
      <c r="J904">
        <v>999</v>
      </c>
      <c r="K904">
        <v>99</v>
      </c>
      <c r="L904">
        <v>99</v>
      </c>
      <c r="M904">
        <v>99</v>
      </c>
      <c r="N904">
        <v>99</v>
      </c>
      <c r="O904">
        <v>99</v>
      </c>
      <c r="P904">
        <v>9999</v>
      </c>
      <c r="Q904">
        <v>14</v>
      </c>
      <c r="R904">
        <v>678</v>
      </c>
      <c r="S904">
        <v>677</v>
      </c>
      <c r="T904">
        <v>15.510324483775811</v>
      </c>
      <c r="U904">
        <v>59.896602658788758</v>
      </c>
      <c r="V904">
        <v>93.307418651209602</v>
      </c>
      <c r="W904">
        <v>86.063958641063522</v>
      </c>
      <c r="X904">
        <v>12.73439732844934</v>
      </c>
      <c r="Y904">
        <v>2.807660492094838</v>
      </c>
      <c r="Z904">
        <v>-46.719900221510038</v>
      </c>
      <c r="AA904">
        <v>1.9563147416106412</v>
      </c>
      <c r="AB904">
        <v>2.0597366145471554</v>
      </c>
      <c r="AC904">
        <v>18</v>
      </c>
      <c r="AD904">
        <v>0</v>
      </c>
      <c r="AE904">
        <v>0</v>
      </c>
      <c r="AF904">
        <v>11</v>
      </c>
      <c r="AG904">
        <v>158</v>
      </c>
      <c r="AH904">
        <v>40</v>
      </c>
      <c r="AI904">
        <v>170</v>
      </c>
      <c r="AJ904">
        <v>0</v>
      </c>
      <c r="AK904">
        <v>92</v>
      </c>
      <c r="AL904">
        <v>30</v>
      </c>
    </row>
    <row r="905" spans="1:38" x14ac:dyDescent="0.5">
      <c r="A905">
        <v>7</v>
      </c>
      <c r="B905">
        <v>35</v>
      </c>
      <c r="C905">
        <v>2017</v>
      </c>
      <c r="D905">
        <v>99</v>
      </c>
      <c r="E905">
        <v>99</v>
      </c>
      <c r="F905">
        <v>99</v>
      </c>
      <c r="G905">
        <v>99</v>
      </c>
      <c r="H905">
        <v>99</v>
      </c>
      <c r="I905">
        <v>81</v>
      </c>
      <c r="J905">
        <v>999</v>
      </c>
      <c r="K905">
        <v>99</v>
      </c>
      <c r="L905">
        <v>99</v>
      </c>
      <c r="M905">
        <v>99</v>
      </c>
      <c r="N905">
        <v>99</v>
      </c>
      <c r="O905">
        <v>99</v>
      </c>
      <c r="P905">
        <v>9999</v>
      </c>
      <c r="Q905">
        <v>17</v>
      </c>
      <c r="R905">
        <v>6337</v>
      </c>
      <c r="S905">
        <v>6329</v>
      </c>
      <c r="T905">
        <v>16.126873915101786</v>
      </c>
      <c r="U905">
        <v>61.215041870753666</v>
      </c>
      <c r="V905">
        <v>87.836228939444823</v>
      </c>
      <c r="W905">
        <v>81.028961921314817</v>
      </c>
      <c r="X905">
        <v>10.068975904188841</v>
      </c>
      <c r="Y905">
        <v>2.799519404783088</v>
      </c>
      <c r="Z905">
        <v>-40.832961116586965</v>
      </c>
      <c r="AA905">
        <v>18.284906368121877</v>
      </c>
      <c r="AB905">
        <v>18.129134586665376</v>
      </c>
      <c r="AC905">
        <v>207</v>
      </c>
      <c r="AD905">
        <v>0</v>
      </c>
      <c r="AE905">
        <v>0</v>
      </c>
      <c r="AF905">
        <v>76</v>
      </c>
      <c r="AG905">
        <v>285</v>
      </c>
      <c r="AH905">
        <v>110</v>
      </c>
      <c r="AI905">
        <v>236</v>
      </c>
      <c r="AJ905">
        <v>0</v>
      </c>
      <c r="AK905">
        <v>481</v>
      </c>
      <c r="AL905">
        <v>351</v>
      </c>
    </row>
    <row r="906" spans="1:38" x14ac:dyDescent="0.5">
      <c r="A906">
        <v>7</v>
      </c>
      <c r="B906">
        <v>36</v>
      </c>
      <c r="C906">
        <v>2017</v>
      </c>
      <c r="D906">
        <v>99</v>
      </c>
      <c r="E906">
        <v>99</v>
      </c>
      <c r="F906">
        <v>99</v>
      </c>
      <c r="G906">
        <v>99</v>
      </c>
      <c r="H906">
        <v>99</v>
      </c>
      <c r="I906">
        <v>83</v>
      </c>
      <c r="J906">
        <v>999</v>
      </c>
      <c r="K906">
        <v>99</v>
      </c>
      <c r="L906">
        <v>99</v>
      </c>
      <c r="M906">
        <v>99</v>
      </c>
      <c r="N906">
        <v>99</v>
      </c>
      <c r="O906">
        <v>99</v>
      </c>
      <c r="P906">
        <v>9999</v>
      </c>
      <c r="Q906">
        <v>9</v>
      </c>
      <c r="R906">
        <v>557</v>
      </c>
      <c r="S906">
        <v>556</v>
      </c>
      <c r="T906">
        <v>15.068222621184923</v>
      </c>
      <c r="U906">
        <v>58.899280575539557</v>
      </c>
      <c r="V906">
        <v>91.014598938400638</v>
      </c>
      <c r="W906">
        <v>83.93974820143886</v>
      </c>
      <c r="X906">
        <v>9.1300822611229719</v>
      </c>
      <c r="Y906">
        <v>2.3659605378367559</v>
      </c>
      <c r="Z906">
        <v>-30.633270129315328</v>
      </c>
      <c r="AA906">
        <v>1.6071789248925183</v>
      </c>
      <c r="AB906">
        <v>1.6498488408919716</v>
      </c>
      <c r="AC906">
        <v>4</v>
      </c>
      <c r="AD906">
        <v>0</v>
      </c>
      <c r="AE906">
        <v>0</v>
      </c>
      <c r="AF906">
        <v>2</v>
      </c>
      <c r="AG906">
        <v>15</v>
      </c>
      <c r="AH906">
        <v>9</v>
      </c>
      <c r="AI906">
        <v>26</v>
      </c>
      <c r="AJ906">
        <v>0</v>
      </c>
      <c r="AK906">
        <v>33</v>
      </c>
      <c r="AL906">
        <v>1</v>
      </c>
    </row>
    <row r="907" spans="1:38" x14ac:dyDescent="0.5">
      <c r="A907">
        <v>7</v>
      </c>
      <c r="B907">
        <v>37</v>
      </c>
      <c r="C907">
        <v>2016</v>
      </c>
      <c r="D907">
        <v>99</v>
      </c>
      <c r="E907">
        <v>99</v>
      </c>
      <c r="F907">
        <v>99</v>
      </c>
      <c r="G907">
        <v>99</v>
      </c>
      <c r="H907">
        <v>99</v>
      </c>
      <c r="I907">
        <v>6</v>
      </c>
      <c r="J907">
        <v>999</v>
      </c>
      <c r="K907">
        <v>99</v>
      </c>
      <c r="L907">
        <v>99</v>
      </c>
      <c r="M907">
        <v>99</v>
      </c>
      <c r="N907">
        <v>99</v>
      </c>
      <c r="O907">
        <v>99</v>
      </c>
      <c r="P907">
        <v>9999</v>
      </c>
      <c r="Q907">
        <v>31</v>
      </c>
      <c r="R907">
        <v>7265</v>
      </c>
      <c r="S907">
        <v>7261</v>
      </c>
      <c r="T907">
        <v>15.533792154163796</v>
      </c>
      <c r="U907">
        <v>59.822889409172248</v>
      </c>
      <c r="V907">
        <v>89.954495014326199</v>
      </c>
      <c r="W907">
        <v>83.009199834733252</v>
      </c>
      <c r="X907">
        <v>10.277819412901991</v>
      </c>
      <c r="Y907">
        <v>2.8320824111713097</v>
      </c>
      <c r="Z907">
        <v>-19.914533647391671</v>
      </c>
      <c r="AA907">
        <v>15.491726373251449</v>
      </c>
      <c r="AB907">
        <v>15.776791348809123</v>
      </c>
      <c r="AC907">
        <v>66</v>
      </c>
      <c r="AD907">
        <v>0</v>
      </c>
      <c r="AE907">
        <v>0</v>
      </c>
      <c r="AF907">
        <v>14</v>
      </c>
      <c r="AG907">
        <v>175</v>
      </c>
      <c r="AH907">
        <v>53</v>
      </c>
      <c r="AI907">
        <v>292</v>
      </c>
      <c r="AJ907">
        <v>0</v>
      </c>
      <c r="AK907">
        <v>151</v>
      </c>
      <c r="AL907">
        <v>99</v>
      </c>
    </row>
    <row r="908" spans="1:38" x14ac:dyDescent="0.5">
      <c r="A908">
        <v>7</v>
      </c>
      <c r="B908">
        <v>38</v>
      </c>
      <c r="C908">
        <v>2016</v>
      </c>
      <c r="D908">
        <v>99</v>
      </c>
      <c r="E908">
        <v>99</v>
      </c>
      <c r="F908">
        <v>99</v>
      </c>
      <c r="G908">
        <v>99</v>
      </c>
      <c r="H908">
        <v>99</v>
      </c>
      <c r="I908">
        <v>24</v>
      </c>
      <c r="J908">
        <v>999</v>
      </c>
      <c r="K908">
        <v>99</v>
      </c>
      <c r="L908">
        <v>99</v>
      </c>
      <c r="M908">
        <v>99</v>
      </c>
      <c r="N908">
        <v>99</v>
      </c>
      <c r="O908">
        <v>99</v>
      </c>
      <c r="P908">
        <v>9999</v>
      </c>
      <c r="Q908">
        <v>37</v>
      </c>
      <c r="R908">
        <v>3219</v>
      </c>
      <c r="S908">
        <v>3217</v>
      </c>
      <c r="T908">
        <v>15.813296054675369</v>
      </c>
      <c r="U908">
        <v>60.303077401305551</v>
      </c>
      <c r="V908">
        <v>89.975485730432041</v>
      </c>
      <c r="W908">
        <v>83.023437985700937</v>
      </c>
      <c r="X908">
        <v>10.908569248588863</v>
      </c>
      <c r="Y908">
        <v>2.5523733543596938</v>
      </c>
      <c r="Z908">
        <v>-24.36633674989476</v>
      </c>
      <c r="AA908">
        <v>6.86412487205732</v>
      </c>
      <c r="AB908">
        <v>6.9911366667196262</v>
      </c>
      <c r="AC908">
        <v>129</v>
      </c>
      <c r="AD908">
        <v>1</v>
      </c>
      <c r="AE908">
        <v>0</v>
      </c>
      <c r="AF908">
        <v>15</v>
      </c>
      <c r="AG908">
        <v>317</v>
      </c>
      <c r="AH908">
        <v>120</v>
      </c>
      <c r="AI908">
        <v>373</v>
      </c>
      <c r="AJ908">
        <v>0</v>
      </c>
      <c r="AK908">
        <v>556</v>
      </c>
      <c r="AL908">
        <v>167</v>
      </c>
    </row>
    <row r="909" spans="1:38" x14ac:dyDescent="0.5">
      <c r="A909">
        <v>7</v>
      </c>
      <c r="B909">
        <v>39</v>
      </c>
      <c r="C909">
        <v>2016</v>
      </c>
      <c r="D909">
        <v>99</v>
      </c>
      <c r="E909">
        <v>99</v>
      </c>
      <c r="F909">
        <v>99</v>
      </c>
      <c r="G909">
        <v>99</v>
      </c>
      <c r="H909">
        <v>99</v>
      </c>
      <c r="I909">
        <v>49</v>
      </c>
      <c r="J909">
        <v>999</v>
      </c>
      <c r="K909">
        <v>99</v>
      </c>
      <c r="L909">
        <v>99</v>
      </c>
      <c r="M909">
        <v>99</v>
      </c>
      <c r="N909">
        <v>99</v>
      </c>
      <c r="O909">
        <v>99</v>
      </c>
      <c r="P909">
        <v>9999</v>
      </c>
      <c r="Q909">
        <v>84</v>
      </c>
      <c r="R909">
        <v>24657</v>
      </c>
      <c r="S909">
        <v>24630</v>
      </c>
      <c r="T909">
        <v>15.786957050736101</v>
      </c>
      <c r="U909">
        <v>60.454689403166874</v>
      </c>
      <c r="V909">
        <v>86.762687999069584</v>
      </c>
      <c r="W909">
        <v>80.043999187982266</v>
      </c>
      <c r="X909">
        <v>10.90090664370944</v>
      </c>
      <c r="Y909">
        <v>2.8410663264794178</v>
      </c>
      <c r="Z909">
        <v>-34.465394179679656</v>
      </c>
      <c r="AA909">
        <v>52.578045035823934</v>
      </c>
      <c r="AB909">
        <v>51.604694147324992</v>
      </c>
      <c r="AC909">
        <v>779</v>
      </c>
      <c r="AD909">
        <v>0</v>
      </c>
      <c r="AE909">
        <v>0</v>
      </c>
      <c r="AF909">
        <v>290</v>
      </c>
      <c r="AG909">
        <v>785</v>
      </c>
      <c r="AH909">
        <v>445</v>
      </c>
      <c r="AI909">
        <v>647</v>
      </c>
      <c r="AJ909">
        <v>0</v>
      </c>
      <c r="AK909">
        <v>2080</v>
      </c>
      <c r="AL909">
        <v>1797</v>
      </c>
    </row>
    <row r="910" spans="1:38" x14ac:dyDescent="0.5">
      <c r="A910">
        <v>7</v>
      </c>
      <c r="B910">
        <v>40</v>
      </c>
      <c r="C910">
        <v>2016</v>
      </c>
      <c r="D910">
        <v>99</v>
      </c>
      <c r="E910">
        <v>99</v>
      </c>
      <c r="F910">
        <v>99</v>
      </c>
      <c r="G910">
        <v>99</v>
      </c>
      <c r="H910">
        <v>99</v>
      </c>
      <c r="I910">
        <v>80</v>
      </c>
      <c r="J910">
        <v>999</v>
      </c>
      <c r="K910">
        <v>99</v>
      </c>
      <c r="L910">
        <v>99</v>
      </c>
      <c r="M910">
        <v>99</v>
      </c>
      <c r="N910">
        <v>99</v>
      </c>
      <c r="O910">
        <v>99</v>
      </c>
      <c r="P910">
        <v>9999</v>
      </c>
      <c r="Q910">
        <v>28</v>
      </c>
      <c r="R910">
        <v>4124</v>
      </c>
      <c r="S910">
        <v>4124</v>
      </c>
      <c r="T910">
        <v>16.247090203685744</v>
      </c>
      <c r="U910">
        <v>61.195683802133864</v>
      </c>
      <c r="V910">
        <v>92.349778744090173</v>
      </c>
      <c r="W910">
        <v>85.238845780795145</v>
      </c>
      <c r="X910">
        <v>10.929622506489164</v>
      </c>
      <c r="Y910">
        <v>2.467297416237912</v>
      </c>
      <c r="Z910">
        <v>-24.45657380292322</v>
      </c>
      <c r="AA910">
        <v>8.7939269873763255</v>
      </c>
      <c r="AB910">
        <v>9.2013644901747522</v>
      </c>
      <c r="AC910">
        <v>114</v>
      </c>
      <c r="AD910">
        <v>0</v>
      </c>
      <c r="AE910">
        <v>0</v>
      </c>
      <c r="AF910">
        <v>25</v>
      </c>
      <c r="AG910">
        <v>205</v>
      </c>
      <c r="AH910">
        <v>130</v>
      </c>
      <c r="AI910">
        <v>149</v>
      </c>
      <c r="AJ910">
        <v>0</v>
      </c>
      <c r="AK910">
        <v>289</v>
      </c>
      <c r="AL910">
        <v>215</v>
      </c>
    </row>
    <row r="911" spans="1:38" x14ac:dyDescent="0.5">
      <c r="A911">
        <v>7</v>
      </c>
      <c r="B911">
        <v>41</v>
      </c>
      <c r="C911">
        <v>2016</v>
      </c>
      <c r="D911">
        <v>99</v>
      </c>
      <c r="E911">
        <v>99</v>
      </c>
      <c r="F911">
        <v>99</v>
      </c>
      <c r="G911">
        <v>99</v>
      </c>
      <c r="H911">
        <v>99</v>
      </c>
      <c r="I911">
        <v>81</v>
      </c>
      <c r="J911">
        <v>999</v>
      </c>
      <c r="K911">
        <v>99</v>
      </c>
      <c r="L911">
        <v>99</v>
      </c>
      <c r="M911">
        <v>99</v>
      </c>
      <c r="N911">
        <v>99</v>
      </c>
      <c r="O911">
        <v>99</v>
      </c>
      <c r="P911">
        <v>9999</v>
      </c>
      <c r="Q911">
        <v>14</v>
      </c>
      <c r="R911">
        <v>7122</v>
      </c>
      <c r="S911">
        <v>7116</v>
      </c>
      <c r="T911">
        <v>16.176495366470096</v>
      </c>
      <c r="U911">
        <v>61.348369870713881</v>
      </c>
      <c r="V911">
        <v>89.004925040362068</v>
      </c>
      <c r="W911">
        <v>82.120137717819205</v>
      </c>
      <c r="X911">
        <v>11.081232610584211</v>
      </c>
      <c r="Y911">
        <v>2.8011528756241262</v>
      </c>
      <c r="Z911">
        <v>-39.412094201215631</v>
      </c>
      <c r="AA911">
        <v>15.186796315250763</v>
      </c>
      <c r="AB911">
        <v>15.296132118323097</v>
      </c>
      <c r="AC911">
        <v>220</v>
      </c>
      <c r="AD911">
        <v>0</v>
      </c>
      <c r="AE911">
        <v>0</v>
      </c>
      <c r="AF911">
        <v>82</v>
      </c>
      <c r="AG911">
        <v>223</v>
      </c>
      <c r="AH911">
        <v>189</v>
      </c>
      <c r="AI911">
        <v>161</v>
      </c>
      <c r="AJ911">
        <v>0</v>
      </c>
      <c r="AK911">
        <v>387</v>
      </c>
      <c r="AL911">
        <v>395</v>
      </c>
    </row>
    <row r="912" spans="1:38" x14ac:dyDescent="0.5">
      <c r="A912">
        <v>7</v>
      </c>
      <c r="B912">
        <v>42</v>
      </c>
      <c r="C912">
        <v>2016</v>
      </c>
      <c r="D912">
        <v>99</v>
      </c>
      <c r="E912">
        <v>99</v>
      </c>
      <c r="F912">
        <v>99</v>
      </c>
      <c r="G912">
        <v>99</v>
      </c>
      <c r="H912">
        <v>99</v>
      </c>
      <c r="I912">
        <v>83</v>
      </c>
      <c r="J912">
        <v>999</v>
      </c>
      <c r="K912">
        <v>99</v>
      </c>
      <c r="L912">
        <v>99</v>
      </c>
      <c r="M912">
        <v>99</v>
      </c>
      <c r="N912">
        <v>99</v>
      </c>
      <c r="O912">
        <v>99</v>
      </c>
      <c r="P912">
        <v>9999</v>
      </c>
      <c r="Q912">
        <v>8</v>
      </c>
      <c r="R912">
        <v>509</v>
      </c>
      <c r="S912">
        <v>509</v>
      </c>
      <c r="T912">
        <v>16.40471512770138</v>
      </c>
      <c r="U912">
        <v>61.418467583497062</v>
      </c>
      <c r="V912">
        <v>91.879218487591686</v>
      </c>
      <c r="W912">
        <v>84.80451866404718</v>
      </c>
      <c r="X912">
        <v>9.9388641624203498</v>
      </c>
      <c r="Y912">
        <v>2.2090483708476345</v>
      </c>
      <c r="Z912">
        <v>-34.079241328474851</v>
      </c>
      <c r="AA912">
        <v>1.0853804162401914</v>
      </c>
      <c r="AB912">
        <v>1.1298812286484299</v>
      </c>
      <c r="AC912">
        <v>4</v>
      </c>
      <c r="AD912">
        <v>1</v>
      </c>
      <c r="AE912">
        <v>0</v>
      </c>
      <c r="AF912">
        <v>2</v>
      </c>
      <c r="AG912">
        <v>36</v>
      </c>
      <c r="AH912">
        <v>15</v>
      </c>
      <c r="AI912">
        <v>57</v>
      </c>
      <c r="AJ912">
        <v>1</v>
      </c>
      <c r="AK912">
        <v>17</v>
      </c>
      <c r="AL912">
        <v>3</v>
      </c>
    </row>
    <row r="913" spans="1:38" x14ac:dyDescent="0.5">
      <c r="A913">
        <v>7</v>
      </c>
      <c r="B913">
        <v>43</v>
      </c>
      <c r="C913">
        <v>2015</v>
      </c>
      <c r="D913">
        <v>99</v>
      </c>
      <c r="E913">
        <v>99</v>
      </c>
      <c r="F913">
        <v>99</v>
      </c>
      <c r="G913">
        <v>99</v>
      </c>
      <c r="H913">
        <v>99</v>
      </c>
      <c r="I913">
        <v>6</v>
      </c>
      <c r="J913">
        <v>999</v>
      </c>
      <c r="K913">
        <v>99</v>
      </c>
      <c r="L913">
        <v>99</v>
      </c>
      <c r="M913">
        <v>99</v>
      </c>
      <c r="N913">
        <v>99</v>
      </c>
      <c r="O913">
        <v>99</v>
      </c>
      <c r="P913">
        <v>9999</v>
      </c>
      <c r="Q913">
        <v>29</v>
      </c>
      <c r="R913">
        <v>6165</v>
      </c>
      <c r="S913">
        <v>6150</v>
      </c>
      <c r="T913">
        <v>15.666666666666663</v>
      </c>
      <c r="U913">
        <v>60.159674796747986</v>
      </c>
      <c r="V913">
        <v>88.194663918470084</v>
      </c>
      <c r="W913">
        <v>81.328065040650259</v>
      </c>
      <c r="X913">
        <v>9.173338319867657</v>
      </c>
      <c r="Y913">
        <v>2.7270162779898626</v>
      </c>
      <c r="Z913">
        <v>-36.876117076698989</v>
      </c>
      <c r="AA913">
        <v>16.244631235013571</v>
      </c>
      <c r="AB913">
        <v>16.33096554909514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32</v>
      </c>
      <c r="AL913">
        <v>113</v>
      </c>
    </row>
    <row r="914" spans="1:38" x14ac:dyDescent="0.5">
      <c r="A914">
        <v>7</v>
      </c>
      <c r="B914">
        <v>44</v>
      </c>
      <c r="C914">
        <v>2015</v>
      </c>
      <c r="D914">
        <v>99</v>
      </c>
      <c r="E914">
        <v>99</v>
      </c>
      <c r="F914">
        <v>99</v>
      </c>
      <c r="G914">
        <v>99</v>
      </c>
      <c r="H914">
        <v>99</v>
      </c>
      <c r="I914">
        <v>24</v>
      </c>
      <c r="J914">
        <v>999</v>
      </c>
      <c r="K914">
        <v>99</v>
      </c>
      <c r="L914">
        <v>99</v>
      </c>
      <c r="M914">
        <v>99</v>
      </c>
      <c r="N914">
        <v>99</v>
      </c>
      <c r="O914">
        <v>99</v>
      </c>
      <c r="P914">
        <v>9999</v>
      </c>
      <c r="Q914">
        <v>26</v>
      </c>
      <c r="R914">
        <v>1698</v>
      </c>
      <c r="S914">
        <v>1697</v>
      </c>
      <c r="T914">
        <v>15.671967020023557</v>
      </c>
      <c r="U914">
        <v>60.077784325279922</v>
      </c>
      <c r="V914">
        <v>87.852248343421806</v>
      </c>
      <c r="W914">
        <v>81.064466705951673</v>
      </c>
      <c r="X914">
        <v>9.5938648923368177</v>
      </c>
      <c r="Y914">
        <v>2.4436769715866236</v>
      </c>
      <c r="Z914">
        <v>-21.746165917712872</v>
      </c>
      <c r="AA914">
        <v>4.47419040341493</v>
      </c>
      <c r="AB914">
        <v>4.4916786675367346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44</v>
      </c>
      <c r="AL914">
        <v>0</v>
      </c>
    </row>
    <row r="915" spans="1:38" x14ac:dyDescent="0.5">
      <c r="A915">
        <v>7</v>
      </c>
      <c r="B915">
        <v>45</v>
      </c>
      <c r="C915">
        <v>2015</v>
      </c>
      <c r="D915">
        <v>99</v>
      </c>
      <c r="E915">
        <v>99</v>
      </c>
      <c r="F915">
        <v>99</v>
      </c>
      <c r="G915">
        <v>99</v>
      </c>
      <c r="H915">
        <v>99</v>
      </c>
      <c r="I915">
        <v>49</v>
      </c>
      <c r="J915">
        <v>999</v>
      </c>
      <c r="K915">
        <v>99</v>
      </c>
      <c r="L915">
        <v>99</v>
      </c>
      <c r="M915">
        <v>99</v>
      </c>
      <c r="N915">
        <v>99</v>
      </c>
      <c r="O915">
        <v>99</v>
      </c>
      <c r="P915">
        <v>9999</v>
      </c>
      <c r="Q915">
        <v>86</v>
      </c>
      <c r="R915">
        <v>21946</v>
      </c>
      <c r="S915">
        <v>21922</v>
      </c>
      <c r="T915">
        <v>15.81222090585984</v>
      </c>
      <c r="U915">
        <v>60.478697199160656</v>
      </c>
      <c r="V915">
        <v>86.787099895096446</v>
      </c>
      <c r="W915">
        <v>80.06629413374749</v>
      </c>
      <c r="X915">
        <v>10.26938949424596</v>
      </c>
      <c r="Y915">
        <v>2.8167146752086922</v>
      </c>
      <c r="Z915">
        <v>-39.252959337214307</v>
      </c>
      <c r="AA915">
        <v>57.827198229295661</v>
      </c>
      <c r="AB915">
        <v>57.30944574101531</v>
      </c>
      <c r="AC915">
        <v>2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426</v>
      </c>
      <c r="AL915">
        <v>69</v>
      </c>
    </row>
    <row r="916" spans="1:38" x14ac:dyDescent="0.5">
      <c r="A916">
        <v>7</v>
      </c>
      <c r="B916">
        <v>46</v>
      </c>
      <c r="C916">
        <v>2015</v>
      </c>
      <c r="D916">
        <v>99</v>
      </c>
      <c r="E916">
        <v>99</v>
      </c>
      <c r="F916">
        <v>99</v>
      </c>
      <c r="G916">
        <v>99</v>
      </c>
      <c r="H916">
        <v>99</v>
      </c>
      <c r="I916">
        <v>80</v>
      </c>
      <c r="J916">
        <v>999</v>
      </c>
      <c r="K916">
        <v>99</v>
      </c>
      <c r="L916">
        <v>99</v>
      </c>
      <c r="M916">
        <v>99</v>
      </c>
      <c r="N916">
        <v>99</v>
      </c>
      <c r="O916">
        <v>99</v>
      </c>
      <c r="P916">
        <v>9999</v>
      </c>
      <c r="Q916">
        <v>15</v>
      </c>
      <c r="R916">
        <v>1149</v>
      </c>
      <c r="S916">
        <v>1149</v>
      </c>
      <c r="T916">
        <v>16.326370757180154</v>
      </c>
      <c r="U916">
        <v>61.503046127066995</v>
      </c>
      <c r="V916">
        <v>89.634115868808607</v>
      </c>
      <c r="W916">
        <v>82.732288946910387</v>
      </c>
      <c r="X916">
        <v>10.135964803075122</v>
      </c>
      <c r="Y916">
        <v>2.4617596391475591</v>
      </c>
      <c r="Z916">
        <v>-37.560469912732671</v>
      </c>
      <c r="AA916">
        <v>3.0275882058443786</v>
      </c>
      <c r="AB916">
        <v>3.1037831849117352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20</v>
      </c>
      <c r="AL916">
        <v>0</v>
      </c>
    </row>
    <row r="917" spans="1:38" x14ac:dyDescent="0.5">
      <c r="A917">
        <v>7</v>
      </c>
      <c r="B917">
        <v>47</v>
      </c>
      <c r="C917">
        <v>2015</v>
      </c>
      <c r="D917">
        <v>99</v>
      </c>
      <c r="E917">
        <v>99</v>
      </c>
      <c r="F917">
        <v>99</v>
      </c>
      <c r="G917">
        <v>99</v>
      </c>
      <c r="H917">
        <v>99</v>
      </c>
      <c r="I917">
        <v>81</v>
      </c>
      <c r="J917">
        <v>999</v>
      </c>
      <c r="K917">
        <v>99</v>
      </c>
      <c r="L917">
        <v>99</v>
      </c>
      <c r="M917">
        <v>99</v>
      </c>
      <c r="N917">
        <v>99</v>
      </c>
      <c r="O917">
        <v>99</v>
      </c>
      <c r="P917">
        <v>9999</v>
      </c>
      <c r="Q917">
        <v>17</v>
      </c>
      <c r="R917">
        <v>5975</v>
      </c>
      <c r="S917">
        <v>5975</v>
      </c>
      <c r="T917">
        <v>16.18209205020921</v>
      </c>
      <c r="U917">
        <v>61.216569037656882</v>
      </c>
      <c r="V917">
        <v>89.284623090975941</v>
      </c>
      <c r="W917">
        <v>82.409707112970722</v>
      </c>
      <c r="X917">
        <v>10.341709650325164</v>
      </c>
      <c r="Y917">
        <v>2.7158225262686022</v>
      </c>
      <c r="Z917">
        <v>-33.24860747175412</v>
      </c>
      <c r="AA917">
        <v>15.743985665726854</v>
      </c>
      <c r="AB917">
        <v>16.077280444481737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121</v>
      </c>
      <c r="AL917">
        <v>2</v>
      </c>
    </row>
    <row r="918" spans="1:38" x14ac:dyDescent="0.5">
      <c r="A918">
        <v>7</v>
      </c>
      <c r="B918">
        <v>48</v>
      </c>
      <c r="C918">
        <v>2015</v>
      </c>
      <c r="D918">
        <v>99</v>
      </c>
      <c r="E918">
        <v>99</v>
      </c>
      <c r="F918">
        <v>99</v>
      </c>
      <c r="G918">
        <v>99</v>
      </c>
      <c r="H918">
        <v>99</v>
      </c>
      <c r="I918">
        <v>83</v>
      </c>
      <c r="J918">
        <v>999</v>
      </c>
      <c r="K918">
        <v>99</v>
      </c>
      <c r="L918">
        <v>99</v>
      </c>
      <c r="M918">
        <v>99</v>
      </c>
      <c r="N918">
        <v>99</v>
      </c>
      <c r="O918">
        <v>99</v>
      </c>
      <c r="P918">
        <v>9999</v>
      </c>
      <c r="Q918">
        <v>9</v>
      </c>
      <c r="R918">
        <v>1018</v>
      </c>
      <c r="S918">
        <v>1017</v>
      </c>
      <c r="T918">
        <v>16.214145383104121</v>
      </c>
      <c r="U918">
        <v>61.244837758112105</v>
      </c>
      <c r="V918">
        <v>87.713209139109722</v>
      </c>
      <c r="W918">
        <v>80.914355948869243</v>
      </c>
      <c r="X918">
        <v>9.2466428255290385</v>
      </c>
      <c r="Y918">
        <v>2.3942810011603943</v>
      </c>
      <c r="Z918">
        <v>-41.09438091911175</v>
      </c>
      <c r="AA918">
        <v>2.6824062607045929</v>
      </c>
      <c r="AB918">
        <v>2.6868464129593503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1</v>
      </c>
      <c r="AL918">
        <v>5</v>
      </c>
    </row>
    <row r="919" spans="1:38" x14ac:dyDescent="0.5">
      <c r="A919">
        <v>7</v>
      </c>
      <c r="B919">
        <v>49</v>
      </c>
      <c r="C919">
        <v>2014</v>
      </c>
      <c r="D919">
        <v>99</v>
      </c>
      <c r="E919">
        <v>99</v>
      </c>
      <c r="F919">
        <v>99</v>
      </c>
      <c r="G919">
        <v>99</v>
      </c>
      <c r="H919">
        <v>99</v>
      </c>
      <c r="I919">
        <v>6</v>
      </c>
      <c r="J919">
        <v>999</v>
      </c>
      <c r="K919">
        <v>99</v>
      </c>
      <c r="L919">
        <v>99</v>
      </c>
      <c r="M919">
        <v>99</v>
      </c>
      <c r="N919">
        <v>99</v>
      </c>
      <c r="O919">
        <v>99</v>
      </c>
      <c r="P919">
        <v>9999</v>
      </c>
      <c r="Q919">
        <v>15</v>
      </c>
      <c r="R919">
        <v>2252</v>
      </c>
      <c r="S919">
        <v>2252</v>
      </c>
      <c r="T919">
        <v>15.587921847246886</v>
      </c>
      <c r="U919">
        <v>59.774866785079936</v>
      </c>
      <c r="V919">
        <v>87.063575605841748</v>
      </c>
      <c r="W919">
        <v>80.359680284191811</v>
      </c>
      <c r="X919">
        <v>9.3468609430790792</v>
      </c>
      <c r="Y919">
        <v>2.3954939808094098</v>
      </c>
      <c r="Z919">
        <v>-41.71987874909756</v>
      </c>
      <c r="AA919">
        <v>21.187317715683506</v>
      </c>
      <c r="AB919">
        <v>22.044658187202366</v>
      </c>
    </row>
    <row r="920" spans="1:38" x14ac:dyDescent="0.5">
      <c r="A920">
        <v>7</v>
      </c>
      <c r="B920">
        <v>50</v>
      </c>
      <c r="C920">
        <v>2014</v>
      </c>
      <c r="D920">
        <v>99</v>
      </c>
      <c r="E920">
        <v>99</v>
      </c>
      <c r="F920">
        <v>99</v>
      </c>
      <c r="G920">
        <v>99</v>
      </c>
      <c r="H920">
        <v>99</v>
      </c>
      <c r="I920">
        <v>24</v>
      </c>
      <c r="J920">
        <v>999</v>
      </c>
      <c r="K920">
        <v>99</v>
      </c>
      <c r="L920">
        <v>99</v>
      </c>
      <c r="M920">
        <v>99</v>
      </c>
      <c r="N920">
        <v>99</v>
      </c>
      <c r="O920">
        <v>99</v>
      </c>
      <c r="P920">
        <v>9999</v>
      </c>
      <c r="Q920">
        <v>12</v>
      </c>
      <c r="R920">
        <v>134</v>
      </c>
      <c r="S920">
        <v>134</v>
      </c>
      <c r="T920">
        <v>16.104477611940297</v>
      </c>
      <c r="U920">
        <v>60.843283582089555</v>
      </c>
      <c r="V920">
        <v>85.782086318138454</v>
      </c>
      <c r="W920">
        <v>79.176865671641806</v>
      </c>
      <c r="X920">
        <v>11.738423412274305</v>
      </c>
      <c r="Y920">
        <v>2.527031405731059</v>
      </c>
      <c r="Z920">
        <v>-37.137769901109856</v>
      </c>
      <c r="AA920">
        <v>1.2607018534198891</v>
      </c>
      <c r="AB920">
        <v>1.2924087416077861</v>
      </c>
    </row>
    <row r="921" spans="1:38" x14ac:dyDescent="0.5">
      <c r="A921">
        <v>7</v>
      </c>
      <c r="B921">
        <v>51</v>
      </c>
      <c r="C921">
        <v>2014</v>
      </c>
      <c r="D921">
        <v>99</v>
      </c>
      <c r="E921">
        <v>99</v>
      </c>
      <c r="F921">
        <v>99</v>
      </c>
      <c r="G921">
        <v>99</v>
      </c>
      <c r="H921">
        <v>99</v>
      </c>
      <c r="I921">
        <v>49</v>
      </c>
      <c r="J921">
        <v>999</v>
      </c>
      <c r="K921">
        <v>99</v>
      </c>
      <c r="L921">
        <v>99</v>
      </c>
      <c r="M921">
        <v>99</v>
      </c>
      <c r="N921">
        <v>99</v>
      </c>
      <c r="O921">
        <v>99</v>
      </c>
      <c r="P921">
        <v>9999</v>
      </c>
      <c r="Q921">
        <v>70</v>
      </c>
      <c r="R921">
        <v>6556</v>
      </c>
      <c r="S921">
        <v>6556</v>
      </c>
      <c r="T921">
        <v>15.856924954240389</v>
      </c>
      <c r="U921">
        <v>60.593502135448446</v>
      </c>
      <c r="V921">
        <v>81.573833105168646</v>
      </c>
      <c r="W921">
        <v>75.292647956070724</v>
      </c>
      <c r="X921">
        <v>10.277002154384332</v>
      </c>
      <c r="Y921">
        <v>2.8922505701318988</v>
      </c>
      <c r="Z921">
        <v>-37.716536937951055</v>
      </c>
      <c r="AA921">
        <v>61.680308589707408</v>
      </c>
      <c r="AB921">
        <v>60.129597788834396</v>
      </c>
    </row>
    <row r="922" spans="1:38" x14ac:dyDescent="0.5">
      <c r="A922">
        <v>7</v>
      </c>
      <c r="B922">
        <v>52</v>
      </c>
      <c r="C922">
        <v>2014</v>
      </c>
      <c r="D922">
        <v>99</v>
      </c>
      <c r="E922">
        <v>99</v>
      </c>
      <c r="F922">
        <v>99</v>
      </c>
      <c r="G922">
        <v>99</v>
      </c>
      <c r="H922">
        <v>99</v>
      </c>
      <c r="I922">
        <v>80</v>
      </c>
      <c r="J922">
        <v>999</v>
      </c>
      <c r="K922">
        <v>99</v>
      </c>
      <c r="L922">
        <v>99</v>
      </c>
      <c r="M922">
        <v>99</v>
      </c>
      <c r="N922">
        <v>99</v>
      </c>
      <c r="O922">
        <v>99</v>
      </c>
      <c r="P922">
        <v>9999</v>
      </c>
      <c r="Q922">
        <v>6</v>
      </c>
      <c r="R922">
        <v>11</v>
      </c>
      <c r="S922">
        <v>11</v>
      </c>
      <c r="T922">
        <v>16.181818181818183</v>
      </c>
      <c r="U922">
        <v>62</v>
      </c>
      <c r="V922">
        <v>93.932827735644636</v>
      </c>
      <c r="W922">
        <v>86.699999999999989</v>
      </c>
      <c r="X922">
        <v>11.386834503056688</v>
      </c>
      <c r="Y922">
        <v>2.4863262420322454</v>
      </c>
      <c r="Z922">
        <v>-14.417585429247216</v>
      </c>
      <c r="AA922">
        <v>0.10349045065387148</v>
      </c>
      <c r="AB922">
        <v>0.1161738990613632</v>
      </c>
    </row>
    <row r="923" spans="1:38" x14ac:dyDescent="0.5">
      <c r="A923">
        <v>7</v>
      </c>
      <c r="B923">
        <v>53</v>
      </c>
      <c r="C923">
        <v>2014</v>
      </c>
      <c r="D923">
        <v>99</v>
      </c>
      <c r="E923">
        <v>99</v>
      </c>
      <c r="F923">
        <v>99</v>
      </c>
      <c r="G923">
        <v>99</v>
      </c>
      <c r="H923">
        <v>99</v>
      </c>
      <c r="I923">
        <v>81</v>
      </c>
      <c r="J923">
        <v>999</v>
      </c>
      <c r="K923">
        <v>99</v>
      </c>
      <c r="L923">
        <v>99</v>
      </c>
      <c r="M923">
        <v>99</v>
      </c>
      <c r="N923">
        <v>99</v>
      </c>
      <c r="O923">
        <v>99</v>
      </c>
      <c r="P923">
        <v>9999</v>
      </c>
      <c r="Q923">
        <v>10</v>
      </c>
      <c r="R923">
        <v>1676</v>
      </c>
      <c r="S923">
        <v>1676</v>
      </c>
      <c r="T923">
        <v>16.276849642004773</v>
      </c>
      <c r="U923">
        <v>61.356801909307883</v>
      </c>
      <c r="V923">
        <v>87.121545132738873</v>
      </c>
      <c r="W923">
        <v>80.413186157517956</v>
      </c>
      <c r="X923">
        <v>10.583592092982345</v>
      </c>
      <c r="Y923">
        <v>2.5189771925919562</v>
      </c>
      <c r="Z923">
        <v>-35.684686529660922</v>
      </c>
      <c r="AA923">
        <v>15.768181390535329</v>
      </c>
      <c r="AB923">
        <v>16.417161383294101</v>
      </c>
    </row>
    <row r="924" spans="1:38" x14ac:dyDescent="0.5">
      <c r="A924">
        <v>7</v>
      </c>
      <c r="B924">
        <v>54</v>
      </c>
      <c r="C924">
        <v>2014</v>
      </c>
      <c r="D924">
        <v>99</v>
      </c>
      <c r="E924">
        <v>99</v>
      </c>
      <c r="F924">
        <v>99</v>
      </c>
      <c r="G924">
        <v>99</v>
      </c>
      <c r="H924">
        <v>99</v>
      </c>
      <c r="I924">
        <v>83</v>
      </c>
      <c r="J924">
        <v>999</v>
      </c>
      <c r="K924">
        <v>99</v>
      </c>
      <c r="L924">
        <v>99</v>
      </c>
      <c r="M924">
        <v>99</v>
      </c>
      <c r="N924">
        <v>99</v>
      </c>
      <c r="O924">
        <v>99</v>
      </c>
      <c r="P924">
        <v>9999</v>
      </c>
    </row>
    <row r="925" spans="1:38" x14ac:dyDescent="0.5">
      <c r="A925">
        <v>7</v>
      </c>
      <c r="B925">
        <v>55</v>
      </c>
      <c r="C925">
        <v>2013</v>
      </c>
      <c r="D925">
        <v>99</v>
      </c>
      <c r="E925">
        <v>99</v>
      </c>
      <c r="F925">
        <v>99</v>
      </c>
      <c r="G925">
        <v>99</v>
      </c>
      <c r="H925">
        <v>99</v>
      </c>
      <c r="I925">
        <v>6</v>
      </c>
      <c r="J925">
        <v>999</v>
      </c>
      <c r="K925">
        <v>99</v>
      </c>
      <c r="L925">
        <v>99</v>
      </c>
      <c r="M925">
        <v>99</v>
      </c>
      <c r="N925">
        <v>99</v>
      </c>
      <c r="O925">
        <v>99</v>
      </c>
      <c r="P925">
        <v>9999</v>
      </c>
      <c r="Q925">
        <v>4</v>
      </c>
      <c r="R925">
        <v>564</v>
      </c>
      <c r="S925">
        <v>564</v>
      </c>
      <c r="T925">
        <v>15.132978723404252</v>
      </c>
      <c r="U925">
        <v>58.909574468085104</v>
      </c>
      <c r="V925">
        <v>90.831047386336635</v>
      </c>
      <c r="W925">
        <v>83.837056737588625</v>
      </c>
      <c r="X925">
        <v>10.150746357825213</v>
      </c>
      <c r="Y925">
        <v>2.6805010043881565</v>
      </c>
      <c r="Z925">
        <v>-47.067285881779291</v>
      </c>
      <c r="AA925">
        <v>10.487169951654888</v>
      </c>
      <c r="AB925">
        <v>11.801690879915972</v>
      </c>
    </row>
    <row r="926" spans="1:38" x14ac:dyDescent="0.5">
      <c r="A926">
        <v>7</v>
      </c>
      <c r="B926">
        <v>56</v>
      </c>
      <c r="C926">
        <v>2013</v>
      </c>
      <c r="D926">
        <v>99</v>
      </c>
      <c r="E926">
        <v>99</v>
      </c>
      <c r="F926">
        <v>99</v>
      </c>
      <c r="G926">
        <v>99</v>
      </c>
      <c r="H926">
        <v>99</v>
      </c>
      <c r="I926">
        <v>24</v>
      </c>
      <c r="J926">
        <v>999</v>
      </c>
      <c r="K926">
        <v>99</v>
      </c>
      <c r="L926">
        <v>99</v>
      </c>
      <c r="M926">
        <v>99</v>
      </c>
      <c r="N926">
        <v>99</v>
      </c>
      <c r="O926">
        <v>99</v>
      </c>
      <c r="P926">
        <v>9999</v>
      </c>
      <c r="Q926">
        <v>11</v>
      </c>
      <c r="R926">
        <v>104</v>
      </c>
      <c r="S926">
        <v>104</v>
      </c>
      <c r="T926">
        <v>15.326923076923077</v>
      </c>
      <c r="U926">
        <v>59.605769230769241</v>
      </c>
      <c r="V926">
        <v>83.653846153846175</v>
      </c>
      <c r="W926">
        <v>77.212499999999977</v>
      </c>
      <c r="X926">
        <v>12.393870131114271</v>
      </c>
      <c r="Y926">
        <v>2.8162245226774503</v>
      </c>
      <c r="Z926">
        <v>-37.338418562135757</v>
      </c>
      <c r="AA926">
        <v>1.9338043882484195</v>
      </c>
      <c r="AB926">
        <v>2.0042415512786178</v>
      </c>
    </row>
    <row r="927" spans="1:38" x14ac:dyDescent="0.5">
      <c r="A927">
        <v>7</v>
      </c>
      <c r="B927">
        <v>57</v>
      </c>
      <c r="C927">
        <v>2013</v>
      </c>
      <c r="D927">
        <v>99</v>
      </c>
      <c r="E927">
        <v>99</v>
      </c>
      <c r="F927">
        <v>99</v>
      </c>
      <c r="G927">
        <v>99</v>
      </c>
      <c r="H927">
        <v>99</v>
      </c>
      <c r="I927">
        <v>49</v>
      </c>
      <c r="J927">
        <v>999</v>
      </c>
      <c r="K927">
        <v>99</v>
      </c>
      <c r="L927">
        <v>99</v>
      </c>
      <c r="M927">
        <v>99</v>
      </c>
      <c r="N927">
        <v>99</v>
      </c>
      <c r="O927">
        <v>99</v>
      </c>
      <c r="P927">
        <v>9999</v>
      </c>
      <c r="Q927">
        <v>53</v>
      </c>
      <c r="R927">
        <v>4154</v>
      </c>
      <c r="S927">
        <v>4154</v>
      </c>
      <c r="T927">
        <v>16.066923447279724</v>
      </c>
      <c r="U927">
        <v>60.922965816080897</v>
      </c>
      <c r="V927">
        <v>78.507420956240054</v>
      </c>
      <c r="W927">
        <v>72.462349542609502</v>
      </c>
      <c r="X927">
        <v>10.099416643087649</v>
      </c>
      <c r="Y927">
        <v>2.8694659140607905</v>
      </c>
      <c r="Z927">
        <v>-36.503560096413239</v>
      </c>
      <c r="AA927">
        <v>77.240609892153202</v>
      </c>
      <c r="AB927">
        <v>75.129069801397861</v>
      </c>
    </row>
    <row r="928" spans="1:38" x14ac:dyDescent="0.5">
      <c r="A928">
        <v>7</v>
      </c>
      <c r="B928">
        <v>58</v>
      </c>
      <c r="C928">
        <v>2013</v>
      </c>
      <c r="D928">
        <v>99</v>
      </c>
      <c r="E928">
        <v>99</v>
      </c>
      <c r="F928">
        <v>99</v>
      </c>
      <c r="G928">
        <v>99</v>
      </c>
      <c r="H928">
        <v>99</v>
      </c>
      <c r="I928">
        <v>80</v>
      </c>
      <c r="J928">
        <v>999</v>
      </c>
      <c r="K928">
        <v>99</v>
      </c>
      <c r="L928">
        <v>99</v>
      </c>
      <c r="M928">
        <v>99</v>
      </c>
      <c r="N928">
        <v>99</v>
      </c>
      <c r="O928">
        <v>99</v>
      </c>
      <c r="P928">
        <v>9999</v>
      </c>
      <c r="Q928">
        <v>4</v>
      </c>
      <c r="R928">
        <v>26</v>
      </c>
      <c r="S928">
        <v>26</v>
      </c>
      <c r="T928">
        <v>16.192307692307697</v>
      </c>
      <c r="U928">
        <v>61.038461538461519</v>
      </c>
      <c r="V928">
        <v>87.444787065588812</v>
      </c>
      <c r="W928">
        <v>80.711538461538481</v>
      </c>
      <c r="X928">
        <v>13.089582673111185</v>
      </c>
      <c r="Y928">
        <v>2.5340871400044302</v>
      </c>
      <c r="Z928">
        <v>-76.367511970463283</v>
      </c>
      <c r="AA928">
        <v>0.48345109706210487</v>
      </c>
      <c r="AB928">
        <v>0.52376693881249048</v>
      </c>
    </row>
    <row r="929" spans="1:38" x14ac:dyDescent="0.5">
      <c r="A929">
        <v>7</v>
      </c>
      <c r="B929">
        <v>59</v>
      </c>
      <c r="C929">
        <v>2013</v>
      </c>
      <c r="D929">
        <v>99</v>
      </c>
      <c r="E929">
        <v>99</v>
      </c>
      <c r="F929">
        <v>99</v>
      </c>
      <c r="G929">
        <v>99</v>
      </c>
      <c r="H929">
        <v>99</v>
      </c>
      <c r="I929">
        <v>81</v>
      </c>
      <c r="J929">
        <v>999</v>
      </c>
      <c r="K929">
        <v>99</v>
      </c>
      <c r="L929">
        <v>99</v>
      </c>
      <c r="M929">
        <v>99</v>
      </c>
      <c r="N929">
        <v>99</v>
      </c>
      <c r="O929">
        <v>99</v>
      </c>
      <c r="P929">
        <v>9999</v>
      </c>
      <c r="Q929">
        <v>7</v>
      </c>
      <c r="R929">
        <v>529</v>
      </c>
      <c r="S929">
        <v>529</v>
      </c>
      <c r="T929">
        <v>16.688090737240078</v>
      </c>
      <c r="U929">
        <v>62.771266540642713</v>
      </c>
      <c r="V929">
        <v>86.379583301759126</v>
      </c>
      <c r="W929">
        <v>79.728355387523621</v>
      </c>
      <c r="X929">
        <v>7.8138013071758756</v>
      </c>
      <c r="Y929">
        <v>2.6171324627962567</v>
      </c>
      <c r="Z929">
        <v>-28.551414491100161</v>
      </c>
      <c r="AA929">
        <v>9.8363703979174435</v>
      </c>
      <c r="AB929">
        <v>10.526829421699905</v>
      </c>
    </row>
    <row r="930" spans="1:38" x14ac:dyDescent="0.5">
      <c r="A930">
        <v>7</v>
      </c>
      <c r="B930">
        <v>60</v>
      </c>
      <c r="C930">
        <v>2013</v>
      </c>
      <c r="D930">
        <v>99</v>
      </c>
      <c r="E930">
        <v>99</v>
      </c>
      <c r="F930">
        <v>99</v>
      </c>
      <c r="G930">
        <v>99</v>
      </c>
      <c r="H930">
        <v>99</v>
      </c>
      <c r="I930">
        <v>83</v>
      </c>
      <c r="J930">
        <v>999</v>
      </c>
      <c r="K930">
        <v>99</v>
      </c>
      <c r="L930">
        <v>99</v>
      </c>
      <c r="M930">
        <v>99</v>
      </c>
      <c r="N930">
        <v>99</v>
      </c>
      <c r="O930">
        <v>99</v>
      </c>
      <c r="P930">
        <v>9999</v>
      </c>
      <c r="Q930">
        <v>1</v>
      </c>
      <c r="R930">
        <v>1</v>
      </c>
      <c r="S930">
        <v>1</v>
      </c>
      <c r="T930">
        <v>17</v>
      </c>
      <c r="U930">
        <v>68</v>
      </c>
      <c r="V930">
        <v>62.513542795232922</v>
      </c>
      <c r="W930">
        <v>57.7</v>
      </c>
      <c r="X930">
        <v>0</v>
      </c>
      <c r="Y930">
        <v>0</v>
      </c>
      <c r="AA930">
        <v>1.8594272963927114E-2</v>
      </c>
      <c r="AB930">
        <v>1.4401406895154021E-2</v>
      </c>
    </row>
    <row r="931" spans="1:38" x14ac:dyDescent="0.5">
      <c r="A931">
        <v>7</v>
      </c>
      <c r="B931">
        <v>61</v>
      </c>
      <c r="C931">
        <v>2012</v>
      </c>
      <c r="D931">
        <v>99</v>
      </c>
      <c r="E931">
        <v>99</v>
      </c>
      <c r="F931">
        <v>99</v>
      </c>
      <c r="G931">
        <v>99</v>
      </c>
      <c r="H931">
        <v>99</v>
      </c>
      <c r="I931">
        <v>6</v>
      </c>
      <c r="J931">
        <v>999</v>
      </c>
      <c r="K931">
        <v>99</v>
      </c>
      <c r="L931">
        <v>99</v>
      </c>
      <c r="M931">
        <v>99</v>
      </c>
      <c r="N931">
        <v>99</v>
      </c>
      <c r="O931">
        <v>99</v>
      </c>
      <c r="P931">
        <v>9999</v>
      </c>
      <c r="Q931">
        <v>4</v>
      </c>
      <c r="R931">
        <v>200</v>
      </c>
      <c r="S931">
        <v>200</v>
      </c>
      <c r="T931">
        <v>15.244999999999999</v>
      </c>
      <c r="U931">
        <v>59.365000000000002</v>
      </c>
      <c r="V931">
        <v>90.226435536294758</v>
      </c>
      <c r="W931">
        <v>83.279000000000011</v>
      </c>
      <c r="X931">
        <v>9.4861245511534076</v>
      </c>
      <c r="Y931">
        <v>2.8340386377041353</v>
      </c>
      <c r="Z931">
        <v>-50.566556329145556</v>
      </c>
      <c r="AA931">
        <v>20.768431983385252</v>
      </c>
      <c r="AB931">
        <v>22.679527994357297</v>
      </c>
    </row>
    <row r="932" spans="1:38" x14ac:dyDescent="0.5">
      <c r="A932">
        <v>7</v>
      </c>
      <c r="B932">
        <v>62</v>
      </c>
      <c r="C932">
        <v>2012</v>
      </c>
      <c r="D932">
        <v>99</v>
      </c>
      <c r="E932">
        <v>99</v>
      </c>
      <c r="F932">
        <v>99</v>
      </c>
      <c r="G932">
        <v>99</v>
      </c>
      <c r="H932">
        <v>99</v>
      </c>
      <c r="I932">
        <v>24</v>
      </c>
      <c r="J932">
        <v>999</v>
      </c>
      <c r="K932">
        <v>99</v>
      </c>
      <c r="L932">
        <v>99</v>
      </c>
      <c r="M932">
        <v>99</v>
      </c>
      <c r="N932">
        <v>99</v>
      </c>
      <c r="O932">
        <v>99</v>
      </c>
      <c r="P932">
        <v>9999</v>
      </c>
      <c r="Q932">
        <v>3</v>
      </c>
      <c r="R932">
        <v>8</v>
      </c>
      <c r="S932">
        <v>8</v>
      </c>
      <c r="T932">
        <v>15.5</v>
      </c>
      <c r="U932">
        <v>59.625</v>
      </c>
      <c r="V932">
        <v>90.872156013001103</v>
      </c>
      <c r="W932">
        <v>83.875</v>
      </c>
      <c r="X932">
        <v>9.3754666550524774</v>
      </c>
      <c r="Y932">
        <v>3.3517719194479798</v>
      </c>
      <c r="Z932">
        <v>-77.039991448489985</v>
      </c>
      <c r="AA932">
        <v>0.83073727933541008</v>
      </c>
      <c r="AB932">
        <v>0.91367351218276771</v>
      </c>
    </row>
    <row r="933" spans="1:38" x14ac:dyDescent="0.5">
      <c r="A933">
        <v>7</v>
      </c>
      <c r="B933">
        <v>63</v>
      </c>
      <c r="C933">
        <v>2012</v>
      </c>
      <c r="D933">
        <v>99</v>
      </c>
      <c r="E933">
        <v>99</v>
      </c>
      <c r="F933">
        <v>99</v>
      </c>
      <c r="G933">
        <v>99</v>
      </c>
      <c r="H933">
        <v>99</v>
      </c>
      <c r="I933">
        <v>49</v>
      </c>
      <c r="J933">
        <v>999</v>
      </c>
      <c r="K933">
        <v>99</v>
      </c>
      <c r="L933">
        <v>99</v>
      </c>
      <c r="M933">
        <v>99</v>
      </c>
      <c r="N933">
        <v>99</v>
      </c>
      <c r="O933">
        <v>99</v>
      </c>
      <c r="P933">
        <v>9999</v>
      </c>
      <c r="Q933">
        <v>12</v>
      </c>
      <c r="R933">
        <v>711</v>
      </c>
      <c r="S933">
        <v>711</v>
      </c>
      <c r="T933">
        <v>15.818565400843884</v>
      </c>
      <c r="U933">
        <v>60.225035161744017</v>
      </c>
      <c r="V933">
        <v>79.777463874450874</v>
      </c>
      <c r="W933">
        <v>73.634599156118114</v>
      </c>
      <c r="X933">
        <v>11.04318265117346</v>
      </c>
      <c r="Y933">
        <v>2.8214554637749569</v>
      </c>
      <c r="Z933">
        <v>-46.655209597315491</v>
      </c>
      <c r="AA933">
        <v>73.831775700934571</v>
      </c>
      <c r="AB933">
        <v>71.288592833858473</v>
      </c>
    </row>
    <row r="934" spans="1:38" x14ac:dyDescent="0.5">
      <c r="A934">
        <v>7</v>
      </c>
      <c r="B934">
        <v>64</v>
      </c>
      <c r="C934">
        <v>2012</v>
      </c>
      <c r="D934">
        <v>99</v>
      </c>
      <c r="E934">
        <v>99</v>
      </c>
      <c r="F934">
        <v>99</v>
      </c>
      <c r="G934">
        <v>99</v>
      </c>
      <c r="H934">
        <v>99</v>
      </c>
      <c r="I934">
        <v>80</v>
      </c>
      <c r="J934">
        <v>999</v>
      </c>
      <c r="K934">
        <v>99</v>
      </c>
      <c r="L934">
        <v>99</v>
      </c>
      <c r="M934">
        <v>99</v>
      </c>
      <c r="N934">
        <v>99</v>
      </c>
      <c r="O934">
        <v>99</v>
      </c>
      <c r="P934">
        <v>9999</v>
      </c>
      <c r="Q934">
        <v>4</v>
      </c>
      <c r="R934">
        <v>44</v>
      </c>
      <c r="S934">
        <v>44</v>
      </c>
      <c r="T934">
        <v>16.113636363636363</v>
      </c>
      <c r="U934">
        <v>61.25</v>
      </c>
      <c r="V934">
        <v>92.553924948291183</v>
      </c>
      <c r="W934">
        <v>85.427272727272737</v>
      </c>
      <c r="X934">
        <v>13.361041801316579</v>
      </c>
      <c r="Y934">
        <v>3.2899640782786124</v>
      </c>
      <c r="Z934">
        <v>-64.065202270227203</v>
      </c>
      <c r="AA934">
        <v>4.5690550363447571</v>
      </c>
      <c r="AB934">
        <v>5.11820565960147</v>
      </c>
    </row>
    <row r="935" spans="1:38" x14ac:dyDescent="0.5">
      <c r="A935">
        <v>7</v>
      </c>
      <c r="B935">
        <v>65</v>
      </c>
      <c r="C935">
        <v>2012</v>
      </c>
      <c r="D935">
        <v>99</v>
      </c>
      <c r="E935">
        <v>99</v>
      </c>
      <c r="F935">
        <v>99</v>
      </c>
      <c r="G935">
        <v>99</v>
      </c>
      <c r="H935">
        <v>99</v>
      </c>
      <c r="I935">
        <v>81</v>
      </c>
      <c r="J935">
        <v>999</v>
      </c>
      <c r="K935">
        <v>99</v>
      </c>
      <c r="L935">
        <v>99</v>
      </c>
      <c r="M935">
        <v>99</v>
      </c>
      <c r="N935">
        <v>99</v>
      </c>
      <c r="O935">
        <v>99</v>
      </c>
      <c r="P935">
        <v>9999</v>
      </c>
    </row>
    <row r="936" spans="1:38" x14ac:dyDescent="0.5">
      <c r="A936">
        <v>7</v>
      </c>
      <c r="B936">
        <v>66</v>
      </c>
      <c r="C936">
        <v>2012</v>
      </c>
      <c r="D936">
        <v>99</v>
      </c>
      <c r="E936">
        <v>99</v>
      </c>
      <c r="F936">
        <v>99</v>
      </c>
      <c r="G936">
        <v>99</v>
      </c>
      <c r="H936">
        <v>99</v>
      </c>
      <c r="I936">
        <v>83</v>
      </c>
      <c r="J936">
        <v>999</v>
      </c>
      <c r="K936">
        <v>99</v>
      </c>
      <c r="L936">
        <v>99</v>
      </c>
      <c r="M936">
        <v>99</v>
      </c>
      <c r="N936">
        <v>99</v>
      </c>
      <c r="O936">
        <v>99</v>
      </c>
      <c r="P936">
        <v>9999</v>
      </c>
    </row>
    <row r="937" spans="1:38" x14ac:dyDescent="0.5">
      <c r="A937">
        <v>8</v>
      </c>
      <c r="B937">
        <v>1</v>
      </c>
      <c r="C937">
        <v>2022</v>
      </c>
      <c r="D937">
        <v>99</v>
      </c>
      <c r="E937">
        <v>99</v>
      </c>
      <c r="F937">
        <v>99</v>
      </c>
      <c r="G937">
        <v>99</v>
      </c>
      <c r="H937">
        <v>1</v>
      </c>
      <c r="I937">
        <v>99</v>
      </c>
      <c r="J937">
        <v>103</v>
      </c>
      <c r="K937">
        <v>99</v>
      </c>
      <c r="L937">
        <v>99</v>
      </c>
      <c r="M937">
        <v>99</v>
      </c>
      <c r="N937">
        <v>99</v>
      </c>
      <c r="O937">
        <v>99</v>
      </c>
      <c r="P937">
        <v>9999</v>
      </c>
      <c r="Q937">
        <v>50</v>
      </c>
      <c r="R937">
        <v>4469</v>
      </c>
      <c r="S937">
        <v>4469</v>
      </c>
      <c r="T937">
        <v>16.234056835981203</v>
      </c>
      <c r="U937">
        <v>60.886551801297813</v>
      </c>
      <c r="V937">
        <v>93.420151873251029</v>
      </c>
      <c r="W937">
        <v>86.22680017901105</v>
      </c>
      <c r="X937">
        <v>9.6054417946476764</v>
      </c>
      <c r="Y937">
        <v>2.4309429241333338</v>
      </c>
      <c r="Z937">
        <v>-33.450587361462453</v>
      </c>
      <c r="AA937">
        <v>15.514667592431872</v>
      </c>
      <c r="AB937">
        <v>15.599425582901114</v>
      </c>
      <c r="AC937">
        <v>36</v>
      </c>
      <c r="AD937">
        <v>0</v>
      </c>
      <c r="AE937">
        <v>0</v>
      </c>
      <c r="AF937">
        <v>7</v>
      </c>
      <c r="AG937">
        <v>45</v>
      </c>
      <c r="AH937">
        <v>23</v>
      </c>
      <c r="AI937">
        <v>147</v>
      </c>
      <c r="AJ937">
        <v>0</v>
      </c>
      <c r="AK937">
        <v>8</v>
      </c>
      <c r="AL937">
        <v>7</v>
      </c>
    </row>
    <row r="938" spans="1:38" x14ac:dyDescent="0.5">
      <c r="A938">
        <v>8</v>
      </c>
      <c r="B938">
        <v>2</v>
      </c>
      <c r="C938">
        <v>2022</v>
      </c>
      <c r="D938">
        <v>99</v>
      </c>
      <c r="E938">
        <v>99</v>
      </c>
      <c r="F938">
        <v>99</v>
      </c>
      <c r="G938">
        <v>99</v>
      </c>
      <c r="H938">
        <v>2</v>
      </c>
      <c r="I938">
        <v>99</v>
      </c>
      <c r="J938">
        <v>106</v>
      </c>
      <c r="K938">
        <v>99</v>
      </c>
      <c r="L938">
        <v>99</v>
      </c>
      <c r="M938">
        <v>99</v>
      </c>
      <c r="N938">
        <v>99</v>
      </c>
      <c r="O938">
        <v>99</v>
      </c>
      <c r="P938">
        <v>9999</v>
      </c>
      <c r="Q938">
        <v>8</v>
      </c>
      <c r="R938">
        <v>1062</v>
      </c>
      <c r="S938">
        <v>1062</v>
      </c>
      <c r="T938">
        <v>16.550847457627121</v>
      </c>
      <c r="U938">
        <v>61.46798493408663</v>
      </c>
      <c r="V938">
        <v>94.491678449663681</v>
      </c>
      <c r="W938">
        <v>87.215819209039623</v>
      </c>
      <c r="X938">
        <v>7.0547438486144234</v>
      </c>
      <c r="Y938">
        <v>2.0080842937602505</v>
      </c>
      <c r="Z938">
        <v>-28.7085860163542</v>
      </c>
      <c r="AA938">
        <v>3.686859920152751</v>
      </c>
      <c r="AB938">
        <v>3.7495207655005216</v>
      </c>
      <c r="AC938">
        <v>17</v>
      </c>
      <c r="AD938">
        <v>0</v>
      </c>
      <c r="AE938">
        <v>0</v>
      </c>
      <c r="AF938">
        <v>1</v>
      </c>
      <c r="AG938">
        <v>68</v>
      </c>
      <c r="AH938">
        <v>122</v>
      </c>
      <c r="AI938">
        <v>216</v>
      </c>
      <c r="AJ938">
        <v>0</v>
      </c>
      <c r="AK938">
        <v>19</v>
      </c>
      <c r="AL938">
        <v>5</v>
      </c>
    </row>
    <row r="939" spans="1:38" x14ac:dyDescent="0.5">
      <c r="A939">
        <v>8</v>
      </c>
      <c r="B939">
        <v>3</v>
      </c>
      <c r="C939">
        <v>2022</v>
      </c>
      <c r="D939">
        <v>99</v>
      </c>
      <c r="E939">
        <v>99</v>
      </c>
      <c r="F939">
        <v>99</v>
      </c>
      <c r="G939">
        <v>99</v>
      </c>
      <c r="H939">
        <v>1</v>
      </c>
      <c r="I939">
        <v>99</v>
      </c>
      <c r="J939">
        <v>109</v>
      </c>
      <c r="K939">
        <v>99</v>
      </c>
      <c r="L939">
        <v>99</v>
      </c>
      <c r="M939">
        <v>99</v>
      </c>
      <c r="N939">
        <v>99</v>
      </c>
      <c r="O939">
        <v>99</v>
      </c>
      <c r="P939">
        <v>9999</v>
      </c>
      <c r="Q939">
        <v>55</v>
      </c>
      <c r="R939">
        <v>6259</v>
      </c>
      <c r="S939">
        <v>6258</v>
      </c>
      <c r="T939">
        <v>16.145071097619429</v>
      </c>
      <c r="U939">
        <v>60.730105465004797</v>
      </c>
      <c r="V939">
        <v>95.08065775482352</v>
      </c>
      <c r="W939">
        <v>87.745784595717211</v>
      </c>
      <c r="X939">
        <v>10.024762716854248</v>
      </c>
      <c r="Y939">
        <v>2.6371957748472696</v>
      </c>
      <c r="Z939">
        <v>-18.095917758115736</v>
      </c>
      <c r="AA939">
        <v>21.728866516229825</v>
      </c>
      <c r="AB939">
        <v>22.228891315013652</v>
      </c>
      <c r="AC939">
        <v>119</v>
      </c>
      <c r="AD939">
        <v>0</v>
      </c>
      <c r="AE939">
        <v>0</v>
      </c>
      <c r="AF939">
        <v>43</v>
      </c>
      <c r="AG939">
        <v>102</v>
      </c>
      <c r="AH939">
        <v>35</v>
      </c>
      <c r="AI939">
        <v>230</v>
      </c>
      <c r="AJ939">
        <v>0</v>
      </c>
      <c r="AK939">
        <v>20</v>
      </c>
      <c r="AL939">
        <v>29</v>
      </c>
    </row>
    <row r="940" spans="1:38" x14ac:dyDescent="0.5">
      <c r="A940">
        <v>8</v>
      </c>
      <c r="B940">
        <v>4</v>
      </c>
      <c r="C940">
        <v>2022</v>
      </c>
      <c r="D940">
        <v>99</v>
      </c>
      <c r="E940">
        <v>99</v>
      </c>
      <c r="F940">
        <v>99</v>
      </c>
      <c r="G940">
        <v>99</v>
      </c>
      <c r="H940">
        <v>1</v>
      </c>
      <c r="I940">
        <v>99</v>
      </c>
      <c r="J940">
        <v>111</v>
      </c>
      <c r="K940">
        <v>99</v>
      </c>
      <c r="L940">
        <v>99</v>
      </c>
      <c r="M940">
        <v>99</v>
      </c>
      <c r="N940">
        <v>99</v>
      </c>
      <c r="O940">
        <v>99</v>
      </c>
      <c r="P940">
        <v>9999</v>
      </c>
      <c r="Q940">
        <v>41</v>
      </c>
      <c r="R940">
        <v>3010</v>
      </c>
      <c r="S940">
        <v>3009</v>
      </c>
      <c r="T940">
        <v>16.323588039867111</v>
      </c>
      <c r="U940">
        <v>61.110003323363266</v>
      </c>
      <c r="V940">
        <v>92.086661647416022</v>
      </c>
      <c r="W940">
        <v>84.983758723828629</v>
      </c>
      <c r="X940">
        <v>10.968196539249718</v>
      </c>
      <c r="Y940">
        <v>2.2501127256549425</v>
      </c>
      <c r="Z940">
        <v>-30.651845866679029</v>
      </c>
      <c r="AA940">
        <v>10.449574726609962</v>
      </c>
      <c r="AB940">
        <v>10.351757869609688</v>
      </c>
      <c r="AC940">
        <v>36</v>
      </c>
      <c r="AD940">
        <v>0</v>
      </c>
      <c r="AE940">
        <v>0</v>
      </c>
      <c r="AF940">
        <v>9</v>
      </c>
      <c r="AG940">
        <v>42</v>
      </c>
      <c r="AH940">
        <v>16</v>
      </c>
      <c r="AI940">
        <v>209</v>
      </c>
      <c r="AJ940">
        <v>0</v>
      </c>
      <c r="AK940">
        <v>20</v>
      </c>
      <c r="AL940">
        <v>18</v>
      </c>
    </row>
    <row r="941" spans="1:38" x14ac:dyDescent="0.5">
      <c r="A941">
        <v>8</v>
      </c>
      <c r="B941">
        <v>5</v>
      </c>
      <c r="C941">
        <v>2022</v>
      </c>
      <c r="D941">
        <v>99</v>
      </c>
      <c r="E941">
        <v>99</v>
      </c>
      <c r="F941">
        <v>99</v>
      </c>
      <c r="G941">
        <v>99</v>
      </c>
      <c r="H941">
        <v>1</v>
      </c>
      <c r="I941">
        <v>99</v>
      </c>
      <c r="J941">
        <v>113</v>
      </c>
      <c r="K941">
        <v>99</v>
      </c>
      <c r="L941">
        <v>99</v>
      </c>
      <c r="M941">
        <v>99</v>
      </c>
      <c r="N941">
        <v>99</v>
      </c>
      <c r="O941">
        <v>99</v>
      </c>
      <c r="P941">
        <v>9999</v>
      </c>
    </row>
    <row r="942" spans="1:38" x14ac:dyDescent="0.5">
      <c r="A942">
        <v>8</v>
      </c>
      <c r="B942">
        <v>6</v>
      </c>
      <c r="C942">
        <v>2022</v>
      </c>
      <c r="D942">
        <v>99</v>
      </c>
      <c r="E942">
        <v>99</v>
      </c>
      <c r="F942">
        <v>99</v>
      </c>
      <c r="G942">
        <v>99</v>
      </c>
      <c r="H942">
        <v>1</v>
      </c>
      <c r="I942">
        <v>99</v>
      </c>
      <c r="J942">
        <v>116</v>
      </c>
      <c r="K942">
        <v>99</v>
      </c>
      <c r="L942">
        <v>99</v>
      </c>
      <c r="M942">
        <v>99</v>
      </c>
      <c r="N942">
        <v>99</v>
      </c>
      <c r="O942">
        <v>99</v>
      </c>
      <c r="P942">
        <v>9999</v>
      </c>
      <c r="Q942">
        <v>16</v>
      </c>
      <c r="R942">
        <v>1991</v>
      </c>
      <c r="S942">
        <v>1991</v>
      </c>
      <c r="T942">
        <v>16.169763937719747</v>
      </c>
      <c r="U942">
        <v>60.929181315921639</v>
      </c>
      <c r="V942">
        <v>88.15961643212438</v>
      </c>
      <c r="W942">
        <v>81.371325966850875</v>
      </c>
      <c r="X942">
        <v>10.429766362118457</v>
      </c>
      <c r="Y942">
        <v>2.420925700716634</v>
      </c>
      <c r="Z942">
        <v>-45.081901810945936</v>
      </c>
      <c r="AA942">
        <v>6.9119944454087827</v>
      </c>
      <c r="AB942">
        <v>6.5584110845897907</v>
      </c>
      <c r="AC942">
        <v>37</v>
      </c>
      <c r="AD942">
        <v>0</v>
      </c>
      <c r="AE942">
        <v>0</v>
      </c>
      <c r="AF942">
        <v>11</v>
      </c>
      <c r="AG942">
        <v>16</v>
      </c>
      <c r="AH942">
        <v>12</v>
      </c>
      <c r="AI942">
        <v>42</v>
      </c>
      <c r="AJ942">
        <v>0</v>
      </c>
      <c r="AK942">
        <v>30</v>
      </c>
      <c r="AL942">
        <v>19</v>
      </c>
    </row>
    <row r="943" spans="1:38" x14ac:dyDescent="0.5">
      <c r="A943">
        <v>8</v>
      </c>
      <c r="B943">
        <v>7</v>
      </c>
      <c r="C943">
        <v>2022</v>
      </c>
      <c r="D943">
        <v>99</v>
      </c>
      <c r="E943">
        <v>99</v>
      </c>
      <c r="F943">
        <v>99</v>
      </c>
      <c r="G943">
        <v>99</v>
      </c>
      <c r="H943">
        <v>2</v>
      </c>
      <c r="I943">
        <v>99</v>
      </c>
      <c r="J943">
        <v>117</v>
      </c>
      <c r="K943">
        <v>99</v>
      </c>
      <c r="L943">
        <v>99</v>
      </c>
      <c r="M943">
        <v>99</v>
      </c>
      <c r="N943">
        <v>99</v>
      </c>
      <c r="O943">
        <v>99</v>
      </c>
      <c r="P943">
        <v>9999</v>
      </c>
      <c r="Q943">
        <v>16</v>
      </c>
      <c r="R943">
        <v>1091</v>
      </c>
      <c r="S943">
        <v>1091</v>
      </c>
      <c r="T943">
        <v>16.136571952337306</v>
      </c>
      <c r="U943">
        <v>60.724106324472942</v>
      </c>
      <c r="V943">
        <v>96.633640948844771</v>
      </c>
      <c r="W943">
        <v>89.19285059578371</v>
      </c>
      <c r="X943">
        <v>10.853105687152549</v>
      </c>
      <c r="Y943">
        <v>2.3140181748099957</v>
      </c>
      <c r="Z943">
        <v>-50.115001877325774</v>
      </c>
      <c r="AA943">
        <v>3.7875368859572993</v>
      </c>
      <c r="AB943">
        <v>3.9392249023829495</v>
      </c>
      <c r="AC943">
        <v>7</v>
      </c>
      <c r="AD943">
        <v>0</v>
      </c>
      <c r="AE943">
        <v>0</v>
      </c>
      <c r="AF943">
        <v>3</v>
      </c>
      <c r="AG943">
        <v>40</v>
      </c>
      <c r="AH943">
        <v>14</v>
      </c>
      <c r="AI943">
        <v>118</v>
      </c>
      <c r="AJ943">
        <v>0</v>
      </c>
      <c r="AK943">
        <v>11</v>
      </c>
      <c r="AL943">
        <v>15</v>
      </c>
    </row>
    <row r="944" spans="1:38" x14ac:dyDescent="0.5">
      <c r="A944">
        <v>8</v>
      </c>
      <c r="B944">
        <v>8</v>
      </c>
      <c r="C944">
        <v>2022</v>
      </c>
      <c r="D944">
        <v>99</v>
      </c>
      <c r="E944">
        <v>99</v>
      </c>
      <c r="F944">
        <v>99</v>
      </c>
      <c r="G944">
        <v>99</v>
      </c>
      <c r="H944">
        <v>1</v>
      </c>
      <c r="I944">
        <v>99</v>
      </c>
      <c r="J944">
        <v>121</v>
      </c>
      <c r="K944">
        <v>99</v>
      </c>
      <c r="L944">
        <v>99</v>
      </c>
      <c r="M944">
        <v>99</v>
      </c>
      <c r="N944">
        <v>99</v>
      </c>
      <c r="O944">
        <v>99</v>
      </c>
      <c r="P944">
        <v>9999</v>
      </c>
      <c r="Q944">
        <v>36</v>
      </c>
      <c r="R944">
        <v>5789</v>
      </c>
      <c r="S944">
        <v>5785</v>
      </c>
      <c r="T944">
        <v>16.093280359302128</v>
      </c>
      <c r="U944">
        <v>60.642696629213482</v>
      </c>
      <c r="V944">
        <v>91.223575747417115</v>
      </c>
      <c r="W944">
        <v>84.174554883319075</v>
      </c>
      <c r="X944">
        <v>11.72312105072872</v>
      </c>
      <c r="Y944">
        <v>2.446257400447839</v>
      </c>
      <c r="Z944">
        <v>-41.817477392239901</v>
      </c>
      <c r="AA944">
        <v>20.097205346294043</v>
      </c>
      <c r="AB944">
        <v>19.712430437043075</v>
      </c>
      <c r="AC944">
        <v>119</v>
      </c>
      <c r="AD944">
        <v>0</v>
      </c>
      <c r="AE944">
        <v>0</v>
      </c>
      <c r="AF944">
        <v>47</v>
      </c>
      <c r="AG944">
        <v>189</v>
      </c>
      <c r="AH944">
        <v>11</v>
      </c>
      <c r="AI944">
        <v>331</v>
      </c>
      <c r="AJ944">
        <v>0</v>
      </c>
      <c r="AK944">
        <v>53</v>
      </c>
      <c r="AL944">
        <v>102</v>
      </c>
    </row>
    <row r="945" spans="1:38" x14ac:dyDescent="0.5">
      <c r="A945">
        <v>8</v>
      </c>
      <c r="B945">
        <v>9</v>
      </c>
      <c r="C945">
        <v>2022</v>
      </c>
      <c r="D945">
        <v>99</v>
      </c>
      <c r="E945">
        <v>99</v>
      </c>
      <c r="F945">
        <v>99</v>
      </c>
      <c r="G945">
        <v>99</v>
      </c>
      <c r="H945">
        <v>1</v>
      </c>
      <c r="I945">
        <v>99</v>
      </c>
      <c r="J945">
        <v>134</v>
      </c>
      <c r="K945">
        <v>99</v>
      </c>
      <c r="L945">
        <v>99</v>
      </c>
      <c r="M945">
        <v>99</v>
      </c>
      <c r="N945">
        <v>99</v>
      </c>
      <c r="O945">
        <v>99</v>
      </c>
      <c r="P945">
        <v>9999</v>
      </c>
      <c r="Q945">
        <v>14</v>
      </c>
      <c r="R945">
        <v>1217</v>
      </c>
      <c r="S945">
        <v>1215</v>
      </c>
      <c r="T945">
        <v>16.13147082990961</v>
      </c>
      <c r="U945">
        <v>60.609876543209879</v>
      </c>
      <c r="V945">
        <v>95.405481320974218</v>
      </c>
      <c r="W945">
        <v>87.995637860082255</v>
      </c>
      <c r="X945">
        <v>10.952022827633828</v>
      </c>
      <c r="Y945">
        <v>2.0498080772312028</v>
      </c>
      <c r="Z945">
        <v>-42.453746962145779</v>
      </c>
      <c r="AA945">
        <v>4.2249609442805056</v>
      </c>
      <c r="AB945">
        <v>4.3280613041576865</v>
      </c>
      <c r="AC945">
        <v>21</v>
      </c>
      <c r="AD945">
        <v>0</v>
      </c>
      <c r="AE945">
        <v>0</v>
      </c>
      <c r="AF945">
        <v>8</v>
      </c>
      <c r="AG945">
        <v>22</v>
      </c>
      <c r="AH945">
        <v>31</v>
      </c>
      <c r="AI945">
        <v>72</v>
      </c>
      <c r="AJ945">
        <v>0</v>
      </c>
      <c r="AK945">
        <v>27</v>
      </c>
      <c r="AL945">
        <v>11</v>
      </c>
    </row>
    <row r="946" spans="1:38" x14ac:dyDescent="0.5">
      <c r="A946">
        <v>8</v>
      </c>
      <c r="B946">
        <v>10</v>
      </c>
      <c r="C946">
        <v>2022</v>
      </c>
      <c r="D946">
        <v>99</v>
      </c>
      <c r="E946">
        <v>99</v>
      </c>
      <c r="F946">
        <v>99</v>
      </c>
      <c r="G946">
        <v>99</v>
      </c>
      <c r="H946">
        <v>2</v>
      </c>
      <c r="I946">
        <v>99</v>
      </c>
      <c r="J946">
        <v>141</v>
      </c>
      <c r="K946">
        <v>99</v>
      </c>
      <c r="L946">
        <v>99</v>
      </c>
      <c r="M946">
        <v>99</v>
      </c>
      <c r="N946">
        <v>99</v>
      </c>
      <c r="O946">
        <v>99</v>
      </c>
      <c r="P946">
        <v>9999</v>
      </c>
    </row>
    <row r="947" spans="1:38" x14ac:dyDescent="0.5">
      <c r="A947">
        <v>8</v>
      </c>
      <c r="B947">
        <v>11</v>
      </c>
      <c r="C947">
        <v>2022</v>
      </c>
      <c r="D947">
        <v>99</v>
      </c>
      <c r="E947">
        <v>99</v>
      </c>
      <c r="F947">
        <v>99</v>
      </c>
      <c r="G947">
        <v>99</v>
      </c>
      <c r="H947">
        <v>2</v>
      </c>
      <c r="I947">
        <v>99</v>
      </c>
      <c r="J947">
        <v>143</v>
      </c>
      <c r="K947">
        <v>99</v>
      </c>
      <c r="L947">
        <v>99</v>
      </c>
      <c r="M947">
        <v>99</v>
      </c>
      <c r="N947">
        <v>99</v>
      </c>
      <c r="O947">
        <v>99</v>
      </c>
      <c r="P947">
        <v>9999</v>
      </c>
    </row>
    <row r="948" spans="1:38" x14ac:dyDescent="0.5">
      <c r="A948">
        <v>8</v>
      </c>
      <c r="B948">
        <v>12</v>
      </c>
      <c r="C948">
        <v>2022</v>
      </c>
      <c r="D948">
        <v>99</v>
      </c>
      <c r="E948">
        <v>99</v>
      </c>
      <c r="F948">
        <v>99</v>
      </c>
      <c r="G948">
        <v>99</v>
      </c>
      <c r="H948">
        <v>2</v>
      </c>
      <c r="I948">
        <v>99</v>
      </c>
      <c r="J948">
        <v>147</v>
      </c>
      <c r="K948">
        <v>99</v>
      </c>
      <c r="L948">
        <v>99</v>
      </c>
      <c r="M948">
        <v>99</v>
      </c>
      <c r="N948">
        <v>99</v>
      </c>
      <c r="O948">
        <v>99</v>
      </c>
      <c r="P948">
        <v>9999</v>
      </c>
      <c r="Q948">
        <v>7</v>
      </c>
      <c r="R948">
        <v>38</v>
      </c>
      <c r="S948">
        <v>38</v>
      </c>
      <c r="T948">
        <v>15.89473684210526</v>
      </c>
      <c r="U948">
        <v>60.65789473684211</v>
      </c>
      <c r="V948">
        <v>101.66505103495469</v>
      </c>
      <c r="W948">
        <v>93.836842105263116</v>
      </c>
      <c r="X948">
        <v>16.305462776121935</v>
      </c>
      <c r="Y948">
        <v>4.0670454541057373</v>
      </c>
      <c r="Z948">
        <v>-54.033177235725006</v>
      </c>
      <c r="AA948">
        <v>0.13192154139906265</v>
      </c>
      <c r="AB948">
        <v>0.14434872845703611</v>
      </c>
      <c r="AC948">
        <v>2</v>
      </c>
      <c r="AD948">
        <v>0</v>
      </c>
      <c r="AE948">
        <v>0</v>
      </c>
      <c r="AF948">
        <v>1</v>
      </c>
      <c r="AG948">
        <v>4</v>
      </c>
      <c r="AH948">
        <v>0</v>
      </c>
      <c r="AI948">
        <v>1</v>
      </c>
      <c r="AJ948">
        <v>0</v>
      </c>
      <c r="AK948">
        <v>1</v>
      </c>
      <c r="AL948">
        <v>2</v>
      </c>
    </row>
    <row r="949" spans="1:38" x14ac:dyDescent="0.5">
      <c r="A949">
        <v>8</v>
      </c>
      <c r="B949">
        <v>13</v>
      </c>
      <c r="C949">
        <v>2022</v>
      </c>
      <c r="D949">
        <v>99</v>
      </c>
      <c r="E949">
        <v>99</v>
      </c>
      <c r="F949">
        <v>99</v>
      </c>
      <c r="G949">
        <v>99</v>
      </c>
      <c r="H949">
        <v>1</v>
      </c>
      <c r="I949">
        <v>99</v>
      </c>
      <c r="J949">
        <v>155</v>
      </c>
      <c r="K949">
        <v>99</v>
      </c>
      <c r="L949">
        <v>99</v>
      </c>
      <c r="M949">
        <v>99</v>
      </c>
      <c r="N949">
        <v>99</v>
      </c>
      <c r="O949">
        <v>99</v>
      </c>
      <c r="P949">
        <v>9999</v>
      </c>
    </row>
    <row r="950" spans="1:38" x14ac:dyDescent="0.5">
      <c r="A950">
        <v>8</v>
      </c>
      <c r="B950">
        <v>14</v>
      </c>
      <c r="C950">
        <v>2022</v>
      </c>
      <c r="D950">
        <v>99</v>
      </c>
      <c r="E950">
        <v>99</v>
      </c>
      <c r="F950">
        <v>99</v>
      </c>
      <c r="G950">
        <v>99</v>
      </c>
      <c r="H950">
        <v>2</v>
      </c>
      <c r="I950">
        <v>99</v>
      </c>
      <c r="J950">
        <v>160</v>
      </c>
      <c r="K950">
        <v>99</v>
      </c>
      <c r="L950">
        <v>99</v>
      </c>
      <c r="M950">
        <v>99</v>
      </c>
      <c r="N950">
        <v>99</v>
      </c>
      <c r="O950">
        <v>99</v>
      </c>
      <c r="P950">
        <v>9999</v>
      </c>
      <c r="Q950">
        <v>9</v>
      </c>
      <c r="R950">
        <v>1108</v>
      </c>
      <c r="S950">
        <v>1107</v>
      </c>
      <c r="T950">
        <v>16.259025270758123</v>
      </c>
      <c r="U950">
        <v>60.919602529358606</v>
      </c>
      <c r="V950">
        <v>94.000945426572315</v>
      </c>
      <c r="W950">
        <v>86.727280939475989</v>
      </c>
      <c r="X950">
        <v>9.7039937259226434</v>
      </c>
      <c r="Y950">
        <v>2.1294690240530914</v>
      </c>
      <c r="Z950">
        <v>-23.27593266910694</v>
      </c>
      <c r="AA950">
        <v>3.8465544176358271</v>
      </c>
      <c r="AB950">
        <v>3.8865059195264737</v>
      </c>
      <c r="AC950">
        <v>9</v>
      </c>
      <c r="AD950">
        <v>0</v>
      </c>
      <c r="AE950">
        <v>0</v>
      </c>
      <c r="AF950">
        <v>11</v>
      </c>
      <c r="AG950">
        <v>10</v>
      </c>
      <c r="AH950">
        <v>5</v>
      </c>
      <c r="AI950">
        <v>2</v>
      </c>
      <c r="AJ950">
        <v>0</v>
      </c>
      <c r="AK950">
        <v>17</v>
      </c>
      <c r="AL950">
        <v>11</v>
      </c>
    </row>
    <row r="951" spans="1:38" x14ac:dyDescent="0.5">
      <c r="A951">
        <v>8</v>
      </c>
      <c r="B951">
        <v>15</v>
      </c>
      <c r="C951">
        <v>2022</v>
      </c>
      <c r="D951">
        <v>99</v>
      </c>
      <c r="E951">
        <v>99</v>
      </c>
      <c r="F951">
        <v>99</v>
      </c>
      <c r="G951">
        <v>99</v>
      </c>
      <c r="H951">
        <v>1</v>
      </c>
      <c r="I951">
        <v>99</v>
      </c>
      <c r="J951">
        <v>171</v>
      </c>
      <c r="K951">
        <v>99</v>
      </c>
      <c r="L951">
        <v>99</v>
      </c>
      <c r="M951">
        <v>99</v>
      </c>
      <c r="N951">
        <v>99</v>
      </c>
      <c r="O951">
        <v>99</v>
      </c>
      <c r="P951">
        <v>9999</v>
      </c>
      <c r="Q951">
        <v>9</v>
      </c>
      <c r="R951">
        <v>96</v>
      </c>
      <c r="S951">
        <v>94</v>
      </c>
      <c r="T951">
        <v>16.020833333333332</v>
      </c>
      <c r="U951">
        <v>61.468085106382993</v>
      </c>
      <c r="V951">
        <v>90.818561121228186</v>
      </c>
      <c r="W951">
        <v>82.981914893617059</v>
      </c>
      <c r="X951">
        <v>16.268253399600219</v>
      </c>
      <c r="Y951">
        <v>2.3461245892964939</v>
      </c>
      <c r="Z951">
        <v>-44.061394996120072</v>
      </c>
      <c r="AA951">
        <v>0.33327547300815819</v>
      </c>
      <c r="AB951">
        <v>0.31576739766207285</v>
      </c>
      <c r="AC951">
        <v>3</v>
      </c>
      <c r="AD951">
        <v>0</v>
      </c>
      <c r="AE951">
        <v>0</v>
      </c>
      <c r="AF951">
        <v>2</v>
      </c>
      <c r="AG951">
        <v>11</v>
      </c>
      <c r="AH951">
        <v>1</v>
      </c>
      <c r="AI951">
        <v>14</v>
      </c>
      <c r="AJ951">
        <v>0</v>
      </c>
      <c r="AK951">
        <v>1</v>
      </c>
      <c r="AL951">
        <v>2</v>
      </c>
    </row>
    <row r="952" spans="1:38" x14ac:dyDescent="0.5">
      <c r="A952">
        <v>8</v>
      </c>
      <c r="B952">
        <v>16</v>
      </c>
      <c r="C952">
        <v>2022</v>
      </c>
      <c r="D952">
        <v>99</v>
      </c>
      <c r="E952">
        <v>99</v>
      </c>
      <c r="F952">
        <v>99</v>
      </c>
      <c r="G952">
        <v>99</v>
      </c>
      <c r="H952">
        <v>2</v>
      </c>
      <c r="I952">
        <v>99</v>
      </c>
      <c r="J952">
        <v>181</v>
      </c>
      <c r="K952">
        <v>99</v>
      </c>
      <c r="L952">
        <v>99</v>
      </c>
      <c r="M952">
        <v>99</v>
      </c>
      <c r="N952">
        <v>99</v>
      </c>
      <c r="O952">
        <v>99</v>
      </c>
      <c r="P952">
        <v>9999</v>
      </c>
    </row>
    <row r="953" spans="1:38" x14ac:dyDescent="0.5">
      <c r="A953">
        <v>8</v>
      </c>
      <c r="B953">
        <v>17</v>
      </c>
      <c r="C953">
        <v>2022</v>
      </c>
      <c r="D953">
        <v>99</v>
      </c>
      <c r="E953">
        <v>99</v>
      </c>
      <c r="F953">
        <v>99</v>
      </c>
      <c r="G953">
        <v>99</v>
      </c>
      <c r="H953">
        <v>2</v>
      </c>
      <c r="I953">
        <v>99</v>
      </c>
      <c r="J953">
        <v>470</v>
      </c>
      <c r="K953">
        <v>99</v>
      </c>
      <c r="L953">
        <v>99</v>
      </c>
      <c r="M953">
        <v>99</v>
      </c>
      <c r="N953">
        <v>99</v>
      </c>
      <c r="O953">
        <v>99</v>
      </c>
      <c r="P953">
        <v>9999</v>
      </c>
    </row>
    <row r="954" spans="1:38" x14ac:dyDescent="0.5">
      <c r="A954">
        <v>8</v>
      </c>
      <c r="B954">
        <v>18</v>
      </c>
      <c r="C954">
        <v>2022</v>
      </c>
      <c r="D954">
        <v>99</v>
      </c>
      <c r="E954">
        <v>99</v>
      </c>
      <c r="F954">
        <v>99</v>
      </c>
      <c r="G954">
        <v>99</v>
      </c>
      <c r="H954">
        <v>1</v>
      </c>
      <c r="I954">
        <v>99</v>
      </c>
      <c r="J954">
        <v>643</v>
      </c>
      <c r="K954">
        <v>99</v>
      </c>
      <c r="L954">
        <v>99</v>
      </c>
      <c r="M954">
        <v>99</v>
      </c>
      <c r="N954">
        <v>99</v>
      </c>
      <c r="O954">
        <v>99</v>
      </c>
      <c r="P954">
        <v>9999</v>
      </c>
      <c r="Q954">
        <v>6</v>
      </c>
      <c r="R954">
        <v>2675</v>
      </c>
      <c r="S954">
        <v>2675</v>
      </c>
      <c r="T954">
        <v>16.433644859813086</v>
      </c>
      <c r="U954">
        <v>61.20485981308412</v>
      </c>
      <c r="V954">
        <v>91.902779437227395</v>
      </c>
      <c r="W954">
        <v>84.826265420560659</v>
      </c>
      <c r="X954">
        <v>9.4504354286587056</v>
      </c>
      <c r="Y954">
        <v>2.0569223741417364</v>
      </c>
      <c r="Z954">
        <v>-46.322498049586002</v>
      </c>
      <c r="AA954">
        <v>9.2865821905919113</v>
      </c>
      <c r="AB954">
        <v>9.1856546931559375</v>
      </c>
      <c r="AC954">
        <v>32</v>
      </c>
      <c r="AD954">
        <v>0</v>
      </c>
      <c r="AE954">
        <v>0</v>
      </c>
      <c r="AF954">
        <v>7</v>
      </c>
      <c r="AG954">
        <v>11</v>
      </c>
      <c r="AH954">
        <v>3</v>
      </c>
      <c r="AI954">
        <v>1</v>
      </c>
      <c r="AJ954">
        <v>0</v>
      </c>
      <c r="AK954">
        <v>72</v>
      </c>
      <c r="AL954">
        <v>9</v>
      </c>
    </row>
    <row r="955" spans="1:38" x14ac:dyDescent="0.5">
      <c r="A955">
        <v>8</v>
      </c>
      <c r="B955">
        <v>19</v>
      </c>
      <c r="C955">
        <v>2022</v>
      </c>
      <c r="D955">
        <v>99</v>
      </c>
      <c r="E955">
        <v>99</v>
      </c>
      <c r="F955">
        <v>99</v>
      </c>
      <c r="G955">
        <v>99</v>
      </c>
      <c r="H955">
        <v>1</v>
      </c>
      <c r="I955">
        <v>99</v>
      </c>
      <c r="J955">
        <v>802</v>
      </c>
      <c r="K955">
        <v>99</v>
      </c>
      <c r="L955">
        <v>99</v>
      </c>
      <c r="M955">
        <v>99</v>
      </c>
      <c r="N955">
        <v>99</v>
      </c>
      <c r="O955">
        <v>99</v>
      </c>
      <c r="P955">
        <v>9999</v>
      </c>
    </row>
    <row r="956" spans="1:38" x14ac:dyDescent="0.5">
      <c r="A956">
        <v>8</v>
      </c>
      <c r="B956">
        <v>20</v>
      </c>
      <c r="C956">
        <v>2021</v>
      </c>
      <c r="D956">
        <v>99</v>
      </c>
      <c r="E956">
        <v>99</v>
      </c>
      <c r="F956">
        <v>99</v>
      </c>
      <c r="G956">
        <v>99</v>
      </c>
      <c r="H956">
        <v>1</v>
      </c>
      <c r="I956">
        <v>99</v>
      </c>
      <c r="J956">
        <v>103</v>
      </c>
      <c r="K956">
        <v>99</v>
      </c>
      <c r="L956">
        <v>99</v>
      </c>
      <c r="M956">
        <v>99</v>
      </c>
      <c r="N956">
        <v>99</v>
      </c>
      <c r="O956">
        <v>99</v>
      </c>
      <c r="P956">
        <v>9999</v>
      </c>
      <c r="Q956">
        <v>32</v>
      </c>
      <c r="R956">
        <v>3791</v>
      </c>
      <c r="S956">
        <v>3790</v>
      </c>
      <c r="T956">
        <v>16.391717225006595</v>
      </c>
      <c r="U956">
        <v>61.277308707124007</v>
      </c>
      <c r="V956">
        <v>93.087585794858555</v>
      </c>
      <c r="W956">
        <v>85.909395778364257</v>
      </c>
      <c r="X956">
        <v>10.548983110919609</v>
      </c>
      <c r="Y956">
        <v>2.2081372986076637</v>
      </c>
      <c r="Z956">
        <v>-36.593709305035411</v>
      </c>
      <c r="AA956">
        <v>14.418834626502361</v>
      </c>
      <c r="AB956">
        <v>14.594555704287705</v>
      </c>
      <c r="AC956">
        <v>18</v>
      </c>
      <c r="AD956">
        <v>0</v>
      </c>
      <c r="AE956">
        <v>0</v>
      </c>
      <c r="AF956">
        <v>7</v>
      </c>
      <c r="AG956">
        <v>70</v>
      </c>
      <c r="AH956">
        <v>19</v>
      </c>
      <c r="AI956">
        <v>79</v>
      </c>
      <c r="AJ956">
        <v>0</v>
      </c>
      <c r="AK956">
        <v>16</v>
      </c>
      <c r="AL956">
        <v>6</v>
      </c>
    </row>
    <row r="957" spans="1:38" x14ac:dyDescent="0.5">
      <c r="A957">
        <v>8</v>
      </c>
      <c r="B957">
        <v>21</v>
      </c>
      <c r="C957">
        <v>2021</v>
      </c>
      <c r="D957">
        <v>99</v>
      </c>
      <c r="E957">
        <v>99</v>
      </c>
      <c r="F957">
        <v>99</v>
      </c>
      <c r="G957">
        <v>99</v>
      </c>
      <c r="H957">
        <v>2</v>
      </c>
      <c r="I957">
        <v>99</v>
      </c>
      <c r="J957">
        <v>106</v>
      </c>
      <c r="K957">
        <v>99</v>
      </c>
      <c r="L957">
        <v>99</v>
      </c>
      <c r="M957">
        <v>99</v>
      </c>
      <c r="N957">
        <v>99</v>
      </c>
      <c r="O957">
        <v>99</v>
      </c>
      <c r="P957">
        <v>9999</v>
      </c>
      <c r="Q957">
        <v>12</v>
      </c>
      <c r="R957">
        <v>2040</v>
      </c>
      <c r="S957">
        <v>2039</v>
      </c>
      <c r="T957">
        <v>16.567647058823528</v>
      </c>
      <c r="U957">
        <v>61.638548307994128</v>
      </c>
      <c r="V957">
        <v>93.581233126301584</v>
      </c>
      <c r="W957">
        <v>86.335262383521425</v>
      </c>
      <c r="X957">
        <v>7.9173060124417054</v>
      </c>
      <c r="Y957">
        <v>2.0321846495154237</v>
      </c>
      <c r="Z957">
        <v>-23.970399817458649</v>
      </c>
      <c r="AA957">
        <v>7.7590141487905084</v>
      </c>
      <c r="AB957">
        <v>7.8907165503016605</v>
      </c>
      <c r="AC957">
        <v>20</v>
      </c>
      <c r="AD957">
        <v>0</v>
      </c>
      <c r="AE957">
        <v>0</v>
      </c>
      <c r="AF957">
        <v>4</v>
      </c>
      <c r="AG957">
        <v>191</v>
      </c>
      <c r="AH957">
        <v>183</v>
      </c>
      <c r="AI957">
        <v>383</v>
      </c>
      <c r="AJ957">
        <v>0</v>
      </c>
      <c r="AK957">
        <v>41</v>
      </c>
      <c r="AL957">
        <v>12</v>
      </c>
    </row>
    <row r="958" spans="1:38" x14ac:dyDescent="0.5">
      <c r="A958">
        <v>8</v>
      </c>
      <c r="B958">
        <v>22</v>
      </c>
      <c r="C958">
        <v>2021</v>
      </c>
      <c r="D958">
        <v>99</v>
      </c>
      <c r="E958">
        <v>99</v>
      </c>
      <c r="F958">
        <v>99</v>
      </c>
      <c r="G958">
        <v>99</v>
      </c>
      <c r="H958">
        <v>1</v>
      </c>
      <c r="I958">
        <v>99</v>
      </c>
      <c r="J958">
        <v>109</v>
      </c>
      <c r="K958">
        <v>99</v>
      </c>
      <c r="L958">
        <v>99</v>
      </c>
      <c r="M958">
        <v>99</v>
      </c>
      <c r="N958">
        <v>99</v>
      </c>
      <c r="O958">
        <v>99</v>
      </c>
      <c r="P958">
        <v>9999</v>
      </c>
      <c r="Q958">
        <v>34</v>
      </c>
      <c r="R958">
        <v>4778</v>
      </c>
      <c r="S958">
        <v>4778</v>
      </c>
      <c r="T958">
        <v>16.256592716617835</v>
      </c>
      <c r="U958">
        <v>61.060276266220178</v>
      </c>
      <c r="V958">
        <v>91.671447365974387</v>
      </c>
      <c r="W958">
        <v>84.612745918794545</v>
      </c>
      <c r="X958">
        <v>10.514869608050278</v>
      </c>
      <c r="Y958">
        <v>2.5969941263151304</v>
      </c>
      <c r="Z958">
        <v>-22.586846835867423</v>
      </c>
      <c r="AA958">
        <v>18.172828236726001</v>
      </c>
      <c r="AB958">
        <v>18.121449734266964</v>
      </c>
      <c r="AC958">
        <v>108</v>
      </c>
      <c r="AD958">
        <v>0</v>
      </c>
      <c r="AE958">
        <v>0</v>
      </c>
      <c r="AF958">
        <v>49</v>
      </c>
      <c r="AG958">
        <v>170</v>
      </c>
      <c r="AH958">
        <v>62</v>
      </c>
      <c r="AI958">
        <v>150</v>
      </c>
      <c r="AJ958">
        <v>0</v>
      </c>
      <c r="AK958">
        <v>12</v>
      </c>
      <c r="AL958">
        <v>25</v>
      </c>
    </row>
    <row r="959" spans="1:38" x14ac:dyDescent="0.5">
      <c r="A959">
        <v>8</v>
      </c>
      <c r="B959">
        <v>23</v>
      </c>
      <c r="C959">
        <v>2021</v>
      </c>
      <c r="D959">
        <v>99</v>
      </c>
      <c r="E959">
        <v>99</v>
      </c>
      <c r="F959">
        <v>99</v>
      </c>
      <c r="G959">
        <v>99</v>
      </c>
      <c r="H959">
        <v>1</v>
      </c>
      <c r="I959">
        <v>99</v>
      </c>
      <c r="J959">
        <v>111</v>
      </c>
      <c r="K959">
        <v>99</v>
      </c>
      <c r="L959">
        <v>99</v>
      </c>
      <c r="M959">
        <v>99</v>
      </c>
      <c r="N959">
        <v>99</v>
      </c>
      <c r="O959">
        <v>99</v>
      </c>
      <c r="P959">
        <v>9999</v>
      </c>
      <c r="Q959">
        <v>31</v>
      </c>
      <c r="R959">
        <v>1551</v>
      </c>
      <c r="S959">
        <v>1550</v>
      </c>
      <c r="T959">
        <v>16.185686653771764</v>
      </c>
      <c r="U959">
        <v>60.82</v>
      </c>
      <c r="V959">
        <v>92.070073043721436</v>
      </c>
      <c r="W959">
        <v>84.920232258064672</v>
      </c>
      <c r="X959">
        <v>9.7164547270167869</v>
      </c>
      <c r="Y959">
        <v>2.3839219515260792</v>
      </c>
      <c r="Z959">
        <v>-15.142397277171629</v>
      </c>
      <c r="AA959">
        <v>5.8991328160657215</v>
      </c>
      <c r="AB959">
        <v>5.9000253202041293</v>
      </c>
      <c r="AC959">
        <v>12</v>
      </c>
      <c r="AD959">
        <v>0</v>
      </c>
      <c r="AE959">
        <v>0</v>
      </c>
      <c r="AF959">
        <v>7</v>
      </c>
      <c r="AG959">
        <v>17</v>
      </c>
      <c r="AH959">
        <v>7</v>
      </c>
      <c r="AI959">
        <v>53</v>
      </c>
      <c r="AJ959">
        <v>0</v>
      </c>
      <c r="AK959">
        <v>6</v>
      </c>
      <c r="AL959">
        <v>2</v>
      </c>
    </row>
    <row r="960" spans="1:38" x14ac:dyDescent="0.5">
      <c r="A960">
        <v>8</v>
      </c>
      <c r="B960">
        <v>24</v>
      </c>
      <c r="C960">
        <v>2021</v>
      </c>
      <c r="D960">
        <v>99</v>
      </c>
      <c r="E960">
        <v>99</v>
      </c>
      <c r="F960">
        <v>99</v>
      </c>
      <c r="G960">
        <v>99</v>
      </c>
      <c r="H960">
        <v>1</v>
      </c>
      <c r="I960">
        <v>99</v>
      </c>
      <c r="J960">
        <v>113</v>
      </c>
      <c r="K960">
        <v>99</v>
      </c>
      <c r="L960">
        <v>99</v>
      </c>
      <c r="M960">
        <v>99</v>
      </c>
      <c r="N960">
        <v>99</v>
      </c>
      <c r="O960">
        <v>99</v>
      </c>
      <c r="P960">
        <v>9999</v>
      </c>
    </row>
    <row r="961" spans="1:38" x14ac:dyDescent="0.5">
      <c r="A961">
        <v>8</v>
      </c>
      <c r="B961">
        <v>25</v>
      </c>
      <c r="C961">
        <v>2021</v>
      </c>
      <c r="D961">
        <v>99</v>
      </c>
      <c r="E961">
        <v>99</v>
      </c>
      <c r="F961">
        <v>99</v>
      </c>
      <c r="G961">
        <v>99</v>
      </c>
      <c r="H961">
        <v>1</v>
      </c>
      <c r="I961">
        <v>99</v>
      </c>
      <c r="J961">
        <v>116</v>
      </c>
      <c r="K961">
        <v>99</v>
      </c>
      <c r="L961">
        <v>99</v>
      </c>
      <c r="M961">
        <v>99</v>
      </c>
      <c r="N961">
        <v>99</v>
      </c>
      <c r="O961">
        <v>99</v>
      </c>
      <c r="P961">
        <v>9999</v>
      </c>
      <c r="Q961">
        <v>12</v>
      </c>
      <c r="R961">
        <v>2117</v>
      </c>
      <c r="S961">
        <v>2117</v>
      </c>
      <c r="T961">
        <v>16.049126121870575</v>
      </c>
      <c r="U961">
        <v>60.460557392536622</v>
      </c>
      <c r="V961">
        <v>89.146864033662482</v>
      </c>
      <c r="W961">
        <v>82.282555503070455</v>
      </c>
      <c r="X961">
        <v>9.4230369145420063</v>
      </c>
      <c r="Y961">
        <v>2.441179212628688</v>
      </c>
      <c r="Z961">
        <v>-39.03802824772216</v>
      </c>
      <c r="AA961">
        <v>8.0518788985242651</v>
      </c>
      <c r="AB961">
        <v>7.8079969208394147</v>
      </c>
      <c r="AC961">
        <v>48</v>
      </c>
      <c r="AD961">
        <v>0</v>
      </c>
      <c r="AE961">
        <v>0</v>
      </c>
      <c r="AF961">
        <v>10</v>
      </c>
      <c r="AG961">
        <v>56</v>
      </c>
      <c r="AH961">
        <v>99</v>
      </c>
      <c r="AI961">
        <v>58</v>
      </c>
      <c r="AJ961">
        <v>0</v>
      </c>
      <c r="AK961">
        <v>50</v>
      </c>
      <c r="AL961">
        <v>24</v>
      </c>
    </row>
    <row r="962" spans="1:38" x14ac:dyDescent="0.5">
      <c r="A962">
        <v>8</v>
      </c>
      <c r="B962">
        <v>26</v>
      </c>
      <c r="C962">
        <v>2021</v>
      </c>
      <c r="D962">
        <v>99</v>
      </c>
      <c r="E962">
        <v>99</v>
      </c>
      <c r="F962">
        <v>99</v>
      </c>
      <c r="G962">
        <v>99</v>
      </c>
      <c r="H962">
        <v>2</v>
      </c>
      <c r="I962">
        <v>99</v>
      </c>
      <c r="J962">
        <v>117</v>
      </c>
      <c r="K962">
        <v>99</v>
      </c>
      <c r="L962">
        <v>99</v>
      </c>
      <c r="M962">
        <v>99</v>
      </c>
      <c r="N962">
        <v>99</v>
      </c>
      <c r="O962">
        <v>99</v>
      </c>
      <c r="P962">
        <v>9999</v>
      </c>
      <c r="Q962">
        <v>21</v>
      </c>
      <c r="R962">
        <v>1768</v>
      </c>
      <c r="S962">
        <v>1767</v>
      </c>
      <c r="T962">
        <v>16.369343891402714</v>
      </c>
      <c r="U962">
        <v>61.321448783248435</v>
      </c>
      <c r="V962">
        <v>93.187552462044948</v>
      </c>
      <c r="W962">
        <v>85.990548953027712</v>
      </c>
      <c r="X962">
        <v>11.595266489469923</v>
      </c>
      <c r="Y962">
        <v>2.3166698738784839</v>
      </c>
      <c r="Z962">
        <v>-42.134131934898342</v>
      </c>
      <c r="AA962">
        <v>6.7244789289517719</v>
      </c>
      <c r="AB962">
        <v>6.8108023141110223</v>
      </c>
      <c r="AC962">
        <v>24</v>
      </c>
      <c r="AD962">
        <v>0</v>
      </c>
      <c r="AE962">
        <v>0</v>
      </c>
      <c r="AF962">
        <v>5</v>
      </c>
      <c r="AG962">
        <v>76</v>
      </c>
      <c r="AH962">
        <v>35</v>
      </c>
      <c r="AI962">
        <v>119</v>
      </c>
      <c r="AJ962">
        <v>0</v>
      </c>
      <c r="AK962">
        <v>25</v>
      </c>
      <c r="AL962">
        <v>20</v>
      </c>
    </row>
    <row r="963" spans="1:38" x14ac:dyDescent="0.5">
      <c r="A963">
        <v>8</v>
      </c>
      <c r="B963">
        <v>27</v>
      </c>
      <c r="C963">
        <v>2021</v>
      </c>
      <c r="D963">
        <v>99</v>
      </c>
      <c r="E963">
        <v>99</v>
      </c>
      <c r="F963">
        <v>99</v>
      </c>
      <c r="G963">
        <v>99</v>
      </c>
      <c r="H963">
        <v>1</v>
      </c>
      <c r="I963">
        <v>99</v>
      </c>
      <c r="J963">
        <v>121</v>
      </c>
      <c r="K963">
        <v>99</v>
      </c>
      <c r="L963">
        <v>99</v>
      </c>
      <c r="M963">
        <v>99</v>
      </c>
      <c r="N963">
        <v>99</v>
      </c>
      <c r="O963">
        <v>99</v>
      </c>
      <c r="P963">
        <v>9999</v>
      </c>
      <c r="Q963">
        <v>37</v>
      </c>
      <c r="R963">
        <v>5532</v>
      </c>
      <c r="S963">
        <v>5526</v>
      </c>
      <c r="T963">
        <v>16.210231381055674</v>
      </c>
      <c r="U963">
        <v>60.961635903003994</v>
      </c>
      <c r="V963">
        <v>90.753308794553362</v>
      </c>
      <c r="W963">
        <v>83.691601520086778</v>
      </c>
      <c r="X963">
        <v>10.683943147256803</v>
      </c>
      <c r="Y963">
        <v>2.4602473478423401</v>
      </c>
      <c r="Z963">
        <v>-31.187959085631448</v>
      </c>
      <c r="AA963">
        <v>21.040620721131905</v>
      </c>
      <c r="AB963">
        <v>20.730212938219065</v>
      </c>
      <c r="AC963">
        <v>89</v>
      </c>
      <c r="AD963">
        <v>0</v>
      </c>
      <c r="AE963">
        <v>0</v>
      </c>
      <c r="AF963">
        <v>42</v>
      </c>
      <c r="AG963">
        <v>195</v>
      </c>
      <c r="AH963">
        <v>26</v>
      </c>
      <c r="AI963">
        <v>128</v>
      </c>
      <c r="AJ963">
        <v>0</v>
      </c>
      <c r="AK963">
        <v>63</v>
      </c>
      <c r="AL963">
        <v>70</v>
      </c>
    </row>
    <row r="964" spans="1:38" x14ac:dyDescent="0.5">
      <c r="A964">
        <v>8</v>
      </c>
      <c r="B964">
        <v>28</v>
      </c>
      <c r="C964">
        <v>2021</v>
      </c>
      <c r="D964">
        <v>99</v>
      </c>
      <c r="E964">
        <v>99</v>
      </c>
      <c r="F964">
        <v>99</v>
      </c>
      <c r="G964">
        <v>99</v>
      </c>
      <c r="H964">
        <v>1</v>
      </c>
      <c r="I964">
        <v>99</v>
      </c>
      <c r="J964">
        <v>134</v>
      </c>
      <c r="K964">
        <v>99</v>
      </c>
      <c r="L964">
        <v>99</v>
      </c>
      <c r="M964">
        <v>99</v>
      </c>
      <c r="N964">
        <v>99</v>
      </c>
      <c r="O964">
        <v>99</v>
      </c>
      <c r="P964">
        <v>9999</v>
      </c>
      <c r="Q964">
        <v>11</v>
      </c>
      <c r="R964">
        <v>1071</v>
      </c>
      <c r="S964">
        <v>1071</v>
      </c>
      <c r="T964">
        <v>16.512605042016808</v>
      </c>
      <c r="U964">
        <v>61.395891690009321</v>
      </c>
      <c r="V964">
        <v>94.259432917262387</v>
      </c>
      <c r="W964">
        <v>87.001456582633026</v>
      </c>
      <c r="X964">
        <v>11.170225400892997</v>
      </c>
      <c r="Y964">
        <v>1.9930181410106944</v>
      </c>
      <c r="Z964">
        <v>-34.69175044906433</v>
      </c>
      <c r="AA964">
        <v>4.0734824281150148</v>
      </c>
      <c r="AB964">
        <v>4.1766395674860144</v>
      </c>
      <c r="AC964">
        <v>50</v>
      </c>
      <c r="AD964">
        <v>0</v>
      </c>
      <c r="AE964">
        <v>0</v>
      </c>
      <c r="AF964">
        <v>2</v>
      </c>
      <c r="AG964">
        <v>71</v>
      </c>
      <c r="AH964">
        <v>25</v>
      </c>
      <c r="AI964">
        <v>22</v>
      </c>
      <c r="AJ964">
        <v>0</v>
      </c>
      <c r="AK964">
        <v>24</v>
      </c>
      <c r="AL964">
        <v>1</v>
      </c>
    </row>
    <row r="965" spans="1:38" x14ac:dyDescent="0.5">
      <c r="A965">
        <v>8</v>
      </c>
      <c r="B965">
        <v>29</v>
      </c>
      <c r="C965">
        <v>2021</v>
      </c>
      <c r="D965">
        <v>99</v>
      </c>
      <c r="E965">
        <v>99</v>
      </c>
      <c r="F965">
        <v>99</v>
      </c>
      <c r="G965">
        <v>99</v>
      </c>
      <c r="H965">
        <v>2</v>
      </c>
      <c r="I965">
        <v>99</v>
      </c>
      <c r="J965">
        <v>141</v>
      </c>
      <c r="K965">
        <v>99</v>
      </c>
      <c r="L965">
        <v>99</v>
      </c>
      <c r="M965">
        <v>99</v>
      </c>
      <c r="N965">
        <v>99</v>
      </c>
      <c r="O965">
        <v>99</v>
      </c>
      <c r="P965">
        <v>9999</v>
      </c>
    </row>
    <row r="966" spans="1:38" x14ac:dyDescent="0.5">
      <c r="A966">
        <v>8</v>
      </c>
      <c r="B966">
        <v>30</v>
      </c>
      <c r="C966">
        <v>2021</v>
      </c>
      <c r="D966">
        <v>99</v>
      </c>
      <c r="E966">
        <v>99</v>
      </c>
      <c r="F966">
        <v>99</v>
      </c>
      <c r="G966">
        <v>99</v>
      </c>
      <c r="H966">
        <v>2</v>
      </c>
      <c r="I966">
        <v>99</v>
      </c>
      <c r="J966">
        <v>143</v>
      </c>
      <c r="K966">
        <v>99</v>
      </c>
      <c r="L966">
        <v>99</v>
      </c>
      <c r="M966">
        <v>99</v>
      </c>
      <c r="N966">
        <v>99</v>
      </c>
      <c r="O966">
        <v>99</v>
      </c>
      <c r="P966">
        <v>9999</v>
      </c>
    </row>
    <row r="967" spans="1:38" x14ac:dyDescent="0.5">
      <c r="A967">
        <v>8</v>
      </c>
      <c r="B967">
        <v>31</v>
      </c>
      <c r="C967">
        <v>2021</v>
      </c>
      <c r="D967">
        <v>99</v>
      </c>
      <c r="E967">
        <v>99</v>
      </c>
      <c r="F967">
        <v>99</v>
      </c>
      <c r="G967">
        <v>99</v>
      </c>
      <c r="H967">
        <v>2</v>
      </c>
      <c r="I967">
        <v>99</v>
      </c>
      <c r="J967">
        <v>147</v>
      </c>
      <c r="K967">
        <v>99</v>
      </c>
      <c r="L967">
        <v>99</v>
      </c>
      <c r="M967">
        <v>99</v>
      </c>
      <c r="N967">
        <v>99</v>
      </c>
      <c r="O967">
        <v>99</v>
      </c>
      <c r="P967">
        <v>9999</v>
      </c>
      <c r="Q967">
        <v>11</v>
      </c>
      <c r="R967">
        <v>365</v>
      </c>
      <c r="S967">
        <v>364</v>
      </c>
      <c r="T967">
        <v>16.542465753424658</v>
      </c>
      <c r="U967">
        <v>62.156593406593394</v>
      </c>
      <c r="V967">
        <v>102.56449942257082</v>
      </c>
      <c r="W967">
        <v>94.557967032967028</v>
      </c>
      <c r="X967">
        <v>13.385325622519828</v>
      </c>
      <c r="Y967">
        <v>2.3996761318931914</v>
      </c>
      <c r="Z967">
        <v>-38.057338891628149</v>
      </c>
      <c r="AA967">
        <v>1.3882549825041837</v>
      </c>
      <c r="AB967">
        <v>1.5428031398774349</v>
      </c>
      <c r="AC967">
        <v>4</v>
      </c>
      <c r="AD967">
        <v>0</v>
      </c>
      <c r="AE967">
        <v>0</v>
      </c>
      <c r="AF967">
        <v>2</v>
      </c>
      <c r="AG967">
        <v>14</v>
      </c>
      <c r="AH967">
        <v>1</v>
      </c>
      <c r="AI967">
        <v>65</v>
      </c>
      <c r="AJ967">
        <v>0</v>
      </c>
      <c r="AK967">
        <v>5</v>
      </c>
      <c r="AL967">
        <v>4</v>
      </c>
    </row>
    <row r="968" spans="1:38" x14ac:dyDescent="0.5">
      <c r="A968">
        <v>8</v>
      </c>
      <c r="B968">
        <v>32</v>
      </c>
      <c r="C968">
        <v>2021</v>
      </c>
      <c r="D968">
        <v>99</v>
      </c>
      <c r="E968">
        <v>99</v>
      </c>
      <c r="F968">
        <v>99</v>
      </c>
      <c r="G968">
        <v>99</v>
      </c>
      <c r="H968">
        <v>1</v>
      </c>
      <c r="I968">
        <v>99</v>
      </c>
      <c r="J968">
        <v>155</v>
      </c>
      <c r="K968">
        <v>99</v>
      </c>
      <c r="L968">
        <v>99</v>
      </c>
      <c r="M968">
        <v>99</v>
      </c>
      <c r="N968">
        <v>99</v>
      </c>
      <c r="O968">
        <v>99</v>
      </c>
      <c r="P968">
        <v>9999</v>
      </c>
    </row>
    <row r="969" spans="1:38" x14ac:dyDescent="0.5">
      <c r="A969">
        <v>8</v>
      </c>
      <c r="B969">
        <v>33</v>
      </c>
      <c r="C969">
        <v>2021</v>
      </c>
      <c r="D969">
        <v>99</v>
      </c>
      <c r="E969">
        <v>99</v>
      </c>
      <c r="F969">
        <v>99</v>
      </c>
      <c r="G969">
        <v>99</v>
      </c>
      <c r="H969">
        <v>2</v>
      </c>
      <c r="I969">
        <v>99</v>
      </c>
      <c r="J969">
        <v>160</v>
      </c>
      <c r="K969">
        <v>99</v>
      </c>
      <c r="L969">
        <v>99</v>
      </c>
      <c r="M969">
        <v>99</v>
      </c>
      <c r="N969">
        <v>99</v>
      </c>
      <c r="O969">
        <v>99</v>
      </c>
      <c r="P969">
        <v>9999</v>
      </c>
      <c r="Q969">
        <v>7</v>
      </c>
      <c r="R969">
        <v>640</v>
      </c>
      <c r="S969">
        <v>640</v>
      </c>
      <c r="T969">
        <v>16.240625000000001</v>
      </c>
      <c r="U969">
        <v>60.857812500000001</v>
      </c>
      <c r="V969">
        <v>91.571641386782204</v>
      </c>
      <c r="W969">
        <v>84.520624999999995</v>
      </c>
      <c r="X969">
        <v>8.9193791605342394</v>
      </c>
      <c r="Y969">
        <v>2.1301631897211935</v>
      </c>
      <c r="Z969">
        <v>-17.141878282622159</v>
      </c>
      <c r="AA969">
        <v>2.4342005172676089</v>
      </c>
      <c r="AB969">
        <v>2.4246757993677353</v>
      </c>
      <c r="AC969">
        <v>7</v>
      </c>
      <c r="AD969">
        <v>0</v>
      </c>
      <c r="AE969">
        <v>0</v>
      </c>
      <c r="AF969">
        <v>9</v>
      </c>
      <c r="AG969">
        <v>3</v>
      </c>
      <c r="AH969">
        <v>3</v>
      </c>
      <c r="AI969">
        <v>4</v>
      </c>
      <c r="AJ969">
        <v>0</v>
      </c>
      <c r="AK969">
        <v>17</v>
      </c>
      <c r="AL969">
        <v>5</v>
      </c>
    </row>
    <row r="970" spans="1:38" x14ac:dyDescent="0.5">
      <c r="A970">
        <v>8</v>
      </c>
      <c r="B970">
        <v>34</v>
      </c>
      <c r="C970">
        <v>2021</v>
      </c>
      <c r="D970">
        <v>99</v>
      </c>
      <c r="E970">
        <v>99</v>
      </c>
      <c r="F970">
        <v>99</v>
      </c>
      <c r="G970">
        <v>99</v>
      </c>
      <c r="H970">
        <v>1</v>
      </c>
      <c r="I970">
        <v>99</v>
      </c>
      <c r="J970">
        <v>171</v>
      </c>
      <c r="K970">
        <v>99</v>
      </c>
      <c r="L970">
        <v>99</v>
      </c>
      <c r="M970">
        <v>99</v>
      </c>
      <c r="N970">
        <v>99</v>
      </c>
      <c r="O970">
        <v>99</v>
      </c>
      <c r="P970">
        <v>9999</v>
      </c>
      <c r="Q970">
        <v>10</v>
      </c>
      <c r="R970">
        <v>115</v>
      </c>
      <c r="S970">
        <v>115</v>
      </c>
      <c r="T970">
        <v>16.086956521739129</v>
      </c>
      <c r="U970">
        <v>60.721739130434791</v>
      </c>
      <c r="V970">
        <v>89.086438362617187</v>
      </c>
      <c r="W970">
        <v>82.226782608695615</v>
      </c>
      <c r="X970">
        <v>14.73941745930634</v>
      </c>
      <c r="Y970">
        <v>2.6688145099404745</v>
      </c>
      <c r="Z970">
        <v>-22.519762505916681</v>
      </c>
      <c r="AA970">
        <v>0.43739540544652378</v>
      </c>
      <c r="AB970">
        <v>0.42385971495280822</v>
      </c>
      <c r="AC970">
        <v>3</v>
      </c>
      <c r="AD970">
        <v>0</v>
      </c>
      <c r="AE970">
        <v>0</v>
      </c>
      <c r="AF970">
        <v>0</v>
      </c>
      <c r="AG970">
        <v>17</v>
      </c>
      <c r="AH970">
        <v>1</v>
      </c>
      <c r="AI970">
        <v>17</v>
      </c>
      <c r="AJ970">
        <v>0</v>
      </c>
      <c r="AK970">
        <v>3</v>
      </c>
      <c r="AL970">
        <v>0</v>
      </c>
    </row>
    <row r="971" spans="1:38" x14ac:dyDescent="0.5">
      <c r="A971">
        <v>8</v>
      </c>
      <c r="B971">
        <v>35</v>
      </c>
      <c r="C971">
        <v>2021</v>
      </c>
      <c r="D971">
        <v>99</v>
      </c>
      <c r="E971">
        <v>99</v>
      </c>
      <c r="F971">
        <v>99</v>
      </c>
      <c r="G971">
        <v>99</v>
      </c>
      <c r="H971">
        <v>2</v>
      </c>
      <c r="I971">
        <v>99</v>
      </c>
      <c r="J971">
        <v>181</v>
      </c>
      <c r="K971">
        <v>99</v>
      </c>
      <c r="L971">
        <v>99</v>
      </c>
      <c r="M971">
        <v>99</v>
      </c>
      <c r="N971">
        <v>99</v>
      </c>
      <c r="O971">
        <v>99</v>
      </c>
      <c r="P971">
        <v>9999</v>
      </c>
    </row>
    <row r="972" spans="1:38" x14ac:dyDescent="0.5">
      <c r="A972">
        <v>8</v>
      </c>
      <c r="B972">
        <v>36</v>
      </c>
      <c r="C972">
        <v>2021</v>
      </c>
      <c r="D972">
        <v>99</v>
      </c>
      <c r="E972">
        <v>99</v>
      </c>
      <c r="F972">
        <v>99</v>
      </c>
      <c r="G972">
        <v>99</v>
      </c>
      <c r="H972">
        <v>2</v>
      </c>
      <c r="I972">
        <v>99</v>
      </c>
      <c r="J972">
        <v>470</v>
      </c>
      <c r="K972">
        <v>99</v>
      </c>
      <c r="L972">
        <v>99</v>
      </c>
      <c r="M972">
        <v>99</v>
      </c>
      <c r="N972">
        <v>99</v>
      </c>
      <c r="O972">
        <v>99</v>
      </c>
      <c r="P972">
        <v>9999</v>
      </c>
    </row>
    <row r="973" spans="1:38" x14ac:dyDescent="0.5">
      <c r="A973">
        <v>8</v>
      </c>
      <c r="B973">
        <v>37</v>
      </c>
      <c r="C973">
        <v>2021</v>
      </c>
      <c r="D973">
        <v>99</v>
      </c>
      <c r="E973">
        <v>99</v>
      </c>
      <c r="F973">
        <v>99</v>
      </c>
      <c r="G973">
        <v>99</v>
      </c>
      <c r="H973">
        <v>1</v>
      </c>
      <c r="I973">
        <v>99</v>
      </c>
      <c r="J973">
        <v>643</v>
      </c>
      <c r="K973">
        <v>99</v>
      </c>
      <c r="L973">
        <v>99</v>
      </c>
      <c r="M973">
        <v>99</v>
      </c>
      <c r="N973">
        <v>99</v>
      </c>
      <c r="O973">
        <v>99</v>
      </c>
      <c r="P973">
        <v>9999</v>
      </c>
      <c r="Q973">
        <v>8</v>
      </c>
      <c r="R973">
        <v>2524</v>
      </c>
      <c r="S973">
        <v>2524</v>
      </c>
      <c r="T973">
        <v>16.349841521394612</v>
      </c>
      <c r="U973">
        <v>61.127971473851026</v>
      </c>
      <c r="V973">
        <v>91.705203180560943</v>
      </c>
      <c r="W973">
        <v>84.643902535657745</v>
      </c>
      <c r="X973">
        <v>9.8440154388526846</v>
      </c>
      <c r="Y973">
        <v>2.1104285260035249</v>
      </c>
      <c r="Z973">
        <v>-40.657785651878505</v>
      </c>
      <c r="AA973">
        <v>9.5998782899741375</v>
      </c>
      <c r="AB973">
        <v>9.5762622960860284</v>
      </c>
      <c r="AC973">
        <v>29</v>
      </c>
      <c r="AD973">
        <v>0</v>
      </c>
      <c r="AE973">
        <v>0</v>
      </c>
      <c r="AF973">
        <v>21</v>
      </c>
      <c r="AG973">
        <v>28</v>
      </c>
      <c r="AH973">
        <v>13</v>
      </c>
      <c r="AI973">
        <v>5</v>
      </c>
      <c r="AJ973">
        <v>0</v>
      </c>
      <c r="AK973">
        <v>81</v>
      </c>
      <c r="AL973">
        <v>31</v>
      </c>
    </row>
    <row r="974" spans="1:38" x14ac:dyDescent="0.5">
      <c r="A974">
        <v>8</v>
      </c>
      <c r="B974">
        <v>38</v>
      </c>
      <c r="C974">
        <v>2021</v>
      </c>
      <c r="D974">
        <v>99</v>
      </c>
      <c r="E974">
        <v>99</v>
      </c>
      <c r="F974">
        <v>99</v>
      </c>
      <c r="G974">
        <v>99</v>
      </c>
      <c r="H974">
        <v>1</v>
      </c>
      <c r="I974">
        <v>99</v>
      </c>
      <c r="J974">
        <v>802</v>
      </c>
      <c r="K974">
        <v>99</v>
      </c>
      <c r="L974">
        <v>99</v>
      </c>
      <c r="M974">
        <v>99</v>
      </c>
      <c r="N974">
        <v>99</v>
      </c>
      <c r="O974">
        <v>99</v>
      </c>
      <c r="P974">
        <v>9999</v>
      </c>
    </row>
    <row r="975" spans="1:38" x14ac:dyDescent="0.5">
      <c r="A975">
        <v>8</v>
      </c>
      <c r="B975">
        <v>39</v>
      </c>
      <c r="C975">
        <v>2020</v>
      </c>
      <c r="D975">
        <v>99</v>
      </c>
      <c r="E975">
        <v>99</v>
      </c>
      <c r="F975">
        <v>99</v>
      </c>
      <c r="G975">
        <v>99</v>
      </c>
      <c r="H975">
        <v>1</v>
      </c>
      <c r="I975">
        <v>99</v>
      </c>
      <c r="J975">
        <v>103</v>
      </c>
      <c r="K975">
        <v>99</v>
      </c>
      <c r="L975">
        <v>99</v>
      </c>
      <c r="M975">
        <v>99</v>
      </c>
      <c r="N975">
        <v>99</v>
      </c>
      <c r="O975">
        <v>99</v>
      </c>
      <c r="P975">
        <v>9999</v>
      </c>
      <c r="Q975">
        <v>36</v>
      </c>
      <c r="R975">
        <v>3523</v>
      </c>
      <c r="S975">
        <v>3523</v>
      </c>
      <c r="T975">
        <v>16.523985239852397</v>
      </c>
      <c r="U975">
        <v>61.683792222537619</v>
      </c>
      <c r="V975">
        <v>90.633278480463758</v>
      </c>
      <c r="W975">
        <v>83.654516037467985</v>
      </c>
      <c r="X975">
        <v>9.9666556602332506</v>
      </c>
      <c r="Y975">
        <v>2.9097380002630686</v>
      </c>
      <c r="Z975">
        <v>-23.216642725188823</v>
      </c>
      <c r="AA975">
        <v>16.874221668742216</v>
      </c>
      <c r="AB975">
        <v>17.087545454086886</v>
      </c>
      <c r="AC975">
        <v>27</v>
      </c>
      <c r="AD975">
        <v>0</v>
      </c>
      <c r="AE975">
        <v>0</v>
      </c>
      <c r="AF975">
        <v>5</v>
      </c>
      <c r="AG975">
        <v>92</v>
      </c>
      <c r="AH975">
        <v>41</v>
      </c>
      <c r="AI975">
        <v>70</v>
      </c>
      <c r="AJ975">
        <v>0</v>
      </c>
      <c r="AK975">
        <v>31</v>
      </c>
      <c r="AL975">
        <v>10</v>
      </c>
    </row>
    <row r="976" spans="1:38" x14ac:dyDescent="0.5">
      <c r="A976">
        <v>8</v>
      </c>
      <c r="B976">
        <v>40</v>
      </c>
      <c r="C976">
        <v>2020</v>
      </c>
      <c r="D976">
        <v>99</v>
      </c>
      <c r="E976">
        <v>99</v>
      </c>
      <c r="F976">
        <v>99</v>
      </c>
      <c r="G976">
        <v>99</v>
      </c>
      <c r="H976">
        <v>2</v>
      </c>
      <c r="I976">
        <v>99</v>
      </c>
      <c r="J976">
        <v>106</v>
      </c>
      <c r="K976">
        <v>99</v>
      </c>
      <c r="L976">
        <v>99</v>
      </c>
      <c r="M976">
        <v>99</v>
      </c>
      <c r="N976">
        <v>99</v>
      </c>
      <c r="O976">
        <v>99</v>
      </c>
      <c r="P976">
        <v>9999</v>
      </c>
      <c r="Q976">
        <v>10</v>
      </c>
      <c r="R976">
        <v>1155</v>
      </c>
      <c r="S976">
        <v>1155</v>
      </c>
      <c r="T976">
        <v>16.628571428571437</v>
      </c>
      <c r="U976">
        <v>61.881385281385278</v>
      </c>
      <c r="V976">
        <v>91.232898556842258</v>
      </c>
      <c r="W976">
        <v>84.207965367965343</v>
      </c>
      <c r="X976">
        <v>7.6454806116005614</v>
      </c>
      <c r="Y976">
        <v>2.7339060402360862</v>
      </c>
      <c r="Z976">
        <v>-23.71488188271222</v>
      </c>
      <c r="AA976">
        <v>5.5321390937829298</v>
      </c>
      <c r="AB976">
        <v>5.6391390932020951</v>
      </c>
      <c r="AC976">
        <v>15</v>
      </c>
      <c r="AD976">
        <v>0</v>
      </c>
      <c r="AE976">
        <v>0</v>
      </c>
      <c r="AF976">
        <v>3</v>
      </c>
      <c r="AG976">
        <v>39</v>
      </c>
      <c r="AH976">
        <v>61</v>
      </c>
      <c r="AI976">
        <v>67</v>
      </c>
      <c r="AJ976">
        <v>0</v>
      </c>
      <c r="AK976">
        <v>15</v>
      </c>
      <c r="AL976">
        <v>5</v>
      </c>
    </row>
    <row r="977" spans="1:38" x14ac:dyDescent="0.5">
      <c r="A977">
        <v>8</v>
      </c>
      <c r="B977">
        <v>41</v>
      </c>
      <c r="C977">
        <v>2020</v>
      </c>
      <c r="D977">
        <v>99</v>
      </c>
      <c r="E977">
        <v>99</v>
      </c>
      <c r="F977">
        <v>99</v>
      </c>
      <c r="G977">
        <v>99</v>
      </c>
      <c r="H977">
        <v>1</v>
      </c>
      <c r="I977">
        <v>99</v>
      </c>
      <c r="J977">
        <v>109</v>
      </c>
      <c r="K977">
        <v>99</v>
      </c>
      <c r="L977">
        <v>99</v>
      </c>
      <c r="M977">
        <v>99</v>
      </c>
      <c r="N977">
        <v>99</v>
      </c>
      <c r="O977">
        <v>99</v>
      </c>
      <c r="P977">
        <v>9999</v>
      </c>
      <c r="Q977">
        <v>33</v>
      </c>
      <c r="R977">
        <v>3636</v>
      </c>
      <c r="S977">
        <v>3636</v>
      </c>
      <c r="T977">
        <v>16.306380638063811</v>
      </c>
      <c r="U977">
        <v>61.335258525852595</v>
      </c>
      <c r="V977">
        <v>87.271646720468226</v>
      </c>
      <c r="W977">
        <v>80.551729922992237</v>
      </c>
      <c r="X977">
        <v>11.111965869445877</v>
      </c>
      <c r="Y977">
        <v>3.4627643631027194</v>
      </c>
      <c r="Z977">
        <v>-19.173819557157099</v>
      </c>
      <c r="AA977">
        <v>17.415461251077684</v>
      </c>
      <c r="AB977">
        <v>16.98151350680039</v>
      </c>
      <c r="AC977">
        <v>92</v>
      </c>
      <c r="AD977">
        <v>0</v>
      </c>
      <c r="AE977">
        <v>0</v>
      </c>
      <c r="AF977">
        <v>33</v>
      </c>
      <c r="AG977">
        <v>208</v>
      </c>
      <c r="AH977">
        <v>59</v>
      </c>
      <c r="AI977">
        <v>106</v>
      </c>
      <c r="AJ977">
        <v>0</v>
      </c>
      <c r="AK977">
        <v>23</v>
      </c>
      <c r="AL977">
        <v>36</v>
      </c>
    </row>
    <row r="978" spans="1:38" x14ac:dyDescent="0.5">
      <c r="A978">
        <v>8</v>
      </c>
      <c r="B978">
        <v>42</v>
      </c>
      <c r="C978">
        <v>2020</v>
      </c>
      <c r="D978">
        <v>99</v>
      </c>
      <c r="E978">
        <v>99</v>
      </c>
      <c r="F978">
        <v>99</v>
      </c>
      <c r="G978">
        <v>99</v>
      </c>
      <c r="H978">
        <v>1</v>
      </c>
      <c r="I978">
        <v>99</v>
      </c>
      <c r="J978">
        <v>111</v>
      </c>
      <c r="K978">
        <v>99</v>
      </c>
      <c r="L978">
        <v>99</v>
      </c>
      <c r="M978">
        <v>99</v>
      </c>
      <c r="N978">
        <v>99</v>
      </c>
      <c r="O978">
        <v>99</v>
      </c>
      <c r="P978">
        <v>9999</v>
      </c>
      <c r="Q978">
        <v>18</v>
      </c>
      <c r="R978">
        <v>660</v>
      </c>
      <c r="S978">
        <v>660</v>
      </c>
      <c r="T978">
        <v>16.313636363636363</v>
      </c>
      <c r="U978">
        <v>61.36515151515151</v>
      </c>
      <c r="V978">
        <v>87.691651071932768</v>
      </c>
      <c r="W978">
        <v>80.93939393939398</v>
      </c>
      <c r="X978">
        <v>13.00387796224369</v>
      </c>
      <c r="Y978">
        <v>3.1442584723077225</v>
      </c>
      <c r="Z978">
        <v>-43.309074825192432</v>
      </c>
      <c r="AA978">
        <v>3.1612223393045311</v>
      </c>
      <c r="AB978">
        <v>3.0972875889506306</v>
      </c>
      <c r="AC978">
        <v>11</v>
      </c>
      <c r="AD978">
        <v>0</v>
      </c>
      <c r="AE978">
        <v>0</v>
      </c>
      <c r="AF978">
        <v>5</v>
      </c>
      <c r="AG978">
        <v>35</v>
      </c>
      <c r="AH978">
        <v>5</v>
      </c>
      <c r="AI978">
        <v>55</v>
      </c>
      <c r="AJ978">
        <v>0</v>
      </c>
      <c r="AK978">
        <v>13</v>
      </c>
      <c r="AL978">
        <v>4</v>
      </c>
    </row>
    <row r="979" spans="1:38" x14ac:dyDescent="0.5">
      <c r="A979">
        <v>8</v>
      </c>
      <c r="B979">
        <v>43</v>
      </c>
      <c r="C979">
        <v>2020</v>
      </c>
      <c r="D979">
        <v>99</v>
      </c>
      <c r="E979">
        <v>99</v>
      </c>
      <c r="F979">
        <v>99</v>
      </c>
      <c r="G979">
        <v>99</v>
      </c>
      <c r="H979">
        <v>1</v>
      </c>
      <c r="I979">
        <v>99</v>
      </c>
      <c r="J979">
        <v>113</v>
      </c>
      <c r="K979">
        <v>99</v>
      </c>
      <c r="L979">
        <v>99</v>
      </c>
      <c r="M979">
        <v>99</v>
      </c>
      <c r="N979">
        <v>99</v>
      </c>
      <c r="O979">
        <v>99</v>
      </c>
      <c r="P979">
        <v>9999</v>
      </c>
    </row>
    <row r="980" spans="1:38" x14ac:dyDescent="0.5">
      <c r="A980">
        <v>8</v>
      </c>
      <c r="B980">
        <v>44</v>
      </c>
      <c r="C980">
        <v>2020</v>
      </c>
      <c r="D980">
        <v>99</v>
      </c>
      <c r="E980">
        <v>99</v>
      </c>
      <c r="F980">
        <v>99</v>
      </c>
      <c r="G980">
        <v>99</v>
      </c>
      <c r="H980">
        <v>1</v>
      </c>
      <c r="I980">
        <v>99</v>
      </c>
      <c r="J980">
        <v>116</v>
      </c>
      <c r="K980">
        <v>99</v>
      </c>
      <c r="L980">
        <v>99</v>
      </c>
      <c r="M980">
        <v>99</v>
      </c>
      <c r="N980">
        <v>99</v>
      </c>
      <c r="O980">
        <v>99</v>
      </c>
      <c r="P980">
        <v>9999</v>
      </c>
      <c r="Q980">
        <v>11</v>
      </c>
      <c r="R980">
        <v>971</v>
      </c>
      <c r="S980">
        <v>971</v>
      </c>
      <c r="T980">
        <v>15.808444902162719</v>
      </c>
      <c r="U980">
        <v>60.12873326467561</v>
      </c>
      <c r="V980">
        <v>89.353449382024507</v>
      </c>
      <c r="W980">
        <v>82.473233779608577</v>
      </c>
      <c r="X980">
        <v>10.598286943847288</v>
      </c>
      <c r="Y980">
        <v>3.2737932568009449</v>
      </c>
      <c r="Z980">
        <v>-19.393935458595681</v>
      </c>
      <c r="AA980">
        <v>4.6508286234313632</v>
      </c>
      <c r="AB980">
        <v>4.6431199368668201</v>
      </c>
      <c r="AC980">
        <v>22</v>
      </c>
      <c r="AD980">
        <v>0</v>
      </c>
      <c r="AE980">
        <v>0</v>
      </c>
      <c r="AF980">
        <v>0</v>
      </c>
      <c r="AG980">
        <v>50</v>
      </c>
      <c r="AH980">
        <v>27</v>
      </c>
      <c r="AI980">
        <v>4</v>
      </c>
      <c r="AJ980">
        <v>0</v>
      </c>
      <c r="AK980">
        <v>15</v>
      </c>
      <c r="AL980">
        <v>10</v>
      </c>
    </row>
    <row r="981" spans="1:38" x14ac:dyDescent="0.5">
      <c r="A981">
        <v>8</v>
      </c>
      <c r="B981">
        <v>45</v>
      </c>
      <c r="C981">
        <v>2020</v>
      </c>
      <c r="D981">
        <v>99</v>
      </c>
      <c r="E981">
        <v>99</v>
      </c>
      <c r="F981">
        <v>99</v>
      </c>
      <c r="G981">
        <v>99</v>
      </c>
      <c r="H981">
        <v>2</v>
      </c>
      <c r="I981">
        <v>99</v>
      </c>
      <c r="J981">
        <v>117</v>
      </c>
      <c r="K981">
        <v>99</v>
      </c>
      <c r="L981">
        <v>99</v>
      </c>
      <c r="M981">
        <v>99</v>
      </c>
      <c r="N981">
        <v>99</v>
      </c>
      <c r="O981">
        <v>99</v>
      </c>
      <c r="P981">
        <v>9999</v>
      </c>
      <c r="Q981">
        <v>16</v>
      </c>
      <c r="R981">
        <v>1122</v>
      </c>
      <c r="S981">
        <v>1122</v>
      </c>
      <c r="T981">
        <v>16.516042780748663</v>
      </c>
      <c r="U981">
        <v>61.762923351158641</v>
      </c>
      <c r="V981">
        <v>89.65871190394806</v>
      </c>
      <c r="W981">
        <v>82.754991087344067</v>
      </c>
      <c r="X981">
        <v>10.690993471104555</v>
      </c>
      <c r="Y981">
        <v>2.3199778741124328</v>
      </c>
      <c r="Z981">
        <v>-48.004095094105594</v>
      </c>
      <c r="AA981">
        <v>5.3740779768177029</v>
      </c>
      <c r="AB981">
        <v>5.3834998062600894</v>
      </c>
      <c r="AC981">
        <v>22</v>
      </c>
      <c r="AD981">
        <v>0</v>
      </c>
      <c r="AE981">
        <v>0</v>
      </c>
      <c r="AF981">
        <v>6</v>
      </c>
      <c r="AG981">
        <v>34</v>
      </c>
      <c r="AH981">
        <v>22</v>
      </c>
      <c r="AI981">
        <v>57</v>
      </c>
      <c r="AJ981">
        <v>1</v>
      </c>
      <c r="AK981">
        <v>17</v>
      </c>
      <c r="AL981">
        <v>17</v>
      </c>
    </row>
    <row r="982" spans="1:38" x14ac:dyDescent="0.5">
      <c r="A982">
        <v>8</v>
      </c>
      <c r="B982">
        <v>46</v>
      </c>
      <c r="C982">
        <v>2020</v>
      </c>
      <c r="D982">
        <v>99</v>
      </c>
      <c r="E982">
        <v>99</v>
      </c>
      <c r="F982">
        <v>99</v>
      </c>
      <c r="G982">
        <v>99</v>
      </c>
      <c r="H982">
        <v>1</v>
      </c>
      <c r="I982">
        <v>99</v>
      </c>
      <c r="J982">
        <v>121</v>
      </c>
      <c r="K982">
        <v>99</v>
      </c>
      <c r="L982">
        <v>99</v>
      </c>
      <c r="M982">
        <v>99</v>
      </c>
      <c r="N982">
        <v>99</v>
      </c>
      <c r="O982">
        <v>99</v>
      </c>
      <c r="P982">
        <v>9999</v>
      </c>
      <c r="Q982">
        <v>40</v>
      </c>
      <c r="R982">
        <v>5008</v>
      </c>
      <c r="S982">
        <v>5008</v>
      </c>
      <c r="T982">
        <v>16.283146964856225</v>
      </c>
      <c r="U982">
        <v>61.296924920127793</v>
      </c>
      <c r="V982">
        <v>88.588948906019212</v>
      </c>
      <c r="W982">
        <v>81.767599840255315</v>
      </c>
      <c r="X982">
        <v>10.451607825604279</v>
      </c>
      <c r="Y982">
        <v>2.7426736799136124</v>
      </c>
      <c r="Z982">
        <v>-28.209103663716505</v>
      </c>
      <c r="AA982">
        <v>23.986971932177408</v>
      </c>
      <c r="AB982">
        <v>23.742323530416122</v>
      </c>
      <c r="AC982">
        <v>83</v>
      </c>
      <c r="AD982">
        <v>0</v>
      </c>
      <c r="AE982">
        <v>0</v>
      </c>
      <c r="AF982">
        <v>39</v>
      </c>
      <c r="AG982">
        <v>230</v>
      </c>
      <c r="AH982">
        <v>24</v>
      </c>
      <c r="AI982">
        <v>378</v>
      </c>
      <c r="AJ982">
        <v>0</v>
      </c>
      <c r="AK982">
        <v>96</v>
      </c>
      <c r="AL982">
        <v>82</v>
      </c>
    </row>
    <row r="983" spans="1:38" x14ac:dyDescent="0.5">
      <c r="A983">
        <v>8</v>
      </c>
      <c r="B983">
        <v>47</v>
      </c>
      <c r="C983">
        <v>2020</v>
      </c>
      <c r="D983">
        <v>99</v>
      </c>
      <c r="E983">
        <v>99</v>
      </c>
      <c r="F983">
        <v>99</v>
      </c>
      <c r="G983">
        <v>99</v>
      </c>
      <c r="H983">
        <v>1</v>
      </c>
      <c r="I983">
        <v>99</v>
      </c>
      <c r="J983">
        <v>134</v>
      </c>
      <c r="K983">
        <v>99</v>
      </c>
      <c r="L983">
        <v>99</v>
      </c>
      <c r="M983">
        <v>99</v>
      </c>
      <c r="N983">
        <v>99</v>
      </c>
      <c r="O983">
        <v>99</v>
      </c>
      <c r="P983">
        <v>9999</v>
      </c>
      <c r="Q983">
        <v>5</v>
      </c>
      <c r="R983">
        <v>887</v>
      </c>
      <c r="S983">
        <v>887</v>
      </c>
      <c r="T983">
        <v>16.783540022547911</v>
      </c>
      <c r="U983">
        <v>62.319052987598639</v>
      </c>
      <c r="V983">
        <v>96.279569708599141</v>
      </c>
      <c r="W983">
        <v>88.86604284103727</v>
      </c>
      <c r="X983">
        <v>11.454402510717578</v>
      </c>
      <c r="Y983">
        <v>1.8745034681172847</v>
      </c>
      <c r="Z983">
        <v>-41.99362355628088</v>
      </c>
      <c r="AA983">
        <v>4.2484912347926036</v>
      </c>
      <c r="AB983">
        <v>4.5702200378736562</v>
      </c>
      <c r="AC983">
        <v>20</v>
      </c>
      <c r="AD983">
        <v>0</v>
      </c>
      <c r="AE983">
        <v>0</v>
      </c>
      <c r="AF983">
        <v>2</v>
      </c>
      <c r="AG983">
        <v>232</v>
      </c>
      <c r="AH983">
        <v>39</v>
      </c>
      <c r="AI983">
        <v>0</v>
      </c>
      <c r="AJ983">
        <v>0</v>
      </c>
      <c r="AK983">
        <v>30</v>
      </c>
      <c r="AL983">
        <v>10</v>
      </c>
    </row>
    <row r="984" spans="1:38" x14ac:dyDescent="0.5">
      <c r="A984">
        <v>8</v>
      </c>
      <c r="B984">
        <v>48</v>
      </c>
      <c r="C984">
        <v>2020</v>
      </c>
      <c r="D984">
        <v>99</v>
      </c>
      <c r="E984">
        <v>99</v>
      </c>
      <c r="F984">
        <v>99</v>
      </c>
      <c r="G984">
        <v>99</v>
      </c>
      <c r="H984">
        <v>2</v>
      </c>
      <c r="I984">
        <v>99</v>
      </c>
      <c r="J984">
        <v>141</v>
      </c>
      <c r="K984">
        <v>99</v>
      </c>
      <c r="L984">
        <v>99</v>
      </c>
      <c r="M984">
        <v>99</v>
      </c>
      <c r="N984">
        <v>99</v>
      </c>
      <c r="O984">
        <v>99</v>
      </c>
      <c r="P984">
        <v>9999</v>
      </c>
      <c r="Q984">
        <v>2</v>
      </c>
      <c r="R984">
        <v>170</v>
      </c>
      <c r="S984">
        <v>170</v>
      </c>
      <c r="T984">
        <v>16.505882352941178</v>
      </c>
      <c r="U984">
        <v>61.505882352941185</v>
      </c>
      <c r="V984">
        <v>97.752851953348994</v>
      </c>
      <c r="W984">
        <v>90.225882352941184</v>
      </c>
      <c r="X984">
        <v>6.9536727991705485</v>
      </c>
      <c r="Y984">
        <v>2.1591040048608674</v>
      </c>
      <c r="Z984">
        <v>-27.630675799997181</v>
      </c>
      <c r="AA984">
        <v>0.81425423891177307</v>
      </c>
      <c r="AB984">
        <v>0.88931928031374685</v>
      </c>
      <c r="AC984">
        <v>7</v>
      </c>
      <c r="AD984">
        <v>0</v>
      </c>
      <c r="AE984">
        <v>0</v>
      </c>
      <c r="AF984">
        <v>0</v>
      </c>
      <c r="AG984">
        <v>3</v>
      </c>
      <c r="AH984">
        <v>2</v>
      </c>
      <c r="AI984">
        <v>64</v>
      </c>
      <c r="AJ984">
        <v>0</v>
      </c>
      <c r="AK984">
        <v>16</v>
      </c>
      <c r="AL984">
        <v>12</v>
      </c>
    </row>
    <row r="985" spans="1:38" x14ac:dyDescent="0.5">
      <c r="A985">
        <v>8</v>
      </c>
      <c r="B985">
        <v>49</v>
      </c>
      <c r="C985">
        <v>2020</v>
      </c>
      <c r="D985">
        <v>99</v>
      </c>
      <c r="E985">
        <v>99</v>
      </c>
      <c r="F985">
        <v>99</v>
      </c>
      <c r="G985">
        <v>99</v>
      </c>
      <c r="H985">
        <v>2</v>
      </c>
      <c r="I985">
        <v>99</v>
      </c>
      <c r="J985">
        <v>143</v>
      </c>
      <c r="K985">
        <v>99</v>
      </c>
      <c r="L985">
        <v>99</v>
      </c>
      <c r="M985">
        <v>99</v>
      </c>
      <c r="N985">
        <v>99</v>
      </c>
      <c r="O985">
        <v>99</v>
      </c>
      <c r="P985">
        <v>9999</v>
      </c>
    </row>
    <row r="986" spans="1:38" x14ac:dyDescent="0.5">
      <c r="A986">
        <v>8</v>
      </c>
      <c r="B986">
        <v>50</v>
      </c>
      <c r="C986">
        <v>2020</v>
      </c>
      <c r="D986">
        <v>99</v>
      </c>
      <c r="E986">
        <v>99</v>
      </c>
      <c r="F986">
        <v>99</v>
      </c>
      <c r="G986">
        <v>99</v>
      </c>
      <c r="H986">
        <v>2</v>
      </c>
      <c r="I986">
        <v>99</v>
      </c>
      <c r="J986">
        <v>147</v>
      </c>
      <c r="K986">
        <v>99</v>
      </c>
      <c r="L986">
        <v>99</v>
      </c>
      <c r="M986">
        <v>99</v>
      </c>
      <c r="N986">
        <v>99</v>
      </c>
      <c r="O986">
        <v>99</v>
      </c>
      <c r="P986">
        <v>9999</v>
      </c>
      <c r="Q986">
        <v>10</v>
      </c>
      <c r="R986">
        <v>603</v>
      </c>
      <c r="S986">
        <v>603</v>
      </c>
      <c r="T986">
        <v>16.621890547263678</v>
      </c>
      <c r="U986">
        <v>62.71973466003319</v>
      </c>
      <c r="V986">
        <v>92.435978288406318</v>
      </c>
      <c r="W986">
        <v>85.31840796019894</v>
      </c>
      <c r="X986">
        <v>11.336858222085619</v>
      </c>
      <c r="Y986">
        <v>2.5260287323765702</v>
      </c>
      <c r="Z986">
        <v>-48.697403164809486</v>
      </c>
      <c r="AA986">
        <v>2.8882076827282313</v>
      </c>
      <c r="AB986">
        <v>2.9828931970936523</v>
      </c>
      <c r="AC986">
        <v>12</v>
      </c>
      <c r="AD986">
        <v>0</v>
      </c>
      <c r="AE986">
        <v>0</v>
      </c>
      <c r="AF986">
        <v>4</v>
      </c>
      <c r="AG986">
        <v>42</v>
      </c>
      <c r="AH986">
        <v>6</v>
      </c>
      <c r="AI986">
        <v>169</v>
      </c>
      <c r="AJ986">
        <v>0</v>
      </c>
      <c r="AK986">
        <v>12</v>
      </c>
      <c r="AL986">
        <v>14</v>
      </c>
    </row>
    <row r="987" spans="1:38" x14ac:dyDescent="0.5">
      <c r="A987">
        <v>8</v>
      </c>
      <c r="B987">
        <v>51</v>
      </c>
      <c r="C987">
        <v>2020</v>
      </c>
      <c r="D987">
        <v>99</v>
      </c>
      <c r="E987">
        <v>99</v>
      </c>
      <c r="F987">
        <v>99</v>
      </c>
      <c r="G987">
        <v>99</v>
      </c>
      <c r="H987">
        <v>1</v>
      </c>
      <c r="I987">
        <v>99</v>
      </c>
      <c r="J987">
        <v>155</v>
      </c>
      <c r="K987">
        <v>99</v>
      </c>
      <c r="L987">
        <v>99</v>
      </c>
      <c r="M987">
        <v>99</v>
      </c>
      <c r="N987">
        <v>99</v>
      </c>
      <c r="O987">
        <v>99</v>
      </c>
      <c r="P987">
        <v>9999</v>
      </c>
    </row>
    <row r="988" spans="1:38" x14ac:dyDescent="0.5">
      <c r="A988">
        <v>8</v>
      </c>
      <c r="B988">
        <v>52</v>
      </c>
      <c r="C988">
        <v>2020</v>
      </c>
      <c r="D988">
        <v>99</v>
      </c>
      <c r="E988">
        <v>99</v>
      </c>
      <c r="F988">
        <v>99</v>
      </c>
      <c r="G988">
        <v>99</v>
      </c>
      <c r="H988">
        <v>2</v>
      </c>
      <c r="I988">
        <v>99</v>
      </c>
      <c r="J988">
        <v>160</v>
      </c>
      <c r="K988">
        <v>99</v>
      </c>
      <c r="L988">
        <v>99</v>
      </c>
      <c r="M988">
        <v>99</v>
      </c>
      <c r="N988">
        <v>99</v>
      </c>
      <c r="O988">
        <v>99</v>
      </c>
      <c r="P988">
        <v>9999</v>
      </c>
      <c r="Q988">
        <v>4</v>
      </c>
      <c r="R988">
        <v>532</v>
      </c>
      <c r="S988">
        <v>532</v>
      </c>
      <c r="T988">
        <v>16.238721804511275</v>
      </c>
      <c r="U988">
        <v>60.774436090225556</v>
      </c>
      <c r="V988">
        <v>88.272142979333424</v>
      </c>
      <c r="W988">
        <v>81.475187969924804</v>
      </c>
      <c r="X988">
        <v>7.7095795894378494</v>
      </c>
      <c r="Y988">
        <v>2.1880280590679795</v>
      </c>
      <c r="Z988">
        <v>-15.469670087225094</v>
      </c>
      <c r="AA988">
        <v>2.5481367947121369</v>
      </c>
      <c r="AB988">
        <v>2.5131282494486569</v>
      </c>
      <c r="AC988">
        <v>4</v>
      </c>
      <c r="AD988">
        <v>0</v>
      </c>
      <c r="AE988">
        <v>0</v>
      </c>
      <c r="AF988">
        <v>4</v>
      </c>
      <c r="AG988">
        <v>8</v>
      </c>
      <c r="AH988">
        <v>2</v>
      </c>
      <c r="AI988">
        <v>0</v>
      </c>
      <c r="AJ988">
        <v>0</v>
      </c>
      <c r="AK988">
        <v>10</v>
      </c>
      <c r="AL988">
        <v>7</v>
      </c>
    </row>
    <row r="989" spans="1:38" x14ac:dyDescent="0.5">
      <c r="A989">
        <v>8</v>
      </c>
      <c r="B989">
        <v>53</v>
      </c>
      <c r="C989">
        <v>2020</v>
      </c>
      <c r="D989">
        <v>99</v>
      </c>
      <c r="E989">
        <v>99</v>
      </c>
      <c r="F989">
        <v>99</v>
      </c>
      <c r="G989">
        <v>99</v>
      </c>
      <c r="H989">
        <v>1</v>
      </c>
      <c r="I989">
        <v>99</v>
      </c>
      <c r="J989">
        <v>171</v>
      </c>
      <c r="K989">
        <v>99</v>
      </c>
      <c r="L989">
        <v>99</v>
      </c>
      <c r="M989">
        <v>99</v>
      </c>
      <c r="N989">
        <v>99</v>
      </c>
      <c r="O989">
        <v>99</v>
      </c>
      <c r="P989">
        <v>9999</v>
      </c>
      <c r="Q989">
        <v>9</v>
      </c>
      <c r="R989">
        <v>109</v>
      </c>
      <c r="S989">
        <v>109</v>
      </c>
      <c r="T989">
        <v>16.47706422018349</v>
      </c>
      <c r="U989">
        <v>61.908256880733937</v>
      </c>
      <c r="V989">
        <v>80.512290397288453</v>
      </c>
      <c r="W989">
        <v>74.312844036697243</v>
      </c>
      <c r="X989">
        <v>15.220978406613012</v>
      </c>
      <c r="Y989">
        <v>2.7379135041178282</v>
      </c>
      <c r="Z989">
        <v>-56.832318850768651</v>
      </c>
      <c r="AA989">
        <v>0.52208065906696011</v>
      </c>
      <c r="AB989">
        <v>0.46964318980267689</v>
      </c>
      <c r="AC989">
        <v>1</v>
      </c>
      <c r="AD989">
        <v>0</v>
      </c>
      <c r="AE989">
        <v>0</v>
      </c>
      <c r="AF989">
        <v>0</v>
      </c>
      <c r="AG989">
        <v>10</v>
      </c>
      <c r="AH989">
        <v>2</v>
      </c>
      <c r="AI989">
        <v>20</v>
      </c>
      <c r="AJ989">
        <v>0</v>
      </c>
      <c r="AK989">
        <v>3</v>
      </c>
      <c r="AL989">
        <v>0</v>
      </c>
    </row>
    <row r="990" spans="1:38" x14ac:dyDescent="0.5">
      <c r="A990">
        <v>8</v>
      </c>
      <c r="B990">
        <v>54</v>
      </c>
      <c r="C990">
        <v>2020</v>
      </c>
      <c r="D990">
        <v>99</v>
      </c>
      <c r="E990">
        <v>99</v>
      </c>
      <c r="F990">
        <v>99</v>
      </c>
      <c r="G990">
        <v>99</v>
      </c>
      <c r="H990">
        <v>2</v>
      </c>
      <c r="I990">
        <v>99</v>
      </c>
      <c r="J990">
        <v>181</v>
      </c>
      <c r="K990">
        <v>99</v>
      </c>
      <c r="L990">
        <v>99</v>
      </c>
      <c r="M990">
        <v>99</v>
      </c>
      <c r="N990">
        <v>99</v>
      </c>
      <c r="O990">
        <v>99</v>
      </c>
      <c r="P990">
        <v>9999</v>
      </c>
    </row>
    <row r="991" spans="1:38" x14ac:dyDescent="0.5">
      <c r="A991">
        <v>8</v>
      </c>
      <c r="B991">
        <v>55</v>
      </c>
      <c r="C991">
        <v>2020</v>
      </c>
      <c r="D991">
        <v>99</v>
      </c>
      <c r="E991">
        <v>99</v>
      </c>
      <c r="F991">
        <v>99</v>
      </c>
      <c r="G991">
        <v>99</v>
      </c>
      <c r="H991">
        <v>2</v>
      </c>
      <c r="I991">
        <v>99</v>
      </c>
      <c r="J991">
        <v>470</v>
      </c>
      <c r="K991">
        <v>99</v>
      </c>
      <c r="L991">
        <v>99</v>
      </c>
      <c r="M991">
        <v>99</v>
      </c>
      <c r="N991">
        <v>99</v>
      </c>
      <c r="O991">
        <v>99</v>
      </c>
      <c r="P991">
        <v>9999</v>
      </c>
    </row>
    <row r="992" spans="1:38" x14ac:dyDescent="0.5">
      <c r="A992">
        <v>8</v>
      </c>
      <c r="B992">
        <v>56</v>
      </c>
      <c r="C992">
        <v>2020</v>
      </c>
      <c r="D992">
        <v>99</v>
      </c>
      <c r="E992">
        <v>99</v>
      </c>
      <c r="F992">
        <v>99</v>
      </c>
      <c r="G992">
        <v>99</v>
      </c>
      <c r="H992">
        <v>1</v>
      </c>
      <c r="I992">
        <v>99</v>
      </c>
      <c r="J992">
        <v>643</v>
      </c>
      <c r="K992">
        <v>99</v>
      </c>
      <c r="L992">
        <v>99</v>
      </c>
      <c r="M992">
        <v>99</v>
      </c>
      <c r="N992">
        <v>99</v>
      </c>
      <c r="O992">
        <v>99</v>
      </c>
      <c r="P992">
        <v>9999</v>
      </c>
      <c r="Q992">
        <v>9</v>
      </c>
      <c r="R992">
        <v>2502</v>
      </c>
      <c r="S992">
        <v>2502</v>
      </c>
      <c r="T992">
        <v>16.375299760191847</v>
      </c>
      <c r="U992">
        <v>61.162669864108693</v>
      </c>
      <c r="V992">
        <v>89.624733582581371</v>
      </c>
      <c r="W992">
        <v>82.723629096722661</v>
      </c>
      <c r="X992">
        <v>9.4397185270754758</v>
      </c>
      <c r="Y992">
        <v>2.2544736026715295</v>
      </c>
      <c r="Z992">
        <v>-41.576412875216221</v>
      </c>
      <c r="AA992">
        <v>11.983906504454451</v>
      </c>
      <c r="AB992">
        <v>12.00036712888458</v>
      </c>
      <c r="AC992">
        <v>40</v>
      </c>
      <c r="AD992">
        <v>0</v>
      </c>
      <c r="AE992">
        <v>0</v>
      </c>
      <c r="AF992">
        <v>16</v>
      </c>
      <c r="AG992">
        <v>25</v>
      </c>
      <c r="AH992">
        <v>4</v>
      </c>
      <c r="AI992">
        <v>8</v>
      </c>
      <c r="AJ992">
        <v>0</v>
      </c>
      <c r="AK992">
        <v>42</v>
      </c>
      <c r="AL992">
        <v>45</v>
      </c>
    </row>
    <row r="993" spans="1:38" x14ac:dyDescent="0.5">
      <c r="A993">
        <v>8</v>
      </c>
      <c r="B993">
        <v>57</v>
      </c>
      <c r="C993">
        <v>2020</v>
      </c>
      <c r="D993">
        <v>99</v>
      </c>
      <c r="E993">
        <v>99</v>
      </c>
      <c r="F993">
        <v>99</v>
      </c>
      <c r="G993">
        <v>99</v>
      </c>
      <c r="H993">
        <v>1</v>
      </c>
      <c r="I993">
        <v>99</v>
      </c>
      <c r="J993">
        <v>802</v>
      </c>
      <c r="K993">
        <v>99</v>
      </c>
      <c r="L993">
        <v>99</v>
      </c>
      <c r="M993">
        <v>99</v>
      </c>
      <c r="N993">
        <v>99</v>
      </c>
      <c r="O993">
        <v>99</v>
      </c>
      <c r="P993">
        <v>9999</v>
      </c>
    </row>
    <row r="994" spans="1:38" x14ac:dyDescent="0.5">
      <c r="A994">
        <v>8</v>
      </c>
      <c r="B994">
        <v>58</v>
      </c>
      <c r="C994">
        <v>2019</v>
      </c>
      <c r="D994">
        <v>99</v>
      </c>
      <c r="E994">
        <v>99</v>
      </c>
      <c r="F994">
        <v>99</v>
      </c>
      <c r="G994">
        <v>99</v>
      </c>
      <c r="H994">
        <v>1</v>
      </c>
      <c r="I994">
        <v>99</v>
      </c>
      <c r="J994">
        <v>103</v>
      </c>
      <c r="K994">
        <v>99</v>
      </c>
      <c r="L994">
        <v>99</v>
      </c>
      <c r="M994">
        <v>99</v>
      </c>
      <c r="N994">
        <v>99</v>
      </c>
      <c r="O994">
        <v>99</v>
      </c>
      <c r="P994">
        <v>9999</v>
      </c>
      <c r="Q994">
        <v>35</v>
      </c>
      <c r="R994">
        <v>4071</v>
      </c>
      <c r="S994">
        <v>4069</v>
      </c>
      <c r="T994">
        <v>16.494964382215674</v>
      </c>
      <c r="U994">
        <v>61.782010321946416</v>
      </c>
      <c r="V994">
        <v>87.11604561295978</v>
      </c>
      <c r="W994">
        <v>80.391373801917055</v>
      </c>
      <c r="X994">
        <v>9.2518207705036772</v>
      </c>
      <c r="Y994">
        <v>2.3142013594464368</v>
      </c>
      <c r="Z994">
        <v>-35.171694173041274</v>
      </c>
      <c r="AA994">
        <v>20.213505461767625</v>
      </c>
      <c r="AB994">
        <v>20.217547329812167</v>
      </c>
      <c r="AC994">
        <v>31</v>
      </c>
      <c r="AD994">
        <v>0</v>
      </c>
      <c r="AE994">
        <v>0</v>
      </c>
      <c r="AF994">
        <v>2</v>
      </c>
      <c r="AG994">
        <v>106</v>
      </c>
      <c r="AH994">
        <v>32</v>
      </c>
      <c r="AI994">
        <v>104</v>
      </c>
      <c r="AJ994">
        <v>0</v>
      </c>
      <c r="AK994">
        <v>23</v>
      </c>
      <c r="AL994">
        <v>14</v>
      </c>
    </row>
    <row r="995" spans="1:38" x14ac:dyDescent="0.5">
      <c r="A995">
        <v>8</v>
      </c>
      <c r="B995">
        <v>59</v>
      </c>
      <c r="C995">
        <v>2019</v>
      </c>
      <c r="D995">
        <v>99</v>
      </c>
      <c r="E995">
        <v>99</v>
      </c>
      <c r="F995">
        <v>99</v>
      </c>
      <c r="G995">
        <v>99</v>
      </c>
      <c r="H995">
        <v>2</v>
      </c>
      <c r="I995">
        <v>99</v>
      </c>
      <c r="J995">
        <v>106</v>
      </c>
      <c r="K995">
        <v>99</v>
      </c>
      <c r="L995">
        <v>99</v>
      </c>
      <c r="M995">
        <v>99</v>
      </c>
      <c r="N995">
        <v>99</v>
      </c>
      <c r="O995">
        <v>99</v>
      </c>
      <c r="P995">
        <v>9999</v>
      </c>
      <c r="Q995">
        <v>5</v>
      </c>
      <c r="R995">
        <v>730</v>
      </c>
      <c r="S995">
        <v>730</v>
      </c>
      <c r="T995">
        <v>16.712328767123289</v>
      </c>
      <c r="U995">
        <v>61.984931506849293</v>
      </c>
      <c r="V995">
        <v>89.315958978316715</v>
      </c>
      <c r="W995">
        <v>82.438630136986262</v>
      </c>
      <c r="X995">
        <v>7.833193389123994</v>
      </c>
      <c r="Y995">
        <v>1.9156293885333953</v>
      </c>
      <c r="Z995">
        <v>-25.054520177630568</v>
      </c>
      <c r="AA995">
        <v>3.6246276067527305</v>
      </c>
      <c r="AB995">
        <v>3.7195033568498928</v>
      </c>
      <c r="AC995">
        <v>8</v>
      </c>
      <c r="AD995">
        <v>0</v>
      </c>
      <c r="AE995">
        <v>0</v>
      </c>
      <c r="AF995">
        <v>5</v>
      </c>
      <c r="AG995">
        <v>29</v>
      </c>
      <c r="AH995">
        <v>16</v>
      </c>
      <c r="AI995">
        <v>84</v>
      </c>
      <c r="AJ995">
        <v>0</v>
      </c>
      <c r="AK995">
        <v>12</v>
      </c>
      <c r="AL995">
        <v>0</v>
      </c>
    </row>
    <row r="996" spans="1:38" x14ac:dyDescent="0.5">
      <c r="A996">
        <v>8</v>
      </c>
      <c r="B996">
        <v>60</v>
      </c>
      <c r="C996">
        <v>2019</v>
      </c>
      <c r="D996">
        <v>99</v>
      </c>
      <c r="E996">
        <v>99</v>
      </c>
      <c r="F996">
        <v>99</v>
      </c>
      <c r="G996">
        <v>99</v>
      </c>
      <c r="H996">
        <v>1</v>
      </c>
      <c r="I996">
        <v>99</v>
      </c>
      <c r="J996">
        <v>109</v>
      </c>
      <c r="K996">
        <v>99</v>
      </c>
      <c r="L996">
        <v>99</v>
      </c>
      <c r="M996">
        <v>99</v>
      </c>
      <c r="N996">
        <v>99</v>
      </c>
      <c r="O996">
        <v>99</v>
      </c>
      <c r="P996">
        <v>9999</v>
      </c>
      <c r="Q996">
        <v>12</v>
      </c>
      <c r="R996">
        <v>2221</v>
      </c>
      <c r="S996">
        <v>2221</v>
      </c>
      <c r="T996">
        <v>16.163890139576772</v>
      </c>
      <c r="U996">
        <v>61.135974786132351</v>
      </c>
      <c r="V996">
        <v>86.464960928944322</v>
      </c>
      <c r="W996">
        <v>79.80715893741565</v>
      </c>
      <c r="X996">
        <v>10.102990052564001</v>
      </c>
      <c r="Y996">
        <v>2.8788329666989161</v>
      </c>
      <c r="Z996">
        <v>-16.7004618780771</v>
      </c>
      <c r="AA996">
        <v>11.027805362462757</v>
      </c>
      <c r="AB996">
        <v>10.955235993854302</v>
      </c>
      <c r="AC996">
        <v>80</v>
      </c>
      <c r="AD996">
        <v>0</v>
      </c>
      <c r="AE996">
        <v>0</v>
      </c>
      <c r="AF996">
        <v>16</v>
      </c>
      <c r="AG996">
        <v>157</v>
      </c>
      <c r="AH996">
        <v>19</v>
      </c>
      <c r="AI996">
        <v>58</v>
      </c>
      <c r="AJ996">
        <v>0</v>
      </c>
      <c r="AK996">
        <v>16</v>
      </c>
      <c r="AL996">
        <v>21</v>
      </c>
    </row>
    <row r="997" spans="1:38" x14ac:dyDescent="0.5">
      <c r="A997">
        <v>8</v>
      </c>
      <c r="B997">
        <v>61</v>
      </c>
      <c r="C997">
        <v>2019</v>
      </c>
      <c r="D997">
        <v>99</v>
      </c>
      <c r="E997">
        <v>99</v>
      </c>
      <c r="F997">
        <v>99</v>
      </c>
      <c r="G997">
        <v>99</v>
      </c>
      <c r="H997">
        <v>1</v>
      </c>
      <c r="I997">
        <v>99</v>
      </c>
      <c r="J997">
        <v>111</v>
      </c>
      <c r="K997">
        <v>99</v>
      </c>
      <c r="L997">
        <v>99</v>
      </c>
      <c r="M997">
        <v>99</v>
      </c>
      <c r="N997">
        <v>99</v>
      </c>
      <c r="O997">
        <v>99</v>
      </c>
      <c r="P997">
        <v>9999</v>
      </c>
      <c r="Q997">
        <v>13</v>
      </c>
      <c r="R997">
        <v>938</v>
      </c>
      <c r="S997">
        <v>938</v>
      </c>
      <c r="T997">
        <v>16.149253731343283</v>
      </c>
      <c r="U997">
        <v>61.031982942430695</v>
      </c>
      <c r="V997">
        <v>85.337975037365382</v>
      </c>
      <c r="W997">
        <v>78.766950959488284</v>
      </c>
      <c r="X997">
        <v>12.938384220053898</v>
      </c>
      <c r="Y997">
        <v>2.6029015529556281</v>
      </c>
      <c r="Z997">
        <v>-33.297646522941065</v>
      </c>
      <c r="AA997">
        <v>4.6573982125124127</v>
      </c>
      <c r="AB997">
        <v>4.566444683059931</v>
      </c>
      <c r="AC997">
        <v>16</v>
      </c>
      <c r="AD997">
        <v>0</v>
      </c>
      <c r="AE997">
        <v>0</v>
      </c>
      <c r="AF997">
        <v>7</v>
      </c>
      <c r="AG997">
        <v>74</v>
      </c>
      <c r="AH997">
        <v>8</v>
      </c>
      <c r="AI997">
        <v>171</v>
      </c>
      <c r="AJ997">
        <v>0</v>
      </c>
      <c r="AK997">
        <v>9</v>
      </c>
      <c r="AL997">
        <v>3</v>
      </c>
    </row>
    <row r="998" spans="1:38" x14ac:dyDescent="0.5">
      <c r="A998">
        <v>8</v>
      </c>
      <c r="B998">
        <v>62</v>
      </c>
      <c r="C998">
        <v>2019</v>
      </c>
      <c r="D998">
        <v>99</v>
      </c>
      <c r="E998">
        <v>99</v>
      </c>
      <c r="F998">
        <v>99</v>
      </c>
      <c r="G998">
        <v>99</v>
      </c>
      <c r="H998">
        <v>1</v>
      </c>
      <c r="I998">
        <v>99</v>
      </c>
      <c r="J998">
        <v>113</v>
      </c>
      <c r="K998">
        <v>99</v>
      </c>
      <c r="L998">
        <v>99</v>
      </c>
      <c r="M998">
        <v>99</v>
      </c>
      <c r="N998">
        <v>99</v>
      </c>
      <c r="O998">
        <v>99</v>
      </c>
      <c r="P998">
        <v>9999</v>
      </c>
    </row>
    <row r="999" spans="1:38" x14ac:dyDescent="0.5">
      <c r="A999">
        <v>8</v>
      </c>
      <c r="B999">
        <v>63</v>
      </c>
      <c r="C999">
        <v>2019</v>
      </c>
      <c r="D999">
        <v>99</v>
      </c>
      <c r="E999">
        <v>99</v>
      </c>
      <c r="F999">
        <v>99</v>
      </c>
      <c r="G999">
        <v>99</v>
      </c>
      <c r="H999">
        <v>1</v>
      </c>
      <c r="I999">
        <v>99</v>
      </c>
      <c r="J999">
        <v>116</v>
      </c>
      <c r="K999">
        <v>99</v>
      </c>
      <c r="L999">
        <v>99</v>
      </c>
      <c r="M999">
        <v>99</v>
      </c>
      <c r="N999">
        <v>99</v>
      </c>
      <c r="O999">
        <v>99</v>
      </c>
      <c r="P999">
        <v>9999</v>
      </c>
      <c r="Q999">
        <v>7</v>
      </c>
      <c r="R999">
        <v>512</v>
      </c>
      <c r="S999">
        <v>512</v>
      </c>
      <c r="T999">
        <v>15.962890625</v>
      </c>
      <c r="U999">
        <v>60.4765625</v>
      </c>
      <c r="V999">
        <v>85.833008870530819</v>
      </c>
      <c r="W999">
        <v>79.223867187500048</v>
      </c>
      <c r="X999">
        <v>12.169691198751869</v>
      </c>
      <c r="Y999">
        <v>2.6099713951677233</v>
      </c>
      <c r="Z999">
        <v>-45.553687551406817</v>
      </c>
      <c r="AA999">
        <v>2.5422045680238341</v>
      </c>
      <c r="AB999">
        <v>2.507017278982568</v>
      </c>
      <c r="AC999">
        <v>6</v>
      </c>
      <c r="AD999">
        <v>0</v>
      </c>
      <c r="AE999">
        <v>0</v>
      </c>
      <c r="AF999">
        <v>2</v>
      </c>
      <c r="AG999">
        <v>24</v>
      </c>
      <c r="AH999">
        <v>6</v>
      </c>
      <c r="AI999">
        <v>3</v>
      </c>
      <c r="AJ999">
        <v>0</v>
      </c>
      <c r="AK999">
        <v>6</v>
      </c>
      <c r="AL999">
        <v>1</v>
      </c>
    </row>
    <row r="1000" spans="1:38" x14ac:dyDescent="0.5">
      <c r="A1000">
        <v>8</v>
      </c>
      <c r="B1000">
        <v>64</v>
      </c>
      <c r="C1000">
        <v>2019</v>
      </c>
      <c r="D1000">
        <v>99</v>
      </c>
      <c r="E1000">
        <v>99</v>
      </c>
      <c r="F1000">
        <v>99</v>
      </c>
      <c r="G1000">
        <v>99</v>
      </c>
      <c r="H1000">
        <v>2</v>
      </c>
      <c r="I1000">
        <v>99</v>
      </c>
      <c r="J1000">
        <v>117</v>
      </c>
      <c r="K1000">
        <v>99</v>
      </c>
      <c r="L1000">
        <v>99</v>
      </c>
      <c r="M1000">
        <v>99</v>
      </c>
      <c r="N1000">
        <v>99</v>
      </c>
      <c r="O1000">
        <v>99</v>
      </c>
      <c r="P1000">
        <v>9999</v>
      </c>
      <c r="Q1000">
        <v>22</v>
      </c>
      <c r="R1000">
        <v>1184</v>
      </c>
      <c r="S1000">
        <v>1184</v>
      </c>
      <c r="T1000">
        <v>16.604729729729733</v>
      </c>
      <c r="U1000">
        <v>62.086148648648638</v>
      </c>
      <c r="V1000">
        <v>89.889388304881152</v>
      </c>
      <c r="W1000">
        <v>82.967905405405403</v>
      </c>
      <c r="X1000">
        <v>10.101896413704663</v>
      </c>
      <c r="Y1000">
        <v>2.3295278560168042</v>
      </c>
      <c r="Z1000">
        <v>-35.253014519992</v>
      </c>
      <c r="AA1000">
        <v>5.8788480635551155</v>
      </c>
      <c r="AB1000">
        <v>6.0714602602981103</v>
      </c>
      <c r="AC1000">
        <v>32</v>
      </c>
      <c r="AD1000">
        <v>0</v>
      </c>
      <c r="AE1000">
        <v>0</v>
      </c>
      <c r="AF1000">
        <v>2</v>
      </c>
      <c r="AG1000">
        <v>81</v>
      </c>
      <c r="AH1000">
        <v>30</v>
      </c>
      <c r="AI1000">
        <v>168</v>
      </c>
      <c r="AJ1000">
        <v>0</v>
      </c>
      <c r="AK1000">
        <v>26</v>
      </c>
      <c r="AL1000">
        <v>15</v>
      </c>
    </row>
    <row r="1001" spans="1:38" x14ac:dyDescent="0.5">
      <c r="A1001">
        <v>8</v>
      </c>
      <c r="B1001">
        <v>65</v>
      </c>
      <c r="C1001">
        <v>2019</v>
      </c>
      <c r="D1001">
        <v>99</v>
      </c>
      <c r="E1001">
        <v>99</v>
      </c>
      <c r="F1001">
        <v>99</v>
      </c>
      <c r="G1001">
        <v>99</v>
      </c>
      <c r="H1001">
        <v>1</v>
      </c>
      <c r="I1001">
        <v>99</v>
      </c>
      <c r="J1001">
        <v>121</v>
      </c>
      <c r="K1001">
        <v>99</v>
      </c>
      <c r="L1001">
        <v>99</v>
      </c>
      <c r="M1001">
        <v>99</v>
      </c>
      <c r="N1001">
        <v>99</v>
      </c>
      <c r="O1001">
        <v>99</v>
      </c>
      <c r="P1001">
        <v>9999</v>
      </c>
      <c r="Q1001">
        <v>42</v>
      </c>
      <c r="R1001">
        <v>4454</v>
      </c>
      <c r="S1001">
        <v>4450</v>
      </c>
      <c r="T1001">
        <v>16.142792995060621</v>
      </c>
      <c r="U1001">
        <v>61.189887640449435</v>
      </c>
      <c r="V1001">
        <v>86.386283126590115</v>
      </c>
      <c r="W1001">
        <v>79.70289887640449</v>
      </c>
      <c r="X1001">
        <v>10.585254452361482</v>
      </c>
      <c r="Y1001">
        <v>2.7330085880639303</v>
      </c>
      <c r="Z1001">
        <v>-34.054046659316491</v>
      </c>
      <c r="AA1001">
        <v>22.115193644488578</v>
      </c>
      <c r="AB1001">
        <v>21.921257151861756</v>
      </c>
      <c r="AC1001">
        <v>119</v>
      </c>
      <c r="AD1001">
        <v>0</v>
      </c>
      <c r="AE1001">
        <v>0</v>
      </c>
      <c r="AF1001">
        <v>31</v>
      </c>
      <c r="AG1001">
        <v>200</v>
      </c>
      <c r="AH1001">
        <v>63</v>
      </c>
      <c r="AI1001">
        <v>529</v>
      </c>
      <c r="AJ1001">
        <v>0</v>
      </c>
      <c r="AK1001">
        <v>99</v>
      </c>
      <c r="AL1001">
        <v>96</v>
      </c>
    </row>
    <row r="1002" spans="1:38" x14ac:dyDescent="0.5">
      <c r="A1002">
        <v>8</v>
      </c>
      <c r="B1002">
        <v>66</v>
      </c>
      <c r="C1002">
        <v>2019</v>
      </c>
      <c r="D1002">
        <v>99</v>
      </c>
      <c r="E1002">
        <v>99</v>
      </c>
      <c r="F1002">
        <v>99</v>
      </c>
      <c r="G1002">
        <v>99</v>
      </c>
      <c r="H1002">
        <v>1</v>
      </c>
      <c r="I1002">
        <v>99</v>
      </c>
      <c r="J1002">
        <v>134</v>
      </c>
      <c r="K1002">
        <v>99</v>
      </c>
      <c r="L1002">
        <v>99</v>
      </c>
      <c r="M1002">
        <v>99</v>
      </c>
      <c r="N1002">
        <v>99</v>
      </c>
      <c r="O1002">
        <v>99</v>
      </c>
      <c r="P1002">
        <v>9999</v>
      </c>
      <c r="Q1002">
        <v>7</v>
      </c>
      <c r="R1002">
        <v>923</v>
      </c>
      <c r="S1002">
        <v>920</v>
      </c>
      <c r="T1002">
        <v>16.772481040086671</v>
      </c>
      <c r="U1002">
        <v>62.845652173913045</v>
      </c>
      <c r="V1002">
        <v>93.533020867681117</v>
      </c>
      <c r="W1002">
        <v>86.220434782608635</v>
      </c>
      <c r="X1002">
        <v>11.066162477791263</v>
      </c>
      <c r="Y1002">
        <v>2.0924508743636379</v>
      </c>
      <c r="Z1002">
        <v>-36.218886542939053</v>
      </c>
      <c r="AA1002">
        <v>4.5829195630585877</v>
      </c>
      <c r="AB1002">
        <v>4.9026327741471869</v>
      </c>
      <c r="AC1002">
        <v>25</v>
      </c>
      <c r="AD1002">
        <v>0</v>
      </c>
      <c r="AE1002">
        <v>0</v>
      </c>
      <c r="AF1002">
        <v>1</v>
      </c>
      <c r="AG1002">
        <v>197</v>
      </c>
      <c r="AH1002">
        <v>34</v>
      </c>
      <c r="AI1002">
        <v>1</v>
      </c>
      <c r="AJ1002">
        <v>0</v>
      </c>
      <c r="AK1002">
        <v>112</v>
      </c>
      <c r="AL1002">
        <v>8</v>
      </c>
    </row>
    <row r="1003" spans="1:38" x14ac:dyDescent="0.5">
      <c r="A1003">
        <v>8</v>
      </c>
      <c r="B1003">
        <v>67</v>
      </c>
      <c r="C1003">
        <v>2019</v>
      </c>
      <c r="D1003">
        <v>99</v>
      </c>
      <c r="E1003">
        <v>99</v>
      </c>
      <c r="F1003">
        <v>99</v>
      </c>
      <c r="G1003">
        <v>99</v>
      </c>
      <c r="H1003">
        <v>2</v>
      </c>
      <c r="I1003">
        <v>99</v>
      </c>
      <c r="J1003">
        <v>141</v>
      </c>
      <c r="K1003">
        <v>99</v>
      </c>
      <c r="L1003">
        <v>99</v>
      </c>
      <c r="M1003">
        <v>99</v>
      </c>
      <c r="N1003">
        <v>99</v>
      </c>
      <c r="O1003">
        <v>99</v>
      </c>
      <c r="P1003">
        <v>9999</v>
      </c>
    </row>
    <row r="1004" spans="1:38" x14ac:dyDescent="0.5">
      <c r="A1004">
        <v>8</v>
      </c>
      <c r="B1004">
        <v>68</v>
      </c>
      <c r="C1004">
        <v>2019</v>
      </c>
      <c r="D1004">
        <v>99</v>
      </c>
      <c r="E1004">
        <v>99</v>
      </c>
      <c r="F1004">
        <v>99</v>
      </c>
      <c r="G1004">
        <v>99</v>
      </c>
      <c r="H1004">
        <v>2</v>
      </c>
      <c r="I1004">
        <v>99</v>
      </c>
      <c r="J1004">
        <v>143</v>
      </c>
      <c r="K1004">
        <v>99</v>
      </c>
      <c r="L1004">
        <v>99</v>
      </c>
      <c r="M1004">
        <v>99</v>
      </c>
      <c r="N1004">
        <v>99</v>
      </c>
      <c r="O1004">
        <v>99</v>
      </c>
      <c r="P1004">
        <v>9999</v>
      </c>
    </row>
    <row r="1005" spans="1:38" x14ac:dyDescent="0.5">
      <c r="A1005">
        <v>8</v>
      </c>
      <c r="B1005">
        <v>69</v>
      </c>
      <c r="C1005">
        <v>2019</v>
      </c>
      <c r="D1005">
        <v>99</v>
      </c>
      <c r="E1005">
        <v>99</v>
      </c>
      <c r="F1005">
        <v>99</v>
      </c>
      <c r="G1005">
        <v>99</v>
      </c>
      <c r="H1005">
        <v>2</v>
      </c>
      <c r="I1005">
        <v>99</v>
      </c>
      <c r="J1005">
        <v>147</v>
      </c>
      <c r="K1005">
        <v>99</v>
      </c>
      <c r="L1005">
        <v>99</v>
      </c>
      <c r="M1005">
        <v>99</v>
      </c>
      <c r="N1005">
        <v>99</v>
      </c>
      <c r="O1005">
        <v>99</v>
      </c>
      <c r="P1005">
        <v>9999</v>
      </c>
      <c r="Q1005">
        <v>13</v>
      </c>
      <c r="R1005">
        <v>2240</v>
      </c>
      <c r="S1005">
        <v>2238</v>
      </c>
      <c r="T1005">
        <v>16.425000000000001</v>
      </c>
      <c r="U1005">
        <v>62.028150134048239</v>
      </c>
      <c r="V1005">
        <v>86.740889414302515</v>
      </c>
      <c r="W1005">
        <v>80.029356568364619</v>
      </c>
      <c r="X1005">
        <v>12.607087338077443</v>
      </c>
      <c r="Y1005">
        <v>2.8048874220194846</v>
      </c>
      <c r="Z1005">
        <v>-43.092118194489657</v>
      </c>
      <c r="AA1005">
        <v>11.122144985104269</v>
      </c>
      <c r="AB1005">
        <v>11.069824500100529</v>
      </c>
      <c r="AC1005">
        <v>78</v>
      </c>
      <c r="AD1005">
        <v>0</v>
      </c>
      <c r="AE1005">
        <v>0</v>
      </c>
      <c r="AF1005">
        <v>18</v>
      </c>
      <c r="AG1005">
        <v>125</v>
      </c>
      <c r="AH1005">
        <v>49</v>
      </c>
      <c r="AI1005">
        <v>169</v>
      </c>
      <c r="AJ1005">
        <v>0</v>
      </c>
      <c r="AK1005">
        <v>96</v>
      </c>
      <c r="AL1005">
        <v>94</v>
      </c>
    </row>
    <row r="1006" spans="1:38" x14ac:dyDescent="0.5">
      <c r="A1006">
        <v>8</v>
      </c>
      <c r="B1006">
        <v>70</v>
      </c>
      <c r="C1006">
        <v>2019</v>
      </c>
      <c r="D1006">
        <v>99</v>
      </c>
      <c r="E1006">
        <v>99</v>
      </c>
      <c r="F1006">
        <v>99</v>
      </c>
      <c r="G1006">
        <v>99</v>
      </c>
      <c r="H1006">
        <v>1</v>
      </c>
      <c r="I1006">
        <v>99</v>
      </c>
      <c r="J1006">
        <v>155</v>
      </c>
      <c r="K1006">
        <v>99</v>
      </c>
      <c r="L1006">
        <v>99</v>
      </c>
      <c r="M1006">
        <v>99</v>
      </c>
      <c r="N1006">
        <v>99</v>
      </c>
      <c r="O1006">
        <v>99</v>
      </c>
      <c r="P1006">
        <v>9999</v>
      </c>
    </row>
    <row r="1007" spans="1:38" x14ac:dyDescent="0.5">
      <c r="A1007">
        <v>8</v>
      </c>
      <c r="B1007">
        <v>71</v>
      </c>
      <c r="C1007">
        <v>2019</v>
      </c>
      <c r="D1007">
        <v>99</v>
      </c>
      <c r="E1007">
        <v>99</v>
      </c>
      <c r="F1007">
        <v>99</v>
      </c>
      <c r="G1007">
        <v>99</v>
      </c>
      <c r="H1007">
        <v>2</v>
      </c>
      <c r="I1007">
        <v>99</v>
      </c>
      <c r="J1007">
        <v>160</v>
      </c>
      <c r="K1007">
        <v>99</v>
      </c>
      <c r="L1007">
        <v>99</v>
      </c>
      <c r="M1007">
        <v>99</v>
      </c>
      <c r="N1007">
        <v>99</v>
      </c>
      <c r="O1007">
        <v>99</v>
      </c>
      <c r="P1007">
        <v>9999</v>
      </c>
      <c r="Q1007">
        <v>2</v>
      </c>
      <c r="R1007">
        <v>80</v>
      </c>
      <c r="S1007">
        <v>80</v>
      </c>
      <c r="T1007">
        <v>16.287500000000001</v>
      </c>
      <c r="U1007">
        <v>60.912500000000001</v>
      </c>
      <c r="V1007">
        <v>91.119989165763769</v>
      </c>
      <c r="W1007">
        <v>84.103750000000005</v>
      </c>
      <c r="X1007">
        <v>11.020191057214024</v>
      </c>
      <c r="Y1007">
        <v>1.7620566818352199</v>
      </c>
      <c r="Z1007">
        <v>-2.2577882910404261</v>
      </c>
      <c r="AA1007">
        <v>0.39721946375372408</v>
      </c>
      <c r="AB1007">
        <v>0.41584997118476075</v>
      </c>
      <c r="AC1007">
        <v>0</v>
      </c>
      <c r="AD1007">
        <v>0</v>
      </c>
      <c r="AE1007">
        <v>0</v>
      </c>
      <c r="AF1007">
        <v>0</v>
      </c>
      <c r="AG1007">
        <v>2</v>
      </c>
      <c r="AH1007">
        <v>2</v>
      </c>
      <c r="AI1007">
        <v>0</v>
      </c>
      <c r="AJ1007">
        <v>1</v>
      </c>
      <c r="AK1007">
        <v>0</v>
      </c>
      <c r="AL1007">
        <v>0</v>
      </c>
    </row>
    <row r="1008" spans="1:38" x14ac:dyDescent="0.5">
      <c r="A1008">
        <v>8</v>
      </c>
      <c r="B1008">
        <v>72</v>
      </c>
      <c r="C1008">
        <v>2019</v>
      </c>
      <c r="D1008">
        <v>99</v>
      </c>
      <c r="E1008">
        <v>99</v>
      </c>
      <c r="F1008">
        <v>99</v>
      </c>
      <c r="G1008">
        <v>99</v>
      </c>
      <c r="H1008">
        <v>1</v>
      </c>
      <c r="I1008">
        <v>99</v>
      </c>
      <c r="J1008">
        <v>171</v>
      </c>
      <c r="K1008">
        <v>99</v>
      </c>
      <c r="L1008">
        <v>99</v>
      </c>
      <c r="M1008">
        <v>99</v>
      </c>
      <c r="N1008">
        <v>99</v>
      </c>
      <c r="O1008">
        <v>99</v>
      </c>
      <c r="P1008">
        <v>9999</v>
      </c>
      <c r="Q1008">
        <v>8</v>
      </c>
      <c r="R1008">
        <v>371</v>
      </c>
      <c r="S1008">
        <v>370</v>
      </c>
      <c r="T1008">
        <v>16.105121293800536</v>
      </c>
      <c r="U1008">
        <v>61.054054054054063</v>
      </c>
      <c r="V1008">
        <v>86.239348774560014</v>
      </c>
      <c r="W1008">
        <v>79.492972972972993</v>
      </c>
      <c r="X1008">
        <v>10.70853432443656</v>
      </c>
      <c r="Y1008">
        <v>2.5800266701527543</v>
      </c>
      <c r="Z1008">
        <v>-52.24038939592284</v>
      </c>
      <c r="AA1008">
        <v>1.8421052631578945</v>
      </c>
      <c r="AB1008">
        <v>1.817865685607756</v>
      </c>
      <c r="AC1008">
        <v>3</v>
      </c>
      <c r="AD1008">
        <v>0</v>
      </c>
      <c r="AE1008">
        <v>0</v>
      </c>
      <c r="AF1008">
        <v>0</v>
      </c>
      <c r="AG1008">
        <v>30</v>
      </c>
      <c r="AH1008">
        <v>4</v>
      </c>
      <c r="AI1008">
        <v>26</v>
      </c>
      <c r="AJ1008">
        <v>0</v>
      </c>
      <c r="AK1008">
        <v>2</v>
      </c>
      <c r="AL1008">
        <v>0</v>
      </c>
    </row>
    <row r="1009" spans="1:38" x14ac:dyDescent="0.5">
      <c r="A1009">
        <v>8</v>
      </c>
      <c r="B1009">
        <v>73</v>
      </c>
      <c r="C1009">
        <v>2019</v>
      </c>
      <c r="D1009">
        <v>99</v>
      </c>
      <c r="E1009">
        <v>99</v>
      </c>
      <c r="F1009">
        <v>99</v>
      </c>
      <c r="G1009">
        <v>99</v>
      </c>
      <c r="H1009">
        <v>2</v>
      </c>
      <c r="I1009">
        <v>99</v>
      </c>
      <c r="J1009">
        <v>181</v>
      </c>
      <c r="K1009">
        <v>99</v>
      </c>
      <c r="L1009">
        <v>99</v>
      </c>
      <c r="M1009">
        <v>99</v>
      </c>
      <c r="N1009">
        <v>99</v>
      </c>
      <c r="O1009">
        <v>99</v>
      </c>
      <c r="P1009">
        <v>9999</v>
      </c>
    </row>
    <row r="1010" spans="1:38" x14ac:dyDescent="0.5">
      <c r="A1010">
        <v>8</v>
      </c>
      <c r="B1010">
        <v>74</v>
      </c>
      <c r="C1010">
        <v>2019</v>
      </c>
      <c r="D1010">
        <v>99</v>
      </c>
      <c r="E1010">
        <v>99</v>
      </c>
      <c r="F1010">
        <v>99</v>
      </c>
      <c r="G1010">
        <v>99</v>
      </c>
      <c r="H1010">
        <v>2</v>
      </c>
      <c r="I1010">
        <v>99</v>
      </c>
      <c r="J1010">
        <v>470</v>
      </c>
      <c r="K1010">
        <v>99</v>
      </c>
      <c r="L1010">
        <v>99</v>
      </c>
      <c r="M1010">
        <v>99</v>
      </c>
      <c r="N1010">
        <v>99</v>
      </c>
      <c r="O1010">
        <v>99</v>
      </c>
      <c r="P1010">
        <v>9999</v>
      </c>
    </row>
    <row r="1011" spans="1:38" x14ac:dyDescent="0.5">
      <c r="A1011">
        <v>8</v>
      </c>
      <c r="B1011">
        <v>75</v>
      </c>
      <c r="C1011">
        <v>2019</v>
      </c>
      <c r="D1011">
        <v>99</v>
      </c>
      <c r="E1011">
        <v>99</v>
      </c>
      <c r="F1011">
        <v>99</v>
      </c>
      <c r="G1011">
        <v>99</v>
      </c>
      <c r="H1011">
        <v>1</v>
      </c>
      <c r="I1011">
        <v>99</v>
      </c>
      <c r="J1011">
        <v>643</v>
      </c>
      <c r="K1011">
        <v>99</v>
      </c>
      <c r="L1011">
        <v>99</v>
      </c>
      <c r="M1011">
        <v>99</v>
      </c>
      <c r="N1011">
        <v>99</v>
      </c>
      <c r="O1011">
        <v>99</v>
      </c>
      <c r="P1011">
        <v>9999</v>
      </c>
      <c r="Q1011">
        <v>7</v>
      </c>
      <c r="R1011">
        <v>2416</v>
      </c>
      <c r="S1011">
        <v>2416</v>
      </c>
      <c r="T1011">
        <v>16.338162251655628</v>
      </c>
      <c r="U1011">
        <v>61.227649006622514</v>
      </c>
      <c r="V1011">
        <v>85.871994575706751</v>
      </c>
      <c r="W1011">
        <v>79.259850993377498</v>
      </c>
      <c r="X1011">
        <v>7.8574095442464609</v>
      </c>
      <c r="Y1011">
        <v>2.2194199549445544</v>
      </c>
      <c r="Z1011">
        <v>-35.371427937348209</v>
      </c>
      <c r="AA1011">
        <v>11.996027805362463</v>
      </c>
      <c r="AB1011">
        <v>11.835361014241037</v>
      </c>
      <c r="AC1011">
        <v>28</v>
      </c>
      <c r="AD1011">
        <v>0</v>
      </c>
      <c r="AE1011">
        <v>0</v>
      </c>
      <c r="AF1011">
        <v>9</v>
      </c>
      <c r="AG1011">
        <v>20</v>
      </c>
      <c r="AH1011">
        <v>3</v>
      </c>
      <c r="AI1011">
        <v>10</v>
      </c>
      <c r="AJ1011">
        <v>0</v>
      </c>
      <c r="AK1011">
        <v>59</v>
      </c>
      <c r="AL1011">
        <v>39</v>
      </c>
    </row>
    <row r="1012" spans="1:38" x14ac:dyDescent="0.5">
      <c r="A1012">
        <v>8</v>
      </c>
      <c r="B1012">
        <v>76</v>
      </c>
      <c r="C1012">
        <v>2019</v>
      </c>
      <c r="D1012">
        <v>99</v>
      </c>
      <c r="E1012">
        <v>99</v>
      </c>
      <c r="F1012">
        <v>99</v>
      </c>
      <c r="G1012">
        <v>99</v>
      </c>
      <c r="H1012">
        <v>1</v>
      </c>
      <c r="I1012">
        <v>99</v>
      </c>
      <c r="J1012">
        <v>802</v>
      </c>
      <c r="K1012">
        <v>99</v>
      </c>
      <c r="L1012">
        <v>99</v>
      </c>
      <c r="M1012">
        <v>99</v>
      </c>
      <c r="N1012">
        <v>99</v>
      </c>
      <c r="O1012">
        <v>99</v>
      </c>
      <c r="P1012">
        <v>9999</v>
      </c>
    </row>
    <row r="1013" spans="1:38" x14ac:dyDescent="0.5">
      <c r="A1013">
        <v>8</v>
      </c>
      <c r="B1013">
        <v>77</v>
      </c>
      <c r="C1013">
        <v>2018</v>
      </c>
      <c r="D1013">
        <v>99</v>
      </c>
      <c r="E1013">
        <v>99</v>
      </c>
      <c r="F1013">
        <v>99</v>
      </c>
      <c r="G1013">
        <v>99</v>
      </c>
      <c r="H1013">
        <v>1</v>
      </c>
      <c r="I1013">
        <v>99</v>
      </c>
      <c r="J1013">
        <v>103</v>
      </c>
      <c r="K1013">
        <v>99</v>
      </c>
      <c r="L1013">
        <v>99</v>
      </c>
      <c r="M1013">
        <v>99</v>
      </c>
      <c r="N1013">
        <v>99</v>
      </c>
      <c r="O1013">
        <v>99</v>
      </c>
      <c r="P1013">
        <v>9999</v>
      </c>
      <c r="Q1013">
        <v>29</v>
      </c>
      <c r="R1013">
        <v>4686</v>
      </c>
      <c r="S1013">
        <v>4686</v>
      </c>
      <c r="T1013">
        <v>16.161971830985916</v>
      </c>
      <c r="U1013">
        <v>61.078318395219803</v>
      </c>
      <c r="V1013">
        <v>86.407403348486298</v>
      </c>
      <c r="W1013">
        <v>79.754033290653098</v>
      </c>
      <c r="X1013">
        <v>9.6417145115313048</v>
      </c>
      <c r="Y1013">
        <v>2.6136259853883095</v>
      </c>
      <c r="Z1013">
        <v>-37.914797133828245</v>
      </c>
      <c r="AA1013">
        <v>18.71629987618325</v>
      </c>
      <c r="AB1013">
        <v>18.583558321939712</v>
      </c>
      <c r="AC1013">
        <v>22</v>
      </c>
      <c r="AD1013">
        <v>0</v>
      </c>
      <c r="AE1013">
        <v>0</v>
      </c>
      <c r="AF1013">
        <v>13</v>
      </c>
      <c r="AG1013">
        <v>72</v>
      </c>
      <c r="AH1013">
        <v>40</v>
      </c>
      <c r="AI1013">
        <v>206</v>
      </c>
      <c r="AJ1013">
        <v>0</v>
      </c>
      <c r="AK1013">
        <v>95</v>
      </c>
      <c r="AL1013">
        <v>29</v>
      </c>
    </row>
    <row r="1014" spans="1:38" x14ac:dyDescent="0.5">
      <c r="A1014">
        <v>8</v>
      </c>
      <c r="B1014">
        <v>78</v>
      </c>
      <c r="C1014">
        <v>2018</v>
      </c>
      <c r="D1014">
        <v>99</v>
      </c>
      <c r="E1014">
        <v>99</v>
      </c>
      <c r="F1014">
        <v>99</v>
      </c>
      <c r="G1014">
        <v>99</v>
      </c>
      <c r="H1014">
        <v>2</v>
      </c>
      <c r="I1014">
        <v>99</v>
      </c>
      <c r="J1014">
        <v>106</v>
      </c>
      <c r="K1014">
        <v>99</v>
      </c>
      <c r="L1014">
        <v>99</v>
      </c>
      <c r="M1014">
        <v>99</v>
      </c>
      <c r="N1014">
        <v>99</v>
      </c>
      <c r="O1014">
        <v>99</v>
      </c>
      <c r="P1014">
        <v>9999</v>
      </c>
      <c r="Q1014">
        <v>5</v>
      </c>
      <c r="R1014">
        <v>407</v>
      </c>
      <c r="S1014">
        <v>407</v>
      </c>
      <c r="T1014">
        <v>16.299754299754298</v>
      </c>
      <c r="U1014">
        <v>61.162162162162176</v>
      </c>
      <c r="V1014">
        <v>88.880400148005862</v>
      </c>
      <c r="W1014">
        <v>82.036609336609374</v>
      </c>
      <c r="X1014">
        <v>7.7619028862091746</v>
      </c>
      <c r="Y1014">
        <v>2.3097365205456244</v>
      </c>
      <c r="Z1014">
        <v>-19.181559373440763</v>
      </c>
      <c r="AA1014">
        <v>1.625594120701362</v>
      </c>
      <c r="AB1014">
        <v>1.6602597787997684</v>
      </c>
      <c r="AC1014">
        <v>8</v>
      </c>
      <c r="AD1014">
        <v>0</v>
      </c>
      <c r="AE1014">
        <v>0</v>
      </c>
      <c r="AF1014">
        <v>1</v>
      </c>
      <c r="AG1014">
        <v>21</v>
      </c>
      <c r="AH1014">
        <v>16</v>
      </c>
      <c r="AI1014">
        <v>86</v>
      </c>
      <c r="AJ1014">
        <v>0</v>
      </c>
      <c r="AK1014">
        <v>24</v>
      </c>
      <c r="AL1014">
        <v>4</v>
      </c>
    </row>
    <row r="1015" spans="1:38" x14ac:dyDescent="0.5">
      <c r="A1015">
        <v>8</v>
      </c>
      <c r="B1015">
        <v>79</v>
      </c>
      <c r="C1015">
        <v>2018</v>
      </c>
      <c r="D1015">
        <v>99</v>
      </c>
      <c r="E1015">
        <v>99</v>
      </c>
      <c r="F1015">
        <v>99</v>
      </c>
      <c r="G1015">
        <v>99</v>
      </c>
      <c r="H1015">
        <v>1</v>
      </c>
      <c r="I1015">
        <v>99</v>
      </c>
      <c r="J1015">
        <v>109</v>
      </c>
      <c r="K1015">
        <v>99</v>
      </c>
      <c r="L1015">
        <v>99</v>
      </c>
      <c r="M1015">
        <v>99</v>
      </c>
      <c r="N1015">
        <v>99</v>
      </c>
      <c r="O1015">
        <v>99</v>
      </c>
      <c r="P1015">
        <v>9999</v>
      </c>
      <c r="Q1015">
        <v>12</v>
      </c>
      <c r="R1015">
        <v>998</v>
      </c>
      <c r="S1015">
        <v>996</v>
      </c>
      <c r="T1015">
        <v>15.0751503006012</v>
      </c>
      <c r="U1015">
        <v>58.985943775100402</v>
      </c>
      <c r="V1015">
        <v>86.407167130058738</v>
      </c>
      <c r="W1015">
        <v>79.696084337349404</v>
      </c>
      <c r="X1015">
        <v>9.7910199168914716</v>
      </c>
      <c r="Y1015">
        <v>2.760486252501956</v>
      </c>
      <c r="Z1015">
        <v>-4.2654555028372307</v>
      </c>
      <c r="AA1015">
        <v>3.9861005711546902</v>
      </c>
      <c r="AB1015">
        <v>3.9470284597492817</v>
      </c>
      <c r="AC1015">
        <v>39</v>
      </c>
      <c r="AD1015">
        <v>0</v>
      </c>
      <c r="AE1015">
        <v>0</v>
      </c>
      <c r="AF1015">
        <v>9</v>
      </c>
      <c r="AG1015">
        <v>74</v>
      </c>
      <c r="AH1015">
        <v>11</v>
      </c>
      <c r="AI1015">
        <v>54</v>
      </c>
      <c r="AJ1015">
        <v>0</v>
      </c>
      <c r="AK1015">
        <v>11</v>
      </c>
      <c r="AL1015">
        <v>24</v>
      </c>
    </row>
    <row r="1016" spans="1:38" x14ac:dyDescent="0.5">
      <c r="A1016">
        <v>8</v>
      </c>
      <c r="B1016">
        <v>80</v>
      </c>
      <c r="C1016">
        <v>2018</v>
      </c>
      <c r="D1016">
        <v>99</v>
      </c>
      <c r="E1016">
        <v>99</v>
      </c>
      <c r="F1016">
        <v>99</v>
      </c>
      <c r="G1016">
        <v>99</v>
      </c>
      <c r="H1016">
        <v>1</v>
      </c>
      <c r="I1016">
        <v>99</v>
      </c>
      <c r="J1016">
        <v>111</v>
      </c>
      <c r="K1016">
        <v>99</v>
      </c>
      <c r="L1016">
        <v>99</v>
      </c>
      <c r="M1016">
        <v>99</v>
      </c>
      <c r="N1016">
        <v>99</v>
      </c>
      <c r="O1016">
        <v>99</v>
      </c>
      <c r="P1016">
        <v>9999</v>
      </c>
      <c r="Q1016">
        <v>24</v>
      </c>
      <c r="R1016">
        <v>1358</v>
      </c>
      <c r="S1016">
        <v>1358</v>
      </c>
      <c r="T1016">
        <v>15.986008836524299</v>
      </c>
      <c r="U1016">
        <v>60.536082474226802</v>
      </c>
      <c r="V1016">
        <v>87.712077381018815</v>
      </c>
      <c r="W1016">
        <v>80.958247422680415</v>
      </c>
      <c r="X1016">
        <v>11.052000619539804</v>
      </c>
      <c r="Y1016">
        <v>2.4020934596264807</v>
      </c>
      <c r="Z1016">
        <v>-31.126353288604498</v>
      </c>
      <c r="AA1016">
        <v>5.4239725206694089</v>
      </c>
      <c r="AB1016">
        <v>5.4668203630236079</v>
      </c>
      <c r="AC1016">
        <v>41</v>
      </c>
      <c r="AD1016">
        <v>0</v>
      </c>
      <c r="AE1016">
        <v>0</v>
      </c>
      <c r="AF1016">
        <v>9</v>
      </c>
      <c r="AG1016">
        <v>88</v>
      </c>
      <c r="AH1016">
        <v>23</v>
      </c>
      <c r="AI1016">
        <v>229</v>
      </c>
      <c r="AJ1016">
        <v>0</v>
      </c>
      <c r="AK1016">
        <v>35</v>
      </c>
      <c r="AL1016">
        <v>24</v>
      </c>
    </row>
    <row r="1017" spans="1:38" x14ac:dyDescent="0.5">
      <c r="A1017">
        <v>8</v>
      </c>
      <c r="B1017">
        <v>81</v>
      </c>
      <c r="C1017">
        <v>2018</v>
      </c>
      <c r="D1017">
        <v>99</v>
      </c>
      <c r="E1017">
        <v>99</v>
      </c>
      <c r="F1017">
        <v>99</v>
      </c>
      <c r="G1017">
        <v>99</v>
      </c>
      <c r="H1017">
        <v>1</v>
      </c>
      <c r="I1017">
        <v>99</v>
      </c>
      <c r="J1017">
        <v>113</v>
      </c>
      <c r="K1017">
        <v>99</v>
      </c>
      <c r="L1017">
        <v>99</v>
      </c>
      <c r="M1017">
        <v>99</v>
      </c>
      <c r="N1017">
        <v>99</v>
      </c>
      <c r="O1017">
        <v>99</v>
      </c>
      <c r="P1017">
        <v>9999</v>
      </c>
    </row>
    <row r="1018" spans="1:38" x14ac:dyDescent="0.5">
      <c r="A1018">
        <v>8</v>
      </c>
      <c r="B1018">
        <v>82</v>
      </c>
      <c r="C1018">
        <v>2018</v>
      </c>
      <c r="D1018">
        <v>99</v>
      </c>
      <c r="E1018">
        <v>99</v>
      </c>
      <c r="F1018">
        <v>99</v>
      </c>
      <c r="G1018">
        <v>99</v>
      </c>
      <c r="H1018">
        <v>1</v>
      </c>
      <c r="I1018">
        <v>99</v>
      </c>
      <c r="J1018">
        <v>116</v>
      </c>
      <c r="K1018">
        <v>99</v>
      </c>
      <c r="L1018">
        <v>99</v>
      </c>
      <c r="M1018">
        <v>99</v>
      </c>
      <c r="N1018">
        <v>99</v>
      </c>
      <c r="O1018">
        <v>99</v>
      </c>
      <c r="P1018">
        <v>9999</v>
      </c>
      <c r="Q1018">
        <v>3</v>
      </c>
      <c r="R1018">
        <v>111</v>
      </c>
      <c r="S1018">
        <v>111</v>
      </c>
      <c r="T1018">
        <v>16.054054054054053</v>
      </c>
      <c r="U1018">
        <v>60.86486486486487</v>
      </c>
      <c r="V1018">
        <v>85.342547314378308</v>
      </c>
      <c r="W1018">
        <v>78.771171171171133</v>
      </c>
      <c r="X1018">
        <v>13.173830100971388</v>
      </c>
      <c r="Y1018">
        <v>2.5626790826863184</v>
      </c>
      <c r="Z1018">
        <v>-28.508682800493009</v>
      </c>
      <c r="AA1018">
        <v>0.4433438511003715</v>
      </c>
      <c r="AB1018">
        <v>0.43477465271133942</v>
      </c>
      <c r="AC1018">
        <v>1</v>
      </c>
      <c r="AD1018">
        <v>0</v>
      </c>
      <c r="AE1018">
        <v>0</v>
      </c>
      <c r="AF1018">
        <v>1</v>
      </c>
      <c r="AG1018">
        <v>1</v>
      </c>
      <c r="AH1018">
        <v>2</v>
      </c>
      <c r="AI1018">
        <v>1</v>
      </c>
      <c r="AJ1018">
        <v>0</v>
      </c>
      <c r="AK1018">
        <v>1</v>
      </c>
      <c r="AL1018">
        <v>0</v>
      </c>
    </row>
    <row r="1019" spans="1:38" x14ac:dyDescent="0.5">
      <c r="A1019">
        <v>8</v>
      </c>
      <c r="B1019">
        <v>83</v>
      </c>
      <c r="C1019">
        <v>2018</v>
      </c>
      <c r="D1019">
        <v>99</v>
      </c>
      <c r="E1019">
        <v>99</v>
      </c>
      <c r="F1019">
        <v>99</v>
      </c>
      <c r="G1019">
        <v>99</v>
      </c>
      <c r="H1019">
        <v>2</v>
      </c>
      <c r="I1019">
        <v>99</v>
      </c>
      <c r="J1019">
        <v>117</v>
      </c>
      <c r="K1019">
        <v>99</v>
      </c>
      <c r="L1019">
        <v>99</v>
      </c>
      <c r="M1019">
        <v>99</v>
      </c>
      <c r="N1019">
        <v>99</v>
      </c>
      <c r="O1019">
        <v>99</v>
      </c>
      <c r="P1019">
        <v>9999</v>
      </c>
      <c r="Q1019">
        <v>16</v>
      </c>
      <c r="R1019">
        <v>529</v>
      </c>
      <c r="S1019">
        <v>527</v>
      </c>
      <c r="T1019">
        <v>16.130434782608699</v>
      </c>
      <c r="U1019">
        <v>61.130929791271342</v>
      </c>
      <c r="V1019">
        <v>92.48593296753225</v>
      </c>
      <c r="W1019">
        <v>85.239468690702097</v>
      </c>
      <c r="X1019">
        <v>11.792672849042264</v>
      </c>
      <c r="Y1019">
        <v>2.4871456416721274</v>
      </c>
      <c r="Z1019">
        <v>-42.661838672507741</v>
      </c>
      <c r="AA1019">
        <v>2.1128729480369057</v>
      </c>
      <c r="AB1019">
        <v>2.2337022655858711</v>
      </c>
      <c r="AC1019">
        <v>12</v>
      </c>
      <c r="AD1019">
        <v>0</v>
      </c>
      <c r="AE1019">
        <v>0</v>
      </c>
      <c r="AF1019">
        <v>3</v>
      </c>
      <c r="AG1019">
        <v>83</v>
      </c>
      <c r="AH1019">
        <v>28</v>
      </c>
      <c r="AI1019">
        <v>131</v>
      </c>
      <c r="AJ1019">
        <v>0</v>
      </c>
      <c r="AK1019">
        <v>25</v>
      </c>
      <c r="AL1019">
        <v>8</v>
      </c>
    </row>
    <row r="1020" spans="1:38" x14ac:dyDescent="0.5">
      <c r="A1020">
        <v>8</v>
      </c>
      <c r="B1020">
        <v>84</v>
      </c>
      <c r="C1020">
        <v>2018</v>
      </c>
      <c r="D1020">
        <v>99</v>
      </c>
      <c r="E1020">
        <v>99</v>
      </c>
      <c r="F1020">
        <v>99</v>
      </c>
      <c r="G1020">
        <v>99</v>
      </c>
      <c r="H1020">
        <v>1</v>
      </c>
      <c r="I1020">
        <v>99</v>
      </c>
      <c r="J1020">
        <v>121</v>
      </c>
      <c r="K1020">
        <v>99</v>
      </c>
      <c r="L1020">
        <v>99</v>
      </c>
      <c r="M1020">
        <v>99</v>
      </c>
      <c r="N1020">
        <v>99</v>
      </c>
      <c r="O1020">
        <v>99</v>
      </c>
      <c r="P1020">
        <v>9999</v>
      </c>
      <c r="Q1020">
        <v>52</v>
      </c>
      <c r="R1020">
        <v>7429</v>
      </c>
      <c r="S1020">
        <v>7419</v>
      </c>
      <c r="T1020">
        <v>15.741822587158437</v>
      </c>
      <c r="U1020">
        <v>60.419463539560603</v>
      </c>
      <c r="V1020">
        <v>87.327594503118362</v>
      </c>
      <c r="W1020">
        <v>80.555506132902053</v>
      </c>
      <c r="X1020">
        <v>11.801642613426658</v>
      </c>
      <c r="Y1020">
        <v>2.8876763931335372</v>
      </c>
      <c r="Z1020">
        <v>-32.973756200742763</v>
      </c>
      <c r="AA1020">
        <v>29.672085313735671</v>
      </c>
      <c r="AB1020">
        <v>29.717655045227776</v>
      </c>
      <c r="AC1020">
        <v>195</v>
      </c>
      <c r="AD1020">
        <v>0</v>
      </c>
      <c r="AE1020">
        <v>0</v>
      </c>
      <c r="AF1020">
        <v>53</v>
      </c>
      <c r="AG1020">
        <v>361</v>
      </c>
      <c r="AH1020">
        <v>179</v>
      </c>
      <c r="AI1020">
        <v>415</v>
      </c>
      <c r="AJ1020">
        <v>0</v>
      </c>
      <c r="AK1020">
        <v>631</v>
      </c>
      <c r="AL1020">
        <v>207</v>
      </c>
    </row>
    <row r="1021" spans="1:38" x14ac:dyDescent="0.5">
      <c r="A1021">
        <v>8</v>
      </c>
      <c r="B1021">
        <v>85</v>
      </c>
      <c r="C1021">
        <v>2018</v>
      </c>
      <c r="D1021">
        <v>99</v>
      </c>
      <c r="E1021">
        <v>99</v>
      </c>
      <c r="F1021">
        <v>99</v>
      </c>
      <c r="G1021">
        <v>99</v>
      </c>
      <c r="H1021">
        <v>1</v>
      </c>
      <c r="I1021">
        <v>99</v>
      </c>
      <c r="J1021">
        <v>134</v>
      </c>
      <c r="K1021">
        <v>99</v>
      </c>
      <c r="L1021">
        <v>99</v>
      </c>
      <c r="M1021">
        <v>99</v>
      </c>
      <c r="N1021">
        <v>99</v>
      </c>
      <c r="O1021">
        <v>99</v>
      </c>
      <c r="P1021">
        <v>9999</v>
      </c>
      <c r="Q1021">
        <v>6</v>
      </c>
      <c r="R1021">
        <v>828</v>
      </c>
      <c r="S1021">
        <v>827</v>
      </c>
      <c r="T1021">
        <v>16.667874396135261</v>
      </c>
      <c r="U1021">
        <v>62.377267230955262</v>
      </c>
      <c r="V1021">
        <v>96.012817674346635</v>
      </c>
      <c r="W1021">
        <v>88.573397823458251</v>
      </c>
      <c r="X1021">
        <v>10.982987545278259</v>
      </c>
      <c r="Y1021">
        <v>2.2750134867962739</v>
      </c>
      <c r="Z1021">
        <v>-42.487850428425745</v>
      </c>
      <c r="AA1021">
        <v>3.3071054838838521</v>
      </c>
      <c r="AB1021">
        <v>3.6423590129964953</v>
      </c>
      <c r="AC1021">
        <v>17</v>
      </c>
      <c r="AD1021">
        <v>0</v>
      </c>
      <c r="AE1021">
        <v>0</v>
      </c>
      <c r="AF1021">
        <v>0</v>
      </c>
      <c r="AG1021">
        <v>169</v>
      </c>
      <c r="AH1021">
        <v>37</v>
      </c>
      <c r="AI1021">
        <v>2</v>
      </c>
      <c r="AJ1021">
        <v>0</v>
      </c>
      <c r="AK1021">
        <v>155</v>
      </c>
      <c r="AL1021">
        <v>12</v>
      </c>
    </row>
    <row r="1022" spans="1:38" x14ac:dyDescent="0.5">
      <c r="A1022">
        <v>8</v>
      </c>
      <c r="B1022">
        <v>86</v>
      </c>
      <c r="C1022">
        <v>2018</v>
      </c>
      <c r="D1022">
        <v>99</v>
      </c>
      <c r="E1022">
        <v>99</v>
      </c>
      <c r="F1022">
        <v>99</v>
      </c>
      <c r="G1022">
        <v>99</v>
      </c>
      <c r="H1022">
        <v>2</v>
      </c>
      <c r="I1022">
        <v>99</v>
      </c>
      <c r="J1022">
        <v>141</v>
      </c>
      <c r="K1022">
        <v>99</v>
      </c>
      <c r="L1022">
        <v>99</v>
      </c>
      <c r="M1022">
        <v>99</v>
      </c>
      <c r="N1022">
        <v>99</v>
      </c>
      <c r="O1022">
        <v>99</v>
      </c>
      <c r="P1022">
        <v>9999</v>
      </c>
    </row>
    <row r="1023" spans="1:38" x14ac:dyDescent="0.5">
      <c r="A1023">
        <v>8</v>
      </c>
      <c r="B1023">
        <v>87</v>
      </c>
      <c r="C1023">
        <v>2018</v>
      </c>
      <c r="D1023">
        <v>99</v>
      </c>
      <c r="E1023">
        <v>99</v>
      </c>
      <c r="F1023">
        <v>99</v>
      </c>
      <c r="G1023">
        <v>99</v>
      </c>
      <c r="H1023">
        <v>2</v>
      </c>
      <c r="I1023">
        <v>99</v>
      </c>
      <c r="J1023">
        <v>143</v>
      </c>
      <c r="K1023">
        <v>99</v>
      </c>
      <c r="L1023">
        <v>99</v>
      </c>
      <c r="M1023">
        <v>99</v>
      </c>
      <c r="N1023">
        <v>99</v>
      </c>
      <c r="O1023">
        <v>99</v>
      </c>
      <c r="P1023">
        <v>9999</v>
      </c>
    </row>
    <row r="1024" spans="1:38" x14ac:dyDescent="0.5">
      <c r="A1024">
        <v>8</v>
      </c>
      <c r="B1024">
        <v>88</v>
      </c>
      <c r="C1024">
        <v>2018</v>
      </c>
      <c r="D1024">
        <v>99</v>
      </c>
      <c r="E1024">
        <v>99</v>
      </c>
      <c r="F1024">
        <v>99</v>
      </c>
      <c r="G1024">
        <v>99</v>
      </c>
      <c r="H1024">
        <v>2</v>
      </c>
      <c r="I1024">
        <v>99</v>
      </c>
      <c r="J1024">
        <v>147</v>
      </c>
      <c r="K1024">
        <v>99</v>
      </c>
      <c r="L1024">
        <v>99</v>
      </c>
      <c r="M1024">
        <v>99</v>
      </c>
      <c r="N1024">
        <v>99</v>
      </c>
      <c r="O1024">
        <v>99</v>
      </c>
      <c r="P1024">
        <v>9999</v>
      </c>
      <c r="Q1024">
        <v>16</v>
      </c>
      <c r="R1024">
        <v>4724</v>
      </c>
      <c r="S1024">
        <v>4721</v>
      </c>
      <c r="T1024">
        <v>16.21316680779001</v>
      </c>
      <c r="U1024">
        <v>61.522770599449267</v>
      </c>
      <c r="V1024">
        <v>85.377131706537938</v>
      </c>
      <c r="W1024">
        <v>78.781656428722854</v>
      </c>
      <c r="X1024">
        <v>11.567026258831987</v>
      </c>
      <c r="Y1024">
        <v>2.8850681682097803</v>
      </c>
      <c r="Z1024">
        <v>-39.108197617251449</v>
      </c>
      <c r="AA1024">
        <v>18.868075248632028</v>
      </c>
      <c r="AB1024">
        <v>18.494093278346899</v>
      </c>
      <c r="AC1024">
        <v>101</v>
      </c>
      <c r="AD1024">
        <v>0</v>
      </c>
      <c r="AE1024">
        <v>0</v>
      </c>
      <c r="AF1024">
        <v>44</v>
      </c>
      <c r="AG1024">
        <v>285</v>
      </c>
      <c r="AH1024">
        <v>126</v>
      </c>
      <c r="AI1024">
        <v>269</v>
      </c>
      <c r="AJ1024">
        <v>0</v>
      </c>
      <c r="AK1024">
        <v>242</v>
      </c>
      <c r="AL1024">
        <v>91</v>
      </c>
    </row>
    <row r="1025" spans="1:38" x14ac:dyDescent="0.5">
      <c r="A1025">
        <v>8</v>
      </c>
      <c r="B1025">
        <v>89</v>
      </c>
      <c r="C1025">
        <v>2018</v>
      </c>
      <c r="D1025">
        <v>99</v>
      </c>
      <c r="E1025">
        <v>99</v>
      </c>
      <c r="F1025">
        <v>99</v>
      </c>
      <c r="G1025">
        <v>99</v>
      </c>
      <c r="H1025">
        <v>1</v>
      </c>
      <c r="I1025">
        <v>99</v>
      </c>
      <c r="J1025">
        <v>155</v>
      </c>
      <c r="K1025">
        <v>99</v>
      </c>
      <c r="L1025">
        <v>99</v>
      </c>
      <c r="M1025">
        <v>99</v>
      </c>
      <c r="N1025">
        <v>99</v>
      </c>
      <c r="O1025">
        <v>99</v>
      </c>
      <c r="P1025">
        <v>9999</v>
      </c>
    </row>
    <row r="1026" spans="1:38" x14ac:dyDescent="0.5">
      <c r="A1026">
        <v>8</v>
      </c>
      <c r="B1026">
        <v>90</v>
      </c>
      <c r="C1026">
        <v>2018</v>
      </c>
      <c r="D1026">
        <v>99</v>
      </c>
      <c r="E1026">
        <v>99</v>
      </c>
      <c r="F1026">
        <v>99</v>
      </c>
      <c r="G1026">
        <v>99</v>
      </c>
      <c r="H1026">
        <v>2</v>
      </c>
      <c r="I1026">
        <v>99</v>
      </c>
      <c r="J1026">
        <v>160</v>
      </c>
      <c r="K1026">
        <v>99</v>
      </c>
      <c r="L1026">
        <v>99</v>
      </c>
      <c r="M1026">
        <v>99</v>
      </c>
      <c r="N1026">
        <v>99</v>
      </c>
      <c r="O1026">
        <v>99</v>
      </c>
      <c r="P1026">
        <v>9999</v>
      </c>
      <c r="Q1026">
        <v>3</v>
      </c>
      <c r="R1026">
        <v>16</v>
      </c>
      <c r="S1026">
        <v>16</v>
      </c>
      <c r="T1026">
        <v>15.125</v>
      </c>
      <c r="U1026">
        <v>58.625</v>
      </c>
      <c r="V1026">
        <v>98.550920910075817</v>
      </c>
      <c r="W1026">
        <v>90.96250000000002</v>
      </c>
      <c r="X1026">
        <v>11.102582751323952</v>
      </c>
      <c r="Y1026">
        <v>2.5217801252290015</v>
      </c>
      <c r="Z1026">
        <v>-36.525690977297849</v>
      </c>
      <c r="AA1026">
        <v>6.3905419978431938E-2</v>
      </c>
      <c r="AB1026">
        <v>7.2369622301578743E-2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1</v>
      </c>
      <c r="AL1026">
        <v>0</v>
      </c>
    </row>
    <row r="1027" spans="1:38" x14ac:dyDescent="0.5">
      <c r="A1027">
        <v>8</v>
      </c>
      <c r="B1027">
        <v>91</v>
      </c>
      <c r="C1027">
        <v>2018</v>
      </c>
      <c r="D1027">
        <v>99</v>
      </c>
      <c r="E1027">
        <v>99</v>
      </c>
      <c r="F1027">
        <v>99</v>
      </c>
      <c r="G1027">
        <v>99</v>
      </c>
      <c r="H1027">
        <v>1</v>
      </c>
      <c r="I1027">
        <v>99</v>
      </c>
      <c r="J1027">
        <v>171</v>
      </c>
      <c r="K1027">
        <v>99</v>
      </c>
      <c r="L1027">
        <v>99</v>
      </c>
      <c r="M1027">
        <v>99</v>
      </c>
      <c r="N1027">
        <v>99</v>
      </c>
      <c r="O1027">
        <v>99</v>
      </c>
      <c r="P1027">
        <v>9999</v>
      </c>
    </row>
    <row r="1028" spans="1:38" x14ac:dyDescent="0.5">
      <c r="A1028">
        <v>8</v>
      </c>
      <c r="B1028">
        <v>92</v>
      </c>
      <c r="C1028">
        <v>2018</v>
      </c>
      <c r="D1028">
        <v>99</v>
      </c>
      <c r="E1028">
        <v>99</v>
      </c>
      <c r="F1028">
        <v>99</v>
      </c>
      <c r="G1028">
        <v>99</v>
      </c>
      <c r="H1028">
        <v>2</v>
      </c>
      <c r="I1028">
        <v>99</v>
      </c>
      <c r="J1028">
        <v>181</v>
      </c>
      <c r="K1028">
        <v>99</v>
      </c>
      <c r="L1028">
        <v>99</v>
      </c>
      <c r="M1028">
        <v>99</v>
      </c>
      <c r="N1028">
        <v>99</v>
      </c>
      <c r="O1028">
        <v>99</v>
      </c>
      <c r="P1028">
        <v>9999</v>
      </c>
    </row>
    <row r="1029" spans="1:38" x14ac:dyDescent="0.5">
      <c r="A1029">
        <v>8</v>
      </c>
      <c r="B1029">
        <v>93</v>
      </c>
      <c r="C1029">
        <v>2018</v>
      </c>
      <c r="D1029">
        <v>99</v>
      </c>
      <c r="E1029">
        <v>99</v>
      </c>
      <c r="F1029">
        <v>99</v>
      </c>
      <c r="G1029">
        <v>99</v>
      </c>
      <c r="H1029">
        <v>2</v>
      </c>
      <c r="I1029">
        <v>99</v>
      </c>
      <c r="J1029">
        <v>470</v>
      </c>
      <c r="K1029">
        <v>99</v>
      </c>
      <c r="L1029">
        <v>99</v>
      </c>
      <c r="M1029">
        <v>99</v>
      </c>
      <c r="N1029">
        <v>99</v>
      </c>
      <c r="O1029">
        <v>99</v>
      </c>
      <c r="P1029">
        <v>9999</v>
      </c>
    </row>
    <row r="1030" spans="1:38" x14ac:dyDescent="0.5">
      <c r="A1030">
        <v>8</v>
      </c>
      <c r="B1030">
        <v>94</v>
      </c>
      <c r="C1030">
        <v>2018</v>
      </c>
      <c r="D1030">
        <v>99</v>
      </c>
      <c r="E1030">
        <v>99</v>
      </c>
      <c r="F1030">
        <v>99</v>
      </c>
      <c r="G1030">
        <v>99</v>
      </c>
      <c r="H1030">
        <v>1</v>
      </c>
      <c r="I1030">
        <v>99</v>
      </c>
      <c r="J1030">
        <v>643</v>
      </c>
      <c r="K1030">
        <v>99</v>
      </c>
      <c r="L1030">
        <v>99</v>
      </c>
      <c r="M1030">
        <v>99</v>
      </c>
      <c r="N1030">
        <v>99</v>
      </c>
      <c r="O1030">
        <v>99</v>
      </c>
      <c r="P1030">
        <v>9999</v>
      </c>
      <c r="Q1030">
        <v>13</v>
      </c>
      <c r="R1030">
        <v>3951</v>
      </c>
      <c r="S1030">
        <v>3939</v>
      </c>
      <c r="T1030">
        <v>16.178435839028101</v>
      </c>
      <c r="U1030">
        <v>61.188118811881189</v>
      </c>
      <c r="V1030">
        <v>87.218159269048101</v>
      </c>
      <c r="W1030">
        <v>80.398578319370387</v>
      </c>
      <c r="X1030">
        <v>10.181816945087672</v>
      </c>
      <c r="Y1030">
        <v>2.4739107840116761</v>
      </c>
      <c r="Z1030">
        <v>-46.072222839293971</v>
      </c>
      <c r="AA1030">
        <v>15.780644645924037</v>
      </c>
      <c r="AB1030">
        <v>15.747379199317679</v>
      </c>
      <c r="AC1030">
        <v>122</v>
      </c>
      <c r="AD1030">
        <v>0</v>
      </c>
      <c r="AE1030">
        <v>0</v>
      </c>
      <c r="AF1030">
        <v>20</v>
      </c>
      <c r="AG1030">
        <v>332</v>
      </c>
      <c r="AH1030">
        <v>74</v>
      </c>
      <c r="AI1030">
        <v>98</v>
      </c>
      <c r="AJ1030">
        <v>0</v>
      </c>
      <c r="AK1030">
        <v>541</v>
      </c>
      <c r="AL1030">
        <v>203</v>
      </c>
    </row>
    <row r="1031" spans="1:38" x14ac:dyDescent="0.5">
      <c r="A1031">
        <v>8</v>
      </c>
      <c r="B1031">
        <v>95</v>
      </c>
      <c r="C1031">
        <v>2018</v>
      </c>
      <c r="D1031">
        <v>99</v>
      </c>
      <c r="E1031">
        <v>99</v>
      </c>
      <c r="F1031">
        <v>99</v>
      </c>
      <c r="G1031">
        <v>99</v>
      </c>
      <c r="H1031">
        <v>1</v>
      </c>
      <c r="I1031">
        <v>99</v>
      </c>
      <c r="J1031">
        <v>802</v>
      </c>
      <c r="K1031">
        <v>99</v>
      </c>
      <c r="L1031">
        <v>99</v>
      </c>
      <c r="M1031">
        <v>99</v>
      </c>
      <c r="N1031">
        <v>99</v>
      </c>
      <c r="O1031">
        <v>99</v>
      </c>
      <c r="P1031">
        <v>9999</v>
      </c>
    </row>
    <row r="1032" spans="1:38" x14ac:dyDescent="0.5">
      <c r="A1032">
        <v>8</v>
      </c>
      <c r="B1032">
        <v>96</v>
      </c>
      <c r="C1032">
        <v>2017</v>
      </c>
      <c r="D1032">
        <v>99</v>
      </c>
      <c r="E1032">
        <v>99</v>
      </c>
      <c r="F1032">
        <v>99</v>
      </c>
      <c r="G1032">
        <v>99</v>
      </c>
      <c r="H1032">
        <v>1</v>
      </c>
      <c r="I1032">
        <v>99</v>
      </c>
      <c r="J1032">
        <v>103</v>
      </c>
      <c r="K1032">
        <v>99</v>
      </c>
      <c r="L1032">
        <v>99</v>
      </c>
      <c r="M1032">
        <v>99</v>
      </c>
      <c r="N1032">
        <v>99</v>
      </c>
      <c r="O1032">
        <v>99</v>
      </c>
      <c r="P1032">
        <v>9999</v>
      </c>
      <c r="Q1032">
        <v>28</v>
      </c>
      <c r="R1032">
        <v>5892</v>
      </c>
      <c r="S1032">
        <v>5888</v>
      </c>
      <c r="T1032">
        <v>15.807705363204349</v>
      </c>
      <c r="U1032">
        <v>60.427989130434788</v>
      </c>
      <c r="V1032">
        <v>90.823247385651428</v>
      </c>
      <c r="W1032">
        <v>83.803413722825795</v>
      </c>
      <c r="X1032">
        <v>10.535641835049361</v>
      </c>
      <c r="Y1032">
        <v>2.756953517115238</v>
      </c>
      <c r="Z1032">
        <v>-33.389376318816801</v>
      </c>
      <c r="AA1032">
        <v>17.00089448019159</v>
      </c>
      <c r="AB1032">
        <v>17.443402960780539</v>
      </c>
      <c r="AC1032">
        <v>37</v>
      </c>
      <c r="AD1032">
        <v>0</v>
      </c>
      <c r="AE1032">
        <v>0</v>
      </c>
      <c r="AF1032">
        <v>8</v>
      </c>
      <c r="AG1032">
        <v>119</v>
      </c>
      <c r="AH1032">
        <v>47</v>
      </c>
      <c r="AI1032">
        <v>267</v>
      </c>
      <c r="AJ1032">
        <v>0</v>
      </c>
      <c r="AK1032">
        <v>233</v>
      </c>
      <c r="AL1032">
        <v>95</v>
      </c>
    </row>
    <row r="1033" spans="1:38" x14ac:dyDescent="0.5">
      <c r="A1033">
        <v>8</v>
      </c>
      <c r="B1033">
        <v>97</v>
      </c>
      <c r="C1033">
        <v>2017</v>
      </c>
      <c r="D1033">
        <v>99</v>
      </c>
      <c r="E1033">
        <v>99</v>
      </c>
      <c r="F1033">
        <v>99</v>
      </c>
      <c r="G1033">
        <v>99</v>
      </c>
      <c r="H1033">
        <v>2</v>
      </c>
      <c r="I1033">
        <v>99</v>
      </c>
      <c r="J1033">
        <v>106</v>
      </c>
      <c r="K1033">
        <v>99</v>
      </c>
      <c r="L1033">
        <v>99</v>
      </c>
      <c r="M1033">
        <v>99</v>
      </c>
      <c r="N1033">
        <v>99</v>
      </c>
      <c r="O1033">
        <v>99</v>
      </c>
      <c r="P1033">
        <v>9999</v>
      </c>
      <c r="Q1033">
        <v>9</v>
      </c>
      <c r="R1033">
        <v>557</v>
      </c>
      <c r="S1033">
        <v>556</v>
      </c>
      <c r="T1033">
        <v>15.068222621184923</v>
      </c>
      <c r="U1033">
        <v>58.899280575539557</v>
      </c>
      <c r="V1033">
        <v>91.014598938400638</v>
      </c>
      <c r="W1033">
        <v>83.93974820143886</v>
      </c>
      <c r="X1033">
        <v>9.1300822611229719</v>
      </c>
      <c r="Y1033">
        <v>2.3659605378367559</v>
      </c>
      <c r="Z1033">
        <v>-30.633270129315328</v>
      </c>
      <c r="AA1033">
        <v>1.6071789248925183</v>
      </c>
      <c r="AB1033">
        <v>1.6498488408919738</v>
      </c>
      <c r="AC1033">
        <v>4</v>
      </c>
      <c r="AD1033">
        <v>0</v>
      </c>
      <c r="AE1033">
        <v>0</v>
      </c>
      <c r="AF1033">
        <v>2</v>
      </c>
      <c r="AG1033">
        <v>15</v>
      </c>
      <c r="AH1033">
        <v>9</v>
      </c>
      <c r="AI1033">
        <v>26</v>
      </c>
      <c r="AJ1033">
        <v>0</v>
      </c>
      <c r="AK1033">
        <v>33</v>
      </c>
      <c r="AL1033">
        <v>1</v>
      </c>
    </row>
    <row r="1034" spans="1:38" x14ac:dyDescent="0.5">
      <c r="A1034">
        <v>8</v>
      </c>
      <c r="B1034">
        <v>98</v>
      </c>
      <c r="C1034">
        <v>2017</v>
      </c>
      <c r="D1034">
        <v>99</v>
      </c>
      <c r="E1034">
        <v>99</v>
      </c>
      <c r="F1034">
        <v>99</v>
      </c>
      <c r="G1034">
        <v>99</v>
      </c>
      <c r="H1034">
        <v>1</v>
      </c>
      <c r="I1034">
        <v>99</v>
      </c>
      <c r="J1034">
        <v>109</v>
      </c>
      <c r="K1034">
        <v>99</v>
      </c>
      <c r="L1034">
        <v>99</v>
      </c>
      <c r="M1034">
        <v>99</v>
      </c>
      <c r="N1034">
        <v>99</v>
      </c>
      <c r="O1034">
        <v>99</v>
      </c>
      <c r="P1034">
        <v>9999</v>
      </c>
      <c r="Q1034">
        <v>13</v>
      </c>
      <c r="R1034">
        <v>1306</v>
      </c>
      <c r="S1034">
        <v>1303</v>
      </c>
      <c r="T1034">
        <v>15.396630934150076</v>
      </c>
      <c r="U1034">
        <v>59.914044512663082</v>
      </c>
      <c r="V1034">
        <v>85.656735144915004</v>
      </c>
      <c r="W1034">
        <v>78.974980813507187</v>
      </c>
      <c r="X1034">
        <v>10.957937593208401</v>
      </c>
      <c r="Y1034">
        <v>3.2257564969007948</v>
      </c>
      <c r="Z1034">
        <v>-14.540158282449172</v>
      </c>
      <c r="AA1034">
        <v>3.7683584845774303</v>
      </c>
      <c r="AB1034">
        <v>3.637773434239699</v>
      </c>
      <c r="AC1034">
        <v>65</v>
      </c>
      <c r="AD1034">
        <v>0</v>
      </c>
      <c r="AE1034">
        <v>0</v>
      </c>
      <c r="AF1034">
        <v>10</v>
      </c>
      <c r="AG1034">
        <v>83</v>
      </c>
      <c r="AH1034">
        <v>10</v>
      </c>
      <c r="AI1034">
        <v>23</v>
      </c>
      <c r="AJ1034">
        <v>0</v>
      </c>
      <c r="AK1034">
        <v>33</v>
      </c>
      <c r="AL1034">
        <v>53</v>
      </c>
    </row>
    <row r="1035" spans="1:38" x14ac:dyDescent="0.5">
      <c r="A1035">
        <v>8</v>
      </c>
      <c r="B1035">
        <v>99</v>
      </c>
      <c r="C1035">
        <v>2017</v>
      </c>
      <c r="D1035">
        <v>99</v>
      </c>
      <c r="E1035">
        <v>99</v>
      </c>
      <c r="F1035">
        <v>99</v>
      </c>
      <c r="G1035">
        <v>99</v>
      </c>
      <c r="H1035">
        <v>1</v>
      </c>
      <c r="I1035">
        <v>99</v>
      </c>
      <c r="J1035">
        <v>111</v>
      </c>
      <c r="K1035">
        <v>99</v>
      </c>
      <c r="L1035">
        <v>99</v>
      </c>
      <c r="M1035">
        <v>99</v>
      </c>
      <c r="N1035">
        <v>99</v>
      </c>
      <c r="O1035">
        <v>99</v>
      </c>
      <c r="P1035">
        <v>9999</v>
      </c>
      <c r="Q1035">
        <v>28</v>
      </c>
      <c r="R1035">
        <v>2172</v>
      </c>
      <c r="S1035">
        <v>2169</v>
      </c>
      <c r="T1035">
        <v>15.531767955801101</v>
      </c>
      <c r="U1035">
        <v>59.772245274319957</v>
      </c>
      <c r="V1035">
        <v>90.228058423955829</v>
      </c>
      <c r="W1035">
        <v>83.233840479483774</v>
      </c>
      <c r="X1035">
        <v>10.880231419174207</v>
      </c>
      <c r="Y1035">
        <v>2.4582722444071905</v>
      </c>
      <c r="Z1035">
        <v>-26.248256129800296</v>
      </c>
      <c r="AA1035">
        <v>6.2671321810889582</v>
      </c>
      <c r="AB1035">
        <v>6.3820644863749116</v>
      </c>
      <c r="AC1035">
        <v>64</v>
      </c>
      <c r="AD1035">
        <v>0</v>
      </c>
      <c r="AE1035">
        <v>0</v>
      </c>
      <c r="AF1035">
        <v>9</v>
      </c>
      <c r="AG1035">
        <v>79</v>
      </c>
      <c r="AH1035">
        <v>41</v>
      </c>
      <c r="AI1035">
        <v>362</v>
      </c>
      <c r="AJ1035">
        <v>0</v>
      </c>
      <c r="AK1035">
        <v>366</v>
      </c>
      <c r="AL1035">
        <v>71</v>
      </c>
    </row>
    <row r="1036" spans="1:38" x14ac:dyDescent="0.5">
      <c r="A1036">
        <v>8</v>
      </c>
      <c r="B1036">
        <v>100</v>
      </c>
      <c r="C1036">
        <v>2017</v>
      </c>
      <c r="D1036">
        <v>99</v>
      </c>
      <c r="E1036">
        <v>99</v>
      </c>
      <c r="F1036">
        <v>99</v>
      </c>
      <c r="G1036">
        <v>99</v>
      </c>
      <c r="H1036">
        <v>1</v>
      </c>
      <c r="I1036">
        <v>99</v>
      </c>
      <c r="J1036">
        <v>113</v>
      </c>
      <c r="K1036">
        <v>99</v>
      </c>
      <c r="L1036">
        <v>99</v>
      </c>
      <c r="M1036">
        <v>99</v>
      </c>
      <c r="N1036">
        <v>99</v>
      </c>
      <c r="O1036">
        <v>99</v>
      </c>
      <c r="P1036">
        <v>9999</v>
      </c>
    </row>
    <row r="1037" spans="1:38" x14ac:dyDescent="0.5">
      <c r="A1037">
        <v>8</v>
      </c>
      <c r="B1037">
        <v>101</v>
      </c>
      <c r="C1037">
        <v>2017</v>
      </c>
      <c r="D1037">
        <v>99</v>
      </c>
      <c r="E1037">
        <v>99</v>
      </c>
      <c r="F1037">
        <v>99</v>
      </c>
      <c r="G1037">
        <v>99</v>
      </c>
      <c r="H1037">
        <v>1</v>
      </c>
      <c r="I1037">
        <v>99</v>
      </c>
      <c r="J1037">
        <v>116</v>
      </c>
      <c r="K1037">
        <v>99</v>
      </c>
      <c r="L1037">
        <v>99</v>
      </c>
      <c r="M1037">
        <v>99</v>
      </c>
      <c r="N1037">
        <v>99</v>
      </c>
      <c r="O1037">
        <v>99</v>
      </c>
      <c r="P1037">
        <v>9999</v>
      </c>
      <c r="Q1037">
        <v>7</v>
      </c>
      <c r="R1037">
        <v>114</v>
      </c>
      <c r="S1037">
        <v>114</v>
      </c>
      <c r="T1037">
        <v>15.97368421052631</v>
      </c>
      <c r="U1037">
        <v>60.491228070175438</v>
      </c>
      <c r="V1037">
        <v>87.700290813708122</v>
      </c>
      <c r="W1037">
        <v>80.947368421052687</v>
      </c>
      <c r="X1037">
        <v>10.669855969417632</v>
      </c>
      <c r="Y1037">
        <v>2.6232617102789257</v>
      </c>
      <c r="Z1037">
        <v>-39.238966197406825</v>
      </c>
      <c r="AA1037">
        <v>0.32893787690798398</v>
      </c>
      <c r="AB1037">
        <v>0.32621902708887079</v>
      </c>
      <c r="AC1037">
        <v>1</v>
      </c>
      <c r="AD1037">
        <v>0</v>
      </c>
      <c r="AE1037">
        <v>0</v>
      </c>
      <c r="AF1037">
        <v>2</v>
      </c>
      <c r="AG1037">
        <v>6</v>
      </c>
      <c r="AH1037">
        <v>0</v>
      </c>
      <c r="AI1037">
        <v>1</v>
      </c>
      <c r="AJ1037">
        <v>0</v>
      </c>
      <c r="AK1037">
        <v>1</v>
      </c>
      <c r="AL1037">
        <v>4</v>
      </c>
    </row>
    <row r="1038" spans="1:38" x14ac:dyDescent="0.5">
      <c r="A1038">
        <v>8</v>
      </c>
      <c r="B1038">
        <v>102</v>
      </c>
      <c r="C1038">
        <v>2017</v>
      </c>
      <c r="D1038">
        <v>99</v>
      </c>
      <c r="E1038">
        <v>99</v>
      </c>
      <c r="F1038">
        <v>99</v>
      </c>
      <c r="G1038">
        <v>99</v>
      </c>
      <c r="H1038">
        <v>2</v>
      </c>
      <c r="I1038">
        <v>99</v>
      </c>
      <c r="J1038">
        <v>117</v>
      </c>
      <c r="K1038">
        <v>99</v>
      </c>
      <c r="L1038">
        <v>99</v>
      </c>
      <c r="M1038">
        <v>99</v>
      </c>
      <c r="N1038">
        <v>99</v>
      </c>
      <c r="O1038">
        <v>99</v>
      </c>
      <c r="P1038">
        <v>9999</v>
      </c>
      <c r="Q1038">
        <v>11</v>
      </c>
      <c r="R1038">
        <v>410</v>
      </c>
      <c r="S1038">
        <v>410</v>
      </c>
      <c r="T1038">
        <v>15.536585365853661</v>
      </c>
      <c r="U1038">
        <v>59.868292682926835</v>
      </c>
      <c r="V1038">
        <v>94.677747535871859</v>
      </c>
      <c r="W1038">
        <v>87.387560975609745</v>
      </c>
      <c r="X1038">
        <v>12.721731604886521</v>
      </c>
      <c r="Y1038">
        <v>2.8356991674004406</v>
      </c>
      <c r="Z1038">
        <v>-41.68328902582487</v>
      </c>
      <c r="AA1038">
        <v>1.1830221888795915</v>
      </c>
      <c r="AB1038">
        <v>1.2665874403624229</v>
      </c>
      <c r="AC1038">
        <v>14</v>
      </c>
      <c r="AD1038">
        <v>0</v>
      </c>
      <c r="AE1038">
        <v>0</v>
      </c>
      <c r="AF1038">
        <v>5</v>
      </c>
      <c r="AG1038">
        <v>157</v>
      </c>
      <c r="AH1038">
        <v>37</v>
      </c>
      <c r="AI1038">
        <v>169</v>
      </c>
      <c r="AJ1038">
        <v>0</v>
      </c>
      <c r="AK1038">
        <v>69</v>
      </c>
      <c r="AL1038">
        <v>20</v>
      </c>
    </row>
    <row r="1039" spans="1:38" x14ac:dyDescent="0.5">
      <c r="A1039">
        <v>8</v>
      </c>
      <c r="B1039">
        <v>103</v>
      </c>
      <c r="C1039">
        <v>2017</v>
      </c>
      <c r="D1039">
        <v>99</v>
      </c>
      <c r="E1039">
        <v>99</v>
      </c>
      <c r="F1039">
        <v>99</v>
      </c>
      <c r="G1039">
        <v>99</v>
      </c>
      <c r="H1039">
        <v>1</v>
      </c>
      <c r="I1039">
        <v>99</v>
      </c>
      <c r="J1039">
        <v>121</v>
      </c>
      <c r="K1039">
        <v>99</v>
      </c>
      <c r="L1039">
        <v>99</v>
      </c>
      <c r="M1039">
        <v>99</v>
      </c>
      <c r="N1039">
        <v>99</v>
      </c>
      <c r="O1039">
        <v>99</v>
      </c>
      <c r="P1039">
        <v>9999</v>
      </c>
      <c r="Q1039">
        <v>55</v>
      </c>
      <c r="R1039">
        <v>9905</v>
      </c>
      <c r="S1039">
        <v>9899</v>
      </c>
      <c r="T1039">
        <v>15.703987884906612</v>
      </c>
      <c r="U1039">
        <v>60.323264976260241</v>
      </c>
      <c r="V1039">
        <v>87.141308143998685</v>
      </c>
      <c r="W1039">
        <v>80.408728154358883</v>
      </c>
      <c r="X1039">
        <v>12.136442321962951</v>
      </c>
      <c r="Y1039">
        <v>3.0220516957457035</v>
      </c>
      <c r="Z1039">
        <v>-38.797228317019886</v>
      </c>
      <c r="AA1039">
        <v>28.580084831347204</v>
      </c>
      <c r="AB1039">
        <v>28.138193987409998</v>
      </c>
      <c r="AC1039">
        <v>380</v>
      </c>
      <c r="AD1039">
        <v>0</v>
      </c>
      <c r="AE1039">
        <v>0</v>
      </c>
      <c r="AF1039">
        <v>109</v>
      </c>
      <c r="AG1039">
        <v>330</v>
      </c>
      <c r="AH1039">
        <v>119</v>
      </c>
      <c r="AI1039">
        <v>253</v>
      </c>
      <c r="AJ1039">
        <v>0</v>
      </c>
      <c r="AK1039">
        <v>1231</v>
      </c>
      <c r="AL1039">
        <v>600</v>
      </c>
    </row>
    <row r="1040" spans="1:38" x14ac:dyDescent="0.5">
      <c r="A1040">
        <v>8</v>
      </c>
      <c r="B1040">
        <v>104</v>
      </c>
      <c r="C1040">
        <v>2017</v>
      </c>
      <c r="D1040">
        <v>99</v>
      </c>
      <c r="E1040">
        <v>99</v>
      </c>
      <c r="F1040">
        <v>99</v>
      </c>
      <c r="G1040">
        <v>99</v>
      </c>
      <c r="H1040">
        <v>1</v>
      </c>
      <c r="I1040">
        <v>99</v>
      </c>
      <c r="J1040">
        <v>134</v>
      </c>
      <c r="K1040">
        <v>99</v>
      </c>
      <c r="L1040">
        <v>99</v>
      </c>
      <c r="M1040">
        <v>99</v>
      </c>
      <c r="N1040">
        <v>99</v>
      </c>
      <c r="O1040">
        <v>99</v>
      </c>
      <c r="P1040">
        <v>9999</v>
      </c>
      <c r="Q1040">
        <v>4</v>
      </c>
      <c r="R1040">
        <v>919</v>
      </c>
      <c r="S1040">
        <v>919</v>
      </c>
      <c r="T1040">
        <v>16.556039173014145</v>
      </c>
      <c r="U1040">
        <v>61.807399347116416</v>
      </c>
      <c r="V1040">
        <v>95.818975121339932</v>
      </c>
      <c r="W1040">
        <v>88.440914036996716</v>
      </c>
      <c r="X1040">
        <v>11.911863566001344</v>
      </c>
      <c r="Y1040">
        <v>2.1982557345972062</v>
      </c>
      <c r="Z1040">
        <v>-37.236711706618657</v>
      </c>
      <c r="AA1040">
        <v>2.6517009550740114</v>
      </c>
      <c r="AB1040">
        <v>2.8732302891750696</v>
      </c>
      <c r="AC1040">
        <v>40</v>
      </c>
      <c r="AD1040">
        <v>0</v>
      </c>
      <c r="AE1040">
        <v>0</v>
      </c>
      <c r="AF1040">
        <v>3</v>
      </c>
      <c r="AG1040">
        <v>162</v>
      </c>
      <c r="AH1040">
        <v>39</v>
      </c>
      <c r="AI1040">
        <v>1</v>
      </c>
      <c r="AJ1040">
        <v>0</v>
      </c>
      <c r="AK1040">
        <v>301</v>
      </c>
      <c r="AL1040">
        <v>38</v>
      </c>
    </row>
    <row r="1041" spans="1:38" x14ac:dyDescent="0.5">
      <c r="A1041">
        <v>8</v>
      </c>
      <c r="B1041">
        <v>105</v>
      </c>
      <c r="C1041">
        <v>2017</v>
      </c>
      <c r="D1041">
        <v>99</v>
      </c>
      <c r="E1041">
        <v>99</v>
      </c>
      <c r="F1041">
        <v>99</v>
      </c>
      <c r="G1041">
        <v>99</v>
      </c>
      <c r="H1041">
        <v>2</v>
      </c>
      <c r="I1041">
        <v>99</v>
      </c>
      <c r="J1041">
        <v>141</v>
      </c>
      <c r="K1041">
        <v>99</v>
      </c>
      <c r="L1041">
        <v>99</v>
      </c>
      <c r="M1041">
        <v>99</v>
      </c>
      <c r="N1041">
        <v>99</v>
      </c>
      <c r="O1041">
        <v>99</v>
      </c>
      <c r="P1041">
        <v>9999</v>
      </c>
    </row>
    <row r="1042" spans="1:38" x14ac:dyDescent="0.5">
      <c r="A1042">
        <v>8</v>
      </c>
      <c r="B1042">
        <v>106</v>
      </c>
      <c r="C1042">
        <v>2017</v>
      </c>
      <c r="D1042">
        <v>99</v>
      </c>
      <c r="E1042">
        <v>99</v>
      </c>
      <c r="F1042">
        <v>99</v>
      </c>
      <c r="G1042">
        <v>99</v>
      </c>
      <c r="H1042">
        <v>2</v>
      </c>
      <c r="I1042">
        <v>99</v>
      </c>
      <c r="J1042">
        <v>143</v>
      </c>
      <c r="K1042">
        <v>99</v>
      </c>
      <c r="L1042">
        <v>99</v>
      </c>
      <c r="M1042">
        <v>99</v>
      </c>
      <c r="N1042">
        <v>99</v>
      </c>
      <c r="O1042">
        <v>99</v>
      </c>
      <c r="P1042">
        <v>9999</v>
      </c>
    </row>
    <row r="1043" spans="1:38" x14ac:dyDescent="0.5">
      <c r="A1043">
        <v>8</v>
      </c>
      <c r="B1043">
        <v>107</v>
      </c>
      <c r="C1043">
        <v>2017</v>
      </c>
      <c r="D1043">
        <v>99</v>
      </c>
      <c r="E1043">
        <v>99</v>
      </c>
      <c r="F1043">
        <v>99</v>
      </c>
      <c r="G1043">
        <v>99</v>
      </c>
      <c r="H1043">
        <v>2</v>
      </c>
      <c r="I1043">
        <v>99</v>
      </c>
      <c r="J1043">
        <v>147</v>
      </c>
      <c r="K1043">
        <v>99</v>
      </c>
      <c r="L1043">
        <v>99</v>
      </c>
      <c r="M1043">
        <v>99</v>
      </c>
      <c r="N1043">
        <v>99</v>
      </c>
      <c r="O1043">
        <v>99</v>
      </c>
      <c r="P1043">
        <v>9999</v>
      </c>
      <c r="Q1043">
        <v>17</v>
      </c>
      <c r="R1043">
        <v>6337</v>
      </c>
      <c r="S1043">
        <v>6329</v>
      </c>
      <c r="T1043">
        <v>16.126873915101786</v>
      </c>
      <c r="U1043">
        <v>61.215041870753666</v>
      </c>
      <c r="V1043">
        <v>87.836228939444823</v>
      </c>
      <c r="W1043">
        <v>81.028961921314817</v>
      </c>
      <c r="X1043">
        <v>10.068975904188841</v>
      </c>
      <c r="Y1043">
        <v>2.799519404783088</v>
      </c>
      <c r="Z1043">
        <v>-40.832961116586965</v>
      </c>
      <c r="AA1043">
        <v>18.284906368121877</v>
      </c>
      <c r="AB1043">
        <v>18.129134586665401</v>
      </c>
      <c r="AC1043">
        <v>207</v>
      </c>
      <c r="AD1043">
        <v>0</v>
      </c>
      <c r="AE1043">
        <v>0</v>
      </c>
      <c r="AF1043">
        <v>76</v>
      </c>
      <c r="AG1043">
        <v>285</v>
      </c>
      <c r="AH1043">
        <v>110</v>
      </c>
      <c r="AI1043">
        <v>236</v>
      </c>
      <c r="AJ1043">
        <v>0</v>
      </c>
      <c r="AK1043">
        <v>481</v>
      </c>
      <c r="AL1043">
        <v>351</v>
      </c>
    </row>
    <row r="1044" spans="1:38" x14ac:dyDescent="0.5">
      <c r="A1044">
        <v>8</v>
      </c>
      <c r="B1044">
        <v>108</v>
      </c>
      <c r="C1044">
        <v>2017</v>
      </c>
      <c r="D1044">
        <v>99</v>
      </c>
      <c r="E1044">
        <v>99</v>
      </c>
      <c r="F1044">
        <v>99</v>
      </c>
      <c r="G1044">
        <v>99</v>
      </c>
      <c r="H1044">
        <v>1</v>
      </c>
      <c r="I1044">
        <v>99</v>
      </c>
      <c r="J1044">
        <v>155</v>
      </c>
      <c r="K1044">
        <v>99</v>
      </c>
      <c r="L1044">
        <v>99</v>
      </c>
      <c r="M1044">
        <v>99</v>
      </c>
      <c r="N1044">
        <v>99</v>
      </c>
      <c r="O1044">
        <v>99</v>
      </c>
      <c r="P1044">
        <v>9999</v>
      </c>
      <c r="Q1044">
        <v>2</v>
      </c>
      <c r="R1044">
        <v>61</v>
      </c>
      <c r="S1044">
        <v>61</v>
      </c>
      <c r="T1044">
        <v>15.081967213114748</v>
      </c>
      <c r="U1044">
        <v>58.934426229508198</v>
      </c>
      <c r="V1044">
        <v>95.446068593147771</v>
      </c>
      <c r="W1044">
        <v>88.096721311475392</v>
      </c>
      <c r="X1044">
        <v>15.446629079056057</v>
      </c>
      <c r="Y1044">
        <v>2.1943956370196425</v>
      </c>
      <c r="Z1044">
        <v>-26.034933725196055</v>
      </c>
      <c r="AA1044">
        <v>0.17601061834550022</v>
      </c>
      <c r="AB1044">
        <v>0.18997273836940629</v>
      </c>
      <c r="AC1044">
        <v>1</v>
      </c>
      <c r="AD1044">
        <v>0</v>
      </c>
      <c r="AE1044">
        <v>0</v>
      </c>
      <c r="AF1044">
        <v>2</v>
      </c>
      <c r="AG1044">
        <v>15</v>
      </c>
      <c r="AH1044">
        <v>4</v>
      </c>
      <c r="AI1044">
        <v>14</v>
      </c>
      <c r="AJ1044">
        <v>0</v>
      </c>
      <c r="AK1044">
        <v>8</v>
      </c>
      <c r="AL1044">
        <v>0</v>
      </c>
    </row>
    <row r="1045" spans="1:38" x14ac:dyDescent="0.5">
      <c r="A1045">
        <v>8</v>
      </c>
      <c r="B1045">
        <v>109</v>
      </c>
      <c r="C1045">
        <v>2017</v>
      </c>
      <c r="D1045">
        <v>99</v>
      </c>
      <c r="E1045">
        <v>99</v>
      </c>
      <c r="F1045">
        <v>99</v>
      </c>
      <c r="G1045">
        <v>99</v>
      </c>
      <c r="H1045">
        <v>2</v>
      </c>
      <c r="I1045">
        <v>99</v>
      </c>
      <c r="J1045">
        <v>160</v>
      </c>
      <c r="K1045">
        <v>99</v>
      </c>
      <c r="L1045">
        <v>99</v>
      </c>
      <c r="M1045">
        <v>99</v>
      </c>
      <c r="N1045">
        <v>99</v>
      </c>
      <c r="O1045">
        <v>99</v>
      </c>
      <c r="P1045">
        <v>9999</v>
      </c>
      <c r="Q1045">
        <v>3</v>
      </c>
      <c r="R1045">
        <v>268</v>
      </c>
      <c r="S1045">
        <v>267</v>
      </c>
      <c r="T1045">
        <v>15.470149253731348</v>
      </c>
      <c r="U1045">
        <v>59.940074906367059</v>
      </c>
      <c r="V1045">
        <v>91.203168303975445</v>
      </c>
      <c r="W1045">
        <v>84.031460674157316</v>
      </c>
      <c r="X1045">
        <v>12.48353758357409</v>
      </c>
      <c r="Y1045">
        <v>2.7634866421524755</v>
      </c>
      <c r="Z1045">
        <v>-55.417460093119807</v>
      </c>
      <c r="AA1045">
        <v>0.77329255273104991</v>
      </c>
      <c r="AB1045">
        <v>0.79314917418473507</v>
      </c>
      <c r="AC1045">
        <v>4</v>
      </c>
      <c r="AD1045">
        <v>0</v>
      </c>
      <c r="AE1045">
        <v>0</v>
      </c>
      <c r="AF1045">
        <v>6</v>
      </c>
      <c r="AG1045">
        <v>1</v>
      </c>
      <c r="AH1045">
        <v>3</v>
      </c>
      <c r="AI1045">
        <v>1</v>
      </c>
      <c r="AJ1045">
        <v>0</v>
      </c>
      <c r="AK1045">
        <v>23</v>
      </c>
      <c r="AL1045">
        <v>10</v>
      </c>
    </row>
    <row r="1046" spans="1:38" x14ac:dyDescent="0.5">
      <c r="A1046">
        <v>8</v>
      </c>
      <c r="B1046">
        <v>110</v>
      </c>
      <c r="C1046">
        <v>2017</v>
      </c>
      <c r="D1046">
        <v>99</v>
      </c>
      <c r="E1046">
        <v>99</v>
      </c>
      <c r="F1046">
        <v>99</v>
      </c>
      <c r="G1046">
        <v>99</v>
      </c>
      <c r="H1046">
        <v>1</v>
      </c>
      <c r="I1046">
        <v>99</v>
      </c>
      <c r="J1046">
        <v>171</v>
      </c>
      <c r="K1046">
        <v>99</v>
      </c>
      <c r="L1046">
        <v>99</v>
      </c>
      <c r="M1046">
        <v>99</v>
      </c>
      <c r="N1046">
        <v>99</v>
      </c>
      <c r="O1046">
        <v>99</v>
      </c>
      <c r="P1046">
        <v>9999</v>
      </c>
    </row>
    <row r="1047" spans="1:38" x14ac:dyDescent="0.5">
      <c r="A1047">
        <v>8</v>
      </c>
      <c r="B1047">
        <v>111</v>
      </c>
      <c r="C1047">
        <v>2017</v>
      </c>
      <c r="D1047">
        <v>99</v>
      </c>
      <c r="E1047">
        <v>99</v>
      </c>
      <c r="F1047">
        <v>99</v>
      </c>
      <c r="G1047">
        <v>99</v>
      </c>
      <c r="H1047">
        <v>2</v>
      </c>
      <c r="I1047">
        <v>99</v>
      </c>
      <c r="J1047">
        <v>181</v>
      </c>
      <c r="K1047">
        <v>99</v>
      </c>
      <c r="L1047">
        <v>99</v>
      </c>
      <c r="M1047">
        <v>99</v>
      </c>
      <c r="N1047">
        <v>99</v>
      </c>
      <c r="O1047">
        <v>99</v>
      </c>
      <c r="P1047">
        <v>9999</v>
      </c>
    </row>
    <row r="1048" spans="1:38" x14ac:dyDescent="0.5">
      <c r="A1048">
        <v>8</v>
      </c>
      <c r="B1048">
        <v>112</v>
      </c>
      <c r="C1048">
        <v>2017</v>
      </c>
      <c r="D1048">
        <v>99</v>
      </c>
      <c r="E1048">
        <v>99</v>
      </c>
      <c r="F1048">
        <v>99</v>
      </c>
      <c r="G1048">
        <v>99</v>
      </c>
      <c r="H1048">
        <v>2</v>
      </c>
      <c r="I1048">
        <v>99</v>
      </c>
      <c r="J1048">
        <v>470</v>
      </c>
      <c r="K1048">
        <v>99</v>
      </c>
      <c r="L1048">
        <v>99</v>
      </c>
      <c r="M1048">
        <v>99</v>
      </c>
      <c r="N1048">
        <v>99</v>
      </c>
      <c r="O1048">
        <v>99</v>
      </c>
      <c r="P1048">
        <v>9999</v>
      </c>
    </row>
    <row r="1049" spans="1:38" x14ac:dyDescent="0.5">
      <c r="A1049">
        <v>8</v>
      </c>
      <c r="B1049">
        <v>113</v>
      </c>
      <c r="C1049">
        <v>2017</v>
      </c>
      <c r="D1049">
        <v>99</v>
      </c>
      <c r="E1049">
        <v>99</v>
      </c>
      <c r="F1049">
        <v>99</v>
      </c>
      <c r="G1049">
        <v>99</v>
      </c>
      <c r="H1049">
        <v>1</v>
      </c>
      <c r="I1049">
        <v>99</v>
      </c>
      <c r="J1049">
        <v>643</v>
      </c>
      <c r="K1049">
        <v>99</v>
      </c>
      <c r="L1049">
        <v>99</v>
      </c>
      <c r="M1049">
        <v>99</v>
      </c>
      <c r="N1049">
        <v>99</v>
      </c>
      <c r="O1049">
        <v>99</v>
      </c>
      <c r="P1049">
        <v>9999</v>
      </c>
      <c r="Q1049">
        <v>16</v>
      </c>
      <c r="R1049">
        <v>6716</v>
      </c>
      <c r="S1049">
        <v>6713</v>
      </c>
      <c r="T1049">
        <v>15.953841572364501</v>
      </c>
      <c r="U1049">
        <v>60.679874869655912</v>
      </c>
      <c r="V1049">
        <v>87.536286944414869</v>
      </c>
      <c r="W1049">
        <v>80.7817667212869</v>
      </c>
      <c r="X1049">
        <v>10.689375897374163</v>
      </c>
      <c r="Y1049">
        <v>2.6928535082909839</v>
      </c>
      <c r="Z1049">
        <v>-30.329925777854793</v>
      </c>
      <c r="AA1049">
        <v>19.378480537842282</v>
      </c>
      <c r="AB1049">
        <v>19.170423034456995</v>
      </c>
      <c r="AC1049">
        <v>273</v>
      </c>
      <c r="AD1049">
        <v>0</v>
      </c>
      <c r="AE1049">
        <v>0</v>
      </c>
      <c r="AF1049">
        <v>61</v>
      </c>
      <c r="AG1049">
        <v>233</v>
      </c>
      <c r="AH1049">
        <v>56</v>
      </c>
      <c r="AI1049">
        <v>28</v>
      </c>
      <c r="AJ1049">
        <v>0</v>
      </c>
      <c r="AK1049">
        <v>1133</v>
      </c>
      <c r="AL1049">
        <v>526</v>
      </c>
    </row>
    <row r="1050" spans="1:38" x14ac:dyDescent="0.5">
      <c r="A1050">
        <v>8</v>
      </c>
      <c r="B1050">
        <v>114</v>
      </c>
      <c r="C1050">
        <v>2017</v>
      </c>
      <c r="D1050">
        <v>99</v>
      </c>
      <c r="E1050">
        <v>99</v>
      </c>
      <c r="F1050">
        <v>99</v>
      </c>
      <c r="G1050">
        <v>99</v>
      </c>
      <c r="H1050">
        <v>1</v>
      </c>
      <c r="I1050">
        <v>99</v>
      </c>
      <c r="J1050">
        <v>802</v>
      </c>
      <c r="K1050">
        <v>99</v>
      </c>
      <c r="L1050">
        <v>99</v>
      </c>
      <c r="M1050">
        <v>99</v>
      </c>
      <c r="N1050">
        <v>99</v>
      </c>
      <c r="O1050">
        <v>99</v>
      </c>
      <c r="P1050">
        <v>9999</v>
      </c>
    </row>
    <row r="1051" spans="1:38" x14ac:dyDescent="0.5">
      <c r="A1051">
        <v>8</v>
      </c>
      <c r="B1051">
        <v>115</v>
      </c>
      <c r="C1051">
        <v>2016</v>
      </c>
      <c r="D1051">
        <v>99</v>
      </c>
      <c r="E1051">
        <v>99</v>
      </c>
      <c r="F1051">
        <v>99</v>
      </c>
      <c r="G1051">
        <v>99</v>
      </c>
      <c r="H1051">
        <v>1</v>
      </c>
      <c r="I1051">
        <v>99</v>
      </c>
      <c r="J1051">
        <v>103</v>
      </c>
      <c r="K1051">
        <v>99</v>
      </c>
      <c r="L1051">
        <v>99</v>
      </c>
      <c r="M1051">
        <v>99</v>
      </c>
      <c r="N1051">
        <v>99</v>
      </c>
      <c r="O1051">
        <v>99</v>
      </c>
      <c r="P1051">
        <v>9999</v>
      </c>
      <c r="Q1051">
        <v>28</v>
      </c>
      <c r="R1051">
        <v>5511</v>
      </c>
      <c r="S1051">
        <v>5508</v>
      </c>
      <c r="T1051">
        <v>15.542732716385412</v>
      </c>
      <c r="U1051">
        <v>59.808460421205517</v>
      </c>
      <c r="V1051">
        <v>90.588258898117786</v>
      </c>
      <c r="W1051">
        <v>83.594843863471297</v>
      </c>
      <c r="X1051">
        <v>10.226554864403116</v>
      </c>
      <c r="Y1051">
        <v>2.6904888336866755</v>
      </c>
      <c r="Z1051">
        <v>-23.9561609946429</v>
      </c>
      <c r="AA1051">
        <v>11.751535312180147</v>
      </c>
      <c r="AB1051">
        <v>12.05228631363876</v>
      </c>
      <c r="AC1051">
        <v>24</v>
      </c>
      <c r="AD1051">
        <v>0</v>
      </c>
      <c r="AE1051">
        <v>0</v>
      </c>
      <c r="AF1051">
        <v>8</v>
      </c>
      <c r="AG1051">
        <v>114</v>
      </c>
      <c r="AH1051">
        <v>50</v>
      </c>
      <c r="AI1051">
        <v>282</v>
      </c>
      <c r="AJ1051">
        <v>0</v>
      </c>
      <c r="AK1051">
        <v>136</v>
      </c>
      <c r="AL1051">
        <v>55</v>
      </c>
    </row>
    <row r="1052" spans="1:38" x14ac:dyDescent="0.5">
      <c r="A1052">
        <v>8</v>
      </c>
      <c r="B1052">
        <v>116</v>
      </c>
      <c r="C1052">
        <v>2016</v>
      </c>
      <c r="D1052">
        <v>99</v>
      </c>
      <c r="E1052">
        <v>99</v>
      </c>
      <c r="F1052">
        <v>99</v>
      </c>
      <c r="G1052">
        <v>99</v>
      </c>
      <c r="H1052">
        <v>2</v>
      </c>
      <c r="I1052">
        <v>99</v>
      </c>
      <c r="J1052">
        <v>106</v>
      </c>
      <c r="K1052">
        <v>99</v>
      </c>
      <c r="L1052">
        <v>99</v>
      </c>
      <c r="M1052">
        <v>99</v>
      </c>
      <c r="N1052">
        <v>99</v>
      </c>
      <c r="O1052">
        <v>99</v>
      </c>
      <c r="P1052">
        <v>9999</v>
      </c>
      <c r="Q1052">
        <v>6</v>
      </c>
      <c r="R1052">
        <v>344</v>
      </c>
      <c r="S1052">
        <v>344</v>
      </c>
      <c r="T1052">
        <v>16.468023255813961</v>
      </c>
      <c r="U1052">
        <v>61.49709302325585</v>
      </c>
      <c r="V1052">
        <v>91.971012119227012</v>
      </c>
      <c r="W1052">
        <v>84.889244186046497</v>
      </c>
      <c r="X1052">
        <v>10.610653132294098</v>
      </c>
      <c r="Y1052">
        <v>2.196718676762019</v>
      </c>
      <c r="Z1052">
        <v>-36.151172568623295</v>
      </c>
      <c r="AA1052">
        <v>0.73353804162401903</v>
      </c>
      <c r="AB1052">
        <v>0.76437614879634275</v>
      </c>
      <c r="AC1052">
        <v>4</v>
      </c>
      <c r="AD1052">
        <v>1</v>
      </c>
      <c r="AE1052">
        <v>0</v>
      </c>
      <c r="AF1052">
        <v>2</v>
      </c>
      <c r="AG1052">
        <v>36</v>
      </c>
      <c r="AH1052">
        <v>15</v>
      </c>
      <c r="AI1052">
        <v>57</v>
      </c>
      <c r="AJ1052">
        <v>1</v>
      </c>
      <c r="AK1052">
        <v>17</v>
      </c>
      <c r="AL1052">
        <v>3</v>
      </c>
    </row>
    <row r="1053" spans="1:38" x14ac:dyDescent="0.5">
      <c r="A1053">
        <v>8</v>
      </c>
      <c r="B1053">
        <v>117</v>
      </c>
      <c r="C1053">
        <v>2016</v>
      </c>
      <c r="D1053">
        <v>99</v>
      </c>
      <c r="E1053">
        <v>99</v>
      </c>
      <c r="F1053">
        <v>99</v>
      </c>
      <c r="G1053">
        <v>99</v>
      </c>
      <c r="H1053">
        <v>1</v>
      </c>
      <c r="I1053">
        <v>99</v>
      </c>
      <c r="J1053">
        <v>109</v>
      </c>
      <c r="K1053">
        <v>99</v>
      </c>
      <c r="L1053">
        <v>99</v>
      </c>
      <c r="M1053">
        <v>99</v>
      </c>
      <c r="N1053">
        <v>99</v>
      </c>
      <c r="O1053">
        <v>99</v>
      </c>
      <c r="P1053">
        <v>9999</v>
      </c>
      <c r="Q1053">
        <v>10</v>
      </c>
      <c r="R1053">
        <v>1754</v>
      </c>
      <c r="S1053">
        <v>1753</v>
      </c>
      <c r="T1053">
        <v>15.505701254275939</v>
      </c>
      <c r="U1053">
        <v>59.868225898459777</v>
      </c>
      <c r="V1053">
        <v>87.963182138157862</v>
      </c>
      <c r="W1053">
        <v>81.169081574443851</v>
      </c>
      <c r="X1053">
        <v>10.221185458916763</v>
      </c>
      <c r="Y1053">
        <v>3.2365003479541192</v>
      </c>
      <c r="Z1053">
        <v>-9.6416077559355653</v>
      </c>
      <c r="AA1053">
        <v>3.7401910610713056</v>
      </c>
      <c r="AB1053">
        <v>3.7245050351703974</v>
      </c>
      <c r="AC1053">
        <v>42</v>
      </c>
      <c r="AD1053">
        <v>0</v>
      </c>
      <c r="AE1053">
        <v>0</v>
      </c>
      <c r="AF1053">
        <v>6</v>
      </c>
      <c r="AG1053">
        <v>61</v>
      </c>
      <c r="AH1053">
        <v>3</v>
      </c>
      <c r="AI1053">
        <v>10</v>
      </c>
      <c r="AJ1053">
        <v>0</v>
      </c>
      <c r="AK1053">
        <v>15</v>
      </c>
      <c r="AL1053">
        <v>44</v>
      </c>
    </row>
    <row r="1054" spans="1:38" x14ac:dyDescent="0.5">
      <c r="A1054">
        <v>8</v>
      </c>
      <c r="B1054">
        <v>118</v>
      </c>
      <c r="C1054">
        <v>2016</v>
      </c>
      <c r="D1054">
        <v>99</v>
      </c>
      <c r="E1054">
        <v>99</v>
      </c>
      <c r="F1054">
        <v>99</v>
      </c>
      <c r="G1054">
        <v>99</v>
      </c>
      <c r="H1054">
        <v>1</v>
      </c>
      <c r="I1054">
        <v>99</v>
      </c>
      <c r="J1054">
        <v>111</v>
      </c>
      <c r="K1054">
        <v>99</v>
      </c>
      <c r="L1054">
        <v>99</v>
      </c>
      <c r="M1054">
        <v>99</v>
      </c>
      <c r="N1054">
        <v>99</v>
      </c>
      <c r="O1054">
        <v>99</v>
      </c>
      <c r="P1054">
        <v>9999</v>
      </c>
      <c r="Q1054">
        <v>29</v>
      </c>
      <c r="R1054">
        <v>2422</v>
      </c>
      <c r="S1054">
        <v>2421</v>
      </c>
      <c r="T1054">
        <v>15.561106523534276</v>
      </c>
      <c r="U1054">
        <v>59.78190830235441</v>
      </c>
      <c r="V1054">
        <v>89.743723996826319</v>
      </c>
      <c r="W1054">
        <v>82.817348203221698</v>
      </c>
      <c r="X1054">
        <v>10.028258943467211</v>
      </c>
      <c r="Y1054">
        <v>2.4089232079383525</v>
      </c>
      <c r="Z1054">
        <v>-27.611840857817025</v>
      </c>
      <c r="AA1054">
        <v>5.1646195837598086</v>
      </c>
      <c r="AB1054">
        <v>5.2482211546024606</v>
      </c>
      <c r="AC1054">
        <v>98</v>
      </c>
      <c r="AD1054">
        <v>0</v>
      </c>
      <c r="AE1054">
        <v>0</v>
      </c>
      <c r="AF1054">
        <v>14</v>
      </c>
      <c r="AG1054">
        <v>209</v>
      </c>
      <c r="AH1054">
        <v>53</v>
      </c>
      <c r="AI1054">
        <v>368</v>
      </c>
      <c r="AJ1054">
        <v>0</v>
      </c>
      <c r="AK1054">
        <v>379</v>
      </c>
      <c r="AL1054">
        <v>115</v>
      </c>
    </row>
    <row r="1055" spans="1:38" x14ac:dyDescent="0.5">
      <c r="A1055">
        <v>8</v>
      </c>
      <c r="B1055">
        <v>119</v>
      </c>
      <c r="C1055">
        <v>2016</v>
      </c>
      <c r="D1055">
        <v>99</v>
      </c>
      <c r="E1055">
        <v>99</v>
      </c>
      <c r="F1055">
        <v>99</v>
      </c>
      <c r="G1055">
        <v>99</v>
      </c>
      <c r="H1055">
        <v>1</v>
      </c>
      <c r="I1055">
        <v>99</v>
      </c>
      <c r="J1055">
        <v>113</v>
      </c>
      <c r="K1055">
        <v>99</v>
      </c>
      <c r="L1055">
        <v>99</v>
      </c>
      <c r="M1055">
        <v>99</v>
      </c>
      <c r="N1055">
        <v>99</v>
      </c>
      <c r="O1055">
        <v>99</v>
      </c>
      <c r="P1055">
        <v>9999</v>
      </c>
    </row>
    <row r="1056" spans="1:38" x14ac:dyDescent="0.5">
      <c r="A1056">
        <v>8</v>
      </c>
      <c r="B1056">
        <v>120</v>
      </c>
      <c r="C1056">
        <v>2016</v>
      </c>
      <c r="D1056">
        <v>99</v>
      </c>
      <c r="E1056">
        <v>99</v>
      </c>
      <c r="F1056">
        <v>99</v>
      </c>
      <c r="G1056">
        <v>99</v>
      </c>
      <c r="H1056">
        <v>1</v>
      </c>
      <c r="I1056">
        <v>99</v>
      </c>
      <c r="J1056">
        <v>116</v>
      </c>
      <c r="K1056">
        <v>99</v>
      </c>
      <c r="L1056">
        <v>99</v>
      </c>
      <c r="M1056">
        <v>99</v>
      </c>
      <c r="N1056">
        <v>99</v>
      </c>
      <c r="O1056">
        <v>99</v>
      </c>
      <c r="P1056">
        <v>9999</v>
      </c>
      <c r="Q1056">
        <v>3</v>
      </c>
      <c r="R1056">
        <v>63</v>
      </c>
      <c r="S1056">
        <v>63</v>
      </c>
      <c r="T1056">
        <v>16.523809523809529</v>
      </c>
      <c r="U1056">
        <v>61.841269841269842</v>
      </c>
      <c r="V1056">
        <v>88.716916885930942</v>
      </c>
      <c r="W1056">
        <v>81.8857142857143</v>
      </c>
      <c r="X1056">
        <v>11.69452262430705</v>
      </c>
      <c r="Y1056">
        <v>2.7325570860958956</v>
      </c>
      <c r="Z1056">
        <v>-54.000070310107247</v>
      </c>
      <c r="AA1056">
        <v>0.13433981576253837</v>
      </c>
      <c r="AB1056">
        <v>0.13503449009860916</v>
      </c>
      <c r="AC1056">
        <v>0</v>
      </c>
      <c r="AD1056">
        <v>0</v>
      </c>
      <c r="AE1056">
        <v>0</v>
      </c>
      <c r="AF1056">
        <v>1</v>
      </c>
      <c r="AG1056">
        <v>1</v>
      </c>
      <c r="AH1056">
        <v>1</v>
      </c>
      <c r="AI1056">
        <v>0</v>
      </c>
      <c r="AJ1056">
        <v>0</v>
      </c>
      <c r="AK1056">
        <v>0</v>
      </c>
      <c r="AL1056">
        <v>4</v>
      </c>
    </row>
    <row r="1057" spans="1:38" x14ac:dyDescent="0.5">
      <c r="A1057">
        <v>8</v>
      </c>
      <c r="B1057">
        <v>121</v>
      </c>
      <c r="C1057">
        <v>2016</v>
      </c>
      <c r="D1057">
        <v>99</v>
      </c>
      <c r="E1057">
        <v>99</v>
      </c>
      <c r="F1057">
        <v>99</v>
      </c>
      <c r="G1057">
        <v>99</v>
      </c>
      <c r="H1057">
        <v>2</v>
      </c>
      <c r="I1057">
        <v>99</v>
      </c>
      <c r="J1057">
        <v>117</v>
      </c>
      <c r="K1057">
        <v>99</v>
      </c>
      <c r="L1057">
        <v>99</v>
      </c>
      <c r="M1057">
        <v>99</v>
      </c>
      <c r="N1057">
        <v>99</v>
      </c>
      <c r="O1057">
        <v>99</v>
      </c>
      <c r="P1057">
        <v>9999</v>
      </c>
      <c r="Q1057">
        <v>21</v>
      </c>
      <c r="R1057">
        <v>3428</v>
      </c>
      <c r="S1057">
        <v>3428</v>
      </c>
      <c r="T1057">
        <v>16.301633605600927</v>
      </c>
      <c r="U1057">
        <v>61.269253208868143</v>
      </c>
      <c r="V1057">
        <v>92.112372647156562</v>
      </c>
      <c r="W1057">
        <v>85.01971995332552</v>
      </c>
      <c r="X1057">
        <v>10.947090944856043</v>
      </c>
      <c r="Y1057">
        <v>2.3848314467137377</v>
      </c>
      <c r="Z1057">
        <v>-24.257420708530475</v>
      </c>
      <c r="AA1057">
        <v>7.3097918799044708</v>
      </c>
      <c r="AB1057">
        <v>7.6288047717421437</v>
      </c>
      <c r="AC1057">
        <v>107</v>
      </c>
      <c r="AD1057">
        <v>0</v>
      </c>
      <c r="AE1057">
        <v>0</v>
      </c>
      <c r="AF1057">
        <v>20</v>
      </c>
      <c r="AG1057">
        <v>201</v>
      </c>
      <c r="AH1057">
        <v>130</v>
      </c>
      <c r="AI1057">
        <v>145</v>
      </c>
      <c r="AJ1057">
        <v>0</v>
      </c>
      <c r="AK1057">
        <v>240</v>
      </c>
      <c r="AL1057">
        <v>194</v>
      </c>
    </row>
    <row r="1058" spans="1:38" x14ac:dyDescent="0.5">
      <c r="A1058">
        <v>8</v>
      </c>
      <c r="B1058">
        <v>122</v>
      </c>
      <c r="C1058">
        <v>2016</v>
      </c>
      <c r="D1058">
        <v>99</v>
      </c>
      <c r="E1058">
        <v>99</v>
      </c>
      <c r="F1058">
        <v>99</v>
      </c>
      <c r="G1058">
        <v>99</v>
      </c>
      <c r="H1058">
        <v>1</v>
      </c>
      <c r="I1058">
        <v>99</v>
      </c>
      <c r="J1058">
        <v>121</v>
      </c>
      <c r="K1058">
        <v>99</v>
      </c>
      <c r="L1058">
        <v>99</v>
      </c>
      <c r="M1058">
        <v>99</v>
      </c>
      <c r="N1058">
        <v>99</v>
      </c>
      <c r="O1058">
        <v>99</v>
      </c>
      <c r="P1058">
        <v>9999</v>
      </c>
      <c r="Q1058">
        <v>68</v>
      </c>
      <c r="R1058">
        <v>17362</v>
      </c>
      <c r="S1058">
        <v>17344</v>
      </c>
      <c r="T1058">
        <v>15.708731712936293</v>
      </c>
      <c r="U1058">
        <v>60.318092712177133</v>
      </c>
      <c r="V1058">
        <v>86.678324631295183</v>
      </c>
      <c r="W1058">
        <v>79.969072878229156</v>
      </c>
      <c r="X1058">
        <v>10.882320008258477</v>
      </c>
      <c r="Y1058">
        <v>2.8777970761851859</v>
      </c>
      <c r="Z1058">
        <v>-38.710150319063686</v>
      </c>
      <c r="AA1058">
        <v>37.0223473217332</v>
      </c>
      <c r="AB1058">
        <v>36.305075444121528</v>
      </c>
      <c r="AC1058">
        <v>562</v>
      </c>
      <c r="AD1058">
        <v>0</v>
      </c>
      <c r="AE1058">
        <v>0</v>
      </c>
      <c r="AF1058">
        <v>193</v>
      </c>
      <c r="AG1058">
        <v>454</v>
      </c>
      <c r="AH1058">
        <v>356</v>
      </c>
      <c r="AI1058">
        <v>383</v>
      </c>
      <c r="AJ1058">
        <v>0</v>
      </c>
      <c r="AK1058">
        <v>1131</v>
      </c>
      <c r="AL1058">
        <v>1383</v>
      </c>
    </row>
    <row r="1059" spans="1:38" x14ac:dyDescent="0.5">
      <c r="A1059">
        <v>8</v>
      </c>
      <c r="B1059">
        <v>123</v>
      </c>
      <c r="C1059">
        <v>2016</v>
      </c>
      <c r="D1059">
        <v>99</v>
      </c>
      <c r="E1059">
        <v>99</v>
      </c>
      <c r="F1059">
        <v>99</v>
      </c>
      <c r="G1059">
        <v>99</v>
      </c>
      <c r="H1059">
        <v>1</v>
      </c>
      <c r="I1059">
        <v>99</v>
      </c>
      <c r="J1059">
        <v>134</v>
      </c>
      <c r="K1059">
        <v>99</v>
      </c>
      <c r="L1059">
        <v>99</v>
      </c>
      <c r="M1059">
        <v>99</v>
      </c>
      <c r="N1059">
        <v>99</v>
      </c>
      <c r="O1059">
        <v>99</v>
      </c>
      <c r="P1059">
        <v>9999</v>
      </c>
      <c r="Q1059">
        <v>6</v>
      </c>
      <c r="R1059">
        <v>734</v>
      </c>
      <c r="S1059">
        <v>733</v>
      </c>
      <c r="T1059">
        <v>16.584468664850139</v>
      </c>
      <c r="U1059">
        <v>61.892223738062746</v>
      </c>
      <c r="V1059">
        <v>90.849135108689765</v>
      </c>
      <c r="W1059">
        <v>83.80190995907229</v>
      </c>
      <c r="X1059">
        <v>13.322434244406464</v>
      </c>
      <c r="Y1059">
        <v>2.271024456255359</v>
      </c>
      <c r="Z1059">
        <v>-25.456841081111406</v>
      </c>
      <c r="AA1059">
        <v>1.5651654725349713</v>
      </c>
      <c r="AB1059">
        <v>1.6078810220185402</v>
      </c>
      <c r="AC1059">
        <v>31</v>
      </c>
      <c r="AD1059">
        <v>1</v>
      </c>
      <c r="AE1059">
        <v>0</v>
      </c>
      <c r="AF1059">
        <v>0</v>
      </c>
      <c r="AG1059">
        <v>107</v>
      </c>
      <c r="AH1059">
        <v>66</v>
      </c>
      <c r="AI1059">
        <v>5</v>
      </c>
      <c r="AJ1059">
        <v>0</v>
      </c>
      <c r="AK1059">
        <v>177</v>
      </c>
      <c r="AL1059">
        <v>48</v>
      </c>
    </row>
    <row r="1060" spans="1:38" x14ac:dyDescent="0.5">
      <c r="A1060">
        <v>8</v>
      </c>
      <c r="B1060">
        <v>124</v>
      </c>
      <c r="C1060">
        <v>2016</v>
      </c>
      <c r="D1060">
        <v>99</v>
      </c>
      <c r="E1060">
        <v>99</v>
      </c>
      <c r="F1060">
        <v>99</v>
      </c>
      <c r="G1060">
        <v>99</v>
      </c>
      <c r="H1060">
        <v>2</v>
      </c>
      <c r="I1060">
        <v>99</v>
      </c>
      <c r="J1060">
        <v>141</v>
      </c>
      <c r="K1060">
        <v>99</v>
      </c>
      <c r="L1060">
        <v>99</v>
      </c>
      <c r="M1060">
        <v>99</v>
      </c>
      <c r="N1060">
        <v>99</v>
      </c>
      <c r="O1060">
        <v>99</v>
      </c>
      <c r="P1060">
        <v>9999</v>
      </c>
      <c r="Q1060">
        <v>3</v>
      </c>
      <c r="R1060">
        <v>380</v>
      </c>
      <c r="S1060">
        <v>380</v>
      </c>
      <c r="T1060">
        <v>16.076315789473689</v>
      </c>
      <c r="U1060">
        <v>60.863157894736851</v>
      </c>
      <c r="V1060">
        <v>95.089525004276737</v>
      </c>
      <c r="W1060">
        <v>87.767631578947373</v>
      </c>
      <c r="X1060">
        <v>8.9739288861534448</v>
      </c>
      <c r="Y1060">
        <v>2.4445881207950397</v>
      </c>
      <c r="Z1060">
        <v>-25.205307130747698</v>
      </c>
      <c r="AA1060">
        <v>0.81030365063118381</v>
      </c>
      <c r="AB1060">
        <v>0.87299949667011378</v>
      </c>
      <c r="AC1060">
        <v>1</v>
      </c>
      <c r="AD1060">
        <v>0</v>
      </c>
      <c r="AE1060">
        <v>0</v>
      </c>
      <c r="AF1060">
        <v>1</v>
      </c>
      <c r="AG1060">
        <v>4</v>
      </c>
      <c r="AH1060">
        <v>0</v>
      </c>
      <c r="AI1060">
        <v>0</v>
      </c>
      <c r="AJ1060">
        <v>0</v>
      </c>
      <c r="AK1060">
        <v>39</v>
      </c>
      <c r="AL1060">
        <v>20</v>
      </c>
    </row>
    <row r="1061" spans="1:38" x14ac:dyDescent="0.5">
      <c r="A1061">
        <v>8</v>
      </c>
      <c r="B1061">
        <v>125</v>
      </c>
      <c r="C1061">
        <v>2016</v>
      </c>
      <c r="D1061">
        <v>99</v>
      </c>
      <c r="E1061">
        <v>99</v>
      </c>
      <c r="F1061">
        <v>99</v>
      </c>
      <c r="G1061">
        <v>99</v>
      </c>
      <c r="H1061">
        <v>2</v>
      </c>
      <c r="I1061">
        <v>99</v>
      </c>
      <c r="J1061">
        <v>143</v>
      </c>
      <c r="K1061">
        <v>99</v>
      </c>
      <c r="L1061">
        <v>99</v>
      </c>
      <c r="M1061">
        <v>99</v>
      </c>
      <c r="N1061">
        <v>99</v>
      </c>
      <c r="O1061">
        <v>99</v>
      </c>
      <c r="P1061">
        <v>9999</v>
      </c>
    </row>
    <row r="1062" spans="1:38" x14ac:dyDescent="0.5">
      <c r="A1062">
        <v>8</v>
      </c>
      <c r="B1062">
        <v>126</v>
      </c>
      <c r="C1062">
        <v>2016</v>
      </c>
      <c r="D1062">
        <v>99</v>
      </c>
      <c r="E1062">
        <v>99</v>
      </c>
      <c r="F1062">
        <v>99</v>
      </c>
      <c r="G1062">
        <v>99</v>
      </c>
      <c r="H1062">
        <v>2</v>
      </c>
      <c r="I1062">
        <v>99</v>
      </c>
      <c r="J1062">
        <v>147</v>
      </c>
      <c r="K1062">
        <v>99</v>
      </c>
      <c r="L1062">
        <v>99</v>
      </c>
      <c r="M1062">
        <v>99</v>
      </c>
      <c r="N1062">
        <v>99</v>
      </c>
      <c r="O1062">
        <v>99</v>
      </c>
      <c r="P1062">
        <v>9999</v>
      </c>
      <c r="Q1062">
        <v>14</v>
      </c>
      <c r="R1062">
        <v>7122</v>
      </c>
      <c r="S1062">
        <v>7116</v>
      </c>
      <c r="T1062">
        <v>16.176495366470096</v>
      </c>
      <c r="U1062">
        <v>61.348369870713881</v>
      </c>
      <c r="V1062">
        <v>89.004925040362068</v>
      </c>
      <c r="W1062">
        <v>82.120137717819205</v>
      </c>
      <c r="X1062">
        <v>11.081232610584211</v>
      </c>
      <c r="Y1062">
        <v>2.8011528756241262</v>
      </c>
      <c r="Z1062">
        <v>-39.412094201215631</v>
      </c>
      <c r="AA1062">
        <v>15.186796315250763</v>
      </c>
      <c r="AB1062">
        <v>15.296132118323076</v>
      </c>
      <c r="AC1062">
        <v>220</v>
      </c>
      <c r="AD1062">
        <v>0</v>
      </c>
      <c r="AE1062">
        <v>0</v>
      </c>
      <c r="AF1062">
        <v>82</v>
      </c>
      <c r="AG1062">
        <v>223</v>
      </c>
      <c r="AH1062">
        <v>189</v>
      </c>
      <c r="AI1062">
        <v>161</v>
      </c>
      <c r="AJ1062">
        <v>0</v>
      </c>
      <c r="AK1062">
        <v>387</v>
      </c>
      <c r="AL1062">
        <v>395</v>
      </c>
    </row>
    <row r="1063" spans="1:38" x14ac:dyDescent="0.5">
      <c r="A1063">
        <v>8</v>
      </c>
      <c r="B1063">
        <v>127</v>
      </c>
      <c r="C1063">
        <v>2016</v>
      </c>
      <c r="D1063">
        <v>99</v>
      </c>
      <c r="E1063">
        <v>99</v>
      </c>
      <c r="F1063">
        <v>99</v>
      </c>
      <c r="G1063">
        <v>99</v>
      </c>
      <c r="H1063">
        <v>1</v>
      </c>
      <c r="I1063">
        <v>99</v>
      </c>
      <c r="J1063">
        <v>155</v>
      </c>
      <c r="K1063">
        <v>99</v>
      </c>
      <c r="L1063">
        <v>99</v>
      </c>
      <c r="M1063">
        <v>99</v>
      </c>
      <c r="N1063">
        <v>99</v>
      </c>
      <c r="O1063">
        <v>99</v>
      </c>
      <c r="P1063">
        <v>9999</v>
      </c>
      <c r="Q1063">
        <v>2</v>
      </c>
      <c r="R1063">
        <v>141</v>
      </c>
      <c r="S1063">
        <v>141</v>
      </c>
      <c r="T1063">
        <v>14.702127659574463</v>
      </c>
      <c r="U1063">
        <v>58.163120567375891</v>
      </c>
      <c r="V1063">
        <v>94.721959690494316</v>
      </c>
      <c r="W1063">
        <v>87.42836879432619</v>
      </c>
      <c r="X1063">
        <v>11.331023917234278</v>
      </c>
      <c r="Y1063">
        <v>2.5477680775442</v>
      </c>
      <c r="Z1063">
        <v>-31.447028585214728</v>
      </c>
      <c r="AA1063">
        <v>0.30066530194472874</v>
      </c>
      <c r="AB1063">
        <v>0.32267662503713912</v>
      </c>
      <c r="AC1063">
        <v>1</v>
      </c>
      <c r="AD1063">
        <v>0</v>
      </c>
      <c r="AE1063">
        <v>0</v>
      </c>
      <c r="AF1063">
        <v>0</v>
      </c>
      <c r="AG1063">
        <v>11</v>
      </c>
      <c r="AH1063">
        <v>1</v>
      </c>
      <c r="AI1063">
        <v>29</v>
      </c>
      <c r="AJ1063">
        <v>0</v>
      </c>
      <c r="AK1063">
        <v>0</v>
      </c>
      <c r="AL1063">
        <v>1</v>
      </c>
    </row>
    <row r="1064" spans="1:38" x14ac:dyDescent="0.5">
      <c r="A1064">
        <v>8</v>
      </c>
      <c r="B1064">
        <v>128</v>
      </c>
      <c r="C1064">
        <v>2016</v>
      </c>
      <c r="D1064">
        <v>99</v>
      </c>
      <c r="E1064">
        <v>99</v>
      </c>
      <c r="F1064">
        <v>99</v>
      </c>
      <c r="G1064">
        <v>99</v>
      </c>
      <c r="H1064">
        <v>2</v>
      </c>
      <c r="I1064">
        <v>99</v>
      </c>
      <c r="J1064">
        <v>160</v>
      </c>
      <c r="K1064">
        <v>99</v>
      </c>
      <c r="L1064">
        <v>99</v>
      </c>
      <c r="M1064">
        <v>99</v>
      </c>
      <c r="N1064">
        <v>99</v>
      </c>
      <c r="O1064">
        <v>99</v>
      </c>
      <c r="P1064">
        <v>9999</v>
      </c>
      <c r="Q1064">
        <v>4</v>
      </c>
      <c r="R1064">
        <v>316</v>
      </c>
      <c r="S1064">
        <v>316</v>
      </c>
      <c r="T1064">
        <v>15.860759493670885</v>
      </c>
      <c r="U1064">
        <v>60.797468354430386</v>
      </c>
      <c r="V1064">
        <v>91.630552546045507</v>
      </c>
      <c r="W1064">
        <v>84.574999999999989</v>
      </c>
      <c r="X1064">
        <v>12.38823611283472</v>
      </c>
      <c r="Y1064">
        <v>3.195644768979331</v>
      </c>
      <c r="Z1064">
        <v>-24.753925559852831</v>
      </c>
      <c r="AA1064">
        <v>0.67383145684066892</v>
      </c>
      <c r="AB1064">
        <v>0.69956022176250221</v>
      </c>
      <c r="AC1064">
        <v>6</v>
      </c>
      <c r="AD1064">
        <v>0</v>
      </c>
      <c r="AE1064">
        <v>0</v>
      </c>
      <c r="AF1064">
        <v>4</v>
      </c>
      <c r="AG1064">
        <v>0</v>
      </c>
      <c r="AH1064">
        <v>0</v>
      </c>
      <c r="AI1064">
        <v>4</v>
      </c>
      <c r="AJ1064">
        <v>0</v>
      </c>
      <c r="AK1064">
        <v>10</v>
      </c>
      <c r="AL1064">
        <v>1</v>
      </c>
    </row>
    <row r="1065" spans="1:38" x14ac:dyDescent="0.5">
      <c r="A1065">
        <v>8</v>
      </c>
      <c r="B1065">
        <v>129</v>
      </c>
      <c r="C1065">
        <v>2016</v>
      </c>
      <c r="D1065">
        <v>99</v>
      </c>
      <c r="E1065">
        <v>99</v>
      </c>
      <c r="F1065">
        <v>99</v>
      </c>
      <c r="G1065">
        <v>99</v>
      </c>
      <c r="H1065">
        <v>1</v>
      </c>
      <c r="I1065">
        <v>99</v>
      </c>
      <c r="J1065">
        <v>171</v>
      </c>
      <c r="K1065">
        <v>99</v>
      </c>
      <c r="L1065">
        <v>99</v>
      </c>
      <c r="M1065">
        <v>99</v>
      </c>
      <c r="N1065">
        <v>99</v>
      </c>
      <c r="O1065">
        <v>99</v>
      </c>
      <c r="P1065">
        <v>9999</v>
      </c>
    </row>
    <row r="1066" spans="1:38" x14ac:dyDescent="0.5">
      <c r="A1066">
        <v>8</v>
      </c>
      <c r="B1066">
        <v>130</v>
      </c>
      <c r="C1066">
        <v>2016</v>
      </c>
      <c r="D1066">
        <v>99</v>
      </c>
      <c r="E1066">
        <v>99</v>
      </c>
      <c r="F1066">
        <v>99</v>
      </c>
      <c r="G1066">
        <v>99</v>
      </c>
      <c r="H1066">
        <v>2</v>
      </c>
      <c r="I1066">
        <v>99</v>
      </c>
      <c r="J1066">
        <v>181</v>
      </c>
      <c r="K1066">
        <v>99</v>
      </c>
      <c r="L1066">
        <v>99</v>
      </c>
      <c r="M1066">
        <v>99</v>
      </c>
      <c r="N1066">
        <v>99</v>
      </c>
      <c r="O1066">
        <v>99</v>
      </c>
      <c r="P1066">
        <v>9999</v>
      </c>
    </row>
    <row r="1067" spans="1:38" x14ac:dyDescent="0.5">
      <c r="A1067">
        <v>8</v>
      </c>
      <c r="B1067">
        <v>131</v>
      </c>
      <c r="C1067">
        <v>2016</v>
      </c>
      <c r="D1067">
        <v>99</v>
      </c>
      <c r="E1067">
        <v>99</v>
      </c>
      <c r="F1067">
        <v>99</v>
      </c>
      <c r="G1067">
        <v>99</v>
      </c>
      <c r="H1067">
        <v>2</v>
      </c>
      <c r="I1067">
        <v>99</v>
      </c>
      <c r="J1067">
        <v>470</v>
      </c>
      <c r="K1067">
        <v>99</v>
      </c>
      <c r="L1067">
        <v>99</v>
      </c>
      <c r="M1067">
        <v>99</v>
      </c>
      <c r="N1067">
        <v>99</v>
      </c>
      <c r="O1067">
        <v>99</v>
      </c>
      <c r="P1067">
        <v>9999</v>
      </c>
      <c r="Q1067">
        <v>2</v>
      </c>
      <c r="R1067">
        <v>165</v>
      </c>
      <c r="S1067">
        <v>165</v>
      </c>
      <c r="T1067">
        <v>16.272727272727277</v>
      </c>
      <c r="U1067">
        <v>61.254545454545458</v>
      </c>
      <c r="V1067">
        <v>91.687842673758212</v>
      </c>
      <c r="W1067">
        <v>84.627878787878785</v>
      </c>
      <c r="X1067">
        <v>8.3638296859517567</v>
      </c>
      <c r="Y1067">
        <v>2.2256209088144394</v>
      </c>
      <c r="Z1067">
        <v>-29.851618030343207</v>
      </c>
      <c r="AA1067">
        <v>0.35184237461617196</v>
      </c>
      <c r="AB1067">
        <v>0.36550507985208552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</row>
    <row r="1068" spans="1:38" x14ac:dyDescent="0.5">
      <c r="A1068">
        <v>8</v>
      </c>
      <c r="B1068">
        <v>132</v>
      </c>
      <c r="C1068">
        <v>2016</v>
      </c>
      <c r="D1068">
        <v>99</v>
      </c>
      <c r="E1068">
        <v>99</v>
      </c>
      <c r="F1068">
        <v>99</v>
      </c>
      <c r="G1068">
        <v>99</v>
      </c>
      <c r="H1068">
        <v>1</v>
      </c>
      <c r="I1068">
        <v>99</v>
      </c>
      <c r="J1068">
        <v>643</v>
      </c>
      <c r="K1068">
        <v>99</v>
      </c>
      <c r="L1068">
        <v>99</v>
      </c>
      <c r="M1068">
        <v>99</v>
      </c>
      <c r="N1068">
        <v>99</v>
      </c>
      <c r="O1068">
        <v>99</v>
      </c>
      <c r="P1068">
        <v>9999</v>
      </c>
      <c r="Q1068">
        <v>14</v>
      </c>
      <c r="R1068">
        <v>7154</v>
      </c>
      <c r="S1068">
        <v>7145</v>
      </c>
      <c r="T1068">
        <v>15.998182834777747</v>
      </c>
      <c r="U1068">
        <v>60.831490552834154</v>
      </c>
      <c r="V1068">
        <v>86.810405415753252</v>
      </c>
      <c r="W1068">
        <v>80.080153953813735</v>
      </c>
      <c r="X1068">
        <v>10.887279740975407</v>
      </c>
      <c r="Y1068">
        <v>2.7022297152455037</v>
      </c>
      <c r="Z1068">
        <v>-23.429413934227288</v>
      </c>
      <c r="AA1068">
        <v>15.255032412146027</v>
      </c>
      <c r="AB1068">
        <v>14.976942078166305</v>
      </c>
      <c r="AC1068">
        <v>216</v>
      </c>
      <c r="AD1068">
        <v>0</v>
      </c>
      <c r="AE1068">
        <v>0</v>
      </c>
      <c r="AF1068">
        <v>97</v>
      </c>
      <c r="AG1068">
        <v>320</v>
      </c>
      <c r="AH1068">
        <v>88</v>
      </c>
      <c r="AI1068">
        <v>235</v>
      </c>
      <c r="AJ1068">
        <v>0</v>
      </c>
      <c r="AK1068">
        <v>949</v>
      </c>
      <c r="AL1068">
        <v>413</v>
      </c>
    </row>
    <row r="1069" spans="1:38" x14ac:dyDescent="0.5">
      <c r="A1069">
        <v>8</v>
      </c>
      <c r="B1069">
        <v>133</v>
      </c>
      <c r="C1069">
        <v>2016</v>
      </c>
      <c r="D1069">
        <v>99</v>
      </c>
      <c r="E1069">
        <v>99</v>
      </c>
      <c r="F1069">
        <v>99</v>
      </c>
      <c r="G1069">
        <v>99</v>
      </c>
      <c r="H1069">
        <v>1</v>
      </c>
      <c r="I1069">
        <v>99</v>
      </c>
      <c r="J1069">
        <v>802</v>
      </c>
      <c r="K1069">
        <v>99</v>
      </c>
      <c r="L1069">
        <v>99</v>
      </c>
      <c r="M1069">
        <v>99</v>
      </c>
      <c r="N1069">
        <v>99</v>
      </c>
      <c r="O1069">
        <v>99</v>
      </c>
      <c r="P1069">
        <v>9999</v>
      </c>
    </row>
    <row r="1070" spans="1:38" x14ac:dyDescent="0.5">
      <c r="A1070">
        <v>8</v>
      </c>
      <c r="B1070">
        <v>134</v>
      </c>
      <c r="C1070">
        <v>2015</v>
      </c>
      <c r="D1070">
        <v>99</v>
      </c>
      <c r="E1070">
        <v>99</v>
      </c>
      <c r="F1070">
        <v>99</v>
      </c>
      <c r="G1070">
        <v>99</v>
      </c>
      <c r="H1070">
        <v>1</v>
      </c>
      <c r="I1070">
        <v>99</v>
      </c>
      <c r="J1070">
        <v>103</v>
      </c>
      <c r="K1070">
        <v>99</v>
      </c>
      <c r="L1070">
        <v>99</v>
      </c>
      <c r="M1070">
        <v>99</v>
      </c>
      <c r="N1070">
        <v>99</v>
      </c>
      <c r="O1070">
        <v>99</v>
      </c>
      <c r="P1070">
        <v>9999</v>
      </c>
      <c r="Q1070">
        <v>27</v>
      </c>
      <c r="R1070">
        <v>5222</v>
      </c>
      <c r="S1070">
        <v>5208</v>
      </c>
      <c r="T1070">
        <v>15.699731903485254</v>
      </c>
      <c r="U1070">
        <v>60.238095238095248</v>
      </c>
      <c r="V1070">
        <v>88.28477481930463</v>
      </c>
      <c r="W1070">
        <v>81.404589093701958</v>
      </c>
      <c r="X1070">
        <v>9.083085725574124</v>
      </c>
      <c r="Y1070">
        <v>2.6931086994622655</v>
      </c>
      <c r="Z1070">
        <v>-39.251314810707434</v>
      </c>
      <c r="AA1070">
        <v>13.759848225343202</v>
      </c>
      <c r="AB1070">
        <v>13.842552241415108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21</v>
      </c>
      <c r="AL1070">
        <v>113</v>
      </c>
    </row>
    <row r="1071" spans="1:38" x14ac:dyDescent="0.5">
      <c r="A1071">
        <v>8</v>
      </c>
      <c r="B1071">
        <v>135</v>
      </c>
      <c r="C1071">
        <v>2015</v>
      </c>
      <c r="D1071">
        <v>99</v>
      </c>
      <c r="E1071">
        <v>99</v>
      </c>
      <c r="F1071">
        <v>99</v>
      </c>
      <c r="G1071">
        <v>99</v>
      </c>
      <c r="H1071">
        <v>2</v>
      </c>
      <c r="I1071">
        <v>99</v>
      </c>
      <c r="J1071">
        <v>106</v>
      </c>
      <c r="K1071">
        <v>99</v>
      </c>
      <c r="L1071">
        <v>99</v>
      </c>
      <c r="M1071">
        <v>99</v>
      </c>
      <c r="N1071">
        <v>99</v>
      </c>
      <c r="O1071">
        <v>99</v>
      </c>
      <c r="P1071">
        <v>9999</v>
      </c>
      <c r="Q1071">
        <v>6</v>
      </c>
      <c r="R1071">
        <v>396</v>
      </c>
      <c r="S1071">
        <v>395</v>
      </c>
      <c r="T1071">
        <v>16.09343434343435</v>
      </c>
      <c r="U1071">
        <v>60.83291139240508</v>
      </c>
      <c r="V1071">
        <v>85.525460455037987</v>
      </c>
      <c r="W1071">
        <v>78.824303797468303</v>
      </c>
      <c r="X1071">
        <v>8.7491492076125006</v>
      </c>
      <c r="Y1071">
        <v>2.46749611821661</v>
      </c>
      <c r="Z1071">
        <v>-35.264873550936755</v>
      </c>
      <c r="AA1071">
        <v>1.0434507654607261</v>
      </c>
      <c r="AB1071">
        <v>1.0166080548808225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1</v>
      </c>
      <c r="AL1071">
        <v>5</v>
      </c>
    </row>
    <row r="1072" spans="1:38" x14ac:dyDescent="0.5">
      <c r="A1072">
        <v>8</v>
      </c>
      <c r="B1072">
        <v>136</v>
      </c>
      <c r="C1072">
        <v>2015</v>
      </c>
      <c r="D1072">
        <v>99</v>
      </c>
      <c r="E1072">
        <v>99</v>
      </c>
      <c r="F1072">
        <v>99</v>
      </c>
      <c r="G1072">
        <v>99</v>
      </c>
      <c r="H1072">
        <v>1</v>
      </c>
      <c r="I1072">
        <v>99</v>
      </c>
      <c r="J1072">
        <v>109</v>
      </c>
      <c r="K1072">
        <v>99</v>
      </c>
      <c r="L1072">
        <v>99</v>
      </c>
      <c r="M1072">
        <v>99</v>
      </c>
      <c r="N1072">
        <v>99</v>
      </c>
      <c r="O1072">
        <v>99</v>
      </c>
      <c r="P1072">
        <v>9999</v>
      </c>
      <c r="Q1072">
        <v>8</v>
      </c>
      <c r="R1072">
        <v>943</v>
      </c>
      <c r="S1072">
        <v>942</v>
      </c>
      <c r="T1072">
        <v>15.483563096500529</v>
      </c>
      <c r="U1072">
        <v>59.726114649681548</v>
      </c>
      <c r="V1072">
        <v>87.696471167360144</v>
      </c>
      <c r="W1072">
        <v>80.904989384288811</v>
      </c>
      <c r="X1072">
        <v>9.6461540112083988</v>
      </c>
      <c r="Y1072">
        <v>2.8689230207445018</v>
      </c>
      <c r="Z1072">
        <v>-26.59142598816257</v>
      </c>
      <c r="AA1072">
        <v>2.4847830096703638</v>
      </c>
      <c r="AB1072">
        <v>2.4884133076801058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11</v>
      </c>
      <c r="AL1072">
        <v>0</v>
      </c>
    </row>
    <row r="1073" spans="1:38" x14ac:dyDescent="0.5">
      <c r="A1073">
        <v>8</v>
      </c>
      <c r="B1073">
        <v>137</v>
      </c>
      <c r="C1073">
        <v>2015</v>
      </c>
      <c r="D1073">
        <v>99</v>
      </c>
      <c r="E1073">
        <v>99</v>
      </c>
      <c r="F1073">
        <v>99</v>
      </c>
      <c r="G1073">
        <v>99</v>
      </c>
      <c r="H1073">
        <v>1</v>
      </c>
      <c r="I1073">
        <v>99</v>
      </c>
      <c r="J1073">
        <v>111</v>
      </c>
      <c r="K1073">
        <v>99</v>
      </c>
      <c r="L1073">
        <v>99</v>
      </c>
      <c r="M1073">
        <v>99</v>
      </c>
      <c r="N1073">
        <v>99</v>
      </c>
      <c r="O1073">
        <v>99</v>
      </c>
      <c r="P1073">
        <v>9999</v>
      </c>
      <c r="Q1073">
        <v>21</v>
      </c>
      <c r="R1073">
        <v>1163</v>
      </c>
      <c r="S1073">
        <v>1163</v>
      </c>
      <c r="T1073">
        <v>15.658641444539988</v>
      </c>
      <c r="U1073">
        <v>60.016337059329302</v>
      </c>
      <c r="V1073">
        <v>89.5305692212671</v>
      </c>
      <c r="W1073">
        <v>82.636715391229501</v>
      </c>
      <c r="X1073">
        <v>8.8850934636603487</v>
      </c>
      <c r="Y1073">
        <v>2.4771855989653808</v>
      </c>
      <c r="Z1073">
        <v>-22.417274275194686</v>
      </c>
      <c r="AA1073">
        <v>3.064477879370767</v>
      </c>
      <c r="AB1073">
        <v>3.13797203286282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37</v>
      </c>
      <c r="AL1073">
        <v>0</v>
      </c>
    </row>
    <row r="1074" spans="1:38" x14ac:dyDescent="0.5">
      <c r="A1074">
        <v>8</v>
      </c>
      <c r="B1074">
        <v>138</v>
      </c>
      <c r="C1074">
        <v>2015</v>
      </c>
      <c r="D1074">
        <v>99</v>
      </c>
      <c r="E1074">
        <v>99</v>
      </c>
      <c r="F1074">
        <v>99</v>
      </c>
      <c r="G1074">
        <v>99</v>
      </c>
      <c r="H1074">
        <v>1</v>
      </c>
      <c r="I1074">
        <v>99</v>
      </c>
      <c r="J1074">
        <v>113</v>
      </c>
      <c r="K1074">
        <v>99</v>
      </c>
      <c r="L1074">
        <v>99</v>
      </c>
      <c r="M1074">
        <v>99</v>
      </c>
      <c r="N1074">
        <v>99</v>
      </c>
      <c r="O1074">
        <v>99</v>
      </c>
      <c r="P1074">
        <v>9999</v>
      </c>
    </row>
    <row r="1075" spans="1:38" x14ac:dyDescent="0.5">
      <c r="A1075">
        <v>8</v>
      </c>
      <c r="B1075">
        <v>139</v>
      </c>
      <c r="C1075">
        <v>2015</v>
      </c>
      <c r="D1075">
        <v>99</v>
      </c>
      <c r="E1075">
        <v>99</v>
      </c>
      <c r="F1075">
        <v>99</v>
      </c>
      <c r="G1075">
        <v>99</v>
      </c>
      <c r="H1075">
        <v>1</v>
      </c>
      <c r="I1075">
        <v>99</v>
      </c>
      <c r="J1075">
        <v>116</v>
      </c>
      <c r="K1075">
        <v>99</v>
      </c>
      <c r="L1075">
        <v>99</v>
      </c>
      <c r="M1075">
        <v>99</v>
      </c>
      <c r="N1075">
        <v>99</v>
      </c>
      <c r="O1075">
        <v>99</v>
      </c>
      <c r="P1075">
        <v>9999</v>
      </c>
      <c r="Q1075">
        <v>3</v>
      </c>
      <c r="R1075">
        <v>171</v>
      </c>
      <c r="S1075">
        <v>171</v>
      </c>
      <c r="T1075">
        <v>15.52631578947369</v>
      </c>
      <c r="U1075">
        <v>59.918128654970765</v>
      </c>
      <c r="V1075">
        <v>85.166600140655021</v>
      </c>
      <c r="W1075">
        <v>78.608771929824556</v>
      </c>
      <c r="X1075">
        <v>9.7398610777300121</v>
      </c>
      <c r="Y1075">
        <v>2.5187644343697566</v>
      </c>
      <c r="Z1075">
        <v>-2.7693921311361525</v>
      </c>
      <c r="AA1075">
        <v>0.45058101235804071</v>
      </c>
      <c r="AB1075">
        <v>0.43889782546389006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</row>
    <row r="1076" spans="1:38" x14ac:dyDescent="0.5">
      <c r="A1076">
        <v>8</v>
      </c>
      <c r="B1076">
        <v>140</v>
      </c>
      <c r="C1076">
        <v>2015</v>
      </c>
      <c r="D1076">
        <v>99</v>
      </c>
      <c r="E1076">
        <v>99</v>
      </c>
      <c r="F1076">
        <v>99</v>
      </c>
      <c r="G1076">
        <v>99</v>
      </c>
      <c r="H1076">
        <v>2</v>
      </c>
      <c r="I1076">
        <v>99</v>
      </c>
      <c r="J1076">
        <v>117</v>
      </c>
      <c r="K1076">
        <v>99</v>
      </c>
      <c r="L1076">
        <v>99</v>
      </c>
      <c r="M1076">
        <v>99</v>
      </c>
      <c r="N1076">
        <v>99</v>
      </c>
      <c r="O1076">
        <v>99</v>
      </c>
      <c r="P1076">
        <v>9999</v>
      </c>
      <c r="Q1076">
        <v>10</v>
      </c>
      <c r="R1076">
        <v>952</v>
      </c>
      <c r="S1076">
        <v>952</v>
      </c>
      <c r="T1076">
        <v>16.316176470588236</v>
      </c>
      <c r="U1076">
        <v>61.502100840336141</v>
      </c>
      <c r="V1076">
        <v>88.21059843222227</v>
      </c>
      <c r="W1076">
        <v>81.418382352941265</v>
      </c>
      <c r="X1076">
        <v>9.9141635542208668</v>
      </c>
      <c r="Y1076">
        <v>2.4873621321362966</v>
      </c>
      <c r="Z1076">
        <v>-37.312261531863591</v>
      </c>
      <c r="AA1076">
        <v>2.5084977997944722</v>
      </c>
      <c r="AB1076">
        <v>2.5307877579436098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18</v>
      </c>
      <c r="AL1076">
        <v>0</v>
      </c>
    </row>
    <row r="1077" spans="1:38" x14ac:dyDescent="0.5">
      <c r="A1077">
        <v>8</v>
      </c>
      <c r="B1077">
        <v>141</v>
      </c>
      <c r="C1077">
        <v>2015</v>
      </c>
      <c r="D1077">
        <v>99</v>
      </c>
      <c r="E1077">
        <v>99</v>
      </c>
      <c r="F1077">
        <v>99</v>
      </c>
      <c r="G1077">
        <v>99</v>
      </c>
      <c r="H1077">
        <v>1</v>
      </c>
      <c r="I1077">
        <v>99</v>
      </c>
      <c r="J1077">
        <v>121</v>
      </c>
      <c r="K1077">
        <v>99</v>
      </c>
      <c r="L1077">
        <v>99</v>
      </c>
      <c r="M1077">
        <v>99</v>
      </c>
      <c r="N1077">
        <v>99</v>
      </c>
      <c r="O1077">
        <v>99</v>
      </c>
      <c r="P1077">
        <v>9999</v>
      </c>
      <c r="Q1077">
        <v>66</v>
      </c>
      <c r="R1077">
        <v>15896</v>
      </c>
      <c r="S1077">
        <v>15878</v>
      </c>
      <c r="T1077">
        <v>15.817438349270256</v>
      </c>
      <c r="U1077">
        <v>60.526640634840653</v>
      </c>
      <c r="V1077">
        <v>86.975812455127013</v>
      </c>
      <c r="W1077">
        <v>80.239450812445057</v>
      </c>
      <c r="X1077">
        <v>10.198718481900356</v>
      </c>
      <c r="Y1077">
        <v>2.8309892265287089</v>
      </c>
      <c r="Z1077">
        <v>-41.06531684795015</v>
      </c>
      <c r="AA1077">
        <v>41.885589312534577</v>
      </c>
      <c r="AB1077">
        <v>41.598728126532805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332</v>
      </c>
      <c r="AL1077">
        <v>0</v>
      </c>
    </row>
    <row r="1078" spans="1:38" x14ac:dyDescent="0.5">
      <c r="A1078">
        <v>8</v>
      </c>
      <c r="B1078">
        <v>142</v>
      </c>
      <c r="C1078">
        <v>2015</v>
      </c>
      <c r="D1078">
        <v>99</v>
      </c>
      <c r="E1078">
        <v>99</v>
      </c>
      <c r="F1078">
        <v>99</v>
      </c>
      <c r="G1078">
        <v>99</v>
      </c>
      <c r="H1078">
        <v>1</v>
      </c>
      <c r="I1078">
        <v>99</v>
      </c>
      <c r="J1078">
        <v>134</v>
      </c>
      <c r="K1078">
        <v>99</v>
      </c>
      <c r="L1078">
        <v>99</v>
      </c>
      <c r="M1078">
        <v>99</v>
      </c>
      <c r="N1078">
        <v>99</v>
      </c>
      <c r="O1078">
        <v>99</v>
      </c>
      <c r="P1078">
        <v>9999</v>
      </c>
      <c r="Q1078">
        <v>4</v>
      </c>
      <c r="R1078">
        <v>364</v>
      </c>
      <c r="S1078">
        <v>363</v>
      </c>
      <c r="T1078">
        <v>15.782967032967036</v>
      </c>
      <c r="U1078">
        <v>60.349862258953195</v>
      </c>
      <c r="V1078">
        <v>83.7402887338867</v>
      </c>
      <c r="W1078">
        <v>77.184022038567505</v>
      </c>
      <c r="X1078">
        <v>10.337125492008258</v>
      </c>
      <c r="Y1078">
        <v>2.2736770700880218</v>
      </c>
      <c r="Z1078">
        <v>-27.763199283770945</v>
      </c>
      <c r="AA1078">
        <v>0.95913151168612176</v>
      </c>
      <c r="AB1078">
        <v>0.91480880921003294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7</v>
      </c>
      <c r="AL1078">
        <v>0</v>
      </c>
    </row>
    <row r="1079" spans="1:38" x14ac:dyDescent="0.5">
      <c r="A1079">
        <v>8</v>
      </c>
      <c r="B1079">
        <v>143</v>
      </c>
      <c r="C1079">
        <v>2015</v>
      </c>
      <c r="D1079">
        <v>99</v>
      </c>
      <c r="E1079">
        <v>99</v>
      </c>
      <c r="F1079">
        <v>99</v>
      </c>
      <c r="G1079">
        <v>99</v>
      </c>
      <c r="H1079">
        <v>2</v>
      </c>
      <c r="I1079">
        <v>99</v>
      </c>
      <c r="J1079">
        <v>141</v>
      </c>
      <c r="K1079">
        <v>99</v>
      </c>
      <c r="L1079">
        <v>99</v>
      </c>
      <c r="M1079">
        <v>99</v>
      </c>
      <c r="N1079">
        <v>99</v>
      </c>
      <c r="O1079">
        <v>99</v>
      </c>
      <c r="P1079">
        <v>9999</v>
      </c>
    </row>
    <row r="1080" spans="1:38" x14ac:dyDescent="0.5">
      <c r="A1080">
        <v>8</v>
      </c>
      <c r="B1080">
        <v>144</v>
      </c>
      <c r="C1080">
        <v>2015</v>
      </c>
      <c r="D1080">
        <v>99</v>
      </c>
      <c r="E1080">
        <v>99</v>
      </c>
      <c r="F1080">
        <v>99</v>
      </c>
      <c r="G1080">
        <v>99</v>
      </c>
      <c r="H1080">
        <v>2</v>
      </c>
      <c r="I1080">
        <v>99</v>
      </c>
      <c r="J1080">
        <v>143</v>
      </c>
      <c r="K1080">
        <v>99</v>
      </c>
      <c r="L1080">
        <v>99</v>
      </c>
      <c r="M1080">
        <v>99</v>
      </c>
      <c r="N1080">
        <v>99</v>
      </c>
      <c r="O1080">
        <v>99</v>
      </c>
      <c r="P1080">
        <v>9999</v>
      </c>
    </row>
    <row r="1081" spans="1:38" x14ac:dyDescent="0.5">
      <c r="A1081">
        <v>8</v>
      </c>
      <c r="B1081">
        <v>145</v>
      </c>
      <c r="C1081">
        <v>2015</v>
      </c>
      <c r="D1081">
        <v>99</v>
      </c>
      <c r="E1081">
        <v>99</v>
      </c>
      <c r="F1081">
        <v>99</v>
      </c>
      <c r="G1081">
        <v>99</v>
      </c>
      <c r="H1081">
        <v>2</v>
      </c>
      <c r="I1081">
        <v>99</v>
      </c>
      <c r="J1081">
        <v>147</v>
      </c>
      <c r="K1081">
        <v>99</v>
      </c>
      <c r="L1081">
        <v>99</v>
      </c>
      <c r="M1081">
        <v>99</v>
      </c>
      <c r="N1081">
        <v>99</v>
      </c>
      <c r="O1081">
        <v>99</v>
      </c>
      <c r="P1081">
        <v>9999</v>
      </c>
      <c r="Q1081">
        <v>17</v>
      </c>
      <c r="R1081">
        <v>5975</v>
      </c>
      <c r="S1081">
        <v>5975</v>
      </c>
      <c r="T1081">
        <v>16.18209205020921</v>
      </c>
      <c r="U1081">
        <v>61.216569037656882</v>
      </c>
      <c r="V1081">
        <v>89.284623090975941</v>
      </c>
      <c r="W1081">
        <v>82.409707112970722</v>
      </c>
      <c r="X1081">
        <v>10.341709650325164</v>
      </c>
      <c r="Y1081">
        <v>2.7158225262686022</v>
      </c>
      <c r="Z1081">
        <v>-33.24860747175412</v>
      </c>
      <c r="AA1081">
        <v>15.743985665726854</v>
      </c>
      <c r="AB1081">
        <v>16.077280444481779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121</v>
      </c>
      <c r="AL1081">
        <v>2</v>
      </c>
    </row>
    <row r="1082" spans="1:38" x14ac:dyDescent="0.5">
      <c r="A1082">
        <v>8</v>
      </c>
      <c r="B1082">
        <v>146</v>
      </c>
      <c r="C1082">
        <v>2015</v>
      </c>
      <c r="D1082">
        <v>99</v>
      </c>
      <c r="E1082">
        <v>99</v>
      </c>
      <c r="F1082">
        <v>99</v>
      </c>
      <c r="G1082">
        <v>99</v>
      </c>
      <c r="H1082">
        <v>1</v>
      </c>
      <c r="I1082">
        <v>99</v>
      </c>
      <c r="J1082">
        <v>155</v>
      </c>
      <c r="K1082">
        <v>99</v>
      </c>
      <c r="L1082">
        <v>99</v>
      </c>
      <c r="M1082">
        <v>99</v>
      </c>
      <c r="N1082">
        <v>99</v>
      </c>
      <c r="O1082">
        <v>99</v>
      </c>
      <c r="P1082">
        <v>9999</v>
      </c>
      <c r="Q1082">
        <v>4</v>
      </c>
      <c r="R1082">
        <v>379</v>
      </c>
      <c r="S1082">
        <v>378</v>
      </c>
      <c r="T1082">
        <v>15.514511873350923</v>
      </c>
      <c r="U1082">
        <v>59.838624338624335</v>
      </c>
      <c r="V1082">
        <v>86.6002281495239</v>
      </c>
      <c r="W1082">
        <v>79.827248677248619</v>
      </c>
      <c r="X1082">
        <v>10.539865030639469</v>
      </c>
      <c r="Y1082">
        <v>2.8167845775339031</v>
      </c>
      <c r="Z1082">
        <v>-21.806097387448222</v>
      </c>
      <c r="AA1082">
        <v>0.99865616189296702</v>
      </c>
      <c r="AB1082">
        <v>0.98523372196496384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1</v>
      </c>
      <c r="AL1082">
        <v>0</v>
      </c>
    </row>
    <row r="1083" spans="1:38" x14ac:dyDescent="0.5">
      <c r="A1083">
        <v>8</v>
      </c>
      <c r="B1083">
        <v>147</v>
      </c>
      <c r="C1083">
        <v>2015</v>
      </c>
      <c r="D1083">
        <v>99</v>
      </c>
      <c r="E1083">
        <v>99</v>
      </c>
      <c r="F1083">
        <v>99</v>
      </c>
      <c r="G1083">
        <v>99</v>
      </c>
      <c r="H1083">
        <v>2</v>
      </c>
      <c r="I1083">
        <v>99</v>
      </c>
      <c r="J1083">
        <v>160</v>
      </c>
      <c r="K1083">
        <v>99</v>
      </c>
      <c r="L1083">
        <v>99</v>
      </c>
      <c r="M1083">
        <v>99</v>
      </c>
      <c r="N1083">
        <v>99</v>
      </c>
      <c r="O1083">
        <v>99</v>
      </c>
      <c r="P1083">
        <v>9999</v>
      </c>
      <c r="Q1083">
        <v>5</v>
      </c>
      <c r="R1083">
        <v>197</v>
      </c>
      <c r="S1083">
        <v>197</v>
      </c>
      <c r="T1083">
        <v>16.3756345177665</v>
      </c>
      <c r="U1083">
        <v>61.507614213197954</v>
      </c>
      <c r="V1083">
        <v>96.513245816169984</v>
      </c>
      <c r="W1083">
        <v>89.081725888324883</v>
      </c>
      <c r="X1083">
        <v>8.6931369783208936</v>
      </c>
      <c r="Y1083">
        <v>2.3340761699021688</v>
      </c>
      <c r="Z1083">
        <v>-50.43439889382276</v>
      </c>
      <c r="AA1083">
        <v>0.51909040604990653</v>
      </c>
      <c r="AB1083">
        <v>0.57299542696813399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2</v>
      </c>
      <c r="AL1083">
        <v>0</v>
      </c>
    </row>
    <row r="1084" spans="1:38" x14ac:dyDescent="0.5">
      <c r="A1084">
        <v>8</v>
      </c>
      <c r="B1084">
        <v>148</v>
      </c>
      <c r="C1084">
        <v>2015</v>
      </c>
      <c r="D1084">
        <v>99</v>
      </c>
      <c r="E1084">
        <v>99</v>
      </c>
      <c r="F1084">
        <v>99</v>
      </c>
      <c r="G1084">
        <v>99</v>
      </c>
      <c r="H1084">
        <v>1</v>
      </c>
      <c r="I1084">
        <v>99</v>
      </c>
      <c r="J1084">
        <v>171</v>
      </c>
      <c r="K1084">
        <v>99</v>
      </c>
      <c r="L1084">
        <v>99</v>
      </c>
      <c r="M1084">
        <v>99</v>
      </c>
      <c r="N1084">
        <v>99</v>
      </c>
      <c r="O1084">
        <v>99</v>
      </c>
      <c r="P1084">
        <v>9999</v>
      </c>
    </row>
    <row r="1085" spans="1:38" x14ac:dyDescent="0.5">
      <c r="A1085">
        <v>8</v>
      </c>
      <c r="B1085">
        <v>149</v>
      </c>
      <c r="C1085">
        <v>2015</v>
      </c>
      <c r="D1085">
        <v>99</v>
      </c>
      <c r="E1085">
        <v>99</v>
      </c>
      <c r="F1085">
        <v>99</v>
      </c>
      <c r="G1085">
        <v>99</v>
      </c>
      <c r="H1085">
        <v>2</v>
      </c>
      <c r="I1085">
        <v>99</v>
      </c>
      <c r="J1085">
        <v>181</v>
      </c>
      <c r="K1085">
        <v>99</v>
      </c>
      <c r="L1085">
        <v>99</v>
      </c>
      <c r="M1085">
        <v>99</v>
      </c>
      <c r="N1085">
        <v>99</v>
      </c>
      <c r="O1085">
        <v>99</v>
      </c>
      <c r="P1085">
        <v>9999</v>
      </c>
    </row>
    <row r="1086" spans="1:38" x14ac:dyDescent="0.5">
      <c r="A1086">
        <v>8</v>
      </c>
      <c r="B1086">
        <v>150</v>
      </c>
      <c r="C1086">
        <v>2015</v>
      </c>
      <c r="D1086">
        <v>99</v>
      </c>
      <c r="E1086">
        <v>99</v>
      </c>
      <c r="F1086">
        <v>99</v>
      </c>
      <c r="G1086">
        <v>99</v>
      </c>
      <c r="H1086">
        <v>2</v>
      </c>
      <c r="I1086">
        <v>99</v>
      </c>
      <c r="J1086">
        <v>470</v>
      </c>
      <c r="K1086">
        <v>99</v>
      </c>
      <c r="L1086">
        <v>99</v>
      </c>
      <c r="M1086">
        <v>99</v>
      </c>
      <c r="N1086">
        <v>99</v>
      </c>
      <c r="O1086">
        <v>99</v>
      </c>
      <c r="P1086">
        <v>9999</v>
      </c>
      <c r="Q1086">
        <v>3</v>
      </c>
      <c r="R1086">
        <v>622</v>
      </c>
      <c r="S1086">
        <v>622</v>
      </c>
      <c r="T1086">
        <v>16.290996784565916</v>
      </c>
      <c r="U1086">
        <v>61.506430868167193</v>
      </c>
      <c r="V1086">
        <v>89.102535071920443</v>
      </c>
      <c r="W1086">
        <v>82.241639871382631</v>
      </c>
      <c r="X1086">
        <v>9.308602625602477</v>
      </c>
      <c r="Y1086">
        <v>2.3087538838138082</v>
      </c>
      <c r="Z1086">
        <v>-50.879971528021507</v>
      </c>
      <c r="AA1086">
        <v>1.6389554952438676</v>
      </c>
      <c r="AB1086">
        <v>1.6702383580785349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</row>
    <row r="1087" spans="1:38" x14ac:dyDescent="0.5">
      <c r="A1087">
        <v>8</v>
      </c>
      <c r="B1087">
        <v>151</v>
      </c>
      <c r="C1087">
        <v>2015</v>
      </c>
      <c r="D1087">
        <v>99</v>
      </c>
      <c r="E1087">
        <v>99</v>
      </c>
      <c r="F1087">
        <v>99</v>
      </c>
      <c r="G1087">
        <v>99</v>
      </c>
      <c r="H1087">
        <v>1</v>
      </c>
      <c r="I1087">
        <v>99</v>
      </c>
      <c r="J1087">
        <v>643</v>
      </c>
      <c r="K1087">
        <v>99</v>
      </c>
      <c r="L1087">
        <v>99</v>
      </c>
      <c r="M1087">
        <v>99</v>
      </c>
      <c r="N1087">
        <v>99</v>
      </c>
      <c r="O1087">
        <v>99</v>
      </c>
      <c r="P1087">
        <v>9999</v>
      </c>
      <c r="Q1087">
        <v>16</v>
      </c>
      <c r="R1087">
        <v>5671</v>
      </c>
      <c r="S1087">
        <v>5666</v>
      </c>
      <c r="T1087">
        <v>15.817492505730913</v>
      </c>
      <c r="U1087">
        <v>60.387045534768809</v>
      </c>
      <c r="V1087">
        <v>86.270731997404084</v>
      </c>
      <c r="W1087">
        <v>79.596999647017313</v>
      </c>
      <c r="X1087">
        <v>10.432179648528624</v>
      </c>
      <c r="Y1087">
        <v>2.7687113051481815</v>
      </c>
      <c r="Z1087">
        <v>-35.829224354694922</v>
      </c>
      <c r="AA1087">
        <v>14.942952754868122</v>
      </c>
      <c r="AB1087">
        <v>14.725483892517389</v>
      </c>
      <c r="AC1087">
        <v>2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93</v>
      </c>
      <c r="AL1087">
        <v>69</v>
      </c>
    </row>
    <row r="1088" spans="1:38" x14ac:dyDescent="0.5">
      <c r="A1088">
        <v>8</v>
      </c>
      <c r="B1088">
        <v>152</v>
      </c>
      <c r="C1088">
        <v>2015</v>
      </c>
      <c r="D1088">
        <v>99</v>
      </c>
      <c r="E1088">
        <v>99</v>
      </c>
      <c r="F1088">
        <v>99</v>
      </c>
      <c r="G1088">
        <v>99</v>
      </c>
      <c r="H1088">
        <v>1</v>
      </c>
      <c r="I1088">
        <v>99</v>
      </c>
      <c r="J1088">
        <v>802</v>
      </c>
      <c r="K1088">
        <v>99</v>
      </c>
      <c r="L1088">
        <v>99</v>
      </c>
      <c r="M1088">
        <v>99</v>
      </c>
      <c r="N1088">
        <v>99</v>
      </c>
      <c r="O1088">
        <v>99</v>
      </c>
      <c r="P1088">
        <v>9999</v>
      </c>
    </row>
    <row r="1089" spans="1:28" x14ac:dyDescent="0.5">
      <c r="A1089">
        <v>8</v>
      </c>
      <c r="B1089">
        <v>153</v>
      </c>
      <c r="C1089">
        <v>2014</v>
      </c>
      <c r="D1089">
        <v>99</v>
      </c>
      <c r="E1089">
        <v>99</v>
      </c>
      <c r="F1089">
        <v>99</v>
      </c>
      <c r="G1089">
        <v>99</v>
      </c>
      <c r="H1089">
        <v>1</v>
      </c>
      <c r="I1089">
        <v>99</v>
      </c>
      <c r="J1089">
        <v>101</v>
      </c>
      <c r="K1089">
        <v>99</v>
      </c>
      <c r="L1089">
        <v>99</v>
      </c>
      <c r="M1089">
        <v>99</v>
      </c>
      <c r="N1089">
        <v>99</v>
      </c>
      <c r="O1089">
        <v>99</v>
      </c>
      <c r="P1089">
        <v>9999</v>
      </c>
    </row>
    <row r="1090" spans="1:28" x14ac:dyDescent="0.5">
      <c r="A1090">
        <v>8</v>
      </c>
      <c r="B1090">
        <v>154</v>
      </c>
      <c r="C1090">
        <v>2014</v>
      </c>
      <c r="D1090">
        <v>99</v>
      </c>
      <c r="E1090">
        <v>99</v>
      </c>
      <c r="F1090">
        <v>99</v>
      </c>
      <c r="G1090">
        <v>99</v>
      </c>
      <c r="H1090">
        <v>1</v>
      </c>
      <c r="I1090">
        <v>99</v>
      </c>
      <c r="J1090">
        <v>103</v>
      </c>
      <c r="K1090">
        <v>99</v>
      </c>
      <c r="L1090">
        <v>99</v>
      </c>
      <c r="M1090">
        <v>99</v>
      </c>
      <c r="N1090">
        <v>99</v>
      </c>
      <c r="O1090">
        <v>99</v>
      </c>
      <c r="P1090">
        <v>9999</v>
      </c>
      <c r="Q1090">
        <v>14</v>
      </c>
      <c r="R1090">
        <v>2219</v>
      </c>
      <c r="S1090">
        <v>2219</v>
      </c>
      <c r="T1090">
        <v>15.589905362776028</v>
      </c>
      <c r="U1090">
        <v>59.773321315908049</v>
      </c>
      <c r="V1090">
        <v>87.066197231923582</v>
      </c>
      <c r="W1090">
        <v>80.36210004506529</v>
      </c>
      <c r="X1090">
        <v>9.3402462208141959</v>
      </c>
      <c r="Y1090">
        <v>2.3971385809442873</v>
      </c>
      <c r="Z1090">
        <v>-42.11464196712393</v>
      </c>
      <c r="AA1090">
        <v>20.876846363721896</v>
      </c>
      <c r="AB1090">
        <v>21.722277749049997</v>
      </c>
    </row>
    <row r="1091" spans="1:28" x14ac:dyDescent="0.5">
      <c r="A1091">
        <v>8</v>
      </c>
      <c r="B1091">
        <v>155</v>
      </c>
      <c r="C1091">
        <v>2014</v>
      </c>
      <c r="D1091">
        <v>99</v>
      </c>
      <c r="E1091">
        <v>99</v>
      </c>
      <c r="F1091">
        <v>99</v>
      </c>
      <c r="G1091">
        <v>99</v>
      </c>
      <c r="H1091">
        <v>2</v>
      </c>
      <c r="I1091">
        <v>99</v>
      </c>
      <c r="J1091">
        <v>106</v>
      </c>
      <c r="K1091">
        <v>99</v>
      </c>
      <c r="L1091">
        <v>99</v>
      </c>
      <c r="M1091">
        <v>99</v>
      </c>
      <c r="N1091">
        <v>99</v>
      </c>
      <c r="O1091">
        <v>99</v>
      </c>
      <c r="P1091">
        <v>9999</v>
      </c>
    </row>
    <row r="1092" spans="1:28" x14ac:dyDescent="0.5">
      <c r="A1092">
        <v>8</v>
      </c>
      <c r="B1092">
        <v>156</v>
      </c>
      <c r="C1092">
        <v>2014</v>
      </c>
      <c r="D1092">
        <v>99</v>
      </c>
      <c r="E1092">
        <v>99</v>
      </c>
      <c r="F1092">
        <v>99</v>
      </c>
      <c r="G1092">
        <v>99</v>
      </c>
      <c r="H1092">
        <v>1</v>
      </c>
      <c r="I1092">
        <v>99</v>
      </c>
      <c r="J1092">
        <v>109</v>
      </c>
      <c r="K1092">
        <v>99</v>
      </c>
      <c r="L1092">
        <v>99</v>
      </c>
      <c r="M1092">
        <v>99</v>
      </c>
      <c r="N1092">
        <v>99</v>
      </c>
      <c r="O1092">
        <v>99</v>
      </c>
      <c r="P1092">
        <v>9999</v>
      </c>
      <c r="Q1092">
        <v>1</v>
      </c>
      <c r="R1092">
        <v>33</v>
      </c>
      <c r="S1092">
        <v>33</v>
      </c>
      <c r="T1092">
        <v>15.454545454545457</v>
      </c>
      <c r="U1092">
        <v>59.87878787878789</v>
      </c>
      <c r="V1092">
        <v>86.887291112643268</v>
      </c>
      <c r="W1092">
        <v>80.196969696969731</v>
      </c>
      <c r="X1092">
        <v>9.7800193607194856</v>
      </c>
      <c r="Y1092">
        <v>2.2797870150066495</v>
      </c>
      <c r="Z1092">
        <v>-15.223590438416261</v>
      </c>
      <c r="AA1092">
        <v>0.31047135196161446</v>
      </c>
      <c r="AB1092">
        <v>0.32238043815235162</v>
      </c>
    </row>
    <row r="1093" spans="1:28" x14ac:dyDescent="0.5">
      <c r="A1093">
        <v>8</v>
      </c>
      <c r="B1093">
        <v>157</v>
      </c>
      <c r="C1093">
        <v>2014</v>
      </c>
      <c r="D1093">
        <v>99</v>
      </c>
      <c r="E1093">
        <v>99</v>
      </c>
      <c r="F1093">
        <v>99</v>
      </c>
      <c r="G1093">
        <v>99</v>
      </c>
      <c r="H1093">
        <v>1</v>
      </c>
      <c r="I1093">
        <v>99</v>
      </c>
      <c r="J1093">
        <v>111</v>
      </c>
      <c r="K1093">
        <v>99</v>
      </c>
      <c r="L1093">
        <v>99</v>
      </c>
      <c r="M1093">
        <v>99</v>
      </c>
      <c r="N1093">
        <v>99</v>
      </c>
      <c r="O1093">
        <v>99</v>
      </c>
      <c r="P1093">
        <v>9999</v>
      </c>
      <c r="Q1093">
        <v>8</v>
      </c>
      <c r="R1093">
        <v>117</v>
      </c>
      <c r="S1093">
        <v>117</v>
      </c>
      <c r="T1093">
        <v>16.051282051282051</v>
      </c>
      <c r="U1093">
        <v>60.700854700854705</v>
      </c>
      <c r="V1093">
        <v>86.734079691826182</v>
      </c>
      <c r="W1093">
        <v>80.0555555555556</v>
      </c>
      <c r="X1093">
        <v>11.76111545123004</v>
      </c>
      <c r="Y1093">
        <v>2.5327427019484143</v>
      </c>
      <c r="Z1093">
        <v>-36.484625449286227</v>
      </c>
      <c r="AA1093">
        <v>1.1007620660457242</v>
      </c>
      <c r="AB1093">
        <v>1.1409697237687522</v>
      </c>
    </row>
    <row r="1094" spans="1:28" x14ac:dyDescent="0.5">
      <c r="A1094">
        <v>8</v>
      </c>
      <c r="B1094">
        <v>158</v>
      </c>
      <c r="C1094">
        <v>2014</v>
      </c>
      <c r="D1094">
        <v>99</v>
      </c>
      <c r="E1094">
        <v>99</v>
      </c>
      <c r="F1094">
        <v>99</v>
      </c>
      <c r="G1094">
        <v>99</v>
      </c>
      <c r="H1094">
        <v>1</v>
      </c>
      <c r="I1094">
        <v>99</v>
      </c>
      <c r="J1094">
        <v>113</v>
      </c>
      <c r="K1094">
        <v>99</v>
      </c>
      <c r="L1094">
        <v>99</v>
      </c>
      <c r="M1094">
        <v>99</v>
      </c>
      <c r="N1094">
        <v>99</v>
      </c>
      <c r="O1094">
        <v>99</v>
      </c>
      <c r="P1094">
        <v>9999</v>
      </c>
    </row>
    <row r="1095" spans="1:28" x14ac:dyDescent="0.5">
      <c r="A1095">
        <v>8</v>
      </c>
      <c r="B1095">
        <v>159</v>
      </c>
      <c r="C1095">
        <v>2014</v>
      </c>
      <c r="D1095">
        <v>99</v>
      </c>
      <c r="E1095">
        <v>99</v>
      </c>
      <c r="F1095">
        <v>99</v>
      </c>
      <c r="G1095">
        <v>99</v>
      </c>
      <c r="H1095">
        <v>1</v>
      </c>
      <c r="I1095">
        <v>99</v>
      </c>
      <c r="J1095">
        <v>116</v>
      </c>
      <c r="K1095">
        <v>99</v>
      </c>
      <c r="L1095">
        <v>99</v>
      </c>
      <c r="M1095">
        <v>99</v>
      </c>
      <c r="N1095">
        <v>99</v>
      </c>
      <c r="O1095">
        <v>99</v>
      </c>
      <c r="P1095">
        <v>9999</v>
      </c>
    </row>
    <row r="1096" spans="1:28" x14ac:dyDescent="0.5">
      <c r="A1096">
        <v>8</v>
      </c>
      <c r="B1096">
        <v>160</v>
      </c>
      <c r="C1096">
        <v>2014</v>
      </c>
      <c r="D1096">
        <v>99</v>
      </c>
      <c r="E1096">
        <v>99</v>
      </c>
      <c r="F1096">
        <v>99</v>
      </c>
      <c r="G1096">
        <v>99</v>
      </c>
      <c r="H1096">
        <v>2</v>
      </c>
      <c r="I1096">
        <v>99</v>
      </c>
      <c r="J1096">
        <v>117</v>
      </c>
      <c r="K1096">
        <v>99</v>
      </c>
      <c r="L1096">
        <v>99</v>
      </c>
      <c r="M1096">
        <v>99</v>
      </c>
      <c r="N1096">
        <v>99</v>
      </c>
      <c r="O1096">
        <v>99</v>
      </c>
      <c r="P1096">
        <v>9999</v>
      </c>
      <c r="Q1096">
        <v>6</v>
      </c>
      <c r="R1096">
        <v>11</v>
      </c>
      <c r="S1096">
        <v>11</v>
      </c>
      <c r="T1096">
        <v>16.181818181818183</v>
      </c>
      <c r="U1096">
        <v>62</v>
      </c>
      <c r="V1096">
        <v>93.932827735644636</v>
      </c>
      <c r="W1096">
        <v>86.699999999999989</v>
      </c>
      <c r="X1096">
        <v>11.386834503056688</v>
      </c>
      <c r="Y1096">
        <v>2.4863262420322454</v>
      </c>
      <c r="Z1096">
        <v>-14.417585429247216</v>
      </c>
      <c r="AA1096">
        <v>0.10349045065387148</v>
      </c>
      <c r="AB1096">
        <v>0.1161738990613632</v>
      </c>
    </row>
    <row r="1097" spans="1:28" x14ac:dyDescent="0.5">
      <c r="A1097">
        <v>8</v>
      </c>
      <c r="B1097">
        <v>161</v>
      </c>
      <c r="C1097">
        <v>2014</v>
      </c>
      <c r="D1097">
        <v>99</v>
      </c>
      <c r="E1097">
        <v>99</v>
      </c>
      <c r="F1097">
        <v>99</v>
      </c>
      <c r="G1097">
        <v>99</v>
      </c>
      <c r="H1097">
        <v>1</v>
      </c>
      <c r="I1097">
        <v>99</v>
      </c>
      <c r="J1097">
        <v>121</v>
      </c>
      <c r="K1097">
        <v>99</v>
      </c>
      <c r="L1097">
        <v>99</v>
      </c>
      <c r="M1097">
        <v>99</v>
      </c>
      <c r="N1097">
        <v>99</v>
      </c>
      <c r="O1097">
        <v>99</v>
      </c>
      <c r="P1097">
        <v>9999</v>
      </c>
      <c r="Q1097">
        <v>64</v>
      </c>
      <c r="R1097">
        <v>6365</v>
      </c>
      <c r="S1097">
        <v>6365</v>
      </c>
      <c r="T1097">
        <v>15.869756480754122</v>
      </c>
      <c r="U1097">
        <v>60.618224666142979</v>
      </c>
      <c r="V1097">
        <v>81.644829396951025</v>
      </c>
      <c r="W1097">
        <v>75.3581775333857</v>
      </c>
      <c r="X1097">
        <v>10.1617899195527</v>
      </c>
      <c r="Y1097">
        <v>2.8861694725822695</v>
      </c>
      <c r="Z1097">
        <v>-37.572163342886967</v>
      </c>
      <c r="AA1097">
        <v>59.883338037444723</v>
      </c>
      <c r="AB1097">
        <v>58.428613106321002</v>
      </c>
    </row>
    <row r="1098" spans="1:28" x14ac:dyDescent="0.5">
      <c r="A1098">
        <v>8</v>
      </c>
      <c r="B1098">
        <v>162</v>
      </c>
      <c r="C1098">
        <v>2014</v>
      </c>
      <c r="D1098">
        <v>99</v>
      </c>
      <c r="E1098">
        <v>99</v>
      </c>
      <c r="F1098">
        <v>99</v>
      </c>
      <c r="G1098">
        <v>99</v>
      </c>
      <c r="H1098">
        <v>1</v>
      </c>
      <c r="I1098">
        <v>99</v>
      </c>
      <c r="J1098">
        <v>134</v>
      </c>
      <c r="K1098">
        <v>99</v>
      </c>
      <c r="L1098">
        <v>99</v>
      </c>
      <c r="M1098">
        <v>99</v>
      </c>
      <c r="N1098">
        <v>99</v>
      </c>
      <c r="O1098">
        <v>99</v>
      </c>
      <c r="P1098">
        <v>9999</v>
      </c>
      <c r="Q1098">
        <v>4</v>
      </c>
      <c r="R1098">
        <v>17</v>
      </c>
      <c r="S1098">
        <v>17</v>
      </c>
      <c r="T1098">
        <v>16.470588235294123</v>
      </c>
      <c r="U1098">
        <v>61.82352941176471</v>
      </c>
      <c r="V1098">
        <v>79.230131922758261</v>
      </c>
      <c r="W1098">
        <v>73.129411764705893</v>
      </c>
      <c r="X1098">
        <v>9.6039063563239555</v>
      </c>
      <c r="Y1098">
        <v>2.255328177962538</v>
      </c>
      <c r="Z1098">
        <v>-24.227887373220319</v>
      </c>
      <c r="AA1098">
        <v>0.15993978737416503</v>
      </c>
      <c r="AB1098">
        <v>0.15143901783903399</v>
      </c>
    </row>
    <row r="1099" spans="1:28" x14ac:dyDescent="0.5">
      <c r="A1099">
        <v>8</v>
      </c>
      <c r="B1099">
        <v>163</v>
      </c>
      <c r="C1099">
        <v>2014</v>
      </c>
      <c r="D1099">
        <v>99</v>
      </c>
      <c r="E1099">
        <v>99</v>
      </c>
      <c r="F1099">
        <v>99</v>
      </c>
      <c r="G1099">
        <v>99</v>
      </c>
      <c r="H1099">
        <v>2</v>
      </c>
      <c r="I1099">
        <v>99</v>
      </c>
      <c r="J1099">
        <v>141</v>
      </c>
      <c r="K1099">
        <v>99</v>
      </c>
      <c r="L1099">
        <v>99</v>
      </c>
      <c r="M1099">
        <v>99</v>
      </c>
      <c r="N1099">
        <v>99</v>
      </c>
      <c r="O1099">
        <v>99</v>
      </c>
      <c r="P1099">
        <v>9999</v>
      </c>
    </row>
    <row r="1100" spans="1:28" x14ac:dyDescent="0.5">
      <c r="A1100">
        <v>8</v>
      </c>
      <c r="B1100">
        <v>164</v>
      </c>
      <c r="C1100">
        <v>2014</v>
      </c>
      <c r="D1100">
        <v>99</v>
      </c>
      <c r="E1100">
        <v>99</v>
      </c>
      <c r="F1100">
        <v>99</v>
      </c>
      <c r="G1100">
        <v>99</v>
      </c>
      <c r="H1100">
        <v>2</v>
      </c>
      <c r="I1100">
        <v>99</v>
      </c>
      <c r="J1100">
        <v>143</v>
      </c>
      <c r="K1100">
        <v>99</v>
      </c>
      <c r="L1100">
        <v>99</v>
      </c>
      <c r="M1100">
        <v>99</v>
      </c>
      <c r="N1100">
        <v>99</v>
      </c>
      <c r="O1100">
        <v>99</v>
      </c>
      <c r="P1100">
        <v>9999</v>
      </c>
    </row>
    <row r="1101" spans="1:28" x14ac:dyDescent="0.5">
      <c r="A1101">
        <v>8</v>
      </c>
      <c r="B1101">
        <v>165</v>
      </c>
      <c r="C1101">
        <v>2014</v>
      </c>
      <c r="D1101">
        <v>99</v>
      </c>
      <c r="E1101">
        <v>99</v>
      </c>
      <c r="F1101">
        <v>99</v>
      </c>
      <c r="G1101">
        <v>99</v>
      </c>
      <c r="H1101">
        <v>2</v>
      </c>
      <c r="I1101">
        <v>99</v>
      </c>
      <c r="J1101">
        <v>147</v>
      </c>
      <c r="K1101">
        <v>99</v>
      </c>
      <c r="L1101">
        <v>99</v>
      </c>
      <c r="M1101">
        <v>99</v>
      </c>
      <c r="N1101">
        <v>99</v>
      </c>
      <c r="O1101">
        <v>99</v>
      </c>
      <c r="P1101">
        <v>9999</v>
      </c>
      <c r="Q1101">
        <v>10</v>
      </c>
      <c r="R1101">
        <v>1676</v>
      </c>
      <c r="S1101">
        <v>1676</v>
      </c>
      <c r="T1101">
        <v>16.276849642004773</v>
      </c>
      <c r="U1101">
        <v>61.356801909307883</v>
      </c>
      <c r="V1101">
        <v>87.121545132738873</v>
      </c>
      <c r="W1101">
        <v>80.413186157517956</v>
      </c>
      <c r="X1101">
        <v>10.583592092982345</v>
      </c>
      <c r="Y1101">
        <v>2.5189771925919562</v>
      </c>
      <c r="Z1101">
        <v>-35.684686529660922</v>
      </c>
      <c r="AA1101">
        <v>15.768181390535329</v>
      </c>
      <c r="AB1101">
        <v>16.417161383294097</v>
      </c>
    </row>
    <row r="1102" spans="1:28" x14ac:dyDescent="0.5">
      <c r="A1102">
        <v>8</v>
      </c>
      <c r="B1102">
        <v>166</v>
      </c>
      <c r="C1102">
        <v>2014</v>
      </c>
      <c r="D1102">
        <v>99</v>
      </c>
      <c r="E1102">
        <v>99</v>
      </c>
      <c r="F1102">
        <v>99</v>
      </c>
      <c r="G1102">
        <v>99</v>
      </c>
      <c r="H1102">
        <v>1</v>
      </c>
      <c r="I1102">
        <v>99</v>
      </c>
      <c r="J1102">
        <v>155</v>
      </c>
      <c r="K1102">
        <v>99</v>
      </c>
      <c r="L1102">
        <v>99</v>
      </c>
      <c r="M1102">
        <v>99</v>
      </c>
      <c r="N1102">
        <v>99</v>
      </c>
      <c r="O1102">
        <v>99</v>
      </c>
      <c r="P1102">
        <v>9999</v>
      </c>
      <c r="Q1102">
        <v>1</v>
      </c>
      <c r="R1102">
        <v>158</v>
      </c>
      <c r="S1102">
        <v>158</v>
      </c>
      <c r="T1102">
        <v>15.215189873417723</v>
      </c>
      <c r="U1102">
        <v>59.474683544303808</v>
      </c>
      <c r="V1102">
        <v>78.596212131601675</v>
      </c>
      <c r="W1102">
        <v>72.544303797468388</v>
      </c>
      <c r="X1102">
        <v>13.227022080683902</v>
      </c>
      <c r="Y1102">
        <v>2.9396877623927122</v>
      </c>
      <c r="Z1102">
        <v>-52.022293722452389</v>
      </c>
      <c r="AA1102">
        <v>1.4864992003010631</v>
      </c>
      <c r="AB1102">
        <v>1.3962307130558298</v>
      </c>
    </row>
    <row r="1103" spans="1:28" x14ac:dyDescent="0.5">
      <c r="A1103">
        <v>8</v>
      </c>
      <c r="B1103">
        <v>167</v>
      </c>
      <c r="C1103">
        <v>2014</v>
      </c>
      <c r="D1103">
        <v>99</v>
      </c>
      <c r="E1103">
        <v>99</v>
      </c>
      <c r="F1103">
        <v>99</v>
      </c>
      <c r="G1103">
        <v>99</v>
      </c>
      <c r="H1103">
        <v>2</v>
      </c>
      <c r="I1103">
        <v>99</v>
      </c>
      <c r="J1103">
        <v>160</v>
      </c>
      <c r="K1103">
        <v>99</v>
      </c>
      <c r="L1103">
        <v>99</v>
      </c>
      <c r="M1103">
        <v>99</v>
      </c>
      <c r="N1103">
        <v>99</v>
      </c>
      <c r="O1103">
        <v>99</v>
      </c>
      <c r="P1103">
        <v>9999</v>
      </c>
    </row>
    <row r="1104" spans="1:28" x14ac:dyDescent="0.5">
      <c r="A1104">
        <v>8</v>
      </c>
      <c r="B1104">
        <v>168</v>
      </c>
      <c r="C1104">
        <v>2014</v>
      </c>
      <c r="D1104">
        <v>99</v>
      </c>
      <c r="E1104">
        <v>99</v>
      </c>
      <c r="F1104">
        <v>99</v>
      </c>
      <c r="G1104">
        <v>99</v>
      </c>
      <c r="H1104">
        <v>2</v>
      </c>
      <c r="I1104">
        <v>99</v>
      </c>
      <c r="J1104">
        <v>171</v>
      </c>
      <c r="K1104">
        <v>99</v>
      </c>
      <c r="L1104">
        <v>99</v>
      </c>
      <c r="M1104">
        <v>99</v>
      </c>
      <c r="N1104">
        <v>99</v>
      </c>
      <c r="O1104">
        <v>99</v>
      </c>
      <c r="P1104">
        <v>9999</v>
      </c>
    </row>
    <row r="1105" spans="1:38" x14ac:dyDescent="0.5">
      <c r="A1105">
        <v>8</v>
      </c>
      <c r="B1105">
        <v>169</v>
      </c>
      <c r="C1105">
        <v>2014</v>
      </c>
      <c r="D1105">
        <v>99</v>
      </c>
      <c r="E1105">
        <v>99</v>
      </c>
      <c r="F1105">
        <v>99</v>
      </c>
      <c r="G1105">
        <v>99</v>
      </c>
      <c r="H1105">
        <v>2</v>
      </c>
      <c r="I1105">
        <v>99</v>
      </c>
      <c r="J1105">
        <v>175</v>
      </c>
      <c r="K1105">
        <v>99</v>
      </c>
      <c r="L1105">
        <v>99</v>
      </c>
      <c r="M1105">
        <v>99</v>
      </c>
      <c r="N1105">
        <v>99</v>
      </c>
      <c r="O1105">
        <v>99</v>
      </c>
      <c r="P1105">
        <v>9999</v>
      </c>
    </row>
    <row r="1106" spans="1:38" x14ac:dyDescent="0.5">
      <c r="A1106">
        <v>8</v>
      </c>
      <c r="B1106">
        <v>170</v>
      </c>
      <c r="C1106">
        <v>2014</v>
      </c>
      <c r="D1106">
        <v>99</v>
      </c>
      <c r="E1106">
        <v>99</v>
      </c>
      <c r="F1106">
        <v>99</v>
      </c>
      <c r="G1106">
        <v>99</v>
      </c>
      <c r="H1106">
        <v>2</v>
      </c>
      <c r="I1106">
        <v>99</v>
      </c>
      <c r="J1106">
        <v>181</v>
      </c>
      <c r="K1106">
        <v>99</v>
      </c>
      <c r="L1106">
        <v>99</v>
      </c>
      <c r="M1106">
        <v>99</v>
      </c>
      <c r="N1106">
        <v>99</v>
      </c>
      <c r="O1106">
        <v>99</v>
      </c>
      <c r="P1106">
        <v>9999</v>
      </c>
    </row>
    <row r="1107" spans="1:38" x14ac:dyDescent="0.5">
      <c r="A1107">
        <v>8</v>
      </c>
      <c r="B1107">
        <v>171</v>
      </c>
      <c r="C1107">
        <v>2014</v>
      </c>
      <c r="D1107">
        <v>99</v>
      </c>
      <c r="E1107">
        <v>99</v>
      </c>
      <c r="F1107">
        <v>99</v>
      </c>
      <c r="G1107">
        <v>99</v>
      </c>
      <c r="H1107">
        <v>2</v>
      </c>
      <c r="I1107">
        <v>99</v>
      </c>
      <c r="J1107">
        <v>182</v>
      </c>
      <c r="K1107">
        <v>99</v>
      </c>
      <c r="L1107">
        <v>99</v>
      </c>
      <c r="M1107">
        <v>99</v>
      </c>
      <c r="N1107">
        <v>99</v>
      </c>
      <c r="O1107">
        <v>99</v>
      </c>
      <c r="P1107">
        <v>9999</v>
      </c>
    </row>
    <row r="1108" spans="1:38" x14ac:dyDescent="0.5">
      <c r="A1108">
        <v>8</v>
      </c>
      <c r="B1108">
        <v>172</v>
      </c>
      <c r="C1108">
        <v>2014</v>
      </c>
      <c r="D1108">
        <v>99</v>
      </c>
      <c r="E1108">
        <v>99</v>
      </c>
      <c r="F1108">
        <v>99</v>
      </c>
      <c r="G1108">
        <v>99</v>
      </c>
      <c r="H1108">
        <v>2</v>
      </c>
      <c r="I1108">
        <v>99</v>
      </c>
      <c r="J1108">
        <v>288</v>
      </c>
      <c r="K1108">
        <v>99</v>
      </c>
      <c r="L1108">
        <v>99</v>
      </c>
      <c r="M1108">
        <v>99</v>
      </c>
      <c r="N1108">
        <v>99</v>
      </c>
      <c r="O1108">
        <v>99</v>
      </c>
      <c r="P1108">
        <v>9999</v>
      </c>
    </row>
    <row r="1109" spans="1:38" x14ac:dyDescent="0.5">
      <c r="A1109">
        <v>8</v>
      </c>
      <c r="B1109">
        <v>173</v>
      </c>
      <c r="C1109">
        <v>2014</v>
      </c>
      <c r="D1109">
        <v>99</v>
      </c>
      <c r="E1109">
        <v>99</v>
      </c>
      <c r="F1109">
        <v>99</v>
      </c>
      <c r="G1109">
        <v>99</v>
      </c>
      <c r="H1109">
        <v>2</v>
      </c>
      <c r="I1109">
        <v>99</v>
      </c>
      <c r="J1109">
        <v>470</v>
      </c>
      <c r="K1109">
        <v>99</v>
      </c>
      <c r="L1109">
        <v>99</v>
      </c>
      <c r="M1109">
        <v>99</v>
      </c>
      <c r="N1109">
        <v>99</v>
      </c>
      <c r="O1109">
        <v>99</v>
      </c>
      <c r="P1109">
        <v>9999</v>
      </c>
    </row>
    <row r="1110" spans="1:38" x14ac:dyDescent="0.5">
      <c r="A1110">
        <v>8</v>
      </c>
      <c r="B1110">
        <v>174</v>
      </c>
      <c r="C1110">
        <v>2014</v>
      </c>
      <c r="D1110">
        <v>99</v>
      </c>
      <c r="E1110">
        <v>99</v>
      </c>
      <c r="F1110">
        <v>99</v>
      </c>
      <c r="G1110">
        <v>99</v>
      </c>
      <c r="H1110">
        <v>1</v>
      </c>
      <c r="I1110">
        <v>99</v>
      </c>
      <c r="J1110">
        <v>643</v>
      </c>
      <c r="K1110">
        <v>99</v>
      </c>
      <c r="L1110">
        <v>99</v>
      </c>
      <c r="M1110">
        <v>99</v>
      </c>
      <c r="N1110">
        <v>99</v>
      </c>
      <c r="O1110">
        <v>99</v>
      </c>
      <c r="P1110">
        <v>9999</v>
      </c>
      <c r="Q1110">
        <v>6</v>
      </c>
      <c r="R1110">
        <v>33</v>
      </c>
      <c r="S1110">
        <v>33</v>
      </c>
      <c r="T1110">
        <v>16.454545454545453</v>
      </c>
      <c r="U1110">
        <v>61.181818181818173</v>
      </c>
      <c r="V1110">
        <v>82.136642700023003</v>
      </c>
      <c r="W1110">
        <v>75.812121212121198</v>
      </c>
      <c r="X1110">
        <v>13.804561336104872</v>
      </c>
      <c r="Y1110">
        <v>2.7130944588605983</v>
      </c>
      <c r="Z1110">
        <v>-54.150399242267667</v>
      </c>
      <c r="AA1110">
        <v>0.31047135196161446</v>
      </c>
      <c r="AB1110">
        <v>0.30475396945760552</v>
      </c>
    </row>
    <row r="1111" spans="1:38" x14ac:dyDescent="0.5">
      <c r="A1111">
        <v>8</v>
      </c>
      <c r="B1111">
        <v>175</v>
      </c>
      <c r="C1111">
        <v>2014</v>
      </c>
      <c r="D1111">
        <v>99</v>
      </c>
      <c r="E1111">
        <v>99</v>
      </c>
      <c r="F1111">
        <v>99</v>
      </c>
      <c r="G1111">
        <v>99</v>
      </c>
      <c r="H1111">
        <v>1</v>
      </c>
      <c r="I1111">
        <v>99</v>
      </c>
      <c r="J1111">
        <v>802</v>
      </c>
      <c r="K1111">
        <v>99</v>
      </c>
      <c r="L1111">
        <v>99</v>
      </c>
      <c r="M1111">
        <v>99</v>
      </c>
      <c r="N1111">
        <v>99</v>
      </c>
      <c r="O1111">
        <v>99</v>
      </c>
      <c r="P1111">
        <v>9999</v>
      </c>
    </row>
    <row r="1112" spans="1:38" x14ac:dyDescent="0.5">
      <c r="A1112">
        <v>9</v>
      </c>
      <c r="B1112">
        <v>1</v>
      </c>
      <c r="C1112">
        <v>2022</v>
      </c>
      <c r="D1112">
        <v>99</v>
      </c>
      <c r="E1112">
        <v>99</v>
      </c>
      <c r="F1112">
        <v>99</v>
      </c>
      <c r="G1112">
        <v>99</v>
      </c>
      <c r="H1112">
        <v>99</v>
      </c>
      <c r="I1112">
        <v>99</v>
      </c>
      <c r="J1112">
        <v>999</v>
      </c>
      <c r="K1112">
        <v>99</v>
      </c>
      <c r="L1112">
        <v>1</v>
      </c>
      <c r="M1112">
        <v>99</v>
      </c>
      <c r="N1112">
        <v>99</v>
      </c>
      <c r="O1112">
        <v>99</v>
      </c>
      <c r="P1112">
        <v>9999</v>
      </c>
    </row>
    <row r="1113" spans="1:38" x14ac:dyDescent="0.5">
      <c r="A1113">
        <v>9</v>
      </c>
      <c r="B1113">
        <v>2</v>
      </c>
      <c r="C1113">
        <v>2022</v>
      </c>
      <c r="D1113">
        <v>99</v>
      </c>
      <c r="E1113">
        <v>99</v>
      </c>
      <c r="F1113">
        <v>99</v>
      </c>
      <c r="G1113">
        <v>99</v>
      </c>
      <c r="H1113">
        <v>99</v>
      </c>
      <c r="I1113">
        <v>99</v>
      </c>
      <c r="J1113">
        <v>999</v>
      </c>
      <c r="K1113">
        <v>99</v>
      </c>
      <c r="L1113">
        <v>2</v>
      </c>
      <c r="M1113">
        <v>99</v>
      </c>
      <c r="N1113">
        <v>99</v>
      </c>
      <c r="O1113">
        <v>99</v>
      </c>
      <c r="P1113">
        <v>9999</v>
      </c>
    </row>
    <row r="1114" spans="1:38" x14ac:dyDescent="0.5">
      <c r="A1114">
        <v>9</v>
      </c>
      <c r="B1114">
        <v>3</v>
      </c>
      <c r="C1114">
        <v>2022</v>
      </c>
      <c r="D1114">
        <v>99</v>
      </c>
      <c r="E1114">
        <v>99</v>
      </c>
      <c r="F1114">
        <v>99</v>
      </c>
      <c r="G1114">
        <v>99</v>
      </c>
      <c r="H1114">
        <v>99</v>
      </c>
      <c r="I1114">
        <v>99</v>
      </c>
      <c r="J1114">
        <v>999</v>
      </c>
      <c r="K1114">
        <v>99</v>
      </c>
      <c r="L1114">
        <v>5</v>
      </c>
      <c r="M1114">
        <v>99</v>
      </c>
      <c r="N1114">
        <v>99</v>
      </c>
      <c r="O1114">
        <v>99</v>
      </c>
      <c r="P1114">
        <v>9999</v>
      </c>
    </row>
    <row r="1115" spans="1:38" x14ac:dyDescent="0.5">
      <c r="A1115">
        <v>9</v>
      </c>
      <c r="B1115">
        <v>4</v>
      </c>
      <c r="C1115">
        <v>2022</v>
      </c>
      <c r="D1115">
        <v>99</v>
      </c>
      <c r="E1115">
        <v>99</v>
      </c>
      <c r="F1115">
        <v>99</v>
      </c>
      <c r="G1115">
        <v>99</v>
      </c>
      <c r="H1115">
        <v>99</v>
      </c>
      <c r="I1115">
        <v>99</v>
      </c>
      <c r="J1115">
        <v>999</v>
      </c>
      <c r="K1115">
        <v>99</v>
      </c>
      <c r="L1115">
        <v>8</v>
      </c>
      <c r="M1115">
        <v>99</v>
      </c>
      <c r="N1115">
        <v>99</v>
      </c>
      <c r="O1115">
        <v>99</v>
      </c>
      <c r="P1115">
        <v>9999</v>
      </c>
      <c r="Q1115">
        <v>8</v>
      </c>
      <c r="R1115">
        <v>24</v>
      </c>
      <c r="S1115">
        <v>24</v>
      </c>
      <c r="T1115">
        <v>8</v>
      </c>
      <c r="U1115">
        <v>48.25</v>
      </c>
      <c r="V1115">
        <v>105.84145901047312</v>
      </c>
      <c r="W1115">
        <v>97.691666666666634</v>
      </c>
      <c r="X1115">
        <v>11.472246098979836</v>
      </c>
      <c r="Y1115">
        <v>0.4330127018922193</v>
      </c>
      <c r="Z1115">
        <v>-62.194334179852099</v>
      </c>
      <c r="AA1115">
        <v>8.3318868252039546E-2</v>
      </c>
      <c r="AB1115">
        <v>9.491279060529656E-2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1</v>
      </c>
      <c r="AJ1115">
        <v>0</v>
      </c>
      <c r="AK1115">
        <v>1</v>
      </c>
      <c r="AL1115">
        <v>0</v>
      </c>
    </row>
    <row r="1116" spans="1:38" x14ac:dyDescent="0.5">
      <c r="A1116">
        <v>9</v>
      </c>
      <c r="B1116">
        <v>5</v>
      </c>
      <c r="C1116">
        <v>2022</v>
      </c>
      <c r="D1116">
        <v>99</v>
      </c>
      <c r="E1116">
        <v>99</v>
      </c>
      <c r="F1116">
        <v>99</v>
      </c>
      <c r="G1116">
        <v>99</v>
      </c>
      <c r="H1116">
        <v>99</v>
      </c>
      <c r="I1116">
        <v>99</v>
      </c>
      <c r="J1116">
        <v>999</v>
      </c>
      <c r="K1116">
        <v>99</v>
      </c>
      <c r="L1116">
        <v>11</v>
      </c>
      <c r="M1116">
        <v>99</v>
      </c>
      <c r="N1116">
        <v>99</v>
      </c>
      <c r="O1116">
        <v>99</v>
      </c>
      <c r="P1116">
        <v>9999</v>
      </c>
      <c r="Q1116">
        <v>60</v>
      </c>
      <c r="R1116">
        <v>395</v>
      </c>
      <c r="S1116">
        <v>395</v>
      </c>
      <c r="T1116">
        <v>11</v>
      </c>
      <c r="U1116">
        <v>52.994936708860784</v>
      </c>
      <c r="V1116">
        <v>102.67169521510765</v>
      </c>
      <c r="W1116">
        <v>94.765974683544314</v>
      </c>
      <c r="X1116">
        <v>10.540082734494449</v>
      </c>
      <c r="Y1116">
        <v>1.1713779329562444</v>
      </c>
      <c r="Z1116">
        <v>-15.557587872831162</v>
      </c>
      <c r="AA1116">
        <v>1.3712897066481515</v>
      </c>
      <c r="AB1116">
        <v>1.5153240335665799</v>
      </c>
      <c r="AC1116">
        <v>0</v>
      </c>
      <c r="AD1116">
        <v>0</v>
      </c>
      <c r="AE1116">
        <v>0</v>
      </c>
      <c r="AF1116">
        <v>0</v>
      </c>
      <c r="AG1116">
        <v>5</v>
      </c>
      <c r="AH1116">
        <v>0</v>
      </c>
      <c r="AI1116">
        <v>13</v>
      </c>
      <c r="AJ1116">
        <v>0</v>
      </c>
      <c r="AK1116">
        <v>3</v>
      </c>
      <c r="AL1116">
        <v>2</v>
      </c>
    </row>
    <row r="1117" spans="1:38" x14ac:dyDescent="0.5">
      <c r="A1117">
        <v>9</v>
      </c>
      <c r="B1117">
        <v>6</v>
      </c>
      <c r="C1117">
        <v>2022</v>
      </c>
      <c r="D1117">
        <v>99</v>
      </c>
      <c r="E1117">
        <v>99</v>
      </c>
      <c r="F1117">
        <v>99</v>
      </c>
      <c r="G1117">
        <v>99</v>
      </c>
      <c r="H1117">
        <v>99</v>
      </c>
      <c r="I1117">
        <v>99</v>
      </c>
      <c r="J1117">
        <v>999</v>
      </c>
      <c r="K1117">
        <v>99</v>
      </c>
      <c r="L1117">
        <v>14</v>
      </c>
      <c r="M1117">
        <v>99</v>
      </c>
      <c r="N1117">
        <v>99</v>
      </c>
      <c r="O1117">
        <v>99</v>
      </c>
      <c r="P1117">
        <v>9999</v>
      </c>
      <c r="Q1117">
        <v>168</v>
      </c>
      <c r="R1117">
        <v>6629</v>
      </c>
      <c r="S1117">
        <v>6629</v>
      </c>
      <c r="T1117">
        <v>14</v>
      </c>
      <c r="U1117">
        <v>57.922914466737048</v>
      </c>
      <c r="V1117">
        <v>97.469886331227713</v>
      </c>
      <c r="W1117">
        <v>89.96470508372289</v>
      </c>
      <c r="X1117">
        <v>9.8715687520101625</v>
      </c>
      <c r="Y1117">
        <v>1.1979774586053415</v>
      </c>
      <c r="Z1117">
        <v>-14.182252862509522</v>
      </c>
      <c r="AA1117">
        <v>23.013365735115435</v>
      </c>
      <c r="AB1117">
        <v>24.142162099039485</v>
      </c>
      <c r="AC1117">
        <v>80</v>
      </c>
      <c r="AD1117">
        <v>0</v>
      </c>
      <c r="AE1117">
        <v>0</v>
      </c>
      <c r="AF1117">
        <v>28</v>
      </c>
      <c r="AG1117">
        <v>99</v>
      </c>
      <c r="AH1117">
        <v>34</v>
      </c>
      <c r="AI1117">
        <v>264</v>
      </c>
      <c r="AJ1117">
        <v>0</v>
      </c>
      <c r="AK1117">
        <v>54</v>
      </c>
      <c r="AL1117">
        <v>52</v>
      </c>
    </row>
    <row r="1118" spans="1:38" x14ac:dyDescent="0.5">
      <c r="A1118">
        <v>9</v>
      </c>
      <c r="B1118">
        <v>7</v>
      </c>
      <c r="C1118">
        <v>2022</v>
      </c>
      <c r="D1118">
        <v>99</v>
      </c>
      <c r="E1118">
        <v>99</v>
      </c>
      <c r="F1118">
        <v>99</v>
      </c>
      <c r="G1118">
        <v>99</v>
      </c>
      <c r="H1118">
        <v>99</v>
      </c>
      <c r="I1118">
        <v>99</v>
      </c>
      <c r="J1118">
        <v>999</v>
      </c>
      <c r="K1118">
        <v>99</v>
      </c>
      <c r="L1118">
        <v>17</v>
      </c>
      <c r="M1118">
        <v>99</v>
      </c>
      <c r="N1118">
        <v>99</v>
      </c>
      <c r="O1118">
        <v>99</v>
      </c>
      <c r="P1118">
        <v>9999</v>
      </c>
      <c r="Q1118">
        <v>190</v>
      </c>
      <c r="R1118">
        <v>21746</v>
      </c>
      <c r="S1118">
        <v>21746</v>
      </c>
      <c r="T1118">
        <v>17</v>
      </c>
      <c r="U1118">
        <v>61.919939299181458</v>
      </c>
      <c r="V1118">
        <v>91.378780859960628</v>
      </c>
      <c r="W1118">
        <v>84.342614733744355</v>
      </c>
      <c r="X1118">
        <v>10.370707173695749</v>
      </c>
      <c r="Y1118">
        <v>1.4491537682298563</v>
      </c>
      <c r="Z1118">
        <v>-26.184829204345945</v>
      </c>
      <c r="AA1118">
        <v>75.493837875368882</v>
      </c>
      <c r="AB1118">
        <v>74.247601076788627</v>
      </c>
      <c r="AC1118">
        <v>357</v>
      </c>
      <c r="AD1118">
        <v>0</v>
      </c>
      <c r="AE1118">
        <v>0</v>
      </c>
      <c r="AF1118">
        <v>122</v>
      </c>
      <c r="AG1118">
        <v>456</v>
      </c>
      <c r="AH1118">
        <v>239</v>
      </c>
      <c r="AI1118">
        <v>1105</v>
      </c>
      <c r="AJ1118">
        <v>0</v>
      </c>
      <c r="AK1118">
        <v>221</v>
      </c>
      <c r="AL1118">
        <v>175</v>
      </c>
    </row>
    <row r="1119" spans="1:38" x14ac:dyDescent="0.5">
      <c r="A1119">
        <v>9</v>
      </c>
      <c r="B1119">
        <v>8</v>
      </c>
      <c r="C1119">
        <v>2021</v>
      </c>
      <c r="D1119">
        <v>99</v>
      </c>
      <c r="E1119">
        <v>99</v>
      </c>
      <c r="F1119">
        <v>99</v>
      </c>
      <c r="G1119">
        <v>99</v>
      </c>
      <c r="H1119">
        <v>99</v>
      </c>
      <c r="I1119">
        <v>99</v>
      </c>
      <c r="J1119">
        <v>999</v>
      </c>
      <c r="K1119">
        <v>99</v>
      </c>
      <c r="L1119">
        <v>1</v>
      </c>
      <c r="M1119">
        <v>99</v>
      </c>
      <c r="N1119">
        <v>99</v>
      </c>
      <c r="O1119">
        <v>99</v>
      </c>
      <c r="P1119">
        <v>9999</v>
      </c>
    </row>
    <row r="1120" spans="1:38" x14ac:dyDescent="0.5">
      <c r="A1120">
        <v>9</v>
      </c>
      <c r="B1120">
        <v>9</v>
      </c>
      <c r="C1120">
        <v>2021</v>
      </c>
      <c r="D1120">
        <v>99</v>
      </c>
      <c r="E1120">
        <v>99</v>
      </c>
      <c r="F1120">
        <v>99</v>
      </c>
      <c r="G1120">
        <v>99</v>
      </c>
      <c r="H1120">
        <v>99</v>
      </c>
      <c r="I1120">
        <v>99</v>
      </c>
      <c r="J1120">
        <v>999</v>
      </c>
      <c r="K1120">
        <v>99</v>
      </c>
      <c r="L1120">
        <v>2</v>
      </c>
      <c r="M1120">
        <v>99</v>
      </c>
      <c r="N1120">
        <v>99</v>
      </c>
      <c r="O1120">
        <v>99</v>
      </c>
      <c r="P1120">
        <v>9999</v>
      </c>
    </row>
    <row r="1121" spans="1:38" x14ac:dyDescent="0.5">
      <c r="A1121">
        <v>9</v>
      </c>
      <c r="B1121">
        <v>10</v>
      </c>
      <c r="C1121">
        <v>2021</v>
      </c>
      <c r="D1121">
        <v>99</v>
      </c>
      <c r="E1121">
        <v>99</v>
      </c>
      <c r="F1121">
        <v>99</v>
      </c>
      <c r="G1121">
        <v>99</v>
      </c>
      <c r="H1121">
        <v>99</v>
      </c>
      <c r="I1121">
        <v>99</v>
      </c>
      <c r="J1121">
        <v>999</v>
      </c>
      <c r="K1121">
        <v>99</v>
      </c>
      <c r="L1121">
        <v>5</v>
      </c>
      <c r="M1121">
        <v>99</v>
      </c>
      <c r="N1121">
        <v>99</v>
      </c>
      <c r="O1121">
        <v>99</v>
      </c>
      <c r="P1121">
        <v>9999</v>
      </c>
    </row>
    <row r="1122" spans="1:38" x14ac:dyDescent="0.5">
      <c r="A1122">
        <v>9</v>
      </c>
      <c r="B1122">
        <v>11</v>
      </c>
      <c r="C1122">
        <v>2021</v>
      </c>
      <c r="D1122">
        <v>99</v>
      </c>
      <c r="E1122">
        <v>99</v>
      </c>
      <c r="F1122">
        <v>99</v>
      </c>
      <c r="G1122">
        <v>99</v>
      </c>
      <c r="H1122">
        <v>99</v>
      </c>
      <c r="I1122">
        <v>99</v>
      </c>
      <c r="J1122">
        <v>999</v>
      </c>
      <c r="K1122">
        <v>99</v>
      </c>
      <c r="L1122">
        <v>8</v>
      </c>
      <c r="M1122">
        <v>99</v>
      </c>
      <c r="N1122">
        <v>99</v>
      </c>
      <c r="O1122">
        <v>99</v>
      </c>
      <c r="P1122">
        <v>9999</v>
      </c>
      <c r="Q1122">
        <v>8</v>
      </c>
      <c r="R1122">
        <v>15</v>
      </c>
      <c r="S1122">
        <v>15</v>
      </c>
      <c r="T1122">
        <v>8</v>
      </c>
      <c r="U1122">
        <v>48.266666666666659</v>
      </c>
      <c r="V1122">
        <v>97.547128927410625</v>
      </c>
      <c r="W1122">
        <v>90.036000000000016</v>
      </c>
      <c r="X1122">
        <v>13.87362524120242</v>
      </c>
      <c r="Y1122">
        <v>0.44221663871412648</v>
      </c>
      <c r="Z1122">
        <v>16.403842465855764</v>
      </c>
      <c r="AA1122">
        <v>5.7051574623459583E-2</v>
      </c>
      <c r="AB1122">
        <v>6.0536659951308081E-2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2</v>
      </c>
      <c r="AJ1122">
        <v>0</v>
      </c>
      <c r="AK1122">
        <v>0</v>
      </c>
      <c r="AL1122">
        <v>0</v>
      </c>
    </row>
    <row r="1123" spans="1:38" x14ac:dyDescent="0.5">
      <c r="A1123">
        <v>9</v>
      </c>
      <c r="B1123">
        <v>12</v>
      </c>
      <c r="C1123">
        <v>2021</v>
      </c>
      <c r="D1123">
        <v>99</v>
      </c>
      <c r="E1123">
        <v>99</v>
      </c>
      <c r="F1123">
        <v>99</v>
      </c>
      <c r="G1123">
        <v>99</v>
      </c>
      <c r="H1123">
        <v>99</v>
      </c>
      <c r="I1123">
        <v>99</v>
      </c>
      <c r="J1123">
        <v>999</v>
      </c>
      <c r="K1123">
        <v>99</v>
      </c>
      <c r="L1123">
        <v>11</v>
      </c>
      <c r="M1123">
        <v>99</v>
      </c>
      <c r="N1123">
        <v>99</v>
      </c>
      <c r="O1123">
        <v>99</v>
      </c>
      <c r="P1123">
        <v>9999</v>
      </c>
      <c r="Q1123">
        <v>61</v>
      </c>
      <c r="R1123">
        <v>263</v>
      </c>
      <c r="S1123">
        <v>263</v>
      </c>
      <c r="T1123">
        <v>11</v>
      </c>
      <c r="U1123">
        <v>53.064638783269963</v>
      </c>
      <c r="V1123">
        <v>97.375725543668565</v>
      </c>
      <c r="W1123">
        <v>89.87779467680609</v>
      </c>
      <c r="X1123">
        <v>13.128782782187544</v>
      </c>
      <c r="Y1123">
        <v>1.1435072802306951</v>
      </c>
      <c r="Z1123">
        <v>6.8612282638087603</v>
      </c>
      <c r="AA1123">
        <v>1.0003042750646585</v>
      </c>
      <c r="AB1123">
        <v>1.0595443991267399</v>
      </c>
      <c r="AC1123">
        <v>3</v>
      </c>
      <c r="AD1123">
        <v>0</v>
      </c>
      <c r="AE1123">
        <v>0</v>
      </c>
      <c r="AF1123">
        <v>0</v>
      </c>
      <c r="AG1123">
        <v>11</v>
      </c>
      <c r="AH1123">
        <v>3</v>
      </c>
      <c r="AI1123">
        <v>8</v>
      </c>
      <c r="AJ1123">
        <v>0</v>
      </c>
      <c r="AK1123">
        <v>2</v>
      </c>
      <c r="AL1123">
        <v>0</v>
      </c>
    </row>
    <row r="1124" spans="1:38" x14ac:dyDescent="0.5">
      <c r="A1124">
        <v>9</v>
      </c>
      <c r="B1124">
        <v>13</v>
      </c>
      <c r="C1124">
        <v>2021</v>
      </c>
      <c r="D1124">
        <v>99</v>
      </c>
      <c r="E1124">
        <v>99</v>
      </c>
      <c r="F1124">
        <v>99</v>
      </c>
      <c r="G1124">
        <v>99</v>
      </c>
      <c r="H1124">
        <v>99</v>
      </c>
      <c r="I1124">
        <v>99</v>
      </c>
      <c r="J1124">
        <v>999</v>
      </c>
      <c r="K1124">
        <v>99</v>
      </c>
      <c r="L1124">
        <v>14</v>
      </c>
      <c r="M1124">
        <v>99</v>
      </c>
      <c r="N1124">
        <v>99</v>
      </c>
      <c r="O1124">
        <v>99</v>
      </c>
      <c r="P1124">
        <v>9999</v>
      </c>
      <c r="Q1124">
        <v>152</v>
      </c>
      <c r="R1124">
        <v>5524</v>
      </c>
      <c r="S1124">
        <v>5523</v>
      </c>
      <c r="T1124">
        <v>14</v>
      </c>
      <c r="U1124">
        <v>57.959985515118611</v>
      </c>
      <c r="V1124">
        <v>95.863061767308679</v>
      </c>
      <c r="W1124">
        <v>88.467233387651802</v>
      </c>
      <c r="X1124">
        <v>9.8183579022567873</v>
      </c>
      <c r="Y1124">
        <v>1.1554965744935839</v>
      </c>
      <c r="Z1124">
        <v>-5.8549114739033508</v>
      </c>
      <c r="AA1124">
        <v>21.01019321466606</v>
      </c>
      <c r="AB1124">
        <v>21.901229347726659</v>
      </c>
      <c r="AC1124">
        <v>80</v>
      </c>
      <c r="AD1124">
        <v>0</v>
      </c>
      <c r="AE1124">
        <v>0</v>
      </c>
      <c r="AF1124">
        <v>19</v>
      </c>
      <c r="AG1124">
        <v>183</v>
      </c>
      <c r="AH1124">
        <v>87</v>
      </c>
      <c r="AI1124">
        <v>148</v>
      </c>
      <c r="AJ1124">
        <v>0</v>
      </c>
      <c r="AK1124">
        <v>79</v>
      </c>
      <c r="AL1124">
        <v>38</v>
      </c>
    </row>
    <row r="1125" spans="1:38" x14ac:dyDescent="0.5">
      <c r="A1125">
        <v>9</v>
      </c>
      <c r="B1125">
        <v>14</v>
      </c>
      <c r="C1125">
        <v>2021</v>
      </c>
      <c r="D1125">
        <v>99</v>
      </c>
      <c r="E1125">
        <v>99</v>
      </c>
      <c r="F1125">
        <v>99</v>
      </c>
      <c r="G1125">
        <v>99</v>
      </c>
      <c r="H1125">
        <v>99</v>
      </c>
      <c r="I1125">
        <v>99</v>
      </c>
      <c r="J1125">
        <v>999</v>
      </c>
      <c r="K1125">
        <v>99</v>
      </c>
      <c r="L1125">
        <v>17</v>
      </c>
      <c r="M1125">
        <v>99</v>
      </c>
      <c r="N1125">
        <v>99</v>
      </c>
      <c r="O1125">
        <v>99</v>
      </c>
      <c r="P1125">
        <v>9999</v>
      </c>
      <c r="Q1125">
        <v>182</v>
      </c>
      <c r="R1125">
        <v>20482</v>
      </c>
      <c r="S1125">
        <v>20480</v>
      </c>
      <c r="T1125">
        <v>17</v>
      </c>
      <c r="U1125">
        <v>62.059033203125011</v>
      </c>
      <c r="V1125">
        <v>90.859906131500864</v>
      </c>
      <c r="W1125">
        <v>83.855114746093918</v>
      </c>
      <c r="X1125">
        <v>10.346846315579819</v>
      </c>
      <c r="Y1125">
        <v>1.5114412109157223</v>
      </c>
      <c r="Z1125">
        <v>-27.326778623617098</v>
      </c>
      <c r="AA1125">
        <v>77.902023429179991</v>
      </c>
      <c r="AB1125">
        <v>76.978689593195313</v>
      </c>
      <c r="AC1125">
        <v>329</v>
      </c>
      <c r="AD1125">
        <v>0</v>
      </c>
      <c r="AE1125">
        <v>0</v>
      </c>
      <c r="AF1125">
        <v>139</v>
      </c>
      <c r="AG1125">
        <v>714</v>
      </c>
      <c r="AH1125">
        <v>384</v>
      </c>
      <c r="AI1125">
        <v>925</v>
      </c>
      <c r="AJ1125">
        <v>0</v>
      </c>
      <c r="AK1125">
        <v>262</v>
      </c>
      <c r="AL1125">
        <v>162</v>
      </c>
    </row>
    <row r="1126" spans="1:38" x14ac:dyDescent="0.5">
      <c r="A1126">
        <v>9</v>
      </c>
      <c r="B1126">
        <v>15</v>
      </c>
      <c r="C1126">
        <v>2020</v>
      </c>
      <c r="D1126">
        <v>99</v>
      </c>
      <c r="E1126">
        <v>99</v>
      </c>
      <c r="F1126">
        <v>99</v>
      </c>
      <c r="G1126">
        <v>99</v>
      </c>
      <c r="H1126">
        <v>99</v>
      </c>
      <c r="I1126">
        <v>99</v>
      </c>
      <c r="J1126">
        <v>999</v>
      </c>
      <c r="K1126">
        <v>99</v>
      </c>
      <c r="L1126">
        <v>1</v>
      </c>
      <c r="M1126">
        <v>99</v>
      </c>
      <c r="N1126">
        <v>99</v>
      </c>
      <c r="O1126">
        <v>99</v>
      </c>
      <c r="P1126">
        <v>9999</v>
      </c>
    </row>
    <row r="1127" spans="1:38" x14ac:dyDescent="0.5">
      <c r="A1127">
        <v>9</v>
      </c>
      <c r="B1127">
        <v>16</v>
      </c>
      <c r="C1127">
        <v>2020</v>
      </c>
      <c r="D1127">
        <v>99</v>
      </c>
      <c r="E1127">
        <v>99</v>
      </c>
      <c r="F1127">
        <v>99</v>
      </c>
      <c r="G1127">
        <v>99</v>
      </c>
      <c r="H1127">
        <v>99</v>
      </c>
      <c r="I1127">
        <v>99</v>
      </c>
      <c r="J1127">
        <v>999</v>
      </c>
      <c r="K1127">
        <v>99</v>
      </c>
      <c r="L1127">
        <v>2</v>
      </c>
      <c r="M1127">
        <v>99</v>
      </c>
      <c r="N1127">
        <v>99</v>
      </c>
      <c r="O1127">
        <v>99</v>
      </c>
      <c r="P1127">
        <v>9999</v>
      </c>
    </row>
    <row r="1128" spans="1:38" x14ac:dyDescent="0.5">
      <c r="A1128">
        <v>9</v>
      </c>
      <c r="B1128">
        <v>17</v>
      </c>
      <c r="C1128">
        <v>2020</v>
      </c>
      <c r="D1128">
        <v>99</v>
      </c>
      <c r="E1128">
        <v>99</v>
      </c>
      <c r="F1128">
        <v>99</v>
      </c>
      <c r="G1128">
        <v>99</v>
      </c>
      <c r="H1128">
        <v>99</v>
      </c>
      <c r="I1128">
        <v>99</v>
      </c>
      <c r="J1128">
        <v>999</v>
      </c>
      <c r="K1128">
        <v>99</v>
      </c>
      <c r="L1128">
        <v>5</v>
      </c>
      <c r="M1128">
        <v>99</v>
      </c>
      <c r="N1128">
        <v>99</v>
      </c>
      <c r="O1128">
        <v>99</v>
      </c>
      <c r="P1128">
        <v>9999</v>
      </c>
    </row>
    <row r="1129" spans="1:38" x14ac:dyDescent="0.5">
      <c r="A1129">
        <v>9</v>
      </c>
      <c r="B1129">
        <v>18</v>
      </c>
      <c r="C1129">
        <v>2020</v>
      </c>
      <c r="D1129">
        <v>99</v>
      </c>
      <c r="E1129">
        <v>99</v>
      </c>
      <c r="F1129">
        <v>99</v>
      </c>
      <c r="G1129">
        <v>99</v>
      </c>
      <c r="H1129">
        <v>99</v>
      </c>
      <c r="I1129">
        <v>99</v>
      </c>
      <c r="J1129">
        <v>999</v>
      </c>
      <c r="K1129">
        <v>99</v>
      </c>
      <c r="L1129">
        <v>8</v>
      </c>
      <c r="M1129">
        <v>99</v>
      </c>
      <c r="N1129">
        <v>99</v>
      </c>
      <c r="O1129">
        <v>99</v>
      </c>
      <c r="P1129">
        <v>9999</v>
      </c>
      <c r="Q1129">
        <v>7</v>
      </c>
      <c r="R1129">
        <v>19</v>
      </c>
      <c r="S1129">
        <v>19</v>
      </c>
      <c r="T1129">
        <v>8</v>
      </c>
      <c r="U1129">
        <v>48.315789473684227</v>
      </c>
      <c r="V1129">
        <v>105.23008496322062</v>
      </c>
      <c r="W1129">
        <v>97.127368421052623</v>
      </c>
      <c r="X1129">
        <v>22.080611605303499</v>
      </c>
      <c r="Y1129">
        <v>0.4648295192803264</v>
      </c>
      <c r="Z1129">
        <v>-53.019767810390313</v>
      </c>
      <c r="AA1129">
        <v>9.100488552543344E-2</v>
      </c>
      <c r="AB1129">
        <v>0.10699731303633964</v>
      </c>
      <c r="AC1129">
        <v>0</v>
      </c>
      <c r="AD1129">
        <v>0</v>
      </c>
      <c r="AE1129">
        <v>0</v>
      </c>
      <c r="AF1129">
        <v>1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</row>
    <row r="1130" spans="1:38" x14ac:dyDescent="0.5">
      <c r="A1130">
        <v>9</v>
      </c>
      <c r="B1130">
        <v>19</v>
      </c>
      <c r="C1130">
        <v>2020</v>
      </c>
      <c r="D1130">
        <v>99</v>
      </c>
      <c r="E1130">
        <v>99</v>
      </c>
      <c r="F1130">
        <v>99</v>
      </c>
      <c r="G1130">
        <v>99</v>
      </c>
      <c r="H1130">
        <v>99</v>
      </c>
      <c r="I1130">
        <v>99</v>
      </c>
      <c r="J1130">
        <v>999</v>
      </c>
      <c r="K1130">
        <v>99</v>
      </c>
      <c r="L1130">
        <v>11</v>
      </c>
      <c r="M1130">
        <v>99</v>
      </c>
      <c r="N1130">
        <v>99</v>
      </c>
      <c r="O1130">
        <v>99</v>
      </c>
      <c r="P1130">
        <v>9999</v>
      </c>
      <c r="Q1130">
        <v>53</v>
      </c>
      <c r="R1130">
        <v>232</v>
      </c>
      <c r="S1130">
        <v>232</v>
      </c>
      <c r="T1130">
        <v>11</v>
      </c>
      <c r="U1130">
        <v>52.961206896551715</v>
      </c>
      <c r="V1130">
        <v>96.501709194157058</v>
      </c>
      <c r="W1130">
        <v>89.071077586206812</v>
      </c>
      <c r="X1130">
        <v>10.715630669687988</v>
      </c>
      <c r="Y1130">
        <v>1.2433458441756613</v>
      </c>
      <c r="Z1130">
        <v>-1.0084243820082033</v>
      </c>
      <c r="AA1130">
        <v>1.1112175495737138</v>
      </c>
      <c r="AB1130">
        <v>1.1981255786034124</v>
      </c>
      <c r="AC1130">
        <v>6</v>
      </c>
      <c r="AD1130">
        <v>0</v>
      </c>
      <c r="AE1130">
        <v>0</v>
      </c>
      <c r="AF1130">
        <v>0</v>
      </c>
      <c r="AG1130">
        <v>16</v>
      </c>
      <c r="AH1130">
        <v>6</v>
      </c>
      <c r="AI1130">
        <v>6</v>
      </c>
      <c r="AJ1130">
        <v>0</v>
      </c>
      <c r="AK1130">
        <v>3</v>
      </c>
      <c r="AL1130">
        <v>3</v>
      </c>
    </row>
    <row r="1131" spans="1:38" x14ac:dyDescent="0.5">
      <c r="A1131">
        <v>9</v>
      </c>
      <c r="B1131">
        <v>20</v>
      </c>
      <c r="C1131">
        <v>2020</v>
      </c>
      <c r="D1131">
        <v>99</v>
      </c>
      <c r="E1131">
        <v>99</v>
      </c>
      <c r="F1131">
        <v>99</v>
      </c>
      <c r="G1131">
        <v>99</v>
      </c>
      <c r="H1131">
        <v>99</v>
      </c>
      <c r="I1131">
        <v>99</v>
      </c>
      <c r="J1131">
        <v>999</v>
      </c>
      <c r="K1131">
        <v>99</v>
      </c>
      <c r="L1131">
        <v>14</v>
      </c>
      <c r="M1131">
        <v>99</v>
      </c>
      <c r="N1131">
        <v>99</v>
      </c>
      <c r="O1131">
        <v>99</v>
      </c>
      <c r="P1131">
        <v>9999</v>
      </c>
      <c r="Q1131">
        <v>140</v>
      </c>
      <c r="R1131">
        <v>3728</v>
      </c>
      <c r="S1131">
        <v>3728</v>
      </c>
      <c r="T1131">
        <v>14</v>
      </c>
      <c r="U1131">
        <v>57.880364806866957</v>
      </c>
      <c r="V1131">
        <v>93.741173933664726</v>
      </c>
      <c r="W1131">
        <v>86.523103540772482</v>
      </c>
      <c r="X1131">
        <v>9.7948038771289223</v>
      </c>
      <c r="Y1131">
        <v>1.2131524729853598</v>
      </c>
      <c r="Z1131">
        <v>-6.5019108628311528</v>
      </c>
      <c r="AA1131">
        <v>17.856116486253477</v>
      </c>
      <c r="AB1131">
        <v>18.701896158070426</v>
      </c>
      <c r="AC1131">
        <v>56</v>
      </c>
      <c r="AD1131">
        <v>0</v>
      </c>
      <c r="AE1131">
        <v>0</v>
      </c>
      <c r="AF1131">
        <v>12</v>
      </c>
      <c r="AG1131">
        <v>159</v>
      </c>
      <c r="AH1131">
        <v>57</v>
      </c>
      <c r="AI1131">
        <v>197</v>
      </c>
      <c r="AJ1131">
        <v>0</v>
      </c>
      <c r="AK1131">
        <v>75</v>
      </c>
      <c r="AL1131">
        <v>38</v>
      </c>
    </row>
    <row r="1132" spans="1:38" x14ac:dyDescent="0.5">
      <c r="A1132">
        <v>9</v>
      </c>
      <c r="B1132">
        <v>21</v>
      </c>
      <c r="C1132">
        <v>2020</v>
      </c>
      <c r="D1132">
        <v>99</v>
      </c>
      <c r="E1132">
        <v>99</v>
      </c>
      <c r="F1132">
        <v>99</v>
      </c>
      <c r="G1132">
        <v>99</v>
      </c>
      <c r="H1132">
        <v>99</v>
      </c>
      <c r="I1132">
        <v>99</v>
      </c>
      <c r="J1132">
        <v>999</v>
      </c>
      <c r="K1132">
        <v>99</v>
      </c>
      <c r="L1132">
        <v>17</v>
      </c>
      <c r="M1132">
        <v>99</v>
      </c>
      <c r="N1132">
        <v>99</v>
      </c>
      <c r="O1132">
        <v>99</v>
      </c>
      <c r="P1132">
        <v>9999</v>
      </c>
      <c r="Q1132">
        <v>165</v>
      </c>
      <c r="R1132">
        <v>16890</v>
      </c>
      <c r="S1132">
        <v>16890</v>
      </c>
      <c r="T1132">
        <v>17</v>
      </c>
      <c r="U1132">
        <v>62.382356423919489</v>
      </c>
      <c r="V1132">
        <v>88.480635326281117</v>
      </c>
      <c r="W1132">
        <v>81.66762640615751</v>
      </c>
      <c r="X1132">
        <v>10.403089303376637</v>
      </c>
      <c r="Y1132">
        <v>1.7036293618695828</v>
      </c>
      <c r="Z1132">
        <v>-34.122199296340774</v>
      </c>
      <c r="AA1132">
        <v>80.898553501293222</v>
      </c>
      <c r="AB1132">
        <v>79.975549285864147</v>
      </c>
      <c r="AC1132">
        <v>293</v>
      </c>
      <c r="AD1132">
        <v>0</v>
      </c>
      <c r="AE1132">
        <v>0</v>
      </c>
      <c r="AF1132">
        <v>104</v>
      </c>
      <c r="AG1132">
        <v>833</v>
      </c>
      <c r="AH1132">
        <v>230</v>
      </c>
      <c r="AI1132">
        <v>794</v>
      </c>
      <c r="AJ1132">
        <v>1</v>
      </c>
      <c r="AK1132">
        <v>245</v>
      </c>
      <c r="AL1132">
        <v>211</v>
      </c>
    </row>
    <row r="1133" spans="1:38" x14ac:dyDescent="0.5">
      <c r="A1133">
        <v>9</v>
      </c>
      <c r="B1133">
        <v>22</v>
      </c>
      <c r="C1133">
        <v>2019</v>
      </c>
      <c r="D1133">
        <v>99</v>
      </c>
      <c r="E1133">
        <v>99</v>
      </c>
      <c r="F1133">
        <v>99</v>
      </c>
      <c r="G1133">
        <v>99</v>
      </c>
      <c r="H1133">
        <v>99</v>
      </c>
      <c r="I1133">
        <v>99</v>
      </c>
      <c r="J1133">
        <v>999</v>
      </c>
      <c r="K1133">
        <v>99</v>
      </c>
      <c r="L1133">
        <v>1</v>
      </c>
      <c r="M1133">
        <v>99</v>
      </c>
      <c r="N1133">
        <v>99</v>
      </c>
      <c r="O1133">
        <v>99</v>
      </c>
      <c r="P1133">
        <v>9999</v>
      </c>
    </row>
    <row r="1134" spans="1:38" x14ac:dyDescent="0.5">
      <c r="A1134">
        <v>9</v>
      </c>
      <c r="B1134">
        <v>23</v>
      </c>
      <c r="C1134">
        <v>2019</v>
      </c>
      <c r="D1134">
        <v>99</v>
      </c>
      <c r="E1134">
        <v>99</v>
      </c>
      <c r="F1134">
        <v>99</v>
      </c>
      <c r="G1134">
        <v>99</v>
      </c>
      <c r="H1134">
        <v>99</v>
      </c>
      <c r="I1134">
        <v>99</v>
      </c>
      <c r="J1134">
        <v>999</v>
      </c>
      <c r="K1134">
        <v>99</v>
      </c>
      <c r="L1134">
        <v>2</v>
      </c>
      <c r="M1134">
        <v>99</v>
      </c>
      <c r="N1134">
        <v>99</v>
      </c>
      <c r="O1134">
        <v>99</v>
      </c>
      <c r="P1134">
        <v>9999</v>
      </c>
    </row>
    <row r="1135" spans="1:38" x14ac:dyDescent="0.5">
      <c r="A1135">
        <v>9</v>
      </c>
      <c r="B1135">
        <v>24</v>
      </c>
      <c r="C1135">
        <v>2019</v>
      </c>
      <c r="D1135">
        <v>99</v>
      </c>
      <c r="E1135">
        <v>99</v>
      </c>
      <c r="F1135">
        <v>99</v>
      </c>
      <c r="G1135">
        <v>99</v>
      </c>
      <c r="H1135">
        <v>99</v>
      </c>
      <c r="I1135">
        <v>99</v>
      </c>
      <c r="J1135">
        <v>999</v>
      </c>
      <c r="K1135">
        <v>99</v>
      </c>
      <c r="L1135">
        <v>5</v>
      </c>
      <c r="M1135">
        <v>99</v>
      </c>
      <c r="N1135">
        <v>99</v>
      </c>
      <c r="O1135">
        <v>99</v>
      </c>
      <c r="P1135">
        <v>9999</v>
      </c>
    </row>
    <row r="1136" spans="1:38" x14ac:dyDescent="0.5">
      <c r="A1136">
        <v>9</v>
      </c>
      <c r="B1136">
        <v>25</v>
      </c>
      <c r="C1136">
        <v>2019</v>
      </c>
      <c r="D1136">
        <v>99</v>
      </c>
      <c r="E1136">
        <v>99</v>
      </c>
      <c r="F1136">
        <v>99</v>
      </c>
      <c r="G1136">
        <v>99</v>
      </c>
      <c r="H1136">
        <v>99</v>
      </c>
      <c r="I1136">
        <v>99</v>
      </c>
      <c r="J1136">
        <v>999</v>
      </c>
      <c r="K1136">
        <v>99</v>
      </c>
      <c r="L1136">
        <v>8</v>
      </c>
      <c r="M1136">
        <v>99</v>
      </c>
      <c r="N1136">
        <v>99</v>
      </c>
      <c r="O1136">
        <v>99</v>
      </c>
      <c r="P1136">
        <v>9999</v>
      </c>
      <c r="Q1136">
        <v>4</v>
      </c>
      <c r="R1136">
        <v>5</v>
      </c>
      <c r="S1136">
        <v>5</v>
      </c>
      <c r="T1136">
        <v>8</v>
      </c>
      <c r="U1136">
        <v>48.4</v>
      </c>
      <c r="V1136">
        <v>97.464788732394382</v>
      </c>
      <c r="W1136">
        <v>89.960000000000022</v>
      </c>
      <c r="X1136">
        <v>12.24999591836665</v>
      </c>
      <c r="Y1136">
        <v>0.48989794855678409</v>
      </c>
      <c r="Z1136">
        <v>-11.064365517917087</v>
      </c>
      <c r="AA1136">
        <v>2.4826216484607755E-2</v>
      </c>
      <c r="AB1136">
        <v>2.7800383014863522E-2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1</v>
      </c>
      <c r="AI1136">
        <v>1</v>
      </c>
      <c r="AJ1136">
        <v>0</v>
      </c>
      <c r="AK1136">
        <v>1</v>
      </c>
      <c r="AL1136">
        <v>0</v>
      </c>
    </row>
    <row r="1137" spans="1:38" x14ac:dyDescent="0.5">
      <c r="A1137">
        <v>9</v>
      </c>
      <c r="B1137">
        <v>26</v>
      </c>
      <c r="C1137">
        <v>2019</v>
      </c>
      <c r="D1137">
        <v>99</v>
      </c>
      <c r="E1137">
        <v>99</v>
      </c>
      <c r="F1137">
        <v>99</v>
      </c>
      <c r="G1137">
        <v>99</v>
      </c>
      <c r="H1137">
        <v>99</v>
      </c>
      <c r="I1137">
        <v>99</v>
      </c>
      <c r="J1137">
        <v>999</v>
      </c>
      <c r="K1137">
        <v>99</v>
      </c>
      <c r="L1137">
        <v>11</v>
      </c>
      <c r="M1137">
        <v>99</v>
      </c>
      <c r="N1137">
        <v>99</v>
      </c>
      <c r="O1137">
        <v>99</v>
      </c>
      <c r="P1137">
        <v>9999</v>
      </c>
      <c r="Q1137">
        <v>37</v>
      </c>
      <c r="R1137">
        <v>148</v>
      </c>
      <c r="S1137">
        <v>148</v>
      </c>
      <c r="T1137">
        <v>11</v>
      </c>
      <c r="U1137">
        <v>53.162162162162176</v>
      </c>
      <c r="V1137">
        <v>91.967951158092021</v>
      </c>
      <c r="W1137">
        <v>84.886418918918892</v>
      </c>
      <c r="X1137">
        <v>12.169178502228824</v>
      </c>
      <c r="Y1137">
        <v>1.0846225776119471</v>
      </c>
      <c r="Z1137">
        <v>-7.6932754925517202</v>
      </c>
      <c r="AA1137">
        <v>0.73485600794438943</v>
      </c>
      <c r="AB1137">
        <v>0.77648175608826819</v>
      </c>
      <c r="AC1137">
        <v>8</v>
      </c>
      <c r="AD1137">
        <v>0</v>
      </c>
      <c r="AE1137">
        <v>0</v>
      </c>
      <c r="AF1137">
        <v>2</v>
      </c>
      <c r="AG1137">
        <v>11</v>
      </c>
      <c r="AH1137">
        <v>6</v>
      </c>
      <c r="AI1137">
        <v>13</v>
      </c>
      <c r="AJ1137">
        <v>0</v>
      </c>
      <c r="AK1137">
        <v>3</v>
      </c>
      <c r="AL1137">
        <v>1</v>
      </c>
    </row>
    <row r="1138" spans="1:38" x14ac:dyDescent="0.5">
      <c r="A1138">
        <v>9</v>
      </c>
      <c r="B1138">
        <v>27</v>
      </c>
      <c r="C1138">
        <v>2019</v>
      </c>
      <c r="D1138">
        <v>99</v>
      </c>
      <c r="E1138">
        <v>99</v>
      </c>
      <c r="F1138">
        <v>99</v>
      </c>
      <c r="G1138">
        <v>99</v>
      </c>
      <c r="H1138">
        <v>99</v>
      </c>
      <c r="I1138">
        <v>99</v>
      </c>
      <c r="J1138">
        <v>999</v>
      </c>
      <c r="K1138">
        <v>99</v>
      </c>
      <c r="L1138">
        <v>14</v>
      </c>
      <c r="M1138">
        <v>99</v>
      </c>
      <c r="N1138">
        <v>99</v>
      </c>
      <c r="O1138">
        <v>99</v>
      </c>
      <c r="P1138">
        <v>9999</v>
      </c>
      <c r="Q1138">
        <v>131</v>
      </c>
      <c r="R1138">
        <v>4029</v>
      </c>
      <c r="S1138">
        <v>4029</v>
      </c>
      <c r="T1138">
        <v>14</v>
      </c>
      <c r="U1138">
        <v>57.984859766691478</v>
      </c>
      <c r="V1138">
        <v>91.167776846465372</v>
      </c>
      <c r="W1138">
        <v>84.147858029287718</v>
      </c>
      <c r="X1138">
        <v>10.369957850276862</v>
      </c>
      <c r="Y1138">
        <v>1.1415217214744728</v>
      </c>
      <c r="Z1138">
        <v>-4.1101912681301513</v>
      </c>
      <c r="AA1138">
        <v>20.004965243296922</v>
      </c>
      <c r="AB1138">
        <v>20.954227812778935</v>
      </c>
      <c r="AC1138">
        <v>80</v>
      </c>
      <c r="AD1138">
        <v>0</v>
      </c>
      <c r="AE1138">
        <v>0</v>
      </c>
      <c r="AF1138">
        <v>11</v>
      </c>
      <c r="AG1138">
        <v>174</v>
      </c>
      <c r="AH1138">
        <v>44</v>
      </c>
      <c r="AI1138">
        <v>249</v>
      </c>
      <c r="AJ1138">
        <v>1</v>
      </c>
      <c r="AK1138">
        <v>74</v>
      </c>
      <c r="AL1138">
        <v>50</v>
      </c>
    </row>
    <row r="1139" spans="1:38" x14ac:dyDescent="0.5">
      <c r="A1139">
        <v>9</v>
      </c>
      <c r="B1139">
        <v>28</v>
      </c>
      <c r="C1139">
        <v>2019</v>
      </c>
      <c r="D1139">
        <v>99</v>
      </c>
      <c r="E1139">
        <v>99</v>
      </c>
      <c r="F1139">
        <v>99</v>
      </c>
      <c r="G1139">
        <v>99</v>
      </c>
      <c r="H1139">
        <v>99</v>
      </c>
      <c r="I1139">
        <v>99</v>
      </c>
      <c r="J1139">
        <v>999</v>
      </c>
      <c r="K1139">
        <v>99</v>
      </c>
      <c r="L1139">
        <v>17</v>
      </c>
      <c r="M1139">
        <v>99</v>
      </c>
      <c r="N1139">
        <v>99</v>
      </c>
      <c r="O1139">
        <v>99</v>
      </c>
      <c r="P1139">
        <v>9999</v>
      </c>
      <c r="Q1139">
        <v>149</v>
      </c>
      <c r="R1139">
        <v>15946</v>
      </c>
      <c r="S1139">
        <v>15946</v>
      </c>
      <c r="T1139">
        <v>17</v>
      </c>
      <c r="U1139">
        <v>62.506898281700735</v>
      </c>
      <c r="V1139">
        <v>86.010668590457428</v>
      </c>
      <c r="W1139">
        <v>79.387847108992474</v>
      </c>
      <c r="X1139">
        <v>10.21056131586592</v>
      </c>
      <c r="Y1139">
        <v>1.78917935059335</v>
      </c>
      <c r="Z1139">
        <v>-30.033756512612129</v>
      </c>
      <c r="AA1139">
        <v>79.175769612711022</v>
      </c>
      <c r="AB1139">
        <v>78.241490048117939</v>
      </c>
      <c r="AC1139">
        <v>338</v>
      </c>
      <c r="AD1139">
        <v>0</v>
      </c>
      <c r="AE1139">
        <v>0</v>
      </c>
      <c r="AF1139">
        <v>80</v>
      </c>
      <c r="AG1139">
        <v>859</v>
      </c>
      <c r="AH1139">
        <v>214</v>
      </c>
      <c r="AI1139">
        <v>1059</v>
      </c>
      <c r="AJ1139">
        <v>0</v>
      </c>
      <c r="AK1139">
        <v>382</v>
      </c>
      <c r="AL1139">
        <v>240</v>
      </c>
    </row>
    <row r="1140" spans="1:38" x14ac:dyDescent="0.5">
      <c r="A1140">
        <v>9</v>
      </c>
      <c r="B1140">
        <v>29</v>
      </c>
      <c r="C1140">
        <v>2018</v>
      </c>
      <c r="D1140">
        <v>99</v>
      </c>
      <c r="E1140">
        <v>99</v>
      </c>
      <c r="F1140">
        <v>99</v>
      </c>
      <c r="G1140">
        <v>99</v>
      </c>
      <c r="H1140">
        <v>99</v>
      </c>
      <c r="I1140">
        <v>99</v>
      </c>
      <c r="J1140">
        <v>999</v>
      </c>
      <c r="K1140">
        <v>99</v>
      </c>
      <c r="L1140">
        <v>1</v>
      </c>
      <c r="M1140">
        <v>99</v>
      </c>
      <c r="N1140">
        <v>99</v>
      </c>
      <c r="O1140">
        <v>99</v>
      </c>
      <c r="P1140">
        <v>9999</v>
      </c>
    </row>
    <row r="1141" spans="1:38" x14ac:dyDescent="0.5">
      <c r="A1141">
        <v>9</v>
      </c>
      <c r="B1141">
        <v>30</v>
      </c>
      <c r="C1141">
        <v>2018</v>
      </c>
      <c r="D1141">
        <v>99</v>
      </c>
      <c r="E1141">
        <v>99</v>
      </c>
      <c r="F1141">
        <v>99</v>
      </c>
      <c r="G1141">
        <v>99</v>
      </c>
      <c r="H1141">
        <v>99</v>
      </c>
      <c r="I1141">
        <v>99</v>
      </c>
      <c r="J1141">
        <v>999</v>
      </c>
      <c r="K1141">
        <v>99</v>
      </c>
      <c r="L1141">
        <v>2</v>
      </c>
      <c r="M1141">
        <v>99</v>
      </c>
      <c r="N1141">
        <v>99</v>
      </c>
      <c r="O1141">
        <v>99</v>
      </c>
      <c r="P1141">
        <v>9999</v>
      </c>
    </row>
    <row r="1142" spans="1:38" x14ac:dyDescent="0.5">
      <c r="A1142">
        <v>9</v>
      </c>
      <c r="B1142">
        <v>31</v>
      </c>
      <c r="C1142">
        <v>2018</v>
      </c>
      <c r="D1142">
        <v>99</v>
      </c>
      <c r="E1142">
        <v>99</v>
      </c>
      <c r="F1142">
        <v>99</v>
      </c>
      <c r="G1142">
        <v>99</v>
      </c>
      <c r="H1142">
        <v>99</v>
      </c>
      <c r="I1142">
        <v>99</v>
      </c>
      <c r="J1142">
        <v>999</v>
      </c>
      <c r="K1142">
        <v>99</v>
      </c>
      <c r="L1142">
        <v>5</v>
      </c>
      <c r="M1142">
        <v>99</v>
      </c>
      <c r="N1142">
        <v>99</v>
      </c>
      <c r="O1142">
        <v>99</v>
      </c>
      <c r="P1142">
        <v>9999</v>
      </c>
    </row>
    <row r="1143" spans="1:38" x14ac:dyDescent="0.5">
      <c r="A1143">
        <v>9</v>
      </c>
      <c r="B1143">
        <v>32</v>
      </c>
      <c r="C1143">
        <v>2018</v>
      </c>
      <c r="D1143">
        <v>99</v>
      </c>
      <c r="E1143">
        <v>99</v>
      </c>
      <c r="F1143">
        <v>99</v>
      </c>
      <c r="G1143">
        <v>99</v>
      </c>
      <c r="H1143">
        <v>99</v>
      </c>
      <c r="I1143">
        <v>99</v>
      </c>
      <c r="J1143">
        <v>999</v>
      </c>
      <c r="K1143">
        <v>99</v>
      </c>
      <c r="L1143">
        <v>8</v>
      </c>
      <c r="M1143">
        <v>99</v>
      </c>
      <c r="N1143">
        <v>99</v>
      </c>
      <c r="O1143">
        <v>99</v>
      </c>
      <c r="P1143">
        <v>9999</v>
      </c>
      <c r="Q1143">
        <v>4</v>
      </c>
      <c r="R1143">
        <v>4</v>
      </c>
      <c r="S1143">
        <v>4</v>
      </c>
      <c r="T1143">
        <v>8</v>
      </c>
      <c r="U1143">
        <v>48.25</v>
      </c>
      <c r="V1143">
        <v>98.374864572047642</v>
      </c>
      <c r="W1143">
        <v>90.800000000000011</v>
      </c>
      <c r="X1143">
        <v>17.361019555314105</v>
      </c>
      <c r="Y1143">
        <v>0.4330127018922193</v>
      </c>
      <c r="Z1143">
        <v>-54.539103446908079</v>
      </c>
      <c r="AA1143">
        <v>1.5976354994607984E-2</v>
      </c>
      <c r="AB1143">
        <v>1.8060084389125593E-2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</row>
    <row r="1144" spans="1:38" x14ac:dyDescent="0.5">
      <c r="A1144">
        <v>9</v>
      </c>
      <c r="B1144">
        <v>33</v>
      </c>
      <c r="C1144">
        <v>2018</v>
      </c>
      <c r="D1144">
        <v>99</v>
      </c>
      <c r="E1144">
        <v>99</v>
      </c>
      <c r="F1144">
        <v>99</v>
      </c>
      <c r="G1144">
        <v>99</v>
      </c>
      <c r="H1144">
        <v>99</v>
      </c>
      <c r="I1144">
        <v>99</v>
      </c>
      <c r="J1144">
        <v>999</v>
      </c>
      <c r="K1144">
        <v>99</v>
      </c>
      <c r="L1144">
        <v>11</v>
      </c>
      <c r="M1144">
        <v>99</v>
      </c>
      <c r="N1144">
        <v>99</v>
      </c>
      <c r="O1144">
        <v>99</v>
      </c>
      <c r="P1144">
        <v>9999</v>
      </c>
      <c r="Q1144">
        <v>46</v>
      </c>
      <c r="R1144">
        <v>149</v>
      </c>
      <c r="S1144">
        <v>149</v>
      </c>
      <c r="T1144">
        <v>11</v>
      </c>
      <c r="U1144">
        <v>53.369127516778562</v>
      </c>
      <c r="V1144">
        <v>96.1091276622045</v>
      </c>
      <c r="W1144">
        <v>88.708724832214784</v>
      </c>
      <c r="X1144">
        <v>18.457049481299951</v>
      </c>
      <c r="Y1144">
        <v>0.93657231175644096</v>
      </c>
      <c r="Z1144">
        <v>-14.438191780181787</v>
      </c>
      <c r="AA1144">
        <v>0.59511922354914715</v>
      </c>
      <c r="AB1144">
        <v>0.65724386404654833</v>
      </c>
      <c r="AC1144">
        <v>5</v>
      </c>
      <c r="AD1144">
        <v>0</v>
      </c>
      <c r="AE1144">
        <v>0</v>
      </c>
      <c r="AF1144">
        <v>0</v>
      </c>
      <c r="AG1144">
        <v>11</v>
      </c>
      <c r="AH1144">
        <v>0</v>
      </c>
      <c r="AI1144">
        <v>3</v>
      </c>
      <c r="AJ1144">
        <v>0</v>
      </c>
      <c r="AK1144">
        <v>10</v>
      </c>
      <c r="AL1144">
        <v>4</v>
      </c>
    </row>
    <row r="1145" spans="1:38" x14ac:dyDescent="0.5">
      <c r="A1145">
        <v>9</v>
      </c>
      <c r="B1145">
        <v>34</v>
      </c>
      <c r="C1145">
        <v>2018</v>
      </c>
      <c r="D1145">
        <v>99</v>
      </c>
      <c r="E1145">
        <v>99</v>
      </c>
      <c r="F1145">
        <v>99</v>
      </c>
      <c r="G1145">
        <v>99</v>
      </c>
      <c r="H1145">
        <v>99</v>
      </c>
      <c r="I1145">
        <v>99</v>
      </c>
      <c r="J1145">
        <v>999</v>
      </c>
      <c r="K1145">
        <v>99</v>
      </c>
      <c r="L1145">
        <v>14</v>
      </c>
      <c r="M1145">
        <v>99</v>
      </c>
      <c r="N1145">
        <v>99</v>
      </c>
      <c r="O1145">
        <v>99</v>
      </c>
      <c r="P1145">
        <v>9999</v>
      </c>
      <c r="Q1145">
        <v>144</v>
      </c>
      <c r="R1145">
        <v>7750</v>
      </c>
      <c r="S1145">
        <v>7750</v>
      </c>
      <c r="T1145">
        <v>14</v>
      </c>
      <c r="U1145">
        <v>57.86877419354839</v>
      </c>
      <c r="V1145">
        <v>91.037821969034852</v>
      </c>
      <c r="W1145">
        <v>84.027909677419373</v>
      </c>
      <c r="X1145">
        <v>10.820078785336372</v>
      </c>
      <c r="Y1145">
        <v>1.1532586848458173</v>
      </c>
      <c r="Z1145">
        <v>-5.1681935576320637</v>
      </c>
      <c r="AA1145">
        <v>30.954187802052967</v>
      </c>
      <c r="AB1145">
        <v>32.381666667329654</v>
      </c>
      <c r="AC1145">
        <v>149</v>
      </c>
      <c r="AD1145">
        <v>0</v>
      </c>
      <c r="AE1145">
        <v>0</v>
      </c>
      <c r="AF1145">
        <v>31</v>
      </c>
      <c r="AG1145">
        <v>354</v>
      </c>
      <c r="AH1145">
        <v>87</v>
      </c>
      <c r="AI1145">
        <v>382</v>
      </c>
      <c r="AJ1145">
        <v>0</v>
      </c>
      <c r="AK1145">
        <v>487</v>
      </c>
      <c r="AL1145">
        <v>180</v>
      </c>
    </row>
    <row r="1146" spans="1:38" x14ac:dyDescent="0.5">
      <c r="A1146">
        <v>9</v>
      </c>
      <c r="B1146">
        <v>35</v>
      </c>
      <c r="C1146">
        <v>2018</v>
      </c>
      <c r="D1146">
        <v>99</v>
      </c>
      <c r="E1146">
        <v>99</v>
      </c>
      <c r="F1146">
        <v>99</v>
      </c>
      <c r="G1146">
        <v>99</v>
      </c>
      <c r="H1146">
        <v>99</v>
      </c>
      <c r="I1146">
        <v>99</v>
      </c>
      <c r="J1146">
        <v>999</v>
      </c>
      <c r="K1146">
        <v>99</v>
      </c>
      <c r="L1146">
        <v>17</v>
      </c>
      <c r="M1146">
        <v>99</v>
      </c>
      <c r="N1146">
        <v>99</v>
      </c>
      <c r="O1146">
        <v>99</v>
      </c>
      <c r="P1146">
        <v>9999</v>
      </c>
      <c r="Q1146">
        <v>149</v>
      </c>
      <c r="R1146">
        <v>17104</v>
      </c>
      <c r="S1146">
        <v>17104</v>
      </c>
      <c r="T1146">
        <v>17</v>
      </c>
      <c r="U1146">
        <v>62.362780636108518</v>
      </c>
      <c r="V1146">
        <v>85.277024274161306</v>
      </c>
      <c r="W1146">
        <v>78.710693405051501</v>
      </c>
      <c r="X1146">
        <v>10.689649089108441</v>
      </c>
      <c r="Y1146">
        <v>1.9599287024696823</v>
      </c>
      <c r="Z1146">
        <v>-32.798542238698573</v>
      </c>
      <c r="AA1146">
        <v>68.314893956943749</v>
      </c>
      <c r="AB1146">
        <v>66.943029384234691</v>
      </c>
      <c r="AC1146">
        <v>399</v>
      </c>
      <c r="AD1146">
        <v>0</v>
      </c>
      <c r="AE1146">
        <v>0</v>
      </c>
      <c r="AF1146">
        <v>121</v>
      </c>
      <c r="AG1146">
        <v>1111</v>
      </c>
      <c r="AH1146">
        <v>446</v>
      </c>
      <c r="AI1146">
        <v>1105</v>
      </c>
      <c r="AJ1146">
        <v>0</v>
      </c>
      <c r="AK1146">
        <v>1257</v>
      </c>
      <c r="AL1146">
        <v>418</v>
      </c>
    </row>
    <row r="1147" spans="1:38" x14ac:dyDescent="0.5">
      <c r="A1147">
        <v>9</v>
      </c>
      <c r="B1147">
        <v>36</v>
      </c>
      <c r="C1147">
        <v>2017</v>
      </c>
      <c r="D1147">
        <v>99</v>
      </c>
      <c r="E1147">
        <v>99</v>
      </c>
      <c r="F1147">
        <v>99</v>
      </c>
      <c r="G1147">
        <v>99</v>
      </c>
      <c r="H1147">
        <v>99</v>
      </c>
      <c r="I1147">
        <v>99</v>
      </c>
      <c r="J1147">
        <v>999</v>
      </c>
      <c r="K1147">
        <v>99</v>
      </c>
      <c r="L1147">
        <v>1</v>
      </c>
      <c r="M1147">
        <v>99</v>
      </c>
      <c r="N1147">
        <v>99</v>
      </c>
      <c r="O1147">
        <v>99</v>
      </c>
      <c r="P1147">
        <v>9999</v>
      </c>
    </row>
    <row r="1148" spans="1:38" x14ac:dyDescent="0.5">
      <c r="A1148">
        <v>9</v>
      </c>
      <c r="B1148">
        <v>37</v>
      </c>
      <c r="C1148">
        <v>2017</v>
      </c>
      <c r="D1148">
        <v>99</v>
      </c>
      <c r="E1148">
        <v>99</v>
      </c>
      <c r="F1148">
        <v>99</v>
      </c>
      <c r="G1148">
        <v>99</v>
      </c>
      <c r="H1148">
        <v>99</v>
      </c>
      <c r="I1148">
        <v>99</v>
      </c>
      <c r="J1148">
        <v>999</v>
      </c>
      <c r="K1148">
        <v>99</v>
      </c>
      <c r="L1148">
        <v>2</v>
      </c>
      <c r="M1148">
        <v>99</v>
      </c>
      <c r="N1148">
        <v>99</v>
      </c>
      <c r="O1148">
        <v>99</v>
      </c>
      <c r="P1148">
        <v>9999</v>
      </c>
    </row>
    <row r="1149" spans="1:38" x14ac:dyDescent="0.5">
      <c r="A1149">
        <v>9</v>
      </c>
      <c r="B1149">
        <v>38</v>
      </c>
      <c r="C1149">
        <v>2017</v>
      </c>
      <c r="D1149">
        <v>99</v>
      </c>
      <c r="E1149">
        <v>99</v>
      </c>
      <c r="F1149">
        <v>99</v>
      </c>
      <c r="G1149">
        <v>99</v>
      </c>
      <c r="H1149">
        <v>99</v>
      </c>
      <c r="I1149">
        <v>99</v>
      </c>
      <c r="J1149">
        <v>999</v>
      </c>
      <c r="K1149">
        <v>99</v>
      </c>
      <c r="L1149">
        <v>5</v>
      </c>
      <c r="M1149">
        <v>99</v>
      </c>
      <c r="N1149">
        <v>99</v>
      </c>
      <c r="O1149">
        <v>99</v>
      </c>
      <c r="P1149">
        <v>9999</v>
      </c>
    </row>
    <row r="1150" spans="1:38" x14ac:dyDescent="0.5">
      <c r="A1150">
        <v>9</v>
      </c>
      <c r="B1150">
        <v>39</v>
      </c>
      <c r="C1150">
        <v>2017</v>
      </c>
      <c r="D1150">
        <v>99</v>
      </c>
      <c r="E1150">
        <v>99</v>
      </c>
      <c r="F1150">
        <v>99</v>
      </c>
      <c r="G1150">
        <v>99</v>
      </c>
      <c r="H1150">
        <v>99</v>
      </c>
      <c r="I1150">
        <v>99</v>
      </c>
      <c r="J1150">
        <v>999</v>
      </c>
      <c r="K1150">
        <v>99</v>
      </c>
      <c r="L1150">
        <v>8</v>
      </c>
      <c r="M1150">
        <v>99</v>
      </c>
      <c r="N1150">
        <v>99</v>
      </c>
      <c r="O1150">
        <v>99</v>
      </c>
      <c r="P1150">
        <v>9999</v>
      </c>
      <c r="Q1150">
        <v>7</v>
      </c>
      <c r="R1150">
        <v>10</v>
      </c>
      <c r="S1150">
        <v>10</v>
      </c>
      <c r="T1150">
        <v>8</v>
      </c>
      <c r="U1150">
        <v>48.5</v>
      </c>
      <c r="V1150">
        <v>112.60021668472368</v>
      </c>
      <c r="W1150">
        <v>103.93000000000002</v>
      </c>
      <c r="X1150">
        <v>24.597440923803404</v>
      </c>
      <c r="Y1150">
        <v>0.5</v>
      </c>
      <c r="Z1150">
        <v>9.7977672045713255</v>
      </c>
      <c r="AA1150">
        <v>2.885419972877051E-2</v>
      </c>
      <c r="AB1150">
        <v>3.6740294197384407E-2</v>
      </c>
      <c r="AC1150">
        <v>1</v>
      </c>
      <c r="AD1150">
        <v>0</v>
      </c>
      <c r="AE1150">
        <v>0</v>
      </c>
      <c r="AF1150">
        <v>1</v>
      </c>
      <c r="AG1150">
        <v>0</v>
      </c>
      <c r="AH1150">
        <v>0</v>
      </c>
      <c r="AI1150">
        <v>0</v>
      </c>
      <c r="AJ1150">
        <v>0</v>
      </c>
      <c r="AK1150">
        <v>2</v>
      </c>
      <c r="AL1150">
        <v>1</v>
      </c>
    </row>
    <row r="1151" spans="1:38" x14ac:dyDescent="0.5">
      <c r="A1151">
        <v>9</v>
      </c>
      <c r="B1151">
        <v>40</v>
      </c>
      <c r="C1151">
        <v>2017</v>
      </c>
      <c r="D1151">
        <v>99</v>
      </c>
      <c r="E1151">
        <v>99</v>
      </c>
      <c r="F1151">
        <v>99</v>
      </c>
      <c r="G1151">
        <v>99</v>
      </c>
      <c r="H1151">
        <v>99</v>
      </c>
      <c r="I1151">
        <v>99</v>
      </c>
      <c r="J1151">
        <v>999</v>
      </c>
      <c r="K1151">
        <v>99</v>
      </c>
      <c r="L1151">
        <v>11</v>
      </c>
      <c r="M1151">
        <v>99</v>
      </c>
      <c r="N1151">
        <v>99</v>
      </c>
      <c r="O1151">
        <v>99</v>
      </c>
      <c r="P1151">
        <v>9999</v>
      </c>
      <c r="Q1151">
        <v>61</v>
      </c>
      <c r="R1151">
        <v>320</v>
      </c>
      <c r="S1151">
        <v>320</v>
      </c>
      <c r="T1151">
        <v>11</v>
      </c>
      <c r="U1151">
        <v>53.424999999999997</v>
      </c>
      <c r="V1151">
        <v>98.846492416034721</v>
      </c>
      <c r="W1151">
        <v>91.235312499999978</v>
      </c>
      <c r="X1151">
        <v>17.018544202643866</v>
      </c>
      <c r="Y1151">
        <v>0.97819987732580449</v>
      </c>
      <c r="Z1151">
        <v>-40.833787994522275</v>
      </c>
      <c r="AA1151">
        <v>0.92333439132065631</v>
      </c>
      <c r="AB1151">
        <v>1.0320830474173928</v>
      </c>
      <c r="AC1151">
        <v>12</v>
      </c>
      <c r="AD1151">
        <v>0</v>
      </c>
      <c r="AE1151">
        <v>0</v>
      </c>
      <c r="AF1151">
        <v>3</v>
      </c>
      <c r="AG1151">
        <v>9</v>
      </c>
      <c r="AH1151">
        <v>4</v>
      </c>
      <c r="AI1151">
        <v>11</v>
      </c>
      <c r="AJ1151">
        <v>0</v>
      </c>
      <c r="AK1151">
        <v>29</v>
      </c>
      <c r="AL1151">
        <v>11</v>
      </c>
    </row>
    <row r="1152" spans="1:38" x14ac:dyDescent="0.5">
      <c r="A1152">
        <v>9</v>
      </c>
      <c r="B1152">
        <v>41</v>
      </c>
      <c r="C1152">
        <v>2017</v>
      </c>
      <c r="D1152">
        <v>99</v>
      </c>
      <c r="E1152">
        <v>99</v>
      </c>
      <c r="F1152">
        <v>99</v>
      </c>
      <c r="G1152">
        <v>99</v>
      </c>
      <c r="H1152">
        <v>99</v>
      </c>
      <c r="I1152">
        <v>99</v>
      </c>
      <c r="J1152">
        <v>999</v>
      </c>
      <c r="K1152">
        <v>99</v>
      </c>
      <c r="L1152">
        <v>14</v>
      </c>
      <c r="M1152">
        <v>99</v>
      </c>
      <c r="N1152">
        <v>99</v>
      </c>
      <c r="O1152">
        <v>99</v>
      </c>
      <c r="P1152">
        <v>9999</v>
      </c>
      <c r="Q1152">
        <v>164</v>
      </c>
      <c r="R1152">
        <v>12643</v>
      </c>
      <c r="S1152">
        <v>12643</v>
      </c>
      <c r="T1152">
        <v>14</v>
      </c>
      <c r="U1152">
        <v>57.727675393498394</v>
      </c>
      <c r="V1152">
        <v>92.067578965968252</v>
      </c>
      <c r="W1152">
        <v>84.97837538558862</v>
      </c>
      <c r="X1152">
        <v>10.82355429235675</v>
      </c>
      <c r="Y1152">
        <v>1.1945652717158155</v>
      </c>
      <c r="Z1152">
        <v>-5.4444365065246156</v>
      </c>
      <c r="AA1152">
        <v>36.480364717084562</v>
      </c>
      <c r="AB1152">
        <v>37.980463835520496</v>
      </c>
      <c r="AC1152">
        <v>324</v>
      </c>
      <c r="AD1152">
        <v>0</v>
      </c>
      <c r="AE1152">
        <v>0</v>
      </c>
      <c r="AF1152">
        <v>66</v>
      </c>
      <c r="AG1152">
        <v>420</v>
      </c>
      <c r="AH1152">
        <v>124</v>
      </c>
      <c r="AI1152">
        <v>497</v>
      </c>
      <c r="AJ1152">
        <v>0</v>
      </c>
      <c r="AK1152">
        <v>1350</v>
      </c>
      <c r="AL1152">
        <v>611</v>
      </c>
    </row>
    <row r="1153" spans="1:38" x14ac:dyDescent="0.5">
      <c r="A1153">
        <v>9</v>
      </c>
      <c r="B1153">
        <v>42</v>
      </c>
      <c r="C1153">
        <v>2017</v>
      </c>
      <c r="D1153">
        <v>99</v>
      </c>
      <c r="E1153">
        <v>99</v>
      </c>
      <c r="F1153">
        <v>99</v>
      </c>
      <c r="G1153">
        <v>99</v>
      </c>
      <c r="H1153">
        <v>99</v>
      </c>
      <c r="I1153">
        <v>99</v>
      </c>
      <c r="J1153">
        <v>999</v>
      </c>
      <c r="K1153">
        <v>99</v>
      </c>
      <c r="L1153">
        <v>17</v>
      </c>
      <c r="M1153">
        <v>99</v>
      </c>
      <c r="N1153">
        <v>99</v>
      </c>
      <c r="O1153">
        <v>99</v>
      </c>
      <c r="P1153">
        <v>9999</v>
      </c>
      <c r="Q1153">
        <v>157</v>
      </c>
      <c r="R1153">
        <v>21655</v>
      </c>
      <c r="S1153">
        <v>21655</v>
      </c>
      <c r="T1153">
        <v>17</v>
      </c>
      <c r="U1153">
        <v>62.275963980604914</v>
      </c>
      <c r="V1153">
        <v>86.261538111319851</v>
      </c>
      <c r="W1153">
        <v>79.619399676749026</v>
      </c>
      <c r="X1153">
        <v>10.808787654751404</v>
      </c>
      <c r="Y1153">
        <v>1.9408814947769877</v>
      </c>
      <c r="Z1153">
        <v>-32.191571595063714</v>
      </c>
      <c r="AA1153">
        <v>62.483769512652565</v>
      </c>
      <c r="AB1153">
        <v>60.950712822864723</v>
      </c>
      <c r="AC1153">
        <v>749</v>
      </c>
      <c r="AD1153">
        <v>0</v>
      </c>
      <c r="AE1153">
        <v>0</v>
      </c>
      <c r="AF1153">
        <v>219</v>
      </c>
      <c r="AG1153">
        <v>1055</v>
      </c>
      <c r="AH1153">
        <v>347</v>
      </c>
      <c r="AI1153">
        <v>872</v>
      </c>
      <c r="AJ1153">
        <v>0</v>
      </c>
      <c r="AK1153">
        <v>2528</v>
      </c>
      <c r="AL1153">
        <v>1145</v>
      </c>
    </row>
    <row r="1154" spans="1:38" x14ac:dyDescent="0.5">
      <c r="A1154">
        <v>9</v>
      </c>
      <c r="B1154">
        <v>43</v>
      </c>
      <c r="C1154">
        <v>2016</v>
      </c>
      <c r="D1154">
        <v>99</v>
      </c>
      <c r="E1154">
        <v>99</v>
      </c>
      <c r="F1154">
        <v>99</v>
      </c>
      <c r="G1154">
        <v>99</v>
      </c>
      <c r="H1154">
        <v>99</v>
      </c>
      <c r="I1154">
        <v>99</v>
      </c>
      <c r="J1154">
        <v>999</v>
      </c>
      <c r="K1154">
        <v>99</v>
      </c>
      <c r="L1154">
        <v>1</v>
      </c>
      <c r="M1154">
        <v>99</v>
      </c>
      <c r="N1154">
        <v>99</v>
      </c>
      <c r="O1154">
        <v>99</v>
      </c>
      <c r="P1154">
        <v>9999</v>
      </c>
    </row>
    <row r="1155" spans="1:38" x14ac:dyDescent="0.5">
      <c r="A1155">
        <v>9</v>
      </c>
      <c r="B1155">
        <v>44</v>
      </c>
      <c r="C1155">
        <v>2016</v>
      </c>
      <c r="D1155">
        <v>99</v>
      </c>
      <c r="E1155">
        <v>99</v>
      </c>
      <c r="F1155">
        <v>99</v>
      </c>
      <c r="G1155">
        <v>99</v>
      </c>
      <c r="H1155">
        <v>99</v>
      </c>
      <c r="I1155">
        <v>99</v>
      </c>
      <c r="J1155">
        <v>999</v>
      </c>
      <c r="K1155">
        <v>99</v>
      </c>
      <c r="L1155">
        <v>2</v>
      </c>
      <c r="M1155">
        <v>99</v>
      </c>
      <c r="N1155">
        <v>99</v>
      </c>
      <c r="O1155">
        <v>99</v>
      </c>
      <c r="P1155">
        <v>9999</v>
      </c>
    </row>
    <row r="1156" spans="1:38" x14ac:dyDescent="0.5">
      <c r="A1156">
        <v>9</v>
      </c>
      <c r="B1156">
        <v>45</v>
      </c>
      <c r="C1156">
        <v>2016</v>
      </c>
      <c r="D1156">
        <v>99</v>
      </c>
      <c r="E1156">
        <v>99</v>
      </c>
      <c r="F1156">
        <v>99</v>
      </c>
      <c r="G1156">
        <v>99</v>
      </c>
      <c r="H1156">
        <v>99</v>
      </c>
      <c r="I1156">
        <v>99</v>
      </c>
      <c r="J1156">
        <v>999</v>
      </c>
      <c r="K1156">
        <v>99</v>
      </c>
      <c r="L1156">
        <v>5</v>
      </c>
      <c r="M1156">
        <v>99</v>
      </c>
      <c r="N1156">
        <v>99</v>
      </c>
      <c r="O1156">
        <v>99</v>
      </c>
      <c r="P1156">
        <v>9999</v>
      </c>
    </row>
    <row r="1157" spans="1:38" x14ac:dyDescent="0.5">
      <c r="A1157">
        <v>9</v>
      </c>
      <c r="B1157">
        <v>46</v>
      </c>
      <c r="C1157">
        <v>2016</v>
      </c>
      <c r="D1157">
        <v>99</v>
      </c>
      <c r="E1157">
        <v>99</v>
      </c>
      <c r="F1157">
        <v>99</v>
      </c>
      <c r="G1157">
        <v>99</v>
      </c>
      <c r="H1157">
        <v>99</v>
      </c>
      <c r="I1157">
        <v>99</v>
      </c>
      <c r="J1157">
        <v>999</v>
      </c>
      <c r="K1157">
        <v>99</v>
      </c>
      <c r="L1157">
        <v>8</v>
      </c>
      <c r="M1157">
        <v>99</v>
      </c>
      <c r="N1157">
        <v>99</v>
      </c>
      <c r="O1157">
        <v>99</v>
      </c>
      <c r="P1157">
        <v>9999</v>
      </c>
      <c r="Q1157">
        <v>9</v>
      </c>
      <c r="R1157">
        <v>10</v>
      </c>
      <c r="S1157">
        <v>10</v>
      </c>
      <c r="T1157">
        <v>8</v>
      </c>
      <c r="U1157">
        <v>48.2</v>
      </c>
      <c r="V1157">
        <v>110.61755146262188</v>
      </c>
      <c r="W1157">
        <v>102.1</v>
      </c>
      <c r="X1157">
        <v>22.961576600921902</v>
      </c>
      <c r="Y1157">
        <v>0.39999999999981806</v>
      </c>
      <c r="Z1157">
        <v>34.514180527502155</v>
      </c>
      <c r="AA1157">
        <v>2.1323780279767997E-2</v>
      </c>
      <c r="AB1157">
        <v>2.6725248970822721E-2</v>
      </c>
      <c r="AC1157">
        <v>0</v>
      </c>
      <c r="AD1157">
        <v>0</v>
      </c>
      <c r="AE1157">
        <v>0</v>
      </c>
      <c r="AF1157">
        <v>0</v>
      </c>
      <c r="AG1157">
        <v>2</v>
      </c>
      <c r="AH1157">
        <v>1</v>
      </c>
      <c r="AI1157">
        <v>0</v>
      </c>
      <c r="AJ1157">
        <v>0</v>
      </c>
      <c r="AK1157">
        <v>2</v>
      </c>
      <c r="AL1157">
        <v>0</v>
      </c>
    </row>
    <row r="1158" spans="1:38" x14ac:dyDescent="0.5">
      <c r="A1158">
        <v>9</v>
      </c>
      <c r="B1158">
        <v>47</v>
      </c>
      <c r="C1158">
        <v>2016</v>
      </c>
      <c r="D1158">
        <v>99</v>
      </c>
      <c r="E1158">
        <v>99</v>
      </c>
      <c r="F1158">
        <v>99</v>
      </c>
      <c r="G1158">
        <v>99</v>
      </c>
      <c r="H1158">
        <v>99</v>
      </c>
      <c r="I1158">
        <v>99</v>
      </c>
      <c r="J1158">
        <v>999</v>
      </c>
      <c r="K1158">
        <v>99</v>
      </c>
      <c r="L1158">
        <v>11</v>
      </c>
      <c r="M1158">
        <v>99</v>
      </c>
      <c r="N1158">
        <v>99</v>
      </c>
      <c r="O1158">
        <v>99</v>
      </c>
      <c r="P1158">
        <v>9999</v>
      </c>
      <c r="Q1158">
        <v>66</v>
      </c>
      <c r="R1158">
        <v>402</v>
      </c>
      <c r="S1158">
        <v>402</v>
      </c>
      <c r="T1158">
        <v>11</v>
      </c>
      <c r="U1158">
        <v>53.360696517412926</v>
      </c>
      <c r="V1158">
        <v>92.359976930084102</v>
      </c>
      <c r="W1158">
        <v>85.24825870646761</v>
      </c>
      <c r="X1158">
        <v>15.672440222889305</v>
      </c>
      <c r="Y1158">
        <v>0.97824470299774846</v>
      </c>
      <c r="Z1158">
        <v>-8.628516251750435</v>
      </c>
      <c r="AA1158">
        <v>0.8572159672466737</v>
      </c>
      <c r="AB1158">
        <v>0.89703128029412349</v>
      </c>
      <c r="AC1158">
        <v>6</v>
      </c>
      <c r="AD1158">
        <v>0</v>
      </c>
      <c r="AE1158">
        <v>0</v>
      </c>
      <c r="AF1158">
        <v>2</v>
      </c>
      <c r="AG1158">
        <v>12</v>
      </c>
      <c r="AH1158">
        <v>4</v>
      </c>
      <c r="AI1158">
        <v>9</v>
      </c>
      <c r="AJ1158">
        <v>0</v>
      </c>
      <c r="AK1158">
        <v>21</v>
      </c>
      <c r="AL1158">
        <v>19</v>
      </c>
    </row>
    <row r="1159" spans="1:38" x14ac:dyDescent="0.5">
      <c r="A1159">
        <v>9</v>
      </c>
      <c r="B1159">
        <v>48</v>
      </c>
      <c r="C1159">
        <v>2016</v>
      </c>
      <c r="D1159">
        <v>99</v>
      </c>
      <c r="E1159">
        <v>99</v>
      </c>
      <c r="F1159">
        <v>99</v>
      </c>
      <c r="G1159">
        <v>99</v>
      </c>
      <c r="H1159">
        <v>99</v>
      </c>
      <c r="I1159">
        <v>99</v>
      </c>
      <c r="J1159">
        <v>999</v>
      </c>
      <c r="K1159">
        <v>99</v>
      </c>
      <c r="L1159">
        <v>14</v>
      </c>
      <c r="M1159">
        <v>99</v>
      </c>
      <c r="N1159">
        <v>99</v>
      </c>
      <c r="O1159">
        <v>99</v>
      </c>
      <c r="P1159">
        <v>9999</v>
      </c>
      <c r="Q1159">
        <v>181</v>
      </c>
      <c r="R1159">
        <v>16830</v>
      </c>
      <c r="S1159">
        <v>16830</v>
      </c>
      <c r="T1159">
        <v>14</v>
      </c>
      <c r="U1159">
        <v>57.767617349970301</v>
      </c>
      <c r="V1159">
        <v>91.58525539635626</v>
      </c>
      <c r="W1159">
        <v>84.533190730837887</v>
      </c>
      <c r="X1159">
        <v>10.184731093868212</v>
      </c>
      <c r="Y1159">
        <v>1.1763704276249489</v>
      </c>
      <c r="Z1159">
        <v>-4.1535260781655223</v>
      </c>
      <c r="AA1159">
        <v>35.887922210849545</v>
      </c>
      <c r="AB1159">
        <v>37.239804769046145</v>
      </c>
      <c r="AC1159">
        <v>356</v>
      </c>
      <c r="AD1159">
        <v>0</v>
      </c>
      <c r="AE1159">
        <v>0</v>
      </c>
      <c r="AF1159">
        <v>95</v>
      </c>
      <c r="AG1159">
        <v>506</v>
      </c>
      <c r="AH1159">
        <v>233</v>
      </c>
      <c r="AI1159">
        <v>589</v>
      </c>
      <c r="AJ1159">
        <v>0</v>
      </c>
      <c r="AK1159">
        <v>1172</v>
      </c>
      <c r="AL1159">
        <v>903</v>
      </c>
    </row>
    <row r="1160" spans="1:38" x14ac:dyDescent="0.5">
      <c r="A1160">
        <v>9</v>
      </c>
      <c r="B1160">
        <v>49</v>
      </c>
      <c r="C1160">
        <v>2016</v>
      </c>
      <c r="D1160">
        <v>99</v>
      </c>
      <c r="E1160">
        <v>99</v>
      </c>
      <c r="F1160">
        <v>99</v>
      </c>
      <c r="G1160">
        <v>99</v>
      </c>
      <c r="H1160">
        <v>99</v>
      </c>
      <c r="I1160">
        <v>99</v>
      </c>
      <c r="J1160">
        <v>999</v>
      </c>
      <c r="K1160">
        <v>99</v>
      </c>
      <c r="L1160">
        <v>17</v>
      </c>
      <c r="M1160">
        <v>99</v>
      </c>
      <c r="N1160">
        <v>99</v>
      </c>
      <c r="O1160">
        <v>99</v>
      </c>
      <c r="P1160">
        <v>9999</v>
      </c>
      <c r="Q1160">
        <v>179</v>
      </c>
      <c r="R1160">
        <v>29615</v>
      </c>
      <c r="S1160">
        <v>29615</v>
      </c>
      <c r="T1160">
        <v>17</v>
      </c>
      <c r="U1160">
        <v>62.245281107546866</v>
      </c>
      <c r="V1160">
        <v>86.424129525001547</v>
      </c>
      <c r="W1160">
        <v>79.769471551578476</v>
      </c>
      <c r="X1160">
        <v>10.921245667503662</v>
      </c>
      <c r="Y1160">
        <v>1.9354628591916625</v>
      </c>
      <c r="Z1160">
        <v>-29.477222264902952</v>
      </c>
      <c r="AA1160">
        <v>63.150375298532914</v>
      </c>
      <c r="AB1160">
        <v>61.836438701688913</v>
      </c>
      <c r="AC1160">
        <v>944</v>
      </c>
      <c r="AD1160">
        <v>2</v>
      </c>
      <c r="AE1160">
        <v>0</v>
      </c>
      <c r="AF1160">
        <v>328</v>
      </c>
      <c r="AG1160">
        <v>1217</v>
      </c>
      <c r="AH1160">
        <v>712</v>
      </c>
      <c r="AI1160">
        <v>1080</v>
      </c>
      <c r="AJ1160">
        <v>1</v>
      </c>
      <c r="AK1160">
        <v>2281</v>
      </c>
      <c r="AL1160">
        <v>1753</v>
      </c>
    </row>
    <row r="1161" spans="1:38" x14ac:dyDescent="0.5">
      <c r="A1161">
        <v>9</v>
      </c>
      <c r="B1161">
        <v>50</v>
      </c>
      <c r="C1161">
        <v>2015</v>
      </c>
      <c r="D1161">
        <v>99</v>
      </c>
      <c r="E1161">
        <v>99</v>
      </c>
      <c r="F1161">
        <v>99</v>
      </c>
      <c r="G1161">
        <v>99</v>
      </c>
      <c r="H1161">
        <v>99</v>
      </c>
      <c r="I1161">
        <v>99</v>
      </c>
      <c r="J1161">
        <v>999</v>
      </c>
      <c r="K1161">
        <v>99</v>
      </c>
      <c r="L1161">
        <v>1</v>
      </c>
      <c r="M1161">
        <v>99</v>
      </c>
      <c r="N1161">
        <v>99</v>
      </c>
      <c r="O1161">
        <v>99</v>
      </c>
      <c r="P1161">
        <v>9999</v>
      </c>
    </row>
    <row r="1162" spans="1:38" x14ac:dyDescent="0.5">
      <c r="A1162">
        <v>9</v>
      </c>
      <c r="B1162">
        <v>51</v>
      </c>
      <c r="C1162">
        <v>2015</v>
      </c>
      <c r="D1162">
        <v>99</v>
      </c>
      <c r="E1162">
        <v>99</v>
      </c>
      <c r="F1162">
        <v>99</v>
      </c>
      <c r="G1162">
        <v>99</v>
      </c>
      <c r="H1162">
        <v>99</v>
      </c>
      <c r="I1162">
        <v>99</v>
      </c>
      <c r="J1162">
        <v>999</v>
      </c>
      <c r="K1162">
        <v>99</v>
      </c>
      <c r="L1162">
        <v>2</v>
      </c>
      <c r="M1162">
        <v>99</v>
      </c>
      <c r="N1162">
        <v>99</v>
      </c>
      <c r="O1162">
        <v>99</v>
      </c>
      <c r="P1162">
        <v>9999</v>
      </c>
    </row>
    <row r="1163" spans="1:38" x14ac:dyDescent="0.5">
      <c r="A1163">
        <v>9</v>
      </c>
      <c r="B1163">
        <v>52</v>
      </c>
      <c r="C1163">
        <v>2015</v>
      </c>
      <c r="D1163">
        <v>99</v>
      </c>
      <c r="E1163">
        <v>99</v>
      </c>
      <c r="F1163">
        <v>99</v>
      </c>
      <c r="G1163">
        <v>99</v>
      </c>
      <c r="H1163">
        <v>99</v>
      </c>
      <c r="I1163">
        <v>99</v>
      </c>
      <c r="J1163">
        <v>999</v>
      </c>
      <c r="K1163">
        <v>99</v>
      </c>
      <c r="L1163">
        <v>5</v>
      </c>
      <c r="M1163">
        <v>99</v>
      </c>
      <c r="N1163">
        <v>99</v>
      </c>
      <c r="O1163">
        <v>99</v>
      </c>
      <c r="P1163">
        <v>9999</v>
      </c>
    </row>
    <row r="1164" spans="1:38" x14ac:dyDescent="0.5">
      <c r="A1164">
        <v>9</v>
      </c>
      <c r="B1164">
        <v>53</v>
      </c>
      <c r="C1164">
        <v>2015</v>
      </c>
      <c r="D1164">
        <v>99</v>
      </c>
      <c r="E1164">
        <v>99</v>
      </c>
      <c r="F1164">
        <v>99</v>
      </c>
      <c r="G1164">
        <v>99</v>
      </c>
      <c r="H1164">
        <v>99</v>
      </c>
      <c r="I1164">
        <v>99</v>
      </c>
      <c r="J1164">
        <v>999</v>
      </c>
      <c r="K1164">
        <v>99</v>
      </c>
      <c r="L1164">
        <v>8</v>
      </c>
      <c r="M1164">
        <v>99</v>
      </c>
      <c r="N1164">
        <v>99</v>
      </c>
      <c r="O1164">
        <v>99</v>
      </c>
      <c r="P1164">
        <v>9999</v>
      </c>
      <c r="Q1164">
        <v>1</v>
      </c>
      <c r="R1164">
        <v>1</v>
      </c>
      <c r="S1164">
        <v>1</v>
      </c>
      <c r="T1164">
        <v>8</v>
      </c>
      <c r="U1164">
        <v>48</v>
      </c>
      <c r="V1164">
        <v>58.721560130010857</v>
      </c>
      <c r="W1164">
        <v>54.2</v>
      </c>
      <c r="X1164">
        <v>0</v>
      </c>
      <c r="Y1164">
        <v>0</v>
      </c>
      <c r="AA1164">
        <v>2.6349766804563777E-3</v>
      </c>
      <c r="AB1164">
        <v>1.7696834676235737E-3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</row>
    <row r="1165" spans="1:38" x14ac:dyDescent="0.5">
      <c r="A1165">
        <v>9</v>
      </c>
      <c r="B1165">
        <v>54</v>
      </c>
      <c r="C1165">
        <v>2015</v>
      </c>
      <c r="D1165">
        <v>99</v>
      </c>
      <c r="E1165">
        <v>99</v>
      </c>
      <c r="F1165">
        <v>99</v>
      </c>
      <c r="G1165">
        <v>99</v>
      </c>
      <c r="H1165">
        <v>99</v>
      </c>
      <c r="I1165">
        <v>99</v>
      </c>
      <c r="J1165">
        <v>999</v>
      </c>
      <c r="K1165">
        <v>99</v>
      </c>
      <c r="L1165">
        <v>11</v>
      </c>
      <c r="M1165">
        <v>99</v>
      </c>
      <c r="N1165">
        <v>99</v>
      </c>
      <c r="O1165">
        <v>99</v>
      </c>
      <c r="P1165">
        <v>9999</v>
      </c>
      <c r="Q1165">
        <v>67</v>
      </c>
      <c r="R1165">
        <v>241</v>
      </c>
      <c r="S1165">
        <v>241</v>
      </c>
      <c r="T1165">
        <v>11</v>
      </c>
      <c r="U1165">
        <v>53.73443983402489</v>
      </c>
      <c r="V1165">
        <v>88.42265209514359</v>
      </c>
      <c r="W1165">
        <v>81.614107883817439</v>
      </c>
      <c r="X1165">
        <v>8.7060221521944925</v>
      </c>
      <c r="Y1165">
        <v>0.65376074327733613</v>
      </c>
      <c r="Z1165">
        <v>14.405809745130538</v>
      </c>
      <c r="AA1165">
        <v>0.63502937998998732</v>
      </c>
      <c r="AB1165">
        <v>0.64221225322302722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5</v>
      </c>
      <c r="AL1165">
        <v>1</v>
      </c>
    </row>
    <row r="1166" spans="1:38" x14ac:dyDescent="0.5">
      <c r="A1166">
        <v>9</v>
      </c>
      <c r="B1166">
        <v>55</v>
      </c>
      <c r="C1166">
        <v>2015</v>
      </c>
      <c r="D1166">
        <v>99</v>
      </c>
      <c r="E1166">
        <v>99</v>
      </c>
      <c r="F1166">
        <v>99</v>
      </c>
      <c r="G1166">
        <v>99</v>
      </c>
      <c r="H1166">
        <v>99</v>
      </c>
      <c r="I1166">
        <v>99</v>
      </c>
      <c r="J1166">
        <v>999</v>
      </c>
      <c r="K1166">
        <v>99</v>
      </c>
      <c r="L1166">
        <v>14</v>
      </c>
      <c r="M1166">
        <v>99</v>
      </c>
      <c r="N1166">
        <v>99</v>
      </c>
      <c r="O1166">
        <v>99</v>
      </c>
      <c r="P1166">
        <v>9999</v>
      </c>
      <c r="Q1166">
        <v>159</v>
      </c>
      <c r="R1166">
        <v>13617</v>
      </c>
      <c r="S1166">
        <v>13617</v>
      </c>
      <c r="T1166">
        <v>14</v>
      </c>
      <c r="U1166">
        <v>57.759565249320701</v>
      </c>
      <c r="V1166">
        <v>91.364277541353204</v>
      </c>
      <c r="W1166">
        <v>84.329228170668941</v>
      </c>
      <c r="X1166">
        <v>9.179669190336682</v>
      </c>
      <c r="Y1166">
        <v>1.1899315876947627</v>
      </c>
      <c r="Z1166">
        <v>-4.9861914259858242</v>
      </c>
      <c r="AA1166">
        <v>35.880477457774504</v>
      </c>
      <c r="AB1166">
        <v>37.493490209568968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209</v>
      </c>
      <c r="AL1166">
        <v>73</v>
      </c>
    </row>
    <row r="1167" spans="1:38" x14ac:dyDescent="0.5">
      <c r="A1167">
        <v>9</v>
      </c>
      <c r="B1167">
        <v>56</v>
      </c>
      <c r="C1167">
        <v>2015</v>
      </c>
      <c r="D1167">
        <v>99</v>
      </c>
      <c r="E1167">
        <v>99</v>
      </c>
      <c r="F1167">
        <v>99</v>
      </c>
      <c r="G1167">
        <v>99</v>
      </c>
      <c r="H1167">
        <v>99</v>
      </c>
      <c r="I1167">
        <v>99</v>
      </c>
      <c r="J1167">
        <v>999</v>
      </c>
      <c r="K1167">
        <v>99</v>
      </c>
      <c r="L1167">
        <v>17</v>
      </c>
      <c r="M1167">
        <v>99</v>
      </c>
      <c r="N1167">
        <v>99</v>
      </c>
      <c r="O1167">
        <v>99</v>
      </c>
      <c r="P1167">
        <v>9999</v>
      </c>
      <c r="Q1167">
        <v>169</v>
      </c>
      <c r="R1167">
        <v>24051</v>
      </c>
      <c r="S1167">
        <v>24051</v>
      </c>
      <c r="T1167">
        <v>17</v>
      </c>
      <c r="U1167">
        <v>62.241071057336491</v>
      </c>
      <c r="V1167">
        <v>85.348622440224347</v>
      </c>
      <c r="W1167">
        <v>78.776778512328193</v>
      </c>
      <c r="X1167">
        <v>10.048379294173317</v>
      </c>
      <c r="Y1167">
        <v>1.8989729570293872</v>
      </c>
      <c r="Z1167">
        <v>-34.25864998349293</v>
      </c>
      <c r="AA1167">
        <v>63.373824141656343</v>
      </c>
      <c r="AB1167">
        <v>61.862527853740389</v>
      </c>
      <c r="AC1167">
        <v>2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426</v>
      </c>
      <c r="AL1167">
        <v>115</v>
      </c>
    </row>
    <row r="1168" spans="1:38" x14ac:dyDescent="0.5">
      <c r="A1168">
        <v>9</v>
      </c>
      <c r="B1168">
        <v>57</v>
      </c>
      <c r="C1168">
        <v>2014</v>
      </c>
      <c r="D1168">
        <v>99</v>
      </c>
      <c r="E1168">
        <v>99</v>
      </c>
      <c r="F1168">
        <v>99</v>
      </c>
      <c r="G1168">
        <v>99</v>
      </c>
      <c r="H1168">
        <v>99</v>
      </c>
      <c r="I1168">
        <v>99</v>
      </c>
      <c r="J1168">
        <v>999</v>
      </c>
      <c r="K1168">
        <v>99</v>
      </c>
      <c r="L1168">
        <v>1</v>
      </c>
      <c r="M1168">
        <v>99</v>
      </c>
      <c r="N1168">
        <v>99</v>
      </c>
      <c r="O1168">
        <v>99</v>
      </c>
      <c r="P1168">
        <v>9999</v>
      </c>
    </row>
    <row r="1169" spans="1:28" x14ac:dyDescent="0.5">
      <c r="A1169">
        <v>9</v>
      </c>
      <c r="B1169">
        <v>58</v>
      </c>
      <c r="C1169">
        <v>2014</v>
      </c>
      <c r="D1169">
        <v>99</v>
      </c>
      <c r="E1169">
        <v>99</v>
      </c>
      <c r="F1169">
        <v>99</v>
      </c>
      <c r="G1169">
        <v>99</v>
      </c>
      <c r="H1169">
        <v>99</v>
      </c>
      <c r="I1169">
        <v>99</v>
      </c>
      <c r="J1169">
        <v>999</v>
      </c>
      <c r="K1169">
        <v>99</v>
      </c>
      <c r="L1169">
        <v>2</v>
      </c>
      <c r="M1169">
        <v>99</v>
      </c>
      <c r="N1169">
        <v>99</v>
      </c>
      <c r="O1169">
        <v>99</v>
      </c>
      <c r="P1169">
        <v>9999</v>
      </c>
    </row>
    <row r="1170" spans="1:28" x14ac:dyDescent="0.5">
      <c r="A1170">
        <v>9</v>
      </c>
      <c r="B1170">
        <v>59</v>
      </c>
      <c r="C1170">
        <v>2014</v>
      </c>
      <c r="D1170">
        <v>99</v>
      </c>
      <c r="E1170">
        <v>99</v>
      </c>
      <c r="F1170">
        <v>99</v>
      </c>
      <c r="G1170">
        <v>99</v>
      </c>
      <c r="H1170">
        <v>99</v>
      </c>
      <c r="I1170">
        <v>99</v>
      </c>
      <c r="J1170">
        <v>999</v>
      </c>
      <c r="K1170">
        <v>99</v>
      </c>
      <c r="L1170">
        <v>5</v>
      </c>
      <c r="M1170">
        <v>99</v>
      </c>
      <c r="N1170">
        <v>99</v>
      </c>
      <c r="O1170">
        <v>99</v>
      </c>
      <c r="P1170">
        <v>9999</v>
      </c>
    </row>
    <row r="1171" spans="1:28" x14ac:dyDescent="0.5">
      <c r="A1171">
        <v>9</v>
      </c>
      <c r="B1171">
        <v>60</v>
      </c>
      <c r="C1171">
        <v>2014</v>
      </c>
      <c r="D1171">
        <v>99</v>
      </c>
      <c r="E1171">
        <v>99</v>
      </c>
      <c r="F1171">
        <v>99</v>
      </c>
      <c r="G1171">
        <v>99</v>
      </c>
      <c r="H1171">
        <v>99</v>
      </c>
      <c r="I1171">
        <v>99</v>
      </c>
      <c r="J1171">
        <v>999</v>
      </c>
      <c r="K1171">
        <v>99</v>
      </c>
      <c r="L1171">
        <v>8</v>
      </c>
      <c r="M1171">
        <v>99</v>
      </c>
      <c r="N1171">
        <v>99</v>
      </c>
      <c r="O1171">
        <v>99</v>
      </c>
      <c r="P1171">
        <v>9999</v>
      </c>
      <c r="Q1171">
        <v>1</v>
      </c>
      <c r="R1171">
        <v>1</v>
      </c>
      <c r="S1171">
        <v>1</v>
      </c>
      <c r="T1171">
        <v>8</v>
      </c>
      <c r="U1171">
        <v>48</v>
      </c>
      <c r="V1171">
        <v>103.79198266522212</v>
      </c>
      <c r="W1171">
        <v>95.8</v>
      </c>
      <c r="X1171">
        <v>0</v>
      </c>
      <c r="Y1171">
        <v>0</v>
      </c>
      <c r="AA1171">
        <v>9.408222786715591E-3</v>
      </c>
      <c r="AB1171">
        <v>1.1669769875305229E-2</v>
      </c>
    </row>
    <row r="1172" spans="1:28" x14ac:dyDescent="0.5">
      <c r="A1172">
        <v>9</v>
      </c>
      <c r="B1172">
        <v>61</v>
      </c>
      <c r="C1172">
        <v>2014</v>
      </c>
      <c r="D1172">
        <v>99</v>
      </c>
      <c r="E1172">
        <v>99</v>
      </c>
      <c r="F1172">
        <v>99</v>
      </c>
      <c r="G1172">
        <v>99</v>
      </c>
      <c r="H1172">
        <v>99</v>
      </c>
      <c r="I1172">
        <v>99</v>
      </c>
      <c r="J1172">
        <v>999</v>
      </c>
      <c r="K1172">
        <v>99</v>
      </c>
      <c r="L1172">
        <v>11</v>
      </c>
      <c r="M1172">
        <v>99</v>
      </c>
      <c r="N1172">
        <v>99</v>
      </c>
      <c r="O1172">
        <v>99</v>
      </c>
      <c r="P1172">
        <v>9999</v>
      </c>
      <c r="Q1172">
        <v>24</v>
      </c>
      <c r="R1172">
        <v>68</v>
      </c>
      <c r="S1172">
        <v>68</v>
      </c>
      <c r="T1172">
        <v>11</v>
      </c>
      <c r="U1172">
        <v>53.75</v>
      </c>
      <c r="V1172">
        <v>83.887260212860852</v>
      </c>
      <c r="W1172">
        <v>77.427941176470611</v>
      </c>
      <c r="X1172">
        <v>7.9639416339824143</v>
      </c>
      <c r="Y1172">
        <v>0.57841060115579801</v>
      </c>
      <c r="Z1172">
        <v>21.988134583043522</v>
      </c>
      <c r="AA1172">
        <v>0.63975914949666013</v>
      </c>
      <c r="AB1172">
        <v>0.6413622690028139</v>
      </c>
    </row>
    <row r="1173" spans="1:28" x14ac:dyDescent="0.5">
      <c r="A1173">
        <v>9</v>
      </c>
      <c r="B1173">
        <v>62</v>
      </c>
      <c r="C1173">
        <v>2014</v>
      </c>
      <c r="D1173">
        <v>99</v>
      </c>
      <c r="E1173">
        <v>99</v>
      </c>
      <c r="F1173">
        <v>99</v>
      </c>
      <c r="G1173">
        <v>99</v>
      </c>
      <c r="H1173">
        <v>99</v>
      </c>
      <c r="I1173">
        <v>99</v>
      </c>
      <c r="J1173">
        <v>999</v>
      </c>
      <c r="K1173">
        <v>99</v>
      </c>
      <c r="L1173">
        <v>14</v>
      </c>
      <c r="M1173">
        <v>99</v>
      </c>
      <c r="N1173">
        <v>99</v>
      </c>
      <c r="O1173">
        <v>99</v>
      </c>
      <c r="P1173">
        <v>9999</v>
      </c>
      <c r="Q1173">
        <v>81</v>
      </c>
      <c r="R1173">
        <v>3866</v>
      </c>
      <c r="S1173">
        <v>3866</v>
      </c>
      <c r="T1173">
        <v>14</v>
      </c>
      <c r="U1173">
        <v>57.786342472840147</v>
      </c>
      <c r="V1173">
        <v>87.800218478285998</v>
      </c>
      <c r="W1173">
        <v>81.039601655457957</v>
      </c>
      <c r="X1173">
        <v>9.6548274165563868</v>
      </c>
      <c r="Y1173">
        <v>1.1657199364088375</v>
      </c>
      <c r="Z1173">
        <v>-8.6766008246952175</v>
      </c>
      <c r="AA1173">
        <v>36.372189293442474</v>
      </c>
      <c r="AB1173">
        <v>38.164179531735343</v>
      </c>
    </row>
    <row r="1174" spans="1:28" x14ac:dyDescent="0.5">
      <c r="A1174">
        <v>9</v>
      </c>
      <c r="B1174">
        <v>63</v>
      </c>
      <c r="C1174">
        <v>2014</v>
      </c>
      <c r="D1174">
        <v>99</v>
      </c>
      <c r="E1174">
        <v>99</v>
      </c>
      <c r="F1174">
        <v>99</v>
      </c>
      <c r="G1174">
        <v>99</v>
      </c>
      <c r="H1174">
        <v>99</v>
      </c>
      <c r="I1174">
        <v>99</v>
      </c>
      <c r="J1174">
        <v>999</v>
      </c>
      <c r="K1174">
        <v>99</v>
      </c>
      <c r="L1174">
        <v>17</v>
      </c>
      <c r="M1174">
        <v>99</v>
      </c>
      <c r="N1174">
        <v>99</v>
      </c>
      <c r="O1174">
        <v>99</v>
      </c>
      <c r="P1174">
        <v>9999</v>
      </c>
      <c r="Q1174">
        <v>109</v>
      </c>
      <c r="R1174">
        <v>6694</v>
      </c>
      <c r="S1174">
        <v>6694</v>
      </c>
      <c r="T1174">
        <v>17</v>
      </c>
      <c r="U1174">
        <v>62.209142515685699</v>
      </c>
      <c r="V1174">
        <v>81.291488213600147</v>
      </c>
      <c r="W1174">
        <v>75.032043621153107</v>
      </c>
      <c r="X1174">
        <v>10.287567202058865</v>
      </c>
      <c r="Y1174">
        <v>1.9433722287983763</v>
      </c>
      <c r="Z1174">
        <v>-33.130365700238286</v>
      </c>
      <c r="AA1174">
        <v>62.978643334274153</v>
      </c>
      <c r="AB1174">
        <v>61.18278842938652</v>
      </c>
    </row>
    <row r="1175" spans="1:28" x14ac:dyDescent="0.5">
      <c r="A1175">
        <v>9</v>
      </c>
      <c r="B1175">
        <v>64</v>
      </c>
      <c r="C1175">
        <v>2013</v>
      </c>
      <c r="D1175">
        <v>99</v>
      </c>
      <c r="E1175">
        <v>99</v>
      </c>
      <c r="F1175">
        <v>99</v>
      </c>
      <c r="G1175">
        <v>99</v>
      </c>
      <c r="H1175">
        <v>99</v>
      </c>
      <c r="I1175">
        <v>99</v>
      </c>
      <c r="J1175">
        <v>999</v>
      </c>
      <c r="K1175">
        <v>99</v>
      </c>
      <c r="L1175">
        <v>1</v>
      </c>
      <c r="M1175">
        <v>99</v>
      </c>
      <c r="N1175">
        <v>99</v>
      </c>
      <c r="O1175">
        <v>99</v>
      </c>
      <c r="P1175">
        <v>9999</v>
      </c>
    </row>
    <row r="1176" spans="1:28" x14ac:dyDescent="0.5">
      <c r="A1176">
        <v>9</v>
      </c>
      <c r="B1176">
        <v>65</v>
      </c>
      <c r="C1176">
        <v>2013</v>
      </c>
      <c r="D1176">
        <v>99</v>
      </c>
      <c r="E1176">
        <v>99</v>
      </c>
      <c r="F1176">
        <v>99</v>
      </c>
      <c r="G1176">
        <v>99</v>
      </c>
      <c r="H1176">
        <v>99</v>
      </c>
      <c r="I1176">
        <v>99</v>
      </c>
      <c r="J1176">
        <v>999</v>
      </c>
      <c r="K1176">
        <v>99</v>
      </c>
      <c r="L1176">
        <v>2</v>
      </c>
      <c r="M1176">
        <v>99</v>
      </c>
      <c r="N1176">
        <v>99</v>
      </c>
      <c r="O1176">
        <v>99</v>
      </c>
      <c r="P1176">
        <v>9999</v>
      </c>
    </row>
    <row r="1177" spans="1:28" x14ac:dyDescent="0.5">
      <c r="A1177">
        <v>9</v>
      </c>
      <c r="B1177">
        <v>66</v>
      </c>
      <c r="C1177">
        <v>2013</v>
      </c>
      <c r="D1177">
        <v>99</v>
      </c>
      <c r="E1177">
        <v>99</v>
      </c>
      <c r="F1177">
        <v>99</v>
      </c>
      <c r="G1177">
        <v>99</v>
      </c>
      <c r="H1177">
        <v>99</v>
      </c>
      <c r="I1177">
        <v>99</v>
      </c>
      <c r="J1177">
        <v>999</v>
      </c>
      <c r="K1177">
        <v>99</v>
      </c>
      <c r="L1177">
        <v>5</v>
      </c>
      <c r="M1177">
        <v>99</v>
      </c>
      <c r="N1177">
        <v>99</v>
      </c>
      <c r="O1177">
        <v>99</v>
      </c>
      <c r="P1177">
        <v>9999</v>
      </c>
    </row>
    <row r="1178" spans="1:28" x14ac:dyDescent="0.5">
      <c r="A1178">
        <v>9</v>
      </c>
      <c r="B1178">
        <v>67</v>
      </c>
      <c r="C1178">
        <v>2013</v>
      </c>
      <c r="D1178">
        <v>99</v>
      </c>
      <c r="E1178">
        <v>99</v>
      </c>
      <c r="F1178">
        <v>99</v>
      </c>
      <c r="G1178">
        <v>99</v>
      </c>
      <c r="H1178">
        <v>99</v>
      </c>
      <c r="I1178">
        <v>99</v>
      </c>
      <c r="J1178">
        <v>999</v>
      </c>
      <c r="K1178">
        <v>99</v>
      </c>
      <c r="L1178">
        <v>8</v>
      </c>
      <c r="M1178">
        <v>99</v>
      </c>
      <c r="N1178">
        <v>99</v>
      </c>
      <c r="O1178">
        <v>99</v>
      </c>
      <c r="P1178">
        <v>9999</v>
      </c>
      <c r="Q1178">
        <v>6</v>
      </c>
      <c r="R1178">
        <v>8</v>
      </c>
      <c r="S1178">
        <v>8</v>
      </c>
      <c r="T1178">
        <v>8</v>
      </c>
      <c r="U1178">
        <v>48.375</v>
      </c>
      <c r="V1178">
        <v>102.34290357529794</v>
      </c>
      <c r="W1178">
        <v>94.462500000000006</v>
      </c>
      <c r="X1178">
        <v>8.7359798391479284</v>
      </c>
      <c r="Y1178">
        <v>0.48412291827592702</v>
      </c>
      <c r="Z1178">
        <v>18.361541945946929</v>
      </c>
      <c r="AA1178">
        <v>0.14875418371141691</v>
      </c>
      <c r="AB1178">
        <v>0.18861599983826485</v>
      </c>
    </row>
    <row r="1179" spans="1:28" x14ac:dyDescent="0.5">
      <c r="A1179">
        <v>9</v>
      </c>
      <c r="B1179">
        <v>68</v>
      </c>
      <c r="C1179">
        <v>2013</v>
      </c>
      <c r="D1179">
        <v>99</v>
      </c>
      <c r="E1179">
        <v>99</v>
      </c>
      <c r="F1179">
        <v>99</v>
      </c>
      <c r="G1179">
        <v>99</v>
      </c>
      <c r="H1179">
        <v>99</v>
      </c>
      <c r="I1179">
        <v>99</v>
      </c>
      <c r="J1179">
        <v>999</v>
      </c>
      <c r="K1179">
        <v>99</v>
      </c>
      <c r="L1179">
        <v>11</v>
      </c>
      <c r="M1179">
        <v>99</v>
      </c>
      <c r="N1179">
        <v>99</v>
      </c>
      <c r="O1179">
        <v>99</v>
      </c>
      <c r="P1179">
        <v>9999</v>
      </c>
      <c r="Q1179">
        <v>18</v>
      </c>
      <c r="R1179">
        <v>109</v>
      </c>
      <c r="S1179">
        <v>109</v>
      </c>
      <c r="T1179">
        <v>11</v>
      </c>
      <c r="U1179">
        <v>53.26605504587156</v>
      </c>
      <c r="V1179">
        <v>94.339360084288444</v>
      </c>
      <c r="W1179">
        <v>87.075229357798108</v>
      </c>
      <c r="X1179">
        <v>11.986400213784584</v>
      </c>
      <c r="Y1179">
        <v>0.9734286498862269</v>
      </c>
      <c r="Z1179">
        <v>-21.322636566609621</v>
      </c>
      <c r="AA1179">
        <v>2.0267757530680548</v>
      </c>
      <c r="AB1179">
        <v>2.368919118254516</v>
      </c>
    </row>
    <row r="1180" spans="1:28" x14ac:dyDescent="0.5">
      <c r="A1180">
        <v>9</v>
      </c>
      <c r="B1180">
        <v>69</v>
      </c>
      <c r="C1180">
        <v>2013</v>
      </c>
      <c r="D1180">
        <v>99</v>
      </c>
      <c r="E1180">
        <v>99</v>
      </c>
      <c r="F1180">
        <v>99</v>
      </c>
      <c r="G1180">
        <v>99</v>
      </c>
      <c r="H1180">
        <v>99</v>
      </c>
      <c r="I1180">
        <v>99</v>
      </c>
      <c r="J1180">
        <v>999</v>
      </c>
      <c r="K1180">
        <v>99</v>
      </c>
      <c r="L1180">
        <v>14</v>
      </c>
      <c r="M1180">
        <v>99</v>
      </c>
      <c r="N1180">
        <v>99</v>
      </c>
      <c r="O1180">
        <v>99</v>
      </c>
      <c r="P1180">
        <v>9999</v>
      </c>
      <c r="Q1180">
        <v>59</v>
      </c>
      <c r="R1180">
        <v>1521</v>
      </c>
      <c r="S1180">
        <v>1521</v>
      </c>
      <c r="T1180">
        <v>14</v>
      </c>
      <c r="U1180">
        <v>57.730440499671282</v>
      </c>
      <c r="V1180">
        <v>85.450496943121408</v>
      </c>
      <c r="W1180">
        <v>78.870808678500993</v>
      </c>
      <c r="X1180">
        <v>10.849700696215479</v>
      </c>
      <c r="Y1180">
        <v>1.2570591220523537</v>
      </c>
      <c r="Z1180">
        <v>-20.427445003440077</v>
      </c>
      <c r="AA1180">
        <v>28.281889178133127</v>
      </c>
      <c r="AB1180">
        <v>29.94157321767613</v>
      </c>
    </row>
    <row r="1181" spans="1:28" x14ac:dyDescent="0.5">
      <c r="A1181">
        <v>9</v>
      </c>
      <c r="B1181">
        <v>70</v>
      </c>
      <c r="C1181">
        <v>2013</v>
      </c>
      <c r="D1181">
        <v>99</v>
      </c>
      <c r="E1181">
        <v>99</v>
      </c>
      <c r="F1181">
        <v>99</v>
      </c>
      <c r="G1181">
        <v>99</v>
      </c>
      <c r="H1181">
        <v>99</v>
      </c>
      <c r="I1181">
        <v>99</v>
      </c>
      <c r="J1181">
        <v>999</v>
      </c>
      <c r="K1181">
        <v>99</v>
      </c>
      <c r="L1181">
        <v>17</v>
      </c>
      <c r="M1181">
        <v>99</v>
      </c>
      <c r="N1181">
        <v>99</v>
      </c>
      <c r="O1181">
        <v>99</v>
      </c>
      <c r="P1181">
        <v>9999</v>
      </c>
      <c r="Q1181">
        <v>72</v>
      </c>
      <c r="R1181">
        <v>3740</v>
      </c>
      <c r="S1181">
        <v>3740</v>
      </c>
      <c r="T1181">
        <v>17</v>
      </c>
      <c r="U1181">
        <v>62.395187165775397</v>
      </c>
      <c r="V1181">
        <v>78.344244818975554</v>
      </c>
      <c r="W1181">
        <v>72.311737967914496</v>
      </c>
      <c r="X1181">
        <v>9.7394222712294756</v>
      </c>
      <c r="Y1181">
        <v>1.8948221996210697</v>
      </c>
      <c r="Z1181">
        <v>-17.324826600047871</v>
      </c>
      <c r="AA1181">
        <v>69.542580885087389</v>
      </c>
      <c r="AB1181">
        <v>67.500891664231105</v>
      </c>
    </row>
    <row r="1182" spans="1:28" x14ac:dyDescent="0.5">
      <c r="A1182">
        <v>9</v>
      </c>
      <c r="B1182">
        <v>71</v>
      </c>
      <c r="C1182">
        <v>2012</v>
      </c>
      <c r="D1182">
        <v>99</v>
      </c>
      <c r="E1182">
        <v>99</v>
      </c>
      <c r="F1182">
        <v>99</v>
      </c>
      <c r="G1182">
        <v>99</v>
      </c>
      <c r="H1182">
        <v>99</v>
      </c>
      <c r="I1182">
        <v>99</v>
      </c>
      <c r="J1182">
        <v>999</v>
      </c>
      <c r="K1182">
        <v>99</v>
      </c>
      <c r="L1182">
        <v>1</v>
      </c>
      <c r="M1182">
        <v>99</v>
      </c>
      <c r="N1182">
        <v>99</v>
      </c>
      <c r="O1182">
        <v>99</v>
      </c>
      <c r="P1182">
        <v>9999</v>
      </c>
    </row>
    <row r="1183" spans="1:28" x14ac:dyDescent="0.5">
      <c r="A1183">
        <v>9</v>
      </c>
      <c r="B1183">
        <v>72</v>
      </c>
      <c r="C1183">
        <v>2012</v>
      </c>
      <c r="D1183">
        <v>99</v>
      </c>
      <c r="E1183">
        <v>99</v>
      </c>
      <c r="F1183">
        <v>99</v>
      </c>
      <c r="G1183">
        <v>99</v>
      </c>
      <c r="H1183">
        <v>99</v>
      </c>
      <c r="I1183">
        <v>99</v>
      </c>
      <c r="J1183">
        <v>999</v>
      </c>
      <c r="K1183">
        <v>99</v>
      </c>
      <c r="L1183">
        <v>2</v>
      </c>
      <c r="M1183">
        <v>99</v>
      </c>
      <c r="N1183">
        <v>99</v>
      </c>
      <c r="O1183">
        <v>99</v>
      </c>
      <c r="P1183">
        <v>9999</v>
      </c>
    </row>
    <row r="1184" spans="1:28" x14ac:dyDescent="0.5">
      <c r="A1184">
        <v>9</v>
      </c>
      <c r="B1184">
        <v>73</v>
      </c>
      <c r="C1184">
        <v>2012</v>
      </c>
      <c r="D1184">
        <v>99</v>
      </c>
      <c r="E1184">
        <v>99</v>
      </c>
      <c r="F1184">
        <v>99</v>
      </c>
      <c r="G1184">
        <v>99</v>
      </c>
      <c r="H1184">
        <v>99</v>
      </c>
      <c r="I1184">
        <v>99</v>
      </c>
      <c r="J1184">
        <v>999</v>
      </c>
      <c r="K1184">
        <v>99</v>
      </c>
      <c r="L1184">
        <v>5</v>
      </c>
      <c r="M1184">
        <v>99</v>
      </c>
      <c r="N1184">
        <v>99</v>
      </c>
      <c r="O1184">
        <v>99</v>
      </c>
      <c r="P1184">
        <v>9999</v>
      </c>
    </row>
    <row r="1185" spans="1:38" x14ac:dyDescent="0.5">
      <c r="A1185">
        <v>9</v>
      </c>
      <c r="B1185">
        <v>74</v>
      </c>
      <c r="C1185">
        <v>2012</v>
      </c>
      <c r="D1185">
        <v>99</v>
      </c>
      <c r="E1185">
        <v>99</v>
      </c>
      <c r="F1185">
        <v>99</v>
      </c>
      <c r="G1185">
        <v>99</v>
      </c>
      <c r="H1185">
        <v>99</v>
      </c>
      <c r="I1185">
        <v>99</v>
      </c>
      <c r="J1185">
        <v>999</v>
      </c>
      <c r="K1185">
        <v>99</v>
      </c>
      <c r="L1185">
        <v>8</v>
      </c>
      <c r="M1185">
        <v>99</v>
      </c>
      <c r="N1185">
        <v>99</v>
      </c>
      <c r="O1185">
        <v>99</v>
      </c>
      <c r="P1185">
        <v>9999</v>
      </c>
    </row>
    <row r="1186" spans="1:38" x14ac:dyDescent="0.5">
      <c r="A1186">
        <v>9</v>
      </c>
      <c r="B1186">
        <v>75</v>
      </c>
      <c r="C1186">
        <v>2012</v>
      </c>
      <c r="D1186">
        <v>99</v>
      </c>
      <c r="E1186">
        <v>99</v>
      </c>
      <c r="F1186">
        <v>99</v>
      </c>
      <c r="G1186">
        <v>99</v>
      </c>
      <c r="H1186">
        <v>99</v>
      </c>
      <c r="I1186">
        <v>99</v>
      </c>
      <c r="J1186">
        <v>999</v>
      </c>
      <c r="K1186">
        <v>99</v>
      </c>
      <c r="L1186">
        <v>11</v>
      </c>
      <c r="M1186">
        <v>99</v>
      </c>
      <c r="N1186">
        <v>99</v>
      </c>
      <c r="O1186">
        <v>99</v>
      </c>
      <c r="P1186">
        <v>9999</v>
      </c>
      <c r="Q1186">
        <v>8</v>
      </c>
      <c r="R1186">
        <v>33</v>
      </c>
      <c r="S1186">
        <v>33</v>
      </c>
      <c r="T1186">
        <v>11</v>
      </c>
      <c r="U1186">
        <v>52.848484848484851</v>
      </c>
      <c r="V1186">
        <v>94.34978167372536</v>
      </c>
      <c r="W1186">
        <v>87.084848484848493</v>
      </c>
      <c r="X1186">
        <v>12.2609041441318</v>
      </c>
      <c r="Y1186">
        <v>1.2820724728063468</v>
      </c>
      <c r="Z1186">
        <v>-27.041676326303392</v>
      </c>
      <c r="AA1186">
        <v>3.4267912772585674</v>
      </c>
      <c r="AB1186">
        <v>3.9131370183470007</v>
      </c>
    </row>
    <row r="1187" spans="1:38" x14ac:dyDescent="0.5">
      <c r="A1187">
        <v>9</v>
      </c>
      <c r="B1187">
        <v>76</v>
      </c>
      <c r="C1187">
        <v>2012</v>
      </c>
      <c r="D1187">
        <v>99</v>
      </c>
      <c r="E1187">
        <v>99</v>
      </c>
      <c r="F1187">
        <v>99</v>
      </c>
      <c r="G1187">
        <v>99</v>
      </c>
      <c r="H1187">
        <v>99</v>
      </c>
      <c r="I1187">
        <v>99</v>
      </c>
      <c r="J1187">
        <v>999</v>
      </c>
      <c r="K1187">
        <v>99</v>
      </c>
      <c r="L1187">
        <v>14</v>
      </c>
      <c r="M1187">
        <v>99</v>
      </c>
      <c r="N1187">
        <v>99</v>
      </c>
      <c r="O1187">
        <v>99</v>
      </c>
      <c r="P1187">
        <v>9999</v>
      </c>
      <c r="Q1187">
        <v>19</v>
      </c>
      <c r="R1187">
        <v>348</v>
      </c>
      <c r="S1187">
        <v>348</v>
      </c>
      <c r="T1187">
        <v>14</v>
      </c>
      <c r="U1187">
        <v>57.681034482758641</v>
      </c>
      <c r="V1187">
        <v>87.810238975853338</v>
      </c>
      <c r="W1187">
        <v>81.048850574712546</v>
      </c>
      <c r="X1187">
        <v>10.725869675137197</v>
      </c>
      <c r="Y1187">
        <v>1.272605738878839</v>
      </c>
      <c r="Z1187">
        <v>-29.815544505643278</v>
      </c>
      <c r="AA1187">
        <v>36.137071651090345</v>
      </c>
      <c r="AB1187">
        <v>38.405605679754025</v>
      </c>
    </row>
    <row r="1188" spans="1:38" x14ac:dyDescent="0.5">
      <c r="A1188">
        <v>9</v>
      </c>
      <c r="B1188">
        <v>77</v>
      </c>
      <c r="C1188">
        <v>2012</v>
      </c>
      <c r="D1188">
        <v>99</v>
      </c>
      <c r="E1188">
        <v>99</v>
      </c>
      <c r="F1188">
        <v>99</v>
      </c>
      <c r="G1188">
        <v>99</v>
      </c>
      <c r="H1188">
        <v>99</v>
      </c>
      <c r="I1188">
        <v>99</v>
      </c>
      <c r="J1188">
        <v>999</v>
      </c>
      <c r="K1188">
        <v>99</v>
      </c>
      <c r="L1188">
        <v>17</v>
      </c>
      <c r="M1188">
        <v>99</v>
      </c>
      <c r="N1188">
        <v>99</v>
      </c>
      <c r="O1188">
        <v>99</v>
      </c>
      <c r="P1188">
        <v>9999</v>
      </c>
      <c r="Q1188">
        <v>22</v>
      </c>
      <c r="R1188">
        <v>582</v>
      </c>
      <c r="S1188">
        <v>582</v>
      </c>
      <c r="T1188">
        <v>17</v>
      </c>
      <c r="U1188">
        <v>61.938144329896915</v>
      </c>
      <c r="V1188">
        <v>78.857230084179392</v>
      </c>
      <c r="W1188">
        <v>72.785223367697526</v>
      </c>
      <c r="X1188">
        <v>10.833614555242368</v>
      </c>
      <c r="Y1188">
        <v>1.6867042203466436</v>
      </c>
      <c r="Z1188">
        <v>-32.17723816123614</v>
      </c>
      <c r="AA1188">
        <v>60.436137071651089</v>
      </c>
      <c r="AB1188">
        <v>57.681257301898981</v>
      </c>
    </row>
    <row r="1189" spans="1:38" x14ac:dyDescent="0.5">
      <c r="A1189">
        <v>10</v>
      </c>
      <c r="B1189">
        <v>1</v>
      </c>
      <c r="C1189">
        <v>2022</v>
      </c>
      <c r="D1189">
        <v>99</v>
      </c>
      <c r="E1189">
        <v>99</v>
      </c>
      <c r="F1189">
        <v>99</v>
      </c>
      <c r="G1189">
        <v>99</v>
      </c>
      <c r="H1189">
        <v>99</v>
      </c>
      <c r="I1189">
        <v>99</v>
      </c>
      <c r="J1189">
        <v>999</v>
      </c>
      <c r="K1189">
        <v>99</v>
      </c>
      <c r="L1189">
        <v>99</v>
      </c>
      <c r="M1189">
        <v>48</v>
      </c>
      <c r="N1189">
        <v>99</v>
      </c>
      <c r="O1189">
        <v>99</v>
      </c>
      <c r="P1189">
        <v>9999</v>
      </c>
      <c r="Q1189">
        <v>7</v>
      </c>
      <c r="R1189">
        <v>19</v>
      </c>
      <c r="S1189">
        <v>19</v>
      </c>
      <c r="T1189">
        <v>8.4736842105263133</v>
      </c>
      <c r="U1189">
        <v>48</v>
      </c>
      <c r="V1189">
        <v>117.05536864914178</v>
      </c>
      <c r="W1189">
        <v>108.04210526315796</v>
      </c>
      <c r="X1189">
        <v>28.206238872939768</v>
      </c>
      <c r="Y1189">
        <v>0</v>
      </c>
      <c r="AA1189">
        <v>6.596077069953131E-2</v>
      </c>
      <c r="AB1189">
        <v>8.3100305619104864E-2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1</v>
      </c>
      <c r="AJ1189">
        <v>0</v>
      </c>
      <c r="AK1189">
        <v>1</v>
      </c>
      <c r="AL1189">
        <v>0</v>
      </c>
    </row>
    <row r="1190" spans="1:38" x14ac:dyDescent="0.5">
      <c r="A1190">
        <v>10</v>
      </c>
      <c r="B1190">
        <v>2</v>
      </c>
      <c r="C1190">
        <v>2022</v>
      </c>
      <c r="D1190">
        <v>99</v>
      </c>
      <c r="E1190">
        <v>99</v>
      </c>
      <c r="F1190">
        <v>99</v>
      </c>
      <c r="G1190">
        <v>99</v>
      </c>
      <c r="H1190">
        <v>99</v>
      </c>
      <c r="I1190">
        <v>99</v>
      </c>
      <c r="J1190">
        <v>999</v>
      </c>
      <c r="K1190">
        <v>99</v>
      </c>
      <c r="L1190">
        <v>99</v>
      </c>
      <c r="M1190">
        <v>49</v>
      </c>
      <c r="N1190">
        <v>99</v>
      </c>
      <c r="O1190">
        <v>99</v>
      </c>
      <c r="P1190">
        <v>9999</v>
      </c>
      <c r="Q1190">
        <v>3</v>
      </c>
      <c r="R1190">
        <v>6</v>
      </c>
      <c r="S1190">
        <v>6</v>
      </c>
      <c r="T1190">
        <v>8</v>
      </c>
      <c r="U1190">
        <v>49</v>
      </c>
      <c r="V1190">
        <v>92.452148790176977</v>
      </c>
      <c r="W1190">
        <v>85.333333333333314</v>
      </c>
      <c r="X1190">
        <v>4.0594197724415535</v>
      </c>
      <c r="Y1190">
        <v>0</v>
      </c>
      <c r="AA1190">
        <v>2.0829717063009887E-2</v>
      </c>
      <c r="AB1190">
        <v>2.0726498673510178E-2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</row>
    <row r="1191" spans="1:38" x14ac:dyDescent="0.5">
      <c r="A1191">
        <v>10</v>
      </c>
      <c r="B1191">
        <v>3</v>
      </c>
      <c r="C1191">
        <v>2022</v>
      </c>
      <c r="D1191">
        <v>99</v>
      </c>
      <c r="E1191">
        <v>99</v>
      </c>
      <c r="F1191">
        <v>99</v>
      </c>
      <c r="G1191">
        <v>99</v>
      </c>
      <c r="H1191">
        <v>99</v>
      </c>
      <c r="I1191">
        <v>99</v>
      </c>
      <c r="J1191">
        <v>999</v>
      </c>
      <c r="K1191">
        <v>99</v>
      </c>
      <c r="L1191">
        <v>99</v>
      </c>
      <c r="M1191">
        <v>50</v>
      </c>
      <c r="N1191">
        <v>99</v>
      </c>
      <c r="O1191">
        <v>99</v>
      </c>
      <c r="P1191">
        <v>9999</v>
      </c>
      <c r="Q1191">
        <v>8</v>
      </c>
      <c r="R1191">
        <v>22</v>
      </c>
      <c r="S1191">
        <v>22</v>
      </c>
      <c r="T1191">
        <v>11</v>
      </c>
      <c r="U1191">
        <v>50</v>
      </c>
      <c r="V1191">
        <v>108.29951738402444</v>
      </c>
      <c r="W1191">
        <v>99.960454545454525</v>
      </c>
      <c r="X1191">
        <v>9.5637727803096784</v>
      </c>
      <c r="Y1191">
        <v>0</v>
      </c>
      <c r="AA1191">
        <v>7.6375629231036288E-2</v>
      </c>
      <c r="AB1191">
        <v>8.9023955132571109E-2</v>
      </c>
      <c r="AC1191">
        <v>0</v>
      </c>
      <c r="AD1191">
        <v>0</v>
      </c>
      <c r="AE1191">
        <v>0</v>
      </c>
      <c r="AF1191">
        <v>0</v>
      </c>
      <c r="AG1191">
        <v>1</v>
      </c>
      <c r="AH1191">
        <v>0</v>
      </c>
      <c r="AI1191">
        <v>1</v>
      </c>
      <c r="AJ1191">
        <v>0</v>
      </c>
      <c r="AK1191">
        <v>0</v>
      </c>
      <c r="AL1191">
        <v>0</v>
      </c>
    </row>
    <row r="1192" spans="1:38" x14ac:dyDescent="0.5">
      <c r="A1192">
        <v>10</v>
      </c>
      <c r="B1192">
        <v>4</v>
      </c>
      <c r="C1192">
        <v>2022</v>
      </c>
      <c r="D1192">
        <v>99</v>
      </c>
      <c r="E1192">
        <v>99</v>
      </c>
      <c r="F1192">
        <v>99</v>
      </c>
      <c r="G1192">
        <v>99</v>
      </c>
      <c r="H1192">
        <v>99</v>
      </c>
      <c r="I1192">
        <v>99</v>
      </c>
      <c r="J1192">
        <v>999</v>
      </c>
      <c r="K1192">
        <v>99</v>
      </c>
      <c r="L1192">
        <v>99</v>
      </c>
      <c r="M1192">
        <v>51</v>
      </c>
      <c r="N1192">
        <v>99</v>
      </c>
      <c r="O1192">
        <v>99</v>
      </c>
      <c r="P1192">
        <v>9999</v>
      </c>
      <c r="Q1192">
        <v>8</v>
      </c>
      <c r="R1192">
        <v>28</v>
      </c>
      <c r="S1192">
        <v>28</v>
      </c>
      <c r="T1192">
        <v>11</v>
      </c>
      <c r="U1192">
        <v>51</v>
      </c>
      <c r="V1192">
        <v>104.65020894598362</v>
      </c>
      <c r="W1192">
        <v>96.592142857142946</v>
      </c>
      <c r="X1192">
        <v>9.7012890738229132</v>
      </c>
      <c r="Y1192">
        <v>0</v>
      </c>
      <c r="AA1192">
        <v>9.7205346294046174E-2</v>
      </c>
      <c r="AB1192">
        <v>0.10948530035625414</v>
      </c>
      <c r="AC1192">
        <v>0</v>
      </c>
      <c r="AD1192">
        <v>0</v>
      </c>
      <c r="AE1192">
        <v>0</v>
      </c>
      <c r="AF1192">
        <v>0</v>
      </c>
      <c r="AG1192">
        <v>1</v>
      </c>
      <c r="AH1192">
        <v>0</v>
      </c>
      <c r="AI1192">
        <v>1</v>
      </c>
      <c r="AJ1192">
        <v>0</v>
      </c>
      <c r="AK1192">
        <v>1</v>
      </c>
      <c r="AL1192">
        <v>0</v>
      </c>
    </row>
    <row r="1193" spans="1:38" x14ac:dyDescent="0.5">
      <c r="A1193">
        <v>10</v>
      </c>
      <c r="B1193">
        <v>5</v>
      </c>
      <c r="C1193">
        <v>2022</v>
      </c>
      <c r="D1193">
        <v>99</v>
      </c>
      <c r="E1193">
        <v>99</v>
      </c>
      <c r="F1193">
        <v>99</v>
      </c>
      <c r="G1193">
        <v>99</v>
      </c>
      <c r="H1193">
        <v>99</v>
      </c>
      <c r="I1193">
        <v>99</v>
      </c>
      <c r="J1193">
        <v>999</v>
      </c>
      <c r="K1193">
        <v>99</v>
      </c>
      <c r="L1193">
        <v>99</v>
      </c>
      <c r="M1193">
        <v>52</v>
      </c>
      <c r="N1193">
        <v>99</v>
      </c>
      <c r="O1193">
        <v>99</v>
      </c>
      <c r="P1193">
        <v>9999</v>
      </c>
      <c r="Q1193">
        <v>20</v>
      </c>
      <c r="R1193">
        <v>56</v>
      </c>
      <c r="S1193">
        <v>56</v>
      </c>
      <c r="T1193">
        <v>11</v>
      </c>
      <c r="U1193">
        <v>52</v>
      </c>
      <c r="V1193">
        <v>105.59839808079242</v>
      </c>
      <c r="W1193">
        <v>97.467321428571438</v>
      </c>
      <c r="X1193">
        <v>12.16154088731477</v>
      </c>
      <c r="Y1193">
        <v>0</v>
      </c>
      <c r="AA1193">
        <v>0.19441069258809235</v>
      </c>
      <c r="AB1193">
        <v>0.22095459622029875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1</v>
      </c>
      <c r="AJ1193">
        <v>0</v>
      </c>
      <c r="AK1193">
        <v>0</v>
      </c>
      <c r="AL1193">
        <v>2</v>
      </c>
    </row>
    <row r="1194" spans="1:38" x14ac:dyDescent="0.5">
      <c r="A1194">
        <v>10</v>
      </c>
      <c r="B1194">
        <v>6</v>
      </c>
      <c r="C1194">
        <v>2022</v>
      </c>
      <c r="D1194">
        <v>99</v>
      </c>
      <c r="E1194">
        <v>99</v>
      </c>
      <c r="F1194">
        <v>99</v>
      </c>
      <c r="G1194">
        <v>99</v>
      </c>
      <c r="H1194">
        <v>99</v>
      </c>
      <c r="I1194">
        <v>99</v>
      </c>
      <c r="J1194">
        <v>999</v>
      </c>
      <c r="K1194">
        <v>99</v>
      </c>
      <c r="L1194">
        <v>99</v>
      </c>
      <c r="M1194">
        <v>53</v>
      </c>
      <c r="N1194">
        <v>99</v>
      </c>
      <c r="O1194">
        <v>99</v>
      </c>
      <c r="P1194">
        <v>9999</v>
      </c>
      <c r="Q1194">
        <v>31</v>
      </c>
      <c r="R1194">
        <v>113</v>
      </c>
      <c r="S1194">
        <v>113</v>
      </c>
      <c r="T1194">
        <v>11</v>
      </c>
      <c r="U1194">
        <v>53</v>
      </c>
      <c r="V1194">
        <v>101.19186185869472</v>
      </c>
      <c r="W1194">
        <v>93.400088495575218</v>
      </c>
      <c r="X1194">
        <v>9.7209742670236956</v>
      </c>
      <c r="Y1194">
        <v>0</v>
      </c>
      <c r="AA1194">
        <v>0.39229300468668632</v>
      </c>
      <c r="AB1194">
        <v>0.42724964758778872</v>
      </c>
      <c r="AC1194">
        <v>0</v>
      </c>
      <c r="AD1194">
        <v>0</v>
      </c>
      <c r="AE1194">
        <v>0</v>
      </c>
      <c r="AF1194">
        <v>0</v>
      </c>
      <c r="AG1194">
        <v>2</v>
      </c>
      <c r="AH1194">
        <v>0</v>
      </c>
      <c r="AI1194">
        <v>0</v>
      </c>
      <c r="AJ1194">
        <v>0</v>
      </c>
      <c r="AK1194">
        <v>0</v>
      </c>
      <c r="AL1194">
        <v>0</v>
      </c>
    </row>
    <row r="1195" spans="1:38" x14ac:dyDescent="0.5">
      <c r="A1195">
        <v>10</v>
      </c>
      <c r="B1195">
        <v>7</v>
      </c>
      <c r="C1195">
        <v>2022</v>
      </c>
      <c r="D1195">
        <v>99</v>
      </c>
      <c r="E1195">
        <v>99</v>
      </c>
      <c r="F1195">
        <v>99</v>
      </c>
      <c r="G1195">
        <v>99</v>
      </c>
      <c r="H1195">
        <v>99</v>
      </c>
      <c r="I1195">
        <v>99</v>
      </c>
      <c r="J1195">
        <v>999</v>
      </c>
      <c r="K1195">
        <v>99</v>
      </c>
      <c r="L1195">
        <v>99</v>
      </c>
      <c r="M1195">
        <v>54</v>
      </c>
      <c r="N1195">
        <v>99</v>
      </c>
      <c r="O1195">
        <v>99</v>
      </c>
      <c r="P1195">
        <v>9999</v>
      </c>
      <c r="Q1195">
        <v>44</v>
      </c>
      <c r="R1195">
        <v>176</v>
      </c>
      <c r="S1195">
        <v>176</v>
      </c>
      <c r="T1195">
        <v>11</v>
      </c>
      <c r="U1195">
        <v>54</v>
      </c>
      <c r="V1195">
        <v>101.67235053678712</v>
      </c>
      <c r="W1195">
        <v>93.843579545454531</v>
      </c>
      <c r="X1195">
        <v>10.340077985926268</v>
      </c>
      <c r="Y1195">
        <v>0</v>
      </c>
      <c r="AA1195">
        <v>0.6110050338482903</v>
      </c>
      <c r="AB1195">
        <v>0.66861053426966888</v>
      </c>
      <c r="AC1195">
        <v>0</v>
      </c>
      <c r="AD1195">
        <v>0</v>
      </c>
      <c r="AE1195">
        <v>0</v>
      </c>
      <c r="AF1195">
        <v>0</v>
      </c>
      <c r="AG1195">
        <v>1</v>
      </c>
      <c r="AH1195">
        <v>0</v>
      </c>
      <c r="AI1195">
        <v>10</v>
      </c>
      <c r="AJ1195">
        <v>0</v>
      </c>
      <c r="AK1195">
        <v>2</v>
      </c>
      <c r="AL1195">
        <v>0</v>
      </c>
    </row>
    <row r="1196" spans="1:38" x14ac:dyDescent="0.5">
      <c r="A1196">
        <v>10</v>
      </c>
      <c r="B1196">
        <v>8</v>
      </c>
      <c r="C1196">
        <v>2022</v>
      </c>
      <c r="D1196">
        <v>99</v>
      </c>
      <c r="E1196">
        <v>99</v>
      </c>
      <c r="F1196">
        <v>99</v>
      </c>
      <c r="G1196">
        <v>99</v>
      </c>
      <c r="H1196">
        <v>99</v>
      </c>
      <c r="I1196">
        <v>99</v>
      </c>
      <c r="J1196">
        <v>999</v>
      </c>
      <c r="K1196">
        <v>99</v>
      </c>
      <c r="L1196">
        <v>99</v>
      </c>
      <c r="M1196">
        <v>55</v>
      </c>
      <c r="N1196">
        <v>99</v>
      </c>
      <c r="O1196">
        <v>99</v>
      </c>
      <c r="P1196">
        <v>9999</v>
      </c>
      <c r="Q1196">
        <v>66</v>
      </c>
      <c r="R1196">
        <v>372</v>
      </c>
      <c r="S1196">
        <v>372</v>
      </c>
      <c r="T1196">
        <v>14.016129032258062</v>
      </c>
      <c r="U1196">
        <v>55</v>
      </c>
      <c r="V1196">
        <v>100.67009168326764</v>
      </c>
      <c r="W1196">
        <v>92.918494623655903</v>
      </c>
      <c r="X1196">
        <v>9.8800898080718529</v>
      </c>
      <c r="Y1196">
        <v>0</v>
      </c>
      <c r="AA1196">
        <v>1.2914424579066135</v>
      </c>
      <c r="AB1196">
        <v>1.3992685950565955</v>
      </c>
      <c r="AC1196">
        <v>5</v>
      </c>
      <c r="AD1196">
        <v>0</v>
      </c>
      <c r="AE1196">
        <v>0</v>
      </c>
      <c r="AF1196">
        <v>1</v>
      </c>
      <c r="AG1196">
        <v>6</v>
      </c>
      <c r="AH1196">
        <v>1</v>
      </c>
      <c r="AI1196">
        <v>14</v>
      </c>
      <c r="AJ1196">
        <v>0</v>
      </c>
      <c r="AK1196">
        <v>4</v>
      </c>
      <c r="AL1196">
        <v>5</v>
      </c>
    </row>
    <row r="1197" spans="1:38" x14ac:dyDescent="0.5">
      <c r="A1197">
        <v>10</v>
      </c>
      <c r="B1197">
        <v>9</v>
      </c>
      <c r="C1197">
        <v>2022</v>
      </c>
      <c r="D1197">
        <v>99</v>
      </c>
      <c r="E1197">
        <v>99</v>
      </c>
      <c r="F1197">
        <v>99</v>
      </c>
      <c r="G1197">
        <v>99</v>
      </c>
      <c r="H1197">
        <v>99</v>
      </c>
      <c r="I1197">
        <v>99</v>
      </c>
      <c r="J1197">
        <v>999</v>
      </c>
      <c r="K1197">
        <v>99</v>
      </c>
      <c r="L1197">
        <v>99</v>
      </c>
      <c r="M1197">
        <v>56</v>
      </c>
      <c r="N1197">
        <v>99</v>
      </c>
      <c r="O1197">
        <v>99</v>
      </c>
      <c r="P1197">
        <v>9999</v>
      </c>
      <c r="Q1197">
        <v>80</v>
      </c>
      <c r="R1197">
        <v>589</v>
      </c>
      <c r="S1197">
        <v>589</v>
      </c>
      <c r="T1197">
        <v>14.010186757215616</v>
      </c>
      <c r="U1197">
        <v>56</v>
      </c>
      <c r="V1197">
        <v>100.24280461402341</v>
      </c>
      <c r="W1197">
        <v>92.524108658743586</v>
      </c>
      <c r="X1197">
        <v>9.8083325388995846</v>
      </c>
      <c r="Y1197">
        <v>0</v>
      </c>
      <c r="AA1197">
        <v>2.044783891685471</v>
      </c>
      <c r="AB1197">
        <v>2.2061050395716433</v>
      </c>
      <c r="AC1197">
        <v>7</v>
      </c>
      <c r="AD1197">
        <v>0</v>
      </c>
      <c r="AE1197">
        <v>0</v>
      </c>
      <c r="AF1197">
        <v>3</v>
      </c>
      <c r="AG1197">
        <v>9</v>
      </c>
      <c r="AH1197">
        <v>1</v>
      </c>
      <c r="AI1197">
        <v>28</v>
      </c>
      <c r="AJ1197">
        <v>0</v>
      </c>
      <c r="AK1197">
        <v>2</v>
      </c>
      <c r="AL1197">
        <v>5</v>
      </c>
    </row>
    <row r="1198" spans="1:38" x14ac:dyDescent="0.5">
      <c r="A1198">
        <v>10</v>
      </c>
      <c r="B1198">
        <v>10</v>
      </c>
      <c r="C1198">
        <v>2022</v>
      </c>
      <c r="D1198">
        <v>99</v>
      </c>
      <c r="E1198">
        <v>99</v>
      </c>
      <c r="F1198">
        <v>99</v>
      </c>
      <c r="G1198">
        <v>99</v>
      </c>
      <c r="H1198">
        <v>99</v>
      </c>
      <c r="I1198">
        <v>99</v>
      </c>
      <c r="J1198">
        <v>999</v>
      </c>
      <c r="K1198">
        <v>99</v>
      </c>
      <c r="L1198">
        <v>99</v>
      </c>
      <c r="M1198">
        <v>57</v>
      </c>
      <c r="N1198">
        <v>99</v>
      </c>
      <c r="O1198">
        <v>99</v>
      </c>
      <c r="P1198">
        <v>9999</v>
      </c>
      <c r="Q1198">
        <v>99</v>
      </c>
      <c r="R1198">
        <v>1051</v>
      </c>
      <c r="S1198">
        <v>1051</v>
      </c>
      <c r="T1198">
        <v>14.002854424357762</v>
      </c>
      <c r="U1198">
        <v>57</v>
      </c>
      <c r="V1198">
        <v>98.365525068731898</v>
      </c>
      <c r="W1198">
        <v>90.791379638439551</v>
      </c>
      <c r="X1198">
        <v>9.7800459634952883</v>
      </c>
      <c r="Y1198">
        <v>0</v>
      </c>
      <c r="AA1198">
        <v>3.6486721055372326</v>
      </c>
      <c r="AB1198">
        <v>3.8628097022149048</v>
      </c>
      <c r="AC1198">
        <v>12</v>
      </c>
      <c r="AD1198">
        <v>0</v>
      </c>
      <c r="AE1198">
        <v>0</v>
      </c>
      <c r="AF1198">
        <v>2</v>
      </c>
      <c r="AG1198">
        <v>16</v>
      </c>
      <c r="AH1198">
        <v>2</v>
      </c>
      <c r="AI1198">
        <v>39</v>
      </c>
      <c r="AJ1198">
        <v>0</v>
      </c>
      <c r="AK1198">
        <v>6</v>
      </c>
      <c r="AL1198">
        <v>7</v>
      </c>
    </row>
    <row r="1199" spans="1:38" x14ac:dyDescent="0.5">
      <c r="A1199">
        <v>10</v>
      </c>
      <c r="B1199">
        <v>11</v>
      </c>
      <c r="C1199">
        <v>2022</v>
      </c>
      <c r="D1199">
        <v>99</v>
      </c>
      <c r="E1199">
        <v>99</v>
      </c>
      <c r="F1199">
        <v>99</v>
      </c>
      <c r="G1199">
        <v>99</v>
      </c>
      <c r="H1199">
        <v>99</v>
      </c>
      <c r="I1199">
        <v>99</v>
      </c>
      <c r="J1199">
        <v>999</v>
      </c>
      <c r="K1199">
        <v>99</v>
      </c>
      <c r="L1199">
        <v>99</v>
      </c>
      <c r="M1199">
        <v>58</v>
      </c>
      <c r="N1199">
        <v>99</v>
      </c>
      <c r="O1199">
        <v>99</v>
      </c>
      <c r="P1199">
        <v>9999</v>
      </c>
      <c r="Q1199">
        <v>112</v>
      </c>
      <c r="R1199">
        <v>1802</v>
      </c>
      <c r="S1199">
        <v>1802</v>
      </c>
      <c r="T1199">
        <v>14.003329633740289</v>
      </c>
      <c r="U1199">
        <v>58</v>
      </c>
      <c r="V1199">
        <v>97.73709361092719</v>
      </c>
      <c r="W1199">
        <v>90.211337402885633</v>
      </c>
      <c r="X1199">
        <v>9.6879543179240439</v>
      </c>
      <c r="Y1199">
        <v>0</v>
      </c>
      <c r="AA1199">
        <v>6.2558583579239722</v>
      </c>
      <c r="AB1199">
        <v>6.5806969284369359</v>
      </c>
      <c r="AC1199">
        <v>14</v>
      </c>
      <c r="AD1199">
        <v>0</v>
      </c>
      <c r="AE1199">
        <v>0</v>
      </c>
      <c r="AF1199">
        <v>6</v>
      </c>
      <c r="AG1199">
        <v>28</v>
      </c>
      <c r="AH1199">
        <v>10</v>
      </c>
      <c r="AI1199">
        <v>74</v>
      </c>
      <c r="AJ1199">
        <v>0</v>
      </c>
      <c r="AK1199">
        <v>17</v>
      </c>
      <c r="AL1199">
        <v>11</v>
      </c>
    </row>
    <row r="1200" spans="1:38" x14ac:dyDescent="0.5">
      <c r="A1200">
        <v>10</v>
      </c>
      <c r="B1200">
        <v>12</v>
      </c>
      <c r="C1200">
        <v>2022</v>
      </c>
      <c r="D1200">
        <v>99</v>
      </c>
      <c r="E1200">
        <v>99</v>
      </c>
      <c r="F1200">
        <v>99</v>
      </c>
      <c r="G1200">
        <v>99</v>
      </c>
      <c r="H1200">
        <v>99</v>
      </c>
      <c r="I1200">
        <v>99</v>
      </c>
      <c r="J1200">
        <v>999</v>
      </c>
      <c r="K1200">
        <v>99</v>
      </c>
      <c r="L1200">
        <v>99</v>
      </c>
      <c r="M1200">
        <v>59</v>
      </c>
      <c r="N1200">
        <v>99</v>
      </c>
      <c r="O1200">
        <v>99</v>
      </c>
      <c r="P1200">
        <v>9999</v>
      </c>
      <c r="Q1200">
        <v>130</v>
      </c>
      <c r="R1200">
        <v>2823</v>
      </c>
      <c r="S1200">
        <v>2823</v>
      </c>
      <c r="T1200">
        <v>14.002125398512227</v>
      </c>
      <c r="U1200">
        <v>59</v>
      </c>
      <c r="V1200">
        <v>95.955671356129287</v>
      </c>
      <c r="W1200">
        <v>88.567084661707497</v>
      </c>
      <c r="X1200">
        <v>9.7875121536336795</v>
      </c>
      <c r="Y1200">
        <v>0</v>
      </c>
      <c r="AA1200">
        <v>9.8003818781461565</v>
      </c>
      <c r="AB1200">
        <v>10.121367858719815</v>
      </c>
      <c r="AC1200">
        <v>42</v>
      </c>
      <c r="AD1200">
        <v>0</v>
      </c>
      <c r="AE1200">
        <v>0</v>
      </c>
      <c r="AF1200">
        <v>16</v>
      </c>
      <c r="AG1200">
        <v>40</v>
      </c>
      <c r="AH1200">
        <v>20</v>
      </c>
      <c r="AI1200">
        <v>109</v>
      </c>
      <c r="AJ1200">
        <v>0</v>
      </c>
      <c r="AK1200">
        <v>25</v>
      </c>
      <c r="AL1200">
        <v>24</v>
      </c>
    </row>
    <row r="1201" spans="1:38" x14ac:dyDescent="0.5">
      <c r="A1201">
        <v>10</v>
      </c>
      <c r="B1201">
        <v>13</v>
      </c>
      <c r="C1201">
        <v>2022</v>
      </c>
      <c r="D1201">
        <v>99</v>
      </c>
      <c r="E1201">
        <v>99</v>
      </c>
      <c r="F1201">
        <v>99</v>
      </c>
      <c r="G1201">
        <v>99</v>
      </c>
      <c r="H1201">
        <v>99</v>
      </c>
      <c r="I1201">
        <v>99</v>
      </c>
      <c r="J1201">
        <v>999</v>
      </c>
      <c r="K1201">
        <v>99</v>
      </c>
      <c r="L1201">
        <v>99</v>
      </c>
      <c r="M1201">
        <v>60</v>
      </c>
      <c r="N1201">
        <v>99</v>
      </c>
      <c r="O1201">
        <v>99</v>
      </c>
      <c r="P1201">
        <v>9999</v>
      </c>
      <c r="Q1201">
        <v>136</v>
      </c>
      <c r="R1201">
        <v>4141</v>
      </c>
      <c r="S1201">
        <v>4141</v>
      </c>
      <c r="T1201">
        <v>16.999275537309824</v>
      </c>
      <c r="U1201">
        <v>60</v>
      </c>
      <c r="V1201">
        <v>94.964458420315395</v>
      </c>
      <c r="W1201">
        <v>87.652195121951124</v>
      </c>
      <c r="X1201">
        <v>9.3968353912277038</v>
      </c>
      <c r="Y1201">
        <v>0</v>
      </c>
      <c r="AA1201">
        <v>14.375976392987328</v>
      </c>
      <c r="AB1201">
        <v>14.69345777663472</v>
      </c>
      <c r="AC1201">
        <v>67</v>
      </c>
      <c r="AD1201">
        <v>0</v>
      </c>
      <c r="AE1201">
        <v>0</v>
      </c>
      <c r="AF1201">
        <v>14</v>
      </c>
      <c r="AG1201">
        <v>74</v>
      </c>
      <c r="AH1201">
        <v>36</v>
      </c>
      <c r="AI1201">
        <v>194</v>
      </c>
      <c r="AJ1201">
        <v>0</v>
      </c>
      <c r="AK1201">
        <v>31</v>
      </c>
      <c r="AL1201">
        <v>21</v>
      </c>
    </row>
    <row r="1202" spans="1:38" x14ac:dyDescent="0.5">
      <c r="A1202">
        <v>10</v>
      </c>
      <c r="B1202">
        <v>14</v>
      </c>
      <c r="C1202">
        <v>2022</v>
      </c>
      <c r="D1202">
        <v>99</v>
      </c>
      <c r="E1202">
        <v>99</v>
      </c>
      <c r="F1202">
        <v>99</v>
      </c>
      <c r="G1202">
        <v>99</v>
      </c>
      <c r="H1202">
        <v>99</v>
      </c>
      <c r="I1202">
        <v>99</v>
      </c>
      <c r="J1202">
        <v>999</v>
      </c>
      <c r="K1202">
        <v>99</v>
      </c>
      <c r="L1202">
        <v>99</v>
      </c>
      <c r="M1202">
        <v>61</v>
      </c>
      <c r="N1202">
        <v>99</v>
      </c>
      <c r="O1202">
        <v>99</v>
      </c>
      <c r="P1202">
        <v>9999</v>
      </c>
      <c r="Q1202">
        <v>141</v>
      </c>
      <c r="R1202">
        <v>5191</v>
      </c>
      <c r="S1202">
        <v>5191</v>
      </c>
      <c r="T1202">
        <v>17</v>
      </c>
      <c r="U1202">
        <v>61</v>
      </c>
      <c r="V1202">
        <v>93.321070116146075</v>
      </c>
      <c r="W1202">
        <v>86.135347717202791</v>
      </c>
      <c r="X1202">
        <v>9.5657570382470798</v>
      </c>
      <c r="Y1202">
        <v>0</v>
      </c>
      <c r="AA1202">
        <v>18.021176879014064</v>
      </c>
      <c r="AB1202">
        <v>18.100410405319263</v>
      </c>
      <c r="AC1202">
        <v>69</v>
      </c>
      <c r="AD1202">
        <v>0</v>
      </c>
      <c r="AE1202">
        <v>0</v>
      </c>
      <c r="AF1202">
        <v>17</v>
      </c>
      <c r="AG1202">
        <v>105</v>
      </c>
      <c r="AH1202">
        <v>42</v>
      </c>
      <c r="AI1202">
        <v>267</v>
      </c>
      <c r="AJ1202">
        <v>0</v>
      </c>
      <c r="AK1202">
        <v>68</v>
      </c>
      <c r="AL1202">
        <v>45</v>
      </c>
    </row>
    <row r="1203" spans="1:38" x14ac:dyDescent="0.5">
      <c r="A1203">
        <v>10</v>
      </c>
      <c r="B1203">
        <v>15</v>
      </c>
      <c r="C1203">
        <v>2022</v>
      </c>
      <c r="D1203">
        <v>99</v>
      </c>
      <c r="E1203">
        <v>99</v>
      </c>
      <c r="F1203">
        <v>99</v>
      </c>
      <c r="G1203">
        <v>99</v>
      </c>
      <c r="H1203">
        <v>99</v>
      </c>
      <c r="I1203">
        <v>99</v>
      </c>
      <c r="J1203">
        <v>999</v>
      </c>
      <c r="K1203">
        <v>99</v>
      </c>
      <c r="L1203">
        <v>99</v>
      </c>
      <c r="M1203">
        <v>62</v>
      </c>
      <c r="N1203">
        <v>99</v>
      </c>
      <c r="O1203">
        <v>99</v>
      </c>
      <c r="P1203">
        <v>9999</v>
      </c>
      <c r="Q1203">
        <v>142</v>
      </c>
      <c r="R1203">
        <v>5061</v>
      </c>
      <c r="S1203">
        <v>5060</v>
      </c>
      <c r="T1203">
        <v>16.99664098004347</v>
      </c>
      <c r="U1203">
        <v>62</v>
      </c>
      <c r="V1203">
        <v>91.435981654597626</v>
      </c>
      <c r="W1203">
        <v>84.378513833991803</v>
      </c>
      <c r="X1203">
        <v>9.7858595392420646</v>
      </c>
      <c r="Y1203">
        <v>0</v>
      </c>
      <c r="AA1203">
        <v>17.569866342648851</v>
      </c>
      <c r="AB1203">
        <v>17.283765712047131</v>
      </c>
      <c r="AC1203">
        <v>70</v>
      </c>
      <c r="AD1203">
        <v>0</v>
      </c>
      <c r="AE1203">
        <v>0</v>
      </c>
      <c r="AF1203">
        <v>31</v>
      </c>
      <c r="AG1203">
        <v>97</v>
      </c>
      <c r="AH1203">
        <v>62</v>
      </c>
      <c r="AI1203">
        <v>250</v>
      </c>
      <c r="AJ1203">
        <v>0</v>
      </c>
      <c r="AK1203">
        <v>42</v>
      </c>
      <c r="AL1203">
        <v>38</v>
      </c>
    </row>
    <row r="1204" spans="1:38" x14ac:dyDescent="0.5">
      <c r="A1204">
        <v>10</v>
      </c>
      <c r="B1204">
        <v>16</v>
      </c>
      <c r="C1204">
        <v>2022</v>
      </c>
      <c r="D1204">
        <v>99</v>
      </c>
      <c r="E1204">
        <v>99</v>
      </c>
      <c r="F1204">
        <v>99</v>
      </c>
      <c r="G1204">
        <v>99</v>
      </c>
      <c r="H1204">
        <v>99</v>
      </c>
      <c r="I1204">
        <v>99</v>
      </c>
      <c r="J1204">
        <v>999</v>
      </c>
      <c r="K1204">
        <v>99</v>
      </c>
      <c r="L1204">
        <v>99</v>
      </c>
      <c r="M1204">
        <v>63</v>
      </c>
      <c r="N1204">
        <v>99</v>
      </c>
      <c r="O1204">
        <v>99</v>
      </c>
      <c r="P1204">
        <v>9999</v>
      </c>
      <c r="Q1204">
        <v>125</v>
      </c>
      <c r="R1204">
        <v>4140</v>
      </c>
      <c r="S1204">
        <v>4140</v>
      </c>
      <c r="T1204">
        <v>17</v>
      </c>
      <c r="U1204">
        <v>63</v>
      </c>
      <c r="V1204">
        <v>89.367157609349988</v>
      </c>
      <c r="W1204">
        <v>82.485886473429943</v>
      </c>
      <c r="X1204">
        <v>9.8994171892900127</v>
      </c>
      <c r="Y1204">
        <v>0</v>
      </c>
      <c r="AA1204">
        <v>14.372504773476829</v>
      </c>
      <c r="AB1204">
        <v>13.824071430898249</v>
      </c>
      <c r="AC1204">
        <v>81</v>
      </c>
      <c r="AD1204">
        <v>0</v>
      </c>
      <c r="AE1204">
        <v>0</v>
      </c>
      <c r="AF1204">
        <v>22</v>
      </c>
      <c r="AG1204">
        <v>89</v>
      </c>
      <c r="AH1204">
        <v>59</v>
      </c>
      <c r="AI1204">
        <v>209</v>
      </c>
      <c r="AJ1204">
        <v>0</v>
      </c>
      <c r="AK1204">
        <v>45</v>
      </c>
      <c r="AL1204">
        <v>43</v>
      </c>
    </row>
    <row r="1205" spans="1:38" x14ac:dyDescent="0.5">
      <c r="A1205">
        <v>10</v>
      </c>
      <c r="B1205">
        <v>17</v>
      </c>
      <c r="C1205">
        <v>2022</v>
      </c>
      <c r="D1205">
        <v>99</v>
      </c>
      <c r="E1205">
        <v>99</v>
      </c>
      <c r="F1205">
        <v>99</v>
      </c>
      <c r="G1205">
        <v>99</v>
      </c>
      <c r="H1205">
        <v>99</v>
      </c>
      <c r="I1205">
        <v>99</v>
      </c>
      <c r="J1205">
        <v>999</v>
      </c>
      <c r="K1205">
        <v>99</v>
      </c>
      <c r="L1205">
        <v>99</v>
      </c>
      <c r="M1205">
        <v>64</v>
      </c>
      <c r="N1205">
        <v>99</v>
      </c>
      <c r="O1205">
        <v>99</v>
      </c>
      <c r="P1205">
        <v>9999</v>
      </c>
      <c r="Q1205">
        <v>97</v>
      </c>
      <c r="R1205">
        <v>2181</v>
      </c>
      <c r="S1205">
        <v>2180</v>
      </c>
      <c r="T1205">
        <v>16.992205410362221</v>
      </c>
      <c r="U1205">
        <v>64</v>
      </c>
      <c r="V1205">
        <v>86.856267456538944</v>
      </c>
      <c r="W1205">
        <v>80.150261467889919</v>
      </c>
      <c r="X1205">
        <v>10.937694425028219</v>
      </c>
      <c r="Y1205">
        <v>0</v>
      </c>
      <c r="AA1205">
        <v>7.5716021524040977</v>
      </c>
      <c r="AB1205">
        <v>7.0732241168567516</v>
      </c>
      <c r="AC1205">
        <v>43</v>
      </c>
      <c r="AD1205">
        <v>0</v>
      </c>
      <c r="AE1205">
        <v>0</v>
      </c>
      <c r="AF1205">
        <v>21</v>
      </c>
      <c r="AG1205">
        <v>56</v>
      </c>
      <c r="AH1205">
        <v>18</v>
      </c>
      <c r="AI1205">
        <v>120</v>
      </c>
      <c r="AJ1205">
        <v>0</v>
      </c>
      <c r="AK1205">
        <v>25</v>
      </c>
      <c r="AL1205">
        <v>16</v>
      </c>
    </row>
    <row r="1206" spans="1:38" x14ac:dyDescent="0.5">
      <c r="A1206">
        <v>10</v>
      </c>
      <c r="B1206">
        <v>18</v>
      </c>
      <c r="C1206">
        <v>2022</v>
      </c>
      <c r="D1206">
        <v>99</v>
      </c>
      <c r="E1206">
        <v>99</v>
      </c>
      <c r="F1206">
        <v>99</v>
      </c>
      <c r="G1206">
        <v>99</v>
      </c>
      <c r="H1206">
        <v>99</v>
      </c>
      <c r="I1206">
        <v>99</v>
      </c>
      <c r="J1206">
        <v>999</v>
      </c>
      <c r="K1206">
        <v>99</v>
      </c>
      <c r="L1206">
        <v>99</v>
      </c>
      <c r="M1206">
        <v>65</v>
      </c>
      <c r="N1206">
        <v>99</v>
      </c>
      <c r="O1206">
        <v>99</v>
      </c>
      <c r="P1206">
        <v>9999</v>
      </c>
      <c r="Q1206">
        <v>79</v>
      </c>
      <c r="R1206">
        <v>827</v>
      </c>
      <c r="S1206">
        <v>827</v>
      </c>
      <c r="T1206">
        <v>17</v>
      </c>
      <c r="U1206">
        <v>65</v>
      </c>
      <c r="V1206">
        <v>84.475508992940092</v>
      </c>
      <c r="W1206">
        <v>77.970894800483606</v>
      </c>
      <c r="X1206">
        <v>12.568416305865629</v>
      </c>
      <c r="Y1206">
        <v>0</v>
      </c>
      <c r="AA1206">
        <v>2.8710293351848639</v>
      </c>
      <c r="AB1206">
        <v>2.6103215558796369</v>
      </c>
      <c r="AC1206">
        <v>21</v>
      </c>
      <c r="AD1206">
        <v>0</v>
      </c>
      <c r="AE1206">
        <v>0</v>
      </c>
      <c r="AF1206">
        <v>14</v>
      </c>
      <c r="AG1206">
        <v>23</v>
      </c>
      <c r="AH1206">
        <v>16</v>
      </c>
      <c r="AI1206">
        <v>56</v>
      </c>
      <c r="AJ1206">
        <v>0</v>
      </c>
      <c r="AK1206">
        <v>9</v>
      </c>
      <c r="AL1206">
        <v>11</v>
      </c>
    </row>
    <row r="1207" spans="1:38" x14ac:dyDescent="0.5">
      <c r="A1207">
        <v>10</v>
      </c>
      <c r="B1207">
        <v>19</v>
      </c>
      <c r="C1207">
        <v>2022</v>
      </c>
      <c r="D1207">
        <v>99</v>
      </c>
      <c r="E1207">
        <v>99</v>
      </c>
      <c r="F1207">
        <v>99</v>
      </c>
      <c r="G1207">
        <v>99</v>
      </c>
      <c r="H1207">
        <v>99</v>
      </c>
      <c r="I1207">
        <v>99</v>
      </c>
      <c r="J1207">
        <v>999</v>
      </c>
      <c r="K1207">
        <v>99</v>
      </c>
      <c r="L1207">
        <v>99</v>
      </c>
      <c r="M1207">
        <v>66</v>
      </c>
      <c r="N1207">
        <v>99</v>
      </c>
      <c r="O1207">
        <v>99</v>
      </c>
      <c r="P1207">
        <v>9999</v>
      </c>
      <c r="Q1207">
        <v>51</v>
      </c>
      <c r="R1207">
        <v>182</v>
      </c>
      <c r="S1207">
        <v>182</v>
      </c>
      <c r="T1207">
        <v>17</v>
      </c>
      <c r="U1207">
        <v>66</v>
      </c>
      <c r="V1207">
        <v>84.106532687247693</v>
      </c>
      <c r="W1207">
        <v>77.630329670329701</v>
      </c>
      <c r="X1207">
        <v>14.781851617911412</v>
      </c>
      <c r="Y1207">
        <v>0</v>
      </c>
      <c r="AA1207">
        <v>0.63183475091130004</v>
      </c>
      <c r="AB1207">
        <v>0.57195096941093115</v>
      </c>
      <c r="AC1207">
        <v>5</v>
      </c>
      <c r="AD1207">
        <v>0</v>
      </c>
      <c r="AE1207">
        <v>0</v>
      </c>
      <c r="AF1207">
        <v>3</v>
      </c>
      <c r="AG1207">
        <v>12</v>
      </c>
      <c r="AH1207">
        <v>6</v>
      </c>
      <c r="AI1207">
        <v>8</v>
      </c>
      <c r="AJ1207">
        <v>0</v>
      </c>
      <c r="AK1207">
        <v>1</v>
      </c>
      <c r="AL1207">
        <v>1</v>
      </c>
    </row>
    <row r="1208" spans="1:38" x14ac:dyDescent="0.5">
      <c r="A1208">
        <v>10</v>
      </c>
      <c r="B1208">
        <v>20</v>
      </c>
      <c r="C1208">
        <v>2022</v>
      </c>
      <c r="D1208">
        <v>99</v>
      </c>
      <c r="E1208">
        <v>99</v>
      </c>
      <c r="F1208">
        <v>99</v>
      </c>
      <c r="G1208">
        <v>99</v>
      </c>
      <c r="H1208">
        <v>99</v>
      </c>
      <c r="I1208">
        <v>99</v>
      </c>
      <c r="J1208">
        <v>999</v>
      </c>
      <c r="K1208">
        <v>99</v>
      </c>
      <c r="L1208">
        <v>99</v>
      </c>
      <c r="M1208">
        <v>67</v>
      </c>
      <c r="N1208">
        <v>99</v>
      </c>
      <c r="O1208">
        <v>99</v>
      </c>
      <c r="P1208">
        <v>9999</v>
      </c>
      <c r="Q1208">
        <v>11</v>
      </c>
      <c r="R1208">
        <v>16</v>
      </c>
      <c r="S1208">
        <v>16</v>
      </c>
      <c r="T1208">
        <v>17</v>
      </c>
      <c r="U1208">
        <v>67</v>
      </c>
      <c r="V1208">
        <v>89.321505958829903</v>
      </c>
      <c r="W1208">
        <v>82.443749999999994</v>
      </c>
      <c r="X1208">
        <v>8.9214606952841891</v>
      </c>
      <c r="Y1208">
        <v>0</v>
      </c>
      <c r="AA1208">
        <v>5.5545912168026394E-2</v>
      </c>
      <c r="AB1208">
        <v>5.3399071094193874E-2</v>
      </c>
      <c r="AC1208">
        <v>1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1</v>
      </c>
      <c r="AJ1208">
        <v>0</v>
      </c>
      <c r="AK1208">
        <v>0</v>
      </c>
      <c r="AL1208">
        <v>0</v>
      </c>
    </row>
    <row r="1209" spans="1:38" x14ac:dyDescent="0.5">
      <c r="A1209">
        <v>10</v>
      </c>
      <c r="B1209">
        <v>21</v>
      </c>
      <c r="C1209">
        <v>2022</v>
      </c>
      <c r="D1209">
        <v>99</v>
      </c>
      <c r="E1209">
        <v>99</v>
      </c>
      <c r="F1209">
        <v>99</v>
      </c>
      <c r="G1209">
        <v>99</v>
      </c>
      <c r="H1209">
        <v>99</v>
      </c>
      <c r="I1209">
        <v>99</v>
      </c>
      <c r="J1209">
        <v>999</v>
      </c>
      <c r="K1209">
        <v>99</v>
      </c>
      <c r="L1209">
        <v>99</v>
      </c>
      <c r="M1209">
        <v>68</v>
      </c>
      <c r="N1209">
        <v>99</v>
      </c>
      <c r="O1209">
        <v>99</v>
      </c>
      <c r="P1209">
        <v>9999</v>
      </c>
    </row>
    <row r="1210" spans="1:38" x14ac:dyDescent="0.5">
      <c r="A1210">
        <v>10</v>
      </c>
      <c r="B1210">
        <v>22</v>
      </c>
      <c r="C1210">
        <v>2021</v>
      </c>
      <c r="D1210">
        <v>99</v>
      </c>
      <c r="E1210">
        <v>99</v>
      </c>
      <c r="F1210">
        <v>99</v>
      </c>
      <c r="G1210">
        <v>99</v>
      </c>
      <c r="H1210">
        <v>99</v>
      </c>
      <c r="I1210">
        <v>99</v>
      </c>
      <c r="J1210">
        <v>999</v>
      </c>
      <c r="K1210">
        <v>99</v>
      </c>
      <c r="L1210">
        <v>99</v>
      </c>
      <c r="M1210">
        <v>48</v>
      </c>
      <c r="N1210">
        <v>99</v>
      </c>
      <c r="O1210">
        <v>99</v>
      </c>
      <c r="P1210">
        <v>9999</v>
      </c>
      <c r="Q1210">
        <v>6</v>
      </c>
      <c r="R1210">
        <v>11</v>
      </c>
      <c r="S1210">
        <v>11</v>
      </c>
      <c r="T1210">
        <v>8</v>
      </c>
      <c r="U1210">
        <v>48</v>
      </c>
      <c r="V1210">
        <v>96.060277750418578</v>
      </c>
      <c r="W1210">
        <v>88.663636363636385</v>
      </c>
      <c r="X1210">
        <v>13.33460451929305</v>
      </c>
      <c r="Y1210">
        <v>0</v>
      </c>
      <c r="AA1210">
        <v>4.1837821390537051E-2</v>
      </c>
      <c r="AB1210">
        <v>4.3716886912280158E-2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2</v>
      </c>
      <c r="AJ1210">
        <v>0</v>
      </c>
      <c r="AK1210">
        <v>0</v>
      </c>
      <c r="AL1210">
        <v>0</v>
      </c>
    </row>
    <row r="1211" spans="1:38" x14ac:dyDescent="0.5">
      <c r="A1211">
        <v>10</v>
      </c>
      <c r="B1211">
        <v>23</v>
      </c>
      <c r="C1211">
        <v>2021</v>
      </c>
      <c r="D1211">
        <v>99</v>
      </c>
      <c r="E1211">
        <v>99</v>
      </c>
      <c r="F1211">
        <v>99</v>
      </c>
      <c r="G1211">
        <v>99</v>
      </c>
      <c r="H1211">
        <v>99</v>
      </c>
      <c r="I1211">
        <v>99</v>
      </c>
      <c r="J1211">
        <v>999</v>
      </c>
      <c r="K1211">
        <v>99</v>
      </c>
      <c r="L1211">
        <v>99</v>
      </c>
      <c r="M1211">
        <v>49</v>
      </c>
      <c r="N1211">
        <v>99</v>
      </c>
      <c r="O1211">
        <v>99</v>
      </c>
      <c r="P1211">
        <v>9999</v>
      </c>
      <c r="Q1211">
        <v>3</v>
      </c>
      <c r="R1211">
        <v>4</v>
      </c>
      <c r="S1211">
        <v>4</v>
      </c>
      <c r="T1211">
        <v>8</v>
      </c>
      <c r="U1211">
        <v>49</v>
      </c>
      <c r="V1211">
        <v>101.63596966413868</v>
      </c>
      <c r="W1211">
        <v>93.81</v>
      </c>
      <c r="X1211">
        <v>14.607739387050998</v>
      </c>
      <c r="Y1211">
        <v>0</v>
      </c>
      <c r="AA1211">
        <v>1.5213753232922556E-2</v>
      </c>
      <c r="AB1211">
        <v>1.6819773039028003E-2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</row>
    <row r="1212" spans="1:38" x14ac:dyDescent="0.5">
      <c r="A1212">
        <v>10</v>
      </c>
      <c r="B1212">
        <v>24</v>
      </c>
      <c r="C1212">
        <v>2021</v>
      </c>
      <c r="D1212">
        <v>99</v>
      </c>
      <c r="E1212">
        <v>99</v>
      </c>
      <c r="F1212">
        <v>99</v>
      </c>
      <c r="G1212">
        <v>99</v>
      </c>
      <c r="H1212">
        <v>99</v>
      </c>
      <c r="I1212">
        <v>99</v>
      </c>
      <c r="J1212">
        <v>999</v>
      </c>
      <c r="K1212">
        <v>99</v>
      </c>
      <c r="L1212">
        <v>99</v>
      </c>
      <c r="M1212">
        <v>50</v>
      </c>
      <c r="N1212">
        <v>99</v>
      </c>
      <c r="O1212">
        <v>99</v>
      </c>
      <c r="P1212">
        <v>9999</v>
      </c>
      <c r="Q1212">
        <v>5</v>
      </c>
      <c r="R1212">
        <v>11</v>
      </c>
      <c r="S1212">
        <v>11</v>
      </c>
      <c r="T1212">
        <v>11</v>
      </c>
      <c r="U1212">
        <v>50</v>
      </c>
      <c r="V1212">
        <v>90.191076529104677</v>
      </c>
      <c r="W1212">
        <v>83.246363636363611</v>
      </c>
      <c r="X1212">
        <v>11.44788767552367</v>
      </c>
      <c r="Y1212">
        <v>0</v>
      </c>
      <c r="AA1212">
        <v>4.1837821390537051E-2</v>
      </c>
      <c r="AB1212">
        <v>4.1045822325893641E-2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1</v>
      </c>
      <c r="AI1212">
        <v>0</v>
      </c>
      <c r="AJ1212">
        <v>0</v>
      </c>
      <c r="AK1212">
        <v>0</v>
      </c>
      <c r="AL1212">
        <v>0</v>
      </c>
    </row>
    <row r="1213" spans="1:38" x14ac:dyDescent="0.5">
      <c r="A1213">
        <v>10</v>
      </c>
      <c r="B1213">
        <v>25</v>
      </c>
      <c r="C1213">
        <v>2021</v>
      </c>
      <c r="D1213">
        <v>99</v>
      </c>
      <c r="E1213">
        <v>99</v>
      </c>
      <c r="F1213">
        <v>99</v>
      </c>
      <c r="G1213">
        <v>99</v>
      </c>
      <c r="H1213">
        <v>99</v>
      </c>
      <c r="I1213">
        <v>99</v>
      </c>
      <c r="J1213">
        <v>999</v>
      </c>
      <c r="K1213">
        <v>99</v>
      </c>
      <c r="L1213">
        <v>99</v>
      </c>
      <c r="M1213">
        <v>51</v>
      </c>
      <c r="N1213">
        <v>99</v>
      </c>
      <c r="O1213">
        <v>99</v>
      </c>
      <c r="P1213">
        <v>9999</v>
      </c>
      <c r="Q1213">
        <v>13</v>
      </c>
      <c r="R1213">
        <v>22</v>
      </c>
      <c r="S1213">
        <v>22</v>
      </c>
      <c r="T1213">
        <v>11</v>
      </c>
      <c r="U1213">
        <v>51</v>
      </c>
      <c r="V1213">
        <v>98.718605338323641</v>
      </c>
      <c r="W1213">
        <v>91.11727272727272</v>
      </c>
      <c r="X1213">
        <v>13.439087219348584</v>
      </c>
      <c r="Y1213">
        <v>0</v>
      </c>
      <c r="AA1213">
        <v>8.3675642781074103E-2</v>
      </c>
      <c r="AB1213">
        <v>8.9853375542518779E-2</v>
      </c>
      <c r="AC1213">
        <v>0</v>
      </c>
      <c r="AD1213">
        <v>0</v>
      </c>
      <c r="AE1213">
        <v>0</v>
      </c>
      <c r="AF1213">
        <v>0</v>
      </c>
      <c r="AG1213">
        <v>1</v>
      </c>
      <c r="AH1213">
        <v>0</v>
      </c>
      <c r="AI1213">
        <v>0</v>
      </c>
      <c r="AJ1213">
        <v>0</v>
      </c>
      <c r="AK1213">
        <v>2</v>
      </c>
      <c r="AL1213">
        <v>0</v>
      </c>
    </row>
    <row r="1214" spans="1:38" x14ac:dyDescent="0.5">
      <c r="A1214">
        <v>10</v>
      </c>
      <c r="B1214">
        <v>26</v>
      </c>
      <c r="C1214">
        <v>2021</v>
      </c>
      <c r="D1214">
        <v>99</v>
      </c>
      <c r="E1214">
        <v>99</v>
      </c>
      <c r="F1214">
        <v>99</v>
      </c>
      <c r="G1214">
        <v>99</v>
      </c>
      <c r="H1214">
        <v>99</v>
      </c>
      <c r="I1214">
        <v>99</v>
      </c>
      <c r="J1214">
        <v>999</v>
      </c>
      <c r="K1214">
        <v>99</v>
      </c>
      <c r="L1214">
        <v>99</v>
      </c>
      <c r="M1214">
        <v>52</v>
      </c>
      <c r="N1214">
        <v>99</v>
      </c>
      <c r="O1214">
        <v>99</v>
      </c>
      <c r="P1214">
        <v>9999</v>
      </c>
      <c r="Q1214">
        <v>15</v>
      </c>
      <c r="R1214">
        <v>32</v>
      </c>
      <c r="S1214">
        <v>32</v>
      </c>
      <c r="T1214">
        <v>11</v>
      </c>
      <c r="U1214">
        <v>52</v>
      </c>
      <c r="V1214">
        <v>94.569000541711802</v>
      </c>
      <c r="W1214">
        <v>87.287187500000016</v>
      </c>
      <c r="X1214">
        <v>11.959737986880763</v>
      </c>
      <c r="Y1214">
        <v>0</v>
      </c>
      <c r="AA1214">
        <v>0.12171002586338044</v>
      </c>
      <c r="AB1214">
        <v>0.12520206229315278</v>
      </c>
      <c r="AC1214">
        <v>1</v>
      </c>
      <c r="AD1214">
        <v>0</v>
      </c>
      <c r="AE1214">
        <v>0</v>
      </c>
      <c r="AF1214">
        <v>0</v>
      </c>
      <c r="AG1214">
        <v>1</v>
      </c>
      <c r="AH1214">
        <v>0</v>
      </c>
      <c r="AI1214">
        <v>1</v>
      </c>
      <c r="AJ1214">
        <v>0</v>
      </c>
      <c r="AK1214">
        <v>0</v>
      </c>
      <c r="AL1214">
        <v>0</v>
      </c>
    </row>
    <row r="1215" spans="1:38" x14ac:dyDescent="0.5">
      <c r="A1215">
        <v>10</v>
      </c>
      <c r="B1215">
        <v>27</v>
      </c>
      <c r="C1215">
        <v>2021</v>
      </c>
      <c r="D1215">
        <v>99</v>
      </c>
      <c r="E1215">
        <v>99</v>
      </c>
      <c r="F1215">
        <v>99</v>
      </c>
      <c r="G1215">
        <v>99</v>
      </c>
      <c r="H1215">
        <v>99</v>
      </c>
      <c r="I1215">
        <v>99</v>
      </c>
      <c r="J1215">
        <v>999</v>
      </c>
      <c r="K1215">
        <v>99</v>
      </c>
      <c r="L1215">
        <v>99</v>
      </c>
      <c r="M1215">
        <v>53</v>
      </c>
      <c r="N1215">
        <v>99</v>
      </c>
      <c r="O1215">
        <v>99</v>
      </c>
      <c r="P1215">
        <v>9999</v>
      </c>
      <c r="Q1215">
        <v>31</v>
      </c>
      <c r="R1215">
        <v>72</v>
      </c>
      <c r="S1215">
        <v>72</v>
      </c>
      <c r="T1215">
        <v>11</v>
      </c>
      <c r="U1215">
        <v>53</v>
      </c>
      <c r="V1215">
        <v>98.953743830504379</v>
      </c>
      <c r="W1215">
        <v>91.334305555555602</v>
      </c>
      <c r="X1215">
        <v>13.449422728874456</v>
      </c>
      <c r="Y1215">
        <v>0</v>
      </c>
      <c r="AA1215">
        <v>0.27384755819260603</v>
      </c>
      <c r="AB1215">
        <v>0.29476602944451785</v>
      </c>
      <c r="AC1215">
        <v>0</v>
      </c>
      <c r="AD1215">
        <v>0</v>
      </c>
      <c r="AE1215">
        <v>0</v>
      </c>
      <c r="AF1215">
        <v>0</v>
      </c>
      <c r="AG1215">
        <v>3</v>
      </c>
      <c r="AH1215">
        <v>1</v>
      </c>
      <c r="AI1215">
        <v>1</v>
      </c>
      <c r="AJ1215">
        <v>0</v>
      </c>
      <c r="AK1215">
        <v>0</v>
      </c>
      <c r="AL1215">
        <v>0</v>
      </c>
    </row>
    <row r="1216" spans="1:38" x14ac:dyDescent="0.5">
      <c r="A1216">
        <v>10</v>
      </c>
      <c r="B1216">
        <v>28</v>
      </c>
      <c r="C1216">
        <v>2021</v>
      </c>
      <c r="D1216">
        <v>99</v>
      </c>
      <c r="E1216">
        <v>99</v>
      </c>
      <c r="F1216">
        <v>99</v>
      </c>
      <c r="G1216">
        <v>99</v>
      </c>
      <c r="H1216">
        <v>99</v>
      </c>
      <c r="I1216">
        <v>99</v>
      </c>
      <c r="J1216">
        <v>999</v>
      </c>
      <c r="K1216">
        <v>99</v>
      </c>
      <c r="L1216">
        <v>99</v>
      </c>
      <c r="M1216">
        <v>54</v>
      </c>
      <c r="N1216">
        <v>99</v>
      </c>
      <c r="O1216">
        <v>99</v>
      </c>
      <c r="P1216">
        <v>9999</v>
      </c>
      <c r="Q1216">
        <v>46</v>
      </c>
      <c r="R1216">
        <v>126</v>
      </c>
      <c r="S1216">
        <v>126</v>
      </c>
      <c r="T1216">
        <v>11</v>
      </c>
      <c r="U1216">
        <v>54</v>
      </c>
      <c r="V1216">
        <v>97.579580044368669</v>
      </c>
      <c r="W1216">
        <v>90.065952380952382</v>
      </c>
      <c r="X1216">
        <v>13.040381249817321</v>
      </c>
      <c r="Y1216">
        <v>0</v>
      </c>
      <c r="AA1216">
        <v>0.47923322683706066</v>
      </c>
      <c r="AB1216">
        <v>0.50867710952065825</v>
      </c>
      <c r="AC1216">
        <v>2</v>
      </c>
      <c r="AD1216">
        <v>0</v>
      </c>
      <c r="AE1216">
        <v>0</v>
      </c>
      <c r="AF1216">
        <v>0</v>
      </c>
      <c r="AG1216">
        <v>6</v>
      </c>
      <c r="AH1216">
        <v>1</v>
      </c>
      <c r="AI1216">
        <v>6</v>
      </c>
      <c r="AJ1216">
        <v>0</v>
      </c>
      <c r="AK1216">
        <v>0</v>
      </c>
      <c r="AL1216">
        <v>0</v>
      </c>
    </row>
    <row r="1217" spans="1:38" x14ac:dyDescent="0.5">
      <c r="A1217">
        <v>10</v>
      </c>
      <c r="B1217">
        <v>29</v>
      </c>
      <c r="C1217">
        <v>2021</v>
      </c>
      <c r="D1217">
        <v>99</v>
      </c>
      <c r="E1217">
        <v>99</v>
      </c>
      <c r="F1217">
        <v>99</v>
      </c>
      <c r="G1217">
        <v>99</v>
      </c>
      <c r="H1217">
        <v>99</v>
      </c>
      <c r="I1217">
        <v>99</v>
      </c>
      <c r="J1217">
        <v>999</v>
      </c>
      <c r="K1217">
        <v>99</v>
      </c>
      <c r="L1217">
        <v>99</v>
      </c>
      <c r="M1217">
        <v>55</v>
      </c>
      <c r="N1217">
        <v>99</v>
      </c>
      <c r="O1217">
        <v>99</v>
      </c>
      <c r="P1217">
        <v>9999</v>
      </c>
      <c r="Q1217">
        <v>56</v>
      </c>
      <c r="R1217">
        <v>251</v>
      </c>
      <c r="S1217">
        <v>251</v>
      </c>
      <c r="T1217">
        <v>14</v>
      </c>
      <c r="U1217">
        <v>55</v>
      </c>
      <c r="V1217">
        <v>96.04088521320999</v>
      </c>
      <c r="W1217">
        <v>88.645737051792892</v>
      </c>
      <c r="X1217">
        <v>10.907894823322559</v>
      </c>
      <c r="Y1217">
        <v>0</v>
      </c>
      <c r="AA1217">
        <v>0.95466301536589093</v>
      </c>
      <c r="AB1217">
        <v>0.99733849189909518</v>
      </c>
      <c r="AC1217">
        <v>4</v>
      </c>
      <c r="AD1217">
        <v>0</v>
      </c>
      <c r="AE1217">
        <v>0</v>
      </c>
      <c r="AF1217">
        <v>1</v>
      </c>
      <c r="AG1217">
        <v>11</v>
      </c>
      <c r="AH1217">
        <v>3</v>
      </c>
      <c r="AI1217">
        <v>8</v>
      </c>
      <c r="AJ1217">
        <v>0</v>
      </c>
      <c r="AK1217">
        <v>3</v>
      </c>
      <c r="AL1217">
        <v>2</v>
      </c>
    </row>
    <row r="1218" spans="1:38" x14ac:dyDescent="0.5">
      <c r="A1218">
        <v>10</v>
      </c>
      <c r="B1218">
        <v>30</v>
      </c>
      <c r="C1218">
        <v>2021</v>
      </c>
      <c r="D1218">
        <v>99</v>
      </c>
      <c r="E1218">
        <v>99</v>
      </c>
      <c r="F1218">
        <v>99</v>
      </c>
      <c r="G1218">
        <v>99</v>
      </c>
      <c r="H1218">
        <v>99</v>
      </c>
      <c r="I1218">
        <v>99</v>
      </c>
      <c r="J1218">
        <v>999</v>
      </c>
      <c r="K1218">
        <v>99</v>
      </c>
      <c r="L1218">
        <v>99</v>
      </c>
      <c r="M1218">
        <v>56</v>
      </c>
      <c r="N1218">
        <v>99</v>
      </c>
      <c r="O1218">
        <v>99</v>
      </c>
      <c r="P1218">
        <v>9999</v>
      </c>
      <c r="Q1218">
        <v>80</v>
      </c>
      <c r="R1218">
        <v>454</v>
      </c>
      <c r="S1218">
        <v>454</v>
      </c>
      <c r="T1218">
        <v>14</v>
      </c>
      <c r="U1218">
        <v>56</v>
      </c>
      <c r="V1218">
        <v>97.085685921697518</v>
      </c>
      <c r="W1218">
        <v>89.610088105726859</v>
      </c>
      <c r="X1218">
        <v>10.344747863639952</v>
      </c>
      <c r="Y1218">
        <v>0</v>
      </c>
      <c r="AA1218">
        <v>1.72676099193671</v>
      </c>
      <c r="AB1218">
        <v>1.8235755520501953</v>
      </c>
      <c r="AC1218">
        <v>7</v>
      </c>
      <c r="AD1218">
        <v>0</v>
      </c>
      <c r="AE1218">
        <v>0</v>
      </c>
      <c r="AF1218">
        <v>0</v>
      </c>
      <c r="AG1218">
        <v>19</v>
      </c>
      <c r="AH1218">
        <v>7</v>
      </c>
      <c r="AI1218">
        <v>12</v>
      </c>
      <c r="AJ1218">
        <v>0</v>
      </c>
      <c r="AK1218">
        <v>2</v>
      </c>
      <c r="AL1218">
        <v>3</v>
      </c>
    </row>
    <row r="1219" spans="1:38" x14ac:dyDescent="0.5">
      <c r="A1219">
        <v>10</v>
      </c>
      <c r="B1219">
        <v>31</v>
      </c>
      <c r="C1219">
        <v>2021</v>
      </c>
      <c r="D1219">
        <v>99</v>
      </c>
      <c r="E1219">
        <v>99</v>
      </c>
      <c r="F1219">
        <v>99</v>
      </c>
      <c r="G1219">
        <v>99</v>
      </c>
      <c r="H1219">
        <v>99</v>
      </c>
      <c r="I1219">
        <v>99</v>
      </c>
      <c r="J1219">
        <v>999</v>
      </c>
      <c r="K1219">
        <v>99</v>
      </c>
      <c r="L1219">
        <v>99</v>
      </c>
      <c r="M1219">
        <v>57</v>
      </c>
      <c r="N1219">
        <v>99</v>
      </c>
      <c r="O1219">
        <v>99</v>
      </c>
      <c r="P1219">
        <v>9999</v>
      </c>
      <c r="Q1219">
        <v>96</v>
      </c>
      <c r="R1219">
        <v>931</v>
      </c>
      <c r="S1219">
        <v>931</v>
      </c>
      <c r="T1219">
        <v>14</v>
      </c>
      <c r="U1219">
        <v>57</v>
      </c>
      <c r="V1219">
        <v>96.838230074489758</v>
      </c>
      <c r="W1219">
        <v>89.381686358753925</v>
      </c>
      <c r="X1219">
        <v>10.125820874943706</v>
      </c>
      <c r="Y1219">
        <v>0</v>
      </c>
      <c r="AA1219">
        <v>3.5410010649627255</v>
      </c>
      <c r="AB1219">
        <v>3.7300034127231569</v>
      </c>
      <c r="AC1219">
        <v>18</v>
      </c>
      <c r="AD1219">
        <v>0</v>
      </c>
      <c r="AE1219">
        <v>0</v>
      </c>
      <c r="AF1219">
        <v>6</v>
      </c>
      <c r="AG1219">
        <v>29</v>
      </c>
      <c r="AH1219">
        <v>18</v>
      </c>
      <c r="AI1219">
        <v>29</v>
      </c>
      <c r="AJ1219">
        <v>0</v>
      </c>
      <c r="AK1219">
        <v>9</v>
      </c>
      <c r="AL1219">
        <v>9</v>
      </c>
    </row>
    <row r="1220" spans="1:38" x14ac:dyDescent="0.5">
      <c r="A1220">
        <v>10</v>
      </c>
      <c r="B1220">
        <v>32</v>
      </c>
      <c r="C1220">
        <v>2021</v>
      </c>
      <c r="D1220">
        <v>99</v>
      </c>
      <c r="E1220">
        <v>99</v>
      </c>
      <c r="F1220">
        <v>99</v>
      </c>
      <c r="G1220">
        <v>99</v>
      </c>
      <c r="H1220">
        <v>99</v>
      </c>
      <c r="I1220">
        <v>99</v>
      </c>
      <c r="J1220">
        <v>999</v>
      </c>
      <c r="K1220">
        <v>99</v>
      </c>
      <c r="L1220">
        <v>99</v>
      </c>
      <c r="M1220">
        <v>58</v>
      </c>
      <c r="N1220">
        <v>99</v>
      </c>
      <c r="O1220">
        <v>99</v>
      </c>
      <c r="P1220">
        <v>9999</v>
      </c>
      <c r="Q1220">
        <v>114</v>
      </c>
      <c r="R1220">
        <v>1518</v>
      </c>
      <c r="S1220">
        <v>1518</v>
      </c>
      <c r="T1220">
        <v>14</v>
      </c>
      <c r="U1220">
        <v>58</v>
      </c>
      <c r="V1220">
        <v>96.008069293433678</v>
      </c>
      <c r="W1220">
        <v>88.615447957839294</v>
      </c>
      <c r="X1220">
        <v>9.7297283144679287</v>
      </c>
      <c r="Y1220">
        <v>0</v>
      </c>
      <c r="AA1220">
        <v>5.7736193518941104</v>
      </c>
      <c r="AB1220">
        <v>6.0296515153161421</v>
      </c>
      <c r="AC1220">
        <v>16</v>
      </c>
      <c r="AD1220">
        <v>0</v>
      </c>
      <c r="AE1220">
        <v>0</v>
      </c>
      <c r="AF1220">
        <v>5</v>
      </c>
      <c r="AG1220">
        <v>47</v>
      </c>
      <c r="AH1220">
        <v>24</v>
      </c>
      <c r="AI1220">
        <v>31</v>
      </c>
      <c r="AJ1220">
        <v>0</v>
      </c>
      <c r="AK1220">
        <v>28</v>
      </c>
      <c r="AL1220">
        <v>13</v>
      </c>
    </row>
    <row r="1221" spans="1:38" x14ac:dyDescent="0.5">
      <c r="A1221">
        <v>10</v>
      </c>
      <c r="B1221">
        <v>33</v>
      </c>
      <c r="C1221">
        <v>2021</v>
      </c>
      <c r="D1221">
        <v>99</v>
      </c>
      <c r="E1221">
        <v>99</v>
      </c>
      <c r="F1221">
        <v>99</v>
      </c>
      <c r="G1221">
        <v>99</v>
      </c>
      <c r="H1221">
        <v>99</v>
      </c>
      <c r="I1221">
        <v>99</v>
      </c>
      <c r="J1221">
        <v>999</v>
      </c>
      <c r="K1221">
        <v>99</v>
      </c>
      <c r="L1221">
        <v>99</v>
      </c>
      <c r="M1221">
        <v>59</v>
      </c>
      <c r="N1221">
        <v>99</v>
      </c>
      <c r="O1221">
        <v>99</v>
      </c>
      <c r="P1221">
        <v>9999</v>
      </c>
      <c r="Q1221">
        <v>124</v>
      </c>
      <c r="R1221">
        <v>2368</v>
      </c>
      <c r="S1221">
        <v>2368</v>
      </c>
      <c r="T1221">
        <v>14</v>
      </c>
      <c r="U1221">
        <v>59</v>
      </c>
      <c r="V1221">
        <v>95.09831794822999</v>
      </c>
      <c r="W1221">
        <v>87.775747466216444</v>
      </c>
      <c r="X1221">
        <v>9.4675517745297384</v>
      </c>
      <c r="Y1221">
        <v>0</v>
      </c>
      <c r="AA1221">
        <v>9.006541913890155</v>
      </c>
      <c r="AB1221">
        <v>9.3168099906404027</v>
      </c>
      <c r="AC1221">
        <v>35</v>
      </c>
      <c r="AD1221">
        <v>0</v>
      </c>
      <c r="AE1221">
        <v>0</v>
      </c>
      <c r="AF1221">
        <v>7</v>
      </c>
      <c r="AG1221">
        <v>77</v>
      </c>
      <c r="AH1221">
        <v>35</v>
      </c>
      <c r="AI1221">
        <v>68</v>
      </c>
      <c r="AJ1221">
        <v>0</v>
      </c>
      <c r="AK1221">
        <v>37</v>
      </c>
      <c r="AL1221">
        <v>11</v>
      </c>
    </row>
    <row r="1222" spans="1:38" x14ac:dyDescent="0.5">
      <c r="A1222">
        <v>10</v>
      </c>
      <c r="B1222">
        <v>34</v>
      </c>
      <c r="C1222">
        <v>2021</v>
      </c>
      <c r="D1222">
        <v>99</v>
      </c>
      <c r="E1222">
        <v>99</v>
      </c>
      <c r="F1222">
        <v>99</v>
      </c>
      <c r="G1222">
        <v>99</v>
      </c>
      <c r="H1222">
        <v>99</v>
      </c>
      <c r="I1222">
        <v>99</v>
      </c>
      <c r="J1222">
        <v>999</v>
      </c>
      <c r="K1222">
        <v>99</v>
      </c>
      <c r="L1222">
        <v>99</v>
      </c>
      <c r="M1222">
        <v>60</v>
      </c>
      <c r="N1222">
        <v>99</v>
      </c>
      <c r="O1222">
        <v>99</v>
      </c>
      <c r="P1222">
        <v>9999</v>
      </c>
      <c r="Q1222">
        <v>140</v>
      </c>
      <c r="R1222">
        <v>3618</v>
      </c>
      <c r="S1222">
        <v>3617</v>
      </c>
      <c r="T1222">
        <v>16.995301271420676</v>
      </c>
      <c r="U1222">
        <v>60</v>
      </c>
      <c r="V1222">
        <v>94.242102195273375</v>
      </c>
      <c r="W1222">
        <v>86.974926734863132</v>
      </c>
      <c r="X1222">
        <v>9.5076165966881021</v>
      </c>
      <c r="Y1222">
        <v>0</v>
      </c>
      <c r="AA1222">
        <v>13.760839799178456</v>
      </c>
      <c r="AB1222">
        <v>14.101119216851565</v>
      </c>
      <c r="AC1222">
        <v>51</v>
      </c>
      <c r="AD1222">
        <v>0</v>
      </c>
      <c r="AE1222">
        <v>0</v>
      </c>
      <c r="AF1222">
        <v>14</v>
      </c>
      <c r="AG1222">
        <v>116</v>
      </c>
      <c r="AH1222">
        <v>70</v>
      </c>
      <c r="AI1222">
        <v>104</v>
      </c>
      <c r="AJ1222">
        <v>0</v>
      </c>
      <c r="AK1222">
        <v>44</v>
      </c>
      <c r="AL1222">
        <v>31</v>
      </c>
    </row>
    <row r="1223" spans="1:38" x14ac:dyDescent="0.5">
      <c r="A1223">
        <v>10</v>
      </c>
      <c r="B1223">
        <v>35</v>
      </c>
      <c r="C1223">
        <v>2021</v>
      </c>
      <c r="D1223">
        <v>99</v>
      </c>
      <c r="E1223">
        <v>99</v>
      </c>
      <c r="F1223">
        <v>99</v>
      </c>
      <c r="G1223">
        <v>99</v>
      </c>
      <c r="H1223">
        <v>99</v>
      </c>
      <c r="I1223">
        <v>99</v>
      </c>
      <c r="J1223">
        <v>999</v>
      </c>
      <c r="K1223">
        <v>99</v>
      </c>
      <c r="L1223">
        <v>99</v>
      </c>
      <c r="M1223">
        <v>61</v>
      </c>
      <c r="N1223">
        <v>99</v>
      </c>
      <c r="O1223">
        <v>99</v>
      </c>
      <c r="P1223">
        <v>9999</v>
      </c>
      <c r="Q1223">
        <v>137</v>
      </c>
      <c r="R1223">
        <v>4530</v>
      </c>
      <c r="S1223">
        <v>4530</v>
      </c>
      <c r="T1223">
        <v>16.999337748344374</v>
      </c>
      <c r="U1223">
        <v>61</v>
      </c>
      <c r="V1223">
        <v>92.789040918972944</v>
      </c>
      <c r="W1223">
        <v>85.644284768211861</v>
      </c>
      <c r="X1223">
        <v>9.4777367028962534</v>
      </c>
      <c r="Y1223">
        <v>0</v>
      </c>
      <c r="AA1223">
        <v>17.229575536284806</v>
      </c>
      <c r="AB1223">
        <v>17.390320771951728</v>
      </c>
      <c r="AC1223">
        <v>65</v>
      </c>
      <c r="AD1223">
        <v>0</v>
      </c>
      <c r="AE1223">
        <v>0</v>
      </c>
      <c r="AF1223">
        <v>31</v>
      </c>
      <c r="AG1223">
        <v>140</v>
      </c>
      <c r="AH1223">
        <v>85</v>
      </c>
      <c r="AI1223">
        <v>161</v>
      </c>
      <c r="AJ1223">
        <v>0</v>
      </c>
      <c r="AK1223">
        <v>52</v>
      </c>
      <c r="AL1223">
        <v>39</v>
      </c>
    </row>
    <row r="1224" spans="1:38" x14ac:dyDescent="0.5">
      <c r="A1224">
        <v>10</v>
      </c>
      <c r="B1224">
        <v>36</v>
      </c>
      <c r="C1224">
        <v>2021</v>
      </c>
      <c r="D1224">
        <v>99</v>
      </c>
      <c r="E1224">
        <v>99</v>
      </c>
      <c r="F1224">
        <v>99</v>
      </c>
      <c r="G1224">
        <v>99</v>
      </c>
      <c r="H1224">
        <v>99</v>
      </c>
      <c r="I1224">
        <v>99</v>
      </c>
      <c r="J1224">
        <v>999</v>
      </c>
      <c r="K1224">
        <v>99</v>
      </c>
      <c r="L1224">
        <v>99</v>
      </c>
      <c r="M1224">
        <v>62</v>
      </c>
      <c r="N1224">
        <v>99</v>
      </c>
      <c r="O1224">
        <v>99</v>
      </c>
      <c r="P1224">
        <v>9999</v>
      </c>
      <c r="Q1224">
        <v>135</v>
      </c>
      <c r="R1224">
        <v>4685</v>
      </c>
      <c r="S1224">
        <v>4685</v>
      </c>
      <c r="T1224">
        <v>17</v>
      </c>
      <c r="U1224">
        <v>62</v>
      </c>
      <c r="V1224">
        <v>91.574444615315372</v>
      </c>
      <c r="W1224">
        <v>84.52321237993614</v>
      </c>
      <c r="X1224">
        <v>9.5618076658403428</v>
      </c>
      <c r="Y1224">
        <v>0</v>
      </c>
      <c r="AA1224">
        <v>17.819108474060549</v>
      </c>
      <c r="AB1224">
        <v>17.749927913977746</v>
      </c>
      <c r="AC1224">
        <v>54</v>
      </c>
      <c r="AD1224">
        <v>0</v>
      </c>
      <c r="AE1224">
        <v>0</v>
      </c>
      <c r="AF1224">
        <v>26</v>
      </c>
      <c r="AG1224">
        <v>147</v>
      </c>
      <c r="AH1224">
        <v>80</v>
      </c>
      <c r="AI1224">
        <v>191</v>
      </c>
      <c r="AJ1224">
        <v>0</v>
      </c>
      <c r="AK1224">
        <v>63</v>
      </c>
      <c r="AL1224">
        <v>32</v>
      </c>
    </row>
    <row r="1225" spans="1:38" x14ac:dyDescent="0.5">
      <c r="A1225">
        <v>10</v>
      </c>
      <c r="B1225">
        <v>37</v>
      </c>
      <c r="C1225">
        <v>2021</v>
      </c>
      <c r="D1225">
        <v>99</v>
      </c>
      <c r="E1225">
        <v>99</v>
      </c>
      <c r="F1225">
        <v>99</v>
      </c>
      <c r="G1225">
        <v>99</v>
      </c>
      <c r="H1225">
        <v>99</v>
      </c>
      <c r="I1225">
        <v>99</v>
      </c>
      <c r="J1225">
        <v>999</v>
      </c>
      <c r="K1225">
        <v>99</v>
      </c>
      <c r="L1225">
        <v>99</v>
      </c>
      <c r="M1225">
        <v>63</v>
      </c>
      <c r="N1225">
        <v>99</v>
      </c>
      <c r="O1225">
        <v>99</v>
      </c>
      <c r="P1225">
        <v>9999</v>
      </c>
      <c r="Q1225">
        <v>117</v>
      </c>
      <c r="R1225">
        <v>3953</v>
      </c>
      <c r="S1225">
        <v>3953</v>
      </c>
      <c r="T1225">
        <v>17</v>
      </c>
      <c r="U1225">
        <v>63</v>
      </c>
      <c r="V1225">
        <v>89.767799816862208</v>
      </c>
      <c r="W1225">
        <v>82.855679230963858</v>
      </c>
      <c r="X1225">
        <v>10.390917013808409</v>
      </c>
      <c r="Y1225">
        <v>0</v>
      </c>
      <c r="AA1225">
        <v>15.034991632435721</v>
      </c>
      <c r="AB1225">
        <v>14.681150820310428</v>
      </c>
      <c r="AC1225">
        <v>72</v>
      </c>
      <c r="AD1225">
        <v>0</v>
      </c>
      <c r="AE1225">
        <v>0</v>
      </c>
      <c r="AF1225">
        <v>31</v>
      </c>
      <c r="AG1225">
        <v>146</v>
      </c>
      <c r="AH1225">
        <v>62</v>
      </c>
      <c r="AI1225">
        <v>207</v>
      </c>
      <c r="AJ1225">
        <v>0</v>
      </c>
      <c r="AK1225">
        <v>50</v>
      </c>
      <c r="AL1225">
        <v>28</v>
      </c>
    </row>
    <row r="1226" spans="1:38" x14ac:dyDescent="0.5">
      <c r="A1226">
        <v>10</v>
      </c>
      <c r="B1226">
        <v>38</v>
      </c>
      <c r="C1226">
        <v>2021</v>
      </c>
      <c r="D1226">
        <v>99</v>
      </c>
      <c r="E1226">
        <v>99</v>
      </c>
      <c r="F1226">
        <v>99</v>
      </c>
      <c r="G1226">
        <v>99</v>
      </c>
      <c r="H1226">
        <v>99</v>
      </c>
      <c r="I1226">
        <v>99</v>
      </c>
      <c r="J1226">
        <v>999</v>
      </c>
      <c r="K1226">
        <v>99</v>
      </c>
      <c r="L1226">
        <v>99</v>
      </c>
      <c r="M1226">
        <v>64</v>
      </c>
      <c r="N1226">
        <v>99</v>
      </c>
      <c r="O1226">
        <v>99</v>
      </c>
      <c r="P1226">
        <v>9999</v>
      </c>
      <c r="Q1226">
        <v>99</v>
      </c>
      <c r="R1226">
        <v>2451</v>
      </c>
      <c r="S1226">
        <v>2451</v>
      </c>
      <c r="T1226">
        <v>17</v>
      </c>
      <c r="U1226">
        <v>64</v>
      </c>
      <c r="V1226">
        <v>87.170129334523153</v>
      </c>
      <c r="W1226">
        <v>80.458029375764994</v>
      </c>
      <c r="X1226">
        <v>10.673275639900943</v>
      </c>
      <c r="Y1226">
        <v>0</v>
      </c>
      <c r="AA1226">
        <v>9.3222272934733024</v>
      </c>
      <c r="AB1226">
        <v>8.8394187168196723</v>
      </c>
      <c r="AC1226">
        <v>55</v>
      </c>
      <c r="AD1226">
        <v>0</v>
      </c>
      <c r="AE1226">
        <v>0</v>
      </c>
      <c r="AF1226">
        <v>26</v>
      </c>
      <c r="AG1226">
        <v>99</v>
      </c>
      <c r="AH1226">
        <v>51</v>
      </c>
      <c r="AI1226">
        <v>167</v>
      </c>
      <c r="AJ1226">
        <v>0</v>
      </c>
      <c r="AK1226">
        <v>27</v>
      </c>
      <c r="AL1226">
        <v>22</v>
      </c>
    </row>
    <row r="1227" spans="1:38" x14ac:dyDescent="0.5">
      <c r="A1227">
        <v>10</v>
      </c>
      <c r="B1227">
        <v>39</v>
      </c>
      <c r="C1227">
        <v>2021</v>
      </c>
      <c r="D1227">
        <v>99</v>
      </c>
      <c r="E1227">
        <v>99</v>
      </c>
      <c r="F1227">
        <v>99</v>
      </c>
      <c r="G1227">
        <v>99</v>
      </c>
      <c r="H1227">
        <v>99</v>
      </c>
      <c r="I1227">
        <v>99</v>
      </c>
      <c r="J1227">
        <v>999</v>
      </c>
      <c r="K1227">
        <v>99</v>
      </c>
      <c r="L1227">
        <v>99</v>
      </c>
      <c r="M1227">
        <v>65</v>
      </c>
      <c r="N1227">
        <v>99</v>
      </c>
      <c r="O1227">
        <v>99</v>
      </c>
      <c r="P1227">
        <v>9999</v>
      </c>
      <c r="Q1227">
        <v>79</v>
      </c>
      <c r="R1227">
        <v>953</v>
      </c>
      <c r="S1227">
        <v>953</v>
      </c>
      <c r="T1227">
        <v>17</v>
      </c>
      <c r="U1227">
        <v>65</v>
      </c>
      <c r="V1227">
        <v>83.441717379911125</v>
      </c>
      <c r="W1227">
        <v>77.016705141657994</v>
      </c>
      <c r="X1227">
        <v>10.740616786526536</v>
      </c>
      <c r="Y1227">
        <v>0</v>
      </c>
      <c r="AA1227">
        <v>3.6246767077438009</v>
      </c>
      <c r="AB1227">
        <v>3.2899465306569033</v>
      </c>
      <c r="AC1227">
        <v>24</v>
      </c>
      <c r="AD1227">
        <v>0</v>
      </c>
      <c r="AE1227">
        <v>0</v>
      </c>
      <c r="AF1227">
        <v>9</v>
      </c>
      <c r="AG1227">
        <v>38</v>
      </c>
      <c r="AH1227">
        <v>25</v>
      </c>
      <c r="AI1227">
        <v>72</v>
      </c>
      <c r="AJ1227">
        <v>0</v>
      </c>
      <c r="AK1227">
        <v>18</v>
      </c>
      <c r="AL1227">
        <v>8</v>
      </c>
    </row>
    <row r="1228" spans="1:38" x14ac:dyDescent="0.5">
      <c r="A1228">
        <v>10</v>
      </c>
      <c r="B1228">
        <v>40</v>
      </c>
      <c r="C1228">
        <v>2021</v>
      </c>
      <c r="D1228">
        <v>99</v>
      </c>
      <c r="E1228">
        <v>99</v>
      </c>
      <c r="F1228">
        <v>99</v>
      </c>
      <c r="G1228">
        <v>99</v>
      </c>
      <c r="H1228">
        <v>99</v>
      </c>
      <c r="I1228">
        <v>99</v>
      </c>
      <c r="J1228">
        <v>999</v>
      </c>
      <c r="K1228">
        <v>99</v>
      </c>
      <c r="L1228">
        <v>99</v>
      </c>
      <c r="M1228">
        <v>66</v>
      </c>
      <c r="N1228">
        <v>99</v>
      </c>
      <c r="O1228">
        <v>99</v>
      </c>
      <c r="P1228">
        <v>9999</v>
      </c>
      <c r="Q1228">
        <v>54</v>
      </c>
      <c r="R1228">
        <v>224</v>
      </c>
      <c r="S1228">
        <v>224</v>
      </c>
      <c r="T1228">
        <v>17</v>
      </c>
      <c r="U1228">
        <v>66</v>
      </c>
      <c r="V1228">
        <v>79.039283779600638</v>
      </c>
      <c r="W1228">
        <v>72.953258928571344</v>
      </c>
      <c r="X1228">
        <v>10.940586691181124</v>
      </c>
      <c r="Y1228">
        <v>0</v>
      </c>
      <c r="AA1228">
        <v>0.85197018104366373</v>
      </c>
      <c r="AB1228">
        <v>0.73249340611466529</v>
      </c>
      <c r="AC1228">
        <v>7</v>
      </c>
      <c r="AD1228">
        <v>0</v>
      </c>
      <c r="AE1228">
        <v>0</v>
      </c>
      <c r="AF1228">
        <v>2</v>
      </c>
      <c r="AG1228">
        <v>24</v>
      </c>
      <c r="AH1228">
        <v>9</v>
      </c>
      <c r="AI1228">
        <v>19</v>
      </c>
      <c r="AJ1228">
        <v>0</v>
      </c>
      <c r="AK1228">
        <v>7</v>
      </c>
      <c r="AL1228">
        <v>2</v>
      </c>
    </row>
    <row r="1229" spans="1:38" x14ac:dyDescent="0.5">
      <c r="A1229">
        <v>10</v>
      </c>
      <c r="B1229">
        <v>41</v>
      </c>
      <c r="C1229">
        <v>2021</v>
      </c>
      <c r="D1229">
        <v>99</v>
      </c>
      <c r="E1229">
        <v>99</v>
      </c>
      <c r="F1229">
        <v>99</v>
      </c>
      <c r="G1229">
        <v>99</v>
      </c>
      <c r="H1229">
        <v>99</v>
      </c>
      <c r="I1229">
        <v>99</v>
      </c>
      <c r="J1229">
        <v>999</v>
      </c>
      <c r="K1229">
        <v>99</v>
      </c>
      <c r="L1229">
        <v>99</v>
      </c>
      <c r="M1229">
        <v>67</v>
      </c>
      <c r="N1229">
        <v>99</v>
      </c>
      <c r="O1229">
        <v>99</v>
      </c>
      <c r="P1229">
        <v>9999</v>
      </c>
      <c r="Q1229">
        <v>25</v>
      </c>
      <c r="R1229">
        <v>46</v>
      </c>
      <c r="S1229">
        <v>46</v>
      </c>
      <c r="T1229">
        <v>17</v>
      </c>
      <c r="U1229">
        <v>67</v>
      </c>
      <c r="V1229">
        <v>72.965283338828939</v>
      </c>
      <c r="W1229">
        <v>67.346956521739116</v>
      </c>
      <c r="X1229">
        <v>11.142145970332578</v>
      </c>
      <c r="Y1229">
        <v>0</v>
      </c>
      <c r="AA1229">
        <v>0.17495816217860949</v>
      </c>
      <c r="AB1229">
        <v>0.1388630851827822</v>
      </c>
      <c r="AC1229">
        <v>0</v>
      </c>
      <c r="AD1229">
        <v>0</v>
      </c>
      <c r="AE1229">
        <v>0</v>
      </c>
      <c r="AF1229">
        <v>0</v>
      </c>
      <c r="AG1229">
        <v>2</v>
      </c>
      <c r="AH1229">
        <v>2</v>
      </c>
      <c r="AI1229">
        <v>2</v>
      </c>
      <c r="AJ1229">
        <v>0</v>
      </c>
      <c r="AK1229">
        <v>0</v>
      </c>
      <c r="AL1229">
        <v>0</v>
      </c>
    </row>
    <row r="1230" spans="1:38" x14ac:dyDescent="0.5">
      <c r="A1230">
        <v>10</v>
      </c>
      <c r="B1230">
        <v>42</v>
      </c>
      <c r="C1230">
        <v>2021</v>
      </c>
      <c r="D1230">
        <v>99</v>
      </c>
      <c r="E1230">
        <v>99</v>
      </c>
      <c r="F1230">
        <v>99</v>
      </c>
      <c r="G1230">
        <v>99</v>
      </c>
      <c r="H1230">
        <v>99</v>
      </c>
      <c r="I1230">
        <v>99</v>
      </c>
      <c r="J1230">
        <v>999</v>
      </c>
      <c r="K1230">
        <v>99</v>
      </c>
      <c r="L1230">
        <v>99</v>
      </c>
      <c r="M1230">
        <v>68</v>
      </c>
      <c r="N1230">
        <v>99</v>
      </c>
      <c r="O1230">
        <v>99</v>
      </c>
      <c r="P1230">
        <v>9999</v>
      </c>
      <c r="Q1230">
        <v>14</v>
      </c>
      <c r="R1230">
        <v>22</v>
      </c>
      <c r="S1230">
        <v>22</v>
      </c>
      <c r="T1230">
        <v>17</v>
      </c>
      <c r="U1230">
        <v>68</v>
      </c>
      <c r="V1230">
        <v>65.150201910765318</v>
      </c>
      <c r="W1230">
        <v>60.133636363636377</v>
      </c>
      <c r="X1230">
        <v>8.7835913888311996</v>
      </c>
      <c r="Y1230">
        <v>0</v>
      </c>
      <c r="AA1230">
        <v>8.3675642781074103E-2</v>
      </c>
      <c r="AB1230">
        <v>5.9299516427490963E-2</v>
      </c>
      <c r="AC1230">
        <v>1</v>
      </c>
      <c r="AD1230">
        <v>0</v>
      </c>
      <c r="AE1230">
        <v>0</v>
      </c>
      <c r="AF1230">
        <v>0</v>
      </c>
      <c r="AG1230">
        <v>2</v>
      </c>
      <c r="AH1230">
        <v>0</v>
      </c>
      <c r="AI1230">
        <v>1</v>
      </c>
      <c r="AJ1230">
        <v>0</v>
      </c>
      <c r="AK1230">
        <v>1</v>
      </c>
      <c r="AL1230">
        <v>0</v>
      </c>
    </row>
    <row r="1231" spans="1:38" x14ac:dyDescent="0.5">
      <c r="A1231">
        <v>10</v>
      </c>
      <c r="B1231">
        <v>43</v>
      </c>
      <c r="C1231">
        <v>2020</v>
      </c>
      <c r="D1231">
        <v>99</v>
      </c>
      <c r="E1231">
        <v>99</v>
      </c>
      <c r="F1231">
        <v>99</v>
      </c>
      <c r="G1231">
        <v>99</v>
      </c>
      <c r="H1231">
        <v>99</v>
      </c>
      <c r="I1231">
        <v>99</v>
      </c>
      <c r="J1231">
        <v>999</v>
      </c>
      <c r="K1231">
        <v>99</v>
      </c>
      <c r="L1231">
        <v>99</v>
      </c>
      <c r="M1231">
        <v>48</v>
      </c>
      <c r="N1231">
        <v>99</v>
      </c>
      <c r="O1231">
        <v>99</v>
      </c>
      <c r="P1231">
        <v>9999</v>
      </c>
      <c r="Q1231">
        <v>5</v>
      </c>
      <c r="R1231">
        <v>13</v>
      </c>
      <c r="S1231">
        <v>13</v>
      </c>
      <c r="T1231">
        <v>8</v>
      </c>
      <c r="U1231">
        <v>48</v>
      </c>
      <c r="V1231">
        <v>113.8469872489374</v>
      </c>
      <c r="W1231">
        <v>105.08076923076922</v>
      </c>
      <c r="X1231">
        <v>18.27141039629462</v>
      </c>
      <c r="Y1231">
        <v>0</v>
      </c>
      <c r="AA1231">
        <v>6.2266500622665005E-2</v>
      </c>
      <c r="AB1231">
        <v>7.9203476429914002E-2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</row>
    <row r="1232" spans="1:38" x14ac:dyDescent="0.5">
      <c r="A1232">
        <v>10</v>
      </c>
      <c r="B1232">
        <v>44</v>
      </c>
      <c r="C1232">
        <v>2020</v>
      </c>
      <c r="D1232">
        <v>99</v>
      </c>
      <c r="E1232">
        <v>99</v>
      </c>
      <c r="F1232">
        <v>99</v>
      </c>
      <c r="G1232">
        <v>99</v>
      </c>
      <c r="H1232">
        <v>99</v>
      </c>
      <c r="I1232">
        <v>99</v>
      </c>
      <c r="J1232">
        <v>999</v>
      </c>
      <c r="K1232">
        <v>99</v>
      </c>
      <c r="L1232">
        <v>99</v>
      </c>
      <c r="M1232">
        <v>49</v>
      </c>
      <c r="N1232">
        <v>99</v>
      </c>
      <c r="O1232">
        <v>99</v>
      </c>
      <c r="P1232">
        <v>9999</v>
      </c>
      <c r="Q1232">
        <v>3</v>
      </c>
      <c r="R1232">
        <v>6</v>
      </c>
      <c r="S1232">
        <v>6</v>
      </c>
      <c r="T1232">
        <v>8</v>
      </c>
      <c r="U1232">
        <v>49</v>
      </c>
      <c r="V1232">
        <v>86.560130010834229</v>
      </c>
      <c r="W1232">
        <v>79.894999999999982</v>
      </c>
      <c r="X1232">
        <v>19.661613828303462</v>
      </c>
      <c r="Y1232">
        <v>0</v>
      </c>
      <c r="AA1232">
        <v>2.8738384902768473E-2</v>
      </c>
      <c r="AB1232">
        <v>2.7793836606425752E-2</v>
      </c>
      <c r="AC1232">
        <v>0</v>
      </c>
      <c r="AD1232">
        <v>0</v>
      </c>
      <c r="AE1232">
        <v>0</v>
      </c>
      <c r="AF1232">
        <v>1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</row>
    <row r="1233" spans="1:38" x14ac:dyDescent="0.5">
      <c r="A1233">
        <v>10</v>
      </c>
      <c r="B1233">
        <v>45</v>
      </c>
      <c r="C1233">
        <v>2020</v>
      </c>
      <c r="D1233">
        <v>99</v>
      </c>
      <c r="E1233">
        <v>99</v>
      </c>
      <c r="F1233">
        <v>99</v>
      </c>
      <c r="G1233">
        <v>99</v>
      </c>
      <c r="H1233">
        <v>99</v>
      </c>
      <c r="I1233">
        <v>99</v>
      </c>
      <c r="J1233">
        <v>999</v>
      </c>
      <c r="K1233">
        <v>99</v>
      </c>
      <c r="L1233">
        <v>99</v>
      </c>
      <c r="M1233">
        <v>50</v>
      </c>
      <c r="N1233">
        <v>99</v>
      </c>
      <c r="O1233">
        <v>99</v>
      </c>
      <c r="P1233">
        <v>9999</v>
      </c>
      <c r="Q1233">
        <v>9</v>
      </c>
      <c r="R1233">
        <v>16</v>
      </c>
      <c r="S1233">
        <v>16</v>
      </c>
      <c r="T1233">
        <v>11</v>
      </c>
      <c r="U1233">
        <v>50</v>
      </c>
      <c r="V1233">
        <v>95.352789815817985</v>
      </c>
      <c r="W1233">
        <v>88.010625000000005</v>
      </c>
      <c r="X1233">
        <v>11.65380864178633</v>
      </c>
      <c r="Y1233">
        <v>0</v>
      </c>
      <c r="AA1233">
        <v>7.6635693074049244E-2</v>
      </c>
      <c r="AB1233">
        <v>8.1645590867326978E-2</v>
      </c>
      <c r="AC1233">
        <v>0</v>
      </c>
      <c r="AD1233">
        <v>0</v>
      </c>
      <c r="AE1233">
        <v>0</v>
      </c>
      <c r="AF1233">
        <v>0</v>
      </c>
      <c r="AG1233">
        <v>2</v>
      </c>
      <c r="AH1233">
        <v>0</v>
      </c>
      <c r="AI1233">
        <v>1</v>
      </c>
      <c r="AJ1233">
        <v>0</v>
      </c>
      <c r="AK1233">
        <v>0</v>
      </c>
      <c r="AL1233">
        <v>0</v>
      </c>
    </row>
    <row r="1234" spans="1:38" x14ac:dyDescent="0.5">
      <c r="A1234">
        <v>10</v>
      </c>
      <c r="B1234">
        <v>46</v>
      </c>
      <c r="C1234">
        <v>2020</v>
      </c>
      <c r="D1234">
        <v>99</v>
      </c>
      <c r="E1234">
        <v>99</v>
      </c>
      <c r="F1234">
        <v>99</v>
      </c>
      <c r="G1234">
        <v>99</v>
      </c>
      <c r="H1234">
        <v>99</v>
      </c>
      <c r="I1234">
        <v>99</v>
      </c>
      <c r="J1234">
        <v>999</v>
      </c>
      <c r="K1234">
        <v>99</v>
      </c>
      <c r="L1234">
        <v>99</v>
      </c>
      <c r="M1234">
        <v>51</v>
      </c>
      <c r="N1234">
        <v>99</v>
      </c>
      <c r="O1234">
        <v>99</v>
      </c>
      <c r="P1234">
        <v>9999</v>
      </c>
      <c r="Q1234">
        <v>8</v>
      </c>
      <c r="R1234">
        <v>18</v>
      </c>
      <c r="S1234">
        <v>18</v>
      </c>
      <c r="T1234">
        <v>11</v>
      </c>
      <c r="U1234">
        <v>51</v>
      </c>
      <c r="V1234">
        <v>96.332009148910558</v>
      </c>
      <c r="W1234">
        <v>88.914444444444442</v>
      </c>
      <c r="X1234">
        <v>10.325975994883686</v>
      </c>
      <c r="Y1234">
        <v>0</v>
      </c>
      <c r="AA1234">
        <v>8.6215154708305375E-2</v>
      </c>
      <c r="AB1234">
        <v>9.2794550629201125E-2</v>
      </c>
      <c r="AC1234">
        <v>1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</row>
    <row r="1235" spans="1:38" x14ac:dyDescent="0.5">
      <c r="A1235">
        <v>10</v>
      </c>
      <c r="B1235">
        <v>47</v>
      </c>
      <c r="C1235">
        <v>2020</v>
      </c>
      <c r="D1235">
        <v>99</v>
      </c>
      <c r="E1235">
        <v>99</v>
      </c>
      <c r="F1235">
        <v>99</v>
      </c>
      <c r="G1235">
        <v>99</v>
      </c>
      <c r="H1235">
        <v>99</v>
      </c>
      <c r="I1235">
        <v>99</v>
      </c>
      <c r="J1235">
        <v>999</v>
      </c>
      <c r="K1235">
        <v>99</v>
      </c>
      <c r="L1235">
        <v>99</v>
      </c>
      <c r="M1235">
        <v>52</v>
      </c>
      <c r="N1235">
        <v>99</v>
      </c>
      <c r="O1235">
        <v>99</v>
      </c>
      <c r="P1235">
        <v>9999</v>
      </c>
      <c r="Q1235">
        <v>14</v>
      </c>
      <c r="R1235">
        <v>34</v>
      </c>
      <c r="S1235">
        <v>34</v>
      </c>
      <c r="T1235">
        <v>11</v>
      </c>
      <c r="U1235">
        <v>52</v>
      </c>
      <c r="V1235">
        <v>96.988719648205958</v>
      </c>
      <c r="W1235">
        <v>89.520588235294113</v>
      </c>
      <c r="X1235">
        <v>10.457901583794676</v>
      </c>
      <c r="Y1235">
        <v>0</v>
      </c>
      <c r="AA1235">
        <v>0.16285084778235459</v>
      </c>
      <c r="AB1235">
        <v>0.17647349746329147</v>
      </c>
      <c r="AC1235">
        <v>0</v>
      </c>
      <c r="AD1235">
        <v>0</v>
      </c>
      <c r="AE1235">
        <v>0</v>
      </c>
      <c r="AF1235">
        <v>0</v>
      </c>
      <c r="AG1235">
        <v>1</v>
      </c>
      <c r="AH1235">
        <v>0</v>
      </c>
      <c r="AI1235">
        <v>0</v>
      </c>
      <c r="AJ1235">
        <v>0</v>
      </c>
      <c r="AK1235">
        <v>2</v>
      </c>
      <c r="AL1235">
        <v>1</v>
      </c>
    </row>
    <row r="1236" spans="1:38" x14ac:dyDescent="0.5">
      <c r="A1236">
        <v>10</v>
      </c>
      <c r="B1236">
        <v>48</v>
      </c>
      <c r="C1236">
        <v>2020</v>
      </c>
      <c r="D1236">
        <v>99</v>
      </c>
      <c r="E1236">
        <v>99</v>
      </c>
      <c r="F1236">
        <v>99</v>
      </c>
      <c r="G1236">
        <v>99</v>
      </c>
      <c r="H1236">
        <v>99</v>
      </c>
      <c r="I1236">
        <v>99</v>
      </c>
      <c r="J1236">
        <v>999</v>
      </c>
      <c r="K1236">
        <v>99</v>
      </c>
      <c r="L1236">
        <v>99</v>
      </c>
      <c r="M1236">
        <v>53</v>
      </c>
      <c r="N1236">
        <v>99</v>
      </c>
      <c r="O1236">
        <v>99</v>
      </c>
      <c r="P1236">
        <v>9999</v>
      </c>
      <c r="Q1236">
        <v>27</v>
      </c>
      <c r="R1236">
        <v>55</v>
      </c>
      <c r="S1236">
        <v>55</v>
      </c>
      <c r="T1236">
        <v>11</v>
      </c>
      <c r="U1236">
        <v>53</v>
      </c>
      <c r="V1236">
        <v>98.017137791785629</v>
      </c>
      <c r="W1236">
        <v>90.469818181818212</v>
      </c>
      <c r="X1236">
        <v>12.080942993131789</v>
      </c>
      <c r="Y1236">
        <v>0</v>
      </c>
      <c r="AA1236">
        <v>0.26343519494204437</v>
      </c>
      <c r="AB1236">
        <v>0.28849882958824608</v>
      </c>
      <c r="AC1236">
        <v>3</v>
      </c>
      <c r="AD1236">
        <v>0</v>
      </c>
      <c r="AE1236">
        <v>0</v>
      </c>
      <c r="AF1236">
        <v>0</v>
      </c>
      <c r="AG1236">
        <v>6</v>
      </c>
      <c r="AH1236">
        <v>3</v>
      </c>
      <c r="AI1236">
        <v>1</v>
      </c>
      <c r="AJ1236">
        <v>0</v>
      </c>
      <c r="AK1236">
        <v>1</v>
      </c>
      <c r="AL1236">
        <v>1</v>
      </c>
    </row>
    <row r="1237" spans="1:38" x14ac:dyDescent="0.5">
      <c r="A1237">
        <v>10</v>
      </c>
      <c r="B1237">
        <v>49</v>
      </c>
      <c r="C1237">
        <v>2020</v>
      </c>
      <c r="D1237">
        <v>99</v>
      </c>
      <c r="E1237">
        <v>99</v>
      </c>
      <c r="F1237">
        <v>99</v>
      </c>
      <c r="G1237">
        <v>99</v>
      </c>
      <c r="H1237">
        <v>99</v>
      </c>
      <c r="I1237">
        <v>99</v>
      </c>
      <c r="J1237">
        <v>999</v>
      </c>
      <c r="K1237">
        <v>99</v>
      </c>
      <c r="L1237">
        <v>99</v>
      </c>
      <c r="M1237">
        <v>54</v>
      </c>
      <c r="N1237">
        <v>99</v>
      </c>
      <c r="O1237">
        <v>99</v>
      </c>
      <c r="P1237">
        <v>9999</v>
      </c>
      <c r="Q1237">
        <v>34</v>
      </c>
      <c r="R1237">
        <v>109</v>
      </c>
      <c r="S1237">
        <v>109</v>
      </c>
      <c r="T1237">
        <v>11</v>
      </c>
      <c r="U1237">
        <v>54</v>
      </c>
      <c r="V1237">
        <v>95.781804447006706</v>
      </c>
      <c r="W1237">
        <v>88.406605504587191</v>
      </c>
      <c r="X1237">
        <v>9.8708875278512647</v>
      </c>
      <c r="Y1237">
        <v>0</v>
      </c>
      <c r="AA1237">
        <v>0.52208065906696011</v>
      </c>
      <c r="AB1237">
        <v>0.55871311005534885</v>
      </c>
      <c r="AC1237">
        <v>2</v>
      </c>
      <c r="AD1237">
        <v>0</v>
      </c>
      <c r="AE1237">
        <v>0</v>
      </c>
      <c r="AF1237">
        <v>0</v>
      </c>
      <c r="AG1237">
        <v>7</v>
      </c>
      <c r="AH1237">
        <v>3</v>
      </c>
      <c r="AI1237">
        <v>4</v>
      </c>
      <c r="AJ1237">
        <v>0</v>
      </c>
      <c r="AK1237">
        <v>0</v>
      </c>
      <c r="AL1237">
        <v>1</v>
      </c>
    </row>
    <row r="1238" spans="1:38" x14ac:dyDescent="0.5">
      <c r="A1238">
        <v>10</v>
      </c>
      <c r="B1238">
        <v>50</v>
      </c>
      <c r="C1238">
        <v>2020</v>
      </c>
      <c r="D1238">
        <v>99</v>
      </c>
      <c r="E1238">
        <v>99</v>
      </c>
      <c r="F1238">
        <v>99</v>
      </c>
      <c r="G1238">
        <v>99</v>
      </c>
      <c r="H1238">
        <v>99</v>
      </c>
      <c r="I1238">
        <v>99</v>
      </c>
      <c r="J1238">
        <v>999</v>
      </c>
      <c r="K1238">
        <v>99</v>
      </c>
      <c r="L1238">
        <v>99</v>
      </c>
      <c r="M1238">
        <v>55</v>
      </c>
      <c r="N1238">
        <v>99</v>
      </c>
      <c r="O1238">
        <v>99</v>
      </c>
      <c r="P1238">
        <v>9999</v>
      </c>
      <c r="Q1238">
        <v>48</v>
      </c>
      <c r="R1238">
        <v>204</v>
      </c>
      <c r="S1238">
        <v>204</v>
      </c>
      <c r="T1238">
        <v>14</v>
      </c>
      <c r="U1238">
        <v>55</v>
      </c>
      <c r="V1238">
        <v>95.79695366770774</v>
      </c>
      <c r="W1238">
        <v>88.420588235294062</v>
      </c>
      <c r="X1238">
        <v>10.234499453600852</v>
      </c>
      <c r="Y1238">
        <v>0</v>
      </c>
      <c r="AA1238">
        <v>0.97710508669412788</v>
      </c>
      <c r="AB1238">
        <v>1.0458302896288587</v>
      </c>
      <c r="AC1238">
        <v>3</v>
      </c>
      <c r="AD1238">
        <v>0</v>
      </c>
      <c r="AE1238">
        <v>0</v>
      </c>
      <c r="AF1238">
        <v>1</v>
      </c>
      <c r="AG1238">
        <v>11</v>
      </c>
      <c r="AH1238">
        <v>5</v>
      </c>
      <c r="AI1238">
        <v>12</v>
      </c>
      <c r="AJ1238">
        <v>0</v>
      </c>
      <c r="AK1238">
        <v>5</v>
      </c>
      <c r="AL1238">
        <v>2</v>
      </c>
    </row>
    <row r="1239" spans="1:38" x14ac:dyDescent="0.5">
      <c r="A1239">
        <v>10</v>
      </c>
      <c r="B1239">
        <v>51</v>
      </c>
      <c r="C1239">
        <v>2020</v>
      </c>
      <c r="D1239">
        <v>99</v>
      </c>
      <c r="E1239">
        <v>99</v>
      </c>
      <c r="F1239">
        <v>99</v>
      </c>
      <c r="G1239">
        <v>99</v>
      </c>
      <c r="H1239">
        <v>99</v>
      </c>
      <c r="I1239">
        <v>99</v>
      </c>
      <c r="J1239">
        <v>999</v>
      </c>
      <c r="K1239">
        <v>99</v>
      </c>
      <c r="L1239">
        <v>99</v>
      </c>
      <c r="M1239">
        <v>56</v>
      </c>
      <c r="N1239">
        <v>99</v>
      </c>
      <c r="O1239">
        <v>99</v>
      </c>
      <c r="P1239">
        <v>9999</v>
      </c>
      <c r="Q1239">
        <v>66</v>
      </c>
      <c r="R1239">
        <v>379</v>
      </c>
      <c r="S1239">
        <v>379</v>
      </c>
      <c r="T1239">
        <v>14</v>
      </c>
      <c r="U1239">
        <v>56</v>
      </c>
      <c r="V1239">
        <v>94.889842403313764</v>
      </c>
      <c r="W1239">
        <v>87.58332453825858</v>
      </c>
      <c r="X1239">
        <v>10.01210338926167</v>
      </c>
      <c r="Y1239">
        <v>0</v>
      </c>
      <c r="AA1239">
        <v>1.8153079796915408</v>
      </c>
      <c r="AB1239">
        <v>1.9245902660171152</v>
      </c>
      <c r="AC1239">
        <v>2</v>
      </c>
      <c r="AD1239">
        <v>0</v>
      </c>
      <c r="AE1239">
        <v>0</v>
      </c>
      <c r="AF1239">
        <v>0</v>
      </c>
      <c r="AG1239">
        <v>25</v>
      </c>
      <c r="AH1239">
        <v>10</v>
      </c>
      <c r="AI1239">
        <v>24</v>
      </c>
      <c r="AJ1239">
        <v>0</v>
      </c>
      <c r="AK1239">
        <v>8</v>
      </c>
      <c r="AL1239">
        <v>3</v>
      </c>
    </row>
    <row r="1240" spans="1:38" x14ac:dyDescent="0.5">
      <c r="A1240">
        <v>10</v>
      </c>
      <c r="B1240">
        <v>52</v>
      </c>
      <c r="C1240">
        <v>2020</v>
      </c>
      <c r="D1240">
        <v>99</v>
      </c>
      <c r="E1240">
        <v>99</v>
      </c>
      <c r="F1240">
        <v>99</v>
      </c>
      <c r="G1240">
        <v>99</v>
      </c>
      <c r="H1240">
        <v>99</v>
      </c>
      <c r="I1240">
        <v>99</v>
      </c>
      <c r="J1240">
        <v>999</v>
      </c>
      <c r="K1240">
        <v>99</v>
      </c>
      <c r="L1240">
        <v>99</v>
      </c>
      <c r="M1240">
        <v>57</v>
      </c>
      <c r="N1240">
        <v>99</v>
      </c>
      <c r="O1240">
        <v>99</v>
      </c>
      <c r="P1240">
        <v>9999</v>
      </c>
      <c r="Q1240">
        <v>87</v>
      </c>
      <c r="R1240">
        <v>632</v>
      </c>
      <c r="S1240">
        <v>632</v>
      </c>
      <c r="T1240">
        <v>14</v>
      </c>
      <c r="U1240">
        <v>57</v>
      </c>
      <c r="V1240">
        <v>93.82847964123593</v>
      </c>
      <c r="W1240">
        <v>86.603686708860621</v>
      </c>
      <c r="X1240">
        <v>10.14047134184494</v>
      </c>
      <c r="Y1240">
        <v>0</v>
      </c>
      <c r="AA1240">
        <v>3.0271098764249449</v>
      </c>
      <c r="AB1240">
        <v>3.1734459597240114</v>
      </c>
      <c r="AC1240">
        <v>15</v>
      </c>
      <c r="AD1240">
        <v>0</v>
      </c>
      <c r="AE1240">
        <v>0</v>
      </c>
      <c r="AF1240">
        <v>6</v>
      </c>
      <c r="AG1240">
        <v>31</v>
      </c>
      <c r="AH1240">
        <v>9</v>
      </c>
      <c r="AI1240">
        <v>35</v>
      </c>
      <c r="AJ1240">
        <v>0</v>
      </c>
      <c r="AK1240">
        <v>15</v>
      </c>
      <c r="AL1240">
        <v>8</v>
      </c>
    </row>
    <row r="1241" spans="1:38" x14ac:dyDescent="0.5">
      <c r="A1241">
        <v>10</v>
      </c>
      <c r="B1241">
        <v>53</v>
      </c>
      <c r="C1241">
        <v>2020</v>
      </c>
      <c r="D1241">
        <v>99</v>
      </c>
      <c r="E1241">
        <v>99</v>
      </c>
      <c r="F1241">
        <v>99</v>
      </c>
      <c r="G1241">
        <v>99</v>
      </c>
      <c r="H1241">
        <v>99</v>
      </c>
      <c r="I1241">
        <v>99</v>
      </c>
      <c r="J1241">
        <v>999</v>
      </c>
      <c r="K1241">
        <v>99</v>
      </c>
      <c r="L1241">
        <v>99</v>
      </c>
      <c r="M1241">
        <v>58</v>
      </c>
      <c r="N1241">
        <v>99</v>
      </c>
      <c r="O1241">
        <v>99</v>
      </c>
      <c r="P1241">
        <v>9999</v>
      </c>
      <c r="Q1241">
        <v>93</v>
      </c>
      <c r="R1241">
        <v>957</v>
      </c>
      <c r="S1241">
        <v>957</v>
      </c>
      <c r="T1241">
        <v>14</v>
      </c>
      <c r="U1241">
        <v>58</v>
      </c>
      <c r="V1241">
        <v>93.768978310017687</v>
      </c>
      <c r="W1241">
        <v>86.548766980146297</v>
      </c>
      <c r="X1241">
        <v>9.9932130649545883</v>
      </c>
      <c r="Y1241">
        <v>0</v>
      </c>
      <c r="AA1241">
        <v>4.5837723919915696</v>
      </c>
      <c r="AB1241">
        <v>4.8023130975084989</v>
      </c>
      <c r="AC1241">
        <v>15</v>
      </c>
      <c r="AD1241">
        <v>0</v>
      </c>
      <c r="AE1241">
        <v>0</v>
      </c>
      <c r="AF1241">
        <v>3</v>
      </c>
      <c r="AG1241">
        <v>33</v>
      </c>
      <c r="AH1241">
        <v>8</v>
      </c>
      <c r="AI1241">
        <v>47</v>
      </c>
      <c r="AJ1241">
        <v>0</v>
      </c>
      <c r="AK1241">
        <v>23</v>
      </c>
      <c r="AL1241">
        <v>6</v>
      </c>
    </row>
    <row r="1242" spans="1:38" x14ac:dyDescent="0.5">
      <c r="A1242">
        <v>10</v>
      </c>
      <c r="B1242">
        <v>54</v>
      </c>
      <c r="C1242">
        <v>2020</v>
      </c>
      <c r="D1242">
        <v>99</v>
      </c>
      <c r="E1242">
        <v>99</v>
      </c>
      <c r="F1242">
        <v>99</v>
      </c>
      <c r="G1242">
        <v>99</v>
      </c>
      <c r="H1242">
        <v>99</v>
      </c>
      <c r="I1242">
        <v>99</v>
      </c>
      <c r="J1242">
        <v>999</v>
      </c>
      <c r="K1242">
        <v>99</v>
      </c>
      <c r="L1242">
        <v>99</v>
      </c>
      <c r="M1242">
        <v>59</v>
      </c>
      <c r="N1242">
        <v>99</v>
      </c>
      <c r="O1242">
        <v>99</v>
      </c>
      <c r="P1242">
        <v>9999</v>
      </c>
      <c r="Q1242">
        <v>112</v>
      </c>
      <c r="R1242">
        <v>1556</v>
      </c>
      <c r="S1242">
        <v>1556</v>
      </c>
      <c r="T1242">
        <v>14</v>
      </c>
      <c r="U1242">
        <v>59</v>
      </c>
      <c r="V1242">
        <v>93.13930348951537</v>
      </c>
      <c r="W1242">
        <v>85.967577120822654</v>
      </c>
      <c r="X1242">
        <v>9.3522249104097313</v>
      </c>
      <c r="Y1242">
        <v>0</v>
      </c>
      <c r="AA1242">
        <v>7.4528211514512881</v>
      </c>
      <c r="AB1242">
        <v>7.7557165451919676</v>
      </c>
      <c r="AC1242">
        <v>21</v>
      </c>
      <c r="AD1242">
        <v>0</v>
      </c>
      <c r="AE1242">
        <v>0</v>
      </c>
      <c r="AF1242">
        <v>2</v>
      </c>
      <c r="AG1242">
        <v>59</v>
      </c>
      <c r="AH1242">
        <v>25</v>
      </c>
      <c r="AI1242">
        <v>79</v>
      </c>
      <c r="AJ1242">
        <v>0</v>
      </c>
      <c r="AK1242">
        <v>24</v>
      </c>
      <c r="AL1242">
        <v>19</v>
      </c>
    </row>
    <row r="1243" spans="1:38" x14ac:dyDescent="0.5">
      <c r="A1243">
        <v>10</v>
      </c>
      <c r="B1243">
        <v>55</v>
      </c>
      <c r="C1243">
        <v>2020</v>
      </c>
      <c r="D1243">
        <v>99</v>
      </c>
      <c r="E1243">
        <v>99</v>
      </c>
      <c r="F1243">
        <v>99</v>
      </c>
      <c r="G1243">
        <v>99</v>
      </c>
      <c r="H1243">
        <v>99</v>
      </c>
      <c r="I1243">
        <v>99</v>
      </c>
      <c r="J1243">
        <v>999</v>
      </c>
      <c r="K1243">
        <v>99</v>
      </c>
      <c r="L1243">
        <v>99</v>
      </c>
      <c r="M1243">
        <v>60</v>
      </c>
      <c r="N1243">
        <v>99</v>
      </c>
      <c r="O1243">
        <v>99</v>
      </c>
      <c r="P1243">
        <v>9999</v>
      </c>
      <c r="Q1243">
        <v>125</v>
      </c>
      <c r="R1243">
        <v>2386</v>
      </c>
      <c r="S1243">
        <v>2386</v>
      </c>
      <c r="T1243">
        <v>17</v>
      </c>
      <c r="U1243">
        <v>60</v>
      </c>
      <c r="V1243">
        <v>92.53612849967169</v>
      </c>
      <c r="W1243">
        <v>85.410846605196895</v>
      </c>
      <c r="X1243">
        <v>10.144408670786584</v>
      </c>
      <c r="Y1243">
        <v>0</v>
      </c>
      <c r="AA1243">
        <v>11.428297729667589</v>
      </c>
      <c r="AB1243">
        <v>11.815745132773737</v>
      </c>
      <c r="AC1243">
        <v>39</v>
      </c>
      <c r="AD1243">
        <v>0</v>
      </c>
      <c r="AE1243">
        <v>0</v>
      </c>
      <c r="AF1243">
        <v>7</v>
      </c>
      <c r="AG1243">
        <v>102</v>
      </c>
      <c r="AH1243">
        <v>19</v>
      </c>
      <c r="AI1243">
        <v>110</v>
      </c>
      <c r="AJ1243">
        <v>1</v>
      </c>
      <c r="AK1243">
        <v>27</v>
      </c>
      <c r="AL1243">
        <v>24</v>
      </c>
    </row>
    <row r="1244" spans="1:38" x14ac:dyDescent="0.5">
      <c r="A1244">
        <v>10</v>
      </c>
      <c r="B1244">
        <v>56</v>
      </c>
      <c r="C1244">
        <v>2020</v>
      </c>
      <c r="D1244">
        <v>99</v>
      </c>
      <c r="E1244">
        <v>99</v>
      </c>
      <c r="F1244">
        <v>99</v>
      </c>
      <c r="G1244">
        <v>99</v>
      </c>
      <c r="H1244">
        <v>99</v>
      </c>
      <c r="I1244">
        <v>99</v>
      </c>
      <c r="J1244">
        <v>999</v>
      </c>
      <c r="K1244">
        <v>99</v>
      </c>
      <c r="L1244">
        <v>99</v>
      </c>
      <c r="M1244">
        <v>61</v>
      </c>
      <c r="N1244">
        <v>99</v>
      </c>
      <c r="O1244">
        <v>99</v>
      </c>
      <c r="P1244">
        <v>9999</v>
      </c>
      <c r="Q1244">
        <v>122</v>
      </c>
      <c r="R1244">
        <v>3181</v>
      </c>
      <c r="S1244">
        <v>3181</v>
      </c>
      <c r="T1244">
        <v>17</v>
      </c>
      <c r="U1244">
        <v>61</v>
      </c>
      <c r="V1244">
        <v>91.432295560415369</v>
      </c>
      <c r="W1244">
        <v>84.392008802263376</v>
      </c>
      <c r="X1244">
        <v>9.4117990430747671</v>
      </c>
      <c r="Y1244">
        <v>0</v>
      </c>
      <c r="AA1244">
        <v>15.23613372928442</v>
      </c>
      <c r="AB1244">
        <v>15.564767663714573</v>
      </c>
      <c r="AC1244">
        <v>43</v>
      </c>
      <c r="AD1244">
        <v>0</v>
      </c>
      <c r="AE1244">
        <v>0</v>
      </c>
      <c r="AF1244">
        <v>18</v>
      </c>
      <c r="AG1244">
        <v>129</v>
      </c>
      <c r="AH1244">
        <v>28</v>
      </c>
      <c r="AI1244">
        <v>131</v>
      </c>
      <c r="AJ1244">
        <v>0</v>
      </c>
      <c r="AK1244">
        <v>38</v>
      </c>
      <c r="AL1244">
        <v>45</v>
      </c>
    </row>
    <row r="1245" spans="1:38" x14ac:dyDescent="0.5">
      <c r="A1245">
        <v>10</v>
      </c>
      <c r="B1245">
        <v>57</v>
      </c>
      <c r="C1245">
        <v>2020</v>
      </c>
      <c r="D1245">
        <v>99</v>
      </c>
      <c r="E1245">
        <v>99</v>
      </c>
      <c r="F1245">
        <v>99</v>
      </c>
      <c r="G1245">
        <v>99</v>
      </c>
      <c r="H1245">
        <v>99</v>
      </c>
      <c r="I1245">
        <v>99</v>
      </c>
      <c r="J1245">
        <v>999</v>
      </c>
      <c r="K1245">
        <v>99</v>
      </c>
      <c r="L1245">
        <v>99</v>
      </c>
      <c r="M1245">
        <v>62</v>
      </c>
      <c r="N1245">
        <v>99</v>
      </c>
      <c r="O1245">
        <v>99</v>
      </c>
      <c r="P1245">
        <v>9999</v>
      </c>
      <c r="Q1245">
        <v>119</v>
      </c>
      <c r="R1245">
        <v>3554</v>
      </c>
      <c r="S1245">
        <v>3554</v>
      </c>
      <c r="T1245">
        <v>17</v>
      </c>
      <c r="U1245">
        <v>62</v>
      </c>
      <c r="V1245">
        <v>90.335010800703216</v>
      </c>
      <c r="W1245">
        <v>83.379214969048689</v>
      </c>
      <c r="X1245">
        <v>9.2927725365084815</v>
      </c>
      <c r="Y1245">
        <v>0</v>
      </c>
      <c r="AA1245">
        <v>17.022703324073184</v>
      </c>
      <c r="AB1245">
        <v>17.181175495434069</v>
      </c>
      <c r="AC1245">
        <v>55</v>
      </c>
      <c r="AD1245">
        <v>0</v>
      </c>
      <c r="AE1245">
        <v>0</v>
      </c>
      <c r="AF1245">
        <v>18</v>
      </c>
      <c r="AG1245">
        <v>168</v>
      </c>
      <c r="AH1245">
        <v>46</v>
      </c>
      <c r="AI1245">
        <v>151</v>
      </c>
      <c r="AJ1245">
        <v>0</v>
      </c>
      <c r="AK1245">
        <v>53</v>
      </c>
      <c r="AL1245">
        <v>40</v>
      </c>
    </row>
    <row r="1246" spans="1:38" x14ac:dyDescent="0.5">
      <c r="A1246">
        <v>10</v>
      </c>
      <c r="B1246">
        <v>58</v>
      </c>
      <c r="C1246">
        <v>2020</v>
      </c>
      <c r="D1246">
        <v>99</v>
      </c>
      <c r="E1246">
        <v>99</v>
      </c>
      <c r="F1246">
        <v>99</v>
      </c>
      <c r="G1246">
        <v>99</v>
      </c>
      <c r="H1246">
        <v>99</v>
      </c>
      <c r="I1246">
        <v>99</v>
      </c>
      <c r="J1246">
        <v>999</v>
      </c>
      <c r="K1246">
        <v>99</v>
      </c>
      <c r="L1246">
        <v>99</v>
      </c>
      <c r="M1246">
        <v>63</v>
      </c>
      <c r="N1246">
        <v>99</v>
      </c>
      <c r="O1246">
        <v>99</v>
      </c>
      <c r="P1246">
        <v>9999</v>
      </c>
      <c r="Q1246">
        <v>117</v>
      </c>
      <c r="R1246">
        <v>3586</v>
      </c>
      <c r="S1246">
        <v>3586</v>
      </c>
      <c r="T1246">
        <v>17</v>
      </c>
      <c r="U1246">
        <v>63</v>
      </c>
      <c r="V1246">
        <v>88.17909602710435</v>
      </c>
      <c r="W1246">
        <v>81.389305633017244</v>
      </c>
      <c r="X1246">
        <v>9.6332361024562498</v>
      </c>
      <c r="Y1246">
        <v>0</v>
      </c>
      <c r="AA1246">
        <v>17.175974710221286</v>
      </c>
      <c r="AB1246">
        <v>16.922139744490597</v>
      </c>
      <c r="AC1246">
        <v>55</v>
      </c>
      <c r="AD1246">
        <v>0</v>
      </c>
      <c r="AE1246">
        <v>0</v>
      </c>
      <c r="AF1246">
        <v>19</v>
      </c>
      <c r="AG1246">
        <v>186</v>
      </c>
      <c r="AH1246">
        <v>56</v>
      </c>
      <c r="AI1246">
        <v>157</v>
      </c>
      <c r="AJ1246">
        <v>0</v>
      </c>
      <c r="AK1246">
        <v>55</v>
      </c>
      <c r="AL1246">
        <v>44</v>
      </c>
    </row>
    <row r="1247" spans="1:38" x14ac:dyDescent="0.5">
      <c r="A1247">
        <v>10</v>
      </c>
      <c r="B1247">
        <v>59</v>
      </c>
      <c r="C1247">
        <v>2020</v>
      </c>
      <c r="D1247">
        <v>99</v>
      </c>
      <c r="E1247">
        <v>99</v>
      </c>
      <c r="F1247">
        <v>99</v>
      </c>
      <c r="G1247">
        <v>99</v>
      </c>
      <c r="H1247">
        <v>99</v>
      </c>
      <c r="I1247">
        <v>99</v>
      </c>
      <c r="J1247">
        <v>999</v>
      </c>
      <c r="K1247">
        <v>99</v>
      </c>
      <c r="L1247">
        <v>99</v>
      </c>
      <c r="M1247">
        <v>64</v>
      </c>
      <c r="N1247">
        <v>99</v>
      </c>
      <c r="O1247">
        <v>99</v>
      </c>
      <c r="P1247">
        <v>9999</v>
      </c>
      <c r="Q1247">
        <v>93</v>
      </c>
      <c r="R1247">
        <v>2409</v>
      </c>
      <c r="S1247">
        <v>2409</v>
      </c>
      <c r="T1247">
        <v>17</v>
      </c>
      <c r="U1247">
        <v>64</v>
      </c>
      <c r="V1247">
        <v>85.570897685503212</v>
      </c>
      <c r="W1247">
        <v>78.981938563719396</v>
      </c>
      <c r="X1247">
        <v>9.6570103252141433</v>
      </c>
      <c r="Y1247">
        <v>0</v>
      </c>
      <c r="AA1247">
        <v>11.53846153846154</v>
      </c>
      <c r="AB1247">
        <v>11.031694783934633</v>
      </c>
      <c r="AC1247">
        <v>51</v>
      </c>
      <c r="AD1247">
        <v>0</v>
      </c>
      <c r="AE1247">
        <v>0</v>
      </c>
      <c r="AF1247">
        <v>18</v>
      </c>
      <c r="AG1247">
        <v>138</v>
      </c>
      <c r="AH1247">
        <v>47</v>
      </c>
      <c r="AI1247">
        <v>113</v>
      </c>
      <c r="AJ1247">
        <v>0</v>
      </c>
      <c r="AK1247">
        <v>39</v>
      </c>
      <c r="AL1247">
        <v>25</v>
      </c>
    </row>
    <row r="1248" spans="1:38" x14ac:dyDescent="0.5">
      <c r="A1248">
        <v>10</v>
      </c>
      <c r="B1248">
        <v>60</v>
      </c>
      <c r="C1248">
        <v>2020</v>
      </c>
      <c r="D1248">
        <v>99</v>
      </c>
      <c r="E1248">
        <v>99</v>
      </c>
      <c r="F1248">
        <v>99</v>
      </c>
      <c r="G1248">
        <v>99</v>
      </c>
      <c r="H1248">
        <v>99</v>
      </c>
      <c r="I1248">
        <v>99</v>
      </c>
      <c r="J1248">
        <v>999</v>
      </c>
      <c r="K1248">
        <v>99</v>
      </c>
      <c r="L1248">
        <v>99</v>
      </c>
      <c r="M1248">
        <v>65</v>
      </c>
      <c r="N1248">
        <v>99</v>
      </c>
      <c r="O1248">
        <v>99</v>
      </c>
      <c r="P1248">
        <v>9999</v>
      </c>
      <c r="Q1248">
        <v>80</v>
      </c>
      <c r="R1248">
        <v>1224</v>
      </c>
      <c r="S1248">
        <v>1224</v>
      </c>
      <c r="T1248">
        <v>17</v>
      </c>
      <c r="U1248">
        <v>65</v>
      </c>
      <c r="V1248">
        <v>81.003972553268355</v>
      </c>
      <c r="W1248">
        <v>74.766666666666779</v>
      </c>
      <c r="X1248">
        <v>9.9621111875802626</v>
      </c>
      <c r="Y1248">
        <v>0</v>
      </c>
      <c r="AA1248">
        <v>5.8626305201647639</v>
      </c>
      <c r="AB1248">
        <v>5.30599804062643</v>
      </c>
      <c r="AC1248">
        <v>32</v>
      </c>
      <c r="AD1248">
        <v>0</v>
      </c>
      <c r="AE1248">
        <v>0</v>
      </c>
      <c r="AF1248">
        <v>15</v>
      </c>
      <c r="AG1248">
        <v>71</v>
      </c>
      <c r="AH1248">
        <v>24</v>
      </c>
      <c r="AI1248">
        <v>74</v>
      </c>
      <c r="AJ1248">
        <v>0</v>
      </c>
      <c r="AK1248">
        <v>23</v>
      </c>
      <c r="AL1248">
        <v>21</v>
      </c>
    </row>
    <row r="1249" spans="1:38" x14ac:dyDescent="0.5">
      <c r="A1249">
        <v>10</v>
      </c>
      <c r="B1249">
        <v>61</v>
      </c>
      <c r="C1249">
        <v>2020</v>
      </c>
      <c r="D1249">
        <v>99</v>
      </c>
      <c r="E1249">
        <v>99</v>
      </c>
      <c r="F1249">
        <v>99</v>
      </c>
      <c r="G1249">
        <v>99</v>
      </c>
      <c r="H1249">
        <v>99</v>
      </c>
      <c r="I1249">
        <v>99</v>
      </c>
      <c r="J1249">
        <v>999</v>
      </c>
      <c r="K1249">
        <v>99</v>
      </c>
      <c r="L1249">
        <v>99</v>
      </c>
      <c r="M1249">
        <v>66</v>
      </c>
      <c r="N1249">
        <v>99</v>
      </c>
      <c r="O1249">
        <v>99</v>
      </c>
      <c r="P1249">
        <v>9999</v>
      </c>
      <c r="Q1249">
        <v>63</v>
      </c>
      <c r="R1249">
        <v>393</v>
      </c>
      <c r="S1249">
        <v>393</v>
      </c>
      <c r="T1249">
        <v>17</v>
      </c>
      <c r="U1249">
        <v>66</v>
      </c>
      <c r="V1249">
        <v>75.498305944494533</v>
      </c>
      <c r="W1249">
        <v>69.684936386768484</v>
      </c>
      <c r="X1249">
        <v>10.035692108175452</v>
      </c>
      <c r="Y1249">
        <v>0</v>
      </c>
      <c r="AA1249">
        <v>1.8823642111313343</v>
      </c>
      <c r="AB1249">
        <v>1.5878486601042303</v>
      </c>
      <c r="AC1249">
        <v>13</v>
      </c>
      <c r="AD1249">
        <v>0</v>
      </c>
      <c r="AE1249">
        <v>0</v>
      </c>
      <c r="AF1249">
        <v>6</v>
      </c>
      <c r="AG1249">
        <v>24</v>
      </c>
      <c r="AH1249">
        <v>7</v>
      </c>
      <c r="AI1249">
        <v>38</v>
      </c>
      <c r="AJ1249">
        <v>0</v>
      </c>
      <c r="AK1249">
        <v>8</v>
      </c>
      <c r="AL1249">
        <v>8</v>
      </c>
    </row>
    <row r="1250" spans="1:38" x14ac:dyDescent="0.5">
      <c r="A1250">
        <v>10</v>
      </c>
      <c r="B1250">
        <v>62</v>
      </c>
      <c r="C1250">
        <v>2020</v>
      </c>
      <c r="D1250">
        <v>99</v>
      </c>
      <c r="E1250">
        <v>99</v>
      </c>
      <c r="F1250">
        <v>99</v>
      </c>
      <c r="G1250">
        <v>99</v>
      </c>
      <c r="H1250">
        <v>99</v>
      </c>
      <c r="I1250">
        <v>99</v>
      </c>
      <c r="J1250">
        <v>999</v>
      </c>
      <c r="K1250">
        <v>99</v>
      </c>
      <c r="L1250">
        <v>99</v>
      </c>
      <c r="M1250">
        <v>67</v>
      </c>
      <c r="N1250">
        <v>99</v>
      </c>
      <c r="O1250">
        <v>99</v>
      </c>
      <c r="P1250">
        <v>9999</v>
      </c>
      <c r="Q1250">
        <v>39</v>
      </c>
      <c r="R1250">
        <v>111</v>
      </c>
      <c r="S1250">
        <v>111</v>
      </c>
      <c r="T1250">
        <v>17</v>
      </c>
      <c r="U1250">
        <v>67</v>
      </c>
      <c r="V1250">
        <v>69.554039413194346</v>
      </c>
      <c r="W1250">
        <v>64.198378378378351</v>
      </c>
      <c r="X1250">
        <v>8.7340887033766972</v>
      </c>
      <c r="Y1250">
        <v>0</v>
      </c>
      <c r="AA1250">
        <v>0.53166012070121649</v>
      </c>
      <c r="AB1250">
        <v>0.4131661045416315</v>
      </c>
      <c r="AC1250">
        <v>3</v>
      </c>
      <c r="AD1250">
        <v>0</v>
      </c>
      <c r="AE1250">
        <v>0</v>
      </c>
      <c r="AF1250">
        <v>2</v>
      </c>
      <c r="AG1250">
        <v>13</v>
      </c>
      <c r="AH1250">
        <v>3</v>
      </c>
      <c r="AI1250">
        <v>16</v>
      </c>
      <c r="AJ1250">
        <v>0</v>
      </c>
      <c r="AK1250">
        <v>1</v>
      </c>
      <c r="AL1250">
        <v>4</v>
      </c>
    </row>
    <row r="1251" spans="1:38" x14ac:dyDescent="0.5">
      <c r="A1251">
        <v>10</v>
      </c>
      <c r="B1251">
        <v>63</v>
      </c>
      <c r="C1251">
        <v>2020</v>
      </c>
      <c r="D1251">
        <v>99</v>
      </c>
      <c r="E1251">
        <v>99</v>
      </c>
      <c r="F1251">
        <v>99</v>
      </c>
      <c r="G1251">
        <v>99</v>
      </c>
      <c r="H1251">
        <v>99</v>
      </c>
      <c r="I1251">
        <v>99</v>
      </c>
      <c r="J1251">
        <v>999</v>
      </c>
      <c r="K1251">
        <v>99</v>
      </c>
      <c r="L1251">
        <v>99</v>
      </c>
      <c r="M1251">
        <v>68</v>
      </c>
      <c r="N1251">
        <v>99</v>
      </c>
      <c r="O1251">
        <v>99</v>
      </c>
      <c r="P1251">
        <v>9999</v>
      </c>
      <c r="Q1251">
        <v>22</v>
      </c>
      <c r="R1251">
        <v>45</v>
      </c>
      <c r="S1251">
        <v>45</v>
      </c>
      <c r="T1251">
        <v>17</v>
      </c>
      <c r="U1251">
        <v>68</v>
      </c>
      <c r="V1251">
        <v>61.184061634765847</v>
      </c>
      <c r="W1251">
        <v>56.472888888888889</v>
      </c>
      <c r="X1251">
        <v>9.6542206365282279</v>
      </c>
      <c r="Y1251">
        <v>0</v>
      </c>
      <c r="AA1251">
        <v>0.21553788677076344</v>
      </c>
      <c r="AB1251">
        <v>0.14734322358757873</v>
      </c>
      <c r="AC1251">
        <v>2</v>
      </c>
      <c r="AD1251">
        <v>0</v>
      </c>
      <c r="AE1251">
        <v>0</v>
      </c>
      <c r="AF1251">
        <v>1</v>
      </c>
      <c r="AG1251">
        <v>2</v>
      </c>
      <c r="AH1251">
        <v>0</v>
      </c>
      <c r="AI1251">
        <v>4</v>
      </c>
      <c r="AJ1251">
        <v>0</v>
      </c>
      <c r="AK1251">
        <v>1</v>
      </c>
      <c r="AL1251">
        <v>0</v>
      </c>
    </row>
    <row r="1252" spans="1:38" x14ac:dyDescent="0.5">
      <c r="A1252">
        <v>10</v>
      </c>
      <c r="B1252">
        <v>64</v>
      </c>
      <c r="C1252">
        <v>2019</v>
      </c>
      <c r="D1252">
        <v>99</v>
      </c>
      <c r="E1252">
        <v>99</v>
      </c>
      <c r="F1252">
        <v>99</v>
      </c>
      <c r="G1252">
        <v>99</v>
      </c>
      <c r="H1252">
        <v>99</v>
      </c>
      <c r="I1252">
        <v>99</v>
      </c>
      <c r="J1252">
        <v>999</v>
      </c>
      <c r="K1252">
        <v>99</v>
      </c>
      <c r="L1252">
        <v>99</v>
      </c>
      <c r="M1252">
        <v>48</v>
      </c>
      <c r="N1252">
        <v>99</v>
      </c>
      <c r="O1252">
        <v>99</v>
      </c>
      <c r="P1252">
        <v>9999</v>
      </c>
      <c r="Q1252">
        <v>3</v>
      </c>
      <c r="R1252">
        <v>3</v>
      </c>
      <c r="S1252">
        <v>3</v>
      </c>
      <c r="T1252">
        <v>8</v>
      </c>
      <c r="U1252">
        <v>48</v>
      </c>
      <c r="V1252">
        <v>98.663777537016969</v>
      </c>
      <c r="W1252">
        <v>91.066666666666691</v>
      </c>
      <c r="X1252">
        <v>14.987179706520998</v>
      </c>
      <c r="Y1252">
        <v>0</v>
      </c>
      <c r="AA1252">
        <v>1.4895729890764646E-2</v>
      </c>
      <c r="AB1252">
        <v>1.6885426055270523E-2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1</v>
      </c>
      <c r="AI1252">
        <v>1</v>
      </c>
      <c r="AJ1252">
        <v>0</v>
      </c>
      <c r="AK1252">
        <v>1</v>
      </c>
      <c r="AL1252">
        <v>0</v>
      </c>
    </row>
    <row r="1253" spans="1:38" x14ac:dyDescent="0.5">
      <c r="A1253">
        <v>10</v>
      </c>
      <c r="B1253">
        <v>65</v>
      </c>
      <c r="C1253">
        <v>2019</v>
      </c>
      <c r="D1253">
        <v>99</v>
      </c>
      <c r="E1253">
        <v>99</v>
      </c>
      <c r="F1253">
        <v>99</v>
      </c>
      <c r="G1253">
        <v>99</v>
      </c>
      <c r="H1253">
        <v>99</v>
      </c>
      <c r="I1253">
        <v>99</v>
      </c>
      <c r="J1253">
        <v>999</v>
      </c>
      <c r="K1253">
        <v>99</v>
      </c>
      <c r="L1253">
        <v>99</v>
      </c>
      <c r="M1253">
        <v>49</v>
      </c>
      <c r="N1253">
        <v>99</v>
      </c>
      <c r="O1253">
        <v>99</v>
      </c>
      <c r="P1253">
        <v>9999</v>
      </c>
      <c r="Q1253">
        <v>2</v>
      </c>
      <c r="R1253">
        <v>2</v>
      </c>
      <c r="S1253">
        <v>2</v>
      </c>
      <c r="T1253">
        <v>8</v>
      </c>
      <c r="U1253">
        <v>49</v>
      </c>
      <c r="V1253">
        <v>95.666305525460444</v>
      </c>
      <c r="W1253">
        <v>88.300000000000011</v>
      </c>
      <c r="X1253">
        <v>5.7999999999998701</v>
      </c>
      <c r="Y1253">
        <v>0</v>
      </c>
      <c r="AA1253">
        <v>9.930486593843102E-3</v>
      </c>
      <c r="AB1253">
        <v>1.0914956959592888E-2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</row>
    <row r="1254" spans="1:38" x14ac:dyDescent="0.5">
      <c r="A1254">
        <v>10</v>
      </c>
      <c r="B1254">
        <v>66</v>
      </c>
      <c r="C1254">
        <v>2019</v>
      </c>
      <c r="D1254">
        <v>99</v>
      </c>
      <c r="E1254">
        <v>99</v>
      </c>
      <c r="F1254">
        <v>99</v>
      </c>
      <c r="G1254">
        <v>99</v>
      </c>
      <c r="H1254">
        <v>99</v>
      </c>
      <c r="I1254">
        <v>99</v>
      </c>
      <c r="J1254">
        <v>999</v>
      </c>
      <c r="K1254">
        <v>99</v>
      </c>
      <c r="L1254">
        <v>99</v>
      </c>
      <c r="M1254">
        <v>50</v>
      </c>
      <c r="N1254">
        <v>99</v>
      </c>
      <c r="O1254">
        <v>99</v>
      </c>
      <c r="P1254">
        <v>9999</v>
      </c>
      <c r="Q1254">
        <v>3</v>
      </c>
      <c r="R1254">
        <v>5</v>
      </c>
      <c r="S1254">
        <v>5</v>
      </c>
      <c r="T1254">
        <v>11</v>
      </c>
      <c r="U1254">
        <v>50</v>
      </c>
      <c r="V1254">
        <v>94.994582881906865</v>
      </c>
      <c r="W1254">
        <v>87.68</v>
      </c>
      <c r="X1254">
        <v>11.095296300685243</v>
      </c>
      <c r="Y1254">
        <v>0</v>
      </c>
      <c r="AA1254">
        <v>2.4826216484607755E-2</v>
      </c>
      <c r="AB1254">
        <v>2.7095793494255477E-2</v>
      </c>
      <c r="AC1254">
        <v>1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</row>
    <row r="1255" spans="1:38" x14ac:dyDescent="0.5">
      <c r="A1255">
        <v>10</v>
      </c>
      <c r="B1255">
        <v>67</v>
      </c>
      <c r="C1255">
        <v>2019</v>
      </c>
      <c r="D1255">
        <v>99</v>
      </c>
      <c r="E1255">
        <v>99</v>
      </c>
      <c r="F1255">
        <v>99</v>
      </c>
      <c r="G1255">
        <v>99</v>
      </c>
      <c r="H1255">
        <v>99</v>
      </c>
      <c r="I1255">
        <v>99</v>
      </c>
      <c r="J1255">
        <v>999</v>
      </c>
      <c r="K1255">
        <v>99</v>
      </c>
      <c r="L1255">
        <v>99</v>
      </c>
      <c r="M1255">
        <v>51</v>
      </c>
      <c r="N1255">
        <v>99</v>
      </c>
      <c r="O1255">
        <v>99</v>
      </c>
      <c r="P1255">
        <v>9999</v>
      </c>
      <c r="Q1255">
        <v>6</v>
      </c>
      <c r="R1255">
        <v>10</v>
      </c>
      <c r="S1255">
        <v>10</v>
      </c>
      <c r="T1255">
        <v>11</v>
      </c>
      <c r="U1255">
        <v>51</v>
      </c>
      <c r="V1255">
        <v>94.949079089924183</v>
      </c>
      <c r="W1255">
        <v>87.638000000000019</v>
      </c>
      <c r="X1255">
        <v>14.484066970295316</v>
      </c>
      <c r="Y1255">
        <v>0</v>
      </c>
      <c r="AA1255">
        <v>4.965243296921551E-2</v>
      </c>
      <c r="AB1255">
        <v>5.4165628427225408E-2</v>
      </c>
      <c r="AC1255">
        <v>0</v>
      </c>
      <c r="AD1255">
        <v>0</v>
      </c>
      <c r="AE1255">
        <v>0</v>
      </c>
      <c r="AF1255">
        <v>0</v>
      </c>
      <c r="AG1255">
        <v>2</v>
      </c>
      <c r="AH1255">
        <v>0</v>
      </c>
      <c r="AI1255">
        <v>0</v>
      </c>
      <c r="AJ1255">
        <v>0</v>
      </c>
      <c r="AK1255">
        <v>0</v>
      </c>
      <c r="AL1255">
        <v>0</v>
      </c>
    </row>
    <row r="1256" spans="1:38" x14ac:dyDescent="0.5">
      <c r="A1256">
        <v>10</v>
      </c>
      <c r="B1256">
        <v>68</v>
      </c>
      <c r="C1256">
        <v>2019</v>
      </c>
      <c r="D1256">
        <v>99</v>
      </c>
      <c r="E1256">
        <v>99</v>
      </c>
      <c r="F1256">
        <v>99</v>
      </c>
      <c r="G1256">
        <v>99</v>
      </c>
      <c r="H1256">
        <v>99</v>
      </c>
      <c r="I1256">
        <v>99</v>
      </c>
      <c r="J1256">
        <v>999</v>
      </c>
      <c r="K1256">
        <v>99</v>
      </c>
      <c r="L1256">
        <v>99</v>
      </c>
      <c r="M1256">
        <v>52</v>
      </c>
      <c r="N1256">
        <v>99</v>
      </c>
      <c r="O1256">
        <v>99</v>
      </c>
      <c r="P1256">
        <v>9999</v>
      </c>
      <c r="Q1256">
        <v>8</v>
      </c>
      <c r="R1256">
        <v>17</v>
      </c>
      <c r="S1256">
        <v>17</v>
      </c>
      <c r="T1256">
        <v>11</v>
      </c>
      <c r="U1256">
        <v>52</v>
      </c>
      <c r="V1256">
        <v>90.939392008157583</v>
      </c>
      <c r="W1256">
        <v>83.937058823529412</v>
      </c>
      <c r="X1256">
        <v>11.020445045302914</v>
      </c>
      <c r="Y1256">
        <v>0</v>
      </c>
      <c r="AA1256">
        <v>8.4409136047666297E-2</v>
      </c>
      <c r="AB1256">
        <v>8.8192975845707053E-2</v>
      </c>
      <c r="AC1256">
        <v>1</v>
      </c>
      <c r="AD1256">
        <v>0</v>
      </c>
      <c r="AE1256">
        <v>0</v>
      </c>
      <c r="AF1256">
        <v>1</v>
      </c>
      <c r="AG1256">
        <v>0</v>
      </c>
      <c r="AH1256">
        <v>0</v>
      </c>
      <c r="AI1256">
        <v>3</v>
      </c>
      <c r="AJ1256">
        <v>0</v>
      </c>
      <c r="AK1256">
        <v>0</v>
      </c>
      <c r="AL1256">
        <v>1</v>
      </c>
    </row>
    <row r="1257" spans="1:38" x14ac:dyDescent="0.5">
      <c r="A1257">
        <v>10</v>
      </c>
      <c r="B1257">
        <v>69</v>
      </c>
      <c r="C1257">
        <v>2019</v>
      </c>
      <c r="D1257">
        <v>99</v>
      </c>
      <c r="E1257">
        <v>99</v>
      </c>
      <c r="F1257">
        <v>99</v>
      </c>
      <c r="G1257">
        <v>99</v>
      </c>
      <c r="H1257">
        <v>99</v>
      </c>
      <c r="I1257">
        <v>99</v>
      </c>
      <c r="J1257">
        <v>999</v>
      </c>
      <c r="K1257">
        <v>99</v>
      </c>
      <c r="L1257">
        <v>99</v>
      </c>
      <c r="M1257">
        <v>53</v>
      </c>
      <c r="N1257">
        <v>99</v>
      </c>
      <c r="O1257">
        <v>99</v>
      </c>
      <c r="P1257">
        <v>9999</v>
      </c>
      <c r="Q1257">
        <v>20</v>
      </c>
      <c r="R1257">
        <v>40</v>
      </c>
      <c r="S1257">
        <v>40</v>
      </c>
      <c r="T1257">
        <v>11</v>
      </c>
      <c r="U1257">
        <v>53</v>
      </c>
      <c r="V1257">
        <v>93.163596966413891</v>
      </c>
      <c r="W1257">
        <v>85.989999999999981</v>
      </c>
      <c r="X1257">
        <v>13.862578944770888</v>
      </c>
      <c r="Y1257">
        <v>0</v>
      </c>
      <c r="AA1257">
        <v>0.19860973187686204</v>
      </c>
      <c r="AB1257">
        <v>0.21258825570903536</v>
      </c>
      <c r="AC1257">
        <v>0</v>
      </c>
      <c r="AD1257">
        <v>0</v>
      </c>
      <c r="AE1257">
        <v>0</v>
      </c>
      <c r="AF1257">
        <v>0</v>
      </c>
      <c r="AG1257">
        <v>4</v>
      </c>
      <c r="AH1257">
        <v>0</v>
      </c>
      <c r="AI1257">
        <v>4</v>
      </c>
      <c r="AJ1257">
        <v>0</v>
      </c>
      <c r="AK1257">
        <v>0</v>
      </c>
      <c r="AL1257">
        <v>0</v>
      </c>
    </row>
    <row r="1258" spans="1:38" x14ac:dyDescent="0.5">
      <c r="A1258">
        <v>10</v>
      </c>
      <c r="B1258">
        <v>70</v>
      </c>
      <c r="C1258">
        <v>2019</v>
      </c>
      <c r="D1258">
        <v>99</v>
      </c>
      <c r="E1258">
        <v>99</v>
      </c>
      <c r="F1258">
        <v>99</v>
      </c>
      <c r="G1258">
        <v>99</v>
      </c>
      <c r="H1258">
        <v>99</v>
      </c>
      <c r="I1258">
        <v>99</v>
      </c>
      <c r="J1258">
        <v>999</v>
      </c>
      <c r="K1258">
        <v>99</v>
      </c>
      <c r="L1258">
        <v>99</v>
      </c>
      <c r="M1258">
        <v>54</v>
      </c>
      <c r="N1258">
        <v>99</v>
      </c>
      <c r="O1258">
        <v>99</v>
      </c>
      <c r="P1258">
        <v>9999</v>
      </c>
      <c r="Q1258">
        <v>28</v>
      </c>
      <c r="R1258">
        <v>77</v>
      </c>
      <c r="S1258">
        <v>77</v>
      </c>
      <c r="T1258">
        <v>11.038961038961038</v>
      </c>
      <c r="U1258">
        <v>54</v>
      </c>
      <c r="V1258">
        <v>90.642878248512019</v>
      </c>
      <c r="W1258">
        <v>83.663376623376649</v>
      </c>
      <c r="X1258">
        <v>11.262926727477984</v>
      </c>
      <c r="Y1258">
        <v>0</v>
      </c>
      <c r="AA1258">
        <v>0.38232373386295926</v>
      </c>
      <c r="AB1258">
        <v>0.39815982972963843</v>
      </c>
      <c r="AC1258">
        <v>6</v>
      </c>
      <c r="AD1258">
        <v>0</v>
      </c>
      <c r="AE1258">
        <v>0</v>
      </c>
      <c r="AF1258">
        <v>1</v>
      </c>
      <c r="AG1258">
        <v>5</v>
      </c>
      <c r="AH1258">
        <v>6</v>
      </c>
      <c r="AI1258">
        <v>6</v>
      </c>
      <c r="AJ1258">
        <v>0</v>
      </c>
      <c r="AK1258">
        <v>3</v>
      </c>
      <c r="AL1258">
        <v>0</v>
      </c>
    </row>
    <row r="1259" spans="1:38" x14ac:dyDescent="0.5">
      <c r="A1259">
        <v>10</v>
      </c>
      <c r="B1259">
        <v>71</v>
      </c>
      <c r="C1259">
        <v>2019</v>
      </c>
      <c r="D1259">
        <v>99</v>
      </c>
      <c r="E1259">
        <v>99</v>
      </c>
      <c r="F1259">
        <v>99</v>
      </c>
      <c r="G1259">
        <v>99</v>
      </c>
      <c r="H1259">
        <v>99</v>
      </c>
      <c r="I1259">
        <v>99</v>
      </c>
      <c r="J1259">
        <v>999</v>
      </c>
      <c r="K1259">
        <v>99</v>
      </c>
      <c r="L1259">
        <v>99</v>
      </c>
      <c r="M1259">
        <v>55</v>
      </c>
      <c r="N1259">
        <v>99</v>
      </c>
      <c r="O1259">
        <v>99</v>
      </c>
      <c r="P1259">
        <v>9999</v>
      </c>
      <c r="Q1259">
        <v>47</v>
      </c>
      <c r="R1259">
        <v>155</v>
      </c>
      <c r="S1259">
        <v>155</v>
      </c>
      <c r="T1259">
        <v>14</v>
      </c>
      <c r="U1259">
        <v>55</v>
      </c>
      <c r="V1259">
        <v>92.833676999965022</v>
      </c>
      <c r="W1259">
        <v>85.685483870967758</v>
      </c>
      <c r="X1259">
        <v>11.064305304113788</v>
      </c>
      <c r="Y1259">
        <v>0</v>
      </c>
      <c r="AA1259">
        <v>0.76961271102284001</v>
      </c>
      <c r="AB1259">
        <v>0.82086224303280309</v>
      </c>
      <c r="AC1259">
        <v>2</v>
      </c>
      <c r="AD1259">
        <v>0</v>
      </c>
      <c r="AE1259">
        <v>0</v>
      </c>
      <c r="AF1259">
        <v>0</v>
      </c>
      <c r="AG1259">
        <v>8</v>
      </c>
      <c r="AH1259">
        <v>4</v>
      </c>
      <c r="AI1259">
        <v>13</v>
      </c>
      <c r="AJ1259">
        <v>0</v>
      </c>
      <c r="AK1259">
        <v>2</v>
      </c>
      <c r="AL1259">
        <v>2</v>
      </c>
    </row>
    <row r="1260" spans="1:38" x14ac:dyDescent="0.5">
      <c r="A1260">
        <v>10</v>
      </c>
      <c r="B1260">
        <v>72</v>
      </c>
      <c r="C1260">
        <v>2019</v>
      </c>
      <c r="D1260">
        <v>99</v>
      </c>
      <c r="E1260">
        <v>99</v>
      </c>
      <c r="F1260">
        <v>99</v>
      </c>
      <c r="G1260">
        <v>99</v>
      </c>
      <c r="H1260">
        <v>99</v>
      </c>
      <c r="I1260">
        <v>99</v>
      </c>
      <c r="J1260">
        <v>999</v>
      </c>
      <c r="K1260">
        <v>99</v>
      </c>
      <c r="L1260">
        <v>99</v>
      </c>
      <c r="M1260">
        <v>56</v>
      </c>
      <c r="N1260">
        <v>99</v>
      </c>
      <c r="O1260">
        <v>99</v>
      </c>
      <c r="P1260">
        <v>9999</v>
      </c>
      <c r="Q1260">
        <v>63</v>
      </c>
      <c r="R1260">
        <v>346</v>
      </c>
      <c r="S1260">
        <v>346</v>
      </c>
      <c r="T1260">
        <v>14</v>
      </c>
      <c r="U1260">
        <v>56</v>
      </c>
      <c r="V1260">
        <v>92.550773739815483</v>
      </c>
      <c r="W1260">
        <v>85.424364161849724</v>
      </c>
      <c r="X1260">
        <v>11.099351242578123</v>
      </c>
      <c r="Y1260">
        <v>0</v>
      </c>
      <c r="AA1260">
        <v>1.7179741807348561</v>
      </c>
      <c r="AB1260">
        <v>1.8267923403850712</v>
      </c>
      <c r="AC1260">
        <v>12</v>
      </c>
      <c r="AD1260">
        <v>0</v>
      </c>
      <c r="AE1260">
        <v>0</v>
      </c>
      <c r="AF1260">
        <v>1</v>
      </c>
      <c r="AG1260">
        <v>17</v>
      </c>
      <c r="AH1260">
        <v>5</v>
      </c>
      <c r="AI1260">
        <v>30</v>
      </c>
      <c r="AJ1260">
        <v>0</v>
      </c>
      <c r="AK1260">
        <v>5</v>
      </c>
      <c r="AL1260">
        <v>5</v>
      </c>
    </row>
    <row r="1261" spans="1:38" x14ac:dyDescent="0.5">
      <c r="A1261">
        <v>10</v>
      </c>
      <c r="B1261">
        <v>73</v>
      </c>
      <c r="C1261">
        <v>2019</v>
      </c>
      <c r="D1261">
        <v>99</v>
      </c>
      <c r="E1261">
        <v>99</v>
      </c>
      <c r="F1261">
        <v>99</v>
      </c>
      <c r="G1261">
        <v>99</v>
      </c>
      <c r="H1261">
        <v>99</v>
      </c>
      <c r="I1261">
        <v>99</v>
      </c>
      <c r="J1261">
        <v>999</v>
      </c>
      <c r="K1261">
        <v>99</v>
      </c>
      <c r="L1261">
        <v>99</v>
      </c>
      <c r="M1261">
        <v>57</v>
      </c>
      <c r="N1261">
        <v>99</v>
      </c>
      <c r="O1261">
        <v>99</v>
      </c>
      <c r="P1261">
        <v>9999</v>
      </c>
      <c r="Q1261">
        <v>83</v>
      </c>
      <c r="R1261">
        <v>668</v>
      </c>
      <c r="S1261">
        <v>668</v>
      </c>
      <c r="T1261">
        <v>14</v>
      </c>
      <c r="U1261">
        <v>57</v>
      </c>
      <c r="V1261">
        <v>91.260404434900494</v>
      </c>
      <c r="W1261">
        <v>84.233353293413245</v>
      </c>
      <c r="X1261">
        <v>10.570697231167602</v>
      </c>
      <c r="Y1261">
        <v>0</v>
      </c>
      <c r="AA1261">
        <v>3.3167825223435945</v>
      </c>
      <c r="AB1261">
        <v>3.4776981223529875</v>
      </c>
      <c r="AC1261">
        <v>12</v>
      </c>
      <c r="AD1261">
        <v>0</v>
      </c>
      <c r="AE1261">
        <v>0</v>
      </c>
      <c r="AF1261">
        <v>1</v>
      </c>
      <c r="AG1261">
        <v>22</v>
      </c>
      <c r="AH1261">
        <v>10</v>
      </c>
      <c r="AI1261">
        <v>47</v>
      </c>
      <c r="AJ1261">
        <v>0</v>
      </c>
      <c r="AK1261">
        <v>12</v>
      </c>
      <c r="AL1261">
        <v>8</v>
      </c>
    </row>
    <row r="1262" spans="1:38" x14ac:dyDescent="0.5">
      <c r="A1262">
        <v>10</v>
      </c>
      <c r="B1262">
        <v>74</v>
      </c>
      <c r="C1262">
        <v>2019</v>
      </c>
      <c r="D1262">
        <v>99</v>
      </c>
      <c r="E1262">
        <v>99</v>
      </c>
      <c r="F1262">
        <v>99</v>
      </c>
      <c r="G1262">
        <v>99</v>
      </c>
      <c r="H1262">
        <v>99</v>
      </c>
      <c r="I1262">
        <v>99</v>
      </c>
      <c r="J1262">
        <v>999</v>
      </c>
      <c r="K1262">
        <v>99</v>
      </c>
      <c r="L1262">
        <v>99</v>
      </c>
      <c r="M1262">
        <v>58</v>
      </c>
      <c r="N1262">
        <v>99</v>
      </c>
      <c r="O1262">
        <v>99</v>
      </c>
      <c r="P1262">
        <v>9999</v>
      </c>
      <c r="Q1262">
        <v>95</v>
      </c>
      <c r="R1262">
        <v>1098</v>
      </c>
      <c r="S1262">
        <v>1098</v>
      </c>
      <c r="T1262">
        <v>14</v>
      </c>
      <c r="U1262">
        <v>58</v>
      </c>
      <c r="V1262">
        <v>90.904451509392644</v>
      </c>
      <c r="W1262">
        <v>83.904808743169482</v>
      </c>
      <c r="X1262">
        <v>10.404640104791186</v>
      </c>
      <c r="Y1262">
        <v>0</v>
      </c>
      <c r="AA1262">
        <v>5.45183714001986</v>
      </c>
      <c r="AB1262">
        <v>5.6940400849136719</v>
      </c>
      <c r="AC1262">
        <v>25</v>
      </c>
      <c r="AD1262">
        <v>0</v>
      </c>
      <c r="AE1262">
        <v>0</v>
      </c>
      <c r="AF1262">
        <v>3</v>
      </c>
      <c r="AG1262">
        <v>38</v>
      </c>
      <c r="AH1262">
        <v>10</v>
      </c>
      <c r="AI1262">
        <v>57</v>
      </c>
      <c r="AJ1262">
        <v>1</v>
      </c>
      <c r="AK1262">
        <v>29</v>
      </c>
      <c r="AL1262">
        <v>14</v>
      </c>
    </row>
    <row r="1263" spans="1:38" x14ac:dyDescent="0.5">
      <c r="A1263">
        <v>10</v>
      </c>
      <c r="B1263">
        <v>75</v>
      </c>
      <c r="C1263">
        <v>2019</v>
      </c>
      <c r="D1263">
        <v>99</v>
      </c>
      <c r="E1263">
        <v>99</v>
      </c>
      <c r="F1263">
        <v>99</v>
      </c>
      <c r="G1263">
        <v>99</v>
      </c>
      <c r="H1263">
        <v>99</v>
      </c>
      <c r="I1263">
        <v>99</v>
      </c>
      <c r="J1263">
        <v>999</v>
      </c>
      <c r="K1263">
        <v>99</v>
      </c>
      <c r="L1263">
        <v>99</v>
      </c>
      <c r="M1263">
        <v>59</v>
      </c>
      <c r="N1263">
        <v>99</v>
      </c>
      <c r="O1263">
        <v>99</v>
      </c>
      <c r="P1263">
        <v>9999</v>
      </c>
      <c r="Q1263">
        <v>103</v>
      </c>
      <c r="R1263">
        <v>1757</v>
      </c>
      <c r="S1263">
        <v>1757</v>
      </c>
      <c r="T1263">
        <v>14.001707455890722</v>
      </c>
      <c r="U1263">
        <v>59</v>
      </c>
      <c r="V1263">
        <v>90.906258883364643</v>
      </c>
      <c r="W1263">
        <v>83.906476949345404</v>
      </c>
      <c r="X1263">
        <v>10.01479102747782</v>
      </c>
      <c r="Y1263">
        <v>0</v>
      </c>
      <c r="AA1263">
        <v>8.7239324726911622</v>
      </c>
      <c r="AB1263">
        <v>9.1116824576715327</v>
      </c>
      <c r="AC1263">
        <v>29</v>
      </c>
      <c r="AD1263">
        <v>0</v>
      </c>
      <c r="AE1263">
        <v>0</v>
      </c>
      <c r="AF1263">
        <v>6</v>
      </c>
      <c r="AG1263">
        <v>89</v>
      </c>
      <c r="AH1263">
        <v>15</v>
      </c>
      <c r="AI1263">
        <v>102</v>
      </c>
      <c r="AJ1263">
        <v>0</v>
      </c>
      <c r="AK1263">
        <v>26</v>
      </c>
      <c r="AL1263">
        <v>21</v>
      </c>
    </row>
    <row r="1264" spans="1:38" x14ac:dyDescent="0.5">
      <c r="A1264">
        <v>10</v>
      </c>
      <c r="B1264">
        <v>76</v>
      </c>
      <c r="C1264">
        <v>2019</v>
      </c>
      <c r="D1264">
        <v>99</v>
      </c>
      <c r="E1264">
        <v>99</v>
      </c>
      <c r="F1264">
        <v>99</v>
      </c>
      <c r="G1264">
        <v>99</v>
      </c>
      <c r="H1264">
        <v>99</v>
      </c>
      <c r="I1264">
        <v>99</v>
      </c>
      <c r="J1264">
        <v>999</v>
      </c>
      <c r="K1264">
        <v>99</v>
      </c>
      <c r="L1264">
        <v>99</v>
      </c>
      <c r="M1264">
        <v>60</v>
      </c>
      <c r="N1264">
        <v>99</v>
      </c>
      <c r="O1264">
        <v>99</v>
      </c>
      <c r="P1264">
        <v>9999</v>
      </c>
      <c r="Q1264">
        <v>106</v>
      </c>
      <c r="R1264">
        <v>2385</v>
      </c>
      <c r="S1264">
        <v>2385</v>
      </c>
      <c r="T1264">
        <v>16.99496855345912</v>
      </c>
      <c r="U1264">
        <v>60</v>
      </c>
      <c r="V1264">
        <v>89.469971903668451</v>
      </c>
      <c r="W1264">
        <v>82.580784067085787</v>
      </c>
      <c r="X1264">
        <v>10.014924578442431</v>
      </c>
      <c r="Y1264">
        <v>0</v>
      </c>
      <c r="AA1264">
        <v>11.842105263157897</v>
      </c>
      <c r="AB1264">
        <v>12.173030597504502</v>
      </c>
      <c r="AC1264">
        <v>34</v>
      </c>
      <c r="AD1264">
        <v>0</v>
      </c>
      <c r="AE1264">
        <v>0</v>
      </c>
      <c r="AF1264">
        <v>8</v>
      </c>
      <c r="AG1264">
        <v>90</v>
      </c>
      <c r="AH1264">
        <v>21</v>
      </c>
      <c r="AI1264">
        <v>141</v>
      </c>
      <c r="AJ1264">
        <v>0</v>
      </c>
      <c r="AK1264">
        <v>27</v>
      </c>
      <c r="AL1264">
        <v>34</v>
      </c>
    </row>
    <row r="1265" spans="1:38" x14ac:dyDescent="0.5">
      <c r="A1265">
        <v>10</v>
      </c>
      <c r="B1265">
        <v>77</v>
      </c>
      <c r="C1265">
        <v>2019</v>
      </c>
      <c r="D1265">
        <v>99</v>
      </c>
      <c r="E1265">
        <v>99</v>
      </c>
      <c r="F1265">
        <v>99</v>
      </c>
      <c r="G1265">
        <v>99</v>
      </c>
      <c r="H1265">
        <v>99</v>
      </c>
      <c r="I1265">
        <v>99</v>
      </c>
      <c r="J1265">
        <v>999</v>
      </c>
      <c r="K1265">
        <v>99</v>
      </c>
      <c r="L1265">
        <v>99</v>
      </c>
      <c r="M1265">
        <v>61</v>
      </c>
      <c r="N1265">
        <v>99</v>
      </c>
      <c r="O1265">
        <v>99</v>
      </c>
      <c r="P1265">
        <v>9999</v>
      </c>
      <c r="Q1265">
        <v>113</v>
      </c>
      <c r="R1265">
        <v>2784</v>
      </c>
      <c r="S1265">
        <v>2784</v>
      </c>
      <c r="T1265">
        <v>17</v>
      </c>
      <c r="U1265">
        <v>61</v>
      </c>
      <c r="V1265">
        <v>88.585229324665789</v>
      </c>
      <c r="W1265">
        <v>81.764166666666554</v>
      </c>
      <c r="X1265">
        <v>9.8624589044407358</v>
      </c>
      <c r="Y1265">
        <v>0</v>
      </c>
      <c r="AA1265">
        <v>13.823237338629591</v>
      </c>
      <c r="AB1265">
        <v>14.06901115656934</v>
      </c>
      <c r="AC1265">
        <v>61</v>
      </c>
      <c r="AD1265">
        <v>0</v>
      </c>
      <c r="AE1265">
        <v>0</v>
      </c>
      <c r="AF1265">
        <v>8</v>
      </c>
      <c r="AG1265">
        <v>128</v>
      </c>
      <c r="AH1265">
        <v>32</v>
      </c>
      <c r="AI1265">
        <v>159</v>
      </c>
      <c r="AJ1265">
        <v>0</v>
      </c>
      <c r="AK1265">
        <v>61</v>
      </c>
      <c r="AL1265">
        <v>35</v>
      </c>
    </row>
    <row r="1266" spans="1:38" x14ac:dyDescent="0.5">
      <c r="A1266">
        <v>10</v>
      </c>
      <c r="B1266">
        <v>78</v>
      </c>
      <c r="C1266">
        <v>2019</v>
      </c>
      <c r="D1266">
        <v>99</v>
      </c>
      <c r="E1266">
        <v>99</v>
      </c>
      <c r="F1266">
        <v>99</v>
      </c>
      <c r="G1266">
        <v>99</v>
      </c>
      <c r="H1266">
        <v>99</v>
      </c>
      <c r="I1266">
        <v>99</v>
      </c>
      <c r="J1266">
        <v>999</v>
      </c>
      <c r="K1266">
        <v>99</v>
      </c>
      <c r="L1266">
        <v>99</v>
      </c>
      <c r="M1266">
        <v>62</v>
      </c>
      <c r="N1266">
        <v>99</v>
      </c>
      <c r="O1266">
        <v>99</v>
      </c>
      <c r="P1266">
        <v>9999</v>
      </c>
      <c r="Q1266">
        <v>102</v>
      </c>
      <c r="R1266">
        <v>3209</v>
      </c>
      <c r="S1266">
        <v>3209</v>
      </c>
      <c r="T1266">
        <v>16.999065129323782</v>
      </c>
      <c r="U1266">
        <v>62</v>
      </c>
      <c r="V1266">
        <v>87.363127876736115</v>
      </c>
      <c r="W1266">
        <v>80.636167030227483</v>
      </c>
      <c r="X1266">
        <v>9.5764583137168504</v>
      </c>
      <c r="Y1266">
        <v>0</v>
      </c>
      <c r="AA1266">
        <v>15.933465739821251</v>
      </c>
      <c r="AB1266">
        <v>15.993036232737348</v>
      </c>
      <c r="AC1266">
        <v>58</v>
      </c>
      <c r="AD1266">
        <v>0</v>
      </c>
      <c r="AE1266">
        <v>0</v>
      </c>
      <c r="AF1266">
        <v>12</v>
      </c>
      <c r="AG1266">
        <v>155</v>
      </c>
      <c r="AH1266">
        <v>44</v>
      </c>
      <c r="AI1266">
        <v>193</v>
      </c>
      <c r="AJ1266">
        <v>0</v>
      </c>
      <c r="AK1266">
        <v>63</v>
      </c>
      <c r="AL1266">
        <v>46</v>
      </c>
    </row>
    <row r="1267" spans="1:38" x14ac:dyDescent="0.5">
      <c r="A1267">
        <v>10</v>
      </c>
      <c r="B1267">
        <v>79</v>
      </c>
      <c r="C1267">
        <v>2019</v>
      </c>
      <c r="D1267">
        <v>99</v>
      </c>
      <c r="E1267">
        <v>99</v>
      </c>
      <c r="F1267">
        <v>99</v>
      </c>
      <c r="G1267">
        <v>99</v>
      </c>
      <c r="H1267">
        <v>99</v>
      </c>
      <c r="I1267">
        <v>99</v>
      </c>
      <c r="J1267">
        <v>999</v>
      </c>
      <c r="K1267">
        <v>99</v>
      </c>
      <c r="L1267">
        <v>99</v>
      </c>
      <c r="M1267">
        <v>63</v>
      </c>
      <c r="N1267">
        <v>99</v>
      </c>
      <c r="O1267">
        <v>99</v>
      </c>
      <c r="P1267">
        <v>9999</v>
      </c>
      <c r="Q1267">
        <v>102</v>
      </c>
      <c r="R1267">
        <v>3083</v>
      </c>
      <c r="S1267">
        <v>3083</v>
      </c>
      <c r="T1267">
        <v>17</v>
      </c>
      <c r="U1267">
        <v>63</v>
      </c>
      <c r="V1267">
        <v>86.160740987254258</v>
      </c>
      <c r="W1267">
        <v>79.526363931235849</v>
      </c>
      <c r="X1267">
        <v>9.2077550861639139</v>
      </c>
      <c r="Y1267">
        <v>0</v>
      </c>
      <c r="AA1267">
        <v>15.30784508440914</v>
      </c>
      <c r="AB1267">
        <v>15.153605583592597</v>
      </c>
      <c r="AC1267">
        <v>58</v>
      </c>
      <c r="AD1267">
        <v>0</v>
      </c>
      <c r="AE1267">
        <v>0</v>
      </c>
      <c r="AF1267">
        <v>16</v>
      </c>
      <c r="AG1267">
        <v>158</v>
      </c>
      <c r="AH1267">
        <v>37</v>
      </c>
      <c r="AI1267">
        <v>201</v>
      </c>
      <c r="AJ1267">
        <v>0</v>
      </c>
      <c r="AK1267">
        <v>77</v>
      </c>
      <c r="AL1267">
        <v>43</v>
      </c>
    </row>
    <row r="1268" spans="1:38" x14ac:dyDescent="0.5">
      <c r="A1268">
        <v>10</v>
      </c>
      <c r="B1268">
        <v>80</v>
      </c>
      <c r="C1268">
        <v>2019</v>
      </c>
      <c r="D1268">
        <v>99</v>
      </c>
      <c r="E1268">
        <v>99</v>
      </c>
      <c r="F1268">
        <v>99</v>
      </c>
      <c r="G1268">
        <v>99</v>
      </c>
      <c r="H1268">
        <v>99</v>
      </c>
      <c r="I1268">
        <v>99</v>
      </c>
      <c r="J1268">
        <v>999</v>
      </c>
      <c r="K1268">
        <v>99</v>
      </c>
      <c r="L1268">
        <v>99</v>
      </c>
      <c r="M1268">
        <v>64</v>
      </c>
      <c r="N1268">
        <v>99</v>
      </c>
      <c r="O1268">
        <v>99</v>
      </c>
      <c r="P1268">
        <v>9999</v>
      </c>
      <c r="Q1268">
        <v>90</v>
      </c>
      <c r="R1268">
        <v>2299</v>
      </c>
      <c r="S1268">
        <v>2299</v>
      </c>
      <c r="T1268">
        <v>17</v>
      </c>
      <c r="U1268">
        <v>64</v>
      </c>
      <c r="V1268">
        <v>83.792920469920389</v>
      </c>
      <c r="W1268">
        <v>77.340865593736581</v>
      </c>
      <c r="X1268">
        <v>9.3477551526006231</v>
      </c>
      <c r="Y1268">
        <v>0</v>
      </c>
      <c r="AA1268">
        <v>11.415094339622639</v>
      </c>
      <c r="AB1268">
        <v>10.989535288105325</v>
      </c>
      <c r="AC1268">
        <v>57</v>
      </c>
      <c r="AD1268">
        <v>0</v>
      </c>
      <c r="AE1268">
        <v>0</v>
      </c>
      <c r="AF1268">
        <v>16</v>
      </c>
      <c r="AG1268">
        <v>140</v>
      </c>
      <c r="AH1268">
        <v>33</v>
      </c>
      <c r="AI1268">
        <v>182</v>
      </c>
      <c r="AJ1268">
        <v>0</v>
      </c>
      <c r="AK1268">
        <v>78</v>
      </c>
      <c r="AL1268">
        <v>40</v>
      </c>
    </row>
    <row r="1269" spans="1:38" x14ac:dyDescent="0.5">
      <c r="A1269">
        <v>10</v>
      </c>
      <c r="B1269">
        <v>81</v>
      </c>
      <c r="C1269">
        <v>2019</v>
      </c>
      <c r="D1269">
        <v>99</v>
      </c>
      <c r="E1269">
        <v>99</v>
      </c>
      <c r="F1269">
        <v>99</v>
      </c>
      <c r="G1269">
        <v>99</v>
      </c>
      <c r="H1269">
        <v>99</v>
      </c>
      <c r="I1269">
        <v>99</v>
      </c>
      <c r="J1269">
        <v>999</v>
      </c>
      <c r="K1269">
        <v>99</v>
      </c>
      <c r="L1269">
        <v>99</v>
      </c>
      <c r="M1269">
        <v>65</v>
      </c>
      <c r="N1269">
        <v>99</v>
      </c>
      <c r="O1269">
        <v>99</v>
      </c>
      <c r="P1269">
        <v>9999</v>
      </c>
      <c r="Q1269">
        <v>67</v>
      </c>
      <c r="R1269">
        <v>1272</v>
      </c>
      <c r="S1269">
        <v>1272</v>
      </c>
      <c r="T1269">
        <v>17</v>
      </c>
      <c r="U1269">
        <v>65</v>
      </c>
      <c r="V1269">
        <v>81.343871161171251</v>
      </c>
      <c r="W1269">
        <v>75.080393081761088</v>
      </c>
      <c r="X1269">
        <v>9.7825662381587204</v>
      </c>
      <c r="Y1269">
        <v>0</v>
      </c>
      <c r="AA1269">
        <v>6.3157894736842115</v>
      </c>
      <c r="AB1269">
        <v>5.9026220693309748</v>
      </c>
      <c r="AC1269">
        <v>39</v>
      </c>
      <c r="AD1269">
        <v>0</v>
      </c>
      <c r="AE1269">
        <v>0</v>
      </c>
      <c r="AF1269">
        <v>13</v>
      </c>
      <c r="AG1269">
        <v>107</v>
      </c>
      <c r="AH1269">
        <v>28</v>
      </c>
      <c r="AI1269">
        <v>103</v>
      </c>
      <c r="AJ1269">
        <v>0</v>
      </c>
      <c r="AK1269">
        <v>40</v>
      </c>
      <c r="AL1269">
        <v>26</v>
      </c>
    </row>
    <row r="1270" spans="1:38" x14ac:dyDescent="0.5">
      <c r="A1270">
        <v>10</v>
      </c>
      <c r="B1270">
        <v>82</v>
      </c>
      <c r="C1270">
        <v>2019</v>
      </c>
      <c r="D1270">
        <v>99</v>
      </c>
      <c r="E1270">
        <v>99</v>
      </c>
      <c r="F1270">
        <v>99</v>
      </c>
      <c r="G1270">
        <v>99</v>
      </c>
      <c r="H1270">
        <v>99</v>
      </c>
      <c r="I1270">
        <v>99</v>
      </c>
      <c r="J1270">
        <v>999</v>
      </c>
      <c r="K1270">
        <v>99</v>
      </c>
      <c r="L1270">
        <v>99</v>
      </c>
      <c r="M1270">
        <v>66</v>
      </c>
      <c r="N1270">
        <v>99</v>
      </c>
      <c r="O1270">
        <v>99</v>
      </c>
      <c r="P1270">
        <v>9999</v>
      </c>
      <c r="Q1270">
        <v>61</v>
      </c>
      <c r="R1270">
        <v>577</v>
      </c>
      <c r="S1270">
        <v>577</v>
      </c>
      <c r="T1270">
        <v>17</v>
      </c>
      <c r="U1270">
        <v>66</v>
      </c>
      <c r="V1270">
        <v>78.113622409030938</v>
      </c>
      <c r="W1270">
        <v>72.098873483535442</v>
      </c>
      <c r="X1270">
        <v>10.345934655487689</v>
      </c>
      <c r="Y1270">
        <v>0</v>
      </c>
      <c r="AA1270">
        <v>2.8649453823237354</v>
      </c>
      <c r="AB1270">
        <v>2.5711985856391326</v>
      </c>
      <c r="AC1270">
        <v>19</v>
      </c>
      <c r="AD1270">
        <v>0</v>
      </c>
      <c r="AE1270">
        <v>0</v>
      </c>
      <c r="AF1270">
        <v>4</v>
      </c>
      <c r="AG1270">
        <v>56</v>
      </c>
      <c r="AH1270">
        <v>10</v>
      </c>
      <c r="AI1270">
        <v>51</v>
      </c>
      <c r="AJ1270">
        <v>0</v>
      </c>
      <c r="AK1270">
        <v>20</v>
      </c>
      <c r="AL1270">
        <v>7</v>
      </c>
    </row>
    <row r="1271" spans="1:38" x14ac:dyDescent="0.5">
      <c r="A1271">
        <v>10</v>
      </c>
      <c r="B1271">
        <v>83</v>
      </c>
      <c r="C1271">
        <v>2019</v>
      </c>
      <c r="D1271">
        <v>99</v>
      </c>
      <c r="E1271">
        <v>99</v>
      </c>
      <c r="F1271">
        <v>99</v>
      </c>
      <c r="G1271">
        <v>99</v>
      </c>
      <c r="H1271">
        <v>99</v>
      </c>
      <c r="I1271">
        <v>99</v>
      </c>
      <c r="J1271">
        <v>999</v>
      </c>
      <c r="K1271">
        <v>99</v>
      </c>
      <c r="L1271">
        <v>99</v>
      </c>
      <c r="M1271">
        <v>67</v>
      </c>
      <c r="N1271">
        <v>99</v>
      </c>
      <c r="O1271">
        <v>99</v>
      </c>
      <c r="P1271">
        <v>9999</v>
      </c>
      <c r="Q1271">
        <v>51</v>
      </c>
      <c r="R1271">
        <v>219</v>
      </c>
      <c r="S1271">
        <v>219</v>
      </c>
      <c r="T1271">
        <v>17</v>
      </c>
      <c r="U1271">
        <v>67</v>
      </c>
      <c r="V1271">
        <v>74.411512983768446</v>
      </c>
      <c r="W1271">
        <v>68.681826484018316</v>
      </c>
      <c r="X1271">
        <v>11.313990666064944</v>
      </c>
      <c r="Y1271">
        <v>0</v>
      </c>
      <c r="AA1271">
        <v>1.0873882820258194</v>
      </c>
      <c r="AB1271">
        <v>0.929645302465819</v>
      </c>
      <c r="AC1271">
        <v>8</v>
      </c>
      <c r="AD1271">
        <v>0</v>
      </c>
      <c r="AE1271">
        <v>0</v>
      </c>
      <c r="AF1271">
        <v>3</v>
      </c>
      <c r="AG1271">
        <v>15</v>
      </c>
      <c r="AH1271">
        <v>6</v>
      </c>
      <c r="AI1271">
        <v>22</v>
      </c>
      <c r="AJ1271">
        <v>0</v>
      </c>
      <c r="AK1271">
        <v>11</v>
      </c>
      <c r="AL1271">
        <v>9</v>
      </c>
    </row>
    <row r="1272" spans="1:38" x14ac:dyDescent="0.5">
      <c r="A1272">
        <v>10</v>
      </c>
      <c r="B1272">
        <v>84</v>
      </c>
      <c r="C1272">
        <v>2019</v>
      </c>
      <c r="D1272">
        <v>99</v>
      </c>
      <c r="E1272">
        <v>99</v>
      </c>
      <c r="F1272">
        <v>99</v>
      </c>
      <c r="G1272">
        <v>99</v>
      </c>
      <c r="H1272">
        <v>99</v>
      </c>
      <c r="I1272">
        <v>99</v>
      </c>
      <c r="J1272">
        <v>999</v>
      </c>
      <c r="K1272">
        <v>99</v>
      </c>
      <c r="L1272">
        <v>99</v>
      </c>
      <c r="M1272">
        <v>68</v>
      </c>
      <c r="N1272">
        <v>99</v>
      </c>
      <c r="O1272">
        <v>99</v>
      </c>
      <c r="P1272">
        <v>9999</v>
      </c>
      <c r="Q1272">
        <v>35</v>
      </c>
      <c r="R1272">
        <v>122</v>
      </c>
      <c r="S1272">
        <v>122</v>
      </c>
      <c r="T1272">
        <v>17</v>
      </c>
      <c r="U1272">
        <v>68</v>
      </c>
      <c r="V1272">
        <v>68.858497770989104</v>
      </c>
      <c r="W1272">
        <v>63.556393442622955</v>
      </c>
      <c r="X1272">
        <v>12.75145070921214</v>
      </c>
      <c r="Y1272">
        <v>0</v>
      </c>
      <c r="AA1272">
        <v>0.605759682224429</v>
      </c>
      <c r="AB1272">
        <v>0.47923706947818817</v>
      </c>
      <c r="AC1272">
        <v>4</v>
      </c>
      <c r="AD1272">
        <v>0</v>
      </c>
      <c r="AE1272">
        <v>0</v>
      </c>
      <c r="AF1272">
        <v>0</v>
      </c>
      <c r="AG1272">
        <v>10</v>
      </c>
      <c r="AH1272">
        <v>3</v>
      </c>
      <c r="AI1272">
        <v>7</v>
      </c>
      <c r="AJ1272">
        <v>0</v>
      </c>
      <c r="AK1272">
        <v>5</v>
      </c>
      <c r="AL1272">
        <v>0</v>
      </c>
    </row>
    <row r="1273" spans="1:38" x14ac:dyDescent="0.5">
      <c r="A1273">
        <v>10</v>
      </c>
      <c r="B1273">
        <v>85</v>
      </c>
      <c r="C1273">
        <v>2018</v>
      </c>
      <c r="D1273">
        <v>99</v>
      </c>
      <c r="E1273">
        <v>99</v>
      </c>
      <c r="F1273">
        <v>99</v>
      </c>
      <c r="G1273">
        <v>99</v>
      </c>
      <c r="H1273">
        <v>99</v>
      </c>
      <c r="I1273">
        <v>99</v>
      </c>
      <c r="J1273">
        <v>999</v>
      </c>
      <c r="K1273">
        <v>99</v>
      </c>
      <c r="L1273">
        <v>99</v>
      </c>
      <c r="M1273">
        <v>48</v>
      </c>
      <c r="N1273">
        <v>99</v>
      </c>
      <c r="O1273">
        <v>99</v>
      </c>
      <c r="P1273">
        <v>9999</v>
      </c>
      <c r="Q1273">
        <v>3</v>
      </c>
      <c r="R1273">
        <v>3</v>
      </c>
      <c r="S1273">
        <v>3</v>
      </c>
      <c r="T1273">
        <v>8</v>
      </c>
      <c r="U1273">
        <v>48</v>
      </c>
      <c r="V1273">
        <v>104.29758035391838</v>
      </c>
      <c r="W1273">
        <v>96.266666666666637</v>
      </c>
      <c r="X1273">
        <v>16.802843674674715</v>
      </c>
      <c r="Y1273">
        <v>0</v>
      </c>
      <c r="AA1273">
        <v>1.198226624595598E-2</v>
      </c>
      <c r="AB1273">
        <v>1.4360551683864195E-2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</row>
    <row r="1274" spans="1:38" x14ac:dyDescent="0.5">
      <c r="A1274">
        <v>10</v>
      </c>
      <c r="B1274">
        <v>86</v>
      </c>
      <c r="C1274">
        <v>2018</v>
      </c>
      <c r="D1274">
        <v>99</v>
      </c>
      <c r="E1274">
        <v>99</v>
      </c>
      <c r="F1274">
        <v>99</v>
      </c>
      <c r="G1274">
        <v>99</v>
      </c>
      <c r="H1274">
        <v>99</v>
      </c>
      <c r="I1274">
        <v>99</v>
      </c>
      <c r="J1274">
        <v>999</v>
      </c>
      <c r="K1274">
        <v>99</v>
      </c>
      <c r="L1274">
        <v>99</v>
      </c>
      <c r="M1274">
        <v>49</v>
      </c>
      <c r="N1274">
        <v>99</v>
      </c>
      <c r="O1274">
        <v>99</v>
      </c>
      <c r="P1274">
        <v>9999</v>
      </c>
      <c r="Q1274">
        <v>1</v>
      </c>
      <c r="R1274">
        <v>1</v>
      </c>
      <c r="S1274">
        <v>1</v>
      </c>
      <c r="T1274">
        <v>8</v>
      </c>
      <c r="U1274">
        <v>49</v>
      </c>
      <c r="V1274">
        <v>80.606717226435549</v>
      </c>
      <c r="W1274">
        <v>74.400000000000006</v>
      </c>
      <c r="X1274">
        <v>0</v>
      </c>
      <c r="Y1274">
        <v>0</v>
      </c>
      <c r="AA1274">
        <v>3.9940887486519961E-3</v>
      </c>
      <c r="AB1274">
        <v>3.6995327052614128E-3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</row>
    <row r="1275" spans="1:38" x14ac:dyDescent="0.5">
      <c r="A1275">
        <v>10</v>
      </c>
      <c r="B1275">
        <v>87</v>
      </c>
      <c r="C1275">
        <v>2018</v>
      </c>
      <c r="D1275">
        <v>99</v>
      </c>
      <c r="E1275">
        <v>99</v>
      </c>
      <c r="F1275">
        <v>99</v>
      </c>
      <c r="G1275">
        <v>99</v>
      </c>
      <c r="H1275">
        <v>99</v>
      </c>
      <c r="I1275">
        <v>99</v>
      </c>
      <c r="J1275">
        <v>999</v>
      </c>
      <c r="K1275">
        <v>99</v>
      </c>
      <c r="L1275">
        <v>99</v>
      </c>
      <c r="M1275">
        <v>50</v>
      </c>
      <c r="N1275">
        <v>99</v>
      </c>
      <c r="O1275">
        <v>99</v>
      </c>
      <c r="P1275">
        <v>9999</v>
      </c>
      <c r="Q1275">
        <v>4</v>
      </c>
      <c r="R1275">
        <v>4</v>
      </c>
      <c r="S1275">
        <v>4</v>
      </c>
      <c r="T1275">
        <v>11</v>
      </c>
      <c r="U1275">
        <v>50</v>
      </c>
      <c r="V1275">
        <v>96.262188515709639</v>
      </c>
      <c r="W1275">
        <v>88.85</v>
      </c>
      <c r="X1275">
        <v>25.779885569955503</v>
      </c>
      <c r="Y1275">
        <v>0</v>
      </c>
      <c r="AA1275">
        <v>1.5976354994607984E-2</v>
      </c>
      <c r="AB1275">
        <v>1.767223015389658E-2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</row>
    <row r="1276" spans="1:38" x14ac:dyDescent="0.5">
      <c r="A1276">
        <v>10</v>
      </c>
      <c r="B1276">
        <v>88</v>
      </c>
      <c r="C1276">
        <v>2018</v>
      </c>
      <c r="D1276">
        <v>99</v>
      </c>
      <c r="E1276">
        <v>99</v>
      </c>
      <c r="F1276">
        <v>99</v>
      </c>
      <c r="G1276">
        <v>99</v>
      </c>
      <c r="H1276">
        <v>99</v>
      </c>
      <c r="I1276">
        <v>99</v>
      </c>
      <c r="J1276">
        <v>999</v>
      </c>
      <c r="K1276">
        <v>99</v>
      </c>
      <c r="L1276">
        <v>99</v>
      </c>
      <c r="M1276">
        <v>51</v>
      </c>
      <c r="N1276">
        <v>99</v>
      </c>
      <c r="O1276">
        <v>99</v>
      </c>
      <c r="P1276">
        <v>9999</v>
      </c>
      <c r="Q1276">
        <v>2</v>
      </c>
      <c r="R1276">
        <v>3</v>
      </c>
      <c r="S1276">
        <v>3</v>
      </c>
      <c r="T1276">
        <v>11</v>
      </c>
      <c r="U1276">
        <v>51</v>
      </c>
      <c r="V1276">
        <v>127.55507403394728</v>
      </c>
      <c r="W1276">
        <v>117.73333333333336</v>
      </c>
      <c r="X1276">
        <v>6.9139151153467822</v>
      </c>
      <c r="Y1276">
        <v>0</v>
      </c>
      <c r="AA1276">
        <v>1.198226624595598E-2</v>
      </c>
      <c r="AB1276">
        <v>1.7562835369601223E-2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2</v>
      </c>
      <c r="AL1276">
        <v>0</v>
      </c>
    </row>
    <row r="1277" spans="1:38" x14ac:dyDescent="0.5">
      <c r="A1277">
        <v>10</v>
      </c>
      <c r="B1277">
        <v>89</v>
      </c>
      <c r="C1277">
        <v>2018</v>
      </c>
      <c r="D1277">
        <v>99</v>
      </c>
      <c r="E1277">
        <v>99</v>
      </c>
      <c r="F1277">
        <v>99</v>
      </c>
      <c r="G1277">
        <v>99</v>
      </c>
      <c r="H1277">
        <v>99</v>
      </c>
      <c r="I1277">
        <v>99</v>
      </c>
      <c r="J1277">
        <v>999</v>
      </c>
      <c r="K1277">
        <v>99</v>
      </c>
      <c r="L1277">
        <v>99</v>
      </c>
      <c r="M1277">
        <v>52</v>
      </c>
      <c r="N1277">
        <v>99</v>
      </c>
      <c r="O1277">
        <v>99</v>
      </c>
      <c r="P1277">
        <v>9999</v>
      </c>
      <c r="Q1277">
        <v>13</v>
      </c>
      <c r="R1277">
        <v>15</v>
      </c>
      <c r="S1277">
        <v>15</v>
      </c>
      <c r="T1277">
        <v>11</v>
      </c>
      <c r="U1277">
        <v>52</v>
      </c>
      <c r="V1277">
        <v>100.33947273383892</v>
      </c>
      <c r="W1277">
        <v>92.613333333333358</v>
      </c>
      <c r="X1277">
        <v>23.632121266521057</v>
      </c>
      <c r="Y1277">
        <v>0</v>
      </c>
      <c r="AA1277">
        <v>5.9911331229779902E-2</v>
      </c>
      <c r="AB1277">
        <v>6.9077833792327348E-2</v>
      </c>
      <c r="AC1277">
        <v>2</v>
      </c>
      <c r="AD1277">
        <v>0</v>
      </c>
      <c r="AE1277">
        <v>0</v>
      </c>
      <c r="AF1277">
        <v>0</v>
      </c>
      <c r="AG1277">
        <v>2</v>
      </c>
      <c r="AH1277">
        <v>0</v>
      </c>
      <c r="AI1277">
        <v>0</v>
      </c>
      <c r="AJ1277">
        <v>0</v>
      </c>
      <c r="AK1277">
        <v>1</v>
      </c>
      <c r="AL1277">
        <v>0</v>
      </c>
    </row>
    <row r="1278" spans="1:38" x14ac:dyDescent="0.5">
      <c r="A1278">
        <v>10</v>
      </c>
      <c r="B1278">
        <v>90</v>
      </c>
      <c r="C1278">
        <v>2018</v>
      </c>
      <c r="D1278">
        <v>99</v>
      </c>
      <c r="E1278">
        <v>99</v>
      </c>
      <c r="F1278">
        <v>99</v>
      </c>
      <c r="G1278">
        <v>99</v>
      </c>
      <c r="H1278">
        <v>99</v>
      </c>
      <c r="I1278">
        <v>99</v>
      </c>
      <c r="J1278">
        <v>999</v>
      </c>
      <c r="K1278">
        <v>99</v>
      </c>
      <c r="L1278">
        <v>99</v>
      </c>
      <c r="M1278">
        <v>53</v>
      </c>
      <c r="N1278">
        <v>99</v>
      </c>
      <c r="O1278">
        <v>99</v>
      </c>
      <c r="P1278">
        <v>9999</v>
      </c>
      <c r="Q1278">
        <v>19</v>
      </c>
      <c r="R1278">
        <v>39</v>
      </c>
      <c r="S1278">
        <v>39</v>
      </c>
      <c r="T1278">
        <v>11</v>
      </c>
      <c r="U1278">
        <v>53</v>
      </c>
      <c r="V1278">
        <v>95.866322193516126</v>
      </c>
      <c r="W1278">
        <v>88.484615384615338</v>
      </c>
      <c r="X1278">
        <v>19.54724111245589</v>
      </c>
      <c r="Y1278">
        <v>0</v>
      </c>
      <c r="AA1278">
        <v>0.15576946119742777</v>
      </c>
      <c r="AB1278">
        <v>0.17159566414766941</v>
      </c>
      <c r="AC1278">
        <v>1</v>
      </c>
      <c r="AD1278">
        <v>0</v>
      </c>
      <c r="AE1278">
        <v>0</v>
      </c>
      <c r="AF1278">
        <v>0</v>
      </c>
      <c r="AG1278">
        <v>4</v>
      </c>
      <c r="AH1278">
        <v>0</v>
      </c>
      <c r="AI1278">
        <v>0</v>
      </c>
      <c r="AJ1278">
        <v>0</v>
      </c>
      <c r="AK1278">
        <v>3</v>
      </c>
      <c r="AL1278">
        <v>2</v>
      </c>
    </row>
    <row r="1279" spans="1:38" x14ac:dyDescent="0.5">
      <c r="A1279">
        <v>10</v>
      </c>
      <c r="B1279">
        <v>91</v>
      </c>
      <c r="C1279">
        <v>2018</v>
      </c>
      <c r="D1279">
        <v>99</v>
      </c>
      <c r="E1279">
        <v>99</v>
      </c>
      <c r="F1279">
        <v>99</v>
      </c>
      <c r="G1279">
        <v>99</v>
      </c>
      <c r="H1279">
        <v>99</v>
      </c>
      <c r="I1279">
        <v>99</v>
      </c>
      <c r="J1279">
        <v>999</v>
      </c>
      <c r="K1279">
        <v>99</v>
      </c>
      <c r="L1279">
        <v>99</v>
      </c>
      <c r="M1279">
        <v>54</v>
      </c>
      <c r="N1279">
        <v>99</v>
      </c>
      <c r="O1279">
        <v>99</v>
      </c>
      <c r="P1279">
        <v>9999</v>
      </c>
      <c r="Q1279">
        <v>37</v>
      </c>
      <c r="R1279">
        <v>90</v>
      </c>
      <c r="S1279">
        <v>90</v>
      </c>
      <c r="T1279">
        <v>11.066666666666665</v>
      </c>
      <c r="U1279">
        <v>54</v>
      </c>
      <c r="V1279">
        <v>94.744191645600083</v>
      </c>
      <c r="W1279">
        <v>87.448888888888902</v>
      </c>
      <c r="X1279">
        <v>15.773509751369316</v>
      </c>
      <c r="Y1279">
        <v>0</v>
      </c>
      <c r="AA1279">
        <v>0.35946798737867958</v>
      </c>
      <c r="AB1279">
        <v>0.39135486832647071</v>
      </c>
      <c r="AC1279">
        <v>2</v>
      </c>
      <c r="AD1279">
        <v>0</v>
      </c>
      <c r="AE1279">
        <v>0</v>
      </c>
      <c r="AF1279">
        <v>0</v>
      </c>
      <c r="AG1279">
        <v>7</v>
      </c>
      <c r="AH1279">
        <v>0</v>
      </c>
      <c r="AI1279">
        <v>4</v>
      </c>
      <c r="AJ1279">
        <v>0</v>
      </c>
      <c r="AK1279">
        <v>5</v>
      </c>
      <c r="AL1279">
        <v>2</v>
      </c>
    </row>
    <row r="1280" spans="1:38" x14ac:dyDescent="0.5">
      <c r="A1280">
        <v>10</v>
      </c>
      <c r="B1280">
        <v>92</v>
      </c>
      <c r="C1280">
        <v>2018</v>
      </c>
      <c r="D1280">
        <v>99</v>
      </c>
      <c r="E1280">
        <v>99</v>
      </c>
      <c r="F1280">
        <v>99</v>
      </c>
      <c r="G1280">
        <v>99</v>
      </c>
      <c r="H1280">
        <v>99</v>
      </c>
      <c r="I1280">
        <v>99</v>
      </c>
      <c r="J1280">
        <v>999</v>
      </c>
      <c r="K1280">
        <v>99</v>
      </c>
      <c r="L1280">
        <v>99</v>
      </c>
      <c r="M1280">
        <v>55</v>
      </c>
      <c r="N1280">
        <v>99</v>
      </c>
      <c r="O1280">
        <v>99</v>
      </c>
      <c r="P1280">
        <v>9999</v>
      </c>
      <c r="Q1280">
        <v>61</v>
      </c>
      <c r="R1280">
        <v>309</v>
      </c>
      <c r="S1280">
        <v>309</v>
      </c>
      <c r="T1280">
        <v>14</v>
      </c>
      <c r="U1280">
        <v>55</v>
      </c>
      <c r="V1280">
        <v>91.812963917435383</v>
      </c>
      <c r="W1280">
        <v>84.743365695792875</v>
      </c>
      <c r="X1280">
        <v>13.570902016901837</v>
      </c>
      <c r="Y1280">
        <v>0</v>
      </c>
      <c r="AA1280">
        <v>1.2341734233334665</v>
      </c>
      <c r="AB1280">
        <v>1.3020813650559648</v>
      </c>
      <c r="AC1280">
        <v>4</v>
      </c>
      <c r="AD1280">
        <v>0</v>
      </c>
      <c r="AE1280">
        <v>0</v>
      </c>
      <c r="AF1280">
        <v>2</v>
      </c>
      <c r="AG1280">
        <v>17</v>
      </c>
      <c r="AH1280">
        <v>4</v>
      </c>
      <c r="AI1280">
        <v>12</v>
      </c>
      <c r="AJ1280">
        <v>0</v>
      </c>
      <c r="AK1280">
        <v>16</v>
      </c>
      <c r="AL1280">
        <v>8</v>
      </c>
    </row>
    <row r="1281" spans="1:38" x14ac:dyDescent="0.5">
      <c r="A1281">
        <v>10</v>
      </c>
      <c r="B1281">
        <v>93</v>
      </c>
      <c r="C1281">
        <v>2018</v>
      </c>
      <c r="D1281">
        <v>99</v>
      </c>
      <c r="E1281">
        <v>99</v>
      </c>
      <c r="F1281">
        <v>99</v>
      </c>
      <c r="G1281">
        <v>99</v>
      </c>
      <c r="H1281">
        <v>99</v>
      </c>
      <c r="I1281">
        <v>99</v>
      </c>
      <c r="J1281">
        <v>999</v>
      </c>
      <c r="K1281">
        <v>99</v>
      </c>
      <c r="L1281">
        <v>99</v>
      </c>
      <c r="M1281">
        <v>56</v>
      </c>
      <c r="N1281">
        <v>99</v>
      </c>
      <c r="O1281">
        <v>99</v>
      </c>
      <c r="P1281">
        <v>9999</v>
      </c>
      <c r="Q1281">
        <v>78</v>
      </c>
      <c r="R1281">
        <v>781</v>
      </c>
      <c r="S1281">
        <v>781</v>
      </c>
      <c r="T1281">
        <v>14</v>
      </c>
      <c r="U1281">
        <v>56</v>
      </c>
      <c r="V1281">
        <v>91.648759889188355</v>
      </c>
      <c r="W1281">
        <v>84.591805377720931</v>
      </c>
      <c r="X1281">
        <v>11.770310723948672</v>
      </c>
      <c r="Y1281">
        <v>0</v>
      </c>
      <c r="AA1281">
        <v>3.1193833126972077</v>
      </c>
      <c r="AB1281">
        <v>3.2851353173701816</v>
      </c>
      <c r="AC1281">
        <v>15</v>
      </c>
      <c r="AD1281">
        <v>0</v>
      </c>
      <c r="AE1281">
        <v>0</v>
      </c>
      <c r="AF1281">
        <v>5</v>
      </c>
      <c r="AG1281">
        <v>33</v>
      </c>
      <c r="AH1281">
        <v>4</v>
      </c>
      <c r="AI1281">
        <v>49</v>
      </c>
      <c r="AJ1281">
        <v>0</v>
      </c>
      <c r="AK1281">
        <v>48</v>
      </c>
      <c r="AL1281">
        <v>18</v>
      </c>
    </row>
    <row r="1282" spans="1:38" x14ac:dyDescent="0.5">
      <c r="A1282">
        <v>10</v>
      </c>
      <c r="B1282">
        <v>94</v>
      </c>
      <c r="C1282">
        <v>2018</v>
      </c>
      <c r="D1282">
        <v>99</v>
      </c>
      <c r="E1282">
        <v>99</v>
      </c>
      <c r="F1282">
        <v>99</v>
      </c>
      <c r="G1282">
        <v>99</v>
      </c>
      <c r="H1282">
        <v>99</v>
      </c>
      <c r="I1282">
        <v>99</v>
      </c>
      <c r="J1282">
        <v>999</v>
      </c>
      <c r="K1282">
        <v>99</v>
      </c>
      <c r="L1282">
        <v>99</v>
      </c>
      <c r="M1282">
        <v>57</v>
      </c>
      <c r="N1282">
        <v>99</v>
      </c>
      <c r="O1282">
        <v>99</v>
      </c>
      <c r="P1282">
        <v>9999</v>
      </c>
      <c r="Q1282">
        <v>96</v>
      </c>
      <c r="R1282">
        <v>1478</v>
      </c>
      <c r="S1282">
        <v>1478</v>
      </c>
      <c r="T1282">
        <v>14</v>
      </c>
      <c r="U1282">
        <v>57</v>
      </c>
      <c r="V1282">
        <v>91.836131811164677</v>
      </c>
      <c r="W1282">
        <v>84.764749661705011</v>
      </c>
      <c r="X1282">
        <v>11.18302083419003</v>
      </c>
      <c r="Y1282">
        <v>0</v>
      </c>
      <c r="AA1282">
        <v>5.9032631705076497</v>
      </c>
      <c r="AB1282">
        <v>6.2296500838759652</v>
      </c>
      <c r="AC1282">
        <v>25</v>
      </c>
      <c r="AD1282">
        <v>0</v>
      </c>
      <c r="AE1282">
        <v>0</v>
      </c>
      <c r="AF1282">
        <v>6</v>
      </c>
      <c r="AG1282">
        <v>64</v>
      </c>
      <c r="AH1282">
        <v>18</v>
      </c>
      <c r="AI1282">
        <v>71</v>
      </c>
      <c r="AJ1282">
        <v>0</v>
      </c>
      <c r="AK1282">
        <v>98</v>
      </c>
      <c r="AL1282">
        <v>31</v>
      </c>
    </row>
    <row r="1283" spans="1:38" x14ac:dyDescent="0.5">
      <c r="A1283">
        <v>10</v>
      </c>
      <c r="B1283">
        <v>95</v>
      </c>
      <c r="C1283">
        <v>2018</v>
      </c>
      <c r="D1283">
        <v>99</v>
      </c>
      <c r="E1283">
        <v>99</v>
      </c>
      <c r="F1283">
        <v>99</v>
      </c>
      <c r="G1283">
        <v>99</v>
      </c>
      <c r="H1283">
        <v>99</v>
      </c>
      <c r="I1283">
        <v>99</v>
      </c>
      <c r="J1283">
        <v>999</v>
      </c>
      <c r="K1283">
        <v>99</v>
      </c>
      <c r="L1283">
        <v>99</v>
      </c>
      <c r="M1283">
        <v>58</v>
      </c>
      <c r="N1283">
        <v>99</v>
      </c>
      <c r="O1283">
        <v>99</v>
      </c>
      <c r="P1283">
        <v>9999</v>
      </c>
      <c r="Q1283">
        <v>109</v>
      </c>
      <c r="R1283">
        <v>2240</v>
      </c>
      <c r="S1283">
        <v>2240</v>
      </c>
      <c r="T1283">
        <v>14</v>
      </c>
      <c r="U1283">
        <v>58</v>
      </c>
      <c r="V1283">
        <v>91.270749496981821</v>
      </c>
      <c r="W1283">
        <v>84.242901785714054</v>
      </c>
      <c r="X1283">
        <v>10.28679126916659</v>
      </c>
      <c r="Y1283">
        <v>0</v>
      </c>
      <c r="AA1283">
        <v>8.9467587969804665</v>
      </c>
      <c r="AB1283">
        <v>9.3832928705230874</v>
      </c>
      <c r="AC1283">
        <v>47</v>
      </c>
      <c r="AD1283">
        <v>0</v>
      </c>
      <c r="AE1283">
        <v>0</v>
      </c>
      <c r="AF1283">
        <v>7</v>
      </c>
      <c r="AG1283">
        <v>88</v>
      </c>
      <c r="AH1283">
        <v>20</v>
      </c>
      <c r="AI1283">
        <v>96</v>
      </c>
      <c r="AJ1283">
        <v>0</v>
      </c>
      <c r="AK1283">
        <v>135</v>
      </c>
      <c r="AL1283">
        <v>57</v>
      </c>
    </row>
    <row r="1284" spans="1:38" x14ac:dyDescent="0.5">
      <c r="A1284">
        <v>10</v>
      </c>
      <c r="B1284">
        <v>96</v>
      </c>
      <c r="C1284">
        <v>2018</v>
      </c>
      <c r="D1284">
        <v>99</v>
      </c>
      <c r="E1284">
        <v>99</v>
      </c>
      <c r="F1284">
        <v>99</v>
      </c>
      <c r="G1284">
        <v>99</v>
      </c>
      <c r="H1284">
        <v>99</v>
      </c>
      <c r="I1284">
        <v>99</v>
      </c>
      <c r="J1284">
        <v>999</v>
      </c>
      <c r="K1284">
        <v>99</v>
      </c>
      <c r="L1284">
        <v>99</v>
      </c>
      <c r="M1284">
        <v>59</v>
      </c>
      <c r="N1284">
        <v>99</v>
      </c>
      <c r="O1284">
        <v>99</v>
      </c>
      <c r="P1284">
        <v>9999</v>
      </c>
      <c r="Q1284">
        <v>113</v>
      </c>
      <c r="R1284">
        <v>2932</v>
      </c>
      <c r="S1284">
        <v>2932</v>
      </c>
      <c r="T1284">
        <v>14.00102319236016</v>
      </c>
      <c r="U1284">
        <v>59</v>
      </c>
      <c r="V1284">
        <v>90.185039294429757</v>
      </c>
      <c r="W1284">
        <v>83.240791268758556</v>
      </c>
      <c r="X1284">
        <v>10.371315670284158</v>
      </c>
      <c r="Y1284">
        <v>0</v>
      </c>
      <c r="AA1284">
        <v>11.710668211047652</v>
      </c>
      <c r="AB1284">
        <v>12.135959020316005</v>
      </c>
      <c r="AC1284">
        <v>58</v>
      </c>
      <c r="AD1284">
        <v>0</v>
      </c>
      <c r="AE1284">
        <v>0</v>
      </c>
      <c r="AF1284">
        <v>11</v>
      </c>
      <c r="AG1284">
        <v>145</v>
      </c>
      <c r="AH1284">
        <v>40</v>
      </c>
      <c r="AI1284">
        <v>147</v>
      </c>
      <c r="AJ1284">
        <v>0</v>
      </c>
      <c r="AK1284">
        <v>188</v>
      </c>
      <c r="AL1284">
        <v>66</v>
      </c>
    </row>
    <row r="1285" spans="1:38" x14ac:dyDescent="0.5">
      <c r="A1285">
        <v>10</v>
      </c>
      <c r="B1285">
        <v>97</v>
      </c>
      <c r="C1285">
        <v>2018</v>
      </c>
      <c r="D1285">
        <v>99</v>
      </c>
      <c r="E1285">
        <v>99</v>
      </c>
      <c r="F1285">
        <v>99</v>
      </c>
      <c r="G1285">
        <v>99</v>
      </c>
      <c r="H1285">
        <v>99</v>
      </c>
      <c r="I1285">
        <v>99</v>
      </c>
      <c r="J1285">
        <v>999</v>
      </c>
      <c r="K1285">
        <v>99</v>
      </c>
      <c r="L1285">
        <v>99</v>
      </c>
      <c r="M1285">
        <v>60</v>
      </c>
      <c r="N1285">
        <v>99</v>
      </c>
      <c r="O1285">
        <v>99</v>
      </c>
      <c r="P1285">
        <v>9999</v>
      </c>
      <c r="Q1285">
        <v>114</v>
      </c>
      <c r="R1285">
        <v>3399</v>
      </c>
      <c r="S1285">
        <v>3397</v>
      </c>
      <c r="T1285">
        <v>16.986466607825829</v>
      </c>
      <c r="U1285">
        <v>60</v>
      </c>
      <c r="V1285">
        <v>89.221035321778686</v>
      </c>
      <c r="W1285">
        <v>82.331616131881276</v>
      </c>
      <c r="X1285">
        <v>10.463190373395381</v>
      </c>
      <c r="Y1285">
        <v>0</v>
      </c>
      <c r="AA1285">
        <v>13.575907656668129</v>
      </c>
      <c r="AB1285">
        <v>13.907085440508965</v>
      </c>
      <c r="AC1285">
        <v>67</v>
      </c>
      <c r="AD1285">
        <v>0</v>
      </c>
      <c r="AE1285">
        <v>0</v>
      </c>
      <c r="AF1285">
        <v>17</v>
      </c>
      <c r="AG1285">
        <v>146</v>
      </c>
      <c r="AH1285">
        <v>50</v>
      </c>
      <c r="AI1285">
        <v>203</v>
      </c>
      <c r="AJ1285">
        <v>0</v>
      </c>
      <c r="AK1285">
        <v>253</v>
      </c>
      <c r="AL1285">
        <v>83</v>
      </c>
    </row>
    <row r="1286" spans="1:38" x14ac:dyDescent="0.5">
      <c r="A1286">
        <v>10</v>
      </c>
      <c r="B1286">
        <v>98</v>
      </c>
      <c r="C1286">
        <v>2018</v>
      </c>
      <c r="D1286">
        <v>99</v>
      </c>
      <c r="E1286">
        <v>99</v>
      </c>
      <c r="F1286">
        <v>99</v>
      </c>
      <c r="G1286">
        <v>99</v>
      </c>
      <c r="H1286">
        <v>99</v>
      </c>
      <c r="I1286">
        <v>99</v>
      </c>
      <c r="J1286">
        <v>999</v>
      </c>
      <c r="K1286">
        <v>99</v>
      </c>
      <c r="L1286">
        <v>99</v>
      </c>
      <c r="M1286">
        <v>61</v>
      </c>
      <c r="N1286">
        <v>99</v>
      </c>
      <c r="O1286">
        <v>99</v>
      </c>
      <c r="P1286">
        <v>9999</v>
      </c>
      <c r="Q1286">
        <v>112</v>
      </c>
      <c r="R1286">
        <v>3398</v>
      </c>
      <c r="S1286">
        <v>3398</v>
      </c>
      <c r="T1286">
        <v>16.997351383166571</v>
      </c>
      <c r="U1286">
        <v>61</v>
      </c>
      <c r="V1286">
        <v>87.715927475023619</v>
      </c>
      <c r="W1286">
        <v>80.961801059446714</v>
      </c>
      <c r="X1286">
        <v>9.8271147424128511</v>
      </c>
      <c r="Y1286">
        <v>0</v>
      </c>
      <c r="AA1286">
        <v>13.571913567919472</v>
      </c>
      <c r="AB1286">
        <v>13.679728271311795</v>
      </c>
      <c r="AC1286">
        <v>69</v>
      </c>
      <c r="AD1286">
        <v>0</v>
      </c>
      <c r="AE1286">
        <v>0</v>
      </c>
      <c r="AF1286">
        <v>21</v>
      </c>
      <c r="AG1286">
        <v>194</v>
      </c>
      <c r="AH1286">
        <v>58</v>
      </c>
      <c r="AI1286">
        <v>213</v>
      </c>
      <c r="AJ1286">
        <v>0</v>
      </c>
      <c r="AK1286">
        <v>240</v>
      </c>
      <c r="AL1286">
        <v>87</v>
      </c>
    </row>
    <row r="1287" spans="1:38" x14ac:dyDescent="0.5">
      <c r="A1287">
        <v>10</v>
      </c>
      <c r="B1287">
        <v>99</v>
      </c>
      <c r="C1287">
        <v>2018</v>
      </c>
      <c r="D1287">
        <v>99</v>
      </c>
      <c r="E1287">
        <v>99</v>
      </c>
      <c r="F1287">
        <v>99</v>
      </c>
      <c r="G1287">
        <v>99</v>
      </c>
      <c r="H1287">
        <v>99</v>
      </c>
      <c r="I1287">
        <v>99</v>
      </c>
      <c r="J1287">
        <v>999</v>
      </c>
      <c r="K1287">
        <v>99</v>
      </c>
      <c r="L1287">
        <v>99</v>
      </c>
      <c r="M1287">
        <v>62</v>
      </c>
      <c r="N1287">
        <v>99</v>
      </c>
      <c r="O1287">
        <v>99</v>
      </c>
      <c r="P1287">
        <v>9999</v>
      </c>
      <c r="Q1287">
        <v>104</v>
      </c>
      <c r="R1287">
        <v>3200</v>
      </c>
      <c r="S1287">
        <v>3200</v>
      </c>
      <c r="T1287">
        <v>16.999062500000004</v>
      </c>
      <c r="U1287">
        <v>62</v>
      </c>
      <c r="V1287">
        <v>86.375372426868893</v>
      </c>
      <c r="W1287">
        <v>79.724468750000099</v>
      </c>
      <c r="X1287">
        <v>9.7270645960261408</v>
      </c>
      <c r="Y1287">
        <v>0</v>
      </c>
      <c r="AA1287">
        <v>12.781083995686387</v>
      </c>
      <c r="AB1287">
        <v>12.685732453772763</v>
      </c>
      <c r="AC1287">
        <v>70</v>
      </c>
      <c r="AD1287">
        <v>0</v>
      </c>
      <c r="AE1287">
        <v>0</v>
      </c>
      <c r="AF1287">
        <v>26</v>
      </c>
      <c r="AG1287">
        <v>173</v>
      </c>
      <c r="AH1287">
        <v>76</v>
      </c>
      <c r="AI1287">
        <v>206</v>
      </c>
      <c r="AJ1287">
        <v>0</v>
      </c>
      <c r="AK1287">
        <v>202</v>
      </c>
      <c r="AL1287">
        <v>64</v>
      </c>
    </row>
    <row r="1288" spans="1:38" x14ac:dyDescent="0.5">
      <c r="A1288">
        <v>10</v>
      </c>
      <c r="B1288">
        <v>100</v>
      </c>
      <c r="C1288">
        <v>2018</v>
      </c>
      <c r="D1288">
        <v>99</v>
      </c>
      <c r="E1288">
        <v>99</v>
      </c>
      <c r="F1288">
        <v>99</v>
      </c>
      <c r="G1288">
        <v>99</v>
      </c>
      <c r="H1288">
        <v>99</v>
      </c>
      <c r="I1288">
        <v>99</v>
      </c>
      <c r="J1288">
        <v>999</v>
      </c>
      <c r="K1288">
        <v>99</v>
      </c>
      <c r="L1288">
        <v>99</v>
      </c>
      <c r="M1288">
        <v>63</v>
      </c>
      <c r="N1288">
        <v>99</v>
      </c>
      <c r="O1288">
        <v>99</v>
      </c>
      <c r="P1288">
        <v>9999</v>
      </c>
      <c r="Q1288">
        <v>95</v>
      </c>
      <c r="R1288">
        <v>2604</v>
      </c>
      <c r="S1288">
        <v>2604</v>
      </c>
      <c r="T1288">
        <v>17</v>
      </c>
      <c r="U1288">
        <v>63</v>
      </c>
      <c r="V1288">
        <v>84.745112527938559</v>
      </c>
      <c r="W1288">
        <v>78.219738863287219</v>
      </c>
      <c r="X1288">
        <v>9.7798341341857888</v>
      </c>
      <c r="Y1288">
        <v>0</v>
      </c>
      <c r="AA1288">
        <v>10.400607101489795</v>
      </c>
      <c r="AB1288">
        <v>10.128176874260838</v>
      </c>
      <c r="AC1288">
        <v>54</v>
      </c>
      <c r="AD1288">
        <v>0</v>
      </c>
      <c r="AE1288">
        <v>0</v>
      </c>
      <c r="AF1288">
        <v>13</v>
      </c>
      <c r="AG1288">
        <v>159</v>
      </c>
      <c r="AH1288">
        <v>58</v>
      </c>
      <c r="AI1288">
        <v>153</v>
      </c>
      <c r="AJ1288">
        <v>0</v>
      </c>
      <c r="AK1288">
        <v>197</v>
      </c>
      <c r="AL1288">
        <v>55</v>
      </c>
    </row>
    <row r="1289" spans="1:38" x14ac:dyDescent="0.5">
      <c r="A1289">
        <v>10</v>
      </c>
      <c r="B1289">
        <v>101</v>
      </c>
      <c r="C1289">
        <v>2018</v>
      </c>
      <c r="D1289">
        <v>99</v>
      </c>
      <c r="E1289">
        <v>99</v>
      </c>
      <c r="F1289">
        <v>99</v>
      </c>
      <c r="G1289">
        <v>99</v>
      </c>
      <c r="H1289">
        <v>99</v>
      </c>
      <c r="I1289">
        <v>99</v>
      </c>
      <c r="J1289">
        <v>999</v>
      </c>
      <c r="K1289">
        <v>99</v>
      </c>
      <c r="L1289">
        <v>99</v>
      </c>
      <c r="M1289">
        <v>64</v>
      </c>
      <c r="N1289">
        <v>99</v>
      </c>
      <c r="O1289">
        <v>99</v>
      </c>
      <c r="P1289">
        <v>9999</v>
      </c>
      <c r="Q1289">
        <v>89</v>
      </c>
      <c r="R1289">
        <v>1925</v>
      </c>
      <c r="S1289">
        <v>1925</v>
      </c>
      <c r="T1289">
        <v>16.998441558441556</v>
      </c>
      <c r="U1289">
        <v>64</v>
      </c>
      <c r="V1289">
        <v>82.573426573426644</v>
      </c>
      <c r="W1289">
        <v>76.215272727272691</v>
      </c>
      <c r="X1289">
        <v>10.184638572267257</v>
      </c>
      <c r="Y1289">
        <v>0</v>
      </c>
      <c r="AA1289">
        <v>7.6886208411550898</v>
      </c>
      <c r="AB1289">
        <v>7.2953591550108143</v>
      </c>
      <c r="AC1289">
        <v>63</v>
      </c>
      <c r="AD1289">
        <v>0</v>
      </c>
      <c r="AE1289">
        <v>0</v>
      </c>
      <c r="AF1289">
        <v>21</v>
      </c>
      <c r="AG1289">
        <v>162</v>
      </c>
      <c r="AH1289">
        <v>69</v>
      </c>
      <c r="AI1289">
        <v>139</v>
      </c>
      <c r="AJ1289">
        <v>0</v>
      </c>
      <c r="AK1289">
        <v>163</v>
      </c>
      <c r="AL1289">
        <v>49</v>
      </c>
    </row>
    <row r="1290" spans="1:38" x14ac:dyDescent="0.5">
      <c r="A1290">
        <v>10</v>
      </c>
      <c r="B1290">
        <v>102</v>
      </c>
      <c r="C1290">
        <v>2018</v>
      </c>
      <c r="D1290">
        <v>99</v>
      </c>
      <c r="E1290">
        <v>99</v>
      </c>
      <c r="F1290">
        <v>99</v>
      </c>
      <c r="G1290">
        <v>99</v>
      </c>
      <c r="H1290">
        <v>99</v>
      </c>
      <c r="I1290">
        <v>99</v>
      </c>
      <c r="J1290">
        <v>999</v>
      </c>
      <c r="K1290">
        <v>99</v>
      </c>
      <c r="L1290">
        <v>99</v>
      </c>
      <c r="M1290">
        <v>65</v>
      </c>
      <c r="N1290">
        <v>99</v>
      </c>
      <c r="O1290">
        <v>99</v>
      </c>
      <c r="P1290">
        <v>9999</v>
      </c>
      <c r="Q1290">
        <v>72</v>
      </c>
      <c r="R1290">
        <v>1260</v>
      </c>
      <c r="S1290">
        <v>1260</v>
      </c>
      <c r="T1290">
        <v>17</v>
      </c>
      <c r="U1290">
        <v>65</v>
      </c>
      <c r="V1290">
        <v>81.216873892930195</v>
      </c>
      <c r="W1290">
        <v>74.963174603174551</v>
      </c>
      <c r="X1290">
        <v>10.022129138141297</v>
      </c>
      <c r="Y1290">
        <v>0</v>
      </c>
      <c r="AA1290">
        <v>5.0325518233015138</v>
      </c>
      <c r="AB1290">
        <v>4.6966959990548247</v>
      </c>
      <c r="AC1290">
        <v>35</v>
      </c>
      <c r="AD1290">
        <v>0</v>
      </c>
      <c r="AE1290">
        <v>0</v>
      </c>
      <c r="AF1290">
        <v>12</v>
      </c>
      <c r="AG1290">
        <v>130</v>
      </c>
      <c r="AH1290">
        <v>53</v>
      </c>
      <c r="AI1290">
        <v>99</v>
      </c>
      <c r="AJ1290">
        <v>0</v>
      </c>
      <c r="AK1290">
        <v>87</v>
      </c>
      <c r="AL1290">
        <v>37</v>
      </c>
    </row>
    <row r="1291" spans="1:38" x14ac:dyDescent="0.5">
      <c r="A1291">
        <v>10</v>
      </c>
      <c r="B1291">
        <v>103</v>
      </c>
      <c r="C1291">
        <v>2018</v>
      </c>
      <c r="D1291">
        <v>99</v>
      </c>
      <c r="E1291">
        <v>99</v>
      </c>
      <c r="F1291">
        <v>99</v>
      </c>
      <c r="G1291">
        <v>99</v>
      </c>
      <c r="H1291">
        <v>99</v>
      </c>
      <c r="I1291">
        <v>99</v>
      </c>
      <c r="J1291">
        <v>999</v>
      </c>
      <c r="K1291">
        <v>99</v>
      </c>
      <c r="L1291">
        <v>99</v>
      </c>
      <c r="M1291">
        <v>66</v>
      </c>
      <c r="N1291">
        <v>99</v>
      </c>
      <c r="O1291">
        <v>99</v>
      </c>
      <c r="P1291">
        <v>9999</v>
      </c>
      <c r="Q1291">
        <v>64</v>
      </c>
      <c r="R1291">
        <v>725</v>
      </c>
      <c r="S1291">
        <v>725</v>
      </c>
      <c r="T1291">
        <v>17</v>
      </c>
      <c r="U1291">
        <v>66</v>
      </c>
      <c r="V1291">
        <v>78.132028243732933</v>
      </c>
      <c r="W1291">
        <v>72.115862068965555</v>
      </c>
      <c r="X1291">
        <v>10.274468361862063</v>
      </c>
      <c r="Y1291">
        <v>0</v>
      </c>
      <c r="AA1291">
        <v>2.8957143427726955</v>
      </c>
      <c r="AB1291">
        <v>2.5998167736812872</v>
      </c>
      <c r="AC1291">
        <v>22</v>
      </c>
      <c r="AD1291">
        <v>0</v>
      </c>
      <c r="AE1291">
        <v>0</v>
      </c>
      <c r="AF1291">
        <v>3</v>
      </c>
      <c r="AG1291">
        <v>72</v>
      </c>
      <c r="AH1291">
        <v>34</v>
      </c>
      <c r="AI1291">
        <v>40</v>
      </c>
      <c r="AJ1291">
        <v>0</v>
      </c>
      <c r="AK1291">
        <v>70</v>
      </c>
      <c r="AL1291">
        <v>21</v>
      </c>
    </row>
    <row r="1292" spans="1:38" x14ac:dyDescent="0.5">
      <c r="A1292">
        <v>10</v>
      </c>
      <c r="B1292">
        <v>104</v>
      </c>
      <c r="C1292">
        <v>2018</v>
      </c>
      <c r="D1292">
        <v>99</v>
      </c>
      <c r="E1292">
        <v>99</v>
      </c>
      <c r="F1292">
        <v>99</v>
      </c>
      <c r="G1292">
        <v>99</v>
      </c>
      <c r="H1292">
        <v>99</v>
      </c>
      <c r="I1292">
        <v>99</v>
      </c>
      <c r="J1292">
        <v>999</v>
      </c>
      <c r="K1292">
        <v>99</v>
      </c>
      <c r="L1292">
        <v>99</v>
      </c>
      <c r="M1292">
        <v>67</v>
      </c>
      <c r="N1292">
        <v>99</v>
      </c>
      <c r="O1292">
        <v>99</v>
      </c>
      <c r="P1292">
        <v>9999</v>
      </c>
      <c r="Q1292">
        <v>49</v>
      </c>
      <c r="R1292">
        <v>361</v>
      </c>
      <c r="S1292">
        <v>361</v>
      </c>
      <c r="T1292">
        <v>17</v>
      </c>
      <c r="U1292">
        <v>67</v>
      </c>
      <c r="V1292">
        <v>73.5386536135629</v>
      </c>
      <c r="W1292">
        <v>67.876177285318605</v>
      </c>
      <c r="X1292">
        <v>11.091647318342382</v>
      </c>
      <c r="Y1292">
        <v>0</v>
      </c>
      <c r="AA1292">
        <v>1.4418660382633699</v>
      </c>
      <c r="AB1292">
        <v>1.218424190011183</v>
      </c>
      <c r="AC1292">
        <v>8</v>
      </c>
      <c r="AD1292">
        <v>0</v>
      </c>
      <c r="AE1292">
        <v>0</v>
      </c>
      <c r="AF1292">
        <v>7</v>
      </c>
      <c r="AG1292">
        <v>46</v>
      </c>
      <c r="AH1292">
        <v>29</v>
      </c>
      <c r="AI1292">
        <v>32</v>
      </c>
      <c r="AJ1292">
        <v>0</v>
      </c>
      <c r="AK1292">
        <v>24</v>
      </c>
      <c r="AL1292">
        <v>9</v>
      </c>
    </row>
    <row r="1293" spans="1:38" x14ac:dyDescent="0.5">
      <c r="A1293">
        <v>10</v>
      </c>
      <c r="B1293">
        <v>105</v>
      </c>
      <c r="C1293">
        <v>2018</v>
      </c>
      <c r="D1293">
        <v>99</v>
      </c>
      <c r="E1293">
        <v>99</v>
      </c>
      <c r="F1293">
        <v>99</v>
      </c>
      <c r="G1293">
        <v>99</v>
      </c>
      <c r="H1293">
        <v>99</v>
      </c>
      <c r="I1293">
        <v>99</v>
      </c>
      <c r="J1293">
        <v>999</v>
      </c>
      <c r="K1293">
        <v>99</v>
      </c>
      <c r="L1293">
        <v>99</v>
      </c>
      <c r="M1293">
        <v>68</v>
      </c>
      <c r="N1293">
        <v>99</v>
      </c>
      <c r="O1293">
        <v>99</v>
      </c>
      <c r="P1293">
        <v>9999</v>
      </c>
      <c r="Q1293">
        <v>36</v>
      </c>
      <c r="R1293">
        <v>242</v>
      </c>
      <c r="S1293">
        <v>242</v>
      </c>
      <c r="T1293">
        <v>17</v>
      </c>
      <c r="U1293">
        <v>68</v>
      </c>
      <c r="V1293">
        <v>69.104966736208738</v>
      </c>
      <c r="W1293">
        <v>63.783884297520622</v>
      </c>
      <c r="X1293">
        <v>11.824293375836776</v>
      </c>
      <c r="Y1293">
        <v>0</v>
      </c>
      <c r="AA1293">
        <v>0.96656947717378272</v>
      </c>
      <c r="AB1293">
        <v>0.76753866906725188</v>
      </c>
      <c r="AC1293">
        <v>11</v>
      </c>
      <c r="AD1293">
        <v>0</v>
      </c>
      <c r="AE1293">
        <v>0</v>
      </c>
      <c r="AF1293">
        <v>1</v>
      </c>
      <c r="AG1293">
        <v>34</v>
      </c>
      <c r="AH1293">
        <v>20</v>
      </c>
      <c r="AI1293">
        <v>26</v>
      </c>
      <c r="AJ1293">
        <v>0</v>
      </c>
      <c r="AK1293">
        <v>22</v>
      </c>
      <c r="AL1293">
        <v>13</v>
      </c>
    </row>
    <row r="1294" spans="1:38" x14ac:dyDescent="0.5">
      <c r="A1294">
        <v>10</v>
      </c>
      <c r="B1294">
        <v>106</v>
      </c>
      <c r="C1294">
        <v>2017</v>
      </c>
      <c r="D1294">
        <v>99</v>
      </c>
      <c r="E1294">
        <v>99</v>
      </c>
      <c r="F1294">
        <v>99</v>
      </c>
      <c r="G1294">
        <v>99</v>
      </c>
      <c r="H1294">
        <v>99</v>
      </c>
      <c r="I1294">
        <v>99</v>
      </c>
      <c r="J1294">
        <v>999</v>
      </c>
      <c r="K1294">
        <v>99</v>
      </c>
      <c r="L1294">
        <v>99</v>
      </c>
      <c r="M1294">
        <v>48</v>
      </c>
      <c r="N1294">
        <v>99</v>
      </c>
      <c r="O1294">
        <v>99</v>
      </c>
      <c r="P1294">
        <v>9999</v>
      </c>
      <c r="Q1294">
        <v>5</v>
      </c>
      <c r="R1294">
        <v>5</v>
      </c>
      <c r="S1294">
        <v>5</v>
      </c>
      <c r="T1294">
        <v>8</v>
      </c>
      <c r="U1294">
        <v>48</v>
      </c>
      <c r="V1294">
        <v>109.98916576381362</v>
      </c>
      <c r="W1294">
        <v>101.52</v>
      </c>
      <c r="X1294">
        <v>26.526092814434644</v>
      </c>
      <c r="Y1294">
        <v>0</v>
      </c>
      <c r="AA1294">
        <v>1.4427099864385255E-2</v>
      </c>
      <c r="AB1294">
        <v>1.7944167549881939E-2</v>
      </c>
      <c r="AC1294">
        <v>1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1</v>
      </c>
      <c r="AL1294">
        <v>0</v>
      </c>
    </row>
    <row r="1295" spans="1:38" x14ac:dyDescent="0.5">
      <c r="A1295">
        <v>10</v>
      </c>
      <c r="B1295">
        <v>107</v>
      </c>
      <c r="C1295">
        <v>2017</v>
      </c>
      <c r="D1295">
        <v>99</v>
      </c>
      <c r="E1295">
        <v>99</v>
      </c>
      <c r="F1295">
        <v>99</v>
      </c>
      <c r="G1295">
        <v>99</v>
      </c>
      <c r="H1295">
        <v>99</v>
      </c>
      <c r="I1295">
        <v>99</v>
      </c>
      <c r="J1295">
        <v>999</v>
      </c>
      <c r="K1295">
        <v>99</v>
      </c>
      <c r="L1295">
        <v>99</v>
      </c>
      <c r="M1295">
        <v>49</v>
      </c>
      <c r="N1295">
        <v>99</v>
      </c>
      <c r="O1295">
        <v>99</v>
      </c>
      <c r="P1295">
        <v>9999</v>
      </c>
      <c r="Q1295">
        <v>4</v>
      </c>
      <c r="R1295">
        <v>5</v>
      </c>
      <c r="S1295">
        <v>5</v>
      </c>
      <c r="T1295">
        <v>8</v>
      </c>
      <c r="U1295">
        <v>49</v>
      </c>
      <c r="V1295">
        <v>115.21126760563379</v>
      </c>
      <c r="W1295">
        <v>106.34</v>
      </c>
      <c r="X1295">
        <v>22.244513930405425</v>
      </c>
      <c r="Y1295">
        <v>0</v>
      </c>
      <c r="AA1295">
        <v>1.4427099864385255E-2</v>
      </c>
      <c r="AB1295">
        <v>1.8796126647502423E-2</v>
      </c>
      <c r="AC1295">
        <v>0</v>
      </c>
      <c r="AD1295">
        <v>0</v>
      </c>
      <c r="AE1295">
        <v>0</v>
      </c>
      <c r="AF1295">
        <v>1</v>
      </c>
      <c r="AG1295">
        <v>0</v>
      </c>
      <c r="AH1295">
        <v>0</v>
      </c>
      <c r="AI1295">
        <v>0</v>
      </c>
      <c r="AJ1295">
        <v>0</v>
      </c>
      <c r="AK1295">
        <v>1</v>
      </c>
      <c r="AL1295">
        <v>1</v>
      </c>
    </row>
    <row r="1296" spans="1:38" x14ac:dyDescent="0.5">
      <c r="A1296">
        <v>10</v>
      </c>
      <c r="B1296">
        <v>108</v>
      </c>
      <c r="C1296">
        <v>2017</v>
      </c>
      <c r="D1296">
        <v>99</v>
      </c>
      <c r="E1296">
        <v>99</v>
      </c>
      <c r="F1296">
        <v>99</v>
      </c>
      <c r="G1296">
        <v>99</v>
      </c>
      <c r="H1296">
        <v>99</v>
      </c>
      <c r="I1296">
        <v>99</v>
      </c>
      <c r="J1296">
        <v>999</v>
      </c>
      <c r="K1296">
        <v>99</v>
      </c>
      <c r="L1296">
        <v>99</v>
      </c>
      <c r="M1296">
        <v>50</v>
      </c>
      <c r="N1296">
        <v>99</v>
      </c>
      <c r="O1296">
        <v>99</v>
      </c>
      <c r="P1296">
        <v>9999</v>
      </c>
      <c r="Q1296">
        <v>6</v>
      </c>
      <c r="R1296">
        <v>7</v>
      </c>
      <c r="S1296">
        <v>7</v>
      </c>
      <c r="T1296">
        <v>11</v>
      </c>
      <c r="U1296">
        <v>50</v>
      </c>
      <c r="V1296">
        <v>111.74740752205544</v>
      </c>
      <c r="W1296">
        <v>103.14285714285712</v>
      </c>
      <c r="X1296">
        <v>16.167414948669148</v>
      </c>
      <c r="Y1296">
        <v>0</v>
      </c>
      <c r="AA1296">
        <v>2.019793981013936E-2</v>
      </c>
      <c r="AB1296">
        <v>2.5523421928713087E-2</v>
      </c>
      <c r="AC1296">
        <v>1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</row>
    <row r="1297" spans="1:38" x14ac:dyDescent="0.5">
      <c r="A1297">
        <v>10</v>
      </c>
      <c r="B1297">
        <v>109</v>
      </c>
      <c r="C1297">
        <v>2017</v>
      </c>
      <c r="D1297">
        <v>99</v>
      </c>
      <c r="E1297">
        <v>99</v>
      </c>
      <c r="F1297">
        <v>99</v>
      </c>
      <c r="G1297">
        <v>99</v>
      </c>
      <c r="H1297">
        <v>99</v>
      </c>
      <c r="I1297">
        <v>99</v>
      </c>
      <c r="J1297">
        <v>999</v>
      </c>
      <c r="K1297">
        <v>99</v>
      </c>
      <c r="L1297">
        <v>99</v>
      </c>
      <c r="M1297">
        <v>51</v>
      </c>
      <c r="N1297">
        <v>99</v>
      </c>
      <c r="O1297">
        <v>99</v>
      </c>
      <c r="P1297">
        <v>9999</v>
      </c>
      <c r="Q1297">
        <v>10</v>
      </c>
      <c r="R1297">
        <v>16</v>
      </c>
      <c r="S1297">
        <v>16</v>
      </c>
      <c r="T1297">
        <v>11</v>
      </c>
      <c r="U1297">
        <v>51</v>
      </c>
      <c r="V1297">
        <v>118.4791440953413</v>
      </c>
      <c r="W1297">
        <v>109.35625</v>
      </c>
      <c r="X1297">
        <v>11.949579948161301</v>
      </c>
      <c r="Y1297">
        <v>0</v>
      </c>
      <c r="AA1297">
        <v>4.6166719566032813E-2</v>
      </c>
      <c r="AB1297">
        <v>6.1853644527242797E-2</v>
      </c>
      <c r="AC1297">
        <v>1</v>
      </c>
      <c r="AD1297">
        <v>0</v>
      </c>
      <c r="AE1297">
        <v>0</v>
      </c>
      <c r="AF1297">
        <v>0</v>
      </c>
      <c r="AG1297">
        <v>1</v>
      </c>
      <c r="AH1297">
        <v>1</v>
      </c>
      <c r="AI1297">
        <v>1</v>
      </c>
      <c r="AJ1297">
        <v>0</v>
      </c>
      <c r="AK1297">
        <v>3</v>
      </c>
      <c r="AL1297">
        <v>0</v>
      </c>
    </row>
    <row r="1298" spans="1:38" x14ac:dyDescent="0.5">
      <c r="A1298">
        <v>10</v>
      </c>
      <c r="B1298">
        <v>110</v>
      </c>
      <c r="C1298">
        <v>2017</v>
      </c>
      <c r="D1298">
        <v>99</v>
      </c>
      <c r="E1298">
        <v>99</v>
      </c>
      <c r="F1298">
        <v>99</v>
      </c>
      <c r="G1298">
        <v>99</v>
      </c>
      <c r="H1298">
        <v>99</v>
      </c>
      <c r="I1298">
        <v>99</v>
      </c>
      <c r="J1298">
        <v>999</v>
      </c>
      <c r="K1298">
        <v>99</v>
      </c>
      <c r="L1298">
        <v>99</v>
      </c>
      <c r="M1298">
        <v>52</v>
      </c>
      <c r="N1298">
        <v>99</v>
      </c>
      <c r="O1298">
        <v>99</v>
      </c>
      <c r="P1298">
        <v>9999</v>
      </c>
      <c r="Q1298">
        <v>16</v>
      </c>
      <c r="R1298">
        <v>24</v>
      </c>
      <c r="S1298">
        <v>24</v>
      </c>
      <c r="T1298">
        <v>11</v>
      </c>
      <c r="U1298">
        <v>52</v>
      </c>
      <c r="V1298">
        <v>109.79144095341275</v>
      </c>
      <c r="W1298">
        <v>101.33749999999998</v>
      </c>
      <c r="X1298">
        <v>18.675782279465555</v>
      </c>
      <c r="Y1298">
        <v>0</v>
      </c>
      <c r="AA1298">
        <v>6.9250079349049268E-2</v>
      </c>
      <c r="AB1298">
        <v>8.5977166859865797E-2</v>
      </c>
      <c r="AC1298">
        <v>1</v>
      </c>
      <c r="AD1298">
        <v>0</v>
      </c>
      <c r="AE1298">
        <v>0</v>
      </c>
      <c r="AF1298">
        <v>0</v>
      </c>
      <c r="AG1298">
        <v>1</v>
      </c>
      <c r="AH1298">
        <v>0</v>
      </c>
      <c r="AI1298">
        <v>1</v>
      </c>
      <c r="AJ1298">
        <v>0</v>
      </c>
      <c r="AK1298">
        <v>1</v>
      </c>
      <c r="AL1298">
        <v>3</v>
      </c>
    </row>
    <row r="1299" spans="1:38" x14ac:dyDescent="0.5">
      <c r="A1299">
        <v>10</v>
      </c>
      <c r="B1299">
        <v>111</v>
      </c>
      <c r="C1299">
        <v>2017</v>
      </c>
      <c r="D1299">
        <v>99</v>
      </c>
      <c r="E1299">
        <v>99</v>
      </c>
      <c r="F1299">
        <v>99</v>
      </c>
      <c r="G1299">
        <v>99</v>
      </c>
      <c r="H1299">
        <v>99</v>
      </c>
      <c r="I1299">
        <v>99</v>
      </c>
      <c r="J1299">
        <v>999</v>
      </c>
      <c r="K1299">
        <v>99</v>
      </c>
      <c r="L1299">
        <v>99</v>
      </c>
      <c r="M1299">
        <v>53</v>
      </c>
      <c r="N1299">
        <v>99</v>
      </c>
      <c r="O1299">
        <v>99</v>
      </c>
      <c r="P1299">
        <v>9999</v>
      </c>
      <c r="Q1299">
        <v>29</v>
      </c>
      <c r="R1299">
        <v>60</v>
      </c>
      <c r="S1299">
        <v>60</v>
      </c>
      <c r="T1299">
        <v>11</v>
      </c>
      <c r="U1299">
        <v>53</v>
      </c>
      <c r="V1299">
        <v>107.64355362946912</v>
      </c>
      <c r="W1299">
        <v>99.355000000000004</v>
      </c>
      <c r="X1299">
        <v>17.907879317961331</v>
      </c>
      <c r="Y1299">
        <v>0</v>
      </c>
      <c r="AA1299">
        <v>0.17312519837262316</v>
      </c>
      <c r="AB1299">
        <v>0.21073791571140904</v>
      </c>
      <c r="AC1299">
        <v>2</v>
      </c>
      <c r="AD1299">
        <v>0</v>
      </c>
      <c r="AE1299">
        <v>0</v>
      </c>
      <c r="AF1299">
        <v>0</v>
      </c>
      <c r="AG1299">
        <v>0</v>
      </c>
      <c r="AH1299">
        <v>1</v>
      </c>
      <c r="AI1299">
        <v>2</v>
      </c>
      <c r="AJ1299">
        <v>0</v>
      </c>
      <c r="AK1299">
        <v>3</v>
      </c>
      <c r="AL1299">
        <v>0</v>
      </c>
    </row>
    <row r="1300" spans="1:38" x14ac:dyDescent="0.5">
      <c r="A1300">
        <v>10</v>
      </c>
      <c r="B1300">
        <v>112</v>
      </c>
      <c r="C1300">
        <v>2017</v>
      </c>
      <c r="D1300">
        <v>99</v>
      </c>
      <c r="E1300">
        <v>99</v>
      </c>
      <c r="F1300">
        <v>99</v>
      </c>
      <c r="G1300">
        <v>99</v>
      </c>
      <c r="H1300">
        <v>99</v>
      </c>
      <c r="I1300">
        <v>99</v>
      </c>
      <c r="J1300">
        <v>999</v>
      </c>
      <c r="K1300">
        <v>99</v>
      </c>
      <c r="L1300">
        <v>99</v>
      </c>
      <c r="M1300">
        <v>54</v>
      </c>
      <c r="N1300">
        <v>99</v>
      </c>
      <c r="O1300">
        <v>99</v>
      </c>
      <c r="P1300">
        <v>9999</v>
      </c>
      <c r="Q1300">
        <v>51</v>
      </c>
      <c r="R1300">
        <v>213</v>
      </c>
      <c r="S1300">
        <v>213</v>
      </c>
      <c r="T1300">
        <v>11</v>
      </c>
      <c r="U1300">
        <v>54</v>
      </c>
      <c r="V1300">
        <v>93.236486452118271</v>
      </c>
      <c r="W1300">
        <v>86.057276995305088</v>
      </c>
      <c r="X1300">
        <v>14.14092074560959</v>
      </c>
      <c r="Y1300">
        <v>0</v>
      </c>
      <c r="AA1300">
        <v>0.61459445422281245</v>
      </c>
      <c r="AB1300">
        <v>0.64799089839016111</v>
      </c>
      <c r="AC1300">
        <v>7</v>
      </c>
      <c r="AD1300">
        <v>0</v>
      </c>
      <c r="AE1300">
        <v>0</v>
      </c>
      <c r="AF1300">
        <v>3</v>
      </c>
      <c r="AG1300">
        <v>7</v>
      </c>
      <c r="AH1300">
        <v>2</v>
      </c>
      <c r="AI1300">
        <v>7</v>
      </c>
      <c r="AJ1300">
        <v>0</v>
      </c>
      <c r="AK1300">
        <v>22</v>
      </c>
      <c r="AL1300">
        <v>8</v>
      </c>
    </row>
    <row r="1301" spans="1:38" x14ac:dyDescent="0.5">
      <c r="A1301">
        <v>10</v>
      </c>
      <c r="B1301">
        <v>113</v>
      </c>
      <c r="C1301">
        <v>2017</v>
      </c>
      <c r="D1301">
        <v>99</v>
      </c>
      <c r="E1301">
        <v>99</v>
      </c>
      <c r="F1301">
        <v>99</v>
      </c>
      <c r="G1301">
        <v>99</v>
      </c>
      <c r="H1301">
        <v>99</v>
      </c>
      <c r="I1301">
        <v>99</v>
      </c>
      <c r="J1301">
        <v>999</v>
      </c>
      <c r="K1301">
        <v>99</v>
      </c>
      <c r="L1301">
        <v>99</v>
      </c>
      <c r="M1301">
        <v>55</v>
      </c>
      <c r="N1301">
        <v>99</v>
      </c>
      <c r="O1301">
        <v>99</v>
      </c>
      <c r="P1301">
        <v>9999</v>
      </c>
      <c r="Q1301">
        <v>71</v>
      </c>
      <c r="R1301">
        <v>665</v>
      </c>
      <c r="S1301">
        <v>665</v>
      </c>
      <c r="T1301">
        <v>14</v>
      </c>
      <c r="U1301">
        <v>55</v>
      </c>
      <c r="V1301">
        <v>93.238459094648817</v>
      </c>
      <c r="W1301">
        <v>86.059097744360898</v>
      </c>
      <c r="X1301">
        <v>12.915856516773628</v>
      </c>
      <c r="Y1301">
        <v>0</v>
      </c>
      <c r="AA1301">
        <v>1.91880428196324</v>
      </c>
      <c r="AB1301">
        <v>2.0231129786494448</v>
      </c>
      <c r="AC1301">
        <v>16</v>
      </c>
      <c r="AD1301">
        <v>0</v>
      </c>
      <c r="AE1301">
        <v>0</v>
      </c>
      <c r="AF1301">
        <v>3</v>
      </c>
      <c r="AG1301">
        <v>16</v>
      </c>
      <c r="AH1301">
        <v>7</v>
      </c>
      <c r="AI1301">
        <v>25</v>
      </c>
      <c r="AJ1301">
        <v>0</v>
      </c>
      <c r="AK1301">
        <v>82</v>
      </c>
      <c r="AL1301">
        <v>30</v>
      </c>
    </row>
    <row r="1302" spans="1:38" x14ac:dyDescent="0.5">
      <c r="A1302">
        <v>10</v>
      </c>
      <c r="B1302">
        <v>114</v>
      </c>
      <c r="C1302">
        <v>2017</v>
      </c>
      <c r="D1302">
        <v>99</v>
      </c>
      <c r="E1302">
        <v>99</v>
      </c>
      <c r="F1302">
        <v>99</v>
      </c>
      <c r="G1302">
        <v>99</v>
      </c>
      <c r="H1302">
        <v>99</v>
      </c>
      <c r="I1302">
        <v>99</v>
      </c>
      <c r="J1302">
        <v>999</v>
      </c>
      <c r="K1302">
        <v>99</v>
      </c>
      <c r="L1302">
        <v>99</v>
      </c>
      <c r="M1302">
        <v>56</v>
      </c>
      <c r="N1302">
        <v>99</v>
      </c>
      <c r="O1302">
        <v>99</v>
      </c>
      <c r="P1302">
        <v>9999</v>
      </c>
      <c r="Q1302">
        <v>94</v>
      </c>
      <c r="R1302">
        <v>1551</v>
      </c>
      <c r="S1302">
        <v>1551</v>
      </c>
      <c r="T1302">
        <v>14</v>
      </c>
      <c r="U1302">
        <v>56</v>
      </c>
      <c r="V1302">
        <v>92.716473417702019</v>
      </c>
      <c r="W1302">
        <v>85.577304964538783</v>
      </c>
      <c r="X1302">
        <v>11.222493448876689</v>
      </c>
      <c r="Y1302">
        <v>0</v>
      </c>
      <c r="AA1302">
        <v>4.4752863779323091</v>
      </c>
      <c r="AB1302">
        <v>4.6921523572948063</v>
      </c>
      <c r="AC1302">
        <v>36</v>
      </c>
      <c r="AD1302">
        <v>0</v>
      </c>
      <c r="AE1302">
        <v>0</v>
      </c>
      <c r="AF1302">
        <v>5</v>
      </c>
      <c r="AG1302">
        <v>42</v>
      </c>
      <c r="AH1302">
        <v>13</v>
      </c>
      <c r="AI1302">
        <v>48</v>
      </c>
      <c r="AJ1302">
        <v>0</v>
      </c>
      <c r="AK1302">
        <v>147</v>
      </c>
      <c r="AL1302">
        <v>76</v>
      </c>
    </row>
    <row r="1303" spans="1:38" x14ac:dyDescent="0.5">
      <c r="A1303">
        <v>10</v>
      </c>
      <c r="B1303">
        <v>115</v>
      </c>
      <c r="C1303">
        <v>2017</v>
      </c>
      <c r="D1303">
        <v>99</v>
      </c>
      <c r="E1303">
        <v>99</v>
      </c>
      <c r="F1303">
        <v>99</v>
      </c>
      <c r="G1303">
        <v>99</v>
      </c>
      <c r="H1303">
        <v>99</v>
      </c>
      <c r="I1303">
        <v>99</v>
      </c>
      <c r="J1303">
        <v>999</v>
      </c>
      <c r="K1303">
        <v>99</v>
      </c>
      <c r="L1303">
        <v>99</v>
      </c>
      <c r="M1303">
        <v>57</v>
      </c>
      <c r="N1303">
        <v>99</v>
      </c>
      <c r="O1303">
        <v>99</v>
      </c>
      <c r="P1303">
        <v>9999</v>
      </c>
      <c r="Q1303">
        <v>109</v>
      </c>
      <c r="R1303">
        <v>2567</v>
      </c>
      <c r="S1303">
        <v>2567</v>
      </c>
      <c r="T1303">
        <v>14</v>
      </c>
      <c r="U1303">
        <v>57</v>
      </c>
      <c r="V1303">
        <v>92.669311846627423</v>
      </c>
      <c r="W1303">
        <v>85.533774834437196</v>
      </c>
      <c r="X1303">
        <v>10.854411796262855</v>
      </c>
      <c r="Y1303">
        <v>0</v>
      </c>
      <c r="AA1303">
        <v>7.4068730703753953</v>
      </c>
      <c r="AB1303">
        <v>7.7618493635211649</v>
      </c>
      <c r="AC1303">
        <v>79</v>
      </c>
      <c r="AD1303">
        <v>0</v>
      </c>
      <c r="AE1303">
        <v>0</v>
      </c>
      <c r="AF1303">
        <v>10</v>
      </c>
      <c r="AG1303">
        <v>88</v>
      </c>
      <c r="AH1303">
        <v>16</v>
      </c>
      <c r="AI1303">
        <v>93</v>
      </c>
      <c r="AJ1303">
        <v>0</v>
      </c>
      <c r="AK1303">
        <v>262</v>
      </c>
      <c r="AL1303">
        <v>134</v>
      </c>
    </row>
    <row r="1304" spans="1:38" x14ac:dyDescent="0.5">
      <c r="A1304">
        <v>10</v>
      </c>
      <c r="B1304">
        <v>116</v>
      </c>
      <c r="C1304">
        <v>2017</v>
      </c>
      <c r="D1304">
        <v>99</v>
      </c>
      <c r="E1304">
        <v>99</v>
      </c>
      <c r="F1304">
        <v>99</v>
      </c>
      <c r="G1304">
        <v>99</v>
      </c>
      <c r="H1304">
        <v>99</v>
      </c>
      <c r="I1304">
        <v>99</v>
      </c>
      <c r="J1304">
        <v>999</v>
      </c>
      <c r="K1304">
        <v>99</v>
      </c>
      <c r="L1304">
        <v>99</v>
      </c>
      <c r="M1304">
        <v>58</v>
      </c>
      <c r="N1304">
        <v>99</v>
      </c>
      <c r="O1304">
        <v>99</v>
      </c>
      <c r="P1304">
        <v>9999</v>
      </c>
      <c r="Q1304">
        <v>129</v>
      </c>
      <c r="R1304">
        <v>3641</v>
      </c>
      <c r="S1304">
        <v>3641</v>
      </c>
      <c r="T1304">
        <v>14.000823949464436</v>
      </c>
      <c r="U1304">
        <v>58</v>
      </c>
      <c r="V1304">
        <v>92.186167944646485</v>
      </c>
      <c r="W1304">
        <v>85.087833012908405</v>
      </c>
      <c r="X1304">
        <v>10.504759792749788</v>
      </c>
      <c r="Y1304">
        <v>0</v>
      </c>
      <c r="AA1304">
        <v>10.505814121245349</v>
      </c>
      <c r="AB1304">
        <v>10.951909454211304</v>
      </c>
      <c r="AC1304">
        <v>91</v>
      </c>
      <c r="AD1304">
        <v>0</v>
      </c>
      <c r="AE1304">
        <v>0</v>
      </c>
      <c r="AF1304">
        <v>22</v>
      </c>
      <c r="AG1304">
        <v>124</v>
      </c>
      <c r="AH1304">
        <v>41</v>
      </c>
      <c r="AI1304">
        <v>131</v>
      </c>
      <c r="AJ1304">
        <v>0</v>
      </c>
      <c r="AK1304">
        <v>409</v>
      </c>
      <c r="AL1304">
        <v>181</v>
      </c>
    </row>
    <row r="1305" spans="1:38" x14ac:dyDescent="0.5">
      <c r="A1305">
        <v>10</v>
      </c>
      <c r="B1305">
        <v>117</v>
      </c>
      <c r="C1305">
        <v>2017</v>
      </c>
      <c r="D1305">
        <v>99</v>
      </c>
      <c r="E1305">
        <v>99</v>
      </c>
      <c r="F1305">
        <v>99</v>
      </c>
      <c r="G1305">
        <v>99</v>
      </c>
      <c r="H1305">
        <v>99</v>
      </c>
      <c r="I1305">
        <v>99</v>
      </c>
      <c r="J1305">
        <v>999</v>
      </c>
      <c r="K1305">
        <v>99</v>
      </c>
      <c r="L1305">
        <v>99</v>
      </c>
      <c r="M1305">
        <v>59</v>
      </c>
      <c r="N1305">
        <v>99</v>
      </c>
      <c r="O1305">
        <v>99</v>
      </c>
      <c r="P1305">
        <v>9999</v>
      </c>
      <c r="Q1305">
        <v>127</v>
      </c>
      <c r="R1305">
        <v>4219</v>
      </c>
      <c r="S1305">
        <v>4219</v>
      </c>
      <c r="T1305">
        <v>14</v>
      </c>
      <c r="U1305">
        <v>59</v>
      </c>
      <c r="V1305">
        <v>91.178584626067519</v>
      </c>
      <c r="W1305">
        <v>84.157833609860319</v>
      </c>
      <c r="X1305">
        <v>10.506580389280748</v>
      </c>
      <c r="Y1305">
        <v>0</v>
      </c>
      <c r="AA1305">
        <v>12.173586865568282</v>
      </c>
      <c r="AB1305">
        <v>12.551793191842872</v>
      </c>
      <c r="AC1305">
        <v>102</v>
      </c>
      <c r="AD1305">
        <v>0</v>
      </c>
      <c r="AE1305">
        <v>0</v>
      </c>
      <c r="AF1305">
        <v>26</v>
      </c>
      <c r="AG1305">
        <v>149</v>
      </c>
      <c r="AH1305">
        <v>47</v>
      </c>
      <c r="AI1305">
        <v>200</v>
      </c>
      <c r="AJ1305">
        <v>0</v>
      </c>
      <c r="AK1305">
        <v>450</v>
      </c>
      <c r="AL1305">
        <v>190</v>
      </c>
    </row>
    <row r="1306" spans="1:38" x14ac:dyDescent="0.5">
      <c r="A1306">
        <v>10</v>
      </c>
      <c r="B1306">
        <v>118</v>
      </c>
      <c r="C1306">
        <v>2017</v>
      </c>
      <c r="D1306">
        <v>99</v>
      </c>
      <c r="E1306">
        <v>99</v>
      </c>
      <c r="F1306">
        <v>99</v>
      </c>
      <c r="G1306">
        <v>99</v>
      </c>
      <c r="H1306">
        <v>99</v>
      </c>
      <c r="I1306">
        <v>99</v>
      </c>
      <c r="J1306">
        <v>999</v>
      </c>
      <c r="K1306">
        <v>99</v>
      </c>
      <c r="L1306">
        <v>99</v>
      </c>
      <c r="M1306">
        <v>60</v>
      </c>
      <c r="N1306">
        <v>99</v>
      </c>
      <c r="O1306">
        <v>99</v>
      </c>
      <c r="P1306">
        <v>9999</v>
      </c>
      <c r="Q1306">
        <v>128</v>
      </c>
      <c r="R1306">
        <v>4648</v>
      </c>
      <c r="S1306">
        <v>4647</v>
      </c>
      <c r="T1306">
        <v>16.99569707401033</v>
      </c>
      <c r="U1306">
        <v>60</v>
      </c>
      <c r="V1306">
        <v>89.975265674262786</v>
      </c>
      <c r="W1306">
        <v>83.038605551969098</v>
      </c>
      <c r="X1306">
        <v>10.690401767133697</v>
      </c>
      <c r="Y1306">
        <v>0</v>
      </c>
      <c r="AA1306">
        <v>13.41143203393254</v>
      </c>
      <c r="AB1306">
        <v>13.641257982299985</v>
      </c>
      <c r="AC1306">
        <v>129</v>
      </c>
      <c r="AD1306">
        <v>0</v>
      </c>
      <c r="AE1306">
        <v>0</v>
      </c>
      <c r="AF1306">
        <v>28</v>
      </c>
      <c r="AG1306">
        <v>175</v>
      </c>
      <c r="AH1306">
        <v>59</v>
      </c>
      <c r="AI1306">
        <v>163</v>
      </c>
      <c r="AJ1306">
        <v>0</v>
      </c>
      <c r="AK1306">
        <v>543</v>
      </c>
      <c r="AL1306">
        <v>233</v>
      </c>
    </row>
    <row r="1307" spans="1:38" x14ac:dyDescent="0.5">
      <c r="A1307">
        <v>10</v>
      </c>
      <c r="B1307">
        <v>119</v>
      </c>
      <c r="C1307">
        <v>2017</v>
      </c>
      <c r="D1307">
        <v>99</v>
      </c>
      <c r="E1307">
        <v>99</v>
      </c>
      <c r="F1307">
        <v>99</v>
      </c>
      <c r="G1307">
        <v>99</v>
      </c>
      <c r="H1307">
        <v>99</v>
      </c>
      <c r="I1307">
        <v>99</v>
      </c>
      <c r="J1307">
        <v>999</v>
      </c>
      <c r="K1307">
        <v>99</v>
      </c>
      <c r="L1307">
        <v>99</v>
      </c>
      <c r="M1307">
        <v>61</v>
      </c>
      <c r="N1307">
        <v>99</v>
      </c>
      <c r="O1307">
        <v>99</v>
      </c>
      <c r="P1307">
        <v>9999</v>
      </c>
      <c r="Q1307">
        <v>121</v>
      </c>
      <c r="R1307">
        <v>4388</v>
      </c>
      <c r="S1307">
        <v>4388</v>
      </c>
      <c r="T1307">
        <v>17</v>
      </c>
      <c r="U1307">
        <v>61</v>
      </c>
      <c r="V1307">
        <v>88.78533101702574</v>
      </c>
      <c r="W1307">
        <v>81.948860528714548</v>
      </c>
      <c r="X1307">
        <v>10.115682567050651</v>
      </c>
      <c r="Y1307">
        <v>0</v>
      </c>
      <c r="AA1307">
        <v>12.661222840984507</v>
      </c>
      <c r="AB1307">
        <v>12.711922616095585</v>
      </c>
      <c r="AC1307">
        <v>130</v>
      </c>
      <c r="AD1307">
        <v>0</v>
      </c>
      <c r="AE1307">
        <v>0</v>
      </c>
      <c r="AF1307">
        <v>35</v>
      </c>
      <c r="AG1307">
        <v>201</v>
      </c>
      <c r="AH1307">
        <v>64</v>
      </c>
      <c r="AI1307">
        <v>171</v>
      </c>
      <c r="AJ1307">
        <v>0</v>
      </c>
      <c r="AK1307">
        <v>497</v>
      </c>
      <c r="AL1307">
        <v>210</v>
      </c>
    </row>
    <row r="1308" spans="1:38" x14ac:dyDescent="0.5">
      <c r="A1308">
        <v>10</v>
      </c>
      <c r="B1308">
        <v>120</v>
      </c>
      <c r="C1308">
        <v>2017</v>
      </c>
      <c r="D1308">
        <v>99</v>
      </c>
      <c r="E1308">
        <v>99</v>
      </c>
      <c r="F1308">
        <v>99</v>
      </c>
      <c r="G1308">
        <v>99</v>
      </c>
      <c r="H1308">
        <v>99</v>
      </c>
      <c r="I1308">
        <v>99</v>
      </c>
      <c r="J1308">
        <v>999</v>
      </c>
      <c r="K1308">
        <v>99</v>
      </c>
      <c r="L1308">
        <v>99</v>
      </c>
      <c r="M1308">
        <v>62</v>
      </c>
      <c r="N1308">
        <v>99</v>
      </c>
      <c r="O1308">
        <v>99</v>
      </c>
      <c r="P1308">
        <v>9999</v>
      </c>
      <c r="Q1308">
        <v>116</v>
      </c>
      <c r="R1308">
        <v>3964</v>
      </c>
      <c r="S1308">
        <v>3964</v>
      </c>
      <c r="T1308">
        <v>17</v>
      </c>
      <c r="U1308">
        <v>62</v>
      </c>
      <c r="V1308">
        <v>87.188269725470818</v>
      </c>
      <c r="W1308">
        <v>80.474772956609385</v>
      </c>
      <c r="X1308">
        <v>10.047348266514039</v>
      </c>
      <c r="Y1308">
        <v>0</v>
      </c>
      <c r="AA1308">
        <v>11.437804772484633</v>
      </c>
      <c r="AB1308">
        <v>11.277039670503219</v>
      </c>
      <c r="AC1308">
        <v>116</v>
      </c>
      <c r="AD1308">
        <v>0</v>
      </c>
      <c r="AE1308">
        <v>0</v>
      </c>
      <c r="AF1308">
        <v>25</v>
      </c>
      <c r="AG1308">
        <v>182</v>
      </c>
      <c r="AH1308">
        <v>68</v>
      </c>
      <c r="AI1308">
        <v>174</v>
      </c>
      <c r="AJ1308">
        <v>0</v>
      </c>
      <c r="AK1308">
        <v>467</v>
      </c>
      <c r="AL1308">
        <v>198</v>
      </c>
    </row>
    <row r="1309" spans="1:38" x14ac:dyDescent="0.5">
      <c r="A1309">
        <v>10</v>
      </c>
      <c r="B1309">
        <v>121</v>
      </c>
      <c r="C1309">
        <v>2017</v>
      </c>
      <c r="D1309">
        <v>99</v>
      </c>
      <c r="E1309">
        <v>99</v>
      </c>
      <c r="F1309">
        <v>99</v>
      </c>
      <c r="G1309">
        <v>99</v>
      </c>
      <c r="H1309">
        <v>99</v>
      </c>
      <c r="I1309">
        <v>99</v>
      </c>
      <c r="J1309">
        <v>999</v>
      </c>
      <c r="K1309">
        <v>99</v>
      </c>
      <c r="L1309">
        <v>99</v>
      </c>
      <c r="M1309">
        <v>63</v>
      </c>
      <c r="N1309">
        <v>99</v>
      </c>
      <c r="O1309">
        <v>99</v>
      </c>
      <c r="P1309">
        <v>9999</v>
      </c>
      <c r="Q1309">
        <v>108</v>
      </c>
      <c r="R1309">
        <v>3227</v>
      </c>
      <c r="S1309">
        <v>3227</v>
      </c>
      <c r="T1309">
        <v>17</v>
      </c>
      <c r="U1309">
        <v>63</v>
      </c>
      <c r="V1309">
        <v>85.260033419270798</v>
      </c>
      <c r="W1309">
        <v>78.695010845986914</v>
      </c>
      <c r="X1309">
        <v>9.8213570726694233</v>
      </c>
      <c r="Y1309">
        <v>0</v>
      </c>
      <c r="AA1309">
        <v>9.3112502524742489</v>
      </c>
      <c r="AB1309">
        <v>8.9773440037262731</v>
      </c>
      <c r="AC1309">
        <v>110</v>
      </c>
      <c r="AD1309">
        <v>0</v>
      </c>
      <c r="AE1309">
        <v>0</v>
      </c>
      <c r="AF1309">
        <v>25</v>
      </c>
      <c r="AG1309">
        <v>169</v>
      </c>
      <c r="AH1309">
        <v>43</v>
      </c>
      <c r="AI1309">
        <v>137</v>
      </c>
      <c r="AJ1309">
        <v>0</v>
      </c>
      <c r="AK1309">
        <v>367</v>
      </c>
      <c r="AL1309">
        <v>171</v>
      </c>
    </row>
    <row r="1310" spans="1:38" x14ac:dyDescent="0.5">
      <c r="A1310">
        <v>10</v>
      </c>
      <c r="B1310">
        <v>122</v>
      </c>
      <c r="C1310">
        <v>2017</v>
      </c>
      <c r="D1310">
        <v>99</v>
      </c>
      <c r="E1310">
        <v>99</v>
      </c>
      <c r="F1310">
        <v>99</v>
      </c>
      <c r="G1310">
        <v>99</v>
      </c>
      <c r="H1310">
        <v>99</v>
      </c>
      <c r="I1310">
        <v>99</v>
      </c>
      <c r="J1310">
        <v>999</v>
      </c>
      <c r="K1310">
        <v>99</v>
      </c>
      <c r="L1310">
        <v>99</v>
      </c>
      <c r="M1310">
        <v>64</v>
      </c>
      <c r="N1310">
        <v>99</v>
      </c>
      <c r="O1310">
        <v>99</v>
      </c>
      <c r="P1310">
        <v>9999</v>
      </c>
      <c r="Q1310">
        <v>94</v>
      </c>
      <c r="R1310">
        <v>2346</v>
      </c>
      <c r="S1310">
        <v>2346</v>
      </c>
      <c r="T1310">
        <v>17</v>
      </c>
      <c r="U1310">
        <v>64</v>
      </c>
      <c r="V1310">
        <v>83.684268375021588</v>
      </c>
      <c r="W1310">
        <v>77.240579710145099</v>
      </c>
      <c r="X1310">
        <v>10.035962547281956</v>
      </c>
      <c r="Y1310">
        <v>0</v>
      </c>
      <c r="AA1310">
        <v>6.7691952563695663</v>
      </c>
      <c r="AB1310">
        <v>6.4058274285085401</v>
      </c>
      <c r="AC1310">
        <v>91</v>
      </c>
      <c r="AD1310">
        <v>0</v>
      </c>
      <c r="AE1310">
        <v>0</v>
      </c>
      <c r="AF1310">
        <v>34</v>
      </c>
      <c r="AG1310">
        <v>133</v>
      </c>
      <c r="AH1310">
        <v>42</v>
      </c>
      <c r="AI1310">
        <v>98</v>
      </c>
      <c r="AJ1310">
        <v>0</v>
      </c>
      <c r="AK1310">
        <v>278</v>
      </c>
      <c r="AL1310">
        <v>126</v>
      </c>
    </row>
    <row r="1311" spans="1:38" x14ac:dyDescent="0.5">
      <c r="A1311">
        <v>10</v>
      </c>
      <c r="B1311">
        <v>123</v>
      </c>
      <c r="C1311">
        <v>2017</v>
      </c>
      <c r="D1311">
        <v>99</v>
      </c>
      <c r="E1311">
        <v>99</v>
      </c>
      <c r="F1311">
        <v>99</v>
      </c>
      <c r="G1311">
        <v>99</v>
      </c>
      <c r="H1311">
        <v>99</v>
      </c>
      <c r="I1311">
        <v>99</v>
      </c>
      <c r="J1311">
        <v>999</v>
      </c>
      <c r="K1311">
        <v>99</v>
      </c>
      <c r="L1311">
        <v>99</v>
      </c>
      <c r="M1311">
        <v>65</v>
      </c>
      <c r="N1311">
        <v>99</v>
      </c>
      <c r="O1311">
        <v>99</v>
      </c>
      <c r="P1311">
        <v>9999</v>
      </c>
      <c r="Q1311">
        <v>82</v>
      </c>
      <c r="R1311">
        <v>1545</v>
      </c>
      <c r="S1311">
        <v>1545</v>
      </c>
      <c r="T1311">
        <v>17</v>
      </c>
      <c r="U1311">
        <v>65</v>
      </c>
      <c r="V1311">
        <v>81.735932147527905</v>
      </c>
      <c r="W1311">
        <v>75.442265372168222</v>
      </c>
      <c r="X1311">
        <v>9.9133021701471336</v>
      </c>
      <c r="Y1311">
        <v>0</v>
      </c>
      <c r="AA1311">
        <v>4.4579738580950448</v>
      </c>
      <c r="AB1311">
        <v>4.120452451791575</v>
      </c>
      <c r="AC1311">
        <v>81</v>
      </c>
      <c r="AD1311">
        <v>0</v>
      </c>
      <c r="AE1311">
        <v>0</v>
      </c>
      <c r="AF1311">
        <v>28</v>
      </c>
      <c r="AG1311">
        <v>96</v>
      </c>
      <c r="AH1311">
        <v>26</v>
      </c>
      <c r="AI1311">
        <v>59</v>
      </c>
      <c r="AJ1311">
        <v>0</v>
      </c>
      <c r="AK1311">
        <v>200</v>
      </c>
      <c r="AL1311">
        <v>98</v>
      </c>
    </row>
    <row r="1312" spans="1:38" x14ac:dyDescent="0.5">
      <c r="A1312">
        <v>10</v>
      </c>
      <c r="B1312">
        <v>124</v>
      </c>
      <c r="C1312">
        <v>2017</v>
      </c>
      <c r="D1312">
        <v>99</v>
      </c>
      <c r="E1312">
        <v>99</v>
      </c>
      <c r="F1312">
        <v>99</v>
      </c>
      <c r="G1312">
        <v>99</v>
      </c>
      <c r="H1312">
        <v>99</v>
      </c>
      <c r="I1312">
        <v>99</v>
      </c>
      <c r="J1312">
        <v>999</v>
      </c>
      <c r="K1312">
        <v>99</v>
      </c>
      <c r="L1312">
        <v>99</v>
      </c>
      <c r="M1312">
        <v>66</v>
      </c>
      <c r="N1312">
        <v>99</v>
      </c>
      <c r="O1312">
        <v>99</v>
      </c>
      <c r="P1312">
        <v>9999</v>
      </c>
      <c r="Q1312">
        <v>66</v>
      </c>
      <c r="R1312">
        <v>847</v>
      </c>
      <c r="S1312">
        <v>847</v>
      </c>
      <c r="T1312">
        <v>17</v>
      </c>
      <c r="U1312">
        <v>66</v>
      </c>
      <c r="V1312">
        <v>78.612552620235078</v>
      </c>
      <c r="W1312">
        <v>72.559386068477025</v>
      </c>
      <c r="X1312">
        <v>10.194036203649064</v>
      </c>
      <c r="Y1312">
        <v>0</v>
      </c>
      <c r="AA1312">
        <v>2.4439507170268633</v>
      </c>
      <c r="AB1312">
        <v>2.1725946817319453</v>
      </c>
      <c r="AC1312">
        <v>41</v>
      </c>
      <c r="AD1312">
        <v>0</v>
      </c>
      <c r="AE1312">
        <v>0</v>
      </c>
      <c r="AF1312">
        <v>21</v>
      </c>
      <c r="AG1312">
        <v>49</v>
      </c>
      <c r="AH1312">
        <v>20</v>
      </c>
      <c r="AI1312">
        <v>41</v>
      </c>
      <c r="AJ1312">
        <v>0</v>
      </c>
      <c r="AK1312">
        <v>89</v>
      </c>
      <c r="AL1312">
        <v>67</v>
      </c>
    </row>
    <row r="1313" spans="1:38" x14ac:dyDescent="0.5">
      <c r="A1313">
        <v>10</v>
      </c>
      <c r="B1313">
        <v>125</v>
      </c>
      <c r="C1313">
        <v>2017</v>
      </c>
      <c r="D1313">
        <v>99</v>
      </c>
      <c r="E1313">
        <v>99</v>
      </c>
      <c r="F1313">
        <v>99</v>
      </c>
      <c r="G1313">
        <v>99</v>
      </c>
      <c r="H1313">
        <v>99</v>
      </c>
      <c r="I1313">
        <v>99</v>
      </c>
      <c r="J1313">
        <v>999</v>
      </c>
      <c r="K1313">
        <v>99</v>
      </c>
      <c r="L1313">
        <v>99</v>
      </c>
      <c r="M1313">
        <v>67</v>
      </c>
      <c r="N1313">
        <v>99</v>
      </c>
      <c r="O1313">
        <v>99</v>
      </c>
      <c r="P1313">
        <v>9999</v>
      </c>
      <c r="Q1313">
        <v>49</v>
      </c>
      <c r="R1313">
        <v>428</v>
      </c>
      <c r="S1313">
        <v>428</v>
      </c>
      <c r="T1313">
        <v>17</v>
      </c>
      <c r="U1313">
        <v>67</v>
      </c>
      <c r="V1313">
        <v>75.329330403701903</v>
      </c>
      <c r="W1313">
        <v>69.528971962616879</v>
      </c>
      <c r="X1313">
        <v>10.790587446835559</v>
      </c>
      <c r="Y1313">
        <v>0</v>
      </c>
      <c r="AA1313">
        <v>1.2349597483913783</v>
      </c>
      <c r="AB1313">
        <v>1.051989195461795</v>
      </c>
      <c r="AC1313">
        <v>25</v>
      </c>
      <c r="AD1313">
        <v>0</v>
      </c>
      <c r="AE1313">
        <v>0</v>
      </c>
      <c r="AF1313">
        <v>11</v>
      </c>
      <c r="AG1313">
        <v>27</v>
      </c>
      <c r="AH1313">
        <v>14</v>
      </c>
      <c r="AI1313">
        <v>22</v>
      </c>
      <c r="AJ1313">
        <v>0</v>
      </c>
      <c r="AK1313">
        <v>49</v>
      </c>
      <c r="AL1313">
        <v>25</v>
      </c>
    </row>
    <row r="1314" spans="1:38" x14ac:dyDescent="0.5">
      <c r="A1314">
        <v>10</v>
      </c>
      <c r="B1314">
        <v>126</v>
      </c>
      <c r="C1314">
        <v>2017</v>
      </c>
      <c r="D1314">
        <v>99</v>
      </c>
      <c r="E1314">
        <v>99</v>
      </c>
      <c r="F1314">
        <v>99</v>
      </c>
      <c r="G1314">
        <v>99</v>
      </c>
      <c r="H1314">
        <v>99</v>
      </c>
      <c r="I1314">
        <v>99</v>
      </c>
      <c r="J1314">
        <v>999</v>
      </c>
      <c r="K1314">
        <v>99</v>
      </c>
      <c r="L1314">
        <v>99</v>
      </c>
      <c r="M1314">
        <v>68</v>
      </c>
      <c r="N1314">
        <v>99</v>
      </c>
      <c r="O1314">
        <v>99</v>
      </c>
      <c r="P1314">
        <v>9999</v>
      </c>
      <c r="Q1314">
        <v>47</v>
      </c>
      <c r="R1314">
        <v>263</v>
      </c>
      <c r="S1314">
        <v>263</v>
      </c>
      <c r="T1314">
        <v>17</v>
      </c>
      <c r="U1314">
        <v>68</v>
      </c>
      <c r="V1314">
        <v>68.978245018517086</v>
      </c>
      <c r="W1314">
        <v>63.666920152091237</v>
      </c>
      <c r="X1314">
        <v>11.61303224360308</v>
      </c>
      <c r="Y1314">
        <v>0</v>
      </c>
      <c r="AA1314">
        <v>0.75886545286666496</v>
      </c>
      <c r="AB1314">
        <v>0.59193128274673612</v>
      </c>
      <c r="AC1314">
        <v>26</v>
      </c>
      <c r="AD1314">
        <v>0</v>
      </c>
      <c r="AE1314">
        <v>0</v>
      </c>
      <c r="AF1314">
        <v>12</v>
      </c>
      <c r="AG1314">
        <v>24</v>
      </c>
      <c r="AH1314">
        <v>11</v>
      </c>
      <c r="AI1314">
        <v>7</v>
      </c>
      <c r="AJ1314">
        <v>0</v>
      </c>
      <c r="AK1314">
        <v>38</v>
      </c>
      <c r="AL1314">
        <v>17</v>
      </c>
    </row>
    <row r="1315" spans="1:38" x14ac:dyDescent="0.5">
      <c r="A1315">
        <v>10</v>
      </c>
      <c r="B1315">
        <v>127</v>
      </c>
      <c r="C1315">
        <v>2016</v>
      </c>
      <c r="D1315">
        <v>99</v>
      </c>
      <c r="E1315">
        <v>99</v>
      </c>
      <c r="F1315">
        <v>99</v>
      </c>
      <c r="G1315">
        <v>99</v>
      </c>
      <c r="H1315">
        <v>99</v>
      </c>
      <c r="I1315">
        <v>99</v>
      </c>
      <c r="J1315">
        <v>999</v>
      </c>
      <c r="K1315">
        <v>99</v>
      </c>
      <c r="L1315">
        <v>99</v>
      </c>
      <c r="M1315">
        <v>48</v>
      </c>
      <c r="N1315">
        <v>99</v>
      </c>
      <c r="O1315">
        <v>99</v>
      </c>
      <c r="P1315">
        <v>9999</v>
      </c>
      <c r="Q1315">
        <v>7</v>
      </c>
      <c r="R1315">
        <v>8</v>
      </c>
      <c r="S1315">
        <v>8</v>
      </c>
      <c r="T1315">
        <v>8</v>
      </c>
      <c r="U1315">
        <v>48</v>
      </c>
      <c r="V1315">
        <v>106.32448537378112</v>
      </c>
      <c r="W1315">
        <v>98.137499999999989</v>
      </c>
      <c r="X1315">
        <v>24.08619612454407</v>
      </c>
      <c r="Y1315">
        <v>0</v>
      </c>
      <c r="AA1315">
        <v>1.7059024223814397E-2</v>
      </c>
      <c r="AB1315">
        <v>2.0550433856016549E-2</v>
      </c>
      <c r="AC1315">
        <v>0</v>
      </c>
      <c r="AD1315">
        <v>0</v>
      </c>
      <c r="AE1315">
        <v>0</v>
      </c>
      <c r="AF1315">
        <v>0</v>
      </c>
      <c r="AG1315">
        <v>2</v>
      </c>
      <c r="AH1315">
        <v>1</v>
      </c>
      <c r="AI1315">
        <v>0</v>
      </c>
      <c r="AJ1315">
        <v>0</v>
      </c>
      <c r="AK1315">
        <v>2</v>
      </c>
      <c r="AL1315">
        <v>0</v>
      </c>
    </row>
    <row r="1316" spans="1:38" x14ac:dyDescent="0.5">
      <c r="A1316">
        <v>10</v>
      </c>
      <c r="B1316">
        <v>128</v>
      </c>
      <c r="C1316">
        <v>2016</v>
      </c>
      <c r="D1316">
        <v>99</v>
      </c>
      <c r="E1316">
        <v>99</v>
      </c>
      <c r="F1316">
        <v>99</v>
      </c>
      <c r="G1316">
        <v>99</v>
      </c>
      <c r="H1316">
        <v>99</v>
      </c>
      <c r="I1316">
        <v>99</v>
      </c>
      <c r="J1316">
        <v>999</v>
      </c>
      <c r="K1316">
        <v>99</v>
      </c>
      <c r="L1316">
        <v>99</v>
      </c>
      <c r="M1316">
        <v>49</v>
      </c>
      <c r="N1316">
        <v>99</v>
      </c>
      <c r="O1316">
        <v>99</v>
      </c>
      <c r="P1316">
        <v>9999</v>
      </c>
      <c r="Q1316">
        <v>2</v>
      </c>
      <c r="R1316">
        <v>2</v>
      </c>
      <c r="S1316">
        <v>2</v>
      </c>
      <c r="T1316">
        <v>8</v>
      </c>
      <c r="U1316">
        <v>49</v>
      </c>
      <c r="V1316">
        <v>127.78981581798477</v>
      </c>
      <c r="W1316">
        <v>117.95</v>
      </c>
      <c r="X1316">
        <v>1.25</v>
      </c>
      <c r="Y1316">
        <v>0</v>
      </c>
      <c r="AA1316">
        <v>4.2647560559535991E-3</v>
      </c>
      <c r="AB1316">
        <v>6.1748151148061457E-3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</row>
    <row r="1317" spans="1:38" x14ac:dyDescent="0.5">
      <c r="A1317">
        <v>10</v>
      </c>
      <c r="B1317">
        <v>129</v>
      </c>
      <c r="C1317">
        <v>2016</v>
      </c>
      <c r="D1317">
        <v>99</v>
      </c>
      <c r="E1317">
        <v>99</v>
      </c>
      <c r="F1317">
        <v>99</v>
      </c>
      <c r="G1317">
        <v>99</v>
      </c>
      <c r="H1317">
        <v>99</v>
      </c>
      <c r="I1317">
        <v>99</v>
      </c>
      <c r="J1317">
        <v>999</v>
      </c>
      <c r="K1317">
        <v>99</v>
      </c>
      <c r="L1317">
        <v>99</v>
      </c>
      <c r="M1317">
        <v>50</v>
      </c>
      <c r="N1317">
        <v>99</v>
      </c>
      <c r="O1317">
        <v>99</v>
      </c>
      <c r="P1317">
        <v>9999</v>
      </c>
      <c r="Q1317">
        <v>5</v>
      </c>
      <c r="R1317">
        <v>7</v>
      </c>
      <c r="S1317">
        <v>7</v>
      </c>
      <c r="T1317">
        <v>11</v>
      </c>
      <c r="U1317">
        <v>50</v>
      </c>
      <c r="V1317">
        <v>113.5118402724037</v>
      </c>
      <c r="W1317">
        <v>104.7714285714286</v>
      </c>
      <c r="X1317">
        <v>19.548965210883225</v>
      </c>
      <c r="Y1317">
        <v>0</v>
      </c>
      <c r="AA1317">
        <v>1.4926646195837596E-2</v>
      </c>
      <c r="AB1317">
        <v>1.9197157292067935E-2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1</v>
      </c>
      <c r="AL1317">
        <v>0</v>
      </c>
    </row>
    <row r="1318" spans="1:38" x14ac:dyDescent="0.5">
      <c r="A1318">
        <v>10</v>
      </c>
      <c r="B1318">
        <v>130</v>
      </c>
      <c r="C1318">
        <v>2016</v>
      </c>
      <c r="D1318">
        <v>99</v>
      </c>
      <c r="E1318">
        <v>99</v>
      </c>
      <c r="F1318">
        <v>99</v>
      </c>
      <c r="G1318">
        <v>99</v>
      </c>
      <c r="H1318">
        <v>99</v>
      </c>
      <c r="I1318">
        <v>99</v>
      </c>
      <c r="J1318">
        <v>999</v>
      </c>
      <c r="K1318">
        <v>99</v>
      </c>
      <c r="L1318">
        <v>99</v>
      </c>
      <c r="M1318">
        <v>51</v>
      </c>
      <c r="N1318">
        <v>99</v>
      </c>
      <c r="O1318">
        <v>99</v>
      </c>
      <c r="P1318">
        <v>9999</v>
      </c>
      <c r="Q1318">
        <v>9</v>
      </c>
      <c r="R1318">
        <v>21</v>
      </c>
      <c r="S1318">
        <v>21</v>
      </c>
      <c r="T1318">
        <v>11</v>
      </c>
      <c r="U1318">
        <v>51</v>
      </c>
      <c r="V1318">
        <v>88.335139039364378</v>
      </c>
      <c r="W1318">
        <v>81.533333333333317</v>
      </c>
      <c r="X1318">
        <v>20.095802294043168</v>
      </c>
      <c r="Y1318">
        <v>0</v>
      </c>
      <c r="AA1318">
        <v>4.4779938587512808E-2</v>
      </c>
      <c r="AB1318">
        <v>4.4817797539512816E-2</v>
      </c>
      <c r="AC1318">
        <v>0</v>
      </c>
      <c r="AD1318">
        <v>0</v>
      </c>
      <c r="AE1318">
        <v>0</v>
      </c>
      <c r="AF1318">
        <v>0</v>
      </c>
      <c r="AG1318">
        <v>2</v>
      </c>
      <c r="AH1318">
        <v>0</v>
      </c>
      <c r="AI1318">
        <v>0</v>
      </c>
      <c r="AJ1318">
        <v>0</v>
      </c>
      <c r="AK1318">
        <v>2</v>
      </c>
      <c r="AL1318">
        <v>0</v>
      </c>
    </row>
    <row r="1319" spans="1:38" x14ac:dyDescent="0.5">
      <c r="A1319">
        <v>10</v>
      </c>
      <c r="B1319">
        <v>131</v>
      </c>
      <c r="C1319">
        <v>2016</v>
      </c>
      <c r="D1319">
        <v>99</v>
      </c>
      <c r="E1319">
        <v>99</v>
      </c>
      <c r="F1319">
        <v>99</v>
      </c>
      <c r="G1319">
        <v>99</v>
      </c>
      <c r="H1319">
        <v>99</v>
      </c>
      <c r="I1319">
        <v>99</v>
      </c>
      <c r="J1319">
        <v>999</v>
      </c>
      <c r="K1319">
        <v>99</v>
      </c>
      <c r="L1319">
        <v>99</v>
      </c>
      <c r="M1319">
        <v>52</v>
      </c>
      <c r="N1319">
        <v>99</v>
      </c>
      <c r="O1319">
        <v>99</v>
      </c>
      <c r="P1319">
        <v>9999</v>
      </c>
      <c r="Q1319">
        <v>23</v>
      </c>
      <c r="R1319">
        <v>41</v>
      </c>
      <c r="S1319">
        <v>41</v>
      </c>
      <c r="T1319">
        <v>11</v>
      </c>
      <c r="U1319">
        <v>52</v>
      </c>
      <c r="V1319">
        <v>93.277488571202042</v>
      </c>
      <c r="W1319">
        <v>86.095121951219511</v>
      </c>
      <c r="X1319">
        <v>21.47340898129152</v>
      </c>
      <c r="Y1319">
        <v>0</v>
      </c>
      <c r="AA1319">
        <v>8.7427499147048809E-2</v>
      </c>
      <c r="AB1319">
        <v>9.2397116887470154E-2</v>
      </c>
      <c r="AC1319">
        <v>1</v>
      </c>
      <c r="AD1319">
        <v>0</v>
      </c>
      <c r="AE1319">
        <v>0</v>
      </c>
      <c r="AF1319">
        <v>0</v>
      </c>
      <c r="AG1319">
        <v>2</v>
      </c>
      <c r="AH1319">
        <v>1</v>
      </c>
      <c r="AI1319">
        <v>1</v>
      </c>
      <c r="AJ1319">
        <v>0</v>
      </c>
      <c r="AK1319">
        <v>2</v>
      </c>
      <c r="AL1319">
        <v>0</v>
      </c>
    </row>
    <row r="1320" spans="1:38" x14ac:dyDescent="0.5">
      <c r="A1320">
        <v>10</v>
      </c>
      <c r="B1320">
        <v>132</v>
      </c>
      <c r="C1320">
        <v>2016</v>
      </c>
      <c r="D1320">
        <v>99</v>
      </c>
      <c r="E1320">
        <v>99</v>
      </c>
      <c r="F1320">
        <v>99</v>
      </c>
      <c r="G1320">
        <v>99</v>
      </c>
      <c r="H1320">
        <v>99</v>
      </c>
      <c r="I1320">
        <v>99</v>
      </c>
      <c r="J1320">
        <v>999</v>
      </c>
      <c r="K1320">
        <v>99</v>
      </c>
      <c r="L1320">
        <v>99</v>
      </c>
      <c r="M1320">
        <v>53</v>
      </c>
      <c r="N1320">
        <v>99</v>
      </c>
      <c r="O1320">
        <v>99</v>
      </c>
      <c r="P1320">
        <v>9999</v>
      </c>
      <c r="Q1320">
        <v>32</v>
      </c>
      <c r="R1320">
        <v>84</v>
      </c>
      <c r="S1320">
        <v>84</v>
      </c>
      <c r="T1320">
        <v>11</v>
      </c>
      <c r="U1320">
        <v>53</v>
      </c>
      <c r="V1320">
        <v>94.291389361811866</v>
      </c>
      <c r="W1320">
        <v>87.030952380952385</v>
      </c>
      <c r="X1320">
        <v>16.332949287446652</v>
      </c>
      <c r="Y1320">
        <v>0</v>
      </c>
      <c r="AA1320">
        <v>0.17911975435005123</v>
      </c>
      <c r="AB1320">
        <v>0.19135906476601011</v>
      </c>
      <c r="AC1320">
        <v>0</v>
      </c>
      <c r="AD1320">
        <v>0</v>
      </c>
      <c r="AE1320">
        <v>0</v>
      </c>
      <c r="AF1320">
        <v>0</v>
      </c>
      <c r="AG1320">
        <v>1</v>
      </c>
      <c r="AH1320">
        <v>1</v>
      </c>
      <c r="AI1320">
        <v>1</v>
      </c>
      <c r="AJ1320">
        <v>0</v>
      </c>
      <c r="AK1320">
        <v>2</v>
      </c>
      <c r="AL1320">
        <v>6</v>
      </c>
    </row>
    <row r="1321" spans="1:38" x14ac:dyDescent="0.5">
      <c r="A1321">
        <v>10</v>
      </c>
      <c r="B1321">
        <v>133</v>
      </c>
      <c r="C1321">
        <v>2016</v>
      </c>
      <c r="D1321">
        <v>99</v>
      </c>
      <c r="E1321">
        <v>99</v>
      </c>
      <c r="F1321">
        <v>99</v>
      </c>
      <c r="G1321">
        <v>99</v>
      </c>
      <c r="H1321">
        <v>99</v>
      </c>
      <c r="I1321">
        <v>99</v>
      </c>
      <c r="J1321">
        <v>999</v>
      </c>
      <c r="K1321">
        <v>99</v>
      </c>
      <c r="L1321">
        <v>99</v>
      </c>
      <c r="M1321">
        <v>54</v>
      </c>
      <c r="N1321">
        <v>99</v>
      </c>
      <c r="O1321">
        <v>99</v>
      </c>
      <c r="P1321">
        <v>9999</v>
      </c>
      <c r="Q1321">
        <v>59</v>
      </c>
      <c r="R1321">
        <v>250</v>
      </c>
      <c r="S1321">
        <v>250</v>
      </c>
      <c r="T1321">
        <v>11.023999999999997</v>
      </c>
      <c r="U1321">
        <v>54</v>
      </c>
      <c r="V1321">
        <v>91.295341278439878</v>
      </c>
      <c r="W1321">
        <v>84.26560000000002</v>
      </c>
      <c r="X1321">
        <v>13.081706946725015</v>
      </c>
      <c r="Y1321">
        <v>0</v>
      </c>
      <c r="AA1321">
        <v>0.53309450699419991</v>
      </c>
      <c r="AB1321">
        <v>0.55142486280013681</v>
      </c>
      <c r="AC1321">
        <v>5</v>
      </c>
      <c r="AD1321">
        <v>0</v>
      </c>
      <c r="AE1321">
        <v>0</v>
      </c>
      <c r="AF1321">
        <v>2</v>
      </c>
      <c r="AG1321">
        <v>7</v>
      </c>
      <c r="AH1321">
        <v>2</v>
      </c>
      <c r="AI1321">
        <v>7</v>
      </c>
      <c r="AJ1321">
        <v>0</v>
      </c>
      <c r="AK1321">
        <v>14</v>
      </c>
      <c r="AL1321">
        <v>14</v>
      </c>
    </row>
    <row r="1322" spans="1:38" x14ac:dyDescent="0.5">
      <c r="A1322">
        <v>10</v>
      </c>
      <c r="B1322">
        <v>134</v>
      </c>
      <c r="C1322">
        <v>2016</v>
      </c>
      <c r="D1322">
        <v>99</v>
      </c>
      <c r="E1322">
        <v>99</v>
      </c>
      <c r="F1322">
        <v>99</v>
      </c>
      <c r="G1322">
        <v>99</v>
      </c>
      <c r="H1322">
        <v>99</v>
      </c>
      <c r="I1322">
        <v>99</v>
      </c>
      <c r="J1322">
        <v>999</v>
      </c>
      <c r="K1322">
        <v>99</v>
      </c>
      <c r="L1322">
        <v>99</v>
      </c>
      <c r="M1322">
        <v>55</v>
      </c>
      <c r="N1322">
        <v>99</v>
      </c>
      <c r="O1322">
        <v>99</v>
      </c>
      <c r="P1322">
        <v>9999</v>
      </c>
      <c r="Q1322">
        <v>90</v>
      </c>
      <c r="R1322">
        <v>822</v>
      </c>
      <c r="S1322">
        <v>822</v>
      </c>
      <c r="T1322">
        <v>14</v>
      </c>
      <c r="U1322">
        <v>55</v>
      </c>
      <c r="V1322">
        <v>91.895938611267198</v>
      </c>
      <c r="W1322">
        <v>84.819951338199601</v>
      </c>
      <c r="X1322">
        <v>10.931186706849562</v>
      </c>
      <c r="Y1322">
        <v>0</v>
      </c>
      <c r="AA1322">
        <v>1.7528147389969286</v>
      </c>
      <c r="AB1322">
        <v>1.8250125452925563</v>
      </c>
      <c r="AC1322">
        <v>17</v>
      </c>
      <c r="AD1322">
        <v>0</v>
      </c>
      <c r="AE1322">
        <v>0</v>
      </c>
      <c r="AF1322">
        <v>2</v>
      </c>
      <c r="AG1322">
        <v>26</v>
      </c>
      <c r="AH1322">
        <v>6</v>
      </c>
      <c r="AI1322">
        <v>26</v>
      </c>
      <c r="AJ1322">
        <v>0</v>
      </c>
      <c r="AK1322">
        <v>54</v>
      </c>
      <c r="AL1322">
        <v>39</v>
      </c>
    </row>
    <row r="1323" spans="1:38" x14ac:dyDescent="0.5">
      <c r="A1323">
        <v>10</v>
      </c>
      <c r="B1323">
        <v>135</v>
      </c>
      <c r="C1323">
        <v>2016</v>
      </c>
      <c r="D1323">
        <v>99</v>
      </c>
      <c r="E1323">
        <v>99</v>
      </c>
      <c r="F1323">
        <v>99</v>
      </c>
      <c r="G1323">
        <v>99</v>
      </c>
      <c r="H1323">
        <v>99</v>
      </c>
      <c r="I1323">
        <v>99</v>
      </c>
      <c r="J1323">
        <v>999</v>
      </c>
      <c r="K1323">
        <v>99</v>
      </c>
      <c r="L1323">
        <v>99</v>
      </c>
      <c r="M1323">
        <v>56</v>
      </c>
      <c r="N1323">
        <v>99</v>
      </c>
      <c r="O1323">
        <v>99</v>
      </c>
      <c r="P1323">
        <v>9999</v>
      </c>
      <c r="Q1323">
        <v>110</v>
      </c>
      <c r="R1323">
        <v>1919</v>
      </c>
      <c r="S1323">
        <v>1919</v>
      </c>
      <c r="T1323">
        <v>14</v>
      </c>
      <c r="U1323">
        <v>56</v>
      </c>
      <c r="V1323">
        <v>92.524207658263904</v>
      </c>
      <c r="W1323">
        <v>85.399843668577205</v>
      </c>
      <c r="X1323">
        <v>10.074626441873196</v>
      </c>
      <c r="Y1323">
        <v>0</v>
      </c>
      <c r="AA1323">
        <v>4.0920334356874788</v>
      </c>
      <c r="AB1323">
        <v>4.2897113314505848</v>
      </c>
      <c r="AC1323">
        <v>31</v>
      </c>
      <c r="AD1323">
        <v>0</v>
      </c>
      <c r="AE1323">
        <v>0</v>
      </c>
      <c r="AF1323">
        <v>7</v>
      </c>
      <c r="AG1323">
        <v>58</v>
      </c>
      <c r="AH1323">
        <v>27</v>
      </c>
      <c r="AI1323">
        <v>72</v>
      </c>
      <c r="AJ1323">
        <v>0</v>
      </c>
      <c r="AK1323">
        <v>122</v>
      </c>
      <c r="AL1323">
        <v>78</v>
      </c>
    </row>
    <row r="1324" spans="1:38" x14ac:dyDescent="0.5">
      <c r="A1324">
        <v>10</v>
      </c>
      <c r="B1324">
        <v>136</v>
      </c>
      <c r="C1324">
        <v>2016</v>
      </c>
      <c r="D1324">
        <v>99</v>
      </c>
      <c r="E1324">
        <v>99</v>
      </c>
      <c r="F1324">
        <v>99</v>
      </c>
      <c r="G1324">
        <v>99</v>
      </c>
      <c r="H1324">
        <v>99</v>
      </c>
      <c r="I1324">
        <v>99</v>
      </c>
      <c r="J1324">
        <v>999</v>
      </c>
      <c r="K1324">
        <v>99</v>
      </c>
      <c r="L1324">
        <v>99</v>
      </c>
      <c r="M1324">
        <v>57</v>
      </c>
      <c r="N1324">
        <v>99</v>
      </c>
      <c r="O1324">
        <v>99</v>
      </c>
      <c r="P1324">
        <v>9999</v>
      </c>
      <c r="Q1324">
        <v>126</v>
      </c>
      <c r="R1324">
        <v>3365</v>
      </c>
      <c r="S1324">
        <v>3365</v>
      </c>
      <c r="T1324">
        <v>14</v>
      </c>
      <c r="U1324">
        <v>57</v>
      </c>
      <c r="V1324">
        <v>91.898567079698438</v>
      </c>
      <c r="W1324">
        <v>84.8223774145617</v>
      </c>
      <c r="X1324">
        <v>10.169961961305653</v>
      </c>
      <c r="Y1324">
        <v>0</v>
      </c>
      <c r="AA1324">
        <v>7.175452064141929</v>
      </c>
      <c r="AB1324">
        <v>7.4712200348381028</v>
      </c>
      <c r="AC1324">
        <v>79</v>
      </c>
      <c r="AD1324">
        <v>0</v>
      </c>
      <c r="AE1324">
        <v>0</v>
      </c>
      <c r="AF1324">
        <v>22</v>
      </c>
      <c r="AG1324">
        <v>78</v>
      </c>
      <c r="AH1324">
        <v>49</v>
      </c>
      <c r="AI1324">
        <v>112</v>
      </c>
      <c r="AJ1324">
        <v>0</v>
      </c>
      <c r="AK1324">
        <v>225</v>
      </c>
      <c r="AL1324">
        <v>170</v>
      </c>
    </row>
    <row r="1325" spans="1:38" x14ac:dyDescent="0.5">
      <c r="A1325">
        <v>10</v>
      </c>
      <c r="B1325">
        <v>137</v>
      </c>
      <c r="C1325">
        <v>2016</v>
      </c>
      <c r="D1325">
        <v>99</v>
      </c>
      <c r="E1325">
        <v>99</v>
      </c>
      <c r="F1325">
        <v>99</v>
      </c>
      <c r="G1325">
        <v>99</v>
      </c>
      <c r="H1325">
        <v>99</v>
      </c>
      <c r="I1325">
        <v>99</v>
      </c>
      <c r="J1325">
        <v>999</v>
      </c>
      <c r="K1325">
        <v>99</v>
      </c>
      <c r="L1325">
        <v>99</v>
      </c>
      <c r="M1325">
        <v>58</v>
      </c>
      <c r="N1325">
        <v>99</v>
      </c>
      <c r="O1325">
        <v>99</v>
      </c>
      <c r="P1325">
        <v>9999</v>
      </c>
      <c r="Q1325">
        <v>138</v>
      </c>
      <c r="R1325">
        <v>4968</v>
      </c>
      <c r="S1325">
        <v>4968</v>
      </c>
      <c r="T1325">
        <v>14.000603864734298</v>
      </c>
      <c r="U1325">
        <v>58</v>
      </c>
      <c r="V1325">
        <v>91.701712193138974</v>
      </c>
      <c r="W1325">
        <v>84.640680354267346</v>
      </c>
      <c r="X1325">
        <v>10.071198716090418</v>
      </c>
      <c r="Y1325">
        <v>0</v>
      </c>
      <c r="AA1325">
        <v>10.593654042988739</v>
      </c>
      <c r="AB1325">
        <v>11.006690395162774</v>
      </c>
      <c r="AC1325">
        <v>110</v>
      </c>
      <c r="AD1325">
        <v>0</v>
      </c>
      <c r="AE1325">
        <v>0</v>
      </c>
      <c r="AF1325">
        <v>24</v>
      </c>
      <c r="AG1325">
        <v>151</v>
      </c>
      <c r="AH1325">
        <v>69</v>
      </c>
      <c r="AI1325">
        <v>171</v>
      </c>
      <c r="AJ1325">
        <v>0</v>
      </c>
      <c r="AK1325">
        <v>360</v>
      </c>
      <c r="AL1325">
        <v>272</v>
      </c>
    </row>
    <row r="1326" spans="1:38" x14ac:dyDescent="0.5">
      <c r="A1326">
        <v>10</v>
      </c>
      <c r="B1326">
        <v>138</v>
      </c>
      <c r="C1326">
        <v>2016</v>
      </c>
      <c r="D1326">
        <v>99</v>
      </c>
      <c r="E1326">
        <v>99</v>
      </c>
      <c r="F1326">
        <v>99</v>
      </c>
      <c r="G1326">
        <v>99</v>
      </c>
      <c r="H1326">
        <v>99</v>
      </c>
      <c r="I1326">
        <v>99</v>
      </c>
      <c r="J1326">
        <v>999</v>
      </c>
      <c r="K1326">
        <v>99</v>
      </c>
      <c r="L1326">
        <v>99</v>
      </c>
      <c r="M1326">
        <v>59</v>
      </c>
      <c r="N1326">
        <v>99</v>
      </c>
      <c r="O1326">
        <v>99</v>
      </c>
      <c r="P1326">
        <v>9999</v>
      </c>
      <c r="Q1326">
        <v>157</v>
      </c>
      <c r="R1326">
        <v>5757</v>
      </c>
      <c r="S1326">
        <v>5757</v>
      </c>
      <c r="T1326">
        <v>14.000521104742051</v>
      </c>
      <c r="U1326">
        <v>59</v>
      </c>
      <c r="V1326">
        <v>90.93881846415789</v>
      </c>
      <c r="W1326">
        <v>83.936529442417893</v>
      </c>
      <c r="X1326">
        <v>10.17369497557447</v>
      </c>
      <c r="Y1326">
        <v>0</v>
      </c>
      <c r="AA1326">
        <v>12.276100307062437</v>
      </c>
      <c r="AB1326">
        <v>12.64862320600221</v>
      </c>
      <c r="AC1326">
        <v>119</v>
      </c>
      <c r="AD1326">
        <v>0</v>
      </c>
      <c r="AE1326">
        <v>0</v>
      </c>
      <c r="AF1326">
        <v>40</v>
      </c>
      <c r="AG1326">
        <v>193</v>
      </c>
      <c r="AH1326">
        <v>82</v>
      </c>
      <c r="AI1326">
        <v>208</v>
      </c>
      <c r="AJ1326">
        <v>0</v>
      </c>
      <c r="AK1326">
        <v>411</v>
      </c>
      <c r="AL1326">
        <v>344</v>
      </c>
    </row>
    <row r="1327" spans="1:38" x14ac:dyDescent="0.5">
      <c r="A1327">
        <v>10</v>
      </c>
      <c r="B1327">
        <v>139</v>
      </c>
      <c r="C1327">
        <v>2016</v>
      </c>
      <c r="D1327">
        <v>99</v>
      </c>
      <c r="E1327">
        <v>99</v>
      </c>
      <c r="F1327">
        <v>99</v>
      </c>
      <c r="G1327">
        <v>99</v>
      </c>
      <c r="H1327">
        <v>99</v>
      </c>
      <c r="I1327">
        <v>99</v>
      </c>
      <c r="J1327">
        <v>999</v>
      </c>
      <c r="K1327">
        <v>99</v>
      </c>
      <c r="L1327">
        <v>99</v>
      </c>
      <c r="M1327">
        <v>60</v>
      </c>
      <c r="N1327">
        <v>99</v>
      </c>
      <c r="O1327">
        <v>99</v>
      </c>
      <c r="P1327">
        <v>9999</v>
      </c>
      <c r="Q1327">
        <v>148</v>
      </c>
      <c r="R1327">
        <v>6422</v>
      </c>
      <c r="S1327">
        <v>6422</v>
      </c>
      <c r="T1327">
        <v>16.999532855808159</v>
      </c>
      <c r="U1327">
        <v>60</v>
      </c>
      <c r="V1327">
        <v>89.625231927222003</v>
      </c>
      <c r="W1327">
        <v>82.724089068826061</v>
      </c>
      <c r="X1327">
        <v>10.335119738216003</v>
      </c>
      <c r="Y1327">
        <v>0</v>
      </c>
      <c r="AA1327">
        <v>13.694131695667002</v>
      </c>
      <c r="AB1327">
        <v>13.905874720147271</v>
      </c>
      <c r="AC1327">
        <v>180</v>
      </c>
      <c r="AD1327">
        <v>1</v>
      </c>
      <c r="AE1327">
        <v>0</v>
      </c>
      <c r="AF1327">
        <v>47</v>
      </c>
      <c r="AG1327">
        <v>223</v>
      </c>
      <c r="AH1327">
        <v>115</v>
      </c>
      <c r="AI1327">
        <v>231</v>
      </c>
      <c r="AJ1327">
        <v>0</v>
      </c>
      <c r="AK1327">
        <v>438</v>
      </c>
      <c r="AL1327">
        <v>357</v>
      </c>
    </row>
    <row r="1328" spans="1:38" x14ac:dyDescent="0.5">
      <c r="A1328">
        <v>10</v>
      </c>
      <c r="B1328">
        <v>140</v>
      </c>
      <c r="C1328">
        <v>2016</v>
      </c>
      <c r="D1328">
        <v>99</v>
      </c>
      <c r="E1328">
        <v>99</v>
      </c>
      <c r="F1328">
        <v>99</v>
      </c>
      <c r="G1328">
        <v>99</v>
      </c>
      <c r="H1328">
        <v>99</v>
      </c>
      <c r="I1328">
        <v>99</v>
      </c>
      <c r="J1328">
        <v>999</v>
      </c>
      <c r="K1328">
        <v>99</v>
      </c>
      <c r="L1328">
        <v>99</v>
      </c>
      <c r="M1328">
        <v>61</v>
      </c>
      <c r="N1328">
        <v>99</v>
      </c>
      <c r="O1328">
        <v>99</v>
      </c>
      <c r="P1328">
        <v>9999</v>
      </c>
      <c r="Q1328">
        <v>137</v>
      </c>
      <c r="R1328">
        <v>6137</v>
      </c>
      <c r="S1328">
        <v>6137</v>
      </c>
      <c r="T1328">
        <v>17</v>
      </c>
      <c r="U1328">
        <v>61</v>
      </c>
      <c r="V1328">
        <v>88.561256863197997</v>
      </c>
      <c r="W1328">
        <v>81.74204008473194</v>
      </c>
      <c r="X1328">
        <v>10.148280100309</v>
      </c>
      <c r="Y1328">
        <v>0</v>
      </c>
      <c r="AA1328">
        <v>13.086403957693618</v>
      </c>
      <c r="AB1328">
        <v>13.13099431825394</v>
      </c>
      <c r="AC1328">
        <v>163</v>
      </c>
      <c r="AD1328">
        <v>0</v>
      </c>
      <c r="AE1328">
        <v>0</v>
      </c>
      <c r="AF1328">
        <v>37</v>
      </c>
      <c r="AG1328">
        <v>230</v>
      </c>
      <c r="AH1328">
        <v>124</v>
      </c>
      <c r="AI1328">
        <v>224</v>
      </c>
      <c r="AJ1328">
        <v>0</v>
      </c>
      <c r="AK1328">
        <v>458</v>
      </c>
      <c r="AL1328">
        <v>343</v>
      </c>
    </row>
    <row r="1329" spans="1:38" x14ac:dyDescent="0.5">
      <c r="A1329">
        <v>10</v>
      </c>
      <c r="B1329">
        <v>141</v>
      </c>
      <c r="C1329">
        <v>2016</v>
      </c>
      <c r="D1329">
        <v>99</v>
      </c>
      <c r="E1329">
        <v>99</v>
      </c>
      <c r="F1329">
        <v>99</v>
      </c>
      <c r="G1329">
        <v>99</v>
      </c>
      <c r="H1329">
        <v>99</v>
      </c>
      <c r="I1329">
        <v>99</v>
      </c>
      <c r="J1329">
        <v>999</v>
      </c>
      <c r="K1329">
        <v>99</v>
      </c>
      <c r="L1329">
        <v>99</v>
      </c>
      <c r="M1329">
        <v>62</v>
      </c>
      <c r="N1329">
        <v>99</v>
      </c>
      <c r="O1329">
        <v>99</v>
      </c>
      <c r="P1329">
        <v>9999</v>
      </c>
      <c r="Q1329">
        <v>127</v>
      </c>
      <c r="R1329">
        <v>5525</v>
      </c>
      <c r="S1329">
        <v>5525</v>
      </c>
      <c r="T1329">
        <v>17</v>
      </c>
      <c r="U1329">
        <v>62</v>
      </c>
      <c r="V1329">
        <v>87.505350936107334</v>
      </c>
      <c r="W1329">
        <v>80.76743891402711</v>
      </c>
      <c r="X1329">
        <v>10.248131954359788</v>
      </c>
      <c r="Y1329">
        <v>0</v>
      </c>
      <c r="AA1329">
        <v>11.78138860457182</v>
      </c>
      <c r="AB1329">
        <v>11.680585478222149</v>
      </c>
      <c r="AC1329">
        <v>177</v>
      </c>
      <c r="AD1329">
        <v>1</v>
      </c>
      <c r="AE1329">
        <v>0</v>
      </c>
      <c r="AF1329">
        <v>56</v>
      </c>
      <c r="AG1329">
        <v>216</v>
      </c>
      <c r="AH1329">
        <v>120</v>
      </c>
      <c r="AI1329">
        <v>208</v>
      </c>
      <c r="AJ1329">
        <v>1</v>
      </c>
      <c r="AK1329">
        <v>478</v>
      </c>
      <c r="AL1329">
        <v>300</v>
      </c>
    </row>
    <row r="1330" spans="1:38" x14ac:dyDescent="0.5">
      <c r="A1330">
        <v>10</v>
      </c>
      <c r="B1330">
        <v>142</v>
      </c>
      <c r="C1330">
        <v>2016</v>
      </c>
      <c r="D1330">
        <v>99</v>
      </c>
      <c r="E1330">
        <v>99</v>
      </c>
      <c r="F1330">
        <v>99</v>
      </c>
      <c r="G1330">
        <v>99</v>
      </c>
      <c r="H1330">
        <v>99</v>
      </c>
      <c r="I1330">
        <v>99</v>
      </c>
      <c r="J1330">
        <v>999</v>
      </c>
      <c r="K1330">
        <v>99</v>
      </c>
      <c r="L1330">
        <v>99</v>
      </c>
      <c r="M1330">
        <v>63</v>
      </c>
      <c r="N1330">
        <v>99</v>
      </c>
      <c r="O1330">
        <v>99</v>
      </c>
      <c r="P1330">
        <v>9999</v>
      </c>
      <c r="Q1330">
        <v>118</v>
      </c>
      <c r="R1330">
        <v>4296</v>
      </c>
      <c r="S1330">
        <v>4296</v>
      </c>
      <c r="T1330">
        <v>17</v>
      </c>
      <c r="U1330">
        <v>63</v>
      </c>
      <c r="V1330">
        <v>86.208239265128242</v>
      </c>
      <c r="W1330">
        <v>79.570204841713249</v>
      </c>
      <c r="X1330">
        <v>10.354257059315586</v>
      </c>
      <c r="Y1330">
        <v>0</v>
      </c>
      <c r="AA1330">
        <v>9.1606960081883333</v>
      </c>
      <c r="AB1330">
        <v>8.9476866470055008</v>
      </c>
      <c r="AC1330">
        <v>125</v>
      </c>
      <c r="AD1330">
        <v>0</v>
      </c>
      <c r="AE1330">
        <v>0</v>
      </c>
      <c r="AF1330">
        <v>54</v>
      </c>
      <c r="AG1330">
        <v>194</v>
      </c>
      <c r="AH1330">
        <v>113</v>
      </c>
      <c r="AI1330">
        <v>150</v>
      </c>
      <c r="AJ1330">
        <v>0</v>
      </c>
      <c r="AK1330">
        <v>347</v>
      </c>
      <c r="AL1330">
        <v>269</v>
      </c>
    </row>
    <row r="1331" spans="1:38" x14ac:dyDescent="0.5">
      <c r="A1331">
        <v>10</v>
      </c>
      <c r="B1331">
        <v>143</v>
      </c>
      <c r="C1331">
        <v>2016</v>
      </c>
      <c r="D1331">
        <v>99</v>
      </c>
      <c r="E1331">
        <v>99</v>
      </c>
      <c r="F1331">
        <v>99</v>
      </c>
      <c r="G1331">
        <v>99</v>
      </c>
      <c r="H1331">
        <v>99</v>
      </c>
      <c r="I1331">
        <v>99</v>
      </c>
      <c r="J1331">
        <v>999</v>
      </c>
      <c r="K1331">
        <v>99</v>
      </c>
      <c r="L1331">
        <v>99</v>
      </c>
      <c r="M1331">
        <v>64</v>
      </c>
      <c r="N1331">
        <v>99</v>
      </c>
      <c r="O1331">
        <v>99</v>
      </c>
      <c r="P1331">
        <v>9999</v>
      </c>
      <c r="Q1331">
        <v>105</v>
      </c>
      <c r="R1331">
        <v>3114</v>
      </c>
      <c r="S1331">
        <v>3114</v>
      </c>
      <c r="T1331">
        <v>17</v>
      </c>
      <c r="U1331">
        <v>64</v>
      </c>
      <c r="V1331">
        <v>83.741443771566693</v>
      </c>
      <c r="W1331">
        <v>77.293352601156244</v>
      </c>
      <c r="X1331">
        <v>10.337808285789921</v>
      </c>
      <c r="Y1331">
        <v>0</v>
      </c>
      <c r="AA1331">
        <v>6.6402251791197555</v>
      </c>
      <c r="AB1331">
        <v>6.3002353209214315</v>
      </c>
      <c r="AC1331">
        <v>102</v>
      </c>
      <c r="AD1331">
        <v>0</v>
      </c>
      <c r="AE1331">
        <v>0</v>
      </c>
      <c r="AF1331">
        <v>30</v>
      </c>
      <c r="AG1331">
        <v>138</v>
      </c>
      <c r="AH1331">
        <v>99</v>
      </c>
      <c r="AI1331">
        <v>113</v>
      </c>
      <c r="AJ1331">
        <v>0</v>
      </c>
      <c r="AK1331">
        <v>232</v>
      </c>
      <c r="AL1331">
        <v>182</v>
      </c>
    </row>
    <row r="1332" spans="1:38" x14ac:dyDescent="0.5">
      <c r="A1332">
        <v>10</v>
      </c>
      <c r="B1332">
        <v>144</v>
      </c>
      <c r="C1332">
        <v>2016</v>
      </c>
      <c r="D1332">
        <v>99</v>
      </c>
      <c r="E1332">
        <v>99</v>
      </c>
      <c r="F1332">
        <v>99</v>
      </c>
      <c r="G1332">
        <v>99</v>
      </c>
      <c r="H1332">
        <v>99</v>
      </c>
      <c r="I1332">
        <v>99</v>
      </c>
      <c r="J1332">
        <v>999</v>
      </c>
      <c r="K1332">
        <v>99</v>
      </c>
      <c r="L1332">
        <v>99</v>
      </c>
      <c r="M1332">
        <v>65</v>
      </c>
      <c r="N1332">
        <v>99</v>
      </c>
      <c r="O1332">
        <v>99</v>
      </c>
      <c r="P1332">
        <v>9999</v>
      </c>
      <c r="Q1332">
        <v>104</v>
      </c>
      <c r="R1332">
        <v>2051</v>
      </c>
      <c r="S1332">
        <v>2051</v>
      </c>
      <c r="T1332">
        <v>17</v>
      </c>
      <c r="U1332">
        <v>65</v>
      </c>
      <c r="V1332">
        <v>81.332785370664496</v>
      </c>
      <c r="W1332">
        <v>75.070160897123429</v>
      </c>
      <c r="X1332">
        <v>11.168048687245625</v>
      </c>
      <c r="Y1332">
        <v>0</v>
      </c>
      <c r="AA1332">
        <v>4.3735073353804177</v>
      </c>
      <c r="AB1332">
        <v>4.0302225134806129</v>
      </c>
      <c r="AC1332">
        <v>78</v>
      </c>
      <c r="AD1332">
        <v>0</v>
      </c>
      <c r="AE1332">
        <v>0</v>
      </c>
      <c r="AF1332">
        <v>34</v>
      </c>
      <c r="AG1332">
        <v>105</v>
      </c>
      <c r="AH1332">
        <v>67</v>
      </c>
      <c r="AI1332">
        <v>75</v>
      </c>
      <c r="AJ1332">
        <v>0</v>
      </c>
      <c r="AK1332">
        <v>156</v>
      </c>
      <c r="AL1332">
        <v>132</v>
      </c>
    </row>
    <row r="1333" spans="1:38" x14ac:dyDescent="0.5">
      <c r="A1333">
        <v>10</v>
      </c>
      <c r="B1333">
        <v>145</v>
      </c>
      <c r="C1333">
        <v>2016</v>
      </c>
      <c r="D1333">
        <v>99</v>
      </c>
      <c r="E1333">
        <v>99</v>
      </c>
      <c r="F1333">
        <v>99</v>
      </c>
      <c r="G1333">
        <v>99</v>
      </c>
      <c r="H1333">
        <v>99</v>
      </c>
      <c r="I1333">
        <v>99</v>
      </c>
      <c r="J1333">
        <v>999</v>
      </c>
      <c r="K1333">
        <v>99</v>
      </c>
      <c r="L1333">
        <v>99</v>
      </c>
      <c r="M1333">
        <v>66</v>
      </c>
      <c r="N1333">
        <v>99</v>
      </c>
      <c r="O1333">
        <v>99</v>
      </c>
      <c r="P1333">
        <v>9999</v>
      </c>
      <c r="Q1333">
        <v>82</v>
      </c>
      <c r="R1333">
        <v>1124</v>
      </c>
      <c r="S1333">
        <v>1124</v>
      </c>
      <c r="T1333">
        <v>17</v>
      </c>
      <c r="U1333">
        <v>66</v>
      </c>
      <c r="V1333">
        <v>79.014258009045136</v>
      </c>
      <c r="W1333">
        <v>72.930160142348626</v>
      </c>
      <c r="X1333">
        <v>11.159920007111149</v>
      </c>
      <c r="Y1333">
        <v>0</v>
      </c>
      <c r="AA1333">
        <v>2.3967929034459226</v>
      </c>
      <c r="AB1333">
        <v>2.1457024451613425</v>
      </c>
      <c r="AC1333">
        <v>58</v>
      </c>
      <c r="AD1333">
        <v>0</v>
      </c>
      <c r="AE1333">
        <v>0</v>
      </c>
      <c r="AF1333">
        <v>33</v>
      </c>
      <c r="AG1333">
        <v>65</v>
      </c>
      <c r="AH1333">
        <v>43</v>
      </c>
      <c r="AI1333">
        <v>35</v>
      </c>
      <c r="AJ1333">
        <v>0</v>
      </c>
      <c r="AK1333">
        <v>96</v>
      </c>
      <c r="AL1333">
        <v>89</v>
      </c>
    </row>
    <row r="1334" spans="1:38" x14ac:dyDescent="0.5">
      <c r="A1334">
        <v>10</v>
      </c>
      <c r="B1334">
        <v>146</v>
      </c>
      <c r="C1334">
        <v>2016</v>
      </c>
      <c r="D1334">
        <v>99</v>
      </c>
      <c r="E1334">
        <v>99</v>
      </c>
      <c r="F1334">
        <v>99</v>
      </c>
      <c r="G1334">
        <v>99</v>
      </c>
      <c r="H1334">
        <v>99</v>
      </c>
      <c r="I1334">
        <v>99</v>
      </c>
      <c r="J1334">
        <v>999</v>
      </c>
      <c r="K1334">
        <v>99</v>
      </c>
      <c r="L1334">
        <v>99</v>
      </c>
      <c r="M1334">
        <v>67</v>
      </c>
      <c r="N1334">
        <v>99</v>
      </c>
      <c r="O1334">
        <v>99</v>
      </c>
      <c r="P1334">
        <v>9999</v>
      </c>
      <c r="Q1334">
        <v>71</v>
      </c>
      <c r="R1334">
        <v>579</v>
      </c>
      <c r="S1334">
        <v>579</v>
      </c>
      <c r="T1334">
        <v>17</v>
      </c>
      <c r="U1334">
        <v>67</v>
      </c>
      <c r="V1334">
        <v>76.038000288164511</v>
      </c>
      <c r="W1334">
        <v>70.18307426597589</v>
      </c>
      <c r="X1334">
        <v>11.026668420498519</v>
      </c>
      <c r="Y1334">
        <v>0</v>
      </c>
      <c r="AA1334">
        <v>1.2346468781985671</v>
      </c>
      <c r="AB1334">
        <v>1.0636701441511773</v>
      </c>
      <c r="AC1334">
        <v>37</v>
      </c>
      <c r="AD1334">
        <v>0</v>
      </c>
      <c r="AE1334">
        <v>0</v>
      </c>
      <c r="AF1334">
        <v>22</v>
      </c>
      <c r="AG1334">
        <v>29</v>
      </c>
      <c r="AH1334">
        <v>20</v>
      </c>
      <c r="AI1334">
        <v>22</v>
      </c>
      <c r="AJ1334">
        <v>0</v>
      </c>
      <c r="AK1334">
        <v>45</v>
      </c>
      <c r="AL1334">
        <v>50</v>
      </c>
    </row>
    <row r="1335" spans="1:38" x14ac:dyDescent="0.5">
      <c r="A1335">
        <v>10</v>
      </c>
      <c r="B1335">
        <v>147</v>
      </c>
      <c r="C1335">
        <v>2016</v>
      </c>
      <c r="D1335">
        <v>99</v>
      </c>
      <c r="E1335">
        <v>99</v>
      </c>
      <c r="F1335">
        <v>99</v>
      </c>
      <c r="G1335">
        <v>99</v>
      </c>
      <c r="H1335">
        <v>99</v>
      </c>
      <c r="I1335">
        <v>99</v>
      </c>
      <c r="J1335">
        <v>999</v>
      </c>
      <c r="K1335">
        <v>99</v>
      </c>
      <c r="L1335">
        <v>99</v>
      </c>
      <c r="M1335">
        <v>68</v>
      </c>
      <c r="N1335">
        <v>99</v>
      </c>
      <c r="O1335">
        <v>99</v>
      </c>
      <c r="P1335">
        <v>9999</v>
      </c>
      <c r="Q1335">
        <v>49</v>
      </c>
      <c r="R1335">
        <v>365</v>
      </c>
      <c r="S1335">
        <v>365</v>
      </c>
      <c r="T1335">
        <v>17</v>
      </c>
      <c r="U1335">
        <v>68</v>
      </c>
      <c r="V1335">
        <v>71.197554134077393</v>
      </c>
      <c r="W1335">
        <v>65.715342465753452</v>
      </c>
      <c r="X1335">
        <v>11.453174959963532</v>
      </c>
      <c r="Y1335">
        <v>0</v>
      </c>
      <c r="AA1335">
        <v>0.77831798021153198</v>
      </c>
      <c r="AB1335">
        <v>0.62784965165431017</v>
      </c>
      <c r="AC1335">
        <v>24</v>
      </c>
      <c r="AD1335">
        <v>0</v>
      </c>
      <c r="AE1335">
        <v>0</v>
      </c>
      <c r="AF1335">
        <v>15</v>
      </c>
      <c r="AG1335">
        <v>17</v>
      </c>
      <c r="AH1335">
        <v>11</v>
      </c>
      <c r="AI1335">
        <v>22</v>
      </c>
      <c r="AJ1335">
        <v>0</v>
      </c>
      <c r="AK1335">
        <v>31</v>
      </c>
      <c r="AL1335">
        <v>30</v>
      </c>
    </row>
    <row r="1336" spans="1:38" x14ac:dyDescent="0.5">
      <c r="A1336">
        <v>10</v>
      </c>
      <c r="B1336">
        <v>148</v>
      </c>
      <c r="C1336">
        <v>2015</v>
      </c>
      <c r="D1336">
        <v>99</v>
      </c>
      <c r="E1336">
        <v>99</v>
      </c>
      <c r="F1336">
        <v>99</v>
      </c>
      <c r="G1336">
        <v>99</v>
      </c>
      <c r="H1336">
        <v>99</v>
      </c>
      <c r="I1336">
        <v>99</v>
      </c>
      <c r="J1336">
        <v>999</v>
      </c>
      <c r="K1336">
        <v>99</v>
      </c>
      <c r="L1336">
        <v>99</v>
      </c>
      <c r="M1336">
        <v>48</v>
      </c>
      <c r="N1336">
        <v>99</v>
      </c>
      <c r="O1336">
        <v>99</v>
      </c>
      <c r="P1336">
        <v>9999</v>
      </c>
      <c r="Q1336">
        <v>1</v>
      </c>
      <c r="R1336">
        <v>1</v>
      </c>
      <c r="S1336">
        <v>1</v>
      </c>
      <c r="T1336">
        <v>8</v>
      </c>
      <c r="U1336">
        <v>48</v>
      </c>
      <c r="V1336">
        <v>58.721560130010857</v>
      </c>
      <c r="W1336">
        <v>54.2</v>
      </c>
      <c r="X1336">
        <v>0</v>
      </c>
      <c r="Y1336">
        <v>0</v>
      </c>
      <c r="AA1336">
        <v>2.6349766804563777E-3</v>
      </c>
      <c r="AB1336">
        <v>1.7696834676235763E-3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</row>
    <row r="1337" spans="1:38" x14ac:dyDescent="0.5">
      <c r="A1337">
        <v>10</v>
      </c>
      <c r="B1337">
        <v>149</v>
      </c>
      <c r="C1337">
        <v>2015</v>
      </c>
      <c r="D1337">
        <v>99</v>
      </c>
      <c r="E1337">
        <v>99</v>
      </c>
      <c r="F1337">
        <v>99</v>
      </c>
      <c r="G1337">
        <v>99</v>
      </c>
      <c r="H1337">
        <v>99</v>
      </c>
      <c r="I1337">
        <v>99</v>
      </c>
      <c r="J1337">
        <v>999</v>
      </c>
      <c r="K1337">
        <v>99</v>
      </c>
      <c r="L1337">
        <v>99</v>
      </c>
      <c r="M1337">
        <v>49</v>
      </c>
      <c r="N1337">
        <v>99</v>
      </c>
      <c r="O1337">
        <v>99</v>
      </c>
      <c r="P1337">
        <v>9999</v>
      </c>
    </row>
    <row r="1338" spans="1:38" x14ac:dyDescent="0.5">
      <c r="A1338">
        <v>10</v>
      </c>
      <c r="B1338">
        <v>150</v>
      </c>
      <c r="C1338">
        <v>2015</v>
      </c>
      <c r="D1338">
        <v>99</v>
      </c>
      <c r="E1338">
        <v>99</v>
      </c>
      <c r="F1338">
        <v>99</v>
      </c>
      <c r="G1338">
        <v>99</v>
      </c>
      <c r="H1338">
        <v>99</v>
      </c>
      <c r="I1338">
        <v>99</v>
      </c>
      <c r="J1338">
        <v>999</v>
      </c>
      <c r="K1338">
        <v>99</v>
      </c>
      <c r="L1338">
        <v>99</v>
      </c>
      <c r="M1338">
        <v>50</v>
      </c>
      <c r="N1338">
        <v>99</v>
      </c>
      <c r="O1338">
        <v>99</v>
      </c>
      <c r="P1338">
        <v>9999</v>
      </c>
      <c r="Q1338">
        <v>2</v>
      </c>
      <c r="R1338">
        <v>1</v>
      </c>
      <c r="S1338">
        <v>1</v>
      </c>
      <c r="T1338">
        <v>11</v>
      </c>
      <c r="U1338">
        <v>50</v>
      </c>
      <c r="V1338">
        <v>85.48212351029251</v>
      </c>
      <c r="W1338">
        <v>78.900000000000006</v>
      </c>
      <c r="X1338">
        <v>0</v>
      </c>
      <c r="Y1338">
        <v>0</v>
      </c>
      <c r="AA1338">
        <v>2.6349766804563777E-3</v>
      </c>
      <c r="AB1338">
        <v>2.576162833865317E-3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</row>
    <row r="1339" spans="1:38" x14ac:dyDescent="0.5">
      <c r="A1339">
        <v>10</v>
      </c>
      <c r="B1339">
        <v>151</v>
      </c>
      <c r="C1339">
        <v>2015</v>
      </c>
      <c r="D1339">
        <v>99</v>
      </c>
      <c r="E1339">
        <v>99</v>
      </c>
      <c r="F1339">
        <v>99</v>
      </c>
      <c r="G1339">
        <v>99</v>
      </c>
      <c r="H1339">
        <v>99</v>
      </c>
      <c r="I1339">
        <v>99</v>
      </c>
      <c r="J1339">
        <v>999</v>
      </c>
      <c r="K1339">
        <v>99</v>
      </c>
      <c r="L1339">
        <v>99</v>
      </c>
      <c r="M1339">
        <v>51</v>
      </c>
      <c r="N1339">
        <v>99</v>
      </c>
      <c r="O1339">
        <v>99</v>
      </c>
      <c r="P1339">
        <v>9999</v>
      </c>
      <c r="Q1339">
        <v>7</v>
      </c>
      <c r="R1339">
        <v>6</v>
      </c>
      <c r="S1339">
        <v>6</v>
      </c>
      <c r="T1339">
        <v>11</v>
      </c>
      <c r="U1339">
        <v>51</v>
      </c>
      <c r="V1339">
        <v>80.516431924882625</v>
      </c>
      <c r="W1339">
        <v>74.316666666666691</v>
      </c>
      <c r="X1339">
        <v>10.335120813140998</v>
      </c>
      <c r="Y1339">
        <v>0</v>
      </c>
      <c r="AA1339">
        <v>1.580986008273827E-2</v>
      </c>
      <c r="AB1339">
        <v>1.4559074874785111E-2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</row>
    <row r="1340" spans="1:38" x14ac:dyDescent="0.5">
      <c r="A1340">
        <v>10</v>
      </c>
      <c r="B1340">
        <v>152</v>
      </c>
      <c r="C1340">
        <v>2015</v>
      </c>
      <c r="D1340">
        <v>99</v>
      </c>
      <c r="E1340">
        <v>99</v>
      </c>
      <c r="F1340">
        <v>99</v>
      </c>
      <c r="G1340">
        <v>99</v>
      </c>
      <c r="H1340">
        <v>99</v>
      </c>
      <c r="I1340">
        <v>99</v>
      </c>
      <c r="J1340">
        <v>999</v>
      </c>
      <c r="K1340">
        <v>99</v>
      </c>
      <c r="L1340">
        <v>99</v>
      </c>
      <c r="M1340">
        <v>52</v>
      </c>
      <c r="N1340">
        <v>99</v>
      </c>
      <c r="O1340">
        <v>99</v>
      </c>
      <c r="P1340">
        <v>9999</v>
      </c>
      <c r="Q1340">
        <v>4</v>
      </c>
      <c r="R1340">
        <v>4</v>
      </c>
      <c r="S1340">
        <v>4</v>
      </c>
      <c r="T1340">
        <v>11</v>
      </c>
      <c r="U1340">
        <v>52</v>
      </c>
      <c r="V1340">
        <v>94.474539544962013</v>
      </c>
      <c r="W1340">
        <v>87.200000000000017</v>
      </c>
      <c r="X1340">
        <v>6.8198240446508205</v>
      </c>
      <c r="Y1340">
        <v>0</v>
      </c>
      <c r="AA1340">
        <v>1.0539906721825511E-2</v>
      </c>
      <c r="AB1340">
        <v>1.1388664086846936E-2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</row>
    <row r="1341" spans="1:38" x14ac:dyDescent="0.5">
      <c r="A1341">
        <v>10</v>
      </c>
      <c r="B1341">
        <v>153</v>
      </c>
      <c r="C1341">
        <v>2015</v>
      </c>
      <c r="D1341">
        <v>99</v>
      </c>
      <c r="E1341">
        <v>99</v>
      </c>
      <c r="F1341">
        <v>99</v>
      </c>
      <c r="G1341">
        <v>99</v>
      </c>
      <c r="H1341">
        <v>99</v>
      </c>
      <c r="I1341">
        <v>99</v>
      </c>
      <c r="J1341">
        <v>999</v>
      </c>
      <c r="K1341">
        <v>99</v>
      </c>
      <c r="L1341">
        <v>99</v>
      </c>
      <c r="M1341">
        <v>53</v>
      </c>
      <c r="N1341">
        <v>99</v>
      </c>
      <c r="O1341">
        <v>99</v>
      </c>
      <c r="P1341">
        <v>9999</v>
      </c>
      <c r="Q1341">
        <v>19</v>
      </c>
      <c r="R1341">
        <v>35</v>
      </c>
      <c r="S1341">
        <v>35</v>
      </c>
      <c r="T1341">
        <v>11.085714285714287</v>
      </c>
      <c r="U1341">
        <v>53</v>
      </c>
      <c r="V1341">
        <v>85.305680235257739</v>
      </c>
      <c r="W1341">
        <v>78.737142857142885</v>
      </c>
      <c r="X1341">
        <v>8.8858502516007984</v>
      </c>
      <c r="Y1341">
        <v>0</v>
      </c>
      <c r="AA1341">
        <v>9.2224183815973249E-2</v>
      </c>
      <c r="AB1341">
        <v>8.9979588562307242E-2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1</v>
      </c>
      <c r="AL1341">
        <v>0</v>
      </c>
    </row>
    <row r="1342" spans="1:38" x14ac:dyDescent="0.5">
      <c r="A1342">
        <v>10</v>
      </c>
      <c r="B1342">
        <v>154</v>
      </c>
      <c r="C1342">
        <v>2015</v>
      </c>
      <c r="D1342">
        <v>99</v>
      </c>
      <c r="E1342">
        <v>99</v>
      </c>
      <c r="F1342">
        <v>99</v>
      </c>
      <c r="G1342">
        <v>99</v>
      </c>
      <c r="H1342">
        <v>99</v>
      </c>
      <c r="I1342">
        <v>99</v>
      </c>
      <c r="J1342">
        <v>999</v>
      </c>
      <c r="K1342">
        <v>99</v>
      </c>
      <c r="L1342">
        <v>99</v>
      </c>
      <c r="M1342">
        <v>54</v>
      </c>
      <c r="N1342">
        <v>99</v>
      </c>
      <c r="O1342">
        <v>99</v>
      </c>
      <c r="P1342">
        <v>9999</v>
      </c>
      <c r="Q1342">
        <v>64</v>
      </c>
      <c r="R1342">
        <v>197</v>
      </c>
      <c r="S1342">
        <v>197</v>
      </c>
      <c r="T1342">
        <v>11.015228426395936</v>
      </c>
      <c r="U1342">
        <v>54</v>
      </c>
      <c r="V1342">
        <v>89.116817264382902</v>
      </c>
      <c r="W1342">
        <v>82.254822335025395</v>
      </c>
      <c r="X1342">
        <v>8.3872479706835801</v>
      </c>
      <c r="Y1342">
        <v>0</v>
      </c>
      <c r="AA1342">
        <v>0.51909040604990653</v>
      </c>
      <c r="AB1342">
        <v>0.52908311524106943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4</v>
      </c>
      <c r="AL1342">
        <v>1</v>
      </c>
    </row>
    <row r="1343" spans="1:38" x14ac:dyDescent="0.5">
      <c r="A1343">
        <v>10</v>
      </c>
      <c r="B1343">
        <v>155</v>
      </c>
      <c r="C1343">
        <v>2015</v>
      </c>
      <c r="D1343">
        <v>99</v>
      </c>
      <c r="E1343">
        <v>99</v>
      </c>
      <c r="F1343">
        <v>99</v>
      </c>
      <c r="G1343">
        <v>99</v>
      </c>
      <c r="H1343">
        <v>99</v>
      </c>
      <c r="I1343">
        <v>99</v>
      </c>
      <c r="J1343">
        <v>999</v>
      </c>
      <c r="K1343">
        <v>99</v>
      </c>
      <c r="L1343">
        <v>99</v>
      </c>
      <c r="M1343">
        <v>55</v>
      </c>
      <c r="N1343">
        <v>99</v>
      </c>
      <c r="O1343">
        <v>99</v>
      </c>
      <c r="P1343">
        <v>9999</v>
      </c>
      <c r="Q1343">
        <v>81</v>
      </c>
      <c r="R1343">
        <v>670</v>
      </c>
      <c r="S1343">
        <v>670</v>
      </c>
      <c r="T1343">
        <v>14</v>
      </c>
      <c r="U1343">
        <v>55</v>
      </c>
      <c r="V1343">
        <v>91.731537329603427</v>
      </c>
      <c r="W1343">
        <v>84.668208955223818</v>
      </c>
      <c r="X1343">
        <v>8.6964955071336192</v>
      </c>
      <c r="Y1343">
        <v>0</v>
      </c>
      <c r="AA1343">
        <v>1.7654343759057733</v>
      </c>
      <c r="AB1343">
        <v>1.8522153661680787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10</v>
      </c>
      <c r="AL1343">
        <v>1</v>
      </c>
    </row>
    <row r="1344" spans="1:38" x14ac:dyDescent="0.5">
      <c r="A1344">
        <v>10</v>
      </c>
      <c r="B1344">
        <v>156</v>
      </c>
      <c r="C1344">
        <v>2015</v>
      </c>
      <c r="D1344">
        <v>99</v>
      </c>
      <c r="E1344">
        <v>99</v>
      </c>
      <c r="F1344">
        <v>99</v>
      </c>
      <c r="G1344">
        <v>99</v>
      </c>
      <c r="H1344">
        <v>99</v>
      </c>
      <c r="I1344">
        <v>99</v>
      </c>
      <c r="J1344">
        <v>999</v>
      </c>
      <c r="K1344">
        <v>99</v>
      </c>
      <c r="L1344">
        <v>99</v>
      </c>
      <c r="M1344">
        <v>56</v>
      </c>
      <c r="N1344">
        <v>99</v>
      </c>
      <c r="O1344">
        <v>99</v>
      </c>
      <c r="P1344">
        <v>9999</v>
      </c>
      <c r="Q1344">
        <v>109</v>
      </c>
      <c r="R1344">
        <v>1598</v>
      </c>
      <c r="S1344">
        <v>1598</v>
      </c>
      <c r="T1344">
        <v>14</v>
      </c>
      <c r="U1344">
        <v>56</v>
      </c>
      <c r="V1344">
        <v>92.146534739388414</v>
      </c>
      <c r="W1344">
        <v>85.051251564455612</v>
      </c>
      <c r="X1344">
        <v>9.0036966576186011</v>
      </c>
      <c r="Y1344">
        <v>0</v>
      </c>
      <c r="AA1344">
        <v>4.2106927353692924</v>
      </c>
      <c r="AB1344">
        <v>4.4376576103931527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17</v>
      </c>
      <c r="AL1344">
        <v>7</v>
      </c>
    </row>
    <row r="1345" spans="1:38" x14ac:dyDescent="0.5">
      <c r="A1345">
        <v>10</v>
      </c>
      <c r="B1345">
        <v>157</v>
      </c>
      <c r="C1345">
        <v>2015</v>
      </c>
      <c r="D1345">
        <v>99</v>
      </c>
      <c r="E1345">
        <v>99</v>
      </c>
      <c r="F1345">
        <v>99</v>
      </c>
      <c r="G1345">
        <v>99</v>
      </c>
      <c r="H1345">
        <v>99</v>
      </c>
      <c r="I1345">
        <v>99</v>
      </c>
      <c r="J1345">
        <v>999</v>
      </c>
      <c r="K1345">
        <v>99</v>
      </c>
      <c r="L1345">
        <v>99</v>
      </c>
      <c r="M1345">
        <v>57</v>
      </c>
      <c r="N1345">
        <v>99</v>
      </c>
      <c r="O1345">
        <v>99</v>
      </c>
      <c r="P1345">
        <v>9999</v>
      </c>
      <c r="Q1345">
        <v>125</v>
      </c>
      <c r="R1345">
        <v>2807</v>
      </c>
      <c r="S1345">
        <v>2807</v>
      </c>
      <c r="T1345">
        <v>14</v>
      </c>
      <c r="U1345">
        <v>57</v>
      </c>
      <c r="V1345">
        <v>91.832406292734561</v>
      </c>
      <c r="W1345">
        <v>84.761311008193985</v>
      </c>
      <c r="X1345">
        <v>9.1742397825632072</v>
      </c>
      <c r="Y1345">
        <v>0</v>
      </c>
      <c r="AA1345">
        <v>7.3963795420410525</v>
      </c>
      <c r="AB1345">
        <v>7.768485960043181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49</v>
      </c>
      <c r="AL1345">
        <v>16</v>
      </c>
    </row>
    <row r="1346" spans="1:38" x14ac:dyDescent="0.5">
      <c r="A1346">
        <v>10</v>
      </c>
      <c r="B1346">
        <v>158</v>
      </c>
      <c r="C1346">
        <v>2015</v>
      </c>
      <c r="D1346">
        <v>99</v>
      </c>
      <c r="E1346">
        <v>99</v>
      </c>
      <c r="F1346">
        <v>99</v>
      </c>
      <c r="G1346">
        <v>99</v>
      </c>
      <c r="H1346">
        <v>99</v>
      </c>
      <c r="I1346">
        <v>99</v>
      </c>
      <c r="J1346">
        <v>999</v>
      </c>
      <c r="K1346">
        <v>99</v>
      </c>
      <c r="L1346">
        <v>99</v>
      </c>
      <c r="M1346">
        <v>58</v>
      </c>
      <c r="N1346">
        <v>99</v>
      </c>
      <c r="O1346">
        <v>99</v>
      </c>
      <c r="P1346">
        <v>9999</v>
      </c>
      <c r="Q1346">
        <v>127</v>
      </c>
      <c r="R1346">
        <v>3807</v>
      </c>
      <c r="S1346">
        <v>3807</v>
      </c>
      <c r="T1346">
        <v>14.000788022064624</v>
      </c>
      <c r="U1346">
        <v>58</v>
      </c>
      <c r="V1346">
        <v>91.589678703853281</v>
      </c>
      <c r="W1346">
        <v>84.537273443656446</v>
      </c>
      <c r="X1346">
        <v>9.1785047265078585</v>
      </c>
      <c r="Y1346">
        <v>0</v>
      </c>
      <c r="AA1346">
        <v>10.031356222497431</v>
      </c>
      <c r="AB1346">
        <v>10.508177994632581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53</v>
      </c>
      <c r="AL1346">
        <v>20</v>
      </c>
    </row>
    <row r="1347" spans="1:38" x14ac:dyDescent="0.5">
      <c r="A1347">
        <v>10</v>
      </c>
      <c r="B1347">
        <v>159</v>
      </c>
      <c r="C1347">
        <v>2015</v>
      </c>
      <c r="D1347">
        <v>99</v>
      </c>
      <c r="E1347">
        <v>99</v>
      </c>
      <c r="F1347">
        <v>99</v>
      </c>
      <c r="G1347">
        <v>99</v>
      </c>
      <c r="H1347">
        <v>99</v>
      </c>
      <c r="I1347">
        <v>99</v>
      </c>
      <c r="J1347">
        <v>999</v>
      </c>
      <c r="K1347">
        <v>99</v>
      </c>
      <c r="L1347">
        <v>99</v>
      </c>
      <c r="M1347">
        <v>59</v>
      </c>
      <c r="N1347">
        <v>99</v>
      </c>
      <c r="O1347">
        <v>99</v>
      </c>
      <c r="P1347">
        <v>9999</v>
      </c>
      <c r="Q1347">
        <v>133</v>
      </c>
      <c r="R1347">
        <v>4728</v>
      </c>
      <c r="S1347">
        <v>4728</v>
      </c>
      <c r="T1347">
        <v>14</v>
      </c>
      <c r="U1347">
        <v>59</v>
      </c>
      <c r="V1347">
        <v>90.579851620460772</v>
      </c>
      <c r="W1347">
        <v>83.605203045685116</v>
      </c>
      <c r="X1347">
        <v>9.2628085281156238</v>
      </c>
      <c r="Y1347">
        <v>0</v>
      </c>
      <c r="AA1347">
        <v>12.458169745197752</v>
      </c>
      <c r="AB1347">
        <v>12.906458254113861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78</v>
      </c>
      <c r="AL1347">
        <v>29</v>
      </c>
    </row>
    <row r="1348" spans="1:38" x14ac:dyDescent="0.5">
      <c r="A1348">
        <v>10</v>
      </c>
      <c r="B1348">
        <v>160</v>
      </c>
      <c r="C1348">
        <v>2015</v>
      </c>
      <c r="D1348">
        <v>99</v>
      </c>
      <c r="E1348">
        <v>99</v>
      </c>
      <c r="F1348">
        <v>99</v>
      </c>
      <c r="G1348">
        <v>99</v>
      </c>
      <c r="H1348">
        <v>99</v>
      </c>
      <c r="I1348">
        <v>99</v>
      </c>
      <c r="J1348">
        <v>999</v>
      </c>
      <c r="K1348">
        <v>99</v>
      </c>
      <c r="L1348">
        <v>99</v>
      </c>
      <c r="M1348">
        <v>60</v>
      </c>
      <c r="N1348">
        <v>99</v>
      </c>
      <c r="O1348">
        <v>99</v>
      </c>
      <c r="P1348">
        <v>9999</v>
      </c>
      <c r="Q1348">
        <v>140</v>
      </c>
      <c r="R1348">
        <v>5216</v>
      </c>
      <c r="S1348">
        <v>5216</v>
      </c>
      <c r="T1348">
        <v>16.999424846625772</v>
      </c>
      <c r="U1348">
        <v>60</v>
      </c>
      <c r="V1348">
        <v>89.115726093227622</v>
      </c>
      <c r="W1348">
        <v>82.253815184049003</v>
      </c>
      <c r="X1348">
        <v>9.1967265039883834</v>
      </c>
      <c r="Y1348">
        <v>0</v>
      </c>
      <c r="AA1348">
        <v>13.744038365260471</v>
      </c>
      <c r="AB1348">
        <v>14.00844537356091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61</v>
      </c>
      <c r="AL1348">
        <v>36</v>
      </c>
    </row>
    <row r="1349" spans="1:38" x14ac:dyDescent="0.5">
      <c r="A1349">
        <v>10</v>
      </c>
      <c r="B1349">
        <v>161</v>
      </c>
      <c r="C1349">
        <v>2015</v>
      </c>
      <c r="D1349">
        <v>99</v>
      </c>
      <c r="E1349">
        <v>99</v>
      </c>
      <c r="F1349">
        <v>99</v>
      </c>
      <c r="G1349">
        <v>99</v>
      </c>
      <c r="H1349">
        <v>99</v>
      </c>
      <c r="I1349">
        <v>99</v>
      </c>
      <c r="J1349">
        <v>999</v>
      </c>
      <c r="K1349">
        <v>99</v>
      </c>
      <c r="L1349">
        <v>99</v>
      </c>
      <c r="M1349">
        <v>61</v>
      </c>
      <c r="N1349">
        <v>99</v>
      </c>
      <c r="O1349">
        <v>99</v>
      </c>
      <c r="P1349">
        <v>9999</v>
      </c>
      <c r="Q1349">
        <v>134</v>
      </c>
      <c r="R1349">
        <v>4805</v>
      </c>
      <c r="S1349">
        <v>4805</v>
      </c>
      <c r="T1349">
        <v>16.998751300728411</v>
      </c>
      <c r="U1349">
        <v>61</v>
      </c>
      <c r="V1349">
        <v>87.677696693246844</v>
      </c>
      <c r="W1349">
        <v>80.92651404786649</v>
      </c>
      <c r="X1349">
        <v>9.1620567842767269</v>
      </c>
      <c r="Y1349">
        <v>0</v>
      </c>
      <c r="AA1349">
        <v>12.661062949592898</v>
      </c>
      <c r="AB1349">
        <v>12.696398132546378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69</v>
      </c>
      <c r="AL1349">
        <v>29</v>
      </c>
    </row>
    <row r="1350" spans="1:38" x14ac:dyDescent="0.5">
      <c r="A1350">
        <v>10</v>
      </c>
      <c r="B1350">
        <v>162</v>
      </c>
      <c r="C1350">
        <v>2015</v>
      </c>
      <c r="D1350">
        <v>99</v>
      </c>
      <c r="E1350">
        <v>99</v>
      </c>
      <c r="F1350">
        <v>99</v>
      </c>
      <c r="G1350">
        <v>99</v>
      </c>
      <c r="H1350">
        <v>99</v>
      </c>
      <c r="I1350">
        <v>99</v>
      </c>
      <c r="J1350">
        <v>999</v>
      </c>
      <c r="K1350">
        <v>99</v>
      </c>
      <c r="L1350">
        <v>99</v>
      </c>
      <c r="M1350">
        <v>62</v>
      </c>
      <c r="N1350">
        <v>99</v>
      </c>
      <c r="O1350">
        <v>99</v>
      </c>
      <c r="P1350">
        <v>9999</v>
      </c>
      <c r="Q1350">
        <v>121</v>
      </c>
      <c r="R1350">
        <v>4527</v>
      </c>
      <c r="S1350">
        <v>4527</v>
      </c>
      <c r="T1350">
        <v>16.99801192842942</v>
      </c>
      <c r="U1350">
        <v>62</v>
      </c>
      <c r="V1350">
        <v>86.401418143361084</v>
      </c>
      <c r="W1350">
        <v>79.748508946322076</v>
      </c>
      <c r="X1350">
        <v>9.2271296793519877</v>
      </c>
      <c r="Y1350">
        <v>0</v>
      </c>
      <c r="AA1350">
        <v>11.928539432426023</v>
      </c>
      <c r="AB1350">
        <v>11.78770811820416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82</v>
      </c>
      <c r="AL1350">
        <v>20</v>
      </c>
    </row>
    <row r="1351" spans="1:38" x14ac:dyDescent="0.5">
      <c r="A1351">
        <v>10</v>
      </c>
      <c r="B1351">
        <v>163</v>
      </c>
      <c r="C1351">
        <v>2015</v>
      </c>
      <c r="D1351">
        <v>99</v>
      </c>
      <c r="E1351">
        <v>99</v>
      </c>
      <c r="F1351">
        <v>99</v>
      </c>
      <c r="G1351">
        <v>99</v>
      </c>
      <c r="H1351">
        <v>99</v>
      </c>
      <c r="I1351">
        <v>99</v>
      </c>
      <c r="J1351">
        <v>999</v>
      </c>
      <c r="K1351">
        <v>99</v>
      </c>
      <c r="L1351">
        <v>99</v>
      </c>
      <c r="M1351">
        <v>63</v>
      </c>
      <c r="N1351">
        <v>99</v>
      </c>
      <c r="O1351">
        <v>99</v>
      </c>
      <c r="P1351">
        <v>9999</v>
      </c>
      <c r="Q1351">
        <v>124</v>
      </c>
      <c r="R1351">
        <v>3666</v>
      </c>
      <c r="S1351">
        <v>3666</v>
      </c>
      <c r="T1351">
        <v>17</v>
      </c>
      <c r="U1351">
        <v>63</v>
      </c>
      <c r="V1351">
        <v>84.444684811204823</v>
      </c>
      <c r="W1351">
        <v>77.942444080742092</v>
      </c>
      <c r="X1351">
        <v>9.444724996060863</v>
      </c>
      <c r="Y1351">
        <v>0</v>
      </c>
      <c r="AA1351">
        <v>9.6598245105530776</v>
      </c>
      <c r="AB1351">
        <v>9.3295949259844821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61</v>
      </c>
      <c r="AL1351">
        <v>18</v>
      </c>
    </row>
    <row r="1352" spans="1:38" x14ac:dyDescent="0.5">
      <c r="A1352">
        <v>10</v>
      </c>
      <c r="B1352">
        <v>164</v>
      </c>
      <c r="C1352">
        <v>2015</v>
      </c>
      <c r="D1352">
        <v>99</v>
      </c>
      <c r="E1352">
        <v>99</v>
      </c>
      <c r="F1352">
        <v>99</v>
      </c>
      <c r="G1352">
        <v>99</v>
      </c>
      <c r="H1352">
        <v>99</v>
      </c>
      <c r="I1352">
        <v>99</v>
      </c>
      <c r="J1352">
        <v>999</v>
      </c>
      <c r="K1352">
        <v>99</v>
      </c>
      <c r="L1352">
        <v>99</v>
      </c>
      <c r="M1352">
        <v>64</v>
      </c>
      <c r="N1352">
        <v>99</v>
      </c>
      <c r="O1352">
        <v>99</v>
      </c>
      <c r="P1352">
        <v>9999</v>
      </c>
      <c r="Q1352">
        <v>110</v>
      </c>
      <c r="R1352">
        <v>2585</v>
      </c>
      <c r="S1352">
        <v>2585</v>
      </c>
      <c r="T1352">
        <v>17</v>
      </c>
      <c r="U1352">
        <v>64</v>
      </c>
      <c r="V1352">
        <v>82.534498764645775</v>
      </c>
      <c r="W1352">
        <v>76.17934235976783</v>
      </c>
      <c r="X1352">
        <v>9.8003192795670024</v>
      </c>
      <c r="Y1352">
        <v>0</v>
      </c>
      <c r="AA1352">
        <v>6.8114147189797354</v>
      </c>
      <c r="AB1352">
        <v>6.4297498026737641</v>
      </c>
      <c r="AC1352">
        <v>1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56</v>
      </c>
      <c r="AL1352">
        <v>4</v>
      </c>
    </row>
    <row r="1353" spans="1:38" x14ac:dyDescent="0.5">
      <c r="A1353">
        <v>10</v>
      </c>
      <c r="B1353">
        <v>165</v>
      </c>
      <c r="C1353">
        <v>2015</v>
      </c>
      <c r="D1353">
        <v>99</v>
      </c>
      <c r="E1353">
        <v>99</v>
      </c>
      <c r="F1353">
        <v>99</v>
      </c>
      <c r="G1353">
        <v>99</v>
      </c>
      <c r="H1353">
        <v>99</v>
      </c>
      <c r="I1353">
        <v>99</v>
      </c>
      <c r="J1353">
        <v>999</v>
      </c>
      <c r="K1353">
        <v>99</v>
      </c>
      <c r="L1353">
        <v>99</v>
      </c>
      <c r="M1353">
        <v>65</v>
      </c>
      <c r="N1353">
        <v>99</v>
      </c>
      <c r="O1353">
        <v>99</v>
      </c>
      <c r="P1353">
        <v>9999</v>
      </c>
      <c r="Q1353">
        <v>102</v>
      </c>
      <c r="R1353">
        <v>1689</v>
      </c>
      <c r="S1353">
        <v>1689</v>
      </c>
      <c r="T1353">
        <v>17</v>
      </c>
      <c r="U1353">
        <v>65</v>
      </c>
      <c r="V1353">
        <v>79.689752121143215</v>
      </c>
      <c r="W1353">
        <v>73.55364120781519</v>
      </c>
      <c r="X1353">
        <v>9.7273311371549198</v>
      </c>
      <c r="Y1353">
        <v>0</v>
      </c>
      <c r="AA1353">
        <v>4.4504756132908243</v>
      </c>
      <c r="AB1353">
        <v>4.0563006184162109</v>
      </c>
      <c r="AC1353">
        <v>1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36</v>
      </c>
      <c r="AL1353">
        <v>4</v>
      </c>
    </row>
    <row r="1354" spans="1:38" x14ac:dyDescent="0.5">
      <c r="A1354">
        <v>10</v>
      </c>
      <c r="B1354">
        <v>166</v>
      </c>
      <c r="C1354">
        <v>2015</v>
      </c>
      <c r="D1354">
        <v>99</v>
      </c>
      <c r="E1354">
        <v>99</v>
      </c>
      <c r="F1354">
        <v>99</v>
      </c>
      <c r="G1354">
        <v>99</v>
      </c>
      <c r="H1354">
        <v>99</v>
      </c>
      <c r="I1354">
        <v>99</v>
      </c>
      <c r="J1354">
        <v>999</v>
      </c>
      <c r="K1354">
        <v>99</v>
      </c>
      <c r="L1354">
        <v>99</v>
      </c>
      <c r="M1354">
        <v>66</v>
      </c>
      <c r="N1354">
        <v>99</v>
      </c>
      <c r="O1354">
        <v>99</v>
      </c>
      <c r="P1354">
        <v>9999</v>
      </c>
      <c r="Q1354">
        <v>78</v>
      </c>
      <c r="R1354">
        <v>915</v>
      </c>
      <c r="S1354">
        <v>915</v>
      </c>
      <c r="T1354">
        <v>17</v>
      </c>
      <c r="U1354">
        <v>66</v>
      </c>
      <c r="V1354">
        <v>77.742334629889442</v>
      </c>
      <c r="W1354">
        <v>71.756174863387983</v>
      </c>
      <c r="X1354">
        <v>10.035612685847568</v>
      </c>
      <c r="Y1354">
        <v>0</v>
      </c>
      <c r="AA1354">
        <v>2.4110036626175861</v>
      </c>
      <c r="AB1354">
        <v>2.1437625547124424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32</v>
      </c>
      <c r="AL1354">
        <v>2</v>
      </c>
    </row>
    <row r="1355" spans="1:38" x14ac:dyDescent="0.5">
      <c r="A1355">
        <v>10</v>
      </c>
      <c r="B1355">
        <v>167</v>
      </c>
      <c r="C1355">
        <v>2015</v>
      </c>
      <c r="D1355">
        <v>99</v>
      </c>
      <c r="E1355">
        <v>99</v>
      </c>
      <c r="F1355">
        <v>99</v>
      </c>
      <c r="G1355">
        <v>99</v>
      </c>
      <c r="H1355">
        <v>99</v>
      </c>
      <c r="I1355">
        <v>99</v>
      </c>
      <c r="J1355">
        <v>999</v>
      </c>
      <c r="K1355">
        <v>99</v>
      </c>
      <c r="L1355">
        <v>99</v>
      </c>
      <c r="M1355">
        <v>67</v>
      </c>
      <c r="N1355">
        <v>99</v>
      </c>
      <c r="O1355">
        <v>99</v>
      </c>
      <c r="P1355">
        <v>9999</v>
      </c>
      <c r="Q1355">
        <v>65</v>
      </c>
      <c r="R1355">
        <v>446</v>
      </c>
      <c r="S1355">
        <v>446</v>
      </c>
      <c r="T1355">
        <v>17</v>
      </c>
      <c r="U1355">
        <v>67</v>
      </c>
      <c r="V1355">
        <v>73.906738117563606</v>
      </c>
      <c r="W1355">
        <v>68.215919282511152</v>
      </c>
      <c r="X1355">
        <v>10.147351260690648</v>
      </c>
      <c r="Y1355">
        <v>0</v>
      </c>
      <c r="AA1355">
        <v>1.1751995994835445</v>
      </c>
      <c r="AB1355">
        <v>0.99338340819224979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19</v>
      </c>
      <c r="AL1355">
        <v>1</v>
      </c>
    </row>
    <row r="1356" spans="1:38" x14ac:dyDescent="0.5">
      <c r="A1356">
        <v>10</v>
      </c>
      <c r="B1356">
        <v>168</v>
      </c>
      <c r="C1356">
        <v>2015</v>
      </c>
      <c r="D1356">
        <v>99</v>
      </c>
      <c r="E1356">
        <v>99</v>
      </c>
      <c r="F1356">
        <v>99</v>
      </c>
      <c r="G1356">
        <v>99</v>
      </c>
      <c r="H1356">
        <v>99</v>
      </c>
      <c r="I1356">
        <v>99</v>
      </c>
      <c r="J1356">
        <v>999</v>
      </c>
      <c r="K1356">
        <v>99</v>
      </c>
      <c r="L1356">
        <v>99</v>
      </c>
      <c r="M1356">
        <v>68</v>
      </c>
      <c r="N1356">
        <v>99</v>
      </c>
      <c r="O1356">
        <v>99</v>
      </c>
      <c r="P1356">
        <v>9999</v>
      </c>
      <c r="Q1356">
        <v>61</v>
      </c>
      <c r="R1356">
        <v>207</v>
      </c>
      <c r="S1356">
        <v>207</v>
      </c>
      <c r="T1356">
        <v>17</v>
      </c>
      <c r="U1356">
        <v>68</v>
      </c>
      <c r="V1356">
        <v>69.29828693453922</v>
      </c>
      <c r="W1356">
        <v>63.962318840579726</v>
      </c>
      <c r="X1356">
        <v>12.146255677785128</v>
      </c>
      <c r="Y1356">
        <v>0</v>
      </c>
      <c r="AA1356">
        <v>0.54544017285447022</v>
      </c>
      <c r="AB1356">
        <v>0.43230559129206059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12</v>
      </c>
      <c r="AL1356">
        <v>1</v>
      </c>
    </row>
    <row r="1357" spans="1:38" x14ac:dyDescent="0.5">
      <c r="A1357">
        <v>10</v>
      </c>
      <c r="B1357">
        <v>169</v>
      </c>
      <c r="C1357">
        <v>2014</v>
      </c>
      <c r="D1357">
        <v>99</v>
      </c>
      <c r="E1357">
        <v>99</v>
      </c>
      <c r="F1357">
        <v>99</v>
      </c>
      <c r="G1357">
        <v>99</v>
      </c>
      <c r="H1357">
        <v>99</v>
      </c>
      <c r="I1357">
        <v>99</v>
      </c>
      <c r="J1357">
        <v>999</v>
      </c>
      <c r="K1357">
        <v>99</v>
      </c>
      <c r="L1357">
        <v>99</v>
      </c>
      <c r="M1357">
        <v>48</v>
      </c>
      <c r="N1357">
        <v>99</v>
      </c>
      <c r="O1357">
        <v>99</v>
      </c>
      <c r="P1357">
        <v>9999</v>
      </c>
      <c r="Q1357">
        <v>1</v>
      </c>
      <c r="R1357">
        <v>1</v>
      </c>
      <c r="S1357">
        <v>1</v>
      </c>
      <c r="T1357">
        <v>8</v>
      </c>
      <c r="U1357">
        <v>48</v>
      </c>
      <c r="V1357">
        <v>103.79198266522212</v>
      </c>
      <c r="W1357">
        <v>95.8</v>
      </c>
      <c r="X1357">
        <v>0</v>
      </c>
      <c r="Y1357">
        <v>0</v>
      </c>
      <c r="AA1357">
        <v>9.408222786715591E-3</v>
      </c>
      <c r="AB1357">
        <v>1.1669769875305215E-2</v>
      </c>
    </row>
    <row r="1358" spans="1:38" x14ac:dyDescent="0.5">
      <c r="A1358">
        <v>10</v>
      </c>
      <c r="B1358">
        <v>170</v>
      </c>
      <c r="C1358">
        <v>2014</v>
      </c>
      <c r="D1358">
        <v>99</v>
      </c>
      <c r="E1358">
        <v>99</v>
      </c>
      <c r="F1358">
        <v>99</v>
      </c>
      <c r="G1358">
        <v>99</v>
      </c>
      <c r="H1358">
        <v>99</v>
      </c>
      <c r="I1358">
        <v>99</v>
      </c>
      <c r="J1358">
        <v>999</v>
      </c>
      <c r="K1358">
        <v>99</v>
      </c>
      <c r="L1358">
        <v>99</v>
      </c>
      <c r="M1358">
        <v>49</v>
      </c>
      <c r="N1358">
        <v>99</v>
      </c>
      <c r="O1358">
        <v>99</v>
      </c>
      <c r="P1358">
        <v>9999</v>
      </c>
    </row>
    <row r="1359" spans="1:38" x14ac:dyDescent="0.5">
      <c r="A1359">
        <v>10</v>
      </c>
      <c r="B1359">
        <v>171</v>
      </c>
      <c r="C1359">
        <v>2014</v>
      </c>
      <c r="D1359">
        <v>99</v>
      </c>
      <c r="E1359">
        <v>99</v>
      </c>
      <c r="F1359">
        <v>99</v>
      </c>
      <c r="G1359">
        <v>99</v>
      </c>
      <c r="H1359">
        <v>99</v>
      </c>
      <c r="I1359">
        <v>99</v>
      </c>
      <c r="J1359">
        <v>999</v>
      </c>
      <c r="K1359">
        <v>99</v>
      </c>
      <c r="L1359">
        <v>99</v>
      </c>
      <c r="M1359">
        <v>50</v>
      </c>
      <c r="N1359">
        <v>99</v>
      </c>
      <c r="O1359">
        <v>99</v>
      </c>
      <c r="P1359">
        <v>9999</v>
      </c>
    </row>
    <row r="1360" spans="1:38" x14ac:dyDescent="0.5">
      <c r="A1360">
        <v>10</v>
      </c>
      <c r="B1360">
        <v>172</v>
      </c>
      <c r="C1360">
        <v>2014</v>
      </c>
      <c r="D1360">
        <v>99</v>
      </c>
      <c r="E1360">
        <v>99</v>
      </c>
      <c r="F1360">
        <v>99</v>
      </c>
      <c r="G1360">
        <v>99</v>
      </c>
      <c r="H1360">
        <v>99</v>
      </c>
      <c r="I1360">
        <v>99</v>
      </c>
      <c r="J1360">
        <v>999</v>
      </c>
      <c r="K1360">
        <v>99</v>
      </c>
      <c r="L1360">
        <v>99</v>
      </c>
      <c r="M1360">
        <v>51</v>
      </c>
      <c r="N1360">
        <v>99</v>
      </c>
      <c r="O1360">
        <v>99</v>
      </c>
      <c r="P1360">
        <v>9999</v>
      </c>
      <c r="Q1360">
        <v>1</v>
      </c>
      <c r="R1360">
        <v>1</v>
      </c>
      <c r="S1360">
        <v>1</v>
      </c>
      <c r="T1360">
        <v>11</v>
      </c>
      <c r="U1360">
        <v>51</v>
      </c>
      <c r="V1360">
        <v>82.556879739978299</v>
      </c>
      <c r="W1360">
        <v>76.2</v>
      </c>
      <c r="X1360">
        <v>0</v>
      </c>
      <c r="Y1360">
        <v>0</v>
      </c>
      <c r="AA1360">
        <v>9.408222786715591E-3</v>
      </c>
      <c r="AB1360">
        <v>9.2822177922573836E-3</v>
      </c>
    </row>
    <row r="1361" spans="1:28" x14ac:dyDescent="0.5">
      <c r="A1361">
        <v>10</v>
      </c>
      <c r="B1361">
        <v>173</v>
      </c>
      <c r="C1361">
        <v>2014</v>
      </c>
      <c r="D1361">
        <v>99</v>
      </c>
      <c r="E1361">
        <v>99</v>
      </c>
      <c r="F1361">
        <v>99</v>
      </c>
      <c r="G1361">
        <v>99</v>
      </c>
      <c r="H1361">
        <v>99</v>
      </c>
      <c r="I1361">
        <v>99</v>
      </c>
      <c r="J1361">
        <v>999</v>
      </c>
      <c r="K1361">
        <v>99</v>
      </c>
      <c r="L1361">
        <v>99</v>
      </c>
      <c r="M1361">
        <v>52</v>
      </c>
      <c r="N1361">
        <v>99</v>
      </c>
      <c r="O1361">
        <v>99</v>
      </c>
      <c r="P1361">
        <v>9999</v>
      </c>
      <c r="Q1361">
        <v>2</v>
      </c>
      <c r="R1361">
        <v>2</v>
      </c>
      <c r="S1361">
        <v>2</v>
      </c>
      <c r="T1361">
        <v>11</v>
      </c>
      <c r="U1361">
        <v>52</v>
      </c>
      <c r="V1361">
        <v>70.097508125677123</v>
      </c>
      <c r="W1361">
        <v>64.7</v>
      </c>
      <c r="X1361">
        <v>5.7999999999999501</v>
      </c>
      <c r="Y1361">
        <v>0</v>
      </c>
      <c r="AA1361">
        <v>1.8816445573431179E-2</v>
      </c>
      <c r="AB1361">
        <v>1.5762716303387211E-2</v>
      </c>
    </row>
    <row r="1362" spans="1:28" x14ac:dyDescent="0.5">
      <c r="A1362">
        <v>10</v>
      </c>
      <c r="B1362">
        <v>174</v>
      </c>
      <c r="C1362">
        <v>2014</v>
      </c>
      <c r="D1362">
        <v>99</v>
      </c>
      <c r="E1362">
        <v>99</v>
      </c>
      <c r="F1362">
        <v>99</v>
      </c>
      <c r="G1362">
        <v>99</v>
      </c>
      <c r="H1362">
        <v>99</v>
      </c>
      <c r="I1362">
        <v>99</v>
      </c>
      <c r="J1362">
        <v>999</v>
      </c>
      <c r="K1362">
        <v>99</v>
      </c>
      <c r="L1362">
        <v>99</v>
      </c>
      <c r="M1362">
        <v>53</v>
      </c>
      <c r="N1362">
        <v>99</v>
      </c>
      <c r="O1362">
        <v>99</v>
      </c>
      <c r="P1362">
        <v>9999</v>
      </c>
      <c r="Q1362">
        <v>8</v>
      </c>
      <c r="R1362">
        <v>10</v>
      </c>
      <c r="S1362">
        <v>10</v>
      </c>
      <c r="T1362">
        <v>11</v>
      </c>
      <c r="U1362">
        <v>53</v>
      </c>
      <c r="V1362">
        <v>82.340195016251371</v>
      </c>
      <c r="W1362">
        <v>76</v>
      </c>
      <c r="X1362">
        <v>6.6959689366066195</v>
      </c>
      <c r="Y1362">
        <v>0</v>
      </c>
      <c r="AA1362">
        <v>9.4082227867155907E-2</v>
      </c>
      <c r="AB1362">
        <v>9.2578550158997519E-2</v>
      </c>
    </row>
    <row r="1363" spans="1:28" x14ac:dyDescent="0.5">
      <c r="A1363">
        <v>10</v>
      </c>
      <c r="B1363">
        <v>175</v>
      </c>
      <c r="C1363">
        <v>2014</v>
      </c>
      <c r="D1363">
        <v>99</v>
      </c>
      <c r="E1363">
        <v>99</v>
      </c>
      <c r="F1363">
        <v>99</v>
      </c>
      <c r="G1363">
        <v>99</v>
      </c>
      <c r="H1363">
        <v>99</v>
      </c>
      <c r="I1363">
        <v>99</v>
      </c>
      <c r="J1363">
        <v>999</v>
      </c>
      <c r="K1363">
        <v>99</v>
      </c>
      <c r="L1363">
        <v>99</v>
      </c>
      <c r="M1363">
        <v>54</v>
      </c>
      <c r="N1363">
        <v>99</v>
      </c>
      <c r="O1363">
        <v>99</v>
      </c>
      <c r="P1363">
        <v>9999</v>
      </c>
      <c r="Q1363">
        <v>20</v>
      </c>
      <c r="R1363">
        <v>55</v>
      </c>
      <c r="S1363">
        <v>55</v>
      </c>
      <c r="T1363">
        <v>11</v>
      </c>
      <c r="U1363">
        <v>54</v>
      </c>
      <c r="V1363">
        <v>84.694179060376257</v>
      </c>
      <c r="W1363">
        <v>78.172727272727286</v>
      </c>
      <c r="X1363">
        <v>7.8864775993862271</v>
      </c>
      <c r="Y1363">
        <v>0</v>
      </c>
      <c r="AA1363">
        <v>0.5174522532693574</v>
      </c>
      <c r="AB1363">
        <v>0.52373878474817093</v>
      </c>
    </row>
    <row r="1364" spans="1:28" x14ac:dyDescent="0.5">
      <c r="A1364">
        <v>10</v>
      </c>
      <c r="B1364">
        <v>176</v>
      </c>
      <c r="C1364">
        <v>2014</v>
      </c>
      <c r="D1364">
        <v>99</v>
      </c>
      <c r="E1364">
        <v>99</v>
      </c>
      <c r="F1364">
        <v>99</v>
      </c>
      <c r="G1364">
        <v>99</v>
      </c>
      <c r="H1364">
        <v>99</v>
      </c>
      <c r="I1364">
        <v>99</v>
      </c>
      <c r="J1364">
        <v>999</v>
      </c>
      <c r="K1364">
        <v>99</v>
      </c>
      <c r="L1364">
        <v>99</v>
      </c>
      <c r="M1364">
        <v>55</v>
      </c>
      <c r="N1364">
        <v>99</v>
      </c>
      <c r="O1364">
        <v>99</v>
      </c>
      <c r="P1364">
        <v>9999</v>
      </c>
      <c r="Q1364">
        <v>34</v>
      </c>
      <c r="R1364">
        <v>162</v>
      </c>
      <c r="S1364">
        <v>162</v>
      </c>
      <c r="T1364">
        <v>14</v>
      </c>
      <c r="U1364">
        <v>55</v>
      </c>
      <c r="V1364">
        <v>89.536936720035328</v>
      </c>
      <c r="W1364">
        <v>82.642592592592578</v>
      </c>
      <c r="X1364">
        <v>9.7389304401444239</v>
      </c>
      <c r="Y1364">
        <v>0</v>
      </c>
      <c r="AA1364">
        <v>1.5241320914479253</v>
      </c>
      <c r="AB1364">
        <v>1.6308564307679936</v>
      </c>
    </row>
    <row r="1365" spans="1:28" x14ac:dyDescent="0.5">
      <c r="A1365">
        <v>10</v>
      </c>
      <c r="B1365">
        <v>177</v>
      </c>
      <c r="C1365">
        <v>2014</v>
      </c>
      <c r="D1365">
        <v>99</v>
      </c>
      <c r="E1365">
        <v>99</v>
      </c>
      <c r="F1365">
        <v>99</v>
      </c>
      <c r="G1365">
        <v>99</v>
      </c>
      <c r="H1365">
        <v>99</v>
      </c>
      <c r="I1365">
        <v>99</v>
      </c>
      <c r="J1365">
        <v>999</v>
      </c>
      <c r="K1365">
        <v>99</v>
      </c>
      <c r="L1365">
        <v>99</v>
      </c>
      <c r="M1365">
        <v>56</v>
      </c>
      <c r="N1365">
        <v>99</v>
      </c>
      <c r="O1365">
        <v>99</v>
      </c>
      <c r="P1365">
        <v>9999</v>
      </c>
      <c r="Q1365">
        <v>41</v>
      </c>
      <c r="R1365">
        <v>447</v>
      </c>
      <c r="S1365">
        <v>447</v>
      </c>
      <c r="T1365">
        <v>14.006711409395978</v>
      </c>
      <c r="U1365">
        <v>56</v>
      </c>
      <c r="V1365">
        <v>89.213754390047058</v>
      </c>
      <c r="W1365">
        <v>82.344295302013421</v>
      </c>
      <c r="X1365">
        <v>9.7806940084226497</v>
      </c>
      <c r="Y1365">
        <v>0</v>
      </c>
      <c r="AA1365">
        <v>4.2054755856618691</v>
      </c>
      <c r="AB1365">
        <v>4.4837131794702172</v>
      </c>
    </row>
    <row r="1366" spans="1:28" x14ac:dyDescent="0.5">
      <c r="A1366">
        <v>10</v>
      </c>
      <c r="B1366">
        <v>178</v>
      </c>
      <c r="C1366">
        <v>2014</v>
      </c>
      <c r="D1366">
        <v>99</v>
      </c>
      <c r="E1366">
        <v>99</v>
      </c>
      <c r="F1366">
        <v>99</v>
      </c>
      <c r="G1366">
        <v>99</v>
      </c>
      <c r="H1366">
        <v>99</v>
      </c>
      <c r="I1366">
        <v>99</v>
      </c>
      <c r="J1366">
        <v>999</v>
      </c>
      <c r="K1366">
        <v>99</v>
      </c>
      <c r="L1366">
        <v>99</v>
      </c>
      <c r="M1366">
        <v>57</v>
      </c>
      <c r="N1366">
        <v>99</v>
      </c>
      <c r="O1366">
        <v>99</v>
      </c>
      <c r="P1366">
        <v>9999</v>
      </c>
      <c r="Q1366">
        <v>54</v>
      </c>
      <c r="R1366">
        <v>818</v>
      </c>
      <c r="S1366">
        <v>818</v>
      </c>
      <c r="T1366">
        <v>14</v>
      </c>
      <c r="U1366">
        <v>57</v>
      </c>
      <c r="V1366">
        <v>88.284852996103382</v>
      </c>
      <c r="W1366">
        <v>81.486919315403426</v>
      </c>
      <c r="X1366">
        <v>9.6841141081416602</v>
      </c>
      <c r="Y1366">
        <v>0</v>
      </c>
      <c r="AA1366">
        <v>7.6959262395333505</v>
      </c>
      <c r="AB1366">
        <v>8.119662648635769</v>
      </c>
    </row>
    <row r="1367" spans="1:28" x14ac:dyDescent="0.5">
      <c r="A1367">
        <v>10</v>
      </c>
      <c r="B1367">
        <v>179</v>
      </c>
      <c r="C1367">
        <v>2014</v>
      </c>
      <c r="D1367">
        <v>99</v>
      </c>
      <c r="E1367">
        <v>99</v>
      </c>
      <c r="F1367">
        <v>99</v>
      </c>
      <c r="G1367">
        <v>99</v>
      </c>
      <c r="H1367">
        <v>99</v>
      </c>
      <c r="I1367">
        <v>99</v>
      </c>
      <c r="J1367">
        <v>999</v>
      </c>
      <c r="K1367">
        <v>99</v>
      </c>
      <c r="L1367">
        <v>99</v>
      </c>
      <c r="M1367">
        <v>58</v>
      </c>
      <c r="N1367">
        <v>99</v>
      </c>
      <c r="O1367">
        <v>99</v>
      </c>
      <c r="P1367">
        <v>9999</v>
      </c>
      <c r="Q1367">
        <v>59</v>
      </c>
      <c r="R1367">
        <v>1072</v>
      </c>
      <c r="S1367">
        <v>1072</v>
      </c>
      <c r="T1367">
        <v>14.005597014925373</v>
      </c>
      <c r="U1367">
        <v>58</v>
      </c>
      <c r="V1367">
        <v>88.053031160556813</v>
      </c>
      <c r="W1367">
        <v>81.272947761193933</v>
      </c>
      <c r="X1367">
        <v>9.6349263354639394</v>
      </c>
      <c r="Y1367">
        <v>0</v>
      </c>
      <c r="AA1367">
        <v>10.085614827359112</v>
      </c>
      <c r="AB1367">
        <v>10.612985725240245</v>
      </c>
    </row>
    <row r="1368" spans="1:28" x14ac:dyDescent="0.5">
      <c r="A1368">
        <v>10</v>
      </c>
      <c r="B1368">
        <v>180</v>
      </c>
      <c r="C1368">
        <v>2014</v>
      </c>
      <c r="D1368">
        <v>99</v>
      </c>
      <c r="E1368">
        <v>99</v>
      </c>
      <c r="F1368">
        <v>99</v>
      </c>
      <c r="G1368">
        <v>99</v>
      </c>
      <c r="H1368">
        <v>99</v>
      </c>
      <c r="I1368">
        <v>99</v>
      </c>
      <c r="J1368">
        <v>999</v>
      </c>
      <c r="K1368">
        <v>99</v>
      </c>
      <c r="L1368">
        <v>99</v>
      </c>
      <c r="M1368">
        <v>59</v>
      </c>
      <c r="N1368">
        <v>99</v>
      </c>
      <c r="O1368">
        <v>99</v>
      </c>
      <c r="P1368">
        <v>9999</v>
      </c>
      <c r="Q1368">
        <v>61</v>
      </c>
      <c r="R1368">
        <v>1371</v>
      </c>
      <c r="S1368">
        <v>1371</v>
      </c>
      <c r="T1368">
        <v>14.002188183807444</v>
      </c>
      <c r="U1368">
        <v>59</v>
      </c>
      <c r="V1368">
        <v>86.662589011034171</v>
      </c>
      <c r="W1368">
        <v>79.989569657184546</v>
      </c>
      <c r="X1368">
        <v>9.487599524933513</v>
      </c>
      <c r="Y1368">
        <v>0</v>
      </c>
      <c r="AA1368">
        <v>12.898673440587071</v>
      </c>
      <c r="AB1368">
        <v>13.358804616015236</v>
      </c>
    </row>
    <row r="1369" spans="1:28" x14ac:dyDescent="0.5">
      <c r="A1369">
        <v>10</v>
      </c>
      <c r="B1369">
        <v>181</v>
      </c>
      <c r="C1369">
        <v>2014</v>
      </c>
      <c r="D1369">
        <v>99</v>
      </c>
      <c r="E1369">
        <v>99</v>
      </c>
      <c r="F1369">
        <v>99</v>
      </c>
      <c r="G1369">
        <v>99</v>
      </c>
      <c r="H1369">
        <v>99</v>
      </c>
      <c r="I1369">
        <v>99</v>
      </c>
      <c r="J1369">
        <v>999</v>
      </c>
      <c r="K1369">
        <v>99</v>
      </c>
      <c r="L1369">
        <v>99</v>
      </c>
      <c r="M1369">
        <v>60</v>
      </c>
      <c r="N1369">
        <v>99</v>
      </c>
      <c r="O1369">
        <v>99</v>
      </c>
      <c r="P1369">
        <v>9999</v>
      </c>
      <c r="Q1369">
        <v>76</v>
      </c>
      <c r="R1369">
        <v>1511</v>
      </c>
      <c r="S1369">
        <v>1511</v>
      </c>
      <c r="T1369">
        <v>17</v>
      </c>
      <c r="U1369">
        <v>60</v>
      </c>
      <c r="V1369">
        <v>84.775998043957955</v>
      </c>
      <c r="W1369">
        <v>78.248246194573241</v>
      </c>
      <c r="X1369">
        <v>9.4857304393055362</v>
      </c>
      <c r="Y1369">
        <v>0</v>
      </c>
      <c r="AA1369">
        <v>14.215824630727257</v>
      </c>
      <c r="AB1369">
        <v>14.402432866847088</v>
      </c>
    </row>
    <row r="1370" spans="1:28" x14ac:dyDescent="0.5">
      <c r="A1370">
        <v>10</v>
      </c>
      <c r="B1370">
        <v>182</v>
      </c>
      <c r="C1370">
        <v>2014</v>
      </c>
      <c r="D1370">
        <v>99</v>
      </c>
      <c r="E1370">
        <v>99</v>
      </c>
      <c r="F1370">
        <v>99</v>
      </c>
      <c r="G1370">
        <v>99</v>
      </c>
      <c r="H1370">
        <v>99</v>
      </c>
      <c r="I1370">
        <v>99</v>
      </c>
      <c r="J1370">
        <v>999</v>
      </c>
      <c r="K1370">
        <v>99</v>
      </c>
      <c r="L1370">
        <v>99</v>
      </c>
      <c r="M1370">
        <v>61</v>
      </c>
      <c r="N1370">
        <v>99</v>
      </c>
      <c r="O1370">
        <v>99</v>
      </c>
      <c r="P1370">
        <v>9999</v>
      </c>
      <c r="Q1370">
        <v>69</v>
      </c>
      <c r="R1370">
        <v>1404</v>
      </c>
      <c r="S1370">
        <v>1404</v>
      </c>
      <c r="T1370">
        <v>17</v>
      </c>
      <c r="U1370">
        <v>61</v>
      </c>
      <c r="V1370">
        <v>83.472619631883049</v>
      </c>
      <c r="W1370">
        <v>77.045227920227987</v>
      </c>
      <c r="X1370">
        <v>9.612788921300444</v>
      </c>
      <c r="Y1370">
        <v>0</v>
      </c>
      <c r="AA1370">
        <v>13.209144792548685</v>
      </c>
      <c r="AB1370">
        <v>13.176790313847381</v>
      </c>
    </row>
    <row r="1371" spans="1:28" x14ac:dyDescent="0.5">
      <c r="A1371">
        <v>10</v>
      </c>
      <c r="B1371">
        <v>183</v>
      </c>
      <c r="C1371">
        <v>2014</v>
      </c>
      <c r="D1371">
        <v>99</v>
      </c>
      <c r="E1371">
        <v>99</v>
      </c>
      <c r="F1371">
        <v>99</v>
      </c>
      <c r="G1371">
        <v>99</v>
      </c>
      <c r="H1371">
        <v>99</v>
      </c>
      <c r="I1371">
        <v>99</v>
      </c>
      <c r="J1371">
        <v>999</v>
      </c>
      <c r="K1371">
        <v>99</v>
      </c>
      <c r="L1371">
        <v>99</v>
      </c>
      <c r="M1371">
        <v>62</v>
      </c>
      <c r="N1371">
        <v>99</v>
      </c>
      <c r="O1371">
        <v>99</v>
      </c>
      <c r="P1371">
        <v>9999</v>
      </c>
      <c r="Q1371">
        <v>71</v>
      </c>
      <c r="R1371">
        <v>1216</v>
      </c>
      <c r="S1371">
        <v>1216</v>
      </c>
      <c r="T1371">
        <v>17</v>
      </c>
      <c r="U1371">
        <v>62</v>
      </c>
      <c r="V1371">
        <v>82.431519786736573</v>
      </c>
      <c r="W1371">
        <v>76.084292763157947</v>
      </c>
      <c r="X1371">
        <v>9.658519469799181</v>
      </c>
      <c r="Y1371">
        <v>0</v>
      </c>
      <c r="AA1371">
        <v>11.440398908646163</v>
      </c>
      <c r="AB1371">
        <v>11.270037622217396</v>
      </c>
    </row>
    <row r="1372" spans="1:28" x14ac:dyDescent="0.5">
      <c r="A1372">
        <v>10</v>
      </c>
      <c r="B1372">
        <v>184</v>
      </c>
      <c r="C1372">
        <v>2014</v>
      </c>
      <c r="D1372">
        <v>99</v>
      </c>
      <c r="E1372">
        <v>99</v>
      </c>
      <c r="F1372">
        <v>99</v>
      </c>
      <c r="G1372">
        <v>99</v>
      </c>
      <c r="H1372">
        <v>99</v>
      </c>
      <c r="I1372">
        <v>99</v>
      </c>
      <c r="J1372">
        <v>999</v>
      </c>
      <c r="K1372">
        <v>99</v>
      </c>
      <c r="L1372">
        <v>99</v>
      </c>
      <c r="M1372">
        <v>63</v>
      </c>
      <c r="N1372">
        <v>99</v>
      </c>
      <c r="O1372">
        <v>99</v>
      </c>
      <c r="P1372">
        <v>9999</v>
      </c>
      <c r="Q1372">
        <v>63</v>
      </c>
      <c r="R1372">
        <v>952</v>
      </c>
      <c r="S1372">
        <v>952</v>
      </c>
      <c r="T1372">
        <v>17</v>
      </c>
      <c r="U1372">
        <v>63</v>
      </c>
      <c r="V1372">
        <v>80.497350619554439</v>
      </c>
      <c r="W1372">
        <v>74.299054621848782</v>
      </c>
      <c r="X1372">
        <v>9.4188679062644312</v>
      </c>
      <c r="Y1372">
        <v>0</v>
      </c>
      <c r="AA1372">
        <v>8.95662809295324</v>
      </c>
      <c r="AB1372">
        <v>8.6162247563570116</v>
      </c>
    </row>
    <row r="1373" spans="1:28" x14ac:dyDescent="0.5">
      <c r="A1373">
        <v>10</v>
      </c>
      <c r="B1373">
        <v>185</v>
      </c>
      <c r="C1373">
        <v>2014</v>
      </c>
      <c r="D1373">
        <v>99</v>
      </c>
      <c r="E1373">
        <v>99</v>
      </c>
      <c r="F1373">
        <v>99</v>
      </c>
      <c r="G1373">
        <v>99</v>
      </c>
      <c r="H1373">
        <v>99</v>
      </c>
      <c r="I1373">
        <v>99</v>
      </c>
      <c r="J1373">
        <v>999</v>
      </c>
      <c r="K1373">
        <v>99</v>
      </c>
      <c r="L1373">
        <v>99</v>
      </c>
      <c r="M1373">
        <v>64</v>
      </c>
      <c r="N1373">
        <v>99</v>
      </c>
      <c r="O1373">
        <v>99</v>
      </c>
      <c r="P1373">
        <v>9999</v>
      </c>
      <c r="Q1373">
        <v>56</v>
      </c>
      <c r="R1373">
        <v>686</v>
      </c>
      <c r="S1373">
        <v>686</v>
      </c>
      <c r="T1373">
        <v>17</v>
      </c>
      <c r="U1373">
        <v>64</v>
      </c>
      <c r="V1373">
        <v>78.235819943207119</v>
      </c>
      <c r="W1373">
        <v>72.211661807580171</v>
      </c>
      <c r="X1373">
        <v>10.193450042503388</v>
      </c>
      <c r="Y1373">
        <v>0</v>
      </c>
      <c r="AA1373">
        <v>6.4540408316868909</v>
      </c>
      <c r="AB1373">
        <v>6.0343186249161747</v>
      </c>
    </row>
    <row r="1374" spans="1:28" x14ac:dyDescent="0.5">
      <c r="A1374">
        <v>10</v>
      </c>
      <c r="B1374">
        <v>186</v>
      </c>
      <c r="C1374">
        <v>2014</v>
      </c>
      <c r="D1374">
        <v>99</v>
      </c>
      <c r="E1374">
        <v>99</v>
      </c>
      <c r="F1374">
        <v>99</v>
      </c>
      <c r="G1374">
        <v>99</v>
      </c>
      <c r="H1374">
        <v>99</v>
      </c>
      <c r="I1374">
        <v>99</v>
      </c>
      <c r="J1374">
        <v>999</v>
      </c>
      <c r="K1374">
        <v>99</v>
      </c>
      <c r="L1374">
        <v>99</v>
      </c>
      <c r="M1374">
        <v>65</v>
      </c>
      <c r="N1374">
        <v>99</v>
      </c>
      <c r="O1374">
        <v>99</v>
      </c>
      <c r="P1374">
        <v>9999</v>
      </c>
      <c r="Q1374">
        <v>51</v>
      </c>
      <c r="R1374">
        <v>465</v>
      </c>
      <c r="S1374">
        <v>465</v>
      </c>
      <c r="T1374">
        <v>17</v>
      </c>
      <c r="U1374">
        <v>65</v>
      </c>
      <c r="V1374">
        <v>76.319388622887004</v>
      </c>
      <c r="W1374">
        <v>70.442795698924684</v>
      </c>
      <c r="X1374">
        <v>10.127910797904432</v>
      </c>
      <c r="Y1374">
        <v>0</v>
      </c>
      <c r="AA1374">
        <v>4.3748235958227504</v>
      </c>
      <c r="AB1374">
        <v>3.9901233304646126</v>
      </c>
    </row>
    <row r="1375" spans="1:28" x14ac:dyDescent="0.5">
      <c r="A1375">
        <v>10</v>
      </c>
      <c r="B1375">
        <v>187</v>
      </c>
      <c r="C1375">
        <v>2014</v>
      </c>
      <c r="D1375">
        <v>99</v>
      </c>
      <c r="E1375">
        <v>99</v>
      </c>
      <c r="F1375">
        <v>99</v>
      </c>
      <c r="G1375">
        <v>99</v>
      </c>
      <c r="H1375">
        <v>99</v>
      </c>
      <c r="I1375">
        <v>99</v>
      </c>
      <c r="J1375">
        <v>999</v>
      </c>
      <c r="K1375">
        <v>99</v>
      </c>
      <c r="L1375">
        <v>99</v>
      </c>
      <c r="M1375">
        <v>66</v>
      </c>
      <c r="N1375">
        <v>99</v>
      </c>
      <c r="O1375">
        <v>99</v>
      </c>
      <c r="P1375">
        <v>9999</v>
      </c>
      <c r="Q1375">
        <v>36</v>
      </c>
      <c r="R1375">
        <v>242</v>
      </c>
      <c r="S1375">
        <v>242</v>
      </c>
      <c r="T1375">
        <v>17</v>
      </c>
      <c r="U1375">
        <v>66</v>
      </c>
      <c r="V1375">
        <v>73.612367146297998</v>
      </c>
      <c r="W1375">
        <v>67.94421487603303</v>
      </c>
      <c r="X1375">
        <v>9.7665089943797128</v>
      </c>
      <c r="Y1375">
        <v>0</v>
      </c>
      <c r="AA1375">
        <v>2.2767899143851724</v>
      </c>
      <c r="AB1375">
        <v>2.0029247513017321</v>
      </c>
    </row>
    <row r="1376" spans="1:28" x14ac:dyDescent="0.5">
      <c r="A1376">
        <v>10</v>
      </c>
      <c r="B1376">
        <v>188</v>
      </c>
      <c r="C1376">
        <v>2014</v>
      </c>
      <c r="D1376">
        <v>99</v>
      </c>
      <c r="E1376">
        <v>99</v>
      </c>
      <c r="F1376">
        <v>99</v>
      </c>
      <c r="G1376">
        <v>99</v>
      </c>
      <c r="H1376">
        <v>99</v>
      </c>
      <c r="I1376">
        <v>99</v>
      </c>
      <c r="J1376">
        <v>999</v>
      </c>
      <c r="K1376">
        <v>99</v>
      </c>
      <c r="L1376">
        <v>99</v>
      </c>
      <c r="M1376">
        <v>67</v>
      </c>
      <c r="N1376">
        <v>99</v>
      </c>
      <c r="O1376">
        <v>99</v>
      </c>
      <c r="P1376">
        <v>9999</v>
      </c>
      <c r="Q1376">
        <v>23</v>
      </c>
      <c r="R1376">
        <v>128</v>
      </c>
      <c r="S1376">
        <v>128</v>
      </c>
      <c r="T1376">
        <v>17</v>
      </c>
      <c r="U1376">
        <v>67</v>
      </c>
      <c r="V1376">
        <v>69.809723726977268</v>
      </c>
      <c r="W1376">
        <v>64.434374999999989</v>
      </c>
      <c r="X1376">
        <v>9.2651433264345844</v>
      </c>
      <c r="Y1376">
        <v>0</v>
      </c>
      <c r="AA1376">
        <v>1.2042525166995957</v>
      </c>
      <c r="AB1376">
        <v>1.0046721714359841</v>
      </c>
    </row>
    <row r="1377" spans="1:28" x14ac:dyDescent="0.5">
      <c r="A1377">
        <v>10</v>
      </c>
      <c r="B1377">
        <v>189</v>
      </c>
      <c r="C1377">
        <v>2014</v>
      </c>
      <c r="D1377">
        <v>99</v>
      </c>
      <c r="E1377">
        <v>99</v>
      </c>
      <c r="F1377">
        <v>99</v>
      </c>
      <c r="G1377">
        <v>99</v>
      </c>
      <c r="H1377">
        <v>99</v>
      </c>
      <c r="I1377">
        <v>99</v>
      </c>
      <c r="J1377">
        <v>999</v>
      </c>
      <c r="K1377">
        <v>99</v>
      </c>
      <c r="L1377">
        <v>99</v>
      </c>
      <c r="M1377">
        <v>68</v>
      </c>
      <c r="N1377">
        <v>99</v>
      </c>
      <c r="O1377">
        <v>99</v>
      </c>
      <c r="P1377">
        <v>9999</v>
      </c>
      <c r="Q1377">
        <v>20</v>
      </c>
      <c r="R1377">
        <v>86</v>
      </c>
      <c r="S1377">
        <v>86</v>
      </c>
      <c r="T1377">
        <v>17</v>
      </c>
      <c r="U1377">
        <v>68</v>
      </c>
      <c r="V1377">
        <v>66.542366902668263</v>
      </c>
      <c r="W1377">
        <v>61.418604651162774</v>
      </c>
      <c r="X1377">
        <v>10.909143931070732</v>
      </c>
      <c r="Y1377">
        <v>0</v>
      </c>
      <c r="AA1377">
        <v>0.80910715965754076</v>
      </c>
      <c r="AB1377">
        <v>0.64342092360503278</v>
      </c>
    </row>
    <row r="1378" spans="1:28" x14ac:dyDescent="0.5">
      <c r="A1378">
        <v>10</v>
      </c>
      <c r="B1378">
        <v>190</v>
      </c>
      <c r="C1378">
        <v>2013</v>
      </c>
      <c r="D1378">
        <v>99</v>
      </c>
      <c r="E1378">
        <v>99</v>
      </c>
      <c r="F1378">
        <v>99</v>
      </c>
      <c r="G1378">
        <v>99</v>
      </c>
      <c r="H1378">
        <v>99</v>
      </c>
      <c r="I1378">
        <v>99</v>
      </c>
      <c r="J1378">
        <v>999</v>
      </c>
      <c r="K1378">
        <v>99</v>
      </c>
      <c r="L1378">
        <v>99</v>
      </c>
      <c r="M1378">
        <v>48</v>
      </c>
      <c r="N1378">
        <v>99</v>
      </c>
      <c r="O1378">
        <v>99</v>
      </c>
      <c r="P1378">
        <v>9999</v>
      </c>
      <c r="Q1378">
        <v>4</v>
      </c>
      <c r="R1378">
        <v>5</v>
      </c>
      <c r="S1378">
        <v>5</v>
      </c>
      <c r="T1378">
        <v>8</v>
      </c>
      <c r="U1378">
        <v>48</v>
      </c>
      <c r="V1378">
        <v>100.9967497291441</v>
      </c>
      <c r="W1378">
        <v>93.22</v>
      </c>
      <c r="X1378">
        <v>10.342804261901213</v>
      </c>
      <c r="Y1378">
        <v>0</v>
      </c>
      <c r="AA1378">
        <v>9.2971364819635555E-2</v>
      </c>
      <c r="AB1378">
        <v>0.11633441514438968</v>
      </c>
    </row>
    <row r="1379" spans="1:28" x14ac:dyDescent="0.5">
      <c r="A1379">
        <v>10</v>
      </c>
      <c r="B1379">
        <v>191</v>
      </c>
      <c r="C1379">
        <v>2013</v>
      </c>
      <c r="D1379">
        <v>99</v>
      </c>
      <c r="E1379">
        <v>99</v>
      </c>
      <c r="F1379">
        <v>99</v>
      </c>
      <c r="G1379">
        <v>99</v>
      </c>
      <c r="H1379">
        <v>99</v>
      </c>
      <c r="I1379">
        <v>99</v>
      </c>
      <c r="J1379">
        <v>999</v>
      </c>
      <c r="K1379">
        <v>99</v>
      </c>
      <c r="L1379">
        <v>99</v>
      </c>
      <c r="M1379">
        <v>49</v>
      </c>
      <c r="N1379">
        <v>99</v>
      </c>
      <c r="O1379">
        <v>99</v>
      </c>
      <c r="P1379">
        <v>9999</v>
      </c>
      <c r="Q1379">
        <v>3</v>
      </c>
      <c r="R1379">
        <v>3</v>
      </c>
      <c r="S1379">
        <v>3</v>
      </c>
      <c r="T1379">
        <v>8</v>
      </c>
      <c r="U1379">
        <v>49</v>
      </c>
      <c r="V1379">
        <v>104.58649331888768</v>
      </c>
      <c r="W1379">
        <v>96.53333333333336</v>
      </c>
      <c r="X1379">
        <v>4.2851163604060547</v>
      </c>
      <c r="Y1379">
        <v>0</v>
      </c>
      <c r="AA1379">
        <v>5.5782818891781341E-2</v>
      </c>
      <c r="AB1379">
        <v>7.2281584693875245E-2</v>
      </c>
    </row>
    <row r="1380" spans="1:28" x14ac:dyDescent="0.5">
      <c r="A1380">
        <v>10</v>
      </c>
      <c r="B1380">
        <v>192</v>
      </c>
      <c r="C1380">
        <v>2013</v>
      </c>
      <c r="D1380">
        <v>99</v>
      </c>
      <c r="E1380">
        <v>99</v>
      </c>
      <c r="F1380">
        <v>99</v>
      </c>
      <c r="G1380">
        <v>99</v>
      </c>
      <c r="H1380">
        <v>99</v>
      </c>
      <c r="I1380">
        <v>99</v>
      </c>
      <c r="J1380">
        <v>999</v>
      </c>
      <c r="K1380">
        <v>99</v>
      </c>
      <c r="L1380">
        <v>99</v>
      </c>
      <c r="M1380">
        <v>50</v>
      </c>
      <c r="N1380">
        <v>99</v>
      </c>
      <c r="O1380">
        <v>99</v>
      </c>
      <c r="P1380">
        <v>9999</v>
      </c>
      <c r="Q1380">
        <v>1</v>
      </c>
      <c r="R1380">
        <v>1</v>
      </c>
      <c r="S1380">
        <v>1</v>
      </c>
      <c r="T1380">
        <v>11</v>
      </c>
      <c r="U1380">
        <v>50</v>
      </c>
      <c r="V1380">
        <v>111.91765980498376</v>
      </c>
      <c r="W1380">
        <v>103.3</v>
      </c>
      <c r="X1380">
        <v>0</v>
      </c>
      <c r="Y1380">
        <v>0</v>
      </c>
      <c r="AA1380">
        <v>1.8594272963927114E-2</v>
      </c>
      <c r="AB1380">
        <v>2.5782761391150943E-2</v>
      </c>
    </row>
    <row r="1381" spans="1:28" x14ac:dyDescent="0.5">
      <c r="A1381">
        <v>10</v>
      </c>
      <c r="B1381">
        <v>193</v>
      </c>
      <c r="C1381">
        <v>2013</v>
      </c>
      <c r="D1381">
        <v>99</v>
      </c>
      <c r="E1381">
        <v>99</v>
      </c>
      <c r="F1381">
        <v>99</v>
      </c>
      <c r="G1381">
        <v>99</v>
      </c>
      <c r="H1381">
        <v>99</v>
      </c>
      <c r="I1381">
        <v>99</v>
      </c>
      <c r="J1381">
        <v>999</v>
      </c>
      <c r="K1381">
        <v>99</v>
      </c>
      <c r="L1381">
        <v>99</v>
      </c>
      <c r="M1381">
        <v>51</v>
      </c>
      <c r="N1381">
        <v>99</v>
      </c>
      <c r="O1381">
        <v>99</v>
      </c>
      <c r="P1381">
        <v>9999</v>
      </c>
      <c r="Q1381">
        <v>5</v>
      </c>
      <c r="R1381">
        <v>6</v>
      </c>
      <c r="S1381">
        <v>6</v>
      </c>
      <c r="T1381">
        <v>11</v>
      </c>
      <c r="U1381">
        <v>51</v>
      </c>
      <c r="V1381">
        <v>99.711087035030701</v>
      </c>
      <c r="W1381">
        <v>92.033333333333317</v>
      </c>
      <c r="X1381">
        <v>7.3547414789525583</v>
      </c>
      <c r="Y1381">
        <v>0</v>
      </c>
      <c r="AA1381">
        <v>0.11156563778356268</v>
      </c>
      <c r="AB1381">
        <v>0.13782420948880492</v>
      </c>
    </row>
    <row r="1382" spans="1:28" x14ac:dyDescent="0.5">
      <c r="A1382">
        <v>10</v>
      </c>
      <c r="B1382">
        <v>194</v>
      </c>
      <c r="C1382">
        <v>2013</v>
      </c>
      <c r="D1382">
        <v>99</v>
      </c>
      <c r="E1382">
        <v>99</v>
      </c>
      <c r="F1382">
        <v>99</v>
      </c>
      <c r="G1382">
        <v>99</v>
      </c>
      <c r="H1382">
        <v>99</v>
      </c>
      <c r="I1382">
        <v>99</v>
      </c>
      <c r="J1382">
        <v>999</v>
      </c>
      <c r="K1382">
        <v>99</v>
      </c>
      <c r="L1382">
        <v>99</v>
      </c>
      <c r="M1382">
        <v>52</v>
      </c>
      <c r="N1382">
        <v>99</v>
      </c>
      <c r="O1382">
        <v>99</v>
      </c>
      <c r="P1382">
        <v>9999</v>
      </c>
      <c r="Q1382">
        <v>8</v>
      </c>
      <c r="R1382">
        <v>17</v>
      </c>
      <c r="S1382">
        <v>17</v>
      </c>
      <c r="T1382">
        <v>11</v>
      </c>
      <c r="U1382">
        <v>52</v>
      </c>
      <c r="V1382">
        <v>98.572430055445793</v>
      </c>
      <c r="W1382">
        <v>90.982352941176487</v>
      </c>
      <c r="X1382">
        <v>10.865500464590744</v>
      </c>
      <c r="Y1382">
        <v>0</v>
      </c>
      <c r="AA1382">
        <v>0.31610264038676095</v>
      </c>
      <c r="AB1382">
        <v>0.38604256576663271</v>
      </c>
    </row>
    <row r="1383" spans="1:28" x14ac:dyDescent="0.5">
      <c r="A1383">
        <v>10</v>
      </c>
      <c r="B1383">
        <v>195</v>
      </c>
      <c r="C1383">
        <v>2013</v>
      </c>
      <c r="D1383">
        <v>99</v>
      </c>
      <c r="E1383">
        <v>99</v>
      </c>
      <c r="F1383">
        <v>99</v>
      </c>
      <c r="G1383">
        <v>99</v>
      </c>
      <c r="H1383">
        <v>99</v>
      </c>
      <c r="I1383">
        <v>99</v>
      </c>
      <c r="J1383">
        <v>999</v>
      </c>
      <c r="K1383">
        <v>99</v>
      </c>
      <c r="L1383">
        <v>99</v>
      </c>
      <c r="M1383">
        <v>53</v>
      </c>
      <c r="N1383">
        <v>99</v>
      </c>
      <c r="O1383">
        <v>99</v>
      </c>
      <c r="P1383">
        <v>9999</v>
      </c>
      <c r="Q1383">
        <v>10</v>
      </c>
      <c r="R1383">
        <v>24</v>
      </c>
      <c r="S1383">
        <v>24</v>
      </c>
      <c r="T1383">
        <v>11</v>
      </c>
      <c r="U1383">
        <v>53</v>
      </c>
      <c r="V1383">
        <v>93.62585771036477</v>
      </c>
      <c r="W1383">
        <v>86.416666666666686</v>
      </c>
      <c r="X1383">
        <v>13.626526418064897</v>
      </c>
      <c r="Y1383">
        <v>0</v>
      </c>
      <c r="AA1383">
        <v>0.44626255113425073</v>
      </c>
      <c r="AB1383">
        <v>0.51765195668196595</v>
      </c>
    </row>
    <row r="1384" spans="1:28" x14ac:dyDescent="0.5">
      <c r="A1384">
        <v>10</v>
      </c>
      <c r="B1384">
        <v>196</v>
      </c>
      <c r="C1384">
        <v>2013</v>
      </c>
      <c r="D1384">
        <v>99</v>
      </c>
      <c r="E1384">
        <v>99</v>
      </c>
      <c r="F1384">
        <v>99</v>
      </c>
      <c r="G1384">
        <v>99</v>
      </c>
      <c r="H1384">
        <v>99</v>
      </c>
      <c r="I1384">
        <v>99</v>
      </c>
      <c r="J1384">
        <v>999</v>
      </c>
      <c r="K1384">
        <v>99</v>
      </c>
      <c r="L1384">
        <v>99</v>
      </c>
      <c r="M1384">
        <v>54</v>
      </c>
      <c r="N1384">
        <v>99</v>
      </c>
      <c r="O1384">
        <v>99</v>
      </c>
      <c r="P1384">
        <v>9999</v>
      </c>
      <c r="Q1384">
        <v>14</v>
      </c>
      <c r="R1384">
        <v>61</v>
      </c>
      <c r="S1384">
        <v>61</v>
      </c>
      <c r="T1384">
        <v>11</v>
      </c>
      <c r="U1384">
        <v>54</v>
      </c>
      <c r="V1384">
        <v>92.623838871818563</v>
      </c>
      <c r="W1384">
        <v>85.491803278688494</v>
      </c>
      <c r="X1384">
        <v>11.479779730022244</v>
      </c>
      <c r="Y1384">
        <v>0</v>
      </c>
      <c r="AA1384">
        <v>1.1342506507995538</v>
      </c>
      <c r="AB1384">
        <v>1.3016176249259643</v>
      </c>
    </row>
    <row r="1385" spans="1:28" x14ac:dyDescent="0.5">
      <c r="A1385">
        <v>10</v>
      </c>
      <c r="B1385">
        <v>197</v>
      </c>
      <c r="C1385">
        <v>2013</v>
      </c>
      <c r="D1385">
        <v>99</v>
      </c>
      <c r="E1385">
        <v>99</v>
      </c>
      <c r="F1385">
        <v>99</v>
      </c>
      <c r="G1385">
        <v>99</v>
      </c>
      <c r="H1385">
        <v>99</v>
      </c>
      <c r="I1385">
        <v>99</v>
      </c>
      <c r="J1385">
        <v>999</v>
      </c>
      <c r="K1385">
        <v>99</v>
      </c>
      <c r="L1385">
        <v>99</v>
      </c>
      <c r="M1385">
        <v>55</v>
      </c>
      <c r="N1385">
        <v>99</v>
      </c>
      <c r="O1385">
        <v>99</v>
      </c>
      <c r="P1385">
        <v>9999</v>
      </c>
      <c r="Q1385">
        <v>19</v>
      </c>
      <c r="R1385">
        <v>106</v>
      </c>
      <c r="S1385">
        <v>106</v>
      </c>
      <c r="T1385">
        <v>14</v>
      </c>
      <c r="U1385">
        <v>55</v>
      </c>
      <c r="V1385">
        <v>90.729573376397738</v>
      </c>
      <c r="W1385">
        <v>83.743396226415058</v>
      </c>
      <c r="X1385">
        <v>10.049199901202613</v>
      </c>
      <c r="Y1385">
        <v>0</v>
      </c>
      <c r="AA1385">
        <v>1.9709929341762735</v>
      </c>
      <c r="AB1385">
        <v>2.215570341887402</v>
      </c>
    </row>
    <row r="1386" spans="1:28" x14ac:dyDescent="0.5">
      <c r="A1386">
        <v>10</v>
      </c>
      <c r="B1386">
        <v>198</v>
      </c>
      <c r="C1386">
        <v>2013</v>
      </c>
      <c r="D1386">
        <v>99</v>
      </c>
      <c r="E1386">
        <v>99</v>
      </c>
      <c r="F1386">
        <v>99</v>
      </c>
      <c r="G1386">
        <v>99</v>
      </c>
      <c r="H1386">
        <v>99</v>
      </c>
      <c r="I1386">
        <v>99</v>
      </c>
      <c r="J1386">
        <v>999</v>
      </c>
      <c r="K1386">
        <v>99</v>
      </c>
      <c r="L1386">
        <v>99</v>
      </c>
      <c r="M1386">
        <v>56</v>
      </c>
      <c r="N1386">
        <v>99</v>
      </c>
      <c r="O1386">
        <v>99</v>
      </c>
      <c r="P1386">
        <v>9999</v>
      </c>
      <c r="Q1386">
        <v>23</v>
      </c>
      <c r="R1386">
        <v>179</v>
      </c>
      <c r="S1386">
        <v>179</v>
      </c>
      <c r="T1386">
        <v>14</v>
      </c>
      <c r="U1386">
        <v>56</v>
      </c>
      <c r="V1386">
        <v>89.016263459571306</v>
      </c>
      <c r="W1386">
        <v>82.162011173184354</v>
      </c>
      <c r="X1386">
        <v>10.643528648922528</v>
      </c>
      <c r="Y1386">
        <v>0</v>
      </c>
      <c r="AA1386">
        <v>3.3283748605429526</v>
      </c>
      <c r="AB1386">
        <v>3.6707364160663793</v>
      </c>
    </row>
    <row r="1387" spans="1:28" x14ac:dyDescent="0.5">
      <c r="A1387">
        <v>10</v>
      </c>
      <c r="B1387">
        <v>199</v>
      </c>
      <c r="C1387">
        <v>2013</v>
      </c>
      <c r="D1387">
        <v>99</v>
      </c>
      <c r="E1387">
        <v>99</v>
      </c>
      <c r="F1387">
        <v>99</v>
      </c>
      <c r="G1387">
        <v>99</v>
      </c>
      <c r="H1387">
        <v>99</v>
      </c>
      <c r="I1387">
        <v>99</v>
      </c>
      <c r="J1387">
        <v>999</v>
      </c>
      <c r="K1387">
        <v>99</v>
      </c>
      <c r="L1387">
        <v>99</v>
      </c>
      <c r="M1387">
        <v>57</v>
      </c>
      <c r="N1387">
        <v>99</v>
      </c>
      <c r="O1387">
        <v>99</v>
      </c>
      <c r="P1387">
        <v>9999</v>
      </c>
      <c r="Q1387">
        <v>31</v>
      </c>
      <c r="R1387">
        <v>289</v>
      </c>
      <c r="S1387">
        <v>289</v>
      </c>
      <c r="T1387">
        <v>14</v>
      </c>
      <c r="U1387">
        <v>57</v>
      </c>
      <c r="V1387">
        <v>86.525809100008601</v>
      </c>
      <c r="W1387">
        <v>79.86332179930794</v>
      </c>
      <c r="X1387">
        <v>11.209951586478406</v>
      </c>
      <c r="Y1387">
        <v>0</v>
      </c>
      <c r="AA1387">
        <v>5.3737448865749347</v>
      </c>
      <c r="AB1387">
        <v>5.7606875536152886</v>
      </c>
    </row>
    <row r="1388" spans="1:28" x14ac:dyDescent="0.5">
      <c r="A1388">
        <v>10</v>
      </c>
      <c r="B1388">
        <v>200</v>
      </c>
      <c r="C1388">
        <v>2013</v>
      </c>
      <c r="D1388">
        <v>99</v>
      </c>
      <c r="E1388">
        <v>99</v>
      </c>
      <c r="F1388">
        <v>99</v>
      </c>
      <c r="G1388">
        <v>99</v>
      </c>
      <c r="H1388">
        <v>99</v>
      </c>
      <c r="I1388">
        <v>99</v>
      </c>
      <c r="J1388">
        <v>999</v>
      </c>
      <c r="K1388">
        <v>99</v>
      </c>
      <c r="L1388">
        <v>99</v>
      </c>
      <c r="M1388">
        <v>58</v>
      </c>
      <c r="N1388">
        <v>99</v>
      </c>
      <c r="O1388">
        <v>99</v>
      </c>
      <c r="P1388">
        <v>9999</v>
      </c>
      <c r="Q1388">
        <v>37</v>
      </c>
      <c r="R1388">
        <v>392</v>
      </c>
      <c r="S1388">
        <v>392</v>
      </c>
      <c r="T1388">
        <v>14</v>
      </c>
      <c r="U1388">
        <v>58</v>
      </c>
      <c r="V1388">
        <v>84.982145620978585</v>
      </c>
      <c r="W1388">
        <v>78.438520408163271</v>
      </c>
      <c r="X1388">
        <v>10.841813466361598</v>
      </c>
      <c r="Y1388">
        <v>0</v>
      </c>
      <c r="AA1388">
        <v>7.288955001859426</v>
      </c>
      <c r="AB1388">
        <v>7.674402410251405</v>
      </c>
    </row>
    <row r="1389" spans="1:28" x14ac:dyDescent="0.5">
      <c r="A1389">
        <v>10</v>
      </c>
      <c r="B1389">
        <v>201</v>
      </c>
      <c r="C1389">
        <v>2013</v>
      </c>
      <c r="D1389">
        <v>99</v>
      </c>
      <c r="E1389">
        <v>99</v>
      </c>
      <c r="F1389">
        <v>99</v>
      </c>
      <c r="G1389">
        <v>99</v>
      </c>
      <c r="H1389">
        <v>99</v>
      </c>
      <c r="I1389">
        <v>99</v>
      </c>
      <c r="J1389">
        <v>999</v>
      </c>
      <c r="K1389">
        <v>99</v>
      </c>
      <c r="L1389">
        <v>99</v>
      </c>
      <c r="M1389">
        <v>59</v>
      </c>
      <c r="N1389">
        <v>99</v>
      </c>
      <c r="O1389">
        <v>99</v>
      </c>
      <c r="P1389">
        <v>9999</v>
      </c>
      <c r="Q1389">
        <v>43</v>
      </c>
      <c r="R1389">
        <v>555</v>
      </c>
      <c r="S1389">
        <v>555</v>
      </c>
      <c r="T1389">
        <v>14</v>
      </c>
      <c r="U1389">
        <v>59</v>
      </c>
      <c r="V1389">
        <v>83.063063063063098</v>
      </c>
      <c r="W1389">
        <v>76.667207207207241</v>
      </c>
      <c r="X1389">
        <v>10.236902259764799</v>
      </c>
      <c r="Y1389">
        <v>0</v>
      </c>
      <c r="AA1389">
        <v>10.31982149497955</v>
      </c>
      <c r="AB1389">
        <v>10.620176495855674</v>
      </c>
    </row>
    <row r="1390" spans="1:28" x14ac:dyDescent="0.5">
      <c r="A1390">
        <v>10</v>
      </c>
      <c r="B1390">
        <v>202</v>
      </c>
      <c r="C1390">
        <v>2013</v>
      </c>
      <c r="D1390">
        <v>99</v>
      </c>
      <c r="E1390">
        <v>99</v>
      </c>
      <c r="F1390">
        <v>99</v>
      </c>
      <c r="G1390">
        <v>99</v>
      </c>
      <c r="H1390">
        <v>99</v>
      </c>
      <c r="I1390">
        <v>99</v>
      </c>
      <c r="J1390">
        <v>999</v>
      </c>
      <c r="K1390">
        <v>99</v>
      </c>
      <c r="L1390">
        <v>99</v>
      </c>
      <c r="M1390">
        <v>60</v>
      </c>
      <c r="N1390">
        <v>99</v>
      </c>
      <c r="O1390">
        <v>99</v>
      </c>
      <c r="P1390">
        <v>9999</v>
      </c>
      <c r="Q1390">
        <v>46</v>
      </c>
      <c r="R1390">
        <v>701</v>
      </c>
      <c r="S1390">
        <v>701</v>
      </c>
      <c r="T1390">
        <v>17</v>
      </c>
      <c r="U1390">
        <v>60</v>
      </c>
      <c r="V1390">
        <v>80.578897504416346</v>
      </c>
      <c r="W1390">
        <v>74.374322396576304</v>
      </c>
      <c r="X1390">
        <v>10.028723214122133</v>
      </c>
      <c r="Y1390">
        <v>0</v>
      </c>
      <c r="AA1390">
        <v>13.0345853477129</v>
      </c>
      <c r="AB1390">
        <v>13.012781810199437</v>
      </c>
    </row>
    <row r="1391" spans="1:28" x14ac:dyDescent="0.5">
      <c r="A1391">
        <v>10</v>
      </c>
      <c r="B1391">
        <v>203</v>
      </c>
      <c r="C1391">
        <v>2013</v>
      </c>
      <c r="D1391">
        <v>99</v>
      </c>
      <c r="E1391">
        <v>99</v>
      </c>
      <c r="F1391">
        <v>99</v>
      </c>
      <c r="G1391">
        <v>99</v>
      </c>
      <c r="H1391">
        <v>99</v>
      </c>
      <c r="I1391">
        <v>99</v>
      </c>
      <c r="J1391">
        <v>999</v>
      </c>
      <c r="K1391">
        <v>99</v>
      </c>
      <c r="L1391">
        <v>99</v>
      </c>
      <c r="M1391">
        <v>61</v>
      </c>
      <c r="N1391">
        <v>99</v>
      </c>
      <c r="O1391">
        <v>99</v>
      </c>
      <c r="P1391">
        <v>9999</v>
      </c>
      <c r="Q1391">
        <v>43</v>
      </c>
      <c r="R1391">
        <v>713</v>
      </c>
      <c r="S1391">
        <v>713</v>
      </c>
      <c r="T1391">
        <v>17</v>
      </c>
      <c r="U1391">
        <v>61</v>
      </c>
      <c r="V1391">
        <v>79.712474870802097</v>
      </c>
      <c r="W1391">
        <v>73.574614305750302</v>
      </c>
      <c r="X1391">
        <v>10.163628364973009</v>
      </c>
      <c r="Y1391">
        <v>0</v>
      </c>
      <c r="AA1391">
        <v>13.257716623280031</v>
      </c>
      <c r="AB1391">
        <v>13.09322502410425</v>
      </c>
    </row>
    <row r="1392" spans="1:28" x14ac:dyDescent="0.5">
      <c r="A1392">
        <v>10</v>
      </c>
      <c r="B1392">
        <v>204</v>
      </c>
      <c r="C1392">
        <v>2013</v>
      </c>
      <c r="D1392">
        <v>99</v>
      </c>
      <c r="E1392">
        <v>99</v>
      </c>
      <c r="F1392">
        <v>99</v>
      </c>
      <c r="G1392">
        <v>99</v>
      </c>
      <c r="H1392">
        <v>99</v>
      </c>
      <c r="I1392">
        <v>99</v>
      </c>
      <c r="J1392">
        <v>999</v>
      </c>
      <c r="K1392">
        <v>99</v>
      </c>
      <c r="L1392">
        <v>99</v>
      </c>
      <c r="M1392">
        <v>62</v>
      </c>
      <c r="N1392">
        <v>99</v>
      </c>
      <c r="O1392">
        <v>99</v>
      </c>
      <c r="P1392">
        <v>9999</v>
      </c>
      <c r="Q1392">
        <v>42</v>
      </c>
      <c r="R1392">
        <v>699</v>
      </c>
      <c r="S1392">
        <v>699</v>
      </c>
      <c r="T1392">
        <v>17</v>
      </c>
      <c r="U1392">
        <v>62</v>
      </c>
      <c r="V1392">
        <v>78.55363721893373</v>
      </c>
      <c r="W1392">
        <v>72.505007153075809</v>
      </c>
      <c r="X1392">
        <v>9.8669019764914268</v>
      </c>
      <c r="Y1392">
        <v>0</v>
      </c>
      <c r="AA1392">
        <v>12.997396801785047</v>
      </c>
      <c r="AB1392">
        <v>12.649526912535537</v>
      </c>
    </row>
    <row r="1393" spans="1:28" x14ac:dyDescent="0.5">
      <c r="A1393">
        <v>10</v>
      </c>
      <c r="B1393">
        <v>205</v>
      </c>
      <c r="C1393">
        <v>2013</v>
      </c>
      <c r="D1393">
        <v>99</v>
      </c>
      <c r="E1393">
        <v>99</v>
      </c>
      <c r="F1393">
        <v>99</v>
      </c>
      <c r="G1393">
        <v>99</v>
      </c>
      <c r="H1393">
        <v>99</v>
      </c>
      <c r="I1393">
        <v>99</v>
      </c>
      <c r="J1393">
        <v>999</v>
      </c>
      <c r="K1393">
        <v>99</v>
      </c>
      <c r="L1393">
        <v>99</v>
      </c>
      <c r="M1393">
        <v>63</v>
      </c>
      <c r="N1393">
        <v>99</v>
      </c>
      <c r="O1393">
        <v>99</v>
      </c>
      <c r="P1393">
        <v>9999</v>
      </c>
      <c r="Q1393">
        <v>43</v>
      </c>
      <c r="R1393">
        <v>598</v>
      </c>
      <c r="S1393">
        <v>598</v>
      </c>
      <c r="T1393">
        <v>17</v>
      </c>
      <c r="U1393">
        <v>63</v>
      </c>
      <c r="V1393">
        <v>78.369030752562722</v>
      </c>
      <c r="W1393">
        <v>72.334615384615446</v>
      </c>
      <c r="X1393">
        <v>9.2101490353523126</v>
      </c>
      <c r="Y1393">
        <v>0</v>
      </c>
      <c r="AA1393">
        <v>11.119375232428414</v>
      </c>
      <c r="AB1393">
        <v>10.796337899436256</v>
      </c>
    </row>
    <row r="1394" spans="1:28" x14ac:dyDescent="0.5">
      <c r="A1394">
        <v>10</v>
      </c>
      <c r="B1394">
        <v>206</v>
      </c>
      <c r="C1394">
        <v>2013</v>
      </c>
      <c r="D1394">
        <v>99</v>
      </c>
      <c r="E1394">
        <v>99</v>
      </c>
      <c r="F1394">
        <v>99</v>
      </c>
      <c r="G1394">
        <v>99</v>
      </c>
      <c r="H1394">
        <v>99</v>
      </c>
      <c r="I1394">
        <v>99</v>
      </c>
      <c r="J1394">
        <v>999</v>
      </c>
      <c r="K1394">
        <v>99</v>
      </c>
      <c r="L1394">
        <v>99</v>
      </c>
      <c r="M1394">
        <v>64</v>
      </c>
      <c r="N1394">
        <v>99</v>
      </c>
      <c r="O1394">
        <v>99</v>
      </c>
      <c r="P1394">
        <v>9999</v>
      </c>
      <c r="Q1394">
        <v>38</v>
      </c>
      <c r="R1394">
        <v>473</v>
      </c>
      <c r="S1394">
        <v>473</v>
      </c>
      <c r="T1394">
        <v>17</v>
      </c>
      <c r="U1394">
        <v>64</v>
      </c>
      <c r="V1394">
        <v>76.382052274616939</v>
      </c>
      <c r="W1394">
        <v>70.500634249471418</v>
      </c>
      <c r="X1394">
        <v>9.1057273301387021</v>
      </c>
      <c r="Y1394">
        <v>0</v>
      </c>
      <c r="AA1394">
        <v>8.7950911119375235</v>
      </c>
      <c r="AB1394">
        <v>8.3230647391910182</v>
      </c>
    </row>
    <row r="1395" spans="1:28" x14ac:dyDescent="0.5">
      <c r="A1395">
        <v>10</v>
      </c>
      <c r="B1395">
        <v>207</v>
      </c>
      <c r="C1395">
        <v>2013</v>
      </c>
      <c r="D1395">
        <v>99</v>
      </c>
      <c r="E1395">
        <v>99</v>
      </c>
      <c r="F1395">
        <v>99</v>
      </c>
      <c r="G1395">
        <v>99</v>
      </c>
      <c r="H1395">
        <v>99</v>
      </c>
      <c r="I1395">
        <v>99</v>
      </c>
      <c r="J1395">
        <v>999</v>
      </c>
      <c r="K1395">
        <v>99</v>
      </c>
      <c r="L1395">
        <v>99</v>
      </c>
      <c r="M1395">
        <v>65</v>
      </c>
      <c r="N1395">
        <v>99</v>
      </c>
      <c r="O1395">
        <v>99</v>
      </c>
      <c r="P1395">
        <v>9999</v>
      </c>
      <c r="Q1395">
        <v>27</v>
      </c>
      <c r="R1395">
        <v>310</v>
      </c>
      <c r="S1395">
        <v>310</v>
      </c>
      <c r="T1395">
        <v>17</v>
      </c>
      <c r="U1395">
        <v>65</v>
      </c>
      <c r="V1395">
        <v>75.891028553454703</v>
      </c>
      <c r="W1395">
        <v>70.047419354838681</v>
      </c>
      <c r="X1395">
        <v>9.0063405864771102</v>
      </c>
      <c r="Y1395">
        <v>0</v>
      </c>
      <c r="AA1395">
        <v>5.7642246188174049</v>
      </c>
      <c r="AB1395">
        <v>5.4197960191715904</v>
      </c>
    </row>
    <row r="1396" spans="1:28" x14ac:dyDescent="0.5">
      <c r="A1396">
        <v>10</v>
      </c>
      <c r="B1396">
        <v>208</v>
      </c>
      <c r="C1396">
        <v>2013</v>
      </c>
      <c r="D1396">
        <v>99</v>
      </c>
      <c r="E1396">
        <v>99</v>
      </c>
      <c r="F1396">
        <v>99</v>
      </c>
      <c r="G1396">
        <v>99</v>
      </c>
      <c r="H1396">
        <v>99</v>
      </c>
      <c r="I1396">
        <v>99</v>
      </c>
      <c r="J1396">
        <v>999</v>
      </c>
      <c r="K1396">
        <v>99</v>
      </c>
      <c r="L1396">
        <v>99</v>
      </c>
      <c r="M1396">
        <v>66</v>
      </c>
      <c r="N1396">
        <v>99</v>
      </c>
      <c r="O1396">
        <v>99</v>
      </c>
      <c r="P1396">
        <v>9999</v>
      </c>
      <c r="Q1396">
        <v>16</v>
      </c>
      <c r="R1396">
        <v>143</v>
      </c>
      <c r="S1396">
        <v>143</v>
      </c>
      <c r="T1396">
        <v>17</v>
      </c>
      <c r="U1396">
        <v>66</v>
      </c>
      <c r="V1396">
        <v>74.447113016993853</v>
      </c>
      <c r="W1396">
        <v>68.714685314685326</v>
      </c>
      <c r="X1396">
        <v>8.2705472717166728</v>
      </c>
      <c r="Y1396">
        <v>0</v>
      </c>
      <c r="AA1396">
        <v>2.6589810338415778</v>
      </c>
      <c r="AB1396">
        <v>2.4525321392229178</v>
      </c>
    </row>
    <row r="1397" spans="1:28" x14ac:dyDescent="0.5">
      <c r="A1397">
        <v>10</v>
      </c>
      <c r="B1397">
        <v>209</v>
      </c>
      <c r="C1397">
        <v>2013</v>
      </c>
      <c r="D1397">
        <v>99</v>
      </c>
      <c r="E1397">
        <v>99</v>
      </c>
      <c r="F1397">
        <v>99</v>
      </c>
      <c r="G1397">
        <v>99</v>
      </c>
      <c r="H1397">
        <v>99</v>
      </c>
      <c r="I1397">
        <v>99</v>
      </c>
      <c r="J1397">
        <v>999</v>
      </c>
      <c r="K1397">
        <v>99</v>
      </c>
      <c r="L1397">
        <v>99</v>
      </c>
      <c r="M1397">
        <v>67</v>
      </c>
      <c r="N1397">
        <v>99</v>
      </c>
      <c r="O1397">
        <v>99</v>
      </c>
      <c r="P1397">
        <v>9999</v>
      </c>
      <c r="Q1397">
        <v>17</v>
      </c>
      <c r="R1397">
        <v>71</v>
      </c>
      <c r="S1397">
        <v>71</v>
      </c>
      <c r="T1397">
        <v>17</v>
      </c>
      <c r="U1397">
        <v>67</v>
      </c>
      <c r="V1397">
        <v>74.831001174980557</v>
      </c>
      <c r="W1397">
        <v>69.069014084507046</v>
      </c>
      <c r="X1397">
        <v>8.3166825650092218</v>
      </c>
      <c r="Y1397">
        <v>0</v>
      </c>
      <c r="AA1397">
        <v>1.3201933804388248</v>
      </c>
      <c r="AB1397">
        <v>1.2239698314236702</v>
      </c>
    </row>
    <row r="1398" spans="1:28" x14ac:dyDescent="0.5">
      <c r="A1398">
        <v>10</v>
      </c>
      <c r="B1398">
        <v>210</v>
      </c>
      <c r="C1398">
        <v>2013</v>
      </c>
      <c r="D1398">
        <v>99</v>
      </c>
      <c r="E1398">
        <v>99</v>
      </c>
      <c r="F1398">
        <v>99</v>
      </c>
      <c r="G1398">
        <v>99</v>
      </c>
      <c r="H1398">
        <v>99</v>
      </c>
      <c r="I1398">
        <v>99</v>
      </c>
      <c r="J1398">
        <v>999</v>
      </c>
      <c r="K1398">
        <v>99</v>
      </c>
      <c r="L1398">
        <v>99</v>
      </c>
      <c r="M1398">
        <v>68</v>
      </c>
      <c r="N1398">
        <v>99</v>
      </c>
      <c r="O1398">
        <v>99</v>
      </c>
      <c r="P1398">
        <v>9999</v>
      </c>
      <c r="Q1398">
        <v>7</v>
      </c>
      <c r="R1398">
        <v>32</v>
      </c>
      <c r="S1398">
        <v>32</v>
      </c>
      <c r="T1398">
        <v>17</v>
      </c>
      <c r="U1398">
        <v>68</v>
      </c>
      <c r="V1398">
        <v>71.847914409534127</v>
      </c>
      <c r="W1398">
        <v>66.315624999999983</v>
      </c>
      <c r="X1398">
        <v>7.3711476962123692</v>
      </c>
      <c r="Y1398">
        <v>0</v>
      </c>
      <c r="AA1398">
        <v>0.59501673484566764</v>
      </c>
      <c r="AB1398">
        <v>0.52965728894638364</v>
      </c>
    </row>
    <row r="1399" spans="1:28" x14ac:dyDescent="0.5">
      <c r="A1399">
        <v>10</v>
      </c>
      <c r="B1399">
        <v>211</v>
      </c>
      <c r="C1399">
        <v>2012</v>
      </c>
      <c r="D1399">
        <v>99</v>
      </c>
      <c r="E1399">
        <v>99</v>
      </c>
      <c r="F1399">
        <v>99</v>
      </c>
      <c r="G1399">
        <v>99</v>
      </c>
      <c r="H1399">
        <v>99</v>
      </c>
      <c r="I1399">
        <v>99</v>
      </c>
      <c r="J1399">
        <v>999</v>
      </c>
      <c r="K1399">
        <v>99</v>
      </c>
      <c r="L1399">
        <v>99</v>
      </c>
      <c r="M1399">
        <v>48</v>
      </c>
      <c r="N1399">
        <v>99</v>
      </c>
      <c r="O1399">
        <v>99</v>
      </c>
      <c r="P1399">
        <v>9999</v>
      </c>
    </row>
    <row r="1400" spans="1:28" x14ac:dyDescent="0.5">
      <c r="A1400">
        <v>10</v>
      </c>
      <c r="B1400">
        <v>212</v>
      </c>
      <c r="C1400">
        <v>2012</v>
      </c>
      <c r="D1400">
        <v>99</v>
      </c>
      <c r="E1400">
        <v>99</v>
      </c>
      <c r="F1400">
        <v>99</v>
      </c>
      <c r="G1400">
        <v>99</v>
      </c>
      <c r="H1400">
        <v>99</v>
      </c>
      <c r="I1400">
        <v>99</v>
      </c>
      <c r="J1400">
        <v>999</v>
      </c>
      <c r="K1400">
        <v>99</v>
      </c>
      <c r="L1400">
        <v>99</v>
      </c>
      <c r="M1400">
        <v>49</v>
      </c>
      <c r="N1400">
        <v>99</v>
      </c>
      <c r="O1400">
        <v>99</v>
      </c>
      <c r="P1400">
        <v>9999</v>
      </c>
    </row>
    <row r="1401" spans="1:28" x14ac:dyDescent="0.5">
      <c r="A1401">
        <v>10</v>
      </c>
      <c r="B1401">
        <v>213</v>
      </c>
      <c r="C1401">
        <v>2012</v>
      </c>
      <c r="D1401">
        <v>99</v>
      </c>
      <c r="E1401">
        <v>99</v>
      </c>
      <c r="F1401">
        <v>99</v>
      </c>
      <c r="G1401">
        <v>99</v>
      </c>
      <c r="H1401">
        <v>99</v>
      </c>
      <c r="I1401">
        <v>99</v>
      </c>
      <c r="J1401">
        <v>999</v>
      </c>
      <c r="K1401">
        <v>99</v>
      </c>
      <c r="L1401">
        <v>99</v>
      </c>
      <c r="M1401">
        <v>50</v>
      </c>
      <c r="N1401">
        <v>99</v>
      </c>
      <c r="O1401">
        <v>99</v>
      </c>
      <c r="P1401">
        <v>9999</v>
      </c>
      <c r="Q1401">
        <v>3</v>
      </c>
      <c r="R1401">
        <v>3</v>
      </c>
      <c r="S1401">
        <v>3</v>
      </c>
      <c r="T1401">
        <v>11</v>
      </c>
      <c r="U1401">
        <v>50</v>
      </c>
      <c r="V1401">
        <v>102.13073311664861</v>
      </c>
      <c r="W1401">
        <v>94.266666666666637</v>
      </c>
      <c r="X1401">
        <v>4.4078213313257351</v>
      </c>
      <c r="Y1401">
        <v>0</v>
      </c>
      <c r="AA1401">
        <v>0.31152647975077874</v>
      </c>
      <c r="AB1401">
        <v>0.38507730140877294</v>
      </c>
    </row>
    <row r="1402" spans="1:28" x14ac:dyDescent="0.5">
      <c r="A1402">
        <v>10</v>
      </c>
      <c r="B1402">
        <v>214</v>
      </c>
      <c r="C1402">
        <v>2012</v>
      </c>
      <c r="D1402">
        <v>99</v>
      </c>
      <c r="E1402">
        <v>99</v>
      </c>
      <c r="F1402">
        <v>99</v>
      </c>
      <c r="G1402">
        <v>99</v>
      </c>
      <c r="H1402">
        <v>99</v>
      </c>
      <c r="I1402">
        <v>99</v>
      </c>
      <c r="J1402">
        <v>999</v>
      </c>
      <c r="K1402">
        <v>99</v>
      </c>
      <c r="L1402">
        <v>99</v>
      </c>
      <c r="M1402">
        <v>51</v>
      </c>
      <c r="N1402">
        <v>99</v>
      </c>
      <c r="O1402">
        <v>99</v>
      </c>
      <c r="P1402">
        <v>9999</v>
      </c>
      <c r="Q1402">
        <v>3</v>
      </c>
      <c r="R1402">
        <v>3</v>
      </c>
      <c r="S1402">
        <v>3</v>
      </c>
      <c r="T1402">
        <v>11</v>
      </c>
      <c r="U1402">
        <v>51</v>
      </c>
      <c r="V1402">
        <v>97.760924521487865</v>
      </c>
      <c r="W1402">
        <v>90.233333333333363</v>
      </c>
      <c r="X1402">
        <v>12.34674945976557</v>
      </c>
      <c r="Y1402">
        <v>0</v>
      </c>
      <c r="AA1402">
        <v>0.31152647975077874</v>
      </c>
      <c r="AB1402">
        <v>0.36860122168088683</v>
      </c>
    </row>
    <row r="1403" spans="1:28" x14ac:dyDescent="0.5">
      <c r="A1403">
        <v>10</v>
      </c>
      <c r="B1403">
        <v>215</v>
      </c>
      <c r="C1403">
        <v>2012</v>
      </c>
      <c r="D1403">
        <v>99</v>
      </c>
      <c r="E1403">
        <v>99</v>
      </c>
      <c r="F1403">
        <v>99</v>
      </c>
      <c r="G1403">
        <v>99</v>
      </c>
      <c r="H1403">
        <v>99</v>
      </c>
      <c r="I1403">
        <v>99</v>
      </c>
      <c r="J1403">
        <v>999</v>
      </c>
      <c r="K1403">
        <v>99</v>
      </c>
      <c r="L1403">
        <v>99</v>
      </c>
      <c r="M1403">
        <v>52</v>
      </c>
      <c r="N1403">
        <v>99</v>
      </c>
      <c r="O1403">
        <v>99</v>
      </c>
      <c r="P1403">
        <v>9999</v>
      </c>
      <c r="Q1403">
        <v>3</v>
      </c>
      <c r="R1403">
        <v>3</v>
      </c>
      <c r="S1403">
        <v>3</v>
      </c>
      <c r="T1403">
        <v>11</v>
      </c>
      <c r="U1403">
        <v>52</v>
      </c>
      <c r="V1403">
        <v>97.760924521487865</v>
      </c>
      <c r="W1403">
        <v>90.233333333333363</v>
      </c>
      <c r="X1403">
        <v>5.5583770612970893</v>
      </c>
      <c r="Y1403">
        <v>0</v>
      </c>
      <c r="AA1403">
        <v>0.31152647975077874</v>
      </c>
      <c r="AB1403">
        <v>0.36860122168088683</v>
      </c>
    </row>
    <row r="1404" spans="1:28" x14ac:dyDescent="0.5">
      <c r="A1404">
        <v>10</v>
      </c>
      <c r="B1404">
        <v>216</v>
      </c>
      <c r="C1404">
        <v>2012</v>
      </c>
      <c r="D1404">
        <v>99</v>
      </c>
      <c r="E1404">
        <v>99</v>
      </c>
      <c r="F1404">
        <v>99</v>
      </c>
      <c r="G1404">
        <v>99</v>
      </c>
      <c r="H1404">
        <v>99</v>
      </c>
      <c r="I1404">
        <v>99</v>
      </c>
      <c r="J1404">
        <v>999</v>
      </c>
      <c r="K1404">
        <v>99</v>
      </c>
      <c r="L1404">
        <v>99</v>
      </c>
      <c r="M1404">
        <v>53</v>
      </c>
      <c r="N1404">
        <v>99</v>
      </c>
      <c r="O1404">
        <v>99</v>
      </c>
      <c r="P1404">
        <v>9999</v>
      </c>
      <c r="Q1404">
        <v>4</v>
      </c>
      <c r="R1404">
        <v>11</v>
      </c>
      <c r="S1404">
        <v>11</v>
      </c>
      <c r="T1404">
        <v>11</v>
      </c>
      <c r="U1404">
        <v>53</v>
      </c>
      <c r="V1404">
        <v>95.026100659903491</v>
      </c>
      <c r="W1404">
        <v>87.709090909090889</v>
      </c>
      <c r="X1404">
        <v>8.901527401667952</v>
      </c>
      <c r="Y1404">
        <v>0</v>
      </c>
      <c r="AA1404">
        <v>1.1422637590861893</v>
      </c>
      <c r="AB1404">
        <v>1.3137290678896181</v>
      </c>
    </row>
    <row r="1405" spans="1:28" x14ac:dyDescent="0.5">
      <c r="A1405">
        <v>10</v>
      </c>
      <c r="B1405">
        <v>217</v>
      </c>
      <c r="C1405">
        <v>2012</v>
      </c>
      <c r="D1405">
        <v>99</v>
      </c>
      <c r="E1405">
        <v>99</v>
      </c>
      <c r="F1405">
        <v>99</v>
      </c>
      <c r="G1405">
        <v>99</v>
      </c>
      <c r="H1405">
        <v>99</v>
      </c>
      <c r="I1405">
        <v>99</v>
      </c>
      <c r="J1405">
        <v>999</v>
      </c>
      <c r="K1405">
        <v>99</v>
      </c>
      <c r="L1405">
        <v>99</v>
      </c>
      <c r="M1405">
        <v>54</v>
      </c>
      <c r="N1405">
        <v>99</v>
      </c>
      <c r="O1405">
        <v>99</v>
      </c>
      <c r="P1405">
        <v>9999</v>
      </c>
      <c r="Q1405">
        <v>5</v>
      </c>
      <c r="R1405">
        <v>13</v>
      </c>
      <c r="S1405">
        <v>13</v>
      </c>
      <c r="T1405">
        <v>11</v>
      </c>
      <c r="U1405">
        <v>54</v>
      </c>
      <c r="V1405">
        <v>90.407533961163438</v>
      </c>
      <c r="W1405">
        <v>83.446153846153891</v>
      </c>
      <c r="X1405">
        <v>15.418151908838524</v>
      </c>
      <c r="Y1405">
        <v>0</v>
      </c>
      <c r="AA1405">
        <v>1.3499480789200411</v>
      </c>
      <c r="AB1405">
        <v>1.4771282056868347</v>
      </c>
    </row>
    <row r="1406" spans="1:28" x14ac:dyDescent="0.5">
      <c r="A1406">
        <v>10</v>
      </c>
      <c r="B1406">
        <v>218</v>
      </c>
      <c r="C1406">
        <v>2012</v>
      </c>
      <c r="D1406">
        <v>99</v>
      </c>
      <c r="E1406">
        <v>99</v>
      </c>
      <c r="F1406">
        <v>99</v>
      </c>
      <c r="G1406">
        <v>99</v>
      </c>
      <c r="H1406">
        <v>99</v>
      </c>
      <c r="I1406">
        <v>99</v>
      </c>
      <c r="J1406">
        <v>999</v>
      </c>
      <c r="K1406">
        <v>99</v>
      </c>
      <c r="L1406">
        <v>99</v>
      </c>
      <c r="M1406">
        <v>55</v>
      </c>
      <c r="N1406">
        <v>99</v>
      </c>
      <c r="O1406">
        <v>99</v>
      </c>
      <c r="P1406">
        <v>9999</v>
      </c>
      <c r="Q1406">
        <v>6</v>
      </c>
      <c r="R1406">
        <v>24</v>
      </c>
      <c r="S1406">
        <v>24</v>
      </c>
      <c r="T1406">
        <v>14</v>
      </c>
      <c r="U1406">
        <v>55</v>
      </c>
      <c r="V1406">
        <v>95.919104369808622</v>
      </c>
      <c r="W1406">
        <v>88.53333333333336</v>
      </c>
      <c r="X1406">
        <v>9.8962815687959225</v>
      </c>
      <c r="Y1406">
        <v>0</v>
      </c>
      <c r="AA1406">
        <v>2.4922118380062299</v>
      </c>
      <c r="AB1406">
        <v>2.8932540665960405</v>
      </c>
    </row>
    <row r="1407" spans="1:28" x14ac:dyDescent="0.5">
      <c r="A1407">
        <v>10</v>
      </c>
      <c r="B1407">
        <v>219</v>
      </c>
      <c r="C1407">
        <v>2012</v>
      </c>
      <c r="D1407">
        <v>99</v>
      </c>
      <c r="E1407">
        <v>99</v>
      </c>
      <c r="F1407">
        <v>99</v>
      </c>
      <c r="G1407">
        <v>99</v>
      </c>
      <c r="H1407">
        <v>99</v>
      </c>
      <c r="I1407">
        <v>99</v>
      </c>
      <c r="J1407">
        <v>999</v>
      </c>
      <c r="K1407">
        <v>99</v>
      </c>
      <c r="L1407">
        <v>99</v>
      </c>
      <c r="M1407">
        <v>56</v>
      </c>
      <c r="N1407">
        <v>99</v>
      </c>
      <c r="O1407">
        <v>99</v>
      </c>
      <c r="P1407">
        <v>9999</v>
      </c>
      <c r="Q1407">
        <v>10</v>
      </c>
      <c r="R1407">
        <v>50</v>
      </c>
      <c r="S1407">
        <v>50</v>
      </c>
      <c r="T1407">
        <v>14</v>
      </c>
      <c r="U1407">
        <v>56</v>
      </c>
      <c r="V1407">
        <v>90.600216684723762</v>
      </c>
      <c r="W1407">
        <v>83.624000000000009</v>
      </c>
      <c r="X1407">
        <v>10.363813197853265</v>
      </c>
      <c r="Y1407">
        <v>0</v>
      </c>
      <c r="AA1407">
        <v>5.192107995846313</v>
      </c>
      <c r="AB1407">
        <v>5.6933706246476712</v>
      </c>
    </row>
    <row r="1408" spans="1:28" x14ac:dyDescent="0.5">
      <c r="A1408">
        <v>10</v>
      </c>
      <c r="B1408">
        <v>220</v>
      </c>
      <c r="C1408">
        <v>2012</v>
      </c>
      <c r="D1408">
        <v>99</v>
      </c>
      <c r="E1408">
        <v>99</v>
      </c>
      <c r="F1408">
        <v>99</v>
      </c>
      <c r="G1408">
        <v>99</v>
      </c>
      <c r="H1408">
        <v>99</v>
      </c>
      <c r="I1408">
        <v>99</v>
      </c>
      <c r="J1408">
        <v>999</v>
      </c>
      <c r="K1408">
        <v>99</v>
      </c>
      <c r="L1408">
        <v>99</v>
      </c>
      <c r="M1408">
        <v>57</v>
      </c>
      <c r="N1408">
        <v>99</v>
      </c>
      <c r="O1408">
        <v>99</v>
      </c>
      <c r="P1408">
        <v>9999</v>
      </c>
      <c r="Q1408">
        <v>8</v>
      </c>
      <c r="R1408">
        <v>61</v>
      </c>
      <c r="S1408">
        <v>61</v>
      </c>
      <c r="T1408">
        <v>14</v>
      </c>
      <c r="U1408">
        <v>57</v>
      </c>
      <c r="V1408">
        <v>90.178143260572256</v>
      </c>
      <c r="W1408">
        <v>83.23442622950823</v>
      </c>
      <c r="X1408">
        <v>9.8018714380050795</v>
      </c>
      <c r="Y1408">
        <v>0</v>
      </c>
      <c r="AA1408">
        <v>6.3343717549325005</v>
      </c>
      <c r="AB1408">
        <v>6.9135536861483828</v>
      </c>
    </row>
    <row r="1409" spans="1:38" x14ac:dyDescent="0.5">
      <c r="A1409">
        <v>10</v>
      </c>
      <c r="B1409">
        <v>221</v>
      </c>
      <c r="C1409">
        <v>2012</v>
      </c>
      <c r="D1409">
        <v>99</v>
      </c>
      <c r="E1409">
        <v>99</v>
      </c>
      <c r="F1409">
        <v>99</v>
      </c>
      <c r="G1409">
        <v>99</v>
      </c>
      <c r="H1409">
        <v>99</v>
      </c>
      <c r="I1409">
        <v>99</v>
      </c>
      <c r="J1409">
        <v>999</v>
      </c>
      <c r="K1409">
        <v>99</v>
      </c>
      <c r="L1409">
        <v>99</v>
      </c>
      <c r="M1409">
        <v>58</v>
      </c>
      <c r="N1409">
        <v>99</v>
      </c>
      <c r="O1409">
        <v>99</v>
      </c>
      <c r="P1409">
        <v>9999</v>
      </c>
      <c r="Q1409">
        <v>13</v>
      </c>
      <c r="R1409">
        <v>91</v>
      </c>
      <c r="S1409">
        <v>91</v>
      </c>
      <c r="T1409">
        <v>14</v>
      </c>
      <c r="U1409">
        <v>58</v>
      </c>
      <c r="V1409">
        <v>88.344266784136735</v>
      </c>
      <c r="W1409">
        <v>81.541758241758274</v>
      </c>
      <c r="X1409">
        <v>11.159483878077202</v>
      </c>
      <c r="Y1409">
        <v>0</v>
      </c>
      <c r="AA1409">
        <v>9.4496365524402943</v>
      </c>
      <c r="AB1409">
        <v>10.103921851639033</v>
      </c>
    </row>
    <row r="1410" spans="1:38" x14ac:dyDescent="0.5">
      <c r="A1410">
        <v>10</v>
      </c>
      <c r="B1410">
        <v>222</v>
      </c>
      <c r="C1410">
        <v>2012</v>
      </c>
      <c r="D1410">
        <v>99</v>
      </c>
      <c r="E1410">
        <v>99</v>
      </c>
      <c r="F1410">
        <v>99</v>
      </c>
      <c r="G1410">
        <v>99</v>
      </c>
      <c r="H1410">
        <v>99</v>
      </c>
      <c r="I1410">
        <v>99</v>
      </c>
      <c r="J1410">
        <v>999</v>
      </c>
      <c r="K1410">
        <v>99</v>
      </c>
      <c r="L1410">
        <v>99</v>
      </c>
      <c r="M1410">
        <v>59</v>
      </c>
      <c r="N1410">
        <v>99</v>
      </c>
      <c r="O1410">
        <v>99</v>
      </c>
      <c r="P1410">
        <v>9999</v>
      </c>
      <c r="Q1410">
        <v>11</v>
      </c>
      <c r="R1410">
        <v>122</v>
      </c>
      <c r="S1410">
        <v>122</v>
      </c>
      <c r="T1410">
        <v>14</v>
      </c>
      <c r="U1410">
        <v>59</v>
      </c>
      <c r="V1410">
        <v>83.489334493721486</v>
      </c>
      <c r="W1410">
        <v>77.060655737704948</v>
      </c>
      <c r="X1410">
        <v>9.5776597759117585</v>
      </c>
      <c r="Y1410">
        <v>0</v>
      </c>
      <c r="AA1410">
        <v>12.668743509865003</v>
      </c>
      <c r="AB1410">
        <v>12.801505450722903</v>
      </c>
    </row>
    <row r="1411" spans="1:38" x14ac:dyDescent="0.5">
      <c r="A1411">
        <v>10</v>
      </c>
      <c r="B1411">
        <v>223</v>
      </c>
      <c r="C1411">
        <v>2012</v>
      </c>
      <c r="D1411">
        <v>99</v>
      </c>
      <c r="E1411">
        <v>99</v>
      </c>
      <c r="F1411">
        <v>99</v>
      </c>
      <c r="G1411">
        <v>99</v>
      </c>
      <c r="H1411">
        <v>99</v>
      </c>
      <c r="I1411">
        <v>99</v>
      </c>
      <c r="J1411">
        <v>999</v>
      </c>
      <c r="K1411">
        <v>99</v>
      </c>
      <c r="L1411">
        <v>99</v>
      </c>
      <c r="M1411">
        <v>60</v>
      </c>
      <c r="N1411">
        <v>99</v>
      </c>
      <c r="O1411">
        <v>99</v>
      </c>
      <c r="P1411">
        <v>9999</v>
      </c>
      <c r="Q1411">
        <v>10</v>
      </c>
      <c r="R1411">
        <v>143</v>
      </c>
      <c r="S1411">
        <v>143</v>
      </c>
      <c r="T1411">
        <v>17</v>
      </c>
      <c r="U1411">
        <v>60</v>
      </c>
      <c r="V1411">
        <v>82.201547098621859</v>
      </c>
      <c r="W1411">
        <v>75.872027972027979</v>
      </c>
      <c r="X1411">
        <v>11.100238802914747</v>
      </c>
      <c r="Y1411">
        <v>0</v>
      </c>
      <c r="AA1411">
        <v>14.84942886812046</v>
      </c>
      <c r="AB1411">
        <v>14.77359687798714</v>
      </c>
    </row>
    <row r="1412" spans="1:38" x14ac:dyDescent="0.5">
      <c r="A1412">
        <v>10</v>
      </c>
      <c r="B1412">
        <v>224</v>
      </c>
      <c r="C1412">
        <v>2012</v>
      </c>
      <c r="D1412">
        <v>99</v>
      </c>
      <c r="E1412">
        <v>99</v>
      </c>
      <c r="F1412">
        <v>99</v>
      </c>
      <c r="G1412">
        <v>99</v>
      </c>
      <c r="H1412">
        <v>99</v>
      </c>
      <c r="I1412">
        <v>99</v>
      </c>
      <c r="J1412">
        <v>999</v>
      </c>
      <c r="K1412">
        <v>99</v>
      </c>
      <c r="L1412">
        <v>99</v>
      </c>
      <c r="M1412">
        <v>61</v>
      </c>
      <c r="N1412">
        <v>99</v>
      </c>
      <c r="O1412">
        <v>99</v>
      </c>
      <c r="P1412">
        <v>9999</v>
      </c>
      <c r="Q1412">
        <v>14</v>
      </c>
      <c r="R1412">
        <v>130</v>
      </c>
      <c r="S1412">
        <v>130</v>
      </c>
      <c r="T1412">
        <v>17</v>
      </c>
      <c r="U1412">
        <v>61</v>
      </c>
      <c r="V1412">
        <v>82.261021751812677</v>
      </c>
      <c r="W1412">
        <v>75.92692307692306</v>
      </c>
      <c r="X1412">
        <v>10.90098646532328</v>
      </c>
      <c r="Y1412">
        <v>0</v>
      </c>
      <c r="AA1412">
        <v>13.499480789200412</v>
      </c>
      <c r="AB1412">
        <v>13.440259913561851</v>
      </c>
    </row>
    <row r="1413" spans="1:38" x14ac:dyDescent="0.5">
      <c r="A1413">
        <v>10</v>
      </c>
      <c r="B1413">
        <v>225</v>
      </c>
      <c r="C1413">
        <v>2012</v>
      </c>
      <c r="D1413">
        <v>99</v>
      </c>
      <c r="E1413">
        <v>99</v>
      </c>
      <c r="F1413">
        <v>99</v>
      </c>
      <c r="G1413">
        <v>99</v>
      </c>
      <c r="H1413">
        <v>99</v>
      </c>
      <c r="I1413">
        <v>99</v>
      </c>
      <c r="J1413">
        <v>999</v>
      </c>
      <c r="K1413">
        <v>99</v>
      </c>
      <c r="L1413">
        <v>99</v>
      </c>
      <c r="M1413">
        <v>62</v>
      </c>
      <c r="N1413">
        <v>99</v>
      </c>
      <c r="O1413">
        <v>99</v>
      </c>
      <c r="P1413">
        <v>9999</v>
      </c>
      <c r="Q1413">
        <v>14</v>
      </c>
      <c r="R1413">
        <v>116</v>
      </c>
      <c r="S1413">
        <v>116</v>
      </c>
      <c r="T1413">
        <v>17</v>
      </c>
      <c r="U1413">
        <v>62</v>
      </c>
      <c r="V1413">
        <v>79.031083050024307</v>
      </c>
      <c r="W1413">
        <v>72.945689655172401</v>
      </c>
      <c r="X1413">
        <v>9.7005455964705281</v>
      </c>
      <c r="Y1413">
        <v>0</v>
      </c>
      <c r="AA1413">
        <v>12.045690550363448</v>
      </c>
      <c r="AB1413">
        <v>11.521954035822539</v>
      </c>
    </row>
    <row r="1414" spans="1:38" x14ac:dyDescent="0.5">
      <c r="A1414">
        <v>10</v>
      </c>
      <c r="B1414">
        <v>226</v>
      </c>
      <c r="C1414">
        <v>2012</v>
      </c>
      <c r="D1414">
        <v>99</v>
      </c>
      <c r="E1414">
        <v>99</v>
      </c>
      <c r="F1414">
        <v>99</v>
      </c>
      <c r="G1414">
        <v>99</v>
      </c>
      <c r="H1414">
        <v>99</v>
      </c>
      <c r="I1414">
        <v>99</v>
      </c>
      <c r="J1414">
        <v>999</v>
      </c>
      <c r="K1414">
        <v>99</v>
      </c>
      <c r="L1414">
        <v>99</v>
      </c>
      <c r="M1414">
        <v>63</v>
      </c>
      <c r="N1414">
        <v>99</v>
      </c>
      <c r="O1414">
        <v>99</v>
      </c>
      <c r="P1414">
        <v>9999</v>
      </c>
      <c r="Q1414">
        <v>12</v>
      </c>
      <c r="R1414">
        <v>82</v>
      </c>
      <c r="S1414">
        <v>82</v>
      </c>
      <c r="T1414">
        <v>17</v>
      </c>
      <c r="U1414">
        <v>63</v>
      </c>
      <c r="V1414">
        <v>76.241312792326198</v>
      </c>
      <c r="W1414">
        <v>70.370731707317063</v>
      </c>
      <c r="X1414">
        <v>8.8279557035381782</v>
      </c>
      <c r="Y1414">
        <v>0</v>
      </c>
      <c r="AA1414">
        <v>8.5150571131879556</v>
      </c>
      <c r="AB1414">
        <v>7.8573198728754692</v>
      </c>
    </row>
    <row r="1415" spans="1:38" x14ac:dyDescent="0.5">
      <c r="A1415">
        <v>10</v>
      </c>
      <c r="B1415">
        <v>227</v>
      </c>
      <c r="C1415">
        <v>2012</v>
      </c>
      <c r="D1415">
        <v>99</v>
      </c>
      <c r="E1415">
        <v>99</v>
      </c>
      <c r="F1415">
        <v>99</v>
      </c>
      <c r="G1415">
        <v>99</v>
      </c>
      <c r="H1415">
        <v>99</v>
      </c>
      <c r="I1415">
        <v>99</v>
      </c>
      <c r="J1415">
        <v>999</v>
      </c>
      <c r="K1415">
        <v>99</v>
      </c>
      <c r="L1415">
        <v>99</v>
      </c>
      <c r="M1415">
        <v>64</v>
      </c>
      <c r="N1415">
        <v>99</v>
      </c>
      <c r="O1415">
        <v>99</v>
      </c>
      <c r="P1415">
        <v>9999</v>
      </c>
      <c r="Q1415">
        <v>9</v>
      </c>
      <c r="R1415">
        <v>57</v>
      </c>
      <c r="S1415">
        <v>57</v>
      </c>
      <c r="T1415">
        <v>17</v>
      </c>
      <c r="U1415">
        <v>64</v>
      </c>
      <c r="V1415">
        <v>73.931307141092176</v>
      </c>
      <c r="W1415">
        <v>68.238596491228051</v>
      </c>
      <c r="X1415">
        <v>10.368842571655662</v>
      </c>
      <c r="Y1415">
        <v>0</v>
      </c>
      <c r="AA1415">
        <v>5.9190031152647959</v>
      </c>
      <c r="AB1415">
        <v>5.2963107198004336</v>
      </c>
    </row>
    <row r="1416" spans="1:38" x14ac:dyDescent="0.5">
      <c r="A1416">
        <v>10</v>
      </c>
      <c r="B1416">
        <v>228</v>
      </c>
      <c r="C1416">
        <v>2012</v>
      </c>
      <c r="D1416">
        <v>99</v>
      </c>
      <c r="E1416">
        <v>99</v>
      </c>
      <c r="F1416">
        <v>99</v>
      </c>
      <c r="G1416">
        <v>99</v>
      </c>
      <c r="H1416">
        <v>99</v>
      </c>
      <c r="I1416">
        <v>99</v>
      </c>
      <c r="J1416">
        <v>999</v>
      </c>
      <c r="K1416">
        <v>99</v>
      </c>
      <c r="L1416">
        <v>99</v>
      </c>
      <c r="M1416">
        <v>65</v>
      </c>
      <c r="N1416">
        <v>99</v>
      </c>
      <c r="O1416">
        <v>99</v>
      </c>
      <c r="P1416">
        <v>9999</v>
      </c>
      <c r="Q1416">
        <v>8</v>
      </c>
      <c r="R1416">
        <v>35</v>
      </c>
      <c r="S1416">
        <v>35</v>
      </c>
      <c r="T1416">
        <v>17</v>
      </c>
      <c r="U1416">
        <v>65</v>
      </c>
      <c r="V1416">
        <v>71.119021823247195</v>
      </c>
      <c r="W1416">
        <v>65.64285714285711</v>
      </c>
      <c r="X1416">
        <v>9.6094086547445503</v>
      </c>
      <c r="Y1416">
        <v>0</v>
      </c>
      <c r="AA1416">
        <v>3.6344755970924192</v>
      </c>
      <c r="AB1416">
        <v>3.1284126590758676</v>
      </c>
    </row>
    <row r="1417" spans="1:38" x14ac:dyDescent="0.5">
      <c r="A1417">
        <v>10</v>
      </c>
      <c r="B1417">
        <v>229</v>
      </c>
      <c r="C1417">
        <v>2012</v>
      </c>
      <c r="D1417">
        <v>99</v>
      </c>
      <c r="E1417">
        <v>99</v>
      </c>
      <c r="F1417">
        <v>99</v>
      </c>
      <c r="G1417">
        <v>99</v>
      </c>
      <c r="H1417">
        <v>99</v>
      </c>
      <c r="I1417">
        <v>99</v>
      </c>
      <c r="J1417">
        <v>999</v>
      </c>
      <c r="K1417">
        <v>99</v>
      </c>
      <c r="L1417">
        <v>99</v>
      </c>
      <c r="M1417">
        <v>66</v>
      </c>
      <c r="N1417">
        <v>99</v>
      </c>
      <c r="O1417">
        <v>99</v>
      </c>
      <c r="P1417">
        <v>9999</v>
      </c>
      <c r="Q1417">
        <v>8</v>
      </c>
      <c r="R1417">
        <v>16</v>
      </c>
      <c r="S1417">
        <v>16</v>
      </c>
      <c r="T1417">
        <v>17</v>
      </c>
      <c r="U1417">
        <v>66</v>
      </c>
      <c r="V1417">
        <v>69.237540628385688</v>
      </c>
      <c r="W1417">
        <v>63.906250000000014</v>
      </c>
      <c r="X1417">
        <v>7.8642759321821396</v>
      </c>
      <c r="Y1417">
        <v>0</v>
      </c>
      <c r="AA1417">
        <v>1.6614745586708202</v>
      </c>
      <c r="AB1417">
        <v>1.3922968199804462</v>
      </c>
    </row>
    <row r="1418" spans="1:38" x14ac:dyDescent="0.5">
      <c r="A1418">
        <v>10</v>
      </c>
      <c r="B1418">
        <v>230</v>
      </c>
      <c r="C1418">
        <v>2012</v>
      </c>
      <c r="D1418">
        <v>99</v>
      </c>
      <c r="E1418">
        <v>99</v>
      </c>
      <c r="F1418">
        <v>99</v>
      </c>
      <c r="G1418">
        <v>99</v>
      </c>
      <c r="H1418">
        <v>99</v>
      </c>
      <c r="I1418">
        <v>99</v>
      </c>
      <c r="J1418">
        <v>999</v>
      </c>
      <c r="K1418">
        <v>99</v>
      </c>
      <c r="L1418">
        <v>99</v>
      </c>
      <c r="M1418">
        <v>67</v>
      </c>
      <c r="N1418">
        <v>99</v>
      </c>
      <c r="O1418">
        <v>99</v>
      </c>
      <c r="P1418">
        <v>9999</v>
      </c>
      <c r="Q1418">
        <v>2</v>
      </c>
      <c r="R1418">
        <v>3</v>
      </c>
      <c r="S1418">
        <v>3</v>
      </c>
      <c r="T1418">
        <v>17</v>
      </c>
      <c r="U1418">
        <v>67</v>
      </c>
      <c r="V1418">
        <v>71.903214156735274</v>
      </c>
      <c r="W1418">
        <v>66.366666666666646</v>
      </c>
      <c r="X1418">
        <v>6.014057606050172</v>
      </c>
      <c r="Y1418">
        <v>0</v>
      </c>
      <c r="AA1418">
        <v>0.31152647975077874</v>
      </c>
      <c r="AB1418">
        <v>0.27110640279521458</v>
      </c>
    </row>
    <row r="1419" spans="1:38" x14ac:dyDescent="0.5">
      <c r="A1419">
        <v>10</v>
      </c>
      <c r="B1419">
        <v>231</v>
      </c>
      <c r="C1419">
        <v>2012</v>
      </c>
      <c r="D1419">
        <v>99</v>
      </c>
      <c r="E1419">
        <v>99</v>
      </c>
      <c r="F1419">
        <v>99</v>
      </c>
      <c r="G1419">
        <v>99</v>
      </c>
      <c r="H1419">
        <v>99</v>
      </c>
      <c r="I1419">
        <v>99</v>
      </c>
      <c r="J1419">
        <v>999</v>
      </c>
      <c r="K1419">
        <v>99</v>
      </c>
      <c r="L1419">
        <v>99</v>
      </c>
      <c r="M1419">
        <v>68</v>
      </c>
      <c r="N1419">
        <v>99</v>
      </c>
      <c r="O1419">
        <v>99</v>
      </c>
      <c r="P1419">
        <v>9999</v>
      </c>
    </row>
    <row r="1420" spans="1:38" x14ac:dyDescent="0.5">
      <c r="A1420">
        <v>11</v>
      </c>
      <c r="B1420">
        <v>1</v>
      </c>
      <c r="C1420">
        <v>2022</v>
      </c>
      <c r="D1420">
        <v>99</v>
      </c>
      <c r="E1420">
        <v>99</v>
      </c>
      <c r="F1420">
        <v>99</v>
      </c>
      <c r="G1420">
        <v>99</v>
      </c>
      <c r="H1420">
        <v>99</v>
      </c>
      <c r="I1420">
        <v>99</v>
      </c>
      <c r="J1420">
        <v>999</v>
      </c>
      <c r="K1420">
        <v>99</v>
      </c>
      <c r="L1420">
        <v>99</v>
      </c>
      <c r="M1420">
        <v>99</v>
      </c>
      <c r="N1420">
        <v>40</v>
      </c>
      <c r="O1420">
        <v>99</v>
      </c>
      <c r="P1420">
        <v>9999</v>
      </c>
      <c r="Q1420">
        <v>38</v>
      </c>
      <c r="R1420">
        <v>138</v>
      </c>
      <c r="S1420">
        <v>138</v>
      </c>
      <c r="T1420">
        <v>16.826086956521735</v>
      </c>
      <c r="U1420">
        <v>63.565217391304344</v>
      </c>
      <c r="V1420">
        <v>54.320190933785533</v>
      </c>
      <c r="W1420">
        <v>50.137536231884077</v>
      </c>
      <c r="X1420">
        <v>4.0466426971316789</v>
      </c>
      <c r="Y1420">
        <v>2.2229257445501247</v>
      </c>
      <c r="Z1420">
        <v>-7.8967878382491747</v>
      </c>
      <c r="AA1420">
        <v>0.47908349244922754</v>
      </c>
      <c r="AB1420">
        <v>0.28009029256258478</v>
      </c>
      <c r="AC1420">
        <v>6</v>
      </c>
      <c r="AD1420">
        <v>0</v>
      </c>
      <c r="AE1420">
        <v>0</v>
      </c>
      <c r="AF1420">
        <v>9</v>
      </c>
      <c r="AG1420">
        <v>7</v>
      </c>
      <c r="AH1420">
        <v>0</v>
      </c>
      <c r="AI1420">
        <v>6</v>
      </c>
      <c r="AJ1420">
        <v>0</v>
      </c>
      <c r="AK1420">
        <v>2</v>
      </c>
      <c r="AL1420">
        <v>1</v>
      </c>
    </row>
    <row r="1421" spans="1:38" x14ac:dyDescent="0.5">
      <c r="A1421">
        <v>11</v>
      </c>
      <c r="B1421">
        <v>2</v>
      </c>
      <c r="C1421">
        <v>2022</v>
      </c>
      <c r="D1421">
        <v>99</v>
      </c>
      <c r="E1421">
        <v>99</v>
      </c>
      <c r="F1421">
        <v>99</v>
      </c>
      <c r="G1421">
        <v>99</v>
      </c>
      <c r="H1421">
        <v>99</v>
      </c>
      <c r="I1421">
        <v>99</v>
      </c>
      <c r="J1421">
        <v>999</v>
      </c>
      <c r="K1421">
        <v>99</v>
      </c>
      <c r="L1421">
        <v>99</v>
      </c>
      <c r="M1421">
        <v>99</v>
      </c>
      <c r="N1421">
        <v>55</v>
      </c>
      <c r="O1421">
        <v>99</v>
      </c>
      <c r="P1421">
        <v>9999</v>
      </c>
      <c r="Q1421">
        <v>61</v>
      </c>
      <c r="R1421">
        <v>430</v>
      </c>
      <c r="S1421">
        <v>430</v>
      </c>
      <c r="T1421">
        <v>16.797674418604661</v>
      </c>
      <c r="U1421">
        <v>62.83720930232559</v>
      </c>
      <c r="V1421">
        <v>65.094761772783343</v>
      </c>
      <c r="W1421">
        <v>60.082465116279053</v>
      </c>
      <c r="X1421">
        <v>2.1971418997992247</v>
      </c>
      <c r="Y1421">
        <v>1.8805025621958804</v>
      </c>
      <c r="Z1421">
        <v>-12.662491843919362</v>
      </c>
      <c r="AA1421">
        <v>1.4927963895157093</v>
      </c>
      <c r="AB1421">
        <v>1.0458566941787597</v>
      </c>
      <c r="AC1421">
        <v>17</v>
      </c>
      <c r="AD1421">
        <v>0</v>
      </c>
      <c r="AE1421">
        <v>0</v>
      </c>
      <c r="AF1421">
        <v>9</v>
      </c>
      <c r="AG1421">
        <v>19</v>
      </c>
      <c r="AH1421">
        <v>2</v>
      </c>
      <c r="AI1421">
        <v>20</v>
      </c>
      <c r="AJ1421">
        <v>0</v>
      </c>
      <c r="AK1421">
        <v>4</v>
      </c>
      <c r="AL1421">
        <v>6</v>
      </c>
    </row>
    <row r="1422" spans="1:38" x14ac:dyDescent="0.5">
      <c r="A1422">
        <v>11</v>
      </c>
      <c r="B1422">
        <v>3</v>
      </c>
      <c r="C1422">
        <v>2022</v>
      </c>
      <c r="D1422">
        <v>99</v>
      </c>
      <c r="E1422">
        <v>99</v>
      </c>
      <c r="F1422">
        <v>99</v>
      </c>
      <c r="G1422">
        <v>99</v>
      </c>
      <c r="H1422">
        <v>99</v>
      </c>
      <c r="I1422">
        <v>99</v>
      </c>
      <c r="J1422">
        <v>999</v>
      </c>
      <c r="K1422">
        <v>99</v>
      </c>
      <c r="L1422">
        <v>99</v>
      </c>
      <c r="M1422">
        <v>99</v>
      </c>
      <c r="N1422">
        <v>63</v>
      </c>
      <c r="O1422">
        <v>99</v>
      </c>
      <c r="P1422">
        <v>9999</v>
      </c>
      <c r="Q1422">
        <v>51</v>
      </c>
      <c r="R1422">
        <v>220</v>
      </c>
      <c r="S1422">
        <v>220</v>
      </c>
      <c r="T1422">
        <v>16.863636363636363</v>
      </c>
      <c r="U1422">
        <v>62.590909090909101</v>
      </c>
      <c r="V1422">
        <v>69.390968186742853</v>
      </c>
      <c r="W1422">
        <v>64.047863636363658</v>
      </c>
      <c r="X1422">
        <v>0.60419403832396201</v>
      </c>
      <c r="Y1422">
        <v>1.7151488382032156</v>
      </c>
      <c r="Z1422">
        <v>-10.743063846128436</v>
      </c>
      <c r="AA1422">
        <v>0.76375629231036291</v>
      </c>
      <c r="AB1422">
        <v>0.57040498311338916</v>
      </c>
      <c r="AC1422">
        <v>3</v>
      </c>
      <c r="AD1422">
        <v>0</v>
      </c>
      <c r="AE1422">
        <v>0</v>
      </c>
      <c r="AF1422">
        <v>4</v>
      </c>
      <c r="AG1422">
        <v>4</v>
      </c>
      <c r="AH1422">
        <v>2</v>
      </c>
      <c r="AI1422">
        <v>11</v>
      </c>
      <c r="AJ1422">
        <v>0</v>
      </c>
      <c r="AK1422">
        <v>3</v>
      </c>
      <c r="AL1422">
        <v>2</v>
      </c>
    </row>
    <row r="1423" spans="1:38" x14ac:dyDescent="0.5">
      <c r="A1423">
        <v>11</v>
      </c>
      <c r="B1423">
        <v>4</v>
      </c>
      <c r="C1423">
        <v>2022</v>
      </c>
      <c r="D1423">
        <v>99</v>
      </c>
      <c r="E1423">
        <v>99</v>
      </c>
      <c r="F1423">
        <v>99</v>
      </c>
      <c r="G1423">
        <v>99</v>
      </c>
      <c r="H1423">
        <v>99</v>
      </c>
      <c r="I1423">
        <v>99</v>
      </c>
      <c r="J1423">
        <v>999</v>
      </c>
      <c r="K1423">
        <v>99</v>
      </c>
      <c r="L1423">
        <v>99</v>
      </c>
      <c r="M1423">
        <v>99</v>
      </c>
      <c r="N1423">
        <v>65</v>
      </c>
      <c r="O1423">
        <v>99</v>
      </c>
      <c r="P1423">
        <v>9999</v>
      </c>
      <c r="Q1423">
        <v>65</v>
      </c>
      <c r="R1423">
        <v>368</v>
      </c>
      <c r="S1423">
        <v>368</v>
      </c>
      <c r="T1423">
        <v>16.755434782608699</v>
      </c>
      <c r="U1423">
        <v>62.296195652173914</v>
      </c>
      <c r="V1423">
        <v>71.55650878515236</v>
      </c>
      <c r="W1423">
        <v>66.046657608695597</v>
      </c>
      <c r="X1423">
        <v>0.58741000434398638</v>
      </c>
      <c r="Y1423">
        <v>1.8391239303770563</v>
      </c>
      <c r="Z1423">
        <v>-5.1704897497791515</v>
      </c>
      <c r="AA1423">
        <v>1.2775559798646063</v>
      </c>
      <c r="AB1423">
        <v>0.98390834719616949</v>
      </c>
      <c r="AC1423">
        <v>15</v>
      </c>
      <c r="AD1423">
        <v>0</v>
      </c>
      <c r="AE1423">
        <v>0</v>
      </c>
      <c r="AF1423">
        <v>5</v>
      </c>
      <c r="AG1423">
        <v>8</v>
      </c>
      <c r="AH1423">
        <v>1</v>
      </c>
      <c r="AI1423">
        <v>21</v>
      </c>
      <c r="AJ1423">
        <v>0</v>
      </c>
      <c r="AK1423">
        <v>7</v>
      </c>
      <c r="AL1423">
        <v>6</v>
      </c>
    </row>
    <row r="1424" spans="1:38" x14ac:dyDescent="0.5">
      <c r="A1424">
        <v>11</v>
      </c>
      <c r="B1424">
        <v>5</v>
      </c>
      <c r="C1424">
        <v>2022</v>
      </c>
      <c r="D1424">
        <v>99</v>
      </c>
      <c r="E1424">
        <v>99</v>
      </c>
      <c r="F1424">
        <v>99</v>
      </c>
      <c r="G1424">
        <v>99</v>
      </c>
      <c r="H1424">
        <v>99</v>
      </c>
      <c r="I1424">
        <v>99</v>
      </c>
      <c r="J1424">
        <v>999</v>
      </c>
      <c r="K1424">
        <v>99</v>
      </c>
      <c r="L1424">
        <v>99</v>
      </c>
      <c r="M1424">
        <v>99</v>
      </c>
      <c r="N1424">
        <v>67</v>
      </c>
      <c r="O1424">
        <v>99</v>
      </c>
      <c r="P1424">
        <v>9999</v>
      </c>
      <c r="Q1424">
        <v>59</v>
      </c>
      <c r="R1424">
        <v>464</v>
      </c>
      <c r="S1424">
        <v>464</v>
      </c>
      <c r="T1424">
        <v>16.657327586206897</v>
      </c>
      <c r="U1424">
        <v>62.09698275862069</v>
      </c>
      <c r="V1424">
        <v>73.767955878507152</v>
      </c>
      <c r="W1424">
        <v>68.087823275862121</v>
      </c>
      <c r="X1424">
        <v>0.55948849311899107</v>
      </c>
      <c r="Y1424">
        <v>2.0014196340165111</v>
      </c>
      <c r="Z1424">
        <v>-2.2079723877866804</v>
      </c>
      <c r="AA1424">
        <v>1.6108314528727652</v>
      </c>
      <c r="AB1424">
        <v>1.2789200995459737</v>
      </c>
      <c r="AC1424">
        <v>15</v>
      </c>
      <c r="AD1424">
        <v>0</v>
      </c>
      <c r="AE1424">
        <v>0</v>
      </c>
      <c r="AF1424">
        <v>5</v>
      </c>
      <c r="AG1424">
        <v>18</v>
      </c>
      <c r="AH1424">
        <v>7</v>
      </c>
      <c r="AI1424">
        <v>25</v>
      </c>
      <c r="AJ1424">
        <v>0</v>
      </c>
      <c r="AK1424">
        <v>8</v>
      </c>
      <c r="AL1424">
        <v>7</v>
      </c>
    </row>
    <row r="1425" spans="1:38" x14ac:dyDescent="0.5">
      <c r="A1425">
        <v>11</v>
      </c>
      <c r="B1425">
        <v>6</v>
      </c>
      <c r="C1425">
        <v>2022</v>
      </c>
      <c r="D1425">
        <v>99</v>
      </c>
      <c r="E1425">
        <v>99</v>
      </c>
      <c r="F1425">
        <v>99</v>
      </c>
      <c r="G1425">
        <v>99</v>
      </c>
      <c r="H1425">
        <v>99</v>
      </c>
      <c r="I1425">
        <v>99</v>
      </c>
      <c r="J1425">
        <v>999</v>
      </c>
      <c r="K1425">
        <v>99</v>
      </c>
      <c r="L1425">
        <v>99</v>
      </c>
      <c r="M1425">
        <v>99</v>
      </c>
      <c r="N1425">
        <v>69</v>
      </c>
      <c r="O1425">
        <v>99</v>
      </c>
      <c r="P1425">
        <v>9999</v>
      </c>
      <c r="Q1425">
        <v>71</v>
      </c>
      <c r="R1425">
        <v>665</v>
      </c>
      <c r="S1425">
        <v>665</v>
      </c>
      <c r="T1425">
        <v>16.774436090225564</v>
      </c>
      <c r="U1425">
        <v>62.233082706766893</v>
      </c>
      <c r="V1425">
        <v>75.90653231127655</v>
      </c>
      <c r="W1425">
        <v>70.061729323308271</v>
      </c>
      <c r="X1425">
        <v>0.58405339039180737</v>
      </c>
      <c r="Y1425">
        <v>1.7655313713541163</v>
      </c>
      <c r="Z1425">
        <v>-3.905073706143444</v>
      </c>
      <c r="AA1425">
        <v>2.3086269744835959</v>
      </c>
      <c r="AB1425">
        <v>1.8860729219188392</v>
      </c>
      <c r="AC1425">
        <v>13</v>
      </c>
      <c r="AD1425">
        <v>0</v>
      </c>
      <c r="AE1425">
        <v>0</v>
      </c>
      <c r="AF1425">
        <v>11</v>
      </c>
      <c r="AG1425">
        <v>15</v>
      </c>
      <c r="AH1425">
        <v>3</v>
      </c>
      <c r="AI1425">
        <v>42</v>
      </c>
      <c r="AJ1425">
        <v>0</v>
      </c>
      <c r="AK1425">
        <v>10</v>
      </c>
      <c r="AL1425">
        <v>8</v>
      </c>
    </row>
    <row r="1426" spans="1:38" x14ac:dyDescent="0.5">
      <c r="A1426">
        <v>11</v>
      </c>
      <c r="B1426">
        <v>7</v>
      </c>
      <c r="C1426">
        <v>2022</v>
      </c>
      <c r="D1426">
        <v>99</v>
      </c>
      <c r="E1426">
        <v>99</v>
      </c>
      <c r="F1426">
        <v>99</v>
      </c>
      <c r="G1426">
        <v>99</v>
      </c>
      <c r="H1426">
        <v>99</v>
      </c>
      <c r="I1426">
        <v>99</v>
      </c>
      <c r="J1426">
        <v>999</v>
      </c>
      <c r="K1426">
        <v>99</v>
      </c>
      <c r="L1426">
        <v>99</v>
      </c>
      <c r="M1426">
        <v>99</v>
      </c>
      <c r="N1426">
        <v>71</v>
      </c>
      <c r="O1426">
        <v>99</v>
      </c>
      <c r="P1426">
        <v>9999</v>
      </c>
      <c r="Q1426">
        <v>83</v>
      </c>
      <c r="R1426">
        <v>821</v>
      </c>
      <c r="S1426">
        <v>821</v>
      </c>
      <c r="T1426">
        <v>16.729598051157126</v>
      </c>
      <c r="U1426">
        <v>62.071863580998787</v>
      </c>
      <c r="V1426">
        <v>78.078790366107356</v>
      </c>
      <c r="W1426">
        <v>72.066723507917132</v>
      </c>
      <c r="X1426">
        <v>0.5725570210132076</v>
      </c>
      <c r="Y1426">
        <v>1.7975352080736262</v>
      </c>
      <c r="Z1426">
        <v>-9.3739480167347047</v>
      </c>
      <c r="AA1426">
        <v>2.8501996181218527</v>
      </c>
      <c r="AB1426">
        <v>2.3951566155973967</v>
      </c>
      <c r="AC1426">
        <v>21</v>
      </c>
      <c r="AD1426">
        <v>0</v>
      </c>
      <c r="AE1426">
        <v>0</v>
      </c>
      <c r="AF1426">
        <v>6</v>
      </c>
      <c r="AG1426">
        <v>23</v>
      </c>
      <c r="AH1426">
        <v>8</v>
      </c>
      <c r="AI1426">
        <v>43</v>
      </c>
      <c r="AJ1426">
        <v>0</v>
      </c>
      <c r="AK1426">
        <v>7</v>
      </c>
      <c r="AL1426">
        <v>10</v>
      </c>
    </row>
    <row r="1427" spans="1:38" x14ac:dyDescent="0.5">
      <c r="A1427">
        <v>11</v>
      </c>
      <c r="B1427">
        <v>8</v>
      </c>
      <c r="C1427">
        <v>2022</v>
      </c>
      <c r="D1427">
        <v>99</v>
      </c>
      <c r="E1427">
        <v>99</v>
      </c>
      <c r="F1427">
        <v>99</v>
      </c>
      <c r="G1427">
        <v>99</v>
      </c>
      <c r="H1427">
        <v>99</v>
      </c>
      <c r="I1427">
        <v>99</v>
      </c>
      <c r="J1427">
        <v>999</v>
      </c>
      <c r="K1427">
        <v>99</v>
      </c>
      <c r="L1427">
        <v>99</v>
      </c>
      <c r="M1427">
        <v>99</v>
      </c>
      <c r="N1427">
        <v>73</v>
      </c>
      <c r="O1427">
        <v>99</v>
      </c>
      <c r="P1427">
        <v>9999</v>
      </c>
      <c r="Q1427">
        <v>83</v>
      </c>
      <c r="R1427">
        <v>970</v>
      </c>
      <c r="S1427">
        <v>970</v>
      </c>
      <c r="T1427">
        <v>16.594845360824742</v>
      </c>
      <c r="U1427">
        <v>61.727835051546393</v>
      </c>
      <c r="V1427">
        <v>80.303548491584124</v>
      </c>
      <c r="W1427">
        <v>74.120175257732015</v>
      </c>
      <c r="X1427">
        <v>0.56317131322408887</v>
      </c>
      <c r="Y1427">
        <v>2.001584025707432</v>
      </c>
      <c r="Z1427">
        <v>2.9207748435083394</v>
      </c>
      <c r="AA1427">
        <v>3.3674709251865997</v>
      </c>
      <c r="AB1427">
        <v>2.9104768803416627</v>
      </c>
      <c r="AC1427">
        <v>13</v>
      </c>
      <c r="AD1427">
        <v>0</v>
      </c>
      <c r="AE1427">
        <v>0</v>
      </c>
      <c r="AF1427">
        <v>11</v>
      </c>
      <c r="AG1427">
        <v>24</v>
      </c>
      <c r="AH1427">
        <v>5</v>
      </c>
      <c r="AI1427">
        <v>33</v>
      </c>
      <c r="AJ1427">
        <v>0</v>
      </c>
      <c r="AK1427">
        <v>14</v>
      </c>
      <c r="AL1427">
        <v>7</v>
      </c>
    </row>
    <row r="1428" spans="1:38" x14ac:dyDescent="0.5">
      <c r="A1428">
        <v>11</v>
      </c>
      <c r="B1428">
        <v>9</v>
      </c>
      <c r="C1428">
        <v>2022</v>
      </c>
      <c r="D1428">
        <v>99</v>
      </c>
      <c r="E1428">
        <v>99</v>
      </c>
      <c r="F1428">
        <v>99</v>
      </c>
      <c r="G1428">
        <v>99</v>
      </c>
      <c r="H1428">
        <v>99</v>
      </c>
      <c r="I1428">
        <v>99</v>
      </c>
      <c r="J1428">
        <v>999</v>
      </c>
      <c r="K1428">
        <v>99</v>
      </c>
      <c r="L1428">
        <v>99</v>
      </c>
      <c r="M1428">
        <v>99</v>
      </c>
      <c r="N1428">
        <v>75</v>
      </c>
      <c r="O1428">
        <v>99</v>
      </c>
      <c r="P1428">
        <v>9999</v>
      </c>
      <c r="Q1428">
        <v>94</v>
      </c>
      <c r="R1428">
        <v>1365</v>
      </c>
      <c r="S1428">
        <v>1365</v>
      </c>
      <c r="T1428">
        <v>16.597802197802199</v>
      </c>
      <c r="U1428">
        <v>61.67106227106229</v>
      </c>
      <c r="V1428">
        <v>82.433734557244875</v>
      </c>
      <c r="W1428">
        <v>76.086336996336925</v>
      </c>
      <c r="X1428">
        <v>0.56357368672351915</v>
      </c>
      <c r="Y1428">
        <v>2.001337823565688</v>
      </c>
      <c r="Z1428">
        <v>-5.2159946859103741</v>
      </c>
      <c r="AA1428">
        <v>4.7387606318347508</v>
      </c>
      <c r="AB1428">
        <v>4.204315605973858</v>
      </c>
      <c r="AC1428">
        <v>34</v>
      </c>
      <c r="AD1428">
        <v>0</v>
      </c>
      <c r="AE1428">
        <v>0</v>
      </c>
      <c r="AF1428">
        <v>7</v>
      </c>
      <c r="AG1428">
        <v>30</v>
      </c>
      <c r="AH1428">
        <v>15</v>
      </c>
      <c r="AI1428">
        <v>59</v>
      </c>
      <c r="AJ1428">
        <v>0</v>
      </c>
      <c r="AK1428">
        <v>16</v>
      </c>
      <c r="AL1428">
        <v>18</v>
      </c>
    </row>
    <row r="1429" spans="1:38" x14ac:dyDescent="0.5">
      <c r="A1429">
        <v>11</v>
      </c>
      <c r="B1429">
        <v>10</v>
      </c>
      <c r="C1429">
        <v>2022</v>
      </c>
      <c r="D1429">
        <v>99</v>
      </c>
      <c r="E1429">
        <v>99</v>
      </c>
      <c r="F1429">
        <v>99</v>
      </c>
      <c r="G1429">
        <v>99</v>
      </c>
      <c r="H1429">
        <v>99</v>
      </c>
      <c r="I1429">
        <v>99</v>
      </c>
      <c r="J1429">
        <v>999</v>
      </c>
      <c r="K1429">
        <v>99</v>
      </c>
      <c r="L1429">
        <v>99</v>
      </c>
      <c r="M1429">
        <v>99</v>
      </c>
      <c r="N1429">
        <v>77</v>
      </c>
      <c r="O1429">
        <v>99</v>
      </c>
      <c r="P1429">
        <v>9999</v>
      </c>
      <c r="Q1429">
        <v>87</v>
      </c>
      <c r="R1429">
        <v>1568</v>
      </c>
      <c r="S1429">
        <v>1568</v>
      </c>
      <c r="T1429">
        <v>16.489158163265301</v>
      </c>
      <c r="U1429">
        <v>61.371173469387749</v>
      </c>
      <c r="V1429">
        <v>84.614880215357985</v>
      </c>
      <c r="W1429">
        <v>78.099534438775521</v>
      </c>
      <c r="X1429">
        <v>0.57676313541057511</v>
      </c>
      <c r="Y1429">
        <v>2.1001665751500798</v>
      </c>
      <c r="Z1429">
        <v>-4.1361748699291132</v>
      </c>
      <c r="AA1429">
        <v>5.443499392466582</v>
      </c>
      <c r="AB1429">
        <v>4.9573603094003138</v>
      </c>
      <c r="AC1429">
        <v>30</v>
      </c>
      <c r="AD1429">
        <v>0</v>
      </c>
      <c r="AE1429">
        <v>0</v>
      </c>
      <c r="AF1429">
        <v>9</v>
      </c>
      <c r="AG1429">
        <v>26</v>
      </c>
      <c r="AH1429">
        <v>13</v>
      </c>
      <c r="AI1429">
        <v>71</v>
      </c>
      <c r="AJ1429">
        <v>0</v>
      </c>
      <c r="AK1429">
        <v>19</v>
      </c>
      <c r="AL1429">
        <v>15</v>
      </c>
    </row>
    <row r="1430" spans="1:38" x14ac:dyDescent="0.5">
      <c r="A1430">
        <v>11</v>
      </c>
      <c r="B1430">
        <v>11</v>
      </c>
      <c r="C1430">
        <v>2022</v>
      </c>
      <c r="D1430">
        <v>99</v>
      </c>
      <c r="E1430">
        <v>99</v>
      </c>
      <c r="F1430">
        <v>99</v>
      </c>
      <c r="G1430">
        <v>99</v>
      </c>
      <c r="H1430">
        <v>99</v>
      </c>
      <c r="I1430">
        <v>99</v>
      </c>
      <c r="J1430">
        <v>999</v>
      </c>
      <c r="K1430">
        <v>99</v>
      </c>
      <c r="L1430">
        <v>99</v>
      </c>
      <c r="M1430">
        <v>99</v>
      </c>
      <c r="N1430">
        <v>79</v>
      </c>
      <c r="O1430">
        <v>99</v>
      </c>
      <c r="P1430">
        <v>9999</v>
      </c>
      <c r="Q1430">
        <v>93</v>
      </c>
      <c r="R1430">
        <v>1899</v>
      </c>
      <c r="S1430">
        <v>1899</v>
      </c>
      <c r="T1430">
        <v>16.448657187993678</v>
      </c>
      <c r="U1430">
        <v>61.243285939968402</v>
      </c>
      <c r="V1430">
        <v>86.773428679175851</v>
      </c>
      <c r="W1430">
        <v>80.091874670879392</v>
      </c>
      <c r="X1430">
        <v>0.59901820945241602</v>
      </c>
      <c r="Y1430">
        <v>2.0279253563791753</v>
      </c>
      <c r="Z1430">
        <v>-1.1728654894015436</v>
      </c>
      <c r="AA1430">
        <v>6.5926054504426324</v>
      </c>
      <c r="AB1430">
        <v>6.1570035755922454</v>
      </c>
      <c r="AC1430">
        <v>31</v>
      </c>
      <c r="AD1430">
        <v>0</v>
      </c>
      <c r="AE1430">
        <v>0</v>
      </c>
      <c r="AF1430">
        <v>7</v>
      </c>
      <c r="AG1430">
        <v>41</v>
      </c>
      <c r="AH1430">
        <v>21</v>
      </c>
      <c r="AI1430">
        <v>98</v>
      </c>
      <c r="AJ1430">
        <v>0</v>
      </c>
      <c r="AK1430">
        <v>19</v>
      </c>
      <c r="AL1430">
        <v>14</v>
      </c>
    </row>
    <row r="1431" spans="1:38" x14ac:dyDescent="0.5">
      <c r="A1431">
        <v>11</v>
      </c>
      <c r="B1431">
        <v>12</v>
      </c>
      <c r="C1431">
        <v>2022</v>
      </c>
      <c r="D1431">
        <v>99</v>
      </c>
      <c r="E1431">
        <v>99</v>
      </c>
      <c r="F1431">
        <v>99</v>
      </c>
      <c r="G1431">
        <v>99</v>
      </c>
      <c r="H1431">
        <v>99</v>
      </c>
      <c r="I1431">
        <v>99</v>
      </c>
      <c r="J1431">
        <v>999</v>
      </c>
      <c r="K1431">
        <v>99</v>
      </c>
      <c r="L1431">
        <v>99</v>
      </c>
      <c r="M1431">
        <v>99</v>
      </c>
      <c r="N1431">
        <v>81</v>
      </c>
      <c r="O1431">
        <v>99</v>
      </c>
      <c r="P1431">
        <v>9999</v>
      </c>
      <c r="Q1431">
        <v>87</v>
      </c>
      <c r="R1431">
        <v>2101</v>
      </c>
      <c r="S1431">
        <v>2101</v>
      </c>
      <c r="T1431">
        <v>16.421703950499765</v>
      </c>
      <c r="U1431">
        <v>61.165159447881983</v>
      </c>
      <c r="V1431">
        <v>88.913595806155385</v>
      </c>
      <c r="W1431">
        <v>82.067248929081387</v>
      </c>
      <c r="X1431">
        <v>0.57802932076056401</v>
      </c>
      <c r="Y1431">
        <v>2.092766453440527</v>
      </c>
      <c r="Z1431">
        <v>-3.4256958822271479</v>
      </c>
      <c r="AA1431">
        <v>7.2938725915639644</v>
      </c>
      <c r="AB1431">
        <v>6.9799435380219856</v>
      </c>
      <c r="AC1431">
        <v>38</v>
      </c>
      <c r="AD1431">
        <v>0</v>
      </c>
      <c r="AE1431">
        <v>0</v>
      </c>
      <c r="AF1431">
        <v>4</v>
      </c>
      <c r="AG1431">
        <v>48</v>
      </c>
      <c r="AH1431">
        <v>23</v>
      </c>
      <c r="AI1431">
        <v>98</v>
      </c>
      <c r="AJ1431">
        <v>0</v>
      </c>
      <c r="AK1431">
        <v>18</v>
      </c>
      <c r="AL1431">
        <v>15</v>
      </c>
    </row>
    <row r="1432" spans="1:38" x14ac:dyDescent="0.5">
      <c r="A1432">
        <v>11</v>
      </c>
      <c r="B1432">
        <v>13</v>
      </c>
      <c r="C1432">
        <v>2022</v>
      </c>
      <c r="D1432">
        <v>99</v>
      </c>
      <c r="E1432">
        <v>99</v>
      </c>
      <c r="F1432">
        <v>99</v>
      </c>
      <c r="G1432">
        <v>99</v>
      </c>
      <c r="H1432">
        <v>99</v>
      </c>
      <c r="I1432">
        <v>99</v>
      </c>
      <c r="J1432">
        <v>999</v>
      </c>
      <c r="K1432">
        <v>99</v>
      </c>
      <c r="L1432">
        <v>99</v>
      </c>
      <c r="M1432">
        <v>99</v>
      </c>
      <c r="N1432">
        <v>83</v>
      </c>
      <c r="O1432">
        <v>99</v>
      </c>
      <c r="P1432">
        <v>9999</v>
      </c>
      <c r="Q1432">
        <v>103</v>
      </c>
      <c r="R1432">
        <v>2249</v>
      </c>
      <c r="S1432">
        <v>2249</v>
      </c>
      <c r="T1432">
        <v>16.289017341040463</v>
      </c>
      <c r="U1432">
        <v>60.942196531791915</v>
      </c>
      <c r="V1432">
        <v>91.036454386613187</v>
      </c>
      <c r="W1432">
        <v>84.026647398843892</v>
      </c>
      <c r="X1432">
        <v>0.58280585068439017</v>
      </c>
      <c r="Y1432">
        <v>2.2065915994904679</v>
      </c>
      <c r="Z1432">
        <v>1.688105083935</v>
      </c>
      <c r="AA1432">
        <v>7.8076722791182114</v>
      </c>
      <c r="AB1432">
        <v>7.6500182860749026</v>
      </c>
      <c r="AC1432">
        <v>31</v>
      </c>
      <c r="AD1432">
        <v>0</v>
      </c>
      <c r="AE1432">
        <v>0</v>
      </c>
      <c r="AF1432">
        <v>11</v>
      </c>
      <c r="AG1432">
        <v>32</v>
      </c>
      <c r="AH1432">
        <v>26</v>
      </c>
      <c r="AI1432">
        <v>106</v>
      </c>
      <c r="AJ1432">
        <v>0</v>
      </c>
      <c r="AK1432">
        <v>22</v>
      </c>
      <c r="AL1432">
        <v>15</v>
      </c>
    </row>
    <row r="1433" spans="1:38" x14ac:dyDescent="0.5">
      <c r="A1433">
        <v>11</v>
      </c>
      <c r="B1433">
        <v>14</v>
      </c>
      <c r="C1433">
        <v>2022</v>
      </c>
      <c r="D1433">
        <v>99</v>
      </c>
      <c r="E1433">
        <v>99</v>
      </c>
      <c r="F1433">
        <v>99</v>
      </c>
      <c r="G1433">
        <v>99</v>
      </c>
      <c r="H1433">
        <v>99</v>
      </c>
      <c r="I1433">
        <v>99</v>
      </c>
      <c r="J1433">
        <v>999</v>
      </c>
      <c r="K1433">
        <v>99</v>
      </c>
      <c r="L1433">
        <v>99</v>
      </c>
      <c r="M1433">
        <v>99</v>
      </c>
      <c r="N1433">
        <v>85</v>
      </c>
      <c r="O1433">
        <v>99</v>
      </c>
      <c r="P1433">
        <v>9999</v>
      </c>
      <c r="Q1433">
        <v>113</v>
      </c>
      <c r="R1433">
        <v>2544</v>
      </c>
      <c r="S1433">
        <v>2543</v>
      </c>
      <c r="T1433">
        <v>16.290487421383652</v>
      </c>
      <c r="U1433">
        <v>60.918206842312216</v>
      </c>
      <c r="V1433">
        <v>93.246560034151898</v>
      </c>
      <c r="W1433">
        <v>86.032953204875867</v>
      </c>
      <c r="X1433">
        <v>0.57103135424907425</v>
      </c>
      <c r="Y1433">
        <v>2.1972158251534357</v>
      </c>
      <c r="Z1433">
        <v>-0.97521642499272165</v>
      </c>
      <c r="AA1433">
        <v>8.8318000347161956</v>
      </c>
      <c r="AB1433">
        <v>8.8566029052502984</v>
      </c>
      <c r="AC1433">
        <v>34</v>
      </c>
      <c r="AD1433">
        <v>0</v>
      </c>
      <c r="AE1433">
        <v>0</v>
      </c>
      <c r="AF1433">
        <v>12</v>
      </c>
      <c r="AG1433">
        <v>45</v>
      </c>
      <c r="AH1433">
        <v>32</v>
      </c>
      <c r="AI1433">
        <v>122</v>
      </c>
      <c r="AJ1433">
        <v>0</v>
      </c>
      <c r="AK1433">
        <v>16</v>
      </c>
      <c r="AL1433">
        <v>20</v>
      </c>
    </row>
    <row r="1434" spans="1:38" x14ac:dyDescent="0.5">
      <c r="A1434">
        <v>11</v>
      </c>
      <c r="B1434">
        <v>15</v>
      </c>
      <c r="C1434">
        <v>2022</v>
      </c>
      <c r="D1434">
        <v>99</v>
      </c>
      <c r="E1434">
        <v>99</v>
      </c>
      <c r="F1434">
        <v>99</v>
      </c>
      <c r="G1434">
        <v>99</v>
      </c>
      <c r="H1434">
        <v>99</v>
      </c>
      <c r="I1434">
        <v>99</v>
      </c>
      <c r="J1434">
        <v>999</v>
      </c>
      <c r="K1434">
        <v>99</v>
      </c>
      <c r="L1434">
        <v>99</v>
      </c>
      <c r="M1434">
        <v>99</v>
      </c>
      <c r="N1434">
        <v>87</v>
      </c>
      <c r="O1434">
        <v>99</v>
      </c>
      <c r="P1434">
        <v>9999</v>
      </c>
      <c r="Q1434">
        <v>127</v>
      </c>
      <c r="R1434">
        <v>3436</v>
      </c>
      <c r="S1434">
        <v>3436</v>
      </c>
      <c r="T1434">
        <v>16.132130384167638</v>
      </c>
      <c r="U1434">
        <v>60.586146682188591</v>
      </c>
      <c r="V1434">
        <v>95.91591232719162</v>
      </c>
      <c r="W1434">
        <v>88.530387077997503</v>
      </c>
      <c r="X1434">
        <v>0.85469990534468387</v>
      </c>
      <c r="Y1434">
        <v>2.3042389306443032</v>
      </c>
      <c r="Z1434">
        <v>-1.9914312228289075</v>
      </c>
      <c r="AA1434">
        <v>11.92848463808367</v>
      </c>
      <c r="AB1434">
        <v>12.314066658905276</v>
      </c>
      <c r="AC1434">
        <v>38</v>
      </c>
      <c r="AD1434">
        <v>0</v>
      </c>
      <c r="AE1434">
        <v>0</v>
      </c>
      <c r="AF1434">
        <v>8</v>
      </c>
      <c r="AG1434">
        <v>71</v>
      </c>
      <c r="AH1434">
        <v>29</v>
      </c>
      <c r="AI1434">
        <v>157</v>
      </c>
      <c r="AJ1434">
        <v>0</v>
      </c>
      <c r="AK1434">
        <v>27</v>
      </c>
      <c r="AL1434">
        <v>22</v>
      </c>
    </row>
    <row r="1435" spans="1:38" x14ac:dyDescent="0.5">
      <c r="A1435">
        <v>11</v>
      </c>
      <c r="B1435">
        <v>16</v>
      </c>
      <c r="C1435">
        <v>2022</v>
      </c>
      <c r="D1435">
        <v>99</v>
      </c>
      <c r="E1435">
        <v>99</v>
      </c>
      <c r="F1435">
        <v>99</v>
      </c>
      <c r="G1435">
        <v>99</v>
      </c>
      <c r="H1435">
        <v>99</v>
      </c>
      <c r="I1435">
        <v>99</v>
      </c>
      <c r="J1435">
        <v>999</v>
      </c>
      <c r="K1435">
        <v>99</v>
      </c>
      <c r="L1435">
        <v>99</v>
      </c>
      <c r="M1435">
        <v>99</v>
      </c>
      <c r="N1435">
        <v>90</v>
      </c>
      <c r="O1435">
        <v>99</v>
      </c>
      <c r="P1435">
        <v>9999</v>
      </c>
      <c r="Q1435">
        <v>136</v>
      </c>
      <c r="R1435">
        <v>4555</v>
      </c>
      <c r="S1435">
        <v>4555</v>
      </c>
      <c r="T1435">
        <v>15.98704720087815</v>
      </c>
      <c r="U1435">
        <v>60.323161361141608</v>
      </c>
      <c r="V1435">
        <v>100.09337184977674</v>
      </c>
      <c r="W1435">
        <v>92.386182217343446</v>
      </c>
      <c r="X1435">
        <v>1.4398356038624649</v>
      </c>
      <c r="Y1435">
        <v>2.4692313596426367</v>
      </c>
      <c r="Z1435">
        <v>-3.8546213160808991</v>
      </c>
      <c r="AA1435">
        <v>15.813226870335011</v>
      </c>
      <c r="AB1435">
        <v>17.035362673589422</v>
      </c>
      <c r="AC1435">
        <v>47</v>
      </c>
      <c r="AD1435">
        <v>0</v>
      </c>
      <c r="AE1435">
        <v>0</v>
      </c>
      <c r="AF1435">
        <v>13</v>
      </c>
      <c r="AG1435">
        <v>58</v>
      </c>
      <c r="AH1435">
        <v>50</v>
      </c>
      <c r="AI1435">
        <v>208</v>
      </c>
      <c r="AJ1435">
        <v>0</v>
      </c>
      <c r="AK1435">
        <v>36</v>
      </c>
      <c r="AL1435">
        <v>34</v>
      </c>
    </row>
    <row r="1436" spans="1:38" x14ac:dyDescent="0.5">
      <c r="A1436">
        <v>11</v>
      </c>
      <c r="B1436">
        <v>17</v>
      </c>
      <c r="C1436">
        <v>2022</v>
      </c>
      <c r="D1436">
        <v>99</v>
      </c>
      <c r="E1436">
        <v>99</v>
      </c>
      <c r="F1436">
        <v>99</v>
      </c>
      <c r="G1436">
        <v>99</v>
      </c>
      <c r="H1436">
        <v>99</v>
      </c>
      <c r="I1436">
        <v>99</v>
      </c>
      <c r="J1436">
        <v>999</v>
      </c>
      <c r="K1436">
        <v>99</v>
      </c>
      <c r="L1436">
        <v>99</v>
      </c>
      <c r="M1436">
        <v>99</v>
      </c>
      <c r="N1436">
        <v>95</v>
      </c>
      <c r="O1436">
        <v>99</v>
      </c>
      <c r="P1436">
        <v>9999</v>
      </c>
      <c r="Q1436">
        <v>129</v>
      </c>
      <c r="R1436">
        <v>2682</v>
      </c>
      <c r="S1436">
        <v>2682</v>
      </c>
      <c r="T1436">
        <v>15.817673378076059</v>
      </c>
      <c r="U1436">
        <v>60.033557046979887</v>
      </c>
      <c r="V1436">
        <v>105.41380561231172</v>
      </c>
      <c r="W1436">
        <v>97.296942580164298</v>
      </c>
      <c r="X1436">
        <v>1.427775490749462</v>
      </c>
      <c r="Y1436">
        <v>2.5064406124100969</v>
      </c>
      <c r="Z1436">
        <v>-3.9200754733714054</v>
      </c>
      <c r="AA1436">
        <v>9.3108835271654247</v>
      </c>
      <c r="AB1436">
        <v>10.563648670804607</v>
      </c>
      <c r="AC1436">
        <v>29</v>
      </c>
      <c r="AD1436">
        <v>0</v>
      </c>
      <c r="AE1436">
        <v>0</v>
      </c>
      <c r="AF1436">
        <v>11</v>
      </c>
      <c r="AG1436">
        <v>40</v>
      </c>
      <c r="AH1436">
        <v>24</v>
      </c>
      <c r="AI1436">
        <v>126</v>
      </c>
      <c r="AJ1436">
        <v>0</v>
      </c>
      <c r="AK1436">
        <v>28</v>
      </c>
      <c r="AL1436">
        <v>13</v>
      </c>
    </row>
    <row r="1437" spans="1:38" x14ac:dyDescent="0.5">
      <c r="A1437">
        <v>11</v>
      </c>
      <c r="B1437">
        <v>18</v>
      </c>
      <c r="C1437">
        <v>2022</v>
      </c>
      <c r="D1437">
        <v>99</v>
      </c>
      <c r="E1437">
        <v>99</v>
      </c>
      <c r="F1437">
        <v>99</v>
      </c>
      <c r="G1437">
        <v>99</v>
      </c>
      <c r="H1437">
        <v>99</v>
      </c>
      <c r="I1437">
        <v>99</v>
      </c>
      <c r="J1437">
        <v>999</v>
      </c>
      <c r="K1437">
        <v>99</v>
      </c>
      <c r="L1437">
        <v>99</v>
      </c>
      <c r="M1437">
        <v>99</v>
      </c>
      <c r="N1437">
        <v>100</v>
      </c>
      <c r="O1437">
        <v>99</v>
      </c>
      <c r="P1437">
        <v>9999</v>
      </c>
      <c r="Q1437">
        <v>116</v>
      </c>
      <c r="R1437">
        <v>1328</v>
      </c>
      <c r="S1437">
        <v>1328</v>
      </c>
      <c r="T1437">
        <v>15.640060240963862</v>
      </c>
      <c r="U1437">
        <v>59.707831325301221</v>
      </c>
      <c r="V1437">
        <v>110.72614673210732</v>
      </c>
      <c r="W1437">
        <v>102.20023343373498</v>
      </c>
      <c r="X1437">
        <v>1.4329456212105449</v>
      </c>
      <c r="Y1437">
        <v>2.5731231542095276</v>
      </c>
      <c r="Z1437">
        <v>-3.5002226523529698</v>
      </c>
      <c r="AA1437">
        <v>4.6103107099461909</v>
      </c>
      <c r="AB1437">
        <v>5.49421872574466</v>
      </c>
      <c r="AC1437">
        <v>10</v>
      </c>
      <c r="AD1437">
        <v>0</v>
      </c>
      <c r="AE1437">
        <v>0</v>
      </c>
      <c r="AF1437">
        <v>3</v>
      </c>
      <c r="AG1437">
        <v>25</v>
      </c>
      <c r="AH1437">
        <v>9</v>
      </c>
      <c r="AI1437">
        <v>84</v>
      </c>
      <c r="AJ1437">
        <v>0</v>
      </c>
      <c r="AK1437">
        <v>13</v>
      </c>
      <c r="AL1437">
        <v>6</v>
      </c>
    </row>
    <row r="1438" spans="1:38" x14ac:dyDescent="0.5">
      <c r="A1438">
        <v>11</v>
      </c>
      <c r="B1438">
        <v>19</v>
      </c>
      <c r="C1438">
        <v>2022</v>
      </c>
      <c r="D1438">
        <v>99</v>
      </c>
      <c r="E1438">
        <v>99</v>
      </c>
      <c r="F1438">
        <v>99</v>
      </c>
      <c r="G1438">
        <v>99</v>
      </c>
      <c r="H1438">
        <v>99</v>
      </c>
      <c r="I1438">
        <v>99</v>
      </c>
      <c r="J1438">
        <v>999</v>
      </c>
      <c r="K1438">
        <v>99</v>
      </c>
      <c r="L1438">
        <v>99</v>
      </c>
      <c r="M1438">
        <v>99</v>
      </c>
      <c r="N1438">
        <v>105</v>
      </c>
      <c r="O1438">
        <v>99</v>
      </c>
      <c r="P1438">
        <v>9999</v>
      </c>
      <c r="Q1438">
        <v>87</v>
      </c>
      <c r="R1438">
        <v>576</v>
      </c>
      <c r="S1438">
        <v>576</v>
      </c>
      <c r="T1438">
        <v>15.354166666666663</v>
      </c>
      <c r="U1438">
        <v>59.336805555555557</v>
      </c>
      <c r="V1438">
        <v>116.06373013723368</v>
      </c>
      <c r="W1438">
        <v>107.12682291666663</v>
      </c>
      <c r="X1438">
        <v>1.4150465527440701</v>
      </c>
      <c r="Y1438">
        <v>2.7859580071757275</v>
      </c>
      <c r="Z1438">
        <v>2.1925148681279873</v>
      </c>
      <c r="AA1438">
        <v>1.99965283804895</v>
      </c>
      <c r="AB1438">
        <v>2.497909447214604</v>
      </c>
      <c r="AC1438">
        <v>5</v>
      </c>
      <c r="AD1438">
        <v>0</v>
      </c>
      <c r="AE1438">
        <v>0</v>
      </c>
      <c r="AF1438">
        <v>3</v>
      </c>
      <c r="AG1438">
        <v>11</v>
      </c>
      <c r="AH1438">
        <v>1</v>
      </c>
      <c r="AI1438">
        <v>25</v>
      </c>
      <c r="AJ1438">
        <v>0</v>
      </c>
      <c r="AK1438">
        <v>8</v>
      </c>
      <c r="AL1438">
        <v>6</v>
      </c>
    </row>
    <row r="1439" spans="1:38" x14ac:dyDescent="0.5">
      <c r="A1439">
        <v>11</v>
      </c>
      <c r="B1439">
        <v>20</v>
      </c>
      <c r="C1439">
        <v>2022</v>
      </c>
      <c r="D1439">
        <v>99</v>
      </c>
      <c r="E1439">
        <v>99</v>
      </c>
      <c r="F1439">
        <v>99</v>
      </c>
      <c r="G1439">
        <v>99</v>
      </c>
      <c r="H1439">
        <v>99</v>
      </c>
      <c r="I1439">
        <v>99</v>
      </c>
      <c r="J1439">
        <v>999</v>
      </c>
      <c r="K1439">
        <v>99</v>
      </c>
      <c r="L1439">
        <v>99</v>
      </c>
      <c r="M1439">
        <v>99</v>
      </c>
      <c r="N1439">
        <v>110</v>
      </c>
      <c r="O1439">
        <v>99</v>
      </c>
      <c r="P1439">
        <v>9999</v>
      </c>
      <c r="Q1439">
        <v>65</v>
      </c>
      <c r="R1439">
        <v>252</v>
      </c>
      <c r="S1439">
        <v>252</v>
      </c>
      <c r="T1439">
        <v>15.261904761904756</v>
      </c>
      <c r="U1439">
        <v>59.031746031746046</v>
      </c>
      <c r="V1439">
        <v>121.50750657792916</v>
      </c>
      <c r="W1439">
        <v>112.15142857142853</v>
      </c>
      <c r="X1439">
        <v>1.5236827328259872</v>
      </c>
      <c r="Y1439">
        <v>2.8366549379660979</v>
      </c>
      <c r="Z1439">
        <v>0.24041570179575592</v>
      </c>
      <c r="AA1439">
        <v>0.87484811664641582</v>
      </c>
      <c r="AB1439">
        <v>1.1440930112315075</v>
      </c>
      <c r="AC1439">
        <v>3</v>
      </c>
      <c r="AD1439">
        <v>0</v>
      </c>
      <c r="AE1439">
        <v>0</v>
      </c>
      <c r="AF1439">
        <v>1</v>
      </c>
      <c r="AG1439">
        <v>7</v>
      </c>
      <c r="AH1439">
        <v>2</v>
      </c>
      <c r="AI1439">
        <v>15</v>
      </c>
      <c r="AJ1439">
        <v>0</v>
      </c>
      <c r="AK1439">
        <v>0</v>
      </c>
      <c r="AL1439">
        <v>3</v>
      </c>
    </row>
    <row r="1440" spans="1:38" x14ac:dyDescent="0.5">
      <c r="A1440">
        <v>11</v>
      </c>
      <c r="B1440">
        <v>21</v>
      </c>
      <c r="C1440">
        <v>2022</v>
      </c>
      <c r="D1440">
        <v>99</v>
      </c>
      <c r="E1440">
        <v>99</v>
      </c>
      <c r="F1440">
        <v>99</v>
      </c>
      <c r="G1440">
        <v>99</v>
      </c>
      <c r="H1440">
        <v>99</v>
      </c>
      <c r="I1440">
        <v>99</v>
      </c>
      <c r="J1440">
        <v>999</v>
      </c>
      <c r="K1440">
        <v>99</v>
      </c>
      <c r="L1440">
        <v>99</v>
      </c>
      <c r="M1440">
        <v>99</v>
      </c>
      <c r="N1440">
        <v>115</v>
      </c>
      <c r="O1440">
        <v>99</v>
      </c>
      <c r="P1440">
        <v>9999</v>
      </c>
      <c r="Q1440">
        <v>41</v>
      </c>
      <c r="R1440">
        <v>110</v>
      </c>
      <c r="S1440">
        <v>110</v>
      </c>
      <c r="T1440">
        <v>15.2</v>
      </c>
      <c r="U1440">
        <v>59.045454545454554</v>
      </c>
      <c r="V1440">
        <v>127.14586821629064</v>
      </c>
      <c r="W1440">
        <v>117.35563636363629</v>
      </c>
      <c r="X1440">
        <v>1.4387801192035576</v>
      </c>
      <c r="Y1440">
        <v>3.1891474028374098</v>
      </c>
      <c r="Z1440">
        <v>3.2694153063852203</v>
      </c>
      <c r="AA1440">
        <v>0.38187814615518145</v>
      </c>
      <c r="AB1440">
        <v>0.52257980186754549</v>
      </c>
      <c r="AC1440">
        <v>2</v>
      </c>
      <c r="AD1440">
        <v>0</v>
      </c>
      <c r="AE1440">
        <v>0</v>
      </c>
      <c r="AF1440">
        <v>1</v>
      </c>
      <c r="AG1440">
        <v>6</v>
      </c>
      <c r="AH1440">
        <v>0</v>
      </c>
      <c r="AI1440">
        <v>10</v>
      </c>
      <c r="AJ1440">
        <v>0</v>
      </c>
      <c r="AK1440">
        <v>1</v>
      </c>
      <c r="AL1440">
        <v>0</v>
      </c>
    </row>
    <row r="1441" spans="1:38" x14ac:dyDescent="0.5">
      <c r="A1441">
        <v>11</v>
      </c>
      <c r="B1441">
        <v>22</v>
      </c>
      <c r="C1441">
        <v>2022</v>
      </c>
      <c r="D1441">
        <v>99</v>
      </c>
      <c r="E1441">
        <v>99</v>
      </c>
      <c r="F1441">
        <v>99</v>
      </c>
      <c r="G1441">
        <v>99</v>
      </c>
      <c r="H1441">
        <v>99</v>
      </c>
      <c r="I1441">
        <v>99</v>
      </c>
      <c r="J1441">
        <v>999</v>
      </c>
      <c r="K1441">
        <v>99</v>
      </c>
      <c r="L1441">
        <v>99</v>
      </c>
      <c r="M1441">
        <v>99</v>
      </c>
      <c r="N1441">
        <v>120</v>
      </c>
      <c r="O1441">
        <v>99</v>
      </c>
      <c r="P1441">
        <v>9999</v>
      </c>
      <c r="Q1441">
        <v>22</v>
      </c>
      <c r="R1441">
        <v>52</v>
      </c>
      <c r="S1441">
        <v>52</v>
      </c>
      <c r="T1441">
        <v>13.94230769230769</v>
      </c>
      <c r="U1441">
        <v>56.846153846153825</v>
      </c>
      <c r="V1441">
        <v>132.76689724143671</v>
      </c>
      <c r="W1441">
        <v>122.54384615384618</v>
      </c>
      <c r="X1441">
        <v>1.5115913085300186</v>
      </c>
      <c r="Y1441">
        <v>3.3534403424211776</v>
      </c>
      <c r="Z1441">
        <v>-5.3223759088545712</v>
      </c>
      <c r="AA1441">
        <v>0.18052421454608575</v>
      </c>
      <c r="AB1441">
        <v>0.25795908782663157</v>
      </c>
      <c r="AC1441">
        <v>2</v>
      </c>
      <c r="AD1441">
        <v>0</v>
      </c>
      <c r="AE1441">
        <v>0</v>
      </c>
      <c r="AF1441">
        <v>0</v>
      </c>
      <c r="AG1441">
        <v>2</v>
      </c>
      <c r="AH1441">
        <v>0</v>
      </c>
      <c r="AI1441">
        <v>3</v>
      </c>
      <c r="AJ1441">
        <v>0</v>
      </c>
      <c r="AK1441">
        <v>1</v>
      </c>
      <c r="AL1441">
        <v>1</v>
      </c>
    </row>
    <row r="1442" spans="1:38" x14ac:dyDescent="0.5">
      <c r="A1442">
        <v>11</v>
      </c>
      <c r="B1442">
        <v>23</v>
      </c>
      <c r="C1442">
        <v>2022</v>
      </c>
      <c r="D1442">
        <v>99</v>
      </c>
      <c r="E1442">
        <v>99</v>
      </c>
      <c r="F1442">
        <v>99</v>
      </c>
      <c r="G1442">
        <v>99</v>
      </c>
      <c r="H1442">
        <v>99</v>
      </c>
      <c r="I1442">
        <v>99</v>
      </c>
      <c r="J1442">
        <v>999</v>
      </c>
      <c r="K1442">
        <v>99</v>
      </c>
      <c r="L1442">
        <v>99</v>
      </c>
      <c r="M1442">
        <v>99</v>
      </c>
      <c r="N1442">
        <v>125</v>
      </c>
      <c r="O1442">
        <v>99</v>
      </c>
      <c r="P1442">
        <v>9999</v>
      </c>
      <c r="Q1442">
        <v>2</v>
      </c>
      <c r="R1442">
        <v>2</v>
      </c>
      <c r="S1442">
        <v>2</v>
      </c>
      <c r="T1442">
        <v>15.5</v>
      </c>
      <c r="U1442">
        <v>52</v>
      </c>
      <c r="V1442">
        <v>187.75731310942575</v>
      </c>
      <c r="W1442">
        <v>173.3</v>
      </c>
      <c r="X1442">
        <v>46.900000000000006</v>
      </c>
      <c r="Y1442">
        <v>4</v>
      </c>
      <c r="Z1442">
        <v>-100.00000000000018</v>
      </c>
      <c r="AA1442">
        <v>6.9432390210033001E-3</v>
      </c>
      <c r="AB1442">
        <v>1.4030868047341062E-2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</row>
    <row r="1443" spans="1:38" x14ac:dyDescent="0.5">
      <c r="A1443">
        <v>11</v>
      </c>
      <c r="B1443">
        <v>24</v>
      </c>
      <c r="C1443">
        <v>2021</v>
      </c>
      <c r="D1443">
        <v>99</v>
      </c>
      <c r="E1443">
        <v>99</v>
      </c>
      <c r="F1443">
        <v>99</v>
      </c>
      <c r="G1443">
        <v>99</v>
      </c>
      <c r="H1443">
        <v>99</v>
      </c>
      <c r="I1443">
        <v>99</v>
      </c>
      <c r="J1443">
        <v>999</v>
      </c>
      <c r="K1443">
        <v>99</v>
      </c>
      <c r="L1443">
        <v>99</v>
      </c>
      <c r="M1443">
        <v>99</v>
      </c>
      <c r="N1443">
        <v>40</v>
      </c>
      <c r="O1443">
        <v>99</v>
      </c>
      <c r="P1443">
        <v>9999</v>
      </c>
      <c r="Q1443">
        <v>39</v>
      </c>
      <c r="R1443">
        <v>137</v>
      </c>
      <c r="S1443">
        <v>137</v>
      </c>
      <c r="T1443">
        <v>16.912408759124091</v>
      </c>
      <c r="U1443">
        <v>63.61313868613135</v>
      </c>
      <c r="V1443">
        <v>54.71645143177988</v>
      </c>
      <c r="W1443">
        <v>50.503284671532867</v>
      </c>
      <c r="X1443">
        <v>3.6066348246498352</v>
      </c>
      <c r="Y1443">
        <v>2.1957097357210245</v>
      </c>
      <c r="Z1443">
        <v>-6.0092836093978867</v>
      </c>
      <c r="AA1443">
        <v>0.52107104822759776</v>
      </c>
      <c r="AB1443">
        <v>0.31013529652591093</v>
      </c>
      <c r="AC1443">
        <v>11</v>
      </c>
      <c r="AD1443">
        <v>0</v>
      </c>
      <c r="AE1443">
        <v>0</v>
      </c>
      <c r="AF1443">
        <v>11</v>
      </c>
      <c r="AG1443">
        <v>11</v>
      </c>
      <c r="AH1443">
        <v>4</v>
      </c>
      <c r="AI1443">
        <v>8</v>
      </c>
      <c r="AJ1443">
        <v>0</v>
      </c>
      <c r="AK1443">
        <v>0</v>
      </c>
      <c r="AL1443">
        <v>3</v>
      </c>
    </row>
    <row r="1444" spans="1:38" x14ac:dyDescent="0.5">
      <c r="A1444">
        <v>11</v>
      </c>
      <c r="B1444">
        <v>25</v>
      </c>
      <c r="C1444">
        <v>2021</v>
      </c>
      <c r="D1444">
        <v>99</v>
      </c>
      <c r="E1444">
        <v>99</v>
      </c>
      <c r="F1444">
        <v>99</v>
      </c>
      <c r="G1444">
        <v>99</v>
      </c>
      <c r="H1444">
        <v>99</v>
      </c>
      <c r="I1444">
        <v>99</v>
      </c>
      <c r="J1444">
        <v>999</v>
      </c>
      <c r="K1444">
        <v>99</v>
      </c>
      <c r="L1444">
        <v>99</v>
      </c>
      <c r="M1444">
        <v>99</v>
      </c>
      <c r="N1444">
        <v>55</v>
      </c>
      <c r="O1444">
        <v>99</v>
      </c>
      <c r="P1444">
        <v>9999</v>
      </c>
      <c r="Q1444">
        <v>66</v>
      </c>
      <c r="R1444">
        <v>471</v>
      </c>
      <c r="S1444">
        <v>471</v>
      </c>
      <c r="T1444">
        <v>16.764331210191084</v>
      </c>
      <c r="U1444">
        <v>63.050955414012734</v>
      </c>
      <c r="V1444">
        <v>64.77368867787817</v>
      </c>
      <c r="W1444">
        <v>59.786114649681487</v>
      </c>
      <c r="X1444">
        <v>2.1270126923060526</v>
      </c>
      <c r="Y1444">
        <v>2.3588731476436751</v>
      </c>
      <c r="Z1444">
        <v>-5.5931890555228749</v>
      </c>
      <c r="AA1444">
        <v>1.791419443176631</v>
      </c>
      <c r="AB1444">
        <v>1.262211816829174</v>
      </c>
      <c r="AC1444">
        <v>22</v>
      </c>
      <c r="AD1444">
        <v>0</v>
      </c>
      <c r="AE1444">
        <v>0</v>
      </c>
      <c r="AF1444">
        <v>12</v>
      </c>
      <c r="AG1444">
        <v>21</v>
      </c>
      <c r="AH1444">
        <v>5</v>
      </c>
      <c r="AI1444">
        <v>30</v>
      </c>
      <c r="AJ1444">
        <v>0</v>
      </c>
      <c r="AK1444">
        <v>7</v>
      </c>
      <c r="AL1444">
        <v>6</v>
      </c>
    </row>
    <row r="1445" spans="1:38" x14ac:dyDescent="0.5">
      <c r="A1445">
        <v>11</v>
      </c>
      <c r="B1445">
        <v>26</v>
      </c>
      <c r="C1445">
        <v>2021</v>
      </c>
      <c r="D1445">
        <v>99</v>
      </c>
      <c r="E1445">
        <v>99</v>
      </c>
      <c r="F1445">
        <v>99</v>
      </c>
      <c r="G1445">
        <v>99</v>
      </c>
      <c r="H1445">
        <v>99</v>
      </c>
      <c r="I1445">
        <v>99</v>
      </c>
      <c r="J1445">
        <v>999</v>
      </c>
      <c r="K1445">
        <v>99</v>
      </c>
      <c r="L1445">
        <v>99</v>
      </c>
      <c r="M1445">
        <v>99</v>
      </c>
      <c r="N1445">
        <v>63</v>
      </c>
      <c r="O1445">
        <v>99</v>
      </c>
      <c r="P1445">
        <v>9999</v>
      </c>
      <c r="Q1445">
        <v>53</v>
      </c>
      <c r="R1445">
        <v>271</v>
      </c>
      <c r="S1445">
        <v>271</v>
      </c>
      <c r="T1445">
        <v>16.856088560885603</v>
      </c>
      <c r="U1445">
        <v>63.040590405904048</v>
      </c>
      <c r="V1445">
        <v>69.442016847037365</v>
      </c>
      <c r="W1445">
        <v>64.094981549815515</v>
      </c>
      <c r="X1445">
        <v>0.55881389580018703</v>
      </c>
      <c r="Y1445">
        <v>1.8669325884447632</v>
      </c>
      <c r="Z1445">
        <v>1.6147115986384619</v>
      </c>
      <c r="AA1445">
        <v>1.0307317815305033</v>
      </c>
      <c r="AB1445">
        <v>0.77858193302133649</v>
      </c>
      <c r="AC1445">
        <v>3</v>
      </c>
      <c r="AD1445">
        <v>0</v>
      </c>
      <c r="AE1445">
        <v>0</v>
      </c>
      <c r="AF1445">
        <v>2</v>
      </c>
      <c r="AG1445">
        <v>11</v>
      </c>
      <c r="AH1445">
        <v>6</v>
      </c>
      <c r="AI1445">
        <v>11</v>
      </c>
      <c r="AJ1445">
        <v>0</v>
      </c>
      <c r="AK1445">
        <v>7</v>
      </c>
      <c r="AL1445">
        <v>2</v>
      </c>
    </row>
    <row r="1446" spans="1:38" x14ac:dyDescent="0.5">
      <c r="A1446">
        <v>11</v>
      </c>
      <c r="B1446">
        <v>27</v>
      </c>
      <c r="C1446">
        <v>2021</v>
      </c>
      <c r="D1446">
        <v>99</v>
      </c>
      <c r="E1446">
        <v>99</v>
      </c>
      <c r="F1446">
        <v>99</v>
      </c>
      <c r="G1446">
        <v>99</v>
      </c>
      <c r="H1446">
        <v>99</v>
      </c>
      <c r="I1446">
        <v>99</v>
      </c>
      <c r="J1446">
        <v>999</v>
      </c>
      <c r="K1446">
        <v>99</v>
      </c>
      <c r="L1446">
        <v>99</v>
      </c>
      <c r="M1446">
        <v>99</v>
      </c>
      <c r="N1446">
        <v>65</v>
      </c>
      <c r="O1446">
        <v>99</v>
      </c>
      <c r="P1446">
        <v>9999</v>
      </c>
      <c r="Q1446">
        <v>60</v>
      </c>
      <c r="R1446">
        <v>326</v>
      </c>
      <c r="S1446">
        <v>326</v>
      </c>
      <c r="T1446">
        <v>16.779141104294482</v>
      </c>
      <c r="U1446">
        <v>62.638036809815986</v>
      </c>
      <c r="V1446">
        <v>71.547501146567939</v>
      </c>
      <c r="W1446">
        <v>66.038343558282179</v>
      </c>
      <c r="X1446">
        <v>0.56553657002630475</v>
      </c>
      <c r="Y1446">
        <v>2.2245757461095579</v>
      </c>
      <c r="Z1446">
        <v>-5.1216123924203965</v>
      </c>
      <c r="AA1446">
        <v>1.2399208884831887</v>
      </c>
      <c r="AB1446">
        <v>0.96499436059778876</v>
      </c>
      <c r="AC1446">
        <v>7</v>
      </c>
      <c r="AD1446">
        <v>0</v>
      </c>
      <c r="AE1446">
        <v>0</v>
      </c>
      <c r="AF1446">
        <v>7</v>
      </c>
      <c r="AG1446">
        <v>19</v>
      </c>
      <c r="AH1446">
        <v>4</v>
      </c>
      <c r="AI1446">
        <v>13</v>
      </c>
      <c r="AJ1446">
        <v>0</v>
      </c>
      <c r="AK1446">
        <v>3</v>
      </c>
      <c r="AL1446">
        <v>0</v>
      </c>
    </row>
    <row r="1447" spans="1:38" x14ac:dyDescent="0.5">
      <c r="A1447">
        <v>11</v>
      </c>
      <c r="B1447">
        <v>28</v>
      </c>
      <c r="C1447">
        <v>2021</v>
      </c>
      <c r="D1447">
        <v>99</v>
      </c>
      <c r="E1447">
        <v>99</v>
      </c>
      <c r="F1447">
        <v>99</v>
      </c>
      <c r="G1447">
        <v>99</v>
      </c>
      <c r="H1447">
        <v>99</v>
      </c>
      <c r="I1447">
        <v>99</v>
      </c>
      <c r="J1447">
        <v>999</v>
      </c>
      <c r="K1447">
        <v>99</v>
      </c>
      <c r="L1447">
        <v>99</v>
      </c>
      <c r="M1447">
        <v>99</v>
      </c>
      <c r="N1447">
        <v>67</v>
      </c>
      <c r="O1447">
        <v>99</v>
      </c>
      <c r="P1447">
        <v>9999</v>
      </c>
      <c r="Q1447">
        <v>68</v>
      </c>
      <c r="R1447">
        <v>492</v>
      </c>
      <c r="S1447">
        <v>492</v>
      </c>
      <c r="T1447">
        <v>16.658536585365855</v>
      </c>
      <c r="U1447">
        <v>62.308943089430898</v>
      </c>
      <c r="V1447">
        <v>73.774101771353585</v>
      </c>
      <c r="W1447">
        <v>68.093495934959364</v>
      </c>
      <c r="X1447">
        <v>0.60536085285582353</v>
      </c>
      <c r="Y1447">
        <v>2.3843326052316405</v>
      </c>
      <c r="Z1447">
        <v>0.47435717814846473</v>
      </c>
      <c r="AA1447">
        <v>1.8712916476494752</v>
      </c>
      <c r="AB1447">
        <v>1.5016950121349435</v>
      </c>
      <c r="AC1447">
        <v>17</v>
      </c>
      <c r="AD1447">
        <v>0</v>
      </c>
      <c r="AE1447">
        <v>0</v>
      </c>
      <c r="AF1447">
        <v>6</v>
      </c>
      <c r="AG1447">
        <v>23</v>
      </c>
      <c r="AH1447">
        <v>8</v>
      </c>
      <c r="AI1447">
        <v>17</v>
      </c>
      <c r="AJ1447">
        <v>0</v>
      </c>
      <c r="AK1447">
        <v>8</v>
      </c>
      <c r="AL1447">
        <v>7</v>
      </c>
    </row>
    <row r="1448" spans="1:38" x14ac:dyDescent="0.5">
      <c r="A1448">
        <v>11</v>
      </c>
      <c r="B1448">
        <v>29</v>
      </c>
      <c r="C1448">
        <v>2021</v>
      </c>
      <c r="D1448">
        <v>99</v>
      </c>
      <c r="E1448">
        <v>99</v>
      </c>
      <c r="F1448">
        <v>99</v>
      </c>
      <c r="G1448">
        <v>99</v>
      </c>
      <c r="H1448">
        <v>99</v>
      </c>
      <c r="I1448">
        <v>99</v>
      </c>
      <c r="J1448">
        <v>999</v>
      </c>
      <c r="K1448">
        <v>99</v>
      </c>
      <c r="L1448">
        <v>99</v>
      </c>
      <c r="M1448">
        <v>99</v>
      </c>
      <c r="N1448">
        <v>69</v>
      </c>
      <c r="O1448">
        <v>99</v>
      </c>
      <c r="P1448">
        <v>9999</v>
      </c>
      <c r="Q1448">
        <v>76</v>
      </c>
      <c r="R1448">
        <v>599</v>
      </c>
      <c r="S1448">
        <v>598</v>
      </c>
      <c r="T1448">
        <v>16.621035058430721</v>
      </c>
      <c r="U1448">
        <v>62.142140468227431</v>
      </c>
      <c r="V1448">
        <v>76.023617910188193</v>
      </c>
      <c r="W1448">
        <v>70.05295986622076</v>
      </c>
      <c r="X1448">
        <v>0.57062698168354997</v>
      </c>
      <c r="Y1448">
        <v>2.3458916126986114</v>
      </c>
      <c r="Z1448">
        <v>-11.121994939291833</v>
      </c>
      <c r="AA1448">
        <v>2.2782595466301538</v>
      </c>
      <c r="AB1448">
        <v>1.8777539218256547</v>
      </c>
      <c r="AC1448">
        <v>13</v>
      </c>
      <c r="AD1448">
        <v>0</v>
      </c>
      <c r="AE1448">
        <v>0</v>
      </c>
      <c r="AF1448">
        <v>3</v>
      </c>
      <c r="AG1448">
        <v>23</v>
      </c>
      <c r="AH1448">
        <v>16</v>
      </c>
      <c r="AI1448">
        <v>24</v>
      </c>
      <c r="AJ1448">
        <v>0</v>
      </c>
      <c r="AK1448">
        <v>8</v>
      </c>
      <c r="AL1448">
        <v>6</v>
      </c>
    </row>
    <row r="1449" spans="1:38" x14ac:dyDescent="0.5">
      <c r="A1449">
        <v>11</v>
      </c>
      <c r="B1449">
        <v>30</v>
      </c>
      <c r="C1449">
        <v>2021</v>
      </c>
      <c r="D1449">
        <v>99</v>
      </c>
      <c r="E1449">
        <v>99</v>
      </c>
      <c r="F1449">
        <v>99</v>
      </c>
      <c r="G1449">
        <v>99</v>
      </c>
      <c r="H1449">
        <v>99</v>
      </c>
      <c r="I1449">
        <v>99</v>
      </c>
      <c r="J1449">
        <v>999</v>
      </c>
      <c r="K1449">
        <v>99</v>
      </c>
      <c r="L1449">
        <v>99</v>
      </c>
      <c r="M1449">
        <v>99</v>
      </c>
      <c r="N1449">
        <v>71</v>
      </c>
      <c r="O1449">
        <v>99</v>
      </c>
      <c r="P1449">
        <v>9999</v>
      </c>
      <c r="Q1449">
        <v>75</v>
      </c>
      <c r="R1449">
        <v>786</v>
      </c>
      <c r="S1449">
        <v>786</v>
      </c>
      <c r="T1449">
        <v>16.683206106870237</v>
      </c>
      <c r="U1449">
        <v>62.010178117048341</v>
      </c>
      <c r="V1449">
        <v>78.018492635200559</v>
      </c>
      <c r="W1449">
        <v>72.01106870228999</v>
      </c>
      <c r="X1449">
        <v>0.55492692856526604</v>
      </c>
      <c r="Y1449">
        <v>2.1525529475932887</v>
      </c>
      <c r="Z1449">
        <v>3.5948456775421449</v>
      </c>
      <c r="AA1449">
        <v>2.9895025102692832</v>
      </c>
      <c r="AB1449">
        <v>2.5370720814681555</v>
      </c>
      <c r="AC1449">
        <v>25</v>
      </c>
      <c r="AD1449">
        <v>0</v>
      </c>
      <c r="AE1449">
        <v>0</v>
      </c>
      <c r="AF1449">
        <v>6</v>
      </c>
      <c r="AG1449">
        <v>44</v>
      </c>
      <c r="AH1449">
        <v>19</v>
      </c>
      <c r="AI1449">
        <v>35</v>
      </c>
      <c r="AJ1449">
        <v>0</v>
      </c>
      <c r="AK1449">
        <v>17</v>
      </c>
      <c r="AL1449">
        <v>7</v>
      </c>
    </row>
    <row r="1450" spans="1:38" x14ac:dyDescent="0.5">
      <c r="A1450">
        <v>11</v>
      </c>
      <c r="B1450">
        <v>31</v>
      </c>
      <c r="C1450">
        <v>2021</v>
      </c>
      <c r="D1450">
        <v>99</v>
      </c>
      <c r="E1450">
        <v>99</v>
      </c>
      <c r="F1450">
        <v>99</v>
      </c>
      <c r="G1450">
        <v>99</v>
      </c>
      <c r="H1450">
        <v>99</v>
      </c>
      <c r="I1450">
        <v>99</v>
      </c>
      <c r="J1450">
        <v>999</v>
      </c>
      <c r="K1450">
        <v>99</v>
      </c>
      <c r="L1450">
        <v>99</v>
      </c>
      <c r="M1450">
        <v>99</v>
      </c>
      <c r="N1450">
        <v>73</v>
      </c>
      <c r="O1450">
        <v>99</v>
      </c>
      <c r="P1450">
        <v>9999</v>
      </c>
      <c r="Q1450">
        <v>87</v>
      </c>
      <c r="R1450">
        <v>1077</v>
      </c>
      <c r="S1450">
        <v>1077</v>
      </c>
      <c r="T1450">
        <v>16.52367688022284</v>
      </c>
      <c r="U1450">
        <v>61.646239554317518</v>
      </c>
      <c r="V1450">
        <v>80.204733867098099</v>
      </c>
      <c r="W1450">
        <v>74.028969359331526</v>
      </c>
      <c r="X1450">
        <v>0.60619990510947452</v>
      </c>
      <c r="Y1450">
        <v>2.2528672065026565</v>
      </c>
      <c r="Z1450">
        <v>-1.4442488341119024</v>
      </c>
      <c r="AA1450">
        <v>4.0963030579644002</v>
      </c>
      <c r="AB1450">
        <v>3.5737849072147743</v>
      </c>
      <c r="AC1450">
        <v>24</v>
      </c>
      <c r="AD1450">
        <v>0</v>
      </c>
      <c r="AE1450">
        <v>0</v>
      </c>
      <c r="AF1450">
        <v>10</v>
      </c>
      <c r="AG1450">
        <v>38</v>
      </c>
      <c r="AH1450">
        <v>21</v>
      </c>
      <c r="AI1450">
        <v>39</v>
      </c>
      <c r="AJ1450">
        <v>0</v>
      </c>
      <c r="AK1450">
        <v>13</v>
      </c>
      <c r="AL1450">
        <v>9</v>
      </c>
    </row>
    <row r="1451" spans="1:38" x14ac:dyDescent="0.5">
      <c r="A1451">
        <v>11</v>
      </c>
      <c r="B1451">
        <v>32</v>
      </c>
      <c r="C1451">
        <v>2021</v>
      </c>
      <c r="D1451">
        <v>99</v>
      </c>
      <c r="E1451">
        <v>99</v>
      </c>
      <c r="F1451">
        <v>99</v>
      </c>
      <c r="G1451">
        <v>99</v>
      </c>
      <c r="H1451">
        <v>99</v>
      </c>
      <c r="I1451">
        <v>99</v>
      </c>
      <c r="J1451">
        <v>999</v>
      </c>
      <c r="K1451">
        <v>99</v>
      </c>
      <c r="L1451">
        <v>99</v>
      </c>
      <c r="M1451">
        <v>99</v>
      </c>
      <c r="N1451">
        <v>75</v>
      </c>
      <c r="O1451">
        <v>99</v>
      </c>
      <c r="P1451">
        <v>9999</v>
      </c>
      <c r="Q1451">
        <v>94</v>
      </c>
      <c r="R1451">
        <v>1274</v>
      </c>
      <c r="S1451">
        <v>1274</v>
      </c>
      <c r="T1451">
        <v>16.510204081632651</v>
      </c>
      <c r="U1451">
        <v>61.664050235478811</v>
      </c>
      <c r="V1451">
        <v>82.399876860486572</v>
      </c>
      <c r="W1451">
        <v>76.05508634222906</v>
      </c>
      <c r="X1451">
        <v>0.56603792531917563</v>
      </c>
      <c r="Y1451">
        <v>2.2570686976246881</v>
      </c>
      <c r="Z1451">
        <v>-0.88182889646071905</v>
      </c>
      <c r="AA1451">
        <v>4.8455804046858368</v>
      </c>
      <c r="AB1451">
        <v>4.3431886696586819</v>
      </c>
      <c r="AC1451">
        <v>20</v>
      </c>
      <c r="AD1451">
        <v>0</v>
      </c>
      <c r="AE1451">
        <v>0</v>
      </c>
      <c r="AF1451">
        <v>10</v>
      </c>
      <c r="AG1451">
        <v>39</v>
      </c>
      <c r="AH1451">
        <v>33</v>
      </c>
      <c r="AI1451">
        <v>51</v>
      </c>
      <c r="AJ1451">
        <v>0</v>
      </c>
      <c r="AK1451">
        <v>22</v>
      </c>
      <c r="AL1451">
        <v>10</v>
      </c>
    </row>
    <row r="1452" spans="1:38" x14ac:dyDescent="0.5">
      <c r="A1452">
        <v>11</v>
      </c>
      <c r="B1452">
        <v>33</v>
      </c>
      <c r="C1452">
        <v>2021</v>
      </c>
      <c r="D1452">
        <v>99</v>
      </c>
      <c r="E1452">
        <v>99</v>
      </c>
      <c r="F1452">
        <v>99</v>
      </c>
      <c r="G1452">
        <v>99</v>
      </c>
      <c r="H1452">
        <v>99</v>
      </c>
      <c r="I1452">
        <v>99</v>
      </c>
      <c r="J1452">
        <v>999</v>
      </c>
      <c r="K1452">
        <v>99</v>
      </c>
      <c r="L1452">
        <v>99</v>
      </c>
      <c r="M1452">
        <v>99</v>
      </c>
      <c r="N1452">
        <v>77</v>
      </c>
      <c r="O1452">
        <v>99</v>
      </c>
      <c r="P1452">
        <v>9999</v>
      </c>
      <c r="Q1452">
        <v>100</v>
      </c>
      <c r="R1452">
        <v>1556</v>
      </c>
      <c r="S1452">
        <v>1556</v>
      </c>
      <c r="T1452">
        <v>16.464010282776346</v>
      </c>
      <c r="U1452">
        <v>61.469794344473023</v>
      </c>
      <c r="V1452">
        <v>84.563392814868251</v>
      </c>
      <c r="W1452">
        <v>78.052011568123547</v>
      </c>
      <c r="X1452">
        <v>0.5875991431716866</v>
      </c>
      <c r="Y1452">
        <v>2.2096976514716218</v>
      </c>
      <c r="Z1452">
        <v>-0.96718844802316639</v>
      </c>
      <c r="AA1452">
        <v>5.9181500076068758</v>
      </c>
      <c r="AB1452">
        <v>5.4438317834793821</v>
      </c>
      <c r="AC1452">
        <v>18</v>
      </c>
      <c r="AD1452">
        <v>0</v>
      </c>
      <c r="AE1452">
        <v>0</v>
      </c>
      <c r="AF1452">
        <v>13</v>
      </c>
      <c r="AG1452">
        <v>61</v>
      </c>
      <c r="AH1452">
        <v>45</v>
      </c>
      <c r="AI1452">
        <v>67</v>
      </c>
      <c r="AJ1452">
        <v>0</v>
      </c>
      <c r="AK1452">
        <v>33</v>
      </c>
      <c r="AL1452">
        <v>10</v>
      </c>
    </row>
    <row r="1453" spans="1:38" x14ac:dyDescent="0.5">
      <c r="A1453">
        <v>11</v>
      </c>
      <c r="B1453">
        <v>34</v>
      </c>
      <c r="C1453">
        <v>2021</v>
      </c>
      <c r="D1453">
        <v>99</v>
      </c>
      <c r="E1453">
        <v>99</v>
      </c>
      <c r="F1453">
        <v>99</v>
      </c>
      <c r="G1453">
        <v>99</v>
      </c>
      <c r="H1453">
        <v>99</v>
      </c>
      <c r="I1453">
        <v>99</v>
      </c>
      <c r="J1453">
        <v>999</v>
      </c>
      <c r="K1453">
        <v>99</v>
      </c>
      <c r="L1453">
        <v>99</v>
      </c>
      <c r="M1453">
        <v>99</v>
      </c>
      <c r="N1453">
        <v>79</v>
      </c>
      <c r="O1453">
        <v>99</v>
      </c>
      <c r="P1453">
        <v>9999</v>
      </c>
      <c r="Q1453">
        <v>100</v>
      </c>
      <c r="R1453">
        <v>1831</v>
      </c>
      <c r="S1453">
        <v>1830</v>
      </c>
      <c r="T1453">
        <v>16.392135445111961</v>
      </c>
      <c r="U1453">
        <v>61.242076502732246</v>
      </c>
      <c r="V1453">
        <v>86.744525158517362</v>
      </c>
      <c r="W1453">
        <v>80.021819672131059</v>
      </c>
      <c r="X1453">
        <v>0.5690588724112402</v>
      </c>
      <c r="Y1453">
        <v>2.2728812399153902</v>
      </c>
      <c r="Z1453">
        <v>-1.8676578341418879</v>
      </c>
      <c r="AA1453">
        <v>6.9640955423703055</v>
      </c>
      <c r="AB1453">
        <v>6.5640293850632752</v>
      </c>
      <c r="AC1453">
        <v>26</v>
      </c>
      <c r="AD1453">
        <v>0</v>
      </c>
      <c r="AE1453">
        <v>0</v>
      </c>
      <c r="AF1453">
        <v>11</v>
      </c>
      <c r="AG1453">
        <v>64</v>
      </c>
      <c r="AH1453">
        <v>35</v>
      </c>
      <c r="AI1453">
        <v>72</v>
      </c>
      <c r="AJ1453">
        <v>0</v>
      </c>
      <c r="AK1453">
        <v>25</v>
      </c>
      <c r="AL1453">
        <v>7</v>
      </c>
    </row>
    <row r="1454" spans="1:38" x14ac:dyDescent="0.5">
      <c r="A1454">
        <v>11</v>
      </c>
      <c r="B1454">
        <v>35</v>
      </c>
      <c r="C1454">
        <v>2021</v>
      </c>
      <c r="D1454">
        <v>99</v>
      </c>
      <c r="E1454">
        <v>99</v>
      </c>
      <c r="F1454">
        <v>99</v>
      </c>
      <c r="G1454">
        <v>99</v>
      </c>
      <c r="H1454">
        <v>99</v>
      </c>
      <c r="I1454">
        <v>99</v>
      </c>
      <c r="J1454">
        <v>999</v>
      </c>
      <c r="K1454">
        <v>99</v>
      </c>
      <c r="L1454">
        <v>99</v>
      </c>
      <c r="M1454">
        <v>99</v>
      </c>
      <c r="N1454">
        <v>81</v>
      </c>
      <c r="O1454">
        <v>99</v>
      </c>
      <c r="P1454">
        <v>9999</v>
      </c>
      <c r="Q1454">
        <v>104</v>
      </c>
      <c r="R1454">
        <v>1957</v>
      </c>
      <c r="S1454">
        <v>1956</v>
      </c>
      <c r="T1454">
        <v>16.346959632089931</v>
      </c>
      <c r="U1454">
        <v>61.126789366053139</v>
      </c>
      <c r="V1454">
        <v>88.894204459096798</v>
      </c>
      <c r="W1454">
        <v>82.007428425358114</v>
      </c>
      <c r="X1454">
        <v>0.57156548060133161</v>
      </c>
      <c r="Y1454">
        <v>2.3005907747117043</v>
      </c>
      <c r="Z1454">
        <v>-4.080539020823359</v>
      </c>
      <c r="AA1454">
        <v>7.443328769207362</v>
      </c>
      <c r="AB1454">
        <v>7.1900688321555313</v>
      </c>
      <c r="AC1454">
        <v>23</v>
      </c>
      <c r="AD1454">
        <v>0</v>
      </c>
      <c r="AE1454">
        <v>0</v>
      </c>
      <c r="AF1454">
        <v>6</v>
      </c>
      <c r="AG1454">
        <v>52</v>
      </c>
      <c r="AH1454">
        <v>34</v>
      </c>
      <c r="AI1454">
        <v>76</v>
      </c>
      <c r="AJ1454">
        <v>0</v>
      </c>
      <c r="AK1454">
        <v>28</v>
      </c>
      <c r="AL1454">
        <v>13</v>
      </c>
    </row>
    <row r="1455" spans="1:38" x14ac:dyDescent="0.5">
      <c r="A1455">
        <v>11</v>
      </c>
      <c r="B1455">
        <v>36</v>
      </c>
      <c r="C1455">
        <v>2021</v>
      </c>
      <c r="D1455">
        <v>99</v>
      </c>
      <c r="E1455">
        <v>99</v>
      </c>
      <c r="F1455">
        <v>99</v>
      </c>
      <c r="G1455">
        <v>99</v>
      </c>
      <c r="H1455">
        <v>99</v>
      </c>
      <c r="I1455">
        <v>99</v>
      </c>
      <c r="J1455">
        <v>999</v>
      </c>
      <c r="K1455">
        <v>99</v>
      </c>
      <c r="L1455">
        <v>99</v>
      </c>
      <c r="M1455">
        <v>99</v>
      </c>
      <c r="N1455">
        <v>83</v>
      </c>
      <c r="O1455">
        <v>99</v>
      </c>
      <c r="P1455">
        <v>9999</v>
      </c>
      <c r="Q1455">
        <v>106</v>
      </c>
      <c r="R1455">
        <v>2330</v>
      </c>
      <c r="S1455">
        <v>2330</v>
      </c>
      <c r="T1455">
        <v>16.348497854077252</v>
      </c>
      <c r="U1455">
        <v>61.089699570815441</v>
      </c>
      <c r="V1455">
        <v>91.009295123663762</v>
      </c>
      <c r="W1455">
        <v>84.001579399141605</v>
      </c>
      <c r="X1455">
        <v>0.59412083416866801</v>
      </c>
      <c r="Y1455">
        <v>2.2506320323268745</v>
      </c>
      <c r="Z1455">
        <v>-3.7126660882003657</v>
      </c>
      <c r="AA1455">
        <v>8.8620112581773913</v>
      </c>
      <c r="AB1455">
        <v>8.7731262017997622</v>
      </c>
      <c r="AC1455">
        <v>35</v>
      </c>
      <c r="AD1455">
        <v>0</v>
      </c>
      <c r="AE1455">
        <v>0</v>
      </c>
      <c r="AF1455">
        <v>13</v>
      </c>
      <c r="AG1455">
        <v>74</v>
      </c>
      <c r="AH1455">
        <v>45</v>
      </c>
      <c r="AI1455">
        <v>105</v>
      </c>
      <c r="AJ1455">
        <v>0</v>
      </c>
      <c r="AK1455">
        <v>28</v>
      </c>
      <c r="AL1455">
        <v>16</v>
      </c>
    </row>
    <row r="1456" spans="1:38" x14ac:dyDescent="0.5">
      <c r="A1456">
        <v>11</v>
      </c>
      <c r="B1456">
        <v>37</v>
      </c>
      <c r="C1456">
        <v>2021</v>
      </c>
      <c r="D1456">
        <v>99</v>
      </c>
      <c r="E1456">
        <v>99</v>
      </c>
      <c r="F1456">
        <v>99</v>
      </c>
      <c r="G1456">
        <v>99</v>
      </c>
      <c r="H1456">
        <v>99</v>
      </c>
      <c r="I1456">
        <v>99</v>
      </c>
      <c r="J1456">
        <v>999</v>
      </c>
      <c r="K1456">
        <v>99</v>
      </c>
      <c r="L1456">
        <v>99</v>
      </c>
      <c r="M1456">
        <v>99</v>
      </c>
      <c r="N1456">
        <v>85</v>
      </c>
      <c r="O1456">
        <v>99</v>
      </c>
      <c r="P1456">
        <v>9999</v>
      </c>
      <c r="Q1456">
        <v>104</v>
      </c>
      <c r="R1456">
        <v>2179</v>
      </c>
      <c r="S1456">
        <v>2179</v>
      </c>
      <c r="T1456">
        <v>16.271684258834323</v>
      </c>
      <c r="U1456">
        <v>60.952730610371731</v>
      </c>
      <c r="V1456">
        <v>93.192340756865249</v>
      </c>
      <c r="W1456">
        <v>86.016530518586578</v>
      </c>
      <c r="X1456">
        <v>0.56038076720103636</v>
      </c>
      <c r="Y1456">
        <v>2.2322813373747095</v>
      </c>
      <c r="Z1456">
        <v>4.9671318383201362</v>
      </c>
      <c r="AA1456">
        <v>8.2876920736345649</v>
      </c>
      <c r="AB1456">
        <v>8.4013708482584004</v>
      </c>
      <c r="AC1456">
        <v>34</v>
      </c>
      <c r="AD1456">
        <v>0</v>
      </c>
      <c r="AE1456">
        <v>0</v>
      </c>
      <c r="AF1456">
        <v>13</v>
      </c>
      <c r="AG1456">
        <v>67</v>
      </c>
      <c r="AH1456">
        <v>35</v>
      </c>
      <c r="AI1456">
        <v>96</v>
      </c>
      <c r="AJ1456">
        <v>0</v>
      </c>
      <c r="AK1456">
        <v>26</v>
      </c>
      <c r="AL1456">
        <v>13</v>
      </c>
    </row>
    <row r="1457" spans="1:38" x14ac:dyDescent="0.5">
      <c r="A1457">
        <v>11</v>
      </c>
      <c r="B1457">
        <v>38</v>
      </c>
      <c r="C1457">
        <v>2021</v>
      </c>
      <c r="D1457">
        <v>99</v>
      </c>
      <c r="E1457">
        <v>99</v>
      </c>
      <c r="F1457">
        <v>99</v>
      </c>
      <c r="G1457">
        <v>99</v>
      </c>
      <c r="H1457">
        <v>99</v>
      </c>
      <c r="I1457">
        <v>99</v>
      </c>
      <c r="J1457">
        <v>999</v>
      </c>
      <c r="K1457">
        <v>99</v>
      </c>
      <c r="L1457">
        <v>99</v>
      </c>
      <c r="M1457">
        <v>99</v>
      </c>
      <c r="N1457">
        <v>87</v>
      </c>
      <c r="O1457">
        <v>99</v>
      </c>
      <c r="P1457">
        <v>9999</v>
      </c>
      <c r="Q1457">
        <v>118</v>
      </c>
      <c r="R1457">
        <v>3128</v>
      </c>
      <c r="S1457">
        <v>3127</v>
      </c>
      <c r="T1457">
        <v>16.240728900255757</v>
      </c>
      <c r="U1457">
        <v>60.875279820914606</v>
      </c>
      <c r="V1457">
        <v>95.884140542252226</v>
      </c>
      <c r="W1457">
        <v>88.472731052126719</v>
      </c>
      <c r="X1457">
        <v>0.859857730784791</v>
      </c>
      <c r="Y1457">
        <v>2.2489281908779004</v>
      </c>
      <c r="Z1457">
        <v>0.49405971959815248</v>
      </c>
      <c r="AA1457">
        <v>11.897155028145445</v>
      </c>
      <c r="AB1457">
        <v>12.400760470331132</v>
      </c>
      <c r="AC1457">
        <v>38</v>
      </c>
      <c r="AD1457">
        <v>0</v>
      </c>
      <c r="AE1457">
        <v>0</v>
      </c>
      <c r="AF1457">
        <v>15</v>
      </c>
      <c r="AG1457">
        <v>83</v>
      </c>
      <c r="AH1457">
        <v>54</v>
      </c>
      <c r="AI1457">
        <v>152</v>
      </c>
      <c r="AJ1457">
        <v>0</v>
      </c>
      <c r="AK1457">
        <v>29</v>
      </c>
      <c r="AL1457">
        <v>23</v>
      </c>
    </row>
    <row r="1458" spans="1:38" x14ac:dyDescent="0.5">
      <c r="A1458">
        <v>11</v>
      </c>
      <c r="B1458">
        <v>39</v>
      </c>
      <c r="C1458">
        <v>2021</v>
      </c>
      <c r="D1458">
        <v>99</v>
      </c>
      <c r="E1458">
        <v>99</v>
      </c>
      <c r="F1458">
        <v>99</v>
      </c>
      <c r="G1458">
        <v>99</v>
      </c>
      <c r="H1458">
        <v>99</v>
      </c>
      <c r="I1458">
        <v>99</v>
      </c>
      <c r="J1458">
        <v>999</v>
      </c>
      <c r="K1458">
        <v>99</v>
      </c>
      <c r="L1458">
        <v>99</v>
      </c>
      <c r="M1458">
        <v>99</v>
      </c>
      <c r="N1458">
        <v>90</v>
      </c>
      <c r="O1458">
        <v>99</v>
      </c>
      <c r="P1458">
        <v>9999</v>
      </c>
      <c r="Q1458">
        <v>128</v>
      </c>
      <c r="R1458">
        <v>3943</v>
      </c>
      <c r="S1458">
        <v>3941</v>
      </c>
      <c r="T1458">
        <v>16.189196043621603</v>
      </c>
      <c r="U1458">
        <v>60.687388987566607</v>
      </c>
      <c r="V1458">
        <v>100.02769726708389</v>
      </c>
      <c r="W1458">
        <v>92.278442019791868</v>
      </c>
      <c r="X1458">
        <v>1.4261645245010253</v>
      </c>
      <c r="Y1458">
        <v>2.1900830228472072</v>
      </c>
      <c r="Z1458">
        <v>-2.4418704316882724</v>
      </c>
      <c r="AA1458">
        <v>14.99695724935342</v>
      </c>
      <c r="AB1458">
        <v>16.301129304053678</v>
      </c>
      <c r="AC1458">
        <v>37</v>
      </c>
      <c r="AD1458">
        <v>0</v>
      </c>
      <c r="AE1458">
        <v>0</v>
      </c>
      <c r="AF1458">
        <v>11</v>
      </c>
      <c r="AG1458">
        <v>146</v>
      </c>
      <c r="AH1458">
        <v>74</v>
      </c>
      <c r="AI1458">
        <v>164</v>
      </c>
      <c r="AJ1458">
        <v>0</v>
      </c>
      <c r="AK1458">
        <v>49</v>
      </c>
      <c r="AL1458">
        <v>31</v>
      </c>
    </row>
    <row r="1459" spans="1:38" x14ac:dyDescent="0.5">
      <c r="A1459">
        <v>11</v>
      </c>
      <c r="B1459">
        <v>40</v>
      </c>
      <c r="C1459">
        <v>2021</v>
      </c>
      <c r="D1459">
        <v>99</v>
      </c>
      <c r="E1459">
        <v>99</v>
      </c>
      <c r="F1459">
        <v>99</v>
      </c>
      <c r="G1459">
        <v>99</v>
      </c>
      <c r="H1459">
        <v>99</v>
      </c>
      <c r="I1459">
        <v>99</v>
      </c>
      <c r="J1459">
        <v>999</v>
      </c>
      <c r="K1459">
        <v>99</v>
      </c>
      <c r="L1459">
        <v>99</v>
      </c>
      <c r="M1459">
        <v>99</v>
      </c>
      <c r="N1459">
        <v>95</v>
      </c>
      <c r="O1459">
        <v>99</v>
      </c>
      <c r="P1459">
        <v>9999</v>
      </c>
      <c r="Q1459">
        <v>125</v>
      </c>
      <c r="R1459">
        <v>2235</v>
      </c>
      <c r="S1459">
        <v>2235</v>
      </c>
      <c r="T1459">
        <v>15.998657718120803</v>
      </c>
      <c r="U1459">
        <v>60.332885906040282</v>
      </c>
      <c r="V1459">
        <v>105.33377930636638</v>
      </c>
      <c r="W1459">
        <v>97.223078299776446</v>
      </c>
      <c r="X1459">
        <v>1.4378606437869861</v>
      </c>
      <c r="Y1459">
        <v>2.269172146583522</v>
      </c>
      <c r="Z1459">
        <v>-3.7587866132655057</v>
      </c>
      <c r="AA1459">
        <v>8.5006846188954821</v>
      </c>
      <c r="AB1459">
        <v>9.7399762776832954</v>
      </c>
      <c r="AC1459">
        <v>32</v>
      </c>
      <c r="AD1459">
        <v>0</v>
      </c>
      <c r="AE1459">
        <v>0</v>
      </c>
      <c r="AF1459">
        <v>4</v>
      </c>
      <c r="AG1459">
        <v>71</v>
      </c>
      <c r="AH1459">
        <v>20</v>
      </c>
      <c r="AI1459">
        <v>74</v>
      </c>
      <c r="AJ1459">
        <v>0</v>
      </c>
      <c r="AK1459">
        <v>23</v>
      </c>
      <c r="AL1459">
        <v>22</v>
      </c>
    </row>
    <row r="1460" spans="1:38" x14ac:dyDescent="0.5">
      <c r="A1460">
        <v>11</v>
      </c>
      <c r="B1460">
        <v>41</v>
      </c>
      <c r="C1460">
        <v>2021</v>
      </c>
      <c r="D1460">
        <v>99</v>
      </c>
      <c r="E1460">
        <v>99</v>
      </c>
      <c r="F1460">
        <v>99</v>
      </c>
      <c r="G1460">
        <v>99</v>
      </c>
      <c r="H1460">
        <v>99</v>
      </c>
      <c r="I1460">
        <v>99</v>
      </c>
      <c r="J1460">
        <v>999</v>
      </c>
      <c r="K1460">
        <v>99</v>
      </c>
      <c r="L1460">
        <v>99</v>
      </c>
      <c r="M1460">
        <v>99</v>
      </c>
      <c r="N1460">
        <v>100</v>
      </c>
      <c r="O1460">
        <v>99</v>
      </c>
      <c r="P1460">
        <v>9999</v>
      </c>
      <c r="Q1460">
        <v>100</v>
      </c>
      <c r="R1460">
        <v>993</v>
      </c>
      <c r="S1460">
        <v>993</v>
      </c>
      <c r="T1460">
        <v>15.870090634441093</v>
      </c>
      <c r="U1460">
        <v>60.152064451158118</v>
      </c>
      <c r="V1460">
        <v>110.70857868568611</v>
      </c>
      <c r="W1460">
        <v>102.1840181268882</v>
      </c>
      <c r="X1460">
        <v>1.3985082930739161</v>
      </c>
      <c r="Y1460">
        <v>2.4400234154100526</v>
      </c>
      <c r="Z1460">
        <v>-1.9503206622249736</v>
      </c>
      <c r="AA1460">
        <v>3.7768142400730249</v>
      </c>
      <c r="AB1460">
        <v>4.5482384851252844</v>
      </c>
      <c r="AC1460">
        <v>14</v>
      </c>
      <c r="AD1460">
        <v>0</v>
      </c>
      <c r="AE1460">
        <v>0</v>
      </c>
      <c r="AF1460">
        <v>4</v>
      </c>
      <c r="AG1460">
        <v>26</v>
      </c>
      <c r="AH1460">
        <v>9</v>
      </c>
      <c r="AI1460">
        <v>28</v>
      </c>
      <c r="AJ1460">
        <v>0</v>
      </c>
      <c r="AK1460">
        <v>7</v>
      </c>
      <c r="AL1460">
        <v>8</v>
      </c>
    </row>
    <row r="1461" spans="1:38" x14ac:dyDescent="0.5">
      <c r="A1461">
        <v>11</v>
      </c>
      <c r="B1461">
        <v>42</v>
      </c>
      <c r="C1461">
        <v>2021</v>
      </c>
      <c r="D1461">
        <v>99</v>
      </c>
      <c r="E1461">
        <v>99</v>
      </c>
      <c r="F1461">
        <v>99</v>
      </c>
      <c r="G1461">
        <v>99</v>
      </c>
      <c r="H1461">
        <v>99</v>
      </c>
      <c r="I1461">
        <v>99</v>
      </c>
      <c r="J1461">
        <v>999</v>
      </c>
      <c r="K1461">
        <v>99</v>
      </c>
      <c r="L1461">
        <v>99</v>
      </c>
      <c r="M1461">
        <v>99</v>
      </c>
      <c r="N1461">
        <v>105</v>
      </c>
      <c r="O1461">
        <v>99</v>
      </c>
      <c r="P1461">
        <v>9999</v>
      </c>
      <c r="Q1461">
        <v>81</v>
      </c>
      <c r="R1461">
        <v>387</v>
      </c>
      <c r="S1461">
        <v>387</v>
      </c>
      <c r="T1461">
        <v>15.674418604651173</v>
      </c>
      <c r="U1461">
        <v>59.78552971576228</v>
      </c>
      <c r="V1461">
        <v>115.99164056091662</v>
      </c>
      <c r="W1461">
        <v>107.06028423772607</v>
      </c>
      <c r="X1461">
        <v>1.3941055950579997</v>
      </c>
      <c r="Y1461">
        <v>2.4522304177475824</v>
      </c>
      <c r="Z1461">
        <v>2.914049560183535</v>
      </c>
      <c r="AA1461">
        <v>1.471930625285258</v>
      </c>
      <c r="AB1461">
        <v>1.8571644469622388</v>
      </c>
      <c r="AC1461">
        <v>6</v>
      </c>
      <c r="AD1461">
        <v>0</v>
      </c>
      <c r="AE1461">
        <v>0</v>
      </c>
      <c r="AF1461">
        <v>0</v>
      </c>
      <c r="AG1461">
        <v>17</v>
      </c>
      <c r="AH1461">
        <v>4</v>
      </c>
      <c r="AI1461">
        <v>12</v>
      </c>
      <c r="AJ1461">
        <v>0</v>
      </c>
      <c r="AK1461">
        <v>3</v>
      </c>
      <c r="AL1461">
        <v>4</v>
      </c>
    </row>
    <row r="1462" spans="1:38" x14ac:dyDescent="0.5">
      <c r="A1462">
        <v>11</v>
      </c>
      <c r="B1462">
        <v>43</v>
      </c>
      <c r="C1462">
        <v>2021</v>
      </c>
      <c r="D1462">
        <v>99</v>
      </c>
      <c r="E1462">
        <v>99</v>
      </c>
      <c r="F1462">
        <v>99</v>
      </c>
      <c r="G1462">
        <v>99</v>
      </c>
      <c r="H1462">
        <v>99</v>
      </c>
      <c r="I1462">
        <v>99</v>
      </c>
      <c r="J1462">
        <v>999</v>
      </c>
      <c r="K1462">
        <v>99</v>
      </c>
      <c r="L1462">
        <v>99</v>
      </c>
      <c r="M1462">
        <v>99</v>
      </c>
      <c r="N1462">
        <v>110</v>
      </c>
      <c r="O1462">
        <v>99</v>
      </c>
      <c r="P1462">
        <v>9999</v>
      </c>
      <c r="Q1462">
        <v>53</v>
      </c>
      <c r="R1462">
        <v>158</v>
      </c>
      <c r="S1462">
        <v>158</v>
      </c>
      <c r="T1462">
        <v>15.36708860759494</v>
      </c>
      <c r="U1462">
        <v>59.405063291139243</v>
      </c>
      <c r="V1462">
        <v>121.54977577245361</v>
      </c>
      <c r="W1462">
        <v>112.19044303797472</v>
      </c>
      <c r="X1462">
        <v>1.4381793804293823</v>
      </c>
      <c r="Y1462">
        <v>3.0502914878009224</v>
      </c>
      <c r="Z1462">
        <v>7.7492017969189986</v>
      </c>
      <c r="AA1462">
        <v>0.60094325270044147</v>
      </c>
      <c r="AB1462">
        <v>0.79455497993120128</v>
      </c>
      <c r="AC1462">
        <v>3</v>
      </c>
      <c r="AD1462">
        <v>0</v>
      </c>
      <c r="AE1462">
        <v>0</v>
      </c>
      <c r="AF1462">
        <v>1</v>
      </c>
      <c r="AG1462">
        <v>10</v>
      </c>
      <c r="AH1462">
        <v>2</v>
      </c>
      <c r="AI1462">
        <v>7</v>
      </c>
      <c r="AJ1462">
        <v>0</v>
      </c>
      <c r="AK1462">
        <v>2</v>
      </c>
      <c r="AL1462">
        <v>0</v>
      </c>
    </row>
    <row r="1463" spans="1:38" x14ac:dyDescent="0.5">
      <c r="A1463">
        <v>11</v>
      </c>
      <c r="B1463">
        <v>44</v>
      </c>
      <c r="C1463">
        <v>2021</v>
      </c>
      <c r="D1463">
        <v>99</v>
      </c>
      <c r="E1463">
        <v>99</v>
      </c>
      <c r="F1463">
        <v>99</v>
      </c>
      <c r="G1463">
        <v>99</v>
      </c>
      <c r="H1463">
        <v>99</v>
      </c>
      <c r="I1463">
        <v>99</v>
      </c>
      <c r="J1463">
        <v>999</v>
      </c>
      <c r="K1463">
        <v>99</v>
      </c>
      <c r="L1463">
        <v>99</v>
      </c>
      <c r="M1463">
        <v>99</v>
      </c>
      <c r="N1463">
        <v>115</v>
      </c>
      <c r="O1463">
        <v>99</v>
      </c>
      <c r="P1463">
        <v>9999</v>
      </c>
      <c r="Q1463">
        <v>36</v>
      </c>
      <c r="R1463">
        <v>98</v>
      </c>
      <c r="S1463">
        <v>98</v>
      </c>
      <c r="T1463">
        <v>15.469387755102048</v>
      </c>
      <c r="U1463">
        <v>59.469387755102019</v>
      </c>
      <c r="V1463">
        <v>127.23914918079902</v>
      </c>
      <c r="W1463">
        <v>117.44173469387751</v>
      </c>
      <c r="X1463">
        <v>1.3553695373167889</v>
      </c>
      <c r="Y1463">
        <v>2.924924843383518</v>
      </c>
      <c r="Z1463">
        <v>-0.65888077356839281</v>
      </c>
      <c r="AA1463">
        <v>0.37273695420660258</v>
      </c>
      <c r="AB1463">
        <v>0.51589288359544438</v>
      </c>
      <c r="AC1463">
        <v>3</v>
      </c>
      <c r="AD1463">
        <v>0</v>
      </c>
      <c r="AE1463">
        <v>0</v>
      </c>
      <c r="AF1463">
        <v>0</v>
      </c>
      <c r="AG1463">
        <v>6</v>
      </c>
      <c r="AH1463">
        <v>0</v>
      </c>
      <c r="AI1463">
        <v>2</v>
      </c>
      <c r="AJ1463">
        <v>0</v>
      </c>
      <c r="AK1463">
        <v>2</v>
      </c>
      <c r="AL1463">
        <v>1</v>
      </c>
    </row>
    <row r="1464" spans="1:38" x14ac:dyDescent="0.5">
      <c r="A1464">
        <v>11</v>
      </c>
      <c r="B1464">
        <v>45</v>
      </c>
      <c r="C1464">
        <v>2021</v>
      </c>
      <c r="D1464">
        <v>99</v>
      </c>
      <c r="E1464">
        <v>99</v>
      </c>
      <c r="F1464">
        <v>99</v>
      </c>
      <c r="G1464">
        <v>99</v>
      </c>
      <c r="H1464">
        <v>99</v>
      </c>
      <c r="I1464">
        <v>99</v>
      </c>
      <c r="J1464">
        <v>999</v>
      </c>
      <c r="K1464">
        <v>99</v>
      </c>
      <c r="L1464">
        <v>99</v>
      </c>
      <c r="M1464">
        <v>99</v>
      </c>
      <c r="N1464">
        <v>120</v>
      </c>
      <c r="O1464">
        <v>99</v>
      </c>
      <c r="P1464">
        <v>9999</v>
      </c>
      <c r="Q1464">
        <v>32</v>
      </c>
      <c r="R1464">
        <v>57</v>
      </c>
      <c r="S1464">
        <v>57</v>
      </c>
      <c r="T1464">
        <v>14.57894736842105</v>
      </c>
      <c r="U1464">
        <v>58.245614035087719</v>
      </c>
      <c r="V1464">
        <v>132.46412347227763</v>
      </c>
      <c r="W1464">
        <v>122.26438596491229</v>
      </c>
      <c r="X1464">
        <v>1.44033136726301</v>
      </c>
      <c r="Y1464">
        <v>2.9574805645393418</v>
      </c>
      <c r="Z1464">
        <v>2.8251579120534609E-2</v>
      </c>
      <c r="AA1464">
        <v>0.21679598356914653</v>
      </c>
      <c r="AB1464">
        <v>0.31238187744669782</v>
      </c>
      <c r="AC1464">
        <v>1</v>
      </c>
      <c r="AD1464">
        <v>0</v>
      </c>
      <c r="AE1464">
        <v>0</v>
      </c>
      <c r="AF1464">
        <v>0</v>
      </c>
      <c r="AG1464">
        <v>2</v>
      </c>
      <c r="AH1464">
        <v>1</v>
      </c>
      <c r="AI1464">
        <v>0</v>
      </c>
      <c r="AJ1464">
        <v>0</v>
      </c>
      <c r="AK1464">
        <v>3</v>
      </c>
      <c r="AL1464">
        <v>2</v>
      </c>
    </row>
    <row r="1465" spans="1:38" x14ac:dyDescent="0.5">
      <c r="A1465">
        <v>11</v>
      </c>
      <c r="B1465">
        <v>46</v>
      </c>
      <c r="C1465">
        <v>2021</v>
      </c>
      <c r="D1465">
        <v>99</v>
      </c>
      <c r="E1465">
        <v>99</v>
      </c>
      <c r="F1465">
        <v>99</v>
      </c>
      <c r="G1465">
        <v>99</v>
      </c>
      <c r="H1465">
        <v>99</v>
      </c>
      <c r="I1465">
        <v>99</v>
      </c>
      <c r="J1465">
        <v>999</v>
      </c>
      <c r="K1465">
        <v>99</v>
      </c>
      <c r="L1465">
        <v>99</v>
      </c>
      <c r="M1465">
        <v>99</v>
      </c>
      <c r="N1465">
        <v>125</v>
      </c>
      <c r="O1465">
        <v>99</v>
      </c>
      <c r="P1465">
        <v>9999</v>
      </c>
      <c r="Q1465">
        <v>1</v>
      </c>
      <c r="R1465">
        <v>1</v>
      </c>
      <c r="S1465">
        <v>1</v>
      </c>
      <c r="T1465">
        <v>17</v>
      </c>
      <c r="U1465">
        <v>64</v>
      </c>
      <c r="V1465">
        <v>155.65547128927412</v>
      </c>
      <c r="W1465">
        <v>143.67000000000002</v>
      </c>
      <c r="X1465">
        <v>0</v>
      </c>
      <c r="Y1465">
        <v>0</v>
      </c>
      <c r="AA1465">
        <v>3.8034383082306391E-3</v>
      </c>
      <c r="AB1465">
        <v>6.4398699299572388E-3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</row>
    <row r="1466" spans="1:38" x14ac:dyDescent="0.5">
      <c r="A1466">
        <v>11</v>
      </c>
      <c r="B1466">
        <v>47</v>
      </c>
      <c r="C1466">
        <v>2020</v>
      </c>
      <c r="D1466">
        <v>99</v>
      </c>
      <c r="E1466">
        <v>99</v>
      </c>
      <c r="F1466">
        <v>99</v>
      </c>
      <c r="G1466">
        <v>99</v>
      </c>
      <c r="H1466">
        <v>99</v>
      </c>
      <c r="I1466">
        <v>99</v>
      </c>
      <c r="J1466">
        <v>999</v>
      </c>
      <c r="K1466">
        <v>99</v>
      </c>
      <c r="L1466">
        <v>99</v>
      </c>
      <c r="M1466">
        <v>99</v>
      </c>
      <c r="N1466">
        <v>40</v>
      </c>
      <c r="O1466">
        <v>99</v>
      </c>
      <c r="P1466">
        <v>9999</v>
      </c>
      <c r="Q1466">
        <v>43</v>
      </c>
      <c r="R1466">
        <v>202</v>
      </c>
      <c r="S1466">
        <v>202</v>
      </c>
      <c r="T1466">
        <v>16.85148514851485</v>
      </c>
      <c r="U1466">
        <v>64.405940594059402</v>
      </c>
      <c r="V1466">
        <v>54.569634103171992</v>
      </c>
      <c r="W1466">
        <v>50.367772277227743</v>
      </c>
      <c r="X1466">
        <v>3.6738291039151192</v>
      </c>
      <c r="Y1466">
        <v>2.6219870698558649</v>
      </c>
      <c r="Z1466">
        <v>-3.3763451220841976</v>
      </c>
      <c r="AA1466">
        <v>0.96752562505987172</v>
      </c>
      <c r="AB1466">
        <v>0.58990457026178356</v>
      </c>
      <c r="AC1466">
        <v>12</v>
      </c>
      <c r="AD1466">
        <v>0</v>
      </c>
      <c r="AE1466">
        <v>0</v>
      </c>
      <c r="AF1466">
        <v>10</v>
      </c>
      <c r="AG1466">
        <v>16</v>
      </c>
      <c r="AH1466">
        <v>5</v>
      </c>
      <c r="AI1466">
        <v>15</v>
      </c>
      <c r="AJ1466">
        <v>0</v>
      </c>
      <c r="AK1466">
        <v>4</v>
      </c>
      <c r="AL1466">
        <v>3</v>
      </c>
    </row>
    <row r="1467" spans="1:38" x14ac:dyDescent="0.5">
      <c r="A1467">
        <v>11</v>
      </c>
      <c r="B1467">
        <v>48</v>
      </c>
      <c r="C1467">
        <v>2020</v>
      </c>
      <c r="D1467">
        <v>99</v>
      </c>
      <c r="E1467">
        <v>99</v>
      </c>
      <c r="F1467">
        <v>99</v>
      </c>
      <c r="G1467">
        <v>99</v>
      </c>
      <c r="H1467">
        <v>99</v>
      </c>
      <c r="I1467">
        <v>99</v>
      </c>
      <c r="J1467">
        <v>999</v>
      </c>
      <c r="K1467">
        <v>99</v>
      </c>
      <c r="L1467">
        <v>99</v>
      </c>
      <c r="M1467">
        <v>99</v>
      </c>
      <c r="N1467">
        <v>55</v>
      </c>
      <c r="O1467">
        <v>99</v>
      </c>
      <c r="P1467">
        <v>9999</v>
      </c>
      <c r="Q1467">
        <v>72</v>
      </c>
      <c r="R1467">
        <v>578</v>
      </c>
      <c r="S1467">
        <v>578</v>
      </c>
      <c r="T1467">
        <v>16.797577854671289</v>
      </c>
      <c r="U1467">
        <v>63.477508650519027</v>
      </c>
      <c r="V1467">
        <v>64.757673001008428</v>
      </c>
      <c r="W1467">
        <v>59.771332179930802</v>
      </c>
      <c r="X1467">
        <v>2.2453134868787088</v>
      </c>
      <c r="Y1467">
        <v>2.532217189931226</v>
      </c>
      <c r="Z1467">
        <v>-5.8700762912273037</v>
      </c>
      <c r="AA1467">
        <v>2.7684644123000295</v>
      </c>
      <c r="AB1467">
        <v>2.0030805893705765</v>
      </c>
      <c r="AC1467">
        <v>31</v>
      </c>
      <c r="AD1467">
        <v>0</v>
      </c>
      <c r="AE1467">
        <v>0</v>
      </c>
      <c r="AF1467">
        <v>11</v>
      </c>
      <c r="AG1467">
        <v>35</v>
      </c>
      <c r="AH1467">
        <v>14</v>
      </c>
      <c r="AI1467">
        <v>43</v>
      </c>
      <c r="AJ1467">
        <v>0</v>
      </c>
      <c r="AK1467">
        <v>17</v>
      </c>
      <c r="AL1467">
        <v>12</v>
      </c>
    </row>
    <row r="1468" spans="1:38" x14ac:dyDescent="0.5">
      <c r="A1468">
        <v>11</v>
      </c>
      <c r="B1468">
        <v>49</v>
      </c>
      <c r="C1468">
        <v>2020</v>
      </c>
      <c r="D1468">
        <v>99</v>
      </c>
      <c r="E1468">
        <v>99</v>
      </c>
      <c r="F1468">
        <v>99</v>
      </c>
      <c r="G1468">
        <v>99</v>
      </c>
      <c r="H1468">
        <v>99</v>
      </c>
      <c r="I1468">
        <v>99</v>
      </c>
      <c r="J1468">
        <v>999</v>
      </c>
      <c r="K1468">
        <v>99</v>
      </c>
      <c r="L1468">
        <v>99</v>
      </c>
      <c r="M1468">
        <v>99</v>
      </c>
      <c r="N1468">
        <v>63</v>
      </c>
      <c r="O1468">
        <v>99</v>
      </c>
      <c r="P1468">
        <v>9999</v>
      </c>
      <c r="Q1468">
        <v>54</v>
      </c>
      <c r="R1468">
        <v>286</v>
      </c>
      <c r="S1468">
        <v>286</v>
      </c>
      <c r="T1468">
        <v>16.811188811188813</v>
      </c>
      <c r="U1468">
        <v>63.251748251748246</v>
      </c>
      <c r="V1468">
        <v>69.397866488874087</v>
      </c>
      <c r="W1468">
        <v>64.054230769230799</v>
      </c>
      <c r="X1468">
        <v>0.55561274927810589</v>
      </c>
      <c r="Y1468">
        <v>2.1949354657621738</v>
      </c>
      <c r="Z1468">
        <v>2.398423780886342</v>
      </c>
      <c r="AA1468">
        <v>1.3698630136986301</v>
      </c>
      <c r="AB1468">
        <v>1.0621638142766177</v>
      </c>
      <c r="AC1468">
        <v>9</v>
      </c>
      <c r="AD1468">
        <v>0</v>
      </c>
      <c r="AE1468">
        <v>0</v>
      </c>
      <c r="AF1468">
        <v>5</v>
      </c>
      <c r="AG1468">
        <v>19</v>
      </c>
      <c r="AH1468">
        <v>5</v>
      </c>
      <c r="AI1468">
        <v>18</v>
      </c>
      <c r="AJ1468">
        <v>0</v>
      </c>
      <c r="AK1468">
        <v>5</v>
      </c>
      <c r="AL1468">
        <v>6</v>
      </c>
    </row>
    <row r="1469" spans="1:38" x14ac:dyDescent="0.5">
      <c r="A1469">
        <v>11</v>
      </c>
      <c r="B1469">
        <v>50</v>
      </c>
      <c r="C1469">
        <v>2020</v>
      </c>
      <c r="D1469">
        <v>99</v>
      </c>
      <c r="E1469">
        <v>99</v>
      </c>
      <c r="F1469">
        <v>99</v>
      </c>
      <c r="G1469">
        <v>99</v>
      </c>
      <c r="H1469">
        <v>99</v>
      </c>
      <c r="I1469">
        <v>99</v>
      </c>
      <c r="J1469">
        <v>999</v>
      </c>
      <c r="K1469">
        <v>99</v>
      </c>
      <c r="L1469">
        <v>99</v>
      </c>
      <c r="M1469">
        <v>99</v>
      </c>
      <c r="N1469">
        <v>65</v>
      </c>
      <c r="O1469">
        <v>99</v>
      </c>
      <c r="P1469">
        <v>9999</v>
      </c>
      <c r="Q1469">
        <v>59</v>
      </c>
      <c r="R1469">
        <v>364</v>
      </c>
      <c r="S1469">
        <v>364</v>
      </c>
      <c r="T1469">
        <v>16.711538461538456</v>
      </c>
      <c r="U1469">
        <v>62.75</v>
      </c>
      <c r="V1469">
        <v>71.627992808924489</v>
      </c>
      <c r="W1469">
        <v>66.112637362637358</v>
      </c>
      <c r="X1469">
        <v>0.56624284225359078</v>
      </c>
      <c r="Y1469">
        <v>2.3940459569431911</v>
      </c>
      <c r="Z1469">
        <v>-6.5235558489534515</v>
      </c>
      <c r="AA1469">
        <v>1.7434620174346203</v>
      </c>
      <c r="AB1469">
        <v>1.3952868930755675</v>
      </c>
      <c r="AC1469">
        <v>8</v>
      </c>
      <c r="AD1469">
        <v>0</v>
      </c>
      <c r="AE1469">
        <v>0</v>
      </c>
      <c r="AF1469">
        <v>6</v>
      </c>
      <c r="AG1469">
        <v>21</v>
      </c>
      <c r="AH1469">
        <v>7</v>
      </c>
      <c r="AI1469">
        <v>19</v>
      </c>
      <c r="AJ1469">
        <v>0</v>
      </c>
      <c r="AK1469">
        <v>4</v>
      </c>
      <c r="AL1469">
        <v>5</v>
      </c>
    </row>
    <row r="1470" spans="1:38" x14ac:dyDescent="0.5">
      <c r="A1470">
        <v>11</v>
      </c>
      <c r="B1470">
        <v>51</v>
      </c>
      <c r="C1470">
        <v>2020</v>
      </c>
      <c r="D1470">
        <v>99</v>
      </c>
      <c r="E1470">
        <v>99</v>
      </c>
      <c r="F1470">
        <v>99</v>
      </c>
      <c r="G1470">
        <v>99</v>
      </c>
      <c r="H1470">
        <v>99</v>
      </c>
      <c r="I1470">
        <v>99</v>
      </c>
      <c r="J1470">
        <v>999</v>
      </c>
      <c r="K1470">
        <v>99</v>
      </c>
      <c r="L1470">
        <v>99</v>
      </c>
      <c r="M1470">
        <v>99</v>
      </c>
      <c r="N1470">
        <v>67</v>
      </c>
      <c r="O1470">
        <v>99</v>
      </c>
      <c r="P1470">
        <v>9999</v>
      </c>
      <c r="Q1470">
        <v>66</v>
      </c>
      <c r="R1470">
        <v>470</v>
      </c>
      <c r="S1470">
        <v>470</v>
      </c>
      <c r="T1470">
        <v>16.744680851063826</v>
      </c>
      <c r="U1470">
        <v>62.806382978723391</v>
      </c>
      <c r="V1470">
        <v>73.722989327124779</v>
      </c>
      <c r="W1470">
        <v>68.046319148936149</v>
      </c>
      <c r="X1470">
        <v>0.58872804133940881</v>
      </c>
      <c r="Y1470">
        <v>2.2128160796287557</v>
      </c>
      <c r="Z1470">
        <v>-12.378910272184964</v>
      </c>
      <c r="AA1470">
        <v>2.2511734840501956</v>
      </c>
      <c r="AB1470">
        <v>1.8543006232436063</v>
      </c>
      <c r="AC1470">
        <v>14</v>
      </c>
      <c r="AD1470">
        <v>0</v>
      </c>
      <c r="AE1470">
        <v>0</v>
      </c>
      <c r="AF1470">
        <v>8</v>
      </c>
      <c r="AG1470">
        <v>30</v>
      </c>
      <c r="AH1470">
        <v>6</v>
      </c>
      <c r="AI1470">
        <v>18</v>
      </c>
      <c r="AJ1470">
        <v>0</v>
      </c>
      <c r="AK1470">
        <v>8</v>
      </c>
      <c r="AL1470">
        <v>4</v>
      </c>
    </row>
    <row r="1471" spans="1:38" x14ac:dyDescent="0.5">
      <c r="A1471">
        <v>11</v>
      </c>
      <c r="B1471">
        <v>52</v>
      </c>
      <c r="C1471">
        <v>2020</v>
      </c>
      <c r="D1471">
        <v>99</v>
      </c>
      <c r="E1471">
        <v>99</v>
      </c>
      <c r="F1471">
        <v>99</v>
      </c>
      <c r="G1471">
        <v>99</v>
      </c>
      <c r="H1471">
        <v>99</v>
      </c>
      <c r="I1471">
        <v>99</v>
      </c>
      <c r="J1471">
        <v>999</v>
      </c>
      <c r="K1471">
        <v>99</v>
      </c>
      <c r="L1471">
        <v>99</v>
      </c>
      <c r="M1471">
        <v>99</v>
      </c>
      <c r="N1471">
        <v>69</v>
      </c>
      <c r="O1471">
        <v>99</v>
      </c>
      <c r="P1471">
        <v>9999</v>
      </c>
      <c r="Q1471">
        <v>79</v>
      </c>
      <c r="R1471">
        <v>624</v>
      </c>
      <c r="S1471">
        <v>624</v>
      </c>
      <c r="T1471">
        <v>16.668269230769223</v>
      </c>
      <c r="U1471">
        <v>62.485576923076913</v>
      </c>
      <c r="V1471">
        <v>75.956225518793204</v>
      </c>
      <c r="W1471">
        <v>70.107596153846103</v>
      </c>
      <c r="X1471">
        <v>0.58200690893527118</v>
      </c>
      <c r="Y1471">
        <v>2.2793211259858381</v>
      </c>
      <c r="Z1471">
        <v>-5.8893984305646683</v>
      </c>
      <c r="AA1471">
        <v>2.9887920298879198</v>
      </c>
      <c r="AB1471">
        <v>2.5364558924388878</v>
      </c>
      <c r="AC1471">
        <v>12</v>
      </c>
      <c r="AD1471">
        <v>0</v>
      </c>
      <c r="AE1471">
        <v>0</v>
      </c>
      <c r="AF1471">
        <v>3</v>
      </c>
      <c r="AG1471">
        <v>29</v>
      </c>
      <c r="AH1471">
        <v>12</v>
      </c>
      <c r="AI1471">
        <v>35</v>
      </c>
      <c r="AJ1471">
        <v>0</v>
      </c>
      <c r="AK1471">
        <v>9</v>
      </c>
      <c r="AL1471">
        <v>11</v>
      </c>
    </row>
    <row r="1472" spans="1:38" x14ac:dyDescent="0.5">
      <c r="A1472">
        <v>11</v>
      </c>
      <c r="B1472">
        <v>53</v>
      </c>
      <c r="C1472">
        <v>2020</v>
      </c>
      <c r="D1472">
        <v>99</v>
      </c>
      <c r="E1472">
        <v>99</v>
      </c>
      <c r="F1472">
        <v>99</v>
      </c>
      <c r="G1472">
        <v>99</v>
      </c>
      <c r="H1472">
        <v>99</v>
      </c>
      <c r="I1472">
        <v>99</v>
      </c>
      <c r="J1472">
        <v>999</v>
      </c>
      <c r="K1472">
        <v>99</v>
      </c>
      <c r="L1472">
        <v>99</v>
      </c>
      <c r="M1472">
        <v>99</v>
      </c>
      <c r="N1472">
        <v>71</v>
      </c>
      <c r="O1472">
        <v>99</v>
      </c>
      <c r="P1472">
        <v>9999</v>
      </c>
      <c r="Q1472">
        <v>87</v>
      </c>
      <c r="R1472">
        <v>831</v>
      </c>
      <c r="S1472">
        <v>831</v>
      </c>
      <c r="T1472">
        <v>16.678700361010829</v>
      </c>
      <c r="U1472">
        <v>62.348977135980739</v>
      </c>
      <c r="V1472">
        <v>78.043449068008101</v>
      </c>
      <c r="W1472">
        <v>72.034103489771383</v>
      </c>
      <c r="X1472">
        <v>0.57100003803474997</v>
      </c>
      <c r="Y1472">
        <v>2.3509213265681721</v>
      </c>
      <c r="Z1472">
        <v>-1.6109168020633695</v>
      </c>
      <c r="AA1472">
        <v>3.9802663090334329</v>
      </c>
      <c r="AB1472">
        <v>3.4706980185766518</v>
      </c>
      <c r="AC1472">
        <v>19</v>
      </c>
      <c r="AD1472">
        <v>0</v>
      </c>
      <c r="AE1472">
        <v>0</v>
      </c>
      <c r="AF1472">
        <v>6</v>
      </c>
      <c r="AG1472">
        <v>46</v>
      </c>
      <c r="AH1472">
        <v>13</v>
      </c>
      <c r="AI1472">
        <v>41</v>
      </c>
      <c r="AJ1472">
        <v>0</v>
      </c>
      <c r="AK1472">
        <v>12</v>
      </c>
      <c r="AL1472">
        <v>11</v>
      </c>
    </row>
    <row r="1473" spans="1:38" x14ac:dyDescent="0.5">
      <c r="A1473">
        <v>11</v>
      </c>
      <c r="B1473">
        <v>54</v>
      </c>
      <c r="C1473">
        <v>2020</v>
      </c>
      <c r="D1473">
        <v>99</v>
      </c>
      <c r="E1473">
        <v>99</v>
      </c>
      <c r="F1473">
        <v>99</v>
      </c>
      <c r="G1473">
        <v>99</v>
      </c>
      <c r="H1473">
        <v>99</v>
      </c>
      <c r="I1473">
        <v>99</v>
      </c>
      <c r="J1473">
        <v>999</v>
      </c>
      <c r="K1473">
        <v>99</v>
      </c>
      <c r="L1473">
        <v>99</v>
      </c>
      <c r="M1473">
        <v>99</v>
      </c>
      <c r="N1473">
        <v>73</v>
      </c>
      <c r="O1473">
        <v>99</v>
      </c>
      <c r="P1473">
        <v>9999</v>
      </c>
      <c r="Q1473">
        <v>86</v>
      </c>
      <c r="R1473">
        <v>1016</v>
      </c>
      <c r="S1473">
        <v>1016</v>
      </c>
      <c r="T1473">
        <v>16.672244094488189</v>
      </c>
      <c r="U1473">
        <v>62.289370078740141</v>
      </c>
      <c r="V1473">
        <v>80.257963590141642</v>
      </c>
      <c r="W1473">
        <v>74.078100393700694</v>
      </c>
      <c r="X1473">
        <v>0.601105472567804</v>
      </c>
      <c r="Y1473">
        <v>2.221699799005318</v>
      </c>
      <c r="Z1473">
        <v>-2.0703578035073797</v>
      </c>
      <c r="AA1473">
        <v>4.8663665102021261</v>
      </c>
      <c r="AB1473">
        <v>4.3637633818391404</v>
      </c>
      <c r="AC1473">
        <v>22</v>
      </c>
      <c r="AD1473">
        <v>0</v>
      </c>
      <c r="AE1473">
        <v>0</v>
      </c>
      <c r="AF1473">
        <v>10</v>
      </c>
      <c r="AG1473">
        <v>55</v>
      </c>
      <c r="AH1473">
        <v>19</v>
      </c>
      <c r="AI1473">
        <v>44</v>
      </c>
      <c r="AJ1473">
        <v>0</v>
      </c>
      <c r="AK1473">
        <v>15</v>
      </c>
      <c r="AL1473">
        <v>15</v>
      </c>
    </row>
    <row r="1474" spans="1:38" x14ac:dyDescent="0.5">
      <c r="A1474">
        <v>11</v>
      </c>
      <c r="B1474">
        <v>55</v>
      </c>
      <c r="C1474">
        <v>2020</v>
      </c>
      <c r="D1474">
        <v>99</v>
      </c>
      <c r="E1474">
        <v>99</v>
      </c>
      <c r="F1474">
        <v>99</v>
      </c>
      <c r="G1474">
        <v>99</v>
      </c>
      <c r="H1474">
        <v>99</v>
      </c>
      <c r="I1474">
        <v>99</v>
      </c>
      <c r="J1474">
        <v>999</v>
      </c>
      <c r="K1474">
        <v>99</v>
      </c>
      <c r="L1474">
        <v>99</v>
      </c>
      <c r="M1474">
        <v>99</v>
      </c>
      <c r="N1474">
        <v>75</v>
      </c>
      <c r="O1474">
        <v>99</v>
      </c>
      <c r="P1474">
        <v>9999</v>
      </c>
      <c r="Q1474">
        <v>95</v>
      </c>
      <c r="R1474">
        <v>1289</v>
      </c>
      <c r="S1474">
        <v>1289</v>
      </c>
      <c r="T1474">
        <v>16.501939487975175</v>
      </c>
      <c r="U1474">
        <v>61.784328937160602</v>
      </c>
      <c r="V1474">
        <v>82.41347950446611</v>
      </c>
      <c r="W1474">
        <v>76.067641582622187</v>
      </c>
      <c r="X1474">
        <v>0.56431565371596315</v>
      </c>
      <c r="Y1474">
        <v>2.4501299730460202</v>
      </c>
      <c r="Z1474">
        <v>-7.394417232712045</v>
      </c>
      <c r="AA1474">
        <v>6.1739630232780902</v>
      </c>
      <c r="AB1474">
        <v>5.6850006340104837</v>
      </c>
      <c r="AC1474">
        <v>27</v>
      </c>
      <c r="AD1474">
        <v>0</v>
      </c>
      <c r="AE1474">
        <v>0</v>
      </c>
      <c r="AF1474">
        <v>5</v>
      </c>
      <c r="AG1474">
        <v>58</v>
      </c>
      <c r="AH1474">
        <v>21</v>
      </c>
      <c r="AI1474">
        <v>56</v>
      </c>
      <c r="AJ1474">
        <v>0</v>
      </c>
      <c r="AK1474">
        <v>20</v>
      </c>
      <c r="AL1474">
        <v>15</v>
      </c>
    </row>
    <row r="1475" spans="1:38" x14ac:dyDescent="0.5">
      <c r="A1475">
        <v>11</v>
      </c>
      <c r="B1475">
        <v>56</v>
      </c>
      <c r="C1475">
        <v>2020</v>
      </c>
      <c r="D1475">
        <v>99</v>
      </c>
      <c r="E1475">
        <v>99</v>
      </c>
      <c r="F1475">
        <v>99</v>
      </c>
      <c r="G1475">
        <v>99</v>
      </c>
      <c r="H1475">
        <v>99</v>
      </c>
      <c r="I1475">
        <v>99</v>
      </c>
      <c r="J1475">
        <v>999</v>
      </c>
      <c r="K1475">
        <v>99</v>
      </c>
      <c r="L1475">
        <v>99</v>
      </c>
      <c r="M1475">
        <v>99</v>
      </c>
      <c r="N1475">
        <v>77</v>
      </c>
      <c r="O1475">
        <v>99</v>
      </c>
      <c r="P1475">
        <v>9999</v>
      </c>
      <c r="Q1475">
        <v>92</v>
      </c>
      <c r="R1475">
        <v>1491</v>
      </c>
      <c r="S1475">
        <v>1491</v>
      </c>
      <c r="T1475">
        <v>16.523138832997986</v>
      </c>
      <c r="U1475">
        <v>61.793427230046952</v>
      </c>
      <c r="V1475">
        <v>84.602217857524309</v>
      </c>
      <c r="W1475">
        <v>78.087847082495102</v>
      </c>
      <c r="X1475">
        <v>0.58663621181163406</v>
      </c>
      <c r="Y1475">
        <v>2.3374557222380496</v>
      </c>
      <c r="Z1475">
        <v>-2.6071291907311367</v>
      </c>
      <c r="AA1475">
        <v>7.1414886483379636</v>
      </c>
      <c r="AB1475">
        <v>6.7505435183111473</v>
      </c>
      <c r="AC1475">
        <v>21</v>
      </c>
      <c r="AD1475">
        <v>0</v>
      </c>
      <c r="AE1475">
        <v>0</v>
      </c>
      <c r="AF1475">
        <v>11</v>
      </c>
      <c r="AG1475">
        <v>69</v>
      </c>
      <c r="AH1475">
        <v>19</v>
      </c>
      <c r="AI1475">
        <v>82</v>
      </c>
      <c r="AJ1475">
        <v>1</v>
      </c>
      <c r="AK1475">
        <v>22</v>
      </c>
      <c r="AL1475">
        <v>18</v>
      </c>
    </row>
    <row r="1476" spans="1:38" x14ac:dyDescent="0.5">
      <c r="A1476">
        <v>11</v>
      </c>
      <c r="B1476">
        <v>57</v>
      </c>
      <c r="C1476">
        <v>2020</v>
      </c>
      <c r="D1476">
        <v>99</v>
      </c>
      <c r="E1476">
        <v>99</v>
      </c>
      <c r="F1476">
        <v>99</v>
      </c>
      <c r="G1476">
        <v>99</v>
      </c>
      <c r="H1476">
        <v>99</v>
      </c>
      <c r="I1476">
        <v>99</v>
      </c>
      <c r="J1476">
        <v>999</v>
      </c>
      <c r="K1476">
        <v>99</v>
      </c>
      <c r="L1476">
        <v>99</v>
      </c>
      <c r="M1476">
        <v>99</v>
      </c>
      <c r="N1476">
        <v>79</v>
      </c>
      <c r="O1476">
        <v>99</v>
      </c>
      <c r="P1476">
        <v>9999</v>
      </c>
      <c r="Q1476">
        <v>98</v>
      </c>
      <c r="R1476">
        <v>1686</v>
      </c>
      <c r="S1476">
        <v>1686</v>
      </c>
      <c r="T1476">
        <v>16.469750889679716</v>
      </c>
      <c r="U1476">
        <v>61.620403321470953</v>
      </c>
      <c r="V1476">
        <v>86.743566609989387</v>
      </c>
      <c r="W1476">
        <v>80.064311981020182</v>
      </c>
      <c r="X1476">
        <v>0.57184243234379994</v>
      </c>
      <c r="Y1476">
        <v>2.3393911524708946</v>
      </c>
      <c r="Z1476">
        <v>-7.5603060818991228</v>
      </c>
      <c r="AA1476">
        <v>8.075486157677938</v>
      </c>
      <c r="AB1476">
        <v>7.8266190357718211</v>
      </c>
      <c r="AC1476">
        <v>35</v>
      </c>
      <c r="AD1476">
        <v>0</v>
      </c>
      <c r="AE1476">
        <v>0</v>
      </c>
      <c r="AF1476">
        <v>9</v>
      </c>
      <c r="AG1476">
        <v>79</v>
      </c>
      <c r="AH1476">
        <v>22</v>
      </c>
      <c r="AI1476">
        <v>63</v>
      </c>
      <c r="AJ1476">
        <v>0</v>
      </c>
      <c r="AK1476">
        <v>30</v>
      </c>
      <c r="AL1476">
        <v>16</v>
      </c>
    </row>
    <row r="1477" spans="1:38" x14ac:dyDescent="0.5">
      <c r="A1477">
        <v>11</v>
      </c>
      <c r="B1477">
        <v>58</v>
      </c>
      <c r="C1477">
        <v>2020</v>
      </c>
      <c r="D1477">
        <v>99</v>
      </c>
      <c r="E1477">
        <v>99</v>
      </c>
      <c r="F1477">
        <v>99</v>
      </c>
      <c r="G1477">
        <v>99</v>
      </c>
      <c r="H1477">
        <v>99</v>
      </c>
      <c r="I1477">
        <v>99</v>
      </c>
      <c r="J1477">
        <v>999</v>
      </c>
      <c r="K1477">
        <v>99</v>
      </c>
      <c r="L1477">
        <v>99</v>
      </c>
      <c r="M1477">
        <v>99</v>
      </c>
      <c r="N1477">
        <v>81</v>
      </c>
      <c r="O1477">
        <v>99</v>
      </c>
      <c r="P1477">
        <v>9999</v>
      </c>
      <c r="Q1477">
        <v>98</v>
      </c>
      <c r="R1477">
        <v>1754</v>
      </c>
      <c r="S1477">
        <v>1754</v>
      </c>
      <c r="T1477">
        <v>16.462941847206384</v>
      </c>
      <c r="U1477">
        <v>61.446978335233773</v>
      </c>
      <c r="V1477">
        <v>88.871126945869406</v>
      </c>
      <c r="W1477">
        <v>82.02805017103762</v>
      </c>
      <c r="X1477">
        <v>0.56795836102489361</v>
      </c>
      <c r="Y1477">
        <v>2.2522722575704219</v>
      </c>
      <c r="Z1477">
        <v>4.2656408706575348</v>
      </c>
      <c r="AA1477">
        <v>8.4011878532426483</v>
      </c>
      <c r="AB1477">
        <v>8.3419892529570792</v>
      </c>
      <c r="AC1477">
        <v>23</v>
      </c>
      <c r="AD1477">
        <v>0</v>
      </c>
      <c r="AE1477">
        <v>0</v>
      </c>
      <c r="AF1477">
        <v>8</v>
      </c>
      <c r="AG1477">
        <v>85</v>
      </c>
      <c r="AH1477">
        <v>26</v>
      </c>
      <c r="AI1477">
        <v>67</v>
      </c>
      <c r="AJ1477">
        <v>0</v>
      </c>
      <c r="AK1477">
        <v>20</v>
      </c>
      <c r="AL1477">
        <v>12</v>
      </c>
    </row>
    <row r="1478" spans="1:38" x14ac:dyDescent="0.5">
      <c r="A1478">
        <v>11</v>
      </c>
      <c r="B1478">
        <v>59</v>
      </c>
      <c r="C1478">
        <v>2020</v>
      </c>
      <c r="D1478">
        <v>99</v>
      </c>
      <c r="E1478">
        <v>99</v>
      </c>
      <c r="F1478">
        <v>99</v>
      </c>
      <c r="G1478">
        <v>99</v>
      </c>
      <c r="H1478">
        <v>99</v>
      </c>
      <c r="I1478">
        <v>99</v>
      </c>
      <c r="J1478">
        <v>999</v>
      </c>
      <c r="K1478">
        <v>99</v>
      </c>
      <c r="L1478">
        <v>99</v>
      </c>
      <c r="M1478">
        <v>99</v>
      </c>
      <c r="N1478">
        <v>83</v>
      </c>
      <c r="O1478">
        <v>99</v>
      </c>
      <c r="P1478">
        <v>9999</v>
      </c>
      <c r="Q1478">
        <v>97</v>
      </c>
      <c r="R1478">
        <v>1832</v>
      </c>
      <c r="S1478">
        <v>1832</v>
      </c>
      <c r="T1478">
        <v>16.381004366812228</v>
      </c>
      <c r="U1478">
        <v>61.315502183406146</v>
      </c>
      <c r="V1478">
        <v>91.014704282125479</v>
      </c>
      <c r="W1478">
        <v>84.006572052401694</v>
      </c>
      <c r="X1478">
        <v>0.57813304049318837</v>
      </c>
      <c r="Y1478">
        <v>2.3474923601579181</v>
      </c>
      <c r="Z1478">
        <v>-3.5015026776324447</v>
      </c>
      <c r="AA1478">
        <v>8.774786856978638</v>
      </c>
      <c r="AB1478">
        <v>8.9231127635905096</v>
      </c>
      <c r="AC1478">
        <v>22</v>
      </c>
      <c r="AD1478">
        <v>0</v>
      </c>
      <c r="AE1478">
        <v>0</v>
      </c>
      <c r="AF1478">
        <v>7</v>
      </c>
      <c r="AG1478">
        <v>74</v>
      </c>
      <c r="AH1478">
        <v>28</v>
      </c>
      <c r="AI1478">
        <v>83</v>
      </c>
      <c r="AJ1478">
        <v>0</v>
      </c>
      <c r="AK1478">
        <v>29</v>
      </c>
      <c r="AL1478">
        <v>26</v>
      </c>
    </row>
    <row r="1479" spans="1:38" x14ac:dyDescent="0.5">
      <c r="A1479">
        <v>11</v>
      </c>
      <c r="B1479">
        <v>60</v>
      </c>
      <c r="C1479">
        <v>2020</v>
      </c>
      <c r="D1479">
        <v>99</v>
      </c>
      <c r="E1479">
        <v>99</v>
      </c>
      <c r="F1479">
        <v>99</v>
      </c>
      <c r="G1479">
        <v>99</v>
      </c>
      <c r="H1479">
        <v>99</v>
      </c>
      <c r="I1479">
        <v>99</v>
      </c>
      <c r="J1479">
        <v>999</v>
      </c>
      <c r="K1479">
        <v>99</v>
      </c>
      <c r="L1479">
        <v>99</v>
      </c>
      <c r="M1479">
        <v>99</v>
      </c>
      <c r="N1479">
        <v>85</v>
      </c>
      <c r="O1479">
        <v>99</v>
      </c>
      <c r="P1479">
        <v>9999</v>
      </c>
      <c r="Q1479">
        <v>107</v>
      </c>
      <c r="R1479">
        <v>1604</v>
      </c>
      <c r="S1479">
        <v>1604</v>
      </c>
      <c r="T1479">
        <v>16.349127182044889</v>
      </c>
      <c r="U1479">
        <v>61.107855361596009</v>
      </c>
      <c r="V1479">
        <v>93.163380822051181</v>
      </c>
      <c r="W1479">
        <v>85.989800498752942</v>
      </c>
      <c r="X1479">
        <v>0.57458731597049606</v>
      </c>
      <c r="Y1479">
        <v>2.326570611865773</v>
      </c>
      <c r="Z1479">
        <v>-0.32297851745127482</v>
      </c>
      <c r="AA1479">
        <v>7.6827282306734368</v>
      </c>
      <c r="AB1479">
        <v>7.9970342108807486</v>
      </c>
      <c r="AC1479">
        <v>23</v>
      </c>
      <c r="AD1479">
        <v>0</v>
      </c>
      <c r="AE1479">
        <v>0</v>
      </c>
      <c r="AF1479">
        <v>4</v>
      </c>
      <c r="AG1479">
        <v>54</v>
      </c>
      <c r="AH1479">
        <v>15</v>
      </c>
      <c r="AI1479">
        <v>56</v>
      </c>
      <c r="AJ1479">
        <v>0</v>
      </c>
      <c r="AK1479">
        <v>20</v>
      </c>
      <c r="AL1479">
        <v>17</v>
      </c>
    </row>
    <row r="1480" spans="1:38" x14ac:dyDescent="0.5">
      <c r="A1480">
        <v>11</v>
      </c>
      <c r="B1480">
        <v>61</v>
      </c>
      <c r="C1480">
        <v>2020</v>
      </c>
      <c r="D1480">
        <v>99</v>
      </c>
      <c r="E1480">
        <v>99</v>
      </c>
      <c r="F1480">
        <v>99</v>
      </c>
      <c r="G1480">
        <v>99</v>
      </c>
      <c r="H1480">
        <v>99</v>
      </c>
      <c r="I1480">
        <v>99</v>
      </c>
      <c r="J1480">
        <v>999</v>
      </c>
      <c r="K1480">
        <v>99</v>
      </c>
      <c r="L1480">
        <v>99</v>
      </c>
      <c r="M1480">
        <v>99</v>
      </c>
      <c r="N1480">
        <v>87</v>
      </c>
      <c r="O1480">
        <v>99</v>
      </c>
      <c r="P1480">
        <v>9999</v>
      </c>
      <c r="Q1480">
        <v>107</v>
      </c>
      <c r="R1480">
        <v>2244</v>
      </c>
      <c r="S1480">
        <v>2244</v>
      </c>
      <c r="T1480">
        <v>16.27807486631016</v>
      </c>
      <c r="U1480">
        <v>60.989750445632794</v>
      </c>
      <c r="V1480">
        <v>95.84821833786232</v>
      </c>
      <c r="W1480">
        <v>88.46790552584666</v>
      </c>
      <c r="X1480">
        <v>0.87341089619319612</v>
      </c>
      <c r="Y1480">
        <v>2.3874639417580399</v>
      </c>
      <c r="Z1480">
        <v>-5.893399234953888</v>
      </c>
      <c r="AA1480">
        <v>10.748155953635406</v>
      </c>
      <c r="AB1480">
        <v>11.510289494344898</v>
      </c>
      <c r="AC1480">
        <v>25</v>
      </c>
      <c r="AD1480">
        <v>0</v>
      </c>
      <c r="AE1480">
        <v>0</v>
      </c>
      <c r="AF1480">
        <v>1</v>
      </c>
      <c r="AG1480">
        <v>111</v>
      </c>
      <c r="AH1480">
        <v>37</v>
      </c>
      <c r="AI1480">
        <v>109</v>
      </c>
      <c r="AJ1480">
        <v>0</v>
      </c>
      <c r="AK1480">
        <v>32</v>
      </c>
      <c r="AL1480">
        <v>20</v>
      </c>
    </row>
    <row r="1481" spans="1:38" x14ac:dyDescent="0.5">
      <c r="A1481">
        <v>11</v>
      </c>
      <c r="B1481">
        <v>62</v>
      </c>
      <c r="C1481">
        <v>2020</v>
      </c>
      <c r="D1481">
        <v>99</v>
      </c>
      <c r="E1481">
        <v>99</v>
      </c>
      <c r="F1481">
        <v>99</v>
      </c>
      <c r="G1481">
        <v>99</v>
      </c>
      <c r="H1481">
        <v>99</v>
      </c>
      <c r="I1481">
        <v>99</v>
      </c>
      <c r="J1481">
        <v>999</v>
      </c>
      <c r="K1481">
        <v>99</v>
      </c>
      <c r="L1481">
        <v>99</v>
      </c>
      <c r="M1481">
        <v>99</v>
      </c>
      <c r="N1481">
        <v>90</v>
      </c>
      <c r="O1481">
        <v>99</v>
      </c>
      <c r="P1481">
        <v>9999</v>
      </c>
      <c r="Q1481">
        <v>110</v>
      </c>
      <c r="R1481">
        <v>2431</v>
      </c>
      <c r="S1481">
        <v>2431</v>
      </c>
      <c r="T1481">
        <v>16.142328259975315</v>
      </c>
      <c r="U1481">
        <v>60.68983957219249</v>
      </c>
      <c r="V1481">
        <v>99.972270416474245</v>
      </c>
      <c r="W1481">
        <v>92.274405594405437</v>
      </c>
      <c r="X1481">
        <v>1.4121967268358844</v>
      </c>
      <c r="Y1481">
        <v>2.4165325129259032</v>
      </c>
      <c r="Z1481">
        <v>-2.7427200499147202</v>
      </c>
      <c r="AA1481">
        <v>11.643835616438356</v>
      </c>
      <c r="AB1481">
        <v>13.00600341536544</v>
      </c>
      <c r="AC1481">
        <v>23</v>
      </c>
      <c r="AD1481">
        <v>0</v>
      </c>
      <c r="AE1481">
        <v>0</v>
      </c>
      <c r="AF1481">
        <v>5</v>
      </c>
      <c r="AG1481">
        <v>106</v>
      </c>
      <c r="AH1481">
        <v>26</v>
      </c>
      <c r="AI1481">
        <v>123</v>
      </c>
      <c r="AJ1481">
        <v>0</v>
      </c>
      <c r="AK1481">
        <v>42</v>
      </c>
      <c r="AL1481">
        <v>31</v>
      </c>
    </row>
    <row r="1482" spans="1:38" x14ac:dyDescent="0.5">
      <c r="A1482">
        <v>11</v>
      </c>
      <c r="B1482">
        <v>63</v>
      </c>
      <c r="C1482">
        <v>2020</v>
      </c>
      <c r="D1482">
        <v>99</v>
      </c>
      <c r="E1482">
        <v>99</v>
      </c>
      <c r="F1482">
        <v>99</v>
      </c>
      <c r="G1482">
        <v>99</v>
      </c>
      <c r="H1482">
        <v>99</v>
      </c>
      <c r="I1482">
        <v>99</v>
      </c>
      <c r="J1482">
        <v>999</v>
      </c>
      <c r="K1482">
        <v>99</v>
      </c>
      <c r="L1482">
        <v>99</v>
      </c>
      <c r="M1482">
        <v>99</v>
      </c>
      <c r="N1482">
        <v>95</v>
      </c>
      <c r="O1482">
        <v>99</v>
      </c>
      <c r="P1482">
        <v>9999</v>
      </c>
      <c r="Q1482">
        <v>108</v>
      </c>
      <c r="R1482">
        <v>1234</v>
      </c>
      <c r="S1482">
        <v>1234</v>
      </c>
      <c r="T1482">
        <v>15.925445705024314</v>
      </c>
      <c r="U1482">
        <v>60.220421393841178</v>
      </c>
      <c r="V1482">
        <v>105.31065460209196</v>
      </c>
      <c r="W1482">
        <v>97.201734197730957</v>
      </c>
      <c r="X1482">
        <v>1.4300018385843776</v>
      </c>
      <c r="Y1482">
        <v>3.0477088906375038</v>
      </c>
      <c r="Z1482">
        <v>-0.65528712407895084</v>
      </c>
      <c r="AA1482">
        <v>5.9105278283360487</v>
      </c>
      <c r="AB1482">
        <v>6.9545145749645378</v>
      </c>
      <c r="AC1482">
        <v>16</v>
      </c>
      <c r="AD1482">
        <v>0</v>
      </c>
      <c r="AE1482">
        <v>0</v>
      </c>
      <c r="AF1482">
        <v>5</v>
      </c>
      <c r="AG1482">
        <v>62</v>
      </c>
      <c r="AH1482">
        <v>10</v>
      </c>
      <c r="AI1482">
        <v>67</v>
      </c>
      <c r="AJ1482">
        <v>0</v>
      </c>
      <c r="AK1482">
        <v>18</v>
      </c>
      <c r="AL1482">
        <v>19</v>
      </c>
    </row>
    <row r="1483" spans="1:38" x14ac:dyDescent="0.5">
      <c r="A1483">
        <v>11</v>
      </c>
      <c r="B1483">
        <v>64</v>
      </c>
      <c r="C1483">
        <v>2020</v>
      </c>
      <c r="D1483">
        <v>99</v>
      </c>
      <c r="E1483">
        <v>99</v>
      </c>
      <c r="F1483">
        <v>99</v>
      </c>
      <c r="G1483">
        <v>99</v>
      </c>
      <c r="H1483">
        <v>99</v>
      </c>
      <c r="I1483">
        <v>99</v>
      </c>
      <c r="J1483">
        <v>999</v>
      </c>
      <c r="K1483">
        <v>99</v>
      </c>
      <c r="L1483">
        <v>99</v>
      </c>
      <c r="M1483">
        <v>99</v>
      </c>
      <c r="N1483">
        <v>100</v>
      </c>
      <c r="O1483">
        <v>99</v>
      </c>
      <c r="P1483">
        <v>9999</v>
      </c>
      <c r="Q1483">
        <v>73</v>
      </c>
      <c r="R1483">
        <v>532</v>
      </c>
      <c r="S1483">
        <v>532</v>
      </c>
      <c r="T1483">
        <v>15.962406015037596</v>
      </c>
      <c r="U1483">
        <v>60.238721804511279</v>
      </c>
      <c r="V1483">
        <v>110.63993271369098</v>
      </c>
      <c r="W1483">
        <v>102.12065789473688</v>
      </c>
      <c r="X1483">
        <v>1.4117647928473911</v>
      </c>
      <c r="Y1483">
        <v>2.3985750511482005</v>
      </c>
      <c r="Z1483">
        <v>-9.1582682429457378</v>
      </c>
      <c r="AA1483">
        <v>2.5481367947121369</v>
      </c>
      <c r="AB1483">
        <v>3.1499443769590343</v>
      </c>
      <c r="AC1483">
        <v>4</v>
      </c>
      <c r="AD1483">
        <v>0</v>
      </c>
      <c r="AE1483">
        <v>0</v>
      </c>
      <c r="AF1483">
        <v>3</v>
      </c>
      <c r="AG1483">
        <v>32</v>
      </c>
      <c r="AH1483">
        <v>2</v>
      </c>
      <c r="AI1483">
        <v>31</v>
      </c>
      <c r="AJ1483">
        <v>0</v>
      </c>
      <c r="AK1483">
        <v>4</v>
      </c>
      <c r="AL1483">
        <v>8</v>
      </c>
    </row>
    <row r="1484" spans="1:38" x14ac:dyDescent="0.5">
      <c r="A1484">
        <v>11</v>
      </c>
      <c r="B1484">
        <v>65</v>
      </c>
      <c r="C1484">
        <v>2020</v>
      </c>
      <c r="D1484">
        <v>99</v>
      </c>
      <c r="E1484">
        <v>99</v>
      </c>
      <c r="F1484">
        <v>99</v>
      </c>
      <c r="G1484">
        <v>99</v>
      </c>
      <c r="H1484">
        <v>99</v>
      </c>
      <c r="I1484">
        <v>99</v>
      </c>
      <c r="J1484">
        <v>999</v>
      </c>
      <c r="K1484">
        <v>99</v>
      </c>
      <c r="L1484">
        <v>99</v>
      </c>
      <c r="M1484">
        <v>99</v>
      </c>
      <c r="N1484">
        <v>105</v>
      </c>
      <c r="O1484">
        <v>99</v>
      </c>
      <c r="P1484">
        <v>9999</v>
      </c>
      <c r="Q1484">
        <v>55</v>
      </c>
      <c r="R1484">
        <v>239</v>
      </c>
      <c r="S1484">
        <v>239</v>
      </c>
      <c r="T1484">
        <v>15.90794979079498</v>
      </c>
      <c r="U1484">
        <v>59.937238493723854</v>
      </c>
      <c r="V1484">
        <v>116.10139757113647</v>
      </c>
      <c r="W1484">
        <v>107.161589958159</v>
      </c>
      <c r="X1484">
        <v>1.4408278591588204</v>
      </c>
      <c r="Y1484">
        <v>2.4716455459121889</v>
      </c>
      <c r="Z1484">
        <v>8.3870724298026569E-2</v>
      </c>
      <c r="AA1484">
        <v>1.1447456652936101</v>
      </c>
      <c r="AB1484">
        <v>1.484959804547354</v>
      </c>
      <c r="AC1484">
        <v>4</v>
      </c>
      <c r="AD1484">
        <v>0</v>
      </c>
      <c r="AE1484">
        <v>0</v>
      </c>
      <c r="AF1484">
        <v>0</v>
      </c>
      <c r="AG1484">
        <v>13</v>
      </c>
      <c r="AH1484">
        <v>5</v>
      </c>
      <c r="AI1484">
        <v>17</v>
      </c>
      <c r="AJ1484">
        <v>0</v>
      </c>
      <c r="AK1484">
        <v>5</v>
      </c>
      <c r="AL1484">
        <v>1</v>
      </c>
    </row>
    <row r="1485" spans="1:38" x14ac:dyDescent="0.5">
      <c r="A1485">
        <v>11</v>
      </c>
      <c r="B1485">
        <v>66</v>
      </c>
      <c r="C1485">
        <v>2020</v>
      </c>
      <c r="D1485">
        <v>99</v>
      </c>
      <c r="E1485">
        <v>99</v>
      </c>
      <c r="F1485">
        <v>99</v>
      </c>
      <c r="G1485">
        <v>99</v>
      </c>
      <c r="H1485">
        <v>99</v>
      </c>
      <c r="I1485">
        <v>99</v>
      </c>
      <c r="J1485">
        <v>999</v>
      </c>
      <c r="K1485">
        <v>99</v>
      </c>
      <c r="L1485">
        <v>99</v>
      </c>
      <c r="M1485">
        <v>99</v>
      </c>
      <c r="N1485">
        <v>110</v>
      </c>
      <c r="O1485">
        <v>99</v>
      </c>
      <c r="P1485">
        <v>9999</v>
      </c>
      <c r="Q1485">
        <v>33</v>
      </c>
      <c r="R1485">
        <v>89</v>
      </c>
      <c r="S1485">
        <v>89</v>
      </c>
      <c r="T1485">
        <v>15.55056179775281</v>
      </c>
      <c r="U1485">
        <v>59.314606741573037</v>
      </c>
      <c r="V1485">
        <v>121.68868004918008</v>
      </c>
      <c r="W1485">
        <v>112.31865168539323</v>
      </c>
      <c r="X1485">
        <v>1.4755545070929863</v>
      </c>
      <c r="Y1485">
        <v>2.7988581364226857</v>
      </c>
      <c r="Z1485">
        <v>4.463987343800806</v>
      </c>
      <c r="AA1485">
        <v>0.42628604272439891</v>
      </c>
      <c r="AB1485">
        <v>0.57958820222168661</v>
      </c>
      <c r="AC1485">
        <v>2</v>
      </c>
      <c r="AD1485">
        <v>0</v>
      </c>
      <c r="AE1485">
        <v>0</v>
      </c>
      <c r="AF1485">
        <v>0</v>
      </c>
      <c r="AG1485">
        <v>8</v>
      </c>
      <c r="AH1485">
        <v>0</v>
      </c>
      <c r="AI1485">
        <v>6</v>
      </c>
      <c r="AJ1485">
        <v>0</v>
      </c>
      <c r="AK1485">
        <v>4</v>
      </c>
      <c r="AL1485">
        <v>2</v>
      </c>
    </row>
    <row r="1486" spans="1:38" x14ac:dyDescent="0.5">
      <c r="A1486">
        <v>11</v>
      </c>
      <c r="B1486">
        <v>67</v>
      </c>
      <c r="C1486">
        <v>2020</v>
      </c>
      <c r="D1486">
        <v>99</v>
      </c>
      <c r="E1486">
        <v>99</v>
      </c>
      <c r="F1486">
        <v>99</v>
      </c>
      <c r="G1486">
        <v>99</v>
      </c>
      <c r="H1486">
        <v>99</v>
      </c>
      <c r="I1486">
        <v>99</v>
      </c>
      <c r="J1486">
        <v>999</v>
      </c>
      <c r="K1486">
        <v>99</v>
      </c>
      <c r="L1486">
        <v>99</v>
      </c>
      <c r="M1486">
        <v>99</v>
      </c>
      <c r="N1486">
        <v>115</v>
      </c>
      <c r="O1486">
        <v>99</v>
      </c>
      <c r="P1486">
        <v>9999</v>
      </c>
      <c r="Q1486">
        <v>21</v>
      </c>
      <c r="R1486">
        <v>46</v>
      </c>
      <c r="S1486">
        <v>46</v>
      </c>
      <c r="T1486">
        <v>14.847826086956522</v>
      </c>
      <c r="U1486">
        <v>58.217391304347821</v>
      </c>
      <c r="V1486">
        <v>126.92331244995056</v>
      </c>
      <c r="W1486">
        <v>117.15021739130437</v>
      </c>
      <c r="X1486">
        <v>1.3572101966733428</v>
      </c>
      <c r="Y1486">
        <v>4.0695745076073573</v>
      </c>
      <c r="Z1486">
        <v>17.250273296464638</v>
      </c>
      <c r="AA1486">
        <v>0.22032761758789157</v>
      </c>
      <c r="AB1486">
        <v>0.31244859717281798</v>
      </c>
      <c r="AC1486">
        <v>2</v>
      </c>
      <c r="AD1486">
        <v>0</v>
      </c>
      <c r="AE1486">
        <v>0</v>
      </c>
      <c r="AF1486">
        <v>0</v>
      </c>
      <c r="AG1486">
        <v>3</v>
      </c>
      <c r="AH1486">
        <v>1</v>
      </c>
      <c r="AI1486">
        <v>2</v>
      </c>
      <c r="AJ1486">
        <v>0</v>
      </c>
      <c r="AK1486">
        <v>2</v>
      </c>
      <c r="AL1486">
        <v>0</v>
      </c>
    </row>
    <row r="1487" spans="1:38" x14ac:dyDescent="0.5">
      <c r="A1487">
        <v>11</v>
      </c>
      <c r="B1487">
        <v>68</v>
      </c>
      <c r="C1487">
        <v>2020</v>
      </c>
      <c r="D1487">
        <v>99</v>
      </c>
      <c r="E1487">
        <v>99</v>
      </c>
      <c r="F1487">
        <v>99</v>
      </c>
      <c r="G1487">
        <v>99</v>
      </c>
      <c r="H1487">
        <v>99</v>
      </c>
      <c r="I1487">
        <v>99</v>
      </c>
      <c r="J1487">
        <v>999</v>
      </c>
      <c r="K1487">
        <v>99</v>
      </c>
      <c r="L1487">
        <v>99</v>
      </c>
      <c r="M1487">
        <v>99</v>
      </c>
      <c r="N1487">
        <v>120</v>
      </c>
      <c r="O1487">
        <v>99</v>
      </c>
      <c r="P1487">
        <v>9999</v>
      </c>
      <c r="Q1487">
        <v>14</v>
      </c>
      <c r="R1487">
        <v>25</v>
      </c>
      <c r="S1487">
        <v>25</v>
      </c>
      <c r="T1487">
        <v>14.12</v>
      </c>
      <c r="U1487">
        <v>57.159999999999989</v>
      </c>
      <c r="V1487">
        <v>132.52697724810395</v>
      </c>
      <c r="W1487">
        <v>122.3224</v>
      </c>
      <c r="X1487">
        <v>1.3342721761311516</v>
      </c>
      <c r="Y1487">
        <v>4.4061774816727493</v>
      </c>
      <c r="Z1487">
        <v>-13.974798566395839</v>
      </c>
      <c r="AA1487">
        <v>0.11974327042820196</v>
      </c>
      <c r="AB1487">
        <v>0.17730608918506843</v>
      </c>
      <c r="AC1487">
        <v>1</v>
      </c>
      <c r="AD1487">
        <v>0</v>
      </c>
      <c r="AE1487">
        <v>0</v>
      </c>
      <c r="AF1487">
        <v>0</v>
      </c>
      <c r="AG1487">
        <v>3</v>
      </c>
      <c r="AH1487">
        <v>0</v>
      </c>
      <c r="AI1487">
        <v>2</v>
      </c>
      <c r="AJ1487">
        <v>0</v>
      </c>
      <c r="AK1487">
        <v>1</v>
      </c>
      <c r="AL1487">
        <v>0</v>
      </c>
    </row>
    <row r="1488" spans="1:38" x14ac:dyDescent="0.5">
      <c r="A1488">
        <v>11</v>
      </c>
      <c r="B1488">
        <v>69</v>
      </c>
      <c r="C1488">
        <v>2020</v>
      </c>
      <c r="D1488">
        <v>99</v>
      </c>
      <c r="E1488">
        <v>99</v>
      </c>
      <c r="F1488">
        <v>99</v>
      </c>
      <c r="G1488">
        <v>99</v>
      </c>
      <c r="H1488">
        <v>99</v>
      </c>
      <c r="I1488">
        <v>99</v>
      </c>
      <c r="J1488">
        <v>999</v>
      </c>
      <c r="K1488">
        <v>99</v>
      </c>
      <c r="L1488">
        <v>99</v>
      </c>
      <c r="M1488">
        <v>99</v>
      </c>
      <c r="N1488">
        <v>125</v>
      </c>
      <c r="O1488">
        <v>99</v>
      </c>
      <c r="P1488">
        <v>9999</v>
      </c>
      <c r="Q1488">
        <v>1</v>
      </c>
      <c r="R1488">
        <v>1</v>
      </c>
      <c r="S1488">
        <v>1</v>
      </c>
      <c r="T1488">
        <v>14</v>
      </c>
      <c r="U1488">
        <v>58</v>
      </c>
      <c r="V1488">
        <v>135.4821235102925</v>
      </c>
      <c r="W1488">
        <v>125.05</v>
      </c>
      <c r="X1488">
        <v>0</v>
      </c>
      <c r="Y1488">
        <v>0</v>
      </c>
      <c r="AA1488">
        <v>4.7897308171280786E-3</v>
      </c>
      <c r="AB1488">
        <v>7.2503896106004499E-3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</row>
    <row r="1489" spans="1:38" x14ac:dyDescent="0.5">
      <c r="A1489">
        <v>11</v>
      </c>
      <c r="B1489">
        <v>70</v>
      </c>
      <c r="C1489">
        <v>2019</v>
      </c>
      <c r="D1489">
        <v>99</v>
      </c>
      <c r="E1489">
        <v>99</v>
      </c>
      <c r="F1489">
        <v>99</v>
      </c>
      <c r="G1489">
        <v>99</v>
      </c>
      <c r="H1489">
        <v>99</v>
      </c>
      <c r="I1489">
        <v>99</v>
      </c>
      <c r="J1489">
        <v>999</v>
      </c>
      <c r="K1489">
        <v>99</v>
      </c>
      <c r="L1489">
        <v>99</v>
      </c>
      <c r="M1489">
        <v>99</v>
      </c>
      <c r="N1489">
        <v>40</v>
      </c>
      <c r="O1489">
        <v>99</v>
      </c>
      <c r="P1489">
        <v>9999</v>
      </c>
      <c r="Q1489">
        <v>51</v>
      </c>
      <c r="R1489">
        <v>219</v>
      </c>
      <c r="S1489">
        <v>219</v>
      </c>
      <c r="T1489">
        <v>16.931506849315067</v>
      </c>
      <c r="U1489">
        <v>64.684931506849296</v>
      </c>
      <c r="V1489">
        <v>54.576895867654095</v>
      </c>
      <c r="W1489">
        <v>50.374474885844762</v>
      </c>
      <c r="X1489">
        <v>3.7302052379121422</v>
      </c>
      <c r="Y1489">
        <v>2.437586456935513</v>
      </c>
      <c r="Z1489">
        <v>-14.309301298306101</v>
      </c>
      <c r="AA1489">
        <v>1.0873882820258194</v>
      </c>
      <c r="AB1489">
        <v>0.68184549449489429</v>
      </c>
      <c r="AC1489">
        <v>16</v>
      </c>
      <c r="AD1489">
        <v>0</v>
      </c>
      <c r="AE1489">
        <v>0</v>
      </c>
      <c r="AF1489">
        <v>9</v>
      </c>
      <c r="AG1489">
        <v>17</v>
      </c>
      <c r="AH1489">
        <v>4</v>
      </c>
      <c r="AI1489">
        <v>24</v>
      </c>
      <c r="AJ1489">
        <v>0</v>
      </c>
      <c r="AK1489">
        <v>8</v>
      </c>
      <c r="AL1489">
        <v>1</v>
      </c>
    </row>
    <row r="1490" spans="1:38" x14ac:dyDescent="0.5">
      <c r="A1490">
        <v>11</v>
      </c>
      <c r="B1490">
        <v>71</v>
      </c>
      <c r="C1490">
        <v>2019</v>
      </c>
      <c r="D1490">
        <v>99</v>
      </c>
      <c r="E1490">
        <v>99</v>
      </c>
      <c r="F1490">
        <v>99</v>
      </c>
      <c r="G1490">
        <v>99</v>
      </c>
      <c r="H1490">
        <v>99</v>
      </c>
      <c r="I1490">
        <v>99</v>
      </c>
      <c r="J1490">
        <v>999</v>
      </c>
      <c r="K1490">
        <v>99</v>
      </c>
      <c r="L1490">
        <v>99</v>
      </c>
      <c r="M1490">
        <v>99</v>
      </c>
      <c r="N1490">
        <v>55</v>
      </c>
      <c r="O1490">
        <v>99</v>
      </c>
      <c r="P1490">
        <v>9999</v>
      </c>
      <c r="Q1490">
        <v>70</v>
      </c>
      <c r="R1490">
        <v>640</v>
      </c>
      <c r="S1490">
        <v>640</v>
      </c>
      <c r="T1490">
        <v>16.774999999999999</v>
      </c>
      <c r="U1490">
        <v>63.417187499999997</v>
      </c>
      <c r="V1490">
        <v>64.919318797399754</v>
      </c>
      <c r="W1490">
        <v>59.920531250000046</v>
      </c>
      <c r="X1490">
        <v>2.2001652705568846</v>
      </c>
      <c r="Y1490">
        <v>2.6509464517119796</v>
      </c>
      <c r="Z1490">
        <v>-6.5441757611730482</v>
      </c>
      <c r="AA1490">
        <v>3.1777557100297926</v>
      </c>
      <c r="AB1490">
        <v>2.3702107165198298</v>
      </c>
      <c r="AC1490">
        <v>34</v>
      </c>
      <c r="AD1490">
        <v>0</v>
      </c>
      <c r="AE1490">
        <v>0</v>
      </c>
      <c r="AF1490">
        <v>8</v>
      </c>
      <c r="AG1490">
        <v>44</v>
      </c>
      <c r="AH1490">
        <v>12</v>
      </c>
      <c r="AI1490">
        <v>46</v>
      </c>
      <c r="AJ1490">
        <v>0</v>
      </c>
      <c r="AK1490">
        <v>17</v>
      </c>
      <c r="AL1490">
        <v>7</v>
      </c>
    </row>
    <row r="1491" spans="1:38" x14ac:dyDescent="0.5">
      <c r="A1491">
        <v>11</v>
      </c>
      <c r="B1491">
        <v>72</v>
      </c>
      <c r="C1491">
        <v>2019</v>
      </c>
      <c r="D1491">
        <v>99</v>
      </c>
      <c r="E1491">
        <v>99</v>
      </c>
      <c r="F1491">
        <v>99</v>
      </c>
      <c r="G1491">
        <v>99</v>
      </c>
      <c r="H1491">
        <v>99</v>
      </c>
      <c r="I1491">
        <v>99</v>
      </c>
      <c r="J1491">
        <v>999</v>
      </c>
      <c r="K1491">
        <v>99</v>
      </c>
      <c r="L1491">
        <v>99</v>
      </c>
      <c r="M1491">
        <v>99</v>
      </c>
      <c r="N1491">
        <v>63</v>
      </c>
      <c r="O1491">
        <v>99</v>
      </c>
      <c r="P1491">
        <v>9999</v>
      </c>
      <c r="Q1491">
        <v>69</v>
      </c>
      <c r="R1491">
        <v>407</v>
      </c>
      <c r="S1491">
        <v>407</v>
      </c>
      <c r="T1491">
        <v>16.690417690417689</v>
      </c>
      <c r="U1491">
        <v>62.859950859950864</v>
      </c>
      <c r="V1491">
        <v>69.406672505264154</v>
      </c>
      <c r="W1491">
        <v>64.062358722358709</v>
      </c>
      <c r="X1491">
        <v>0.55364092095468187</v>
      </c>
      <c r="Y1491">
        <v>2.6149340519152102</v>
      </c>
      <c r="Z1491">
        <v>-8.8226557635558951</v>
      </c>
      <c r="AA1491">
        <v>2.0208540218470699</v>
      </c>
      <c r="AB1491">
        <v>1.6114938872656277</v>
      </c>
      <c r="AC1491">
        <v>20</v>
      </c>
      <c r="AD1491">
        <v>0</v>
      </c>
      <c r="AE1491">
        <v>0</v>
      </c>
      <c r="AF1491">
        <v>6</v>
      </c>
      <c r="AG1491">
        <v>31</v>
      </c>
      <c r="AH1491">
        <v>7</v>
      </c>
      <c r="AI1491">
        <v>44</v>
      </c>
      <c r="AJ1491">
        <v>0</v>
      </c>
      <c r="AK1491">
        <v>10</v>
      </c>
      <c r="AL1491">
        <v>5</v>
      </c>
    </row>
    <row r="1492" spans="1:38" x14ac:dyDescent="0.5">
      <c r="A1492">
        <v>11</v>
      </c>
      <c r="B1492">
        <v>73</v>
      </c>
      <c r="C1492">
        <v>2019</v>
      </c>
      <c r="D1492">
        <v>99</v>
      </c>
      <c r="E1492">
        <v>99</v>
      </c>
      <c r="F1492">
        <v>99</v>
      </c>
      <c r="G1492">
        <v>99</v>
      </c>
      <c r="H1492">
        <v>99</v>
      </c>
      <c r="I1492">
        <v>99</v>
      </c>
      <c r="J1492">
        <v>999</v>
      </c>
      <c r="K1492">
        <v>99</v>
      </c>
      <c r="L1492">
        <v>99</v>
      </c>
      <c r="M1492">
        <v>99</v>
      </c>
      <c r="N1492">
        <v>65</v>
      </c>
      <c r="O1492">
        <v>99</v>
      </c>
      <c r="P1492">
        <v>9999</v>
      </c>
      <c r="Q1492">
        <v>70</v>
      </c>
      <c r="R1492">
        <v>513</v>
      </c>
      <c r="S1492">
        <v>513</v>
      </c>
      <c r="T1492">
        <v>16.637426900584796</v>
      </c>
      <c r="U1492">
        <v>62.629629629629619</v>
      </c>
      <c r="V1492">
        <v>71.609739408108524</v>
      </c>
      <c r="W1492">
        <v>66.09578947368415</v>
      </c>
      <c r="X1492">
        <v>0.56980709649907924</v>
      </c>
      <c r="Y1492">
        <v>2.5036541051872261</v>
      </c>
      <c r="Z1492">
        <v>-4.022705677896127</v>
      </c>
      <c r="AA1492">
        <v>2.5471698113207544</v>
      </c>
      <c r="AB1492">
        <v>2.0956680278759339</v>
      </c>
      <c r="AC1492">
        <v>14</v>
      </c>
      <c r="AD1492">
        <v>0</v>
      </c>
      <c r="AE1492">
        <v>0</v>
      </c>
      <c r="AF1492">
        <v>4</v>
      </c>
      <c r="AG1492">
        <v>28</v>
      </c>
      <c r="AH1492">
        <v>10</v>
      </c>
      <c r="AI1492">
        <v>33</v>
      </c>
      <c r="AJ1492">
        <v>0</v>
      </c>
      <c r="AK1492">
        <v>9</v>
      </c>
      <c r="AL1492">
        <v>7</v>
      </c>
    </row>
    <row r="1493" spans="1:38" x14ac:dyDescent="0.5">
      <c r="A1493">
        <v>11</v>
      </c>
      <c r="B1493">
        <v>74</v>
      </c>
      <c r="C1493">
        <v>2019</v>
      </c>
      <c r="D1493">
        <v>99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999</v>
      </c>
      <c r="K1493">
        <v>99</v>
      </c>
      <c r="L1493">
        <v>99</v>
      </c>
      <c r="M1493">
        <v>99</v>
      </c>
      <c r="N1493">
        <v>67</v>
      </c>
      <c r="O1493">
        <v>99</v>
      </c>
      <c r="P1493">
        <v>9999</v>
      </c>
      <c r="Q1493">
        <v>76</v>
      </c>
      <c r="R1493">
        <v>670</v>
      </c>
      <c r="S1493">
        <v>670</v>
      </c>
      <c r="T1493">
        <v>16.619402985074629</v>
      </c>
      <c r="U1493">
        <v>62.5462686567164</v>
      </c>
      <c r="V1493">
        <v>73.770524409372484</v>
      </c>
      <c r="W1493">
        <v>68.09019402985065</v>
      </c>
      <c r="X1493">
        <v>0.55330657986132181</v>
      </c>
      <c r="Y1493">
        <v>2.5339679437127742</v>
      </c>
      <c r="Z1493">
        <v>-2.9903751596378711</v>
      </c>
      <c r="AA1493">
        <v>3.3267130089374377</v>
      </c>
      <c r="AB1493">
        <v>2.8196207810199287</v>
      </c>
      <c r="AC1493">
        <v>16</v>
      </c>
      <c r="AD1493">
        <v>0</v>
      </c>
      <c r="AE1493">
        <v>0</v>
      </c>
      <c r="AF1493">
        <v>5</v>
      </c>
      <c r="AG1493">
        <v>40</v>
      </c>
      <c r="AH1493">
        <v>10</v>
      </c>
      <c r="AI1493">
        <v>50</v>
      </c>
      <c r="AJ1493">
        <v>0</v>
      </c>
      <c r="AK1493">
        <v>22</v>
      </c>
      <c r="AL1493">
        <v>9</v>
      </c>
    </row>
    <row r="1494" spans="1:38" x14ac:dyDescent="0.5">
      <c r="A1494">
        <v>11</v>
      </c>
      <c r="B1494">
        <v>75</v>
      </c>
      <c r="C1494">
        <v>2019</v>
      </c>
      <c r="D1494">
        <v>99</v>
      </c>
      <c r="E1494">
        <v>99</v>
      </c>
      <c r="F1494">
        <v>99</v>
      </c>
      <c r="G1494">
        <v>99</v>
      </c>
      <c r="H1494">
        <v>99</v>
      </c>
      <c r="I1494">
        <v>99</v>
      </c>
      <c r="J1494">
        <v>999</v>
      </c>
      <c r="K1494">
        <v>99</v>
      </c>
      <c r="L1494">
        <v>99</v>
      </c>
      <c r="M1494">
        <v>99</v>
      </c>
      <c r="N1494">
        <v>69</v>
      </c>
      <c r="O1494">
        <v>99</v>
      </c>
      <c r="P1494">
        <v>9999</v>
      </c>
      <c r="Q1494">
        <v>77</v>
      </c>
      <c r="R1494">
        <v>897</v>
      </c>
      <c r="S1494">
        <v>897</v>
      </c>
      <c r="T1494">
        <v>16.662207357859526</v>
      </c>
      <c r="U1494">
        <v>62.425863991081393</v>
      </c>
      <c r="V1494">
        <v>75.979580423972379</v>
      </c>
      <c r="W1494">
        <v>70.129152731326641</v>
      </c>
      <c r="X1494">
        <v>0.5832006755498389</v>
      </c>
      <c r="Y1494">
        <v>2.3847620953230391</v>
      </c>
      <c r="Z1494">
        <v>-7.9064484227492784</v>
      </c>
      <c r="AA1494">
        <v>4.4538232373386286</v>
      </c>
      <c r="AB1494">
        <v>3.8879651486784006</v>
      </c>
      <c r="AC1494">
        <v>19</v>
      </c>
      <c r="AD1494">
        <v>0</v>
      </c>
      <c r="AE1494">
        <v>0</v>
      </c>
      <c r="AF1494">
        <v>11</v>
      </c>
      <c r="AG1494">
        <v>57</v>
      </c>
      <c r="AH1494">
        <v>13</v>
      </c>
      <c r="AI1494">
        <v>70</v>
      </c>
      <c r="AJ1494">
        <v>0</v>
      </c>
      <c r="AK1494">
        <v>14</v>
      </c>
      <c r="AL1494">
        <v>10</v>
      </c>
    </row>
    <row r="1495" spans="1:38" x14ac:dyDescent="0.5">
      <c r="A1495">
        <v>11</v>
      </c>
      <c r="B1495">
        <v>76</v>
      </c>
      <c r="C1495">
        <v>2019</v>
      </c>
      <c r="D1495">
        <v>99</v>
      </c>
      <c r="E1495">
        <v>99</v>
      </c>
      <c r="F1495">
        <v>99</v>
      </c>
      <c r="G1495">
        <v>99</v>
      </c>
      <c r="H1495">
        <v>99</v>
      </c>
      <c r="I1495">
        <v>99</v>
      </c>
      <c r="J1495">
        <v>999</v>
      </c>
      <c r="K1495">
        <v>99</v>
      </c>
      <c r="L1495">
        <v>99</v>
      </c>
      <c r="M1495">
        <v>99</v>
      </c>
      <c r="N1495">
        <v>71</v>
      </c>
      <c r="O1495">
        <v>99</v>
      </c>
      <c r="P1495">
        <v>9999</v>
      </c>
      <c r="Q1495">
        <v>77</v>
      </c>
      <c r="R1495">
        <v>1101</v>
      </c>
      <c r="S1495">
        <v>1101</v>
      </c>
      <c r="T1495">
        <v>16.564032697547685</v>
      </c>
      <c r="U1495">
        <v>62.106267029972749</v>
      </c>
      <c r="V1495">
        <v>78.05884141571282</v>
      </c>
      <c r="W1495">
        <v>72.048310626703</v>
      </c>
      <c r="X1495">
        <v>0.58645942516667748</v>
      </c>
      <c r="Y1495">
        <v>2.4754134798045087</v>
      </c>
      <c r="Z1495">
        <v>-2.6797778561730721</v>
      </c>
      <c r="AA1495">
        <v>5.4667328699106257</v>
      </c>
      <c r="AB1495">
        <v>4.9027804907221286</v>
      </c>
      <c r="AC1495">
        <v>31</v>
      </c>
      <c r="AD1495">
        <v>0</v>
      </c>
      <c r="AE1495">
        <v>0</v>
      </c>
      <c r="AF1495">
        <v>3</v>
      </c>
      <c r="AG1495">
        <v>67</v>
      </c>
      <c r="AH1495">
        <v>22</v>
      </c>
      <c r="AI1495">
        <v>77</v>
      </c>
      <c r="AJ1495">
        <v>0</v>
      </c>
      <c r="AK1495">
        <v>28</v>
      </c>
      <c r="AL1495">
        <v>12</v>
      </c>
    </row>
    <row r="1496" spans="1:38" x14ac:dyDescent="0.5">
      <c r="A1496">
        <v>11</v>
      </c>
      <c r="B1496">
        <v>77</v>
      </c>
      <c r="C1496">
        <v>2019</v>
      </c>
      <c r="D1496">
        <v>99</v>
      </c>
      <c r="E1496">
        <v>99</v>
      </c>
      <c r="F1496">
        <v>99</v>
      </c>
      <c r="G1496">
        <v>99</v>
      </c>
      <c r="H1496">
        <v>99</v>
      </c>
      <c r="I1496">
        <v>99</v>
      </c>
      <c r="J1496">
        <v>999</v>
      </c>
      <c r="K1496">
        <v>99</v>
      </c>
      <c r="L1496">
        <v>99</v>
      </c>
      <c r="M1496">
        <v>99</v>
      </c>
      <c r="N1496">
        <v>73</v>
      </c>
      <c r="O1496">
        <v>99</v>
      </c>
      <c r="P1496">
        <v>9999</v>
      </c>
      <c r="Q1496">
        <v>78</v>
      </c>
      <c r="R1496">
        <v>1321</v>
      </c>
      <c r="S1496">
        <v>1321</v>
      </c>
      <c r="T1496">
        <v>16.495836487509461</v>
      </c>
      <c r="U1496">
        <v>61.864496593489811</v>
      </c>
      <c r="V1496">
        <v>80.252755102794254</v>
      </c>
      <c r="W1496">
        <v>74.073292959878913</v>
      </c>
      <c r="X1496">
        <v>0.58567376497965606</v>
      </c>
      <c r="Y1496">
        <v>2.4094101555524654</v>
      </c>
      <c r="Z1496">
        <v>-5.7202151806505217</v>
      </c>
      <c r="AA1496">
        <v>6.5590863952333676</v>
      </c>
      <c r="AB1496">
        <v>6.0477773995519311</v>
      </c>
      <c r="AC1496">
        <v>27</v>
      </c>
      <c r="AD1496">
        <v>0</v>
      </c>
      <c r="AE1496">
        <v>0</v>
      </c>
      <c r="AF1496">
        <v>6</v>
      </c>
      <c r="AG1496">
        <v>65</v>
      </c>
      <c r="AH1496">
        <v>17</v>
      </c>
      <c r="AI1496">
        <v>70</v>
      </c>
      <c r="AJ1496">
        <v>0</v>
      </c>
      <c r="AK1496">
        <v>25</v>
      </c>
      <c r="AL1496">
        <v>24</v>
      </c>
    </row>
    <row r="1497" spans="1:38" x14ac:dyDescent="0.5">
      <c r="A1497">
        <v>11</v>
      </c>
      <c r="B1497">
        <v>78</v>
      </c>
      <c r="C1497">
        <v>2019</v>
      </c>
      <c r="D1497">
        <v>99</v>
      </c>
      <c r="E1497">
        <v>99</v>
      </c>
      <c r="F1497">
        <v>99</v>
      </c>
      <c r="G1497">
        <v>99</v>
      </c>
      <c r="H1497">
        <v>99</v>
      </c>
      <c r="I1497">
        <v>99</v>
      </c>
      <c r="J1497">
        <v>999</v>
      </c>
      <c r="K1497">
        <v>99</v>
      </c>
      <c r="L1497">
        <v>99</v>
      </c>
      <c r="M1497">
        <v>99</v>
      </c>
      <c r="N1497">
        <v>75</v>
      </c>
      <c r="O1497">
        <v>99</v>
      </c>
      <c r="P1497">
        <v>9999</v>
      </c>
      <c r="Q1497">
        <v>81</v>
      </c>
      <c r="R1497">
        <v>1552</v>
      </c>
      <c r="S1497">
        <v>1552</v>
      </c>
      <c r="T1497">
        <v>16.394974226804123</v>
      </c>
      <c r="U1497">
        <v>61.655927835051543</v>
      </c>
      <c r="V1497">
        <v>82.388739654421485</v>
      </c>
      <c r="W1497">
        <v>76.044806701030879</v>
      </c>
      <c r="X1497">
        <v>0.56995350576236348</v>
      </c>
      <c r="Y1497">
        <v>2.5213349260311695</v>
      </c>
      <c r="Z1497">
        <v>-3.9444713906416946</v>
      </c>
      <c r="AA1497">
        <v>7.7060575968222436</v>
      </c>
      <c r="AB1497">
        <v>7.2944509026323292</v>
      </c>
      <c r="AC1497">
        <v>33</v>
      </c>
      <c r="AD1497">
        <v>0</v>
      </c>
      <c r="AE1497">
        <v>0</v>
      </c>
      <c r="AF1497">
        <v>4</v>
      </c>
      <c r="AG1497">
        <v>88</v>
      </c>
      <c r="AH1497">
        <v>19</v>
      </c>
      <c r="AI1497">
        <v>117</v>
      </c>
      <c r="AJ1497">
        <v>1</v>
      </c>
      <c r="AK1497">
        <v>34</v>
      </c>
      <c r="AL1497">
        <v>27</v>
      </c>
    </row>
    <row r="1498" spans="1:38" x14ac:dyDescent="0.5">
      <c r="A1498">
        <v>11</v>
      </c>
      <c r="B1498">
        <v>79</v>
      </c>
      <c r="C1498">
        <v>2019</v>
      </c>
      <c r="D1498">
        <v>99</v>
      </c>
      <c r="E1498">
        <v>99</v>
      </c>
      <c r="F1498">
        <v>99</v>
      </c>
      <c r="G1498">
        <v>99</v>
      </c>
      <c r="H1498">
        <v>99</v>
      </c>
      <c r="I1498">
        <v>99</v>
      </c>
      <c r="J1498">
        <v>999</v>
      </c>
      <c r="K1498">
        <v>99</v>
      </c>
      <c r="L1498">
        <v>99</v>
      </c>
      <c r="M1498">
        <v>99</v>
      </c>
      <c r="N1498">
        <v>77</v>
      </c>
      <c r="O1498">
        <v>99</v>
      </c>
      <c r="P1498">
        <v>9999</v>
      </c>
      <c r="Q1498">
        <v>87</v>
      </c>
      <c r="R1498">
        <v>1719</v>
      </c>
      <c r="S1498">
        <v>1719</v>
      </c>
      <c r="T1498">
        <v>16.43280977312391</v>
      </c>
      <c r="U1498">
        <v>61.605002908667821</v>
      </c>
      <c r="V1498">
        <v>84.594075393426436</v>
      </c>
      <c r="W1498">
        <v>78.080331588132609</v>
      </c>
      <c r="X1498">
        <v>0.58572017842359492</v>
      </c>
      <c r="Y1498">
        <v>2.4720422740409687</v>
      </c>
      <c r="Z1498">
        <v>-3.2794457347593844</v>
      </c>
      <c r="AA1498">
        <v>8.535253227408143</v>
      </c>
      <c r="AB1498">
        <v>8.2956200762326269</v>
      </c>
      <c r="AC1498">
        <v>29</v>
      </c>
      <c r="AD1498">
        <v>0</v>
      </c>
      <c r="AE1498">
        <v>0</v>
      </c>
      <c r="AF1498">
        <v>5</v>
      </c>
      <c r="AG1498">
        <v>80</v>
      </c>
      <c r="AH1498">
        <v>26</v>
      </c>
      <c r="AI1498">
        <v>107</v>
      </c>
      <c r="AJ1498">
        <v>0</v>
      </c>
      <c r="AK1498">
        <v>31</v>
      </c>
      <c r="AL1498">
        <v>26</v>
      </c>
    </row>
    <row r="1499" spans="1:38" x14ac:dyDescent="0.5">
      <c r="A1499">
        <v>11</v>
      </c>
      <c r="B1499">
        <v>80</v>
      </c>
      <c r="C1499">
        <v>2019</v>
      </c>
      <c r="D1499">
        <v>99</v>
      </c>
      <c r="E1499">
        <v>99</v>
      </c>
      <c r="F1499">
        <v>99</v>
      </c>
      <c r="G1499">
        <v>99</v>
      </c>
      <c r="H1499">
        <v>99</v>
      </c>
      <c r="I1499">
        <v>99</v>
      </c>
      <c r="J1499">
        <v>999</v>
      </c>
      <c r="K1499">
        <v>99</v>
      </c>
      <c r="L1499">
        <v>99</v>
      </c>
      <c r="M1499">
        <v>99</v>
      </c>
      <c r="N1499">
        <v>79</v>
      </c>
      <c r="O1499">
        <v>99</v>
      </c>
      <c r="P1499">
        <v>9999</v>
      </c>
      <c r="Q1499">
        <v>93</v>
      </c>
      <c r="R1499">
        <v>1772</v>
      </c>
      <c r="S1499">
        <v>1772</v>
      </c>
      <c r="T1499">
        <v>16.37189616252822</v>
      </c>
      <c r="U1499">
        <v>61.427200902934509</v>
      </c>
      <c r="V1499">
        <v>86.751227105644631</v>
      </c>
      <c r="W1499">
        <v>80.071382618510057</v>
      </c>
      <c r="X1499">
        <v>0.58178575825810397</v>
      </c>
      <c r="Y1499">
        <v>2.3883191238379764</v>
      </c>
      <c r="Z1499">
        <v>-4.7911532050775847</v>
      </c>
      <c r="AA1499">
        <v>8.7984111221449854</v>
      </c>
      <c r="AB1499">
        <v>8.7694503482316151</v>
      </c>
      <c r="AC1499">
        <v>33</v>
      </c>
      <c r="AD1499">
        <v>0</v>
      </c>
      <c r="AE1499">
        <v>0</v>
      </c>
      <c r="AF1499">
        <v>7</v>
      </c>
      <c r="AG1499">
        <v>90</v>
      </c>
      <c r="AH1499">
        <v>23</v>
      </c>
      <c r="AI1499">
        <v>96</v>
      </c>
      <c r="AJ1499">
        <v>0</v>
      </c>
      <c r="AK1499">
        <v>36</v>
      </c>
      <c r="AL1499">
        <v>17</v>
      </c>
    </row>
    <row r="1500" spans="1:38" x14ac:dyDescent="0.5">
      <c r="A1500">
        <v>11</v>
      </c>
      <c r="B1500">
        <v>81</v>
      </c>
      <c r="C1500">
        <v>2019</v>
      </c>
      <c r="D1500">
        <v>99</v>
      </c>
      <c r="E1500">
        <v>99</v>
      </c>
      <c r="F1500">
        <v>99</v>
      </c>
      <c r="G1500">
        <v>99</v>
      </c>
      <c r="H1500">
        <v>99</v>
      </c>
      <c r="I1500">
        <v>99</v>
      </c>
      <c r="J1500">
        <v>999</v>
      </c>
      <c r="K1500">
        <v>99</v>
      </c>
      <c r="L1500">
        <v>99</v>
      </c>
      <c r="M1500">
        <v>99</v>
      </c>
      <c r="N1500">
        <v>81</v>
      </c>
      <c r="O1500">
        <v>99</v>
      </c>
      <c r="P1500">
        <v>9999</v>
      </c>
      <c r="Q1500">
        <v>89</v>
      </c>
      <c r="R1500">
        <v>1758</v>
      </c>
      <c r="S1500">
        <v>1758</v>
      </c>
      <c r="T1500">
        <v>16.303754266211602</v>
      </c>
      <c r="U1500">
        <v>61.270762229806607</v>
      </c>
      <c r="V1500">
        <v>88.870207329564451</v>
      </c>
      <c r="W1500">
        <v>82.027201365187807</v>
      </c>
      <c r="X1500">
        <v>0.57150582021434015</v>
      </c>
      <c r="Y1500">
        <v>2.4648977274820592</v>
      </c>
      <c r="Z1500">
        <v>-0.26238030833559223</v>
      </c>
      <c r="AA1500">
        <v>8.7288977159880812</v>
      </c>
      <c r="AB1500">
        <v>8.9126754740027252</v>
      </c>
      <c r="AC1500">
        <v>33</v>
      </c>
      <c r="AD1500">
        <v>0</v>
      </c>
      <c r="AE1500">
        <v>0</v>
      </c>
      <c r="AF1500">
        <v>6</v>
      </c>
      <c r="AG1500">
        <v>73</v>
      </c>
      <c r="AH1500">
        <v>21</v>
      </c>
      <c r="AI1500">
        <v>85</v>
      </c>
      <c r="AJ1500">
        <v>0</v>
      </c>
      <c r="AK1500">
        <v>40</v>
      </c>
      <c r="AL1500">
        <v>19</v>
      </c>
    </row>
    <row r="1501" spans="1:38" x14ac:dyDescent="0.5">
      <c r="A1501">
        <v>11</v>
      </c>
      <c r="B1501">
        <v>82</v>
      </c>
      <c r="C1501">
        <v>2019</v>
      </c>
      <c r="D1501">
        <v>99</v>
      </c>
      <c r="E1501">
        <v>99</v>
      </c>
      <c r="F1501">
        <v>99</v>
      </c>
      <c r="G1501">
        <v>99</v>
      </c>
      <c r="H1501">
        <v>99</v>
      </c>
      <c r="I1501">
        <v>99</v>
      </c>
      <c r="J1501">
        <v>999</v>
      </c>
      <c r="K1501">
        <v>99</v>
      </c>
      <c r="L1501">
        <v>99</v>
      </c>
      <c r="M1501">
        <v>99</v>
      </c>
      <c r="N1501">
        <v>83</v>
      </c>
      <c r="O1501">
        <v>99</v>
      </c>
      <c r="P1501">
        <v>9999</v>
      </c>
      <c r="Q1501">
        <v>90</v>
      </c>
      <c r="R1501">
        <v>1514</v>
      </c>
      <c r="S1501">
        <v>1514</v>
      </c>
      <c r="T1501">
        <v>16.249009247027743</v>
      </c>
      <c r="U1501">
        <v>61.202113606340816</v>
      </c>
      <c r="V1501">
        <v>91.019241145480635</v>
      </c>
      <c r="W1501">
        <v>84.010759577278691</v>
      </c>
      <c r="X1501">
        <v>0.56471174683289693</v>
      </c>
      <c r="Y1501">
        <v>2.4147489943511542</v>
      </c>
      <c r="Z1501">
        <v>3.2093036423545929</v>
      </c>
      <c r="AA1501">
        <v>7.5173783515392243</v>
      </c>
      <c r="AB1501">
        <v>7.8612591786073391</v>
      </c>
      <c r="AC1501">
        <v>26</v>
      </c>
      <c r="AD1501">
        <v>0</v>
      </c>
      <c r="AE1501">
        <v>0</v>
      </c>
      <c r="AF1501">
        <v>2</v>
      </c>
      <c r="AG1501">
        <v>63</v>
      </c>
      <c r="AH1501">
        <v>21</v>
      </c>
      <c r="AI1501">
        <v>87</v>
      </c>
      <c r="AJ1501">
        <v>0</v>
      </c>
      <c r="AK1501">
        <v>34</v>
      </c>
      <c r="AL1501">
        <v>17</v>
      </c>
    </row>
    <row r="1502" spans="1:38" x14ac:dyDescent="0.5">
      <c r="A1502">
        <v>11</v>
      </c>
      <c r="B1502">
        <v>83</v>
      </c>
      <c r="C1502">
        <v>2019</v>
      </c>
      <c r="D1502">
        <v>99</v>
      </c>
      <c r="E1502">
        <v>99</v>
      </c>
      <c r="F1502">
        <v>99</v>
      </c>
      <c r="G1502">
        <v>99</v>
      </c>
      <c r="H1502">
        <v>99</v>
      </c>
      <c r="I1502">
        <v>99</v>
      </c>
      <c r="J1502">
        <v>999</v>
      </c>
      <c r="K1502">
        <v>99</v>
      </c>
      <c r="L1502">
        <v>99</v>
      </c>
      <c r="M1502">
        <v>99</v>
      </c>
      <c r="N1502">
        <v>85</v>
      </c>
      <c r="O1502">
        <v>99</v>
      </c>
      <c r="P1502">
        <v>9999</v>
      </c>
      <c r="Q1502">
        <v>87</v>
      </c>
      <c r="R1502">
        <v>1442</v>
      </c>
      <c r="S1502">
        <v>1442</v>
      </c>
      <c r="T1502">
        <v>16.253120665742028</v>
      </c>
      <c r="U1502">
        <v>61.092926490984752</v>
      </c>
      <c r="V1502">
        <v>93.171839100322813</v>
      </c>
      <c r="W1502">
        <v>85.997607489597726</v>
      </c>
      <c r="X1502">
        <v>0.56548117904411477</v>
      </c>
      <c r="Y1502">
        <v>2.3749659243058678</v>
      </c>
      <c r="Z1502">
        <v>1.0720104708975984</v>
      </c>
      <c r="AA1502">
        <v>7.1598808341608748</v>
      </c>
      <c r="AB1502">
        <v>7.6644846312090644</v>
      </c>
      <c r="AC1502">
        <v>22</v>
      </c>
      <c r="AD1502">
        <v>0</v>
      </c>
      <c r="AE1502">
        <v>0</v>
      </c>
      <c r="AF1502">
        <v>3</v>
      </c>
      <c r="AG1502">
        <v>70</v>
      </c>
      <c r="AH1502">
        <v>14</v>
      </c>
      <c r="AI1502">
        <v>76</v>
      </c>
      <c r="AJ1502">
        <v>0</v>
      </c>
      <c r="AK1502">
        <v>20</v>
      </c>
      <c r="AL1502">
        <v>20</v>
      </c>
    </row>
    <row r="1503" spans="1:38" x14ac:dyDescent="0.5">
      <c r="A1503">
        <v>11</v>
      </c>
      <c r="B1503">
        <v>84</v>
      </c>
      <c r="C1503">
        <v>2019</v>
      </c>
      <c r="D1503">
        <v>99</v>
      </c>
      <c r="E1503">
        <v>99</v>
      </c>
      <c r="F1503">
        <v>99</v>
      </c>
      <c r="G1503">
        <v>99</v>
      </c>
      <c r="H1503">
        <v>99</v>
      </c>
      <c r="I1503">
        <v>99</v>
      </c>
      <c r="J1503">
        <v>999</v>
      </c>
      <c r="K1503">
        <v>99</v>
      </c>
      <c r="L1503">
        <v>99</v>
      </c>
      <c r="M1503">
        <v>99</v>
      </c>
      <c r="N1503">
        <v>87</v>
      </c>
      <c r="O1503">
        <v>99</v>
      </c>
      <c r="P1503">
        <v>9999</v>
      </c>
      <c r="Q1503">
        <v>87</v>
      </c>
      <c r="R1503">
        <v>1514</v>
      </c>
      <c r="S1503">
        <v>1514</v>
      </c>
      <c r="T1503">
        <v>16.217305151915451</v>
      </c>
      <c r="U1503">
        <v>60.946499339498011</v>
      </c>
      <c r="V1503">
        <v>95.873880617308288</v>
      </c>
      <c r="W1503">
        <v>88.491591809775372</v>
      </c>
      <c r="X1503">
        <v>0.86563141323076187</v>
      </c>
      <c r="Y1503">
        <v>2.3737148294349102</v>
      </c>
      <c r="Z1503">
        <v>-2.6561702939630858</v>
      </c>
      <c r="AA1503">
        <v>7.5173783515392243</v>
      </c>
      <c r="AB1503">
        <v>8.2805505133453821</v>
      </c>
      <c r="AC1503">
        <v>20</v>
      </c>
      <c r="AD1503">
        <v>0</v>
      </c>
      <c r="AE1503">
        <v>0</v>
      </c>
      <c r="AF1503">
        <v>5</v>
      </c>
      <c r="AG1503">
        <v>80</v>
      </c>
      <c r="AH1503">
        <v>17</v>
      </c>
      <c r="AI1503">
        <v>84</v>
      </c>
      <c r="AJ1503">
        <v>0</v>
      </c>
      <c r="AK1503">
        <v>46</v>
      </c>
      <c r="AL1503">
        <v>22</v>
      </c>
    </row>
    <row r="1504" spans="1:38" x14ac:dyDescent="0.5">
      <c r="A1504">
        <v>11</v>
      </c>
      <c r="B1504">
        <v>85</v>
      </c>
      <c r="C1504">
        <v>2019</v>
      </c>
      <c r="D1504">
        <v>99</v>
      </c>
      <c r="E1504">
        <v>99</v>
      </c>
      <c r="F1504">
        <v>99</v>
      </c>
      <c r="G1504">
        <v>99</v>
      </c>
      <c r="H1504">
        <v>99</v>
      </c>
      <c r="I1504">
        <v>99</v>
      </c>
      <c r="J1504">
        <v>999</v>
      </c>
      <c r="K1504">
        <v>99</v>
      </c>
      <c r="L1504">
        <v>99</v>
      </c>
      <c r="M1504">
        <v>99</v>
      </c>
      <c r="N1504">
        <v>90</v>
      </c>
      <c r="O1504">
        <v>99</v>
      </c>
      <c r="P1504">
        <v>9999</v>
      </c>
      <c r="Q1504">
        <v>91</v>
      </c>
      <c r="R1504">
        <v>1551</v>
      </c>
      <c r="S1504">
        <v>1551</v>
      </c>
      <c r="T1504">
        <v>16.087040618955513</v>
      </c>
      <c r="U1504">
        <v>60.703417150225661</v>
      </c>
      <c r="V1504">
        <v>99.987412447706276</v>
      </c>
      <c r="W1504">
        <v>92.288381689232821</v>
      </c>
      <c r="X1504">
        <v>1.4186470789139498</v>
      </c>
      <c r="Y1504">
        <v>2.4042692375851757</v>
      </c>
      <c r="Z1504">
        <v>-6.4705805070910083</v>
      </c>
      <c r="AA1504">
        <v>7.7010923535253246</v>
      </c>
      <c r="AB1504">
        <v>8.846880410119569</v>
      </c>
      <c r="AC1504">
        <v>24</v>
      </c>
      <c r="AD1504">
        <v>0</v>
      </c>
      <c r="AE1504">
        <v>0</v>
      </c>
      <c r="AF1504">
        <v>3</v>
      </c>
      <c r="AG1504">
        <v>75</v>
      </c>
      <c r="AH1504">
        <v>15</v>
      </c>
      <c r="AI1504">
        <v>109</v>
      </c>
      <c r="AJ1504">
        <v>0</v>
      </c>
      <c r="AK1504">
        <v>36</v>
      </c>
      <c r="AL1504">
        <v>36</v>
      </c>
    </row>
    <row r="1505" spans="1:38" x14ac:dyDescent="0.5">
      <c r="A1505">
        <v>11</v>
      </c>
      <c r="B1505">
        <v>86</v>
      </c>
      <c r="C1505">
        <v>2019</v>
      </c>
      <c r="D1505">
        <v>99</v>
      </c>
      <c r="E1505">
        <v>99</v>
      </c>
      <c r="F1505">
        <v>99</v>
      </c>
      <c r="G1505">
        <v>99</v>
      </c>
      <c r="H1505">
        <v>99</v>
      </c>
      <c r="I1505">
        <v>99</v>
      </c>
      <c r="J1505">
        <v>999</v>
      </c>
      <c r="K1505">
        <v>99</v>
      </c>
      <c r="L1505">
        <v>99</v>
      </c>
      <c r="M1505">
        <v>99</v>
      </c>
      <c r="N1505">
        <v>95</v>
      </c>
      <c r="O1505">
        <v>99</v>
      </c>
      <c r="P1505">
        <v>9999</v>
      </c>
      <c r="Q1505">
        <v>93</v>
      </c>
      <c r="R1505">
        <v>808</v>
      </c>
      <c r="S1505">
        <v>808</v>
      </c>
      <c r="T1505">
        <v>16.016089108910887</v>
      </c>
      <c r="U1505">
        <v>60.608910891089103</v>
      </c>
      <c r="V1505">
        <v>105.38386449695868</v>
      </c>
      <c r="W1505">
        <v>97.269306930693105</v>
      </c>
      <c r="X1505">
        <v>1.4398299077338637</v>
      </c>
      <c r="Y1505">
        <v>2.5491252240525779</v>
      </c>
      <c r="Z1505">
        <v>-7.0336005620063515</v>
      </c>
      <c r="AA1505">
        <v>4.011916583912611</v>
      </c>
      <c r="AB1505">
        <v>4.8575637672676084</v>
      </c>
      <c r="AC1505">
        <v>11</v>
      </c>
      <c r="AD1505">
        <v>0</v>
      </c>
      <c r="AE1505">
        <v>0</v>
      </c>
      <c r="AF1505">
        <v>1</v>
      </c>
      <c r="AG1505">
        <v>46</v>
      </c>
      <c r="AH1505">
        <v>9</v>
      </c>
      <c r="AI1505">
        <v>79</v>
      </c>
      <c r="AJ1505">
        <v>0</v>
      </c>
      <c r="AK1505">
        <v>20</v>
      </c>
      <c r="AL1505">
        <v>19</v>
      </c>
    </row>
    <row r="1506" spans="1:38" x14ac:dyDescent="0.5">
      <c r="A1506">
        <v>11</v>
      </c>
      <c r="B1506">
        <v>87</v>
      </c>
      <c r="C1506">
        <v>2019</v>
      </c>
      <c r="D1506">
        <v>99</v>
      </c>
      <c r="E1506">
        <v>99</v>
      </c>
      <c r="F1506">
        <v>99</v>
      </c>
      <c r="G1506">
        <v>99</v>
      </c>
      <c r="H1506">
        <v>99</v>
      </c>
      <c r="I1506">
        <v>99</v>
      </c>
      <c r="J1506">
        <v>999</v>
      </c>
      <c r="K1506">
        <v>99</v>
      </c>
      <c r="L1506">
        <v>99</v>
      </c>
      <c r="M1506">
        <v>99</v>
      </c>
      <c r="N1506">
        <v>100</v>
      </c>
      <c r="O1506">
        <v>99</v>
      </c>
      <c r="P1506">
        <v>9999</v>
      </c>
      <c r="Q1506">
        <v>62</v>
      </c>
      <c r="R1506">
        <v>374</v>
      </c>
      <c r="S1506">
        <v>374</v>
      </c>
      <c r="T1506">
        <v>15.836898395721924</v>
      </c>
      <c r="U1506">
        <v>60.30213903743315</v>
      </c>
      <c r="V1506">
        <v>110.76465373897022</v>
      </c>
      <c r="W1506">
        <v>102.23577540106952</v>
      </c>
      <c r="X1506">
        <v>1.4889777970271731</v>
      </c>
      <c r="Y1506">
        <v>2.2544420137814329</v>
      </c>
      <c r="Z1506">
        <v>-6.9188518747334227</v>
      </c>
      <c r="AA1506">
        <v>1.8570009930486588</v>
      </c>
      <c r="AB1506">
        <v>2.3632290996559808</v>
      </c>
      <c r="AC1506">
        <v>6</v>
      </c>
      <c r="AD1506">
        <v>0</v>
      </c>
      <c r="AE1506">
        <v>0</v>
      </c>
      <c r="AF1506">
        <v>3</v>
      </c>
      <c r="AG1506">
        <v>14</v>
      </c>
      <c r="AH1506">
        <v>4</v>
      </c>
      <c r="AI1506">
        <v>35</v>
      </c>
      <c r="AJ1506">
        <v>0</v>
      </c>
      <c r="AK1506">
        <v>18</v>
      </c>
      <c r="AL1506">
        <v>5</v>
      </c>
    </row>
    <row r="1507" spans="1:38" x14ac:dyDescent="0.5">
      <c r="A1507">
        <v>11</v>
      </c>
      <c r="B1507">
        <v>88</v>
      </c>
      <c r="C1507">
        <v>2019</v>
      </c>
      <c r="D1507">
        <v>99</v>
      </c>
      <c r="E1507">
        <v>99</v>
      </c>
      <c r="F1507">
        <v>99</v>
      </c>
      <c r="G1507">
        <v>99</v>
      </c>
      <c r="H1507">
        <v>99</v>
      </c>
      <c r="I1507">
        <v>99</v>
      </c>
      <c r="J1507">
        <v>999</v>
      </c>
      <c r="K1507">
        <v>99</v>
      </c>
      <c r="L1507">
        <v>99</v>
      </c>
      <c r="M1507">
        <v>99</v>
      </c>
      <c r="N1507">
        <v>105</v>
      </c>
      <c r="O1507">
        <v>99</v>
      </c>
      <c r="P1507">
        <v>9999</v>
      </c>
      <c r="Q1507">
        <v>48</v>
      </c>
      <c r="R1507">
        <v>198</v>
      </c>
      <c r="S1507">
        <v>198</v>
      </c>
      <c r="T1507">
        <v>15.666666666666663</v>
      </c>
      <c r="U1507">
        <v>59.762626262626256</v>
      </c>
      <c r="V1507">
        <v>116.13518719152528</v>
      </c>
      <c r="W1507">
        <v>107.19277777777783</v>
      </c>
      <c r="X1507">
        <v>1.3128340310282089</v>
      </c>
      <c r="Y1507">
        <v>2.3930068933526005</v>
      </c>
      <c r="Z1507">
        <v>-12.756305883451002</v>
      </c>
      <c r="AA1507">
        <v>0.98311817279046643</v>
      </c>
      <c r="AB1507">
        <v>1.3117831373334239</v>
      </c>
      <c r="AC1507">
        <v>8</v>
      </c>
      <c r="AD1507">
        <v>0</v>
      </c>
      <c r="AE1507">
        <v>0</v>
      </c>
      <c r="AF1507">
        <v>1</v>
      </c>
      <c r="AG1507">
        <v>6</v>
      </c>
      <c r="AH1507">
        <v>1</v>
      </c>
      <c r="AI1507">
        <v>19</v>
      </c>
      <c r="AJ1507">
        <v>0</v>
      </c>
      <c r="AK1507">
        <v>7</v>
      </c>
      <c r="AL1507">
        <v>4</v>
      </c>
    </row>
    <row r="1508" spans="1:38" x14ac:dyDescent="0.5">
      <c r="A1508">
        <v>11</v>
      </c>
      <c r="B1508">
        <v>89</v>
      </c>
      <c r="C1508">
        <v>2019</v>
      </c>
      <c r="D1508">
        <v>99</v>
      </c>
      <c r="E1508">
        <v>99</v>
      </c>
      <c r="F1508">
        <v>99</v>
      </c>
      <c r="G1508">
        <v>99</v>
      </c>
      <c r="H1508">
        <v>99</v>
      </c>
      <c r="I1508">
        <v>99</v>
      </c>
      <c r="J1508">
        <v>999</v>
      </c>
      <c r="K1508">
        <v>99</v>
      </c>
      <c r="L1508">
        <v>99</v>
      </c>
      <c r="M1508">
        <v>99</v>
      </c>
      <c r="N1508">
        <v>110</v>
      </c>
      <c r="O1508">
        <v>99</v>
      </c>
      <c r="P1508">
        <v>9999</v>
      </c>
      <c r="Q1508">
        <v>28</v>
      </c>
      <c r="R1508">
        <v>94</v>
      </c>
      <c r="S1508">
        <v>94</v>
      </c>
      <c r="T1508">
        <v>15.308510638297872</v>
      </c>
      <c r="U1508">
        <v>59.085106382978715</v>
      </c>
      <c r="V1508">
        <v>121.32246836172511</v>
      </c>
      <c r="W1508">
        <v>111.98063829787236</v>
      </c>
      <c r="X1508">
        <v>1.3501156833876229</v>
      </c>
      <c r="Y1508">
        <v>2.8904081080767976</v>
      </c>
      <c r="Z1508">
        <v>-4.7666172063405998</v>
      </c>
      <c r="AA1508">
        <v>0.46673286991062563</v>
      </c>
      <c r="AB1508">
        <v>0.65058211579234126</v>
      </c>
      <c r="AC1508">
        <v>0</v>
      </c>
      <c r="AD1508">
        <v>0</v>
      </c>
      <c r="AE1508">
        <v>0</v>
      </c>
      <c r="AF1508">
        <v>0</v>
      </c>
      <c r="AG1508">
        <v>7</v>
      </c>
      <c r="AH1508">
        <v>0</v>
      </c>
      <c r="AI1508">
        <v>9</v>
      </c>
      <c r="AJ1508">
        <v>0</v>
      </c>
      <c r="AK1508">
        <v>3</v>
      </c>
      <c r="AL1508">
        <v>2</v>
      </c>
    </row>
    <row r="1509" spans="1:38" x14ac:dyDescent="0.5">
      <c r="A1509">
        <v>11</v>
      </c>
      <c r="B1509">
        <v>90</v>
      </c>
      <c r="C1509">
        <v>2019</v>
      </c>
      <c r="D1509">
        <v>99</v>
      </c>
      <c r="E1509">
        <v>99</v>
      </c>
      <c r="F1509">
        <v>99</v>
      </c>
      <c r="G1509">
        <v>99</v>
      </c>
      <c r="H1509">
        <v>99</v>
      </c>
      <c r="I1509">
        <v>99</v>
      </c>
      <c r="J1509">
        <v>999</v>
      </c>
      <c r="K1509">
        <v>99</v>
      </c>
      <c r="L1509">
        <v>99</v>
      </c>
      <c r="M1509">
        <v>99</v>
      </c>
      <c r="N1509">
        <v>115</v>
      </c>
      <c r="O1509">
        <v>99</v>
      </c>
      <c r="P1509">
        <v>9999</v>
      </c>
      <c r="Q1509">
        <v>16</v>
      </c>
      <c r="R1509">
        <v>33</v>
      </c>
      <c r="S1509">
        <v>33</v>
      </c>
      <c r="T1509">
        <v>14.81818181818182</v>
      </c>
      <c r="U1509">
        <v>58.242424242424242</v>
      </c>
      <c r="V1509">
        <v>126.9345677796382</v>
      </c>
      <c r="W1509">
        <v>117.16060606060604</v>
      </c>
      <c r="X1509">
        <v>1.5316735537032828</v>
      </c>
      <c r="Y1509">
        <v>2.0004590841332264</v>
      </c>
      <c r="Z1509">
        <v>1.795159558189737</v>
      </c>
      <c r="AA1509">
        <v>0.16385302879841113</v>
      </c>
      <c r="AB1509">
        <v>0.2389609178531934</v>
      </c>
      <c r="AC1509">
        <v>1</v>
      </c>
      <c r="AD1509">
        <v>0</v>
      </c>
      <c r="AE1509">
        <v>0</v>
      </c>
      <c r="AF1509">
        <v>0</v>
      </c>
      <c r="AG1509">
        <v>1</v>
      </c>
      <c r="AH1509">
        <v>0</v>
      </c>
      <c r="AI1509">
        <v>4</v>
      </c>
      <c r="AJ1509">
        <v>0</v>
      </c>
      <c r="AK1509">
        <v>1</v>
      </c>
      <c r="AL1509">
        <v>1</v>
      </c>
    </row>
    <row r="1510" spans="1:38" x14ac:dyDescent="0.5">
      <c r="A1510">
        <v>11</v>
      </c>
      <c r="B1510">
        <v>91</v>
      </c>
      <c r="C1510">
        <v>2019</v>
      </c>
      <c r="D1510">
        <v>99</v>
      </c>
      <c r="E1510">
        <v>99</v>
      </c>
      <c r="F1510">
        <v>99</v>
      </c>
      <c r="G1510">
        <v>99</v>
      </c>
      <c r="H1510">
        <v>99</v>
      </c>
      <c r="I1510">
        <v>99</v>
      </c>
      <c r="J1510">
        <v>999</v>
      </c>
      <c r="K1510">
        <v>99</v>
      </c>
      <c r="L1510">
        <v>99</v>
      </c>
      <c r="M1510">
        <v>99</v>
      </c>
      <c r="N1510">
        <v>120</v>
      </c>
      <c r="O1510">
        <v>99</v>
      </c>
      <c r="P1510">
        <v>9999</v>
      </c>
      <c r="Q1510">
        <v>12</v>
      </c>
      <c r="R1510">
        <v>31</v>
      </c>
      <c r="S1510">
        <v>31</v>
      </c>
      <c r="T1510">
        <v>15.258064516129028</v>
      </c>
      <c r="U1510">
        <v>59.032258064516114</v>
      </c>
      <c r="V1510">
        <v>132.96753224058989</v>
      </c>
      <c r="W1510">
        <v>122.72903225806451</v>
      </c>
      <c r="X1510">
        <v>1.3942725119813295</v>
      </c>
      <c r="Y1510">
        <v>2.6938863994984525</v>
      </c>
      <c r="Z1510">
        <v>-27.593640872604485</v>
      </c>
      <c r="AA1510">
        <v>0.153922542204568</v>
      </c>
      <c r="AB1510">
        <v>0.23514748158814888</v>
      </c>
      <c r="AC1510">
        <v>3</v>
      </c>
      <c r="AD1510">
        <v>0</v>
      </c>
      <c r="AE1510">
        <v>0</v>
      </c>
      <c r="AF1510">
        <v>1</v>
      </c>
      <c r="AG1510">
        <v>2</v>
      </c>
      <c r="AH1510">
        <v>0</v>
      </c>
      <c r="AI1510">
        <v>1</v>
      </c>
      <c r="AJ1510">
        <v>0</v>
      </c>
      <c r="AK1510">
        <v>1</v>
      </c>
      <c r="AL1510">
        <v>1</v>
      </c>
    </row>
    <row r="1511" spans="1:38" x14ac:dyDescent="0.5">
      <c r="A1511">
        <v>11</v>
      </c>
      <c r="B1511">
        <v>92</v>
      </c>
      <c r="C1511">
        <v>2019</v>
      </c>
      <c r="D1511">
        <v>99</v>
      </c>
      <c r="E1511">
        <v>99</v>
      </c>
      <c r="F1511">
        <v>99</v>
      </c>
      <c r="G1511">
        <v>99</v>
      </c>
      <c r="H1511">
        <v>99</v>
      </c>
      <c r="I1511">
        <v>99</v>
      </c>
      <c r="J1511">
        <v>999</v>
      </c>
      <c r="K1511">
        <v>99</v>
      </c>
      <c r="L1511">
        <v>99</v>
      </c>
      <c r="M1511">
        <v>99</v>
      </c>
      <c r="N1511">
        <v>125</v>
      </c>
      <c r="O1511">
        <v>99</v>
      </c>
      <c r="P1511">
        <v>9999</v>
      </c>
    </row>
    <row r="1512" spans="1:38" x14ac:dyDescent="0.5">
      <c r="A1512">
        <v>11</v>
      </c>
      <c r="B1512">
        <v>93</v>
      </c>
      <c r="C1512">
        <v>2018</v>
      </c>
      <c r="D1512">
        <v>99</v>
      </c>
      <c r="E1512">
        <v>99</v>
      </c>
      <c r="F1512">
        <v>99</v>
      </c>
      <c r="G1512">
        <v>99</v>
      </c>
      <c r="H1512">
        <v>99</v>
      </c>
      <c r="I1512">
        <v>99</v>
      </c>
      <c r="J1512">
        <v>999</v>
      </c>
      <c r="K1512">
        <v>99</v>
      </c>
      <c r="L1512">
        <v>99</v>
      </c>
      <c r="M1512">
        <v>99</v>
      </c>
      <c r="N1512">
        <v>40</v>
      </c>
      <c r="O1512">
        <v>99</v>
      </c>
      <c r="P1512">
        <v>9999</v>
      </c>
      <c r="Q1512">
        <v>47</v>
      </c>
      <c r="R1512">
        <v>346</v>
      </c>
      <c r="S1512">
        <v>346</v>
      </c>
      <c r="T1512">
        <v>16.800578034682079</v>
      </c>
      <c r="U1512">
        <v>64.352601156069355</v>
      </c>
      <c r="V1512">
        <v>54.704125151084362</v>
      </c>
      <c r="W1512">
        <v>50.491907514450837</v>
      </c>
      <c r="X1512">
        <v>3.6459088406987026</v>
      </c>
      <c r="Y1512">
        <v>3.0615000002168755</v>
      </c>
      <c r="Z1512">
        <v>-14.26483094208559</v>
      </c>
      <c r="AA1512">
        <v>1.38195470703359</v>
      </c>
      <c r="AB1512">
        <v>0.8687039820894874</v>
      </c>
      <c r="AC1512">
        <v>16</v>
      </c>
      <c r="AD1512">
        <v>0</v>
      </c>
      <c r="AE1512">
        <v>0</v>
      </c>
      <c r="AF1512">
        <v>14</v>
      </c>
      <c r="AG1512">
        <v>55</v>
      </c>
      <c r="AH1512">
        <v>24</v>
      </c>
      <c r="AI1512">
        <v>27</v>
      </c>
      <c r="AJ1512">
        <v>0</v>
      </c>
      <c r="AK1512">
        <v>34</v>
      </c>
      <c r="AL1512">
        <v>7</v>
      </c>
    </row>
    <row r="1513" spans="1:38" x14ac:dyDescent="0.5">
      <c r="A1513">
        <v>11</v>
      </c>
      <c r="B1513">
        <v>94</v>
      </c>
      <c r="C1513">
        <v>2018</v>
      </c>
      <c r="D1513">
        <v>99</v>
      </c>
      <c r="E1513">
        <v>99</v>
      </c>
      <c r="F1513">
        <v>99</v>
      </c>
      <c r="G1513">
        <v>99</v>
      </c>
      <c r="H1513">
        <v>99</v>
      </c>
      <c r="I1513">
        <v>99</v>
      </c>
      <c r="J1513">
        <v>999</v>
      </c>
      <c r="K1513">
        <v>99</v>
      </c>
      <c r="L1513">
        <v>99</v>
      </c>
      <c r="M1513">
        <v>99</v>
      </c>
      <c r="N1513">
        <v>55</v>
      </c>
      <c r="O1513">
        <v>99</v>
      </c>
      <c r="P1513">
        <v>9999</v>
      </c>
      <c r="Q1513">
        <v>72</v>
      </c>
      <c r="R1513">
        <v>1037</v>
      </c>
      <c r="S1513">
        <v>1037</v>
      </c>
      <c r="T1513">
        <v>16.557377049180324</v>
      </c>
      <c r="U1513">
        <v>62.947926711668245</v>
      </c>
      <c r="V1513">
        <v>64.870328715113899</v>
      </c>
      <c r="W1513">
        <v>59.875313404050175</v>
      </c>
      <c r="X1513">
        <v>2.2396893345886686</v>
      </c>
      <c r="Y1513">
        <v>3.050078336953455</v>
      </c>
      <c r="Z1513">
        <v>-14.368089608934079</v>
      </c>
      <c r="AA1513">
        <v>4.1418700323521191</v>
      </c>
      <c r="AB1513">
        <v>3.0874539696582604</v>
      </c>
      <c r="AC1513">
        <v>33</v>
      </c>
      <c r="AD1513">
        <v>0</v>
      </c>
      <c r="AE1513">
        <v>0</v>
      </c>
      <c r="AF1513">
        <v>20</v>
      </c>
      <c r="AG1513">
        <v>107</v>
      </c>
      <c r="AH1513">
        <v>49</v>
      </c>
      <c r="AI1513">
        <v>77</v>
      </c>
      <c r="AJ1513">
        <v>0</v>
      </c>
      <c r="AK1513">
        <v>83</v>
      </c>
      <c r="AL1513">
        <v>25</v>
      </c>
    </row>
    <row r="1514" spans="1:38" x14ac:dyDescent="0.5">
      <c r="A1514">
        <v>11</v>
      </c>
      <c r="B1514">
        <v>95</v>
      </c>
      <c r="C1514">
        <v>2018</v>
      </c>
      <c r="D1514">
        <v>99</v>
      </c>
      <c r="E1514">
        <v>99</v>
      </c>
      <c r="F1514">
        <v>99</v>
      </c>
      <c r="G1514">
        <v>99</v>
      </c>
      <c r="H1514">
        <v>99</v>
      </c>
      <c r="I1514">
        <v>99</v>
      </c>
      <c r="J1514">
        <v>999</v>
      </c>
      <c r="K1514">
        <v>99</v>
      </c>
      <c r="L1514">
        <v>99</v>
      </c>
      <c r="M1514">
        <v>99</v>
      </c>
      <c r="N1514">
        <v>63</v>
      </c>
      <c r="O1514">
        <v>99</v>
      </c>
      <c r="P1514">
        <v>9999</v>
      </c>
      <c r="Q1514">
        <v>71</v>
      </c>
      <c r="R1514">
        <v>512</v>
      </c>
      <c r="S1514">
        <v>512</v>
      </c>
      <c r="T1514">
        <v>16.53125</v>
      </c>
      <c r="U1514">
        <v>62.53515625</v>
      </c>
      <c r="V1514">
        <v>69.499509073672755</v>
      </c>
      <c r="W1514">
        <v>64.148046875000048</v>
      </c>
      <c r="X1514">
        <v>0.59535645649931634</v>
      </c>
      <c r="Y1514">
        <v>2.8282086270439706</v>
      </c>
      <c r="Z1514">
        <v>-7.292045485552733</v>
      </c>
      <c r="AA1514">
        <v>2.044973439309822</v>
      </c>
      <c r="AB1514">
        <v>1.633154734745494</v>
      </c>
      <c r="AC1514">
        <v>19</v>
      </c>
      <c r="AD1514">
        <v>0</v>
      </c>
      <c r="AE1514">
        <v>0</v>
      </c>
      <c r="AF1514">
        <v>8</v>
      </c>
      <c r="AG1514">
        <v>52</v>
      </c>
      <c r="AH1514">
        <v>24</v>
      </c>
      <c r="AI1514">
        <v>33</v>
      </c>
      <c r="AJ1514">
        <v>0</v>
      </c>
      <c r="AK1514">
        <v>30</v>
      </c>
      <c r="AL1514">
        <v>8</v>
      </c>
    </row>
    <row r="1515" spans="1:38" x14ac:dyDescent="0.5">
      <c r="A1515">
        <v>11</v>
      </c>
      <c r="B1515">
        <v>96</v>
      </c>
      <c r="C1515">
        <v>2018</v>
      </c>
      <c r="D1515">
        <v>99</v>
      </c>
      <c r="E1515">
        <v>99</v>
      </c>
      <c r="F1515">
        <v>99</v>
      </c>
      <c r="G1515">
        <v>99</v>
      </c>
      <c r="H1515">
        <v>99</v>
      </c>
      <c r="I1515">
        <v>99</v>
      </c>
      <c r="J1515">
        <v>999</v>
      </c>
      <c r="K1515">
        <v>99</v>
      </c>
      <c r="L1515">
        <v>99</v>
      </c>
      <c r="M1515">
        <v>99</v>
      </c>
      <c r="N1515">
        <v>65</v>
      </c>
      <c r="O1515">
        <v>99</v>
      </c>
      <c r="P1515">
        <v>9999</v>
      </c>
      <c r="Q1515">
        <v>72</v>
      </c>
      <c r="R1515">
        <v>623</v>
      </c>
      <c r="S1515">
        <v>623</v>
      </c>
      <c r="T1515">
        <v>16.417335473515251</v>
      </c>
      <c r="U1515">
        <v>62.237560192616357</v>
      </c>
      <c r="V1515">
        <v>71.580911571416493</v>
      </c>
      <c r="W1515">
        <v>66.06918138041739</v>
      </c>
      <c r="X1515">
        <v>0.56926113371904641</v>
      </c>
      <c r="Y1515">
        <v>3.01063953133374</v>
      </c>
      <c r="Z1515">
        <v>2.1411142478548157</v>
      </c>
      <c r="AA1515">
        <v>2.4883172904101944</v>
      </c>
      <c r="AB1515">
        <v>2.0467316617545097</v>
      </c>
      <c r="AC1515">
        <v>13</v>
      </c>
      <c r="AD1515">
        <v>0</v>
      </c>
      <c r="AE1515">
        <v>0</v>
      </c>
      <c r="AF1515">
        <v>8</v>
      </c>
      <c r="AG1515">
        <v>31</v>
      </c>
      <c r="AH1515">
        <v>13</v>
      </c>
      <c r="AI1515">
        <v>48</v>
      </c>
      <c r="AJ1515">
        <v>0</v>
      </c>
      <c r="AK1515">
        <v>44</v>
      </c>
      <c r="AL1515">
        <v>15</v>
      </c>
    </row>
    <row r="1516" spans="1:38" x14ac:dyDescent="0.5">
      <c r="A1516">
        <v>11</v>
      </c>
      <c r="B1516">
        <v>97</v>
      </c>
      <c r="C1516">
        <v>2018</v>
      </c>
      <c r="D1516">
        <v>99</v>
      </c>
      <c r="E1516">
        <v>99</v>
      </c>
      <c r="F1516">
        <v>99</v>
      </c>
      <c r="G1516">
        <v>99</v>
      </c>
      <c r="H1516">
        <v>99</v>
      </c>
      <c r="I1516">
        <v>99</v>
      </c>
      <c r="J1516">
        <v>999</v>
      </c>
      <c r="K1516">
        <v>99</v>
      </c>
      <c r="L1516">
        <v>99</v>
      </c>
      <c r="M1516">
        <v>99</v>
      </c>
      <c r="N1516">
        <v>67</v>
      </c>
      <c r="O1516">
        <v>99</v>
      </c>
      <c r="P1516">
        <v>9999</v>
      </c>
      <c r="Q1516">
        <v>79</v>
      </c>
      <c r="R1516">
        <v>907</v>
      </c>
      <c r="S1516">
        <v>907</v>
      </c>
      <c r="T1516">
        <v>16.404630650496145</v>
      </c>
      <c r="U1516">
        <v>61.909592061742003</v>
      </c>
      <c r="V1516">
        <v>73.798229970101474</v>
      </c>
      <c r="W1516">
        <v>68.115766262403554</v>
      </c>
      <c r="X1516">
        <v>0.57678780350575554</v>
      </c>
      <c r="Y1516">
        <v>2.7674646489722594</v>
      </c>
      <c r="Z1516">
        <v>-3.9789737743259135</v>
      </c>
      <c r="AA1516">
        <v>3.6226384950273594</v>
      </c>
      <c r="AB1516">
        <v>3.0720541675235928</v>
      </c>
      <c r="AC1516">
        <v>29</v>
      </c>
      <c r="AD1516">
        <v>0</v>
      </c>
      <c r="AE1516">
        <v>0</v>
      </c>
      <c r="AF1516">
        <v>6</v>
      </c>
      <c r="AG1516">
        <v>56</v>
      </c>
      <c r="AH1516">
        <v>33</v>
      </c>
      <c r="AI1516">
        <v>65</v>
      </c>
      <c r="AJ1516">
        <v>0</v>
      </c>
      <c r="AK1516">
        <v>53</v>
      </c>
      <c r="AL1516">
        <v>12</v>
      </c>
    </row>
    <row r="1517" spans="1:38" x14ac:dyDescent="0.5">
      <c r="A1517">
        <v>11</v>
      </c>
      <c r="B1517">
        <v>98</v>
      </c>
      <c r="C1517">
        <v>2018</v>
      </c>
      <c r="D1517">
        <v>99</v>
      </c>
      <c r="E1517">
        <v>99</v>
      </c>
      <c r="F1517">
        <v>99</v>
      </c>
      <c r="G1517">
        <v>99</v>
      </c>
      <c r="H1517">
        <v>99</v>
      </c>
      <c r="I1517">
        <v>99</v>
      </c>
      <c r="J1517">
        <v>999</v>
      </c>
      <c r="K1517">
        <v>99</v>
      </c>
      <c r="L1517">
        <v>99</v>
      </c>
      <c r="M1517">
        <v>99</v>
      </c>
      <c r="N1517">
        <v>69</v>
      </c>
      <c r="O1517">
        <v>99</v>
      </c>
      <c r="P1517">
        <v>9999</v>
      </c>
      <c r="Q1517">
        <v>83</v>
      </c>
      <c r="R1517">
        <v>1083</v>
      </c>
      <c r="S1517">
        <v>1083</v>
      </c>
      <c r="T1517">
        <v>16.35457063711911</v>
      </c>
      <c r="U1517">
        <v>61.726685133887344</v>
      </c>
      <c r="V1517">
        <v>75.922785809251394</v>
      </c>
      <c r="W1517">
        <v>70.07673130193902</v>
      </c>
      <c r="X1517">
        <v>0.5783518698333856</v>
      </c>
      <c r="Y1517">
        <v>2.835778988967026</v>
      </c>
      <c r="Z1517">
        <v>-1.5193933857125499</v>
      </c>
      <c r="AA1517">
        <v>4.3255981147901119</v>
      </c>
      <c r="AB1517">
        <v>3.7737769563665946</v>
      </c>
      <c r="AC1517">
        <v>28</v>
      </c>
      <c r="AD1517">
        <v>0</v>
      </c>
      <c r="AE1517">
        <v>0</v>
      </c>
      <c r="AF1517">
        <v>9</v>
      </c>
      <c r="AG1517">
        <v>86</v>
      </c>
      <c r="AH1517">
        <v>22</v>
      </c>
      <c r="AI1517">
        <v>84</v>
      </c>
      <c r="AJ1517">
        <v>0</v>
      </c>
      <c r="AK1517">
        <v>73</v>
      </c>
      <c r="AL1517">
        <v>21</v>
      </c>
    </row>
    <row r="1518" spans="1:38" x14ac:dyDescent="0.5">
      <c r="A1518">
        <v>11</v>
      </c>
      <c r="B1518">
        <v>99</v>
      </c>
      <c r="C1518">
        <v>2018</v>
      </c>
      <c r="D1518">
        <v>99</v>
      </c>
      <c r="E1518">
        <v>99</v>
      </c>
      <c r="F1518">
        <v>99</v>
      </c>
      <c r="G1518">
        <v>99</v>
      </c>
      <c r="H1518">
        <v>99</v>
      </c>
      <c r="I1518">
        <v>99</v>
      </c>
      <c r="J1518">
        <v>999</v>
      </c>
      <c r="K1518">
        <v>99</v>
      </c>
      <c r="L1518">
        <v>99</v>
      </c>
      <c r="M1518">
        <v>99</v>
      </c>
      <c r="N1518">
        <v>71</v>
      </c>
      <c r="O1518">
        <v>99</v>
      </c>
      <c r="P1518">
        <v>9999</v>
      </c>
      <c r="Q1518">
        <v>84</v>
      </c>
      <c r="R1518">
        <v>1359</v>
      </c>
      <c r="S1518">
        <v>1359</v>
      </c>
      <c r="T1518">
        <v>16.320088300220753</v>
      </c>
      <c r="U1518">
        <v>61.543782192788818</v>
      </c>
      <c r="V1518">
        <v>78.03942577750999</v>
      </c>
      <c r="W1518">
        <v>72.030389992641744</v>
      </c>
      <c r="X1518">
        <v>0.5788362721396485</v>
      </c>
      <c r="Y1518">
        <v>2.6978236342808395</v>
      </c>
      <c r="Z1518">
        <v>-3.4661102347347224</v>
      </c>
      <c r="AA1518">
        <v>5.4279666094180605</v>
      </c>
      <c r="AB1518">
        <v>4.8675358446928252</v>
      </c>
      <c r="AC1518">
        <v>34</v>
      </c>
      <c r="AD1518">
        <v>0</v>
      </c>
      <c r="AE1518">
        <v>0</v>
      </c>
      <c r="AF1518">
        <v>9</v>
      </c>
      <c r="AG1518">
        <v>75</v>
      </c>
      <c r="AH1518">
        <v>24</v>
      </c>
      <c r="AI1518">
        <v>97</v>
      </c>
      <c r="AJ1518">
        <v>0</v>
      </c>
      <c r="AK1518">
        <v>86</v>
      </c>
      <c r="AL1518">
        <v>31</v>
      </c>
    </row>
    <row r="1519" spans="1:38" x14ac:dyDescent="0.5">
      <c r="A1519">
        <v>11</v>
      </c>
      <c r="B1519">
        <v>100</v>
      </c>
      <c r="C1519">
        <v>2018</v>
      </c>
      <c r="D1519">
        <v>99</v>
      </c>
      <c r="E1519">
        <v>99</v>
      </c>
      <c r="F1519">
        <v>99</v>
      </c>
      <c r="G1519">
        <v>99</v>
      </c>
      <c r="H1519">
        <v>99</v>
      </c>
      <c r="I1519">
        <v>99</v>
      </c>
      <c r="J1519">
        <v>999</v>
      </c>
      <c r="K1519">
        <v>99</v>
      </c>
      <c r="L1519">
        <v>99</v>
      </c>
      <c r="M1519">
        <v>99</v>
      </c>
      <c r="N1519">
        <v>73</v>
      </c>
      <c r="O1519">
        <v>99</v>
      </c>
      <c r="P1519">
        <v>9999</v>
      </c>
      <c r="Q1519">
        <v>91</v>
      </c>
      <c r="R1519">
        <v>1557</v>
      </c>
      <c r="S1519">
        <v>1557</v>
      </c>
      <c r="T1519">
        <v>16.204238921001931</v>
      </c>
      <c r="U1519">
        <v>61.232498394348099</v>
      </c>
      <c r="V1519">
        <v>80.261023678755677</v>
      </c>
      <c r="W1519">
        <v>74.080924855491318</v>
      </c>
      <c r="X1519">
        <v>0.57438552697017109</v>
      </c>
      <c r="Y1519">
        <v>2.7447428094585464</v>
      </c>
      <c r="Z1519">
        <v>-2.0407925962300943</v>
      </c>
      <c r="AA1519">
        <v>6.2187961816511548</v>
      </c>
      <c r="AB1519">
        <v>5.7354690908020416</v>
      </c>
      <c r="AC1519">
        <v>38</v>
      </c>
      <c r="AD1519">
        <v>0</v>
      </c>
      <c r="AE1519">
        <v>0</v>
      </c>
      <c r="AF1519">
        <v>12</v>
      </c>
      <c r="AG1519">
        <v>83</v>
      </c>
      <c r="AH1519">
        <v>37</v>
      </c>
      <c r="AI1519">
        <v>97</v>
      </c>
      <c r="AJ1519">
        <v>0</v>
      </c>
      <c r="AK1519">
        <v>94</v>
      </c>
      <c r="AL1519">
        <v>40</v>
      </c>
    </row>
    <row r="1520" spans="1:38" x14ac:dyDescent="0.5">
      <c r="A1520">
        <v>11</v>
      </c>
      <c r="B1520">
        <v>101</v>
      </c>
      <c r="C1520">
        <v>2018</v>
      </c>
      <c r="D1520">
        <v>99</v>
      </c>
      <c r="E1520">
        <v>99</v>
      </c>
      <c r="F1520">
        <v>99</v>
      </c>
      <c r="G1520">
        <v>99</v>
      </c>
      <c r="H1520">
        <v>99</v>
      </c>
      <c r="I1520">
        <v>99</v>
      </c>
      <c r="J1520">
        <v>999</v>
      </c>
      <c r="K1520">
        <v>99</v>
      </c>
      <c r="L1520">
        <v>99</v>
      </c>
      <c r="M1520">
        <v>99</v>
      </c>
      <c r="N1520">
        <v>75</v>
      </c>
      <c r="O1520">
        <v>99</v>
      </c>
      <c r="P1520">
        <v>9999</v>
      </c>
      <c r="Q1520">
        <v>93</v>
      </c>
      <c r="R1520">
        <v>1905</v>
      </c>
      <c r="S1520">
        <v>1905</v>
      </c>
      <c r="T1520">
        <v>16.165354330708666</v>
      </c>
      <c r="U1520">
        <v>61.131758530183703</v>
      </c>
      <c r="V1520">
        <v>82.379494004203011</v>
      </c>
      <c r="W1520">
        <v>76.036272965879348</v>
      </c>
      <c r="X1520">
        <v>0.58344777493096978</v>
      </c>
      <c r="Y1520">
        <v>2.6648217314348881</v>
      </c>
      <c r="Z1520">
        <v>-2.2960038651677595</v>
      </c>
      <c r="AA1520">
        <v>7.60873906618205</v>
      </c>
      <c r="AB1520">
        <v>7.2026072953989395</v>
      </c>
      <c r="AC1520">
        <v>44</v>
      </c>
      <c r="AD1520">
        <v>0</v>
      </c>
      <c r="AE1520">
        <v>0</v>
      </c>
      <c r="AF1520">
        <v>10</v>
      </c>
      <c r="AG1520">
        <v>100</v>
      </c>
      <c r="AH1520">
        <v>38</v>
      </c>
      <c r="AI1520">
        <v>115</v>
      </c>
      <c r="AJ1520">
        <v>0</v>
      </c>
      <c r="AK1520">
        <v>102</v>
      </c>
      <c r="AL1520">
        <v>32</v>
      </c>
    </row>
    <row r="1521" spans="1:38" x14ac:dyDescent="0.5">
      <c r="A1521">
        <v>11</v>
      </c>
      <c r="B1521">
        <v>102</v>
      </c>
      <c r="C1521">
        <v>2018</v>
      </c>
      <c r="D1521">
        <v>99</v>
      </c>
      <c r="E1521">
        <v>99</v>
      </c>
      <c r="F1521">
        <v>99</v>
      </c>
      <c r="G1521">
        <v>99</v>
      </c>
      <c r="H1521">
        <v>99</v>
      </c>
      <c r="I1521">
        <v>99</v>
      </c>
      <c r="J1521">
        <v>999</v>
      </c>
      <c r="K1521">
        <v>99</v>
      </c>
      <c r="L1521">
        <v>99</v>
      </c>
      <c r="M1521">
        <v>99</v>
      </c>
      <c r="N1521">
        <v>77</v>
      </c>
      <c r="O1521">
        <v>99</v>
      </c>
      <c r="P1521">
        <v>9999</v>
      </c>
      <c r="Q1521">
        <v>91</v>
      </c>
      <c r="R1521">
        <v>1957</v>
      </c>
      <c r="S1521">
        <v>1957</v>
      </c>
      <c r="T1521">
        <v>16.084823709759835</v>
      </c>
      <c r="U1521">
        <v>60.96627491057739</v>
      </c>
      <c r="V1521">
        <v>84.591855998219685</v>
      </c>
      <c r="W1521">
        <v>78.078283086356691</v>
      </c>
      <c r="X1521">
        <v>0.57489064129046863</v>
      </c>
      <c r="Y1521">
        <v>2.7099406461434512</v>
      </c>
      <c r="Z1521">
        <v>-2.4249586844925193</v>
      </c>
      <c r="AA1521">
        <v>7.8164316811119523</v>
      </c>
      <c r="AB1521">
        <v>7.597925238411011</v>
      </c>
      <c r="AC1521">
        <v>46</v>
      </c>
      <c r="AD1521">
        <v>0</v>
      </c>
      <c r="AE1521">
        <v>0</v>
      </c>
      <c r="AF1521">
        <v>8</v>
      </c>
      <c r="AG1521">
        <v>97</v>
      </c>
      <c r="AH1521">
        <v>42</v>
      </c>
      <c r="AI1521">
        <v>109</v>
      </c>
      <c r="AJ1521">
        <v>0</v>
      </c>
      <c r="AK1521">
        <v>124</v>
      </c>
      <c r="AL1521">
        <v>55</v>
      </c>
    </row>
    <row r="1522" spans="1:38" x14ac:dyDescent="0.5">
      <c r="A1522">
        <v>11</v>
      </c>
      <c r="B1522">
        <v>103</v>
      </c>
      <c r="C1522">
        <v>2018</v>
      </c>
      <c r="D1522">
        <v>99</v>
      </c>
      <c r="E1522">
        <v>99</v>
      </c>
      <c r="F1522">
        <v>99</v>
      </c>
      <c r="G1522">
        <v>99</v>
      </c>
      <c r="H1522">
        <v>99</v>
      </c>
      <c r="I1522">
        <v>99</v>
      </c>
      <c r="J1522">
        <v>999</v>
      </c>
      <c r="K1522">
        <v>99</v>
      </c>
      <c r="L1522">
        <v>99</v>
      </c>
      <c r="M1522">
        <v>99</v>
      </c>
      <c r="N1522">
        <v>79</v>
      </c>
      <c r="O1522">
        <v>99</v>
      </c>
      <c r="P1522">
        <v>9999</v>
      </c>
      <c r="Q1522">
        <v>91</v>
      </c>
      <c r="R1522">
        <v>2023</v>
      </c>
      <c r="S1522">
        <v>2023</v>
      </c>
      <c r="T1522">
        <v>16.018289668808698</v>
      </c>
      <c r="U1522">
        <v>60.773603559070693</v>
      </c>
      <c r="V1522">
        <v>86.740351611934017</v>
      </c>
      <c r="W1522">
        <v>80.061344537815188</v>
      </c>
      <c r="X1522">
        <v>0.5755167648488515</v>
      </c>
      <c r="Y1522">
        <v>2.6023593263228153</v>
      </c>
      <c r="Z1522">
        <v>0.24409783894390527</v>
      </c>
      <c r="AA1522">
        <v>8.0800415385229858</v>
      </c>
      <c r="AB1522">
        <v>8.0536489923149208</v>
      </c>
      <c r="AC1522">
        <v>42</v>
      </c>
      <c r="AD1522">
        <v>0</v>
      </c>
      <c r="AE1522">
        <v>0</v>
      </c>
      <c r="AF1522">
        <v>10</v>
      </c>
      <c r="AG1522">
        <v>90</v>
      </c>
      <c r="AH1522">
        <v>34</v>
      </c>
      <c r="AI1522">
        <v>112</v>
      </c>
      <c r="AJ1522">
        <v>0</v>
      </c>
      <c r="AK1522">
        <v>124</v>
      </c>
      <c r="AL1522">
        <v>43</v>
      </c>
    </row>
    <row r="1523" spans="1:38" x14ac:dyDescent="0.5">
      <c r="A1523">
        <v>11</v>
      </c>
      <c r="B1523">
        <v>104</v>
      </c>
      <c r="C1523">
        <v>2018</v>
      </c>
      <c r="D1523">
        <v>99</v>
      </c>
      <c r="E1523">
        <v>99</v>
      </c>
      <c r="F1523">
        <v>99</v>
      </c>
      <c r="G1523">
        <v>99</v>
      </c>
      <c r="H1523">
        <v>99</v>
      </c>
      <c r="I1523">
        <v>99</v>
      </c>
      <c r="J1523">
        <v>999</v>
      </c>
      <c r="K1523">
        <v>99</v>
      </c>
      <c r="L1523">
        <v>99</v>
      </c>
      <c r="M1523">
        <v>99</v>
      </c>
      <c r="N1523">
        <v>81</v>
      </c>
      <c r="O1523">
        <v>99</v>
      </c>
      <c r="P1523">
        <v>9999</v>
      </c>
      <c r="Q1523">
        <v>100</v>
      </c>
      <c r="R1523">
        <v>2040</v>
      </c>
      <c r="S1523">
        <v>2040</v>
      </c>
      <c r="T1523">
        <v>16.013235294117649</v>
      </c>
      <c r="U1523">
        <v>60.674509803921588</v>
      </c>
      <c r="V1523">
        <v>88.8821617487732</v>
      </c>
      <c r="W1523">
        <v>82.03823529411747</v>
      </c>
      <c r="X1523">
        <v>0.56800202252156484</v>
      </c>
      <c r="Y1523">
        <v>2.4636449274064902</v>
      </c>
      <c r="Z1523">
        <v>-0.36122252917217534</v>
      </c>
      <c r="AA1523">
        <v>8.14794104725007</v>
      </c>
      <c r="AB1523">
        <v>8.3218601409561526</v>
      </c>
      <c r="AC1523">
        <v>36</v>
      </c>
      <c r="AD1523">
        <v>0</v>
      </c>
      <c r="AE1523">
        <v>0</v>
      </c>
      <c r="AF1523">
        <v>8</v>
      </c>
      <c r="AG1523">
        <v>99</v>
      </c>
      <c r="AH1523">
        <v>24</v>
      </c>
      <c r="AI1523">
        <v>120</v>
      </c>
      <c r="AJ1523">
        <v>0</v>
      </c>
      <c r="AK1523">
        <v>133</v>
      </c>
      <c r="AL1523">
        <v>48</v>
      </c>
    </row>
    <row r="1524" spans="1:38" x14ac:dyDescent="0.5">
      <c r="A1524">
        <v>11</v>
      </c>
      <c r="B1524">
        <v>105</v>
      </c>
      <c r="C1524">
        <v>2018</v>
      </c>
      <c r="D1524">
        <v>99</v>
      </c>
      <c r="E1524">
        <v>99</v>
      </c>
      <c r="F1524">
        <v>99</v>
      </c>
      <c r="G1524">
        <v>99</v>
      </c>
      <c r="H1524">
        <v>99</v>
      </c>
      <c r="I1524">
        <v>99</v>
      </c>
      <c r="J1524">
        <v>999</v>
      </c>
      <c r="K1524">
        <v>99</v>
      </c>
      <c r="L1524">
        <v>99</v>
      </c>
      <c r="M1524">
        <v>99</v>
      </c>
      <c r="N1524">
        <v>83</v>
      </c>
      <c r="O1524">
        <v>99</v>
      </c>
      <c r="P1524">
        <v>9999</v>
      </c>
      <c r="Q1524">
        <v>91</v>
      </c>
      <c r="R1524">
        <v>1822</v>
      </c>
      <c r="S1524">
        <v>1822</v>
      </c>
      <c r="T1524">
        <v>15.961031833150388</v>
      </c>
      <c r="U1524">
        <v>60.559824368825446</v>
      </c>
      <c r="V1524">
        <v>91.058960365248183</v>
      </c>
      <c r="W1524">
        <v>84.047420417124016</v>
      </c>
      <c r="X1524">
        <v>0.57615577346954738</v>
      </c>
      <c r="Y1524">
        <v>2.4920267083534182</v>
      </c>
      <c r="Z1524">
        <v>1.7481205264355744</v>
      </c>
      <c r="AA1524">
        <v>7.2772297000439359</v>
      </c>
      <c r="AB1524">
        <v>7.614593025545469</v>
      </c>
      <c r="AC1524">
        <v>35</v>
      </c>
      <c r="AD1524">
        <v>0</v>
      </c>
      <c r="AE1524">
        <v>0</v>
      </c>
      <c r="AF1524">
        <v>4</v>
      </c>
      <c r="AG1524">
        <v>89</v>
      </c>
      <c r="AH1524">
        <v>36</v>
      </c>
      <c r="AI1524">
        <v>121</v>
      </c>
      <c r="AJ1524">
        <v>0</v>
      </c>
      <c r="AK1524">
        <v>130</v>
      </c>
      <c r="AL1524">
        <v>42</v>
      </c>
    </row>
    <row r="1525" spans="1:38" x14ac:dyDescent="0.5">
      <c r="A1525">
        <v>11</v>
      </c>
      <c r="B1525">
        <v>106</v>
      </c>
      <c r="C1525">
        <v>2018</v>
      </c>
      <c r="D1525">
        <v>99</v>
      </c>
      <c r="E1525">
        <v>99</v>
      </c>
      <c r="F1525">
        <v>99</v>
      </c>
      <c r="G1525">
        <v>99</v>
      </c>
      <c r="H1525">
        <v>99</v>
      </c>
      <c r="I1525">
        <v>99</v>
      </c>
      <c r="J1525">
        <v>999</v>
      </c>
      <c r="K1525">
        <v>99</v>
      </c>
      <c r="L1525">
        <v>99</v>
      </c>
      <c r="M1525">
        <v>99</v>
      </c>
      <c r="N1525">
        <v>85</v>
      </c>
      <c r="O1525">
        <v>99</v>
      </c>
      <c r="P1525">
        <v>9999</v>
      </c>
      <c r="Q1525">
        <v>90</v>
      </c>
      <c r="R1525">
        <v>1635</v>
      </c>
      <c r="S1525">
        <v>1635</v>
      </c>
      <c r="T1525">
        <v>15.867889908256885</v>
      </c>
      <c r="U1525">
        <v>60.356574923547406</v>
      </c>
      <c r="V1525">
        <v>93.216310329632634</v>
      </c>
      <c r="W1525">
        <v>86.038654434251015</v>
      </c>
      <c r="X1525">
        <v>0.57452388996880011</v>
      </c>
      <c r="Y1525">
        <v>2.4563612505106445</v>
      </c>
      <c r="Z1525">
        <v>1.1166139226381637</v>
      </c>
      <c r="AA1525">
        <v>6.5303351040460109</v>
      </c>
      <c r="AB1525">
        <v>6.9949610773357609</v>
      </c>
      <c r="AC1525">
        <v>30</v>
      </c>
      <c r="AD1525">
        <v>0</v>
      </c>
      <c r="AE1525">
        <v>0</v>
      </c>
      <c r="AF1525">
        <v>6</v>
      </c>
      <c r="AG1525">
        <v>75</v>
      </c>
      <c r="AH1525">
        <v>23</v>
      </c>
      <c r="AI1525">
        <v>71</v>
      </c>
      <c r="AJ1525">
        <v>0</v>
      </c>
      <c r="AK1525">
        <v>115</v>
      </c>
      <c r="AL1525">
        <v>41</v>
      </c>
    </row>
    <row r="1526" spans="1:38" x14ac:dyDescent="0.5">
      <c r="A1526">
        <v>11</v>
      </c>
      <c r="B1526">
        <v>107</v>
      </c>
      <c r="C1526">
        <v>2018</v>
      </c>
      <c r="D1526">
        <v>99</v>
      </c>
      <c r="E1526">
        <v>99</v>
      </c>
      <c r="F1526">
        <v>99</v>
      </c>
      <c r="G1526">
        <v>99</v>
      </c>
      <c r="H1526">
        <v>99</v>
      </c>
      <c r="I1526">
        <v>99</v>
      </c>
      <c r="J1526">
        <v>999</v>
      </c>
      <c r="K1526">
        <v>99</v>
      </c>
      <c r="L1526">
        <v>99</v>
      </c>
      <c r="M1526">
        <v>99</v>
      </c>
      <c r="N1526">
        <v>87</v>
      </c>
      <c r="O1526">
        <v>99</v>
      </c>
      <c r="P1526">
        <v>9999</v>
      </c>
      <c r="Q1526">
        <v>100</v>
      </c>
      <c r="R1526">
        <v>1888</v>
      </c>
      <c r="S1526">
        <v>1888</v>
      </c>
      <c r="T1526">
        <v>15.822563559322036</v>
      </c>
      <c r="U1526">
        <v>60.270127118644069</v>
      </c>
      <c r="V1526">
        <v>95.91042014800702</v>
      </c>
      <c r="W1526">
        <v>88.525317796610182</v>
      </c>
      <c r="X1526">
        <v>0.8709682566432192</v>
      </c>
      <c r="Y1526">
        <v>2.4001495329355298</v>
      </c>
      <c r="Z1526">
        <v>-4.4545730588089238</v>
      </c>
      <c r="AA1526">
        <v>7.5408395574549694</v>
      </c>
      <c r="AB1526">
        <v>8.3108112677423396</v>
      </c>
      <c r="AC1526">
        <v>28</v>
      </c>
      <c r="AD1526">
        <v>0</v>
      </c>
      <c r="AE1526">
        <v>0</v>
      </c>
      <c r="AF1526">
        <v>5</v>
      </c>
      <c r="AG1526">
        <v>84</v>
      </c>
      <c r="AH1526">
        <v>38</v>
      </c>
      <c r="AI1526">
        <v>98</v>
      </c>
      <c r="AJ1526">
        <v>0</v>
      </c>
      <c r="AK1526">
        <v>138</v>
      </c>
      <c r="AL1526">
        <v>50</v>
      </c>
    </row>
    <row r="1527" spans="1:38" x14ac:dyDescent="0.5">
      <c r="A1527">
        <v>11</v>
      </c>
      <c r="B1527">
        <v>108</v>
      </c>
      <c r="C1527">
        <v>2018</v>
      </c>
      <c r="D1527">
        <v>99</v>
      </c>
      <c r="E1527">
        <v>99</v>
      </c>
      <c r="F1527">
        <v>99</v>
      </c>
      <c r="G1527">
        <v>99</v>
      </c>
      <c r="H1527">
        <v>99</v>
      </c>
      <c r="I1527">
        <v>99</v>
      </c>
      <c r="J1527">
        <v>999</v>
      </c>
      <c r="K1527">
        <v>99</v>
      </c>
      <c r="L1527">
        <v>99</v>
      </c>
      <c r="M1527">
        <v>99</v>
      </c>
      <c r="N1527">
        <v>90</v>
      </c>
      <c r="O1527">
        <v>99</v>
      </c>
      <c r="P1527">
        <v>9999</v>
      </c>
      <c r="Q1527">
        <v>104</v>
      </c>
      <c r="R1527">
        <v>2112</v>
      </c>
      <c r="S1527">
        <v>2112</v>
      </c>
      <c r="T1527">
        <v>15.720170454545457</v>
      </c>
      <c r="U1527">
        <v>60.115056818181827</v>
      </c>
      <c r="V1527">
        <v>100.01005449949116</v>
      </c>
      <c r="W1527">
        <v>92.309280303030377</v>
      </c>
      <c r="X1527">
        <v>1.4253850665990651</v>
      </c>
      <c r="Y1527">
        <v>2.3827665270708311</v>
      </c>
      <c r="Z1527">
        <v>-3.8638057730301174</v>
      </c>
      <c r="AA1527">
        <v>8.4355154371530148</v>
      </c>
      <c r="AB1527">
        <v>9.694227654921912</v>
      </c>
      <c r="AC1527">
        <v>34</v>
      </c>
      <c r="AD1527">
        <v>0</v>
      </c>
      <c r="AE1527">
        <v>0</v>
      </c>
      <c r="AF1527">
        <v>6</v>
      </c>
      <c r="AG1527">
        <v>133</v>
      </c>
      <c r="AH1527">
        <v>29</v>
      </c>
      <c r="AI1527">
        <v>94</v>
      </c>
      <c r="AJ1527">
        <v>0</v>
      </c>
      <c r="AK1527">
        <v>163</v>
      </c>
      <c r="AL1527">
        <v>59</v>
      </c>
    </row>
    <row r="1528" spans="1:38" x14ac:dyDescent="0.5">
      <c r="A1528">
        <v>11</v>
      </c>
      <c r="B1528">
        <v>109</v>
      </c>
      <c r="C1528">
        <v>2018</v>
      </c>
      <c r="D1528">
        <v>99</v>
      </c>
      <c r="E1528">
        <v>99</v>
      </c>
      <c r="F1528">
        <v>99</v>
      </c>
      <c r="G1528">
        <v>99</v>
      </c>
      <c r="H1528">
        <v>99</v>
      </c>
      <c r="I1528">
        <v>99</v>
      </c>
      <c r="J1528">
        <v>999</v>
      </c>
      <c r="K1528">
        <v>99</v>
      </c>
      <c r="L1528">
        <v>99</v>
      </c>
      <c r="M1528">
        <v>99</v>
      </c>
      <c r="N1528">
        <v>95</v>
      </c>
      <c r="O1528">
        <v>99</v>
      </c>
      <c r="P1528">
        <v>9999</v>
      </c>
      <c r="Q1528">
        <v>89</v>
      </c>
      <c r="R1528">
        <v>1145</v>
      </c>
      <c r="S1528">
        <v>1145</v>
      </c>
      <c r="T1528">
        <v>15.661135371179045</v>
      </c>
      <c r="U1528">
        <v>59.930131004366807</v>
      </c>
      <c r="V1528">
        <v>105.31199288441412</v>
      </c>
      <c r="W1528">
        <v>97.202969432314433</v>
      </c>
      <c r="X1528">
        <v>1.4262020606603778</v>
      </c>
      <c r="Y1528">
        <v>2.287694531847956</v>
      </c>
      <c r="Z1528">
        <v>-0.11142020978134606</v>
      </c>
      <c r="AA1528">
        <v>4.5732316172065346</v>
      </c>
      <c r="AB1528">
        <v>5.5342523025613088</v>
      </c>
      <c r="AC1528">
        <v>23</v>
      </c>
      <c r="AD1528">
        <v>0</v>
      </c>
      <c r="AE1528">
        <v>0</v>
      </c>
      <c r="AF1528">
        <v>3</v>
      </c>
      <c r="AG1528">
        <v>83</v>
      </c>
      <c r="AH1528">
        <v>23</v>
      </c>
      <c r="AI1528">
        <v>59</v>
      </c>
      <c r="AJ1528">
        <v>0</v>
      </c>
      <c r="AK1528">
        <v>114</v>
      </c>
      <c r="AL1528">
        <v>37</v>
      </c>
    </row>
    <row r="1529" spans="1:38" x14ac:dyDescent="0.5">
      <c r="A1529">
        <v>11</v>
      </c>
      <c r="B1529">
        <v>110</v>
      </c>
      <c r="C1529">
        <v>2018</v>
      </c>
      <c r="D1529">
        <v>99</v>
      </c>
      <c r="E1529">
        <v>99</v>
      </c>
      <c r="F1529">
        <v>99</v>
      </c>
      <c r="G1529">
        <v>99</v>
      </c>
      <c r="H1529">
        <v>99</v>
      </c>
      <c r="I1529">
        <v>99</v>
      </c>
      <c r="J1529">
        <v>999</v>
      </c>
      <c r="K1529">
        <v>99</v>
      </c>
      <c r="L1529">
        <v>99</v>
      </c>
      <c r="M1529">
        <v>99</v>
      </c>
      <c r="N1529">
        <v>100</v>
      </c>
      <c r="O1529">
        <v>99</v>
      </c>
      <c r="P1529">
        <v>9999</v>
      </c>
      <c r="Q1529">
        <v>78</v>
      </c>
      <c r="R1529">
        <v>533</v>
      </c>
      <c r="S1529">
        <v>533</v>
      </c>
      <c r="T1529">
        <v>15.45215759849906</v>
      </c>
      <c r="U1529">
        <v>59.600375234521586</v>
      </c>
      <c r="V1529">
        <v>110.77976010195968</v>
      </c>
      <c r="W1529">
        <v>102.2497185741089</v>
      </c>
      <c r="X1529">
        <v>1.5038739579425926</v>
      </c>
      <c r="Y1529">
        <v>2.3301112088675944</v>
      </c>
      <c r="Z1529">
        <v>2.0875580700349077</v>
      </c>
      <c r="AA1529">
        <v>2.1288493030315134</v>
      </c>
      <c r="AB1529">
        <v>2.709962403996133</v>
      </c>
      <c r="AC1529">
        <v>10</v>
      </c>
      <c r="AD1529">
        <v>0</v>
      </c>
      <c r="AE1529">
        <v>0</v>
      </c>
      <c r="AF1529">
        <v>2</v>
      </c>
      <c r="AG1529">
        <v>39</v>
      </c>
      <c r="AH1529">
        <v>14</v>
      </c>
      <c r="AI1529">
        <v>33</v>
      </c>
      <c r="AJ1529">
        <v>0</v>
      </c>
      <c r="AK1529">
        <v>54</v>
      </c>
      <c r="AL1529">
        <v>17</v>
      </c>
    </row>
    <row r="1530" spans="1:38" x14ac:dyDescent="0.5">
      <c r="A1530">
        <v>11</v>
      </c>
      <c r="B1530">
        <v>111</v>
      </c>
      <c r="C1530">
        <v>2018</v>
      </c>
      <c r="D1530">
        <v>99</v>
      </c>
      <c r="E1530">
        <v>99</v>
      </c>
      <c r="F1530">
        <v>99</v>
      </c>
      <c r="G1530">
        <v>99</v>
      </c>
      <c r="H1530">
        <v>99</v>
      </c>
      <c r="I1530">
        <v>99</v>
      </c>
      <c r="J1530">
        <v>999</v>
      </c>
      <c r="K1530">
        <v>99</v>
      </c>
      <c r="L1530">
        <v>99</v>
      </c>
      <c r="M1530">
        <v>99</v>
      </c>
      <c r="N1530">
        <v>105</v>
      </c>
      <c r="O1530">
        <v>99</v>
      </c>
      <c r="P1530">
        <v>9999</v>
      </c>
      <c r="Q1530">
        <v>57</v>
      </c>
      <c r="R1530">
        <v>282</v>
      </c>
      <c r="S1530">
        <v>282</v>
      </c>
      <c r="T1530">
        <v>14.936170212765957</v>
      </c>
      <c r="U1530">
        <v>58.48581560283688</v>
      </c>
      <c r="V1530">
        <v>116.09575620663422</v>
      </c>
      <c r="W1530">
        <v>107.15638297872341</v>
      </c>
      <c r="X1530">
        <v>1.4068897221202372</v>
      </c>
      <c r="Y1530">
        <v>2.350828481101447</v>
      </c>
      <c r="Z1530">
        <v>-21.296225569564594</v>
      </c>
      <c r="AA1530">
        <v>1.1263330271198628</v>
      </c>
      <c r="AB1530">
        <v>1.5025920596889757</v>
      </c>
      <c r="AC1530">
        <v>7</v>
      </c>
      <c r="AD1530">
        <v>0</v>
      </c>
      <c r="AE1530">
        <v>0</v>
      </c>
      <c r="AF1530">
        <v>1</v>
      </c>
      <c r="AG1530">
        <v>21</v>
      </c>
      <c r="AH1530">
        <v>3</v>
      </c>
      <c r="AI1530">
        <v>17</v>
      </c>
      <c r="AJ1530">
        <v>0</v>
      </c>
      <c r="AK1530">
        <v>31</v>
      </c>
      <c r="AL1530">
        <v>13</v>
      </c>
    </row>
    <row r="1531" spans="1:38" x14ac:dyDescent="0.5">
      <c r="A1531">
        <v>11</v>
      </c>
      <c r="B1531">
        <v>112</v>
      </c>
      <c r="C1531">
        <v>2018</v>
      </c>
      <c r="D1531">
        <v>99</v>
      </c>
      <c r="E1531">
        <v>99</v>
      </c>
      <c r="F1531">
        <v>99</v>
      </c>
      <c r="G1531">
        <v>99</v>
      </c>
      <c r="H1531">
        <v>99</v>
      </c>
      <c r="I1531">
        <v>99</v>
      </c>
      <c r="J1531">
        <v>999</v>
      </c>
      <c r="K1531">
        <v>99</v>
      </c>
      <c r="L1531">
        <v>99</v>
      </c>
      <c r="M1531">
        <v>99</v>
      </c>
      <c r="N1531">
        <v>110</v>
      </c>
      <c r="O1531">
        <v>99</v>
      </c>
      <c r="P1531">
        <v>9999</v>
      </c>
      <c r="Q1531">
        <v>41</v>
      </c>
      <c r="R1531">
        <v>132</v>
      </c>
      <c r="S1531">
        <v>132</v>
      </c>
      <c r="T1531">
        <v>14.295454545454543</v>
      </c>
      <c r="U1531">
        <v>57.409090909090899</v>
      </c>
      <c r="V1531">
        <v>121.47230703568728</v>
      </c>
      <c r="W1531">
        <v>112.11893939393944</v>
      </c>
      <c r="X1531">
        <v>1.4764377982443615</v>
      </c>
      <c r="Y1531">
        <v>2.705086525963238</v>
      </c>
      <c r="Z1531">
        <v>-8.5780091000746577</v>
      </c>
      <c r="AA1531">
        <v>0.52721971482206331</v>
      </c>
      <c r="AB1531">
        <v>0.73591363142550115</v>
      </c>
      <c r="AC1531">
        <v>1</v>
      </c>
      <c r="AD1531">
        <v>0</v>
      </c>
      <c r="AE1531">
        <v>0</v>
      </c>
      <c r="AF1531">
        <v>1</v>
      </c>
      <c r="AG1531">
        <v>15</v>
      </c>
      <c r="AH1531">
        <v>3</v>
      </c>
      <c r="AI1531">
        <v>7</v>
      </c>
      <c r="AJ1531">
        <v>0</v>
      </c>
      <c r="AK1531">
        <v>16</v>
      </c>
      <c r="AL1531">
        <v>4</v>
      </c>
    </row>
    <row r="1532" spans="1:38" x14ac:dyDescent="0.5">
      <c r="A1532">
        <v>11</v>
      </c>
      <c r="B1532">
        <v>113</v>
      </c>
      <c r="C1532">
        <v>2018</v>
      </c>
      <c r="D1532">
        <v>99</v>
      </c>
      <c r="E1532">
        <v>99</v>
      </c>
      <c r="F1532">
        <v>99</v>
      </c>
      <c r="G1532">
        <v>99</v>
      </c>
      <c r="H1532">
        <v>99</v>
      </c>
      <c r="I1532">
        <v>99</v>
      </c>
      <c r="J1532">
        <v>999</v>
      </c>
      <c r="K1532">
        <v>99</v>
      </c>
      <c r="L1532">
        <v>99</v>
      </c>
      <c r="M1532">
        <v>99</v>
      </c>
      <c r="N1532">
        <v>115</v>
      </c>
      <c r="O1532">
        <v>99</v>
      </c>
      <c r="P1532">
        <v>9999</v>
      </c>
      <c r="Q1532">
        <v>28</v>
      </c>
      <c r="R1532">
        <v>68</v>
      </c>
      <c r="S1532">
        <v>68</v>
      </c>
      <c r="T1532">
        <v>14.573529411764705</v>
      </c>
      <c r="U1532">
        <v>57.82352941176471</v>
      </c>
      <c r="V1532">
        <v>126.9740615639539</v>
      </c>
      <c r="W1532">
        <v>117.1970588235294</v>
      </c>
      <c r="X1532">
        <v>1.3544013859215451</v>
      </c>
      <c r="Y1532">
        <v>2.3697925974687535</v>
      </c>
      <c r="Z1532">
        <v>-7.4844573450295231</v>
      </c>
      <c r="AA1532">
        <v>0.27159803490833567</v>
      </c>
      <c r="AB1532">
        <v>0.39627763361976176</v>
      </c>
      <c r="AC1532">
        <v>5</v>
      </c>
      <c r="AD1532">
        <v>0</v>
      </c>
      <c r="AE1532">
        <v>0</v>
      </c>
      <c r="AF1532">
        <v>1</v>
      </c>
      <c r="AG1532">
        <v>6</v>
      </c>
      <c r="AH1532">
        <v>0</v>
      </c>
      <c r="AI1532">
        <v>5</v>
      </c>
      <c r="AJ1532">
        <v>0</v>
      </c>
      <c r="AK1532">
        <v>6</v>
      </c>
      <c r="AL1532">
        <v>0</v>
      </c>
    </row>
    <row r="1533" spans="1:38" x14ac:dyDescent="0.5">
      <c r="A1533">
        <v>11</v>
      </c>
      <c r="B1533">
        <v>114</v>
      </c>
      <c r="C1533">
        <v>2018</v>
      </c>
      <c r="D1533">
        <v>99</v>
      </c>
      <c r="E1533">
        <v>99</v>
      </c>
      <c r="F1533">
        <v>99</v>
      </c>
      <c r="G1533">
        <v>99</v>
      </c>
      <c r="H1533">
        <v>99</v>
      </c>
      <c r="I1533">
        <v>99</v>
      </c>
      <c r="J1533">
        <v>999</v>
      </c>
      <c r="K1533">
        <v>99</v>
      </c>
      <c r="L1533">
        <v>99</v>
      </c>
      <c r="M1533">
        <v>99</v>
      </c>
      <c r="N1533">
        <v>120</v>
      </c>
      <c r="O1533">
        <v>99</v>
      </c>
      <c r="P1533">
        <v>9999</v>
      </c>
      <c r="Q1533">
        <v>18</v>
      </c>
      <c r="R1533">
        <v>40</v>
      </c>
      <c r="S1533">
        <v>40</v>
      </c>
      <c r="T1533">
        <v>13.625</v>
      </c>
      <c r="U1533">
        <v>56.274999999999999</v>
      </c>
      <c r="V1533">
        <v>132.71126760563379</v>
      </c>
      <c r="W1533">
        <v>122.49250000000002</v>
      </c>
      <c r="X1533">
        <v>1.5214117621477785</v>
      </c>
      <c r="Y1533">
        <v>2.3977854366060671</v>
      </c>
      <c r="Z1533">
        <v>-7.6873915017509598</v>
      </c>
      <c r="AA1533">
        <v>0.15976354994607983</v>
      </c>
      <c r="AB1533">
        <v>0.24363710209636197</v>
      </c>
      <c r="AC1533">
        <v>1</v>
      </c>
      <c r="AD1533">
        <v>0</v>
      </c>
      <c r="AE1533">
        <v>0</v>
      </c>
      <c r="AF1533">
        <v>1</v>
      </c>
      <c r="AG1533">
        <v>0</v>
      </c>
      <c r="AH1533">
        <v>0</v>
      </c>
      <c r="AI1533">
        <v>1</v>
      </c>
      <c r="AJ1533">
        <v>0</v>
      </c>
      <c r="AK1533">
        <v>7</v>
      </c>
      <c r="AL1533">
        <v>2</v>
      </c>
    </row>
    <row r="1534" spans="1:38" x14ac:dyDescent="0.5">
      <c r="A1534">
        <v>11</v>
      </c>
      <c r="B1534">
        <v>115</v>
      </c>
      <c r="C1534">
        <v>2018</v>
      </c>
      <c r="D1534">
        <v>99</v>
      </c>
      <c r="E1534">
        <v>99</v>
      </c>
      <c r="F1534">
        <v>99</v>
      </c>
      <c r="G1534">
        <v>99</v>
      </c>
      <c r="H1534">
        <v>99</v>
      </c>
      <c r="I1534">
        <v>99</v>
      </c>
      <c r="J1534">
        <v>999</v>
      </c>
      <c r="K1534">
        <v>99</v>
      </c>
      <c r="L1534">
        <v>99</v>
      </c>
      <c r="M1534">
        <v>99</v>
      </c>
      <c r="N1534">
        <v>125</v>
      </c>
      <c r="O1534">
        <v>99</v>
      </c>
      <c r="P1534">
        <v>9999</v>
      </c>
    </row>
    <row r="1535" spans="1:38" x14ac:dyDescent="0.5">
      <c r="A1535">
        <v>11</v>
      </c>
      <c r="B1535">
        <v>116</v>
      </c>
      <c r="C1535">
        <v>2017</v>
      </c>
      <c r="D1535">
        <v>99</v>
      </c>
      <c r="E1535">
        <v>99</v>
      </c>
      <c r="F1535">
        <v>99</v>
      </c>
      <c r="G1535">
        <v>99</v>
      </c>
      <c r="H1535">
        <v>99</v>
      </c>
      <c r="I1535">
        <v>99</v>
      </c>
      <c r="J1535">
        <v>999</v>
      </c>
      <c r="K1535">
        <v>99</v>
      </c>
      <c r="L1535">
        <v>99</v>
      </c>
      <c r="M1535">
        <v>99</v>
      </c>
      <c r="N1535">
        <v>40</v>
      </c>
      <c r="O1535">
        <v>99</v>
      </c>
      <c r="P1535">
        <v>9999</v>
      </c>
      <c r="Q1535">
        <v>65</v>
      </c>
      <c r="R1535">
        <v>405</v>
      </c>
      <c r="S1535">
        <v>405</v>
      </c>
      <c r="T1535">
        <v>16.696296296296293</v>
      </c>
      <c r="U1535">
        <v>63.886419753086415</v>
      </c>
      <c r="V1535">
        <v>54.633174163690562</v>
      </c>
      <c r="W1535">
        <v>50.426419753086442</v>
      </c>
      <c r="X1535">
        <v>3.9193244910036151</v>
      </c>
      <c r="Y1535">
        <v>3.254920419137481</v>
      </c>
      <c r="Z1535">
        <v>-8.1965500704076817</v>
      </c>
      <c r="AA1535">
        <v>1.1685950890152059</v>
      </c>
      <c r="AB1535">
        <v>0.72196286568355805</v>
      </c>
      <c r="AC1535">
        <v>38</v>
      </c>
      <c r="AD1535">
        <v>0</v>
      </c>
      <c r="AE1535">
        <v>0</v>
      </c>
      <c r="AF1535">
        <v>29</v>
      </c>
      <c r="AG1535">
        <v>25</v>
      </c>
      <c r="AH1535">
        <v>15</v>
      </c>
      <c r="AI1535">
        <v>10</v>
      </c>
      <c r="AJ1535">
        <v>0</v>
      </c>
      <c r="AK1535">
        <v>82</v>
      </c>
      <c r="AL1535">
        <v>28</v>
      </c>
    </row>
    <row r="1536" spans="1:38" x14ac:dyDescent="0.5">
      <c r="A1536">
        <v>11</v>
      </c>
      <c r="B1536">
        <v>117</v>
      </c>
      <c r="C1536">
        <v>2017</v>
      </c>
      <c r="D1536">
        <v>99</v>
      </c>
      <c r="E1536">
        <v>99</v>
      </c>
      <c r="F1536">
        <v>99</v>
      </c>
      <c r="G1536">
        <v>99</v>
      </c>
      <c r="H1536">
        <v>99</v>
      </c>
      <c r="I1536">
        <v>99</v>
      </c>
      <c r="J1536">
        <v>999</v>
      </c>
      <c r="K1536">
        <v>99</v>
      </c>
      <c r="L1536">
        <v>99</v>
      </c>
      <c r="M1536">
        <v>99</v>
      </c>
      <c r="N1536">
        <v>55</v>
      </c>
      <c r="O1536">
        <v>99</v>
      </c>
      <c r="P1536">
        <v>9999</v>
      </c>
      <c r="Q1536">
        <v>91</v>
      </c>
      <c r="R1536">
        <v>1190</v>
      </c>
      <c r="S1536">
        <v>1190</v>
      </c>
      <c r="T1536">
        <v>16.526050420168065</v>
      </c>
      <c r="U1536">
        <v>62.698319327731085</v>
      </c>
      <c r="V1536">
        <v>64.868213807733355</v>
      </c>
      <c r="W1536">
        <v>59.873361344537805</v>
      </c>
      <c r="X1536">
        <v>2.2126727354358944</v>
      </c>
      <c r="Y1536">
        <v>3.10444201114325</v>
      </c>
      <c r="Z1536">
        <v>-12.931630525833205</v>
      </c>
      <c r="AA1536">
        <v>3.4336497677236917</v>
      </c>
      <c r="AB1536">
        <v>2.518733997265175</v>
      </c>
      <c r="AC1536">
        <v>89</v>
      </c>
      <c r="AD1536">
        <v>0</v>
      </c>
      <c r="AE1536">
        <v>0</v>
      </c>
      <c r="AF1536">
        <v>46</v>
      </c>
      <c r="AG1536">
        <v>78</v>
      </c>
      <c r="AH1536">
        <v>26</v>
      </c>
      <c r="AI1536">
        <v>46</v>
      </c>
      <c r="AJ1536">
        <v>0</v>
      </c>
      <c r="AK1536">
        <v>222</v>
      </c>
      <c r="AL1536">
        <v>67</v>
      </c>
    </row>
    <row r="1537" spans="1:38" x14ac:dyDescent="0.5">
      <c r="A1537">
        <v>11</v>
      </c>
      <c r="B1537">
        <v>118</v>
      </c>
      <c r="C1537">
        <v>2017</v>
      </c>
      <c r="D1537">
        <v>99</v>
      </c>
      <c r="E1537">
        <v>99</v>
      </c>
      <c r="F1537">
        <v>99</v>
      </c>
      <c r="G1537">
        <v>99</v>
      </c>
      <c r="H1537">
        <v>99</v>
      </c>
      <c r="I1537">
        <v>99</v>
      </c>
      <c r="J1537">
        <v>999</v>
      </c>
      <c r="K1537">
        <v>99</v>
      </c>
      <c r="L1537">
        <v>99</v>
      </c>
      <c r="M1537">
        <v>99</v>
      </c>
      <c r="N1537">
        <v>63</v>
      </c>
      <c r="O1537">
        <v>99</v>
      </c>
      <c r="P1537">
        <v>9999</v>
      </c>
      <c r="Q1537">
        <v>78</v>
      </c>
      <c r="R1537">
        <v>604</v>
      </c>
      <c r="S1537">
        <v>604</v>
      </c>
      <c r="T1537">
        <v>16.403973509933781</v>
      </c>
      <c r="U1537">
        <v>62.264900662251648</v>
      </c>
      <c r="V1537">
        <v>69.47310454679176</v>
      </c>
      <c r="W1537">
        <v>64.123675496688719</v>
      </c>
      <c r="X1537">
        <v>0.56693003936359776</v>
      </c>
      <c r="Y1537">
        <v>3.1184178081029197</v>
      </c>
      <c r="Z1537">
        <v>-3.445136282204095</v>
      </c>
      <c r="AA1537">
        <v>1.7427936636177401</v>
      </c>
      <c r="AB1537">
        <v>1.369168971875911</v>
      </c>
      <c r="AC1537">
        <v>46</v>
      </c>
      <c r="AD1537">
        <v>0</v>
      </c>
      <c r="AE1537">
        <v>0</v>
      </c>
      <c r="AF1537">
        <v>14</v>
      </c>
      <c r="AG1537">
        <v>42</v>
      </c>
      <c r="AH1537">
        <v>16</v>
      </c>
      <c r="AI1537">
        <v>17</v>
      </c>
      <c r="AJ1537">
        <v>0</v>
      </c>
      <c r="AK1537">
        <v>107</v>
      </c>
      <c r="AL1537">
        <v>52</v>
      </c>
    </row>
    <row r="1538" spans="1:38" x14ac:dyDescent="0.5">
      <c r="A1538">
        <v>11</v>
      </c>
      <c r="B1538">
        <v>119</v>
      </c>
      <c r="C1538">
        <v>2017</v>
      </c>
      <c r="D1538">
        <v>99</v>
      </c>
      <c r="E1538">
        <v>99</v>
      </c>
      <c r="F1538">
        <v>99</v>
      </c>
      <c r="G1538">
        <v>99</v>
      </c>
      <c r="H1538">
        <v>99</v>
      </c>
      <c r="I1538">
        <v>99</v>
      </c>
      <c r="J1538">
        <v>999</v>
      </c>
      <c r="K1538">
        <v>99</v>
      </c>
      <c r="L1538">
        <v>99</v>
      </c>
      <c r="M1538">
        <v>99</v>
      </c>
      <c r="N1538">
        <v>65</v>
      </c>
      <c r="O1538">
        <v>99</v>
      </c>
      <c r="P1538">
        <v>9999</v>
      </c>
      <c r="Q1538">
        <v>73</v>
      </c>
      <c r="R1538">
        <v>776</v>
      </c>
      <c r="S1538">
        <v>776</v>
      </c>
      <c r="T1538">
        <v>16.354381443298969</v>
      </c>
      <c r="U1538">
        <v>61.978092783505154</v>
      </c>
      <c r="V1538">
        <v>71.60634305436119</v>
      </c>
      <c r="W1538">
        <v>66.092654639175194</v>
      </c>
      <c r="X1538">
        <v>0.57565307091541362</v>
      </c>
      <c r="Y1538">
        <v>2.95250801506453</v>
      </c>
      <c r="Z1538">
        <v>-5.2562430464415604</v>
      </c>
      <c r="AA1538">
        <v>2.2390858989525921</v>
      </c>
      <c r="AB1538">
        <v>1.81307854783607</v>
      </c>
      <c r="AC1538">
        <v>38</v>
      </c>
      <c r="AD1538">
        <v>0</v>
      </c>
      <c r="AE1538">
        <v>0</v>
      </c>
      <c r="AF1538">
        <v>16</v>
      </c>
      <c r="AG1538">
        <v>43</v>
      </c>
      <c r="AH1538">
        <v>14</v>
      </c>
      <c r="AI1538">
        <v>22</v>
      </c>
      <c r="AJ1538">
        <v>0</v>
      </c>
      <c r="AK1538">
        <v>108</v>
      </c>
      <c r="AL1538">
        <v>61</v>
      </c>
    </row>
    <row r="1539" spans="1:38" x14ac:dyDescent="0.5">
      <c r="A1539">
        <v>11</v>
      </c>
      <c r="B1539">
        <v>120</v>
      </c>
      <c r="C1539">
        <v>2017</v>
      </c>
      <c r="D1539">
        <v>99</v>
      </c>
      <c r="E1539">
        <v>99</v>
      </c>
      <c r="F1539">
        <v>99</v>
      </c>
      <c r="G1539">
        <v>99</v>
      </c>
      <c r="H1539">
        <v>99</v>
      </c>
      <c r="I1539">
        <v>99</v>
      </c>
      <c r="J1539">
        <v>999</v>
      </c>
      <c r="K1539">
        <v>99</v>
      </c>
      <c r="L1539">
        <v>99</v>
      </c>
      <c r="M1539">
        <v>99</v>
      </c>
      <c r="N1539">
        <v>67</v>
      </c>
      <c r="O1539">
        <v>99</v>
      </c>
      <c r="P1539">
        <v>9999</v>
      </c>
      <c r="Q1539">
        <v>82</v>
      </c>
      <c r="R1539">
        <v>1069</v>
      </c>
      <c r="S1539">
        <v>1069</v>
      </c>
      <c r="T1539">
        <v>16.245088868101028</v>
      </c>
      <c r="U1539">
        <v>61.625818521983149</v>
      </c>
      <c r="V1539">
        <v>73.780438984196564</v>
      </c>
      <c r="W1539">
        <v>68.099345182413487</v>
      </c>
      <c r="X1539">
        <v>0.5602431164273769</v>
      </c>
      <c r="Y1539">
        <v>2.9288934189043379</v>
      </c>
      <c r="Z1539">
        <v>-5.6017983893966203</v>
      </c>
      <c r="AA1539">
        <v>3.0845139510055688</v>
      </c>
      <c r="AB1539">
        <v>2.5734891610122439</v>
      </c>
      <c r="AC1539">
        <v>59</v>
      </c>
      <c r="AD1539">
        <v>0</v>
      </c>
      <c r="AE1539">
        <v>0</v>
      </c>
      <c r="AF1539">
        <v>14</v>
      </c>
      <c r="AG1539">
        <v>57</v>
      </c>
      <c r="AH1539">
        <v>18</v>
      </c>
      <c r="AI1539">
        <v>39</v>
      </c>
      <c r="AJ1539">
        <v>0</v>
      </c>
      <c r="AK1539">
        <v>144</v>
      </c>
      <c r="AL1539">
        <v>63</v>
      </c>
    </row>
    <row r="1540" spans="1:38" x14ac:dyDescent="0.5">
      <c r="A1540">
        <v>11</v>
      </c>
      <c r="B1540">
        <v>121</v>
      </c>
      <c r="C1540">
        <v>2017</v>
      </c>
      <c r="D1540">
        <v>99</v>
      </c>
      <c r="E1540">
        <v>99</v>
      </c>
      <c r="F1540">
        <v>99</v>
      </c>
      <c r="G1540">
        <v>99</v>
      </c>
      <c r="H1540">
        <v>99</v>
      </c>
      <c r="I1540">
        <v>99</v>
      </c>
      <c r="J1540">
        <v>999</v>
      </c>
      <c r="K1540">
        <v>99</v>
      </c>
      <c r="L1540">
        <v>99</v>
      </c>
      <c r="M1540">
        <v>99</v>
      </c>
      <c r="N1540">
        <v>69</v>
      </c>
      <c r="O1540">
        <v>99</v>
      </c>
      <c r="P1540">
        <v>9999</v>
      </c>
      <c r="Q1540">
        <v>82</v>
      </c>
      <c r="R1540">
        <v>1292</v>
      </c>
      <c r="S1540">
        <v>1292</v>
      </c>
      <c r="T1540">
        <v>16.259287925696587</v>
      </c>
      <c r="U1540">
        <v>61.46749226006191</v>
      </c>
      <c r="V1540">
        <v>75.935668787672611</v>
      </c>
      <c r="W1540">
        <v>70.088622291021593</v>
      </c>
      <c r="X1540">
        <v>0.57741466854901868</v>
      </c>
      <c r="Y1540">
        <v>2.8209788327843697</v>
      </c>
      <c r="Z1540">
        <v>-3.6173746407946146</v>
      </c>
      <c r="AA1540">
        <v>3.7279626049571526</v>
      </c>
      <c r="AB1540">
        <v>3.2011921205590674</v>
      </c>
      <c r="AC1540">
        <v>61</v>
      </c>
      <c r="AD1540">
        <v>0</v>
      </c>
      <c r="AE1540">
        <v>0</v>
      </c>
      <c r="AF1540">
        <v>17</v>
      </c>
      <c r="AG1540">
        <v>60</v>
      </c>
      <c r="AH1540">
        <v>24</v>
      </c>
      <c r="AI1540">
        <v>41</v>
      </c>
      <c r="AJ1540">
        <v>0</v>
      </c>
      <c r="AK1540">
        <v>167</v>
      </c>
      <c r="AL1540">
        <v>67</v>
      </c>
    </row>
    <row r="1541" spans="1:38" x14ac:dyDescent="0.5">
      <c r="A1541">
        <v>11</v>
      </c>
      <c r="B1541">
        <v>122</v>
      </c>
      <c r="C1541">
        <v>2017</v>
      </c>
      <c r="D1541">
        <v>99</v>
      </c>
      <c r="E1541">
        <v>99</v>
      </c>
      <c r="F1541">
        <v>99</v>
      </c>
      <c r="G1541">
        <v>99</v>
      </c>
      <c r="H1541">
        <v>99</v>
      </c>
      <c r="I1541">
        <v>99</v>
      </c>
      <c r="J1541">
        <v>999</v>
      </c>
      <c r="K1541">
        <v>99</v>
      </c>
      <c r="L1541">
        <v>99</v>
      </c>
      <c r="M1541">
        <v>99</v>
      </c>
      <c r="N1541">
        <v>71</v>
      </c>
      <c r="O1541">
        <v>99</v>
      </c>
      <c r="P1541">
        <v>9999</v>
      </c>
      <c r="Q1541">
        <v>98</v>
      </c>
      <c r="R1541">
        <v>1781</v>
      </c>
      <c r="S1541">
        <v>1781</v>
      </c>
      <c r="T1541">
        <v>16.20999438517687</v>
      </c>
      <c r="U1541">
        <v>61.379562043795609</v>
      </c>
      <c r="V1541">
        <v>78.077735188394612</v>
      </c>
      <c r="W1541">
        <v>72.065749578888244</v>
      </c>
      <c r="X1541">
        <v>0.5797009453424119</v>
      </c>
      <c r="Y1541">
        <v>2.8644676038988797</v>
      </c>
      <c r="Z1541">
        <v>-0.66093986146372585</v>
      </c>
      <c r="AA1541">
        <v>5.1389329716940315</v>
      </c>
      <c r="AB1541">
        <v>4.5372690214274067</v>
      </c>
      <c r="AC1541">
        <v>69</v>
      </c>
      <c r="AD1541">
        <v>0</v>
      </c>
      <c r="AE1541">
        <v>0</v>
      </c>
      <c r="AF1541">
        <v>20</v>
      </c>
      <c r="AG1541">
        <v>95</v>
      </c>
      <c r="AH1541">
        <v>32</v>
      </c>
      <c r="AI1541">
        <v>84</v>
      </c>
      <c r="AJ1541">
        <v>0</v>
      </c>
      <c r="AK1541">
        <v>215</v>
      </c>
      <c r="AL1541">
        <v>94</v>
      </c>
    </row>
    <row r="1542" spans="1:38" x14ac:dyDescent="0.5">
      <c r="A1542">
        <v>11</v>
      </c>
      <c r="B1542">
        <v>123</v>
      </c>
      <c r="C1542">
        <v>2017</v>
      </c>
      <c r="D1542">
        <v>99</v>
      </c>
      <c r="E1542">
        <v>99</v>
      </c>
      <c r="F1542">
        <v>99</v>
      </c>
      <c r="G1542">
        <v>99</v>
      </c>
      <c r="H1542">
        <v>99</v>
      </c>
      <c r="I1542">
        <v>99</v>
      </c>
      <c r="J1542">
        <v>999</v>
      </c>
      <c r="K1542">
        <v>99</v>
      </c>
      <c r="L1542">
        <v>99</v>
      </c>
      <c r="M1542">
        <v>99</v>
      </c>
      <c r="N1542">
        <v>73</v>
      </c>
      <c r="O1542">
        <v>99</v>
      </c>
      <c r="P1542">
        <v>9999</v>
      </c>
      <c r="Q1542">
        <v>99</v>
      </c>
      <c r="R1542">
        <v>1907</v>
      </c>
      <c r="S1542">
        <v>1907</v>
      </c>
      <c r="T1542">
        <v>16.062401678028319</v>
      </c>
      <c r="U1542">
        <v>61.05034084950185</v>
      </c>
      <c r="V1542">
        <v>80.236126127098629</v>
      </c>
      <c r="W1542">
        <v>74.057944415311994</v>
      </c>
      <c r="X1542">
        <v>0.57274541098033083</v>
      </c>
      <c r="Y1542">
        <v>2.8435123149900026</v>
      </c>
      <c r="Z1542">
        <v>-0.69106070550253484</v>
      </c>
      <c r="AA1542">
        <v>5.5024958882765391</v>
      </c>
      <c r="AB1542">
        <v>4.9925686895557515</v>
      </c>
      <c r="AC1542">
        <v>63</v>
      </c>
      <c r="AD1542">
        <v>0</v>
      </c>
      <c r="AE1542">
        <v>0</v>
      </c>
      <c r="AF1542">
        <v>16</v>
      </c>
      <c r="AG1542">
        <v>96</v>
      </c>
      <c r="AH1542">
        <v>23</v>
      </c>
      <c r="AI1542">
        <v>74</v>
      </c>
      <c r="AJ1542">
        <v>0</v>
      </c>
      <c r="AK1542">
        <v>190</v>
      </c>
      <c r="AL1542">
        <v>117</v>
      </c>
    </row>
    <row r="1543" spans="1:38" x14ac:dyDescent="0.5">
      <c r="A1543">
        <v>11</v>
      </c>
      <c r="B1543">
        <v>124</v>
      </c>
      <c r="C1543">
        <v>2017</v>
      </c>
      <c r="D1543">
        <v>99</v>
      </c>
      <c r="E1543">
        <v>99</v>
      </c>
      <c r="F1543">
        <v>99</v>
      </c>
      <c r="G1543">
        <v>99</v>
      </c>
      <c r="H1543">
        <v>99</v>
      </c>
      <c r="I1543">
        <v>99</v>
      </c>
      <c r="J1543">
        <v>999</v>
      </c>
      <c r="K1543">
        <v>99</v>
      </c>
      <c r="L1543">
        <v>99</v>
      </c>
      <c r="M1543">
        <v>99</v>
      </c>
      <c r="N1543">
        <v>75</v>
      </c>
      <c r="O1543">
        <v>99</v>
      </c>
      <c r="P1543">
        <v>9999</v>
      </c>
      <c r="Q1543">
        <v>107</v>
      </c>
      <c r="R1543">
        <v>2492</v>
      </c>
      <c r="S1543">
        <v>2492</v>
      </c>
      <c r="T1543">
        <v>15.976725521669337</v>
      </c>
      <c r="U1543">
        <v>60.794943820224717</v>
      </c>
      <c r="V1543">
        <v>82.407235113359548</v>
      </c>
      <c r="W1543">
        <v>76.061878009630973</v>
      </c>
      <c r="X1543">
        <v>0.58966432588775486</v>
      </c>
      <c r="Y1543">
        <v>2.8274491714385928</v>
      </c>
      <c r="Z1543">
        <v>-2.6278267685185046</v>
      </c>
      <c r="AA1543">
        <v>7.1904665724096173</v>
      </c>
      <c r="AB1543">
        <v>6.7006476974851026</v>
      </c>
      <c r="AC1543">
        <v>74</v>
      </c>
      <c r="AD1543">
        <v>0</v>
      </c>
      <c r="AE1543">
        <v>0</v>
      </c>
      <c r="AF1543">
        <v>17</v>
      </c>
      <c r="AG1543">
        <v>95</v>
      </c>
      <c r="AH1543">
        <v>36</v>
      </c>
      <c r="AI1543">
        <v>90</v>
      </c>
      <c r="AJ1543">
        <v>0</v>
      </c>
      <c r="AK1543">
        <v>280</v>
      </c>
      <c r="AL1543">
        <v>122</v>
      </c>
    </row>
    <row r="1544" spans="1:38" x14ac:dyDescent="0.5">
      <c r="A1544">
        <v>11</v>
      </c>
      <c r="B1544">
        <v>125</v>
      </c>
      <c r="C1544">
        <v>2017</v>
      </c>
      <c r="D1544">
        <v>99</v>
      </c>
      <c r="E1544">
        <v>99</v>
      </c>
      <c r="F1544">
        <v>99</v>
      </c>
      <c r="G1544">
        <v>99</v>
      </c>
      <c r="H1544">
        <v>99</v>
      </c>
      <c r="I1544">
        <v>99</v>
      </c>
      <c r="J1544">
        <v>999</v>
      </c>
      <c r="K1544">
        <v>99</v>
      </c>
      <c r="L1544">
        <v>99</v>
      </c>
      <c r="M1544">
        <v>99</v>
      </c>
      <c r="N1544">
        <v>77</v>
      </c>
      <c r="O1544">
        <v>99</v>
      </c>
      <c r="P1544">
        <v>9999</v>
      </c>
      <c r="Q1544">
        <v>105</v>
      </c>
      <c r="R1544">
        <v>2609</v>
      </c>
      <c r="S1544">
        <v>2609</v>
      </c>
      <c r="T1544">
        <v>15.954771943273281</v>
      </c>
      <c r="U1544">
        <v>60.652740513606759</v>
      </c>
      <c r="V1544">
        <v>84.607743758894941</v>
      </c>
      <c r="W1544">
        <v>78.092947489459519</v>
      </c>
      <c r="X1544">
        <v>0.58202611763599299</v>
      </c>
      <c r="Y1544">
        <v>2.7561828404988158</v>
      </c>
      <c r="Z1544">
        <v>-2.3317331524164202</v>
      </c>
      <c r="AA1544">
        <v>7.5280607092362306</v>
      </c>
      <c r="AB1544">
        <v>7.202571799383211</v>
      </c>
      <c r="AC1544">
        <v>62</v>
      </c>
      <c r="AD1544">
        <v>0</v>
      </c>
      <c r="AE1544">
        <v>0</v>
      </c>
      <c r="AF1544">
        <v>12</v>
      </c>
      <c r="AG1544">
        <v>119</v>
      </c>
      <c r="AH1544">
        <v>30</v>
      </c>
      <c r="AI1544">
        <v>97</v>
      </c>
      <c r="AJ1544">
        <v>0</v>
      </c>
      <c r="AK1544">
        <v>277</v>
      </c>
      <c r="AL1544">
        <v>106</v>
      </c>
    </row>
    <row r="1545" spans="1:38" x14ac:dyDescent="0.5">
      <c r="A1545">
        <v>11</v>
      </c>
      <c r="B1545">
        <v>126</v>
      </c>
      <c r="C1545">
        <v>2017</v>
      </c>
      <c r="D1545">
        <v>99</v>
      </c>
      <c r="E1545">
        <v>99</v>
      </c>
      <c r="F1545">
        <v>99</v>
      </c>
      <c r="G1545">
        <v>99</v>
      </c>
      <c r="H1545">
        <v>99</v>
      </c>
      <c r="I1545">
        <v>99</v>
      </c>
      <c r="J1545">
        <v>999</v>
      </c>
      <c r="K1545">
        <v>99</v>
      </c>
      <c r="L1545">
        <v>99</v>
      </c>
      <c r="M1545">
        <v>99</v>
      </c>
      <c r="N1545">
        <v>79</v>
      </c>
      <c r="O1545">
        <v>99</v>
      </c>
      <c r="P1545">
        <v>9999</v>
      </c>
      <c r="Q1545">
        <v>99</v>
      </c>
      <c r="R1545">
        <v>2587</v>
      </c>
      <c r="S1545">
        <v>2587</v>
      </c>
      <c r="T1545">
        <v>15.847313490529563</v>
      </c>
      <c r="U1545">
        <v>60.50715114031695</v>
      </c>
      <c r="V1545">
        <v>86.755387069525781</v>
      </c>
      <c r="W1545">
        <v>80.075222265172002</v>
      </c>
      <c r="X1545">
        <v>0.57828296661686018</v>
      </c>
      <c r="Y1545">
        <v>2.7451061774994141</v>
      </c>
      <c r="Z1545">
        <v>-4.2562253223235276</v>
      </c>
      <c r="AA1545">
        <v>7.4645814698329342</v>
      </c>
      <c r="AB1545">
        <v>7.3231222441465134</v>
      </c>
      <c r="AC1545">
        <v>64</v>
      </c>
      <c r="AD1545">
        <v>0</v>
      </c>
      <c r="AE1545">
        <v>0</v>
      </c>
      <c r="AF1545">
        <v>18</v>
      </c>
      <c r="AG1545">
        <v>96</v>
      </c>
      <c r="AH1545">
        <v>33</v>
      </c>
      <c r="AI1545">
        <v>117</v>
      </c>
      <c r="AJ1545">
        <v>0</v>
      </c>
      <c r="AK1545">
        <v>247</v>
      </c>
      <c r="AL1545">
        <v>111</v>
      </c>
    </row>
    <row r="1546" spans="1:38" x14ac:dyDescent="0.5">
      <c r="A1546">
        <v>11</v>
      </c>
      <c r="B1546">
        <v>127</v>
      </c>
      <c r="C1546">
        <v>2017</v>
      </c>
      <c r="D1546">
        <v>99</v>
      </c>
      <c r="E1546">
        <v>99</v>
      </c>
      <c r="F1546">
        <v>99</v>
      </c>
      <c r="G1546">
        <v>99</v>
      </c>
      <c r="H1546">
        <v>99</v>
      </c>
      <c r="I1546">
        <v>99</v>
      </c>
      <c r="J1546">
        <v>999</v>
      </c>
      <c r="K1546">
        <v>99</v>
      </c>
      <c r="L1546">
        <v>99</v>
      </c>
      <c r="M1546">
        <v>99</v>
      </c>
      <c r="N1546">
        <v>81</v>
      </c>
      <c r="O1546">
        <v>99</v>
      </c>
      <c r="P1546">
        <v>9999</v>
      </c>
      <c r="Q1546">
        <v>103</v>
      </c>
      <c r="R1546">
        <v>2790</v>
      </c>
      <c r="S1546">
        <v>2790</v>
      </c>
      <c r="T1546">
        <v>15.855913978494623</v>
      </c>
      <c r="U1546">
        <v>60.430824372759851</v>
      </c>
      <c r="V1546">
        <v>88.890131525297775</v>
      </c>
      <c r="W1546">
        <v>82.045591397849435</v>
      </c>
      <c r="X1546">
        <v>0.57363857034523924</v>
      </c>
      <c r="Y1546">
        <v>2.6472511680859445</v>
      </c>
      <c r="Z1546">
        <v>-0.28325310517734714</v>
      </c>
      <c r="AA1546">
        <v>8.0503217243269773</v>
      </c>
      <c r="AB1546">
        <v>8.0920984045987687</v>
      </c>
      <c r="AC1546">
        <v>64</v>
      </c>
      <c r="AD1546">
        <v>0</v>
      </c>
      <c r="AE1546">
        <v>0</v>
      </c>
      <c r="AF1546">
        <v>14</v>
      </c>
      <c r="AG1546">
        <v>91</v>
      </c>
      <c r="AH1546">
        <v>35</v>
      </c>
      <c r="AI1546">
        <v>123</v>
      </c>
      <c r="AJ1546">
        <v>0</v>
      </c>
      <c r="AK1546">
        <v>261</v>
      </c>
      <c r="AL1546">
        <v>136</v>
      </c>
    </row>
    <row r="1547" spans="1:38" x14ac:dyDescent="0.5">
      <c r="A1547">
        <v>11</v>
      </c>
      <c r="B1547">
        <v>128</v>
      </c>
      <c r="C1547">
        <v>2017</v>
      </c>
      <c r="D1547">
        <v>99</v>
      </c>
      <c r="E1547">
        <v>99</v>
      </c>
      <c r="F1547">
        <v>99</v>
      </c>
      <c r="G1547">
        <v>99</v>
      </c>
      <c r="H1547">
        <v>99</v>
      </c>
      <c r="I1547">
        <v>99</v>
      </c>
      <c r="J1547">
        <v>999</v>
      </c>
      <c r="K1547">
        <v>99</v>
      </c>
      <c r="L1547">
        <v>99</v>
      </c>
      <c r="M1547">
        <v>99</v>
      </c>
      <c r="N1547">
        <v>83</v>
      </c>
      <c r="O1547">
        <v>99</v>
      </c>
      <c r="P1547">
        <v>9999</v>
      </c>
      <c r="Q1547">
        <v>106</v>
      </c>
      <c r="R1547">
        <v>2575</v>
      </c>
      <c r="S1547">
        <v>2575</v>
      </c>
      <c r="T1547">
        <v>15.794174757281551</v>
      </c>
      <c r="U1547">
        <v>60.302912621359248</v>
      </c>
      <c r="V1547">
        <v>91.034637999768719</v>
      </c>
      <c r="W1547">
        <v>84.024970873786302</v>
      </c>
      <c r="X1547">
        <v>0.57345973455462496</v>
      </c>
      <c r="Y1547">
        <v>2.6691861350293045</v>
      </c>
      <c r="Z1547">
        <v>-4.7083179803432333</v>
      </c>
      <c r="AA1547">
        <v>7.42995643015841</v>
      </c>
      <c r="AB1547">
        <v>7.6486943479371856</v>
      </c>
      <c r="AC1547">
        <v>57</v>
      </c>
      <c r="AD1547">
        <v>0</v>
      </c>
      <c r="AE1547">
        <v>0</v>
      </c>
      <c r="AF1547">
        <v>10</v>
      </c>
      <c r="AG1547">
        <v>78</v>
      </c>
      <c r="AH1547">
        <v>39</v>
      </c>
      <c r="AI1547">
        <v>124</v>
      </c>
      <c r="AJ1547">
        <v>0</v>
      </c>
      <c r="AK1547">
        <v>218</v>
      </c>
      <c r="AL1547">
        <v>114</v>
      </c>
    </row>
    <row r="1548" spans="1:38" x14ac:dyDescent="0.5">
      <c r="A1548">
        <v>11</v>
      </c>
      <c r="B1548">
        <v>129</v>
      </c>
      <c r="C1548">
        <v>2017</v>
      </c>
      <c r="D1548">
        <v>99</v>
      </c>
      <c r="E1548">
        <v>99</v>
      </c>
      <c r="F1548">
        <v>99</v>
      </c>
      <c r="G1548">
        <v>99</v>
      </c>
      <c r="H1548">
        <v>99</v>
      </c>
      <c r="I1548">
        <v>99</v>
      </c>
      <c r="J1548">
        <v>999</v>
      </c>
      <c r="K1548">
        <v>99</v>
      </c>
      <c r="L1548">
        <v>99</v>
      </c>
      <c r="M1548">
        <v>99</v>
      </c>
      <c r="N1548">
        <v>85</v>
      </c>
      <c r="O1548">
        <v>99</v>
      </c>
      <c r="P1548">
        <v>9999</v>
      </c>
      <c r="Q1548">
        <v>104</v>
      </c>
      <c r="R1548">
        <v>2374</v>
      </c>
      <c r="S1548">
        <v>2374</v>
      </c>
      <c r="T1548">
        <v>15.737573715248532</v>
      </c>
      <c r="U1548">
        <v>60.155855096882895</v>
      </c>
      <c r="V1548">
        <v>93.22472323409751</v>
      </c>
      <c r="W1548">
        <v>86.046419545071558</v>
      </c>
      <c r="X1548">
        <v>0.57384900595050947</v>
      </c>
      <c r="Y1548">
        <v>2.545817192703808</v>
      </c>
      <c r="Z1548">
        <v>2.0132788915985378</v>
      </c>
      <c r="AA1548">
        <v>6.8499870156101226</v>
      </c>
      <c r="AB1548">
        <v>7.2212972240309119</v>
      </c>
      <c r="AC1548">
        <v>50</v>
      </c>
      <c r="AD1548">
        <v>0</v>
      </c>
      <c r="AE1548">
        <v>0</v>
      </c>
      <c r="AF1548">
        <v>6</v>
      </c>
      <c r="AG1548">
        <v>88</v>
      </c>
      <c r="AH1548">
        <v>23</v>
      </c>
      <c r="AI1548">
        <v>95</v>
      </c>
      <c r="AJ1548">
        <v>0</v>
      </c>
      <c r="AK1548">
        <v>226</v>
      </c>
      <c r="AL1548">
        <v>103</v>
      </c>
    </row>
    <row r="1549" spans="1:38" x14ac:dyDescent="0.5">
      <c r="A1549">
        <v>11</v>
      </c>
      <c r="B1549">
        <v>130</v>
      </c>
      <c r="C1549">
        <v>2017</v>
      </c>
      <c r="D1549">
        <v>99</v>
      </c>
      <c r="E1549">
        <v>99</v>
      </c>
      <c r="F1549">
        <v>99</v>
      </c>
      <c r="G1549">
        <v>99</v>
      </c>
      <c r="H1549">
        <v>99</v>
      </c>
      <c r="I1549">
        <v>99</v>
      </c>
      <c r="J1549">
        <v>999</v>
      </c>
      <c r="K1549">
        <v>99</v>
      </c>
      <c r="L1549">
        <v>99</v>
      </c>
      <c r="M1549">
        <v>99</v>
      </c>
      <c r="N1549">
        <v>87</v>
      </c>
      <c r="O1549">
        <v>99</v>
      </c>
      <c r="P1549">
        <v>9999</v>
      </c>
      <c r="Q1549">
        <v>104</v>
      </c>
      <c r="R1549">
        <v>2892</v>
      </c>
      <c r="S1549">
        <v>2892</v>
      </c>
      <c r="T1549">
        <v>15.669087136929463</v>
      </c>
      <c r="U1549">
        <v>59.965767634854785</v>
      </c>
      <c r="V1549">
        <v>95.918280188632735</v>
      </c>
      <c r="W1549">
        <v>88.532572614108147</v>
      </c>
      <c r="X1549">
        <v>0.86681394234892062</v>
      </c>
      <c r="Y1549">
        <v>2.4687263135654121</v>
      </c>
      <c r="Z1549">
        <v>-2.7207039594354487</v>
      </c>
      <c r="AA1549">
        <v>8.3446345615604347</v>
      </c>
      <c r="AB1549">
        <v>9.0511356809202024</v>
      </c>
      <c r="AC1549">
        <v>69</v>
      </c>
      <c r="AD1549">
        <v>0</v>
      </c>
      <c r="AE1549">
        <v>0</v>
      </c>
      <c r="AF1549">
        <v>13</v>
      </c>
      <c r="AG1549">
        <v>105</v>
      </c>
      <c r="AH1549">
        <v>31</v>
      </c>
      <c r="AI1549">
        <v>102</v>
      </c>
      <c r="AJ1549">
        <v>0</v>
      </c>
      <c r="AK1549">
        <v>287</v>
      </c>
      <c r="AL1549">
        <v>176</v>
      </c>
    </row>
    <row r="1550" spans="1:38" x14ac:dyDescent="0.5">
      <c r="A1550">
        <v>11</v>
      </c>
      <c r="B1550">
        <v>131</v>
      </c>
      <c r="C1550">
        <v>2017</v>
      </c>
      <c r="D1550">
        <v>99</v>
      </c>
      <c r="E1550">
        <v>99</v>
      </c>
      <c r="F1550">
        <v>99</v>
      </c>
      <c r="G1550">
        <v>99</v>
      </c>
      <c r="H1550">
        <v>99</v>
      </c>
      <c r="I1550">
        <v>99</v>
      </c>
      <c r="J1550">
        <v>999</v>
      </c>
      <c r="K1550">
        <v>99</v>
      </c>
      <c r="L1550">
        <v>99</v>
      </c>
      <c r="M1550">
        <v>99</v>
      </c>
      <c r="N1550">
        <v>90</v>
      </c>
      <c r="O1550">
        <v>99</v>
      </c>
      <c r="P1550">
        <v>9999</v>
      </c>
      <c r="Q1550">
        <v>115</v>
      </c>
      <c r="R1550">
        <v>3417</v>
      </c>
      <c r="S1550">
        <v>3417</v>
      </c>
      <c r="T1550">
        <v>15.5873573309921</v>
      </c>
      <c r="U1550">
        <v>59.788118232367594</v>
      </c>
      <c r="V1550">
        <v>100.01502905458676</v>
      </c>
      <c r="W1550">
        <v>92.313871817383685</v>
      </c>
      <c r="X1550">
        <v>1.4186498170597019</v>
      </c>
      <c r="Y1550">
        <v>2.3863452647578742</v>
      </c>
      <c r="Z1550">
        <v>-1.5980191389395364</v>
      </c>
      <c r="AA1550">
        <v>9.8594800473208881</v>
      </c>
      <c r="AB1550">
        <v>11.150995680355273</v>
      </c>
      <c r="AC1550">
        <v>77</v>
      </c>
      <c r="AD1550">
        <v>0</v>
      </c>
      <c r="AE1550">
        <v>0</v>
      </c>
      <c r="AF1550">
        <v>14</v>
      </c>
      <c r="AG1550">
        <v>121</v>
      </c>
      <c r="AH1550">
        <v>35</v>
      </c>
      <c r="AI1550">
        <v>128</v>
      </c>
      <c r="AJ1550">
        <v>0</v>
      </c>
      <c r="AK1550">
        <v>391</v>
      </c>
      <c r="AL1550">
        <v>166</v>
      </c>
    </row>
    <row r="1551" spans="1:38" x14ac:dyDescent="0.5">
      <c r="A1551">
        <v>11</v>
      </c>
      <c r="B1551">
        <v>132</v>
      </c>
      <c r="C1551">
        <v>2017</v>
      </c>
      <c r="D1551">
        <v>99</v>
      </c>
      <c r="E1551">
        <v>99</v>
      </c>
      <c r="F1551">
        <v>99</v>
      </c>
      <c r="G1551">
        <v>99</v>
      </c>
      <c r="H1551">
        <v>99</v>
      </c>
      <c r="I1551">
        <v>99</v>
      </c>
      <c r="J1551">
        <v>999</v>
      </c>
      <c r="K1551">
        <v>99</v>
      </c>
      <c r="L1551">
        <v>99</v>
      </c>
      <c r="M1551">
        <v>99</v>
      </c>
      <c r="N1551">
        <v>95</v>
      </c>
      <c r="O1551">
        <v>99</v>
      </c>
      <c r="P1551">
        <v>9999</v>
      </c>
      <c r="Q1551">
        <v>113</v>
      </c>
      <c r="R1551">
        <v>2002</v>
      </c>
      <c r="S1551">
        <v>2002</v>
      </c>
      <c r="T1551">
        <v>15.425074925074933</v>
      </c>
      <c r="U1551">
        <v>59.478521478521486</v>
      </c>
      <c r="V1551">
        <v>105.41700985904644</v>
      </c>
      <c r="W1551">
        <v>97.299900099899986</v>
      </c>
      <c r="X1551">
        <v>1.4351829987152012</v>
      </c>
      <c r="Y1551">
        <v>2.2597967895936555</v>
      </c>
      <c r="Z1551">
        <v>-2.6691229905682845</v>
      </c>
      <c r="AA1551">
        <v>5.7766107856998596</v>
      </c>
      <c r="AB1551">
        <v>6.8861768151668974</v>
      </c>
      <c r="AC1551">
        <v>52</v>
      </c>
      <c r="AD1551">
        <v>0</v>
      </c>
      <c r="AE1551">
        <v>0</v>
      </c>
      <c r="AF1551">
        <v>5</v>
      </c>
      <c r="AG1551">
        <v>93</v>
      </c>
      <c r="AH1551">
        <v>18</v>
      </c>
      <c r="AI1551">
        <v>79</v>
      </c>
      <c r="AJ1551">
        <v>0</v>
      </c>
      <c r="AK1551">
        <v>242</v>
      </c>
      <c r="AL1551">
        <v>86</v>
      </c>
    </row>
    <row r="1552" spans="1:38" x14ac:dyDescent="0.5">
      <c r="A1552">
        <v>11</v>
      </c>
      <c r="B1552">
        <v>133</v>
      </c>
      <c r="C1552">
        <v>2017</v>
      </c>
      <c r="D1552">
        <v>99</v>
      </c>
      <c r="E1552">
        <v>99</v>
      </c>
      <c r="F1552">
        <v>99</v>
      </c>
      <c r="G1552">
        <v>99</v>
      </c>
      <c r="H1552">
        <v>99</v>
      </c>
      <c r="I1552">
        <v>99</v>
      </c>
      <c r="J1552">
        <v>999</v>
      </c>
      <c r="K1552">
        <v>99</v>
      </c>
      <c r="L1552">
        <v>99</v>
      </c>
      <c r="M1552">
        <v>99</v>
      </c>
      <c r="N1552">
        <v>100</v>
      </c>
      <c r="O1552">
        <v>99</v>
      </c>
      <c r="P1552">
        <v>9999</v>
      </c>
      <c r="Q1552">
        <v>90</v>
      </c>
      <c r="R1552">
        <v>1024</v>
      </c>
      <c r="S1552">
        <v>1024</v>
      </c>
      <c r="T1552">
        <v>15.34765625</v>
      </c>
      <c r="U1552">
        <v>59.34375</v>
      </c>
      <c r="V1552">
        <v>110.7726587892744</v>
      </c>
      <c r="W1552">
        <v>102.24316406249991</v>
      </c>
      <c r="X1552">
        <v>1.427181768806377</v>
      </c>
      <c r="Y1552">
        <v>2.2270969753246046</v>
      </c>
      <c r="Z1552">
        <v>-3.9724565690883695</v>
      </c>
      <c r="AA1552">
        <v>2.9546700522261005</v>
      </c>
      <c r="AB1552">
        <v>3.7011436366627022</v>
      </c>
      <c r="AC1552">
        <v>26</v>
      </c>
      <c r="AD1552">
        <v>0</v>
      </c>
      <c r="AE1552">
        <v>0</v>
      </c>
      <c r="AF1552">
        <v>2</v>
      </c>
      <c r="AG1552">
        <v>57</v>
      </c>
      <c r="AH1552">
        <v>12</v>
      </c>
      <c r="AI1552">
        <v>46</v>
      </c>
      <c r="AJ1552">
        <v>0</v>
      </c>
      <c r="AK1552">
        <v>132</v>
      </c>
      <c r="AL1552">
        <v>51</v>
      </c>
    </row>
    <row r="1553" spans="1:38" x14ac:dyDescent="0.5">
      <c r="A1553">
        <v>11</v>
      </c>
      <c r="B1553">
        <v>134</v>
      </c>
      <c r="C1553">
        <v>2017</v>
      </c>
      <c r="D1553">
        <v>99</v>
      </c>
      <c r="E1553">
        <v>99</v>
      </c>
      <c r="F1553">
        <v>99</v>
      </c>
      <c r="G1553">
        <v>99</v>
      </c>
      <c r="H1553">
        <v>99</v>
      </c>
      <c r="I1553">
        <v>99</v>
      </c>
      <c r="J1553">
        <v>999</v>
      </c>
      <c r="K1553">
        <v>99</v>
      </c>
      <c r="L1553">
        <v>99</v>
      </c>
      <c r="M1553">
        <v>99</v>
      </c>
      <c r="N1553">
        <v>105</v>
      </c>
      <c r="O1553">
        <v>99</v>
      </c>
      <c r="P1553">
        <v>9999</v>
      </c>
      <c r="Q1553">
        <v>65</v>
      </c>
      <c r="R1553">
        <v>470</v>
      </c>
      <c r="S1553">
        <v>470</v>
      </c>
      <c r="T1553">
        <v>14.344680851063828</v>
      </c>
      <c r="U1553">
        <v>57.65319148936171</v>
      </c>
      <c r="V1553">
        <v>116.2218482745903</v>
      </c>
      <c r="W1553">
        <v>107.27276595744684</v>
      </c>
      <c r="X1553">
        <v>1.4947791441876817</v>
      </c>
      <c r="Y1553">
        <v>2.6013377134662967</v>
      </c>
      <c r="Z1553">
        <v>-27.268006020556683</v>
      </c>
      <c r="AA1553">
        <v>1.3561473872522147</v>
      </c>
      <c r="AB1553">
        <v>1.7823337832219419</v>
      </c>
      <c r="AC1553">
        <v>11</v>
      </c>
      <c r="AD1553">
        <v>0</v>
      </c>
      <c r="AE1553">
        <v>0</v>
      </c>
      <c r="AF1553">
        <v>2</v>
      </c>
      <c r="AG1553">
        <v>22</v>
      </c>
      <c r="AH1553">
        <v>9</v>
      </c>
      <c r="AI1553">
        <v>28</v>
      </c>
      <c r="AJ1553">
        <v>0</v>
      </c>
      <c r="AK1553">
        <v>58</v>
      </c>
      <c r="AL1553">
        <v>28</v>
      </c>
    </row>
    <row r="1554" spans="1:38" x14ac:dyDescent="0.5">
      <c r="A1554">
        <v>11</v>
      </c>
      <c r="B1554">
        <v>135</v>
      </c>
      <c r="C1554">
        <v>2017</v>
      </c>
      <c r="D1554">
        <v>99</v>
      </c>
      <c r="E1554">
        <v>99</v>
      </c>
      <c r="F1554">
        <v>99</v>
      </c>
      <c r="G1554">
        <v>99</v>
      </c>
      <c r="H1554">
        <v>99</v>
      </c>
      <c r="I1554">
        <v>99</v>
      </c>
      <c r="J1554">
        <v>999</v>
      </c>
      <c r="K1554">
        <v>99</v>
      </c>
      <c r="L1554">
        <v>99</v>
      </c>
      <c r="M1554">
        <v>99</v>
      </c>
      <c r="N1554">
        <v>110</v>
      </c>
      <c r="O1554">
        <v>99</v>
      </c>
      <c r="P1554">
        <v>9999</v>
      </c>
      <c r="Q1554">
        <v>45</v>
      </c>
      <c r="R1554">
        <v>216</v>
      </c>
      <c r="S1554">
        <v>216</v>
      </c>
      <c r="T1554">
        <v>14.138888888888888</v>
      </c>
      <c r="U1554">
        <v>57.074074074074083</v>
      </c>
      <c r="V1554">
        <v>121.65141848240449</v>
      </c>
      <c r="W1554">
        <v>112.28425925925919</v>
      </c>
      <c r="X1554">
        <v>1.4627575453599149</v>
      </c>
      <c r="Y1554">
        <v>2.7426794944592756</v>
      </c>
      <c r="Z1554">
        <v>0.9407086136817282</v>
      </c>
      <c r="AA1554">
        <v>0.6232507141414434</v>
      </c>
      <c r="AB1554">
        <v>0.85738194100533138</v>
      </c>
      <c r="AC1554">
        <v>9</v>
      </c>
      <c r="AD1554">
        <v>0</v>
      </c>
      <c r="AE1554">
        <v>0</v>
      </c>
      <c r="AF1554">
        <v>3</v>
      </c>
      <c r="AG1554">
        <v>11</v>
      </c>
      <c r="AH1554">
        <v>5</v>
      </c>
      <c r="AI1554">
        <v>12</v>
      </c>
      <c r="AJ1554">
        <v>0</v>
      </c>
      <c r="AK1554">
        <v>27</v>
      </c>
      <c r="AL1554">
        <v>12</v>
      </c>
    </row>
    <row r="1555" spans="1:38" x14ac:dyDescent="0.5">
      <c r="A1555">
        <v>11</v>
      </c>
      <c r="B1555">
        <v>136</v>
      </c>
      <c r="C1555">
        <v>2017</v>
      </c>
      <c r="D1555">
        <v>99</v>
      </c>
      <c r="E1555">
        <v>99</v>
      </c>
      <c r="F1555">
        <v>99</v>
      </c>
      <c r="G1555">
        <v>99</v>
      </c>
      <c r="H1555">
        <v>99</v>
      </c>
      <c r="I1555">
        <v>99</v>
      </c>
      <c r="J1555">
        <v>999</v>
      </c>
      <c r="K1555">
        <v>99</v>
      </c>
      <c r="L1555">
        <v>99</v>
      </c>
      <c r="M1555">
        <v>99</v>
      </c>
      <c r="N1555">
        <v>115</v>
      </c>
      <c r="O1555">
        <v>99</v>
      </c>
      <c r="P1555">
        <v>9999</v>
      </c>
      <c r="Q1555">
        <v>27</v>
      </c>
      <c r="R1555">
        <v>92</v>
      </c>
      <c r="S1555">
        <v>92</v>
      </c>
      <c r="T1555">
        <v>13.804347826086955</v>
      </c>
      <c r="U1555">
        <v>56.663043478260867</v>
      </c>
      <c r="V1555">
        <v>126.84653068915161</v>
      </c>
      <c r="W1555">
        <v>117.0793478260869</v>
      </c>
      <c r="X1555">
        <v>1.4571068746811475</v>
      </c>
      <c r="Y1555">
        <v>2.9165091324816754</v>
      </c>
      <c r="Z1555">
        <v>9.6068386075293724</v>
      </c>
      <c r="AA1555">
        <v>0.2654586375046889</v>
      </c>
      <c r="AB1555">
        <v>0.38077622523649185</v>
      </c>
      <c r="AC1555">
        <v>1</v>
      </c>
      <c r="AD1555">
        <v>0</v>
      </c>
      <c r="AE1555">
        <v>0</v>
      </c>
      <c r="AF1555">
        <v>1</v>
      </c>
      <c r="AG1555">
        <v>6</v>
      </c>
      <c r="AH1555">
        <v>0</v>
      </c>
      <c r="AI1555">
        <v>4</v>
      </c>
      <c r="AJ1555">
        <v>0</v>
      </c>
      <c r="AK1555">
        <v>16</v>
      </c>
      <c r="AL1555">
        <v>5</v>
      </c>
    </row>
    <row r="1556" spans="1:38" x14ac:dyDescent="0.5">
      <c r="A1556">
        <v>11</v>
      </c>
      <c r="B1556">
        <v>137</v>
      </c>
      <c r="C1556">
        <v>2017</v>
      </c>
      <c r="D1556">
        <v>99</v>
      </c>
      <c r="E1556">
        <v>99</v>
      </c>
      <c r="F1556">
        <v>99</v>
      </c>
      <c r="G1556">
        <v>99</v>
      </c>
      <c r="H1556">
        <v>99</v>
      </c>
      <c r="I1556">
        <v>99</v>
      </c>
      <c r="J1556">
        <v>999</v>
      </c>
      <c r="K1556">
        <v>99</v>
      </c>
      <c r="L1556">
        <v>99</v>
      </c>
      <c r="M1556">
        <v>99</v>
      </c>
      <c r="N1556">
        <v>120</v>
      </c>
      <c r="O1556">
        <v>99</v>
      </c>
      <c r="P1556">
        <v>9999</v>
      </c>
      <c r="Q1556">
        <v>19</v>
      </c>
      <c r="R1556">
        <v>63</v>
      </c>
      <c r="S1556">
        <v>63</v>
      </c>
      <c r="T1556">
        <v>13.857142857142859</v>
      </c>
      <c r="U1556">
        <v>56.603174603174608</v>
      </c>
      <c r="V1556">
        <v>132.6901580422707</v>
      </c>
      <c r="W1556">
        <v>122.4730158730159</v>
      </c>
      <c r="X1556">
        <v>1.4196138921970625</v>
      </c>
      <c r="Y1556">
        <v>3.1799954204803278</v>
      </c>
      <c r="Z1556">
        <v>5.8808370509393644</v>
      </c>
      <c r="AA1556">
        <v>0.18178145829125425</v>
      </c>
      <c r="AB1556">
        <v>0.27276124503817778</v>
      </c>
      <c r="AC1556">
        <v>6</v>
      </c>
      <c r="AD1556">
        <v>0</v>
      </c>
      <c r="AE1556">
        <v>0</v>
      </c>
      <c r="AF1556">
        <v>0</v>
      </c>
      <c r="AG1556">
        <v>5</v>
      </c>
      <c r="AH1556">
        <v>1</v>
      </c>
      <c r="AI1556">
        <v>2</v>
      </c>
      <c r="AJ1556">
        <v>0</v>
      </c>
      <c r="AK1556">
        <v>12</v>
      </c>
      <c r="AL1556">
        <v>2</v>
      </c>
    </row>
    <row r="1557" spans="1:38" x14ac:dyDescent="0.5">
      <c r="A1557">
        <v>11</v>
      </c>
      <c r="B1557">
        <v>138</v>
      </c>
      <c r="C1557">
        <v>2017</v>
      </c>
      <c r="D1557">
        <v>99</v>
      </c>
      <c r="E1557">
        <v>99</v>
      </c>
      <c r="F1557">
        <v>99</v>
      </c>
      <c r="G1557">
        <v>99</v>
      </c>
      <c r="H1557">
        <v>99</v>
      </c>
      <c r="I1557">
        <v>99</v>
      </c>
      <c r="J1557">
        <v>999</v>
      </c>
      <c r="K1557">
        <v>99</v>
      </c>
      <c r="L1557">
        <v>99</v>
      </c>
      <c r="M1557">
        <v>99</v>
      </c>
      <c r="N1557">
        <v>125</v>
      </c>
      <c r="O1557">
        <v>99</v>
      </c>
      <c r="P1557">
        <v>9999</v>
      </c>
    </row>
    <row r="1558" spans="1:38" x14ac:dyDescent="0.5">
      <c r="A1558">
        <v>11</v>
      </c>
      <c r="B1558">
        <v>139</v>
      </c>
      <c r="C1558">
        <v>2016</v>
      </c>
      <c r="D1558">
        <v>99</v>
      </c>
      <c r="E1558">
        <v>99</v>
      </c>
      <c r="F1558">
        <v>99</v>
      </c>
      <c r="G1558">
        <v>99</v>
      </c>
      <c r="H1558">
        <v>99</v>
      </c>
      <c r="I1558">
        <v>99</v>
      </c>
      <c r="J1558">
        <v>999</v>
      </c>
      <c r="K1558">
        <v>99</v>
      </c>
      <c r="L1558">
        <v>99</v>
      </c>
      <c r="M1558">
        <v>99</v>
      </c>
      <c r="N1558">
        <v>40</v>
      </c>
      <c r="O1558">
        <v>99</v>
      </c>
      <c r="P1558">
        <v>9999</v>
      </c>
      <c r="Q1558">
        <v>78</v>
      </c>
      <c r="R1558">
        <v>560</v>
      </c>
      <c r="S1558">
        <v>560</v>
      </c>
      <c r="T1558">
        <v>16.748214285714287</v>
      </c>
      <c r="U1558">
        <v>64.076785714285748</v>
      </c>
      <c r="V1558">
        <v>54.57398235567247</v>
      </c>
      <c r="W1558">
        <v>50.371785714285743</v>
      </c>
      <c r="X1558">
        <v>3.6376489204380063</v>
      </c>
      <c r="Y1558">
        <v>3.0803809522888845</v>
      </c>
      <c r="Z1558">
        <v>-7.7336627189280449</v>
      </c>
      <c r="AA1558">
        <v>1.1941316956670078</v>
      </c>
      <c r="AB1558">
        <v>0.73836549267263618</v>
      </c>
      <c r="AC1558">
        <v>47</v>
      </c>
      <c r="AD1558">
        <v>0</v>
      </c>
      <c r="AE1558">
        <v>0</v>
      </c>
      <c r="AF1558">
        <v>30</v>
      </c>
      <c r="AG1558">
        <v>31</v>
      </c>
      <c r="AH1558">
        <v>32</v>
      </c>
      <c r="AI1558">
        <v>10</v>
      </c>
      <c r="AJ1558">
        <v>0</v>
      </c>
      <c r="AK1558">
        <v>73</v>
      </c>
      <c r="AL1558">
        <v>32</v>
      </c>
    </row>
    <row r="1559" spans="1:38" x14ac:dyDescent="0.5">
      <c r="A1559">
        <v>11</v>
      </c>
      <c r="B1559">
        <v>140</v>
      </c>
      <c r="C1559">
        <v>2016</v>
      </c>
      <c r="D1559">
        <v>99</v>
      </c>
      <c r="E1559">
        <v>99</v>
      </c>
      <c r="F1559">
        <v>99</v>
      </c>
      <c r="G1559">
        <v>99</v>
      </c>
      <c r="H1559">
        <v>99</v>
      </c>
      <c r="I1559">
        <v>99</v>
      </c>
      <c r="J1559">
        <v>999</v>
      </c>
      <c r="K1559">
        <v>99</v>
      </c>
      <c r="L1559">
        <v>99</v>
      </c>
      <c r="M1559">
        <v>99</v>
      </c>
      <c r="N1559">
        <v>55</v>
      </c>
      <c r="O1559">
        <v>99</v>
      </c>
      <c r="P1559">
        <v>9999</v>
      </c>
      <c r="Q1559">
        <v>100</v>
      </c>
      <c r="R1559">
        <v>1735</v>
      </c>
      <c r="S1559">
        <v>1735</v>
      </c>
      <c r="T1559">
        <v>16.512391930835737</v>
      </c>
      <c r="U1559">
        <v>62.645533141210393</v>
      </c>
      <c r="V1559">
        <v>64.820267202862638</v>
      </c>
      <c r="W1559">
        <v>59.829106628242023</v>
      </c>
      <c r="X1559">
        <v>2.1833322119455758</v>
      </c>
      <c r="Y1559">
        <v>3.0610505515997759</v>
      </c>
      <c r="Z1559">
        <v>-6.9561366384045042</v>
      </c>
      <c r="AA1559">
        <v>3.6996758785397472</v>
      </c>
      <c r="AB1559">
        <v>2.717114967230942</v>
      </c>
      <c r="AC1559">
        <v>110</v>
      </c>
      <c r="AD1559">
        <v>0</v>
      </c>
      <c r="AE1559">
        <v>0</v>
      </c>
      <c r="AF1559">
        <v>66</v>
      </c>
      <c r="AG1559">
        <v>115</v>
      </c>
      <c r="AH1559">
        <v>57</v>
      </c>
      <c r="AI1559">
        <v>57</v>
      </c>
      <c r="AJ1559">
        <v>0</v>
      </c>
      <c r="AK1559">
        <v>176</v>
      </c>
      <c r="AL1559">
        <v>130</v>
      </c>
    </row>
    <row r="1560" spans="1:38" x14ac:dyDescent="0.5">
      <c r="A1560">
        <v>11</v>
      </c>
      <c r="B1560">
        <v>141</v>
      </c>
      <c r="C1560">
        <v>2016</v>
      </c>
      <c r="D1560">
        <v>99</v>
      </c>
      <c r="E1560">
        <v>99</v>
      </c>
      <c r="F1560">
        <v>99</v>
      </c>
      <c r="G1560">
        <v>99</v>
      </c>
      <c r="H1560">
        <v>99</v>
      </c>
      <c r="I1560">
        <v>99</v>
      </c>
      <c r="J1560">
        <v>999</v>
      </c>
      <c r="K1560">
        <v>99</v>
      </c>
      <c r="L1560">
        <v>99</v>
      </c>
      <c r="M1560">
        <v>99</v>
      </c>
      <c r="N1560">
        <v>63</v>
      </c>
      <c r="O1560">
        <v>99</v>
      </c>
      <c r="P1560">
        <v>9999</v>
      </c>
      <c r="Q1560">
        <v>87</v>
      </c>
      <c r="R1560">
        <v>830</v>
      </c>
      <c r="S1560">
        <v>830</v>
      </c>
      <c r="T1560">
        <v>16.472289156626502</v>
      </c>
      <c r="U1560">
        <v>62.244578313253008</v>
      </c>
      <c r="V1560">
        <v>69.440535707292725</v>
      </c>
      <c r="W1560">
        <v>64.09361445783135</v>
      </c>
      <c r="X1560">
        <v>0.57470385943777291</v>
      </c>
      <c r="Y1560">
        <v>2.9155483896758367</v>
      </c>
      <c r="Z1560">
        <v>0.97044547450240004</v>
      </c>
      <c r="AA1560">
        <v>1.769873763220744</v>
      </c>
      <c r="AB1560">
        <v>1.3924797034036585</v>
      </c>
      <c r="AC1560">
        <v>45</v>
      </c>
      <c r="AD1560">
        <v>0</v>
      </c>
      <c r="AE1560">
        <v>0</v>
      </c>
      <c r="AF1560">
        <v>19</v>
      </c>
      <c r="AG1560">
        <v>58</v>
      </c>
      <c r="AH1560">
        <v>42</v>
      </c>
      <c r="AI1560">
        <v>39</v>
      </c>
      <c r="AJ1560">
        <v>1</v>
      </c>
      <c r="AK1560">
        <v>67</v>
      </c>
      <c r="AL1560">
        <v>71</v>
      </c>
    </row>
    <row r="1561" spans="1:38" x14ac:dyDescent="0.5">
      <c r="A1561">
        <v>11</v>
      </c>
      <c r="B1561">
        <v>142</v>
      </c>
      <c r="C1561">
        <v>2016</v>
      </c>
      <c r="D1561">
        <v>99</v>
      </c>
      <c r="E1561">
        <v>99</v>
      </c>
      <c r="F1561">
        <v>99</v>
      </c>
      <c r="G1561">
        <v>99</v>
      </c>
      <c r="H1561">
        <v>99</v>
      </c>
      <c r="I1561">
        <v>99</v>
      </c>
      <c r="J1561">
        <v>999</v>
      </c>
      <c r="K1561">
        <v>99</v>
      </c>
      <c r="L1561">
        <v>99</v>
      </c>
      <c r="M1561">
        <v>99</v>
      </c>
      <c r="N1561">
        <v>65</v>
      </c>
      <c r="O1561">
        <v>99</v>
      </c>
      <c r="P1561">
        <v>9999</v>
      </c>
      <c r="Q1561">
        <v>92</v>
      </c>
      <c r="R1561">
        <v>1093</v>
      </c>
      <c r="S1561">
        <v>1093</v>
      </c>
      <c r="T1561">
        <v>16.387923147301002</v>
      </c>
      <c r="U1561">
        <v>61.858188472095129</v>
      </c>
      <c r="V1561">
        <v>71.629566263794274</v>
      </c>
      <c r="W1561">
        <v>66.114089661482282</v>
      </c>
      <c r="X1561">
        <v>0.57979317635580008</v>
      </c>
      <c r="Y1561">
        <v>2.852747702471516</v>
      </c>
      <c r="Z1561">
        <v>-4.6584186134537848</v>
      </c>
      <c r="AA1561">
        <v>2.3306891845786422</v>
      </c>
      <c r="AB1561">
        <v>1.8915167960860664</v>
      </c>
      <c r="AC1561">
        <v>46</v>
      </c>
      <c r="AD1561">
        <v>0</v>
      </c>
      <c r="AE1561">
        <v>0</v>
      </c>
      <c r="AF1561">
        <v>18</v>
      </c>
      <c r="AG1561">
        <v>59</v>
      </c>
      <c r="AH1561">
        <v>36</v>
      </c>
      <c r="AI1561">
        <v>45</v>
      </c>
      <c r="AJ1561">
        <v>0</v>
      </c>
      <c r="AK1561">
        <v>104</v>
      </c>
      <c r="AL1561">
        <v>56</v>
      </c>
    </row>
    <row r="1562" spans="1:38" x14ac:dyDescent="0.5">
      <c r="A1562">
        <v>11</v>
      </c>
      <c r="B1562">
        <v>143</v>
      </c>
      <c r="C1562">
        <v>2016</v>
      </c>
      <c r="D1562">
        <v>99</v>
      </c>
      <c r="E1562">
        <v>99</v>
      </c>
      <c r="F1562">
        <v>99</v>
      </c>
      <c r="G1562">
        <v>99</v>
      </c>
      <c r="H1562">
        <v>99</v>
      </c>
      <c r="I1562">
        <v>99</v>
      </c>
      <c r="J1562">
        <v>999</v>
      </c>
      <c r="K1562">
        <v>99</v>
      </c>
      <c r="L1562">
        <v>99</v>
      </c>
      <c r="M1562">
        <v>99</v>
      </c>
      <c r="N1562">
        <v>67</v>
      </c>
      <c r="O1562">
        <v>99</v>
      </c>
      <c r="P1562">
        <v>9999</v>
      </c>
      <c r="Q1562">
        <v>105</v>
      </c>
      <c r="R1562">
        <v>1372</v>
      </c>
      <c r="S1562">
        <v>1372</v>
      </c>
      <c r="T1562">
        <v>16.276239067055396</v>
      </c>
      <c r="U1562">
        <v>61.582361516034965</v>
      </c>
      <c r="V1562">
        <v>73.806970551724618</v>
      </c>
      <c r="W1562">
        <v>68.123833819241966</v>
      </c>
      <c r="X1562">
        <v>0.55510527073303284</v>
      </c>
      <c r="Y1562">
        <v>2.8873016886563967</v>
      </c>
      <c r="Z1562">
        <v>-2.4121719662031138</v>
      </c>
      <c r="AA1562">
        <v>2.9256226543841706</v>
      </c>
      <c r="AB1562">
        <v>2.4465224757904194</v>
      </c>
      <c r="AC1562">
        <v>62</v>
      </c>
      <c r="AD1562">
        <v>0</v>
      </c>
      <c r="AE1562">
        <v>0</v>
      </c>
      <c r="AF1562">
        <v>22</v>
      </c>
      <c r="AG1562">
        <v>65</v>
      </c>
      <c r="AH1562">
        <v>33</v>
      </c>
      <c r="AI1562">
        <v>42</v>
      </c>
      <c r="AJ1562">
        <v>0</v>
      </c>
      <c r="AK1562">
        <v>121</v>
      </c>
      <c r="AL1562">
        <v>91</v>
      </c>
    </row>
    <row r="1563" spans="1:38" x14ac:dyDescent="0.5">
      <c r="A1563">
        <v>11</v>
      </c>
      <c r="B1563">
        <v>144</v>
      </c>
      <c r="C1563">
        <v>2016</v>
      </c>
      <c r="D1563">
        <v>99</v>
      </c>
      <c r="E1563">
        <v>99</v>
      </c>
      <c r="F1563">
        <v>99</v>
      </c>
      <c r="G1563">
        <v>99</v>
      </c>
      <c r="H1563">
        <v>99</v>
      </c>
      <c r="I1563">
        <v>99</v>
      </c>
      <c r="J1563">
        <v>999</v>
      </c>
      <c r="K1563">
        <v>99</v>
      </c>
      <c r="L1563">
        <v>99</v>
      </c>
      <c r="M1563">
        <v>99</v>
      </c>
      <c r="N1563">
        <v>69</v>
      </c>
      <c r="O1563">
        <v>99</v>
      </c>
      <c r="P1563">
        <v>9999</v>
      </c>
      <c r="Q1563">
        <v>106</v>
      </c>
      <c r="R1563">
        <v>1766</v>
      </c>
      <c r="S1563">
        <v>1766</v>
      </c>
      <c r="T1563">
        <v>16.157417893544729</v>
      </c>
      <c r="U1563">
        <v>61.355039637599106</v>
      </c>
      <c r="V1563">
        <v>75.965786880881339</v>
      </c>
      <c r="W1563">
        <v>70.116421291053229</v>
      </c>
      <c r="X1563">
        <v>0.57181031320395848</v>
      </c>
      <c r="Y1563">
        <v>2.9639577229576233</v>
      </c>
      <c r="Z1563">
        <v>2.5794331274602658</v>
      </c>
      <c r="AA1563">
        <v>3.7657795974070272</v>
      </c>
      <c r="AB1563">
        <v>3.241204690461807</v>
      </c>
      <c r="AC1563">
        <v>78</v>
      </c>
      <c r="AD1563">
        <v>0</v>
      </c>
      <c r="AE1563">
        <v>0</v>
      </c>
      <c r="AF1563">
        <v>24</v>
      </c>
      <c r="AG1563">
        <v>87</v>
      </c>
      <c r="AH1563">
        <v>47</v>
      </c>
      <c r="AI1563">
        <v>68</v>
      </c>
      <c r="AJ1563">
        <v>0</v>
      </c>
      <c r="AK1563">
        <v>132</v>
      </c>
      <c r="AL1563">
        <v>127</v>
      </c>
    </row>
    <row r="1564" spans="1:38" x14ac:dyDescent="0.5">
      <c r="A1564">
        <v>11</v>
      </c>
      <c r="B1564">
        <v>145</v>
      </c>
      <c r="C1564">
        <v>2016</v>
      </c>
      <c r="D1564">
        <v>99</v>
      </c>
      <c r="E1564">
        <v>99</v>
      </c>
      <c r="F1564">
        <v>99</v>
      </c>
      <c r="G1564">
        <v>99</v>
      </c>
      <c r="H1564">
        <v>99</v>
      </c>
      <c r="I1564">
        <v>99</v>
      </c>
      <c r="J1564">
        <v>999</v>
      </c>
      <c r="K1564">
        <v>99</v>
      </c>
      <c r="L1564">
        <v>99</v>
      </c>
      <c r="M1564">
        <v>99</v>
      </c>
      <c r="N1564">
        <v>71</v>
      </c>
      <c r="O1564">
        <v>99</v>
      </c>
      <c r="P1564">
        <v>9999</v>
      </c>
      <c r="Q1564">
        <v>112</v>
      </c>
      <c r="R1564">
        <v>2238</v>
      </c>
      <c r="S1564">
        <v>2238</v>
      </c>
      <c r="T1564">
        <v>16.138069705093837</v>
      </c>
      <c r="U1564">
        <v>61.219392314566605</v>
      </c>
      <c r="V1564">
        <v>78.057670280983302</v>
      </c>
      <c r="W1564">
        <v>72.047229669347644</v>
      </c>
      <c r="X1564">
        <v>0.57541911675753132</v>
      </c>
      <c r="Y1564">
        <v>2.8913354254127244</v>
      </c>
      <c r="Z1564">
        <v>-3.7059882481916655</v>
      </c>
      <c r="AA1564">
        <v>4.7722620266120783</v>
      </c>
      <c r="AB1564">
        <v>4.2205921419967742</v>
      </c>
      <c r="AC1564">
        <v>97</v>
      </c>
      <c r="AD1564">
        <v>0</v>
      </c>
      <c r="AE1564">
        <v>0</v>
      </c>
      <c r="AF1564">
        <v>28</v>
      </c>
      <c r="AG1564">
        <v>94</v>
      </c>
      <c r="AH1564">
        <v>63</v>
      </c>
      <c r="AI1564">
        <v>91</v>
      </c>
      <c r="AJ1564">
        <v>0</v>
      </c>
      <c r="AK1564">
        <v>178</v>
      </c>
      <c r="AL1564">
        <v>159</v>
      </c>
    </row>
    <row r="1565" spans="1:38" x14ac:dyDescent="0.5">
      <c r="A1565">
        <v>11</v>
      </c>
      <c r="B1565">
        <v>146</v>
      </c>
      <c r="C1565">
        <v>2016</v>
      </c>
      <c r="D1565">
        <v>99</v>
      </c>
      <c r="E1565">
        <v>99</v>
      </c>
      <c r="F1565">
        <v>99</v>
      </c>
      <c r="G1565">
        <v>99</v>
      </c>
      <c r="H1565">
        <v>99</v>
      </c>
      <c r="I1565">
        <v>99</v>
      </c>
      <c r="J1565">
        <v>999</v>
      </c>
      <c r="K1565">
        <v>99</v>
      </c>
      <c r="L1565">
        <v>99</v>
      </c>
      <c r="M1565">
        <v>99</v>
      </c>
      <c r="N1565">
        <v>73</v>
      </c>
      <c r="O1565">
        <v>99</v>
      </c>
      <c r="P1565">
        <v>9999</v>
      </c>
      <c r="Q1565">
        <v>111</v>
      </c>
      <c r="R1565">
        <v>2552</v>
      </c>
      <c r="S1565">
        <v>2552</v>
      </c>
      <c r="T1565">
        <v>16.09130094043887</v>
      </c>
      <c r="U1565">
        <v>61.047021943573682</v>
      </c>
      <c r="V1565">
        <v>80.25290639423703</v>
      </c>
      <c r="W1565">
        <v>74.073432601880938</v>
      </c>
      <c r="X1565">
        <v>0.57247425727294621</v>
      </c>
      <c r="Y1565">
        <v>2.8032642587206098</v>
      </c>
      <c r="Z1565">
        <v>9.4760918505696241E-3</v>
      </c>
      <c r="AA1565">
        <v>5.4418287273967927</v>
      </c>
      <c r="AB1565">
        <v>4.9481078641518756</v>
      </c>
      <c r="AC1565">
        <v>83</v>
      </c>
      <c r="AD1565">
        <v>0</v>
      </c>
      <c r="AE1565">
        <v>0</v>
      </c>
      <c r="AF1565">
        <v>22</v>
      </c>
      <c r="AG1565">
        <v>109</v>
      </c>
      <c r="AH1565">
        <v>60</v>
      </c>
      <c r="AI1565">
        <v>111</v>
      </c>
      <c r="AJ1565">
        <v>0</v>
      </c>
      <c r="AK1565">
        <v>202</v>
      </c>
      <c r="AL1565">
        <v>183</v>
      </c>
    </row>
    <row r="1566" spans="1:38" x14ac:dyDescent="0.5">
      <c r="A1566">
        <v>11</v>
      </c>
      <c r="B1566">
        <v>147</v>
      </c>
      <c r="C1566">
        <v>2016</v>
      </c>
      <c r="D1566">
        <v>99</v>
      </c>
      <c r="E1566">
        <v>99</v>
      </c>
      <c r="F1566">
        <v>99</v>
      </c>
      <c r="G1566">
        <v>99</v>
      </c>
      <c r="H1566">
        <v>99</v>
      </c>
      <c r="I1566">
        <v>99</v>
      </c>
      <c r="J1566">
        <v>999</v>
      </c>
      <c r="K1566">
        <v>99</v>
      </c>
      <c r="L1566">
        <v>99</v>
      </c>
      <c r="M1566">
        <v>99</v>
      </c>
      <c r="N1566">
        <v>75</v>
      </c>
      <c r="O1566">
        <v>99</v>
      </c>
      <c r="P1566">
        <v>9999</v>
      </c>
      <c r="Q1566">
        <v>110</v>
      </c>
      <c r="R1566">
        <v>3216</v>
      </c>
      <c r="S1566">
        <v>3216</v>
      </c>
      <c r="T1566">
        <v>15.966417910447763</v>
      </c>
      <c r="U1566">
        <v>60.711442786069647</v>
      </c>
      <c r="V1566">
        <v>82.396589641176405</v>
      </c>
      <c r="W1566">
        <v>76.052052238805899</v>
      </c>
      <c r="X1566">
        <v>0.57512881297835117</v>
      </c>
      <c r="Y1566">
        <v>2.754587924678829</v>
      </c>
      <c r="Z1566">
        <v>-3.8351009689255591</v>
      </c>
      <c r="AA1566">
        <v>6.8577277379733905</v>
      </c>
      <c r="AB1566">
        <v>6.4021079913127448</v>
      </c>
      <c r="AC1566">
        <v>83</v>
      </c>
      <c r="AD1566">
        <v>0</v>
      </c>
      <c r="AE1566">
        <v>0</v>
      </c>
      <c r="AF1566">
        <v>29</v>
      </c>
      <c r="AG1566">
        <v>140</v>
      </c>
      <c r="AH1566">
        <v>66</v>
      </c>
      <c r="AI1566">
        <v>147</v>
      </c>
      <c r="AJ1566">
        <v>0</v>
      </c>
      <c r="AK1566">
        <v>243</v>
      </c>
      <c r="AL1566">
        <v>182</v>
      </c>
    </row>
    <row r="1567" spans="1:38" x14ac:dyDescent="0.5">
      <c r="A1567">
        <v>11</v>
      </c>
      <c r="B1567">
        <v>148</v>
      </c>
      <c r="C1567">
        <v>2016</v>
      </c>
      <c r="D1567">
        <v>99</v>
      </c>
      <c r="E1567">
        <v>99</v>
      </c>
      <c r="F1567">
        <v>99</v>
      </c>
      <c r="G1567">
        <v>99</v>
      </c>
      <c r="H1567">
        <v>99</v>
      </c>
      <c r="I1567">
        <v>99</v>
      </c>
      <c r="J1567">
        <v>999</v>
      </c>
      <c r="K1567">
        <v>99</v>
      </c>
      <c r="L1567">
        <v>99</v>
      </c>
      <c r="M1567">
        <v>99</v>
      </c>
      <c r="N1567">
        <v>77</v>
      </c>
      <c r="O1567">
        <v>99</v>
      </c>
      <c r="P1567">
        <v>9999</v>
      </c>
      <c r="Q1567">
        <v>123</v>
      </c>
      <c r="R1567">
        <v>3483</v>
      </c>
      <c r="S1567">
        <v>3483</v>
      </c>
      <c r="T1567">
        <v>15.900086132644276</v>
      </c>
      <c r="U1567">
        <v>60.571920757967277</v>
      </c>
      <c r="V1567">
        <v>84.622725642487893</v>
      </c>
      <c r="W1567">
        <v>78.106775768015922</v>
      </c>
      <c r="X1567">
        <v>0.58557648982313315</v>
      </c>
      <c r="Y1567">
        <v>2.723275852108078</v>
      </c>
      <c r="Z1567">
        <v>0.31151888994257076</v>
      </c>
      <c r="AA1567">
        <v>7.4270726714431934</v>
      </c>
      <c r="AB1567">
        <v>7.1209543672786708</v>
      </c>
      <c r="AC1567">
        <v>82</v>
      </c>
      <c r="AD1567">
        <v>0</v>
      </c>
      <c r="AE1567">
        <v>0</v>
      </c>
      <c r="AF1567">
        <v>26</v>
      </c>
      <c r="AG1567">
        <v>105</v>
      </c>
      <c r="AH1567">
        <v>68</v>
      </c>
      <c r="AI1567">
        <v>112</v>
      </c>
      <c r="AJ1567">
        <v>0</v>
      </c>
      <c r="AK1567">
        <v>265</v>
      </c>
      <c r="AL1567">
        <v>202</v>
      </c>
    </row>
    <row r="1568" spans="1:38" x14ac:dyDescent="0.5">
      <c r="A1568">
        <v>11</v>
      </c>
      <c r="B1568">
        <v>149</v>
      </c>
      <c r="C1568">
        <v>2016</v>
      </c>
      <c r="D1568">
        <v>99</v>
      </c>
      <c r="E1568">
        <v>99</v>
      </c>
      <c r="F1568">
        <v>99</v>
      </c>
      <c r="G1568">
        <v>99</v>
      </c>
      <c r="H1568">
        <v>99</v>
      </c>
      <c r="I1568">
        <v>99</v>
      </c>
      <c r="J1568">
        <v>999</v>
      </c>
      <c r="K1568">
        <v>99</v>
      </c>
      <c r="L1568">
        <v>99</v>
      </c>
      <c r="M1568">
        <v>99</v>
      </c>
      <c r="N1568">
        <v>79</v>
      </c>
      <c r="O1568">
        <v>99</v>
      </c>
      <c r="P1568">
        <v>9999</v>
      </c>
      <c r="Q1568">
        <v>117</v>
      </c>
      <c r="R1568">
        <v>3624</v>
      </c>
      <c r="S1568">
        <v>3624</v>
      </c>
      <c r="T1568">
        <v>15.881622516556288</v>
      </c>
      <c r="U1568">
        <v>60.476269315673278</v>
      </c>
      <c r="V1568">
        <v>86.76566958210482</v>
      </c>
      <c r="W1568">
        <v>80.084713024282749</v>
      </c>
      <c r="X1568">
        <v>0.57256854694823422</v>
      </c>
      <c r="Y1568">
        <v>2.7335681648746961</v>
      </c>
      <c r="Z1568">
        <v>-1.1885265640511604</v>
      </c>
      <c r="AA1568">
        <v>7.7277379733879217</v>
      </c>
      <c r="AB1568">
        <v>7.5968548805631553</v>
      </c>
      <c r="AC1568">
        <v>70</v>
      </c>
      <c r="AD1568">
        <v>0</v>
      </c>
      <c r="AE1568">
        <v>0</v>
      </c>
      <c r="AF1568">
        <v>26</v>
      </c>
      <c r="AG1568">
        <v>129</v>
      </c>
      <c r="AH1568">
        <v>61</v>
      </c>
      <c r="AI1568">
        <v>137</v>
      </c>
      <c r="AJ1568">
        <v>0</v>
      </c>
      <c r="AK1568">
        <v>248</v>
      </c>
      <c r="AL1568">
        <v>163</v>
      </c>
    </row>
    <row r="1569" spans="1:38" x14ac:dyDescent="0.5">
      <c r="A1569">
        <v>11</v>
      </c>
      <c r="B1569">
        <v>150</v>
      </c>
      <c r="C1569">
        <v>2016</v>
      </c>
      <c r="D1569">
        <v>99</v>
      </c>
      <c r="E1569">
        <v>99</v>
      </c>
      <c r="F1569">
        <v>99</v>
      </c>
      <c r="G1569">
        <v>99</v>
      </c>
      <c r="H1569">
        <v>99</v>
      </c>
      <c r="I1569">
        <v>99</v>
      </c>
      <c r="J1569">
        <v>999</v>
      </c>
      <c r="K1569">
        <v>99</v>
      </c>
      <c r="L1569">
        <v>99</v>
      </c>
      <c r="M1569">
        <v>99</v>
      </c>
      <c r="N1569">
        <v>81</v>
      </c>
      <c r="O1569">
        <v>99</v>
      </c>
      <c r="P1569">
        <v>9999</v>
      </c>
      <c r="Q1569">
        <v>125</v>
      </c>
      <c r="R1569">
        <v>3618</v>
      </c>
      <c r="S1569">
        <v>3618</v>
      </c>
      <c r="T1569">
        <v>15.8407960199005</v>
      </c>
      <c r="U1569">
        <v>60.414040906578244</v>
      </c>
      <c r="V1569">
        <v>88.890386157571697</v>
      </c>
      <c r="W1569">
        <v>82.045826423438214</v>
      </c>
      <c r="X1569">
        <v>0.57347918887973004</v>
      </c>
      <c r="Y1569">
        <v>2.7001303493065545</v>
      </c>
      <c r="Z1569">
        <v>-1.3324383317386721</v>
      </c>
      <c r="AA1569">
        <v>7.7149437052200609</v>
      </c>
      <c r="AB1569">
        <v>7.7700009891744815</v>
      </c>
      <c r="AC1569">
        <v>92</v>
      </c>
      <c r="AD1569">
        <v>0</v>
      </c>
      <c r="AE1569">
        <v>0</v>
      </c>
      <c r="AF1569">
        <v>20</v>
      </c>
      <c r="AG1569">
        <v>113</v>
      </c>
      <c r="AH1569">
        <v>58</v>
      </c>
      <c r="AI1569">
        <v>144</v>
      </c>
      <c r="AJ1569">
        <v>0</v>
      </c>
      <c r="AK1569">
        <v>274</v>
      </c>
      <c r="AL1569">
        <v>225</v>
      </c>
    </row>
    <row r="1570" spans="1:38" x14ac:dyDescent="0.5">
      <c r="A1570">
        <v>11</v>
      </c>
      <c r="B1570">
        <v>151</v>
      </c>
      <c r="C1570">
        <v>2016</v>
      </c>
      <c r="D1570">
        <v>99</v>
      </c>
      <c r="E1570">
        <v>99</v>
      </c>
      <c r="F1570">
        <v>99</v>
      </c>
      <c r="G1570">
        <v>99</v>
      </c>
      <c r="H1570">
        <v>99</v>
      </c>
      <c r="I1570">
        <v>99</v>
      </c>
      <c r="J1570">
        <v>999</v>
      </c>
      <c r="K1570">
        <v>99</v>
      </c>
      <c r="L1570">
        <v>99</v>
      </c>
      <c r="M1570">
        <v>99</v>
      </c>
      <c r="N1570">
        <v>83</v>
      </c>
      <c r="O1570">
        <v>99</v>
      </c>
      <c r="P1570">
        <v>9999</v>
      </c>
      <c r="Q1570">
        <v>123</v>
      </c>
      <c r="R1570">
        <v>3546</v>
      </c>
      <c r="S1570">
        <v>3546</v>
      </c>
      <c r="T1570">
        <v>15.803722504230118</v>
      </c>
      <c r="U1570">
        <v>60.257473209249859</v>
      </c>
      <c r="V1570">
        <v>91.047670028151984</v>
      </c>
      <c r="W1570">
        <v>84.036999435984185</v>
      </c>
      <c r="X1570">
        <v>0.57779109344102786</v>
      </c>
      <c r="Y1570">
        <v>2.59059902655736</v>
      </c>
      <c r="Z1570">
        <v>-2.0042513930704788</v>
      </c>
      <c r="AA1570">
        <v>7.5614124872057316</v>
      </c>
      <c r="AB1570">
        <v>7.8001918825760113</v>
      </c>
      <c r="AC1570">
        <v>76</v>
      </c>
      <c r="AD1570">
        <v>0</v>
      </c>
      <c r="AE1570">
        <v>0</v>
      </c>
      <c r="AF1570">
        <v>17</v>
      </c>
      <c r="AG1570">
        <v>131</v>
      </c>
      <c r="AH1570">
        <v>59</v>
      </c>
      <c r="AI1570">
        <v>131</v>
      </c>
      <c r="AJ1570">
        <v>0</v>
      </c>
      <c r="AK1570">
        <v>239</v>
      </c>
      <c r="AL1570">
        <v>189</v>
      </c>
    </row>
    <row r="1571" spans="1:38" x14ac:dyDescent="0.5">
      <c r="A1571">
        <v>11</v>
      </c>
      <c r="B1571">
        <v>152</v>
      </c>
      <c r="C1571">
        <v>2016</v>
      </c>
      <c r="D1571">
        <v>99</v>
      </c>
      <c r="E1571">
        <v>99</v>
      </c>
      <c r="F1571">
        <v>99</v>
      </c>
      <c r="G1571">
        <v>99</v>
      </c>
      <c r="H1571">
        <v>99</v>
      </c>
      <c r="I1571">
        <v>99</v>
      </c>
      <c r="J1571">
        <v>999</v>
      </c>
      <c r="K1571">
        <v>99</v>
      </c>
      <c r="L1571">
        <v>99</v>
      </c>
      <c r="M1571">
        <v>99</v>
      </c>
      <c r="N1571">
        <v>85</v>
      </c>
      <c r="O1571">
        <v>99</v>
      </c>
      <c r="P1571">
        <v>9999</v>
      </c>
      <c r="Q1571">
        <v>126</v>
      </c>
      <c r="R1571">
        <v>3353</v>
      </c>
      <c r="S1571">
        <v>3353</v>
      </c>
      <c r="T1571">
        <v>15.747390396659705</v>
      </c>
      <c r="U1571">
        <v>60.175961825231127</v>
      </c>
      <c r="V1571">
        <v>93.213367243771188</v>
      </c>
      <c r="W1571">
        <v>86.035937966000489</v>
      </c>
      <c r="X1571">
        <v>0.56822080281590248</v>
      </c>
      <c r="Y1571">
        <v>2.5713894491324396</v>
      </c>
      <c r="Z1571">
        <v>-3.8007479174508272</v>
      </c>
      <c r="AA1571">
        <v>7.1498635278062102</v>
      </c>
      <c r="AB1571">
        <v>7.5510869101170179</v>
      </c>
      <c r="AC1571">
        <v>66</v>
      </c>
      <c r="AD1571">
        <v>0</v>
      </c>
      <c r="AE1571">
        <v>0</v>
      </c>
      <c r="AF1571">
        <v>19</v>
      </c>
      <c r="AG1571">
        <v>97</v>
      </c>
      <c r="AH1571">
        <v>59</v>
      </c>
      <c r="AI1571">
        <v>126</v>
      </c>
      <c r="AJ1571">
        <v>0</v>
      </c>
      <c r="AK1571">
        <v>203</v>
      </c>
      <c r="AL1571">
        <v>175</v>
      </c>
    </row>
    <row r="1572" spans="1:38" x14ac:dyDescent="0.5">
      <c r="A1572">
        <v>11</v>
      </c>
      <c r="B1572">
        <v>153</v>
      </c>
      <c r="C1572">
        <v>2016</v>
      </c>
      <c r="D1572">
        <v>99</v>
      </c>
      <c r="E1572">
        <v>99</v>
      </c>
      <c r="F1572">
        <v>99</v>
      </c>
      <c r="G1572">
        <v>99</v>
      </c>
      <c r="H1572">
        <v>99</v>
      </c>
      <c r="I1572">
        <v>99</v>
      </c>
      <c r="J1572">
        <v>999</v>
      </c>
      <c r="K1572">
        <v>99</v>
      </c>
      <c r="L1572">
        <v>99</v>
      </c>
      <c r="M1572">
        <v>99</v>
      </c>
      <c r="N1572">
        <v>87</v>
      </c>
      <c r="O1572">
        <v>99</v>
      </c>
      <c r="P1572">
        <v>9999</v>
      </c>
      <c r="Q1572">
        <v>130</v>
      </c>
      <c r="R1572">
        <v>4128</v>
      </c>
      <c r="S1572">
        <v>4128</v>
      </c>
      <c r="T1572">
        <v>15.688226744186037</v>
      </c>
      <c r="U1572">
        <v>60.046027131782928</v>
      </c>
      <c r="V1572">
        <v>95.883908849639042</v>
      </c>
      <c r="W1572">
        <v>88.500847868217107</v>
      </c>
      <c r="X1572">
        <v>0.8744664808218352</v>
      </c>
      <c r="Y1572">
        <v>2.5434811247230762</v>
      </c>
      <c r="Z1572">
        <v>-3.9412185495105905</v>
      </c>
      <c r="AA1572">
        <v>8.8024564994882315</v>
      </c>
      <c r="AB1572">
        <v>9.5627573892106952</v>
      </c>
      <c r="AC1572">
        <v>88</v>
      </c>
      <c r="AD1572">
        <v>1</v>
      </c>
      <c r="AE1572">
        <v>0</v>
      </c>
      <c r="AF1572">
        <v>15</v>
      </c>
      <c r="AG1572">
        <v>131</v>
      </c>
      <c r="AH1572">
        <v>61</v>
      </c>
      <c r="AI1572">
        <v>125</v>
      </c>
      <c r="AJ1572">
        <v>0</v>
      </c>
      <c r="AK1572">
        <v>275</v>
      </c>
      <c r="AL1572">
        <v>232</v>
      </c>
    </row>
    <row r="1573" spans="1:38" x14ac:dyDescent="0.5">
      <c r="A1573">
        <v>11</v>
      </c>
      <c r="B1573">
        <v>154</v>
      </c>
      <c r="C1573">
        <v>2016</v>
      </c>
      <c r="D1573">
        <v>99</v>
      </c>
      <c r="E1573">
        <v>99</v>
      </c>
      <c r="F1573">
        <v>99</v>
      </c>
      <c r="G1573">
        <v>99</v>
      </c>
      <c r="H1573">
        <v>99</v>
      </c>
      <c r="I1573">
        <v>99</v>
      </c>
      <c r="J1573">
        <v>999</v>
      </c>
      <c r="K1573">
        <v>99</v>
      </c>
      <c r="L1573">
        <v>99</v>
      </c>
      <c r="M1573">
        <v>99</v>
      </c>
      <c r="N1573">
        <v>90</v>
      </c>
      <c r="O1573">
        <v>99</v>
      </c>
      <c r="P1573">
        <v>9999</v>
      </c>
      <c r="Q1573">
        <v>129</v>
      </c>
      <c r="R1573">
        <v>4963</v>
      </c>
      <c r="S1573">
        <v>4963</v>
      </c>
      <c r="T1573">
        <v>15.604876083014304</v>
      </c>
      <c r="U1573">
        <v>59.864598025387885</v>
      </c>
      <c r="V1573">
        <v>100.02754947827312</v>
      </c>
      <c r="W1573">
        <v>92.325428168446521</v>
      </c>
      <c r="X1573">
        <v>1.4417475854503974</v>
      </c>
      <c r="Y1573">
        <v>2.4326101530188406</v>
      </c>
      <c r="Z1573">
        <v>-3.3982688565829959</v>
      </c>
      <c r="AA1573">
        <v>10.582992152848856</v>
      </c>
      <c r="AB1573">
        <v>11.993933132903564</v>
      </c>
      <c r="AC1573">
        <v>92</v>
      </c>
      <c r="AD1573">
        <v>1</v>
      </c>
      <c r="AE1573">
        <v>0</v>
      </c>
      <c r="AF1573">
        <v>22</v>
      </c>
      <c r="AG1573">
        <v>132</v>
      </c>
      <c r="AH1573">
        <v>82</v>
      </c>
      <c r="AI1573">
        <v>147</v>
      </c>
      <c r="AJ1573">
        <v>0</v>
      </c>
      <c r="AK1573">
        <v>348</v>
      </c>
      <c r="AL1573">
        <v>244</v>
      </c>
    </row>
    <row r="1574" spans="1:38" x14ac:dyDescent="0.5">
      <c r="A1574">
        <v>11</v>
      </c>
      <c r="B1574">
        <v>155</v>
      </c>
      <c r="C1574">
        <v>2016</v>
      </c>
      <c r="D1574">
        <v>99</v>
      </c>
      <c r="E1574">
        <v>99</v>
      </c>
      <c r="F1574">
        <v>99</v>
      </c>
      <c r="G1574">
        <v>99</v>
      </c>
      <c r="H1574">
        <v>99</v>
      </c>
      <c r="I1574">
        <v>99</v>
      </c>
      <c r="J1574">
        <v>999</v>
      </c>
      <c r="K1574">
        <v>99</v>
      </c>
      <c r="L1574">
        <v>99</v>
      </c>
      <c r="M1574">
        <v>99</v>
      </c>
      <c r="N1574">
        <v>95</v>
      </c>
      <c r="O1574">
        <v>99</v>
      </c>
      <c r="P1574">
        <v>9999</v>
      </c>
      <c r="Q1574">
        <v>123</v>
      </c>
      <c r="R1574">
        <v>2631</v>
      </c>
      <c r="S1574">
        <v>2631</v>
      </c>
      <c r="T1574">
        <v>15.515393386545041</v>
      </c>
      <c r="U1574">
        <v>59.659064994298738</v>
      </c>
      <c r="V1574">
        <v>105.41489441870031</v>
      </c>
      <c r="W1574">
        <v>97.297947548460613</v>
      </c>
      <c r="X1574">
        <v>1.429917205400107</v>
      </c>
      <c r="Y1574">
        <v>2.2962946124408661</v>
      </c>
      <c r="Z1574">
        <v>-2.622331310687168</v>
      </c>
      <c r="AA1574">
        <v>5.6102865916069611</v>
      </c>
      <c r="AB1574">
        <v>6.7007057167139825</v>
      </c>
      <c r="AC1574">
        <v>51</v>
      </c>
      <c r="AD1574">
        <v>0</v>
      </c>
      <c r="AE1574">
        <v>0</v>
      </c>
      <c r="AF1574">
        <v>6</v>
      </c>
      <c r="AG1574">
        <v>75</v>
      </c>
      <c r="AH1574">
        <v>31</v>
      </c>
      <c r="AI1574">
        <v>86</v>
      </c>
      <c r="AJ1574">
        <v>0</v>
      </c>
      <c r="AK1574">
        <v>181</v>
      </c>
      <c r="AL1574">
        <v>108</v>
      </c>
    </row>
    <row r="1575" spans="1:38" x14ac:dyDescent="0.5">
      <c r="A1575">
        <v>11</v>
      </c>
      <c r="B1575">
        <v>156</v>
      </c>
      <c r="C1575">
        <v>2016</v>
      </c>
      <c r="D1575">
        <v>99</v>
      </c>
      <c r="E1575">
        <v>99</v>
      </c>
      <c r="F1575">
        <v>99</v>
      </c>
      <c r="G1575">
        <v>99</v>
      </c>
      <c r="H1575">
        <v>99</v>
      </c>
      <c r="I1575">
        <v>99</v>
      </c>
      <c r="J1575">
        <v>999</v>
      </c>
      <c r="K1575">
        <v>99</v>
      </c>
      <c r="L1575">
        <v>99</v>
      </c>
      <c r="M1575">
        <v>99</v>
      </c>
      <c r="N1575">
        <v>100</v>
      </c>
      <c r="O1575">
        <v>99</v>
      </c>
      <c r="P1575">
        <v>9999</v>
      </c>
      <c r="Q1575">
        <v>109</v>
      </c>
      <c r="R1575">
        <v>1344</v>
      </c>
      <c r="S1575">
        <v>1344</v>
      </c>
      <c r="T1575">
        <v>15.399553571428577</v>
      </c>
      <c r="U1575">
        <v>59.523809523809554</v>
      </c>
      <c r="V1575">
        <v>110.63423812103407</v>
      </c>
      <c r="W1575">
        <v>102.11540178571418</v>
      </c>
      <c r="X1575">
        <v>1.3981203322991662</v>
      </c>
      <c r="Y1575">
        <v>2.2475578835503063</v>
      </c>
      <c r="Z1575">
        <v>2.0660759521754488</v>
      </c>
      <c r="AA1575">
        <v>2.8659160696008197</v>
      </c>
      <c r="AB1575">
        <v>3.5924152958153908</v>
      </c>
      <c r="AC1575">
        <v>25</v>
      </c>
      <c r="AD1575">
        <v>0</v>
      </c>
      <c r="AE1575">
        <v>0</v>
      </c>
      <c r="AF1575">
        <v>9</v>
      </c>
      <c r="AG1575">
        <v>38</v>
      </c>
      <c r="AH1575">
        <v>24</v>
      </c>
      <c r="AI1575">
        <v>41</v>
      </c>
      <c r="AJ1575">
        <v>0</v>
      </c>
      <c r="AK1575">
        <v>89</v>
      </c>
      <c r="AL1575">
        <v>62</v>
      </c>
    </row>
    <row r="1576" spans="1:38" x14ac:dyDescent="0.5">
      <c r="A1576">
        <v>11</v>
      </c>
      <c r="B1576">
        <v>157</v>
      </c>
      <c r="C1576">
        <v>2016</v>
      </c>
      <c r="D1576">
        <v>99</v>
      </c>
      <c r="E1576">
        <v>99</v>
      </c>
      <c r="F1576">
        <v>99</v>
      </c>
      <c r="G1576">
        <v>99</v>
      </c>
      <c r="H1576">
        <v>99</v>
      </c>
      <c r="I1576">
        <v>99</v>
      </c>
      <c r="J1576">
        <v>999</v>
      </c>
      <c r="K1576">
        <v>99</v>
      </c>
      <c r="L1576">
        <v>99</v>
      </c>
      <c r="M1576">
        <v>99</v>
      </c>
      <c r="N1576">
        <v>105</v>
      </c>
      <c r="O1576">
        <v>99</v>
      </c>
      <c r="P1576">
        <v>9999</v>
      </c>
      <c r="Q1576">
        <v>77</v>
      </c>
      <c r="R1576">
        <v>503</v>
      </c>
      <c r="S1576">
        <v>503</v>
      </c>
      <c r="T1576">
        <v>14.78131212723658</v>
      </c>
      <c r="U1576">
        <v>58.324055666003993</v>
      </c>
      <c r="V1576">
        <v>116.03531573290483</v>
      </c>
      <c r="W1576">
        <v>107.10059642147112</v>
      </c>
      <c r="X1576">
        <v>1.4097853290865312</v>
      </c>
      <c r="Y1576">
        <v>2.6273447074208911</v>
      </c>
      <c r="Z1576">
        <v>-17.792700096488378</v>
      </c>
      <c r="AA1576">
        <v>1.0725861480723302</v>
      </c>
      <c r="AB1576">
        <v>1.4101194147468872</v>
      </c>
      <c r="AC1576">
        <v>6</v>
      </c>
      <c r="AD1576">
        <v>0</v>
      </c>
      <c r="AE1576">
        <v>0</v>
      </c>
      <c r="AF1576">
        <v>1</v>
      </c>
      <c r="AG1576">
        <v>16</v>
      </c>
      <c r="AH1576">
        <v>7</v>
      </c>
      <c r="AI1576">
        <v>12</v>
      </c>
      <c r="AJ1576">
        <v>0</v>
      </c>
      <c r="AK1576">
        <v>35</v>
      </c>
      <c r="AL1576">
        <v>27</v>
      </c>
    </row>
    <row r="1577" spans="1:38" x14ac:dyDescent="0.5">
      <c r="A1577">
        <v>11</v>
      </c>
      <c r="B1577">
        <v>158</v>
      </c>
      <c r="C1577">
        <v>2016</v>
      </c>
      <c r="D1577">
        <v>99</v>
      </c>
      <c r="E1577">
        <v>99</v>
      </c>
      <c r="F1577">
        <v>99</v>
      </c>
      <c r="G1577">
        <v>99</v>
      </c>
      <c r="H1577">
        <v>99</v>
      </c>
      <c r="I1577">
        <v>99</v>
      </c>
      <c r="J1577">
        <v>999</v>
      </c>
      <c r="K1577">
        <v>99</v>
      </c>
      <c r="L1577">
        <v>99</v>
      </c>
      <c r="M1577">
        <v>99</v>
      </c>
      <c r="N1577">
        <v>110</v>
      </c>
      <c r="O1577">
        <v>99</v>
      </c>
      <c r="P1577">
        <v>9999</v>
      </c>
      <c r="Q1577">
        <v>57</v>
      </c>
      <c r="R1577">
        <v>199</v>
      </c>
      <c r="S1577">
        <v>199</v>
      </c>
      <c r="T1577">
        <v>14.527638190954772</v>
      </c>
      <c r="U1577">
        <v>57.849246231155774</v>
      </c>
      <c r="V1577">
        <v>121.35324509873313</v>
      </c>
      <c r="W1577">
        <v>112.00904522613068</v>
      </c>
      <c r="X1577">
        <v>1.3501976750708069</v>
      </c>
      <c r="Y1577">
        <v>3.0287378890681178</v>
      </c>
      <c r="Z1577">
        <v>13.181706904946898</v>
      </c>
      <c r="AA1577">
        <v>0.42434322756738319</v>
      </c>
      <c r="AB1577">
        <v>0.58344804555322649</v>
      </c>
      <c r="AC1577">
        <v>4</v>
      </c>
      <c r="AD1577">
        <v>0</v>
      </c>
      <c r="AE1577">
        <v>0</v>
      </c>
      <c r="AF1577">
        <v>4</v>
      </c>
      <c r="AG1577">
        <v>6</v>
      </c>
      <c r="AH1577">
        <v>2</v>
      </c>
      <c r="AI1577">
        <v>4</v>
      </c>
      <c r="AJ1577">
        <v>0</v>
      </c>
      <c r="AK1577">
        <v>12</v>
      </c>
      <c r="AL1577">
        <v>10</v>
      </c>
    </row>
    <row r="1578" spans="1:38" x14ac:dyDescent="0.5">
      <c r="A1578">
        <v>11</v>
      </c>
      <c r="B1578">
        <v>159</v>
      </c>
      <c r="C1578">
        <v>2016</v>
      </c>
      <c r="D1578">
        <v>99</v>
      </c>
      <c r="E1578">
        <v>99</v>
      </c>
      <c r="F1578">
        <v>99</v>
      </c>
      <c r="G1578">
        <v>99</v>
      </c>
      <c r="H1578">
        <v>99</v>
      </c>
      <c r="I1578">
        <v>99</v>
      </c>
      <c r="J1578">
        <v>999</v>
      </c>
      <c r="K1578">
        <v>99</v>
      </c>
      <c r="L1578">
        <v>99</v>
      </c>
      <c r="M1578">
        <v>99</v>
      </c>
      <c r="N1578">
        <v>115</v>
      </c>
      <c r="O1578">
        <v>99</v>
      </c>
      <c r="P1578">
        <v>9999</v>
      </c>
      <c r="Q1578">
        <v>30</v>
      </c>
      <c r="R1578">
        <v>70</v>
      </c>
      <c r="S1578">
        <v>70</v>
      </c>
      <c r="T1578">
        <v>13.614285714285712</v>
      </c>
      <c r="U1578">
        <v>56.685714285714305</v>
      </c>
      <c r="V1578">
        <v>126.8131868131868</v>
      </c>
      <c r="W1578">
        <v>117.04857142857141</v>
      </c>
      <c r="X1578">
        <v>1.4418978423452016</v>
      </c>
      <c r="Y1578">
        <v>3.2799950223954562</v>
      </c>
      <c r="Z1578">
        <v>-6.9905485719489999E-2</v>
      </c>
      <c r="AA1578">
        <v>0.14926646195837595</v>
      </c>
      <c r="AB1578">
        <v>0.21446685104558152</v>
      </c>
      <c r="AC1578">
        <v>1</v>
      </c>
      <c r="AD1578">
        <v>0</v>
      </c>
      <c r="AE1578">
        <v>0</v>
      </c>
      <c r="AF1578">
        <v>2</v>
      </c>
      <c r="AG1578">
        <v>4</v>
      </c>
      <c r="AH1578">
        <v>2</v>
      </c>
      <c r="AI1578">
        <v>2</v>
      </c>
      <c r="AJ1578">
        <v>0</v>
      </c>
      <c r="AK1578">
        <v>7</v>
      </c>
      <c r="AL1578">
        <v>7</v>
      </c>
    </row>
    <row r="1579" spans="1:38" x14ac:dyDescent="0.5">
      <c r="A1579">
        <v>11</v>
      </c>
      <c r="B1579">
        <v>160</v>
      </c>
      <c r="C1579">
        <v>2016</v>
      </c>
      <c r="D1579">
        <v>99</v>
      </c>
      <c r="E1579">
        <v>99</v>
      </c>
      <c r="F1579">
        <v>99</v>
      </c>
      <c r="G1579">
        <v>99</v>
      </c>
      <c r="H1579">
        <v>99</v>
      </c>
      <c r="I1579">
        <v>99</v>
      </c>
      <c r="J1579">
        <v>999</v>
      </c>
      <c r="K1579">
        <v>99</v>
      </c>
      <c r="L1579">
        <v>99</v>
      </c>
      <c r="M1579">
        <v>99</v>
      </c>
      <c r="N1579">
        <v>120</v>
      </c>
      <c r="O1579">
        <v>99</v>
      </c>
      <c r="P1579">
        <v>9999</v>
      </c>
      <c r="Q1579">
        <v>19</v>
      </c>
      <c r="R1579">
        <v>33</v>
      </c>
      <c r="S1579">
        <v>33</v>
      </c>
      <c r="T1579">
        <v>14.454545454545457</v>
      </c>
      <c r="U1579">
        <v>57.545454545454554</v>
      </c>
      <c r="V1579">
        <v>131.76401063725001</v>
      </c>
      <c r="W1579">
        <v>121.61818181818184</v>
      </c>
      <c r="X1579">
        <v>1.3793838205942119</v>
      </c>
      <c r="Y1579">
        <v>3.6770451665739654</v>
      </c>
      <c r="Z1579">
        <v>-14.414852450388739</v>
      </c>
      <c r="AA1579">
        <v>7.0368474923234392E-2</v>
      </c>
      <c r="AB1579">
        <v>0.10505300119441711</v>
      </c>
      <c r="AC1579">
        <v>2</v>
      </c>
      <c r="AD1579">
        <v>0</v>
      </c>
      <c r="AE1579">
        <v>0</v>
      </c>
      <c r="AF1579">
        <v>0</v>
      </c>
      <c r="AG1579">
        <v>2</v>
      </c>
      <c r="AH1579">
        <v>0</v>
      </c>
      <c r="AI1579">
        <v>1</v>
      </c>
      <c r="AJ1579">
        <v>0</v>
      </c>
      <c r="AK1579">
        <v>4</v>
      </c>
      <c r="AL1579">
        <v>0</v>
      </c>
    </row>
    <row r="1580" spans="1:38" x14ac:dyDescent="0.5">
      <c r="A1580">
        <v>11</v>
      </c>
      <c r="B1580">
        <v>161</v>
      </c>
      <c r="C1580">
        <v>2016</v>
      </c>
      <c r="D1580">
        <v>99</v>
      </c>
      <c r="E1580">
        <v>99</v>
      </c>
      <c r="F1580">
        <v>99</v>
      </c>
      <c r="G1580">
        <v>99</v>
      </c>
      <c r="H1580">
        <v>99</v>
      </c>
      <c r="I1580">
        <v>99</v>
      </c>
      <c r="J1580">
        <v>999</v>
      </c>
      <c r="K1580">
        <v>99</v>
      </c>
      <c r="L1580">
        <v>99</v>
      </c>
      <c r="M1580">
        <v>99</v>
      </c>
      <c r="N1580">
        <v>125</v>
      </c>
      <c r="O1580">
        <v>99</v>
      </c>
      <c r="P1580">
        <v>9999</v>
      </c>
    </row>
    <row r="1581" spans="1:38" x14ac:dyDescent="0.5">
      <c r="A1581">
        <v>11</v>
      </c>
      <c r="B1581">
        <v>162</v>
      </c>
      <c r="C1581">
        <v>2015</v>
      </c>
      <c r="D1581">
        <v>99</v>
      </c>
      <c r="E1581">
        <v>99</v>
      </c>
      <c r="F1581">
        <v>99</v>
      </c>
      <c r="G1581">
        <v>99</v>
      </c>
      <c r="H1581">
        <v>99</v>
      </c>
      <c r="I1581">
        <v>99</v>
      </c>
      <c r="J1581">
        <v>999</v>
      </c>
      <c r="K1581">
        <v>99</v>
      </c>
      <c r="L1581">
        <v>99</v>
      </c>
      <c r="M1581">
        <v>99</v>
      </c>
      <c r="N1581">
        <v>40</v>
      </c>
      <c r="O1581">
        <v>99</v>
      </c>
      <c r="P1581">
        <v>9999</v>
      </c>
      <c r="Q1581">
        <v>76</v>
      </c>
      <c r="R1581">
        <v>418</v>
      </c>
      <c r="S1581">
        <v>417</v>
      </c>
      <c r="T1581">
        <v>16.686602870813402</v>
      </c>
      <c r="U1581">
        <v>64.059952038369303</v>
      </c>
      <c r="V1581">
        <v>54.797851859357536</v>
      </c>
      <c r="W1581">
        <v>50.46882494004798</v>
      </c>
      <c r="X1581">
        <v>3.9366855784341954</v>
      </c>
      <c r="Y1581">
        <v>3.0232913596247659</v>
      </c>
      <c r="Z1581">
        <v>-10.582663423558413</v>
      </c>
      <c r="AA1581">
        <v>1.1014202524307659</v>
      </c>
      <c r="AB1581">
        <v>0.68715633612309934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24</v>
      </c>
      <c r="AL1581">
        <v>1</v>
      </c>
    </row>
    <row r="1582" spans="1:38" x14ac:dyDescent="0.5">
      <c r="A1582">
        <v>11</v>
      </c>
      <c r="B1582">
        <v>163</v>
      </c>
      <c r="C1582">
        <v>2015</v>
      </c>
      <c r="D1582">
        <v>99</v>
      </c>
      <c r="E1582">
        <v>99</v>
      </c>
      <c r="F1582">
        <v>99</v>
      </c>
      <c r="G1582">
        <v>99</v>
      </c>
      <c r="H1582">
        <v>99</v>
      </c>
      <c r="I1582">
        <v>99</v>
      </c>
      <c r="J1582">
        <v>999</v>
      </c>
      <c r="K1582">
        <v>99</v>
      </c>
      <c r="L1582">
        <v>99</v>
      </c>
      <c r="M1582">
        <v>99</v>
      </c>
      <c r="N1582">
        <v>55</v>
      </c>
      <c r="O1582">
        <v>99</v>
      </c>
      <c r="P1582">
        <v>9999</v>
      </c>
      <c r="Q1582">
        <v>97</v>
      </c>
      <c r="R1582">
        <v>1301</v>
      </c>
      <c r="S1582">
        <v>1301</v>
      </c>
      <c r="T1582">
        <v>16.601076095311299</v>
      </c>
      <c r="U1582">
        <v>62.931591083781697</v>
      </c>
      <c r="V1582">
        <v>64.741931158880277</v>
      </c>
      <c r="W1582">
        <v>59.75680245964648</v>
      </c>
      <c r="X1582">
        <v>2.2184212864157953</v>
      </c>
      <c r="Y1582">
        <v>2.8837203219188439</v>
      </c>
      <c r="Z1582">
        <v>-12.136936510367944</v>
      </c>
      <c r="AA1582">
        <v>3.4281046612737471</v>
      </c>
      <c r="AB1582">
        <v>2.5384052330911482</v>
      </c>
      <c r="AC1582">
        <v>2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47</v>
      </c>
      <c r="AL1582">
        <v>8</v>
      </c>
    </row>
    <row r="1583" spans="1:38" x14ac:dyDescent="0.5">
      <c r="A1583">
        <v>11</v>
      </c>
      <c r="B1583">
        <v>164</v>
      </c>
      <c r="C1583">
        <v>2015</v>
      </c>
      <c r="D1583">
        <v>99</v>
      </c>
      <c r="E1583">
        <v>99</v>
      </c>
      <c r="F1583">
        <v>99</v>
      </c>
      <c r="G1583">
        <v>99</v>
      </c>
      <c r="H1583">
        <v>99</v>
      </c>
      <c r="I1583">
        <v>99</v>
      </c>
      <c r="J1583">
        <v>999</v>
      </c>
      <c r="K1583">
        <v>99</v>
      </c>
      <c r="L1583">
        <v>99</v>
      </c>
      <c r="M1583">
        <v>99</v>
      </c>
      <c r="N1583">
        <v>63</v>
      </c>
      <c r="O1583">
        <v>99</v>
      </c>
      <c r="P1583">
        <v>9999</v>
      </c>
      <c r="Q1583">
        <v>88</v>
      </c>
      <c r="R1583">
        <v>693</v>
      </c>
      <c r="S1583">
        <v>693</v>
      </c>
      <c r="T1583">
        <v>16.510822510822504</v>
      </c>
      <c r="U1583">
        <v>62.464646464646478</v>
      </c>
      <c r="V1583">
        <v>69.460273685625751</v>
      </c>
      <c r="W1583">
        <v>64.111832611832597</v>
      </c>
      <c r="X1583">
        <v>0.55736311331691402</v>
      </c>
      <c r="Y1583">
        <v>2.7910348741396445</v>
      </c>
      <c r="Z1583">
        <v>-4.8152091200928595</v>
      </c>
      <c r="AA1583">
        <v>1.8260388395562701</v>
      </c>
      <c r="AB1583">
        <v>1.4506670041472629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13</v>
      </c>
      <c r="AL1583">
        <v>6</v>
      </c>
    </row>
    <row r="1584" spans="1:38" x14ac:dyDescent="0.5">
      <c r="A1584">
        <v>11</v>
      </c>
      <c r="B1584">
        <v>165</v>
      </c>
      <c r="C1584">
        <v>2015</v>
      </c>
      <c r="D1584">
        <v>99</v>
      </c>
      <c r="E1584">
        <v>99</v>
      </c>
      <c r="F1584">
        <v>99</v>
      </c>
      <c r="G1584">
        <v>99</v>
      </c>
      <c r="H1584">
        <v>99</v>
      </c>
      <c r="I1584">
        <v>99</v>
      </c>
      <c r="J1584">
        <v>999</v>
      </c>
      <c r="K1584">
        <v>99</v>
      </c>
      <c r="L1584">
        <v>99</v>
      </c>
      <c r="M1584">
        <v>99</v>
      </c>
      <c r="N1584">
        <v>65</v>
      </c>
      <c r="O1584">
        <v>99</v>
      </c>
      <c r="P1584">
        <v>9999</v>
      </c>
      <c r="Q1584">
        <v>93</v>
      </c>
      <c r="R1584">
        <v>885</v>
      </c>
      <c r="S1584">
        <v>885</v>
      </c>
      <c r="T1584">
        <v>16.471186440677965</v>
      </c>
      <c r="U1584">
        <v>62.324293785310736</v>
      </c>
      <c r="V1584">
        <v>71.64955836715221</v>
      </c>
      <c r="W1584">
        <v>66.132542372881247</v>
      </c>
      <c r="X1584">
        <v>0.57293256884779487</v>
      </c>
      <c r="Y1584">
        <v>2.8739876986899242</v>
      </c>
      <c r="Z1584">
        <v>1.9873389973939524</v>
      </c>
      <c r="AA1584">
        <v>2.3319543622038941</v>
      </c>
      <c r="AB1584">
        <v>1.9109740814510181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26</v>
      </c>
      <c r="AL1584">
        <v>9</v>
      </c>
    </row>
    <row r="1585" spans="1:38" x14ac:dyDescent="0.5">
      <c r="A1585">
        <v>11</v>
      </c>
      <c r="B1585">
        <v>166</v>
      </c>
      <c r="C1585">
        <v>2015</v>
      </c>
      <c r="D1585">
        <v>99</v>
      </c>
      <c r="E1585">
        <v>99</v>
      </c>
      <c r="F1585">
        <v>99</v>
      </c>
      <c r="G1585">
        <v>99</v>
      </c>
      <c r="H1585">
        <v>99</v>
      </c>
      <c r="I1585">
        <v>99</v>
      </c>
      <c r="J1585">
        <v>999</v>
      </c>
      <c r="K1585">
        <v>99</v>
      </c>
      <c r="L1585">
        <v>99</v>
      </c>
      <c r="M1585">
        <v>99</v>
      </c>
      <c r="N1585">
        <v>67</v>
      </c>
      <c r="O1585">
        <v>99</v>
      </c>
      <c r="P1585">
        <v>9999</v>
      </c>
      <c r="Q1585">
        <v>104</v>
      </c>
      <c r="R1585">
        <v>1179</v>
      </c>
      <c r="S1585">
        <v>1179</v>
      </c>
      <c r="T1585">
        <v>16.358778625954201</v>
      </c>
      <c r="U1585">
        <v>61.871077184054293</v>
      </c>
      <c r="V1585">
        <v>73.770856364125791</v>
      </c>
      <c r="W1585">
        <v>68.090500424088148</v>
      </c>
      <c r="X1585">
        <v>0.57941329509981809</v>
      </c>
      <c r="Y1585">
        <v>2.8713441530235242</v>
      </c>
      <c r="Z1585">
        <v>-0.98618257718323099</v>
      </c>
      <c r="AA1585">
        <v>3.1066375062580698</v>
      </c>
      <c r="AB1585">
        <v>2.6211787489356566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26</v>
      </c>
      <c r="AL1585">
        <v>3</v>
      </c>
    </row>
    <row r="1586" spans="1:38" x14ac:dyDescent="0.5">
      <c r="A1586">
        <v>11</v>
      </c>
      <c r="B1586">
        <v>167</v>
      </c>
      <c r="C1586">
        <v>2015</v>
      </c>
      <c r="D1586">
        <v>99</v>
      </c>
      <c r="E1586">
        <v>99</v>
      </c>
      <c r="F1586">
        <v>99</v>
      </c>
      <c r="G1586">
        <v>99</v>
      </c>
      <c r="H1586">
        <v>99</v>
      </c>
      <c r="I1586">
        <v>99</v>
      </c>
      <c r="J1586">
        <v>999</v>
      </c>
      <c r="K1586">
        <v>99</v>
      </c>
      <c r="L1586">
        <v>99</v>
      </c>
      <c r="M1586">
        <v>99</v>
      </c>
      <c r="N1586">
        <v>69</v>
      </c>
      <c r="O1586">
        <v>99</v>
      </c>
      <c r="P1586">
        <v>9999</v>
      </c>
      <c r="Q1586">
        <v>101</v>
      </c>
      <c r="R1586">
        <v>1541</v>
      </c>
      <c r="S1586">
        <v>1541</v>
      </c>
      <c r="T1586">
        <v>16.351719662556778</v>
      </c>
      <c r="U1586">
        <v>61.689162881245949</v>
      </c>
      <c r="V1586">
        <v>75.943847581068894</v>
      </c>
      <c r="W1586">
        <v>70.096171317326451</v>
      </c>
      <c r="X1586">
        <v>0.57284846220916763</v>
      </c>
      <c r="Y1586">
        <v>2.7450751157993314</v>
      </c>
      <c r="Z1586">
        <v>-0.82261476757752128</v>
      </c>
      <c r="AA1586">
        <v>4.0604990645832792</v>
      </c>
      <c r="AB1586">
        <v>3.5269007886062185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49</v>
      </c>
      <c r="AL1586">
        <v>7</v>
      </c>
    </row>
    <row r="1587" spans="1:38" x14ac:dyDescent="0.5">
      <c r="A1587">
        <v>11</v>
      </c>
      <c r="B1587">
        <v>168</v>
      </c>
      <c r="C1587">
        <v>2015</v>
      </c>
      <c r="D1587">
        <v>99</v>
      </c>
      <c r="E1587">
        <v>99</v>
      </c>
      <c r="F1587">
        <v>99</v>
      </c>
      <c r="G1587">
        <v>99</v>
      </c>
      <c r="H1587">
        <v>99</v>
      </c>
      <c r="I1587">
        <v>99</v>
      </c>
      <c r="J1587">
        <v>999</v>
      </c>
      <c r="K1587">
        <v>99</v>
      </c>
      <c r="L1587">
        <v>99</v>
      </c>
      <c r="M1587">
        <v>99</v>
      </c>
      <c r="N1587">
        <v>71</v>
      </c>
      <c r="O1587">
        <v>99</v>
      </c>
      <c r="P1587">
        <v>9999</v>
      </c>
      <c r="Q1587">
        <v>108</v>
      </c>
      <c r="R1587">
        <v>1883</v>
      </c>
      <c r="S1587">
        <v>1883</v>
      </c>
      <c r="T1587">
        <v>16.303770578863524</v>
      </c>
      <c r="U1587">
        <v>61.440785979819438</v>
      </c>
      <c r="V1587">
        <v>78.076868416676945</v>
      </c>
      <c r="W1587">
        <v>72.064949548592779</v>
      </c>
      <c r="X1587">
        <v>0.56511559881518703</v>
      </c>
      <c r="Y1587">
        <v>2.6678538772844318</v>
      </c>
      <c r="Z1587">
        <v>-2.9380467778298822</v>
      </c>
      <c r="AA1587">
        <v>4.9616610892993593</v>
      </c>
      <c r="AB1587">
        <v>4.4306833596794197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37</v>
      </c>
      <c r="AL1587">
        <v>11</v>
      </c>
    </row>
    <row r="1588" spans="1:38" x14ac:dyDescent="0.5">
      <c r="A1588">
        <v>11</v>
      </c>
      <c r="B1588">
        <v>169</v>
      </c>
      <c r="C1588">
        <v>2015</v>
      </c>
      <c r="D1588">
        <v>99</v>
      </c>
      <c r="E1588">
        <v>99</v>
      </c>
      <c r="F1588">
        <v>99</v>
      </c>
      <c r="G1588">
        <v>99</v>
      </c>
      <c r="H1588">
        <v>99</v>
      </c>
      <c r="I1588">
        <v>99</v>
      </c>
      <c r="J1588">
        <v>999</v>
      </c>
      <c r="K1588">
        <v>99</v>
      </c>
      <c r="L1588">
        <v>99</v>
      </c>
      <c r="M1588">
        <v>99</v>
      </c>
      <c r="N1588">
        <v>73</v>
      </c>
      <c r="O1588">
        <v>99</v>
      </c>
      <c r="P1588">
        <v>9999</v>
      </c>
      <c r="Q1588">
        <v>117</v>
      </c>
      <c r="R1588">
        <v>2209</v>
      </c>
      <c r="S1588">
        <v>2209</v>
      </c>
      <c r="T1588">
        <v>16.168854685377998</v>
      </c>
      <c r="U1588">
        <v>61.194658216387502</v>
      </c>
      <c r="V1588">
        <v>80.262611291245619</v>
      </c>
      <c r="W1588">
        <v>74.08239022181975</v>
      </c>
      <c r="X1588">
        <v>0.57981162535964836</v>
      </c>
      <c r="Y1588">
        <v>2.7347086668437299</v>
      </c>
      <c r="Z1588">
        <v>-2.6787847034507033</v>
      </c>
      <c r="AA1588">
        <v>5.8206634871281393</v>
      </c>
      <c r="AB1588">
        <v>5.3432686367096398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43</v>
      </c>
      <c r="AL1588">
        <v>13</v>
      </c>
    </row>
    <row r="1589" spans="1:38" x14ac:dyDescent="0.5">
      <c r="A1589">
        <v>11</v>
      </c>
      <c r="B1589">
        <v>170</v>
      </c>
      <c r="C1589">
        <v>2015</v>
      </c>
      <c r="D1589">
        <v>99</v>
      </c>
      <c r="E1589">
        <v>99</v>
      </c>
      <c r="F1589">
        <v>99</v>
      </c>
      <c r="G1589">
        <v>99</v>
      </c>
      <c r="H1589">
        <v>99</v>
      </c>
      <c r="I1589">
        <v>99</v>
      </c>
      <c r="J1589">
        <v>999</v>
      </c>
      <c r="K1589">
        <v>99</v>
      </c>
      <c r="L1589">
        <v>99</v>
      </c>
      <c r="M1589">
        <v>99</v>
      </c>
      <c r="N1589">
        <v>75</v>
      </c>
      <c r="O1589">
        <v>99</v>
      </c>
      <c r="P1589">
        <v>9999</v>
      </c>
      <c r="Q1589">
        <v>112</v>
      </c>
      <c r="R1589">
        <v>2812</v>
      </c>
      <c r="S1589">
        <v>2812</v>
      </c>
      <c r="T1589">
        <v>16.076102418207679</v>
      </c>
      <c r="U1589">
        <v>60.937055476529153</v>
      </c>
      <c r="V1589">
        <v>82.400530769692992</v>
      </c>
      <c r="W1589">
        <v>76.055689900426756</v>
      </c>
      <c r="X1589">
        <v>0.58377144879736298</v>
      </c>
      <c r="Y1589">
        <v>2.7146053274266424</v>
      </c>
      <c r="Z1589">
        <v>-0.97937409823259691</v>
      </c>
      <c r="AA1589">
        <v>7.4095544254433348</v>
      </c>
      <c r="AB1589">
        <v>6.9830207687047912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54</v>
      </c>
      <c r="AL1589">
        <v>17</v>
      </c>
    </row>
    <row r="1590" spans="1:38" x14ac:dyDescent="0.5">
      <c r="A1590">
        <v>11</v>
      </c>
      <c r="B1590">
        <v>171</v>
      </c>
      <c r="C1590">
        <v>2015</v>
      </c>
      <c r="D1590">
        <v>99</v>
      </c>
      <c r="E1590">
        <v>99</v>
      </c>
      <c r="F1590">
        <v>99</v>
      </c>
      <c r="G1590">
        <v>99</v>
      </c>
      <c r="H1590">
        <v>99</v>
      </c>
      <c r="I1590">
        <v>99</v>
      </c>
      <c r="J1590">
        <v>999</v>
      </c>
      <c r="K1590">
        <v>99</v>
      </c>
      <c r="L1590">
        <v>99</v>
      </c>
      <c r="M1590">
        <v>99</v>
      </c>
      <c r="N1590">
        <v>77</v>
      </c>
      <c r="O1590">
        <v>99</v>
      </c>
      <c r="P1590">
        <v>9999</v>
      </c>
      <c r="Q1590">
        <v>110</v>
      </c>
      <c r="R1590">
        <v>2863</v>
      </c>
      <c r="S1590">
        <v>2863</v>
      </c>
      <c r="T1590">
        <v>15.974152986377925</v>
      </c>
      <c r="U1590">
        <v>60.645826056583985</v>
      </c>
      <c r="V1590">
        <v>84.60543210362475</v>
      </c>
      <c r="W1590">
        <v>78.09081383164515</v>
      </c>
      <c r="X1590">
        <v>0.5868653158889352</v>
      </c>
      <c r="Y1590">
        <v>2.6165375625831082</v>
      </c>
      <c r="Z1590">
        <v>-0.22780036709618939</v>
      </c>
      <c r="AA1590">
        <v>7.5439382361466079</v>
      </c>
      <c r="AB1590">
        <v>7.2999116529607679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37</v>
      </c>
      <c r="AL1590">
        <v>16</v>
      </c>
    </row>
    <row r="1591" spans="1:38" x14ac:dyDescent="0.5">
      <c r="A1591">
        <v>11</v>
      </c>
      <c r="B1591">
        <v>172</v>
      </c>
      <c r="C1591">
        <v>2015</v>
      </c>
      <c r="D1591">
        <v>99</v>
      </c>
      <c r="E1591">
        <v>99</v>
      </c>
      <c r="F1591">
        <v>99</v>
      </c>
      <c r="G1591">
        <v>99</v>
      </c>
      <c r="H1591">
        <v>99</v>
      </c>
      <c r="I1591">
        <v>99</v>
      </c>
      <c r="J1591">
        <v>999</v>
      </c>
      <c r="K1591">
        <v>99</v>
      </c>
      <c r="L1591">
        <v>99</v>
      </c>
      <c r="M1591">
        <v>99</v>
      </c>
      <c r="N1591">
        <v>79</v>
      </c>
      <c r="O1591">
        <v>99</v>
      </c>
      <c r="P1591">
        <v>9999</v>
      </c>
      <c r="Q1591">
        <v>114</v>
      </c>
      <c r="R1591">
        <v>3138</v>
      </c>
      <c r="S1591">
        <v>3138</v>
      </c>
      <c r="T1591">
        <v>15.927342256214144</v>
      </c>
      <c r="U1591">
        <v>60.580305927342259</v>
      </c>
      <c r="V1591">
        <v>86.743390183726419</v>
      </c>
      <c r="W1591">
        <v>80.064149139579214</v>
      </c>
      <c r="X1591">
        <v>0.57510405247995688</v>
      </c>
      <c r="Y1591">
        <v>2.6365972930333381</v>
      </c>
      <c r="Z1591">
        <v>-3.7727583178977406</v>
      </c>
      <c r="AA1591">
        <v>8.2685568232721121</v>
      </c>
      <c r="AB1591">
        <v>8.2032762914069082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44</v>
      </c>
      <c r="AL1591">
        <v>18</v>
      </c>
    </row>
    <row r="1592" spans="1:38" x14ac:dyDescent="0.5">
      <c r="A1592">
        <v>11</v>
      </c>
      <c r="B1592">
        <v>173</v>
      </c>
      <c r="C1592">
        <v>2015</v>
      </c>
      <c r="D1592">
        <v>99</v>
      </c>
      <c r="E1592">
        <v>99</v>
      </c>
      <c r="F1592">
        <v>99</v>
      </c>
      <c r="G1592">
        <v>99</v>
      </c>
      <c r="H1592">
        <v>99</v>
      </c>
      <c r="I1592">
        <v>99</v>
      </c>
      <c r="J1592">
        <v>999</v>
      </c>
      <c r="K1592">
        <v>99</v>
      </c>
      <c r="L1592">
        <v>99</v>
      </c>
      <c r="M1592">
        <v>99</v>
      </c>
      <c r="N1592">
        <v>81</v>
      </c>
      <c r="O1592">
        <v>99</v>
      </c>
      <c r="P1592">
        <v>9999</v>
      </c>
      <c r="Q1592">
        <v>121</v>
      </c>
      <c r="R1592">
        <v>3149</v>
      </c>
      <c r="S1592">
        <v>3149</v>
      </c>
      <c r="T1592">
        <v>15.832962845347732</v>
      </c>
      <c r="U1592">
        <v>60.295966973642415</v>
      </c>
      <c r="V1592">
        <v>88.892929602925179</v>
      </c>
      <c r="W1592">
        <v>82.048174023499612</v>
      </c>
      <c r="X1592">
        <v>0.57043213733789822</v>
      </c>
      <c r="Y1592">
        <v>2.6022536328524377</v>
      </c>
      <c r="Z1592">
        <v>-1.0910094007486657</v>
      </c>
      <c r="AA1592">
        <v>8.2975415667571344</v>
      </c>
      <c r="AB1592">
        <v>8.436025583484561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43</v>
      </c>
      <c r="AL1592">
        <v>17</v>
      </c>
    </row>
    <row r="1593" spans="1:38" x14ac:dyDescent="0.5">
      <c r="A1593">
        <v>11</v>
      </c>
      <c r="B1593">
        <v>174</v>
      </c>
      <c r="C1593">
        <v>2015</v>
      </c>
      <c r="D1593">
        <v>99</v>
      </c>
      <c r="E1593">
        <v>99</v>
      </c>
      <c r="F1593">
        <v>99</v>
      </c>
      <c r="G1593">
        <v>99</v>
      </c>
      <c r="H1593">
        <v>99</v>
      </c>
      <c r="I1593">
        <v>99</v>
      </c>
      <c r="J1593">
        <v>999</v>
      </c>
      <c r="K1593">
        <v>99</v>
      </c>
      <c r="L1593">
        <v>99</v>
      </c>
      <c r="M1593">
        <v>99</v>
      </c>
      <c r="N1593">
        <v>83</v>
      </c>
      <c r="O1593">
        <v>99</v>
      </c>
      <c r="P1593">
        <v>9999</v>
      </c>
      <c r="Q1593">
        <v>124</v>
      </c>
      <c r="R1593">
        <v>2948</v>
      </c>
      <c r="S1593">
        <v>2948</v>
      </c>
      <c r="T1593">
        <v>15.820556309362278</v>
      </c>
      <c r="U1593">
        <v>60.207259158751697</v>
      </c>
      <c r="V1593">
        <v>91.031104695178811</v>
      </c>
      <c r="W1593">
        <v>84.021709633649905</v>
      </c>
      <c r="X1593">
        <v>0.57738667073238292</v>
      </c>
      <c r="Y1593">
        <v>2.50022825647279</v>
      </c>
      <c r="Z1593">
        <v>-0.30698825830155624</v>
      </c>
      <c r="AA1593">
        <v>7.7679112539854014</v>
      </c>
      <c r="AB1593">
        <v>8.0875187490127143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39</v>
      </c>
      <c r="AL1593">
        <v>14</v>
      </c>
    </row>
    <row r="1594" spans="1:38" x14ac:dyDescent="0.5">
      <c r="A1594">
        <v>11</v>
      </c>
      <c r="B1594">
        <v>175</v>
      </c>
      <c r="C1594">
        <v>2015</v>
      </c>
      <c r="D1594">
        <v>99</v>
      </c>
      <c r="E1594">
        <v>99</v>
      </c>
      <c r="F1594">
        <v>99</v>
      </c>
      <c r="G1594">
        <v>99</v>
      </c>
      <c r="H1594">
        <v>99</v>
      </c>
      <c r="I1594">
        <v>99</v>
      </c>
      <c r="J1594">
        <v>999</v>
      </c>
      <c r="K1594">
        <v>99</v>
      </c>
      <c r="L1594">
        <v>99</v>
      </c>
      <c r="M1594">
        <v>99</v>
      </c>
      <c r="N1594">
        <v>85</v>
      </c>
      <c r="O1594">
        <v>99</v>
      </c>
      <c r="P1594">
        <v>9999</v>
      </c>
      <c r="Q1594">
        <v>117</v>
      </c>
      <c r="R1594">
        <v>2756</v>
      </c>
      <c r="S1594">
        <v>2756</v>
      </c>
      <c r="T1594">
        <v>15.680696661828735</v>
      </c>
      <c r="U1594">
        <v>59.994557329462992</v>
      </c>
      <c r="V1594">
        <v>93.173448416299379</v>
      </c>
      <c r="W1594">
        <v>85.999092888243851</v>
      </c>
      <c r="X1594">
        <v>0.56467997417218552</v>
      </c>
      <c r="Y1594">
        <v>2.5454446034625073</v>
      </c>
      <c r="Z1594">
        <v>0.58783708232472598</v>
      </c>
      <c r="AA1594">
        <v>7.2619957313377776</v>
      </c>
      <c r="AB1594">
        <v>7.738724585859786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28</v>
      </c>
      <c r="AL1594">
        <v>14</v>
      </c>
    </row>
    <row r="1595" spans="1:38" x14ac:dyDescent="0.5">
      <c r="A1595">
        <v>11</v>
      </c>
      <c r="B1595">
        <v>176</v>
      </c>
      <c r="C1595">
        <v>2015</v>
      </c>
      <c r="D1595">
        <v>99</v>
      </c>
      <c r="E1595">
        <v>99</v>
      </c>
      <c r="F1595">
        <v>99</v>
      </c>
      <c r="G1595">
        <v>99</v>
      </c>
      <c r="H1595">
        <v>99</v>
      </c>
      <c r="I1595">
        <v>99</v>
      </c>
      <c r="J1595">
        <v>999</v>
      </c>
      <c r="K1595">
        <v>99</v>
      </c>
      <c r="L1595">
        <v>99</v>
      </c>
      <c r="M1595">
        <v>99</v>
      </c>
      <c r="N1595">
        <v>87</v>
      </c>
      <c r="O1595">
        <v>99</v>
      </c>
      <c r="P1595">
        <v>9999</v>
      </c>
      <c r="Q1595">
        <v>121</v>
      </c>
      <c r="R1595">
        <v>3449</v>
      </c>
      <c r="S1595">
        <v>3449</v>
      </c>
      <c r="T1595">
        <v>15.570020295737894</v>
      </c>
      <c r="U1595">
        <v>59.73209625978545</v>
      </c>
      <c r="V1595">
        <v>95.907083781095182</v>
      </c>
      <c r="W1595">
        <v>88.522238329950596</v>
      </c>
      <c r="X1595">
        <v>0.87662276645502224</v>
      </c>
      <c r="Y1595">
        <v>2.4229774331691858</v>
      </c>
      <c r="Z1595">
        <v>-5.2670228513816815</v>
      </c>
      <c r="AA1595">
        <v>9.0880345708940489</v>
      </c>
      <c r="AB1595">
        <v>9.9687771676614378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45</v>
      </c>
      <c r="AL1595">
        <v>8</v>
      </c>
    </row>
    <row r="1596" spans="1:38" x14ac:dyDescent="0.5">
      <c r="A1596">
        <v>11</v>
      </c>
      <c r="B1596">
        <v>177</v>
      </c>
      <c r="C1596">
        <v>2015</v>
      </c>
      <c r="D1596">
        <v>99</v>
      </c>
      <c r="E1596">
        <v>99</v>
      </c>
      <c r="F1596">
        <v>99</v>
      </c>
      <c r="G1596">
        <v>99</v>
      </c>
      <c r="H1596">
        <v>99</v>
      </c>
      <c r="I1596">
        <v>99</v>
      </c>
      <c r="J1596">
        <v>999</v>
      </c>
      <c r="K1596">
        <v>99</v>
      </c>
      <c r="L1596">
        <v>99</v>
      </c>
      <c r="M1596">
        <v>99</v>
      </c>
      <c r="N1596">
        <v>90</v>
      </c>
      <c r="O1596">
        <v>99</v>
      </c>
      <c r="P1596">
        <v>9999</v>
      </c>
      <c r="Q1596">
        <v>126</v>
      </c>
      <c r="R1596">
        <v>3797</v>
      </c>
      <c r="S1596">
        <v>3797</v>
      </c>
      <c r="T1596">
        <v>15.37634974980247</v>
      </c>
      <c r="U1596">
        <v>59.460626810639958</v>
      </c>
      <c r="V1596">
        <v>99.983250733101585</v>
      </c>
      <c r="W1596">
        <v>92.284540426652512</v>
      </c>
      <c r="X1596">
        <v>1.416640125421281</v>
      </c>
      <c r="Y1596">
        <v>2.3349585707342202</v>
      </c>
      <c r="Z1596">
        <v>-3.1669638702679785</v>
      </c>
      <c r="AA1596">
        <v>10.005006455692868</v>
      </c>
      <c r="AB1596">
        <v>11.441049329567489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43</v>
      </c>
      <c r="AL1596">
        <v>10</v>
      </c>
    </row>
    <row r="1597" spans="1:38" x14ac:dyDescent="0.5">
      <c r="A1597">
        <v>11</v>
      </c>
      <c r="B1597">
        <v>178</v>
      </c>
      <c r="C1597">
        <v>2015</v>
      </c>
      <c r="D1597">
        <v>99</v>
      </c>
      <c r="E1597">
        <v>99</v>
      </c>
      <c r="F1597">
        <v>99</v>
      </c>
      <c r="G1597">
        <v>99</v>
      </c>
      <c r="H1597">
        <v>99</v>
      </c>
      <c r="I1597">
        <v>99</v>
      </c>
      <c r="J1597">
        <v>999</v>
      </c>
      <c r="K1597">
        <v>99</v>
      </c>
      <c r="L1597">
        <v>99</v>
      </c>
      <c r="M1597">
        <v>99</v>
      </c>
      <c r="N1597">
        <v>95</v>
      </c>
      <c r="O1597">
        <v>99</v>
      </c>
      <c r="P1597">
        <v>9999</v>
      </c>
      <c r="Q1597">
        <v>119</v>
      </c>
      <c r="R1597">
        <v>1965</v>
      </c>
      <c r="S1597">
        <v>1965</v>
      </c>
      <c r="T1597">
        <v>15.233587786259548</v>
      </c>
      <c r="U1597">
        <v>59.224936386768448</v>
      </c>
      <c r="V1597">
        <v>105.33198801341962</v>
      </c>
      <c r="W1597">
        <v>97.221424936386938</v>
      </c>
      <c r="X1597">
        <v>1.4424406815040998</v>
      </c>
      <c r="Y1597">
        <v>2.2629416462145455</v>
      </c>
      <c r="Z1597">
        <v>-3.9580129074154424</v>
      </c>
      <c r="AA1597">
        <v>5.1777291770967828</v>
      </c>
      <c r="AB1597">
        <v>6.2376477236744527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24</v>
      </c>
      <c r="AL1597">
        <v>12</v>
      </c>
    </row>
    <row r="1598" spans="1:38" x14ac:dyDescent="0.5">
      <c r="A1598">
        <v>11</v>
      </c>
      <c r="B1598">
        <v>179</v>
      </c>
      <c r="C1598">
        <v>2015</v>
      </c>
      <c r="D1598">
        <v>99</v>
      </c>
      <c r="E1598">
        <v>99</v>
      </c>
      <c r="F1598">
        <v>99</v>
      </c>
      <c r="G1598">
        <v>99</v>
      </c>
      <c r="H1598">
        <v>99</v>
      </c>
      <c r="I1598">
        <v>99</v>
      </c>
      <c r="J1598">
        <v>999</v>
      </c>
      <c r="K1598">
        <v>99</v>
      </c>
      <c r="L1598">
        <v>99</v>
      </c>
      <c r="M1598">
        <v>99</v>
      </c>
      <c r="N1598">
        <v>100</v>
      </c>
      <c r="O1598">
        <v>99</v>
      </c>
      <c r="P1598">
        <v>9999</v>
      </c>
      <c r="Q1598">
        <v>103</v>
      </c>
      <c r="R1598">
        <v>829</v>
      </c>
      <c r="S1598">
        <v>829</v>
      </c>
      <c r="T1598">
        <v>15.168878166465621</v>
      </c>
      <c r="U1598">
        <v>59.034981905910733</v>
      </c>
      <c r="V1598">
        <v>110.7140009958611</v>
      </c>
      <c r="W1598">
        <v>102.18902291917976</v>
      </c>
      <c r="X1598">
        <v>1.4454579702466108</v>
      </c>
      <c r="Y1598">
        <v>2.2135631709113404</v>
      </c>
      <c r="Z1598">
        <v>-11.471596541872531</v>
      </c>
      <c r="AA1598">
        <v>2.1843956680983374</v>
      </c>
      <c r="AB1598">
        <v>2.7660185249942977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16</v>
      </c>
      <c r="AL1598">
        <v>3</v>
      </c>
    </row>
    <row r="1599" spans="1:38" x14ac:dyDescent="0.5">
      <c r="A1599">
        <v>11</v>
      </c>
      <c r="B1599">
        <v>180</v>
      </c>
      <c r="C1599">
        <v>2014</v>
      </c>
      <c r="D1599">
        <v>99</v>
      </c>
      <c r="E1599">
        <v>99</v>
      </c>
      <c r="F1599">
        <v>99</v>
      </c>
      <c r="G1599">
        <v>99</v>
      </c>
      <c r="H1599">
        <v>99</v>
      </c>
      <c r="I1599">
        <v>99</v>
      </c>
      <c r="J1599">
        <v>999</v>
      </c>
      <c r="K1599">
        <v>99</v>
      </c>
      <c r="L1599">
        <v>99</v>
      </c>
      <c r="M1599">
        <v>99</v>
      </c>
      <c r="N1599">
        <v>40</v>
      </c>
      <c r="O1599">
        <v>99</v>
      </c>
      <c r="P1599">
        <v>9999</v>
      </c>
      <c r="Q1599">
        <v>31</v>
      </c>
      <c r="R1599">
        <v>221</v>
      </c>
      <c r="S1599">
        <v>221</v>
      </c>
      <c r="T1599">
        <v>16.769230769230777</v>
      </c>
      <c r="U1599">
        <v>63.502262443438909</v>
      </c>
      <c r="V1599">
        <v>54.787898991582637</v>
      </c>
      <c r="W1599">
        <v>50.569230769230785</v>
      </c>
      <c r="X1599">
        <v>3.8115986178595249</v>
      </c>
      <c r="Y1599">
        <v>2.8754294338169339</v>
      </c>
      <c r="Z1599">
        <v>-19.700819179071569</v>
      </c>
      <c r="AA1599">
        <v>2.0792172358641454</v>
      </c>
      <c r="AB1599">
        <v>1.3613675800880596</v>
      </c>
    </row>
    <row r="1600" spans="1:38" x14ac:dyDescent="0.5">
      <c r="A1600">
        <v>11</v>
      </c>
      <c r="B1600">
        <v>181</v>
      </c>
      <c r="C1600">
        <v>2014</v>
      </c>
      <c r="D1600">
        <v>99</v>
      </c>
      <c r="E1600">
        <v>99</v>
      </c>
      <c r="F1600">
        <v>99</v>
      </c>
      <c r="G1600">
        <v>99</v>
      </c>
      <c r="H1600">
        <v>99</v>
      </c>
      <c r="I1600">
        <v>99</v>
      </c>
      <c r="J1600">
        <v>999</v>
      </c>
      <c r="K1600">
        <v>99</v>
      </c>
      <c r="L1600">
        <v>99</v>
      </c>
      <c r="M1600">
        <v>99</v>
      </c>
      <c r="N1600">
        <v>55</v>
      </c>
      <c r="O1600">
        <v>99</v>
      </c>
      <c r="P1600">
        <v>9999</v>
      </c>
      <c r="Q1600">
        <v>45</v>
      </c>
      <c r="R1600">
        <v>720</v>
      </c>
      <c r="S1600">
        <v>720</v>
      </c>
      <c r="T1600">
        <v>16.533333333333339</v>
      </c>
      <c r="U1600">
        <v>62.554166666666646</v>
      </c>
      <c r="V1600">
        <v>64.630883592151179</v>
      </c>
      <c r="W1600">
        <v>59.654305555555602</v>
      </c>
      <c r="X1600">
        <v>2.2572373271497099</v>
      </c>
      <c r="Y1600">
        <v>3.0331244204614518</v>
      </c>
      <c r="Z1600">
        <v>-15.627814299226271</v>
      </c>
      <c r="AA1600">
        <v>6.7739204064352236</v>
      </c>
      <c r="AB1600">
        <v>5.2320402180712122</v>
      </c>
    </row>
    <row r="1601" spans="1:28" x14ac:dyDescent="0.5">
      <c r="A1601">
        <v>11</v>
      </c>
      <c r="B1601">
        <v>182</v>
      </c>
      <c r="C1601">
        <v>2014</v>
      </c>
      <c r="D1601">
        <v>99</v>
      </c>
      <c r="E1601">
        <v>99</v>
      </c>
      <c r="F1601">
        <v>99</v>
      </c>
      <c r="G1601">
        <v>99</v>
      </c>
      <c r="H1601">
        <v>99</v>
      </c>
      <c r="I1601">
        <v>99</v>
      </c>
      <c r="J1601">
        <v>999</v>
      </c>
      <c r="K1601">
        <v>99</v>
      </c>
      <c r="L1601">
        <v>99</v>
      </c>
      <c r="M1601">
        <v>99</v>
      </c>
      <c r="N1601">
        <v>63</v>
      </c>
      <c r="O1601">
        <v>99</v>
      </c>
      <c r="P1601">
        <v>9999</v>
      </c>
      <c r="Q1601">
        <v>40</v>
      </c>
      <c r="R1601">
        <v>334</v>
      </c>
      <c r="S1601">
        <v>334</v>
      </c>
      <c r="T1601">
        <v>16.389221556886231</v>
      </c>
      <c r="U1601">
        <v>62.023952095808383</v>
      </c>
      <c r="V1601">
        <v>69.43707384797041</v>
      </c>
      <c r="W1601">
        <v>64.090419161676621</v>
      </c>
      <c r="X1601">
        <v>0.55701659667865211</v>
      </c>
      <c r="Y1601">
        <v>2.7727331374652047</v>
      </c>
      <c r="Z1601">
        <v>-7.0414688072376475</v>
      </c>
      <c r="AA1601">
        <v>3.142346410763007</v>
      </c>
      <c r="AB1601">
        <v>2.607572316333596</v>
      </c>
    </row>
    <row r="1602" spans="1:28" x14ac:dyDescent="0.5">
      <c r="A1602">
        <v>11</v>
      </c>
      <c r="B1602">
        <v>183</v>
      </c>
      <c r="C1602">
        <v>2014</v>
      </c>
      <c r="D1602">
        <v>99</v>
      </c>
      <c r="E1602">
        <v>99</v>
      </c>
      <c r="F1602">
        <v>99</v>
      </c>
      <c r="G1602">
        <v>99</v>
      </c>
      <c r="H1602">
        <v>99</v>
      </c>
      <c r="I1602">
        <v>99</v>
      </c>
      <c r="J1602">
        <v>999</v>
      </c>
      <c r="K1602">
        <v>99</v>
      </c>
      <c r="L1602">
        <v>99</v>
      </c>
      <c r="M1602">
        <v>99</v>
      </c>
      <c r="N1602">
        <v>65</v>
      </c>
      <c r="O1602">
        <v>99</v>
      </c>
      <c r="P1602">
        <v>9999</v>
      </c>
      <c r="Q1602">
        <v>48</v>
      </c>
      <c r="R1602">
        <v>424</v>
      </c>
      <c r="S1602">
        <v>424</v>
      </c>
      <c r="T1602">
        <v>16.264150943396228</v>
      </c>
      <c r="U1602">
        <v>61.551886792452819</v>
      </c>
      <c r="V1602">
        <v>71.58159406365624</v>
      </c>
      <c r="W1602">
        <v>66.069811320754766</v>
      </c>
      <c r="X1602">
        <v>0.5586236136733832</v>
      </c>
      <c r="Y1602">
        <v>2.8791944343786602</v>
      </c>
      <c r="Z1602">
        <v>-6.6332536647729583</v>
      </c>
      <c r="AA1602">
        <v>3.9890864615674095</v>
      </c>
      <c r="AB1602">
        <v>3.4124453588606527</v>
      </c>
    </row>
    <row r="1603" spans="1:28" x14ac:dyDescent="0.5">
      <c r="A1603">
        <v>11</v>
      </c>
      <c r="B1603">
        <v>184</v>
      </c>
      <c r="C1603">
        <v>2014</v>
      </c>
      <c r="D1603">
        <v>99</v>
      </c>
      <c r="E1603">
        <v>99</v>
      </c>
      <c r="F1603">
        <v>99</v>
      </c>
      <c r="G1603">
        <v>99</v>
      </c>
      <c r="H1603">
        <v>99</v>
      </c>
      <c r="I1603">
        <v>99</v>
      </c>
      <c r="J1603">
        <v>999</v>
      </c>
      <c r="K1603">
        <v>99</v>
      </c>
      <c r="L1603">
        <v>99</v>
      </c>
      <c r="M1603">
        <v>99</v>
      </c>
      <c r="N1603">
        <v>67</v>
      </c>
      <c r="O1603">
        <v>99</v>
      </c>
      <c r="P1603">
        <v>9999</v>
      </c>
      <c r="Q1603">
        <v>56</v>
      </c>
      <c r="R1603">
        <v>520</v>
      </c>
      <c r="S1603">
        <v>520</v>
      </c>
      <c r="T1603">
        <v>16.319230769230771</v>
      </c>
      <c r="U1603">
        <v>61.501923076923056</v>
      </c>
      <c r="V1603">
        <v>73.762188515709695</v>
      </c>
      <c r="W1603">
        <v>68.082499999999982</v>
      </c>
      <c r="X1603">
        <v>0.56273841101745004</v>
      </c>
      <c r="Y1603">
        <v>2.6187188870643752</v>
      </c>
      <c r="Z1603">
        <v>-1.6224065229267677</v>
      </c>
      <c r="AA1603">
        <v>4.8922758490921092</v>
      </c>
      <c r="AB1603">
        <v>4.3125646755578604</v>
      </c>
    </row>
    <row r="1604" spans="1:28" x14ac:dyDescent="0.5">
      <c r="A1604">
        <v>11</v>
      </c>
      <c r="B1604">
        <v>185</v>
      </c>
      <c r="C1604">
        <v>2014</v>
      </c>
      <c r="D1604">
        <v>99</v>
      </c>
      <c r="E1604">
        <v>99</v>
      </c>
      <c r="F1604">
        <v>99</v>
      </c>
      <c r="G1604">
        <v>99</v>
      </c>
      <c r="H1604">
        <v>99</v>
      </c>
      <c r="I1604">
        <v>99</v>
      </c>
      <c r="J1604">
        <v>999</v>
      </c>
      <c r="K1604">
        <v>99</v>
      </c>
      <c r="L1604">
        <v>99</v>
      </c>
      <c r="M1604">
        <v>99</v>
      </c>
      <c r="N1604">
        <v>69</v>
      </c>
      <c r="O1604">
        <v>99</v>
      </c>
      <c r="P1604">
        <v>9999</v>
      </c>
      <c r="Q1604">
        <v>47</v>
      </c>
      <c r="R1604">
        <v>609</v>
      </c>
      <c r="S1604">
        <v>609</v>
      </c>
      <c r="T1604">
        <v>16.098522167487683</v>
      </c>
      <c r="U1604">
        <v>61.05254515599345</v>
      </c>
      <c r="V1604">
        <v>75.925402103158305</v>
      </c>
      <c r="W1604">
        <v>70.079146141215091</v>
      </c>
      <c r="X1604">
        <v>0.57393458945265019</v>
      </c>
      <c r="Y1604">
        <v>2.6086626420410424</v>
      </c>
      <c r="Z1604">
        <v>0.23769832753893433</v>
      </c>
      <c r="AA1604">
        <v>5.7296076771097919</v>
      </c>
      <c r="AB1604">
        <v>5.1987972097312198</v>
      </c>
    </row>
    <row r="1605" spans="1:28" x14ac:dyDescent="0.5">
      <c r="A1605">
        <v>11</v>
      </c>
      <c r="B1605">
        <v>186</v>
      </c>
      <c r="C1605">
        <v>2014</v>
      </c>
      <c r="D1605">
        <v>99</v>
      </c>
      <c r="E1605">
        <v>99</v>
      </c>
      <c r="F1605">
        <v>99</v>
      </c>
      <c r="G1605">
        <v>99</v>
      </c>
      <c r="H1605">
        <v>99</v>
      </c>
      <c r="I1605">
        <v>99</v>
      </c>
      <c r="J1605">
        <v>999</v>
      </c>
      <c r="K1605">
        <v>99</v>
      </c>
      <c r="L1605">
        <v>99</v>
      </c>
      <c r="M1605">
        <v>99</v>
      </c>
      <c r="N1605">
        <v>71</v>
      </c>
      <c r="O1605">
        <v>99</v>
      </c>
      <c r="P1605">
        <v>9999</v>
      </c>
      <c r="Q1605">
        <v>59</v>
      </c>
      <c r="R1605">
        <v>699</v>
      </c>
      <c r="S1605">
        <v>699</v>
      </c>
      <c r="T1605">
        <v>15.99141630901287</v>
      </c>
      <c r="U1605">
        <v>60.885550786838351</v>
      </c>
      <c r="V1605">
        <v>78.06756905469345</v>
      </c>
      <c r="W1605">
        <v>72.056366237482194</v>
      </c>
      <c r="X1605">
        <v>0.568157388977239</v>
      </c>
      <c r="Y1605">
        <v>2.7203582779027529</v>
      </c>
      <c r="Z1605">
        <v>-5.7471776633807021</v>
      </c>
      <c r="AA1605">
        <v>6.5763477279141949</v>
      </c>
      <c r="AB1605">
        <v>6.1354485095767108</v>
      </c>
    </row>
    <row r="1606" spans="1:28" x14ac:dyDescent="0.5">
      <c r="A1606">
        <v>11</v>
      </c>
      <c r="B1606">
        <v>187</v>
      </c>
      <c r="C1606">
        <v>2014</v>
      </c>
      <c r="D1606">
        <v>99</v>
      </c>
      <c r="E1606">
        <v>99</v>
      </c>
      <c r="F1606">
        <v>99</v>
      </c>
      <c r="G1606">
        <v>99</v>
      </c>
      <c r="H1606">
        <v>99</v>
      </c>
      <c r="I1606">
        <v>99</v>
      </c>
      <c r="J1606">
        <v>999</v>
      </c>
      <c r="K1606">
        <v>99</v>
      </c>
      <c r="L1606">
        <v>99</v>
      </c>
      <c r="M1606">
        <v>99</v>
      </c>
      <c r="N1606">
        <v>73</v>
      </c>
      <c r="O1606">
        <v>99</v>
      </c>
      <c r="P1606">
        <v>9999</v>
      </c>
      <c r="Q1606">
        <v>55</v>
      </c>
      <c r="R1606">
        <v>780</v>
      </c>
      <c r="S1606">
        <v>780</v>
      </c>
      <c r="T1606">
        <v>16.057692307692303</v>
      </c>
      <c r="U1606">
        <v>60.8</v>
      </c>
      <c r="V1606">
        <v>80.231130371975524</v>
      </c>
      <c r="W1606">
        <v>74.053333333333285</v>
      </c>
      <c r="X1606">
        <v>0.56945918263572515</v>
      </c>
      <c r="Y1606">
        <v>2.6715020263745699</v>
      </c>
      <c r="Z1606">
        <v>-1.9702974520454777</v>
      </c>
      <c r="AA1606">
        <v>7.3384137736381598</v>
      </c>
      <c r="AB1606">
        <v>7.0361647142946708</v>
      </c>
    </row>
    <row r="1607" spans="1:28" x14ac:dyDescent="0.5">
      <c r="A1607">
        <v>11</v>
      </c>
      <c r="B1607">
        <v>188</v>
      </c>
      <c r="C1607">
        <v>2014</v>
      </c>
      <c r="D1607">
        <v>99</v>
      </c>
      <c r="E1607">
        <v>99</v>
      </c>
      <c r="F1607">
        <v>99</v>
      </c>
      <c r="G1607">
        <v>99</v>
      </c>
      <c r="H1607">
        <v>99</v>
      </c>
      <c r="I1607">
        <v>99</v>
      </c>
      <c r="J1607">
        <v>999</v>
      </c>
      <c r="K1607">
        <v>99</v>
      </c>
      <c r="L1607">
        <v>99</v>
      </c>
      <c r="M1607">
        <v>99</v>
      </c>
      <c r="N1607">
        <v>75</v>
      </c>
      <c r="O1607">
        <v>99</v>
      </c>
      <c r="P1607">
        <v>9999</v>
      </c>
      <c r="Q1607">
        <v>55</v>
      </c>
      <c r="R1607">
        <v>823</v>
      </c>
      <c r="S1607">
        <v>823</v>
      </c>
      <c r="T1607">
        <v>15.98663426488457</v>
      </c>
      <c r="U1607">
        <v>60.642770352369389</v>
      </c>
      <c r="V1607">
        <v>82.347567036013814</v>
      </c>
      <c r="W1607">
        <v>76.00680437424063</v>
      </c>
      <c r="X1607">
        <v>0.58115598495901843</v>
      </c>
      <c r="Y1607">
        <v>2.5895796615136564</v>
      </c>
      <c r="Z1607">
        <v>0.84778860664287004</v>
      </c>
      <c r="AA1607">
        <v>7.7429673534669279</v>
      </c>
      <c r="AB1607">
        <v>7.6198968358235186</v>
      </c>
    </row>
    <row r="1608" spans="1:28" x14ac:dyDescent="0.5">
      <c r="A1608">
        <v>11</v>
      </c>
      <c r="B1608">
        <v>189</v>
      </c>
      <c r="C1608">
        <v>2014</v>
      </c>
      <c r="D1608">
        <v>99</v>
      </c>
      <c r="E1608">
        <v>99</v>
      </c>
      <c r="F1608">
        <v>99</v>
      </c>
      <c r="G1608">
        <v>99</v>
      </c>
      <c r="H1608">
        <v>99</v>
      </c>
      <c r="I1608">
        <v>99</v>
      </c>
      <c r="J1608">
        <v>999</v>
      </c>
      <c r="K1608">
        <v>99</v>
      </c>
      <c r="L1608">
        <v>99</v>
      </c>
      <c r="M1608">
        <v>99</v>
      </c>
      <c r="N1608">
        <v>77</v>
      </c>
      <c r="O1608">
        <v>99</v>
      </c>
      <c r="P1608">
        <v>9999</v>
      </c>
      <c r="Q1608">
        <v>61</v>
      </c>
      <c r="R1608">
        <v>905</v>
      </c>
      <c r="S1608">
        <v>905</v>
      </c>
      <c r="T1608">
        <v>15.856353591160223</v>
      </c>
      <c r="U1608">
        <v>60.340331491712718</v>
      </c>
      <c r="V1608">
        <v>84.584617778921569</v>
      </c>
      <c r="W1608">
        <v>78.071602209944714</v>
      </c>
      <c r="X1608">
        <v>0.5982665353183928</v>
      </c>
      <c r="Y1608">
        <v>2.5613312104588353</v>
      </c>
      <c r="Z1608">
        <v>-2.2680868479696716</v>
      </c>
      <c r="AA1608">
        <v>8.5144416219776105</v>
      </c>
      <c r="AB1608">
        <v>8.60673545496571</v>
      </c>
    </row>
    <row r="1609" spans="1:28" x14ac:dyDescent="0.5">
      <c r="A1609">
        <v>11</v>
      </c>
      <c r="B1609">
        <v>190</v>
      </c>
      <c r="C1609">
        <v>2014</v>
      </c>
      <c r="D1609">
        <v>99</v>
      </c>
      <c r="E1609">
        <v>99</v>
      </c>
      <c r="F1609">
        <v>99</v>
      </c>
      <c r="G1609">
        <v>99</v>
      </c>
      <c r="H1609">
        <v>99</v>
      </c>
      <c r="I1609">
        <v>99</v>
      </c>
      <c r="J1609">
        <v>999</v>
      </c>
      <c r="K1609">
        <v>99</v>
      </c>
      <c r="L1609">
        <v>99</v>
      </c>
      <c r="M1609">
        <v>99</v>
      </c>
      <c r="N1609">
        <v>79</v>
      </c>
      <c r="O1609">
        <v>99</v>
      </c>
      <c r="P1609">
        <v>9999</v>
      </c>
      <c r="Q1609">
        <v>58</v>
      </c>
      <c r="R1609">
        <v>787</v>
      </c>
      <c r="S1609">
        <v>787</v>
      </c>
      <c r="T1609">
        <v>15.715374841168998</v>
      </c>
      <c r="U1609">
        <v>60.045743329097839</v>
      </c>
      <c r="V1609">
        <v>86.723586558939203</v>
      </c>
      <c r="W1609">
        <v>80.045870393900998</v>
      </c>
      <c r="X1609">
        <v>0.57224460383555997</v>
      </c>
      <c r="Y1609">
        <v>2.4140506854159209</v>
      </c>
      <c r="Z1609">
        <v>-2.3962225304383478</v>
      </c>
      <c r="AA1609">
        <v>7.4042713331451697</v>
      </c>
      <c r="AB1609">
        <v>7.6737994785147805</v>
      </c>
    </row>
    <row r="1610" spans="1:28" x14ac:dyDescent="0.5">
      <c r="A1610">
        <v>11</v>
      </c>
      <c r="B1610">
        <v>191</v>
      </c>
      <c r="C1610">
        <v>2014</v>
      </c>
      <c r="D1610">
        <v>99</v>
      </c>
      <c r="E1610">
        <v>99</v>
      </c>
      <c r="F1610">
        <v>99</v>
      </c>
      <c r="G1610">
        <v>99</v>
      </c>
      <c r="H1610">
        <v>99</v>
      </c>
      <c r="I1610">
        <v>99</v>
      </c>
      <c r="J1610">
        <v>999</v>
      </c>
      <c r="K1610">
        <v>99</v>
      </c>
      <c r="L1610">
        <v>99</v>
      </c>
      <c r="M1610">
        <v>99</v>
      </c>
      <c r="N1610">
        <v>81</v>
      </c>
      <c r="O1610">
        <v>99</v>
      </c>
      <c r="P1610">
        <v>9999</v>
      </c>
      <c r="Q1610">
        <v>56</v>
      </c>
      <c r="R1610">
        <v>765</v>
      </c>
      <c r="S1610">
        <v>765</v>
      </c>
      <c r="T1610">
        <v>15.729411764705878</v>
      </c>
      <c r="U1610">
        <v>59.993464052287592</v>
      </c>
      <c r="V1610">
        <v>88.891721368937567</v>
      </c>
      <c r="W1610">
        <v>82.047058823529355</v>
      </c>
      <c r="X1610">
        <v>0.58141801231061907</v>
      </c>
      <c r="Y1610">
        <v>2.4672938577992722</v>
      </c>
      <c r="Z1610">
        <v>0.80510072302142144</v>
      </c>
      <c r="AA1610">
        <v>7.197290431837426</v>
      </c>
      <c r="AB1610">
        <v>7.6457701043153188</v>
      </c>
    </row>
    <row r="1611" spans="1:28" x14ac:dyDescent="0.5">
      <c r="A1611">
        <v>11</v>
      </c>
      <c r="B1611">
        <v>192</v>
      </c>
      <c r="C1611">
        <v>2014</v>
      </c>
      <c r="D1611">
        <v>99</v>
      </c>
      <c r="E1611">
        <v>99</v>
      </c>
      <c r="F1611">
        <v>99</v>
      </c>
      <c r="G1611">
        <v>99</v>
      </c>
      <c r="H1611">
        <v>99</v>
      </c>
      <c r="I1611">
        <v>99</v>
      </c>
      <c r="J1611">
        <v>999</v>
      </c>
      <c r="K1611">
        <v>99</v>
      </c>
      <c r="L1611">
        <v>99</v>
      </c>
      <c r="M1611">
        <v>99</v>
      </c>
      <c r="N1611">
        <v>83</v>
      </c>
      <c r="O1611">
        <v>99</v>
      </c>
      <c r="P1611">
        <v>9999</v>
      </c>
      <c r="Q1611">
        <v>59</v>
      </c>
      <c r="R1611">
        <v>657</v>
      </c>
      <c r="S1611">
        <v>657</v>
      </c>
      <c r="T1611">
        <v>15.598173515981738</v>
      </c>
      <c r="U1611">
        <v>59.910197869101992</v>
      </c>
      <c r="V1611">
        <v>91.031660045744644</v>
      </c>
      <c r="W1611">
        <v>84.022222222222183</v>
      </c>
      <c r="X1611">
        <v>0.55694802661992715</v>
      </c>
      <c r="Y1611">
        <v>2.4931265249729169</v>
      </c>
      <c r="Z1611">
        <v>5.4930009498554648</v>
      </c>
      <c r="AA1611">
        <v>6.1812023708721426</v>
      </c>
      <c r="AB1611">
        <v>6.7244429907987859</v>
      </c>
    </row>
    <row r="1612" spans="1:28" x14ac:dyDescent="0.5">
      <c r="A1612">
        <v>11</v>
      </c>
      <c r="B1612">
        <v>193</v>
      </c>
      <c r="C1612">
        <v>2014</v>
      </c>
      <c r="D1612">
        <v>99</v>
      </c>
      <c r="E1612">
        <v>99</v>
      </c>
      <c r="F1612">
        <v>99</v>
      </c>
      <c r="G1612">
        <v>99</v>
      </c>
      <c r="H1612">
        <v>99</v>
      </c>
      <c r="I1612">
        <v>99</v>
      </c>
      <c r="J1612">
        <v>999</v>
      </c>
      <c r="K1612">
        <v>99</v>
      </c>
      <c r="L1612">
        <v>99</v>
      </c>
      <c r="M1612">
        <v>99</v>
      </c>
      <c r="N1612">
        <v>85</v>
      </c>
      <c r="O1612">
        <v>99</v>
      </c>
      <c r="P1612">
        <v>9999</v>
      </c>
      <c r="Q1612">
        <v>49</v>
      </c>
      <c r="R1612">
        <v>573</v>
      </c>
      <c r="S1612">
        <v>573</v>
      </c>
      <c r="T1612">
        <v>15.586387434554975</v>
      </c>
      <c r="U1612">
        <v>59.732984293193745</v>
      </c>
      <c r="V1612">
        <v>93.178212785911185</v>
      </c>
      <c r="W1612">
        <v>86.003490401396178</v>
      </c>
      <c r="X1612">
        <v>0.56564380406941761</v>
      </c>
      <c r="Y1612">
        <v>2.3409797164674209</v>
      </c>
      <c r="Z1612">
        <v>-1.3530212702750359</v>
      </c>
      <c r="AA1612">
        <v>5.390911656788032</v>
      </c>
      <c r="AB1612">
        <v>6.0029880945202638</v>
      </c>
    </row>
    <row r="1613" spans="1:28" x14ac:dyDescent="0.5">
      <c r="A1613">
        <v>11</v>
      </c>
      <c r="B1613">
        <v>194</v>
      </c>
      <c r="C1613">
        <v>2014</v>
      </c>
      <c r="D1613">
        <v>99</v>
      </c>
      <c r="E1613">
        <v>99</v>
      </c>
      <c r="F1613">
        <v>99</v>
      </c>
      <c r="G1613">
        <v>99</v>
      </c>
      <c r="H1613">
        <v>99</v>
      </c>
      <c r="I1613">
        <v>99</v>
      </c>
      <c r="J1613">
        <v>999</v>
      </c>
      <c r="K1613">
        <v>99</v>
      </c>
      <c r="L1613">
        <v>99</v>
      </c>
      <c r="M1613">
        <v>99</v>
      </c>
      <c r="N1613">
        <v>87</v>
      </c>
      <c r="O1613">
        <v>99</v>
      </c>
      <c r="P1613">
        <v>9999</v>
      </c>
      <c r="Q1613">
        <v>61</v>
      </c>
      <c r="R1613">
        <v>671</v>
      </c>
      <c r="S1613">
        <v>671</v>
      </c>
      <c r="T1613">
        <v>15.41281669150522</v>
      </c>
      <c r="U1613">
        <v>59.366616989567795</v>
      </c>
      <c r="V1613">
        <v>95.862484317806377</v>
      </c>
      <c r="W1613">
        <v>88.481073025335334</v>
      </c>
      <c r="X1613">
        <v>0.86399207527811106</v>
      </c>
      <c r="Y1613">
        <v>2.3123501185782578</v>
      </c>
      <c r="Z1613">
        <v>-0.51799027182453661</v>
      </c>
      <c r="AA1613">
        <v>6.3129174898861606</v>
      </c>
      <c r="AB1613">
        <v>7.2321876128681746</v>
      </c>
    </row>
    <row r="1614" spans="1:28" x14ac:dyDescent="0.5">
      <c r="A1614">
        <v>11</v>
      </c>
      <c r="B1614">
        <v>195</v>
      </c>
      <c r="C1614">
        <v>2014</v>
      </c>
      <c r="D1614">
        <v>99</v>
      </c>
      <c r="E1614">
        <v>99</v>
      </c>
      <c r="F1614">
        <v>99</v>
      </c>
      <c r="G1614">
        <v>99</v>
      </c>
      <c r="H1614">
        <v>99</v>
      </c>
      <c r="I1614">
        <v>99</v>
      </c>
      <c r="J1614">
        <v>999</v>
      </c>
      <c r="K1614">
        <v>99</v>
      </c>
      <c r="L1614">
        <v>99</v>
      </c>
      <c r="M1614">
        <v>99</v>
      </c>
      <c r="N1614">
        <v>90</v>
      </c>
      <c r="O1614">
        <v>99</v>
      </c>
      <c r="P1614">
        <v>9999</v>
      </c>
      <c r="Q1614">
        <v>61</v>
      </c>
      <c r="R1614">
        <v>671</v>
      </c>
      <c r="S1614">
        <v>671</v>
      </c>
      <c r="T1614">
        <v>15.216095380029804</v>
      </c>
      <c r="U1614">
        <v>59.17585692995528</v>
      </c>
      <c r="V1614">
        <v>99.903767440133194</v>
      </c>
      <c r="W1614">
        <v>92.211177347242938</v>
      </c>
      <c r="X1614">
        <v>1.3889741305935548</v>
      </c>
      <c r="Y1614">
        <v>2.2907996125321803</v>
      </c>
      <c r="Z1614">
        <v>0.49091010144715191</v>
      </c>
      <c r="AA1614">
        <v>6.3129174898861606</v>
      </c>
      <c r="AB1614">
        <v>7.537075577595747</v>
      </c>
    </row>
    <row r="1615" spans="1:28" x14ac:dyDescent="0.5">
      <c r="A1615">
        <v>11</v>
      </c>
      <c r="B1615">
        <v>196</v>
      </c>
      <c r="C1615">
        <v>2014</v>
      </c>
      <c r="D1615">
        <v>99</v>
      </c>
      <c r="E1615">
        <v>99</v>
      </c>
      <c r="F1615">
        <v>99</v>
      </c>
      <c r="G1615">
        <v>99</v>
      </c>
      <c r="H1615">
        <v>99</v>
      </c>
      <c r="I1615">
        <v>99</v>
      </c>
      <c r="J1615">
        <v>999</v>
      </c>
      <c r="K1615">
        <v>99</v>
      </c>
      <c r="L1615">
        <v>99</v>
      </c>
      <c r="M1615">
        <v>99</v>
      </c>
      <c r="N1615">
        <v>95</v>
      </c>
      <c r="O1615">
        <v>99</v>
      </c>
      <c r="P1615">
        <v>9999</v>
      </c>
      <c r="Q1615">
        <v>45</v>
      </c>
      <c r="R1615">
        <v>334</v>
      </c>
      <c r="S1615">
        <v>334</v>
      </c>
      <c r="T1615">
        <v>15.077844311377245</v>
      </c>
      <c r="U1615">
        <v>59.071856287425149</v>
      </c>
      <c r="V1615">
        <v>105.54816693806316</v>
      </c>
      <c r="W1615">
        <v>97.420958083832389</v>
      </c>
      <c r="X1615">
        <v>1.4156876552267763</v>
      </c>
      <c r="Y1615">
        <v>2.4114717405341191</v>
      </c>
      <c r="Z1615">
        <v>3.2534397716538614</v>
      </c>
      <c r="AA1615">
        <v>3.142346410763007</v>
      </c>
      <c r="AB1615">
        <v>3.9636531739520495</v>
      </c>
    </row>
    <row r="1616" spans="1:28" x14ac:dyDescent="0.5">
      <c r="A1616">
        <v>11</v>
      </c>
      <c r="B1616">
        <v>197</v>
      </c>
      <c r="C1616">
        <v>2014</v>
      </c>
      <c r="D1616">
        <v>99</v>
      </c>
      <c r="E1616">
        <v>99</v>
      </c>
      <c r="F1616">
        <v>99</v>
      </c>
      <c r="G1616">
        <v>99</v>
      </c>
      <c r="H1616">
        <v>99</v>
      </c>
      <c r="I1616">
        <v>99</v>
      </c>
      <c r="J1616">
        <v>999</v>
      </c>
      <c r="K1616">
        <v>99</v>
      </c>
      <c r="L1616">
        <v>99</v>
      </c>
      <c r="M1616">
        <v>99</v>
      </c>
      <c r="N1616">
        <v>100</v>
      </c>
      <c r="O1616">
        <v>99</v>
      </c>
      <c r="P1616">
        <v>9999</v>
      </c>
      <c r="Q1616">
        <v>33</v>
      </c>
      <c r="R1616">
        <v>136</v>
      </c>
      <c r="S1616">
        <v>136</v>
      </c>
      <c r="T1616">
        <v>14.926470588235295</v>
      </c>
      <c r="U1616">
        <v>58.625</v>
      </c>
      <c r="V1616">
        <v>110.98320693391123</v>
      </c>
      <c r="W1616">
        <v>102.4375</v>
      </c>
      <c r="X1616">
        <v>1.716697303650337</v>
      </c>
      <c r="Y1616">
        <v>2.0253449234200902</v>
      </c>
      <c r="Z1616">
        <v>23.942128182999287</v>
      </c>
      <c r="AA1616">
        <v>1.2795182989933203</v>
      </c>
      <c r="AB1616">
        <v>1.6970500941316773</v>
      </c>
    </row>
    <row r="1617" spans="1:28" x14ac:dyDescent="0.5">
      <c r="A1617">
        <v>11</v>
      </c>
      <c r="B1617">
        <v>198</v>
      </c>
      <c r="C1617">
        <v>2013</v>
      </c>
      <c r="D1617">
        <v>99</v>
      </c>
      <c r="E1617">
        <v>99</v>
      </c>
      <c r="F1617">
        <v>99</v>
      </c>
      <c r="G1617">
        <v>99</v>
      </c>
      <c r="H1617">
        <v>99</v>
      </c>
      <c r="I1617">
        <v>99</v>
      </c>
      <c r="J1617">
        <v>999</v>
      </c>
      <c r="K1617">
        <v>99</v>
      </c>
      <c r="L1617">
        <v>99</v>
      </c>
      <c r="M1617">
        <v>99</v>
      </c>
      <c r="N1617">
        <v>40</v>
      </c>
      <c r="O1617">
        <v>99</v>
      </c>
      <c r="P1617">
        <v>9999</v>
      </c>
      <c r="Q1617">
        <v>21</v>
      </c>
      <c r="R1617">
        <v>179</v>
      </c>
      <c r="S1617">
        <v>179</v>
      </c>
      <c r="T1617">
        <v>16.564245810055862</v>
      </c>
      <c r="U1617">
        <v>61.882681564245821</v>
      </c>
      <c r="V1617">
        <v>55.427104958932809</v>
      </c>
      <c r="W1617">
        <v>51.159217877094989</v>
      </c>
      <c r="X1617">
        <v>3.6198029904898497</v>
      </c>
      <c r="Y1617">
        <v>2.5264371017948344</v>
      </c>
      <c r="Z1617">
        <v>0.64408243117545516</v>
      </c>
      <c r="AA1617">
        <v>3.3283748605429526</v>
      </c>
      <c r="AB1617">
        <v>2.2856305657256999</v>
      </c>
    </row>
    <row r="1618" spans="1:28" x14ac:dyDescent="0.5">
      <c r="A1618">
        <v>11</v>
      </c>
      <c r="B1618">
        <v>199</v>
      </c>
      <c r="C1618">
        <v>2013</v>
      </c>
      <c r="D1618">
        <v>99</v>
      </c>
      <c r="E1618">
        <v>99</v>
      </c>
      <c r="F1618">
        <v>99</v>
      </c>
      <c r="G1618">
        <v>99</v>
      </c>
      <c r="H1618">
        <v>99</v>
      </c>
      <c r="I1618">
        <v>99</v>
      </c>
      <c r="J1618">
        <v>999</v>
      </c>
      <c r="K1618">
        <v>99</v>
      </c>
      <c r="L1618">
        <v>99</v>
      </c>
      <c r="M1618">
        <v>99</v>
      </c>
      <c r="N1618">
        <v>55</v>
      </c>
      <c r="O1618">
        <v>99</v>
      </c>
      <c r="P1618">
        <v>9999</v>
      </c>
      <c r="Q1618">
        <v>35</v>
      </c>
      <c r="R1618">
        <v>556</v>
      </c>
      <c r="S1618">
        <v>556</v>
      </c>
      <c r="T1618">
        <v>16.573741007194243</v>
      </c>
      <c r="U1618">
        <v>62.138489208633089</v>
      </c>
      <c r="V1618">
        <v>64.587636499684308</v>
      </c>
      <c r="W1618">
        <v>59.614388489208601</v>
      </c>
      <c r="X1618">
        <v>2.2509410070960842</v>
      </c>
      <c r="Y1618">
        <v>2.5069458657146764</v>
      </c>
      <c r="Z1618">
        <v>-7.2639951370391298</v>
      </c>
      <c r="AA1618">
        <v>10.338415767943475</v>
      </c>
      <c r="AB1618">
        <v>8.2728470083885011</v>
      </c>
    </row>
    <row r="1619" spans="1:28" x14ac:dyDescent="0.5">
      <c r="A1619">
        <v>11</v>
      </c>
      <c r="B1619">
        <v>200</v>
      </c>
      <c r="C1619">
        <v>2013</v>
      </c>
      <c r="D1619">
        <v>99</v>
      </c>
      <c r="E1619">
        <v>99</v>
      </c>
      <c r="F1619">
        <v>99</v>
      </c>
      <c r="G1619">
        <v>99</v>
      </c>
      <c r="H1619">
        <v>99</v>
      </c>
      <c r="I1619">
        <v>99</v>
      </c>
      <c r="J1619">
        <v>999</v>
      </c>
      <c r="K1619">
        <v>99</v>
      </c>
      <c r="L1619">
        <v>99</v>
      </c>
      <c r="M1619">
        <v>99</v>
      </c>
      <c r="N1619">
        <v>63</v>
      </c>
      <c r="O1619">
        <v>99</v>
      </c>
      <c r="P1619">
        <v>9999</v>
      </c>
      <c r="Q1619">
        <v>25</v>
      </c>
      <c r="R1619">
        <v>261</v>
      </c>
      <c r="S1619">
        <v>261</v>
      </c>
      <c r="T1619">
        <v>16.264367816091955</v>
      </c>
      <c r="U1619">
        <v>61.624521072796945</v>
      </c>
      <c r="V1619">
        <v>69.464888357554742</v>
      </c>
      <c r="W1619">
        <v>64.116091954023005</v>
      </c>
      <c r="X1619">
        <v>0.56741807446898607</v>
      </c>
      <c r="Y1619">
        <v>2.845446092960886</v>
      </c>
      <c r="Z1619">
        <v>-3.8735185447449072</v>
      </c>
      <c r="AA1619">
        <v>4.8531052435849764</v>
      </c>
      <c r="AB1619">
        <v>4.1767324680342437</v>
      </c>
    </row>
    <row r="1620" spans="1:28" x14ac:dyDescent="0.5">
      <c r="A1620">
        <v>11</v>
      </c>
      <c r="B1620">
        <v>201</v>
      </c>
      <c r="C1620">
        <v>2013</v>
      </c>
      <c r="D1620">
        <v>99</v>
      </c>
      <c r="E1620">
        <v>99</v>
      </c>
      <c r="F1620">
        <v>99</v>
      </c>
      <c r="G1620">
        <v>99</v>
      </c>
      <c r="H1620">
        <v>99</v>
      </c>
      <c r="I1620">
        <v>99</v>
      </c>
      <c r="J1620">
        <v>999</v>
      </c>
      <c r="K1620">
        <v>99</v>
      </c>
      <c r="L1620">
        <v>99</v>
      </c>
      <c r="M1620">
        <v>99</v>
      </c>
      <c r="N1620">
        <v>65</v>
      </c>
      <c r="O1620">
        <v>99</v>
      </c>
      <c r="P1620">
        <v>9999</v>
      </c>
      <c r="Q1620">
        <v>26</v>
      </c>
      <c r="R1620">
        <v>295</v>
      </c>
      <c r="S1620">
        <v>295</v>
      </c>
      <c r="T1620">
        <v>16.440677966101699</v>
      </c>
      <c r="U1620">
        <v>61.738983050847438</v>
      </c>
      <c r="V1620">
        <v>71.609894044842619</v>
      </c>
      <c r="W1620">
        <v>66.095932203389822</v>
      </c>
      <c r="X1620">
        <v>0.55849409703228992</v>
      </c>
      <c r="Y1620">
        <v>2.5317654421272966</v>
      </c>
      <c r="Z1620">
        <v>-5.46918387027159</v>
      </c>
      <c r="AA1620">
        <v>5.4853105243584972</v>
      </c>
      <c r="AB1620">
        <v>4.8666022888003742</v>
      </c>
    </row>
    <row r="1621" spans="1:28" x14ac:dyDescent="0.5">
      <c r="A1621">
        <v>11</v>
      </c>
      <c r="B1621">
        <v>202</v>
      </c>
      <c r="C1621">
        <v>2013</v>
      </c>
      <c r="D1621">
        <v>99</v>
      </c>
      <c r="E1621">
        <v>99</v>
      </c>
      <c r="F1621">
        <v>99</v>
      </c>
      <c r="G1621">
        <v>99</v>
      </c>
      <c r="H1621">
        <v>99</v>
      </c>
      <c r="I1621">
        <v>99</v>
      </c>
      <c r="J1621">
        <v>999</v>
      </c>
      <c r="K1621">
        <v>99</v>
      </c>
      <c r="L1621">
        <v>99</v>
      </c>
      <c r="M1621">
        <v>99</v>
      </c>
      <c r="N1621">
        <v>67</v>
      </c>
      <c r="O1621">
        <v>99</v>
      </c>
      <c r="P1621">
        <v>9999</v>
      </c>
      <c r="Q1621">
        <v>29</v>
      </c>
      <c r="R1621">
        <v>371</v>
      </c>
      <c r="S1621">
        <v>371</v>
      </c>
      <c r="T1621">
        <v>16.450134770889491</v>
      </c>
      <c r="U1621">
        <v>61.867924528301891</v>
      </c>
      <c r="V1621">
        <v>73.674266206820079</v>
      </c>
      <c r="W1621">
        <v>68.001347708894869</v>
      </c>
      <c r="X1621">
        <v>0.56926993995981057</v>
      </c>
      <c r="Y1621">
        <v>2.5909485310983102</v>
      </c>
      <c r="Z1621">
        <v>4.1969628686140927</v>
      </c>
      <c r="AA1621">
        <v>6.8984752696169584</v>
      </c>
      <c r="AB1621">
        <v>6.2968092522425154</v>
      </c>
    </row>
    <row r="1622" spans="1:28" x14ac:dyDescent="0.5">
      <c r="A1622">
        <v>11</v>
      </c>
      <c r="B1622">
        <v>203</v>
      </c>
      <c r="C1622">
        <v>2013</v>
      </c>
      <c r="D1622">
        <v>99</v>
      </c>
      <c r="E1622">
        <v>99</v>
      </c>
      <c r="F1622">
        <v>99</v>
      </c>
      <c r="G1622">
        <v>99</v>
      </c>
      <c r="H1622">
        <v>99</v>
      </c>
      <c r="I1622">
        <v>99</v>
      </c>
      <c r="J1622">
        <v>999</v>
      </c>
      <c r="K1622">
        <v>99</v>
      </c>
      <c r="L1622">
        <v>99</v>
      </c>
      <c r="M1622">
        <v>99</v>
      </c>
      <c r="N1622">
        <v>69</v>
      </c>
      <c r="O1622">
        <v>99</v>
      </c>
      <c r="P1622">
        <v>9999</v>
      </c>
      <c r="Q1622">
        <v>30</v>
      </c>
      <c r="R1622">
        <v>350</v>
      </c>
      <c r="S1622">
        <v>350</v>
      </c>
      <c r="T1622">
        <v>16.288571428571437</v>
      </c>
      <c r="U1622">
        <v>61.551428571428559</v>
      </c>
      <c r="V1622">
        <v>75.858845379972124</v>
      </c>
      <c r="W1622">
        <v>70.017714285714263</v>
      </c>
      <c r="X1622">
        <v>0.58629629620824941</v>
      </c>
      <c r="Y1622">
        <v>2.760214425270092</v>
      </c>
      <c r="Z1622">
        <v>1.7974984108046752</v>
      </c>
      <c r="AA1622">
        <v>6.5079955373744882</v>
      </c>
      <c r="AB1622">
        <v>6.1165295953903511</v>
      </c>
    </row>
    <row r="1623" spans="1:28" x14ac:dyDescent="0.5">
      <c r="A1623">
        <v>11</v>
      </c>
      <c r="B1623">
        <v>204</v>
      </c>
      <c r="C1623">
        <v>2013</v>
      </c>
      <c r="D1623">
        <v>99</v>
      </c>
      <c r="E1623">
        <v>99</v>
      </c>
      <c r="F1623">
        <v>99</v>
      </c>
      <c r="G1623">
        <v>99</v>
      </c>
      <c r="H1623">
        <v>99</v>
      </c>
      <c r="I1623">
        <v>99</v>
      </c>
      <c r="J1623">
        <v>999</v>
      </c>
      <c r="K1623">
        <v>99</v>
      </c>
      <c r="L1623">
        <v>99</v>
      </c>
      <c r="M1623">
        <v>99</v>
      </c>
      <c r="N1623">
        <v>71</v>
      </c>
      <c r="O1623">
        <v>99</v>
      </c>
      <c r="P1623">
        <v>9999</v>
      </c>
      <c r="Q1623">
        <v>38</v>
      </c>
      <c r="R1623">
        <v>421</v>
      </c>
      <c r="S1623">
        <v>421</v>
      </c>
      <c r="T1623">
        <v>16.173396674584325</v>
      </c>
      <c r="U1623">
        <v>61.2541567695962</v>
      </c>
      <c r="V1623">
        <v>78.03918339196521</v>
      </c>
      <c r="W1623">
        <v>72.030166270783852</v>
      </c>
      <c r="X1623">
        <v>0.60419532549905841</v>
      </c>
      <c r="Y1623">
        <v>2.7843323210844302</v>
      </c>
      <c r="Z1623">
        <v>0.12315159796007816</v>
      </c>
      <c r="AA1623">
        <v>7.8281889178133106</v>
      </c>
      <c r="AB1623">
        <v>7.5687754536131155</v>
      </c>
    </row>
    <row r="1624" spans="1:28" x14ac:dyDescent="0.5">
      <c r="A1624">
        <v>11</v>
      </c>
      <c r="B1624">
        <v>205</v>
      </c>
      <c r="C1624">
        <v>2013</v>
      </c>
      <c r="D1624">
        <v>99</v>
      </c>
      <c r="E1624">
        <v>99</v>
      </c>
      <c r="F1624">
        <v>99</v>
      </c>
      <c r="G1624">
        <v>99</v>
      </c>
      <c r="H1624">
        <v>99</v>
      </c>
      <c r="I1624">
        <v>99</v>
      </c>
      <c r="J1624">
        <v>999</v>
      </c>
      <c r="K1624">
        <v>99</v>
      </c>
      <c r="L1624">
        <v>99</v>
      </c>
      <c r="M1624">
        <v>99</v>
      </c>
      <c r="N1624">
        <v>73</v>
      </c>
      <c r="O1624">
        <v>99</v>
      </c>
      <c r="P1624">
        <v>9999</v>
      </c>
      <c r="Q1624">
        <v>30</v>
      </c>
      <c r="R1624">
        <v>401</v>
      </c>
      <c r="S1624">
        <v>401</v>
      </c>
      <c r="T1624">
        <v>16.162094763092277</v>
      </c>
      <c r="U1624">
        <v>61.104738154613457</v>
      </c>
      <c r="V1624">
        <v>80.204418531136866</v>
      </c>
      <c r="W1624">
        <v>74.028678304239392</v>
      </c>
      <c r="X1624">
        <v>0.58960276474966122</v>
      </c>
      <c r="Y1624">
        <v>2.8361757283110625</v>
      </c>
      <c r="Z1624">
        <v>-6.786052568715859</v>
      </c>
      <c r="AA1624">
        <v>7.4563034585347747</v>
      </c>
      <c r="AB1624">
        <v>7.4092368177832668</v>
      </c>
    </row>
    <row r="1625" spans="1:28" x14ac:dyDescent="0.5">
      <c r="A1625">
        <v>11</v>
      </c>
      <c r="B1625">
        <v>206</v>
      </c>
      <c r="C1625">
        <v>2013</v>
      </c>
      <c r="D1625">
        <v>99</v>
      </c>
      <c r="E1625">
        <v>99</v>
      </c>
      <c r="F1625">
        <v>99</v>
      </c>
      <c r="G1625">
        <v>99</v>
      </c>
      <c r="H1625">
        <v>99</v>
      </c>
      <c r="I1625">
        <v>99</v>
      </c>
      <c r="J1625">
        <v>999</v>
      </c>
      <c r="K1625">
        <v>99</v>
      </c>
      <c r="L1625">
        <v>99</v>
      </c>
      <c r="M1625">
        <v>99</v>
      </c>
      <c r="N1625">
        <v>75</v>
      </c>
      <c r="O1625">
        <v>99</v>
      </c>
      <c r="P1625">
        <v>9999</v>
      </c>
      <c r="Q1625">
        <v>36</v>
      </c>
      <c r="R1625">
        <v>418</v>
      </c>
      <c r="S1625">
        <v>418</v>
      </c>
      <c r="T1625">
        <v>16.19617224880383</v>
      </c>
      <c r="U1625">
        <v>61.098086124401902</v>
      </c>
      <c r="V1625">
        <v>82.361707973272075</v>
      </c>
      <c r="W1625">
        <v>76.019856459330086</v>
      </c>
      <c r="X1625">
        <v>0.58764225884436805</v>
      </c>
      <c r="Y1625">
        <v>2.6371374527573206</v>
      </c>
      <c r="Z1625">
        <v>-6.9181942935192859</v>
      </c>
      <c r="AA1625">
        <v>7.7724060989215324</v>
      </c>
      <c r="AB1625">
        <v>7.9310819050690178</v>
      </c>
    </row>
    <row r="1626" spans="1:28" x14ac:dyDescent="0.5">
      <c r="A1626">
        <v>11</v>
      </c>
      <c r="B1626">
        <v>207</v>
      </c>
      <c r="C1626">
        <v>2013</v>
      </c>
      <c r="D1626">
        <v>99</v>
      </c>
      <c r="E1626">
        <v>99</v>
      </c>
      <c r="F1626">
        <v>99</v>
      </c>
      <c r="G1626">
        <v>99</v>
      </c>
      <c r="H1626">
        <v>99</v>
      </c>
      <c r="I1626">
        <v>99</v>
      </c>
      <c r="J1626">
        <v>999</v>
      </c>
      <c r="K1626">
        <v>99</v>
      </c>
      <c r="L1626">
        <v>99</v>
      </c>
      <c r="M1626">
        <v>99</v>
      </c>
      <c r="N1626">
        <v>77</v>
      </c>
      <c r="O1626">
        <v>99</v>
      </c>
      <c r="P1626">
        <v>9999</v>
      </c>
      <c r="Q1626">
        <v>33</v>
      </c>
      <c r="R1626">
        <v>357</v>
      </c>
      <c r="S1626">
        <v>357</v>
      </c>
      <c r="T1626">
        <v>15.974789915966388</v>
      </c>
      <c r="U1626">
        <v>60.708683473389357</v>
      </c>
      <c r="V1626">
        <v>84.531927613949108</v>
      </c>
      <c r="W1626">
        <v>78.022969187675059</v>
      </c>
      <c r="X1626">
        <v>0.6078654683533451</v>
      </c>
      <c r="Y1626">
        <v>2.7833554308483057</v>
      </c>
      <c r="Z1626">
        <v>-0.13430308364596519</v>
      </c>
      <c r="AA1626">
        <v>6.638155448121978</v>
      </c>
      <c r="AB1626">
        <v>6.9521606228596049</v>
      </c>
    </row>
    <row r="1627" spans="1:28" x14ac:dyDescent="0.5">
      <c r="A1627">
        <v>11</v>
      </c>
      <c r="B1627">
        <v>208</v>
      </c>
      <c r="C1627">
        <v>2013</v>
      </c>
      <c r="D1627">
        <v>99</v>
      </c>
      <c r="E1627">
        <v>99</v>
      </c>
      <c r="F1627">
        <v>99</v>
      </c>
      <c r="G1627">
        <v>99</v>
      </c>
      <c r="H1627">
        <v>99</v>
      </c>
      <c r="I1627">
        <v>99</v>
      </c>
      <c r="J1627">
        <v>999</v>
      </c>
      <c r="K1627">
        <v>99</v>
      </c>
      <c r="L1627">
        <v>99</v>
      </c>
      <c r="M1627">
        <v>99</v>
      </c>
      <c r="N1627">
        <v>79</v>
      </c>
      <c r="O1627">
        <v>99</v>
      </c>
      <c r="P1627">
        <v>9999</v>
      </c>
      <c r="Q1627">
        <v>35</v>
      </c>
      <c r="R1627">
        <v>366</v>
      </c>
      <c r="S1627">
        <v>366</v>
      </c>
      <c r="T1627">
        <v>15.959016393442621</v>
      </c>
      <c r="U1627">
        <v>60.713114754098349</v>
      </c>
      <c r="V1627">
        <v>86.722436341461986</v>
      </c>
      <c r="W1627">
        <v>80.044808743169426</v>
      </c>
      <c r="X1627">
        <v>0.57981798682472108</v>
      </c>
      <c r="Y1627">
        <v>2.8404172369085794</v>
      </c>
      <c r="Z1627">
        <v>-0.38075296364881278</v>
      </c>
      <c r="AA1627">
        <v>6.8055039047973231</v>
      </c>
      <c r="AB1627">
        <v>7.3121209179062401</v>
      </c>
    </row>
    <row r="1628" spans="1:28" x14ac:dyDescent="0.5">
      <c r="A1628">
        <v>11</v>
      </c>
      <c r="B1628">
        <v>209</v>
      </c>
      <c r="C1628">
        <v>2013</v>
      </c>
      <c r="D1628">
        <v>99</v>
      </c>
      <c r="E1628">
        <v>99</v>
      </c>
      <c r="F1628">
        <v>99</v>
      </c>
      <c r="G1628">
        <v>99</v>
      </c>
      <c r="H1628">
        <v>99</v>
      </c>
      <c r="I1628">
        <v>99</v>
      </c>
      <c r="J1628">
        <v>999</v>
      </c>
      <c r="K1628">
        <v>99</v>
      </c>
      <c r="L1628">
        <v>99</v>
      </c>
      <c r="M1628">
        <v>99</v>
      </c>
      <c r="N1628">
        <v>81</v>
      </c>
      <c r="O1628">
        <v>99</v>
      </c>
      <c r="P1628">
        <v>9999</v>
      </c>
      <c r="Q1628">
        <v>36</v>
      </c>
      <c r="R1628">
        <v>294</v>
      </c>
      <c r="S1628">
        <v>294</v>
      </c>
      <c r="T1628">
        <v>15.918367346938778</v>
      </c>
      <c r="U1628">
        <v>60.391156462585066</v>
      </c>
      <c r="V1628">
        <v>88.939497792616493</v>
      </c>
      <c r="W1628">
        <v>82.091156462584991</v>
      </c>
      <c r="X1628">
        <v>0.55167341838891681</v>
      </c>
      <c r="Y1628">
        <v>2.7243029482328796</v>
      </c>
      <c r="Z1628">
        <v>-13.710899172546796</v>
      </c>
      <c r="AA1628">
        <v>5.4667162513945708</v>
      </c>
      <c r="AB1628">
        <v>6.0238314581137447</v>
      </c>
    </row>
    <row r="1629" spans="1:28" x14ac:dyDescent="0.5">
      <c r="A1629">
        <v>11</v>
      </c>
      <c r="B1629">
        <v>210</v>
      </c>
      <c r="C1629">
        <v>2013</v>
      </c>
      <c r="D1629">
        <v>99</v>
      </c>
      <c r="E1629">
        <v>99</v>
      </c>
      <c r="F1629">
        <v>99</v>
      </c>
      <c r="G1629">
        <v>99</v>
      </c>
      <c r="H1629">
        <v>99</v>
      </c>
      <c r="I1629">
        <v>99</v>
      </c>
      <c r="J1629">
        <v>999</v>
      </c>
      <c r="K1629">
        <v>99</v>
      </c>
      <c r="L1629">
        <v>99</v>
      </c>
      <c r="M1629">
        <v>99</v>
      </c>
      <c r="N1629">
        <v>83</v>
      </c>
      <c r="O1629">
        <v>99</v>
      </c>
      <c r="P1629">
        <v>9999</v>
      </c>
      <c r="Q1629">
        <v>32</v>
      </c>
      <c r="R1629">
        <v>254</v>
      </c>
      <c r="S1629">
        <v>254</v>
      </c>
      <c r="T1629">
        <v>15.7244094488189</v>
      </c>
      <c r="U1629">
        <v>60.094488188976385</v>
      </c>
      <c r="V1629">
        <v>91.056210064749521</v>
      </c>
      <c r="W1629">
        <v>84.044881889763744</v>
      </c>
      <c r="X1629">
        <v>0.57551191337462804</v>
      </c>
      <c r="Y1629">
        <v>2.6956747825591516</v>
      </c>
      <c r="Z1629">
        <v>-13.571031169987398</v>
      </c>
      <c r="AA1629">
        <v>4.7229453328374849</v>
      </c>
      <c r="AB1629">
        <v>5.3281212054351936</v>
      </c>
    </row>
    <row r="1630" spans="1:28" x14ac:dyDescent="0.5">
      <c r="A1630">
        <v>11</v>
      </c>
      <c r="B1630">
        <v>211</v>
      </c>
      <c r="C1630">
        <v>2013</v>
      </c>
      <c r="D1630">
        <v>99</v>
      </c>
      <c r="E1630">
        <v>99</v>
      </c>
      <c r="F1630">
        <v>99</v>
      </c>
      <c r="G1630">
        <v>99</v>
      </c>
      <c r="H1630">
        <v>99</v>
      </c>
      <c r="I1630">
        <v>99</v>
      </c>
      <c r="J1630">
        <v>999</v>
      </c>
      <c r="K1630">
        <v>99</v>
      </c>
      <c r="L1630">
        <v>99</v>
      </c>
      <c r="M1630">
        <v>99</v>
      </c>
      <c r="N1630">
        <v>85</v>
      </c>
      <c r="O1630">
        <v>99</v>
      </c>
      <c r="P1630">
        <v>9999</v>
      </c>
      <c r="Q1630">
        <v>29</v>
      </c>
      <c r="R1630">
        <v>205</v>
      </c>
      <c r="S1630">
        <v>205</v>
      </c>
      <c r="T1630">
        <v>15.682926829268292</v>
      </c>
      <c r="U1630">
        <v>59.936585365853674</v>
      </c>
      <c r="V1630">
        <v>93.171788705969362</v>
      </c>
      <c r="W1630">
        <v>85.997560975609801</v>
      </c>
      <c r="X1630">
        <v>0.5877977936944907</v>
      </c>
      <c r="Y1630">
        <v>2.5357690994329833</v>
      </c>
      <c r="Z1630">
        <v>-2.3667333095152889</v>
      </c>
      <c r="AA1630">
        <v>3.8118259576050577</v>
      </c>
      <c r="AB1630">
        <v>4.4001664273503964</v>
      </c>
    </row>
    <row r="1631" spans="1:28" x14ac:dyDescent="0.5">
      <c r="A1631">
        <v>11</v>
      </c>
      <c r="B1631">
        <v>212</v>
      </c>
      <c r="C1631">
        <v>2013</v>
      </c>
      <c r="D1631">
        <v>99</v>
      </c>
      <c r="E1631">
        <v>99</v>
      </c>
      <c r="F1631">
        <v>99</v>
      </c>
      <c r="G1631">
        <v>99</v>
      </c>
      <c r="H1631">
        <v>99</v>
      </c>
      <c r="I1631">
        <v>99</v>
      </c>
      <c r="J1631">
        <v>999</v>
      </c>
      <c r="K1631">
        <v>99</v>
      </c>
      <c r="L1631">
        <v>99</v>
      </c>
      <c r="M1631">
        <v>99</v>
      </c>
      <c r="N1631">
        <v>87</v>
      </c>
      <c r="O1631">
        <v>99</v>
      </c>
      <c r="P1631">
        <v>9999</v>
      </c>
      <c r="Q1631">
        <v>34</v>
      </c>
      <c r="R1631">
        <v>242</v>
      </c>
      <c r="S1631">
        <v>242</v>
      </c>
      <c r="T1631">
        <v>15.326446280991737</v>
      </c>
      <c r="U1631">
        <v>59.301652892561997</v>
      </c>
      <c r="V1631">
        <v>95.937609125829354</v>
      </c>
      <c r="W1631">
        <v>88.550413223140495</v>
      </c>
      <c r="X1631">
        <v>0.84654123387966751</v>
      </c>
      <c r="Y1631">
        <v>2.9352371458976076</v>
      </c>
      <c r="Z1631">
        <v>-10.340587037965159</v>
      </c>
      <c r="AA1631">
        <v>4.4998140572703607</v>
      </c>
      <c r="AB1631">
        <v>5.3485377580179279</v>
      </c>
    </row>
    <row r="1632" spans="1:28" x14ac:dyDescent="0.5">
      <c r="A1632">
        <v>11</v>
      </c>
      <c r="B1632">
        <v>213</v>
      </c>
      <c r="C1632">
        <v>2013</v>
      </c>
      <c r="D1632">
        <v>99</v>
      </c>
      <c r="E1632">
        <v>99</v>
      </c>
      <c r="F1632">
        <v>99</v>
      </c>
      <c r="G1632">
        <v>99</v>
      </c>
      <c r="H1632">
        <v>99</v>
      </c>
      <c r="I1632">
        <v>99</v>
      </c>
      <c r="J1632">
        <v>999</v>
      </c>
      <c r="K1632">
        <v>99</v>
      </c>
      <c r="L1632">
        <v>99</v>
      </c>
      <c r="M1632">
        <v>99</v>
      </c>
      <c r="N1632">
        <v>90</v>
      </c>
      <c r="O1632">
        <v>99</v>
      </c>
      <c r="P1632">
        <v>9999</v>
      </c>
      <c r="Q1632">
        <v>32</v>
      </c>
      <c r="R1632">
        <v>223</v>
      </c>
      <c r="S1632">
        <v>223</v>
      </c>
      <c r="T1632">
        <v>14.847533632286988</v>
      </c>
      <c r="U1632">
        <v>58.488789237668158</v>
      </c>
      <c r="V1632">
        <v>100.02477784957416</v>
      </c>
      <c r="W1632">
        <v>92.322869955156989</v>
      </c>
      <c r="X1632">
        <v>1.4573047227086573</v>
      </c>
      <c r="Y1632">
        <v>2.673337858437359</v>
      </c>
      <c r="Z1632">
        <v>-9.7139629209209826</v>
      </c>
      <c r="AA1632">
        <v>4.1465228709557476</v>
      </c>
      <c r="AB1632">
        <v>5.1385817184996716</v>
      </c>
    </row>
    <row r="1633" spans="1:28" x14ac:dyDescent="0.5">
      <c r="A1633">
        <v>11</v>
      </c>
      <c r="B1633">
        <v>214</v>
      </c>
      <c r="C1633">
        <v>2013</v>
      </c>
      <c r="D1633">
        <v>99</v>
      </c>
      <c r="E1633">
        <v>99</v>
      </c>
      <c r="F1633">
        <v>99</v>
      </c>
      <c r="G1633">
        <v>99</v>
      </c>
      <c r="H1633">
        <v>99</v>
      </c>
      <c r="I1633">
        <v>99</v>
      </c>
      <c r="J1633">
        <v>999</v>
      </c>
      <c r="K1633">
        <v>99</v>
      </c>
      <c r="L1633">
        <v>99</v>
      </c>
      <c r="M1633">
        <v>99</v>
      </c>
      <c r="N1633">
        <v>95</v>
      </c>
      <c r="O1633">
        <v>99</v>
      </c>
      <c r="P1633">
        <v>9999</v>
      </c>
      <c r="Q1633">
        <v>25</v>
      </c>
      <c r="R1633">
        <v>124</v>
      </c>
      <c r="S1633">
        <v>124</v>
      </c>
      <c r="T1633">
        <v>13.854838709677422</v>
      </c>
      <c r="U1633">
        <v>56.967741935483886</v>
      </c>
      <c r="V1633">
        <v>105.40925453465212</v>
      </c>
      <c r="W1633">
        <v>97.292741935483818</v>
      </c>
      <c r="X1633">
        <v>1.4919230601063338</v>
      </c>
      <c r="Y1633">
        <v>2.9014331382927607</v>
      </c>
      <c r="Z1633">
        <v>-21.560639724876005</v>
      </c>
      <c r="AA1633">
        <v>2.305689847526962</v>
      </c>
      <c r="AB1633">
        <v>3.0111419966240307</v>
      </c>
    </row>
    <row r="1634" spans="1:28" x14ac:dyDescent="0.5">
      <c r="A1634">
        <v>11</v>
      </c>
      <c r="B1634">
        <v>215</v>
      </c>
      <c r="C1634">
        <v>2013</v>
      </c>
      <c r="D1634">
        <v>99</v>
      </c>
      <c r="E1634">
        <v>99</v>
      </c>
      <c r="F1634">
        <v>99</v>
      </c>
      <c r="G1634">
        <v>99</v>
      </c>
      <c r="H1634">
        <v>99</v>
      </c>
      <c r="I1634">
        <v>99</v>
      </c>
      <c r="J1634">
        <v>999</v>
      </c>
      <c r="K1634">
        <v>99</v>
      </c>
      <c r="L1634">
        <v>99</v>
      </c>
      <c r="M1634">
        <v>99</v>
      </c>
      <c r="N1634">
        <v>100</v>
      </c>
      <c r="O1634">
        <v>99</v>
      </c>
      <c r="P1634">
        <v>9999</v>
      </c>
      <c r="Q1634">
        <v>20</v>
      </c>
      <c r="R1634">
        <v>61</v>
      </c>
      <c r="S1634">
        <v>61</v>
      </c>
      <c r="T1634">
        <v>13.557377049180328</v>
      </c>
      <c r="U1634">
        <v>56.590163934426243</v>
      </c>
      <c r="V1634">
        <v>111.08821910022561</v>
      </c>
      <c r="W1634">
        <v>102.53442622950821</v>
      </c>
      <c r="X1634">
        <v>1.6997478352897573</v>
      </c>
      <c r="Y1634">
        <v>3.6859371617013239</v>
      </c>
      <c r="Z1634">
        <v>-3.9875305303497126</v>
      </c>
      <c r="AA1634">
        <v>1.1342506507995538</v>
      </c>
      <c r="AB1634">
        <v>1.5610925401461055</v>
      </c>
    </row>
    <row r="1635" spans="1:28" x14ac:dyDescent="0.5">
      <c r="A1635">
        <v>11</v>
      </c>
      <c r="B1635">
        <v>216</v>
      </c>
      <c r="C1635">
        <v>2012</v>
      </c>
      <c r="D1635">
        <v>99</v>
      </c>
      <c r="E1635">
        <v>99</v>
      </c>
      <c r="F1635">
        <v>99</v>
      </c>
      <c r="G1635">
        <v>99</v>
      </c>
      <c r="H1635">
        <v>99</v>
      </c>
      <c r="I1635">
        <v>99</v>
      </c>
      <c r="J1635">
        <v>999</v>
      </c>
      <c r="K1635">
        <v>99</v>
      </c>
      <c r="L1635">
        <v>99</v>
      </c>
      <c r="M1635">
        <v>99</v>
      </c>
      <c r="N1635">
        <v>40</v>
      </c>
      <c r="O1635">
        <v>99</v>
      </c>
      <c r="P1635">
        <v>9999</v>
      </c>
      <c r="Q1635">
        <v>5</v>
      </c>
      <c r="R1635">
        <v>25</v>
      </c>
      <c r="S1635">
        <v>25</v>
      </c>
      <c r="T1635">
        <v>16.399999999999999</v>
      </c>
      <c r="U1635">
        <v>62.32</v>
      </c>
      <c r="V1635">
        <v>55.016251354279525</v>
      </c>
      <c r="W1635">
        <v>50.78</v>
      </c>
      <c r="X1635">
        <v>3.1775462231098901</v>
      </c>
      <c r="Y1635">
        <v>2.4119701490690328</v>
      </c>
      <c r="Z1635">
        <v>-3.6742512026578305</v>
      </c>
      <c r="AA1635">
        <v>2.5960539979231565</v>
      </c>
      <c r="AB1635">
        <v>1.728626711946383</v>
      </c>
    </row>
    <row r="1636" spans="1:28" x14ac:dyDescent="0.5">
      <c r="A1636">
        <v>11</v>
      </c>
      <c r="B1636">
        <v>217</v>
      </c>
      <c r="C1636">
        <v>2012</v>
      </c>
      <c r="D1636">
        <v>99</v>
      </c>
      <c r="E1636">
        <v>99</v>
      </c>
      <c r="F1636">
        <v>99</v>
      </c>
      <c r="G1636">
        <v>99</v>
      </c>
      <c r="H1636">
        <v>99</v>
      </c>
      <c r="I1636">
        <v>99</v>
      </c>
      <c r="J1636">
        <v>999</v>
      </c>
      <c r="K1636">
        <v>99</v>
      </c>
      <c r="L1636">
        <v>99</v>
      </c>
      <c r="M1636">
        <v>99</v>
      </c>
      <c r="N1636">
        <v>55</v>
      </c>
      <c r="O1636">
        <v>99</v>
      </c>
      <c r="P1636">
        <v>9999</v>
      </c>
      <c r="Q1636">
        <v>7</v>
      </c>
      <c r="R1636">
        <v>102</v>
      </c>
      <c r="S1636">
        <v>102</v>
      </c>
      <c r="T1636">
        <v>16.529411764705877</v>
      </c>
      <c r="U1636">
        <v>61.921568627450981</v>
      </c>
      <c r="V1636">
        <v>64.740934293544058</v>
      </c>
      <c r="W1636">
        <v>59.7558823529412</v>
      </c>
      <c r="X1636">
        <v>2.2512120277753129</v>
      </c>
      <c r="Y1636">
        <v>2.5075817368251805</v>
      </c>
      <c r="Z1636">
        <v>-20.832396399835705</v>
      </c>
      <c r="AA1636">
        <v>10.591900311526476</v>
      </c>
      <c r="AB1636">
        <v>8.2994507065651053</v>
      </c>
    </row>
    <row r="1637" spans="1:28" x14ac:dyDescent="0.5">
      <c r="A1637">
        <v>11</v>
      </c>
      <c r="B1637">
        <v>218</v>
      </c>
      <c r="C1637">
        <v>2012</v>
      </c>
      <c r="D1637">
        <v>99</v>
      </c>
      <c r="E1637">
        <v>99</v>
      </c>
      <c r="F1637">
        <v>99</v>
      </c>
      <c r="G1637">
        <v>99</v>
      </c>
      <c r="H1637">
        <v>99</v>
      </c>
      <c r="I1637">
        <v>99</v>
      </c>
      <c r="J1637">
        <v>999</v>
      </c>
      <c r="K1637">
        <v>99</v>
      </c>
      <c r="L1637">
        <v>99</v>
      </c>
      <c r="M1637">
        <v>99</v>
      </c>
      <c r="N1637">
        <v>63</v>
      </c>
      <c r="O1637">
        <v>99</v>
      </c>
      <c r="P1637">
        <v>9999</v>
      </c>
      <c r="Q1637">
        <v>9</v>
      </c>
      <c r="R1637">
        <v>37</v>
      </c>
      <c r="S1637">
        <v>37</v>
      </c>
      <c r="T1637">
        <v>16.594594594594589</v>
      </c>
      <c r="U1637">
        <v>61.567567567567565</v>
      </c>
      <c r="V1637">
        <v>69.590934379666805</v>
      </c>
      <c r="W1637">
        <v>64.232432432432432</v>
      </c>
      <c r="X1637">
        <v>0.60316913232810643</v>
      </c>
      <c r="Y1637">
        <v>2.5313231295066871</v>
      </c>
      <c r="Z1637">
        <v>22.691488273686193</v>
      </c>
      <c r="AA1637">
        <v>3.8421599169262706</v>
      </c>
      <c r="AB1637">
        <v>3.2361199240738676</v>
      </c>
    </row>
    <row r="1638" spans="1:28" x14ac:dyDescent="0.5">
      <c r="A1638">
        <v>11</v>
      </c>
      <c r="B1638">
        <v>219</v>
      </c>
      <c r="C1638">
        <v>2012</v>
      </c>
      <c r="D1638">
        <v>99</v>
      </c>
      <c r="E1638">
        <v>99</v>
      </c>
      <c r="F1638">
        <v>99</v>
      </c>
      <c r="G1638">
        <v>99</v>
      </c>
      <c r="H1638">
        <v>99</v>
      </c>
      <c r="I1638">
        <v>99</v>
      </c>
      <c r="J1638">
        <v>999</v>
      </c>
      <c r="K1638">
        <v>99</v>
      </c>
      <c r="L1638">
        <v>99</v>
      </c>
      <c r="M1638">
        <v>99</v>
      </c>
      <c r="N1638">
        <v>65</v>
      </c>
      <c r="O1638">
        <v>99</v>
      </c>
      <c r="P1638">
        <v>9999</v>
      </c>
      <c r="Q1638">
        <v>8</v>
      </c>
      <c r="R1638">
        <v>51</v>
      </c>
      <c r="S1638">
        <v>51</v>
      </c>
      <c r="T1638">
        <v>16.529411764705877</v>
      </c>
      <c r="U1638">
        <v>61.431372549019585</v>
      </c>
      <c r="V1638">
        <v>71.565440910925588</v>
      </c>
      <c r="W1638">
        <v>66.054901960784306</v>
      </c>
      <c r="X1638">
        <v>0.51347097422211441</v>
      </c>
      <c r="Y1638">
        <v>2.2514039363776095</v>
      </c>
      <c r="Z1638">
        <v>-17.822724141740764</v>
      </c>
      <c r="AA1638">
        <v>5.2959501557632382</v>
      </c>
      <c r="AB1638">
        <v>4.5871584617605139</v>
      </c>
    </row>
    <row r="1639" spans="1:28" x14ac:dyDescent="0.5">
      <c r="A1639">
        <v>11</v>
      </c>
      <c r="B1639">
        <v>220</v>
      </c>
      <c r="C1639">
        <v>2012</v>
      </c>
      <c r="D1639">
        <v>99</v>
      </c>
      <c r="E1639">
        <v>99</v>
      </c>
      <c r="F1639">
        <v>99</v>
      </c>
      <c r="G1639">
        <v>99</v>
      </c>
      <c r="H1639">
        <v>99</v>
      </c>
      <c r="I1639">
        <v>99</v>
      </c>
      <c r="J1639">
        <v>999</v>
      </c>
      <c r="K1639">
        <v>99</v>
      </c>
      <c r="L1639">
        <v>99</v>
      </c>
      <c r="M1639">
        <v>99</v>
      </c>
      <c r="N1639">
        <v>67</v>
      </c>
      <c r="O1639">
        <v>99</v>
      </c>
      <c r="P1639">
        <v>9999</v>
      </c>
      <c r="Q1639">
        <v>7</v>
      </c>
      <c r="R1639">
        <v>50</v>
      </c>
      <c r="S1639">
        <v>50</v>
      </c>
      <c r="T1639">
        <v>16.28</v>
      </c>
      <c r="U1639">
        <v>61.4</v>
      </c>
      <c r="V1639">
        <v>73.612134344528684</v>
      </c>
      <c r="W1639">
        <v>67.944000000000003</v>
      </c>
      <c r="X1639">
        <v>0.53894712170985526</v>
      </c>
      <c r="Y1639">
        <v>2.4413111231467406</v>
      </c>
      <c r="Z1639">
        <v>9.4547727232297785</v>
      </c>
      <c r="AA1639">
        <v>5.192107995846313</v>
      </c>
      <c r="AB1639">
        <v>4.6258295910391887</v>
      </c>
    </row>
    <row r="1640" spans="1:28" x14ac:dyDescent="0.5">
      <c r="A1640">
        <v>11</v>
      </c>
      <c r="B1640">
        <v>221</v>
      </c>
      <c r="C1640">
        <v>2012</v>
      </c>
      <c r="D1640">
        <v>99</v>
      </c>
      <c r="E1640">
        <v>99</v>
      </c>
      <c r="F1640">
        <v>99</v>
      </c>
      <c r="G1640">
        <v>99</v>
      </c>
      <c r="H1640">
        <v>99</v>
      </c>
      <c r="I1640">
        <v>99</v>
      </c>
      <c r="J1640">
        <v>999</v>
      </c>
      <c r="K1640">
        <v>99</v>
      </c>
      <c r="L1640">
        <v>99</v>
      </c>
      <c r="M1640">
        <v>99</v>
      </c>
      <c r="N1640">
        <v>69</v>
      </c>
      <c r="O1640">
        <v>99</v>
      </c>
      <c r="P1640">
        <v>9999</v>
      </c>
      <c r="Q1640">
        <v>8</v>
      </c>
      <c r="R1640">
        <v>59</v>
      </c>
      <c r="S1640">
        <v>59</v>
      </c>
      <c r="T1640">
        <v>16.1864406779661</v>
      </c>
      <c r="U1640">
        <v>61.186440677966104</v>
      </c>
      <c r="V1640">
        <v>75.960849844831699</v>
      </c>
      <c r="W1640">
        <v>70.111864406779674</v>
      </c>
      <c r="X1640">
        <v>0.54960224315415562</v>
      </c>
      <c r="Y1640">
        <v>2.606865617590536</v>
      </c>
      <c r="Z1640">
        <v>-21.921394821235904</v>
      </c>
      <c r="AA1640">
        <v>6.1266874350986482</v>
      </c>
      <c r="AB1640">
        <v>5.6326406117663721</v>
      </c>
    </row>
    <row r="1641" spans="1:28" x14ac:dyDescent="0.5">
      <c r="A1641">
        <v>11</v>
      </c>
      <c r="B1641">
        <v>222</v>
      </c>
      <c r="C1641">
        <v>2012</v>
      </c>
      <c r="D1641">
        <v>99</v>
      </c>
      <c r="E1641">
        <v>99</v>
      </c>
      <c r="F1641">
        <v>99</v>
      </c>
      <c r="G1641">
        <v>99</v>
      </c>
      <c r="H1641">
        <v>99</v>
      </c>
      <c r="I1641">
        <v>99</v>
      </c>
      <c r="J1641">
        <v>999</v>
      </c>
      <c r="K1641">
        <v>99</v>
      </c>
      <c r="L1641">
        <v>99</v>
      </c>
      <c r="M1641">
        <v>99</v>
      </c>
      <c r="N1641">
        <v>71</v>
      </c>
      <c r="O1641">
        <v>99</v>
      </c>
      <c r="P1641">
        <v>9999</v>
      </c>
      <c r="Q1641">
        <v>9</v>
      </c>
      <c r="R1641">
        <v>65</v>
      </c>
      <c r="S1641">
        <v>65</v>
      </c>
      <c r="T1641">
        <v>15.707692307692303</v>
      </c>
      <c r="U1641">
        <v>60.246153846153831</v>
      </c>
      <c r="V1641">
        <v>78.068172347695622</v>
      </c>
      <c r="W1641">
        <v>72.056923076923056</v>
      </c>
      <c r="X1641">
        <v>0.57618619607742494</v>
      </c>
      <c r="Y1641">
        <v>2.6948998510335369</v>
      </c>
      <c r="Z1641">
        <v>-15.070662390052352</v>
      </c>
      <c r="AA1641">
        <v>6.7497403946002068</v>
      </c>
      <c r="AB1641">
        <v>6.377604514173508</v>
      </c>
    </row>
    <row r="1642" spans="1:28" x14ac:dyDescent="0.5">
      <c r="A1642">
        <v>11</v>
      </c>
      <c r="B1642">
        <v>223</v>
      </c>
      <c r="C1642">
        <v>2012</v>
      </c>
      <c r="D1642">
        <v>99</v>
      </c>
      <c r="E1642">
        <v>99</v>
      </c>
      <c r="F1642">
        <v>99</v>
      </c>
      <c r="G1642">
        <v>99</v>
      </c>
      <c r="H1642">
        <v>99</v>
      </c>
      <c r="I1642">
        <v>99</v>
      </c>
      <c r="J1642">
        <v>999</v>
      </c>
      <c r="K1642">
        <v>99</v>
      </c>
      <c r="L1642">
        <v>99</v>
      </c>
      <c r="M1642">
        <v>99</v>
      </c>
      <c r="N1642">
        <v>73</v>
      </c>
      <c r="O1642">
        <v>99</v>
      </c>
      <c r="P1642">
        <v>9999</v>
      </c>
      <c r="Q1642">
        <v>9</v>
      </c>
      <c r="R1642">
        <v>76</v>
      </c>
      <c r="S1642">
        <v>76</v>
      </c>
      <c r="T1642">
        <v>15.77631578947369</v>
      </c>
      <c r="U1642">
        <v>60.23684210526315</v>
      </c>
      <c r="V1642">
        <v>80.200433369447481</v>
      </c>
      <c r="W1642">
        <v>74.024999999999977</v>
      </c>
      <c r="X1642">
        <v>0.59185813556640743</v>
      </c>
      <c r="Y1642">
        <v>2.4808127968398246</v>
      </c>
      <c r="Z1642">
        <v>4.3462682885477939</v>
      </c>
      <c r="AA1642">
        <v>7.8920041536863987</v>
      </c>
      <c r="AB1642">
        <v>7.6605600777779852</v>
      </c>
    </row>
    <row r="1643" spans="1:28" x14ac:dyDescent="0.5">
      <c r="A1643">
        <v>11</v>
      </c>
      <c r="B1643">
        <v>224</v>
      </c>
      <c r="C1643">
        <v>2012</v>
      </c>
      <c r="D1643">
        <v>99</v>
      </c>
      <c r="E1643">
        <v>99</v>
      </c>
      <c r="F1643">
        <v>99</v>
      </c>
      <c r="G1643">
        <v>99</v>
      </c>
      <c r="H1643">
        <v>99</v>
      </c>
      <c r="I1643">
        <v>99</v>
      </c>
      <c r="J1643">
        <v>999</v>
      </c>
      <c r="K1643">
        <v>99</v>
      </c>
      <c r="L1643">
        <v>99</v>
      </c>
      <c r="M1643">
        <v>99</v>
      </c>
      <c r="N1643">
        <v>75</v>
      </c>
      <c r="O1643">
        <v>99</v>
      </c>
      <c r="P1643">
        <v>9999</v>
      </c>
      <c r="Q1643">
        <v>11</v>
      </c>
      <c r="R1643">
        <v>72</v>
      </c>
      <c r="S1643">
        <v>72</v>
      </c>
      <c r="T1643">
        <v>15.791666666666663</v>
      </c>
      <c r="U1643">
        <v>60.069444444444443</v>
      </c>
      <c r="V1643">
        <v>82.365775851691353</v>
      </c>
      <c r="W1643">
        <v>76.023611111111151</v>
      </c>
      <c r="X1643">
        <v>0.54784756992309758</v>
      </c>
      <c r="Y1643">
        <v>2.4456673077602686</v>
      </c>
      <c r="Z1643">
        <v>-5.6163458011305281</v>
      </c>
      <c r="AA1643">
        <v>7.4766355140186898</v>
      </c>
      <c r="AB1643">
        <v>7.4533155046718562</v>
      </c>
    </row>
    <row r="1644" spans="1:28" x14ac:dyDescent="0.5">
      <c r="A1644">
        <v>11</v>
      </c>
      <c r="B1644">
        <v>225</v>
      </c>
      <c r="C1644">
        <v>2012</v>
      </c>
      <c r="D1644">
        <v>99</v>
      </c>
      <c r="E1644">
        <v>99</v>
      </c>
      <c r="F1644">
        <v>99</v>
      </c>
      <c r="G1644">
        <v>99</v>
      </c>
      <c r="H1644">
        <v>99</v>
      </c>
      <c r="I1644">
        <v>99</v>
      </c>
      <c r="J1644">
        <v>999</v>
      </c>
      <c r="K1644">
        <v>99</v>
      </c>
      <c r="L1644">
        <v>99</v>
      </c>
      <c r="M1644">
        <v>99</v>
      </c>
      <c r="N1644">
        <v>77</v>
      </c>
      <c r="O1644">
        <v>99</v>
      </c>
      <c r="P1644">
        <v>9999</v>
      </c>
      <c r="Q1644">
        <v>10</v>
      </c>
      <c r="R1644">
        <v>53</v>
      </c>
      <c r="S1644">
        <v>53</v>
      </c>
      <c r="T1644">
        <v>15.754716981132075</v>
      </c>
      <c r="U1644">
        <v>60.207547169811313</v>
      </c>
      <c r="V1644">
        <v>84.641959156973741</v>
      </c>
      <c r="W1644">
        <v>78.124528301886798</v>
      </c>
      <c r="X1644">
        <v>0.5124508850373114</v>
      </c>
      <c r="Y1644">
        <v>2.5650664088357087</v>
      </c>
      <c r="Z1644">
        <v>-12.588196666211701</v>
      </c>
      <c r="AA1644">
        <v>5.5036344755970923</v>
      </c>
      <c r="AB1644">
        <v>5.6380872496929451</v>
      </c>
    </row>
    <row r="1645" spans="1:28" x14ac:dyDescent="0.5">
      <c r="A1645">
        <v>11</v>
      </c>
      <c r="B1645">
        <v>226</v>
      </c>
      <c r="C1645">
        <v>2012</v>
      </c>
      <c r="D1645">
        <v>99</v>
      </c>
      <c r="E1645">
        <v>99</v>
      </c>
      <c r="F1645">
        <v>99</v>
      </c>
      <c r="G1645">
        <v>99</v>
      </c>
      <c r="H1645">
        <v>99</v>
      </c>
      <c r="I1645">
        <v>99</v>
      </c>
      <c r="J1645">
        <v>999</v>
      </c>
      <c r="K1645">
        <v>99</v>
      </c>
      <c r="L1645">
        <v>99</v>
      </c>
      <c r="M1645">
        <v>99</v>
      </c>
      <c r="N1645">
        <v>79</v>
      </c>
      <c r="O1645">
        <v>99</v>
      </c>
      <c r="P1645">
        <v>9999</v>
      </c>
      <c r="Q1645">
        <v>9</v>
      </c>
      <c r="R1645">
        <v>48</v>
      </c>
      <c r="S1645">
        <v>48</v>
      </c>
      <c r="T1645">
        <v>15.625</v>
      </c>
      <c r="U1645">
        <v>59.77083333333335</v>
      </c>
      <c r="V1645">
        <v>86.88380281690138</v>
      </c>
      <c r="W1645">
        <v>80.193750000000023</v>
      </c>
      <c r="X1645">
        <v>0.57857808821631618</v>
      </c>
      <c r="Y1645">
        <v>2.5019957311891408</v>
      </c>
      <c r="Z1645">
        <v>0.62063937386149515</v>
      </c>
      <c r="AA1645">
        <v>4.9844236760124598</v>
      </c>
      <c r="AB1645">
        <v>5.241435842690203</v>
      </c>
    </row>
    <row r="1646" spans="1:28" x14ac:dyDescent="0.5">
      <c r="A1646">
        <v>11</v>
      </c>
      <c r="B1646">
        <v>227</v>
      </c>
      <c r="C1646">
        <v>2012</v>
      </c>
      <c r="D1646">
        <v>99</v>
      </c>
      <c r="E1646">
        <v>99</v>
      </c>
      <c r="F1646">
        <v>99</v>
      </c>
      <c r="G1646">
        <v>99</v>
      </c>
      <c r="H1646">
        <v>99</v>
      </c>
      <c r="I1646">
        <v>99</v>
      </c>
      <c r="J1646">
        <v>999</v>
      </c>
      <c r="K1646">
        <v>99</v>
      </c>
      <c r="L1646">
        <v>99</v>
      </c>
      <c r="M1646">
        <v>99</v>
      </c>
      <c r="N1646">
        <v>81</v>
      </c>
      <c r="O1646">
        <v>99</v>
      </c>
      <c r="P1646">
        <v>9999</v>
      </c>
      <c r="Q1646">
        <v>11</v>
      </c>
      <c r="R1646">
        <v>54</v>
      </c>
      <c r="S1646">
        <v>54</v>
      </c>
      <c r="T1646">
        <v>15.666666666666663</v>
      </c>
      <c r="U1646">
        <v>59.814814814814824</v>
      </c>
      <c r="V1646">
        <v>88.830705027888143</v>
      </c>
      <c r="W1646">
        <v>81.990740740740748</v>
      </c>
      <c r="X1646">
        <v>0.60805351814756292</v>
      </c>
      <c r="Y1646">
        <v>2.1350173394565073</v>
      </c>
      <c r="Z1646">
        <v>-4.2688473458680249</v>
      </c>
      <c r="AA1646">
        <v>5.6074766355140193</v>
      </c>
      <c r="AB1646">
        <v>6.0287473549764563</v>
      </c>
    </row>
    <row r="1647" spans="1:28" x14ac:dyDescent="0.5">
      <c r="A1647">
        <v>11</v>
      </c>
      <c r="B1647">
        <v>228</v>
      </c>
      <c r="C1647">
        <v>2012</v>
      </c>
      <c r="D1647">
        <v>99</v>
      </c>
      <c r="E1647">
        <v>99</v>
      </c>
      <c r="F1647">
        <v>99</v>
      </c>
      <c r="G1647">
        <v>99</v>
      </c>
      <c r="H1647">
        <v>99</v>
      </c>
      <c r="I1647">
        <v>99</v>
      </c>
      <c r="J1647">
        <v>999</v>
      </c>
      <c r="K1647">
        <v>99</v>
      </c>
      <c r="L1647">
        <v>99</v>
      </c>
      <c r="M1647">
        <v>99</v>
      </c>
      <c r="N1647">
        <v>83</v>
      </c>
      <c r="O1647">
        <v>99</v>
      </c>
      <c r="P1647">
        <v>9999</v>
      </c>
      <c r="Q1647">
        <v>10</v>
      </c>
      <c r="R1647">
        <v>46</v>
      </c>
      <c r="S1647">
        <v>46</v>
      </c>
      <c r="T1647">
        <v>15.565217391304348</v>
      </c>
      <c r="U1647">
        <v>59.478260869565212</v>
      </c>
      <c r="V1647">
        <v>90.969899665551836</v>
      </c>
      <c r="W1647">
        <v>83.96521739130435</v>
      </c>
      <c r="X1647">
        <v>0.57718107749663983</v>
      </c>
      <c r="Y1647">
        <v>2.0188150897815613</v>
      </c>
      <c r="Z1647">
        <v>1.6142053481890921</v>
      </c>
      <c r="AA1647">
        <v>4.7767393561786085</v>
      </c>
      <c r="AB1647">
        <v>5.2592735818997314</v>
      </c>
    </row>
    <row r="1648" spans="1:28" x14ac:dyDescent="0.5">
      <c r="A1648">
        <v>11</v>
      </c>
      <c r="B1648">
        <v>229</v>
      </c>
      <c r="C1648">
        <v>2012</v>
      </c>
      <c r="D1648">
        <v>99</v>
      </c>
      <c r="E1648">
        <v>99</v>
      </c>
      <c r="F1648">
        <v>99</v>
      </c>
      <c r="G1648">
        <v>99</v>
      </c>
      <c r="H1648">
        <v>99</v>
      </c>
      <c r="I1648">
        <v>99</v>
      </c>
      <c r="J1648">
        <v>999</v>
      </c>
      <c r="K1648">
        <v>99</v>
      </c>
      <c r="L1648">
        <v>99</v>
      </c>
      <c r="M1648">
        <v>99</v>
      </c>
      <c r="N1648">
        <v>85</v>
      </c>
      <c r="O1648">
        <v>99</v>
      </c>
      <c r="P1648">
        <v>9999</v>
      </c>
      <c r="Q1648">
        <v>10</v>
      </c>
      <c r="R1648">
        <v>47</v>
      </c>
      <c r="S1648">
        <v>47</v>
      </c>
      <c r="T1648">
        <v>14.893617021276597</v>
      </c>
      <c r="U1648">
        <v>58.531914893617007</v>
      </c>
      <c r="V1648">
        <v>93.259721998109754</v>
      </c>
      <c r="W1648">
        <v>86.078723404255342</v>
      </c>
      <c r="X1648">
        <v>0.57202000047446699</v>
      </c>
      <c r="Y1648">
        <v>2.5752592418957976</v>
      </c>
      <c r="Z1648">
        <v>6.1123314833916309</v>
      </c>
      <c r="AA1648">
        <v>4.8805815160955355</v>
      </c>
      <c r="AB1648">
        <v>5.5088657648849804</v>
      </c>
    </row>
    <row r="1649" spans="1:38" x14ac:dyDescent="0.5">
      <c r="A1649">
        <v>11</v>
      </c>
      <c r="B1649">
        <v>230</v>
      </c>
      <c r="C1649">
        <v>2012</v>
      </c>
      <c r="D1649">
        <v>99</v>
      </c>
      <c r="E1649">
        <v>99</v>
      </c>
      <c r="F1649">
        <v>99</v>
      </c>
      <c r="G1649">
        <v>99</v>
      </c>
      <c r="H1649">
        <v>99</v>
      </c>
      <c r="I1649">
        <v>99</v>
      </c>
      <c r="J1649">
        <v>999</v>
      </c>
      <c r="K1649">
        <v>99</v>
      </c>
      <c r="L1649">
        <v>99</v>
      </c>
      <c r="M1649">
        <v>99</v>
      </c>
      <c r="N1649">
        <v>87</v>
      </c>
      <c r="O1649">
        <v>99</v>
      </c>
      <c r="P1649">
        <v>9999</v>
      </c>
      <c r="Q1649">
        <v>11</v>
      </c>
      <c r="R1649">
        <v>53</v>
      </c>
      <c r="S1649">
        <v>53</v>
      </c>
      <c r="T1649">
        <v>15.018867924528299</v>
      </c>
      <c r="U1649">
        <v>58.660377358490599</v>
      </c>
      <c r="V1649">
        <v>95.801222428913121</v>
      </c>
      <c r="W1649">
        <v>88.424528301886753</v>
      </c>
      <c r="X1649">
        <v>0.80725616340379491</v>
      </c>
      <c r="Y1649">
        <v>2.6560248082669404</v>
      </c>
      <c r="Z1649">
        <v>-8.6754309774272294</v>
      </c>
      <c r="AA1649">
        <v>5.5036344755970923</v>
      </c>
      <c r="AB1649">
        <v>6.3814171607221137</v>
      </c>
    </row>
    <row r="1650" spans="1:38" x14ac:dyDescent="0.5">
      <c r="A1650">
        <v>11</v>
      </c>
      <c r="B1650">
        <v>231</v>
      </c>
      <c r="C1650">
        <v>2012</v>
      </c>
      <c r="D1650">
        <v>99</v>
      </c>
      <c r="E1650">
        <v>99</v>
      </c>
      <c r="F1650">
        <v>99</v>
      </c>
      <c r="G1650">
        <v>99</v>
      </c>
      <c r="H1650">
        <v>99</v>
      </c>
      <c r="I1650">
        <v>99</v>
      </c>
      <c r="J1650">
        <v>999</v>
      </c>
      <c r="K1650">
        <v>99</v>
      </c>
      <c r="L1650">
        <v>99</v>
      </c>
      <c r="M1650">
        <v>99</v>
      </c>
      <c r="N1650">
        <v>90</v>
      </c>
      <c r="O1650">
        <v>99</v>
      </c>
      <c r="P1650">
        <v>9999</v>
      </c>
      <c r="Q1650">
        <v>13</v>
      </c>
      <c r="R1650">
        <v>63</v>
      </c>
      <c r="S1650">
        <v>63</v>
      </c>
      <c r="T1650">
        <v>14.428571428571423</v>
      </c>
      <c r="U1650">
        <v>57.507936507936485</v>
      </c>
      <c r="V1650">
        <v>99.642298233847526</v>
      </c>
      <c r="W1650">
        <v>91.969841269841282</v>
      </c>
      <c r="X1650">
        <v>1.4715972232587577</v>
      </c>
      <c r="Y1650">
        <v>2.6359722514196782</v>
      </c>
      <c r="Z1650">
        <v>-3.4515220903734898</v>
      </c>
      <c r="AA1650">
        <v>6.542056074766359</v>
      </c>
      <c r="AB1650">
        <v>7.8895912025904193</v>
      </c>
    </row>
    <row r="1651" spans="1:38" x14ac:dyDescent="0.5">
      <c r="A1651">
        <v>11</v>
      </c>
      <c r="B1651">
        <v>232</v>
      </c>
      <c r="C1651">
        <v>2012</v>
      </c>
      <c r="D1651">
        <v>99</v>
      </c>
      <c r="E1651">
        <v>99</v>
      </c>
      <c r="F1651">
        <v>99</v>
      </c>
      <c r="G1651">
        <v>99</v>
      </c>
      <c r="H1651">
        <v>99</v>
      </c>
      <c r="I1651">
        <v>99</v>
      </c>
      <c r="J1651">
        <v>999</v>
      </c>
      <c r="K1651">
        <v>99</v>
      </c>
      <c r="L1651">
        <v>99</v>
      </c>
      <c r="M1651">
        <v>99</v>
      </c>
      <c r="N1651">
        <v>95</v>
      </c>
      <c r="O1651">
        <v>99</v>
      </c>
      <c r="P1651">
        <v>9999</v>
      </c>
      <c r="Q1651">
        <v>8</v>
      </c>
      <c r="R1651">
        <v>36</v>
      </c>
      <c r="S1651">
        <v>36</v>
      </c>
      <c r="T1651">
        <v>14.583333333333337</v>
      </c>
      <c r="U1651">
        <v>57.75</v>
      </c>
      <c r="V1651">
        <v>106.1183339352354</v>
      </c>
      <c r="W1651">
        <v>97.947222222222223</v>
      </c>
      <c r="X1651">
        <v>1.2415237302742987</v>
      </c>
      <c r="Y1651">
        <v>2.9095150416826825</v>
      </c>
      <c r="Z1651">
        <v>-28.817978233139922</v>
      </c>
      <c r="AA1651">
        <v>3.7383177570093449</v>
      </c>
      <c r="AB1651">
        <v>4.801347498223036</v>
      </c>
    </row>
    <row r="1652" spans="1:38" x14ac:dyDescent="0.5">
      <c r="A1652">
        <v>11</v>
      </c>
      <c r="B1652">
        <v>233</v>
      </c>
      <c r="C1652">
        <v>2012</v>
      </c>
      <c r="D1652">
        <v>99</v>
      </c>
      <c r="E1652">
        <v>99</v>
      </c>
      <c r="F1652">
        <v>99</v>
      </c>
      <c r="G1652">
        <v>99</v>
      </c>
      <c r="H1652">
        <v>99</v>
      </c>
      <c r="I1652">
        <v>99</v>
      </c>
      <c r="J1652">
        <v>999</v>
      </c>
      <c r="K1652">
        <v>99</v>
      </c>
      <c r="L1652">
        <v>99</v>
      </c>
      <c r="M1652">
        <v>99</v>
      </c>
      <c r="N1652">
        <v>100</v>
      </c>
      <c r="O1652">
        <v>99</v>
      </c>
      <c r="P1652">
        <v>9999</v>
      </c>
      <c r="Q1652">
        <v>8</v>
      </c>
      <c r="R1652">
        <v>26</v>
      </c>
      <c r="S1652">
        <v>26</v>
      </c>
      <c r="T1652">
        <v>14.34615384615385</v>
      </c>
      <c r="U1652">
        <v>57.423076923076913</v>
      </c>
      <c r="V1652">
        <v>111.69680806733891</v>
      </c>
      <c r="W1652">
        <v>103.09615384615383</v>
      </c>
      <c r="X1652">
        <v>1.5790651492465348</v>
      </c>
      <c r="Y1652">
        <v>3.3874551024340618</v>
      </c>
      <c r="Z1652">
        <v>0.74946093169661787</v>
      </c>
      <c r="AA1652">
        <v>2.6998961578400822</v>
      </c>
      <c r="AB1652">
        <v>3.6499282405453175</v>
      </c>
    </row>
    <row r="1653" spans="1:38" x14ac:dyDescent="0.5">
      <c r="A1653">
        <v>12</v>
      </c>
      <c r="B1653">
        <v>1</v>
      </c>
      <c r="C1653">
        <v>2022</v>
      </c>
      <c r="D1653">
        <v>99</v>
      </c>
      <c r="E1653">
        <v>99</v>
      </c>
      <c r="F1653">
        <v>99</v>
      </c>
      <c r="G1653">
        <v>99</v>
      </c>
      <c r="H1653">
        <v>99</v>
      </c>
      <c r="I1653">
        <v>99</v>
      </c>
      <c r="J1653">
        <v>999</v>
      </c>
      <c r="K1653">
        <v>0</v>
      </c>
      <c r="L1653">
        <v>99</v>
      </c>
      <c r="M1653">
        <v>99</v>
      </c>
      <c r="N1653">
        <v>99</v>
      </c>
      <c r="O1653">
        <v>99</v>
      </c>
      <c r="P1653">
        <v>9999</v>
      </c>
      <c r="Q1653">
        <v>75</v>
      </c>
      <c r="R1653">
        <v>4394</v>
      </c>
      <c r="S1653">
        <v>4389</v>
      </c>
      <c r="T1653">
        <v>16.298588984979517</v>
      </c>
      <c r="U1653">
        <v>61.054910002278419</v>
      </c>
      <c r="V1653">
        <v>94.587090695318977</v>
      </c>
      <c r="W1653">
        <v>87.259227614490754</v>
      </c>
      <c r="X1653">
        <v>10.107891041567536</v>
      </c>
      <c r="Y1653">
        <v>2.2411958677508537</v>
      </c>
      <c r="Z1653">
        <v>-36.49531750642425</v>
      </c>
      <c r="AA1653">
        <v>15.254296129144244</v>
      </c>
      <c r="AB1653">
        <v>15.50361329463848</v>
      </c>
      <c r="AC1653">
        <v>45</v>
      </c>
      <c r="AD1653">
        <v>0</v>
      </c>
      <c r="AE1653">
        <v>0</v>
      </c>
      <c r="AF1653">
        <v>23</v>
      </c>
      <c r="AG1653">
        <v>145</v>
      </c>
      <c r="AH1653">
        <v>156</v>
      </c>
      <c r="AI1653">
        <v>375</v>
      </c>
      <c r="AJ1653">
        <v>0</v>
      </c>
      <c r="AK1653">
        <v>54</v>
      </c>
      <c r="AL1653">
        <v>33</v>
      </c>
    </row>
    <row r="1654" spans="1:38" x14ac:dyDescent="0.5">
      <c r="A1654">
        <v>12</v>
      </c>
      <c r="B1654">
        <v>2</v>
      </c>
      <c r="C1654">
        <v>2022</v>
      </c>
      <c r="D1654">
        <v>99</v>
      </c>
      <c r="E1654">
        <v>99</v>
      </c>
      <c r="F1654">
        <v>99</v>
      </c>
      <c r="G1654">
        <v>99</v>
      </c>
      <c r="H1654">
        <v>99</v>
      </c>
      <c r="I1654">
        <v>99</v>
      </c>
      <c r="J1654">
        <v>999</v>
      </c>
      <c r="K1654">
        <v>1</v>
      </c>
      <c r="L1654">
        <v>99</v>
      </c>
      <c r="M1654">
        <v>99</v>
      </c>
      <c r="N1654">
        <v>99</v>
      </c>
      <c r="O1654">
        <v>99</v>
      </c>
      <c r="P1654">
        <v>9999</v>
      </c>
      <c r="Q1654">
        <v>3</v>
      </c>
      <c r="R1654">
        <v>9</v>
      </c>
      <c r="S1654">
        <v>9</v>
      </c>
      <c r="T1654">
        <v>15.333333333333337</v>
      </c>
      <c r="U1654">
        <v>58.555555555555557</v>
      </c>
      <c r="V1654">
        <v>97.640544119417356</v>
      </c>
      <c r="W1654">
        <v>90.12222222222222</v>
      </c>
      <c r="X1654">
        <v>12.744303980626704</v>
      </c>
      <c r="Y1654">
        <v>2.3622546250520684</v>
      </c>
      <c r="Z1654">
        <v>-28.45978545267803</v>
      </c>
      <c r="AA1654">
        <v>3.124457559451484E-2</v>
      </c>
      <c r="AB1654">
        <v>3.2834498191570402E-2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</row>
    <row r="1655" spans="1:38" x14ac:dyDescent="0.5">
      <c r="A1655">
        <v>12</v>
      </c>
      <c r="B1655">
        <v>3</v>
      </c>
      <c r="C1655">
        <v>2022</v>
      </c>
      <c r="D1655">
        <v>99</v>
      </c>
      <c r="E1655">
        <v>99</v>
      </c>
      <c r="F1655">
        <v>99</v>
      </c>
      <c r="G1655">
        <v>99</v>
      </c>
      <c r="H1655">
        <v>99</v>
      </c>
      <c r="I1655">
        <v>99</v>
      </c>
      <c r="J1655">
        <v>999</v>
      </c>
      <c r="K1655">
        <v>3</v>
      </c>
      <c r="L1655">
        <v>99</v>
      </c>
      <c r="M1655">
        <v>99</v>
      </c>
      <c r="N1655">
        <v>99</v>
      </c>
      <c r="O1655">
        <v>99</v>
      </c>
      <c r="P1655">
        <v>9999</v>
      </c>
      <c r="Q1655">
        <v>6</v>
      </c>
      <c r="R1655">
        <v>133</v>
      </c>
      <c r="S1655">
        <v>133</v>
      </c>
      <c r="T1655">
        <v>16.481203007518797</v>
      </c>
      <c r="U1655">
        <v>61.368421052631597</v>
      </c>
      <c r="V1655">
        <v>98.493796788830139</v>
      </c>
      <c r="W1655">
        <v>90.909774436090245</v>
      </c>
      <c r="X1655">
        <v>8.2263547199955624</v>
      </c>
      <c r="Y1655">
        <v>2.0719163488299777</v>
      </c>
      <c r="Z1655">
        <v>-25.337701926765472</v>
      </c>
      <c r="AA1655">
        <v>0.46172539489671921</v>
      </c>
      <c r="AB1655">
        <v>0.48946112394806784</v>
      </c>
      <c r="AC1655">
        <v>2</v>
      </c>
      <c r="AD1655">
        <v>0</v>
      </c>
      <c r="AE1655">
        <v>0</v>
      </c>
      <c r="AF1655">
        <v>1</v>
      </c>
      <c r="AG1655">
        <v>3</v>
      </c>
      <c r="AH1655">
        <v>1</v>
      </c>
      <c r="AI1655">
        <v>6</v>
      </c>
      <c r="AJ1655">
        <v>0</v>
      </c>
      <c r="AK1655">
        <v>7</v>
      </c>
      <c r="AL1655">
        <v>4</v>
      </c>
    </row>
    <row r="1656" spans="1:38" x14ac:dyDescent="0.5">
      <c r="A1656">
        <v>12</v>
      </c>
      <c r="B1656">
        <v>4</v>
      </c>
      <c r="C1656">
        <v>2022</v>
      </c>
      <c r="D1656">
        <v>99</v>
      </c>
      <c r="E1656">
        <v>99</v>
      </c>
      <c r="F1656">
        <v>99</v>
      </c>
      <c r="G1656">
        <v>99</v>
      </c>
      <c r="H1656">
        <v>99</v>
      </c>
      <c r="I1656">
        <v>99</v>
      </c>
      <c r="J1656">
        <v>999</v>
      </c>
      <c r="K1656">
        <v>6</v>
      </c>
      <c r="L1656">
        <v>99</v>
      </c>
      <c r="M1656">
        <v>99</v>
      </c>
      <c r="N1656">
        <v>99</v>
      </c>
      <c r="O1656">
        <v>99</v>
      </c>
      <c r="P1656">
        <v>9999</v>
      </c>
      <c r="Q1656">
        <v>5</v>
      </c>
      <c r="R1656">
        <v>23</v>
      </c>
      <c r="S1656">
        <v>23</v>
      </c>
      <c r="T1656">
        <v>15.826086956521738</v>
      </c>
      <c r="U1656">
        <v>60.521739130434788</v>
      </c>
      <c r="V1656">
        <v>94.830656177869898</v>
      </c>
      <c r="W1656">
        <v>87.528695652173923</v>
      </c>
      <c r="X1656">
        <v>9.7716890553437992</v>
      </c>
      <c r="Y1656">
        <v>2.2237759743555641</v>
      </c>
      <c r="Z1656">
        <v>-44.907632957436704</v>
      </c>
      <c r="AA1656">
        <v>7.984724874153791E-2</v>
      </c>
      <c r="AB1656">
        <v>8.14956212296164E-2</v>
      </c>
      <c r="AC1656">
        <v>1</v>
      </c>
      <c r="AD1656">
        <v>0</v>
      </c>
      <c r="AE1656">
        <v>0</v>
      </c>
      <c r="AF1656">
        <v>0</v>
      </c>
      <c r="AG1656">
        <v>2</v>
      </c>
      <c r="AH1656">
        <v>0</v>
      </c>
      <c r="AI1656">
        <v>1</v>
      </c>
      <c r="AJ1656">
        <v>0</v>
      </c>
      <c r="AK1656">
        <v>0</v>
      </c>
      <c r="AL1656">
        <v>0</v>
      </c>
    </row>
    <row r="1657" spans="1:38" x14ac:dyDescent="0.5">
      <c r="A1657">
        <v>12</v>
      </c>
      <c r="B1657">
        <v>5</v>
      </c>
      <c r="C1657">
        <v>2022</v>
      </c>
      <c r="D1657">
        <v>99</v>
      </c>
      <c r="E1657">
        <v>99</v>
      </c>
      <c r="F1657">
        <v>99</v>
      </c>
      <c r="G1657">
        <v>99</v>
      </c>
      <c r="H1657">
        <v>99</v>
      </c>
      <c r="I1657">
        <v>99</v>
      </c>
      <c r="J1657">
        <v>999</v>
      </c>
      <c r="K1657">
        <v>7</v>
      </c>
      <c r="L1657">
        <v>99</v>
      </c>
      <c r="M1657">
        <v>99</v>
      </c>
      <c r="N1657">
        <v>99</v>
      </c>
      <c r="O1657">
        <v>99</v>
      </c>
      <c r="P1657">
        <v>9999</v>
      </c>
    </row>
    <row r="1658" spans="1:38" x14ac:dyDescent="0.5">
      <c r="A1658">
        <v>12</v>
      </c>
      <c r="B1658">
        <v>6</v>
      </c>
      <c r="C1658">
        <v>2022</v>
      </c>
      <c r="D1658">
        <v>99</v>
      </c>
      <c r="E1658">
        <v>99</v>
      </c>
      <c r="F1658">
        <v>99</v>
      </c>
      <c r="G1658">
        <v>99</v>
      </c>
      <c r="H1658">
        <v>99</v>
      </c>
      <c r="I1658">
        <v>99</v>
      </c>
      <c r="J1658">
        <v>999</v>
      </c>
      <c r="K1658">
        <v>8</v>
      </c>
      <c r="L1658">
        <v>99</v>
      </c>
      <c r="M1658">
        <v>99</v>
      </c>
      <c r="N1658">
        <v>99</v>
      </c>
      <c r="O1658">
        <v>99</v>
      </c>
      <c r="P1658">
        <v>9999</v>
      </c>
    </row>
    <row r="1659" spans="1:38" x14ac:dyDescent="0.5">
      <c r="A1659">
        <v>12</v>
      </c>
      <c r="B1659">
        <v>7</v>
      </c>
      <c r="C1659">
        <v>2022</v>
      </c>
      <c r="D1659">
        <v>99</v>
      </c>
      <c r="E1659">
        <v>99</v>
      </c>
      <c r="F1659">
        <v>99</v>
      </c>
      <c r="G1659">
        <v>99</v>
      </c>
      <c r="H1659">
        <v>99</v>
      </c>
      <c r="I1659">
        <v>99</v>
      </c>
      <c r="J1659">
        <v>999</v>
      </c>
      <c r="K1659">
        <v>9</v>
      </c>
      <c r="L1659">
        <v>99</v>
      </c>
      <c r="M1659">
        <v>99</v>
      </c>
      <c r="N1659">
        <v>99</v>
      </c>
      <c r="O1659">
        <v>99</v>
      </c>
      <c r="P1659">
        <v>9999</v>
      </c>
      <c r="Q1659">
        <v>136</v>
      </c>
      <c r="R1659">
        <v>24246</v>
      </c>
      <c r="S1659">
        <v>24240</v>
      </c>
      <c r="T1659">
        <v>16.197104677060132</v>
      </c>
      <c r="U1659">
        <v>60.830115511551185</v>
      </c>
      <c r="V1659">
        <v>92.637970243393937</v>
      </c>
      <c r="W1659">
        <v>85.493881188119076</v>
      </c>
      <c r="X1659">
        <v>10.654617134816233</v>
      </c>
      <c r="Y1659">
        <v>2.4249495220883941</v>
      </c>
      <c r="Z1659">
        <v>-33.245013512398529</v>
      </c>
      <c r="AA1659">
        <v>84.172886651622989</v>
      </c>
      <c r="AB1659">
        <v>83.892595461992258</v>
      </c>
      <c r="AC1659">
        <v>390</v>
      </c>
      <c r="AD1659">
        <v>0</v>
      </c>
      <c r="AE1659">
        <v>0</v>
      </c>
      <c r="AF1659">
        <v>126</v>
      </c>
      <c r="AG1659">
        <v>410</v>
      </c>
      <c r="AH1659">
        <v>116</v>
      </c>
      <c r="AI1659">
        <v>1001</v>
      </c>
      <c r="AJ1659">
        <v>0</v>
      </c>
      <c r="AK1659">
        <v>218</v>
      </c>
      <c r="AL1659">
        <v>193</v>
      </c>
    </row>
    <row r="1660" spans="1:38" x14ac:dyDescent="0.5">
      <c r="A1660">
        <v>12</v>
      </c>
      <c r="B1660">
        <v>8</v>
      </c>
      <c r="C1660">
        <v>2021</v>
      </c>
      <c r="D1660">
        <v>99</v>
      </c>
      <c r="E1660">
        <v>99</v>
      </c>
      <c r="F1660">
        <v>99</v>
      </c>
      <c r="G1660">
        <v>99</v>
      </c>
      <c r="H1660">
        <v>99</v>
      </c>
      <c r="I1660">
        <v>99</v>
      </c>
      <c r="J1660">
        <v>999</v>
      </c>
      <c r="K1660">
        <v>0</v>
      </c>
      <c r="L1660">
        <v>99</v>
      </c>
      <c r="M1660">
        <v>99</v>
      </c>
      <c r="N1660">
        <v>99</v>
      </c>
      <c r="O1660">
        <v>99</v>
      </c>
      <c r="P1660">
        <v>9999</v>
      </c>
      <c r="Q1660">
        <v>73</v>
      </c>
      <c r="R1660">
        <v>5511</v>
      </c>
      <c r="S1660">
        <v>5508</v>
      </c>
      <c r="T1660">
        <v>16.429867537651972</v>
      </c>
      <c r="U1660">
        <v>61.401234567901234</v>
      </c>
      <c r="V1660">
        <v>93.319940030102899</v>
      </c>
      <c r="W1660">
        <v>86.105292302106179</v>
      </c>
      <c r="X1660">
        <v>10.509469923184382</v>
      </c>
      <c r="Y1660">
        <v>2.2481845982536743</v>
      </c>
      <c r="Z1660">
        <v>-28.537187504988761</v>
      </c>
      <c r="AA1660">
        <v>20.960748516659063</v>
      </c>
      <c r="AB1660">
        <v>21.258605902049602</v>
      </c>
      <c r="AC1660">
        <v>63</v>
      </c>
      <c r="AD1660">
        <v>0</v>
      </c>
      <c r="AE1660">
        <v>0</v>
      </c>
      <c r="AF1660">
        <v>20</v>
      </c>
      <c r="AG1660">
        <v>306</v>
      </c>
      <c r="AH1660">
        <v>240</v>
      </c>
      <c r="AI1660">
        <v>599</v>
      </c>
      <c r="AJ1660">
        <v>0</v>
      </c>
      <c r="AK1660">
        <v>92</v>
      </c>
      <c r="AL1660">
        <v>43</v>
      </c>
    </row>
    <row r="1661" spans="1:38" x14ac:dyDescent="0.5">
      <c r="A1661">
        <v>12</v>
      </c>
      <c r="B1661">
        <v>9</v>
      </c>
      <c r="C1661">
        <v>2021</v>
      </c>
      <c r="D1661">
        <v>99</v>
      </c>
      <c r="E1661">
        <v>99</v>
      </c>
      <c r="F1661">
        <v>99</v>
      </c>
      <c r="G1661">
        <v>99</v>
      </c>
      <c r="H1661">
        <v>99</v>
      </c>
      <c r="I1661">
        <v>99</v>
      </c>
      <c r="J1661">
        <v>999</v>
      </c>
      <c r="K1661">
        <v>1</v>
      </c>
      <c r="L1661">
        <v>99</v>
      </c>
      <c r="M1661">
        <v>99</v>
      </c>
      <c r="N1661">
        <v>99</v>
      </c>
      <c r="O1661">
        <v>99</v>
      </c>
      <c r="P1661">
        <v>9999</v>
      </c>
      <c r="Q1661">
        <v>8</v>
      </c>
      <c r="R1661">
        <v>25</v>
      </c>
      <c r="S1661">
        <v>25</v>
      </c>
      <c r="T1661">
        <v>16.16</v>
      </c>
      <c r="U1661">
        <v>60.64</v>
      </c>
      <c r="V1661">
        <v>94.990249187432326</v>
      </c>
      <c r="W1661">
        <v>87.676000000000002</v>
      </c>
      <c r="X1661">
        <v>10.131901302322301</v>
      </c>
      <c r="Y1661">
        <v>2.1703455946000374</v>
      </c>
      <c r="Z1661">
        <v>-16.628855559378849</v>
      </c>
      <c r="AA1661">
        <v>9.5085957705766014E-2</v>
      </c>
      <c r="AB1661">
        <v>9.824981484981736E-2</v>
      </c>
      <c r="AC1661">
        <v>0</v>
      </c>
      <c r="AD1661">
        <v>0</v>
      </c>
      <c r="AE1661">
        <v>0</v>
      </c>
      <c r="AF1661">
        <v>0</v>
      </c>
      <c r="AG1661">
        <v>2</v>
      </c>
      <c r="AH1661">
        <v>2</v>
      </c>
      <c r="AI1661">
        <v>3</v>
      </c>
      <c r="AJ1661">
        <v>0</v>
      </c>
      <c r="AK1661">
        <v>0</v>
      </c>
      <c r="AL1661">
        <v>0</v>
      </c>
    </row>
    <row r="1662" spans="1:38" x14ac:dyDescent="0.5">
      <c r="A1662">
        <v>12</v>
      </c>
      <c r="B1662">
        <v>10</v>
      </c>
      <c r="C1662">
        <v>2021</v>
      </c>
      <c r="D1662">
        <v>99</v>
      </c>
      <c r="E1662">
        <v>99</v>
      </c>
      <c r="F1662">
        <v>99</v>
      </c>
      <c r="G1662">
        <v>99</v>
      </c>
      <c r="H1662">
        <v>99</v>
      </c>
      <c r="I1662">
        <v>99</v>
      </c>
      <c r="J1662">
        <v>999</v>
      </c>
      <c r="K1662">
        <v>3</v>
      </c>
      <c r="L1662">
        <v>99</v>
      </c>
      <c r="M1662">
        <v>99</v>
      </c>
      <c r="N1662">
        <v>99</v>
      </c>
      <c r="O1662">
        <v>99</v>
      </c>
      <c r="P1662">
        <v>9999</v>
      </c>
      <c r="Q1662">
        <v>13</v>
      </c>
      <c r="R1662">
        <v>83</v>
      </c>
      <c r="S1662">
        <v>83</v>
      </c>
      <c r="T1662">
        <v>16.060240963855421</v>
      </c>
      <c r="U1662">
        <v>60.6265060240964</v>
      </c>
      <c r="V1662">
        <v>88.088866843321313</v>
      </c>
      <c r="W1662">
        <v>81.306024096385499</v>
      </c>
      <c r="X1662">
        <v>14.655845902982028</v>
      </c>
      <c r="Y1662">
        <v>2.2372037375296889</v>
      </c>
      <c r="Z1662">
        <v>-48.159285682187594</v>
      </c>
      <c r="AA1662">
        <v>0.31568537958314313</v>
      </c>
      <c r="AB1662">
        <v>0.30249055638145311</v>
      </c>
      <c r="AC1662">
        <v>1</v>
      </c>
      <c r="AD1662">
        <v>0</v>
      </c>
      <c r="AE1662">
        <v>0</v>
      </c>
      <c r="AF1662">
        <v>1</v>
      </c>
      <c r="AG1662">
        <v>5</v>
      </c>
      <c r="AH1662">
        <v>2</v>
      </c>
      <c r="AI1662">
        <v>2</v>
      </c>
      <c r="AJ1662">
        <v>0</v>
      </c>
      <c r="AK1662">
        <v>2</v>
      </c>
      <c r="AL1662">
        <v>0</v>
      </c>
    </row>
    <row r="1663" spans="1:38" x14ac:dyDescent="0.5">
      <c r="A1663">
        <v>12</v>
      </c>
      <c r="B1663">
        <v>11</v>
      </c>
      <c r="C1663">
        <v>2021</v>
      </c>
      <c r="D1663">
        <v>99</v>
      </c>
      <c r="E1663">
        <v>99</v>
      </c>
      <c r="F1663">
        <v>99</v>
      </c>
      <c r="G1663">
        <v>99</v>
      </c>
      <c r="H1663">
        <v>99</v>
      </c>
      <c r="I1663">
        <v>99</v>
      </c>
      <c r="J1663">
        <v>999</v>
      </c>
      <c r="K1663">
        <v>6</v>
      </c>
      <c r="L1663">
        <v>99</v>
      </c>
      <c r="M1663">
        <v>99</v>
      </c>
      <c r="N1663">
        <v>99</v>
      </c>
      <c r="O1663">
        <v>99</v>
      </c>
      <c r="P1663">
        <v>9999</v>
      </c>
      <c r="Q1663">
        <v>9</v>
      </c>
      <c r="R1663">
        <v>70</v>
      </c>
      <c r="S1663">
        <v>70</v>
      </c>
      <c r="T1663">
        <v>16.228571428571424</v>
      </c>
      <c r="U1663">
        <v>61.085714285714303</v>
      </c>
      <c r="V1663">
        <v>90.128308311406883</v>
      </c>
      <c r="W1663">
        <v>83.188428571428517</v>
      </c>
      <c r="X1663">
        <v>10.293188543291951</v>
      </c>
      <c r="Y1663">
        <v>2.3036793994629314</v>
      </c>
      <c r="Z1663">
        <v>2.8947977110479797</v>
      </c>
      <c r="AA1663">
        <v>0.26624068157614489</v>
      </c>
      <c r="AB1663">
        <v>0.26101890566873848</v>
      </c>
      <c r="AC1663">
        <v>0</v>
      </c>
      <c r="AD1663">
        <v>0</v>
      </c>
      <c r="AE1663">
        <v>0</v>
      </c>
      <c r="AF1663">
        <v>1</v>
      </c>
      <c r="AG1663">
        <v>0</v>
      </c>
      <c r="AH1663">
        <v>0</v>
      </c>
      <c r="AI1663">
        <v>1</v>
      </c>
      <c r="AJ1663">
        <v>0</v>
      </c>
      <c r="AK1663">
        <v>1</v>
      </c>
      <c r="AL1663">
        <v>0</v>
      </c>
    </row>
    <row r="1664" spans="1:38" x14ac:dyDescent="0.5">
      <c r="A1664">
        <v>12</v>
      </c>
      <c r="B1664">
        <v>12</v>
      </c>
      <c r="C1664">
        <v>2021</v>
      </c>
      <c r="D1664">
        <v>99</v>
      </c>
      <c r="E1664">
        <v>99</v>
      </c>
      <c r="F1664">
        <v>99</v>
      </c>
      <c r="G1664">
        <v>99</v>
      </c>
      <c r="H1664">
        <v>99</v>
      </c>
      <c r="I1664">
        <v>99</v>
      </c>
      <c r="J1664">
        <v>999</v>
      </c>
      <c r="K1664">
        <v>7</v>
      </c>
      <c r="L1664">
        <v>99</v>
      </c>
      <c r="M1664">
        <v>99</v>
      </c>
      <c r="N1664">
        <v>99</v>
      </c>
      <c r="O1664">
        <v>99</v>
      </c>
      <c r="P1664">
        <v>9999</v>
      </c>
    </row>
    <row r="1665" spans="1:38" x14ac:dyDescent="0.5">
      <c r="A1665">
        <v>12</v>
      </c>
      <c r="B1665">
        <v>13</v>
      </c>
      <c r="C1665">
        <v>2021</v>
      </c>
      <c r="D1665">
        <v>99</v>
      </c>
      <c r="E1665">
        <v>99</v>
      </c>
      <c r="F1665">
        <v>99</v>
      </c>
      <c r="G1665">
        <v>99</v>
      </c>
      <c r="H1665">
        <v>99</v>
      </c>
      <c r="I1665">
        <v>99</v>
      </c>
      <c r="J1665">
        <v>999</v>
      </c>
      <c r="K1665">
        <v>8</v>
      </c>
      <c r="L1665">
        <v>99</v>
      </c>
      <c r="M1665">
        <v>99</v>
      </c>
      <c r="N1665">
        <v>99</v>
      </c>
      <c r="O1665">
        <v>99</v>
      </c>
      <c r="P1665">
        <v>9999</v>
      </c>
    </row>
    <row r="1666" spans="1:38" x14ac:dyDescent="0.5">
      <c r="A1666">
        <v>12</v>
      </c>
      <c r="B1666">
        <v>14</v>
      </c>
      <c r="C1666">
        <v>2021</v>
      </c>
      <c r="D1666">
        <v>99</v>
      </c>
      <c r="E1666">
        <v>99</v>
      </c>
      <c r="F1666">
        <v>99</v>
      </c>
      <c r="G1666">
        <v>99</v>
      </c>
      <c r="H1666">
        <v>99</v>
      </c>
      <c r="I1666">
        <v>99</v>
      </c>
      <c r="J1666">
        <v>999</v>
      </c>
      <c r="K1666">
        <v>9</v>
      </c>
      <c r="L1666">
        <v>99</v>
      </c>
      <c r="M1666">
        <v>99</v>
      </c>
      <c r="N1666">
        <v>99</v>
      </c>
      <c r="O1666">
        <v>99</v>
      </c>
      <c r="P1666">
        <v>9999</v>
      </c>
      <c r="Q1666">
        <v>122</v>
      </c>
      <c r="R1666">
        <v>20603</v>
      </c>
      <c r="S1666">
        <v>20595</v>
      </c>
      <c r="T1666">
        <v>16.26583507256225</v>
      </c>
      <c r="U1666">
        <v>61.021607186210254</v>
      </c>
      <c r="V1666">
        <v>91.66383514074937</v>
      </c>
      <c r="W1666">
        <v>84.579472687545561</v>
      </c>
      <c r="X1666">
        <v>10.393966825948661</v>
      </c>
      <c r="Y1666">
        <v>2.3921797898028263</v>
      </c>
      <c r="Z1666">
        <v>-29.084575705511156</v>
      </c>
      <c r="AA1666">
        <v>78.362239464475877</v>
      </c>
      <c r="AB1666">
        <v>78.079634821050405</v>
      </c>
      <c r="AC1666">
        <v>348</v>
      </c>
      <c r="AD1666">
        <v>0</v>
      </c>
      <c r="AE1666">
        <v>0</v>
      </c>
      <c r="AF1666">
        <v>136</v>
      </c>
      <c r="AG1666">
        <v>595</v>
      </c>
      <c r="AH1666">
        <v>230</v>
      </c>
      <c r="AI1666">
        <v>478</v>
      </c>
      <c r="AJ1666">
        <v>0</v>
      </c>
      <c r="AK1666">
        <v>248</v>
      </c>
      <c r="AL1666">
        <v>157</v>
      </c>
    </row>
    <row r="1667" spans="1:38" x14ac:dyDescent="0.5">
      <c r="A1667">
        <v>12</v>
      </c>
      <c r="B1667">
        <v>15</v>
      </c>
      <c r="C1667">
        <v>2020</v>
      </c>
      <c r="D1667">
        <v>99</v>
      </c>
      <c r="E1667">
        <v>99</v>
      </c>
      <c r="F1667">
        <v>99</v>
      </c>
      <c r="G1667">
        <v>99</v>
      </c>
      <c r="H1667">
        <v>99</v>
      </c>
      <c r="I1667">
        <v>99</v>
      </c>
      <c r="J1667">
        <v>999</v>
      </c>
      <c r="K1667">
        <v>0</v>
      </c>
      <c r="L1667">
        <v>99</v>
      </c>
      <c r="M1667">
        <v>99</v>
      </c>
      <c r="N1667">
        <v>99</v>
      </c>
      <c r="O1667">
        <v>99</v>
      </c>
      <c r="P1667">
        <v>9999</v>
      </c>
      <c r="Q1667">
        <v>125</v>
      </c>
      <c r="R1667">
        <v>18769</v>
      </c>
      <c r="S1667">
        <v>18769</v>
      </c>
      <c r="T1667">
        <v>16.392722041664452</v>
      </c>
      <c r="U1667">
        <v>61.472268101656987</v>
      </c>
      <c r="V1667">
        <v>89.557232491948611</v>
      </c>
      <c r="W1667">
        <v>82.661325590069026</v>
      </c>
      <c r="X1667">
        <v>10.517707689649924</v>
      </c>
      <c r="Y1667">
        <v>2.8124819360249158</v>
      </c>
      <c r="Z1667">
        <v>-25.70571748277538</v>
      </c>
      <c r="AA1667">
        <v>89.898457706676879</v>
      </c>
      <c r="AB1667">
        <v>89.954138459191597</v>
      </c>
      <c r="AC1667">
        <v>329</v>
      </c>
      <c r="AD1667">
        <v>0</v>
      </c>
      <c r="AE1667">
        <v>0</v>
      </c>
      <c r="AF1667">
        <v>105</v>
      </c>
      <c r="AG1667">
        <v>955</v>
      </c>
      <c r="AH1667">
        <v>283</v>
      </c>
      <c r="AI1667">
        <v>915</v>
      </c>
      <c r="AJ1667">
        <v>1</v>
      </c>
      <c r="AK1667">
        <v>276</v>
      </c>
      <c r="AL1667">
        <v>222</v>
      </c>
    </row>
    <row r="1668" spans="1:38" x14ac:dyDescent="0.5">
      <c r="A1668">
        <v>12</v>
      </c>
      <c r="B1668">
        <v>16</v>
      </c>
      <c r="C1668">
        <v>2020</v>
      </c>
      <c r="D1668">
        <v>99</v>
      </c>
      <c r="E1668">
        <v>99</v>
      </c>
      <c r="F1668">
        <v>99</v>
      </c>
      <c r="G1668">
        <v>99</v>
      </c>
      <c r="H1668">
        <v>99</v>
      </c>
      <c r="I1668">
        <v>99</v>
      </c>
      <c r="J1668">
        <v>999</v>
      </c>
      <c r="K1668">
        <v>1</v>
      </c>
      <c r="L1668">
        <v>99</v>
      </c>
      <c r="M1668">
        <v>99</v>
      </c>
      <c r="N1668">
        <v>99</v>
      </c>
      <c r="O1668">
        <v>99</v>
      </c>
      <c r="P1668">
        <v>9999</v>
      </c>
      <c r="Q1668">
        <v>9</v>
      </c>
      <c r="R1668">
        <v>70</v>
      </c>
      <c r="S1668">
        <v>70</v>
      </c>
      <c r="T1668">
        <v>16.142857142857139</v>
      </c>
      <c r="U1668">
        <v>60.685714285714305</v>
      </c>
      <c r="V1668">
        <v>92.332456276118236</v>
      </c>
      <c r="W1668">
        <v>85.22285714285718</v>
      </c>
      <c r="X1668">
        <v>11.828780536453836</v>
      </c>
      <c r="Y1668">
        <v>2.2962258297529621</v>
      </c>
      <c r="Z1668">
        <v>-26.22915308644928</v>
      </c>
      <c r="AA1668">
        <v>0.33528115719896534</v>
      </c>
      <c r="AB1668">
        <v>0.34588504007195431</v>
      </c>
      <c r="AC1668">
        <v>2</v>
      </c>
      <c r="AD1668">
        <v>0</v>
      </c>
      <c r="AE1668">
        <v>0</v>
      </c>
      <c r="AF1668">
        <v>0</v>
      </c>
      <c r="AG1668">
        <v>1</v>
      </c>
      <c r="AH1668">
        <v>1</v>
      </c>
      <c r="AI1668">
        <v>6</v>
      </c>
      <c r="AJ1668">
        <v>0</v>
      </c>
      <c r="AK1668">
        <v>1</v>
      </c>
      <c r="AL1668">
        <v>1</v>
      </c>
    </row>
    <row r="1669" spans="1:38" x14ac:dyDescent="0.5">
      <c r="A1669">
        <v>12</v>
      </c>
      <c r="B1669">
        <v>17</v>
      </c>
      <c r="C1669">
        <v>2020</v>
      </c>
      <c r="D1669">
        <v>99</v>
      </c>
      <c r="E1669">
        <v>99</v>
      </c>
      <c r="F1669">
        <v>99</v>
      </c>
      <c r="G1669">
        <v>99</v>
      </c>
      <c r="H1669">
        <v>99</v>
      </c>
      <c r="I1669">
        <v>99</v>
      </c>
      <c r="J1669">
        <v>999</v>
      </c>
      <c r="K1669">
        <v>3</v>
      </c>
      <c r="L1669">
        <v>99</v>
      </c>
      <c r="M1669">
        <v>99</v>
      </c>
      <c r="N1669">
        <v>99</v>
      </c>
      <c r="O1669">
        <v>99</v>
      </c>
      <c r="P1669">
        <v>9999</v>
      </c>
      <c r="Q1669">
        <v>10</v>
      </c>
      <c r="R1669">
        <v>259</v>
      </c>
      <c r="S1669">
        <v>259</v>
      </c>
      <c r="T1669">
        <v>16.397683397683398</v>
      </c>
      <c r="U1669">
        <v>60.992277992277998</v>
      </c>
      <c r="V1669">
        <v>87.679089087539765</v>
      </c>
      <c r="W1669">
        <v>80.927799227799227</v>
      </c>
      <c r="X1669">
        <v>7.8069714033362114</v>
      </c>
      <c r="Y1669">
        <v>1.9961203258203029</v>
      </c>
      <c r="Z1669">
        <v>-6.1802307651756108</v>
      </c>
      <c r="AA1669">
        <v>1.2405402816361721</v>
      </c>
      <c r="AB1669">
        <v>1.215276620192467</v>
      </c>
      <c r="AC1669">
        <v>3</v>
      </c>
      <c r="AD1669">
        <v>0</v>
      </c>
      <c r="AE1669">
        <v>0</v>
      </c>
      <c r="AF1669">
        <v>3</v>
      </c>
      <c r="AG1669">
        <v>2</v>
      </c>
      <c r="AH1669">
        <v>0</v>
      </c>
      <c r="AI1669">
        <v>12</v>
      </c>
      <c r="AJ1669">
        <v>0</v>
      </c>
      <c r="AK1669">
        <v>6</v>
      </c>
      <c r="AL1669">
        <v>5</v>
      </c>
    </row>
    <row r="1670" spans="1:38" x14ac:dyDescent="0.5">
      <c r="A1670">
        <v>12</v>
      </c>
      <c r="B1670">
        <v>18</v>
      </c>
      <c r="C1670">
        <v>2020</v>
      </c>
      <c r="D1670">
        <v>99</v>
      </c>
      <c r="E1670">
        <v>99</v>
      </c>
      <c r="F1670">
        <v>99</v>
      </c>
      <c r="G1670">
        <v>99</v>
      </c>
      <c r="H1670">
        <v>99</v>
      </c>
      <c r="I1670">
        <v>99</v>
      </c>
      <c r="J1670">
        <v>999</v>
      </c>
      <c r="K1670">
        <v>6</v>
      </c>
      <c r="L1670">
        <v>99</v>
      </c>
      <c r="M1670">
        <v>99</v>
      </c>
      <c r="N1670">
        <v>99</v>
      </c>
      <c r="O1670">
        <v>99</v>
      </c>
      <c r="P1670">
        <v>9999</v>
      </c>
      <c r="Q1670">
        <v>4</v>
      </c>
      <c r="R1670">
        <v>5</v>
      </c>
      <c r="S1670">
        <v>5</v>
      </c>
      <c r="T1670">
        <v>15.2</v>
      </c>
      <c r="U1670">
        <v>61</v>
      </c>
      <c r="V1670">
        <v>97.63163596966416</v>
      </c>
      <c r="W1670">
        <v>90.114000000000019</v>
      </c>
      <c r="X1670">
        <v>6.1708138847318441</v>
      </c>
      <c r="Y1670">
        <v>3.3466401061363031</v>
      </c>
      <c r="Z1670">
        <v>71.239400624421435</v>
      </c>
      <c r="AA1670">
        <v>2.394865408564039E-2</v>
      </c>
      <c r="AB1670">
        <v>2.6124014768878295E-2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1</v>
      </c>
    </row>
    <row r="1671" spans="1:38" x14ac:dyDescent="0.5">
      <c r="A1671">
        <v>12</v>
      </c>
      <c r="B1671">
        <v>19</v>
      </c>
      <c r="C1671">
        <v>2020</v>
      </c>
      <c r="D1671">
        <v>99</v>
      </c>
      <c r="E1671">
        <v>99</v>
      </c>
      <c r="F1671">
        <v>99</v>
      </c>
      <c r="G1671">
        <v>99</v>
      </c>
      <c r="H1671">
        <v>99</v>
      </c>
      <c r="I1671">
        <v>99</v>
      </c>
      <c r="J1671">
        <v>999</v>
      </c>
      <c r="K1671">
        <v>7</v>
      </c>
      <c r="L1671">
        <v>99</v>
      </c>
      <c r="M1671">
        <v>99</v>
      </c>
      <c r="N1671">
        <v>99</v>
      </c>
      <c r="O1671">
        <v>99</v>
      </c>
      <c r="P1671">
        <v>9999</v>
      </c>
    </row>
    <row r="1672" spans="1:38" x14ac:dyDescent="0.5">
      <c r="A1672">
        <v>12</v>
      </c>
      <c r="B1672">
        <v>20</v>
      </c>
      <c r="C1672">
        <v>2020</v>
      </c>
      <c r="D1672">
        <v>99</v>
      </c>
      <c r="E1672">
        <v>99</v>
      </c>
      <c r="F1672">
        <v>99</v>
      </c>
      <c r="G1672">
        <v>99</v>
      </c>
      <c r="H1672">
        <v>99</v>
      </c>
      <c r="I1672">
        <v>99</v>
      </c>
      <c r="J1672">
        <v>999</v>
      </c>
      <c r="K1672">
        <v>8</v>
      </c>
      <c r="L1672">
        <v>99</v>
      </c>
      <c r="M1672">
        <v>99</v>
      </c>
      <c r="N1672">
        <v>99</v>
      </c>
      <c r="O1672">
        <v>99</v>
      </c>
      <c r="P1672">
        <v>9999</v>
      </c>
    </row>
    <row r="1673" spans="1:38" x14ac:dyDescent="0.5">
      <c r="A1673">
        <v>12</v>
      </c>
      <c r="B1673">
        <v>21</v>
      </c>
      <c r="C1673">
        <v>2020</v>
      </c>
      <c r="D1673">
        <v>99</v>
      </c>
      <c r="E1673">
        <v>99</v>
      </c>
      <c r="F1673">
        <v>99</v>
      </c>
      <c r="G1673">
        <v>99</v>
      </c>
      <c r="H1673">
        <v>99</v>
      </c>
      <c r="I1673">
        <v>99</v>
      </c>
      <c r="J1673">
        <v>999</v>
      </c>
      <c r="K1673">
        <v>9</v>
      </c>
      <c r="L1673">
        <v>99</v>
      </c>
      <c r="M1673">
        <v>99</v>
      </c>
      <c r="N1673">
        <v>99</v>
      </c>
      <c r="O1673">
        <v>99</v>
      </c>
      <c r="P1673">
        <v>9999</v>
      </c>
      <c r="Q1673">
        <v>56</v>
      </c>
      <c r="R1673">
        <v>1775</v>
      </c>
      <c r="S1673">
        <v>1775</v>
      </c>
      <c r="T1673">
        <v>16.280563380281691</v>
      </c>
      <c r="U1673">
        <v>61.125633802816893</v>
      </c>
      <c r="V1673">
        <v>89.047051104023879</v>
      </c>
      <c r="W1673">
        <v>82.19042816901414</v>
      </c>
      <c r="X1673">
        <v>11.265741934634802</v>
      </c>
      <c r="Y1673">
        <v>3.4250924660672992</v>
      </c>
      <c r="Z1673">
        <v>-26.452924836175264</v>
      </c>
      <c r="AA1673">
        <v>8.5017722004023355</v>
      </c>
      <c r="AB1673">
        <v>8.458575865775062</v>
      </c>
      <c r="AC1673">
        <v>22</v>
      </c>
      <c r="AD1673">
        <v>0</v>
      </c>
      <c r="AE1673">
        <v>0</v>
      </c>
      <c r="AF1673">
        <v>9</v>
      </c>
      <c r="AG1673">
        <v>50</v>
      </c>
      <c r="AH1673">
        <v>10</v>
      </c>
      <c r="AI1673">
        <v>65</v>
      </c>
      <c r="AJ1673">
        <v>0</v>
      </c>
      <c r="AK1673">
        <v>40</v>
      </c>
      <c r="AL1673">
        <v>23</v>
      </c>
    </row>
    <row r="1674" spans="1:38" x14ac:dyDescent="0.5">
      <c r="A1674">
        <v>12</v>
      </c>
      <c r="B1674">
        <v>22</v>
      </c>
      <c r="C1674">
        <v>2019</v>
      </c>
      <c r="D1674">
        <v>99</v>
      </c>
      <c r="E1674">
        <v>99</v>
      </c>
      <c r="F1674">
        <v>99</v>
      </c>
      <c r="G1674">
        <v>99</v>
      </c>
      <c r="H1674">
        <v>99</v>
      </c>
      <c r="I1674">
        <v>99</v>
      </c>
      <c r="J1674">
        <v>999</v>
      </c>
      <c r="K1674">
        <v>0</v>
      </c>
      <c r="L1674">
        <v>99</v>
      </c>
      <c r="M1674">
        <v>99</v>
      </c>
      <c r="N1674">
        <v>99</v>
      </c>
      <c r="O1674">
        <v>99</v>
      </c>
      <c r="P1674">
        <v>9999</v>
      </c>
      <c r="Q1674">
        <v>60</v>
      </c>
      <c r="R1674">
        <v>6082</v>
      </c>
      <c r="S1674">
        <v>6077</v>
      </c>
      <c r="T1674">
        <v>16.426175600131536</v>
      </c>
      <c r="U1674">
        <v>61.769952279085082</v>
      </c>
      <c r="V1674">
        <v>88.053237336450437</v>
      </c>
      <c r="W1674">
        <v>81.242481487576086</v>
      </c>
      <c r="X1674">
        <v>11.255511627973751</v>
      </c>
      <c r="Y1674">
        <v>2.5495708559432622</v>
      </c>
      <c r="Z1674">
        <v>-35.552481745868072</v>
      </c>
      <c r="AA1674">
        <v>30.198609731876857</v>
      </c>
      <c r="AB1674">
        <v>30.514323402584953</v>
      </c>
      <c r="AC1674">
        <v>141</v>
      </c>
      <c r="AD1674">
        <v>0</v>
      </c>
      <c r="AE1674">
        <v>0</v>
      </c>
      <c r="AF1674">
        <v>27</v>
      </c>
      <c r="AG1674">
        <v>329</v>
      </c>
      <c r="AH1674">
        <v>110</v>
      </c>
      <c r="AI1674">
        <v>585</v>
      </c>
      <c r="AJ1674">
        <v>1</v>
      </c>
      <c r="AK1674">
        <v>141</v>
      </c>
      <c r="AL1674">
        <v>107</v>
      </c>
    </row>
    <row r="1675" spans="1:38" x14ac:dyDescent="0.5">
      <c r="A1675">
        <v>12</v>
      </c>
      <c r="B1675">
        <v>23</v>
      </c>
      <c r="C1675">
        <v>2019</v>
      </c>
      <c r="D1675">
        <v>99</v>
      </c>
      <c r="E1675">
        <v>99</v>
      </c>
      <c r="F1675">
        <v>99</v>
      </c>
      <c r="G1675">
        <v>99</v>
      </c>
      <c r="H1675">
        <v>99</v>
      </c>
      <c r="I1675">
        <v>99</v>
      </c>
      <c r="J1675">
        <v>999</v>
      </c>
      <c r="K1675">
        <v>1</v>
      </c>
      <c r="L1675">
        <v>99</v>
      </c>
      <c r="M1675">
        <v>99</v>
      </c>
      <c r="N1675">
        <v>99</v>
      </c>
      <c r="O1675">
        <v>99</v>
      </c>
      <c r="P1675">
        <v>9999</v>
      </c>
      <c r="Q1675">
        <v>7</v>
      </c>
      <c r="R1675">
        <v>140</v>
      </c>
      <c r="S1675">
        <v>140</v>
      </c>
      <c r="T1675">
        <v>16.100000000000001</v>
      </c>
      <c r="U1675">
        <v>61.285714285714306</v>
      </c>
      <c r="V1675">
        <v>89.047361089614625</v>
      </c>
      <c r="W1675">
        <v>82.19071428571425</v>
      </c>
      <c r="X1675">
        <v>10.637379486835002</v>
      </c>
      <c r="Y1675">
        <v>2.7184179072334889</v>
      </c>
      <c r="Z1675">
        <v>-38.176677310749753</v>
      </c>
      <c r="AA1675">
        <v>0.6951340615690168</v>
      </c>
      <c r="AB1675">
        <v>0.71118423129641883</v>
      </c>
      <c r="AC1675">
        <v>7</v>
      </c>
      <c r="AD1675">
        <v>0</v>
      </c>
      <c r="AE1675">
        <v>0</v>
      </c>
      <c r="AF1675">
        <v>2</v>
      </c>
      <c r="AG1675">
        <v>14</v>
      </c>
      <c r="AH1675">
        <v>12</v>
      </c>
      <c r="AI1675">
        <v>6</v>
      </c>
      <c r="AJ1675">
        <v>0</v>
      </c>
      <c r="AK1675">
        <v>6</v>
      </c>
      <c r="AL1675">
        <v>11</v>
      </c>
    </row>
    <row r="1676" spans="1:38" x14ac:dyDescent="0.5">
      <c r="A1676">
        <v>12</v>
      </c>
      <c r="B1676">
        <v>24</v>
      </c>
      <c r="C1676">
        <v>2019</v>
      </c>
      <c r="D1676">
        <v>99</v>
      </c>
      <c r="E1676">
        <v>99</v>
      </c>
      <c r="F1676">
        <v>99</v>
      </c>
      <c r="G1676">
        <v>99</v>
      </c>
      <c r="H1676">
        <v>99</v>
      </c>
      <c r="I1676">
        <v>99</v>
      </c>
      <c r="J1676">
        <v>999</v>
      </c>
      <c r="K1676">
        <v>3</v>
      </c>
      <c r="L1676">
        <v>99</v>
      </c>
      <c r="M1676">
        <v>99</v>
      </c>
      <c r="N1676">
        <v>99</v>
      </c>
      <c r="O1676">
        <v>99</v>
      </c>
      <c r="P1676">
        <v>9999</v>
      </c>
    </row>
    <row r="1677" spans="1:38" x14ac:dyDescent="0.5">
      <c r="A1677">
        <v>12</v>
      </c>
      <c r="B1677">
        <v>25</v>
      </c>
      <c r="C1677">
        <v>2019</v>
      </c>
      <c r="D1677">
        <v>99</v>
      </c>
      <c r="E1677">
        <v>99</v>
      </c>
      <c r="F1677">
        <v>99</v>
      </c>
      <c r="G1677">
        <v>99</v>
      </c>
      <c r="H1677">
        <v>99</v>
      </c>
      <c r="I1677">
        <v>99</v>
      </c>
      <c r="J1677">
        <v>999</v>
      </c>
      <c r="K1677">
        <v>6</v>
      </c>
      <c r="L1677">
        <v>99</v>
      </c>
      <c r="M1677">
        <v>99</v>
      </c>
      <c r="N1677">
        <v>99</v>
      </c>
      <c r="O1677">
        <v>99</v>
      </c>
      <c r="P1677">
        <v>9999</v>
      </c>
      <c r="Q1677">
        <v>20</v>
      </c>
      <c r="R1677">
        <v>1826</v>
      </c>
      <c r="S1677">
        <v>1823</v>
      </c>
      <c r="T1677">
        <v>16.502190580503829</v>
      </c>
      <c r="U1677">
        <v>61.820625342841446</v>
      </c>
      <c r="V1677">
        <v>85.133234955536807</v>
      </c>
      <c r="W1677">
        <v>78.526796489303351</v>
      </c>
      <c r="X1677">
        <v>10.685370030500016</v>
      </c>
      <c r="Y1677">
        <v>2.3230987882058942</v>
      </c>
      <c r="Z1677">
        <v>-33.848385005675276</v>
      </c>
      <c r="AA1677">
        <v>9.0665342601787486</v>
      </c>
      <c r="AB1677">
        <v>8.8478118280209337</v>
      </c>
      <c r="AC1677">
        <v>18</v>
      </c>
      <c r="AD1677">
        <v>0</v>
      </c>
      <c r="AE1677">
        <v>0</v>
      </c>
      <c r="AF1677">
        <v>3</v>
      </c>
      <c r="AG1677">
        <v>40</v>
      </c>
      <c r="AH1677">
        <v>2</v>
      </c>
      <c r="AI1677">
        <v>6</v>
      </c>
      <c r="AJ1677">
        <v>0</v>
      </c>
      <c r="AK1677">
        <v>14</v>
      </c>
      <c r="AL1677">
        <v>5</v>
      </c>
    </row>
    <row r="1678" spans="1:38" x14ac:dyDescent="0.5">
      <c r="A1678">
        <v>12</v>
      </c>
      <c r="B1678">
        <v>26</v>
      </c>
      <c r="C1678">
        <v>2019</v>
      </c>
      <c r="D1678">
        <v>99</v>
      </c>
      <c r="E1678">
        <v>99</v>
      </c>
      <c r="F1678">
        <v>99</v>
      </c>
      <c r="G1678">
        <v>99</v>
      </c>
      <c r="H1678">
        <v>99</v>
      </c>
      <c r="I1678">
        <v>99</v>
      </c>
      <c r="J1678">
        <v>999</v>
      </c>
      <c r="K1678">
        <v>7</v>
      </c>
      <c r="L1678">
        <v>99</v>
      </c>
      <c r="M1678">
        <v>99</v>
      </c>
      <c r="N1678">
        <v>99</v>
      </c>
      <c r="O1678">
        <v>99</v>
      </c>
      <c r="P1678">
        <v>9999</v>
      </c>
    </row>
    <row r="1679" spans="1:38" x14ac:dyDescent="0.5">
      <c r="A1679">
        <v>12</v>
      </c>
      <c r="B1679">
        <v>27</v>
      </c>
      <c r="C1679">
        <v>2019</v>
      </c>
      <c r="D1679">
        <v>99</v>
      </c>
      <c r="E1679">
        <v>99</v>
      </c>
      <c r="F1679">
        <v>99</v>
      </c>
      <c r="G1679">
        <v>99</v>
      </c>
      <c r="H1679">
        <v>99</v>
      </c>
      <c r="I1679">
        <v>99</v>
      </c>
      <c r="J1679">
        <v>999</v>
      </c>
      <c r="K1679">
        <v>8</v>
      </c>
      <c r="L1679">
        <v>99</v>
      </c>
      <c r="M1679">
        <v>99</v>
      </c>
      <c r="N1679">
        <v>99</v>
      </c>
      <c r="O1679">
        <v>99</v>
      </c>
      <c r="P1679">
        <v>9999</v>
      </c>
    </row>
    <row r="1680" spans="1:38" x14ac:dyDescent="0.5">
      <c r="A1680">
        <v>12</v>
      </c>
      <c r="B1680">
        <v>28</v>
      </c>
      <c r="C1680">
        <v>2019</v>
      </c>
      <c r="D1680">
        <v>99</v>
      </c>
      <c r="E1680">
        <v>99</v>
      </c>
      <c r="F1680">
        <v>99</v>
      </c>
      <c r="G1680">
        <v>99</v>
      </c>
      <c r="H1680">
        <v>99</v>
      </c>
      <c r="I1680">
        <v>99</v>
      </c>
      <c r="J1680">
        <v>999</v>
      </c>
      <c r="K1680">
        <v>9</v>
      </c>
      <c r="L1680">
        <v>99</v>
      </c>
      <c r="M1680">
        <v>99</v>
      </c>
      <c r="N1680">
        <v>99</v>
      </c>
      <c r="O1680">
        <v>99</v>
      </c>
      <c r="P1680">
        <v>9999</v>
      </c>
      <c r="Q1680">
        <v>84</v>
      </c>
      <c r="R1680">
        <v>12092</v>
      </c>
      <c r="S1680">
        <v>12088</v>
      </c>
      <c r="T1680">
        <v>16.280598742970557</v>
      </c>
      <c r="U1680">
        <v>61.367554599602897</v>
      </c>
      <c r="V1680">
        <v>86.915402074924785</v>
      </c>
      <c r="W1680">
        <v>80.211094473858253</v>
      </c>
      <c r="X1680">
        <v>9.9190276822128443</v>
      </c>
      <c r="Y1680">
        <v>2.609988749686786</v>
      </c>
      <c r="Z1680">
        <v>-27.727583826666919</v>
      </c>
      <c r="AA1680">
        <v>60.039721946375344</v>
      </c>
      <c r="AB1680">
        <v>59.926680538097678</v>
      </c>
      <c r="AC1680">
        <v>260</v>
      </c>
      <c r="AD1680">
        <v>0</v>
      </c>
      <c r="AE1680">
        <v>0</v>
      </c>
      <c r="AF1680">
        <v>61</v>
      </c>
      <c r="AG1680">
        <v>662</v>
      </c>
      <c r="AH1680">
        <v>142</v>
      </c>
      <c r="AI1680">
        <v>726</v>
      </c>
      <c r="AJ1680">
        <v>0</v>
      </c>
      <c r="AK1680">
        <v>299</v>
      </c>
      <c r="AL1680">
        <v>168</v>
      </c>
    </row>
    <row r="1681" spans="1:38" x14ac:dyDescent="0.5">
      <c r="A1681">
        <v>12</v>
      </c>
      <c r="B1681">
        <v>29</v>
      </c>
      <c r="C1681">
        <v>2018</v>
      </c>
      <c r="D1681">
        <v>99</v>
      </c>
      <c r="E1681">
        <v>99</v>
      </c>
      <c r="F1681">
        <v>99</v>
      </c>
      <c r="G1681">
        <v>99</v>
      </c>
      <c r="H1681">
        <v>99</v>
      </c>
      <c r="I1681">
        <v>99</v>
      </c>
      <c r="J1681">
        <v>999</v>
      </c>
      <c r="K1681">
        <v>0</v>
      </c>
      <c r="L1681">
        <v>99</v>
      </c>
      <c r="M1681">
        <v>99</v>
      </c>
      <c r="N1681">
        <v>99</v>
      </c>
      <c r="O1681">
        <v>99</v>
      </c>
      <c r="P1681">
        <v>9999</v>
      </c>
      <c r="Q1681">
        <v>117</v>
      </c>
      <c r="R1681">
        <v>12671</v>
      </c>
      <c r="S1681">
        <v>12649</v>
      </c>
      <c r="T1681">
        <v>16.186094230920997</v>
      </c>
      <c r="U1681">
        <v>61.336943631907666</v>
      </c>
      <c r="V1681">
        <v>87.67497497007912</v>
      </c>
      <c r="W1681">
        <v>80.864250138351053</v>
      </c>
      <c r="X1681">
        <v>11.106349873091814</v>
      </c>
      <c r="Y1681">
        <v>2.7619317079703221</v>
      </c>
      <c r="Z1681">
        <v>-30.764311388778506</v>
      </c>
      <c r="AA1681">
        <v>50.609098534169426</v>
      </c>
      <c r="AB1681">
        <v>50.86121043936528</v>
      </c>
      <c r="AC1681">
        <v>245</v>
      </c>
      <c r="AD1681">
        <v>0</v>
      </c>
      <c r="AE1681">
        <v>0</v>
      </c>
      <c r="AF1681">
        <v>65</v>
      </c>
      <c r="AG1681">
        <v>881</v>
      </c>
      <c r="AH1681">
        <v>335</v>
      </c>
      <c r="AI1681">
        <v>898</v>
      </c>
      <c r="AJ1681">
        <v>0</v>
      </c>
      <c r="AK1681">
        <v>717</v>
      </c>
      <c r="AL1681">
        <v>189</v>
      </c>
    </row>
    <row r="1682" spans="1:38" x14ac:dyDescent="0.5">
      <c r="A1682">
        <v>12</v>
      </c>
      <c r="B1682">
        <v>30</v>
      </c>
      <c r="C1682">
        <v>2018</v>
      </c>
      <c r="D1682">
        <v>99</v>
      </c>
      <c r="E1682">
        <v>99</v>
      </c>
      <c r="F1682">
        <v>99</v>
      </c>
      <c r="G1682">
        <v>99</v>
      </c>
      <c r="H1682">
        <v>99</v>
      </c>
      <c r="I1682">
        <v>99</v>
      </c>
      <c r="J1682">
        <v>999</v>
      </c>
      <c r="K1682">
        <v>1</v>
      </c>
      <c r="L1682">
        <v>99</v>
      </c>
      <c r="M1682">
        <v>99</v>
      </c>
      <c r="N1682">
        <v>99</v>
      </c>
      <c r="O1682">
        <v>99</v>
      </c>
      <c r="P1682">
        <v>9999</v>
      </c>
      <c r="Q1682">
        <v>14</v>
      </c>
      <c r="R1682">
        <v>2276</v>
      </c>
      <c r="S1682">
        <v>2275</v>
      </c>
      <c r="T1682">
        <v>16.262302284710017</v>
      </c>
      <c r="U1682">
        <v>61.66197802197803</v>
      </c>
      <c r="V1682">
        <v>82.509304346790799</v>
      </c>
      <c r="W1682">
        <v>76.143032967032894</v>
      </c>
      <c r="X1682">
        <v>10.141658989773957</v>
      </c>
      <c r="Y1682">
        <v>2.9316807690103808</v>
      </c>
      <c r="Z1682">
        <v>-40.526002017371297</v>
      </c>
      <c r="AA1682">
        <v>9.0905459919319433</v>
      </c>
      <c r="AB1682">
        <v>8.6136160306718814</v>
      </c>
      <c r="AC1682">
        <v>51</v>
      </c>
      <c r="AD1682">
        <v>0</v>
      </c>
      <c r="AE1682">
        <v>0</v>
      </c>
      <c r="AF1682">
        <v>32</v>
      </c>
      <c r="AG1682">
        <v>174</v>
      </c>
      <c r="AH1682">
        <v>98</v>
      </c>
      <c r="AI1682">
        <v>166</v>
      </c>
      <c r="AJ1682">
        <v>0</v>
      </c>
      <c r="AK1682">
        <v>119</v>
      </c>
      <c r="AL1682">
        <v>54</v>
      </c>
    </row>
    <row r="1683" spans="1:38" x14ac:dyDescent="0.5">
      <c r="A1683">
        <v>12</v>
      </c>
      <c r="B1683">
        <v>31</v>
      </c>
      <c r="C1683">
        <v>2018</v>
      </c>
      <c r="D1683">
        <v>99</v>
      </c>
      <c r="E1683">
        <v>99</v>
      </c>
      <c r="F1683">
        <v>99</v>
      </c>
      <c r="G1683">
        <v>99</v>
      </c>
      <c r="H1683">
        <v>99</v>
      </c>
      <c r="I1683">
        <v>99</v>
      </c>
      <c r="J1683">
        <v>999</v>
      </c>
      <c r="K1683">
        <v>3</v>
      </c>
      <c r="L1683">
        <v>99</v>
      </c>
      <c r="M1683">
        <v>99</v>
      </c>
      <c r="N1683">
        <v>99</v>
      </c>
      <c r="O1683">
        <v>99</v>
      </c>
      <c r="P1683">
        <v>9999</v>
      </c>
    </row>
    <row r="1684" spans="1:38" x14ac:dyDescent="0.5">
      <c r="A1684">
        <v>12</v>
      </c>
      <c r="B1684">
        <v>32</v>
      </c>
      <c r="C1684">
        <v>2018</v>
      </c>
      <c r="D1684">
        <v>99</v>
      </c>
      <c r="E1684">
        <v>99</v>
      </c>
      <c r="F1684">
        <v>99</v>
      </c>
      <c r="G1684">
        <v>99</v>
      </c>
      <c r="H1684">
        <v>99</v>
      </c>
      <c r="I1684">
        <v>99</v>
      </c>
      <c r="J1684">
        <v>999</v>
      </c>
      <c r="K1684">
        <v>6</v>
      </c>
      <c r="L1684">
        <v>99</v>
      </c>
      <c r="M1684">
        <v>99</v>
      </c>
      <c r="N1684">
        <v>99</v>
      </c>
      <c r="O1684">
        <v>99</v>
      </c>
      <c r="P1684">
        <v>9999</v>
      </c>
      <c r="Q1684">
        <v>89</v>
      </c>
      <c r="R1684">
        <v>10087</v>
      </c>
      <c r="S1684">
        <v>10080</v>
      </c>
      <c r="T1684">
        <v>15.741449390304348</v>
      </c>
      <c r="U1684">
        <v>60.215079365079362</v>
      </c>
      <c r="V1684">
        <v>87.592359713838306</v>
      </c>
      <c r="W1684">
        <v>80.823799603174749</v>
      </c>
      <c r="X1684">
        <v>11.067258753502539</v>
      </c>
      <c r="Y1684">
        <v>2.6066480166279296</v>
      </c>
      <c r="Z1684">
        <v>-36.348134717598676</v>
      </c>
      <c r="AA1684">
        <v>40.288373207652683</v>
      </c>
      <c r="AB1684">
        <v>40.51107154776912</v>
      </c>
      <c r="AC1684">
        <v>262</v>
      </c>
      <c r="AD1684">
        <v>0</v>
      </c>
      <c r="AE1684">
        <v>0</v>
      </c>
      <c r="AF1684">
        <v>56</v>
      </c>
      <c r="AG1684">
        <v>431</v>
      </c>
      <c r="AH1684">
        <v>103</v>
      </c>
      <c r="AI1684">
        <v>427</v>
      </c>
      <c r="AJ1684">
        <v>0</v>
      </c>
      <c r="AK1684">
        <v>925</v>
      </c>
      <c r="AL1684">
        <v>359</v>
      </c>
    </row>
    <row r="1685" spans="1:38" x14ac:dyDescent="0.5">
      <c r="A1685">
        <v>12</v>
      </c>
      <c r="B1685">
        <v>33</v>
      </c>
      <c r="C1685">
        <v>2018</v>
      </c>
      <c r="D1685">
        <v>99</v>
      </c>
      <c r="E1685">
        <v>99</v>
      </c>
      <c r="F1685">
        <v>99</v>
      </c>
      <c r="G1685">
        <v>99</v>
      </c>
      <c r="H1685">
        <v>99</v>
      </c>
      <c r="I1685">
        <v>99</v>
      </c>
      <c r="J1685">
        <v>999</v>
      </c>
      <c r="K1685">
        <v>7</v>
      </c>
      <c r="L1685">
        <v>99</v>
      </c>
      <c r="M1685">
        <v>99</v>
      </c>
      <c r="N1685">
        <v>99</v>
      </c>
      <c r="O1685">
        <v>99</v>
      </c>
      <c r="P1685">
        <v>9999</v>
      </c>
    </row>
    <row r="1686" spans="1:38" x14ac:dyDescent="0.5">
      <c r="A1686">
        <v>12</v>
      </c>
      <c r="B1686">
        <v>34</v>
      </c>
      <c r="C1686">
        <v>2018</v>
      </c>
      <c r="D1686">
        <v>99</v>
      </c>
      <c r="E1686">
        <v>99</v>
      </c>
      <c r="F1686">
        <v>99</v>
      </c>
      <c r="G1686">
        <v>99</v>
      </c>
      <c r="H1686">
        <v>99</v>
      </c>
      <c r="I1686">
        <v>99</v>
      </c>
      <c r="J1686">
        <v>999</v>
      </c>
      <c r="K1686">
        <v>8</v>
      </c>
      <c r="L1686">
        <v>99</v>
      </c>
      <c r="M1686">
        <v>99</v>
      </c>
      <c r="N1686">
        <v>99</v>
      </c>
      <c r="O1686">
        <v>99</v>
      </c>
      <c r="P1686">
        <v>9999</v>
      </c>
      <c r="Q1686">
        <v>1</v>
      </c>
      <c r="R1686">
        <v>3</v>
      </c>
      <c r="S1686">
        <v>3</v>
      </c>
      <c r="T1686">
        <v>16</v>
      </c>
      <c r="U1686">
        <v>60.33333333333335</v>
      </c>
      <c r="V1686">
        <v>102.4196460816179</v>
      </c>
      <c r="W1686">
        <v>94.53333333333336</v>
      </c>
      <c r="X1686">
        <v>1.8080068829751343</v>
      </c>
      <c r="Y1686">
        <v>3.6817870057290576</v>
      </c>
      <c r="Z1686">
        <v>-94.808458670509523</v>
      </c>
      <c r="AA1686">
        <v>1.198226624595598E-2</v>
      </c>
      <c r="AB1686">
        <v>1.4101982193711483E-2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</row>
    <row r="1687" spans="1:38" x14ac:dyDescent="0.5">
      <c r="A1687">
        <v>12</v>
      </c>
      <c r="B1687">
        <v>35</v>
      </c>
      <c r="C1687">
        <v>2018</v>
      </c>
      <c r="D1687">
        <v>99</v>
      </c>
      <c r="E1687">
        <v>99</v>
      </c>
      <c r="F1687">
        <v>99</v>
      </c>
      <c r="G1687">
        <v>99</v>
      </c>
      <c r="H1687">
        <v>99</v>
      </c>
      <c r="I1687">
        <v>99</v>
      </c>
      <c r="J1687">
        <v>999</v>
      </c>
      <c r="K1687">
        <v>9</v>
      </c>
      <c r="L1687">
        <v>99</v>
      </c>
      <c r="M1687">
        <v>99</v>
      </c>
      <c r="N1687">
        <v>99</v>
      </c>
      <c r="O1687">
        <v>99</v>
      </c>
      <c r="P1687">
        <v>9999</v>
      </c>
    </row>
    <row r="1688" spans="1:38" x14ac:dyDescent="0.5">
      <c r="A1688">
        <v>12</v>
      </c>
      <c r="B1688">
        <v>36</v>
      </c>
      <c r="C1688">
        <v>2017</v>
      </c>
      <c r="D1688">
        <v>99</v>
      </c>
      <c r="E1688">
        <v>99</v>
      </c>
      <c r="F1688">
        <v>99</v>
      </c>
      <c r="G1688">
        <v>99</v>
      </c>
      <c r="H1688">
        <v>99</v>
      </c>
      <c r="I1688">
        <v>99</v>
      </c>
      <c r="J1688">
        <v>999</v>
      </c>
      <c r="K1688">
        <v>0</v>
      </c>
      <c r="L1688">
        <v>99</v>
      </c>
      <c r="M1688">
        <v>99</v>
      </c>
      <c r="N1688">
        <v>99</v>
      </c>
      <c r="O1688">
        <v>99</v>
      </c>
      <c r="P1688">
        <v>9999</v>
      </c>
      <c r="Q1688">
        <v>112</v>
      </c>
      <c r="R1688">
        <v>16088</v>
      </c>
      <c r="S1688">
        <v>16076</v>
      </c>
      <c r="T1688">
        <v>16.058677274987573</v>
      </c>
      <c r="U1688">
        <v>61.030293605374467</v>
      </c>
      <c r="V1688">
        <v>89.420458671795771</v>
      </c>
      <c r="W1688">
        <v>82.508142572779178</v>
      </c>
      <c r="X1688">
        <v>10.734633334802172</v>
      </c>
      <c r="Y1688">
        <v>2.8344274621086152</v>
      </c>
      <c r="Z1688">
        <v>-35.378155401048559</v>
      </c>
      <c r="AA1688">
        <v>46.42063652364601</v>
      </c>
      <c r="AB1688">
        <v>46.889598084937262</v>
      </c>
      <c r="AC1688">
        <v>438</v>
      </c>
      <c r="AD1688">
        <v>0</v>
      </c>
      <c r="AE1688">
        <v>0</v>
      </c>
      <c r="AF1688">
        <v>115</v>
      </c>
      <c r="AG1688">
        <v>767</v>
      </c>
      <c r="AH1688">
        <v>248</v>
      </c>
      <c r="AI1688">
        <v>666</v>
      </c>
      <c r="AJ1688">
        <v>0</v>
      </c>
      <c r="AK1688">
        <v>1410</v>
      </c>
      <c r="AL1688">
        <v>717</v>
      </c>
    </row>
    <row r="1689" spans="1:38" x14ac:dyDescent="0.5">
      <c r="A1689">
        <v>12</v>
      </c>
      <c r="B1689">
        <v>37</v>
      </c>
      <c r="C1689">
        <v>2017</v>
      </c>
      <c r="D1689">
        <v>99</v>
      </c>
      <c r="E1689">
        <v>99</v>
      </c>
      <c r="F1689">
        <v>99</v>
      </c>
      <c r="G1689">
        <v>99</v>
      </c>
      <c r="H1689">
        <v>99</v>
      </c>
      <c r="I1689">
        <v>99</v>
      </c>
      <c r="J1689">
        <v>999</v>
      </c>
      <c r="K1689">
        <v>1</v>
      </c>
      <c r="L1689">
        <v>99</v>
      </c>
      <c r="M1689">
        <v>99</v>
      </c>
      <c r="N1689">
        <v>99</v>
      </c>
      <c r="O1689">
        <v>99</v>
      </c>
      <c r="P1689">
        <v>9999</v>
      </c>
      <c r="Q1689">
        <v>11</v>
      </c>
      <c r="R1689">
        <v>2541</v>
      </c>
      <c r="S1689">
        <v>2536</v>
      </c>
      <c r="T1689">
        <v>16.351436442345531</v>
      </c>
      <c r="U1689">
        <v>61.777996845425882</v>
      </c>
      <c r="V1689">
        <v>86.518083262984874</v>
      </c>
      <c r="W1689">
        <v>79.782216088328113</v>
      </c>
      <c r="X1689">
        <v>9.9985414540730311</v>
      </c>
      <c r="Y1689">
        <v>2.701209874969726</v>
      </c>
      <c r="Z1689">
        <v>-43.917842770942222</v>
      </c>
      <c r="AA1689">
        <v>7.3318521510805903</v>
      </c>
      <c r="AB1689">
        <v>7.1524865027231055</v>
      </c>
      <c r="AC1689">
        <v>81</v>
      </c>
      <c r="AD1689">
        <v>0</v>
      </c>
      <c r="AE1689">
        <v>0</v>
      </c>
      <c r="AF1689">
        <v>40</v>
      </c>
      <c r="AG1689">
        <v>122</v>
      </c>
      <c r="AH1689">
        <v>58</v>
      </c>
      <c r="AI1689">
        <v>123</v>
      </c>
      <c r="AJ1689">
        <v>0</v>
      </c>
      <c r="AK1689">
        <v>143</v>
      </c>
      <c r="AL1689">
        <v>70</v>
      </c>
    </row>
    <row r="1690" spans="1:38" x14ac:dyDescent="0.5">
      <c r="A1690">
        <v>12</v>
      </c>
      <c r="B1690">
        <v>38</v>
      </c>
      <c r="C1690">
        <v>2017</v>
      </c>
      <c r="D1690">
        <v>99</v>
      </c>
      <c r="E1690">
        <v>99</v>
      </c>
      <c r="F1690">
        <v>99</v>
      </c>
      <c r="G1690">
        <v>99</v>
      </c>
      <c r="H1690">
        <v>99</v>
      </c>
      <c r="I1690">
        <v>99</v>
      </c>
      <c r="J1690">
        <v>999</v>
      </c>
      <c r="K1690">
        <v>3</v>
      </c>
      <c r="L1690">
        <v>99</v>
      </c>
      <c r="M1690">
        <v>99</v>
      </c>
      <c r="N1690">
        <v>99</v>
      </c>
      <c r="O1690">
        <v>99</v>
      </c>
      <c r="P1690">
        <v>9999</v>
      </c>
    </row>
    <row r="1691" spans="1:38" x14ac:dyDescent="0.5">
      <c r="A1691">
        <v>12</v>
      </c>
      <c r="B1691">
        <v>39</v>
      </c>
      <c r="C1691">
        <v>2017</v>
      </c>
      <c r="D1691">
        <v>99</v>
      </c>
      <c r="E1691">
        <v>99</v>
      </c>
      <c r="F1691">
        <v>99</v>
      </c>
      <c r="G1691">
        <v>99</v>
      </c>
      <c r="H1691">
        <v>99</v>
      </c>
      <c r="I1691">
        <v>99</v>
      </c>
      <c r="J1691">
        <v>999</v>
      </c>
      <c r="K1691">
        <v>6</v>
      </c>
      <c r="L1691">
        <v>99</v>
      </c>
      <c r="M1691">
        <v>99</v>
      </c>
      <c r="N1691">
        <v>99</v>
      </c>
      <c r="O1691">
        <v>99</v>
      </c>
      <c r="P1691">
        <v>9999</v>
      </c>
      <c r="Q1691">
        <v>114</v>
      </c>
      <c r="R1691">
        <v>16028</v>
      </c>
      <c r="S1691">
        <v>16016</v>
      </c>
      <c r="T1691">
        <v>15.525081108060895</v>
      </c>
      <c r="U1691">
        <v>59.829295704295696</v>
      </c>
      <c r="V1691">
        <v>87.971954913991226</v>
      </c>
      <c r="W1691">
        <v>81.171684565434717</v>
      </c>
      <c r="X1691">
        <v>11.834606041570453</v>
      </c>
      <c r="Y1691">
        <v>2.7295842674661497</v>
      </c>
      <c r="Z1691">
        <v>-34.734739043970976</v>
      </c>
      <c r="AA1691">
        <v>46.247511325273379</v>
      </c>
      <c r="AB1691">
        <v>45.957915412339617</v>
      </c>
      <c r="AC1691">
        <v>571</v>
      </c>
      <c r="AD1691">
        <v>0</v>
      </c>
      <c r="AE1691">
        <v>0</v>
      </c>
      <c r="AF1691">
        <v>138</v>
      </c>
      <c r="AG1691">
        <v>596</v>
      </c>
      <c r="AH1691">
        <v>169</v>
      </c>
      <c r="AI1691">
        <v>592</v>
      </c>
      <c r="AJ1691">
        <v>0</v>
      </c>
      <c r="AK1691">
        <v>2359</v>
      </c>
      <c r="AL1691">
        <v>982</v>
      </c>
    </row>
    <row r="1692" spans="1:38" x14ac:dyDescent="0.5">
      <c r="A1692">
        <v>12</v>
      </c>
      <c r="B1692">
        <v>40</v>
      </c>
      <c r="C1692">
        <v>2017</v>
      </c>
      <c r="D1692">
        <v>99</v>
      </c>
      <c r="E1692">
        <v>99</v>
      </c>
      <c r="F1692">
        <v>99</v>
      </c>
      <c r="G1692">
        <v>99</v>
      </c>
      <c r="H1692">
        <v>99</v>
      </c>
      <c r="I1692">
        <v>99</v>
      </c>
      <c r="J1692">
        <v>999</v>
      </c>
      <c r="K1692">
        <v>7</v>
      </c>
      <c r="L1692">
        <v>99</v>
      </c>
      <c r="M1692">
        <v>99</v>
      </c>
      <c r="N1692">
        <v>99</v>
      </c>
      <c r="O1692">
        <v>99</v>
      </c>
      <c r="P1692">
        <v>9999</v>
      </c>
    </row>
    <row r="1693" spans="1:38" x14ac:dyDescent="0.5">
      <c r="A1693">
        <v>12</v>
      </c>
      <c r="B1693">
        <v>41</v>
      </c>
      <c r="C1693">
        <v>2017</v>
      </c>
      <c r="D1693">
        <v>99</v>
      </c>
      <c r="E1693">
        <v>99</v>
      </c>
      <c r="F1693">
        <v>99</v>
      </c>
      <c r="G1693">
        <v>99</v>
      </c>
      <c r="H1693">
        <v>99</v>
      </c>
      <c r="I1693">
        <v>99</v>
      </c>
      <c r="J1693">
        <v>999</v>
      </c>
      <c r="K1693">
        <v>8</v>
      </c>
      <c r="L1693">
        <v>99</v>
      </c>
      <c r="M1693">
        <v>99</v>
      </c>
      <c r="N1693">
        <v>99</v>
      </c>
      <c r="O1693">
        <v>99</v>
      </c>
      <c r="P1693">
        <v>9999</v>
      </c>
    </row>
    <row r="1694" spans="1:38" x14ac:dyDescent="0.5">
      <c r="A1694">
        <v>12</v>
      </c>
      <c r="B1694">
        <v>42</v>
      </c>
      <c r="C1694">
        <v>2017</v>
      </c>
      <c r="D1694">
        <v>99</v>
      </c>
      <c r="E1694">
        <v>99</v>
      </c>
      <c r="F1694">
        <v>99</v>
      </c>
      <c r="G1694">
        <v>99</v>
      </c>
      <c r="H1694">
        <v>99</v>
      </c>
      <c r="I1694">
        <v>99</v>
      </c>
      <c r="J1694">
        <v>999</v>
      </c>
      <c r="K1694">
        <v>9</v>
      </c>
      <c r="L1694">
        <v>99</v>
      </c>
      <c r="M1694">
        <v>99</v>
      </c>
      <c r="N1694">
        <v>99</v>
      </c>
      <c r="O1694">
        <v>99</v>
      </c>
      <c r="P1694">
        <v>9999</v>
      </c>
    </row>
    <row r="1695" spans="1:38" x14ac:dyDescent="0.5">
      <c r="A1695">
        <v>12</v>
      </c>
      <c r="B1695">
        <v>43</v>
      </c>
      <c r="C1695">
        <v>2016</v>
      </c>
      <c r="D1695">
        <v>99</v>
      </c>
      <c r="E1695">
        <v>99</v>
      </c>
      <c r="F1695">
        <v>99</v>
      </c>
      <c r="G1695">
        <v>99</v>
      </c>
      <c r="H1695">
        <v>99</v>
      </c>
      <c r="I1695">
        <v>99</v>
      </c>
      <c r="J1695">
        <v>999</v>
      </c>
      <c r="K1695">
        <v>0</v>
      </c>
      <c r="L1695">
        <v>99</v>
      </c>
      <c r="M1695">
        <v>99</v>
      </c>
      <c r="N1695">
        <v>99</v>
      </c>
      <c r="O1695">
        <v>99</v>
      </c>
      <c r="P1695">
        <v>9999</v>
      </c>
      <c r="Q1695">
        <v>128</v>
      </c>
      <c r="R1695">
        <v>21634</v>
      </c>
      <c r="S1695">
        <v>21621</v>
      </c>
      <c r="T1695">
        <v>16.133493574928348</v>
      </c>
      <c r="U1695">
        <v>61.167661070255761</v>
      </c>
      <c r="V1695">
        <v>89.916608802393611</v>
      </c>
      <c r="W1695">
        <v>82.971481430090819</v>
      </c>
      <c r="X1695">
        <v>10.917256343791784</v>
      </c>
      <c r="Y1695">
        <v>2.8166225178143862</v>
      </c>
      <c r="Z1695">
        <v>-30.922800343789877</v>
      </c>
      <c r="AA1695">
        <v>46.131866257250081</v>
      </c>
      <c r="AB1695">
        <v>46.957032003263045</v>
      </c>
      <c r="AC1695">
        <v>555</v>
      </c>
      <c r="AD1695">
        <v>1</v>
      </c>
      <c r="AE1695">
        <v>0</v>
      </c>
      <c r="AF1695">
        <v>156</v>
      </c>
      <c r="AG1695">
        <v>787</v>
      </c>
      <c r="AH1695">
        <v>519</v>
      </c>
      <c r="AI1695">
        <v>662</v>
      </c>
      <c r="AJ1695">
        <v>1</v>
      </c>
      <c r="AK1695">
        <v>1378</v>
      </c>
      <c r="AL1695">
        <v>973</v>
      </c>
    </row>
    <row r="1696" spans="1:38" x14ac:dyDescent="0.5">
      <c r="A1696">
        <v>12</v>
      </c>
      <c r="B1696">
        <v>44</v>
      </c>
      <c r="C1696">
        <v>2016</v>
      </c>
      <c r="D1696">
        <v>99</v>
      </c>
      <c r="E1696">
        <v>99</v>
      </c>
      <c r="F1696">
        <v>99</v>
      </c>
      <c r="G1696">
        <v>99</v>
      </c>
      <c r="H1696">
        <v>99</v>
      </c>
      <c r="I1696">
        <v>99</v>
      </c>
      <c r="J1696">
        <v>999</v>
      </c>
      <c r="K1696">
        <v>1</v>
      </c>
      <c r="L1696">
        <v>99</v>
      </c>
      <c r="M1696">
        <v>99</v>
      </c>
      <c r="N1696">
        <v>99</v>
      </c>
      <c r="O1696">
        <v>99</v>
      </c>
      <c r="P1696">
        <v>9999</v>
      </c>
      <c r="Q1696">
        <v>18</v>
      </c>
      <c r="R1696">
        <v>2167</v>
      </c>
      <c r="S1696">
        <v>2167</v>
      </c>
      <c r="T1696">
        <v>16.188740193816329</v>
      </c>
      <c r="U1696">
        <v>61.215505306875883</v>
      </c>
      <c r="V1696">
        <v>87.730115026890758</v>
      </c>
      <c r="W1696">
        <v>80.974896169820127</v>
      </c>
      <c r="X1696">
        <v>9.1287098230021311</v>
      </c>
      <c r="Y1696">
        <v>2.6594390515815447</v>
      </c>
      <c r="Z1696">
        <v>-32.171192057046177</v>
      </c>
      <c r="AA1696">
        <v>4.6208631866257246</v>
      </c>
      <c r="AB1696">
        <v>4.5930939496156684</v>
      </c>
      <c r="AC1696">
        <v>65</v>
      </c>
      <c r="AD1696">
        <v>0</v>
      </c>
      <c r="AE1696">
        <v>0</v>
      </c>
      <c r="AF1696">
        <v>28</v>
      </c>
      <c r="AG1696">
        <v>72</v>
      </c>
      <c r="AH1696">
        <v>52</v>
      </c>
      <c r="AI1696">
        <v>70</v>
      </c>
      <c r="AJ1696">
        <v>0</v>
      </c>
      <c r="AK1696">
        <v>66</v>
      </c>
      <c r="AL1696">
        <v>94</v>
      </c>
    </row>
    <row r="1697" spans="1:38" x14ac:dyDescent="0.5">
      <c r="A1697">
        <v>12</v>
      </c>
      <c r="B1697">
        <v>45</v>
      </c>
      <c r="C1697">
        <v>2016</v>
      </c>
      <c r="D1697">
        <v>99</v>
      </c>
      <c r="E1697">
        <v>99</v>
      </c>
      <c r="F1697">
        <v>99</v>
      </c>
      <c r="G1697">
        <v>99</v>
      </c>
      <c r="H1697">
        <v>99</v>
      </c>
      <c r="I1697">
        <v>99</v>
      </c>
      <c r="J1697">
        <v>999</v>
      </c>
      <c r="K1697">
        <v>3</v>
      </c>
      <c r="L1697">
        <v>99</v>
      </c>
      <c r="M1697">
        <v>99</v>
      </c>
      <c r="N1697">
        <v>99</v>
      </c>
      <c r="O1697">
        <v>99</v>
      </c>
      <c r="P1697">
        <v>9999</v>
      </c>
    </row>
    <row r="1698" spans="1:38" x14ac:dyDescent="0.5">
      <c r="A1698">
        <v>12</v>
      </c>
      <c r="B1698">
        <v>46</v>
      </c>
      <c r="C1698">
        <v>2016</v>
      </c>
      <c r="D1698">
        <v>99</v>
      </c>
      <c r="E1698">
        <v>99</v>
      </c>
      <c r="F1698">
        <v>99</v>
      </c>
      <c r="G1698">
        <v>99</v>
      </c>
      <c r="H1698">
        <v>99</v>
      </c>
      <c r="I1698">
        <v>99</v>
      </c>
      <c r="J1698">
        <v>999</v>
      </c>
      <c r="K1698">
        <v>6</v>
      </c>
      <c r="L1698">
        <v>99</v>
      </c>
      <c r="M1698">
        <v>99</v>
      </c>
      <c r="N1698">
        <v>99</v>
      </c>
      <c r="O1698">
        <v>99</v>
      </c>
      <c r="P1698">
        <v>9999</v>
      </c>
      <c r="Q1698">
        <v>122</v>
      </c>
      <c r="R1698">
        <v>23095</v>
      </c>
      <c r="S1698">
        <v>23069</v>
      </c>
      <c r="T1698">
        <v>15.564581078155443</v>
      </c>
      <c r="U1698">
        <v>59.924400710910746</v>
      </c>
      <c r="V1698">
        <v>86.971850945818844</v>
      </c>
      <c r="W1698">
        <v>80.235740604274227</v>
      </c>
      <c r="X1698">
        <v>11.004587337621036</v>
      </c>
      <c r="Y1698">
        <v>2.6924367415195367</v>
      </c>
      <c r="Z1698">
        <v>-36.622952621949949</v>
      </c>
      <c r="AA1698">
        <v>49.247270556124199</v>
      </c>
      <c r="AB1698">
        <v>48.449874047121291</v>
      </c>
      <c r="AC1698">
        <v>692</v>
      </c>
      <c r="AD1698">
        <v>1</v>
      </c>
      <c r="AE1698">
        <v>0</v>
      </c>
      <c r="AF1698">
        <v>244</v>
      </c>
      <c r="AG1698">
        <v>882</v>
      </c>
      <c r="AH1698">
        <v>381</v>
      </c>
      <c r="AI1698">
        <v>947</v>
      </c>
      <c r="AJ1698">
        <v>0</v>
      </c>
      <c r="AK1698">
        <v>2036</v>
      </c>
      <c r="AL1698">
        <v>1609</v>
      </c>
    </row>
    <row r="1699" spans="1:38" x14ac:dyDescent="0.5">
      <c r="A1699">
        <v>12</v>
      </c>
      <c r="B1699">
        <v>47</v>
      </c>
      <c r="C1699">
        <v>2016</v>
      </c>
      <c r="D1699">
        <v>99</v>
      </c>
      <c r="E1699">
        <v>99</v>
      </c>
      <c r="F1699">
        <v>99</v>
      </c>
      <c r="G1699">
        <v>99</v>
      </c>
      <c r="H1699">
        <v>99</v>
      </c>
      <c r="I1699">
        <v>99</v>
      </c>
      <c r="J1699">
        <v>999</v>
      </c>
      <c r="K1699">
        <v>7</v>
      </c>
      <c r="L1699">
        <v>99</v>
      </c>
      <c r="M1699">
        <v>99</v>
      </c>
      <c r="N1699">
        <v>99</v>
      </c>
      <c r="O1699">
        <v>99</v>
      </c>
      <c r="P1699">
        <v>9999</v>
      </c>
    </row>
    <row r="1700" spans="1:38" x14ac:dyDescent="0.5">
      <c r="A1700">
        <v>12</v>
      </c>
      <c r="B1700">
        <v>48</v>
      </c>
      <c r="C1700">
        <v>2016</v>
      </c>
      <c r="D1700">
        <v>99</v>
      </c>
      <c r="E1700">
        <v>99</v>
      </c>
      <c r="F1700">
        <v>99</v>
      </c>
      <c r="G1700">
        <v>99</v>
      </c>
      <c r="H1700">
        <v>99</v>
      </c>
      <c r="I1700">
        <v>99</v>
      </c>
      <c r="J1700">
        <v>999</v>
      </c>
      <c r="K1700">
        <v>8</v>
      </c>
      <c r="L1700">
        <v>99</v>
      </c>
      <c r="M1700">
        <v>99</v>
      </c>
      <c r="N1700">
        <v>99</v>
      </c>
      <c r="O1700">
        <v>99</v>
      </c>
      <c r="P1700">
        <v>9999</v>
      </c>
    </row>
    <row r="1701" spans="1:38" x14ac:dyDescent="0.5">
      <c r="A1701">
        <v>12</v>
      </c>
      <c r="B1701">
        <v>49</v>
      </c>
      <c r="C1701">
        <v>2016</v>
      </c>
      <c r="D1701">
        <v>99</v>
      </c>
      <c r="E1701">
        <v>99</v>
      </c>
      <c r="F1701">
        <v>99</v>
      </c>
      <c r="G1701">
        <v>99</v>
      </c>
      <c r="H1701">
        <v>99</v>
      </c>
      <c r="I1701">
        <v>99</v>
      </c>
      <c r="J1701">
        <v>999</v>
      </c>
      <c r="K1701">
        <v>9</v>
      </c>
      <c r="L1701">
        <v>99</v>
      </c>
      <c r="M1701">
        <v>99</v>
      </c>
      <c r="N1701">
        <v>99</v>
      </c>
      <c r="O1701">
        <v>99</v>
      </c>
      <c r="P1701">
        <v>9999</v>
      </c>
    </row>
    <row r="1702" spans="1:38" x14ac:dyDescent="0.5">
      <c r="A1702">
        <v>12</v>
      </c>
      <c r="B1702">
        <v>50</v>
      </c>
      <c r="C1702">
        <v>2015</v>
      </c>
      <c r="D1702">
        <v>99</v>
      </c>
      <c r="E1702">
        <v>99</v>
      </c>
      <c r="F1702">
        <v>99</v>
      </c>
      <c r="G1702">
        <v>99</v>
      </c>
      <c r="H1702">
        <v>99</v>
      </c>
      <c r="I1702">
        <v>99</v>
      </c>
      <c r="J1702">
        <v>999</v>
      </c>
      <c r="K1702">
        <v>0</v>
      </c>
      <c r="L1702">
        <v>99</v>
      </c>
      <c r="M1702">
        <v>99</v>
      </c>
      <c r="N1702">
        <v>99</v>
      </c>
      <c r="O1702">
        <v>99</v>
      </c>
      <c r="P1702">
        <v>9999</v>
      </c>
      <c r="Q1702">
        <v>129</v>
      </c>
      <c r="R1702">
        <v>16400</v>
      </c>
      <c r="S1702">
        <v>16380</v>
      </c>
      <c r="T1702">
        <v>16.11841463414634</v>
      </c>
      <c r="U1702">
        <v>61.173382173382194</v>
      </c>
      <c r="V1702">
        <v>88.436986150961744</v>
      </c>
      <c r="W1702">
        <v>81.586452991453058</v>
      </c>
      <c r="X1702">
        <v>9.8539993427802717</v>
      </c>
      <c r="Y1702">
        <v>2.780685110584161</v>
      </c>
      <c r="Z1702">
        <v>-37.032377408803193</v>
      </c>
      <c r="AA1702">
        <v>43.213617559484589</v>
      </c>
      <c r="AB1702">
        <v>43.634324493209213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278</v>
      </c>
      <c r="AL1702">
        <v>71</v>
      </c>
    </row>
    <row r="1703" spans="1:38" x14ac:dyDescent="0.5">
      <c r="A1703">
        <v>12</v>
      </c>
      <c r="B1703">
        <v>51</v>
      </c>
      <c r="C1703">
        <v>2015</v>
      </c>
      <c r="D1703">
        <v>99</v>
      </c>
      <c r="E1703">
        <v>99</v>
      </c>
      <c r="F1703">
        <v>99</v>
      </c>
      <c r="G1703">
        <v>99</v>
      </c>
      <c r="H1703">
        <v>99</v>
      </c>
      <c r="I1703">
        <v>99</v>
      </c>
      <c r="J1703">
        <v>999</v>
      </c>
      <c r="K1703">
        <v>1</v>
      </c>
      <c r="L1703">
        <v>99</v>
      </c>
      <c r="M1703">
        <v>99</v>
      </c>
      <c r="N1703">
        <v>99</v>
      </c>
      <c r="O1703">
        <v>99</v>
      </c>
      <c r="P1703">
        <v>9999</v>
      </c>
      <c r="Q1703">
        <v>8</v>
      </c>
      <c r="R1703">
        <v>650</v>
      </c>
      <c r="S1703">
        <v>650</v>
      </c>
      <c r="T1703">
        <v>15.776923076923076</v>
      </c>
      <c r="U1703">
        <v>60.261538461538478</v>
      </c>
      <c r="V1703">
        <v>85.178764897074757</v>
      </c>
      <c r="W1703">
        <v>78.620000000000061</v>
      </c>
      <c r="X1703">
        <v>10.015110122670759</v>
      </c>
      <c r="Y1703">
        <v>2.5399995340817352</v>
      </c>
      <c r="Z1703">
        <v>-17.176351113624815</v>
      </c>
      <c r="AA1703">
        <v>1.7127348422966457</v>
      </c>
      <c r="AB1703">
        <v>1.6685633624717215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10</v>
      </c>
      <c r="AL1703">
        <v>1</v>
      </c>
    </row>
    <row r="1704" spans="1:38" x14ac:dyDescent="0.5">
      <c r="A1704">
        <v>12</v>
      </c>
      <c r="B1704">
        <v>52</v>
      </c>
      <c r="C1704">
        <v>2015</v>
      </c>
      <c r="D1704">
        <v>99</v>
      </c>
      <c r="E1704">
        <v>99</v>
      </c>
      <c r="F1704">
        <v>99</v>
      </c>
      <c r="G1704">
        <v>99</v>
      </c>
      <c r="H1704">
        <v>99</v>
      </c>
      <c r="I1704">
        <v>99</v>
      </c>
      <c r="J1704">
        <v>999</v>
      </c>
      <c r="K1704">
        <v>3</v>
      </c>
      <c r="L1704">
        <v>99</v>
      </c>
      <c r="M1704">
        <v>99</v>
      </c>
      <c r="N1704">
        <v>99</v>
      </c>
      <c r="O1704">
        <v>99</v>
      </c>
      <c r="P1704">
        <v>9999</v>
      </c>
    </row>
    <row r="1705" spans="1:38" x14ac:dyDescent="0.5">
      <c r="A1705">
        <v>12</v>
      </c>
      <c r="B1705">
        <v>53</v>
      </c>
      <c r="C1705">
        <v>2015</v>
      </c>
      <c r="D1705">
        <v>99</v>
      </c>
      <c r="E1705">
        <v>99</v>
      </c>
      <c r="F1705">
        <v>99</v>
      </c>
      <c r="G1705">
        <v>99</v>
      </c>
      <c r="H1705">
        <v>99</v>
      </c>
      <c r="I1705">
        <v>99</v>
      </c>
      <c r="J1705">
        <v>999</v>
      </c>
      <c r="K1705">
        <v>6</v>
      </c>
      <c r="L1705">
        <v>99</v>
      </c>
      <c r="M1705">
        <v>99</v>
      </c>
      <c r="N1705">
        <v>99</v>
      </c>
      <c r="O1705">
        <v>99</v>
      </c>
      <c r="P1705">
        <v>9999</v>
      </c>
      <c r="Q1705">
        <v>116</v>
      </c>
      <c r="R1705">
        <v>20901</v>
      </c>
      <c r="S1705">
        <v>20880</v>
      </c>
      <c r="T1705">
        <v>15.672312329553611</v>
      </c>
      <c r="U1705">
        <v>60.118773946360143</v>
      </c>
      <c r="V1705">
        <v>86.960477868684862</v>
      </c>
      <c r="W1705">
        <v>80.230148467433452</v>
      </c>
      <c r="X1705">
        <v>10.235157535978651</v>
      </c>
      <c r="Y1705">
        <v>2.6903175385962377</v>
      </c>
      <c r="Z1705">
        <v>-39.369606918698189</v>
      </c>
      <c r="AA1705">
        <v>55.073647598218749</v>
      </c>
      <c r="AB1705">
        <v>54.69711214431905</v>
      </c>
      <c r="AC1705">
        <v>2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356</v>
      </c>
      <c r="AL1705">
        <v>117</v>
      </c>
    </row>
    <row r="1706" spans="1:38" x14ac:dyDescent="0.5">
      <c r="A1706">
        <v>12</v>
      </c>
      <c r="B1706">
        <v>54</v>
      </c>
      <c r="C1706">
        <v>2015</v>
      </c>
      <c r="D1706">
        <v>99</v>
      </c>
      <c r="E1706">
        <v>99</v>
      </c>
      <c r="F1706">
        <v>99</v>
      </c>
      <c r="G1706">
        <v>99</v>
      </c>
      <c r="H1706">
        <v>99</v>
      </c>
      <c r="I1706">
        <v>99</v>
      </c>
      <c r="J1706">
        <v>999</v>
      </c>
      <c r="K1706">
        <v>7</v>
      </c>
      <c r="L1706">
        <v>99</v>
      </c>
      <c r="M1706">
        <v>99</v>
      </c>
      <c r="N1706">
        <v>99</v>
      </c>
      <c r="O1706">
        <v>99</v>
      </c>
      <c r="P1706">
        <v>9999</v>
      </c>
    </row>
    <row r="1707" spans="1:38" x14ac:dyDescent="0.5">
      <c r="A1707">
        <v>12</v>
      </c>
      <c r="B1707">
        <v>55</v>
      </c>
      <c r="C1707">
        <v>2015</v>
      </c>
      <c r="D1707">
        <v>99</v>
      </c>
      <c r="E1707">
        <v>99</v>
      </c>
      <c r="F1707">
        <v>99</v>
      </c>
      <c r="G1707">
        <v>99</v>
      </c>
      <c r="H1707">
        <v>99</v>
      </c>
      <c r="I1707">
        <v>99</v>
      </c>
      <c r="J1707">
        <v>999</v>
      </c>
      <c r="K1707">
        <v>8</v>
      </c>
      <c r="L1707">
        <v>99</v>
      </c>
      <c r="M1707">
        <v>99</v>
      </c>
      <c r="N1707">
        <v>99</v>
      </c>
      <c r="O1707">
        <v>99</v>
      </c>
      <c r="P1707">
        <v>9999</v>
      </c>
    </row>
    <row r="1708" spans="1:38" x14ac:dyDescent="0.5">
      <c r="A1708">
        <v>12</v>
      </c>
      <c r="B1708">
        <v>56</v>
      </c>
      <c r="C1708">
        <v>2015</v>
      </c>
      <c r="D1708">
        <v>99</v>
      </c>
      <c r="E1708">
        <v>99</v>
      </c>
      <c r="F1708">
        <v>99</v>
      </c>
      <c r="G1708">
        <v>99</v>
      </c>
      <c r="H1708">
        <v>99</v>
      </c>
      <c r="I1708">
        <v>99</v>
      </c>
      <c r="J1708">
        <v>999</v>
      </c>
      <c r="K1708">
        <v>9</v>
      </c>
      <c r="L1708">
        <v>99</v>
      </c>
      <c r="M1708">
        <v>99</v>
      </c>
      <c r="N1708">
        <v>99</v>
      </c>
      <c r="O1708">
        <v>99</v>
      </c>
      <c r="P1708">
        <v>9999</v>
      </c>
    </row>
    <row r="1709" spans="1:38" x14ac:dyDescent="0.5">
      <c r="A1709">
        <v>12</v>
      </c>
      <c r="B1709">
        <v>57</v>
      </c>
      <c r="C1709">
        <v>2014</v>
      </c>
      <c r="D1709">
        <v>99</v>
      </c>
      <c r="E1709">
        <v>99</v>
      </c>
      <c r="F1709">
        <v>99</v>
      </c>
      <c r="G1709">
        <v>99</v>
      </c>
      <c r="H1709">
        <v>99</v>
      </c>
      <c r="I1709">
        <v>99</v>
      </c>
      <c r="J1709">
        <v>999</v>
      </c>
      <c r="K1709">
        <v>0</v>
      </c>
      <c r="L1709">
        <v>99</v>
      </c>
      <c r="M1709">
        <v>99</v>
      </c>
      <c r="N1709">
        <v>99</v>
      </c>
      <c r="O1709">
        <v>99</v>
      </c>
      <c r="P1709">
        <v>9999</v>
      </c>
      <c r="Q1709">
        <v>73</v>
      </c>
      <c r="R1709">
        <v>5118</v>
      </c>
      <c r="S1709">
        <v>5118</v>
      </c>
      <c r="T1709">
        <v>15.99413833528722</v>
      </c>
      <c r="U1709">
        <v>60.898397811645196</v>
      </c>
      <c r="V1709">
        <v>84.723261261741698</v>
      </c>
      <c r="W1709">
        <v>78.199570144587653</v>
      </c>
      <c r="X1709">
        <v>10.48190646964879</v>
      </c>
      <c r="Y1709">
        <v>2.873222197400235</v>
      </c>
      <c r="Z1709">
        <v>-36.060099695827319</v>
      </c>
      <c r="AA1709">
        <v>48.151284222410389</v>
      </c>
      <c r="AB1709">
        <v>48.75300956421691</v>
      </c>
    </row>
    <row r="1710" spans="1:38" x14ac:dyDescent="0.5">
      <c r="A1710">
        <v>12</v>
      </c>
      <c r="B1710">
        <v>58</v>
      </c>
      <c r="C1710">
        <v>2014</v>
      </c>
      <c r="D1710">
        <v>99</v>
      </c>
      <c r="E1710">
        <v>99</v>
      </c>
      <c r="F1710">
        <v>99</v>
      </c>
      <c r="G1710">
        <v>99</v>
      </c>
      <c r="H1710">
        <v>99</v>
      </c>
      <c r="I1710">
        <v>99</v>
      </c>
      <c r="J1710">
        <v>999</v>
      </c>
      <c r="K1710">
        <v>1</v>
      </c>
      <c r="L1710">
        <v>99</v>
      </c>
      <c r="M1710">
        <v>99</v>
      </c>
      <c r="N1710">
        <v>99</v>
      </c>
      <c r="O1710">
        <v>99</v>
      </c>
      <c r="P1710">
        <v>9999</v>
      </c>
      <c r="Q1710">
        <v>8</v>
      </c>
      <c r="R1710">
        <v>292</v>
      </c>
      <c r="S1710">
        <v>292</v>
      </c>
      <c r="T1710">
        <v>15.705479452054796</v>
      </c>
      <c r="U1710">
        <v>60.071917808219183</v>
      </c>
      <c r="V1710">
        <v>82.975036732513061</v>
      </c>
      <c r="W1710">
        <v>76.585958904109503</v>
      </c>
      <c r="X1710">
        <v>9.2265015170915827</v>
      </c>
      <c r="Y1710">
        <v>2.4407287018397805</v>
      </c>
      <c r="Z1710">
        <v>-29.007047806572107</v>
      </c>
      <c r="AA1710">
        <v>2.7472010537209517</v>
      </c>
      <c r="AB1710">
        <v>2.7241360198166831</v>
      </c>
    </row>
    <row r="1711" spans="1:38" x14ac:dyDescent="0.5">
      <c r="A1711">
        <v>12</v>
      </c>
      <c r="B1711">
        <v>59</v>
      </c>
      <c r="C1711">
        <v>2014</v>
      </c>
      <c r="D1711">
        <v>99</v>
      </c>
      <c r="E1711">
        <v>99</v>
      </c>
      <c r="F1711">
        <v>99</v>
      </c>
      <c r="G1711">
        <v>99</v>
      </c>
      <c r="H1711">
        <v>99</v>
      </c>
      <c r="I1711">
        <v>99</v>
      </c>
      <c r="J1711">
        <v>999</v>
      </c>
      <c r="K1711">
        <v>3</v>
      </c>
      <c r="L1711">
        <v>99</v>
      </c>
      <c r="M1711">
        <v>99</v>
      </c>
      <c r="N1711">
        <v>99</v>
      </c>
      <c r="O1711">
        <v>99</v>
      </c>
      <c r="P1711">
        <v>9999</v>
      </c>
    </row>
    <row r="1712" spans="1:38" x14ac:dyDescent="0.5">
      <c r="A1712">
        <v>12</v>
      </c>
      <c r="B1712">
        <v>60</v>
      </c>
      <c r="C1712">
        <v>2014</v>
      </c>
      <c r="D1712">
        <v>99</v>
      </c>
      <c r="E1712">
        <v>99</v>
      </c>
      <c r="F1712">
        <v>99</v>
      </c>
      <c r="G1712">
        <v>99</v>
      </c>
      <c r="H1712">
        <v>99</v>
      </c>
      <c r="I1712">
        <v>99</v>
      </c>
      <c r="J1712">
        <v>999</v>
      </c>
      <c r="K1712">
        <v>6</v>
      </c>
      <c r="L1712">
        <v>99</v>
      </c>
      <c r="M1712">
        <v>99</v>
      </c>
      <c r="N1712">
        <v>99</v>
      </c>
      <c r="O1712">
        <v>99</v>
      </c>
      <c r="P1712">
        <v>9999</v>
      </c>
      <c r="Q1712">
        <v>71</v>
      </c>
      <c r="R1712">
        <v>5219</v>
      </c>
      <c r="S1712">
        <v>5219</v>
      </c>
      <c r="T1712">
        <v>15.756658363671203</v>
      </c>
      <c r="U1712">
        <v>60.224947307913389</v>
      </c>
      <c r="V1712">
        <v>82.691440994931327</v>
      </c>
      <c r="W1712">
        <v>76.32420003832155</v>
      </c>
      <c r="X1712">
        <v>10.409724453553729</v>
      </c>
      <c r="Y1712">
        <v>2.647594209612766</v>
      </c>
      <c r="Z1712">
        <v>-41.260738350855533</v>
      </c>
      <c r="AA1712">
        <v>49.101514723868654</v>
      </c>
      <c r="AB1712">
        <v>48.522854415966414</v>
      </c>
    </row>
    <row r="1713" spans="1:28" x14ac:dyDescent="0.5">
      <c r="A1713">
        <v>12</v>
      </c>
      <c r="B1713">
        <v>61</v>
      </c>
      <c r="C1713">
        <v>2014</v>
      </c>
      <c r="D1713">
        <v>99</v>
      </c>
      <c r="E1713">
        <v>99</v>
      </c>
      <c r="F1713">
        <v>99</v>
      </c>
      <c r="G1713">
        <v>99</v>
      </c>
      <c r="H1713">
        <v>99</v>
      </c>
      <c r="I1713">
        <v>99</v>
      </c>
      <c r="J1713">
        <v>999</v>
      </c>
      <c r="K1713">
        <v>7</v>
      </c>
      <c r="L1713">
        <v>99</v>
      </c>
      <c r="M1713">
        <v>99</v>
      </c>
      <c r="N1713">
        <v>99</v>
      </c>
      <c r="O1713">
        <v>99</v>
      </c>
      <c r="P1713">
        <v>9999</v>
      </c>
    </row>
    <row r="1714" spans="1:28" x14ac:dyDescent="0.5">
      <c r="A1714">
        <v>12</v>
      </c>
      <c r="B1714">
        <v>62</v>
      </c>
      <c r="C1714">
        <v>2014</v>
      </c>
      <c r="D1714">
        <v>99</v>
      </c>
      <c r="E1714">
        <v>99</v>
      </c>
      <c r="F1714">
        <v>99</v>
      </c>
      <c r="G1714">
        <v>99</v>
      </c>
      <c r="H1714">
        <v>99</v>
      </c>
      <c r="I1714">
        <v>99</v>
      </c>
      <c r="J1714">
        <v>999</v>
      </c>
      <c r="K1714">
        <v>8</v>
      </c>
      <c r="L1714">
        <v>99</v>
      </c>
      <c r="M1714">
        <v>99</v>
      </c>
      <c r="N1714">
        <v>99</v>
      </c>
      <c r="O1714">
        <v>99</v>
      </c>
      <c r="P1714">
        <v>9999</v>
      </c>
    </row>
    <row r="1715" spans="1:28" x14ac:dyDescent="0.5">
      <c r="A1715">
        <v>12</v>
      </c>
      <c r="B1715">
        <v>63</v>
      </c>
      <c r="C1715">
        <v>2014</v>
      </c>
      <c r="D1715">
        <v>99</v>
      </c>
      <c r="E1715">
        <v>99</v>
      </c>
      <c r="F1715">
        <v>99</v>
      </c>
      <c r="G1715">
        <v>99</v>
      </c>
      <c r="H1715">
        <v>99</v>
      </c>
      <c r="I1715">
        <v>99</v>
      </c>
      <c r="J1715">
        <v>999</v>
      </c>
      <c r="K1715">
        <v>9</v>
      </c>
      <c r="L1715">
        <v>99</v>
      </c>
      <c r="M1715">
        <v>99</v>
      </c>
      <c r="N1715">
        <v>99</v>
      </c>
      <c r="O1715">
        <v>99</v>
      </c>
      <c r="P1715">
        <v>9999</v>
      </c>
    </row>
    <row r="1716" spans="1:28" x14ac:dyDescent="0.5">
      <c r="A1716">
        <v>12</v>
      </c>
      <c r="B1716">
        <v>64</v>
      </c>
      <c r="C1716">
        <v>2013</v>
      </c>
      <c r="D1716">
        <v>99</v>
      </c>
      <c r="E1716">
        <v>99</v>
      </c>
      <c r="F1716">
        <v>99</v>
      </c>
      <c r="G1716">
        <v>99</v>
      </c>
      <c r="H1716">
        <v>99</v>
      </c>
      <c r="I1716">
        <v>99</v>
      </c>
      <c r="J1716">
        <v>999</v>
      </c>
      <c r="K1716">
        <v>0</v>
      </c>
      <c r="L1716">
        <v>99</v>
      </c>
      <c r="M1716">
        <v>99</v>
      </c>
      <c r="N1716">
        <v>99</v>
      </c>
      <c r="O1716">
        <v>99</v>
      </c>
      <c r="P1716">
        <v>9999</v>
      </c>
      <c r="Q1716">
        <v>44</v>
      </c>
      <c r="R1716">
        <v>2665</v>
      </c>
      <c r="S1716">
        <v>2665</v>
      </c>
      <c r="T1716">
        <v>15.802251407129456</v>
      </c>
      <c r="U1716">
        <v>60.438273921200746</v>
      </c>
      <c r="V1716">
        <v>82.580011748946561</v>
      </c>
      <c r="W1716">
        <v>76.221350844277637</v>
      </c>
      <c r="X1716">
        <v>11.06246150096792</v>
      </c>
      <c r="Y1716">
        <v>3.0716335809383457</v>
      </c>
      <c r="Z1716">
        <v>-32.738701442750262</v>
      </c>
      <c r="AA1716">
        <v>49.553737448865753</v>
      </c>
      <c r="AB1716">
        <v>50.699416680622974</v>
      </c>
    </row>
    <row r="1717" spans="1:28" x14ac:dyDescent="0.5">
      <c r="A1717">
        <v>12</v>
      </c>
      <c r="B1717">
        <v>65</v>
      </c>
      <c r="C1717">
        <v>2013</v>
      </c>
      <c r="D1717">
        <v>99</v>
      </c>
      <c r="E1717">
        <v>99</v>
      </c>
      <c r="F1717">
        <v>99</v>
      </c>
      <c r="G1717">
        <v>99</v>
      </c>
      <c r="H1717">
        <v>99</v>
      </c>
      <c r="I1717">
        <v>99</v>
      </c>
      <c r="J1717">
        <v>999</v>
      </c>
      <c r="K1717">
        <v>1</v>
      </c>
      <c r="L1717">
        <v>99</v>
      </c>
      <c r="M1717">
        <v>99</v>
      </c>
      <c r="N1717">
        <v>99</v>
      </c>
      <c r="O1717">
        <v>99</v>
      </c>
      <c r="P1717">
        <v>9999</v>
      </c>
    </row>
    <row r="1718" spans="1:28" x14ac:dyDescent="0.5">
      <c r="A1718">
        <v>12</v>
      </c>
      <c r="B1718">
        <v>66</v>
      </c>
      <c r="C1718">
        <v>2013</v>
      </c>
      <c r="D1718">
        <v>99</v>
      </c>
      <c r="E1718">
        <v>99</v>
      </c>
      <c r="F1718">
        <v>99</v>
      </c>
      <c r="G1718">
        <v>99</v>
      </c>
      <c r="H1718">
        <v>99</v>
      </c>
      <c r="I1718">
        <v>99</v>
      </c>
      <c r="J1718">
        <v>999</v>
      </c>
      <c r="K1718">
        <v>3</v>
      </c>
      <c r="L1718">
        <v>99</v>
      </c>
      <c r="M1718">
        <v>99</v>
      </c>
      <c r="N1718">
        <v>99</v>
      </c>
      <c r="O1718">
        <v>99</v>
      </c>
      <c r="P1718">
        <v>9999</v>
      </c>
    </row>
    <row r="1719" spans="1:28" x14ac:dyDescent="0.5">
      <c r="A1719">
        <v>12</v>
      </c>
      <c r="B1719">
        <v>67</v>
      </c>
      <c r="C1719">
        <v>2013</v>
      </c>
      <c r="D1719">
        <v>99</v>
      </c>
      <c r="E1719">
        <v>99</v>
      </c>
      <c r="F1719">
        <v>99</v>
      </c>
      <c r="G1719">
        <v>99</v>
      </c>
      <c r="H1719">
        <v>99</v>
      </c>
      <c r="I1719">
        <v>99</v>
      </c>
      <c r="J1719">
        <v>999</v>
      </c>
      <c r="K1719">
        <v>6</v>
      </c>
      <c r="L1719">
        <v>99</v>
      </c>
      <c r="M1719">
        <v>99</v>
      </c>
      <c r="N1719">
        <v>99</v>
      </c>
      <c r="O1719">
        <v>99</v>
      </c>
      <c r="P1719">
        <v>9999</v>
      </c>
      <c r="Q1719">
        <v>51</v>
      </c>
      <c r="R1719">
        <v>2713</v>
      </c>
      <c r="S1719">
        <v>2713</v>
      </c>
      <c r="T1719">
        <v>16.227054920751936</v>
      </c>
      <c r="U1719">
        <v>61.294139329155904</v>
      </c>
      <c r="V1719">
        <v>78.880826996057195</v>
      </c>
      <c r="W1719">
        <v>72.807003317360781</v>
      </c>
      <c r="X1719">
        <v>10.080044314333287</v>
      </c>
      <c r="Y1719">
        <v>2.7855715882211993</v>
      </c>
      <c r="Z1719">
        <v>-37.618455550567475</v>
      </c>
      <c r="AA1719">
        <v>50.446262551134247</v>
      </c>
      <c r="AB1719">
        <v>49.300583319376997</v>
      </c>
    </row>
    <row r="1720" spans="1:28" x14ac:dyDescent="0.5">
      <c r="A1720">
        <v>12</v>
      </c>
      <c r="B1720">
        <v>68</v>
      </c>
      <c r="C1720">
        <v>2013</v>
      </c>
      <c r="D1720">
        <v>99</v>
      </c>
      <c r="E1720">
        <v>99</v>
      </c>
      <c r="F1720">
        <v>99</v>
      </c>
      <c r="G1720">
        <v>99</v>
      </c>
      <c r="H1720">
        <v>99</v>
      </c>
      <c r="I1720">
        <v>99</v>
      </c>
      <c r="J1720">
        <v>999</v>
      </c>
      <c r="K1720">
        <v>7</v>
      </c>
      <c r="L1720">
        <v>99</v>
      </c>
      <c r="M1720">
        <v>99</v>
      </c>
      <c r="N1720">
        <v>99</v>
      </c>
      <c r="O1720">
        <v>99</v>
      </c>
      <c r="P1720">
        <v>9999</v>
      </c>
    </row>
    <row r="1721" spans="1:28" x14ac:dyDescent="0.5">
      <c r="A1721">
        <v>12</v>
      </c>
      <c r="B1721">
        <v>69</v>
      </c>
      <c r="C1721">
        <v>2013</v>
      </c>
      <c r="D1721">
        <v>99</v>
      </c>
      <c r="E1721">
        <v>99</v>
      </c>
      <c r="F1721">
        <v>99</v>
      </c>
      <c r="G1721">
        <v>99</v>
      </c>
      <c r="H1721">
        <v>99</v>
      </c>
      <c r="I1721">
        <v>99</v>
      </c>
      <c r="J1721">
        <v>999</v>
      </c>
      <c r="K1721">
        <v>8</v>
      </c>
      <c r="L1721">
        <v>99</v>
      </c>
      <c r="M1721">
        <v>99</v>
      </c>
      <c r="N1721">
        <v>99</v>
      </c>
      <c r="O1721">
        <v>99</v>
      </c>
      <c r="P1721">
        <v>9999</v>
      </c>
    </row>
    <row r="1722" spans="1:28" x14ac:dyDescent="0.5">
      <c r="A1722">
        <v>12</v>
      </c>
      <c r="B1722">
        <v>70</v>
      </c>
      <c r="C1722">
        <v>2013</v>
      </c>
      <c r="D1722">
        <v>99</v>
      </c>
      <c r="E1722">
        <v>99</v>
      </c>
      <c r="F1722">
        <v>99</v>
      </c>
      <c r="G1722">
        <v>99</v>
      </c>
      <c r="H1722">
        <v>99</v>
      </c>
      <c r="I1722">
        <v>99</v>
      </c>
      <c r="J1722">
        <v>999</v>
      </c>
      <c r="K1722">
        <v>9</v>
      </c>
      <c r="L1722">
        <v>99</v>
      </c>
      <c r="M1722">
        <v>99</v>
      </c>
      <c r="N1722">
        <v>99</v>
      </c>
      <c r="O1722">
        <v>99</v>
      </c>
      <c r="P1722">
        <v>9999</v>
      </c>
    </row>
    <row r="1723" spans="1:28" x14ac:dyDescent="0.5">
      <c r="A1723">
        <v>12</v>
      </c>
      <c r="B1723">
        <v>71</v>
      </c>
      <c r="C1723">
        <v>2012</v>
      </c>
      <c r="D1723">
        <v>99</v>
      </c>
      <c r="E1723">
        <v>99</v>
      </c>
      <c r="F1723">
        <v>99</v>
      </c>
      <c r="G1723">
        <v>99</v>
      </c>
      <c r="H1723">
        <v>99</v>
      </c>
      <c r="I1723">
        <v>99</v>
      </c>
      <c r="J1723">
        <v>999</v>
      </c>
      <c r="K1723">
        <v>0</v>
      </c>
      <c r="L1723">
        <v>99</v>
      </c>
      <c r="M1723">
        <v>99</v>
      </c>
      <c r="N1723">
        <v>99</v>
      </c>
      <c r="O1723">
        <v>99</v>
      </c>
      <c r="P1723">
        <v>9999</v>
      </c>
      <c r="Q1723">
        <v>15</v>
      </c>
      <c r="R1723">
        <v>804</v>
      </c>
      <c r="S1723">
        <v>804</v>
      </c>
      <c r="T1723">
        <v>15.645522388059701</v>
      </c>
      <c r="U1723">
        <v>59.960199004975131</v>
      </c>
      <c r="V1723">
        <v>83.834618888224128</v>
      </c>
      <c r="W1723">
        <v>77.379353233830784</v>
      </c>
      <c r="X1723">
        <v>11.753699389253748</v>
      </c>
      <c r="Y1723">
        <v>2.908369798662124</v>
      </c>
      <c r="Z1723">
        <v>-46.07353928785637</v>
      </c>
      <c r="AA1723">
        <v>83.489096573208727</v>
      </c>
      <c r="AB1723">
        <v>84.712921331485106</v>
      </c>
    </row>
    <row r="1724" spans="1:28" x14ac:dyDescent="0.5">
      <c r="A1724">
        <v>12</v>
      </c>
      <c r="B1724">
        <v>72</v>
      </c>
      <c r="C1724">
        <v>2012</v>
      </c>
      <c r="D1724">
        <v>99</v>
      </c>
      <c r="E1724">
        <v>99</v>
      </c>
      <c r="F1724">
        <v>99</v>
      </c>
      <c r="G1724">
        <v>99</v>
      </c>
      <c r="H1724">
        <v>99</v>
      </c>
      <c r="I1724">
        <v>99</v>
      </c>
      <c r="J1724">
        <v>999</v>
      </c>
      <c r="K1724">
        <v>1</v>
      </c>
      <c r="L1724">
        <v>99</v>
      </c>
      <c r="M1724">
        <v>99</v>
      </c>
      <c r="N1724">
        <v>99</v>
      </c>
      <c r="O1724">
        <v>99</v>
      </c>
      <c r="P1724">
        <v>9999</v>
      </c>
    </row>
    <row r="1725" spans="1:28" x14ac:dyDescent="0.5">
      <c r="A1725">
        <v>12</v>
      </c>
      <c r="B1725">
        <v>73</v>
      </c>
      <c r="C1725">
        <v>2012</v>
      </c>
      <c r="D1725">
        <v>99</v>
      </c>
      <c r="E1725">
        <v>99</v>
      </c>
      <c r="F1725">
        <v>99</v>
      </c>
      <c r="G1725">
        <v>99</v>
      </c>
      <c r="H1725">
        <v>99</v>
      </c>
      <c r="I1725">
        <v>99</v>
      </c>
      <c r="J1725">
        <v>999</v>
      </c>
      <c r="K1725">
        <v>3</v>
      </c>
      <c r="L1725">
        <v>99</v>
      </c>
      <c r="M1725">
        <v>99</v>
      </c>
      <c r="N1725">
        <v>99</v>
      </c>
      <c r="O1725">
        <v>99</v>
      </c>
      <c r="P1725">
        <v>9999</v>
      </c>
    </row>
    <row r="1726" spans="1:28" x14ac:dyDescent="0.5">
      <c r="A1726">
        <v>12</v>
      </c>
      <c r="B1726">
        <v>74</v>
      </c>
      <c r="C1726">
        <v>2012</v>
      </c>
      <c r="D1726">
        <v>99</v>
      </c>
      <c r="E1726">
        <v>99</v>
      </c>
      <c r="F1726">
        <v>99</v>
      </c>
      <c r="G1726">
        <v>99</v>
      </c>
      <c r="H1726">
        <v>99</v>
      </c>
      <c r="I1726">
        <v>99</v>
      </c>
      <c r="J1726">
        <v>999</v>
      </c>
      <c r="K1726">
        <v>6</v>
      </c>
      <c r="L1726">
        <v>99</v>
      </c>
      <c r="M1726">
        <v>99</v>
      </c>
      <c r="N1726">
        <v>99</v>
      </c>
      <c r="O1726">
        <v>99</v>
      </c>
      <c r="P1726">
        <v>9999</v>
      </c>
      <c r="Q1726">
        <v>11</v>
      </c>
      <c r="R1726">
        <v>159</v>
      </c>
      <c r="S1726">
        <v>159</v>
      </c>
      <c r="T1726">
        <v>16.037735849056602</v>
      </c>
      <c r="U1726">
        <v>60.735849056603762</v>
      </c>
      <c r="V1726">
        <v>76.499247054655001</v>
      </c>
      <c r="W1726">
        <v>70.608805031446551</v>
      </c>
      <c r="X1726">
        <v>9.719761259897524</v>
      </c>
      <c r="Y1726">
        <v>2.6669484839812236</v>
      </c>
      <c r="Z1726">
        <v>-47.494259362929199</v>
      </c>
      <c r="AA1726">
        <v>16.510903426791277</v>
      </c>
      <c r="AB1726">
        <v>15.287078668514901</v>
      </c>
    </row>
    <row r="1727" spans="1:28" x14ac:dyDescent="0.5">
      <c r="A1727">
        <v>12</v>
      </c>
      <c r="B1727">
        <v>75</v>
      </c>
      <c r="C1727">
        <v>2012</v>
      </c>
      <c r="D1727">
        <v>99</v>
      </c>
      <c r="E1727">
        <v>99</v>
      </c>
      <c r="F1727">
        <v>99</v>
      </c>
      <c r="G1727">
        <v>99</v>
      </c>
      <c r="H1727">
        <v>99</v>
      </c>
      <c r="I1727">
        <v>99</v>
      </c>
      <c r="J1727">
        <v>999</v>
      </c>
      <c r="K1727">
        <v>7</v>
      </c>
      <c r="L1727">
        <v>99</v>
      </c>
      <c r="M1727">
        <v>99</v>
      </c>
      <c r="N1727">
        <v>99</v>
      </c>
      <c r="O1727">
        <v>99</v>
      </c>
      <c r="P1727">
        <v>9999</v>
      </c>
    </row>
    <row r="1728" spans="1:28" x14ac:dyDescent="0.5">
      <c r="A1728">
        <v>12</v>
      </c>
      <c r="B1728">
        <v>76</v>
      </c>
      <c r="C1728">
        <v>2012</v>
      </c>
      <c r="D1728">
        <v>99</v>
      </c>
      <c r="E1728">
        <v>99</v>
      </c>
      <c r="F1728">
        <v>99</v>
      </c>
      <c r="G1728">
        <v>99</v>
      </c>
      <c r="H1728">
        <v>99</v>
      </c>
      <c r="I1728">
        <v>99</v>
      </c>
      <c r="J1728">
        <v>999</v>
      </c>
      <c r="K1728">
        <v>8</v>
      </c>
      <c r="L1728">
        <v>99</v>
      </c>
      <c r="M1728">
        <v>99</v>
      </c>
      <c r="N1728">
        <v>99</v>
      </c>
      <c r="O1728">
        <v>99</v>
      </c>
      <c r="P1728">
        <v>9999</v>
      </c>
    </row>
    <row r="1729" spans="1:38" x14ac:dyDescent="0.5">
      <c r="A1729">
        <v>12</v>
      </c>
      <c r="B1729">
        <v>77</v>
      </c>
      <c r="C1729">
        <v>2012</v>
      </c>
      <c r="D1729">
        <v>99</v>
      </c>
      <c r="E1729">
        <v>99</v>
      </c>
      <c r="F1729">
        <v>99</v>
      </c>
      <c r="G1729">
        <v>99</v>
      </c>
      <c r="H1729">
        <v>99</v>
      </c>
      <c r="I1729">
        <v>99</v>
      </c>
      <c r="J1729">
        <v>999</v>
      </c>
      <c r="K1729">
        <v>9</v>
      </c>
      <c r="L1729">
        <v>99</v>
      </c>
      <c r="M1729">
        <v>99</v>
      </c>
      <c r="N1729">
        <v>99</v>
      </c>
      <c r="O1729">
        <v>99</v>
      </c>
      <c r="P1729">
        <v>9999</v>
      </c>
    </row>
    <row r="1730" spans="1:38" x14ac:dyDescent="0.5">
      <c r="A1730">
        <v>13</v>
      </c>
      <c r="B1730">
        <v>1</v>
      </c>
      <c r="C1730">
        <v>2022</v>
      </c>
      <c r="D1730">
        <v>99</v>
      </c>
      <c r="E1730">
        <v>99</v>
      </c>
      <c r="F1730">
        <v>99</v>
      </c>
      <c r="G1730">
        <v>99</v>
      </c>
      <c r="H1730">
        <v>99</v>
      </c>
      <c r="I1730">
        <v>99</v>
      </c>
      <c r="J1730">
        <v>999</v>
      </c>
      <c r="K1730">
        <v>99</v>
      </c>
      <c r="L1730">
        <v>99</v>
      </c>
      <c r="M1730">
        <v>99</v>
      </c>
      <c r="N1730">
        <v>99</v>
      </c>
      <c r="O1730">
        <v>1</v>
      </c>
      <c r="P1730">
        <v>9999</v>
      </c>
      <c r="Q1730">
        <v>21</v>
      </c>
      <c r="R1730">
        <v>4855</v>
      </c>
      <c r="S1730">
        <v>4855</v>
      </c>
      <c r="T1730">
        <v>15.908753861997941</v>
      </c>
      <c r="U1730">
        <v>60.26014418125645</v>
      </c>
      <c r="V1730">
        <v>93.661505434412618</v>
      </c>
      <c r="W1730">
        <v>86.449569515962779</v>
      </c>
      <c r="X1730">
        <v>9.8640073848858876</v>
      </c>
      <c r="Y1730">
        <v>2.8349168293379847</v>
      </c>
      <c r="Z1730">
        <v>-29.270020048206057</v>
      </c>
      <c r="AA1730">
        <v>16.854712723485498</v>
      </c>
      <c r="AB1730">
        <v>16.990574005362109</v>
      </c>
      <c r="AC1730">
        <v>40</v>
      </c>
      <c r="AD1730">
        <v>0</v>
      </c>
      <c r="AE1730">
        <v>0</v>
      </c>
      <c r="AF1730">
        <v>13</v>
      </c>
      <c r="AG1730">
        <v>66</v>
      </c>
      <c r="AH1730">
        <v>21</v>
      </c>
      <c r="AI1730">
        <v>156</v>
      </c>
      <c r="AJ1730">
        <v>0</v>
      </c>
      <c r="AK1730">
        <v>22</v>
      </c>
      <c r="AL1730">
        <v>15</v>
      </c>
    </row>
    <row r="1731" spans="1:38" x14ac:dyDescent="0.5">
      <c r="A1731">
        <v>13</v>
      </c>
      <c r="B1731">
        <v>2</v>
      </c>
      <c r="C1731">
        <v>2022</v>
      </c>
      <c r="D1731">
        <v>99</v>
      </c>
      <c r="E1731">
        <v>99</v>
      </c>
      <c r="F1731">
        <v>99</v>
      </c>
      <c r="G1731">
        <v>99</v>
      </c>
      <c r="H1731">
        <v>99</v>
      </c>
      <c r="I1731">
        <v>99</v>
      </c>
      <c r="J1731">
        <v>999</v>
      </c>
      <c r="K1731">
        <v>99</v>
      </c>
      <c r="L1731">
        <v>99</v>
      </c>
      <c r="M1731">
        <v>99</v>
      </c>
      <c r="N1731">
        <v>99</v>
      </c>
      <c r="O1731">
        <v>4</v>
      </c>
      <c r="P1731">
        <v>9999</v>
      </c>
      <c r="Q1731">
        <v>53</v>
      </c>
      <c r="R1731">
        <v>5898</v>
      </c>
      <c r="S1731">
        <v>5894</v>
      </c>
      <c r="T1731">
        <v>16.464055612071888</v>
      </c>
      <c r="U1731">
        <v>61.282490668476399</v>
      </c>
      <c r="V1731">
        <v>94.927435984443008</v>
      </c>
      <c r="W1731">
        <v>87.583717339667487</v>
      </c>
      <c r="X1731">
        <v>9.8830017724087895</v>
      </c>
      <c r="Y1731">
        <v>2.0512045935313683</v>
      </c>
      <c r="Z1731">
        <v>-26.221893238994376</v>
      </c>
      <c r="AA1731">
        <v>20.475611872938725</v>
      </c>
      <c r="AB1731">
        <v>20.897266805930663</v>
      </c>
      <c r="AC1731">
        <v>73</v>
      </c>
      <c r="AD1731">
        <v>0</v>
      </c>
      <c r="AE1731">
        <v>0</v>
      </c>
      <c r="AF1731">
        <v>25</v>
      </c>
      <c r="AG1731">
        <v>59</v>
      </c>
      <c r="AH1731">
        <v>47</v>
      </c>
      <c r="AI1731">
        <v>161</v>
      </c>
      <c r="AJ1731">
        <v>0</v>
      </c>
      <c r="AK1731">
        <v>43</v>
      </c>
      <c r="AL1731">
        <v>22</v>
      </c>
    </row>
    <row r="1732" spans="1:38" x14ac:dyDescent="0.5">
      <c r="A1732">
        <v>13</v>
      </c>
      <c r="B1732">
        <v>3</v>
      </c>
      <c r="C1732">
        <v>2022</v>
      </c>
      <c r="D1732">
        <v>99</v>
      </c>
      <c r="E1732">
        <v>99</v>
      </c>
      <c r="F1732">
        <v>99</v>
      </c>
      <c r="G1732">
        <v>99</v>
      </c>
      <c r="H1732">
        <v>99</v>
      </c>
      <c r="I1732">
        <v>99</v>
      </c>
      <c r="J1732">
        <v>999</v>
      </c>
      <c r="K1732">
        <v>99</v>
      </c>
      <c r="L1732">
        <v>99</v>
      </c>
      <c r="M1732">
        <v>99</v>
      </c>
      <c r="N1732">
        <v>99</v>
      </c>
      <c r="O1732">
        <v>8</v>
      </c>
      <c r="P1732">
        <v>9999</v>
      </c>
      <c r="Q1732">
        <v>19</v>
      </c>
      <c r="R1732">
        <v>3022</v>
      </c>
      <c r="S1732">
        <v>3022</v>
      </c>
      <c r="T1732">
        <v>16.286234281932497</v>
      </c>
      <c r="U1732">
        <v>61.103904698874899</v>
      </c>
      <c r="V1732">
        <v>94.349562220853514</v>
      </c>
      <c r="W1732">
        <v>87.084645929847809</v>
      </c>
      <c r="X1732">
        <v>9.6084827018426484</v>
      </c>
      <c r="Y1732">
        <v>2.3732859936930359</v>
      </c>
      <c r="Z1732">
        <v>-25.556342242136793</v>
      </c>
      <c r="AA1732">
        <v>10.491234160735983</v>
      </c>
      <c r="AB1732">
        <v>10.653493184781121</v>
      </c>
      <c r="AC1732">
        <v>79</v>
      </c>
      <c r="AD1732">
        <v>0</v>
      </c>
      <c r="AE1732">
        <v>0</v>
      </c>
      <c r="AF1732">
        <v>28</v>
      </c>
      <c r="AG1732">
        <v>109</v>
      </c>
      <c r="AH1732">
        <v>132</v>
      </c>
      <c r="AI1732">
        <v>305</v>
      </c>
      <c r="AJ1732">
        <v>0</v>
      </c>
      <c r="AK1732">
        <v>13</v>
      </c>
      <c r="AL1732">
        <v>18</v>
      </c>
    </row>
    <row r="1733" spans="1:38" x14ac:dyDescent="0.5">
      <c r="A1733">
        <v>13</v>
      </c>
      <c r="B1733">
        <v>4</v>
      </c>
      <c r="C1733">
        <v>2022</v>
      </c>
      <c r="D1733">
        <v>99</v>
      </c>
      <c r="E1733">
        <v>99</v>
      </c>
      <c r="F1733">
        <v>99</v>
      </c>
      <c r="G1733">
        <v>99</v>
      </c>
      <c r="H1733">
        <v>99</v>
      </c>
      <c r="I1733">
        <v>99</v>
      </c>
      <c r="J1733">
        <v>999</v>
      </c>
      <c r="K1733">
        <v>99</v>
      </c>
      <c r="L1733">
        <v>99</v>
      </c>
      <c r="M1733">
        <v>99</v>
      </c>
      <c r="N1733">
        <v>99</v>
      </c>
      <c r="O1733">
        <v>9</v>
      </c>
      <c r="P1733">
        <v>9999</v>
      </c>
    </row>
    <row r="1734" spans="1:38" x14ac:dyDescent="0.5">
      <c r="A1734">
        <v>13</v>
      </c>
      <c r="B1734">
        <v>5</v>
      </c>
      <c r="C1734">
        <v>2022</v>
      </c>
      <c r="D1734">
        <v>99</v>
      </c>
      <c r="E1734">
        <v>99</v>
      </c>
      <c r="F1734">
        <v>99</v>
      </c>
      <c r="G1734">
        <v>99</v>
      </c>
      <c r="H1734">
        <v>99</v>
      </c>
      <c r="I1734">
        <v>99</v>
      </c>
      <c r="J1734">
        <v>999</v>
      </c>
      <c r="K1734">
        <v>99</v>
      </c>
      <c r="L1734">
        <v>99</v>
      </c>
      <c r="M1734">
        <v>99</v>
      </c>
      <c r="N1734">
        <v>99</v>
      </c>
      <c r="O1734">
        <v>11</v>
      </c>
      <c r="P1734">
        <v>9999</v>
      </c>
      <c r="Q1734">
        <v>60</v>
      </c>
      <c r="R1734">
        <v>3320</v>
      </c>
      <c r="S1734">
        <v>3318</v>
      </c>
      <c r="T1734">
        <v>16.305722891566266</v>
      </c>
      <c r="U1734">
        <v>61.110910186859563</v>
      </c>
      <c r="V1734">
        <v>95.045227548347683</v>
      </c>
      <c r="W1734">
        <v>87.70284508740211</v>
      </c>
      <c r="X1734">
        <v>11.237066121358367</v>
      </c>
      <c r="Y1734">
        <v>2.3093478990566072</v>
      </c>
      <c r="Z1734">
        <v>-40.186306248901928</v>
      </c>
      <c r="AA1734">
        <v>11.525776774865477</v>
      </c>
      <c r="AB1734">
        <v>11.780020488386837</v>
      </c>
      <c r="AC1734">
        <v>32</v>
      </c>
      <c r="AD1734">
        <v>0</v>
      </c>
      <c r="AE1734">
        <v>0</v>
      </c>
      <c r="AF1734">
        <v>11</v>
      </c>
      <c r="AG1734">
        <v>95</v>
      </c>
      <c r="AH1734">
        <v>29</v>
      </c>
      <c r="AI1734">
        <v>285</v>
      </c>
      <c r="AJ1734">
        <v>0</v>
      </c>
      <c r="AK1734">
        <v>29</v>
      </c>
      <c r="AL1734">
        <v>24</v>
      </c>
    </row>
    <row r="1735" spans="1:38" x14ac:dyDescent="0.5">
      <c r="A1735">
        <v>13</v>
      </c>
      <c r="B1735">
        <v>6</v>
      </c>
      <c r="C1735">
        <v>2022</v>
      </c>
      <c r="D1735">
        <v>99</v>
      </c>
      <c r="E1735">
        <v>99</v>
      </c>
      <c r="F1735">
        <v>99</v>
      </c>
      <c r="G1735">
        <v>99</v>
      </c>
      <c r="H1735">
        <v>99</v>
      </c>
      <c r="I1735">
        <v>99</v>
      </c>
      <c r="J1735">
        <v>999</v>
      </c>
      <c r="K1735">
        <v>99</v>
      </c>
      <c r="L1735">
        <v>99</v>
      </c>
      <c r="M1735">
        <v>99</v>
      </c>
      <c r="N1735">
        <v>99</v>
      </c>
      <c r="O1735">
        <v>14</v>
      </c>
      <c r="P1735">
        <v>9999</v>
      </c>
      <c r="Q1735">
        <v>6</v>
      </c>
      <c r="R1735">
        <v>2694</v>
      </c>
      <c r="S1735">
        <v>2693</v>
      </c>
      <c r="T1735">
        <v>16.106161841128436</v>
      </c>
      <c r="U1735">
        <v>60.74972150018565</v>
      </c>
      <c r="V1735">
        <v>86.785329647627606</v>
      </c>
      <c r="W1735">
        <v>80.089194207203889</v>
      </c>
      <c r="X1735">
        <v>9.3082310031634403</v>
      </c>
      <c r="Y1735">
        <v>2.3358323983887121</v>
      </c>
      <c r="Z1735">
        <v>-49.171906000363244</v>
      </c>
      <c r="AA1735">
        <v>9.3525429612914426</v>
      </c>
      <c r="AB1735">
        <v>8.7310456625046999</v>
      </c>
      <c r="AC1735">
        <v>48</v>
      </c>
      <c r="AD1735">
        <v>0</v>
      </c>
      <c r="AE1735">
        <v>0</v>
      </c>
      <c r="AF1735">
        <v>15</v>
      </c>
      <c r="AG1735">
        <v>16</v>
      </c>
      <c r="AH1735">
        <v>15</v>
      </c>
      <c r="AI1735">
        <v>97</v>
      </c>
      <c r="AJ1735">
        <v>0</v>
      </c>
      <c r="AK1735">
        <v>34</v>
      </c>
      <c r="AL1735">
        <v>33</v>
      </c>
    </row>
    <row r="1736" spans="1:38" x14ac:dyDescent="0.5">
      <c r="A1736">
        <v>13</v>
      </c>
      <c r="B1736">
        <v>7</v>
      </c>
      <c r="C1736">
        <v>2022</v>
      </c>
      <c r="D1736">
        <v>99</v>
      </c>
      <c r="E1736">
        <v>99</v>
      </c>
      <c r="F1736">
        <v>99</v>
      </c>
      <c r="G1736">
        <v>99</v>
      </c>
      <c r="H1736">
        <v>99</v>
      </c>
      <c r="I1736">
        <v>99</v>
      </c>
      <c r="J1736">
        <v>999</v>
      </c>
      <c r="K1736">
        <v>99</v>
      </c>
      <c r="L1736">
        <v>99</v>
      </c>
      <c r="M1736">
        <v>99</v>
      </c>
      <c r="N1736">
        <v>99</v>
      </c>
      <c r="O1736">
        <v>15</v>
      </c>
      <c r="P1736">
        <v>9999</v>
      </c>
      <c r="Q1736">
        <v>4</v>
      </c>
      <c r="R1736">
        <v>870</v>
      </c>
      <c r="S1736">
        <v>870</v>
      </c>
      <c r="T1736">
        <v>16.058620689655172</v>
      </c>
      <c r="U1736">
        <v>60.358620689655154</v>
      </c>
      <c r="V1736">
        <v>98.814086997671211</v>
      </c>
      <c r="W1736">
        <v>91.205402298850643</v>
      </c>
      <c r="X1736">
        <v>10.089746964303117</v>
      </c>
      <c r="Y1736">
        <v>1.9687531338642237</v>
      </c>
      <c r="Z1736">
        <v>-37.918261571558958</v>
      </c>
      <c r="AA1736">
        <v>3.0203089741364346</v>
      </c>
      <c r="AB1736">
        <v>3.2121498540913205</v>
      </c>
      <c r="AC1736">
        <v>16</v>
      </c>
      <c r="AD1736">
        <v>0</v>
      </c>
      <c r="AE1736">
        <v>0</v>
      </c>
      <c r="AF1736">
        <v>5</v>
      </c>
      <c r="AG1736">
        <v>14</v>
      </c>
      <c r="AH1736">
        <v>15</v>
      </c>
      <c r="AI1736">
        <v>46</v>
      </c>
      <c r="AJ1736">
        <v>0</v>
      </c>
      <c r="AK1736">
        <v>19</v>
      </c>
      <c r="AL1736">
        <v>7</v>
      </c>
    </row>
    <row r="1737" spans="1:38" x14ac:dyDescent="0.5">
      <c r="A1737">
        <v>13</v>
      </c>
      <c r="B1737">
        <v>8</v>
      </c>
      <c r="C1737">
        <v>2022</v>
      </c>
      <c r="D1737">
        <v>99</v>
      </c>
      <c r="E1737">
        <v>99</v>
      </c>
      <c r="F1737">
        <v>99</v>
      </c>
      <c r="G1737">
        <v>99</v>
      </c>
      <c r="H1737">
        <v>99</v>
      </c>
      <c r="I1737">
        <v>99</v>
      </c>
      <c r="J1737">
        <v>999</v>
      </c>
      <c r="K1737">
        <v>99</v>
      </c>
      <c r="L1737">
        <v>99</v>
      </c>
      <c r="M1737">
        <v>99</v>
      </c>
      <c r="N1737">
        <v>99</v>
      </c>
      <c r="O1737">
        <v>16</v>
      </c>
      <c r="P1737">
        <v>9999</v>
      </c>
      <c r="Q1737">
        <v>41</v>
      </c>
      <c r="R1737">
        <v>5467</v>
      </c>
      <c r="S1737">
        <v>5463</v>
      </c>
      <c r="T1737">
        <v>16.088165355770997</v>
      </c>
      <c r="U1737">
        <v>60.64927695405455</v>
      </c>
      <c r="V1737">
        <v>90.829413037455225</v>
      </c>
      <c r="W1737">
        <v>83.809280615046802</v>
      </c>
      <c r="X1737">
        <v>11.68219348898241</v>
      </c>
      <c r="Y1737">
        <v>2.4804568233182724</v>
      </c>
      <c r="Z1737">
        <v>-42.067545336871341</v>
      </c>
      <c r="AA1737">
        <v>18.979343863912511</v>
      </c>
      <c r="AB1737">
        <v>18.534432598274424</v>
      </c>
      <c r="AC1737">
        <v>118</v>
      </c>
      <c r="AD1737">
        <v>0</v>
      </c>
      <c r="AE1737">
        <v>0</v>
      </c>
      <c r="AF1737">
        <v>46</v>
      </c>
      <c r="AG1737">
        <v>190</v>
      </c>
      <c r="AH1737">
        <v>11</v>
      </c>
      <c r="AI1737">
        <v>332</v>
      </c>
      <c r="AJ1737">
        <v>0</v>
      </c>
      <c r="AK1737">
        <v>47</v>
      </c>
      <c r="AL1737">
        <v>102</v>
      </c>
    </row>
    <row r="1738" spans="1:38" x14ac:dyDescent="0.5">
      <c r="A1738">
        <v>13</v>
      </c>
      <c r="B1738">
        <v>9</v>
      </c>
      <c r="C1738">
        <v>2022</v>
      </c>
      <c r="D1738">
        <v>99</v>
      </c>
      <c r="E1738">
        <v>99</v>
      </c>
      <c r="F1738">
        <v>99</v>
      </c>
      <c r="G1738">
        <v>99</v>
      </c>
      <c r="H1738">
        <v>99</v>
      </c>
      <c r="I1738">
        <v>99</v>
      </c>
      <c r="J1738">
        <v>999</v>
      </c>
      <c r="K1738">
        <v>99</v>
      </c>
      <c r="L1738">
        <v>99</v>
      </c>
      <c r="M1738">
        <v>99</v>
      </c>
      <c r="N1738">
        <v>99</v>
      </c>
      <c r="O1738">
        <v>18</v>
      </c>
      <c r="P1738">
        <v>9999</v>
      </c>
      <c r="Q1738">
        <v>6</v>
      </c>
      <c r="R1738">
        <v>2675</v>
      </c>
      <c r="S1738">
        <v>2675</v>
      </c>
      <c r="T1738">
        <v>16.433644859813086</v>
      </c>
      <c r="U1738">
        <v>61.20485981308412</v>
      </c>
      <c r="V1738">
        <v>91.902779437227395</v>
      </c>
      <c r="W1738">
        <v>84.826265420560659</v>
      </c>
      <c r="X1738">
        <v>9.4504354286587056</v>
      </c>
      <c r="Y1738">
        <v>2.0569223741417364</v>
      </c>
      <c r="Z1738">
        <v>-46.322498049586002</v>
      </c>
      <c r="AA1738">
        <v>9.2865821905919113</v>
      </c>
      <c r="AB1738">
        <v>9.1856546931559375</v>
      </c>
      <c r="AC1738">
        <v>32</v>
      </c>
      <c r="AD1738">
        <v>0</v>
      </c>
      <c r="AE1738">
        <v>0</v>
      </c>
      <c r="AF1738">
        <v>7</v>
      </c>
      <c r="AG1738">
        <v>11</v>
      </c>
      <c r="AH1738">
        <v>3</v>
      </c>
      <c r="AI1738">
        <v>1</v>
      </c>
      <c r="AJ1738">
        <v>0</v>
      </c>
      <c r="AK1738">
        <v>72</v>
      </c>
      <c r="AL1738">
        <v>9</v>
      </c>
    </row>
    <row r="1739" spans="1:38" x14ac:dyDescent="0.5">
      <c r="A1739">
        <v>13</v>
      </c>
      <c r="B1739">
        <v>10</v>
      </c>
      <c r="C1739">
        <v>2022</v>
      </c>
      <c r="D1739">
        <v>99</v>
      </c>
      <c r="E1739">
        <v>99</v>
      </c>
      <c r="F1739">
        <v>99</v>
      </c>
      <c r="G1739">
        <v>99</v>
      </c>
      <c r="H1739">
        <v>99</v>
      </c>
      <c r="I1739">
        <v>99</v>
      </c>
      <c r="J1739">
        <v>999</v>
      </c>
      <c r="K1739">
        <v>99</v>
      </c>
      <c r="L1739">
        <v>99</v>
      </c>
      <c r="M1739">
        <v>99</v>
      </c>
      <c r="N1739">
        <v>99</v>
      </c>
      <c r="O1739">
        <v>54</v>
      </c>
      <c r="P1739">
        <v>9999</v>
      </c>
    </row>
    <row r="1740" spans="1:38" x14ac:dyDescent="0.5">
      <c r="A1740">
        <v>13</v>
      </c>
      <c r="B1740">
        <v>11</v>
      </c>
      <c r="C1740">
        <v>2021</v>
      </c>
      <c r="D1740">
        <v>99</v>
      </c>
      <c r="E1740">
        <v>99</v>
      </c>
      <c r="F1740">
        <v>99</v>
      </c>
      <c r="G1740">
        <v>99</v>
      </c>
      <c r="H1740">
        <v>99</v>
      </c>
      <c r="I1740">
        <v>99</v>
      </c>
      <c r="J1740">
        <v>999</v>
      </c>
      <c r="K1740">
        <v>99</v>
      </c>
      <c r="L1740">
        <v>99</v>
      </c>
      <c r="M1740">
        <v>99</v>
      </c>
      <c r="N1740">
        <v>99</v>
      </c>
      <c r="O1740">
        <v>1</v>
      </c>
      <c r="P1740">
        <v>9999</v>
      </c>
      <c r="Q1740">
        <v>21</v>
      </c>
      <c r="R1740">
        <v>4419</v>
      </c>
      <c r="S1740">
        <v>4417</v>
      </c>
      <c r="T1740">
        <v>16.262955419778223</v>
      </c>
      <c r="U1740">
        <v>61.130858048449177</v>
      </c>
      <c r="V1740">
        <v>91.77296130801632</v>
      </c>
      <c r="W1740">
        <v>84.678915553543433</v>
      </c>
      <c r="X1740">
        <v>10.378600812960737</v>
      </c>
      <c r="Y1740">
        <v>2.6062377954978859</v>
      </c>
      <c r="Z1740">
        <v>-22.798076635462344</v>
      </c>
      <c r="AA1740">
        <v>16.8073938840712</v>
      </c>
      <c r="AB1740">
        <v>16.765391168107733</v>
      </c>
      <c r="AC1740">
        <v>54</v>
      </c>
      <c r="AD1740">
        <v>0</v>
      </c>
      <c r="AE1740">
        <v>0</v>
      </c>
      <c r="AF1740">
        <v>21</v>
      </c>
      <c r="AG1740">
        <v>227</v>
      </c>
      <c r="AH1740">
        <v>43</v>
      </c>
      <c r="AI1740">
        <v>190</v>
      </c>
      <c r="AJ1740">
        <v>0</v>
      </c>
      <c r="AK1740">
        <v>28</v>
      </c>
      <c r="AL1740">
        <v>24</v>
      </c>
    </row>
    <row r="1741" spans="1:38" x14ac:dyDescent="0.5">
      <c r="A1741">
        <v>13</v>
      </c>
      <c r="B1741">
        <v>12</v>
      </c>
      <c r="C1741">
        <v>2021</v>
      </c>
      <c r="D1741">
        <v>99</v>
      </c>
      <c r="E1741">
        <v>99</v>
      </c>
      <c r="F1741">
        <v>99</v>
      </c>
      <c r="G1741">
        <v>99</v>
      </c>
      <c r="H1741">
        <v>99</v>
      </c>
      <c r="I1741">
        <v>99</v>
      </c>
      <c r="J1741">
        <v>999</v>
      </c>
      <c r="K1741">
        <v>99</v>
      </c>
      <c r="L1741">
        <v>99</v>
      </c>
      <c r="M1741">
        <v>99</v>
      </c>
      <c r="N1741">
        <v>99</v>
      </c>
      <c r="O1741">
        <v>4</v>
      </c>
      <c r="P1741">
        <v>9999</v>
      </c>
      <c r="Q1741">
        <v>37</v>
      </c>
      <c r="R1741">
        <v>3735</v>
      </c>
      <c r="S1741">
        <v>3735</v>
      </c>
      <c r="T1741">
        <v>16.395983935742972</v>
      </c>
      <c r="U1741">
        <v>61.206961178045518</v>
      </c>
      <c r="V1741">
        <v>93.482715259738981</v>
      </c>
      <c r="W1741">
        <v>86.284546184739057</v>
      </c>
      <c r="X1741">
        <v>9.4999448487895322</v>
      </c>
      <c r="Y1741">
        <v>2.1622920934867129</v>
      </c>
      <c r="Z1741">
        <v>-30.504501438851879</v>
      </c>
      <c r="AA1741">
        <v>14.205842081241444</v>
      </c>
      <c r="AB1741">
        <v>14.44556821302794</v>
      </c>
      <c r="AC1741">
        <v>33</v>
      </c>
      <c r="AD1741">
        <v>0</v>
      </c>
      <c r="AE1741">
        <v>0</v>
      </c>
      <c r="AF1741">
        <v>15</v>
      </c>
      <c r="AG1741">
        <v>68</v>
      </c>
      <c r="AH1741">
        <v>51</v>
      </c>
      <c r="AI1741">
        <v>158</v>
      </c>
      <c r="AJ1741">
        <v>0</v>
      </c>
      <c r="AK1741">
        <v>48</v>
      </c>
      <c r="AL1741">
        <v>11</v>
      </c>
    </row>
    <row r="1742" spans="1:38" x14ac:dyDescent="0.5">
      <c r="A1742">
        <v>13</v>
      </c>
      <c r="B1742">
        <v>13</v>
      </c>
      <c r="C1742">
        <v>2021</v>
      </c>
      <c r="D1742">
        <v>99</v>
      </c>
      <c r="E1742">
        <v>99</v>
      </c>
      <c r="F1742">
        <v>99</v>
      </c>
      <c r="G1742">
        <v>99</v>
      </c>
      <c r="H1742">
        <v>99</v>
      </c>
      <c r="I1742">
        <v>99</v>
      </c>
      <c r="J1742">
        <v>999</v>
      </c>
      <c r="K1742">
        <v>99</v>
      </c>
      <c r="L1742">
        <v>99</v>
      </c>
      <c r="M1742">
        <v>99</v>
      </c>
      <c r="N1742">
        <v>99</v>
      </c>
      <c r="O1742">
        <v>8</v>
      </c>
      <c r="P1742">
        <v>9999</v>
      </c>
      <c r="Q1742">
        <v>9</v>
      </c>
      <c r="R1742">
        <v>3206</v>
      </c>
      <c r="S1742">
        <v>3205</v>
      </c>
      <c r="T1742">
        <v>16.455396132252027</v>
      </c>
      <c r="U1742">
        <v>61.397815912636496</v>
      </c>
      <c r="V1742">
        <v>92.300840202622183</v>
      </c>
      <c r="W1742">
        <v>85.164443057722266</v>
      </c>
      <c r="X1742">
        <v>10.132392136097087</v>
      </c>
      <c r="Y1742">
        <v>2.1893077793439679</v>
      </c>
      <c r="Z1742">
        <v>-28.094685790141231</v>
      </c>
      <c r="AA1742">
        <v>12.193823216187431</v>
      </c>
      <c r="AB1742">
        <v>12.23481335502529</v>
      </c>
      <c r="AC1742">
        <v>67</v>
      </c>
      <c r="AD1742">
        <v>0</v>
      </c>
      <c r="AE1742">
        <v>0</v>
      </c>
      <c r="AF1742">
        <v>33</v>
      </c>
      <c r="AG1742">
        <v>140</v>
      </c>
      <c r="AH1742">
        <v>175</v>
      </c>
      <c r="AI1742">
        <v>277</v>
      </c>
      <c r="AJ1742">
        <v>0</v>
      </c>
      <c r="AK1742">
        <v>11</v>
      </c>
      <c r="AL1742">
        <v>13</v>
      </c>
    </row>
    <row r="1743" spans="1:38" x14ac:dyDescent="0.5">
      <c r="A1743">
        <v>13</v>
      </c>
      <c r="B1743">
        <v>14</v>
      </c>
      <c r="C1743">
        <v>2021</v>
      </c>
      <c r="D1743">
        <v>99</v>
      </c>
      <c r="E1743">
        <v>99</v>
      </c>
      <c r="F1743">
        <v>99</v>
      </c>
      <c r="G1743">
        <v>99</v>
      </c>
      <c r="H1743">
        <v>99</v>
      </c>
      <c r="I1743">
        <v>99</v>
      </c>
      <c r="J1743">
        <v>999</v>
      </c>
      <c r="K1743">
        <v>99</v>
      </c>
      <c r="L1743">
        <v>99</v>
      </c>
      <c r="M1743">
        <v>99</v>
      </c>
      <c r="N1743">
        <v>99</v>
      </c>
      <c r="O1743">
        <v>9</v>
      </c>
      <c r="P1743">
        <v>9999</v>
      </c>
    </row>
    <row r="1744" spans="1:38" x14ac:dyDescent="0.5">
      <c r="A1744">
        <v>13</v>
      </c>
      <c r="B1744">
        <v>15</v>
      </c>
      <c r="C1744">
        <v>2021</v>
      </c>
      <c r="D1744">
        <v>99</v>
      </c>
      <c r="E1744">
        <v>99</v>
      </c>
      <c r="F1744">
        <v>99</v>
      </c>
      <c r="G1744">
        <v>99</v>
      </c>
      <c r="H1744">
        <v>99</v>
      </c>
      <c r="I1744">
        <v>99</v>
      </c>
      <c r="J1744">
        <v>999</v>
      </c>
      <c r="K1744">
        <v>99</v>
      </c>
      <c r="L1744">
        <v>99</v>
      </c>
      <c r="M1744">
        <v>99</v>
      </c>
      <c r="N1744">
        <v>99</v>
      </c>
      <c r="O1744">
        <v>11</v>
      </c>
      <c r="P1744">
        <v>9999</v>
      </c>
      <c r="Q1744">
        <v>58</v>
      </c>
      <c r="R1744">
        <v>3642</v>
      </c>
      <c r="S1744">
        <v>3641</v>
      </c>
      <c r="T1744">
        <v>16.253157605711152</v>
      </c>
      <c r="U1744">
        <v>61.019500137324911</v>
      </c>
      <c r="V1744">
        <v>92.913362115523924</v>
      </c>
      <c r="W1744">
        <v>85.748569074430179</v>
      </c>
      <c r="X1744">
        <v>10.865281340150451</v>
      </c>
      <c r="Y1744">
        <v>2.3795115284545072</v>
      </c>
      <c r="Z1744">
        <v>-32.775042470722269</v>
      </c>
      <c r="AA1744">
        <v>13.852122318575992</v>
      </c>
      <c r="AB1744">
        <v>13.994537957553501</v>
      </c>
      <c r="AC1744">
        <v>64</v>
      </c>
      <c r="AD1744">
        <v>0</v>
      </c>
      <c r="AE1744">
        <v>0</v>
      </c>
      <c r="AF1744">
        <v>12</v>
      </c>
      <c r="AG1744">
        <v>114</v>
      </c>
      <c r="AH1744">
        <v>96</v>
      </c>
      <c r="AI1744">
        <v>214</v>
      </c>
      <c r="AJ1744">
        <v>0</v>
      </c>
      <c r="AK1744">
        <v>71</v>
      </c>
      <c r="AL1744">
        <v>40</v>
      </c>
    </row>
    <row r="1745" spans="1:38" x14ac:dyDescent="0.5">
      <c r="A1745">
        <v>13</v>
      </c>
      <c r="B1745">
        <v>16</v>
      </c>
      <c r="C1745">
        <v>2021</v>
      </c>
      <c r="D1745">
        <v>99</v>
      </c>
      <c r="E1745">
        <v>99</v>
      </c>
      <c r="F1745">
        <v>99</v>
      </c>
      <c r="G1745">
        <v>99</v>
      </c>
      <c r="H1745">
        <v>99</v>
      </c>
      <c r="I1745">
        <v>99</v>
      </c>
      <c r="J1745">
        <v>999</v>
      </c>
      <c r="K1745">
        <v>99</v>
      </c>
      <c r="L1745">
        <v>99</v>
      </c>
      <c r="M1745">
        <v>99</v>
      </c>
      <c r="N1745">
        <v>99</v>
      </c>
      <c r="O1745">
        <v>14</v>
      </c>
      <c r="P1745">
        <v>9999</v>
      </c>
      <c r="Q1745">
        <v>9</v>
      </c>
      <c r="R1745">
        <v>2046</v>
      </c>
      <c r="S1745">
        <v>2046</v>
      </c>
      <c r="T1745">
        <v>16.054252199413487</v>
      </c>
      <c r="U1745">
        <v>60.464809384164205</v>
      </c>
      <c r="V1745">
        <v>88.255989807557214</v>
      </c>
      <c r="W1745">
        <v>81.460278592375488</v>
      </c>
      <c r="X1745">
        <v>8.927187978906586</v>
      </c>
      <c r="Y1745">
        <v>2.4311603611632155</v>
      </c>
      <c r="Z1745">
        <v>-36.84827845373713</v>
      </c>
      <c r="AA1745">
        <v>7.7818347786398894</v>
      </c>
      <c r="AB1745">
        <v>7.470721115899158</v>
      </c>
      <c r="AC1745">
        <v>23</v>
      </c>
      <c r="AD1745">
        <v>0</v>
      </c>
      <c r="AE1745">
        <v>0</v>
      </c>
      <c r="AF1745">
        <v>10</v>
      </c>
      <c r="AG1745">
        <v>52</v>
      </c>
      <c r="AH1745">
        <v>47</v>
      </c>
      <c r="AI1745">
        <v>36</v>
      </c>
      <c r="AJ1745">
        <v>0</v>
      </c>
      <c r="AK1745">
        <v>16</v>
      </c>
      <c r="AL1745">
        <v>7</v>
      </c>
    </row>
    <row r="1746" spans="1:38" x14ac:dyDescent="0.5">
      <c r="A1746">
        <v>13</v>
      </c>
      <c r="B1746">
        <v>17</v>
      </c>
      <c r="C1746">
        <v>2021</v>
      </c>
      <c r="D1746">
        <v>99</v>
      </c>
      <c r="E1746">
        <v>99</v>
      </c>
      <c r="F1746">
        <v>99</v>
      </c>
      <c r="G1746">
        <v>99</v>
      </c>
      <c r="H1746">
        <v>99</v>
      </c>
      <c r="I1746">
        <v>99</v>
      </c>
      <c r="J1746">
        <v>999</v>
      </c>
      <c r="K1746">
        <v>99</v>
      </c>
      <c r="L1746">
        <v>99</v>
      </c>
      <c r="M1746">
        <v>99</v>
      </c>
      <c r="N1746">
        <v>99</v>
      </c>
      <c r="O1746">
        <v>15</v>
      </c>
      <c r="P1746">
        <v>9999</v>
      </c>
      <c r="Q1746">
        <v>6</v>
      </c>
      <c r="R1746">
        <v>823</v>
      </c>
      <c r="S1746">
        <v>823</v>
      </c>
      <c r="T1746">
        <v>16.59902794653706</v>
      </c>
      <c r="U1746">
        <v>61.591737545564989</v>
      </c>
      <c r="V1746">
        <v>95.146077888021694</v>
      </c>
      <c r="W1746">
        <v>87.819829890643931</v>
      </c>
      <c r="X1746">
        <v>11.754821961188156</v>
      </c>
      <c r="Y1746">
        <v>1.9202900168614441</v>
      </c>
      <c r="Z1746">
        <v>-36.047785727079251</v>
      </c>
      <c r="AA1746">
        <v>3.1302297276738176</v>
      </c>
      <c r="AB1746">
        <v>3.2396898162038581</v>
      </c>
      <c r="AC1746">
        <v>49</v>
      </c>
      <c r="AD1746">
        <v>0</v>
      </c>
      <c r="AE1746">
        <v>0</v>
      </c>
      <c r="AF1746">
        <v>2</v>
      </c>
      <c r="AG1746">
        <v>70</v>
      </c>
      <c r="AH1746">
        <v>22</v>
      </c>
      <c r="AI1746">
        <v>10</v>
      </c>
      <c r="AJ1746">
        <v>0</v>
      </c>
      <c r="AK1746">
        <v>20</v>
      </c>
      <c r="AL1746">
        <v>0</v>
      </c>
    </row>
    <row r="1747" spans="1:38" x14ac:dyDescent="0.5">
      <c r="A1747">
        <v>13</v>
      </c>
      <c r="B1747">
        <v>18</v>
      </c>
      <c r="C1747">
        <v>2021</v>
      </c>
      <c r="D1747">
        <v>99</v>
      </c>
      <c r="E1747">
        <v>99</v>
      </c>
      <c r="F1747">
        <v>99</v>
      </c>
      <c r="G1747">
        <v>99</v>
      </c>
      <c r="H1747">
        <v>99</v>
      </c>
      <c r="I1747">
        <v>99</v>
      </c>
      <c r="J1747">
        <v>999</v>
      </c>
      <c r="K1747">
        <v>99</v>
      </c>
      <c r="L1747">
        <v>99</v>
      </c>
      <c r="M1747">
        <v>99</v>
      </c>
      <c r="N1747">
        <v>99</v>
      </c>
      <c r="O1747">
        <v>16</v>
      </c>
      <c r="P1747">
        <v>9999</v>
      </c>
      <c r="Q1747">
        <v>46</v>
      </c>
      <c r="R1747">
        <v>5836</v>
      </c>
      <c r="S1747">
        <v>5829</v>
      </c>
      <c r="T1747">
        <v>16.227381768334475</v>
      </c>
      <c r="U1747">
        <v>61.02727740607309</v>
      </c>
      <c r="V1747">
        <v>91.395168588633254</v>
      </c>
      <c r="W1747">
        <v>84.281058500600352</v>
      </c>
      <c r="X1747">
        <v>11.182584572904032</v>
      </c>
      <c r="Y1747">
        <v>2.4773000265586944</v>
      </c>
      <c r="Z1747">
        <v>-28.305664703819694</v>
      </c>
      <c r="AA1747">
        <v>22.196865966834014</v>
      </c>
      <c r="AB1747">
        <v>22.020898778673935</v>
      </c>
      <c r="AC1747">
        <v>93</v>
      </c>
      <c r="AD1747">
        <v>0</v>
      </c>
      <c r="AE1747">
        <v>0</v>
      </c>
      <c r="AF1747">
        <v>44</v>
      </c>
      <c r="AG1747">
        <v>208</v>
      </c>
      <c r="AH1747">
        <v>27</v>
      </c>
      <c r="AI1747">
        <v>193</v>
      </c>
      <c r="AJ1747">
        <v>0</v>
      </c>
      <c r="AK1747">
        <v>67</v>
      </c>
      <c r="AL1747">
        <v>71</v>
      </c>
    </row>
    <row r="1748" spans="1:38" x14ac:dyDescent="0.5">
      <c r="A1748">
        <v>13</v>
      </c>
      <c r="B1748">
        <v>19</v>
      </c>
      <c r="C1748">
        <v>2021</v>
      </c>
      <c r="D1748">
        <v>99</v>
      </c>
      <c r="E1748">
        <v>99</v>
      </c>
      <c r="F1748">
        <v>99</v>
      </c>
      <c r="G1748">
        <v>99</v>
      </c>
      <c r="H1748">
        <v>99</v>
      </c>
      <c r="I1748">
        <v>99</v>
      </c>
      <c r="J1748">
        <v>999</v>
      </c>
      <c r="K1748">
        <v>99</v>
      </c>
      <c r="L1748">
        <v>99</v>
      </c>
      <c r="M1748">
        <v>99</v>
      </c>
      <c r="N1748">
        <v>99</v>
      </c>
      <c r="O1748">
        <v>18</v>
      </c>
      <c r="P1748">
        <v>9999</v>
      </c>
      <c r="Q1748">
        <v>8</v>
      </c>
      <c r="R1748">
        <v>2585</v>
      </c>
      <c r="S1748">
        <v>2585</v>
      </c>
      <c r="T1748">
        <v>16.354738878143134</v>
      </c>
      <c r="U1748">
        <v>61.144294003868481</v>
      </c>
      <c r="V1748">
        <v>91.898552152073364</v>
      </c>
      <c r="W1748">
        <v>84.822363636363676</v>
      </c>
      <c r="X1748">
        <v>9.865626124239121</v>
      </c>
      <c r="Y1748">
        <v>2.1083951505478686</v>
      </c>
      <c r="Z1748">
        <v>-39.047458290975527</v>
      </c>
      <c r="AA1748">
        <v>9.8318880267762072</v>
      </c>
      <c r="AB1748">
        <v>9.8283795955085687</v>
      </c>
      <c r="AC1748">
        <v>29</v>
      </c>
      <c r="AD1748">
        <v>0</v>
      </c>
      <c r="AE1748">
        <v>0</v>
      </c>
      <c r="AF1748">
        <v>21</v>
      </c>
      <c r="AG1748">
        <v>29</v>
      </c>
      <c r="AH1748">
        <v>13</v>
      </c>
      <c r="AI1748">
        <v>5</v>
      </c>
      <c r="AJ1748">
        <v>0</v>
      </c>
      <c r="AK1748">
        <v>82</v>
      </c>
      <c r="AL1748">
        <v>34</v>
      </c>
    </row>
    <row r="1749" spans="1:38" x14ac:dyDescent="0.5">
      <c r="A1749">
        <v>13</v>
      </c>
      <c r="B1749">
        <v>20</v>
      </c>
      <c r="C1749">
        <v>2021</v>
      </c>
      <c r="D1749">
        <v>99</v>
      </c>
      <c r="E1749">
        <v>99</v>
      </c>
      <c r="F1749">
        <v>99</v>
      </c>
      <c r="G1749">
        <v>99</v>
      </c>
      <c r="H1749">
        <v>99</v>
      </c>
      <c r="I1749">
        <v>99</v>
      </c>
      <c r="J1749">
        <v>999</v>
      </c>
      <c r="K1749">
        <v>99</v>
      </c>
      <c r="L1749">
        <v>99</v>
      </c>
      <c r="M1749">
        <v>99</v>
      </c>
      <c r="N1749">
        <v>99</v>
      </c>
      <c r="O1749">
        <v>54</v>
      </c>
      <c r="P1749">
        <v>9999</v>
      </c>
    </row>
    <row r="1750" spans="1:38" x14ac:dyDescent="0.5">
      <c r="A1750">
        <v>13</v>
      </c>
      <c r="B1750">
        <v>21</v>
      </c>
      <c r="C1750">
        <v>2020</v>
      </c>
      <c r="D1750">
        <v>99</v>
      </c>
      <c r="E1750">
        <v>99</v>
      </c>
      <c r="F1750">
        <v>99</v>
      </c>
      <c r="G1750">
        <v>99</v>
      </c>
      <c r="H1750">
        <v>99</v>
      </c>
      <c r="I1750">
        <v>99</v>
      </c>
      <c r="J1750">
        <v>999</v>
      </c>
      <c r="K1750">
        <v>99</v>
      </c>
      <c r="L1750">
        <v>99</v>
      </c>
      <c r="M1750">
        <v>99</v>
      </c>
      <c r="N1750">
        <v>99</v>
      </c>
      <c r="O1750">
        <v>1</v>
      </c>
      <c r="P1750">
        <v>9999</v>
      </c>
      <c r="Q1750">
        <v>13</v>
      </c>
      <c r="R1750">
        <v>3402</v>
      </c>
      <c r="S1750">
        <v>3402</v>
      </c>
      <c r="T1750">
        <v>16.199882422104643</v>
      </c>
      <c r="U1750">
        <v>61.111992945326257</v>
      </c>
      <c r="V1750">
        <v>88.989992503294346</v>
      </c>
      <c r="W1750">
        <v>82.137763080540722</v>
      </c>
      <c r="X1750">
        <v>9.4298707924349987</v>
      </c>
      <c r="Y1750">
        <v>3.246412150998931</v>
      </c>
      <c r="Z1750">
        <v>-26.005269885014339</v>
      </c>
      <c r="AA1750">
        <v>16.294664239869714</v>
      </c>
      <c r="AB1750">
        <v>16.201485225352595</v>
      </c>
      <c r="AC1750">
        <v>62</v>
      </c>
      <c r="AD1750">
        <v>0</v>
      </c>
      <c r="AE1750">
        <v>0</v>
      </c>
      <c r="AF1750">
        <v>12</v>
      </c>
      <c r="AG1750">
        <v>196</v>
      </c>
      <c r="AH1750">
        <v>72</v>
      </c>
      <c r="AI1750">
        <v>77</v>
      </c>
      <c r="AJ1750">
        <v>0</v>
      </c>
      <c r="AK1750">
        <v>28</v>
      </c>
      <c r="AL1750">
        <v>20</v>
      </c>
    </row>
    <row r="1751" spans="1:38" x14ac:dyDescent="0.5">
      <c r="A1751">
        <v>13</v>
      </c>
      <c r="B1751">
        <v>22</v>
      </c>
      <c r="C1751">
        <v>2020</v>
      </c>
      <c r="D1751">
        <v>99</v>
      </c>
      <c r="E1751">
        <v>99</v>
      </c>
      <c r="F1751">
        <v>99</v>
      </c>
      <c r="G1751">
        <v>99</v>
      </c>
      <c r="H1751">
        <v>99</v>
      </c>
      <c r="I1751">
        <v>99</v>
      </c>
      <c r="J1751">
        <v>999</v>
      </c>
      <c r="K1751">
        <v>99</v>
      </c>
      <c r="L1751">
        <v>99</v>
      </c>
      <c r="M1751">
        <v>99</v>
      </c>
      <c r="N1751">
        <v>99</v>
      </c>
      <c r="O1751">
        <v>4</v>
      </c>
      <c r="P1751">
        <v>9999</v>
      </c>
      <c r="Q1751">
        <v>40</v>
      </c>
      <c r="R1751">
        <v>3823</v>
      </c>
      <c r="S1751">
        <v>3823</v>
      </c>
      <c r="T1751">
        <v>16.523934083180748</v>
      </c>
      <c r="U1751">
        <v>61.551922573894885</v>
      </c>
      <c r="V1751">
        <v>91.325962576400158</v>
      </c>
      <c r="W1751">
        <v>84.293863458017242</v>
      </c>
      <c r="X1751">
        <v>9.0353428150056896</v>
      </c>
      <c r="Y1751">
        <v>2.5828385600391321</v>
      </c>
      <c r="Z1751">
        <v>-21.98493120932244</v>
      </c>
      <c r="AA1751">
        <v>18.311140913880639</v>
      </c>
      <c r="AB1751">
        <v>18.684346214597969</v>
      </c>
      <c r="AC1751">
        <v>33</v>
      </c>
      <c r="AD1751">
        <v>0</v>
      </c>
      <c r="AE1751">
        <v>0</v>
      </c>
      <c r="AF1751">
        <v>10</v>
      </c>
      <c r="AG1751">
        <v>42</v>
      </c>
      <c r="AH1751">
        <v>24</v>
      </c>
      <c r="AI1751">
        <v>58</v>
      </c>
      <c r="AJ1751">
        <v>0</v>
      </c>
      <c r="AK1751">
        <v>40</v>
      </c>
      <c r="AL1751">
        <v>22</v>
      </c>
    </row>
    <row r="1752" spans="1:38" x14ac:dyDescent="0.5">
      <c r="A1752">
        <v>13</v>
      </c>
      <c r="B1752">
        <v>23</v>
      </c>
      <c r="C1752">
        <v>2020</v>
      </c>
      <c r="D1752">
        <v>99</v>
      </c>
      <c r="E1752">
        <v>99</v>
      </c>
      <c r="F1752">
        <v>99</v>
      </c>
      <c r="G1752">
        <v>99</v>
      </c>
      <c r="H1752">
        <v>99</v>
      </c>
      <c r="I1752">
        <v>99</v>
      </c>
      <c r="J1752">
        <v>999</v>
      </c>
      <c r="K1752">
        <v>99</v>
      </c>
      <c r="L1752">
        <v>99</v>
      </c>
      <c r="M1752">
        <v>99</v>
      </c>
      <c r="N1752">
        <v>99</v>
      </c>
      <c r="O1752">
        <v>8</v>
      </c>
      <c r="P1752">
        <v>9999</v>
      </c>
      <c r="Q1752">
        <v>12</v>
      </c>
      <c r="R1752">
        <v>1656</v>
      </c>
      <c r="S1752">
        <v>1656</v>
      </c>
      <c r="T1752">
        <v>16.703502415458939</v>
      </c>
      <c r="U1752">
        <v>62.266304347826086</v>
      </c>
      <c r="V1752">
        <v>84.622627066748308</v>
      </c>
      <c r="W1752">
        <v>78.106684782608681</v>
      </c>
      <c r="X1752">
        <v>12.614708056850684</v>
      </c>
      <c r="Y1752">
        <v>3.690760740629345</v>
      </c>
      <c r="Z1752">
        <v>-4.6379971532081212</v>
      </c>
      <c r="AA1752">
        <v>7.9317942331640978</v>
      </c>
      <c r="AB1752">
        <v>7.4993942547344608</v>
      </c>
      <c r="AC1752">
        <v>43</v>
      </c>
      <c r="AD1752">
        <v>0</v>
      </c>
      <c r="AE1752">
        <v>0</v>
      </c>
      <c r="AF1752">
        <v>23</v>
      </c>
      <c r="AG1752">
        <v>109</v>
      </c>
      <c r="AH1752">
        <v>71</v>
      </c>
      <c r="AI1752">
        <v>108</v>
      </c>
      <c r="AJ1752">
        <v>0</v>
      </c>
      <c r="AK1752">
        <v>11</v>
      </c>
      <c r="AL1752">
        <v>16</v>
      </c>
    </row>
    <row r="1753" spans="1:38" x14ac:dyDescent="0.5">
      <c r="A1753">
        <v>13</v>
      </c>
      <c r="B1753">
        <v>24</v>
      </c>
      <c r="C1753">
        <v>2020</v>
      </c>
      <c r="D1753">
        <v>99</v>
      </c>
      <c r="E1753">
        <v>99</v>
      </c>
      <c r="F1753">
        <v>99</v>
      </c>
      <c r="G1753">
        <v>99</v>
      </c>
      <c r="H1753">
        <v>99</v>
      </c>
      <c r="I1753">
        <v>99</v>
      </c>
      <c r="J1753">
        <v>999</v>
      </c>
      <c r="K1753">
        <v>99</v>
      </c>
      <c r="L1753">
        <v>99</v>
      </c>
      <c r="M1753">
        <v>99</v>
      </c>
      <c r="N1753">
        <v>99</v>
      </c>
      <c r="O1753">
        <v>9</v>
      </c>
      <c r="P1753">
        <v>9999</v>
      </c>
      <c r="Q1753">
        <v>1</v>
      </c>
      <c r="R1753">
        <v>1</v>
      </c>
      <c r="S1753">
        <v>1</v>
      </c>
      <c r="T1753">
        <v>17</v>
      </c>
      <c r="U1753">
        <v>60</v>
      </c>
      <c r="V1753">
        <v>60.097508125677123</v>
      </c>
      <c r="W1753">
        <v>55.47</v>
      </c>
      <c r="X1753">
        <v>0</v>
      </c>
      <c r="Y1753">
        <v>0</v>
      </c>
      <c r="AA1753">
        <v>4.7897308171280786E-3</v>
      </c>
      <c r="AB1753">
        <v>3.2161464350260473E-3</v>
      </c>
      <c r="AC1753">
        <v>1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</row>
    <row r="1754" spans="1:38" x14ac:dyDescent="0.5">
      <c r="A1754">
        <v>13</v>
      </c>
      <c r="B1754">
        <v>25</v>
      </c>
      <c r="C1754">
        <v>2020</v>
      </c>
      <c r="D1754">
        <v>99</v>
      </c>
      <c r="E1754">
        <v>99</v>
      </c>
      <c r="F1754">
        <v>99</v>
      </c>
      <c r="G1754">
        <v>99</v>
      </c>
      <c r="H1754">
        <v>99</v>
      </c>
      <c r="I1754">
        <v>99</v>
      </c>
      <c r="J1754">
        <v>999</v>
      </c>
      <c r="K1754">
        <v>99</v>
      </c>
      <c r="L1754">
        <v>99</v>
      </c>
      <c r="M1754">
        <v>99</v>
      </c>
      <c r="N1754">
        <v>99</v>
      </c>
      <c r="O1754">
        <v>11</v>
      </c>
      <c r="P1754">
        <v>9999</v>
      </c>
      <c r="Q1754">
        <v>50</v>
      </c>
      <c r="R1754">
        <v>2495</v>
      </c>
      <c r="S1754">
        <v>2495</v>
      </c>
      <c r="T1754">
        <v>16.333867735470943</v>
      </c>
      <c r="U1754">
        <v>61.35631262525051</v>
      </c>
      <c r="V1754">
        <v>89.581815852723921</v>
      </c>
      <c r="W1754">
        <v>82.68401603206398</v>
      </c>
      <c r="X1754">
        <v>11.88538721465372</v>
      </c>
      <c r="Y1754">
        <v>2.6762698052704095</v>
      </c>
      <c r="Z1754">
        <v>-42.96907582240928</v>
      </c>
      <c r="AA1754">
        <v>11.950378388734549</v>
      </c>
      <c r="AB1754">
        <v>11.961062537784782</v>
      </c>
      <c r="AC1754">
        <v>57</v>
      </c>
      <c r="AD1754">
        <v>0</v>
      </c>
      <c r="AE1754">
        <v>0</v>
      </c>
      <c r="AF1754">
        <v>11</v>
      </c>
      <c r="AG1754">
        <v>101</v>
      </c>
      <c r="AH1754">
        <v>32</v>
      </c>
      <c r="AI1754">
        <v>198</v>
      </c>
      <c r="AJ1754">
        <v>1</v>
      </c>
      <c r="AK1754">
        <v>57</v>
      </c>
      <c r="AL1754">
        <v>43</v>
      </c>
    </row>
    <row r="1755" spans="1:38" x14ac:dyDescent="0.5">
      <c r="A1755">
        <v>13</v>
      </c>
      <c r="B1755">
        <v>26</v>
      </c>
      <c r="C1755">
        <v>2020</v>
      </c>
      <c r="D1755">
        <v>99</v>
      </c>
      <c r="E1755">
        <v>99</v>
      </c>
      <c r="F1755">
        <v>99</v>
      </c>
      <c r="G1755">
        <v>99</v>
      </c>
      <c r="H1755">
        <v>99</v>
      </c>
      <c r="I1755">
        <v>99</v>
      </c>
      <c r="J1755">
        <v>999</v>
      </c>
      <c r="K1755">
        <v>99</v>
      </c>
      <c r="L1755">
        <v>99</v>
      </c>
      <c r="M1755">
        <v>99</v>
      </c>
      <c r="N1755">
        <v>99</v>
      </c>
      <c r="O1755">
        <v>14</v>
      </c>
      <c r="P1755">
        <v>9999</v>
      </c>
      <c r="Q1755">
        <v>6</v>
      </c>
      <c r="R1755">
        <v>540</v>
      </c>
      <c r="S1755">
        <v>540</v>
      </c>
      <c r="T1755">
        <v>15.818518518518522</v>
      </c>
      <c r="U1755">
        <v>60.153703703703705</v>
      </c>
      <c r="V1755">
        <v>87.761305726094506</v>
      </c>
      <c r="W1755">
        <v>81.003685185185191</v>
      </c>
      <c r="X1755">
        <v>9.4398609106284397</v>
      </c>
      <c r="Y1755">
        <v>3.7644149101702409</v>
      </c>
      <c r="Z1755">
        <v>-9.9500031214534914</v>
      </c>
      <c r="AA1755">
        <v>2.5864546412491607</v>
      </c>
      <c r="AB1755">
        <v>2.5361572958255798</v>
      </c>
      <c r="AC1755">
        <v>6</v>
      </c>
      <c r="AD1755">
        <v>0</v>
      </c>
      <c r="AE1755">
        <v>0</v>
      </c>
      <c r="AF1755">
        <v>0</v>
      </c>
      <c r="AG1755">
        <v>31</v>
      </c>
      <c r="AH1755">
        <v>26</v>
      </c>
      <c r="AI1755">
        <v>2</v>
      </c>
      <c r="AJ1755">
        <v>0</v>
      </c>
      <c r="AK1755">
        <v>7</v>
      </c>
      <c r="AL1755">
        <v>0</v>
      </c>
    </row>
    <row r="1756" spans="1:38" x14ac:dyDescent="0.5">
      <c r="A1756">
        <v>13</v>
      </c>
      <c r="B1756">
        <v>27</v>
      </c>
      <c r="C1756">
        <v>2020</v>
      </c>
      <c r="D1756">
        <v>99</v>
      </c>
      <c r="E1756">
        <v>99</v>
      </c>
      <c r="F1756">
        <v>99</v>
      </c>
      <c r="G1756">
        <v>99</v>
      </c>
      <c r="H1756">
        <v>99</v>
      </c>
      <c r="I1756">
        <v>99</v>
      </c>
      <c r="J1756">
        <v>999</v>
      </c>
      <c r="K1756">
        <v>99</v>
      </c>
      <c r="L1756">
        <v>99</v>
      </c>
      <c r="M1756">
        <v>99</v>
      </c>
      <c r="N1756">
        <v>99</v>
      </c>
      <c r="O1756">
        <v>15</v>
      </c>
      <c r="P1756">
        <v>9999</v>
      </c>
      <c r="Q1756">
        <v>2</v>
      </c>
      <c r="R1756">
        <v>846</v>
      </c>
      <c r="S1756">
        <v>846</v>
      </c>
      <c r="T1756">
        <v>16.780141843971627</v>
      </c>
      <c r="U1756">
        <v>62.312056737588648</v>
      </c>
      <c r="V1756">
        <v>96.718968109438421</v>
      </c>
      <c r="W1756">
        <v>89.271607565011877</v>
      </c>
      <c r="X1756">
        <v>11.403380425233156</v>
      </c>
      <c r="Y1756">
        <v>1.8741797327202072</v>
      </c>
      <c r="Z1756">
        <v>-42.274109275263775</v>
      </c>
      <c r="AA1756">
        <v>4.052112271290353</v>
      </c>
      <c r="AB1756">
        <v>4.3788630936847248</v>
      </c>
      <c r="AC1756">
        <v>19</v>
      </c>
      <c r="AD1756">
        <v>0</v>
      </c>
      <c r="AE1756">
        <v>0</v>
      </c>
      <c r="AF1756">
        <v>2</v>
      </c>
      <c r="AG1756">
        <v>232</v>
      </c>
      <c r="AH1756">
        <v>35</v>
      </c>
      <c r="AI1756">
        <v>0</v>
      </c>
      <c r="AJ1756">
        <v>0</v>
      </c>
      <c r="AK1756">
        <v>30</v>
      </c>
      <c r="AL1756">
        <v>10</v>
      </c>
    </row>
    <row r="1757" spans="1:38" x14ac:dyDescent="0.5">
      <c r="A1757">
        <v>13</v>
      </c>
      <c r="B1757">
        <v>28</v>
      </c>
      <c r="C1757">
        <v>2020</v>
      </c>
      <c r="D1757">
        <v>99</v>
      </c>
      <c r="E1757">
        <v>99</v>
      </c>
      <c r="F1757">
        <v>99</v>
      </c>
      <c r="G1757">
        <v>99</v>
      </c>
      <c r="H1757">
        <v>99</v>
      </c>
      <c r="I1757">
        <v>99</v>
      </c>
      <c r="J1757">
        <v>999</v>
      </c>
      <c r="K1757">
        <v>99</v>
      </c>
      <c r="L1757">
        <v>99</v>
      </c>
      <c r="M1757">
        <v>99</v>
      </c>
      <c r="N1757">
        <v>99</v>
      </c>
      <c r="O1757">
        <v>16</v>
      </c>
      <c r="P1757">
        <v>9999</v>
      </c>
      <c r="Q1757">
        <v>50</v>
      </c>
      <c r="R1757">
        <v>5640</v>
      </c>
      <c r="S1757">
        <v>5640</v>
      </c>
      <c r="T1757">
        <v>16.321985815602837</v>
      </c>
      <c r="U1757">
        <v>61.453546099290776</v>
      </c>
      <c r="V1757">
        <v>88.991484367196307</v>
      </c>
      <c r="W1757">
        <v>82.139140070921883</v>
      </c>
      <c r="X1757">
        <v>10.596234893756408</v>
      </c>
      <c r="Y1757">
        <v>2.7525561646156644</v>
      </c>
      <c r="Z1757">
        <v>-28.166028587147711</v>
      </c>
      <c r="AA1757">
        <v>27.014081808602352</v>
      </c>
      <c r="AB1757">
        <v>26.860055420691015</v>
      </c>
      <c r="AC1757">
        <v>95</v>
      </c>
      <c r="AD1757">
        <v>0</v>
      </c>
      <c r="AE1757">
        <v>0</v>
      </c>
      <c r="AF1757">
        <v>43</v>
      </c>
      <c r="AG1757">
        <v>272</v>
      </c>
      <c r="AH1757">
        <v>30</v>
      </c>
      <c r="AI1757">
        <v>547</v>
      </c>
      <c r="AJ1757">
        <v>0</v>
      </c>
      <c r="AK1757">
        <v>108</v>
      </c>
      <c r="AL1757">
        <v>96</v>
      </c>
    </row>
    <row r="1758" spans="1:38" x14ac:dyDescent="0.5">
      <c r="A1758">
        <v>13</v>
      </c>
      <c r="B1758">
        <v>29</v>
      </c>
      <c r="C1758">
        <v>2020</v>
      </c>
      <c r="D1758">
        <v>99</v>
      </c>
      <c r="E1758">
        <v>99</v>
      </c>
      <c r="F1758">
        <v>99</v>
      </c>
      <c r="G1758">
        <v>99</v>
      </c>
      <c r="H1758">
        <v>99</v>
      </c>
      <c r="I1758">
        <v>99</v>
      </c>
      <c r="J1758">
        <v>999</v>
      </c>
      <c r="K1758">
        <v>99</v>
      </c>
      <c r="L1758">
        <v>99</v>
      </c>
      <c r="M1758">
        <v>99</v>
      </c>
      <c r="N1758">
        <v>99</v>
      </c>
      <c r="O1758">
        <v>18</v>
      </c>
      <c r="P1758">
        <v>9999</v>
      </c>
      <c r="Q1758">
        <v>8</v>
      </c>
      <c r="R1758">
        <v>2475</v>
      </c>
      <c r="S1758">
        <v>2475</v>
      </c>
      <c r="T1758">
        <v>16.370909090909091</v>
      </c>
      <c r="U1758">
        <v>61.151919191919191</v>
      </c>
      <c r="V1758">
        <v>89.659108966151251</v>
      </c>
      <c r="W1758">
        <v>82.755357575757614</v>
      </c>
      <c r="X1758">
        <v>9.4499802695218147</v>
      </c>
      <c r="Y1758">
        <v>2.2547707790808862</v>
      </c>
      <c r="Z1758">
        <v>-41.611608559274067</v>
      </c>
      <c r="AA1758">
        <v>11.85458377239199</v>
      </c>
      <c r="AB1758">
        <v>11.875419810893851</v>
      </c>
      <c r="AC1758">
        <v>40</v>
      </c>
      <c r="AD1758">
        <v>0</v>
      </c>
      <c r="AE1758">
        <v>0</v>
      </c>
      <c r="AF1758">
        <v>16</v>
      </c>
      <c r="AG1758">
        <v>25</v>
      </c>
      <c r="AH1758">
        <v>4</v>
      </c>
      <c r="AI1758">
        <v>8</v>
      </c>
      <c r="AJ1758">
        <v>0</v>
      </c>
      <c r="AK1758">
        <v>42</v>
      </c>
      <c r="AL1758">
        <v>45</v>
      </c>
    </row>
    <row r="1759" spans="1:38" x14ac:dyDescent="0.5">
      <c r="A1759">
        <v>13</v>
      </c>
      <c r="B1759">
        <v>30</v>
      </c>
      <c r="C1759">
        <v>2020</v>
      </c>
      <c r="D1759">
        <v>99</v>
      </c>
      <c r="E1759">
        <v>99</v>
      </c>
      <c r="F1759">
        <v>99</v>
      </c>
      <c r="G1759">
        <v>99</v>
      </c>
      <c r="H1759">
        <v>99</v>
      </c>
      <c r="I1759">
        <v>99</v>
      </c>
      <c r="J1759">
        <v>999</v>
      </c>
      <c r="K1759">
        <v>99</v>
      </c>
      <c r="L1759">
        <v>99</v>
      </c>
      <c r="M1759">
        <v>99</v>
      </c>
      <c r="N1759">
        <v>99</v>
      </c>
      <c r="O1759">
        <v>54</v>
      </c>
      <c r="P1759">
        <v>9999</v>
      </c>
    </row>
    <row r="1760" spans="1:38" x14ac:dyDescent="0.5">
      <c r="A1760">
        <v>13</v>
      </c>
      <c r="B1760">
        <v>31</v>
      </c>
      <c r="C1760">
        <v>2019</v>
      </c>
      <c r="D1760">
        <v>99</v>
      </c>
      <c r="E1760">
        <v>99</v>
      </c>
      <c r="F1760">
        <v>99</v>
      </c>
      <c r="G1760">
        <v>99</v>
      </c>
      <c r="H1760">
        <v>99</v>
      </c>
      <c r="I1760">
        <v>99</v>
      </c>
      <c r="J1760">
        <v>999</v>
      </c>
      <c r="K1760">
        <v>99</v>
      </c>
      <c r="L1760">
        <v>99</v>
      </c>
      <c r="M1760">
        <v>99</v>
      </c>
      <c r="N1760">
        <v>99</v>
      </c>
      <c r="O1760">
        <v>1</v>
      </c>
      <c r="P1760">
        <v>9999</v>
      </c>
      <c r="Q1760">
        <v>11</v>
      </c>
      <c r="R1760">
        <v>3420</v>
      </c>
      <c r="S1760">
        <v>3418</v>
      </c>
      <c r="T1760">
        <v>16.269883040935675</v>
      </c>
      <c r="U1760">
        <v>61.392627267407846</v>
      </c>
      <c r="V1760">
        <v>86.110274646936389</v>
      </c>
      <c r="W1760">
        <v>79.459859566998418</v>
      </c>
      <c r="X1760">
        <v>9.1879212681704097</v>
      </c>
      <c r="Y1760">
        <v>2.7476834334011544</v>
      </c>
      <c r="Z1760">
        <v>-24.847550408685581</v>
      </c>
      <c r="AA1760">
        <v>16.981132075471692</v>
      </c>
      <c r="AB1760">
        <v>16.786153100182791</v>
      </c>
      <c r="AC1760">
        <v>75</v>
      </c>
      <c r="AD1760">
        <v>0</v>
      </c>
      <c r="AE1760">
        <v>0</v>
      </c>
      <c r="AF1760">
        <v>10</v>
      </c>
      <c r="AG1760">
        <v>111</v>
      </c>
      <c r="AH1760">
        <v>26</v>
      </c>
      <c r="AI1760">
        <v>25</v>
      </c>
      <c r="AJ1760">
        <v>0</v>
      </c>
      <c r="AK1760">
        <v>22</v>
      </c>
      <c r="AL1760">
        <v>23</v>
      </c>
    </row>
    <row r="1761" spans="1:38" x14ac:dyDescent="0.5">
      <c r="A1761">
        <v>13</v>
      </c>
      <c r="B1761">
        <v>32</v>
      </c>
      <c r="C1761">
        <v>2019</v>
      </c>
      <c r="D1761">
        <v>99</v>
      </c>
      <c r="E1761">
        <v>99</v>
      </c>
      <c r="F1761">
        <v>99</v>
      </c>
      <c r="G1761">
        <v>99</v>
      </c>
      <c r="H1761">
        <v>99</v>
      </c>
      <c r="I1761">
        <v>99</v>
      </c>
      <c r="J1761">
        <v>999</v>
      </c>
      <c r="K1761">
        <v>99</v>
      </c>
      <c r="L1761">
        <v>99</v>
      </c>
      <c r="M1761">
        <v>99</v>
      </c>
      <c r="N1761">
        <v>99</v>
      </c>
      <c r="O1761">
        <v>4</v>
      </c>
      <c r="P1761">
        <v>9999</v>
      </c>
      <c r="Q1761">
        <v>32</v>
      </c>
      <c r="R1761">
        <v>2810</v>
      </c>
      <c r="S1761">
        <v>2810</v>
      </c>
      <c r="T1761">
        <v>16.525978647686838</v>
      </c>
      <c r="U1761">
        <v>61.735587188612094</v>
      </c>
      <c r="V1761">
        <v>88.678724413274239</v>
      </c>
      <c r="W1761">
        <v>81.850462633451855</v>
      </c>
      <c r="X1761">
        <v>9.1687265227694876</v>
      </c>
      <c r="Y1761">
        <v>2.2067948514574436</v>
      </c>
      <c r="Z1761">
        <v>-29.883156031613719</v>
      </c>
      <c r="AA1761">
        <v>13.952333664349556</v>
      </c>
      <c r="AB1761">
        <v>14.21539024753662</v>
      </c>
      <c r="AC1761">
        <v>21</v>
      </c>
      <c r="AD1761">
        <v>0</v>
      </c>
      <c r="AE1761">
        <v>0</v>
      </c>
      <c r="AF1761">
        <v>5</v>
      </c>
      <c r="AG1761">
        <v>88</v>
      </c>
      <c r="AH1761">
        <v>24</v>
      </c>
      <c r="AI1761">
        <v>102</v>
      </c>
      <c r="AJ1761">
        <v>1</v>
      </c>
      <c r="AK1761">
        <v>21</v>
      </c>
      <c r="AL1761">
        <v>7</v>
      </c>
    </row>
    <row r="1762" spans="1:38" x14ac:dyDescent="0.5">
      <c r="A1762">
        <v>13</v>
      </c>
      <c r="B1762">
        <v>33</v>
      </c>
      <c r="C1762">
        <v>2019</v>
      </c>
      <c r="D1762">
        <v>99</v>
      </c>
      <c r="E1762">
        <v>99</v>
      </c>
      <c r="F1762">
        <v>99</v>
      </c>
      <c r="G1762">
        <v>99</v>
      </c>
      <c r="H1762">
        <v>99</v>
      </c>
      <c r="I1762">
        <v>99</v>
      </c>
      <c r="J1762">
        <v>999</v>
      </c>
      <c r="K1762">
        <v>99</v>
      </c>
      <c r="L1762">
        <v>99</v>
      </c>
      <c r="M1762">
        <v>99</v>
      </c>
      <c r="N1762">
        <v>99</v>
      </c>
      <c r="O1762">
        <v>8</v>
      </c>
      <c r="P1762">
        <v>9999</v>
      </c>
      <c r="Q1762">
        <v>5</v>
      </c>
      <c r="R1762">
        <v>867</v>
      </c>
      <c r="S1762">
        <v>867</v>
      </c>
      <c r="T1762">
        <v>16.598615916955019</v>
      </c>
      <c r="U1762">
        <v>61.910034602076109</v>
      </c>
      <c r="V1762">
        <v>86.593538696467718</v>
      </c>
      <c r="W1762">
        <v>79.925836216839613</v>
      </c>
      <c r="X1762">
        <v>10.755010166332289</v>
      </c>
      <c r="Y1762">
        <v>2.174875594411632</v>
      </c>
      <c r="Z1762">
        <v>-29.077582675779286</v>
      </c>
      <c r="AA1762">
        <v>4.304865938430984</v>
      </c>
      <c r="AB1762">
        <v>4.2828968458938821</v>
      </c>
      <c r="AC1762">
        <v>23</v>
      </c>
      <c r="AD1762">
        <v>0</v>
      </c>
      <c r="AE1762">
        <v>0</v>
      </c>
      <c r="AF1762">
        <v>8</v>
      </c>
      <c r="AG1762">
        <v>95</v>
      </c>
      <c r="AH1762">
        <v>19</v>
      </c>
      <c r="AI1762">
        <v>119</v>
      </c>
      <c r="AJ1762">
        <v>0</v>
      </c>
      <c r="AK1762">
        <v>8</v>
      </c>
      <c r="AL1762">
        <v>5</v>
      </c>
    </row>
    <row r="1763" spans="1:38" x14ac:dyDescent="0.5">
      <c r="A1763">
        <v>13</v>
      </c>
      <c r="B1763">
        <v>34</v>
      </c>
      <c r="C1763">
        <v>2019</v>
      </c>
      <c r="D1763">
        <v>99</v>
      </c>
      <c r="E1763">
        <v>99</v>
      </c>
      <c r="F1763">
        <v>99</v>
      </c>
      <c r="G1763">
        <v>99</v>
      </c>
      <c r="H1763">
        <v>99</v>
      </c>
      <c r="I1763">
        <v>99</v>
      </c>
      <c r="J1763">
        <v>999</v>
      </c>
      <c r="K1763">
        <v>99</v>
      </c>
      <c r="L1763">
        <v>99</v>
      </c>
      <c r="M1763">
        <v>99</v>
      </c>
      <c r="N1763">
        <v>99</v>
      </c>
      <c r="O1763">
        <v>9</v>
      </c>
      <c r="P1763">
        <v>9999</v>
      </c>
    </row>
    <row r="1764" spans="1:38" x14ac:dyDescent="0.5">
      <c r="A1764">
        <v>13</v>
      </c>
      <c r="B1764">
        <v>35</v>
      </c>
      <c r="C1764">
        <v>2019</v>
      </c>
      <c r="D1764">
        <v>99</v>
      </c>
      <c r="E1764">
        <v>99</v>
      </c>
      <c r="F1764">
        <v>99</v>
      </c>
      <c r="G1764">
        <v>99</v>
      </c>
      <c r="H1764">
        <v>99</v>
      </c>
      <c r="I1764">
        <v>99</v>
      </c>
      <c r="J1764">
        <v>999</v>
      </c>
      <c r="K1764">
        <v>99</v>
      </c>
      <c r="L1764">
        <v>99</v>
      </c>
      <c r="M1764">
        <v>99</v>
      </c>
      <c r="N1764">
        <v>99</v>
      </c>
      <c r="O1764">
        <v>11</v>
      </c>
      <c r="P1764">
        <v>9999</v>
      </c>
      <c r="Q1764">
        <v>46</v>
      </c>
      <c r="R1764">
        <v>2763</v>
      </c>
      <c r="S1764">
        <v>2762</v>
      </c>
      <c r="T1764">
        <v>16.296778863554106</v>
      </c>
      <c r="U1764">
        <v>61.396089790007245</v>
      </c>
      <c r="V1764">
        <v>87.653089483259492</v>
      </c>
      <c r="W1764">
        <v>80.889608979000855</v>
      </c>
      <c r="X1764">
        <v>11.76442081427914</v>
      </c>
      <c r="Y1764">
        <v>2.5595498343885046</v>
      </c>
      <c r="Z1764">
        <v>-32.774798602453195</v>
      </c>
      <c r="AA1764">
        <v>13.71896722939424</v>
      </c>
      <c r="AB1764">
        <v>13.808539244264219</v>
      </c>
      <c r="AC1764">
        <v>54</v>
      </c>
      <c r="AD1764">
        <v>0</v>
      </c>
      <c r="AE1764">
        <v>0</v>
      </c>
      <c r="AF1764">
        <v>11</v>
      </c>
      <c r="AG1764">
        <v>200</v>
      </c>
      <c r="AH1764">
        <v>43</v>
      </c>
      <c r="AI1764">
        <v>367</v>
      </c>
      <c r="AJ1764">
        <v>0</v>
      </c>
      <c r="AK1764">
        <v>40</v>
      </c>
      <c r="AL1764">
        <v>19</v>
      </c>
    </row>
    <row r="1765" spans="1:38" x14ac:dyDescent="0.5">
      <c r="A1765">
        <v>13</v>
      </c>
      <c r="B1765">
        <v>36</v>
      </c>
      <c r="C1765">
        <v>2019</v>
      </c>
      <c r="D1765">
        <v>99</v>
      </c>
      <c r="E1765">
        <v>99</v>
      </c>
      <c r="F1765">
        <v>99</v>
      </c>
      <c r="G1765">
        <v>99</v>
      </c>
      <c r="H1765">
        <v>99</v>
      </c>
      <c r="I1765">
        <v>99</v>
      </c>
      <c r="J1765">
        <v>999</v>
      </c>
      <c r="K1765">
        <v>99</v>
      </c>
      <c r="L1765">
        <v>99</v>
      </c>
      <c r="M1765">
        <v>99</v>
      </c>
      <c r="N1765">
        <v>99</v>
      </c>
      <c r="O1765">
        <v>14</v>
      </c>
      <c r="P1765">
        <v>9999</v>
      </c>
      <c r="Q1765">
        <v>5</v>
      </c>
      <c r="R1765">
        <v>245</v>
      </c>
      <c r="S1765">
        <v>244</v>
      </c>
      <c r="T1765">
        <v>16.159183673469389</v>
      </c>
      <c r="U1765">
        <v>60.877049180327887</v>
      </c>
      <c r="V1765">
        <v>83.743850238886068</v>
      </c>
      <c r="W1765">
        <v>77.192295081967202</v>
      </c>
      <c r="X1765">
        <v>9.4941302648899715</v>
      </c>
      <c r="Y1765">
        <v>2.6767911694405</v>
      </c>
      <c r="Z1765">
        <v>-46.97897261527563</v>
      </c>
      <c r="AA1765">
        <v>1.2164846077457798</v>
      </c>
      <c r="AB1765">
        <v>1.164112916972678</v>
      </c>
      <c r="AC1765">
        <v>3</v>
      </c>
      <c r="AD1765">
        <v>0</v>
      </c>
      <c r="AE1765">
        <v>0</v>
      </c>
      <c r="AF1765">
        <v>0</v>
      </c>
      <c r="AG1765">
        <v>9</v>
      </c>
      <c r="AH1765">
        <v>5</v>
      </c>
      <c r="AI1765">
        <v>1</v>
      </c>
      <c r="AJ1765">
        <v>0</v>
      </c>
      <c r="AK1765">
        <v>4</v>
      </c>
      <c r="AL1765">
        <v>0</v>
      </c>
    </row>
    <row r="1766" spans="1:38" x14ac:dyDescent="0.5">
      <c r="A1766">
        <v>13</v>
      </c>
      <c r="B1766">
        <v>37</v>
      </c>
      <c r="C1766">
        <v>2019</v>
      </c>
      <c r="D1766">
        <v>99</v>
      </c>
      <c r="E1766">
        <v>99</v>
      </c>
      <c r="F1766">
        <v>99</v>
      </c>
      <c r="G1766">
        <v>99</v>
      </c>
      <c r="H1766">
        <v>99</v>
      </c>
      <c r="I1766">
        <v>99</v>
      </c>
      <c r="J1766">
        <v>999</v>
      </c>
      <c r="K1766">
        <v>99</v>
      </c>
      <c r="L1766">
        <v>99</v>
      </c>
      <c r="M1766">
        <v>99</v>
      </c>
      <c r="N1766">
        <v>99</v>
      </c>
      <c r="O1766">
        <v>15</v>
      </c>
      <c r="P1766">
        <v>9999</v>
      </c>
      <c r="Q1766">
        <v>6</v>
      </c>
      <c r="R1766">
        <v>924</v>
      </c>
      <c r="S1766">
        <v>922</v>
      </c>
      <c r="T1766">
        <v>16.787878787878785</v>
      </c>
      <c r="U1766">
        <v>62.841648590021677</v>
      </c>
      <c r="V1766">
        <v>93.510621546734228</v>
      </c>
      <c r="W1766">
        <v>86.227331887201728</v>
      </c>
      <c r="X1766">
        <v>11.062636262696836</v>
      </c>
      <c r="Y1766">
        <v>2.0929798719028128</v>
      </c>
      <c r="Z1766">
        <v>-36.325443878667173</v>
      </c>
      <c r="AA1766">
        <v>4.5878848063555111</v>
      </c>
      <c r="AB1766">
        <v>4.9136837045230388</v>
      </c>
      <c r="AC1766">
        <v>25</v>
      </c>
      <c r="AD1766">
        <v>0</v>
      </c>
      <c r="AE1766">
        <v>0</v>
      </c>
      <c r="AF1766">
        <v>1</v>
      </c>
      <c r="AG1766">
        <v>197</v>
      </c>
      <c r="AH1766">
        <v>34</v>
      </c>
      <c r="AI1766">
        <v>1</v>
      </c>
      <c r="AJ1766">
        <v>0</v>
      </c>
      <c r="AK1766">
        <v>111</v>
      </c>
      <c r="AL1766">
        <v>8</v>
      </c>
    </row>
    <row r="1767" spans="1:38" x14ac:dyDescent="0.5">
      <c r="A1767">
        <v>13</v>
      </c>
      <c r="B1767">
        <v>38</v>
      </c>
      <c r="C1767">
        <v>2019</v>
      </c>
      <c r="D1767">
        <v>99</v>
      </c>
      <c r="E1767">
        <v>99</v>
      </c>
      <c r="F1767">
        <v>99</v>
      </c>
      <c r="G1767">
        <v>99</v>
      </c>
      <c r="H1767">
        <v>99</v>
      </c>
      <c r="I1767">
        <v>99</v>
      </c>
      <c r="J1767">
        <v>999</v>
      </c>
      <c r="K1767">
        <v>99</v>
      </c>
      <c r="L1767">
        <v>99</v>
      </c>
      <c r="M1767">
        <v>99</v>
      </c>
      <c r="N1767">
        <v>99</v>
      </c>
      <c r="O1767">
        <v>16</v>
      </c>
      <c r="P1767">
        <v>9999</v>
      </c>
      <c r="Q1767">
        <v>54</v>
      </c>
      <c r="R1767">
        <v>6695</v>
      </c>
      <c r="S1767">
        <v>6689</v>
      </c>
      <c r="T1767">
        <v>16.237789395070951</v>
      </c>
      <c r="U1767">
        <v>61.470623411571239</v>
      </c>
      <c r="V1767">
        <v>86.499301014408061</v>
      </c>
      <c r="W1767">
        <v>79.806936761847822</v>
      </c>
      <c r="X1767">
        <v>11.301494946698451</v>
      </c>
      <c r="Y1767">
        <v>2.7850828936547969</v>
      </c>
      <c r="Z1767">
        <v>-36.809931677556065</v>
      </c>
      <c r="AA1767">
        <v>33.242303872889757</v>
      </c>
      <c r="AB1767">
        <v>32.993862926385738</v>
      </c>
      <c r="AC1767">
        <v>197</v>
      </c>
      <c r="AD1767">
        <v>0</v>
      </c>
      <c r="AE1767">
        <v>0</v>
      </c>
      <c r="AF1767">
        <v>49</v>
      </c>
      <c r="AG1767">
        <v>325</v>
      </c>
      <c r="AH1767">
        <v>112</v>
      </c>
      <c r="AI1767">
        <v>698</v>
      </c>
      <c r="AJ1767">
        <v>0</v>
      </c>
      <c r="AK1767">
        <v>195</v>
      </c>
      <c r="AL1767">
        <v>190</v>
      </c>
    </row>
    <row r="1768" spans="1:38" x14ac:dyDescent="0.5">
      <c r="A1768">
        <v>13</v>
      </c>
      <c r="B1768">
        <v>39</v>
      </c>
      <c r="C1768">
        <v>2019</v>
      </c>
      <c r="D1768">
        <v>99</v>
      </c>
      <c r="E1768">
        <v>99</v>
      </c>
      <c r="F1768">
        <v>99</v>
      </c>
      <c r="G1768">
        <v>99</v>
      </c>
      <c r="H1768">
        <v>99</v>
      </c>
      <c r="I1768">
        <v>99</v>
      </c>
      <c r="J1768">
        <v>999</v>
      </c>
      <c r="K1768">
        <v>99</v>
      </c>
      <c r="L1768">
        <v>99</v>
      </c>
      <c r="M1768">
        <v>99</v>
      </c>
      <c r="N1768">
        <v>99</v>
      </c>
      <c r="O1768">
        <v>18</v>
      </c>
      <c r="P1768">
        <v>9999</v>
      </c>
      <c r="Q1768">
        <v>7</v>
      </c>
      <c r="R1768">
        <v>2416</v>
      </c>
      <c r="S1768">
        <v>2416</v>
      </c>
      <c r="T1768">
        <v>16.338162251655628</v>
      </c>
      <c r="U1768">
        <v>61.227649006622514</v>
      </c>
      <c r="V1768">
        <v>85.871994575706751</v>
      </c>
      <c r="W1768">
        <v>79.259850993377498</v>
      </c>
      <c r="X1768">
        <v>7.8574095442464609</v>
      </c>
      <c r="Y1768">
        <v>2.2194199549445544</v>
      </c>
      <c r="Z1768">
        <v>-35.371427937348209</v>
      </c>
      <c r="AA1768">
        <v>11.996027805362463</v>
      </c>
      <c r="AB1768">
        <v>11.83536101424103</v>
      </c>
      <c r="AC1768">
        <v>28</v>
      </c>
      <c r="AD1768">
        <v>0</v>
      </c>
      <c r="AE1768">
        <v>0</v>
      </c>
      <c r="AF1768">
        <v>9</v>
      </c>
      <c r="AG1768">
        <v>20</v>
      </c>
      <c r="AH1768">
        <v>3</v>
      </c>
      <c r="AI1768">
        <v>10</v>
      </c>
      <c r="AJ1768">
        <v>0</v>
      </c>
      <c r="AK1768">
        <v>59</v>
      </c>
      <c r="AL1768">
        <v>39</v>
      </c>
    </row>
    <row r="1769" spans="1:38" x14ac:dyDescent="0.5">
      <c r="A1769">
        <v>13</v>
      </c>
      <c r="B1769">
        <v>40</v>
      </c>
      <c r="C1769">
        <v>2019</v>
      </c>
      <c r="D1769">
        <v>99</v>
      </c>
      <c r="E1769">
        <v>99</v>
      </c>
      <c r="F1769">
        <v>99</v>
      </c>
      <c r="G1769">
        <v>99</v>
      </c>
      <c r="H1769">
        <v>99</v>
      </c>
      <c r="I1769">
        <v>99</v>
      </c>
      <c r="J1769">
        <v>999</v>
      </c>
      <c r="K1769">
        <v>99</v>
      </c>
      <c r="L1769">
        <v>99</v>
      </c>
      <c r="M1769">
        <v>99</v>
      </c>
      <c r="N1769">
        <v>99</v>
      </c>
      <c r="O1769">
        <v>54</v>
      </c>
      <c r="P1769">
        <v>9999</v>
      </c>
    </row>
    <row r="1770" spans="1:38" x14ac:dyDescent="0.5">
      <c r="A1770">
        <v>13</v>
      </c>
      <c r="B1770">
        <v>41</v>
      </c>
      <c r="C1770">
        <v>2018</v>
      </c>
      <c r="D1770">
        <v>99</v>
      </c>
      <c r="E1770">
        <v>99</v>
      </c>
      <c r="F1770">
        <v>99</v>
      </c>
      <c r="G1770">
        <v>99</v>
      </c>
      <c r="H1770">
        <v>99</v>
      </c>
      <c r="I1770">
        <v>99</v>
      </c>
      <c r="J1770">
        <v>999</v>
      </c>
      <c r="K1770">
        <v>99</v>
      </c>
      <c r="L1770">
        <v>99</v>
      </c>
      <c r="M1770">
        <v>99</v>
      </c>
      <c r="N1770">
        <v>99</v>
      </c>
      <c r="O1770">
        <v>1</v>
      </c>
      <c r="P1770">
        <v>9999</v>
      </c>
      <c r="Q1770">
        <v>14</v>
      </c>
      <c r="R1770">
        <v>3693</v>
      </c>
      <c r="S1770">
        <v>3691</v>
      </c>
      <c r="T1770">
        <v>15.853506634172753</v>
      </c>
      <c r="U1770">
        <v>60.415605526957457</v>
      </c>
      <c r="V1770">
        <v>86.682724779580141</v>
      </c>
      <c r="W1770">
        <v>79.992576537523817</v>
      </c>
      <c r="X1770">
        <v>9.41435055480461</v>
      </c>
      <c r="Y1770">
        <v>2.710169351588775</v>
      </c>
      <c r="Z1770">
        <v>-23.466796990383912</v>
      </c>
      <c r="AA1770">
        <v>14.750169748771814</v>
      </c>
      <c r="AB1770">
        <v>14.681406586202502</v>
      </c>
      <c r="AC1770">
        <v>52</v>
      </c>
      <c r="AD1770">
        <v>0</v>
      </c>
      <c r="AE1770">
        <v>0</v>
      </c>
      <c r="AF1770">
        <v>12</v>
      </c>
      <c r="AG1770">
        <v>108</v>
      </c>
      <c r="AH1770">
        <v>23</v>
      </c>
      <c r="AI1770">
        <v>57</v>
      </c>
      <c r="AJ1770">
        <v>0</v>
      </c>
      <c r="AK1770">
        <v>75</v>
      </c>
      <c r="AL1770">
        <v>46</v>
      </c>
    </row>
    <row r="1771" spans="1:38" x14ac:dyDescent="0.5">
      <c r="A1771">
        <v>13</v>
      </c>
      <c r="B1771">
        <v>42</v>
      </c>
      <c r="C1771">
        <v>2018</v>
      </c>
      <c r="D1771">
        <v>99</v>
      </c>
      <c r="E1771">
        <v>99</v>
      </c>
      <c r="F1771">
        <v>99</v>
      </c>
      <c r="G1771">
        <v>99</v>
      </c>
      <c r="H1771">
        <v>99</v>
      </c>
      <c r="I1771">
        <v>99</v>
      </c>
      <c r="J1771">
        <v>999</v>
      </c>
      <c r="K1771">
        <v>99</v>
      </c>
      <c r="L1771">
        <v>99</v>
      </c>
      <c r="M1771">
        <v>99</v>
      </c>
      <c r="N1771">
        <v>99</v>
      </c>
      <c r="O1771">
        <v>4</v>
      </c>
      <c r="P1771">
        <v>9999</v>
      </c>
      <c r="Q1771">
        <v>25</v>
      </c>
      <c r="R1771">
        <v>2278</v>
      </c>
      <c r="S1771">
        <v>2278</v>
      </c>
      <c r="T1771">
        <v>16.182177348551356</v>
      </c>
      <c r="U1771">
        <v>61.208955223880601</v>
      </c>
      <c r="V1771">
        <v>86.262445341326242</v>
      </c>
      <c r="W1771">
        <v>79.620237050043826</v>
      </c>
      <c r="X1771">
        <v>9.856371462976151</v>
      </c>
      <c r="Y1771">
        <v>2.7131307958318578</v>
      </c>
      <c r="Z1771">
        <v>-39.980734870994326</v>
      </c>
      <c r="AA1771">
        <v>9.0985341694292412</v>
      </c>
      <c r="AB1771">
        <v>9.0188491191332893</v>
      </c>
      <c r="AC1771">
        <v>15</v>
      </c>
      <c r="AD1771">
        <v>0</v>
      </c>
      <c r="AE1771">
        <v>0</v>
      </c>
      <c r="AF1771">
        <v>10</v>
      </c>
      <c r="AG1771">
        <v>42</v>
      </c>
      <c r="AH1771">
        <v>28</v>
      </c>
      <c r="AI1771">
        <v>203</v>
      </c>
      <c r="AJ1771">
        <v>0</v>
      </c>
      <c r="AK1771">
        <v>47</v>
      </c>
      <c r="AL1771">
        <v>8</v>
      </c>
    </row>
    <row r="1772" spans="1:38" x14ac:dyDescent="0.5">
      <c r="A1772">
        <v>13</v>
      </c>
      <c r="B1772">
        <v>43</v>
      </c>
      <c r="C1772">
        <v>2018</v>
      </c>
      <c r="D1772">
        <v>99</v>
      </c>
      <c r="E1772">
        <v>99</v>
      </c>
      <c r="F1772">
        <v>99</v>
      </c>
      <c r="G1772">
        <v>99</v>
      </c>
      <c r="H1772">
        <v>99</v>
      </c>
      <c r="I1772">
        <v>99</v>
      </c>
      <c r="J1772">
        <v>999</v>
      </c>
      <c r="K1772">
        <v>99</v>
      </c>
      <c r="L1772">
        <v>99</v>
      </c>
      <c r="M1772">
        <v>99</v>
      </c>
      <c r="N1772">
        <v>99</v>
      </c>
      <c r="O1772">
        <v>8</v>
      </c>
      <c r="P1772">
        <v>9999</v>
      </c>
      <c r="Q1772">
        <v>3</v>
      </c>
      <c r="R1772">
        <v>136</v>
      </c>
      <c r="S1772">
        <v>136</v>
      </c>
      <c r="T1772">
        <v>16.514705882352938</v>
      </c>
      <c r="U1772">
        <v>61.514705882352942</v>
      </c>
      <c r="V1772">
        <v>90.191033076285734</v>
      </c>
      <c r="W1772">
        <v>83.24632352941174</v>
      </c>
      <c r="X1772">
        <v>9.1492438460320216</v>
      </c>
      <c r="Y1772">
        <v>2.3763085996043705</v>
      </c>
      <c r="Z1772">
        <v>-28.887067481359527</v>
      </c>
      <c r="AA1772">
        <v>0.54319606981667135</v>
      </c>
      <c r="AB1772">
        <v>0.56296047745452993</v>
      </c>
      <c r="AC1772">
        <v>2</v>
      </c>
      <c r="AD1772">
        <v>0</v>
      </c>
      <c r="AE1772">
        <v>0</v>
      </c>
      <c r="AF1772">
        <v>1</v>
      </c>
      <c r="AG1772">
        <v>17</v>
      </c>
      <c r="AH1772">
        <v>16</v>
      </c>
      <c r="AI1772">
        <v>86</v>
      </c>
      <c r="AJ1772">
        <v>0</v>
      </c>
      <c r="AK1772">
        <v>9</v>
      </c>
      <c r="AL1772">
        <v>3</v>
      </c>
    </row>
    <row r="1773" spans="1:38" x14ac:dyDescent="0.5">
      <c r="A1773">
        <v>13</v>
      </c>
      <c r="B1773">
        <v>44</v>
      </c>
      <c r="C1773">
        <v>2018</v>
      </c>
      <c r="D1773">
        <v>99</v>
      </c>
      <c r="E1773">
        <v>99</v>
      </c>
      <c r="F1773">
        <v>99</v>
      </c>
      <c r="G1773">
        <v>99</v>
      </c>
      <c r="H1773">
        <v>99</v>
      </c>
      <c r="I1773">
        <v>99</v>
      </c>
      <c r="J1773">
        <v>999</v>
      </c>
      <c r="K1773">
        <v>99</v>
      </c>
      <c r="L1773">
        <v>99</v>
      </c>
      <c r="M1773">
        <v>99</v>
      </c>
      <c r="N1773">
        <v>99</v>
      </c>
      <c r="O1773">
        <v>9</v>
      </c>
      <c r="P1773">
        <v>9999</v>
      </c>
      <c r="Q1773">
        <v>1</v>
      </c>
      <c r="R1773">
        <v>2</v>
      </c>
      <c r="S1773">
        <v>2</v>
      </c>
      <c r="T1773">
        <v>17</v>
      </c>
      <c r="U1773">
        <v>62.5</v>
      </c>
      <c r="V1773">
        <v>80.606717226435549</v>
      </c>
      <c r="W1773">
        <v>74.400000000000006</v>
      </c>
      <c r="X1773">
        <v>5.5999999999998886</v>
      </c>
      <c r="Y1773">
        <v>0.5</v>
      </c>
      <c r="Z1773">
        <v>99.999999999975984</v>
      </c>
      <c r="AA1773">
        <v>7.9881774973039922E-3</v>
      </c>
      <c r="AB1773">
        <v>7.3990654105228195E-3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</row>
    <row r="1774" spans="1:38" x14ac:dyDescent="0.5">
      <c r="A1774">
        <v>13</v>
      </c>
      <c r="B1774">
        <v>45</v>
      </c>
      <c r="C1774">
        <v>2018</v>
      </c>
      <c r="D1774">
        <v>99</v>
      </c>
      <c r="E1774">
        <v>99</v>
      </c>
      <c r="F1774">
        <v>99</v>
      </c>
      <c r="G1774">
        <v>99</v>
      </c>
      <c r="H1774">
        <v>99</v>
      </c>
      <c r="I1774">
        <v>99</v>
      </c>
      <c r="J1774">
        <v>999</v>
      </c>
      <c r="K1774">
        <v>99</v>
      </c>
      <c r="L1774">
        <v>99</v>
      </c>
      <c r="M1774">
        <v>99</v>
      </c>
      <c r="N1774">
        <v>99</v>
      </c>
      <c r="O1774">
        <v>11</v>
      </c>
      <c r="P1774">
        <v>9999</v>
      </c>
      <c r="Q1774">
        <v>41</v>
      </c>
      <c r="R1774">
        <v>1938</v>
      </c>
      <c r="S1774">
        <v>1936</v>
      </c>
      <c r="T1774">
        <v>16.008771929824562</v>
      </c>
      <c r="U1774">
        <v>60.673037190082646</v>
      </c>
      <c r="V1774">
        <v>89.115118236436999</v>
      </c>
      <c r="W1774">
        <v>82.21921487603295</v>
      </c>
      <c r="X1774">
        <v>11.46897146253273</v>
      </c>
      <c r="Y1774">
        <v>2.4412553230531886</v>
      </c>
      <c r="Z1774">
        <v>-31.368495381184275</v>
      </c>
      <c r="AA1774">
        <v>7.7405439948875676</v>
      </c>
      <c r="AB1774">
        <v>7.9150308831420899</v>
      </c>
      <c r="AC1774">
        <v>54</v>
      </c>
      <c r="AD1774">
        <v>0</v>
      </c>
      <c r="AE1774">
        <v>0</v>
      </c>
      <c r="AF1774">
        <v>12</v>
      </c>
      <c r="AG1774">
        <v>172</v>
      </c>
      <c r="AH1774">
        <v>52</v>
      </c>
      <c r="AI1774">
        <v>361</v>
      </c>
      <c r="AJ1774">
        <v>0</v>
      </c>
      <c r="AK1774">
        <v>61</v>
      </c>
      <c r="AL1774">
        <v>32</v>
      </c>
    </row>
    <row r="1775" spans="1:38" x14ac:dyDescent="0.5">
      <c r="A1775">
        <v>13</v>
      </c>
      <c r="B1775">
        <v>46</v>
      </c>
      <c r="C1775">
        <v>2018</v>
      </c>
      <c r="D1775">
        <v>99</v>
      </c>
      <c r="E1775">
        <v>99</v>
      </c>
      <c r="F1775">
        <v>99</v>
      </c>
      <c r="G1775">
        <v>99</v>
      </c>
      <c r="H1775">
        <v>99</v>
      </c>
      <c r="I1775">
        <v>99</v>
      </c>
      <c r="J1775">
        <v>999</v>
      </c>
      <c r="K1775">
        <v>99</v>
      </c>
      <c r="L1775">
        <v>99</v>
      </c>
      <c r="M1775">
        <v>99</v>
      </c>
      <c r="N1775">
        <v>99</v>
      </c>
      <c r="O1775">
        <v>14</v>
      </c>
      <c r="P1775">
        <v>9999</v>
      </c>
      <c r="Q1775">
        <v>2</v>
      </c>
      <c r="R1775">
        <v>66</v>
      </c>
      <c r="S1775">
        <v>66</v>
      </c>
      <c r="T1775">
        <v>16.363636363636363</v>
      </c>
      <c r="U1775">
        <v>61.454545454545446</v>
      </c>
      <c r="V1775">
        <v>83.433467940510241</v>
      </c>
      <c r="W1775">
        <v>77.009090909090901</v>
      </c>
      <c r="X1775">
        <v>14.36398829641748</v>
      </c>
      <c r="Y1775">
        <v>2.7423823870906374</v>
      </c>
      <c r="Z1775">
        <v>-46.090209876288391</v>
      </c>
      <c r="AA1775">
        <v>0.26360985741103166</v>
      </c>
      <c r="AB1775">
        <v>0.25273178666346285</v>
      </c>
      <c r="AC1775">
        <v>0</v>
      </c>
      <c r="AD1775">
        <v>0</v>
      </c>
      <c r="AE1775">
        <v>0</v>
      </c>
      <c r="AF1775">
        <v>1</v>
      </c>
      <c r="AG1775">
        <v>1</v>
      </c>
      <c r="AH1775">
        <v>1</v>
      </c>
      <c r="AI1775">
        <v>0</v>
      </c>
      <c r="AJ1775">
        <v>0</v>
      </c>
      <c r="AK1775">
        <v>0</v>
      </c>
      <c r="AL1775">
        <v>0</v>
      </c>
    </row>
    <row r="1776" spans="1:38" x14ac:dyDescent="0.5">
      <c r="A1776">
        <v>13</v>
      </c>
      <c r="B1776">
        <v>47</v>
      </c>
      <c r="C1776">
        <v>2018</v>
      </c>
      <c r="D1776">
        <v>99</v>
      </c>
      <c r="E1776">
        <v>99</v>
      </c>
      <c r="F1776">
        <v>99</v>
      </c>
      <c r="G1776">
        <v>99</v>
      </c>
      <c r="H1776">
        <v>99</v>
      </c>
      <c r="I1776">
        <v>99</v>
      </c>
      <c r="J1776">
        <v>999</v>
      </c>
      <c r="K1776">
        <v>99</v>
      </c>
      <c r="L1776">
        <v>99</v>
      </c>
      <c r="M1776">
        <v>99</v>
      </c>
      <c r="N1776">
        <v>99</v>
      </c>
      <c r="O1776">
        <v>15</v>
      </c>
      <c r="P1776">
        <v>9999</v>
      </c>
      <c r="Q1776">
        <v>6</v>
      </c>
      <c r="R1776">
        <v>822</v>
      </c>
      <c r="S1776">
        <v>821</v>
      </c>
      <c r="T1776">
        <v>16.687347931873475</v>
      </c>
      <c r="U1776">
        <v>62.412911084043841</v>
      </c>
      <c r="V1776">
        <v>95.866098869993124</v>
      </c>
      <c r="W1776">
        <v>88.437637028014521</v>
      </c>
      <c r="X1776">
        <v>10.919502104348815</v>
      </c>
      <c r="Y1776">
        <v>2.2300743482384919</v>
      </c>
      <c r="Z1776">
        <v>-41.032348970772098</v>
      </c>
      <c r="AA1776">
        <v>3.2831409513919394</v>
      </c>
      <c r="AB1776">
        <v>3.6103908735312698</v>
      </c>
      <c r="AC1776">
        <v>17</v>
      </c>
      <c r="AD1776">
        <v>0</v>
      </c>
      <c r="AE1776">
        <v>0</v>
      </c>
      <c r="AF1776">
        <v>0</v>
      </c>
      <c r="AG1776">
        <v>168</v>
      </c>
      <c r="AH1776">
        <v>37</v>
      </c>
      <c r="AI1776">
        <v>2</v>
      </c>
      <c r="AJ1776">
        <v>0</v>
      </c>
      <c r="AK1776">
        <v>155</v>
      </c>
      <c r="AL1776">
        <v>12</v>
      </c>
    </row>
    <row r="1777" spans="1:38" x14ac:dyDescent="0.5">
      <c r="A1777">
        <v>13</v>
      </c>
      <c r="B1777">
        <v>48</v>
      </c>
      <c r="C1777">
        <v>2018</v>
      </c>
      <c r="D1777">
        <v>99</v>
      </c>
      <c r="E1777">
        <v>99</v>
      </c>
      <c r="F1777">
        <v>99</v>
      </c>
      <c r="G1777">
        <v>99</v>
      </c>
      <c r="H1777">
        <v>99</v>
      </c>
      <c r="I1777">
        <v>99</v>
      </c>
      <c r="J1777">
        <v>999</v>
      </c>
      <c r="K1777">
        <v>99</v>
      </c>
      <c r="L1777">
        <v>99</v>
      </c>
      <c r="M1777">
        <v>99</v>
      </c>
      <c r="N1777">
        <v>99</v>
      </c>
      <c r="O1777">
        <v>16</v>
      </c>
      <c r="P1777">
        <v>9999</v>
      </c>
      <c r="Q1777">
        <v>67</v>
      </c>
      <c r="R1777">
        <v>12151</v>
      </c>
      <c r="S1777">
        <v>12138</v>
      </c>
      <c r="T1777">
        <v>15.925109044523088</v>
      </c>
      <c r="U1777">
        <v>60.84873949579832</v>
      </c>
      <c r="V1777">
        <v>86.569188888989743</v>
      </c>
      <c r="W1777">
        <v>79.86576866040545</v>
      </c>
      <c r="X1777">
        <v>11.743772296303909</v>
      </c>
      <c r="Y1777">
        <v>2.9365269371574776</v>
      </c>
      <c r="Z1777">
        <v>-35.984707011545353</v>
      </c>
      <c r="AA1777">
        <v>48.532172384870393</v>
      </c>
      <c r="AB1777">
        <v>48.203852009144647</v>
      </c>
      <c r="AC1777">
        <v>296</v>
      </c>
      <c r="AD1777">
        <v>0</v>
      </c>
      <c r="AE1777">
        <v>0</v>
      </c>
      <c r="AF1777">
        <v>97</v>
      </c>
      <c r="AG1777">
        <v>646</v>
      </c>
      <c r="AH1777">
        <v>305</v>
      </c>
      <c r="AI1777">
        <v>684</v>
      </c>
      <c r="AJ1777">
        <v>0</v>
      </c>
      <c r="AK1777">
        <v>873</v>
      </c>
      <c r="AL1777">
        <v>298</v>
      </c>
    </row>
    <row r="1778" spans="1:38" x14ac:dyDescent="0.5">
      <c r="A1778">
        <v>13</v>
      </c>
      <c r="B1778">
        <v>49</v>
      </c>
      <c r="C1778">
        <v>2018</v>
      </c>
      <c r="D1778">
        <v>99</v>
      </c>
      <c r="E1778">
        <v>99</v>
      </c>
      <c r="F1778">
        <v>99</v>
      </c>
      <c r="G1778">
        <v>99</v>
      </c>
      <c r="H1778">
        <v>99</v>
      </c>
      <c r="I1778">
        <v>99</v>
      </c>
      <c r="J1778">
        <v>999</v>
      </c>
      <c r="K1778">
        <v>99</v>
      </c>
      <c r="L1778">
        <v>99</v>
      </c>
      <c r="M1778">
        <v>99</v>
      </c>
      <c r="N1778">
        <v>99</v>
      </c>
      <c r="O1778">
        <v>18</v>
      </c>
      <c r="P1778">
        <v>9999</v>
      </c>
      <c r="Q1778">
        <v>13</v>
      </c>
      <c r="R1778">
        <v>3951</v>
      </c>
      <c r="S1778">
        <v>3939</v>
      </c>
      <c r="T1778">
        <v>16.178435839028101</v>
      </c>
      <c r="U1778">
        <v>61.188118811881189</v>
      </c>
      <c r="V1778">
        <v>87.218159269048101</v>
      </c>
      <c r="W1778">
        <v>80.398578319370387</v>
      </c>
      <c r="X1778">
        <v>10.181816945087672</v>
      </c>
      <c r="Y1778">
        <v>2.4739107840116761</v>
      </c>
      <c r="Z1778">
        <v>-46.072222839293971</v>
      </c>
      <c r="AA1778">
        <v>15.780644645924037</v>
      </c>
      <c r="AB1778">
        <v>15.747379199317676</v>
      </c>
      <c r="AC1778">
        <v>122</v>
      </c>
      <c r="AD1778">
        <v>0</v>
      </c>
      <c r="AE1778">
        <v>0</v>
      </c>
      <c r="AF1778">
        <v>20</v>
      </c>
      <c r="AG1778">
        <v>332</v>
      </c>
      <c r="AH1778">
        <v>74</v>
      </c>
      <c r="AI1778">
        <v>98</v>
      </c>
      <c r="AJ1778">
        <v>0</v>
      </c>
      <c r="AK1778">
        <v>541</v>
      </c>
      <c r="AL1778">
        <v>203</v>
      </c>
    </row>
    <row r="1779" spans="1:38" x14ac:dyDescent="0.5">
      <c r="A1779">
        <v>13</v>
      </c>
      <c r="B1779">
        <v>50</v>
      </c>
      <c r="C1779">
        <v>2018</v>
      </c>
      <c r="D1779">
        <v>99</v>
      </c>
      <c r="E1779">
        <v>99</v>
      </c>
      <c r="F1779">
        <v>99</v>
      </c>
      <c r="G1779">
        <v>99</v>
      </c>
      <c r="H1779">
        <v>99</v>
      </c>
      <c r="I1779">
        <v>99</v>
      </c>
      <c r="J1779">
        <v>999</v>
      </c>
      <c r="K1779">
        <v>99</v>
      </c>
      <c r="L1779">
        <v>99</v>
      </c>
      <c r="M1779">
        <v>99</v>
      </c>
      <c r="N1779">
        <v>99</v>
      </c>
      <c r="O1779">
        <v>54</v>
      </c>
      <c r="P1779">
        <v>9999</v>
      </c>
    </row>
    <row r="1780" spans="1:38" x14ac:dyDescent="0.5">
      <c r="A1780">
        <v>13</v>
      </c>
      <c r="B1780">
        <v>51</v>
      </c>
      <c r="C1780">
        <v>2017</v>
      </c>
      <c r="D1780">
        <v>99</v>
      </c>
      <c r="E1780">
        <v>99</v>
      </c>
      <c r="F1780">
        <v>99</v>
      </c>
      <c r="G1780">
        <v>99</v>
      </c>
      <c r="H1780">
        <v>99</v>
      </c>
      <c r="I1780">
        <v>99</v>
      </c>
      <c r="J1780">
        <v>999</v>
      </c>
      <c r="K1780">
        <v>99</v>
      </c>
      <c r="L1780">
        <v>99</v>
      </c>
      <c r="M1780">
        <v>99</v>
      </c>
      <c r="N1780">
        <v>99</v>
      </c>
      <c r="O1780">
        <v>1</v>
      </c>
      <c r="P1780">
        <v>9999</v>
      </c>
      <c r="Q1780">
        <v>17</v>
      </c>
      <c r="R1780">
        <v>5288</v>
      </c>
      <c r="S1780">
        <v>5281</v>
      </c>
      <c r="T1780">
        <v>15.653366111951588</v>
      </c>
      <c r="U1780">
        <v>60.21340655178944</v>
      </c>
      <c r="V1780">
        <v>89.149741207209701</v>
      </c>
      <c r="W1780">
        <v>82.234463169854195</v>
      </c>
      <c r="X1780">
        <v>10.878959362366279</v>
      </c>
      <c r="Y1780">
        <v>2.8696510161324942</v>
      </c>
      <c r="Z1780">
        <v>-20.966615418824407</v>
      </c>
      <c r="AA1780">
        <v>15.258100816573849</v>
      </c>
      <c r="AB1780">
        <v>15.352239307321211</v>
      </c>
      <c r="AC1780">
        <v>93</v>
      </c>
      <c r="AD1780">
        <v>0</v>
      </c>
      <c r="AE1780">
        <v>0</v>
      </c>
      <c r="AF1780">
        <v>16</v>
      </c>
      <c r="AG1780">
        <v>174</v>
      </c>
      <c r="AH1780">
        <v>43</v>
      </c>
      <c r="AI1780">
        <v>84</v>
      </c>
      <c r="AJ1780">
        <v>0</v>
      </c>
      <c r="AK1780">
        <v>191</v>
      </c>
      <c r="AL1780">
        <v>132</v>
      </c>
    </row>
    <row r="1781" spans="1:38" x14ac:dyDescent="0.5">
      <c r="A1781">
        <v>13</v>
      </c>
      <c r="B1781">
        <v>52</v>
      </c>
      <c r="C1781">
        <v>2017</v>
      </c>
      <c r="D1781">
        <v>99</v>
      </c>
      <c r="E1781">
        <v>99</v>
      </c>
      <c r="F1781">
        <v>99</v>
      </c>
      <c r="G1781">
        <v>99</v>
      </c>
      <c r="H1781">
        <v>99</v>
      </c>
      <c r="I1781">
        <v>99</v>
      </c>
      <c r="J1781">
        <v>999</v>
      </c>
      <c r="K1781">
        <v>99</v>
      </c>
      <c r="L1781">
        <v>99</v>
      </c>
      <c r="M1781">
        <v>99</v>
      </c>
      <c r="N1781">
        <v>99</v>
      </c>
      <c r="O1781">
        <v>4</v>
      </c>
      <c r="P1781">
        <v>9999</v>
      </c>
      <c r="Q1781">
        <v>26</v>
      </c>
      <c r="R1781">
        <v>2662</v>
      </c>
      <c r="S1781">
        <v>2660</v>
      </c>
      <c r="T1781">
        <v>15.71938392186326</v>
      </c>
      <c r="U1781">
        <v>60.231203007518801</v>
      </c>
      <c r="V1781">
        <v>91.72618708200639</v>
      </c>
      <c r="W1781">
        <v>84.634360902255509</v>
      </c>
      <c r="X1781">
        <v>10.308446412952163</v>
      </c>
      <c r="Y1781">
        <v>2.7989532247389444</v>
      </c>
      <c r="Z1781">
        <v>-46.006740551354099</v>
      </c>
      <c r="AA1781">
        <v>7.6809879677987105</v>
      </c>
      <c r="AB1781">
        <v>7.9584786951719648</v>
      </c>
      <c r="AC1781">
        <v>17</v>
      </c>
      <c r="AD1781">
        <v>0</v>
      </c>
      <c r="AE1781">
        <v>0</v>
      </c>
      <c r="AF1781">
        <v>9</v>
      </c>
      <c r="AG1781">
        <v>37</v>
      </c>
      <c r="AH1781">
        <v>17</v>
      </c>
      <c r="AI1781">
        <v>208</v>
      </c>
      <c r="AJ1781">
        <v>0</v>
      </c>
      <c r="AK1781">
        <v>129</v>
      </c>
      <c r="AL1781">
        <v>27</v>
      </c>
    </row>
    <row r="1782" spans="1:38" x14ac:dyDescent="0.5">
      <c r="A1782">
        <v>13</v>
      </c>
      <c r="B1782">
        <v>53</v>
      </c>
      <c r="C1782">
        <v>2017</v>
      </c>
      <c r="D1782">
        <v>99</v>
      </c>
      <c r="E1782">
        <v>99</v>
      </c>
      <c r="F1782">
        <v>99</v>
      </c>
      <c r="G1782">
        <v>99</v>
      </c>
      <c r="H1782">
        <v>99</v>
      </c>
      <c r="I1782">
        <v>99</v>
      </c>
      <c r="J1782">
        <v>999</v>
      </c>
      <c r="K1782">
        <v>99</v>
      </c>
      <c r="L1782">
        <v>99</v>
      </c>
      <c r="M1782">
        <v>99</v>
      </c>
      <c r="N1782">
        <v>99</v>
      </c>
      <c r="O1782">
        <v>8</v>
      </c>
      <c r="P1782">
        <v>9999</v>
      </c>
      <c r="Q1782">
        <v>2</v>
      </c>
      <c r="R1782">
        <v>69</v>
      </c>
      <c r="S1782">
        <v>69</v>
      </c>
      <c r="T1782">
        <v>16.043478260869563</v>
      </c>
      <c r="U1782">
        <v>60.652173913043477</v>
      </c>
      <c r="V1782">
        <v>88.448191938700177</v>
      </c>
      <c r="W1782">
        <v>81.63768115942031</v>
      </c>
      <c r="X1782">
        <v>7.6562771717217437</v>
      </c>
      <c r="Y1782">
        <v>2.495364322135988</v>
      </c>
      <c r="Z1782">
        <v>-51.469075753559807</v>
      </c>
      <c r="AA1782">
        <v>0.19909397812851659</v>
      </c>
      <c r="AB1782">
        <v>0.19913218244382389</v>
      </c>
      <c r="AC1782">
        <v>0</v>
      </c>
      <c r="AD1782">
        <v>0</v>
      </c>
      <c r="AE1782">
        <v>0</v>
      </c>
      <c r="AF1782">
        <v>1</v>
      </c>
      <c r="AG1782">
        <v>6</v>
      </c>
      <c r="AH1782">
        <v>9</v>
      </c>
      <c r="AI1782">
        <v>25</v>
      </c>
      <c r="AJ1782">
        <v>0</v>
      </c>
      <c r="AK1782">
        <v>2</v>
      </c>
      <c r="AL1782">
        <v>0</v>
      </c>
    </row>
    <row r="1783" spans="1:38" x14ac:dyDescent="0.5">
      <c r="A1783">
        <v>13</v>
      </c>
      <c r="B1783">
        <v>54</v>
      </c>
      <c r="C1783">
        <v>2017</v>
      </c>
      <c r="D1783">
        <v>99</v>
      </c>
      <c r="E1783">
        <v>99</v>
      </c>
      <c r="F1783">
        <v>99</v>
      </c>
      <c r="G1783">
        <v>99</v>
      </c>
      <c r="H1783">
        <v>99</v>
      </c>
      <c r="I1783">
        <v>99</v>
      </c>
      <c r="J1783">
        <v>999</v>
      </c>
      <c r="K1783">
        <v>99</v>
      </c>
      <c r="L1783">
        <v>99</v>
      </c>
      <c r="M1783">
        <v>99</v>
      </c>
      <c r="N1783">
        <v>99</v>
      </c>
      <c r="O1783">
        <v>9</v>
      </c>
      <c r="P1783">
        <v>9999</v>
      </c>
      <c r="Q1783">
        <v>1</v>
      </c>
      <c r="R1783">
        <v>16</v>
      </c>
      <c r="S1783">
        <v>16</v>
      </c>
      <c r="T1783">
        <v>15.6875</v>
      </c>
      <c r="U1783">
        <v>59.625</v>
      </c>
      <c r="V1783">
        <v>75.934452871072565</v>
      </c>
      <c r="W1783">
        <v>70.087500000000006</v>
      </c>
      <c r="X1783">
        <v>26.316935493138239</v>
      </c>
      <c r="Y1783">
        <v>3.059309562630105</v>
      </c>
      <c r="Z1783">
        <v>-55.89835278623341</v>
      </c>
      <c r="AA1783">
        <v>4.6166719566032813E-2</v>
      </c>
      <c r="AB1783">
        <v>3.9642611289278221E-2</v>
      </c>
      <c r="AC1783">
        <v>0</v>
      </c>
      <c r="AD1783">
        <v>0</v>
      </c>
      <c r="AE1783">
        <v>0</v>
      </c>
      <c r="AF1783">
        <v>0</v>
      </c>
      <c r="AG1783">
        <v>1</v>
      </c>
      <c r="AH1783">
        <v>0</v>
      </c>
      <c r="AI1783">
        <v>0</v>
      </c>
      <c r="AJ1783">
        <v>0</v>
      </c>
      <c r="AK1783">
        <v>0</v>
      </c>
      <c r="AL1783">
        <v>0</v>
      </c>
    </row>
    <row r="1784" spans="1:38" x14ac:dyDescent="0.5">
      <c r="A1784">
        <v>13</v>
      </c>
      <c r="B1784">
        <v>55</v>
      </c>
      <c r="C1784">
        <v>2017</v>
      </c>
      <c r="D1784">
        <v>99</v>
      </c>
      <c r="E1784">
        <v>99</v>
      </c>
      <c r="F1784">
        <v>99</v>
      </c>
      <c r="G1784">
        <v>99</v>
      </c>
      <c r="H1784">
        <v>99</v>
      </c>
      <c r="I1784">
        <v>99</v>
      </c>
      <c r="J1784">
        <v>999</v>
      </c>
      <c r="K1784">
        <v>99</v>
      </c>
      <c r="L1784">
        <v>99</v>
      </c>
      <c r="M1784">
        <v>99</v>
      </c>
      <c r="N1784">
        <v>99</v>
      </c>
      <c r="O1784">
        <v>11</v>
      </c>
      <c r="P1784">
        <v>9999</v>
      </c>
      <c r="Q1784">
        <v>39</v>
      </c>
      <c r="R1784">
        <v>2614</v>
      </c>
      <c r="S1784">
        <v>2611</v>
      </c>
      <c r="T1784">
        <v>15.540168324407039</v>
      </c>
      <c r="U1784">
        <v>59.795097663730381</v>
      </c>
      <c r="V1784">
        <v>90.989907272050473</v>
      </c>
      <c r="W1784">
        <v>83.944925315970906</v>
      </c>
      <c r="X1784">
        <v>11.089016242123797</v>
      </c>
      <c r="Y1784">
        <v>2.5137977916800138</v>
      </c>
      <c r="Z1784">
        <v>-29.110851892354393</v>
      </c>
      <c r="AA1784">
        <v>7.5424878091006109</v>
      </c>
      <c r="AB1784">
        <v>7.7482392285591777</v>
      </c>
      <c r="AC1784">
        <v>79</v>
      </c>
      <c r="AD1784">
        <v>0</v>
      </c>
      <c r="AE1784">
        <v>0</v>
      </c>
      <c r="AF1784">
        <v>15</v>
      </c>
      <c r="AG1784">
        <v>242</v>
      </c>
      <c r="AH1784">
        <v>78</v>
      </c>
      <c r="AI1784">
        <v>532</v>
      </c>
      <c r="AJ1784">
        <v>0</v>
      </c>
      <c r="AK1784">
        <v>436</v>
      </c>
      <c r="AL1784">
        <v>95</v>
      </c>
    </row>
    <row r="1785" spans="1:38" x14ac:dyDescent="0.5">
      <c r="A1785">
        <v>13</v>
      </c>
      <c r="B1785">
        <v>56</v>
      </c>
      <c r="C1785">
        <v>2017</v>
      </c>
      <c r="D1785">
        <v>99</v>
      </c>
      <c r="E1785">
        <v>99</v>
      </c>
      <c r="F1785">
        <v>99</v>
      </c>
      <c r="G1785">
        <v>99</v>
      </c>
      <c r="H1785">
        <v>99</v>
      </c>
      <c r="I1785">
        <v>99</v>
      </c>
      <c r="J1785">
        <v>999</v>
      </c>
      <c r="K1785">
        <v>99</v>
      </c>
      <c r="L1785">
        <v>99</v>
      </c>
      <c r="M1785">
        <v>99</v>
      </c>
      <c r="N1785">
        <v>99</v>
      </c>
      <c r="O1785">
        <v>14</v>
      </c>
      <c r="P1785">
        <v>9999</v>
      </c>
      <c r="Q1785">
        <v>4</v>
      </c>
      <c r="R1785">
        <v>70</v>
      </c>
      <c r="S1785">
        <v>70</v>
      </c>
      <c r="T1785">
        <v>15.885714285714288</v>
      </c>
      <c r="U1785">
        <v>60.6</v>
      </c>
      <c r="V1785">
        <v>88.13960687200121</v>
      </c>
      <c r="W1785">
        <v>81.352857142857118</v>
      </c>
      <c r="X1785">
        <v>11.257958726779904</v>
      </c>
      <c r="Y1785">
        <v>2.9442437787267659</v>
      </c>
      <c r="Z1785">
        <v>-40.255452945311021</v>
      </c>
      <c r="AA1785">
        <v>0.20197939810139359</v>
      </c>
      <c r="AB1785">
        <v>0.20131333913773197</v>
      </c>
      <c r="AC1785">
        <v>0</v>
      </c>
      <c r="AD1785">
        <v>0</v>
      </c>
      <c r="AE1785">
        <v>0</v>
      </c>
      <c r="AF1785">
        <v>1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</row>
    <row r="1786" spans="1:38" x14ac:dyDescent="0.5">
      <c r="A1786">
        <v>13</v>
      </c>
      <c r="B1786">
        <v>57</v>
      </c>
      <c r="C1786">
        <v>2017</v>
      </c>
      <c r="D1786">
        <v>99</v>
      </c>
      <c r="E1786">
        <v>99</v>
      </c>
      <c r="F1786">
        <v>99</v>
      </c>
      <c r="G1786">
        <v>99</v>
      </c>
      <c r="H1786">
        <v>99</v>
      </c>
      <c r="I1786">
        <v>99</v>
      </c>
      <c r="J1786">
        <v>999</v>
      </c>
      <c r="K1786">
        <v>99</v>
      </c>
      <c r="L1786">
        <v>99</v>
      </c>
      <c r="M1786">
        <v>99</v>
      </c>
      <c r="N1786">
        <v>99</v>
      </c>
      <c r="O1786">
        <v>15</v>
      </c>
      <c r="P1786">
        <v>9999</v>
      </c>
      <c r="Q1786">
        <v>5</v>
      </c>
      <c r="R1786">
        <v>921</v>
      </c>
      <c r="S1786">
        <v>921</v>
      </c>
      <c r="T1786">
        <v>16.550488599348537</v>
      </c>
      <c r="U1786">
        <v>61.798045602605846</v>
      </c>
      <c r="V1786">
        <v>95.803821509193781</v>
      </c>
      <c r="W1786">
        <v>88.426927252985863</v>
      </c>
      <c r="X1786">
        <v>11.902707846374533</v>
      </c>
      <c r="Y1786">
        <v>2.2051259211204144</v>
      </c>
      <c r="Z1786">
        <v>-36.838300754314943</v>
      </c>
      <c r="AA1786">
        <v>2.6574717950197648</v>
      </c>
      <c r="AB1786">
        <v>2.8790278531588762</v>
      </c>
      <c r="AC1786">
        <v>40</v>
      </c>
      <c r="AD1786">
        <v>0</v>
      </c>
      <c r="AE1786">
        <v>0</v>
      </c>
      <c r="AF1786">
        <v>3</v>
      </c>
      <c r="AG1786">
        <v>162</v>
      </c>
      <c r="AH1786">
        <v>39</v>
      </c>
      <c r="AI1786">
        <v>1</v>
      </c>
      <c r="AJ1786">
        <v>0</v>
      </c>
      <c r="AK1786">
        <v>301</v>
      </c>
      <c r="AL1786">
        <v>38</v>
      </c>
    </row>
    <row r="1787" spans="1:38" x14ac:dyDescent="0.5">
      <c r="A1787">
        <v>13</v>
      </c>
      <c r="B1787">
        <v>58</v>
      </c>
      <c r="C1787">
        <v>2017</v>
      </c>
      <c r="D1787">
        <v>99</v>
      </c>
      <c r="E1787">
        <v>99</v>
      </c>
      <c r="F1787">
        <v>99</v>
      </c>
      <c r="G1787">
        <v>99</v>
      </c>
      <c r="H1787">
        <v>99</v>
      </c>
      <c r="I1787">
        <v>99</v>
      </c>
      <c r="J1787">
        <v>999</v>
      </c>
      <c r="K1787">
        <v>99</v>
      </c>
      <c r="L1787">
        <v>99</v>
      </c>
      <c r="M1787">
        <v>99</v>
      </c>
      <c r="N1787">
        <v>99</v>
      </c>
      <c r="O1787">
        <v>16</v>
      </c>
      <c r="P1787">
        <v>9999</v>
      </c>
      <c r="Q1787">
        <v>71</v>
      </c>
      <c r="R1787">
        <v>16240</v>
      </c>
      <c r="S1787">
        <v>16226</v>
      </c>
      <c r="T1787">
        <v>15.8692118226601</v>
      </c>
      <c r="U1787">
        <v>60.671453223221995</v>
      </c>
      <c r="V1787">
        <v>87.412154616154368</v>
      </c>
      <c r="W1787">
        <v>80.650456058178207</v>
      </c>
      <c r="X1787">
        <v>11.379620163314922</v>
      </c>
      <c r="Y1787">
        <v>2.9692694216130522</v>
      </c>
      <c r="Z1787">
        <v>-38.587897562596368</v>
      </c>
      <c r="AA1787">
        <v>46.85922035952332</v>
      </c>
      <c r="AB1787">
        <v>46.261531010091552</v>
      </c>
      <c r="AC1787">
        <v>587</v>
      </c>
      <c r="AD1787">
        <v>0</v>
      </c>
      <c r="AE1787">
        <v>0</v>
      </c>
      <c r="AF1787">
        <v>185</v>
      </c>
      <c r="AG1787">
        <v>615</v>
      </c>
      <c r="AH1787">
        <v>229</v>
      </c>
      <c r="AI1787">
        <v>489</v>
      </c>
      <c r="AJ1787">
        <v>0</v>
      </c>
      <c r="AK1787">
        <v>1712</v>
      </c>
      <c r="AL1787">
        <v>951</v>
      </c>
    </row>
    <row r="1788" spans="1:38" x14ac:dyDescent="0.5">
      <c r="A1788">
        <v>13</v>
      </c>
      <c r="B1788">
        <v>59</v>
      </c>
      <c r="C1788">
        <v>2017</v>
      </c>
      <c r="D1788">
        <v>99</v>
      </c>
      <c r="E1788">
        <v>99</v>
      </c>
      <c r="F1788">
        <v>99</v>
      </c>
      <c r="G1788">
        <v>99</v>
      </c>
      <c r="H1788">
        <v>99</v>
      </c>
      <c r="I1788">
        <v>99</v>
      </c>
      <c r="J1788">
        <v>999</v>
      </c>
      <c r="K1788">
        <v>99</v>
      </c>
      <c r="L1788">
        <v>99</v>
      </c>
      <c r="M1788">
        <v>99</v>
      </c>
      <c r="N1788">
        <v>99</v>
      </c>
      <c r="O1788">
        <v>18</v>
      </c>
      <c r="P1788">
        <v>9999</v>
      </c>
      <c r="Q1788">
        <v>16</v>
      </c>
      <c r="R1788">
        <v>6716</v>
      </c>
      <c r="S1788">
        <v>6713</v>
      </c>
      <c r="T1788">
        <v>15.953841572364501</v>
      </c>
      <c r="U1788">
        <v>60.679874869655912</v>
      </c>
      <c r="V1788">
        <v>87.536286944414869</v>
      </c>
      <c r="W1788">
        <v>80.7817667212869</v>
      </c>
      <c r="X1788">
        <v>10.689375897374163</v>
      </c>
      <c r="Y1788">
        <v>2.6928535082909839</v>
      </c>
      <c r="Z1788">
        <v>-30.329925777854793</v>
      </c>
      <c r="AA1788">
        <v>19.378480537842282</v>
      </c>
      <c r="AB1788">
        <v>19.170423034456995</v>
      </c>
      <c r="AC1788">
        <v>273</v>
      </c>
      <c r="AD1788">
        <v>0</v>
      </c>
      <c r="AE1788">
        <v>0</v>
      </c>
      <c r="AF1788">
        <v>61</v>
      </c>
      <c r="AG1788">
        <v>233</v>
      </c>
      <c r="AH1788">
        <v>56</v>
      </c>
      <c r="AI1788">
        <v>28</v>
      </c>
      <c r="AJ1788">
        <v>0</v>
      </c>
      <c r="AK1788">
        <v>1133</v>
      </c>
      <c r="AL1788">
        <v>526</v>
      </c>
    </row>
    <row r="1789" spans="1:38" x14ac:dyDescent="0.5">
      <c r="A1789">
        <v>13</v>
      </c>
      <c r="B1789">
        <v>60</v>
      </c>
      <c r="C1789">
        <v>2017</v>
      </c>
      <c r="D1789">
        <v>99</v>
      </c>
      <c r="E1789">
        <v>99</v>
      </c>
      <c r="F1789">
        <v>99</v>
      </c>
      <c r="G1789">
        <v>99</v>
      </c>
      <c r="H1789">
        <v>99</v>
      </c>
      <c r="I1789">
        <v>99</v>
      </c>
      <c r="J1789">
        <v>999</v>
      </c>
      <c r="K1789">
        <v>99</v>
      </c>
      <c r="L1789">
        <v>99</v>
      </c>
      <c r="M1789">
        <v>99</v>
      </c>
      <c r="N1789">
        <v>99</v>
      </c>
      <c r="O1789">
        <v>54</v>
      </c>
      <c r="P1789">
        <v>9999</v>
      </c>
      <c r="Q1789">
        <v>2</v>
      </c>
      <c r="R1789">
        <v>61</v>
      </c>
      <c r="S1789">
        <v>61</v>
      </c>
      <c r="T1789">
        <v>15.081967213114748</v>
      </c>
      <c r="U1789">
        <v>58.934426229508198</v>
      </c>
      <c r="V1789">
        <v>95.446068593147771</v>
      </c>
      <c r="W1789">
        <v>88.096721311475392</v>
      </c>
      <c r="X1789">
        <v>15.446629079056057</v>
      </c>
      <c r="Y1789">
        <v>2.1943956370196425</v>
      </c>
      <c r="Z1789">
        <v>-26.034933725196055</v>
      </c>
      <c r="AA1789">
        <v>0.17601061834550022</v>
      </c>
      <c r="AB1789">
        <v>0.18997273836940623</v>
      </c>
      <c r="AC1789">
        <v>1</v>
      </c>
      <c r="AD1789">
        <v>0</v>
      </c>
      <c r="AE1789">
        <v>0</v>
      </c>
      <c r="AF1789">
        <v>2</v>
      </c>
      <c r="AG1789">
        <v>15</v>
      </c>
      <c r="AH1789">
        <v>4</v>
      </c>
      <c r="AI1789">
        <v>14</v>
      </c>
      <c r="AJ1789">
        <v>0</v>
      </c>
      <c r="AK1789">
        <v>8</v>
      </c>
      <c r="AL1789">
        <v>0</v>
      </c>
    </row>
    <row r="1790" spans="1:38" x14ac:dyDescent="0.5">
      <c r="A1790">
        <v>13</v>
      </c>
      <c r="B1790">
        <v>61</v>
      </c>
      <c r="C1790">
        <v>2016</v>
      </c>
      <c r="D1790">
        <v>99</v>
      </c>
      <c r="E1790">
        <v>99</v>
      </c>
      <c r="F1790">
        <v>99</v>
      </c>
      <c r="G1790">
        <v>99</v>
      </c>
      <c r="H1790">
        <v>99</v>
      </c>
      <c r="I1790">
        <v>99</v>
      </c>
      <c r="J1790">
        <v>999</v>
      </c>
      <c r="K1790">
        <v>99</v>
      </c>
      <c r="L1790">
        <v>99</v>
      </c>
      <c r="M1790">
        <v>99</v>
      </c>
      <c r="N1790">
        <v>99</v>
      </c>
      <c r="O1790">
        <v>1</v>
      </c>
      <c r="P1790">
        <v>9999</v>
      </c>
      <c r="Q1790">
        <v>12</v>
      </c>
      <c r="R1790">
        <v>5087</v>
      </c>
      <c r="S1790">
        <v>5083</v>
      </c>
      <c r="T1790">
        <v>15.354236288578729</v>
      </c>
      <c r="U1790">
        <v>59.502459177650969</v>
      </c>
      <c r="V1790">
        <v>89.133983671699696</v>
      </c>
      <c r="W1790">
        <v>82.243812709029854</v>
      </c>
      <c r="X1790">
        <v>10.398795812012596</v>
      </c>
      <c r="Y1790">
        <v>2.883696096900604</v>
      </c>
      <c r="Z1790">
        <v>-16.730986609349241</v>
      </c>
      <c r="AA1790">
        <v>10.847407028317976</v>
      </c>
      <c r="AB1790">
        <v>10.942570738082505</v>
      </c>
      <c r="AC1790">
        <v>53</v>
      </c>
      <c r="AD1790">
        <v>0</v>
      </c>
      <c r="AE1790">
        <v>0</v>
      </c>
      <c r="AF1790">
        <v>10</v>
      </c>
      <c r="AG1790">
        <v>144</v>
      </c>
      <c r="AH1790">
        <v>32</v>
      </c>
      <c r="AI1790">
        <v>40</v>
      </c>
      <c r="AJ1790">
        <v>1</v>
      </c>
      <c r="AK1790">
        <v>112</v>
      </c>
      <c r="AL1790">
        <v>90</v>
      </c>
    </row>
    <row r="1791" spans="1:38" x14ac:dyDescent="0.5">
      <c r="A1791">
        <v>13</v>
      </c>
      <c r="B1791">
        <v>62</v>
      </c>
      <c r="C1791">
        <v>2016</v>
      </c>
      <c r="D1791">
        <v>99</v>
      </c>
      <c r="E1791">
        <v>99</v>
      </c>
      <c r="F1791">
        <v>99</v>
      </c>
      <c r="G1791">
        <v>99</v>
      </c>
      <c r="H1791">
        <v>99</v>
      </c>
      <c r="I1791">
        <v>99</v>
      </c>
      <c r="J1791">
        <v>999</v>
      </c>
      <c r="K1791">
        <v>99</v>
      </c>
      <c r="L1791">
        <v>99</v>
      </c>
      <c r="M1791">
        <v>99</v>
      </c>
      <c r="N1791">
        <v>99</v>
      </c>
      <c r="O1791">
        <v>4</v>
      </c>
      <c r="P1791">
        <v>9999</v>
      </c>
      <c r="Q1791">
        <v>26</v>
      </c>
      <c r="R1791">
        <v>2598</v>
      </c>
      <c r="S1791">
        <v>2598</v>
      </c>
      <c r="T1791">
        <v>15.966512702078523</v>
      </c>
      <c r="U1791">
        <v>60.643956889915309</v>
      </c>
      <c r="V1791">
        <v>91.483614781601375</v>
      </c>
      <c r="W1791">
        <v>84.439376443417956</v>
      </c>
      <c r="X1791">
        <v>9.8425839850836905</v>
      </c>
      <c r="Y1791">
        <v>2.6345004860645593</v>
      </c>
      <c r="Z1791">
        <v>-35.596378951199753</v>
      </c>
      <c r="AA1791">
        <v>5.5399181166837268</v>
      </c>
      <c r="AB1791">
        <v>5.7422246866804842</v>
      </c>
      <c r="AC1791">
        <v>20</v>
      </c>
      <c r="AD1791">
        <v>0</v>
      </c>
      <c r="AE1791">
        <v>0</v>
      </c>
      <c r="AF1791">
        <v>5</v>
      </c>
      <c r="AG1791">
        <v>36</v>
      </c>
      <c r="AH1791">
        <v>23</v>
      </c>
      <c r="AI1791">
        <v>258</v>
      </c>
      <c r="AJ1791">
        <v>0</v>
      </c>
      <c r="AK1791">
        <v>50</v>
      </c>
      <c r="AL1791">
        <v>13</v>
      </c>
    </row>
    <row r="1792" spans="1:38" x14ac:dyDescent="0.5">
      <c r="A1792">
        <v>13</v>
      </c>
      <c r="B1792">
        <v>63</v>
      </c>
      <c r="C1792">
        <v>2016</v>
      </c>
      <c r="D1792">
        <v>99</v>
      </c>
      <c r="E1792">
        <v>99</v>
      </c>
      <c r="F1792">
        <v>99</v>
      </c>
      <c r="G1792">
        <v>99</v>
      </c>
      <c r="H1792">
        <v>99</v>
      </c>
      <c r="I1792">
        <v>99</v>
      </c>
      <c r="J1792">
        <v>999</v>
      </c>
      <c r="K1792">
        <v>99</v>
      </c>
      <c r="L1792">
        <v>99</v>
      </c>
      <c r="M1792">
        <v>99</v>
      </c>
      <c r="N1792">
        <v>99</v>
      </c>
      <c r="O1792">
        <v>8</v>
      </c>
      <c r="P1792">
        <v>9999</v>
      </c>
      <c r="Q1792">
        <v>2</v>
      </c>
      <c r="R1792">
        <v>238</v>
      </c>
      <c r="S1792">
        <v>238</v>
      </c>
      <c r="T1792">
        <v>16.420168067226886</v>
      </c>
      <c r="U1792">
        <v>61.390756302520998</v>
      </c>
      <c r="V1792">
        <v>96.023653231606801</v>
      </c>
      <c r="W1792">
        <v>88.629831932773101</v>
      </c>
      <c r="X1792">
        <v>12.775573823761421</v>
      </c>
      <c r="Y1792">
        <v>2.2479305738794286</v>
      </c>
      <c r="Z1792">
        <v>-49.147927542113685</v>
      </c>
      <c r="AA1792">
        <v>0.50750597065847824</v>
      </c>
      <c r="AB1792">
        <v>0.55214469075968386</v>
      </c>
      <c r="AC1792">
        <v>3</v>
      </c>
      <c r="AD1792">
        <v>1</v>
      </c>
      <c r="AE1792">
        <v>0</v>
      </c>
      <c r="AF1792">
        <v>5</v>
      </c>
      <c r="AG1792">
        <v>29</v>
      </c>
      <c r="AH1792">
        <v>13</v>
      </c>
      <c r="AI1792">
        <v>55</v>
      </c>
      <c r="AJ1792">
        <v>0</v>
      </c>
      <c r="AK1792">
        <v>16</v>
      </c>
      <c r="AL1792">
        <v>0</v>
      </c>
    </row>
    <row r="1793" spans="1:38" x14ac:dyDescent="0.5">
      <c r="A1793">
        <v>13</v>
      </c>
      <c r="B1793">
        <v>64</v>
      </c>
      <c r="C1793">
        <v>2016</v>
      </c>
      <c r="D1793">
        <v>99</v>
      </c>
      <c r="E1793">
        <v>99</v>
      </c>
      <c r="F1793">
        <v>99</v>
      </c>
      <c r="G1793">
        <v>99</v>
      </c>
      <c r="H1793">
        <v>99</v>
      </c>
      <c r="I1793">
        <v>99</v>
      </c>
      <c r="J1793">
        <v>999</v>
      </c>
      <c r="K1793">
        <v>99</v>
      </c>
      <c r="L1793">
        <v>99</v>
      </c>
      <c r="M1793">
        <v>99</v>
      </c>
      <c r="N1793">
        <v>99</v>
      </c>
      <c r="O1793">
        <v>9</v>
      </c>
      <c r="P1793">
        <v>9999</v>
      </c>
      <c r="Q1793">
        <v>3</v>
      </c>
      <c r="R1793">
        <v>172</v>
      </c>
      <c r="S1793">
        <v>172</v>
      </c>
      <c r="T1793">
        <v>16.25</v>
      </c>
      <c r="U1793">
        <v>61.191860465116264</v>
      </c>
      <c r="V1793">
        <v>91.55181536445869</v>
      </c>
      <c r="W1793">
        <v>84.502325581395397</v>
      </c>
      <c r="X1793">
        <v>8.3163606858278509</v>
      </c>
      <c r="Y1793">
        <v>2.2806932399926896</v>
      </c>
      <c r="Z1793">
        <v>-30.578605585509088</v>
      </c>
      <c r="AA1793">
        <v>0.36676902081200952</v>
      </c>
      <c r="AB1793">
        <v>0.3804460907360685</v>
      </c>
      <c r="AC1793">
        <v>0</v>
      </c>
      <c r="AD1793">
        <v>0</v>
      </c>
      <c r="AE1793">
        <v>0</v>
      </c>
      <c r="AF1793">
        <v>0</v>
      </c>
      <c r="AG1793">
        <v>2</v>
      </c>
      <c r="AH1793">
        <v>0</v>
      </c>
      <c r="AI1793">
        <v>0</v>
      </c>
      <c r="AJ1793">
        <v>0</v>
      </c>
      <c r="AK1793">
        <v>0</v>
      </c>
      <c r="AL1793">
        <v>0</v>
      </c>
    </row>
    <row r="1794" spans="1:38" x14ac:dyDescent="0.5">
      <c r="A1794">
        <v>13</v>
      </c>
      <c r="B1794">
        <v>65</v>
      </c>
      <c r="C1794">
        <v>2016</v>
      </c>
      <c r="D1794">
        <v>99</v>
      </c>
      <c r="E1794">
        <v>99</v>
      </c>
      <c r="F1794">
        <v>99</v>
      </c>
      <c r="G1794">
        <v>99</v>
      </c>
      <c r="H1794">
        <v>99</v>
      </c>
      <c r="I1794">
        <v>99</v>
      </c>
      <c r="J1794">
        <v>999</v>
      </c>
      <c r="K1794">
        <v>99</v>
      </c>
      <c r="L1794">
        <v>99</v>
      </c>
      <c r="M1794">
        <v>99</v>
      </c>
      <c r="N1794">
        <v>99</v>
      </c>
      <c r="O1794">
        <v>11</v>
      </c>
      <c r="P1794">
        <v>9999</v>
      </c>
      <c r="Q1794">
        <v>52</v>
      </c>
      <c r="R1794">
        <v>6217</v>
      </c>
      <c r="S1794">
        <v>6216</v>
      </c>
      <c r="T1794">
        <v>15.997426411452469</v>
      </c>
      <c r="U1794">
        <v>60.662323037323048</v>
      </c>
      <c r="V1794">
        <v>91.390878186652898</v>
      </c>
      <c r="W1794">
        <v>84.347506435006238</v>
      </c>
      <c r="X1794">
        <v>10.583871387659668</v>
      </c>
      <c r="Y1794">
        <v>2.5058559490157499</v>
      </c>
      <c r="Z1794">
        <v>-21.327901389093455</v>
      </c>
      <c r="AA1794">
        <v>13.256994199931762</v>
      </c>
      <c r="AB1794">
        <v>13.72395456309804</v>
      </c>
      <c r="AC1794">
        <v>206</v>
      </c>
      <c r="AD1794">
        <v>0</v>
      </c>
      <c r="AE1794">
        <v>0</v>
      </c>
      <c r="AF1794">
        <v>35</v>
      </c>
      <c r="AG1794">
        <v>414</v>
      </c>
      <c r="AH1794">
        <v>183</v>
      </c>
      <c r="AI1794">
        <v>512</v>
      </c>
      <c r="AJ1794">
        <v>0</v>
      </c>
      <c r="AK1794">
        <v>658</v>
      </c>
      <c r="AL1794">
        <v>329</v>
      </c>
    </row>
    <row r="1795" spans="1:38" x14ac:dyDescent="0.5">
      <c r="A1795">
        <v>13</v>
      </c>
      <c r="B1795">
        <v>66</v>
      </c>
      <c r="C1795">
        <v>2016</v>
      </c>
      <c r="D1795">
        <v>99</v>
      </c>
      <c r="E1795">
        <v>99</v>
      </c>
      <c r="F1795">
        <v>99</v>
      </c>
      <c r="G1795">
        <v>99</v>
      </c>
      <c r="H1795">
        <v>99</v>
      </c>
      <c r="I1795">
        <v>99</v>
      </c>
      <c r="J1795">
        <v>999</v>
      </c>
      <c r="K1795">
        <v>99</v>
      </c>
      <c r="L1795">
        <v>99</v>
      </c>
      <c r="M1795">
        <v>99</v>
      </c>
      <c r="N1795">
        <v>99</v>
      </c>
      <c r="O1795">
        <v>14</v>
      </c>
      <c r="P1795">
        <v>9999</v>
      </c>
      <c r="Q1795">
        <v>3</v>
      </c>
      <c r="R1795">
        <v>269</v>
      </c>
      <c r="S1795">
        <v>268</v>
      </c>
      <c r="T1795">
        <v>16.278810408921935</v>
      </c>
      <c r="U1795">
        <v>61.264925373134318</v>
      </c>
      <c r="V1795">
        <v>82.835012370433887</v>
      </c>
      <c r="W1795">
        <v>76.314925373134315</v>
      </c>
      <c r="X1795">
        <v>10.707198774256838</v>
      </c>
      <c r="Y1795">
        <v>2.20767850861857</v>
      </c>
      <c r="Z1795">
        <v>-28.064092091492896</v>
      </c>
      <c r="AA1795">
        <v>0.57360968952575908</v>
      </c>
      <c r="AB1795">
        <v>0.53535306763061186</v>
      </c>
      <c r="AC1795">
        <v>1</v>
      </c>
      <c r="AD1795">
        <v>0</v>
      </c>
      <c r="AE1795">
        <v>0</v>
      </c>
      <c r="AF1795">
        <v>1</v>
      </c>
      <c r="AG1795">
        <v>28</v>
      </c>
      <c r="AH1795">
        <v>31</v>
      </c>
      <c r="AI1795">
        <v>1</v>
      </c>
      <c r="AJ1795">
        <v>0</v>
      </c>
      <c r="AK1795">
        <v>23</v>
      </c>
      <c r="AL1795">
        <v>9</v>
      </c>
    </row>
    <row r="1796" spans="1:38" x14ac:dyDescent="0.5">
      <c r="A1796">
        <v>13</v>
      </c>
      <c r="B1796">
        <v>67</v>
      </c>
      <c r="C1796">
        <v>2016</v>
      </c>
      <c r="D1796">
        <v>99</v>
      </c>
      <c r="E1796">
        <v>99</v>
      </c>
      <c r="F1796">
        <v>99</v>
      </c>
      <c r="G1796">
        <v>99</v>
      </c>
      <c r="H1796">
        <v>99</v>
      </c>
      <c r="I1796">
        <v>99</v>
      </c>
      <c r="J1796">
        <v>999</v>
      </c>
      <c r="K1796">
        <v>99</v>
      </c>
      <c r="L1796">
        <v>99</v>
      </c>
      <c r="M1796">
        <v>99</v>
      </c>
      <c r="N1796">
        <v>99</v>
      </c>
      <c r="O1796">
        <v>15</v>
      </c>
      <c r="P1796">
        <v>9999</v>
      </c>
      <c r="Q1796">
        <v>7</v>
      </c>
      <c r="R1796">
        <v>540</v>
      </c>
      <c r="S1796">
        <v>540</v>
      </c>
      <c r="T1796">
        <v>16.744444444444444</v>
      </c>
      <c r="U1796">
        <v>62.220370370370382</v>
      </c>
      <c r="V1796">
        <v>94.423779142088975</v>
      </c>
      <c r="W1796">
        <v>87.153148148148134</v>
      </c>
      <c r="X1796">
        <v>12.729787511548301</v>
      </c>
      <c r="Y1796">
        <v>2.2172622115298153</v>
      </c>
      <c r="Z1796">
        <v>-43.189712762739191</v>
      </c>
      <c r="AA1796">
        <v>1.1514841351074723</v>
      </c>
      <c r="AB1796">
        <v>1.2318926295192341</v>
      </c>
      <c r="AC1796">
        <v>30</v>
      </c>
      <c r="AD1796">
        <v>1</v>
      </c>
      <c r="AE1796">
        <v>0</v>
      </c>
      <c r="AF1796">
        <v>0</v>
      </c>
      <c r="AG1796">
        <v>81</v>
      </c>
      <c r="AH1796">
        <v>37</v>
      </c>
      <c r="AI1796">
        <v>5</v>
      </c>
      <c r="AJ1796">
        <v>0</v>
      </c>
      <c r="AK1796">
        <v>154</v>
      </c>
      <c r="AL1796">
        <v>43</v>
      </c>
    </row>
    <row r="1797" spans="1:38" x14ac:dyDescent="0.5">
      <c r="A1797">
        <v>13</v>
      </c>
      <c r="B1797">
        <v>68</v>
      </c>
      <c r="C1797">
        <v>2016</v>
      </c>
      <c r="D1797">
        <v>99</v>
      </c>
      <c r="E1797">
        <v>99</v>
      </c>
      <c r="F1797">
        <v>99</v>
      </c>
      <c r="G1797">
        <v>99</v>
      </c>
      <c r="H1797">
        <v>99</v>
      </c>
      <c r="I1797">
        <v>99</v>
      </c>
      <c r="J1797">
        <v>999</v>
      </c>
      <c r="K1797">
        <v>99</v>
      </c>
      <c r="L1797">
        <v>99</v>
      </c>
      <c r="M1797">
        <v>99</v>
      </c>
      <c r="N1797">
        <v>99</v>
      </c>
      <c r="O1797">
        <v>16</v>
      </c>
      <c r="P1797">
        <v>9999</v>
      </c>
      <c r="Q1797">
        <v>80</v>
      </c>
      <c r="R1797">
        <v>24480</v>
      </c>
      <c r="S1797">
        <v>24456</v>
      </c>
      <c r="T1797">
        <v>15.844975490196081</v>
      </c>
      <c r="U1797">
        <v>60.618212299640192</v>
      </c>
      <c r="V1797">
        <v>87.353545545433889</v>
      </c>
      <c r="W1797">
        <v>80.593347235852193</v>
      </c>
      <c r="X1797">
        <v>10.984066931203843</v>
      </c>
      <c r="Y1797">
        <v>2.8938126175618359</v>
      </c>
      <c r="Z1797">
        <v>-36.798087929597905</v>
      </c>
      <c r="AA1797">
        <v>52.200614124872061</v>
      </c>
      <c r="AB1797">
        <v>51.591794830289857</v>
      </c>
      <c r="AC1797">
        <v>782</v>
      </c>
      <c r="AD1797">
        <v>0</v>
      </c>
      <c r="AE1797">
        <v>0</v>
      </c>
      <c r="AF1797">
        <v>275</v>
      </c>
      <c r="AG1797">
        <v>676</v>
      </c>
      <c r="AH1797">
        <v>544</v>
      </c>
      <c r="AI1797">
        <v>544</v>
      </c>
      <c r="AJ1797">
        <v>0</v>
      </c>
      <c r="AK1797">
        <v>1518</v>
      </c>
      <c r="AL1797">
        <v>1778</v>
      </c>
    </row>
    <row r="1798" spans="1:38" x14ac:dyDescent="0.5">
      <c r="A1798">
        <v>13</v>
      </c>
      <c r="B1798">
        <v>69</v>
      </c>
      <c r="C1798">
        <v>2016</v>
      </c>
      <c r="D1798">
        <v>99</v>
      </c>
      <c r="E1798">
        <v>99</v>
      </c>
      <c r="F1798">
        <v>99</v>
      </c>
      <c r="G1798">
        <v>99</v>
      </c>
      <c r="H1798">
        <v>99</v>
      </c>
      <c r="I1798">
        <v>99</v>
      </c>
      <c r="J1798">
        <v>999</v>
      </c>
      <c r="K1798">
        <v>99</v>
      </c>
      <c r="L1798">
        <v>99</v>
      </c>
      <c r="M1798">
        <v>99</v>
      </c>
      <c r="N1798">
        <v>99</v>
      </c>
      <c r="O1798">
        <v>18</v>
      </c>
      <c r="P1798">
        <v>9999</v>
      </c>
      <c r="Q1798">
        <v>14</v>
      </c>
      <c r="R1798">
        <v>7154</v>
      </c>
      <c r="S1798">
        <v>7145</v>
      </c>
      <c r="T1798">
        <v>15.998182834777747</v>
      </c>
      <c r="U1798">
        <v>60.831490552834154</v>
      </c>
      <c r="V1798">
        <v>86.810405415753252</v>
      </c>
      <c r="W1798">
        <v>80.080153953813735</v>
      </c>
      <c r="X1798">
        <v>10.887279740975407</v>
      </c>
      <c r="Y1798">
        <v>2.7022297152455037</v>
      </c>
      <c r="Z1798">
        <v>-23.429413934227288</v>
      </c>
      <c r="AA1798">
        <v>15.255032412146027</v>
      </c>
      <c r="AB1798">
        <v>14.97694207816634</v>
      </c>
      <c r="AC1798">
        <v>216</v>
      </c>
      <c r="AD1798">
        <v>0</v>
      </c>
      <c r="AE1798">
        <v>0</v>
      </c>
      <c r="AF1798">
        <v>97</v>
      </c>
      <c r="AG1798">
        <v>320</v>
      </c>
      <c r="AH1798">
        <v>88</v>
      </c>
      <c r="AI1798">
        <v>235</v>
      </c>
      <c r="AJ1798">
        <v>0</v>
      </c>
      <c r="AK1798">
        <v>949</v>
      </c>
      <c r="AL1798">
        <v>413</v>
      </c>
    </row>
    <row r="1799" spans="1:38" x14ac:dyDescent="0.5">
      <c r="A1799">
        <v>13</v>
      </c>
      <c r="B1799">
        <v>70</v>
      </c>
      <c r="C1799">
        <v>2016</v>
      </c>
      <c r="D1799">
        <v>99</v>
      </c>
      <c r="E1799">
        <v>99</v>
      </c>
      <c r="F1799">
        <v>99</v>
      </c>
      <c r="G1799">
        <v>99</v>
      </c>
      <c r="H1799">
        <v>99</v>
      </c>
      <c r="I1799">
        <v>99</v>
      </c>
      <c r="J1799">
        <v>999</v>
      </c>
      <c r="K1799">
        <v>99</v>
      </c>
      <c r="L1799">
        <v>99</v>
      </c>
      <c r="M1799">
        <v>99</v>
      </c>
      <c r="N1799">
        <v>99</v>
      </c>
      <c r="O1799">
        <v>54</v>
      </c>
      <c r="P1799">
        <v>9999</v>
      </c>
      <c r="Q1799">
        <v>2</v>
      </c>
      <c r="R1799">
        <v>141</v>
      </c>
      <c r="S1799">
        <v>141</v>
      </c>
      <c r="T1799">
        <v>14.702127659574463</v>
      </c>
      <c r="U1799">
        <v>58.163120567375891</v>
      </c>
      <c r="V1799">
        <v>94.721959690494316</v>
      </c>
      <c r="W1799">
        <v>87.42836879432619</v>
      </c>
      <c r="X1799">
        <v>11.331023917234278</v>
      </c>
      <c r="Y1799">
        <v>2.5477680775442</v>
      </c>
      <c r="Z1799">
        <v>-31.447028585214728</v>
      </c>
      <c r="AA1799">
        <v>0.30066530194472874</v>
      </c>
      <c r="AB1799">
        <v>0.32267662503713995</v>
      </c>
      <c r="AC1799">
        <v>1</v>
      </c>
      <c r="AD1799">
        <v>0</v>
      </c>
      <c r="AE1799">
        <v>0</v>
      </c>
      <c r="AF1799">
        <v>0</v>
      </c>
      <c r="AG1799">
        <v>11</v>
      </c>
      <c r="AH1799">
        <v>1</v>
      </c>
      <c r="AI1799">
        <v>29</v>
      </c>
      <c r="AJ1799">
        <v>0</v>
      </c>
      <c r="AK1799">
        <v>0</v>
      </c>
      <c r="AL1799">
        <v>1</v>
      </c>
    </row>
    <row r="1800" spans="1:38" x14ac:dyDescent="0.5">
      <c r="A1800">
        <v>13</v>
      </c>
      <c r="B1800">
        <v>71</v>
      </c>
      <c r="C1800">
        <v>2015</v>
      </c>
      <c r="D1800">
        <v>99</v>
      </c>
      <c r="E1800">
        <v>99</v>
      </c>
      <c r="F1800">
        <v>99</v>
      </c>
      <c r="G1800">
        <v>99</v>
      </c>
      <c r="H1800">
        <v>99</v>
      </c>
      <c r="I1800">
        <v>99</v>
      </c>
      <c r="J1800">
        <v>999</v>
      </c>
      <c r="K1800">
        <v>99</v>
      </c>
      <c r="L1800">
        <v>99</v>
      </c>
      <c r="M1800">
        <v>99</v>
      </c>
      <c r="N1800">
        <v>99</v>
      </c>
      <c r="O1800">
        <v>1</v>
      </c>
      <c r="P1800">
        <v>9999</v>
      </c>
      <c r="Q1800">
        <v>13</v>
      </c>
      <c r="R1800">
        <v>4174</v>
      </c>
      <c r="S1800">
        <v>4171</v>
      </c>
      <c r="T1800">
        <v>15.6875898418783</v>
      </c>
      <c r="U1800">
        <v>60.105010788779687</v>
      </c>
      <c r="V1800">
        <v>86.86940446507667</v>
      </c>
      <c r="W1800">
        <v>80.151642292016177</v>
      </c>
      <c r="X1800">
        <v>8.5099396979927704</v>
      </c>
      <c r="Y1800">
        <v>2.7122887926931702</v>
      </c>
      <c r="Z1800">
        <v>-32.063355878137408</v>
      </c>
      <c r="AA1800">
        <v>10.998392664224921</v>
      </c>
      <c r="AB1800">
        <v>10.915632920108981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22</v>
      </c>
      <c r="AL1800">
        <v>60</v>
      </c>
    </row>
    <row r="1801" spans="1:38" x14ac:dyDescent="0.5">
      <c r="A1801">
        <v>13</v>
      </c>
      <c r="B1801">
        <v>72</v>
      </c>
      <c r="C1801">
        <v>2015</v>
      </c>
      <c r="D1801">
        <v>99</v>
      </c>
      <c r="E1801">
        <v>99</v>
      </c>
      <c r="F1801">
        <v>99</v>
      </c>
      <c r="G1801">
        <v>99</v>
      </c>
      <c r="H1801">
        <v>99</v>
      </c>
      <c r="I1801">
        <v>99</v>
      </c>
      <c r="J1801">
        <v>999</v>
      </c>
      <c r="K1801">
        <v>99</v>
      </c>
      <c r="L1801">
        <v>99</v>
      </c>
      <c r="M1801">
        <v>99</v>
      </c>
      <c r="N1801">
        <v>99</v>
      </c>
      <c r="O1801">
        <v>4</v>
      </c>
      <c r="P1801">
        <v>9999</v>
      </c>
      <c r="Q1801">
        <v>23</v>
      </c>
      <c r="R1801">
        <v>2504</v>
      </c>
      <c r="S1801">
        <v>2491</v>
      </c>
      <c r="T1801">
        <v>15.747204472843451</v>
      </c>
      <c r="U1801">
        <v>60.459253311922922</v>
      </c>
      <c r="V1801">
        <v>90.40124078317919</v>
      </c>
      <c r="W1801">
        <v>83.283580891208516</v>
      </c>
      <c r="X1801">
        <v>9.9793572256755354</v>
      </c>
      <c r="Y1801">
        <v>2.723480886248371</v>
      </c>
      <c r="Z1801">
        <v>-45.110598992431825</v>
      </c>
      <c r="AA1801">
        <v>6.5979816078627724</v>
      </c>
      <c r="AB1801">
        <v>6.7737540661089941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12</v>
      </c>
      <c r="AL1801">
        <v>57</v>
      </c>
    </row>
    <row r="1802" spans="1:38" x14ac:dyDescent="0.5">
      <c r="A1802">
        <v>13</v>
      </c>
      <c r="B1802">
        <v>73</v>
      </c>
      <c r="C1802">
        <v>2015</v>
      </c>
      <c r="D1802">
        <v>99</v>
      </c>
      <c r="E1802">
        <v>99</v>
      </c>
      <c r="F1802">
        <v>99</v>
      </c>
      <c r="G1802">
        <v>99</v>
      </c>
      <c r="H1802">
        <v>99</v>
      </c>
      <c r="I1802">
        <v>99</v>
      </c>
      <c r="J1802">
        <v>999</v>
      </c>
      <c r="K1802">
        <v>99</v>
      </c>
      <c r="L1802">
        <v>99</v>
      </c>
      <c r="M1802">
        <v>99</v>
      </c>
      <c r="N1802">
        <v>99</v>
      </c>
      <c r="O1802">
        <v>8</v>
      </c>
      <c r="P1802">
        <v>9999</v>
      </c>
      <c r="Q1802">
        <v>4</v>
      </c>
      <c r="R1802">
        <v>80</v>
      </c>
      <c r="S1802">
        <v>80</v>
      </c>
      <c r="T1802">
        <v>15.9125</v>
      </c>
      <c r="U1802">
        <v>60.325000000000003</v>
      </c>
      <c r="V1802">
        <v>95.888407367280607</v>
      </c>
      <c r="W1802">
        <v>88.50500000000001</v>
      </c>
      <c r="X1802">
        <v>9.6275892621151176</v>
      </c>
      <c r="Y1802">
        <v>2.0962764607751185</v>
      </c>
      <c r="Z1802">
        <v>-48.095244863101009</v>
      </c>
      <c r="AA1802">
        <v>0.21079813443651019</v>
      </c>
      <c r="AB1802">
        <v>0.23118204472623596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1</v>
      </c>
      <c r="AL1802">
        <v>1</v>
      </c>
    </row>
    <row r="1803" spans="1:38" x14ac:dyDescent="0.5">
      <c r="A1803">
        <v>13</v>
      </c>
      <c r="B1803">
        <v>74</v>
      </c>
      <c r="C1803">
        <v>2015</v>
      </c>
      <c r="D1803">
        <v>99</v>
      </c>
      <c r="E1803">
        <v>99</v>
      </c>
      <c r="F1803">
        <v>99</v>
      </c>
      <c r="G1803">
        <v>99</v>
      </c>
      <c r="H1803">
        <v>99</v>
      </c>
      <c r="I1803">
        <v>99</v>
      </c>
      <c r="J1803">
        <v>999</v>
      </c>
      <c r="K1803">
        <v>99</v>
      </c>
      <c r="L1803">
        <v>99</v>
      </c>
      <c r="M1803">
        <v>99</v>
      </c>
      <c r="N1803">
        <v>99</v>
      </c>
      <c r="O1803">
        <v>9</v>
      </c>
      <c r="P1803">
        <v>9999</v>
      </c>
      <c r="Q1803">
        <v>3</v>
      </c>
      <c r="R1803">
        <v>622</v>
      </c>
      <c r="S1803">
        <v>622</v>
      </c>
      <c r="T1803">
        <v>16.290996784565916</v>
      </c>
      <c r="U1803">
        <v>61.506430868167193</v>
      </c>
      <c r="V1803">
        <v>89.102535071920443</v>
      </c>
      <c r="W1803">
        <v>82.241639871382631</v>
      </c>
      <c r="X1803">
        <v>9.308602625602477</v>
      </c>
      <c r="Y1803">
        <v>2.3087538838138082</v>
      </c>
      <c r="Z1803">
        <v>-50.879971528021507</v>
      </c>
      <c r="AA1803">
        <v>1.6389554952438676</v>
      </c>
      <c r="AB1803">
        <v>1.6702383580785387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</row>
    <row r="1804" spans="1:38" x14ac:dyDescent="0.5">
      <c r="A1804">
        <v>13</v>
      </c>
      <c r="B1804">
        <v>75</v>
      </c>
      <c r="C1804">
        <v>2015</v>
      </c>
      <c r="D1804">
        <v>99</v>
      </c>
      <c r="E1804">
        <v>99</v>
      </c>
      <c r="F1804">
        <v>99</v>
      </c>
      <c r="G1804">
        <v>99</v>
      </c>
      <c r="H1804">
        <v>99</v>
      </c>
      <c r="I1804">
        <v>99</v>
      </c>
      <c r="J1804">
        <v>999</v>
      </c>
      <c r="K1804">
        <v>99</v>
      </c>
      <c r="L1804">
        <v>99</v>
      </c>
      <c r="M1804">
        <v>99</v>
      </c>
      <c r="N1804">
        <v>99</v>
      </c>
      <c r="O1804">
        <v>11</v>
      </c>
      <c r="P1804">
        <v>9999</v>
      </c>
      <c r="Q1804">
        <v>30</v>
      </c>
      <c r="R1804">
        <v>2111</v>
      </c>
      <c r="S1804">
        <v>2111</v>
      </c>
      <c r="T1804">
        <v>15.951207958313596</v>
      </c>
      <c r="U1804">
        <v>60.677877783041197</v>
      </c>
      <c r="V1804">
        <v>88.924084902227605</v>
      </c>
      <c r="W1804">
        <v>82.076930364755995</v>
      </c>
      <c r="X1804">
        <v>9.3951000288320863</v>
      </c>
      <c r="Y1804">
        <v>2.5889168078607985</v>
      </c>
      <c r="Z1804">
        <v>-30.173036631800652</v>
      </c>
      <c r="AA1804">
        <v>5.562435772443413</v>
      </c>
      <c r="AB1804">
        <v>5.6572535831682398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55</v>
      </c>
      <c r="AL1804">
        <v>0</v>
      </c>
    </row>
    <row r="1805" spans="1:38" x14ac:dyDescent="0.5">
      <c r="A1805">
        <v>13</v>
      </c>
      <c r="B1805">
        <v>76</v>
      </c>
      <c r="C1805">
        <v>2015</v>
      </c>
      <c r="D1805">
        <v>99</v>
      </c>
      <c r="E1805">
        <v>99</v>
      </c>
      <c r="F1805">
        <v>99</v>
      </c>
      <c r="G1805">
        <v>99</v>
      </c>
      <c r="H1805">
        <v>99</v>
      </c>
      <c r="I1805">
        <v>99</v>
      </c>
      <c r="J1805">
        <v>999</v>
      </c>
      <c r="K1805">
        <v>99</v>
      </c>
      <c r="L1805">
        <v>99</v>
      </c>
      <c r="M1805">
        <v>99</v>
      </c>
      <c r="N1805">
        <v>99</v>
      </c>
      <c r="O1805">
        <v>14</v>
      </c>
      <c r="P1805">
        <v>9999</v>
      </c>
      <c r="Q1805">
        <v>3</v>
      </c>
      <c r="R1805">
        <v>527</v>
      </c>
      <c r="S1805">
        <v>526</v>
      </c>
      <c r="T1805">
        <v>15.721062618595829</v>
      </c>
      <c r="U1805">
        <v>60.247148288973378</v>
      </c>
      <c r="V1805">
        <v>84.245661156173654</v>
      </c>
      <c r="W1805">
        <v>77.684030418250899</v>
      </c>
      <c r="X1805">
        <v>10.098829681802282</v>
      </c>
      <c r="Y1805">
        <v>2.380956897146806</v>
      </c>
      <c r="Z1805">
        <v>-18.791888113090184</v>
      </c>
      <c r="AA1805">
        <v>1.3886327106005112</v>
      </c>
      <c r="AB1805">
        <v>1.3341780796557396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7</v>
      </c>
      <c r="AL1805">
        <v>0</v>
      </c>
    </row>
    <row r="1806" spans="1:38" x14ac:dyDescent="0.5">
      <c r="A1806">
        <v>13</v>
      </c>
      <c r="B1806">
        <v>77</v>
      </c>
      <c r="C1806">
        <v>2015</v>
      </c>
      <c r="D1806">
        <v>99</v>
      </c>
      <c r="E1806">
        <v>99</v>
      </c>
      <c r="F1806">
        <v>99</v>
      </c>
      <c r="G1806">
        <v>99</v>
      </c>
      <c r="H1806">
        <v>99</v>
      </c>
      <c r="I1806">
        <v>99</v>
      </c>
      <c r="J1806">
        <v>999</v>
      </c>
      <c r="K1806">
        <v>99</v>
      </c>
      <c r="L1806">
        <v>99</v>
      </c>
      <c r="M1806">
        <v>99</v>
      </c>
      <c r="N1806">
        <v>99</v>
      </c>
      <c r="O1806">
        <v>15</v>
      </c>
      <c r="P1806">
        <v>9999</v>
      </c>
      <c r="Q1806">
        <v>4</v>
      </c>
      <c r="R1806">
        <v>22</v>
      </c>
      <c r="S1806">
        <v>22</v>
      </c>
      <c r="T1806">
        <v>15.636363636363638</v>
      </c>
      <c r="U1806">
        <v>59.954545454545446</v>
      </c>
      <c r="V1806">
        <v>84.615384615384627</v>
      </c>
      <c r="W1806">
        <v>78.100000000000023</v>
      </c>
      <c r="X1806">
        <v>11.880044383143204</v>
      </c>
      <c r="Y1806">
        <v>2.1208332995069323</v>
      </c>
      <c r="Z1806">
        <v>-14.50470067936633</v>
      </c>
      <c r="AA1806">
        <v>5.7969486970040306E-2</v>
      </c>
      <c r="AB1806">
        <v>5.6100924982856654E-2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</row>
    <row r="1807" spans="1:38" x14ac:dyDescent="0.5">
      <c r="A1807">
        <v>13</v>
      </c>
      <c r="B1807">
        <v>78</v>
      </c>
      <c r="C1807">
        <v>2015</v>
      </c>
      <c r="D1807">
        <v>99</v>
      </c>
      <c r="E1807">
        <v>99</v>
      </c>
      <c r="F1807">
        <v>99</v>
      </c>
      <c r="G1807">
        <v>99</v>
      </c>
      <c r="H1807">
        <v>99</v>
      </c>
      <c r="I1807">
        <v>99</v>
      </c>
      <c r="J1807">
        <v>999</v>
      </c>
      <c r="K1807">
        <v>99</v>
      </c>
      <c r="L1807">
        <v>99</v>
      </c>
      <c r="M1807">
        <v>99</v>
      </c>
      <c r="N1807">
        <v>99</v>
      </c>
      <c r="O1807">
        <v>16</v>
      </c>
      <c r="P1807">
        <v>9999</v>
      </c>
      <c r="Q1807">
        <v>81</v>
      </c>
      <c r="R1807">
        <v>21861</v>
      </c>
      <c r="S1807">
        <v>21843</v>
      </c>
      <c r="T1807">
        <v>15.917112666392203</v>
      </c>
      <c r="U1807">
        <v>60.715698393077851</v>
      </c>
      <c r="V1807">
        <v>87.609111789545793</v>
      </c>
      <c r="W1807">
        <v>80.834697614796283</v>
      </c>
      <c r="X1807">
        <v>10.282524609783533</v>
      </c>
      <c r="Y1807">
        <v>2.8169805042516352</v>
      </c>
      <c r="Z1807">
        <v>-37.545739574923871</v>
      </c>
      <c r="AA1807">
        <v>57.603225211456888</v>
      </c>
      <c r="AB1807">
        <v>57.650942408688017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453</v>
      </c>
      <c r="AL1807">
        <v>2</v>
      </c>
    </row>
    <row r="1808" spans="1:38" x14ac:dyDescent="0.5">
      <c r="A1808">
        <v>13</v>
      </c>
      <c r="B1808">
        <v>79</v>
      </c>
      <c r="C1808">
        <v>2015</v>
      </c>
      <c r="D1808">
        <v>99</v>
      </c>
      <c r="E1808">
        <v>99</v>
      </c>
      <c r="F1808">
        <v>99</v>
      </c>
      <c r="G1808">
        <v>99</v>
      </c>
      <c r="H1808">
        <v>99</v>
      </c>
      <c r="I1808">
        <v>99</v>
      </c>
      <c r="J1808">
        <v>999</v>
      </c>
      <c r="K1808">
        <v>99</v>
      </c>
      <c r="L1808">
        <v>99</v>
      </c>
      <c r="M1808">
        <v>99</v>
      </c>
      <c r="N1808">
        <v>99</v>
      </c>
      <c r="O1808">
        <v>18</v>
      </c>
      <c r="P1808">
        <v>9999</v>
      </c>
      <c r="Q1808">
        <v>17</v>
      </c>
      <c r="R1808">
        <v>5711</v>
      </c>
      <c r="S1808">
        <v>5706</v>
      </c>
      <c r="T1808">
        <v>15.820521800035021</v>
      </c>
      <c r="U1808">
        <v>60.394497020679999</v>
      </c>
      <c r="V1808">
        <v>86.272437938586279</v>
      </c>
      <c r="W1808">
        <v>79.59879074658258</v>
      </c>
      <c r="X1808">
        <v>10.423177831744079</v>
      </c>
      <c r="Y1808">
        <v>2.7687792729268259</v>
      </c>
      <c r="Z1808">
        <v>-35.809252015667383</v>
      </c>
      <c r="AA1808">
        <v>15.048351822086378</v>
      </c>
      <c r="AB1808">
        <v>14.829774408457205</v>
      </c>
      <c r="AC1808">
        <v>2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93</v>
      </c>
      <c r="AL1808">
        <v>69</v>
      </c>
    </row>
    <row r="1809" spans="1:38" x14ac:dyDescent="0.5">
      <c r="A1809">
        <v>13</v>
      </c>
      <c r="B1809">
        <v>80</v>
      </c>
      <c r="C1809">
        <v>2015</v>
      </c>
      <c r="D1809">
        <v>99</v>
      </c>
      <c r="E1809">
        <v>99</v>
      </c>
      <c r="F1809">
        <v>99</v>
      </c>
      <c r="G1809">
        <v>99</v>
      </c>
      <c r="H1809">
        <v>99</v>
      </c>
      <c r="I1809">
        <v>99</v>
      </c>
      <c r="J1809">
        <v>999</v>
      </c>
      <c r="K1809">
        <v>99</v>
      </c>
      <c r="L1809">
        <v>99</v>
      </c>
      <c r="M1809">
        <v>99</v>
      </c>
      <c r="N1809">
        <v>99</v>
      </c>
      <c r="O1809">
        <v>54</v>
      </c>
      <c r="P1809">
        <v>9999</v>
      </c>
      <c r="Q1809">
        <v>3</v>
      </c>
      <c r="R1809">
        <v>339</v>
      </c>
      <c r="S1809">
        <v>338</v>
      </c>
      <c r="T1809">
        <v>15.427728613569316</v>
      </c>
      <c r="U1809">
        <v>59.647928994082818</v>
      </c>
      <c r="V1809">
        <v>86.610422663427059</v>
      </c>
      <c r="W1809">
        <v>79.824260355029551</v>
      </c>
      <c r="X1809">
        <v>10.702004604719709</v>
      </c>
      <c r="Y1809">
        <v>2.78367150933471</v>
      </c>
      <c r="Z1809">
        <v>-20.921120711669769</v>
      </c>
      <c r="AA1809">
        <v>0.89325709467471215</v>
      </c>
      <c r="AB1809">
        <v>0.88094320602517884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1</v>
      </c>
      <c r="AL1809">
        <v>0</v>
      </c>
    </row>
    <row r="1810" spans="1:38" x14ac:dyDescent="0.5">
      <c r="A1810">
        <v>13</v>
      </c>
      <c r="B1810">
        <v>81</v>
      </c>
      <c r="C1810">
        <v>2014</v>
      </c>
      <c r="D1810">
        <v>99</v>
      </c>
      <c r="E1810">
        <v>99</v>
      </c>
      <c r="F1810">
        <v>99</v>
      </c>
      <c r="G1810">
        <v>99</v>
      </c>
      <c r="H1810">
        <v>99</v>
      </c>
      <c r="I1810">
        <v>99</v>
      </c>
      <c r="J1810">
        <v>999</v>
      </c>
      <c r="K1810">
        <v>99</v>
      </c>
      <c r="L1810">
        <v>99</v>
      </c>
      <c r="M1810">
        <v>99</v>
      </c>
      <c r="N1810">
        <v>99</v>
      </c>
      <c r="O1810">
        <v>1</v>
      </c>
      <c r="P1810">
        <v>9999</v>
      </c>
      <c r="Q1810">
        <v>6</v>
      </c>
      <c r="R1810">
        <v>891</v>
      </c>
      <c r="S1810">
        <v>891</v>
      </c>
      <c r="T1810">
        <v>15.878787878787877</v>
      </c>
      <c r="U1810">
        <v>60.314253647586959</v>
      </c>
      <c r="V1810">
        <v>83.586314572230009</v>
      </c>
      <c r="W1810">
        <v>77.150168350168357</v>
      </c>
      <c r="X1810">
        <v>8.7211861621521862</v>
      </c>
      <c r="Y1810">
        <v>2.5239612610829316</v>
      </c>
      <c r="Z1810">
        <v>-35.876602705318597</v>
      </c>
      <c r="AA1810">
        <v>8.3827265029635925</v>
      </c>
      <c r="AB1810">
        <v>8.3735836852231813</v>
      </c>
    </row>
    <row r="1811" spans="1:38" x14ac:dyDescent="0.5">
      <c r="A1811">
        <v>13</v>
      </c>
      <c r="B1811">
        <v>82</v>
      </c>
      <c r="C1811">
        <v>2014</v>
      </c>
      <c r="D1811">
        <v>99</v>
      </c>
      <c r="E1811">
        <v>99</v>
      </c>
      <c r="F1811">
        <v>99</v>
      </c>
      <c r="G1811">
        <v>99</v>
      </c>
      <c r="H1811">
        <v>99</v>
      </c>
      <c r="I1811">
        <v>99</v>
      </c>
      <c r="J1811">
        <v>999</v>
      </c>
      <c r="K1811">
        <v>99</v>
      </c>
      <c r="L1811">
        <v>99</v>
      </c>
      <c r="M1811">
        <v>99</v>
      </c>
      <c r="N1811">
        <v>99</v>
      </c>
      <c r="O1811">
        <v>4</v>
      </c>
      <c r="P1811">
        <v>9999</v>
      </c>
      <c r="Q1811">
        <v>9</v>
      </c>
      <c r="R1811">
        <v>1361</v>
      </c>
      <c r="S1811">
        <v>1361</v>
      </c>
      <c r="T1811">
        <v>15.397501836884643</v>
      </c>
      <c r="U1811">
        <v>59.421748714180758</v>
      </c>
      <c r="V1811">
        <v>89.340019089271323</v>
      </c>
      <c r="W1811">
        <v>82.460837619397495</v>
      </c>
      <c r="X1811">
        <v>9.1436355466728774</v>
      </c>
      <c r="Y1811">
        <v>2.2381890571930221</v>
      </c>
      <c r="Z1811">
        <v>-41.100681366234795</v>
      </c>
      <c r="AA1811">
        <v>12.80459121271992</v>
      </c>
      <c r="AB1811">
        <v>13.671074501979161</v>
      </c>
    </row>
    <row r="1812" spans="1:38" x14ac:dyDescent="0.5">
      <c r="A1812">
        <v>13</v>
      </c>
      <c r="B1812">
        <v>83</v>
      </c>
      <c r="C1812">
        <v>2014</v>
      </c>
      <c r="D1812">
        <v>99</v>
      </c>
      <c r="E1812">
        <v>99</v>
      </c>
      <c r="F1812">
        <v>99</v>
      </c>
      <c r="G1812">
        <v>99</v>
      </c>
      <c r="H1812">
        <v>99</v>
      </c>
      <c r="I1812">
        <v>99</v>
      </c>
      <c r="J1812">
        <v>999</v>
      </c>
      <c r="K1812">
        <v>99</v>
      </c>
      <c r="L1812">
        <v>99</v>
      </c>
      <c r="M1812">
        <v>99</v>
      </c>
      <c r="N1812">
        <v>99</v>
      </c>
      <c r="O1812">
        <v>8</v>
      </c>
      <c r="P1812">
        <v>9999</v>
      </c>
    </row>
    <row r="1813" spans="1:38" x14ac:dyDescent="0.5">
      <c r="A1813">
        <v>13</v>
      </c>
      <c r="B1813">
        <v>84</v>
      </c>
      <c r="C1813">
        <v>2014</v>
      </c>
      <c r="D1813">
        <v>99</v>
      </c>
      <c r="E1813">
        <v>99</v>
      </c>
      <c r="F1813">
        <v>99</v>
      </c>
      <c r="G1813">
        <v>99</v>
      </c>
      <c r="H1813">
        <v>99</v>
      </c>
      <c r="I1813">
        <v>99</v>
      </c>
      <c r="J1813">
        <v>999</v>
      </c>
      <c r="K1813">
        <v>99</v>
      </c>
      <c r="L1813">
        <v>99</v>
      </c>
      <c r="M1813">
        <v>99</v>
      </c>
      <c r="N1813">
        <v>99</v>
      </c>
      <c r="O1813">
        <v>9</v>
      </c>
      <c r="P1813">
        <v>9999</v>
      </c>
    </row>
    <row r="1814" spans="1:38" x14ac:dyDescent="0.5">
      <c r="A1814">
        <v>13</v>
      </c>
      <c r="B1814">
        <v>85</v>
      </c>
      <c r="C1814">
        <v>2014</v>
      </c>
      <c r="D1814">
        <v>99</v>
      </c>
      <c r="E1814">
        <v>99</v>
      </c>
      <c r="F1814">
        <v>99</v>
      </c>
      <c r="G1814">
        <v>99</v>
      </c>
      <c r="H1814">
        <v>99</v>
      </c>
      <c r="I1814">
        <v>99</v>
      </c>
      <c r="J1814">
        <v>999</v>
      </c>
      <c r="K1814">
        <v>99</v>
      </c>
      <c r="L1814">
        <v>99</v>
      </c>
      <c r="M1814">
        <v>99</v>
      </c>
      <c r="N1814">
        <v>99</v>
      </c>
      <c r="O1814">
        <v>11</v>
      </c>
      <c r="P1814">
        <v>9999</v>
      </c>
      <c r="Q1814">
        <v>14</v>
      </c>
      <c r="R1814">
        <v>128</v>
      </c>
      <c r="S1814">
        <v>128</v>
      </c>
      <c r="T1814">
        <v>16.0625</v>
      </c>
      <c r="U1814">
        <v>60.8125</v>
      </c>
      <c r="V1814">
        <v>87.352722101841806</v>
      </c>
      <c r="W1814">
        <v>80.62656250000002</v>
      </c>
      <c r="X1814">
        <v>11.876332059335038</v>
      </c>
      <c r="Y1814">
        <v>2.5548666794962118</v>
      </c>
      <c r="Z1814">
        <v>-31.661055213129384</v>
      </c>
      <c r="AA1814">
        <v>1.2042525166995957</v>
      </c>
      <c r="AB1814">
        <v>1.257143622830114</v>
      </c>
    </row>
    <row r="1815" spans="1:38" x14ac:dyDescent="0.5">
      <c r="A1815">
        <v>13</v>
      </c>
      <c r="B1815">
        <v>86</v>
      </c>
      <c r="C1815">
        <v>2014</v>
      </c>
      <c r="D1815">
        <v>99</v>
      </c>
      <c r="E1815">
        <v>99</v>
      </c>
      <c r="F1815">
        <v>99</v>
      </c>
      <c r="G1815">
        <v>99</v>
      </c>
      <c r="H1815">
        <v>99</v>
      </c>
      <c r="I1815">
        <v>99</v>
      </c>
      <c r="J1815">
        <v>999</v>
      </c>
      <c r="K1815">
        <v>99</v>
      </c>
      <c r="L1815">
        <v>99</v>
      </c>
      <c r="M1815">
        <v>99</v>
      </c>
      <c r="N1815">
        <v>99</v>
      </c>
      <c r="O1815">
        <v>14</v>
      </c>
      <c r="P1815">
        <v>9999</v>
      </c>
    </row>
    <row r="1816" spans="1:38" x14ac:dyDescent="0.5">
      <c r="A1816">
        <v>13</v>
      </c>
      <c r="B1816">
        <v>87</v>
      </c>
      <c r="C1816">
        <v>2014</v>
      </c>
      <c r="D1816">
        <v>99</v>
      </c>
      <c r="E1816">
        <v>99</v>
      </c>
      <c r="F1816">
        <v>99</v>
      </c>
      <c r="G1816">
        <v>99</v>
      </c>
      <c r="H1816">
        <v>99</v>
      </c>
      <c r="I1816">
        <v>99</v>
      </c>
      <c r="J1816">
        <v>999</v>
      </c>
      <c r="K1816">
        <v>99</v>
      </c>
      <c r="L1816">
        <v>99</v>
      </c>
      <c r="M1816">
        <v>99</v>
      </c>
      <c r="N1816">
        <v>99</v>
      </c>
      <c r="O1816">
        <v>15</v>
      </c>
      <c r="P1816">
        <v>9999</v>
      </c>
      <c r="Q1816">
        <v>5</v>
      </c>
      <c r="R1816">
        <v>27</v>
      </c>
      <c r="S1816">
        <v>27</v>
      </c>
      <c r="T1816">
        <v>16.444444444444443</v>
      </c>
      <c r="U1816">
        <v>61.814814814814824</v>
      </c>
      <c r="V1816">
        <v>77.805866538260901</v>
      </c>
      <c r="W1816">
        <v>71.81481481481481</v>
      </c>
      <c r="X1816">
        <v>9.1033857642701737</v>
      </c>
      <c r="Y1816">
        <v>2.4949881174961841</v>
      </c>
      <c r="Z1816">
        <v>-39.482632547246872</v>
      </c>
      <c r="AA1816">
        <v>0.2540220152413209</v>
      </c>
      <c r="AB1816">
        <v>0.23619711678723185</v>
      </c>
    </row>
    <row r="1817" spans="1:38" x14ac:dyDescent="0.5">
      <c r="A1817">
        <v>13</v>
      </c>
      <c r="B1817">
        <v>88</v>
      </c>
      <c r="C1817">
        <v>2014</v>
      </c>
      <c r="D1817">
        <v>99</v>
      </c>
      <c r="E1817">
        <v>99</v>
      </c>
      <c r="F1817">
        <v>99</v>
      </c>
      <c r="G1817">
        <v>99</v>
      </c>
      <c r="H1817">
        <v>99</v>
      </c>
      <c r="I1817">
        <v>99</v>
      </c>
      <c r="J1817">
        <v>999</v>
      </c>
      <c r="K1817">
        <v>99</v>
      </c>
      <c r="L1817">
        <v>99</v>
      </c>
      <c r="M1817">
        <v>99</v>
      </c>
      <c r="N1817">
        <v>99</v>
      </c>
      <c r="O1817">
        <v>16</v>
      </c>
      <c r="P1817">
        <v>9999</v>
      </c>
      <c r="Q1817">
        <v>71</v>
      </c>
      <c r="R1817">
        <v>8028</v>
      </c>
      <c r="S1817">
        <v>8028</v>
      </c>
      <c r="T1817">
        <v>15.954035874439455</v>
      </c>
      <c r="U1817">
        <v>60.770553064275006</v>
      </c>
      <c r="V1817">
        <v>82.796250501359921</v>
      </c>
      <c r="W1817">
        <v>76.420939212755385</v>
      </c>
      <c r="X1817">
        <v>10.456716075136486</v>
      </c>
      <c r="Y1817">
        <v>2.8295137963819879</v>
      </c>
      <c r="Z1817">
        <v>-34.055054089455624</v>
      </c>
      <c r="AA1817">
        <v>75.529212531752748</v>
      </c>
      <c r="AB1817">
        <v>74.73370571836999</v>
      </c>
    </row>
    <row r="1818" spans="1:38" x14ac:dyDescent="0.5">
      <c r="A1818">
        <v>13</v>
      </c>
      <c r="B1818">
        <v>89</v>
      </c>
      <c r="C1818">
        <v>2014</v>
      </c>
      <c r="D1818">
        <v>99</v>
      </c>
      <c r="E1818">
        <v>99</v>
      </c>
      <c r="F1818">
        <v>99</v>
      </c>
      <c r="G1818">
        <v>99</v>
      </c>
      <c r="H1818">
        <v>99</v>
      </c>
      <c r="I1818">
        <v>99</v>
      </c>
      <c r="J1818">
        <v>999</v>
      </c>
      <c r="K1818">
        <v>99</v>
      </c>
      <c r="L1818">
        <v>99</v>
      </c>
      <c r="M1818">
        <v>99</v>
      </c>
      <c r="N1818">
        <v>99</v>
      </c>
      <c r="O1818">
        <v>18</v>
      </c>
      <c r="P1818">
        <v>9999</v>
      </c>
      <c r="Q1818">
        <v>6</v>
      </c>
      <c r="R1818">
        <v>36</v>
      </c>
      <c r="S1818">
        <v>36</v>
      </c>
      <c r="T1818">
        <v>16.416666666666671</v>
      </c>
      <c r="U1818">
        <v>61.222222222222221</v>
      </c>
      <c r="V1818">
        <v>82.039244011075013</v>
      </c>
      <c r="W1818">
        <v>75.722222222222229</v>
      </c>
      <c r="X1818">
        <v>13.24628063334324</v>
      </c>
      <c r="Y1818">
        <v>2.6573912762447378</v>
      </c>
      <c r="Z1818">
        <v>-53.832631576132542</v>
      </c>
      <c r="AA1818">
        <v>0.33869602032176122</v>
      </c>
      <c r="AB1818">
        <v>0.3320646417545095</v>
      </c>
    </row>
    <row r="1819" spans="1:38" x14ac:dyDescent="0.5">
      <c r="A1819">
        <v>13</v>
      </c>
      <c r="B1819">
        <v>90</v>
      </c>
      <c r="C1819">
        <v>2014</v>
      </c>
      <c r="D1819">
        <v>99</v>
      </c>
      <c r="E1819">
        <v>99</v>
      </c>
      <c r="F1819">
        <v>99</v>
      </c>
      <c r="G1819">
        <v>99</v>
      </c>
      <c r="H1819">
        <v>99</v>
      </c>
      <c r="I1819">
        <v>99</v>
      </c>
      <c r="J1819">
        <v>999</v>
      </c>
      <c r="K1819">
        <v>99</v>
      </c>
      <c r="L1819">
        <v>99</v>
      </c>
      <c r="M1819">
        <v>99</v>
      </c>
      <c r="N1819">
        <v>99</v>
      </c>
      <c r="O1819">
        <v>54</v>
      </c>
      <c r="P1819">
        <v>9999</v>
      </c>
      <c r="Q1819">
        <v>1</v>
      </c>
      <c r="R1819">
        <v>158</v>
      </c>
      <c r="S1819">
        <v>158</v>
      </c>
      <c r="T1819">
        <v>15.215189873417723</v>
      </c>
      <c r="U1819">
        <v>59.474683544303808</v>
      </c>
      <c r="V1819">
        <v>78.596212131601675</v>
      </c>
      <c r="W1819">
        <v>72.544303797468388</v>
      </c>
      <c r="X1819">
        <v>13.227022080683902</v>
      </c>
      <c r="Y1819">
        <v>2.9396877623927122</v>
      </c>
      <c r="Z1819">
        <v>-52.022293722452389</v>
      </c>
      <c r="AA1819">
        <v>1.4864992003010631</v>
      </c>
      <c r="AB1819">
        <v>1.396230713055828</v>
      </c>
    </row>
    <row r="1820" spans="1:38" x14ac:dyDescent="0.5">
      <c r="A1820">
        <v>13</v>
      </c>
      <c r="B1820">
        <v>91</v>
      </c>
      <c r="C1820">
        <v>2013</v>
      </c>
      <c r="D1820">
        <v>99</v>
      </c>
      <c r="E1820">
        <v>99</v>
      </c>
      <c r="F1820">
        <v>99</v>
      </c>
      <c r="G1820">
        <v>99</v>
      </c>
      <c r="H1820">
        <v>99</v>
      </c>
      <c r="I1820">
        <v>99</v>
      </c>
      <c r="J1820">
        <v>999</v>
      </c>
      <c r="K1820">
        <v>99</v>
      </c>
      <c r="L1820">
        <v>99</v>
      </c>
      <c r="M1820">
        <v>99</v>
      </c>
      <c r="N1820">
        <v>99</v>
      </c>
      <c r="O1820">
        <v>1</v>
      </c>
      <c r="P1820">
        <v>9999</v>
      </c>
      <c r="Q1820">
        <v>1</v>
      </c>
      <c r="R1820">
        <v>15</v>
      </c>
      <c r="S1820">
        <v>15</v>
      </c>
      <c r="T1820">
        <v>14.8</v>
      </c>
      <c r="U1820">
        <v>58.2</v>
      </c>
      <c r="V1820">
        <v>83.936439147706736</v>
      </c>
      <c r="W1820">
        <v>77.473333333333343</v>
      </c>
      <c r="X1820">
        <v>5.7477493179696797</v>
      </c>
      <c r="Y1820">
        <v>1.7204650534084125</v>
      </c>
      <c r="Z1820">
        <v>-8.0360257970643705</v>
      </c>
      <c r="AA1820">
        <v>0.27891409445890658</v>
      </c>
      <c r="AB1820">
        <v>0.29004982587276462</v>
      </c>
    </row>
    <row r="1821" spans="1:38" x14ac:dyDescent="0.5">
      <c r="A1821">
        <v>13</v>
      </c>
      <c r="B1821">
        <v>92</v>
      </c>
      <c r="C1821">
        <v>2013</v>
      </c>
      <c r="D1821">
        <v>99</v>
      </c>
      <c r="E1821">
        <v>99</v>
      </c>
      <c r="F1821">
        <v>99</v>
      </c>
      <c r="G1821">
        <v>99</v>
      </c>
      <c r="H1821">
        <v>99</v>
      </c>
      <c r="I1821">
        <v>99</v>
      </c>
      <c r="J1821">
        <v>999</v>
      </c>
      <c r="K1821">
        <v>99</v>
      </c>
      <c r="L1821">
        <v>99</v>
      </c>
      <c r="M1821">
        <v>99</v>
      </c>
      <c r="N1821">
        <v>99</v>
      </c>
      <c r="O1821">
        <v>4</v>
      </c>
      <c r="P1821">
        <v>9999</v>
      </c>
      <c r="Q1821">
        <v>4</v>
      </c>
      <c r="R1821">
        <v>550</v>
      </c>
      <c r="S1821">
        <v>550</v>
      </c>
      <c r="T1821">
        <v>15.145454545454545</v>
      </c>
      <c r="U1821">
        <v>58.945454545454552</v>
      </c>
      <c r="V1821">
        <v>90.967595784497249</v>
      </c>
      <c r="W1821">
        <v>83.963090909090909</v>
      </c>
      <c r="X1821">
        <v>10.24115056972305</v>
      </c>
      <c r="Y1821">
        <v>2.7244227533265111</v>
      </c>
      <c r="Z1821">
        <v>-48.996269331411291</v>
      </c>
      <c r="AA1821">
        <v>10.22685013015991</v>
      </c>
      <c r="AB1821">
        <v>11.526042460938395</v>
      </c>
    </row>
    <row r="1822" spans="1:38" x14ac:dyDescent="0.5">
      <c r="A1822">
        <v>13</v>
      </c>
      <c r="B1822">
        <v>93</v>
      </c>
      <c r="C1822">
        <v>2013</v>
      </c>
      <c r="D1822">
        <v>99</v>
      </c>
      <c r="E1822">
        <v>99</v>
      </c>
      <c r="F1822">
        <v>99</v>
      </c>
      <c r="G1822">
        <v>99</v>
      </c>
      <c r="H1822">
        <v>99</v>
      </c>
      <c r="I1822">
        <v>99</v>
      </c>
      <c r="J1822">
        <v>999</v>
      </c>
      <c r="K1822">
        <v>99</v>
      </c>
      <c r="L1822">
        <v>99</v>
      </c>
      <c r="M1822">
        <v>99</v>
      </c>
      <c r="N1822">
        <v>99</v>
      </c>
      <c r="O1822">
        <v>8</v>
      </c>
      <c r="P1822">
        <v>9999</v>
      </c>
    </row>
    <row r="1823" spans="1:38" x14ac:dyDescent="0.5">
      <c r="A1823">
        <v>13</v>
      </c>
      <c r="B1823">
        <v>94</v>
      </c>
      <c r="C1823">
        <v>2013</v>
      </c>
      <c r="D1823">
        <v>99</v>
      </c>
      <c r="E1823">
        <v>99</v>
      </c>
      <c r="F1823">
        <v>99</v>
      </c>
      <c r="G1823">
        <v>99</v>
      </c>
      <c r="H1823">
        <v>99</v>
      </c>
      <c r="I1823">
        <v>99</v>
      </c>
      <c r="J1823">
        <v>999</v>
      </c>
      <c r="K1823">
        <v>99</v>
      </c>
      <c r="L1823">
        <v>99</v>
      </c>
      <c r="M1823">
        <v>99</v>
      </c>
      <c r="N1823">
        <v>99</v>
      </c>
      <c r="O1823">
        <v>9</v>
      </c>
      <c r="P1823">
        <v>9999</v>
      </c>
    </row>
    <row r="1824" spans="1:38" x14ac:dyDescent="0.5">
      <c r="A1824">
        <v>13</v>
      </c>
      <c r="B1824">
        <v>95</v>
      </c>
      <c r="C1824">
        <v>2013</v>
      </c>
      <c r="D1824">
        <v>99</v>
      </c>
      <c r="E1824">
        <v>99</v>
      </c>
      <c r="F1824">
        <v>99</v>
      </c>
      <c r="G1824">
        <v>99</v>
      </c>
      <c r="H1824">
        <v>99</v>
      </c>
      <c r="I1824">
        <v>99</v>
      </c>
      <c r="J1824">
        <v>999</v>
      </c>
      <c r="K1824">
        <v>99</v>
      </c>
      <c r="L1824">
        <v>99</v>
      </c>
      <c r="M1824">
        <v>99</v>
      </c>
      <c r="N1824">
        <v>99</v>
      </c>
      <c r="O1824">
        <v>11</v>
      </c>
      <c r="P1824">
        <v>9999</v>
      </c>
      <c r="Q1824">
        <v>10</v>
      </c>
      <c r="R1824">
        <v>114</v>
      </c>
      <c r="S1824">
        <v>114</v>
      </c>
      <c r="T1824">
        <v>15.447368421052635</v>
      </c>
      <c r="U1824">
        <v>59.894736842105239</v>
      </c>
      <c r="V1824">
        <v>85.116230446104396</v>
      </c>
      <c r="W1824">
        <v>78.562280701754389</v>
      </c>
      <c r="X1824">
        <v>12.815857709630237</v>
      </c>
      <c r="Y1824">
        <v>2.8726429576832242</v>
      </c>
      <c r="Z1824">
        <v>-43.694850111053434</v>
      </c>
      <c r="AA1824">
        <v>2.1197471178876905</v>
      </c>
      <c r="AB1824">
        <v>2.2353629167017179</v>
      </c>
    </row>
    <row r="1825" spans="1:28" x14ac:dyDescent="0.5">
      <c r="A1825">
        <v>13</v>
      </c>
      <c r="B1825">
        <v>96</v>
      </c>
      <c r="C1825">
        <v>2013</v>
      </c>
      <c r="D1825">
        <v>99</v>
      </c>
      <c r="E1825">
        <v>99</v>
      </c>
      <c r="F1825">
        <v>99</v>
      </c>
      <c r="G1825">
        <v>99</v>
      </c>
      <c r="H1825">
        <v>99</v>
      </c>
      <c r="I1825">
        <v>99</v>
      </c>
      <c r="J1825">
        <v>999</v>
      </c>
      <c r="K1825">
        <v>99</v>
      </c>
      <c r="L1825">
        <v>99</v>
      </c>
      <c r="M1825">
        <v>99</v>
      </c>
      <c r="N1825">
        <v>99</v>
      </c>
      <c r="O1825">
        <v>14</v>
      </c>
      <c r="P1825">
        <v>9999</v>
      </c>
    </row>
    <row r="1826" spans="1:28" x14ac:dyDescent="0.5">
      <c r="A1826">
        <v>13</v>
      </c>
      <c r="B1826">
        <v>97</v>
      </c>
      <c r="C1826">
        <v>2013</v>
      </c>
      <c r="D1826">
        <v>99</v>
      </c>
      <c r="E1826">
        <v>99</v>
      </c>
      <c r="F1826">
        <v>99</v>
      </c>
      <c r="G1826">
        <v>99</v>
      </c>
      <c r="H1826">
        <v>99</v>
      </c>
      <c r="I1826">
        <v>99</v>
      </c>
      <c r="J1826">
        <v>999</v>
      </c>
      <c r="K1826">
        <v>99</v>
      </c>
      <c r="L1826">
        <v>99</v>
      </c>
      <c r="M1826">
        <v>99</v>
      </c>
      <c r="N1826">
        <v>99</v>
      </c>
      <c r="O1826">
        <v>15</v>
      </c>
      <c r="P1826">
        <v>9999</v>
      </c>
      <c r="Q1826">
        <v>6</v>
      </c>
      <c r="R1826">
        <v>31</v>
      </c>
      <c r="S1826">
        <v>31</v>
      </c>
      <c r="T1826">
        <v>16.032258064516125</v>
      </c>
      <c r="U1826">
        <v>60.645161290322577</v>
      </c>
      <c r="V1826">
        <v>75.612483836018612</v>
      </c>
      <c r="W1826">
        <v>69.790322580645139</v>
      </c>
      <c r="X1826">
        <v>10.266587046012951</v>
      </c>
      <c r="Y1826">
        <v>2.3493085749718969</v>
      </c>
      <c r="Z1826">
        <v>-18.28357675940839</v>
      </c>
      <c r="AA1826">
        <v>0.57642246188174051</v>
      </c>
      <c r="AB1826">
        <v>0.5399903607914347</v>
      </c>
    </row>
    <row r="1827" spans="1:28" x14ac:dyDescent="0.5">
      <c r="A1827">
        <v>13</v>
      </c>
      <c r="B1827">
        <v>98</v>
      </c>
      <c r="C1827">
        <v>2013</v>
      </c>
      <c r="D1827">
        <v>99</v>
      </c>
      <c r="E1827">
        <v>99</v>
      </c>
      <c r="F1827">
        <v>99</v>
      </c>
      <c r="G1827">
        <v>99</v>
      </c>
      <c r="H1827">
        <v>99</v>
      </c>
      <c r="I1827">
        <v>99</v>
      </c>
      <c r="J1827">
        <v>999</v>
      </c>
      <c r="K1827">
        <v>99</v>
      </c>
      <c r="L1827">
        <v>99</v>
      </c>
      <c r="M1827">
        <v>99</v>
      </c>
      <c r="N1827">
        <v>99</v>
      </c>
      <c r="O1827">
        <v>16</v>
      </c>
      <c r="P1827">
        <v>9999</v>
      </c>
      <c r="Q1827">
        <v>50</v>
      </c>
      <c r="R1827">
        <v>4630</v>
      </c>
      <c r="S1827">
        <v>4630</v>
      </c>
      <c r="T1827">
        <v>16.139524838012964</v>
      </c>
      <c r="U1827">
        <v>61.134557235421184</v>
      </c>
      <c r="V1827">
        <v>79.352215636400189</v>
      </c>
      <c r="W1827">
        <v>73.242095032397216</v>
      </c>
      <c r="X1827">
        <v>10.089375393295677</v>
      </c>
      <c r="Y1827">
        <v>2.90241468110003</v>
      </c>
      <c r="Z1827">
        <v>-29.636069363328279</v>
      </c>
      <c r="AA1827">
        <v>86.091483822982525</v>
      </c>
      <c r="AB1827">
        <v>84.639065051679054</v>
      </c>
    </row>
    <row r="1828" spans="1:28" x14ac:dyDescent="0.5">
      <c r="A1828">
        <v>13</v>
      </c>
      <c r="B1828">
        <v>99</v>
      </c>
      <c r="C1828">
        <v>2013</v>
      </c>
      <c r="D1828">
        <v>99</v>
      </c>
      <c r="E1828">
        <v>99</v>
      </c>
      <c r="F1828">
        <v>99</v>
      </c>
      <c r="G1828">
        <v>99</v>
      </c>
      <c r="H1828">
        <v>99</v>
      </c>
      <c r="I1828">
        <v>99</v>
      </c>
      <c r="J1828">
        <v>999</v>
      </c>
      <c r="K1828">
        <v>99</v>
      </c>
      <c r="L1828">
        <v>99</v>
      </c>
      <c r="M1828">
        <v>99</v>
      </c>
      <c r="N1828">
        <v>99</v>
      </c>
      <c r="O1828">
        <v>18</v>
      </c>
      <c r="P1828">
        <v>9999</v>
      </c>
      <c r="Q1828">
        <v>9</v>
      </c>
      <c r="R1828">
        <v>38</v>
      </c>
      <c r="S1828">
        <v>38</v>
      </c>
      <c r="T1828">
        <v>15.815789473684212</v>
      </c>
      <c r="U1828">
        <v>60.65789473684211</v>
      </c>
      <c r="V1828">
        <v>87.899868848719819</v>
      </c>
      <c r="W1828">
        <v>81.131578947368453</v>
      </c>
      <c r="X1828">
        <v>11.510295283220263</v>
      </c>
      <c r="Y1828">
        <v>3.0717414552444682</v>
      </c>
      <c r="Z1828">
        <v>-29.83057235251858</v>
      </c>
      <c r="AA1828">
        <v>0.70658237262923029</v>
      </c>
      <c r="AB1828">
        <v>0.7694893840166368</v>
      </c>
    </row>
    <row r="1829" spans="1:28" x14ac:dyDescent="0.5">
      <c r="A1829">
        <v>13</v>
      </c>
      <c r="B1829">
        <v>100</v>
      </c>
      <c r="C1829">
        <v>2013</v>
      </c>
      <c r="D1829">
        <v>99</v>
      </c>
      <c r="E1829">
        <v>99</v>
      </c>
      <c r="F1829">
        <v>99</v>
      </c>
      <c r="G1829">
        <v>99</v>
      </c>
      <c r="H1829">
        <v>99</v>
      </c>
      <c r="I1829">
        <v>99</v>
      </c>
      <c r="J1829">
        <v>999</v>
      </c>
      <c r="K1829">
        <v>99</v>
      </c>
      <c r="L1829">
        <v>99</v>
      </c>
      <c r="M1829">
        <v>99</v>
      </c>
      <c r="N1829">
        <v>99</v>
      </c>
      <c r="O1829">
        <v>54</v>
      </c>
      <c r="P1829">
        <v>9999</v>
      </c>
    </row>
    <row r="1830" spans="1:28" x14ac:dyDescent="0.5">
      <c r="A1830">
        <v>13</v>
      </c>
      <c r="B1830">
        <v>101</v>
      </c>
      <c r="C1830">
        <v>2012</v>
      </c>
      <c r="D1830">
        <v>99</v>
      </c>
      <c r="E1830">
        <v>99</v>
      </c>
      <c r="F1830">
        <v>99</v>
      </c>
      <c r="G1830">
        <v>99</v>
      </c>
      <c r="H1830">
        <v>99</v>
      </c>
      <c r="I1830">
        <v>99</v>
      </c>
      <c r="J1830">
        <v>999</v>
      </c>
      <c r="K1830">
        <v>99</v>
      </c>
      <c r="L1830">
        <v>99</v>
      </c>
      <c r="M1830">
        <v>99</v>
      </c>
      <c r="N1830">
        <v>99</v>
      </c>
      <c r="O1830">
        <v>1</v>
      </c>
      <c r="P1830">
        <v>9999</v>
      </c>
    </row>
    <row r="1831" spans="1:28" x14ac:dyDescent="0.5">
      <c r="A1831">
        <v>13</v>
      </c>
      <c r="B1831">
        <v>102</v>
      </c>
      <c r="C1831">
        <v>2012</v>
      </c>
      <c r="D1831">
        <v>99</v>
      </c>
      <c r="E1831">
        <v>99</v>
      </c>
      <c r="F1831">
        <v>99</v>
      </c>
      <c r="G1831">
        <v>99</v>
      </c>
      <c r="H1831">
        <v>99</v>
      </c>
      <c r="I1831">
        <v>99</v>
      </c>
      <c r="J1831">
        <v>999</v>
      </c>
      <c r="K1831">
        <v>99</v>
      </c>
      <c r="L1831">
        <v>99</v>
      </c>
      <c r="M1831">
        <v>99</v>
      </c>
      <c r="N1831">
        <v>99</v>
      </c>
      <c r="O1831">
        <v>4</v>
      </c>
      <c r="P1831">
        <v>9999</v>
      </c>
      <c r="Q1831">
        <v>3</v>
      </c>
      <c r="R1831">
        <v>198</v>
      </c>
      <c r="S1831">
        <v>198</v>
      </c>
      <c r="T1831">
        <v>15.227272727272725</v>
      </c>
      <c r="U1831">
        <v>59.348484848484851</v>
      </c>
      <c r="V1831">
        <v>90.364643181544679</v>
      </c>
      <c r="W1831">
        <v>83.406565656565689</v>
      </c>
      <c r="X1831">
        <v>9.4298744768805776</v>
      </c>
      <c r="Y1831">
        <v>2.8417473510757087</v>
      </c>
      <c r="Z1831">
        <v>-50.676953502311115</v>
      </c>
      <c r="AA1831">
        <v>20.560747663551403</v>
      </c>
      <c r="AB1831">
        <v>22.487125509601075</v>
      </c>
    </row>
    <row r="1832" spans="1:28" x14ac:dyDescent="0.5">
      <c r="A1832">
        <v>13</v>
      </c>
      <c r="B1832">
        <v>103</v>
      </c>
      <c r="C1832">
        <v>2012</v>
      </c>
      <c r="D1832">
        <v>99</v>
      </c>
      <c r="E1832">
        <v>99</v>
      </c>
      <c r="F1832">
        <v>99</v>
      </c>
      <c r="G1832">
        <v>99</v>
      </c>
      <c r="H1832">
        <v>99</v>
      </c>
      <c r="I1832">
        <v>99</v>
      </c>
      <c r="J1832">
        <v>999</v>
      </c>
      <c r="K1832">
        <v>99</v>
      </c>
      <c r="L1832">
        <v>99</v>
      </c>
      <c r="M1832">
        <v>99</v>
      </c>
      <c r="N1832">
        <v>99</v>
      </c>
      <c r="O1832">
        <v>8</v>
      </c>
      <c r="P1832">
        <v>9999</v>
      </c>
      <c r="Q1832">
        <v>1</v>
      </c>
      <c r="R1832">
        <v>2</v>
      </c>
      <c r="S1832">
        <v>2</v>
      </c>
      <c r="T1832">
        <v>17</v>
      </c>
      <c r="U1832">
        <v>61</v>
      </c>
      <c r="V1832">
        <v>76.54387865655471</v>
      </c>
      <c r="W1832">
        <v>70.650000000000006</v>
      </c>
      <c r="X1832">
        <v>5.8499999999999854</v>
      </c>
      <c r="Y1832">
        <v>1</v>
      </c>
      <c r="Z1832">
        <v>99.999999999990862</v>
      </c>
      <c r="AA1832">
        <v>0.20768431983385252</v>
      </c>
      <c r="AB1832">
        <v>0.19240248475622224</v>
      </c>
    </row>
    <row r="1833" spans="1:28" x14ac:dyDescent="0.5">
      <c r="A1833">
        <v>13</v>
      </c>
      <c r="B1833">
        <v>104</v>
      </c>
      <c r="C1833">
        <v>2012</v>
      </c>
      <c r="D1833">
        <v>99</v>
      </c>
      <c r="E1833">
        <v>99</v>
      </c>
      <c r="F1833">
        <v>99</v>
      </c>
      <c r="G1833">
        <v>99</v>
      </c>
      <c r="H1833">
        <v>99</v>
      </c>
      <c r="I1833">
        <v>99</v>
      </c>
      <c r="J1833">
        <v>999</v>
      </c>
      <c r="K1833">
        <v>99</v>
      </c>
      <c r="L1833">
        <v>99</v>
      </c>
      <c r="M1833">
        <v>99</v>
      </c>
      <c r="N1833">
        <v>99</v>
      </c>
      <c r="O1833">
        <v>9</v>
      </c>
      <c r="P1833">
        <v>9999</v>
      </c>
    </row>
    <row r="1834" spans="1:28" x14ac:dyDescent="0.5">
      <c r="A1834">
        <v>13</v>
      </c>
      <c r="B1834">
        <v>105</v>
      </c>
      <c r="C1834">
        <v>2012</v>
      </c>
      <c r="D1834">
        <v>99</v>
      </c>
      <c r="E1834">
        <v>99</v>
      </c>
      <c r="F1834">
        <v>99</v>
      </c>
      <c r="G1834">
        <v>99</v>
      </c>
      <c r="H1834">
        <v>99</v>
      </c>
      <c r="I1834">
        <v>99</v>
      </c>
      <c r="J1834">
        <v>999</v>
      </c>
      <c r="K1834">
        <v>99</v>
      </c>
      <c r="L1834">
        <v>99</v>
      </c>
      <c r="M1834">
        <v>99</v>
      </c>
      <c r="N1834">
        <v>99</v>
      </c>
      <c r="O1834">
        <v>11</v>
      </c>
      <c r="P1834">
        <v>9999</v>
      </c>
      <c r="Q1834">
        <v>7</v>
      </c>
      <c r="R1834">
        <v>52</v>
      </c>
      <c r="S1834">
        <v>52</v>
      </c>
      <c r="T1834">
        <v>16.019230769230774</v>
      </c>
      <c r="U1834">
        <v>61</v>
      </c>
      <c r="V1834">
        <v>92.295191265938783</v>
      </c>
      <c r="W1834">
        <v>85.188461538461581</v>
      </c>
      <c r="X1834">
        <v>12.8409449365654</v>
      </c>
      <c r="Y1834">
        <v>3.3512339862756875</v>
      </c>
      <c r="Z1834">
        <v>-63.265384671227245</v>
      </c>
      <c r="AA1834">
        <v>5.3997923156801644</v>
      </c>
      <c r="AB1834">
        <v>6.0318791717842393</v>
      </c>
    </row>
    <row r="1835" spans="1:28" x14ac:dyDescent="0.5">
      <c r="A1835">
        <v>13</v>
      </c>
      <c r="B1835">
        <v>106</v>
      </c>
      <c r="C1835">
        <v>2012</v>
      </c>
      <c r="D1835">
        <v>99</v>
      </c>
      <c r="E1835">
        <v>99</v>
      </c>
      <c r="F1835">
        <v>99</v>
      </c>
      <c r="G1835">
        <v>99</v>
      </c>
      <c r="H1835">
        <v>99</v>
      </c>
      <c r="I1835">
        <v>99</v>
      </c>
      <c r="J1835">
        <v>999</v>
      </c>
      <c r="K1835">
        <v>99</v>
      </c>
      <c r="L1835">
        <v>99</v>
      </c>
      <c r="M1835">
        <v>99</v>
      </c>
      <c r="N1835">
        <v>99</v>
      </c>
      <c r="O1835">
        <v>14</v>
      </c>
      <c r="P1835">
        <v>9999</v>
      </c>
    </row>
    <row r="1836" spans="1:28" x14ac:dyDescent="0.5">
      <c r="A1836">
        <v>13</v>
      </c>
      <c r="B1836">
        <v>107</v>
      </c>
      <c r="C1836">
        <v>2012</v>
      </c>
      <c r="D1836">
        <v>99</v>
      </c>
      <c r="E1836">
        <v>99</v>
      </c>
      <c r="F1836">
        <v>99</v>
      </c>
      <c r="G1836">
        <v>99</v>
      </c>
      <c r="H1836">
        <v>99</v>
      </c>
      <c r="I1836">
        <v>99</v>
      </c>
      <c r="J1836">
        <v>999</v>
      </c>
      <c r="K1836">
        <v>99</v>
      </c>
      <c r="L1836">
        <v>99</v>
      </c>
      <c r="M1836">
        <v>99</v>
      </c>
      <c r="N1836">
        <v>99</v>
      </c>
      <c r="O1836">
        <v>15</v>
      </c>
      <c r="P1836">
        <v>9999</v>
      </c>
      <c r="Q1836">
        <v>1</v>
      </c>
      <c r="R1836">
        <v>7</v>
      </c>
      <c r="S1836">
        <v>7</v>
      </c>
      <c r="T1836">
        <v>16.142857142857139</v>
      </c>
      <c r="U1836">
        <v>60.285714285714306</v>
      </c>
      <c r="V1836">
        <v>82.758086983439057</v>
      </c>
      <c r="W1836">
        <v>76.3857142857143</v>
      </c>
      <c r="X1836">
        <v>7.7199978851641644</v>
      </c>
      <c r="Y1836">
        <v>2.4327694808466593</v>
      </c>
      <c r="Z1836">
        <v>-86.311833481731242</v>
      </c>
      <c r="AA1836">
        <v>0.72689511941848384</v>
      </c>
      <c r="AB1836">
        <v>0.72807932483476301</v>
      </c>
    </row>
    <row r="1837" spans="1:28" x14ac:dyDescent="0.5">
      <c r="A1837">
        <v>13</v>
      </c>
      <c r="B1837">
        <v>108</v>
      </c>
      <c r="C1837">
        <v>2012</v>
      </c>
      <c r="D1837">
        <v>99</v>
      </c>
      <c r="E1837">
        <v>99</v>
      </c>
      <c r="F1837">
        <v>99</v>
      </c>
      <c r="G1837">
        <v>99</v>
      </c>
      <c r="H1837">
        <v>99</v>
      </c>
      <c r="I1837">
        <v>99</v>
      </c>
      <c r="J1837">
        <v>999</v>
      </c>
      <c r="K1837">
        <v>99</v>
      </c>
      <c r="L1837">
        <v>99</v>
      </c>
      <c r="M1837">
        <v>99</v>
      </c>
      <c r="N1837">
        <v>99</v>
      </c>
      <c r="O1837">
        <v>16</v>
      </c>
      <c r="P1837">
        <v>9999</v>
      </c>
      <c r="Q1837">
        <v>10</v>
      </c>
      <c r="R1837">
        <v>702</v>
      </c>
      <c r="S1837">
        <v>702</v>
      </c>
      <c r="T1837">
        <v>15.816239316239315</v>
      </c>
      <c r="U1837">
        <v>60.227920227920229</v>
      </c>
      <c r="V1837">
        <v>79.692752173792229</v>
      </c>
      <c r="W1837">
        <v>73.556410256410246</v>
      </c>
      <c r="X1837">
        <v>11.021767258271815</v>
      </c>
      <c r="Y1837">
        <v>2.8262941123652126</v>
      </c>
      <c r="Z1837">
        <v>-46.318840692132255</v>
      </c>
      <c r="AA1837">
        <v>72.897196261682254</v>
      </c>
      <c r="AB1837">
        <v>70.311465989831149</v>
      </c>
    </row>
    <row r="1838" spans="1:28" x14ac:dyDescent="0.5">
      <c r="A1838">
        <v>13</v>
      </c>
      <c r="B1838">
        <v>109</v>
      </c>
      <c r="C1838">
        <v>2012</v>
      </c>
      <c r="D1838">
        <v>99</v>
      </c>
      <c r="E1838">
        <v>99</v>
      </c>
      <c r="F1838">
        <v>99</v>
      </c>
      <c r="G1838">
        <v>99</v>
      </c>
      <c r="H1838">
        <v>99</v>
      </c>
      <c r="I1838">
        <v>99</v>
      </c>
      <c r="J1838">
        <v>999</v>
      </c>
      <c r="K1838">
        <v>99</v>
      </c>
      <c r="L1838">
        <v>99</v>
      </c>
      <c r="M1838">
        <v>99</v>
      </c>
      <c r="N1838">
        <v>99</v>
      </c>
      <c r="O1838">
        <v>18</v>
      </c>
      <c r="P1838">
        <v>9999</v>
      </c>
      <c r="Q1838">
        <v>1</v>
      </c>
      <c r="R1838">
        <v>2</v>
      </c>
      <c r="S1838">
        <v>2</v>
      </c>
      <c r="T1838">
        <v>15.5</v>
      </c>
      <c r="U1838">
        <v>59</v>
      </c>
      <c r="V1838">
        <v>99.079089924160385</v>
      </c>
      <c r="W1838">
        <v>91.45</v>
      </c>
      <c r="X1838">
        <v>12.649999999999959</v>
      </c>
      <c r="Y1838">
        <v>2</v>
      </c>
      <c r="Z1838">
        <v>-100.00000000000099</v>
      </c>
      <c r="AA1838">
        <v>0.20768431983385252</v>
      </c>
      <c r="AB1838">
        <v>0.24904751919259061</v>
      </c>
    </row>
    <row r="1839" spans="1:28" x14ac:dyDescent="0.5">
      <c r="A1839">
        <v>13</v>
      </c>
      <c r="B1839">
        <v>110</v>
      </c>
      <c r="C1839">
        <v>2012</v>
      </c>
      <c r="D1839">
        <v>99</v>
      </c>
      <c r="E1839">
        <v>99</v>
      </c>
      <c r="F1839">
        <v>99</v>
      </c>
      <c r="G1839">
        <v>99</v>
      </c>
      <c r="H1839">
        <v>99</v>
      </c>
      <c r="I1839">
        <v>99</v>
      </c>
      <c r="J1839">
        <v>999</v>
      </c>
      <c r="K1839">
        <v>99</v>
      </c>
      <c r="L1839">
        <v>99</v>
      </c>
      <c r="M1839">
        <v>99</v>
      </c>
      <c r="N1839">
        <v>99</v>
      </c>
      <c r="O1839">
        <v>54</v>
      </c>
      <c r="P1839">
        <v>9999</v>
      </c>
    </row>
    <row r="1840" spans="1:28" ht="16.2" customHeight="1" x14ac:dyDescent="0.5">
      <c r="A1840">
        <v>14</v>
      </c>
      <c r="B1840">
        <v>1</v>
      </c>
      <c r="C1840">
        <v>2012</v>
      </c>
      <c r="D1840">
        <v>99</v>
      </c>
      <c r="E1840">
        <v>99</v>
      </c>
      <c r="F1840">
        <v>99</v>
      </c>
      <c r="G1840">
        <v>99</v>
      </c>
      <c r="H1840">
        <v>99</v>
      </c>
      <c r="I1840">
        <v>99</v>
      </c>
      <c r="J1840">
        <v>999</v>
      </c>
      <c r="K1840">
        <v>99</v>
      </c>
      <c r="L1840">
        <v>99</v>
      </c>
      <c r="M1840">
        <v>99</v>
      </c>
      <c r="N1840">
        <v>99</v>
      </c>
      <c r="O1840">
        <v>1</v>
      </c>
      <c r="P1840">
        <v>3001</v>
      </c>
      <c r="R1840">
        <v>0</v>
      </c>
    </row>
    <row r="1841" spans="1:38" x14ac:dyDescent="0.5">
      <c r="A1841">
        <v>14</v>
      </c>
      <c r="B1841">
        <v>2</v>
      </c>
      <c r="C1841">
        <v>2013</v>
      </c>
      <c r="D1841">
        <v>99</v>
      </c>
      <c r="E1841">
        <v>99</v>
      </c>
      <c r="F1841">
        <v>99</v>
      </c>
      <c r="G1841">
        <v>99</v>
      </c>
      <c r="H1841">
        <v>99</v>
      </c>
      <c r="I1841">
        <v>99</v>
      </c>
      <c r="J1841">
        <v>999</v>
      </c>
      <c r="K1841">
        <v>99</v>
      </c>
      <c r="L1841">
        <v>99</v>
      </c>
      <c r="M1841">
        <v>99</v>
      </c>
      <c r="N1841">
        <v>99</v>
      </c>
      <c r="O1841">
        <v>1</v>
      </c>
      <c r="P1841">
        <v>3001</v>
      </c>
      <c r="R1841">
        <v>0</v>
      </c>
    </row>
    <row r="1842" spans="1:38" x14ac:dyDescent="0.5">
      <c r="A1842">
        <v>14</v>
      </c>
      <c r="B1842">
        <v>3</v>
      </c>
      <c r="C1842">
        <v>2014</v>
      </c>
      <c r="D1842">
        <v>99</v>
      </c>
      <c r="E1842">
        <v>99</v>
      </c>
      <c r="F1842">
        <v>99</v>
      </c>
      <c r="G1842">
        <v>99</v>
      </c>
      <c r="H1842">
        <v>99</v>
      </c>
      <c r="I1842">
        <v>99</v>
      </c>
      <c r="J1842">
        <v>999</v>
      </c>
      <c r="K1842">
        <v>99</v>
      </c>
      <c r="L1842">
        <v>99</v>
      </c>
      <c r="M1842">
        <v>99</v>
      </c>
      <c r="N1842">
        <v>99</v>
      </c>
      <c r="O1842">
        <v>1</v>
      </c>
      <c r="P1842">
        <v>3001</v>
      </c>
      <c r="R1842">
        <v>0</v>
      </c>
    </row>
    <row r="1843" spans="1:38" x14ac:dyDescent="0.5">
      <c r="A1843">
        <v>14</v>
      </c>
      <c r="B1843">
        <v>4</v>
      </c>
      <c r="C1843">
        <v>2015</v>
      </c>
      <c r="D1843">
        <v>99</v>
      </c>
      <c r="E1843">
        <v>99</v>
      </c>
      <c r="F1843">
        <v>99</v>
      </c>
      <c r="G1843">
        <v>99</v>
      </c>
      <c r="H1843">
        <v>99</v>
      </c>
      <c r="I1843">
        <v>99</v>
      </c>
      <c r="J1843">
        <v>999</v>
      </c>
      <c r="K1843">
        <v>99</v>
      </c>
      <c r="L1843">
        <v>99</v>
      </c>
      <c r="M1843">
        <v>99</v>
      </c>
      <c r="N1843">
        <v>99</v>
      </c>
      <c r="O1843">
        <v>1</v>
      </c>
      <c r="P1843">
        <v>3001</v>
      </c>
      <c r="R1843">
        <v>0</v>
      </c>
    </row>
    <row r="1844" spans="1:38" x14ac:dyDescent="0.5">
      <c r="A1844">
        <v>14</v>
      </c>
      <c r="B1844">
        <v>5</v>
      </c>
      <c r="C1844">
        <v>2016</v>
      </c>
      <c r="D1844">
        <v>99</v>
      </c>
      <c r="E1844">
        <v>99</v>
      </c>
      <c r="F1844">
        <v>99</v>
      </c>
      <c r="G1844">
        <v>99</v>
      </c>
      <c r="H1844">
        <v>99</v>
      </c>
      <c r="I1844">
        <v>99</v>
      </c>
      <c r="J1844">
        <v>999</v>
      </c>
      <c r="K1844">
        <v>99</v>
      </c>
      <c r="L1844">
        <v>99</v>
      </c>
      <c r="M1844">
        <v>99</v>
      </c>
      <c r="N1844">
        <v>99</v>
      </c>
      <c r="O1844">
        <v>1</v>
      </c>
      <c r="P1844">
        <v>3001</v>
      </c>
      <c r="R1844">
        <v>0</v>
      </c>
    </row>
    <row r="1845" spans="1:38" x14ac:dyDescent="0.5">
      <c r="A1845">
        <v>14</v>
      </c>
      <c r="B1845">
        <v>6</v>
      </c>
      <c r="C1845">
        <v>2017</v>
      </c>
      <c r="D1845">
        <v>99</v>
      </c>
      <c r="E1845">
        <v>99</v>
      </c>
      <c r="F1845">
        <v>99</v>
      </c>
      <c r="G1845">
        <v>99</v>
      </c>
      <c r="H1845">
        <v>99</v>
      </c>
      <c r="I1845">
        <v>99</v>
      </c>
      <c r="J1845">
        <v>999</v>
      </c>
      <c r="K1845">
        <v>99</v>
      </c>
      <c r="L1845">
        <v>99</v>
      </c>
      <c r="M1845">
        <v>99</v>
      </c>
      <c r="N1845">
        <v>99</v>
      </c>
      <c r="O1845">
        <v>1</v>
      </c>
      <c r="P1845">
        <v>3001</v>
      </c>
      <c r="R1845">
        <v>0</v>
      </c>
    </row>
    <row r="1846" spans="1:38" x14ac:dyDescent="0.5">
      <c r="A1846">
        <v>14</v>
      </c>
      <c r="B1846">
        <v>7</v>
      </c>
      <c r="C1846">
        <v>2018</v>
      </c>
      <c r="D1846">
        <v>99</v>
      </c>
      <c r="E1846">
        <v>99</v>
      </c>
      <c r="F1846">
        <v>99</v>
      </c>
      <c r="G1846">
        <v>99</v>
      </c>
      <c r="H1846">
        <v>99</v>
      </c>
      <c r="I1846">
        <v>99</v>
      </c>
      <c r="J1846">
        <v>999</v>
      </c>
      <c r="K1846">
        <v>99</v>
      </c>
      <c r="L1846">
        <v>99</v>
      </c>
      <c r="M1846">
        <v>99</v>
      </c>
      <c r="N1846">
        <v>99</v>
      </c>
      <c r="O1846">
        <v>1</v>
      </c>
      <c r="P1846">
        <v>3001</v>
      </c>
      <c r="R1846">
        <v>0</v>
      </c>
    </row>
    <row r="1847" spans="1:38" x14ac:dyDescent="0.5">
      <c r="A1847">
        <v>14</v>
      </c>
      <c r="B1847">
        <v>8</v>
      </c>
      <c r="C1847">
        <v>2019</v>
      </c>
      <c r="D1847">
        <v>99</v>
      </c>
      <c r="E1847">
        <v>99</v>
      </c>
      <c r="F1847">
        <v>99</v>
      </c>
      <c r="G1847">
        <v>99</v>
      </c>
      <c r="H1847">
        <v>99</v>
      </c>
      <c r="I1847">
        <v>99</v>
      </c>
      <c r="J1847">
        <v>999</v>
      </c>
      <c r="K1847">
        <v>99</v>
      </c>
      <c r="L1847">
        <v>99</v>
      </c>
      <c r="M1847">
        <v>99</v>
      </c>
      <c r="N1847">
        <v>99</v>
      </c>
      <c r="O1847">
        <v>1</v>
      </c>
      <c r="P1847">
        <v>3001</v>
      </c>
      <c r="R1847">
        <v>0</v>
      </c>
    </row>
    <row r="1848" spans="1:38" x14ac:dyDescent="0.5">
      <c r="A1848">
        <v>14</v>
      </c>
      <c r="B1848">
        <v>9</v>
      </c>
      <c r="C1848">
        <v>2020</v>
      </c>
      <c r="D1848">
        <v>99</v>
      </c>
      <c r="E1848">
        <v>99</v>
      </c>
      <c r="F1848">
        <v>99</v>
      </c>
      <c r="G1848">
        <v>99</v>
      </c>
      <c r="H1848">
        <v>99</v>
      </c>
      <c r="I1848">
        <v>99</v>
      </c>
      <c r="J1848">
        <v>999</v>
      </c>
      <c r="K1848">
        <v>99</v>
      </c>
      <c r="L1848">
        <v>99</v>
      </c>
      <c r="M1848">
        <v>99</v>
      </c>
      <c r="N1848">
        <v>99</v>
      </c>
      <c r="O1848">
        <v>1</v>
      </c>
      <c r="P1848">
        <v>3001</v>
      </c>
      <c r="Q1848">
        <v>1</v>
      </c>
      <c r="R1848">
        <v>1</v>
      </c>
      <c r="S1848">
        <v>1</v>
      </c>
      <c r="T1848">
        <v>17</v>
      </c>
      <c r="U1848">
        <v>65</v>
      </c>
      <c r="V1848">
        <v>79.739978331527652</v>
      </c>
      <c r="W1848">
        <v>73.600000000000023</v>
      </c>
      <c r="X1848">
        <v>0</v>
      </c>
      <c r="Y1848">
        <v>0</v>
      </c>
      <c r="AA1848">
        <v>4.7897308171280786E-3</v>
      </c>
      <c r="AB1848">
        <v>4.2673224737320506E-3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</row>
    <row r="1849" spans="1:38" x14ac:dyDescent="0.5">
      <c r="A1849">
        <v>14</v>
      </c>
      <c r="B1849">
        <v>10</v>
      </c>
      <c r="C1849">
        <v>2021</v>
      </c>
      <c r="D1849">
        <v>99</v>
      </c>
      <c r="E1849">
        <v>99</v>
      </c>
      <c r="F1849">
        <v>99</v>
      </c>
      <c r="G1849">
        <v>99</v>
      </c>
      <c r="H1849">
        <v>99</v>
      </c>
      <c r="I1849">
        <v>99</v>
      </c>
      <c r="J1849">
        <v>999</v>
      </c>
      <c r="K1849">
        <v>99</v>
      </c>
      <c r="L1849">
        <v>99</v>
      </c>
      <c r="M1849">
        <v>99</v>
      </c>
      <c r="N1849">
        <v>99</v>
      </c>
      <c r="O1849">
        <v>1</v>
      </c>
      <c r="P1849">
        <v>3001</v>
      </c>
      <c r="R1849">
        <v>0</v>
      </c>
    </row>
    <row r="1850" spans="1:38" x14ac:dyDescent="0.5">
      <c r="A1850">
        <v>14</v>
      </c>
      <c r="B1850">
        <v>11</v>
      </c>
      <c r="C1850">
        <v>2022</v>
      </c>
      <c r="D1850">
        <v>99</v>
      </c>
      <c r="E1850">
        <v>99</v>
      </c>
      <c r="F1850">
        <v>99</v>
      </c>
      <c r="G1850">
        <v>99</v>
      </c>
      <c r="H1850">
        <v>99</v>
      </c>
      <c r="I1850">
        <v>99</v>
      </c>
      <c r="J1850">
        <v>999</v>
      </c>
      <c r="K1850">
        <v>99</v>
      </c>
      <c r="L1850">
        <v>99</v>
      </c>
      <c r="M1850">
        <v>99</v>
      </c>
      <c r="N1850">
        <v>99</v>
      </c>
      <c r="O1850">
        <v>1</v>
      </c>
      <c r="P1850">
        <v>3001</v>
      </c>
      <c r="R1850">
        <v>0</v>
      </c>
    </row>
    <row r="1851" spans="1:38" x14ac:dyDescent="0.5">
      <c r="A1851">
        <v>14</v>
      </c>
      <c r="B1851">
        <v>12</v>
      </c>
      <c r="C1851">
        <v>2012</v>
      </c>
      <c r="D1851">
        <v>99</v>
      </c>
      <c r="E1851">
        <v>99</v>
      </c>
      <c r="F1851">
        <v>99</v>
      </c>
      <c r="G1851">
        <v>99</v>
      </c>
      <c r="H1851">
        <v>99</v>
      </c>
      <c r="I1851">
        <v>99</v>
      </c>
      <c r="J1851">
        <v>999</v>
      </c>
      <c r="K1851">
        <v>99</v>
      </c>
      <c r="L1851">
        <v>99</v>
      </c>
      <c r="M1851">
        <v>99</v>
      </c>
      <c r="N1851">
        <v>99</v>
      </c>
      <c r="O1851">
        <v>1</v>
      </c>
      <c r="P1851">
        <v>3002</v>
      </c>
      <c r="R1851">
        <v>0</v>
      </c>
    </row>
    <row r="1852" spans="1:38" x14ac:dyDescent="0.5">
      <c r="A1852">
        <v>14</v>
      </c>
      <c r="B1852">
        <v>13</v>
      </c>
      <c r="C1852">
        <v>2013</v>
      </c>
      <c r="D1852">
        <v>99</v>
      </c>
      <c r="E1852">
        <v>99</v>
      </c>
      <c r="F1852">
        <v>99</v>
      </c>
      <c r="G1852">
        <v>99</v>
      </c>
      <c r="H1852">
        <v>99</v>
      </c>
      <c r="I1852">
        <v>99</v>
      </c>
      <c r="J1852">
        <v>999</v>
      </c>
      <c r="K1852">
        <v>99</v>
      </c>
      <c r="L1852">
        <v>99</v>
      </c>
      <c r="M1852">
        <v>99</v>
      </c>
      <c r="N1852">
        <v>99</v>
      </c>
      <c r="O1852">
        <v>1</v>
      </c>
      <c r="P1852">
        <v>3002</v>
      </c>
      <c r="R1852">
        <v>0</v>
      </c>
    </row>
    <row r="1853" spans="1:38" x14ac:dyDescent="0.5">
      <c r="A1853">
        <v>14</v>
      </c>
      <c r="B1853">
        <v>14</v>
      </c>
      <c r="C1853">
        <v>2014</v>
      </c>
      <c r="D1853">
        <v>99</v>
      </c>
      <c r="E1853">
        <v>99</v>
      </c>
      <c r="F1853">
        <v>99</v>
      </c>
      <c r="G1853">
        <v>99</v>
      </c>
      <c r="H1853">
        <v>99</v>
      </c>
      <c r="I1853">
        <v>99</v>
      </c>
      <c r="J1853">
        <v>999</v>
      </c>
      <c r="K1853">
        <v>99</v>
      </c>
      <c r="L1853">
        <v>99</v>
      </c>
      <c r="M1853">
        <v>99</v>
      </c>
      <c r="N1853">
        <v>99</v>
      </c>
      <c r="O1853">
        <v>1</v>
      </c>
      <c r="P1853">
        <v>3002</v>
      </c>
      <c r="R1853">
        <v>0</v>
      </c>
    </row>
    <row r="1854" spans="1:38" x14ac:dyDescent="0.5">
      <c r="A1854">
        <v>14</v>
      </c>
      <c r="B1854">
        <v>15</v>
      </c>
      <c r="C1854">
        <v>2015</v>
      </c>
      <c r="D1854">
        <v>99</v>
      </c>
      <c r="E1854">
        <v>99</v>
      </c>
      <c r="F1854">
        <v>99</v>
      </c>
      <c r="G1854">
        <v>99</v>
      </c>
      <c r="H1854">
        <v>99</v>
      </c>
      <c r="I1854">
        <v>99</v>
      </c>
      <c r="J1854">
        <v>999</v>
      </c>
      <c r="K1854">
        <v>99</v>
      </c>
      <c r="L1854">
        <v>99</v>
      </c>
      <c r="M1854">
        <v>99</v>
      </c>
      <c r="N1854">
        <v>99</v>
      </c>
      <c r="O1854">
        <v>1</v>
      </c>
      <c r="P1854">
        <v>3002</v>
      </c>
      <c r="R1854">
        <v>0</v>
      </c>
    </row>
    <row r="1855" spans="1:38" x14ac:dyDescent="0.5">
      <c r="A1855">
        <v>14</v>
      </c>
      <c r="B1855">
        <v>16</v>
      </c>
      <c r="C1855">
        <v>2016</v>
      </c>
      <c r="D1855">
        <v>99</v>
      </c>
      <c r="E1855">
        <v>99</v>
      </c>
      <c r="F1855">
        <v>99</v>
      </c>
      <c r="G1855">
        <v>99</v>
      </c>
      <c r="H1855">
        <v>99</v>
      </c>
      <c r="I1855">
        <v>99</v>
      </c>
      <c r="J1855">
        <v>999</v>
      </c>
      <c r="K1855">
        <v>99</v>
      </c>
      <c r="L1855">
        <v>99</v>
      </c>
      <c r="M1855">
        <v>99</v>
      </c>
      <c r="N1855">
        <v>99</v>
      </c>
      <c r="O1855">
        <v>1</v>
      </c>
      <c r="P1855">
        <v>3002</v>
      </c>
      <c r="R1855">
        <v>0</v>
      </c>
    </row>
    <row r="1856" spans="1:38" x14ac:dyDescent="0.5">
      <c r="A1856">
        <v>14</v>
      </c>
      <c r="B1856">
        <v>17</v>
      </c>
      <c r="C1856">
        <v>2017</v>
      </c>
      <c r="D1856">
        <v>99</v>
      </c>
      <c r="E1856">
        <v>99</v>
      </c>
      <c r="F1856">
        <v>99</v>
      </c>
      <c r="G1856">
        <v>99</v>
      </c>
      <c r="H1856">
        <v>99</v>
      </c>
      <c r="I1856">
        <v>99</v>
      </c>
      <c r="J1856">
        <v>999</v>
      </c>
      <c r="K1856">
        <v>99</v>
      </c>
      <c r="L1856">
        <v>99</v>
      </c>
      <c r="M1856">
        <v>99</v>
      </c>
      <c r="N1856">
        <v>99</v>
      </c>
      <c r="O1856">
        <v>1</v>
      </c>
      <c r="P1856">
        <v>3002</v>
      </c>
      <c r="R1856">
        <v>0</v>
      </c>
    </row>
    <row r="1857" spans="1:38" x14ac:dyDescent="0.5">
      <c r="A1857">
        <v>14</v>
      </c>
      <c r="B1857">
        <v>18</v>
      </c>
      <c r="C1857">
        <v>2018</v>
      </c>
      <c r="D1857">
        <v>99</v>
      </c>
      <c r="E1857">
        <v>99</v>
      </c>
      <c r="F1857">
        <v>99</v>
      </c>
      <c r="G1857">
        <v>99</v>
      </c>
      <c r="H1857">
        <v>99</v>
      </c>
      <c r="I1857">
        <v>99</v>
      </c>
      <c r="J1857">
        <v>999</v>
      </c>
      <c r="K1857">
        <v>99</v>
      </c>
      <c r="L1857">
        <v>99</v>
      </c>
      <c r="M1857">
        <v>99</v>
      </c>
      <c r="N1857">
        <v>99</v>
      </c>
      <c r="O1857">
        <v>1</v>
      </c>
      <c r="P1857">
        <v>3002</v>
      </c>
      <c r="Q1857">
        <v>1</v>
      </c>
      <c r="R1857">
        <v>3</v>
      </c>
      <c r="S1857">
        <v>3</v>
      </c>
      <c r="T1857">
        <v>14</v>
      </c>
      <c r="U1857">
        <v>57</v>
      </c>
      <c r="V1857">
        <v>95.594077284218145</v>
      </c>
      <c r="W1857">
        <v>88.233333333333363</v>
      </c>
      <c r="X1857">
        <v>5.167419300020291</v>
      </c>
      <c r="Y1857">
        <v>1.4142135623730951</v>
      </c>
      <c r="Z1857">
        <v>-74.805562429811431</v>
      </c>
      <c r="AA1857">
        <v>1.198226624595598E-2</v>
      </c>
      <c r="AB1857">
        <v>1.3162181546810429E-2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1</v>
      </c>
      <c r="AJ1857">
        <v>0</v>
      </c>
      <c r="AK1857">
        <v>0</v>
      </c>
      <c r="AL1857">
        <v>0</v>
      </c>
    </row>
    <row r="1858" spans="1:38" x14ac:dyDescent="0.5">
      <c r="A1858">
        <v>14</v>
      </c>
      <c r="B1858">
        <v>19</v>
      </c>
      <c r="C1858">
        <v>2019</v>
      </c>
      <c r="D1858">
        <v>99</v>
      </c>
      <c r="E1858">
        <v>99</v>
      </c>
      <c r="F1858">
        <v>99</v>
      </c>
      <c r="G1858">
        <v>99</v>
      </c>
      <c r="H1858">
        <v>99</v>
      </c>
      <c r="I1858">
        <v>99</v>
      </c>
      <c r="J1858">
        <v>999</v>
      </c>
      <c r="K1858">
        <v>99</v>
      </c>
      <c r="L1858">
        <v>99</v>
      </c>
      <c r="M1858">
        <v>99</v>
      </c>
      <c r="N1858">
        <v>99</v>
      </c>
      <c r="O1858">
        <v>1</v>
      </c>
      <c r="P1858">
        <v>3002</v>
      </c>
      <c r="Q1858">
        <v>1</v>
      </c>
      <c r="R1858">
        <v>3</v>
      </c>
      <c r="S1858">
        <v>3</v>
      </c>
      <c r="T1858">
        <v>14</v>
      </c>
      <c r="U1858">
        <v>57.33333333333335</v>
      </c>
      <c r="V1858">
        <v>113.39833875045144</v>
      </c>
      <c r="W1858">
        <v>104.66666666666669</v>
      </c>
      <c r="X1858">
        <v>12.702055826606248</v>
      </c>
      <c r="Y1858">
        <v>1.2472191289245664</v>
      </c>
      <c r="Z1858">
        <v>-71.678945246636246</v>
      </c>
      <c r="AA1858">
        <v>1.4895729890764646E-2</v>
      </c>
      <c r="AB1858">
        <v>1.9407114865867305E-2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</row>
    <row r="1859" spans="1:38" x14ac:dyDescent="0.5">
      <c r="A1859">
        <v>14</v>
      </c>
      <c r="B1859">
        <v>20</v>
      </c>
      <c r="C1859">
        <v>2020</v>
      </c>
      <c r="D1859">
        <v>99</v>
      </c>
      <c r="E1859">
        <v>99</v>
      </c>
      <c r="F1859">
        <v>99</v>
      </c>
      <c r="G1859">
        <v>99</v>
      </c>
      <c r="H1859">
        <v>99</v>
      </c>
      <c r="I1859">
        <v>99</v>
      </c>
      <c r="J1859">
        <v>999</v>
      </c>
      <c r="K1859">
        <v>99</v>
      </c>
      <c r="L1859">
        <v>99</v>
      </c>
      <c r="M1859">
        <v>99</v>
      </c>
      <c r="N1859">
        <v>99</v>
      </c>
      <c r="O1859">
        <v>1</v>
      </c>
      <c r="P1859">
        <v>3002</v>
      </c>
      <c r="Q1859">
        <v>1</v>
      </c>
      <c r="R1859">
        <v>23</v>
      </c>
      <c r="S1859">
        <v>23</v>
      </c>
      <c r="T1859">
        <v>14.826086956521738</v>
      </c>
      <c r="U1859">
        <v>57.173913043478258</v>
      </c>
      <c r="V1859">
        <v>76.348391351453202</v>
      </c>
      <c r="W1859">
        <v>70.469565217391292</v>
      </c>
      <c r="X1859">
        <v>18.782078293638211</v>
      </c>
      <c r="Y1859">
        <v>12.723317088384199</v>
      </c>
      <c r="Z1859">
        <v>22.16978331164399</v>
      </c>
      <c r="AA1859">
        <v>0.11016380879394579</v>
      </c>
      <c r="AB1859">
        <v>9.3973862301968927E-2</v>
      </c>
      <c r="AC1859">
        <v>0</v>
      </c>
      <c r="AD1859">
        <v>0</v>
      </c>
      <c r="AE1859">
        <v>0</v>
      </c>
      <c r="AF1859">
        <v>0</v>
      </c>
      <c r="AG1859">
        <v>2</v>
      </c>
      <c r="AH1859">
        <v>0</v>
      </c>
      <c r="AI1859">
        <v>13</v>
      </c>
      <c r="AJ1859">
        <v>0</v>
      </c>
      <c r="AK1859">
        <v>3</v>
      </c>
      <c r="AL1859">
        <v>0</v>
      </c>
    </row>
    <row r="1860" spans="1:38" x14ac:dyDescent="0.5">
      <c r="A1860">
        <v>14</v>
      </c>
      <c r="B1860">
        <v>21</v>
      </c>
      <c r="C1860">
        <v>2021</v>
      </c>
      <c r="D1860">
        <v>99</v>
      </c>
      <c r="E1860">
        <v>99</v>
      </c>
      <c r="F1860">
        <v>99</v>
      </c>
      <c r="G1860">
        <v>99</v>
      </c>
      <c r="H1860">
        <v>99</v>
      </c>
      <c r="I1860">
        <v>99</v>
      </c>
      <c r="J1860">
        <v>999</v>
      </c>
      <c r="K1860">
        <v>99</v>
      </c>
      <c r="L1860">
        <v>99</v>
      </c>
      <c r="M1860">
        <v>99</v>
      </c>
      <c r="N1860">
        <v>99</v>
      </c>
      <c r="O1860">
        <v>1</v>
      </c>
      <c r="P1860">
        <v>3002</v>
      </c>
      <c r="R1860">
        <v>0</v>
      </c>
    </row>
    <row r="1861" spans="1:38" x14ac:dyDescent="0.5">
      <c r="A1861">
        <v>14</v>
      </c>
      <c r="B1861">
        <v>22</v>
      </c>
      <c r="C1861">
        <v>2022</v>
      </c>
      <c r="D1861">
        <v>99</v>
      </c>
      <c r="E1861">
        <v>99</v>
      </c>
      <c r="F1861">
        <v>99</v>
      </c>
      <c r="G1861">
        <v>99</v>
      </c>
      <c r="H1861">
        <v>99</v>
      </c>
      <c r="I1861">
        <v>99</v>
      </c>
      <c r="J1861">
        <v>999</v>
      </c>
      <c r="K1861">
        <v>99</v>
      </c>
      <c r="L1861">
        <v>99</v>
      </c>
      <c r="M1861">
        <v>99</v>
      </c>
      <c r="N1861">
        <v>99</v>
      </c>
      <c r="O1861">
        <v>1</v>
      </c>
      <c r="P1861">
        <v>3002</v>
      </c>
      <c r="R1861">
        <v>0</v>
      </c>
    </row>
    <row r="1862" spans="1:38" x14ac:dyDescent="0.5">
      <c r="A1862">
        <v>14</v>
      </c>
      <c r="B1862">
        <v>23</v>
      </c>
      <c r="C1862">
        <v>2012</v>
      </c>
      <c r="D1862">
        <v>99</v>
      </c>
      <c r="E1862">
        <v>99</v>
      </c>
      <c r="F1862">
        <v>99</v>
      </c>
      <c r="G1862">
        <v>99</v>
      </c>
      <c r="H1862">
        <v>99</v>
      </c>
      <c r="I1862">
        <v>99</v>
      </c>
      <c r="J1862">
        <v>999</v>
      </c>
      <c r="K1862">
        <v>99</v>
      </c>
      <c r="L1862">
        <v>99</v>
      </c>
      <c r="M1862">
        <v>99</v>
      </c>
      <c r="N1862">
        <v>99</v>
      </c>
      <c r="O1862">
        <v>1</v>
      </c>
      <c r="P1862">
        <v>3003</v>
      </c>
      <c r="R1862">
        <v>0</v>
      </c>
    </row>
    <row r="1863" spans="1:38" x14ac:dyDescent="0.5">
      <c r="A1863">
        <v>14</v>
      </c>
      <c r="B1863">
        <v>24</v>
      </c>
      <c r="C1863">
        <v>2013</v>
      </c>
      <c r="D1863">
        <v>99</v>
      </c>
      <c r="E1863">
        <v>99</v>
      </c>
      <c r="F1863">
        <v>99</v>
      </c>
      <c r="G1863">
        <v>99</v>
      </c>
      <c r="H1863">
        <v>99</v>
      </c>
      <c r="I1863">
        <v>99</v>
      </c>
      <c r="J1863">
        <v>999</v>
      </c>
      <c r="K1863">
        <v>99</v>
      </c>
      <c r="L1863">
        <v>99</v>
      </c>
      <c r="M1863">
        <v>99</v>
      </c>
      <c r="N1863">
        <v>99</v>
      </c>
      <c r="O1863">
        <v>1</v>
      </c>
      <c r="P1863">
        <v>3003</v>
      </c>
      <c r="R1863">
        <v>0</v>
      </c>
    </row>
    <row r="1864" spans="1:38" x14ac:dyDescent="0.5">
      <c r="A1864">
        <v>14</v>
      </c>
      <c r="B1864">
        <v>25</v>
      </c>
      <c r="C1864">
        <v>2014</v>
      </c>
      <c r="D1864">
        <v>99</v>
      </c>
      <c r="E1864">
        <v>99</v>
      </c>
      <c r="F1864">
        <v>99</v>
      </c>
      <c r="G1864">
        <v>99</v>
      </c>
      <c r="H1864">
        <v>99</v>
      </c>
      <c r="I1864">
        <v>99</v>
      </c>
      <c r="J1864">
        <v>999</v>
      </c>
      <c r="K1864">
        <v>99</v>
      </c>
      <c r="L1864">
        <v>99</v>
      </c>
      <c r="M1864">
        <v>99</v>
      </c>
      <c r="N1864">
        <v>99</v>
      </c>
      <c r="O1864">
        <v>1</v>
      </c>
      <c r="P1864">
        <v>3003</v>
      </c>
      <c r="R1864">
        <v>0</v>
      </c>
    </row>
    <row r="1865" spans="1:38" x14ac:dyDescent="0.5">
      <c r="A1865">
        <v>14</v>
      </c>
      <c r="B1865">
        <v>26</v>
      </c>
      <c r="C1865">
        <v>2015</v>
      </c>
      <c r="D1865">
        <v>99</v>
      </c>
      <c r="E1865">
        <v>99</v>
      </c>
      <c r="F1865">
        <v>99</v>
      </c>
      <c r="G1865">
        <v>99</v>
      </c>
      <c r="H1865">
        <v>99</v>
      </c>
      <c r="I1865">
        <v>99</v>
      </c>
      <c r="J1865">
        <v>999</v>
      </c>
      <c r="K1865">
        <v>99</v>
      </c>
      <c r="L1865">
        <v>99</v>
      </c>
      <c r="M1865">
        <v>99</v>
      </c>
      <c r="N1865">
        <v>99</v>
      </c>
      <c r="O1865">
        <v>1</v>
      </c>
      <c r="P1865">
        <v>3003</v>
      </c>
      <c r="R1865">
        <v>0</v>
      </c>
    </row>
    <row r="1866" spans="1:38" x14ac:dyDescent="0.5">
      <c r="A1866">
        <v>14</v>
      </c>
      <c r="B1866">
        <v>27</v>
      </c>
      <c r="C1866">
        <v>2016</v>
      </c>
      <c r="D1866">
        <v>99</v>
      </c>
      <c r="E1866">
        <v>99</v>
      </c>
      <c r="F1866">
        <v>99</v>
      </c>
      <c r="G1866">
        <v>99</v>
      </c>
      <c r="H1866">
        <v>99</v>
      </c>
      <c r="I1866">
        <v>99</v>
      </c>
      <c r="J1866">
        <v>999</v>
      </c>
      <c r="K1866">
        <v>99</v>
      </c>
      <c r="L1866">
        <v>99</v>
      </c>
      <c r="M1866">
        <v>99</v>
      </c>
      <c r="N1866">
        <v>99</v>
      </c>
      <c r="O1866">
        <v>1</v>
      </c>
      <c r="P1866">
        <v>3003</v>
      </c>
      <c r="R1866">
        <v>0</v>
      </c>
    </row>
    <row r="1867" spans="1:38" x14ac:dyDescent="0.5">
      <c r="A1867">
        <v>14</v>
      </c>
      <c r="B1867">
        <v>28</v>
      </c>
      <c r="C1867">
        <v>2017</v>
      </c>
      <c r="D1867">
        <v>99</v>
      </c>
      <c r="E1867">
        <v>99</v>
      </c>
      <c r="F1867">
        <v>99</v>
      </c>
      <c r="G1867">
        <v>99</v>
      </c>
      <c r="H1867">
        <v>99</v>
      </c>
      <c r="I1867">
        <v>99</v>
      </c>
      <c r="J1867">
        <v>999</v>
      </c>
      <c r="K1867">
        <v>99</v>
      </c>
      <c r="L1867">
        <v>99</v>
      </c>
      <c r="M1867">
        <v>99</v>
      </c>
      <c r="N1867">
        <v>99</v>
      </c>
      <c r="O1867">
        <v>1</v>
      </c>
      <c r="P1867">
        <v>3003</v>
      </c>
      <c r="R1867">
        <v>0</v>
      </c>
    </row>
    <row r="1868" spans="1:38" x14ac:dyDescent="0.5">
      <c r="A1868">
        <v>14</v>
      </c>
      <c r="B1868">
        <v>29</v>
      </c>
      <c r="C1868">
        <v>2018</v>
      </c>
      <c r="D1868">
        <v>99</v>
      </c>
      <c r="E1868">
        <v>99</v>
      </c>
      <c r="F1868">
        <v>99</v>
      </c>
      <c r="G1868">
        <v>99</v>
      </c>
      <c r="H1868">
        <v>99</v>
      </c>
      <c r="I1868">
        <v>99</v>
      </c>
      <c r="J1868">
        <v>999</v>
      </c>
      <c r="K1868">
        <v>99</v>
      </c>
      <c r="L1868">
        <v>99</v>
      </c>
      <c r="M1868">
        <v>99</v>
      </c>
      <c r="N1868">
        <v>99</v>
      </c>
      <c r="O1868">
        <v>1</v>
      </c>
      <c r="P1868">
        <v>3003</v>
      </c>
      <c r="R1868">
        <v>0</v>
      </c>
    </row>
    <row r="1869" spans="1:38" x14ac:dyDescent="0.5">
      <c r="A1869">
        <v>14</v>
      </c>
      <c r="B1869">
        <v>30</v>
      </c>
      <c r="C1869">
        <v>2019</v>
      </c>
      <c r="D1869">
        <v>99</v>
      </c>
      <c r="E1869">
        <v>99</v>
      </c>
      <c r="F1869">
        <v>99</v>
      </c>
      <c r="G1869">
        <v>99</v>
      </c>
      <c r="H1869">
        <v>99</v>
      </c>
      <c r="I1869">
        <v>99</v>
      </c>
      <c r="J1869">
        <v>999</v>
      </c>
      <c r="K1869">
        <v>99</v>
      </c>
      <c r="L1869">
        <v>99</v>
      </c>
      <c r="M1869">
        <v>99</v>
      </c>
      <c r="N1869">
        <v>99</v>
      </c>
      <c r="O1869">
        <v>1</v>
      </c>
      <c r="P1869">
        <v>3003</v>
      </c>
      <c r="R1869">
        <v>0</v>
      </c>
    </row>
    <row r="1870" spans="1:38" x14ac:dyDescent="0.5">
      <c r="A1870">
        <v>14</v>
      </c>
      <c r="B1870">
        <v>31</v>
      </c>
      <c r="C1870">
        <v>2020</v>
      </c>
      <c r="D1870">
        <v>99</v>
      </c>
      <c r="E1870">
        <v>99</v>
      </c>
      <c r="F1870">
        <v>99</v>
      </c>
      <c r="G1870">
        <v>99</v>
      </c>
      <c r="H1870">
        <v>99</v>
      </c>
      <c r="I1870">
        <v>99</v>
      </c>
      <c r="J1870">
        <v>999</v>
      </c>
      <c r="K1870">
        <v>99</v>
      </c>
      <c r="L1870">
        <v>99</v>
      </c>
      <c r="M1870">
        <v>99</v>
      </c>
      <c r="N1870">
        <v>99</v>
      </c>
      <c r="O1870">
        <v>1</v>
      </c>
      <c r="P1870">
        <v>3003</v>
      </c>
      <c r="R1870">
        <v>0</v>
      </c>
    </row>
    <row r="1871" spans="1:38" x14ac:dyDescent="0.5">
      <c r="A1871">
        <v>14</v>
      </c>
      <c r="B1871">
        <v>32</v>
      </c>
      <c r="C1871">
        <v>2021</v>
      </c>
      <c r="D1871">
        <v>99</v>
      </c>
      <c r="E1871">
        <v>99</v>
      </c>
      <c r="F1871">
        <v>99</v>
      </c>
      <c r="G1871">
        <v>99</v>
      </c>
      <c r="H1871">
        <v>99</v>
      </c>
      <c r="I1871">
        <v>99</v>
      </c>
      <c r="J1871">
        <v>999</v>
      </c>
      <c r="K1871">
        <v>99</v>
      </c>
      <c r="L1871">
        <v>99</v>
      </c>
      <c r="M1871">
        <v>99</v>
      </c>
      <c r="N1871">
        <v>99</v>
      </c>
      <c r="O1871">
        <v>1</v>
      </c>
      <c r="P1871">
        <v>3003</v>
      </c>
      <c r="R1871">
        <v>0</v>
      </c>
    </row>
    <row r="1872" spans="1:38" x14ac:dyDescent="0.5">
      <c r="A1872">
        <v>14</v>
      </c>
      <c r="B1872">
        <v>33</v>
      </c>
      <c r="C1872">
        <v>2022</v>
      </c>
      <c r="D1872">
        <v>99</v>
      </c>
      <c r="E1872">
        <v>99</v>
      </c>
      <c r="F1872">
        <v>99</v>
      </c>
      <c r="G1872">
        <v>99</v>
      </c>
      <c r="H1872">
        <v>99</v>
      </c>
      <c r="I1872">
        <v>99</v>
      </c>
      <c r="J1872">
        <v>999</v>
      </c>
      <c r="K1872">
        <v>99</v>
      </c>
      <c r="L1872">
        <v>99</v>
      </c>
      <c r="M1872">
        <v>99</v>
      </c>
      <c r="N1872">
        <v>99</v>
      </c>
      <c r="O1872">
        <v>1</v>
      </c>
      <c r="P1872">
        <v>3003</v>
      </c>
      <c r="R1872">
        <v>0</v>
      </c>
    </row>
    <row r="1873" spans="1:18" x14ac:dyDescent="0.5">
      <c r="A1873">
        <v>14</v>
      </c>
      <c r="B1873">
        <v>34</v>
      </c>
      <c r="C1873">
        <v>2012</v>
      </c>
      <c r="D1873">
        <v>99</v>
      </c>
      <c r="E1873">
        <v>99</v>
      </c>
      <c r="F1873">
        <v>99</v>
      </c>
      <c r="G1873">
        <v>99</v>
      </c>
      <c r="H1873">
        <v>99</v>
      </c>
      <c r="I1873">
        <v>99</v>
      </c>
      <c r="J1873">
        <v>999</v>
      </c>
      <c r="K1873">
        <v>99</v>
      </c>
      <c r="L1873">
        <v>99</v>
      </c>
      <c r="M1873">
        <v>99</v>
      </c>
      <c r="N1873">
        <v>99</v>
      </c>
      <c r="O1873">
        <v>1</v>
      </c>
      <c r="P1873">
        <v>3004</v>
      </c>
      <c r="R1873">
        <v>0</v>
      </c>
    </row>
    <row r="1874" spans="1:18" x14ac:dyDescent="0.5">
      <c r="A1874">
        <v>14</v>
      </c>
      <c r="B1874">
        <v>35</v>
      </c>
      <c r="C1874">
        <v>2013</v>
      </c>
      <c r="D1874">
        <v>99</v>
      </c>
      <c r="E1874">
        <v>99</v>
      </c>
      <c r="F1874">
        <v>99</v>
      </c>
      <c r="G1874">
        <v>99</v>
      </c>
      <c r="H1874">
        <v>99</v>
      </c>
      <c r="I1874">
        <v>99</v>
      </c>
      <c r="J1874">
        <v>999</v>
      </c>
      <c r="K1874">
        <v>99</v>
      </c>
      <c r="L1874">
        <v>99</v>
      </c>
      <c r="M1874">
        <v>99</v>
      </c>
      <c r="N1874">
        <v>99</v>
      </c>
      <c r="O1874">
        <v>1</v>
      </c>
      <c r="P1874">
        <v>3004</v>
      </c>
      <c r="R1874">
        <v>0</v>
      </c>
    </row>
    <row r="1875" spans="1:18" x14ac:dyDescent="0.5">
      <c r="A1875">
        <v>14</v>
      </c>
      <c r="B1875">
        <v>36</v>
      </c>
      <c r="C1875">
        <v>2014</v>
      </c>
      <c r="D1875">
        <v>99</v>
      </c>
      <c r="E1875">
        <v>99</v>
      </c>
      <c r="F1875">
        <v>99</v>
      </c>
      <c r="G1875">
        <v>99</v>
      </c>
      <c r="H1875">
        <v>99</v>
      </c>
      <c r="I1875">
        <v>99</v>
      </c>
      <c r="J1875">
        <v>999</v>
      </c>
      <c r="K1875">
        <v>99</v>
      </c>
      <c r="L1875">
        <v>99</v>
      </c>
      <c r="M1875">
        <v>99</v>
      </c>
      <c r="N1875">
        <v>99</v>
      </c>
      <c r="O1875">
        <v>1</v>
      </c>
      <c r="P1875">
        <v>3004</v>
      </c>
      <c r="R1875">
        <v>0</v>
      </c>
    </row>
    <row r="1876" spans="1:18" x14ac:dyDescent="0.5">
      <c r="A1876">
        <v>14</v>
      </c>
      <c r="B1876">
        <v>37</v>
      </c>
      <c r="C1876">
        <v>2015</v>
      </c>
      <c r="D1876">
        <v>99</v>
      </c>
      <c r="E1876">
        <v>99</v>
      </c>
      <c r="F1876">
        <v>99</v>
      </c>
      <c r="G1876">
        <v>99</v>
      </c>
      <c r="H1876">
        <v>99</v>
      </c>
      <c r="I1876">
        <v>99</v>
      </c>
      <c r="J1876">
        <v>999</v>
      </c>
      <c r="K1876">
        <v>99</v>
      </c>
      <c r="L1876">
        <v>99</v>
      </c>
      <c r="M1876">
        <v>99</v>
      </c>
      <c r="N1876">
        <v>99</v>
      </c>
      <c r="O1876">
        <v>1</v>
      </c>
      <c r="P1876">
        <v>3004</v>
      </c>
      <c r="R1876">
        <v>0</v>
      </c>
    </row>
    <row r="1877" spans="1:18" x14ac:dyDescent="0.5">
      <c r="A1877">
        <v>14</v>
      </c>
      <c r="B1877">
        <v>38</v>
      </c>
      <c r="C1877">
        <v>2016</v>
      </c>
      <c r="D1877">
        <v>99</v>
      </c>
      <c r="E1877">
        <v>99</v>
      </c>
      <c r="F1877">
        <v>99</v>
      </c>
      <c r="G1877">
        <v>99</v>
      </c>
      <c r="H1877">
        <v>99</v>
      </c>
      <c r="I1877">
        <v>99</v>
      </c>
      <c r="J1877">
        <v>999</v>
      </c>
      <c r="K1877">
        <v>99</v>
      </c>
      <c r="L1877">
        <v>99</v>
      </c>
      <c r="M1877">
        <v>99</v>
      </c>
      <c r="N1877">
        <v>99</v>
      </c>
      <c r="O1877">
        <v>1</v>
      </c>
      <c r="P1877">
        <v>3004</v>
      </c>
      <c r="R1877">
        <v>0</v>
      </c>
    </row>
    <row r="1878" spans="1:18" x14ac:dyDescent="0.5">
      <c r="A1878">
        <v>14</v>
      </c>
      <c r="B1878">
        <v>39</v>
      </c>
      <c r="C1878">
        <v>2017</v>
      </c>
      <c r="D1878">
        <v>99</v>
      </c>
      <c r="E1878">
        <v>99</v>
      </c>
      <c r="F1878">
        <v>99</v>
      </c>
      <c r="G1878">
        <v>99</v>
      </c>
      <c r="H1878">
        <v>99</v>
      </c>
      <c r="I1878">
        <v>99</v>
      </c>
      <c r="J1878">
        <v>999</v>
      </c>
      <c r="K1878">
        <v>99</v>
      </c>
      <c r="L1878">
        <v>99</v>
      </c>
      <c r="M1878">
        <v>99</v>
      </c>
      <c r="N1878">
        <v>99</v>
      </c>
      <c r="O1878">
        <v>1</v>
      </c>
      <c r="P1878">
        <v>3004</v>
      </c>
      <c r="R1878">
        <v>0</v>
      </c>
    </row>
    <row r="1879" spans="1:18" x14ac:dyDescent="0.5">
      <c r="A1879">
        <v>14</v>
      </c>
      <c r="B1879">
        <v>40</v>
      </c>
      <c r="C1879">
        <v>2018</v>
      </c>
      <c r="D1879">
        <v>99</v>
      </c>
      <c r="E1879">
        <v>99</v>
      </c>
      <c r="F1879">
        <v>99</v>
      </c>
      <c r="G1879">
        <v>99</v>
      </c>
      <c r="H1879">
        <v>99</v>
      </c>
      <c r="I1879">
        <v>99</v>
      </c>
      <c r="J1879">
        <v>999</v>
      </c>
      <c r="K1879">
        <v>99</v>
      </c>
      <c r="L1879">
        <v>99</v>
      </c>
      <c r="M1879">
        <v>99</v>
      </c>
      <c r="N1879">
        <v>99</v>
      </c>
      <c r="O1879">
        <v>1</v>
      </c>
      <c r="P1879">
        <v>3004</v>
      </c>
      <c r="R1879">
        <v>0</v>
      </c>
    </row>
    <row r="1880" spans="1:18" x14ac:dyDescent="0.5">
      <c r="A1880">
        <v>14</v>
      </c>
      <c r="B1880">
        <v>41</v>
      </c>
      <c r="C1880">
        <v>2019</v>
      </c>
      <c r="D1880">
        <v>99</v>
      </c>
      <c r="E1880">
        <v>99</v>
      </c>
      <c r="F1880">
        <v>99</v>
      </c>
      <c r="G1880">
        <v>99</v>
      </c>
      <c r="H1880">
        <v>99</v>
      </c>
      <c r="I1880">
        <v>99</v>
      </c>
      <c r="J1880">
        <v>999</v>
      </c>
      <c r="K1880">
        <v>99</v>
      </c>
      <c r="L1880">
        <v>99</v>
      </c>
      <c r="M1880">
        <v>99</v>
      </c>
      <c r="N1880">
        <v>99</v>
      </c>
      <c r="O1880">
        <v>1</v>
      </c>
      <c r="P1880">
        <v>3004</v>
      </c>
      <c r="R1880">
        <v>0</v>
      </c>
    </row>
    <row r="1881" spans="1:18" x14ac:dyDescent="0.5">
      <c r="A1881">
        <v>14</v>
      </c>
      <c r="B1881">
        <v>42</v>
      </c>
      <c r="C1881">
        <v>2020</v>
      </c>
      <c r="D1881">
        <v>99</v>
      </c>
      <c r="E1881">
        <v>99</v>
      </c>
      <c r="F1881">
        <v>99</v>
      </c>
      <c r="G1881">
        <v>99</v>
      </c>
      <c r="H1881">
        <v>99</v>
      </c>
      <c r="I1881">
        <v>99</v>
      </c>
      <c r="J1881">
        <v>999</v>
      </c>
      <c r="K1881">
        <v>99</v>
      </c>
      <c r="L1881">
        <v>99</v>
      </c>
      <c r="M1881">
        <v>99</v>
      </c>
      <c r="N1881">
        <v>99</v>
      </c>
      <c r="O1881">
        <v>1</v>
      </c>
      <c r="P1881">
        <v>3004</v>
      </c>
      <c r="R1881">
        <v>0</v>
      </c>
    </row>
    <row r="1882" spans="1:18" x14ac:dyDescent="0.5">
      <c r="A1882">
        <v>14</v>
      </c>
      <c r="B1882">
        <v>43</v>
      </c>
      <c r="C1882">
        <v>2021</v>
      </c>
      <c r="D1882">
        <v>99</v>
      </c>
      <c r="E1882">
        <v>99</v>
      </c>
      <c r="F1882">
        <v>99</v>
      </c>
      <c r="G1882">
        <v>99</v>
      </c>
      <c r="H1882">
        <v>99</v>
      </c>
      <c r="I1882">
        <v>99</v>
      </c>
      <c r="J1882">
        <v>999</v>
      </c>
      <c r="K1882">
        <v>99</v>
      </c>
      <c r="L1882">
        <v>99</v>
      </c>
      <c r="M1882">
        <v>99</v>
      </c>
      <c r="N1882">
        <v>99</v>
      </c>
      <c r="O1882">
        <v>1</v>
      </c>
      <c r="P1882">
        <v>3004</v>
      </c>
      <c r="R1882">
        <v>0</v>
      </c>
    </row>
    <row r="1883" spans="1:18" x14ac:dyDescent="0.5">
      <c r="A1883">
        <v>14</v>
      </c>
      <c r="B1883">
        <v>44</v>
      </c>
      <c r="C1883">
        <v>2022</v>
      </c>
      <c r="D1883">
        <v>99</v>
      </c>
      <c r="E1883">
        <v>99</v>
      </c>
      <c r="F1883">
        <v>99</v>
      </c>
      <c r="G1883">
        <v>99</v>
      </c>
      <c r="H1883">
        <v>99</v>
      </c>
      <c r="I1883">
        <v>99</v>
      </c>
      <c r="J1883">
        <v>999</v>
      </c>
      <c r="K1883">
        <v>99</v>
      </c>
      <c r="L1883">
        <v>99</v>
      </c>
      <c r="M1883">
        <v>99</v>
      </c>
      <c r="N1883">
        <v>99</v>
      </c>
      <c r="O1883">
        <v>1</v>
      </c>
      <c r="P1883">
        <v>3004</v>
      </c>
      <c r="R1883">
        <v>0</v>
      </c>
    </row>
    <row r="1884" spans="1:18" x14ac:dyDescent="0.5">
      <c r="A1884">
        <v>14</v>
      </c>
      <c r="B1884">
        <v>45</v>
      </c>
      <c r="C1884">
        <v>2012</v>
      </c>
      <c r="D1884">
        <v>99</v>
      </c>
      <c r="E1884">
        <v>99</v>
      </c>
      <c r="F1884">
        <v>99</v>
      </c>
      <c r="G1884">
        <v>99</v>
      </c>
      <c r="H1884">
        <v>99</v>
      </c>
      <c r="I1884">
        <v>99</v>
      </c>
      <c r="J1884">
        <v>999</v>
      </c>
      <c r="K1884">
        <v>99</v>
      </c>
      <c r="L1884">
        <v>99</v>
      </c>
      <c r="M1884">
        <v>99</v>
      </c>
      <c r="N1884">
        <v>99</v>
      </c>
      <c r="O1884">
        <v>1</v>
      </c>
      <c r="P1884">
        <v>3005</v>
      </c>
      <c r="R1884">
        <v>0</v>
      </c>
    </row>
    <row r="1885" spans="1:18" x14ac:dyDescent="0.5">
      <c r="A1885">
        <v>14</v>
      </c>
      <c r="B1885">
        <v>46</v>
      </c>
      <c r="C1885">
        <v>2013</v>
      </c>
      <c r="D1885">
        <v>99</v>
      </c>
      <c r="E1885">
        <v>99</v>
      </c>
      <c r="F1885">
        <v>99</v>
      </c>
      <c r="G1885">
        <v>99</v>
      </c>
      <c r="H1885">
        <v>99</v>
      </c>
      <c r="I1885">
        <v>99</v>
      </c>
      <c r="J1885">
        <v>999</v>
      </c>
      <c r="K1885">
        <v>99</v>
      </c>
      <c r="L1885">
        <v>99</v>
      </c>
      <c r="M1885">
        <v>99</v>
      </c>
      <c r="N1885">
        <v>99</v>
      </c>
      <c r="O1885">
        <v>1</v>
      </c>
      <c r="P1885">
        <v>3005</v>
      </c>
      <c r="R1885">
        <v>0</v>
      </c>
    </row>
    <row r="1886" spans="1:18" x14ac:dyDescent="0.5">
      <c r="A1886">
        <v>14</v>
      </c>
      <c r="B1886">
        <v>47</v>
      </c>
      <c r="C1886">
        <v>2014</v>
      </c>
      <c r="D1886">
        <v>99</v>
      </c>
      <c r="E1886">
        <v>99</v>
      </c>
      <c r="F1886">
        <v>99</v>
      </c>
      <c r="G1886">
        <v>99</v>
      </c>
      <c r="H1886">
        <v>99</v>
      </c>
      <c r="I1886">
        <v>99</v>
      </c>
      <c r="J1886">
        <v>999</v>
      </c>
      <c r="K1886">
        <v>99</v>
      </c>
      <c r="L1886">
        <v>99</v>
      </c>
      <c r="M1886">
        <v>99</v>
      </c>
      <c r="N1886">
        <v>99</v>
      </c>
      <c r="O1886">
        <v>1</v>
      </c>
      <c r="P1886">
        <v>3005</v>
      </c>
      <c r="R1886">
        <v>0</v>
      </c>
    </row>
    <row r="1887" spans="1:18" x14ac:dyDescent="0.5">
      <c r="A1887">
        <v>14</v>
      </c>
      <c r="B1887">
        <v>48</v>
      </c>
      <c r="C1887">
        <v>2015</v>
      </c>
      <c r="D1887">
        <v>99</v>
      </c>
      <c r="E1887">
        <v>99</v>
      </c>
      <c r="F1887">
        <v>99</v>
      </c>
      <c r="G1887">
        <v>99</v>
      </c>
      <c r="H1887">
        <v>99</v>
      </c>
      <c r="I1887">
        <v>99</v>
      </c>
      <c r="J1887">
        <v>999</v>
      </c>
      <c r="K1887">
        <v>99</v>
      </c>
      <c r="L1887">
        <v>99</v>
      </c>
      <c r="M1887">
        <v>99</v>
      </c>
      <c r="N1887">
        <v>99</v>
      </c>
      <c r="O1887">
        <v>1</v>
      </c>
      <c r="P1887">
        <v>3005</v>
      </c>
      <c r="R1887">
        <v>0</v>
      </c>
    </row>
    <row r="1888" spans="1:18" x14ac:dyDescent="0.5">
      <c r="A1888">
        <v>14</v>
      </c>
      <c r="B1888">
        <v>49</v>
      </c>
      <c r="C1888">
        <v>2016</v>
      </c>
      <c r="D1888">
        <v>99</v>
      </c>
      <c r="E1888">
        <v>99</v>
      </c>
      <c r="F1888">
        <v>99</v>
      </c>
      <c r="G1888">
        <v>99</v>
      </c>
      <c r="H1888">
        <v>99</v>
      </c>
      <c r="I1888">
        <v>99</v>
      </c>
      <c r="J1888">
        <v>999</v>
      </c>
      <c r="K1888">
        <v>99</v>
      </c>
      <c r="L1888">
        <v>99</v>
      </c>
      <c r="M1888">
        <v>99</v>
      </c>
      <c r="N1888">
        <v>99</v>
      </c>
      <c r="O1888">
        <v>1</v>
      </c>
      <c r="P1888">
        <v>3005</v>
      </c>
      <c r="R1888">
        <v>0</v>
      </c>
    </row>
    <row r="1889" spans="1:38" x14ac:dyDescent="0.5">
      <c r="A1889">
        <v>14</v>
      </c>
      <c r="B1889">
        <v>50</v>
      </c>
      <c r="C1889">
        <v>2017</v>
      </c>
      <c r="D1889">
        <v>99</v>
      </c>
      <c r="E1889">
        <v>99</v>
      </c>
      <c r="F1889">
        <v>99</v>
      </c>
      <c r="G1889">
        <v>99</v>
      </c>
      <c r="H1889">
        <v>99</v>
      </c>
      <c r="I1889">
        <v>99</v>
      </c>
      <c r="J1889">
        <v>999</v>
      </c>
      <c r="K1889">
        <v>99</v>
      </c>
      <c r="L1889">
        <v>99</v>
      </c>
      <c r="M1889">
        <v>99</v>
      </c>
      <c r="N1889">
        <v>99</v>
      </c>
      <c r="O1889">
        <v>1</v>
      </c>
      <c r="P1889">
        <v>3005</v>
      </c>
      <c r="R1889">
        <v>0</v>
      </c>
    </row>
    <row r="1890" spans="1:38" x14ac:dyDescent="0.5">
      <c r="A1890">
        <v>14</v>
      </c>
      <c r="B1890">
        <v>51</v>
      </c>
      <c r="C1890">
        <v>2018</v>
      </c>
      <c r="D1890">
        <v>99</v>
      </c>
      <c r="E1890">
        <v>99</v>
      </c>
      <c r="F1890">
        <v>99</v>
      </c>
      <c r="G1890">
        <v>99</v>
      </c>
      <c r="H1890">
        <v>99</v>
      </c>
      <c r="I1890">
        <v>99</v>
      </c>
      <c r="J1890">
        <v>999</v>
      </c>
      <c r="K1890">
        <v>99</v>
      </c>
      <c r="L1890">
        <v>99</v>
      </c>
      <c r="M1890">
        <v>99</v>
      </c>
      <c r="N1890">
        <v>99</v>
      </c>
      <c r="O1890">
        <v>1</v>
      </c>
      <c r="P1890">
        <v>3005</v>
      </c>
      <c r="R1890">
        <v>0</v>
      </c>
    </row>
    <row r="1891" spans="1:38" x14ac:dyDescent="0.5">
      <c r="A1891">
        <v>14</v>
      </c>
      <c r="B1891">
        <v>52</v>
      </c>
      <c r="C1891">
        <v>2019</v>
      </c>
      <c r="D1891">
        <v>99</v>
      </c>
      <c r="E1891">
        <v>99</v>
      </c>
      <c r="F1891">
        <v>99</v>
      </c>
      <c r="G1891">
        <v>99</v>
      </c>
      <c r="H1891">
        <v>99</v>
      </c>
      <c r="I1891">
        <v>99</v>
      </c>
      <c r="J1891">
        <v>999</v>
      </c>
      <c r="K1891">
        <v>99</v>
      </c>
      <c r="L1891">
        <v>99</v>
      </c>
      <c r="M1891">
        <v>99</v>
      </c>
      <c r="N1891">
        <v>99</v>
      </c>
      <c r="O1891">
        <v>1</v>
      </c>
      <c r="P1891">
        <v>3005</v>
      </c>
      <c r="R1891">
        <v>0</v>
      </c>
    </row>
    <row r="1892" spans="1:38" x14ac:dyDescent="0.5">
      <c r="A1892">
        <v>14</v>
      </c>
      <c r="B1892">
        <v>53</v>
      </c>
      <c r="C1892">
        <v>2020</v>
      </c>
      <c r="D1892">
        <v>99</v>
      </c>
      <c r="E1892">
        <v>99</v>
      </c>
      <c r="F1892">
        <v>99</v>
      </c>
      <c r="G1892">
        <v>99</v>
      </c>
      <c r="H1892">
        <v>99</v>
      </c>
      <c r="I1892">
        <v>99</v>
      </c>
      <c r="J1892">
        <v>999</v>
      </c>
      <c r="K1892">
        <v>99</v>
      </c>
      <c r="L1892">
        <v>99</v>
      </c>
      <c r="M1892">
        <v>99</v>
      </c>
      <c r="N1892">
        <v>99</v>
      </c>
      <c r="O1892">
        <v>1</v>
      </c>
      <c r="P1892">
        <v>3005</v>
      </c>
      <c r="Q1892">
        <v>1</v>
      </c>
      <c r="R1892">
        <v>100</v>
      </c>
      <c r="S1892">
        <v>100</v>
      </c>
      <c r="T1892">
        <v>16.07</v>
      </c>
      <c r="U1892">
        <v>60.6</v>
      </c>
      <c r="V1892">
        <v>88.436619718309856</v>
      </c>
      <c r="W1892">
        <v>81.626999999999995</v>
      </c>
      <c r="X1892">
        <v>8.4495663202322362</v>
      </c>
      <c r="Y1892">
        <v>2.465765601187591</v>
      </c>
      <c r="Z1892">
        <v>-21.565997052394621</v>
      </c>
      <c r="AA1892">
        <v>0.47897308171280784</v>
      </c>
      <c r="AB1892">
        <v>0.4732727331023453</v>
      </c>
      <c r="AC1892">
        <v>1</v>
      </c>
      <c r="AD1892">
        <v>0</v>
      </c>
      <c r="AE1892">
        <v>0</v>
      </c>
      <c r="AF1892">
        <v>0</v>
      </c>
      <c r="AG1892">
        <v>1</v>
      </c>
      <c r="AH1892">
        <v>0</v>
      </c>
      <c r="AI1892">
        <v>0</v>
      </c>
      <c r="AJ1892">
        <v>0</v>
      </c>
      <c r="AK1892">
        <v>7</v>
      </c>
      <c r="AL1892">
        <v>1</v>
      </c>
    </row>
    <row r="1893" spans="1:38" x14ac:dyDescent="0.5">
      <c r="A1893">
        <v>14</v>
      </c>
      <c r="B1893">
        <v>54</v>
      </c>
      <c r="C1893">
        <v>2021</v>
      </c>
      <c r="D1893">
        <v>99</v>
      </c>
      <c r="E1893">
        <v>99</v>
      </c>
      <c r="F1893">
        <v>99</v>
      </c>
      <c r="G1893">
        <v>99</v>
      </c>
      <c r="H1893">
        <v>99</v>
      </c>
      <c r="I1893">
        <v>99</v>
      </c>
      <c r="J1893">
        <v>999</v>
      </c>
      <c r="K1893">
        <v>99</v>
      </c>
      <c r="L1893">
        <v>99</v>
      </c>
      <c r="M1893">
        <v>99</v>
      </c>
      <c r="N1893">
        <v>99</v>
      </c>
      <c r="O1893">
        <v>1</v>
      </c>
      <c r="P1893">
        <v>3005</v>
      </c>
      <c r="Q1893">
        <v>1</v>
      </c>
      <c r="R1893">
        <v>139</v>
      </c>
      <c r="S1893">
        <v>139</v>
      </c>
      <c r="T1893">
        <v>16.007194244604321</v>
      </c>
      <c r="U1893">
        <v>60.381294964028783</v>
      </c>
      <c r="V1893">
        <v>85.890550831274311</v>
      </c>
      <c r="W1893">
        <v>79.276978417266179</v>
      </c>
      <c r="X1893">
        <v>10.600775840663561</v>
      </c>
      <c r="Y1893">
        <v>2.2130927721250826</v>
      </c>
      <c r="Z1893">
        <v>-35.16947242739684</v>
      </c>
      <c r="AA1893">
        <v>0.52867792484405907</v>
      </c>
      <c r="AB1893">
        <v>0.49393851669216809</v>
      </c>
      <c r="AC1893">
        <v>2</v>
      </c>
      <c r="AD1893">
        <v>0</v>
      </c>
      <c r="AE1893">
        <v>0</v>
      </c>
      <c r="AF1893">
        <v>3</v>
      </c>
      <c r="AG1893">
        <v>1</v>
      </c>
      <c r="AH1893">
        <v>0</v>
      </c>
      <c r="AI1893">
        <v>2</v>
      </c>
      <c r="AJ1893">
        <v>0</v>
      </c>
      <c r="AK1893">
        <v>10</v>
      </c>
      <c r="AL1893">
        <v>2</v>
      </c>
    </row>
    <row r="1894" spans="1:38" x14ac:dyDescent="0.5">
      <c r="A1894">
        <v>14</v>
      </c>
      <c r="B1894">
        <v>55</v>
      </c>
      <c r="C1894">
        <v>2022</v>
      </c>
      <c r="D1894">
        <v>99</v>
      </c>
      <c r="E1894">
        <v>99</v>
      </c>
      <c r="F1894">
        <v>99</v>
      </c>
      <c r="G1894">
        <v>99</v>
      </c>
      <c r="H1894">
        <v>99</v>
      </c>
      <c r="I1894">
        <v>99</v>
      </c>
      <c r="J1894">
        <v>999</v>
      </c>
      <c r="K1894">
        <v>99</v>
      </c>
      <c r="L1894">
        <v>99</v>
      </c>
      <c r="M1894">
        <v>99</v>
      </c>
      <c r="N1894">
        <v>99</v>
      </c>
      <c r="O1894">
        <v>1</v>
      </c>
      <c r="P1894">
        <v>3005</v>
      </c>
      <c r="Q1894">
        <v>1</v>
      </c>
      <c r="R1894">
        <v>122</v>
      </c>
      <c r="S1894">
        <v>122</v>
      </c>
      <c r="T1894">
        <v>16.11475409836066</v>
      </c>
      <c r="U1894">
        <v>60.909836065573757</v>
      </c>
      <c r="V1894">
        <v>80.720387901177617</v>
      </c>
      <c r="W1894">
        <v>74.50491803278689</v>
      </c>
      <c r="X1894">
        <v>12.720403465988811</v>
      </c>
      <c r="Y1894">
        <v>2.716084749518723</v>
      </c>
      <c r="Z1894">
        <v>-49.257770844382812</v>
      </c>
      <c r="AA1894">
        <v>0.42353758028120114</v>
      </c>
      <c r="AB1894">
        <v>0.36796012176316006</v>
      </c>
      <c r="AC1894">
        <v>1</v>
      </c>
      <c r="AD1894">
        <v>0</v>
      </c>
      <c r="AE1894">
        <v>0</v>
      </c>
      <c r="AF1894">
        <v>1</v>
      </c>
      <c r="AG1894">
        <v>0</v>
      </c>
      <c r="AH1894">
        <v>0</v>
      </c>
      <c r="AI1894">
        <v>0</v>
      </c>
      <c r="AJ1894">
        <v>0</v>
      </c>
      <c r="AK1894">
        <v>6</v>
      </c>
      <c r="AL1894">
        <v>1</v>
      </c>
    </row>
    <row r="1895" spans="1:38" x14ac:dyDescent="0.5">
      <c r="A1895">
        <v>14</v>
      </c>
      <c r="B1895">
        <v>56</v>
      </c>
      <c r="C1895">
        <v>2012</v>
      </c>
      <c r="D1895">
        <v>99</v>
      </c>
      <c r="E1895">
        <v>99</v>
      </c>
      <c r="F1895">
        <v>99</v>
      </c>
      <c r="G1895">
        <v>99</v>
      </c>
      <c r="H1895">
        <v>99</v>
      </c>
      <c r="I1895">
        <v>99</v>
      </c>
      <c r="J1895">
        <v>999</v>
      </c>
      <c r="K1895">
        <v>99</v>
      </c>
      <c r="L1895">
        <v>99</v>
      </c>
      <c r="M1895">
        <v>99</v>
      </c>
      <c r="N1895">
        <v>99</v>
      </c>
      <c r="O1895">
        <v>1</v>
      </c>
      <c r="P1895">
        <v>3006</v>
      </c>
      <c r="R1895">
        <v>0</v>
      </c>
    </row>
    <row r="1896" spans="1:38" x14ac:dyDescent="0.5">
      <c r="A1896">
        <v>14</v>
      </c>
      <c r="B1896">
        <v>57</v>
      </c>
      <c r="C1896">
        <v>2013</v>
      </c>
      <c r="D1896">
        <v>99</v>
      </c>
      <c r="E1896">
        <v>99</v>
      </c>
      <c r="F1896">
        <v>99</v>
      </c>
      <c r="G1896">
        <v>99</v>
      </c>
      <c r="H1896">
        <v>99</v>
      </c>
      <c r="I1896">
        <v>99</v>
      </c>
      <c r="J1896">
        <v>999</v>
      </c>
      <c r="K1896">
        <v>99</v>
      </c>
      <c r="L1896">
        <v>99</v>
      </c>
      <c r="M1896">
        <v>99</v>
      </c>
      <c r="N1896">
        <v>99</v>
      </c>
      <c r="O1896">
        <v>1</v>
      </c>
      <c r="P1896">
        <v>3006</v>
      </c>
      <c r="R1896">
        <v>0</v>
      </c>
    </row>
    <row r="1897" spans="1:38" x14ac:dyDescent="0.5">
      <c r="A1897">
        <v>14</v>
      </c>
      <c r="B1897">
        <v>58</v>
      </c>
      <c r="C1897">
        <v>2014</v>
      </c>
      <c r="D1897">
        <v>99</v>
      </c>
      <c r="E1897">
        <v>99</v>
      </c>
      <c r="F1897">
        <v>99</v>
      </c>
      <c r="G1897">
        <v>99</v>
      </c>
      <c r="H1897">
        <v>99</v>
      </c>
      <c r="I1897">
        <v>99</v>
      </c>
      <c r="J1897">
        <v>999</v>
      </c>
      <c r="K1897">
        <v>99</v>
      </c>
      <c r="L1897">
        <v>99</v>
      </c>
      <c r="M1897">
        <v>99</v>
      </c>
      <c r="N1897">
        <v>99</v>
      </c>
      <c r="O1897">
        <v>1</v>
      </c>
      <c r="P1897">
        <v>3006</v>
      </c>
      <c r="Q1897">
        <v>1</v>
      </c>
      <c r="R1897">
        <v>33</v>
      </c>
      <c r="S1897">
        <v>33</v>
      </c>
      <c r="T1897">
        <v>15.454545454545457</v>
      </c>
      <c r="U1897">
        <v>59.87878787878789</v>
      </c>
      <c r="V1897">
        <v>86.887291112643268</v>
      </c>
      <c r="W1897">
        <v>80.196969696969731</v>
      </c>
      <c r="X1897">
        <v>9.7800193607194856</v>
      </c>
      <c r="Y1897">
        <v>2.2797870150066495</v>
      </c>
      <c r="Z1897">
        <v>-15.223590438416261</v>
      </c>
      <c r="AA1897">
        <v>0.31047135196161446</v>
      </c>
      <c r="AB1897">
        <v>0.32238043815235146</v>
      </c>
    </row>
    <row r="1898" spans="1:38" x14ac:dyDescent="0.5">
      <c r="A1898">
        <v>14</v>
      </c>
      <c r="B1898">
        <v>59</v>
      </c>
      <c r="C1898">
        <v>2015</v>
      </c>
      <c r="D1898">
        <v>99</v>
      </c>
      <c r="E1898">
        <v>99</v>
      </c>
      <c r="F1898">
        <v>99</v>
      </c>
      <c r="G1898">
        <v>99</v>
      </c>
      <c r="H1898">
        <v>99</v>
      </c>
      <c r="I1898">
        <v>99</v>
      </c>
      <c r="J1898">
        <v>999</v>
      </c>
      <c r="K1898">
        <v>99</v>
      </c>
      <c r="L1898">
        <v>99</v>
      </c>
      <c r="M1898">
        <v>99</v>
      </c>
      <c r="N1898">
        <v>99</v>
      </c>
      <c r="O1898">
        <v>1</v>
      </c>
      <c r="P1898">
        <v>3006</v>
      </c>
      <c r="Q1898">
        <v>1</v>
      </c>
      <c r="R1898">
        <v>296</v>
      </c>
      <c r="S1898">
        <v>295</v>
      </c>
      <c r="T1898">
        <v>14.5</v>
      </c>
      <c r="U1898">
        <v>57.89491525423729</v>
      </c>
      <c r="V1898">
        <v>86.858989661567861</v>
      </c>
      <c r="W1898">
        <v>80.046779661016899</v>
      </c>
      <c r="X1898">
        <v>10.386816030745164</v>
      </c>
      <c r="Y1898">
        <v>2.5027052298251462</v>
      </c>
      <c r="Z1898">
        <v>-32.79426490015728</v>
      </c>
      <c r="AA1898">
        <v>0.77995309741508789</v>
      </c>
      <c r="AB1898">
        <v>0.77101386471899547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4</v>
      </c>
      <c r="AL1898">
        <v>0</v>
      </c>
    </row>
    <row r="1899" spans="1:38" x14ac:dyDescent="0.5">
      <c r="A1899">
        <v>14</v>
      </c>
      <c r="B1899">
        <v>60</v>
      </c>
      <c r="C1899">
        <v>2016</v>
      </c>
      <c r="D1899">
        <v>99</v>
      </c>
      <c r="E1899">
        <v>99</v>
      </c>
      <c r="F1899">
        <v>99</v>
      </c>
      <c r="G1899">
        <v>99</v>
      </c>
      <c r="H1899">
        <v>99</v>
      </c>
      <c r="I1899">
        <v>99</v>
      </c>
      <c r="J1899">
        <v>999</v>
      </c>
      <c r="K1899">
        <v>99</v>
      </c>
      <c r="L1899">
        <v>99</v>
      </c>
      <c r="M1899">
        <v>99</v>
      </c>
      <c r="N1899">
        <v>99</v>
      </c>
      <c r="O1899">
        <v>1</v>
      </c>
      <c r="P1899">
        <v>3006</v>
      </c>
      <c r="Q1899">
        <v>1</v>
      </c>
      <c r="R1899">
        <v>671</v>
      </c>
      <c r="S1899">
        <v>670</v>
      </c>
      <c r="T1899">
        <v>14.157973174366621</v>
      </c>
      <c r="U1899">
        <v>57.229850746268653</v>
      </c>
      <c r="V1899">
        <v>86.889118869358512</v>
      </c>
      <c r="W1899">
        <v>80.143880597014942</v>
      </c>
      <c r="X1899">
        <v>10.685798212975493</v>
      </c>
      <c r="Y1899">
        <v>2.194498883767575</v>
      </c>
      <c r="Z1899">
        <v>-7.1390951802939444</v>
      </c>
      <c r="AA1899">
        <v>1.4308256567724325</v>
      </c>
      <c r="AB1899">
        <v>1.4055334562555188</v>
      </c>
      <c r="AC1899">
        <v>19</v>
      </c>
      <c r="AD1899">
        <v>0</v>
      </c>
      <c r="AE1899">
        <v>0</v>
      </c>
      <c r="AF1899">
        <v>4</v>
      </c>
      <c r="AG1899">
        <v>21</v>
      </c>
      <c r="AH1899">
        <v>0</v>
      </c>
      <c r="AI1899">
        <v>8</v>
      </c>
      <c r="AJ1899">
        <v>0</v>
      </c>
      <c r="AK1899">
        <v>12</v>
      </c>
      <c r="AL1899">
        <v>31</v>
      </c>
    </row>
    <row r="1900" spans="1:38" x14ac:dyDescent="0.5">
      <c r="A1900">
        <v>14</v>
      </c>
      <c r="B1900">
        <v>61</v>
      </c>
      <c r="C1900">
        <v>2017</v>
      </c>
      <c r="D1900">
        <v>99</v>
      </c>
      <c r="E1900">
        <v>99</v>
      </c>
      <c r="F1900">
        <v>99</v>
      </c>
      <c r="G1900">
        <v>99</v>
      </c>
      <c r="H1900">
        <v>99</v>
      </c>
      <c r="I1900">
        <v>99</v>
      </c>
      <c r="J1900">
        <v>999</v>
      </c>
      <c r="K1900">
        <v>99</v>
      </c>
      <c r="L1900">
        <v>99</v>
      </c>
      <c r="M1900">
        <v>99</v>
      </c>
      <c r="N1900">
        <v>99</v>
      </c>
      <c r="O1900">
        <v>1</v>
      </c>
      <c r="P1900">
        <v>3006</v>
      </c>
      <c r="Q1900">
        <v>1</v>
      </c>
      <c r="R1900">
        <v>558</v>
      </c>
      <c r="S1900">
        <v>556</v>
      </c>
      <c r="T1900">
        <v>14.379928315412188</v>
      </c>
      <c r="U1900">
        <v>57.75</v>
      </c>
      <c r="V1900">
        <v>84.314909935540186</v>
      </c>
      <c r="W1900">
        <v>77.684892086330947</v>
      </c>
      <c r="X1900">
        <v>9.7006742602490217</v>
      </c>
      <c r="Y1900">
        <v>2.1366323599830217</v>
      </c>
      <c r="Z1900">
        <v>-24.860104654774801</v>
      </c>
      <c r="AA1900">
        <v>1.6100643448653955</v>
      </c>
      <c r="AB1900">
        <v>1.5269086685353452</v>
      </c>
      <c r="AC1900">
        <v>39</v>
      </c>
      <c r="AD1900">
        <v>0</v>
      </c>
      <c r="AE1900">
        <v>0</v>
      </c>
      <c r="AF1900">
        <v>4</v>
      </c>
      <c r="AG1900">
        <v>44</v>
      </c>
      <c r="AH1900">
        <v>4</v>
      </c>
      <c r="AI1900">
        <v>8</v>
      </c>
      <c r="AJ1900">
        <v>0</v>
      </c>
      <c r="AK1900">
        <v>21</v>
      </c>
      <c r="AL1900">
        <v>29</v>
      </c>
    </row>
    <row r="1901" spans="1:38" x14ac:dyDescent="0.5">
      <c r="A1901">
        <v>14</v>
      </c>
      <c r="B1901">
        <v>62</v>
      </c>
      <c r="C1901">
        <v>2018</v>
      </c>
      <c r="D1901">
        <v>99</v>
      </c>
      <c r="E1901">
        <v>99</v>
      </c>
      <c r="F1901">
        <v>99</v>
      </c>
      <c r="G1901">
        <v>99</v>
      </c>
      <c r="H1901">
        <v>99</v>
      </c>
      <c r="I1901">
        <v>99</v>
      </c>
      <c r="J1901">
        <v>999</v>
      </c>
      <c r="K1901">
        <v>99</v>
      </c>
      <c r="L1901">
        <v>99</v>
      </c>
      <c r="M1901">
        <v>99</v>
      </c>
      <c r="N1901">
        <v>99</v>
      </c>
      <c r="O1901">
        <v>1</v>
      </c>
      <c r="P1901">
        <v>3006</v>
      </c>
      <c r="Q1901">
        <v>1</v>
      </c>
      <c r="R1901">
        <v>642</v>
      </c>
      <c r="S1901">
        <v>640</v>
      </c>
      <c r="T1901">
        <v>14.493769470404986</v>
      </c>
      <c r="U1901">
        <v>57.948437499999997</v>
      </c>
      <c r="V1901">
        <v>85.174702058504863</v>
      </c>
      <c r="W1901">
        <v>78.526406250000022</v>
      </c>
      <c r="X1901">
        <v>9.758739971684582</v>
      </c>
      <c r="Y1901">
        <v>2.2698080995083281</v>
      </c>
      <c r="Z1901">
        <v>-8.0467306870902942</v>
      </c>
      <c r="AA1901">
        <v>2.5642049766345805</v>
      </c>
      <c r="AB1901">
        <v>2.4990194249334983</v>
      </c>
      <c r="AC1901">
        <v>34</v>
      </c>
      <c r="AD1901">
        <v>0</v>
      </c>
      <c r="AE1901">
        <v>0</v>
      </c>
      <c r="AF1901">
        <v>6</v>
      </c>
      <c r="AG1901">
        <v>63</v>
      </c>
      <c r="AH1901">
        <v>8</v>
      </c>
      <c r="AI1901">
        <v>43</v>
      </c>
      <c r="AJ1901">
        <v>0</v>
      </c>
      <c r="AK1901">
        <v>6</v>
      </c>
      <c r="AL1901">
        <v>19</v>
      </c>
    </row>
    <row r="1902" spans="1:38" x14ac:dyDescent="0.5">
      <c r="A1902">
        <v>14</v>
      </c>
      <c r="B1902">
        <v>63</v>
      </c>
      <c r="C1902">
        <v>2019</v>
      </c>
      <c r="D1902">
        <v>99</v>
      </c>
      <c r="E1902">
        <v>99</v>
      </c>
      <c r="F1902">
        <v>99</v>
      </c>
      <c r="G1902">
        <v>99</v>
      </c>
      <c r="H1902">
        <v>99</v>
      </c>
      <c r="I1902">
        <v>99</v>
      </c>
      <c r="J1902">
        <v>999</v>
      </c>
      <c r="K1902">
        <v>99</v>
      </c>
      <c r="L1902">
        <v>99</v>
      </c>
      <c r="M1902">
        <v>99</v>
      </c>
      <c r="N1902">
        <v>99</v>
      </c>
      <c r="O1902">
        <v>1</v>
      </c>
      <c r="P1902">
        <v>3006</v>
      </c>
      <c r="Q1902">
        <v>1</v>
      </c>
      <c r="R1902">
        <v>420</v>
      </c>
      <c r="S1902">
        <v>420</v>
      </c>
      <c r="T1902">
        <v>14.15</v>
      </c>
      <c r="U1902">
        <v>57.445238095238111</v>
      </c>
      <c r="V1902">
        <v>85.445493473662495</v>
      </c>
      <c r="W1902">
        <v>78.866190476190397</v>
      </c>
      <c r="X1902">
        <v>6.9835043571687789</v>
      </c>
      <c r="Y1902">
        <v>2.5735562185382723</v>
      </c>
      <c r="Z1902">
        <v>-10.905289408729825</v>
      </c>
      <c r="AA1902">
        <v>2.0854021847070499</v>
      </c>
      <c r="AB1902">
        <v>2.0472528388344422</v>
      </c>
      <c r="AC1902">
        <v>44</v>
      </c>
      <c r="AD1902">
        <v>0</v>
      </c>
      <c r="AE1902">
        <v>0</v>
      </c>
      <c r="AF1902">
        <v>2</v>
      </c>
      <c r="AG1902">
        <v>48</v>
      </c>
      <c r="AH1902">
        <v>14</v>
      </c>
      <c r="AI1902">
        <v>20</v>
      </c>
      <c r="AJ1902">
        <v>0</v>
      </c>
      <c r="AK1902">
        <v>7</v>
      </c>
      <c r="AL1902">
        <v>9</v>
      </c>
    </row>
    <row r="1903" spans="1:38" x14ac:dyDescent="0.5">
      <c r="A1903">
        <v>14</v>
      </c>
      <c r="B1903">
        <v>64</v>
      </c>
      <c r="C1903">
        <v>2020</v>
      </c>
      <c r="D1903">
        <v>99</v>
      </c>
      <c r="E1903">
        <v>99</v>
      </c>
      <c r="F1903">
        <v>99</v>
      </c>
      <c r="G1903">
        <v>99</v>
      </c>
      <c r="H1903">
        <v>99</v>
      </c>
      <c r="I1903">
        <v>99</v>
      </c>
      <c r="J1903">
        <v>999</v>
      </c>
      <c r="K1903">
        <v>99</v>
      </c>
      <c r="L1903">
        <v>99</v>
      </c>
      <c r="M1903">
        <v>99</v>
      </c>
      <c r="N1903">
        <v>99</v>
      </c>
      <c r="O1903">
        <v>1</v>
      </c>
      <c r="P1903">
        <v>3006</v>
      </c>
      <c r="Q1903">
        <v>1</v>
      </c>
      <c r="R1903">
        <v>583</v>
      </c>
      <c r="S1903">
        <v>583</v>
      </c>
      <c r="T1903">
        <v>14.452830188679249</v>
      </c>
      <c r="U1903">
        <v>57.70325900514581</v>
      </c>
      <c r="V1903">
        <v>89.733752827029463</v>
      </c>
      <c r="W1903">
        <v>82.824253859348261</v>
      </c>
      <c r="X1903">
        <v>8.5012072041974882</v>
      </c>
      <c r="Y1903">
        <v>3.0613127958633846</v>
      </c>
      <c r="Z1903">
        <v>-33.134667053487426</v>
      </c>
      <c r="AA1903">
        <v>2.7924130663856697</v>
      </c>
      <c r="AB1903">
        <v>2.7996499635973047</v>
      </c>
      <c r="AC1903">
        <v>21</v>
      </c>
      <c r="AD1903">
        <v>0</v>
      </c>
      <c r="AE1903">
        <v>0</v>
      </c>
      <c r="AF1903">
        <v>4</v>
      </c>
      <c r="AG1903">
        <v>79</v>
      </c>
      <c r="AH1903">
        <v>24</v>
      </c>
      <c r="AI1903">
        <v>47</v>
      </c>
      <c r="AJ1903">
        <v>0</v>
      </c>
      <c r="AK1903">
        <v>3</v>
      </c>
      <c r="AL1903">
        <v>9</v>
      </c>
    </row>
    <row r="1904" spans="1:38" x14ac:dyDescent="0.5">
      <c r="A1904">
        <v>14</v>
      </c>
      <c r="B1904">
        <v>65</v>
      </c>
      <c r="C1904">
        <v>2021</v>
      </c>
      <c r="D1904">
        <v>99</v>
      </c>
      <c r="E1904">
        <v>99</v>
      </c>
      <c r="F1904">
        <v>99</v>
      </c>
      <c r="G1904">
        <v>99</v>
      </c>
      <c r="H1904">
        <v>99</v>
      </c>
      <c r="I1904">
        <v>99</v>
      </c>
      <c r="J1904">
        <v>999</v>
      </c>
      <c r="K1904">
        <v>99</v>
      </c>
      <c r="L1904">
        <v>99</v>
      </c>
      <c r="M1904">
        <v>99</v>
      </c>
      <c r="N1904">
        <v>99</v>
      </c>
      <c r="O1904">
        <v>1</v>
      </c>
      <c r="P1904">
        <v>3006</v>
      </c>
      <c r="Q1904">
        <v>1</v>
      </c>
      <c r="R1904">
        <v>253</v>
      </c>
      <c r="S1904">
        <v>253</v>
      </c>
      <c r="T1904">
        <v>13.596837944664028</v>
      </c>
      <c r="U1904">
        <v>56.114624505928838</v>
      </c>
      <c r="V1904">
        <v>86.686607941966145</v>
      </c>
      <c r="W1904">
        <v>80.011739130434748</v>
      </c>
      <c r="X1904">
        <v>9.7956942292992473</v>
      </c>
      <c r="Y1904">
        <v>3.1482951590363242</v>
      </c>
      <c r="Z1904">
        <v>-19.634855321794895</v>
      </c>
      <c r="AA1904">
        <v>0.9622698919823518</v>
      </c>
      <c r="AB1904">
        <v>0.907371711533559</v>
      </c>
      <c r="AC1904">
        <v>5</v>
      </c>
      <c r="AD1904">
        <v>0</v>
      </c>
      <c r="AE1904">
        <v>0</v>
      </c>
      <c r="AF1904">
        <v>2</v>
      </c>
      <c r="AG1904">
        <v>16</v>
      </c>
      <c r="AH1904">
        <v>9</v>
      </c>
      <c r="AI1904">
        <v>23</v>
      </c>
      <c r="AJ1904">
        <v>0</v>
      </c>
      <c r="AK1904">
        <v>0</v>
      </c>
      <c r="AL1904">
        <v>2</v>
      </c>
    </row>
    <row r="1905" spans="1:38" x14ac:dyDescent="0.5">
      <c r="A1905">
        <v>14</v>
      </c>
      <c r="B1905">
        <v>66</v>
      </c>
      <c r="C1905">
        <v>2022</v>
      </c>
      <c r="D1905">
        <v>99</v>
      </c>
      <c r="E1905">
        <v>99</v>
      </c>
      <c r="F1905">
        <v>99</v>
      </c>
      <c r="G1905">
        <v>99</v>
      </c>
      <c r="H1905">
        <v>99</v>
      </c>
      <c r="I1905">
        <v>99</v>
      </c>
      <c r="J1905">
        <v>999</v>
      </c>
      <c r="K1905">
        <v>99</v>
      </c>
      <c r="L1905">
        <v>99</v>
      </c>
      <c r="M1905">
        <v>99</v>
      </c>
      <c r="N1905">
        <v>99</v>
      </c>
      <c r="O1905">
        <v>1</v>
      </c>
      <c r="P1905">
        <v>3006</v>
      </c>
      <c r="Q1905">
        <v>1</v>
      </c>
      <c r="R1905">
        <v>695</v>
      </c>
      <c r="S1905">
        <v>695</v>
      </c>
      <c r="T1905">
        <v>13.335251798561149</v>
      </c>
      <c r="U1905">
        <v>55.905035971223029</v>
      </c>
      <c r="V1905">
        <v>95.957910161578269</v>
      </c>
      <c r="W1905">
        <v>88.56915107913666</v>
      </c>
      <c r="X1905">
        <v>7.1559338760955118</v>
      </c>
      <c r="Y1905">
        <v>2.7315719705620793</v>
      </c>
      <c r="Z1905">
        <v>-36.373051583087253</v>
      </c>
      <c r="AA1905">
        <v>2.4127755597986464</v>
      </c>
      <c r="AB1905">
        <v>2.491857876342138</v>
      </c>
      <c r="AC1905">
        <v>5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34</v>
      </c>
      <c r="AJ1905">
        <v>0</v>
      </c>
      <c r="AK1905">
        <v>1</v>
      </c>
      <c r="AL1905">
        <v>3</v>
      </c>
    </row>
    <row r="1906" spans="1:38" x14ac:dyDescent="0.5">
      <c r="A1906">
        <v>14</v>
      </c>
      <c r="B1906">
        <v>67</v>
      </c>
      <c r="C1906">
        <v>2012</v>
      </c>
      <c r="D1906">
        <v>99</v>
      </c>
      <c r="E1906">
        <v>99</v>
      </c>
      <c r="F1906">
        <v>99</v>
      </c>
      <c r="G1906">
        <v>99</v>
      </c>
      <c r="H1906">
        <v>99</v>
      </c>
      <c r="I1906">
        <v>99</v>
      </c>
      <c r="J1906">
        <v>999</v>
      </c>
      <c r="K1906">
        <v>99</v>
      </c>
      <c r="L1906">
        <v>99</v>
      </c>
      <c r="M1906">
        <v>99</v>
      </c>
      <c r="N1906">
        <v>99</v>
      </c>
      <c r="O1906">
        <v>1</v>
      </c>
      <c r="P1906">
        <v>3007</v>
      </c>
      <c r="R1906">
        <v>0</v>
      </c>
    </row>
    <row r="1907" spans="1:38" x14ac:dyDescent="0.5">
      <c r="A1907">
        <v>14</v>
      </c>
      <c r="B1907">
        <v>68</v>
      </c>
      <c r="C1907">
        <v>2013</v>
      </c>
      <c r="D1907">
        <v>99</v>
      </c>
      <c r="E1907">
        <v>99</v>
      </c>
      <c r="F1907">
        <v>99</v>
      </c>
      <c r="G1907">
        <v>99</v>
      </c>
      <c r="H1907">
        <v>99</v>
      </c>
      <c r="I1907">
        <v>99</v>
      </c>
      <c r="J1907">
        <v>999</v>
      </c>
      <c r="K1907">
        <v>99</v>
      </c>
      <c r="L1907">
        <v>99</v>
      </c>
      <c r="M1907">
        <v>99</v>
      </c>
      <c r="N1907">
        <v>99</v>
      </c>
      <c r="O1907">
        <v>1</v>
      </c>
      <c r="P1907">
        <v>3007</v>
      </c>
      <c r="R1907">
        <v>0</v>
      </c>
    </row>
    <row r="1908" spans="1:38" x14ac:dyDescent="0.5">
      <c r="A1908">
        <v>14</v>
      </c>
      <c r="B1908">
        <v>69</v>
      </c>
      <c r="C1908">
        <v>2014</v>
      </c>
      <c r="D1908">
        <v>99</v>
      </c>
      <c r="E1908">
        <v>99</v>
      </c>
      <c r="F1908">
        <v>99</v>
      </c>
      <c r="G1908">
        <v>99</v>
      </c>
      <c r="H1908">
        <v>99</v>
      </c>
      <c r="I1908">
        <v>99</v>
      </c>
      <c r="J1908">
        <v>999</v>
      </c>
      <c r="K1908">
        <v>99</v>
      </c>
      <c r="L1908">
        <v>99</v>
      </c>
      <c r="M1908">
        <v>99</v>
      </c>
      <c r="N1908">
        <v>99</v>
      </c>
      <c r="O1908">
        <v>1</v>
      </c>
      <c r="P1908">
        <v>3007</v>
      </c>
      <c r="R1908">
        <v>0</v>
      </c>
    </row>
    <row r="1909" spans="1:38" x14ac:dyDescent="0.5">
      <c r="A1909">
        <v>14</v>
      </c>
      <c r="B1909">
        <v>70</v>
      </c>
      <c r="C1909">
        <v>2015</v>
      </c>
      <c r="D1909">
        <v>99</v>
      </c>
      <c r="E1909">
        <v>99</v>
      </c>
      <c r="F1909">
        <v>99</v>
      </c>
      <c r="G1909">
        <v>99</v>
      </c>
      <c r="H1909">
        <v>99</v>
      </c>
      <c r="I1909">
        <v>99</v>
      </c>
      <c r="J1909">
        <v>999</v>
      </c>
      <c r="K1909">
        <v>99</v>
      </c>
      <c r="L1909">
        <v>99</v>
      </c>
      <c r="M1909">
        <v>99</v>
      </c>
      <c r="N1909">
        <v>99</v>
      </c>
      <c r="O1909">
        <v>1</v>
      </c>
      <c r="P1909">
        <v>3007</v>
      </c>
      <c r="R1909">
        <v>0</v>
      </c>
    </row>
    <row r="1910" spans="1:38" x14ac:dyDescent="0.5">
      <c r="A1910">
        <v>14</v>
      </c>
      <c r="B1910">
        <v>71</v>
      </c>
      <c r="C1910">
        <v>2016</v>
      </c>
      <c r="D1910">
        <v>99</v>
      </c>
      <c r="E1910">
        <v>99</v>
      </c>
      <c r="F1910">
        <v>99</v>
      </c>
      <c r="G1910">
        <v>99</v>
      </c>
      <c r="H1910">
        <v>99</v>
      </c>
      <c r="I1910">
        <v>99</v>
      </c>
      <c r="J1910">
        <v>999</v>
      </c>
      <c r="K1910">
        <v>99</v>
      </c>
      <c r="L1910">
        <v>99</v>
      </c>
      <c r="M1910">
        <v>99</v>
      </c>
      <c r="N1910">
        <v>99</v>
      </c>
      <c r="O1910">
        <v>1</v>
      </c>
      <c r="P1910">
        <v>3007</v>
      </c>
      <c r="R1910">
        <v>0</v>
      </c>
    </row>
    <row r="1911" spans="1:38" x14ac:dyDescent="0.5">
      <c r="A1911">
        <v>14</v>
      </c>
      <c r="B1911">
        <v>72</v>
      </c>
      <c r="C1911">
        <v>2017</v>
      </c>
      <c r="D1911">
        <v>99</v>
      </c>
      <c r="E1911">
        <v>99</v>
      </c>
      <c r="F1911">
        <v>99</v>
      </c>
      <c r="G1911">
        <v>99</v>
      </c>
      <c r="H1911">
        <v>99</v>
      </c>
      <c r="I1911">
        <v>99</v>
      </c>
      <c r="J1911">
        <v>999</v>
      </c>
      <c r="K1911">
        <v>99</v>
      </c>
      <c r="L1911">
        <v>99</v>
      </c>
      <c r="M1911">
        <v>99</v>
      </c>
      <c r="N1911">
        <v>99</v>
      </c>
      <c r="O1911">
        <v>1</v>
      </c>
      <c r="P1911">
        <v>3007</v>
      </c>
      <c r="R1911">
        <v>0</v>
      </c>
    </row>
    <row r="1912" spans="1:38" x14ac:dyDescent="0.5">
      <c r="A1912">
        <v>14</v>
      </c>
      <c r="B1912">
        <v>73</v>
      </c>
      <c r="C1912">
        <v>2018</v>
      </c>
      <c r="D1912">
        <v>99</v>
      </c>
      <c r="E1912">
        <v>99</v>
      </c>
      <c r="F1912">
        <v>99</v>
      </c>
      <c r="G1912">
        <v>99</v>
      </c>
      <c r="H1912">
        <v>99</v>
      </c>
      <c r="I1912">
        <v>99</v>
      </c>
      <c r="J1912">
        <v>999</v>
      </c>
      <c r="K1912">
        <v>99</v>
      </c>
      <c r="L1912">
        <v>99</v>
      </c>
      <c r="M1912">
        <v>99</v>
      </c>
      <c r="N1912">
        <v>99</v>
      </c>
      <c r="O1912">
        <v>1</v>
      </c>
      <c r="P1912">
        <v>3007</v>
      </c>
      <c r="R1912">
        <v>0</v>
      </c>
    </row>
    <row r="1913" spans="1:38" x14ac:dyDescent="0.5">
      <c r="A1913">
        <v>14</v>
      </c>
      <c r="B1913">
        <v>74</v>
      </c>
      <c r="C1913">
        <v>2019</v>
      </c>
      <c r="D1913">
        <v>99</v>
      </c>
      <c r="E1913">
        <v>99</v>
      </c>
      <c r="F1913">
        <v>99</v>
      </c>
      <c r="G1913">
        <v>99</v>
      </c>
      <c r="H1913">
        <v>99</v>
      </c>
      <c r="I1913">
        <v>99</v>
      </c>
      <c r="J1913">
        <v>999</v>
      </c>
      <c r="K1913">
        <v>99</v>
      </c>
      <c r="L1913">
        <v>99</v>
      </c>
      <c r="M1913">
        <v>99</v>
      </c>
      <c r="N1913">
        <v>99</v>
      </c>
      <c r="O1913">
        <v>1</v>
      </c>
      <c r="P1913">
        <v>3007</v>
      </c>
      <c r="R1913">
        <v>0</v>
      </c>
    </row>
    <row r="1914" spans="1:38" x14ac:dyDescent="0.5">
      <c r="A1914">
        <v>14</v>
      </c>
      <c r="B1914">
        <v>75</v>
      </c>
      <c r="C1914">
        <v>2020</v>
      </c>
      <c r="D1914">
        <v>99</v>
      </c>
      <c r="E1914">
        <v>99</v>
      </c>
      <c r="F1914">
        <v>99</v>
      </c>
      <c r="G1914">
        <v>99</v>
      </c>
      <c r="H1914">
        <v>99</v>
      </c>
      <c r="I1914">
        <v>99</v>
      </c>
      <c r="J1914">
        <v>999</v>
      </c>
      <c r="K1914">
        <v>99</v>
      </c>
      <c r="L1914">
        <v>99</v>
      </c>
      <c r="M1914">
        <v>99</v>
      </c>
      <c r="N1914">
        <v>99</v>
      </c>
      <c r="O1914">
        <v>1</v>
      </c>
      <c r="P1914">
        <v>3007</v>
      </c>
      <c r="R1914">
        <v>0</v>
      </c>
    </row>
    <row r="1915" spans="1:38" x14ac:dyDescent="0.5">
      <c r="A1915">
        <v>14</v>
      </c>
      <c r="B1915">
        <v>76</v>
      </c>
      <c r="C1915">
        <v>2021</v>
      </c>
      <c r="D1915">
        <v>99</v>
      </c>
      <c r="E1915">
        <v>99</v>
      </c>
      <c r="F1915">
        <v>99</v>
      </c>
      <c r="G1915">
        <v>99</v>
      </c>
      <c r="H1915">
        <v>99</v>
      </c>
      <c r="I1915">
        <v>99</v>
      </c>
      <c r="J1915">
        <v>999</v>
      </c>
      <c r="K1915">
        <v>99</v>
      </c>
      <c r="L1915">
        <v>99</v>
      </c>
      <c r="M1915">
        <v>99</v>
      </c>
      <c r="N1915">
        <v>99</v>
      </c>
      <c r="O1915">
        <v>1</v>
      </c>
      <c r="P1915">
        <v>3007</v>
      </c>
      <c r="R1915">
        <v>0</v>
      </c>
    </row>
    <row r="1916" spans="1:38" x14ac:dyDescent="0.5">
      <c r="A1916">
        <v>14</v>
      </c>
      <c r="B1916">
        <v>77</v>
      </c>
      <c r="C1916">
        <v>2022</v>
      </c>
      <c r="D1916">
        <v>99</v>
      </c>
      <c r="E1916">
        <v>99</v>
      </c>
      <c r="F1916">
        <v>99</v>
      </c>
      <c r="G1916">
        <v>99</v>
      </c>
      <c r="H1916">
        <v>99</v>
      </c>
      <c r="I1916">
        <v>99</v>
      </c>
      <c r="J1916">
        <v>999</v>
      </c>
      <c r="K1916">
        <v>99</v>
      </c>
      <c r="L1916">
        <v>99</v>
      </c>
      <c r="M1916">
        <v>99</v>
      </c>
      <c r="N1916">
        <v>99</v>
      </c>
      <c r="O1916">
        <v>1</v>
      </c>
      <c r="P1916">
        <v>3007</v>
      </c>
      <c r="R1916">
        <v>0</v>
      </c>
    </row>
    <row r="1917" spans="1:38" x14ac:dyDescent="0.5">
      <c r="A1917">
        <v>14</v>
      </c>
      <c r="B1917">
        <v>78</v>
      </c>
      <c r="C1917">
        <v>2012</v>
      </c>
      <c r="D1917">
        <v>99</v>
      </c>
      <c r="E1917">
        <v>99</v>
      </c>
      <c r="F1917">
        <v>99</v>
      </c>
      <c r="G1917">
        <v>99</v>
      </c>
      <c r="H1917">
        <v>99</v>
      </c>
      <c r="I1917">
        <v>99</v>
      </c>
      <c r="J1917">
        <v>999</v>
      </c>
      <c r="K1917">
        <v>99</v>
      </c>
      <c r="L1917">
        <v>99</v>
      </c>
      <c r="M1917">
        <v>99</v>
      </c>
      <c r="N1917">
        <v>99</v>
      </c>
      <c r="O1917">
        <v>1</v>
      </c>
      <c r="P1917">
        <v>3011</v>
      </c>
      <c r="R1917">
        <v>0</v>
      </c>
    </row>
    <row r="1918" spans="1:38" x14ac:dyDescent="0.5">
      <c r="A1918">
        <v>14</v>
      </c>
      <c r="B1918">
        <v>79</v>
      </c>
      <c r="C1918">
        <v>2013</v>
      </c>
      <c r="D1918">
        <v>99</v>
      </c>
      <c r="E1918">
        <v>99</v>
      </c>
      <c r="F1918">
        <v>99</v>
      </c>
      <c r="G1918">
        <v>99</v>
      </c>
      <c r="H1918">
        <v>99</v>
      </c>
      <c r="I1918">
        <v>99</v>
      </c>
      <c r="J1918">
        <v>999</v>
      </c>
      <c r="K1918">
        <v>99</v>
      </c>
      <c r="L1918">
        <v>99</v>
      </c>
      <c r="M1918">
        <v>99</v>
      </c>
      <c r="N1918">
        <v>99</v>
      </c>
      <c r="O1918">
        <v>1</v>
      </c>
      <c r="P1918">
        <v>3011</v>
      </c>
      <c r="R1918">
        <v>0</v>
      </c>
    </row>
    <row r="1919" spans="1:38" x14ac:dyDescent="0.5">
      <c r="A1919">
        <v>14</v>
      </c>
      <c r="B1919">
        <v>80</v>
      </c>
      <c r="C1919">
        <v>2014</v>
      </c>
      <c r="D1919">
        <v>99</v>
      </c>
      <c r="E1919">
        <v>99</v>
      </c>
      <c r="F1919">
        <v>99</v>
      </c>
      <c r="G1919">
        <v>99</v>
      </c>
      <c r="H1919">
        <v>99</v>
      </c>
      <c r="I1919">
        <v>99</v>
      </c>
      <c r="J1919">
        <v>999</v>
      </c>
      <c r="K1919">
        <v>99</v>
      </c>
      <c r="L1919">
        <v>99</v>
      </c>
      <c r="M1919">
        <v>99</v>
      </c>
      <c r="N1919">
        <v>99</v>
      </c>
      <c r="O1919">
        <v>1</v>
      </c>
      <c r="P1919">
        <v>3011</v>
      </c>
      <c r="R1919">
        <v>0</v>
      </c>
    </row>
    <row r="1920" spans="1:38" x14ac:dyDescent="0.5">
      <c r="A1920">
        <v>14</v>
      </c>
      <c r="B1920">
        <v>81</v>
      </c>
      <c r="C1920">
        <v>2015</v>
      </c>
      <c r="D1920">
        <v>99</v>
      </c>
      <c r="E1920">
        <v>99</v>
      </c>
      <c r="F1920">
        <v>99</v>
      </c>
      <c r="G1920">
        <v>99</v>
      </c>
      <c r="H1920">
        <v>99</v>
      </c>
      <c r="I1920">
        <v>99</v>
      </c>
      <c r="J1920">
        <v>999</v>
      </c>
      <c r="K1920">
        <v>99</v>
      </c>
      <c r="L1920">
        <v>99</v>
      </c>
      <c r="M1920">
        <v>99</v>
      </c>
      <c r="N1920">
        <v>99</v>
      </c>
      <c r="O1920">
        <v>1</v>
      </c>
      <c r="P1920">
        <v>3011</v>
      </c>
      <c r="R1920">
        <v>0</v>
      </c>
    </row>
    <row r="1921" spans="1:18" x14ac:dyDescent="0.5">
      <c r="A1921">
        <v>14</v>
      </c>
      <c r="B1921">
        <v>82</v>
      </c>
      <c r="C1921">
        <v>2016</v>
      </c>
      <c r="D1921">
        <v>99</v>
      </c>
      <c r="E1921">
        <v>99</v>
      </c>
      <c r="F1921">
        <v>99</v>
      </c>
      <c r="G1921">
        <v>99</v>
      </c>
      <c r="H1921">
        <v>99</v>
      </c>
      <c r="I1921">
        <v>99</v>
      </c>
      <c r="J1921">
        <v>999</v>
      </c>
      <c r="K1921">
        <v>99</v>
      </c>
      <c r="L1921">
        <v>99</v>
      </c>
      <c r="M1921">
        <v>99</v>
      </c>
      <c r="N1921">
        <v>99</v>
      </c>
      <c r="O1921">
        <v>1</v>
      </c>
      <c r="P1921">
        <v>3011</v>
      </c>
      <c r="R1921">
        <v>0</v>
      </c>
    </row>
    <row r="1922" spans="1:18" x14ac:dyDescent="0.5">
      <c r="A1922">
        <v>14</v>
      </c>
      <c r="B1922">
        <v>83</v>
      </c>
      <c r="C1922">
        <v>2017</v>
      </c>
      <c r="D1922">
        <v>99</v>
      </c>
      <c r="E1922">
        <v>99</v>
      </c>
      <c r="F1922">
        <v>99</v>
      </c>
      <c r="G1922">
        <v>99</v>
      </c>
      <c r="H1922">
        <v>99</v>
      </c>
      <c r="I1922">
        <v>99</v>
      </c>
      <c r="J1922">
        <v>999</v>
      </c>
      <c r="K1922">
        <v>99</v>
      </c>
      <c r="L1922">
        <v>99</v>
      </c>
      <c r="M1922">
        <v>99</v>
      </c>
      <c r="N1922">
        <v>99</v>
      </c>
      <c r="O1922">
        <v>1</v>
      </c>
      <c r="P1922">
        <v>3011</v>
      </c>
      <c r="R1922">
        <v>0</v>
      </c>
    </row>
    <row r="1923" spans="1:18" x14ac:dyDescent="0.5">
      <c r="A1923">
        <v>14</v>
      </c>
      <c r="B1923">
        <v>84</v>
      </c>
      <c r="C1923">
        <v>2018</v>
      </c>
      <c r="D1923">
        <v>99</v>
      </c>
      <c r="E1923">
        <v>99</v>
      </c>
      <c r="F1923">
        <v>99</v>
      </c>
      <c r="G1923">
        <v>99</v>
      </c>
      <c r="H1923">
        <v>99</v>
      </c>
      <c r="I1923">
        <v>99</v>
      </c>
      <c r="J1923">
        <v>999</v>
      </c>
      <c r="K1923">
        <v>99</v>
      </c>
      <c r="L1923">
        <v>99</v>
      </c>
      <c r="M1923">
        <v>99</v>
      </c>
      <c r="N1923">
        <v>99</v>
      </c>
      <c r="O1923">
        <v>1</v>
      </c>
      <c r="P1923">
        <v>3011</v>
      </c>
      <c r="R1923">
        <v>0</v>
      </c>
    </row>
    <row r="1924" spans="1:18" x14ac:dyDescent="0.5">
      <c r="A1924">
        <v>14</v>
      </c>
      <c r="B1924">
        <v>85</v>
      </c>
      <c r="C1924">
        <v>2019</v>
      </c>
      <c r="D1924">
        <v>99</v>
      </c>
      <c r="E1924">
        <v>99</v>
      </c>
      <c r="F1924">
        <v>99</v>
      </c>
      <c r="G1924">
        <v>99</v>
      </c>
      <c r="H1924">
        <v>99</v>
      </c>
      <c r="I1924">
        <v>99</v>
      </c>
      <c r="J1924">
        <v>999</v>
      </c>
      <c r="K1924">
        <v>99</v>
      </c>
      <c r="L1924">
        <v>99</v>
      </c>
      <c r="M1924">
        <v>99</v>
      </c>
      <c r="N1924">
        <v>99</v>
      </c>
      <c r="O1924">
        <v>1</v>
      </c>
      <c r="P1924">
        <v>3011</v>
      </c>
      <c r="R1924">
        <v>0</v>
      </c>
    </row>
    <row r="1925" spans="1:18" x14ac:dyDescent="0.5">
      <c r="A1925">
        <v>14</v>
      </c>
      <c r="B1925">
        <v>86</v>
      </c>
      <c r="C1925">
        <v>2020</v>
      </c>
      <c r="D1925">
        <v>99</v>
      </c>
      <c r="E1925">
        <v>99</v>
      </c>
      <c r="F1925">
        <v>99</v>
      </c>
      <c r="G1925">
        <v>99</v>
      </c>
      <c r="H1925">
        <v>99</v>
      </c>
      <c r="I1925">
        <v>99</v>
      </c>
      <c r="J1925">
        <v>999</v>
      </c>
      <c r="K1925">
        <v>99</v>
      </c>
      <c r="L1925">
        <v>99</v>
      </c>
      <c r="M1925">
        <v>99</v>
      </c>
      <c r="N1925">
        <v>99</v>
      </c>
      <c r="O1925">
        <v>1</v>
      </c>
      <c r="P1925">
        <v>3011</v>
      </c>
      <c r="R1925">
        <v>0</v>
      </c>
    </row>
    <row r="1926" spans="1:18" x14ac:dyDescent="0.5">
      <c r="A1926">
        <v>14</v>
      </c>
      <c r="B1926">
        <v>87</v>
      </c>
      <c r="C1926">
        <v>2021</v>
      </c>
      <c r="D1926">
        <v>99</v>
      </c>
      <c r="E1926">
        <v>99</v>
      </c>
      <c r="F1926">
        <v>99</v>
      </c>
      <c r="G1926">
        <v>99</v>
      </c>
      <c r="H1926">
        <v>99</v>
      </c>
      <c r="I1926">
        <v>99</v>
      </c>
      <c r="J1926">
        <v>999</v>
      </c>
      <c r="K1926">
        <v>99</v>
      </c>
      <c r="L1926">
        <v>99</v>
      </c>
      <c r="M1926">
        <v>99</v>
      </c>
      <c r="N1926">
        <v>99</v>
      </c>
      <c r="O1926">
        <v>1</v>
      </c>
      <c r="P1926">
        <v>3011</v>
      </c>
      <c r="R1926">
        <v>0</v>
      </c>
    </row>
    <row r="1927" spans="1:18" x14ac:dyDescent="0.5">
      <c r="A1927">
        <v>14</v>
      </c>
      <c r="B1927">
        <v>88</v>
      </c>
      <c r="C1927">
        <v>2022</v>
      </c>
      <c r="D1927">
        <v>99</v>
      </c>
      <c r="E1927">
        <v>99</v>
      </c>
      <c r="F1927">
        <v>99</v>
      </c>
      <c r="G1927">
        <v>99</v>
      </c>
      <c r="H1927">
        <v>99</v>
      </c>
      <c r="I1927">
        <v>99</v>
      </c>
      <c r="J1927">
        <v>999</v>
      </c>
      <c r="K1927">
        <v>99</v>
      </c>
      <c r="L1927">
        <v>99</v>
      </c>
      <c r="M1927">
        <v>99</v>
      </c>
      <c r="N1927">
        <v>99</v>
      </c>
      <c r="O1927">
        <v>1</v>
      </c>
      <c r="P1927">
        <v>3011</v>
      </c>
      <c r="R1927">
        <v>0</v>
      </c>
    </row>
    <row r="1928" spans="1:18" x14ac:dyDescent="0.5">
      <c r="A1928">
        <v>14</v>
      </c>
      <c r="B1928">
        <v>89</v>
      </c>
      <c r="C1928">
        <v>2012</v>
      </c>
      <c r="D1928">
        <v>99</v>
      </c>
      <c r="E1928">
        <v>99</v>
      </c>
      <c r="F1928">
        <v>99</v>
      </c>
      <c r="G1928">
        <v>99</v>
      </c>
      <c r="H1928">
        <v>99</v>
      </c>
      <c r="I1928">
        <v>99</v>
      </c>
      <c r="J1928">
        <v>999</v>
      </c>
      <c r="K1928">
        <v>99</v>
      </c>
      <c r="L1928">
        <v>99</v>
      </c>
      <c r="M1928">
        <v>99</v>
      </c>
      <c r="N1928">
        <v>99</v>
      </c>
      <c r="O1928">
        <v>1</v>
      </c>
      <c r="P1928">
        <v>3012</v>
      </c>
      <c r="R1928">
        <v>0</v>
      </c>
    </row>
    <row r="1929" spans="1:18" x14ac:dyDescent="0.5">
      <c r="A1929">
        <v>14</v>
      </c>
      <c r="B1929">
        <v>90</v>
      </c>
      <c r="C1929">
        <v>2013</v>
      </c>
      <c r="D1929">
        <v>99</v>
      </c>
      <c r="E1929">
        <v>99</v>
      </c>
      <c r="F1929">
        <v>99</v>
      </c>
      <c r="G1929">
        <v>99</v>
      </c>
      <c r="H1929">
        <v>99</v>
      </c>
      <c r="I1929">
        <v>99</v>
      </c>
      <c r="J1929">
        <v>999</v>
      </c>
      <c r="K1929">
        <v>99</v>
      </c>
      <c r="L1929">
        <v>99</v>
      </c>
      <c r="M1929">
        <v>99</v>
      </c>
      <c r="N1929">
        <v>99</v>
      </c>
      <c r="O1929">
        <v>1</v>
      </c>
      <c r="P1929">
        <v>3012</v>
      </c>
      <c r="R1929">
        <v>0</v>
      </c>
    </row>
    <row r="1930" spans="1:18" x14ac:dyDescent="0.5">
      <c r="A1930">
        <v>14</v>
      </c>
      <c r="B1930">
        <v>91</v>
      </c>
      <c r="C1930">
        <v>2014</v>
      </c>
      <c r="D1930">
        <v>99</v>
      </c>
      <c r="E1930">
        <v>99</v>
      </c>
      <c r="F1930">
        <v>99</v>
      </c>
      <c r="G1930">
        <v>99</v>
      </c>
      <c r="H1930">
        <v>99</v>
      </c>
      <c r="I1930">
        <v>99</v>
      </c>
      <c r="J1930">
        <v>999</v>
      </c>
      <c r="K1930">
        <v>99</v>
      </c>
      <c r="L1930">
        <v>99</v>
      </c>
      <c r="M1930">
        <v>99</v>
      </c>
      <c r="N1930">
        <v>99</v>
      </c>
      <c r="O1930">
        <v>1</v>
      </c>
      <c r="P1930">
        <v>3012</v>
      </c>
      <c r="R1930">
        <v>0</v>
      </c>
    </row>
    <row r="1931" spans="1:18" x14ac:dyDescent="0.5">
      <c r="A1931">
        <v>14</v>
      </c>
      <c r="B1931">
        <v>92</v>
      </c>
      <c r="C1931">
        <v>2015</v>
      </c>
      <c r="D1931">
        <v>99</v>
      </c>
      <c r="E1931">
        <v>99</v>
      </c>
      <c r="F1931">
        <v>99</v>
      </c>
      <c r="G1931">
        <v>99</v>
      </c>
      <c r="H1931">
        <v>99</v>
      </c>
      <c r="I1931">
        <v>99</v>
      </c>
      <c r="J1931">
        <v>999</v>
      </c>
      <c r="K1931">
        <v>99</v>
      </c>
      <c r="L1931">
        <v>99</v>
      </c>
      <c r="M1931">
        <v>99</v>
      </c>
      <c r="N1931">
        <v>99</v>
      </c>
      <c r="O1931">
        <v>1</v>
      </c>
      <c r="P1931">
        <v>3012</v>
      </c>
      <c r="R1931">
        <v>0</v>
      </c>
    </row>
    <row r="1932" spans="1:18" x14ac:dyDescent="0.5">
      <c r="A1932">
        <v>14</v>
      </c>
      <c r="B1932">
        <v>93</v>
      </c>
      <c r="C1932">
        <v>2016</v>
      </c>
      <c r="D1932">
        <v>99</v>
      </c>
      <c r="E1932">
        <v>99</v>
      </c>
      <c r="F1932">
        <v>99</v>
      </c>
      <c r="G1932">
        <v>99</v>
      </c>
      <c r="H1932">
        <v>99</v>
      </c>
      <c r="I1932">
        <v>99</v>
      </c>
      <c r="J1932">
        <v>999</v>
      </c>
      <c r="K1932">
        <v>99</v>
      </c>
      <c r="L1932">
        <v>99</v>
      </c>
      <c r="M1932">
        <v>99</v>
      </c>
      <c r="N1932">
        <v>99</v>
      </c>
      <c r="O1932">
        <v>1</v>
      </c>
      <c r="P1932">
        <v>3012</v>
      </c>
      <c r="R1932">
        <v>0</v>
      </c>
    </row>
    <row r="1933" spans="1:18" x14ac:dyDescent="0.5">
      <c r="A1933">
        <v>14</v>
      </c>
      <c r="B1933">
        <v>94</v>
      </c>
      <c r="C1933">
        <v>2017</v>
      </c>
      <c r="D1933">
        <v>99</v>
      </c>
      <c r="E1933">
        <v>99</v>
      </c>
      <c r="F1933">
        <v>99</v>
      </c>
      <c r="G1933">
        <v>99</v>
      </c>
      <c r="H1933">
        <v>99</v>
      </c>
      <c r="I1933">
        <v>99</v>
      </c>
      <c r="J1933">
        <v>999</v>
      </c>
      <c r="K1933">
        <v>99</v>
      </c>
      <c r="L1933">
        <v>99</v>
      </c>
      <c r="M1933">
        <v>99</v>
      </c>
      <c r="N1933">
        <v>99</v>
      </c>
      <c r="O1933">
        <v>1</v>
      </c>
      <c r="P1933">
        <v>3012</v>
      </c>
      <c r="R1933">
        <v>0</v>
      </c>
    </row>
    <row r="1934" spans="1:18" x14ac:dyDescent="0.5">
      <c r="A1934">
        <v>14</v>
      </c>
      <c r="B1934">
        <v>95</v>
      </c>
      <c r="C1934">
        <v>2018</v>
      </c>
      <c r="D1934">
        <v>99</v>
      </c>
      <c r="E1934">
        <v>99</v>
      </c>
      <c r="F1934">
        <v>99</v>
      </c>
      <c r="G1934">
        <v>99</v>
      </c>
      <c r="H1934">
        <v>99</v>
      </c>
      <c r="I1934">
        <v>99</v>
      </c>
      <c r="J1934">
        <v>999</v>
      </c>
      <c r="K1934">
        <v>99</v>
      </c>
      <c r="L1934">
        <v>99</v>
      </c>
      <c r="M1934">
        <v>99</v>
      </c>
      <c r="N1934">
        <v>99</v>
      </c>
      <c r="O1934">
        <v>1</v>
      </c>
      <c r="P1934">
        <v>3012</v>
      </c>
      <c r="R1934">
        <v>0</v>
      </c>
    </row>
    <row r="1935" spans="1:18" x14ac:dyDescent="0.5">
      <c r="A1935">
        <v>14</v>
      </c>
      <c r="B1935">
        <v>96</v>
      </c>
      <c r="C1935">
        <v>2019</v>
      </c>
      <c r="D1935">
        <v>99</v>
      </c>
      <c r="E1935">
        <v>99</v>
      </c>
      <c r="F1935">
        <v>99</v>
      </c>
      <c r="G1935">
        <v>99</v>
      </c>
      <c r="H1935">
        <v>99</v>
      </c>
      <c r="I1935">
        <v>99</v>
      </c>
      <c r="J1935">
        <v>999</v>
      </c>
      <c r="K1935">
        <v>99</v>
      </c>
      <c r="L1935">
        <v>99</v>
      </c>
      <c r="M1935">
        <v>99</v>
      </c>
      <c r="N1935">
        <v>99</v>
      </c>
      <c r="O1935">
        <v>1</v>
      </c>
      <c r="P1935">
        <v>3012</v>
      </c>
      <c r="R1935">
        <v>0</v>
      </c>
    </row>
    <row r="1936" spans="1:18" x14ac:dyDescent="0.5">
      <c r="A1936">
        <v>14</v>
      </c>
      <c r="B1936">
        <v>97</v>
      </c>
      <c r="C1936">
        <v>2020</v>
      </c>
      <c r="D1936">
        <v>99</v>
      </c>
      <c r="E1936">
        <v>99</v>
      </c>
      <c r="F1936">
        <v>99</v>
      </c>
      <c r="G1936">
        <v>99</v>
      </c>
      <c r="H1936">
        <v>99</v>
      </c>
      <c r="I1936">
        <v>99</v>
      </c>
      <c r="J1936">
        <v>999</v>
      </c>
      <c r="K1936">
        <v>99</v>
      </c>
      <c r="L1936">
        <v>99</v>
      </c>
      <c r="M1936">
        <v>99</v>
      </c>
      <c r="N1936">
        <v>99</v>
      </c>
      <c r="O1936">
        <v>1</v>
      </c>
      <c r="P1936">
        <v>3012</v>
      </c>
      <c r="R1936">
        <v>0</v>
      </c>
    </row>
    <row r="1937" spans="1:38" x14ac:dyDescent="0.5">
      <c r="A1937">
        <v>14</v>
      </c>
      <c r="B1937">
        <v>98</v>
      </c>
      <c r="C1937">
        <v>2021</v>
      </c>
      <c r="D1937">
        <v>99</v>
      </c>
      <c r="E1937">
        <v>99</v>
      </c>
      <c r="F1937">
        <v>99</v>
      </c>
      <c r="G1937">
        <v>99</v>
      </c>
      <c r="H1937">
        <v>99</v>
      </c>
      <c r="I1937">
        <v>99</v>
      </c>
      <c r="J1937">
        <v>999</v>
      </c>
      <c r="K1937">
        <v>99</v>
      </c>
      <c r="L1937">
        <v>99</v>
      </c>
      <c r="M1937">
        <v>99</v>
      </c>
      <c r="N1937">
        <v>99</v>
      </c>
      <c r="O1937">
        <v>1</v>
      </c>
      <c r="P1937">
        <v>3012</v>
      </c>
      <c r="R1937">
        <v>0</v>
      </c>
    </row>
    <row r="1938" spans="1:38" x14ac:dyDescent="0.5">
      <c r="A1938">
        <v>14</v>
      </c>
      <c r="B1938">
        <v>99</v>
      </c>
      <c r="C1938">
        <v>2022</v>
      </c>
      <c r="D1938">
        <v>99</v>
      </c>
      <c r="E1938">
        <v>99</v>
      </c>
      <c r="F1938">
        <v>99</v>
      </c>
      <c r="G1938">
        <v>99</v>
      </c>
      <c r="H1938">
        <v>99</v>
      </c>
      <c r="I1938">
        <v>99</v>
      </c>
      <c r="J1938">
        <v>999</v>
      </c>
      <c r="K1938">
        <v>99</v>
      </c>
      <c r="L1938">
        <v>99</v>
      </c>
      <c r="M1938">
        <v>99</v>
      </c>
      <c r="N1938">
        <v>99</v>
      </c>
      <c r="O1938">
        <v>1</v>
      </c>
      <c r="P1938">
        <v>3012</v>
      </c>
      <c r="R1938">
        <v>0</v>
      </c>
    </row>
    <row r="1939" spans="1:38" x14ac:dyDescent="0.5">
      <c r="A1939">
        <v>14</v>
      </c>
      <c r="B1939">
        <v>100</v>
      </c>
      <c r="C1939">
        <v>2012</v>
      </c>
      <c r="D1939">
        <v>99</v>
      </c>
      <c r="E1939">
        <v>99</v>
      </c>
      <c r="F1939">
        <v>99</v>
      </c>
      <c r="G1939">
        <v>99</v>
      </c>
      <c r="H1939">
        <v>99</v>
      </c>
      <c r="I1939">
        <v>99</v>
      </c>
      <c r="J1939">
        <v>999</v>
      </c>
      <c r="K1939">
        <v>99</v>
      </c>
      <c r="L1939">
        <v>99</v>
      </c>
      <c r="M1939">
        <v>99</v>
      </c>
      <c r="N1939">
        <v>99</v>
      </c>
      <c r="O1939">
        <v>1</v>
      </c>
      <c r="P1939">
        <v>3013</v>
      </c>
      <c r="R1939">
        <v>0</v>
      </c>
    </row>
    <row r="1940" spans="1:38" x14ac:dyDescent="0.5">
      <c r="A1940">
        <v>14</v>
      </c>
      <c r="B1940">
        <v>101</v>
      </c>
      <c r="C1940">
        <v>2013</v>
      </c>
      <c r="D1940">
        <v>99</v>
      </c>
      <c r="E1940">
        <v>99</v>
      </c>
      <c r="F1940">
        <v>99</v>
      </c>
      <c r="G1940">
        <v>99</v>
      </c>
      <c r="H1940">
        <v>99</v>
      </c>
      <c r="I1940">
        <v>99</v>
      </c>
      <c r="J1940">
        <v>999</v>
      </c>
      <c r="K1940">
        <v>99</v>
      </c>
      <c r="L1940">
        <v>99</v>
      </c>
      <c r="M1940">
        <v>99</v>
      </c>
      <c r="N1940">
        <v>99</v>
      </c>
      <c r="O1940">
        <v>1</v>
      </c>
      <c r="P1940">
        <v>3013</v>
      </c>
      <c r="R1940">
        <v>0</v>
      </c>
    </row>
    <row r="1941" spans="1:38" x14ac:dyDescent="0.5">
      <c r="A1941">
        <v>14</v>
      </c>
      <c r="B1941">
        <v>102</v>
      </c>
      <c r="C1941">
        <v>2014</v>
      </c>
      <c r="D1941">
        <v>99</v>
      </c>
      <c r="E1941">
        <v>99</v>
      </c>
      <c r="F1941">
        <v>99</v>
      </c>
      <c r="G1941">
        <v>99</v>
      </c>
      <c r="H1941">
        <v>99</v>
      </c>
      <c r="I1941">
        <v>99</v>
      </c>
      <c r="J1941">
        <v>999</v>
      </c>
      <c r="K1941">
        <v>99</v>
      </c>
      <c r="L1941">
        <v>99</v>
      </c>
      <c r="M1941">
        <v>99</v>
      </c>
      <c r="N1941">
        <v>99</v>
      </c>
      <c r="O1941">
        <v>1</v>
      </c>
      <c r="P1941">
        <v>3013</v>
      </c>
      <c r="R1941">
        <v>0</v>
      </c>
    </row>
    <row r="1942" spans="1:38" x14ac:dyDescent="0.5">
      <c r="A1942">
        <v>14</v>
      </c>
      <c r="B1942">
        <v>103</v>
      </c>
      <c r="C1942">
        <v>2015</v>
      </c>
      <c r="D1942">
        <v>99</v>
      </c>
      <c r="E1942">
        <v>99</v>
      </c>
      <c r="F1942">
        <v>99</v>
      </c>
      <c r="G1942">
        <v>99</v>
      </c>
      <c r="H1942">
        <v>99</v>
      </c>
      <c r="I1942">
        <v>99</v>
      </c>
      <c r="J1942">
        <v>999</v>
      </c>
      <c r="K1942">
        <v>99</v>
      </c>
      <c r="L1942">
        <v>99</v>
      </c>
      <c r="M1942">
        <v>99</v>
      </c>
      <c r="N1942">
        <v>99</v>
      </c>
      <c r="O1942">
        <v>1</v>
      </c>
      <c r="P1942">
        <v>3013</v>
      </c>
      <c r="Q1942">
        <v>1</v>
      </c>
      <c r="R1942">
        <v>235</v>
      </c>
      <c r="S1942">
        <v>234</v>
      </c>
      <c r="T1942">
        <v>16.276595744680847</v>
      </c>
      <c r="U1942">
        <v>61.414529914529922</v>
      </c>
      <c r="V1942">
        <v>83.211563926623484</v>
      </c>
      <c r="W1942">
        <v>76.608974358974379</v>
      </c>
      <c r="X1942">
        <v>6.3700256791617811</v>
      </c>
      <c r="Y1942">
        <v>2.4865369099734456</v>
      </c>
      <c r="Z1942">
        <v>-38.281664472570384</v>
      </c>
      <c r="AA1942">
        <v>0.61921951990724866</v>
      </c>
      <c r="AB1942">
        <v>0.58531790926852456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1</v>
      </c>
      <c r="AL1942">
        <v>1</v>
      </c>
    </row>
    <row r="1943" spans="1:38" x14ac:dyDescent="0.5">
      <c r="A1943">
        <v>14</v>
      </c>
      <c r="B1943">
        <v>104</v>
      </c>
      <c r="C1943">
        <v>2016</v>
      </c>
      <c r="D1943">
        <v>99</v>
      </c>
      <c r="E1943">
        <v>99</v>
      </c>
      <c r="F1943">
        <v>99</v>
      </c>
      <c r="G1943">
        <v>99</v>
      </c>
      <c r="H1943">
        <v>99</v>
      </c>
      <c r="I1943">
        <v>99</v>
      </c>
      <c r="J1943">
        <v>999</v>
      </c>
      <c r="K1943">
        <v>99</v>
      </c>
      <c r="L1943">
        <v>99</v>
      </c>
      <c r="M1943">
        <v>99</v>
      </c>
      <c r="N1943">
        <v>99</v>
      </c>
      <c r="O1943">
        <v>1</v>
      </c>
      <c r="P1943">
        <v>3013</v>
      </c>
      <c r="R1943">
        <v>0</v>
      </c>
    </row>
    <row r="1944" spans="1:38" x14ac:dyDescent="0.5">
      <c r="A1944">
        <v>14</v>
      </c>
      <c r="B1944">
        <v>105</v>
      </c>
      <c r="C1944">
        <v>2017</v>
      </c>
      <c r="D1944">
        <v>99</v>
      </c>
      <c r="E1944">
        <v>99</v>
      </c>
      <c r="F1944">
        <v>99</v>
      </c>
      <c r="G1944">
        <v>99</v>
      </c>
      <c r="H1944">
        <v>99</v>
      </c>
      <c r="I1944">
        <v>99</v>
      </c>
      <c r="J1944">
        <v>999</v>
      </c>
      <c r="K1944">
        <v>99</v>
      </c>
      <c r="L1944">
        <v>99</v>
      </c>
      <c r="M1944">
        <v>99</v>
      </c>
      <c r="N1944">
        <v>99</v>
      </c>
      <c r="O1944">
        <v>1</v>
      </c>
      <c r="P1944">
        <v>3013</v>
      </c>
      <c r="Q1944">
        <v>1</v>
      </c>
      <c r="R1944">
        <v>90</v>
      </c>
      <c r="S1944">
        <v>90</v>
      </c>
      <c r="T1944">
        <v>16.3</v>
      </c>
      <c r="U1944">
        <v>61.83333333333335</v>
      </c>
      <c r="V1944">
        <v>88.900926929095931</v>
      </c>
      <c r="W1944">
        <v>82.055555555555557</v>
      </c>
      <c r="X1944">
        <v>9.0246589484478807</v>
      </c>
      <c r="Y1944">
        <v>2.8761471141480621</v>
      </c>
      <c r="Z1944">
        <v>-33.041357502253682</v>
      </c>
      <c r="AA1944">
        <v>0.25968779755893479</v>
      </c>
      <c r="AB1944">
        <v>0.26106713427083966</v>
      </c>
      <c r="AC1944">
        <v>3</v>
      </c>
      <c r="AD1944">
        <v>0</v>
      </c>
      <c r="AE1944">
        <v>0</v>
      </c>
      <c r="AF1944">
        <v>0</v>
      </c>
      <c r="AG1944">
        <v>6</v>
      </c>
      <c r="AH1944">
        <v>1</v>
      </c>
      <c r="AI1944">
        <v>13</v>
      </c>
      <c r="AJ1944">
        <v>0</v>
      </c>
      <c r="AK1944">
        <v>0</v>
      </c>
      <c r="AL1944">
        <v>3</v>
      </c>
    </row>
    <row r="1945" spans="1:38" x14ac:dyDescent="0.5">
      <c r="A1945">
        <v>14</v>
      </c>
      <c r="B1945">
        <v>106</v>
      </c>
      <c r="C1945">
        <v>2018</v>
      </c>
      <c r="D1945">
        <v>99</v>
      </c>
      <c r="E1945">
        <v>99</v>
      </c>
      <c r="F1945">
        <v>99</v>
      </c>
      <c r="G1945">
        <v>99</v>
      </c>
      <c r="H1945">
        <v>99</v>
      </c>
      <c r="I1945">
        <v>99</v>
      </c>
      <c r="J1945">
        <v>999</v>
      </c>
      <c r="K1945">
        <v>99</v>
      </c>
      <c r="L1945">
        <v>99</v>
      </c>
      <c r="M1945">
        <v>99</v>
      </c>
      <c r="N1945">
        <v>99</v>
      </c>
      <c r="O1945">
        <v>1</v>
      </c>
      <c r="P1945">
        <v>3013</v>
      </c>
      <c r="R1945">
        <v>0</v>
      </c>
    </row>
    <row r="1946" spans="1:38" x14ac:dyDescent="0.5">
      <c r="A1946">
        <v>14</v>
      </c>
      <c r="B1946">
        <v>107</v>
      </c>
      <c r="C1946">
        <v>2019</v>
      </c>
      <c r="D1946">
        <v>99</v>
      </c>
      <c r="E1946">
        <v>99</v>
      </c>
      <c r="F1946">
        <v>99</v>
      </c>
      <c r="G1946">
        <v>99</v>
      </c>
      <c r="H1946">
        <v>99</v>
      </c>
      <c r="I1946">
        <v>99</v>
      </c>
      <c r="J1946">
        <v>999</v>
      </c>
      <c r="K1946">
        <v>99</v>
      </c>
      <c r="L1946">
        <v>99</v>
      </c>
      <c r="M1946">
        <v>99</v>
      </c>
      <c r="N1946">
        <v>99</v>
      </c>
      <c r="O1946">
        <v>1</v>
      </c>
      <c r="P1946">
        <v>3013</v>
      </c>
      <c r="R1946">
        <v>0</v>
      </c>
    </row>
    <row r="1947" spans="1:38" x14ac:dyDescent="0.5">
      <c r="A1947">
        <v>14</v>
      </c>
      <c r="B1947">
        <v>108</v>
      </c>
      <c r="C1947">
        <v>2020</v>
      </c>
      <c r="D1947">
        <v>99</v>
      </c>
      <c r="E1947">
        <v>99</v>
      </c>
      <c r="F1947">
        <v>99</v>
      </c>
      <c r="G1947">
        <v>99</v>
      </c>
      <c r="H1947">
        <v>99</v>
      </c>
      <c r="I1947">
        <v>99</v>
      </c>
      <c r="J1947">
        <v>999</v>
      </c>
      <c r="K1947">
        <v>99</v>
      </c>
      <c r="L1947">
        <v>99</v>
      </c>
      <c r="M1947">
        <v>99</v>
      </c>
      <c r="N1947">
        <v>99</v>
      </c>
      <c r="O1947">
        <v>1</v>
      </c>
      <c r="P1947">
        <v>3013</v>
      </c>
      <c r="R1947">
        <v>0</v>
      </c>
    </row>
    <row r="1948" spans="1:38" x14ac:dyDescent="0.5">
      <c r="A1948">
        <v>14</v>
      </c>
      <c r="B1948">
        <v>109</v>
      </c>
      <c r="C1948">
        <v>2021</v>
      </c>
      <c r="D1948">
        <v>99</v>
      </c>
      <c r="E1948">
        <v>99</v>
      </c>
      <c r="F1948">
        <v>99</v>
      </c>
      <c r="G1948">
        <v>99</v>
      </c>
      <c r="H1948">
        <v>99</v>
      </c>
      <c r="I1948">
        <v>99</v>
      </c>
      <c r="J1948">
        <v>999</v>
      </c>
      <c r="K1948">
        <v>99</v>
      </c>
      <c r="L1948">
        <v>99</v>
      </c>
      <c r="M1948">
        <v>99</v>
      </c>
      <c r="N1948">
        <v>99</v>
      </c>
      <c r="O1948">
        <v>1</v>
      </c>
      <c r="P1948">
        <v>3013</v>
      </c>
      <c r="Q1948">
        <v>1</v>
      </c>
      <c r="R1948">
        <v>1</v>
      </c>
      <c r="S1948">
        <v>1</v>
      </c>
      <c r="T1948">
        <v>17</v>
      </c>
      <c r="U1948">
        <v>61</v>
      </c>
      <c r="V1948">
        <v>103.94366197183098</v>
      </c>
      <c r="W1948">
        <v>95.94</v>
      </c>
      <c r="X1948">
        <v>0</v>
      </c>
      <c r="Y1948">
        <v>0</v>
      </c>
      <c r="AA1948">
        <v>3.8034383082306391E-3</v>
      </c>
      <c r="AB1948">
        <v>4.3004184664863741E-3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</row>
    <row r="1949" spans="1:38" x14ac:dyDescent="0.5">
      <c r="A1949">
        <v>14</v>
      </c>
      <c r="B1949">
        <v>110</v>
      </c>
      <c r="C1949">
        <v>2022</v>
      </c>
      <c r="D1949">
        <v>99</v>
      </c>
      <c r="E1949">
        <v>99</v>
      </c>
      <c r="F1949">
        <v>99</v>
      </c>
      <c r="G1949">
        <v>99</v>
      </c>
      <c r="H1949">
        <v>99</v>
      </c>
      <c r="I1949">
        <v>99</v>
      </c>
      <c r="J1949">
        <v>999</v>
      </c>
      <c r="K1949">
        <v>99</v>
      </c>
      <c r="L1949">
        <v>99</v>
      </c>
      <c r="M1949">
        <v>99</v>
      </c>
      <c r="N1949">
        <v>99</v>
      </c>
      <c r="O1949">
        <v>1</v>
      </c>
      <c r="P1949">
        <v>3013</v>
      </c>
      <c r="Q1949">
        <v>2</v>
      </c>
      <c r="R1949">
        <v>4</v>
      </c>
      <c r="S1949">
        <v>4</v>
      </c>
      <c r="T1949">
        <v>17</v>
      </c>
      <c r="U1949">
        <v>61.5</v>
      </c>
      <c r="V1949">
        <v>87.540628385698781</v>
      </c>
      <c r="W1949">
        <v>80.800000000000011</v>
      </c>
      <c r="X1949">
        <v>10.762666955731659</v>
      </c>
      <c r="Y1949">
        <v>0.5</v>
      </c>
      <c r="Z1949">
        <v>-24.62214998291104</v>
      </c>
      <c r="AA1949">
        <v>1.3886478042006599E-2</v>
      </c>
      <c r="AB1949">
        <v>1.3083602287653297E-2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</row>
    <row r="1950" spans="1:38" x14ac:dyDescent="0.5">
      <c r="A1950">
        <v>14</v>
      </c>
      <c r="B1950">
        <v>111</v>
      </c>
      <c r="C1950">
        <v>2012</v>
      </c>
      <c r="D1950">
        <v>99</v>
      </c>
      <c r="E1950">
        <v>99</v>
      </c>
      <c r="F1950">
        <v>99</v>
      </c>
      <c r="G1950">
        <v>99</v>
      </c>
      <c r="H1950">
        <v>99</v>
      </c>
      <c r="I1950">
        <v>99</v>
      </c>
      <c r="J1950">
        <v>999</v>
      </c>
      <c r="K1950">
        <v>99</v>
      </c>
      <c r="L1950">
        <v>99</v>
      </c>
      <c r="M1950">
        <v>99</v>
      </c>
      <c r="N1950">
        <v>99</v>
      </c>
      <c r="O1950">
        <v>1</v>
      </c>
      <c r="P1950">
        <v>3014</v>
      </c>
      <c r="R1950">
        <v>0</v>
      </c>
    </row>
    <row r="1951" spans="1:38" x14ac:dyDescent="0.5">
      <c r="A1951">
        <v>14</v>
      </c>
      <c r="B1951">
        <v>112</v>
      </c>
      <c r="C1951">
        <v>2013</v>
      </c>
      <c r="D1951">
        <v>99</v>
      </c>
      <c r="E1951">
        <v>99</v>
      </c>
      <c r="F1951">
        <v>99</v>
      </c>
      <c r="G1951">
        <v>99</v>
      </c>
      <c r="H1951">
        <v>99</v>
      </c>
      <c r="I1951">
        <v>99</v>
      </c>
      <c r="J1951">
        <v>999</v>
      </c>
      <c r="K1951">
        <v>99</v>
      </c>
      <c r="L1951">
        <v>99</v>
      </c>
      <c r="M1951">
        <v>99</v>
      </c>
      <c r="N1951">
        <v>99</v>
      </c>
      <c r="O1951">
        <v>1</v>
      </c>
      <c r="P1951">
        <v>3014</v>
      </c>
      <c r="R1951">
        <v>0</v>
      </c>
    </row>
    <row r="1952" spans="1:38" x14ac:dyDescent="0.5">
      <c r="A1952">
        <v>14</v>
      </c>
      <c r="B1952">
        <v>113</v>
      </c>
      <c r="C1952">
        <v>2014</v>
      </c>
      <c r="D1952">
        <v>99</v>
      </c>
      <c r="E1952">
        <v>99</v>
      </c>
      <c r="F1952">
        <v>99</v>
      </c>
      <c r="G1952">
        <v>99</v>
      </c>
      <c r="H1952">
        <v>99</v>
      </c>
      <c r="I1952">
        <v>99</v>
      </c>
      <c r="J1952">
        <v>999</v>
      </c>
      <c r="K1952">
        <v>99</v>
      </c>
      <c r="L1952">
        <v>99</v>
      </c>
      <c r="M1952">
        <v>99</v>
      </c>
      <c r="N1952">
        <v>99</v>
      </c>
      <c r="O1952">
        <v>1</v>
      </c>
      <c r="P1952">
        <v>3014</v>
      </c>
      <c r="R1952">
        <v>0</v>
      </c>
    </row>
    <row r="1953" spans="1:38" x14ac:dyDescent="0.5">
      <c r="A1953">
        <v>14</v>
      </c>
      <c r="B1953">
        <v>114</v>
      </c>
      <c r="C1953">
        <v>2015</v>
      </c>
      <c r="D1953">
        <v>99</v>
      </c>
      <c r="E1953">
        <v>99</v>
      </c>
      <c r="F1953">
        <v>99</v>
      </c>
      <c r="G1953">
        <v>99</v>
      </c>
      <c r="H1953">
        <v>99</v>
      </c>
      <c r="I1953">
        <v>99</v>
      </c>
      <c r="J1953">
        <v>999</v>
      </c>
      <c r="K1953">
        <v>99</v>
      </c>
      <c r="L1953">
        <v>99</v>
      </c>
      <c r="M1953">
        <v>99</v>
      </c>
      <c r="N1953">
        <v>99</v>
      </c>
      <c r="O1953">
        <v>1</v>
      </c>
      <c r="P1953">
        <v>3014</v>
      </c>
      <c r="R1953">
        <v>0</v>
      </c>
    </row>
    <row r="1954" spans="1:38" x14ac:dyDescent="0.5">
      <c r="A1954">
        <v>14</v>
      </c>
      <c r="B1954">
        <v>115</v>
      </c>
      <c r="C1954">
        <v>2016</v>
      </c>
      <c r="D1954">
        <v>99</v>
      </c>
      <c r="E1954">
        <v>99</v>
      </c>
      <c r="F1954">
        <v>99</v>
      </c>
      <c r="G1954">
        <v>99</v>
      </c>
      <c r="H1954">
        <v>99</v>
      </c>
      <c r="I1954">
        <v>99</v>
      </c>
      <c r="J1954">
        <v>999</v>
      </c>
      <c r="K1954">
        <v>99</v>
      </c>
      <c r="L1954">
        <v>99</v>
      </c>
      <c r="M1954">
        <v>99</v>
      </c>
      <c r="N1954">
        <v>99</v>
      </c>
      <c r="O1954">
        <v>1</v>
      </c>
      <c r="P1954">
        <v>3014</v>
      </c>
      <c r="Q1954">
        <v>1</v>
      </c>
      <c r="R1954">
        <v>174</v>
      </c>
      <c r="S1954">
        <v>174</v>
      </c>
      <c r="T1954">
        <v>16.827586206896555</v>
      </c>
      <c r="U1954">
        <v>62.511494252873554</v>
      </c>
      <c r="V1954">
        <v>83.474053872305447</v>
      </c>
      <c r="W1954">
        <v>77.046551724137984</v>
      </c>
      <c r="X1954">
        <v>10.544948382293947</v>
      </c>
      <c r="Y1954">
        <v>1.9819255287955704</v>
      </c>
      <c r="Z1954">
        <v>-3.2020840956586456</v>
      </c>
      <c r="AA1954">
        <v>0.37103377686796313</v>
      </c>
      <c r="AB1954">
        <v>0.35091220394490347</v>
      </c>
      <c r="AC1954">
        <v>3</v>
      </c>
      <c r="AD1954">
        <v>0</v>
      </c>
      <c r="AE1954">
        <v>0</v>
      </c>
      <c r="AF1954">
        <v>0</v>
      </c>
      <c r="AG1954">
        <v>5</v>
      </c>
      <c r="AH1954">
        <v>0</v>
      </c>
      <c r="AI1954">
        <v>0</v>
      </c>
      <c r="AJ1954">
        <v>0</v>
      </c>
      <c r="AK1954">
        <v>0</v>
      </c>
      <c r="AL1954">
        <v>0</v>
      </c>
    </row>
    <row r="1955" spans="1:38" x14ac:dyDescent="0.5">
      <c r="A1955">
        <v>14</v>
      </c>
      <c r="B1955">
        <v>116</v>
      </c>
      <c r="C1955">
        <v>2017</v>
      </c>
      <c r="D1955">
        <v>99</v>
      </c>
      <c r="E1955">
        <v>99</v>
      </c>
      <c r="F1955">
        <v>99</v>
      </c>
      <c r="G1955">
        <v>99</v>
      </c>
      <c r="H1955">
        <v>99</v>
      </c>
      <c r="I1955">
        <v>99</v>
      </c>
      <c r="J1955">
        <v>999</v>
      </c>
      <c r="K1955">
        <v>99</v>
      </c>
      <c r="L1955">
        <v>99</v>
      </c>
      <c r="M1955">
        <v>99</v>
      </c>
      <c r="N1955">
        <v>99</v>
      </c>
      <c r="O1955">
        <v>1</v>
      </c>
      <c r="P1955">
        <v>3014</v>
      </c>
      <c r="Q1955">
        <v>1</v>
      </c>
      <c r="R1955">
        <v>47</v>
      </c>
      <c r="S1955">
        <v>47</v>
      </c>
      <c r="T1955">
        <v>16.936170212765955</v>
      </c>
      <c r="U1955">
        <v>62.468085106382993</v>
      </c>
      <c r="V1955">
        <v>86.09760033194253</v>
      </c>
      <c r="W1955">
        <v>79.468085106382986</v>
      </c>
      <c r="X1955">
        <v>7.6341089681401488</v>
      </c>
      <c r="Y1955">
        <v>1.6991996092001349</v>
      </c>
      <c r="Z1955">
        <v>-28.506496386431305</v>
      </c>
      <c r="AA1955">
        <v>0.13561473872522148</v>
      </c>
      <c r="AB1955">
        <v>0.13203598463122351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</row>
    <row r="1956" spans="1:38" x14ac:dyDescent="0.5">
      <c r="A1956">
        <v>14</v>
      </c>
      <c r="B1956">
        <v>117</v>
      </c>
      <c r="C1956">
        <v>2018</v>
      </c>
      <c r="D1956">
        <v>99</v>
      </c>
      <c r="E1956">
        <v>99</v>
      </c>
      <c r="F1956">
        <v>99</v>
      </c>
      <c r="G1956">
        <v>99</v>
      </c>
      <c r="H1956">
        <v>99</v>
      </c>
      <c r="I1956">
        <v>99</v>
      </c>
      <c r="J1956">
        <v>999</v>
      </c>
      <c r="K1956">
        <v>99</v>
      </c>
      <c r="L1956">
        <v>99</v>
      </c>
      <c r="M1956">
        <v>99</v>
      </c>
      <c r="N1956">
        <v>99</v>
      </c>
      <c r="O1956">
        <v>1</v>
      </c>
      <c r="P1956">
        <v>3014</v>
      </c>
      <c r="R1956">
        <v>0</v>
      </c>
    </row>
    <row r="1957" spans="1:38" x14ac:dyDescent="0.5">
      <c r="A1957">
        <v>14</v>
      </c>
      <c r="B1957">
        <v>118</v>
      </c>
      <c r="C1957">
        <v>2019</v>
      </c>
      <c r="D1957">
        <v>99</v>
      </c>
      <c r="E1957">
        <v>99</v>
      </c>
      <c r="F1957">
        <v>99</v>
      </c>
      <c r="G1957">
        <v>99</v>
      </c>
      <c r="H1957">
        <v>99</v>
      </c>
      <c r="I1957">
        <v>99</v>
      </c>
      <c r="J1957">
        <v>999</v>
      </c>
      <c r="K1957">
        <v>99</v>
      </c>
      <c r="L1957">
        <v>99</v>
      </c>
      <c r="M1957">
        <v>99</v>
      </c>
      <c r="N1957">
        <v>99</v>
      </c>
      <c r="O1957">
        <v>1</v>
      </c>
      <c r="P1957">
        <v>3014</v>
      </c>
      <c r="R1957">
        <v>0</v>
      </c>
    </row>
    <row r="1958" spans="1:38" x14ac:dyDescent="0.5">
      <c r="A1958">
        <v>14</v>
      </c>
      <c r="B1958">
        <v>119</v>
      </c>
      <c r="C1958">
        <v>2020</v>
      </c>
      <c r="D1958">
        <v>99</v>
      </c>
      <c r="E1958">
        <v>99</v>
      </c>
      <c r="F1958">
        <v>99</v>
      </c>
      <c r="G1958">
        <v>99</v>
      </c>
      <c r="H1958">
        <v>99</v>
      </c>
      <c r="I1958">
        <v>99</v>
      </c>
      <c r="J1958">
        <v>999</v>
      </c>
      <c r="K1958">
        <v>99</v>
      </c>
      <c r="L1958">
        <v>99</v>
      </c>
      <c r="M1958">
        <v>99</v>
      </c>
      <c r="N1958">
        <v>99</v>
      </c>
      <c r="O1958">
        <v>1</v>
      </c>
      <c r="P1958">
        <v>3014</v>
      </c>
      <c r="R1958">
        <v>0</v>
      </c>
    </row>
    <row r="1959" spans="1:38" x14ac:dyDescent="0.5">
      <c r="A1959">
        <v>14</v>
      </c>
      <c r="B1959">
        <v>120</v>
      </c>
      <c r="C1959">
        <v>2021</v>
      </c>
      <c r="D1959">
        <v>99</v>
      </c>
      <c r="E1959">
        <v>99</v>
      </c>
      <c r="F1959">
        <v>99</v>
      </c>
      <c r="G1959">
        <v>99</v>
      </c>
      <c r="H1959">
        <v>99</v>
      </c>
      <c r="I1959">
        <v>99</v>
      </c>
      <c r="J1959">
        <v>999</v>
      </c>
      <c r="K1959">
        <v>99</v>
      </c>
      <c r="L1959">
        <v>99</v>
      </c>
      <c r="M1959">
        <v>99</v>
      </c>
      <c r="N1959">
        <v>99</v>
      </c>
      <c r="O1959">
        <v>1</v>
      </c>
      <c r="P1959">
        <v>3014</v>
      </c>
      <c r="Q1959">
        <v>1</v>
      </c>
      <c r="R1959">
        <v>46</v>
      </c>
      <c r="S1959">
        <v>46</v>
      </c>
      <c r="T1959">
        <v>16.217391304347824</v>
      </c>
      <c r="U1959">
        <v>60.652173913043477</v>
      </c>
      <c r="V1959">
        <v>90.509209100758397</v>
      </c>
      <c r="W1959">
        <v>83.539999999999978</v>
      </c>
      <c r="X1959">
        <v>11.099912847288149</v>
      </c>
      <c r="Y1959">
        <v>2.1286594199815432</v>
      </c>
      <c r="Z1959">
        <v>-40.364897273069488</v>
      </c>
      <c r="AA1959">
        <v>0.17495816217860949</v>
      </c>
      <c r="AB1959">
        <v>0.17225161663281738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1</v>
      </c>
      <c r="AJ1959">
        <v>0</v>
      </c>
      <c r="AK1959">
        <v>0</v>
      </c>
      <c r="AL1959">
        <v>0</v>
      </c>
    </row>
    <row r="1960" spans="1:38" x14ac:dyDescent="0.5">
      <c r="A1960">
        <v>14</v>
      </c>
      <c r="B1960">
        <v>121</v>
      </c>
      <c r="C1960">
        <v>2022</v>
      </c>
      <c r="D1960">
        <v>99</v>
      </c>
      <c r="E1960">
        <v>99</v>
      </c>
      <c r="F1960">
        <v>99</v>
      </c>
      <c r="G1960">
        <v>99</v>
      </c>
      <c r="H1960">
        <v>99</v>
      </c>
      <c r="I1960">
        <v>99</v>
      </c>
      <c r="J1960">
        <v>999</v>
      </c>
      <c r="K1960">
        <v>99</v>
      </c>
      <c r="L1960">
        <v>99</v>
      </c>
      <c r="M1960">
        <v>99</v>
      </c>
      <c r="N1960">
        <v>99</v>
      </c>
      <c r="O1960">
        <v>1</v>
      </c>
      <c r="P1960">
        <v>3014</v>
      </c>
      <c r="Q1960">
        <v>2</v>
      </c>
      <c r="R1960">
        <v>123</v>
      </c>
      <c r="S1960">
        <v>123</v>
      </c>
      <c r="T1960">
        <v>16.634146341463413</v>
      </c>
      <c r="U1960">
        <v>61.634146341463421</v>
      </c>
      <c r="V1960">
        <v>91.467378379092509</v>
      </c>
      <c r="W1960">
        <v>84.42439024390238</v>
      </c>
      <c r="X1960">
        <v>8.8665567093564999</v>
      </c>
      <c r="Y1960">
        <v>1.8665576014141625</v>
      </c>
      <c r="Z1960">
        <v>-28.457965778916929</v>
      </c>
      <c r="AA1960">
        <v>0.42700919979170271</v>
      </c>
      <c r="AB1960">
        <v>0.42036739751067209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</row>
    <row r="1961" spans="1:38" x14ac:dyDescent="0.5">
      <c r="A1961">
        <v>14</v>
      </c>
      <c r="B1961">
        <v>122</v>
      </c>
      <c r="C1961">
        <v>2012</v>
      </c>
      <c r="D1961">
        <v>99</v>
      </c>
      <c r="E1961">
        <v>99</v>
      </c>
      <c r="F1961">
        <v>99</v>
      </c>
      <c r="G1961">
        <v>99</v>
      </c>
      <c r="H1961">
        <v>99</v>
      </c>
      <c r="I1961">
        <v>99</v>
      </c>
      <c r="J1961">
        <v>999</v>
      </c>
      <c r="K1961">
        <v>99</v>
      </c>
      <c r="L1961">
        <v>99</v>
      </c>
      <c r="M1961">
        <v>99</v>
      </c>
      <c r="N1961">
        <v>99</v>
      </c>
      <c r="O1961">
        <v>1</v>
      </c>
      <c r="P1961">
        <v>3015</v>
      </c>
      <c r="R1961">
        <v>0</v>
      </c>
    </row>
    <row r="1962" spans="1:38" x14ac:dyDescent="0.5">
      <c r="A1962">
        <v>14</v>
      </c>
      <c r="B1962">
        <v>123</v>
      </c>
      <c r="C1962">
        <v>2013</v>
      </c>
      <c r="D1962">
        <v>99</v>
      </c>
      <c r="E1962">
        <v>99</v>
      </c>
      <c r="F1962">
        <v>99</v>
      </c>
      <c r="G1962">
        <v>99</v>
      </c>
      <c r="H1962">
        <v>99</v>
      </c>
      <c r="I1962">
        <v>99</v>
      </c>
      <c r="J1962">
        <v>999</v>
      </c>
      <c r="K1962">
        <v>99</v>
      </c>
      <c r="L1962">
        <v>99</v>
      </c>
      <c r="M1962">
        <v>99</v>
      </c>
      <c r="N1962">
        <v>99</v>
      </c>
      <c r="O1962">
        <v>1</v>
      </c>
      <c r="P1962">
        <v>3015</v>
      </c>
      <c r="R1962">
        <v>0</v>
      </c>
    </row>
    <row r="1963" spans="1:38" x14ac:dyDescent="0.5">
      <c r="A1963">
        <v>14</v>
      </c>
      <c r="B1963">
        <v>124</v>
      </c>
      <c r="C1963">
        <v>2014</v>
      </c>
      <c r="D1963">
        <v>99</v>
      </c>
      <c r="E1963">
        <v>99</v>
      </c>
      <c r="F1963">
        <v>99</v>
      </c>
      <c r="G1963">
        <v>99</v>
      </c>
      <c r="H1963">
        <v>99</v>
      </c>
      <c r="I1963">
        <v>99</v>
      </c>
      <c r="J1963">
        <v>999</v>
      </c>
      <c r="K1963">
        <v>99</v>
      </c>
      <c r="L1963">
        <v>99</v>
      </c>
      <c r="M1963">
        <v>99</v>
      </c>
      <c r="N1963">
        <v>99</v>
      </c>
      <c r="O1963">
        <v>1</v>
      </c>
      <c r="P1963">
        <v>3015</v>
      </c>
      <c r="R1963">
        <v>0</v>
      </c>
    </row>
    <row r="1964" spans="1:38" x14ac:dyDescent="0.5">
      <c r="A1964">
        <v>14</v>
      </c>
      <c r="B1964">
        <v>125</v>
      </c>
      <c r="C1964">
        <v>2015</v>
      </c>
      <c r="D1964">
        <v>99</v>
      </c>
      <c r="E1964">
        <v>99</v>
      </c>
      <c r="F1964">
        <v>99</v>
      </c>
      <c r="G1964">
        <v>99</v>
      </c>
      <c r="H1964">
        <v>99</v>
      </c>
      <c r="I1964">
        <v>99</v>
      </c>
      <c r="J1964">
        <v>999</v>
      </c>
      <c r="K1964">
        <v>99</v>
      </c>
      <c r="L1964">
        <v>99</v>
      </c>
      <c r="M1964">
        <v>99</v>
      </c>
      <c r="N1964">
        <v>99</v>
      </c>
      <c r="O1964">
        <v>1</v>
      </c>
      <c r="P1964">
        <v>3015</v>
      </c>
      <c r="R1964">
        <v>0</v>
      </c>
    </row>
    <row r="1965" spans="1:38" x14ac:dyDescent="0.5">
      <c r="A1965">
        <v>14</v>
      </c>
      <c r="B1965">
        <v>126</v>
      </c>
      <c r="C1965">
        <v>2016</v>
      </c>
      <c r="D1965">
        <v>99</v>
      </c>
      <c r="E1965">
        <v>99</v>
      </c>
      <c r="F1965">
        <v>99</v>
      </c>
      <c r="G1965">
        <v>99</v>
      </c>
      <c r="H1965">
        <v>99</v>
      </c>
      <c r="I1965">
        <v>99</v>
      </c>
      <c r="J1965">
        <v>999</v>
      </c>
      <c r="K1965">
        <v>99</v>
      </c>
      <c r="L1965">
        <v>99</v>
      </c>
      <c r="M1965">
        <v>99</v>
      </c>
      <c r="N1965">
        <v>99</v>
      </c>
      <c r="O1965">
        <v>1</v>
      </c>
      <c r="P1965">
        <v>3015</v>
      </c>
      <c r="R1965">
        <v>0</v>
      </c>
    </row>
    <row r="1966" spans="1:38" x14ac:dyDescent="0.5">
      <c r="A1966">
        <v>14</v>
      </c>
      <c r="B1966">
        <v>127</v>
      </c>
      <c r="C1966">
        <v>2017</v>
      </c>
      <c r="D1966">
        <v>99</v>
      </c>
      <c r="E1966">
        <v>99</v>
      </c>
      <c r="F1966">
        <v>99</v>
      </c>
      <c r="G1966">
        <v>99</v>
      </c>
      <c r="H1966">
        <v>99</v>
      </c>
      <c r="I1966">
        <v>99</v>
      </c>
      <c r="J1966">
        <v>999</v>
      </c>
      <c r="K1966">
        <v>99</v>
      </c>
      <c r="L1966">
        <v>99</v>
      </c>
      <c r="M1966">
        <v>99</v>
      </c>
      <c r="N1966">
        <v>99</v>
      </c>
      <c r="O1966">
        <v>1</v>
      </c>
      <c r="P1966">
        <v>3015</v>
      </c>
      <c r="R1966">
        <v>0</v>
      </c>
    </row>
    <row r="1967" spans="1:38" x14ac:dyDescent="0.5">
      <c r="A1967">
        <v>14</v>
      </c>
      <c r="B1967">
        <v>128</v>
      </c>
      <c r="C1967">
        <v>2018</v>
      </c>
      <c r="D1967">
        <v>99</v>
      </c>
      <c r="E1967">
        <v>99</v>
      </c>
      <c r="F1967">
        <v>99</v>
      </c>
      <c r="G1967">
        <v>99</v>
      </c>
      <c r="H1967">
        <v>99</v>
      </c>
      <c r="I1967">
        <v>99</v>
      </c>
      <c r="J1967">
        <v>999</v>
      </c>
      <c r="K1967">
        <v>99</v>
      </c>
      <c r="L1967">
        <v>99</v>
      </c>
      <c r="M1967">
        <v>99</v>
      </c>
      <c r="N1967">
        <v>99</v>
      </c>
      <c r="O1967">
        <v>1</v>
      </c>
      <c r="P1967">
        <v>3015</v>
      </c>
      <c r="R1967">
        <v>0</v>
      </c>
    </row>
    <row r="1968" spans="1:38" x14ac:dyDescent="0.5">
      <c r="A1968">
        <v>14</v>
      </c>
      <c r="B1968">
        <v>129</v>
      </c>
      <c r="C1968">
        <v>2019</v>
      </c>
      <c r="D1968">
        <v>99</v>
      </c>
      <c r="E1968">
        <v>99</v>
      </c>
      <c r="F1968">
        <v>99</v>
      </c>
      <c r="G1968">
        <v>99</v>
      </c>
      <c r="H1968">
        <v>99</v>
      </c>
      <c r="I1968">
        <v>99</v>
      </c>
      <c r="J1968">
        <v>999</v>
      </c>
      <c r="K1968">
        <v>99</v>
      </c>
      <c r="L1968">
        <v>99</v>
      </c>
      <c r="M1968">
        <v>99</v>
      </c>
      <c r="N1968">
        <v>99</v>
      </c>
      <c r="O1968">
        <v>1</v>
      </c>
      <c r="P1968">
        <v>3015</v>
      </c>
      <c r="R1968">
        <v>0</v>
      </c>
    </row>
    <row r="1969" spans="1:38" x14ac:dyDescent="0.5">
      <c r="A1969">
        <v>14</v>
      </c>
      <c r="B1969">
        <v>130</v>
      </c>
      <c r="C1969">
        <v>2020</v>
      </c>
      <c r="D1969">
        <v>99</v>
      </c>
      <c r="E1969">
        <v>99</v>
      </c>
      <c r="F1969">
        <v>99</v>
      </c>
      <c r="G1969">
        <v>99</v>
      </c>
      <c r="H1969">
        <v>99</v>
      </c>
      <c r="I1969">
        <v>99</v>
      </c>
      <c r="J1969">
        <v>999</v>
      </c>
      <c r="K1969">
        <v>99</v>
      </c>
      <c r="L1969">
        <v>99</v>
      </c>
      <c r="M1969">
        <v>99</v>
      </c>
      <c r="N1969">
        <v>99</v>
      </c>
      <c r="O1969">
        <v>1</v>
      </c>
      <c r="P1969">
        <v>3015</v>
      </c>
      <c r="R1969">
        <v>0</v>
      </c>
    </row>
    <row r="1970" spans="1:38" x14ac:dyDescent="0.5">
      <c r="A1970">
        <v>14</v>
      </c>
      <c r="B1970">
        <v>131</v>
      </c>
      <c r="C1970">
        <v>2021</v>
      </c>
      <c r="D1970">
        <v>99</v>
      </c>
      <c r="E1970">
        <v>99</v>
      </c>
      <c r="F1970">
        <v>99</v>
      </c>
      <c r="G1970">
        <v>99</v>
      </c>
      <c r="H1970">
        <v>99</v>
      </c>
      <c r="I1970">
        <v>99</v>
      </c>
      <c r="J1970">
        <v>999</v>
      </c>
      <c r="K1970">
        <v>99</v>
      </c>
      <c r="L1970">
        <v>99</v>
      </c>
      <c r="M1970">
        <v>99</v>
      </c>
      <c r="N1970">
        <v>99</v>
      </c>
      <c r="O1970">
        <v>1</v>
      </c>
      <c r="P1970">
        <v>3015</v>
      </c>
      <c r="R1970">
        <v>0</v>
      </c>
    </row>
    <row r="1971" spans="1:38" x14ac:dyDescent="0.5">
      <c r="A1971">
        <v>14</v>
      </c>
      <c r="B1971">
        <v>132</v>
      </c>
      <c r="C1971">
        <v>2022</v>
      </c>
      <c r="D1971">
        <v>99</v>
      </c>
      <c r="E1971">
        <v>99</v>
      </c>
      <c r="F1971">
        <v>99</v>
      </c>
      <c r="G1971">
        <v>99</v>
      </c>
      <c r="H1971">
        <v>99</v>
      </c>
      <c r="I1971">
        <v>99</v>
      </c>
      <c r="J1971">
        <v>999</v>
      </c>
      <c r="K1971">
        <v>99</v>
      </c>
      <c r="L1971">
        <v>99</v>
      </c>
      <c r="M1971">
        <v>99</v>
      </c>
      <c r="N1971">
        <v>99</v>
      </c>
      <c r="O1971">
        <v>1</v>
      </c>
      <c r="P1971">
        <v>3015</v>
      </c>
      <c r="R1971">
        <v>0</v>
      </c>
    </row>
    <row r="1972" spans="1:38" x14ac:dyDescent="0.5">
      <c r="A1972">
        <v>14</v>
      </c>
      <c r="B1972">
        <v>133</v>
      </c>
      <c r="C1972">
        <v>2012</v>
      </c>
      <c r="D1972">
        <v>99</v>
      </c>
      <c r="E1972">
        <v>99</v>
      </c>
      <c r="F1972">
        <v>99</v>
      </c>
      <c r="G1972">
        <v>99</v>
      </c>
      <c r="H1972">
        <v>99</v>
      </c>
      <c r="I1972">
        <v>99</v>
      </c>
      <c r="J1972">
        <v>999</v>
      </c>
      <c r="K1972">
        <v>99</v>
      </c>
      <c r="L1972">
        <v>99</v>
      </c>
      <c r="M1972">
        <v>99</v>
      </c>
      <c r="N1972">
        <v>99</v>
      </c>
      <c r="O1972">
        <v>1</v>
      </c>
      <c r="P1972">
        <v>3016</v>
      </c>
      <c r="R1972">
        <v>0</v>
      </c>
    </row>
    <row r="1973" spans="1:38" x14ac:dyDescent="0.5">
      <c r="A1973">
        <v>14</v>
      </c>
      <c r="B1973">
        <v>134</v>
      </c>
      <c r="C1973">
        <v>2013</v>
      </c>
      <c r="D1973">
        <v>99</v>
      </c>
      <c r="E1973">
        <v>99</v>
      </c>
      <c r="F1973">
        <v>99</v>
      </c>
      <c r="G1973">
        <v>99</v>
      </c>
      <c r="H1973">
        <v>99</v>
      </c>
      <c r="I1973">
        <v>99</v>
      </c>
      <c r="J1973">
        <v>999</v>
      </c>
      <c r="K1973">
        <v>99</v>
      </c>
      <c r="L1973">
        <v>99</v>
      </c>
      <c r="M1973">
        <v>99</v>
      </c>
      <c r="N1973">
        <v>99</v>
      </c>
      <c r="O1973">
        <v>1</v>
      </c>
      <c r="P1973">
        <v>3016</v>
      </c>
      <c r="R1973">
        <v>0</v>
      </c>
    </row>
    <row r="1974" spans="1:38" x14ac:dyDescent="0.5">
      <c r="A1974">
        <v>14</v>
      </c>
      <c r="B1974">
        <v>135</v>
      </c>
      <c r="C1974">
        <v>2014</v>
      </c>
      <c r="D1974">
        <v>99</v>
      </c>
      <c r="E1974">
        <v>99</v>
      </c>
      <c r="F1974">
        <v>99</v>
      </c>
      <c r="G1974">
        <v>99</v>
      </c>
      <c r="H1974">
        <v>99</v>
      </c>
      <c r="I1974">
        <v>99</v>
      </c>
      <c r="J1974">
        <v>999</v>
      </c>
      <c r="K1974">
        <v>99</v>
      </c>
      <c r="L1974">
        <v>99</v>
      </c>
      <c r="M1974">
        <v>99</v>
      </c>
      <c r="N1974">
        <v>99</v>
      </c>
      <c r="O1974">
        <v>1</v>
      </c>
      <c r="P1974">
        <v>3016</v>
      </c>
      <c r="R1974">
        <v>0</v>
      </c>
    </row>
    <row r="1975" spans="1:38" x14ac:dyDescent="0.5">
      <c r="A1975">
        <v>14</v>
      </c>
      <c r="B1975">
        <v>136</v>
      </c>
      <c r="C1975">
        <v>2015</v>
      </c>
      <c r="D1975">
        <v>99</v>
      </c>
      <c r="E1975">
        <v>99</v>
      </c>
      <c r="F1975">
        <v>99</v>
      </c>
      <c r="G1975">
        <v>99</v>
      </c>
      <c r="H1975">
        <v>99</v>
      </c>
      <c r="I1975">
        <v>99</v>
      </c>
      <c r="J1975">
        <v>999</v>
      </c>
      <c r="K1975">
        <v>99</v>
      </c>
      <c r="L1975">
        <v>99</v>
      </c>
      <c r="M1975">
        <v>99</v>
      </c>
      <c r="N1975">
        <v>99</v>
      </c>
      <c r="O1975">
        <v>1</v>
      </c>
      <c r="P1975">
        <v>3016</v>
      </c>
      <c r="Q1975">
        <v>2</v>
      </c>
      <c r="R1975">
        <v>174</v>
      </c>
      <c r="S1975">
        <v>174</v>
      </c>
      <c r="T1975">
        <v>15.896551724137925</v>
      </c>
      <c r="U1975">
        <v>60.120689655172413</v>
      </c>
      <c r="V1975">
        <v>84.830824024607395</v>
      </c>
      <c r="W1975">
        <v>78.298850574712645</v>
      </c>
      <c r="X1975">
        <v>10.634367343371288</v>
      </c>
      <c r="Y1975">
        <v>2.171478543436637</v>
      </c>
      <c r="Z1975">
        <v>-45.897167528936954</v>
      </c>
      <c r="AA1975">
        <v>0.45848594239940976</v>
      </c>
      <c r="AB1975">
        <v>0.44483703990597007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1</v>
      </c>
      <c r="AL1975">
        <v>3</v>
      </c>
    </row>
    <row r="1976" spans="1:38" x14ac:dyDescent="0.5">
      <c r="A1976">
        <v>14</v>
      </c>
      <c r="B1976">
        <v>137</v>
      </c>
      <c r="C1976">
        <v>2016</v>
      </c>
      <c r="D1976">
        <v>99</v>
      </c>
      <c r="E1976">
        <v>99</v>
      </c>
      <c r="F1976">
        <v>99</v>
      </c>
      <c r="G1976">
        <v>99</v>
      </c>
      <c r="H1976">
        <v>99</v>
      </c>
      <c r="I1976">
        <v>99</v>
      </c>
      <c r="J1976">
        <v>999</v>
      </c>
      <c r="K1976">
        <v>99</v>
      </c>
      <c r="L1976">
        <v>99</v>
      </c>
      <c r="M1976">
        <v>99</v>
      </c>
      <c r="N1976">
        <v>99</v>
      </c>
      <c r="O1976">
        <v>1</v>
      </c>
      <c r="P1976">
        <v>3016</v>
      </c>
      <c r="Q1976">
        <v>1</v>
      </c>
      <c r="R1976">
        <v>19</v>
      </c>
      <c r="S1976">
        <v>19</v>
      </c>
      <c r="T1976">
        <v>16.684210526315795</v>
      </c>
      <c r="U1976">
        <v>62.052631578947377</v>
      </c>
      <c r="V1976">
        <v>82.220448195244316</v>
      </c>
      <c r="W1976">
        <v>75.889473684210543</v>
      </c>
      <c r="X1976">
        <v>10.162049872822363</v>
      </c>
      <c r="Y1976">
        <v>2.0894140253978204</v>
      </c>
      <c r="Z1976">
        <v>-47.68940214699149</v>
      </c>
      <c r="AA1976">
        <v>4.0515182531559189E-2</v>
      </c>
      <c r="AB1976">
        <v>3.7742543086218654E-2</v>
      </c>
      <c r="AC1976">
        <v>2</v>
      </c>
      <c r="AD1976">
        <v>0</v>
      </c>
      <c r="AE1976">
        <v>0</v>
      </c>
      <c r="AF1976">
        <v>0</v>
      </c>
      <c r="AG1976">
        <v>1</v>
      </c>
      <c r="AH1976">
        <v>1</v>
      </c>
      <c r="AI1976">
        <v>3</v>
      </c>
      <c r="AJ1976">
        <v>1</v>
      </c>
      <c r="AK1976">
        <v>2</v>
      </c>
      <c r="AL1976">
        <v>2</v>
      </c>
    </row>
    <row r="1977" spans="1:38" x14ac:dyDescent="0.5">
      <c r="A1977">
        <v>14</v>
      </c>
      <c r="B1977">
        <v>138</v>
      </c>
      <c r="C1977">
        <v>2017</v>
      </c>
      <c r="D1977">
        <v>99</v>
      </c>
      <c r="E1977">
        <v>99</v>
      </c>
      <c r="F1977">
        <v>99</v>
      </c>
      <c r="G1977">
        <v>99</v>
      </c>
      <c r="H1977">
        <v>99</v>
      </c>
      <c r="I1977">
        <v>99</v>
      </c>
      <c r="J1977">
        <v>999</v>
      </c>
      <c r="K1977">
        <v>99</v>
      </c>
      <c r="L1977">
        <v>99</v>
      </c>
      <c r="M1977">
        <v>99</v>
      </c>
      <c r="N1977">
        <v>99</v>
      </c>
      <c r="O1977">
        <v>1</v>
      </c>
      <c r="P1977">
        <v>3016</v>
      </c>
      <c r="Q1977">
        <v>2</v>
      </c>
      <c r="R1977">
        <v>122</v>
      </c>
      <c r="S1977">
        <v>122</v>
      </c>
      <c r="T1977">
        <v>16.163934426229499</v>
      </c>
      <c r="U1977">
        <v>62.114754098360642</v>
      </c>
      <c r="V1977">
        <v>92.306804255545842</v>
      </c>
      <c r="W1977">
        <v>85.199180327868902</v>
      </c>
      <c r="X1977">
        <v>15.361765907184997</v>
      </c>
      <c r="Y1977">
        <v>3.4024984101885791</v>
      </c>
      <c r="Z1977">
        <v>-41.873862319855654</v>
      </c>
      <c r="AA1977">
        <v>0.35202123669100044</v>
      </c>
      <c r="AB1977">
        <v>0.3674488982737153</v>
      </c>
      <c r="AC1977">
        <v>4</v>
      </c>
      <c r="AD1977">
        <v>0</v>
      </c>
      <c r="AE1977">
        <v>0</v>
      </c>
      <c r="AF1977">
        <v>0</v>
      </c>
      <c r="AG1977">
        <v>10</v>
      </c>
      <c r="AH1977">
        <v>3</v>
      </c>
      <c r="AI1977">
        <v>2</v>
      </c>
      <c r="AJ1977">
        <v>0</v>
      </c>
      <c r="AK1977">
        <v>9</v>
      </c>
      <c r="AL1977">
        <v>3</v>
      </c>
    </row>
    <row r="1978" spans="1:38" x14ac:dyDescent="0.5">
      <c r="A1978">
        <v>14</v>
      </c>
      <c r="B1978">
        <v>139</v>
      </c>
      <c r="C1978">
        <v>2018</v>
      </c>
      <c r="D1978">
        <v>99</v>
      </c>
      <c r="E1978">
        <v>99</v>
      </c>
      <c r="F1978">
        <v>99</v>
      </c>
      <c r="G1978">
        <v>99</v>
      </c>
      <c r="H1978">
        <v>99</v>
      </c>
      <c r="I1978">
        <v>99</v>
      </c>
      <c r="J1978">
        <v>999</v>
      </c>
      <c r="K1978">
        <v>99</v>
      </c>
      <c r="L1978">
        <v>99</v>
      </c>
      <c r="M1978">
        <v>99</v>
      </c>
      <c r="N1978">
        <v>99</v>
      </c>
      <c r="O1978">
        <v>1</v>
      </c>
      <c r="P1978">
        <v>3016</v>
      </c>
      <c r="Q1978">
        <v>2</v>
      </c>
      <c r="R1978">
        <v>100</v>
      </c>
      <c r="S1978">
        <v>100</v>
      </c>
      <c r="T1978">
        <v>16.190000000000001</v>
      </c>
      <c r="U1978">
        <v>60.57</v>
      </c>
      <c r="V1978">
        <v>95.317443120259995</v>
      </c>
      <c r="W1978">
        <v>87.977999999999994</v>
      </c>
      <c r="X1978">
        <v>10.664216614454377</v>
      </c>
      <c r="Y1978">
        <v>2.1920538314558087</v>
      </c>
      <c r="Z1978">
        <v>-28.667462728834671</v>
      </c>
      <c r="AA1978">
        <v>0.3994088748651996</v>
      </c>
      <c r="AB1978">
        <v>0.43746974239716191</v>
      </c>
      <c r="AC1978">
        <v>2</v>
      </c>
      <c r="AD1978">
        <v>0</v>
      </c>
      <c r="AE1978">
        <v>0</v>
      </c>
      <c r="AF1978">
        <v>1</v>
      </c>
      <c r="AG1978">
        <v>7</v>
      </c>
      <c r="AH1978">
        <v>3</v>
      </c>
      <c r="AI1978">
        <v>1</v>
      </c>
      <c r="AJ1978">
        <v>0</v>
      </c>
      <c r="AK1978">
        <v>3</v>
      </c>
      <c r="AL1978">
        <v>1</v>
      </c>
    </row>
    <row r="1979" spans="1:38" x14ac:dyDescent="0.5">
      <c r="A1979">
        <v>14</v>
      </c>
      <c r="B1979">
        <v>140</v>
      </c>
      <c r="C1979">
        <v>2019</v>
      </c>
      <c r="D1979">
        <v>99</v>
      </c>
      <c r="E1979">
        <v>99</v>
      </c>
      <c r="F1979">
        <v>99</v>
      </c>
      <c r="G1979">
        <v>99</v>
      </c>
      <c r="H1979">
        <v>99</v>
      </c>
      <c r="I1979">
        <v>99</v>
      </c>
      <c r="J1979">
        <v>999</v>
      </c>
      <c r="K1979">
        <v>99</v>
      </c>
      <c r="L1979">
        <v>99</v>
      </c>
      <c r="M1979">
        <v>99</v>
      </c>
      <c r="N1979">
        <v>99</v>
      </c>
      <c r="O1979">
        <v>1</v>
      </c>
      <c r="P1979">
        <v>3016</v>
      </c>
      <c r="Q1979">
        <v>1</v>
      </c>
      <c r="R1979">
        <v>96</v>
      </c>
      <c r="S1979">
        <v>96</v>
      </c>
      <c r="T1979">
        <v>16.71875</v>
      </c>
      <c r="U1979">
        <v>62.55208333333335</v>
      </c>
      <c r="V1979">
        <v>103.48839833875049</v>
      </c>
      <c r="W1979">
        <v>95.519791666666634</v>
      </c>
      <c r="X1979">
        <v>14.510352768165124</v>
      </c>
      <c r="Y1979">
        <v>2.3267904918695939</v>
      </c>
      <c r="Z1979">
        <v>-55.857282221258643</v>
      </c>
      <c r="AA1979">
        <v>0.47666335650446873</v>
      </c>
      <c r="AB1979">
        <v>0.56675574079145397</v>
      </c>
      <c r="AC1979">
        <v>4</v>
      </c>
      <c r="AD1979">
        <v>0</v>
      </c>
      <c r="AE1979">
        <v>0</v>
      </c>
      <c r="AF1979">
        <v>1</v>
      </c>
      <c r="AG1979">
        <v>12</v>
      </c>
      <c r="AH1979">
        <v>0</v>
      </c>
      <c r="AI1979">
        <v>2</v>
      </c>
      <c r="AJ1979">
        <v>0</v>
      </c>
      <c r="AK1979">
        <v>0</v>
      </c>
      <c r="AL1979">
        <v>0</v>
      </c>
    </row>
    <row r="1980" spans="1:38" x14ac:dyDescent="0.5">
      <c r="A1980">
        <v>14</v>
      </c>
      <c r="B1980">
        <v>141</v>
      </c>
      <c r="C1980">
        <v>2020</v>
      </c>
      <c r="D1980">
        <v>99</v>
      </c>
      <c r="E1980">
        <v>99</v>
      </c>
      <c r="F1980">
        <v>99</v>
      </c>
      <c r="G1980">
        <v>99</v>
      </c>
      <c r="H1980">
        <v>99</v>
      </c>
      <c r="I1980">
        <v>99</v>
      </c>
      <c r="J1980">
        <v>999</v>
      </c>
      <c r="K1980">
        <v>99</v>
      </c>
      <c r="L1980">
        <v>99</v>
      </c>
      <c r="M1980">
        <v>99</v>
      </c>
      <c r="N1980">
        <v>99</v>
      </c>
      <c r="O1980">
        <v>1</v>
      </c>
      <c r="P1980">
        <v>3016</v>
      </c>
      <c r="R1980">
        <v>0</v>
      </c>
    </row>
    <row r="1981" spans="1:38" x14ac:dyDescent="0.5">
      <c r="A1981">
        <v>14</v>
      </c>
      <c r="B1981">
        <v>142</v>
      </c>
      <c r="C1981">
        <v>2021</v>
      </c>
      <c r="D1981">
        <v>99</v>
      </c>
      <c r="E1981">
        <v>99</v>
      </c>
      <c r="F1981">
        <v>99</v>
      </c>
      <c r="G1981">
        <v>99</v>
      </c>
      <c r="H1981">
        <v>99</v>
      </c>
      <c r="I1981">
        <v>99</v>
      </c>
      <c r="J1981">
        <v>999</v>
      </c>
      <c r="K1981">
        <v>99</v>
      </c>
      <c r="L1981">
        <v>99</v>
      </c>
      <c r="M1981">
        <v>99</v>
      </c>
      <c r="N1981">
        <v>99</v>
      </c>
      <c r="O1981">
        <v>1</v>
      </c>
      <c r="P1981">
        <v>3016</v>
      </c>
      <c r="Q1981">
        <v>1</v>
      </c>
      <c r="R1981">
        <v>67</v>
      </c>
      <c r="S1981">
        <v>67</v>
      </c>
      <c r="T1981">
        <v>16.910447761194035</v>
      </c>
      <c r="U1981">
        <v>62.776119402985074</v>
      </c>
      <c r="V1981">
        <v>97.134587086237318</v>
      </c>
      <c r="W1981">
        <v>89.655223880597021</v>
      </c>
      <c r="X1981">
        <v>6.0476289564303212</v>
      </c>
      <c r="Y1981">
        <v>1.4228507806344728</v>
      </c>
      <c r="Z1981">
        <v>-16.733252812481339</v>
      </c>
      <c r="AA1981">
        <v>0.25483036665145298</v>
      </c>
      <c r="AB1981">
        <v>0.26925353018904519</v>
      </c>
      <c r="AC1981">
        <v>2</v>
      </c>
      <c r="AD1981">
        <v>0</v>
      </c>
      <c r="AE1981">
        <v>0</v>
      </c>
      <c r="AF1981">
        <v>0</v>
      </c>
      <c r="AG1981">
        <v>18</v>
      </c>
      <c r="AH1981">
        <v>6</v>
      </c>
      <c r="AI1981">
        <v>19</v>
      </c>
      <c r="AJ1981">
        <v>0</v>
      </c>
      <c r="AK1981">
        <v>1</v>
      </c>
      <c r="AL1981">
        <v>1</v>
      </c>
    </row>
    <row r="1982" spans="1:38" x14ac:dyDescent="0.5">
      <c r="A1982">
        <v>14</v>
      </c>
      <c r="B1982">
        <v>143</v>
      </c>
      <c r="C1982">
        <v>2022</v>
      </c>
      <c r="D1982">
        <v>99</v>
      </c>
      <c r="E1982">
        <v>99</v>
      </c>
      <c r="F1982">
        <v>99</v>
      </c>
      <c r="G1982">
        <v>99</v>
      </c>
      <c r="H1982">
        <v>99</v>
      </c>
      <c r="I1982">
        <v>99</v>
      </c>
      <c r="J1982">
        <v>999</v>
      </c>
      <c r="K1982">
        <v>99</v>
      </c>
      <c r="L1982">
        <v>99</v>
      </c>
      <c r="M1982">
        <v>99</v>
      </c>
      <c r="N1982">
        <v>99</v>
      </c>
      <c r="O1982">
        <v>1</v>
      </c>
      <c r="P1982">
        <v>3016</v>
      </c>
      <c r="Q1982">
        <v>1</v>
      </c>
      <c r="R1982">
        <v>2</v>
      </c>
      <c r="S1982">
        <v>2</v>
      </c>
      <c r="T1982">
        <v>17</v>
      </c>
      <c r="U1982">
        <v>62</v>
      </c>
      <c r="V1982">
        <v>89.599133261105095</v>
      </c>
      <c r="W1982">
        <v>82.7</v>
      </c>
      <c r="X1982">
        <v>0.5</v>
      </c>
      <c r="Y1982">
        <v>1</v>
      </c>
      <c r="Z1982">
        <v>99.999999999818101</v>
      </c>
      <c r="AA1982">
        <v>6.9432390210033001E-3</v>
      </c>
      <c r="AB1982">
        <v>6.695630626169102E-3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</row>
    <row r="1983" spans="1:38" x14ac:dyDescent="0.5">
      <c r="A1983">
        <v>14</v>
      </c>
      <c r="B1983">
        <v>144</v>
      </c>
      <c r="C1983">
        <v>2012</v>
      </c>
      <c r="D1983">
        <v>99</v>
      </c>
      <c r="E1983">
        <v>99</v>
      </c>
      <c r="F1983">
        <v>99</v>
      </c>
      <c r="G1983">
        <v>99</v>
      </c>
      <c r="H1983">
        <v>99</v>
      </c>
      <c r="I1983">
        <v>99</v>
      </c>
      <c r="J1983">
        <v>999</v>
      </c>
      <c r="K1983">
        <v>99</v>
      </c>
      <c r="L1983">
        <v>99</v>
      </c>
      <c r="M1983">
        <v>99</v>
      </c>
      <c r="N1983">
        <v>99</v>
      </c>
      <c r="O1983">
        <v>1</v>
      </c>
      <c r="P1983">
        <v>3017</v>
      </c>
      <c r="R1983">
        <v>0</v>
      </c>
    </row>
    <row r="1984" spans="1:38" x14ac:dyDescent="0.5">
      <c r="A1984">
        <v>14</v>
      </c>
      <c r="B1984">
        <v>145</v>
      </c>
      <c r="C1984">
        <v>2013</v>
      </c>
      <c r="D1984">
        <v>99</v>
      </c>
      <c r="E1984">
        <v>99</v>
      </c>
      <c r="F1984">
        <v>99</v>
      </c>
      <c r="G1984">
        <v>99</v>
      </c>
      <c r="H1984">
        <v>99</v>
      </c>
      <c r="I1984">
        <v>99</v>
      </c>
      <c r="J1984">
        <v>999</v>
      </c>
      <c r="K1984">
        <v>99</v>
      </c>
      <c r="L1984">
        <v>99</v>
      </c>
      <c r="M1984">
        <v>99</v>
      </c>
      <c r="N1984">
        <v>99</v>
      </c>
      <c r="O1984">
        <v>1</v>
      </c>
      <c r="P1984">
        <v>3017</v>
      </c>
      <c r="R1984">
        <v>0</v>
      </c>
    </row>
    <row r="1985" spans="1:38" x14ac:dyDescent="0.5">
      <c r="A1985">
        <v>14</v>
      </c>
      <c r="B1985">
        <v>146</v>
      </c>
      <c r="C1985">
        <v>2014</v>
      </c>
      <c r="D1985">
        <v>99</v>
      </c>
      <c r="E1985">
        <v>99</v>
      </c>
      <c r="F1985">
        <v>99</v>
      </c>
      <c r="G1985">
        <v>99</v>
      </c>
      <c r="H1985">
        <v>99</v>
      </c>
      <c r="I1985">
        <v>99</v>
      </c>
      <c r="J1985">
        <v>999</v>
      </c>
      <c r="K1985">
        <v>99</v>
      </c>
      <c r="L1985">
        <v>99</v>
      </c>
      <c r="M1985">
        <v>99</v>
      </c>
      <c r="N1985">
        <v>99</v>
      </c>
      <c r="O1985">
        <v>1</v>
      </c>
      <c r="P1985">
        <v>3017</v>
      </c>
      <c r="R1985">
        <v>0</v>
      </c>
    </row>
    <row r="1986" spans="1:38" x14ac:dyDescent="0.5">
      <c r="A1986">
        <v>14</v>
      </c>
      <c r="B1986">
        <v>147</v>
      </c>
      <c r="C1986">
        <v>2015</v>
      </c>
      <c r="D1986">
        <v>99</v>
      </c>
      <c r="E1986">
        <v>99</v>
      </c>
      <c r="F1986">
        <v>99</v>
      </c>
      <c r="G1986">
        <v>99</v>
      </c>
      <c r="H1986">
        <v>99</v>
      </c>
      <c r="I1986">
        <v>99</v>
      </c>
      <c r="J1986">
        <v>999</v>
      </c>
      <c r="K1986">
        <v>99</v>
      </c>
      <c r="L1986">
        <v>99</v>
      </c>
      <c r="M1986">
        <v>99</v>
      </c>
      <c r="N1986">
        <v>99</v>
      </c>
      <c r="O1986">
        <v>1</v>
      </c>
      <c r="P1986">
        <v>3017</v>
      </c>
      <c r="R1986">
        <v>0</v>
      </c>
    </row>
    <row r="1987" spans="1:38" x14ac:dyDescent="0.5">
      <c r="A1987">
        <v>14</v>
      </c>
      <c r="B1987">
        <v>148</v>
      </c>
      <c r="C1987">
        <v>2016</v>
      </c>
      <c r="D1987">
        <v>99</v>
      </c>
      <c r="E1987">
        <v>99</v>
      </c>
      <c r="F1987">
        <v>99</v>
      </c>
      <c r="G1987">
        <v>99</v>
      </c>
      <c r="H1987">
        <v>99</v>
      </c>
      <c r="I1987">
        <v>99</v>
      </c>
      <c r="J1987">
        <v>999</v>
      </c>
      <c r="K1987">
        <v>99</v>
      </c>
      <c r="L1987">
        <v>99</v>
      </c>
      <c r="M1987">
        <v>99</v>
      </c>
      <c r="N1987">
        <v>99</v>
      </c>
      <c r="O1987">
        <v>1</v>
      </c>
      <c r="P1987">
        <v>3017</v>
      </c>
      <c r="R1987">
        <v>0</v>
      </c>
    </row>
    <row r="1988" spans="1:38" x14ac:dyDescent="0.5">
      <c r="A1988">
        <v>14</v>
      </c>
      <c r="B1988">
        <v>149</v>
      </c>
      <c r="C1988">
        <v>2017</v>
      </c>
      <c r="D1988">
        <v>99</v>
      </c>
      <c r="E1988">
        <v>99</v>
      </c>
      <c r="F1988">
        <v>99</v>
      </c>
      <c r="G1988">
        <v>99</v>
      </c>
      <c r="H1988">
        <v>99</v>
      </c>
      <c r="I1988">
        <v>99</v>
      </c>
      <c r="J1988">
        <v>999</v>
      </c>
      <c r="K1988">
        <v>99</v>
      </c>
      <c r="L1988">
        <v>99</v>
      </c>
      <c r="M1988">
        <v>99</v>
      </c>
      <c r="N1988">
        <v>99</v>
      </c>
      <c r="O1988">
        <v>1</v>
      </c>
      <c r="P1988">
        <v>3017</v>
      </c>
      <c r="R1988">
        <v>0</v>
      </c>
    </row>
    <row r="1989" spans="1:38" x14ac:dyDescent="0.5">
      <c r="A1989">
        <v>14</v>
      </c>
      <c r="B1989">
        <v>150</v>
      </c>
      <c r="C1989">
        <v>2018</v>
      </c>
      <c r="D1989">
        <v>99</v>
      </c>
      <c r="E1989">
        <v>99</v>
      </c>
      <c r="F1989">
        <v>99</v>
      </c>
      <c r="G1989">
        <v>99</v>
      </c>
      <c r="H1989">
        <v>99</v>
      </c>
      <c r="I1989">
        <v>99</v>
      </c>
      <c r="J1989">
        <v>999</v>
      </c>
      <c r="K1989">
        <v>99</v>
      </c>
      <c r="L1989">
        <v>99</v>
      </c>
      <c r="M1989">
        <v>99</v>
      </c>
      <c r="N1989">
        <v>99</v>
      </c>
      <c r="O1989">
        <v>1</v>
      </c>
      <c r="P1989">
        <v>3017</v>
      </c>
      <c r="R1989">
        <v>0</v>
      </c>
    </row>
    <row r="1990" spans="1:38" x14ac:dyDescent="0.5">
      <c r="A1990">
        <v>14</v>
      </c>
      <c r="B1990">
        <v>151</v>
      </c>
      <c r="C1990">
        <v>2019</v>
      </c>
      <c r="D1990">
        <v>99</v>
      </c>
      <c r="E1990">
        <v>99</v>
      </c>
      <c r="F1990">
        <v>99</v>
      </c>
      <c r="G1990">
        <v>99</v>
      </c>
      <c r="H1990">
        <v>99</v>
      </c>
      <c r="I1990">
        <v>99</v>
      </c>
      <c r="J1990">
        <v>999</v>
      </c>
      <c r="K1990">
        <v>99</v>
      </c>
      <c r="L1990">
        <v>99</v>
      </c>
      <c r="M1990">
        <v>99</v>
      </c>
      <c r="N1990">
        <v>99</v>
      </c>
      <c r="O1990">
        <v>1</v>
      </c>
      <c r="P1990">
        <v>3017</v>
      </c>
      <c r="R1990">
        <v>0</v>
      </c>
    </row>
    <row r="1991" spans="1:38" x14ac:dyDescent="0.5">
      <c r="A1991">
        <v>14</v>
      </c>
      <c r="B1991">
        <v>152</v>
      </c>
      <c r="C1991">
        <v>2020</v>
      </c>
      <c r="D1991">
        <v>99</v>
      </c>
      <c r="E1991">
        <v>99</v>
      </c>
      <c r="F1991">
        <v>99</v>
      </c>
      <c r="G1991">
        <v>99</v>
      </c>
      <c r="H1991">
        <v>99</v>
      </c>
      <c r="I1991">
        <v>99</v>
      </c>
      <c r="J1991">
        <v>999</v>
      </c>
      <c r="K1991">
        <v>99</v>
      </c>
      <c r="L1991">
        <v>99</v>
      </c>
      <c r="M1991">
        <v>99</v>
      </c>
      <c r="N1991">
        <v>99</v>
      </c>
      <c r="O1991">
        <v>1</v>
      </c>
      <c r="P1991">
        <v>3017</v>
      </c>
      <c r="R1991">
        <v>0</v>
      </c>
    </row>
    <row r="1992" spans="1:38" x14ac:dyDescent="0.5">
      <c r="A1992">
        <v>14</v>
      </c>
      <c r="B1992">
        <v>153</v>
      </c>
      <c r="C1992">
        <v>2021</v>
      </c>
      <c r="D1992">
        <v>99</v>
      </c>
      <c r="E1992">
        <v>99</v>
      </c>
      <c r="F1992">
        <v>99</v>
      </c>
      <c r="G1992">
        <v>99</v>
      </c>
      <c r="H1992">
        <v>99</v>
      </c>
      <c r="I1992">
        <v>99</v>
      </c>
      <c r="J1992">
        <v>999</v>
      </c>
      <c r="K1992">
        <v>99</v>
      </c>
      <c r="L1992">
        <v>99</v>
      </c>
      <c r="M1992">
        <v>99</v>
      </c>
      <c r="N1992">
        <v>99</v>
      </c>
      <c r="O1992">
        <v>1</v>
      </c>
      <c r="P1992">
        <v>3017</v>
      </c>
      <c r="R1992">
        <v>0</v>
      </c>
    </row>
    <row r="1993" spans="1:38" x14ac:dyDescent="0.5">
      <c r="A1993">
        <v>14</v>
      </c>
      <c r="B1993">
        <v>154</v>
      </c>
      <c r="C1993">
        <v>2022</v>
      </c>
      <c r="D1993">
        <v>99</v>
      </c>
      <c r="E1993">
        <v>99</v>
      </c>
      <c r="F1993">
        <v>99</v>
      </c>
      <c r="G1993">
        <v>99</v>
      </c>
      <c r="H1993">
        <v>99</v>
      </c>
      <c r="I1993">
        <v>99</v>
      </c>
      <c r="J1993">
        <v>999</v>
      </c>
      <c r="K1993">
        <v>99</v>
      </c>
      <c r="L1993">
        <v>99</v>
      </c>
      <c r="M1993">
        <v>99</v>
      </c>
      <c r="N1993">
        <v>99</v>
      </c>
      <c r="O1993">
        <v>1</v>
      </c>
      <c r="P1993">
        <v>3017</v>
      </c>
      <c r="Q1993">
        <v>1</v>
      </c>
      <c r="R1993">
        <v>1</v>
      </c>
      <c r="S1993">
        <v>1</v>
      </c>
      <c r="T1993">
        <v>17</v>
      </c>
      <c r="U1993">
        <v>60</v>
      </c>
      <c r="V1993">
        <v>104.44203683640301</v>
      </c>
      <c r="W1993">
        <v>96.4</v>
      </c>
      <c r="X1993">
        <v>0</v>
      </c>
      <c r="Y1993">
        <v>0</v>
      </c>
      <c r="AA1993">
        <v>3.4716195105016501E-3</v>
      </c>
      <c r="AB1993">
        <v>3.9024110783718352E-3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</row>
    <row r="1994" spans="1:38" x14ac:dyDescent="0.5">
      <c r="A1994">
        <v>14</v>
      </c>
      <c r="B1994">
        <v>155</v>
      </c>
      <c r="C1994">
        <v>2012</v>
      </c>
      <c r="D1994">
        <v>99</v>
      </c>
      <c r="E1994">
        <v>99</v>
      </c>
      <c r="F1994">
        <v>99</v>
      </c>
      <c r="G1994">
        <v>99</v>
      </c>
      <c r="H1994">
        <v>99</v>
      </c>
      <c r="I1994">
        <v>99</v>
      </c>
      <c r="J1994">
        <v>999</v>
      </c>
      <c r="K1994">
        <v>99</v>
      </c>
      <c r="L1994">
        <v>99</v>
      </c>
      <c r="M1994">
        <v>99</v>
      </c>
      <c r="N1994">
        <v>99</v>
      </c>
      <c r="O1994">
        <v>1</v>
      </c>
      <c r="P1994">
        <v>3018</v>
      </c>
      <c r="R1994">
        <v>0</v>
      </c>
    </row>
    <row r="1995" spans="1:38" x14ac:dyDescent="0.5">
      <c r="A1995">
        <v>14</v>
      </c>
      <c r="B1995">
        <v>156</v>
      </c>
      <c r="C1995">
        <v>2013</v>
      </c>
      <c r="D1995">
        <v>99</v>
      </c>
      <c r="E1995">
        <v>99</v>
      </c>
      <c r="F1995">
        <v>99</v>
      </c>
      <c r="G1995">
        <v>99</v>
      </c>
      <c r="H1995">
        <v>99</v>
      </c>
      <c r="I1995">
        <v>99</v>
      </c>
      <c r="J1995">
        <v>999</v>
      </c>
      <c r="K1995">
        <v>99</v>
      </c>
      <c r="L1995">
        <v>99</v>
      </c>
      <c r="M1995">
        <v>99</v>
      </c>
      <c r="N1995">
        <v>99</v>
      </c>
      <c r="O1995">
        <v>1</v>
      </c>
      <c r="P1995">
        <v>3018</v>
      </c>
      <c r="R1995">
        <v>0</v>
      </c>
    </row>
    <row r="1996" spans="1:38" x14ac:dyDescent="0.5">
      <c r="A1996">
        <v>14</v>
      </c>
      <c r="B1996">
        <v>157</v>
      </c>
      <c r="C1996">
        <v>2014</v>
      </c>
      <c r="D1996">
        <v>99</v>
      </c>
      <c r="E1996">
        <v>99</v>
      </c>
      <c r="F1996">
        <v>99</v>
      </c>
      <c r="G1996">
        <v>99</v>
      </c>
      <c r="H1996">
        <v>99</v>
      </c>
      <c r="I1996">
        <v>99</v>
      </c>
      <c r="J1996">
        <v>999</v>
      </c>
      <c r="K1996">
        <v>99</v>
      </c>
      <c r="L1996">
        <v>99</v>
      </c>
      <c r="M1996">
        <v>99</v>
      </c>
      <c r="N1996">
        <v>99</v>
      </c>
      <c r="O1996">
        <v>1</v>
      </c>
      <c r="P1996">
        <v>3018</v>
      </c>
      <c r="R1996">
        <v>0</v>
      </c>
    </row>
    <row r="1997" spans="1:38" x14ac:dyDescent="0.5">
      <c r="A1997">
        <v>14</v>
      </c>
      <c r="B1997">
        <v>158</v>
      </c>
      <c r="C1997">
        <v>2015</v>
      </c>
      <c r="D1997">
        <v>99</v>
      </c>
      <c r="E1997">
        <v>99</v>
      </c>
      <c r="F1997">
        <v>99</v>
      </c>
      <c r="G1997">
        <v>99</v>
      </c>
      <c r="H1997">
        <v>99</v>
      </c>
      <c r="I1997">
        <v>99</v>
      </c>
      <c r="J1997">
        <v>999</v>
      </c>
      <c r="K1997">
        <v>99</v>
      </c>
      <c r="L1997">
        <v>99</v>
      </c>
      <c r="M1997">
        <v>99</v>
      </c>
      <c r="N1997">
        <v>99</v>
      </c>
      <c r="O1997">
        <v>1</v>
      </c>
      <c r="P1997">
        <v>3018</v>
      </c>
      <c r="R1997">
        <v>0</v>
      </c>
    </row>
    <row r="1998" spans="1:38" x14ac:dyDescent="0.5">
      <c r="A1998">
        <v>14</v>
      </c>
      <c r="B1998">
        <v>159</v>
      </c>
      <c r="C1998">
        <v>2016</v>
      </c>
      <c r="D1998">
        <v>99</v>
      </c>
      <c r="E1998">
        <v>99</v>
      </c>
      <c r="F1998">
        <v>99</v>
      </c>
      <c r="G1998">
        <v>99</v>
      </c>
      <c r="H1998">
        <v>99</v>
      </c>
      <c r="I1998">
        <v>99</v>
      </c>
      <c r="J1998">
        <v>999</v>
      </c>
      <c r="K1998">
        <v>99</v>
      </c>
      <c r="L1998">
        <v>99</v>
      </c>
      <c r="M1998">
        <v>99</v>
      </c>
      <c r="N1998">
        <v>99</v>
      </c>
      <c r="O1998">
        <v>1</v>
      </c>
      <c r="P1998">
        <v>3018</v>
      </c>
      <c r="R1998">
        <v>0</v>
      </c>
    </row>
    <row r="1999" spans="1:38" x14ac:dyDescent="0.5">
      <c r="A1999">
        <v>14</v>
      </c>
      <c r="B1999">
        <v>160</v>
      </c>
      <c r="C1999">
        <v>2017</v>
      </c>
      <c r="D1999">
        <v>99</v>
      </c>
      <c r="E1999">
        <v>99</v>
      </c>
      <c r="F1999">
        <v>99</v>
      </c>
      <c r="G1999">
        <v>99</v>
      </c>
      <c r="H1999">
        <v>99</v>
      </c>
      <c r="I1999">
        <v>99</v>
      </c>
      <c r="J1999">
        <v>999</v>
      </c>
      <c r="K1999">
        <v>99</v>
      </c>
      <c r="L1999">
        <v>99</v>
      </c>
      <c r="M1999">
        <v>99</v>
      </c>
      <c r="N1999">
        <v>99</v>
      </c>
      <c r="O1999">
        <v>1</v>
      </c>
      <c r="P1999">
        <v>3018</v>
      </c>
      <c r="R1999">
        <v>0</v>
      </c>
    </row>
    <row r="2000" spans="1:38" x14ac:dyDescent="0.5">
      <c r="A2000">
        <v>14</v>
      </c>
      <c r="B2000">
        <v>161</v>
      </c>
      <c r="C2000">
        <v>2018</v>
      </c>
      <c r="D2000">
        <v>99</v>
      </c>
      <c r="E2000">
        <v>99</v>
      </c>
      <c r="F2000">
        <v>99</v>
      </c>
      <c r="G2000">
        <v>99</v>
      </c>
      <c r="H2000">
        <v>99</v>
      </c>
      <c r="I2000">
        <v>99</v>
      </c>
      <c r="J2000">
        <v>999</v>
      </c>
      <c r="K2000">
        <v>99</v>
      </c>
      <c r="L2000">
        <v>99</v>
      </c>
      <c r="M2000">
        <v>99</v>
      </c>
      <c r="N2000">
        <v>99</v>
      </c>
      <c r="O2000">
        <v>1</v>
      </c>
      <c r="P2000">
        <v>3018</v>
      </c>
      <c r="R2000">
        <v>0</v>
      </c>
    </row>
    <row r="2001" spans="1:18" x14ac:dyDescent="0.5">
      <c r="A2001">
        <v>14</v>
      </c>
      <c r="B2001">
        <v>162</v>
      </c>
      <c r="C2001">
        <v>2019</v>
      </c>
      <c r="D2001">
        <v>99</v>
      </c>
      <c r="E2001">
        <v>99</v>
      </c>
      <c r="F2001">
        <v>99</v>
      </c>
      <c r="G2001">
        <v>99</v>
      </c>
      <c r="H2001">
        <v>99</v>
      </c>
      <c r="I2001">
        <v>99</v>
      </c>
      <c r="J2001">
        <v>999</v>
      </c>
      <c r="K2001">
        <v>99</v>
      </c>
      <c r="L2001">
        <v>99</v>
      </c>
      <c r="M2001">
        <v>99</v>
      </c>
      <c r="N2001">
        <v>99</v>
      </c>
      <c r="O2001">
        <v>1</v>
      </c>
      <c r="P2001">
        <v>3018</v>
      </c>
      <c r="R2001">
        <v>0</v>
      </c>
    </row>
    <row r="2002" spans="1:18" x14ac:dyDescent="0.5">
      <c r="A2002">
        <v>14</v>
      </c>
      <c r="B2002">
        <v>163</v>
      </c>
      <c r="C2002">
        <v>2020</v>
      </c>
      <c r="D2002">
        <v>99</v>
      </c>
      <c r="E2002">
        <v>99</v>
      </c>
      <c r="F2002">
        <v>99</v>
      </c>
      <c r="G2002">
        <v>99</v>
      </c>
      <c r="H2002">
        <v>99</v>
      </c>
      <c r="I2002">
        <v>99</v>
      </c>
      <c r="J2002">
        <v>999</v>
      </c>
      <c r="K2002">
        <v>99</v>
      </c>
      <c r="L2002">
        <v>99</v>
      </c>
      <c r="M2002">
        <v>99</v>
      </c>
      <c r="N2002">
        <v>99</v>
      </c>
      <c r="O2002">
        <v>1</v>
      </c>
      <c r="P2002">
        <v>3018</v>
      </c>
      <c r="R2002">
        <v>0</v>
      </c>
    </row>
    <row r="2003" spans="1:18" x14ac:dyDescent="0.5">
      <c r="A2003">
        <v>14</v>
      </c>
      <c r="B2003">
        <v>164</v>
      </c>
      <c r="C2003">
        <v>2021</v>
      </c>
      <c r="D2003">
        <v>99</v>
      </c>
      <c r="E2003">
        <v>99</v>
      </c>
      <c r="F2003">
        <v>99</v>
      </c>
      <c r="G2003">
        <v>99</v>
      </c>
      <c r="H2003">
        <v>99</v>
      </c>
      <c r="I2003">
        <v>99</v>
      </c>
      <c r="J2003">
        <v>999</v>
      </c>
      <c r="K2003">
        <v>99</v>
      </c>
      <c r="L2003">
        <v>99</v>
      </c>
      <c r="M2003">
        <v>99</v>
      </c>
      <c r="N2003">
        <v>99</v>
      </c>
      <c r="O2003">
        <v>1</v>
      </c>
      <c r="P2003">
        <v>3018</v>
      </c>
      <c r="R2003">
        <v>0</v>
      </c>
    </row>
    <row r="2004" spans="1:18" x14ac:dyDescent="0.5">
      <c r="A2004">
        <v>14</v>
      </c>
      <c r="B2004">
        <v>165</v>
      </c>
      <c r="C2004">
        <v>2022</v>
      </c>
      <c r="D2004">
        <v>99</v>
      </c>
      <c r="E2004">
        <v>99</v>
      </c>
      <c r="F2004">
        <v>99</v>
      </c>
      <c r="G2004">
        <v>99</v>
      </c>
      <c r="H2004">
        <v>99</v>
      </c>
      <c r="I2004">
        <v>99</v>
      </c>
      <c r="J2004">
        <v>999</v>
      </c>
      <c r="K2004">
        <v>99</v>
      </c>
      <c r="L2004">
        <v>99</v>
      </c>
      <c r="M2004">
        <v>99</v>
      </c>
      <c r="N2004">
        <v>99</v>
      </c>
      <c r="O2004">
        <v>1</v>
      </c>
      <c r="P2004">
        <v>3018</v>
      </c>
      <c r="R2004">
        <v>0</v>
      </c>
    </row>
    <row r="2005" spans="1:18" x14ac:dyDescent="0.5">
      <c r="A2005">
        <v>14</v>
      </c>
      <c r="B2005">
        <v>166</v>
      </c>
      <c r="C2005">
        <v>2012</v>
      </c>
      <c r="D2005">
        <v>99</v>
      </c>
      <c r="E2005">
        <v>99</v>
      </c>
      <c r="F2005">
        <v>99</v>
      </c>
      <c r="G2005">
        <v>99</v>
      </c>
      <c r="H2005">
        <v>99</v>
      </c>
      <c r="I2005">
        <v>99</v>
      </c>
      <c r="J2005">
        <v>999</v>
      </c>
      <c r="K2005">
        <v>99</v>
      </c>
      <c r="L2005">
        <v>99</v>
      </c>
      <c r="M2005">
        <v>99</v>
      </c>
      <c r="N2005">
        <v>99</v>
      </c>
      <c r="O2005">
        <v>1</v>
      </c>
      <c r="P2005">
        <v>3019</v>
      </c>
      <c r="R2005">
        <v>0</v>
      </c>
    </row>
    <row r="2006" spans="1:18" x14ac:dyDescent="0.5">
      <c r="A2006">
        <v>14</v>
      </c>
      <c r="B2006">
        <v>167</v>
      </c>
      <c r="C2006">
        <v>2013</v>
      </c>
      <c r="D2006">
        <v>99</v>
      </c>
      <c r="E2006">
        <v>99</v>
      </c>
      <c r="F2006">
        <v>99</v>
      </c>
      <c r="G2006">
        <v>99</v>
      </c>
      <c r="H2006">
        <v>99</v>
      </c>
      <c r="I2006">
        <v>99</v>
      </c>
      <c r="J2006">
        <v>999</v>
      </c>
      <c r="K2006">
        <v>99</v>
      </c>
      <c r="L2006">
        <v>99</v>
      </c>
      <c r="M2006">
        <v>99</v>
      </c>
      <c r="N2006">
        <v>99</v>
      </c>
      <c r="O2006">
        <v>1</v>
      </c>
      <c r="P2006">
        <v>3019</v>
      </c>
      <c r="R2006">
        <v>0</v>
      </c>
    </row>
    <row r="2007" spans="1:18" x14ac:dyDescent="0.5">
      <c r="A2007">
        <v>14</v>
      </c>
      <c r="B2007">
        <v>168</v>
      </c>
      <c r="C2007">
        <v>2014</v>
      </c>
      <c r="D2007">
        <v>99</v>
      </c>
      <c r="E2007">
        <v>99</v>
      </c>
      <c r="F2007">
        <v>99</v>
      </c>
      <c r="G2007">
        <v>99</v>
      </c>
      <c r="H2007">
        <v>99</v>
      </c>
      <c r="I2007">
        <v>99</v>
      </c>
      <c r="J2007">
        <v>999</v>
      </c>
      <c r="K2007">
        <v>99</v>
      </c>
      <c r="L2007">
        <v>99</v>
      </c>
      <c r="M2007">
        <v>99</v>
      </c>
      <c r="N2007">
        <v>99</v>
      </c>
      <c r="O2007">
        <v>1</v>
      </c>
      <c r="P2007">
        <v>3019</v>
      </c>
      <c r="R2007">
        <v>0</v>
      </c>
    </row>
    <row r="2008" spans="1:18" x14ac:dyDescent="0.5">
      <c r="A2008">
        <v>14</v>
      </c>
      <c r="B2008">
        <v>169</v>
      </c>
      <c r="C2008">
        <v>2015</v>
      </c>
      <c r="D2008">
        <v>99</v>
      </c>
      <c r="E2008">
        <v>99</v>
      </c>
      <c r="F2008">
        <v>99</v>
      </c>
      <c r="G2008">
        <v>99</v>
      </c>
      <c r="H2008">
        <v>99</v>
      </c>
      <c r="I2008">
        <v>99</v>
      </c>
      <c r="J2008">
        <v>999</v>
      </c>
      <c r="K2008">
        <v>99</v>
      </c>
      <c r="L2008">
        <v>99</v>
      </c>
      <c r="M2008">
        <v>99</v>
      </c>
      <c r="N2008">
        <v>99</v>
      </c>
      <c r="O2008">
        <v>1</v>
      </c>
      <c r="P2008">
        <v>3019</v>
      </c>
      <c r="R2008">
        <v>0</v>
      </c>
    </row>
    <row r="2009" spans="1:18" x14ac:dyDescent="0.5">
      <c r="A2009">
        <v>14</v>
      </c>
      <c r="B2009">
        <v>170</v>
      </c>
      <c r="C2009">
        <v>2016</v>
      </c>
      <c r="D2009">
        <v>99</v>
      </c>
      <c r="E2009">
        <v>99</v>
      </c>
      <c r="F2009">
        <v>99</v>
      </c>
      <c r="G2009">
        <v>99</v>
      </c>
      <c r="H2009">
        <v>99</v>
      </c>
      <c r="I2009">
        <v>99</v>
      </c>
      <c r="J2009">
        <v>999</v>
      </c>
      <c r="K2009">
        <v>99</v>
      </c>
      <c r="L2009">
        <v>99</v>
      </c>
      <c r="M2009">
        <v>99</v>
      </c>
      <c r="N2009">
        <v>99</v>
      </c>
      <c r="O2009">
        <v>1</v>
      </c>
      <c r="P2009">
        <v>3019</v>
      </c>
      <c r="R2009">
        <v>0</v>
      </c>
    </row>
    <row r="2010" spans="1:18" x14ac:dyDescent="0.5">
      <c r="A2010">
        <v>14</v>
      </c>
      <c r="B2010">
        <v>171</v>
      </c>
      <c r="C2010">
        <v>2017</v>
      </c>
      <c r="D2010">
        <v>99</v>
      </c>
      <c r="E2010">
        <v>99</v>
      </c>
      <c r="F2010">
        <v>99</v>
      </c>
      <c r="G2010">
        <v>99</v>
      </c>
      <c r="H2010">
        <v>99</v>
      </c>
      <c r="I2010">
        <v>99</v>
      </c>
      <c r="J2010">
        <v>999</v>
      </c>
      <c r="K2010">
        <v>99</v>
      </c>
      <c r="L2010">
        <v>99</v>
      </c>
      <c r="M2010">
        <v>99</v>
      </c>
      <c r="N2010">
        <v>99</v>
      </c>
      <c r="O2010">
        <v>1</v>
      </c>
      <c r="P2010">
        <v>3019</v>
      </c>
      <c r="R2010">
        <v>0</v>
      </c>
    </row>
    <row r="2011" spans="1:18" x14ac:dyDescent="0.5">
      <c r="A2011">
        <v>14</v>
      </c>
      <c r="B2011">
        <v>172</v>
      </c>
      <c r="C2011">
        <v>2018</v>
      </c>
      <c r="D2011">
        <v>99</v>
      </c>
      <c r="E2011">
        <v>99</v>
      </c>
      <c r="F2011">
        <v>99</v>
      </c>
      <c r="G2011">
        <v>99</v>
      </c>
      <c r="H2011">
        <v>99</v>
      </c>
      <c r="I2011">
        <v>99</v>
      </c>
      <c r="J2011">
        <v>999</v>
      </c>
      <c r="K2011">
        <v>99</v>
      </c>
      <c r="L2011">
        <v>99</v>
      </c>
      <c r="M2011">
        <v>99</v>
      </c>
      <c r="N2011">
        <v>99</v>
      </c>
      <c r="O2011">
        <v>1</v>
      </c>
      <c r="P2011">
        <v>3019</v>
      </c>
      <c r="R2011">
        <v>0</v>
      </c>
    </row>
    <row r="2012" spans="1:18" x14ac:dyDescent="0.5">
      <c r="A2012">
        <v>14</v>
      </c>
      <c r="B2012">
        <v>173</v>
      </c>
      <c r="C2012">
        <v>2019</v>
      </c>
      <c r="D2012">
        <v>99</v>
      </c>
      <c r="E2012">
        <v>99</v>
      </c>
      <c r="F2012">
        <v>99</v>
      </c>
      <c r="G2012">
        <v>99</v>
      </c>
      <c r="H2012">
        <v>99</v>
      </c>
      <c r="I2012">
        <v>99</v>
      </c>
      <c r="J2012">
        <v>999</v>
      </c>
      <c r="K2012">
        <v>99</v>
      </c>
      <c r="L2012">
        <v>99</v>
      </c>
      <c r="M2012">
        <v>99</v>
      </c>
      <c r="N2012">
        <v>99</v>
      </c>
      <c r="O2012">
        <v>1</v>
      </c>
      <c r="P2012">
        <v>3019</v>
      </c>
      <c r="R2012">
        <v>0</v>
      </c>
    </row>
    <row r="2013" spans="1:18" x14ac:dyDescent="0.5">
      <c r="A2013">
        <v>14</v>
      </c>
      <c r="B2013">
        <v>174</v>
      </c>
      <c r="C2013">
        <v>2020</v>
      </c>
      <c r="D2013">
        <v>99</v>
      </c>
      <c r="E2013">
        <v>99</v>
      </c>
      <c r="F2013">
        <v>99</v>
      </c>
      <c r="G2013">
        <v>99</v>
      </c>
      <c r="H2013">
        <v>99</v>
      </c>
      <c r="I2013">
        <v>99</v>
      </c>
      <c r="J2013">
        <v>999</v>
      </c>
      <c r="K2013">
        <v>99</v>
      </c>
      <c r="L2013">
        <v>99</v>
      </c>
      <c r="M2013">
        <v>99</v>
      </c>
      <c r="N2013">
        <v>99</v>
      </c>
      <c r="O2013">
        <v>1</v>
      </c>
      <c r="P2013">
        <v>3019</v>
      </c>
      <c r="R2013">
        <v>0</v>
      </c>
    </row>
    <row r="2014" spans="1:18" x14ac:dyDescent="0.5">
      <c r="A2014">
        <v>14</v>
      </c>
      <c r="B2014">
        <v>175</v>
      </c>
      <c r="C2014">
        <v>2021</v>
      </c>
      <c r="D2014">
        <v>99</v>
      </c>
      <c r="E2014">
        <v>99</v>
      </c>
      <c r="F2014">
        <v>99</v>
      </c>
      <c r="G2014">
        <v>99</v>
      </c>
      <c r="H2014">
        <v>99</v>
      </c>
      <c r="I2014">
        <v>99</v>
      </c>
      <c r="J2014">
        <v>999</v>
      </c>
      <c r="K2014">
        <v>99</v>
      </c>
      <c r="L2014">
        <v>99</v>
      </c>
      <c r="M2014">
        <v>99</v>
      </c>
      <c r="N2014">
        <v>99</v>
      </c>
      <c r="O2014">
        <v>1</v>
      </c>
      <c r="P2014">
        <v>3019</v>
      </c>
      <c r="R2014">
        <v>0</v>
      </c>
    </row>
    <row r="2015" spans="1:18" x14ac:dyDescent="0.5">
      <c r="A2015">
        <v>14</v>
      </c>
      <c r="B2015">
        <v>176</v>
      </c>
      <c r="C2015">
        <v>2022</v>
      </c>
      <c r="D2015">
        <v>99</v>
      </c>
      <c r="E2015">
        <v>99</v>
      </c>
      <c r="F2015">
        <v>99</v>
      </c>
      <c r="G2015">
        <v>99</v>
      </c>
      <c r="H2015">
        <v>99</v>
      </c>
      <c r="I2015">
        <v>99</v>
      </c>
      <c r="J2015">
        <v>999</v>
      </c>
      <c r="K2015">
        <v>99</v>
      </c>
      <c r="L2015">
        <v>99</v>
      </c>
      <c r="M2015">
        <v>99</v>
      </c>
      <c r="N2015">
        <v>99</v>
      </c>
      <c r="O2015">
        <v>1</v>
      </c>
      <c r="P2015">
        <v>3019</v>
      </c>
      <c r="R2015">
        <v>0</v>
      </c>
    </row>
    <row r="2016" spans="1:18" x14ac:dyDescent="0.5">
      <c r="A2016">
        <v>14</v>
      </c>
      <c r="B2016">
        <v>177</v>
      </c>
      <c r="C2016">
        <v>2012</v>
      </c>
      <c r="D2016">
        <v>99</v>
      </c>
      <c r="E2016">
        <v>99</v>
      </c>
      <c r="F2016">
        <v>99</v>
      </c>
      <c r="G2016">
        <v>99</v>
      </c>
      <c r="H2016">
        <v>99</v>
      </c>
      <c r="I2016">
        <v>99</v>
      </c>
      <c r="J2016">
        <v>999</v>
      </c>
      <c r="K2016">
        <v>99</v>
      </c>
      <c r="L2016">
        <v>99</v>
      </c>
      <c r="M2016">
        <v>99</v>
      </c>
      <c r="N2016">
        <v>99</v>
      </c>
      <c r="O2016">
        <v>1</v>
      </c>
      <c r="P2016">
        <v>3020</v>
      </c>
      <c r="R2016">
        <v>0</v>
      </c>
    </row>
    <row r="2017" spans="1:38" x14ac:dyDescent="0.5">
      <c r="A2017">
        <v>14</v>
      </c>
      <c r="B2017">
        <v>178</v>
      </c>
      <c r="C2017">
        <v>2013</v>
      </c>
      <c r="D2017">
        <v>99</v>
      </c>
      <c r="E2017">
        <v>99</v>
      </c>
      <c r="F2017">
        <v>99</v>
      </c>
      <c r="G2017">
        <v>99</v>
      </c>
      <c r="H2017">
        <v>99</v>
      </c>
      <c r="I2017">
        <v>99</v>
      </c>
      <c r="J2017">
        <v>999</v>
      </c>
      <c r="K2017">
        <v>99</v>
      </c>
      <c r="L2017">
        <v>99</v>
      </c>
      <c r="M2017">
        <v>99</v>
      </c>
      <c r="N2017">
        <v>99</v>
      </c>
      <c r="O2017">
        <v>1</v>
      </c>
      <c r="P2017">
        <v>3020</v>
      </c>
      <c r="R2017">
        <v>0</v>
      </c>
    </row>
    <row r="2018" spans="1:38" x14ac:dyDescent="0.5">
      <c r="A2018">
        <v>14</v>
      </c>
      <c r="B2018">
        <v>179</v>
      </c>
      <c r="C2018">
        <v>2014</v>
      </c>
      <c r="D2018">
        <v>99</v>
      </c>
      <c r="E2018">
        <v>99</v>
      </c>
      <c r="F2018">
        <v>99</v>
      </c>
      <c r="G2018">
        <v>99</v>
      </c>
      <c r="H2018">
        <v>99</v>
      </c>
      <c r="I2018">
        <v>99</v>
      </c>
      <c r="J2018">
        <v>999</v>
      </c>
      <c r="K2018">
        <v>99</v>
      </c>
      <c r="L2018">
        <v>99</v>
      </c>
      <c r="M2018">
        <v>99</v>
      </c>
      <c r="N2018">
        <v>99</v>
      </c>
      <c r="O2018">
        <v>1</v>
      </c>
      <c r="P2018">
        <v>3020</v>
      </c>
      <c r="R2018">
        <v>0</v>
      </c>
    </row>
    <row r="2019" spans="1:38" x14ac:dyDescent="0.5">
      <c r="A2019">
        <v>14</v>
      </c>
      <c r="B2019">
        <v>180</v>
      </c>
      <c r="C2019">
        <v>2015</v>
      </c>
      <c r="D2019">
        <v>99</v>
      </c>
      <c r="E2019">
        <v>99</v>
      </c>
      <c r="F2019">
        <v>99</v>
      </c>
      <c r="G2019">
        <v>99</v>
      </c>
      <c r="H2019">
        <v>99</v>
      </c>
      <c r="I2019">
        <v>99</v>
      </c>
      <c r="J2019">
        <v>999</v>
      </c>
      <c r="K2019">
        <v>99</v>
      </c>
      <c r="L2019">
        <v>99</v>
      </c>
      <c r="M2019">
        <v>99</v>
      </c>
      <c r="N2019">
        <v>99</v>
      </c>
      <c r="O2019">
        <v>1</v>
      </c>
      <c r="P2019">
        <v>3020</v>
      </c>
      <c r="R2019">
        <v>0</v>
      </c>
    </row>
    <row r="2020" spans="1:38" x14ac:dyDescent="0.5">
      <c r="A2020">
        <v>14</v>
      </c>
      <c r="B2020">
        <v>181</v>
      </c>
      <c r="C2020">
        <v>2016</v>
      </c>
      <c r="D2020">
        <v>99</v>
      </c>
      <c r="E2020">
        <v>99</v>
      </c>
      <c r="F2020">
        <v>99</v>
      </c>
      <c r="G2020">
        <v>99</v>
      </c>
      <c r="H2020">
        <v>99</v>
      </c>
      <c r="I2020">
        <v>99</v>
      </c>
      <c r="J2020">
        <v>999</v>
      </c>
      <c r="K2020">
        <v>99</v>
      </c>
      <c r="L2020">
        <v>99</v>
      </c>
      <c r="M2020">
        <v>99</v>
      </c>
      <c r="N2020">
        <v>99</v>
      </c>
      <c r="O2020">
        <v>1</v>
      </c>
      <c r="P2020">
        <v>3020</v>
      </c>
      <c r="R2020">
        <v>0</v>
      </c>
    </row>
    <row r="2021" spans="1:38" x14ac:dyDescent="0.5">
      <c r="A2021">
        <v>14</v>
      </c>
      <c r="B2021">
        <v>182</v>
      </c>
      <c r="C2021">
        <v>2017</v>
      </c>
      <c r="D2021">
        <v>99</v>
      </c>
      <c r="E2021">
        <v>99</v>
      </c>
      <c r="F2021">
        <v>99</v>
      </c>
      <c r="G2021">
        <v>99</v>
      </c>
      <c r="H2021">
        <v>99</v>
      </c>
      <c r="I2021">
        <v>99</v>
      </c>
      <c r="J2021">
        <v>999</v>
      </c>
      <c r="K2021">
        <v>99</v>
      </c>
      <c r="L2021">
        <v>99</v>
      </c>
      <c r="M2021">
        <v>99</v>
      </c>
      <c r="N2021">
        <v>99</v>
      </c>
      <c r="O2021">
        <v>1</v>
      </c>
      <c r="P2021">
        <v>3020</v>
      </c>
      <c r="R2021">
        <v>0</v>
      </c>
    </row>
    <row r="2022" spans="1:38" x14ac:dyDescent="0.5">
      <c r="A2022">
        <v>14</v>
      </c>
      <c r="B2022">
        <v>183</v>
      </c>
      <c r="C2022">
        <v>2018</v>
      </c>
      <c r="D2022">
        <v>99</v>
      </c>
      <c r="E2022">
        <v>99</v>
      </c>
      <c r="F2022">
        <v>99</v>
      </c>
      <c r="G2022">
        <v>99</v>
      </c>
      <c r="H2022">
        <v>99</v>
      </c>
      <c r="I2022">
        <v>99</v>
      </c>
      <c r="J2022">
        <v>999</v>
      </c>
      <c r="K2022">
        <v>99</v>
      </c>
      <c r="L2022">
        <v>99</v>
      </c>
      <c r="M2022">
        <v>99</v>
      </c>
      <c r="N2022">
        <v>99</v>
      </c>
      <c r="O2022">
        <v>1</v>
      </c>
      <c r="P2022">
        <v>3020</v>
      </c>
      <c r="R2022">
        <v>0</v>
      </c>
    </row>
    <row r="2023" spans="1:38" x14ac:dyDescent="0.5">
      <c r="A2023">
        <v>14</v>
      </c>
      <c r="B2023">
        <v>184</v>
      </c>
      <c r="C2023">
        <v>2019</v>
      </c>
      <c r="D2023">
        <v>99</v>
      </c>
      <c r="E2023">
        <v>99</v>
      </c>
      <c r="F2023">
        <v>99</v>
      </c>
      <c r="G2023">
        <v>99</v>
      </c>
      <c r="H2023">
        <v>99</v>
      </c>
      <c r="I2023">
        <v>99</v>
      </c>
      <c r="J2023">
        <v>999</v>
      </c>
      <c r="K2023">
        <v>99</v>
      </c>
      <c r="L2023">
        <v>99</v>
      </c>
      <c r="M2023">
        <v>99</v>
      </c>
      <c r="N2023">
        <v>99</v>
      </c>
      <c r="O2023">
        <v>1</v>
      </c>
      <c r="P2023">
        <v>3020</v>
      </c>
      <c r="R2023">
        <v>0</v>
      </c>
    </row>
    <row r="2024" spans="1:38" x14ac:dyDescent="0.5">
      <c r="A2024">
        <v>14</v>
      </c>
      <c r="B2024">
        <v>185</v>
      </c>
      <c r="C2024">
        <v>2020</v>
      </c>
      <c r="D2024">
        <v>99</v>
      </c>
      <c r="E2024">
        <v>99</v>
      </c>
      <c r="F2024">
        <v>99</v>
      </c>
      <c r="G2024">
        <v>99</v>
      </c>
      <c r="H2024">
        <v>99</v>
      </c>
      <c r="I2024">
        <v>99</v>
      </c>
      <c r="J2024">
        <v>999</v>
      </c>
      <c r="K2024">
        <v>99</v>
      </c>
      <c r="L2024">
        <v>99</v>
      </c>
      <c r="M2024">
        <v>99</v>
      </c>
      <c r="N2024">
        <v>99</v>
      </c>
      <c r="O2024">
        <v>1</v>
      </c>
      <c r="P2024">
        <v>3020</v>
      </c>
      <c r="R2024">
        <v>0</v>
      </c>
    </row>
    <row r="2025" spans="1:38" x14ac:dyDescent="0.5">
      <c r="A2025">
        <v>14</v>
      </c>
      <c r="B2025">
        <v>186</v>
      </c>
      <c r="C2025">
        <v>2021</v>
      </c>
      <c r="D2025">
        <v>99</v>
      </c>
      <c r="E2025">
        <v>99</v>
      </c>
      <c r="F2025">
        <v>99</v>
      </c>
      <c r="G2025">
        <v>99</v>
      </c>
      <c r="H2025">
        <v>99</v>
      </c>
      <c r="I2025">
        <v>99</v>
      </c>
      <c r="J2025">
        <v>999</v>
      </c>
      <c r="K2025">
        <v>99</v>
      </c>
      <c r="L2025">
        <v>99</v>
      </c>
      <c r="M2025">
        <v>99</v>
      </c>
      <c r="N2025">
        <v>99</v>
      </c>
      <c r="O2025">
        <v>1</v>
      </c>
      <c r="P2025">
        <v>3020</v>
      </c>
      <c r="R2025">
        <v>0</v>
      </c>
    </row>
    <row r="2026" spans="1:38" x14ac:dyDescent="0.5">
      <c r="A2026">
        <v>14</v>
      </c>
      <c r="B2026">
        <v>187</v>
      </c>
      <c r="C2026">
        <v>2022</v>
      </c>
      <c r="D2026">
        <v>99</v>
      </c>
      <c r="E2026">
        <v>99</v>
      </c>
      <c r="F2026">
        <v>99</v>
      </c>
      <c r="G2026">
        <v>99</v>
      </c>
      <c r="H2026">
        <v>99</v>
      </c>
      <c r="I2026">
        <v>99</v>
      </c>
      <c r="J2026">
        <v>999</v>
      </c>
      <c r="K2026">
        <v>99</v>
      </c>
      <c r="L2026">
        <v>99</v>
      </c>
      <c r="M2026">
        <v>99</v>
      </c>
      <c r="N2026">
        <v>99</v>
      </c>
      <c r="O2026">
        <v>1</v>
      </c>
      <c r="P2026">
        <v>3020</v>
      </c>
      <c r="R2026">
        <v>0</v>
      </c>
    </row>
    <row r="2027" spans="1:38" x14ac:dyDescent="0.5">
      <c r="A2027">
        <v>14</v>
      </c>
      <c r="B2027">
        <v>188</v>
      </c>
      <c r="C2027">
        <v>2012</v>
      </c>
      <c r="D2027">
        <v>99</v>
      </c>
      <c r="E2027">
        <v>99</v>
      </c>
      <c r="F2027">
        <v>99</v>
      </c>
      <c r="G2027">
        <v>99</v>
      </c>
      <c r="H2027">
        <v>99</v>
      </c>
      <c r="I2027">
        <v>99</v>
      </c>
      <c r="J2027">
        <v>999</v>
      </c>
      <c r="K2027">
        <v>99</v>
      </c>
      <c r="L2027">
        <v>99</v>
      </c>
      <c r="M2027">
        <v>99</v>
      </c>
      <c r="N2027">
        <v>99</v>
      </c>
      <c r="O2027">
        <v>1</v>
      </c>
      <c r="P2027">
        <v>3021</v>
      </c>
      <c r="R2027">
        <v>0</v>
      </c>
    </row>
    <row r="2028" spans="1:38" x14ac:dyDescent="0.5">
      <c r="A2028">
        <v>14</v>
      </c>
      <c r="B2028">
        <v>189</v>
      </c>
      <c r="C2028">
        <v>2013</v>
      </c>
      <c r="D2028">
        <v>99</v>
      </c>
      <c r="E2028">
        <v>99</v>
      </c>
      <c r="F2028">
        <v>99</v>
      </c>
      <c r="G2028">
        <v>99</v>
      </c>
      <c r="H2028">
        <v>99</v>
      </c>
      <c r="I2028">
        <v>99</v>
      </c>
      <c r="J2028">
        <v>999</v>
      </c>
      <c r="K2028">
        <v>99</v>
      </c>
      <c r="L2028">
        <v>99</v>
      </c>
      <c r="M2028">
        <v>99</v>
      </c>
      <c r="N2028">
        <v>99</v>
      </c>
      <c r="O2028">
        <v>1</v>
      </c>
      <c r="P2028">
        <v>3021</v>
      </c>
      <c r="R2028">
        <v>0</v>
      </c>
    </row>
    <row r="2029" spans="1:38" x14ac:dyDescent="0.5">
      <c r="A2029">
        <v>14</v>
      </c>
      <c r="B2029">
        <v>190</v>
      </c>
      <c r="C2029">
        <v>2014</v>
      </c>
      <c r="D2029">
        <v>99</v>
      </c>
      <c r="E2029">
        <v>99</v>
      </c>
      <c r="F2029">
        <v>99</v>
      </c>
      <c r="G2029">
        <v>99</v>
      </c>
      <c r="H2029">
        <v>99</v>
      </c>
      <c r="I2029">
        <v>99</v>
      </c>
      <c r="J2029">
        <v>999</v>
      </c>
      <c r="K2029">
        <v>99</v>
      </c>
      <c r="L2029">
        <v>99</v>
      </c>
      <c r="M2029">
        <v>99</v>
      </c>
      <c r="N2029">
        <v>99</v>
      </c>
      <c r="O2029">
        <v>1</v>
      </c>
      <c r="P2029">
        <v>3021</v>
      </c>
      <c r="Q2029">
        <v>1</v>
      </c>
      <c r="R2029">
        <v>7</v>
      </c>
      <c r="S2029">
        <v>7</v>
      </c>
      <c r="T2029">
        <v>14</v>
      </c>
      <c r="U2029">
        <v>56.857142857142847</v>
      </c>
      <c r="V2029">
        <v>92.292214827426108</v>
      </c>
      <c r="W2029">
        <v>85.185714285714297</v>
      </c>
      <c r="X2029">
        <v>4.6667298343637311</v>
      </c>
      <c r="Y2029">
        <v>0.6388765650001722</v>
      </c>
      <c r="Z2029">
        <v>8.0771158119520567</v>
      </c>
      <c r="AA2029">
        <v>6.5857559507009139E-2</v>
      </c>
      <c r="AB2029">
        <v>7.2637617710276658E-2</v>
      </c>
    </row>
    <row r="2030" spans="1:38" x14ac:dyDescent="0.5">
      <c r="A2030">
        <v>14</v>
      </c>
      <c r="B2030">
        <v>191</v>
      </c>
      <c r="C2030">
        <v>2015</v>
      </c>
      <c r="D2030">
        <v>99</v>
      </c>
      <c r="E2030">
        <v>99</v>
      </c>
      <c r="F2030">
        <v>99</v>
      </c>
      <c r="G2030">
        <v>99</v>
      </c>
      <c r="H2030">
        <v>99</v>
      </c>
      <c r="I2030">
        <v>99</v>
      </c>
      <c r="J2030">
        <v>999</v>
      </c>
      <c r="K2030">
        <v>99</v>
      </c>
      <c r="L2030">
        <v>99</v>
      </c>
      <c r="M2030">
        <v>99</v>
      </c>
      <c r="N2030">
        <v>99</v>
      </c>
      <c r="O2030">
        <v>1</v>
      </c>
      <c r="P2030">
        <v>3021</v>
      </c>
      <c r="R2030">
        <v>0</v>
      </c>
    </row>
    <row r="2031" spans="1:38" x14ac:dyDescent="0.5">
      <c r="A2031">
        <v>14</v>
      </c>
      <c r="B2031">
        <v>192</v>
      </c>
      <c r="C2031">
        <v>2016</v>
      </c>
      <c r="D2031">
        <v>99</v>
      </c>
      <c r="E2031">
        <v>99</v>
      </c>
      <c r="F2031">
        <v>99</v>
      </c>
      <c r="G2031">
        <v>99</v>
      </c>
      <c r="H2031">
        <v>99</v>
      </c>
      <c r="I2031">
        <v>99</v>
      </c>
      <c r="J2031">
        <v>999</v>
      </c>
      <c r="K2031">
        <v>99</v>
      </c>
      <c r="L2031">
        <v>99</v>
      </c>
      <c r="M2031">
        <v>99</v>
      </c>
      <c r="N2031">
        <v>99</v>
      </c>
      <c r="O2031">
        <v>1</v>
      </c>
      <c r="P2031">
        <v>3021</v>
      </c>
      <c r="Q2031">
        <v>1</v>
      </c>
      <c r="R2031">
        <v>2</v>
      </c>
      <c r="S2031">
        <v>2</v>
      </c>
      <c r="T2031">
        <v>15.5</v>
      </c>
      <c r="U2031">
        <v>58.5</v>
      </c>
      <c r="V2031">
        <v>104.00866738894911</v>
      </c>
      <c r="W2031">
        <v>96</v>
      </c>
      <c r="X2031">
        <v>7.6000000000001346</v>
      </c>
      <c r="Y2031">
        <v>3.5</v>
      </c>
      <c r="Z2031">
        <v>99.999999999999559</v>
      </c>
      <c r="AA2031">
        <v>4.2647560559535991E-3</v>
      </c>
      <c r="AB2031">
        <v>5.0257079357472652E-3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</row>
    <row r="2032" spans="1:38" x14ac:dyDescent="0.5">
      <c r="A2032">
        <v>14</v>
      </c>
      <c r="B2032">
        <v>193</v>
      </c>
      <c r="C2032">
        <v>2017</v>
      </c>
      <c r="D2032">
        <v>99</v>
      </c>
      <c r="E2032">
        <v>99</v>
      </c>
      <c r="F2032">
        <v>99</v>
      </c>
      <c r="G2032">
        <v>99</v>
      </c>
      <c r="H2032">
        <v>99</v>
      </c>
      <c r="I2032">
        <v>99</v>
      </c>
      <c r="J2032">
        <v>999</v>
      </c>
      <c r="K2032">
        <v>99</v>
      </c>
      <c r="L2032">
        <v>99</v>
      </c>
      <c r="M2032">
        <v>99</v>
      </c>
      <c r="N2032">
        <v>99</v>
      </c>
      <c r="O2032">
        <v>1</v>
      </c>
      <c r="P2032">
        <v>3021</v>
      </c>
      <c r="R2032">
        <v>0</v>
      </c>
    </row>
    <row r="2033" spans="1:38" x14ac:dyDescent="0.5">
      <c r="A2033">
        <v>14</v>
      </c>
      <c r="B2033">
        <v>194</v>
      </c>
      <c r="C2033">
        <v>2018</v>
      </c>
      <c r="D2033">
        <v>99</v>
      </c>
      <c r="E2033">
        <v>99</v>
      </c>
      <c r="F2033">
        <v>99</v>
      </c>
      <c r="G2033">
        <v>99</v>
      </c>
      <c r="H2033">
        <v>99</v>
      </c>
      <c r="I2033">
        <v>99</v>
      </c>
      <c r="J2033">
        <v>999</v>
      </c>
      <c r="K2033">
        <v>99</v>
      </c>
      <c r="L2033">
        <v>99</v>
      </c>
      <c r="M2033">
        <v>99</v>
      </c>
      <c r="N2033">
        <v>99</v>
      </c>
      <c r="O2033">
        <v>1</v>
      </c>
      <c r="P2033">
        <v>3021</v>
      </c>
      <c r="R2033">
        <v>0</v>
      </c>
    </row>
    <row r="2034" spans="1:38" x14ac:dyDescent="0.5">
      <c r="A2034">
        <v>14</v>
      </c>
      <c r="B2034">
        <v>195</v>
      </c>
      <c r="C2034">
        <v>2019</v>
      </c>
      <c r="D2034">
        <v>99</v>
      </c>
      <c r="E2034">
        <v>99</v>
      </c>
      <c r="F2034">
        <v>99</v>
      </c>
      <c r="G2034">
        <v>99</v>
      </c>
      <c r="H2034">
        <v>99</v>
      </c>
      <c r="I2034">
        <v>99</v>
      </c>
      <c r="J2034">
        <v>999</v>
      </c>
      <c r="K2034">
        <v>99</v>
      </c>
      <c r="L2034">
        <v>99</v>
      </c>
      <c r="M2034">
        <v>99</v>
      </c>
      <c r="N2034">
        <v>99</v>
      </c>
      <c r="O2034">
        <v>1</v>
      </c>
      <c r="P2034">
        <v>3021</v>
      </c>
      <c r="R2034">
        <v>0</v>
      </c>
    </row>
    <row r="2035" spans="1:38" x14ac:dyDescent="0.5">
      <c r="A2035">
        <v>14</v>
      </c>
      <c r="B2035">
        <v>196</v>
      </c>
      <c r="C2035">
        <v>2020</v>
      </c>
      <c r="D2035">
        <v>99</v>
      </c>
      <c r="E2035">
        <v>99</v>
      </c>
      <c r="F2035">
        <v>99</v>
      </c>
      <c r="G2035">
        <v>99</v>
      </c>
      <c r="H2035">
        <v>99</v>
      </c>
      <c r="I2035">
        <v>99</v>
      </c>
      <c r="J2035">
        <v>999</v>
      </c>
      <c r="K2035">
        <v>99</v>
      </c>
      <c r="L2035">
        <v>99</v>
      </c>
      <c r="M2035">
        <v>99</v>
      </c>
      <c r="N2035">
        <v>99</v>
      </c>
      <c r="O2035">
        <v>1</v>
      </c>
      <c r="P2035">
        <v>3021</v>
      </c>
      <c r="Q2035">
        <v>1</v>
      </c>
      <c r="R2035">
        <v>5</v>
      </c>
      <c r="S2035">
        <v>5</v>
      </c>
      <c r="T2035">
        <v>14.6</v>
      </c>
      <c r="U2035">
        <v>58.6</v>
      </c>
      <c r="V2035">
        <v>89.124593716143053</v>
      </c>
      <c r="W2035">
        <v>82.262</v>
      </c>
      <c r="X2035">
        <v>9.4870994513601179</v>
      </c>
      <c r="Y2035">
        <v>3.0066592756746058</v>
      </c>
      <c r="Z2035">
        <v>23.848992366478441</v>
      </c>
      <c r="AA2035">
        <v>2.394865408564039E-2</v>
      </c>
      <c r="AB2035">
        <v>2.3847722916721881E-2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</row>
    <row r="2036" spans="1:38" x14ac:dyDescent="0.5">
      <c r="A2036">
        <v>14</v>
      </c>
      <c r="B2036">
        <v>197</v>
      </c>
      <c r="C2036">
        <v>2021</v>
      </c>
      <c r="D2036">
        <v>99</v>
      </c>
      <c r="E2036">
        <v>99</v>
      </c>
      <c r="F2036">
        <v>99</v>
      </c>
      <c r="G2036">
        <v>99</v>
      </c>
      <c r="H2036">
        <v>99</v>
      </c>
      <c r="I2036">
        <v>99</v>
      </c>
      <c r="J2036">
        <v>999</v>
      </c>
      <c r="K2036">
        <v>99</v>
      </c>
      <c r="L2036">
        <v>99</v>
      </c>
      <c r="M2036">
        <v>99</v>
      </c>
      <c r="N2036">
        <v>99</v>
      </c>
      <c r="O2036">
        <v>1</v>
      </c>
      <c r="P2036">
        <v>3021</v>
      </c>
      <c r="Q2036">
        <v>2</v>
      </c>
      <c r="R2036">
        <v>5</v>
      </c>
      <c r="S2036">
        <v>5</v>
      </c>
      <c r="T2036">
        <v>15.8</v>
      </c>
      <c r="U2036">
        <v>60.4</v>
      </c>
      <c r="V2036">
        <v>84.875406283856989</v>
      </c>
      <c r="W2036">
        <v>78.340000000000018</v>
      </c>
      <c r="X2036">
        <v>6.0207208870698548</v>
      </c>
      <c r="Y2036">
        <v>1.3564659966251071</v>
      </c>
      <c r="Z2036">
        <v>-21.085103699450634</v>
      </c>
      <c r="AA2036">
        <v>1.9017191541153194E-2</v>
      </c>
      <c r="AB2036">
        <v>1.7557576749246545E-2</v>
      </c>
      <c r="AC2036">
        <v>0</v>
      </c>
      <c r="AD2036">
        <v>0</v>
      </c>
      <c r="AE2036">
        <v>0</v>
      </c>
      <c r="AF2036">
        <v>1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</row>
    <row r="2037" spans="1:38" x14ac:dyDescent="0.5">
      <c r="A2037">
        <v>14</v>
      </c>
      <c r="B2037">
        <v>198</v>
      </c>
      <c r="C2037">
        <v>2022</v>
      </c>
      <c r="D2037">
        <v>99</v>
      </c>
      <c r="E2037">
        <v>99</v>
      </c>
      <c r="F2037">
        <v>99</v>
      </c>
      <c r="G2037">
        <v>99</v>
      </c>
      <c r="H2037">
        <v>99</v>
      </c>
      <c r="I2037">
        <v>99</v>
      </c>
      <c r="J2037">
        <v>999</v>
      </c>
      <c r="K2037">
        <v>99</v>
      </c>
      <c r="L2037">
        <v>99</v>
      </c>
      <c r="M2037">
        <v>99</v>
      </c>
      <c r="N2037">
        <v>99</v>
      </c>
      <c r="O2037">
        <v>1</v>
      </c>
      <c r="P2037">
        <v>3021</v>
      </c>
      <c r="Q2037">
        <v>1</v>
      </c>
      <c r="R2037">
        <v>4</v>
      </c>
      <c r="S2037">
        <v>4</v>
      </c>
      <c r="T2037">
        <v>16.25</v>
      </c>
      <c r="U2037">
        <v>60.75</v>
      </c>
      <c r="V2037">
        <v>88.244853737811482</v>
      </c>
      <c r="W2037">
        <v>81.45</v>
      </c>
      <c r="X2037">
        <v>11.143720204671324</v>
      </c>
      <c r="Y2037">
        <v>1.4790199457749036</v>
      </c>
      <c r="Z2037">
        <v>-71.366665628067821</v>
      </c>
      <c r="AA2037">
        <v>1.3886478042006599E-2</v>
      </c>
      <c r="AB2037">
        <v>1.318885403872971E-2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</row>
    <row r="2038" spans="1:38" x14ac:dyDescent="0.5">
      <c r="A2038">
        <v>14</v>
      </c>
      <c r="B2038">
        <v>199</v>
      </c>
      <c r="C2038">
        <v>2012</v>
      </c>
      <c r="D2038">
        <v>99</v>
      </c>
      <c r="E2038">
        <v>99</v>
      </c>
      <c r="F2038">
        <v>99</v>
      </c>
      <c r="G2038">
        <v>99</v>
      </c>
      <c r="H2038">
        <v>99</v>
      </c>
      <c r="I2038">
        <v>99</v>
      </c>
      <c r="J2038">
        <v>999</v>
      </c>
      <c r="K2038">
        <v>99</v>
      </c>
      <c r="L2038">
        <v>99</v>
      </c>
      <c r="M2038">
        <v>99</v>
      </c>
      <c r="N2038">
        <v>99</v>
      </c>
      <c r="O2038">
        <v>1</v>
      </c>
      <c r="P2038">
        <v>3022</v>
      </c>
      <c r="R2038">
        <v>0</v>
      </c>
    </row>
    <row r="2039" spans="1:38" x14ac:dyDescent="0.5">
      <c r="A2039">
        <v>14</v>
      </c>
      <c r="B2039">
        <v>200</v>
      </c>
      <c r="C2039">
        <v>2013</v>
      </c>
      <c r="D2039">
        <v>99</v>
      </c>
      <c r="E2039">
        <v>99</v>
      </c>
      <c r="F2039">
        <v>99</v>
      </c>
      <c r="G2039">
        <v>99</v>
      </c>
      <c r="H2039">
        <v>99</v>
      </c>
      <c r="I2039">
        <v>99</v>
      </c>
      <c r="J2039">
        <v>999</v>
      </c>
      <c r="K2039">
        <v>99</v>
      </c>
      <c r="L2039">
        <v>99</v>
      </c>
      <c r="M2039">
        <v>99</v>
      </c>
      <c r="N2039">
        <v>99</v>
      </c>
      <c r="O2039">
        <v>1</v>
      </c>
      <c r="P2039">
        <v>3022</v>
      </c>
      <c r="R2039">
        <v>0</v>
      </c>
    </row>
    <row r="2040" spans="1:38" x14ac:dyDescent="0.5">
      <c r="A2040">
        <v>14</v>
      </c>
      <c r="B2040">
        <v>201</v>
      </c>
      <c r="C2040">
        <v>2014</v>
      </c>
      <c r="D2040">
        <v>99</v>
      </c>
      <c r="E2040">
        <v>99</v>
      </c>
      <c r="F2040">
        <v>99</v>
      </c>
      <c r="G2040">
        <v>99</v>
      </c>
      <c r="H2040">
        <v>99</v>
      </c>
      <c r="I2040">
        <v>99</v>
      </c>
      <c r="J2040">
        <v>999</v>
      </c>
      <c r="K2040">
        <v>99</v>
      </c>
      <c r="L2040">
        <v>99</v>
      </c>
      <c r="M2040">
        <v>99</v>
      </c>
      <c r="N2040">
        <v>99</v>
      </c>
      <c r="O2040">
        <v>1</v>
      </c>
      <c r="P2040">
        <v>3022</v>
      </c>
      <c r="R2040">
        <v>0</v>
      </c>
    </row>
    <row r="2041" spans="1:38" x14ac:dyDescent="0.5">
      <c r="A2041">
        <v>14</v>
      </c>
      <c r="B2041">
        <v>202</v>
      </c>
      <c r="C2041">
        <v>2015</v>
      </c>
      <c r="D2041">
        <v>99</v>
      </c>
      <c r="E2041">
        <v>99</v>
      </c>
      <c r="F2041">
        <v>99</v>
      </c>
      <c r="G2041">
        <v>99</v>
      </c>
      <c r="H2041">
        <v>99</v>
      </c>
      <c r="I2041">
        <v>99</v>
      </c>
      <c r="J2041">
        <v>999</v>
      </c>
      <c r="K2041">
        <v>99</v>
      </c>
      <c r="L2041">
        <v>99</v>
      </c>
      <c r="M2041">
        <v>99</v>
      </c>
      <c r="N2041">
        <v>99</v>
      </c>
      <c r="O2041">
        <v>1</v>
      </c>
      <c r="P2041">
        <v>3022</v>
      </c>
      <c r="R2041">
        <v>0</v>
      </c>
    </row>
    <row r="2042" spans="1:38" x14ac:dyDescent="0.5">
      <c r="A2042">
        <v>14</v>
      </c>
      <c r="B2042">
        <v>203</v>
      </c>
      <c r="C2042">
        <v>2016</v>
      </c>
      <c r="D2042">
        <v>99</v>
      </c>
      <c r="E2042">
        <v>99</v>
      </c>
      <c r="F2042">
        <v>99</v>
      </c>
      <c r="G2042">
        <v>99</v>
      </c>
      <c r="H2042">
        <v>99</v>
      </c>
      <c r="I2042">
        <v>99</v>
      </c>
      <c r="J2042">
        <v>999</v>
      </c>
      <c r="K2042">
        <v>99</v>
      </c>
      <c r="L2042">
        <v>99</v>
      </c>
      <c r="M2042">
        <v>99</v>
      </c>
      <c r="N2042">
        <v>99</v>
      </c>
      <c r="O2042">
        <v>1</v>
      </c>
      <c r="P2042">
        <v>3022</v>
      </c>
      <c r="R2042">
        <v>0</v>
      </c>
    </row>
    <row r="2043" spans="1:38" x14ac:dyDescent="0.5">
      <c r="A2043">
        <v>14</v>
      </c>
      <c r="B2043">
        <v>204</v>
      </c>
      <c r="C2043">
        <v>2017</v>
      </c>
      <c r="D2043">
        <v>99</v>
      </c>
      <c r="E2043">
        <v>99</v>
      </c>
      <c r="F2043">
        <v>99</v>
      </c>
      <c r="G2043">
        <v>99</v>
      </c>
      <c r="H2043">
        <v>99</v>
      </c>
      <c r="I2043">
        <v>99</v>
      </c>
      <c r="J2043">
        <v>999</v>
      </c>
      <c r="K2043">
        <v>99</v>
      </c>
      <c r="L2043">
        <v>99</v>
      </c>
      <c r="M2043">
        <v>99</v>
      </c>
      <c r="N2043">
        <v>99</v>
      </c>
      <c r="O2043">
        <v>1</v>
      </c>
      <c r="P2043">
        <v>3022</v>
      </c>
      <c r="R2043">
        <v>0</v>
      </c>
    </row>
    <row r="2044" spans="1:38" x14ac:dyDescent="0.5">
      <c r="A2044">
        <v>14</v>
      </c>
      <c r="B2044">
        <v>205</v>
      </c>
      <c r="C2044">
        <v>2018</v>
      </c>
      <c r="D2044">
        <v>99</v>
      </c>
      <c r="E2044">
        <v>99</v>
      </c>
      <c r="F2044">
        <v>99</v>
      </c>
      <c r="G2044">
        <v>99</v>
      </c>
      <c r="H2044">
        <v>99</v>
      </c>
      <c r="I2044">
        <v>99</v>
      </c>
      <c r="J2044">
        <v>999</v>
      </c>
      <c r="K2044">
        <v>99</v>
      </c>
      <c r="L2044">
        <v>99</v>
      </c>
      <c r="M2044">
        <v>99</v>
      </c>
      <c r="N2044">
        <v>99</v>
      </c>
      <c r="O2044">
        <v>1</v>
      </c>
      <c r="P2044">
        <v>3022</v>
      </c>
      <c r="R2044">
        <v>0</v>
      </c>
    </row>
    <row r="2045" spans="1:38" x14ac:dyDescent="0.5">
      <c r="A2045">
        <v>14</v>
      </c>
      <c r="B2045">
        <v>206</v>
      </c>
      <c r="C2045">
        <v>2019</v>
      </c>
      <c r="D2045">
        <v>99</v>
      </c>
      <c r="E2045">
        <v>99</v>
      </c>
      <c r="F2045">
        <v>99</v>
      </c>
      <c r="G2045">
        <v>99</v>
      </c>
      <c r="H2045">
        <v>99</v>
      </c>
      <c r="I2045">
        <v>99</v>
      </c>
      <c r="J2045">
        <v>999</v>
      </c>
      <c r="K2045">
        <v>99</v>
      </c>
      <c r="L2045">
        <v>99</v>
      </c>
      <c r="M2045">
        <v>99</v>
      </c>
      <c r="N2045">
        <v>99</v>
      </c>
      <c r="O2045">
        <v>1</v>
      </c>
      <c r="P2045">
        <v>3022</v>
      </c>
      <c r="R2045">
        <v>0</v>
      </c>
    </row>
    <row r="2046" spans="1:38" x14ac:dyDescent="0.5">
      <c r="A2046">
        <v>14</v>
      </c>
      <c r="B2046">
        <v>207</v>
      </c>
      <c r="C2046">
        <v>2020</v>
      </c>
      <c r="D2046">
        <v>99</v>
      </c>
      <c r="E2046">
        <v>99</v>
      </c>
      <c r="F2046">
        <v>99</v>
      </c>
      <c r="G2046">
        <v>99</v>
      </c>
      <c r="H2046">
        <v>99</v>
      </c>
      <c r="I2046">
        <v>99</v>
      </c>
      <c r="J2046">
        <v>999</v>
      </c>
      <c r="K2046">
        <v>99</v>
      </c>
      <c r="L2046">
        <v>99</v>
      </c>
      <c r="M2046">
        <v>99</v>
      </c>
      <c r="N2046">
        <v>99</v>
      </c>
      <c r="O2046">
        <v>1</v>
      </c>
      <c r="P2046">
        <v>3022</v>
      </c>
      <c r="R2046">
        <v>0</v>
      </c>
    </row>
    <row r="2047" spans="1:38" x14ac:dyDescent="0.5">
      <c r="A2047">
        <v>14</v>
      </c>
      <c r="B2047">
        <v>208</v>
      </c>
      <c r="C2047">
        <v>2021</v>
      </c>
      <c r="D2047">
        <v>99</v>
      </c>
      <c r="E2047">
        <v>99</v>
      </c>
      <c r="F2047">
        <v>99</v>
      </c>
      <c r="G2047">
        <v>99</v>
      </c>
      <c r="H2047">
        <v>99</v>
      </c>
      <c r="I2047">
        <v>99</v>
      </c>
      <c r="J2047">
        <v>999</v>
      </c>
      <c r="K2047">
        <v>99</v>
      </c>
      <c r="L2047">
        <v>99</v>
      </c>
      <c r="M2047">
        <v>99</v>
      </c>
      <c r="N2047">
        <v>99</v>
      </c>
      <c r="O2047">
        <v>1</v>
      </c>
      <c r="P2047">
        <v>3022</v>
      </c>
      <c r="R2047">
        <v>0</v>
      </c>
    </row>
    <row r="2048" spans="1:38" x14ac:dyDescent="0.5">
      <c r="A2048">
        <v>14</v>
      </c>
      <c r="B2048">
        <v>209</v>
      </c>
      <c r="C2048">
        <v>2022</v>
      </c>
      <c r="D2048">
        <v>99</v>
      </c>
      <c r="E2048">
        <v>99</v>
      </c>
      <c r="F2048">
        <v>99</v>
      </c>
      <c r="G2048">
        <v>99</v>
      </c>
      <c r="H2048">
        <v>99</v>
      </c>
      <c r="I2048">
        <v>99</v>
      </c>
      <c r="J2048">
        <v>999</v>
      </c>
      <c r="K2048">
        <v>99</v>
      </c>
      <c r="L2048">
        <v>99</v>
      </c>
      <c r="M2048">
        <v>99</v>
      </c>
      <c r="N2048">
        <v>99</v>
      </c>
      <c r="O2048">
        <v>1</v>
      </c>
      <c r="P2048">
        <v>3022</v>
      </c>
      <c r="R2048">
        <v>0</v>
      </c>
    </row>
    <row r="2049" spans="1:18" x14ac:dyDescent="0.5">
      <c r="A2049">
        <v>14</v>
      </c>
      <c r="B2049">
        <v>210</v>
      </c>
      <c r="C2049">
        <v>2012</v>
      </c>
      <c r="D2049">
        <v>99</v>
      </c>
      <c r="E2049">
        <v>99</v>
      </c>
      <c r="F2049">
        <v>99</v>
      </c>
      <c r="G2049">
        <v>99</v>
      </c>
      <c r="H2049">
        <v>99</v>
      </c>
      <c r="I2049">
        <v>99</v>
      </c>
      <c r="J2049">
        <v>999</v>
      </c>
      <c r="K2049">
        <v>99</v>
      </c>
      <c r="L2049">
        <v>99</v>
      </c>
      <c r="M2049">
        <v>99</v>
      </c>
      <c r="N2049">
        <v>99</v>
      </c>
      <c r="O2049">
        <v>1</v>
      </c>
      <c r="P2049">
        <v>3023</v>
      </c>
      <c r="R2049">
        <v>0</v>
      </c>
    </row>
    <row r="2050" spans="1:18" x14ac:dyDescent="0.5">
      <c r="A2050">
        <v>14</v>
      </c>
      <c r="B2050">
        <v>211</v>
      </c>
      <c r="C2050">
        <v>2013</v>
      </c>
      <c r="D2050">
        <v>99</v>
      </c>
      <c r="E2050">
        <v>99</v>
      </c>
      <c r="F2050">
        <v>99</v>
      </c>
      <c r="G2050">
        <v>99</v>
      </c>
      <c r="H2050">
        <v>99</v>
      </c>
      <c r="I2050">
        <v>99</v>
      </c>
      <c r="J2050">
        <v>999</v>
      </c>
      <c r="K2050">
        <v>99</v>
      </c>
      <c r="L2050">
        <v>99</v>
      </c>
      <c r="M2050">
        <v>99</v>
      </c>
      <c r="N2050">
        <v>99</v>
      </c>
      <c r="O2050">
        <v>1</v>
      </c>
      <c r="P2050">
        <v>3023</v>
      </c>
      <c r="R2050">
        <v>0</v>
      </c>
    </row>
    <row r="2051" spans="1:18" x14ac:dyDescent="0.5">
      <c r="A2051">
        <v>14</v>
      </c>
      <c r="B2051">
        <v>212</v>
      </c>
      <c r="C2051">
        <v>2014</v>
      </c>
      <c r="D2051">
        <v>99</v>
      </c>
      <c r="E2051">
        <v>99</v>
      </c>
      <c r="F2051">
        <v>99</v>
      </c>
      <c r="G2051">
        <v>99</v>
      </c>
      <c r="H2051">
        <v>99</v>
      </c>
      <c r="I2051">
        <v>99</v>
      </c>
      <c r="J2051">
        <v>999</v>
      </c>
      <c r="K2051">
        <v>99</v>
      </c>
      <c r="L2051">
        <v>99</v>
      </c>
      <c r="M2051">
        <v>99</v>
      </c>
      <c r="N2051">
        <v>99</v>
      </c>
      <c r="O2051">
        <v>1</v>
      </c>
      <c r="P2051">
        <v>3023</v>
      </c>
      <c r="R2051">
        <v>0</v>
      </c>
    </row>
    <row r="2052" spans="1:18" x14ac:dyDescent="0.5">
      <c r="A2052">
        <v>14</v>
      </c>
      <c r="B2052">
        <v>213</v>
      </c>
      <c r="C2052">
        <v>2015</v>
      </c>
      <c r="D2052">
        <v>99</v>
      </c>
      <c r="E2052">
        <v>99</v>
      </c>
      <c r="F2052">
        <v>99</v>
      </c>
      <c r="G2052">
        <v>99</v>
      </c>
      <c r="H2052">
        <v>99</v>
      </c>
      <c r="I2052">
        <v>99</v>
      </c>
      <c r="J2052">
        <v>999</v>
      </c>
      <c r="K2052">
        <v>99</v>
      </c>
      <c r="L2052">
        <v>99</v>
      </c>
      <c r="M2052">
        <v>99</v>
      </c>
      <c r="N2052">
        <v>99</v>
      </c>
      <c r="O2052">
        <v>1</v>
      </c>
      <c r="P2052">
        <v>3023</v>
      </c>
      <c r="R2052">
        <v>0</v>
      </c>
    </row>
    <row r="2053" spans="1:18" x14ac:dyDescent="0.5">
      <c r="A2053">
        <v>14</v>
      </c>
      <c r="B2053">
        <v>214</v>
      </c>
      <c r="C2053">
        <v>2016</v>
      </c>
      <c r="D2053">
        <v>99</v>
      </c>
      <c r="E2053">
        <v>99</v>
      </c>
      <c r="F2053">
        <v>99</v>
      </c>
      <c r="G2053">
        <v>99</v>
      </c>
      <c r="H2053">
        <v>99</v>
      </c>
      <c r="I2053">
        <v>99</v>
      </c>
      <c r="J2053">
        <v>999</v>
      </c>
      <c r="K2053">
        <v>99</v>
      </c>
      <c r="L2053">
        <v>99</v>
      </c>
      <c r="M2053">
        <v>99</v>
      </c>
      <c r="N2053">
        <v>99</v>
      </c>
      <c r="O2053">
        <v>1</v>
      </c>
      <c r="P2053">
        <v>3023</v>
      </c>
      <c r="R2053">
        <v>0</v>
      </c>
    </row>
    <row r="2054" spans="1:18" x14ac:dyDescent="0.5">
      <c r="A2054">
        <v>14</v>
      </c>
      <c r="B2054">
        <v>215</v>
      </c>
      <c r="C2054">
        <v>2017</v>
      </c>
      <c r="D2054">
        <v>99</v>
      </c>
      <c r="E2054">
        <v>99</v>
      </c>
      <c r="F2054">
        <v>99</v>
      </c>
      <c r="G2054">
        <v>99</v>
      </c>
      <c r="H2054">
        <v>99</v>
      </c>
      <c r="I2054">
        <v>99</v>
      </c>
      <c r="J2054">
        <v>999</v>
      </c>
      <c r="K2054">
        <v>99</v>
      </c>
      <c r="L2054">
        <v>99</v>
      </c>
      <c r="M2054">
        <v>99</v>
      </c>
      <c r="N2054">
        <v>99</v>
      </c>
      <c r="O2054">
        <v>1</v>
      </c>
      <c r="P2054">
        <v>3023</v>
      </c>
      <c r="R2054">
        <v>0</v>
      </c>
    </row>
    <row r="2055" spans="1:18" x14ac:dyDescent="0.5">
      <c r="A2055">
        <v>14</v>
      </c>
      <c r="B2055">
        <v>216</v>
      </c>
      <c r="C2055">
        <v>2018</v>
      </c>
      <c r="D2055">
        <v>99</v>
      </c>
      <c r="E2055">
        <v>99</v>
      </c>
      <c r="F2055">
        <v>99</v>
      </c>
      <c r="G2055">
        <v>99</v>
      </c>
      <c r="H2055">
        <v>99</v>
      </c>
      <c r="I2055">
        <v>99</v>
      </c>
      <c r="J2055">
        <v>999</v>
      </c>
      <c r="K2055">
        <v>99</v>
      </c>
      <c r="L2055">
        <v>99</v>
      </c>
      <c r="M2055">
        <v>99</v>
      </c>
      <c r="N2055">
        <v>99</v>
      </c>
      <c r="O2055">
        <v>1</v>
      </c>
      <c r="P2055">
        <v>3023</v>
      </c>
      <c r="R2055">
        <v>0</v>
      </c>
    </row>
    <row r="2056" spans="1:18" x14ac:dyDescent="0.5">
      <c r="A2056">
        <v>14</v>
      </c>
      <c r="B2056">
        <v>217</v>
      </c>
      <c r="C2056">
        <v>2019</v>
      </c>
      <c r="D2056">
        <v>99</v>
      </c>
      <c r="E2056">
        <v>99</v>
      </c>
      <c r="F2056">
        <v>99</v>
      </c>
      <c r="G2056">
        <v>99</v>
      </c>
      <c r="H2056">
        <v>99</v>
      </c>
      <c r="I2056">
        <v>99</v>
      </c>
      <c r="J2056">
        <v>999</v>
      </c>
      <c r="K2056">
        <v>99</v>
      </c>
      <c r="L2056">
        <v>99</v>
      </c>
      <c r="M2056">
        <v>99</v>
      </c>
      <c r="N2056">
        <v>99</v>
      </c>
      <c r="O2056">
        <v>1</v>
      </c>
      <c r="P2056">
        <v>3023</v>
      </c>
      <c r="R2056">
        <v>0</v>
      </c>
    </row>
    <row r="2057" spans="1:18" x14ac:dyDescent="0.5">
      <c r="A2057">
        <v>14</v>
      </c>
      <c r="B2057">
        <v>218</v>
      </c>
      <c r="C2057">
        <v>2020</v>
      </c>
      <c r="D2057">
        <v>99</v>
      </c>
      <c r="E2057">
        <v>99</v>
      </c>
      <c r="F2057">
        <v>99</v>
      </c>
      <c r="G2057">
        <v>99</v>
      </c>
      <c r="H2057">
        <v>99</v>
      </c>
      <c r="I2057">
        <v>99</v>
      </c>
      <c r="J2057">
        <v>999</v>
      </c>
      <c r="K2057">
        <v>99</v>
      </c>
      <c r="L2057">
        <v>99</v>
      </c>
      <c r="M2057">
        <v>99</v>
      </c>
      <c r="N2057">
        <v>99</v>
      </c>
      <c r="O2057">
        <v>1</v>
      </c>
      <c r="P2057">
        <v>3023</v>
      </c>
      <c r="R2057">
        <v>0</v>
      </c>
    </row>
    <row r="2058" spans="1:18" x14ac:dyDescent="0.5">
      <c r="A2058">
        <v>14</v>
      </c>
      <c r="B2058">
        <v>219</v>
      </c>
      <c r="C2058">
        <v>2021</v>
      </c>
      <c r="D2058">
        <v>99</v>
      </c>
      <c r="E2058">
        <v>99</v>
      </c>
      <c r="F2058">
        <v>99</v>
      </c>
      <c r="G2058">
        <v>99</v>
      </c>
      <c r="H2058">
        <v>99</v>
      </c>
      <c r="I2058">
        <v>99</v>
      </c>
      <c r="J2058">
        <v>999</v>
      </c>
      <c r="K2058">
        <v>99</v>
      </c>
      <c r="L2058">
        <v>99</v>
      </c>
      <c r="M2058">
        <v>99</v>
      </c>
      <c r="N2058">
        <v>99</v>
      </c>
      <c r="O2058">
        <v>1</v>
      </c>
      <c r="P2058">
        <v>3023</v>
      </c>
      <c r="R2058">
        <v>0</v>
      </c>
    </row>
    <row r="2059" spans="1:18" x14ac:dyDescent="0.5">
      <c r="A2059">
        <v>14</v>
      </c>
      <c r="B2059">
        <v>220</v>
      </c>
      <c r="C2059">
        <v>2022</v>
      </c>
      <c r="D2059">
        <v>99</v>
      </c>
      <c r="E2059">
        <v>99</v>
      </c>
      <c r="F2059">
        <v>99</v>
      </c>
      <c r="G2059">
        <v>99</v>
      </c>
      <c r="H2059">
        <v>99</v>
      </c>
      <c r="I2059">
        <v>99</v>
      </c>
      <c r="J2059">
        <v>999</v>
      </c>
      <c r="K2059">
        <v>99</v>
      </c>
      <c r="L2059">
        <v>99</v>
      </c>
      <c r="M2059">
        <v>99</v>
      </c>
      <c r="N2059">
        <v>99</v>
      </c>
      <c r="O2059">
        <v>1</v>
      </c>
      <c r="P2059">
        <v>3023</v>
      </c>
      <c r="R2059">
        <v>0</v>
      </c>
    </row>
    <row r="2060" spans="1:18" x14ac:dyDescent="0.5">
      <c r="A2060">
        <v>14</v>
      </c>
      <c r="B2060">
        <v>221</v>
      </c>
      <c r="C2060">
        <v>2012</v>
      </c>
      <c r="D2060">
        <v>99</v>
      </c>
      <c r="E2060">
        <v>99</v>
      </c>
      <c r="F2060">
        <v>99</v>
      </c>
      <c r="G2060">
        <v>99</v>
      </c>
      <c r="H2060">
        <v>99</v>
      </c>
      <c r="I2060">
        <v>99</v>
      </c>
      <c r="J2060">
        <v>999</v>
      </c>
      <c r="K2060">
        <v>99</v>
      </c>
      <c r="L2060">
        <v>99</v>
      </c>
      <c r="M2060">
        <v>99</v>
      </c>
      <c r="N2060">
        <v>99</v>
      </c>
      <c r="O2060">
        <v>1</v>
      </c>
      <c r="P2060">
        <v>3024</v>
      </c>
      <c r="R2060">
        <v>0</v>
      </c>
    </row>
    <row r="2061" spans="1:18" x14ac:dyDescent="0.5">
      <c r="A2061">
        <v>14</v>
      </c>
      <c r="B2061">
        <v>222</v>
      </c>
      <c r="C2061">
        <v>2013</v>
      </c>
      <c r="D2061">
        <v>99</v>
      </c>
      <c r="E2061">
        <v>99</v>
      </c>
      <c r="F2061">
        <v>99</v>
      </c>
      <c r="G2061">
        <v>99</v>
      </c>
      <c r="H2061">
        <v>99</v>
      </c>
      <c r="I2061">
        <v>99</v>
      </c>
      <c r="J2061">
        <v>999</v>
      </c>
      <c r="K2061">
        <v>99</v>
      </c>
      <c r="L2061">
        <v>99</v>
      </c>
      <c r="M2061">
        <v>99</v>
      </c>
      <c r="N2061">
        <v>99</v>
      </c>
      <c r="O2061">
        <v>1</v>
      </c>
      <c r="P2061">
        <v>3024</v>
      </c>
      <c r="R2061">
        <v>0</v>
      </c>
    </row>
    <row r="2062" spans="1:18" x14ac:dyDescent="0.5">
      <c r="A2062">
        <v>14</v>
      </c>
      <c r="B2062">
        <v>223</v>
      </c>
      <c r="C2062">
        <v>2014</v>
      </c>
      <c r="D2062">
        <v>99</v>
      </c>
      <c r="E2062">
        <v>99</v>
      </c>
      <c r="F2062">
        <v>99</v>
      </c>
      <c r="G2062">
        <v>99</v>
      </c>
      <c r="H2062">
        <v>99</v>
      </c>
      <c r="I2062">
        <v>99</v>
      </c>
      <c r="J2062">
        <v>999</v>
      </c>
      <c r="K2062">
        <v>99</v>
      </c>
      <c r="L2062">
        <v>99</v>
      </c>
      <c r="M2062">
        <v>99</v>
      </c>
      <c r="N2062">
        <v>99</v>
      </c>
      <c r="O2062">
        <v>1</v>
      </c>
      <c r="P2062">
        <v>3024</v>
      </c>
      <c r="R2062">
        <v>0</v>
      </c>
    </row>
    <row r="2063" spans="1:18" x14ac:dyDescent="0.5">
      <c r="A2063">
        <v>14</v>
      </c>
      <c r="B2063">
        <v>224</v>
      </c>
      <c r="C2063">
        <v>2015</v>
      </c>
      <c r="D2063">
        <v>99</v>
      </c>
      <c r="E2063">
        <v>99</v>
      </c>
      <c r="F2063">
        <v>99</v>
      </c>
      <c r="G2063">
        <v>99</v>
      </c>
      <c r="H2063">
        <v>99</v>
      </c>
      <c r="I2063">
        <v>99</v>
      </c>
      <c r="J2063">
        <v>999</v>
      </c>
      <c r="K2063">
        <v>99</v>
      </c>
      <c r="L2063">
        <v>99</v>
      </c>
      <c r="M2063">
        <v>99</v>
      </c>
      <c r="N2063">
        <v>99</v>
      </c>
      <c r="O2063">
        <v>1</v>
      </c>
      <c r="P2063">
        <v>3024</v>
      </c>
      <c r="R2063">
        <v>0</v>
      </c>
    </row>
    <row r="2064" spans="1:18" x14ac:dyDescent="0.5">
      <c r="A2064">
        <v>14</v>
      </c>
      <c r="B2064">
        <v>225</v>
      </c>
      <c r="C2064">
        <v>2016</v>
      </c>
      <c r="D2064">
        <v>99</v>
      </c>
      <c r="E2064">
        <v>99</v>
      </c>
      <c r="F2064">
        <v>99</v>
      </c>
      <c r="G2064">
        <v>99</v>
      </c>
      <c r="H2064">
        <v>99</v>
      </c>
      <c r="I2064">
        <v>99</v>
      </c>
      <c r="J2064">
        <v>999</v>
      </c>
      <c r="K2064">
        <v>99</v>
      </c>
      <c r="L2064">
        <v>99</v>
      </c>
      <c r="M2064">
        <v>99</v>
      </c>
      <c r="N2064">
        <v>99</v>
      </c>
      <c r="O2064">
        <v>1</v>
      </c>
      <c r="P2064">
        <v>3024</v>
      </c>
      <c r="R2064">
        <v>0</v>
      </c>
    </row>
    <row r="2065" spans="1:38" x14ac:dyDescent="0.5">
      <c r="A2065">
        <v>14</v>
      </c>
      <c r="B2065">
        <v>226</v>
      </c>
      <c r="C2065">
        <v>2017</v>
      </c>
      <c r="D2065">
        <v>99</v>
      </c>
      <c r="E2065">
        <v>99</v>
      </c>
      <c r="F2065">
        <v>99</v>
      </c>
      <c r="G2065">
        <v>99</v>
      </c>
      <c r="H2065">
        <v>99</v>
      </c>
      <c r="I2065">
        <v>99</v>
      </c>
      <c r="J2065">
        <v>999</v>
      </c>
      <c r="K2065">
        <v>99</v>
      </c>
      <c r="L2065">
        <v>99</v>
      </c>
      <c r="M2065">
        <v>99</v>
      </c>
      <c r="N2065">
        <v>99</v>
      </c>
      <c r="O2065">
        <v>1</v>
      </c>
      <c r="P2065">
        <v>3024</v>
      </c>
      <c r="R2065">
        <v>0</v>
      </c>
    </row>
    <row r="2066" spans="1:38" x14ac:dyDescent="0.5">
      <c r="A2066">
        <v>14</v>
      </c>
      <c r="B2066">
        <v>227</v>
      </c>
      <c r="C2066">
        <v>2018</v>
      </c>
      <c r="D2066">
        <v>99</v>
      </c>
      <c r="E2066">
        <v>99</v>
      </c>
      <c r="F2066">
        <v>99</v>
      </c>
      <c r="G2066">
        <v>99</v>
      </c>
      <c r="H2066">
        <v>99</v>
      </c>
      <c r="I2066">
        <v>99</v>
      </c>
      <c r="J2066">
        <v>999</v>
      </c>
      <c r="K2066">
        <v>99</v>
      </c>
      <c r="L2066">
        <v>99</v>
      </c>
      <c r="M2066">
        <v>99</v>
      </c>
      <c r="N2066">
        <v>99</v>
      </c>
      <c r="O2066">
        <v>1</v>
      </c>
      <c r="P2066">
        <v>3024</v>
      </c>
      <c r="R2066">
        <v>0</v>
      </c>
    </row>
    <row r="2067" spans="1:38" x14ac:dyDescent="0.5">
      <c r="A2067">
        <v>14</v>
      </c>
      <c r="B2067">
        <v>228</v>
      </c>
      <c r="C2067">
        <v>2019</v>
      </c>
      <c r="D2067">
        <v>99</v>
      </c>
      <c r="E2067">
        <v>99</v>
      </c>
      <c r="F2067">
        <v>99</v>
      </c>
      <c r="G2067">
        <v>99</v>
      </c>
      <c r="H2067">
        <v>99</v>
      </c>
      <c r="I2067">
        <v>99</v>
      </c>
      <c r="J2067">
        <v>999</v>
      </c>
      <c r="K2067">
        <v>99</v>
      </c>
      <c r="L2067">
        <v>99</v>
      </c>
      <c r="M2067">
        <v>99</v>
      </c>
      <c r="N2067">
        <v>99</v>
      </c>
      <c r="O2067">
        <v>1</v>
      </c>
      <c r="P2067">
        <v>3024</v>
      </c>
      <c r="R2067">
        <v>0</v>
      </c>
    </row>
    <row r="2068" spans="1:38" x14ac:dyDescent="0.5">
      <c r="A2068">
        <v>14</v>
      </c>
      <c r="B2068">
        <v>229</v>
      </c>
      <c r="C2068">
        <v>2020</v>
      </c>
      <c r="D2068">
        <v>99</v>
      </c>
      <c r="E2068">
        <v>99</v>
      </c>
      <c r="F2068">
        <v>99</v>
      </c>
      <c r="G2068">
        <v>99</v>
      </c>
      <c r="H2068">
        <v>99</v>
      </c>
      <c r="I2068">
        <v>99</v>
      </c>
      <c r="J2068">
        <v>999</v>
      </c>
      <c r="K2068">
        <v>99</v>
      </c>
      <c r="L2068">
        <v>99</v>
      </c>
      <c r="M2068">
        <v>99</v>
      </c>
      <c r="N2068">
        <v>99</v>
      </c>
      <c r="O2068">
        <v>1</v>
      </c>
      <c r="P2068">
        <v>3024</v>
      </c>
      <c r="R2068">
        <v>0</v>
      </c>
    </row>
    <row r="2069" spans="1:38" x14ac:dyDescent="0.5">
      <c r="A2069">
        <v>14</v>
      </c>
      <c r="B2069">
        <v>230</v>
      </c>
      <c r="C2069">
        <v>2021</v>
      </c>
      <c r="D2069">
        <v>99</v>
      </c>
      <c r="E2069">
        <v>99</v>
      </c>
      <c r="F2069">
        <v>99</v>
      </c>
      <c r="G2069">
        <v>99</v>
      </c>
      <c r="H2069">
        <v>99</v>
      </c>
      <c r="I2069">
        <v>99</v>
      </c>
      <c r="J2069">
        <v>999</v>
      </c>
      <c r="K2069">
        <v>99</v>
      </c>
      <c r="L2069">
        <v>99</v>
      </c>
      <c r="M2069">
        <v>99</v>
      </c>
      <c r="N2069">
        <v>99</v>
      </c>
      <c r="O2069">
        <v>1</v>
      </c>
      <c r="P2069">
        <v>3024</v>
      </c>
      <c r="Q2069">
        <v>1</v>
      </c>
      <c r="R2069">
        <v>37</v>
      </c>
      <c r="S2069">
        <v>37</v>
      </c>
      <c r="T2069">
        <v>14.891891891891891</v>
      </c>
      <c r="U2069">
        <v>58.270270270270288</v>
      </c>
      <c r="V2069">
        <v>98.272378554068737</v>
      </c>
      <c r="W2069">
        <v>90.705405405405443</v>
      </c>
      <c r="X2069">
        <v>8.5320792417200941</v>
      </c>
      <c r="Y2069">
        <v>2.3091902014370596</v>
      </c>
      <c r="Z2069">
        <v>-24.043701164776312</v>
      </c>
      <c r="AA2069">
        <v>0.14072721740453367</v>
      </c>
      <c r="AB2069">
        <v>0.15043396305373069</v>
      </c>
      <c r="AC2069">
        <v>0</v>
      </c>
      <c r="AD2069">
        <v>0</v>
      </c>
      <c r="AE2069">
        <v>0</v>
      </c>
      <c r="AF2069">
        <v>1</v>
      </c>
      <c r="AG2069">
        <v>1</v>
      </c>
      <c r="AH2069">
        <v>1</v>
      </c>
      <c r="AI2069">
        <v>1</v>
      </c>
      <c r="AJ2069">
        <v>0</v>
      </c>
      <c r="AK2069">
        <v>0</v>
      </c>
      <c r="AL2069">
        <v>0</v>
      </c>
    </row>
    <row r="2070" spans="1:38" x14ac:dyDescent="0.5">
      <c r="A2070">
        <v>14</v>
      </c>
      <c r="B2070">
        <v>231</v>
      </c>
      <c r="C2070">
        <v>2022</v>
      </c>
      <c r="D2070">
        <v>99</v>
      </c>
      <c r="E2070">
        <v>99</v>
      </c>
      <c r="F2070">
        <v>99</v>
      </c>
      <c r="G2070">
        <v>99</v>
      </c>
      <c r="H2070">
        <v>99</v>
      </c>
      <c r="I2070">
        <v>99</v>
      </c>
      <c r="J2070">
        <v>999</v>
      </c>
      <c r="K2070">
        <v>99</v>
      </c>
      <c r="L2070">
        <v>99</v>
      </c>
      <c r="M2070">
        <v>99</v>
      </c>
      <c r="N2070">
        <v>99</v>
      </c>
      <c r="O2070">
        <v>1</v>
      </c>
      <c r="P2070">
        <v>3024</v>
      </c>
      <c r="Q2070">
        <v>1</v>
      </c>
      <c r="R2070">
        <v>16</v>
      </c>
      <c r="S2070">
        <v>16</v>
      </c>
      <c r="T2070">
        <v>15.6875</v>
      </c>
      <c r="U2070">
        <v>59.8125</v>
      </c>
      <c r="V2070">
        <v>101.58382990249189</v>
      </c>
      <c r="W2070">
        <v>93.761875000000003</v>
      </c>
      <c r="X2070">
        <v>7.2239265800792252</v>
      </c>
      <c r="Y2070">
        <v>2.5548666794962118</v>
      </c>
      <c r="Z2070">
        <v>-52.700662156478579</v>
      </c>
      <c r="AA2070">
        <v>5.5545912168026394E-2</v>
      </c>
      <c r="AB2070">
        <v>6.0729855556666393E-2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2</v>
      </c>
      <c r="AJ2070">
        <v>0</v>
      </c>
      <c r="AK2070">
        <v>1</v>
      </c>
      <c r="AL2070">
        <v>0</v>
      </c>
    </row>
    <row r="2071" spans="1:38" x14ac:dyDescent="0.5">
      <c r="A2071">
        <v>14</v>
      </c>
      <c r="B2071">
        <v>232</v>
      </c>
      <c r="C2071">
        <v>2012</v>
      </c>
      <c r="D2071">
        <v>99</v>
      </c>
      <c r="E2071">
        <v>99</v>
      </c>
      <c r="F2071">
        <v>99</v>
      </c>
      <c r="G2071">
        <v>99</v>
      </c>
      <c r="H2071">
        <v>99</v>
      </c>
      <c r="I2071">
        <v>99</v>
      </c>
      <c r="J2071">
        <v>999</v>
      </c>
      <c r="K2071">
        <v>99</v>
      </c>
      <c r="L2071">
        <v>99</v>
      </c>
      <c r="M2071">
        <v>99</v>
      </c>
      <c r="N2071">
        <v>99</v>
      </c>
      <c r="O2071">
        <v>1</v>
      </c>
      <c r="P2071">
        <v>3025</v>
      </c>
      <c r="R2071">
        <v>0</v>
      </c>
    </row>
    <row r="2072" spans="1:38" x14ac:dyDescent="0.5">
      <c r="A2072">
        <v>14</v>
      </c>
      <c r="B2072">
        <v>233</v>
      </c>
      <c r="C2072">
        <v>2013</v>
      </c>
      <c r="D2072">
        <v>99</v>
      </c>
      <c r="E2072">
        <v>99</v>
      </c>
      <c r="F2072">
        <v>99</v>
      </c>
      <c r="G2072">
        <v>99</v>
      </c>
      <c r="H2072">
        <v>99</v>
      </c>
      <c r="I2072">
        <v>99</v>
      </c>
      <c r="J2072">
        <v>999</v>
      </c>
      <c r="K2072">
        <v>99</v>
      </c>
      <c r="L2072">
        <v>99</v>
      </c>
      <c r="M2072">
        <v>99</v>
      </c>
      <c r="N2072">
        <v>99</v>
      </c>
      <c r="O2072">
        <v>1</v>
      </c>
      <c r="P2072">
        <v>3025</v>
      </c>
      <c r="R2072">
        <v>0</v>
      </c>
    </row>
    <row r="2073" spans="1:38" x14ac:dyDescent="0.5">
      <c r="A2073">
        <v>14</v>
      </c>
      <c r="B2073">
        <v>234</v>
      </c>
      <c r="C2073">
        <v>2014</v>
      </c>
      <c r="D2073">
        <v>99</v>
      </c>
      <c r="E2073">
        <v>99</v>
      </c>
      <c r="F2073">
        <v>99</v>
      </c>
      <c r="G2073">
        <v>99</v>
      </c>
      <c r="H2073">
        <v>99</v>
      </c>
      <c r="I2073">
        <v>99</v>
      </c>
      <c r="J2073">
        <v>999</v>
      </c>
      <c r="K2073">
        <v>99</v>
      </c>
      <c r="L2073">
        <v>99</v>
      </c>
      <c r="M2073">
        <v>99</v>
      </c>
      <c r="N2073">
        <v>99</v>
      </c>
      <c r="O2073">
        <v>1</v>
      </c>
      <c r="P2073">
        <v>3025</v>
      </c>
      <c r="R2073">
        <v>0</v>
      </c>
    </row>
    <row r="2074" spans="1:38" x14ac:dyDescent="0.5">
      <c r="A2074">
        <v>14</v>
      </c>
      <c r="B2074">
        <v>235</v>
      </c>
      <c r="C2074">
        <v>2015</v>
      </c>
      <c r="D2074">
        <v>99</v>
      </c>
      <c r="E2074">
        <v>99</v>
      </c>
      <c r="F2074">
        <v>99</v>
      </c>
      <c r="G2074">
        <v>99</v>
      </c>
      <c r="H2074">
        <v>99</v>
      </c>
      <c r="I2074">
        <v>99</v>
      </c>
      <c r="J2074">
        <v>999</v>
      </c>
      <c r="K2074">
        <v>99</v>
      </c>
      <c r="L2074">
        <v>99</v>
      </c>
      <c r="M2074">
        <v>99</v>
      </c>
      <c r="N2074">
        <v>99</v>
      </c>
      <c r="O2074">
        <v>1</v>
      </c>
      <c r="P2074">
        <v>3025</v>
      </c>
      <c r="R2074">
        <v>0</v>
      </c>
    </row>
    <row r="2075" spans="1:38" x14ac:dyDescent="0.5">
      <c r="A2075">
        <v>14</v>
      </c>
      <c r="B2075">
        <v>236</v>
      </c>
      <c r="C2075">
        <v>2016</v>
      </c>
      <c r="D2075">
        <v>99</v>
      </c>
      <c r="E2075">
        <v>99</v>
      </c>
      <c r="F2075">
        <v>99</v>
      </c>
      <c r="G2075">
        <v>99</v>
      </c>
      <c r="H2075">
        <v>99</v>
      </c>
      <c r="I2075">
        <v>99</v>
      </c>
      <c r="J2075">
        <v>999</v>
      </c>
      <c r="K2075">
        <v>99</v>
      </c>
      <c r="L2075">
        <v>99</v>
      </c>
      <c r="M2075">
        <v>99</v>
      </c>
      <c r="N2075">
        <v>99</v>
      </c>
      <c r="O2075">
        <v>1</v>
      </c>
      <c r="P2075">
        <v>3025</v>
      </c>
      <c r="R2075">
        <v>0</v>
      </c>
    </row>
    <row r="2076" spans="1:38" x14ac:dyDescent="0.5">
      <c r="A2076">
        <v>14</v>
      </c>
      <c r="B2076">
        <v>237</v>
      </c>
      <c r="C2076">
        <v>2017</v>
      </c>
      <c r="D2076">
        <v>99</v>
      </c>
      <c r="E2076">
        <v>99</v>
      </c>
      <c r="F2076">
        <v>99</v>
      </c>
      <c r="G2076">
        <v>99</v>
      </c>
      <c r="H2076">
        <v>99</v>
      </c>
      <c r="I2076">
        <v>99</v>
      </c>
      <c r="J2076">
        <v>999</v>
      </c>
      <c r="K2076">
        <v>99</v>
      </c>
      <c r="L2076">
        <v>99</v>
      </c>
      <c r="M2076">
        <v>99</v>
      </c>
      <c r="N2076">
        <v>99</v>
      </c>
      <c r="O2076">
        <v>1</v>
      </c>
      <c r="P2076">
        <v>3025</v>
      </c>
      <c r="R2076">
        <v>0</v>
      </c>
    </row>
    <row r="2077" spans="1:38" x14ac:dyDescent="0.5">
      <c r="A2077">
        <v>14</v>
      </c>
      <c r="B2077">
        <v>238</v>
      </c>
      <c r="C2077">
        <v>2018</v>
      </c>
      <c r="D2077">
        <v>99</v>
      </c>
      <c r="E2077">
        <v>99</v>
      </c>
      <c r="F2077">
        <v>99</v>
      </c>
      <c r="G2077">
        <v>99</v>
      </c>
      <c r="H2077">
        <v>99</v>
      </c>
      <c r="I2077">
        <v>99</v>
      </c>
      <c r="J2077">
        <v>999</v>
      </c>
      <c r="K2077">
        <v>99</v>
      </c>
      <c r="L2077">
        <v>99</v>
      </c>
      <c r="M2077">
        <v>99</v>
      </c>
      <c r="N2077">
        <v>99</v>
      </c>
      <c r="O2077">
        <v>1</v>
      </c>
      <c r="P2077">
        <v>3025</v>
      </c>
      <c r="R2077">
        <v>0</v>
      </c>
    </row>
    <row r="2078" spans="1:38" x14ac:dyDescent="0.5">
      <c r="A2078">
        <v>14</v>
      </c>
      <c r="B2078">
        <v>239</v>
      </c>
      <c r="C2078">
        <v>2019</v>
      </c>
      <c r="D2078">
        <v>99</v>
      </c>
      <c r="E2078">
        <v>99</v>
      </c>
      <c r="F2078">
        <v>99</v>
      </c>
      <c r="G2078">
        <v>99</v>
      </c>
      <c r="H2078">
        <v>99</v>
      </c>
      <c r="I2078">
        <v>99</v>
      </c>
      <c r="J2078">
        <v>999</v>
      </c>
      <c r="K2078">
        <v>99</v>
      </c>
      <c r="L2078">
        <v>99</v>
      </c>
      <c r="M2078">
        <v>99</v>
      </c>
      <c r="N2078">
        <v>99</v>
      </c>
      <c r="O2078">
        <v>1</v>
      </c>
      <c r="P2078">
        <v>3025</v>
      </c>
      <c r="R2078">
        <v>0</v>
      </c>
    </row>
    <row r="2079" spans="1:38" x14ac:dyDescent="0.5">
      <c r="A2079">
        <v>14</v>
      </c>
      <c r="B2079">
        <v>240</v>
      </c>
      <c r="C2079">
        <v>2020</v>
      </c>
      <c r="D2079">
        <v>99</v>
      </c>
      <c r="E2079">
        <v>99</v>
      </c>
      <c r="F2079">
        <v>99</v>
      </c>
      <c r="G2079">
        <v>99</v>
      </c>
      <c r="H2079">
        <v>99</v>
      </c>
      <c r="I2079">
        <v>99</v>
      </c>
      <c r="J2079">
        <v>999</v>
      </c>
      <c r="K2079">
        <v>99</v>
      </c>
      <c r="L2079">
        <v>99</v>
      </c>
      <c r="M2079">
        <v>99</v>
      </c>
      <c r="N2079">
        <v>99</v>
      </c>
      <c r="O2079">
        <v>1</v>
      </c>
      <c r="P2079">
        <v>3025</v>
      </c>
      <c r="R2079">
        <v>0</v>
      </c>
    </row>
    <row r="2080" spans="1:38" x14ac:dyDescent="0.5">
      <c r="A2080">
        <v>14</v>
      </c>
      <c r="B2080">
        <v>241</v>
      </c>
      <c r="C2080">
        <v>2021</v>
      </c>
      <c r="D2080">
        <v>99</v>
      </c>
      <c r="E2080">
        <v>99</v>
      </c>
      <c r="F2080">
        <v>99</v>
      </c>
      <c r="G2080">
        <v>99</v>
      </c>
      <c r="H2080">
        <v>99</v>
      </c>
      <c r="I2080">
        <v>99</v>
      </c>
      <c r="J2080">
        <v>999</v>
      </c>
      <c r="K2080">
        <v>99</v>
      </c>
      <c r="L2080">
        <v>99</v>
      </c>
      <c r="M2080">
        <v>99</v>
      </c>
      <c r="N2080">
        <v>99</v>
      </c>
      <c r="O2080">
        <v>1</v>
      </c>
      <c r="P2080">
        <v>3025</v>
      </c>
      <c r="R2080">
        <v>0</v>
      </c>
    </row>
    <row r="2081" spans="1:38" x14ac:dyDescent="0.5">
      <c r="A2081">
        <v>14</v>
      </c>
      <c r="B2081">
        <v>242</v>
      </c>
      <c r="C2081">
        <v>2022</v>
      </c>
      <c r="D2081">
        <v>99</v>
      </c>
      <c r="E2081">
        <v>99</v>
      </c>
      <c r="F2081">
        <v>99</v>
      </c>
      <c r="G2081">
        <v>99</v>
      </c>
      <c r="H2081">
        <v>99</v>
      </c>
      <c r="I2081">
        <v>99</v>
      </c>
      <c r="J2081">
        <v>999</v>
      </c>
      <c r="K2081">
        <v>99</v>
      </c>
      <c r="L2081">
        <v>99</v>
      </c>
      <c r="M2081">
        <v>99</v>
      </c>
      <c r="N2081">
        <v>99</v>
      </c>
      <c r="O2081">
        <v>1</v>
      </c>
      <c r="P2081">
        <v>3025</v>
      </c>
      <c r="R2081">
        <v>0</v>
      </c>
    </row>
    <row r="2082" spans="1:38" x14ac:dyDescent="0.5">
      <c r="A2082">
        <v>14</v>
      </c>
      <c r="B2082">
        <v>243</v>
      </c>
      <c r="C2082">
        <v>2012</v>
      </c>
      <c r="D2082">
        <v>99</v>
      </c>
      <c r="E2082">
        <v>99</v>
      </c>
      <c r="F2082">
        <v>99</v>
      </c>
      <c r="G2082">
        <v>99</v>
      </c>
      <c r="H2082">
        <v>99</v>
      </c>
      <c r="I2082">
        <v>99</v>
      </c>
      <c r="J2082">
        <v>999</v>
      </c>
      <c r="K2082">
        <v>99</v>
      </c>
      <c r="L2082">
        <v>99</v>
      </c>
      <c r="M2082">
        <v>99</v>
      </c>
      <c r="N2082">
        <v>99</v>
      </c>
      <c r="O2082">
        <v>1</v>
      </c>
      <c r="P2082">
        <v>3026</v>
      </c>
      <c r="R2082">
        <v>0</v>
      </c>
    </row>
    <row r="2083" spans="1:38" x14ac:dyDescent="0.5">
      <c r="A2083">
        <v>14</v>
      </c>
      <c r="B2083">
        <v>244</v>
      </c>
      <c r="C2083">
        <v>2013</v>
      </c>
      <c r="D2083">
        <v>99</v>
      </c>
      <c r="E2083">
        <v>99</v>
      </c>
      <c r="F2083">
        <v>99</v>
      </c>
      <c r="G2083">
        <v>99</v>
      </c>
      <c r="H2083">
        <v>99</v>
      </c>
      <c r="I2083">
        <v>99</v>
      </c>
      <c r="J2083">
        <v>999</v>
      </c>
      <c r="K2083">
        <v>99</v>
      </c>
      <c r="L2083">
        <v>99</v>
      </c>
      <c r="M2083">
        <v>99</v>
      </c>
      <c r="N2083">
        <v>99</v>
      </c>
      <c r="O2083">
        <v>1</v>
      </c>
      <c r="P2083">
        <v>3026</v>
      </c>
      <c r="R2083">
        <v>0</v>
      </c>
    </row>
    <row r="2084" spans="1:38" x14ac:dyDescent="0.5">
      <c r="A2084">
        <v>14</v>
      </c>
      <c r="B2084">
        <v>245</v>
      </c>
      <c r="C2084">
        <v>2014</v>
      </c>
      <c r="D2084">
        <v>99</v>
      </c>
      <c r="E2084">
        <v>99</v>
      </c>
      <c r="F2084">
        <v>99</v>
      </c>
      <c r="G2084">
        <v>99</v>
      </c>
      <c r="H2084">
        <v>99</v>
      </c>
      <c r="I2084">
        <v>99</v>
      </c>
      <c r="J2084">
        <v>999</v>
      </c>
      <c r="K2084">
        <v>99</v>
      </c>
      <c r="L2084">
        <v>99</v>
      </c>
      <c r="M2084">
        <v>99</v>
      </c>
      <c r="N2084">
        <v>99</v>
      </c>
      <c r="O2084">
        <v>1</v>
      </c>
      <c r="P2084">
        <v>3026</v>
      </c>
      <c r="R2084">
        <v>0</v>
      </c>
    </row>
    <row r="2085" spans="1:38" x14ac:dyDescent="0.5">
      <c r="A2085">
        <v>14</v>
      </c>
      <c r="B2085">
        <v>246</v>
      </c>
      <c r="C2085">
        <v>2015</v>
      </c>
      <c r="D2085">
        <v>99</v>
      </c>
      <c r="E2085">
        <v>99</v>
      </c>
      <c r="F2085">
        <v>99</v>
      </c>
      <c r="G2085">
        <v>99</v>
      </c>
      <c r="H2085">
        <v>99</v>
      </c>
      <c r="I2085">
        <v>99</v>
      </c>
      <c r="J2085">
        <v>999</v>
      </c>
      <c r="K2085">
        <v>99</v>
      </c>
      <c r="L2085">
        <v>99</v>
      </c>
      <c r="M2085">
        <v>99</v>
      </c>
      <c r="N2085">
        <v>99</v>
      </c>
      <c r="O2085">
        <v>1</v>
      </c>
      <c r="P2085">
        <v>3026</v>
      </c>
      <c r="R2085">
        <v>0</v>
      </c>
    </row>
    <row r="2086" spans="1:38" x14ac:dyDescent="0.5">
      <c r="A2086">
        <v>14</v>
      </c>
      <c r="B2086">
        <v>247</v>
      </c>
      <c r="C2086">
        <v>2016</v>
      </c>
      <c r="D2086">
        <v>99</v>
      </c>
      <c r="E2086">
        <v>99</v>
      </c>
      <c r="F2086">
        <v>99</v>
      </c>
      <c r="G2086">
        <v>99</v>
      </c>
      <c r="H2086">
        <v>99</v>
      </c>
      <c r="I2086">
        <v>99</v>
      </c>
      <c r="J2086">
        <v>999</v>
      </c>
      <c r="K2086">
        <v>99</v>
      </c>
      <c r="L2086">
        <v>99</v>
      </c>
      <c r="M2086">
        <v>99</v>
      </c>
      <c r="N2086">
        <v>99</v>
      </c>
      <c r="O2086">
        <v>1</v>
      </c>
      <c r="P2086">
        <v>3026</v>
      </c>
      <c r="R2086">
        <v>0</v>
      </c>
    </row>
    <row r="2087" spans="1:38" x14ac:dyDescent="0.5">
      <c r="A2087">
        <v>14</v>
      </c>
      <c r="B2087">
        <v>248</v>
      </c>
      <c r="C2087">
        <v>2017</v>
      </c>
      <c r="D2087">
        <v>99</v>
      </c>
      <c r="E2087">
        <v>99</v>
      </c>
      <c r="F2087">
        <v>99</v>
      </c>
      <c r="G2087">
        <v>99</v>
      </c>
      <c r="H2087">
        <v>99</v>
      </c>
      <c r="I2087">
        <v>99</v>
      </c>
      <c r="J2087">
        <v>999</v>
      </c>
      <c r="K2087">
        <v>99</v>
      </c>
      <c r="L2087">
        <v>99</v>
      </c>
      <c r="M2087">
        <v>99</v>
      </c>
      <c r="N2087">
        <v>99</v>
      </c>
      <c r="O2087">
        <v>1</v>
      </c>
      <c r="P2087">
        <v>3026</v>
      </c>
      <c r="Q2087">
        <v>1</v>
      </c>
      <c r="R2087">
        <v>8</v>
      </c>
      <c r="S2087">
        <v>8</v>
      </c>
      <c r="T2087">
        <v>17</v>
      </c>
      <c r="U2087">
        <v>60</v>
      </c>
      <c r="V2087">
        <v>77.329360780064988</v>
      </c>
      <c r="W2087">
        <v>71.375</v>
      </c>
      <c r="X2087">
        <v>8.2139743729816725</v>
      </c>
      <c r="Y2087">
        <v>0</v>
      </c>
      <c r="AA2087">
        <v>2.3083359783016406E-2</v>
      </c>
      <c r="AB2087">
        <v>2.0185420943622127E-2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</row>
    <row r="2088" spans="1:38" x14ac:dyDescent="0.5">
      <c r="A2088">
        <v>14</v>
      </c>
      <c r="B2088">
        <v>249</v>
      </c>
      <c r="C2088">
        <v>2018</v>
      </c>
      <c r="D2088">
        <v>99</v>
      </c>
      <c r="E2088">
        <v>99</v>
      </c>
      <c r="F2088">
        <v>99</v>
      </c>
      <c r="G2088">
        <v>99</v>
      </c>
      <c r="H2088">
        <v>99</v>
      </c>
      <c r="I2088">
        <v>99</v>
      </c>
      <c r="J2088">
        <v>999</v>
      </c>
      <c r="K2088">
        <v>99</v>
      </c>
      <c r="L2088">
        <v>99</v>
      </c>
      <c r="M2088">
        <v>99</v>
      </c>
      <c r="N2088">
        <v>99</v>
      </c>
      <c r="O2088">
        <v>1</v>
      </c>
      <c r="P2088">
        <v>3026</v>
      </c>
      <c r="R2088">
        <v>0</v>
      </c>
    </row>
    <row r="2089" spans="1:38" x14ac:dyDescent="0.5">
      <c r="A2089">
        <v>14</v>
      </c>
      <c r="B2089">
        <v>250</v>
      </c>
      <c r="C2089">
        <v>2019</v>
      </c>
      <c r="D2089">
        <v>99</v>
      </c>
      <c r="E2089">
        <v>99</v>
      </c>
      <c r="F2089">
        <v>99</v>
      </c>
      <c r="G2089">
        <v>99</v>
      </c>
      <c r="H2089">
        <v>99</v>
      </c>
      <c r="I2089">
        <v>99</v>
      </c>
      <c r="J2089">
        <v>999</v>
      </c>
      <c r="K2089">
        <v>99</v>
      </c>
      <c r="L2089">
        <v>99</v>
      </c>
      <c r="M2089">
        <v>99</v>
      </c>
      <c r="N2089">
        <v>99</v>
      </c>
      <c r="O2089">
        <v>1</v>
      </c>
      <c r="P2089">
        <v>3026</v>
      </c>
      <c r="R2089">
        <v>0</v>
      </c>
    </row>
    <row r="2090" spans="1:38" x14ac:dyDescent="0.5">
      <c r="A2090">
        <v>14</v>
      </c>
      <c r="B2090">
        <v>251</v>
      </c>
      <c r="C2090">
        <v>2020</v>
      </c>
      <c r="D2090">
        <v>99</v>
      </c>
      <c r="E2090">
        <v>99</v>
      </c>
      <c r="F2090">
        <v>99</v>
      </c>
      <c r="G2090">
        <v>99</v>
      </c>
      <c r="H2090">
        <v>99</v>
      </c>
      <c r="I2090">
        <v>99</v>
      </c>
      <c r="J2090">
        <v>999</v>
      </c>
      <c r="K2090">
        <v>99</v>
      </c>
      <c r="L2090">
        <v>99</v>
      </c>
      <c r="M2090">
        <v>99</v>
      </c>
      <c r="N2090">
        <v>99</v>
      </c>
      <c r="O2090">
        <v>1</v>
      </c>
      <c r="P2090">
        <v>3026</v>
      </c>
      <c r="R2090">
        <v>0</v>
      </c>
    </row>
    <row r="2091" spans="1:38" x14ac:dyDescent="0.5">
      <c r="A2091">
        <v>14</v>
      </c>
      <c r="B2091">
        <v>252</v>
      </c>
      <c r="C2091">
        <v>2021</v>
      </c>
      <c r="D2091">
        <v>99</v>
      </c>
      <c r="E2091">
        <v>99</v>
      </c>
      <c r="F2091">
        <v>99</v>
      </c>
      <c r="G2091">
        <v>99</v>
      </c>
      <c r="H2091">
        <v>99</v>
      </c>
      <c r="I2091">
        <v>99</v>
      </c>
      <c r="J2091">
        <v>999</v>
      </c>
      <c r="K2091">
        <v>99</v>
      </c>
      <c r="L2091">
        <v>99</v>
      </c>
      <c r="M2091">
        <v>99</v>
      </c>
      <c r="N2091">
        <v>99</v>
      </c>
      <c r="O2091">
        <v>1</v>
      </c>
      <c r="P2091">
        <v>3026</v>
      </c>
      <c r="R2091">
        <v>0</v>
      </c>
    </row>
    <row r="2092" spans="1:38" x14ac:dyDescent="0.5">
      <c r="A2092">
        <v>14</v>
      </c>
      <c r="B2092">
        <v>253</v>
      </c>
      <c r="C2092">
        <v>2022</v>
      </c>
      <c r="D2092">
        <v>99</v>
      </c>
      <c r="E2092">
        <v>99</v>
      </c>
      <c r="F2092">
        <v>99</v>
      </c>
      <c r="G2092">
        <v>99</v>
      </c>
      <c r="H2092">
        <v>99</v>
      </c>
      <c r="I2092">
        <v>99</v>
      </c>
      <c r="J2092">
        <v>999</v>
      </c>
      <c r="K2092">
        <v>99</v>
      </c>
      <c r="L2092">
        <v>99</v>
      </c>
      <c r="M2092">
        <v>99</v>
      </c>
      <c r="N2092">
        <v>99</v>
      </c>
      <c r="O2092">
        <v>1</v>
      </c>
      <c r="P2092">
        <v>3026</v>
      </c>
      <c r="R2092">
        <v>0</v>
      </c>
    </row>
    <row r="2093" spans="1:38" x14ac:dyDescent="0.5">
      <c r="A2093">
        <v>14</v>
      </c>
      <c r="B2093">
        <v>254</v>
      </c>
      <c r="C2093">
        <v>2012</v>
      </c>
      <c r="D2093">
        <v>99</v>
      </c>
      <c r="E2093">
        <v>99</v>
      </c>
      <c r="F2093">
        <v>99</v>
      </c>
      <c r="G2093">
        <v>99</v>
      </c>
      <c r="H2093">
        <v>99</v>
      </c>
      <c r="I2093">
        <v>99</v>
      </c>
      <c r="J2093">
        <v>999</v>
      </c>
      <c r="K2093">
        <v>99</v>
      </c>
      <c r="L2093">
        <v>99</v>
      </c>
      <c r="M2093">
        <v>99</v>
      </c>
      <c r="N2093">
        <v>99</v>
      </c>
      <c r="O2093">
        <v>1</v>
      </c>
      <c r="P2093">
        <v>3027</v>
      </c>
      <c r="R2093">
        <v>0</v>
      </c>
    </row>
    <row r="2094" spans="1:38" x14ac:dyDescent="0.5">
      <c r="A2094">
        <v>14</v>
      </c>
      <c r="B2094">
        <v>255</v>
      </c>
      <c r="C2094">
        <v>2013</v>
      </c>
      <c r="D2094">
        <v>99</v>
      </c>
      <c r="E2094">
        <v>99</v>
      </c>
      <c r="F2094">
        <v>99</v>
      </c>
      <c r="G2094">
        <v>99</v>
      </c>
      <c r="H2094">
        <v>99</v>
      </c>
      <c r="I2094">
        <v>99</v>
      </c>
      <c r="J2094">
        <v>999</v>
      </c>
      <c r="K2094">
        <v>99</v>
      </c>
      <c r="L2094">
        <v>99</v>
      </c>
      <c r="M2094">
        <v>99</v>
      </c>
      <c r="N2094">
        <v>99</v>
      </c>
      <c r="O2094">
        <v>1</v>
      </c>
      <c r="P2094">
        <v>3027</v>
      </c>
      <c r="R2094">
        <v>0</v>
      </c>
    </row>
    <row r="2095" spans="1:38" x14ac:dyDescent="0.5">
      <c r="A2095">
        <v>14</v>
      </c>
      <c r="B2095">
        <v>256</v>
      </c>
      <c r="C2095">
        <v>2014</v>
      </c>
      <c r="D2095">
        <v>99</v>
      </c>
      <c r="E2095">
        <v>99</v>
      </c>
      <c r="F2095">
        <v>99</v>
      </c>
      <c r="G2095">
        <v>99</v>
      </c>
      <c r="H2095">
        <v>99</v>
      </c>
      <c r="I2095">
        <v>99</v>
      </c>
      <c r="J2095">
        <v>999</v>
      </c>
      <c r="K2095">
        <v>99</v>
      </c>
      <c r="L2095">
        <v>99</v>
      </c>
      <c r="M2095">
        <v>99</v>
      </c>
      <c r="N2095">
        <v>99</v>
      </c>
      <c r="O2095">
        <v>1</v>
      </c>
      <c r="P2095">
        <v>3027</v>
      </c>
      <c r="R2095">
        <v>0</v>
      </c>
    </row>
    <row r="2096" spans="1:38" x14ac:dyDescent="0.5">
      <c r="A2096">
        <v>14</v>
      </c>
      <c r="B2096">
        <v>257</v>
      </c>
      <c r="C2096">
        <v>2015</v>
      </c>
      <c r="D2096">
        <v>99</v>
      </c>
      <c r="E2096">
        <v>99</v>
      </c>
      <c r="F2096">
        <v>99</v>
      </c>
      <c r="G2096">
        <v>99</v>
      </c>
      <c r="H2096">
        <v>99</v>
      </c>
      <c r="I2096">
        <v>99</v>
      </c>
      <c r="J2096">
        <v>999</v>
      </c>
      <c r="K2096">
        <v>99</v>
      </c>
      <c r="L2096">
        <v>99</v>
      </c>
      <c r="M2096">
        <v>99</v>
      </c>
      <c r="N2096">
        <v>99</v>
      </c>
      <c r="O2096">
        <v>1</v>
      </c>
      <c r="P2096">
        <v>3027</v>
      </c>
      <c r="R2096">
        <v>0</v>
      </c>
    </row>
    <row r="2097" spans="1:18" x14ac:dyDescent="0.5">
      <c r="A2097">
        <v>14</v>
      </c>
      <c r="B2097">
        <v>258</v>
      </c>
      <c r="C2097">
        <v>2016</v>
      </c>
      <c r="D2097">
        <v>99</v>
      </c>
      <c r="E2097">
        <v>99</v>
      </c>
      <c r="F2097">
        <v>99</v>
      </c>
      <c r="G2097">
        <v>99</v>
      </c>
      <c r="H2097">
        <v>99</v>
      </c>
      <c r="I2097">
        <v>99</v>
      </c>
      <c r="J2097">
        <v>999</v>
      </c>
      <c r="K2097">
        <v>99</v>
      </c>
      <c r="L2097">
        <v>99</v>
      </c>
      <c r="M2097">
        <v>99</v>
      </c>
      <c r="N2097">
        <v>99</v>
      </c>
      <c r="O2097">
        <v>1</v>
      </c>
      <c r="P2097">
        <v>3027</v>
      </c>
      <c r="R2097">
        <v>0</v>
      </c>
    </row>
    <row r="2098" spans="1:18" x14ac:dyDescent="0.5">
      <c r="A2098">
        <v>14</v>
      </c>
      <c r="B2098">
        <v>259</v>
      </c>
      <c r="C2098">
        <v>2017</v>
      </c>
      <c r="D2098">
        <v>99</v>
      </c>
      <c r="E2098">
        <v>99</v>
      </c>
      <c r="F2098">
        <v>99</v>
      </c>
      <c r="G2098">
        <v>99</v>
      </c>
      <c r="H2098">
        <v>99</v>
      </c>
      <c r="I2098">
        <v>99</v>
      </c>
      <c r="J2098">
        <v>999</v>
      </c>
      <c r="K2098">
        <v>99</v>
      </c>
      <c r="L2098">
        <v>99</v>
      </c>
      <c r="M2098">
        <v>99</v>
      </c>
      <c r="N2098">
        <v>99</v>
      </c>
      <c r="O2098">
        <v>1</v>
      </c>
      <c r="P2098">
        <v>3027</v>
      </c>
      <c r="R2098">
        <v>0</v>
      </c>
    </row>
    <row r="2099" spans="1:18" x14ac:dyDescent="0.5">
      <c r="A2099">
        <v>14</v>
      </c>
      <c r="B2099">
        <v>260</v>
      </c>
      <c r="C2099">
        <v>2018</v>
      </c>
      <c r="D2099">
        <v>99</v>
      </c>
      <c r="E2099">
        <v>99</v>
      </c>
      <c r="F2099">
        <v>99</v>
      </c>
      <c r="G2099">
        <v>99</v>
      </c>
      <c r="H2099">
        <v>99</v>
      </c>
      <c r="I2099">
        <v>99</v>
      </c>
      <c r="J2099">
        <v>999</v>
      </c>
      <c r="K2099">
        <v>99</v>
      </c>
      <c r="L2099">
        <v>99</v>
      </c>
      <c r="M2099">
        <v>99</v>
      </c>
      <c r="N2099">
        <v>99</v>
      </c>
      <c r="O2099">
        <v>1</v>
      </c>
      <c r="P2099">
        <v>3027</v>
      </c>
      <c r="R2099">
        <v>0</v>
      </c>
    </row>
    <row r="2100" spans="1:18" x14ac:dyDescent="0.5">
      <c r="A2100">
        <v>14</v>
      </c>
      <c r="B2100">
        <v>261</v>
      </c>
      <c r="C2100">
        <v>2019</v>
      </c>
      <c r="D2100">
        <v>99</v>
      </c>
      <c r="E2100">
        <v>99</v>
      </c>
      <c r="F2100">
        <v>99</v>
      </c>
      <c r="G2100">
        <v>99</v>
      </c>
      <c r="H2100">
        <v>99</v>
      </c>
      <c r="I2100">
        <v>99</v>
      </c>
      <c r="J2100">
        <v>999</v>
      </c>
      <c r="K2100">
        <v>99</v>
      </c>
      <c r="L2100">
        <v>99</v>
      </c>
      <c r="M2100">
        <v>99</v>
      </c>
      <c r="N2100">
        <v>99</v>
      </c>
      <c r="O2100">
        <v>1</v>
      </c>
      <c r="P2100">
        <v>3027</v>
      </c>
      <c r="R2100">
        <v>0</v>
      </c>
    </row>
    <row r="2101" spans="1:18" x14ac:dyDescent="0.5">
      <c r="A2101">
        <v>14</v>
      </c>
      <c r="B2101">
        <v>262</v>
      </c>
      <c r="C2101">
        <v>2020</v>
      </c>
      <c r="D2101">
        <v>99</v>
      </c>
      <c r="E2101">
        <v>99</v>
      </c>
      <c r="F2101">
        <v>99</v>
      </c>
      <c r="G2101">
        <v>99</v>
      </c>
      <c r="H2101">
        <v>99</v>
      </c>
      <c r="I2101">
        <v>99</v>
      </c>
      <c r="J2101">
        <v>999</v>
      </c>
      <c r="K2101">
        <v>99</v>
      </c>
      <c r="L2101">
        <v>99</v>
      </c>
      <c r="M2101">
        <v>99</v>
      </c>
      <c r="N2101">
        <v>99</v>
      </c>
      <c r="O2101">
        <v>1</v>
      </c>
      <c r="P2101">
        <v>3027</v>
      </c>
      <c r="R2101">
        <v>0</v>
      </c>
    </row>
    <row r="2102" spans="1:18" x14ac:dyDescent="0.5">
      <c r="A2102">
        <v>14</v>
      </c>
      <c r="B2102">
        <v>263</v>
      </c>
      <c r="C2102">
        <v>2021</v>
      </c>
      <c r="D2102">
        <v>99</v>
      </c>
      <c r="E2102">
        <v>99</v>
      </c>
      <c r="F2102">
        <v>99</v>
      </c>
      <c r="G2102">
        <v>99</v>
      </c>
      <c r="H2102">
        <v>99</v>
      </c>
      <c r="I2102">
        <v>99</v>
      </c>
      <c r="J2102">
        <v>999</v>
      </c>
      <c r="K2102">
        <v>99</v>
      </c>
      <c r="L2102">
        <v>99</v>
      </c>
      <c r="M2102">
        <v>99</v>
      </c>
      <c r="N2102">
        <v>99</v>
      </c>
      <c r="O2102">
        <v>1</v>
      </c>
      <c r="P2102">
        <v>3027</v>
      </c>
      <c r="R2102">
        <v>0</v>
      </c>
    </row>
    <row r="2103" spans="1:18" x14ac:dyDescent="0.5">
      <c r="A2103">
        <v>14</v>
      </c>
      <c r="B2103">
        <v>264</v>
      </c>
      <c r="C2103">
        <v>2022</v>
      </c>
      <c r="D2103">
        <v>99</v>
      </c>
      <c r="E2103">
        <v>99</v>
      </c>
      <c r="F2103">
        <v>99</v>
      </c>
      <c r="G2103">
        <v>99</v>
      </c>
      <c r="H2103">
        <v>99</v>
      </c>
      <c r="I2103">
        <v>99</v>
      </c>
      <c r="J2103">
        <v>999</v>
      </c>
      <c r="K2103">
        <v>99</v>
      </c>
      <c r="L2103">
        <v>99</v>
      </c>
      <c r="M2103">
        <v>99</v>
      </c>
      <c r="N2103">
        <v>99</v>
      </c>
      <c r="O2103">
        <v>1</v>
      </c>
      <c r="P2103">
        <v>3027</v>
      </c>
      <c r="R2103">
        <v>0</v>
      </c>
    </row>
    <row r="2104" spans="1:18" x14ac:dyDescent="0.5">
      <c r="A2104">
        <v>14</v>
      </c>
      <c r="B2104">
        <v>265</v>
      </c>
      <c r="C2104">
        <v>2012</v>
      </c>
      <c r="D2104">
        <v>99</v>
      </c>
      <c r="E2104">
        <v>99</v>
      </c>
      <c r="F2104">
        <v>99</v>
      </c>
      <c r="G2104">
        <v>99</v>
      </c>
      <c r="H2104">
        <v>99</v>
      </c>
      <c r="I2104">
        <v>99</v>
      </c>
      <c r="J2104">
        <v>999</v>
      </c>
      <c r="K2104">
        <v>99</v>
      </c>
      <c r="L2104">
        <v>99</v>
      </c>
      <c r="M2104">
        <v>99</v>
      </c>
      <c r="N2104">
        <v>99</v>
      </c>
      <c r="O2104">
        <v>1</v>
      </c>
      <c r="P2104">
        <v>3028</v>
      </c>
      <c r="R2104">
        <v>0</v>
      </c>
    </row>
    <row r="2105" spans="1:18" x14ac:dyDescent="0.5">
      <c r="A2105">
        <v>14</v>
      </c>
      <c r="B2105">
        <v>266</v>
      </c>
      <c r="C2105">
        <v>2013</v>
      </c>
      <c r="D2105">
        <v>99</v>
      </c>
      <c r="E2105">
        <v>99</v>
      </c>
      <c r="F2105">
        <v>99</v>
      </c>
      <c r="G2105">
        <v>99</v>
      </c>
      <c r="H2105">
        <v>99</v>
      </c>
      <c r="I2105">
        <v>99</v>
      </c>
      <c r="J2105">
        <v>999</v>
      </c>
      <c r="K2105">
        <v>99</v>
      </c>
      <c r="L2105">
        <v>99</v>
      </c>
      <c r="M2105">
        <v>99</v>
      </c>
      <c r="N2105">
        <v>99</v>
      </c>
      <c r="O2105">
        <v>1</v>
      </c>
      <c r="P2105">
        <v>3028</v>
      </c>
      <c r="R2105">
        <v>0</v>
      </c>
    </row>
    <row r="2106" spans="1:18" x14ac:dyDescent="0.5">
      <c r="A2106">
        <v>14</v>
      </c>
      <c r="B2106">
        <v>267</v>
      </c>
      <c r="C2106">
        <v>2014</v>
      </c>
      <c r="D2106">
        <v>99</v>
      </c>
      <c r="E2106">
        <v>99</v>
      </c>
      <c r="F2106">
        <v>99</v>
      </c>
      <c r="G2106">
        <v>99</v>
      </c>
      <c r="H2106">
        <v>99</v>
      </c>
      <c r="I2106">
        <v>99</v>
      </c>
      <c r="J2106">
        <v>999</v>
      </c>
      <c r="K2106">
        <v>99</v>
      </c>
      <c r="L2106">
        <v>99</v>
      </c>
      <c r="M2106">
        <v>99</v>
      </c>
      <c r="N2106">
        <v>99</v>
      </c>
      <c r="O2106">
        <v>1</v>
      </c>
      <c r="P2106">
        <v>3028</v>
      </c>
      <c r="R2106">
        <v>0</v>
      </c>
    </row>
    <row r="2107" spans="1:18" x14ac:dyDescent="0.5">
      <c r="A2107">
        <v>14</v>
      </c>
      <c r="B2107">
        <v>268</v>
      </c>
      <c r="C2107">
        <v>2015</v>
      </c>
      <c r="D2107">
        <v>99</v>
      </c>
      <c r="E2107">
        <v>99</v>
      </c>
      <c r="F2107">
        <v>99</v>
      </c>
      <c r="G2107">
        <v>99</v>
      </c>
      <c r="H2107">
        <v>99</v>
      </c>
      <c r="I2107">
        <v>99</v>
      </c>
      <c r="J2107">
        <v>999</v>
      </c>
      <c r="K2107">
        <v>99</v>
      </c>
      <c r="L2107">
        <v>99</v>
      </c>
      <c r="M2107">
        <v>99</v>
      </c>
      <c r="N2107">
        <v>99</v>
      </c>
      <c r="O2107">
        <v>1</v>
      </c>
      <c r="P2107">
        <v>3028</v>
      </c>
      <c r="R2107">
        <v>0</v>
      </c>
    </row>
    <row r="2108" spans="1:18" x14ac:dyDescent="0.5">
      <c r="A2108">
        <v>14</v>
      </c>
      <c r="B2108">
        <v>269</v>
      </c>
      <c r="C2108">
        <v>2016</v>
      </c>
      <c r="D2108">
        <v>99</v>
      </c>
      <c r="E2108">
        <v>99</v>
      </c>
      <c r="F2108">
        <v>99</v>
      </c>
      <c r="G2108">
        <v>99</v>
      </c>
      <c r="H2108">
        <v>99</v>
      </c>
      <c r="I2108">
        <v>99</v>
      </c>
      <c r="J2108">
        <v>999</v>
      </c>
      <c r="K2108">
        <v>99</v>
      </c>
      <c r="L2108">
        <v>99</v>
      </c>
      <c r="M2108">
        <v>99</v>
      </c>
      <c r="N2108">
        <v>99</v>
      </c>
      <c r="O2108">
        <v>1</v>
      </c>
      <c r="P2108">
        <v>3028</v>
      </c>
      <c r="R2108">
        <v>0</v>
      </c>
    </row>
    <row r="2109" spans="1:18" x14ac:dyDescent="0.5">
      <c r="A2109">
        <v>14</v>
      </c>
      <c r="B2109">
        <v>270</v>
      </c>
      <c r="C2109">
        <v>2017</v>
      </c>
      <c r="D2109">
        <v>99</v>
      </c>
      <c r="E2109">
        <v>99</v>
      </c>
      <c r="F2109">
        <v>99</v>
      </c>
      <c r="G2109">
        <v>99</v>
      </c>
      <c r="H2109">
        <v>99</v>
      </c>
      <c r="I2109">
        <v>99</v>
      </c>
      <c r="J2109">
        <v>999</v>
      </c>
      <c r="K2109">
        <v>99</v>
      </c>
      <c r="L2109">
        <v>99</v>
      </c>
      <c r="M2109">
        <v>99</v>
      </c>
      <c r="N2109">
        <v>99</v>
      </c>
      <c r="O2109">
        <v>1</v>
      </c>
      <c r="P2109">
        <v>3028</v>
      </c>
      <c r="R2109">
        <v>0</v>
      </c>
    </row>
    <row r="2110" spans="1:18" x14ac:dyDescent="0.5">
      <c r="A2110">
        <v>14</v>
      </c>
      <c r="B2110">
        <v>271</v>
      </c>
      <c r="C2110">
        <v>2018</v>
      </c>
      <c r="D2110">
        <v>99</v>
      </c>
      <c r="E2110">
        <v>99</v>
      </c>
      <c r="F2110">
        <v>99</v>
      </c>
      <c r="G2110">
        <v>99</v>
      </c>
      <c r="H2110">
        <v>99</v>
      </c>
      <c r="I2110">
        <v>99</v>
      </c>
      <c r="J2110">
        <v>999</v>
      </c>
      <c r="K2110">
        <v>99</v>
      </c>
      <c r="L2110">
        <v>99</v>
      </c>
      <c r="M2110">
        <v>99</v>
      </c>
      <c r="N2110">
        <v>99</v>
      </c>
      <c r="O2110">
        <v>1</v>
      </c>
      <c r="P2110">
        <v>3028</v>
      </c>
      <c r="R2110">
        <v>0</v>
      </c>
    </row>
    <row r="2111" spans="1:18" x14ac:dyDescent="0.5">
      <c r="A2111">
        <v>14</v>
      </c>
      <c r="B2111">
        <v>272</v>
      </c>
      <c r="C2111">
        <v>2019</v>
      </c>
      <c r="D2111">
        <v>99</v>
      </c>
      <c r="E2111">
        <v>99</v>
      </c>
      <c r="F2111">
        <v>99</v>
      </c>
      <c r="G2111">
        <v>99</v>
      </c>
      <c r="H2111">
        <v>99</v>
      </c>
      <c r="I2111">
        <v>99</v>
      </c>
      <c r="J2111">
        <v>999</v>
      </c>
      <c r="K2111">
        <v>99</v>
      </c>
      <c r="L2111">
        <v>99</v>
      </c>
      <c r="M2111">
        <v>99</v>
      </c>
      <c r="N2111">
        <v>99</v>
      </c>
      <c r="O2111">
        <v>1</v>
      </c>
      <c r="P2111">
        <v>3028</v>
      </c>
      <c r="R2111">
        <v>0</v>
      </c>
    </row>
    <row r="2112" spans="1:18" x14ac:dyDescent="0.5">
      <c r="A2112">
        <v>14</v>
      </c>
      <c r="B2112">
        <v>273</v>
      </c>
      <c r="C2112">
        <v>2020</v>
      </c>
      <c r="D2112">
        <v>99</v>
      </c>
      <c r="E2112">
        <v>99</v>
      </c>
      <c r="F2112">
        <v>99</v>
      </c>
      <c r="G2112">
        <v>99</v>
      </c>
      <c r="H2112">
        <v>99</v>
      </c>
      <c r="I2112">
        <v>99</v>
      </c>
      <c r="J2112">
        <v>999</v>
      </c>
      <c r="K2112">
        <v>99</v>
      </c>
      <c r="L2112">
        <v>99</v>
      </c>
      <c r="M2112">
        <v>99</v>
      </c>
      <c r="N2112">
        <v>99</v>
      </c>
      <c r="O2112">
        <v>1</v>
      </c>
      <c r="P2112">
        <v>3028</v>
      </c>
      <c r="R2112">
        <v>0</v>
      </c>
    </row>
    <row r="2113" spans="1:18" x14ac:dyDescent="0.5">
      <c r="A2113">
        <v>14</v>
      </c>
      <c r="B2113">
        <v>274</v>
      </c>
      <c r="C2113">
        <v>2021</v>
      </c>
      <c r="D2113">
        <v>99</v>
      </c>
      <c r="E2113">
        <v>99</v>
      </c>
      <c r="F2113">
        <v>99</v>
      </c>
      <c r="G2113">
        <v>99</v>
      </c>
      <c r="H2113">
        <v>99</v>
      </c>
      <c r="I2113">
        <v>99</v>
      </c>
      <c r="J2113">
        <v>999</v>
      </c>
      <c r="K2113">
        <v>99</v>
      </c>
      <c r="L2113">
        <v>99</v>
      </c>
      <c r="M2113">
        <v>99</v>
      </c>
      <c r="N2113">
        <v>99</v>
      </c>
      <c r="O2113">
        <v>1</v>
      </c>
      <c r="P2113">
        <v>3028</v>
      </c>
      <c r="R2113">
        <v>0</v>
      </c>
    </row>
    <row r="2114" spans="1:18" x14ac:dyDescent="0.5">
      <c r="A2114">
        <v>14</v>
      </c>
      <c r="B2114">
        <v>275</v>
      </c>
      <c r="C2114">
        <v>2022</v>
      </c>
      <c r="D2114">
        <v>99</v>
      </c>
      <c r="E2114">
        <v>99</v>
      </c>
      <c r="F2114">
        <v>99</v>
      </c>
      <c r="G2114">
        <v>99</v>
      </c>
      <c r="H2114">
        <v>99</v>
      </c>
      <c r="I2114">
        <v>99</v>
      </c>
      <c r="J2114">
        <v>999</v>
      </c>
      <c r="K2114">
        <v>99</v>
      </c>
      <c r="L2114">
        <v>99</v>
      </c>
      <c r="M2114">
        <v>99</v>
      </c>
      <c r="N2114">
        <v>99</v>
      </c>
      <c r="O2114">
        <v>1</v>
      </c>
      <c r="P2114">
        <v>3028</v>
      </c>
      <c r="R2114">
        <v>0</v>
      </c>
    </row>
    <row r="2115" spans="1:18" x14ac:dyDescent="0.5">
      <c r="A2115">
        <v>14</v>
      </c>
      <c r="B2115">
        <v>276</v>
      </c>
      <c r="C2115">
        <v>2012</v>
      </c>
      <c r="D2115">
        <v>99</v>
      </c>
      <c r="E2115">
        <v>99</v>
      </c>
      <c r="F2115">
        <v>99</v>
      </c>
      <c r="G2115">
        <v>99</v>
      </c>
      <c r="H2115">
        <v>99</v>
      </c>
      <c r="I2115">
        <v>99</v>
      </c>
      <c r="J2115">
        <v>999</v>
      </c>
      <c r="K2115">
        <v>99</v>
      </c>
      <c r="L2115">
        <v>99</v>
      </c>
      <c r="M2115">
        <v>99</v>
      </c>
      <c r="N2115">
        <v>99</v>
      </c>
      <c r="O2115">
        <v>1</v>
      </c>
      <c r="P2115">
        <v>3029</v>
      </c>
      <c r="R2115">
        <v>0</v>
      </c>
    </row>
    <row r="2116" spans="1:18" x14ac:dyDescent="0.5">
      <c r="A2116">
        <v>14</v>
      </c>
      <c r="B2116">
        <v>277</v>
      </c>
      <c r="C2116">
        <v>2013</v>
      </c>
      <c r="D2116">
        <v>99</v>
      </c>
      <c r="E2116">
        <v>99</v>
      </c>
      <c r="F2116">
        <v>99</v>
      </c>
      <c r="G2116">
        <v>99</v>
      </c>
      <c r="H2116">
        <v>99</v>
      </c>
      <c r="I2116">
        <v>99</v>
      </c>
      <c r="J2116">
        <v>999</v>
      </c>
      <c r="K2116">
        <v>99</v>
      </c>
      <c r="L2116">
        <v>99</v>
      </c>
      <c r="M2116">
        <v>99</v>
      </c>
      <c r="N2116">
        <v>99</v>
      </c>
      <c r="O2116">
        <v>1</v>
      </c>
      <c r="P2116">
        <v>3029</v>
      </c>
      <c r="R2116">
        <v>0</v>
      </c>
    </row>
    <row r="2117" spans="1:18" x14ac:dyDescent="0.5">
      <c r="A2117">
        <v>14</v>
      </c>
      <c r="B2117">
        <v>278</v>
      </c>
      <c r="C2117">
        <v>2014</v>
      </c>
      <c r="D2117">
        <v>99</v>
      </c>
      <c r="E2117">
        <v>99</v>
      </c>
      <c r="F2117">
        <v>99</v>
      </c>
      <c r="G2117">
        <v>99</v>
      </c>
      <c r="H2117">
        <v>99</v>
      </c>
      <c r="I2117">
        <v>99</v>
      </c>
      <c r="J2117">
        <v>999</v>
      </c>
      <c r="K2117">
        <v>99</v>
      </c>
      <c r="L2117">
        <v>99</v>
      </c>
      <c r="M2117">
        <v>99</v>
      </c>
      <c r="N2117">
        <v>99</v>
      </c>
      <c r="O2117">
        <v>1</v>
      </c>
      <c r="P2117">
        <v>3029</v>
      </c>
      <c r="R2117">
        <v>0</v>
      </c>
    </row>
    <row r="2118" spans="1:18" x14ac:dyDescent="0.5">
      <c r="A2118">
        <v>14</v>
      </c>
      <c r="B2118">
        <v>279</v>
      </c>
      <c r="C2118">
        <v>2015</v>
      </c>
      <c r="D2118">
        <v>99</v>
      </c>
      <c r="E2118">
        <v>99</v>
      </c>
      <c r="F2118">
        <v>99</v>
      </c>
      <c r="G2118">
        <v>99</v>
      </c>
      <c r="H2118">
        <v>99</v>
      </c>
      <c r="I2118">
        <v>99</v>
      </c>
      <c r="J2118">
        <v>999</v>
      </c>
      <c r="K2118">
        <v>99</v>
      </c>
      <c r="L2118">
        <v>99</v>
      </c>
      <c r="M2118">
        <v>99</v>
      </c>
      <c r="N2118">
        <v>99</v>
      </c>
      <c r="O2118">
        <v>1</v>
      </c>
      <c r="P2118">
        <v>3029</v>
      </c>
      <c r="R2118">
        <v>0</v>
      </c>
    </row>
    <row r="2119" spans="1:18" x14ac:dyDescent="0.5">
      <c r="A2119">
        <v>14</v>
      </c>
      <c r="B2119">
        <v>280</v>
      </c>
      <c r="C2119">
        <v>2016</v>
      </c>
      <c r="D2119">
        <v>99</v>
      </c>
      <c r="E2119">
        <v>99</v>
      </c>
      <c r="F2119">
        <v>99</v>
      </c>
      <c r="G2119">
        <v>99</v>
      </c>
      <c r="H2119">
        <v>99</v>
      </c>
      <c r="I2119">
        <v>99</v>
      </c>
      <c r="J2119">
        <v>999</v>
      </c>
      <c r="K2119">
        <v>99</v>
      </c>
      <c r="L2119">
        <v>99</v>
      </c>
      <c r="M2119">
        <v>99</v>
      </c>
      <c r="N2119">
        <v>99</v>
      </c>
      <c r="O2119">
        <v>1</v>
      </c>
      <c r="P2119">
        <v>3029</v>
      </c>
      <c r="R2119">
        <v>0</v>
      </c>
    </row>
    <row r="2120" spans="1:18" x14ac:dyDescent="0.5">
      <c r="A2120">
        <v>14</v>
      </c>
      <c r="B2120">
        <v>281</v>
      </c>
      <c r="C2120">
        <v>2017</v>
      </c>
      <c r="D2120">
        <v>99</v>
      </c>
      <c r="E2120">
        <v>99</v>
      </c>
      <c r="F2120">
        <v>99</v>
      </c>
      <c r="G2120">
        <v>99</v>
      </c>
      <c r="H2120">
        <v>99</v>
      </c>
      <c r="I2120">
        <v>99</v>
      </c>
      <c r="J2120">
        <v>999</v>
      </c>
      <c r="K2120">
        <v>99</v>
      </c>
      <c r="L2120">
        <v>99</v>
      </c>
      <c r="M2120">
        <v>99</v>
      </c>
      <c r="N2120">
        <v>99</v>
      </c>
      <c r="O2120">
        <v>1</v>
      </c>
      <c r="P2120">
        <v>3029</v>
      </c>
      <c r="R2120">
        <v>0</v>
      </c>
    </row>
    <row r="2121" spans="1:18" x14ac:dyDescent="0.5">
      <c r="A2121">
        <v>14</v>
      </c>
      <c r="B2121">
        <v>282</v>
      </c>
      <c r="C2121">
        <v>2018</v>
      </c>
      <c r="D2121">
        <v>99</v>
      </c>
      <c r="E2121">
        <v>99</v>
      </c>
      <c r="F2121">
        <v>99</v>
      </c>
      <c r="G2121">
        <v>99</v>
      </c>
      <c r="H2121">
        <v>99</v>
      </c>
      <c r="I2121">
        <v>99</v>
      </c>
      <c r="J2121">
        <v>999</v>
      </c>
      <c r="K2121">
        <v>99</v>
      </c>
      <c r="L2121">
        <v>99</v>
      </c>
      <c r="M2121">
        <v>99</v>
      </c>
      <c r="N2121">
        <v>99</v>
      </c>
      <c r="O2121">
        <v>1</v>
      </c>
      <c r="P2121">
        <v>3029</v>
      </c>
      <c r="R2121">
        <v>0</v>
      </c>
    </row>
    <row r="2122" spans="1:18" x14ac:dyDescent="0.5">
      <c r="A2122">
        <v>14</v>
      </c>
      <c r="B2122">
        <v>283</v>
      </c>
      <c r="C2122">
        <v>2019</v>
      </c>
      <c r="D2122">
        <v>99</v>
      </c>
      <c r="E2122">
        <v>99</v>
      </c>
      <c r="F2122">
        <v>99</v>
      </c>
      <c r="G2122">
        <v>99</v>
      </c>
      <c r="H2122">
        <v>99</v>
      </c>
      <c r="I2122">
        <v>99</v>
      </c>
      <c r="J2122">
        <v>999</v>
      </c>
      <c r="K2122">
        <v>99</v>
      </c>
      <c r="L2122">
        <v>99</v>
      </c>
      <c r="M2122">
        <v>99</v>
      </c>
      <c r="N2122">
        <v>99</v>
      </c>
      <c r="O2122">
        <v>1</v>
      </c>
      <c r="P2122">
        <v>3029</v>
      </c>
      <c r="R2122">
        <v>0</v>
      </c>
    </row>
    <row r="2123" spans="1:18" x14ac:dyDescent="0.5">
      <c r="A2123">
        <v>14</v>
      </c>
      <c r="B2123">
        <v>284</v>
      </c>
      <c r="C2123">
        <v>2020</v>
      </c>
      <c r="D2123">
        <v>99</v>
      </c>
      <c r="E2123">
        <v>99</v>
      </c>
      <c r="F2123">
        <v>99</v>
      </c>
      <c r="G2123">
        <v>99</v>
      </c>
      <c r="H2123">
        <v>99</v>
      </c>
      <c r="I2123">
        <v>99</v>
      </c>
      <c r="J2123">
        <v>999</v>
      </c>
      <c r="K2123">
        <v>99</v>
      </c>
      <c r="L2123">
        <v>99</v>
      </c>
      <c r="M2123">
        <v>99</v>
      </c>
      <c r="N2123">
        <v>99</v>
      </c>
      <c r="O2123">
        <v>1</v>
      </c>
      <c r="P2123">
        <v>3029</v>
      </c>
      <c r="R2123">
        <v>0</v>
      </c>
    </row>
    <row r="2124" spans="1:18" x14ac:dyDescent="0.5">
      <c r="A2124">
        <v>14</v>
      </c>
      <c r="B2124">
        <v>285</v>
      </c>
      <c r="C2124">
        <v>2021</v>
      </c>
      <c r="D2124">
        <v>99</v>
      </c>
      <c r="E2124">
        <v>99</v>
      </c>
      <c r="F2124">
        <v>99</v>
      </c>
      <c r="G2124">
        <v>99</v>
      </c>
      <c r="H2124">
        <v>99</v>
      </c>
      <c r="I2124">
        <v>99</v>
      </c>
      <c r="J2124">
        <v>999</v>
      </c>
      <c r="K2124">
        <v>99</v>
      </c>
      <c r="L2124">
        <v>99</v>
      </c>
      <c r="M2124">
        <v>99</v>
      </c>
      <c r="N2124">
        <v>99</v>
      </c>
      <c r="O2124">
        <v>1</v>
      </c>
      <c r="P2124">
        <v>3029</v>
      </c>
      <c r="R2124">
        <v>0</v>
      </c>
    </row>
    <row r="2125" spans="1:18" x14ac:dyDescent="0.5">
      <c r="A2125">
        <v>14</v>
      </c>
      <c r="B2125">
        <v>286</v>
      </c>
      <c r="C2125">
        <v>2022</v>
      </c>
      <c r="D2125">
        <v>99</v>
      </c>
      <c r="E2125">
        <v>99</v>
      </c>
      <c r="F2125">
        <v>99</v>
      </c>
      <c r="G2125">
        <v>99</v>
      </c>
      <c r="H2125">
        <v>99</v>
      </c>
      <c r="I2125">
        <v>99</v>
      </c>
      <c r="J2125">
        <v>999</v>
      </c>
      <c r="K2125">
        <v>99</v>
      </c>
      <c r="L2125">
        <v>99</v>
      </c>
      <c r="M2125">
        <v>99</v>
      </c>
      <c r="N2125">
        <v>99</v>
      </c>
      <c r="O2125">
        <v>1</v>
      </c>
      <c r="P2125">
        <v>3029</v>
      </c>
      <c r="R2125">
        <v>0</v>
      </c>
    </row>
    <row r="2126" spans="1:18" x14ac:dyDescent="0.5">
      <c r="A2126">
        <v>14</v>
      </c>
      <c r="B2126">
        <v>287</v>
      </c>
      <c r="C2126">
        <v>2012</v>
      </c>
      <c r="D2126">
        <v>99</v>
      </c>
      <c r="E2126">
        <v>99</v>
      </c>
      <c r="F2126">
        <v>99</v>
      </c>
      <c r="G2126">
        <v>99</v>
      </c>
      <c r="H2126">
        <v>99</v>
      </c>
      <c r="I2126">
        <v>99</v>
      </c>
      <c r="J2126">
        <v>999</v>
      </c>
      <c r="K2126">
        <v>99</v>
      </c>
      <c r="L2126">
        <v>99</v>
      </c>
      <c r="M2126">
        <v>99</v>
      </c>
      <c r="N2126">
        <v>99</v>
      </c>
      <c r="O2126">
        <v>1</v>
      </c>
      <c r="P2126">
        <v>3030</v>
      </c>
      <c r="R2126">
        <v>0</v>
      </c>
    </row>
    <row r="2127" spans="1:18" x14ac:dyDescent="0.5">
      <c r="A2127">
        <v>14</v>
      </c>
      <c r="B2127">
        <v>288</v>
      </c>
      <c r="C2127">
        <v>2013</v>
      </c>
      <c r="D2127">
        <v>99</v>
      </c>
      <c r="E2127">
        <v>99</v>
      </c>
      <c r="F2127">
        <v>99</v>
      </c>
      <c r="G2127">
        <v>99</v>
      </c>
      <c r="H2127">
        <v>99</v>
      </c>
      <c r="I2127">
        <v>99</v>
      </c>
      <c r="J2127">
        <v>999</v>
      </c>
      <c r="K2127">
        <v>99</v>
      </c>
      <c r="L2127">
        <v>99</v>
      </c>
      <c r="M2127">
        <v>99</v>
      </c>
      <c r="N2127">
        <v>99</v>
      </c>
      <c r="O2127">
        <v>1</v>
      </c>
      <c r="P2127">
        <v>3030</v>
      </c>
      <c r="R2127">
        <v>0</v>
      </c>
    </row>
    <row r="2128" spans="1:18" x14ac:dyDescent="0.5">
      <c r="A2128">
        <v>14</v>
      </c>
      <c r="B2128">
        <v>289</v>
      </c>
      <c r="C2128">
        <v>2014</v>
      </c>
      <c r="D2128">
        <v>99</v>
      </c>
      <c r="E2128">
        <v>99</v>
      </c>
      <c r="F2128">
        <v>99</v>
      </c>
      <c r="G2128">
        <v>99</v>
      </c>
      <c r="H2128">
        <v>99</v>
      </c>
      <c r="I2128">
        <v>99</v>
      </c>
      <c r="J2128">
        <v>999</v>
      </c>
      <c r="K2128">
        <v>99</v>
      </c>
      <c r="L2128">
        <v>99</v>
      </c>
      <c r="M2128">
        <v>99</v>
      </c>
      <c r="N2128">
        <v>99</v>
      </c>
      <c r="O2128">
        <v>1</v>
      </c>
      <c r="P2128">
        <v>3030</v>
      </c>
      <c r="R2128">
        <v>0</v>
      </c>
    </row>
    <row r="2129" spans="1:38" x14ac:dyDescent="0.5">
      <c r="A2129">
        <v>14</v>
      </c>
      <c r="B2129">
        <v>290</v>
      </c>
      <c r="C2129">
        <v>2015</v>
      </c>
      <c r="D2129">
        <v>99</v>
      </c>
      <c r="E2129">
        <v>99</v>
      </c>
      <c r="F2129">
        <v>99</v>
      </c>
      <c r="G2129">
        <v>99</v>
      </c>
      <c r="H2129">
        <v>99</v>
      </c>
      <c r="I2129">
        <v>99</v>
      </c>
      <c r="J2129">
        <v>999</v>
      </c>
      <c r="K2129">
        <v>99</v>
      </c>
      <c r="L2129">
        <v>99</v>
      </c>
      <c r="M2129">
        <v>99</v>
      </c>
      <c r="N2129">
        <v>99</v>
      </c>
      <c r="O2129">
        <v>1</v>
      </c>
      <c r="P2129">
        <v>3030</v>
      </c>
      <c r="Q2129">
        <v>2</v>
      </c>
      <c r="R2129">
        <v>954</v>
      </c>
      <c r="S2129">
        <v>954</v>
      </c>
      <c r="T2129">
        <v>15.996855345911952</v>
      </c>
      <c r="U2129">
        <v>60.682389937106919</v>
      </c>
      <c r="V2129">
        <v>89.263430932312147</v>
      </c>
      <c r="W2129">
        <v>82.390146750524138</v>
      </c>
      <c r="X2129">
        <v>8.8755492568960932</v>
      </c>
      <c r="Y2129">
        <v>2.53254790682421</v>
      </c>
      <c r="Z2129">
        <v>-43.453564755712705</v>
      </c>
      <c r="AA2129">
        <v>2.5137677531553844</v>
      </c>
      <c r="AB2129">
        <v>2.566374068116358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5</v>
      </c>
      <c r="AL2129">
        <v>14</v>
      </c>
    </row>
    <row r="2130" spans="1:38" x14ac:dyDescent="0.5">
      <c r="A2130">
        <v>14</v>
      </c>
      <c r="B2130">
        <v>291</v>
      </c>
      <c r="C2130">
        <v>2016</v>
      </c>
      <c r="D2130">
        <v>99</v>
      </c>
      <c r="E2130">
        <v>99</v>
      </c>
      <c r="F2130">
        <v>99</v>
      </c>
      <c r="G2130">
        <v>99</v>
      </c>
      <c r="H2130">
        <v>99</v>
      </c>
      <c r="I2130">
        <v>99</v>
      </c>
      <c r="J2130">
        <v>999</v>
      </c>
      <c r="K2130">
        <v>99</v>
      </c>
      <c r="L2130">
        <v>99</v>
      </c>
      <c r="M2130">
        <v>99</v>
      </c>
      <c r="N2130">
        <v>99</v>
      </c>
      <c r="O2130">
        <v>1</v>
      </c>
      <c r="P2130">
        <v>3030</v>
      </c>
      <c r="Q2130">
        <v>2</v>
      </c>
      <c r="R2130">
        <v>1527</v>
      </c>
      <c r="S2130">
        <v>1527</v>
      </c>
      <c r="T2130">
        <v>15.601178781925348</v>
      </c>
      <c r="U2130">
        <v>59.937786509495744</v>
      </c>
      <c r="V2130">
        <v>95.419324673039554</v>
      </c>
      <c r="W2130">
        <v>88.07203667321555</v>
      </c>
      <c r="X2130">
        <v>9.8564887581280889</v>
      </c>
      <c r="Y2130">
        <v>2.5417392833284103</v>
      </c>
      <c r="Z2130">
        <v>-47.166351378167185</v>
      </c>
      <c r="AA2130">
        <v>3.2561412487205739</v>
      </c>
      <c r="AB2130">
        <v>3.5202466533693078</v>
      </c>
      <c r="AC2130">
        <v>9</v>
      </c>
      <c r="AD2130">
        <v>0</v>
      </c>
      <c r="AE2130">
        <v>0</v>
      </c>
      <c r="AF2130">
        <v>1</v>
      </c>
      <c r="AG2130">
        <v>32</v>
      </c>
      <c r="AH2130">
        <v>7</v>
      </c>
      <c r="AI2130">
        <v>20</v>
      </c>
      <c r="AJ2130">
        <v>0</v>
      </c>
      <c r="AK2130">
        <v>38</v>
      </c>
      <c r="AL2130">
        <v>28</v>
      </c>
    </row>
    <row r="2131" spans="1:38" x14ac:dyDescent="0.5">
      <c r="A2131">
        <v>14</v>
      </c>
      <c r="B2131">
        <v>292</v>
      </c>
      <c r="C2131">
        <v>2017</v>
      </c>
      <c r="D2131">
        <v>99</v>
      </c>
      <c r="E2131">
        <v>99</v>
      </c>
      <c r="F2131">
        <v>99</v>
      </c>
      <c r="G2131">
        <v>99</v>
      </c>
      <c r="H2131">
        <v>99</v>
      </c>
      <c r="I2131">
        <v>99</v>
      </c>
      <c r="J2131">
        <v>999</v>
      </c>
      <c r="K2131">
        <v>99</v>
      </c>
      <c r="L2131">
        <v>99</v>
      </c>
      <c r="M2131">
        <v>99</v>
      </c>
      <c r="N2131">
        <v>99</v>
      </c>
      <c r="O2131">
        <v>1</v>
      </c>
      <c r="P2131">
        <v>3030</v>
      </c>
      <c r="Q2131">
        <v>2</v>
      </c>
      <c r="R2131">
        <v>1690</v>
      </c>
      <c r="S2131">
        <v>1690</v>
      </c>
      <c r="T2131">
        <v>15.938461538461542</v>
      </c>
      <c r="U2131">
        <v>60.667455621301762</v>
      </c>
      <c r="V2131">
        <v>95.639764852199363</v>
      </c>
      <c r="W2131">
        <v>88.275502958579906</v>
      </c>
      <c r="X2131">
        <v>10.101710729290813</v>
      </c>
      <c r="Y2131">
        <v>2.621385655890117</v>
      </c>
      <c r="Z2131">
        <v>-51.846983097748037</v>
      </c>
      <c r="AA2131">
        <v>4.8763597541622179</v>
      </c>
      <c r="AB2131">
        <v>5.2738601308701112</v>
      </c>
      <c r="AC2131">
        <v>13</v>
      </c>
      <c r="AD2131">
        <v>0</v>
      </c>
      <c r="AE2131">
        <v>0</v>
      </c>
      <c r="AF2131">
        <v>3</v>
      </c>
      <c r="AG2131">
        <v>42</v>
      </c>
      <c r="AH2131">
        <v>17</v>
      </c>
      <c r="AI2131">
        <v>42</v>
      </c>
      <c r="AJ2131">
        <v>0</v>
      </c>
      <c r="AK2131">
        <v>63</v>
      </c>
      <c r="AL2131">
        <v>29</v>
      </c>
    </row>
    <row r="2132" spans="1:38" x14ac:dyDescent="0.5">
      <c r="A2132">
        <v>14</v>
      </c>
      <c r="B2132">
        <v>293</v>
      </c>
      <c r="C2132">
        <v>2018</v>
      </c>
      <c r="D2132">
        <v>99</v>
      </c>
      <c r="E2132">
        <v>99</v>
      </c>
      <c r="F2132">
        <v>99</v>
      </c>
      <c r="G2132">
        <v>99</v>
      </c>
      <c r="H2132">
        <v>99</v>
      </c>
      <c r="I2132">
        <v>99</v>
      </c>
      <c r="J2132">
        <v>999</v>
      </c>
      <c r="K2132">
        <v>99</v>
      </c>
      <c r="L2132">
        <v>99</v>
      </c>
      <c r="M2132">
        <v>99</v>
      </c>
      <c r="N2132">
        <v>99</v>
      </c>
      <c r="O2132">
        <v>1</v>
      </c>
      <c r="P2132">
        <v>3030</v>
      </c>
      <c r="Q2132">
        <v>2</v>
      </c>
      <c r="R2132">
        <v>1652</v>
      </c>
      <c r="S2132">
        <v>1652</v>
      </c>
      <c r="T2132">
        <v>16.253631961259078</v>
      </c>
      <c r="U2132">
        <v>61.144067796610159</v>
      </c>
      <c r="V2132">
        <v>89.511055905183312</v>
      </c>
      <c r="W2132">
        <v>82.618704600484193</v>
      </c>
      <c r="X2132">
        <v>7.6623838278216256</v>
      </c>
      <c r="Y2132">
        <v>2.3820494798004126</v>
      </c>
      <c r="Z2132">
        <v>-32.668335890772454</v>
      </c>
      <c r="AA2132">
        <v>6.5982346127730969</v>
      </c>
      <c r="AB2132">
        <v>6.7867579403706895</v>
      </c>
      <c r="AC2132">
        <v>8</v>
      </c>
      <c r="AD2132">
        <v>0</v>
      </c>
      <c r="AE2132">
        <v>0</v>
      </c>
      <c r="AF2132">
        <v>3</v>
      </c>
      <c r="AG2132">
        <v>20</v>
      </c>
      <c r="AH2132">
        <v>7</v>
      </c>
      <c r="AI2132">
        <v>2</v>
      </c>
      <c r="AJ2132">
        <v>0</v>
      </c>
      <c r="AK2132">
        <v>50</v>
      </c>
      <c r="AL2132">
        <v>8</v>
      </c>
    </row>
    <row r="2133" spans="1:38" x14ac:dyDescent="0.5">
      <c r="A2133">
        <v>14</v>
      </c>
      <c r="B2133">
        <v>294</v>
      </c>
      <c r="C2133">
        <v>2019</v>
      </c>
      <c r="D2133">
        <v>99</v>
      </c>
      <c r="E2133">
        <v>99</v>
      </c>
      <c r="F2133">
        <v>99</v>
      </c>
      <c r="G2133">
        <v>99</v>
      </c>
      <c r="H2133">
        <v>99</v>
      </c>
      <c r="I2133">
        <v>99</v>
      </c>
      <c r="J2133">
        <v>999</v>
      </c>
      <c r="K2133">
        <v>99</v>
      </c>
      <c r="L2133">
        <v>99</v>
      </c>
      <c r="M2133">
        <v>99</v>
      </c>
      <c r="N2133">
        <v>99</v>
      </c>
      <c r="O2133">
        <v>1</v>
      </c>
      <c r="P2133">
        <v>3030</v>
      </c>
      <c r="Q2133">
        <v>2</v>
      </c>
      <c r="R2133">
        <v>1472</v>
      </c>
      <c r="S2133">
        <v>1472</v>
      </c>
      <c r="T2133">
        <v>16.574048913043477</v>
      </c>
      <c r="U2133">
        <v>62.005434782608702</v>
      </c>
      <c r="V2133">
        <v>87.99836014414241</v>
      </c>
      <c r="W2133">
        <v>81.222486413043356</v>
      </c>
      <c r="X2133">
        <v>7.5097529747448881</v>
      </c>
      <c r="Y2133">
        <v>2.3031105681718875</v>
      </c>
      <c r="Z2133">
        <v>-36.895520107993939</v>
      </c>
      <c r="AA2133">
        <v>7.3088381330685204</v>
      </c>
      <c r="AB2133">
        <v>7.3895062095721604</v>
      </c>
      <c r="AC2133">
        <v>16</v>
      </c>
      <c r="AD2133">
        <v>0</v>
      </c>
      <c r="AE2133">
        <v>0</v>
      </c>
      <c r="AF2133">
        <v>5</v>
      </c>
      <c r="AG2133">
        <v>16</v>
      </c>
      <c r="AH2133">
        <v>7</v>
      </c>
      <c r="AI2133">
        <v>1</v>
      </c>
      <c r="AJ2133">
        <v>0</v>
      </c>
      <c r="AK2133">
        <v>4</v>
      </c>
      <c r="AL2133">
        <v>11</v>
      </c>
    </row>
    <row r="2134" spans="1:38" x14ac:dyDescent="0.5">
      <c r="A2134">
        <v>14</v>
      </c>
      <c r="B2134">
        <v>295</v>
      </c>
      <c r="C2134">
        <v>2020</v>
      </c>
      <c r="D2134">
        <v>99</v>
      </c>
      <c r="E2134">
        <v>99</v>
      </c>
      <c r="F2134">
        <v>99</v>
      </c>
      <c r="G2134">
        <v>99</v>
      </c>
      <c r="H2134">
        <v>99</v>
      </c>
      <c r="I2134">
        <v>99</v>
      </c>
      <c r="J2134">
        <v>999</v>
      </c>
      <c r="K2134">
        <v>99</v>
      </c>
      <c r="L2134">
        <v>99</v>
      </c>
      <c r="M2134">
        <v>99</v>
      </c>
      <c r="N2134">
        <v>99</v>
      </c>
      <c r="O2134">
        <v>1</v>
      </c>
      <c r="P2134">
        <v>3030</v>
      </c>
      <c r="Q2134">
        <v>1</v>
      </c>
      <c r="R2134">
        <v>1230</v>
      </c>
      <c r="S2134">
        <v>1230</v>
      </c>
      <c r="T2134">
        <v>16.785365853658533</v>
      </c>
      <c r="U2134">
        <v>62.38130081300811</v>
      </c>
      <c r="V2134">
        <v>88.442468444186062</v>
      </c>
      <c r="W2134">
        <v>81.632398373983875</v>
      </c>
      <c r="X2134">
        <v>8.0834313743829025</v>
      </c>
      <c r="Y2134">
        <v>1.9593780991752965</v>
      </c>
      <c r="Z2134">
        <v>-41.746355211850044</v>
      </c>
      <c r="AA2134">
        <v>5.8913689050675373</v>
      </c>
      <c r="AB2134">
        <v>5.8216396038602918</v>
      </c>
      <c r="AC2134">
        <v>21</v>
      </c>
      <c r="AD2134">
        <v>0</v>
      </c>
      <c r="AE2134">
        <v>0</v>
      </c>
      <c r="AF2134">
        <v>5</v>
      </c>
      <c r="AG2134">
        <v>51</v>
      </c>
      <c r="AH2134">
        <v>30</v>
      </c>
      <c r="AI2134">
        <v>8</v>
      </c>
      <c r="AJ2134">
        <v>0</v>
      </c>
      <c r="AK2134">
        <v>7</v>
      </c>
      <c r="AL2134">
        <v>5</v>
      </c>
    </row>
    <row r="2135" spans="1:38" x14ac:dyDescent="0.5">
      <c r="A2135">
        <v>14</v>
      </c>
      <c r="B2135">
        <v>296</v>
      </c>
      <c r="C2135">
        <v>2021</v>
      </c>
      <c r="D2135">
        <v>99</v>
      </c>
      <c r="E2135">
        <v>99</v>
      </c>
      <c r="F2135">
        <v>99</v>
      </c>
      <c r="G2135">
        <v>99</v>
      </c>
      <c r="H2135">
        <v>99</v>
      </c>
      <c r="I2135">
        <v>99</v>
      </c>
      <c r="J2135">
        <v>999</v>
      </c>
      <c r="K2135">
        <v>99</v>
      </c>
      <c r="L2135">
        <v>99</v>
      </c>
      <c r="M2135">
        <v>99</v>
      </c>
      <c r="N2135">
        <v>99</v>
      </c>
      <c r="O2135">
        <v>1</v>
      </c>
      <c r="P2135">
        <v>3030</v>
      </c>
      <c r="Q2135">
        <v>1</v>
      </c>
      <c r="R2135">
        <v>844</v>
      </c>
      <c r="S2135">
        <v>844</v>
      </c>
      <c r="T2135">
        <v>16.651658767772513</v>
      </c>
      <c r="U2135">
        <v>61.765402843601905</v>
      </c>
      <c r="V2135">
        <v>90.425012708405021</v>
      </c>
      <c r="W2135">
        <v>83.462286729857794</v>
      </c>
      <c r="X2135">
        <v>8.856577701687991</v>
      </c>
      <c r="Y2135">
        <v>1.9421581789904223</v>
      </c>
      <c r="Z2135">
        <v>-30.692925483216321</v>
      </c>
      <c r="AA2135">
        <v>3.2101019321466611</v>
      </c>
      <c r="AB2135">
        <v>3.157502696345345</v>
      </c>
      <c r="AC2135">
        <v>8</v>
      </c>
      <c r="AD2135">
        <v>0</v>
      </c>
      <c r="AE2135">
        <v>0</v>
      </c>
      <c r="AF2135">
        <v>6</v>
      </c>
      <c r="AG2135">
        <v>20</v>
      </c>
      <c r="AH2135">
        <v>6</v>
      </c>
      <c r="AI2135">
        <v>2</v>
      </c>
      <c r="AJ2135">
        <v>0</v>
      </c>
      <c r="AK2135">
        <v>1</v>
      </c>
      <c r="AL2135">
        <v>3</v>
      </c>
    </row>
    <row r="2136" spans="1:38" x14ac:dyDescent="0.5">
      <c r="A2136">
        <v>14</v>
      </c>
      <c r="B2136">
        <v>297</v>
      </c>
      <c r="C2136">
        <v>2022</v>
      </c>
      <c r="D2136">
        <v>99</v>
      </c>
      <c r="E2136">
        <v>99</v>
      </c>
      <c r="F2136">
        <v>99</v>
      </c>
      <c r="G2136">
        <v>99</v>
      </c>
      <c r="H2136">
        <v>99</v>
      </c>
      <c r="I2136">
        <v>99</v>
      </c>
      <c r="J2136">
        <v>999</v>
      </c>
      <c r="K2136">
        <v>99</v>
      </c>
      <c r="L2136">
        <v>99</v>
      </c>
      <c r="M2136">
        <v>99</v>
      </c>
      <c r="N2136">
        <v>99</v>
      </c>
      <c r="O2136">
        <v>1</v>
      </c>
      <c r="P2136">
        <v>3030</v>
      </c>
      <c r="Q2136">
        <v>2</v>
      </c>
      <c r="R2136">
        <v>854</v>
      </c>
      <c r="S2136">
        <v>854</v>
      </c>
      <c r="T2136">
        <v>16.255269320843091</v>
      </c>
      <c r="U2136">
        <v>60.803278688524593</v>
      </c>
      <c r="V2136">
        <v>91.464296497776061</v>
      </c>
      <c r="W2136">
        <v>84.421545667447376</v>
      </c>
      <c r="X2136">
        <v>8.9311983481552133</v>
      </c>
      <c r="Y2136">
        <v>2.0224011338555563</v>
      </c>
      <c r="Z2136">
        <v>-35.327443814584221</v>
      </c>
      <c r="AA2136">
        <v>2.9647630619684087</v>
      </c>
      <c r="AB2136">
        <v>2.9185500944636522</v>
      </c>
      <c r="AC2136">
        <v>10</v>
      </c>
      <c r="AD2136">
        <v>0</v>
      </c>
      <c r="AE2136">
        <v>0</v>
      </c>
      <c r="AF2136">
        <v>0</v>
      </c>
      <c r="AG2136">
        <v>6</v>
      </c>
      <c r="AH2136">
        <v>2</v>
      </c>
      <c r="AI2136">
        <v>22</v>
      </c>
      <c r="AJ2136">
        <v>0</v>
      </c>
      <c r="AK2136">
        <v>2</v>
      </c>
      <c r="AL2136">
        <v>3</v>
      </c>
    </row>
    <row r="2137" spans="1:38" x14ac:dyDescent="0.5">
      <c r="A2137">
        <v>14</v>
      </c>
      <c r="B2137">
        <v>298</v>
      </c>
      <c r="C2137">
        <v>2012</v>
      </c>
      <c r="D2137">
        <v>99</v>
      </c>
      <c r="E2137">
        <v>99</v>
      </c>
      <c r="F2137">
        <v>99</v>
      </c>
      <c r="G2137">
        <v>99</v>
      </c>
      <c r="H2137">
        <v>99</v>
      </c>
      <c r="I2137">
        <v>99</v>
      </c>
      <c r="J2137">
        <v>999</v>
      </c>
      <c r="K2137">
        <v>99</v>
      </c>
      <c r="L2137">
        <v>99</v>
      </c>
      <c r="M2137">
        <v>99</v>
      </c>
      <c r="N2137">
        <v>99</v>
      </c>
      <c r="O2137">
        <v>1</v>
      </c>
      <c r="P2137">
        <v>3031</v>
      </c>
      <c r="R2137">
        <v>0</v>
      </c>
    </row>
    <row r="2138" spans="1:38" x14ac:dyDescent="0.5">
      <c r="A2138">
        <v>14</v>
      </c>
      <c r="B2138">
        <v>299</v>
      </c>
      <c r="C2138">
        <v>2013</v>
      </c>
      <c r="D2138">
        <v>99</v>
      </c>
      <c r="E2138">
        <v>99</v>
      </c>
      <c r="F2138">
        <v>99</v>
      </c>
      <c r="G2138">
        <v>99</v>
      </c>
      <c r="H2138">
        <v>99</v>
      </c>
      <c r="I2138">
        <v>99</v>
      </c>
      <c r="J2138">
        <v>999</v>
      </c>
      <c r="K2138">
        <v>99</v>
      </c>
      <c r="L2138">
        <v>99</v>
      </c>
      <c r="M2138">
        <v>99</v>
      </c>
      <c r="N2138">
        <v>99</v>
      </c>
      <c r="O2138">
        <v>1</v>
      </c>
      <c r="P2138">
        <v>3031</v>
      </c>
      <c r="R2138">
        <v>0</v>
      </c>
    </row>
    <row r="2139" spans="1:38" x14ac:dyDescent="0.5">
      <c r="A2139">
        <v>14</v>
      </c>
      <c r="B2139">
        <v>300</v>
      </c>
      <c r="C2139">
        <v>2014</v>
      </c>
      <c r="D2139">
        <v>99</v>
      </c>
      <c r="E2139">
        <v>99</v>
      </c>
      <c r="F2139">
        <v>99</v>
      </c>
      <c r="G2139">
        <v>99</v>
      </c>
      <c r="H2139">
        <v>99</v>
      </c>
      <c r="I2139">
        <v>99</v>
      </c>
      <c r="J2139">
        <v>999</v>
      </c>
      <c r="K2139">
        <v>99</v>
      </c>
      <c r="L2139">
        <v>99</v>
      </c>
      <c r="M2139">
        <v>99</v>
      </c>
      <c r="N2139">
        <v>99</v>
      </c>
      <c r="O2139">
        <v>1</v>
      </c>
      <c r="P2139">
        <v>3031</v>
      </c>
      <c r="R2139">
        <v>0</v>
      </c>
    </row>
    <row r="2140" spans="1:38" x14ac:dyDescent="0.5">
      <c r="A2140">
        <v>14</v>
      </c>
      <c r="B2140">
        <v>301</v>
      </c>
      <c r="C2140">
        <v>2015</v>
      </c>
      <c r="D2140">
        <v>99</v>
      </c>
      <c r="E2140">
        <v>99</v>
      </c>
      <c r="F2140">
        <v>99</v>
      </c>
      <c r="G2140">
        <v>99</v>
      </c>
      <c r="H2140">
        <v>99</v>
      </c>
      <c r="I2140">
        <v>99</v>
      </c>
      <c r="J2140">
        <v>999</v>
      </c>
      <c r="K2140">
        <v>99</v>
      </c>
      <c r="L2140">
        <v>99</v>
      </c>
      <c r="M2140">
        <v>99</v>
      </c>
      <c r="N2140">
        <v>99</v>
      </c>
      <c r="O2140">
        <v>1</v>
      </c>
      <c r="P2140">
        <v>3031</v>
      </c>
      <c r="Q2140">
        <v>1</v>
      </c>
      <c r="R2140">
        <v>733</v>
      </c>
      <c r="S2140">
        <v>733</v>
      </c>
      <c r="T2140">
        <v>15.948158253751705</v>
      </c>
      <c r="U2140">
        <v>60.710777626193746</v>
      </c>
      <c r="V2140">
        <v>89.567946032792378</v>
      </c>
      <c r="W2140">
        <v>82.671214188267399</v>
      </c>
      <c r="X2140">
        <v>8.7808953773553462</v>
      </c>
      <c r="Y2140">
        <v>2.635854380942658</v>
      </c>
      <c r="Z2140">
        <v>-48.376112203920002</v>
      </c>
      <c r="AA2140">
        <v>1.9314379067745249</v>
      </c>
      <c r="AB2140">
        <v>1.9785844791707277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6</v>
      </c>
      <c r="AL2140">
        <v>6</v>
      </c>
    </row>
    <row r="2141" spans="1:38" x14ac:dyDescent="0.5">
      <c r="A2141">
        <v>14</v>
      </c>
      <c r="B2141">
        <v>302</v>
      </c>
      <c r="C2141">
        <v>2016</v>
      </c>
      <c r="D2141">
        <v>99</v>
      </c>
      <c r="E2141">
        <v>99</v>
      </c>
      <c r="F2141">
        <v>99</v>
      </c>
      <c r="G2141">
        <v>99</v>
      </c>
      <c r="H2141">
        <v>99</v>
      </c>
      <c r="I2141">
        <v>99</v>
      </c>
      <c r="J2141">
        <v>999</v>
      </c>
      <c r="K2141">
        <v>99</v>
      </c>
      <c r="L2141">
        <v>99</v>
      </c>
      <c r="M2141">
        <v>99</v>
      </c>
      <c r="N2141">
        <v>99</v>
      </c>
      <c r="O2141">
        <v>1</v>
      </c>
      <c r="P2141">
        <v>3031</v>
      </c>
      <c r="Q2141">
        <v>1</v>
      </c>
      <c r="R2141">
        <v>774</v>
      </c>
      <c r="S2141">
        <v>774</v>
      </c>
      <c r="T2141">
        <v>16.096899224806201</v>
      </c>
      <c r="U2141">
        <v>60.687338501292011</v>
      </c>
      <c r="V2141">
        <v>92.351925106592645</v>
      </c>
      <c r="W2141">
        <v>85.240826873385004</v>
      </c>
      <c r="X2141">
        <v>7.8267983520016546</v>
      </c>
      <c r="Y2141">
        <v>2.2965922168468356</v>
      </c>
      <c r="Z2141">
        <v>-36.072422566157904</v>
      </c>
      <c r="AA2141">
        <v>1.6504605936540429</v>
      </c>
      <c r="AB2141">
        <v>1.7269693596460205</v>
      </c>
      <c r="AC2141">
        <v>11</v>
      </c>
      <c r="AD2141">
        <v>0</v>
      </c>
      <c r="AE2141">
        <v>0</v>
      </c>
      <c r="AF2141">
        <v>1</v>
      </c>
      <c r="AG2141">
        <v>30</v>
      </c>
      <c r="AH2141">
        <v>5</v>
      </c>
      <c r="AI2141">
        <v>1</v>
      </c>
      <c r="AJ2141">
        <v>0</v>
      </c>
      <c r="AK2141">
        <v>21</v>
      </c>
      <c r="AL2141">
        <v>10</v>
      </c>
    </row>
    <row r="2142" spans="1:38" x14ac:dyDescent="0.5">
      <c r="A2142">
        <v>14</v>
      </c>
      <c r="B2142">
        <v>303</v>
      </c>
      <c r="C2142">
        <v>2017</v>
      </c>
      <c r="D2142">
        <v>99</v>
      </c>
      <c r="E2142">
        <v>99</v>
      </c>
      <c r="F2142">
        <v>99</v>
      </c>
      <c r="G2142">
        <v>99</v>
      </c>
      <c r="H2142">
        <v>99</v>
      </c>
      <c r="I2142">
        <v>99</v>
      </c>
      <c r="J2142">
        <v>999</v>
      </c>
      <c r="K2142">
        <v>99</v>
      </c>
      <c r="L2142">
        <v>99</v>
      </c>
      <c r="M2142">
        <v>99</v>
      </c>
      <c r="N2142">
        <v>99</v>
      </c>
      <c r="O2142">
        <v>1</v>
      </c>
      <c r="P2142">
        <v>3031</v>
      </c>
      <c r="Q2142">
        <v>1</v>
      </c>
      <c r="R2142">
        <v>911</v>
      </c>
      <c r="S2142">
        <v>910</v>
      </c>
      <c r="T2142">
        <v>16.34577387486279</v>
      </c>
      <c r="U2142">
        <v>61.486813186813201</v>
      </c>
      <c r="V2142">
        <v>90.32871786934632</v>
      </c>
      <c r="W2142">
        <v>83.329890109890115</v>
      </c>
      <c r="X2142">
        <v>9.7165377877779928</v>
      </c>
      <c r="Y2142">
        <v>2.4331370241496426</v>
      </c>
      <c r="Z2142">
        <v>-33.805285532316105</v>
      </c>
      <c r="AA2142">
        <v>2.628617595290994</v>
      </c>
      <c r="AB2142">
        <v>2.680673392712881</v>
      </c>
      <c r="AC2142">
        <v>2</v>
      </c>
      <c r="AD2142">
        <v>0</v>
      </c>
      <c r="AE2142">
        <v>0</v>
      </c>
      <c r="AF2142">
        <v>1</v>
      </c>
      <c r="AG2142">
        <v>5</v>
      </c>
      <c r="AH2142">
        <v>8</v>
      </c>
      <c r="AI2142">
        <v>4</v>
      </c>
      <c r="AJ2142">
        <v>0</v>
      </c>
      <c r="AK2142">
        <v>41</v>
      </c>
      <c r="AL2142">
        <v>18</v>
      </c>
    </row>
    <row r="2143" spans="1:38" x14ac:dyDescent="0.5">
      <c r="A2143">
        <v>14</v>
      </c>
      <c r="B2143">
        <v>304</v>
      </c>
      <c r="C2143">
        <v>2018</v>
      </c>
      <c r="D2143">
        <v>99</v>
      </c>
      <c r="E2143">
        <v>99</v>
      </c>
      <c r="F2143">
        <v>99</v>
      </c>
      <c r="G2143">
        <v>99</v>
      </c>
      <c r="H2143">
        <v>99</v>
      </c>
      <c r="I2143">
        <v>99</v>
      </c>
      <c r="J2143">
        <v>999</v>
      </c>
      <c r="K2143">
        <v>99</v>
      </c>
      <c r="L2143">
        <v>99</v>
      </c>
      <c r="M2143">
        <v>99</v>
      </c>
      <c r="N2143">
        <v>99</v>
      </c>
      <c r="O2143">
        <v>1</v>
      </c>
      <c r="P2143">
        <v>3031</v>
      </c>
      <c r="Q2143">
        <v>1</v>
      </c>
      <c r="R2143">
        <v>300</v>
      </c>
      <c r="S2143">
        <v>300</v>
      </c>
      <c r="T2143">
        <v>16.11</v>
      </c>
      <c r="U2143">
        <v>60.76</v>
      </c>
      <c r="V2143">
        <v>89.27988443481398</v>
      </c>
      <c r="W2143">
        <v>82.405333333333317</v>
      </c>
      <c r="X2143">
        <v>7.8193161394644131</v>
      </c>
      <c r="Y2143">
        <v>2.2141364004956672</v>
      </c>
      <c r="Z2143">
        <v>-48.591833950474019</v>
      </c>
      <c r="AA2143">
        <v>1.1982266245955979</v>
      </c>
      <c r="AB2143">
        <v>1.2292791361073991</v>
      </c>
      <c r="AC2143">
        <v>1</v>
      </c>
      <c r="AD2143">
        <v>0</v>
      </c>
      <c r="AE2143">
        <v>0</v>
      </c>
      <c r="AF2143">
        <v>1</v>
      </c>
      <c r="AG2143">
        <v>1</v>
      </c>
      <c r="AH2143">
        <v>0</v>
      </c>
      <c r="AI2143">
        <v>1</v>
      </c>
      <c r="AJ2143">
        <v>0</v>
      </c>
      <c r="AK2143">
        <v>3</v>
      </c>
      <c r="AL2143">
        <v>1</v>
      </c>
    </row>
    <row r="2144" spans="1:38" x14ac:dyDescent="0.5">
      <c r="A2144">
        <v>14</v>
      </c>
      <c r="B2144">
        <v>305</v>
      </c>
      <c r="C2144">
        <v>2019</v>
      </c>
      <c r="D2144">
        <v>99</v>
      </c>
      <c r="E2144">
        <v>99</v>
      </c>
      <c r="F2144">
        <v>99</v>
      </c>
      <c r="G2144">
        <v>99</v>
      </c>
      <c r="H2144">
        <v>99</v>
      </c>
      <c r="I2144">
        <v>99</v>
      </c>
      <c r="J2144">
        <v>999</v>
      </c>
      <c r="K2144">
        <v>99</v>
      </c>
      <c r="L2144">
        <v>99</v>
      </c>
      <c r="M2144">
        <v>99</v>
      </c>
      <c r="N2144">
        <v>99</v>
      </c>
      <c r="O2144">
        <v>1</v>
      </c>
      <c r="P2144">
        <v>3031</v>
      </c>
      <c r="Q2144">
        <v>1</v>
      </c>
      <c r="R2144">
        <v>370</v>
      </c>
      <c r="S2144">
        <v>370</v>
      </c>
      <c r="T2144">
        <v>16.537837837837841</v>
      </c>
      <c r="U2144">
        <v>61.616216216216209</v>
      </c>
      <c r="V2144">
        <v>86.751193230066448</v>
      </c>
      <c r="W2144">
        <v>80.071351351351382</v>
      </c>
      <c r="X2144">
        <v>7.4612976779318867</v>
      </c>
      <c r="Y2144">
        <v>2.1732418819761063</v>
      </c>
      <c r="Z2144">
        <v>-42.488785693213501</v>
      </c>
      <c r="AA2144">
        <v>1.8371400198609735</v>
      </c>
      <c r="AB2144">
        <v>1.8310921906437296</v>
      </c>
      <c r="AC2144">
        <v>3</v>
      </c>
      <c r="AD2144">
        <v>0</v>
      </c>
      <c r="AE2144">
        <v>0</v>
      </c>
      <c r="AF2144">
        <v>0</v>
      </c>
      <c r="AG2144">
        <v>5</v>
      </c>
      <c r="AH2144">
        <v>0</v>
      </c>
      <c r="AI2144">
        <v>0</v>
      </c>
      <c r="AJ2144">
        <v>0</v>
      </c>
      <c r="AK2144">
        <v>5</v>
      </c>
      <c r="AL2144">
        <v>2</v>
      </c>
    </row>
    <row r="2145" spans="1:38" x14ac:dyDescent="0.5">
      <c r="A2145">
        <v>14</v>
      </c>
      <c r="B2145">
        <v>306</v>
      </c>
      <c r="C2145">
        <v>2020</v>
      </c>
      <c r="D2145">
        <v>99</v>
      </c>
      <c r="E2145">
        <v>99</v>
      </c>
      <c r="F2145">
        <v>99</v>
      </c>
      <c r="G2145">
        <v>99</v>
      </c>
      <c r="H2145">
        <v>99</v>
      </c>
      <c r="I2145">
        <v>99</v>
      </c>
      <c r="J2145">
        <v>999</v>
      </c>
      <c r="K2145">
        <v>99</v>
      </c>
      <c r="L2145">
        <v>99</v>
      </c>
      <c r="M2145">
        <v>99</v>
      </c>
      <c r="N2145">
        <v>99</v>
      </c>
      <c r="O2145">
        <v>1</v>
      </c>
      <c r="P2145">
        <v>3031</v>
      </c>
      <c r="Q2145">
        <v>1</v>
      </c>
      <c r="R2145">
        <v>904</v>
      </c>
      <c r="S2145">
        <v>904</v>
      </c>
      <c r="T2145">
        <v>16.490044247787612</v>
      </c>
      <c r="U2145">
        <v>61.649336283185839</v>
      </c>
      <c r="V2145">
        <v>90.801829355986158</v>
      </c>
      <c r="W2145">
        <v>83.810088495575187</v>
      </c>
      <c r="X2145">
        <v>9.5189646519604008</v>
      </c>
      <c r="Y2145">
        <v>3.1160872194917992</v>
      </c>
      <c r="Z2145">
        <v>-26.691618869959544</v>
      </c>
      <c r="AA2145">
        <v>4.3299166586837821</v>
      </c>
      <c r="AB2145">
        <v>4.3928095848237296</v>
      </c>
      <c r="AC2145">
        <v>9</v>
      </c>
      <c r="AD2145">
        <v>0</v>
      </c>
      <c r="AE2145">
        <v>0</v>
      </c>
      <c r="AF2145">
        <v>2</v>
      </c>
      <c r="AG2145">
        <v>37</v>
      </c>
      <c r="AH2145">
        <v>12</v>
      </c>
      <c r="AI2145">
        <v>4</v>
      </c>
      <c r="AJ2145">
        <v>0</v>
      </c>
      <c r="AK2145">
        <v>6</v>
      </c>
      <c r="AL2145">
        <v>1</v>
      </c>
    </row>
    <row r="2146" spans="1:38" x14ac:dyDescent="0.5">
      <c r="A2146">
        <v>14</v>
      </c>
      <c r="B2146">
        <v>307</v>
      </c>
      <c r="C2146">
        <v>2021</v>
      </c>
      <c r="D2146">
        <v>99</v>
      </c>
      <c r="E2146">
        <v>99</v>
      </c>
      <c r="F2146">
        <v>99</v>
      </c>
      <c r="G2146">
        <v>99</v>
      </c>
      <c r="H2146">
        <v>99</v>
      </c>
      <c r="I2146">
        <v>99</v>
      </c>
      <c r="J2146">
        <v>999</v>
      </c>
      <c r="K2146">
        <v>99</v>
      </c>
      <c r="L2146">
        <v>99</v>
      </c>
      <c r="M2146">
        <v>99</v>
      </c>
      <c r="N2146">
        <v>99</v>
      </c>
      <c r="O2146">
        <v>1</v>
      </c>
      <c r="P2146">
        <v>3031</v>
      </c>
      <c r="Q2146">
        <v>1</v>
      </c>
      <c r="R2146">
        <v>2037</v>
      </c>
      <c r="S2146">
        <v>2037</v>
      </c>
      <c r="T2146">
        <v>16.407952871870396</v>
      </c>
      <c r="U2146">
        <v>61.461953853706447</v>
      </c>
      <c r="V2146">
        <v>93.07825807608009</v>
      </c>
      <c r="W2146">
        <v>85.911232204221804</v>
      </c>
      <c r="X2146">
        <v>9.8048927254951543</v>
      </c>
      <c r="Y2146">
        <v>2.2870042684993446</v>
      </c>
      <c r="Z2146">
        <v>-41.456743136879673</v>
      </c>
      <c r="AA2146">
        <v>7.7476038338658144</v>
      </c>
      <c r="AB2146">
        <v>7.8442600180206909</v>
      </c>
      <c r="AC2146">
        <v>20</v>
      </c>
      <c r="AD2146">
        <v>0</v>
      </c>
      <c r="AE2146">
        <v>0</v>
      </c>
      <c r="AF2146">
        <v>5</v>
      </c>
      <c r="AG2146">
        <v>71</v>
      </c>
      <c r="AH2146">
        <v>9</v>
      </c>
      <c r="AI2146">
        <v>2</v>
      </c>
      <c r="AJ2146">
        <v>0</v>
      </c>
      <c r="AK2146">
        <v>3</v>
      </c>
      <c r="AL2146">
        <v>5</v>
      </c>
    </row>
    <row r="2147" spans="1:38" x14ac:dyDescent="0.5">
      <c r="A2147">
        <v>14</v>
      </c>
      <c r="B2147">
        <v>308</v>
      </c>
      <c r="C2147">
        <v>2022</v>
      </c>
      <c r="D2147">
        <v>99</v>
      </c>
      <c r="E2147">
        <v>99</v>
      </c>
      <c r="F2147">
        <v>99</v>
      </c>
      <c r="G2147">
        <v>99</v>
      </c>
      <c r="H2147">
        <v>99</v>
      </c>
      <c r="I2147">
        <v>99</v>
      </c>
      <c r="J2147">
        <v>999</v>
      </c>
      <c r="K2147">
        <v>99</v>
      </c>
      <c r="L2147">
        <v>99</v>
      </c>
      <c r="M2147">
        <v>99</v>
      </c>
      <c r="N2147">
        <v>99</v>
      </c>
      <c r="O2147">
        <v>1</v>
      </c>
      <c r="P2147">
        <v>3031</v>
      </c>
      <c r="Q2147">
        <v>1</v>
      </c>
      <c r="R2147">
        <v>2152</v>
      </c>
      <c r="S2147">
        <v>2152</v>
      </c>
      <c r="T2147">
        <v>16.369888475836429</v>
      </c>
      <c r="U2147">
        <v>61.016728624535297</v>
      </c>
      <c r="V2147">
        <v>95.604064046849018</v>
      </c>
      <c r="W2147">
        <v>88.242551115241582</v>
      </c>
      <c r="X2147">
        <v>8.5095064457888903</v>
      </c>
      <c r="Y2147">
        <v>2.0847960159722838</v>
      </c>
      <c r="Z2147">
        <v>-29.500651616256569</v>
      </c>
      <c r="AA2147">
        <v>7.4709251865995485</v>
      </c>
      <c r="AB2147">
        <v>7.6873437955220112</v>
      </c>
      <c r="AC2147">
        <v>14</v>
      </c>
      <c r="AD2147">
        <v>0</v>
      </c>
      <c r="AE2147">
        <v>0</v>
      </c>
      <c r="AF2147">
        <v>5</v>
      </c>
      <c r="AG2147">
        <v>14</v>
      </c>
      <c r="AH2147">
        <v>7</v>
      </c>
      <c r="AI2147">
        <v>6</v>
      </c>
      <c r="AJ2147">
        <v>0</v>
      </c>
      <c r="AK2147">
        <v>4</v>
      </c>
      <c r="AL2147">
        <v>3</v>
      </c>
    </row>
    <row r="2148" spans="1:38" x14ac:dyDescent="0.5">
      <c r="A2148">
        <v>14</v>
      </c>
      <c r="B2148">
        <v>309</v>
      </c>
      <c r="C2148">
        <v>2012</v>
      </c>
      <c r="D2148">
        <v>99</v>
      </c>
      <c r="E2148">
        <v>99</v>
      </c>
      <c r="F2148">
        <v>99</v>
      </c>
      <c r="G2148">
        <v>99</v>
      </c>
      <c r="H2148">
        <v>99</v>
      </c>
      <c r="I2148">
        <v>99</v>
      </c>
      <c r="J2148">
        <v>999</v>
      </c>
      <c r="K2148">
        <v>99</v>
      </c>
      <c r="L2148">
        <v>99</v>
      </c>
      <c r="M2148">
        <v>99</v>
      </c>
      <c r="N2148">
        <v>99</v>
      </c>
      <c r="O2148">
        <v>1</v>
      </c>
      <c r="P2148">
        <v>3032</v>
      </c>
      <c r="R2148">
        <v>0</v>
      </c>
    </row>
    <row r="2149" spans="1:38" x14ac:dyDescent="0.5">
      <c r="A2149">
        <v>14</v>
      </c>
      <c r="B2149">
        <v>310</v>
      </c>
      <c r="C2149">
        <v>2013</v>
      </c>
      <c r="D2149">
        <v>99</v>
      </c>
      <c r="E2149">
        <v>99</v>
      </c>
      <c r="F2149">
        <v>99</v>
      </c>
      <c r="G2149">
        <v>99</v>
      </c>
      <c r="H2149">
        <v>99</v>
      </c>
      <c r="I2149">
        <v>99</v>
      </c>
      <c r="J2149">
        <v>999</v>
      </c>
      <c r="K2149">
        <v>99</v>
      </c>
      <c r="L2149">
        <v>99</v>
      </c>
      <c r="M2149">
        <v>99</v>
      </c>
      <c r="N2149">
        <v>99</v>
      </c>
      <c r="O2149">
        <v>1</v>
      </c>
      <c r="P2149">
        <v>3032</v>
      </c>
      <c r="R2149">
        <v>0</v>
      </c>
    </row>
    <row r="2150" spans="1:38" x14ac:dyDescent="0.5">
      <c r="A2150">
        <v>14</v>
      </c>
      <c r="B2150">
        <v>311</v>
      </c>
      <c r="C2150">
        <v>2014</v>
      </c>
      <c r="D2150">
        <v>99</v>
      </c>
      <c r="E2150">
        <v>99</v>
      </c>
      <c r="F2150">
        <v>99</v>
      </c>
      <c r="G2150">
        <v>99</v>
      </c>
      <c r="H2150">
        <v>99</v>
      </c>
      <c r="I2150">
        <v>99</v>
      </c>
      <c r="J2150">
        <v>999</v>
      </c>
      <c r="K2150">
        <v>99</v>
      </c>
      <c r="L2150">
        <v>99</v>
      </c>
      <c r="M2150">
        <v>99</v>
      </c>
      <c r="N2150">
        <v>99</v>
      </c>
      <c r="O2150">
        <v>1</v>
      </c>
      <c r="P2150">
        <v>3032</v>
      </c>
      <c r="Q2150">
        <v>1</v>
      </c>
      <c r="R2150">
        <v>526</v>
      </c>
      <c r="S2150">
        <v>526</v>
      </c>
      <c r="T2150">
        <v>15.65399239543726</v>
      </c>
      <c r="U2150">
        <v>59.756653992395407</v>
      </c>
      <c r="V2150">
        <v>84.924345723360318</v>
      </c>
      <c r="W2150">
        <v>78.385171102661616</v>
      </c>
      <c r="X2150">
        <v>7.4216188592272516</v>
      </c>
      <c r="Y2150">
        <v>2.0860079358468608</v>
      </c>
      <c r="Z2150">
        <v>-35.952239076955401</v>
      </c>
      <c r="AA2150">
        <v>4.9487251858123988</v>
      </c>
      <c r="AB2150">
        <v>5.022459434454694</v>
      </c>
    </row>
    <row r="2151" spans="1:38" x14ac:dyDescent="0.5">
      <c r="A2151">
        <v>14</v>
      </c>
      <c r="B2151">
        <v>312</v>
      </c>
      <c r="C2151">
        <v>2015</v>
      </c>
      <c r="D2151">
        <v>99</v>
      </c>
      <c r="E2151">
        <v>99</v>
      </c>
      <c r="F2151">
        <v>99</v>
      </c>
      <c r="G2151">
        <v>99</v>
      </c>
      <c r="H2151">
        <v>99</v>
      </c>
      <c r="I2151">
        <v>99</v>
      </c>
      <c r="J2151">
        <v>999</v>
      </c>
      <c r="K2151">
        <v>99</v>
      </c>
      <c r="L2151">
        <v>99</v>
      </c>
      <c r="M2151">
        <v>99</v>
      </c>
      <c r="N2151">
        <v>99</v>
      </c>
      <c r="O2151">
        <v>1</v>
      </c>
      <c r="P2151">
        <v>3032</v>
      </c>
      <c r="R2151">
        <v>0</v>
      </c>
    </row>
    <row r="2152" spans="1:38" x14ac:dyDescent="0.5">
      <c r="A2152">
        <v>14</v>
      </c>
      <c r="B2152">
        <v>313</v>
      </c>
      <c r="C2152">
        <v>2016</v>
      </c>
      <c r="D2152">
        <v>99</v>
      </c>
      <c r="E2152">
        <v>99</v>
      </c>
      <c r="F2152">
        <v>99</v>
      </c>
      <c r="G2152">
        <v>99</v>
      </c>
      <c r="H2152">
        <v>99</v>
      </c>
      <c r="I2152">
        <v>99</v>
      </c>
      <c r="J2152">
        <v>999</v>
      </c>
      <c r="K2152">
        <v>99</v>
      </c>
      <c r="L2152">
        <v>99</v>
      </c>
      <c r="M2152">
        <v>99</v>
      </c>
      <c r="N2152">
        <v>99</v>
      </c>
      <c r="O2152">
        <v>1</v>
      </c>
      <c r="P2152">
        <v>3032</v>
      </c>
      <c r="R2152">
        <v>0</v>
      </c>
    </row>
    <row r="2153" spans="1:38" x14ac:dyDescent="0.5">
      <c r="A2153">
        <v>14</v>
      </c>
      <c r="B2153">
        <v>314</v>
      </c>
      <c r="C2153">
        <v>2017</v>
      </c>
      <c r="D2153">
        <v>99</v>
      </c>
      <c r="E2153">
        <v>99</v>
      </c>
      <c r="F2153">
        <v>99</v>
      </c>
      <c r="G2153">
        <v>99</v>
      </c>
      <c r="H2153">
        <v>99</v>
      </c>
      <c r="I2153">
        <v>99</v>
      </c>
      <c r="J2153">
        <v>999</v>
      </c>
      <c r="K2153">
        <v>99</v>
      </c>
      <c r="L2153">
        <v>99</v>
      </c>
      <c r="M2153">
        <v>99</v>
      </c>
      <c r="N2153">
        <v>99</v>
      </c>
      <c r="O2153">
        <v>1</v>
      </c>
      <c r="P2153">
        <v>3032</v>
      </c>
      <c r="R2153">
        <v>0</v>
      </c>
    </row>
    <row r="2154" spans="1:38" x14ac:dyDescent="0.5">
      <c r="A2154">
        <v>14</v>
      </c>
      <c r="B2154">
        <v>315</v>
      </c>
      <c r="C2154">
        <v>2018</v>
      </c>
      <c r="D2154">
        <v>99</v>
      </c>
      <c r="E2154">
        <v>99</v>
      </c>
      <c r="F2154">
        <v>99</v>
      </c>
      <c r="G2154">
        <v>99</v>
      </c>
      <c r="H2154">
        <v>99</v>
      </c>
      <c r="I2154">
        <v>99</v>
      </c>
      <c r="J2154">
        <v>999</v>
      </c>
      <c r="K2154">
        <v>99</v>
      </c>
      <c r="L2154">
        <v>99</v>
      </c>
      <c r="M2154">
        <v>99</v>
      </c>
      <c r="N2154">
        <v>99</v>
      </c>
      <c r="O2154">
        <v>1</v>
      </c>
      <c r="P2154">
        <v>3032</v>
      </c>
      <c r="R2154">
        <v>0</v>
      </c>
    </row>
    <row r="2155" spans="1:38" x14ac:dyDescent="0.5">
      <c r="A2155">
        <v>14</v>
      </c>
      <c r="B2155">
        <v>316</v>
      </c>
      <c r="C2155">
        <v>2019</v>
      </c>
      <c r="D2155">
        <v>99</v>
      </c>
      <c r="E2155">
        <v>99</v>
      </c>
      <c r="F2155">
        <v>99</v>
      </c>
      <c r="G2155">
        <v>99</v>
      </c>
      <c r="H2155">
        <v>99</v>
      </c>
      <c r="I2155">
        <v>99</v>
      </c>
      <c r="J2155">
        <v>999</v>
      </c>
      <c r="K2155">
        <v>99</v>
      </c>
      <c r="L2155">
        <v>99</v>
      </c>
      <c r="M2155">
        <v>99</v>
      </c>
      <c r="N2155">
        <v>99</v>
      </c>
      <c r="O2155">
        <v>1</v>
      </c>
      <c r="P2155">
        <v>3032</v>
      </c>
      <c r="R2155">
        <v>0</v>
      </c>
    </row>
    <row r="2156" spans="1:38" x14ac:dyDescent="0.5">
      <c r="A2156">
        <v>14</v>
      </c>
      <c r="B2156">
        <v>317</v>
      </c>
      <c r="C2156">
        <v>2020</v>
      </c>
      <c r="D2156">
        <v>99</v>
      </c>
      <c r="E2156">
        <v>99</v>
      </c>
      <c r="F2156">
        <v>99</v>
      </c>
      <c r="G2156">
        <v>99</v>
      </c>
      <c r="H2156">
        <v>99</v>
      </c>
      <c r="I2156">
        <v>99</v>
      </c>
      <c r="J2156">
        <v>999</v>
      </c>
      <c r="K2156">
        <v>99</v>
      </c>
      <c r="L2156">
        <v>99</v>
      </c>
      <c r="M2156">
        <v>99</v>
      </c>
      <c r="N2156">
        <v>99</v>
      </c>
      <c r="O2156">
        <v>1</v>
      </c>
      <c r="P2156">
        <v>3032</v>
      </c>
      <c r="R2156">
        <v>0</v>
      </c>
    </row>
    <row r="2157" spans="1:38" x14ac:dyDescent="0.5">
      <c r="A2157">
        <v>14</v>
      </c>
      <c r="B2157">
        <v>318</v>
      </c>
      <c r="C2157">
        <v>2021</v>
      </c>
      <c r="D2157">
        <v>99</v>
      </c>
      <c r="E2157">
        <v>99</v>
      </c>
      <c r="F2157">
        <v>99</v>
      </c>
      <c r="G2157">
        <v>99</v>
      </c>
      <c r="H2157">
        <v>99</v>
      </c>
      <c r="I2157">
        <v>99</v>
      </c>
      <c r="J2157">
        <v>999</v>
      </c>
      <c r="K2157">
        <v>99</v>
      </c>
      <c r="L2157">
        <v>99</v>
      </c>
      <c r="M2157">
        <v>99</v>
      </c>
      <c r="N2157">
        <v>99</v>
      </c>
      <c r="O2157">
        <v>1</v>
      </c>
      <c r="P2157">
        <v>3032</v>
      </c>
      <c r="R2157">
        <v>0</v>
      </c>
    </row>
    <row r="2158" spans="1:38" x14ac:dyDescent="0.5">
      <c r="A2158">
        <v>14</v>
      </c>
      <c r="B2158">
        <v>319</v>
      </c>
      <c r="C2158">
        <v>2022</v>
      </c>
      <c r="D2158">
        <v>99</v>
      </c>
      <c r="E2158">
        <v>99</v>
      </c>
      <c r="F2158">
        <v>99</v>
      </c>
      <c r="G2158">
        <v>99</v>
      </c>
      <c r="H2158">
        <v>99</v>
      </c>
      <c r="I2158">
        <v>99</v>
      </c>
      <c r="J2158">
        <v>999</v>
      </c>
      <c r="K2158">
        <v>99</v>
      </c>
      <c r="L2158">
        <v>99</v>
      </c>
      <c r="M2158">
        <v>99</v>
      </c>
      <c r="N2158">
        <v>99</v>
      </c>
      <c r="O2158">
        <v>1</v>
      </c>
      <c r="P2158">
        <v>3032</v>
      </c>
      <c r="R2158">
        <v>0</v>
      </c>
    </row>
    <row r="2159" spans="1:38" x14ac:dyDescent="0.5">
      <c r="A2159">
        <v>14</v>
      </c>
      <c r="B2159">
        <v>320</v>
      </c>
      <c r="C2159">
        <v>2012</v>
      </c>
      <c r="D2159">
        <v>99</v>
      </c>
      <c r="E2159">
        <v>99</v>
      </c>
      <c r="F2159">
        <v>99</v>
      </c>
      <c r="G2159">
        <v>99</v>
      </c>
      <c r="H2159">
        <v>99</v>
      </c>
      <c r="I2159">
        <v>99</v>
      </c>
      <c r="J2159">
        <v>999</v>
      </c>
      <c r="K2159">
        <v>99</v>
      </c>
      <c r="L2159">
        <v>99</v>
      </c>
      <c r="M2159">
        <v>99</v>
      </c>
      <c r="N2159">
        <v>99</v>
      </c>
      <c r="O2159">
        <v>1</v>
      </c>
      <c r="P2159">
        <v>3033</v>
      </c>
      <c r="R2159">
        <v>0</v>
      </c>
    </row>
    <row r="2160" spans="1:38" x14ac:dyDescent="0.5">
      <c r="A2160">
        <v>14</v>
      </c>
      <c r="B2160">
        <v>321</v>
      </c>
      <c r="C2160">
        <v>2013</v>
      </c>
      <c r="D2160">
        <v>99</v>
      </c>
      <c r="E2160">
        <v>99</v>
      </c>
      <c r="F2160">
        <v>99</v>
      </c>
      <c r="G2160">
        <v>99</v>
      </c>
      <c r="H2160">
        <v>99</v>
      </c>
      <c r="I2160">
        <v>99</v>
      </c>
      <c r="J2160">
        <v>999</v>
      </c>
      <c r="K2160">
        <v>99</v>
      </c>
      <c r="L2160">
        <v>99</v>
      </c>
      <c r="M2160">
        <v>99</v>
      </c>
      <c r="N2160">
        <v>99</v>
      </c>
      <c r="O2160">
        <v>1</v>
      </c>
      <c r="P2160">
        <v>3033</v>
      </c>
      <c r="R2160">
        <v>0</v>
      </c>
    </row>
    <row r="2161" spans="1:38" x14ac:dyDescent="0.5">
      <c r="A2161">
        <v>14</v>
      </c>
      <c r="B2161">
        <v>322</v>
      </c>
      <c r="C2161">
        <v>2014</v>
      </c>
      <c r="D2161">
        <v>99</v>
      </c>
      <c r="E2161">
        <v>99</v>
      </c>
      <c r="F2161">
        <v>99</v>
      </c>
      <c r="G2161">
        <v>99</v>
      </c>
      <c r="H2161">
        <v>99</v>
      </c>
      <c r="I2161">
        <v>99</v>
      </c>
      <c r="J2161">
        <v>999</v>
      </c>
      <c r="K2161">
        <v>99</v>
      </c>
      <c r="L2161">
        <v>99</v>
      </c>
      <c r="M2161">
        <v>99</v>
      </c>
      <c r="N2161">
        <v>99</v>
      </c>
      <c r="O2161">
        <v>1</v>
      </c>
      <c r="P2161">
        <v>3033</v>
      </c>
      <c r="R2161">
        <v>0</v>
      </c>
    </row>
    <row r="2162" spans="1:38" x14ac:dyDescent="0.5">
      <c r="A2162">
        <v>14</v>
      </c>
      <c r="B2162">
        <v>323</v>
      </c>
      <c r="C2162">
        <v>2015</v>
      </c>
      <c r="D2162">
        <v>99</v>
      </c>
      <c r="E2162">
        <v>99</v>
      </c>
      <c r="F2162">
        <v>99</v>
      </c>
      <c r="G2162">
        <v>99</v>
      </c>
      <c r="H2162">
        <v>99</v>
      </c>
      <c r="I2162">
        <v>99</v>
      </c>
      <c r="J2162">
        <v>999</v>
      </c>
      <c r="K2162">
        <v>99</v>
      </c>
      <c r="L2162">
        <v>99</v>
      </c>
      <c r="M2162">
        <v>99</v>
      </c>
      <c r="N2162">
        <v>99</v>
      </c>
      <c r="O2162">
        <v>1</v>
      </c>
      <c r="P2162">
        <v>3033</v>
      </c>
      <c r="R2162">
        <v>0</v>
      </c>
    </row>
    <row r="2163" spans="1:38" x14ac:dyDescent="0.5">
      <c r="A2163">
        <v>14</v>
      </c>
      <c r="B2163">
        <v>324</v>
      </c>
      <c r="C2163">
        <v>2016</v>
      </c>
      <c r="D2163">
        <v>99</v>
      </c>
      <c r="E2163">
        <v>99</v>
      </c>
      <c r="F2163">
        <v>99</v>
      </c>
      <c r="G2163">
        <v>99</v>
      </c>
      <c r="H2163">
        <v>99</v>
      </c>
      <c r="I2163">
        <v>99</v>
      </c>
      <c r="J2163">
        <v>999</v>
      </c>
      <c r="K2163">
        <v>99</v>
      </c>
      <c r="L2163">
        <v>99</v>
      </c>
      <c r="M2163">
        <v>99</v>
      </c>
      <c r="N2163">
        <v>99</v>
      </c>
      <c r="O2163">
        <v>1</v>
      </c>
      <c r="P2163">
        <v>3033</v>
      </c>
      <c r="R2163">
        <v>0</v>
      </c>
    </row>
    <row r="2164" spans="1:38" x14ac:dyDescent="0.5">
      <c r="A2164">
        <v>14</v>
      </c>
      <c r="B2164">
        <v>325</v>
      </c>
      <c r="C2164">
        <v>2017</v>
      </c>
      <c r="D2164">
        <v>99</v>
      </c>
      <c r="E2164">
        <v>99</v>
      </c>
      <c r="F2164">
        <v>99</v>
      </c>
      <c r="G2164">
        <v>99</v>
      </c>
      <c r="H2164">
        <v>99</v>
      </c>
      <c r="I2164">
        <v>99</v>
      </c>
      <c r="J2164">
        <v>999</v>
      </c>
      <c r="K2164">
        <v>99</v>
      </c>
      <c r="L2164">
        <v>99</v>
      </c>
      <c r="M2164">
        <v>99</v>
      </c>
      <c r="N2164">
        <v>99</v>
      </c>
      <c r="O2164">
        <v>1</v>
      </c>
      <c r="P2164">
        <v>3033</v>
      </c>
      <c r="R2164">
        <v>0</v>
      </c>
    </row>
    <row r="2165" spans="1:38" x14ac:dyDescent="0.5">
      <c r="A2165">
        <v>14</v>
      </c>
      <c r="B2165">
        <v>326</v>
      </c>
      <c r="C2165">
        <v>2018</v>
      </c>
      <c r="D2165">
        <v>99</v>
      </c>
      <c r="E2165">
        <v>99</v>
      </c>
      <c r="F2165">
        <v>99</v>
      </c>
      <c r="G2165">
        <v>99</v>
      </c>
      <c r="H2165">
        <v>99</v>
      </c>
      <c r="I2165">
        <v>99</v>
      </c>
      <c r="J2165">
        <v>999</v>
      </c>
      <c r="K2165">
        <v>99</v>
      </c>
      <c r="L2165">
        <v>99</v>
      </c>
      <c r="M2165">
        <v>99</v>
      </c>
      <c r="N2165">
        <v>99</v>
      </c>
      <c r="O2165">
        <v>1</v>
      </c>
      <c r="P2165">
        <v>3033</v>
      </c>
      <c r="R2165">
        <v>0</v>
      </c>
    </row>
    <row r="2166" spans="1:38" x14ac:dyDescent="0.5">
      <c r="A2166">
        <v>14</v>
      </c>
      <c r="B2166">
        <v>327</v>
      </c>
      <c r="C2166">
        <v>2019</v>
      </c>
      <c r="D2166">
        <v>99</v>
      </c>
      <c r="E2166">
        <v>99</v>
      </c>
      <c r="F2166">
        <v>99</v>
      </c>
      <c r="G2166">
        <v>99</v>
      </c>
      <c r="H2166">
        <v>99</v>
      </c>
      <c r="I2166">
        <v>99</v>
      </c>
      <c r="J2166">
        <v>999</v>
      </c>
      <c r="K2166">
        <v>99</v>
      </c>
      <c r="L2166">
        <v>99</v>
      </c>
      <c r="M2166">
        <v>99</v>
      </c>
      <c r="N2166">
        <v>99</v>
      </c>
      <c r="O2166">
        <v>1</v>
      </c>
      <c r="P2166">
        <v>3033</v>
      </c>
      <c r="R2166">
        <v>0</v>
      </c>
    </row>
    <row r="2167" spans="1:38" x14ac:dyDescent="0.5">
      <c r="A2167">
        <v>14</v>
      </c>
      <c r="B2167">
        <v>328</v>
      </c>
      <c r="C2167">
        <v>2020</v>
      </c>
      <c r="D2167">
        <v>99</v>
      </c>
      <c r="E2167">
        <v>99</v>
      </c>
      <c r="F2167">
        <v>99</v>
      </c>
      <c r="G2167">
        <v>99</v>
      </c>
      <c r="H2167">
        <v>99</v>
      </c>
      <c r="I2167">
        <v>99</v>
      </c>
      <c r="J2167">
        <v>999</v>
      </c>
      <c r="K2167">
        <v>99</v>
      </c>
      <c r="L2167">
        <v>99</v>
      </c>
      <c r="M2167">
        <v>99</v>
      </c>
      <c r="N2167">
        <v>99</v>
      </c>
      <c r="O2167">
        <v>1</v>
      </c>
      <c r="P2167">
        <v>3033</v>
      </c>
      <c r="R2167">
        <v>0</v>
      </c>
    </row>
    <row r="2168" spans="1:38" x14ac:dyDescent="0.5">
      <c r="A2168">
        <v>14</v>
      </c>
      <c r="B2168">
        <v>329</v>
      </c>
      <c r="C2168">
        <v>2021</v>
      </c>
      <c r="D2168">
        <v>99</v>
      </c>
      <c r="E2168">
        <v>99</v>
      </c>
      <c r="F2168">
        <v>99</v>
      </c>
      <c r="G2168">
        <v>99</v>
      </c>
      <c r="H2168">
        <v>99</v>
      </c>
      <c r="I2168">
        <v>99</v>
      </c>
      <c r="J2168">
        <v>999</v>
      </c>
      <c r="K2168">
        <v>99</v>
      </c>
      <c r="L2168">
        <v>99</v>
      </c>
      <c r="M2168">
        <v>99</v>
      </c>
      <c r="N2168">
        <v>99</v>
      </c>
      <c r="O2168">
        <v>1</v>
      </c>
      <c r="P2168">
        <v>3033</v>
      </c>
      <c r="R2168">
        <v>0</v>
      </c>
    </row>
    <row r="2169" spans="1:38" x14ac:dyDescent="0.5">
      <c r="A2169">
        <v>14</v>
      </c>
      <c r="B2169">
        <v>330</v>
      </c>
      <c r="C2169">
        <v>2022</v>
      </c>
      <c r="D2169">
        <v>99</v>
      </c>
      <c r="E2169">
        <v>99</v>
      </c>
      <c r="F2169">
        <v>99</v>
      </c>
      <c r="G2169">
        <v>99</v>
      </c>
      <c r="H2169">
        <v>99</v>
      </c>
      <c r="I2169">
        <v>99</v>
      </c>
      <c r="J2169">
        <v>999</v>
      </c>
      <c r="K2169">
        <v>99</v>
      </c>
      <c r="L2169">
        <v>99</v>
      </c>
      <c r="M2169">
        <v>99</v>
      </c>
      <c r="N2169">
        <v>99</v>
      </c>
      <c r="O2169">
        <v>1</v>
      </c>
      <c r="P2169">
        <v>3033</v>
      </c>
      <c r="R2169">
        <v>0</v>
      </c>
    </row>
    <row r="2170" spans="1:38" x14ac:dyDescent="0.5">
      <c r="A2170">
        <v>14</v>
      </c>
      <c r="B2170">
        <v>331</v>
      </c>
      <c r="C2170">
        <v>2012</v>
      </c>
      <c r="D2170">
        <v>99</v>
      </c>
      <c r="E2170">
        <v>99</v>
      </c>
      <c r="F2170">
        <v>99</v>
      </c>
      <c r="G2170">
        <v>99</v>
      </c>
      <c r="H2170">
        <v>99</v>
      </c>
      <c r="I2170">
        <v>99</v>
      </c>
      <c r="J2170">
        <v>999</v>
      </c>
      <c r="K2170">
        <v>99</v>
      </c>
      <c r="L2170">
        <v>99</v>
      </c>
      <c r="M2170">
        <v>99</v>
      </c>
      <c r="N2170">
        <v>99</v>
      </c>
      <c r="O2170">
        <v>1</v>
      </c>
      <c r="P2170">
        <v>3034</v>
      </c>
      <c r="R2170">
        <v>0</v>
      </c>
    </row>
    <row r="2171" spans="1:38" x14ac:dyDescent="0.5">
      <c r="A2171">
        <v>14</v>
      </c>
      <c r="B2171">
        <v>332</v>
      </c>
      <c r="C2171">
        <v>2013</v>
      </c>
      <c r="D2171">
        <v>99</v>
      </c>
      <c r="E2171">
        <v>99</v>
      </c>
      <c r="F2171">
        <v>99</v>
      </c>
      <c r="G2171">
        <v>99</v>
      </c>
      <c r="H2171">
        <v>99</v>
      </c>
      <c r="I2171">
        <v>99</v>
      </c>
      <c r="J2171">
        <v>999</v>
      </c>
      <c r="K2171">
        <v>99</v>
      </c>
      <c r="L2171">
        <v>99</v>
      </c>
      <c r="M2171">
        <v>99</v>
      </c>
      <c r="N2171">
        <v>99</v>
      </c>
      <c r="O2171">
        <v>1</v>
      </c>
      <c r="P2171">
        <v>3034</v>
      </c>
      <c r="R2171">
        <v>0</v>
      </c>
    </row>
    <row r="2172" spans="1:38" x14ac:dyDescent="0.5">
      <c r="A2172">
        <v>14</v>
      </c>
      <c r="B2172">
        <v>333</v>
      </c>
      <c r="C2172">
        <v>2014</v>
      </c>
      <c r="D2172">
        <v>99</v>
      </c>
      <c r="E2172">
        <v>99</v>
      </c>
      <c r="F2172">
        <v>99</v>
      </c>
      <c r="G2172">
        <v>99</v>
      </c>
      <c r="H2172">
        <v>99</v>
      </c>
      <c r="I2172">
        <v>99</v>
      </c>
      <c r="J2172">
        <v>999</v>
      </c>
      <c r="K2172">
        <v>99</v>
      </c>
      <c r="L2172">
        <v>99</v>
      </c>
      <c r="M2172">
        <v>99</v>
      </c>
      <c r="N2172">
        <v>99</v>
      </c>
      <c r="O2172">
        <v>1</v>
      </c>
      <c r="P2172">
        <v>3034</v>
      </c>
      <c r="Q2172">
        <v>3</v>
      </c>
      <c r="R2172">
        <v>325</v>
      </c>
      <c r="S2172">
        <v>325</v>
      </c>
      <c r="T2172">
        <v>16.326153846153851</v>
      </c>
      <c r="U2172">
        <v>61.335384615384598</v>
      </c>
      <c r="V2172">
        <v>80.898074839569915</v>
      </c>
      <c r="W2172">
        <v>74.668923076923022</v>
      </c>
      <c r="X2172">
        <v>9.9112983117681992</v>
      </c>
      <c r="Y2172">
        <v>2.8395249206774862</v>
      </c>
      <c r="Z2172">
        <v>-28.146121728099246</v>
      </c>
      <c r="AA2172">
        <v>3.0576724056825655</v>
      </c>
      <c r="AB2172">
        <v>2.9561061949058636</v>
      </c>
    </row>
    <row r="2173" spans="1:38" x14ac:dyDescent="0.5">
      <c r="A2173">
        <v>14</v>
      </c>
      <c r="B2173">
        <v>334</v>
      </c>
      <c r="C2173">
        <v>2015</v>
      </c>
      <c r="D2173">
        <v>99</v>
      </c>
      <c r="E2173">
        <v>99</v>
      </c>
      <c r="F2173">
        <v>99</v>
      </c>
      <c r="G2173">
        <v>99</v>
      </c>
      <c r="H2173">
        <v>99</v>
      </c>
      <c r="I2173">
        <v>99</v>
      </c>
      <c r="J2173">
        <v>999</v>
      </c>
      <c r="K2173">
        <v>99</v>
      </c>
      <c r="L2173">
        <v>99</v>
      </c>
      <c r="M2173">
        <v>99</v>
      </c>
      <c r="N2173">
        <v>99</v>
      </c>
      <c r="O2173">
        <v>1</v>
      </c>
      <c r="P2173">
        <v>3034</v>
      </c>
      <c r="Q2173">
        <v>6</v>
      </c>
      <c r="R2173">
        <v>1782</v>
      </c>
      <c r="S2173">
        <v>1781</v>
      </c>
      <c r="T2173">
        <v>15.514029180695845</v>
      </c>
      <c r="U2173">
        <v>59.738910724312206</v>
      </c>
      <c r="V2173">
        <v>85.157887244861584</v>
      </c>
      <c r="W2173">
        <v>78.579449747332944</v>
      </c>
      <c r="X2173">
        <v>7.1879628253980394</v>
      </c>
      <c r="Y2173">
        <v>2.6692662485968124</v>
      </c>
      <c r="Z2173">
        <v>-29.029193413493779</v>
      </c>
      <c r="AA2173">
        <v>4.6955284445732657</v>
      </c>
      <c r="AB2173">
        <v>4.5695055589283999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5</v>
      </c>
      <c r="AL2173">
        <v>36</v>
      </c>
    </row>
    <row r="2174" spans="1:38" x14ac:dyDescent="0.5">
      <c r="A2174">
        <v>14</v>
      </c>
      <c r="B2174">
        <v>335</v>
      </c>
      <c r="C2174">
        <v>2016</v>
      </c>
      <c r="D2174">
        <v>99</v>
      </c>
      <c r="E2174">
        <v>99</v>
      </c>
      <c r="F2174">
        <v>99</v>
      </c>
      <c r="G2174">
        <v>99</v>
      </c>
      <c r="H2174">
        <v>99</v>
      </c>
      <c r="I2174">
        <v>99</v>
      </c>
      <c r="J2174">
        <v>999</v>
      </c>
      <c r="K2174">
        <v>99</v>
      </c>
      <c r="L2174">
        <v>99</v>
      </c>
      <c r="M2174">
        <v>99</v>
      </c>
      <c r="N2174">
        <v>99</v>
      </c>
      <c r="O2174">
        <v>1</v>
      </c>
      <c r="P2174">
        <v>3034</v>
      </c>
      <c r="Q2174">
        <v>5</v>
      </c>
      <c r="R2174">
        <v>1920</v>
      </c>
      <c r="S2174">
        <v>1917</v>
      </c>
      <c r="T2174">
        <v>15.129687499999999</v>
      </c>
      <c r="U2174">
        <v>59.174230568596762</v>
      </c>
      <c r="V2174">
        <v>84.179415403378897</v>
      </c>
      <c r="W2174">
        <v>77.645539906103267</v>
      </c>
      <c r="X2174">
        <v>8.7806865398861884</v>
      </c>
      <c r="Y2174">
        <v>3.0265566867714506</v>
      </c>
      <c r="Z2174">
        <v>-21.04124806698611</v>
      </c>
      <c r="AA2174">
        <v>4.0941658137154553</v>
      </c>
      <c r="AB2174">
        <v>3.896140813844819</v>
      </c>
      <c r="AC2174">
        <v>9</v>
      </c>
      <c r="AD2174">
        <v>0</v>
      </c>
      <c r="AE2174">
        <v>0</v>
      </c>
      <c r="AF2174">
        <v>4</v>
      </c>
      <c r="AG2174">
        <v>55</v>
      </c>
      <c r="AH2174">
        <v>19</v>
      </c>
      <c r="AI2174">
        <v>8</v>
      </c>
      <c r="AJ2174">
        <v>0</v>
      </c>
      <c r="AK2174">
        <v>39</v>
      </c>
      <c r="AL2174">
        <v>19</v>
      </c>
    </row>
    <row r="2175" spans="1:38" x14ac:dyDescent="0.5">
      <c r="A2175">
        <v>14</v>
      </c>
      <c r="B2175">
        <v>336</v>
      </c>
      <c r="C2175">
        <v>2017</v>
      </c>
      <c r="D2175">
        <v>99</v>
      </c>
      <c r="E2175">
        <v>99</v>
      </c>
      <c r="F2175">
        <v>99</v>
      </c>
      <c r="G2175">
        <v>99</v>
      </c>
      <c r="H2175">
        <v>99</v>
      </c>
      <c r="I2175">
        <v>99</v>
      </c>
      <c r="J2175">
        <v>999</v>
      </c>
      <c r="K2175">
        <v>99</v>
      </c>
      <c r="L2175">
        <v>99</v>
      </c>
      <c r="M2175">
        <v>99</v>
      </c>
      <c r="N2175">
        <v>99</v>
      </c>
      <c r="O2175">
        <v>1</v>
      </c>
      <c r="P2175">
        <v>3034</v>
      </c>
      <c r="Q2175">
        <v>7</v>
      </c>
      <c r="R2175">
        <v>1861</v>
      </c>
      <c r="S2175">
        <v>1857</v>
      </c>
      <c r="T2175">
        <v>15.335303600214941</v>
      </c>
      <c r="U2175">
        <v>59.654819601507803</v>
      </c>
      <c r="V2175">
        <v>84.039834050073139</v>
      </c>
      <c r="W2175">
        <v>77.487022078621479</v>
      </c>
      <c r="X2175">
        <v>9.1744581533862579</v>
      </c>
      <c r="Y2175">
        <v>2.8384751119208751</v>
      </c>
      <c r="Z2175">
        <v>-31.112337200257478</v>
      </c>
      <c r="AA2175">
        <v>5.3697665695241934</v>
      </c>
      <c r="AB2175">
        <v>5.0867755691926391</v>
      </c>
      <c r="AC2175">
        <v>32</v>
      </c>
      <c r="AD2175">
        <v>0</v>
      </c>
      <c r="AE2175">
        <v>0</v>
      </c>
      <c r="AF2175">
        <v>8</v>
      </c>
      <c r="AG2175">
        <v>67</v>
      </c>
      <c r="AH2175">
        <v>10</v>
      </c>
      <c r="AI2175">
        <v>15</v>
      </c>
      <c r="AJ2175">
        <v>0</v>
      </c>
      <c r="AK2175">
        <v>57</v>
      </c>
      <c r="AL2175">
        <v>50</v>
      </c>
    </row>
    <row r="2176" spans="1:38" x14ac:dyDescent="0.5">
      <c r="A2176">
        <v>14</v>
      </c>
      <c r="B2176">
        <v>337</v>
      </c>
      <c r="C2176">
        <v>2018</v>
      </c>
      <c r="D2176">
        <v>99</v>
      </c>
      <c r="E2176">
        <v>99</v>
      </c>
      <c r="F2176">
        <v>99</v>
      </c>
      <c r="G2176">
        <v>99</v>
      </c>
      <c r="H2176">
        <v>99</v>
      </c>
      <c r="I2176">
        <v>99</v>
      </c>
      <c r="J2176">
        <v>999</v>
      </c>
      <c r="K2176">
        <v>99</v>
      </c>
      <c r="L2176">
        <v>99</v>
      </c>
      <c r="M2176">
        <v>99</v>
      </c>
      <c r="N2176">
        <v>99</v>
      </c>
      <c r="O2176">
        <v>1</v>
      </c>
      <c r="P2176">
        <v>3034</v>
      </c>
      <c r="Q2176">
        <v>6</v>
      </c>
      <c r="R2176">
        <v>995</v>
      </c>
      <c r="S2176">
        <v>995</v>
      </c>
      <c r="T2176">
        <v>15.959798994974877</v>
      </c>
      <c r="U2176">
        <v>60.682412060301523</v>
      </c>
      <c r="V2176">
        <v>81.260691322266823</v>
      </c>
      <c r="W2176">
        <v>75.00361809045225</v>
      </c>
      <c r="X2176">
        <v>9.6808232433100727</v>
      </c>
      <c r="Y2176">
        <v>2.757109077162486</v>
      </c>
      <c r="Z2176">
        <v>-46.555572110500989</v>
      </c>
      <c r="AA2176">
        <v>3.9741183049087345</v>
      </c>
      <c r="AB2176">
        <v>3.7108998178477393</v>
      </c>
      <c r="AC2176">
        <v>7</v>
      </c>
      <c r="AD2176">
        <v>0</v>
      </c>
      <c r="AE2176">
        <v>0</v>
      </c>
      <c r="AF2176">
        <v>1</v>
      </c>
      <c r="AG2176">
        <v>17</v>
      </c>
      <c r="AH2176">
        <v>5</v>
      </c>
      <c r="AI2176">
        <v>9</v>
      </c>
      <c r="AJ2176">
        <v>0</v>
      </c>
      <c r="AK2176">
        <v>13</v>
      </c>
      <c r="AL2176">
        <v>17</v>
      </c>
    </row>
    <row r="2177" spans="1:38" x14ac:dyDescent="0.5">
      <c r="A2177">
        <v>14</v>
      </c>
      <c r="B2177">
        <v>338</v>
      </c>
      <c r="C2177">
        <v>2019</v>
      </c>
      <c r="D2177">
        <v>99</v>
      </c>
      <c r="E2177">
        <v>99</v>
      </c>
      <c r="F2177">
        <v>99</v>
      </c>
      <c r="G2177">
        <v>99</v>
      </c>
      <c r="H2177">
        <v>99</v>
      </c>
      <c r="I2177">
        <v>99</v>
      </c>
      <c r="J2177">
        <v>999</v>
      </c>
      <c r="K2177">
        <v>99</v>
      </c>
      <c r="L2177">
        <v>99</v>
      </c>
      <c r="M2177">
        <v>99</v>
      </c>
      <c r="N2177">
        <v>99</v>
      </c>
      <c r="O2177">
        <v>1</v>
      </c>
      <c r="P2177">
        <v>3034</v>
      </c>
      <c r="Q2177">
        <v>5</v>
      </c>
      <c r="R2177">
        <v>1007</v>
      </c>
      <c r="S2177">
        <v>1005</v>
      </c>
      <c r="T2177">
        <v>16.540218470705064</v>
      </c>
      <c r="U2177">
        <v>61.846766169154222</v>
      </c>
      <c r="V2177">
        <v>81.633328482182748</v>
      </c>
      <c r="W2177">
        <v>75.2798009950249</v>
      </c>
      <c r="X2177">
        <v>9.6253479596050866</v>
      </c>
      <c r="Y2177">
        <v>2.2314803310159297</v>
      </c>
      <c r="Z2177">
        <v>-41.663765557322606</v>
      </c>
      <c r="AA2177">
        <v>5</v>
      </c>
      <c r="AB2177">
        <v>4.6760145341243007</v>
      </c>
      <c r="AC2177">
        <v>8</v>
      </c>
      <c r="AD2177">
        <v>0</v>
      </c>
      <c r="AE2177">
        <v>0</v>
      </c>
      <c r="AF2177">
        <v>2</v>
      </c>
      <c r="AG2177">
        <v>18</v>
      </c>
      <c r="AH2177">
        <v>2</v>
      </c>
      <c r="AI2177">
        <v>0</v>
      </c>
      <c r="AJ2177">
        <v>0</v>
      </c>
      <c r="AK2177">
        <v>6</v>
      </c>
      <c r="AL2177">
        <v>1</v>
      </c>
    </row>
    <row r="2178" spans="1:38" x14ac:dyDescent="0.5">
      <c r="A2178">
        <v>14</v>
      </c>
      <c r="B2178">
        <v>339</v>
      </c>
      <c r="C2178">
        <v>2020</v>
      </c>
      <c r="D2178">
        <v>99</v>
      </c>
      <c r="E2178">
        <v>99</v>
      </c>
      <c r="F2178">
        <v>99</v>
      </c>
      <c r="G2178">
        <v>99</v>
      </c>
      <c r="H2178">
        <v>99</v>
      </c>
      <c r="I2178">
        <v>99</v>
      </c>
      <c r="J2178">
        <v>999</v>
      </c>
      <c r="K2178">
        <v>99</v>
      </c>
      <c r="L2178">
        <v>99</v>
      </c>
      <c r="M2178">
        <v>99</v>
      </c>
      <c r="N2178">
        <v>99</v>
      </c>
      <c r="O2178">
        <v>1</v>
      </c>
      <c r="P2178">
        <v>3034</v>
      </c>
      <c r="Q2178">
        <v>5</v>
      </c>
      <c r="R2178">
        <v>492</v>
      </c>
      <c r="S2178">
        <v>492</v>
      </c>
      <c r="T2178">
        <v>16.304878048780491</v>
      </c>
      <c r="U2178">
        <v>61.158536585365844</v>
      </c>
      <c r="V2178">
        <v>87.089950585312948</v>
      </c>
      <c r="W2178">
        <v>80.384024390243823</v>
      </c>
      <c r="X2178">
        <v>12.060501263001424</v>
      </c>
      <c r="Y2178">
        <v>2.3871412582570706</v>
      </c>
      <c r="Z2178">
        <v>-48.445466202254174</v>
      </c>
      <c r="AA2178">
        <v>2.3565475620270151</v>
      </c>
      <c r="AB2178">
        <v>2.293044571661417</v>
      </c>
      <c r="AC2178">
        <v>10</v>
      </c>
      <c r="AD2178">
        <v>0</v>
      </c>
      <c r="AE2178">
        <v>0</v>
      </c>
      <c r="AF2178">
        <v>1</v>
      </c>
      <c r="AG2178">
        <v>8</v>
      </c>
      <c r="AH2178">
        <v>6</v>
      </c>
      <c r="AI2178">
        <v>4</v>
      </c>
      <c r="AJ2178">
        <v>0</v>
      </c>
      <c r="AK2178">
        <v>2</v>
      </c>
      <c r="AL2178">
        <v>3</v>
      </c>
    </row>
    <row r="2179" spans="1:38" x14ac:dyDescent="0.5">
      <c r="A2179">
        <v>14</v>
      </c>
      <c r="B2179">
        <v>340</v>
      </c>
      <c r="C2179">
        <v>2021</v>
      </c>
      <c r="D2179">
        <v>99</v>
      </c>
      <c r="E2179">
        <v>99</v>
      </c>
      <c r="F2179">
        <v>99</v>
      </c>
      <c r="G2179">
        <v>99</v>
      </c>
      <c r="H2179">
        <v>99</v>
      </c>
      <c r="I2179">
        <v>99</v>
      </c>
      <c r="J2179">
        <v>999</v>
      </c>
      <c r="K2179">
        <v>99</v>
      </c>
      <c r="L2179">
        <v>99</v>
      </c>
      <c r="M2179">
        <v>99</v>
      </c>
      <c r="N2179">
        <v>99</v>
      </c>
      <c r="O2179">
        <v>1</v>
      </c>
      <c r="P2179">
        <v>3034</v>
      </c>
      <c r="Q2179">
        <v>8</v>
      </c>
      <c r="R2179">
        <v>634</v>
      </c>
      <c r="S2179">
        <v>633</v>
      </c>
      <c r="T2179">
        <v>16.154574132492112</v>
      </c>
      <c r="U2179">
        <v>60.789889415481838</v>
      </c>
      <c r="V2179">
        <v>88.456677603597186</v>
      </c>
      <c r="W2179">
        <v>81.582969984202094</v>
      </c>
      <c r="X2179">
        <v>13.15952632290958</v>
      </c>
      <c r="Y2179">
        <v>2.2240447093725906</v>
      </c>
      <c r="Z2179">
        <v>-41.490294547190125</v>
      </c>
      <c r="AA2179">
        <v>2.4113798874182266</v>
      </c>
      <c r="AB2179">
        <v>2.3148040072405505</v>
      </c>
      <c r="AC2179">
        <v>12</v>
      </c>
      <c r="AD2179">
        <v>0</v>
      </c>
      <c r="AE2179">
        <v>0</v>
      </c>
      <c r="AF2179">
        <v>3</v>
      </c>
      <c r="AG2179">
        <v>31</v>
      </c>
      <c r="AH2179">
        <v>3</v>
      </c>
      <c r="AI2179">
        <v>25</v>
      </c>
      <c r="AJ2179">
        <v>0</v>
      </c>
      <c r="AK2179">
        <v>6</v>
      </c>
      <c r="AL2179">
        <v>3</v>
      </c>
    </row>
    <row r="2180" spans="1:38" x14ac:dyDescent="0.5">
      <c r="A2180">
        <v>14</v>
      </c>
      <c r="B2180">
        <v>341</v>
      </c>
      <c r="C2180">
        <v>2022</v>
      </c>
      <c r="D2180">
        <v>99</v>
      </c>
      <c r="E2180">
        <v>99</v>
      </c>
      <c r="F2180">
        <v>99</v>
      </c>
      <c r="G2180">
        <v>99</v>
      </c>
      <c r="H2180">
        <v>99</v>
      </c>
      <c r="I2180">
        <v>99</v>
      </c>
      <c r="J2180">
        <v>999</v>
      </c>
      <c r="K2180">
        <v>99</v>
      </c>
      <c r="L2180">
        <v>99</v>
      </c>
      <c r="M2180">
        <v>99</v>
      </c>
      <c r="N2180">
        <v>99</v>
      </c>
      <c r="O2180">
        <v>1</v>
      </c>
      <c r="P2180">
        <v>3034</v>
      </c>
      <c r="Q2180">
        <v>6</v>
      </c>
      <c r="R2180">
        <v>603</v>
      </c>
      <c r="S2180">
        <v>603</v>
      </c>
      <c r="T2180">
        <v>16.228855721393028</v>
      </c>
      <c r="U2180">
        <v>60.799336650082921</v>
      </c>
      <c r="V2180">
        <v>89.570996588024059</v>
      </c>
      <c r="W2180">
        <v>82.674029850746265</v>
      </c>
      <c r="X2180">
        <v>14.711300194477539</v>
      </c>
      <c r="Y2180">
        <v>2.1566818283087152</v>
      </c>
      <c r="Z2180">
        <v>-42.281322999673193</v>
      </c>
      <c r="AA2180">
        <v>2.0933865648324934</v>
      </c>
      <c r="AB2180">
        <v>2.0180986943969632</v>
      </c>
      <c r="AC2180">
        <v>6</v>
      </c>
      <c r="AD2180">
        <v>0</v>
      </c>
      <c r="AE2180">
        <v>0</v>
      </c>
      <c r="AF2180">
        <v>7</v>
      </c>
      <c r="AG2180">
        <v>10</v>
      </c>
      <c r="AH2180">
        <v>2</v>
      </c>
      <c r="AI2180">
        <v>8</v>
      </c>
      <c r="AJ2180">
        <v>0</v>
      </c>
      <c r="AK2180">
        <v>2</v>
      </c>
      <c r="AL2180">
        <v>2</v>
      </c>
    </row>
    <row r="2181" spans="1:38" x14ac:dyDescent="0.5">
      <c r="A2181">
        <v>14</v>
      </c>
      <c r="B2181">
        <v>342</v>
      </c>
      <c r="C2181">
        <v>2012</v>
      </c>
      <c r="D2181">
        <v>99</v>
      </c>
      <c r="E2181">
        <v>99</v>
      </c>
      <c r="F2181">
        <v>99</v>
      </c>
      <c r="G2181">
        <v>99</v>
      </c>
      <c r="H2181">
        <v>99</v>
      </c>
      <c r="I2181">
        <v>99</v>
      </c>
      <c r="J2181">
        <v>999</v>
      </c>
      <c r="K2181">
        <v>99</v>
      </c>
      <c r="L2181">
        <v>99</v>
      </c>
      <c r="M2181">
        <v>99</v>
      </c>
      <c r="N2181">
        <v>99</v>
      </c>
      <c r="O2181">
        <v>1</v>
      </c>
      <c r="P2181">
        <v>3035</v>
      </c>
      <c r="R2181">
        <v>0</v>
      </c>
    </row>
    <row r="2182" spans="1:38" x14ac:dyDescent="0.5">
      <c r="A2182">
        <v>14</v>
      </c>
      <c r="B2182">
        <v>343</v>
      </c>
      <c r="C2182">
        <v>2013</v>
      </c>
      <c r="D2182">
        <v>99</v>
      </c>
      <c r="E2182">
        <v>99</v>
      </c>
      <c r="F2182">
        <v>99</v>
      </c>
      <c r="G2182">
        <v>99</v>
      </c>
      <c r="H2182">
        <v>99</v>
      </c>
      <c r="I2182">
        <v>99</v>
      </c>
      <c r="J2182">
        <v>999</v>
      </c>
      <c r="K2182">
        <v>99</v>
      </c>
      <c r="L2182">
        <v>99</v>
      </c>
      <c r="M2182">
        <v>99</v>
      </c>
      <c r="N2182">
        <v>99</v>
      </c>
      <c r="O2182">
        <v>1</v>
      </c>
      <c r="P2182">
        <v>3035</v>
      </c>
      <c r="R2182">
        <v>0</v>
      </c>
    </row>
    <row r="2183" spans="1:38" x14ac:dyDescent="0.5">
      <c r="A2183">
        <v>14</v>
      </c>
      <c r="B2183">
        <v>344</v>
      </c>
      <c r="C2183">
        <v>2014</v>
      </c>
      <c r="D2183">
        <v>99</v>
      </c>
      <c r="E2183">
        <v>99</v>
      </c>
      <c r="F2183">
        <v>99</v>
      </c>
      <c r="G2183">
        <v>99</v>
      </c>
      <c r="H2183">
        <v>99</v>
      </c>
      <c r="I2183">
        <v>99</v>
      </c>
      <c r="J2183">
        <v>999</v>
      </c>
      <c r="K2183">
        <v>99</v>
      </c>
      <c r="L2183">
        <v>99</v>
      </c>
      <c r="M2183">
        <v>99</v>
      </c>
      <c r="N2183">
        <v>99</v>
      </c>
      <c r="O2183">
        <v>1</v>
      </c>
      <c r="P2183">
        <v>3035</v>
      </c>
      <c r="R2183">
        <v>0</v>
      </c>
    </row>
    <row r="2184" spans="1:38" x14ac:dyDescent="0.5">
      <c r="A2184">
        <v>14</v>
      </c>
      <c r="B2184">
        <v>345</v>
      </c>
      <c r="C2184">
        <v>2015</v>
      </c>
      <c r="D2184">
        <v>99</v>
      </c>
      <c r="E2184">
        <v>99</v>
      </c>
      <c r="F2184">
        <v>99</v>
      </c>
      <c r="G2184">
        <v>99</v>
      </c>
      <c r="H2184">
        <v>99</v>
      </c>
      <c r="I2184">
        <v>99</v>
      </c>
      <c r="J2184">
        <v>999</v>
      </c>
      <c r="K2184">
        <v>99</v>
      </c>
      <c r="L2184">
        <v>99</v>
      </c>
      <c r="M2184">
        <v>99</v>
      </c>
      <c r="N2184">
        <v>99</v>
      </c>
      <c r="O2184">
        <v>1</v>
      </c>
      <c r="P2184">
        <v>3035</v>
      </c>
      <c r="R2184">
        <v>0</v>
      </c>
    </row>
    <row r="2185" spans="1:38" x14ac:dyDescent="0.5">
      <c r="A2185">
        <v>14</v>
      </c>
      <c r="B2185">
        <v>346</v>
      </c>
      <c r="C2185">
        <v>2016</v>
      </c>
      <c r="D2185">
        <v>99</v>
      </c>
      <c r="E2185">
        <v>99</v>
      </c>
      <c r="F2185">
        <v>99</v>
      </c>
      <c r="G2185">
        <v>99</v>
      </c>
      <c r="H2185">
        <v>99</v>
      </c>
      <c r="I2185">
        <v>99</v>
      </c>
      <c r="J2185">
        <v>999</v>
      </c>
      <c r="K2185">
        <v>99</v>
      </c>
      <c r="L2185">
        <v>99</v>
      </c>
      <c r="M2185">
        <v>99</v>
      </c>
      <c r="N2185">
        <v>99</v>
      </c>
      <c r="O2185">
        <v>1</v>
      </c>
      <c r="P2185">
        <v>3035</v>
      </c>
      <c r="R2185">
        <v>0</v>
      </c>
    </row>
    <row r="2186" spans="1:38" x14ac:dyDescent="0.5">
      <c r="A2186">
        <v>14</v>
      </c>
      <c r="B2186">
        <v>347</v>
      </c>
      <c r="C2186">
        <v>2017</v>
      </c>
      <c r="D2186">
        <v>99</v>
      </c>
      <c r="E2186">
        <v>99</v>
      </c>
      <c r="F2186">
        <v>99</v>
      </c>
      <c r="G2186">
        <v>99</v>
      </c>
      <c r="H2186">
        <v>99</v>
      </c>
      <c r="I2186">
        <v>99</v>
      </c>
      <c r="J2186">
        <v>999</v>
      </c>
      <c r="K2186">
        <v>99</v>
      </c>
      <c r="L2186">
        <v>99</v>
      </c>
      <c r="M2186">
        <v>99</v>
      </c>
      <c r="N2186">
        <v>99</v>
      </c>
      <c r="O2186">
        <v>1</v>
      </c>
      <c r="P2186">
        <v>3035</v>
      </c>
      <c r="R2186">
        <v>0</v>
      </c>
    </row>
    <row r="2187" spans="1:38" x14ac:dyDescent="0.5">
      <c r="A2187">
        <v>14</v>
      </c>
      <c r="B2187">
        <v>348</v>
      </c>
      <c r="C2187">
        <v>2018</v>
      </c>
      <c r="D2187">
        <v>99</v>
      </c>
      <c r="E2187">
        <v>99</v>
      </c>
      <c r="F2187">
        <v>99</v>
      </c>
      <c r="G2187">
        <v>99</v>
      </c>
      <c r="H2187">
        <v>99</v>
      </c>
      <c r="I2187">
        <v>99</v>
      </c>
      <c r="J2187">
        <v>999</v>
      </c>
      <c r="K2187">
        <v>99</v>
      </c>
      <c r="L2187">
        <v>99</v>
      </c>
      <c r="M2187">
        <v>99</v>
      </c>
      <c r="N2187">
        <v>99</v>
      </c>
      <c r="O2187">
        <v>1</v>
      </c>
      <c r="P2187">
        <v>3035</v>
      </c>
      <c r="R2187">
        <v>0</v>
      </c>
    </row>
    <row r="2188" spans="1:38" x14ac:dyDescent="0.5">
      <c r="A2188">
        <v>14</v>
      </c>
      <c r="B2188">
        <v>349</v>
      </c>
      <c r="C2188">
        <v>2019</v>
      </c>
      <c r="D2188">
        <v>99</v>
      </c>
      <c r="E2188">
        <v>99</v>
      </c>
      <c r="F2188">
        <v>99</v>
      </c>
      <c r="G2188">
        <v>99</v>
      </c>
      <c r="H2188">
        <v>99</v>
      </c>
      <c r="I2188">
        <v>99</v>
      </c>
      <c r="J2188">
        <v>999</v>
      </c>
      <c r="K2188">
        <v>99</v>
      </c>
      <c r="L2188">
        <v>99</v>
      </c>
      <c r="M2188">
        <v>99</v>
      </c>
      <c r="N2188">
        <v>99</v>
      </c>
      <c r="O2188">
        <v>1</v>
      </c>
      <c r="P2188">
        <v>3035</v>
      </c>
      <c r="Q2188">
        <v>1</v>
      </c>
      <c r="R2188">
        <v>52</v>
      </c>
      <c r="S2188">
        <v>52</v>
      </c>
      <c r="T2188">
        <v>16.942307692307683</v>
      </c>
      <c r="U2188">
        <v>63.653846153846168</v>
      </c>
      <c r="V2188">
        <v>86.340528377364748</v>
      </c>
      <c r="W2188">
        <v>79.692307692307708</v>
      </c>
      <c r="X2188">
        <v>5.4539275246182228</v>
      </c>
      <c r="Y2188">
        <v>1.8174857462632723</v>
      </c>
      <c r="Z2188">
        <v>-11.997063476213121</v>
      </c>
      <c r="AA2188">
        <v>0.25819265143992048</v>
      </c>
      <c r="AB2188">
        <v>0.25612447135080929</v>
      </c>
      <c r="AC2188">
        <v>0</v>
      </c>
      <c r="AD2188">
        <v>0</v>
      </c>
      <c r="AE2188">
        <v>0</v>
      </c>
      <c r="AF2188">
        <v>0</v>
      </c>
      <c r="AG2188">
        <v>12</v>
      </c>
      <c r="AH2188">
        <v>3</v>
      </c>
      <c r="AI2188">
        <v>2</v>
      </c>
      <c r="AJ2188">
        <v>0</v>
      </c>
      <c r="AK2188">
        <v>0</v>
      </c>
      <c r="AL2188">
        <v>0</v>
      </c>
    </row>
    <row r="2189" spans="1:38" x14ac:dyDescent="0.5">
      <c r="A2189">
        <v>14</v>
      </c>
      <c r="B2189">
        <v>350</v>
      </c>
      <c r="C2189">
        <v>2020</v>
      </c>
      <c r="D2189">
        <v>99</v>
      </c>
      <c r="E2189">
        <v>99</v>
      </c>
      <c r="F2189">
        <v>99</v>
      </c>
      <c r="G2189">
        <v>99</v>
      </c>
      <c r="H2189">
        <v>99</v>
      </c>
      <c r="I2189">
        <v>99</v>
      </c>
      <c r="J2189">
        <v>999</v>
      </c>
      <c r="K2189">
        <v>99</v>
      </c>
      <c r="L2189">
        <v>99</v>
      </c>
      <c r="M2189">
        <v>99</v>
      </c>
      <c r="N2189">
        <v>99</v>
      </c>
      <c r="O2189">
        <v>1</v>
      </c>
      <c r="P2189">
        <v>3035</v>
      </c>
      <c r="Q2189">
        <v>1</v>
      </c>
      <c r="R2189">
        <v>64</v>
      </c>
      <c r="S2189">
        <v>64</v>
      </c>
      <c r="T2189">
        <v>16.765625</v>
      </c>
      <c r="U2189">
        <v>62.171875</v>
      </c>
      <c r="V2189">
        <v>87.293641657638105</v>
      </c>
      <c r="W2189">
        <v>80.572031249999995</v>
      </c>
      <c r="X2189">
        <v>6.6296875349841713</v>
      </c>
      <c r="Y2189">
        <v>1.7280289304218843</v>
      </c>
      <c r="Z2189">
        <v>-36.583655708757874</v>
      </c>
      <c r="AA2189">
        <v>0.30654277229619697</v>
      </c>
      <c r="AB2189">
        <v>0.2989798606151009</v>
      </c>
      <c r="AC2189">
        <v>0</v>
      </c>
      <c r="AD2189">
        <v>0</v>
      </c>
      <c r="AE2189">
        <v>0</v>
      </c>
      <c r="AF2189">
        <v>0</v>
      </c>
      <c r="AG2189">
        <v>18</v>
      </c>
      <c r="AH2189">
        <v>0</v>
      </c>
      <c r="AI2189">
        <v>1</v>
      </c>
      <c r="AJ2189">
        <v>0</v>
      </c>
      <c r="AK2189">
        <v>0</v>
      </c>
      <c r="AL2189">
        <v>1</v>
      </c>
    </row>
    <row r="2190" spans="1:38" x14ac:dyDescent="0.5">
      <c r="A2190">
        <v>14</v>
      </c>
      <c r="B2190">
        <v>351</v>
      </c>
      <c r="C2190">
        <v>2021</v>
      </c>
      <c r="D2190">
        <v>99</v>
      </c>
      <c r="E2190">
        <v>99</v>
      </c>
      <c r="F2190">
        <v>99</v>
      </c>
      <c r="G2190">
        <v>99</v>
      </c>
      <c r="H2190">
        <v>99</v>
      </c>
      <c r="I2190">
        <v>99</v>
      </c>
      <c r="J2190">
        <v>999</v>
      </c>
      <c r="K2190">
        <v>99</v>
      </c>
      <c r="L2190">
        <v>99</v>
      </c>
      <c r="M2190">
        <v>99</v>
      </c>
      <c r="N2190">
        <v>99</v>
      </c>
      <c r="O2190">
        <v>1</v>
      </c>
      <c r="P2190">
        <v>3035</v>
      </c>
      <c r="Q2190">
        <v>1</v>
      </c>
      <c r="R2190">
        <v>341</v>
      </c>
      <c r="S2190">
        <v>340</v>
      </c>
      <c r="T2190">
        <v>16.815249266862171</v>
      </c>
      <c r="U2190">
        <v>62.394117647058813</v>
      </c>
      <c r="V2190">
        <v>97.21368937607555</v>
      </c>
      <c r="W2190">
        <v>89.487058823529409</v>
      </c>
      <c r="X2190">
        <v>6.0524042521818044</v>
      </c>
      <c r="Y2190">
        <v>1.6796255143670176</v>
      </c>
      <c r="Z2190">
        <v>-28.306227421674802</v>
      </c>
      <c r="AA2190">
        <v>1.2969724631066484</v>
      </c>
      <c r="AB2190">
        <v>1.3637983332700423</v>
      </c>
      <c r="AC2190">
        <v>5</v>
      </c>
      <c r="AD2190">
        <v>0</v>
      </c>
      <c r="AE2190">
        <v>0</v>
      </c>
      <c r="AF2190">
        <v>0</v>
      </c>
      <c r="AG2190">
        <v>69</v>
      </c>
      <c r="AH2190">
        <v>9</v>
      </c>
      <c r="AI2190">
        <v>115</v>
      </c>
      <c r="AJ2190">
        <v>0</v>
      </c>
      <c r="AK2190">
        <v>7</v>
      </c>
      <c r="AL2190">
        <v>8</v>
      </c>
    </row>
    <row r="2191" spans="1:38" x14ac:dyDescent="0.5">
      <c r="A2191">
        <v>14</v>
      </c>
      <c r="B2191">
        <v>352</v>
      </c>
      <c r="C2191">
        <v>2022</v>
      </c>
      <c r="D2191">
        <v>99</v>
      </c>
      <c r="E2191">
        <v>99</v>
      </c>
      <c r="F2191">
        <v>99</v>
      </c>
      <c r="G2191">
        <v>99</v>
      </c>
      <c r="H2191">
        <v>99</v>
      </c>
      <c r="I2191">
        <v>99</v>
      </c>
      <c r="J2191">
        <v>999</v>
      </c>
      <c r="K2191">
        <v>99</v>
      </c>
      <c r="L2191">
        <v>99</v>
      </c>
      <c r="M2191">
        <v>99</v>
      </c>
      <c r="N2191">
        <v>99</v>
      </c>
      <c r="O2191">
        <v>1</v>
      </c>
      <c r="P2191">
        <v>3035</v>
      </c>
      <c r="Q2191">
        <v>1</v>
      </c>
      <c r="R2191">
        <v>272</v>
      </c>
      <c r="S2191">
        <v>272</v>
      </c>
      <c r="T2191">
        <v>16.602941176470587</v>
      </c>
      <c r="U2191">
        <v>61.595588235294123</v>
      </c>
      <c r="V2191">
        <v>94.94535083805998</v>
      </c>
      <c r="W2191">
        <v>87.634558823529403</v>
      </c>
      <c r="X2191">
        <v>5.8189583497351949</v>
      </c>
      <c r="Y2191">
        <v>1.9958732294655113</v>
      </c>
      <c r="Z2191">
        <v>-17.214361666181521</v>
      </c>
      <c r="AA2191">
        <v>0.94428050685644882</v>
      </c>
      <c r="AB2191">
        <v>0.96493995758006323</v>
      </c>
      <c r="AC2191">
        <v>4</v>
      </c>
      <c r="AD2191">
        <v>0</v>
      </c>
      <c r="AE2191">
        <v>0</v>
      </c>
      <c r="AF2191">
        <v>0</v>
      </c>
      <c r="AG2191">
        <v>35</v>
      </c>
      <c r="AH2191">
        <v>10</v>
      </c>
      <c r="AI2191">
        <v>84</v>
      </c>
      <c r="AJ2191">
        <v>0</v>
      </c>
      <c r="AK2191">
        <v>6</v>
      </c>
      <c r="AL2191">
        <v>3</v>
      </c>
    </row>
    <row r="2192" spans="1:38" x14ac:dyDescent="0.5">
      <c r="A2192">
        <v>14</v>
      </c>
      <c r="B2192">
        <v>353</v>
      </c>
      <c r="C2192">
        <v>2012</v>
      </c>
      <c r="D2192">
        <v>99</v>
      </c>
      <c r="E2192">
        <v>99</v>
      </c>
      <c r="F2192">
        <v>99</v>
      </c>
      <c r="G2192">
        <v>99</v>
      </c>
      <c r="H2192">
        <v>99</v>
      </c>
      <c r="I2192">
        <v>99</v>
      </c>
      <c r="J2192">
        <v>999</v>
      </c>
      <c r="K2192">
        <v>99</v>
      </c>
      <c r="L2192">
        <v>99</v>
      </c>
      <c r="M2192">
        <v>99</v>
      </c>
      <c r="N2192">
        <v>99</v>
      </c>
      <c r="O2192">
        <v>1</v>
      </c>
      <c r="P2192">
        <v>3036</v>
      </c>
      <c r="R2192">
        <v>0</v>
      </c>
    </row>
    <row r="2193" spans="1:38" x14ac:dyDescent="0.5">
      <c r="A2193">
        <v>14</v>
      </c>
      <c r="B2193">
        <v>354</v>
      </c>
      <c r="C2193">
        <v>2013</v>
      </c>
      <c r="D2193">
        <v>99</v>
      </c>
      <c r="E2193">
        <v>99</v>
      </c>
      <c r="F2193">
        <v>99</v>
      </c>
      <c r="G2193">
        <v>99</v>
      </c>
      <c r="H2193">
        <v>99</v>
      </c>
      <c r="I2193">
        <v>99</v>
      </c>
      <c r="J2193">
        <v>999</v>
      </c>
      <c r="K2193">
        <v>99</v>
      </c>
      <c r="L2193">
        <v>99</v>
      </c>
      <c r="M2193">
        <v>99</v>
      </c>
      <c r="N2193">
        <v>99</v>
      </c>
      <c r="O2193">
        <v>1</v>
      </c>
      <c r="P2193">
        <v>3036</v>
      </c>
      <c r="R2193">
        <v>0</v>
      </c>
    </row>
    <row r="2194" spans="1:38" x14ac:dyDescent="0.5">
      <c r="A2194">
        <v>14</v>
      </c>
      <c r="B2194">
        <v>355</v>
      </c>
      <c r="C2194">
        <v>2014</v>
      </c>
      <c r="D2194">
        <v>99</v>
      </c>
      <c r="E2194">
        <v>99</v>
      </c>
      <c r="F2194">
        <v>99</v>
      </c>
      <c r="G2194">
        <v>99</v>
      </c>
      <c r="H2194">
        <v>99</v>
      </c>
      <c r="I2194">
        <v>99</v>
      </c>
      <c r="J2194">
        <v>999</v>
      </c>
      <c r="K2194">
        <v>99</v>
      </c>
      <c r="L2194">
        <v>99</v>
      </c>
      <c r="M2194">
        <v>99</v>
      </c>
      <c r="N2194">
        <v>99</v>
      </c>
      <c r="O2194">
        <v>1</v>
      </c>
      <c r="P2194">
        <v>3036</v>
      </c>
      <c r="R2194">
        <v>0</v>
      </c>
    </row>
    <row r="2195" spans="1:38" x14ac:dyDescent="0.5">
      <c r="A2195">
        <v>14</v>
      </c>
      <c r="B2195">
        <v>356</v>
      </c>
      <c r="C2195">
        <v>2015</v>
      </c>
      <c r="D2195">
        <v>99</v>
      </c>
      <c r="E2195">
        <v>99</v>
      </c>
      <c r="F2195">
        <v>99</v>
      </c>
      <c r="G2195">
        <v>99</v>
      </c>
      <c r="H2195">
        <v>99</v>
      </c>
      <c r="I2195">
        <v>99</v>
      </c>
      <c r="J2195">
        <v>999</v>
      </c>
      <c r="K2195">
        <v>99</v>
      </c>
      <c r="L2195">
        <v>99</v>
      </c>
      <c r="M2195">
        <v>99</v>
      </c>
      <c r="N2195">
        <v>99</v>
      </c>
      <c r="O2195">
        <v>1</v>
      </c>
      <c r="P2195">
        <v>3036</v>
      </c>
      <c r="R2195">
        <v>0</v>
      </c>
    </row>
    <row r="2196" spans="1:38" x14ac:dyDescent="0.5">
      <c r="A2196">
        <v>14</v>
      </c>
      <c r="B2196">
        <v>357</v>
      </c>
      <c r="C2196">
        <v>2016</v>
      </c>
      <c r="D2196">
        <v>99</v>
      </c>
      <c r="E2196">
        <v>99</v>
      </c>
      <c r="F2196">
        <v>99</v>
      </c>
      <c r="G2196">
        <v>99</v>
      </c>
      <c r="H2196">
        <v>99</v>
      </c>
      <c r="I2196">
        <v>99</v>
      </c>
      <c r="J2196">
        <v>999</v>
      </c>
      <c r="K2196">
        <v>99</v>
      </c>
      <c r="L2196">
        <v>99</v>
      </c>
      <c r="M2196">
        <v>99</v>
      </c>
      <c r="N2196">
        <v>99</v>
      </c>
      <c r="O2196">
        <v>1</v>
      </c>
      <c r="P2196">
        <v>3036</v>
      </c>
      <c r="R2196">
        <v>0</v>
      </c>
    </row>
    <row r="2197" spans="1:38" x14ac:dyDescent="0.5">
      <c r="A2197">
        <v>14</v>
      </c>
      <c r="B2197">
        <v>358</v>
      </c>
      <c r="C2197">
        <v>2017</v>
      </c>
      <c r="D2197">
        <v>99</v>
      </c>
      <c r="E2197">
        <v>99</v>
      </c>
      <c r="F2197">
        <v>99</v>
      </c>
      <c r="G2197">
        <v>99</v>
      </c>
      <c r="H2197">
        <v>99</v>
      </c>
      <c r="I2197">
        <v>99</v>
      </c>
      <c r="J2197">
        <v>999</v>
      </c>
      <c r="K2197">
        <v>99</v>
      </c>
      <c r="L2197">
        <v>99</v>
      </c>
      <c r="M2197">
        <v>99</v>
      </c>
      <c r="N2197">
        <v>99</v>
      </c>
      <c r="O2197">
        <v>1</v>
      </c>
      <c r="P2197">
        <v>3036</v>
      </c>
      <c r="R2197">
        <v>0</v>
      </c>
    </row>
    <row r="2198" spans="1:38" x14ac:dyDescent="0.5">
      <c r="A2198">
        <v>14</v>
      </c>
      <c r="B2198">
        <v>359</v>
      </c>
      <c r="C2198">
        <v>2018</v>
      </c>
      <c r="D2198">
        <v>99</v>
      </c>
      <c r="E2198">
        <v>99</v>
      </c>
      <c r="F2198">
        <v>99</v>
      </c>
      <c r="G2198">
        <v>99</v>
      </c>
      <c r="H2198">
        <v>99</v>
      </c>
      <c r="I2198">
        <v>99</v>
      </c>
      <c r="J2198">
        <v>999</v>
      </c>
      <c r="K2198">
        <v>99</v>
      </c>
      <c r="L2198">
        <v>99</v>
      </c>
      <c r="M2198">
        <v>99</v>
      </c>
      <c r="N2198">
        <v>99</v>
      </c>
      <c r="O2198">
        <v>1</v>
      </c>
      <c r="P2198">
        <v>3036</v>
      </c>
      <c r="R2198">
        <v>0</v>
      </c>
    </row>
    <row r="2199" spans="1:38" x14ac:dyDescent="0.5">
      <c r="A2199">
        <v>14</v>
      </c>
      <c r="B2199">
        <v>360</v>
      </c>
      <c r="C2199">
        <v>2019</v>
      </c>
      <c r="D2199">
        <v>99</v>
      </c>
      <c r="E2199">
        <v>99</v>
      </c>
      <c r="F2199">
        <v>99</v>
      </c>
      <c r="G2199">
        <v>99</v>
      </c>
      <c r="H2199">
        <v>99</v>
      </c>
      <c r="I2199">
        <v>99</v>
      </c>
      <c r="J2199">
        <v>999</v>
      </c>
      <c r="K2199">
        <v>99</v>
      </c>
      <c r="L2199">
        <v>99</v>
      </c>
      <c r="M2199">
        <v>99</v>
      </c>
      <c r="N2199">
        <v>99</v>
      </c>
      <c r="O2199">
        <v>1</v>
      </c>
      <c r="P2199">
        <v>3036</v>
      </c>
      <c r="R2199">
        <v>0</v>
      </c>
    </row>
    <row r="2200" spans="1:38" x14ac:dyDescent="0.5">
      <c r="A2200">
        <v>14</v>
      </c>
      <c r="B2200">
        <v>361</v>
      </c>
      <c r="C2200">
        <v>2020</v>
      </c>
      <c r="D2200">
        <v>99</v>
      </c>
      <c r="E2200">
        <v>99</v>
      </c>
      <c r="F2200">
        <v>99</v>
      </c>
      <c r="G2200">
        <v>99</v>
      </c>
      <c r="H2200">
        <v>99</v>
      </c>
      <c r="I2200">
        <v>99</v>
      </c>
      <c r="J2200">
        <v>999</v>
      </c>
      <c r="K2200">
        <v>99</v>
      </c>
      <c r="L2200">
        <v>99</v>
      </c>
      <c r="M2200">
        <v>99</v>
      </c>
      <c r="N2200">
        <v>99</v>
      </c>
      <c r="O2200">
        <v>1</v>
      </c>
      <c r="P2200">
        <v>3036</v>
      </c>
      <c r="R2200">
        <v>0</v>
      </c>
    </row>
    <row r="2201" spans="1:38" x14ac:dyDescent="0.5">
      <c r="A2201">
        <v>14</v>
      </c>
      <c r="B2201">
        <v>362</v>
      </c>
      <c r="C2201">
        <v>2021</v>
      </c>
      <c r="D2201">
        <v>99</v>
      </c>
      <c r="E2201">
        <v>99</v>
      </c>
      <c r="F2201">
        <v>99</v>
      </c>
      <c r="G2201">
        <v>99</v>
      </c>
      <c r="H2201">
        <v>99</v>
      </c>
      <c r="I2201">
        <v>99</v>
      </c>
      <c r="J2201">
        <v>999</v>
      </c>
      <c r="K2201">
        <v>99</v>
      </c>
      <c r="L2201">
        <v>99</v>
      </c>
      <c r="M2201">
        <v>99</v>
      </c>
      <c r="N2201">
        <v>99</v>
      </c>
      <c r="O2201">
        <v>1</v>
      </c>
      <c r="P2201">
        <v>3036</v>
      </c>
      <c r="Q2201">
        <v>1</v>
      </c>
      <c r="R2201">
        <v>12</v>
      </c>
      <c r="S2201">
        <v>12</v>
      </c>
      <c r="T2201">
        <v>14.25</v>
      </c>
      <c r="U2201">
        <v>58</v>
      </c>
      <c r="V2201">
        <v>120.52636330805343</v>
      </c>
      <c r="W2201">
        <v>111.24583333333337</v>
      </c>
      <c r="X2201">
        <v>6.384963401530686</v>
      </c>
      <c r="Y2201">
        <v>2.4152294576982403</v>
      </c>
      <c r="Z2201">
        <v>-17.621900451903844</v>
      </c>
      <c r="AA2201">
        <v>4.5641259698767686E-2</v>
      </c>
      <c r="AB2201">
        <v>5.9837853156514319E-2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</row>
    <row r="2202" spans="1:38" x14ac:dyDescent="0.5">
      <c r="A2202">
        <v>14</v>
      </c>
      <c r="B2202">
        <v>363</v>
      </c>
      <c r="C2202">
        <v>2022</v>
      </c>
      <c r="D2202">
        <v>99</v>
      </c>
      <c r="E2202">
        <v>99</v>
      </c>
      <c r="F2202">
        <v>99</v>
      </c>
      <c r="G2202">
        <v>99</v>
      </c>
      <c r="H2202">
        <v>99</v>
      </c>
      <c r="I2202">
        <v>99</v>
      </c>
      <c r="J2202">
        <v>999</v>
      </c>
      <c r="K2202">
        <v>99</v>
      </c>
      <c r="L2202">
        <v>99</v>
      </c>
      <c r="M2202">
        <v>99</v>
      </c>
      <c r="N2202">
        <v>99</v>
      </c>
      <c r="O2202">
        <v>1</v>
      </c>
      <c r="P2202">
        <v>3036</v>
      </c>
      <c r="R2202">
        <v>0</v>
      </c>
    </row>
    <row r="2203" spans="1:38" x14ac:dyDescent="0.5">
      <c r="A2203">
        <v>14</v>
      </c>
      <c r="B2203">
        <v>364</v>
      </c>
      <c r="C2203">
        <v>2012</v>
      </c>
      <c r="D2203">
        <v>99</v>
      </c>
      <c r="E2203">
        <v>99</v>
      </c>
      <c r="F2203">
        <v>99</v>
      </c>
      <c r="G2203">
        <v>99</v>
      </c>
      <c r="H2203">
        <v>99</v>
      </c>
      <c r="I2203">
        <v>99</v>
      </c>
      <c r="J2203">
        <v>999</v>
      </c>
      <c r="K2203">
        <v>99</v>
      </c>
      <c r="L2203">
        <v>99</v>
      </c>
      <c r="M2203">
        <v>99</v>
      </c>
      <c r="N2203">
        <v>99</v>
      </c>
      <c r="O2203">
        <v>1</v>
      </c>
      <c r="P2203">
        <v>3037</v>
      </c>
      <c r="R2203">
        <v>0</v>
      </c>
    </row>
    <row r="2204" spans="1:38" x14ac:dyDescent="0.5">
      <c r="A2204">
        <v>14</v>
      </c>
      <c r="B2204">
        <v>365</v>
      </c>
      <c r="C2204">
        <v>2013</v>
      </c>
      <c r="D2204">
        <v>99</v>
      </c>
      <c r="E2204">
        <v>99</v>
      </c>
      <c r="F2204">
        <v>99</v>
      </c>
      <c r="G2204">
        <v>99</v>
      </c>
      <c r="H2204">
        <v>99</v>
      </c>
      <c r="I2204">
        <v>99</v>
      </c>
      <c r="J2204">
        <v>999</v>
      </c>
      <c r="K2204">
        <v>99</v>
      </c>
      <c r="L2204">
        <v>99</v>
      </c>
      <c r="M2204">
        <v>99</v>
      </c>
      <c r="N2204">
        <v>99</v>
      </c>
      <c r="O2204">
        <v>1</v>
      </c>
      <c r="P2204">
        <v>3037</v>
      </c>
      <c r="R2204">
        <v>0</v>
      </c>
    </row>
    <row r="2205" spans="1:38" x14ac:dyDescent="0.5">
      <c r="A2205">
        <v>14</v>
      </c>
      <c r="B2205">
        <v>366</v>
      </c>
      <c r="C2205">
        <v>2014</v>
      </c>
      <c r="D2205">
        <v>99</v>
      </c>
      <c r="E2205">
        <v>99</v>
      </c>
      <c r="F2205">
        <v>99</v>
      </c>
      <c r="G2205">
        <v>99</v>
      </c>
      <c r="H2205">
        <v>99</v>
      </c>
      <c r="I2205">
        <v>99</v>
      </c>
      <c r="J2205">
        <v>999</v>
      </c>
      <c r="K2205">
        <v>99</v>
      </c>
      <c r="L2205">
        <v>99</v>
      </c>
      <c r="M2205">
        <v>99</v>
      </c>
      <c r="N2205">
        <v>99</v>
      </c>
      <c r="O2205">
        <v>1</v>
      </c>
      <c r="P2205">
        <v>3037</v>
      </c>
      <c r="R2205">
        <v>0</v>
      </c>
    </row>
    <row r="2206" spans="1:38" x14ac:dyDescent="0.5">
      <c r="A2206">
        <v>14</v>
      </c>
      <c r="B2206">
        <v>367</v>
      </c>
      <c r="C2206">
        <v>2015</v>
      </c>
      <c r="D2206">
        <v>99</v>
      </c>
      <c r="E2206">
        <v>99</v>
      </c>
      <c r="F2206">
        <v>99</v>
      </c>
      <c r="G2206">
        <v>99</v>
      </c>
      <c r="H2206">
        <v>99</v>
      </c>
      <c r="I2206">
        <v>99</v>
      </c>
      <c r="J2206">
        <v>999</v>
      </c>
      <c r="K2206">
        <v>99</v>
      </c>
      <c r="L2206">
        <v>99</v>
      </c>
      <c r="M2206">
        <v>99</v>
      </c>
      <c r="N2206">
        <v>99</v>
      </c>
      <c r="O2206">
        <v>1</v>
      </c>
      <c r="P2206">
        <v>3037</v>
      </c>
      <c r="R2206">
        <v>0</v>
      </c>
    </row>
    <row r="2207" spans="1:38" x14ac:dyDescent="0.5">
      <c r="A2207">
        <v>14</v>
      </c>
      <c r="B2207">
        <v>368</v>
      </c>
      <c r="C2207">
        <v>2016</v>
      </c>
      <c r="D2207">
        <v>99</v>
      </c>
      <c r="E2207">
        <v>99</v>
      </c>
      <c r="F2207">
        <v>99</v>
      </c>
      <c r="G2207">
        <v>99</v>
      </c>
      <c r="H2207">
        <v>99</v>
      </c>
      <c r="I2207">
        <v>99</v>
      </c>
      <c r="J2207">
        <v>999</v>
      </c>
      <c r="K2207">
        <v>99</v>
      </c>
      <c r="L2207">
        <v>99</v>
      </c>
      <c r="M2207">
        <v>99</v>
      </c>
      <c r="N2207">
        <v>99</v>
      </c>
      <c r="O2207">
        <v>1</v>
      </c>
      <c r="P2207">
        <v>3037</v>
      </c>
      <c r="R2207">
        <v>0</v>
      </c>
    </row>
    <row r="2208" spans="1:38" x14ac:dyDescent="0.5">
      <c r="A2208">
        <v>14</v>
      </c>
      <c r="B2208">
        <v>369</v>
      </c>
      <c r="C2208">
        <v>2017</v>
      </c>
      <c r="D2208">
        <v>99</v>
      </c>
      <c r="E2208">
        <v>99</v>
      </c>
      <c r="F2208">
        <v>99</v>
      </c>
      <c r="G2208">
        <v>99</v>
      </c>
      <c r="H2208">
        <v>99</v>
      </c>
      <c r="I2208">
        <v>99</v>
      </c>
      <c r="J2208">
        <v>999</v>
      </c>
      <c r="K2208">
        <v>99</v>
      </c>
      <c r="L2208">
        <v>99</v>
      </c>
      <c r="M2208">
        <v>99</v>
      </c>
      <c r="N2208">
        <v>99</v>
      </c>
      <c r="O2208">
        <v>1</v>
      </c>
      <c r="P2208">
        <v>3037</v>
      </c>
      <c r="R2208">
        <v>0</v>
      </c>
    </row>
    <row r="2209" spans="1:18" x14ac:dyDescent="0.5">
      <c r="A2209">
        <v>14</v>
      </c>
      <c r="B2209">
        <v>370</v>
      </c>
      <c r="C2209">
        <v>2018</v>
      </c>
      <c r="D2209">
        <v>99</v>
      </c>
      <c r="E2209">
        <v>99</v>
      </c>
      <c r="F2209">
        <v>99</v>
      </c>
      <c r="G2209">
        <v>99</v>
      </c>
      <c r="H2209">
        <v>99</v>
      </c>
      <c r="I2209">
        <v>99</v>
      </c>
      <c r="J2209">
        <v>999</v>
      </c>
      <c r="K2209">
        <v>99</v>
      </c>
      <c r="L2209">
        <v>99</v>
      </c>
      <c r="M2209">
        <v>99</v>
      </c>
      <c r="N2209">
        <v>99</v>
      </c>
      <c r="O2209">
        <v>1</v>
      </c>
      <c r="P2209">
        <v>3037</v>
      </c>
      <c r="R2209">
        <v>0</v>
      </c>
    </row>
    <row r="2210" spans="1:18" x14ac:dyDescent="0.5">
      <c r="A2210">
        <v>14</v>
      </c>
      <c r="B2210">
        <v>371</v>
      </c>
      <c r="C2210">
        <v>2019</v>
      </c>
      <c r="D2210">
        <v>99</v>
      </c>
      <c r="E2210">
        <v>99</v>
      </c>
      <c r="F2210">
        <v>99</v>
      </c>
      <c r="G2210">
        <v>99</v>
      </c>
      <c r="H2210">
        <v>99</v>
      </c>
      <c r="I2210">
        <v>99</v>
      </c>
      <c r="J2210">
        <v>999</v>
      </c>
      <c r="K2210">
        <v>99</v>
      </c>
      <c r="L2210">
        <v>99</v>
      </c>
      <c r="M2210">
        <v>99</v>
      </c>
      <c r="N2210">
        <v>99</v>
      </c>
      <c r="O2210">
        <v>1</v>
      </c>
      <c r="P2210">
        <v>3037</v>
      </c>
      <c r="R2210">
        <v>0</v>
      </c>
    </row>
    <row r="2211" spans="1:18" x14ac:dyDescent="0.5">
      <c r="A2211">
        <v>14</v>
      </c>
      <c r="B2211">
        <v>372</v>
      </c>
      <c r="C2211">
        <v>2020</v>
      </c>
      <c r="D2211">
        <v>99</v>
      </c>
      <c r="E2211">
        <v>99</v>
      </c>
      <c r="F2211">
        <v>99</v>
      </c>
      <c r="G2211">
        <v>99</v>
      </c>
      <c r="H2211">
        <v>99</v>
      </c>
      <c r="I2211">
        <v>99</v>
      </c>
      <c r="J2211">
        <v>999</v>
      </c>
      <c r="K2211">
        <v>99</v>
      </c>
      <c r="L2211">
        <v>99</v>
      </c>
      <c r="M2211">
        <v>99</v>
      </c>
      <c r="N2211">
        <v>99</v>
      </c>
      <c r="O2211">
        <v>1</v>
      </c>
      <c r="P2211">
        <v>3037</v>
      </c>
      <c r="R2211">
        <v>0</v>
      </c>
    </row>
    <row r="2212" spans="1:18" x14ac:dyDescent="0.5">
      <c r="A2212">
        <v>14</v>
      </c>
      <c r="B2212">
        <v>373</v>
      </c>
      <c r="C2212">
        <v>2021</v>
      </c>
      <c r="D2212">
        <v>99</v>
      </c>
      <c r="E2212">
        <v>99</v>
      </c>
      <c r="F2212">
        <v>99</v>
      </c>
      <c r="G2212">
        <v>99</v>
      </c>
      <c r="H2212">
        <v>99</v>
      </c>
      <c r="I2212">
        <v>99</v>
      </c>
      <c r="J2212">
        <v>999</v>
      </c>
      <c r="K2212">
        <v>99</v>
      </c>
      <c r="L2212">
        <v>99</v>
      </c>
      <c r="M2212">
        <v>99</v>
      </c>
      <c r="N2212">
        <v>99</v>
      </c>
      <c r="O2212">
        <v>1</v>
      </c>
      <c r="P2212">
        <v>3037</v>
      </c>
      <c r="R2212">
        <v>0</v>
      </c>
    </row>
    <row r="2213" spans="1:18" x14ac:dyDescent="0.5">
      <c r="A2213">
        <v>14</v>
      </c>
      <c r="B2213">
        <v>374</v>
      </c>
      <c r="C2213">
        <v>2022</v>
      </c>
      <c r="D2213">
        <v>99</v>
      </c>
      <c r="E2213">
        <v>99</v>
      </c>
      <c r="F2213">
        <v>99</v>
      </c>
      <c r="G2213">
        <v>99</v>
      </c>
      <c r="H2213">
        <v>99</v>
      </c>
      <c r="I2213">
        <v>99</v>
      </c>
      <c r="J2213">
        <v>999</v>
      </c>
      <c r="K2213">
        <v>99</v>
      </c>
      <c r="L2213">
        <v>99</v>
      </c>
      <c r="M2213">
        <v>99</v>
      </c>
      <c r="N2213">
        <v>99</v>
      </c>
      <c r="O2213">
        <v>1</v>
      </c>
      <c r="P2213">
        <v>3037</v>
      </c>
      <c r="R2213">
        <v>0</v>
      </c>
    </row>
    <row r="2214" spans="1:18" x14ac:dyDescent="0.5">
      <c r="A2214">
        <v>14</v>
      </c>
      <c r="B2214">
        <v>375</v>
      </c>
      <c r="C2214">
        <v>2012</v>
      </c>
      <c r="D2214">
        <v>99</v>
      </c>
      <c r="E2214">
        <v>99</v>
      </c>
      <c r="F2214">
        <v>99</v>
      </c>
      <c r="G2214">
        <v>99</v>
      </c>
      <c r="H2214">
        <v>99</v>
      </c>
      <c r="I2214">
        <v>99</v>
      </c>
      <c r="J2214">
        <v>999</v>
      </c>
      <c r="K2214">
        <v>99</v>
      </c>
      <c r="L2214">
        <v>99</v>
      </c>
      <c r="M2214">
        <v>99</v>
      </c>
      <c r="N2214">
        <v>99</v>
      </c>
      <c r="O2214">
        <v>1</v>
      </c>
      <c r="P2214">
        <v>3038</v>
      </c>
      <c r="R2214">
        <v>0</v>
      </c>
    </row>
    <row r="2215" spans="1:18" x14ac:dyDescent="0.5">
      <c r="A2215">
        <v>14</v>
      </c>
      <c r="B2215">
        <v>376</v>
      </c>
      <c r="C2215">
        <v>2013</v>
      </c>
      <c r="D2215">
        <v>99</v>
      </c>
      <c r="E2215">
        <v>99</v>
      </c>
      <c r="F2215">
        <v>99</v>
      </c>
      <c r="G2215">
        <v>99</v>
      </c>
      <c r="H2215">
        <v>99</v>
      </c>
      <c r="I2215">
        <v>99</v>
      </c>
      <c r="J2215">
        <v>999</v>
      </c>
      <c r="K2215">
        <v>99</v>
      </c>
      <c r="L2215">
        <v>99</v>
      </c>
      <c r="M2215">
        <v>99</v>
      </c>
      <c r="N2215">
        <v>99</v>
      </c>
      <c r="O2215">
        <v>1</v>
      </c>
      <c r="P2215">
        <v>3038</v>
      </c>
      <c r="R2215">
        <v>0</v>
      </c>
    </row>
    <row r="2216" spans="1:18" x14ac:dyDescent="0.5">
      <c r="A2216">
        <v>14</v>
      </c>
      <c r="B2216">
        <v>377</v>
      </c>
      <c r="C2216">
        <v>2014</v>
      </c>
      <c r="D2216">
        <v>99</v>
      </c>
      <c r="E2216">
        <v>99</v>
      </c>
      <c r="F2216">
        <v>99</v>
      </c>
      <c r="G2216">
        <v>99</v>
      </c>
      <c r="H2216">
        <v>99</v>
      </c>
      <c r="I2216">
        <v>99</v>
      </c>
      <c r="J2216">
        <v>999</v>
      </c>
      <c r="K2216">
        <v>99</v>
      </c>
      <c r="L2216">
        <v>99</v>
      </c>
      <c r="M2216">
        <v>99</v>
      </c>
      <c r="N2216">
        <v>99</v>
      </c>
      <c r="O2216">
        <v>1</v>
      </c>
      <c r="P2216">
        <v>3038</v>
      </c>
      <c r="R2216">
        <v>0</v>
      </c>
    </row>
    <row r="2217" spans="1:18" x14ac:dyDescent="0.5">
      <c r="A2217">
        <v>14</v>
      </c>
      <c r="B2217">
        <v>378</v>
      </c>
      <c r="C2217">
        <v>2015</v>
      </c>
      <c r="D2217">
        <v>99</v>
      </c>
      <c r="E2217">
        <v>99</v>
      </c>
      <c r="F2217">
        <v>99</v>
      </c>
      <c r="G2217">
        <v>99</v>
      </c>
      <c r="H2217">
        <v>99</v>
      </c>
      <c r="I2217">
        <v>99</v>
      </c>
      <c r="J2217">
        <v>999</v>
      </c>
      <c r="K2217">
        <v>99</v>
      </c>
      <c r="L2217">
        <v>99</v>
      </c>
      <c r="M2217">
        <v>99</v>
      </c>
      <c r="N2217">
        <v>99</v>
      </c>
      <c r="O2217">
        <v>1</v>
      </c>
      <c r="P2217">
        <v>3038</v>
      </c>
      <c r="R2217">
        <v>0</v>
      </c>
    </row>
    <row r="2218" spans="1:18" x14ac:dyDescent="0.5">
      <c r="A2218">
        <v>14</v>
      </c>
      <c r="B2218">
        <v>379</v>
      </c>
      <c r="C2218">
        <v>2016</v>
      </c>
      <c r="D2218">
        <v>99</v>
      </c>
      <c r="E2218">
        <v>99</v>
      </c>
      <c r="F2218">
        <v>99</v>
      </c>
      <c r="G2218">
        <v>99</v>
      </c>
      <c r="H2218">
        <v>99</v>
      </c>
      <c r="I2218">
        <v>99</v>
      </c>
      <c r="J2218">
        <v>999</v>
      </c>
      <c r="K2218">
        <v>99</v>
      </c>
      <c r="L2218">
        <v>99</v>
      </c>
      <c r="M2218">
        <v>99</v>
      </c>
      <c r="N2218">
        <v>99</v>
      </c>
      <c r="O2218">
        <v>1</v>
      </c>
      <c r="P2218">
        <v>3038</v>
      </c>
      <c r="R2218">
        <v>0</v>
      </c>
    </row>
    <row r="2219" spans="1:18" x14ac:dyDescent="0.5">
      <c r="A2219">
        <v>14</v>
      </c>
      <c r="B2219">
        <v>380</v>
      </c>
      <c r="C2219">
        <v>2017</v>
      </c>
      <c r="D2219">
        <v>99</v>
      </c>
      <c r="E2219">
        <v>99</v>
      </c>
      <c r="F2219">
        <v>99</v>
      </c>
      <c r="G2219">
        <v>99</v>
      </c>
      <c r="H2219">
        <v>99</v>
      </c>
      <c r="I2219">
        <v>99</v>
      </c>
      <c r="J2219">
        <v>999</v>
      </c>
      <c r="K2219">
        <v>99</v>
      </c>
      <c r="L2219">
        <v>99</v>
      </c>
      <c r="M2219">
        <v>99</v>
      </c>
      <c r="N2219">
        <v>99</v>
      </c>
      <c r="O2219">
        <v>1</v>
      </c>
      <c r="P2219">
        <v>3038</v>
      </c>
      <c r="R2219">
        <v>0</v>
      </c>
    </row>
    <row r="2220" spans="1:18" x14ac:dyDescent="0.5">
      <c r="A2220">
        <v>14</v>
      </c>
      <c r="B2220">
        <v>381</v>
      </c>
      <c r="C2220">
        <v>2018</v>
      </c>
      <c r="D2220">
        <v>99</v>
      </c>
      <c r="E2220">
        <v>99</v>
      </c>
      <c r="F2220">
        <v>99</v>
      </c>
      <c r="G2220">
        <v>99</v>
      </c>
      <c r="H2220">
        <v>99</v>
      </c>
      <c r="I2220">
        <v>99</v>
      </c>
      <c r="J2220">
        <v>999</v>
      </c>
      <c r="K2220">
        <v>99</v>
      </c>
      <c r="L2220">
        <v>99</v>
      </c>
      <c r="M2220">
        <v>99</v>
      </c>
      <c r="N2220">
        <v>99</v>
      </c>
      <c r="O2220">
        <v>1</v>
      </c>
      <c r="P2220">
        <v>3038</v>
      </c>
      <c r="R2220">
        <v>0</v>
      </c>
    </row>
    <row r="2221" spans="1:18" x14ac:dyDescent="0.5">
      <c r="A2221">
        <v>14</v>
      </c>
      <c r="B2221">
        <v>382</v>
      </c>
      <c r="C2221">
        <v>2019</v>
      </c>
      <c r="D2221">
        <v>99</v>
      </c>
      <c r="E2221">
        <v>99</v>
      </c>
      <c r="F2221">
        <v>99</v>
      </c>
      <c r="G2221">
        <v>99</v>
      </c>
      <c r="H2221">
        <v>99</v>
      </c>
      <c r="I2221">
        <v>99</v>
      </c>
      <c r="J2221">
        <v>999</v>
      </c>
      <c r="K2221">
        <v>99</v>
      </c>
      <c r="L2221">
        <v>99</v>
      </c>
      <c r="M2221">
        <v>99</v>
      </c>
      <c r="N2221">
        <v>99</v>
      </c>
      <c r="O2221">
        <v>1</v>
      </c>
      <c r="P2221">
        <v>3038</v>
      </c>
      <c r="R2221">
        <v>0</v>
      </c>
    </row>
    <row r="2222" spans="1:18" x14ac:dyDescent="0.5">
      <c r="A2222">
        <v>14</v>
      </c>
      <c r="B2222">
        <v>383</v>
      </c>
      <c r="C2222">
        <v>2020</v>
      </c>
      <c r="D2222">
        <v>99</v>
      </c>
      <c r="E2222">
        <v>99</v>
      </c>
      <c r="F2222">
        <v>99</v>
      </c>
      <c r="G2222">
        <v>99</v>
      </c>
      <c r="H2222">
        <v>99</v>
      </c>
      <c r="I2222">
        <v>99</v>
      </c>
      <c r="J2222">
        <v>999</v>
      </c>
      <c r="K2222">
        <v>99</v>
      </c>
      <c r="L2222">
        <v>99</v>
      </c>
      <c r="M2222">
        <v>99</v>
      </c>
      <c r="N2222">
        <v>99</v>
      </c>
      <c r="O2222">
        <v>1</v>
      </c>
      <c r="P2222">
        <v>3038</v>
      </c>
      <c r="R2222">
        <v>0</v>
      </c>
    </row>
    <row r="2223" spans="1:18" x14ac:dyDescent="0.5">
      <c r="A2223">
        <v>14</v>
      </c>
      <c r="B2223">
        <v>384</v>
      </c>
      <c r="C2223">
        <v>2021</v>
      </c>
      <c r="D2223">
        <v>99</v>
      </c>
      <c r="E2223">
        <v>99</v>
      </c>
      <c r="F2223">
        <v>99</v>
      </c>
      <c r="G2223">
        <v>99</v>
      </c>
      <c r="H2223">
        <v>99</v>
      </c>
      <c r="I2223">
        <v>99</v>
      </c>
      <c r="J2223">
        <v>999</v>
      </c>
      <c r="K2223">
        <v>99</v>
      </c>
      <c r="L2223">
        <v>99</v>
      </c>
      <c r="M2223">
        <v>99</v>
      </c>
      <c r="N2223">
        <v>99</v>
      </c>
      <c r="O2223">
        <v>1</v>
      </c>
      <c r="P2223">
        <v>3038</v>
      </c>
      <c r="R2223">
        <v>0</v>
      </c>
    </row>
    <row r="2224" spans="1:18" x14ac:dyDescent="0.5">
      <c r="A2224">
        <v>14</v>
      </c>
      <c r="B2224">
        <v>385</v>
      </c>
      <c r="C2224">
        <v>2022</v>
      </c>
      <c r="D2224">
        <v>99</v>
      </c>
      <c r="E2224">
        <v>99</v>
      </c>
      <c r="F2224">
        <v>99</v>
      </c>
      <c r="G2224">
        <v>99</v>
      </c>
      <c r="H2224">
        <v>99</v>
      </c>
      <c r="I2224">
        <v>99</v>
      </c>
      <c r="J2224">
        <v>999</v>
      </c>
      <c r="K2224">
        <v>99</v>
      </c>
      <c r="L2224">
        <v>99</v>
      </c>
      <c r="M2224">
        <v>99</v>
      </c>
      <c r="N2224">
        <v>99</v>
      </c>
      <c r="O2224">
        <v>1</v>
      </c>
      <c r="P2224">
        <v>3038</v>
      </c>
      <c r="R2224">
        <v>0</v>
      </c>
    </row>
    <row r="2225" spans="1:18" x14ac:dyDescent="0.5">
      <c r="A2225">
        <v>14</v>
      </c>
      <c r="B2225">
        <v>386</v>
      </c>
      <c r="C2225">
        <v>2012</v>
      </c>
      <c r="D2225">
        <v>99</v>
      </c>
      <c r="E2225">
        <v>99</v>
      </c>
      <c r="F2225">
        <v>99</v>
      </c>
      <c r="G2225">
        <v>99</v>
      </c>
      <c r="H2225">
        <v>99</v>
      </c>
      <c r="I2225">
        <v>99</v>
      </c>
      <c r="J2225">
        <v>999</v>
      </c>
      <c r="K2225">
        <v>99</v>
      </c>
      <c r="L2225">
        <v>99</v>
      </c>
      <c r="M2225">
        <v>99</v>
      </c>
      <c r="N2225">
        <v>99</v>
      </c>
      <c r="O2225">
        <v>1</v>
      </c>
      <c r="P2225">
        <v>3039</v>
      </c>
      <c r="R2225">
        <v>0</v>
      </c>
    </row>
    <row r="2226" spans="1:18" x14ac:dyDescent="0.5">
      <c r="A2226">
        <v>14</v>
      </c>
      <c r="B2226">
        <v>387</v>
      </c>
      <c r="C2226">
        <v>2013</v>
      </c>
      <c r="D2226">
        <v>99</v>
      </c>
      <c r="E2226">
        <v>99</v>
      </c>
      <c r="F2226">
        <v>99</v>
      </c>
      <c r="G2226">
        <v>99</v>
      </c>
      <c r="H2226">
        <v>99</v>
      </c>
      <c r="I2226">
        <v>99</v>
      </c>
      <c r="J2226">
        <v>999</v>
      </c>
      <c r="K2226">
        <v>99</v>
      </c>
      <c r="L2226">
        <v>99</v>
      </c>
      <c r="M2226">
        <v>99</v>
      </c>
      <c r="N2226">
        <v>99</v>
      </c>
      <c r="O2226">
        <v>1</v>
      </c>
      <c r="P2226">
        <v>3039</v>
      </c>
      <c r="R2226">
        <v>0</v>
      </c>
    </row>
    <row r="2227" spans="1:18" x14ac:dyDescent="0.5">
      <c r="A2227">
        <v>14</v>
      </c>
      <c r="B2227">
        <v>388</v>
      </c>
      <c r="C2227">
        <v>2014</v>
      </c>
      <c r="D2227">
        <v>99</v>
      </c>
      <c r="E2227">
        <v>99</v>
      </c>
      <c r="F2227">
        <v>99</v>
      </c>
      <c r="G2227">
        <v>99</v>
      </c>
      <c r="H2227">
        <v>99</v>
      </c>
      <c r="I2227">
        <v>99</v>
      </c>
      <c r="J2227">
        <v>999</v>
      </c>
      <c r="K2227">
        <v>99</v>
      </c>
      <c r="L2227">
        <v>99</v>
      </c>
      <c r="M2227">
        <v>99</v>
      </c>
      <c r="N2227">
        <v>99</v>
      </c>
      <c r="O2227">
        <v>1</v>
      </c>
      <c r="P2227">
        <v>3039</v>
      </c>
      <c r="R2227">
        <v>0</v>
      </c>
    </row>
    <row r="2228" spans="1:18" x14ac:dyDescent="0.5">
      <c r="A2228">
        <v>14</v>
      </c>
      <c r="B2228">
        <v>389</v>
      </c>
      <c r="C2228">
        <v>2015</v>
      </c>
      <c r="D2228">
        <v>99</v>
      </c>
      <c r="E2228">
        <v>99</v>
      </c>
      <c r="F2228">
        <v>99</v>
      </c>
      <c r="G2228">
        <v>99</v>
      </c>
      <c r="H2228">
        <v>99</v>
      </c>
      <c r="I2228">
        <v>99</v>
      </c>
      <c r="J2228">
        <v>999</v>
      </c>
      <c r="K2228">
        <v>99</v>
      </c>
      <c r="L2228">
        <v>99</v>
      </c>
      <c r="M2228">
        <v>99</v>
      </c>
      <c r="N2228">
        <v>99</v>
      </c>
      <c r="O2228">
        <v>1</v>
      </c>
      <c r="P2228">
        <v>3039</v>
      </c>
      <c r="R2228">
        <v>0</v>
      </c>
    </row>
    <row r="2229" spans="1:18" x14ac:dyDescent="0.5">
      <c r="A2229">
        <v>14</v>
      </c>
      <c r="B2229">
        <v>390</v>
      </c>
      <c r="C2229">
        <v>2016</v>
      </c>
      <c r="D2229">
        <v>99</v>
      </c>
      <c r="E2229">
        <v>99</v>
      </c>
      <c r="F2229">
        <v>99</v>
      </c>
      <c r="G2229">
        <v>99</v>
      </c>
      <c r="H2229">
        <v>99</v>
      </c>
      <c r="I2229">
        <v>99</v>
      </c>
      <c r="J2229">
        <v>999</v>
      </c>
      <c r="K2229">
        <v>99</v>
      </c>
      <c r="L2229">
        <v>99</v>
      </c>
      <c r="M2229">
        <v>99</v>
      </c>
      <c r="N2229">
        <v>99</v>
      </c>
      <c r="O2229">
        <v>1</v>
      </c>
      <c r="P2229">
        <v>3039</v>
      </c>
      <c r="R2229">
        <v>0</v>
      </c>
    </row>
    <row r="2230" spans="1:18" x14ac:dyDescent="0.5">
      <c r="A2230">
        <v>14</v>
      </c>
      <c r="B2230">
        <v>391</v>
      </c>
      <c r="C2230">
        <v>2017</v>
      </c>
      <c r="D2230">
        <v>99</v>
      </c>
      <c r="E2230">
        <v>99</v>
      </c>
      <c r="F2230">
        <v>99</v>
      </c>
      <c r="G2230">
        <v>99</v>
      </c>
      <c r="H2230">
        <v>99</v>
      </c>
      <c r="I2230">
        <v>99</v>
      </c>
      <c r="J2230">
        <v>999</v>
      </c>
      <c r="K2230">
        <v>99</v>
      </c>
      <c r="L2230">
        <v>99</v>
      </c>
      <c r="M2230">
        <v>99</v>
      </c>
      <c r="N2230">
        <v>99</v>
      </c>
      <c r="O2230">
        <v>1</v>
      </c>
      <c r="P2230">
        <v>3039</v>
      </c>
      <c r="R2230">
        <v>0</v>
      </c>
    </row>
    <row r="2231" spans="1:18" x14ac:dyDescent="0.5">
      <c r="A2231">
        <v>14</v>
      </c>
      <c r="B2231">
        <v>392</v>
      </c>
      <c r="C2231">
        <v>2018</v>
      </c>
      <c r="D2231">
        <v>99</v>
      </c>
      <c r="E2231">
        <v>99</v>
      </c>
      <c r="F2231">
        <v>99</v>
      </c>
      <c r="G2231">
        <v>99</v>
      </c>
      <c r="H2231">
        <v>99</v>
      </c>
      <c r="I2231">
        <v>99</v>
      </c>
      <c r="J2231">
        <v>999</v>
      </c>
      <c r="K2231">
        <v>99</v>
      </c>
      <c r="L2231">
        <v>99</v>
      </c>
      <c r="M2231">
        <v>99</v>
      </c>
      <c r="N2231">
        <v>99</v>
      </c>
      <c r="O2231">
        <v>1</v>
      </c>
      <c r="P2231">
        <v>3039</v>
      </c>
      <c r="R2231">
        <v>0</v>
      </c>
    </row>
    <row r="2232" spans="1:18" x14ac:dyDescent="0.5">
      <c r="A2232">
        <v>14</v>
      </c>
      <c r="B2232">
        <v>393</v>
      </c>
      <c r="C2232">
        <v>2019</v>
      </c>
      <c r="D2232">
        <v>99</v>
      </c>
      <c r="E2232">
        <v>99</v>
      </c>
      <c r="F2232">
        <v>99</v>
      </c>
      <c r="G2232">
        <v>99</v>
      </c>
      <c r="H2232">
        <v>99</v>
      </c>
      <c r="I2232">
        <v>99</v>
      </c>
      <c r="J2232">
        <v>999</v>
      </c>
      <c r="K2232">
        <v>99</v>
      </c>
      <c r="L2232">
        <v>99</v>
      </c>
      <c r="M2232">
        <v>99</v>
      </c>
      <c r="N2232">
        <v>99</v>
      </c>
      <c r="O2232">
        <v>1</v>
      </c>
      <c r="P2232">
        <v>3039</v>
      </c>
      <c r="R2232">
        <v>0</v>
      </c>
    </row>
    <row r="2233" spans="1:18" x14ac:dyDescent="0.5">
      <c r="A2233">
        <v>14</v>
      </c>
      <c r="B2233">
        <v>394</v>
      </c>
      <c r="C2233">
        <v>2020</v>
      </c>
      <c r="D2233">
        <v>99</v>
      </c>
      <c r="E2233">
        <v>99</v>
      </c>
      <c r="F2233">
        <v>99</v>
      </c>
      <c r="G2233">
        <v>99</v>
      </c>
      <c r="H2233">
        <v>99</v>
      </c>
      <c r="I2233">
        <v>99</v>
      </c>
      <c r="J2233">
        <v>999</v>
      </c>
      <c r="K2233">
        <v>99</v>
      </c>
      <c r="L2233">
        <v>99</v>
      </c>
      <c r="M2233">
        <v>99</v>
      </c>
      <c r="N2233">
        <v>99</v>
      </c>
      <c r="O2233">
        <v>1</v>
      </c>
      <c r="P2233">
        <v>3039</v>
      </c>
      <c r="R2233">
        <v>0</v>
      </c>
    </row>
    <row r="2234" spans="1:18" x14ac:dyDescent="0.5">
      <c r="A2234">
        <v>14</v>
      </c>
      <c r="B2234">
        <v>395</v>
      </c>
      <c r="C2234">
        <v>2021</v>
      </c>
      <c r="D2234">
        <v>99</v>
      </c>
      <c r="E2234">
        <v>99</v>
      </c>
      <c r="F2234">
        <v>99</v>
      </c>
      <c r="G2234">
        <v>99</v>
      </c>
      <c r="H2234">
        <v>99</v>
      </c>
      <c r="I2234">
        <v>99</v>
      </c>
      <c r="J2234">
        <v>999</v>
      </c>
      <c r="K2234">
        <v>99</v>
      </c>
      <c r="L2234">
        <v>99</v>
      </c>
      <c r="M2234">
        <v>99</v>
      </c>
      <c r="N2234">
        <v>99</v>
      </c>
      <c r="O2234">
        <v>1</v>
      </c>
      <c r="P2234">
        <v>3039</v>
      </c>
      <c r="R2234">
        <v>0</v>
      </c>
    </row>
    <row r="2235" spans="1:18" x14ac:dyDescent="0.5">
      <c r="A2235">
        <v>14</v>
      </c>
      <c r="B2235">
        <v>396</v>
      </c>
      <c r="C2235">
        <v>2022</v>
      </c>
      <c r="D2235">
        <v>99</v>
      </c>
      <c r="E2235">
        <v>99</v>
      </c>
      <c r="F2235">
        <v>99</v>
      </c>
      <c r="G2235">
        <v>99</v>
      </c>
      <c r="H2235">
        <v>99</v>
      </c>
      <c r="I2235">
        <v>99</v>
      </c>
      <c r="J2235">
        <v>999</v>
      </c>
      <c r="K2235">
        <v>99</v>
      </c>
      <c r="L2235">
        <v>99</v>
      </c>
      <c r="M2235">
        <v>99</v>
      </c>
      <c r="N2235">
        <v>99</v>
      </c>
      <c r="O2235">
        <v>1</v>
      </c>
      <c r="P2235">
        <v>3039</v>
      </c>
      <c r="R2235">
        <v>0</v>
      </c>
    </row>
    <row r="2236" spans="1:18" x14ac:dyDescent="0.5">
      <c r="A2236">
        <v>14</v>
      </c>
      <c r="B2236">
        <v>397</v>
      </c>
      <c r="C2236">
        <v>2012</v>
      </c>
      <c r="D2236">
        <v>99</v>
      </c>
      <c r="E2236">
        <v>99</v>
      </c>
      <c r="F2236">
        <v>99</v>
      </c>
      <c r="G2236">
        <v>99</v>
      </c>
      <c r="H2236">
        <v>99</v>
      </c>
      <c r="I2236">
        <v>99</v>
      </c>
      <c r="J2236">
        <v>999</v>
      </c>
      <c r="K2236">
        <v>99</v>
      </c>
      <c r="L2236">
        <v>99</v>
      </c>
      <c r="M2236">
        <v>99</v>
      </c>
      <c r="N2236">
        <v>99</v>
      </c>
      <c r="O2236">
        <v>1</v>
      </c>
      <c r="P2236">
        <v>3040</v>
      </c>
      <c r="R2236">
        <v>0</v>
      </c>
    </row>
    <row r="2237" spans="1:18" x14ac:dyDescent="0.5">
      <c r="A2237">
        <v>14</v>
      </c>
      <c r="B2237">
        <v>398</v>
      </c>
      <c r="C2237">
        <v>2013</v>
      </c>
      <c r="D2237">
        <v>99</v>
      </c>
      <c r="E2237">
        <v>99</v>
      </c>
      <c r="F2237">
        <v>99</v>
      </c>
      <c r="G2237">
        <v>99</v>
      </c>
      <c r="H2237">
        <v>99</v>
      </c>
      <c r="I2237">
        <v>99</v>
      </c>
      <c r="J2237">
        <v>999</v>
      </c>
      <c r="K2237">
        <v>99</v>
      </c>
      <c r="L2237">
        <v>99</v>
      </c>
      <c r="M2237">
        <v>99</v>
      </c>
      <c r="N2237">
        <v>99</v>
      </c>
      <c r="O2237">
        <v>1</v>
      </c>
      <c r="P2237">
        <v>3040</v>
      </c>
      <c r="R2237">
        <v>0</v>
      </c>
    </row>
    <row r="2238" spans="1:18" x14ac:dyDescent="0.5">
      <c r="A2238">
        <v>14</v>
      </c>
      <c r="B2238">
        <v>399</v>
      </c>
      <c r="C2238">
        <v>2014</v>
      </c>
      <c r="D2238">
        <v>99</v>
      </c>
      <c r="E2238">
        <v>99</v>
      </c>
      <c r="F2238">
        <v>99</v>
      </c>
      <c r="G2238">
        <v>99</v>
      </c>
      <c r="H2238">
        <v>99</v>
      </c>
      <c r="I2238">
        <v>99</v>
      </c>
      <c r="J2238">
        <v>999</v>
      </c>
      <c r="K2238">
        <v>99</v>
      </c>
      <c r="L2238">
        <v>99</v>
      </c>
      <c r="M2238">
        <v>99</v>
      </c>
      <c r="N2238">
        <v>99</v>
      </c>
      <c r="O2238">
        <v>1</v>
      </c>
      <c r="P2238">
        <v>3040</v>
      </c>
      <c r="R2238">
        <v>0</v>
      </c>
    </row>
    <row r="2239" spans="1:18" x14ac:dyDescent="0.5">
      <c r="A2239">
        <v>14</v>
      </c>
      <c r="B2239">
        <v>400</v>
      </c>
      <c r="C2239">
        <v>2015</v>
      </c>
      <c r="D2239">
        <v>99</v>
      </c>
      <c r="E2239">
        <v>99</v>
      </c>
      <c r="F2239">
        <v>99</v>
      </c>
      <c r="G2239">
        <v>99</v>
      </c>
      <c r="H2239">
        <v>99</v>
      </c>
      <c r="I2239">
        <v>99</v>
      </c>
      <c r="J2239">
        <v>999</v>
      </c>
      <c r="K2239">
        <v>99</v>
      </c>
      <c r="L2239">
        <v>99</v>
      </c>
      <c r="M2239">
        <v>99</v>
      </c>
      <c r="N2239">
        <v>99</v>
      </c>
      <c r="O2239">
        <v>1</v>
      </c>
      <c r="P2239">
        <v>3040</v>
      </c>
      <c r="R2239">
        <v>0</v>
      </c>
    </row>
    <row r="2240" spans="1:18" x14ac:dyDescent="0.5">
      <c r="A2240">
        <v>14</v>
      </c>
      <c r="B2240">
        <v>401</v>
      </c>
      <c r="C2240">
        <v>2016</v>
      </c>
      <c r="D2240">
        <v>99</v>
      </c>
      <c r="E2240">
        <v>99</v>
      </c>
      <c r="F2240">
        <v>99</v>
      </c>
      <c r="G2240">
        <v>99</v>
      </c>
      <c r="H2240">
        <v>99</v>
      </c>
      <c r="I2240">
        <v>99</v>
      </c>
      <c r="J2240">
        <v>999</v>
      </c>
      <c r="K2240">
        <v>99</v>
      </c>
      <c r="L2240">
        <v>99</v>
      </c>
      <c r="M2240">
        <v>99</v>
      </c>
      <c r="N2240">
        <v>99</v>
      </c>
      <c r="O2240">
        <v>1</v>
      </c>
      <c r="P2240">
        <v>3040</v>
      </c>
      <c r="R2240">
        <v>0</v>
      </c>
    </row>
    <row r="2241" spans="1:18" x14ac:dyDescent="0.5">
      <c r="A2241">
        <v>14</v>
      </c>
      <c r="B2241">
        <v>402</v>
      </c>
      <c r="C2241">
        <v>2017</v>
      </c>
      <c r="D2241">
        <v>99</v>
      </c>
      <c r="E2241">
        <v>99</v>
      </c>
      <c r="F2241">
        <v>99</v>
      </c>
      <c r="G2241">
        <v>99</v>
      </c>
      <c r="H2241">
        <v>99</v>
      </c>
      <c r="I2241">
        <v>99</v>
      </c>
      <c r="J2241">
        <v>999</v>
      </c>
      <c r="K2241">
        <v>99</v>
      </c>
      <c r="L2241">
        <v>99</v>
      </c>
      <c r="M2241">
        <v>99</v>
      </c>
      <c r="N2241">
        <v>99</v>
      </c>
      <c r="O2241">
        <v>1</v>
      </c>
      <c r="P2241">
        <v>3040</v>
      </c>
      <c r="R2241">
        <v>0</v>
      </c>
    </row>
    <row r="2242" spans="1:18" x14ac:dyDescent="0.5">
      <c r="A2242">
        <v>14</v>
      </c>
      <c r="B2242">
        <v>403</v>
      </c>
      <c r="C2242">
        <v>2018</v>
      </c>
      <c r="D2242">
        <v>99</v>
      </c>
      <c r="E2242">
        <v>99</v>
      </c>
      <c r="F2242">
        <v>99</v>
      </c>
      <c r="G2242">
        <v>99</v>
      </c>
      <c r="H2242">
        <v>99</v>
      </c>
      <c r="I2242">
        <v>99</v>
      </c>
      <c r="J2242">
        <v>999</v>
      </c>
      <c r="K2242">
        <v>99</v>
      </c>
      <c r="L2242">
        <v>99</v>
      </c>
      <c r="M2242">
        <v>99</v>
      </c>
      <c r="N2242">
        <v>99</v>
      </c>
      <c r="O2242">
        <v>1</v>
      </c>
      <c r="P2242">
        <v>3040</v>
      </c>
      <c r="R2242">
        <v>0</v>
      </c>
    </row>
    <row r="2243" spans="1:18" x14ac:dyDescent="0.5">
      <c r="A2243">
        <v>14</v>
      </c>
      <c r="B2243">
        <v>404</v>
      </c>
      <c r="C2243">
        <v>2019</v>
      </c>
      <c r="D2243">
        <v>99</v>
      </c>
      <c r="E2243">
        <v>99</v>
      </c>
      <c r="F2243">
        <v>99</v>
      </c>
      <c r="G2243">
        <v>99</v>
      </c>
      <c r="H2243">
        <v>99</v>
      </c>
      <c r="I2243">
        <v>99</v>
      </c>
      <c r="J2243">
        <v>999</v>
      </c>
      <c r="K2243">
        <v>99</v>
      </c>
      <c r="L2243">
        <v>99</v>
      </c>
      <c r="M2243">
        <v>99</v>
      </c>
      <c r="N2243">
        <v>99</v>
      </c>
      <c r="O2243">
        <v>1</v>
      </c>
      <c r="P2243">
        <v>3040</v>
      </c>
      <c r="R2243">
        <v>0</v>
      </c>
    </row>
    <row r="2244" spans="1:18" x14ac:dyDescent="0.5">
      <c r="A2244">
        <v>14</v>
      </c>
      <c r="B2244">
        <v>405</v>
      </c>
      <c r="C2244">
        <v>2020</v>
      </c>
      <c r="D2244">
        <v>99</v>
      </c>
      <c r="E2244">
        <v>99</v>
      </c>
      <c r="F2244">
        <v>99</v>
      </c>
      <c r="G2244">
        <v>99</v>
      </c>
      <c r="H2244">
        <v>99</v>
      </c>
      <c r="I2244">
        <v>99</v>
      </c>
      <c r="J2244">
        <v>999</v>
      </c>
      <c r="K2244">
        <v>99</v>
      </c>
      <c r="L2244">
        <v>99</v>
      </c>
      <c r="M2244">
        <v>99</v>
      </c>
      <c r="N2244">
        <v>99</v>
      </c>
      <c r="O2244">
        <v>1</v>
      </c>
      <c r="P2244">
        <v>3040</v>
      </c>
      <c r="R2244">
        <v>0</v>
      </c>
    </row>
    <row r="2245" spans="1:18" x14ac:dyDescent="0.5">
      <c r="A2245">
        <v>14</v>
      </c>
      <c r="B2245">
        <v>406</v>
      </c>
      <c r="C2245">
        <v>2021</v>
      </c>
      <c r="D2245">
        <v>99</v>
      </c>
      <c r="E2245">
        <v>99</v>
      </c>
      <c r="F2245">
        <v>99</v>
      </c>
      <c r="G2245">
        <v>99</v>
      </c>
      <c r="H2245">
        <v>99</v>
      </c>
      <c r="I2245">
        <v>99</v>
      </c>
      <c r="J2245">
        <v>999</v>
      </c>
      <c r="K2245">
        <v>99</v>
      </c>
      <c r="L2245">
        <v>99</v>
      </c>
      <c r="M2245">
        <v>99</v>
      </c>
      <c r="N2245">
        <v>99</v>
      </c>
      <c r="O2245">
        <v>1</v>
      </c>
      <c r="P2245">
        <v>3040</v>
      </c>
      <c r="R2245">
        <v>0</v>
      </c>
    </row>
    <row r="2246" spans="1:18" x14ac:dyDescent="0.5">
      <c r="A2246">
        <v>14</v>
      </c>
      <c r="B2246">
        <v>407</v>
      </c>
      <c r="C2246">
        <v>2022</v>
      </c>
      <c r="D2246">
        <v>99</v>
      </c>
      <c r="E2246">
        <v>99</v>
      </c>
      <c r="F2246">
        <v>99</v>
      </c>
      <c r="G2246">
        <v>99</v>
      </c>
      <c r="H2246">
        <v>99</v>
      </c>
      <c r="I2246">
        <v>99</v>
      </c>
      <c r="J2246">
        <v>999</v>
      </c>
      <c r="K2246">
        <v>99</v>
      </c>
      <c r="L2246">
        <v>99</v>
      </c>
      <c r="M2246">
        <v>99</v>
      </c>
      <c r="N2246">
        <v>99</v>
      </c>
      <c r="O2246">
        <v>1</v>
      </c>
      <c r="P2246">
        <v>3040</v>
      </c>
      <c r="R2246">
        <v>0</v>
      </c>
    </row>
    <row r="2247" spans="1:18" x14ac:dyDescent="0.5">
      <c r="A2247">
        <v>14</v>
      </c>
      <c r="B2247">
        <v>408</v>
      </c>
      <c r="C2247">
        <v>2012</v>
      </c>
      <c r="D2247">
        <v>99</v>
      </c>
      <c r="E2247">
        <v>99</v>
      </c>
      <c r="F2247">
        <v>99</v>
      </c>
      <c r="G2247">
        <v>99</v>
      </c>
      <c r="H2247">
        <v>99</v>
      </c>
      <c r="I2247">
        <v>99</v>
      </c>
      <c r="J2247">
        <v>999</v>
      </c>
      <c r="K2247">
        <v>99</v>
      </c>
      <c r="L2247">
        <v>99</v>
      </c>
      <c r="M2247">
        <v>99</v>
      </c>
      <c r="N2247">
        <v>99</v>
      </c>
      <c r="O2247">
        <v>1</v>
      </c>
      <c r="P2247">
        <v>3041</v>
      </c>
      <c r="R2247">
        <v>0</v>
      </c>
    </row>
    <row r="2248" spans="1:18" x14ac:dyDescent="0.5">
      <c r="A2248">
        <v>14</v>
      </c>
      <c r="B2248">
        <v>409</v>
      </c>
      <c r="C2248">
        <v>2013</v>
      </c>
      <c r="D2248">
        <v>99</v>
      </c>
      <c r="E2248">
        <v>99</v>
      </c>
      <c r="F2248">
        <v>99</v>
      </c>
      <c r="G2248">
        <v>99</v>
      </c>
      <c r="H2248">
        <v>99</v>
      </c>
      <c r="I2248">
        <v>99</v>
      </c>
      <c r="J2248">
        <v>999</v>
      </c>
      <c r="K2248">
        <v>99</v>
      </c>
      <c r="L2248">
        <v>99</v>
      </c>
      <c r="M2248">
        <v>99</v>
      </c>
      <c r="N2248">
        <v>99</v>
      </c>
      <c r="O2248">
        <v>1</v>
      </c>
      <c r="P2248">
        <v>3041</v>
      </c>
      <c r="R2248">
        <v>0</v>
      </c>
    </row>
    <row r="2249" spans="1:18" x14ac:dyDescent="0.5">
      <c r="A2249">
        <v>14</v>
      </c>
      <c r="B2249">
        <v>410</v>
      </c>
      <c r="C2249">
        <v>2014</v>
      </c>
      <c r="D2249">
        <v>99</v>
      </c>
      <c r="E2249">
        <v>99</v>
      </c>
      <c r="F2249">
        <v>99</v>
      </c>
      <c r="G2249">
        <v>99</v>
      </c>
      <c r="H2249">
        <v>99</v>
      </c>
      <c r="I2249">
        <v>99</v>
      </c>
      <c r="J2249">
        <v>999</v>
      </c>
      <c r="K2249">
        <v>99</v>
      </c>
      <c r="L2249">
        <v>99</v>
      </c>
      <c r="M2249">
        <v>99</v>
      </c>
      <c r="N2249">
        <v>99</v>
      </c>
      <c r="O2249">
        <v>1</v>
      </c>
      <c r="P2249">
        <v>3041</v>
      </c>
      <c r="R2249">
        <v>0</v>
      </c>
    </row>
    <row r="2250" spans="1:18" x14ac:dyDescent="0.5">
      <c r="A2250">
        <v>14</v>
      </c>
      <c r="B2250">
        <v>411</v>
      </c>
      <c r="C2250">
        <v>2015</v>
      </c>
      <c r="D2250">
        <v>99</v>
      </c>
      <c r="E2250">
        <v>99</v>
      </c>
      <c r="F2250">
        <v>99</v>
      </c>
      <c r="G2250">
        <v>99</v>
      </c>
      <c r="H2250">
        <v>99</v>
      </c>
      <c r="I2250">
        <v>99</v>
      </c>
      <c r="J2250">
        <v>999</v>
      </c>
      <c r="K2250">
        <v>99</v>
      </c>
      <c r="L2250">
        <v>99</v>
      </c>
      <c r="M2250">
        <v>99</v>
      </c>
      <c r="N2250">
        <v>99</v>
      </c>
      <c r="O2250">
        <v>1</v>
      </c>
      <c r="P2250">
        <v>3041</v>
      </c>
      <c r="R2250">
        <v>0</v>
      </c>
    </row>
    <row r="2251" spans="1:18" x14ac:dyDescent="0.5">
      <c r="A2251">
        <v>14</v>
      </c>
      <c r="B2251">
        <v>412</v>
      </c>
      <c r="C2251">
        <v>2016</v>
      </c>
      <c r="D2251">
        <v>99</v>
      </c>
      <c r="E2251">
        <v>99</v>
      </c>
      <c r="F2251">
        <v>99</v>
      </c>
      <c r="G2251">
        <v>99</v>
      </c>
      <c r="H2251">
        <v>99</v>
      </c>
      <c r="I2251">
        <v>99</v>
      </c>
      <c r="J2251">
        <v>999</v>
      </c>
      <c r="K2251">
        <v>99</v>
      </c>
      <c r="L2251">
        <v>99</v>
      </c>
      <c r="M2251">
        <v>99</v>
      </c>
      <c r="N2251">
        <v>99</v>
      </c>
      <c r="O2251">
        <v>1</v>
      </c>
      <c r="P2251">
        <v>3041</v>
      </c>
      <c r="R2251">
        <v>0</v>
      </c>
    </row>
    <row r="2252" spans="1:18" x14ac:dyDescent="0.5">
      <c r="A2252">
        <v>14</v>
      </c>
      <c r="B2252">
        <v>413</v>
      </c>
      <c r="C2252">
        <v>2017</v>
      </c>
      <c r="D2252">
        <v>99</v>
      </c>
      <c r="E2252">
        <v>99</v>
      </c>
      <c r="F2252">
        <v>99</v>
      </c>
      <c r="G2252">
        <v>99</v>
      </c>
      <c r="H2252">
        <v>99</v>
      </c>
      <c r="I2252">
        <v>99</v>
      </c>
      <c r="J2252">
        <v>999</v>
      </c>
      <c r="K2252">
        <v>99</v>
      </c>
      <c r="L2252">
        <v>99</v>
      </c>
      <c r="M2252">
        <v>99</v>
      </c>
      <c r="N2252">
        <v>99</v>
      </c>
      <c r="O2252">
        <v>1</v>
      </c>
      <c r="P2252">
        <v>3041</v>
      </c>
      <c r="R2252">
        <v>0</v>
      </c>
    </row>
    <row r="2253" spans="1:18" x14ac:dyDescent="0.5">
      <c r="A2253">
        <v>14</v>
      </c>
      <c r="B2253">
        <v>414</v>
      </c>
      <c r="C2253">
        <v>2018</v>
      </c>
      <c r="D2253">
        <v>99</v>
      </c>
      <c r="E2253">
        <v>99</v>
      </c>
      <c r="F2253">
        <v>99</v>
      </c>
      <c r="G2253">
        <v>99</v>
      </c>
      <c r="H2253">
        <v>99</v>
      </c>
      <c r="I2253">
        <v>99</v>
      </c>
      <c r="J2253">
        <v>999</v>
      </c>
      <c r="K2253">
        <v>99</v>
      </c>
      <c r="L2253">
        <v>99</v>
      </c>
      <c r="M2253">
        <v>99</v>
      </c>
      <c r="N2253">
        <v>99</v>
      </c>
      <c r="O2253">
        <v>1</v>
      </c>
      <c r="P2253">
        <v>3041</v>
      </c>
      <c r="R2253">
        <v>0</v>
      </c>
    </row>
    <row r="2254" spans="1:18" x14ac:dyDescent="0.5">
      <c r="A2254">
        <v>14</v>
      </c>
      <c r="B2254">
        <v>415</v>
      </c>
      <c r="C2254">
        <v>2019</v>
      </c>
      <c r="D2254">
        <v>99</v>
      </c>
      <c r="E2254">
        <v>99</v>
      </c>
      <c r="F2254">
        <v>99</v>
      </c>
      <c r="G2254">
        <v>99</v>
      </c>
      <c r="H2254">
        <v>99</v>
      </c>
      <c r="I2254">
        <v>99</v>
      </c>
      <c r="J2254">
        <v>999</v>
      </c>
      <c r="K2254">
        <v>99</v>
      </c>
      <c r="L2254">
        <v>99</v>
      </c>
      <c r="M2254">
        <v>99</v>
      </c>
      <c r="N2254">
        <v>99</v>
      </c>
      <c r="O2254">
        <v>1</v>
      </c>
      <c r="P2254">
        <v>3041</v>
      </c>
      <c r="R2254">
        <v>0</v>
      </c>
    </row>
    <row r="2255" spans="1:18" x14ac:dyDescent="0.5">
      <c r="A2255">
        <v>14</v>
      </c>
      <c r="B2255">
        <v>416</v>
      </c>
      <c r="C2255">
        <v>2020</v>
      </c>
      <c r="D2255">
        <v>99</v>
      </c>
      <c r="E2255">
        <v>99</v>
      </c>
      <c r="F2255">
        <v>99</v>
      </c>
      <c r="G2255">
        <v>99</v>
      </c>
      <c r="H2255">
        <v>99</v>
      </c>
      <c r="I2255">
        <v>99</v>
      </c>
      <c r="J2255">
        <v>999</v>
      </c>
      <c r="K2255">
        <v>99</v>
      </c>
      <c r="L2255">
        <v>99</v>
      </c>
      <c r="M2255">
        <v>99</v>
      </c>
      <c r="N2255">
        <v>99</v>
      </c>
      <c r="O2255">
        <v>1</v>
      </c>
      <c r="P2255">
        <v>3041</v>
      </c>
      <c r="R2255">
        <v>0</v>
      </c>
    </row>
    <row r="2256" spans="1:18" x14ac:dyDescent="0.5">
      <c r="A2256">
        <v>14</v>
      </c>
      <c r="B2256">
        <v>417</v>
      </c>
      <c r="C2256">
        <v>2021</v>
      </c>
      <c r="D2256">
        <v>99</v>
      </c>
      <c r="E2256">
        <v>99</v>
      </c>
      <c r="F2256">
        <v>99</v>
      </c>
      <c r="G2256">
        <v>99</v>
      </c>
      <c r="H2256">
        <v>99</v>
      </c>
      <c r="I2256">
        <v>99</v>
      </c>
      <c r="J2256">
        <v>999</v>
      </c>
      <c r="K2256">
        <v>99</v>
      </c>
      <c r="L2256">
        <v>99</v>
      </c>
      <c r="M2256">
        <v>99</v>
      </c>
      <c r="N2256">
        <v>99</v>
      </c>
      <c r="O2256">
        <v>1</v>
      </c>
      <c r="P2256">
        <v>3041</v>
      </c>
      <c r="R2256">
        <v>0</v>
      </c>
    </row>
    <row r="2257" spans="1:18" x14ac:dyDescent="0.5">
      <c r="A2257">
        <v>14</v>
      </c>
      <c r="B2257">
        <v>418</v>
      </c>
      <c r="C2257">
        <v>2022</v>
      </c>
      <c r="D2257">
        <v>99</v>
      </c>
      <c r="E2257">
        <v>99</v>
      </c>
      <c r="F2257">
        <v>99</v>
      </c>
      <c r="G2257">
        <v>99</v>
      </c>
      <c r="H2257">
        <v>99</v>
      </c>
      <c r="I2257">
        <v>99</v>
      </c>
      <c r="J2257">
        <v>999</v>
      </c>
      <c r="K2257">
        <v>99</v>
      </c>
      <c r="L2257">
        <v>99</v>
      </c>
      <c r="M2257">
        <v>99</v>
      </c>
      <c r="N2257">
        <v>99</v>
      </c>
      <c r="O2257">
        <v>1</v>
      </c>
      <c r="P2257">
        <v>3041</v>
      </c>
      <c r="R2257">
        <v>0</v>
      </c>
    </row>
    <row r="2258" spans="1:18" x14ac:dyDescent="0.5">
      <c r="A2258">
        <v>14</v>
      </c>
      <c r="B2258">
        <v>419</v>
      </c>
      <c r="C2258">
        <v>2012</v>
      </c>
      <c r="D2258">
        <v>99</v>
      </c>
      <c r="E2258">
        <v>99</v>
      </c>
      <c r="F2258">
        <v>99</v>
      </c>
      <c r="G2258">
        <v>99</v>
      </c>
      <c r="H2258">
        <v>99</v>
      </c>
      <c r="I2258">
        <v>99</v>
      </c>
      <c r="J2258">
        <v>999</v>
      </c>
      <c r="K2258">
        <v>99</v>
      </c>
      <c r="L2258">
        <v>99</v>
      </c>
      <c r="M2258">
        <v>99</v>
      </c>
      <c r="N2258">
        <v>99</v>
      </c>
      <c r="O2258">
        <v>1</v>
      </c>
      <c r="P2258">
        <v>3042</v>
      </c>
      <c r="R2258">
        <v>0</v>
      </c>
    </row>
    <row r="2259" spans="1:18" x14ac:dyDescent="0.5">
      <c r="A2259">
        <v>14</v>
      </c>
      <c r="B2259">
        <v>420</v>
      </c>
      <c r="C2259">
        <v>2013</v>
      </c>
      <c r="D2259">
        <v>99</v>
      </c>
      <c r="E2259">
        <v>99</v>
      </c>
      <c r="F2259">
        <v>99</v>
      </c>
      <c r="G2259">
        <v>99</v>
      </c>
      <c r="H2259">
        <v>99</v>
      </c>
      <c r="I2259">
        <v>99</v>
      </c>
      <c r="J2259">
        <v>999</v>
      </c>
      <c r="K2259">
        <v>99</v>
      </c>
      <c r="L2259">
        <v>99</v>
      </c>
      <c r="M2259">
        <v>99</v>
      </c>
      <c r="N2259">
        <v>99</v>
      </c>
      <c r="O2259">
        <v>1</v>
      </c>
      <c r="P2259">
        <v>3042</v>
      </c>
      <c r="R2259">
        <v>0</v>
      </c>
    </row>
    <row r="2260" spans="1:18" x14ac:dyDescent="0.5">
      <c r="A2260">
        <v>14</v>
      </c>
      <c r="B2260">
        <v>421</v>
      </c>
      <c r="C2260">
        <v>2014</v>
      </c>
      <c r="D2260">
        <v>99</v>
      </c>
      <c r="E2260">
        <v>99</v>
      </c>
      <c r="F2260">
        <v>99</v>
      </c>
      <c r="G2260">
        <v>99</v>
      </c>
      <c r="H2260">
        <v>99</v>
      </c>
      <c r="I2260">
        <v>99</v>
      </c>
      <c r="J2260">
        <v>999</v>
      </c>
      <c r="K2260">
        <v>99</v>
      </c>
      <c r="L2260">
        <v>99</v>
      </c>
      <c r="M2260">
        <v>99</v>
      </c>
      <c r="N2260">
        <v>99</v>
      </c>
      <c r="O2260">
        <v>1</v>
      </c>
      <c r="P2260">
        <v>3042</v>
      </c>
      <c r="R2260">
        <v>0</v>
      </c>
    </row>
    <row r="2261" spans="1:18" x14ac:dyDescent="0.5">
      <c r="A2261">
        <v>14</v>
      </c>
      <c r="B2261">
        <v>422</v>
      </c>
      <c r="C2261">
        <v>2015</v>
      </c>
      <c r="D2261">
        <v>99</v>
      </c>
      <c r="E2261">
        <v>99</v>
      </c>
      <c r="F2261">
        <v>99</v>
      </c>
      <c r="G2261">
        <v>99</v>
      </c>
      <c r="H2261">
        <v>99</v>
      </c>
      <c r="I2261">
        <v>99</v>
      </c>
      <c r="J2261">
        <v>999</v>
      </c>
      <c r="K2261">
        <v>99</v>
      </c>
      <c r="L2261">
        <v>99</v>
      </c>
      <c r="M2261">
        <v>99</v>
      </c>
      <c r="N2261">
        <v>99</v>
      </c>
      <c r="O2261">
        <v>1</v>
      </c>
      <c r="P2261">
        <v>3042</v>
      </c>
      <c r="R2261">
        <v>0</v>
      </c>
    </row>
    <row r="2262" spans="1:18" x14ac:dyDescent="0.5">
      <c r="A2262">
        <v>14</v>
      </c>
      <c r="B2262">
        <v>423</v>
      </c>
      <c r="C2262">
        <v>2016</v>
      </c>
      <c r="D2262">
        <v>99</v>
      </c>
      <c r="E2262">
        <v>99</v>
      </c>
      <c r="F2262">
        <v>99</v>
      </c>
      <c r="G2262">
        <v>99</v>
      </c>
      <c r="H2262">
        <v>99</v>
      </c>
      <c r="I2262">
        <v>99</v>
      </c>
      <c r="J2262">
        <v>999</v>
      </c>
      <c r="K2262">
        <v>99</v>
      </c>
      <c r="L2262">
        <v>99</v>
      </c>
      <c r="M2262">
        <v>99</v>
      </c>
      <c r="N2262">
        <v>99</v>
      </c>
      <c r="O2262">
        <v>1</v>
      </c>
      <c r="P2262">
        <v>3042</v>
      </c>
      <c r="R2262">
        <v>0</v>
      </c>
    </row>
    <row r="2263" spans="1:18" x14ac:dyDescent="0.5">
      <c r="A2263">
        <v>14</v>
      </c>
      <c r="B2263">
        <v>424</v>
      </c>
      <c r="C2263">
        <v>2017</v>
      </c>
      <c r="D2263">
        <v>99</v>
      </c>
      <c r="E2263">
        <v>99</v>
      </c>
      <c r="F2263">
        <v>99</v>
      </c>
      <c r="G2263">
        <v>99</v>
      </c>
      <c r="H2263">
        <v>99</v>
      </c>
      <c r="I2263">
        <v>99</v>
      </c>
      <c r="J2263">
        <v>999</v>
      </c>
      <c r="K2263">
        <v>99</v>
      </c>
      <c r="L2263">
        <v>99</v>
      </c>
      <c r="M2263">
        <v>99</v>
      </c>
      <c r="N2263">
        <v>99</v>
      </c>
      <c r="O2263">
        <v>1</v>
      </c>
      <c r="P2263">
        <v>3042</v>
      </c>
      <c r="R2263">
        <v>0</v>
      </c>
    </row>
    <row r="2264" spans="1:18" x14ac:dyDescent="0.5">
      <c r="A2264">
        <v>14</v>
      </c>
      <c r="B2264">
        <v>425</v>
      </c>
      <c r="C2264">
        <v>2018</v>
      </c>
      <c r="D2264">
        <v>99</v>
      </c>
      <c r="E2264">
        <v>99</v>
      </c>
      <c r="F2264">
        <v>99</v>
      </c>
      <c r="G2264">
        <v>99</v>
      </c>
      <c r="H2264">
        <v>99</v>
      </c>
      <c r="I2264">
        <v>99</v>
      </c>
      <c r="J2264">
        <v>999</v>
      </c>
      <c r="K2264">
        <v>99</v>
      </c>
      <c r="L2264">
        <v>99</v>
      </c>
      <c r="M2264">
        <v>99</v>
      </c>
      <c r="N2264">
        <v>99</v>
      </c>
      <c r="O2264">
        <v>1</v>
      </c>
      <c r="P2264">
        <v>3042</v>
      </c>
      <c r="R2264">
        <v>0</v>
      </c>
    </row>
    <row r="2265" spans="1:18" x14ac:dyDescent="0.5">
      <c r="A2265">
        <v>14</v>
      </c>
      <c r="B2265">
        <v>426</v>
      </c>
      <c r="C2265">
        <v>2019</v>
      </c>
      <c r="D2265">
        <v>99</v>
      </c>
      <c r="E2265">
        <v>99</v>
      </c>
      <c r="F2265">
        <v>99</v>
      </c>
      <c r="G2265">
        <v>99</v>
      </c>
      <c r="H2265">
        <v>99</v>
      </c>
      <c r="I2265">
        <v>99</v>
      </c>
      <c r="J2265">
        <v>999</v>
      </c>
      <c r="K2265">
        <v>99</v>
      </c>
      <c r="L2265">
        <v>99</v>
      </c>
      <c r="M2265">
        <v>99</v>
      </c>
      <c r="N2265">
        <v>99</v>
      </c>
      <c r="O2265">
        <v>1</v>
      </c>
      <c r="P2265">
        <v>3042</v>
      </c>
      <c r="R2265">
        <v>0</v>
      </c>
    </row>
    <row r="2266" spans="1:18" x14ac:dyDescent="0.5">
      <c r="A2266">
        <v>14</v>
      </c>
      <c r="B2266">
        <v>427</v>
      </c>
      <c r="C2266">
        <v>2020</v>
      </c>
      <c r="D2266">
        <v>99</v>
      </c>
      <c r="E2266">
        <v>99</v>
      </c>
      <c r="F2266">
        <v>99</v>
      </c>
      <c r="G2266">
        <v>99</v>
      </c>
      <c r="H2266">
        <v>99</v>
      </c>
      <c r="I2266">
        <v>99</v>
      </c>
      <c r="J2266">
        <v>999</v>
      </c>
      <c r="K2266">
        <v>99</v>
      </c>
      <c r="L2266">
        <v>99</v>
      </c>
      <c r="M2266">
        <v>99</v>
      </c>
      <c r="N2266">
        <v>99</v>
      </c>
      <c r="O2266">
        <v>1</v>
      </c>
      <c r="P2266">
        <v>3042</v>
      </c>
      <c r="R2266">
        <v>0</v>
      </c>
    </row>
    <row r="2267" spans="1:18" x14ac:dyDescent="0.5">
      <c r="A2267">
        <v>14</v>
      </c>
      <c r="B2267">
        <v>428</v>
      </c>
      <c r="C2267">
        <v>2021</v>
      </c>
      <c r="D2267">
        <v>99</v>
      </c>
      <c r="E2267">
        <v>99</v>
      </c>
      <c r="F2267">
        <v>99</v>
      </c>
      <c r="G2267">
        <v>99</v>
      </c>
      <c r="H2267">
        <v>99</v>
      </c>
      <c r="I2267">
        <v>99</v>
      </c>
      <c r="J2267">
        <v>999</v>
      </c>
      <c r="K2267">
        <v>99</v>
      </c>
      <c r="L2267">
        <v>99</v>
      </c>
      <c r="M2267">
        <v>99</v>
      </c>
      <c r="N2267">
        <v>99</v>
      </c>
      <c r="O2267">
        <v>1</v>
      </c>
      <c r="P2267">
        <v>3042</v>
      </c>
      <c r="R2267">
        <v>0</v>
      </c>
    </row>
    <row r="2268" spans="1:18" x14ac:dyDescent="0.5">
      <c r="A2268">
        <v>14</v>
      </c>
      <c r="B2268">
        <v>429</v>
      </c>
      <c r="C2268">
        <v>2022</v>
      </c>
      <c r="D2268">
        <v>99</v>
      </c>
      <c r="E2268">
        <v>99</v>
      </c>
      <c r="F2268">
        <v>99</v>
      </c>
      <c r="G2268">
        <v>99</v>
      </c>
      <c r="H2268">
        <v>99</v>
      </c>
      <c r="I2268">
        <v>99</v>
      </c>
      <c r="J2268">
        <v>999</v>
      </c>
      <c r="K2268">
        <v>99</v>
      </c>
      <c r="L2268">
        <v>99</v>
      </c>
      <c r="M2268">
        <v>99</v>
      </c>
      <c r="N2268">
        <v>99</v>
      </c>
      <c r="O2268">
        <v>1</v>
      </c>
      <c r="P2268">
        <v>3042</v>
      </c>
      <c r="R2268">
        <v>0</v>
      </c>
    </row>
    <row r="2269" spans="1:18" x14ac:dyDescent="0.5">
      <c r="A2269">
        <v>14</v>
      </c>
      <c r="B2269">
        <v>430</v>
      </c>
      <c r="C2269">
        <v>2012</v>
      </c>
      <c r="D2269">
        <v>99</v>
      </c>
      <c r="E2269">
        <v>99</v>
      </c>
      <c r="F2269">
        <v>99</v>
      </c>
      <c r="G2269">
        <v>99</v>
      </c>
      <c r="H2269">
        <v>99</v>
      </c>
      <c r="I2269">
        <v>99</v>
      </c>
      <c r="J2269">
        <v>999</v>
      </c>
      <c r="K2269">
        <v>99</v>
      </c>
      <c r="L2269">
        <v>99</v>
      </c>
      <c r="M2269">
        <v>99</v>
      </c>
      <c r="N2269">
        <v>99</v>
      </c>
      <c r="O2269">
        <v>1</v>
      </c>
      <c r="P2269">
        <v>3043</v>
      </c>
      <c r="R2269">
        <v>0</v>
      </c>
    </row>
    <row r="2270" spans="1:18" x14ac:dyDescent="0.5">
      <c r="A2270">
        <v>14</v>
      </c>
      <c r="B2270">
        <v>431</v>
      </c>
      <c r="C2270">
        <v>2013</v>
      </c>
      <c r="D2270">
        <v>99</v>
      </c>
      <c r="E2270">
        <v>99</v>
      </c>
      <c r="F2270">
        <v>99</v>
      </c>
      <c r="G2270">
        <v>99</v>
      </c>
      <c r="H2270">
        <v>99</v>
      </c>
      <c r="I2270">
        <v>99</v>
      </c>
      <c r="J2270">
        <v>999</v>
      </c>
      <c r="K2270">
        <v>99</v>
      </c>
      <c r="L2270">
        <v>99</v>
      </c>
      <c r="M2270">
        <v>99</v>
      </c>
      <c r="N2270">
        <v>99</v>
      </c>
      <c r="O2270">
        <v>1</v>
      </c>
      <c r="P2270">
        <v>3043</v>
      </c>
      <c r="R2270">
        <v>0</v>
      </c>
    </row>
    <row r="2271" spans="1:18" x14ac:dyDescent="0.5">
      <c r="A2271">
        <v>14</v>
      </c>
      <c r="B2271">
        <v>432</v>
      </c>
      <c r="C2271">
        <v>2014</v>
      </c>
      <c r="D2271">
        <v>99</v>
      </c>
      <c r="E2271">
        <v>99</v>
      </c>
      <c r="F2271">
        <v>99</v>
      </c>
      <c r="G2271">
        <v>99</v>
      </c>
      <c r="H2271">
        <v>99</v>
      </c>
      <c r="I2271">
        <v>99</v>
      </c>
      <c r="J2271">
        <v>999</v>
      </c>
      <c r="K2271">
        <v>99</v>
      </c>
      <c r="L2271">
        <v>99</v>
      </c>
      <c r="M2271">
        <v>99</v>
      </c>
      <c r="N2271">
        <v>99</v>
      </c>
      <c r="O2271">
        <v>1</v>
      </c>
      <c r="P2271">
        <v>3043</v>
      </c>
      <c r="R2271">
        <v>0</v>
      </c>
    </row>
    <row r="2272" spans="1:18" x14ac:dyDescent="0.5">
      <c r="A2272">
        <v>14</v>
      </c>
      <c r="B2272">
        <v>433</v>
      </c>
      <c r="C2272">
        <v>2015</v>
      </c>
      <c r="D2272">
        <v>99</v>
      </c>
      <c r="E2272">
        <v>99</v>
      </c>
      <c r="F2272">
        <v>99</v>
      </c>
      <c r="G2272">
        <v>99</v>
      </c>
      <c r="H2272">
        <v>99</v>
      </c>
      <c r="I2272">
        <v>99</v>
      </c>
      <c r="J2272">
        <v>999</v>
      </c>
      <c r="K2272">
        <v>99</v>
      </c>
      <c r="L2272">
        <v>99</v>
      </c>
      <c r="M2272">
        <v>99</v>
      </c>
      <c r="N2272">
        <v>99</v>
      </c>
      <c r="O2272">
        <v>1</v>
      </c>
      <c r="P2272">
        <v>3043</v>
      </c>
      <c r="R2272">
        <v>0</v>
      </c>
    </row>
    <row r="2273" spans="1:38" x14ac:dyDescent="0.5">
      <c r="A2273">
        <v>14</v>
      </c>
      <c r="B2273">
        <v>434</v>
      </c>
      <c r="C2273">
        <v>2016</v>
      </c>
      <c r="D2273">
        <v>99</v>
      </c>
      <c r="E2273">
        <v>99</v>
      </c>
      <c r="F2273">
        <v>99</v>
      </c>
      <c r="G2273">
        <v>99</v>
      </c>
      <c r="H2273">
        <v>99</v>
      </c>
      <c r="I2273">
        <v>99</v>
      </c>
      <c r="J2273">
        <v>999</v>
      </c>
      <c r="K2273">
        <v>99</v>
      </c>
      <c r="L2273">
        <v>99</v>
      </c>
      <c r="M2273">
        <v>99</v>
      </c>
      <c r="N2273">
        <v>99</v>
      </c>
      <c r="O2273">
        <v>1</v>
      </c>
      <c r="P2273">
        <v>3043</v>
      </c>
      <c r="R2273">
        <v>0</v>
      </c>
    </row>
    <row r="2274" spans="1:38" x14ac:dyDescent="0.5">
      <c r="A2274">
        <v>14</v>
      </c>
      <c r="B2274">
        <v>435</v>
      </c>
      <c r="C2274">
        <v>2017</v>
      </c>
      <c r="D2274">
        <v>99</v>
      </c>
      <c r="E2274">
        <v>99</v>
      </c>
      <c r="F2274">
        <v>99</v>
      </c>
      <c r="G2274">
        <v>99</v>
      </c>
      <c r="H2274">
        <v>99</v>
      </c>
      <c r="I2274">
        <v>99</v>
      </c>
      <c r="J2274">
        <v>999</v>
      </c>
      <c r="K2274">
        <v>99</v>
      </c>
      <c r="L2274">
        <v>99</v>
      </c>
      <c r="M2274">
        <v>99</v>
      </c>
      <c r="N2274">
        <v>99</v>
      </c>
      <c r="O2274">
        <v>1</v>
      </c>
      <c r="P2274">
        <v>3043</v>
      </c>
      <c r="Q2274">
        <v>1</v>
      </c>
      <c r="R2274">
        <v>1</v>
      </c>
      <c r="S2274">
        <v>1</v>
      </c>
      <c r="T2274">
        <v>14</v>
      </c>
      <c r="U2274">
        <v>59</v>
      </c>
      <c r="V2274">
        <v>100.65005417118094</v>
      </c>
      <c r="W2274">
        <v>92.9</v>
      </c>
      <c r="X2274">
        <v>0</v>
      </c>
      <c r="Y2274">
        <v>0</v>
      </c>
      <c r="AA2274">
        <v>2.8854199728770508E-3</v>
      </c>
      <c r="AB2274">
        <v>3.2841078908274878E-3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</row>
    <row r="2275" spans="1:38" x14ac:dyDescent="0.5">
      <c r="A2275">
        <v>14</v>
      </c>
      <c r="B2275">
        <v>436</v>
      </c>
      <c r="C2275">
        <v>2018</v>
      </c>
      <c r="D2275">
        <v>99</v>
      </c>
      <c r="E2275">
        <v>99</v>
      </c>
      <c r="F2275">
        <v>99</v>
      </c>
      <c r="G2275">
        <v>99</v>
      </c>
      <c r="H2275">
        <v>99</v>
      </c>
      <c r="I2275">
        <v>99</v>
      </c>
      <c r="J2275">
        <v>999</v>
      </c>
      <c r="K2275">
        <v>99</v>
      </c>
      <c r="L2275">
        <v>99</v>
      </c>
      <c r="M2275">
        <v>99</v>
      </c>
      <c r="N2275">
        <v>99</v>
      </c>
      <c r="O2275">
        <v>1</v>
      </c>
      <c r="P2275">
        <v>3043</v>
      </c>
      <c r="Q2275">
        <v>1</v>
      </c>
      <c r="R2275">
        <v>1</v>
      </c>
      <c r="S2275">
        <v>1</v>
      </c>
      <c r="T2275">
        <v>17</v>
      </c>
      <c r="U2275">
        <v>62</v>
      </c>
      <c r="V2275">
        <v>104.98374864572048</v>
      </c>
      <c r="W2275">
        <v>96.9</v>
      </c>
      <c r="X2275">
        <v>0</v>
      </c>
      <c r="Y2275">
        <v>0</v>
      </c>
      <c r="AA2275">
        <v>3.9940887486519961E-3</v>
      </c>
      <c r="AB2275">
        <v>4.8183429991912738E-3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</row>
    <row r="2276" spans="1:38" x14ac:dyDescent="0.5">
      <c r="A2276">
        <v>14</v>
      </c>
      <c r="B2276">
        <v>437</v>
      </c>
      <c r="C2276">
        <v>2019</v>
      </c>
      <c r="D2276">
        <v>99</v>
      </c>
      <c r="E2276">
        <v>99</v>
      </c>
      <c r="F2276">
        <v>99</v>
      </c>
      <c r="G2276">
        <v>99</v>
      </c>
      <c r="H2276">
        <v>99</v>
      </c>
      <c r="I2276">
        <v>99</v>
      </c>
      <c r="J2276">
        <v>999</v>
      </c>
      <c r="K2276">
        <v>99</v>
      </c>
      <c r="L2276">
        <v>99</v>
      </c>
      <c r="M2276">
        <v>99</v>
      </c>
      <c r="N2276">
        <v>99</v>
      </c>
      <c r="O2276">
        <v>1</v>
      </c>
      <c r="P2276">
        <v>3043</v>
      </c>
      <c r="R2276">
        <v>0</v>
      </c>
    </row>
    <row r="2277" spans="1:38" x14ac:dyDescent="0.5">
      <c r="A2277">
        <v>14</v>
      </c>
      <c r="B2277">
        <v>438</v>
      </c>
      <c r="C2277">
        <v>2020</v>
      </c>
      <c r="D2277">
        <v>99</v>
      </c>
      <c r="E2277">
        <v>99</v>
      </c>
      <c r="F2277">
        <v>99</v>
      </c>
      <c r="G2277">
        <v>99</v>
      </c>
      <c r="H2277">
        <v>99</v>
      </c>
      <c r="I2277">
        <v>99</v>
      </c>
      <c r="J2277">
        <v>999</v>
      </c>
      <c r="K2277">
        <v>99</v>
      </c>
      <c r="L2277">
        <v>99</v>
      </c>
      <c r="M2277">
        <v>99</v>
      </c>
      <c r="N2277">
        <v>99</v>
      </c>
      <c r="O2277">
        <v>1</v>
      </c>
      <c r="P2277">
        <v>3043</v>
      </c>
      <c r="R2277">
        <v>0</v>
      </c>
    </row>
    <row r="2278" spans="1:38" x14ac:dyDescent="0.5">
      <c r="A2278">
        <v>14</v>
      </c>
      <c r="B2278">
        <v>439</v>
      </c>
      <c r="C2278">
        <v>2021</v>
      </c>
      <c r="D2278">
        <v>99</v>
      </c>
      <c r="E2278">
        <v>99</v>
      </c>
      <c r="F2278">
        <v>99</v>
      </c>
      <c r="G2278">
        <v>99</v>
      </c>
      <c r="H2278">
        <v>99</v>
      </c>
      <c r="I2278">
        <v>99</v>
      </c>
      <c r="J2278">
        <v>999</v>
      </c>
      <c r="K2278">
        <v>99</v>
      </c>
      <c r="L2278">
        <v>99</v>
      </c>
      <c r="M2278">
        <v>99</v>
      </c>
      <c r="N2278">
        <v>99</v>
      </c>
      <c r="O2278">
        <v>1</v>
      </c>
      <c r="P2278">
        <v>3043</v>
      </c>
      <c r="R2278">
        <v>0</v>
      </c>
    </row>
    <row r="2279" spans="1:38" x14ac:dyDescent="0.5">
      <c r="A2279">
        <v>14</v>
      </c>
      <c r="B2279">
        <v>440</v>
      </c>
      <c r="C2279">
        <v>2022</v>
      </c>
      <c r="D2279">
        <v>99</v>
      </c>
      <c r="E2279">
        <v>99</v>
      </c>
      <c r="F2279">
        <v>99</v>
      </c>
      <c r="G2279">
        <v>99</v>
      </c>
      <c r="H2279">
        <v>99</v>
      </c>
      <c r="I2279">
        <v>99</v>
      </c>
      <c r="J2279">
        <v>999</v>
      </c>
      <c r="K2279">
        <v>99</v>
      </c>
      <c r="L2279">
        <v>99</v>
      </c>
      <c r="M2279">
        <v>99</v>
      </c>
      <c r="N2279">
        <v>99</v>
      </c>
      <c r="O2279">
        <v>1</v>
      </c>
      <c r="P2279">
        <v>3043</v>
      </c>
      <c r="R2279">
        <v>0</v>
      </c>
    </row>
    <row r="2280" spans="1:38" x14ac:dyDescent="0.5">
      <c r="A2280">
        <v>14</v>
      </c>
      <c r="B2280">
        <v>441</v>
      </c>
      <c r="C2280">
        <v>2012</v>
      </c>
      <c r="D2280">
        <v>99</v>
      </c>
      <c r="E2280">
        <v>99</v>
      </c>
      <c r="F2280">
        <v>99</v>
      </c>
      <c r="G2280">
        <v>99</v>
      </c>
      <c r="H2280">
        <v>99</v>
      </c>
      <c r="I2280">
        <v>99</v>
      </c>
      <c r="J2280">
        <v>999</v>
      </c>
      <c r="K2280">
        <v>99</v>
      </c>
      <c r="L2280">
        <v>99</v>
      </c>
      <c r="M2280">
        <v>99</v>
      </c>
      <c r="N2280">
        <v>99</v>
      </c>
      <c r="O2280">
        <v>1</v>
      </c>
      <c r="P2280">
        <v>3044</v>
      </c>
      <c r="R2280">
        <v>0</v>
      </c>
    </row>
    <row r="2281" spans="1:38" x14ac:dyDescent="0.5">
      <c r="A2281">
        <v>14</v>
      </c>
      <c r="B2281">
        <v>442</v>
      </c>
      <c r="C2281">
        <v>2013</v>
      </c>
      <c r="D2281">
        <v>99</v>
      </c>
      <c r="E2281">
        <v>99</v>
      </c>
      <c r="F2281">
        <v>99</v>
      </c>
      <c r="G2281">
        <v>99</v>
      </c>
      <c r="H2281">
        <v>99</v>
      </c>
      <c r="I2281">
        <v>99</v>
      </c>
      <c r="J2281">
        <v>999</v>
      </c>
      <c r="K2281">
        <v>99</v>
      </c>
      <c r="L2281">
        <v>99</v>
      </c>
      <c r="M2281">
        <v>99</v>
      </c>
      <c r="N2281">
        <v>99</v>
      </c>
      <c r="O2281">
        <v>1</v>
      </c>
      <c r="P2281">
        <v>3044</v>
      </c>
      <c r="R2281">
        <v>0</v>
      </c>
    </row>
    <row r="2282" spans="1:38" x14ac:dyDescent="0.5">
      <c r="A2282">
        <v>14</v>
      </c>
      <c r="B2282">
        <v>443</v>
      </c>
      <c r="C2282">
        <v>2014</v>
      </c>
      <c r="D2282">
        <v>99</v>
      </c>
      <c r="E2282">
        <v>99</v>
      </c>
      <c r="F2282">
        <v>99</v>
      </c>
      <c r="G2282">
        <v>99</v>
      </c>
      <c r="H2282">
        <v>99</v>
      </c>
      <c r="I2282">
        <v>99</v>
      </c>
      <c r="J2282">
        <v>999</v>
      </c>
      <c r="K2282">
        <v>99</v>
      </c>
      <c r="L2282">
        <v>99</v>
      </c>
      <c r="M2282">
        <v>99</v>
      </c>
      <c r="N2282">
        <v>99</v>
      </c>
      <c r="O2282">
        <v>1</v>
      </c>
      <c r="P2282">
        <v>3044</v>
      </c>
      <c r="R2282">
        <v>0</v>
      </c>
    </row>
    <row r="2283" spans="1:38" x14ac:dyDescent="0.5">
      <c r="A2283">
        <v>14</v>
      </c>
      <c r="B2283">
        <v>444</v>
      </c>
      <c r="C2283">
        <v>2015</v>
      </c>
      <c r="D2283">
        <v>99</v>
      </c>
      <c r="E2283">
        <v>99</v>
      </c>
      <c r="F2283">
        <v>99</v>
      </c>
      <c r="G2283">
        <v>99</v>
      </c>
      <c r="H2283">
        <v>99</v>
      </c>
      <c r="I2283">
        <v>99</v>
      </c>
      <c r="J2283">
        <v>999</v>
      </c>
      <c r="K2283">
        <v>99</v>
      </c>
      <c r="L2283">
        <v>99</v>
      </c>
      <c r="M2283">
        <v>99</v>
      </c>
      <c r="N2283">
        <v>99</v>
      </c>
      <c r="O2283">
        <v>1</v>
      </c>
      <c r="P2283">
        <v>3044</v>
      </c>
      <c r="R2283">
        <v>0</v>
      </c>
    </row>
    <row r="2284" spans="1:38" x14ac:dyDescent="0.5">
      <c r="A2284">
        <v>14</v>
      </c>
      <c r="B2284">
        <v>445</v>
      </c>
      <c r="C2284">
        <v>2016</v>
      </c>
      <c r="D2284">
        <v>99</v>
      </c>
      <c r="E2284">
        <v>99</v>
      </c>
      <c r="F2284">
        <v>99</v>
      </c>
      <c r="G2284">
        <v>99</v>
      </c>
      <c r="H2284">
        <v>99</v>
      </c>
      <c r="I2284">
        <v>99</v>
      </c>
      <c r="J2284">
        <v>999</v>
      </c>
      <c r="K2284">
        <v>99</v>
      </c>
      <c r="L2284">
        <v>99</v>
      </c>
      <c r="M2284">
        <v>99</v>
      </c>
      <c r="N2284">
        <v>99</v>
      </c>
      <c r="O2284">
        <v>1</v>
      </c>
      <c r="P2284">
        <v>3044</v>
      </c>
      <c r="R2284">
        <v>0</v>
      </c>
    </row>
    <row r="2285" spans="1:38" x14ac:dyDescent="0.5">
      <c r="A2285">
        <v>14</v>
      </c>
      <c r="B2285">
        <v>446</v>
      </c>
      <c r="C2285">
        <v>2017</v>
      </c>
      <c r="D2285">
        <v>99</v>
      </c>
      <c r="E2285">
        <v>99</v>
      </c>
      <c r="F2285">
        <v>99</v>
      </c>
      <c r="G2285">
        <v>99</v>
      </c>
      <c r="H2285">
        <v>99</v>
      </c>
      <c r="I2285">
        <v>99</v>
      </c>
      <c r="J2285">
        <v>999</v>
      </c>
      <c r="K2285">
        <v>99</v>
      </c>
      <c r="L2285">
        <v>99</v>
      </c>
      <c r="M2285">
        <v>99</v>
      </c>
      <c r="N2285">
        <v>99</v>
      </c>
      <c r="O2285">
        <v>1</v>
      </c>
      <c r="P2285">
        <v>3044</v>
      </c>
      <c r="R2285">
        <v>0</v>
      </c>
    </row>
    <row r="2286" spans="1:38" x14ac:dyDescent="0.5">
      <c r="A2286">
        <v>14</v>
      </c>
      <c r="B2286">
        <v>447</v>
      </c>
      <c r="C2286">
        <v>2018</v>
      </c>
      <c r="D2286">
        <v>99</v>
      </c>
      <c r="E2286">
        <v>99</v>
      </c>
      <c r="F2286">
        <v>99</v>
      </c>
      <c r="G2286">
        <v>99</v>
      </c>
      <c r="H2286">
        <v>99</v>
      </c>
      <c r="I2286">
        <v>99</v>
      </c>
      <c r="J2286">
        <v>999</v>
      </c>
      <c r="K2286">
        <v>99</v>
      </c>
      <c r="L2286">
        <v>99</v>
      </c>
      <c r="M2286">
        <v>99</v>
      </c>
      <c r="N2286">
        <v>99</v>
      </c>
      <c r="O2286">
        <v>1</v>
      </c>
      <c r="P2286">
        <v>3044</v>
      </c>
      <c r="R2286">
        <v>0</v>
      </c>
    </row>
    <row r="2287" spans="1:38" x14ac:dyDescent="0.5">
      <c r="A2287">
        <v>14</v>
      </c>
      <c r="B2287">
        <v>448</v>
      </c>
      <c r="C2287">
        <v>2019</v>
      </c>
      <c r="D2287">
        <v>99</v>
      </c>
      <c r="E2287">
        <v>99</v>
      </c>
      <c r="F2287">
        <v>99</v>
      </c>
      <c r="G2287">
        <v>99</v>
      </c>
      <c r="H2287">
        <v>99</v>
      </c>
      <c r="I2287">
        <v>99</v>
      </c>
      <c r="J2287">
        <v>999</v>
      </c>
      <c r="K2287">
        <v>99</v>
      </c>
      <c r="L2287">
        <v>99</v>
      </c>
      <c r="M2287">
        <v>99</v>
      </c>
      <c r="N2287">
        <v>99</v>
      </c>
      <c r="O2287">
        <v>1</v>
      </c>
      <c r="P2287">
        <v>3044</v>
      </c>
      <c r="R2287">
        <v>0</v>
      </c>
    </row>
    <row r="2288" spans="1:38" x14ac:dyDescent="0.5">
      <c r="A2288">
        <v>14</v>
      </c>
      <c r="B2288">
        <v>449</v>
      </c>
      <c r="C2288">
        <v>2020</v>
      </c>
      <c r="D2288">
        <v>99</v>
      </c>
      <c r="E2288">
        <v>99</v>
      </c>
      <c r="F2288">
        <v>99</v>
      </c>
      <c r="G2288">
        <v>99</v>
      </c>
      <c r="H2288">
        <v>99</v>
      </c>
      <c r="I2288">
        <v>99</v>
      </c>
      <c r="J2288">
        <v>999</v>
      </c>
      <c r="K2288">
        <v>99</v>
      </c>
      <c r="L2288">
        <v>99</v>
      </c>
      <c r="M2288">
        <v>99</v>
      </c>
      <c r="N2288">
        <v>99</v>
      </c>
      <c r="O2288">
        <v>1</v>
      </c>
      <c r="P2288">
        <v>3044</v>
      </c>
      <c r="R2288">
        <v>0</v>
      </c>
    </row>
    <row r="2289" spans="1:18" x14ac:dyDescent="0.5">
      <c r="A2289">
        <v>14</v>
      </c>
      <c r="B2289">
        <v>450</v>
      </c>
      <c r="C2289">
        <v>2021</v>
      </c>
      <c r="D2289">
        <v>99</v>
      </c>
      <c r="E2289">
        <v>99</v>
      </c>
      <c r="F2289">
        <v>99</v>
      </c>
      <c r="G2289">
        <v>99</v>
      </c>
      <c r="H2289">
        <v>99</v>
      </c>
      <c r="I2289">
        <v>99</v>
      </c>
      <c r="J2289">
        <v>999</v>
      </c>
      <c r="K2289">
        <v>99</v>
      </c>
      <c r="L2289">
        <v>99</v>
      </c>
      <c r="M2289">
        <v>99</v>
      </c>
      <c r="N2289">
        <v>99</v>
      </c>
      <c r="O2289">
        <v>1</v>
      </c>
      <c r="P2289">
        <v>3044</v>
      </c>
      <c r="R2289">
        <v>0</v>
      </c>
    </row>
    <row r="2290" spans="1:18" x14ac:dyDescent="0.5">
      <c r="A2290">
        <v>14</v>
      </c>
      <c r="B2290">
        <v>451</v>
      </c>
      <c r="C2290">
        <v>2022</v>
      </c>
      <c r="D2290">
        <v>99</v>
      </c>
      <c r="E2290">
        <v>99</v>
      </c>
      <c r="F2290">
        <v>99</v>
      </c>
      <c r="G2290">
        <v>99</v>
      </c>
      <c r="H2290">
        <v>99</v>
      </c>
      <c r="I2290">
        <v>99</v>
      </c>
      <c r="J2290">
        <v>999</v>
      </c>
      <c r="K2290">
        <v>99</v>
      </c>
      <c r="L2290">
        <v>99</v>
      </c>
      <c r="M2290">
        <v>99</v>
      </c>
      <c r="N2290">
        <v>99</v>
      </c>
      <c r="O2290">
        <v>1</v>
      </c>
      <c r="P2290">
        <v>3044</v>
      </c>
      <c r="R2290">
        <v>0</v>
      </c>
    </row>
    <row r="2291" spans="1:18" x14ac:dyDescent="0.5">
      <c r="A2291">
        <v>14</v>
      </c>
      <c r="B2291">
        <v>452</v>
      </c>
      <c r="C2291">
        <v>2012</v>
      </c>
      <c r="D2291">
        <v>99</v>
      </c>
      <c r="E2291">
        <v>99</v>
      </c>
      <c r="F2291">
        <v>99</v>
      </c>
      <c r="G2291">
        <v>99</v>
      </c>
      <c r="H2291">
        <v>99</v>
      </c>
      <c r="I2291">
        <v>99</v>
      </c>
      <c r="J2291">
        <v>999</v>
      </c>
      <c r="K2291">
        <v>99</v>
      </c>
      <c r="L2291">
        <v>99</v>
      </c>
      <c r="M2291">
        <v>99</v>
      </c>
      <c r="N2291">
        <v>99</v>
      </c>
      <c r="O2291">
        <v>1</v>
      </c>
      <c r="P2291">
        <v>3045</v>
      </c>
      <c r="R2291">
        <v>0</v>
      </c>
    </row>
    <row r="2292" spans="1:18" x14ac:dyDescent="0.5">
      <c r="A2292">
        <v>14</v>
      </c>
      <c r="B2292">
        <v>453</v>
      </c>
      <c r="C2292">
        <v>2013</v>
      </c>
      <c r="D2292">
        <v>99</v>
      </c>
      <c r="E2292">
        <v>99</v>
      </c>
      <c r="F2292">
        <v>99</v>
      </c>
      <c r="G2292">
        <v>99</v>
      </c>
      <c r="H2292">
        <v>99</v>
      </c>
      <c r="I2292">
        <v>99</v>
      </c>
      <c r="J2292">
        <v>999</v>
      </c>
      <c r="K2292">
        <v>99</v>
      </c>
      <c r="L2292">
        <v>99</v>
      </c>
      <c r="M2292">
        <v>99</v>
      </c>
      <c r="N2292">
        <v>99</v>
      </c>
      <c r="O2292">
        <v>1</v>
      </c>
      <c r="P2292">
        <v>3045</v>
      </c>
      <c r="R2292">
        <v>0</v>
      </c>
    </row>
    <row r="2293" spans="1:18" x14ac:dyDescent="0.5">
      <c r="A2293">
        <v>14</v>
      </c>
      <c r="B2293">
        <v>454</v>
      </c>
      <c r="C2293">
        <v>2014</v>
      </c>
      <c r="D2293">
        <v>99</v>
      </c>
      <c r="E2293">
        <v>99</v>
      </c>
      <c r="F2293">
        <v>99</v>
      </c>
      <c r="G2293">
        <v>99</v>
      </c>
      <c r="H2293">
        <v>99</v>
      </c>
      <c r="I2293">
        <v>99</v>
      </c>
      <c r="J2293">
        <v>999</v>
      </c>
      <c r="K2293">
        <v>99</v>
      </c>
      <c r="L2293">
        <v>99</v>
      </c>
      <c r="M2293">
        <v>99</v>
      </c>
      <c r="N2293">
        <v>99</v>
      </c>
      <c r="O2293">
        <v>1</v>
      </c>
      <c r="P2293">
        <v>3045</v>
      </c>
      <c r="R2293">
        <v>0</v>
      </c>
    </row>
    <row r="2294" spans="1:18" x14ac:dyDescent="0.5">
      <c r="A2294">
        <v>14</v>
      </c>
      <c r="B2294">
        <v>455</v>
      </c>
      <c r="C2294">
        <v>2015</v>
      </c>
      <c r="D2294">
        <v>99</v>
      </c>
      <c r="E2294">
        <v>99</v>
      </c>
      <c r="F2294">
        <v>99</v>
      </c>
      <c r="G2294">
        <v>99</v>
      </c>
      <c r="H2294">
        <v>99</v>
      </c>
      <c r="I2294">
        <v>99</v>
      </c>
      <c r="J2294">
        <v>999</v>
      </c>
      <c r="K2294">
        <v>99</v>
      </c>
      <c r="L2294">
        <v>99</v>
      </c>
      <c r="M2294">
        <v>99</v>
      </c>
      <c r="N2294">
        <v>99</v>
      </c>
      <c r="O2294">
        <v>1</v>
      </c>
      <c r="P2294">
        <v>3045</v>
      </c>
      <c r="R2294">
        <v>0</v>
      </c>
    </row>
    <row r="2295" spans="1:18" x14ac:dyDescent="0.5">
      <c r="A2295">
        <v>14</v>
      </c>
      <c r="B2295">
        <v>456</v>
      </c>
      <c r="C2295">
        <v>2016</v>
      </c>
      <c r="D2295">
        <v>99</v>
      </c>
      <c r="E2295">
        <v>99</v>
      </c>
      <c r="F2295">
        <v>99</v>
      </c>
      <c r="G2295">
        <v>99</v>
      </c>
      <c r="H2295">
        <v>99</v>
      </c>
      <c r="I2295">
        <v>99</v>
      </c>
      <c r="J2295">
        <v>999</v>
      </c>
      <c r="K2295">
        <v>99</v>
      </c>
      <c r="L2295">
        <v>99</v>
      </c>
      <c r="M2295">
        <v>99</v>
      </c>
      <c r="N2295">
        <v>99</v>
      </c>
      <c r="O2295">
        <v>1</v>
      </c>
      <c r="P2295">
        <v>3045</v>
      </c>
      <c r="R2295">
        <v>0</v>
      </c>
    </row>
    <row r="2296" spans="1:18" x14ac:dyDescent="0.5">
      <c r="A2296">
        <v>14</v>
      </c>
      <c r="B2296">
        <v>457</v>
      </c>
      <c r="C2296">
        <v>2017</v>
      </c>
      <c r="D2296">
        <v>99</v>
      </c>
      <c r="E2296">
        <v>99</v>
      </c>
      <c r="F2296">
        <v>99</v>
      </c>
      <c r="G2296">
        <v>99</v>
      </c>
      <c r="H2296">
        <v>99</v>
      </c>
      <c r="I2296">
        <v>99</v>
      </c>
      <c r="J2296">
        <v>999</v>
      </c>
      <c r="K2296">
        <v>99</v>
      </c>
      <c r="L2296">
        <v>99</v>
      </c>
      <c r="M2296">
        <v>99</v>
      </c>
      <c r="N2296">
        <v>99</v>
      </c>
      <c r="O2296">
        <v>1</v>
      </c>
      <c r="P2296">
        <v>3045</v>
      </c>
      <c r="R2296">
        <v>0</v>
      </c>
    </row>
    <row r="2297" spans="1:18" x14ac:dyDescent="0.5">
      <c r="A2297">
        <v>14</v>
      </c>
      <c r="B2297">
        <v>458</v>
      </c>
      <c r="C2297">
        <v>2018</v>
      </c>
      <c r="D2297">
        <v>99</v>
      </c>
      <c r="E2297">
        <v>99</v>
      </c>
      <c r="F2297">
        <v>99</v>
      </c>
      <c r="G2297">
        <v>99</v>
      </c>
      <c r="H2297">
        <v>99</v>
      </c>
      <c r="I2297">
        <v>99</v>
      </c>
      <c r="J2297">
        <v>999</v>
      </c>
      <c r="K2297">
        <v>99</v>
      </c>
      <c r="L2297">
        <v>99</v>
      </c>
      <c r="M2297">
        <v>99</v>
      </c>
      <c r="N2297">
        <v>99</v>
      </c>
      <c r="O2297">
        <v>1</v>
      </c>
      <c r="P2297">
        <v>3045</v>
      </c>
      <c r="R2297">
        <v>0</v>
      </c>
    </row>
    <row r="2298" spans="1:18" x14ac:dyDescent="0.5">
      <c r="A2298">
        <v>14</v>
      </c>
      <c r="B2298">
        <v>459</v>
      </c>
      <c r="C2298">
        <v>2019</v>
      </c>
      <c r="D2298">
        <v>99</v>
      </c>
      <c r="E2298">
        <v>99</v>
      </c>
      <c r="F2298">
        <v>99</v>
      </c>
      <c r="G2298">
        <v>99</v>
      </c>
      <c r="H2298">
        <v>99</v>
      </c>
      <c r="I2298">
        <v>99</v>
      </c>
      <c r="J2298">
        <v>999</v>
      </c>
      <c r="K2298">
        <v>99</v>
      </c>
      <c r="L2298">
        <v>99</v>
      </c>
      <c r="M2298">
        <v>99</v>
      </c>
      <c r="N2298">
        <v>99</v>
      </c>
      <c r="O2298">
        <v>1</v>
      </c>
      <c r="P2298">
        <v>3045</v>
      </c>
      <c r="R2298">
        <v>0</v>
      </c>
    </row>
    <row r="2299" spans="1:18" x14ac:dyDescent="0.5">
      <c r="A2299">
        <v>14</v>
      </c>
      <c r="B2299">
        <v>460</v>
      </c>
      <c r="C2299">
        <v>2020</v>
      </c>
      <c r="D2299">
        <v>99</v>
      </c>
      <c r="E2299">
        <v>99</v>
      </c>
      <c r="F2299">
        <v>99</v>
      </c>
      <c r="G2299">
        <v>99</v>
      </c>
      <c r="H2299">
        <v>99</v>
      </c>
      <c r="I2299">
        <v>99</v>
      </c>
      <c r="J2299">
        <v>999</v>
      </c>
      <c r="K2299">
        <v>99</v>
      </c>
      <c r="L2299">
        <v>99</v>
      </c>
      <c r="M2299">
        <v>99</v>
      </c>
      <c r="N2299">
        <v>99</v>
      </c>
      <c r="O2299">
        <v>1</v>
      </c>
      <c r="P2299">
        <v>3045</v>
      </c>
      <c r="R2299">
        <v>0</v>
      </c>
    </row>
    <row r="2300" spans="1:18" x14ac:dyDescent="0.5">
      <c r="A2300">
        <v>14</v>
      </c>
      <c r="B2300">
        <v>461</v>
      </c>
      <c r="C2300">
        <v>2021</v>
      </c>
      <c r="D2300">
        <v>99</v>
      </c>
      <c r="E2300">
        <v>99</v>
      </c>
      <c r="F2300">
        <v>99</v>
      </c>
      <c r="G2300">
        <v>99</v>
      </c>
      <c r="H2300">
        <v>99</v>
      </c>
      <c r="I2300">
        <v>99</v>
      </c>
      <c r="J2300">
        <v>999</v>
      </c>
      <c r="K2300">
        <v>99</v>
      </c>
      <c r="L2300">
        <v>99</v>
      </c>
      <c r="M2300">
        <v>99</v>
      </c>
      <c r="N2300">
        <v>99</v>
      </c>
      <c r="O2300">
        <v>1</v>
      </c>
      <c r="P2300">
        <v>3045</v>
      </c>
      <c r="R2300">
        <v>0</v>
      </c>
    </row>
    <row r="2301" spans="1:18" x14ac:dyDescent="0.5">
      <c r="A2301">
        <v>14</v>
      </c>
      <c r="B2301">
        <v>462</v>
      </c>
      <c r="C2301">
        <v>2022</v>
      </c>
      <c r="D2301">
        <v>99</v>
      </c>
      <c r="E2301">
        <v>99</v>
      </c>
      <c r="F2301">
        <v>99</v>
      </c>
      <c r="G2301">
        <v>99</v>
      </c>
      <c r="H2301">
        <v>99</v>
      </c>
      <c r="I2301">
        <v>99</v>
      </c>
      <c r="J2301">
        <v>999</v>
      </c>
      <c r="K2301">
        <v>99</v>
      </c>
      <c r="L2301">
        <v>99</v>
      </c>
      <c r="M2301">
        <v>99</v>
      </c>
      <c r="N2301">
        <v>99</v>
      </c>
      <c r="O2301">
        <v>1</v>
      </c>
      <c r="P2301">
        <v>3045</v>
      </c>
      <c r="R2301">
        <v>0</v>
      </c>
    </row>
    <row r="2302" spans="1:18" x14ac:dyDescent="0.5">
      <c r="A2302">
        <v>14</v>
      </c>
      <c r="B2302">
        <v>463</v>
      </c>
      <c r="C2302">
        <v>2012</v>
      </c>
      <c r="D2302">
        <v>99</v>
      </c>
      <c r="E2302">
        <v>99</v>
      </c>
      <c r="F2302">
        <v>99</v>
      </c>
      <c r="G2302">
        <v>99</v>
      </c>
      <c r="H2302">
        <v>99</v>
      </c>
      <c r="I2302">
        <v>99</v>
      </c>
      <c r="J2302">
        <v>999</v>
      </c>
      <c r="K2302">
        <v>99</v>
      </c>
      <c r="L2302">
        <v>99</v>
      </c>
      <c r="M2302">
        <v>99</v>
      </c>
      <c r="N2302">
        <v>99</v>
      </c>
      <c r="O2302">
        <v>1</v>
      </c>
      <c r="P2302">
        <v>3046</v>
      </c>
      <c r="R2302">
        <v>0</v>
      </c>
    </row>
    <row r="2303" spans="1:18" x14ac:dyDescent="0.5">
      <c r="A2303">
        <v>14</v>
      </c>
      <c r="B2303">
        <v>464</v>
      </c>
      <c r="C2303">
        <v>2013</v>
      </c>
      <c r="D2303">
        <v>99</v>
      </c>
      <c r="E2303">
        <v>99</v>
      </c>
      <c r="F2303">
        <v>99</v>
      </c>
      <c r="G2303">
        <v>99</v>
      </c>
      <c r="H2303">
        <v>99</v>
      </c>
      <c r="I2303">
        <v>99</v>
      </c>
      <c r="J2303">
        <v>999</v>
      </c>
      <c r="K2303">
        <v>99</v>
      </c>
      <c r="L2303">
        <v>99</v>
      </c>
      <c r="M2303">
        <v>99</v>
      </c>
      <c r="N2303">
        <v>99</v>
      </c>
      <c r="O2303">
        <v>1</v>
      </c>
      <c r="P2303">
        <v>3046</v>
      </c>
      <c r="R2303">
        <v>0</v>
      </c>
    </row>
    <row r="2304" spans="1:18" x14ac:dyDescent="0.5">
      <c r="A2304">
        <v>14</v>
      </c>
      <c r="B2304">
        <v>465</v>
      </c>
      <c r="C2304">
        <v>2014</v>
      </c>
      <c r="D2304">
        <v>99</v>
      </c>
      <c r="E2304">
        <v>99</v>
      </c>
      <c r="F2304">
        <v>99</v>
      </c>
      <c r="G2304">
        <v>99</v>
      </c>
      <c r="H2304">
        <v>99</v>
      </c>
      <c r="I2304">
        <v>99</v>
      </c>
      <c r="J2304">
        <v>999</v>
      </c>
      <c r="K2304">
        <v>99</v>
      </c>
      <c r="L2304">
        <v>99</v>
      </c>
      <c r="M2304">
        <v>99</v>
      </c>
      <c r="N2304">
        <v>99</v>
      </c>
      <c r="O2304">
        <v>1</v>
      </c>
      <c r="P2304">
        <v>3046</v>
      </c>
      <c r="R2304">
        <v>0</v>
      </c>
    </row>
    <row r="2305" spans="1:18" x14ac:dyDescent="0.5">
      <c r="A2305">
        <v>14</v>
      </c>
      <c r="B2305">
        <v>466</v>
      </c>
      <c r="C2305">
        <v>2015</v>
      </c>
      <c r="D2305">
        <v>99</v>
      </c>
      <c r="E2305">
        <v>99</v>
      </c>
      <c r="F2305">
        <v>99</v>
      </c>
      <c r="G2305">
        <v>99</v>
      </c>
      <c r="H2305">
        <v>99</v>
      </c>
      <c r="I2305">
        <v>99</v>
      </c>
      <c r="J2305">
        <v>999</v>
      </c>
      <c r="K2305">
        <v>99</v>
      </c>
      <c r="L2305">
        <v>99</v>
      </c>
      <c r="M2305">
        <v>99</v>
      </c>
      <c r="N2305">
        <v>99</v>
      </c>
      <c r="O2305">
        <v>1</v>
      </c>
      <c r="P2305">
        <v>3046</v>
      </c>
      <c r="R2305">
        <v>0</v>
      </c>
    </row>
    <row r="2306" spans="1:18" x14ac:dyDescent="0.5">
      <c r="A2306">
        <v>14</v>
      </c>
      <c r="B2306">
        <v>467</v>
      </c>
      <c r="C2306">
        <v>2016</v>
      </c>
      <c r="D2306">
        <v>99</v>
      </c>
      <c r="E2306">
        <v>99</v>
      </c>
      <c r="F2306">
        <v>99</v>
      </c>
      <c r="G2306">
        <v>99</v>
      </c>
      <c r="H2306">
        <v>99</v>
      </c>
      <c r="I2306">
        <v>99</v>
      </c>
      <c r="J2306">
        <v>999</v>
      </c>
      <c r="K2306">
        <v>99</v>
      </c>
      <c r="L2306">
        <v>99</v>
      </c>
      <c r="M2306">
        <v>99</v>
      </c>
      <c r="N2306">
        <v>99</v>
      </c>
      <c r="O2306">
        <v>1</v>
      </c>
      <c r="P2306">
        <v>3046</v>
      </c>
      <c r="R2306">
        <v>0</v>
      </c>
    </row>
    <row r="2307" spans="1:18" x14ac:dyDescent="0.5">
      <c r="A2307">
        <v>14</v>
      </c>
      <c r="B2307">
        <v>468</v>
      </c>
      <c r="C2307">
        <v>2017</v>
      </c>
      <c r="D2307">
        <v>99</v>
      </c>
      <c r="E2307">
        <v>99</v>
      </c>
      <c r="F2307">
        <v>99</v>
      </c>
      <c r="G2307">
        <v>99</v>
      </c>
      <c r="H2307">
        <v>99</v>
      </c>
      <c r="I2307">
        <v>99</v>
      </c>
      <c r="J2307">
        <v>999</v>
      </c>
      <c r="K2307">
        <v>99</v>
      </c>
      <c r="L2307">
        <v>99</v>
      </c>
      <c r="M2307">
        <v>99</v>
      </c>
      <c r="N2307">
        <v>99</v>
      </c>
      <c r="O2307">
        <v>1</v>
      </c>
      <c r="P2307">
        <v>3046</v>
      </c>
      <c r="R2307">
        <v>0</v>
      </c>
    </row>
    <row r="2308" spans="1:18" x14ac:dyDescent="0.5">
      <c r="A2308">
        <v>14</v>
      </c>
      <c r="B2308">
        <v>469</v>
      </c>
      <c r="C2308">
        <v>2018</v>
      </c>
      <c r="D2308">
        <v>99</v>
      </c>
      <c r="E2308">
        <v>99</v>
      </c>
      <c r="F2308">
        <v>99</v>
      </c>
      <c r="G2308">
        <v>99</v>
      </c>
      <c r="H2308">
        <v>99</v>
      </c>
      <c r="I2308">
        <v>99</v>
      </c>
      <c r="J2308">
        <v>999</v>
      </c>
      <c r="K2308">
        <v>99</v>
      </c>
      <c r="L2308">
        <v>99</v>
      </c>
      <c r="M2308">
        <v>99</v>
      </c>
      <c r="N2308">
        <v>99</v>
      </c>
      <c r="O2308">
        <v>1</v>
      </c>
      <c r="P2308">
        <v>3046</v>
      </c>
      <c r="R2308">
        <v>0</v>
      </c>
    </row>
    <row r="2309" spans="1:18" x14ac:dyDescent="0.5">
      <c r="A2309">
        <v>14</v>
      </c>
      <c r="B2309">
        <v>470</v>
      </c>
      <c r="C2309">
        <v>2019</v>
      </c>
      <c r="D2309">
        <v>99</v>
      </c>
      <c r="E2309">
        <v>99</v>
      </c>
      <c r="F2309">
        <v>99</v>
      </c>
      <c r="G2309">
        <v>99</v>
      </c>
      <c r="H2309">
        <v>99</v>
      </c>
      <c r="I2309">
        <v>99</v>
      </c>
      <c r="J2309">
        <v>999</v>
      </c>
      <c r="K2309">
        <v>99</v>
      </c>
      <c r="L2309">
        <v>99</v>
      </c>
      <c r="M2309">
        <v>99</v>
      </c>
      <c r="N2309">
        <v>99</v>
      </c>
      <c r="O2309">
        <v>1</v>
      </c>
      <c r="P2309">
        <v>3046</v>
      </c>
      <c r="R2309">
        <v>0</v>
      </c>
    </row>
    <row r="2310" spans="1:18" x14ac:dyDescent="0.5">
      <c r="A2310">
        <v>14</v>
      </c>
      <c r="B2310">
        <v>471</v>
      </c>
      <c r="C2310">
        <v>2020</v>
      </c>
      <c r="D2310">
        <v>99</v>
      </c>
      <c r="E2310">
        <v>99</v>
      </c>
      <c r="F2310">
        <v>99</v>
      </c>
      <c r="G2310">
        <v>99</v>
      </c>
      <c r="H2310">
        <v>99</v>
      </c>
      <c r="I2310">
        <v>99</v>
      </c>
      <c r="J2310">
        <v>999</v>
      </c>
      <c r="K2310">
        <v>99</v>
      </c>
      <c r="L2310">
        <v>99</v>
      </c>
      <c r="M2310">
        <v>99</v>
      </c>
      <c r="N2310">
        <v>99</v>
      </c>
      <c r="O2310">
        <v>1</v>
      </c>
      <c r="P2310">
        <v>3046</v>
      </c>
      <c r="R2310">
        <v>0</v>
      </c>
    </row>
    <row r="2311" spans="1:18" x14ac:dyDescent="0.5">
      <c r="A2311">
        <v>14</v>
      </c>
      <c r="B2311">
        <v>472</v>
      </c>
      <c r="C2311">
        <v>2021</v>
      </c>
      <c r="D2311">
        <v>99</v>
      </c>
      <c r="E2311">
        <v>99</v>
      </c>
      <c r="F2311">
        <v>99</v>
      </c>
      <c r="G2311">
        <v>99</v>
      </c>
      <c r="H2311">
        <v>99</v>
      </c>
      <c r="I2311">
        <v>99</v>
      </c>
      <c r="J2311">
        <v>999</v>
      </c>
      <c r="K2311">
        <v>99</v>
      </c>
      <c r="L2311">
        <v>99</v>
      </c>
      <c r="M2311">
        <v>99</v>
      </c>
      <c r="N2311">
        <v>99</v>
      </c>
      <c r="O2311">
        <v>1</v>
      </c>
      <c r="P2311">
        <v>3046</v>
      </c>
      <c r="R2311">
        <v>0</v>
      </c>
    </row>
    <row r="2312" spans="1:18" x14ac:dyDescent="0.5">
      <c r="A2312">
        <v>14</v>
      </c>
      <c r="B2312">
        <v>473</v>
      </c>
      <c r="C2312">
        <v>2022</v>
      </c>
      <c r="D2312">
        <v>99</v>
      </c>
      <c r="E2312">
        <v>99</v>
      </c>
      <c r="F2312">
        <v>99</v>
      </c>
      <c r="G2312">
        <v>99</v>
      </c>
      <c r="H2312">
        <v>99</v>
      </c>
      <c r="I2312">
        <v>99</v>
      </c>
      <c r="J2312">
        <v>999</v>
      </c>
      <c r="K2312">
        <v>99</v>
      </c>
      <c r="L2312">
        <v>99</v>
      </c>
      <c r="M2312">
        <v>99</v>
      </c>
      <c r="N2312">
        <v>99</v>
      </c>
      <c r="O2312">
        <v>1</v>
      </c>
      <c r="P2312">
        <v>3046</v>
      </c>
      <c r="R2312">
        <v>0</v>
      </c>
    </row>
    <row r="2313" spans="1:18" x14ac:dyDescent="0.5">
      <c r="A2313">
        <v>14</v>
      </c>
      <c r="B2313">
        <v>474</v>
      </c>
      <c r="C2313">
        <v>2012</v>
      </c>
      <c r="D2313">
        <v>99</v>
      </c>
      <c r="E2313">
        <v>99</v>
      </c>
      <c r="F2313">
        <v>99</v>
      </c>
      <c r="G2313">
        <v>99</v>
      </c>
      <c r="H2313">
        <v>99</v>
      </c>
      <c r="I2313">
        <v>99</v>
      </c>
      <c r="J2313">
        <v>999</v>
      </c>
      <c r="K2313">
        <v>99</v>
      </c>
      <c r="L2313">
        <v>99</v>
      </c>
      <c r="M2313">
        <v>99</v>
      </c>
      <c r="N2313">
        <v>99</v>
      </c>
      <c r="O2313">
        <v>1</v>
      </c>
      <c r="P2313">
        <v>3047</v>
      </c>
      <c r="R2313">
        <v>0</v>
      </c>
    </row>
    <row r="2314" spans="1:18" x14ac:dyDescent="0.5">
      <c r="A2314">
        <v>14</v>
      </c>
      <c r="B2314">
        <v>475</v>
      </c>
      <c r="C2314">
        <v>2013</v>
      </c>
      <c r="D2314">
        <v>99</v>
      </c>
      <c r="E2314">
        <v>99</v>
      </c>
      <c r="F2314">
        <v>99</v>
      </c>
      <c r="G2314">
        <v>99</v>
      </c>
      <c r="H2314">
        <v>99</v>
      </c>
      <c r="I2314">
        <v>99</v>
      </c>
      <c r="J2314">
        <v>999</v>
      </c>
      <c r="K2314">
        <v>99</v>
      </c>
      <c r="L2314">
        <v>99</v>
      </c>
      <c r="M2314">
        <v>99</v>
      </c>
      <c r="N2314">
        <v>99</v>
      </c>
      <c r="O2314">
        <v>1</v>
      </c>
      <c r="P2314">
        <v>3047</v>
      </c>
      <c r="R2314">
        <v>0</v>
      </c>
    </row>
    <row r="2315" spans="1:18" x14ac:dyDescent="0.5">
      <c r="A2315">
        <v>14</v>
      </c>
      <c r="B2315">
        <v>476</v>
      </c>
      <c r="C2315">
        <v>2014</v>
      </c>
      <c r="D2315">
        <v>99</v>
      </c>
      <c r="E2315">
        <v>99</v>
      </c>
      <c r="F2315">
        <v>99</v>
      </c>
      <c r="G2315">
        <v>99</v>
      </c>
      <c r="H2315">
        <v>99</v>
      </c>
      <c r="I2315">
        <v>99</v>
      </c>
      <c r="J2315">
        <v>999</v>
      </c>
      <c r="K2315">
        <v>99</v>
      </c>
      <c r="L2315">
        <v>99</v>
      </c>
      <c r="M2315">
        <v>99</v>
      </c>
      <c r="N2315">
        <v>99</v>
      </c>
      <c r="O2315">
        <v>1</v>
      </c>
      <c r="P2315">
        <v>3047</v>
      </c>
      <c r="R2315">
        <v>0</v>
      </c>
    </row>
    <row r="2316" spans="1:18" x14ac:dyDescent="0.5">
      <c r="A2316">
        <v>14</v>
      </c>
      <c r="B2316">
        <v>477</v>
      </c>
      <c r="C2316">
        <v>2015</v>
      </c>
      <c r="D2316">
        <v>99</v>
      </c>
      <c r="E2316">
        <v>99</v>
      </c>
      <c r="F2316">
        <v>99</v>
      </c>
      <c r="G2316">
        <v>99</v>
      </c>
      <c r="H2316">
        <v>99</v>
      </c>
      <c r="I2316">
        <v>99</v>
      </c>
      <c r="J2316">
        <v>999</v>
      </c>
      <c r="K2316">
        <v>99</v>
      </c>
      <c r="L2316">
        <v>99</v>
      </c>
      <c r="M2316">
        <v>99</v>
      </c>
      <c r="N2316">
        <v>99</v>
      </c>
      <c r="O2316">
        <v>1</v>
      </c>
      <c r="P2316">
        <v>3047</v>
      </c>
      <c r="R2316">
        <v>0</v>
      </c>
    </row>
    <row r="2317" spans="1:18" x14ac:dyDescent="0.5">
      <c r="A2317">
        <v>14</v>
      </c>
      <c r="B2317">
        <v>478</v>
      </c>
      <c r="C2317">
        <v>2016</v>
      </c>
      <c r="D2317">
        <v>99</v>
      </c>
      <c r="E2317">
        <v>99</v>
      </c>
      <c r="F2317">
        <v>99</v>
      </c>
      <c r="G2317">
        <v>99</v>
      </c>
      <c r="H2317">
        <v>99</v>
      </c>
      <c r="I2317">
        <v>99</v>
      </c>
      <c r="J2317">
        <v>999</v>
      </c>
      <c r="K2317">
        <v>99</v>
      </c>
      <c r="L2317">
        <v>99</v>
      </c>
      <c r="M2317">
        <v>99</v>
      </c>
      <c r="N2317">
        <v>99</v>
      </c>
      <c r="O2317">
        <v>1</v>
      </c>
      <c r="P2317">
        <v>3047</v>
      </c>
      <c r="R2317">
        <v>0</v>
      </c>
    </row>
    <row r="2318" spans="1:18" x14ac:dyDescent="0.5">
      <c r="A2318">
        <v>14</v>
      </c>
      <c r="B2318">
        <v>479</v>
      </c>
      <c r="C2318">
        <v>2017</v>
      </c>
      <c r="D2318">
        <v>99</v>
      </c>
      <c r="E2318">
        <v>99</v>
      </c>
      <c r="F2318">
        <v>99</v>
      </c>
      <c r="G2318">
        <v>99</v>
      </c>
      <c r="H2318">
        <v>99</v>
      </c>
      <c r="I2318">
        <v>99</v>
      </c>
      <c r="J2318">
        <v>999</v>
      </c>
      <c r="K2318">
        <v>99</v>
      </c>
      <c r="L2318">
        <v>99</v>
      </c>
      <c r="M2318">
        <v>99</v>
      </c>
      <c r="N2318">
        <v>99</v>
      </c>
      <c r="O2318">
        <v>1</v>
      </c>
      <c r="P2318">
        <v>3047</v>
      </c>
      <c r="R2318">
        <v>0</v>
      </c>
    </row>
    <row r="2319" spans="1:18" x14ac:dyDescent="0.5">
      <c r="A2319">
        <v>14</v>
      </c>
      <c r="B2319">
        <v>480</v>
      </c>
      <c r="C2319">
        <v>2018</v>
      </c>
      <c r="D2319">
        <v>99</v>
      </c>
      <c r="E2319">
        <v>99</v>
      </c>
      <c r="F2319">
        <v>99</v>
      </c>
      <c r="G2319">
        <v>99</v>
      </c>
      <c r="H2319">
        <v>99</v>
      </c>
      <c r="I2319">
        <v>99</v>
      </c>
      <c r="J2319">
        <v>999</v>
      </c>
      <c r="K2319">
        <v>99</v>
      </c>
      <c r="L2319">
        <v>99</v>
      </c>
      <c r="M2319">
        <v>99</v>
      </c>
      <c r="N2319">
        <v>99</v>
      </c>
      <c r="O2319">
        <v>1</v>
      </c>
      <c r="P2319">
        <v>3047</v>
      </c>
      <c r="R2319">
        <v>0</v>
      </c>
    </row>
    <row r="2320" spans="1:18" x14ac:dyDescent="0.5">
      <c r="A2320">
        <v>14</v>
      </c>
      <c r="B2320">
        <v>481</v>
      </c>
      <c r="C2320">
        <v>2019</v>
      </c>
      <c r="D2320">
        <v>99</v>
      </c>
      <c r="E2320">
        <v>99</v>
      </c>
      <c r="F2320">
        <v>99</v>
      </c>
      <c r="G2320">
        <v>99</v>
      </c>
      <c r="H2320">
        <v>99</v>
      </c>
      <c r="I2320">
        <v>99</v>
      </c>
      <c r="J2320">
        <v>999</v>
      </c>
      <c r="K2320">
        <v>99</v>
      </c>
      <c r="L2320">
        <v>99</v>
      </c>
      <c r="M2320">
        <v>99</v>
      </c>
      <c r="N2320">
        <v>99</v>
      </c>
      <c r="O2320">
        <v>1</v>
      </c>
      <c r="P2320">
        <v>3047</v>
      </c>
      <c r="R2320">
        <v>0</v>
      </c>
    </row>
    <row r="2321" spans="1:38" x14ac:dyDescent="0.5">
      <c r="A2321">
        <v>14</v>
      </c>
      <c r="B2321">
        <v>482</v>
      </c>
      <c r="C2321">
        <v>2020</v>
      </c>
      <c r="D2321">
        <v>99</v>
      </c>
      <c r="E2321">
        <v>99</v>
      </c>
      <c r="F2321">
        <v>99</v>
      </c>
      <c r="G2321">
        <v>99</v>
      </c>
      <c r="H2321">
        <v>99</v>
      </c>
      <c r="I2321">
        <v>99</v>
      </c>
      <c r="J2321">
        <v>999</v>
      </c>
      <c r="K2321">
        <v>99</v>
      </c>
      <c r="L2321">
        <v>99</v>
      </c>
      <c r="M2321">
        <v>99</v>
      </c>
      <c r="N2321">
        <v>99</v>
      </c>
      <c r="O2321">
        <v>1</v>
      </c>
      <c r="P2321">
        <v>3047</v>
      </c>
      <c r="R2321">
        <v>0</v>
      </c>
    </row>
    <row r="2322" spans="1:38" x14ac:dyDescent="0.5">
      <c r="A2322">
        <v>14</v>
      </c>
      <c r="B2322">
        <v>483</v>
      </c>
      <c r="C2322">
        <v>2021</v>
      </c>
      <c r="D2322">
        <v>99</v>
      </c>
      <c r="E2322">
        <v>99</v>
      </c>
      <c r="F2322">
        <v>99</v>
      </c>
      <c r="G2322">
        <v>99</v>
      </c>
      <c r="H2322">
        <v>99</v>
      </c>
      <c r="I2322">
        <v>99</v>
      </c>
      <c r="J2322">
        <v>999</v>
      </c>
      <c r="K2322">
        <v>99</v>
      </c>
      <c r="L2322">
        <v>99</v>
      </c>
      <c r="M2322">
        <v>99</v>
      </c>
      <c r="N2322">
        <v>99</v>
      </c>
      <c r="O2322">
        <v>1</v>
      </c>
      <c r="P2322">
        <v>3047</v>
      </c>
      <c r="R2322">
        <v>0</v>
      </c>
    </row>
    <row r="2323" spans="1:38" x14ac:dyDescent="0.5">
      <c r="A2323">
        <v>14</v>
      </c>
      <c r="B2323">
        <v>484</v>
      </c>
      <c r="C2323">
        <v>2022</v>
      </c>
      <c r="D2323">
        <v>99</v>
      </c>
      <c r="E2323">
        <v>99</v>
      </c>
      <c r="F2323">
        <v>99</v>
      </c>
      <c r="G2323">
        <v>99</v>
      </c>
      <c r="H2323">
        <v>99</v>
      </c>
      <c r="I2323">
        <v>99</v>
      </c>
      <c r="J2323">
        <v>999</v>
      </c>
      <c r="K2323">
        <v>99</v>
      </c>
      <c r="L2323">
        <v>99</v>
      </c>
      <c r="M2323">
        <v>99</v>
      </c>
      <c r="N2323">
        <v>99</v>
      </c>
      <c r="O2323">
        <v>1</v>
      </c>
      <c r="P2323">
        <v>3047</v>
      </c>
      <c r="R2323">
        <v>0</v>
      </c>
    </row>
    <row r="2324" spans="1:38" x14ac:dyDescent="0.5">
      <c r="A2324">
        <v>14</v>
      </c>
      <c r="B2324">
        <v>485</v>
      </c>
      <c r="C2324">
        <v>2012</v>
      </c>
      <c r="D2324">
        <v>99</v>
      </c>
      <c r="E2324">
        <v>99</v>
      </c>
      <c r="F2324">
        <v>99</v>
      </c>
      <c r="G2324">
        <v>99</v>
      </c>
      <c r="H2324">
        <v>99</v>
      </c>
      <c r="I2324">
        <v>99</v>
      </c>
      <c r="J2324">
        <v>999</v>
      </c>
      <c r="K2324">
        <v>99</v>
      </c>
      <c r="L2324">
        <v>99</v>
      </c>
      <c r="M2324">
        <v>99</v>
      </c>
      <c r="N2324">
        <v>99</v>
      </c>
      <c r="O2324">
        <v>1</v>
      </c>
      <c r="P2324">
        <v>3048</v>
      </c>
      <c r="R2324">
        <v>0</v>
      </c>
    </row>
    <row r="2325" spans="1:38" x14ac:dyDescent="0.5">
      <c r="A2325">
        <v>14</v>
      </c>
      <c r="B2325">
        <v>486</v>
      </c>
      <c r="C2325">
        <v>2013</v>
      </c>
      <c r="D2325">
        <v>99</v>
      </c>
      <c r="E2325">
        <v>99</v>
      </c>
      <c r="F2325">
        <v>99</v>
      </c>
      <c r="G2325">
        <v>99</v>
      </c>
      <c r="H2325">
        <v>99</v>
      </c>
      <c r="I2325">
        <v>99</v>
      </c>
      <c r="J2325">
        <v>999</v>
      </c>
      <c r="K2325">
        <v>99</v>
      </c>
      <c r="L2325">
        <v>99</v>
      </c>
      <c r="M2325">
        <v>99</v>
      </c>
      <c r="N2325">
        <v>99</v>
      </c>
      <c r="O2325">
        <v>1</v>
      </c>
      <c r="P2325">
        <v>3048</v>
      </c>
      <c r="R2325">
        <v>0</v>
      </c>
    </row>
    <row r="2326" spans="1:38" x14ac:dyDescent="0.5">
      <c r="A2326">
        <v>14</v>
      </c>
      <c r="B2326">
        <v>487</v>
      </c>
      <c r="C2326">
        <v>2014</v>
      </c>
      <c r="D2326">
        <v>99</v>
      </c>
      <c r="E2326">
        <v>99</v>
      </c>
      <c r="F2326">
        <v>99</v>
      </c>
      <c r="G2326">
        <v>99</v>
      </c>
      <c r="H2326">
        <v>99</v>
      </c>
      <c r="I2326">
        <v>99</v>
      </c>
      <c r="J2326">
        <v>999</v>
      </c>
      <c r="K2326">
        <v>99</v>
      </c>
      <c r="L2326">
        <v>99</v>
      </c>
      <c r="M2326">
        <v>99</v>
      </c>
      <c r="N2326">
        <v>99</v>
      </c>
      <c r="O2326">
        <v>1</v>
      </c>
      <c r="P2326">
        <v>3048</v>
      </c>
      <c r="R2326">
        <v>0</v>
      </c>
    </row>
    <row r="2327" spans="1:38" x14ac:dyDescent="0.5">
      <c r="A2327">
        <v>14</v>
      </c>
      <c r="B2327">
        <v>488</v>
      </c>
      <c r="C2327">
        <v>2015</v>
      </c>
      <c r="D2327">
        <v>99</v>
      </c>
      <c r="E2327">
        <v>99</v>
      </c>
      <c r="F2327">
        <v>99</v>
      </c>
      <c r="G2327">
        <v>99</v>
      </c>
      <c r="H2327">
        <v>99</v>
      </c>
      <c r="I2327">
        <v>99</v>
      </c>
      <c r="J2327">
        <v>999</v>
      </c>
      <c r="K2327">
        <v>99</v>
      </c>
      <c r="L2327">
        <v>99</v>
      </c>
      <c r="M2327">
        <v>99</v>
      </c>
      <c r="N2327">
        <v>99</v>
      </c>
      <c r="O2327">
        <v>1</v>
      </c>
      <c r="P2327">
        <v>3048</v>
      </c>
      <c r="R2327">
        <v>0</v>
      </c>
    </row>
    <row r="2328" spans="1:38" x14ac:dyDescent="0.5">
      <c r="A2328">
        <v>14</v>
      </c>
      <c r="B2328">
        <v>489</v>
      </c>
      <c r="C2328">
        <v>2016</v>
      </c>
      <c r="D2328">
        <v>99</v>
      </c>
      <c r="E2328">
        <v>99</v>
      </c>
      <c r="F2328">
        <v>99</v>
      </c>
      <c r="G2328">
        <v>99</v>
      </c>
      <c r="H2328">
        <v>99</v>
      </c>
      <c r="I2328">
        <v>99</v>
      </c>
      <c r="J2328">
        <v>999</v>
      </c>
      <c r="K2328">
        <v>99</v>
      </c>
      <c r="L2328">
        <v>99</v>
      </c>
      <c r="M2328">
        <v>99</v>
      </c>
      <c r="N2328">
        <v>99</v>
      </c>
      <c r="O2328">
        <v>1</v>
      </c>
      <c r="P2328">
        <v>3048</v>
      </c>
      <c r="R2328">
        <v>0</v>
      </c>
    </row>
    <row r="2329" spans="1:38" x14ac:dyDescent="0.5">
      <c r="A2329">
        <v>14</v>
      </c>
      <c r="B2329">
        <v>490</v>
      </c>
      <c r="C2329">
        <v>2017</v>
      </c>
      <c r="D2329">
        <v>99</v>
      </c>
      <c r="E2329">
        <v>99</v>
      </c>
      <c r="F2329">
        <v>99</v>
      </c>
      <c r="G2329">
        <v>99</v>
      </c>
      <c r="H2329">
        <v>99</v>
      </c>
      <c r="I2329">
        <v>99</v>
      </c>
      <c r="J2329">
        <v>999</v>
      </c>
      <c r="K2329">
        <v>99</v>
      </c>
      <c r="L2329">
        <v>99</v>
      </c>
      <c r="M2329">
        <v>99</v>
      </c>
      <c r="N2329">
        <v>99</v>
      </c>
      <c r="O2329">
        <v>1</v>
      </c>
      <c r="P2329">
        <v>3048</v>
      </c>
      <c r="R2329">
        <v>0</v>
      </c>
    </row>
    <row r="2330" spans="1:38" x14ac:dyDescent="0.5">
      <c r="A2330">
        <v>14</v>
      </c>
      <c r="B2330">
        <v>491</v>
      </c>
      <c r="C2330">
        <v>2018</v>
      </c>
      <c r="D2330">
        <v>99</v>
      </c>
      <c r="E2330">
        <v>99</v>
      </c>
      <c r="F2330">
        <v>99</v>
      </c>
      <c r="G2330">
        <v>99</v>
      </c>
      <c r="H2330">
        <v>99</v>
      </c>
      <c r="I2330">
        <v>99</v>
      </c>
      <c r="J2330">
        <v>999</v>
      </c>
      <c r="K2330">
        <v>99</v>
      </c>
      <c r="L2330">
        <v>99</v>
      </c>
      <c r="M2330">
        <v>99</v>
      </c>
      <c r="N2330">
        <v>99</v>
      </c>
      <c r="O2330">
        <v>1</v>
      </c>
      <c r="P2330">
        <v>3048</v>
      </c>
      <c r="R2330">
        <v>0</v>
      </c>
    </row>
    <row r="2331" spans="1:38" x14ac:dyDescent="0.5">
      <c r="A2331">
        <v>14</v>
      </c>
      <c r="B2331">
        <v>492</v>
      </c>
      <c r="C2331">
        <v>2019</v>
      </c>
      <c r="D2331">
        <v>99</v>
      </c>
      <c r="E2331">
        <v>99</v>
      </c>
      <c r="F2331">
        <v>99</v>
      </c>
      <c r="G2331">
        <v>99</v>
      </c>
      <c r="H2331">
        <v>99</v>
      </c>
      <c r="I2331">
        <v>99</v>
      </c>
      <c r="J2331">
        <v>999</v>
      </c>
      <c r="K2331">
        <v>99</v>
      </c>
      <c r="L2331">
        <v>99</v>
      </c>
      <c r="M2331">
        <v>99</v>
      </c>
      <c r="N2331">
        <v>99</v>
      </c>
      <c r="O2331">
        <v>1</v>
      </c>
      <c r="P2331">
        <v>3048</v>
      </c>
      <c r="R2331">
        <v>0</v>
      </c>
    </row>
    <row r="2332" spans="1:38" x14ac:dyDescent="0.5">
      <c r="A2332">
        <v>14</v>
      </c>
      <c r="B2332">
        <v>493</v>
      </c>
      <c r="C2332">
        <v>2020</v>
      </c>
      <c r="D2332">
        <v>99</v>
      </c>
      <c r="E2332">
        <v>99</v>
      </c>
      <c r="F2332">
        <v>99</v>
      </c>
      <c r="G2332">
        <v>99</v>
      </c>
      <c r="H2332">
        <v>99</v>
      </c>
      <c r="I2332">
        <v>99</v>
      </c>
      <c r="J2332">
        <v>999</v>
      </c>
      <c r="K2332">
        <v>99</v>
      </c>
      <c r="L2332">
        <v>99</v>
      </c>
      <c r="M2332">
        <v>99</v>
      </c>
      <c r="N2332">
        <v>99</v>
      </c>
      <c r="O2332">
        <v>1</v>
      </c>
      <c r="P2332">
        <v>3048</v>
      </c>
      <c r="R2332">
        <v>0</v>
      </c>
    </row>
    <row r="2333" spans="1:38" x14ac:dyDescent="0.5">
      <c r="A2333">
        <v>14</v>
      </c>
      <c r="B2333">
        <v>494</v>
      </c>
      <c r="C2333">
        <v>2021</v>
      </c>
      <c r="D2333">
        <v>99</v>
      </c>
      <c r="E2333">
        <v>99</v>
      </c>
      <c r="F2333">
        <v>99</v>
      </c>
      <c r="G2333">
        <v>99</v>
      </c>
      <c r="H2333">
        <v>99</v>
      </c>
      <c r="I2333">
        <v>99</v>
      </c>
      <c r="J2333">
        <v>999</v>
      </c>
      <c r="K2333">
        <v>99</v>
      </c>
      <c r="L2333">
        <v>99</v>
      </c>
      <c r="M2333">
        <v>99</v>
      </c>
      <c r="N2333">
        <v>99</v>
      </c>
      <c r="O2333">
        <v>1</v>
      </c>
      <c r="P2333">
        <v>3048</v>
      </c>
      <c r="R2333">
        <v>0</v>
      </c>
    </row>
    <row r="2334" spans="1:38" x14ac:dyDescent="0.5">
      <c r="A2334">
        <v>14</v>
      </c>
      <c r="B2334">
        <v>495</v>
      </c>
      <c r="C2334">
        <v>2022</v>
      </c>
      <c r="D2334">
        <v>99</v>
      </c>
      <c r="E2334">
        <v>99</v>
      </c>
      <c r="F2334">
        <v>99</v>
      </c>
      <c r="G2334">
        <v>99</v>
      </c>
      <c r="H2334">
        <v>99</v>
      </c>
      <c r="I2334">
        <v>99</v>
      </c>
      <c r="J2334">
        <v>999</v>
      </c>
      <c r="K2334">
        <v>99</v>
      </c>
      <c r="L2334">
        <v>99</v>
      </c>
      <c r="M2334">
        <v>99</v>
      </c>
      <c r="N2334">
        <v>99</v>
      </c>
      <c r="O2334">
        <v>1</v>
      </c>
      <c r="P2334">
        <v>3048</v>
      </c>
      <c r="Q2334">
        <v>1</v>
      </c>
      <c r="R2334">
        <v>7</v>
      </c>
      <c r="S2334">
        <v>7</v>
      </c>
      <c r="T2334">
        <v>15.714285714285712</v>
      </c>
      <c r="U2334">
        <v>59.571428571428562</v>
      </c>
      <c r="V2334">
        <v>91.208791208791183</v>
      </c>
      <c r="W2334">
        <v>84.185714285714297</v>
      </c>
      <c r="X2334">
        <v>5.8467154567885524</v>
      </c>
      <c r="Y2334">
        <v>1.8405855323894651</v>
      </c>
      <c r="Z2334">
        <v>38.307810196147607</v>
      </c>
      <c r="AA2334">
        <v>2.4301336573511544E-2</v>
      </c>
      <c r="AB2334">
        <v>2.3855714195897541E-2</v>
      </c>
      <c r="AC2334">
        <v>0</v>
      </c>
      <c r="AD2334">
        <v>0</v>
      </c>
      <c r="AE2334">
        <v>0</v>
      </c>
      <c r="AF2334">
        <v>0</v>
      </c>
      <c r="AG2334">
        <v>1</v>
      </c>
      <c r="AH2334">
        <v>0</v>
      </c>
      <c r="AI2334">
        <v>0</v>
      </c>
      <c r="AJ2334">
        <v>0</v>
      </c>
      <c r="AK2334">
        <v>0</v>
      </c>
      <c r="AL2334">
        <v>0</v>
      </c>
    </row>
    <row r="2335" spans="1:38" x14ac:dyDescent="0.5">
      <c r="A2335">
        <v>14</v>
      </c>
      <c r="B2335">
        <v>496</v>
      </c>
      <c r="C2335">
        <v>2012</v>
      </c>
      <c r="D2335">
        <v>99</v>
      </c>
      <c r="E2335">
        <v>99</v>
      </c>
      <c r="F2335">
        <v>99</v>
      </c>
      <c r="G2335">
        <v>99</v>
      </c>
      <c r="H2335">
        <v>99</v>
      </c>
      <c r="I2335">
        <v>99</v>
      </c>
      <c r="J2335">
        <v>999</v>
      </c>
      <c r="K2335">
        <v>99</v>
      </c>
      <c r="L2335">
        <v>99</v>
      </c>
      <c r="M2335">
        <v>99</v>
      </c>
      <c r="N2335">
        <v>99</v>
      </c>
      <c r="O2335">
        <v>1</v>
      </c>
      <c r="P2335">
        <v>3049</v>
      </c>
      <c r="R2335">
        <v>0</v>
      </c>
    </row>
    <row r="2336" spans="1:38" x14ac:dyDescent="0.5">
      <c r="A2336">
        <v>14</v>
      </c>
      <c r="B2336">
        <v>497</v>
      </c>
      <c r="C2336">
        <v>2013</v>
      </c>
      <c r="D2336">
        <v>99</v>
      </c>
      <c r="E2336">
        <v>99</v>
      </c>
      <c r="F2336">
        <v>99</v>
      </c>
      <c r="G2336">
        <v>99</v>
      </c>
      <c r="H2336">
        <v>99</v>
      </c>
      <c r="I2336">
        <v>99</v>
      </c>
      <c r="J2336">
        <v>999</v>
      </c>
      <c r="K2336">
        <v>99</v>
      </c>
      <c r="L2336">
        <v>99</v>
      </c>
      <c r="M2336">
        <v>99</v>
      </c>
      <c r="N2336">
        <v>99</v>
      </c>
      <c r="O2336">
        <v>1</v>
      </c>
      <c r="P2336">
        <v>3049</v>
      </c>
      <c r="R2336">
        <v>0</v>
      </c>
    </row>
    <row r="2337" spans="1:18" x14ac:dyDescent="0.5">
      <c r="A2337">
        <v>14</v>
      </c>
      <c r="B2337">
        <v>498</v>
      </c>
      <c r="C2337">
        <v>2014</v>
      </c>
      <c r="D2337">
        <v>99</v>
      </c>
      <c r="E2337">
        <v>99</v>
      </c>
      <c r="F2337">
        <v>99</v>
      </c>
      <c r="G2337">
        <v>99</v>
      </c>
      <c r="H2337">
        <v>99</v>
      </c>
      <c r="I2337">
        <v>99</v>
      </c>
      <c r="J2337">
        <v>999</v>
      </c>
      <c r="K2337">
        <v>99</v>
      </c>
      <c r="L2337">
        <v>99</v>
      </c>
      <c r="M2337">
        <v>99</v>
      </c>
      <c r="N2337">
        <v>99</v>
      </c>
      <c r="O2337">
        <v>1</v>
      </c>
      <c r="P2337">
        <v>3049</v>
      </c>
      <c r="R2337">
        <v>0</v>
      </c>
    </row>
    <row r="2338" spans="1:18" x14ac:dyDescent="0.5">
      <c r="A2338">
        <v>14</v>
      </c>
      <c r="B2338">
        <v>499</v>
      </c>
      <c r="C2338">
        <v>2015</v>
      </c>
      <c r="D2338">
        <v>99</v>
      </c>
      <c r="E2338">
        <v>99</v>
      </c>
      <c r="F2338">
        <v>99</v>
      </c>
      <c r="G2338">
        <v>99</v>
      </c>
      <c r="H2338">
        <v>99</v>
      </c>
      <c r="I2338">
        <v>99</v>
      </c>
      <c r="J2338">
        <v>999</v>
      </c>
      <c r="K2338">
        <v>99</v>
      </c>
      <c r="L2338">
        <v>99</v>
      </c>
      <c r="M2338">
        <v>99</v>
      </c>
      <c r="N2338">
        <v>99</v>
      </c>
      <c r="O2338">
        <v>1</v>
      </c>
      <c r="P2338">
        <v>3049</v>
      </c>
      <c r="R2338">
        <v>0</v>
      </c>
    </row>
    <row r="2339" spans="1:18" x14ac:dyDescent="0.5">
      <c r="A2339">
        <v>14</v>
      </c>
      <c r="B2339">
        <v>500</v>
      </c>
      <c r="C2339">
        <v>2016</v>
      </c>
      <c r="D2339">
        <v>99</v>
      </c>
      <c r="E2339">
        <v>99</v>
      </c>
      <c r="F2339">
        <v>99</v>
      </c>
      <c r="G2339">
        <v>99</v>
      </c>
      <c r="H2339">
        <v>99</v>
      </c>
      <c r="I2339">
        <v>99</v>
      </c>
      <c r="J2339">
        <v>999</v>
      </c>
      <c r="K2339">
        <v>99</v>
      </c>
      <c r="L2339">
        <v>99</v>
      </c>
      <c r="M2339">
        <v>99</v>
      </c>
      <c r="N2339">
        <v>99</v>
      </c>
      <c r="O2339">
        <v>1</v>
      </c>
      <c r="P2339">
        <v>3049</v>
      </c>
      <c r="R2339">
        <v>0</v>
      </c>
    </row>
    <row r="2340" spans="1:18" x14ac:dyDescent="0.5">
      <c r="A2340">
        <v>14</v>
      </c>
      <c r="B2340">
        <v>501</v>
      </c>
      <c r="C2340">
        <v>2017</v>
      </c>
      <c r="D2340">
        <v>99</v>
      </c>
      <c r="E2340">
        <v>99</v>
      </c>
      <c r="F2340">
        <v>99</v>
      </c>
      <c r="G2340">
        <v>99</v>
      </c>
      <c r="H2340">
        <v>99</v>
      </c>
      <c r="I2340">
        <v>99</v>
      </c>
      <c r="J2340">
        <v>999</v>
      </c>
      <c r="K2340">
        <v>99</v>
      </c>
      <c r="L2340">
        <v>99</v>
      </c>
      <c r="M2340">
        <v>99</v>
      </c>
      <c r="N2340">
        <v>99</v>
      </c>
      <c r="O2340">
        <v>1</v>
      </c>
      <c r="P2340">
        <v>3049</v>
      </c>
      <c r="R2340">
        <v>0</v>
      </c>
    </row>
    <row r="2341" spans="1:18" x14ac:dyDescent="0.5">
      <c r="A2341">
        <v>14</v>
      </c>
      <c r="B2341">
        <v>502</v>
      </c>
      <c r="C2341">
        <v>2018</v>
      </c>
      <c r="D2341">
        <v>99</v>
      </c>
      <c r="E2341">
        <v>99</v>
      </c>
      <c r="F2341">
        <v>99</v>
      </c>
      <c r="G2341">
        <v>99</v>
      </c>
      <c r="H2341">
        <v>99</v>
      </c>
      <c r="I2341">
        <v>99</v>
      </c>
      <c r="J2341">
        <v>999</v>
      </c>
      <c r="K2341">
        <v>99</v>
      </c>
      <c r="L2341">
        <v>99</v>
      </c>
      <c r="M2341">
        <v>99</v>
      </c>
      <c r="N2341">
        <v>99</v>
      </c>
      <c r="O2341">
        <v>1</v>
      </c>
      <c r="P2341">
        <v>3049</v>
      </c>
      <c r="R2341">
        <v>0</v>
      </c>
    </row>
    <row r="2342" spans="1:18" x14ac:dyDescent="0.5">
      <c r="A2342">
        <v>14</v>
      </c>
      <c r="B2342">
        <v>503</v>
      </c>
      <c r="C2342">
        <v>2019</v>
      </c>
      <c r="D2342">
        <v>99</v>
      </c>
      <c r="E2342">
        <v>99</v>
      </c>
      <c r="F2342">
        <v>99</v>
      </c>
      <c r="G2342">
        <v>99</v>
      </c>
      <c r="H2342">
        <v>99</v>
      </c>
      <c r="I2342">
        <v>99</v>
      </c>
      <c r="J2342">
        <v>999</v>
      </c>
      <c r="K2342">
        <v>99</v>
      </c>
      <c r="L2342">
        <v>99</v>
      </c>
      <c r="M2342">
        <v>99</v>
      </c>
      <c r="N2342">
        <v>99</v>
      </c>
      <c r="O2342">
        <v>1</v>
      </c>
      <c r="P2342">
        <v>3049</v>
      </c>
      <c r="R2342">
        <v>0</v>
      </c>
    </row>
    <row r="2343" spans="1:18" x14ac:dyDescent="0.5">
      <c r="A2343">
        <v>14</v>
      </c>
      <c r="B2343">
        <v>504</v>
      </c>
      <c r="C2343">
        <v>2020</v>
      </c>
      <c r="D2343">
        <v>99</v>
      </c>
      <c r="E2343">
        <v>99</v>
      </c>
      <c r="F2343">
        <v>99</v>
      </c>
      <c r="G2343">
        <v>99</v>
      </c>
      <c r="H2343">
        <v>99</v>
      </c>
      <c r="I2343">
        <v>99</v>
      </c>
      <c r="J2343">
        <v>999</v>
      </c>
      <c r="K2343">
        <v>99</v>
      </c>
      <c r="L2343">
        <v>99</v>
      </c>
      <c r="M2343">
        <v>99</v>
      </c>
      <c r="N2343">
        <v>99</v>
      </c>
      <c r="O2343">
        <v>1</v>
      </c>
      <c r="P2343">
        <v>3049</v>
      </c>
      <c r="R2343">
        <v>0</v>
      </c>
    </row>
    <row r="2344" spans="1:18" x14ac:dyDescent="0.5">
      <c r="A2344">
        <v>14</v>
      </c>
      <c r="B2344">
        <v>505</v>
      </c>
      <c r="C2344">
        <v>2021</v>
      </c>
      <c r="D2344">
        <v>99</v>
      </c>
      <c r="E2344">
        <v>99</v>
      </c>
      <c r="F2344">
        <v>99</v>
      </c>
      <c r="G2344">
        <v>99</v>
      </c>
      <c r="H2344">
        <v>99</v>
      </c>
      <c r="I2344">
        <v>99</v>
      </c>
      <c r="J2344">
        <v>999</v>
      </c>
      <c r="K2344">
        <v>99</v>
      </c>
      <c r="L2344">
        <v>99</v>
      </c>
      <c r="M2344">
        <v>99</v>
      </c>
      <c r="N2344">
        <v>99</v>
      </c>
      <c r="O2344">
        <v>1</v>
      </c>
      <c r="P2344">
        <v>3049</v>
      </c>
      <c r="R2344">
        <v>0</v>
      </c>
    </row>
    <row r="2345" spans="1:18" x14ac:dyDescent="0.5">
      <c r="A2345">
        <v>14</v>
      </c>
      <c r="B2345">
        <v>506</v>
      </c>
      <c r="C2345">
        <v>2022</v>
      </c>
      <c r="D2345">
        <v>99</v>
      </c>
      <c r="E2345">
        <v>99</v>
      </c>
      <c r="F2345">
        <v>99</v>
      </c>
      <c r="G2345">
        <v>99</v>
      </c>
      <c r="H2345">
        <v>99</v>
      </c>
      <c r="I2345">
        <v>99</v>
      </c>
      <c r="J2345">
        <v>999</v>
      </c>
      <c r="K2345">
        <v>99</v>
      </c>
      <c r="L2345">
        <v>99</v>
      </c>
      <c r="M2345">
        <v>99</v>
      </c>
      <c r="N2345">
        <v>99</v>
      </c>
      <c r="O2345">
        <v>1</v>
      </c>
      <c r="P2345">
        <v>3049</v>
      </c>
      <c r="R2345">
        <v>0</v>
      </c>
    </row>
    <row r="2346" spans="1:18" x14ac:dyDescent="0.5">
      <c r="A2346">
        <v>14</v>
      </c>
      <c r="B2346">
        <v>507</v>
      </c>
      <c r="C2346">
        <v>2012</v>
      </c>
      <c r="D2346">
        <v>99</v>
      </c>
      <c r="E2346">
        <v>99</v>
      </c>
      <c r="F2346">
        <v>99</v>
      </c>
      <c r="G2346">
        <v>99</v>
      </c>
      <c r="H2346">
        <v>99</v>
      </c>
      <c r="I2346">
        <v>99</v>
      </c>
      <c r="J2346">
        <v>999</v>
      </c>
      <c r="K2346">
        <v>99</v>
      </c>
      <c r="L2346">
        <v>99</v>
      </c>
      <c r="M2346">
        <v>99</v>
      </c>
      <c r="N2346">
        <v>99</v>
      </c>
      <c r="O2346">
        <v>1</v>
      </c>
      <c r="P2346">
        <v>3050</v>
      </c>
      <c r="R2346">
        <v>0</v>
      </c>
    </row>
    <row r="2347" spans="1:18" x14ac:dyDescent="0.5">
      <c r="A2347">
        <v>14</v>
      </c>
      <c r="B2347">
        <v>508</v>
      </c>
      <c r="C2347">
        <v>2013</v>
      </c>
      <c r="D2347">
        <v>99</v>
      </c>
      <c r="E2347">
        <v>99</v>
      </c>
      <c r="F2347">
        <v>99</v>
      </c>
      <c r="G2347">
        <v>99</v>
      </c>
      <c r="H2347">
        <v>99</v>
      </c>
      <c r="I2347">
        <v>99</v>
      </c>
      <c r="J2347">
        <v>999</v>
      </c>
      <c r="K2347">
        <v>99</v>
      </c>
      <c r="L2347">
        <v>99</v>
      </c>
      <c r="M2347">
        <v>99</v>
      </c>
      <c r="N2347">
        <v>99</v>
      </c>
      <c r="O2347">
        <v>1</v>
      </c>
      <c r="P2347">
        <v>3050</v>
      </c>
      <c r="R2347">
        <v>0</v>
      </c>
    </row>
    <row r="2348" spans="1:18" x14ac:dyDescent="0.5">
      <c r="A2348">
        <v>14</v>
      </c>
      <c r="B2348">
        <v>509</v>
      </c>
      <c r="C2348">
        <v>2014</v>
      </c>
      <c r="D2348">
        <v>99</v>
      </c>
      <c r="E2348">
        <v>99</v>
      </c>
      <c r="F2348">
        <v>99</v>
      </c>
      <c r="G2348">
        <v>99</v>
      </c>
      <c r="H2348">
        <v>99</v>
      </c>
      <c r="I2348">
        <v>99</v>
      </c>
      <c r="J2348">
        <v>999</v>
      </c>
      <c r="K2348">
        <v>99</v>
      </c>
      <c r="L2348">
        <v>99</v>
      </c>
      <c r="M2348">
        <v>99</v>
      </c>
      <c r="N2348">
        <v>99</v>
      </c>
      <c r="O2348">
        <v>1</v>
      </c>
      <c r="P2348">
        <v>3050</v>
      </c>
      <c r="R2348">
        <v>0</v>
      </c>
    </row>
    <row r="2349" spans="1:18" x14ac:dyDescent="0.5">
      <c r="A2349">
        <v>14</v>
      </c>
      <c r="B2349">
        <v>510</v>
      </c>
      <c r="C2349">
        <v>2015</v>
      </c>
      <c r="D2349">
        <v>99</v>
      </c>
      <c r="E2349">
        <v>99</v>
      </c>
      <c r="F2349">
        <v>99</v>
      </c>
      <c r="G2349">
        <v>99</v>
      </c>
      <c r="H2349">
        <v>99</v>
      </c>
      <c r="I2349">
        <v>99</v>
      </c>
      <c r="J2349">
        <v>999</v>
      </c>
      <c r="K2349">
        <v>99</v>
      </c>
      <c r="L2349">
        <v>99</v>
      </c>
      <c r="M2349">
        <v>99</v>
      </c>
      <c r="N2349">
        <v>99</v>
      </c>
      <c r="O2349">
        <v>1</v>
      </c>
      <c r="P2349">
        <v>3050</v>
      </c>
      <c r="R2349">
        <v>0</v>
      </c>
    </row>
    <row r="2350" spans="1:18" x14ac:dyDescent="0.5">
      <c r="A2350">
        <v>14</v>
      </c>
      <c r="B2350">
        <v>511</v>
      </c>
      <c r="C2350">
        <v>2016</v>
      </c>
      <c r="D2350">
        <v>99</v>
      </c>
      <c r="E2350">
        <v>99</v>
      </c>
      <c r="F2350">
        <v>99</v>
      </c>
      <c r="G2350">
        <v>99</v>
      </c>
      <c r="H2350">
        <v>99</v>
      </c>
      <c r="I2350">
        <v>99</v>
      </c>
      <c r="J2350">
        <v>999</v>
      </c>
      <c r="K2350">
        <v>99</v>
      </c>
      <c r="L2350">
        <v>99</v>
      </c>
      <c r="M2350">
        <v>99</v>
      </c>
      <c r="N2350">
        <v>99</v>
      </c>
      <c r="O2350">
        <v>1</v>
      </c>
      <c r="P2350">
        <v>3050</v>
      </c>
      <c r="R2350">
        <v>0</v>
      </c>
    </row>
    <row r="2351" spans="1:18" x14ac:dyDescent="0.5">
      <c r="A2351">
        <v>14</v>
      </c>
      <c r="B2351">
        <v>512</v>
      </c>
      <c r="C2351">
        <v>2017</v>
      </c>
      <c r="D2351">
        <v>99</v>
      </c>
      <c r="E2351">
        <v>99</v>
      </c>
      <c r="F2351">
        <v>99</v>
      </c>
      <c r="G2351">
        <v>99</v>
      </c>
      <c r="H2351">
        <v>99</v>
      </c>
      <c r="I2351">
        <v>99</v>
      </c>
      <c r="J2351">
        <v>999</v>
      </c>
      <c r="K2351">
        <v>99</v>
      </c>
      <c r="L2351">
        <v>99</v>
      </c>
      <c r="M2351">
        <v>99</v>
      </c>
      <c r="N2351">
        <v>99</v>
      </c>
      <c r="O2351">
        <v>1</v>
      </c>
      <c r="P2351">
        <v>3050</v>
      </c>
      <c r="R2351">
        <v>0</v>
      </c>
    </row>
    <row r="2352" spans="1:18" x14ac:dyDescent="0.5">
      <c r="A2352">
        <v>14</v>
      </c>
      <c r="B2352">
        <v>513</v>
      </c>
      <c r="C2352">
        <v>2018</v>
      </c>
      <c r="D2352">
        <v>99</v>
      </c>
      <c r="E2352">
        <v>99</v>
      </c>
      <c r="F2352">
        <v>99</v>
      </c>
      <c r="G2352">
        <v>99</v>
      </c>
      <c r="H2352">
        <v>99</v>
      </c>
      <c r="I2352">
        <v>99</v>
      </c>
      <c r="J2352">
        <v>999</v>
      </c>
      <c r="K2352">
        <v>99</v>
      </c>
      <c r="L2352">
        <v>99</v>
      </c>
      <c r="M2352">
        <v>99</v>
      </c>
      <c r="N2352">
        <v>99</v>
      </c>
      <c r="O2352">
        <v>1</v>
      </c>
      <c r="P2352">
        <v>3050</v>
      </c>
      <c r="R2352">
        <v>0</v>
      </c>
    </row>
    <row r="2353" spans="1:18" x14ac:dyDescent="0.5">
      <c r="A2353">
        <v>14</v>
      </c>
      <c r="B2353">
        <v>514</v>
      </c>
      <c r="C2353">
        <v>2019</v>
      </c>
      <c r="D2353">
        <v>99</v>
      </c>
      <c r="E2353">
        <v>99</v>
      </c>
      <c r="F2353">
        <v>99</v>
      </c>
      <c r="G2353">
        <v>99</v>
      </c>
      <c r="H2353">
        <v>99</v>
      </c>
      <c r="I2353">
        <v>99</v>
      </c>
      <c r="J2353">
        <v>999</v>
      </c>
      <c r="K2353">
        <v>99</v>
      </c>
      <c r="L2353">
        <v>99</v>
      </c>
      <c r="M2353">
        <v>99</v>
      </c>
      <c r="N2353">
        <v>99</v>
      </c>
      <c r="O2353">
        <v>1</v>
      </c>
      <c r="P2353">
        <v>3050</v>
      </c>
      <c r="R2353">
        <v>0</v>
      </c>
    </row>
    <row r="2354" spans="1:18" x14ac:dyDescent="0.5">
      <c r="A2354">
        <v>14</v>
      </c>
      <c r="B2354">
        <v>515</v>
      </c>
      <c r="C2354">
        <v>2020</v>
      </c>
      <c r="D2354">
        <v>99</v>
      </c>
      <c r="E2354">
        <v>99</v>
      </c>
      <c r="F2354">
        <v>99</v>
      </c>
      <c r="G2354">
        <v>99</v>
      </c>
      <c r="H2354">
        <v>99</v>
      </c>
      <c r="I2354">
        <v>99</v>
      </c>
      <c r="J2354">
        <v>999</v>
      </c>
      <c r="K2354">
        <v>99</v>
      </c>
      <c r="L2354">
        <v>99</v>
      </c>
      <c r="M2354">
        <v>99</v>
      </c>
      <c r="N2354">
        <v>99</v>
      </c>
      <c r="O2354">
        <v>1</v>
      </c>
      <c r="P2354">
        <v>3050</v>
      </c>
      <c r="R2354">
        <v>0</v>
      </c>
    </row>
    <row r="2355" spans="1:18" x14ac:dyDescent="0.5">
      <c r="A2355">
        <v>14</v>
      </c>
      <c r="B2355">
        <v>516</v>
      </c>
      <c r="C2355">
        <v>2021</v>
      </c>
      <c r="D2355">
        <v>99</v>
      </c>
      <c r="E2355">
        <v>99</v>
      </c>
      <c r="F2355">
        <v>99</v>
      </c>
      <c r="G2355">
        <v>99</v>
      </c>
      <c r="H2355">
        <v>99</v>
      </c>
      <c r="I2355">
        <v>99</v>
      </c>
      <c r="J2355">
        <v>999</v>
      </c>
      <c r="K2355">
        <v>99</v>
      </c>
      <c r="L2355">
        <v>99</v>
      </c>
      <c r="M2355">
        <v>99</v>
      </c>
      <c r="N2355">
        <v>99</v>
      </c>
      <c r="O2355">
        <v>1</v>
      </c>
      <c r="P2355">
        <v>3050</v>
      </c>
      <c r="R2355">
        <v>0</v>
      </c>
    </row>
    <row r="2356" spans="1:18" x14ac:dyDescent="0.5">
      <c r="A2356">
        <v>14</v>
      </c>
      <c r="B2356">
        <v>517</v>
      </c>
      <c r="C2356">
        <v>2022</v>
      </c>
      <c r="D2356">
        <v>99</v>
      </c>
      <c r="E2356">
        <v>99</v>
      </c>
      <c r="F2356">
        <v>99</v>
      </c>
      <c r="G2356">
        <v>99</v>
      </c>
      <c r="H2356">
        <v>99</v>
      </c>
      <c r="I2356">
        <v>99</v>
      </c>
      <c r="J2356">
        <v>999</v>
      </c>
      <c r="K2356">
        <v>99</v>
      </c>
      <c r="L2356">
        <v>99</v>
      </c>
      <c r="M2356">
        <v>99</v>
      </c>
      <c r="N2356">
        <v>99</v>
      </c>
      <c r="O2356">
        <v>1</v>
      </c>
      <c r="P2356">
        <v>3050</v>
      </c>
      <c r="R2356">
        <v>0</v>
      </c>
    </row>
    <row r="2357" spans="1:18" x14ac:dyDescent="0.5">
      <c r="A2357">
        <v>14</v>
      </c>
      <c r="B2357">
        <v>518</v>
      </c>
      <c r="C2357">
        <v>2012</v>
      </c>
      <c r="D2357">
        <v>99</v>
      </c>
      <c r="E2357">
        <v>99</v>
      </c>
      <c r="F2357">
        <v>99</v>
      </c>
      <c r="G2357">
        <v>99</v>
      </c>
      <c r="H2357">
        <v>99</v>
      </c>
      <c r="I2357">
        <v>99</v>
      </c>
      <c r="J2357">
        <v>999</v>
      </c>
      <c r="K2357">
        <v>99</v>
      </c>
      <c r="L2357">
        <v>99</v>
      </c>
      <c r="M2357">
        <v>99</v>
      </c>
      <c r="N2357">
        <v>99</v>
      </c>
      <c r="O2357">
        <v>1</v>
      </c>
      <c r="P2357">
        <v>3051</v>
      </c>
      <c r="R2357">
        <v>0</v>
      </c>
    </row>
    <row r="2358" spans="1:18" x14ac:dyDescent="0.5">
      <c r="A2358">
        <v>14</v>
      </c>
      <c r="B2358">
        <v>519</v>
      </c>
      <c r="C2358">
        <v>2013</v>
      </c>
      <c r="D2358">
        <v>99</v>
      </c>
      <c r="E2358">
        <v>99</v>
      </c>
      <c r="F2358">
        <v>99</v>
      </c>
      <c r="G2358">
        <v>99</v>
      </c>
      <c r="H2358">
        <v>99</v>
      </c>
      <c r="I2358">
        <v>99</v>
      </c>
      <c r="J2358">
        <v>999</v>
      </c>
      <c r="K2358">
        <v>99</v>
      </c>
      <c r="L2358">
        <v>99</v>
      </c>
      <c r="M2358">
        <v>99</v>
      </c>
      <c r="N2358">
        <v>99</v>
      </c>
      <c r="O2358">
        <v>1</v>
      </c>
      <c r="P2358">
        <v>3051</v>
      </c>
      <c r="R2358">
        <v>0</v>
      </c>
    </row>
    <row r="2359" spans="1:18" x14ac:dyDescent="0.5">
      <c r="A2359">
        <v>14</v>
      </c>
      <c r="B2359">
        <v>520</v>
      </c>
      <c r="C2359">
        <v>2014</v>
      </c>
      <c r="D2359">
        <v>99</v>
      </c>
      <c r="E2359">
        <v>99</v>
      </c>
      <c r="F2359">
        <v>99</v>
      </c>
      <c r="G2359">
        <v>99</v>
      </c>
      <c r="H2359">
        <v>99</v>
      </c>
      <c r="I2359">
        <v>99</v>
      </c>
      <c r="J2359">
        <v>999</v>
      </c>
      <c r="K2359">
        <v>99</v>
      </c>
      <c r="L2359">
        <v>99</v>
      </c>
      <c r="M2359">
        <v>99</v>
      </c>
      <c r="N2359">
        <v>99</v>
      </c>
      <c r="O2359">
        <v>1</v>
      </c>
      <c r="P2359">
        <v>3051</v>
      </c>
      <c r="R2359">
        <v>0</v>
      </c>
    </row>
    <row r="2360" spans="1:18" x14ac:dyDescent="0.5">
      <c r="A2360">
        <v>14</v>
      </c>
      <c r="B2360">
        <v>521</v>
      </c>
      <c r="C2360">
        <v>2015</v>
      </c>
      <c r="D2360">
        <v>99</v>
      </c>
      <c r="E2360">
        <v>99</v>
      </c>
      <c r="F2360">
        <v>99</v>
      </c>
      <c r="G2360">
        <v>99</v>
      </c>
      <c r="H2360">
        <v>99</v>
      </c>
      <c r="I2360">
        <v>99</v>
      </c>
      <c r="J2360">
        <v>999</v>
      </c>
      <c r="K2360">
        <v>99</v>
      </c>
      <c r="L2360">
        <v>99</v>
      </c>
      <c r="M2360">
        <v>99</v>
      </c>
      <c r="N2360">
        <v>99</v>
      </c>
      <c r="O2360">
        <v>1</v>
      </c>
      <c r="P2360">
        <v>3051</v>
      </c>
      <c r="R2360">
        <v>0</v>
      </c>
    </row>
    <row r="2361" spans="1:18" x14ac:dyDescent="0.5">
      <c r="A2361">
        <v>14</v>
      </c>
      <c r="B2361">
        <v>522</v>
      </c>
      <c r="C2361">
        <v>2016</v>
      </c>
      <c r="D2361">
        <v>99</v>
      </c>
      <c r="E2361">
        <v>99</v>
      </c>
      <c r="F2361">
        <v>99</v>
      </c>
      <c r="G2361">
        <v>99</v>
      </c>
      <c r="H2361">
        <v>99</v>
      </c>
      <c r="I2361">
        <v>99</v>
      </c>
      <c r="J2361">
        <v>999</v>
      </c>
      <c r="K2361">
        <v>99</v>
      </c>
      <c r="L2361">
        <v>99</v>
      </c>
      <c r="M2361">
        <v>99</v>
      </c>
      <c r="N2361">
        <v>99</v>
      </c>
      <c r="O2361">
        <v>1</v>
      </c>
      <c r="P2361">
        <v>3051</v>
      </c>
      <c r="R2361">
        <v>0</v>
      </c>
    </row>
    <row r="2362" spans="1:18" x14ac:dyDescent="0.5">
      <c r="A2362">
        <v>14</v>
      </c>
      <c r="B2362">
        <v>523</v>
      </c>
      <c r="C2362">
        <v>2017</v>
      </c>
      <c r="D2362">
        <v>99</v>
      </c>
      <c r="E2362">
        <v>99</v>
      </c>
      <c r="F2362">
        <v>99</v>
      </c>
      <c r="G2362">
        <v>99</v>
      </c>
      <c r="H2362">
        <v>99</v>
      </c>
      <c r="I2362">
        <v>99</v>
      </c>
      <c r="J2362">
        <v>999</v>
      </c>
      <c r="K2362">
        <v>99</v>
      </c>
      <c r="L2362">
        <v>99</v>
      </c>
      <c r="M2362">
        <v>99</v>
      </c>
      <c r="N2362">
        <v>99</v>
      </c>
      <c r="O2362">
        <v>1</v>
      </c>
      <c r="P2362">
        <v>3051</v>
      </c>
      <c r="R2362">
        <v>0</v>
      </c>
    </row>
    <row r="2363" spans="1:18" x14ac:dyDescent="0.5">
      <c r="A2363">
        <v>14</v>
      </c>
      <c r="B2363">
        <v>524</v>
      </c>
      <c r="C2363">
        <v>2018</v>
      </c>
      <c r="D2363">
        <v>99</v>
      </c>
      <c r="E2363">
        <v>99</v>
      </c>
      <c r="F2363">
        <v>99</v>
      </c>
      <c r="G2363">
        <v>99</v>
      </c>
      <c r="H2363">
        <v>99</v>
      </c>
      <c r="I2363">
        <v>99</v>
      </c>
      <c r="J2363">
        <v>999</v>
      </c>
      <c r="K2363">
        <v>99</v>
      </c>
      <c r="L2363">
        <v>99</v>
      </c>
      <c r="M2363">
        <v>99</v>
      </c>
      <c r="N2363">
        <v>99</v>
      </c>
      <c r="O2363">
        <v>1</v>
      </c>
      <c r="P2363">
        <v>3051</v>
      </c>
      <c r="R2363">
        <v>0</v>
      </c>
    </row>
    <row r="2364" spans="1:18" x14ac:dyDescent="0.5">
      <c r="A2364">
        <v>14</v>
      </c>
      <c r="B2364">
        <v>525</v>
      </c>
      <c r="C2364">
        <v>2019</v>
      </c>
      <c r="D2364">
        <v>99</v>
      </c>
      <c r="E2364">
        <v>99</v>
      </c>
      <c r="F2364">
        <v>99</v>
      </c>
      <c r="G2364">
        <v>99</v>
      </c>
      <c r="H2364">
        <v>99</v>
      </c>
      <c r="I2364">
        <v>99</v>
      </c>
      <c r="J2364">
        <v>999</v>
      </c>
      <c r="K2364">
        <v>99</v>
      </c>
      <c r="L2364">
        <v>99</v>
      </c>
      <c r="M2364">
        <v>99</v>
      </c>
      <c r="N2364">
        <v>99</v>
      </c>
      <c r="O2364">
        <v>1</v>
      </c>
      <c r="P2364">
        <v>3051</v>
      </c>
      <c r="R2364">
        <v>0</v>
      </c>
    </row>
    <row r="2365" spans="1:18" x14ac:dyDescent="0.5">
      <c r="A2365">
        <v>14</v>
      </c>
      <c r="B2365">
        <v>526</v>
      </c>
      <c r="C2365">
        <v>2020</v>
      </c>
      <c r="D2365">
        <v>99</v>
      </c>
      <c r="E2365">
        <v>99</v>
      </c>
      <c r="F2365">
        <v>99</v>
      </c>
      <c r="G2365">
        <v>99</v>
      </c>
      <c r="H2365">
        <v>99</v>
      </c>
      <c r="I2365">
        <v>99</v>
      </c>
      <c r="J2365">
        <v>999</v>
      </c>
      <c r="K2365">
        <v>99</v>
      </c>
      <c r="L2365">
        <v>99</v>
      </c>
      <c r="M2365">
        <v>99</v>
      </c>
      <c r="N2365">
        <v>99</v>
      </c>
      <c r="O2365">
        <v>1</v>
      </c>
      <c r="P2365">
        <v>3051</v>
      </c>
      <c r="R2365">
        <v>0</v>
      </c>
    </row>
    <row r="2366" spans="1:18" x14ac:dyDescent="0.5">
      <c r="A2366">
        <v>14</v>
      </c>
      <c r="B2366">
        <v>527</v>
      </c>
      <c r="C2366">
        <v>2021</v>
      </c>
      <c r="D2366">
        <v>99</v>
      </c>
      <c r="E2366">
        <v>99</v>
      </c>
      <c r="F2366">
        <v>99</v>
      </c>
      <c r="G2366">
        <v>99</v>
      </c>
      <c r="H2366">
        <v>99</v>
      </c>
      <c r="I2366">
        <v>99</v>
      </c>
      <c r="J2366">
        <v>999</v>
      </c>
      <c r="K2366">
        <v>99</v>
      </c>
      <c r="L2366">
        <v>99</v>
      </c>
      <c r="M2366">
        <v>99</v>
      </c>
      <c r="N2366">
        <v>99</v>
      </c>
      <c r="O2366">
        <v>1</v>
      </c>
      <c r="P2366">
        <v>3051</v>
      </c>
      <c r="R2366">
        <v>0</v>
      </c>
    </row>
    <row r="2367" spans="1:18" x14ac:dyDescent="0.5">
      <c r="A2367">
        <v>14</v>
      </c>
      <c r="B2367">
        <v>528</v>
      </c>
      <c r="C2367">
        <v>2022</v>
      </c>
      <c r="D2367">
        <v>99</v>
      </c>
      <c r="E2367">
        <v>99</v>
      </c>
      <c r="F2367">
        <v>99</v>
      </c>
      <c r="G2367">
        <v>99</v>
      </c>
      <c r="H2367">
        <v>99</v>
      </c>
      <c r="I2367">
        <v>99</v>
      </c>
      <c r="J2367">
        <v>999</v>
      </c>
      <c r="K2367">
        <v>99</v>
      </c>
      <c r="L2367">
        <v>99</v>
      </c>
      <c r="M2367">
        <v>99</v>
      </c>
      <c r="N2367">
        <v>99</v>
      </c>
      <c r="O2367">
        <v>1</v>
      </c>
      <c r="P2367">
        <v>3051</v>
      </c>
      <c r="R2367">
        <v>0</v>
      </c>
    </row>
    <row r="2368" spans="1:18" x14ac:dyDescent="0.5">
      <c r="A2368">
        <v>14</v>
      </c>
      <c r="B2368">
        <v>529</v>
      </c>
      <c r="C2368">
        <v>2012</v>
      </c>
      <c r="D2368">
        <v>99</v>
      </c>
      <c r="E2368">
        <v>99</v>
      </c>
      <c r="F2368">
        <v>99</v>
      </c>
      <c r="G2368">
        <v>99</v>
      </c>
      <c r="H2368">
        <v>99</v>
      </c>
      <c r="I2368">
        <v>99</v>
      </c>
      <c r="J2368">
        <v>999</v>
      </c>
      <c r="K2368">
        <v>99</v>
      </c>
      <c r="L2368">
        <v>99</v>
      </c>
      <c r="M2368">
        <v>99</v>
      </c>
      <c r="N2368">
        <v>99</v>
      </c>
      <c r="O2368">
        <v>1</v>
      </c>
      <c r="P2368">
        <v>3052</v>
      </c>
      <c r="R2368">
        <v>0</v>
      </c>
    </row>
    <row r="2369" spans="1:18" x14ac:dyDescent="0.5">
      <c r="A2369">
        <v>14</v>
      </c>
      <c r="B2369">
        <v>530</v>
      </c>
      <c r="C2369">
        <v>2013</v>
      </c>
      <c r="D2369">
        <v>99</v>
      </c>
      <c r="E2369">
        <v>99</v>
      </c>
      <c r="F2369">
        <v>99</v>
      </c>
      <c r="G2369">
        <v>99</v>
      </c>
      <c r="H2369">
        <v>99</v>
      </c>
      <c r="I2369">
        <v>99</v>
      </c>
      <c r="J2369">
        <v>999</v>
      </c>
      <c r="K2369">
        <v>99</v>
      </c>
      <c r="L2369">
        <v>99</v>
      </c>
      <c r="M2369">
        <v>99</v>
      </c>
      <c r="N2369">
        <v>99</v>
      </c>
      <c r="O2369">
        <v>1</v>
      </c>
      <c r="P2369">
        <v>3052</v>
      </c>
      <c r="R2369">
        <v>0</v>
      </c>
    </row>
    <row r="2370" spans="1:18" x14ac:dyDescent="0.5">
      <c r="A2370">
        <v>14</v>
      </c>
      <c r="B2370">
        <v>531</v>
      </c>
      <c r="C2370">
        <v>2014</v>
      </c>
      <c r="D2370">
        <v>99</v>
      </c>
      <c r="E2370">
        <v>99</v>
      </c>
      <c r="F2370">
        <v>99</v>
      </c>
      <c r="G2370">
        <v>99</v>
      </c>
      <c r="H2370">
        <v>99</v>
      </c>
      <c r="I2370">
        <v>99</v>
      </c>
      <c r="J2370">
        <v>999</v>
      </c>
      <c r="K2370">
        <v>99</v>
      </c>
      <c r="L2370">
        <v>99</v>
      </c>
      <c r="M2370">
        <v>99</v>
      </c>
      <c r="N2370">
        <v>99</v>
      </c>
      <c r="O2370">
        <v>1</v>
      </c>
      <c r="P2370">
        <v>3052</v>
      </c>
      <c r="R2370">
        <v>0</v>
      </c>
    </row>
    <row r="2371" spans="1:18" x14ac:dyDescent="0.5">
      <c r="A2371">
        <v>14</v>
      </c>
      <c r="B2371">
        <v>532</v>
      </c>
      <c r="C2371">
        <v>2015</v>
      </c>
      <c r="D2371">
        <v>99</v>
      </c>
      <c r="E2371">
        <v>99</v>
      </c>
      <c r="F2371">
        <v>99</v>
      </c>
      <c r="G2371">
        <v>99</v>
      </c>
      <c r="H2371">
        <v>99</v>
      </c>
      <c r="I2371">
        <v>99</v>
      </c>
      <c r="J2371">
        <v>999</v>
      </c>
      <c r="K2371">
        <v>99</v>
      </c>
      <c r="L2371">
        <v>99</v>
      </c>
      <c r="M2371">
        <v>99</v>
      </c>
      <c r="N2371">
        <v>99</v>
      </c>
      <c r="O2371">
        <v>1</v>
      </c>
      <c r="P2371">
        <v>3052</v>
      </c>
      <c r="R2371">
        <v>0</v>
      </c>
    </row>
    <row r="2372" spans="1:18" x14ac:dyDescent="0.5">
      <c r="A2372">
        <v>14</v>
      </c>
      <c r="B2372">
        <v>533</v>
      </c>
      <c r="C2372">
        <v>2016</v>
      </c>
      <c r="D2372">
        <v>99</v>
      </c>
      <c r="E2372">
        <v>99</v>
      </c>
      <c r="F2372">
        <v>99</v>
      </c>
      <c r="G2372">
        <v>99</v>
      </c>
      <c r="H2372">
        <v>99</v>
      </c>
      <c r="I2372">
        <v>99</v>
      </c>
      <c r="J2372">
        <v>999</v>
      </c>
      <c r="K2372">
        <v>99</v>
      </c>
      <c r="L2372">
        <v>99</v>
      </c>
      <c r="M2372">
        <v>99</v>
      </c>
      <c r="N2372">
        <v>99</v>
      </c>
      <c r="O2372">
        <v>1</v>
      </c>
      <c r="P2372">
        <v>3052</v>
      </c>
      <c r="R2372">
        <v>0</v>
      </c>
    </row>
    <row r="2373" spans="1:18" x14ac:dyDescent="0.5">
      <c r="A2373">
        <v>14</v>
      </c>
      <c r="B2373">
        <v>534</v>
      </c>
      <c r="C2373">
        <v>2017</v>
      </c>
      <c r="D2373">
        <v>99</v>
      </c>
      <c r="E2373">
        <v>99</v>
      </c>
      <c r="F2373">
        <v>99</v>
      </c>
      <c r="G2373">
        <v>99</v>
      </c>
      <c r="H2373">
        <v>99</v>
      </c>
      <c r="I2373">
        <v>99</v>
      </c>
      <c r="J2373">
        <v>999</v>
      </c>
      <c r="K2373">
        <v>99</v>
      </c>
      <c r="L2373">
        <v>99</v>
      </c>
      <c r="M2373">
        <v>99</v>
      </c>
      <c r="N2373">
        <v>99</v>
      </c>
      <c r="O2373">
        <v>1</v>
      </c>
      <c r="P2373">
        <v>3052</v>
      </c>
      <c r="R2373">
        <v>0</v>
      </c>
    </row>
    <row r="2374" spans="1:18" x14ac:dyDescent="0.5">
      <c r="A2374">
        <v>14</v>
      </c>
      <c r="B2374">
        <v>535</v>
      </c>
      <c r="C2374">
        <v>2018</v>
      </c>
      <c r="D2374">
        <v>99</v>
      </c>
      <c r="E2374">
        <v>99</v>
      </c>
      <c r="F2374">
        <v>99</v>
      </c>
      <c r="G2374">
        <v>99</v>
      </c>
      <c r="H2374">
        <v>99</v>
      </c>
      <c r="I2374">
        <v>99</v>
      </c>
      <c r="J2374">
        <v>999</v>
      </c>
      <c r="K2374">
        <v>99</v>
      </c>
      <c r="L2374">
        <v>99</v>
      </c>
      <c r="M2374">
        <v>99</v>
      </c>
      <c r="N2374">
        <v>99</v>
      </c>
      <c r="O2374">
        <v>1</v>
      </c>
      <c r="P2374">
        <v>3052</v>
      </c>
      <c r="R2374">
        <v>0</v>
      </c>
    </row>
    <row r="2375" spans="1:18" x14ac:dyDescent="0.5">
      <c r="A2375">
        <v>14</v>
      </c>
      <c r="B2375">
        <v>536</v>
      </c>
      <c r="C2375">
        <v>2019</v>
      </c>
      <c r="D2375">
        <v>99</v>
      </c>
      <c r="E2375">
        <v>99</v>
      </c>
      <c r="F2375">
        <v>99</v>
      </c>
      <c r="G2375">
        <v>99</v>
      </c>
      <c r="H2375">
        <v>99</v>
      </c>
      <c r="I2375">
        <v>99</v>
      </c>
      <c r="J2375">
        <v>999</v>
      </c>
      <c r="K2375">
        <v>99</v>
      </c>
      <c r="L2375">
        <v>99</v>
      </c>
      <c r="M2375">
        <v>99</v>
      </c>
      <c r="N2375">
        <v>99</v>
      </c>
      <c r="O2375">
        <v>1</v>
      </c>
      <c r="P2375">
        <v>3052</v>
      </c>
      <c r="R2375">
        <v>0</v>
      </c>
    </row>
    <row r="2376" spans="1:18" x14ac:dyDescent="0.5">
      <c r="A2376">
        <v>14</v>
      </c>
      <c r="B2376">
        <v>537</v>
      </c>
      <c r="C2376">
        <v>2020</v>
      </c>
      <c r="D2376">
        <v>99</v>
      </c>
      <c r="E2376">
        <v>99</v>
      </c>
      <c r="F2376">
        <v>99</v>
      </c>
      <c r="G2376">
        <v>99</v>
      </c>
      <c r="H2376">
        <v>99</v>
      </c>
      <c r="I2376">
        <v>99</v>
      </c>
      <c r="J2376">
        <v>999</v>
      </c>
      <c r="K2376">
        <v>99</v>
      </c>
      <c r="L2376">
        <v>99</v>
      </c>
      <c r="M2376">
        <v>99</v>
      </c>
      <c r="N2376">
        <v>99</v>
      </c>
      <c r="O2376">
        <v>1</v>
      </c>
      <c r="P2376">
        <v>3052</v>
      </c>
      <c r="R2376">
        <v>0</v>
      </c>
    </row>
    <row r="2377" spans="1:18" x14ac:dyDescent="0.5">
      <c r="A2377">
        <v>14</v>
      </c>
      <c r="B2377">
        <v>538</v>
      </c>
      <c r="C2377">
        <v>2021</v>
      </c>
      <c r="D2377">
        <v>99</v>
      </c>
      <c r="E2377">
        <v>99</v>
      </c>
      <c r="F2377">
        <v>99</v>
      </c>
      <c r="G2377">
        <v>99</v>
      </c>
      <c r="H2377">
        <v>99</v>
      </c>
      <c r="I2377">
        <v>99</v>
      </c>
      <c r="J2377">
        <v>999</v>
      </c>
      <c r="K2377">
        <v>99</v>
      </c>
      <c r="L2377">
        <v>99</v>
      </c>
      <c r="M2377">
        <v>99</v>
      </c>
      <c r="N2377">
        <v>99</v>
      </c>
      <c r="O2377">
        <v>1</v>
      </c>
      <c r="P2377">
        <v>3052</v>
      </c>
      <c r="R2377">
        <v>0</v>
      </c>
    </row>
    <row r="2378" spans="1:18" x14ac:dyDescent="0.5">
      <c r="A2378">
        <v>14</v>
      </c>
      <c r="B2378">
        <v>539</v>
      </c>
      <c r="C2378">
        <v>2022</v>
      </c>
      <c r="D2378">
        <v>99</v>
      </c>
      <c r="E2378">
        <v>99</v>
      </c>
      <c r="F2378">
        <v>99</v>
      </c>
      <c r="G2378">
        <v>99</v>
      </c>
      <c r="H2378">
        <v>99</v>
      </c>
      <c r="I2378">
        <v>99</v>
      </c>
      <c r="J2378">
        <v>999</v>
      </c>
      <c r="K2378">
        <v>99</v>
      </c>
      <c r="L2378">
        <v>99</v>
      </c>
      <c r="M2378">
        <v>99</v>
      </c>
      <c r="N2378">
        <v>99</v>
      </c>
      <c r="O2378">
        <v>1</v>
      </c>
      <c r="P2378">
        <v>3052</v>
      </c>
      <c r="R2378">
        <v>0</v>
      </c>
    </row>
    <row r="2379" spans="1:18" x14ac:dyDescent="0.5">
      <c r="A2379">
        <v>14</v>
      </c>
      <c r="B2379">
        <v>540</v>
      </c>
      <c r="C2379">
        <v>2012</v>
      </c>
      <c r="D2379">
        <v>99</v>
      </c>
      <c r="E2379">
        <v>99</v>
      </c>
      <c r="F2379">
        <v>99</v>
      </c>
      <c r="G2379">
        <v>99</v>
      </c>
      <c r="H2379">
        <v>99</v>
      </c>
      <c r="I2379">
        <v>99</v>
      </c>
      <c r="J2379">
        <v>999</v>
      </c>
      <c r="K2379">
        <v>99</v>
      </c>
      <c r="L2379">
        <v>99</v>
      </c>
      <c r="M2379">
        <v>99</v>
      </c>
      <c r="N2379">
        <v>99</v>
      </c>
      <c r="O2379">
        <v>1</v>
      </c>
      <c r="P2379">
        <v>3053</v>
      </c>
      <c r="R2379">
        <v>0</v>
      </c>
    </row>
    <row r="2380" spans="1:18" x14ac:dyDescent="0.5">
      <c r="A2380">
        <v>14</v>
      </c>
      <c r="B2380">
        <v>541</v>
      </c>
      <c r="C2380">
        <v>2013</v>
      </c>
      <c r="D2380">
        <v>99</v>
      </c>
      <c r="E2380">
        <v>99</v>
      </c>
      <c r="F2380">
        <v>99</v>
      </c>
      <c r="G2380">
        <v>99</v>
      </c>
      <c r="H2380">
        <v>99</v>
      </c>
      <c r="I2380">
        <v>99</v>
      </c>
      <c r="J2380">
        <v>999</v>
      </c>
      <c r="K2380">
        <v>99</v>
      </c>
      <c r="L2380">
        <v>99</v>
      </c>
      <c r="M2380">
        <v>99</v>
      </c>
      <c r="N2380">
        <v>99</v>
      </c>
      <c r="O2380">
        <v>1</v>
      </c>
      <c r="P2380">
        <v>3053</v>
      </c>
      <c r="R2380">
        <v>0</v>
      </c>
    </row>
    <row r="2381" spans="1:18" x14ac:dyDescent="0.5">
      <c r="A2381">
        <v>14</v>
      </c>
      <c r="B2381">
        <v>542</v>
      </c>
      <c r="C2381">
        <v>2014</v>
      </c>
      <c r="D2381">
        <v>99</v>
      </c>
      <c r="E2381">
        <v>99</v>
      </c>
      <c r="F2381">
        <v>99</v>
      </c>
      <c r="G2381">
        <v>99</v>
      </c>
      <c r="H2381">
        <v>99</v>
      </c>
      <c r="I2381">
        <v>99</v>
      </c>
      <c r="J2381">
        <v>999</v>
      </c>
      <c r="K2381">
        <v>99</v>
      </c>
      <c r="L2381">
        <v>99</v>
      </c>
      <c r="M2381">
        <v>99</v>
      </c>
      <c r="N2381">
        <v>99</v>
      </c>
      <c r="O2381">
        <v>1</v>
      </c>
      <c r="P2381">
        <v>3053</v>
      </c>
      <c r="R2381">
        <v>0</v>
      </c>
    </row>
    <row r="2382" spans="1:18" x14ac:dyDescent="0.5">
      <c r="A2382">
        <v>14</v>
      </c>
      <c r="B2382">
        <v>543</v>
      </c>
      <c r="C2382">
        <v>2015</v>
      </c>
      <c r="D2382">
        <v>99</v>
      </c>
      <c r="E2382">
        <v>99</v>
      </c>
      <c r="F2382">
        <v>99</v>
      </c>
      <c r="G2382">
        <v>99</v>
      </c>
      <c r="H2382">
        <v>99</v>
      </c>
      <c r="I2382">
        <v>99</v>
      </c>
      <c r="J2382">
        <v>999</v>
      </c>
      <c r="K2382">
        <v>99</v>
      </c>
      <c r="L2382">
        <v>99</v>
      </c>
      <c r="M2382">
        <v>99</v>
      </c>
      <c r="N2382">
        <v>99</v>
      </c>
      <c r="O2382">
        <v>1</v>
      </c>
      <c r="P2382">
        <v>3053</v>
      </c>
      <c r="R2382">
        <v>0</v>
      </c>
    </row>
    <row r="2383" spans="1:18" x14ac:dyDescent="0.5">
      <c r="A2383">
        <v>14</v>
      </c>
      <c r="B2383">
        <v>544</v>
      </c>
      <c r="C2383">
        <v>2016</v>
      </c>
      <c r="D2383">
        <v>99</v>
      </c>
      <c r="E2383">
        <v>99</v>
      </c>
      <c r="F2383">
        <v>99</v>
      </c>
      <c r="G2383">
        <v>99</v>
      </c>
      <c r="H2383">
        <v>99</v>
      </c>
      <c r="I2383">
        <v>99</v>
      </c>
      <c r="J2383">
        <v>999</v>
      </c>
      <c r="K2383">
        <v>99</v>
      </c>
      <c r="L2383">
        <v>99</v>
      </c>
      <c r="M2383">
        <v>99</v>
      </c>
      <c r="N2383">
        <v>99</v>
      </c>
      <c r="O2383">
        <v>1</v>
      </c>
      <c r="P2383">
        <v>3053</v>
      </c>
      <c r="R2383">
        <v>0</v>
      </c>
    </row>
    <row r="2384" spans="1:18" x14ac:dyDescent="0.5">
      <c r="A2384">
        <v>14</v>
      </c>
      <c r="B2384">
        <v>545</v>
      </c>
      <c r="C2384">
        <v>2017</v>
      </c>
      <c r="D2384">
        <v>99</v>
      </c>
      <c r="E2384">
        <v>99</v>
      </c>
      <c r="F2384">
        <v>99</v>
      </c>
      <c r="G2384">
        <v>99</v>
      </c>
      <c r="H2384">
        <v>99</v>
      </c>
      <c r="I2384">
        <v>99</v>
      </c>
      <c r="J2384">
        <v>999</v>
      </c>
      <c r="K2384">
        <v>99</v>
      </c>
      <c r="L2384">
        <v>99</v>
      </c>
      <c r="M2384">
        <v>99</v>
      </c>
      <c r="N2384">
        <v>99</v>
      </c>
      <c r="O2384">
        <v>1</v>
      </c>
      <c r="P2384">
        <v>3053</v>
      </c>
      <c r="R2384">
        <v>0</v>
      </c>
    </row>
    <row r="2385" spans="1:38" x14ac:dyDescent="0.5">
      <c r="A2385">
        <v>14</v>
      </c>
      <c r="B2385">
        <v>546</v>
      </c>
      <c r="C2385">
        <v>2018</v>
      </c>
      <c r="D2385">
        <v>99</v>
      </c>
      <c r="E2385">
        <v>99</v>
      </c>
      <c r="F2385">
        <v>99</v>
      </c>
      <c r="G2385">
        <v>99</v>
      </c>
      <c r="H2385">
        <v>99</v>
      </c>
      <c r="I2385">
        <v>99</v>
      </c>
      <c r="J2385">
        <v>999</v>
      </c>
      <c r="K2385">
        <v>99</v>
      </c>
      <c r="L2385">
        <v>99</v>
      </c>
      <c r="M2385">
        <v>99</v>
      </c>
      <c r="N2385">
        <v>99</v>
      </c>
      <c r="O2385">
        <v>1</v>
      </c>
      <c r="P2385">
        <v>3053</v>
      </c>
      <c r="R2385">
        <v>0</v>
      </c>
    </row>
    <row r="2386" spans="1:38" x14ac:dyDescent="0.5">
      <c r="A2386">
        <v>14</v>
      </c>
      <c r="B2386">
        <v>547</v>
      </c>
      <c r="C2386">
        <v>2019</v>
      </c>
      <c r="D2386">
        <v>99</v>
      </c>
      <c r="E2386">
        <v>99</v>
      </c>
      <c r="F2386">
        <v>99</v>
      </c>
      <c r="G2386">
        <v>99</v>
      </c>
      <c r="H2386">
        <v>99</v>
      </c>
      <c r="I2386">
        <v>99</v>
      </c>
      <c r="J2386">
        <v>999</v>
      </c>
      <c r="K2386">
        <v>99</v>
      </c>
      <c r="L2386">
        <v>99</v>
      </c>
      <c r="M2386">
        <v>99</v>
      </c>
      <c r="N2386">
        <v>99</v>
      </c>
      <c r="O2386">
        <v>1</v>
      </c>
      <c r="P2386">
        <v>3053</v>
      </c>
      <c r="R2386">
        <v>0</v>
      </c>
    </row>
    <row r="2387" spans="1:38" x14ac:dyDescent="0.5">
      <c r="A2387">
        <v>14</v>
      </c>
      <c r="B2387">
        <v>548</v>
      </c>
      <c r="C2387">
        <v>2020</v>
      </c>
      <c r="D2387">
        <v>99</v>
      </c>
      <c r="E2387">
        <v>99</v>
      </c>
      <c r="F2387">
        <v>99</v>
      </c>
      <c r="G2387">
        <v>99</v>
      </c>
      <c r="H2387">
        <v>99</v>
      </c>
      <c r="I2387">
        <v>99</v>
      </c>
      <c r="J2387">
        <v>999</v>
      </c>
      <c r="K2387">
        <v>99</v>
      </c>
      <c r="L2387">
        <v>99</v>
      </c>
      <c r="M2387">
        <v>99</v>
      </c>
      <c r="N2387">
        <v>99</v>
      </c>
      <c r="O2387">
        <v>1</v>
      </c>
      <c r="P2387">
        <v>3053</v>
      </c>
      <c r="R2387">
        <v>0</v>
      </c>
    </row>
    <row r="2388" spans="1:38" x14ac:dyDescent="0.5">
      <c r="A2388">
        <v>14</v>
      </c>
      <c r="B2388">
        <v>549</v>
      </c>
      <c r="C2388">
        <v>2021</v>
      </c>
      <c r="D2388">
        <v>99</v>
      </c>
      <c r="E2388">
        <v>99</v>
      </c>
      <c r="F2388">
        <v>99</v>
      </c>
      <c r="G2388">
        <v>99</v>
      </c>
      <c r="H2388">
        <v>99</v>
      </c>
      <c r="I2388">
        <v>99</v>
      </c>
      <c r="J2388">
        <v>999</v>
      </c>
      <c r="K2388">
        <v>99</v>
      </c>
      <c r="L2388">
        <v>99</v>
      </c>
      <c r="M2388">
        <v>99</v>
      </c>
      <c r="N2388">
        <v>99</v>
      </c>
      <c r="O2388">
        <v>1</v>
      </c>
      <c r="P2388">
        <v>3053</v>
      </c>
      <c r="R2388">
        <v>0</v>
      </c>
    </row>
    <row r="2389" spans="1:38" x14ac:dyDescent="0.5">
      <c r="A2389">
        <v>14</v>
      </c>
      <c r="B2389">
        <v>550</v>
      </c>
      <c r="C2389">
        <v>2022</v>
      </c>
      <c r="D2389">
        <v>99</v>
      </c>
      <c r="E2389">
        <v>99</v>
      </c>
      <c r="F2389">
        <v>99</v>
      </c>
      <c r="G2389">
        <v>99</v>
      </c>
      <c r="H2389">
        <v>99</v>
      </c>
      <c r="I2389">
        <v>99</v>
      </c>
      <c r="J2389">
        <v>999</v>
      </c>
      <c r="K2389">
        <v>99</v>
      </c>
      <c r="L2389">
        <v>99</v>
      </c>
      <c r="M2389">
        <v>99</v>
      </c>
      <c r="N2389">
        <v>99</v>
      </c>
      <c r="O2389">
        <v>1</v>
      </c>
      <c r="P2389">
        <v>3053</v>
      </c>
      <c r="R2389">
        <v>0</v>
      </c>
    </row>
    <row r="2390" spans="1:38" x14ac:dyDescent="0.5">
      <c r="A2390">
        <v>14</v>
      </c>
      <c r="B2390">
        <v>551</v>
      </c>
      <c r="C2390">
        <v>2012</v>
      </c>
      <c r="D2390">
        <v>99</v>
      </c>
      <c r="E2390">
        <v>99</v>
      </c>
      <c r="F2390">
        <v>99</v>
      </c>
      <c r="G2390">
        <v>99</v>
      </c>
      <c r="H2390">
        <v>99</v>
      </c>
      <c r="I2390">
        <v>99</v>
      </c>
      <c r="J2390">
        <v>999</v>
      </c>
      <c r="K2390">
        <v>99</v>
      </c>
      <c r="L2390">
        <v>99</v>
      </c>
      <c r="M2390">
        <v>99</v>
      </c>
      <c r="N2390">
        <v>99</v>
      </c>
      <c r="O2390">
        <v>1</v>
      </c>
      <c r="P2390">
        <v>3054</v>
      </c>
      <c r="R2390">
        <v>0</v>
      </c>
    </row>
    <row r="2391" spans="1:38" x14ac:dyDescent="0.5">
      <c r="A2391">
        <v>14</v>
      </c>
      <c r="B2391">
        <v>552</v>
      </c>
      <c r="C2391">
        <v>2013</v>
      </c>
      <c r="D2391">
        <v>99</v>
      </c>
      <c r="E2391">
        <v>99</v>
      </c>
      <c r="F2391">
        <v>99</v>
      </c>
      <c r="G2391">
        <v>99</v>
      </c>
      <c r="H2391">
        <v>99</v>
      </c>
      <c r="I2391">
        <v>99</v>
      </c>
      <c r="J2391">
        <v>999</v>
      </c>
      <c r="K2391">
        <v>99</v>
      </c>
      <c r="L2391">
        <v>99</v>
      </c>
      <c r="M2391">
        <v>99</v>
      </c>
      <c r="N2391">
        <v>99</v>
      </c>
      <c r="O2391">
        <v>1</v>
      </c>
      <c r="P2391">
        <v>3054</v>
      </c>
      <c r="R2391">
        <v>0</v>
      </c>
    </row>
    <row r="2392" spans="1:38" x14ac:dyDescent="0.5">
      <c r="A2392">
        <v>14</v>
      </c>
      <c r="B2392">
        <v>553</v>
      </c>
      <c r="C2392">
        <v>2014</v>
      </c>
      <c r="D2392">
        <v>99</v>
      </c>
      <c r="E2392">
        <v>99</v>
      </c>
      <c r="F2392">
        <v>99</v>
      </c>
      <c r="G2392">
        <v>99</v>
      </c>
      <c r="H2392">
        <v>99</v>
      </c>
      <c r="I2392">
        <v>99</v>
      </c>
      <c r="J2392">
        <v>999</v>
      </c>
      <c r="K2392">
        <v>99</v>
      </c>
      <c r="L2392">
        <v>99</v>
      </c>
      <c r="M2392">
        <v>99</v>
      </c>
      <c r="N2392">
        <v>99</v>
      </c>
      <c r="O2392">
        <v>1</v>
      </c>
      <c r="P2392">
        <v>3054</v>
      </c>
      <c r="R2392">
        <v>0</v>
      </c>
    </row>
    <row r="2393" spans="1:38" x14ac:dyDescent="0.5">
      <c r="A2393">
        <v>14</v>
      </c>
      <c r="B2393">
        <v>554</v>
      </c>
      <c r="C2393">
        <v>2015</v>
      </c>
      <c r="D2393">
        <v>99</v>
      </c>
      <c r="E2393">
        <v>99</v>
      </c>
      <c r="F2393">
        <v>99</v>
      </c>
      <c r="G2393">
        <v>99</v>
      </c>
      <c r="H2393">
        <v>99</v>
      </c>
      <c r="I2393">
        <v>99</v>
      </c>
      <c r="J2393">
        <v>999</v>
      </c>
      <c r="K2393">
        <v>99</v>
      </c>
      <c r="L2393">
        <v>99</v>
      </c>
      <c r="M2393">
        <v>99</v>
      </c>
      <c r="N2393">
        <v>99</v>
      </c>
      <c r="O2393">
        <v>1</v>
      </c>
      <c r="P2393">
        <v>3054</v>
      </c>
      <c r="R2393">
        <v>0</v>
      </c>
    </row>
    <row r="2394" spans="1:38" x14ac:dyDescent="0.5">
      <c r="A2394">
        <v>14</v>
      </c>
      <c r="B2394">
        <v>555</v>
      </c>
      <c r="C2394">
        <v>2016</v>
      </c>
      <c r="D2394">
        <v>99</v>
      </c>
      <c r="E2394">
        <v>99</v>
      </c>
      <c r="F2394">
        <v>99</v>
      </c>
      <c r="G2394">
        <v>99</v>
      </c>
      <c r="H2394">
        <v>99</v>
      </c>
      <c r="I2394">
        <v>99</v>
      </c>
      <c r="J2394">
        <v>999</v>
      </c>
      <c r="K2394">
        <v>99</v>
      </c>
      <c r="L2394">
        <v>99</v>
      </c>
      <c r="M2394">
        <v>99</v>
      </c>
      <c r="N2394">
        <v>99</v>
      </c>
      <c r="O2394">
        <v>1</v>
      </c>
      <c r="P2394">
        <v>3054</v>
      </c>
      <c r="R2394">
        <v>0</v>
      </c>
    </row>
    <row r="2395" spans="1:38" x14ac:dyDescent="0.5">
      <c r="A2395">
        <v>14</v>
      </c>
      <c r="B2395">
        <v>556</v>
      </c>
      <c r="C2395">
        <v>2017</v>
      </c>
      <c r="D2395">
        <v>99</v>
      </c>
      <c r="E2395">
        <v>99</v>
      </c>
      <c r="F2395">
        <v>99</v>
      </c>
      <c r="G2395">
        <v>99</v>
      </c>
      <c r="H2395">
        <v>99</v>
      </c>
      <c r="I2395">
        <v>99</v>
      </c>
      <c r="J2395">
        <v>999</v>
      </c>
      <c r="K2395">
        <v>99</v>
      </c>
      <c r="L2395">
        <v>99</v>
      </c>
      <c r="M2395">
        <v>99</v>
      </c>
      <c r="N2395">
        <v>99</v>
      </c>
      <c r="O2395">
        <v>1</v>
      </c>
      <c r="P2395">
        <v>3054</v>
      </c>
      <c r="R2395">
        <v>0</v>
      </c>
    </row>
    <row r="2396" spans="1:38" x14ac:dyDescent="0.5">
      <c r="A2396">
        <v>14</v>
      </c>
      <c r="B2396">
        <v>557</v>
      </c>
      <c r="C2396">
        <v>2018</v>
      </c>
      <c r="D2396">
        <v>99</v>
      </c>
      <c r="E2396">
        <v>99</v>
      </c>
      <c r="F2396">
        <v>99</v>
      </c>
      <c r="G2396">
        <v>99</v>
      </c>
      <c r="H2396">
        <v>99</v>
      </c>
      <c r="I2396">
        <v>99</v>
      </c>
      <c r="J2396">
        <v>999</v>
      </c>
      <c r="K2396">
        <v>99</v>
      </c>
      <c r="L2396">
        <v>99</v>
      </c>
      <c r="M2396">
        <v>99</v>
      </c>
      <c r="N2396">
        <v>99</v>
      </c>
      <c r="O2396">
        <v>1</v>
      </c>
      <c r="P2396">
        <v>3054</v>
      </c>
      <c r="R2396">
        <v>0</v>
      </c>
    </row>
    <row r="2397" spans="1:38" x14ac:dyDescent="0.5">
      <c r="A2397">
        <v>14</v>
      </c>
      <c r="B2397">
        <v>558</v>
      </c>
      <c r="C2397">
        <v>2019</v>
      </c>
      <c r="D2397">
        <v>99</v>
      </c>
      <c r="E2397">
        <v>99</v>
      </c>
      <c r="F2397">
        <v>99</v>
      </c>
      <c r="G2397">
        <v>99</v>
      </c>
      <c r="H2397">
        <v>99</v>
      </c>
      <c r="I2397">
        <v>99</v>
      </c>
      <c r="J2397">
        <v>999</v>
      </c>
      <c r="K2397">
        <v>99</v>
      </c>
      <c r="L2397">
        <v>99</v>
      </c>
      <c r="M2397">
        <v>99</v>
      </c>
      <c r="N2397">
        <v>99</v>
      </c>
      <c r="O2397">
        <v>1</v>
      </c>
      <c r="P2397">
        <v>3054</v>
      </c>
      <c r="R2397">
        <v>0</v>
      </c>
    </row>
    <row r="2398" spans="1:38" x14ac:dyDescent="0.5">
      <c r="A2398">
        <v>14</v>
      </c>
      <c r="B2398">
        <v>559</v>
      </c>
      <c r="C2398">
        <v>2020</v>
      </c>
      <c r="D2398">
        <v>99</v>
      </c>
      <c r="E2398">
        <v>99</v>
      </c>
      <c r="F2398">
        <v>99</v>
      </c>
      <c r="G2398">
        <v>99</v>
      </c>
      <c r="H2398">
        <v>99</v>
      </c>
      <c r="I2398">
        <v>99</v>
      </c>
      <c r="J2398">
        <v>999</v>
      </c>
      <c r="K2398">
        <v>99</v>
      </c>
      <c r="L2398">
        <v>99</v>
      </c>
      <c r="M2398">
        <v>99</v>
      </c>
      <c r="N2398">
        <v>99</v>
      </c>
      <c r="O2398">
        <v>1</v>
      </c>
      <c r="P2398">
        <v>3054</v>
      </c>
      <c r="R2398">
        <v>0</v>
      </c>
    </row>
    <row r="2399" spans="1:38" x14ac:dyDescent="0.5">
      <c r="A2399">
        <v>14</v>
      </c>
      <c r="B2399">
        <v>560</v>
      </c>
      <c r="C2399">
        <v>2021</v>
      </c>
      <c r="D2399">
        <v>99</v>
      </c>
      <c r="E2399">
        <v>99</v>
      </c>
      <c r="F2399">
        <v>99</v>
      </c>
      <c r="G2399">
        <v>99</v>
      </c>
      <c r="H2399">
        <v>99</v>
      </c>
      <c r="I2399">
        <v>99</v>
      </c>
      <c r="J2399">
        <v>999</v>
      </c>
      <c r="K2399">
        <v>99</v>
      </c>
      <c r="L2399">
        <v>99</v>
      </c>
      <c r="M2399">
        <v>99</v>
      </c>
      <c r="N2399">
        <v>99</v>
      </c>
      <c r="O2399">
        <v>1</v>
      </c>
      <c r="P2399">
        <v>3054</v>
      </c>
      <c r="Q2399">
        <v>1</v>
      </c>
      <c r="R2399">
        <v>3</v>
      </c>
      <c r="S2399">
        <v>3</v>
      </c>
      <c r="T2399">
        <v>17</v>
      </c>
      <c r="U2399">
        <v>64</v>
      </c>
      <c r="V2399">
        <v>81.220657276995311</v>
      </c>
      <c r="W2399">
        <v>74.966666666666683</v>
      </c>
      <c r="X2399">
        <v>10.243893574005694</v>
      </c>
      <c r="Y2399">
        <v>0.81649658092772603</v>
      </c>
      <c r="Z2399">
        <v>-99.990785083232794</v>
      </c>
      <c r="AA2399">
        <v>1.1410314924691922E-2</v>
      </c>
      <c r="AB2399">
        <v>1.0080926757481613E-2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</row>
    <row r="2400" spans="1:38" x14ac:dyDescent="0.5">
      <c r="A2400">
        <v>14</v>
      </c>
      <c r="B2400">
        <v>561</v>
      </c>
      <c r="C2400">
        <v>2022</v>
      </c>
      <c r="D2400">
        <v>99</v>
      </c>
      <c r="E2400">
        <v>99</v>
      </c>
      <c r="F2400">
        <v>99</v>
      </c>
      <c r="G2400">
        <v>99</v>
      </c>
      <c r="H2400">
        <v>99</v>
      </c>
      <c r="I2400">
        <v>99</v>
      </c>
      <c r="J2400">
        <v>999</v>
      </c>
      <c r="K2400">
        <v>99</v>
      </c>
      <c r="L2400">
        <v>99</v>
      </c>
      <c r="M2400">
        <v>99</v>
      </c>
      <c r="N2400">
        <v>99</v>
      </c>
      <c r="O2400">
        <v>1</v>
      </c>
      <c r="P2400">
        <v>3054</v>
      </c>
      <c r="R2400">
        <v>0</v>
      </c>
    </row>
    <row r="2401" spans="1:38" x14ac:dyDescent="0.5">
      <c r="A2401">
        <v>14</v>
      </c>
      <c r="B2401">
        <v>562</v>
      </c>
      <c r="C2401">
        <v>2012</v>
      </c>
      <c r="D2401">
        <v>99</v>
      </c>
      <c r="E2401">
        <v>99</v>
      </c>
      <c r="F2401">
        <v>99</v>
      </c>
      <c r="G2401">
        <v>99</v>
      </c>
      <c r="H2401">
        <v>99</v>
      </c>
      <c r="I2401">
        <v>99</v>
      </c>
      <c r="J2401">
        <v>999</v>
      </c>
      <c r="K2401">
        <v>99</v>
      </c>
      <c r="L2401">
        <v>99</v>
      </c>
      <c r="M2401">
        <v>99</v>
      </c>
      <c r="N2401">
        <v>99</v>
      </c>
      <c r="O2401">
        <v>1</v>
      </c>
      <c r="P2401">
        <v>3099</v>
      </c>
      <c r="R2401">
        <v>0</v>
      </c>
    </row>
    <row r="2402" spans="1:38" x14ac:dyDescent="0.5">
      <c r="A2402">
        <v>14</v>
      </c>
      <c r="B2402">
        <v>563</v>
      </c>
      <c r="C2402">
        <v>2013</v>
      </c>
      <c r="D2402">
        <v>99</v>
      </c>
      <c r="E2402">
        <v>99</v>
      </c>
      <c r="F2402">
        <v>99</v>
      </c>
      <c r="G2402">
        <v>99</v>
      </c>
      <c r="H2402">
        <v>99</v>
      </c>
      <c r="I2402">
        <v>99</v>
      </c>
      <c r="J2402">
        <v>999</v>
      </c>
      <c r="K2402">
        <v>99</v>
      </c>
      <c r="L2402">
        <v>99</v>
      </c>
      <c r="M2402">
        <v>99</v>
      </c>
      <c r="N2402">
        <v>99</v>
      </c>
      <c r="O2402">
        <v>1</v>
      </c>
      <c r="P2402">
        <v>3099</v>
      </c>
      <c r="Q2402">
        <v>1</v>
      </c>
      <c r="R2402">
        <v>15</v>
      </c>
      <c r="S2402">
        <v>15</v>
      </c>
      <c r="T2402">
        <v>14.8</v>
      </c>
      <c r="U2402">
        <v>58.2</v>
      </c>
      <c r="V2402">
        <v>83.936439147706736</v>
      </c>
      <c r="W2402">
        <v>77.473333333333343</v>
      </c>
      <c r="X2402">
        <v>5.7477493179696797</v>
      </c>
      <c r="Y2402">
        <v>1.7204650534084125</v>
      </c>
      <c r="Z2402">
        <v>-8.0360257970643705</v>
      </c>
      <c r="AA2402">
        <v>0.27891409445890658</v>
      </c>
      <c r="AB2402">
        <v>0.29004982587276373</v>
      </c>
    </row>
    <row r="2403" spans="1:38" x14ac:dyDescent="0.5">
      <c r="A2403">
        <v>14</v>
      </c>
      <c r="B2403">
        <v>564</v>
      </c>
      <c r="C2403">
        <v>2014</v>
      </c>
      <c r="D2403">
        <v>99</v>
      </c>
      <c r="E2403">
        <v>99</v>
      </c>
      <c r="F2403">
        <v>99</v>
      </c>
      <c r="G2403">
        <v>99</v>
      </c>
      <c r="H2403">
        <v>99</v>
      </c>
      <c r="I2403">
        <v>99</v>
      </c>
      <c r="J2403">
        <v>999</v>
      </c>
      <c r="K2403">
        <v>99</v>
      </c>
      <c r="L2403">
        <v>99</v>
      </c>
      <c r="M2403">
        <v>99</v>
      </c>
      <c r="N2403">
        <v>99</v>
      </c>
      <c r="O2403">
        <v>1</v>
      </c>
      <c r="P2403">
        <v>3099</v>
      </c>
      <c r="R2403">
        <v>0</v>
      </c>
    </row>
    <row r="2404" spans="1:38" x14ac:dyDescent="0.5">
      <c r="A2404">
        <v>14</v>
      </c>
      <c r="B2404">
        <v>565</v>
      </c>
      <c r="C2404">
        <v>2015</v>
      </c>
      <c r="D2404">
        <v>99</v>
      </c>
      <c r="E2404">
        <v>99</v>
      </c>
      <c r="F2404">
        <v>99</v>
      </c>
      <c r="G2404">
        <v>99</v>
      </c>
      <c r="H2404">
        <v>99</v>
      </c>
      <c r="I2404">
        <v>99</v>
      </c>
      <c r="J2404">
        <v>999</v>
      </c>
      <c r="K2404">
        <v>99</v>
      </c>
      <c r="L2404">
        <v>99</v>
      </c>
      <c r="M2404">
        <v>99</v>
      </c>
      <c r="N2404">
        <v>99</v>
      </c>
      <c r="O2404">
        <v>1</v>
      </c>
      <c r="P2404">
        <v>3099</v>
      </c>
      <c r="R2404">
        <v>0</v>
      </c>
    </row>
    <row r="2405" spans="1:38" x14ac:dyDescent="0.5">
      <c r="A2405">
        <v>14</v>
      </c>
      <c r="B2405">
        <v>566</v>
      </c>
      <c r="C2405">
        <v>2016</v>
      </c>
      <c r="D2405">
        <v>99</v>
      </c>
      <c r="E2405">
        <v>99</v>
      </c>
      <c r="F2405">
        <v>99</v>
      </c>
      <c r="G2405">
        <v>99</v>
      </c>
      <c r="H2405">
        <v>99</v>
      </c>
      <c r="I2405">
        <v>99</v>
      </c>
      <c r="J2405">
        <v>999</v>
      </c>
      <c r="K2405">
        <v>99</v>
      </c>
      <c r="L2405">
        <v>99</v>
      </c>
      <c r="M2405">
        <v>99</v>
      </c>
      <c r="N2405">
        <v>99</v>
      </c>
      <c r="O2405">
        <v>1</v>
      </c>
      <c r="P2405">
        <v>3099</v>
      </c>
      <c r="R2405">
        <v>0</v>
      </c>
    </row>
    <row r="2406" spans="1:38" x14ac:dyDescent="0.5">
      <c r="A2406">
        <v>14</v>
      </c>
      <c r="B2406">
        <v>567</v>
      </c>
      <c r="C2406">
        <v>2017</v>
      </c>
      <c r="D2406">
        <v>99</v>
      </c>
      <c r="E2406">
        <v>99</v>
      </c>
      <c r="F2406">
        <v>99</v>
      </c>
      <c r="G2406">
        <v>99</v>
      </c>
      <c r="H2406">
        <v>99</v>
      </c>
      <c r="I2406">
        <v>99</v>
      </c>
      <c r="J2406">
        <v>999</v>
      </c>
      <c r="K2406">
        <v>99</v>
      </c>
      <c r="L2406">
        <v>99</v>
      </c>
      <c r="M2406">
        <v>99</v>
      </c>
      <c r="N2406">
        <v>99</v>
      </c>
      <c r="O2406">
        <v>1</v>
      </c>
      <c r="P2406">
        <v>3099</v>
      </c>
      <c r="R2406">
        <v>0</v>
      </c>
    </row>
    <row r="2407" spans="1:38" x14ac:dyDescent="0.5">
      <c r="A2407">
        <v>14</v>
      </c>
      <c r="B2407">
        <v>568</v>
      </c>
      <c r="C2407">
        <v>2018</v>
      </c>
      <c r="D2407">
        <v>99</v>
      </c>
      <c r="E2407">
        <v>99</v>
      </c>
      <c r="F2407">
        <v>99</v>
      </c>
      <c r="G2407">
        <v>99</v>
      </c>
      <c r="H2407">
        <v>99</v>
      </c>
      <c r="I2407">
        <v>99</v>
      </c>
      <c r="J2407">
        <v>999</v>
      </c>
      <c r="K2407">
        <v>99</v>
      </c>
      <c r="L2407">
        <v>99</v>
      </c>
      <c r="M2407">
        <v>99</v>
      </c>
      <c r="N2407">
        <v>99</v>
      </c>
      <c r="O2407">
        <v>1</v>
      </c>
      <c r="P2407">
        <v>3099</v>
      </c>
      <c r="R2407">
        <v>0</v>
      </c>
    </row>
    <row r="2408" spans="1:38" x14ac:dyDescent="0.5">
      <c r="A2408">
        <v>14</v>
      </c>
      <c r="B2408">
        <v>569</v>
      </c>
      <c r="C2408">
        <v>2019</v>
      </c>
      <c r="D2408">
        <v>99</v>
      </c>
      <c r="E2408">
        <v>99</v>
      </c>
      <c r="F2408">
        <v>99</v>
      </c>
      <c r="G2408">
        <v>99</v>
      </c>
      <c r="H2408">
        <v>99</v>
      </c>
      <c r="I2408">
        <v>99</v>
      </c>
      <c r="J2408">
        <v>999</v>
      </c>
      <c r="K2408">
        <v>99</v>
      </c>
      <c r="L2408">
        <v>99</v>
      </c>
      <c r="M2408">
        <v>99</v>
      </c>
      <c r="N2408">
        <v>99</v>
      </c>
      <c r="O2408">
        <v>1</v>
      </c>
      <c r="P2408">
        <v>3099</v>
      </c>
      <c r="R2408">
        <v>0</v>
      </c>
    </row>
    <row r="2409" spans="1:38" x14ac:dyDescent="0.5">
      <c r="A2409">
        <v>14</v>
      </c>
      <c r="B2409">
        <v>570</v>
      </c>
      <c r="C2409">
        <v>2020</v>
      </c>
      <c r="D2409">
        <v>99</v>
      </c>
      <c r="E2409">
        <v>99</v>
      </c>
      <c r="F2409">
        <v>99</v>
      </c>
      <c r="G2409">
        <v>99</v>
      </c>
      <c r="H2409">
        <v>99</v>
      </c>
      <c r="I2409">
        <v>99</v>
      </c>
      <c r="J2409">
        <v>999</v>
      </c>
      <c r="K2409">
        <v>99</v>
      </c>
      <c r="L2409">
        <v>99</v>
      </c>
      <c r="M2409">
        <v>99</v>
      </c>
      <c r="N2409">
        <v>99</v>
      </c>
      <c r="O2409">
        <v>1</v>
      </c>
      <c r="P2409">
        <v>3099</v>
      </c>
      <c r="R2409">
        <v>0</v>
      </c>
    </row>
    <row r="2410" spans="1:38" x14ac:dyDescent="0.5">
      <c r="A2410">
        <v>14</v>
      </c>
      <c r="B2410">
        <v>571</v>
      </c>
      <c r="C2410">
        <v>2021</v>
      </c>
      <c r="D2410">
        <v>99</v>
      </c>
      <c r="E2410">
        <v>99</v>
      </c>
      <c r="F2410">
        <v>99</v>
      </c>
      <c r="G2410">
        <v>99</v>
      </c>
      <c r="H2410">
        <v>99</v>
      </c>
      <c r="I2410">
        <v>99</v>
      </c>
      <c r="J2410">
        <v>999</v>
      </c>
      <c r="K2410">
        <v>99</v>
      </c>
      <c r="L2410">
        <v>99</v>
      </c>
      <c r="M2410">
        <v>99</v>
      </c>
      <c r="N2410">
        <v>99</v>
      </c>
      <c r="O2410">
        <v>1</v>
      </c>
      <c r="P2410">
        <v>3099</v>
      </c>
      <c r="R2410">
        <v>0</v>
      </c>
    </row>
    <row r="2411" spans="1:38" x14ac:dyDescent="0.5">
      <c r="A2411">
        <v>14</v>
      </c>
      <c r="B2411">
        <v>572</v>
      </c>
      <c r="C2411">
        <v>2022</v>
      </c>
      <c r="D2411">
        <v>99</v>
      </c>
      <c r="E2411">
        <v>99</v>
      </c>
      <c r="F2411">
        <v>99</v>
      </c>
      <c r="G2411">
        <v>99</v>
      </c>
      <c r="H2411">
        <v>99</v>
      </c>
      <c r="I2411">
        <v>99</v>
      </c>
      <c r="J2411">
        <v>999</v>
      </c>
      <c r="K2411">
        <v>99</v>
      </c>
      <c r="L2411">
        <v>99</v>
      </c>
      <c r="M2411">
        <v>99</v>
      </c>
      <c r="N2411">
        <v>99</v>
      </c>
      <c r="O2411">
        <v>1</v>
      </c>
      <c r="P2411">
        <v>3099</v>
      </c>
      <c r="R2411">
        <v>0</v>
      </c>
    </row>
    <row r="2412" spans="1:38" x14ac:dyDescent="0.5">
      <c r="A2412">
        <v>14</v>
      </c>
      <c r="B2412">
        <v>573</v>
      </c>
      <c r="C2412">
        <v>2012</v>
      </c>
      <c r="D2412">
        <v>99</v>
      </c>
      <c r="E2412">
        <v>99</v>
      </c>
      <c r="F2412">
        <v>99</v>
      </c>
      <c r="G2412">
        <v>99</v>
      </c>
      <c r="H2412">
        <v>99</v>
      </c>
      <c r="I2412">
        <v>99</v>
      </c>
      <c r="J2412">
        <v>999</v>
      </c>
      <c r="K2412">
        <v>99</v>
      </c>
      <c r="L2412">
        <v>99</v>
      </c>
      <c r="M2412">
        <v>99</v>
      </c>
      <c r="N2412">
        <v>99</v>
      </c>
      <c r="O2412">
        <v>4</v>
      </c>
      <c r="P2412">
        <v>3401</v>
      </c>
      <c r="R2412">
        <v>0</v>
      </c>
    </row>
    <row r="2413" spans="1:38" x14ac:dyDescent="0.5">
      <c r="A2413">
        <v>14</v>
      </c>
      <c r="B2413">
        <v>574</v>
      </c>
      <c r="C2413">
        <v>2013</v>
      </c>
      <c r="D2413">
        <v>99</v>
      </c>
      <c r="E2413">
        <v>99</v>
      </c>
      <c r="F2413">
        <v>99</v>
      </c>
      <c r="G2413">
        <v>99</v>
      </c>
      <c r="H2413">
        <v>99</v>
      </c>
      <c r="I2413">
        <v>99</v>
      </c>
      <c r="J2413">
        <v>999</v>
      </c>
      <c r="K2413">
        <v>99</v>
      </c>
      <c r="L2413">
        <v>99</v>
      </c>
      <c r="M2413">
        <v>99</v>
      </c>
      <c r="N2413">
        <v>99</v>
      </c>
      <c r="O2413">
        <v>4</v>
      </c>
      <c r="P2413">
        <v>3401</v>
      </c>
      <c r="R2413">
        <v>0</v>
      </c>
    </row>
    <row r="2414" spans="1:38" x14ac:dyDescent="0.5">
      <c r="A2414">
        <v>14</v>
      </c>
      <c r="B2414">
        <v>575</v>
      </c>
      <c r="C2414">
        <v>2014</v>
      </c>
      <c r="D2414">
        <v>99</v>
      </c>
      <c r="E2414">
        <v>99</v>
      </c>
      <c r="F2414">
        <v>99</v>
      </c>
      <c r="G2414">
        <v>99</v>
      </c>
      <c r="H2414">
        <v>99</v>
      </c>
      <c r="I2414">
        <v>99</v>
      </c>
      <c r="J2414">
        <v>999</v>
      </c>
      <c r="K2414">
        <v>99</v>
      </c>
      <c r="L2414">
        <v>99</v>
      </c>
      <c r="M2414">
        <v>99</v>
      </c>
      <c r="N2414">
        <v>99</v>
      </c>
      <c r="O2414">
        <v>4</v>
      </c>
      <c r="P2414">
        <v>3401</v>
      </c>
      <c r="R2414">
        <v>0</v>
      </c>
    </row>
    <row r="2415" spans="1:38" x14ac:dyDescent="0.5">
      <c r="A2415">
        <v>14</v>
      </c>
      <c r="B2415">
        <v>576</v>
      </c>
      <c r="C2415">
        <v>2015</v>
      </c>
      <c r="D2415">
        <v>99</v>
      </c>
      <c r="E2415">
        <v>99</v>
      </c>
      <c r="F2415">
        <v>99</v>
      </c>
      <c r="G2415">
        <v>99</v>
      </c>
      <c r="H2415">
        <v>99</v>
      </c>
      <c r="I2415">
        <v>99</v>
      </c>
      <c r="J2415">
        <v>999</v>
      </c>
      <c r="K2415">
        <v>99</v>
      </c>
      <c r="L2415">
        <v>99</v>
      </c>
      <c r="M2415">
        <v>99</v>
      </c>
      <c r="N2415">
        <v>99</v>
      </c>
      <c r="O2415">
        <v>4</v>
      </c>
      <c r="P2415">
        <v>3401</v>
      </c>
      <c r="Q2415">
        <v>1</v>
      </c>
      <c r="R2415">
        <v>177</v>
      </c>
      <c r="S2415">
        <v>176</v>
      </c>
      <c r="T2415">
        <v>16.107344632768356</v>
      </c>
      <c r="U2415">
        <v>61.204545454545446</v>
      </c>
      <c r="V2415">
        <v>83.144760169408016</v>
      </c>
      <c r="W2415">
        <v>76.546590909090938</v>
      </c>
      <c r="X2415">
        <v>9.8123698470072629</v>
      </c>
      <c r="Y2415">
        <v>2.5987719604613142</v>
      </c>
      <c r="Z2415">
        <v>-49.870041785652049</v>
      </c>
      <c r="AA2415">
        <v>0.46639087244077881</v>
      </c>
      <c r="AB2415">
        <v>0.43988062015716495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</row>
    <row r="2416" spans="1:38" x14ac:dyDescent="0.5">
      <c r="A2416">
        <v>14</v>
      </c>
      <c r="B2416">
        <v>577</v>
      </c>
      <c r="C2416">
        <v>2016</v>
      </c>
      <c r="D2416">
        <v>99</v>
      </c>
      <c r="E2416">
        <v>99</v>
      </c>
      <c r="F2416">
        <v>99</v>
      </c>
      <c r="G2416">
        <v>99</v>
      </c>
      <c r="H2416">
        <v>99</v>
      </c>
      <c r="I2416">
        <v>99</v>
      </c>
      <c r="J2416">
        <v>999</v>
      </c>
      <c r="K2416">
        <v>99</v>
      </c>
      <c r="L2416">
        <v>99</v>
      </c>
      <c r="M2416">
        <v>99</v>
      </c>
      <c r="N2416">
        <v>99</v>
      </c>
      <c r="O2416">
        <v>4</v>
      </c>
      <c r="P2416">
        <v>3401</v>
      </c>
      <c r="Q2416">
        <v>1</v>
      </c>
      <c r="R2416">
        <v>5</v>
      </c>
      <c r="S2416">
        <v>5</v>
      </c>
      <c r="T2416">
        <v>14.6</v>
      </c>
      <c r="U2416">
        <v>58.2</v>
      </c>
      <c r="V2416">
        <v>98.786565547128902</v>
      </c>
      <c r="W2416">
        <v>91.18</v>
      </c>
      <c r="X2416">
        <v>5.8717629379938652</v>
      </c>
      <c r="Y2416">
        <v>1.4696938456698572</v>
      </c>
      <c r="Z2416">
        <v>-11.078029142888486</v>
      </c>
      <c r="AA2416">
        <v>1.0661890139883999E-2</v>
      </c>
      <c r="AB2416">
        <v>1.1933438791183216E-2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1</v>
      </c>
      <c r="AJ2416">
        <v>0</v>
      </c>
      <c r="AK2416">
        <v>0</v>
      </c>
      <c r="AL2416">
        <v>0</v>
      </c>
    </row>
    <row r="2417" spans="1:38" x14ac:dyDescent="0.5">
      <c r="A2417">
        <v>14</v>
      </c>
      <c r="B2417">
        <v>578</v>
      </c>
      <c r="C2417">
        <v>2017</v>
      </c>
      <c r="D2417">
        <v>99</v>
      </c>
      <c r="E2417">
        <v>99</v>
      </c>
      <c r="F2417">
        <v>99</v>
      </c>
      <c r="G2417">
        <v>99</v>
      </c>
      <c r="H2417">
        <v>99</v>
      </c>
      <c r="I2417">
        <v>99</v>
      </c>
      <c r="J2417">
        <v>999</v>
      </c>
      <c r="K2417">
        <v>99</v>
      </c>
      <c r="L2417">
        <v>99</v>
      </c>
      <c r="M2417">
        <v>99</v>
      </c>
      <c r="N2417">
        <v>99</v>
      </c>
      <c r="O2417">
        <v>4</v>
      </c>
      <c r="P2417">
        <v>3401</v>
      </c>
      <c r="Q2417">
        <v>2</v>
      </c>
      <c r="R2417">
        <v>404</v>
      </c>
      <c r="S2417">
        <v>403</v>
      </c>
      <c r="T2417">
        <v>14.559405940594059</v>
      </c>
      <c r="U2417">
        <v>58.052109181141425</v>
      </c>
      <c r="V2417">
        <v>91.79770357207191</v>
      </c>
      <c r="W2417">
        <v>84.637220843672509</v>
      </c>
      <c r="X2417">
        <v>8.6550780698610694</v>
      </c>
      <c r="Y2417">
        <v>1.9445831789719603</v>
      </c>
      <c r="Z2417">
        <v>-25.865537795680975</v>
      </c>
      <c r="AA2417">
        <v>1.1657096690423296</v>
      </c>
      <c r="AB2417">
        <v>1.2057801854322576</v>
      </c>
      <c r="AC2417">
        <v>4</v>
      </c>
      <c r="AD2417">
        <v>0</v>
      </c>
      <c r="AE2417">
        <v>0</v>
      </c>
      <c r="AF2417">
        <v>2</v>
      </c>
      <c r="AG2417">
        <v>6</v>
      </c>
      <c r="AH2417">
        <v>0</v>
      </c>
      <c r="AI2417">
        <v>1</v>
      </c>
      <c r="AJ2417">
        <v>0</v>
      </c>
      <c r="AK2417">
        <v>20</v>
      </c>
      <c r="AL2417">
        <v>1</v>
      </c>
    </row>
    <row r="2418" spans="1:38" x14ac:dyDescent="0.5">
      <c r="A2418">
        <v>14</v>
      </c>
      <c r="B2418">
        <v>579</v>
      </c>
      <c r="C2418">
        <v>2018</v>
      </c>
      <c r="D2418">
        <v>99</v>
      </c>
      <c r="E2418">
        <v>99</v>
      </c>
      <c r="F2418">
        <v>99</v>
      </c>
      <c r="G2418">
        <v>99</v>
      </c>
      <c r="H2418">
        <v>99</v>
      </c>
      <c r="I2418">
        <v>99</v>
      </c>
      <c r="J2418">
        <v>999</v>
      </c>
      <c r="K2418">
        <v>99</v>
      </c>
      <c r="L2418">
        <v>99</v>
      </c>
      <c r="M2418">
        <v>99</v>
      </c>
      <c r="N2418">
        <v>99</v>
      </c>
      <c r="O2418">
        <v>4</v>
      </c>
      <c r="P2418">
        <v>3401</v>
      </c>
      <c r="Q2418">
        <v>2</v>
      </c>
      <c r="R2418">
        <v>59</v>
      </c>
      <c r="S2418">
        <v>59</v>
      </c>
      <c r="T2418">
        <v>15.677966101694912</v>
      </c>
      <c r="U2418">
        <v>60.084745762711854</v>
      </c>
      <c r="V2418">
        <v>81.087830765558138</v>
      </c>
      <c r="W2418">
        <v>74.844067796610176</v>
      </c>
      <c r="X2418">
        <v>8.8918220127973928</v>
      </c>
      <c r="Y2418">
        <v>2.5061831036305304</v>
      </c>
      <c r="Z2418">
        <v>-36.904848489333688</v>
      </c>
      <c r="AA2418">
        <v>0.23565123617046779</v>
      </c>
      <c r="AB2418">
        <v>0.21957522204157717</v>
      </c>
      <c r="AC2418">
        <v>0</v>
      </c>
      <c r="AD2418">
        <v>0</v>
      </c>
      <c r="AE2418">
        <v>0</v>
      </c>
      <c r="AF2418">
        <v>0</v>
      </c>
      <c r="AG2418">
        <v>1</v>
      </c>
      <c r="AH2418">
        <v>0</v>
      </c>
      <c r="AI2418">
        <v>19</v>
      </c>
      <c r="AJ2418">
        <v>0</v>
      </c>
      <c r="AK2418">
        <v>2</v>
      </c>
      <c r="AL2418">
        <v>1</v>
      </c>
    </row>
    <row r="2419" spans="1:38" x14ac:dyDescent="0.5">
      <c r="A2419">
        <v>14</v>
      </c>
      <c r="B2419">
        <v>580</v>
      </c>
      <c r="C2419">
        <v>2019</v>
      </c>
      <c r="D2419">
        <v>99</v>
      </c>
      <c r="E2419">
        <v>99</v>
      </c>
      <c r="F2419">
        <v>99</v>
      </c>
      <c r="G2419">
        <v>99</v>
      </c>
      <c r="H2419">
        <v>99</v>
      </c>
      <c r="I2419">
        <v>99</v>
      </c>
      <c r="J2419">
        <v>999</v>
      </c>
      <c r="K2419">
        <v>99</v>
      </c>
      <c r="L2419">
        <v>99</v>
      </c>
      <c r="M2419">
        <v>99</v>
      </c>
      <c r="N2419">
        <v>99</v>
      </c>
      <c r="O2419">
        <v>4</v>
      </c>
      <c r="P2419">
        <v>3401</v>
      </c>
      <c r="Q2419">
        <v>2</v>
      </c>
      <c r="R2419">
        <v>7</v>
      </c>
      <c r="S2419">
        <v>7</v>
      </c>
      <c r="T2419">
        <v>15.285714285714288</v>
      </c>
      <c r="U2419">
        <v>59</v>
      </c>
      <c r="V2419">
        <v>89.707475622968573</v>
      </c>
      <c r="W2419">
        <v>82.8</v>
      </c>
      <c r="X2419">
        <v>8.9949192007806555</v>
      </c>
      <c r="Y2419">
        <v>1.6035674514745459</v>
      </c>
      <c r="Z2419">
        <v>54.571898129987758</v>
      </c>
      <c r="AA2419">
        <v>3.4756703078450843E-2</v>
      </c>
      <c r="AB2419">
        <v>3.5822814574065887E-2</v>
      </c>
      <c r="AC2419">
        <v>0</v>
      </c>
      <c r="AD2419">
        <v>0</v>
      </c>
      <c r="AE2419">
        <v>0</v>
      </c>
      <c r="AF2419">
        <v>0</v>
      </c>
      <c r="AG2419">
        <v>1</v>
      </c>
      <c r="AH2419">
        <v>0</v>
      </c>
      <c r="AI2419">
        <v>0</v>
      </c>
      <c r="AJ2419">
        <v>0</v>
      </c>
      <c r="AK2419">
        <v>0</v>
      </c>
      <c r="AL2419">
        <v>0</v>
      </c>
    </row>
    <row r="2420" spans="1:38" x14ac:dyDescent="0.5">
      <c r="A2420">
        <v>14</v>
      </c>
      <c r="B2420">
        <v>581</v>
      </c>
      <c r="C2420">
        <v>2020</v>
      </c>
      <c r="D2420">
        <v>99</v>
      </c>
      <c r="E2420">
        <v>99</v>
      </c>
      <c r="F2420">
        <v>99</v>
      </c>
      <c r="G2420">
        <v>99</v>
      </c>
      <c r="H2420">
        <v>99</v>
      </c>
      <c r="I2420">
        <v>99</v>
      </c>
      <c r="J2420">
        <v>999</v>
      </c>
      <c r="K2420">
        <v>99</v>
      </c>
      <c r="L2420">
        <v>99</v>
      </c>
      <c r="M2420">
        <v>99</v>
      </c>
      <c r="N2420">
        <v>99</v>
      </c>
      <c r="O2420">
        <v>4</v>
      </c>
      <c r="P2420">
        <v>3401</v>
      </c>
      <c r="Q2420">
        <v>2</v>
      </c>
      <c r="R2420">
        <v>26</v>
      </c>
      <c r="S2420">
        <v>26</v>
      </c>
      <c r="T2420">
        <v>15.961538461538458</v>
      </c>
      <c r="U2420">
        <v>60.384615384615401</v>
      </c>
      <c r="V2420">
        <v>82.131844320360045</v>
      </c>
      <c r="W2420">
        <v>75.807692307692321</v>
      </c>
      <c r="X2420">
        <v>10.487315527924524</v>
      </c>
      <c r="Y2420">
        <v>2.2373907034229017</v>
      </c>
      <c r="Z2420">
        <v>-50.957600887684848</v>
      </c>
      <c r="AA2420">
        <v>0.12453300124533002</v>
      </c>
      <c r="AB2420">
        <v>0.11427843200714502</v>
      </c>
      <c r="AC2420">
        <v>0</v>
      </c>
      <c r="AD2420">
        <v>0</v>
      </c>
      <c r="AE2420">
        <v>0</v>
      </c>
      <c r="AF2420">
        <v>0</v>
      </c>
      <c r="AG2420">
        <v>1</v>
      </c>
      <c r="AH2420">
        <v>0</v>
      </c>
      <c r="AI2420">
        <v>5</v>
      </c>
      <c r="AJ2420">
        <v>0</v>
      </c>
      <c r="AK2420">
        <v>0</v>
      </c>
      <c r="AL2420">
        <v>0</v>
      </c>
    </row>
    <row r="2421" spans="1:38" x14ac:dyDescent="0.5">
      <c r="A2421">
        <v>14</v>
      </c>
      <c r="B2421">
        <v>582</v>
      </c>
      <c r="C2421">
        <v>2021</v>
      </c>
      <c r="D2421">
        <v>99</v>
      </c>
      <c r="E2421">
        <v>99</v>
      </c>
      <c r="F2421">
        <v>99</v>
      </c>
      <c r="G2421">
        <v>99</v>
      </c>
      <c r="H2421">
        <v>99</v>
      </c>
      <c r="I2421">
        <v>99</v>
      </c>
      <c r="J2421">
        <v>999</v>
      </c>
      <c r="K2421">
        <v>99</v>
      </c>
      <c r="L2421">
        <v>99</v>
      </c>
      <c r="M2421">
        <v>99</v>
      </c>
      <c r="N2421">
        <v>99</v>
      </c>
      <c r="O2421">
        <v>4</v>
      </c>
      <c r="P2421">
        <v>3401</v>
      </c>
      <c r="Q2421">
        <v>2</v>
      </c>
      <c r="R2421">
        <v>26</v>
      </c>
      <c r="S2421">
        <v>26</v>
      </c>
      <c r="T2421">
        <v>15.961538461538458</v>
      </c>
      <c r="U2421">
        <v>60</v>
      </c>
      <c r="V2421">
        <v>91.395949662471878</v>
      </c>
      <c r="W2421">
        <v>84.358461538461583</v>
      </c>
      <c r="X2421">
        <v>9.3997482340701843</v>
      </c>
      <c r="Y2421">
        <v>1.7759071354792613</v>
      </c>
      <c r="Z2421">
        <v>-25.736136508636633</v>
      </c>
      <c r="AA2421">
        <v>9.8889396013996642E-2</v>
      </c>
      <c r="AB2421">
        <v>9.8313464987637031E-2</v>
      </c>
      <c r="AC2421">
        <v>1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4</v>
      </c>
      <c r="AJ2421">
        <v>0</v>
      </c>
      <c r="AK2421">
        <v>0</v>
      </c>
      <c r="AL2421">
        <v>0</v>
      </c>
    </row>
    <row r="2422" spans="1:38" x14ac:dyDescent="0.5">
      <c r="A2422">
        <v>14</v>
      </c>
      <c r="B2422">
        <v>583</v>
      </c>
      <c r="C2422">
        <v>2022</v>
      </c>
      <c r="D2422">
        <v>99</v>
      </c>
      <c r="E2422">
        <v>99</v>
      </c>
      <c r="F2422">
        <v>99</v>
      </c>
      <c r="G2422">
        <v>99</v>
      </c>
      <c r="H2422">
        <v>99</v>
      </c>
      <c r="I2422">
        <v>99</v>
      </c>
      <c r="J2422">
        <v>999</v>
      </c>
      <c r="K2422">
        <v>99</v>
      </c>
      <c r="L2422">
        <v>99</v>
      </c>
      <c r="M2422">
        <v>99</v>
      </c>
      <c r="N2422">
        <v>99</v>
      </c>
      <c r="O2422">
        <v>4</v>
      </c>
      <c r="P2422">
        <v>3401</v>
      </c>
      <c r="Q2422">
        <v>1</v>
      </c>
      <c r="R2422">
        <v>7</v>
      </c>
      <c r="S2422">
        <v>7</v>
      </c>
      <c r="T2422">
        <v>16.142857142857139</v>
      </c>
      <c r="U2422">
        <v>60.428571428571438</v>
      </c>
      <c r="V2422">
        <v>97.508125677139759</v>
      </c>
      <c r="W2422">
        <v>90</v>
      </c>
      <c r="X2422">
        <v>7.9530766733025313</v>
      </c>
      <c r="Y2422">
        <v>1.9897697538833337</v>
      </c>
      <c r="Z2422">
        <v>-27.714199642452339</v>
      </c>
      <c r="AA2422">
        <v>2.4301336573511544E-2</v>
      </c>
      <c r="AB2422">
        <v>2.5503308914670699E-2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</row>
    <row r="2423" spans="1:38" x14ac:dyDescent="0.5">
      <c r="A2423">
        <v>14</v>
      </c>
      <c r="B2423">
        <v>584</v>
      </c>
      <c r="C2423">
        <v>2012</v>
      </c>
      <c r="D2423">
        <v>99</v>
      </c>
      <c r="E2423">
        <v>99</v>
      </c>
      <c r="F2423">
        <v>99</v>
      </c>
      <c r="G2423">
        <v>99</v>
      </c>
      <c r="H2423">
        <v>99</v>
      </c>
      <c r="I2423">
        <v>99</v>
      </c>
      <c r="J2423">
        <v>999</v>
      </c>
      <c r="K2423">
        <v>99</v>
      </c>
      <c r="L2423">
        <v>99</v>
      </c>
      <c r="M2423">
        <v>99</v>
      </c>
      <c r="N2423">
        <v>99</v>
      </c>
      <c r="O2423">
        <v>4</v>
      </c>
      <c r="P2423">
        <v>3403</v>
      </c>
      <c r="R2423">
        <v>0</v>
      </c>
    </row>
    <row r="2424" spans="1:38" x14ac:dyDescent="0.5">
      <c r="A2424">
        <v>14</v>
      </c>
      <c r="B2424">
        <v>585</v>
      </c>
      <c r="C2424">
        <v>2013</v>
      </c>
      <c r="D2424">
        <v>99</v>
      </c>
      <c r="E2424">
        <v>99</v>
      </c>
      <c r="F2424">
        <v>99</v>
      </c>
      <c r="G2424">
        <v>99</v>
      </c>
      <c r="H2424">
        <v>99</v>
      </c>
      <c r="I2424">
        <v>99</v>
      </c>
      <c r="J2424">
        <v>999</v>
      </c>
      <c r="K2424">
        <v>99</v>
      </c>
      <c r="L2424">
        <v>99</v>
      </c>
      <c r="M2424">
        <v>99</v>
      </c>
      <c r="N2424">
        <v>99</v>
      </c>
      <c r="O2424">
        <v>4</v>
      </c>
      <c r="P2424">
        <v>3403</v>
      </c>
      <c r="R2424">
        <v>0</v>
      </c>
    </row>
    <row r="2425" spans="1:38" x14ac:dyDescent="0.5">
      <c r="A2425">
        <v>14</v>
      </c>
      <c r="B2425">
        <v>586</v>
      </c>
      <c r="C2425">
        <v>2014</v>
      </c>
      <c r="D2425">
        <v>99</v>
      </c>
      <c r="E2425">
        <v>99</v>
      </c>
      <c r="F2425">
        <v>99</v>
      </c>
      <c r="G2425">
        <v>99</v>
      </c>
      <c r="H2425">
        <v>99</v>
      </c>
      <c r="I2425">
        <v>99</v>
      </c>
      <c r="J2425">
        <v>999</v>
      </c>
      <c r="K2425">
        <v>99</v>
      </c>
      <c r="L2425">
        <v>99</v>
      </c>
      <c r="M2425">
        <v>99</v>
      </c>
      <c r="N2425">
        <v>99</v>
      </c>
      <c r="O2425">
        <v>4</v>
      </c>
      <c r="P2425">
        <v>3403</v>
      </c>
      <c r="Q2425">
        <v>1</v>
      </c>
      <c r="R2425">
        <v>1</v>
      </c>
      <c r="S2425">
        <v>1</v>
      </c>
      <c r="T2425">
        <v>17</v>
      </c>
      <c r="U2425">
        <v>60</v>
      </c>
      <c r="V2425">
        <v>96.858071505958819</v>
      </c>
      <c r="W2425">
        <v>89.4</v>
      </c>
      <c r="X2425">
        <v>0</v>
      </c>
      <c r="Y2425">
        <v>0</v>
      </c>
      <c r="AA2425">
        <v>9.408222786715591E-3</v>
      </c>
      <c r="AB2425">
        <v>1.0890161031861035E-2</v>
      </c>
    </row>
    <row r="2426" spans="1:38" x14ac:dyDescent="0.5">
      <c r="A2426">
        <v>14</v>
      </c>
      <c r="B2426">
        <v>587</v>
      </c>
      <c r="C2426">
        <v>2015</v>
      </c>
      <c r="D2426">
        <v>99</v>
      </c>
      <c r="E2426">
        <v>99</v>
      </c>
      <c r="F2426">
        <v>99</v>
      </c>
      <c r="G2426">
        <v>99</v>
      </c>
      <c r="H2426">
        <v>99</v>
      </c>
      <c r="I2426">
        <v>99</v>
      </c>
      <c r="J2426">
        <v>999</v>
      </c>
      <c r="K2426">
        <v>99</v>
      </c>
      <c r="L2426">
        <v>99</v>
      </c>
      <c r="M2426">
        <v>99</v>
      </c>
      <c r="N2426">
        <v>99</v>
      </c>
      <c r="O2426">
        <v>4</v>
      </c>
      <c r="P2426">
        <v>3403</v>
      </c>
      <c r="Q2426">
        <v>2</v>
      </c>
      <c r="R2426">
        <v>2</v>
      </c>
      <c r="S2426">
        <v>2</v>
      </c>
      <c r="T2426">
        <v>15.5</v>
      </c>
      <c r="U2426">
        <v>61</v>
      </c>
      <c r="V2426">
        <v>85.969664138678226</v>
      </c>
      <c r="W2426">
        <v>79.349999999999994</v>
      </c>
      <c r="X2426">
        <v>10.150000000000048</v>
      </c>
      <c r="Y2426">
        <v>4</v>
      </c>
      <c r="Z2426">
        <v>-99.999999999998195</v>
      </c>
      <c r="AA2426">
        <v>5.2699533609127554E-3</v>
      </c>
      <c r="AB2426">
        <v>5.1817115555693972E-3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</row>
    <row r="2427" spans="1:38" x14ac:dyDescent="0.5">
      <c r="A2427">
        <v>14</v>
      </c>
      <c r="B2427">
        <v>588</v>
      </c>
      <c r="C2427">
        <v>2016</v>
      </c>
      <c r="D2427">
        <v>99</v>
      </c>
      <c r="E2427">
        <v>99</v>
      </c>
      <c r="F2427">
        <v>99</v>
      </c>
      <c r="G2427">
        <v>99</v>
      </c>
      <c r="H2427">
        <v>99</v>
      </c>
      <c r="I2427">
        <v>99</v>
      </c>
      <c r="J2427">
        <v>999</v>
      </c>
      <c r="K2427">
        <v>99</v>
      </c>
      <c r="L2427">
        <v>99</v>
      </c>
      <c r="M2427">
        <v>99</v>
      </c>
      <c r="N2427">
        <v>99</v>
      </c>
      <c r="O2427">
        <v>4</v>
      </c>
      <c r="P2427">
        <v>3403</v>
      </c>
      <c r="R2427">
        <v>0</v>
      </c>
    </row>
    <row r="2428" spans="1:38" x14ac:dyDescent="0.5">
      <c r="A2428">
        <v>14</v>
      </c>
      <c r="B2428">
        <v>589</v>
      </c>
      <c r="C2428">
        <v>2017</v>
      </c>
      <c r="D2428">
        <v>99</v>
      </c>
      <c r="E2428">
        <v>99</v>
      </c>
      <c r="F2428">
        <v>99</v>
      </c>
      <c r="G2428">
        <v>99</v>
      </c>
      <c r="H2428">
        <v>99</v>
      </c>
      <c r="I2428">
        <v>99</v>
      </c>
      <c r="J2428">
        <v>999</v>
      </c>
      <c r="K2428">
        <v>99</v>
      </c>
      <c r="L2428">
        <v>99</v>
      </c>
      <c r="M2428">
        <v>99</v>
      </c>
      <c r="N2428">
        <v>99</v>
      </c>
      <c r="O2428">
        <v>4</v>
      </c>
      <c r="P2428">
        <v>3403</v>
      </c>
      <c r="R2428">
        <v>0</v>
      </c>
    </row>
    <row r="2429" spans="1:38" x14ac:dyDescent="0.5">
      <c r="A2429">
        <v>14</v>
      </c>
      <c r="B2429">
        <v>590</v>
      </c>
      <c r="C2429">
        <v>2018</v>
      </c>
      <c r="D2429">
        <v>99</v>
      </c>
      <c r="E2429">
        <v>99</v>
      </c>
      <c r="F2429">
        <v>99</v>
      </c>
      <c r="G2429">
        <v>99</v>
      </c>
      <c r="H2429">
        <v>99</v>
      </c>
      <c r="I2429">
        <v>99</v>
      </c>
      <c r="J2429">
        <v>999</v>
      </c>
      <c r="K2429">
        <v>99</v>
      </c>
      <c r="L2429">
        <v>99</v>
      </c>
      <c r="M2429">
        <v>99</v>
      </c>
      <c r="N2429">
        <v>99</v>
      </c>
      <c r="O2429">
        <v>4</v>
      </c>
      <c r="P2429">
        <v>3403</v>
      </c>
      <c r="Q2429">
        <v>1</v>
      </c>
      <c r="R2429">
        <v>1</v>
      </c>
      <c r="S2429">
        <v>1</v>
      </c>
      <c r="T2429">
        <v>14</v>
      </c>
      <c r="U2429">
        <v>57</v>
      </c>
      <c r="V2429">
        <v>109.42578548212347</v>
      </c>
      <c r="W2429">
        <v>101</v>
      </c>
      <c r="X2429">
        <v>0</v>
      </c>
      <c r="Y2429">
        <v>0</v>
      </c>
      <c r="AA2429">
        <v>3.9940887486519961E-3</v>
      </c>
      <c r="AB2429">
        <v>5.0222150971962701E-3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1</v>
      </c>
    </row>
    <row r="2430" spans="1:38" x14ac:dyDescent="0.5">
      <c r="A2430">
        <v>14</v>
      </c>
      <c r="B2430">
        <v>591</v>
      </c>
      <c r="C2430">
        <v>2019</v>
      </c>
      <c r="D2430">
        <v>99</v>
      </c>
      <c r="E2430">
        <v>99</v>
      </c>
      <c r="F2430">
        <v>99</v>
      </c>
      <c r="G2430">
        <v>99</v>
      </c>
      <c r="H2430">
        <v>99</v>
      </c>
      <c r="I2430">
        <v>99</v>
      </c>
      <c r="J2430">
        <v>999</v>
      </c>
      <c r="K2430">
        <v>99</v>
      </c>
      <c r="L2430">
        <v>99</v>
      </c>
      <c r="M2430">
        <v>99</v>
      </c>
      <c r="N2430">
        <v>99</v>
      </c>
      <c r="O2430">
        <v>4</v>
      </c>
      <c r="P2430">
        <v>3403</v>
      </c>
      <c r="Q2430">
        <v>4</v>
      </c>
      <c r="R2430">
        <v>43</v>
      </c>
      <c r="S2430">
        <v>43</v>
      </c>
      <c r="T2430">
        <v>16.093023255813961</v>
      </c>
      <c r="U2430">
        <v>60.883720930232563</v>
      </c>
      <c r="V2430">
        <v>111.34067373831545</v>
      </c>
      <c r="W2430">
        <v>102.76744186046515</v>
      </c>
      <c r="X2430">
        <v>12.792398195625916</v>
      </c>
      <c r="Y2430">
        <v>2.2537751515508941</v>
      </c>
      <c r="Z2430">
        <v>-48.507125705820627</v>
      </c>
      <c r="AA2430">
        <v>0.21350546176762653</v>
      </c>
      <c r="AB2430">
        <v>0.27312114838301799</v>
      </c>
      <c r="AC2430">
        <v>2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1</v>
      </c>
      <c r="AL2430">
        <v>0</v>
      </c>
    </row>
    <row r="2431" spans="1:38" x14ac:dyDescent="0.5">
      <c r="A2431">
        <v>14</v>
      </c>
      <c r="B2431">
        <v>592</v>
      </c>
      <c r="C2431">
        <v>2020</v>
      </c>
      <c r="D2431">
        <v>99</v>
      </c>
      <c r="E2431">
        <v>99</v>
      </c>
      <c r="F2431">
        <v>99</v>
      </c>
      <c r="G2431">
        <v>99</v>
      </c>
      <c r="H2431">
        <v>99</v>
      </c>
      <c r="I2431">
        <v>99</v>
      </c>
      <c r="J2431">
        <v>999</v>
      </c>
      <c r="K2431">
        <v>99</v>
      </c>
      <c r="L2431">
        <v>99</v>
      </c>
      <c r="M2431">
        <v>99</v>
      </c>
      <c r="N2431">
        <v>99</v>
      </c>
      <c r="O2431">
        <v>4</v>
      </c>
      <c r="P2431">
        <v>3403</v>
      </c>
      <c r="Q2431">
        <v>2</v>
      </c>
      <c r="R2431">
        <v>126</v>
      </c>
      <c r="S2431">
        <v>126</v>
      </c>
      <c r="T2431">
        <v>16.333333333333332</v>
      </c>
      <c r="U2431">
        <v>61.007936507936485</v>
      </c>
      <c r="V2431">
        <v>96.100276874924816</v>
      </c>
      <c r="W2431">
        <v>88.700555555555553</v>
      </c>
      <c r="X2431">
        <v>4.7470873786195691</v>
      </c>
      <c r="Y2431">
        <v>2.1767021500282326</v>
      </c>
      <c r="Z2431">
        <v>-8.6570078900384235</v>
      </c>
      <c r="AA2431">
        <v>0.60350608295813779</v>
      </c>
      <c r="AB2431">
        <v>0.64799929542795276</v>
      </c>
      <c r="AC2431">
        <v>0</v>
      </c>
      <c r="AD2431">
        <v>0</v>
      </c>
      <c r="AE2431">
        <v>0</v>
      </c>
      <c r="AF2431">
        <v>1</v>
      </c>
      <c r="AG2431">
        <v>1</v>
      </c>
      <c r="AH2431">
        <v>0</v>
      </c>
      <c r="AI2431">
        <v>0</v>
      </c>
      <c r="AJ2431">
        <v>0</v>
      </c>
      <c r="AK2431">
        <v>1</v>
      </c>
      <c r="AL2431">
        <v>0</v>
      </c>
    </row>
    <row r="2432" spans="1:38" x14ac:dyDescent="0.5">
      <c r="A2432">
        <v>14</v>
      </c>
      <c r="B2432">
        <v>593</v>
      </c>
      <c r="C2432">
        <v>2021</v>
      </c>
      <c r="D2432">
        <v>99</v>
      </c>
      <c r="E2432">
        <v>99</v>
      </c>
      <c r="F2432">
        <v>99</v>
      </c>
      <c r="G2432">
        <v>99</v>
      </c>
      <c r="H2432">
        <v>99</v>
      </c>
      <c r="I2432">
        <v>99</v>
      </c>
      <c r="J2432">
        <v>999</v>
      </c>
      <c r="K2432">
        <v>99</v>
      </c>
      <c r="L2432">
        <v>99</v>
      </c>
      <c r="M2432">
        <v>99</v>
      </c>
      <c r="N2432">
        <v>99</v>
      </c>
      <c r="O2432">
        <v>4</v>
      </c>
      <c r="P2432">
        <v>3403</v>
      </c>
      <c r="Q2432">
        <v>4</v>
      </c>
      <c r="R2432">
        <v>43</v>
      </c>
      <c r="S2432">
        <v>43</v>
      </c>
      <c r="T2432">
        <v>14.906976744186037</v>
      </c>
      <c r="U2432">
        <v>58.883720930232563</v>
      </c>
      <c r="V2432">
        <v>98.412910378190432</v>
      </c>
      <c r="W2432">
        <v>90.835116279069766</v>
      </c>
      <c r="X2432">
        <v>12.300079480192164</v>
      </c>
      <c r="Y2432">
        <v>3.7553639301273791</v>
      </c>
      <c r="Z2432">
        <v>-7.3896175969943645</v>
      </c>
      <c r="AA2432">
        <v>0.16354784725391749</v>
      </c>
      <c r="AB2432">
        <v>0.17507866888090251</v>
      </c>
      <c r="AC2432">
        <v>0</v>
      </c>
      <c r="AD2432">
        <v>0</v>
      </c>
      <c r="AE2432">
        <v>0</v>
      </c>
      <c r="AF2432">
        <v>0</v>
      </c>
      <c r="AG2432">
        <v>2</v>
      </c>
      <c r="AH2432">
        <v>0</v>
      </c>
      <c r="AI2432">
        <v>4</v>
      </c>
      <c r="AJ2432">
        <v>0</v>
      </c>
      <c r="AK2432">
        <v>0</v>
      </c>
      <c r="AL2432">
        <v>1</v>
      </c>
    </row>
    <row r="2433" spans="1:38" x14ac:dyDescent="0.5">
      <c r="A2433">
        <v>14</v>
      </c>
      <c r="B2433">
        <v>594</v>
      </c>
      <c r="C2433">
        <v>2022</v>
      </c>
      <c r="D2433">
        <v>99</v>
      </c>
      <c r="E2433">
        <v>99</v>
      </c>
      <c r="F2433">
        <v>99</v>
      </c>
      <c r="G2433">
        <v>99</v>
      </c>
      <c r="H2433">
        <v>99</v>
      </c>
      <c r="I2433">
        <v>99</v>
      </c>
      <c r="J2433">
        <v>999</v>
      </c>
      <c r="K2433">
        <v>99</v>
      </c>
      <c r="L2433">
        <v>99</v>
      </c>
      <c r="M2433">
        <v>99</v>
      </c>
      <c r="N2433">
        <v>99</v>
      </c>
      <c r="O2433">
        <v>4</v>
      </c>
      <c r="P2433">
        <v>3403</v>
      </c>
      <c r="Q2433">
        <v>3</v>
      </c>
      <c r="R2433">
        <v>26</v>
      </c>
      <c r="S2433">
        <v>26</v>
      </c>
      <c r="T2433">
        <v>15.038461538461542</v>
      </c>
      <c r="U2433">
        <v>59.461538461538481</v>
      </c>
      <c r="V2433">
        <v>104.42536878073174</v>
      </c>
      <c r="W2433">
        <v>96.384615384615387</v>
      </c>
      <c r="X2433">
        <v>10.858094899754242</v>
      </c>
      <c r="Y2433">
        <v>3.4332174776033355</v>
      </c>
      <c r="Z2433">
        <v>-35.782448806597721</v>
      </c>
      <c r="AA2433">
        <v>9.0262107273042874E-2</v>
      </c>
      <c r="AB2433">
        <v>0.10144649546057909</v>
      </c>
      <c r="AC2433">
        <v>2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</row>
    <row r="2434" spans="1:38" x14ac:dyDescent="0.5">
      <c r="A2434">
        <v>14</v>
      </c>
      <c r="B2434">
        <v>595</v>
      </c>
      <c r="C2434">
        <v>2012</v>
      </c>
      <c r="D2434">
        <v>99</v>
      </c>
      <c r="E2434">
        <v>99</v>
      </c>
      <c r="F2434">
        <v>99</v>
      </c>
      <c r="G2434">
        <v>99</v>
      </c>
      <c r="H2434">
        <v>99</v>
      </c>
      <c r="I2434">
        <v>99</v>
      </c>
      <c r="J2434">
        <v>999</v>
      </c>
      <c r="K2434">
        <v>99</v>
      </c>
      <c r="L2434">
        <v>99</v>
      </c>
      <c r="M2434">
        <v>99</v>
      </c>
      <c r="N2434">
        <v>99</v>
      </c>
      <c r="O2434">
        <v>4</v>
      </c>
      <c r="P2434">
        <v>3405</v>
      </c>
      <c r="R2434">
        <v>0</v>
      </c>
    </row>
    <row r="2435" spans="1:38" x14ac:dyDescent="0.5">
      <c r="A2435">
        <v>14</v>
      </c>
      <c r="B2435">
        <v>596</v>
      </c>
      <c r="C2435">
        <v>2013</v>
      </c>
      <c r="D2435">
        <v>99</v>
      </c>
      <c r="E2435">
        <v>99</v>
      </c>
      <c r="F2435">
        <v>99</v>
      </c>
      <c r="G2435">
        <v>99</v>
      </c>
      <c r="H2435">
        <v>99</v>
      </c>
      <c r="I2435">
        <v>99</v>
      </c>
      <c r="J2435">
        <v>999</v>
      </c>
      <c r="K2435">
        <v>99</v>
      </c>
      <c r="L2435">
        <v>99</v>
      </c>
      <c r="M2435">
        <v>99</v>
      </c>
      <c r="N2435">
        <v>99</v>
      </c>
      <c r="O2435">
        <v>4</v>
      </c>
      <c r="P2435">
        <v>3405</v>
      </c>
      <c r="R2435">
        <v>0</v>
      </c>
    </row>
    <row r="2436" spans="1:38" x14ac:dyDescent="0.5">
      <c r="A2436">
        <v>14</v>
      </c>
      <c r="B2436">
        <v>597</v>
      </c>
      <c r="C2436">
        <v>2014</v>
      </c>
      <c r="D2436">
        <v>99</v>
      </c>
      <c r="E2436">
        <v>99</v>
      </c>
      <c r="F2436">
        <v>99</v>
      </c>
      <c r="G2436">
        <v>99</v>
      </c>
      <c r="H2436">
        <v>99</v>
      </c>
      <c r="I2436">
        <v>99</v>
      </c>
      <c r="J2436">
        <v>999</v>
      </c>
      <c r="K2436">
        <v>99</v>
      </c>
      <c r="L2436">
        <v>99</v>
      </c>
      <c r="M2436">
        <v>99</v>
      </c>
      <c r="N2436">
        <v>99</v>
      </c>
      <c r="O2436">
        <v>4</v>
      </c>
      <c r="P2436">
        <v>3405</v>
      </c>
      <c r="R2436">
        <v>0</v>
      </c>
    </row>
    <row r="2437" spans="1:38" x14ac:dyDescent="0.5">
      <c r="A2437">
        <v>14</v>
      </c>
      <c r="B2437">
        <v>598</v>
      </c>
      <c r="C2437">
        <v>2015</v>
      </c>
      <c r="D2437">
        <v>99</v>
      </c>
      <c r="E2437">
        <v>99</v>
      </c>
      <c r="F2437">
        <v>99</v>
      </c>
      <c r="G2437">
        <v>99</v>
      </c>
      <c r="H2437">
        <v>99</v>
      </c>
      <c r="I2437">
        <v>99</v>
      </c>
      <c r="J2437">
        <v>999</v>
      </c>
      <c r="K2437">
        <v>99</v>
      </c>
      <c r="L2437">
        <v>99</v>
      </c>
      <c r="M2437">
        <v>99</v>
      </c>
      <c r="N2437">
        <v>99</v>
      </c>
      <c r="O2437">
        <v>4</v>
      </c>
      <c r="P2437">
        <v>3405</v>
      </c>
      <c r="R2437">
        <v>0</v>
      </c>
    </row>
    <row r="2438" spans="1:38" x14ac:dyDescent="0.5">
      <c r="A2438">
        <v>14</v>
      </c>
      <c r="B2438">
        <v>599</v>
      </c>
      <c r="C2438">
        <v>2016</v>
      </c>
      <c r="D2438">
        <v>99</v>
      </c>
      <c r="E2438">
        <v>99</v>
      </c>
      <c r="F2438">
        <v>99</v>
      </c>
      <c r="G2438">
        <v>99</v>
      </c>
      <c r="H2438">
        <v>99</v>
      </c>
      <c r="I2438">
        <v>99</v>
      </c>
      <c r="J2438">
        <v>999</v>
      </c>
      <c r="K2438">
        <v>99</v>
      </c>
      <c r="L2438">
        <v>99</v>
      </c>
      <c r="M2438">
        <v>99</v>
      </c>
      <c r="N2438">
        <v>99</v>
      </c>
      <c r="O2438">
        <v>4</v>
      </c>
      <c r="P2438">
        <v>3405</v>
      </c>
      <c r="R2438">
        <v>0</v>
      </c>
    </row>
    <row r="2439" spans="1:38" x14ac:dyDescent="0.5">
      <c r="A2439">
        <v>14</v>
      </c>
      <c r="B2439">
        <v>600</v>
      </c>
      <c r="C2439">
        <v>2017</v>
      </c>
      <c r="D2439">
        <v>99</v>
      </c>
      <c r="E2439">
        <v>99</v>
      </c>
      <c r="F2439">
        <v>99</v>
      </c>
      <c r="G2439">
        <v>99</v>
      </c>
      <c r="H2439">
        <v>99</v>
      </c>
      <c r="I2439">
        <v>99</v>
      </c>
      <c r="J2439">
        <v>999</v>
      </c>
      <c r="K2439">
        <v>99</v>
      </c>
      <c r="L2439">
        <v>99</v>
      </c>
      <c r="M2439">
        <v>99</v>
      </c>
      <c r="N2439">
        <v>99</v>
      </c>
      <c r="O2439">
        <v>4</v>
      </c>
      <c r="P2439">
        <v>3405</v>
      </c>
      <c r="R2439">
        <v>0</v>
      </c>
    </row>
    <row r="2440" spans="1:38" x14ac:dyDescent="0.5">
      <c r="A2440">
        <v>14</v>
      </c>
      <c r="B2440">
        <v>601</v>
      </c>
      <c r="C2440">
        <v>2018</v>
      </c>
      <c r="D2440">
        <v>99</v>
      </c>
      <c r="E2440">
        <v>99</v>
      </c>
      <c r="F2440">
        <v>99</v>
      </c>
      <c r="G2440">
        <v>99</v>
      </c>
      <c r="H2440">
        <v>99</v>
      </c>
      <c r="I2440">
        <v>99</v>
      </c>
      <c r="J2440">
        <v>999</v>
      </c>
      <c r="K2440">
        <v>99</v>
      </c>
      <c r="L2440">
        <v>99</v>
      </c>
      <c r="M2440">
        <v>99</v>
      </c>
      <c r="N2440">
        <v>99</v>
      </c>
      <c r="O2440">
        <v>4</v>
      </c>
      <c r="P2440">
        <v>3405</v>
      </c>
      <c r="R2440">
        <v>0</v>
      </c>
    </row>
    <row r="2441" spans="1:38" x14ac:dyDescent="0.5">
      <c r="A2441">
        <v>14</v>
      </c>
      <c r="B2441">
        <v>602</v>
      </c>
      <c r="C2441">
        <v>2019</v>
      </c>
      <c r="D2441">
        <v>99</v>
      </c>
      <c r="E2441">
        <v>99</v>
      </c>
      <c r="F2441">
        <v>99</v>
      </c>
      <c r="G2441">
        <v>99</v>
      </c>
      <c r="H2441">
        <v>99</v>
      </c>
      <c r="I2441">
        <v>99</v>
      </c>
      <c r="J2441">
        <v>999</v>
      </c>
      <c r="K2441">
        <v>99</v>
      </c>
      <c r="L2441">
        <v>99</v>
      </c>
      <c r="M2441">
        <v>99</v>
      </c>
      <c r="N2441">
        <v>99</v>
      </c>
      <c r="O2441">
        <v>4</v>
      </c>
      <c r="P2441">
        <v>3405</v>
      </c>
      <c r="R2441">
        <v>0</v>
      </c>
    </row>
    <row r="2442" spans="1:38" x14ac:dyDescent="0.5">
      <c r="A2442">
        <v>14</v>
      </c>
      <c r="B2442">
        <v>603</v>
      </c>
      <c r="C2442">
        <v>2020</v>
      </c>
      <c r="D2442">
        <v>99</v>
      </c>
      <c r="E2442">
        <v>99</v>
      </c>
      <c r="F2442">
        <v>99</v>
      </c>
      <c r="G2442">
        <v>99</v>
      </c>
      <c r="H2442">
        <v>99</v>
      </c>
      <c r="I2442">
        <v>99</v>
      </c>
      <c r="J2442">
        <v>999</v>
      </c>
      <c r="K2442">
        <v>99</v>
      </c>
      <c r="L2442">
        <v>99</v>
      </c>
      <c r="M2442">
        <v>99</v>
      </c>
      <c r="N2442">
        <v>99</v>
      </c>
      <c r="O2442">
        <v>4</v>
      </c>
      <c r="P2442">
        <v>3405</v>
      </c>
      <c r="R2442">
        <v>0</v>
      </c>
    </row>
    <row r="2443" spans="1:38" x14ac:dyDescent="0.5">
      <c r="A2443">
        <v>14</v>
      </c>
      <c r="B2443">
        <v>604</v>
      </c>
      <c r="C2443">
        <v>2021</v>
      </c>
      <c r="D2443">
        <v>99</v>
      </c>
      <c r="E2443">
        <v>99</v>
      </c>
      <c r="F2443">
        <v>99</v>
      </c>
      <c r="G2443">
        <v>99</v>
      </c>
      <c r="H2443">
        <v>99</v>
      </c>
      <c r="I2443">
        <v>99</v>
      </c>
      <c r="J2443">
        <v>999</v>
      </c>
      <c r="K2443">
        <v>99</v>
      </c>
      <c r="L2443">
        <v>99</v>
      </c>
      <c r="M2443">
        <v>99</v>
      </c>
      <c r="N2443">
        <v>99</v>
      </c>
      <c r="O2443">
        <v>4</v>
      </c>
      <c r="P2443">
        <v>3405</v>
      </c>
      <c r="Q2443">
        <v>1</v>
      </c>
      <c r="R2443">
        <v>24</v>
      </c>
      <c r="S2443">
        <v>24</v>
      </c>
      <c r="T2443">
        <v>16.5</v>
      </c>
      <c r="U2443">
        <v>61.91666666666665</v>
      </c>
      <c r="V2443">
        <v>93.066088840736768</v>
      </c>
      <c r="W2443">
        <v>85.899999999999977</v>
      </c>
      <c r="X2443">
        <v>4.7214934078109216</v>
      </c>
      <c r="Y2443">
        <v>1.8689717910005923</v>
      </c>
      <c r="Z2443">
        <v>-11.190641168224438</v>
      </c>
      <c r="AA2443">
        <v>9.1282519397535372E-2</v>
      </c>
      <c r="AB2443">
        <v>9.2409242344260012E-2</v>
      </c>
      <c r="AC2443">
        <v>0</v>
      </c>
      <c r="AD2443">
        <v>0</v>
      </c>
      <c r="AE2443">
        <v>0</v>
      </c>
      <c r="AF2443">
        <v>1</v>
      </c>
      <c r="AG2443">
        <v>0</v>
      </c>
      <c r="AH2443">
        <v>0</v>
      </c>
      <c r="AI2443">
        <v>0</v>
      </c>
      <c r="AJ2443">
        <v>0</v>
      </c>
      <c r="AK2443">
        <v>1</v>
      </c>
      <c r="AL2443">
        <v>0</v>
      </c>
    </row>
    <row r="2444" spans="1:38" x14ac:dyDescent="0.5">
      <c r="A2444">
        <v>14</v>
      </c>
      <c r="B2444">
        <v>605</v>
      </c>
      <c r="C2444">
        <v>2022</v>
      </c>
      <c r="D2444">
        <v>99</v>
      </c>
      <c r="E2444">
        <v>99</v>
      </c>
      <c r="F2444">
        <v>99</v>
      </c>
      <c r="G2444">
        <v>99</v>
      </c>
      <c r="H2444">
        <v>99</v>
      </c>
      <c r="I2444">
        <v>99</v>
      </c>
      <c r="J2444">
        <v>999</v>
      </c>
      <c r="K2444">
        <v>99</v>
      </c>
      <c r="L2444">
        <v>99</v>
      </c>
      <c r="M2444">
        <v>99</v>
      </c>
      <c r="N2444">
        <v>99</v>
      </c>
      <c r="O2444">
        <v>4</v>
      </c>
      <c r="P2444">
        <v>3405</v>
      </c>
      <c r="Q2444">
        <v>1</v>
      </c>
      <c r="R2444">
        <v>104</v>
      </c>
      <c r="S2444">
        <v>104</v>
      </c>
      <c r="T2444">
        <v>16.538461538461544</v>
      </c>
      <c r="U2444">
        <v>61.471153846153832</v>
      </c>
      <c r="V2444">
        <v>93.218184848737422</v>
      </c>
      <c r="W2444">
        <v>86.040384615384653</v>
      </c>
      <c r="X2444">
        <v>6.3919648963905358</v>
      </c>
      <c r="Y2444">
        <v>1.9412363762918825</v>
      </c>
      <c r="Z2444">
        <v>-4.9500652248119001</v>
      </c>
      <c r="AA2444">
        <v>0.3610484290921715</v>
      </c>
      <c r="AB2444">
        <v>0.36223604576231178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1</v>
      </c>
      <c r="AJ2444">
        <v>0</v>
      </c>
      <c r="AK2444">
        <v>1</v>
      </c>
      <c r="AL2444">
        <v>0</v>
      </c>
    </row>
    <row r="2445" spans="1:38" x14ac:dyDescent="0.5">
      <c r="A2445">
        <v>14</v>
      </c>
      <c r="B2445">
        <v>606</v>
      </c>
      <c r="C2445">
        <v>2012</v>
      </c>
      <c r="D2445">
        <v>99</v>
      </c>
      <c r="E2445">
        <v>99</v>
      </c>
      <c r="F2445">
        <v>99</v>
      </c>
      <c r="G2445">
        <v>99</v>
      </c>
      <c r="H2445">
        <v>99</v>
      </c>
      <c r="I2445">
        <v>99</v>
      </c>
      <c r="J2445">
        <v>999</v>
      </c>
      <c r="K2445">
        <v>99</v>
      </c>
      <c r="L2445">
        <v>99</v>
      </c>
      <c r="M2445">
        <v>99</v>
      </c>
      <c r="N2445">
        <v>99</v>
      </c>
      <c r="O2445">
        <v>4</v>
      </c>
      <c r="P2445">
        <v>3407</v>
      </c>
      <c r="R2445">
        <v>0</v>
      </c>
    </row>
    <row r="2446" spans="1:38" x14ac:dyDescent="0.5">
      <c r="A2446">
        <v>14</v>
      </c>
      <c r="B2446">
        <v>607</v>
      </c>
      <c r="C2446">
        <v>2013</v>
      </c>
      <c r="D2446">
        <v>99</v>
      </c>
      <c r="E2446">
        <v>99</v>
      </c>
      <c r="F2446">
        <v>99</v>
      </c>
      <c r="G2446">
        <v>99</v>
      </c>
      <c r="H2446">
        <v>99</v>
      </c>
      <c r="I2446">
        <v>99</v>
      </c>
      <c r="J2446">
        <v>999</v>
      </c>
      <c r="K2446">
        <v>99</v>
      </c>
      <c r="L2446">
        <v>99</v>
      </c>
      <c r="M2446">
        <v>99</v>
      </c>
      <c r="N2446">
        <v>99</v>
      </c>
      <c r="O2446">
        <v>4</v>
      </c>
      <c r="P2446">
        <v>3407</v>
      </c>
      <c r="R2446">
        <v>0</v>
      </c>
    </row>
    <row r="2447" spans="1:38" x14ac:dyDescent="0.5">
      <c r="A2447">
        <v>14</v>
      </c>
      <c r="B2447">
        <v>608</v>
      </c>
      <c r="C2447">
        <v>2014</v>
      </c>
      <c r="D2447">
        <v>99</v>
      </c>
      <c r="E2447">
        <v>99</v>
      </c>
      <c r="F2447">
        <v>99</v>
      </c>
      <c r="G2447">
        <v>99</v>
      </c>
      <c r="H2447">
        <v>99</v>
      </c>
      <c r="I2447">
        <v>99</v>
      </c>
      <c r="J2447">
        <v>999</v>
      </c>
      <c r="K2447">
        <v>99</v>
      </c>
      <c r="L2447">
        <v>99</v>
      </c>
      <c r="M2447">
        <v>99</v>
      </c>
      <c r="N2447">
        <v>99</v>
      </c>
      <c r="O2447">
        <v>4</v>
      </c>
      <c r="P2447">
        <v>3407</v>
      </c>
      <c r="R2447">
        <v>0</v>
      </c>
    </row>
    <row r="2448" spans="1:38" x14ac:dyDescent="0.5">
      <c r="A2448">
        <v>14</v>
      </c>
      <c r="B2448">
        <v>609</v>
      </c>
      <c r="C2448">
        <v>2015</v>
      </c>
      <c r="D2448">
        <v>99</v>
      </c>
      <c r="E2448">
        <v>99</v>
      </c>
      <c r="F2448">
        <v>99</v>
      </c>
      <c r="G2448">
        <v>99</v>
      </c>
      <c r="H2448">
        <v>99</v>
      </c>
      <c r="I2448">
        <v>99</v>
      </c>
      <c r="J2448">
        <v>999</v>
      </c>
      <c r="K2448">
        <v>99</v>
      </c>
      <c r="L2448">
        <v>99</v>
      </c>
      <c r="M2448">
        <v>99</v>
      </c>
      <c r="N2448">
        <v>99</v>
      </c>
      <c r="O2448">
        <v>4</v>
      </c>
      <c r="P2448">
        <v>3407</v>
      </c>
      <c r="R2448">
        <v>0</v>
      </c>
    </row>
    <row r="2449" spans="1:38" x14ac:dyDescent="0.5">
      <c r="A2449">
        <v>14</v>
      </c>
      <c r="B2449">
        <v>610</v>
      </c>
      <c r="C2449">
        <v>2016</v>
      </c>
      <c r="D2449">
        <v>99</v>
      </c>
      <c r="E2449">
        <v>99</v>
      </c>
      <c r="F2449">
        <v>99</v>
      </c>
      <c r="G2449">
        <v>99</v>
      </c>
      <c r="H2449">
        <v>99</v>
      </c>
      <c r="I2449">
        <v>99</v>
      </c>
      <c r="J2449">
        <v>999</v>
      </c>
      <c r="K2449">
        <v>99</v>
      </c>
      <c r="L2449">
        <v>99</v>
      </c>
      <c r="M2449">
        <v>99</v>
      </c>
      <c r="N2449">
        <v>99</v>
      </c>
      <c r="O2449">
        <v>4</v>
      </c>
      <c r="P2449">
        <v>3407</v>
      </c>
      <c r="R2449">
        <v>0</v>
      </c>
    </row>
    <row r="2450" spans="1:38" x14ac:dyDescent="0.5">
      <c r="A2450">
        <v>14</v>
      </c>
      <c r="B2450">
        <v>611</v>
      </c>
      <c r="C2450">
        <v>2017</v>
      </c>
      <c r="D2450">
        <v>99</v>
      </c>
      <c r="E2450">
        <v>99</v>
      </c>
      <c r="F2450">
        <v>99</v>
      </c>
      <c r="G2450">
        <v>99</v>
      </c>
      <c r="H2450">
        <v>99</v>
      </c>
      <c r="I2450">
        <v>99</v>
      </c>
      <c r="J2450">
        <v>999</v>
      </c>
      <c r="K2450">
        <v>99</v>
      </c>
      <c r="L2450">
        <v>99</v>
      </c>
      <c r="M2450">
        <v>99</v>
      </c>
      <c r="N2450">
        <v>99</v>
      </c>
      <c r="O2450">
        <v>4</v>
      </c>
      <c r="P2450">
        <v>3407</v>
      </c>
      <c r="R2450">
        <v>0</v>
      </c>
    </row>
    <row r="2451" spans="1:38" x14ac:dyDescent="0.5">
      <c r="A2451">
        <v>14</v>
      </c>
      <c r="B2451">
        <v>612</v>
      </c>
      <c r="C2451">
        <v>2018</v>
      </c>
      <c r="D2451">
        <v>99</v>
      </c>
      <c r="E2451">
        <v>99</v>
      </c>
      <c r="F2451">
        <v>99</v>
      </c>
      <c r="G2451">
        <v>99</v>
      </c>
      <c r="H2451">
        <v>99</v>
      </c>
      <c r="I2451">
        <v>99</v>
      </c>
      <c r="J2451">
        <v>999</v>
      </c>
      <c r="K2451">
        <v>99</v>
      </c>
      <c r="L2451">
        <v>99</v>
      </c>
      <c r="M2451">
        <v>99</v>
      </c>
      <c r="N2451">
        <v>99</v>
      </c>
      <c r="O2451">
        <v>4</v>
      </c>
      <c r="P2451">
        <v>3407</v>
      </c>
      <c r="R2451">
        <v>0</v>
      </c>
    </row>
    <row r="2452" spans="1:38" x14ac:dyDescent="0.5">
      <c r="A2452">
        <v>14</v>
      </c>
      <c r="B2452">
        <v>613</v>
      </c>
      <c r="C2452">
        <v>2019</v>
      </c>
      <c r="D2452">
        <v>99</v>
      </c>
      <c r="E2452">
        <v>99</v>
      </c>
      <c r="F2452">
        <v>99</v>
      </c>
      <c r="G2452">
        <v>99</v>
      </c>
      <c r="H2452">
        <v>99</v>
      </c>
      <c r="I2452">
        <v>99</v>
      </c>
      <c r="J2452">
        <v>999</v>
      </c>
      <c r="K2452">
        <v>99</v>
      </c>
      <c r="L2452">
        <v>99</v>
      </c>
      <c r="M2452">
        <v>99</v>
      </c>
      <c r="N2452">
        <v>99</v>
      </c>
      <c r="O2452">
        <v>4</v>
      </c>
      <c r="P2452">
        <v>3407</v>
      </c>
      <c r="R2452">
        <v>0</v>
      </c>
    </row>
    <row r="2453" spans="1:38" x14ac:dyDescent="0.5">
      <c r="A2453">
        <v>14</v>
      </c>
      <c r="B2453">
        <v>614</v>
      </c>
      <c r="C2453">
        <v>2020</v>
      </c>
      <c r="D2453">
        <v>99</v>
      </c>
      <c r="E2453">
        <v>99</v>
      </c>
      <c r="F2453">
        <v>99</v>
      </c>
      <c r="G2453">
        <v>99</v>
      </c>
      <c r="H2453">
        <v>99</v>
      </c>
      <c r="I2453">
        <v>99</v>
      </c>
      <c r="J2453">
        <v>999</v>
      </c>
      <c r="K2453">
        <v>99</v>
      </c>
      <c r="L2453">
        <v>99</v>
      </c>
      <c r="M2453">
        <v>99</v>
      </c>
      <c r="N2453">
        <v>99</v>
      </c>
      <c r="O2453">
        <v>4</v>
      </c>
      <c r="P2453">
        <v>3407</v>
      </c>
      <c r="R2453">
        <v>0</v>
      </c>
    </row>
    <row r="2454" spans="1:38" x14ac:dyDescent="0.5">
      <c r="A2454">
        <v>14</v>
      </c>
      <c r="B2454">
        <v>615</v>
      </c>
      <c r="C2454">
        <v>2021</v>
      </c>
      <c r="D2454">
        <v>99</v>
      </c>
      <c r="E2454">
        <v>99</v>
      </c>
      <c r="F2454">
        <v>99</v>
      </c>
      <c r="G2454">
        <v>99</v>
      </c>
      <c r="H2454">
        <v>99</v>
      </c>
      <c r="I2454">
        <v>99</v>
      </c>
      <c r="J2454">
        <v>999</v>
      </c>
      <c r="K2454">
        <v>99</v>
      </c>
      <c r="L2454">
        <v>99</v>
      </c>
      <c r="M2454">
        <v>99</v>
      </c>
      <c r="N2454">
        <v>99</v>
      </c>
      <c r="O2454">
        <v>4</v>
      </c>
      <c r="P2454">
        <v>3407</v>
      </c>
      <c r="R2454">
        <v>0</v>
      </c>
    </row>
    <row r="2455" spans="1:38" x14ac:dyDescent="0.5">
      <c r="A2455">
        <v>14</v>
      </c>
      <c r="B2455">
        <v>616</v>
      </c>
      <c r="C2455">
        <v>2022</v>
      </c>
      <c r="D2455">
        <v>99</v>
      </c>
      <c r="E2455">
        <v>99</v>
      </c>
      <c r="F2455">
        <v>99</v>
      </c>
      <c r="G2455">
        <v>99</v>
      </c>
      <c r="H2455">
        <v>99</v>
      </c>
      <c r="I2455">
        <v>99</v>
      </c>
      <c r="J2455">
        <v>999</v>
      </c>
      <c r="K2455">
        <v>99</v>
      </c>
      <c r="L2455">
        <v>99</v>
      </c>
      <c r="M2455">
        <v>99</v>
      </c>
      <c r="N2455">
        <v>99</v>
      </c>
      <c r="O2455">
        <v>4</v>
      </c>
      <c r="P2455">
        <v>3407</v>
      </c>
      <c r="R2455">
        <v>0</v>
      </c>
    </row>
    <row r="2456" spans="1:38" x14ac:dyDescent="0.5">
      <c r="A2456">
        <v>14</v>
      </c>
      <c r="B2456">
        <v>617</v>
      </c>
      <c r="C2456">
        <v>2012</v>
      </c>
      <c r="D2456">
        <v>99</v>
      </c>
      <c r="E2456">
        <v>99</v>
      </c>
      <c r="F2456">
        <v>99</v>
      </c>
      <c r="G2456">
        <v>99</v>
      </c>
      <c r="H2456">
        <v>99</v>
      </c>
      <c r="I2456">
        <v>99</v>
      </c>
      <c r="J2456">
        <v>999</v>
      </c>
      <c r="K2456">
        <v>99</v>
      </c>
      <c r="L2456">
        <v>99</v>
      </c>
      <c r="M2456">
        <v>99</v>
      </c>
      <c r="N2456">
        <v>99</v>
      </c>
      <c r="O2456">
        <v>4</v>
      </c>
      <c r="P2456">
        <v>3411</v>
      </c>
      <c r="Q2456">
        <v>1</v>
      </c>
      <c r="R2456">
        <v>19</v>
      </c>
      <c r="S2456">
        <v>19</v>
      </c>
      <c r="T2456">
        <v>16.84210526315789</v>
      </c>
      <c r="U2456">
        <v>63.105263157894761</v>
      </c>
      <c r="V2456">
        <v>82.676626560985341</v>
      </c>
      <c r="W2456">
        <v>76.310526315789502</v>
      </c>
      <c r="X2456">
        <v>14.33467987404703</v>
      </c>
      <c r="Y2456">
        <v>2.0999934045535404</v>
      </c>
      <c r="Z2456">
        <v>-75.429599851942811</v>
      </c>
      <c r="AA2456">
        <v>1.9730010384215997</v>
      </c>
      <c r="AB2456">
        <v>1.9742700824348651</v>
      </c>
    </row>
    <row r="2457" spans="1:38" x14ac:dyDescent="0.5">
      <c r="A2457">
        <v>14</v>
      </c>
      <c r="B2457">
        <v>618</v>
      </c>
      <c r="C2457">
        <v>2013</v>
      </c>
      <c r="D2457">
        <v>99</v>
      </c>
      <c r="E2457">
        <v>99</v>
      </c>
      <c r="F2457">
        <v>99</v>
      </c>
      <c r="G2457">
        <v>99</v>
      </c>
      <c r="H2457">
        <v>99</v>
      </c>
      <c r="I2457">
        <v>99</v>
      </c>
      <c r="J2457">
        <v>999</v>
      </c>
      <c r="K2457">
        <v>99</v>
      </c>
      <c r="L2457">
        <v>99</v>
      </c>
      <c r="M2457">
        <v>99</v>
      </c>
      <c r="N2457">
        <v>99</v>
      </c>
      <c r="O2457">
        <v>4</v>
      </c>
      <c r="P2457">
        <v>3411</v>
      </c>
      <c r="Q2457">
        <v>1</v>
      </c>
      <c r="R2457">
        <v>4</v>
      </c>
      <c r="S2457">
        <v>4</v>
      </c>
      <c r="T2457">
        <v>17</v>
      </c>
      <c r="U2457">
        <v>64.25</v>
      </c>
      <c r="V2457">
        <v>74.34994582881906</v>
      </c>
      <c r="W2457">
        <v>68.625</v>
      </c>
      <c r="X2457">
        <v>5.0987130729234735</v>
      </c>
      <c r="Y2457">
        <v>1.9202864369671515</v>
      </c>
      <c r="Z2457">
        <v>-22.533473113179745</v>
      </c>
      <c r="AA2457">
        <v>7.4377091855708455E-2</v>
      </c>
      <c r="AB2457">
        <v>6.8512758972613108E-2</v>
      </c>
    </row>
    <row r="2458" spans="1:38" x14ac:dyDescent="0.5">
      <c r="A2458">
        <v>14</v>
      </c>
      <c r="B2458">
        <v>619</v>
      </c>
      <c r="C2458">
        <v>2014</v>
      </c>
      <c r="D2458">
        <v>99</v>
      </c>
      <c r="E2458">
        <v>99</v>
      </c>
      <c r="F2458">
        <v>99</v>
      </c>
      <c r="G2458">
        <v>99</v>
      </c>
      <c r="H2458">
        <v>99</v>
      </c>
      <c r="I2458">
        <v>99</v>
      </c>
      <c r="J2458">
        <v>999</v>
      </c>
      <c r="K2458">
        <v>99</v>
      </c>
      <c r="L2458">
        <v>99</v>
      </c>
      <c r="M2458">
        <v>99</v>
      </c>
      <c r="N2458">
        <v>99</v>
      </c>
      <c r="O2458">
        <v>4</v>
      </c>
      <c r="P2458">
        <v>3411</v>
      </c>
      <c r="R2458">
        <v>0</v>
      </c>
    </row>
    <row r="2459" spans="1:38" x14ac:dyDescent="0.5">
      <c r="A2459">
        <v>14</v>
      </c>
      <c r="B2459">
        <v>620</v>
      </c>
      <c r="C2459">
        <v>2015</v>
      </c>
      <c r="D2459">
        <v>99</v>
      </c>
      <c r="E2459">
        <v>99</v>
      </c>
      <c r="F2459">
        <v>99</v>
      </c>
      <c r="G2459">
        <v>99</v>
      </c>
      <c r="H2459">
        <v>99</v>
      </c>
      <c r="I2459">
        <v>99</v>
      </c>
      <c r="J2459">
        <v>999</v>
      </c>
      <c r="K2459">
        <v>99</v>
      </c>
      <c r="L2459">
        <v>99</v>
      </c>
      <c r="M2459">
        <v>99</v>
      </c>
      <c r="N2459">
        <v>99</v>
      </c>
      <c r="O2459">
        <v>4</v>
      </c>
      <c r="P2459">
        <v>3411</v>
      </c>
      <c r="Q2459">
        <v>8</v>
      </c>
      <c r="R2459">
        <v>685</v>
      </c>
      <c r="S2459">
        <v>675</v>
      </c>
      <c r="T2459">
        <v>16.40145985401459</v>
      </c>
      <c r="U2459">
        <v>62.371851851851858</v>
      </c>
      <c r="V2459">
        <v>89.077805866538299</v>
      </c>
      <c r="W2459">
        <v>81.784000000000006</v>
      </c>
      <c r="X2459">
        <v>9.6848753562792353</v>
      </c>
      <c r="Y2459">
        <v>2.3918581604128524</v>
      </c>
      <c r="Z2459">
        <v>-47.64360558618344</v>
      </c>
      <c r="AA2459">
        <v>1.8049590261126196</v>
      </c>
      <c r="AB2459">
        <v>1.8024715882543425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2</v>
      </c>
      <c r="AL2459">
        <v>7</v>
      </c>
    </row>
    <row r="2460" spans="1:38" x14ac:dyDescent="0.5">
      <c r="A2460">
        <v>14</v>
      </c>
      <c r="B2460">
        <v>621</v>
      </c>
      <c r="C2460">
        <v>2016</v>
      </c>
      <c r="D2460">
        <v>99</v>
      </c>
      <c r="E2460">
        <v>99</v>
      </c>
      <c r="F2460">
        <v>99</v>
      </c>
      <c r="G2460">
        <v>99</v>
      </c>
      <c r="H2460">
        <v>99</v>
      </c>
      <c r="I2460">
        <v>99</v>
      </c>
      <c r="J2460">
        <v>999</v>
      </c>
      <c r="K2460">
        <v>99</v>
      </c>
      <c r="L2460">
        <v>99</v>
      </c>
      <c r="M2460">
        <v>99</v>
      </c>
      <c r="N2460">
        <v>99</v>
      </c>
      <c r="O2460">
        <v>4</v>
      </c>
      <c r="P2460">
        <v>3411</v>
      </c>
      <c r="Q2460">
        <v>9</v>
      </c>
      <c r="R2460">
        <v>737</v>
      </c>
      <c r="S2460">
        <v>737</v>
      </c>
      <c r="T2460">
        <v>16.527815468113978</v>
      </c>
      <c r="U2460">
        <v>62.06377204884668</v>
      </c>
      <c r="V2460">
        <v>89.959588446029443</v>
      </c>
      <c r="W2460">
        <v>83.032700135685189</v>
      </c>
      <c r="X2460">
        <v>8.0156784905892344</v>
      </c>
      <c r="Y2460">
        <v>2.4846892665472455</v>
      </c>
      <c r="Z2460">
        <v>-29.024455646720199</v>
      </c>
      <c r="AA2460">
        <v>1.5715626066189012</v>
      </c>
      <c r="AB2460">
        <v>1.60181614426483</v>
      </c>
      <c r="AC2460">
        <v>3</v>
      </c>
      <c r="AD2460">
        <v>0</v>
      </c>
      <c r="AE2460">
        <v>0</v>
      </c>
      <c r="AF2460">
        <v>0</v>
      </c>
      <c r="AG2460">
        <v>9</v>
      </c>
      <c r="AH2460">
        <v>1</v>
      </c>
      <c r="AI2460">
        <v>4</v>
      </c>
      <c r="AJ2460">
        <v>0</v>
      </c>
      <c r="AK2460">
        <v>7</v>
      </c>
      <c r="AL2460">
        <v>1</v>
      </c>
    </row>
    <row r="2461" spans="1:38" x14ac:dyDescent="0.5">
      <c r="A2461">
        <v>14</v>
      </c>
      <c r="B2461">
        <v>622</v>
      </c>
      <c r="C2461">
        <v>2017</v>
      </c>
      <c r="D2461">
        <v>99</v>
      </c>
      <c r="E2461">
        <v>99</v>
      </c>
      <c r="F2461">
        <v>99</v>
      </c>
      <c r="G2461">
        <v>99</v>
      </c>
      <c r="H2461">
        <v>99</v>
      </c>
      <c r="I2461">
        <v>99</v>
      </c>
      <c r="J2461">
        <v>999</v>
      </c>
      <c r="K2461">
        <v>99</v>
      </c>
      <c r="L2461">
        <v>99</v>
      </c>
      <c r="M2461">
        <v>99</v>
      </c>
      <c r="N2461">
        <v>99</v>
      </c>
      <c r="O2461">
        <v>4</v>
      </c>
      <c r="P2461">
        <v>3411</v>
      </c>
      <c r="Q2461">
        <v>7</v>
      </c>
      <c r="R2461">
        <v>598</v>
      </c>
      <c r="S2461">
        <v>598</v>
      </c>
      <c r="T2461">
        <v>16.593645484949828</v>
      </c>
      <c r="U2461">
        <v>62.102006688963201</v>
      </c>
      <c r="V2461">
        <v>89.485899187251107</v>
      </c>
      <c r="W2461">
        <v>82.59548494983278</v>
      </c>
      <c r="X2461">
        <v>6.3730774934930414</v>
      </c>
      <c r="Y2461">
        <v>2.3819196299836762</v>
      </c>
      <c r="Z2461">
        <v>-30.184012511596777</v>
      </c>
      <c r="AA2461">
        <v>1.7254811437804773</v>
      </c>
      <c r="AB2461">
        <v>1.7460601222232548</v>
      </c>
      <c r="AC2461">
        <v>2</v>
      </c>
      <c r="AD2461">
        <v>0</v>
      </c>
      <c r="AE2461">
        <v>0</v>
      </c>
      <c r="AF2461">
        <v>0</v>
      </c>
      <c r="AG2461">
        <v>10</v>
      </c>
      <c r="AH2461">
        <v>3</v>
      </c>
      <c r="AI2461">
        <v>1</v>
      </c>
      <c r="AJ2461">
        <v>0</v>
      </c>
      <c r="AK2461">
        <v>10</v>
      </c>
      <c r="AL2461">
        <v>2</v>
      </c>
    </row>
    <row r="2462" spans="1:38" x14ac:dyDescent="0.5">
      <c r="A2462">
        <v>14</v>
      </c>
      <c r="B2462">
        <v>623</v>
      </c>
      <c r="C2462">
        <v>2018</v>
      </c>
      <c r="D2462">
        <v>99</v>
      </c>
      <c r="E2462">
        <v>99</v>
      </c>
      <c r="F2462">
        <v>99</v>
      </c>
      <c r="G2462">
        <v>99</v>
      </c>
      <c r="H2462">
        <v>99</v>
      </c>
      <c r="I2462">
        <v>99</v>
      </c>
      <c r="J2462">
        <v>999</v>
      </c>
      <c r="K2462">
        <v>99</v>
      </c>
      <c r="L2462">
        <v>99</v>
      </c>
      <c r="M2462">
        <v>99</v>
      </c>
      <c r="N2462">
        <v>99</v>
      </c>
      <c r="O2462">
        <v>4</v>
      </c>
      <c r="P2462">
        <v>3411</v>
      </c>
      <c r="Q2462">
        <v>7</v>
      </c>
      <c r="R2462">
        <v>630</v>
      </c>
      <c r="S2462">
        <v>630</v>
      </c>
      <c r="T2462">
        <v>16.733333333333338</v>
      </c>
      <c r="U2462">
        <v>62.757142857142846</v>
      </c>
      <c r="V2462">
        <v>85.351940704053504</v>
      </c>
      <c r="W2462">
        <v>78.779841269841313</v>
      </c>
      <c r="X2462">
        <v>8.8268686122888784</v>
      </c>
      <c r="Y2462">
        <v>2.3870825845173873</v>
      </c>
      <c r="Z2462">
        <v>-34.914473665929883</v>
      </c>
      <c r="AA2462">
        <v>2.5162759116507569</v>
      </c>
      <c r="AB2462">
        <v>2.4679115262720543</v>
      </c>
      <c r="AC2462">
        <v>1</v>
      </c>
      <c r="AD2462">
        <v>0</v>
      </c>
      <c r="AE2462">
        <v>0</v>
      </c>
      <c r="AF2462">
        <v>3</v>
      </c>
      <c r="AG2462">
        <v>14</v>
      </c>
      <c r="AH2462">
        <v>4</v>
      </c>
      <c r="AI2462">
        <v>0</v>
      </c>
      <c r="AJ2462">
        <v>0</v>
      </c>
      <c r="AK2462">
        <v>8</v>
      </c>
      <c r="AL2462">
        <v>2</v>
      </c>
    </row>
    <row r="2463" spans="1:38" x14ac:dyDescent="0.5">
      <c r="A2463">
        <v>14</v>
      </c>
      <c r="B2463">
        <v>624</v>
      </c>
      <c r="C2463">
        <v>2019</v>
      </c>
      <c r="D2463">
        <v>99</v>
      </c>
      <c r="E2463">
        <v>99</v>
      </c>
      <c r="F2463">
        <v>99</v>
      </c>
      <c r="G2463">
        <v>99</v>
      </c>
      <c r="H2463">
        <v>99</v>
      </c>
      <c r="I2463">
        <v>99</v>
      </c>
      <c r="J2463">
        <v>999</v>
      </c>
      <c r="K2463">
        <v>99</v>
      </c>
      <c r="L2463">
        <v>99</v>
      </c>
      <c r="M2463">
        <v>99</v>
      </c>
      <c r="N2463">
        <v>99</v>
      </c>
      <c r="O2463">
        <v>4</v>
      </c>
      <c r="P2463">
        <v>3411</v>
      </c>
      <c r="Q2463">
        <v>7</v>
      </c>
      <c r="R2463">
        <v>620</v>
      </c>
      <c r="S2463">
        <v>620</v>
      </c>
      <c r="T2463">
        <v>16.709677419354843</v>
      </c>
      <c r="U2463">
        <v>62.190322580645145</v>
      </c>
      <c r="V2463">
        <v>89.008317897459236</v>
      </c>
      <c r="W2463">
        <v>82.154677419354812</v>
      </c>
      <c r="X2463">
        <v>7.7340404283633344</v>
      </c>
      <c r="Y2463">
        <v>2.0687934521248654</v>
      </c>
      <c r="Z2463">
        <v>-34.421610109523378</v>
      </c>
      <c r="AA2463">
        <v>3.0784508440913601</v>
      </c>
      <c r="AB2463">
        <v>3.1481492423449997</v>
      </c>
      <c r="AC2463">
        <v>3</v>
      </c>
      <c r="AD2463">
        <v>0</v>
      </c>
      <c r="AE2463">
        <v>0</v>
      </c>
      <c r="AF2463">
        <v>0</v>
      </c>
      <c r="AG2463">
        <v>10</v>
      </c>
      <c r="AH2463">
        <v>2</v>
      </c>
      <c r="AI2463">
        <v>1</v>
      </c>
      <c r="AJ2463">
        <v>0</v>
      </c>
      <c r="AK2463">
        <v>4</v>
      </c>
      <c r="AL2463">
        <v>2</v>
      </c>
    </row>
    <row r="2464" spans="1:38" x14ac:dyDescent="0.5">
      <c r="A2464">
        <v>14</v>
      </c>
      <c r="B2464">
        <v>625</v>
      </c>
      <c r="C2464">
        <v>2020</v>
      </c>
      <c r="D2464">
        <v>99</v>
      </c>
      <c r="E2464">
        <v>99</v>
      </c>
      <c r="F2464">
        <v>99</v>
      </c>
      <c r="G2464">
        <v>99</v>
      </c>
      <c r="H2464">
        <v>99</v>
      </c>
      <c r="I2464">
        <v>99</v>
      </c>
      <c r="J2464">
        <v>999</v>
      </c>
      <c r="K2464">
        <v>99</v>
      </c>
      <c r="L2464">
        <v>99</v>
      </c>
      <c r="M2464">
        <v>99</v>
      </c>
      <c r="N2464">
        <v>99</v>
      </c>
      <c r="O2464">
        <v>4</v>
      </c>
      <c r="P2464">
        <v>3411</v>
      </c>
      <c r="Q2464">
        <v>9</v>
      </c>
      <c r="R2464">
        <v>880</v>
      </c>
      <c r="S2464">
        <v>880</v>
      </c>
      <c r="T2464">
        <v>16.594318181818181</v>
      </c>
      <c r="U2464">
        <v>61.68068181818181</v>
      </c>
      <c r="V2464">
        <v>90.370530877573188</v>
      </c>
      <c r="W2464">
        <v>83.412000000000049</v>
      </c>
      <c r="X2464">
        <v>7.5050594056153503</v>
      </c>
      <c r="Y2464">
        <v>2.9667229378001094</v>
      </c>
      <c r="Z2464">
        <v>-11.265822749413024</v>
      </c>
      <c r="AA2464">
        <v>4.2149631190727099</v>
      </c>
      <c r="AB2464">
        <v>4.2558749173568673</v>
      </c>
      <c r="AC2464">
        <v>11</v>
      </c>
      <c r="AD2464">
        <v>0</v>
      </c>
      <c r="AE2464">
        <v>0</v>
      </c>
      <c r="AF2464">
        <v>4</v>
      </c>
      <c r="AG2464">
        <v>15</v>
      </c>
      <c r="AH2464">
        <v>6</v>
      </c>
      <c r="AI2464">
        <v>0</v>
      </c>
      <c r="AJ2464">
        <v>0</v>
      </c>
      <c r="AK2464">
        <v>11</v>
      </c>
      <c r="AL2464">
        <v>10</v>
      </c>
    </row>
    <row r="2465" spans="1:38" x14ac:dyDescent="0.5">
      <c r="A2465">
        <v>14</v>
      </c>
      <c r="B2465">
        <v>626</v>
      </c>
      <c r="C2465">
        <v>2021</v>
      </c>
      <c r="D2465">
        <v>99</v>
      </c>
      <c r="E2465">
        <v>99</v>
      </c>
      <c r="F2465">
        <v>99</v>
      </c>
      <c r="G2465">
        <v>99</v>
      </c>
      <c r="H2465">
        <v>99</v>
      </c>
      <c r="I2465">
        <v>99</v>
      </c>
      <c r="J2465">
        <v>999</v>
      </c>
      <c r="K2465">
        <v>99</v>
      </c>
      <c r="L2465">
        <v>99</v>
      </c>
      <c r="M2465">
        <v>99</v>
      </c>
      <c r="N2465">
        <v>99</v>
      </c>
      <c r="O2465">
        <v>4</v>
      </c>
      <c r="P2465">
        <v>3411</v>
      </c>
      <c r="Q2465">
        <v>9</v>
      </c>
      <c r="R2465">
        <v>833</v>
      </c>
      <c r="S2465">
        <v>833</v>
      </c>
      <c r="T2465">
        <v>16.56782713085234</v>
      </c>
      <c r="U2465">
        <v>61.666266506602639</v>
      </c>
      <c r="V2465">
        <v>91.565072399490703</v>
      </c>
      <c r="W2465">
        <v>84.514561824729824</v>
      </c>
      <c r="X2465">
        <v>8.9178298186030389</v>
      </c>
      <c r="Y2465">
        <v>2.03133380649665</v>
      </c>
      <c r="Z2465">
        <v>-25.881084428656045</v>
      </c>
      <c r="AA2465">
        <v>3.1682641107561227</v>
      </c>
      <c r="AB2465">
        <v>3.1556407056939175</v>
      </c>
      <c r="AC2465">
        <v>9</v>
      </c>
      <c r="AD2465">
        <v>0</v>
      </c>
      <c r="AE2465">
        <v>0</v>
      </c>
      <c r="AF2465">
        <v>5</v>
      </c>
      <c r="AG2465">
        <v>4</v>
      </c>
      <c r="AH2465">
        <v>1</v>
      </c>
      <c r="AI2465">
        <v>0</v>
      </c>
      <c r="AJ2465">
        <v>0</v>
      </c>
      <c r="AK2465">
        <v>10</v>
      </c>
      <c r="AL2465">
        <v>3</v>
      </c>
    </row>
    <row r="2466" spans="1:38" x14ac:dyDescent="0.5">
      <c r="A2466">
        <v>14</v>
      </c>
      <c r="B2466">
        <v>627</v>
      </c>
      <c r="C2466">
        <v>2022</v>
      </c>
      <c r="D2466">
        <v>99</v>
      </c>
      <c r="E2466">
        <v>99</v>
      </c>
      <c r="F2466">
        <v>99</v>
      </c>
      <c r="G2466">
        <v>99</v>
      </c>
      <c r="H2466">
        <v>99</v>
      </c>
      <c r="I2466">
        <v>99</v>
      </c>
      <c r="J2466">
        <v>999</v>
      </c>
      <c r="K2466">
        <v>99</v>
      </c>
      <c r="L2466">
        <v>99</v>
      </c>
      <c r="M2466">
        <v>99</v>
      </c>
      <c r="N2466">
        <v>99</v>
      </c>
      <c r="O2466">
        <v>4</v>
      </c>
      <c r="P2466">
        <v>3411</v>
      </c>
      <c r="Q2466">
        <v>13</v>
      </c>
      <c r="R2466">
        <v>1240</v>
      </c>
      <c r="S2466">
        <v>1240</v>
      </c>
      <c r="T2466">
        <v>16.477419354838712</v>
      </c>
      <c r="U2466">
        <v>61.421774193548394</v>
      </c>
      <c r="V2466">
        <v>93.263997134169756</v>
      </c>
      <c r="W2466">
        <v>86.082669354838657</v>
      </c>
      <c r="X2466">
        <v>8.5332238199673931</v>
      </c>
      <c r="Y2466">
        <v>2.1137819829850248</v>
      </c>
      <c r="Z2466">
        <v>-27.119612752056671</v>
      </c>
      <c r="AA2466">
        <v>4.3048081930220432</v>
      </c>
      <c r="AB2466">
        <v>4.3210908045354364</v>
      </c>
      <c r="AC2466">
        <v>11</v>
      </c>
      <c r="AD2466">
        <v>0</v>
      </c>
      <c r="AE2466">
        <v>0</v>
      </c>
      <c r="AF2466">
        <v>6</v>
      </c>
      <c r="AG2466">
        <v>10</v>
      </c>
      <c r="AH2466">
        <v>6</v>
      </c>
      <c r="AI2466">
        <v>1</v>
      </c>
      <c r="AJ2466">
        <v>0</v>
      </c>
      <c r="AK2466">
        <v>6</v>
      </c>
      <c r="AL2466">
        <v>12</v>
      </c>
    </row>
    <row r="2467" spans="1:38" x14ac:dyDescent="0.5">
      <c r="A2467">
        <v>14</v>
      </c>
      <c r="B2467">
        <v>628</v>
      </c>
      <c r="C2467">
        <v>2012</v>
      </c>
      <c r="D2467">
        <v>99</v>
      </c>
      <c r="E2467">
        <v>99</v>
      </c>
      <c r="F2467">
        <v>99</v>
      </c>
      <c r="G2467">
        <v>99</v>
      </c>
      <c r="H2467">
        <v>99</v>
      </c>
      <c r="I2467">
        <v>99</v>
      </c>
      <c r="J2467">
        <v>999</v>
      </c>
      <c r="K2467">
        <v>99</v>
      </c>
      <c r="L2467">
        <v>99</v>
      </c>
      <c r="M2467">
        <v>99</v>
      </c>
      <c r="N2467">
        <v>99</v>
      </c>
      <c r="O2467">
        <v>4</v>
      </c>
      <c r="P2467">
        <v>3412</v>
      </c>
      <c r="R2467">
        <v>0</v>
      </c>
    </row>
    <row r="2468" spans="1:38" x14ac:dyDescent="0.5">
      <c r="A2468">
        <v>14</v>
      </c>
      <c r="B2468">
        <v>629</v>
      </c>
      <c r="C2468">
        <v>2013</v>
      </c>
      <c r="D2468">
        <v>99</v>
      </c>
      <c r="E2468">
        <v>99</v>
      </c>
      <c r="F2468">
        <v>99</v>
      </c>
      <c r="G2468">
        <v>99</v>
      </c>
      <c r="H2468">
        <v>99</v>
      </c>
      <c r="I2468">
        <v>99</v>
      </c>
      <c r="J2468">
        <v>999</v>
      </c>
      <c r="K2468">
        <v>99</v>
      </c>
      <c r="L2468">
        <v>99</v>
      </c>
      <c r="M2468">
        <v>99</v>
      </c>
      <c r="N2468">
        <v>99</v>
      </c>
      <c r="O2468">
        <v>4</v>
      </c>
      <c r="P2468">
        <v>3412</v>
      </c>
      <c r="R2468">
        <v>0</v>
      </c>
    </row>
    <row r="2469" spans="1:38" x14ac:dyDescent="0.5">
      <c r="A2469">
        <v>14</v>
      </c>
      <c r="B2469">
        <v>630</v>
      </c>
      <c r="C2469">
        <v>2014</v>
      </c>
      <c r="D2469">
        <v>99</v>
      </c>
      <c r="E2469">
        <v>99</v>
      </c>
      <c r="F2469">
        <v>99</v>
      </c>
      <c r="G2469">
        <v>99</v>
      </c>
      <c r="H2469">
        <v>99</v>
      </c>
      <c r="I2469">
        <v>99</v>
      </c>
      <c r="J2469">
        <v>999</v>
      </c>
      <c r="K2469">
        <v>99</v>
      </c>
      <c r="L2469">
        <v>99</v>
      </c>
      <c r="M2469">
        <v>99</v>
      </c>
      <c r="N2469">
        <v>99</v>
      </c>
      <c r="O2469">
        <v>4</v>
      </c>
      <c r="P2469">
        <v>3412</v>
      </c>
      <c r="R2469">
        <v>0</v>
      </c>
    </row>
    <row r="2470" spans="1:38" x14ac:dyDescent="0.5">
      <c r="A2470">
        <v>14</v>
      </c>
      <c r="B2470">
        <v>631</v>
      </c>
      <c r="C2470">
        <v>2015</v>
      </c>
      <c r="D2470">
        <v>99</v>
      </c>
      <c r="E2470">
        <v>99</v>
      </c>
      <c r="F2470">
        <v>99</v>
      </c>
      <c r="G2470">
        <v>99</v>
      </c>
      <c r="H2470">
        <v>99</v>
      </c>
      <c r="I2470">
        <v>99</v>
      </c>
      <c r="J2470">
        <v>999</v>
      </c>
      <c r="K2470">
        <v>99</v>
      </c>
      <c r="L2470">
        <v>99</v>
      </c>
      <c r="M2470">
        <v>99</v>
      </c>
      <c r="N2470">
        <v>99</v>
      </c>
      <c r="O2470">
        <v>4</v>
      </c>
      <c r="P2470">
        <v>3412</v>
      </c>
      <c r="R2470">
        <v>0</v>
      </c>
    </row>
    <row r="2471" spans="1:38" x14ac:dyDescent="0.5">
      <c r="A2471">
        <v>14</v>
      </c>
      <c r="B2471">
        <v>632</v>
      </c>
      <c r="C2471">
        <v>2016</v>
      </c>
      <c r="D2471">
        <v>99</v>
      </c>
      <c r="E2471">
        <v>99</v>
      </c>
      <c r="F2471">
        <v>99</v>
      </c>
      <c r="G2471">
        <v>99</v>
      </c>
      <c r="H2471">
        <v>99</v>
      </c>
      <c r="I2471">
        <v>99</v>
      </c>
      <c r="J2471">
        <v>999</v>
      </c>
      <c r="K2471">
        <v>99</v>
      </c>
      <c r="L2471">
        <v>99</v>
      </c>
      <c r="M2471">
        <v>99</v>
      </c>
      <c r="N2471">
        <v>99</v>
      </c>
      <c r="O2471">
        <v>4</v>
      </c>
      <c r="P2471">
        <v>3412</v>
      </c>
      <c r="Q2471">
        <v>1</v>
      </c>
      <c r="R2471">
        <v>1</v>
      </c>
      <c r="S2471">
        <v>1</v>
      </c>
      <c r="T2471">
        <v>14</v>
      </c>
      <c r="U2471">
        <v>59</v>
      </c>
      <c r="V2471">
        <v>95.124593716143011</v>
      </c>
      <c r="W2471">
        <v>87.8</v>
      </c>
      <c r="X2471">
        <v>0</v>
      </c>
      <c r="Y2471">
        <v>0</v>
      </c>
      <c r="AA2471">
        <v>2.1323780279767996E-3</v>
      </c>
      <c r="AB2471">
        <v>2.2982143581177597E-3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</row>
    <row r="2472" spans="1:38" x14ac:dyDescent="0.5">
      <c r="A2472">
        <v>14</v>
      </c>
      <c r="B2472">
        <v>633</v>
      </c>
      <c r="C2472">
        <v>2017</v>
      </c>
      <c r="D2472">
        <v>99</v>
      </c>
      <c r="E2472">
        <v>99</v>
      </c>
      <c r="F2472">
        <v>99</v>
      </c>
      <c r="G2472">
        <v>99</v>
      </c>
      <c r="H2472">
        <v>99</v>
      </c>
      <c r="I2472">
        <v>99</v>
      </c>
      <c r="J2472">
        <v>999</v>
      </c>
      <c r="K2472">
        <v>99</v>
      </c>
      <c r="L2472">
        <v>99</v>
      </c>
      <c r="M2472">
        <v>99</v>
      </c>
      <c r="N2472">
        <v>99</v>
      </c>
      <c r="O2472">
        <v>4</v>
      </c>
      <c r="P2472">
        <v>3412</v>
      </c>
      <c r="R2472">
        <v>0</v>
      </c>
    </row>
    <row r="2473" spans="1:38" x14ac:dyDescent="0.5">
      <c r="A2473">
        <v>14</v>
      </c>
      <c r="B2473">
        <v>634</v>
      </c>
      <c r="C2473">
        <v>2018</v>
      </c>
      <c r="D2473">
        <v>99</v>
      </c>
      <c r="E2473">
        <v>99</v>
      </c>
      <c r="F2473">
        <v>99</v>
      </c>
      <c r="G2473">
        <v>99</v>
      </c>
      <c r="H2473">
        <v>99</v>
      </c>
      <c r="I2473">
        <v>99</v>
      </c>
      <c r="J2473">
        <v>999</v>
      </c>
      <c r="K2473">
        <v>99</v>
      </c>
      <c r="L2473">
        <v>99</v>
      </c>
      <c r="M2473">
        <v>99</v>
      </c>
      <c r="N2473">
        <v>99</v>
      </c>
      <c r="O2473">
        <v>4</v>
      </c>
      <c r="P2473">
        <v>3412</v>
      </c>
      <c r="R2473">
        <v>0</v>
      </c>
    </row>
    <row r="2474" spans="1:38" x14ac:dyDescent="0.5">
      <c r="A2474">
        <v>14</v>
      </c>
      <c r="B2474">
        <v>635</v>
      </c>
      <c r="C2474">
        <v>2019</v>
      </c>
      <c r="D2474">
        <v>99</v>
      </c>
      <c r="E2474">
        <v>99</v>
      </c>
      <c r="F2474">
        <v>99</v>
      </c>
      <c r="G2474">
        <v>99</v>
      </c>
      <c r="H2474">
        <v>99</v>
      </c>
      <c r="I2474">
        <v>99</v>
      </c>
      <c r="J2474">
        <v>999</v>
      </c>
      <c r="K2474">
        <v>99</v>
      </c>
      <c r="L2474">
        <v>99</v>
      </c>
      <c r="M2474">
        <v>99</v>
      </c>
      <c r="N2474">
        <v>99</v>
      </c>
      <c r="O2474">
        <v>4</v>
      </c>
      <c r="P2474">
        <v>3412</v>
      </c>
      <c r="Q2474">
        <v>3</v>
      </c>
      <c r="R2474">
        <v>8</v>
      </c>
      <c r="S2474">
        <v>8</v>
      </c>
      <c r="T2474">
        <v>15.5</v>
      </c>
      <c r="U2474">
        <v>59.625</v>
      </c>
      <c r="V2474">
        <v>92.145178764897054</v>
      </c>
      <c r="W2474">
        <v>85.05</v>
      </c>
      <c r="X2474">
        <v>11.229091681877023</v>
      </c>
      <c r="Y2474">
        <v>1.9324531042175388</v>
      </c>
      <c r="Z2474">
        <v>-57.230072127073754</v>
      </c>
      <c r="AA2474">
        <v>3.9721946375372408E-2</v>
      </c>
      <c r="AB2474">
        <v>4.2052869282599097E-2</v>
      </c>
      <c r="AC2474">
        <v>1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</row>
    <row r="2475" spans="1:38" x14ac:dyDescent="0.5">
      <c r="A2475">
        <v>14</v>
      </c>
      <c r="B2475">
        <v>636</v>
      </c>
      <c r="C2475">
        <v>2020</v>
      </c>
      <c r="D2475">
        <v>99</v>
      </c>
      <c r="E2475">
        <v>99</v>
      </c>
      <c r="F2475">
        <v>99</v>
      </c>
      <c r="G2475">
        <v>99</v>
      </c>
      <c r="H2475">
        <v>99</v>
      </c>
      <c r="I2475">
        <v>99</v>
      </c>
      <c r="J2475">
        <v>999</v>
      </c>
      <c r="K2475">
        <v>99</v>
      </c>
      <c r="L2475">
        <v>99</v>
      </c>
      <c r="M2475">
        <v>99</v>
      </c>
      <c r="N2475">
        <v>99</v>
      </c>
      <c r="O2475">
        <v>4</v>
      </c>
      <c r="P2475">
        <v>3412</v>
      </c>
      <c r="Q2475">
        <v>3</v>
      </c>
      <c r="R2475">
        <v>14</v>
      </c>
      <c r="S2475">
        <v>14</v>
      </c>
      <c r="T2475">
        <v>15.928571428571423</v>
      </c>
      <c r="U2475">
        <v>60.071428571428562</v>
      </c>
      <c r="V2475">
        <v>97.4810400866739</v>
      </c>
      <c r="W2475">
        <v>89.975000000000023</v>
      </c>
      <c r="X2475">
        <v>15.562232097521946</v>
      </c>
      <c r="Y2475">
        <v>2.3134478201002504</v>
      </c>
      <c r="Z2475">
        <v>-37.365552144619073</v>
      </c>
      <c r="AA2475">
        <v>6.7056231439793113E-2</v>
      </c>
      <c r="AB2475">
        <v>7.303441241897525E-2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3</v>
      </c>
      <c r="AJ2475">
        <v>0</v>
      </c>
      <c r="AK2475">
        <v>0</v>
      </c>
      <c r="AL2475">
        <v>1</v>
      </c>
    </row>
    <row r="2476" spans="1:38" x14ac:dyDescent="0.5">
      <c r="A2476">
        <v>14</v>
      </c>
      <c r="B2476">
        <v>637</v>
      </c>
      <c r="C2476">
        <v>2021</v>
      </c>
      <c r="D2476">
        <v>99</v>
      </c>
      <c r="E2476">
        <v>99</v>
      </c>
      <c r="F2476">
        <v>99</v>
      </c>
      <c r="G2476">
        <v>99</v>
      </c>
      <c r="H2476">
        <v>99</v>
      </c>
      <c r="I2476">
        <v>99</v>
      </c>
      <c r="J2476">
        <v>999</v>
      </c>
      <c r="K2476">
        <v>99</v>
      </c>
      <c r="L2476">
        <v>99</v>
      </c>
      <c r="M2476">
        <v>99</v>
      </c>
      <c r="N2476">
        <v>99</v>
      </c>
      <c r="O2476">
        <v>4</v>
      </c>
      <c r="P2476">
        <v>3412</v>
      </c>
      <c r="Q2476">
        <v>2</v>
      </c>
      <c r="R2476">
        <v>201</v>
      </c>
      <c r="S2476">
        <v>201</v>
      </c>
      <c r="T2476">
        <v>16.895522388059707</v>
      </c>
      <c r="U2476">
        <v>62.676616915422898</v>
      </c>
      <c r="V2476">
        <v>87.018967998576983</v>
      </c>
      <c r="W2476">
        <v>80.318507462686526</v>
      </c>
      <c r="X2476">
        <v>9.5332463427753282</v>
      </c>
      <c r="Y2476">
        <v>1.9187217183195828</v>
      </c>
      <c r="Z2476">
        <v>-56.044313805152946</v>
      </c>
      <c r="AA2476">
        <v>0.7644910999543586</v>
      </c>
      <c r="AB2476">
        <v>0.72364020983245059</v>
      </c>
      <c r="AC2476">
        <v>3</v>
      </c>
      <c r="AD2476">
        <v>0</v>
      </c>
      <c r="AE2476">
        <v>0</v>
      </c>
      <c r="AF2476">
        <v>1</v>
      </c>
      <c r="AG2476">
        <v>41</v>
      </c>
      <c r="AH2476">
        <v>26</v>
      </c>
      <c r="AI2476">
        <v>64</v>
      </c>
      <c r="AJ2476">
        <v>0</v>
      </c>
      <c r="AK2476">
        <v>19</v>
      </c>
      <c r="AL2476">
        <v>2</v>
      </c>
    </row>
    <row r="2477" spans="1:38" x14ac:dyDescent="0.5">
      <c r="A2477">
        <v>14</v>
      </c>
      <c r="B2477">
        <v>638</v>
      </c>
      <c r="C2477">
        <v>2022</v>
      </c>
      <c r="D2477">
        <v>99</v>
      </c>
      <c r="E2477">
        <v>99</v>
      </c>
      <c r="F2477">
        <v>99</v>
      </c>
      <c r="G2477">
        <v>99</v>
      </c>
      <c r="H2477">
        <v>99</v>
      </c>
      <c r="I2477">
        <v>99</v>
      </c>
      <c r="J2477">
        <v>999</v>
      </c>
      <c r="K2477">
        <v>99</v>
      </c>
      <c r="L2477">
        <v>99</v>
      </c>
      <c r="M2477">
        <v>99</v>
      </c>
      <c r="N2477">
        <v>99</v>
      </c>
      <c r="O2477">
        <v>4</v>
      </c>
      <c r="P2477">
        <v>3412</v>
      </c>
      <c r="Q2477">
        <v>5</v>
      </c>
      <c r="R2477">
        <v>62</v>
      </c>
      <c r="S2477">
        <v>62</v>
      </c>
      <c r="T2477">
        <v>16.516129032258061</v>
      </c>
      <c r="U2477">
        <v>61.887096774193552</v>
      </c>
      <c r="V2477">
        <v>101.04672701219727</v>
      </c>
      <c r="W2477">
        <v>93.266129032258107</v>
      </c>
      <c r="X2477">
        <v>10.184965889824836</v>
      </c>
      <c r="Y2477">
        <v>2.7303836355146207</v>
      </c>
      <c r="Z2477">
        <v>-45.143246606585194</v>
      </c>
      <c r="AA2477">
        <v>0.21524040965110217</v>
      </c>
      <c r="AB2477">
        <v>0.23408394253822765</v>
      </c>
      <c r="AC2477">
        <v>1</v>
      </c>
      <c r="AD2477">
        <v>0</v>
      </c>
      <c r="AE2477">
        <v>0</v>
      </c>
      <c r="AF2477">
        <v>2</v>
      </c>
      <c r="AG2477">
        <v>1</v>
      </c>
      <c r="AH2477">
        <v>0</v>
      </c>
      <c r="AI2477">
        <v>3</v>
      </c>
      <c r="AJ2477">
        <v>0</v>
      </c>
      <c r="AK2477">
        <v>1</v>
      </c>
      <c r="AL2477">
        <v>1</v>
      </c>
    </row>
    <row r="2478" spans="1:38" x14ac:dyDescent="0.5">
      <c r="A2478">
        <v>14</v>
      </c>
      <c r="B2478">
        <v>639</v>
      </c>
      <c r="C2478">
        <v>2012</v>
      </c>
      <c r="D2478">
        <v>99</v>
      </c>
      <c r="E2478">
        <v>99</v>
      </c>
      <c r="F2478">
        <v>99</v>
      </c>
      <c r="G2478">
        <v>99</v>
      </c>
      <c r="H2478">
        <v>99</v>
      </c>
      <c r="I2478">
        <v>99</v>
      </c>
      <c r="J2478">
        <v>999</v>
      </c>
      <c r="K2478">
        <v>99</v>
      </c>
      <c r="L2478">
        <v>99</v>
      </c>
      <c r="M2478">
        <v>99</v>
      </c>
      <c r="N2478">
        <v>99</v>
      </c>
      <c r="O2478">
        <v>4</v>
      </c>
      <c r="P2478">
        <v>3413</v>
      </c>
      <c r="R2478">
        <v>0</v>
      </c>
    </row>
    <row r="2479" spans="1:38" x14ac:dyDescent="0.5">
      <c r="A2479">
        <v>14</v>
      </c>
      <c r="B2479">
        <v>640</v>
      </c>
      <c r="C2479">
        <v>2013</v>
      </c>
      <c r="D2479">
        <v>99</v>
      </c>
      <c r="E2479">
        <v>99</v>
      </c>
      <c r="F2479">
        <v>99</v>
      </c>
      <c r="G2479">
        <v>99</v>
      </c>
      <c r="H2479">
        <v>99</v>
      </c>
      <c r="I2479">
        <v>99</v>
      </c>
      <c r="J2479">
        <v>999</v>
      </c>
      <c r="K2479">
        <v>99</v>
      </c>
      <c r="L2479">
        <v>99</v>
      </c>
      <c r="M2479">
        <v>99</v>
      </c>
      <c r="N2479">
        <v>99</v>
      </c>
      <c r="O2479">
        <v>4</v>
      </c>
      <c r="P2479">
        <v>3413</v>
      </c>
      <c r="R2479">
        <v>0</v>
      </c>
    </row>
    <row r="2480" spans="1:38" x14ac:dyDescent="0.5">
      <c r="A2480">
        <v>14</v>
      </c>
      <c r="B2480">
        <v>641</v>
      </c>
      <c r="C2480">
        <v>2014</v>
      </c>
      <c r="D2480">
        <v>99</v>
      </c>
      <c r="E2480">
        <v>99</v>
      </c>
      <c r="F2480">
        <v>99</v>
      </c>
      <c r="G2480">
        <v>99</v>
      </c>
      <c r="H2480">
        <v>99</v>
      </c>
      <c r="I2480">
        <v>99</v>
      </c>
      <c r="J2480">
        <v>999</v>
      </c>
      <c r="K2480">
        <v>99</v>
      </c>
      <c r="L2480">
        <v>99</v>
      </c>
      <c r="M2480">
        <v>99</v>
      </c>
      <c r="N2480">
        <v>99</v>
      </c>
      <c r="O2480">
        <v>4</v>
      </c>
      <c r="P2480">
        <v>3413</v>
      </c>
      <c r="R2480">
        <v>0</v>
      </c>
    </row>
    <row r="2481" spans="1:38" x14ac:dyDescent="0.5">
      <c r="A2481">
        <v>14</v>
      </c>
      <c r="B2481">
        <v>642</v>
      </c>
      <c r="C2481">
        <v>2015</v>
      </c>
      <c r="D2481">
        <v>99</v>
      </c>
      <c r="E2481">
        <v>99</v>
      </c>
      <c r="F2481">
        <v>99</v>
      </c>
      <c r="G2481">
        <v>99</v>
      </c>
      <c r="H2481">
        <v>99</v>
      </c>
      <c r="I2481">
        <v>99</v>
      </c>
      <c r="J2481">
        <v>999</v>
      </c>
      <c r="K2481">
        <v>99</v>
      </c>
      <c r="L2481">
        <v>99</v>
      </c>
      <c r="M2481">
        <v>99</v>
      </c>
      <c r="N2481">
        <v>99</v>
      </c>
      <c r="O2481">
        <v>4</v>
      </c>
      <c r="P2481">
        <v>3413</v>
      </c>
      <c r="Q2481">
        <v>1</v>
      </c>
      <c r="R2481">
        <v>1</v>
      </c>
      <c r="S2481">
        <v>1</v>
      </c>
      <c r="T2481">
        <v>17</v>
      </c>
      <c r="U2481">
        <v>63</v>
      </c>
      <c r="V2481">
        <v>80.281690140845058</v>
      </c>
      <c r="W2481">
        <v>74.100000000000023</v>
      </c>
      <c r="X2481">
        <v>0</v>
      </c>
      <c r="Y2481">
        <v>0</v>
      </c>
      <c r="AA2481">
        <v>2.6349766804563777E-3</v>
      </c>
      <c r="AB2481">
        <v>2.4194380987252197E-3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</row>
    <row r="2482" spans="1:38" x14ac:dyDescent="0.5">
      <c r="A2482">
        <v>14</v>
      </c>
      <c r="B2482">
        <v>643</v>
      </c>
      <c r="C2482">
        <v>2016</v>
      </c>
      <c r="D2482">
        <v>99</v>
      </c>
      <c r="E2482">
        <v>99</v>
      </c>
      <c r="F2482">
        <v>99</v>
      </c>
      <c r="G2482">
        <v>99</v>
      </c>
      <c r="H2482">
        <v>99</v>
      </c>
      <c r="I2482">
        <v>99</v>
      </c>
      <c r="J2482">
        <v>999</v>
      </c>
      <c r="K2482">
        <v>99</v>
      </c>
      <c r="L2482">
        <v>99</v>
      </c>
      <c r="M2482">
        <v>99</v>
      </c>
      <c r="N2482">
        <v>99</v>
      </c>
      <c r="O2482">
        <v>4</v>
      </c>
      <c r="P2482">
        <v>3413</v>
      </c>
      <c r="Q2482">
        <v>1</v>
      </c>
      <c r="R2482">
        <v>2</v>
      </c>
      <c r="S2482">
        <v>2</v>
      </c>
      <c r="T2482">
        <v>17</v>
      </c>
      <c r="U2482">
        <v>62.5</v>
      </c>
      <c r="V2482">
        <v>107.42145178764893</v>
      </c>
      <c r="W2482">
        <v>99.15</v>
      </c>
      <c r="X2482">
        <v>14.749999999999931</v>
      </c>
      <c r="Y2482">
        <v>0.5</v>
      </c>
      <c r="Z2482">
        <v>-100.00000000000048</v>
      </c>
      <c r="AA2482">
        <v>4.2647560559535991E-3</v>
      </c>
      <c r="AB2482">
        <v>5.1906139773889694E-3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</row>
    <row r="2483" spans="1:38" x14ac:dyDescent="0.5">
      <c r="A2483">
        <v>14</v>
      </c>
      <c r="B2483">
        <v>644</v>
      </c>
      <c r="C2483">
        <v>2017</v>
      </c>
      <c r="D2483">
        <v>99</v>
      </c>
      <c r="E2483">
        <v>99</v>
      </c>
      <c r="F2483">
        <v>99</v>
      </c>
      <c r="G2483">
        <v>99</v>
      </c>
      <c r="H2483">
        <v>99</v>
      </c>
      <c r="I2483">
        <v>99</v>
      </c>
      <c r="J2483">
        <v>999</v>
      </c>
      <c r="K2483">
        <v>99</v>
      </c>
      <c r="L2483">
        <v>99</v>
      </c>
      <c r="M2483">
        <v>99</v>
      </c>
      <c r="N2483">
        <v>99</v>
      </c>
      <c r="O2483">
        <v>4</v>
      </c>
      <c r="P2483">
        <v>3413</v>
      </c>
      <c r="Q2483">
        <v>1</v>
      </c>
      <c r="R2483">
        <v>63</v>
      </c>
      <c r="S2483">
        <v>63</v>
      </c>
      <c r="T2483">
        <v>16.238095238095244</v>
      </c>
      <c r="U2483">
        <v>61.158730158730158</v>
      </c>
      <c r="V2483">
        <v>96.83743486560391</v>
      </c>
      <c r="W2483">
        <v>89.380952380952422</v>
      </c>
      <c r="X2483">
        <v>11.339086174972291</v>
      </c>
      <c r="Y2483">
        <v>2.4116539092455298</v>
      </c>
      <c r="Z2483">
        <v>-50.140008045130074</v>
      </c>
      <c r="AA2483">
        <v>0.18178145829125425</v>
      </c>
      <c r="AB2483">
        <v>0.19906148044402128</v>
      </c>
      <c r="AC2483">
        <v>0</v>
      </c>
      <c r="AD2483">
        <v>0</v>
      </c>
      <c r="AE2483">
        <v>0</v>
      </c>
      <c r="AF2483">
        <v>0</v>
      </c>
      <c r="AG2483">
        <v>1</v>
      </c>
      <c r="AH2483">
        <v>3</v>
      </c>
      <c r="AI2483">
        <v>6</v>
      </c>
      <c r="AJ2483">
        <v>0</v>
      </c>
      <c r="AK2483">
        <v>0</v>
      </c>
      <c r="AL2483">
        <v>0</v>
      </c>
    </row>
    <row r="2484" spans="1:38" x14ac:dyDescent="0.5">
      <c r="A2484">
        <v>14</v>
      </c>
      <c r="B2484">
        <v>645</v>
      </c>
      <c r="C2484">
        <v>2018</v>
      </c>
      <c r="D2484">
        <v>99</v>
      </c>
      <c r="E2484">
        <v>99</v>
      </c>
      <c r="F2484">
        <v>99</v>
      </c>
      <c r="G2484">
        <v>99</v>
      </c>
      <c r="H2484">
        <v>99</v>
      </c>
      <c r="I2484">
        <v>99</v>
      </c>
      <c r="J2484">
        <v>999</v>
      </c>
      <c r="K2484">
        <v>99</v>
      </c>
      <c r="L2484">
        <v>99</v>
      </c>
      <c r="M2484">
        <v>99</v>
      </c>
      <c r="N2484">
        <v>99</v>
      </c>
      <c r="O2484">
        <v>4</v>
      </c>
      <c r="P2484">
        <v>3413</v>
      </c>
      <c r="Q2484">
        <v>1</v>
      </c>
      <c r="R2484">
        <v>95</v>
      </c>
      <c r="S2484">
        <v>95</v>
      </c>
      <c r="T2484">
        <v>16.431578947368418</v>
      </c>
      <c r="U2484">
        <v>61.273684210526355</v>
      </c>
      <c r="V2484">
        <v>88.603523977875298</v>
      </c>
      <c r="W2484">
        <v>81.781052631578916</v>
      </c>
      <c r="X2484">
        <v>7.3535712016874015</v>
      </c>
      <c r="Y2484">
        <v>2.0796867439372817</v>
      </c>
      <c r="Z2484">
        <v>-5.5826510150388708</v>
      </c>
      <c r="AA2484">
        <v>0.37943843112193942</v>
      </c>
      <c r="AB2484">
        <v>0.38632270824888376</v>
      </c>
      <c r="AC2484">
        <v>0</v>
      </c>
      <c r="AD2484">
        <v>0</v>
      </c>
      <c r="AE2484">
        <v>0</v>
      </c>
      <c r="AF2484">
        <v>0</v>
      </c>
      <c r="AG2484">
        <v>1</v>
      </c>
      <c r="AH2484">
        <v>1</v>
      </c>
      <c r="AI2484">
        <v>10</v>
      </c>
      <c r="AJ2484">
        <v>0</v>
      </c>
      <c r="AK2484">
        <v>0</v>
      </c>
      <c r="AL2484">
        <v>0</v>
      </c>
    </row>
    <row r="2485" spans="1:38" x14ac:dyDescent="0.5">
      <c r="A2485">
        <v>14</v>
      </c>
      <c r="B2485">
        <v>646</v>
      </c>
      <c r="C2485">
        <v>2019</v>
      </c>
      <c r="D2485">
        <v>99</v>
      </c>
      <c r="E2485">
        <v>99</v>
      </c>
      <c r="F2485">
        <v>99</v>
      </c>
      <c r="G2485">
        <v>99</v>
      </c>
      <c r="H2485">
        <v>99</v>
      </c>
      <c r="I2485">
        <v>99</v>
      </c>
      <c r="J2485">
        <v>999</v>
      </c>
      <c r="K2485">
        <v>99</v>
      </c>
      <c r="L2485">
        <v>99</v>
      </c>
      <c r="M2485">
        <v>99</v>
      </c>
      <c r="N2485">
        <v>99</v>
      </c>
      <c r="O2485">
        <v>4</v>
      </c>
      <c r="P2485">
        <v>3413</v>
      </c>
      <c r="Q2485">
        <v>2</v>
      </c>
      <c r="R2485">
        <v>420</v>
      </c>
      <c r="S2485">
        <v>420</v>
      </c>
      <c r="T2485">
        <v>16.671428571428574</v>
      </c>
      <c r="U2485">
        <v>61.935714285714305</v>
      </c>
      <c r="V2485">
        <v>86.316359696641427</v>
      </c>
      <c r="W2485">
        <v>79.669999999999987</v>
      </c>
      <c r="X2485">
        <v>6.507135643716186</v>
      </c>
      <c r="Y2485">
        <v>1.8906186224382735</v>
      </c>
      <c r="Z2485">
        <v>-20.915395846433302</v>
      </c>
      <c r="AA2485">
        <v>2.0854021847070499</v>
      </c>
      <c r="AB2485">
        <v>2.068118577620166</v>
      </c>
      <c r="AC2485">
        <v>2</v>
      </c>
      <c r="AD2485">
        <v>0</v>
      </c>
      <c r="AE2485">
        <v>0</v>
      </c>
      <c r="AF2485">
        <v>0</v>
      </c>
      <c r="AG2485">
        <v>3</v>
      </c>
      <c r="AH2485">
        <v>2</v>
      </c>
      <c r="AI2485">
        <v>8</v>
      </c>
      <c r="AJ2485">
        <v>0</v>
      </c>
      <c r="AK2485">
        <v>1</v>
      </c>
      <c r="AL2485">
        <v>0</v>
      </c>
    </row>
    <row r="2486" spans="1:38" x14ac:dyDescent="0.5">
      <c r="A2486">
        <v>14</v>
      </c>
      <c r="B2486">
        <v>647</v>
      </c>
      <c r="C2486">
        <v>2020</v>
      </c>
      <c r="D2486">
        <v>99</v>
      </c>
      <c r="E2486">
        <v>99</v>
      </c>
      <c r="F2486">
        <v>99</v>
      </c>
      <c r="G2486">
        <v>99</v>
      </c>
      <c r="H2486">
        <v>99</v>
      </c>
      <c r="I2486">
        <v>99</v>
      </c>
      <c r="J2486">
        <v>999</v>
      </c>
      <c r="K2486">
        <v>99</v>
      </c>
      <c r="L2486">
        <v>99</v>
      </c>
      <c r="M2486">
        <v>99</v>
      </c>
      <c r="N2486">
        <v>99</v>
      </c>
      <c r="O2486">
        <v>4</v>
      </c>
      <c r="P2486">
        <v>3413</v>
      </c>
      <c r="Q2486">
        <v>4</v>
      </c>
      <c r="R2486">
        <v>681</v>
      </c>
      <c r="S2486">
        <v>681</v>
      </c>
      <c r="T2486">
        <v>16.524229074889863</v>
      </c>
      <c r="U2486">
        <v>61.582966226138034</v>
      </c>
      <c r="V2486">
        <v>90.190959378773357</v>
      </c>
      <c r="W2486">
        <v>83.246255506607909</v>
      </c>
      <c r="X2486">
        <v>7.3706272983864611</v>
      </c>
      <c r="Y2486">
        <v>2.1203033640702542</v>
      </c>
      <c r="Z2486">
        <v>-27.505507375654219</v>
      </c>
      <c r="AA2486">
        <v>3.2618066864642197</v>
      </c>
      <c r="AB2486">
        <v>3.2869225293695861</v>
      </c>
      <c r="AC2486">
        <v>1</v>
      </c>
      <c r="AD2486">
        <v>0</v>
      </c>
      <c r="AE2486">
        <v>0</v>
      </c>
      <c r="AF2486">
        <v>1</v>
      </c>
      <c r="AG2486">
        <v>9</v>
      </c>
      <c r="AH2486">
        <v>6</v>
      </c>
      <c r="AI2486">
        <v>30</v>
      </c>
      <c r="AJ2486">
        <v>0</v>
      </c>
      <c r="AK2486">
        <v>7</v>
      </c>
      <c r="AL2486">
        <v>3</v>
      </c>
    </row>
    <row r="2487" spans="1:38" x14ac:dyDescent="0.5">
      <c r="A2487">
        <v>14</v>
      </c>
      <c r="B2487">
        <v>648</v>
      </c>
      <c r="C2487">
        <v>2021</v>
      </c>
      <c r="D2487">
        <v>99</v>
      </c>
      <c r="E2487">
        <v>99</v>
      </c>
      <c r="F2487">
        <v>99</v>
      </c>
      <c r="G2487">
        <v>99</v>
      </c>
      <c r="H2487">
        <v>99</v>
      </c>
      <c r="I2487">
        <v>99</v>
      </c>
      <c r="J2487">
        <v>999</v>
      </c>
      <c r="K2487">
        <v>99</v>
      </c>
      <c r="L2487">
        <v>99</v>
      </c>
      <c r="M2487">
        <v>99</v>
      </c>
      <c r="N2487">
        <v>99</v>
      </c>
      <c r="O2487">
        <v>4</v>
      </c>
      <c r="P2487">
        <v>3413</v>
      </c>
      <c r="Q2487">
        <v>4</v>
      </c>
      <c r="R2487">
        <v>653</v>
      </c>
      <c r="S2487">
        <v>653</v>
      </c>
      <c r="T2487">
        <v>16.411944869831547</v>
      </c>
      <c r="U2487">
        <v>61.107197549770277</v>
      </c>
      <c r="V2487">
        <v>93.980312550292965</v>
      </c>
      <c r="W2487">
        <v>86.743828483920382</v>
      </c>
      <c r="X2487">
        <v>7.7699682219209185</v>
      </c>
      <c r="Y2487">
        <v>1.9863609101608035</v>
      </c>
      <c r="Z2487">
        <v>-20.875068188264919</v>
      </c>
      <c r="AA2487">
        <v>2.4836452152746089</v>
      </c>
      <c r="AB2487">
        <v>2.5390004116998495</v>
      </c>
      <c r="AC2487">
        <v>7</v>
      </c>
      <c r="AD2487">
        <v>0</v>
      </c>
      <c r="AE2487">
        <v>0</v>
      </c>
      <c r="AF2487">
        <v>5</v>
      </c>
      <c r="AG2487">
        <v>4</v>
      </c>
      <c r="AH2487">
        <v>7</v>
      </c>
      <c r="AI2487">
        <v>70</v>
      </c>
      <c r="AJ2487">
        <v>0</v>
      </c>
      <c r="AK2487">
        <v>4</v>
      </c>
      <c r="AL2487">
        <v>2</v>
      </c>
    </row>
    <row r="2488" spans="1:38" x14ac:dyDescent="0.5">
      <c r="A2488">
        <v>14</v>
      </c>
      <c r="B2488">
        <v>649</v>
      </c>
      <c r="C2488">
        <v>2022</v>
      </c>
      <c r="D2488">
        <v>99</v>
      </c>
      <c r="E2488">
        <v>99</v>
      </c>
      <c r="F2488">
        <v>99</v>
      </c>
      <c r="G2488">
        <v>99</v>
      </c>
      <c r="H2488">
        <v>99</v>
      </c>
      <c r="I2488">
        <v>99</v>
      </c>
      <c r="J2488">
        <v>999</v>
      </c>
      <c r="K2488">
        <v>99</v>
      </c>
      <c r="L2488">
        <v>99</v>
      </c>
      <c r="M2488">
        <v>99</v>
      </c>
      <c r="N2488">
        <v>99</v>
      </c>
      <c r="O2488">
        <v>4</v>
      </c>
      <c r="P2488">
        <v>3413</v>
      </c>
      <c r="Q2488">
        <v>5</v>
      </c>
      <c r="R2488">
        <v>1006</v>
      </c>
      <c r="S2488">
        <v>1005</v>
      </c>
      <c r="T2488">
        <v>16.467196819085483</v>
      </c>
      <c r="U2488">
        <v>61.194029850746254</v>
      </c>
      <c r="V2488">
        <v>91.122394527902173</v>
      </c>
      <c r="W2488">
        <v>84.066766169154107</v>
      </c>
      <c r="X2488">
        <v>10.261305532625784</v>
      </c>
      <c r="Y2488">
        <v>1.9148968716250965</v>
      </c>
      <c r="Z2488">
        <v>-30.355095666299341</v>
      </c>
      <c r="AA2488">
        <v>3.4924492275646579</v>
      </c>
      <c r="AB2488">
        <v>3.4201596993724968</v>
      </c>
      <c r="AC2488">
        <v>9</v>
      </c>
      <c r="AD2488">
        <v>0</v>
      </c>
      <c r="AE2488">
        <v>0</v>
      </c>
      <c r="AF2488">
        <v>6</v>
      </c>
      <c r="AG2488">
        <v>11</v>
      </c>
      <c r="AH2488">
        <v>7</v>
      </c>
      <c r="AI2488">
        <v>98</v>
      </c>
      <c r="AJ2488">
        <v>0</v>
      </c>
      <c r="AK2488">
        <v>7</v>
      </c>
      <c r="AL2488">
        <v>0</v>
      </c>
    </row>
    <row r="2489" spans="1:38" x14ac:dyDescent="0.5">
      <c r="A2489">
        <v>14</v>
      </c>
      <c r="B2489">
        <v>650</v>
      </c>
      <c r="C2489">
        <v>2012</v>
      </c>
      <c r="D2489">
        <v>99</v>
      </c>
      <c r="E2489">
        <v>99</v>
      </c>
      <c r="F2489">
        <v>99</v>
      </c>
      <c r="G2489">
        <v>99</v>
      </c>
      <c r="H2489">
        <v>99</v>
      </c>
      <c r="I2489">
        <v>99</v>
      </c>
      <c r="J2489">
        <v>999</v>
      </c>
      <c r="K2489">
        <v>99</v>
      </c>
      <c r="L2489">
        <v>99</v>
      </c>
      <c r="M2489">
        <v>99</v>
      </c>
      <c r="N2489">
        <v>99</v>
      </c>
      <c r="O2489">
        <v>4</v>
      </c>
      <c r="P2489">
        <v>3414</v>
      </c>
      <c r="R2489">
        <v>0</v>
      </c>
    </row>
    <row r="2490" spans="1:38" x14ac:dyDescent="0.5">
      <c r="A2490">
        <v>14</v>
      </c>
      <c r="B2490">
        <v>651</v>
      </c>
      <c r="C2490">
        <v>2013</v>
      </c>
      <c r="D2490">
        <v>99</v>
      </c>
      <c r="E2490">
        <v>99</v>
      </c>
      <c r="F2490">
        <v>99</v>
      </c>
      <c r="G2490">
        <v>99</v>
      </c>
      <c r="H2490">
        <v>99</v>
      </c>
      <c r="I2490">
        <v>99</v>
      </c>
      <c r="J2490">
        <v>999</v>
      </c>
      <c r="K2490">
        <v>99</v>
      </c>
      <c r="L2490">
        <v>99</v>
      </c>
      <c r="M2490">
        <v>99</v>
      </c>
      <c r="N2490">
        <v>99</v>
      </c>
      <c r="O2490">
        <v>4</v>
      </c>
      <c r="P2490">
        <v>3414</v>
      </c>
      <c r="R2490">
        <v>0</v>
      </c>
    </row>
    <row r="2491" spans="1:38" x14ac:dyDescent="0.5">
      <c r="A2491">
        <v>14</v>
      </c>
      <c r="B2491">
        <v>652</v>
      </c>
      <c r="C2491">
        <v>2014</v>
      </c>
      <c r="D2491">
        <v>99</v>
      </c>
      <c r="E2491">
        <v>99</v>
      </c>
      <c r="F2491">
        <v>99</v>
      </c>
      <c r="G2491">
        <v>99</v>
      </c>
      <c r="H2491">
        <v>99</v>
      </c>
      <c r="I2491">
        <v>99</v>
      </c>
      <c r="J2491">
        <v>999</v>
      </c>
      <c r="K2491">
        <v>99</v>
      </c>
      <c r="L2491">
        <v>99</v>
      </c>
      <c r="M2491">
        <v>99</v>
      </c>
      <c r="N2491">
        <v>99</v>
      </c>
      <c r="O2491">
        <v>4</v>
      </c>
      <c r="P2491">
        <v>3414</v>
      </c>
      <c r="R2491">
        <v>0</v>
      </c>
    </row>
    <row r="2492" spans="1:38" x14ac:dyDescent="0.5">
      <c r="A2492">
        <v>14</v>
      </c>
      <c r="B2492">
        <v>653</v>
      </c>
      <c r="C2492">
        <v>2015</v>
      </c>
      <c r="D2492">
        <v>99</v>
      </c>
      <c r="E2492">
        <v>99</v>
      </c>
      <c r="F2492">
        <v>99</v>
      </c>
      <c r="G2492">
        <v>99</v>
      </c>
      <c r="H2492">
        <v>99</v>
      </c>
      <c r="I2492">
        <v>99</v>
      </c>
      <c r="J2492">
        <v>999</v>
      </c>
      <c r="K2492">
        <v>99</v>
      </c>
      <c r="L2492">
        <v>99</v>
      </c>
      <c r="M2492">
        <v>99</v>
      </c>
      <c r="N2492">
        <v>99</v>
      </c>
      <c r="O2492">
        <v>4</v>
      </c>
      <c r="P2492">
        <v>3414</v>
      </c>
      <c r="R2492">
        <v>0</v>
      </c>
    </row>
    <row r="2493" spans="1:38" x14ac:dyDescent="0.5">
      <c r="A2493">
        <v>14</v>
      </c>
      <c r="B2493">
        <v>654</v>
      </c>
      <c r="C2493">
        <v>2016</v>
      </c>
      <c r="D2493">
        <v>99</v>
      </c>
      <c r="E2493">
        <v>99</v>
      </c>
      <c r="F2493">
        <v>99</v>
      </c>
      <c r="G2493">
        <v>99</v>
      </c>
      <c r="H2493">
        <v>99</v>
      </c>
      <c r="I2493">
        <v>99</v>
      </c>
      <c r="J2493">
        <v>999</v>
      </c>
      <c r="K2493">
        <v>99</v>
      </c>
      <c r="L2493">
        <v>99</v>
      </c>
      <c r="M2493">
        <v>99</v>
      </c>
      <c r="N2493">
        <v>99</v>
      </c>
      <c r="O2493">
        <v>4</v>
      </c>
      <c r="P2493">
        <v>3414</v>
      </c>
      <c r="R2493">
        <v>0</v>
      </c>
    </row>
    <row r="2494" spans="1:38" x14ac:dyDescent="0.5">
      <c r="A2494">
        <v>14</v>
      </c>
      <c r="B2494">
        <v>655</v>
      </c>
      <c r="C2494">
        <v>2017</v>
      </c>
      <c r="D2494">
        <v>99</v>
      </c>
      <c r="E2494">
        <v>99</v>
      </c>
      <c r="F2494">
        <v>99</v>
      </c>
      <c r="G2494">
        <v>99</v>
      </c>
      <c r="H2494">
        <v>99</v>
      </c>
      <c r="I2494">
        <v>99</v>
      </c>
      <c r="J2494">
        <v>999</v>
      </c>
      <c r="K2494">
        <v>99</v>
      </c>
      <c r="L2494">
        <v>99</v>
      </c>
      <c r="M2494">
        <v>99</v>
      </c>
      <c r="N2494">
        <v>99</v>
      </c>
      <c r="O2494">
        <v>4</v>
      </c>
      <c r="P2494">
        <v>3414</v>
      </c>
      <c r="R2494">
        <v>0</v>
      </c>
    </row>
    <row r="2495" spans="1:38" x14ac:dyDescent="0.5">
      <c r="A2495">
        <v>14</v>
      </c>
      <c r="B2495">
        <v>656</v>
      </c>
      <c r="C2495">
        <v>2018</v>
      </c>
      <c r="D2495">
        <v>99</v>
      </c>
      <c r="E2495">
        <v>99</v>
      </c>
      <c r="F2495">
        <v>99</v>
      </c>
      <c r="G2495">
        <v>99</v>
      </c>
      <c r="H2495">
        <v>99</v>
      </c>
      <c r="I2495">
        <v>99</v>
      </c>
      <c r="J2495">
        <v>999</v>
      </c>
      <c r="K2495">
        <v>99</v>
      </c>
      <c r="L2495">
        <v>99</v>
      </c>
      <c r="M2495">
        <v>99</v>
      </c>
      <c r="N2495">
        <v>99</v>
      </c>
      <c r="O2495">
        <v>4</v>
      </c>
      <c r="P2495">
        <v>3414</v>
      </c>
      <c r="R2495">
        <v>0</v>
      </c>
    </row>
    <row r="2496" spans="1:38" x14ac:dyDescent="0.5">
      <c r="A2496">
        <v>14</v>
      </c>
      <c r="B2496">
        <v>657</v>
      </c>
      <c r="C2496">
        <v>2019</v>
      </c>
      <c r="D2496">
        <v>99</v>
      </c>
      <c r="E2496">
        <v>99</v>
      </c>
      <c r="F2496">
        <v>99</v>
      </c>
      <c r="G2496">
        <v>99</v>
      </c>
      <c r="H2496">
        <v>99</v>
      </c>
      <c r="I2496">
        <v>99</v>
      </c>
      <c r="J2496">
        <v>999</v>
      </c>
      <c r="K2496">
        <v>99</v>
      </c>
      <c r="L2496">
        <v>99</v>
      </c>
      <c r="M2496">
        <v>99</v>
      </c>
      <c r="N2496">
        <v>99</v>
      </c>
      <c r="O2496">
        <v>4</v>
      </c>
      <c r="P2496">
        <v>3414</v>
      </c>
      <c r="R2496">
        <v>0</v>
      </c>
    </row>
    <row r="2497" spans="1:38" x14ac:dyDescent="0.5">
      <c r="A2497">
        <v>14</v>
      </c>
      <c r="B2497">
        <v>658</v>
      </c>
      <c r="C2497">
        <v>2020</v>
      </c>
      <c r="D2497">
        <v>99</v>
      </c>
      <c r="E2497">
        <v>99</v>
      </c>
      <c r="F2497">
        <v>99</v>
      </c>
      <c r="G2497">
        <v>99</v>
      </c>
      <c r="H2497">
        <v>99</v>
      </c>
      <c r="I2497">
        <v>99</v>
      </c>
      <c r="J2497">
        <v>999</v>
      </c>
      <c r="K2497">
        <v>99</v>
      </c>
      <c r="L2497">
        <v>99</v>
      </c>
      <c r="M2497">
        <v>99</v>
      </c>
      <c r="N2497">
        <v>99</v>
      </c>
      <c r="O2497">
        <v>4</v>
      </c>
      <c r="P2497">
        <v>3414</v>
      </c>
      <c r="R2497">
        <v>0</v>
      </c>
    </row>
    <row r="2498" spans="1:38" x14ac:dyDescent="0.5">
      <c r="A2498">
        <v>14</v>
      </c>
      <c r="B2498">
        <v>659</v>
      </c>
      <c r="C2498">
        <v>2021</v>
      </c>
      <c r="D2498">
        <v>99</v>
      </c>
      <c r="E2498">
        <v>99</v>
      </c>
      <c r="F2498">
        <v>99</v>
      </c>
      <c r="G2498">
        <v>99</v>
      </c>
      <c r="H2498">
        <v>99</v>
      </c>
      <c r="I2498">
        <v>99</v>
      </c>
      <c r="J2498">
        <v>999</v>
      </c>
      <c r="K2498">
        <v>99</v>
      </c>
      <c r="L2498">
        <v>99</v>
      </c>
      <c r="M2498">
        <v>99</v>
      </c>
      <c r="N2498">
        <v>99</v>
      </c>
      <c r="O2498">
        <v>4</v>
      </c>
      <c r="P2498">
        <v>3414</v>
      </c>
      <c r="R2498">
        <v>0</v>
      </c>
    </row>
    <row r="2499" spans="1:38" x14ac:dyDescent="0.5">
      <c r="A2499">
        <v>14</v>
      </c>
      <c r="B2499">
        <v>660</v>
      </c>
      <c r="C2499">
        <v>2022</v>
      </c>
      <c r="D2499">
        <v>99</v>
      </c>
      <c r="E2499">
        <v>99</v>
      </c>
      <c r="F2499">
        <v>99</v>
      </c>
      <c r="G2499">
        <v>99</v>
      </c>
      <c r="H2499">
        <v>99</v>
      </c>
      <c r="I2499">
        <v>99</v>
      </c>
      <c r="J2499">
        <v>999</v>
      </c>
      <c r="K2499">
        <v>99</v>
      </c>
      <c r="L2499">
        <v>99</v>
      </c>
      <c r="M2499">
        <v>99</v>
      </c>
      <c r="N2499">
        <v>99</v>
      </c>
      <c r="O2499">
        <v>4</v>
      </c>
      <c r="P2499">
        <v>3414</v>
      </c>
      <c r="Q2499">
        <v>1</v>
      </c>
      <c r="R2499">
        <v>3</v>
      </c>
      <c r="S2499">
        <v>3</v>
      </c>
      <c r="T2499">
        <v>17</v>
      </c>
      <c r="U2499">
        <v>62.66666666666665</v>
      </c>
      <c r="V2499">
        <v>76.670278078728771</v>
      </c>
      <c r="W2499">
        <v>70.766666666666652</v>
      </c>
      <c r="X2499">
        <v>3.6754440396895576</v>
      </c>
      <c r="Y2499">
        <v>0.47140452079146061</v>
      </c>
      <c r="Z2499">
        <v>87.856621745533317</v>
      </c>
      <c r="AA2499">
        <v>1.0414858531504943E-2</v>
      </c>
      <c r="AB2499">
        <v>8.5942102898168109E-3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</row>
    <row r="2500" spans="1:38" x14ac:dyDescent="0.5">
      <c r="A2500">
        <v>14</v>
      </c>
      <c r="B2500">
        <v>661</v>
      </c>
      <c r="C2500">
        <v>2012</v>
      </c>
      <c r="D2500">
        <v>99</v>
      </c>
      <c r="E2500">
        <v>99</v>
      </c>
      <c r="F2500">
        <v>99</v>
      </c>
      <c r="G2500">
        <v>99</v>
      </c>
      <c r="H2500">
        <v>99</v>
      </c>
      <c r="I2500">
        <v>99</v>
      </c>
      <c r="J2500">
        <v>999</v>
      </c>
      <c r="K2500">
        <v>99</v>
      </c>
      <c r="L2500">
        <v>99</v>
      </c>
      <c r="M2500">
        <v>99</v>
      </c>
      <c r="N2500">
        <v>99</v>
      </c>
      <c r="O2500">
        <v>4</v>
      </c>
      <c r="P2500">
        <v>3415</v>
      </c>
      <c r="R2500">
        <v>0</v>
      </c>
    </row>
    <row r="2501" spans="1:38" x14ac:dyDescent="0.5">
      <c r="A2501">
        <v>14</v>
      </c>
      <c r="B2501">
        <v>662</v>
      </c>
      <c r="C2501">
        <v>2013</v>
      </c>
      <c r="D2501">
        <v>99</v>
      </c>
      <c r="E2501">
        <v>99</v>
      </c>
      <c r="F2501">
        <v>99</v>
      </c>
      <c r="G2501">
        <v>99</v>
      </c>
      <c r="H2501">
        <v>99</v>
      </c>
      <c r="I2501">
        <v>99</v>
      </c>
      <c r="J2501">
        <v>999</v>
      </c>
      <c r="K2501">
        <v>99</v>
      </c>
      <c r="L2501">
        <v>99</v>
      </c>
      <c r="M2501">
        <v>99</v>
      </c>
      <c r="N2501">
        <v>99</v>
      </c>
      <c r="O2501">
        <v>4</v>
      </c>
      <c r="P2501">
        <v>3415</v>
      </c>
      <c r="R2501">
        <v>0</v>
      </c>
    </row>
    <row r="2502" spans="1:38" x14ac:dyDescent="0.5">
      <c r="A2502">
        <v>14</v>
      </c>
      <c r="B2502">
        <v>663</v>
      </c>
      <c r="C2502">
        <v>2014</v>
      </c>
      <c r="D2502">
        <v>99</v>
      </c>
      <c r="E2502">
        <v>99</v>
      </c>
      <c r="F2502">
        <v>99</v>
      </c>
      <c r="G2502">
        <v>99</v>
      </c>
      <c r="H2502">
        <v>99</v>
      </c>
      <c r="I2502">
        <v>99</v>
      </c>
      <c r="J2502">
        <v>999</v>
      </c>
      <c r="K2502">
        <v>99</v>
      </c>
      <c r="L2502">
        <v>99</v>
      </c>
      <c r="M2502">
        <v>99</v>
      </c>
      <c r="N2502">
        <v>99</v>
      </c>
      <c r="O2502">
        <v>4</v>
      </c>
      <c r="P2502">
        <v>3415</v>
      </c>
      <c r="R2502">
        <v>0</v>
      </c>
    </row>
    <row r="2503" spans="1:38" x14ac:dyDescent="0.5">
      <c r="A2503">
        <v>14</v>
      </c>
      <c r="B2503">
        <v>664</v>
      </c>
      <c r="C2503">
        <v>2015</v>
      </c>
      <c r="D2503">
        <v>99</v>
      </c>
      <c r="E2503">
        <v>99</v>
      </c>
      <c r="F2503">
        <v>99</v>
      </c>
      <c r="G2503">
        <v>99</v>
      </c>
      <c r="H2503">
        <v>99</v>
      </c>
      <c r="I2503">
        <v>99</v>
      </c>
      <c r="J2503">
        <v>999</v>
      </c>
      <c r="K2503">
        <v>99</v>
      </c>
      <c r="L2503">
        <v>99</v>
      </c>
      <c r="M2503">
        <v>99</v>
      </c>
      <c r="N2503">
        <v>99</v>
      </c>
      <c r="O2503">
        <v>4</v>
      </c>
      <c r="P2503">
        <v>3415</v>
      </c>
      <c r="R2503">
        <v>0</v>
      </c>
    </row>
    <row r="2504" spans="1:38" x14ac:dyDescent="0.5">
      <c r="A2504">
        <v>14</v>
      </c>
      <c r="B2504">
        <v>665</v>
      </c>
      <c r="C2504">
        <v>2016</v>
      </c>
      <c r="D2504">
        <v>99</v>
      </c>
      <c r="E2504">
        <v>99</v>
      </c>
      <c r="F2504">
        <v>99</v>
      </c>
      <c r="G2504">
        <v>99</v>
      </c>
      <c r="H2504">
        <v>99</v>
      </c>
      <c r="I2504">
        <v>99</v>
      </c>
      <c r="J2504">
        <v>999</v>
      </c>
      <c r="K2504">
        <v>99</v>
      </c>
      <c r="L2504">
        <v>99</v>
      </c>
      <c r="M2504">
        <v>99</v>
      </c>
      <c r="N2504">
        <v>99</v>
      </c>
      <c r="O2504">
        <v>4</v>
      </c>
      <c r="P2504">
        <v>3415</v>
      </c>
      <c r="R2504">
        <v>0</v>
      </c>
    </row>
    <row r="2505" spans="1:38" x14ac:dyDescent="0.5">
      <c r="A2505">
        <v>14</v>
      </c>
      <c r="B2505">
        <v>666</v>
      </c>
      <c r="C2505">
        <v>2017</v>
      </c>
      <c r="D2505">
        <v>99</v>
      </c>
      <c r="E2505">
        <v>99</v>
      </c>
      <c r="F2505">
        <v>99</v>
      </c>
      <c r="G2505">
        <v>99</v>
      </c>
      <c r="H2505">
        <v>99</v>
      </c>
      <c r="I2505">
        <v>99</v>
      </c>
      <c r="J2505">
        <v>999</v>
      </c>
      <c r="K2505">
        <v>99</v>
      </c>
      <c r="L2505">
        <v>99</v>
      </c>
      <c r="M2505">
        <v>99</v>
      </c>
      <c r="N2505">
        <v>99</v>
      </c>
      <c r="O2505">
        <v>4</v>
      </c>
      <c r="P2505">
        <v>3415</v>
      </c>
      <c r="Q2505">
        <v>1</v>
      </c>
      <c r="R2505">
        <v>1</v>
      </c>
      <c r="S2505">
        <v>1</v>
      </c>
      <c r="T2505">
        <v>14</v>
      </c>
      <c r="U2505">
        <v>58</v>
      </c>
      <c r="V2505">
        <v>106.28385698808236</v>
      </c>
      <c r="W2505">
        <v>98.100000000000023</v>
      </c>
      <c r="X2505">
        <v>0</v>
      </c>
      <c r="Y2505">
        <v>0</v>
      </c>
      <c r="AA2505">
        <v>2.8854199728770508E-3</v>
      </c>
      <c r="AB2505">
        <v>3.4679330903140634E-3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1</v>
      </c>
      <c r="AJ2505">
        <v>0</v>
      </c>
      <c r="AK2505">
        <v>0</v>
      </c>
      <c r="AL2505">
        <v>0</v>
      </c>
    </row>
    <row r="2506" spans="1:38" x14ac:dyDescent="0.5">
      <c r="A2506">
        <v>14</v>
      </c>
      <c r="B2506">
        <v>667</v>
      </c>
      <c r="C2506">
        <v>2018</v>
      </c>
      <c r="D2506">
        <v>99</v>
      </c>
      <c r="E2506">
        <v>99</v>
      </c>
      <c r="F2506">
        <v>99</v>
      </c>
      <c r="G2506">
        <v>99</v>
      </c>
      <c r="H2506">
        <v>99</v>
      </c>
      <c r="I2506">
        <v>99</v>
      </c>
      <c r="J2506">
        <v>999</v>
      </c>
      <c r="K2506">
        <v>99</v>
      </c>
      <c r="L2506">
        <v>99</v>
      </c>
      <c r="M2506">
        <v>99</v>
      </c>
      <c r="N2506">
        <v>99</v>
      </c>
      <c r="O2506">
        <v>4</v>
      </c>
      <c r="P2506">
        <v>3415</v>
      </c>
      <c r="R2506">
        <v>0</v>
      </c>
    </row>
    <row r="2507" spans="1:38" x14ac:dyDescent="0.5">
      <c r="A2507">
        <v>14</v>
      </c>
      <c r="B2507">
        <v>668</v>
      </c>
      <c r="C2507">
        <v>2019</v>
      </c>
      <c r="D2507">
        <v>99</v>
      </c>
      <c r="E2507">
        <v>99</v>
      </c>
      <c r="F2507">
        <v>99</v>
      </c>
      <c r="G2507">
        <v>99</v>
      </c>
      <c r="H2507">
        <v>99</v>
      </c>
      <c r="I2507">
        <v>99</v>
      </c>
      <c r="J2507">
        <v>999</v>
      </c>
      <c r="K2507">
        <v>99</v>
      </c>
      <c r="L2507">
        <v>99</v>
      </c>
      <c r="M2507">
        <v>99</v>
      </c>
      <c r="N2507">
        <v>99</v>
      </c>
      <c r="O2507">
        <v>4</v>
      </c>
      <c r="P2507">
        <v>3415</v>
      </c>
      <c r="R2507">
        <v>0</v>
      </c>
    </row>
    <row r="2508" spans="1:38" x14ac:dyDescent="0.5">
      <c r="A2508">
        <v>14</v>
      </c>
      <c r="B2508">
        <v>669</v>
      </c>
      <c r="C2508">
        <v>2020</v>
      </c>
      <c r="D2508">
        <v>99</v>
      </c>
      <c r="E2508">
        <v>99</v>
      </c>
      <c r="F2508">
        <v>99</v>
      </c>
      <c r="G2508">
        <v>99</v>
      </c>
      <c r="H2508">
        <v>99</v>
      </c>
      <c r="I2508">
        <v>99</v>
      </c>
      <c r="J2508">
        <v>999</v>
      </c>
      <c r="K2508">
        <v>99</v>
      </c>
      <c r="L2508">
        <v>99</v>
      </c>
      <c r="M2508">
        <v>99</v>
      </c>
      <c r="N2508">
        <v>99</v>
      </c>
      <c r="O2508">
        <v>4</v>
      </c>
      <c r="P2508">
        <v>3415</v>
      </c>
      <c r="R2508">
        <v>0</v>
      </c>
    </row>
    <row r="2509" spans="1:38" x14ac:dyDescent="0.5">
      <c r="A2509">
        <v>14</v>
      </c>
      <c r="B2509">
        <v>670</v>
      </c>
      <c r="C2509">
        <v>2021</v>
      </c>
      <c r="D2509">
        <v>99</v>
      </c>
      <c r="E2509">
        <v>99</v>
      </c>
      <c r="F2509">
        <v>99</v>
      </c>
      <c r="G2509">
        <v>99</v>
      </c>
      <c r="H2509">
        <v>99</v>
      </c>
      <c r="I2509">
        <v>99</v>
      </c>
      <c r="J2509">
        <v>999</v>
      </c>
      <c r="K2509">
        <v>99</v>
      </c>
      <c r="L2509">
        <v>99</v>
      </c>
      <c r="M2509">
        <v>99</v>
      </c>
      <c r="N2509">
        <v>99</v>
      </c>
      <c r="O2509">
        <v>4</v>
      </c>
      <c r="P2509">
        <v>3415</v>
      </c>
      <c r="R2509">
        <v>0</v>
      </c>
    </row>
    <row r="2510" spans="1:38" x14ac:dyDescent="0.5">
      <c r="A2510">
        <v>14</v>
      </c>
      <c r="B2510">
        <v>671</v>
      </c>
      <c r="C2510">
        <v>2022</v>
      </c>
      <c r="D2510">
        <v>99</v>
      </c>
      <c r="E2510">
        <v>99</v>
      </c>
      <c r="F2510">
        <v>99</v>
      </c>
      <c r="G2510">
        <v>99</v>
      </c>
      <c r="H2510">
        <v>99</v>
      </c>
      <c r="I2510">
        <v>99</v>
      </c>
      <c r="J2510">
        <v>999</v>
      </c>
      <c r="K2510">
        <v>99</v>
      </c>
      <c r="L2510">
        <v>99</v>
      </c>
      <c r="M2510">
        <v>99</v>
      </c>
      <c r="N2510">
        <v>99</v>
      </c>
      <c r="O2510">
        <v>4</v>
      </c>
      <c r="P2510">
        <v>3415</v>
      </c>
      <c r="R2510">
        <v>0</v>
      </c>
    </row>
    <row r="2511" spans="1:38" x14ac:dyDescent="0.5">
      <c r="A2511">
        <v>14</v>
      </c>
      <c r="B2511">
        <v>672</v>
      </c>
      <c r="C2511">
        <v>2012</v>
      </c>
      <c r="D2511">
        <v>99</v>
      </c>
      <c r="E2511">
        <v>99</v>
      </c>
      <c r="F2511">
        <v>99</v>
      </c>
      <c r="G2511">
        <v>99</v>
      </c>
      <c r="H2511">
        <v>99</v>
      </c>
      <c r="I2511">
        <v>99</v>
      </c>
      <c r="J2511">
        <v>999</v>
      </c>
      <c r="K2511">
        <v>99</v>
      </c>
      <c r="L2511">
        <v>99</v>
      </c>
      <c r="M2511">
        <v>99</v>
      </c>
      <c r="N2511">
        <v>99</v>
      </c>
      <c r="O2511">
        <v>4</v>
      </c>
      <c r="P2511">
        <v>3416</v>
      </c>
      <c r="R2511">
        <v>0</v>
      </c>
    </row>
    <row r="2512" spans="1:38" x14ac:dyDescent="0.5">
      <c r="A2512">
        <v>14</v>
      </c>
      <c r="B2512">
        <v>673</v>
      </c>
      <c r="C2512">
        <v>2013</v>
      </c>
      <c r="D2512">
        <v>99</v>
      </c>
      <c r="E2512">
        <v>99</v>
      </c>
      <c r="F2512">
        <v>99</v>
      </c>
      <c r="G2512">
        <v>99</v>
      </c>
      <c r="H2512">
        <v>99</v>
      </c>
      <c r="I2512">
        <v>99</v>
      </c>
      <c r="J2512">
        <v>999</v>
      </c>
      <c r="K2512">
        <v>99</v>
      </c>
      <c r="L2512">
        <v>99</v>
      </c>
      <c r="M2512">
        <v>99</v>
      </c>
      <c r="N2512">
        <v>99</v>
      </c>
      <c r="O2512">
        <v>4</v>
      </c>
      <c r="P2512">
        <v>3416</v>
      </c>
      <c r="R2512">
        <v>0</v>
      </c>
    </row>
    <row r="2513" spans="1:38" x14ac:dyDescent="0.5">
      <c r="A2513">
        <v>14</v>
      </c>
      <c r="B2513">
        <v>674</v>
      </c>
      <c r="C2513">
        <v>2014</v>
      </c>
      <c r="D2513">
        <v>99</v>
      </c>
      <c r="E2513">
        <v>99</v>
      </c>
      <c r="F2513">
        <v>99</v>
      </c>
      <c r="G2513">
        <v>99</v>
      </c>
      <c r="H2513">
        <v>99</v>
      </c>
      <c r="I2513">
        <v>99</v>
      </c>
      <c r="J2513">
        <v>999</v>
      </c>
      <c r="K2513">
        <v>99</v>
      </c>
      <c r="L2513">
        <v>99</v>
      </c>
      <c r="M2513">
        <v>99</v>
      </c>
      <c r="N2513">
        <v>99</v>
      </c>
      <c r="O2513">
        <v>4</v>
      </c>
      <c r="P2513">
        <v>3416</v>
      </c>
      <c r="Q2513">
        <v>1</v>
      </c>
      <c r="R2513">
        <v>1</v>
      </c>
      <c r="S2513">
        <v>1</v>
      </c>
      <c r="T2513">
        <v>17</v>
      </c>
      <c r="U2513">
        <v>60</v>
      </c>
      <c r="V2513">
        <v>73.564463705308739</v>
      </c>
      <c r="W2513">
        <v>67.900000000000006</v>
      </c>
      <c r="X2513">
        <v>0</v>
      </c>
      <c r="Y2513">
        <v>0</v>
      </c>
      <c r="AA2513">
        <v>9.408222786715591E-3</v>
      </c>
      <c r="AB2513">
        <v>8.2711625734157093E-3</v>
      </c>
    </row>
    <row r="2514" spans="1:38" x14ac:dyDescent="0.5">
      <c r="A2514">
        <v>14</v>
      </c>
      <c r="B2514">
        <v>675</v>
      </c>
      <c r="C2514">
        <v>2015</v>
      </c>
      <c r="D2514">
        <v>99</v>
      </c>
      <c r="E2514">
        <v>99</v>
      </c>
      <c r="F2514">
        <v>99</v>
      </c>
      <c r="G2514">
        <v>99</v>
      </c>
      <c r="H2514">
        <v>99</v>
      </c>
      <c r="I2514">
        <v>99</v>
      </c>
      <c r="J2514">
        <v>999</v>
      </c>
      <c r="K2514">
        <v>99</v>
      </c>
      <c r="L2514">
        <v>99</v>
      </c>
      <c r="M2514">
        <v>99</v>
      </c>
      <c r="N2514">
        <v>99</v>
      </c>
      <c r="O2514">
        <v>4</v>
      </c>
      <c r="P2514">
        <v>3416</v>
      </c>
      <c r="Q2514">
        <v>1</v>
      </c>
      <c r="R2514">
        <v>99</v>
      </c>
      <c r="S2514">
        <v>99</v>
      </c>
      <c r="T2514">
        <v>14.969696969696972</v>
      </c>
      <c r="U2514">
        <v>58.656565656565654</v>
      </c>
      <c r="V2514">
        <v>92.981822559287323</v>
      </c>
      <c r="W2514">
        <v>85.822222222222223</v>
      </c>
      <c r="X2514">
        <v>7.3574748022516356</v>
      </c>
      <c r="Y2514">
        <v>1.9130683807768312</v>
      </c>
      <c r="Z2514">
        <v>-15.09512015512122</v>
      </c>
      <c r="AA2514">
        <v>0.26086269136518159</v>
      </c>
      <c r="AB2514">
        <v>0.27741584159256349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1</v>
      </c>
    </row>
    <row r="2515" spans="1:38" x14ac:dyDescent="0.5">
      <c r="A2515">
        <v>14</v>
      </c>
      <c r="B2515">
        <v>676</v>
      </c>
      <c r="C2515">
        <v>2016</v>
      </c>
      <c r="D2515">
        <v>99</v>
      </c>
      <c r="E2515">
        <v>99</v>
      </c>
      <c r="F2515">
        <v>99</v>
      </c>
      <c r="G2515">
        <v>99</v>
      </c>
      <c r="H2515">
        <v>99</v>
      </c>
      <c r="I2515">
        <v>99</v>
      </c>
      <c r="J2515">
        <v>999</v>
      </c>
      <c r="K2515">
        <v>99</v>
      </c>
      <c r="L2515">
        <v>99</v>
      </c>
      <c r="M2515">
        <v>99</v>
      </c>
      <c r="N2515">
        <v>99</v>
      </c>
      <c r="O2515">
        <v>4</v>
      </c>
      <c r="P2515">
        <v>3416</v>
      </c>
      <c r="Q2515">
        <v>1</v>
      </c>
      <c r="R2515">
        <v>210</v>
      </c>
      <c r="S2515">
        <v>210</v>
      </c>
      <c r="T2515">
        <v>15.157142857142851</v>
      </c>
      <c r="U2515">
        <v>58.995238095238122</v>
      </c>
      <c r="V2515">
        <v>91.484290357529829</v>
      </c>
      <c r="W2515">
        <v>84.439999999999984</v>
      </c>
      <c r="X2515">
        <v>9.7717045352288991</v>
      </c>
      <c r="Y2515">
        <v>2.2435041024247351</v>
      </c>
      <c r="Z2515">
        <v>-23.907639256552351</v>
      </c>
      <c r="AA2515">
        <v>0.44779938587512808</v>
      </c>
      <c r="AB2515">
        <v>0.46415553854085823</v>
      </c>
      <c r="AC2515">
        <v>1</v>
      </c>
      <c r="AD2515">
        <v>0</v>
      </c>
      <c r="AE2515">
        <v>0</v>
      </c>
      <c r="AF2515">
        <v>1</v>
      </c>
      <c r="AG2515">
        <v>3</v>
      </c>
      <c r="AH2515">
        <v>2</v>
      </c>
      <c r="AI2515">
        <v>53</v>
      </c>
      <c r="AJ2515">
        <v>0</v>
      </c>
      <c r="AK2515">
        <v>2</v>
      </c>
      <c r="AL2515">
        <v>1</v>
      </c>
    </row>
    <row r="2516" spans="1:38" x14ac:dyDescent="0.5">
      <c r="A2516">
        <v>14</v>
      </c>
      <c r="B2516">
        <v>677</v>
      </c>
      <c r="C2516">
        <v>2017</v>
      </c>
      <c r="D2516">
        <v>99</v>
      </c>
      <c r="E2516">
        <v>99</v>
      </c>
      <c r="F2516">
        <v>99</v>
      </c>
      <c r="G2516">
        <v>99</v>
      </c>
      <c r="H2516">
        <v>99</v>
      </c>
      <c r="I2516">
        <v>99</v>
      </c>
      <c r="J2516">
        <v>999</v>
      </c>
      <c r="K2516">
        <v>99</v>
      </c>
      <c r="L2516">
        <v>99</v>
      </c>
      <c r="M2516">
        <v>99</v>
      </c>
      <c r="N2516">
        <v>99</v>
      </c>
      <c r="O2516">
        <v>4</v>
      </c>
      <c r="P2516">
        <v>3416</v>
      </c>
      <c r="Q2516">
        <v>2</v>
      </c>
      <c r="R2516">
        <v>144</v>
      </c>
      <c r="S2516">
        <v>144</v>
      </c>
      <c r="T2516">
        <v>14.770833333333337</v>
      </c>
      <c r="U2516">
        <v>58.506944444444443</v>
      </c>
      <c r="V2516">
        <v>91.121945347297469</v>
      </c>
      <c r="W2516">
        <v>84.105555555555554</v>
      </c>
      <c r="X2516">
        <v>8.687705055755508</v>
      </c>
      <c r="Y2516">
        <v>2.4266933600231191</v>
      </c>
      <c r="Z2516">
        <v>-45.15041128294969</v>
      </c>
      <c r="AA2516">
        <v>0.41550047609429536</v>
      </c>
      <c r="AB2516">
        <v>0.42814303000419673</v>
      </c>
      <c r="AC2516">
        <v>2</v>
      </c>
      <c r="AD2516">
        <v>0</v>
      </c>
      <c r="AE2516">
        <v>0</v>
      </c>
      <c r="AF2516">
        <v>0</v>
      </c>
      <c r="AG2516">
        <v>0</v>
      </c>
      <c r="AH2516">
        <v>1</v>
      </c>
      <c r="AI2516">
        <v>57</v>
      </c>
      <c r="AJ2516">
        <v>0</v>
      </c>
      <c r="AK2516">
        <v>3</v>
      </c>
      <c r="AL2516">
        <v>2</v>
      </c>
    </row>
    <row r="2517" spans="1:38" x14ac:dyDescent="0.5">
      <c r="A2517">
        <v>14</v>
      </c>
      <c r="B2517">
        <v>678</v>
      </c>
      <c r="C2517">
        <v>2018</v>
      </c>
      <c r="D2517">
        <v>99</v>
      </c>
      <c r="E2517">
        <v>99</v>
      </c>
      <c r="F2517">
        <v>99</v>
      </c>
      <c r="G2517">
        <v>99</v>
      </c>
      <c r="H2517">
        <v>99</v>
      </c>
      <c r="I2517">
        <v>99</v>
      </c>
      <c r="J2517">
        <v>999</v>
      </c>
      <c r="K2517">
        <v>99</v>
      </c>
      <c r="L2517">
        <v>99</v>
      </c>
      <c r="M2517">
        <v>99</v>
      </c>
      <c r="N2517">
        <v>99</v>
      </c>
      <c r="O2517">
        <v>4</v>
      </c>
      <c r="P2517">
        <v>3416</v>
      </c>
      <c r="R2517">
        <v>0</v>
      </c>
    </row>
    <row r="2518" spans="1:38" x14ac:dyDescent="0.5">
      <c r="A2518">
        <v>14</v>
      </c>
      <c r="B2518">
        <v>679</v>
      </c>
      <c r="C2518">
        <v>2019</v>
      </c>
      <c r="D2518">
        <v>99</v>
      </c>
      <c r="E2518">
        <v>99</v>
      </c>
      <c r="F2518">
        <v>99</v>
      </c>
      <c r="G2518">
        <v>99</v>
      </c>
      <c r="H2518">
        <v>99</v>
      </c>
      <c r="I2518">
        <v>99</v>
      </c>
      <c r="J2518">
        <v>999</v>
      </c>
      <c r="K2518">
        <v>99</v>
      </c>
      <c r="L2518">
        <v>99</v>
      </c>
      <c r="M2518">
        <v>99</v>
      </c>
      <c r="N2518">
        <v>99</v>
      </c>
      <c r="O2518">
        <v>4</v>
      </c>
      <c r="P2518">
        <v>3416</v>
      </c>
      <c r="R2518">
        <v>0</v>
      </c>
    </row>
    <row r="2519" spans="1:38" x14ac:dyDescent="0.5">
      <c r="A2519">
        <v>14</v>
      </c>
      <c r="B2519">
        <v>680</v>
      </c>
      <c r="C2519">
        <v>2020</v>
      </c>
      <c r="D2519">
        <v>99</v>
      </c>
      <c r="E2519">
        <v>99</v>
      </c>
      <c r="F2519">
        <v>99</v>
      </c>
      <c r="G2519">
        <v>99</v>
      </c>
      <c r="H2519">
        <v>99</v>
      </c>
      <c r="I2519">
        <v>99</v>
      </c>
      <c r="J2519">
        <v>999</v>
      </c>
      <c r="K2519">
        <v>99</v>
      </c>
      <c r="L2519">
        <v>99</v>
      </c>
      <c r="M2519">
        <v>99</v>
      </c>
      <c r="N2519">
        <v>99</v>
      </c>
      <c r="O2519">
        <v>4</v>
      </c>
      <c r="P2519">
        <v>3416</v>
      </c>
      <c r="R2519">
        <v>0</v>
      </c>
    </row>
    <row r="2520" spans="1:38" x14ac:dyDescent="0.5">
      <c r="A2520">
        <v>14</v>
      </c>
      <c r="B2520">
        <v>681</v>
      </c>
      <c r="C2520">
        <v>2021</v>
      </c>
      <c r="D2520">
        <v>99</v>
      </c>
      <c r="E2520">
        <v>99</v>
      </c>
      <c r="F2520">
        <v>99</v>
      </c>
      <c r="G2520">
        <v>99</v>
      </c>
      <c r="H2520">
        <v>99</v>
      </c>
      <c r="I2520">
        <v>99</v>
      </c>
      <c r="J2520">
        <v>999</v>
      </c>
      <c r="K2520">
        <v>99</v>
      </c>
      <c r="L2520">
        <v>99</v>
      </c>
      <c r="M2520">
        <v>99</v>
      </c>
      <c r="N2520">
        <v>99</v>
      </c>
      <c r="O2520">
        <v>4</v>
      </c>
      <c r="P2520">
        <v>3416</v>
      </c>
      <c r="R2520">
        <v>0</v>
      </c>
    </row>
    <row r="2521" spans="1:38" x14ac:dyDescent="0.5">
      <c r="A2521">
        <v>14</v>
      </c>
      <c r="B2521">
        <v>682</v>
      </c>
      <c r="C2521">
        <v>2022</v>
      </c>
      <c r="D2521">
        <v>99</v>
      </c>
      <c r="E2521">
        <v>99</v>
      </c>
      <c r="F2521">
        <v>99</v>
      </c>
      <c r="G2521">
        <v>99</v>
      </c>
      <c r="H2521">
        <v>99</v>
      </c>
      <c r="I2521">
        <v>99</v>
      </c>
      <c r="J2521">
        <v>999</v>
      </c>
      <c r="K2521">
        <v>99</v>
      </c>
      <c r="L2521">
        <v>99</v>
      </c>
      <c r="M2521">
        <v>99</v>
      </c>
      <c r="N2521">
        <v>99</v>
      </c>
      <c r="O2521">
        <v>4</v>
      </c>
      <c r="P2521">
        <v>3416</v>
      </c>
      <c r="Q2521">
        <v>1</v>
      </c>
      <c r="R2521">
        <v>11</v>
      </c>
      <c r="S2521">
        <v>11</v>
      </c>
      <c r="T2521">
        <v>16.454545454545453</v>
      </c>
      <c r="U2521">
        <v>61.363636363636367</v>
      </c>
      <c r="V2521">
        <v>99.684822220033467</v>
      </c>
      <c r="W2521">
        <v>92.009090909090901</v>
      </c>
      <c r="X2521">
        <v>4.6552911334513549</v>
      </c>
      <c r="Y2521">
        <v>2.2672661660616842</v>
      </c>
      <c r="Z2521">
        <v>40.36397662145319</v>
      </c>
      <c r="AA2521">
        <v>3.8187814615518144E-2</v>
      </c>
      <c r="AB2521">
        <v>4.0971268178632114E-2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5</v>
      </c>
      <c r="AJ2521">
        <v>0</v>
      </c>
      <c r="AK2521">
        <v>0</v>
      </c>
      <c r="AL2521">
        <v>0</v>
      </c>
    </row>
    <row r="2522" spans="1:38" x14ac:dyDescent="0.5">
      <c r="A2522">
        <v>14</v>
      </c>
      <c r="B2522">
        <v>683</v>
      </c>
      <c r="C2522">
        <v>2012</v>
      </c>
      <c r="D2522">
        <v>99</v>
      </c>
      <c r="E2522">
        <v>99</v>
      </c>
      <c r="F2522">
        <v>99</v>
      </c>
      <c r="G2522">
        <v>99</v>
      </c>
      <c r="H2522">
        <v>99</v>
      </c>
      <c r="I2522">
        <v>99</v>
      </c>
      <c r="J2522">
        <v>999</v>
      </c>
      <c r="K2522">
        <v>99</v>
      </c>
      <c r="L2522">
        <v>99</v>
      </c>
      <c r="M2522">
        <v>99</v>
      </c>
      <c r="N2522">
        <v>99</v>
      </c>
      <c r="O2522">
        <v>4</v>
      </c>
      <c r="P2522">
        <v>3417</v>
      </c>
      <c r="R2522">
        <v>0</v>
      </c>
    </row>
    <row r="2523" spans="1:38" x14ac:dyDescent="0.5">
      <c r="A2523">
        <v>14</v>
      </c>
      <c r="B2523">
        <v>684</v>
      </c>
      <c r="C2523">
        <v>2013</v>
      </c>
      <c r="D2523">
        <v>99</v>
      </c>
      <c r="E2523">
        <v>99</v>
      </c>
      <c r="F2523">
        <v>99</v>
      </c>
      <c r="G2523">
        <v>99</v>
      </c>
      <c r="H2523">
        <v>99</v>
      </c>
      <c r="I2523">
        <v>99</v>
      </c>
      <c r="J2523">
        <v>999</v>
      </c>
      <c r="K2523">
        <v>99</v>
      </c>
      <c r="L2523">
        <v>99</v>
      </c>
      <c r="M2523">
        <v>99</v>
      </c>
      <c r="N2523">
        <v>99</v>
      </c>
      <c r="O2523">
        <v>4</v>
      </c>
      <c r="P2523">
        <v>3417</v>
      </c>
      <c r="R2523">
        <v>0</v>
      </c>
    </row>
    <row r="2524" spans="1:38" x14ac:dyDescent="0.5">
      <c r="A2524">
        <v>14</v>
      </c>
      <c r="B2524">
        <v>685</v>
      </c>
      <c r="C2524">
        <v>2014</v>
      </c>
      <c r="D2524">
        <v>99</v>
      </c>
      <c r="E2524">
        <v>99</v>
      </c>
      <c r="F2524">
        <v>99</v>
      </c>
      <c r="G2524">
        <v>99</v>
      </c>
      <c r="H2524">
        <v>99</v>
      </c>
      <c r="I2524">
        <v>99</v>
      </c>
      <c r="J2524">
        <v>999</v>
      </c>
      <c r="K2524">
        <v>99</v>
      </c>
      <c r="L2524">
        <v>99</v>
      </c>
      <c r="M2524">
        <v>99</v>
      </c>
      <c r="N2524">
        <v>99</v>
      </c>
      <c r="O2524">
        <v>4</v>
      </c>
      <c r="P2524">
        <v>3417</v>
      </c>
      <c r="R2524">
        <v>0</v>
      </c>
    </row>
    <row r="2525" spans="1:38" x14ac:dyDescent="0.5">
      <c r="A2525">
        <v>14</v>
      </c>
      <c r="B2525">
        <v>686</v>
      </c>
      <c r="C2525">
        <v>2015</v>
      </c>
      <c r="D2525">
        <v>99</v>
      </c>
      <c r="E2525">
        <v>99</v>
      </c>
      <c r="F2525">
        <v>99</v>
      </c>
      <c r="G2525">
        <v>99</v>
      </c>
      <c r="H2525">
        <v>99</v>
      </c>
      <c r="I2525">
        <v>99</v>
      </c>
      <c r="J2525">
        <v>999</v>
      </c>
      <c r="K2525">
        <v>99</v>
      </c>
      <c r="L2525">
        <v>99</v>
      </c>
      <c r="M2525">
        <v>99</v>
      </c>
      <c r="N2525">
        <v>99</v>
      </c>
      <c r="O2525">
        <v>4</v>
      </c>
      <c r="P2525">
        <v>3417</v>
      </c>
      <c r="Q2525">
        <v>1</v>
      </c>
      <c r="R2525">
        <v>357</v>
      </c>
      <c r="S2525">
        <v>357</v>
      </c>
      <c r="T2525">
        <v>16.436974789915961</v>
      </c>
      <c r="U2525">
        <v>61.434173669467775</v>
      </c>
      <c r="V2525">
        <v>87.44412174403891</v>
      </c>
      <c r="W2525">
        <v>80.710924369747858</v>
      </c>
      <c r="X2525">
        <v>7.6057672712361084</v>
      </c>
      <c r="Y2525">
        <v>2.3273451058119754</v>
      </c>
      <c r="Z2525">
        <v>-24.269815729686879</v>
      </c>
      <c r="AA2525">
        <v>0.94068667492292635</v>
      </c>
      <c r="AB2525">
        <v>0.94079899445409843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</row>
    <row r="2526" spans="1:38" x14ac:dyDescent="0.5">
      <c r="A2526">
        <v>14</v>
      </c>
      <c r="B2526">
        <v>687</v>
      </c>
      <c r="C2526">
        <v>2016</v>
      </c>
      <c r="D2526">
        <v>99</v>
      </c>
      <c r="E2526">
        <v>99</v>
      </c>
      <c r="F2526">
        <v>99</v>
      </c>
      <c r="G2526">
        <v>99</v>
      </c>
      <c r="H2526">
        <v>99</v>
      </c>
      <c r="I2526">
        <v>99</v>
      </c>
      <c r="J2526">
        <v>999</v>
      </c>
      <c r="K2526">
        <v>99</v>
      </c>
      <c r="L2526">
        <v>99</v>
      </c>
      <c r="M2526">
        <v>99</v>
      </c>
      <c r="N2526">
        <v>99</v>
      </c>
      <c r="O2526">
        <v>4</v>
      </c>
      <c r="P2526">
        <v>3417</v>
      </c>
      <c r="Q2526">
        <v>1</v>
      </c>
      <c r="R2526">
        <v>591</v>
      </c>
      <c r="S2526">
        <v>591</v>
      </c>
      <c r="T2526">
        <v>16.583756345177665</v>
      </c>
      <c r="U2526">
        <v>61.644670050761405</v>
      </c>
      <c r="V2526">
        <v>88.251728253158149</v>
      </c>
      <c r="W2526">
        <v>81.456345177664986</v>
      </c>
      <c r="X2526">
        <v>7.3943379016902435</v>
      </c>
      <c r="Y2526">
        <v>1.95697404054418</v>
      </c>
      <c r="Z2526">
        <v>-4.1436404297873901</v>
      </c>
      <c r="AA2526">
        <v>1.2602354145342882</v>
      </c>
      <c r="AB2526">
        <v>1.2601098855334816</v>
      </c>
      <c r="AC2526">
        <v>6</v>
      </c>
      <c r="AD2526">
        <v>0</v>
      </c>
      <c r="AE2526">
        <v>0</v>
      </c>
      <c r="AF2526">
        <v>0</v>
      </c>
      <c r="AG2526">
        <v>10</v>
      </c>
      <c r="AH2526">
        <v>13</v>
      </c>
      <c r="AI2526">
        <v>163</v>
      </c>
      <c r="AJ2526">
        <v>0</v>
      </c>
      <c r="AK2526">
        <v>2</v>
      </c>
      <c r="AL2526">
        <v>1</v>
      </c>
    </row>
    <row r="2527" spans="1:38" x14ac:dyDescent="0.5">
      <c r="A2527">
        <v>14</v>
      </c>
      <c r="B2527">
        <v>688</v>
      </c>
      <c r="C2527">
        <v>2017</v>
      </c>
      <c r="D2527">
        <v>99</v>
      </c>
      <c r="E2527">
        <v>99</v>
      </c>
      <c r="F2527">
        <v>99</v>
      </c>
      <c r="G2527">
        <v>99</v>
      </c>
      <c r="H2527">
        <v>99</v>
      </c>
      <c r="I2527">
        <v>99</v>
      </c>
      <c r="J2527">
        <v>999</v>
      </c>
      <c r="K2527">
        <v>99</v>
      </c>
      <c r="L2527">
        <v>99</v>
      </c>
      <c r="M2527">
        <v>99</v>
      </c>
      <c r="N2527">
        <v>99</v>
      </c>
      <c r="O2527">
        <v>4</v>
      </c>
      <c r="P2527">
        <v>3417</v>
      </c>
      <c r="Q2527">
        <v>1</v>
      </c>
      <c r="R2527">
        <v>456</v>
      </c>
      <c r="S2527">
        <v>456</v>
      </c>
      <c r="T2527">
        <v>16.677631578947373</v>
      </c>
      <c r="U2527">
        <v>62.006578947368403</v>
      </c>
      <c r="V2527">
        <v>83.825863412594231</v>
      </c>
      <c r="W2527">
        <v>77.371271929824601</v>
      </c>
      <c r="X2527">
        <v>5.7800347655494004</v>
      </c>
      <c r="Y2527">
        <v>2.126988369613068</v>
      </c>
      <c r="Z2527">
        <v>-24.978420082534921</v>
      </c>
      <c r="AA2527">
        <v>1.3157515076319359</v>
      </c>
      <c r="AB2527">
        <v>1.2472292328164898</v>
      </c>
      <c r="AC2527">
        <v>1</v>
      </c>
      <c r="AD2527">
        <v>0</v>
      </c>
      <c r="AE2527">
        <v>0</v>
      </c>
      <c r="AF2527">
        <v>0</v>
      </c>
      <c r="AG2527">
        <v>7</v>
      </c>
      <c r="AH2527">
        <v>4</v>
      </c>
      <c r="AI2527">
        <v>129</v>
      </c>
      <c r="AJ2527">
        <v>0</v>
      </c>
      <c r="AK2527">
        <v>3</v>
      </c>
      <c r="AL2527">
        <v>0</v>
      </c>
    </row>
    <row r="2528" spans="1:38" x14ac:dyDescent="0.5">
      <c r="A2528">
        <v>14</v>
      </c>
      <c r="B2528">
        <v>689</v>
      </c>
      <c r="C2528">
        <v>2018</v>
      </c>
      <c r="D2528">
        <v>99</v>
      </c>
      <c r="E2528">
        <v>99</v>
      </c>
      <c r="F2528">
        <v>99</v>
      </c>
      <c r="G2528">
        <v>99</v>
      </c>
      <c r="H2528">
        <v>99</v>
      </c>
      <c r="I2528">
        <v>99</v>
      </c>
      <c r="J2528">
        <v>999</v>
      </c>
      <c r="K2528">
        <v>99</v>
      </c>
      <c r="L2528">
        <v>99</v>
      </c>
      <c r="M2528">
        <v>99</v>
      </c>
      <c r="N2528">
        <v>99</v>
      </c>
      <c r="O2528">
        <v>4</v>
      </c>
      <c r="P2528">
        <v>3417</v>
      </c>
      <c r="Q2528">
        <v>1</v>
      </c>
      <c r="R2528">
        <v>511</v>
      </c>
      <c r="S2528">
        <v>511</v>
      </c>
      <c r="T2528">
        <v>16.465753424657535</v>
      </c>
      <c r="U2528">
        <v>61.933463796477518</v>
      </c>
      <c r="V2528">
        <v>80.790538807131554</v>
      </c>
      <c r="W2528">
        <v>74.569667318982397</v>
      </c>
      <c r="X2528">
        <v>6.0614627292176806</v>
      </c>
      <c r="Y2528">
        <v>2.4309395834684504</v>
      </c>
      <c r="Z2528">
        <v>-18.395789952648077</v>
      </c>
      <c r="AA2528">
        <v>2.04097935056117</v>
      </c>
      <c r="AB2528">
        <v>1.8947723613878589</v>
      </c>
      <c r="AC2528">
        <v>1</v>
      </c>
      <c r="AD2528">
        <v>0</v>
      </c>
      <c r="AE2528">
        <v>0</v>
      </c>
      <c r="AF2528">
        <v>1</v>
      </c>
      <c r="AG2528">
        <v>14</v>
      </c>
      <c r="AH2528">
        <v>20</v>
      </c>
      <c r="AI2528">
        <v>155</v>
      </c>
      <c r="AJ2528">
        <v>0</v>
      </c>
      <c r="AK2528">
        <v>2</v>
      </c>
      <c r="AL2528">
        <v>0</v>
      </c>
    </row>
    <row r="2529" spans="1:38" x14ac:dyDescent="0.5">
      <c r="A2529">
        <v>14</v>
      </c>
      <c r="B2529">
        <v>690</v>
      </c>
      <c r="C2529">
        <v>2019</v>
      </c>
      <c r="D2529">
        <v>99</v>
      </c>
      <c r="E2529">
        <v>99</v>
      </c>
      <c r="F2529">
        <v>99</v>
      </c>
      <c r="G2529">
        <v>99</v>
      </c>
      <c r="H2529">
        <v>99</v>
      </c>
      <c r="I2529">
        <v>99</v>
      </c>
      <c r="J2529">
        <v>999</v>
      </c>
      <c r="K2529">
        <v>99</v>
      </c>
      <c r="L2529">
        <v>99</v>
      </c>
      <c r="M2529">
        <v>99</v>
      </c>
      <c r="N2529">
        <v>99</v>
      </c>
      <c r="O2529">
        <v>4</v>
      </c>
      <c r="P2529">
        <v>3417</v>
      </c>
      <c r="Q2529">
        <v>1</v>
      </c>
      <c r="R2529">
        <v>378</v>
      </c>
      <c r="S2529">
        <v>378</v>
      </c>
      <c r="T2529">
        <v>16.650793650793652</v>
      </c>
      <c r="U2529">
        <v>62.082010582010597</v>
      </c>
      <c r="V2529">
        <v>85.130154144238659</v>
      </c>
      <c r="W2529">
        <v>78.575132275132262</v>
      </c>
      <c r="X2529">
        <v>6.7447581534584602</v>
      </c>
      <c r="Y2529">
        <v>2.2005637036098142</v>
      </c>
      <c r="Z2529">
        <v>-8.4028045178673629</v>
      </c>
      <c r="AA2529">
        <v>1.8768619662363455</v>
      </c>
      <c r="AB2529">
        <v>1.8357276480161495</v>
      </c>
      <c r="AC2529">
        <v>2</v>
      </c>
      <c r="AD2529">
        <v>0</v>
      </c>
      <c r="AE2529">
        <v>0</v>
      </c>
      <c r="AF2529">
        <v>0</v>
      </c>
      <c r="AG2529">
        <v>61</v>
      </c>
      <c r="AH2529">
        <v>17</v>
      </c>
      <c r="AI2529">
        <v>93</v>
      </c>
      <c r="AJ2529">
        <v>0</v>
      </c>
      <c r="AK2529">
        <v>2</v>
      </c>
      <c r="AL2529">
        <v>1</v>
      </c>
    </row>
    <row r="2530" spans="1:38" x14ac:dyDescent="0.5">
      <c r="A2530">
        <v>14</v>
      </c>
      <c r="B2530">
        <v>691</v>
      </c>
      <c r="C2530">
        <v>2020</v>
      </c>
      <c r="D2530">
        <v>99</v>
      </c>
      <c r="E2530">
        <v>99</v>
      </c>
      <c r="F2530">
        <v>99</v>
      </c>
      <c r="G2530">
        <v>99</v>
      </c>
      <c r="H2530">
        <v>99</v>
      </c>
      <c r="I2530">
        <v>99</v>
      </c>
      <c r="J2530">
        <v>999</v>
      </c>
      <c r="K2530">
        <v>99</v>
      </c>
      <c r="L2530">
        <v>99</v>
      </c>
      <c r="M2530">
        <v>99</v>
      </c>
      <c r="N2530">
        <v>99</v>
      </c>
      <c r="O2530">
        <v>4</v>
      </c>
      <c r="P2530">
        <v>3417</v>
      </c>
      <c r="Q2530">
        <v>1</v>
      </c>
      <c r="R2530">
        <v>310</v>
      </c>
      <c r="S2530">
        <v>310</v>
      </c>
      <c r="T2530">
        <v>16.58387096774193</v>
      </c>
      <c r="U2530">
        <v>61.593548387096781</v>
      </c>
      <c r="V2530">
        <v>87.756124838360179</v>
      </c>
      <c r="W2530">
        <v>80.99890322580643</v>
      </c>
      <c r="X2530">
        <v>7.7194094348528388</v>
      </c>
      <c r="Y2530">
        <v>1.9763007939845312</v>
      </c>
      <c r="Z2530">
        <v>-22.527084491970644</v>
      </c>
      <c r="AA2530">
        <v>1.484816553309704</v>
      </c>
      <c r="AB2530">
        <v>1.4558562014371024</v>
      </c>
      <c r="AC2530">
        <v>0</v>
      </c>
      <c r="AD2530">
        <v>0</v>
      </c>
      <c r="AE2530">
        <v>0</v>
      </c>
      <c r="AF2530">
        <v>0</v>
      </c>
      <c r="AG2530">
        <v>1</v>
      </c>
      <c r="AH2530">
        <v>0</v>
      </c>
      <c r="AI2530">
        <v>12</v>
      </c>
      <c r="AJ2530">
        <v>0</v>
      </c>
      <c r="AK2530">
        <v>1</v>
      </c>
      <c r="AL2530">
        <v>0</v>
      </c>
    </row>
    <row r="2531" spans="1:38" x14ac:dyDescent="0.5">
      <c r="A2531">
        <v>14</v>
      </c>
      <c r="B2531">
        <v>692</v>
      </c>
      <c r="C2531">
        <v>2021</v>
      </c>
      <c r="D2531">
        <v>99</v>
      </c>
      <c r="E2531">
        <v>99</v>
      </c>
      <c r="F2531">
        <v>99</v>
      </c>
      <c r="G2531">
        <v>99</v>
      </c>
      <c r="H2531">
        <v>99</v>
      </c>
      <c r="I2531">
        <v>99</v>
      </c>
      <c r="J2531">
        <v>999</v>
      </c>
      <c r="K2531">
        <v>99</v>
      </c>
      <c r="L2531">
        <v>99</v>
      </c>
      <c r="M2531">
        <v>99</v>
      </c>
      <c r="N2531">
        <v>99</v>
      </c>
      <c r="O2531">
        <v>4</v>
      </c>
      <c r="P2531">
        <v>3417</v>
      </c>
      <c r="Q2531">
        <v>2</v>
      </c>
      <c r="R2531">
        <v>240</v>
      </c>
      <c r="S2531">
        <v>240</v>
      </c>
      <c r="T2531">
        <v>16.25</v>
      </c>
      <c r="U2531">
        <v>61.04166666666665</v>
      </c>
      <c r="V2531">
        <v>93.726751534850081</v>
      </c>
      <c r="W2531">
        <v>86.509791666666644</v>
      </c>
      <c r="X2531">
        <v>9.4467453146540894</v>
      </c>
      <c r="Y2531">
        <v>2.4252004499056126</v>
      </c>
      <c r="Z2531">
        <v>-14.553672886273953</v>
      </c>
      <c r="AA2531">
        <v>0.91282519397535333</v>
      </c>
      <c r="AB2531">
        <v>0.93065242180168162</v>
      </c>
      <c r="AC2531">
        <v>2</v>
      </c>
      <c r="AD2531">
        <v>0</v>
      </c>
      <c r="AE2531">
        <v>0</v>
      </c>
      <c r="AF2531">
        <v>1</v>
      </c>
      <c r="AG2531">
        <v>3</v>
      </c>
      <c r="AH2531">
        <v>6</v>
      </c>
      <c r="AI2531">
        <v>3</v>
      </c>
      <c r="AJ2531">
        <v>0</v>
      </c>
      <c r="AK2531">
        <v>0</v>
      </c>
      <c r="AL2531">
        <v>1</v>
      </c>
    </row>
    <row r="2532" spans="1:38" x14ac:dyDescent="0.5">
      <c r="A2532">
        <v>14</v>
      </c>
      <c r="B2532">
        <v>693</v>
      </c>
      <c r="C2532">
        <v>2022</v>
      </c>
      <c r="D2532">
        <v>99</v>
      </c>
      <c r="E2532">
        <v>99</v>
      </c>
      <c r="F2532">
        <v>99</v>
      </c>
      <c r="G2532">
        <v>99</v>
      </c>
      <c r="H2532">
        <v>99</v>
      </c>
      <c r="I2532">
        <v>99</v>
      </c>
      <c r="J2532">
        <v>999</v>
      </c>
      <c r="K2532">
        <v>99</v>
      </c>
      <c r="L2532">
        <v>99</v>
      </c>
      <c r="M2532">
        <v>99</v>
      </c>
      <c r="N2532">
        <v>99</v>
      </c>
      <c r="O2532">
        <v>4</v>
      </c>
      <c r="P2532">
        <v>3417</v>
      </c>
      <c r="Q2532">
        <v>3</v>
      </c>
      <c r="R2532">
        <v>224</v>
      </c>
      <c r="S2532">
        <v>224</v>
      </c>
      <c r="T2532">
        <v>16.290178571428577</v>
      </c>
      <c r="U2532">
        <v>60.754464285714306</v>
      </c>
      <c r="V2532">
        <v>93.036584893979239</v>
      </c>
      <c r="W2532">
        <v>85.872767857142819</v>
      </c>
      <c r="X2532">
        <v>6.9968563999718079</v>
      </c>
      <c r="Y2532">
        <v>2.0544980440512361</v>
      </c>
      <c r="Z2532">
        <v>-10.29804741763826</v>
      </c>
      <c r="AA2532">
        <v>0.77764277035236939</v>
      </c>
      <c r="AB2532">
        <v>0.77868079147325131</v>
      </c>
      <c r="AC2532">
        <v>1</v>
      </c>
      <c r="AD2532">
        <v>0</v>
      </c>
      <c r="AE2532">
        <v>0</v>
      </c>
      <c r="AF2532">
        <v>0</v>
      </c>
      <c r="AG2532">
        <v>1</v>
      </c>
      <c r="AH2532">
        <v>2</v>
      </c>
      <c r="AI2532">
        <v>5</v>
      </c>
      <c r="AJ2532">
        <v>0</v>
      </c>
      <c r="AK2532">
        <v>0</v>
      </c>
      <c r="AL2532">
        <v>0</v>
      </c>
    </row>
    <row r="2533" spans="1:38" x14ac:dyDescent="0.5">
      <c r="A2533">
        <v>14</v>
      </c>
      <c r="B2533">
        <v>694</v>
      </c>
      <c r="C2533">
        <v>2012</v>
      </c>
      <c r="D2533">
        <v>99</v>
      </c>
      <c r="E2533">
        <v>99</v>
      </c>
      <c r="F2533">
        <v>99</v>
      </c>
      <c r="G2533">
        <v>99</v>
      </c>
      <c r="H2533">
        <v>99</v>
      </c>
      <c r="I2533">
        <v>99</v>
      </c>
      <c r="J2533">
        <v>999</v>
      </c>
      <c r="K2533">
        <v>99</v>
      </c>
      <c r="L2533">
        <v>99</v>
      </c>
      <c r="M2533">
        <v>99</v>
      </c>
      <c r="N2533">
        <v>99</v>
      </c>
      <c r="O2533">
        <v>4</v>
      </c>
      <c r="P2533">
        <v>3418</v>
      </c>
      <c r="R2533">
        <v>0</v>
      </c>
    </row>
    <row r="2534" spans="1:38" x14ac:dyDescent="0.5">
      <c r="A2534">
        <v>14</v>
      </c>
      <c r="B2534">
        <v>695</v>
      </c>
      <c r="C2534">
        <v>2013</v>
      </c>
      <c r="D2534">
        <v>99</v>
      </c>
      <c r="E2534">
        <v>99</v>
      </c>
      <c r="F2534">
        <v>99</v>
      </c>
      <c r="G2534">
        <v>99</v>
      </c>
      <c r="H2534">
        <v>99</v>
      </c>
      <c r="I2534">
        <v>99</v>
      </c>
      <c r="J2534">
        <v>999</v>
      </c>
      <c r="K2534">
        <v>99</v>
      </c>
      <c r="L2534">
        <v>99</v>
      </c>
      <c r="M2534">
        <v>99</v>
      </c>
      <c r="N2534">
        <v>99</v>
      </c>
      <c r="O2534">
        <v>4</v>
      </c>
      <c r="P2534">
        <v>3418</v>
      </c>
      <c r="Q2534">
        <v>1</v>
      </c>
      <c r="R2534">
        <v>1</v>
      </c>
      <c r="S2534">
        <v>1</v>
      </c>
      <c r="T2534">
        <v>14</v>
      </c>
      <c r="U2534">
        <v>59</v>
      </c>
      <c r="V2534">
        <v>74.10617551462623</v>
      </c>
      <c r="W2534">
        <v>68.400000000000006</v>
      </c>
      <c r="X2534">
        <v>0</v>
      </c>
      <c r="Y2534">
        <v>0</v>
      </c>
      <c r="AA2534">
        <v>1.8594272963927114E-2</v>
      </c>
      <c r="AB2534">
        <v>1.7072031743995398E-2</v>
      </c>
    </row>
    <row r="2535" spans="1:38" x14ac:dyDescent="0.5">
      <c r="A2535">
        <v>14</v>
      </c>
      <c r="B2535">
        <v>696</v>
      </c>
      <c r="C2535">
        <v>2014</v>
      </c>
      <c r="D2535">
        <v>99</v>
      </c>
      <c r="E2535">
        <v>99</v>
      </c>
      <c r="F2535">
        <v>99</v>
      </c>
      <c r="G2535">
        <v>99</v>
      </c>
      <c r="H2535">
        <v>99</v>
      </c>
      <c r="I2535">
        <v>99</v>
      </c>
      <c r="J2535">
        <v>999</v>
      </c>
      <c r="K2535">
        <v>99</v>
      </c>
      <c r="L2535">
        <v>99</v>
      </c>
      <c r="M2535">
        <v>99</v>
      </c>
      <c r="N2535">
        <v>99</v>
      </c>
      <c r="O2535">
        <v>4</v>
      </c>
      <c r="P2535">
        <v>3418</v>
      </c>
      <c r="R2535">
        <v>0</v>
      </c>
    </row>
    <row r="2536" spans="1:38" x14ac:dyDescent="0.5">
      <c r="A2536">
        <v>14</v>
      </c>
      <c r="B2536">
        <v>697</v>
      </c>
      <c r="C2536">
        <v>2015</v>
      </c>
      <c r="D2536">
        <v>99</v>
      </c>
      <c r="E2536">
        <v>99</v>
      </c>
      <c r="F2536">
        <v>99</v>
      </c>
      <c r="G2536">
        <v>99</v>
      </c>
      <c r="H2536">
        <v>99</v>
      </c>
      <c r="I2536">
        <v>99</v>
      </c>
      <c r="J2536">
        <v>999</v>
      </c>
      <c r="K2536">
        <v>99</v>
      </c>
      <c r="L2536">
        <v>99</v>
      </c>
      <c r="M2536">
        <v>99</v>
      </c>
      <c r="N2536">
        <v>99</v>
      </c>
      <c r="O2536">
        <v>4</v>
      </c>
      <c r="P2536">
        <v>3418</v>
      </c>
      <c r="R2536">
        <v>0</v>
      </c>
    </row>
    <row r="2537" spans="1:38" x14ac:dyDescent="0.5">
      <c r="A2537">
        <v>14</v>
      </c>
      <c r="B2537">
        <v>698</v>
      </c>
      <c r="C2537">
        <v>2016</v>
      </c>
      <c r="D2537">
        <v>99</v>
      </c>
      <c r="E2537">
        <v>99</v>
      </c>
      <c r="F2537">
        <v>99</v>
      </c>
      <c r="G2537">
        <v>99</v>
      </c>
      <c r="H2537">
        <v>99</v>
      </c>
      <c r="I2537">
        <v>99</v>
      </c>
      <c r="J2537">
        <v>999</v>
      </c>
      <c r="K2537">
        <v>99</v>
      </c>
      <c r="L2537">
        <v>99</v>
      </c>
      <c r="M2537">
        <v>99</v>
      </c>
      <c r="N2537">
        <v>99</v>
      </c>
      <c r="O2537">
        <v>4</v>
      </c>
      <c r="P2537">
        <v>3418</v>
      </c>
      <c r="Q2537">
        <v>1</v>
      </c>
      <c r="R2537">
        <v>93</v>
      </c>
      <c r="S2537">
        <v>93</v>
      </c>
      <c r="T2537">
        <v>15.58064516129032</v>
      </c>
      <c r="U2537">
        <v>59.591397849462361</v>
      </c>
      <c r="V2537">
        <v>99.077342466710959</v>
      </c>
      <c r="W2537">
        <v>91.448387096774212</v>
      </c>
      <c r="X2537">
        <v>11.050447496443711</v>
      </c>
      <c r="Y2537">
        <v>2.0751295290042875</v>
      </c>
      <c r="Z2537">
        <v>-40.235581810560355</v>
      </c>
      <c r="AA2537">
        <v>0.19831115660184237</v>
      </c>
      <c r="AB2537">
        <v>0.22261530354765505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3</v>
      </c>
      <c r="AJ2537">
        <v>0</v>
      </c>
      <c r="AK2537">
        <v>0</v>
      </c>
      <c r="AL2537">
        <v>0</v>
      </c>
    </row>
    <row r="2538" spans="1:38" x14ac:dyDescent="0.5">
      <c r="A2538">
        <v>14</v>
      </c>
      <c r="B2538">
        <v>699</v>
      </c>
      <c r="C2538">
        <v>2017</v>
      </c>
      <c r="D2538">
        <v>99</v>
      </c>
      <c r="E2538">
        <v>99</v>
      </c>
      <c r="F2538">
        <v>99</v>
      </c>
      <c r="G2538">
        <v>99</v>
      </c>
      <c r="H2538">
        <v>99</v>
      </c>
      <c r="I2538">
        <v>99</v>
      </c>
      <c r="J2538">
        <v>999</v>
      </c>
      <c r="K2538">
        <v>99</v>
      </c>
      <c r="L2538">
        <v>99</v>
      </c>
      <c r="M2538">
        <v>99</v>
      </c>
      <c r="N2538">
        <v>99</v>
      </c>
      <c r="O2538">
        <v>4</v>
      </c>
      <c r="P2538">
        <v>3418</v>
      </c>
      <c r="R2538">
        <v>0</v>
      </c>
    </row>
    <row r="2539" spans="1:38" x14ac:dyDescent="0.5">
      <c r="A2539">
        <v>14</v>
      </c>
      <c r="B2539">
        <v>700</v>
      </c>
      <c r="C2539">
        <v>2018</v>
      </c>
      <c r="D2539">
        <v>99</v>
      </c>
      <c r="E2539">
        <v>99</v>
      </c>
      <c r="F2539">
        <v>99</v>
      </c>
      <c r="G2539">
        <v>99</v>
      </c>
      <c r="H2539">
        <v>99</v>
      </c>
      <c r="I2539">
        <v>99</v>
      </c>
      <c r="J2539">
        <v>999</v>
      </c>
      <c r="K2539">
        <v>99</v>
      </c>
      <c r="L2539">
        <v>99</v>
      </c>
      <c r="M2539">
        <v>99</v>
      </c>
      <c r="N2539">
        <v>99</v>
      </c>
      <c r="O2539">
        <v>4</v>
      </c>
      <c r="P2539">
        <v>3418</v>
      </c>
      <c r="Q2539">
        <v>3</v>
      </c>
      <c r="R2539">
        <v>120</v>
      </c>
      <c r="S2539">
        <v>120</v>
      </c>
      <c r="T2539">
        <v>14.95</v>
      </c>
      <c r="U2539">
        <v>58.533333333333331</v>
      </c>
      <c r="V2539">
        <v>100.32863849765256</v>
      </c>
      <c r="W2539">
        <v>92.603333333333296</v>
      </c>
      <c r="X2539">
        <v>12.87908468107207</v>
      </c>
      <c r="Y2539">
        <v>2.912425487840415</v>
      </c>
      <c r="Z2539">
        <v>-43.711591220771979</v>
      </c>
      <c r="AA2539">
        <v>0.47929064983823921</v>
      </c>
      <c r="AB2539">
        <v>0.55256300045627582</v>
      </c>
      <c r="AC2539">
        <v>2</v>
      </c>
      <c r="AD2539">
        <v>0</v>
      </c>
      <c r="AE2539">
        <v>0</v>
      </c>
      <c r="AF2539">
        <v>5</v>
      </c>
      <c r="AG2539">
        <v>7</v>
      </c>
      <c r="AH2539">
        <v>1</v>
      </c>
      <c r="AI2539">
        <v>18</v>
      </c>
      <c r="AJ2539">
        <v>0</v>
      </c>
      <c r="AK2539">
        <v>7</v>
      </c>
      <c r="AL2539">
        <v>0</v>
      </c>
    </row>
    <row r="2540" spans="1:38" x14ac:dyDescent="0.5">
      <c r="A2540">
        <v>14</v>
      </c>
      <c r="B2540">
        <v>701</v>
      </c>
      <c r="C2540">
        <v>2019</v>
      </c>
      <c r="D2540">
        <v>99</v>
      </c>
      <c r="E2540">
        <v>99</v>
      </c>
      <c r="F2540">
        <v>99</v>
      </c>
      <c r="G2540">
        <v>99</v>
      </c>
      <c r="H2540">
        <v>99</v>
      </c>
      <c r="I2540">
        <v>99</v>
      </c>
      <c r="J2540">
        <v>999</v>
      </c>
      <c r="K2540">
        <v>99</v>
      </c>
      <c r="L2540">
        <v>99</v>
      </c>
      <c r="M2540">
        <v>99</v>
      </c>
      <c r="N2540">
        <v>99</v>
      </c>
      <c r="O2540">
        <v>4</v>
      </c>
      <c r="P2540">
        <v>3418</v>
      </c>
      <c r="R2540">
        <v>0</v>
      </c>
    </row>
    <row r="2541" spans="1:38" x14ac:dyDescent="0.5">
      <c r="A2541">
        <v>14</v>
      </c>
      <c r="B2541">
        <v>702</v>
      </c>
      <c r="C2541">
        <v>2020</v>
      </c>
      <c r="D2541">
        <v>99</v>
      </c>
      <c r="E2541">
        <v>99</v>
      </c>
      <c r="F2541">
        <v>99</v>
      </c>
      <c r="G2541">
        <v>99</v>
      </c>
      <c r="H2541">
        <v>99</v>
      </c>
      <c r="I2541">
        <v>99</v>
      </c>
      <c r="J2541">
        <v>999</v>
      </c>
      <c r="K2541">
        <v>99</v>
      </c>
      <c r="L2541">
        <v>99</v>
      </c>
      <c r="M2541">
        <v>99</v>
      </c>
      <c r="N2541">
        <v>99</v>
      </c>
      <c r="O2541">
        <v>4</v>
      </c>
      <c r="P2541">
        <v>3418</v>
      </c>
      <c r="R2541">
        <v>0</v>
      </c>
    </row>
    <row r="2542" spans="1:38" x14ac:dyDescent="0.5">
      <c r="A2542">
        <v>14</v>
      </c>
      <c r="B2542">
        <v>703</v>
      </c>
      <c r="C2542">
        <v>2021</v>
      </c>
      <c r="D2542">
        <v>99</v>
      </c>
      <c r="E2542">
        <v>99</v>
      </c>
      <c r="F2542">
        <v>99</v>
      </c>
      <c r="G2542">
        <v>99</v>
      </c>
      <c r="H2542">
        <v>99</v>
      </c>
      <c r="I2542">
        <v>99</v>
      </c>
      <c r="J2542">
        <v>999</v>
      </c>
      <c r="K2542">
        <v>99</v>
      </c>
      <c r="L2542">
        <v>99</v>
      </c>
      <c r="M2542">
        <v>99</v>
      </c>
      <c r="N2542">
        <v>99</v>
      </c>
      <c r="O2542">
        <v>4</v>
      </c>
      <c r="P2542">
        <v>3418</v>
      </c>
      <c r="R2542">
        <v>0</v>
      </c>
    </row>
    <row r="2543" spans="1:38" x14ac:dyDescent="0.5">
      <c r="A2543">
        <v>14</v>
      </c>
      <c r="B2543">
        <v>704</v>
      </c>
      <c r="C2543">
        <v>2022</v>
      </c>
      <c r="D2543">
        <v>99</v>
      </c>
      <c r="E2543">
        <v>99</v>
      </c>
      <c r="F2543">
        <v>99</v>
      </c>
      <c r="G2543">
        <v>99</v>
      </c>
      <c r="H2543">
        <v>99</v>
      </c>
      <c r="I2543">
        <v>99</v>
      </c>
      <c r="J2543">
        <v>999</v>
      </c>
      <c r="K2543">
        <v>99</v>
      </c>
      <c r="L2543">
        <v>99</v>
      </c>
      <c r="M2543">
        <v>99</v>
      </c>
      <c r="N2543">
        <v>99</v>
      </c>
      <c r="O2543">
        <v>4</v>
      </c>
      <c r="P2543">
        <v>3418</v>
      </c>
      <c r="R2543">
        <v>0</v>
      </c>
    </row>
    <row r="2544" spans="1:38" x14ac:dyDescent="0.5">
      <c r="A2544">
        <v>14</v>
      </c>
      <c r="B2544">
        <v>705</v>
      </c>
      <c r="C2544">
        <v>2012</v>
      </c>
      <c r="D2544">
        <v>99</v>
      </c>
      <c r="E2544">
        <v>99</v>
      </c>
      <c r="F2544">
        <v>99</v>
      </c>
      <c r="G2544">
        <v>99</v>
      </c>
      <c r="H2544">
        <v>99</v>
      </c>
      <c r="I2544">
        <v>99</v>
      </c>
      <c r="J2544">
        <v>999</v>
      </c>
      <c r="K2544">
        <v>99</v>
      </c>
      <c r="L2544">
        <v>99</v>
      </c>
      <c r="M2544">
        <v>99</v>
      </c>
      <c r="N2544">
        <v>99</v>
      </c>
      <c r="O2544">
        <v>4</v>
      </c>
      <c r="P2544">
        <v>3419</v>
      </c>
      <c r="R2544">
        <v>0</v>
      </c>
    </row>
    <row r="2545" spans="1:38" x14ac:dyDescent="0.5">
      <c r="A2545">
        <v>14</v>
      </c>
      <c r="B2545">
        <v>706</v>
      </c>
      <c r="C2545">
        <v>2013</v>
      </c>
      <c r="D2545">
        <v>99</v>
      </c>
      <c r="E2545">
        <v>99</v>
      </c>
      <c r="F2545">
        <v>99</v>
      </c>
      <c r="G2545">
        <v>99</v>
      </c>
      <c r="H2545">
        <v>99</v>
      </c>
      <c r="I2545">
        <v>99</v>
      </c>
      <c r="J2545">
        <v>999</v>
      </c>
      <c r="K2545">
        <v>99</v>
      </c>
      <c r="L2545">
        <v>99</v>
      </c>
      <c r="M2545">
        <v>99</v>
      </c>
      <c r="N2545">
        <v>99</v>
      </c>
      <c r="O2545">
        <v>4</v>
      </c>
      <c r="P2545">
        <v>3419</v>
      </c>
      <c r="R2545">
        <v>0</v>
      </c>
    </row>
    <row r="2546" spans="1:38" x14ac:dyDescent="0.5">
      <c r="A2546">
        <v>14</v>
      </c>
      <c r="B2546">
        <v>707</v>
      </c>
      <c r="C2546">
        <v>2014</v>
      </c>
      <c r="D2546">
        <v>99</v>
      </c>
      <c r="E2546">
        <v>99</v>
      </c>
      <c r="F2546">
        <v>99</v>
      </c>
      <c r="G2546">
        <v>99</v>
      </c>
      <c r="H2546">
        <v>99</v>
      </c>
      <c r="I2546">
        <v>99</v>
      </c>
      <c r="J2546">
        <v>999</v>
      </c>
      <c r="K2546">
        <v>99</v>
      </c>
      <c r="L2546">
        <v>99</v>
      </c>
      <c r="M2546">
        <v>99</v>
      </c>
      <c r="N2546">
        <v>99</v>
      </c>
      <c r="O2546">
        <v>4</v>
      </c>
      <c r="P2546">
        <v>3419</v>
      </c>
      <c r="R2546">
        <v>0</v>
      </c>
    </row>
    <row r="2547" spans="1:38" x14ac:dyDescent="0.5">
      <c r="A2547">
        <v>14</v>
      </c>
      <c r="B2547">
        <v>708</v>
      </c>
      <c r="C2547">
        <v>2015</v>
      </c>
      <c r="D2547">
        <v>99</v>
      </c>
      <c r="E2547">
        <v>99</v>
      </c>
      <c r="F2547">
        <v>99</v>
      </c>
      <c r="G2547">
        <v>99</v>
      </c>
      <c r="H2547">
        <v>99</v>
      </c>
      <c r="I2547">
        <v>99</v>
      </c>
      <c r="J2547">
        <v>999</v>
      </c>
      <c r="K2547">
        <v>99</v>
      </c>
      <c r="L2547">
        <v>99</v>
      </c>
      <c r="M2547">
        <v>99</v>
      </c>
      <c r="N2547">
        <v>99</v>
      </c>
      <c r="O2547">
        <v>4</v>
      </c>
      <c r="P2547">
        <v>3419</v>
      </c>
      <c r="R2547">
        <v>0</v>
      </c>
    </row>
    <row r="2548" spans="1:38" x14ac:dyDescent="0.5">
      <c r="A2548">
        <v>14</v>
      </c>
      <c r="B2548">
        <v>709</v>
      </c>
      <c r="C2548">
        <v>2016</v>
      </c>
      <c r="D2548">
        <v>99</v>
      </c>
      <c r="E2548">
        <v>99</v>
      </c>
      <c r="F2548">
        <v>99</v>
      </c>
      <c r="G2548">
        <v>99</v>
      </c>
      <c r="H2548">
        <v>99</v>
      </c>
      <c r="I2548">
        <v>99</v>
      </c>
      <c r="J2548">
        <v>999</v>
      </c>
      <c r="K2548">
        <v>99</v>
      </c>
      <c r="L2548">
        <v>99</v>
      </c>
      <c r="M2548">
        <v>99</v>
      </c>
      <c r="N2548">
        <v>99</v>
      </c>
      <c r="O2548">
        <v>4</v>
      </c>
      <c r="P2548">
        <v>3419</v>
      </c>
      <c r="R2548">
        <v>0</v>
      </c>
    </row>
    <row r="2549" spans="1:38" x14ac:dyDescent="0.5">
      <c r="A2549">
        <v>14</v>
      </c>
      <c r="B2549">
        <v>710</v>
      </c>
      <c r="C2549">
        <v>2017</v>
      </c>
      <c r="D2549">
        <v>99</v>
      </c>
      <c r="E2549">
        <v>99</v>
      </c>
      <c r="F2549">
        <v>99</v>
      </c>
      <c r="G2549">
        <v>99</v>
      </c>
      <c r="H2549">
        <v>99</v>
      </c>
      <c r="I2549">
        <v>99</v>
      </c>
      <c r="J2549">
        <v>999</v>
      </c>
      <c r="K2549">
        <v>99</v>
      </c>
      <c r="L2549">
        <v>99</v>
      </c>
      <c r="M2549">
        <v>99</v>
      </c>
      <c r="N2549">
        <v>99</v>
      </c>
      <c r="O2549">
        <v>4</v>
      </c>
      <c r="P2549">
        <v>3419</v>
      </c>
      <c r="R2549">
        <v>0</v>
      </c>
    </row>
    <row r="2550" spans="1:38" x14ac:dyDescent="0.5">
      <c r="A2550">
        <v>14</v>
      </c>
      <c r="B2550">
        <v>711</v>
      </c>
      <c r="C2550">
        <v>2018</v>
      </c>
      <c r="D2550">
        <v>99</v>
      </c>
      <c r="E2550">
        <v>99</v>
      </c>
      <c r="F2550">
        <v>99</v>
      </c>
      <c r="G2550">
        <v>99</v>
      </c>
      <c r="H2550">
        <v>99</v>
      </c>
      <c r="I2550">
        <v>99</v>
      </c>
      <c r="J2550">
        <v>999</v>
      </c>
      <c r="K2550">
        <v>99</v>
      </c>
      <c r="L2550">
        <v>99</v>
      </c>
      <c r="M2550">
        <v>99</v>
      </c>
      <c r="N2550">
        <v>99</v>
      </c>
      <c r="O2550">
        <v>4</v>
      </c>
      <c r="P2550">
        <v>3419</v>
      </c>
      <c r="R2550">
        <v>0</v>
      </c>
    </row>
    <row r="2551" spans="1:38" x14ac:dyDescent="0.5">
      <c r="A2551">
        <v>14</v>
      </c>
      <c r="B2551">
        <v>712</v>
      </c>
      <c r="C2551">
        <v>2019</v>
      </c>
      <c r="D2551">
        <v>99</v>
      </c>
      <c r="E2551">
        <v>99</v>
      </c>
      <c r="F2551">
        <v>99</v>
      </c>
      <c r="G2551">
        <v>99</v>
      </c>
      <c r="H2551">
        <v>99</v>
      </c>
      <c r="I2551">
        <v>99</v>
      </c>
      <c r="J2551">
        <v>999</v>
      </c>
      <c r="K2551">
        <v>99</v>
      </c>
      <c r="L2551">
        <v>99</v>
      </c>
      <c r="M2551">
        <v>99</v>
      </c>
      <c r="N2551">
        <v>99</v>
      </c>
      <c r="O2551">
        <v>4</v>
      </c>
      <c r="P2551">
        <v>3419</v>
      </c>
      <c r="R2551">
        <v>0</v>
      </c>
    </row>
    <row r="2552" spans="1:38" x14ac:dyDescent="0.5">
      <c r="A2552">
        <v>14</v>
      </c>
      <c r="B2552">
        <v>713</v>
      </c>
      <c r="C2552">
        <v>2020</v>
      </c>
      <c r="D2552">
        <v>99</v>
      </c>
      <c r="E2552">
        <v>99</v>
      </c>
      <c r="F2552">
        <v>99</v>
      </c>
      <c r="G2552">
        <v>99</v>
      </c>
      <c r="H2552">
        <v>99</v>
      </c>
      <c r="I2552">
        <v>99</v>
      </c>
      <c r="J2552">
        <v>999</v>
      </c>
      <c r="K2552">
        <v>99</v>
      </c>
      <c r="L2552">
        <v>99</v>
      </c>
      <c r="M2552">
        <v>99</v>
      </c>
      <c r="N2552">
        <v>99</v>
      </c>
      <c r="O2552">
        <v>4</v>
      </c>
      <c r="P2552">
        <v>3419</v>
      </c>
      <c r="R2552">
        <v>0</v>
      </c>
    </row>
    <row r="2553" spans="1:38" x14ac:dyDescent="0.5">
      <c r="A2553">
        <v>14</v>
      </c>
      <c r="B2553">
        <v>714</v>
      </c>
      <c r="C2553">
        <v>2021</v>
      </c>
      <c r="D2553">
        <v>99</v>
      </c>
      <c r="E2553">
        <v>99</v>
      </c>
      <c r="F2553">
        <v>99</v>
      </c>
      <c r="G2553">
        <v>99</v>
      </c>
      <c r="H2553">
        <v>99</v>
      </c>
      <c r="I2553">
        <v>99</v>
      </c>
      <c r="J2553">
        <v>999</v>
      </c>
      <c r="K2553">
        <v>99</v>
      </c>
      <c r="L2553">
        <v>99</v>
      </c>
      <c r="M2553">
        <v>99</v>
      </c>
      <c r="N2553">
        <v>99</v>
      </c>
      <c r="O2553">
        <v>4</v>
      </c>
      <c r="P2553">
        <v>3419</v>
      </c>
      <c r="R2553">
        <v>0</v>
      </c>
    </row>
    <row r="2554" spans="1:38" x14ac:dyDescent="0.5">
      <c r="A2554">
        <v>14</v>
      </c>
      <c r="B2554">
        <v>715</v>
      </c>
      <c r="C2554">
        <v>2022</v>
      </c>
      <c r="D2554">
        <v>99</v>
      </c>
      <c r="E2554">
        <v>99</v>
      </c>
      <c r="F2554">
        <v>99</v>
      </c>
      <c r="G2554">
        <v>99</v>
      </c>
      <c r="H2554">
        <v>99</v>
      </c>
      <c r="I2554">
        <v>99</v>
      </c>
      <c r="J2554">
        <v>999</v>
      </c>
      <c r="K2554">
        <v>99</v>
      </c>
      <c r="L2554">
        <v>99</v>
      </c>
      <c r="M2554">
        <v>99</v>
      </c>
      <c r="N2554">
        <v>99</v>
      </c>
      <c r="O2554">
        <v>4</v>
      </c>
      <c r="P2554">
        <v>3419</v>
      </c>
      <c r="R2554">
        <v>0</v>
      </c>
    </row>
    <row r="2555" spans="1:38" x14ac:dyDescent="0.5">
      <c r="A2555">
        <v>14</v>
      </c>
      <c r="B2555">
        <v>716</v>
      </c>
      <c r="C2555">
        <v>2012</v>
      </c>
      <c r="D2555">
        <v>99</v>
      </c>
      <c r="E2555">
        <v>99</v>
      </c>
      <c r="F2555">
        <v>99</v>
      </c>
      <c r="G2555">
        <v>99</v>
      </c>
      <c r="H2555">
        <v>99</v>
      </c>
      <c r="I2555">
        <v>99</v>
      </c>
      <c r="J2555">
        <v>999</v>
      </c>
      <c r="K2555">
        <v>99</v>
      </c>
      <c r="L2555">
        <v>99</v>
      </c>
      <c r="M2555">
        <v>99</v>
      </c>
      <c r="N2555">
        <v>99</v>
      </c>
      <c r="O2555">
        <v>4</v>
      </c>
      <c r="P2555">
        <v>3420</v>
      </c>
      <c r="R2555">
        <v>0</v>
      </c>
    </row>
    <row r="2556" spans="1:38" x14ac:dyDescent="0.5">
      <c r="A2556">
        <v>14</v>
      </c>
      <c r="B2556">
        <v>717</v>
      </c>
      <c r="C2556">
        <v>2013</v>
      </c>
      <c r="D2556">
        <v>99</v>
      </c>
      <c r="E2556">
        <v>99</v>
      </c>
      <c r="F2556">
        <v>99</v>
      </c>
      <c r="G2556">
        <v>99</v>
      </c>
      <c r="H2556">
        <v>99</v>
      </c>
      <c r="I2556">
        <v>99</v>
      </c>
      <c r="J2556">
        <v>999</v>
      </c>
      <c r="K2556">
        <v>99</v>
      </c>
      <c r="L2556">
        <v>99</v>
      </c>
      <c r="M2556">
        <v>99</v>
      </c>
      <c r="N2556">
        <v>99</v>
      </c>
      <c r="O2556">
        <v>4</v>
      </c>
      <c r="P2556">
        <v>3420</v>
      </c>
      <c r="R2556">
        <v>0</v>
      </c>
    </row>
    <row r="2557" spans="1:38" x14ac:dyDescent="0.5">
      <c r="A2557">
        <v>14</v>
      </c>
      <c r="B2557">
        <v>718</v>
      </c>
      <c r="C2557">
        <v>2014</v>
      </c>
      <c r="D2557">
        <v>99</v>
      </c>
      <c r="E2557">
        <v>99</v>
      </c>
      <c r="F2557">
        <v>99</v>
      </c>
      <c r="G2557">
        <v>99</v>
      </c>
      <c r="H2557">
        <v>99</v>
      </c>
      <c r="I2557">
        <v>99</v>
      </c>
      <c r="J2557">
        <v>999</v>
      </c>
      <c r="K2557">
        <v>99</v>
      </c>
      <c r="L2557">
        <v>99</v>
      </c>
      <c r="M2557">
        <v>99</v>
      </c>
      <c r="N2557">
        <v>99</v>
      </c>
      <c r="O2557">
        <v>4</v>
      </c>
      <c r="P2557">
        <v>3420</v>
      </c>
      <c r="R2557">
        <v>0</v>
      </c>
    </row>
    <row r="2558" spans="1:38" x14ac:dyDescent="0.5">
      <c r="A2558">
        <v>14</v>
      </c>
      <c r="B2558">
        <v>719</v>
      </c>
      <c r="C2558">
        <v>2015</v>
      </c>
      <c r="D2558">
        <v>99</v>
      </c>
      <c r="E2558">
        <v>99</v>
      </c>
      <c r="F2558">
        <v>99</v>
      </c>
      <c r="G2558">
        <v>99</v>
      </c>
      <c r="H2558">
        <v>99</v>
      </c>
      <c r="I2558">
        <v>99</v>
      </c>
      <c r="J2558">
        <v>999</v>
      </c>
      <c r="K2558">
        <v>99</v>
      </c>
      <c r="L2558">
        <v>99</v>
      </c>
      <c r="M2558">
        <v>99</v>
      </c>
      <c r="N2558">
        <v>99</v>
      </c>
      <c r="O2558">
        <v>4</v>
      </c>
      <c r="P2558">
        <v>3420</v>
      </c>
      <c r="Q2558">
        <v>1</v>
      </c>
      <c r="R2558">
        <v>10</v>
      </c>
      <c r="S2558">
        <v>10</v>
      </c>
      <c r="T2558">
        <v>15.2</v>
      </c>
      <c r="U2558">
        <v>58.6</v>
      </c>
      <c r="V2558">
        <v>94.052004333694484</v>
      </c>
      <c r="W2558">
        <v>86.81</v>
      </c>
      <c r="X2558">
        <v>11.337411521154291</v>
      </c>
      <c r="Y2558">
        <v>1.9595917942265797</v>
      </c>
      <c r="Z2558">
        <v>-12.360072265191063</v>
      </c>
      <c r="AA2558">
        <v>2.6349766804563777E-2</v>
      </c>
      <c r="AB2558">
        <v>2.8344321369815975E-2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</row>
    <row r="2559" spans="1:38" x14ac:dyDescent="0.5">
      <c r="A2559">
        <v>14</v>
      </c>
      <c r="B2559">
        <v>720</v>
      </c>
      <c r="C2559">
        <v>2016</v>
      </c>
      <c r="D2559">
        <v>99</v>
      </c>
      <c r="E2559">
        <v>99</v>
      </c>
      <c r="F2559">
        <v>99</v>
      </c>
      <c r="G2559">
        <v>99</v>
      </c>
      <c r="H2559">
        <v>99</v>
      </c>
      <c r="I2559">
        <v>99</v>
      </c>
      <c r="J2559">
        <v>999</v>
      </c>
      <c r="K2559">
        <v>99</v>
      </c>
      <c r="L2559">
        <v>99</v>
      </c>
      <c r="M2559">
        <v>99</v>
      </c>
      <c r="N2559">
        <v>99</v>
      </c>
      <c r="O2559">
        <v>4</v>
      </c>
      <c r="P2559">
        <v>3420</v>
      </c>
      <c r="Q2559">
        <v>2</v>
      </c>
      <c r="R2559">
        <v>49</v>
      </c>
      <c r="S2559">
        <v>49</v>
      </c>
      <c r="T2559">
        <v>15.897959183673466</v>
      </c>
      <c r="U2559">
        <v>59.95918367346939</v>
      </c>
      <c r="V2559">
        <v>88.756716120901189</v>
      </c>
      <c r="W2559">
        <v>81.922448979591863</v>
      </c>
      <c r="X2559">
        <v>12.785119943186922</v>
      </c>
      <c r="Y2559">
        <v>2.1942334784841098</v>
      </c>
      <c r="Z2559">
        <v>-37.83255199952545</v>
      </c>
      <c r="AA2559">
        <v>0.10448652337086316</v>
      </c>
      <c r="AB2559">
        <v>0.10507394164414929</v>
      </c>
      <c r="AC2559">
        <v>1</v>
      </c>
      <c r="AD2559">
        <v>0</v>
      </c>
      <c r="AE2559">
        <v>0</v>
      </c>
      <c r="AF2559">
        <v>0</v>
      </c>
      <c r="AG2559">
        <v>2</v>
      </c>
      <c r="AH2559">
        <v>2</v>
      </c>
      <c r="AI2559">
        <v>13</v>
      </c>
      <c r="AJ2559">
        <v>0</v>
      </c>
      <c r="AK2559">
        <v>2</v>
      </c>
      <c r="AL2559">
        <v>0</v>
      </c>
    </row>
    <row r="2560" spans="1:38" x14ac:dyDescent="0.5">
      <c r="A2560">
        <v>14</v>
      </c>
      <c r="B2560">
        <v>721</v>
      </c>
      <c r="C2560">
        <v>2017</v>
      </c>
      <c r="D2560">
        <v>99</v>
      </c>
      <c r="E2560">
        <v>99</v>
      </c>
      <c r="F2560">
        <v>99</v>
      </c>
      <c r="G2560">
        <v>99</v>
      </c>
      <c r="H2560">
        <v>99</v>
      </c>
      <c r="I2560">
        <v>99</v>
      </c>
      <c r="J2560">
        <v>999</v>
      </c>
      <c r="K2560">
        <v>99</v>
      </c>
      <c r="L2560">
        <v>99</v>
      </c>
      <c r="M2560">
        <v>99</v>
      </c>
      <c r="N2560">
        <v>99</v>
      </c>
      <c r="O2560">
        <v>4</v>
      </c>
      <c r="P2560">
        <v>3420</v>
      </c>
      <c r="Q2560">
        <v>1</v>
      </c>
      <c r="R2560">
        <v>15</v>
      </c>
      <c r="S2560">
        <v>15</v>
      </c>
      <c r="T2560">
        <v>15.8</v>
      </c>
      <c r="U2560">
        <v>60.2</v>
      </c>
      <c r="V2560">
        <v>84.319248826291073</v>
      </c>
      <c r="W2560">
        <v>77.826666666666654</v>
      </c>
      <c r="X2560">
        <v>11.293565522996872</v>
      </c>
      <c r="Y2560">
        <v>1.8330302779822301</v>
      </c>
      <c r="Z2560">
        <v>-36.673763907821645</v>
      </c>
      <c r="AA2560">
        <v>4.3281299593155791E-2</v>
      </c>
      <c r="AB2560">
        <v>4.126875728473639E-2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</row>
    <row r="2561" spans="1:38" x14ac:dyDescent="0.5">
      <c r="A2561">
        <v>14</v>
      </c>
      <c r="B2561">
        <v>722</v>
      </c>
      <c r="C2561">
        <v>2018</v>
      </c>
      <c r="D2561">
        <v>99</v>
      </c>
      <c r="E2561">
        <v>99</v>
      </c>
      <c r="F2561">
        <v>99</v>
      </c>
      <c r="G2561">
        <v>99</v>
      </c>
      <c r="H2561">
        <v>99</v>
      </c>
      <c r="I2561">
        <v>99</v>
      </c>
      <c r="J2561">
        <v>999</v>
      </c>
      <c r="K2561">
        <v>99</v>
      </c>
      <c r="L2561">
        <v>99</v>
      </c>
      <c r="M2561">
        <v>99</v>
      </c>
      <c r="N2561">
        <v>99</v>
      </c>
      <c r="O2561">
        <v>4</v>
      </c>
      <c r="P2561">
        <v>3420</v>
      </c>
      <c r="Q2561">
        <v>1</v>
      </c>
      <c r="R2561">
        <v>2</v>
      </c>
      <c r="S2561">
        <v>2</v>
      </c>
      <c r="T2561">
        <v>15.5</v>
      </c>
      <c r="U2561">
        <v>59.5</v>
      </c>
      <c r="V2561">
        <v>85.807150595883002</v>
      </c>
      <c r="W2561">
        <v>79.2</v>
      </c>
      <c r="X2561">
        <v>9.7999999999999989</v>
      </c>
      <c r="Y2561">
        <v>0.5</v>
      </c>
      <c r="Z2561">
        <v>99.999999999992554</v>
      </c>
      <c r="AA2561">
        <v>7.9881774973039922E-3</v>
      </c>
      <c r="AB2561">
        <v>7.8764244692662317E-3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</row>
    <row r="2562" spans="1:38" x14ac:dyDescent="0.5">
      <c r="A2562">
        <v>14</v>
      </c>
      <c r="B2562">
        <v>723</v>
      </c>
      <c r="C2562">
        <v>2019</v>
      </c>
      <c r="D2562">
        <v>99</v>
      </c>
      <c r="E2562">
        <v>99</v>
      </c>
      <c r="F2562">
        <v>99</v>
      </c>
      <c r="G2562">
        <v>99</v>
      </c>
      <c r="H2562">
        <v>99</v>
      </c>
      <c r="I2562">
        <v>99</v>
      </c>
      <c r="J2562">
        <v>999</v>
      </c>
      <c r="K2562">
        <v>99</v>
      </c>
      <c r="L2562">
        <v>99</v>
      </c>
      <c r="M2562">
        <v>99</v>
      </c>
      <c r="N2562">
        <v>99</v>
      </c>
      <c r="O2562">
        <v>4</v>
      </c>
      <c r="P2562">
        <v>3420</v>
      </c>
      <c r="Q2562">
        <v>1</v>
      </c>
      <c r="R2562">
        <v>10</v>
      </c>
      <c r="S2562">
        <v>10</v>
      </c>
      <c r="T2562">
        <v>16.399999999999999</v>
      </c>
      <c r="U2562">
        <v>61.2</v>
      </c>
      <c r="V2562">
        <v>78.884073672806082</v>
      </c>
      <c r="W2562">
        <v>72.809999999999988</v>
      </c>
      <c r="X2562">
        <v>4.1927198809367043</v>
      </c>
      <c r="Y2562">
        <v>2.0396078054368996</v>
      </c>
      <c r="Z2562">
        <v>-63.05323457650811</v>
      </c>
      <c r="AA2562">
        <v>4.965243296921551E-2</v>
      </c>
      <c r="AB2562">
        <v>4.5001020171458551E-2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</row>
    <row r="2563" spans="1:38" x14ac:dyDescent="0.5">
      <c r="A2563">
        <v>14</v>
      </c>
      <c r="B2563">
        <v>724</v>
      </c>
      <c r="C2563">
        <v>2020</v>
      </c>
      <c r="D2563">
        <v>99</v>
      </c>
      <c r="E2563">
        <v>99</v>
      </c>
      <c r="F2563">
        <v>99</v>
      </c>
      <c r="G2563">
        <v>99</v>
      </c>
      <c r="H2563">
        <v>99</v>
      </c>
      <c r="I2563">
        <v>99</v>
      </c>
      <c r="J2563">
        <v>999</v>
      </c>
      <c r="K2563">
        <v>99</v>
      </c>
      <c r="L2563">
        <v>99</v>
      </c>
      <c r="M2563">
        <v>99</v>
      </c>
      <c r="N2563">
        <v>99</v>
      </c>
      <c r="O2563">
        <v>4</v>
      </c>
      <c r="P2563">
        <v>3420</v>
      </c>
      <c r="R2563">
        <v>0</v>
      </c>
    </row>
    <row r="2564" spans="1:38" x14ac:dyDescent="0.5">
      <c r="A2564">
        <v>14</v>
      </c>
      <c r="B2564">
        <v>725</v>
      </c>
      <c r="C2564">
        <v>2021</v>
      </c>
      <c r="D2564">
        <v>99</v>
      </c>
      <c r="E2564">
        <v>99</v>
      </c>
      <c r="F2564">
        <v>99</v>
      </c>
      <c r="G2564">
        <v>99</v>
      </c>
      <c r="H2564">
        <v>99</v>
      </c>
      <c r="I2564">
        <v>99</v>
      </c>
      <c r="J2564">
        <v>999</v>
      </c>
      <c r="K2564">
        <v>99</v>
      </c>
      <c r="L2564">
        <v>99</v>
      </c>
      <c r="M2564">
        <v>99</v>
      </c>
      <c r="N2564">
        <v>99</v>
      </c>
      <c r="O2564">
        <v>4</v>
      </c>
      <c r="P2564">
        <v>3420</v>
      </c>
      <c r="R2564">
        <v>0</v>
      </c>
    </row>
    <row r="2565" spans="1:38" x14ac:dyDescent="0.5">
      <c r="A2565">
        <v>14</v>
      </c>
      <c r="B2565">
        <v>726</v>
      </c>
      <c r="C2565">
        <v>2022</v>
      </c>
      <c r="D2565">
        <v>99</v>
      </c>
      <c r="E2565">
        <v>99</v>
      </c>
      <c r="F2565">
        <v>99</v>
      </c>
      <c r="G2565">
        <v>99</v>
      </c>
      <c r="H2565">
        <v>99</v>
      </c>
      <c r="I2565">
        <v>99</v>
      </c>
      <c r="J2565">
        <v>999</v>
      </c>
      <c r="K2565">
        <v>99</v>
      </c>
      <c r="L2565">
        <v>99</v>
      </c>
      <c r="M2565">
        <v>99</v>
      </c>
      <c r="N2565">
        <v>99</v>
      </c>
      <c r="O2565">
        <v>4</v>
      </c>
      <c r="P2565">
        <v>3420</v>
      </c>
      <c r="R2565">
        <v>0</v>
      </c>
    </row>
    <row r="2566" spans="1:38" x14ac:dyDescent="0.5">
      <c r="A2566">
        <v>14</v>
      </c>
      <c r="B2566">
        <v>727</v>
      </c>
      <c r="C2566">
        <v>2012</v>
      </c>
      <c r="D2566">
        <v>99</v>
      </c>
      <c r="E2566">
        <v>99</v>
      </c>
      <c r="F2566">
        <v>99</v>
      </c>
      <c r="G2566">
        <v>99</v>
      </c>
      <c r="H2566">
        <v>99</v>
      </c>
      <c r="I2566">
        <v>99</v>
      </c>
      <c r="J2566">
        <v>999</v>
      </c>
      <c r="K2566">
        <v>99</v>
      </c>
      <c r="L2566">
        <v>99</v>
      </c>
      <c r="M2566">
        <v>99</v>
      </c>
      <c r="N2566">
        <v>99</v>
      </c>
      <c r="O2566">
        <v>4</v>
      </c>
      <c r="P2566">
        <v>3421</v>
      </c>
      <c r="R2566">
        <v>0</v>
      </c>
    </row>
    <row r="2567" spans="1:38" x14ac:dyDescent="0.5">
      <c r="A2567">
        <v>14</v>
      </c>
      <c r="B2567">
        <v>728</v>
      </c>
      <c r="C2567">
        <v>2013</v>
      </c>
      <c r="D2567">
        <v>99</v>
      </c>
      <c r="E2567">
        <v>99</v>
      </c>
      <c r="F2567">
        <v>99</v>
      </c>
      <c r="G2567">
        <v>99</v>
      </c>
      <c r="H2567">
        <v>99</v>
      </c>
      <c r="I2567">
        <v>99</v>
      </c>
      <c r="J2567">
        <v>999</v>
      </c>
      <c r="K2567">
        <v>99</v>
      </c>
      <c r="L2567">
        <v>99</v>
      </c>
      <c r="M2567">
        <v>99</v>
      </c>
      <c r="N2567">
        <v>99</v>
      </c>
      <c r="O2567">
        <v>4</v>
      </c>
      <c r="P2567">
        <v>3421</v>
      </c>
      <c r="R2567">
        <v>0</v>
      </c>
    </row>
    <row r="2568" spans="1:38" x14ac:dyDescent="0.5">
      <c r="A2568">
        <v>14</v>
      </c>
      <c r="B2568">
        <v>729</v>
      </c>
      <c r="C2568">
        <v>2014</v>
      </c>
      <c r="D2568">
        <v>99</v>
      </c>
      <c r="E2568">
        <v>99</v>
      </c>
      <c r="F2568">
        <v>99</v>
      </c>
      <c r="G2568">
        <v>99</v>
      </c>
      <c r="H2568">
        <v>99</v>
      </c>
      <c r="I2568">
        <v>99</v>
      </c>
      <c r="J2568">
        <v>999</v>
      </c>
      <c r="K2568">
        <v>99</v>
      </c>
      <c r="L2568">
        <v>99</v>
      </c>
      <c r="M2568">
        <v>99</v>
      </c>
      <c r="N2568">
        <v>99</v>
      </c>
      <c r="O2568">
        <v>4</v>
      </c>
      <c r="P2568">
        <v>3421</v>
      </c>
      <c r="Q2568">
        <v>1</v>
      </c>
      <c r="R2568">
        <v>2</v>
      </c>
      <c r="S2568">
        <v>2</v>
      </c>
      <c r="T2568">
        <v>15.5</v>
      </c>
      <c r="U2568">
        <v>61</v>
      </c>
      <c r="V2568">
        <v>87.215601300108347</v>
      </c>
      <c r="W2568">
        <v>80.5</v>
      </c>
      <c r="X2568">
        <v>11.200000000000022</v>
      </c>
      <c r="Y2568">
        <v>3</v>
      </c>
      <c r="Z2568">
        <v>-100.0000000000009</v>
      </c>
      <c r="AA2568">
        <v>1.8816445573431179E-2</v>
      </c>
      <c r="AB2568">
        <v>1.9612034967892912E-2</v>
      </c>
    </row>
    <row r="2569" spans="1:38" x14ac:dyDescent="0.5">
      <c r="A2569">
        <v>14</v>
      </c>
      <c r="B2569">
        <v>730</v>
      </c>
      <c r="C2569">
        <v>2015</v>
      </c>
      <c r="D2569">
        <v>99</v>
      </c>
      <c r="E2569">
        <v>99</v>
      </c>
      <c r="F2569">
        <v>99</v>
      </c>
      <c r="G2569">
        <v>99</v>
      </c>
      <c r="H2569">
        <v>99</v>
      </c>
      <c r="I2569">
        <v>99</v>
      </c>
      <c r="J2569">
        <v>999</v>
      </c>
      <c r="K2569">
        <v>99</v>
      </c>
      <c r="L2569">
        <v>99</v>
      </c>
      <c r="M2569">
        <v>99</v>
      </c>
      <c r="N2569">
        <v>99</v>
      </c>
      <c r="O2569">
        <v>4</v>
      </c>
      <c r="P2569">
        <v>3421</v>
      </c>
      <c r="R2569">
        <v>0</v>
      </c>
    </row>
    <row r="2570" spans="1:38" x14ac:dyDescent="0.5">
      <c r="A2570">
        <v>14</v>
      </c>
      <c r="B2570">
        <v>731</v>
      </c>
      <c r="C2570">
        <v>2016</v>
      </c>
      <c r="D2570">
        <v>99</v>
      </c>
      <c r="E2570">
        <v>99</v>
      </c>
      <c r="F2570">
        <v>99</v>
      </c>
      <c r="G2570">
        <v>99</v>
      </c>
      <c r="H2570">
        <v>99</v>
      </c>
      <c r="I2570">
        <v>99</v>
      </c>
      <c r="J2570">
        <v>999</v>
      </c>
      <c r="K2570">
        <v>99</v>
      </c>
      <c r="L2570">
        <v>99</v>
      </c>
      <c r="M2570">
        <v>99</v>
      </c>
      <c r="N2570">
        <v>99</v>
      </c>
      <c r="O2570">
        <v>4</v>
      </c>
      <c r="P2570">
        <v>3421</v>
      </c>
      <c r="R2570">
        <v>0</v>
      </c>
    </row>
    <row r="2571" spans="1:38" x14ac:dyDescent="0.5">
      <c r="A2571">
        <v>14</v>
      </c>
      <c r="B2571">
        <v>732</v>
      </c>
      <c r="C2571">
        <v>2017</v>
      </c>
      <c r="D2571">
        <v>99</v>
      </c>
      <c r="E2571">
        <v>99</v>
      </c>
      <c r="F2571">
        <v>99</v>
      </c>
      <c r="G2571">
        <v>99</v>
      </c>
      <c r="H2571">
        <v>99</v>
      </c>
      <c r="I2571">
        <v>99</v>
      </c>
      <c r="J2571">
        <v>999</v>
      </c>
      <c r="K2571">
        <v>99</v>
      </c>
      <c r="L2571">
        <v>99</v>
      </c>
      <c r="M2571">
        <v>99</v>
      </c>
      <c r="N2571">
        <v>99</v>
      </c>
      <c r="O2571">
        <v>4</v>
      </c>
      <c r="P2571">
        <v>3421</v>
      </c>
      <c r="R2571">
        <v>0</v>
      </c>
    </row>
    <row r="2572" spans="1:38" x14ac:dyDescent="0.5">
      <c r="A2572">
        <v>14</v>
      </c>
      <c r="B2572">
        <v>733</v>
      </c>
      <c r="C2572">
        <v>2018</v>
      </c>
      <c r="D2572">
        <v>99</v>
      </c>
      <c r="E2572">
        <v>99</v>
      </c>
      <c r="F2572">
        <v>99</v>
      </c>
      <c r="G2572">
        <v>99</v>
      </c>
      <c r="H2572">
        <v>99</v>
      </c>
      <c r="I2572">
        <v>99</v>
      </c>
      <c r="J2572">
        <v>999</v>
      </c>
      <c r="K2572">
        <v>99</v>
      </c>
      <c r="L2572">
        <v>99</v>
      </c>
      <c r="M2572">
        <v>99</v>
      </c>
      <c r="N2572">
        <v>99</v>
      </c>
      <c r="O2572">
        <v>4</v>
      </c>
      <c r="P2572">
        <v>3421</v>
      </c>
      <c r="R2572">
        <v>0</v>
      </c>
    </row>
    <row r="2573" spans="1:38" x14ac:dyDescent="0.5">
      <c r="A2573">
        <v>14</v>
      </c>
      <c r="B2573">
        <v>734</v>
      </c>
      <c r="C2573">
        <v>2019</v>
      </c>
      <c r="D2573">
        <v>99</v>
      </c>
      <c r="E2573">
        <v>99</v>
      </c>
      <c r="F2573">
        <v>99</v>
      </c>
      <c r="G2573">
        <v>99</v>
      </c>
      <c r="H2573">
        <v>99</v>
      </c>
      <c r="I2573">
        <v>99</v>
      </c>
      <c r="J2573">
        <v>999</v>
      </c>
      <c r="K2573">
        <v>99</v>
      </c>
      <c r="L2573">
        <v>99</v>
      </c>
      <c r="M2573">
        <v>99</v>
      </c>
      <c r="N2573">
        <v>99</v>
      </c>
      <c r="O2573">
        <v>4</v>
      </c>
      <c r="P2573">
        <v>3421</v>
      </c>
      <c r="R2573">
        <v>0</v>
      </c>
    </row>
    <row r="2574" spans="1:38" x14ac:dyDescent="0.5">
      <c r="A2574">
        <v>14</v>
      </c>
      <c r="B2574">
        <v>735</v>
      </c>
      <c r="C2574">
        <v>2020</v>
      </c>
      <c r="D2574">
        <v>99</v>
      </c>
      <c r="E2574">
        <v>99</v>
      </c>
      <c r="F2574">
        <v>99</v>
      </c>
      <c r="G2574">
        <v>99</v>
      </c>
      <c r="H2574">
        <v>99</v>
      </c>
      <c r="I2574">
        <v>99</v>
      </c>
      <c r="J2574">
        <v>999</v>
      </c>
      <c r="K2574">
        <v>99</v>
      </c>
      <c r="L2574">
        <v>99</v>
      </c>
      <c r="M2574">
        <v>99</v>
      </c>
      <c r="N2574">
        <v>99</v>
      </c>
      <c r="O2574">
        <v>4</v>
      </c>
      <c r="P2574">
        <v>3421</v>
      </c>
      <c r="R2574">
        <v>0</v>
      </c>
    </row>
    <row r="2575" spans="1:38" x14ac:dyDescent="0.5">
      <c r="A2575">
        <v>14</v>
      </c>
      <c r="B2575">
        <v>736</v>
      </c>
      <c r="C2575">
        <v>2021</v>
      </c>
      <c r="D2575">
        <v>99</v>
      </c>
      <c r="E2575">
        <v>99</v>
      </c>
      <c r="F2575">
        <v>99</v>
      </c>
      <c r="G2575">
        <v>99</v>
      </c>
      <c r="H2575">
        <v>99</v>
      </c>
      <c r="I2575">
        <v>99</v>
      </c>
      <c r="J2575">
        <v>999</v>
      </c>
      <c r="K2575">
        <v>99</v>
      </c>
      <c r="L2575">
        <v>99</v>
      </c>
      <c r="M2575">
        <v>99</v>
      </c>
      <c r="N2575">
        <v>99</v>
      </c>
      <c r="O2575">
        <v>4</v>
      </c>
      <c r="P2575">
        <v>3421</v>
      </c>
      <c r="R2575">
        <v>0</v>
      </c>
    </row>
    <row r="2576" spans="1:38" x14ac:dyDescent="0.5">
      <c r="A2576">
        <v>14</v>
      </c>
      <c r="B2576">
        <v>737</v>
      </c>
      <c r="C2576">
        <v>2022</v>
      </c>
      <c r="D2576">
        <v>99</v>
      </c>
      <c r="E2576">
        <v>99</v>
      </c>
      <c r="F2576">
        <v>99</v>
      </c>
      <c r="G2576">
        <v>99</v>
      </c>
      <c r="H2576">
        <v>99</v>
      </c>
      <c r="I2576">
        <v>99</v>
      </c>
      <c r="J2576">
        <v>999</v>
      </c>
      <c r="K2576">
        <v>99</v>
      </c>
      <c r="L2576">
        <v>99</v>
      </c>
      <c r="M2576">
        <v>99</v>
      </c>
      <c r="N2576">
        <v>99</v>
      </c>
      <c r="O2576">
        <v>4</v>
      </c>
      <c r="P2576">
        <v>3421</v>
      </c>
      <c r="Q2576">
        <v>2</v>
      </c>
      <c r="R2576">
        <v>2</v>
      </c>
      <c r="S2576">
        <v>2</v>
      </c>
      <c r="T2576">
        <v>15.5</v>
      </c>
      <c r="U2576">
        <v>60.5</v>
      </c>
      <c r="V2576">
        <v>94.691224268689041</v>
      </c>
      <c r="W2576">
        <v>87.4</v>
      </c>
      <c r="X2576">
        <v>5.7999999999999501</v>
      </c>
      <c r="Y2576">
        <v>1.5</v>
      </c>
      <c r="Z2576">
        <v>-100.00000000000922</v>
      </c>
      <c r="AA2576">
        <v>6.9432390210033001E-3</v>
      </c>
      <c r="AB2576">
        <v>7.076156187753078E-3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</row>
    <row r="2577" spans="1:18" x14ac:dyDescent="0.5">
      <c r="A2577">
        <v>14</v>
      </c>
      <c r="B2577">
        <v>738</v>
      </c>
      <c r="C2577">
        <v>2012</v>
      </c>
      <c r="D2577">
        <v>99</v>
      </c>
      <c r="E2577">
        <v>99</v>
      </c>
      <c r="F2577">
        <v>99</v>
      </c>
      <c r="G2577">
        <v>99</v>
      </c>
      <c r="H2577">
        <v>99</v>
      </c>
      <c r="I2577">
        <v>99</v>
      </c>
      <c r="J2577">
        <v>999</v>
      </c>
      <c r="K2577">
        <v>99</v>
      </c>
      <c r="L2577">
        <v>99</v>
      </c>
      <c r="M2577">
        <v>99</v>
      </c>
      <c r="N2577">
        <v>99</v>
      </c>
      <c r="O2577">
        <v>4</v>
      </c>
      <c r="P2577">
        <v>3422</v>
      </c>
      <c r="R2577">
        <v>0</v>
      </c>
    </row>
    <row r="2578" spans="1:18" x14ac:dyDescent="0.5">
      <c r="A2578">
        <v>14</v>
      </c>
      <c r="B2578">
        <v>739</v>
      </c>
      <c r="C2578">
        <v>2013</v>
      </c>
      <c r="D2578">
        <v>99</v>
      </c>
      <c r="E2578">
        <v>99</v>
      </c>
      <c r="F2578">
        <v>99</v>
      </c>
      <c r="G2578">
        <v>99</v>
      </c>
      <c r="H2578">
        <v>99</v>
      </c>
      <c r="I2578">
        <v>99</v>
      </c>
      <c r="J2578">
        <v>999</v>
      </c>
      <c r="K2578">
        <v>99</v>
      </c>
      <c r="L2578">
        <v>99</v>
      </c>
      <c r="M2578">
        <v>99</v>
      </c>
      <c r="N2578">
        <v>99</v>
      </c>
      <c r="O2578">
        <v>4</v>
      </c>
      <c r="P2578">
        <v>3422</v>
      </c>
      <c r="R2578">
        <v>0</v>
      </c>
    </row>
    <row r="2579" spans="1:18" x14ac:dyDescent="0.5">
      <c r="A2579">
        <v>14</v>
      </c>
      <c r="B2579">
        <v>740</v>
      </c>
      <c r="C2579">
        <v>2014</v>
      </c>
      <c r="D2579">
        <v>99</v>
      </c>
      <c r="E2579">
        <v>99</v>
      </c>
      <c r="F2579">
        <v>99</v>
      </c>
      <c r="G2579">
        <v>99</v>
      </c>
      <c r="H2579">
        <v>99</v>
      </c>
      <c r="I2579">
        <v>99</v>
      </c>
      <c r="J2579">
        <v>999</v>
      </c>
      <c r="K2579">
        <v>99</v>
      </c>
      <c r="L2579">
        <v>99</v>
      </c>
      <c r="M2579">
        <v>99</v>
      </c>
      <c r="N2579">
        <v>99</v>
      </c>
      <c r="O2579">
        <v>4</v>
      </c>
      <c r="P2579">
        <v>3422</v>
      </c>
      <c r="R2579">
        <v>0</v>
      </c>
    </row>
    <row r="2580" spans="1:18" x14ac:dyDescent="0.5">
      <c r="A2580">
        <v>14</v>
      </c>
      <c r="B2580">
        <v>741</v>
      </c>
      <c r="C2580">
        <v>2015</v>
      </c>
      <c r="D2580">
        <v>99</v>
      </c>
      <c r="E2580">
        <v>99</v>
      </c>
      <c r="F2580">
        <v>99</v>
      </c>
      <c r="G2580">
        <v>99</v>
      </c>
      <c r="H2580">
        <v>99</v>
      </c>
      <c r="I2580">
        <v>99</v>
      </c>
      <c r="J2580">
        <v>999</v>
      </c>
      <c r="K2580">
        <v>99</v>
      </c>
      <c r="L2580">
        <v>99</v>
      </c>
      <c r="M2580">
        <v>99</v>
      </c>
      <c r="N2580">
        <v>99</v>
      </c>
      <c r="O2580">
        <v>4</v>
      </c>
      <c r="P2580">
        <v>3422</v>
      </c>
      <c r="R2580">
        <v>0</v>
      </c>
    </row>
    <row r="2581" spans="1:18" x14ac:dyDescent="0.5">
      <c r="A2581">
        <v>14</v>
      </c>
      <c r="B2581">
        <v>742</v>
      </c>
      <c r="C2581">
        <v>2016</v>
      </c>
      <c r="D2581">
        <v>99</v>
      </c>
      <c r="E2581">
        <v>99</v>
      </c>
      <c r="F2581">
        <v>99</v>
      </c>
      <c r="G2581">
        <v>99</v>
      </c>
      <c r="H2581">
        <v>99</v>
      </c>
      <c r="I2581">
        <v>99</v>
      </c>
      <c r="J2581">
        <v>999</v>
      </c>
      <c r="K2581">
        <v>99</v>
      </c>
      <c r="L2581">
        <v>99</v>
      </c>
      <c r="M2581">
        <v>99</v>
      </c>
      <c r="N2581">
        <v>99</v>
      </c>
      <c r="O2581">
        <v>4</v>
      </c>
      <c r="P2581">
        <v>3422</v>
      </c>
      <c r="R2581">
        <v>0</v>
      </c>
    </row>
    <row r="2582" spans="1:18" x14ac:dyDescent="0.5">
      <c r="A2582">
        <v>14</v>
      </c>
      <c r="B2582">
        <v>743</v>
      </c>
      <c r="C2582">
        <v>2017</v>
      </c>
      <c r="D2582">
        <v>99</v>
      </c>
      <c r="E2582">
        <v>99</v>
      </c>
      <c r="F2582">
        <v>99</v>
      </c>
      <c r="G2582">
        <v>99</v>
      </c>
      <c r="H2582">
        <v>99</v>
      </c>
      <c r="I2582">
        <v>99</v>
      </c>
      <c r="J2582">
        <v>999</v>
      </c>
      <c r="K2582">
        <v>99</v>
      </c>
      <c r="L2582">
        <v>99</v>
      </c>
      <c r="M2582">
        <v>99</v>
      </c>
      <c r="N2582">
        <v>99</v>
      </c>
      <c r="O2582">
        <v>4</v>
      </c>
      <c r="P2582">
        <v>3422</v>
      </c>
      <c r="R2582">
        <v>0</v>
      </c>
    </row>
    <row r="2583" spans="1:18" x14ac:dyDescent="0.5">
      <c r="A2583">
        <v>14</v>
      </c>
      <c r="B2583">
        <v>744</v>
      </c>
      <c r="C2583">
        <v>2018</v>
      </c>
      <c r="D2583">
        <v>99</v>
      </c>
      <c r="E2583">
        <v>99</v>
      </c>
      <c r="F2583">
        <v>99</v>
      </c>
      <c r="G2583">
        <v>99</v>
      </c>
      <c r="H2583">
        <v>99</v>
      </c>
      <c r="I2583">
        <v>99</v>
      </c>
      <c r="J2583">
        <v>999</v>
      </c>
      <c r="K2583">
        <v>99</v>
      </c>
      <c r="L2583">
        <v>99</v>
      </c>
      <c r="M2583">
        <v>99</v>
      </c>
      <c r="N2583">
        <v>99</v>
      </c>
      <c r="O2583">
        <v>4</v>
      </c>
      <c r="P2583">
        <v>3422</v>
      </c>
      <c r="R2583">
        <v>0</v>
      </c>
    </row>
    <row r="2584" spans="1:18" x14ac:dyDescent="0.5">
      <c r="A2584">
        <v>14</v>
      </c>
      <c r="B2584">
        <v>745</v>
      </c>
      <c r="C2584">
        <v>2019</v>
      </c>
      <c r="D2584">
        <v>99</v>
      </c>
      <c r="E2584">
        <v>99</v>
      </c>
      <c r="F2584">
        <v>99</v>
      </c>
      <c r="G2584">
        <v>99</v>
      </c>
      <c r="H2584">
        <v>99</v>
      </c>
      <c r="I2584">
        <v>99</v>
      </c>
      <c r="J2584">
        <v>999</v>
      </c>
      <c r="K2584">
        <v>99</v>
      </c>
      <c r="L2584">
        <v>99</v>
      </c>
      <c r="M2584">
        <v>99</v>
      </c>
      <c r="N2584">
        <v>99</v>
      </c>
      <c r="O2584">
        <v>4</v>
      </c>
      <c r="P2584">
        <v>3422</v>
      </c>
      <c r="R2584">
        <v>0</v>
      </c>
    </row>
    <row r="2585" spans="1:18" x14ac:dyDescent="0.5">
      <c r="A2585">
        <v>14</v>
      </c>
      <c r="B2585">
        <v>746</v>
      </c>
      <c r="C2585">
        <v>2020</v>
      </c>
      <c r="D2585">
        <v>99</v>
      </c>
      <c r="E2585">
        <v>99</v>
      </c>
      <c r="F2585">
        <v>99</v>
      </c>
      <c r="G2585">
        <v>99</v>
      </c>
      <c r="H2585">
        <v>99</v>
      </c>
      <c r="I2585">
        <v>99</v>
      </c>
      <c r="J2585">
        <v>999</v>
      </c>
      <c r="K2585">
        <v>99</v>
      </c>
      <c r="L2585">
        <v>99</v>
      </c>
      <c r="M2585">
        <v>99</v>
      </c>
      <c r="N2585">
        <v>99</v>
      </c>
      <c r="O2585">
        <v>4</v>
      </c>
      <c r="P2585">
        <v>3422</v>
      </c>
      <c r="R2585">
        <v>0</v>
      </c>
    </row>
    <row r="2586" spans="1:18" x14ac:dyDescent="0.5">
      <c r="A2586">
        <v>14</v>
      </c>
      <c r="B2586">
        <v>747</v>
      </c>
      <c r="C2586">
        <v>2021</v>
      </c>
      <c r="D2586">
        <v>99</v>
      </c>
      <c r="E2586">
        <v>99</v>
      </c>
      <c r="F2586">
        <v>99</v>
      </c>
      <c r="G2586">
        <v>99</v>
      </c>
      <c r="H2586">
        <v>99</v>
      </c>
      <c r="I2586">
        <v>99</v>
      </c>
      <c r="J2586">
        <v>999</v>
      </c>
      <c r="K2586">
        <v>99</v>
      </c>
      <c r="L2586">
        <v>99</v>
      </c>
      <c r="M2586">
        <v>99</v>
      </c>
      <c r="N2586">
        <v>99</v>
      </c>
      <c r="O2586">
        <v>4</v>
      </c>
      <c r="P2586">
        <v>3422</v>
      </c>
      <c r="R2586">
        <v>0</v>
      </c>
    </row>
    <row r="2587" spans="1:18" x14ac:dyDescent="0.5">
      <c r="A2587">
        <v>14</v>
      </c>
      <c r="B2587">
        <v>748</v>
      </c>
      <c r="C2587">
        <v>2022</v>
      </c>
      <c r="D2587">
        <v>99</v>
      </c>
      <c r="E2587">
        <v>99</v>
      </c>
      <c r="F2587">
        <v>99</v>
      </c>
      <c r="G2587">
        <v>99</v>
      </c>
      <c r="H2587">
        <v>99</v>
      </c>
      <c r="I2587">
        <v>99</v>
      </c>
      <c r="J2587">
        <v>999</v>
      </c>
      <c r="K2587">
        <v>99</v>
      </c>
      <c r="L2587">
        <v>99</v>
      </c>
      <c r="M2587">
        <v>99</v>
      </c>
      <c r="N2587">
        <v>99</v>
      </c>
      <c r="O2587">
        <v>4</v>
      </c>
      <c r="P2587">
        <v>3422</v>
      </c>
      <c r="R2587">
        <v>0</v>
      </c>
    </row>
    <row r="2588" spans="1:18" x14ac:dyDescent="0.5">
      <c r="A2588">
        <v>14</v>
      </c>
      <c r="B2588">
        <v>749</v>
      </c>
      <c r="C2588">
        <v>2012</v>
      </c>
      <c r="D2588">
        <v>99</v>
      </c>
      <c r="E2588">
        <v>99</v>
      </c>
      <c r="F2588">
        <v>99</v>
      </c>
      <c r="G2588">
        <v>99</v>
      </c>
      <c r="H2588">
        <v>99</v>
      </c>
      <c r="I2588">
        <v>99</v>
      </c>
      <c r="J2588">
        <v>999</v>
      </c>
      <c r="K2588">
        <v>99</v>
      </c>
      <c r="L2588">
        <v>99</v>
      </c>
      <c r="M2588">
        <v>99</v>
      </c>
      <c r="N2588">
        <v>99</v>
      </c>
      <c r="O2588">
        <v>4</v>
      </c>
      <c r="P2588">
        <v>3423</v>
      </c>
      <c r="R2588">
        <v>0</v>
      </c>
    </row>
    <row r="2589" spans="1:18" x14ac:dyDescent="0.5">
      <c r="A2589">
        <v>14</v>
      </c>
      <c r="B2589">
        <v>750</v>
      </c>
      <c r="C2589">
        <v>2013</v>
      </c>
      <c r="D2589">
        <v>99</v>
      </c>
      <c r="E2589">
        <v>99</v>
      </c>
      <c r="F2589">
        <v>99</v>
      </c>
      <c r="G2589">
        <v>99</v>
      </c>
      <c r="H2589">
        <v>99</v>
      </c>
      <c r="I2589">
        <v>99</v>
      </c>
      <c r="J2589">
        <v>999</v>
      </c>
      <c r="K2589">
        <v>99</v>
      </c>
      <c r="L2589">
        <v>99</v>
      </c>
      <c r="M2589">
        <v>99</v>
      </c>
      <c r="N2589">
        <v>99</v>
      </c>
      <c r="O2589">
        <v>4</v>
      </c>
      <c r="P2589">
        <v>3423</v>
      </c>
      <c r="R2589">
        <v>0</v>
      </c>
    </row>
    <row r="2590" spans="1:18" x14ac:dyDescent="0.5">
      <c r="A2590">
        <v>14</v>
      </c>
      <c r="B2590">
        <v>751</v>
      </c>
      <c r="C2590">
        <v>2014</v>
      </c>
      <c r="D2590">
        <v>99</v>
      </c>
      <c r="E2590">
        <v>99</v>
      </c>
      <c r="F2590">
        <v>99</v>
      </c>
      <c r="G2590">
        <v>99</v>
      </c>
      <c r="H2590">
        <v>99</v>
      </c>
      <c r="I2590">
        <v>99</v>
      </c>
      <c r="J2590">
        <v>999</v>
      </c>
      <c r="K2590">
        <v>99</v>
      </c>
      <c r="L2590">
        <v>99</v>
      </c>
      <c r="M2590">
        <v>99</v>
      </c>
      <c r="N2590">
        <v>99</v>
      </c>
      <c r="O2590">
        <v>4</v>
      </c>
      <c r="P2590">
        <v>3423</v>
      </c>
      <c r="R2590">
        <v>0</v>
      </c>
    </row>
    <row r="2591" spans="1:18" x14ac:dyDescent="0.5">
      <c r="A2591">
        <v>14</v>
      </c>
      <c r="B2591">
        <v>752</v>
      </c>
      <c r="C2591">
        <v>2015</v>
      </c>
      <c r="D2591">
        <v>99</v>
      </c>
      <c r="E2591">
        <v>99</v>
      </c>
      <c r="F2591">
        <v>99</v>
      </c>
      <c r="G2591">
        <v>99</v>
      </c>
      <c r="H2591">
        <v>99</v>
      </c>
      <c r="I2591">
        <v>99</v>
      </c>
      <c r="J2591">
        <v>999</v>
      </c>
      <c r="K2591">
        <v>99</v>
      </c>
      <c r="L2591">
        <v>99</v>
      </c>
      <c r="M2591">
        <v>99</v>
      </c>
      <c r="N2591">
        <v>99</v>
      </c>
      <c r="O2591">
        <v>4</v>
      </c>
      <c r="P2591">
        <v>3423</v>
      </c>
      <c r="R2591">
        <v>0</v>
      </c>
    </row>
    <row r="2592" spans="1:18" x14ac:dyDescent="0.5">
      <c r="A2592">
        <v>14</v>
      </c>
      <c r="B2592">
        <v>753</v>
      </c>
      <c r="C2592">
        <v>2016</v>
      </c>
      <c r="D2592">
        <v>99</v>
      </c>
      <c r="E2592">
        <v>99</v>
      </c>
      <c r="F2592">
        <v>99</v>
      </c>
      <c r="G2592">
        <v>99</v>
      </c>
      <c r="H2592">
        <v>99</v>
      </c>
      <c r="I2592">
        <v>99</v>
      </c>
      <c r="J2592">
        <v>999</v>
      </c>
      <c r="K2592">
        <v>99</v>
      </c>
      <c r="L2592">
        <v>99</v>
      </c>
      <c r="M2592">
        <v>99</v>
      </c>
      <c r="N2592">
        <v>99</v>
      </c>
      <c r="O2592">
        <v>4</v>
      </c>
      <c r="P2592">
        <v>3423</v>
      </c>
      <c r="R2592">
        <v>0</v>
      </c>
    </row>
    <row r="2593" spans="1:18" x14ac:dyDescent="0.5">
      <c r="A2593">
        <v>14</v>
      </c>
      <c r="B2593">
        <v>754</v>
      </c>
      <c r="C2593">
        <v>2017</v>
      </c>
      <c r="D2593">
        <v>99</v>
      </c>
      <c r="E2593">
        <v>99</v>
      </c>
      <c r="F2593">
        <v>99</v>
      </c>
      <c r="G2593">
        <v>99</v>
      </c>
      <c r="H2593">
        <v>99</v>
      </c>
      <c r="I2593">
        <v>99</v>
      </c>
      <c r="J2593">
        <v>999</v>
      </c>
      <c r="K2593">
        <v>99</v>
      </c>
      <c r="L2593">
        <v>99</v>
      </c>
      <c r="M2593">
        <v>99</v>
      </c>
      <c r="N2593">
        <v>99</v>
      </c>
      <c r="O2593">
        <v>4</v>
      </c>
      <c r="P2593">
        <v>3423</v>
      </c>
      <c r="R2593">
        <v>0</v>
      </c>
    </row>
    <row r="2594" spans="1:18" x14ac:dyDescent="0.5">
      <c r="A2594">
        <v>14</v>
      </c>
      <c r="B2594">
        <v>755</v>
      </c>
      <c r="C2594">
        <v>2018</v>
      </c>
      <c r="D2594">
        <v>99</v>
      </c>
      <c r="E2594">
        <v>99</v>
      </c>
      <c r="F2594">
        <v>99</v>
      </c>
      <c r="G2594">
        <v>99</v>
      </c>
      <c r="H2594">
        <v>99</v>
      </c>
      <c r="I2594">
        <v>99</v>
      </c>
      <c r="J2594">
        <v>999</v>
      </c>
      <c r="K2594">
        <v>99</v>
      </c>
      <c r="L2594">
        <v>99</v>
      </c>
      <c r="M2594">
        <v>99</v>
      </c>
      <c r="N2594">
        <v>99</v>
      </c>
      <c r="O2594">
        <v>4</v>
      </c>
      <c r="P2594">
        <v>3423</v>
      </c>
      <c r="R2594">
        <v>0</v>
      </c>
    </row>
    <row r="2595" spans="1:18" x14ac:dyDescent="0.5">
      <c r="A2595">
        <v>14</v>
      </c>
      <c r="B2595">
        <v>756</v>
      </c>
      <c r="C2595">
        <v>2019</v>
      </c>
      <c r="D2595">
        <v>99</v>
      </c>
      <c r="E2595">
        <v>99</v>
      </c>
      <c r="F2595">
        <v>99</v>
      </c>
      <c r="G2595">
        <v>99</v>
      </c>
      <c r="H2595">
        <v>99</v>
      </c>
      <c r="I2595">
        <v>99</v>
      </c>
      <c r="J2595">
        <v>999</v>
      </c>
      <c r="K2595">
        <v>99</v>
      </c>
      <c r="L2595">
        <v>99</v>
      </c>
      <c r="M2595">
        <v>99</v>
      </c>
      <c r="N2595">
        <v>99</v>
      </c>
      <c r="O2595">
        <v>4</v>
      </c>
      <c r="P2595">
        <v>3423</v>
      </c>
      <c r="R2595">
        <v>0</v>
      </c>
    </row>
    <row r="2596" spans="1:18" x14ac:dyDescent="0.5">
      <c r="A2596">
        <v>14</v>
      </c>
      <c r="B2596">
        <v>757</v>
      </c>
      <c r="C2596">
        <v>2020</v>
      </c>
      <c r="D2596">
        <v>99</v>
      </c>
      <c r="E2596">
        <v>99</v>
      </c>
      <c r="F2596">
        <v>99</v>
      </c>
      <c r="G2596">
        <v>99</v>
      </c>
      <c r="H2596">
        <v>99</v>
      </c>
      <c r="I2596">
        <v>99</v>
      </c>
      <c r="J2596">
        <v>999</v>
      </c>
      <c r="K2596">
        <v>99</v>
      </c>
      <c r="L2596">
        <v>99</v>
      </c>
      <c r="M2596">
        <v>99</v>
      </c>
      <c r="N2596">
        <v>99</v>
      </c>
      <c r="O2596">
        <v>4</v>
      </c>
      <c r="P2596">
        <v>3423</v>
      </c>
      <c r="R2596">
        <v>0</v>
      </c>
    </row>
    <row r="2597" spans="1:18" x14ac:dyDescent="0.5">
      <c r="A2597">
        <v>14</v>
      </c>
      <c r="B2597">
        <v>758</v>
      </c>
      <c r="C2597">
        <v>2021</v>
      </c>
      <c r="D2597">
        <v>99</v>
      </c>
      <c r="E2597">
        <v>99</v>
      </c>
      <c r="F2597">
        <v>99</v>
      </c>
      <c r="G2597">
        <v>99</v>
      </c>
      <c r="H2597">
        <v>99</v>
      </c>
      <c r="I2597">
        <v>99</v>
      </c>
      <c r="J2597">
        <v>999</v>
      </c>
      <c r="K2597">
        <v>99</v>
      </c>
      <c r="L2597">
        <v>99</v>
      </c>
      <c r="M2597">
        <v>99</v>
      </c>
      <c r="N2597">
        <v>99</v>
      </c>
      <c r="O2597">
        <v>4</v>
      </c>
      <c r="P2597">
        <v>3423</v>
      </c>
      <c r="R2597">
        <v>0</v>
      </c>
    </row>
    <row r="2598" spans="1:18" x14ac:dyDescent="0.5">
      <c r="A2598">
        <v>14</v>
      </c>
      <c r="B2598">
        <v>759</v>
      </c>
      <c r="C2598">
        <v>2022</v>
      </c>
      <c r="D2598">
        <v>99</v>
      </c>
      <c r="E2598">
        <v>99</v>
      </c>
      <c r="F2598">
        <v>99</v>
      </c>
      <c r="G2598">
        <v>99</v>
      </c>
      <c r="H2598">
        <v>99</v>
      </c>
      <c r="I2598">
        <v>99</v>
      </c>
      <c r="J2598">
        <v>999</v>
      </c>
      <c r="K2598">
        <v>99</v>
      </c>
      <c r="L2598">
        <v>99</v>
      </c>
      <c r="M2598">
        <v>99</v>
      </c>
      <c r="N2598">
        <v>99</v>
      </c>
      <c r="O2598">
        <v>4</v>
      </c>
      <c r="P2598">
        <v>3423</v>
      </c>
      <c r="R2598">
        <v>0</v>
      </c>
    </row>
    <row r="2599" spans="1:18" x14ac:dyDescent="0.5">
      <c r="A2599">
        <v>14</v>
      </c>
      <c r="B2599">
        <v>760</v>
      </c>
      <c r="C2599">
        <v>2012</v>
      </c>
      <c r="D2599">
        <v>99</v>
      </c>
      <c r="E2599">
        <v>99</v>
      </c>
      <c r="F2599">
        <v>99</v>
      </c>
      <c r="G2599">
        <v>99</v>
      </c>
      <c r="H2599">
        <v>99</v>
      </c>
      <c r="I2599">
        <v>99</v>
      </c>
      <c r="J2599">
        <v>999</v>
      </c>
      <c r="K2599">
        <v>99</v>
      </c>
      <c r="L2599">
        <v>99</v>
      </c>
      <c r="M2599">
        <v>99</v>
      </c>
      <c r="N2599">
        <v>99</v>
      </c>
      <c r="O2599">
        <v>4</v>
      </c>
      <c r="P2599">
        <v>3424</v>
      </c>
      <c r="R2599">
        <v>0</v>
      </c>
    </row>
    <row r="2600" spans="1:18" x14ac:dyDescent="0.5">
      <c r="A2600">
        <v>14</v>
      </c>
      <c r="B2600">
        <v>761</v>
      </c>
      <c r="C2600">
        <v>2013</v>
      </c>
      <c r="D2600">
        <v>99</v>
      </c>
      <c r="E2600">
        <v>99</v>
      </c>
      <c r="F2600">
        <v>99</v>
      </c>
      <c r="G2600">
        <v>99</v>
      </c>
      <c r="H2600">
        <v>99</v>
      </c>
      <c r="I2600">
        <v>99</v>
      </c>
      <c r="J2600">
        <v>999</v>
      </c>
      <c r="K2600">
        <v>99</v>
      </c>
      <c r="L2600">
        <v>99</v>
      </c>
      <c r="M2600">
        <v>99</v>
      </c>
      <c r="N2600">
        <v>99</v>
      </c>
      <c r="O2600">
        <v>4</v>
      </c>
      <c r="P2600">
        <v>3424</v>
      </c>
      <c r="R2600">
        <v>0</v>
      </c>
    </row>
    <row r="2601" spans="1:18" x14ac:dyDescent="0.5">
      <c r="A2601">
        <v>14</v>
      </c>
      <c r="B2601">
        <v>762</v>
      </c>
      <c r="C2601">
        <v>2014</v>
      </c>
      <c r="D2601">
        <v>99</v>
      </c>
      <c r="E2601">
        <v>99</v>
      </c>
      <c r="F2601">
        <v>99</v>
      </c>
      <c r="G2601">
        <v>99</v>
      </c>
      <c r="H2601">
        <v>99</v>
      </c>
      <c r="I2601">
        <v>99</v>
      </c>
      <c r="J2601">
        <v>999</v>
      </c>
      <c r="K2601">
        <v>99</v>
      </c>
      <c r="L2601">
        <v>99</v>
      </c>
      <c r="M2601">
        <v>99</v>
      </c>
      <c r="N2601">
        <v>99</v>
      </c>
      <c r="O2601">
        <v>4</v>
      </c>
      <c r="P2601">
        <v>3424</v>
      </c>
      <c r="R2601">
        <v>0</v>
      </c>
    </row>
    <row r="2602" spans="1:18" x14ac:dyDescent="0.5">
      <c r="A2602">
        <v>14</v>
      </c>
      <c r="B2602">
        <v>763</v>
      </c>
      <c r="C2602">
        <v>2015</v>
      </c>
      <c r="D2602">
        <v>99</v>
      </c>
      <c r="E2602">
        <v>99</v>
      </c>
      <c r="F2602">
        <v>99</v>
      </c>
      <c r="G2602">
        <v>99</v>
      </c>
      <c r="H2602">
        <v>99</v>
      </c>
      <c r="I2602">
        <v>99</v>
      </c>
      <c r="J2602">
        <v>999</v>
      </c>
      <c r="K2602">
        <v>99</v>
      </c>
      <c r="L2602">
        <v>99</v>
      </c>
      <c r="M2602">
        <v>99</v>
      </c>
      <c r="N2602">
        <v>99</v>
      </c>
      <c r="O2602">
        <v>4</v>
      </c>
      <c r="P2602">
        <v>3424</v>
      </c>
      <c r="R2602">
        <v>0</v>
      </c>
    </row>
    <row r="2603" spans="1:18" x14ac:dyDescent="0.5">
      <c r="A2603">
        <v>14</v>
      </c>
      <c r="B2603">
        <v>764</v>
      </c>
      <c r="C2603">
        <v>2016</v>
      </c>
      <c r="D2603">
        <v>99</v>
      </c>
      <c r="E2603">
        <v>99</v>
      </c>
      <c r="F2603">
        <v>99</v>
      </c>
      <c r="G2603">
        <v>99</v>
      </c>
      <c r="H2603">
        <v>99</v>
      </c>
      <c r="I2603">
        <v>99</v>
      </c>
      <c r="J2603">
        <v>999</v>
      </c>
      <c r="K2603">
        <v>99</v>
      </c>
      <c r="L2603">
        <v>99</v>
      </c>
      <c r="M2603">
        <v>99</v>
      </c>
      <c r="N2603">
        <v>99</v>
      </c>
      <c r="O2603">
        <v>4</v>
      </c>
      <c r="P2603">
        <v>3424</v>
      </c>
      <c r="R2603">
        <v>0</v>
      </c>
    </row>
    <row r="2604" spans="1:18" x14ac:dyDescent="0.5">
      <c r="A2604">
        <v>14</v>
      </c>
      <c r="B2604">
        <v>765</v>
      </c>
      <c r="C2604">
        <v>2017</v>
      </c>
      <c r="D2604">
        <v>99</v>
      </c>
      <c r="E2604">
        <v>99</v>
      </c>
      <c r="F2604">
        <v>99</v>
      </c>
      <c r="G2604">
        <v>99</v>
      </c>
      <c r="H2604">
        <v>99</v>
      </c>
      <c r="I2604">
        <v>99</v>
      </c>
      <c r="J2604">
        <v>999</v>
      </c>
      <c r="K2604">
        <v>99</v>
      </c>
      <c r="L2604">
        <v>99</v>
      </c>
      <c r="M2604">
        <v>99</v>
      </c>
      <c r="N2604">
        <v>99</v>
      </c>
      <c r="O2604">
        <v>4</v>
      </c>
      <c r="P2604">
        <v>3424</v>
      </c>
      <c r="R2604">
        <v>0</v>
      </c>
    </row>
    <row r="2605" spans="1:18" x14ac:dyDescent="0.5">
      <c r="A2605">
        <v>14</v>
      </c>
      <c r="B2605">
        <v>766</v>
      </c>
      <c r="C2605">
        <v>2018</v>
      </c>
      <c r="D2605">
        <v>99</v>
      </c>
      <c r="E2605">
        <v>99</v>
      </c>
      <c r="F2605">
        <v>99</v>
      </c>
      <c r="G2605">
        <v>99</v>
      </c>
      <c r="H2605">
        <v>99</v>
      </c>
      <c r="I2605">
        <v>99</v>
      </c>
      <c r="J2605">
        <v>999</v>
      </c>
      <c r="K2605">
        <v>99</v>
      </c>
      <c r="L2605">
        <v>99</v>
      </c>
      <c r="M2605">
        <v>99</v>
      </c>
      <c r="N2605">
        <v>99</v>
      </c>
      <c r="O2605">
        <v>4</v>
      </c>
      <c r="P2605">
        <v>3424</v>
      </c>
      <c r="R2605">
        <v>0</v>
      </c>
    </row>
    <row r="2606" spans="1:18" x14ac:dyDescent="0.5">
      <c r="A2606">
        <v>14</v>
      </c>
      <c r="B2606">
        <v>767</v>
      </c>
      <c r="C2606">
        <v>2019</v>
      </c>
      <c r="D2606">
        <v>99</v>
      </c>
      <c r="E2606">
        <v>99</v>
      </c>
      <c r="F2606">
        <v>99</v>
      </c>
      <c r="G2606">
        <v>99</v>
      </c>
      <c r="H2606">
        <v>99</v>
      </c>
      <c r="I2606">
        <v>99</v>
      </c>
      <c r="J2606">
        <v>999</v>
      </c>
      <c r="K2606">
        <v>99</v>
      </c>
      <c r="L2606">
        <v>99</v>
      </c>
      <c r="M2606">
        <v>99</v>
      </c>
      <c r="N2606">
        <v>99</v>
      </c>
      <c r="O2606">
        <v>4</v>
      </c>
      <c r="P2606">
        <v>3424</v>
      </c>
      <c r="R2606">
        <v>0</v>
      </c>
    </row>
    <row r="2607" spans="1:18" x14ac:dyDescent="0.5">
      <c r="A2607">
        <v>14</v>
      </c>
      <c r="B2607">
        <v>768</v>
      </c>
      <c r="C2607">
        <v>2020</v>
      </c>
      <c r="D2607">
        <v>99</v>
      </c>
      <c r="E2607">
        <v>99</v>
      </c>
      <c r="F2607">
        <v>99</v>
      </c>
      <c r="G2607">
        <v>99</v>
      </c>
      <c r="H2607">
        <v>99</v>
      </c>
      <c r="I2607">
        <v>99</v>
      </c>
      <c r="J2607">
        <v>999</v>
      </c>
      <c r="K2607">
        <v>99</v>
      </c>
      <c r="L2607">
        <v>99</v>
      </c>
      <c r="M2607">
        <v>99</v>
      </c>
      <c r="N2607">
        <v>99</v>
      </c>
      <c r="O2607">
        <v>4</v>
      </c>
      <c r="P2607">
        <v>3424</v>
      </c>
      <c r="R2607">
        <v>0</v>
      </c>
    </row>
    <row r="2608" spans="1:18" x14ac:dyDescent="0.5">
      <c r="A2608">
        <v>14</v>
      </c>
      <c r="B2608">
        <v>769</v>
      </c>
      <c r="C2608">
        <v>2021</v>
      </c>
      <c r="D2608">
        <v>99</v>
      </c>
      <c r="E2608">
        <v>99</v>
      </c>
      <c r="F2608">
        <v>99</v>
      </c>
      <c r="G2608">
        <v>99</v>
      </c>
      <c r="H2608">
        <v>99</v>
      </c>
      <c r="I2608">
        <v>99</v>
      </c>
      <c r="J2608">
        <v>999</v>
      </c>
      <c r="K2608">
        <v>99</v>
      </c>
      <c r="L2608">
        <v>99</v>
      </c>
      <c r="M2608">
        <v>99</v>
      </c>
      <c r="N2608">
        <v>99</v>
      </c>
      <c r="O2608">
        <v>4</v>
      </c>
      <c r="P2608">
        <v>3424</v>
      </c>
      <c r="R2608">
        <v>0</v>
      </c>
    </row>
    <row r="2609" spans="1:18" x14ac:dyDescent="0.5">
      <c r="A2609">
        <v>14</v>
      </c>
      <c r="B2609">
        <v>770</v>
      </c>
      <c r="C2609">
        <v>2022</v>
      </c>
      <c r="D2609">
        <v>99</v>
      </c>
      <c r="E2609">
        <v>99</v>
      </c>
      <c r="F2609">
        <v>99</v>
      </c>
      <c r="G2609">
        <v>99</v>
      </c>
      <c r="H2609">
        <v>99</v>
      </c>
      <c r="I2609">
        <v>99</v>
      </c>
      <c r="J2609">
        <v>999</v>
      </c>
      <c r="K2609">
        <v>99</v>
      </c>
      <c r="L2609">
        <v>99</v>
      </c>
      <c r="M2609">
        <v>99</v>
      </c>
      <c r="N2609">
        <v>99</v>
      </c>
      <c r="O2609">
        <v>4</v>
      </c>
      <c r="P2609">
        <v>3424</v>
      </c>
      <c r="R2609">
        <v>0</v>
      </c>
    </row>
    <row r="2610" spans="1:18" x14ac:dyDescent="0.5">
      <c r="A2610">
        <v>14</v>
      </c>
      <c r="B2610">
        <v>771</v>
      </c>
      <c r="C2610">
        <v>2012</v>
      </c>
      <c r="D2610">
        <v>99</v>
      </c>
      <c r="E2610">
        <v>99</v>
      </c>
      <c r="F2610">
        <v>99</v>
      </c>
      <c r="G2610">
        <v>99</v>
      </c>
      <c r="H2610">
        <v>99</v>
      </c>
      <c r="I2610">
        <v>99</v>
      </c>
      <c r="J2610">
        <v>999</v>
      </c>
      <c r="K2610">
        <v>99</v>
      </c>
      <c r="L2610">
        <v>99</v>
      </c>
      <c r="M2610">
        <v>99</v>
      </c>
      <c r="N2610">
        <v>99</v>
      </c>
      <c r="O2610">
        <v>4</v>
      </c>
      <c r="P2610">
        <v>3425</v>
      </c>
      <c r="R2610">
        <v>0</v>
      </c>
    </row>
    <row r="2611" spans="1:18" x14ac:dyDescent="0.5">
      <c r="A2611">
        <v>14</v>
      </c>
      <c r="B2611">
        <v>772</v>
      </c>
      <c r="C2611">
        <v>2013</v>
      </c>
      <c r="D2611">
        <v>99</v>
      </c>
      <c r="E2611">
        <v>99</v>
      </c>
      <c r="F2611">
        <v>99</v>
      </c>
      <c r="G2611">
        <v>99</v>
      </c>
      <c r="H2611">
        <v>99</v>
      </c>
      <c r="I2611">
        <v>99</v>
      </c>
      <c r="J2611">
        <v>999</v>
      </c>
      <c r="K2611">
        <v>99</v>
      </c>
      <c r="L2611">
        <v>99</v>
      </c>
      <c r="M2611">
        <v>99</v>
      </c>
      <c r="N2611">
        <v>99</v>
      </c>
      <c r="O2611">
        <v>4</v>
      </c>
      <c r="P2611">
        <v>3425</v>
      </c>
      <c r="R2611">
        <v>0</v>
      </c>
    </row>
    <row r="2612" spans="1:18" x14ac:dyDescent="0.5">
      <c r="A2612">
        <v>14</v>
      </c>
      <c r="B2612">
        <v>773</v>
      </c>
      <c r="C2612">
        <v>2014</v>
      </c>
      <c r="D2612">
        <v>99</v>
      </c>
      <c r="E2612">
        <v>99</v>
      </c>
      <c r="F2612">
        <v>99</v>
      </c>
      <c r="G2612">
        <v>99</v>
      </c>
      <c r="H2612">
        <v>99</v>
      </c>
      <c r="I2612">
        <v>99</v>
      </c>
      <c r="J2612">
        <v>999</v>
      </c>
      <c r="K2612">
        <v>99</v>
      </c>
      <c r="L2612">
        <v>99</v>
      </c>
      <c r="M2612">
        <v>99</v>
      </c>
      <c r="N2612">
        <v>99</v>
      </c>
      <c r="O2612">
        <v>4</v>
      </c>
      <c r="P2612">
        <v>3425</v>
      </c>
      <c r="R2612">
        <v>0</v>
      </c>
    </row>
    <row r="2613" spans="1:18" x14ac:dyDescent="0.5">
      <c r="A2613">
        <v>14</v>
      </c>
      <c r="B2613">
        <v>774</v>
      </c>
      <c r="C2613">
        <v>2015</v>
      </c>
      <c r="D2613">
        <v>99</v>
      </c>
      <c r="E2613">
        <v>99</v>
      </c>
      <c r="F2613">
        <v>99</v>
      </c>
      <c r="G2613">
        <v>99</v>
      </c>
      <c r="H2613">
        <v>99</v>
      </c>
      <c r="I2613">
        <v>99</v>
      </c>
      <c r="J2613">
        <v>999</v>
      </c>
      <c r="K2613">
        <v>99</v>
      </c>
      <c r="L2613">
        <v>99</v>
      </c>
      <c r="M2613">
        <v>99</v>
      </c>
      <c r="N2613">
        <v>99</v>
      </c>
      <c r="O2613">
        <v>4</v>
      </c>
      <c r="P2613">
        <v>3425</v>
      </c>
      <c r="R2613">
        <v>0</v>
      </c>
    </row>
    <row r="2614" spans="1:18" x14ac:dyDescent="0.5">
      <c r="A2614">
        <v>14</v>
      </c>
      <c r="B2614">
        <v>775</v>
      </c>
      <c r="C2614">
        <v>2016</v>
      </c>
      <c r="D2614">
        <v>99</v>
      </c>
      <c r="E2614">
        <v>99</v>
      </c>
      <c r="F2614">
        <v>99</v>
      </c>
      <c r="G2614">
        <v>99</v>
      </c>
      <c r="H2614">
        <v>99</v>
      </c>
      <c r="I2614">
        <v>99</v>
      </c>
      <c r="J2614">
        <v>999</v>
      </c>
      <c r="K2614">
        <v>99</v>
      </c>
      <c r="L2614">
        <v>99</v>
      </c>
      <c r="M2614">
        <v>99</v>
      </c>
      <c r="N2614">
        <v>99</v>
      </c>
      <c r="O2614">
        <v>4</v>
      </c>
      <c r="P2614">
        <v>3425</v>
      </c>
      <c r="R2614">
        <v>0</v>
      </c>
    </row>
    <row r="2615" spans="1:18" x14ac:dyDescent="0.5">
      <c r="A2615">
        <v>14</v>
      </c>
      <c r="B2615">
        <v>776</v>
      </c>
      <c r="C2615">
        <v>2017</v>
      </c>
      <c r="D2615">
        <v>99</v>
      </c>
      <c r="E2615">
        <v>99</v>
      </c>
      <c r="F2615">
        <v>99</v>
      </c>
      <c r="G2615">
        <v>99</v>
      </c>
      <c r="H2615">
        <v>99</v>
      </c>
      <c r="I2615">
        <v>99</v>
      </c>
      <c r="J2615">
        <v>999</v>
      </c>
      <c r="K2615">
        <v>99</v>
      </c>
      <c r="L2615">
        <v>99</v>
      </c>
      <c r="M2615">
        <v>99</v>
      </c>
      <c r="N2615">
        <v>99</v>
      </c>
      <c r="O2615">
        <v>4</v>
      </c>
      <c r="P2615">
        <v>3425</v>
      </c>
      <c r="R2615">
        <v>0</v>
      </c>
    </row>
    <row r="2616" spans="1:18" x14ac:dyDescent="0.5">
      <c r="A2616">
        <v>14</v>
      </c>
      <c r="B2616">
        <v>777</v>
      </c>
      <c r="C2616">
        <v>2018</v>
      </c>
      <c r="D2616">
        <v>99</v>
      </c>
      <c r="E2616">
        <v>99</v>
      </c>
      <c r="F2616">
        <v>99</v>
      </c>
      <c r="G2616">
        <v>99</v>
      </c>
      <c r="H2616">
        <v>99</v>
      </c>
      <c r="I2616">
        <v>99</v>
      </c>
      <c r="J2616">
        <v>999</v>
      </c>
      <c r="K2616">
        <v>99</v>
      </c>
      <c r="L2616">
        <v>99</v>
      </c>
      <c r="M2616">
        <v>99</v>
      </c>
      <c r="N2616">
        <v>99</v>
      </c>
      <c r="O2616">
        <v>4</v>
      </c>
      <c r="P2616">
        <v>3425</v>
      </c>
      <c r="R2616">
        <v>0</v>
      </c>
    </row>
    <row r="2617" spans="1:18" x14ac:dyDescent="0.5">
      <c r="A2617">
        <v>14</v>
      </c>
      <c r="B2617">
        <v>778</v>
      </c>
      <c r="C2617">
        <v>2019</v>
      </c>
      <c r="D2617">
        <v>99</v>
      </c>
      <c r="E2617">
        <v>99</v>
      </c>
      <c r="F2617">
        <v>99</v>
      </c>
      <c r="G2617">
        <v>99</v>
      </c>
      <c r="H2617">
        <v>99</v>
      </c>
      <c r="I2617">
        <v>99</v>
      </c>
      <c r="J2617">
        <v>999</v>
      </c>
      <c r="K2617">
        <v>99</v>
      </c>
      <c r="L2617">
        <v>99</v>
      </c>
      <c r="M2617">
        <v>99</v>
      </c>
      <c r="N2617">
        <v>99</v>
      </c>
      <c r="O2617">
        <v>4</v>
      </c>
      <c r="P2617">
        <v>3425</v>
      </c>
      <c r="R2617">
        <v>0</v>
      </c>
    </row>
    <row r="2618" spans="1:18" x14ac:dyDescent="0.5">
      <c r="A2618">
        <v>14</v>
      </c>
      <c r="B2618">
        <v>779</v>
      </c>
      <c r="C2618">
        <v>2020</v>
      </c>
      <c r="D2618">
        <v>99</v>
      </c>
      <c r="E2618">
        <v>99</v>
      </c>
      <c r="F2618">
        <v>99</v>
      </c>
      <c r="G2618">
        <v>99</v>
      </c>
      <c r="H2618">
        <v>99</v>
      </c>
      <c r="I2618">
        <v>99</v>
      </c>
      <c r="J2618">
        <v>999</v>
      </c>
      <c r="K2618">
        <v>99</v>
      </c>
      <c r="L2618">
        <v>99</v>
      </c>
      <c r="M2618">
        <v>99</v>
      </c>
      <c r="N2618">
        <v>99</v>
      </c>
      <c r="O2618">
        <v>4</v>
      </c>
      <c r="P2618">
        <v>3425</v>
      </c>
      <c r="R2618">
        <v>0</v>
      </c>
    </row>
    <row r="2619" spans="1:18" x14ac:dyDescent="0.5">
      <c r="A2619">
        <v>14</v>
      </c>
      <c r="B2619">
        <v>780</v>
      </c>
      <c r="C2619">
        <v>2021</v>
      </c>
      <c r="D2619">
        <v>99</v>
      </c>
      <c r="E2619">
        <v>99</v>
      </c>
      <c r="F2619">
        <v>99</v>
      </c>
      <c r="G2619">
        <v>99</v>
      </c>
      <c r="H2619">
        <v>99</v>
      </c>
      <c r="I2619">
        <v>99</v>
      </c>
      <c r="J2619">
        <v>999</v>
      </c>
      <c r="K2619">
        <v>99</v>
      </c>
      <c r="L2619">
        <v>99</v>
      </c>
      <c r="M2619">
        <v>99</v>
      </c>
      <c r="N2619">
        <v>99</v>
      </c>
      <c r="O2619">
        <v>4</v>
      </c>
      <c r="P2619">
        <v>3425</v>
      </c>
      <c r="R2619">
        <v>0</v>
      </c>
    </row>
    <row r="2620" spans="1:18" x14ac:dyDescent="0.5">
      <c r="A2620">
        <v>14</v>
      </c>
      <c r="B2620">
        <v>781</v>
      </c>
      <c r="C2620">
        <v>2022</v>
      </c>
      <c r="D2620">
        <v>99</v>
      </c>
      <c r="E2620">
        <v>99</v>
      </c>
      <c r="F2620">
        <v>99</v>
      </c>
      <c r="G2620">
        <v>99</v>
      </c>
      <c r="H2620">
        <v>99</v>
      </c>
      <c r="I2620">
        <v>99</v>
      </c>
      <c r="J2620">
        <v>999</v>
      </c>
      <c r="K2620">
        <v>99</v>
      </c>
      <c r="L2620">
        <v>99</v>
      </c>
      <c r="M2620">
        <v>99</v>
      </c>
      <c r="N2620">
        <v>99</v>
      </c>
      <c r="O2620">
        <v>4</v>
      </c>
      <c r="P2620">
        <v>3425</v>
      </c>
      <c r="R2620">
        <v>0</v>
      </c>
    </row>
    <row r="2621" spans="1:18" x14ac:dyDescent="0.5">
      <c r="A2621">
        <v>14</v>
      </c>
      <c r="B2621">
        <v>782</v>
      </c>
      <c r="C2621">
        <v>2012</v>
      </c>
      <c r="D2621">
        <v>99</v>
      </c>
      <c r="E2621">
        <v>99</v>
      </c>
      <c r="F2621">
        <v>99</v>
      </c>
      <c r="G2621">
        <v>99</v>
      </c>
      <c r="H2621">
        <v>99</v>
      </c>
      <c r="I2621">
        <v>99</v>
      </c>
      <c r="J2621">
        <v>999</v>
      </c>
      <c r="K2621">
        <v>99</v>
      </c>
      <c r="L2621">
        <v>99</v>
      </c>
      <c r="M2621">
        <v>99</v>
      </c>
      <c r="N2621">
        <v>99</v>
      </c>
      <c r="O2621">
        <v>4</v>
      </c>
      <c r="P2621">
        <v>3426</v>
      </c>
      <c r="R2621">
        <v>0</v>
      </c>
    </row>
    <row r="2622" spans="1:18" x14ac:dyDescent="0.5">
      <c r="A2622">
        <v>14</v>
      </c>
      <c r="B2622">
        <v>783</v>
      </c>
      <c r="C2622">
        <v>2013</v>
      </c>
      <c r="D2622">
        <v>99</v>
      </c>
      <c r="E2622">
        <v>99</v>
      </c>
      <c r="F2622">
        <v>99</v>
      </c>
      <c r="G2622">
        <v>99</v>
      </c>
      <c r="H2622">
        <v>99</v>
      </c>
      <c r="I2622">
        <v>99</v>
      </c>
      <c r="J2622">
        <v>999</v>
      </c>
      <c r="K2622">
        <v>99</v>
      </c>
      <c r="L2622">
        <v>99</v>
      </c>
      <c r="M2622">
        <v>99</v>
      </c>
      <c r="N2622">
        <v>99</v>
      </c>
      <c r="O2622">
        <v>4</v>
      </c>
      <c r="P2622">
        <v>3426</v>
      </c>
      <c r="R2622">
        <v>0</v>
      </c>
    </row>
    <row r="2623" spans="1:18" x14ac:dyDescent="0.5">
      <c r="A2623">
        <v>14</v>
      </c>
      <c r="B2623">
        <v>784</v>
      </c>
      <c r="C2623">
        <v>2014</v>
      </c>
      <c r="D2623">
        <v>99</v>
      </c>
      <c r="E2623">
        <v>99</v>
      </c>
      <c r="F2623">
        <v>99</v>
      </c>
      <c r="G2623">
        <v>99</v>
      </c>
      <c r="H2623">
        <v>99</v>
      </c>
      <c r="I2623">
        <v>99</v>
      </c>
      <c r="J2623">
        <v>999</v>
      </c>
      <c r="K2623">
        <v>99</v>
      </c>
      <c r="L2623">
        <v>99</v>
      </c>
      <c r="M2623">
        <v>99</v>
      </c>
      <c r="N2623">
        <v>99</v>
      </c>
      <c r="O2623">
        <v>4</v>
      </c>
      <c r="P2623">
        <v>3426</v>
      </c>
      <c r="R2623">
        <v>0</v>
      </c>
    </row>
    <row r="2624" spans="1:18" x14ac:dyDescent="0.5">
      <c r="A2624">
        <v>14</v>
      </c>
      <c r="B2624">
        <v>785</v>
      </c>
      <c r="C2624">
        <v>2015</v>
      </c>
      <c r="D2624">
        <v>99</v>
      </c>
      <c r="E2624">
        <v>99</v>
      </c>
      <c r="F2624">
        <v>99</v>
      </c>
      <c r="G2624">
        <v>99</v>
      </c>
      <c r="H2624">
        <v>99</v>
      </c>
      <c r="I2624">
        <v>99</v>
      </c>
      <c r="J2624">
        <v>999</v>
      </c>
      <c r="K2624">
        <v>99</v>
      </c>
      <c r="L2624">
        <v>99</v>
      </c>
      <c r="M2624">
        <v>99</v>
      </c>
      <c r="N2624">
        <v>99</v>
      </c>
      <c r="O2624">
        <v>4</v>
      </c>
      <c r="P2624">
        <v>3426</v>
      </c>
      <c r="R2624">
        <v>0</v>
      </c>
    </row>
    <row r="2625" spans="1:18" x14ac:dyDescent="0.5">
      <c r="A2625">
        <v>14</v>
      </c>
      <c r="B2625">
        <v>786</v>
      </c>
      <c r="C2625">
        <v>2016</v>
      </c>
      <c r="D2625">
        <v>99</v>
      </c>
      <c r="E2625">
        <v>99</v>
      </c>
      <c r="F2625">
        <v>99</v>
      </c>
      <c r="G2625">
        <v>99</v>
      </c>
      <c r="H2625">
        <v>99</v>
      </c>
      <c r="I2625">
        <v>99</v>
      </c>
      <c r="J2625">
        <v>999</v>
      </c>
      <c r="K2625">
        <v>99</v>
      </c>
      <c r="L2625">
        <v>99</v>
      </c>
      <c r="M2625">
        <v>99</v>
      </c>
      <c r="N2625">
        <v>99</v>
      </c>
      <c r="O2625">
        <v>4</v>
      </c>
      <c r="P2625">
        <v>3426</v>
      </c>
      <c r="R2625">
        <v>0</v>
      </c>
    </row>
    <row r="2626" spans="1:18" x14ac:dyDescent="0.5">
      <c r="A2626">
        <v>14</v>
      </c>
      <c r="B2626">
        <v>787</v>
      </c>
      <c r="C2626">
        <v>2017</v>
      </c>
      <c r="D2626">
        <v>99</v>
      </c>
      <c r="E2626">
        <v>99</v>
      </c>
      <c r="F2626">
        <v>99</v>
      </c>
      <c r="G2626">
        <v>99</v>
      </c>
      <c r="H2626">
        <v>99</v>
      </c>
      <c r="I2626">
        <v>99</v>
      </c>
      <c r="J2626">
        <v>999</v>
      </c>
      <c r="K2626">
        <v>99</v>
      </c>
      <c r="L2626">
        <v>99</v>
      </c>
      <c r="M2626">
        <v>99</v>
      </c>
      <c r="N2626">
        <v>99</v>
      </c>
      <c r="O2626">
        <v>4</v>
      </c>
      <c r="P2626">
        <v>3426</v>
      </c>
      <c r="R2626">
        <v>0</v>
      </c>
    </row>
    <row r="2627" spans="1:18" x14ac:dyDescent="0.5">
      <c r="A2627">
        <v>14</v>
      </c>
      <c r="B2627">
        <v>788</v>
      </c>
      <c r="C2627">
        <v>2018</v>
      </c>
      <c r="D2627">
        <v>99</v>
      </c>
      <c r="E2627">
        <v>99</v>
      </c>
      <c r="F2627">
        <v>99</v>
      </c>
      <c r="G2627">
        <v>99</v>
      </c>
      <c r="H2627">
        <v>99</v>
      </c>
      <c r="I2627">
        <v>99</v>
      </c>
      <c r="J2627">
        <v>999</v>
      </c>
      <c r="K2627">
        <v>99</v>
      </c>
      <c r="L2627">
        <v>99</v>
      </c>
      <c r="M2627">
        <v>99</v>
      </c>
      <c r="N2627">
        <v>99</v>
      </c>
      <c r="O2627">
        <v>4</v>
      </c>
      <c r="P2627">
        <v>3426</v>
      </c>
      <c r="R2627">
        <v>0</v>
      </c>
    </row>
    <row r="2628" spans="1:18" x14ac:dyDescent="0.5">
      <c r="A2628">
        <v>14</v>
      </c>
      <c r="B2628">
        <v>789</v>
      </c>
      <c r="C2628">
        <v>2019</v>
      </c>
      <c r="D2628">
        <v>99</v>
      </c>
      <c r="E2628">
        <v>99</v>
      </c>
      <c r="F2628">
        <v>99</v>
      </c>
      <c r="G2628">
        <v>99</v>
      </c>
      <c r="H2628">
        <v>99</v>
      </c>
      <c r="I2628">
        <v>99</v>
      </c>
      <c r="J2628">
        <v>999</v>
      </c>
      <c r="K2628">
        <v>99</v>
      </c>
      <c r="L2628">
        <v>99</v>
      </c>
      <c r="M2628">
        <v>99</v>
      </c>
      <c r="N2628">
        <v>99</v>
      </c>
      <c r="O2628">
        <v>4</v>
      </c>
      <c r="P2628">
        <v>3426</v>
      </c>
      <c r="R2628">
        <v>0</v>
      </c>
    </row>
    <row r="2629" spans="1:18" x14ac:dyDescent="0.5">
      <c r="A2629">
        <v>14</v>
      </c>
      <c r="B2629">
        <v>790</v>
      </c>
      <c r="C2629">
        <v>2020</v>
      </c>
      <c r="D2629">
        <v>99</v>
      </c>
      <c r="E2629">
        <v>99</v>
      </c>
      <c r="F2629">
        <v>99</v>
      </c>
      <c r="G2629">
        <v>99</v>
      </c>
      <c r="H2629">
        <v>99</v>
      </c>
      <c r="I2629">
        <v>99</v>
      </c>
      <c r="J2629">
        <v>999</v>
      </c>
      <c r="K2629">
        <v>99</v>
      </c>
      <c r="L2629">
        <v>99</v>
      </c>
      <c r="M2629">
        <v>99</v>
      </c>
      <c r="N2629">
        <v>99</v>
      </c>
      <c r="O2629">
        <v>4</v>
      </c>
      <c r="P2629">
        <v>3426</v>
      </c>
      <c r="R2629">
        <v>0</v>
      </c>
    </row>
    <row r="2630" spans="1:18" x14ac:dyDescent="0.5">
      <c r="A2630">
        <v>14</v>
      </c>
      <c r="B2630">
        <v>791</v>
      </c>
      <c r="C2630">
        <v>2021</v>
      </c>
      <c r="D2630">
        <v>99</v>
      </c>
      <c r="E2630">
        <v>99</v>
      </c>
      <c r="F2630">
        <v>99</v>
      </c>
      <c r="G2630">
        <v>99</v>
      </c>
      <c r="H2630">
        <v>99</v>
      </c>
      <c r="I2630">
        <v>99</v>
      </c>
      <c r="J2630">
        <v>999</v>
      </c>
      <c r="K2630">
        <v>99</v>
      </c>
      <c r="L2630">
        <v>99</v>
      </c>
      <c r="M2630">
        <v>99</v>
      </c>
      <c r="N2630">
        <v>99</v>
      </c>
      <c r="O2630">
        <v>4</v>
      </c>
      <c r="P2630">
        <v>3426</v>
      </c>
      <c r="R2630">
        <v>0</v>
      </c>
    </row>
    <row r="2631" spans="1:18" x14ac:dyDescent="0.5">
      <c r="A2631">
        <v>14</v>
      </c>
      <c r="B2631">
        <v>792</v>
      </c>
      <c r="C2631">
        <v>2022</v>
      </c>
      <c r="D2631">
        <v>99</v>
      </c>
      <c r="E2631">
        <v>99</v>
      </c>
      <c r="F2631">
        <v>99</v>
      </c>
      <c r="G2631">
        <v>99</v>
      </c>
      <c r="H2631">
        <v>99</v>
      </c>
      <c r="I2631">
        <v>99</v>
      </c>
      <c r="J2631">
        <v>999</v>
      </c>
      <c r="K2631">
        <v>99</v>
      </c>
      <c r="L2631">
        <v>99</v>
      </c>
      <c r="M2631">
        <v>99</v>
      </c>
      <c r="N2631">
        <v>99</v>
      </c>
      <c r="O2631">
        <v>4</v>
      </c>
      <c r="P2631">
        <v>3426</v>
      </c>
      <c r="R2631">
        <v>0</v>
      </c>
    </row>
    <row r="2632" spans="1:18" x14ac:dyDescent="0.5">
      <c r="A2632">
        <v>14</v>
      </c>
      <c r="B2632">
        <v>793</v>
      </c>
      <c r="C2632">
        <v>2012</v>
      </c>
      <c r="D2632">
        <v>99</v>
      </c>
      <c r="E2632">
        <v>99</v>
      </c>
      <c r="F2632">
        <v>99</v>
      </c>
      <c r="G2632">
        <v>99</v>
      </c>
      <c r="H2632">
        <v>99</v>
      </c>
      <c r="I2632">
        <v>99</v>
      </c>
      <c r="J2632">
        <v>999</v>
      </c>
      <c r="K2632">
        <v>99</v>
      </c>
      <c r="L2632">
        <v>99</v>
      </c>
      <c r="M2632">
        <v>99</v>
      </c>
      <c r="N2632">
        <v>99</v>
      </c>
      <c r="O2632">
        <v>4</v>
      </c>
      <c r="P2632">
        <v>3427</v>
      </c>
      <c r="R2632">
        <v>0</v>
      </c>
    </row>
    <row r="2633" spans="1:18" x14ac:dyDescent="0.5">
      <c r="A2633">
        <v>14</v>
      </c>
      <c r="B2633">
        <v>794</v>
      </c>
      <c r="C2633">
        <v>2013</v>
      </c>
      <c r="D2633">
        <v>99</v>
      </c>
      <c r="E2633">
        <v>99</v>
      </c>
      <c r="F2633">
        <v>99</v>
      </c>
      <c r="G2633">
        <v>99</v>
      </c>
      <c r="H2633">
        <v>99</v>
      </c>
      <c r="I2633">
        <v>99</v>
      </c>
      <c r="J2633">
        <v>999</v>
      </c>
      <c r="K2633">
        <v>99</v>
      </c>
      <c r="L2633">
        <v>99</v>
      </c>
      <c r="M2633">
        <v>99</v>
      </c>
      <c r="N2633">
        <v>99</v>
      </c>
      <c r="O2633">
        <v>4</v>
      </c>
      <c r="P2633">
        <v>3427</v>
      </c>
      <c r="R2633">
        <v>0</v>
      </c>
    </row>
    <row r="2634" spans="1:18" x14ac:dyDescent="0.5">
      <c r="A2634">
        <v>14</v>
      </c>
      <c r="B2634">
        <v>795</v>
      </c>
      <c r="C2634">
        <v>2014</v>
      </c>
      <c r="D2634">
        <v>99</v>
      </c>
      <c r="E2634">
        <v>99</v>
      </c>
      <c r="F2634">
        <v>99</v>
      </c>
      <c r="G2634">
        <v>99</v>
      </c>
      <c r="H2634">
        <v>99</v>
      </c>
      <c r="I2634">
        <v>99</v>
      </c>
      <c r="J2634">
        <v>999</v>
      </c>
      <c r="K2634">
        <v>99</v>
      </c>
      <c r="L2634">
        <v>99</v>
      </c>
      <c r="M2634">
        <v>99</v>
      </c>
      <c r="N2634">
        <v>99</v>
      </c>
      <c r="O2634">
        <v>4</v>
      </c>
      <c r="P2634">
        <v>3427</v>
      </c>
      <c r="R2634">
        <v>0</v>
      </c>
    </row>
    <row r="2635" spans="1:18" x14ac:dyDescent="0.5">
      <c r="A2635">
        <v>14</v>
      </c>
      <c r="B2635">
        <v>796</v>
      </c>
      <c r="C2635">
        <v>2015</v>
      </c>
      <c r="D2635">
        <v>99</v>
      </c>
      <c r="E2635">
        <v>99</v>
      </c>
      <c r="F2635">
        <v>99</v>
      </c>
      <c r="G2635">
        <v>99</v>
      </c>
      <c r="H2635">
        <v>99</v>
      </c>
      <c r="I2635">
        <v>99</v>
      </c>
      <c r="J2635">
        <v>999</v>
      </c>
      <c r="K2635">
        <v>99</v>
      </c>
      <c r="L2635">
        <v>99</v>
      </c>
      <c r="M2635">
        <v>99</v>
      </c>
      <c r="N2635">
        <v>99</v>
      </c>
      <c r="O2635">
        <v>4</v>
      </c>
      <c r="P2635">
        <v>3427</v>
      </c>
      <c r="R2635">
        <v>0</v>
      </c>
    </row>
    <row r="2636" spans="1:18" x14ac:dyDescent="0.5">
      <c r="A2636">
        <v>14</v>
      </c>
      <c r="B2636">
        <v>797</v>
      </c>
      <c r="C2636">
        <v>2016</v>
      </c>
      <c r="D2636">
        <v>99</v>
      </c>
      <c r="E2636">
        <v>99</v>
      </c>
      <c r="F2636">
        <v>99</v>
      </c>
      <c r="G2636">
        <v>99</v>
      </c>
      <c r="H2636">
        <v>99</v>
      </c>
      <c r="I2636">
        <v>99</v>
      </c>
      <c r="J2636">
        <v>999</v>
      </c>
      <c r="K2636">
        <v>99</v>
      </c>
      <c r="L2636">
        <v>99</v>
      </c>
      <c r="M2636">
        <v>99</v>
      </c>
      <c r="N2636">
        <v>99</v>
      </c>
      <c r="O2636">
        <v>4</v>
      </c>
      <c r="P2636">
        <v>3427</v>
      </c>
      <c r="R2636">
        <v>0</v>
      </c>
    </row>
    <row r="2637" spans="1:18" x14ac:dyDescent="0.5">
      <c r="A2637">
        <v>14</v>
      </c>
      <c r="B2637">
        <v>798</v>
      </c>
      <c r="C2637">
        <v>2017</v>
      </c>
      <c r="D2637">
        <v>99</v>
      </c>
      <c r="E2637">
        <v>99</v>
      </c>
      <c r="F2637">
        <v>99</v>
      </c>
      <c r="G2637">
        <v>99</v>
      </c>
      <c r="H2637">
        <v>99</v>
      </c>
      <c r="I2637">
        <v>99</v>
      </c>
      <c r="J2637">
        <v>999</v>
      </c>
      <c r="K2637">
        <v>99</v>
      </c>
      <c r="L2637">
        <v>99</v>
      </c>
      <c r="M2637">
        <v>99</v>
      </c>
      <c r="N2637">
        <v>99</v>
      </c>
      <c r="O2637">
        <v>4</v>
      </c>
      <c r="P2637">
        <v>3427</v>
      </c>
      <c r="R2637">
        <v>0</v>
      </c>
    </row>
    <row r="2638" spans="1:18" x14ac:dyDescent="0.5">
      <c r="A2638">
        <v>14</v>
      </c>
      <c r="B2638">
        <v>799</v>
      </c>
      <c r="C2638">
        <v>2018</v>
      </c>
      <c r="D2638">
        <v>99</v>
      </c>
      <c r="E2638">
        <v>99</v>
      </c>
      <c r="F2638">
        <v>99</v>
      </c>
      <c r="G2638">
        <v>99</v>
      </c>
      <c r="H2638">
        <v>99</v>
      </c>
      <c r="I2638">
        <v>99</v>
      </c>
      <c r="J2638">
        <v>999</v>
      </c>
      <c r="K2638">
        <v>99</v>
      </c>
      <c r="L2638">
        <v>99</v>
      </c>
      <c r="M2638">
        <v>99</v>
      </c>
      <c r="N2638">
        <v>99</v>
      </c>
      <c r="O2638">
        <v>4</v>
      </c>
      <c r="P2638">
        <v>3427</v>
      </c>
      <c r="R2638">
        <v>0</v>
      </c>
    </row>
    <row r="2639" spans="1:18" x14ac:dyDescent="0.5">
      <c r="A2639">
        <v>14</v>
      </c>
      <c r="B2639">
        <v>800</v>
      </c>
      <c r="C2639">
        <v>2019</v>
      </c>
      <c r="D2639">
        <v>99</v>
      </c>
      <c r="E2639">
        <v>99</v>
      </c>
      <c r="F2639">
        <v>99</v>
      </c>
      <c r="G2639">
        <v>99</v>
      </c>
      <c r="H2639">
        <v>99</v>
      </c>
      <c r="I2639">
        <v>99</v>
      </c>
      <c r="J2639">
        <v>999</v>
      </c>
      <c r="K2639">
        <v>99</v>
      </c>
      <c r="L2639">
        <v>99</v>
      </c>
      <c r="M2639">
        <v>99</v>
      </c>
      <c r="N2639">
        <v>99</v>
      </c>
      <c r="O2639">
        <v>4</v>
      </c>
      <c r="P2639">
        <v>3427</v>
      </c>
      <c r="R2639">
        <v>0</v>
      </c>
    </row>
    <row r="2640" spans="1:18" x14ac:dyDescent="0.5">
      <c r="A2640">
        <v>14</v>
      </c>
      <c r="B2640">
        <v>801</v>
      </c>
      <c r="C2640">
        <v>2020</v>
      </c>
      <c r="D2640">
        <v>99</v>
      </c>
      <c r="E2640">
        <v>99</v>
      </c>
      <c r="F2640">
        <v>99</v>
      </c>
      <c r="G2640">
        <v>99</v>
      </c>
      <c r="H2640">
        <v>99</v>
      </c>
      <c r="I2640">
        <v>99</v>
      </c>
      <c r="J2640">
        <v>999</v>
      </c>
      <c r="K2640">
        <v>99</v>
      </c>
      <c r="L2640">
        <v>99</v>
      </c>
      <c r="M2640">
        <v>99</v>
      </c>
      <c r="N2640">
        <v>99</v>
      </c>
      <c r="O2640">
        <v>4</v>
      </c>
      <c r="P2640">
        <v>3427</v>
      </c>
      <c r="R2640">
        <v>0</v>
      </c>
    </row>
    <row r="2641" spans="1:38" x14ac:dyDescent="0.5">
      <c r="A2641">
        <v>14</v>
      </c>
      <c r="B2641">
        <v>802</v>
      </c>
      <c r="C2641">
        <v>2021</v>
      </c>
      <c r="D2641">
        <v>99</v>
      </c>
      <c r="E2641">
        <v>99</v>
      </c>
      <c r="F2641">
        <v>99</v>
      </c>
      <c r="G2641">
        <v>99</v>
      </c>
      <c r="H2641">
        <v>99</v>
      </c>
      <c r="I2641">
        <v>99</v>
      </c>
      <c r="J2641">
        <v>999</v>
      </c>
      <c r="K2641">
        <v>99</v>
      </c>
      <c r="L2641">
        <v>99</v>
      </c>
      <c r="M2641">
        <v>99</v>
      </c>
      <c r="N2641">
        <v>99</v>
      </c>
      <c r="O2641">
        <v>4</v>
      </c>
      <c r="P2641">
        <v>3427</v>
      </c>
      <c r="R2641">
        <v>0</v>
      </c>
    </row>
    <row r="2642" spans="1:38" x14ac:dyDescent="0.5">
      <c r="A2642">
        <v>14</v>
      </c>
      <c r="B2642">
        <v>803</v>
      </c>
      <c r="C2642">
        <v>2022</v>
      </c>
      <c r="D2642">
        <v>99</v>
      </c>
      <c r="E2642">
        <v>99</v>
      </c>
      <c r="F2642">
        <v>99</v>
      </c>
      <c r="G2642">
        <v>99</v>
      </c>
      <c r="H2642">
        <v>99</v>
      </c>
      <c r="I2642">
        <v>99</v>
      </c>
      <c r="J2642">
        <v>999</v>
      </c>
      <c r="K2642">
        <v>99</v>
      </c>
      <c r="L2642">
        <v>99</v>
      </c>
      <c r="M2642">
        <v>99</v>
      </c>
      <c r="N2642">
        <v>99</v>
      </c>
      <c r="O2642">
        <v>4</v>
      </c>
      <c r="P2642">
        <v>3427</v>
      </c>
      <c r="R2642">
        <v>0</v>
      </c>
    </row>
    <row r="2643" spans="1:38" x14ac:dyDescent="0.5">
      <c r="A2643">
        <v>14</v>
      </c>
      <c r="B2643">
        <v>804</v>
      </c>
      <c r="C2643">
        <v>2012</v>
      </c>
      <c r="D2643">
        <v>99</v>
      </c>
      <c r="E2643">
        <v>99</v>
      </c>
      <c r="F2643">
        <v>99</v>
      </c>
      <c r="G2643">
        <v>99</v>
      </c>
      <c r="H2643">
        <v>99</v>
      </c>
      <c r="I2643">
        <v>99</v>
      </c>
      <c r="J2643">
        <v>999</v>
      </c>
      <c r="K2643">
        <v>99</v>
      </c>
      <c r="L2643">
        <v>99</v>
      </c>
      <c r="M2643">
        <v>99</v>
      </c>
      <c r="N2643">
        <v>99</v>
      </c>
      <c r="O2643">
        <v>4</v>
      </c>
      <c r="P2643">
        <v>3428</v>
      </c>
      <c r="R2643">
        <v>0</v>
      </c>
    </row>
    <row r="2644" spans="1:38" x14ac:dyDescent="0.5">
      <c r="A2644">
        <v>14</v>
      </c>
      <c r="B2644">
        <v>805</v>
      </c>
      <c r="C2644">
        <v>2013</v>
      </c>
      <c r="D2644">
        <v>99</v>
      </c>
      <c r="E2644">
        <v>99</v>
      </c>
      <c r="F2644">
        <v>99</v>
      </c>
      <c r="G2644">
        <v>99</v>
      </c>
      <c r="H2644">
        <v>99</v>
      </c>
      <c r="I2644">
        <v>99</v>
      </c>
      <c r="J2644">
        <v>999</v>
      </c>
      <c r="K2644">
        <v>99</v>
      </c>
      <c r="L2644">
        <v>99</v>
      </c>
      <c r="M2644">
        <v>99</v>
      </c>
      <c r="N2644">
        <v>99</v>
      </c>
      <c r="O2644">
        <v>4</v>
      </c>
      <c r="P2644">
        <v>3428</v>
      </c>
      <c r="R2644">
        <v>0</v>
      </c>
    </row>
    <row r="2645" spans="1:38" x14ac:dyDescent="0.5">
      <c r="A2645">
        <v>14</v>
      </c>
      <c r="B2645">
        <v>806</v>
      </c>
      <c r="C2645">
        <v>2014</v>
      </c>
      <c r="D2645">
        <v>99</v>
      </c>
      <c r="E2645">
        <v>99</v>
      </c>
      <c r="F2645">
        <v>99</v>
      </c>
      <c r="G2645">
        <v>99</v>
      </c>
      <c r="H2645">
        <v>99</v>
      </c>
      <c r="I2645">
        <v>99</v>
      </c>
      <c r="J2645">
        <v>999</v>
      </c>
      <c r="K2645">
        <v>99</v>
      </c>
      <c r="L2645">
        <v>99</v>
      </c>
      <c r="M2645">
        <v>99</v>
      </c>
      <c r="N2645">
        <v>99</v>
      </c>
      <c r="O2645">
        <v>4</v>
      </c>
      <c r="P2645">
        <v>3428</v>
      </c>
      <c r="R2645">
        <v>0</v>
      </c>
    </row>
    <row r="2646" spans="1:38" x14ac:dyDescent="0.5">
      <c r="A2646">
        <v>14</v>
      </c>
      <c r="B2646">
        <v>807</v>
      </c>
      <c r="C2646">
        <v>2015</v>
      </c>
      <c r="D2646">
        <v>99</v>
      </c>
      <c r="E2646">
        <v>99</v>
      </c>
      <c r="F2646">
        <v>99</v>
      </c>
      <c r="G2646">
        <v>99</v>
      </c>
      <c r="H2646">
        <v>99</v>
      </c>
      <c r="I2646">
        <v>99</v>
      </c>
      <c r="J2646">
        <v>999</v>
      </c>
      <c r="K2646">
        <v>99</v>
      </c>
      <c r="L2646">
        <v>99</v>
      </c>
      <c r="M2646">
        <v>99</v>
      </c>
      <c r="N2646">
        <v>99</v>
      </c>
      <c r="O2646">
        <v>4</v>
      </c>
      <c r="P2646">
        <v>3428</v>
      </c>
      <c r="Q2646">
        <v>1</v>
      </c>
      <c r="R2646">
        <v>1</v>
      </c>
      <c r="S2646">
        <v>1</v>
      </c>
      <c r="T2646">
        <v>17</v>
      </c>
      <c r="U2646">
        <v>61</v>
      </c>
      <c r="V2646">
        <v>90.682556879740005</v>
      </c>
      <c r="W2646">
        <v>83.7</v>
      </c>
      <c r="X2646">
        <v>0</v>
      </c>
      <c r="Y2646">
        <v>0</v>
      </c>
      <c r="AA2646">
        <v>2.6349766804563777E-3</v>
      </c>
      <c r="AB2646">
        <v>2.7328875690054103E-3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</row>
    <row r="2647" spans="1:38" x14ac:dyDescent="0.5">
      <c r="A2647">
        <v>14</v>
      </c>
      <c r="B2647">
        <v>808</v>
      </c>
      <c r="C2647">
        <v>2016</v>
      </c>
      <c r="D2647">
        <v>99</v>
      </c>
      <c r="E2647">
        <v>99</v>
      </c>
      <c r="F2647">
        <v>99</v>
      </c>
      <c r="G2647">
        <v>99</v>
      </c>
      <c r="H2647">
        <v>99</v>
      </c>
      <c r="I2647">
        <v>99</v>
      </c>
      <c r="J2647">
        <v>999</v>
      </c>
      <c r="K2647">
        <v>99</v>
      </c>
      <c r="L2647">
        <v>99</v>
      </c>
      <c r="M2647">
        <v>99</v>
      </c>
      <c r="N2647">
        <v>99</v>
      </c>
      <c r="O2647">
        <v>4</v>
      </c>
      <c r="P2647">
        <v>3428</v>
      </c>
      <c r="R2647">
        <v>0</v>
      </c>
    </row>
    <row r="2648" spans="1:38" x14ac:dyDescent="0.5">
      <c r="A2648">
        <v>14</v>
      </c>
      <c r="B2648">
        <v>809</v>
      </c>
      <c r="C2648">
        <v>2017</v>
      </c>
      <c r="D2648">
        <v>99</v>
      </c>
      <c r="E2648">
        <v>99</v>
      </c>
      <c r="F2648">
        <v>99</v>
      </c>
      <c r="G2648">
        <v>99</v>
      </c>
      <c r="H2648">
        <v>99</v>
      </c>
      <c r="I2648">
        <v>99</v>
      </c>
      <c r="J2648">
        <v>999</v>
      </c>
      <c r="K2648">
        <v>99</v>
      </c>
      <c r="L2648">
        <v>99</v>
      </c>
      <c r="M2648">
        <v>99</v>
      </c>
      <c r="N2648">
        <v>99</v>
      </c>
      <c r="O2648">
        <v>4</v>
      </c>
      <c r="P2648">
        <v>3428</v>
      </c>
      <c r="R2648">
        <v>0</v>
      </c>
    </row>
    <row r="2649" spans="1:38" x14ac:dyDescent="0.5">
      <c r="A2649">
        <v>14</v>
      </c>
      <c r="B2649">
        <v>810</v>
      </c>
      <c r="C2649">
        <v>2018</v>
      </c>
      <c r="D2649">
        <v>99</v>
      </c>
      <c r="E2649">
        <v>99</v>
      </c>
      <c r="F2649">
        <v>99</v>
      </c>
      <c r="G2649">
        <v>99</v>
      </c>
      <c r="H2649">
        <v>99</v>
      </c>
      <c r="I2649">
        <v>99</v>
      </c>
      <c r="J2649">
        <v>999</v>
      </c>
      <c r="K2649">
        <v>99</v>
      </c>
      <c r="L2649">
        <v>99</v>
      </c>
      <c r="M2649">
        <v>99</v>
      </c>
      <c r="N2649">
        <v>99</v>
      </c>
      <c r="O2649">
        <v>4</v>
      </c>
      <c r="P2649">
        <v>3428</v>
      </c>
      <c r="R2649">
        <v>0</v>
      </c>
    </row>
    <row r="2650" spans="1:38" x14ac:dyDescent="0.5">
      <c r="A2650">
        <v>14</v>
      </c>
      <c r="B2650">
        <v>811</v>
      </c>
      <c r="C2650">
        <v>2019</v>
      </c>
      <c r="D2650">
        <v>99</v>
      </c>
      <c r="E2650">
        <v>99</v>
      </c>
      <c r="F2650">
        <v>99</v>
      </c>
      <c r="G2650">
        <v>99</v>
      </c>
      <c r="H2650">
        <v>99</v>
      </c>
      <c r="I2650">
        <v>99</v>
      </c>
      <c r="J2650">
        <v>999</v>
      </c>
      <c r="K2650">
        <v>99</v>
      </c>
      <c r="L2650">
        <v>99</v>
      </c>
      <c r="M2650">
        <v>99</v>
      </c>
      <c r="N2650">
        <v>99</v>
      </c>
      <c r="O2650">
        <v>4</v>
      </c>
      <c r="P2650">
        <v>3428</v>
      </c>
      <c r="R2650">
        <v>0</v>
      </c>
    </row>
    <row r="2651" spans="1:38" x14ac:dyDescent="0.5">
      <c r="A2651">
        <v>14</v>
      </c>
      <c r="B2651">
        <v>812</v>
      </c>
      <c r="C2651">
        <v>2020</v>
      </c>
      <c r="D2651">
        <v>99</v>
      </c>
      <c r="E2651">
        <v>99</v>
      </c>
      <c r="F2651">
        <v>99</v>
      </c>
      <c r="G2651">
        <v>99</v>
      </c>
      <c r="H2651">
        <v>99</v>
      </c>
      <c r="I2651">
        <v>99</v>
      </c>
      <c r="J2651">
        <v>999</v>
      </c>
      <c r="K2651">
        <v>99</v>
      </c>
      <c r="L2651">
        <v>99</v>
      </c>
      <c r="M2651">
        <v>99</v>
      </c>
      <c r="N2651">
        <v>99</v>
      </c>
      <c r="O2651">
        <v>4</v>
      </c>
      <c r="P2651">
        <v>3428</v>
      </c>
      <c r="R2651">
        <v>0</v>
      </c>
    </row>
    <row r="2652" spans="1:38" x14ac:dyDescent="0.5">
      <c r="A2652">
        <v>14</v>
      </c>
      <c r="B2652">
        <v>813</v>
      </c>
      <c r="C2652">
        <v>2021</v>
      </c>
      <c r="D2652">
        <v>99</v>
      </c>
      <c r="E2652">
        <v>99</v>
      </c>
      <c r="F2652">
        <v>99</v>
      </c>
      <c r="G2652">
        <v>99</v>
      </c>
      <c r="H2652">
        <v>99</v>
      </c>
      <c r="I2652">
        <v>99</v>
      </c>
      <c r="J2652">
        <v>999</v>
      </c>
      <c r="K2652">
        <v>99</v>
      </c>
      <c r="L2652">
        <v>99</v>
      </c>
      <c r="M2652">
        <v>99</v>
      </c>
      <c r="N2652">
        <v>99</v>
      </c>
      <c r="O2652">
        <v>4</v>
      </c>
      <c r="P2652">
        <v>3428</v>
      </c>
      <c r="R2652">
        <v>0</v>
      </c>
    </row>
    <row r="2653" spans="1:38" x14ac:dyDescent="0.5">
      <c r="A2653">
        <v>14</v>
      </c>
      <c r="B2653">
        <v>814</v>
      </c>
      <c r="C2653">
        <v>2022</v>
      </c>
      <c r="D2653">
        <v>99</v>
      </c>
      <c r="E2653">
        <v>99</v>
      </c>
      <c r="F2653">
        <v>99</v>
      </c>
      <c r="G2653">
        <v>99</v>
      </c>
      <c r="H2653">
        <v>99</v>
      </c>
      <c r="I2653">
        <v>99</v>
      </c>
      <c r="J2653">
        <v>999</v>
      </c>
      <c r="K2653">
        <v>99</v>
      </c>
      <c r="L2653">
        <v>99</v>
      </c>
      <c r="M2653">
        <v>99</v>
      </c>
      <c r="N2653">
        <v>99</v>
      </c>
      <c r="O2653">
        <v>4</v>
      </c>
      <c r="P2653">
        <v>3428</v>
      </c>
      <c r="R2653">
        <v>0</v>
      </c>
    </row>
    <row r="2654" spans="1:38" x14ac:dyDescent="0.5">
      <c r="A2654">
        <v>14</v>
      </c>
      <c r="B2654">
        <v>815</v>
      </c>
      <c r="C2654">
        <v>2012</v>
      </c>
      <c r="D2654">
        <v>99</v>
      </c>
      <c r="E2654">
        <v>99</v>
      </c>
      <c r="F2654">
        <v>99</v>
      </c>
      <c r="G2654">
        <v>99</v>
      </c>
      <c r="H2654">
        <v>99</v>
      </c>
      <c r="I2654">
        <v>99</v>
      </c>
      <c r="J2654">
        <v>999</v>
      </c>
      <c r="K2654">
        <v>99</v>
      </c>
      <c r="L2654">
        <v>99</v>
      </c>
      <c r="M2654">
        <v>99</v>
      </c>
      <c r="N2654">
        <v>99</v>
      </c>
      <c r="O2654">
        <v>4</v>
      </c>
      <c r="P2654">
        <v>3429</v>
      </c>
      <c r="R2654">
        <v>0</v>
      </c>
    </row>
    <row r="2655" spans="1:38" x14ac:dyDescent="0.5">
      <c r="A2655">
        <v>14</v>
      </c>
      <c r="B2655">
        <v>816</v>
      </c>
      <c r="C2655">
        <v>2013</v>
      </c>
      <c r="D2655">
        <v>99</v>
      </c>
      <c r="E2655">
        <v>99</v>
      </c>
      <c r="F2655">
        <v>99</v>
      </c>
      <c r="G2655">
        <v>99</v>
      </c>
      <c r="H2655">
        <v>99</v>
      </c>
      <c r="I2655">
        <v>99</v>
      </c>
      <c r="J2655">
        <v>999</v>
      </c>
      <c r="K2655">
        <v>99</v>
      </c>
      <c r="L2655">
        <v>99</v>
      </c>
      <c r="M2655">
        <v>99</v>
      </c>
      <c r="N2655">
        <v>99</v>
      </c>
      <c r="O2655">
        <v>4</v>
      </c>
      <c r="P2655">
        <v>3429</v>
      </c>
      <c r="R2655">
        <v>0</v>
      </c>
    </row>
    <row r="2656" spans="1:38" x14ac:dyDescent="0.5">
      <c r="A2656">
        <v>14</v>
      </c>
      <c r="B2656">
        <v>817</v>
      </c>
      <c r="C2656">
        <v>2014</v>
      </c>
      <c r="D2656">
        <v>99</v>
      </c>
      <c r="E2656">
        <v>99</v>
      </c>
      <c r="F2656">
        <v>99</v>
      </c>
      <c r="G2656">
        <v>99</v>
      </c>
      <c r="H2656">
        <v>99</v>
      </c>
      <c r="I2656">
        <v>99</v>
      </c>
      <c r="J2656">
        <v>999</v>
      </c>
      <c r="K2656">
        <v>99</v>
      </c>
      <c r="L2656">
        <v>99</v>
      </c>
      <c r="M2656">
        <v>99</v>
      </c>
      <c r="N2656">
        <v>99</v>
      </c>
      <c r="O2656">
        <v>4</v>
      </c>
      <c r="P2656">
        <v>3429</v>
      </c>
      <c r="R2656">
        <v>0</v>
      </c>
    </row>
    <row r="2657" spans="1:18" x14ac:dyDescent="0.5">
      <c r="A2657">
        <v>14</v>
      </c>
      <c r="B2657">
        <v>818</v>
      </c>
      <c r="C2657">
        <v>2015</v>
      </c>
      <c r="D2657">
        <v>99</v>
      </c>
      <c r="E2657">
        <v>99</v>
      </c>
      <c r="F2657">
        <v>99</v>
      </c>
      <c r="G2657">
        <v>99</v>
      </c>
      <c r="H2657">
        <v>99</v>
      </c>
      <c r="I2657">
        <v>99</v>
      </c>
      <c r="J2657">
        <v>999</v>
      </c>
      <c r="K2657">
        <v>99</v>
      </c>
      <c r="L2657">
        <v>99</v>
      </c>
      <c r="M2657">
        <v>99</v>
      </c>
      <c r="N2657">
        <v>99</v>
      </c>
      <c r="O2657">
        <v>4</v>
      </c>
      <c r="P2657">
        <v>3429</v>
      </c>
      <c r="R2657">
        <v>0</v>
      </c>
    </row>
    <row r="2658" spans="1:18" x14ac:dyDescent="0.5">
      <c r="A2658">
        <v>14</v>
      </c>
      <c r="B2658">
        <v>819</v>
      </c>
      <c r="C2658">
        <v>2016</v>
      </c>
      <c r="D2658">
        <v>99</v>
      </c>
      <c r="E2658">
        <v>99</v>
      </c>
      <c r="F2658">
        <v>99</v>
      </c>
      <c r="G2658">
        <v>99</v>
      </c>
      <c r="H2658">
        <v>99</v>
      </c>
      <c r="I2658">
        <v>99</v>
      </c>
      <c r="J2658">
        <v>999</v>
      </c>
      <c r="K2658">
        <v>99</v>
      </c>
      <c r="L2658">
        <v>99</v>
      </c>
      <c r="M2658">
        <v>99</v>
      </c>
      <c r="N2658">
        <v>99</v>
      </c>
      <c r="O2658">
        <v>4</v>
      </c>
      <c r="P2658">
        <v>3429</v>
      </c>
      <c r="R2658">
        <v>0</v>
      </c>
    </row>
    <row r="2659" spans="1:18" x14ac:dyDescent="0.5">
      <c r="A2659">
        <v>14</v>
      </c>
      <c r="B2659">
        <v>820</v>
      </c>
      <c r="C2659">
        <v>2017</v>
      </c>
      <c r="D2659">
        <v>99</v>
      </c>
      <c r="E2659">
        <v>99</v>
      </c>
      <c r="F2659">
        <v>99</v>
      </c>
      <c r="G2659">
        <v>99</v>
      </c>
      <c r="H2659">
        <v>99</v>
      </c>
      <c r="I2659">
        <v>99</v>
      </c>
      <c r="J2659">
        <v>999</v>
      </c>
      <c r="K2659">
        <v>99</v>
      </c>
      <c r="L2659">
        <v>99</v>
      </c>
      <c r="M2659">
        <v>99</v>
      </c>
      <c r="N2659">
        <v>99</v>
      </c>
      <c r="O2659">
        <v>4</v>
      </c>
      <c r="P2659">
        <v>3429</v>
      </c>
      <c r="R2659">
        <v>0</v>
      </c>
    </row>
    <row r="2660" spans="1:18" x14ac:dyDescent="0.5">
      <c r="A2660">
        <v>14</v>
      </c>
      <c r="B2660">
        <v>821</v>
      </c>
      <c r="C2660">
        <v>2018</v>
      </c>
      <c r="D2660">
        <v>99</v>
      </c>
      <c r="E2660">
        <v>99</v>
      </c>
      <c r="F2660">
        <v>99</v>
      </c>
      <c r="G2660">
        <v>99</v>
      </c>
      <c r="H2660">
        <v>99</v>
      </c>
      <c r="I2660">
        <v>99</v>
      </c>
      <c r="J2660">
        <v>999</v>
      </c>
      <c r="K2660">
        <v>99</v>
      </c>
      <c r="L2660">
        <v>99</v>
      </c>
      <c r="M2660">
        <v>99</v>
      </c>
      <c r="N2660">
        <v>99</v>
      </c>
      <c r="O2660">
        <v>4</v>
      </c>
      <c r="P2660">
        <v>3429</v>
      </c>
      <c r="R2660">
        <v>0</v>
      </c>
    </row>
    <row r="2661" spans="1:18" x14ac:dyDescent="0.5">
      <c r="A2661">
        <v>14</v>
      </c>
      <c r="B2661">
        <v>822</v>
      </c>
      <c r="C2661">
        <v>2019</v>
      </c>
      <c r="D2661">
        <v>99</v>
      </c>
      <c r="E2661">
        <v>99</v>
      </c>
      <c r="F2661">
        <v>99</v>
      </c>
      <c r="G2661">
        <v>99</v>
      </c>
      <c r="H2661">
        <v>99</v>
      </c>
      <c r="I2661">
        <v>99</v>
      </c>
      <c r="J2661">
        <v>999</v>
      </c>
      <c r="K2661">
        <v>99</v>
      </c>
      <c r="L2661">
        <v>99</v>
      </c>
      <c r="M2661">
        <v>99</v>
      </c>
      <c r="N2661">
        <v>99</v>
      </c>
      <c r="O2661">
        <v>4</v>
      </c>
      <c r="P2661">
        <v>3429</v>
      </c>
      <c r="R2661">
        <v>0</v>
      </c>
    </row>
    <row r="2662" spans="1:18" x14ac:dyDescent="0.5">
      <c r="A2662">
        <v>14</v>
      </c>
      <c r="B2662">
        <v>823</v>
      </c>
      <c r="C2662">
        <v>2020</v>
      </c>
      <c r="D2662">
        <v>99</v>
      </c>
      <c r="E2662">
        <v>99</v>
      </c>
      <c r="F2662">
        <v>99</v>
      </c>
      <c r="G2662">
        <v>99</v>
      </c>
      <c r="H2662">
        <v>99</v>
      </c>
      <c r="I2662">
        <v>99</v>
      </c>
      <c r="J2662">
        <v>999</v>
      </c>
      <c r="K2662">
        <v>99</v>
      </c>
      <c r="L2662">
        <v>99</v>
      </c>
      <c r="M2662">
        <v>99</v>
      </c>
      <c r="N2662">
        <v>99</v>
      </c>
      <c r="O2662">
        <v>4</v>
      </c>
      <c r="P2662">
        <v>3429</v>
      </c>
      <c r="R2662">
        <v>0</v>
      </c>
    </row>
    <row r="2663" spans="1:18" x14ac:dyDescent="0.5">
      <c r="A2663">
        <v>14</v>
      </c>
      <c r="B2663">
        <v>824</v>
      </c>
      <c r="C2663">
        <v>2021</v>
      </c>
      <c r="D2663">
        <v>99</v>
      </c>
      <c r="E2663">
        <v>99</v>
      </c>
      <c r="F2663">
        <v>99</v>
      </c>
      <c r="G2663">
        <v>99</v>
      </c>
      <c r="H2663">
        <v>99</v>
      </c>
      <c r="I2663">
        <v>99</v>
      </c>
      <c r="J2663">
        <v>999</v>
      </c>
      <c r="K2663">
        <v>99</v>
      </c>
      <c r="L2663">
        <v>99</v>
      </c>
      <c r="M2663">
        <v>99</v>
      </c>
      <c r="N2663">
        <v>99</v>
      </c>
      <c r="O2663">
        <v>4</v>
      </c>
      <c r="P2663">
        <v>3429</v>
      </c>
      <c r="R2663">
        <v>0</v>
      </c>
    </row>
    <row r="2664" spans="1:18" x14ac:dyDescent="0.5">
      <c r="A2664">
        <v>14</v>
      </c>
      <c r="B2664">
        <v>825</v>
      </c>
      <c r="C2664">
        <v>2022</v>
      </c>
      <c r="D2664">
        <v>99</v>
      </c>
      <c r="E2664">
        <v>99</v>
      </c>
      <c r="F2664">
        <v>99</v>
      </c>
      <c r="G2664">
        <v>99</v>
      </c>
      <c r="H2664">
        <v>99</v>
      </c>
      <c r="I2664">
        <v>99</v>
      </c>
      <c r="J2664">
        <v>999</v>
      </c>
      <c r="K2664">
        <v>99</v>
      </c>
      <c r="L2664">
        <v>99</v>
      </c>
      <c r="M2664">
        <v>99</v>
      </c>
      <c r="N2664">
        <v>99</v>
      </c>
      <c r="O2664">
        <v>4</v>
      </c>
      <c r="P2664">
        <v>3429</v>
      </c>
      <c r="R2664">
        <v>0</v>
      </c>
    </row>
    <row r="2665" spans="1:18" x14ac:dyDescent="0.5">
      <c r="A2665">
        <v>14</v>
      </c>
      <c r="B2665">
        <v>826</v>
      </c>
      <c r="C2665">
        <v>2012</v>
      </c>
      <c r="D2665">
        <v>99</v>
      </c>
      <c r="E2665">
        <v>99</v>
      </c>
      <c r="F2665">
        <v>99</v>
      </c>
      <c r="G2665">
        <v>99</v>
      </c>
      <c r="H2665">
        <v>99</v>
      </c>
      <c r="I2665">
        <v>99</v>
      </c>
      <c r="J2665">
        <v>999</v>
      </c>
      <c r="K2665">
        <v>99</v>
      </c>
      <c r="L2665">
        <v>99</v>
      </c>
      <c r="M2665">
        <v>99</v>
      </c>
      <c r="N2665">
        <v>99</v>
      </c>
      <c r="O2665">
        <v>4</v>
      </c>
      <c r="P2665">
        <v>3430</v>
      </c>
      <c r="R2665">
        <v>0</v>
      </c>
    </row>
    <row r="2666" spans="1:18" x14ac:dyDescent="0.5">
      <c r="A2666">
        <v>14</v>
      </c>
      <c r="B2666">
        <v>827</v>
      </c>
      <c r="C2666">
        <v>2013</v>
      </c>
      <c r="D2666">
        <v>99</v>
      </c>
      <c r="E2666">
        <v>99</v>
      </c>
      <c r="F2666">
        <v>99</v>
      </c>
      <c r="G2666">
        <v>99</v>
      </c>
      <c r="H2666">
        <v>99</v>
      </c>
      <c r="I2666">
        <v>99</v>
      </c>
      <c r="J2666">
        <v>999</v>
      </c>
      <c r="K2666">
        <v>99</v>
      </c>
      <c r="L2666">
        <v>99</v>
      </c>
      <c r="M2666">
        <v>99</v>
      </c>
      <c r="N2666">
        <v>99</v>
      </c>
      <c r="O2666">
        <v>4</v>
      </c>
      <c r="P2666">
        <v>3430</v>
      </c>
      <c r="R2666">
        <v>0</v>
      </c>
    </row>
    <row r="2667" spans="1:18" x14ac:dyDescent="0.5">
      <c r="A2667">
        <v>14</v>
      </c>
      <c r="B2667">
        <v>828</v>
      </c>
      <c r="C2667">
        <v>2014</v>
      </c>
      <c r="D2667">
        <v>99</v>
      </c>
      <c r="E2667">
        <v>99</v>
      </c>
      <c r="F2667">
        <v>99</v>
      </c>
      <c r="G2667">
        <v>99</v>
      </c>
      <c r="H2667">
        <v>99</v>
      </c>
      <c r="I2667">
        <v>99</v>
      </c>
      <c r="J2667">
        <v>999</v>
      </c>
      <c r="K2667">
        <v>99</v>
      </c>
      <c r="L2667">
        <v>99</v>
      </c>
      <c r="M2667">
        <v>99</v>
      </c>
      <c r="N2667">
        <v>99</v>
      </c>
      <c r="O2667">
        <v>4</v>
      </c>
      <c r="P2667">
        <v>3430</v>
      </c>
      <c r="R2667">
        <v>0</v>
      </c>
    </row>
    <row r="2668" spans="1:18" x14ac:dyDescent="0.5">
      <c r="A2668">
        <v>14</v>
      </c>
      <c r="B2668">
        <v>829</v>
      </c>
      <c r="C2668">
        <v>2015</v>
      </c>
      <c r="D2668">
        <v>99</v>
      </c>
      <c r="E2668">
        <v>99</v>
      </c>
      <c r="F2668">
        <v>99</v>
      </c>
      <c r="G2668">
        <v>99</v>
      </c>
      <c r="H2668">
        <v>99</v>
      </c>
      <c r="I2668">
        <v>99</v>
      </c>
      <c r="J2668">
        <v>999</v>
      </c>
      <c r="K2668">
        <v>99</v>
      </c>
      <c r="L2668">
        <v>99</v>
      </c>
      <c r="M2668">
        <v>99</v>
      </c>
      <c r="N2668">
        <v>99</v>
      </c>
      <c r="O2668">
        <v>4</v>
      </c>
      <c r="P2668">
        <v>3430</v>
      </c>
      <c r="R2668">
        <v>0</v>
      </c>
    </row>
    <row r="2669" spans="1:18" x14ac:dyDescent="0.5">
      <c r="A2669">
        <v>14</v>
      </c>
      <c r="B2669">
        <v>830</v>
      </c>
      <c r="C2669">
        <v>2016</v>
      </c>
      <c r="D2669">
        <v>99</v>
      </c>
      <c r="E2669">
        <v>99</v>
      </c>
      <c r="F2669">
        <v>99</v>
      </c>
      <c r="G2669">
        <v>99</v>
      </c>
      <c r="H2669">
        <v>99</v>
      </c>
      <c r="I2669">
        <v>99</v>
      </c>
      <c r="J2669">
        <v>999</v>
      </c>
      <c r="K2669">
        <v>99</v>
      </c>
      <c r="L2669">
        <v>99</v>
      </c>
      <c r="M2669">
        <v>99</v>
      </c>
      <c r="N2669">
        <v>99</v>
      </c>
      <c r="O2669">
        <v>4</v>
      </c>
      <c r="P2669">
        <v>3430</v>
      </c>
      <c r="R2669">
        <v>0</v>
      </c>
    </row>
    <row r="2670" spans="1:18" x14ac:dyDescent="0.5">
      <c r="A2670">
        <v>14</v>
      </c>
      <c r="B2670">
        <v>831</v>
      </c>
      <c r="C2670">
        <v>2017</v>
      </c>
      <c r="D2670">
        <v>99</v>
      </c>
      <c r="E2670">
        <v>99</v>
      </c>
      <c r="F2670">
        <v>99</v>
      </c>
      <c r="G2670">
        <v>99</v>
      </c>
      <c r="H2670">
        <v>99</v>
      </c>
      <c r="I2670">
        <v>99</v>
      </c>
      <c r="J2670">
        <v>999</v>
      </c>
      <c r="K2670">
        <v>99</v>
      </c>
      <c r="L2670">
        <v>99</v>
      </c>
      <c r="M2670">
        <v>99</v>
      </c>
      <c r="N2670">
        <v>99</v>
      </c>
      <c r="O2670">
        <v>4</v>
      </c>
      <c r="P2670">
        <v>3430</v>
      </c>
      <c r="R2670">
        <v>0</v>
      </c>
    </row>
    <row r="2671" spans="1:18" x14ac:dyDescent="0.5">
      <c r="A2671">
        <v>14</v>
      </c>
      <c r="B2671">
        <v>832</v>
      </c>
      <c r="C2671">
        <v>2018</v>
      </c>
      <c r="D2671">
        <v>99</v>
      </c>
      <c r="E2671">
        <v>99</v>
      </c>
      <c r="F2671">
        <v>99</v>
      </c>
      <c r="G2671">
        <v>99</v>
      </c>
      <c r="H2671">
        <v>99</v>
      </c>
      <c r="I2671">
        <v>99</v>
      </c>
      <c r="J2671">
        <v>999</v>
      </c>
      <c r="K2671">
        <v>99</v>
      </c>
      <c r="L2671">
        <v>99</v>
      </c>
      <c r="M2671">
        <v>99</v>
      </c>
      <c r="N2671">
        <v>99</v>
      </c>
      <c r="O2671">
        <v>4</v>
      </c>
      <c r="P2671">
        <v>3430</v>
      </c>
      <c r="R2671">
        <v>0</v>
      </c>
    </row>
    <row r="2672" spans="1:18" x14ac:dyDescent="0.5">
      <c r="A2672">
        <v>14</v>
      </c>
      <c r="B2672">
        <v>833</v>
      </c>
      <c r="C2672">
        <v>2019</v>
      </c>
      <c r="D2672">
        <v>99</v>
      </c>
      <c r="E2672">
        <v>99</v>
      </c>
      <c r="F2672">
        <v>99</v>
      </c>
      <c r="G2672">
        <v>99</v>
      </c>
      <c r="H2672">
        <v>99</v>
      </c>
      <c r="I2672">
        <v>99</v>
      </c>
      <c r="J2672">
        <v>999</v>
      </c>
      <c r="K2672">
        <v>99</v>
      </c>
      <c r="L2672">
        <v>99</v>
      </c>
      <c r="M2672">
        <v>99</v>
      </c>
      <c r="N2672">
        <v>99</v>
      </c>
      <c r="O2672">
        <v>4</v>
      </c>
      <c r="P2672">
        <v>3430</v>
      </c>
      <c r="R2672">
        <v>0</v>
      </c>
    </row>
    <row r="2673" spans="1:18" x14ac:dyDescent="0.5">
      <c r="A2673">
        <v>14</v>
      </c>
      <c r="B2673">
        <v>834</v>
      </c>
      <c r="C2673">
        <v>2020</v>
      </c>
      <c r="D2673">
        <v>99</v>
      </c>
      <c r="E2673">
        <v>99</v>
      </c>
      <c r="F2673">
        <v>99</v>
      </c>
      <c r="G2673">
        <v>99</v>
      </c>
      <c r="H2673">
        <v>99</v>
      </c>
      <c r="I2673">
        <v>99</v>
      </c>
      <c r="J2673">
        <v>999</v>
      </c>
      <c r="K2673">
        <v>99</v>
      </c>
      <c r="L2673">
        <v>99</v>
      </c>
      <c r="M2673">
        <v>99</v>
      </c>
      <c r="N2673">
        <v>99</v>
      </c>
      <c r="O2673">
        <v>4</v>
      </c>
      <c r="P2673">
        <v>3430</v>
      </c>
      <c r="R2673">
        <v>0</v>
      </c>
    </row>
    <row r="2674" spans="1:18" x14ac:dyDescent="0.5">
      <c r="A2674">
        <v>14</v>
      </c>
      <c r="B2674">
        <v>835</v>
      </c>
      <c r="C2674">
        <v>2021</v>
      </c>
      <c r="D2674">
        <v>99</v>
      </c>
      <c r="E2674">
        <v>99</v>
      </c>
      <c r="F2674">
        <v>99</v>
      </c>
      <c r="G2674">
        <v>99</v>
      </c>
      <c r="H2674">
        <v>99</v>
      </c>
      <c r="I2674">
        <v>99</v>
      </c>
      <c r="J2674">
        <v>999</v>
      </c>
      <c r="K2674">
        <v>99</v>
      </c>
      <c r="L2674">
        <v>99</v>
      </c>
      <c r="M2674">
        <v>99</v>
      </c>
      <c r="N2674">
        <v>99</v>
      </c>
      <c r="O2674">
        <v>4</v>
      </c>
      <c r="P2674">
        <v>3430</v>
      </c>
      <c r="R2674">
        <v>0</v>
      </c>
    </row>
    <row r="2675" spans="1:18" x14ac:dyDescent="0.5">
      <c r="A2675">
        <v>14</v>
      </c>
      <c r="B2675">
        <v>836</v>
      </c>
      <c r="C2675">
        <v>2022</v>
      </c>
      <c r="D2675">
        <v>99</v>
      </c>
      <c r="E2675">
        <v>99</v>
      </c>
      <c r="F2675">
        <v>99</v>
      </c>
      <c r="G2675">
        <v>99</v>
      </c>
      <c r="H2675">
        <v>99</v>
      </c>
      <c r="I2675">
        <v>99</v>
      </c>
      <c r="J2675">
        <v>999</v>
      </c>
      <c r="K2675">
        <v>99</v>
      </c>
      <c r="L2675">
        <v>99</v>
      </c>
      <c r="M2675">
        <v>99</v>
      </c>
      <c r="N2675">
        <v>99</v>
      </c>
      <c r="O2675">
        <v>4</v>
      </c>
      <c r="P2675">
        <v>3430</v>
      </c>
      <c r="R2675">
        <v>0</v>
      </c>
    </row>
    <row r="2676" spans="1:18" x14ac:dyDescent="0.5">
      <c r="A2676">
        <v>14</v>
      </c>
      <c r="B2676">
        <v>837</v>
      </c>
      <c r="C2676">
        <v>2012</v>
      </c>
      <c r="D2676">
        <v>99</v>
      </c>
      <c r="E2676">
        <v>99</v>
      </c>
      <c r="F2676">
        <v>99</v>
      </c>
      <c r="G2676">
        <v>99</v>
      </c>
      <c r="H2676">
        <v>99</v>
      </c>
      <c r="I2676">
        <v>99</v>
      </c>
      <c r="J2676">
        <v>999</v>
      </c>
      <c r="K2676">
        <v>99</v>
      </c>
      <c r="L2676">
        <v>99</v>
      </c>
      <c r="M2676">
        <v>99</v>
      </c>
      <c r="N2676">
        <v>99</v>
      </c>
      <c r="O2676">
        <v>4</v>
      </c>
      <c r="P2676">
        <v>3431</v>
      </c>
      <c r="R2676">
        <v>0</v>
      </c>
    </row>
    <row r="2677" spans="1:18" x14ac:dyDescent="0.5">
      <c r="A2677">
        <v>14</v>
      </c>
      <c r="B2677">
        <v>838</v>
      </c>
      <c r="C2677">
        <v>2013</v>
      </c>
      <c r="D2677">
        <v>99</v>
      </c>
      <c r="E2677">
        <v>99</v>
      </c>
      <c r="F2677">
        <v>99</v>
      </c>
      <c r="G2677">
        <v>99</v>
      </c>
      <c r="H2677">
        <v>99</v>
      </c>
      <c r="I2677">
        <v>99</v>
      </c>
      <c r="J2677">
        <v>999</v>
      </c>
      <c r="K2677">
        <v>99</v>
      </c>
      <c r="L2677">
        <v>99</v>
      </c>
      <c r="M2677">
        <v>99</v>
      </c>
      <c r="N2677">
        <v>99</v>
      </c>
      <c r="O2677">
        <v>4</v>
      </c>
      <c r="P2677">
        <v>3431</v>
      </c>
      <c r="R2677">
        <v>0</v>
      </c>
    </row>
    <row r="2678" spans="1:18" x14ac:dyDescent="0.5">
      <c r="A2678">
        <v>14</v>
      </c>
      <c r="B2678">
        <v>839</v>
      </c>
      <c r="C2678">
        <v>2014</v>
      </c>
      <c r="D2678">
        <v>99</v>
      </c>
      <c r="E2678">
        <v>99</v>
      </c>
      <c r="F2678">
        <v>99</v>
      </c>
      <c r="G2678">
        <v>99</v>
      </c>
      <c r="H2678">
        <v>99</v>
      </c>
      <c r="I2678">
        <v>99</v>
      </c>
      <c r="J2678">
        <v>999</v>
      </c>
      <c r="K2678">
        <v>99</v>
      </c>
      <c r="L2678">
        <v>99</v>
      </c>
      <c r="M2678">
        <v>99</v>
      </c>
      <c r="N2678">
        <v>99</v>
      </c>
      <c r="O2678">
        <v>4</v>
      </c>
      <c r="P2678">
        <v>3431</v>
      </c>
      <c r="R2678">
        <v>0</v>
      </c>
    </row>
    <row r="2679" spans="1:18" x14ac:dyDescent="0.5">
      <c r="A2679">
        <v>14</v>
      </c>
      <c r="B2679">
        <v>840</v>
      </c>
      <c r="C2679">
        <v>2015</v>
      </c>
      <c r="D2679">
        <v>99</v>
      </c>
      <c r="E2679">
        <v>99</v>
      </c>
      <c r="F2679">
        <v>99</v>
      </c>
      <c r="G2679">
        <v>99</v>
      </c>
      <c r="H2679">
        <v>99</v>
      </c>
      <c r="I2679">
        <v>99</v>
      </c>
      <c r="J2679">
        <v>999</v>
      </c>
      <c r="K2679">
        <v>99</v>
      </c>
      <c r="L2679">
        <v>99</v>
      </c>
      <c r="M2679">
        <v>99</v>
      </c>
      <c r="N2679">
        <v>99</v>
      </c>
      <c r="O2679">
        <v>4</v>
      </c>
      <c r="P2679">
        <v>3431</v>
      </c>
      <c r="R2679">
        <v>0</v>
      </c>
    </row>
    <row r="2680" spans="1:18" x14ac:dyDescent="0.5">
      <c r="A2680">
        <v>14</v>
      </c>
      <c r="B2680">
        <v>841</v>
      </c>
      <c r="C2680">
        <v>2016</v>
      </c>
      <c r="D2680">
        <v>99</v>
      </c>
      <c r="E2680">
        <v>99</v>
      </c>
      <c r="F2680">
        <v>99</v>
      </c>
      <c r="G2680">
        <v>99</v>
      </c>
      <c r="H2680">
        <v>99</v>
      </c>
      <c r="I2680">
        <v>99</v>
      </c>
      <c r="J2680">
        <v>999</v>
      </c>
      <c r="K2680">
        <v>99</v>
      </c>
      <c r="L2680">
        <v>99</v>
      </c>
      <c r="M2680">
        <v>99</v>
      </c>
      <c r="N2680">
        <v>99</v>
      </c>
      <c r="O2680">
        <v>4</v>
      </c>
      <c r="P2680">
        <v>3431</v>
      </c>
      <c r="R2680">
        <v>0</v>
      </c>
    </row>
    <row r="2681" spans="1:18" x14ac:dyDescent="0.5">
      <c r="A2681">
        <v>14</v>
      </c>
      <c r="B2681">
        <v>842</v>
      </c>
      <c r="C2681">
        <v>2017</v>
      </c>
      <c r="D2681">
        <v>99</v>
      </c>
      <c r="E2681">
        <v>99</v>
      </c>
      <c r="F2681">
        <v>99</v>
      </c>
      <c r="G2681">
        <v>99</v>
      </c>
      <c r="H2681">
        <v>99</v>
      </c>
      <c r="I2681">
        <v>99</v>
      </c>
      <c r="J2681">
        <v>999</v>
      </c>
      <c r="K2681">
        <v>99</v>
      </c>
      <c r="L2681">
        <v>99</v>
      </c>
      <c r="M2681">
        <v>99</v>
      </c>
      <c r="N2681">
        <v>99</v>
      </c>
      <c r="O2681">
        <v>4</v>
      </c>
      <c r="P2681">
        <v>3431</v>
      </c>
      <c r="R2681">
        <v>0</v>
      </c>
    </row>
    <row r="2682" spans="1:18" x14ac:dyDescent="0.5">
      <c r="A2682">
        <v>14</v>
      </c>
      <c r="B2682">
        <v>843</v>
      </c>
      <c r="C2682">
        <v>2018</v>
      </c>
      <c r="D2682">
        <v>99</v>
      </c>
      <c r="E2682">
        <v>99</v>
      </c>
      <c r="F2682">
        <v>99</v>
      </c>
      <c r="G2682">
        <v>99</v>
      </c>
      <c r="H2682">
        <v>99</v>
      </c>
      <c r="I2682">
        <v>99</v>
      </c>
      <c r="J2682">
        <v>999</v>
      </c>
      <c r="K2682">
        <v>99</v>
      </c>
      <c r="L2682">
        <v>99</v>
      </c>
      <c r="M2682">
        <v>99</v>
      </c>
      <c r="N2682">
        <v>99</v>
      </c>
      <c r="O2682">
        <v>4</v>
      </c>
      <c r="P2682">
        <v>3431</v>
      </c>
      <c r="R2682">
        <v>0</v>
      </c>
    </row>
    <row r="2683" spans="1:18" x14ac:dyDescent="0.5">
      <c r="A2683">
        <v>14</v>
      </c>
      <c r="B2683">
        <v>844</v>
      </c>
      <c r="C2683">
        <v>2019</v>
      </c>
      <c r="D2683">
        <v>99</v>
      </c>
      <c r="E2683">
        <v>99</v>
      </c>
      <c r="F2683">
        <v>99</v>
      </c>
      <c r="G2683">
        <v>99</v>
      </c>
      <c r="H2683">
        <v>99</v>
      </c>
      <c r="I2683">
        <v>99</v>
      </c>
      <c r="J2683">
        <v>999</v>
      </c>
      <c r="K2683">
        <v>99</v>
      </c>
      <c r="L2683">
        <v>99</v>
      </c>
      <c r="M2683">
        <v>99</v>
      </c>
      <c r="N2683">
        <v>99</v>
      </c>
      <c r="O2683">
        <v>4</v>
      </c>
      <c r="P2683">
        <v>3431</v>
      </c>
      <c r="R2683">
        <v>0</v>
      </c>
    </row>
    <row r="2684" spans="1:18" x14ac:dyDescent="0.5">
      <c r="A2684">
        <v>14</v>
      </c>
      <c r="B2684">
        <v>845</v>
      </c>
      <c r="C2684">
        <v>2020</v>
      </c>
      <c r="D2684">
        <v>99</v>
      </c>
      <c r="E2684">
        <v>99</v>
      </c>
      <c r="F2684">
        <v>99</v>
      </c>
      <c r="G2684">
        <v>99</v>
      </c>
      <c r="H2684">
        <v>99</v>
      </c>
      <c r="I2684">
        <v>99</v>
      </c>
      <c r="J2684">
        <v>999</v>
      </c>
      <c r="K2684">
        <v>99</v>
      </c>
      <c r="L2684">
        <v>99</v>
      </c>
      <c r="M2684">
        <v>99</v>
      </c>
      <c r="N2684">
        <v>99</v>
      </c>
      <c r="O2684">
        <v>4</v>
      </c>
      <c r="P2684">
        <v>3431</v>
      </c>
      <c r="R2684">
        <v>0</v>
      </c>
    </row>
    <row r="2685" spans="1:18" x14ac:dyDescent="0.5">
      <c r="A2685">
        <v>14</v>
      </c>
      <c r="B2685">
        <v>846</v>
      </c>
      <c r="C2685">
        <v>2021</v>
      </c>
      <c r="D2685">
        <v>99</v>
      </c>
      <c r="E2685">
        <v>99</v>
      </c>
      <c r="F2685">
        <v>99</v>
      </c>
      <c r="G2685">
        <v>99</v>
      </c>
      <c r="H2685">
        <v>99</v>
      </c>
      <c r="I2685">
        <v>99</v>
      </c>
      <c r="J2685">
        <v>999</v>
      </c>
      <c r="K2685">
        <v>99</v>
      </c>
      <c r="L2685">
        <v>99</v>
      </c>
      <c r="M2685">
        <v>99</v>
      </c>
      <c r="N2685">
        <v>99</v>
      </c>
      <c r="O2685">
        <v>4</v>
      </c>
      <c r="P2685">
        <v>3431</v>
      </c>
      <c r="R2685">
        <v>0</v>
      </c>
    </row>
    <row r="2686" spans="1:18" x14ac:dyDescent="0.5">
      <c r="A2686">
        <v>14</v>
      </c>
      <c r="B2686">
        <v>847</v>
      </c>
      <c r="C2686">
        <v>2022</v>
      </c>
      <c r="D2686">
        <v>99</v>
      </c>
      <c r="E2686">
        <v>99</v>
      </c>
      <c r="F2686">
        <v>99</v>
      </c>
      <c r="G2686">
        <v>99</v>
      </c>
      <c r="H2686">
        <v>99</v>
      </c>
      <c r="I2686">
        <v>99</v>
      </c>
      <c r="J2686">
        <v>999</v>
      </c>
      <c r="K2686">
        <v>99</v>
      </c>
      <c r="L2686">
        <v>99</v>
      </c>
      <c r="M2686">
        <v>99</v>
      </c>
      <c r="N2686">
        <v>99</v>
      </c>
      <c r="O2686">
        <v>4</v>
      </c>
      <c r="P2686">
        <v>3431</v>
      </c>
      <c r="R2686">
        <v>0</v>
      </c>
    </row>
    <row r="2687" spans="1:18" x14ac:dyDescent="0.5">
      <c r="A2687">
        <v>14</v>
      </c>
      <c r="B2687">
        <v>848</v>
      </c>
      <c r="C2687">
        <v>2012</v>
      </c>
      <c r="D2687">
        <v>99</v>
      </c>
      <c r="E2687">
        <v>99</v>
      </c>
      <c r="F2687">
        <v>99</v>
      </c>
      <c r="G2687">
        <v>99</v>
      </c>
      <c r="H2687">
        <v>99</v>
      </c>
      <c r="I2687">
        <v>99</v>
      </c>
      <c r="J2687">
        <v>999</v>
      </c>
      <c r="K2687">
        <v>99</v>
      </c>
      <c r="L2687">
        <v>99</v>
      </c>
      <c r="M2687">
        <v>99</v>
      </c>
      <c r="N2687">
        <v>99</v>
      </c>
      <c r="O2687">
        <v>4</v>
      </c>
      <c r="P2687">
        <v>3432</v>
      </c>
      <c r="R2687">
        <v>0</v>
      </c>
    </row>
    <row r="2688" spans="1:18" x14ac:dyDescent="0.5">
      <c r="A2688">
        <v>14</v>
      </c>
      <c r="B2688">
        <v>849</v>
      </c>
      <c r="C2688">
        <v>2013</v>
      </c>
      <c r="D2688">
        <v>99</v>
      </c>
      <c r="E2688">
        <v>99</v>
      </c>
      <c r="F2688">
        <v>99</v>
      </c>
      <c r="G2688">
        <v>99</v>
      </c>
      <c r="H2688">
        <v>99</v>
      </c>
      <c r="I2688">
        <v>99</v>
      </c>
      <c r="J2688">
        <v>999</v>
      </c>
      <c r="K2688">
        <v>99</v>
      </c>
      <c r="L2688">
        <v>99</v>
      </c>
      <c r="M2688">
        <v>99</v>
      </c>
      <c r="N2688">
        <v>99</v>
      </c>
      <c r="O2688">
        <v>4</v>
      </c>
      <c r="P2688">
        <v>3432</v>
      </c>
      <c r="R2688">
        <v>0</v>
      </c>
    </row>
    <row r="2689" spans="1:38" x14ac:dyDescent="0.5">
      <c r="A2689">
        <v>14</v>
      </c>
      <c r="B2689">
        <v>850</v>
      </c>
      <c r="C2689">
        <v>2014</v>
      </c>
      <c r="D2689">
        <v>99</v>
      </c>
      <c r="E2689">
        <v>99</v>
      </c>
      <c r="F2689">
        <v>99</v>
      </c>
      <c r="G2689">
        <v>99</v>
      </c>
      <c r="H2689">
        <v>99</v>
      </c>
      <c r="I2689">
        <v>99</v>
      </c>
      <c r="J2689">
        <v>999</v>
      </c>
      <c r="K2689">
        <v>99</v>
      </c>
      <c r="L2689">
        <v>99</v>
      </c>
      <c r="M2689">
        <v>99</v>
      </c>
      <c r="N2689">
        <v>99</v>
      </c>
      <c r="O2689">
        <v>4</v>
      </c>
      <c r="P2689">
        <v>3432</v>
      </c>
      <c r="R2689">
        <v>0</v>
      </c>
    </row>
    <row r="2690" spans="1:38" x14ac:dyDescent="0.5">
      <c r="A2690">
        <v>14</v>
      </c>
      <c r="B2690">
        <v>851</v>
      </c>
      <c r="C2690">
        <v>2015</v>
      </c>
      <c r="D2690">
        <v>99</v>
      </c>
      <c r="E2690">
        <v>99</v>
      </c>
      <c r="F2690">
        <v>99</v>
      </c>
      <c r="G2690">
        <v>99</v>
      </c>
      <c r="H2690">
        <v>99</v>
      </c>
      <c r="I2690">
        <v>99</v>
      </c>
      <c r="J2690">
        <v>999</v>
      </c>
      <c r="K2690">
        <v>99</v>
      </c>
      <c r="L2690">
        <v>99</v>
      </c>
      <c r="M2690">
        <v>99</v>
      </c>
      <c r="N2690">
        <v>99</v>
      </c>
      <c r="O2690">
        <v>4</v>
      </c>
      <c r="P2690">
        <v>3432</v>
      </c>
      <c r="R2690">
        <v>0</v>
      </c>
    </row>
    <row r="2691" spans="1:38" x14ac:dyDescent="0.5">
      <c r="A2691">
        <v>14</v>
      </c>
      <c r="B2691">
        <v>852</v>
      </c>
      <c r="C2691">
        <v>2016</v>
      </c>
      <c r="D2691">
        <v>99</v>
      </c>
      <c r="E2691">
        <v>99</v>
      </c>
      <c r="F2691">
        <v>99</v>
      </c>
      <c r="G2691">
        <v>99</v>
      </c>
      <c r="H2691">
        <v>99</v>
      </c>
      <c r="I2691">
        <v>99</v>
      </c>
      <c r="J2691">
        <v>999</v>
      </c>
      <c r="K2691">
        <v>99</v>
      </c>
      <c r="L2691">
        <v>99</v>
      </c>
      <c r="M2691">
        <v>99</v>
      </c>
      <c r="N2691">
        <v>99</v>
      </c>
      <c r="O2691">
        <v>4</v>
      </c>
      <c r="P2691">
        <v>3432</v>
      </c>
      <c r="R2691">
        <v>0</v>
      </c>
    </row>
    <row r="2692" spans="1:38" x14ac:dyDescent="0.5">
      <c r="A2692">
        <v>14</v>
      </c>
      <c r="B2692">
        <v>853</v>
      </c>
      <c r="C2692">
        <v>2017</v>
      </c>
      <c r="D2692">
        <v>99</v>
      </c>
      <c r="E2692">
        <v>99</v>
      </c>
      <c r="F2692">
        <v>99</v>
      </c>
      <c r="G2692">
        <v>99</v>
      </c>
      <c r="H2692">
        <v>99</v>
      </c>
      <c r="I2692">
        <v>99</v>
      </c>
      <c r="J2692">
        <v>999</v>
      </c>
      <c r="K2692">
        <v>99</v>
      </c>
      <c r="L2692">
        <v>99</v>
      </c>
      <c r="M2692">
        <v>99</v>
      </c>
      <c r="N2692">
        <v>99</v>
      </c>
      <c r="O2692">
        <v>4</v>
      </c>
      <c r="P2692">
        <v>3432</v>
      </c>
      <c r="R2692">
        <v>0</v>
      </c>
    </row>
    <row r="2693" spans="1:38" x14ac:dyDescent="0.5">
      <c r="A2693">
        <v>14</v>
      </c>
      <c r="B2693">
        <v>854</v>
      </c>
      <c r="C2693">
        <v>2018</v>
      </c>
      <c r="D2693">
        <v>99</v>
      </c>
      <c r="E2693">
        <v>99</v>
      </c>
      <c r="F2693">
        <v>99</v>
      </c>
      <c r="G2693">
        <v>99</v>
      </c>
      <c r="H2693">
        <v>99</v>
      </c>
      <c r="I2693">
        <v>99</v>
      </c>
      <c r="J2693">
        <v>999</v>
      </c>
      <c r="K2693">
        <v>99</v>
      </c>
      <c r="L2693">
        <v>99</v>
      </c>
      <c r="M2693">
        <v>99</v>
      </c>
      <c r="N2693">
        <v>99</v>
      </c>
      <c r="O2693">
        <v>4</v>
      </c>
      <c r="P2693">
        <v>3432</v>
      </c>
      <c r="R2693">
        <v>0</v>
      </c>
    </row>
    <row r="2694" spans="1:38" x14ac:dyDescent="0.5">
      <c r="A2694">
        <v>14</v>
      </c>
      <c r="B2694">
        <v>855</v>
      </c>
      <c r="C2694">
        <v>2019</v>
      </c>
      <c r="D2694">
        <v>99</v>
      </c>
      <c r="E2694">
        <v>99</v>
      </c>
      <c r="F2694">
        <v>99</v>
      </c>
      <c r="G2694">
        <v>99</v>
      </c>
      <c r="H2694">
        <v>99</v>
      </c>
      <c r="I2694">
        <v>99</v>
      </c>
      <c r="J2694">
        <v>999</v>
      </c>
      <c r="K2694">
        <v>99</v>
      </c>
      <c r="L2694">
        <v>99</v>
      </c>
      <c r="M2694">
        <v>99</v>
      </c>
      <c r="N2694">
        <v>99</v>
      </c>
      <c r="O2694">
        <v>4</v>
      </c>
      <c r="P2694">
        <v>3432</v>
      </c>
      <c r="R2694">
        <v>0</v>
      </c>
    </row>
    <row r="2695" spans="1:38" x14ac:dyDescent="0.5">
      <c r="A2695">
        <v>14</v>
      </c>
      <c r="B2695">
        <v>856</v>
      </c>
      <c r="C2695">
        <v>2020</v>
      </c>
      <c r="D2695">
        <v>99</v>
      </c>
      <c r="E2695">
        <v>99</v>
      </c>
      <c r="F2695">
        <v>99</v>
      </c>
      <c r="G2695">
        <v>99</v>
      </c>
      <c r="H2695">
        <v>99</v>
      </c>
      <c r="I2695">
        <v>99</v>
      </c>
      <c r="J2695">
        <v>999</v>
      </c>
      <c r="K2695">
        <v>99</v>
      </c>
      <c r="L2695">
        <v>99</v>
      </c>
      <c r="M2695">
        <v>99</v>
      </c>
      <c r="N2695">
        <v>99</v>
      </c>
      <c r="O2695">
        <v>4</v>
      </c>
      <c r="P2695">
        <v>3432</v>
      </c>
      <c r="R2695">
        <v>0</v>
      </c>
    </row>
    <row r="2696" spans="1:38" x14ac:dyDescent="0.5">
      <c r="A2696">
        <v>14</v>
      </c>
      <c r="B2696">
        <v>857</v>
      </c>
      <c r="C2696">
        <v>2021</v>
      </c>
      <c r="D2696">
        <v>99</v>
      </c>
      <c r="E2696">
        <v>99</v>
      </c>
      <c r="F2696">
        <v>99</v>
      </c>
      <c r="G2696">
        <v>99</v>
      </c>
      <c r="H2696">
        <v>99</v>
      </c>
      <c r="I2696">
        <v>99</v>
      </c>
      <c r="J2696">
        <v>999</v>
      </c>
      <c r="K2696">
        <v>99</v>
      </c>
      <c r="L2696">
        <v>99</v>
      </c>
      <c r="M2696">
        <v>99</v>
      </c>
      <c r="N2696">
        <v>99</v>
      </c>
      <c r="O2696">
        <v>4</v>
      </c>
      <c r="P2696">
        <v>3432</v>
      </c>
      <c r="R2696">
        <v>0</v>
      </c>
    </row>
    <row r="2697" spans="1:38" x14ac:dyDescent="0.5">
      <c r="A2697">
        <v>14</v>
      </c>
      <c r="B2697">
        <v>858</v>
      </c>
      <c r="C2697">
        <v>2022</v>
      </c>
      <c r="D2697">
        <v>99</v>
      </c>
      <c r="E2697">
        <v>99</v>
      </c>
      <c r="F2697">
        <v>99</v>
      </c>
      <c r="G2697">
        <v>99</v>
      </c>
      <c r="H2697">
        <v>99</v>
      </c>
      <c r="I2697">
        <v>99</v>
      </c>
      <c r="J2697">
        <v>999</v>
      </c>
      <c r="K2697">
        <v>99</v>
      </c>
      <c r="L2697">
        <v>99</v>
      </c>
      <c r="M2697">
        <v>99</v>
      </c>
      <c r="N2697">
        <v>99</v>
      </c>
      <c r="O2697">
        <v>4</v>
      </c>
      <c r="P2697">
        <v>3432</v>
      </c>
      <c r="Q2697">
        <v>1</v>
      </c>
      <c r="R2697">
        <v>2</v>
      </c>
      <c r="S2697">
        <v>0</v>
      </c>
      <c r="T2697">
        <v>0</v>
      </c>
      <c r="AA2697">
        <v>6.9432390210033001E-3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</row>
    <row r="2698" spans="1:38" x14ac:dyDescent="0.5">
      <c r="A2698">
        <v>14</v>
      </c>
      <c r="B2698">
        <v>859</v>
      </c>
      <c r="C2698">
        <v>2012</v>
      </c>
      <c r="D2698">
        <v>99</v>
      </c>
      <c r="E2698">
        <v>99</v>
      </c>
      <c r="F2698">
        <v>99</v>
      </c>
      <c r="G2698">
        <v>99</v>
      </c>
      <c r="H2698">
        <v>99</v>
      </c>
      <c r="I2698">
        <v>99</v>
      </c>
      <c r="J2698">
        <v>999</v>
      </c>
      <c r="K2698">
        <v>99</v>
      </c>
      <c r="L2698">
        <v>99</v>
      </c>
      <c r="M2698">
        <v>99</v>
      </c>
      <c r="N2698">
        <v>99</v>
      </c>
      <c r="O2698">
        <v>4</v>
      </c>
      <c r="P2698">
        <v>3433</v>
      </c>
      <c r="R2698">
        <v>0</v>
      </c>
    </row>
    <row r="2699" spans="1:38" x14ac:dyDescent="0.5">
      <c r="A2699">
        <v>14</v>
      </c>
      <c r="B2699">
        <v>860</v>
      </c>
      <c r="C2699">
        <v>2013</v>
      </c>
      <c r="D2699">
        <v>99</v>
      </c>
      <c r="E2699">
        <v>99</v>
      </c>
      <c r="F2699">
        <v>99</v>
      </c>
      <c r="G2699">
        <v>99</v>
      </c>
      <c r="H2699">
        <v>99</v>
      </c>
      <c r="I2699">
        <v>99</v>
      </c>
      <c r="J2699">
        <v>999</v>
      </c>
      <c r="K2699">
        <v>99</v>
      </c>
      <c r="L2699">
        <v>99</v>
      </c>
      <c r="M2699">
        <v>99</v>
      </c>
      <c r="N2699">
        <v>99</v>
      </c>
      <c r="O2699">
        <v>4</v>
      </c>
      <c r="P2699">
        <v>3433</v>
      </c>
      <c r="R2699">
        <v>0</v>
      </c>
    </row>
    <row r="2700" spans="1:38" x14ac:dyDescent="0.5">
      <c r="A2700">
        <v>14</v>
      </c>
      <c r="B2700">
        <v>861</v>
      </c>
      <c r="C2700">
        <v>2014</v>
      </c>
      <c r="D2700">
        <v>99</v>
      </c>
      <c r="E2700">
        <v>99</v>
      </c>
      <c r="F2700">
        <v>99</v>
      </c>
      <c r="G2700">
        <v>99</v>
      </c>
      <c r="H2700">
        <v>99</v>
      </c>
      <c r="I2700">
        <v>99</v>
      </c>
      <c r="J2700">
        <v>999</v>
      </c>
      <c r="K2700">
        <v>99</v>
      </c>
      <c r="L2700">
        <v>99</v>
      </c>
      <c r="M2700">
        <v>99</v>
      </c>
      <c r="N2700">
        <v>99</v>
      </c>
      <c r="O2700">
        <v>4</v>
      </c>
      <c r="P2700">
        <v>3433</v>
      </c>
      <c r="Q2700">
        <v>3</v>
      </c>
      <c r="R2700">
        <v>404</v>
      </c>
      <c r="S2700">
        <v>404</v>
      </c>
      <c r="T2700">
        <v>15.551980198019802</v>
      </c>
      <c r="U2700">
        <v>59.678217821782169</v>
      </c>
      <c r="V2700">
        <v>89.683339948296009</v>
      </c>
      <c r="W2700">
        <v>82.777722772277201</v>
      </c>
      <c r="X2700">
        <v>7.1709810396948912</v>
      </c>
      <c r="Y2700">
        <v>2.3155566856448591</v>
      </c>
      <c r="Z2700">
        <v>-40.225961031565774</v>
      </c>
      <c r="AA2700">
        <v>3.8009220058330992</v>
      </c>
      <c r="AB2700">
        <v>4.0737241975358254</v>
      </c>
    </row>
    <row r="2701" spans="1:38" x14ac:dyDescent="0.5">
      <c r="A2701">
        <v>14</v>
      </c>
      <c r="B2701">
        <v>862</v>
      </c>
      <c r="C2701">
        <v>2015</v>
      </c>
      <c r="D2701">
        <v>99</v>
      </c>
      <c r="E2701">
        <v>99</v>
      </c>
      <c r="F2701">
        <v>99</v>
      </c>
      <c r="G2701">
        <v>99</v>
      </c>
      <c r="H2701">
        <v>99</v>
      </c>
      <c r="I2701">
        <v>99</v>
      </c>
      <c r="J2701">
        <v>999</v>
      </c>
      <c r="K2701">
        <v>99</v>
      </c>
      <c r="L2701">
        <v>99</v>
      </c>
      <c r="M2701">
        <v>99</v>
      </c>
      <c r="N2701">
        <v>99</v>
      </c>
      <c r="O2701">
        <v>4</v>
      </c>
      <c r="P2701">
        <v>3433</v>
      </c>
      <c r="Q2701">
        <v>2</v>
      </c>
      <c r="R2701">
        <v>212</v>
      </c>
      <c r="S2701">
        <v>212</v>
      </c>
      <c r="T2701">
        <v>14.622641509433961</v>
      </c>
      <c r="U2701">
        <v>58.188679245283005</v>
      </c>
      <c r="V2701">
        <v>98.114229644923199</v>
      </c>
      <c r="W2701">
        <v>90.55943396226418</v>
      </c>
      <c r="X2701">
        <v>8.2318098872130196</v>
      </c>
      <c r="Y2701">
        <v>1.9479704365427859</v>
      </c>
      <c r="Z2701">
        <v>-20.308272656973656</v>
      </c>
      <c r="AA2701">
        <v>0.55861505625675201</v>
      </c>
      <c r="AB2701">
        <v>0.62685322917929842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2</v>
      </c>
      <c r="AL2701">
        <v>11</v>
      </c>
    </row>
    <row r="2702" spans="1:38" x14ac:dyDescent="0.5">
      <c r="A2702">
        <v>14</v>
      </c>
      <c r="B2702">
        <v>863</v>
      </c>
      <c r="C2702">
        <v>2016</v>
      </c>
      <c r="D2702">
        <v>99</v>
      </c>
      <c r="E2702">
        <v>99</v>
      </c>
      <c r="F2702">
        <v>99</v>
      </c>
      <c r="G2702">
        <v>99</v>
      </c>
      <c r="H2702">
        <v>99</v>
      </c>
      <c r="I2702">
        <v>99</v>
      </c>
      <c r="J2702">
        <v>999</v>
      </c>
      <c r="K2702">
        <v>99</v>
      </c>
      <c r="L2702">
        <v>99</v>
      </c>
      <c r="M2702">
        <v>99</v>
      </c>
      <c r="N2702">
        <v>99</v>
      </c>
      <c r="O2702">
        <v>4</v>
      </c>
      <c r="P2702">
        <v>3433</v>
      </c>
      <c r="Q2702">
        <v>2</v>
      </c>
      <c r="R2702">
        <v>13</v>
      </c>
      <c r="S2702">
        <v>13</v>
      </c>
      <c r="T2702">
        <v>16.076923076923077</v>
      </c>
      <c r="U2702">
        <v>59.461538461538481</v>
      </c>
      <c r="V2702">
        <v>78.364863738644885</v>
      </c>
      <c r="W2702">
        <v>72.330769230769249</v>
      </c>
      <c r="X2702">
        <v>13.936360004589236</v>
      </c>
      <c r="Y2702">
        <v>2.2400338120863794</v>
      </c>
      <c r="Z2702">
        <v>-15.199509687965437</v>
      </c>
      <c r="AA2702">
        <v>2.7720914363698394E-2</v>
      </c>
      <c r="AB2702">
        <v>2.4612881104078919E-2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1</v>
      </c>
      <c r="AL2702">
        <v>0</v>
      </c>
    </row>
    <row r="2703" spans="1:38" x14ac:dyDescent="0.5">
      <c r="A2703">
        <v>14</v>
      </c>
      <c r="B2703">
        <v>864</v>
      </c>
      <c r="C2703">
        <v>2017</v>
      </c>
      <c r="D2703">
        <v>99</v>
      </c>
      <c r="E2703">
        <v>99</v>
      </c>
      <c r="F2703">
        <v>99</v>
      </c>
      <c r="G2703">
        <v>99</v>
      </c>
      <c r="H2703">
        <v>99</v>
      </c>
      <c r="I2703">
        <v>99</v>
      </c>
      <c r="J2703">
        <v>999</v>
      </c>
      <c r="K2703">
        <v>99</v>
      </c>
      <c r="L2703">
        <v>99</v>
      </c>
      <c r="M2703">
        <v>99</v>
      </c>
      <c r="N2703">
        <v>99</v>
      </c>
      <c r="O2703">
        <v>4</v>
      </c>
      <c r="P2703">
        <v>3433</v>
      </c>
      <c r="Q2703">
        <v>3</v>
      </c>
      <c r="R2703">
        <v>15</v>
      </c>
      <c r="S2703">
        <v>15</v>
      </c>
      <c r="T2703">
        <v>16.399999999999999</v>
      </c>
      <c r="U2703">
        <v>62.4</v>
      </c>
      <c r="V2703">
        <v>78.215962441314559</v>
      </c>
      <c r="W2703">
        <v>72.193333333333342</v>
      </c>
      <c r="X2703">
        <v>15.09147515063462</v>
      </c>
      <c r="Y2703">
        <v>3.2619012860600778</v>
      </c>
      <c r="Z2703">
        <v>-57.442845412189357</v>
      </c>
      <c r="AA2703">
        <v>4.3281299593155791E-2</v>
      </c>
      <c r="AB2703">
        <v>3.8281597793079526E-2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1</v>
      </c>
      <c r="AL2703">
        <v>0</v>
      </c>
    </row>
    <row r="2704" spans="1:38" x14ac:dyDescent="0.5">
      <c r="A2704">
        <v>14</v>
      </c>
      <c r="B2704">
        <v>865</v>
      </c>
      <c r="C2704">
        <v>2018</v>
      </c>
      <c r="D2704">
        <v>99</v>
      </c>
      <c r="E2704">
        <v>99</v>
      </c>
      <c r="F2704">
        <v>99</v>
      </c>
      <c r="G2704">
        <v>99</v>
      </c>
      <c r="H2704">
        <v>99</v>
      </c>
      <c r="I2704">
        <v>99</v>
      </c>
      <c r="J2704">
        <v>999</v>
      </c>
      <c r="K2704">
        <v>99</v>
      </c>
      <c r="L2704">
        <v>99</v>
      </c>
      <c r="M2704">
        <v>99</v>
      </c>
      <c r="N2704">
        <v>99</v>
      </c>
      <c r="O2704">
        <v>4</v>
      </c>
      <c r="P2704">
        <v>3433</v>
      </c>
      <c r="Q2704">
        <v>3</v>
      </c>
      <c r="R2704">
        <v>12</v>
      </c>
      <c r="S2704">
        <v>12</v>
      </c>
      <c r="T2704">
        <v>15.25</v>
      </c>
      <c r="U2704">
        <v>59.25</v>
      </c>
      <c r="V2704">
        <v>100.15348501263993</v>
      </c>
      <c r="W2704">
        <v>92.441666666666634</v>
      </c>
      <c r="X2704">
        <v>16.849008790496296</v>
      </c>
      <c r="Y2704">
        <v>3.4910600109422347</v>
      </c>
      <c r="Z2704">
        <v>-75.841097382809309</v>
      </c>
      <c r="AA2704">
        <v>4.7929064983823919E-2</v>
      </c>
      <c r="AB2704">
        <v>5.5159833735839839E-2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</row>
    <row r="2705" spans="1:38" x14ac:dyDescent="0.5">
      <c r="A2705">
        <v>14</v>
      </c>
      <c r="B2705">
        <v>866</v>
      </c>
      <c r="C2705">
        <v>2019</v>
      </c>
      <c r="D2705">
        <v>99</v>
      </c>
      <c r="E2705">
        <v>99</v>
      </c>
      <c r="F2705">
        <v>99</v>
      </c>
      <c r="G2705">
        <v>99</v>
      </c>
      <c r="H2705">
        <v>99</v>
      </c>
      <c r="I2705">
        <v>99</v>
      </c>
      <c r="J2705">
        <v>999</v>
      </c>
      <c r="K2705">
        <v>99</v>
      </c>
      <c r="L2705">
        <v>99</v>
      </c>
      <c r="M2705">
        <v>99</v>
      </c>
      <c r="N2705">
        <v>99</v>
      </c>
      <c r="O2705">
        <v>4</v>
      </c>
      <c r="P2705">
        <v>3433</v>
      </c>
      <c r="Q2705">
        <v>5</v>
      </c>
      <c r="R2705">
        <v>101</v>
      </c>
      <c r="S2705">
        <v>101</v>
      </c>
      <c r="T2705">
        <v>16.792079207920789</v>
      </c>
      <c r="U2705">
        <v>63.336633663366321</v>
      </c>
      <c r="V2705">
        <v>84.583203715821213</v>
      </c>
      <c r="W2705">
        <v>78.070297029702942</v>
      </c>
      <c r="X2705">
        <v>12.48944540187544</v>
      </c>
      <c r="Y2705">
        <v>2.2876215662023327</v>
      </c>
      <c r="Z2705">
        <v>-21.197407130059123</v>
      </c>
      <c r="AA2705">
        <v>0.50148957298907637</v>
      </c>
      <c r="AB2705">
        <v>0.48734726569697534</v>
      </c>
      <c r="AC2705">
        <v>0</v>
      </c>
      <c r="AD2705">
        <v>0</v>
      </c>
      <c r="AE2705">
        <v>0</v>
      </c>
      <c r="AF2705">
        <v>0</v>
      </c>
      <c r="AG2705">
        <v>1</v>
      </c>
      <c r="AH2705">
        <v>0</v>
      </c>
      <c r="AI2705">
        <v>0</v>
      </c>
      <c r="AJ2705">
        <v>0</v>
      </c>
      <c r="AK2705">
        <v>0</v>
      </c>
      <c r="AL2705">
        <v>1</v>
      </c>
    </row>
    <row r="2706" spans="1:38" x14ac:dyDescent="0.5">
      <c r="A2706">
        <v>14</v>
      </c>
      <c r="B2706">
        <v>867</v>
      </c>
      <c r="C2706">
        <v>2020</v>
      </c>
      <c r="D2706">
        <v>99</v>
      </c>
      <c r="E2706">
        <v>99</v>
      </c>
      <c r="F2706">
        <v>99</v>
      </c>
      <c r="G2706">
        <v>99</v>
      </c>
      <c r="H2706">
        <v>99</v>
      </c>
      <c r="I2706">
        <v>99</v>
      </c>
      <c r="J2706">
        <v>999</v>
      </c>
      <c r="K2706">
        <v>99</v>
      </c>
      <c r="L2706">
        <v>99</v>
      </c>
      <c r="M2706">
        <v>99</v>
      </c>
      <c r="N2706">
        <v>99</v>
      </c>
      <c r="O2706">
        <v>4</v>
      </c>
      <c r="P2706">
        <v>3433</v>
      </c>
      <c r="Q2706">
        <v>5</v>
      </c>
      <c r="R2706">
        <v>189</v>
      </c>
      <c r="S2706">
        <v>189</v>
      </c>
      <c r="T2706">
        <v>16.920634920634917</v>
      </c>
      <c r="U2706">
        <v>62.560846560846571</v>
      </c>
      <c r="V2706">
        <v>85.714113742282791</v>
      </c>
      <c r="W2706">
        <v>79.114126984126941</v>
      </c>
      <c r="X2706">
        <v>10.039523318895721</v>
      </c>
      <c r="Y2706">
        <v>1.607769272830353</v>
      </c>
      <c r="Z2706">
        <v>-23.37722183952426</v>
      </c>
      <c r="AA2706">
        <v>0.90525912443720669</v>
      </c>
      <c r="AB2706">
        <v>0.86694888588385344</v>
      </c>
      <c r="AC2706">
        <v>1</v>
      </c>
      <c r="AD2706">
        <v>0</v>
      </c>
      <c r="AE2706">
        <v>0</v>
      </c>
      <c r="AF2706">
        <v>0</v>
      </c>
      <c r="AG2706">
        <v>2</v>
      </c>
      <c r="AH2706">
        <v>6</v>
      </c>
      <c r="AI2706">
        <v>1</v>
      </c>
      <c r="AJ2706">
        <v>0</v>
      </c>
      <c r="AK2706">
        <v>0</v>
      </c>
      <c r="AL2706">
        <v>0</v>
      </c>
    </row>
    <row r="2707" spans="1:38" x14ac:dyDescent="0.5">
      <c r="A2707">
        <v>14</v>
      </c>
      <c r="B2707">
        <v>868</v>
      </c>
      <c r="C2707">
        <v>2021</v>
      </c>
      <c r="D2707">
        <v>99</v>
      </c>
      <c r="E2707">
        <v>99</v>
      </c>
      <c r="F2707">
        <v>99</v>
      </c>
      <c r="G2707">
        <v>99</v>
      </c>
      <c r="H2707">
        <v>99</v>
      </c>
      <c r="I2707">
        <v>99</v>
      </c>
      <c r="J2707">
        <v>999</v>
      </c>
      <c r="K2707">
        <v>99</v>
      </c>
      <c r="L2707">
        <v>99</v>
      </c>
      <c r="M2707">
        <v>99</v>
      </c>
      <c r="N2707">
        <v>99</v>
      </c>
      <c r="O2707">
        <v>4</v>
      </c>
      <c r="P2707">
        <v>3433</v>
      </c>
      <c r="Q2707">
        <v>3</v>
      </c>
      <c r="R2707">
        <v>237</v>
      </c>
      <c r="S2707">
        <v>237</v>
      </c>
      <c r="T2707">
        <v>16.696202531645572</v>
      </c>
      <c r="U2707">
        <v>61.616033755274259</v>
      </c>
      <c r="V2707">
        <v>86.542141521638754</v>
      </c>
      <c r="W2707">
        <v>79.878396624472614</v>
      </c>
      <c r="X2707">
        <v>9.3335419786919385</v>
      </c>
      <c r="Y2707">
        <v>1.6637853639389351</v>
      </c>
      <c r="Z2707">
        <v>-34.274380645115926</v>
      </c>
      <c r="AA2707">
        <v>0.90141487905066164</v>
      </c>
      <c r="AB2707">
        <v>0.84857198316007443</v>
      </c>
      <c r="AC2707">
        <v>0</v>
      </c>
      <c r="AD2707">
        <v>0</v>
      </c>
      <c r="AE2707">
        <v>0</v>
      </c>
      <c r="AF2707">
        <v>0</v>
      </c>
      <c r="AG2707">
        <v>4</v>
      </c>
      <c r="AH2707">
        <v>4</v>
      </c>
      <c r="AI2707">
        <v>11</v>
      </c>
      <c r="AJ2707">
        <v>0</v>
      </c>
      <c r="AK2707">
        <v>2</v>
      </c>
      <c r="AL2707">
        <v>0</v>
      </c>
    </row>
    <row r="2708" spans="1:38" x14ac:dyDescent="0.5">
      <c r="A2708">
        <v>14</v>
      </c>
      <c r="B2708">
        <v>869</v>
      </c>
      <c r="C2708">
        <v>2022</v>
      </c>
      <c r="D2708">
        <v>99</v>
      </c>
      <c r="E2708">
        <v>99</v>
      </c>
      <c r="F2708">
        <v>99</v>
      </c>
      <c r="G2708">
        <v>99</v>
      </c>
      <c r="H2708">
        <v>99</v>
      </c>
      <c r="I2708">
        <v>99</v>
      </c>
      <c r="J2708">
        <v>999</v>
      </c>
      <c r="K2708">
        <v>99</v>
      </c>
      <c r="L2708">
        <v>99</v>
      </c>
      <c r="M2708">
        <v>99</v>
      </c>
      <c r="N2708">
        <v>99</v>
      </c>
      <c r="O2708">
        <v>4</v>
      </c>
      <c r="P2708">
        <v>3433</v>
      </c>
      <c r="Q2708">
        <v>6</v>
      </c>
      <c r="R2708">
        <v>179</v>
      </c>
      <c r="S2708">
        <v>179</v>
      </c>
      <c r="T2708">
        <v>16.731843575418999</v>
      </c>
      <c r="U2708">
        <v>61.854748603351986</v>
      </c>
      <c r="V2708">
        <v>89.136105848671804</v>
      </c>
      <c r="W2708">
        <v>82.272625698323978</v>
      </c>
      <c r="X2708">
        <v>11.254290073612751</v>
      </c>
      <c r="Y2708">
        <v>1.8372670128384521</v>
      </c>
      <c r="Z2708">
        <v>-35.052392833296437</v>
      </c>
      <c r="AA2708">
        <v>0.621419892379795</v>
      </c>
      <c r="AB2708">
        <v>0.59616211067392433</v>
      </c>
      <c r="AC2708">
        <v>0</v>
      </c>
      <c r="AD2708">
        <v>0</v>
      </c>
      <c r="AE2708">
        <v>0</v>
      </c>
      <c r="AF2708">
        <v>0</v>
      </c>
      <c r="AG2708">
        <v>5</v>
      </c>
      <c r="AH2708">
        <v>14</v>
      </c>
      <c r="AI2708">
        <v>13</v>
      </c>
      <c r="AJ2708">
        <v>0</v>
      </c>
      <c r="AK2708">
        <v>2</v>
      </c>
      <c r="AL2708">
        <v>0</v>
      </c>
    </row>
    <row r="2709" spans="1:38" x14ac:dyDescent="0.5">
      <c r="A2709">
        <v>14</v>
      </c>
      <c r="B2709">
        <v>870</v>
      </c>
      <c r="C2709">
        <v>2012</v>
      </c>
      <c r="D2709">
        <v>99</v>
      </c>
      <c r="E2709">
        <v>99</v>
      </c>
      <c r="F2709">
        <v>99</v>
      </c>
      <c r="G2709">
        <v>99</v>
      </c>
      <c r="H2709">
        <v>99</v>
      </c>
      <c r="I2709">
        <v>99</v>
      </c>
      <c r="J2709">
        <v>999</v>
      </c>
      <c r="K2709">
        <v>99</v>
      </c>
      <c r="L2709">
        <v>99</v>
      </c>
      <c r="M2709">
        <v>99</v>
      </c>
      <c r="N2709">
        <v>99</v>
      </c>
      <c r="O2709">
        <v>4</v>
      </c>
      <c r="P2709">
        <v>3434</v>
      </c>
      <c r="R2709">
        <v>0</v>
      </c>
    </row>
    <row r="2710" spans="1:38" x14ac:dyDescent="0.5">
      <c r="A2710">
        <v>14</v>
      </c>
      <c r="B2710">
        <v>871</v>
      </c>
      <c r="C2710">
        <v>2013</v>
      </c>
      <c r="D2710">
        <v>99</v>
      </c>
      <c r="E2710">
        <v>99</v>
      </c>
      <c r="F2710">
        <v>99</v>
      </c>
      <c r="G2710">
        <v>99</v>
      </c>
      <c r="H2710">
        <v>99</v>
      </c>
      <c r="I2710">
        <v>99</v>
      </c>
      <c r="J2710">
        <v>999</v>
      </c>
      <c r="K2710">
        <v>99</v>
      </c>
      <c r="L2710">
        <v>99</v>
      </c>
      <c r="M2710">
        <v>99</v>
      </c>
      <c r="N2710">
        <v>99</v>
      </c>
      <c r="O2710">
        <v>4</v>
      </c>
      <c r="P2710">
        <v>3434</v>
      </c>
      <c r="R2710">
        <v>0</v>
      </c>
    </row>
    <row r="2711" spans="1:38" x14ac:dyDescent="0.5">
      <c r="A2711">
        <v>14</v>
      </c>
      <c r="B2711">
        <v>872</v>
      </c>
      <c r="C2711">
        <v>2014</v>
      </c>
      <c r="D2711">
        <v>99</v>
      </c>
      <c r="E2711">
        <v>99</v>
      </c>
      <c r="F2711">
        <v>99</v>
      </c>
      <c r="G2711">
        <v>99</v>
      </c>
      <c r="H2711">
        <v>99</v>
      </c>
      <c r="I2711">
        <v>99</v>
      </c>
      <c r="J2711">
        <v>999</v>
      </c>
      <c r="K2711">
        <v>99</v>
      </c>
      <c r="L2711">
        <v>99</v>
      </c>
      <c r="M2711">
        <v>99</v>
      </c>
      <c r="N2711">
        <v>99</v>
      </c>
      <c r="O2711">
        <v>4</v>
      </c>
      <c r="P2711">
        <v>3434</v>
      </c>
      <c r="Q2711">
        <v>1</v>
      </c>
      <c r="R2711">
        <v>120</v>
      </c>
      <c r="S2711">
        <v>120</v>
      </c>
      <c r="T2711">
        <v>15.425000000000001</v>
      </c>
      <c r="U2711">
        <v>59.575000000000003</v>
      </c>
      <c r="V2711">
        <v>81.698266522210204</v>
      </c>
      <c r="W2711">
        <v>75.407499999999985</v>
      </c>
      <c r="X2711">
        <v>4.8031268027545284</v>
      </c>
      <c r="Y2711">
        <v>2.4312633889947581</v>
      </c>
      <c r="Z2711">
        <v>-12.710694549211672</v>
      </c>
      <c r="AA2711">
        <v>1.1289867344058704</v>
      </c>
      <c r="AB2711">
        <v>1.1022816349128333</v>
      </c>
    </row>
    <row r="2712" spans="1:38" x14ac:dyDescent="0.5">
      <c r="A2712">
        <v>14</v>
      </c>
      <c r="B2712">
        <v>873</v>
      </c>
      <c r="C2712">
        <v>2015</v>
      </c>
      <c r="D2712">
        <v>99</v>
      </c>
      <c r="E2712">
        <v>99</v>
      </c>
      <c r="F2712">
        <v>99</v>
      </c>
      <c r="G2712">
        <v>99</v>
      </c>
      <c r="H2712">
        <v>99</v>
      </c>
      <c r="I2712">
        <v>99</v>
      </c>
      <c r="J2712">
        <v>999</v>
      </c>
      <c r="K2712">
        <v>99</v>
      </c>
      <c r="L2712">
        <v>99</v>
      </c>
      <c r="M2712">
        <v>99</v>
      </c>
      <c r="N2712">
        <v>99</v>
      </c>
      <c r="O2712">
        <v>4</v>
      </c>
      <c r="P2712">
        <v>3434</v>
      </c>
      <c r="Q2712">
        <v>1</v>
      </c>
      <c r="R2712">
        <v>173</v>
      </c>
      <c r="S2712">
        <v>173</v>
      </c>
      <c r="T2712">
        <v>15.38728323699422</v>
      </c>
      <c r="U2712">
        <v>59.456647398843955</v>
      </c>
      <c r="V2712">
        <v>86.705828568565678</v>
      </c>
      <c r="W2712">
        <v>80.029479768786118</v>
      </c>
      <c r="X2712">
        <v>6.2812500381290244</v>
      </c>
      <c r="Y2712">
        <v>2.2333841910957011</v>
      </c>
      <c r="Z2712">
        <v>-20.842413972695923</v>
      </c>
      <c r="AA2712">
        <v>0.45585096571895323</v>
      </c>
      <c r="AB2712">
        <v>0.45205617301836087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4</v>
      </c>
      <c r="AL2712">
        <v>6</v>
      </c>
    </row>
    <row r="2713" spans="1:38" x14ac:dyDescent="0.5">
      <c r="A2713">
        <v>14</v>
      </c>
      <c r="B2713">
        <v>874</v>
      </c>
      <c r="C2713">
        <v>2016</v>
      </c>
      <c r="D2713">
        <v>99</v>
      </c>
      <c r="E2713">
        <v>99</v>
      </c>
      <c r="F2713">
        <v>99</v>
      </c>
      <c r="G2713">
        <v>99</v>
      </c>
      <c r="H2713">
        <v>99</v>
      </c>
      <c r="I2713">
        <v>99</v>
      </c>
      <c r="J2713">
        <v>999</v>
      </c>
      <c r="K2713">
        <v>99</v>
      </c>
      <c r="L2713">
        <v>99</v>
      </c>
      <c r="M2713">
        <v>99</v>
      </c>
      <c r="N2713">
        <v>99</v>
      </c>
      <c r="O2713">
        <v>4</v>
      </c>
      <c r="P2713">
        <v>3434</v>
      </c>
      <c r="Q2713">
        <v>1</v>
      </c>
      <c r="R2713">
        <v>29</v>
      </c>
      <c r="S2713">
        <v>29</v>
      </c>
      <c r="T2713">
        <v>14.72413793103448</v>
      </c>
      <c r="U2713">
        <v>58.51724137931032</v>
      </c>
      <c r="V2713">
        <v>91.538087944110302</v>
      </c>
      <c r="W2713">
        <v>84.489655172413805</v>
      </c>
      <c r="X2713">
        <v>5.590715507079171</v>
      </c>
      <c r="Y2713">
        <v>2.2685357521930327</v>
      </c>
      <c r="Z2713">
        <v>-3.7914220364278255</v>
      </c>
      <c r="AA2713">
        <v>6.1838962811327211E-2</v>
      </c>
      <c r="AB2713">
        <v>6.4135362417541406E-2</v>
      </c>
      <c r="AC2713">
        <v>0</v>
      </c>
      <c r="AD2713">
        <v>0</v>
      </c>
      <c r="AE2713">
        <v>0</v>
      </c>
      <c r="AF2713">
        <v>1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</row>
    <row r="2714" spans="1:38" x14ac:dyDescent="0.5">
      <c r="A2714">
        <v>14</v>
      </c>
      <c r="B2714">
        <v>875</v>
      </c>
      <c r="C2714">
        <v>2017</v>
      </c>
      <c r="D2714">
        <v>99</v>
      </c>
      <c r="E2714">
        <v>99</v>
      </c>
      <c r="F2714">
        <v>99</v>
      </c>
      <c r="G2714">
        <v>99</v>
      </c>
      <c r="H2714">
        <v>99</v>
      </c>
      <c r="I2714">
        <v>99</v>
      </c>
      <c r="J2714">
        <v>999</v>
      </c>
      <c r="K2714">
        <v>99</v>
      </c>
      <c r="L2714">
        <v>99</v>
      </c>
      <c r="M2714">
        <v>99</v>
      </c>
      <c r="N2714">
        <v>99</v>
      </c>
      <c r="O2714">
        <v>4</v>
      </c>
      <c r="P2714">
        <v>3434</v>
      </c>
      <c r="R2714">
        <v>0</v>
      </c>
    </row>
    <row r="2715" spans="1:38" x14ac:dyDescent="0.5">
      <c r="A2715">
        <v>14</v>
      </c>
      <c r="B2715">
        <v>876</v>
      </c>
      <c r="C2715">
        <v>2018</v>
      </c>
      <c r="D2715">
        <v>99</v>
      </c>
      <c r="E2715">
        <v>99</v>
      </c>
      <c r="F2715">
        <v>99</v>
      </c>
      <c r="G2715">
        <v>99</v>
      </c>
      <c r="H2715">
        <v>99</v>
      </c>
      <c r="I2715">
        <v>99</v>
      </c>
      <c r="J2715">
        <v>999</v>
      </c>
      <c r="K2715">
        <v>99</v>
      </c>
      <c r="L2715">
        <v>99</v>
      </c>
      <c r="M2715">
        <v>99</v>
      </c>
      <c r="N2715">
        <v>99</v>
      </c>
      <c r="O2715">
        <v>4</v>
      </c>
      <c r="P2715">
        <v>3434</v>
      </c>
      <c r="R2715">
        <v>0</v>
      </c>
    </row>
    <row r="2716" spans="1:38" x14ac:dyDescent="0.5">
      <c r="A2716">
        <v>14</v>
      </c>
      <c r="B2716">
        <v>877</v>
      </c>
      <c r="C2716">
        <v>2019</v>
      </c>
      <c r="D2716">
        <v>99</v>
      </c>
      <c r="E2716">
        <v>99</v>
      </c>
      <c r="F2716">
        <v>99</v>
      </c>
      <c r="G2716">
        <v>99</v>
      </c>
      <c r="H2716">
        <v>99</v>
      </c>
      <c r="I2716">
        <v>99</v>
      </c>
      <c r="J2716">
        <v>999</v>
      </c>
      <c r="K2716">
        <v>99</v>
      </c>
      <c r="L2716">
        <v>99</v>
      </c>
      <c r="M2716">
        <v>99</v>
      </c>
      <c r="N2716">
        <v>99</v>
      </c>
      <c r="O2716">
        <v>4</v>
      </c>
      <c r="P2716">
        <v>3434</v>
      </c>
      <c r="R2716">
        <v>0</v>
      </c>
    </row>
    <row r="2717" spans="1:38" x14ac:dyDescent="0.5">
      <c r="A2717">
        <v>14</v>
      </c>
      <c r="B2717">
        <v>878</v>
      </c>
      <c r="C2717">
        <v>2020</v>
      </c>
      <c r="D2717">
        <v>99</v>
      </c>
      <c r="E2717">
        <v>99</v>
      </c>
      <c r="F2717">
        <v>99</v>
      </c>
      <c r="G2717">
        <v>99</v>
      </c>
      <c r="H2717">
        <v>99</v>
      </c>
      <c r="I2717">
        <v>99</v>
      </c>
      <c r="J2717">
        <v>999</v>
      </c>
      <c r="K2717">
        <v>99</v>
      </c>
      <c r="L2717">
        <v>99</v>
      </c>
      <c r="M2717">
        <v>99</v>
      </c>
      <c r="N2717">
        <v>99</v>
      </c>
      <c r="O2717">
        <v>4</v>
      </c>
      <c r="P2717">
        <v>3434</v>
      </c>
      <c r="R2717">
        <v>0</v>
      </c>
    </row>
    <row r="2718" spans="1:38" x14ac:dyDescent="0.5">
      <c r="A2718">
        <v>14</v>
      </c>
      <c r="B2718">
        <v>879</v>
      </c>
      <c r="C2718">
        <v>2021</v>
      </c>
      <c r="D2718">
        <v>99</v>
      </c>
      <c r="E2718">
        <v>99</v>
      </c>
      <c r="F2718">
        <v>99</v>
      </c>
      <c r="G2718">
        <v>99</v>
      </c>
      <c r="H2718">
        <v>99</v>
      </c>
      <c r="I2718">
        <v>99</v>
      </c>
      <c r="J2718">
        <v>999</v>
      </c>
      <c r="K2718">
        <v>99</v>
      </c>
      <c r="L2718">
        <v>99</v>
      </c>
      <c r="M2718">
        <v>99</v>
      </c>
      <c r="N2718">
        <v>99</v>
      </c>
      <c r="O2718">
        <v>4</v>
      </c>
      <c r="P2718">
        <v>3434</v>
      </c>
      <c r="R2718">
        <v>0</v>
      </c>
    </row>
    <row r="2719" spans="1:38" x14ac:dyDescent="0.5">
      <c r="A2719">
        <v>14</v>
      </c>
      <c r="B2719">
        <v>880</v>
      </c>
      <c r="C2719">
        <v>2022</v>
      </c>
      <c r="D2719">
        <v>99</v>
      </c>
      <c r="E2719">
        <v>99</v>
      </c>
      <c r="F2719">
        <v>99</v>
      </c>
      <c r="G2719">
        <v>99</v>
      </c>
      <c r="H2719">
        <v>99</v>
      </c>
      <c r="I2719">
        <v>99</v>
      </c>
      <c r="J2719">
        <v>999</v>
      </c>
      <c r="K2719">
        <v>99</v>
      </c>
      <c r="L2719">
        <v>99</v>
      </c>
      <c r="M2719">
        <v>99</v>
      </c>
      <c r="N2719">
        <v>99</v>
      </c>
      <c r="O2719">
        <v>4</v>
      </c>
      <c r="P2719">
        <v>3434</v>
      </c>
      <c r="Q2719">
        <v>2</v>
      </c>
      <c r="R2719">
        <v>4</v>
      </c>
      <c r="S2719">
        <v>4</v>
      </c>
      <c r="T2719">
        <v>11.75</v>
      </c>
      <c r="U2719">
        <v>52.75</v>
      </c>
      <c r="V2719">
        <v>102.49187432286024</v>
      </c>
      <c r="W2719">
        <v>94.600000000000023</v>
      </c>
      <c r="X2719">
        <v>3.4249087579086774</v>
      </c>
      <c r="Y2719">
        <v>2.0463381929681126</v>
      </c>
      <c r="Z2719">
        <v>-44.588576292080575</v>
      </c>
      <c r="AA2719">
        <v>1.3886478042006599E-2</v>
      </c>
      <c r="AB2719">
        <v>1.53181779258911E-2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</row>
    <row r="2720" spans="1:38" x14ac:dyDescent="0.5">
      <c r="A2720">
        <v>14</v>
      </c>
      <c r="B2720">
        <v>881</v>
      </c>
      <c r="C2720">
        <v>2012</v>
      </c>
      <c r="D2720">
        <v>99</v>
      </c>
      <c r="E2720">
        <v>99</v>
      </c>
      <c r="F2720">
        <v>99</v>
      </c>
      <c r="G2720">
        <v>99</v>
      </c>
      <c r="H2720">
        <v>99</v>
      </c>
      <c r="I2720">
        <v>99</v>
      </c>
      <c r="J2720">
        <v>999</v>
      </c>
      <c r="K2720">
        <v>99</v>
      </c>
      <c r="L2720">
        <v>99</v>
      </c>
      <c r="M2720">
        <v>99</v>
      </c>
      <c r="N2720">
        <v>99</v>
      </c>
      <c r="O2720">
        <v>4</v>
      </c>
      <c r="P2720">
        <v>3435</v>
      </c>
      <c r="R2720">
        <v>0</v>
      </c>
    </row>
    <row r="2721" spans="1:38" x14ac:dyDescent="0.5">
      <c r="A2721">
        <v>14</v>
      </c>
      <c r="B2721">
        <v>882</v>
      </c>
      <c r="C2721">
        <v>2013</v>
      </c>
      <c r="D2721">
        <v>99</v>
      </c>
      <c r="E2721">
        <v>99</v>
      </c>
      <c r="F2721">
        <v>99</v>
      </c>
      <c r="G2721">
        <v>99</v>
      </c>
      <c r="H2721">
        <v>99</v>
      </c>
      <c r="I2721">
        <v>99</v>
      </c>
      <c r="J2721">
        <v>999</v>
      </c>
      <c r="K2721">
        <v>99</v>
      </c>
      <c r="L2721">
        <v>99</v>
      </c>
      <c r="M2721">
        <v>99</v>
      </c>
      <c r="N2721">
        <v>99</v>
      </c>
      <c r="O2721">
        <v>4</v>
      </c>
      <c r="P2721">
        <v>3435</v>
      </c>
      <c r="R2721">
        <v>0</v>
      </c>
    </row>
    <row r="2722" spans="1:38" x14ac:dyDescent="0.5">
      <c r="A2722">
        <v>14</v>
      </c>
      <c r="B2722">
        <v>883</v>
      </c>
      <c r="C2722">
        <v>2014</v>
      </c>
      <c r="D2722">
        <v>99</v>
      </c>
      <c r="E2722">
        <v>99</v>
      </c>
      <c r="F2722">
        <v>99</v>
      </c>
      <c r="G2722">
        <v>99</v>
      </c>
      <c r="H2722">
        <v>99</v>
      </c>
      <c r="I2722">
        <v>99</v>
      </c>
      <c r="J2722">
        <v>999</v>
      </c>
      <c r="K2722">
        <v>99</v>
      </c>
      <c r="L2722">
        <v>99</v>
      </c>
      <c r="M2722">
        <v>99</v>
      </c>
      <c r="N2722">
        <v>99</v>
      </c>
      <c r="O2722">
        <v>4</v>
      </c>
      <c r="P2722">
        <v>3435</v>
      </c>
      <c r="R2722">
        <v>0</v>
      </c>
    </row>
    <row r="2723" spans="1:38" x14ac:dyDescent="0.5">
      <c r="A2723">
        <v>14</v>
      </c>
      <c r="B2723">
        <v>884</v>
      </c>
      <c r="C2723">
        <v>2015</v>
      </c>
      <c r="D2723">
        <v>99</v>
      </c>
      <c r="E2723">
        <v>99</v>
      </c>
      <c r="F2723">
        <v>99</v>
      </c>
      <c r="G2723">
        <v>99</v>
      </c>
      <c r="H2723">
        <v>99</v>
      </c>
      <c r="I2723">
        <v>99</v>
      </c>
      <c r="J2723">
        <v>999</v>
      </c>
      <c r="K2723">
        <v>99</v>
      </c>
      <c r="L2723">
        <v>99</v>
      </c>
      <c r="M2723">
        <v>99</v>
      </c>
      <c r="N2723">
        <v>99</v>
      </c>
      <c r="O2723">
        <v>4</v>
      </c>
      <c r="P2723">
        <v>3435</v>
      </c>
      <c r="R2723">
        <v>0</v>
      </c>
    </row>
    <row r="2724" spans="1:38" x14ac:dyDescent="0.5">
      <c r="A2724">
        <v>14</v>
      </c>
      <c r="B2724">
        <v>885</v>
      </c>
      <c r="C2724">
        <v>2016</v>
      </c>
      <c r="D2724">
        <v>99</v>
      </c>
      <c r="E2724">
        <v>99</v>
      </c>
      <c r="F2724">
        <v>99</v>
      </c>
      <c r="G2724">
        <v>99</v>
      </c>
      <c r="H2724">
        <v>99</v>
      </c>
      <c r="I2724">
        <v>99</v>
      </c>
      <c r="J2724">
        <v>999</v>
      </c>
      <c r="K2724">
        <v>99</v>
      </c>
      <c r="L2724">
        <v>99</v>
      </c>
      <c r="M2724">
        <v>99</v>
      </c>
      <c r="N2724">
        <v>99</v>
      </c>
      <c r="O2724">
        <v>4</v>
      </c>
      <c r="P2724">
        <v>3435</v>
      </c>
      <c r="R2724">
        <v>0</v>
      </c>
    </row>
    <row r="2725" spans="1:38" x14ac:dyDescent="0.5">
      <c r="A2725">
        <v>14</v>
      </c>
      <c r="B2725">
        <v>886</v>
      </c>
      <c r="C2725">
        <v>2017</v>
      </c>
      <c r="D2725">
        <v>99</v>
      </c>
      <c r="E2725">
        <v>99</v>
      </c>
      <c r="F2725">
        <v>99</v>
      </c>
      <c r="G2725">
        <v>99</v>
      </c>
      <c r="H2725">
        <v>99</v>
      </c>
      <c r="I2725">
        <v>99</v>
      </c>
      <c r="J2725">
        <v>999</v>
      </c>
      <c r="K2725">
        <v>99</v>
      </c>
      <c r="L2725">
        <v>99</v>
      </c>
      <c r="M2725">
        <v>99</v>
      </c>
      <c r="N2725">
        <v>99</v>
      </c>
      <c r="O2725">
        <v>4</v>
      </c>
      <c r="P2725">
        <v>3435</v>
      </c>
      <c r="R2725">
        <v>0</v>
      </c>
    </row>
    <row r="2726" spans="1:38" x14ac:dyDescent="0.5">
      <c r="A2726">
        <v>14</v>
      </c>
      <c r="B2726">
        <v>887</v>
      </c>
      <c r="C2726">
        <v>2018</v>
      </c>
      <c r="D2726">
        <v>99</v>
      </c>
      <c r="E2726">
        <v>99</v>
      </c>
      <c r="F2726">
        <v>99</v>
      </c>
      <c r="G2726">
        <v>99</v>
      </c>
      <c r="H2726">
        <v>99</v>
      </c>
      <c r="I2726">
        <v>99</v>
      </c>
      <c r="J2726">
        <v>999</v>
      </c>
      <c r="K2726">
        <v>99</v>
      </c>
      <c r="L2726">
        <v>99</v>
      </c>
      <c r="M2726">
        <v>99</v>
      </c>
      <c r="N2726">
        <v>99</v>
      </c>
      <c r="O2726">
        <v>4</v>
      </c>
      <c r="P2726">
        <v>3435</v>
      </c>
      <c r="R2726">
        <v>0</v>
      </c>
    </row>
    <row r="2727" spans="1:38" x14ac:dyDescent="0.5">
      <c r="A2727">
        <v>14</v>
      </c>
      <c r="B2727">
        <v>888</v>
      </c>
      <c r="C2727">
        <v>2019</v>
      </c>
      <c r="D2727">
        <v>99</v>
      </c>
      <c r="E2727">
        <v>99</v>
      </c>
      <c r="F2727">
        <v>99</v>
      </c>
      <c r="G2727">
        <v>99</v>
      </c>
      <c r="H2727">
        <v>99</v>
      </c>
      <c r="I2727">
        <v>99</v>
      </c>
      <c r="J2727">
        <v>999</v>
      </c>
      <c r="K2727">
        <v>99</v>
      </c>
      <c r="L2727">
        <v>99</v>
      </c>
      <c r="M2727">
        <v>99</v>
      </c>
      <c r="N2727">
        <v>99</v>
      </c>
      <c r="O2727">
        <v>4</v>
      </c>
      <c r="P2727">
        <v>3435</v>
      </c>
      <c r="Q2727">
        <v>1</v>
      </c>
      <c r="R2727">
        <v>13</v>
      </c>
      <c r="S2727">
        <v>13</v>
      </c>
      <c r="T2727">
        <v>16.769230769230777</v>
      </c>
      <c r="U2727">
        <v>61.461538461538481</v>
      </c>
      <c r="V2727">
        <v>72.639386615551274</v>
      </c>
      <c r="W2727">
        <v>67.046153846153828</v>
      </c>
      <c r="X2727">
        <v>15.163651649947226</v>
      </c>
      <c r="Y2727">
        <v>1.9460170216421568</v>
      </c>
      <c r="Z2727">
        <v>-78.093442893698352</v>
      </c>
      <c r="AA2727">
        <v>6.4548162859980121E-2</v>
      </c>
      <c r="AB2727">
        <v>5.3870195277356488E-2</v>
      </c>
      <c r="AC2727">
        <v>0</v>
      </c>
      <c r="AD2727">
        <v>0</v>
      </c>
      <c r="AE2727">
        <v>0</v>
      </c>
      <c r="AF2727">
        <v>0</v>
      </c>
      <c r="AG2727">
        <v>1</v>
      </c>
      <c r="AH2727">
        <v>0</v>
      </c>
      <c r="AI2727">
        <v>0</v>
      </c>
      <c r="AJ2727">
        <v>0</v>
      </c>
      <c r="AK2727">
        <v>1</v>
      </c>
      <c r="AL2727">
        <v>0</v>
      </c>
    </row>
    <row r="2728" spans="1:38" x14ac:dyDescent="0.5">
      <c r="A2728">
        <v>14</v>
      </c>
      <c r="B2728">
        <v>889</v>
      </c>
      <c r="C2728">
        <v>2020</v>
      </c>
      <c r="D2728">
        <v>99</v>
      </c>
      <c r="E2728">
        <v>99</v>
      </c>
      <c r="F2728">
        <v>99</v>
      </c>
      <c r="G2728">
        <v>99</v>
      </c>
      <c r="H2728">
        <v>99</v>
      </c>
      <c r="I2728">
        <v>99</v>
      </c>
      <c r="J2728">
        <v>999</v>
      </c>
      <c r="K2728">
        <v>99</v>
      </c>
      <c r="L2728">
        <v>99</v>
      </c>
      <c r="M2728">
        <v>99</v>
      </c>
      <c r="N2728">
        <v>99</v>
      </c>
      <c r="O2728">
        <v>4</v>
      </c>
      <c r="P2728">
        <v>3435</v>
      </c>
      <c r="Q2728">
        <v>2</v>
      </c>
      <c r="R2728">
        <v>3</v>
      </c>
      <c r="S2728">
        <v>3</v>
      </c>
      <c r="T2728">
        <v>15</v>
      </c>
      <c r="U2728">
        <v>57.66666666666665</v>
      </c>
      <c r="V2728">
        <v>110.45864933188872</v>
      </c>
      <c r="W2728">
        <v>101.95333333333332</v>
      </c>
      <c r="X2728">
        <v>5.894321184175686</v>
      </c>
      <c r="Y2728">
        <v>1.699673171197714</v>
      </c>
      <c r="Z2728">
        <v>-44.340548797343217</v>
      </c>
      <c r="AA2728">
        <v>1.4369192451384237E-2</v>
      </c>
      <c r="AB2728">
        <v>1.7733739834452245E-2</v>
      </c>
      <c r="AC2728">
        <v>0</v>
      </c>
      <c r="AD2728">
        <v>0</v>
      </c>
      <c r="AE2728">
        <v>0</v>
      </c>
      <c r="AF2728">
        <v>1</v>
      </c>
      <c r="AG2728">
        <v>0</v>
      </c>
      <c r="AH2728">
        <v>0</v>
      </c>
      <c r="AI2728">
        <v>1</v>
      </c>
      <c r="AJ2728">
        <v>0</v>
      </c>
      <c r="AK2728">
        <v>0</v>
      </c>
      <c r="AL2728">
        <v>0</v>
      </c>
    </row>
    <row r="2729" spans="1:38" x14ac:dyDescent="0.5">
      <c r="A2729">
        <v>14</v>
      </c>
      <c r="B2729">
        <v>890</v>
      </c>
      <c r="C2729">
        <v>2021</v>
      </c>
      <c r="D2729">
        <v>99</v>
      </c>
      <c r="E2729">
        <v>99</v>
      </c>
      <c r="F2729">
        <v>99</v>
      </c>
      <c r="G2729">
        <v>99</v>
      </c>
      <c r="H2729">
        <v>99</v>
      </c>
      <c r="I2729">
        <v>99</v>
      </c>
      <c r="J2729">
        <v>999</v>
      </c>
      <c r="K2729">
        <v>99</v>
      </c>
      <c r="L2729">
        <v>99</v>
      </c>
      <c r="M2729">
        <v>99</v>
      </c>
      <c r="N2729">
        <v>99</v>
      </c>
      <c r="O2729">
        <v>4</v>
      </c>
      <c r="P2729">
        <v>3435</v>
      </c>
      <c r="Q2729">
        <v>1</v>
      </c>
      <c r="R2729">
        <v>4</v>
      </c>
      <c r="S2729">
        <v>4</v>
      </c>
      <c r="T2729">
        <v>17</v>
      </c>
      <c r="U2729">
        <v>60.75</v>
      </c>
      <c r="V2729">
        <v>95.073131094257818</v>
      </c>
      <c r="W2729">
        <v>87.752499999999998</v>
      </c>
      <c r="X2729">
        <v>13.986685409703064</v>
      </c>
      <c r="Y2729">
        <v>0.82915619758885006</v>
      </c>
      <c r="Z2729">
        <v>44.714661706530947</v>
      </c>
      <c r="AA2729">
        <v>1.5213753232922556E-2</v>
      </c>
      <c r="AB2729">
        <v>1.5733686532430499E-2</v>
      </c>
      <c r="AC2729">
        <v>0</v>
      </c>
      <c r="AD2729">
        <v>0</v>
      </c>
      <c r="AE2729">
        <v>0</v>
      </c>
      <c r="AF2729">
        <v>0</v>
      </c>
      <c r="AG2729">
        <v>1</v>
      </c>
      <c r="AH2729">
        <v>0</v>
      </c>
      <c r="AI2729">
        <v>0</v>
      </c>
      <c r="AJ2729">
        <v>0</v>
      </c>
      <c r="AK2729">
        <v>0</v>
      </c>
      <c r="AL2729">
        <v>0</v>
      </c>
    </row>
    <row r="2730" spans="1:38" x14ac:dyDescent="0.5">
      <c r="A2730">
        <v>14</v>
      </c>
      <c r="B2730">
        <v>891</v>
      </c>
      <c r="C2730">
        <v>2022</v>
      </c>
      <c r="D2730">
        <v>99</v>
      </c>
      <c r="E2730">
        <v>99</v>
      </c>
      <c r="F2730">
        <v>99</v>
      </c>
      <c r="G2730">
        <v>99</v>
      </c>
      <c r="H2730">
        <v>99</v>
      </c>
      <c r="I2730">
        <v>99</v>
      </c>
      <c r="J2730">
        <v>999</v>
      </c>
      <c r="K2730">
        <v>99</v>
      </c>
      <c r="L2730">
        <v>99</v>
      </c>
      <c r="M2730">
        <v>99</v>
      </c>
      <c r="N2730">
        <v>99</v>
      </c>
      <c r="O2730">
        <v>4</v>
      </c>
      <c r="P2730">
        <v>3435</v>
      </c>
      <c r="Q2730">
        <v>1</v>
      </c>
      <c r="R2730">
        <v>10</v>
      </c>
      <c r="S2730">
        <v>10</v>
      </c>
      <c r="T2730">
        <v>16.399999999999999</v>
      </c>
      <c r="U2730">
        <v>61.5</v>
      </c>
      <c r="V2730">
        <v>77.778981581798448</v>
      </c>
      <c r="W2730">
        <v>71.79000000000002</v>
      </c>
      <c r="X2730">
        <v>13.038746105358388</v>
      </c>
      <c r="Y2730">
        <v>2.2472205054244236</v>
      </c>
      <c r="Z2730">
        <v>-9.0270148857885761</v>
      </c>
      <c r="AA2730">
        <v>3.471619510501648E-2</v>
      </c>
      <c r="AB2730">
        <v>2.9061627729908102E-2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</row>
    <row r="2731" spans="1:38" x14ac:dyDescent="0.5">
      <c r="A2731">
        <v>14</v>
      </c>
      <c r="B2731">
        <v>892</v>
      </c>
      <c r="C2731">
        <v>2012</v>
      </c>
      <c r="D2731">
        <v>99</v>
      </c>
      <c r="E2731">
        <v>99</v>
      </c>
      <c r="F2731">
        <v>99</v>
      </c>
      <c r="G2731">
        <v>99</v>
      </c>
      <c r="H2731">
        <v>99</v>
      </c>
      <c r="I2731">
        <v>99</v>
      </c>
      <c r="J2731">
        <v>999</v>
      </c>
      <c r="K2731">
        <v>99</v>
      </c>
      <c r="L2731">
        <v>99</v>
      </c>
      <c r="M2731">
        <v>99</v>
      </c>
      <c r="N2731">
        <v>99</v>
      </c>
      <c r="O2731">
        <v>4</v>
      </c>
      <c r="P2731">
        <v>3436</v>
      </c>
      <c r="R2731">
        <v>0</v>
      </c>
    </row>
    <row r="2732" spans="1:38" x14ac:dyDescent="0.5">
      <c r="A2732">
        <v>14</v>
      </c>
      <c r="B2732">
        <v>893</v>
      </c>
      <c r="C2732">
        <v>2013</v>
      </c>
      <c r="D2732">
        <v>99</v>
      </c>
      <c r="E2732">
        <v>99</v>
      </c>
      <c r="F2732">
        <v>99</v>
      </c>
      <c r="G2732">
        <v>99</v>
      </c>
      <c r="H2732">
        <v>99</v>
      </c>
      <c r="I2732">
        <v>99</v>
      </c>
      <c r="J2732">
        <v>999</v>
      </c>
      <c r="K2732">
        <v>99</v>
      </c>
      <c r="L2732">
        <v>99</v>
      </c>
      <c r="M2732">
        <v>99</v>
      </c>
      <c r="N2732">
        <v>99</v>
      </c>
      <c r="O2732">
        <v>4</v>
      </c>
      <c r="P2732">
        <v>3436</v>
      </c>
      <c r="R2732">
        <v>0</v>
      </c>
    </row>
    <row r="2733" spans="1:38" x14ac:dyDescent="0.5">
      <c r="A2733">
        <v>14</v>
      </c>
      <c r="B2733">
        <v>894</v>
      </c>
      <c r="C2733">
        <v>2014</v>
      </c>
      <c r="D2733">
        <v>99</v>
      </c>
      <c r="E2733">
        <v>99</v>
      </c>
      <c r="F2733">
        <v>99</v>
      </c>
      <c r="G2733">
        <v>99</v>
      </c>
      <c r="H2733">
        <v>99</v>
      </c>
      <c r="I2733">
        <v>99</v>
      </c>
      <c r="J2733">
        <v>999</v>
      </c>
      <c r="K2733">
        <v>99</v>
      </c>
      <c r="L2733">
        <v>99</v>
      </c>
      <c r="M2733">
        <v>99</v>
      </c>
      <c r="N2733">
        <v>99</v>
      </c>
      <c r="O2733">
        <v>4</v>
      </c>
      <c r="P2733">
        <v>3436</v>
      </c>
      <c r="R2733">
        <v>0</v>
      </c>
    </row>
    <row r="2734" spans="1:38" x14ac:dyDescent="0.5">
      <c r="A2734">
        <v>14</v>
      </c>
      <c r="B2734">
        <v>895</v>
      </c>
      <c r="C2734">
        <v>2015</v>
      </c>
      <c r="D2734">
        <v>99</v>
      </c>
      <c r="E2734">
        <v>99</v>
      </c>
      <c r="F2734">
        <v>99</v>
      </c>
      <c r="G2734">
        <v>99</v>
      </c>
      <c r="H2734">
        <v>99</v>
      </c>
      <c r="I2734">
        <v>99</v>
      </c>
      <c r="J2734">
        <v>999</v>
      </c>
      <c r="K2734">
        <v>99</v>
      </c>
      <c r="L2734">
        <v>99</v>
      </c>
      <c r="M2734">
        <v>99</v>
      </c>
      <c r="N2734">
        <v>99</v>
      </c>
      <c r="O2734">
        <v>4</v>
      </c>
      <c r="P2734">
        <v>3436</v>
      </c>
      <c r="R2734">
        <v>0</v>
      </c>
    </row>
    <row r="2735" spans="1:38" x14ac:dyDescent="0.5">
      <c r="A2735">
        <v>14</v>
      </c>
      <c r="B2735">
        <v>896</v>
      </c>
      <c r="C2735">
        <v>2016</v>
      </c>
      <c r="D2735">
        <v>99</v>
      </c>
      <c r="E2735">
        <v>99</v>
      </c>
      <c r="F2735">
        <v>99</v>
      </c>
      <c r="G2735">
        <v>99</v>
      </c>
      <c r="H2735">
        <v>99</v>
      </c>
      <c r="I2735">
        <v>99</v>
      </c>
      <c r="J2735">
        <v>999</v>
      </c>
      <c r="K2735">
        <v>99</v>
      </c>
      <c r="L2735">
        <v>99</v>
      </c>
      <c r="M2735">
        <v>99</v>
      </c>
      <c r="N2735">
        <v>99</v>
      </c>
      <c r="O2735">
        <v>4</v>
      </c>
      <c r="P2735">
        <v>3436</v>
      </c>
      <c r="R2735">
        <v>0</v>
      </c>
    </row>
    <row r="2736" spans="1:38" x14ac:dyDescent="0.5">
      <c r="A2736">
        <v>14</v>
      </c>
      <c r="B2736">
        <v>897</v>
      </c>
      <c r="C2736">
        <v>2017</v>
      </c>
      <c r="D2736">
        <v>99</v>
      </c>
      <c r="E2736">
        <v>99</v>
      </c>
      <c r="F2736">
        <v>99</v>
      </c>
      <c r="G2736">
        <v>99</v>
      </c>
      <c r="H2736">
        <v>99</v>
      </c>
      <c r="I2736">
        <v>99</v>
      </c>
      <c r="J2736">
        <v>999</v>
      </c>
      <c r="K2736">
        <v>99</v>
      </c>
      <c r="L2736">
        <v>99</v>
      </c>
      <c r="M2736">
        <v>99</v>
      </c>
      <c r="N2736">
        <v>99</v>
      </c>
      <c r="O2736">
        <v>4</v>
      </c>
      <c r="P2736">
        <v>3436</v>
      </c>
      <c r="R2736">
        <v>0</v>
      </c>
    </row>
    <row r="2737" spans="1:18" x14ac:dyDescent="0.5">
      <c r="A2737">
        <v>14</v>
      </c>
      <c r="B2737">
        <v>898</v>
      </c>
      <c r="C2737">
        <v>2018</v>
      </c>
      <c r="D2737">
        <v>99</v>
      </c>
      <c r="E2737">
        <v>99</v>
      </c>
      <c r="F2737">
        <v>99</v>
      </c>
      <c r="G2737">
        <v>99</v>
      </c>
      <c r="H2737">
        <v>99</v>
      </c>
      <c r="I2737">
        <v>99</v>
      </c>
      <c r="J2737">
        <v>999</v>
      </c>
      <c r="K2737">
        <v>99</v>
      </c>
      <c r="L2737">
        <v>99</v>
      </c>
      <c r="M2737">
        <v>99</v>
      </c>
      <c r="N2737">
        <v>99</v>
      </c>
      <c r="O2737">
        <v>4</v>
      </c>
      <c r="P2737">
        <v>3436</v>
      </c>
      <c r="R2737">
        <v>0</v>
      </c>
    </row>
    <row r="2738" spans="1:18" x14ac:dyDescent="0.5">
      <c r="A2738">
        <v>14</v>
      </c>
      <c r="B2738">
        <v>899</v>
      </c>
      <c r="C2738">
        <v>2019</v>
      </c>
      <c r="D2738">
        <v>99</v>
      </c>
      <c r="E2738">
        <v>99</v>
      </c>
      <c r="F2738">
        <v>99</v>
      </c>
      <c r="G2738">
        <v>99</v>
      </c>
      <c r="H2738">
        <v>99</v>
      </c>
      <c r="I2738">
        <v>99</v>
      </c>
      <c r="J2738">
        <v>999</v>
      </c>
      <c r="K2738">
        <v>99</v>
      </c>
      <c r="L2738">
        <v>99</v>
      </c>
      <c r="M2738">
        <v>99</v>
      </c>
      <c r="N2738">
        <v>99</v>
      </c>
      <c r="O2738">
        <v>4</v>
      </c>
      <c r="P2738">
        <v>3436</v>
      </c>
      <c r="R2738">
        <v>0</v>
      </c>
    </row>
    <row r="2739" spans="1:18" x14ac:dyDescent="0.5">
      <c r="A2739">
        <v>14</v>
      </c>
      <c r="B2739">
        <v>900</v>
      </c>
      <c r="C2739">
        <v>2020</v>
      </c>
      <c r="D2739">
        <v>99</v>
      </c>
      <c r="E2739">
        <v>99</v>
      </c>
      <c r="F2739">
        <v>99</v>
      </c>
      <c r="G2739">
        <v>99</v>
      </c>
      <c r="H2739">
        <v>99</v>
      </c>
      <c r="I2739">
        <v>99</v>
      </c>
      <c r="J2739">
        <v>999</v>
      </c>
      <c r="K2739">
        <v>99</v>
      </c>
      <c r="L2739">
        <v>99</v>
      </c>
      <c r="M2739">
        <v>99</v>
      </c>
      <c r="N2739">
        <v>99</v>
      </c>
      <c r="O2739">
        <v>4</v>
      </c>
      <c r="P2739">
        <v>3436</v>
      </c>
      <c r="R2739">
        <v>0</v>
      </c>
    </row>
    <row r="2740" spans="1:18" x14ac:dyDescent="0.5">
      <c r="A2740">
        <v>14</v>
      </c>
      <c r="B2740">
        <v>901</v>
      </c>
      <c r="C2740">
        <v>2021</v>
      </c>
      <c r="D2740">
        <v>99</v>
      </c>
      <c r="E2740">
        <v>99</v>
      </c>
      <c r="F2740">
        <v>99</v>
      </c>
      <c r="G2740">
        <v>99</v>
      </c>
      <c r="H2740">
        <v>99</v>
      </c>
      <c r="I2740">
        <v>99</v>
      </c>
      <c r="J2740">
        <v>999</v>
      </c>
      <c r="K2740">
        <v>99</v>
      </c>
      <c r="L2740">
        <v>99</v>
      </c>
      <c r="M2740">
        <v>99</v>
      </c>
      <c r="N2740">
        <v>99</v>
      </c>
      <c r="O2740">
        <v>4</v>
      </c>
      <c r="P2740">
        <v>3436</v>
      </c>
      <c r="R2740">
        <v>0</v>
      </c>
    </row>
    <row r="2741" spans="1:18" x14ac:dyDescent="0.5">
      <c r="A2741">
        <v>14</v>
      </c>
      <c r="B2741">
        <v>902</v>
      </c>
      <c r="C2741">
        <v>2022</v>
      </c>
      <c r="D2741">
        <v>99</v>
      </c>
      <c r="E2741">
        <v>99</v>
      </c>
      <c r="F2741">
        <v>99</v>
      </c>
      <c r="G2741">
        <v>99</v>
      </c>
      <c r="H2741">
        <v>99</v>
      </c>
      <c r="I2741">
        <v>99</v>
      </c>
      <c r="J2741">
        <v>999</v>
      </c>
      <c r="K2741">
        <v>99</v>
      </c>
      <c r="L2741">
        <v>99</v>
      </c>
      <c r="M2741">
        <v>99</v>
      </c>
      <c r="N2741">
        <v>99</v>
      </c>
      <c r="O2741">
        <v>4</v>
      </c>
      <c r="P2741">
        <v>3436</v>
      </c>
      <c r="R2741">
        <v>0</v>
      </c>
    </row>
    <row r="2742" spans="1:18" x14ac:dyDescent="0.5">
      <c r="A2742">
        <v>14</v>
      </c>
      <c r="B2742">
        <v>903</v>
      </c>
      <c r="C2742">
        <v>2012</v>
      </c>
      <c r="D2742">
        <v>99</v>
      </c>
      <c r="E2742">
        <v>99</v>
      </c>
      <c r="F2742">
        <v>99</v>
      </c>
      <c r="G2742">
        <v>99</v>
      </c>
      <c r="H2742">
        <v>99</v>
      </c>
      <c r="I2742">
        <v>99</v>
      </c>
      <c r="J2742">
        <v>999</v>
      </c>
      <c r="K2742">
        <v>99</v>
      </c>
      <c r="L2742">
        <v>99</v>
      </c>
      <c r="M2742">
        <v>99</v>
      </c>
      <c r="N2742">
        <v>99</v>
      </c>
      <c r="O2742">
        <v>4</v>
      </c>
      <c r="P2742">
        <v>3437</v>
      </c>
      <c r="R2742">
        <v>0</v>
      </c>
    </row>
    <row r="2743" spans="1:18" x14ac:dyDescent="0.5">
      <c r="A2743">
        <v>14</v>
      </c>
      <c r="B2743">
        <v>904</v>
      </c>
      <c r="C2743">
        <v>2013</v>
      </c>
      <c r="D2743">
        <v>99</v>
      </c>
      <c r="E2743">
        <v>99</v>
      </c>
      <c r="F2743">
        <v>99</v>
      </c>
      <c r="G2743">
        <v>99</v>
      </c>
      <c r="H2743">
        <v>99</v>
      </c>
      <c r="I2743">
        <v>99</v>
      </c>
      <c r="J2743">
        <v>999</v>
      </c>
      <c r="K2743">
        <v>99</v>
      </c>
      <c r="L2743">
        <v>99</v>
      </c>
      <c r="M2743">
        <v>99</v>
      </c>
      <c r="N2743">
        <v>99</v>
      </c>
      <c r="O2743">
        <v>4</v>
      </c>
      <c r="P2743">
        <v>3437</v>
      </c>
      <c r="R2743">
        <v>0</v>
      </c>
    </row>
    <row r="2744" spans="1:18" x14ac:dyDescent="0.5">
      <c r="A2744">
        <v>14</v>
      </c>
      <c r="B2744">
        <v>905</v>
      </c>
      <c r="C2744">
        <v>2014</v>
      </c>
      <c r="D2744">
        <v>99</v>
      </c>
      <c r="E2744">
        <v>99</v>
      </c>
      <c r="F2744">
        <v>99</v>
      </c>
      <c r="G2744">
        <v>99</v>
      </c>
      <c r="H2744">
        <v>99</v>
      </c>
      <c r="I2744">
        <v>99</v>
      </c>
      <c r="J2744">
        <v>999</v>
      </c>
      <c r="K2744">
        <v>99</v>
      </c>
      <c r="L2744">
        <v>99</v>
      </c>
      <c r="M2744">
        <v>99</v>
      </c>
      <c r="N2744">
        <v>99</v>
      </c>
      <c r="O2744">
        <v>4</v>
      </c>
      <c r="P2744">
        <v>3437</v>
      </c>
      <c r="R2744">
        <v>0</v>
      </c>
    </row>
    <row r="2745" spans="1:18" x14ac:dyDescent="0.5">
      <c r="A2745">
        <v>14</v>
      </c>
      <c r="B2745">
        <v>906</v>
      </c>
      <c r="C2745">
        <v>2015</v>
      </c>
      <c r="D2745">
        <v>99</v>
      </c>
      <c r="E2745">
        <v>99</v>
      </c>
      <c r="F2745">
        <v>99</v>
      </c>
      <c r="G2745">
        <v>99</v>
      </c>
      <c r="H2745">
        <v>99</v>
      </c>
      <c r="I2745">
        <v>99</v>
      </c>
      <c r="J2745">
        <v>999</v>
      </c>
      <c r="K2745">
        <v>99</v>
      </c>
      <c r="L2745">
        <v>99</v>
      </c>
      <c r="M2745">
        <v>99</v>
      </c>
      <c r="N2745">
        <v>99</v>
      </c>
      <c r="O2745">
        <v>4</v>
      </c>
      <c r="P2745">
        <v>3437</v>
      </c>
      <c r="R2745">
        <v>0</v>
      </c>
    </row>
    <row r="2746" spans="1:18" x14ac:dyDescent="0.5">
      <c r="A2746">
        <v>14</v>
      </c>
      <c r="B2746">
        <v>907</v>
      </c>
      <c r="C2746">
        <v>2016</v>
      </c>
      <c r="D2746">
        <v>99</v>
      </c>
      <c r="E2746">
        <v>99</v>
      </c>
      <c r="F2746">
        <v>99</v>
      </c>
      <c r="G2746">
        <v>99</v>
      </c>
      <c r="H2746">
        <v>99</v>
      </c>
      <c r="I2746">
        <v>99</v>
      </c>
      <c r="J2746">
        <v>999</v>
      </c>
      <c r="K2746">
        <v>99</v>
      </c>
      <c r="L2746">
        <v>99</v>
      </c>
      <c r="M2746">
        <v>99</v>
      </c>
      <c r="N2746">
        <v>99</v>
      </c>
      <c r="O2746">
        <v>4</v>
      </c>
      <c r="P2746">
        <v>3437</v>
      </c>
      <c r="R2746">
        <v>0</v>
      </c>
    </row>
    <row r="2747" spans="1:18" x14ac:dyDescent="0.5">
      <c r="A2747">
        <v>14</v>
      </c>
      <c r="B2747">
        <v>908</v>
      </c>
      <c r="C2747">
        <v>2017</v>
      </c>
      <c r="D2747">
        <v>99</v>
      </c>
      <c r="E2747">
        <v>99</v>
      </c>
      <c r="F2747">
        <v>99</v>
      </c>
      <c r="G2747">
        <v>99</v>
      </c>
      <c r="H2747">
        <v>99</v>
      </c>
      <c r="I2747">
        <v>99</v>
      </c>
      <c r="J2747">
        <v>999</v>
      </c>
      <c r="K2747">
        <v>99</v>
      </c>
      <c r="L2747">
        <v>99</v>
      </c>
      <c r="M2747">
        <v>99</v>
      </c>
      <c r="N2747">
        <v>99</v>
      </c>
      <c r="O2747">
        <v>4</v>
      </c>
      <c r="P2747">
        <v>3437</v>
      </c>
      <c r="R2747">
        <v>0</v>
      </c>
    </row>
    <row r="2748" spans="1:18" x14ac:dyDescent="0.5">
      <c r="A2748">
        <v>14</v>
      </c>
      <c r="B2748">
        <v>909</v>
      </c>
      <c r="C2748">
        <v>2018</v>
      </c>
      <c r="D2748">
        <v>99</v>
      </c>
      <c r="E2748">
        <v>99</v>
      </c>
      <c r="F2748">
        <v>99</v>
      </c>
      <c r="G2748">
        <v>99</v>
      </c>
      <c r="H2748">
        <v>99</v>
      </c>
      <c r="I2748">
        <v>99</v>
      </c>
      <c r="J2748">
        <v>999</v>
      </c>
      <c r="K2748">
        <v>99</v>
      </c>
      <c r="L2748">
        <v>99</v>
      </c>
      <c r="M2748">
        <v>99</v>
      </c>
      <c r="N2748">
        <v>99</v>
      </c>
      <c r="O2748">
        <v>4</v>
      </c>
      <c r="P2748">
        <v>3437</v>
      </c>
      <c r="R2748">
        <v>0</v>
      </c>
    </row>
    <row r="2749" spans="1:18" x14ac:dyDescent="0.5">
      <c r="A2749">
        <v>14</v>
      </c>
      <c r="B2749">
        <v>910</v>
      </c>
      <c r="C2749">
        <v>2019</v>
      </c>
      <c r="D2749">
        <v>99</v>
      </c>
      <c r="E2749">
        <v>99</v>
      </c>
      <c r="F2749">
        <v>99</v>
      </c>
      <c r="G2749">
        <v>99</v>
      </c>
      <c r="H2749">
        <v>99</v>
      </c>
      <c r="I2749">
        <v>99</v>
      </c>
      <c r="J2749">
        <v>999</v>
      </c>
      <c r="K2749">
        <v>99</v>
      </c>
      <c r="L2749">
        <v>99</v>
      </c>
      <c r="M2749">
        <v>99</v>
      </c>
      <c r="N2749">
        <v>99</v>
      </c>
      <c r="O2749">
        <v>4</v>
      </c>
      <c r="P2749">
        <v>3437</v>
      </c>
      <c r="R2749">
        <v>0</v>
      </c>
    </row>
    <row r="2750" spans="1:18" x14ac:dyDescent="0.5">
      <c r="A2750">
        <v>14</v>
      </c>
      <c r="B2750">
        <v>911</v>
      </c>
      <c r="C2750">
        <v>2020</v>
      </c>
      <c r="D2750">
        <v>99</v>
      </c>
      <c r="E2750">
        <v>99</v>
      </c>
      <c r="F2750">
        <v>99</v>
      </c>
      <c r="G2750">
        <v>99</v>
      </c>
      <c r="H2750">
        <v>99</v>
      </c>
      <c r="I2750">
        <v>99</v>
      </c>
      <c r="J2750">
        <v>999</v>
      </c>
      <c r="K2750">
        <v>99</v>
      </c>
      <c r="L2750">
        <v>99</v>
      </c>
      <c r="M2750">
        <v>99</v>
      </c>
      <c r="N2750">
        <v>99</v>
      </c>
      <c r="O2750">
        <v>4</v>
      </c>
      <c r="P2750">
        <v>3437</v>
      </c>
      <c r="R2750">
        <v>0</v>
      </c>
    </row>
    <row r="2751" spans="1:18" x14ac:dyDescent="0.5">
      <c r="A2751">
        <v>14</v>
      </c>
      <c r="B2751">
        <v>912</v>
      </c>
      <c r="C2751">
        <v>2021</v>
      </c>
      <c r="D2751">
        <v>99</v>
      </c>
      <c r="E2751">
        <v>99</v>
      </c>
      <c r="F2751">
        <v>99</v>
      </c>
      <c r="G2751">
        <v>99</v>
      </c>
      <c r="H2751">
        <v>99</v>
      </c>
      <c r="I2751">
        <v>99</v>
      </c>
      <c r="J2751">
        <v>999</v>
      </c>
      <c r="K2751">
        <v>99</v>
      </c>
      <c r="L2751">
        <v>99</v>
      </c>
      <c r="M2751">
        <v>99</v>
      </c>
      <c r="N2751">
        <v>99</v>
      </c>
      <c r="O2751">
        <v>4</v>
      </c>
      <c r="P2751">
        <v>3437</v>
      </c>
      <c r="R2751">
        <v>0</v>
      </c>
    </row>
    <row r="2752" spans="1:18" x14ac:dyDescent="0.5">
      <c r="A2752">
        <v>14</v>
      </c>
      <c r="B2752">
        <v>913</v>
      </c>
      <c r="C2752">
        <v>2022</v>
      </c>
      <c r="D2752">
        <v>99</v>
      </c>
      <c r="E2752">
        <v>99</v>
      </c>
      <c r="F2752">
        <v>99</v>
      </c>
      <c r="G2752">
        <v>99</v>
      </c>
      <c r="H2752">
        <v>99</v>
      </c>
      <c r="I2752">
        <v>99</v>
      </c>
      <c r="J2752">
        <v>999</v>
      </c>
      <c r="K2752">
        <v>99</v>
      </c>
      <c r="L2752">
        <v>99</v>
      </c>
      <c r="M2752">
        <v>99</v>
      </c>
      <c r="N2752">
        <v>99</v>
      </c>
      <c r="O2752">
        <v>4</v>
      </c>
      <c r="P2752">
        <v>3437</v>
      </c>
      <c r="R2752">
        <v>0</v>
      </c>
    </row>
    <row r="2753" spans="1:38" x14ac:dyDescent="0.5">
      <c r="A2753">
        <v>14</v>
      </c>
      <c r="B2753">
        <v>914</v>
      </c>
      <c r="C2753">
        <v>2012</v>
      </c>
      <c r="D2753">
        <v>99</v>
      </c>
      <c r="E2753">
        <v>99</v>
      </c>
      <c r="F2753">
        <v>99</v>
      </c>
      <c r="G2753">
        <v>99</v>
      </c>
      <c r="H2753">
        <v>99</v>
      </c>
      <c r="I2753">
        <v>99</v>
      </c>
      <c r="J2753">
        <v>999</v>
      </c>
      <c r="K2753">
        <v>99</v>
      </c>
      <c r="L2753">
        <v>99</v>
      </c>
      <c r="M2753">
        <v>99</v>
      </c>
      <c r="N2753">
        <v>99</v>
      </c>
      <c r="O2753">
        <v>4</v>
      </c>
      <c r="P2753">
        <v>3438</v>
      </c>
      <c r="Q2753">
        <v>1</v>
      </c>
      <c r="R2753">
        <v>178</v>
      </c>
      <c r="S2753">
        <v>178</v>
      </c>
      <c r="T2753">
        <v>15.04494382022472</v>
      </c>
      <c r="U2753">
        <v>58.926966292134807</v>
      </c>
      <c r="V2753">
        <v>91.22366002410314</v>
      </c>
      <c r="W2753">
        <v>84.199438202247251</v>
      </c>
      <c r="X2753">
        <v>8.4114989324804981</v>
      </c>
      <c r="Y2753">
        <v>2.5986713997363911</v>
      </c>
      <c r="Z2753">
        <v>-42.880251025852147</v>
      </c>
      <c r="AA2753">
        <v>18.483904465212877</v>
      </c>
      <c r="AB2753">
        <v>20.40787148113148</v>
      </c>
    </row>
    <row r="2754" spans="1:38" x14ac:dyDescent="0.5">
      <c r="A2754">
        <v>14</v>
      </c>
      <c r="B2754">
        <v>915</v>
      </c>
      <c r="C2754">
        <v>2013</v>
      </c>
      <c r="D2754">
        <v>99</v>
      </c>
      <c r="E2754">
        <v>99</v>
      </c>
      <c r="F2754">
        <v>99</v>
      </c>
      <c r="G2754">
        <v>99</v>
      </c>
      <c r="H2754">
        <v>99</v>
      </c>
      <c r="I2754">
        <v>99</v>
      </c>
      <c r="J2754">
        <v>999</v>
      </c>
      <c r="K2754">
        <v>99</v>
      </c>
      <c r="L2754">
        <v>99</v>
      </c>
      <c r="M2754">
        <v>99</v>
      </c>
      <c r="N2754">
        <v>99</v>
      </c>
      <c r="O2754">
        <v>4</v>
      </c>
      <c r="P2754">
        <v>3438</v>
      </c>
      <c r="Q2754">
        <v>2</v>
      </c>
      <c r="R2754">
        <v>545</v>
      </c>
      <c r="S2754">
        <v>545</v>
      </c>
      <c r="T2754">
        <v>15.133944954128442</v>
      </c>
      <c r="U2754">
        <v>58.906422018348607</v>
      </c>
      <c r="V2754">
        <v>91.120498573657983</v>
      </c>
      <c r="W2754">
        <v>84.10422018348622</v>
      </c>
      <c r="X2754">
        <v>10.171606486702673</v>
      </c>
      <c r="Y2754">
        <v>2.6935967301800399</v>
      </c>
      <c r="Z2754">
        <v>-48.089164667789611</v>
      </c>
      <c r="AA2754">
        <v>10.133878765340274</v>
      </c>
      <c r="AB2754">
        <v>11.440457670221752</v>
      </c>
    </row>
    <row r="2755" spans="1:38" x14ac:dyDescent="0.5">
      <c r="A2755">
        <v>14</v>
      </c>
      <c r="B2755">
        <v>916</v>
      </c>
      <c r="C2755">
        <v>2014</v>
      </c>
      <c r="D2755">
        <v>99</v>
      </c>
      <c r="E2755">
        <v>99</v>
      </c>
      <c r="F2755">
        <v>99</v>
      </c>
      <c r="G2755">
        <v>99</v>
      </c>
      <c r="H2755">
        <v>99</v>
      </c>
      <c r="I2755">
        <v>99</v>
      </c>
      <c r="J2755">
        <v>999</v>
      </c>
      <c r="K2755">
        <v>99</v>
      </c>
      <c r="L2755">
        <v>99</v>
      </c>
      <c r="M2755">
        <v>99</v>
      </c>
      <c r="N2755">
        <v>99</v>
      </c>
      <c r="O2755">
        <v>4</v>
      </c>
      <c r="P2755">
        <v>3438</v>
      </c>
      <c r="Q2755">
        <v>2</v>
      </c>
      <c r="R2755">
        <v>833</v>
      </c>
      <c r="S2755">
        <v>833</v>
      </c>
      <c r="T2755">
        <v>15.314525810324133</v>
      </c>
      <c r="U2755">
        <v>59.270108043217277</v>
      </c>
      <c r="V2755">
        <v>90.289376855834405</v>
      </c>
      <c r="W2755">
        <v>83.337094837935183</v>
      </c>
      <c r="X2755">
        <v>9.9865289679519389</v>
      </c>
      <c r="Y2755">
        <v>2.1554881767348322</v>
      </c>
      <c r="Z2755">
        <v>-46.209541831789458</v>
      </c>
      <c r="AA2755">
        <v>7.8370495813340879</v>
      </c>
      <c r="AB2755">
        <v>8.4562953109573424</v>
      </c>
    </row>
    <row r="2756" spans="1:38" x14ac:dyDescent="0.5">
      <c r="A2756">
        <v>14</v>
      </c>
      <c r="B2756">
        <v>917</v>
      </c>
      <c r="C2756">
        <v>2015</v>
      </c>
      <c r="D2756">
        <v>99</v>
      </c>
      <c r="E2756">
        <v>99</v>
      </c>
      <c r="F2756">
        <v>99</v>
      </c>
      <c r="G2756">
        <v>99</v>
      </c>
      <c r="H2756">
        <v>99</v>
      </c>
      <c r="I2756">
        <v>99</v>
      </c>
      <c r="J2756">
        <v>999</v>
      </c>
      <c r="K2756">
        <v>99</v>
      </c>
      <c r="L2756">
        <v>99</v>
      </c>
      <c r="M2756">
        <v>99</v>
      </c>
      <c r="N2756">
        <v>99</v>
      </c>
      <c r="O2756">
        <v>4</v>
      </c>
      <c r="P2756">
        <v>3438</v>
      </c>
      <c r="Q2756">
        <v>2</v>
      </c>
      <c r="R2756">
        <v>778</v>
      </c>
      <c r="S2756">
        <v>776</v>
      </c>
      <c r="T2756">
        <v>15.259640102827763</v>
      </c>
      <c r="U2756">
        <v>59.266752577319579</v>
      </c>
      <c r="V2756">
        <v>92.817292334498688</v>
      </c>
      <c r="W2756">
        <v>85.58981958762881</v>
      </c>
      <c r="X2756">
        <v>10.650228058563917</v>
      </c>
      <c r="Y2756">
        <v>2.1787937101904786</v>
      </c>
      <c r="Z2756">
        <v>-47.20266079484616</v>
      </c>
      <c r="AA2756">
        <v>2.0500118573950625</v>
      </c>
      <c r="AB2756">
        <v>2.1686034252321442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4</v>
      </c>
      <c r="AL2756">
        <v>32</v>
      </c>
    </row>
    <row r="2757" spans="1:38" x14ac:dyDescent="0.5">
      <c r="A2757">
        <v>14</v>
      </c>
      <c r="B2757">
        <v>918</v>
      </c>
      <c r="C2757">
        <v>2016</v>
      </c>
      <c r="D2757">
        <v>99</v>
      </c>
      <c r="E2757">
        <v>99</v>
      </c>
      <c r="F2757">
        <v>99</v>
      </c>
      <c r="G2757">
        <v>99</v>
      </c>
      <c r="H2757">
        <v>99</v>
      </c>
      <c r="I2757">
        <v>99</v>
      </c>
      <c r="J2757">
        <v>999</v>
      </c>
      <c r="K2757">
        <v>99</v>
      </c>
      <c r="L2757">
        <v>99</v>
      </c>
      <c r="M2757">
        <v>99</v>
      </c>
      <c r="N2757">
        <v>99</v>
      </c>
      <c r="O2757">
        <v>4</v>
      </c>
      <c r="P2757">
        <v>3438</v>
      </c>
      <c r="Q2757">
        <v>4</v>
      </c>
      <c r="R2757">
        <v>690</v>
      </c>
      <c r="S2757">
        <v>690</v>
      </c>
      <c r="T2757">
        <v>15.38695652173913</v>
      </c>
      <c r="U2757">
        <v>59.437681159420301</v>
      </c>
      <c r="V2757">
        <v>95.304693265501626</v>
      </c>
      <c r="W2757">
        <v>87.96623188405799</v>
      </c>
      <c r="X2757">
        <v>11.294643029490556</v>
      </c>
      <c r="Y2757">
        <v>2.3174887363842696</v>
      </c>
      <c r="Z2757">
        <v>-55.522181208747845</v>
      </c>
      <c r="AA2757">
        <v>1.4713408393039911</v>
      </c>
      <c r="AB2757">
        <v>1.5887702440816198</v>
      </c>
      <c r="AC2757">
        <v>4</v>
      </c>
      <c r="AD2757">
        <v>0</v>
      </c>
      <c r="AE2757">
        <v>0</v>
      </c>
      <c r="AF2757">
        <v>2</v>
      </c>
      <c r="AG2757">
        <v>10</v>
      </c>
      <c r="AH2757">
        <v>5</v>
      </c>
      <c r="AI2757">
        <v>21</v>
      </c>
      <c r="AJ2757">
        <v>0</v>
      </c>
      <c r="AK2757">
        <v>29</v>
      </c>
      <c r="AL2757">
        <v>9</v>
      </c>
    </row>
    <row r="2758" spans="1:38" x14ac:dyDescent="0.5">
      <c r="A2758">
        <v>14</v>
      </c>
      <c r="B2758">
        <v>919</v>
      </c>
      <c r="C2758">
        <v>2017</v>
      </c>
      <c r="D2758">
        <v>99</v>
      </c>
      <c r="E2758">
        <v>99</v>
      </c>
      <c r="F2758">
        <v>99</v>
      </c>
      <c r="G2758">
        <v>99</v>
      </c>
      <c r="H2758">
        <v>99</v>
      </c>
      <c r="I2758">
        <v>99</v>
      </c>
      <c r="J2758">
        <v>999</v>
      </c>
      <c r="K2758">
        <v>99</v>
      </c>
      <c r="L2758">
        <v>99</v>
      </c>
      <c r="M2758">
        <v>99</v>
      </c>
      <c r="N2758">
        <v>99</v>
      </c>
      <c r="O2758">
        <v>4</v>
      </c>
      <c r="P2758">
        <v>3438</v>
      </c>
      <c r="Q2758">
        <v>4</v>
      </c>
      <c r="R2758">
        <v>640</v>
      </c>
      <c r="S2758">
        <v>640</v>
      </c>
      <c r="T2758">
        <v>15.134375</v>
      </c>
      <c r="U2758">
        <v>58.853124999999999</v>
      </c>
      <c r="V2758">
        <v>100.07888678223188</v>
      </c>
      <c r="W2758">
        <v>92.372812500000009</v>
      </c>
      <c r="X2758">
        <v>10.472946318483851</v>
      </c>
      <c r="Y2758">
        <v>2.0991790620085622</v>
      </c>
      <c r="Z2758">
        <v>-41.893376539509326</v>
      </c>
      <c r="AA2758">
        <v>1.8466687826413128</v>
      </c>
      <c r="AB2758">
        <v>2.0899016227629064</v>
      </c>
      <c r="AC2758">
        <v>4</v>
      </c>
      <c r="AD2758">
        <v>0</v>
      </c>
      <c r="AE2758">
        <v>0</v>
      </c>
      <c r="AF2758">
        <v>1</v>
      </c>
      <c r="AG2758">
        <v>10</v>
      </c>
      <c r="AH2758">
        <v>3</v>
      </c>
      <c r="AI2758">
        <v>12</v>
      </c>
      <c r="AJ2758">
        <v>0</v>
      </c>
      <c r="AK2758">
        <v>59</v>
      </c>
      <c r="AL2758">
        <v>12</v>
      </c>
    </row>
    <row r="2759" spans="1:38" x14ac:dyDescent="0.5">
      <c r="A2759">
        <v>14</v>
      </c>
      <c r="B2759">
        <v>920</v>
      </c>
      <c r="C2759">
        <v>2018</v>
      </c>
      <c r="D2759">
        <v>99</v>
      </c>
      <c r="E2759">
        <v>99</v>
      </c>
      <c r="F2759">
        <v>99</v>
      </c>
      <c r="G2759">
        <v>99</v>
      </c>
      <c r="H2759">
        <v>99</v>
      </c>
      <c r="I2759">
        <v>99</v>
      </c>
      <c r="J2759">
        <v>999</v>
      </c>
      <c r="K2759">
        <v>99</v>
      </c>
      <c r="L2759">
        <v>99</v>
      </c>
      <c r="M2759">
        <v>99</v>
      </c>
      <c r="N2759">
        <v>99</v>
      </c>
      <c r="O2759">
        <v>4</v>
      </c>
      <c r="P2759">
        <v>3438</v>
      </c>
      <c r="Q2759">
        <v>3</v>
      </c>
      <c r="R2759">
        <v>782</v>
      </c>
      <c r="S2759">
        <v>782</v>
      </c>
      <c r="T2759">
        <v>15.75703324808185</v>
      </c>
      <c r="U2759">
        <v>59.998721227621481</v>
      </c>
      <c r="V2759">
        <v>87.739717866514397</v>
      </c>
      <c r="W2759">
        <v>80.983759590792815</v>
      </c>
      <c r="X2759">
        <v>9.4313662718052669</v>
      </c>
      <c r="Y2759">
        <v>2.189546987803753</v>
      </c>
      <c r="Z2759">
        <v>-37.838608883263277</v>
      </c>
      <c r="AA2759">
        <v>3.1233774014458611</v>
      </c>
      <c r="AB2759">
        <v>3.149043233216553</v>
      </c>
      <c r="AC2759">
        <v>8</v>
      </c>
      <c r="AD2759">
        <v>0</v>
      </c>
      <c r="AE2759">
        <v>0</v>
      </c>
      <c r="AF2759">
        <v>1</v>
      </c>
      <c r="AG2759">
        <v>3</v>
      </c>
      <c r="AH2759">
        <v>2</v>
      </c>
      <c r="AI2759">
        <v>1</v>
      </c>
      <c r="AJ2759">
        <v>0</v>
      </c>
      <c r="AK2759">
        <v>25</v>
      </c>
      <c r="AL2759">
        <v>4</v>
      </c>
    </row>
    <row r="2760" spans="1:38" x14ac:dyDescent="0.5">
      <c r="A2760">
        <v>14</v>
      </c>
      <c r="B2760">
        <v>921</v>
      </c>
      <c r="C2760">
        <v>2019</v>
      </c>
      <c r="D2760">
        <v>99</v>
      </c>
      <c r="E2760">
        <v>99</v>
      </c>
      <c r="F2760">
        <v>99</v>
      </c>
      <c r="G2760">
        <v>99</v>
      </c>
      <c r="H2760">
        <v>99</v>
      </c>
      <c r="I2760">
        <v>99</v>
      </c>
      <c r="J2760">
        <v>999</v>
      </c>
      <c r="K2760">
        <v>99</v>
      </c>
      <c r="L2760">
        <v>99</v>
      </c>
      <c r="M2760">
        <v>99</v>
      </c>
      <c r="N2760">
        <v>99</v>
      </c>
      <c r="O2760">
        <v>4</v>
      </c>
      <c r="P2760">
        <v>3438</v>
      </c>
      <c r="Q2760">
        <v>3</v>
      </c>
      <c r="R2760">
        <v>1082</v>
      </c>
      <c r="S2760">
        <v>1082</v>
      </c>
      <c r="T2760">
        <v>16.340110905730128</v>
      </c>
      <c r="U2760">
        <v>61.228280961183003</v>
      </c>
      <c r="V2760">
        <v>90.086173231626276</v>
      </c>
      <c r="W2760">
        <v>83.149537892791102</v>
      </c>
      <c r="X2760">
        <v>8.8565109548242322</v>
      </c>
      <c r="Y2760">
        <v>2.214599224493405</v>
      </c>
      <c r="Z2760">
        <v>-32.187613754027034</v>
      </c>
      <c r="AA2760">
        <v>5.372393247269116</v>
      </c>
      <c r="AB2760">
        <v>5.5605586905394144</v>
      </c>
      <c r="AC2760">
        <v>8</v>
      </c>
      <c r="AD2760">
        <v>0</v>
      </c>
      <c r="AE2760">
        <v>0</v>
      </c>
      <c r="AF2760">
        <v>4</v>
      </c>
      <c r="AG2760">
        <v>6</v>
      </c>
      <c r="AH2760">
        <v>2</v>
      </c>
      <c r="AI2760">
        <v>0</v>
      </c>
      <c r="AJ2760">
        <v>0</v>
      </c>
      <c r="AK2760">
        <v>11</v>
      </c>
      <c r="AL2760">
        <v>3</v>
      </c>
    </row>
    <row r="2761" spans="1:38" x14ac:dyDescent="0.5">
      <c r="A2761">
        <v>14</v>
      </c>
      <c r="B2761">
        <v>922</v>
      </c>
      <c r="C2761">
        <v>2020</v>
      </c>
      <c r="D2761">
        <v>99</v>
      </c>
      <c r="E2761">
        <v>99</v>
      </c>
      <c r="F2761">
        <v>99</v>
      </c>
      <c r="G2761">
        <v>99</v>
      </c>
      <c r="H2761">
        <v>99</v>
      </c>
      <c r="I2761">
        <v>99</v>
      </c>
      <c r="J2761">
        <v>999</v>
      </c>
      <c r="K2761">
        <v>99</v>
      </c>
      <c r="L2761">
        <v>99</v>
      </c>
      <c r="M2761">
        <v>99</v>
      </c>
      <c r="N2761">
        <v>99</v>
      </c>
      <c r="O2761">
        <v>4</v>
      </c>
      <c r="P2761">
        <v>3438</v>
      </c>
      <c r="Q2761">
        <v>5</v>
      </c>
      <c r="R2761">
        <v>1233</v>
      </c>
      <c r="S2761">
        <v>1233</v>
      </c>
      <c r="T2761">
        <v>16.392538523925388</v>
      </c>
      <c r="U2761">
        <v>61.193836171938351</v>
      </c>
      <c r="V2761">
        <v>94.31845800613138</v>
      </c>
      <c r="W2761">
        <v>87.055936739659387</v>
      </c>
      <c r="X2761">
        <v>9.5243378664794438</v>
      </c>
      <c r="Y2761">
        <v>2.7950647554122221</v>
      </c>
      <c r="Z2761">
        <v>-14.172763026443381</v>
      </c>
      <c r="AA2761">
        <v>5.9057380975189204</v>
      </c>
      <c r="AB2761">
        <v>6.2235634009609297</v>
      </c>
      <c r="AC2761">
        <v>13</v>
      </c>
      <c r="AD2761">
        <v>0</v>
      </c>
      <c r="AE2761">
        <v>0</v>
      </c>
      <c r="AF2761">
        <v>1</v>
      </c>
      <c r="AG2761">
        <v>5</v>
      </c>
      <c r="AH2761">
        <v>2</v>
      </c>
      <c r="AI2761">
        <v>1</v>
      </c>
      <c r="AJ2761">
        <v>0</v>
      </c>
      <c r="AK2761">
        <v>15</v>
      </c>
      <c r="AL2761">
        <v>5</v>
      </c>
    </row>
    <row r="2762" spans="1:38" x14ac:dyDescent="0.5">
      <c r="A2762">
        <v>14</v>
      </c>
      <c r="B2762">
        <v>923</v>
      </c>
      <c r="C2762">
        <v>2021</v>
      </c>
      <c r="D2762">
        <v>99</v>
      </c>
      <c r="E2762">
        <v>99</v>
      </c>
      <c r="F2762">
        <v>99</v>
      </c>
      <c r="G2762">
        <v>99</v>
      </c>
      <c r="H2762">
        <v>99</v>
      </c>
      <c r="I2762">
        <v>99</v>
      </c>
      <c r="J2762">
        <v>999</v>
      </c>
      <c r="K2762">
        <v>99</v>
      </c>
      <c r="L2762">
        <v>99</v>
      </c>
      <c r="M2762">
        <v>99</v>
      </c>
      <c r="N2762">
        <v>99</v>
      </c>
      <c r="O2762">
        <v>4</v>
      </c>
      <c r="P2762">
        <v>3438</v>
      </c>
      <c r="Q2762">
        <v>4</v>
      </c>
      <c r="R2762">
        <v>1297</v>
      </c>
      <c r="S2762">
        <v>1297</v>
      </c>
      <c r="T2762">
        <v>16.197378565921355</v>
      </c>
      <c r="U2762">
        <v>60.67540478026212</v>
      </c>
      <c r="V2762">
        <v>96.949197706850796</v>
      </c>
      <c r="W2762">
        <v>89.484109483423353</v>
      </c>
      <c r="X2762">
        <v>9.4091348516053834</v>
      </c>
      <c r="Y2762">
        <v>2.0630660784792738</v>
      </c>
      <c r="Z2762">
        <v>-21.815485313369276</v>
      </c>
      <c r="AA2762">
        <v>4.9330594857751402</v>
      </c>
      <c r="AB2762">
        <v>5.2023180591290812</v>
      </c>
      <c r="AC2762">
        <v>9</v>
      </c>
      <c r="AD2762">
        <v>0</v>
      </c>
      <c r="AE2762">
        <v>0</v>
      </c>
      <c r="AF2762">
        <v>2</v>
      </c>
      <c r="AG2762">
        <v>7</v>
      </c>
      <c r="AH2762">
        <v>0</v>
      </c>
      <c r="AI2762">
        <v>2</v>
      </c>
      <c r="AJ2762">
        <v>0</v>
      </c>
      <c r="AK2762">
        <v>12</v>
      </c>
      <c r="AL2762">
        <v>1</v>
      </c>
    </row>
    <row r="2763" spans="1:38" x14ac:dyDescent="0.5">
      <c r="A2763">
        <v>14</v>
      </c>
      <c r="B2763">
        <v>924</v>
      </c>
      <c r="C2763">
        <v>2022</v>
      </c>
      <c r="D2763">
        <v>99</v>
      </c>
      <c r="E2763">
        <v>99</v>
      </c>
      <c r="F2763">
        <v>99</v>
      </c>
      <c r="G2763">
        <v>99</v>
      </c>
      <c r="H2763">
        <v>99</v>
      </c>
      <c r="I2763">
        <v>99</v>
      </c>
      <c r="J2763">
        <v>999</v>
      </c>
      <c r="K2763">
        <v>99</v>
      </c>
      <c r="L2763">
        <v>99</v>
      </c>
      <c r="M2763">
        <v>99</v>
      </c>
      <c r="N2763">
        <v>99</v>
      </c>
      <c r="O2763">
        <v>4</v>
      </c>
      <c r="P2763">
        <v>3438</v>
      </c>
      <c r="Q2763">
        <v>4</v>
      </c>
      <c r="R2763">
        <v>1823</v>
      </c>
      <c r="S2763">
        <v>1822</v>
      </c>
      <c r="T2763">
        <v>16.404827207899071</v>
      </c>
      <c r="U2763">
        <v>61.09604829857301</v>
      </c>
      <c r="V2763">
        <v>97.15159486854418</v>
      </c>
      <c r="W2763">
        <v>89.6239956092207</v>
      </c>
      <c r="X2763">
        <v>11.112510807151143</v>
      </c>
      <c r="Y2763">
        <v>2.0656342795401779</v>
      </c>
      <c r="Z2763">
        <v>-31.341665758151947</v>
      </c>
      <c r="AA2763">
        <v>6.3287623676445053</v>
      </c>
      <c r="AB2763">
        <v>6.6104139507245137</v>
      </c>
      <c r="AC2763">
        <v>35</v>
      </c>
      <c r="AD2763">
        <v>0</v>
      </c>
      <c r="AE2763">
        <v>0</v>
      </c>
      <c r="AF2763">
        <v>10</v>
      </c>
      <c r="AG2763">
        <v>27</v>
      </c>
      <c r="AH2763">
        <v>15</v>
      </c>
      <c r="AI2763">
        <v>34</v>
      </c>
      <c r="AJ2763">
        <v>0</v>
      </c>
      <c r="AK2763">
        <v>12</v>
      </c>
      <c r="AL2763">
        <v>3</v>
      </c>
    </row>
    <row r="2764" spans="1:38" x14ac:dyDescent="0.5">
      <c r="A2764">
        <v>14</v>
      </c>
      <c r="B2764">
        <v>925</v>
      </c>
      <c r="C2764">
        <v>2012</v>
      </c>
      <c r="D2764">
        <v>99</v>
      </c>
      <c r="E2764">
        <v>99</v>
      </c>
      <c r="F2764">
        <v>99</v>
      </c>
      <c r="G2764">
        <v>99</v>
      </c>
      <c r="H2764">
        <v>99</v>
      </c>
      <c r="I2764">
        <v>99</v>
      </c>
      <c r="J2764">
        <v>999</v>
      </c>
      <c r="K2764">
        <v>99</v>
      </c>
      <c r="L2764">
        <v>99</v>
      </c>
      <c r="M2764">
        <v>99</v>
      </c>
      <c r="N2764">
        <v>99</v>
      </c>
      <c r="O2764">
        <v>4</v>
      </c>
      <c r="P2764">
        <v>3439</v>
      </c>
      <c r="R2764">
        <v>0</v>
      </c>
    </row>
    <row r="2765" spans="1:38" x14ac:dyDescent="0.5">
      <c r="A2765">
        <v>14</v>
      </c>
      <c r="B2765">
        <v>926</v>
      </c>
      <c r="C2765">
        <v>2013</v>
      </c>
      <c r="D2765">
        <v>99</v>
      </c>
      <c r="E2765">
        <v>99</v>
      </c>
      <c r="F2765">
        <v>99</v>
      </c>
      <c r="G2765">
        <v>99</v>
      </c>
      <c r="H2765">
        <v>99</v>
      </c>
      <c r="I2765">
        <v>99</v>
      </c>
      <c r="J2765">
        <v>999</v>
      </c>
      <c r="K2765">
        <v>99</v>
      </c>
      <c r="L2765">
        <v>99</v>
      </c>
      <c r="M2765">
        <v>99</v>
      </c>
      <c r="N2765">
        <v>99</v>
      </c>
      <c r="O2765">
        <v>4</v>
      </c>
      <c r="P2765">
        <v>3439</v>
      </c>
      <c r="R2765">
        <v>0</v>
      </c>
    </row>
    <row r="2766" spans="1:38" x14ac:dyDescent="0.5">
      <c r="A2766">
        <v>14</v>
      </c>
      <c r="B2766">
        <v>927</v>
      </c>
      <c r="C2766">
        <v>2014</v>
      </c>
      <c r="D2766">
        <v>99</v>
      </c>
      <c r="E2766">
        <v>99</v>
      </c>
      <c r="F2766">
        <v>99</v>
      </c>
      <c r="G2766">
        <v>99</v>
      </c>
      <c r="H2766">
        <v>99</v>
      </c>
      <c r="I2766">
        <v>99</v>
      </c>
      <c r="J2766">
        <v>999</v>
      </c>
      <c r="K2766">
        <v>99</v>
      </c>
      <c r="L2766">
        <v>99</v>
      </c>
      <c r="M2766">
        <v>99</v>
      </c>
      <c r="N2766">
        <v>99</v>
      </c>
      <c r="O2766">
        <v>4</v>
      </c>
      <c r="P2766">
        <v>3439</v>
      </c>
      <c r="R2766">
        <v>0</v>
      </c>
    </row>
    <row r="2767" spans="1:38" x14ac:dyDescent="0.5">
      <c r="A2767">
        <v>14</v>
      </c>
      <c r="B2767">
        <v>928</v>
      </c>
      <c r="C2767">
        <v>2015</v>
      </c>
      <c r="D2767">
        <v>99</v>
      </c>
      <c r="E2767">
        <v>99</v>
      </c>
      <c r="F2767">
        <v>99</v>
      </c>
      <c r="G2767">
        <v>99</v>
      </c>
      <c r="H2767">
        <v>99</v>
      </c>
      <c r="I2767">
        <v>99</v>
      </c>
      <c r="J2767">
        <v>999</v>
      </c>
      <c r="K2767">
        <v>99</v>
      </c>
      <c r="L2767">
        <v>99</v>
      </c>
      <c r="M2767">
        <v>99</v>
      </c>
      <c r="N2767">
        <v>99</v>
      </c>
      <c r="O2767">
        <v>4</v>
      </c>
      <c r="P2767">
        <v>3439</v>
      </c>
      <c r="R2767">
        <v>0</v>
      </c>
    </row>
    <row r="2768" spans="1:38" x14ac:dyDescent="0.5">
      <c r="A2768">
        <v>14</v>
      </c>
      <c r="B2768">
        <v>929</v>
      </c>
      <c r="C2768">
        <v>2016</v>
      </c>
      <c r="D2768">
        <v>99</v>
      </c>
      <c r="E2768">
        <v>99</v>
      </c>
      <c r="F2768">
        <v>99</v>
      </c>
      <c r="G2768">
        <v>99</v>
      </c>
      <c r="H2768">
        <v>99</v>
      </c>
      <c r="I2768">
        <v>99</v>
      </c>
      <c r="J2768">
        <v>999</v>
      </c>
      <c r="K2768">
        <v>99</v>
      </c>
      <c r="L2768">
        <v>99</v>
      </c>
      <c r="M2768">
        <v>99</v>
      </c>
      <c r="N2768">
        <v>99</v>
      </c>
      <c r="O2768">
        <v>4</v>
      </c>
      <c r="P2768">
        <v>3439</v>
      </c>
      <c r="R2768">
        <v>0</v>
      </c>
    </row>
    <row r="2769" spans="1:38" x14ac:dyDescent="0.5">
      <c r="A2769">
        <v>14</v>
      </c>
      <c r="B2769">
        <v>930</v>
      </c>
      <c r="C2769">
        <v>2017</v>
      </c>
      <c r="D2769">
        <v>99</v>
      </c>
      <c r="E2769">
        <v>99</v>
      </c>
      <c r="F2769">
        <v>99</v>
      </c>
      <c r="G2769">
        <v>99</v>
      </c>
      <c r="H2769">
        <v>99</v>
      </c>
      <c r="I2769">
        <v>99</v>
      </c>
      <c r="J2769">
        <v>999</v>
      </c>
      <c r="K2769">
        <v>99</v>
      </c>
      <c r="L2769">
        <v>99</v>
      </c>
      <c r="M2769">
        <v>99</v>
      </c>
      <c r="N2769">
        <v>99</v>
      </c>
      <c r="O2769">
        <v>4</v>
      </c>
      <c r="P2769">
        <v>3439</v>
      </c>
      <c r="R2769">
        <v>0</v>
      </c>
    </row>
    <row r="2770" spans="1:38" x14ac:dyDescent="0.5">
      <c r="A2770">
        <v>14</v>
      </c>
      <c r="B2770">
        <v>931</v>
      </c>
      <c r="C2770">
        <v>2018</v>
      </c>
      <c r="D2770">
        <v>99</v>
      </c>
      <c r="E2770">
        <v>99</v>
      </c>
      <c r="F2770">
        <v>99</v>
      </c>
      <c r="G2770">
        <v>99</v>
      </c>
      <c r="H2770">
        <v>99</v>
      </c>
      <c r="I2770">
        <v>99</v>
      </c>
      <c r="J2770">
        <v>999</v>
      </c>
      <c r="K2770">
        <v>99</v>
      </c>
      <c r="L2770">
        <v>99</v>
      </c>
      <c r="M2770">
        <v>99</v>
      </c>
      <c r="N2770">
        <v>99</v>
      </c>
      <c r="O2770">
        <v>4</v>
      </c>
      <c r="P2770">
        <v>3439</v>
      </c>
      <c r="R2770">
        <v>0</v>
      </c>
    </row>
    <row r="2771" spans="1:38" x14ac:dyDescent="0.5">
      <c r="A2771">
        <v>14</v>
      </c>
      <c r="B2771">
        <v>932</v>
      </c>
      <c r="C2771">
        <v>2019</v>
      </c>
      <c r="D2771">
        <v>99</v>
      </c>
      <c r="E2771">
        <v>99</v>
      </c>
      <c r="F2771">
        <v>99</v>
      </c>
      <c r="G2771">
        <v>99</v>
      </c>
      <c r="H2771">
        <v>99</v>
      </c>
      <c r="I2771">
        <v>99</v>
      </c>
      <c r="J2771">
        <v>999</v>
      </c>
      <c r="K2771">
        <v>99</v>
      </c>
      <c r="L2771">
        <v>99</v>
      </c>
      <c r="M2771">
        <v>99</v>
      </c>
      <c r="N2771">
        <v>99</v>
      </c>
      <c r="O2771">
        <v>4</v>
      </c>
      <c r="P2771">
        <v>3439</v>
      </c>
      <c r="R2771">
        <v>0</v>
      </c>
    </row>
    <row r="2772" spans="1:38" x14ac:dyDescent="0.5">
      <c r="A2772">
        <v>14</v>
      </c>
      <c r="B2772">
        <v>933</v>
      </c>
      <c r="C2772">
        <v>2020</v>
      </c>
      <c r="D2772">
        <v>99</v>
      </c>
      <c r="E2772">
        <v>99</v>
      </c>
      <c r="F2772">
        <v>99</v>
      </c>
      <c r="G2772">
        <v>99</v>
      </c>
      <c r="H2772">
        <v>99</v>
      </c>
      <c r="I2772">
        <v>99</v>
      </c>
      <c r="J2772">
        <v>999</v>
      </c>
      <c r="K2772">
        <v>99</v>
      </c>
      <c r="L2772">
        <v>99</v>
      </c>
      <c r="M2772">
        <v>99</v>
      </c>
      <c r="N2772">
        <v>99</v>
      </c>
      <c r="O2772">
        <v>4</v>
      </c>
      <c r="P2772">
        <v>3439</v>
      </c>
      <c r="Q2772">
        <v>1</v>
      </c>
      <c r="R2772">
        <v>100</v>
      </c>
      <c r="S2772">
        <v>100</v>
      </c>
      <c r="T2772">
        <v>16.789999999999996</v>
      </c>
      <c r="U2772">
        <v>62.65</v>
      </c>
      <c r="V2772">
        <v>87.366197183098578</v>
      </c>
      <c r="W2772">
        <v>80.63900000000001</v>
      </c>
      <c r="X2772">
        <v>7.7777746817451652</v>
      </c>
      <c r="Y2772">
        <v>2.056088519495209</v>
      </c>
      <c r="Z2772">
        <v>-47.520311765759473</v>
      </c>
      <c r="AA2772">
        <v>0.47897308171280784</v>
      </c>
      <c r="AB2772">
        <v>0.46754431652075951</v>
      </c>
      <c r="AC2772">
        <v>2</v>
      </c>
      <c r="AD2772">
        <v>0</v>
      </c>
      <c r="AE2772">
        <v>0</v>
      </c>
      <c r="AF2772">
        <v>1</v>
      </c>
      <c r="AG2772">
        <v>1</v>
      </c>
      <c r="AH2772">
        <v>0</v>
      </c>
      <c r="AI2772">
        <v>5</v>
      </c>
      <c r="AJ2772">
        <v>0</v>
      </c>
      <c r="AK2772">
        <v>0</v>
      </c>
      <c r="AL2772">
        <v>0</v>
      </c>
    </row>
    <row r="2773" spans="1:38" x14ac:dyDescent="0.5">
      <c r="A2773">
        <v>14</v>
      </c>
      <c r="B2773">
        <v>934</v>
      </c>
      <c r="C2773">
        <v>2021</v>
      </c>
      <c r="D2773">
        <v>99</v>
      </c>
      <c r="E2773">
        <v>99</v>
      </c>
      <c r="F2773">
        <v>99</v>
      </c>
      <c r="G2773">
        <v>99</v>
      </c>
      <c r="H2773">
        <v>99</v>
      </c>
      <c r="I2773">
        <v>99</v>
      </c>
      <c r="J2773">
        <v>999</v>
      </c>
      <c r="K2773">
        <v>99</v>
      </c>
      <c r="L2773">
        <v>99</v>
      </c>
      <c r="M2773">
        <v>99</v>
      </c>
      <c r="N2773">
        <v>99</v>
      </c>
      <c r="O2773">
        <v>4</v>
      </c>
      <c r="P2773">
        <v>3439</v>
      </c>
      <c r="Q2773">
        <v>1</v>
      </c>
      <c r="R2773">
        <v>1</v>
      </c>
      <c r="S2773">
        <v>1</v>
      </c>
      <c r="T2773">
        <v>17</v>
      </c>
      <c r="U2773">
        <v>60</v>
      </c>
      <c r="V2773">
        <v>116.6088840736728</v>
      </c>
      <c r="W2773">
        <v>107.63</v>
      </c>
      <c r="X2773">
        <v>0</v>
      </c>
      <c r="Y2773">
        <v>0</v>
      </c>
      <c r="AA2773">
        <v>3.8034383082306391E-3</v>
      </c>
      <c r="AB2773">
        <v>4.8244115024799724E-3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</row>
    <row r="2774" spans="1:38" x14ac:dyDescent="0.5">
      <c r="A2774">
        <v>14</v>
      </c>
      <c r="B2774">
        <v>935</v>
      </c>
      <c r="C2774">
        <v>2022</v>
      </c>
      <c r="D2774">
        <v>99</v>
      </c>
      <c r="E2774">
        <v>99</v>
      </c>
      <c r="F2774">
        <v>99</v>
      </c>
      <c r="G2774">
        <v>99</v>
      </c>
      <c r="H2774">
        <v>99</v>
      </c>
      <c r="I2774">
        <v>99</v>
      </c>
      <c r="J2774">
        <v>999</v>
      </c>
      <c r="K2774">
        <v>99</v>
      </c>
      <c r="L2774">
        <v>99</v>
      </c>
      <c r="M2774">
        <v>99</v>
      </c>
      <c r="N2774">
        <v>99</v>
      </c>
      <c r="O2774">
        <v>4</v>
      </c>
      <c r="P2774">
        <v>3439</v>
      </c>
      <c r="R2774">
        <v>0</v>
      </c>
    </row>
    <row r="2775" spans="1:38" x14ac:dyDescent="0.5">
      <c r="A2775">
        <v>14</v>
      </c>
      <c r="B2775">
        <v>936</v>
      </c>
      <c r="C2775">
        <v>2012</v>
      </c>
      <c r="D2775">
        <v>99</v>
      </c>
      <c r="E2775">
        <v>99</v>
      </c>
      <c r="F2775">
        <v>99</v>
      </c>
      <c r="G2775">
        <v>99</v>
      </c>
      <c r="H2775">
        <v>99</v>
      </c>
      <c r="I2775">
        <v>99</v>
      </c>
      <c r="J2775">
        <v>999</v>
      </c>
      <c r="K2775">
        <v>99</v>
      </c>
      <c r="L2775">
        <v>99</v>
      </c>
      <c r="M2775">
        <v>99</v>
      </c>
      <c r="N2775">
        <v>99</v>
      </c>
      <c r="O2775">
        <v>4</v>
      </c>
      <c r="P2775">
        <v>3440</v>
      </c>
      <c r="R2775">
        <v>0</v>
      </c>
    </row>
    <row r="2776" spans="1:38" x14ac:dyDescent="0.5">
      <c r="A2776">
        <v>14</v>
      </c>
      <c r="B2776">
        <v>937</v>
      </c>
      <c r="C2776">
        <v>2013</v>
      </c>
      <c r="D2776">
        <v>99</v>
      </c>
      <c r="E2776">
        <v>99</v>
      </c>
      <c r="F2776">
        <v>99</v>
      </c>
      <c r="G2776">
        <v>99</v>
      </c>
      <c r="H2776">
        <v>99</v>
      </c>
      <c r="I2776">
        <v>99</v>
      </c>
      <c r="J2776">
        <v>999</v>
      </c>
      <c r="K2776">
        <v>99</v>
      </c>
      <c r="L2776">
        <v>99</v>
      </c>
      <c r="M2776">
        <v>99</v>
      </c>
      <c r="N2776">
        <v>99</v>
      </c>
      <c r="O2776">
        <v>4</v>
      </c>
      <c r="P2776">
        <v>3440</v>
      </c>
      <c r="R2776">
        <v>0</v>
      </c>
    </row>
    <row r="2777" spans="1:38" x14ac:dyDescent="0.5">
      <c r="A2777">
        <v>14</v>
      </c>
      <c r="B2777">
        <v>938</v>
      </c>
      <c r="C2777">
        <v>2014</v>
      </c>
      <c r="D2777">
        <v>99</v>
      </c>
      <c r="E2777">
        <v>99</v>
      </c>
      <c r="F2777">
        <v>99</v>
      </c>
      <c r="G2777">
        <v>99</v>
      </c>
      <c r="H2777">
        <v>99</v>
      </c>
      <c r="I2777">
        <v>99</v>
      </c>
      <c r="J2777">
        <v>999</v>
      </c>
      <c r="K2777">
        <v>99</v>
      </c>
      <c r="L2777">
        <v>99</v>
      </c>
      <c r="M2777">
        <v>99</v>
      </c>
      <c r="N2777">
        <v>99</v>
      </c>
      <c r="O2777">
        <v>4</v>
      </c>
      <c r="P2777">
        <v>3440</v>
      </c>
      <c r="R2777">
        <v>0</v>
      </c>
    </row>
    <row r="2778" spans="1:38" x14ac:dyDescent="0.5">
      <c r="A2778">
        <v>14</v>
      </c>
      <c r="B2778">
        <v>939</v>
      </c>
      <c r="C2778">
        <v>2015</v>
      </c>
      <c r="D2778">
        <v>99</v>
      </c>
      <c r="E2778">
        <v>99</v>
      </c>
      <c r="F2778">
        <v>99</v>
      </c>
      <c r="G2778">
        <v>99</v>
      </c>
      <c r="H2778">
        <v>99</v>
      </c>
      <c r="I2778">
        <v>99</v>
      </c>
      <c r="J2778">
        <v>999</v>
      </c>
      <c r="K2778">
        <v>99</v>
      </c>
      <c r="L2778">
        <v>99</v>
      </c>
      <c r="M2778">
        <v>99</v>
      </c>
      <c r="N2778">
        <v>99</v>
      </c>
      <c r="O2778">
        <v>4</v>
      </c>
      <c r="P2778">
        <v>3440</v>
      </c>
      <c r="R2778">
        <v>0</v>
      </c>
    </row>
    <row r="2779" spans="1:38" x14ac:dyDescent="0.5">
      <c r="A2779">
        <v>14</v>
      </c>
      <c r="B2779">
        <v>940</v>
      </c>
      <c r="C2779">
        <v>2016</v>
      </c>
      <c r="D2779">
        <v>99</v>
      </c>
      <c r="E2779">
        <v>99</v>
      </c>
      <c r="F2779">
        <v>99</v>
      </c>
      <c r="G2779">
        <v>99</v>
      </c>
      <c r="H2779">
        <v>99</v>
      </c>
      <c r="I2779">
        <v>99</v>
      </c>
      <c r="J2779">
        <v>999</v>
      </c>
      <c r="K2779">
        <v>99</v>
      </c>
      <c r="L2779">
        <v>99</v>
      </c>
      <c r="M2779">
        <v>99</v>
      </c>
      <c r="N2779">
        <v>99</v>
      </c>
      <c r="O2779">
        <v>4</v>
      </c>
      <c r="P2779">
        <v>3440</v>
      </c>
      <c r="R2779">
        <v>0</v>
      </c>
    </row>
    <row r="2780" spans="1:38" x14ac:dyDescent="0.5">
      <c r="A2780">
        <v>14</v>
      </c>
      <c r="B2780">
        <v>941</v>
      </c>
      <c r="C2780">
        <v>2017</v>
      </c>
      <c r="D2780">
        <v>99</v>
      </c>
      <c r="E2780">
        <v>99</v>
      </c>
      <c r="F2780">
        <v>99</v>
      </c>
      <c r="G2780">
        <v>99</v>
      </c>
      <c r="H2780">
        <v>99</v>
      </c>
      <c r="I2780">
        <v>99</v>
      </c>
      <c r="J2780">
        <v>999</v>
      </c>
      <c r="K2780">
        <v>99</v>
      </c>
      <c r="L2780">
        <v>99</v>
      </c>
      <c r="M2780">
        <v>99</v>
      </c>
      <c r="N2780">
        <v>99</v>
      </c>
      <c r="O2780">
        <v>4</v>
      </c>
      <c r="P2780">
        <v>3440</v>
      </c>
      <c r="R2780">
        <v>0</v>
      </c>
    </row>
    <row r="2781" spans="1:38" x14ac:dyDescent="0.5">
      <c r="A2781">
        <v>14</v>
      </c>
      <c r="B2781">
        <v>942</v>
      </c>
      <c r="C2781">
        <v>2018</v>
      </c>
      <c r="D2781">
        <v>99</v>
      </c>
      <c r="E2781">
        <v>99</v>
      </c>
      <c r="F2781">
        <v>99</v>
      </c>
      <c r="G2781">
        <v>99</v>
      </c>
      <c r="H2781">
        <v>99</v>
      </c>
      <c r="I2781">
        <v>99</v>
      </c>
      <c r="J2781">
        <v>999</v>
      </c>
      <c r="K2781">
        <v>99</v>
      </c>
      <c r="L2781">
        <v>99</v>
      </c>
      <c r="M2781">
        <v>99</v>
      </c>
      <c r="N2781">
        <v>99</v>
      </c>
      <c r="O2781">
        <v>4</v>
      </c>
      <c r="P2781">
        <v>3440</v>
      </c>
      <c r="R2781">
        <v>0</v>
      </c>
    </row>
    <row r="2782" spans="1:38" x14ac:dyDescent="0.5">
      <c r="A2782">
        <v>14</v>
      </c>
      <c r="B2782">
        <v>943</v>
      </c>
      <c r="C2782">
        <v>2019</v>
      </c>
      <c r="D2782">
        <v>99</v>
      </c>
      <c r="E2782">
        <v>99</v>
      </c>
      <c r="F2782">
        <v>99</v>
      </c>
      <c r="G2782">
        <v>99</v>
      </c>
      <c r="H2782">
        <v>99</v>
      </c>
      <c r="I2782">
        <v>99</v>
      </c>
      <c r="J2782">
        <v>999</v>
      </c>
      <c r="K2782">
        <v>99</v>
      </c>
      <c r="L2782">
        <v>99</v>
      </c>
      <c r="M2782">
        <v>99</v>
      </c>
      <c r="N2782">
        <v>99</v>
      </c>
      <c r="O2782">
        <v>4</v>
      </c>
      <c r="P2782">
        <v>3440</v>
      </c>
      <c r="R2782">
        <v>0</v>
      </c>
    </row>
    <row r="2783" spans="1:38" x14ac:dyDescent="0.5">
      <c r="A2783">
        <v>14</v>
      </c>
      <c r="B2783">
        <v>944</v>
      </c>
      <c r="C2783">
        <v>2020</v>
      </c>
      <c r="D2783">
        <v>99</v>
      </c>
      <c r="E2783">
        <v>99</v>
      </c>
      <c r="F2783">
        <v>99</v>
      </c>
      <c r="G2783">
        <v>99</v>
      </c>
      <c r="H2783">
        <v>99</v>
      </c>
      <c r="I2783">
        <v>99</v>
      </c>
      <c r="J2783">
        <v>999</v>
      </c>
      <c r="K2783">
        <v>99</v>
      </c>
      <c r="L2783">
        <v>99</v>
      </c>
      <c r="M2783">
        <v>99</v>
      </c>
      <c r="N2783">
        <v>99</v>
      </c>
      <c r="O2783">
        <v>4</v>
      </c>
      <c r="P2783">
        <v>3440</v>
      </c>
      <c r="Q2783">
        <v>2</v>
      </c>
      <c r="R2783">
        <v>3</v>
      </c>
      <c r="S2783">
        <v>3</v>
      </c>
      <c r="T2783">
        <v>17</v>
      </c>
      <c r="U2783">
        <v>61.33333333333335</v>
      </c>
      <c r="V2783">
        <v>89.88804622607438</v>
      </c>
      <c r="W2783">
        <v>82.96666666666664</v>
      </c>
      <c r="X2783">
        <v>3.229379025275815</v>
      </c>
      <c r="Y2783">
        <v>0.94280904158163492</v>
      </c>
      <c r="Z2783">
        <v>-51.090807547051163</v>
      </c>
      <c r="AA2783">
        <v>1.4369192451384237E-2</v>
      </c>
      <c r="AB2783">
        <v>1.4431203311303093E-2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</row>
    <row r="2784" spans="1:38" x14ac:dyDescent="0.5">
      <c r="A2784">
        <v>14</v>
      </c>
      <c r="B2784">
        <v>945</v>
      </c>
      <c r="C2784">
        <v>2021</v>
      </c>
      <c r="D2784">
        <v>99</v>
      </c>
      <c r="E2784">
        <v>99</v>
      </c>
      <c r="F2784">
        <v>99</v>
      </c>
      <c r="G2784">
        <v>99</v>
      </c>
      <c r="H2784">
        <v>99</v>
      </c>
      <c r="I2784">
        <v>99</v>
      </c>
      <c r="J2784">
        <v>999</v>
      </c>
      <c r="K2784">
        <v>99</v>
      </c>
      <c r="L2784">
        <v>99</v>
      </c>
      <c r="M2784">
        <v>99</v>
      </c>
      <c r="N2784">
        <v>99</v>
      </c>
      <c r="O2784">
        <v>4</v>
      </c>
      <c r="P2784">
        <v>3440</v>
      </c>
      <c r="R2784">
        <v>0</v>
      </c>
    </row>
    <row r="2785" spans="1:38" x14ac:dyDescent="0.5">
      <c r="A2785">
        <v>14</v>
      </c>
      <c r="B2785">
        <v>946</v>
      </c>
      <c r="C2785">
        <v>2022</v>
      </c>
      <c r="D2785">
        <v>99</v>
      </c>
      <c r="E2785">
        <v>99</v>
      </c>
      <c r="F2785">
        <v>99</v>
      </c>
      <c r="G2785">
        <v>99</v>
      </c>
      <c r="H2785">
        <v>99</v>
      </c>
      <c r="I2785">
        <v>99</v>
      </c>
      <c r="J2785">
        <v>999</v>
      </c>
      <c r="K2785">
        <v>99</v>
      </c>
      <c r="L2785">
        <v>99</v>
      </c>
      <c r="M2785">
        <v>99</v>
      </c>
      <c r="N2785">
        <v>99</v>
      </c>
      <c r="O2785">
        <v>4</v>
      </c>
      <c r="P2785">
        <v>3440</v>
      </c>
      <c r="Q2785">
        <v>1</v>
      </c>
      <c r="R2785">
        <v>1</v>
      </c>
      <c r="S2785">
        <v>1</v>
      </c>
      <c r="T2785">
        <v>14</v>
      </c>
      <c r="U2785">
        <v>59</v>
      </c>
      <c r="V2785">
        <v>110.29252437703144</v>
      </c>
      <c r="W2785">
        <v>101.8</v>
      </c>
      <c r="X2785">
        <v>0</v>
      </c>
      <c r="Y2785">
        <v>0</v>
      </c>
      <c r="AA2785">
        <v>3.4716195105016501E-3</v>
      </c>
      <c r="AB2785">
        <v>4.1210108690690108E-3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</row>
    <row r="2786" spans="1:38" x14ac:dyDescent="0.5">
      <c r="A2786">
        <v>14</v>
      </c>
      <c r="B2786">
        <v>947</v>
      </c>
      <c r="C2786">
        <v>2012</v>
      </c>
      <c r="D2786">
        <v>99</v>
      </c>
      <c r="E2786">
        <v>99</v>
      </c>
      <c r="F2786">
        <v>99</v>
      </c>
      <c r="G2786">
        <v>99</v>
      </c>
      <c r="H2786">
        <v>99</v>
      </c>
      <c r="I2786">
        <v>99</v>
      </c>
      <c r="J2786">
        <v>999</v>
      </c>
      <c r="K2786">
        <v>99</v>
      </c>
      <c r="L2786">
        <v>99</v>
      </c>
      <c r="M2786">
        <v>99</v>
      </c>
      <c r="N2786">
        <v>99</v>
      </c>
      <c r="O2786">
        <v>4</v>
      </c>
      <c r="P2786">
        <v>3441</v>
      </c>
      <c r="R2786">
        <v>0</v>
      </c>
    </row>
    <row r="2787" spans="1:38" x14ac:dyDescent="0.5">
      <c r="A2787">
        <v>14</v>
      </c>
      <c r="B2787">
        <v>948</v>
      </c>
      <c r="C2787">
        <v>2013</v>
      </c>
      <c r="D2787">
        <v>99</v>
      </c>
      <c r="E2787">
        <v>99</v>
      </c>
      <c r="F2787">
        <v>99</v>
      </c>
      <c r="G2787">
        <v>99</v>
      </c>
      <c r="H2787">
        <v>99</v>
      </c>
      <c r="I2787">
        <v>99</v>
      </c>
      <c r="J2787">
        <v>999</v>
      </c>
      <c r="K2787">
        <v>99</v>
      </c>
      <c r="L2787">
        <v>99</v>
      </c>
      <c r="M2787">
        <v>99</v>
      </c>
      <c r="N2787">
        <v>99</v>
      </c>
      <c r="O2787">
        <v>4</v>
      </c>
      <c r="P2787">
        <v>3441</v>
      </c>
      <c r="R2787">
        <v>0</v>
      </c>
    </row>
    <row r="2788" spans="1:38" x14ac:dyDescent="0.5">
      <c r="A2788">
        <v>14</v>
      </c>
      <c r="B2788">
        <v>949</v>
      </c>
      <c r="C2788">
        <v>2014</v>
      </c>
      <c r="D2788">
        <v>99</v>
      </c>
      <c r="E2788">
        <v>99</v>
      </c>
      <c r="F2788">
        <v>99</v>
      </c>
      <c r="G2788">
        <v>99</v>
      </c>
      <c r="H2788">
        <v>99</v>
      </c>
      <c r="I2788">
        <v>99</v>
      </c>
      <c r="J2788">
        <v>999</v>
      </c>
      <c r="K2788">
        <v>99</v>
      </c>
      <c r="L2788">
        <v>99</v>
      </c>
      <c r="M2788">
        <v>99</v>
      </c>
      <c r="N2788">
        <v>99</v>
      </c>
      <c r="O2788">
        <v>4</v>
      </c>
      <c r="P2788">
        <v>3441</v>
      </c>
      <c r="R2788">
        <v>0</v>
      </c>
    </row>
    <row r="2789" spans="1:38" x14ac:dyDescent="0.5">
      <c r="A2789">
        <v>14</v>
      </c>
      <c r="B2789">
        <v>950</v>
      </c>
      <c r="C2789">
        <v>2015</v>
      </c>
      <c r="D2789">
        <v>99</v>
      </c>
      <c r="E2789">
        <v>99</v>
      </c>
      <c r="F2789">
        <v>99</v>
      </c>
      <c r="G2789">
        <v>99</v>
      </c>
      <c r="H2789">
        <v>99</v>
      </c>
      <c r="I2789">
        <v>99</v>
      </c>
      <c r="J2789">
        <v>999</v>
      </c>
      <c r="K2789">
        <v>99</v>
      </c>
      <c r="L2789">
        <v>99</v>
      </c>
      <c r="M2789">
        <v>99</v>
      </c>
      <c r="N2789">
        <v>99</v>
      </c>
      <c r="O2789">
        <v>4</v>
      </c>
      <c r="P2789">
        <v>3441</v>
      </c>
      <c r="R2789">
        <v>0</v>
      </c>
    </row>
    <row r="2790" spans="1:38" x14ac:dyDescent="0.5">
      <c r="A2790">
        <v>14</v>
      </c>
      <c r="B2790">
        <v>951</v>
      </c>
      <c r="C2790">
        <v>2016</v>
      </c>
      <c r="D2790">
        <v>99</v>
      </c>
      <c r="E2790">
        <v>99</v>
      </c>
      <c r="F2790">
        <v>99</v>
      </c>
      <c r="G2790">
        <v>99</v>
      </c>
      <c r="H2790">
        <v>99</v>
      </c>
      <c r="I2790">
        <v>99</v>
      </c>
      <c r="J2790">
        <v>999</v>
      </c>
      <c r="K2790">
        <v>99</v>
      </c>
      <c r="L2790">
        <v>99</v>
      </c>
      <c r="M2790">
        <v>99</v>
      </c>
      <c r="N2790">
        <v>99</v>
      </c>
      <c r="O2790">
        <v>4</v>
      </c>
      <c r="P2790">
        <v>3441</v>
      </c>
      <c r="R2790">
        <v>0</v>
      </c>
    </row>
    <row r="2791" spans="1:38" x14ac:dyDescent="0.5">
      <c r="A2791">
        <v>14</v>
      </c>
      <c r="B2791">
        <v>952</v>
      </c>
      <c r="C2791">
        <v>2017</v>
      </c>
      <c r="D2791">
        <v>99</v>
      </c>
      <c r="E2791">
        <v>99</v>
      </c>
      <c r="F2791">
        <v>99</v>
      </c>
      <c r="G2791">
        <v>99</v>
      </c>
      <c r="H2791">
        <v>99</v>
      </c>
      <c r="I2791">
        <v>99</v>
      </c>
      <c r="J2791">
        <v>999</v>
      </c>
      <c r="K2791">
        <v>99</v>
      </c>
      <c r="L2791">
        <v>99</v>
      </c>
      <c r="M2791">
        <v>99</v>
      </c>
      <c r="N2791">
        <v>99</v>
      </c>
      <c r="O2791">
        <v>4</v>
      </c>
      <c r="P2791">
        <v>3441</v>
      </c>
      <c r="R2791">
        <v>0</v>
      </c>
    </row>
    <row r="2792" spans="1:38" x14ac:dyDescent="0.5">
      <c r="A2792">
        <v>14</v>
      </c>
      <c r="B2792">
        <v>953</v>
      </c>
      <c r="C2792">
        <v>2018</v>
      </c>
      <c r="D2792">
        <v>99</v>
      </c>
      <c r="E2792">
        <v>99</v>
      </c>
      <c r="F2792">
        <v>99</v>
      </c>
      <c r="G2792">
        <v>99</v>
      </c>
      <c r="H2792">
        <v>99</v>
      </c>
      <c r="I2792">
        <v>99</v>
      </c>
      <c r="J2792">
        <v>999</v>
      </c>
      <c r="K2792">
        <v>99</v>
      </c>
      <c r="L2792">
        <v>99</v>
      </c>
      <c r="M2792">
        <v>99</v>
      </c>
      <c r="N2792">
        <v>99</v>
      </c>
      <c r="O2792">
        <v>4</v>
      </c>
      <c r="P2792">
        <v>3441</v>
      </c>
      <c r="R2792">
        <v>0</v>
      </c>
    </row>
    <row r="2793" spans="1:38" x14ac:dyDescent="0.5">
      <c r="A2793">
        <v>14</v>
      </c>
      <c r="B2793">
        <v>954</v>
      </c>
      <c r="C2793">
        <v>2019</v>
      </c>
      <c r="D2793">
        <v>99</v>
      </c>
      <c r="E2793">
        <v>99</v>
      </c>
      <c r="F2793">
        <v>99</v>
      </c>
      <c r="G2793">
        <v>99</v>
      </c>
      <c r="H2793">
        <v>99</v>
      </c>
      <c r="I2793">
        <v>99</v>
      </c>
      <c r="J2793">
        <v>999</v>
      </c>
      <c r="K2793">
        <v>99</v>
      </c>
      <c r="L2793">
        <v>99</v>
      </c>
      <c r="M2793">
        <v>99</v>
      </c>
      <c r="N2793">
        <v>99</v>
      </c>
      <c r="O2793">
        <v>4</v>
      </c>
      <c r="P2793">
        <v>3441</v>
      </c>
      <c r="Q2793">
        <v>1</v>
      </c>
      <c r="R2793">
        <v>4</v>
      </c>
      <c r="S2793">
        <v>4</v>
      </c>
      <c r="T2793">
        <v>17</v>
      </c>
      <c r="U2793">
        <v>62.75</v>
      </c>
      <c r="V2793">
        <v>80.173347778981565</v>
      </c>
      <c r="W2793">
        <v>74</v>
      </c>
      <c r="X2793">
        <v>3.3948490393536717</v>
      </c>
      <c r="Y2793">
        <v>1.6393596310755001</v>
      </c>
      <c r="Z2793">
        <v>-75.466565726156986</v>
      </c>
      <c r="AA2793">
        <v>1.9860973187686204E-2</v>
      </c>
      <c r="AB2793">
        <v>1.8294605096486376E-2</v>
      </c>
      <c r="AC2793">
        <v>1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</row>
    <row r="2794" spans="1:38" x14ac:dyDescent="0.5">
      <c r="A2794">
        <v>14</v>
      </c>
      <c r="B2794">
        <v>955</v>
      </c>
      <c r="C2794">
        <v>2020</v>
      </c>
      <c r="D2794">
        <v>99</v>
      </c>
      <c r="E2794">
        <v>99</v>
      </c>
      <c r="F2794">
        <v>99</v>
      </c>
      <c r="G2794">
        <v>99</v>
      </c>
      <c r="H2794">
        <v>99</v>
      </c>
      <c r="I2794">
        <v>99</v>
      </c>
      <c r="J2794">
        <v>999</v>
      </c>
      <c r="K2794">
        <v>99</v>
      </c>
      <c r="L2794">
        <v>99</v>
      </c>
      <c r="M2794">
        <v>99</v>
      </c>
      <c r="N2794">
        <v>99</v>
      </c>
      <c r="O2794">
        <v>4</v>
      </c>
      <c r="P2794">
        <v>3441</v>
      </c>
      <c r="R2794">
        <v>0</v>
      </c>
    </row>
    <row r="2795" spans="1:38" x14ac:dyDescent="0.5">
      <c r="A2795">
        <v>14</v>
      </c>
      <c r="B2795">
        <v>956</v>
      </c>
      <c r="C2795">
        <v>2021</v>
      </c>
      <c r="D2795">
        <v>99</v>
      </c>
      <c r="E2795">
        <v>99</v>
      </c>
      <c r="F2795">
        <v>99</v>
      </c>
      <c r="G2795">
        <v>99</v>
      </c>
      <c r="H2795">
        <v>99</v>
      </c>
      <c r="I2795">
        <v>99</v>
      </c>
      <c r="J2795">
        <v>999</v>
      </c>
      <c r="K2795">
        <v>99</v>
      </c>
      <c r="L2795">
        <v>99</v>
      </c>
      <c r="M2795">
        <v>99</v>
      </c>
      <c r="N2795">
        <v>99</v>
      </c>
      <c r="O2795">
        <v>4</v>
      </c>
      <c r="P2795">
        <v>3441</v>
      </c>
      <c r="R2795">
        <v>0</v>
      </c>
    </row>
    <row r="2796" spans="1:38" x14ac:dyDescent="0.5">
      <c r="A2796">
        <v>14</v>
      </c>
      <c r="B2796">
        <v>957</v>
      </c>
      <c r="C2796">
        <v>2022</v>
      </c>
      <c r="D2796">
        <v>99</v>
      </c>
      <c r="E2796">
        <v>99</v>
      </c>
      <c r="F2796">
        <v>99</v>
      </c>
      <c r="G2796">
        <v>99</v>
      </c>
      <c r="H2796">
        <v>99</v>
      </c>
      <c r="I2796">
        <v>99</v>
      </c>
      <c r="J2796">
        <v>999</v>
      </c>
      <c r="K2796">
        <v>99</v>
      </c>
      <c r="L2796">
        <v>99</v>
      </c>
      <c r="M2796">
        <v>99</v>
      </c>
      <c r="N2796">
        <v>99</v>
      </c>
      <c r="O2796">
        <v>4</v>
      </c>
      <c r="P2796">
        <v>3441</v>
      </c>
      <c r="Q2796">
        <v>1</v>
      </c>
      <c r="R2796">
        <v>1</v>
      </c>
      <c r="S2796">
        <v>1</v>
      </c>
      <c r="T2796">
        <v>17</v>
      </c>
      <c r="U2796">
        <v>61</v>
      </c>
      <c r="V2796">
        <v>78.33152762730225</v>
      </c>
      <c r="W2796">
        <v>72.3</v>
      </c>
      <c r="X2796">
        <v>0</v>
      </c>
      <c r="Y2796">
        <v>0</v>
      </c>
      <c r="AA2796">
        <v>3.4716195105016501E-3</v>
      </c>
      <c r="AB2796">
        <v>2.926808308778877E-3</v>
      </c>
      <c r="AC2796">
        <v>1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</row>
    <row r="2797" spans="1:38" x14ac:dyDescent="0.5">
      <c r="A2797">
        <v>14</v>
      </c>
      <c r="B2797">
        <v>958</v>
      </c>
      <c r="C2797">
        <v>2012</v>
      </c>
      <c r="D2797">
        <v>99</v>
      </c>
      <c r="E2797">
        <v>99</v>
      </c>
      <c r="F2797">
        <v>99</v>
      </c>
      <c r="G2797">
        <v>99</v>
      </c>
      <c r="H2797">
        <v>99</v>
      </c>
      <c r="I2797">
        <v>99</v>
      </c>
      <c r="J2797">
        <v>999</v>
      </c>
      <c r="K2797">
        <v>99</v>
      </c>
      <c r="L2797">
        <v>99</v>
      </c>
      <c r="M2797">
        <v>99</v>
      </c>
      <c r="N2797">
        <v>99</v>
      </c>
      <c r="O2797">
        <v>4</v>
      </c>
      <c r="P2797">
        <v>3442</v>
      </c>
      <c r="R2797">
        <v>0</v>
      </c>
    </row>
    <row r="2798" spans="1:38" x14ac:dyDescent="0.5">
      <c r="A2798">
        <v>14</v>
      </c>
      <c r="B2798">
        <v>959</v>
      </c>
      <c r="C2798">
        <v>2013</v>
      </c>
      <c r="D2798">
        <v>99</v>
      </c>
      <c r="E2798">
        <v>99</v>
      </c>
      <c r="F2798">
        <v>99</v>
      </c>
      <c r="G2798">
        <v>99</v>
      </c>
      <c r="H2798">
        <v>99</v>
      </c>
      <c r="I2798">
        <v>99</v>
      </c>
      <c r="J2798">
        <v>999</v>
      </c>
      <c r="K2798">
        <v>99</v>
      </c>
      <c r="L2798">
        <v>99</v>
      </c>
      <c r="M2798">
        <v>99</v>
      </c>
      <c r="N2798">
        <v>99</v>
      </c>
      <c r="O2798">
        <v>4</v>
      </c>
      <c r="P2798">
        <v>3442</v>
      </c>
      <c r="R2798">
        <v>0</v>
      </c>
    </row>
    <row r="2799" spans="1:38" x14ac:dyDescent="0.5">
      <c r="A2799">
        <v>14</v>
      </c>
      <c r="B2799">
        <v>960</v>
      </c>
      <c r="C2799">
        <v>2014</v>
      </c>
      <c r="D2799">
        <v>99</v>
      </c>
      <c r="E2799">
        <v>99</v>
      </c>
      <c r="F2799">
        <v>99</v>
      </c>
      <c r="G2799">
        <v>99</v>
      </c>
      <c r="H2799">
        <v>99</v>
      </c>
      <c r="I2799">
        <v>99</v>
      </c>
      <c r="J2799">
        <v>999</v>
      </c>
      <c r="K2799">
        <v>99</v>
      </c>
      <c r="L2799">
        <v>99</v>
      </c>
      <c r="M2799">
        <v>99</v>
      </c>
      <c r="N2799">
        <v>99</v>
      </c>
      <c r="O2799">
        <v>4</v>
      </c>
      <c r="P2799">
        <v>3442</v>
      </c>
      <c r="R2799">
        <v>0</v>
      </c>
    </row>
    <row r="2800" spans="1:38" x14ac:dyDescent="0.5">
      <c r="A2800">
        <v>14</v>
      </c>
      <c r="B2800">
        <v>961</v>
      </c>
      <c r="C2800">
        <v>2015</v>
      </c>
      <c r="D2800">
        <v>99</v>
      </c>
      <c r="E2800">
        <v>99</v>
      </c>
      <c r="F2800">
        <v>99</v>
      </c>
      <c r="G2800">
        <v>99</v>
      </c>
      <c r="H2800">
        <v>99</v>
      </c>
      <c r="I2800">
        <v>99</v>
      </c>
      <c r="J2800">
        <v>999</v>
      </c>
      <c r="K2800">
        <v>99</v>
      </c>
      <c r="L2800">
        <v>99</v>
      </c>
      <c r="M2800">
        <v>99</v>
      </c>
      <c r="N2800">
        <v>99</v>
      </c>
      <c r="O2800">
        <v>4</v>
      </c>
      <c r="P2800">
        <v>3442</v>
      </c>
      <c r="R2800">
        <v>0</v>
      </c>
    </row>
    <row r="2801" spans="1:38" x14ac:dyDescent="0.5">
      <c r="A2801">
        <v>14</v>
      </c>
      <c r="B2801">
        <v>962</v>
      </c>
      <c r="C2801">
        <v>2016</v>
      </c>
      <c r="D2801">
        <v>99</v>
      </c>
      <c r="E2801">
        <v>99</v>
      </c>
      <c r="F2801">
        <v>99</v>
      </c>
      <c r="G2801">
        <v>99</v>
      </c>
      <c r="H2801">
        <v>99</v>
      </c>
      <c r="I2801">
        <v>99</v>
      </c>
      <c r="J2801">
        <v>999</v>
      </c>
      <c r="K2801">
        <v>99</v>
      </c>
      <c r="L2801">
        <v>99</v>
      </c>
      <c r="M2801">
        <v>99</v>
      </c>
      <c r="N2801">
        <v>99</v>
      </c>
      <c r="O2801">
        <v>4</v>
      </c>
      <c r="P2801">
        <v>3442</v>
      </c>
      <c r="Q2801">
        <v>1</v>
      </c>
      <c r="R2801">
        <v>109</v>
      </c>
      <c r="S2801">
        <v>109</v>
      </c>
      <c r="T2801">
        <v>14.550458715596326</v>
      </c>
      <c r="U2801">
        <v>57.908256880733937</v>
      </c>
      <c r="V2801">
        <v>88.663810669237748</v>
      </c>
      <c r="W2801">
        <v>81.836697247706425</v>
      </c>
      <c r="X2801">
        <v>8.9599789128851395</v>
      </c>
      <c r="Y2801">
        <v>1.9038410445736376</v>
      </c>
      <c r="Z2801">
        <v>-37.364035385675905</v>
      </c>
      <c r="AA2801">
        <v>0.2324292050494712</v>
      </c>
      <c r="AB2801">
        <v>0.23349124962735804</v>
      </c>
      <c r="AC2801">
        <v>4</v>
      </c>
      <c r="AD2801">
        <v>0</v>
      </c>
      <c r="AE2801">
        <v>0</v>
      </c>
      <c r="AF2801">
        <v>1</v>
      </c>
      <c r="AG2801">
        <v>0</v>
      </c>
      <c r="AH2801">
        <v>0</v>
      </c>
      <c r="AI2801">
        <v>0</v>
      </c>
      <c r="AJ2801">
        <v>0</v>
      </c>
      <c r="AK2801">
        <v>3</v>
      </c>
      <c r="AL2801">
        <v>0</v>
      </c>
    </row>
    <row r="2802" spans="1:38" x14ac:dyDescent="0.5">
      <c r="A2802">
        <v>14</v>
      </c>
      <c r="B2802">
        <v>963</v>
      </c>
      <c r="C2802">
        <v>2017</v>
      </c>
      <c r="D2802">
        <v>99</v>
      </c>
      <c r="E2802">
        <v>99</v>
      </c>
      <c r="F2802">
        <v>99</v>
      </c>
      <c r="G2802">
        <v>99</v>
      </c>
      <c r="H2802">
        <v>99</v>
      </c>
      <c r="I2802">
        <v>99</v>
      </c>
      <c r="J2802">
        <v>999</v>
      </c>
      <c r="K2802">
        <v>99</v>
      </c>
      <c r="L2802">
        <v>99</v>
      </c>
      <c r="M2802">
        <v>99</v>
      </c>
      <c r="N2802">
        <v>99</v>
      </c>
      <c r="O2802">
        <v>4</v>
      </c>
      <c r="P2802">
        <v>3442</v>
      </c>
      <c r="Q2802">
        <v>2</v>
      </c>
      <c r="R2802">
        <v>267</v>
      </c>
      <c r="S2802">
        <v>266</v>
      </c>
      <c r="T2802">
        <v>15.47565543071161</v>
      </c>
      <c r="U2802">
        <v>59.95112781954888</v>
      </c>
      <c r="V2802">
        <v>91.130996505347866</v>
      </c>
      <c r="W2802">
        <v>83.964285714285751</v>
      </c>
      <c r="X2802">
        <v>12.513729409648819</v>
      </c>
      <c r="Y2802">
        <v>2.7600565685973808</v>
      </c>
      <c r="Z2802">
        <v>-55.330532991947457</v>
      </c>
      <c r="AA2802">
        <v>0.77040713275817307</v>
      </c>
      <c r="AB2802">
        <v>0.78954690729479604</v>
      </c>
      <c r="AC2802">
        <v>4</v>
      </c>
      <c r="AD2802">
        <v>0</v>
      </c>
      <c r="AE2802">
        <v>0</v>
      </c>
      <c r="AF2802">
        <v>6</v>
      </c>
      <c r="AG2802">
        <v>1</v>
      </c>
      <c r="AH2802">
        <v>3</v>
      </c>
      <c r="AI2802">
        <v>1</v>
      </c>
      <c r="AJ2802">
        <v>0</v>
      </c>
      <c r="AK2802">
        <v>23</v>
      </c>
      <c r="AL2802">
        <v>10</v>
      </c>
    </row>
    <row r="2803" spans="1:38" x14ac:dyDescent="0.5">
      <c r="A2803">
        <v>14</v>
      </c>
      <c r="B2803">
        <v>964</v>
      </c>
      <c r="C2803">
        <v>2018</v>
      </c>
      <c r="D2803">
        <v>99</v>
      </c>
      <c r="E2803">
        <v>99</v>
      </c>
      <c r="F2803">
        <v>99</v>
      </c>
      <c r="G2803">
        <v>99</v>
      </c>
      <c r="H2803">
        <v>99</v>
      </c>
      <c r="I2803">
        <v>99</v>
      </c>
      <c r="J2803">
        <v>999</v>
      </c>
      <c r="K2803">
        <v>99</v>
      </c>
      <c r="L2803">
        <v>99</v>
      </c>
      <c r="M2803">
        <v>99</v>
      </c>
      <c r="N2803">
        <v>99</v>
      </c>
      <c r="O2803">
        <v>4</v>
      </c>
      <c r="P2803">
        <v>3442</v>
      </c>
      <c r="Q2803">
        <v>1</v>
      </c>
      <c r="R2803">
        <v>14</v>
      </c>
      <c r="S2803">
        <v>14</v>
      </c>
      <c r="T2803">
        <v>15.071428571428577</v>
      </c>
      <c r="U2803">
        <v>58.571428571428562</v>
      </c>
      <c r="V2803">
        <v>97.020585048754043</v>
      </c>
      <c r="W2803">
        <v>89.55</v>
      </c>
      <c r="X2803">
        <v>11.07640671491829</v>
      </c>
      <c r="Y2803">
        <v>2.441143927233596</v>
      </c>
      <c r="Z2803">
        <v>-39.202483916809449</v>
      </c>
      <c r="AA2803">
        <v>5.5917242481127921E-2</v>
      </c>
      <c r="AB2803">
        <v>6.2340109577771918E-2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1</v>
      </c>
      <c r="AL2803">
        <v>0</v>
      </c>
    </row>
    <row r="2804" spans="1:38" x14ac:dyDescent="0.5">
      <c r="A2804">
        <v>14</v>
      </c>
      <c r="B2804">
        <v>965</v>
      </c>
      <c r="C2804">
        <v>2019</v>
      </c>
      <c r="D2804">
        <v>99</v>
      </c>
      <c r="E2804">
        <v>99</v>
      </c>
      <c r="F2804">
        <v>99</v>
      </c>
      <c r="G2804">
        <v>99</v>
      </c>
      <c r="H2804">
        <v>99</v>
      </c>
      <c r="I2804">
        <v>99</v>
      </c>
      <c r="J2804">
        <v>999</v>
      </c>
      <c r="K2804">
        <v>99</v>
      </c>
      <c r="L2804">
        <v>99</v>
      </c>
      <c r="M2804">
        <v>99</v>
      </c>
      <c r="N2804">
        <v>99</v>
      </c>
      <c r="O2804">
        <v>4</v>
      </c>
      <c r="P2804">
        <v>3442</v>
      </c>
      <c r="R2804">
        <v>0</v>
      </c>
    </row>
    <row r="2805" spans="1:38" x14ac:dyDescent="0.5">
      <c r="A2805">
        <v>14</v>
      </c>
      <c r="B2805">
        <v>966</v>
      </c>
      <c r="C2805">
        <v>2020</v>
      </c>
      <c r="D2805">
        <v>99</v>
      </c>
      <c r="E2805">
        <v>99</v>
      </c>
      <c r="F2805">
        <v>99</v>
      </c>
      <c r="G2805">
        <v>99</v>
      </c>
      <c r="H2805">
        <v>99</v>
      </c>
      <c r="I2805">
        <v>99</v>
      </c>
      <c r="J2805">
        <v>999</v>
      </c>
      <c r="K2805">
        <v>99</v>
      </c>
      <c r="L2805">
        <v>99</v>
      </c>
      <c r="M2805">
        <v>99</v>
      </c>
      <c r="N2805">
        <v>99</v>
      </c>
      <c r="O2805">
        <v>4</v>
      </c>
      <c r="P2805">
        <v>3442</v>
      </c>
      <c r="Q2805">
        <v>1</v>
      </c>
      <c r="R2805">
        <v>43</v>
      </c>
      <c r="S2805">
        <v>43</v>
      </c>
      <c r="T2805">
        <v>17</v>
      </c>
      <c r="U2805">
        <v>63.790697674418638</v>
      </c>
      <c r="V2805">
        <v>83.055758522512505</v>
      </c>
      <c r="W2805">
        <v>76.660465116279099</v>
      </c>
      <c r="X2805">
        <v>7.2178763717969554</v>
      </c>
      <c r="Y2805">
        <v>1.6782900979226949</v>
      </c>
      <c r="Z2805">
        <v>-33.818321967760617</v>
      </c>
      <c r="AA2805">
        <v>0.20595842513650728</v>
      </c>
      <c r="AB2805">
        <v>0.19112502448927088</v>
      </c>
      <c r="AC2805">
        <v>0</v>
      </c>
      <c r="AD2805">
        <v>0</v>
      </c>
      <c r="AE2805">
        <v>0</v>
      </c>
      <c r="AF2805">
        <v>0</v>
      </c>
      <c r="AG2805">
        <v>1</v>
      </c>
      <c r="AH2805">
        <v>2</v>
      </c>
      <c r="AI2805">
        <v>0</v>
      </c>
      <c r="AJ2805">
        <v>0</v>
      </c>
      <c r="AK2805">
        <v>1</v>
      </c>
      <c r="AL2805">
        <v>0</v>
      </c>
    </row>
    <row r="2806" spans="1:38" x14ac:dyDescent="0.5">
      <c r="A2806">
        <v>14</v>
      </c>
      <c r="B2806">
        <v>967</v>
      </c>
      <c r="C2806">
        <v>2021</v>
      </c>
      <c r="D2806">
        <v>99</v>
      </c>
      <c r="E2806">
        <v>99</v>
      </c>
      <c r="F2806">
        <v>99</v>
      </c>
      <c r="G2806">
        <v>99</v>
      </c>
      <c r="H2806">
        <v>99</v>
      </c>
      <c r="I2806">
        <v>99</v>
      </c>
      <c r="J2806">
        <v>999</v>
      </c>
      <c r="K2806">
        <v>99</v>
      </c>
      <c r="L2806">
        <v>99</v>
      </c>
      <c r="M2806">
        <v>99</v>
      </c>
      <c r="N2806">
        <v>99</v>
      </c>
      <c r="O2806">
        <v>4</v>
      </c>
      <c r="P2806">
        <v>3442</v>
      </c>
      <c r="Q2806">
        <v>2</v>
      </c>
      <c r="R2806">
        <v>3</v>
      </c>
      <c r="S2806">
        <v>3</v>
      </c>
      <c r="T2806">
        <v>15</v>
      </c>
      <c r="U2806">
        <v>57.66666666666665</v>
      </c>
      <c r="V2806">
        <v>96.843625857710364</v>
      </c>
      <c r="W2806">
        <v>89.386666666666642</v>
      </c>
      <c r="X2806">
        <v>3.6763417807501102</v>
      </c>
      <c r="Y2806">
        <v>2.0548046676564238</v>
      </c>
      <c r="Z2806">
        <v>-48.023549094842416</v>
      </c>
      <c r="AA2806">
        <v>1.1410314924691922E-2</v>
      </c>
      <c r="AB2806">
        <v>1.2020014758942947E-2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</row>
    <row r="2807" spans="1:38" x14ac:dyDescent="0.5">
      <c r="A2807">
        <v>14</v>
      </c>
      <c r="B2807">
        <v>968</v>
      </c>
      <c r="C2807">
        <v>2022</v>
      </c>
      <c r="D2807">
        <v>99</v>
      </c>
      <c r="E2807">
        <v>99</v>
      </c>
      <c r="F2807">
        <v>99</v>
      </c>
      <c r="G2807">
        <v>99</v>
      </c>
      <c r="H2807">
        <v>99</v>
      </c>
      <c r="I2807">
        <v>99</v>
      </c>
      <c r="J2807">
        <v>999</v>
      </c>
      <c r="K2807">
        <v>99</v>
      </c>
      <c r="L2807">
        <v>99</v>
      </c>
      <c r="M2807">
        <v>99</v>
      </c>
      <c r="N2807">
        <v>99</v>
      </c>
      <c r="O2807">
        <v>4</v>
      </c>
      <c r="P2807">
        <v>3442</v>
      </c>
      <c r="R2807">
        <v>0</v>
      </c>
    </row>
    <row r="2808" spans="1:38" x14ac:dyDescent="0.5">
      <c r="A2808">
        <v>14</v>
      </c>
      <c r="B2808">
        <v>969</v>
      </c>
      <c r="C2808">
        <v>2012</v>
      </c>
      <c r="D2808">
        <v>99</v>
      </c>
      <c r="E2808">
        <v>99</v>
      </c>
      <c r="F2808">
        <v>99</v>
      </c>
      <c r="G2808">
        <v>99</v>
      </c>
      <c r="H2808">
        <v>99</v>
      </c>
      <c r="I2808">
        <v>99</v>
      </c>
      <c r="J2808">
        <v>999</v>
      </c>
      <c r="K2808">
        <v>99</v>
      </c>
      <c r="L2808">
        <v>99</v>
      </c>
      <c r="M2808">
        <v>99</v>
      </c>
      <c r="N2808">
        <v>99</v>
      </c>
      <c r="O2808">
        <v>4</v>
      </c>
      <c r="P2808">
        <v>3443</v>
      </c>
      <c r="Q2808">
        <v>1</v>
      </c>
      <c r="R2808">
        <v>1</v>
      </c>
      <c r="S2808">
        <v>1</v>
      </c>
      <c r="T2808">
        <v>17</v>
      </c>
      <c r="U2808">
        <v>63</v>
      </c>
      <c r="V2808">
        <v>83.531960996749703</v>
      </c>
      <c r="W2808">
        <v>77.100000000000023</v>
      </c>
      <c r="X2808">
        <v>0</v>
      </c>
      <c r="Y2808">
        <v>0</v>
      </c>
      <c r="AA2808">
        <v>0.10384215991692626</v>
      </c>
      <c r="AB2808">
        <v>0.10498394603471142</v>
      </c>
    </row>
    <row r="2809" spans="1:38" x14ac:dyDescent="0.5">
      <c r="A2809">
        <v>14</v>
      </c>
      <c r="B2809">
        <v>970</v>
      </c>
      <c r="C2809">
        <v>2013</v>
      </c>
      <c r="D2809">
        <v>99</v>
      </c>
      <c r="E2809">
        <v>99</v>
      </c>
      <c r="F2809">
        <v>99</v>
      </c>
      <c r="G2809">
        <v>99</v>
      </c>
      <c r="H2809">
        <v>99</v>
      </c>
      <c r="I2809">
        <v>99</v>
      </c>
      <c r="J2809">
        <v>999</v>
      </c>
      <c r="K2809">
        <v>99</v>
      </c>
      <c r="L2809">
        <v>99</v>
      </c>
      <c r="M2809">
        <v>99</v>
      </c>
      <c r="N2809">
        <v>99</v>
      </c>
      <c r="O2809">
        <v>4</v>
      </c>
      <c r="P2809">
        <v>3443</v>
      </c>
      <c r="R2809">
        <v>0</v>
      </c>
    </row>
    <row r="2810" spans="1:38" x14ac:dyDescent="0.5">
      <c r="A2810">
        <v>14</v>
      </c>
      <c r="B2810">
        <v>971</v>
      </c>
      <c r="C2810">
        <v>2014</v>
      </c>
      <c r="D2810">
        <v>99</v>
      </c>
      <c r="E2810">
        <v>99</v>
      </c>
      <c r="F2810">
        <v>99</v>
      </c>
      <c r="G2810">
        <v>99</v>
      </c>
      <c r="H2810">
        <v>99</v>
      </c>
      <c r="I2810">
        <v>99</v>
      </c>
      <c r="J2810">
        <v>999</v>
      </c>
      <c r="K2810">
        <v>99</v>
      </c>
      <c r="L2810">
        <v>99</v>
      </c>
      <c r="M2810">
        <v>99</v>
      </c>
      <c r="N2810">
        <v>99</v>
      </c>
      <c r="O2810">
        <v>4</v>
      </c>
      <c r="P2810">
        <v>3443</v>
      </c>
      <c r="R2810">
        <v>0</v>
      </c>
    </row>
    <row r="2811" spans="1:38" x14ac:dyDescent="0.5">
      <c r="A2811">
        <v>14</v>
      </c>
      <c r="B2811">
        <v>972</v>
      </c>
      <c r="C2811">
        <v>2015</v>
      </c>
      <c r="D2811">
        <v>99</v>
      </c>
      <c r="E2811">
        <v>99</v>
      </c>
      <c r="F2811">
        <v>99</v>
      </c>
      <c r="G2811">
        <v>99</v>
      </c>
      <c r="H2811">
        <v>99</v>
      </c>
      <c r="I2811">
        <v>99</v>
      </c>
      <c r="J2811">
        <v>999</v>
      </c>
      <c r="K2811">
        <v>99</v>
      </c>
      <c r="L2811">
        <v>99</v>
      </c>
      <c r="M2811">
        <v>99</v>
      </c>
      <c r="N2811">
        <v>99</v>
      </c>
      <c r="O2811">
        <v>4</v>
      </c>
      <c r="P2811">
        <v>3443</v>
      </c>
      <c r="R2811">
        <v>0</v>
      </c>
    </row>
    <row r="2812" spans="1:38" x14ac:dyDescent="0.5">
      <c r="A2812">
        <v>14</v>
      </c>
      <c r="B2812">
        <v>973</v>
      </c>
      <c r="C2812">
        <v>2016</v>
      </c>
      <c r="D2812">
        <v>99</v>
      </c>
      <c r="E2812">
        <v>99</v>
      </c>
      <c r="F2812">
        <v>99</v>
      </c>
      <c r="G2812">
        <v>99</v>
      </c>
      <c r="H2812">
        <v>99</v>
      </c>
      <c r="I2812">
        <v>99</v>
      </c>
      <c r="J2812">
        <v>999</v>
      </c>
      <c r="K2812">
        <v>99</v>
      </c>
      <c r="L2812">
        <v>99</v>
      </c>
      <c r="M2812">
        <v>99</v>
      </c>
      <c r="N2812">
        <v>99</v>
      </c>
      <c r="O2812">
        <v>4</v>
      </c>
      <c r="P2812">
        <v>3443</v>
      </c>
      <c r="R2812">
        <v>0</v>
      </c>
    </row>
    <row r="2813" spans="1:38" x14ac:dyDescent="0.5">
      <c r="A2813">
        <v>14</v>
      </c>
      <c r="B2813">
        <v>974</v>
      </c>
      <c r="C2813">
        <v>2017</v>
      </c>
      <c r="D2813">
        <v>99</v>
      </c>
      <c r="E2813">
        <v>99</v>
      </c>
      <c r="F2813">
        <v>99</v>
      </c>
      <c r="G2813">
        <v>99</v>
      </c>
      <c r="H2813">
        <v>99</v>
      </c>
      <c r="I2813">
        <v>99</v>
      </c>
      <c r="J2813">
        <v>999</v>
      </c>
      <c r="K2813">
        <v>99</v>
      </c>
      <c r="L2813">
        <v>99</v>
      </c>
      <c r="M2813">
        <v>99</v>
      </c>
      <c r="N2813">
        <v>99</v>
      </c>
      <c r="O2813">
        <v>4</v>
      </c>
      <c r="P2813">
        <v>3443</v>
      </c>
      <c r="Q2813">
        <v>1</v>
      </c>
      <c r="R2813">
        <v>1</v>
      </c>
      <c r="S2813">
        <v>1</v>
      </c>
      <c r="T2813">
        <v>14</v>
      </c>
      <c r="U2813">
        <v>56</v>
      </c>
      <c r="V2813">
        <v>88.407367280606721</v>
      </c>
      <c r="W2813">
        <v>81.600000000000023</v>
      </c>
      <c r="X2813">
        <v>0</v>
      </c>
      <c r="Y2813">
        <v>0</v>
      </c>
      <c r="AA2813">
        <v>2.8854199728770508E-3</v>
      </c>
      <c r="AB2813">
        <v>2.8846415919431957E-3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</row>
    <row r="2814" spans="1:38" x14ac:dyDescent="0.5">
      <c r="A2814">
        <v>14</v>
      </c>
      <c r="B2814">
        <v>975</v>
      </c>
      <c r="C2814">
        <v>2018</v>
      </c>
      <c r="D2814">
        <v>99</v>
      </c>
      <c r="E2814">
        <v>99</v>
      </c>
      <c r="F2814">
        <v>99</v>
      </c>
      <c r="G2814">
        <v>99</v>
      </c>
      <c r="H2814">
        <v>99</v>
      </c>
      <c r="I2814">
        <v>99</v>
      </c>
      <c r="J2814">
        <v>999</v>
      </c>
      <c r="K2814">
        <v>99</v>
      </c>
      <c r="L2814">
        <v>99</v>
      </c>
      <c r="M2814">
        <v>99</v>
      </c>
      <c r="N2814">
        <v>99</v>
      </c>
      <c r="O2814">
        <v>4</v>
      </c>
      <c r="P2814">
        <v>3443</v>
      </c>
      <c r="R2814">
        <v>0</v>
      </c>
    </row>
    <row r="2815" spans="1:38" x14ac:dyDescent="0.5">
      <c r="A2815">
        <v>14</v>
      </c>
      <c r="B2815">
        <v>976</v>
      </c>
      <c r="C2815">
        <v>2019</v>
      </c>
      <c r="D2815">
        <v>99</v>
      </c>
      <c r="E2815">
        <v>99</v>
      </c>
      <c r="F2815">
        <v>99</v>
      </c>
      <c r="G2815">
        <v>99</v>
      </c>
      <c r="H2815">
        <v>99</v>
      </c>
      <c r="I2815">
        <v>99</v>
      </c>
      <c r="J2815">
        <v>999</v>
      </c>
      <c r="K2815">
        <v>99</v>
      </c>
      <c r="L2815">
        <v>99</v>
      </c>
      <c r="M2815">
        <v>99</v>
      </c>
      <c r="N2815">
        <v>99</v>
      </c>
      <c r="O2815">
        <v>4</v>
      </c>
      <c r="P2815">
        <v>3443</v>
      </c>
      <c r="Q2815">
        <v>1</v>
      </c>
      <c r="R2815">
        <v>75</v>
      </c>
      <c r="S2815">
        <v>75</v>
      </c>
      <c r="T2815">
        <v>16.239999999999995</v>
      </c>
      <c r="U2815">
        <v>60.853333333333325</v>
      </c>
      <c r="V2815">
        <v>90.906464427591189</v>
      </c>
      <c r="W2815">
        <v>83.906666666666638</v>
      </c>
      <c r="X2815">
        <v>11.096970557569103</v>
      </c>
      <c r="Y2815">
        <v>1.7790884057728673</v>
      </c>
      <c r="Z2815">
        <v>-2.0143804326916022</v>
      </c>
      <c r="AA2815">
        <v>0.37239324726911616</v>
      </c>
      <c r="AB2815">
        <v>0.38894577659523216</v>
      </c>
      <c r="AC2815">
        <v>0</v>
      </c>
      <c r="AD2815">
        <v>0</v>
      </c>
      <c r="AE2815">
        <v>0</v>
      </c>
      <c r="AF2815">
        <v>0</v>
      </c>
      <c r="AG2815">
        <v>1</v>
      </c>
      <c r="AH2815">
        <v>1</v>
      </c>
      <c r="AI2815">
        <v>0</v>
      </c>
      <c r="AJ2815">
        <v>1</v>
      </c>
      <c r="AK2815">
        <v>0</v>
      </c>
      <c r="AL2815">
        <v>0</v>
      </c>
    </row>
    <row r="2816" spans="1:38" x14ac:dyDescent="0.5">
      <c r="A2816">
        <v>14</v>
      </c>
      <c r="B2816">
        <v>977</v>
      </c>
      <c r="C2816">
        <v>2020</v>
      </c>
      <c r="D2816">
        <v>99</v>
      </c>
      <c r="E2816">
        <v>99</v>
      </c>
      <c r="F2816">
        <v>99</v>
      </c>
      <c r="G2816">
        <v>99</v>
      </c>
      <c r="H2816">
        <v>99</v>
      </c>
      <c r="I2816">
        <v>99</v>
      </c>
      <c r="J2816">
        <v>999</v>
      </c>
      <c r="K2816">
        <v>99</v>
      </c>
      <c r="L2816">
        <v>99</v>
      </c>
      <c r="M2816">
        <v>99</v>
      </c>
      <c r="N2816">
        <v>99</v>
      </c>
      <c r="O2816">
        <v>4</v>
      </c>
      <c r="P2816">
        <v>3443</v>
      </c>
      <c r="Q2816">
        <v>2</v>
      </c>
      <c r="R2816">
        <v>114</v>
      </c>
      <c r="S2816">
        <v>114</v>
      </c>
      <c r="T2816">
        <v>16.421052631578945</v>
      </c>
      <c r="U2816">
        <v>60.894736842105239</v>
      </c>
      <c r="V2816">
        <v>93.265666875748423</v>
      </c>
      <c r="W2816">
        <v>86.084210526315744</v>
      </c>
      <c r="X2816">
        <v>11.835870093405129</v>
      </c>
      <c r="Y2816">
        <v>2.303195419688568</v>
      </c>
      <c r="Z2816">
        <v>-52.904135178800253</v>
      </c>
      <c r="AA2816">
        <v>0.54602931315260084</v>
      </c>
      <c r="AB2816">
        <v>0.5689917911442508</v>
      </c>
      <c r="AC2816">
        <v>1</v>
      </c>
      <c r="AD2816">
        <v>0</v>
      </c>
      <c r="AE2816">
        <v>0</v>
      </c>
      <c r="AF2816">
        <v>1</v>
      </c>
      <c r="AG2816">
        <v>3</v>
      </c>
      <c r="AH2816">
        <v>1</v>
      </c>
      <c r="AI2816">
        <v>0</v>
      </c>
      <c r="AJ2816">
        <v>0</v>
      </c>
      <c r="AK2816">
        <v>1</v>
      </c>
      <c r="AL2816">
        <v>0</v>
      </c>
    </row>
    <row r="2817" spans="1:38" x14ac:dyDescent="0.5">
      <c r="A2817">
        <v>14</v>
      </c>
      <c r="B2817">
        <v>978</v>
      </c>
      <c r="C2817">
        <v>2021</v>
      </c>
      <c r="D2817">
        <v>99</v>
      </c>
      <c r="E2817">
        <v>99</v>
      </c>
      <c r="F2817">
        <v>99</v>
      </c>
      <c r="G2817">
        <v>99</v>
      </c>
      <c r="H2817">
        <v>99</v>
      </c>
      <c r="I2817">
        <v>99</v>
      </c>
      <c r="J2817">
        <v>999</v>
      </c>
      <c r="K2817">
        <v>99</v>
      </c>
      <c r="L2817">
        <v>99</v>
      </c>
      <c r="M2817">
        <v>99</v>
      </c>
      <c r="N2817">
        <v>99</v>
      </c>
      <c r="O2817">
        <v>4</v>
      </c>
      <c r="P2817">
        <v>3443</v>
      </c>
      <c r="Q2817">
        <v>1</v>
      </c>
      <c r="R2817">
        <v>30</v>
      </c>
      <c r="S2817">
        <v>30</v>
      </c>
      <c r="T2817">
        <v>16.899999999999999</v>
      </c>
      <c r="U2817">
        <v>63.2</v>
      </c>
      <c r="V2817">
        <v>80.576381365113775</v>
      </c>
      <c r="W2817">
        <v>74.372</v>
      </c>
      <c r="X2817">
        <v>6.2866315304780649</v>
      </c>
      <c r="Y2817">
        <v>2.0231987873990396</v>
      </c>
      <c r="Z2817">
        <v>-16.79415822169128</v>
      </c>
      <c r="AA2817">
        <v>0.11410314924691917</v>
      </c>
      <c r="AB2817">
        <v>0.10000960668840668</v>
      </c>
      <c r="AC2817">
        <v>1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</row>
    <row r="2818" spans="1:38" x14ac:dyDescent="0.5">
      <c r="A2818">
        <v>14</v>
      </c>
      <c r="B2818">
        <v>979</v>
      </c>
      <c r="C2818">
        <v>2022</v>
      </c>
      <c r="D2818">
        <v>99</v>
      </c>
      <c r="E2818">
        <v>99</v>
      </c>
      <c r="F2818">
        <v>99</v>
      </c>
      <c r="G2818">
        <v>99</v>
      </c>
      <c r="H2818">
        <v>99</v>
      </c>
      <c r="I2818">
        <v>99</v>
      </c>
      <c r="J2818">
        <v>999</v>
      </c>
      <c r="K2818">
        <v>99</v>
      </c>
      <c r="L2818">
        <v>99</v>
      </c>
      <c r="M2818">
        <v>99</v>
      </c>
      <c r="N2818">
        <v>99</v>
      </c>
      <c r="O2818">
        <v>4</v>
      </c>
      <c r="P2818">
        <v>3443</v>
      </c>
      <c r="Q2818">
        <v>1</v>
      </c>
      <c r="R2818">
        <v>960</v>
      </c>
      <c r="S2818">
        <v>960</v>
      </c>
      <c r="T2818">
        <v>16.665624999999999</v>
      </c>
      <c r="U2818">
        <v>61.590625000000003</v>
      </c>
      <c r="V2818">
        <v>97.711041892379924</v>
      </c>
      <c r="W2818">
        <v>90.187291666666738</v>
      </c>
      <c r="X2818">
        <v>6.8705838057318314</v>
      </c>
      <c r="Y2818">
        <v>1.7434746273006896</v>
      </c>
      <c r="Z2818">
        <v>-7.2898072637548736</v>
      </c>
      <c r="AA2818">
        <v>3.3327547300815819</v>
      </c>
      <c r="AB2818">
        <v>3.5048752145562041</v>
      </c>
      <c r="AC2818">
        <v>11</v>
      </c>
      <c r="AD2818">
        <v>0</v>
      </c>
      <c r="AE2818">
        <v>0</v>
      </c>
      <c r="AF2818">
        <v>1</v>
      </c>
      <c r="AG2818">
        <v>3</v>
      </c>
      <c r="AH2818">
        <v>1</v>
      </c>
      <c r="AI2818">
        <v>1</v>
      </c>
      <c r="AJ2818">
        <v>0</v>
      </c>
      <c r="AK2818">
        <v>4</v>
      </c>
      <c r="AL2818">
        <v>5</v>
      </c>
    </row>
    <row r="2819" spans="1:38" x14ac:dyDescent="0.5">
      <c r="A2819">
        <v>14</v>
      </c>
      <c r="B2819">
        <v>980</v>
      </c>
      <c r="C2819">
        <v>2012</v>
      </c>
      <c r="D2819">
        <v>99</v>
      </c>
      <c r="E2819">
        <v>99</v>
      </c>
      <c r="F2819">
        <v>99</v>
      </c>
      <c r="G2819">
        <v>99</v>
      </c>
      <c r="H2819">
        <v>99</v>
      </c>
      <c r="I2819">
        <v>99</v>
      </c>
      <c r="J2819">
        <v>999</v>
      </c>
      <c r="K2819">
        <v>99</v>
      </c>
      <c r="L2819">
        <v>99</v>
      </c>
      <c r="M2819">
        <v>99</v>
      </c>
      <c r="N2819">
        <v>99</v>
      </c>
      <c r="O2819">
        <v>4</v>
      </c>
      <c r="P2819">
        <v>3446</v>
      </c>
      <c r="R2819">
        <v>0</v>
      </c>
    </row>
    <row r="2820" spans="1:38" x14ac:dyDescent="0.5">
      <c r="A2820">
        <v>14</v>
      </c>
      <c r="B2820">
        <v>981</v>
      </c>
      <c r="C2820">
        <v>2013</v>
      </c>
      <c r="D2820">
        <v>99</v>
      </c>
      <c r="E2820">
        <v>99</v>
      </c>
      <c r="F2820">
        <v>99</v>
      </c>
      <c r="G2820">
        <v>99</v>
      </c>
      <c r="H2820">
        <v>99</v>
      </c>
      <c r="I2820">
        <v>99</v>
      </c>
      <c r="J2820">
        <v>999</v>
      </c>
      <c r="K2820">
        <v>99</v>
      </c>
      <c r="L2820">
        <v>99</v>
      </c>
      <c r="M2820">
        <v>99</v>
      </c>
      <c r="N2820">
        <v>99</v>
      </c>
      <c r="O2820">
        <v>4</v>
      </c>
      <c r="P2820">
        <v>3446</v>
      </c>
      <c r="R2820">
        <v>0</v>
      </c>
    </row>
    <row r="2821" spans="1:38" x14ac:dyDescent="0.5">
      <c r="A2821">
        <v>14</v>
      </c>
      <c r="B2821">
        <v>982</v>
      </c>
      <c r="C2821">
        <v>2014</v>
      </c>
      <c r="D2821">
        <v>99</v>
      </c>
      <c r="E2821">
        <v>99</v>
      </c>
      <c r="F2821">
        <v>99</v>
      </c>
      <c r="G2821">
        <v>99</v>
      </c>
      <c r="H2821">
        <v>99</v>
      </c>
      <c r="I2821">
        <v>99</v>
      </c>
      <c r="J2821">
        <v>999</v>
      </c>
      <c r="K2821">
        <v>99</v>
      </c>
      <c r="L2821">
        <v>99</v>
      </c>
      <c r="M2821">
        <v>99</v>
      </c>
      <c r="N2821">
        <v>99</v>
      </c>
      <c r="O2821">
        <v>4</v>
      </c>
      <c r="P2821">
        <v>3446</v>
      </c>
      <c r="R2821">
        <v>0</v>
      </c>
    </row>
    <row r="2822" spans="1:38" x14ac:dyDescent="0.5">
      <c r="A2822">
        <v>14</v>
      </c>
      <c r="B2822">
        <v>983</v>
      </c>
      <c r="C2822">
        <v>2015</v>
      </c>
      <c r="D2822">
        <v>99</v>
      </c>
      <c r="E2822">
        <v>99</v>
      </c>
      <c r="F2822">
        <v>99</v>
      </c>
      <c r="G2822">
        <v>99</v>
      </c>
      <c r="H2822">
        <v>99</v>
      </c>
      <c r="I2822">
        <v>99</v>
      </c>
      <c r="J2822">
        <v>999</v>
      </c>
      <c r="K2822">
        <v>99</v>
      </c>
      <c r="L2822">
        <v>99</v>
      </c>
      <c r="M2822">
        <v>99</v>
      </c>
      <c r="N2822">
        <v>99</v>
      </c>
      <c r="O2822">
        <v>4</v>
      </c>
      <c r="P2822">
        <v>3446</v>
      </c>
      <c r="R2822">
        <v>0</v>
      </c>
    </row>
    <row r="2823" spans="1:38" x14ac:dyDescent="0.5">
      <c r="A2823">
        <v>14</v>
      </c>
      <c r="B2823">
        <v>984</v>
      </c>
      <c r="C2823">
        <v>2016</v>
      </c>
      <c r="D2823">
        <v>99</v>
      </c>
      <c r="E2823">
        <v>99</v>
      </c>
      <c r="F2823">
        <v>99</v>
      </c>
      <c r="G2823">
        <v>99</v>
      </c>
      <c r="H2823">
        <v>99</v>
      </c>
      <c r="I2823">
        <v>99</v>
      </c>
      <c r="J2823">
        <v>999</v>
      </c>
      <c r="K2823">
        <v>99</v>
      </c>
      <c r="L2823">
        <v>99</v>
      </c>
      <c r="M2823">
        <v>99</v>
      </c>
      <c r="N2823">
        <v>99</v>
      </c>
      <c r="O2823">
        <v>4</v>
      </c>
      <c r="P2823">
        <v>3446</v>
      </c>
      <c r="R2823">
        <v>0</v>
      </c>
    </row>
    <row r="2824" spans="1:38" x14ac:dyDescent="0.5">
      <c r="A2824">
        <v>14</v>
      </c>
      <c r="B2824">
        <v>985</v>
      </c>
      <c r="C2824">
        <v>2017</v>
      </c>
      <c r="D2824">
        <v>99</v>
      </c>
      <c r="E2824">
        <v>99</v>
      </c>
      <c r="F2824">
        <v>99</v>
      </c>
      <c r="G2824">
        <v>99</v>
      </c>
      <c r="H2824">
        <v>99</v>
      </c>
      <c r="I2824">
        <v>99</v>
      </c>
      <c r="J2824">
        <v>999</v>
      </c>
      <c r="K2824">
        <v>99</v>
      </c>
      <c r="L2824">
        <v>99</v>
      </c>
      <c r="M2824">
        <v>99</v>
      </c>
      <c r="N2824">
        <v>99</v>
      </c>
      <c r="O2824">
        <v>4</v>
      </c>
      <c r="P2824">
        <v>3446</v>
      </c>
      <c r="R2824">
        <v>0</v>
      </c>
    </row>
    <row r="2825" spans="1:38" x14ac:dyDescent="0.5">
      <c r="A2825">
        <v>14</v>
      </c>
      <c r="B2825">
        <v>986</v>
      </c>
      <c r="C2825">
        <v>2018</v>
      </c>
      <c r="D2825">
        <v>99</v>
      </c>
      <c r="E2825">
        <v>99</v>
      </c>
      <c r="F2825">
        <v>99</v>
      </c>
      <c r="G2825">
        <v>99</v>
      </c>
      <c r="H2825">
        <v>99</v>
      </c>
      <c r="I2825">
        <v>99</v>
      </c>
      <c r="J2825">
        <v>999</v>
      </c>
      <c r="K2825">
        <v>99</v>
      </c>
      <c r="L2825">
        <v>99</v>
      </c>
      <c r="M2825">
        <v>99</v>
      </c>
      <c r="N2825">
        <v>99</v>
      </c>
      <c r="O2825">
        <v>4</v>
      </c>
      <c r="P2825">
        <v>3446</v>
      </c>
      <c r="R2825">
        <v>0</v>
      </c>
    </row>
    <row r="2826" spans="1:38" x14ac:dyDescent="0.5">
      <c r="A2826">
        <v>14</v>
      </c>
      <c r="B2826">
        <v>987</v>
      </c>
      <c r="C2826">
        <v>2019</v>
      </c>
      <c r="D2826">
        <v>99</v>
      </c>
      <c r="E2826">
        <v>99</v>
      </c>
      <c r="F2826">
        <v>99</v>
      </c>
      <c r="G2826">
        <v>99</v>
      </c>
      <c r="H2826">
        <v>99</v>
      </c>
      <c r="I2826">
        <v>99</v>
      </c>
      <c r="J2826">
        <v>999</v>
      </c>
      <c r="K2826">
        <v>99</v>
      </c>
      <c r="L2826">
        <v>99</v>
      </c>
      <c r="M2826">
        <v>99</v>
      </c>
      <c r="N2826">
        <v>99</v>
      </c>
      <c r="O2826">
        <v>4</v>
      </c>
      <c r="P2826">
        <v>3446</v>
      </c>
      <c r="R2826">
        <v>0</v>
      </c>
    </row>
    <row r="2827" spans="1:38" x14ac:dyDescent="0.5">
      <c r="A2827">
        <v>14</v>
      </c>
      <c r="B2827">
        <v>988</v>
      </c>
      <c r="C2827">
        <v>2020</v>
      </c>
      <c r="D2827">
        <v>99</v>
      </c>
      <c r="E2827">
        <v>99</v>
      </c>
      <c r="F2827">
        <v>99</v>
      </c>
      <c r="G2827">
        <v>99</v>
      </c>
      <c r="H2827">
        <v>99</v>
      </c>
      <c r="I2827">
        <v>99</v>
      </c>
      <c r="J2827">
        <v>999</v>
      </c>
      <c r="K2827">
        <v>99</v>
      </c>
      <c r="L2827">
        <v>99</v>
      </c>
      <c r="M2827">
        <v>99</v>
      </c>
      <c r="N2827">
        <v>99</v>
      </c>
      <c r="O2827">
        <v>4</v>
      </c>
      <c r="P2827">
        <v>3446</v>
      </c>
      <c r="R2827">
        <v>0</v>
      </c>
    </row>
    <row r="2828" spans="1:38" x14ac:dyDescent="0.5">
      <c r="A2828">
        <v>14</v>
      </c>
      <c r="B2828">
        <v>989</v>
      </c>
      <c r="C2828">
        <v>2021</v>
      </c>
      <c r="D2828">
        <v>99</v>
      </c>
      <c r="E2828">
        <v>99</v>
      </c>
      <c r="F2828">
        <v>99</v>
      </c>
      <c r="G2828">
        <v>99</v>
      </c>
      <c r="H2828">
        <v>99</v>
      </c>
      <c r="I2828">
        <v>99</v>
      </c>
      <c r="J2828">
        <v>999</v>
      </c>
      <c r="K2828">
        <v>99</v>
      </c>
      <c r="L2828">
        <v>99</v>
      </c>
      <c r="M2828">
        <v>99</v>
      </c>
      <c r="N2828">
        <v>99</v>
      </c>
      <c r="O2828">
        <v>4</v>
      </c>
      <c r="P2828">
        <v>3446</v>
      </c>
      <c r="R2828">
        <v>0</v>
      </c>
    </row>
    <row r="2829" spans="1:38" x14ac:dyDescent="0.5">
      <c r="A2829">
        <v>14</v>
      </c>
      <c r="B2829">
        <v>990</v>
      </c>
      <c r="C2829">
        <v>2022</v>
      </c>
      <c r="D2829">
        <v>99</v>
      </c>
      <c r="E2829">
        <v>99</v>
      </c>
      <c r="F2829">
        <v>99</v>
      </c>
      <c r="G2829">
        <v>99</v>
      </c>
      <c r="H2829">
        <v>99</v>
      </c>
      <c r="I2829">
        <v>99</v>
      </c>
      <c r="J2829">
        <v>999</v>
      </c>
      <c r="K2829">
        <v>99</v>
      </c>
      <c r="L2829">
        <v>99</v>
      </c>
      <c r="M2829">
        <v>99</v>
      </c>
      <c r="N2829">
        <v>99</v>
      </c>
      <c r="O2829">
        <v>4</v>
      </c>
      <c r="P2829">
        <v>3446</v>
      </c>
      <c r="R2829">
        <v>0</v>
      </c>
    </row>
    <row r="2830" spans="1:38" x14ac:dyDescent="0.5">
      <c r="A2830">
        <v>14</v>
      </c>
      <c r="B2830">
        <v>991</v>
      </c>
      <c r="C2830">
        <v>2012</v>
      </c>
      <c r="D2830">
        <v>99</v>
      </c>
      <c r="E2830">
        <v>99</v>
      </c>
      <c r="F2830">
        <v>99</v>
      </c>
      <c r="G2830">
        <v>99</v>
      </c>
      <c r="H2830">
        <v>99</v>
      </c>
      <c r="I2830">
        <v>99</v>
      </c>
      <c r="J2830">
        <v>999</v>
      </c>
      <c r="K2830">
        <v>99</v>
      </c>
      <c r="L2830">
        <v>99</v>
      </c>
      <c r="M2830">
        <v>99</v>
      </c>
      <c r="N2830">
        <v>99</v>
      </c>
      <c r="O2830">
        <v>4</v>
      </c>
      <c r="P2830">
        <v>3447</v>
      </c>
      <c r="R2830">
        <v>0</v>
      </c>
    </row>
    <row r="2831" spans="1:38" x14ac:dyDescent="0.5">
      <c r="A2831">
        <v>14</v>
      </c>
      <c r="B2831">
        <v>992</v>
      </c>
      <c r="C2831">
        <v>2013</v>
      </c>
      <c r="D2831">
        <v>99</v>
      </c>
      <c r="E2831">
        <v>99</v>
      </c>
      <c r="F2831">
        <v>99</v>
      </c>
      <c r="G2831">
        <v>99</v>
      </c>
      <c r="H2831">
        <v>99</v>
      </c>
      <c r="I2831">
        <v>99</v>
      </c>
      <c r="J2831">
        <v>999</v>
      </c>
      <c r="K2831">
        <v>99</v>
      </c>
      <c r="L2831">
        <v>99</v>
      </c>
      <c r="M2831">
        <v>99</v>
      </c>
      <c r="N2831">
        <v>99</v>
      </c>
      <c r="O2831">
        <v>4</v>
      </c>
      <c r="P2831">
        <v>3447</v>
      </c>
      <c r="R2831">
        <v>0</v>
      </c>
    </row>
    <row r="2832" spans="1:38" x14ac:dyDescent="0.5">
      <c r="A2832">
        <v>14</v>
      </c>
      <c r="B2832">
        <v>993</v>
      </c>
      <c r="C2832">
        <v>2014</v>
      </c>
      <c r="D2832">
        <v>99</v>
      </c>
      <c r="E2832">
        <v>99</v>
      </c>
      <c r="F2832">
        <v>99</v>
      </c>
      <c r="G2832">
        <v>99</v>
      </c>
      <c r="H2832">
        <v>99</v>
      </c>
      <c r="I2832">
        <v>99</v>
      </c>
      <c r="J2832">
        <v>999</v>
      </c>
      <c r="K2832">
        <v>99</v>
      </c>
      <c r="L2832">
        <v>99</v>
      </c>
      <c r="M2832">
        <v>99</v>
      </c>
      <c r="N2832">
        <v>99</v>
      </c>
      <c r="O2832">
        <v>4</v>
      </c>
      <c r="P2832">
        <v>3447</v>
      </c>
      <c r="R2832">
        <v>0</v>
      </c>
    </row>
    <row r="2833" spans="1:38" x14ac:dyDescent="0.5">
      <c r="A2833">
        <v>14</v>
      </c>
      <c r="B2833">
        <v>994</v>
      </c>
      <c r="C2833">
        <v>2015</v>
      </c>
      <c r="D2833">
        <v>99</v>
      </c>
      <c r="E2833">
        <v>99</v>
      </c>
      <c r="F2833">
        <v>99</v>
      </c>
      <c r="G2833">
        <v>99</v>
      </c>
      <c r="H2833">
        <v>99</v>
      </c>
      <c r="I2833">
        <v>99</v>
      </c>
      <c r="J2833">
        <v>999</v>
      </c>
      <c r="K2833">
        <v>99</v>
      </c>
      <c r="L2833">
        <v>99</v>
      </c>
      <c r="M2833">
        <v>99</v>
      </c>
      <c r="N2833">
        <v>99</v>
      </c>
      <c r="O2833">
        <v>4</v>
      </c>
      <c r="P2833">
        <v>3447</v>
      </c>
      <c r="Q2833">
        <v>2</v>
      </c>
      <c r="R2833">
        <v>9</v>
      </c>
      <c r="S2833">
        <v>9</v>
      </c>
      <c r="T2833">
        <v>16</v>
      </c>
      <c r="U2833">
        <v>60.777777777777779</v>
      </c>
      <c r="V2833">
        <v>99.53051643192488</v>
      </c>
      <c r="W2833">
        <v>91.866666666666688</v>
      </c>
      <c r="X2833">
        <v>7.5216723908685887</v>
      </c>
      <c r="Y2833">
        <v>2.7397395568750849</v>
      </c>
      <c r="Z2833">
        <v>2.2825287840464941</v>
      </c>
      <c r="AA2833">
        <v>2.3714790124107404E-2</v>
      </c>
      <c r="AB2833">
        <v>2.6995835627881392E-2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</row>
    <row r="2834" spans="1:38" x14ac:dyDescent="0.5">
      <c r="A2834">
        <v>14</v>
      </c>
      <c r="B2834">
        <v>995</v>
      </c>
      <c r="C2834">
        <v>2016</v>
      </c>
      <c r="D2834">
        <v>99</v>
      </c>
      <c r="E2834">
        <v>99</v>
      </c>
      <c r="F2834">
        <v>99</v>
      </c>
      <c r="G2834">
        <v>99</v>
      </c>
      <c r="H2834">
        <v>99</v>
      </c>
      <c r="I2834">
        <v>99</v>
      </c>
      <c r="J2834">
        <v>999</v>
      </c>
      <c r="K2834">
        <v>99</v>
      </c>
      <c r="L2834">
        <v>99</v>
      </c>
      <c r="M2834">
        <v>99</v>
      </c>
      <c r="N2834">
        <v>99</v>
      </c>
      <c r="O2834">
        <v>4</v>
      </c>
      <c r="P2834">
        <v>3447</v>
      </c>
      <c r="Q2834">
        <v>1</v>
      </c>
      <c r="R2834">
        <v>69</v>
      </c>
      <c r="S2834">
        <v>69</v>
      </c>
      <c r="T2834">
        <v>16.347826086956523</v>
      </c>
      <c r="U2834">
        <v>61.478260869565212</v>
      </c>
      <c r="V2834">
        <v>94.791715734765361</v>
      </c>
      <c r="W2834">
        <v>87.49275362318842</v>
      </c>
      <c r="X2834">
        <v>10.529438632937781</v>
      </c>
      <c r="Y2834">
        <v>2.3069441211965911</v>
      </c>
      <c r="Z2834">
        <v>-23.690035179675288</v>
      </c>
      <c r="AA2834">
        <v>0.14713408393039909</v>
      </c>
      <c r="AB2834">
        <v>0.15802186879222005</v>
      </c>
      <c r="AC2834">
        <v>1</v>
      </c>
      <c r="AD2834">
        <v>0</v>
      </c>
      <c r="AE2834">
        <v>0</v>
      </c>
      <c r="AF2834">
        <v>0</v>
      </c>
      <c r="AG2834">
        <v>2</v>
      </c>
      <c r="AH2834">
        <v>0</v>
      </c>
      <c r="AI2834">
        <v>0</v>
      </c>
      <c r="AJ2834">
        <v>0</v>
      </c>
      <c r="AK2834">
        <v>4</v>
      </c>
      <c r="AL2834">
        <v>1</v>
      </c>
    </row>
    <row r="2835" spans="1:38" x14ac:dyDescent="0.5">
      <c r="A2835">
        <v>14</v>
      </c>
      <c r="B2835">
        <v>996</v>
      </c>
      <c r="C2835">
        <v>2017</v>
      </c>
      <c r="D2835">
        <v>99</v>
      </c>
      <c r="E2835">
        <v>99</v>
      </c>
      <c r="F2835">
        <v>99</v>
      </c>
      <c r="G2835">
        <v>99</v>
      </c>
      <c r="H2835">
        <v>99</v>
      </c>
      <c r="I2835">
        <v>99</v>
      </c>
      <c r="J2835">
        <v>999</v>
      </c>
      <c r="K2835">
        <v>99</v>
      </c>
      <c r="L2835">
        <v>99</v>
      </c>
      <c r="M2835">
        <v>99</v>
      </c>
      <c r="N2835">
        <v>99</v>
      </c>
      <c r="O2835">
        <v>4</v>
      </c>
      <c r="P2835">
        <v>3447</v>
      </c>
      <c r="Q2835">
        <v>1</v>
      </c>
      <c r="R2835">
        <v>58</v>
      </c>
      <c r="S2835">
        <v>58</v>
      </c>
      <c r="T2835">
        <v>16.482758620689651</v>
      </c>
      <c r="U2835">
        <v>61.448275862068989</v>
      </c>
      <c r="V2835">
        <v>88.166398924048224</v>
      </c>
      <c r="W2835">
        <v>81.377586206896609</v>
      </c>
      <c r="X2835">
        <v>10.61350868409655</v>
      </c>
      <c r="Y2835">
        <v>2.060903834135698</v>
      </c>
      <c r="Z2835">
        <v>-38.293778707169054</v>
      </c>
      <c r="AA2835">
        <v>0.16735435842686913</v>
      </c>
      <c r="AB2835">
        <v>0.16685318443397915</v>
      </c>
      <c r="AC2835">
        <v>0</v>
      </c>
      <c r="AD2835">
        <v>0</v>
      </c>
      <c r="AE2835">
        <v>0</v>
      </c>
      <c r="AF2835">
        <v>0</v>
      </c>
      <c r="AG2835">
        <v>2</v>
      </c>
      <c r="AH2835">
        <v>0</v>
      </c>
      <c r="AI2835">
        <v>0</v>
      </c>
      <c r="AJ2835">
        <v>0</v>
      </c>
      <c r="AK2835">
        <v>10</v>
      </c>
      <c r="AL2835">
        <v>0</v>
      </c>
    </row>
    <row r="2836" spans="1:38" x14ac:dyDescent="0.5">
      <c r="A2836">
        <v>14</v>
      </c>
      <c r="B2836">
        <v>997</v>
      </c>
      <c r="C2836">
        <v>2018</v>
      </c>
      <c r="D2836">
        <v>99</v>
      </c>
      <c r="E2836">
        <v>99</v>
      </c>
      <c r="F2836">
        <v>99</v>
      </c>
      <c r="G2836">
        <v>99</v>
      </c>
      <c r="H2836">
        <v>99</v>
      </c>
      <c r="I2836">
        <v>99</v>
      </c>
      <c r="J2836">
        <v>999</v>
      </c>
      <c r="K2836">
        <v>99</v>
      </c>
      <c r="L2836">
        <v>99</v>
      </c>
      <c r="M2836">
        <v>99</v>
      </c>
      <c r="N2836">
        <v>99</v>
      </c>
      <c r="O2836">
        <v>4</v>
      </c>
      <c r="P2836">
        <v>3447</v>
      </c>
      <c r="Q2836">
        <v>1</v>
      </c>
      <c r="R2836">
        <v>51</v>
      </c>
      <c r="S2836">
        <v>51</v>
      </c>
      <c r="T2836">
        <v>16.705882352941178</v>
      </c>
      <c r="U2836">
        <v>62.294117647058819</v>
      </c>
      <c r="V2836">
        <v>91.020330125549634</v>
      </c>
      <c r="W2836">
        <v>84.011764705882385</v>
      </c>
      <c r="X2836">
        <v>11.27399657825903</v>
      </c>
      <c r="Y2836">
        <v>2.2948716709565193</v>
      </c>
      <c r="Z2836">
        <v>-41.991677871424443</v>
      </c>
      <c r="AA2836">
        <v>0.20369852618125175</v>
      </c>
      <c r="AB2836">
        <v>0.21305131490541737</v>
      </c>
      <c r="AC2836">
        <v>3</v>
      </c>
      <c r="AD2836">
        <v>0</v>
      </c>
      <c r="AE2836">
        <v>0</v>
      </c>
      <c r="AF2836">
        <v>0</v>
      </c>
      <c r="AG2836">
        <v>2</v>
      </c>
      <c r="AH2836">
        <v>0</v>
      </c>
      <c r="AI2836">
        <v>0</v>
      </c>
      <c r="AJ2836">
        <v>0</v>
      </c>
      <c r="AK2836">
        <v>2</v>
      </c>
      <c r="AL2836">
        <v>0</v>
      </c>
    </row>
    <row r="2837" spans="1:38" x14ac:dyDescent="0.5">
      <c r="A2837">
        <v>14</v>
      </c>
      <c r="B2837">
        <v>998</v>
      </c>
      <c r="C2837">
        <v>2019</v>
      </c>
      <c r="D2837">
        <v>99</v>
      </c>
      <c r="E2837">
        <v>99</v>
      </c>
      <c r="F2837">
        <v>99</v>
      </c>
      <c r="G2837">
        <v>99</v>
      </c>
      <c r="H2837">
        <v>99</v>
      </c>
      <c r="I2837">
        <v>99</v>
      </c>
      <c r="J2837">
        <v>999</v>
      </c>
      <c r="K2837">
        <v>99</v>
      </c>
      <c r="L2837">
        <v>99</v>
      </c>
      <c r="M2837">
        <v>99</v>
      </c>
      <c r="N2837">
        <v>99</v>
      </c>
      <c r="O2837">
        <v>4</v>
      </c>
      <c r="P2837">
        <v>3447</v>
      </c>
      <c r="Q2837">
        <v>1</v>
      </c>
      <c r="R2837">
        <v>49</v>
      </c>
      <c r="S2837">
        <v>49</v>
      </c>
      <c r="T2837">
        <v>16.632653061224485</v>
      </c>
      <c r="U2837">
        <v>62.428571428571438</v>
      </c>
      <c r="V2837">
        <v>92.433723218431481</v>
      </c>
      <c r="W2837">
        <v>85.316326530612258</v>
      </c>
      <c r="X2837">
        <v>13.833578593758885</v>
      </c>
      <c r="Y2837">
        <v>2.5634797778465082</v>
      </c>
      <c r="Z2837">
        <v>-51.629876480290513</v>
      </c>
      <c r="AA2837">
        <v>0.24329692154915597</v>
      </c>
      <c r="AB2837">
        <v>0.25838039393872059</v>
      </c>
      <c r="AC2837">
        <v>2</v>
      </c>
      <c r="AD2837">
        <v>0</v>
      </c>
      <c r="AE2837">
        <v>0</v>
      </c>
      <c r="AF2837">
        <v>1</v>
      </c>
      <c r="AG2837">
        <v>4</v>
      </c>
      <c r="AH2837">
        <v>0</v>
      </c>
      <c r="AI2837">
        <v>0</v>
      </c>
      <c r="AJ2837">
        <v>0</v>
      </c>
      <c r="AK2837">
        <v>1</v>
      </c>
      <c r="AL2837">
        <v>0</v>
      </c>
    </row>
    <row r="2838" spans="1:38" x14ac:dyDescent="0.5">
      <c r="A2838">
        <v>14</v>
      </c>
      <c r="B2838">
        <v>999</v>
      </c>
      <c r="C2838">
        <v>2020</v>
      </c>
      <c r="D2838">
        <v>99</v>
      </c>
      <c r="E2838">
        <v>99</v>
      </c>
      <c r="F2838">
        <v>99</v>
      </c>
      <c r="G2838">
        <v>99</v>
      </c>
      <c r="H2838">
        <v>99</v>
      </c>
      <c r="I2838">
        <v>99</v>
      </c>
      <c r="J2838">
        <v>999</v>
      </c>
      <c r="K2838">
        <v>99</v>
      </c>
      <c r="L2838">
        <v>99</v>
      </c>
      <c r="M2838">
        <v>99</v>
      </c>
      <c r="N2838">
        <v>99</v>
      </c>
      <c r="O2838">
        <v>4</v>
      </c>
      <c r="P2838">
        <v>3447</v>
      </c>
      <c r="Q2838">
        <v>1</v>
      </c>
      <c r="R2838">
        <v>101</v>
      </c>
      <c r="S2838">
        <v>101</v>
      </c>
      <c r="T2838">
        <v>16.732673267326735</v>
      </c>
      <c r="U2838">
        <v>62.584158415841586</v>
      </c>
      <c r="V2838">
        <v>92.513650064898144</v>
      </c>
      <c r="W2838">
        <v>85.39009900990095</v>
      </c>
      <c r="X2838">
        <v>11.50376180359121</v>
      </c>
      <c r="Y2838">
        <v>1.9764320624996072</v>
      </c>
      <c r="Z2838">
        <v>-41.100217251926175</v>
      </c>
      <c r="AA2838">
        <v>0.48376281252993586</v>
      </c>
      <c r="AB2838">
        <v>0.50004206443552579</v>
      </c>
      <c r="AC2838">
        <v>4</v>
      </c>
      <c r="AD2838">
        <v>0</v>
      </c>
      <c r="AE2838">
        <v>0</v>
      </c>
      <c r="AF2838">
        <v>0</v>
      </c>
      <c r="AG2838">
        <v>3</v>
      </c>
      <c r="AH2838">
        <v>1</v>
      </c>
      <c r="AI2838">
        <v>0</v>
      </c>
      <c r="AJ2838">
        <v>0</v>
      </c>
      <c r="AK2838">
        <v>3</v>
      </c>
      <c r="AL2838">
        <v>3</v>
      </c>
    </row>
    <row r="2839" spans="1:38" x14ac:dyDescent="0.5">
      <c r="A2839">
        <v>14</v>
      </c>
      <c r="B2839">
        <v>1000</v>
      </c>
      <c r="C2839">
        <v>2021</v>
      </c>
      <c r="D2839">
        <v>99</v>
      </c>
      <c r="E2839">
        <v>99</v>
      </c>
      <c r="F2839">
        <v>99</v>
      </c>
      <c r="G2839">
        <v>99</v>
      </c>
      <c r="H2839">
        <v>99</v>
      </c>
      <c r="I2839">
        <v>99</v>
      </c>
      <c r="J2839">
        <v>999</v>
      </c>
      <c r="K2839">
        <v>99</v>
      </c>
      <c r="L2839">
        <v>99</v>
      </c>
      <c r="M2839">
        <v>99</v>
      </c>
      <c r="N2839">
        <v>99</v>
      </c>
      <c r="O2839">
        <v>4</v>
      </c>
      <c r="P2839">
        <v>3447</v>
      </c>
      <c r="Q2839">
        <v>1</v>
      </c>
      <c r="R2839">
        <v>143</v>
      </c>
      <c r="S2839">
        <v>143</v>
      </c>
      <c r="T2839">
        <v>16.58041958041958</v>
      </c>
      <c r="U2839">
        <v>61.818181818181827</v>
      </c>
      <c r="V2839">
        <v>92.516800642477747</v>
      </c>
      <c r="W2839">
        <v>85.393006993007006</v>
      </c>
      <c r="X2839">
        <v>6.5494637622769893</v>
      </c>
      <c r="Y2839">
        <v>2.1922825976413303</v>
      </c>
      <c r="Z2839">
        <v>-43.150565542937152</v>
      </c>
      <c r="AA2839">
        <v>0.54389167807698158</v>
      </c>
      <c r="AB2839">
        <v>0.54735532601582682</v>
      </c>
      <c r="AC2839">
        <v>1</v>
      </c>
      <c r="AD2839">
        <v>0</v>
      </c>
      <c r="AE2839">
        <v>0</v>
      </c>
      <c r="AF2839">
        <v>0</v>
      </c>
      <c r="AG2839">
        <v>2</v>
      </c>
      <c r="AH2839">
        <v>7</v>
      </c>
      <c r="AI2839">
        <v>0</v>
      </c>
      <c r="AJ2839">
        <v>0</v>
      </c>
      <c r="AK2839">
        <v>0</v>
      </c>
      <c r="AL2839">
        <v>1</v>
      </c>
    </row>
    <row r="2840" spans="1:38" x14ac:dyDescent="0.5">
      <c r="A2840">
        <v>14</v>
      </c>
      <c r="B2840">
        <v>1001</v>
      </c>
      <c r="C2840">
        <v>2022</v>
      </c>
      <c r="D2840">
        <v>99</v>
      </c>
      <c r="E2840">
        <v>99</v>
      </c>
      <c r="F2840">
        <v>99</v>
      </c>
      <c r="G2840">
        <v>99</v>
      </c>
      <c r="H2840">
        <v>99</v>
      </c>
      <c r="I2840">
        <v>99</v>
      </c>
      <c r="J2840">
        <v>999</v>
      </c>
      <c r="K2840">
        <v>99</v>
      </c>
      <c r="L2840">
        <v>99</v>
      </c>
      <c r="M2840">
        <v>99</v>
      </c>
      <c r="N2840">
        <v>99</v>
      </c>
      <c r="O2840">
        <v>4</v>
      </c>
      <c r="P2840">
        <v>3447</v>
      </c>
      <c r="Q2840">
        <v>1</v>
      </c>
      <c r="R2840">
        <v>233</v>
      </c>
      <c r="S2840">
        <v>233</v>
      </c>
      <c r="T2840">
        <v>16.330472103004293</v>
      </c>
      <c r="U2840">
        <v>61.29613733905579</v>
      </c>
      <c r="V2840">
        <v>95.85974081531117</v>
      </c>
      <c r="W2840">
        <v>88.47854077253217</v>
      </c>
      <c r="X2840">
        <v>8.1932487396201736</v>
      </c>
      <c r="Y2840">
        <v>2.348012147650675</v>
      </c>
      <c r="Z2840">
        <v>-36.735064325383775</v>
      </c>
      <c r="AA2840">
        <v>0.80888734594688416</v>
      </c>
      <c r="AB2840">
        <v>0.83454518242919651</v>
      </c>
      <c r="AC2840">
        <v>2</v>
      </c>
      <c r="AD2840">
        <v>0</v>
      </c>
      <c r="AE2840">
        <v>0</v>
      </c>
      <c r="AF2840">
        <v>0</v>
      </c>
      <c r="AG2840">
        <v>1</v>
      </c>
      <c r="AH2840">
        <v>2</v>
      </c>
      <c r="AI2840">
        <v>0</v>
      </c>
      <c r="AJ2840">
        <v>0</v>
      </c>
      <c r="AK2840">
        <v>10</v>
      </c>
      <c r="AL2840">
        <v>1</v>
      </c>
    </row>
    <row r="2841" spans="1:38" x14ac:dyDescent="0.5">
      <c r="A2841">
        <v>14</v>
      </c>
      <c r="B2841">
        <v>1002</v>
      </c>
      <c r="C2841">
        <v>2012</v>
      </c>
      <c r="D2841">
        <v>99</v>
      </c>
      <c r="E2841">
        <v>99</v>
      </c>
      <c r="F2841">
        <v>99</v>
      </c>
      <c r="G2841">
        <v>99</v>
      </c>
      <c r="H2841">
        <v>99</v>
      </c>
      <c r="I2841">
        <v>99</v>
      </c>
      <c r="J2841">
        <v>999</v>
      </c>
      <c r="K2841">
        <v>99</v>
      </c>
      <c r="L2841">
        <v>99</v>
      </c>
      <c r="M2841">
        <v>99</v>
      </c>
      <c r="N2841">
        <v>99</v>
      </c>
      <c r="O2841">
        <v>4</v>
      </c>
      <c r="P2841">
        <v>3448</v>
      </c>
      <c r="R2841">
        <v>0</v>
      </c>
    </row>
    <row r="2842" spans="1:38" x14ac:dyDescent="0.5">
      <c r="A2842">
        <v>14</v>
      </c>
      <c r="B2842">
        <v>1003</v>
      </c>
      <c r="C2842">
        <v>2013</v>
      </c>
      <c r="D2842">
        <v>99</v>
      </c>
      <c r="E2842">
        <v>99</v>
      </c>
      <c r="F2842">
        <v>99</v>
      </c>
      <c r="G2842">
        <v>99</v>
      </c>
      <c r="H2842">
        <v>99</v>
      </c>
      <c r="I2842">
        <v>99</v>
      </c>
      <c r="J2842">
        <v>999</v>
      </c>
      <c r="K2842">
        <v>99</v>
      </c>
      <c r="L2842">
        <v>99</v>
      </c>
      <c r="M2842">
        <v>99</v>
      </c>
      <c r="N2842">
        <v>99</v>
      </c>
      <c r="O2842">
        <v>4</v>
      </c>
      <c r="P2842">
        <v>3448</v>
      </c>
      <c r="R2842">
        <v>0</v>
      </c>
    </row>
    <row r="2843" spans="1:38" x14ac:dyDescent="0.5">
      <c r="A2843">
        <v>14</v>
      </c>
      <c r="B2843">
        <v>1004</v>
      </c>
      <c r="C2843">
        <v>2014</v>
      </c>
      <c r="D2843">
        <v>99</v>
      </c>
      <c r="E2843">
        <v>99</v>
      </c>
      <c r="F2843">
        <v>99</v>
      </c>
      <c r="G2843">
        <v>99</v>
      </c>
      <c r="H2843">
        <v>99</v>
      </c>
      <c r="I2843">
        <v>99</v>
      </c>
      <c r="J2843">
        <v>999</v>
      </c>
      <c r="K2843">
        <v>99</v>
      </c>
      <c r="L2843">
        <v>99</v>
      </c>
      <c r="M2843">
        <v>99</v>
      </c>
      <c r="N2843">
        <v>99</v>
      </c>
      <c r="O2843">
        <v>4</v>
      </c>
      <c r="P2843">
        <v>3448</v>
      </c>
      <c r="R2843">
        <v>0</v>
      </c>
    </row>
    <row r="2844" spans="1:38" x14ac:dyDescent="0.5">
      <c r="A2844">
        <v>14</v>
      </c>
      <c r="B2844">
        <v>1005</v>
      </c>
      <c r="C2844">
        <v>2015</v>
      </c>
      <c r="D2844">
        <v>99</v>
      </c>
      <c r="E2844">
        <v>99</v>
      </c>
      <c r="F2844">
        <v>99</v>
      </c>
      <c r="G2844">
        <v>99</v>
      </c>
      <c r="H2844">
        <v>99</v>
      </c>
      <c r="I2844">
        <v>99</v>
      </c>
      <c r="J2844">
        <v>999</v>
      </c>
      <c r="K2844">
        <v>99</v>
      </c>
      <c r="L2844">
        <v>99</v>
      </c>
      <c r="M2844">
        <v>99</v>
      </c>
      <c r="N2844">
        <v>99</v>
      </c>
      <c r="O2844">
        <v>4</v>
      </c>
      <c r="P2844">
        <v>3448</v>
      </c>
      <c r="R2844">
        <v>0</v>
      </c>
    </row>
    <row r="2845" spans="1:38" x14ac:dyDescent="0.5">
      <c r="A2845">
        <v>14</v>
      </c>
      <c r="B2845">
        <v>1006</v>
      </c>
      <c r="C2845">
        <v>2016</v>
      </c>
      <c r="D2845">
        <v>99</v>
      </c>
      <c r="E2845">
        <v>99</v>
      </c>
      <c r="F2845">
        <v>99</v>
      </c>
      <c r="G2845">
        <v>99</v>
      </c>
      <c r="H2845">
        <v>99</v>
      </c>
      <c r="I2845">
        <v>99</v>
      </c>
      <c r="J2845">
        <v>999</v>
      </c>
      <c r="K2845">
        <v>99</v>
      </c>
      <c r="L2845">
        <v>99</v>
      </c>
      <c r="M2845">
        <v>99</v>
      </c>
      <c r="N2845">
        <v>99</v>
      </c>
      <c r="O2845">
        <v>4</v>
      </c>
      <c r="P2845">
        <v>3448</v>
      </c>
      <c r="R2845">
        <v>0</v>
      </c>
    </row>
    <row r="2846" spans="1:38" x14ac:dyDescent="0.5">
      <c r="A2846">
        <v>14</v>
      </c>
      <c r="B2846">
        <v>1007</v>
      </c>
      <c r="C2846">
        <v>2017</v>
      </c>
      <c r="D2846">
        <v>99</v>
      </c>
      <c r="E2846">
        <v>99</v>
      </c>
      <c r="F2846">
        <v>99</v>
      </c>
      <c r="G2846">
        <v>99</v>
      </c>
      <c r="H2846">
        <v>99</v>
      </c>
      <c r="I2846">
        <v>99</v>
      </c>
      <c r="J2846">
        <v>999</v>
      </c>
      <c r="K2846">
        <v>99</v>
      </c>
      <c r="L2846">
        <v>99</v>
      </c>
      <c r="M2846">
        <v>99</v>
      </c>
      <c r="N2846">
        <v>99</v>
      </c>
      <c r="O2846">
        <v>4</v>
      </c>
      <c r="P2846">
        <v>3448</v>
      </c>
      <c r="R2846">
        <v>0</v>
      </c>
    </row>
    <row r="2847" spans="1:38" x14ac:dyDescent="0.5">
      <c r="A2847">
        <v>14</v>
      </c>
      <c r="B2847">
        <v>1008</v>
      </c>
      <c r="C2847">
        <v>2018</v>
      </c>
      <c r="D2847">
        <v>99</v>
      </c>
      <c r="E2847">
        <v>99</v>
      </c>
      <c r="F2847">
        <v>99</v>
      </c>
      <c r="G2847">
        <v>99</v>
      </c>
      <c r="H2847">
        <v>99</v>
      </c>
      <c r="I2847">
        <v>99</v>
      </c>
      <c r="J2847">
        <v>999</v>
      </c>
      <c r="K2847">
        <v>99</v>
      </c>
      <c r="L2847">
        <v>99</v>
      </c>
      <c r="M2847">
        <v>99</v>
      </c>
      <c r="N2847">
        <v>99</v>
      </c>
      <c r="O2847">
        <v>4</v>
      </c>
      <c r="P2847">
        <v>3448</v>
      </c>
      <c r="R2847">
        <v>0</v>
      </c>
    </row>
    <row r="2848" spans="1:38" x14ac:dyDescent="0.5">
      <c r="A2848">
        <v>14</v>
      </c>
      <c r="B2848">
        <v>1009</v>
      </c>
      <c r="C2848">
        <v>2019</v>
      </c>
      <c r="D2848">
        <v>99</v>
      </c>
      <c r="E2848">
        <v>99</v>
      </c>
      <c r="F2848">
        <v>99</v>
      </c>
      <c r="G2848">
        <v>99</v>
      </c>
      <c r="H2848">
        <v>99</v>
      </c>
      <c r="I2848">
        <v>99</v>
      </c>
      <c r="J2848">
        <v>999</v>
      </c>
      <c r="K2848">
        <v>99</v>
      </c>
      <c r="L2848">
        <v>99</v>
      </c>
      <c r="M2848">
        <v>99</v>
      </c>
      <c r="N2848">
        <v>99</v>
      </c>
      <c r="O2848">
        <v>4</v>
      </c>
      <c r="P2848">
        <v>3448</v>
      </c>
      <c r="R2848">
        <v>0</v>
      </c>
    </row>
    <row r="2849" spans="1:18" x14ac:dyDescent="0.5">
      <c r="A2849">
        <v>14</v>
      </c>
      <c r="B2849">
        <v>1010</v>
      </c>
      <c r="C2849">
        <v>2020</v>
      </c>
      <c r="D2849">
        <v>99</v>
      </c>
      <c r="E2849">
        <v>99</v>
      </c>
      <c r="F2849">
        <v>99</v>
      </c>
      <c r="G2849">
        <v>99</v>
      </c>
      <c r="H2849">
        <v>99</v>
      </c>
      <c r="I2849">
        <v>99</v>
      </c>
      <c r="J2849">
        <v>999</v>
      </c>
      <c r="K2849">
        <v>99</v>
      </c>
      <c r="L2849">
        <v>99</v>
      </c>
      <c r="M2849">
        <v>99</v>
      </c>
      <c r="N2849">
        <v>99</v>
      </c>
      <c r="O2849">
        <v>4</v>
      </c>
      <c r="P2849">
        <v>3448</v>
      </c>
      <c r="R2849">
        <v>0</v>
      </c>
    </row>
    <row r="2850" spans="1:18" x14ac:dyDescent="0.5">
      <c r="A2850">
        <v>14</v>
      </c>
      <c r="B2850">
        <v>1011</v>
      </c>
      <c r="C2850">
        <v>2021</v>
      </c>
      <c r="D2850">
        <v>99</v>
      </c>
      <c r="E2850">
        <v>99</v>
      </c>
      <c r="F2850">
        <v>99</v>
      </c>
      <c r="G2850">
        <v>99</v>
      </c>
      <c r="H2850">
        <v>99</v>
      </c>
      <c r="I2850">
        <v>99</v>
      </c>
      <c r="J2850">
        <v>999</v>
      </c>
      <c r="K2850">
        <v>99</v>
      </c>
      <c r="L2850">
        <v>99</v>
      </c>
      <c r="M2850">
        <v>99</v>
      </c>
      <c r="N2850">
        <v>99</v>
      </c>
      <c r="O2850">
        <v>4</v>
      </c>
      <c r="P2850">
        <v>3448</v>
      </c>
      <c r="R2850">
        <v>0</v>
      </c>
    </row>
    <row r="2851" spans="1:18" x14ac:dyDescent="0.5">
      <c r="A2851">
        <v>14</v>
      </c>
      <c r="B2851">
        <v>1012</v>
      </c>
      <c r="C2851">
        <v>2022</v>
      </c>
      <c r="D2851">
        <v>99</v>
      </c>
      <c r="E2851">
        <v>99</v>
      </c>
      <c r="F2851">
        <v>99</v>
      </c>
      <c r="G2851">
        <v>99</v>
      </c>
      <c r="H2851">
        <v>99</v>
      </c>
      <c r="I2851">
        <v>99</v>
      </c>
      <c r="J2851">
        <v>999</v>
      </c>
      <c r="K2851">
        <v>99</v>
      </c>
      <c r="L2851">
        <v>99</v>
      </c>
      <c r="M2851">
        <v>99</v>
      </c>
      <c r="N2851">
        <v>99</v>
      </c>
      <c r="O2851">
        <v>4</v>
      </c>
      <c r="P2851">
        <v>3448</v>
      </c>
      <c r="R2851">
        <v>0</v>
      </c>
    </row>
    <row r="2852" spans="1:18" x14ac:dyDescent="0.5">
      <c r="A2852">
        <v>14</v>
      </c>
      <c r="B2852">
        <v>1013</v>
      </c>
      <c r="C2852">
        <v>2012</v>
      </c>
      <c r="D2852">
        <v>99</v>
      </c>
      <c r="E2852">
        <v>99</v>
      </c>
      <c r="F2852">
        <v>99</v>
      </c>
      <c r="G2852">
        <v>99</v>
      </c>
      <c r="H2852">
        <v>99</v>
      </c>
      <c r="I2852">
        <v>99</v>
      </c>
      <c r="J2852">
        <v>999</v>
      </c>
      <c r="K2852">
        <v>99</v>
      </c>
      <c r="L2852">
        <v>99</v>
      </c>
      <c r="M2852">
        <v>99</v>
      </c>
      <c r="N2852">
        <v>99</v>
      </c>
      <c r="O2852">
        <v>4</v>
      </c>
      <c r="P2852">
        <v>3449</v>
      </c>
      <c r="R2852">
        <v>0</v>
      </c>
    </row>
    <row r="2853" spans="1:18" x14ac:dyDescent="0.5">
      <c r="A2853">
        <v>14</v>
      </c>
      <c r="B2853">
        <v>1014</v>
      </c>
      <c r="C2853">
        <v>2013</v>
      </c>
      <c r="D2853">
        <v>99</v>
      </c>
      <c r="E2853">
        <v>99</v>
      </c>
      <c r="F2853">
        <v>99</v>
      </c>
      <c r="G2853">
        <v>99</v>
      </c>
      <c r="H2853">
        <v>99</v>
      </c>
      <c r="I2853">
        <v>99</v>
      </c>
      <c r="J2853">
        <v>999</v>
      </c>
      <c r="K2853">
        <v>99</v>
      </c>
      <c r="L2853">
        <v>99</v>
      </c>
      <c r="M2853">
        <v>99</v>
      </c>
      <c r="N2853">
        <v>99</v>
      </c>
      <c r="O2853">
        <v>4</v>
      </c>
      <c r="P2853">
        <v>3449</v>
      </c>
      <c r="R2853">
        <v>0</v>
      </c>
    </row>
    <row r="2854" spans="1:18" x14ac:dyDescent="0.5">
      <c r="A2854">
        <v>14</v>
      </c>
      <c r="B2854">
        <v>1015</v>
      </c>
      <c r="C2854">
        <v>2014</v>
      </c>
      <c r="D2854">
        <v>99</v>
      </c>
      <c r="E2854">
        <v>99</v>
      </c>
      <c r="F2854">
        <v>99</v>
      </c>
      <c r="G2854">
        <v>99</v>
      </c>
      <c r="H2854">
        <v>99</v>
      </c>
      <c r="I2854">
        <v>99</v>
      </c>
      <c r="J2854">
        <v>999</v>
      </c>
      <c r="K2854">
        <v>99</v>
      </c>
      <c r="L2854">
        <v>99</v>
      </c>
      <c r="M2854">
        <v>99</v>
      </c>
      <c r="N2854">
        <v>99</v>
      </c>
      <c r="O2854">
        <v>4</v>
      </c>
      <c r="P2854">
        <v>3449</v>
      </c>
      <c r="R2854">
        <v>0</v>
      </c>
    </row>
    <row r="2855" spans="1:18" x14ac:dyDescent="0.5">
      <c r="A2855">
        <v>14</v>
      </c>
      <c r="B2855">
        <v>1016</v>
      </c>
      <c r="C2855">
        <v>2015</v>
      </c>
      <c r="D2855">
        <v>99</v>
      </c>
      <c r="E2855">
        <v>99</v>
      </c>
      <c r="F2855">
        <v>99</v>
      </c>
      <c r="G2855">
        <v>99</v>
      </c>
      <c r="H2855">
        <v>99</v>
      </c>
      <c r="I2855">
        <v>99</v>
      </c>
      <c r="J2855">
        <v>999</v>
      </c>
      <c r="K2855">
        <v>99</v>
      </c>
      <c r="L2855">
        <v>99</v>
      </c>
      <c r="M2855">
        <v>99</v>
      </c>
      <c r="N2855">
        <v>99</v>
      </c>
      <c r="O2855">
        <v>4</v>
      </c>
      <c r="P2855">
        <v>3449</v>
      </c>
      <c r="R2855">
        <v>0</v>
      </c>
    </row>
    <row r="2856" spans="1:18" x14ac:dyDescent="0.5">
      <c r="A2856">
        <v>14</v>
      </c>
      <c r="B2856">
        <v>1017</v>
      </c>
      <c r="C2856">
        <v>2016</v>
      </c>
      <c r="D2856">
        <v>99</v>
      </c>
      <c r="E2856">
        <v>99</v>
      </c>
      <c r="F2856">
        <v>99</v>
      </c>
      <c r="G2856">
        <v>99</v>
      </c>
      <c r="H2856">
        <v>99</v>
      </c>
      <c r="I2856">
        <v>99</v>
      </c>
      <c r="J2856">
        <v>999</v>
      </c>
      <c r="K2856">
        <v>99</v>
      </c>
      <c r="L2856">
        <v>99</v>
      </c>
      <c r="M2856">
        <v>99</v>
      </c>
      <c r="N2856">
        <v>99</v>
      </c>
      <c r="O2856">
        <v>4</v>
      </c>
      <c r="P2856">
        <v>3449</v>
      </c>
      <c r="R2856">
        <v>0</v>
      </c>
    </row>
    <row r="2857" spans="1:18" x14ac:dyDescent="0.5">
      <c r="A2857">
        <v>14</v>
      </c>
      <c r="B2857">
        <v>1018</v>
      </c>
      <c r="C2857">
        <v>2017</v>
      </c>
      <c r="D2857">
        <v>99</v>
      </c>
      <c r="E2857">
        <v>99</v>
      </c>
      <c r="F2857">
        <v>99</v>
      </c>
      <c r="G2857">
        <v>99</v>
      </c>
      <c r="H2857">
        <v>99</v>
      </c>
      <c r="I2857">
        <v>99</v>
      </c>
      <c r="J2857">
        <v>999</v>
      </c>
      <c r="K2857">
        <v>99</v>
      </c>
      <c r="L2857">
        <v>99</v>
      </c>
      <c r="M2857">
        <v>99</v>
      </c>
      <c r="N2857">
        <v>99</v>
      </c>
      <c r="O2857">
        <v>4</v>
      </c>
      <c r="P2857">
        <v>3449</v>
      </c>
      <c r="R2857">
        <v>0</v>
      </c>
    </row>
    <row r="2858" spans="1:18" x14ac:dyDescent="0.5">
      <c r="A2858">
        <v>14</v>
      </c>
      <c r="B2858">
        <v>1019</v>
      </c>
      <c r="C2858">
        <v>2018</v>
      </c>
      <c r="D2858">
        <v>99</v>
      </c>
      <c r="E2858">
        <v>99</v>
      </c>
      <c r="F2858">
        <v>99</v>
      </c>
      <c r="G2858">
        <v>99</v>
      </c>
      <c r="H2858">
        <v>99</v>
      </c>
      <c r="I2858">
        <v>99</v>
      </c>
      <c r="J2858">
        <v>999</v>
      </c>
      <c r="K2858">
        <v>99</v>
      </c>
      <c r="L2858">
        <v>99</v>
      </c>
      <c r="M2858">
        <v>99</v>
      </c>
      <c r="N2858">
        <v>99</v>
      </c>
      <c r="O2858">
        <v>4</v>
      </c>
      <c r="P2858">
        <v>3449</v>
      </c>
      <c r="R2858">
        <v>0</v>
      </c>
    </row>
    <row r="2859" spans="1:18" x14ac:dyDescent="0.5">
      <c r="A2859">
        <v>14</v>
      </c>
      <c r="B2859">
        <v>1020</v>
      </c>
      <c r="C2859">
        <v>2019</v>
      </c>
      <c r="D2859">
        <v>99</v>
      </c>
      <c r="E2859">
        <v>99</v>
      </c>
      <c r="F2859">
        <v>99</v>
      </c>
      <c r="G2859">
        <v>99</v>
      </c>
      <c r="H2859">
        <v>99</v>
      </c>
      <c r="I2859">
        <v>99</v>
      </c>
      <c r="J2859">
        <v>999</v>
      </c>
      <c r="K2859">
        <v>99</v>
      </c>
      <c r="L2859">
        <v>99</v>
      </c>
      <c r="M2859">
        <v>99</v>
      </c>
      <c r="N2859">
        <v>99</v>
      </c>
      <c r="O2859">
        <v>4</v>
      </c>
      <c r="P2859">
        <v>3449</v>
      </c>
      <c r="R2859">
        <v>0</v>
      </c>
    </row>
    <row r="2860" spans="1:18" x14ac:dyDescent="0.5">
      <c r="A2860">
        <v>14</v>
      </c>
      <c r="B2860">
        <v>1021</v>
      </c>
      <c r="C2860">
        <v>2020</v>
      </c>
      <c r="D2860">
        <v>99</v>
      </c>
      <c r="E2860">
        <v>99</v>
      </c>
      <c r="F2860">
        <v>99</v>
      </c>
      <c r="G2860">
        <v>99</v>
      </c>
      <c r="H2860">
        <v>99</v>
      </c>
      <c r="I2860">
        <v>99</v>
      </c>
      <c r="J2860">
        <v>999</v>
      </c>
      <c r="K2860">
        <v>99</v>
      </c>
      <c r="L2860">
        <v>99</v>
      </c>
      <c r="M2860">
        <v>99</v>
      </c>
      <c r="N2860">
        <v>99</v>
      </c>
      <c r="O2860">
        <v>4</v>
      </c>
      <c r="P2860">
        <v>3449</v>
      </c>
      <c r="R2860">
        <v>0</v>
      </c>
    </row>
    <row r="2861" spans="1:18" x14ac:dyDescent="0.5">
      <c r="A2861">
        <v>14</v>
      </c>
      <c r="B2861">
        <v>1022</v>
      </c>
      <c r="C2861">
        <v>2021</v>
      </c>
      <c r="D2861">
        <v>99</v>
      </c>
      <c r="E2861">
        <v>99</v>
      </c>
      <c r="F2861">
        <v>99</v>
      </c>
      <c r="G2861">
        <v>99</v>
      </c>
      <c r="H2861">
        <v>99</v>
      </c>
      <c r="I2861">
        <v>99</v>
      </c>
      <c r="J2861">
        <v>999</v>
      </c>
      <c r="K2861">
        <v>99</v>
      </c>
      <c r="L2861">
        <v>99</v>
      </c>
      <c r="M2861">
        <v>99</v>
      </c>
      <c r="N2861">
        <v>99</v>
      </c>
      <c r="O2861">
        <v>4</v>
      </c>
      <c r="P2861">
        <v>3449</v>
      </c>
      <c r="R2861">
        <v>0</v>
      </c>
    </row>
    <row r="2862" spans="1:18" x14ac:dyDescent="0.5">
      <c r="A2862">
        <v>14</v>
      </c>
      <c r="B2862">
        <v>1023</v>
      </c>
      <c r="C2862">
        <v>2022</v>
      </c>
      <c r="D2862">
        <v>99</v>
      </c>
      <c r="E2862">
        <v>99</v>
      </c>
      <c r="F2862">
        <v>99</v>
      </c>
      <c r="G2862">
        <v>99</v>
      </c>
      <c r="H2862">
        <v>99</v>
      </c>
      <c r="I2862">
        <v>99</v>
      </c>
      <c r="J2862">
        <v>999</v>
      </c>
      <c r="K2862">
        <v>99</v>
      </c>
      <c r="L2862">
        <v>99</v>
      </c>
      <c r="M2862">
        <v>99</v>
      </c>
      <c r="N2862">
        <v>99</v>
      </c>
      <c r="O2862">
        <v>4</v>
      </c>
      <c r="P2862">
        <v>3449</v>
      </c>
      <c r="R2862">
        <v>0</v>
      </c>
    </row>
    <row r="2863" spans="1:18" x14ac:dyDescent="0.5">
      <c r="A2863">
        <v>14</v>
      </c>
      <c r="B2863">
        <v>1024</v>
      </c>
      <c r="C2863">
        <v>2012</v>
      </c>
      <c r="D2863">
        <v>99</v>
      </c>
      <c r="E2863">
        <v>99</v>
      </c>
      <c r="F2863">
        <v>99</v>
      </c>
      <c r="G2863">
        <v>99</v>
      </c>
      <c r="H2863">
        <v>99</v>
      </c>
      <c r="I2863">
        <v>99</v>
      </c>
      <c r="J2863">
        <v>999</v>
      </c>
      <c r="K2863">
        <v>99</v>
      </c>
      <c r="L2863">
        <v>99</v>
      </c>
      <c r="M2863">
        <v>99</v>
      </c>
      <c r="N2863">
        <v>99</v>
      </c>
      <c r="O2863">
        <v>4</v>
      </c>
      <c r="P2863">
        <v>3450</v>
      </c>
      <c r="R2863">
        <v>0</v>
      </c>
    </row>
    <row r="2864" spans="1:18" x14ac:dyDescent="0.5">
      <c r="A2864">
        <v>14</v>
      </c>
      <c r="B2864">
        <v>1025</v>
      </c>
      <c r="C2864">
        <v>2013</v>
      </c>
      <c r="D2864">
        <v>99</v>
      </c>
      <c r="E2864">
        <v>99</v>
      </c>
      <c r="F2864">
        <v>99</v>
      </c>
      <c r="G2864">
        <v>99</v>
      </c>
      <c r="H2864">
        <v>99</v>
      </c>
      <c r="I2864">
        <v>99</v>
      </c>
      <c r="J2864">
        <v>999</v>
      </c>
      <c r="K2864">
        <v>99</v>
      </c>
      <c r="L2864">
        <v>99</v>
      </c>
      <c r="M2864">
        <v>99</v>
      </c>
      <c r="N2864">
        <v>99</v>
      </c>
      <c r="O2864">
        <v>4</v>
      </c>
      <c r="P2864">
        <v>3450</v>
      </c>
      <c r="R2864">
        <v>0</v>
      </c>
    </row>
    <row r="2865" spans="1:38" x14ac:dyDescent="0.5">
      <c r="A2865">
        <v>14</v>
      </c>
      <c r="B2865">
        <v>1026</v>
      </c>
      <c r="C2865">
        <v>2014</v>
      </c>
      <c r="D2865">
        <v>99</v>
      </c>
      <c r="E2865">
        <v>99</v>
      </c>
      <c r="F2865">
        <v>99</v>
      </c>
      <c r="G2865">
        <v>99</v>
      </c>
      <c r="H2865">
        <v>99</v>
      </c>
      <c r="I2865">
        <v>99</v>
      </c>
      <c r="J2865">
        <v>999</v>
      </c>
      <c r="K2865">
        <v>99</v>
      </c>
      <c r="L2865">
        <v>99</v>
      </c>
      <c r="M2865">
        <v>99</v>
      </c>
      <c r="N2865">
        <v>99</v>
      </c>
      <c r="O2865">
        <v>4</v>
      </c>
      <c r="P2865">
        <v>3450</v>
      </c>
      <c r="R2865">
        <v>0</v>
      </c>
    </row>
    <row r="2866" spans="1:38" x14ac:dyDescent="0.5">
      <c r="A2866">
        <v>14</v>
      </c>
      <c r="B2866">
        <v>1027</v>
      </c>
      <c r="C2866">
        <v>2015</v>
      </c>
      <c r="D2866">
        <v>99</v>
      </c>
      <c r="E2866">
        <v>99</v>
      </c>
      <c r="F2866">
        <v>99</v>
      </c>
      <c r="G2866">
        <v>99</v>
      </c>
      <c r="H2866">
        <v>99</v>
      </c>
      <c r="I2866">
        <v>99</v>
      </c>
      <c r="J2866">
        <v>999</v>
      </c>
      <c r="K2866">
        <v>99</v>
      </c>
      <c r="L2866">
        <v>99</v>
      </c>
      <c r="M2866">
        <v>99</v>
      </c>
      <c r="N2866">
        <v>99</v>
      </c>
      <c r="O2866">
        <v>4</v>
      </c>
      <c r="P2866">
        <v>3450</v>
      </c>
      <c r="R2866">
        <v>0</v>
      </c>
    </row>
    <row r="2867" spans="1:38" x14ac:dyDescent="0.5">
      <c r="A2867">
        <v>14</v>
      </c>
      <c r="B2867">
        <v>1028</v>
      </c>
      <c r="C2867">
        <v>2016</v>
      </c>
      <c r="D2867">
        <v>99</v>
      </c>
      <c r="E2867">
        <v>99</v>
      </c>
      <c r="F2867">
        <v>99</v>
      </c>
      <c r="G2867">
        <v>99</v>
      </c>
      <c r="H2867">
        <v>99</v>
      </c>
      <c r="I2867">
        <v>99</v>
      </c>
      <c r="J2867">
        <v>999</v>
      </c>
      <c r="K2867">
        <v>99</v>
      </c>
      <c r="L2867">
        <v>99</v>
      </c>
      <c r="M2867">
        <v>99</v>
      </c>
      <c r="N2867">
        <v>99</v>
      </c>
      <c r="O2867">
        <v>4</v>
      </c>
      <c r="P2867">
        <v>3450</v>
      </c>
      <c r="R2867">
        <v>0</v>
      </c>
    </row>
    <row r="2868" spans="1:38" x14ac:dyDescent="0.5">
      <c r="A2868">
        <v>14</v>
      </c>
      <c r="B2868">
        <v>1029</v>
      </c>
      <c r="C2868">
        <v>2017</v>
      </c>
      <c r="D2868">
        <v>99</v>
      </c>
      <c r="E2868">
        <v>99</v>
      </c>
      <c r="F2868">
        <v>99</v>
      </c>
      <c r="G2868">
        <v>99</v>
      </c>
      <c r="H2868">
        <v>99</v>
      </c>
      <c r="I2868">
        <v>99</v>
      </c>
      <c r="J2868">
        <v>999</v>
      </c>
      <c r="K2868">
        <v>99</v>
      </c>
      <c r="L2868">
        <v>99</v>
      </c>
      <c r="M2868">
        <v>99</v>
      </c>
      <c r="N2868">
        <v>99</v>
      </c>
      <c r="O2868">
        <v>4</v>
      </c>
      <c r="P2868">
        <v>3450</v>
      </c>
      <c r="R2868">
        <v>0</v>
      </c>
    </row>
    <row r="2869" spans="1:38" x14ac:dyDescent="0.5">
      <c r="A2869">
        <v>14</v>
      </c>
      <c r="B2869">
        <v>1030</v>
      </c>
      <c r="C2869">
        <v>2018</v>
      </c>
      <c r="D2869">
        <v>99</v>
      </c>
      <c r="E2869">
        <v>99</v>
      </c>
      <c r="F2869">
        <v>99</v>
      </c>
      <c r="G2869">
        <v>99</v>
      </c>
      <c r="H2869">
        <v>99</v>
      </c>
      <c r="I2869">
        <v>99</v>
      </c>
      <c r="J2869">
        <v>999</v>
      </c>
      <c r="K2869">
        <v>99</v>
      </c>
      <c r="L2869">
        <v>99</v>
      </c>
      <c r="M2869">
        <v>99</v>
      </c>
      <c r="N2869">
        <v>99</v>
      </c>
      <c r="O2869">
        <v>4</v>
      </c>
      <c r="P2869">
        <v>3450</v>
      </c>
      <c r="R2869">
        <v>0</v>
      </c>
    </row>
    <row r="2870" spans="1:38" x14ac:dyDescent="0.5">
      <c r="A2870">
        <v>14</v>
      </c>
      <c r="B2870">
        <v>1031</v>
      </c>
      <c r="C2870">
        <v>2019</v>
      </c>
      <c r="D2870">
        <v>99</v>
      </c>
      <c r="E2870">
        <v>99</v>
      </c>
      <c r="F2870">
        <v>99</v>
      </c>
      <c r="G2870">
        <v>99</v>
      </c>
      <c r="H2870">
        <v>99</v>
      </c>
      <c r="I2870">
        <v>99</v>
      </c>
      <c r="J2870">
        <v>999</v>
      </c>
      <c r="K2870">
        <v>99</v>
      </c>
      <c r="L2870">
        <v>99</v>
      </c>
      <c r="M2870">
        <v>99</v>
      </c>
      <c r="N2870">
        <v>99</v>
      </c>
      <c r="O2870">
        <v>4</v>
      </c>
      <c r="P2870">
        <v>3450</v>
      </c>
      <c r="R2870">
        <v>0</v>
      </c>
    </row>
    <row r="2871" spans="1:38" x14ac:dyDescent="0.5">
      <c r="A2871">
        <v>14</v>
      </c>
      <c r="B2871">
        <v>1032</v>
      </c>
      <c r="C2871">
        <v>2020</v>
      </c>
      <c r="D2871">
        <v>99</v>
      </c>
      <c r="E2871">
        <v>99</v>
      </c>
      <c r="F2871">
        <v>99</v>
      </c>
      <c r="G2871">
        <v>99</v>
      </c>
      <c r="H2871">
        <v>99</v>
      </c>
      <c r="I2871">
        <v>99</v>
      </c>
      <c r="J2871">
        <v>999</v>
      </c>
      <c r="K2871">
        <v>99</v>
      </c>
      <c r="L2871">
        <v>99</v>
      </c>
      <c r="M2871">
        <v>99</v>
      </c>
      <c r="N2871">
        <v>99</v>
      </c>
      <c r="O2871">
        <v>4</v>
      </c>
      <c r="P2871">
        <v>3450</v>
      </c>
      <c r="R2871">
        <v>0</v>
      </c>
    </row>
    <row r="2872" spans="1:38" x14ac:dyDescent="0.5">
      <c r="A2872">
        <v>14</v>
      </c>
      <c r="B2872">
        <v>1033</v>
      </c>
      <c r="C2872">
        <v>2021</v>
      </c>
      <c r="D2872">
        <v>99</v>
      </c>
      <c r="E2872">
        <v>99</v>
      </c>
      <c r="F2872">
        <v>99</v>
      </c>
      <c r="G2872">
        <v>99</v>
      </c>
      <c r="H2872">
        <v>99</v>
      </c>
      <c r="I2872">
        <v>99</v>
      </c>
      <c r="J2872">
        <v>999</v>
      </c>
      <c r="K2872">
        <v>99</v>
      </c>
      <c r="L2872">
        <v>99</v>
      </c>
      <c r="M2872">
        <v>99</v>
      </c>
      <c r="N2872">
        <v>99</v>
      </c>
      <c r="O2872">
        <v>4</v>
      </c>
      <c r="P2872">
        <v>3450</v>
      </c>
      <c r="R2872">
        <v>0</v>
      </c>
    </row>
    <row r="2873" spans="1:38" x14ac:dyDescent="0.5">
      <c r="A2873">
        <v>14</v>
      </c>
      <c r="B2873">
        <v>1034</v>
      </c>
      <c r="C2873">
        <v>2022</v>
      </c>
      <c r="D2873">
        <v>99</v>
      </c>
      <c r="E2873">
        <v>99</v>
      </c>
      <c r="F2873">
        <v>99</v>
      </c>
      <c r="G2873">
        <v>99</v>
      </c>
      <c r="H2873">
        <v>99</v>
      </c>
      <c r="I2873">
        <v>99</v>
      </c>
      <c r="J2873">
        <v>999</v>
      </c>
      <c r="K2873">
        <v>99</v>
      </c>
      <c r="L2873">
        <v>99</v>
      </c>
      <c r="M2873">
        <v>99</v>
      </c>
      <c r="N2873">
        <v>99</v>
      </c>
      <c r="O2873">
        <v>4</v>
      </c>
      <c r="P2873">
        <v>3450</v>
      </c>
      <c r="R2873">
        <v>0</v>
      </c>
    </row>
    <row r="2874" spans="1:38" x14ac:dyDescent="0.5">
      <c r="A2874">
        <v>14</v>
      </c>
      <c r="B2874">
        <v>1035</v>
      </c>
      <c r="C2874">
        <v>2012</v>
      </c>
      <c r="D2874">
        <v>99</v>
      </c>
      <c r="E2874">
        <v>99</v>
      </c>
      <c r="F2874">
        <v>99</v>
      </c>
      <c r="G2874">
        <v>99</v>
      </c>
      <c r="H2874">
        <v>99</v>
      </c>
      <c r="I2874">
        <v>99</v>
      </c>
      <c r="J2874">
        <v>999</v>
      </c>
      <c r="K2874">
        <v>99</v>
      </c>
      <c r="L2874">
        <v>99</v>
      </c>
      <c r="M2874">
        <v>99</v>
      </c>
      <c r="N2874">
        <v>99</v>
      </c>
      <c r="O2874">
        <v>4</v>
      </c>
      <c r="P2874">
        <v>3451</v>
      </c>
      <c r="R2874">
        <v>0</v>
      </c>
    </row>
    <row r="2875" spans="1:38" x14ac:dyDescent="0.5">
      <c r="A2875">
        <v>14</v>
      </c>
      <c r="B2875">
        <v>1036</v>
      </c>
      <c r="C2875">
        <v>2013</v>
      </c>
      <c r="D2875">
        <v>99</v>
      </c>
      <c r="E2875">
        <v>99</v>
      </c>
      <c r="F2875">
        <v>99</v>
      </c>
      <c r="G2875">
        <v>99</v>
      </c>
      <c r="H2875">
        <v>99</v>
      </c>
      <c r="I2875">
        <v>99</v>
      </c>
      <c r="J2875">
        <v>999</v>
      </c>
      <c r="K2875">
        <v>99</v>
      </c>
      <c r="L2875">
        <v>99</v>
      </c>
      <c r="M2875">
        <v>99</v>
      </c>
      <c r="N2875">
        <v>99</v>
      </c>
      <c r="O2875">
        <v>4</v>
      </c>
      <c r="P2875">
        <v>3451</v>
      </c>
      <c r="R2875">
        <v>0</v>
      </c>
    </row>
    <row r="2876" spans="1:38" x14ac:dyDescent="0.5">
      <c r="A2876">
        <v>14</v>
      </c>
      <c r="B2876">
        <v>1037</v>
      </c>
      <c r="C2876">
        <v>2014</v>
      </c>
      <c r="D2876">
        <v>99</v>
      </c>
      <c r="E2876">
        <v>99</v>
      </c>
      <c r="F2876">
        <v>99</v>
      </c>
      <c r="G2876">
        <v>99</v>
      </c>
      <c r="H2876">
        <v>99</v>
      </c>
      <c r="I2876">
        <v>99</v>
      </c>
      <c r="J2876">
        <v>999</v>
      </c>
      <c r="K2876">
        <v>99</v>
      </c>
      <c r="L2876">
        <v>99</v>
      </c>
      <c r="M2876">
        <v>99</v>
      </c>
      <c r="N2876">
        <v>99</v>
      </c>
      <c r="O2876">
        <v>4</v>
      </c>
      <c r="P2876">
        <v>3451</v>
      </c>
      <c r="R2876">
        <v>0</v>
      </c>
    </row>
    <row r="2877" spans="1:38" x14ac:dyDescent="0.5">
      <c r="A2877">
        <v>14</v>
      </c>
      <c r="B2877">
        <v>1038</v>
      </c>
      <c r="C2877">
        <v>2015</v>
      </c>
      <c r="D2877">
        <v>99</v>
      </c>
      <c r="E2877">
        <v>99</v>
      </c>
      <c r="F2877">
        <v>99</v>
      </c>
      <c r="G2877">
        <v>99</v>
      </c>
      <c r="H2877">
        <v>99</v>
      </c>
      <c r="I2877">
        <v>99</v>
      </c>
      <c r="J2877">
        <v>999</v>
      </c>
      <c r="K2877">
        <v>99</v>
      </c>
      <c r="L2877">
        <v>99</v>
      </c>
      <c r="M2877">
        <v>99</v>
      </c>
      <c r="N2877">
        <v>99</v>
      </c>
      <c r="O2877">
        <v>4</v>
      </c>
      <c r="P2877">
        <v>3451</v>
      </c>
      <c r="R2877">
        <v>0</v>
      </c>
    </row>
    <row r="2878" spans="1:38" x14ac:dyDescent="0.5">
      <c r="A2878">
        <v>14</v>
      </c>
      <c r="B2878">
        <v>1039</v>
      </c>
      <c r="C2878">
        <v>2016</v>
      </c>
      <c r="D2878">
        <v>99</v>
      </c>
      <c r="E2878">
        <v>99</v>
      </c>
      <c r="F2878">
        <v>99</v>
      </c>
      <c r="G2878">
        <v>99</v>
      </c>
      <c r="H2878">
        <v>99</v>
      </c>
      <c r="I2878">
        <v>99</v>
      </c>
      <c r="J2878">
        <v>999</v>
      </c>
      <c r="K2878">
        <v>99</v>
      </c>
      <c r="L2878">
        <v>99</v>
      </c>
      <c r="M2878">
        <v>99</v>
      </c>
      <c r="N2878">
        <v>99</v>
      </c>
      <c r="O2878">
        <v>4</v>
      </c>
      <c r="P2878">
        <v>3451</v>
      </c>
      <c r="R2878">
        <v>0</v>
      </c>
    </row>
    <row r="2879" spans="1:38" x14ac:dyDescent="0.5">
      <c r="A2879">
        <v>14</v>
      </c>
      <c r="B2879">
        <v>1040</v>
      </c>
      <c r="C2879">
        <v>2017</v>
      </c>
      <c r="D2879">
        <v>99</v>
      </c>
      <c r="E2879">
        <v>99</v>
      </c>
      <c r="F2879">
        <v>99</v>
      </c>
      <c r="G2879">
        <v>99</v>
      </c>
      <c r="H2879">
        <v>99</v>
      </c>
      <c r="I2879">
        <v>99</v>
      </c>
      <c r="J2879">
        <v>999</v>
      </c>
      <c r="K2879">
        <v>99</v>
      </c>
      <c r="L2879">
        <v>99</v>
      </c>
      <c r="M2879">
        <v>99</v>
      </c>
      <c r="N2879">
        <v>99</v>
      </c>
      <c r="O2879">
        <v>4</v>
      </c>
      <c r="P2879">
        <v>3451</v>
      </c>
      <c r="R2879">
        <v>0</v>
      </c>
    </row>
    <row r="2880" spans="1:38" x14ac:dyDescent="0.5">
      <c r="A2880">
        <v>14</v>
      </c>
      <c r="B2880">
        <v>1041</v>
      </c>
      <c r="C2880">
        <v>2018</v>
      </c>
      <c r="D2880">
        <v>99</v>
      </c>
      <c r="E2880">
        <v>99</v>
      </c>
      <c r="F2880">
        <v>99</v>
      </c>
      <c r="G2880">
        <v>99</v>
      </c>
      <c r="H2880">
        <v>99</v>
      </c>
      <c r="I2880">
        <v>99</v>
      </c>
      <c r="J2880">
        <v>999</v>
      </c>
      <c r="K2880">
        <v>99</v>
      </c>
      <c r="L2880">
        <v>99</v>
      </c>
      <c r="M2880">
        <v>99</v>
      </c>
      <c r="N2880">
        <v>99</v>
      </c>
      <c r="O2880">
        <v>4</v>
      </c>
      <c r="P2880">
        <v>3451</v>
      </c>
      <c r="Q2880">
        <v>1</v>
      </c>
      <c r="R2880">
        <v>1</v>
      </c>
      <c r="S2880">
        <v>1</v>
      </c>
      <c r="T2880">
        <v>14</v>
      </c>
      <c r="U2880">
        <v>56</v>
      </c>
      <c r="V2880">
        <v>113.5427952329361</v>
      </c>
      <c r="W2880">
        <v>104.8</v>
      </c>
      <c r="X2880">
        <v>0</v>
      </c>
      <c r="Y2880">
        <v>0</v>
      </c>
      <c r="AA2880">
        <v>3.9940887486519961E-3</v>
      </c>
      <c r="AB2880">
        <v>5.2111697246155376E-3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</row>
    <row r="2881" spans="1:18" x14ac:dyDescent="0.5">
      <c r="A2881">
        <v>14</v>
      </c>
      <c r="B2881">
        <v>1042</v>
      </c>
      <c r="C2881">
        <v>2019</v>
      </c>
      <c r="D2881">
        <v>99</v>
      </c>
      <c r="E2881">
        <v>99</v>
      </c>
      <c r="F2881">
        <v>99</v>
      </c>
      <c r="G2881">
        <v>99</v>
      </c>
      <c r="H2881">
        <v>99</v>
      </c>
      <c r="I2881">
        <v>99</v>
      </c>
      <c r="J2881">
        <v>999</v>
      </c>
      <c r="K2881">
        <v>99</v>
      </c>
      <c r="L2881">
        <v>99</v>
      </c>
      <c r="M2881">
        <v>99</v>
      </c>
      <c r="N2881">
        <v>99</v>
      </c>
      <c r="O2881">
        <v>4</v>
      </c>
      <c r="P2881">
        <v>3451</v>
      </c>
      <c r="R2881">
        <v>0</v>
      </c>
    </row>
    <row r="2882" spans="1:18" x14ac:dyDescent="0.5">
      <c r="A2882">
        <v>14</v>
      </c>
      <c r="B2882">
        <v>1043</v>
      </c>
      <c r="C2882">
        <v>2020</v>
      </c>
      <c r="D2882">
        <v>99</v>
      </c>
      <c r="E2882">
        <v>99</v>
      </c>
      <c r="F2882">
        <v>99</v>
      </c>
      <c r="G2882">
        <v>99</v>
      </c>
      <c r="H2882">
        <v>99</v>
      </c>
      <c r="I2882">
        <v>99</v>
      </c>
      <c r="J2882">
        <v>999</v>
      </c>
      <c r="K2882">
        <v>99</v>
      </c>
      <c r="L2882">
        <v>99</v>
      </c>
      <c r="M2882">
        <v>99</v>
      </c>
      <c r="N2882">
        <v>99</v>
      </c>
      <c r="O2882">
        <v>4</v>
      </c>
      <c r="P2882">
        <v>3451</v>
      </c>
      <c r="R2882">
        <v>0</v>
      </c>
    </row>
    <row r="2883" spans="1:18" x14ac:dyDescent="0.5">
      <c r="A2883">
        <v>14</v>
      </c>
      <c r="B2883">
        <v>1044</v>
      </c>
      <c r="C2883">
        <v>2021</v>
      </c>
      <c r="D2883">
        <v>99</v>
      </c>
      <c r="E2883">
        <v>99</v>
      </c>
      <c r="F2883">
        <v>99</v>
      </c>
      <c r="G2883">
        <v>99</v>
      </c>
      <c r="H2883">
        <v>99</v>
      </c>
      <c r="I2883">
        <v>99</v>
      </c>
      <c r="J2883">
        <v>999</v>
      </c>
      <c r="K2883">
        <v>99</v>
      </c>
      <c r="L2883">
        <v>99</v>
      </c>
      <c r="M2883">
        <v>99</v>
      </c>
      <c r="N2883">
        <v>99</v>
      </c>
      <c r="O2883">
        <v>4</v>
      </c>
      <c r="P2883">
        <v>3451</v>
      </c>
      <c r="R2883">
        <v>0</v>
      </c>
    </row>
    <row r="2884" spans="1:18" x14ac:dyDescent="0.5">
      <c r="A2884">
        <v>14</v>
      </c>
      <c r="B2884">
        <v>1045</v>
      </c>
      <c r="C2884">
        <v>2022</v>
      </c>
      <c r="D2884">
        <v>99</v>
      </c>
      <c r="E2884">
        <v>99</v>
      </c>
      <c r="F2884">
        <v>99</v>
      </c>
      <c r="G2884">
        <v>99</v>
      </c>
      <c r="H2884">
        <v>99</v>
      </c>
      <c r="I2884">
        <v>99</v>
      </c>
      <c r="J2884">
        <v>999</v>
      </c>
      <c r="K2884">
        <v>99</v>
      </c>
      <c r="L2884">
        <v>99</v>
      </c>
      <c r="M2884">
        <v>99</v>
      </c>
      <c r="N2884">
        <v>99</v>
      </c>
      <c r="O2884">
        <v>4</v>
      </c>
      <c r="P2884">
        <v>3451</v>
      </c>
      <c r="R2884">
        <v>0</v>
      </c>
    </row>
    <row r="2885" spans="1:18" x14ac:dyDescent="0.5">
      <c r="A2885">
        <v>14</v>
      </c>
      <c r="B2885">
        <v>1046</v>
      </c>
      <c r="C2885">
        <v>2012</v>
      </c>
      <c r="D2885">
        <v>99</v>
      </c>
      <c r="E2885">
        <v>99</v>
      </c>
      <c r="F2885">
        <v>99</v>
      </c>
      <c r="G2885">
        <v>99</v>
      </c>
      <c r="H2885">
        <v>99</v>
      </c>
      <c r="I2885">
        <v>99</v>
      </c>
      <c r="J2885">
        <v>999</v>
      </c>
      <c r="K2885">
        <v>99</v>
      </c>
      <c r="L2885">
        <v>99</v>
      </c>
      <c r="M2885">
        <v>99</v>
      </c>
      <c r="N2885">
        <v>99</v>
      </c>
      <c r="O2885">
        <v>4</v>
      </c>
      <c r="P2885">
        <v>3452</v>
      </c>
      <c r="R2885">
        <v>0</v>
      </c>
    </row>
    <row r="2886" spans="1:18" x14ac:dyDescent="0.5">
      <c r="A2886">
        <v>14</v>
      </c>
      <c r="B2886">
        <v>1047</v>
      </c>
      <c r="C2886">
        <v>2013</v>
      </c>
      <c r="D2886">
        <v>99</v>
      </c>
      <c r="E2886">
        <v>99</v>
      </c>
      <c r="F2886">
        <v>99</v>
      </c>
      <c r="G2886">
        <v>99</v>
      </c>
      <c r="H2886">
        <v>99</v>
      </c>
      <c r="I2886">
        <v>99</v>
      </c>
      <c r="J2886">
        <v>999</v>
      </c>
      <c r="K2886">
        <v>99</v>
      </c>
      <c r="L2886">
        <v>99</v>
      </c>
      <c r="M2886">
        <v>99</v>
      </c>
      <c r="N2886">
        <v>99</v>
      </c>
      <c r="O2886">
        <v>4</v>
      </c>
      <c r="P2886">
        <v>3452</v>
      </c>
      <c r="R2886">
        <v>0</v>
      </c>
    </row>
    <row r="2887" spans="1:18" x14ac:dyDescent="0.5">
      <c r="A2887">
        <v>14</v>
      </c>
      <c r="B2887">
        <v>1048</v>
      </c>
      <c r="C2887">
        <v>2014</v>
      </c>
      <c r="D2887">
        <v>99</v>
      </c>
      <c r="E2887">
        <v>99</v>
      </c>
      <c r="F2887">
        <v>99</v>
      </c>
      <c r="G2887">
        <v>99</v>
      </c>
      <c r="H2887">
        <v>99</v>
      </c>
      <c r="I2887">
        <v>99</v>
      </c>
      <c r="J2887">
        <v>999</v>
      </c>
      <c r="K2887">
        <v>99</v>
      </c>
      <c r="L2887">
        <v>99</v>
      </c>
      <c r="M2887">
        <v>99</v>
      </c>
      <c r="N2887">
        <v>99</v>
      </c>
      <c r="O2887">
        <v>4</v>
      </c>
      <c r="P2887">
        <v>3452</v>
      </c>
      <c r="R2887">
        <v>0</v>
      </c>
    </row>
    <row r="2888" spans="1:18" x14ac:dyDescent="0.5">
      <c r="A2888">
        <v>14</v>
      </c>
      <c r="B2888">
        <v>1049</v>
      </c>
      <c r="C2888">
        <v>2015</v>
      </c>
      <c r="D2888">
        <v>99</v>
      </c>
      <c r="E2888">
        <v>99</v>
      </c>
      <c r="F2888">
        <v>99</v>
      </c>
      <c r="G2888">
        <v>99</v>
      </c>
      <c r="H2888">
        <v>99</v>
      </c>
      <c r="I2888">
        <v>99</v>
      </c>
      <c r="J2888">
        <v>999</v>
      </c>
      <c r="K2888">
        <v>99</v>
      </c>
      <c r="L2888">
        <v>99</v>
      </c>
      <c r="M2888">
        <v>99</v>
      </c>
      <c r="N2888">
        <v>99</v>
      </c>
      <c r="O2888">
        <v>4</v>
      </c>
      <c r="P2888">
        <v>3452</v>
      </c>
      <c r="R2888">
        <v>0</v>
      </c>
    </row>
    <row r="2889" spans="1:18" x14ac:dyDescent="0.5">
      <c r="A2889">
        <v>14</v>
      </c>
      <c r="B2889">
        <v>1050</v>
      </c>
      <c r="C2889">
        <v>2016</v>
      </c>
      <c r="D2889">
        <v>99</v>
      </c>
      <c r="E2889">
        <v>99</v>
      </c>
      <c r="F2889">
        <v>99</v>
      </c>
      <c r="G2889">
        <v>99</v>
      </c>
      <c r="H2889">
        <v>99</v>
      </c>
      <c r="I2889">
        <v>99</v>
      </c>
      <c r="J2889">
        <v>999</v>
      </c>
      <c r="K2889">
        <v>99</v>
      </c>
      <c r="L2889">
        <v>99</v>
      </c>
      <c r="M2889">
        <v>99</v>
      </c>
      <c r="N2889">
        <v>99</v>
      </c>
      <c r="O2889">
        <v>4</v>
      </c>
      <c r="P2889">
        <v>3452</v>
      </c>
      <c r="R2889">
        <v>0</v>
      </c>
    </row>
    <row r="2890" spans="1:18" x14ac:dyDescent="0.5">
      <c r="A2890">
        <v>14</v>
      </c>
      <c r="B2890">
        <v>1051</v>
      </c>
      <c r="C2890">
        <v>2017</v>
      </c>
      <c r="D2890">
        <v>99</v>
      </c>
      <c r="E2890">
        <v>99</v>
      </c>
      <c r="F2890">
        <v>99</v>
      </c>
      <c r="G2890">
        <v>99</v>
      </c>
      <c r="H2890">
        <v>99</v>
      </c>
      <c r="I2890">
        <v>99</v>
      </c>
      <c r="J2890">
        <v>999</v>
      </c>
      <c r="K2890">
        <v>99</v>
      </c>
      <c r="L2890">
        <v>99</v>
      </c>
      <c r="M2890">
        <v>99</v>
      </c>
      <c r="N2890">
        <v>99</v>
      </c>
      <c r="O2890">
        <v>4</v>
      </c>
      <c r="P2890">
        <v>3452</v>
      </c>
      <c r="R2890">
        <v>0</v>
      </c>
    </row>
    <row r="2891" spans="1:18" x14ac:dyDescent="0.5">
      <c r="A2891">
        <v>14</v>
      </c>
      <c r="B2891">
        <v>1052</v>
      </c>
      <c r="C2891">
        <v>2018</v>
      </c>
      <c r="D2891">
        <v>99</v>
      </c>
      <c r="E2891">
        <v>99</v>
      </c>
      <c r="F2891">
        <v>99</v>
      </c>
      <c r="G2891">
        <v>99</v>
      </c>
      <c r="H2891">
        <v>99</v>
      </c>
      <c r="I2891">
        <v>99</v>
      </c>
      <c r="J2891">
        <v>999</v>
      </c>
      <c r="K2891">
        <v>99</v>
      </c>
      <c r="L2891">
        <v>99</v>
      </c>
      <c r="M2891">
        <v>99</v>
      </c>
      <c r="N2891">
        <v>99</v>
      </c>
      <c r="O2891">
        <v>4</v>
      </c>
      <c r="P2891">
        <v>3452</v>
      </c>
      <c r="R2891">
        <v>0</v>
      </c>
    </row>
    <row r="2892" spans="1:18" x14ac:dyDescent="0.5">
      <c r="A2892">
        <v>14</v>
      </c>
      <c r="B2892">
        <v>1053</v>
      </c>
      <c r="C2892">
        <v>2019</v>
      </c>
      <c r="D2892">
        <v>99</v>
      </c>
      <c r="E2892">
        <v>99</v>
      </c>
      <c r="F2892">
        <v>99</v>
      </c>
      <c r="G2892">
        <v>99</v>
      </c>
      <c r="H2892">
        <v>99</v>
      </c>
      <c r="I2892">
        <v>99</v>
      </c>
      <c r="J2892">
        <v>999</v>
      </c>
      <c r="K2892">
        <v>99</v>
      </c>
      <c r="L2892">
        <v>99</v>
      </c>
      <c r="M2892">
        <v>99</v>
      </c>
      <c r="N2892">
        <v>99</v>
      </c>
      <c r="O2892">
        <v>4</v>
      </c>
      <c r="P2892">
        <v>3452</v>
      </c>
      <c r="R2892">
        <v>0</v>
      </c>
    </row>
    <row r="2893" spans="1:18" x14ac:dyDescent="0.5">
      <c r="A2893">
        <v>14</v>
      </c>
      <c r="B2893">
        <v>1054</v>
      </c>
      <c r="C2893">
        <v>2020</v>
      </c>
      <c r="D2893">
        <v>99</v>
      </c>
      <c r="E2893">
        <v>99</v>
      </c>
      <c r="F2893">
        <v>99</v>
      </c>
      <c r="G2893">
        <v>99</v>
      </c>
      <c r="H2893">
        <v>99</v>
      </c>
      <c r="I2893">
        <v>99</v>
      </c>
      <c r="J2893">
        <v>999</v>
      </c>
      <c r="K2893">
        <v>99</v>
      </c>
      <c r="L2893">
        <v>99</v>
      </c>
      <c r="M2893">
        <v>99</v>
      </c>
      <c r="N2893">
        <v>99</v>
      </c>
      <c r="O2893">
        <v>4</v>
      </c>
      <c r="P2893">
        <v>3452</v>
      </c>
      <c r="R2893">
        <v>0</v>
      </c>
    </row>
    <row r="2894" spans="1:18" x14ac:dyDescent="0.5">
      <c r="A2894">
        <v>14</v>
      </c>
      <c r="B2894">
        <v>1055</v>
      </c>
      <c r="C2894">
        <v>2021</v>
      </c>
      <c r="D2894">
        <v>99</v>
      </c>
      <c r="E2894">
        <v>99</v>
      </c>
      <c r="F2894">
        <v>99</v>
      </c>
      <c r="G2894">
        <v>99</v>
      </c>
      <c r="H2894">
        <v>99</v>
      </c>
      <c r="I2894">
        <v>99</v>
      </c>
      <c r="J2894">
        <v>999</v>
      </c>
      <c r="K2894">
        <v>99</v>
      </c>
      <c r="L2894">
        <v>99</v>
      </c>
      <c r="M2894">
        <v>99</v>
      </c>
      <c r="N2894">
        <v>99</v>
      </c>
      <c r="O2894">
        <v>4</v>
      </c>
      <c r="P2894">
        <v>3452</v>
      </c>
      <c r="R2894">
        <v>0</v>
      </c>
    </row>
    <row r="2895" spans="1:18" x14ac:dyDescent="0.5">
      <c r="A2895">
        <v>14</v>
      </c>
      <c r="B2895">
        <v>1056</v>
      </c>
      <c r="C2895">
        <v>2022</v>
      </c>
      <c r="D2895">
        <v>99</v>
      </c>
      <c r="E2895">
        <v>99</v>
      </c>
      <c r="F2895">
        <v>99</v>
      </c>
      <c r="G2895">
        <v>99</v>
      </c>
      <c r="H2895">
        <v>99</v>
      </c>
      <c r="I2895">
        <v>99</v>
      </c>
      <c r="J2895">
        <v>999</v>
      </c>
      <c r="K2895">
        <v>99</v>
      </c>
      <c r="L2895">
        <v>99</v>
      </c>
      <c r="M2895">
        <v>99</v>
      </c>
      <c r="N2895">
        <v>99</v>
      </c>
      <c r="O2895">
        <v>4</v>
      </c>
      <c r="P2895">
        <v>3452</v>
      </c>
      <c r="R2895">
        <v>0</v>
      </c>
    </row>
    <row r="2896" spans="1:18" x14ac:dyDescent="0.5">
      <c r="A2896">
        <v>14</v>
      </c>
      <c r="B2896">
        <v>1057</v>
      </c>
      <c r="C2896">
        <v>2012</v>
      </c>
      <c r="D2896">
        <v>99</v>
      </c>
      <c r="E2896">
        <v>99</v>
      </c>
      <c r="F2896">
        <v>99</v>
      </c>
      <c r="G2896">
        <v>99</v>
      </c>
      <c r="H2896">
        <v>99</v>
      </c>
      <c r="I2896">
        <v>99</v>
      </c>
      <c r="J2896">
        <v>999</v>
      </c>
      <c r="K2896">
        <v>99</v>
      </c>
      <c r="L2896">
        <v>99</v>
      </c>
      <c r="M2896">
        <v>99</v>
      </c>
      <c r="N2896">
        <v>99</v>
      </c>
      <c r="O2896">
        <v>4</v>
      </c>
      <c r="P2896">
        <v>3453</v>
      </c>
      <c r="R2896">
        <v>0</v>
      </c>
    </row>
    <row r="2897" spans="1:18" x14ac:dyDescent="0.5">
      <c r="A2897">
        <v>14</v>
      </c>
      <c r="B2897">
        <v>1058</v>
      </c>
      <c r="C2897">
        <v>2013</v>
      </c>
      <c r="D2897">
        <v>99</v>
      </c>
      <c r="E2897">
        <v>99</v>
      </c>
      <c r="F2897">
        <v>99</v>
      </c>
      <c r="G2897">
        <v>99</v>
      </c>
      <c r="H2897">
        <v>99</v>
      </c>
      <c r="I2897">
        <v>99</v>
      </c>
      <c r="J2897">
        <v>999</v>
      </c>
      <c r="K2897">
        <v>99</v>
      </c>
      <c r="L2897">
        <v>99</v>
      </c>
      <c r="M2897">
        <v>99</v>
      </c>
      <c r="N2897">
        <v>99</v>
      </c>
      <c r="O2897">
        <v>4</v>
      </c>
      <c r="P2897">
        <v>3453</v>
      </c>
      <c r="R2897">
        <v>0</v>
      </c>
    </row>
    <row r="2898" spans="1:18" x14ac:dyDescent="0.5">
      <c r="A2898">
        <v>14</v>
      </c>
      <c r="B2898">
        <v>1059</v>
      </c>
      <c r="C2898">
        <v>2014</v>
      </c>
      <c r="D2898">
        <v>99</v>
      </c>
      <c r="E2898">
        <v>99</v>
      </c>
      <c r="F2898">
        <v>99</v>
      </c>
      <c r="G2898">
        <v>99</v>
      </c>
      <c r="H2898">
        <v>99</v>
      </c>
      <c r="I2898">
        <v>99</v>
      </c>
      <c r="J2898">
        <v>999</v>
      </c>
      <c r="K2898">
        <v>99</v>
      </c>
      <c r="L2898">
        <v>99</v>
      </c>
      <c r="M2898">
        <v>99</v>
      </c>
      <c r="N2898">
        <v>99</v>
      </c>
      <c r="O2898">
        <v>4</v>
      </c>
      <c r="P2898">
        <v>3453</v>
      </c>
      <c r="R2898">
        <v>0</v>
      </c>
    </row>
    <row r="2899" spans="1:18" x14ac:dyDescent="0.5">
      <c r="A2899">
        <v>14</v>
      </c>
      <c r="B2899">
        <v>1060</v>
      </c>
      <c r="C2899">
        <v>2015</v>
      </c>
      <c r="D2899">
        <v>99</v>
      </c>
      <c r="E2899">
        <v>99</v>
      </c>
      <c r="F2899">
        <v>99</v>
      </c>
      <c r="G2899">
        <v>99</v>
      </c>
      <c r="H2899">
        <v>99</v>
      </c>
      <c r="I2899">
        <v>99</v>
      </c>
      <c r="J2899">
        <v>999</v>
      </c>
      <c r="K2899">
        <v>99</v>
      </c>
      <c r="L2899">
        <v>99</v>
      </c>
      <c r="M2899">
        <v>99</v>
      </c>
      <c r="N2899">
        <v>99</v>
      </c>
      <c r="O2899">
        <v>4</v>
      </c>
      <c r="P2899">
        <v>3453</v>
      </c>
      <c r="R2899">
        <v>0</v>
      </c>
    </row>
    <row r="2900" spans="1:18" x14ac:dyDescent="0.5">
      <c r="A2900">
        <v>14</v>
      </c>
      <c r="B2900">
        <v>1061</v>
      </c>
      <c r="C2900">
        <v>2016</v>
      </c>
      <c r="D2900">
        <v>99</v>
      </c>
      <c r="E2900">
        <v>99</v>
      </c>
      <c r="F2900">
        <v>99</v>
      </c>
      <c r="G2900">
        <v>99</v>
      </c>
      <c r="H2900">
        <v>99</v>
      </c>
      <c r="I2900">
        <v>99</v>
      </c>
      <c r="J2900">
        <v>999</v>
      </c>
      <c r="K2900">
        <v>99</v>
      </c>
      <c r="L2900">
        <v>99</v>
      </c>
      <c r="M2900">
        <v>99</v>
      </c>
      <c r="N2900">
        <v>99</v>
      </c>
      <c r="O2900">
        <v>4</v>
      </c>
      <c r="P2900">
        <v>3453</v>
      </c>
      <c r="R2900">
        <v>0</v>
      </c>
    </row>
    <row r="2901" spans="1:18" x14ac:dyDescent="0.5">
      <c r="A2901">
        <v>14</v>
      </c>
      <c r="B2901">
        <v>1062</v>
      </c>
      <c r="C2901">
        <v>2017</v>
      </c>
      <c r="D2901">
        <v>99</v>
      </c>
      <c r="E2901">
        <v>99</v>
      </c>
      <c r="F2901">
        <v>99</v>
      </c>
      <c r="G2901">
        <v>99</v>
      </c>
      <c r="H2901">
        <v>99</v>
      </c>
      <c r="I2901">
        <v>99</v>
      </c>
      <c r="J2901">
        <v>999</v>
      </c>
      <c r="K2901">
        <v>99</v>
      </c>
      <c r="L2901">
        <v>99</v>
      </c>
      <c r="M2901">
        <v>99</v>
      </c>
      <c r="N2901">
        <v>99</v>
      </c>
      <c r="O2901">
        <v>4</v>
      </c>
      <c r="P2901">
        <v>3453</v>
      </c>
      <c r="R2901">
        <v>0</v>
      </c>
    </row>
    <row r="2902" spans="1:18" x14ac:dyDescent="0.5">
      <c r="A2902">
        <v>14</v>
      </c>
      <c r="B2902">
        <v>1063</v>
      </c>
      <c r="C2902">
        <v>2018</v>
      </c>
      <c r="D2902">
        <v>99</v>
      </c>
      <c r="E2902">
        <v>99</v>
      </c>
      <c r="F2902">
        <v>99</v>
      </c>
      <c r="G2902">
        <v>99</v>
      </c>
      <c r="H2902">
        <v>99</v>
      </c>
      <c r="I2902">
        <v>99</v>
      </c>
      <c r="J2902">
        <v>999</v>
      </c>
      <c r="K2902">
        <v>99</v>
      </c>
      <c r="L2902">
        <v>99</v>
      </c>
      <c r="M2902">
        <v>99</v>
      </c>
      <c r="N2902">
        <v>99</v>
      </c>
      <c r="O2902">
        <v>4</v>
      </c>
      <c r="P2902">
        <v>3453</v>
      </c>
      <c r="R2902">
        <v>0</v>
      </c>
    </row>
    <row r="2903" spans="1:18" x14ac:dyDescent="0.5">
      <c r="A2903">
        <v>14</v>
      </c>
      <c r="B2903">
        <v>1064</v>
      </c>
      <c r="C2903">
        <v>2019</v>
      </c>
      <c r="D2903">
        <v>99</v>
      </c>
      <c r="E2903">
        <v>99</v>
      </c>
      <c r="F2903">
        <v>99</v>
      </c>
      <c r="G2903">
        <v>99</v>
      </c>
      <c r="H2903">
        <v>99</v>
      </c>
      <c r="I2903">
        <v>99</v>
      </c>
      <c r="J2903">
        <v>999</v>
      </c>
      <c r="K2903">
        <v>99</v>
      </c>
      <c r="L2903">
        <v>99</v>
      </c>
      <c r="M2903">
        <v>99</v>
      </c>
      <c r="N2903">
        <v>99</v>
      </c>
      <c r="O2903">
        <v>4</v>
      </c>
      <c r="P2903">
        <v>3453</v>
      </c>
      <c r="R2903">
        <v>0</v>
      </c>
    </row>
    <row r="2904" spans="1:18" x14ac:dyDescent="0.5">
      <c r="A2904">
        <v>14</v>
      </c>
      <c r="B2904">
        <v>1065</v>
      </c>
      <c r="C2904">
        <v>2020</v>
      </c>
      <c r="D2904">
        <v>99</v>
      </c>
      <c r="E2904">
        <v>99</v>
      </c>
      <c r="F2904">
        <v>99</v>
      </c>
      <c r="G2904">
        <v>99</v>
      </c>
      <c r="H2904">
        <v>99</v>
      </c>
      <c r="I2904">
        <v>99</v>
      </c>
      <c r="J2904">
        <v>999</v>
      </c>
      <c r="K2904">
        <v>99</v>
      </c>
      <c r="L2904">
        <v>99</v>
      </c>
      <c r="M2904">
        <v>99</v>
      </c>
      <c r="N2904">
        <v>99</v>
      </c>
      <c r="O2904">
        <v>4</v>
      </c>
      <c r="P2904">
        <v>3453</v>
      </c>
      <c r="R2904">
        <v>0</v>
      </c>
    </row>
    <row r="2905" spans="1:18" x14ac:dyDescent="0.5">
      <c r="A2905">
        <v>14</v>
      </c>
      <c r="B2905">
        <v>1066</v>
      </c>
      <c r="C2905">
        <v>2021</v>
      </c>
      <c r="D2905">
        <v>99</v>
      </c>
      <c r="E2905">
        <v>99</v>
      </c>
      <c r="F2905">
        <v>99</v>
      </c>
      <c r="G2905">
        <v>99</v>
      </c>
      <c r="H2905">
        <v>99</v>
      </c>
      <c r="I2905">
        <v>99</v>
      </c>
      <c r="J2905">
        <v>999</v>
      </c>
      <c r="K2905">
        <v>99</v>
      </c>
      <c r="L2905">
        <v>99</v>
      </c>
      <c r="M2905">
        <v>99</v>
      </c>
      <c r="N2905">
        <v>99</v>
      </c>
      <c r="O2905">
        <v>4</v>
      </c>
      <c r="P2905">
        <v>3453</v>
      </c>
      <c r="R2905">
        <v>0</v>
      </c>
    </row>
    <row r="2906" spans="1:18" x14ac:dyDescent="0.5">
      <c r="A2906">
        <v>14</v>
      </c>
      <c r="B2906">
        <v>1067</v>
      </c>
      <c r="C2906">
        <v>2022</v>
      </c>
      <c r="D2906">
        <v>99</v>
      </c>
      <c r="E2906">
        <v>99</v>
      </c>
      <c r="F2906">
        <v>99</v>
      </c>
      <c r="G2906">
        <v>99</v>
      </c>
      <c r="H2906">
        <v>99</v>
      </c>
      <c r="I2906">
        <v>99</v>
      </c>
      <c r="J2906">
        <v>999</v>
      </c>
      <c r="K2906">
        <v>99</v>
      </c>
      <c r="L2906">
        <v>99</v>
      </c>
      <c r="M2906">
        <v>99</v>
      </c>
      <c r="N2906">
        <v>99</v>
      </c>
      <c r="O2906">
        <v>4</v>
      </c>
      <c r="P2906">
        <v>3453</v>
      </c>
      <c r="R2906">
        <v>0</v>
      </c>
    </row>
    <row r="2907" spans="1:18" x14ac:dyDescent="0.5">
      <c r="A2907">
        <v>14</v>
      </c>
      <c r="B2907">
        <v>1068</v>
      </c>
      <c r="C2907">
        <v>2012</v>
      </c>
      <c r="D2907">
        <v>99</v>
      </c>
      <c r="E2907">
        <v>99</v>
      </c>
      <c r="F2907">
        <v>99</v>
      </c>
      <c r="G2907">
        <v>99</v>
      </c>
      <c r="H2907">
        <v>99</v>
      </c>
      <c r="I2907">
        <v>99</v>
      </c>
      <c r="J2907">
        <v>999</v>
      </c>
      <c r="K2907">
        <v>99</v>
      </c>
      <c r="L2907">
        <v>99</v>
      </c>
      <c r="M2907">
        <v>99</v>
      </c>
      <c r="N2907">
        <v>99</v>
      </c>
      <c r="O2907">
        <v>4</v>
      </c>
      <c r="P2907">
        <v>3454</v>
      </c>
      <c r="R2907">
        <v>0</v>
      </c>
    </row>
    <row r="2908" spans="1:18" x14ac:dyDescent="0.5">
      <c r="A2908">
        <v>14</v>
      </c>
      <c r="B2908">
        <v>1069</v>
      </c>
      <c r="C2908">
        <v>2013</v>
      </c>
      <c r="D2908">
        <v>99</v>
      </c>
      <c r="E2908">
        <v>99</v>
      </c>
      <c r="F2908">
        <v>99</v>
      </c>
      <c r="G2908">
        <v>99</v>
      </c>
      <c r="H2908">
        <v>99</v>
      </c>
      <c r="I2908">
        <v>99</v>
      </c>
      <c r="J2908">
        <v>999</v>
      </c>
      <c r="K2908">
        <v>99</v>
      </c>
      <c r="L2908">
        <v>99</v>
      </c>
      <c r="M2908">
        <v>99</v>
      </c>
      <c r="N2908">
        <v>99</v>
      </c>
      <c r="O2908">
        <v>4</v>
      </c>
      <c r="P2908">
        <v>3454</v>
      </c>
      <c r="R2908">
        <v>0</v>
      </c>
    </row>
    <row r="2909" spans="1:18" x14ac:dyDescent="0.5">
      <c r="A2909">
        <v>14</v>
      </c>
      <c r="B2909">
        <v>1070</v>
      </c>
      <c r="C2909">
        <v>2014</v>
      </c>
      <c r="D2909">
        <v>99</v>
      </c>
      <c r="E2909">
        <v>99</v>
      </c>
      <c r="F2909">
        <v>99</v>
      </c>
      <c r="G2909">
        <v>99</v>
      </c>
      <c r="H2909">
        <v>99</v>
      </c>
      <c r="I2909">
        <v>99</v>
      </c>
      <c r="J2909">
        <v>999</v>
      </c>
      <c r="K2909">
        <v>99</v>
      </c>
      <c r="L2909">
        <v>99</v>
      </c>
      <c r="M2909">
        <v>99</v>
      </c>
      <c r="N2909">
        <v>99</v>
      </c>
      <c r="O2909">
        <v>4</v>
      </c>
      <c r="P2909">
        <v>3454</v>
      </c>
      <c r="R2909">
        <v>0</v>
      </c>
    </row>
    <row r="2910" spans="1:18" x14ac:dyDescent="0.5">
      <c r="A2910">
        <v>14</v>
      </c>
      <c r="B2910">
        <v>1071</v>
      </c>
      <c r="C2910">
        <v>2015</v>
      </c>
      <c r="D2910">
        <v>99</v>
      </c>
      <c r="E2910">
        <v>99</v>
      </c>
      <c r="F2910">
        <v>99</v>
      </c>
      <c r="G2910">
        <v>99</v>
      </c>
      <c r="H2910">
        <v>99</v>
      </c>
      <c r="I2910">
        <v>99</v>
      </c>
      <c r="J2910">
        <v>999</v>
      </c>
      <c r="K2910">
        <v>99</v>
      </c>
      <c r="L2910">
        <v>99</v>
      </c>
      <c r="M2910">
        <v>99</v>
      </c>
      <c r="N2910">
        <v>99</v>
      </c>
      <c r="O2910">
        <v>4</v>
      </c>
      <c r="P2910">
        <v>3454</v>
      </c>
      <c r="R2910">
        <v>0</v>
      </c>
    </row>
    <row r="2911" spans="1:18" x14ac:dyDescent="0.5">
      <c r="A2911">
        <v>14</v>
      </c>
      <c r="B2911">
        <v>1072</v>
      </c>
      <c r="C2911">
        <v>2016</v>
      </c>
      <c r="D2911">
        <v>99</v>
      </c>
      <c r="E2911">
        <v>99</v>
      </c>
      <c r="F2911">
        <v>99</v>
      </c>
      <c r="G2911">
        <v>99</v>
      </c>
      <c r="H2911">
        <v>99</v>
      </c>
      <c r="I2911">
        <v>99</v>
      </c>
      <c r="J2911">
        <v>999</v>
      </c>
      <c r="K2911">
        <v>99</v>
      </c>
      <c r="L2911">
        <v>99</v>
      </c>
      <c r="M2911">
        <v>99</v>
      </c>
      <c r="N2911">
        <v>99</v>
      </c>
      <c r="O2911">
        <v>4</v>
      </c>
      <c r="P2911">
        <v>3454</v>
      </c>
      <c r="R2911">
        <v>0</v>
      </c>
    </row>
    <row r="2912" spans="1:18" x14ac:dyDescent="0.5">
      <c r="A2912">
        <v>14</v>
      </c>
      <c r="B2912">
        <v>1073</v>
      </c>
      <c r="C2912">
        <v>2017</v>
      </c>
      <c r="D2912">
        <v>99</v>
      </c>
      <c r="E2912">
        <v>99</v>
      </c>
      <c r="F2912">
        <v>99</v>
      </c>
      <c r="G2912">
        <v>99</v>
      </c>
      <c r="H2912">
        <v>99</v>
      </c>
      <c r="I2912">
        <v>99</v>
      </c>
      <c r="J2912">
        <v>999</v>
      </c>
      <c r="K2912">
        <v>99</v>
      </c>
      <c r="L2912">
        <v>99</v>
      </c>
      <c r="M2912">
        <v>99</v>
      </c>
      <c r="N2912">
        <v>99</v>
      </c>
      <c r="O2912">
        <v>4</v>
      </c>
      <c r="P2912">
        <v>3454</v>
      </c>
      <c r="R2912">
        <v>0</v>
      </c>
    </row>
    <row r="2913" spans="1:18" x14ac:dyDescent="0.5">
      <c r="A2913">
        <v>14</v>
      </c>
      <c r="B2913">
        <v>1074</v>
      </c>
      <c r="C2913">
        <v>2018</v>
      </c>
      <c r="D2913">
        <v>99</v>
      </c>
      <c r="E2913">
        <v>99</v>
      </c>
      <c r="F2913">
        <v>99</v>
      </c>
      <c r="G2913">
        <v>99</v>
      </c>
      <c r="H2913">
        <v>99</v>
      </c>
      <c r="I2913">
        <v>99</v>
      </c>
      <c r="J2913">
        <v>999</v>
      </c>
      <c r="K2913">
        <v>99</v>
      </c>
      <c r="L2913">
        <v>99</v>
      </c>
      <c r="M2913">
        <v>99</v>
      </c>
      <c r="N2913">
        <v>99</v>
      </c>
      <c r="O2913">
        <v>4</v>
      </c>
      <c r="P2913">
        <v>3454</v>
      </c>
      <c r="R2913">
        <v>0</v>
      </c>
    </row>
    <row r="2914" spans="1:18" x14ac:dyDescent="0.5">
      <c r="A2914">
        <v>14</v>
      </c>
      <c r="B2914">
        <v>1075</v>
      </c>
      <c r="C2914">
        <v>2019</v>
      </c>
      <c r="D2914">
        <v>99</v>
      </c>
      <c r="E2914">
        <v>99</v>
      </c>
      <c r="F2914">
        <v>99</v>
      </c>
      <c r="G2914">
        <v>99</v>
      </c>
      <c r="H2914">
        <v>99</v>
      </c>
      <c r="I2914">
        <v>99</v>
      </c>
      <c r="J2914">
        <v>999</v>
      </c>
      <c r="K2914">
        <v>99</v>
      </c>
      <c r="L2914">
        <v>99</v>
      </c>
      <c r="M2914">
        <v>99</v>
      </c>
      <c r="N2914">
        <v>99</v>
      </c>
      <c r="O2914">
        <v>4</v>
      </c>
      <c r="P2914">
        <v>3454</v>
      </c>
      <c r="R2914">
        <v>0</v>
      </c>
    </row>
    <row r="2915" spans="1:18" x14ac:dyDescent="0.5">
      <c r="A2915">
        <v>14</v>
      </c>
      <c r="B2915">
        <v>1076</v>
      </c>
      <c r="C2915">
        <v>2020</v>
      </c>
      <c r="D2915">
        <v>99</v>
      </c>
      <c r="E2915">
        <v>99</v>
      </c>
      <c r="F2915">
        <v>99</v>
      </c>
      <c r="G2915">
        <v>99</v>
      </c>
      <c r="H2915">
        <v>99</v>
      </c>
      <c r="I2915">
        <v>99</v>
      </c>
      <c r="J2915">
        <v>999</v>
      </c>
      <c r="K2915">
        <v>99</v>
      </c>
      <c r="L2915">
        <v>99</v>
      </c>
      <c r="M2915">
        <v>99</v>
      </c>
      <c r="N2915">
        <v>99</v>
      </c>
      <c r="O2915">
        <v>4</v>
      </c>
      <c r="P2915">
        <v>3454</v>
      </c>
      <c r="R2915">
        <v>0</v>
      </c>
    </row>
    <row r="2916" spans="1:18" x14ac:dyDescent="0.5">
      <c r="A2916">
        <v>14</v>
      </c>
      <c r="B2916">
        <v>1077</v>
      </c>
      <c r="C2916">
        <v>2021</v>
      </c>
      <c r="D2916">
        <v>99</v>
      </c>
      <c r="E2916">
        <v>99</v>
      </c>
      <c r="F2916">
        <v>99</v>
      </c>
      <c r="G2916">
        <v>99</v>
      </c>
      <c r="H2916">
        <v>99</v>
      </c>
      <c r="I2916">
        <v>99</v>
      </c>
      <c r="J2916">
        <v>999</v>
      </c>
      <c r="K2916">
        <v>99</v>
      </c>
      <c r="L2916">
        <v>99</v>
      </c>
      <c r="M2916">
        <v>99</v>
      </c>
      <c r="N2916">
        <v>99</v>
      </c>
      <c r="O2916">
        <v>4</v>
      </c>
      <c r="P2916">
        <v>3454</v>
      </c>
      <c r="R2916">
        <v>0</v>
      </c>
    </row>
    <row r="2917" spans="1:18" x14ac:dyDescent="0.5">
      <c r="A2917">
        <v>14</v>
      </c>
      <c r="B2917">
        <v>1078</v>
      </c>
      <c r="C2917">
        <v>2022</v>
      </c>
      <c r="D2917">
        <v>99</v>
      </c>
      <c r="E2917">
        <v>99</v>
      </c>
      <c r="F2917">
        <v>99</v>
      </c>
      <c r="G2917">
        <v>99</v>
      </c>
      <c r="H2917">
        <v>99</v>
      </c>
      <c r="I2917">
        <v>99</v>
      </c>
      <c r="J2917">
        <v>999</v>
      </c>
      <c r="K2917">
        <v>99</v>
      </c>
      <c r="L2917">
        <v>99</v>
      </c>
      <c r="M2917">
        <v>99</v>
      </c>
      <c r="N2917">
        <v>99</v>
      </c>
      <c r="O2917">
        <v>4</v>
      </c>
      <c r="P2917">
        <v>3454</v>
      </c>
      <c r="R2917">
        <v>0</v>
      </c>
    </row>
    <row r="2918" spans="1:18" x14ac:dyDescent="0.5">
      <c r="A2918">
        <v>14</v>
      </c>
      <c r="B2918">
        <v>1079</v>
      </c>
      <c r="C2918">
        <v>2012</v>
      </c>
      <c r="D2918">
        <v>99</v>
      </c>
      <c r="E2918">
        <v>99</v>
      </c>
      <c r="F2918">
        <v>99</v>
      </c>
      <c r="G2918">
        <v>99</v>
      </c>
      <c r="H2918">
        <v>99</v>
      </c>
      <c r="I2918">
        <v>99</v>
      </c>
      <c r="J2918">
        <v>999</v>
      </c>
      <c r="K2918">
        <v>99</v>
      </c>
      <c r="L2918">
        <v>99</v>
      </c>
      <c r="M2918">
        <v>99</v>
      </c>
      <c r="N2918">
        <v>99</v>
      </c>
      <c r="O2918">
        <v>8</v>
      </c>
      <c r="P2918">
        <v>3801</v>
      </c>
      <c r="R2918">
        <v>0</v>
      </c>
    </row>
    <row r="2919" spans="1:18" x14ac:dyDescent="0.5">
      <c r="A2919">
        <v>14</v>
      </c>
      <c r="B2919">
        <v>1080</v>
      </c>
      <c r="C2919">
        <v>2013</v>
      </c>
      <c r="D2919">
        <v>99</v>
      </c>
      <c r="E2919">
        <v>99</v>
      </c>
      <c r="F2919">
        <v>99</v>
      </c>
      <c r="G2919">
        <v>99</v>
      </c>
      <c r="H2919">
        <v>99</v>
      </c>
      <c r="I2919">
        <v>99</v>
      </c>
      <c r="J2919">
        <v>999</v>
      </c>
      <c r="K2919">
        <v>99</v>
      </c>
      <c r="L2919">
        <v>99</v>
      </c>
      <c r="M2919">
        <v>99</v>
      </c>
      <c r="N2919">
        <v>99</v>
      </c>
      <c r="O2919">
        <v>8</v>
      </c>
      <c r="P2919">
        <v>3801</v>
      </c>
      <c r="R2919">
        <v>0</v>
      </c>
    </row>
    <row r="2920" spans="1:18" x14ac:dyDescent="0.5">
      <c r="A2920">
        <v>14</v>
      </c>
      <c r="B2920">
        <v>1081</v>
      </c>
      <c r="C2920">
        <v>2014</v>
      </c>
      <c r="D2920">
        <v>99</v>
      </c>
      <c r="E2920">
        <v>99</v>
      </c>
      <c r="F2920">
        <v>99</v>
      </c>
      <c r="G2920">
        <v>99</v>
      </c>
      <c r="H2920">
        <v>99</v>
      </c>
      <c r="I2920">
        <v>99</v>
      </c>
      <c r="J2920">
        <v>999</v>
      </c>
      <c r="K2920">
        <v>99</v>
      </c>
      <c r="L2920">
        <v>99</v>
      </c>
      <c r="M2920">
        <v>99</v>
      </c>
      <c r="N2920">
        <v>99</v>
      </c>
      <c r="O2920">
        <v>8</v>
      </c>
      <c r="P2920">
        <v>3801</v>
      </c>
      <c r="R2920">
        <v>0</v>
      </c>
    </row>
    <row r="2921" spans="1:18" x14ac:dyDescent="0.5">
      <c r="A2921">
        <v>14</v>
      </c>
      <c r="B2921">
        <v>1082</v>
      </c>
      <c r="C2921">
        <v>2015</v>
      </c>
      <c r="D2921">
        <v>99</v>
      </c>
      <c r="E2921">
        <v>99</v>
      </c>
      <c r="F2921">
        <v>99</v>
      </c>
      <c r="G2921">
        <v>99</v>
      </c>
      <c r="H2921">
        <v>99</v>
      </c>
      <c r="I2921">
        <v>99</v>
      </c>
      <c r="J2921">
        <v>999</v>
      </c>
      <c r="K2921">
        <v>99</v>
      </c>
      <c r="L2921">
        <v>99</v>
      </c>
      <c r="M2921">
        <v>99</v>
      </c>
      <c r="N2921">
        <v>99</v>
      </c>
      <c r="O2921">
        <v>8</v>
      </c>
      <c r="P2921">
        <v>3801</v>
      </c>
      <c r="R2921">
        <v>0</v>
      </c>
    </row>
    <row r="2922" spans="1:18" x14ac:dyDescent="0.5">
      <c r="A2922">
        <v>14</v>
      </c>
      <c r="B2922">
        <v>1083</v>
      </c>
      <c r="C2922">
        <v>2016</v>
      </c>
      <c r="D2922">
        <v>99</v>
      </c>
      <c r="E2922">
        <v>99</v>
      </c>
      <c r="F2922">
        <v>99</v>
      </c>
      <c r="G2922">
        <v>99</v>
      </c>
      <c r="H2922">
        <v>99</v>
      </c>
      <c r="I2922">
        <v>99</v>
      </c>
      <c r="J2922">
        <v>999</v>
      </c>
      <c r="K2922">
        <v>99</v>
      </c>
      <c r="L2922">
        <v>99</v>
      </c>
      <c r="M2922">
        <v>99</v>
      </c>
      <c r="N2922">
        <v>99</v>
      </c>
      <c r="O2922">
        <v>8</v>
      </c>
      <c r="P2922">
        <v>3801</v>
      </c>
      <c r="R2922">
        <v>0</v>
      </c>
    </row>
    <row r="2923" spans="1:18" x14ac:dyDescent="0.5">
      <c r="A2923">
        <v>14</v>
      </c>
      <c r="B2923">
        <v>1084</v>
      </c>
      <c r="C2923">
        <v>2017</v>
      </c>
      <c r="D2923">
        <v>99</v>
      </c>
      <c r="E2923">
        <v>99</v>
      </c>
      <c r="F2923">
        <v>99</v>
      </c>
      <c r="G2923">
        <v>99</v>
      </c>
      <c r="H2923">
        <v>99</v>
      </c>
      <c r="I2923">
        <v>99</v>
      </c>
      <c r="J2923">
        <v>999</v>
      </c>
      <c r="K2923">
        <v>99</v>
      </c>
      <c r="L2923">
        <v>99</v>
      </c>
      <c r="M2923">
        <v>99</v>
      </c>
      <c r="N2923">
        <v>99</v>
      </c>
      <c r="O2923">
        <v>8</v>
      </c>
      <c r="P2923">
        <v>3801</v>
      </c>
      <c r="R2923">
        <v>0</v>
      </c>
    </row>
    <row r="2924" spans="1:18" x14ac:dyDescent="0.5">
      <c r="A2924">
        <v>14</v>
      </c>
      <c r="B2924">
        <v>1085</v>
      </c>
      <c r="C2924">
        <v>2018</v>
      </c>
      <c r="D2924">
        <v>99</v>
      </c>
      <c r="E2924">
        <v>99</v>
      </c>
      <c r="F2924">
        <v>99</v>
      </c>
      <c r="G2924">
        <v>99</v>
      </c>
      <c r="H2924">
        <v>99</v>
      </c>
      <c r="I2924">
        <v>99</v>
      </c>
      <c r="J2924">
        <v>999</v>
      </c>
      <c r="K2924">
        <v>99</v>
      </c>
      <c r="L2924">
        <v>99</v>
      </c>
      <c r="M2924">
        <v>99</v>
      </c>
      <c r="N2924">
        <v>99</v>
      </c>
      <c r="O2924">
        <v>8</v>
      </c>
      <c r="P2924">
        <v>3801</v>
      </c>
      <c r="R2924">
        <v>0</v>
      </c>
    </row>
    <row r="2925" spans="1:18" x14ac:dyDescent="0.5">
      <c r="A2925">
        <v>14</v>
      </c>
      <c r="B2925">
        <v>1086</v>
      </c>
      <c r="C2925">
        <v>2019</v>
      </c>
      <c r="D2925">
        <v>99</v>
      </c>
      <c r="E2925">
        <v>99</v>
      </c>
      <c r="F2925">
        <v>99</v>
      </c>
      <c r="G2925">
        <v>99</v>
      </c>
      <c r="H2925">
        <v>99</v>
      </c>
      <c r="I2925">
        <v>99</v>
      </c>
      <c r="J2925">
        <v>999</v>
      </c>
      <c r="K2925">
        <v>99</v>
      </c>
      <c r="L2925">
        <v>99</v>
      </c>
      <c r="M2925">
        <v>99</v>
      </c>
      <c r="N2925">
        <v>99</v>
      </c>
      <c r="O2925">
        <v>8</v>
      </c>
      <c r="P2925">
        <v>3801</v>
      </c>
      <c r="R2925">
        <v>0</v>
      </c>
    </row>
    <row r="2926" spans="1:18" x14ac:dyDescent="0.5">
      <c r="A2926">
        <v>14</v>
      </c>
      <c r="B2926">
        <v>1087</v>
      </c>
      <c r="C2926">
        <v>2020</v>
      </c>
      <c r="D2926">
        <v>99</v>
      </c>
      <c r="E2926">
        <v>99</v>
      </c>
      <c r="F2926">
        <v>99</v>
      </c>
      <c r="G2926">
        <v>99</v>
      </c>
      <c r="H2926">
        <v>99</v>
      </c>
      <c r="I2926">
        <v>99</v>
      </c>
      <c r="J2926">
        <v>999</v>
      </c>
      <c r="K2926">
        <v>99</v>
      </c>
      <c r="L2926">
        <v>99</v>
      </c>
      <c r="M2926">
        <v>99</v>
      </c>
      <c r="N2926">
        <v>99</v>
      </c>
      <c r="O2926">
        <v>8</v>
      </c>
      <c r="P2926">
        <v>3801</v>
      </c>
      <c r="R2926">
        <v>0</v>
      </c>
    </row>
    <row r="2927" spans="1:18" x14ac:dyDescent="0.5">
      <c r="A2927">
        <v>14</v>
      </c>
      <c r="B2927">
        <v>1088</v>
      </c>
      <c r="C2927">
        <v>2021</v>
      </c>
      <c r="D2927">
        <v>99</v>
      </c>
      <c r="E2927">
        <v>99</v>
      </c>
      <c r="F2927">
        <v>99</v>
      </c>
      <c r="G2927">
        <v>99</v>
      </c>
      <c r="H2927">
        <v>99</v>
      </c>
      <c r="I2927">
        <v>99</v>
      </c>
      <c r="J2927">
        <v>999</v>
      </c>
      <c r="K2927">
        <v>99</v>
      </c>
      <c r="L2927">
        <v>99</v>
      </c>
      <c r="M2927">
        <v>99</v>
      </c>
      <c r="N2927">
        <v>99</v>
      </c>
      <c r="O2927">
        <v>8</v>
      </c>
      <c r="P2927">
        <v>3801</v>
      </c>
      <c r="R2927">
        <v>0</v>
      </c>
    </row>
    <row r="2928" spans="1:18" x14ac:dyDescent="0.5">
      <c r="A2928">
        <v>14</v>
      </c>
      <c r="B2928">
        <v>1089</v>
      </c>
      <c r="C2928">
        <v>2022</v>
      </c>
      <c r="D2928">
        <v>99</v>
      </c>
      <c r="E2928">
        <v>99</v>
      </c>
      <c r="F2928">
        <v>99</v>
      </c>
      <c r="G2928">
        <v>99</v>
      </c>
      <c r="H2928">
        <v>99</v>
      </c>
      <c r="I2928">
        <v>99</v>
      </c>
      <c r="J2928">
        <v>999</v>
      </c>
      <c r="K2928">
        <v>99</v>
      </c>
      <c r="L2928">
        <v>99</v>
      </c>
      <c r="M2928">
        <v>99</v>
      </c>
      <c r="N2928">
        <v>99</v>
      </c>
      <c r="O2928">
        <v>8</v>
      </c>
      <c r="P2928">
        <v>3801</v>
      </c>
      <c r="R2928">
        <v>0</v>
      </c>
    </row>
    <row r="2929" spans="1:38" x14ac:dyDescent="0.5">
      <c r="A2929">
        <v>14</v>
      </c>
      <c r="B2929">
        <v>1090</v>
      </c>
      <c r="C2929">
        <v>2012</v>
      </c>
      <c r="D2929">
        <v>99</v>
      </c>
      <c r="E2929">
        <v>99</v>
      </c>
      <c r="F2929">
        <v>99</v>
      </c>
      <c r="G2929">
        <v>99</v>
      </c>
      <c r="H2929">
        <v>99</v>
      </c>
      <c r="I2929">
        <v>99</v>
      </c>
      <c r="J2929">
        <v>999</v>
      </c>
      <c r="K2929">
        <v>99</v>
      </c>
      <c r="L2929">
        <v>99</v>
      </c>
      <c r="M2929">
        <v>99</v>
      </c>
      <c r="N2929">
        <v>99</v>
      </c>
      <c r="O2929">
        <v>8</v>
      </c>
      <c r="P2929">
        <v>3802</v>
      </c>
      <c r="R2929">
        <v>0</v>
      </c>
    </row>
    <row r="2930" spans="1:38" x14ac:dyDescent="0.5">
      <c r="A2930">
        <v>14</v>
      </c>
      <c r="B2930">
        <v>1091</v>
      </c>
      <c r="C2930">
        <v>2013</v>
      </c>
      <c r="D2930">
        <v>99</v>
      </c>
      <c r="E2930">
        <v>99</v>
      </c>
      <c r="F2930">
        <v>99</v>
      </c>
      <c r="G2930">
        <v>99</v>
      </c>
      <c r="H2930">
        <v>99</v>
      </c>
      <c r="I2930">
        <v>99</v>
      </c>
      <c r="J2930">
        <v>999</v>
      </c>
      <c r="K2930">
        <v>99</v>
      </c>
      <c r="L2930">
        <v>99</v>
      </c>
      <c r="M2930">
        <v>99</v>
      </c>
      <c r="N2930">
        <v>99</v>
      </c>
      <c r="O2930">
        <v>8</v>
      </c>
      <c r="P2930">
        <v>3802</v>
      </c>
      <c r="R2930">
        <v>0</v>
      </c>
    </row>
    <row r="2931" spans="1:38" x14ac:dyDescent="0.5">
      <c r="A2931">
        <v>14</v>
      </c>
      <c r="B2931">
        <v>1092</v>
      </c>
      <c r="C2931">
        <v>2014</v>
      </c>
      <c r="D2931">
        <v>99</v>
      </c>
      <c r="E2931">
        <v>99</v>
      </c>
      <c r="F2931">
        <v>99</v>
      </c>
      <c r="G2931">
        <v>99</v>
      </c>
      <c r="H2931">
        <v>99</v>
      </c>
      <c r="I2931">
        <v>99</v>
      </c>
      <c r="J2931">
        <v>999</v>
      </c>
      <c r="K2931">
        <v>99</v>
      </c>
      <c r="L2931">
        <v>99</v>
      </c>
      <c r="M2931">
        <v>99</v>
      </c>
      <c r="N2931">
        <v>99</v>
      </c>
      <c r="O2931">
        <v>8</v>
      </c>
      <c r="P2931">
        <v>3802</v>
      </c>
      <c r="R2931">
        <v>0</v>
      </c>
    </row>
    <row r="2932" spans="1:38" x14ac:dyDescent="0.5">
      <c r="A2932">
        <v>14</v>
      </c>
      <c r="B2932">
        <v>1093</v>
      </c>
      <c r="C2932">
        <v>2015</v>
      </c>
      <c r="D2932">
        <v>99</v>
      </c>
      <c r="E2932">
        <v>99</v>
      </c>
      <c r="F2932">
        <v>99</v>
      </c>
      <c r="G2932">
        <v>99</v>
      </c>
      <c r="H2932">
        <v>99</v>
      </c>
      <c r="I2932">
        <v>99</v>
      </c>
      <c r="J2932">
        <v>999</v>
      </c>
      <c r="K2932">
        <v>99</v>
      </c>
      <c r="L2932">
        <v>99</v>
      </c>
      <c r="M2932">
        <v>99</v>
      </c>
      <c r="N2932">
        <v>99</v>
      </c>
      <c r="O2932">
        <v>8</v>
      </c>
      <c r="P2932">
        <v>3802</v>
      </c>
      <c r="R2932">
        <v>0</v>
      </c>
    </row>
    <row r="2933" spans="1:38" x14ac:dyDescent="0.5">
      <c r="A2933">
        <v>14</v>
      </c>
      <c r="B2933">
        <v>1094</v>
      </c>
      <c r="C2933">
        <v>2016</v>
      </c>
      <c r="D2933">
        <v>99</v>
      </c>
      <c r="E2933">
        <v>99</v>
      </c>
      <c r="F2933">
        <v>99</v>
      </c>
      <c r="G2933">
        <v>99</v>
      </c>
      <c r="H2933">
        <v>99</v>
      </c>
      <c r="I2933">
        <v>99</v>
      </c>
      <c r="J2933">
        <v>999</v>
      </c>
      <c r="K2933">
        <v>99</v>
      </c>
      <c r="L2933">
        <v>99</v>
      </c>
      <c r="M2933">
        <v>99</v>
      </c>
      <c r="N2933">
        <v>99</v>
      </c>
      <c r="O2933">
        <v>8</v>
      </c>
      <c r="P2933">
        <v>3802</v>
      </c>
      <c r="R2933">
        <v>0</v>
      </c>
    </row>
    <row r="2934" spans="1:38" x14ac:dyDescent="0.5">
      <c r="A2934">
        <v>14</v>
      </c>
      <c r="B2934">
        <v>1095</v>
      </c>
      <c r="C2934">
        <v>2017</v>
      </c>
      <c r="D2934">
        <v>99</v>
      </c>
      <c r="E2934">
        <v>99</v>
      </c>
      <c r="F2934">
        <v>99</v>
      </c>
      <c r="G2934">
        <v>99</v>
      </c>
      <c r="H2934">
        <v>99</v>
      </c>
      <c r="I2934">
        <v>99</v>
      </c>
      <c r="J2934">
        <v>999</v>
      </c>
      <c r="K2934">
        <v>99</v>
      </c>
      <c r="L2934">
        <v>99</v>
      </c>
      <c r="M2934">
        <v>99</v>
      </c>
      <c r="N2934">
        <v>99</v>
      </c>
      <c r="O2934">
        <v>8</v>
      </c>
      <c r="P2934">
        <v>3802</v>
      </c>
      <c r="R2934">
        <v>0</v>
      </c>
    </row>
    <row r="2935" spans="1:38" x14ac:dyDescent="0.5">
      <c r="A2935">
        <v>14</v>
      </c>
      <c r="B2935">
        <v>1096</v>
      </c>
      <c r="C2935">
        <v>2018</v>
      </c>
      <c r="D2935">
        <v>99</v>
      </c>
      <c r="E2935">
        <v>99</v>
      </c>
      <c r="F2935">
        <v>99</v>
      </c>
      <c r="G2935">
        <v>99</v>
      </c>
      <c r="H2935">
        <v>99</v>
      </c>
      <c r="I2935">
        <v>99</v>
      </c>
      <c r="J2935">
        <v>999</v>
      </c>
      <c r="K2935">
        <v>99</v>
      </c>
      <c r="L2935">
        <v>99</v>
      </c>
      <c r="M2935">
        <v>99</v>
      </c>
      <c r="N2935">
        <v>99</v>
      </c>
      <c r="O2935">
        <v>8</v>
      </c>
      <c r="P2935">
        <v>3802</v>
      </c>
      <c r="R2935">
        <v>0</v>
      </c>
    </row>
    <row r="2936" spans="1:38" x14ac:dyDescent="0.5">
      <c r="A2936">
        <v>14</v>
      </c>
      <c r="B2936">
        <v>1097</v>
      </c>
      <c r="C2936">
        <v>2019</v>
      </c>
      <c r="D2936">
        <v>99</v>
      </c>
      <c r="E2936">
        <v>99</v>
      </c>
      <c r="F2936">
        <v>99</v>
      </c>
      <c r="G2936">
        <v>99</v>
      </c>
      <c r="H2936">
        <v>99</v>
      </c>
      <c r="I2936">
        <v>99</v>
      </c>
      <c r="J2936">
        <v>999</v>
      </c>
      <c r="K2936">
        <v>99</v>
      </c>
      <c r="L2936">
        <v>99</v>
      </c>
      <c r="M2936">
        <v>99</v>
      </c>
      <c r="N2936">
        <v>99</v>
      </c>
      <c r="O2936">
        <v>8</v>
      </c>
      <c r="P2936">
        <v>3802</v>
      </c>
      <c r="Q2936">
        <v>1</v>
      </c>
      <c r="R2936">
        <v>120</v>
      </c>
      <c r="S2936">
        <v>120</v>
      </c>
      <c r="T2936">
        <v>16.774999999999999</v>
      </c>
      <c r="U2936">
        <v>62.33333333333335</v>
      </c>
      <c r="V2936">
        <v>89.28494041170093</v>
      </c>
      <c r="W2936">
        <v>82.410000000000011</v>
      </c>
      <c r="X2936">
        <v>7.9582075033679986</v>
      </c>
      <c r="Y2936">
        <v>2.1186998109426844</v>
      </c>
      <c r="Z2936">
        <v>-32.466339755937305</v>
      </c>
      <c r="AA2936">
        <v>0.59582919563058589</v>
      </c>
      <c r="AB2936">
        <v>0.61121286729788205</v>
      </c>
      <c r="AC2936">
        <v>2</v>
      </c>
      <c r="AD2936">
        <v>0</v>
      </c>
      <c r="AE2936">
        <v>0</v>
      </c>
      <c r="AF2936">
        <v>0</v>
      </c>
      <c r="AG2936">
        <v>1</v>
      </c>
      <c r="AH2936">
        <v>0</v>
      </c>
      <c r="AI2936">
        <v>3</v>
      </c>
      <c r="AJ2936">
        <v>0</v>
      </c>
      <c r="AK2936">
        <v>1</v>
      </c>
      <c r="AL2936">
        <v>1</v>
      </c>
    </row>
    <row r="2937" spans="1:38" x14ac:dyDescent="0.5">
      <c r="A2937">
        <v>14</v>
      </c>
      <c r="B2937">
        <v>1098</v>
      </c>
      <c r="C2937">
        <v>2020</v>
      </c>
      <c r="D2937">
        <v>99</v>
      </c>
      <c r="E2937">
        <v>99</v>
      </c>
      <c r="F2937">
        <v>99</v>
      </c>
      <c r="G2937">
        <v>99</v>
      </c>
      <c r="H2937">
        <v>99</v>
      </c>
      <c r="I2937">
        <v>99</v>
      </c>
      <c r="J2937">
        <v>999</v>
      </c>
      <c r="K2937">
        <v>99</v>
      </c>
      <c r="L2937">
        <v>99</v>
      </c>
      <c r="M2937">
        <v>99</v>
      </c>
      <c r="N2937">
        <v>99</v>
      </c>
      <c r="O2937">
        <v>8</v>
      </c>
      <c r="P2937">
        <v>3802</v>
      </c>
      <c r="Q2937">
        <v>4</v>
      </c>
      <c r="R2937">
        <v>315</v>
      </c>
      <c r="S2937">
        <v>315</v>
      </c>
      <c r="T2937">
        <v>16.714285714285722</v>
      </c>
      <c r="U2937">
        <v>61.94285714285715</v>
      </c>
      <c r="V2937">
        <v>92.756642418614234</v>
      </c>
      <c r="W2937">
        <v>85.614380952380884</v>
      </c>
      <c r="X2937">
        <v>6.9816413120725489</v>
      </c>
      <c r="Y2937">
        <v>1.8661320906066827</v>
      </c>
      <c r="Z2937">
        <v>-26.631172073874904</v>
      </c>
      <c r="AA2937">
        <v>1.5087652073953446</v>
      </c>
      <c r="AB2937">
        <v>1.563633344463546</v>
      </c>
      <c r="AC2937">
        <v>2</v>
      </c>
      <c r="AD2937">
        <v>0</v>
      </c>
      <c r="AE2937">
        <v>0</v>
      </c>
      <c r="AF2937">
        <v>4</v>
      </c>
      <c r="AG2937">
        <v>3</v>
      </c>
      <c r="AH2937">
        <v>1</v>
      </c>
      <c r="AI2937">
        <v>4</v>
      </c>
      <c r="AJ2937">
        <v>0</v>
      </c>
      <c r="AK2937">
        <v>4</v>
      </c>
      <c r="AL2937">
        <v>0</v>
      </c>
    </row>
    <row r="2938" spans="1:38" x14ac:dyDescent="0.5">
      <c r="A2938">
        <v>14</v>
      </c>
      <c r="B2938">
        <v>1099</v>
      </c>
      <c r="C2938">
        <v>2021</v>
      </c>
      <c r="D2938">
        <v>99</v>
      </c>
      <c r="E2938">
        <v>99</v>
      </c>
      <c r="F2938">
        <v>99</v>
      </c>
      <c r="G2938">
        <v>99</v>
      </c>
      <c r="H2938">
        <v>99</v>
      </c>
      <c r="I2938">
        <v>99</v>
      </c>
      <c r="J2938">
        <v>999</v>
      </c>
      <c r="K2938">
        <v>99</v>
      </c>
      <c r="L2938">
        <v>99</v>
      </c>
      <c r="M2938">
        <v>99</v>
      </c>
      <c r="N2938">
        <v>99</v>
      </c>
      <c r="O2938">
        <v>8</v>
      </c>
      <c r="P2938">
        <v>3802</v>
      </c>
      <c r="Q2938">
        <v>1</v>
      </c>
      <c r="R2938">
        <v>505</v>
      </c>
      <c r="S2938">
        <v>505</v>
      </c>
      <c r="T2938">
        <v>16.530693069306931</v>
      </c>
      <c r="U2938">
        <v>61.453465346534642</v>
      </c>
      <c r="V2938">
        <v>98.570696072857601</v>
      </c>
      <c r="W2938">
        <v>90.980752475247556</v>
      </c>
      <c r="X2938">
        <v>7.1756514747615805</v>
      </c>
      <c r="Y2938">
        <v>2.069656515072686</v>
      </c>
      <c r="Z2938">
        <v>-15.76067038916273</v>
      </c>
      <c r="AA2938">
        <v>1.9207363456564737</v>
      </c>
      <c r="AB2938">
        <v>2.059453101520607</v>
      </c>
      <c r="AC2938">
        <v>10</v>
      </c>
      <c r="AD2938">
        <v>0</v>
      </c>
      <c r="AE2938">
        <v>0</v>
      </c>
      <c r="AF2938">
        <v>1</v>
      </c>
      <c r="AG2938">
        <v>1</v>
      </c>
      <c r="AH2938">
        <v>3</v>
      </c>
      <c r="AI2938">
        <v>6</v>
      </c>
      <c r="AJ2938">
        <v>0</v>
      </c>
      <c r="AK2938">
        <v>3</v>
      </c>
      <c r="AL2938">
        <v>0</v>
      </c>
    </row>
    <row r="2939" spans="1:38" x14ac:dyDescent="0.5">
      <c r="A2939">
        <v>14</v>
      </c>
      <c r="B2939">
        <v>1100</v>
      </c>
      <c r="C2939">
        <v>2022</v>
      </c>
      <c r="D2939">
        <v>99</v>
      </c>
      <c r="E2939">
        <v>99</v>
      </c>
      <c r="F2939">
        <v>99</v>
      </c>
      <c r="G2939">
        <v>99</v>
      </c>
      <c r="H2939">
        <v>99</v>
      </c>
      <c r="I2939">
        <v>99</v>
      </c>
      <c r="J2939">
        <v>999</v>
      </c>
      <c r="K2939">
        <v>99</v>
      </c>
      <c r="L2939">
        <v>99</v>
      </c>
      <c r="M2939">
        <v>99</v>
      </c>
      <c r="N2939">
        <v>99</v>
      </c>
      <c r="O2939">
        <v>8</v>
      </c>
      <c r="P2939">
        <v>3802</v>
      </c>
      <c r="Q2939">
        <v>2</v>
      </c>
      <c r="R2939">
        <v>316</v>
      </c>
      <c r="S2939">
        <v>316</v>
      </c>
      <c r="T2939">
        <v>16.506329113924046</v>
      </c>
      <c r="U2939">
        <v>61.424050632911381</v>
      </c>
      <c r="V2939">
        <v>90.810544866080605</v>
      </c>
      <c r="W2939">
        <v>83.818132911392382</v>
      </c>
      <c r="X2939">
        <v>8.5662223403822644</v>
      </c>
      <c r="Y2939">
        <v>1.9754643863505796</v>
      </c>
      <c r="Z2939">
        <v>-50.970962437081106</v>
      </c>
      <c r="AA2939">
        <v>1.0970317653185211</v>
      </c>
      <c r="AB2939">
        <v>1.072212947091576</v>
      </c>
      <c r="AC2939">
        <v>7</v>
      </c>
      <c r="AD2939">
        <v>0</v>
      </c>
      <c r="AE2939">
        <v>0</v>
      </c>
      <c r="AF2939">
        <v>1</v>
      </c>
      <c r="AG2939">
        <v>4</v>
      </c>
      <c r="AH2939">
        <v>1</v>
      </c>
      <c r="AI2939">
        <v>5</v>
      </c>
      <c r="AJ2939">
        <v>0</v>
      </c>
      <c r="AK2939">
        <v>0</v>
      </c>
      <c r="AL2939">
        <v>1</v>
      </c>
    </row>
    <row r="2940" spans="1:38" x14ac:dyDescent="0.5">
      <c r="A2940">
        <v>14</v>
      </c>
      <c r="B2940">
        <v>1101</v>
      </c>
      <c r="C2940">
        <v>2012</v>
      </c>
      <c r="D2940">
        <v>99</v>
      </c>
      <c r="E2940">
        <v>99</v>
      </c>
      <c r="F2940">
        <v>99</v>
      </c>
      <c r="G2940">
        <v>99</v>
      </c>
      <c r="H2940">
        <v>99</v>
      </c>
      <c r="I2940">
        <v>99</v>
      </c>
      <c r="J2940">
        <v>999</v>
      </c>
      <c r="K2940">
        <v>99</v>
      </c>
      <c r="L2940">
        <v>99</v>
      </c>
      <c r="M2940">
        <v>99</v>
      </c>
      <c r="N2940">
        <v>99</v>
      </c>
      <c r="O2940">
        <v>8</v>
      </c>
      <c r="P2940">
        <v>3803</v>
      </c>
      <c r="Q2940">
        <v>1</v>
      </c>
      <c r="R2940">
        <v>2</v>
      </c>
      <c r="S2940">
        <v>2</v>
      </c>
      <c r="T2940">
        <v>17</v>
      </c>
      <c r="U2940">
        <v>61</v>
      </c>
      <c r="V2940">
        <v>76.54387865655471</v>
      </c>
      <c r="W2940">
        <v>70.650000000000006</v>
      </c>
      <c r="X2940">
        <v>5.8499999999999854</v>
      </c>
      <c r="Y2940">
        <v>1</v>
      </c>
      <c r="Z2940">
        <v>99.999999999990862</v>
      </c>
      <c r="AA2940">
        <v>0.20768431983385252</v>
      </c>
      <c r="AB2940">
        <v>0.19240248475622204</v>
      </c>
    </row>
    <row r="2941" spans="1:38" x14ac:dyDescent="0.5">
      <c r="A2941">
        <v>14</v>
      </c>
      <c r="B2941">
        <v>1102</v>
      </c>
      <c r="C2941">
        <v>2013</v>
      </c>
      <c r="D2941">
        <v>99</v>
      </c>
      <c r="E2941">
        <v>99</v>
      </c>
      <c r="F2941">
        <v>99</v>
      </c>
      <c r="G2941">
        <v>99</v>
      </c>
      <c r="H2941">
        <v>99</v>
      </c>
      <c r="I2941">
        <v>99</v>
      </c>
      <c r="J2941">
        <v>999</v>
      </c>
      <c r="K2941">
        <v>99</v>
      </c>
      <c r="L2941">
        <v>99</v>
      </c>
      <c r="M2941">
        <v>99</v>
      </c>
      <c r="N2941">
        <v>99</v>
      </c>
      <c r="O2941">
        <v>8</v>
      </c>
      <c r="P2941">
        <v>3803</v>
      </c>
      <c r="R2941">
        <v>0</v>
      </c>
    </row>
    <row r="2942" spans="1:38" x14ac:dyDescent="0.5">
      <c r="A2942">
        <v>14</v>
      </c>
      <c r="B2942">
        <v>1103</v>
      </c>
      <c r="C2942">
        <v>2014</v>
      </c>
      <c r="D2942">
        <v>99</v>
      </c>
      <c r="E2942">
        <v>99</v>
      </c>
      <c r="F2942">
        <v>99</v>
      </c>
      <c r="G2942">
        <v>99</v>
      </c>
      <c r="H2942">
        <v>99</v>
      </c>
      <c r="I2942">
        <v>99</v>
      </c>
      <c r="J2942">
        <v>999</v>
      </c>
      <c r="K2942">
        <v>99</v>
      </c>
      <c r="L2942">
        <v>99</v>
      </c>
      <c r="M2942">
        <v>99</v>
      </c>
      <c r="N2942">
        <v>99</v>
      </c>
      <c r="O2942">
        <v>8</v>
      </c>
      <c r="P2942">
        <v>3803</v>
      </c>
      <c r="R2942">
        <v>0</v>
      </c>
    </row>
    <row r="2943" spans="1:38" x14ac:dyDescent="0.5">
      <c r="A2943">
        <v>14</v>
      </c>
      <c r="B2943">
        <v>1104</v>
      </c>
      <c r="C2943">
        <v>2015</v>
      </c>
      <c r="D2943">
        <v>99</v>
      </c>
      <c r="E2943">
        <v>99</v>
      </c>
      <c r="F2943">
        <v>99</v>
      </c>
      <c r="G2943">
        <v>99</v>
      </c>
      <c r="H2943">
        <v>99</v>
      </c>
      <c r="I2943">
        <v>99</v>
      </c>
      <c r="J2943">
        <v>999</v>
      </c>
      <c r="K2943">
        <v>99</v>
      </c>
      <c r="L2943">
        <v>99</v>
      </c>
      <c r="M2943">
        <v>99</v>
      </c>
      <c r="N2943">
        <v>99</v>
      </c>
      <c r="O2943">
        <v>8</v>
      </c>
      <c r="P2943">
        <v>3803</v>
      </c>
      <c r="R2943">
        <v>0</v>
      </c>
    </row>
    <row r="2944" spans="1:38" x14ac:dyDescent="0.5">
      <c r="A2944">
        <v>14</v>
      </c>
      <c r="B2944">
        <v>1105</v>
      </c>
      <c r="C2944">
        <v>2016</v>
      </c>
      <c r="D2944">
        <v>99</v>
      </c>
      <c r="E2944">
        <v>99</v>
      </c>
      <c r="F2944">
        <v>99</v>
      </c>
      <c r="G2944">
        <v>99</v>
      </c>
      <c r="H2944">
        <v>99</v>
      </c>
      <c r="I2944">
        <v>99</v>
      </c>
      <c r="J2944">
        <v>999</v>
      </c>
      <c r="K2944">
        <v>99</v>
      </c>
      <c r="L2944">
        <v>99</v>
      </c>
      <c r="M2944">
        <v>99</v>
      </c>
      <c r="N2944">
        <v>99</v>
      </c>
      <c r="O2944">
        <v>8</v>
      </c>
      <c r="P2944">
        <v>3803</v>
      </c>
      <c r="R2944">
        <v>0</v>
      </c>
    </row>
    <row r="2945" spans="1:38" x14ac:dyDescent="0.5">
      <c r="A2945">
        <v>14</v>
      </c>
      <c r="B2945">
        <v>1106</v>
      </c>
      <c r="C2945">
        <v>2017</v>
      </c>
      <c r="D2945">
        <v>99</v>
      </c>
      <c r="E2945">
        <v>99</v>
      </c>
      <c r="F2945">
        <v>99</v>
      </c>
      <c r="G2945">
        <v>99</v>
      </c>
      <c r="H2945">
        <v>99</v>
      </c>
      <c r="I2945">
        <v>99</v>
      </c>
      <c r="J2945">
        <v>999</v>
      </c>
      <c r="K2945">
        <v>99</v>
      </c>
      <c r="L2945">
        <v>99</v>
      </c>
      <c r="M2945">
        <v>99</v>
      </c>
      <c r="N2945">
        <v>99</v>
      </c>
      <c r="O2945">
        <v>8</v>
      </c>
      <c r="P2945">
        <v>3803</v>
      </c>
      <c r="R2945">
        <v>0</v>
      </c>
    </row>
    <row r="2946" spans="1:38" x14ac:dyDescent="0.5">
      <c r="A2946">
        <v>14</v>
      </c>
      <c r="B2946">
        <v>1107</v>
      </c>
      <c r="C2946">
        <v>2018</v>
      </c>
      <c r="D2946">
        <v>99</v>
      </c>
      <c r="E2946">
        <v>99</v>
      </c>
      <c r="F2946">
        <v>99</v>
      </c>
      <c r="G2946">
        <v>99</v>
      </c>
      <c r="H2946">
        <v>99</v>
      </c>
      <c r="I2946">
        <v>99</v>
      </c>
      <c r="J2946">
        <v>999</v>
      </c>
      <c r="K2946">
        <v>99</v>
      </c>
      <c r="L2946">
        <v>99</v>
      </c>
      <c r="M2946">
        <v>99</v>
      </c>
      <c r="N2946">
        <v>99</v>
      </c>
      <c r="O2946">
        <v>8</v>
      </c>
      <c r="P2946">
        <v>3803</v>
      </c>
      <c r="Q2946">
        <v>1</v>
      </c>
      <c r="R2946">
        <v>1</v>
      </c>
      <c r="S2946">
        <v>1</v>
      </c>
      <c r="T2946">
        <v>17</v>
      </c>
      <c r="U2946">
        <v>60</v>
      </c>
      <c r="V2946">
        <v>69.447453954496197</v>
      </c>
      <c r="W2946">
        <v>64.099999999999994</v>
      </c>
      <c r="X2946">
        <v>0</v>
      </c>
      <c r="Y2946">
        <v>0</v>
      </c>
      <c r="AA2946">
        <v>3.9940887486519961E-3</v>
      </c>
      <c r="AB2946">
        <v>3.1873662151512962E-3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</row>
    <row r="2947" spans="1:38" x14ac:dyDescent="0.5">
      <c r="A2947">
        <v>14</v>
      </c>
      <c r="B2947">
        <v>1108</v>
      </c>
      <c r="C2947">
        <v>2019</v>
      </c>
      <c r="D2947">
        <v>99</v>
      </c>
      <c r="E2947">
        <v>99</v>
      </c>
      <c r="F2947">
        <v>99</v>
      </c>
      <c r="G2947">
        <v>99</v>
      </c>
      <c r="H2947">
        <v>99</v>
      </c>
      <c r="I2947">
        <v>99</v>
      </c>
      <c r="J2947">
        <v>999</v>
      </c>
      <c r="K2947">
        <v>99</v>
      </c>
      <c r="L2947">
        <v>99</v>
      </c>
      <c r="M2947">
        <v>99</v>
      </c>
      <c r="N2947">
        <v>99</v>
      </c>
      <c r="O2947">
        <v>8</v>
      </c>
      <c r="P2947">
        <v>3803</v>
      </c>
      <c r="Q2947">
        <v>1</v>
      </c>
      <c r="R2947">
        <v>283</v>
      </c>
      <c r="S2947">
        <v>283</v>
      </c>
      <c r="T2947">
        <v>16.681978798586577</v>
      </c>
      <c r="U2947">
        <v>62.272084805653698</v>
      </c>
      <c r="V2947">
        <v>89.653878694838255</v>
      </c>
      <c r="W2947">
        <v>82.7505300353357</v>
      </c>
      <c r="X2947">
        <v>8.4905242173761</v>
      </c>
      <c r="Y2947">
        <v>1.9787291759658017</v>
      </c>
      <c r="Z2947">
        <v>-30.949259108374047</v>
      </c>
      <c r="AA2947">
        <v>1.4051638530287984</v>
      </c>
      <c r="AB2947">
        <v>1.4473999324039066</v>
      </c>
      <c r="AC2947">
        <v>6</v>
      </c>
      <c r="AD2947">
        <v>0</v>
      </c>
      <c r="AE2947">
        <v>0</v>
      </c>
      <c r="AF2947">
        <v>4</v>
      </c>
      <c r="AG2947">
        <v>62</v>
      </c>
      <c r="AH2947">
        <v>3</v>
      </c>
      <c r="AI2947">
        <v>6</v>
      </c>
      <c r="AJ2947">
        <v>0</v>
      </c>
      <c r="AK2947">
        <v>3</v>
      </c>
      <c r="AL2947">
        <v>1</v>
      </c>
    </row>
    <row r="2948" spans="1:38" x14ac:dyDescent="0.5">
      <c r="A2948">
        <v>14</v>
      </c>
      <c r="B2948">
        <v>1109</v>
      </c>
      <c r="C2948">
        <v>2020</v>
      </c>
      <c r="D2948">
        <v>99</v>
      </c>
      <c r="E2948">
        <v>99</v>
      </c>
      <c r="F2948">
        <v>99</v>
      </c>
      <c r="G2948">
        <v>99</v>
      </c>
      <c r="H2948">
        <v>99</v>
      </c>
      <c r="I2948">
        <v>99</v>
      </c>
      <c r="J2948">
        <v>999</v>
      </c>
      <c r="K2948">
        <v>99</v>
      </c>
      <c r="L2948">
        <v>99</v>
      </c>
      <c r="M2948">
        <v>99</v>
      </c>
      <c r="N2948">
        <v>99</v>
      </c>
      <c r="O2948">
        <v>8</v>
      </c>
      <c r="P2948">
        <v>3803</v>
      </c>
      <c r="Q2948">
        <v>2</v>
      </c>
      <c r="R2948">
        <v>344</v>
      </c>
      <c r="S2948">
        <v>344</v>
      </c>
      <c r="T2948">
        <v>16.808139534883725</v>
      </c>
      <c r="U2948">
        <v>62.680232558139544</v>
      </c>
      <c r="V2948">
        <v>92.524880949381469</v>
      </c>
      <c r="W2948">
        <v>85.400465116279051</v>
      </c>
      <c r="X2948">
        <v>7.6628363436902642</v>
      </c>
      <c r="Y2948">
        <v>1.9038101189909624</v>
      </c>
      <c r="Z2948">
        <v>-22.599678310602243</v>
      </c>
      <c r="AA2948">
        <v>1.6476674010920582</v>
      </c>
      <c r="AB2948">
        <v>1.7033203189661204</v>
      </c>
      <c r="AC2948">
        <v>3</v>
      </c>
      <c r="AD2948">
        <v>0</v>
      </c>
      <c r="AE2948">
        <v>0</v>
      </c>
      <c r="AF2948">
        <v>4</v>
      </c>
      <c r="AG2948">
        <v>31</v>
      </c>
      <c r="AH2948">
        <v>1</v>
      </c>
      <c r="AI2948">
        <v>4</v>
      </c>
      <c r="AJ2948">
        <v>0</v>
      </c>
      <c r="AK2948">
        <v>3</v>
      </c>
      <c r="AL2948">
        <v>3</v>
      </c>
    </row>
    <row r="2949" spans="1:38" x14ac:dyDescent="0.5">
      <c r="A2949">
        <v>14</v>
      </c>
      <c r="B2949">
        <v>1110</v>
      </c>
      <c r="C2949">
        <v>2021</v>
      </c>
      <c r="D2949">
        <v>99</v>
      </c>
      <c r="E2949">
        <v>99</v>
      </c>
      <c r="F2949">
        <v>99</v>
      </c>
      <c r="G2949">
        <v>99</v>
      </c>
      <c r="H2949">
        <v>99</v>
      </c>
      <c r="I2949">
        <v>99</v>
      </c>
      <c r="J2949">
        <v>999</v>
      </c>
      <c r="K2949">
        <v>99</v>
      </c>
      <c r="L2949">
        <v>99</v>
      </c>
      <c r="M2949">
        <v>99</v>
      </c>
      <c r="N2949">
        <v>99</v>
      </c>
      <c r="O2949">
        <v>8</v>
      </c>
      <c r="P2949">
        <v>3803</v>
      </c>
      <c r="Q2949">
        <v>2</v>
      </c>
      <c r="R2949">
        <v>369</v>
      </c>
      <c r="S2949">
        <v>369</v>
      </c>
      <c r="T2949">
        <v>16.406504065040647</v>
      </c>
      <c r="U2949">
        <v>61.365853658536579</v>
      </c>
      <c r="V2949">
        <v>101.62102487763779</v>
      </c>
      <c r="W2949">
        <v>93.796205962059616</v>
      </c>
      <c r="X2949">
        <v>8.1439701351321272</v>
      </c>
      <c r="Y2949">
        <v>2.4536957116258562</v>
      </c>
      <c r="Z2949">
        <v>-39.663300208340225</v>
      </c>
      <c r="AA2949">
        <v>1.4034687357371065</v>
      </c>
      <c r="AB2949">
        <v>1.5513959084830784</v>
      </c>
      <c r="AC2949">
        <v>5</v>
      </c>
      <c r="AD2949">
        <v>0</v>
      </c>
      <c r="AE2949">
        <v>0</v>
      </c>
      <c r="AF2949">
        <v>0</v>
      </c>
      <c r="AG2949">
        <v>43</v>
      </c>
      <c r="AH2949">
        <v>3</v>
      </c>
      <c r="AI2949">
        <v>1</v>
      </c>
      <c r="AJ2949">
        <v>0</v>
      </c>
      <c r="AK2949">
        <v>1</v>
      </c>
      <c r="AL2949">
        <v>0</v>
      </c>
    </row>
    <row r="2950" spans="1:38" x14ac:dyDescent="0.5">
      <c r="A2950">
        <v>14</v>
      </c>
      <c r="B2950">
        <v>1111</v>
      </c>
      <c r="C2950">
        <v>2022</v>
      </c>
      <c r="D2950">
        <v>99</v>
      </c>
      <c r="E2950">
        <v>99</v>
      </c>
      <c r="F2950">
        <v>99</v>
      </c>
      <c r="G2950">
        <v>99</v>
      </c>
      <c r="H2950">
        <v>99</v>
      </c>
      <c r="I2950">
        <v>99</v>
      </c>
      <c r="J2950">
        <v>999</v>
      </c>
      <c r="K2950">
        <v>99</v>
      </c>
      <c r="L2950">
        <v>99</v>
      </c>
      <c r="M2950">
        <v>99</v>
      </c>
      <c r="N2950">
        <v>99</v>
      </c>
      <c r="O2950">
        <v>8</v>
      </c>
      <c r="P2950">
        <v>3803</v>
      </c>
      <c r="Q2950">
        <v>7</v>
      </c>
      <c r="R2950">
        <v>484</v>
      </c>
      <c r="S2950">
        <v>484</v>
      </c>
      <c r="T2950">
        <v>16.615702479338843</v>
      </c>
      <c r="U2950">
        <v>61.987603305785136</v>
      </c>
      <c r="V2950">
        <v>99.028858465478208</v>
      </c>
      <c r="W2950">
        <v>91.403636363636323</v>
      </c>
      <c r="X2950">
        <v>7.914914131087512</v>
      </c>
      <c r="Y2950">
        <v>2.0509651123850601</v>
      </c>
      <c r="Z2950">
        <v>-17.987281037287257</v>
      </c>
      <c r="AA2950">
        <v>1.6802638430827979</v>
      </c>
      <c r="AB2950">
        <v>1.7908731178846438</v>
      </c>
      <c r="AC2950">
        <v>5</v>
      </c>
      <c r="AD2950">
        <v>0</v>
      </c>
      <c r="AE2950">
        <v>0</v>
      </c>
      <c r="AF2950">
        <v>3</v>
      </c>
      <c r="AG2950">
        <v>37</v>
      </c>
      <c r="AH2950">
        <v>9</v>
      </c>
      <c r="AI2950">
        <v>21</v>
      </c>
      <c r="AJ2950">
        <v>0</v>
      </c>
      <c r="AK2950">
        <v>1</v>
      </c>
      <c r="AL2950">
        <v>3</v>
      </c>
    </row>
    <row r="2951" spans="1:38" x14ac:dyDescent="0.5">
      <c r="A2951">
        <v>14</v>
      </c>
      <c r="B2951">
        <v>1112</v>
      </c>
      <c r="C2951">
        <v>2012</v>
      </c>
      <c r="D2951">
        <v>99</v>
      </c>
      <c r="E2951">
        <v>99</v>
      </c>
      <c r="F2951">
        <v>99</v>
      </c>
      <c r="G2951">
        <v>99</v>
      </c>
      <c r="H2951">
        <v>99</v>
      </c>
      <c r="I2951">
        <v>99</v>
      </c>
      <c r="J2951">
        <v>999</v>
      </c>
      <c r="K2951">
        <v>99</v>
      </c>
      <c r="L2951">
        <v>99</v>
      </c>
      <c r="M2951">
        <v>99</v>
      </c>
      <c r="N2951">
        <v>99</v>
      </c>
      <c r="O2951">
        <v>8</v>
      </c>
      <c r="P2951">
        <v>3804</v>
      </c>
      <c r="R2951">
        <v>0</v>
      </c>
    </row>
    <row r="2952" spans="1:38" x14ac:dyDescent="0.5">
      <c r="A2952">
        <v>14</v>
      </c>
      <c r="B2952">
        <v>1113</v>
      </c>
      <c r="C2952">
        <v>2013</v>
      </c>
      <c r="D2952">
        <v>99</v>
      </c>
      <c r="E2952">
        <v>99</v>
      </c>
      <c r="F2952">
        <v>99</v>
      </c>
      <c r="G2952">
        <v>99</v>
      </c>
      <c r="H2952">
        <v>99</v>
      </c>
      <c r="I2952">
        <v>99</v>
      </c>
      <c r="J2952">
        <v>999</v>
      </c>
      <c r="K2952">
        <v>99</v>
      </c>
      <c r="L2952">
        <v>99</v>
      </c>
      <c r="M2952">
        <v>99</v>
      </c>
      <c r="N2952">
        <v>99</v>
      </c>
      <c r="O2952">
        <v>8</v>
      </c>
      <c r="P2952">
        <v>3804</v>
      </c>
      <c r="R2952">
        <v>0</v>
      </c>
    </row>
    <row r="2953" spans="1:38" x14ac:dyDescent="0.5">
      <c r="A2953">
        <v>14</v>
      </c>
      <c r="B2953">
        <v>1114</v>
      </c>
      <c r="C2953">
        <v>2014</v>
      </c>
      <c r="D2953">
        <v>99</v>
      </c>
      <c r="E2953">
        <v>99</v>
      </c>
      <c r="F2953">
        <v>99</v>
      </c>
      <c r="G2953">
        <v>99</v>
      </c>
      <c r="H2953">
        <v>99</v>
      </c>
      <c r="I2953">
        <v>99</v>
      </c>
      <c r="J2953">
        <v>999</v>
      </c>
      <c r="K2953">
        <v>99</v>
      </c>
      <c r="L2953">
        <v>99</v>
      </c>
      <c r="M2953">
        <v>99</v>
      </c>
      <c r="N2953">
        <v>99</v>
      </c>
      <c r="O2953">
        <v>8</v>
      </c>
      <c r="P2953">
        <v>3804</v>
      </c>
      <c r="R2953">
        <v>0</v>
      </c>
    </row>
    <row r="2954" spans="1:38" x14ac:dyDescent="0.5">
      <c r="A2954">
        <v>14</v>
      </c>
      <c r="B2954">
        <v>1115</v>
      </c>
      <c r="C2954">
        <v>2015</v>
      </c>
      <c r="D2954">
        <v>99</v>
      </c>
      <c r="E2954">
        <v>99</v>
      </c>
      <c r="F2954">
        <v>99</v>
      </c>
      <c r="G2954">
        <v>99</v>
      </c>
      <c r="H2954">
        <v>99</v>
      </c>
      <c r="I2954">
        <v>99</v>
      </c>
      <c r="J2954">
        <v>999</v>
      </c>
      <c r="K2954">
        <v>99</v>
      </c>
      <c r="L2954">
        <v>99</v>
      </c>
      <c r="M2954">
        <v>99</v>
      </c>
      <c r="N2954">
        <v>99</v>
      </c>
      <c r="O2954">
        <v>8</v>
      </c>
      <c r="P2954">
        <v>3804</v>
      </c>
      <c r="Q2954">
        <v>2</v>
      </c>
      <c r="R2954">
        <v>31</v>
      </c>
      <c r="S2954">
        <v>31</v>
      </c>
      <c r="T2954">
        <v>16.129032258064512</v>
      </c>
      <c r="U2954">
        <v>60.774193548387096</v>
      </c>
      <c r="V2954">
        <v>96.711285080208313</v>
      </c>
      <c r="W2954">
        <v>89.264516129032259</v>
      </c>
      <c r="X2954">
        <v>9.8735080011988874</v>
      </c>
      <c r="Y2954">
        <v>2.0589643093203982</v>
      </c>
      <c r="Z2954">
        <v>-73.571016839784761</v>
      </c>
      <c r="AA2954">
        <v>8.1684277094147745E-2</v>
      </c>
      <c r="AB2954">
        <v>9.0351809808264877E-2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1</v>
      </c>
      <c r="AL2954">
        <v>0</v>
      </c>
    </row>
    <row r="2955" spans="1:38" x14ac:dyDescent="0.5">
      <c r="A2955">
        <v>14</v>
      </c>
      <c r="B2955">
        <v>1116</v>
      </c>
      <c r="C2955">
        <v>2016</v>
      </c>
      <c r="D2955">
        <v>99</v>
      </c>
      <c r="E2955">
        <v>99</v>
      </c>
      <c r="F2955">
        <v>99</v>
      </c>
      <c r="G2955">
        <v>99</v>
      </c>
      <c r="H2955">
        <v>99</v>
      </c>
      <c r="I2955">
        <v>99</v>
      </c>
      <c r="J2955">
        <v>999</v>
      </c>
      <c r="K2955">
        <v>99</v>
      </c>
      <c r="L2955">
        <v>99</v>
      </c>
      <c r="M2955">
        <v>99</v>
      </c>
      <c r="N2955">
        <v>99</v>
      </c>
      <c r="O2955">
        <v>8</v>
      </c>
      <c r="P2955">
        <v>3804</v>
      </c>
      <c r="Q2955">
        <v>1</v>
      </c>
      <c r="R2955">
        <v>29</v>
      </c>
      <c r="S2955">
        <v>29</v>
      </c>
      <c r="T2955">
        <v>15.655172413793103</v>
      </c>
      <c r="U2955">
        <v>59.724137931034477</v>
      </c>
      <c r="V2955">
        <v>122.30731871334102</v>
      </c>
      <c r="W2955">
        <v>112.88965517241378</v>
      </c>
      <c r="X2955">
        <v>7.7948853623468253</v>
      </c>
      <c r="Y2955">
        <v>2.2267426608224703</v>
      </c>
      <c r="Z2955">
        <v>-24.31321991807998</v>
      </c>
      <c r="AA2955">
        <v>6.1838962811327211E-2</v>
      </c>
      <c r="AB2955">
        <v>8.5693555416923917E-2</v>
      </c>
      <c r="AC2955">
        <v>2</v>
      </c>
      <c r="AD2955">
        <v>0</v>
      </c>
      <c r="AE2955">
        <v>0</v>
      </c>
      <c r="AF2955">
        <v>3</v>
      </c>
      <c r="AG2955">
        <v>0</v>
      </c>
      <c r="AH2955">
        <v>0</v>
      </c>
      <c r="AI2955">
        <v>1</v>
      </c>
      <c r="AJ2955">
        <v>0</v>
      </c>
      <c r="AK2955">
        <v>7</v>
      </c>
      <c r="AL2955">
        <v>0</v>
      </c>
    </row>
    <row r="2956" spans="1:38" x14ac:dyDescent="0.5">
      <c r="A2956">
        <v>14</v>
      </c>
      <c r="B2956">
        <v>1117</v>
      </c>
      <c r="C2956">
        <v>2017</v>
      </c>
      <c r="D2956">
        <v>99</v>
      </c>
      <c r="E2956">
        <v>99</v>
      </c>
      <c r="F2956">
        <v>99</v>
      </c>
      <c r="G2956">
        <v>99</v>
      </c>
      <c r="H2956">
        <v>99</v>
      </c>
      <c r="I2956">
        <v>99</v>
      </c>
      <c r="J2956">
        <v>999</v>
      </c>
      <c r="K2956">
        <v>99</v>
      </c>
      <c r="L2956">
        <v>99</v>
      </c>
      <c r="M2956">
        <v>99</v>
      </c>
      <c r="N2956">
        <v>99</v>
      </c>
      <c r="O2956">
        <v>8</v>
      </c>
      <c r="P2956">
        <v>3804</v>
      </c>
      <c r="R2956">
        <v>0</v>
      </c>
    </row>
    <row r="2957" spans="1:38" x14ac:dyDescent="0.5">
      <c r="A2957">
        <v>14</v>
      </c>
      <c r="B2957">
        <v>1118</v>
      </c>
      <c r="C2957">
        <v>2018</v>
      </c>
      <c r="D2957">
        <v>99</v>
      </c>
      <c r="E2957">
        <v>99</v>
      </c>
      <c r="F2957">
        <v>99</v>
      </c>
      <c r="G2957">
        <v>99</v>
      </c>
      <c r="H2957">
        <v>99</v>
      </c>
      <c r="I2957">
        <v>99</v>
      </c>
      <c r="J2957">
        <v>999</v>
      </c>
      <c r="K2957">
        <v>99</v>
      </c>
      <c r="L2957">
        <v>99</v>
      </c>
      <c r="M2957">
        <v>99</v>
      </c>
      <c r="N2957">
        <v>99</v>
      </c>
      <c r="O2957">
        <v>8</v>
      </c>
      <c r="P2957">
        <v>3804</v>
      </c>
      <c r="R2957">
        <v>0</v>
      </c>
    </row>
    <row r="2958" spans="1:38" x14ac:dyDescent="0.5">
      <c r="A2958">
        <v>14</v>
      </c>
      <c r="B2958">
        <v>1119</v>
      </c>
      <c r="C2958">
        <v>2019</v>
      </c>
      <c r="D2958">
        <v>99</v>
      </c>
      <c r="E2958">
        <v>99</v>
      </c>
      <c r="F2958">
        <v>99</v>
      </c>
      <c r="G2958">
        <v>99</v>
      </c>
      <c r="H2958">
        <v>99</v>
      </c>
      <c r="I2958">
        <v>99</v>
      </c>
      <c r="J2958">
        <v>999</v>
      </c>
      <c r="K2958">
        <v>99</v>
      </c>
      <c r="L2958">
        <v>99</v>
      </c>
      <c r="M2958">
        <v>99</v>
      </c>
      <c r="N2958">
        <v>99</v>
      </c>
      <c r="O2958">
        <v>8</v>
      </c>
      <c r="P2958">
        <v>3804</v>
      </c>
      <c r="Q2958">
        <v>1</v>
      </c>
      <c r="R2958">
        <v>207</v>
      </c>
      <c r="S2958">
        <v>207</v>
      </c>
      <c r="T2958">
        <v>16.492753623188403</v>
      </c>
      <c r="U2958">
        <v>61.748792270531432</v>
      </c>
      <c r="V2958">
        <v>78.071401280219391</v>
      </c>
      <c r="W2958">
        <v>72.059903381642499</v>
      </c>
      <c r="X2958">
        <v>11.356782475825979</v>
      </c>
      <c r="Y2958">
        <v>2.410661903278958</v>
      </c>
      <c r="Z2958">
        <v>-39.000185643058202</v>
      </c>
      <c r="AA2958">
        <v>1.0278053624627612</v>
      </c>
      <c r="AB2958">
        <v>0.92192448466631483</v>
      </c>
      <c r="AC2958">
        <v>7</v>
      </c>
      <c r="AD2958">
        <v>0</v>
      </c>
      <c r="AE2958">
        <v>0</v>
      </c>
      <c r="AF2958">
        <v>4</v>
      </c>
      <c r="AG2958">
        <v>9</v>
      </c>
      <c r="AH2958">
        <v>1</v>
      </c>
      <c r="AI2958">
        <v>19</v>
      </c>
      <c r="AJ2958">
        <v>0</v>
      </c>
      <c r="AK2958">
        <v>2</v>
      </c>
      <c r="AL2958">
        <v>1</v>
      </c>
    </row>
    <row r="2959" spans="1:38" x14ac:dyDescent="0.5">
      <c r="A2959">
        <v>14</v>
      </c>
      <c r="B2959">
        <v>1120</v>
      </c>
      <c r="C2959">
        <v>2020</v>
      </c>
      <c r="D2959">
        <v>99</v>
      </c>
      <c r="E2959">
        <v>99</v>
      </c>
      <c r="F2959">
        <v>99</v>
      </c>
      <c r="G2959">
        <v>99</v>
      </c>
      <c r="H2959">
        <v>99</v>
      </c>
      <c r="I2959">
        <v>99</v>
      </c>
      <c r="J2959">
        <v>999</v>
      </c>
      <c r="K2959">
        <v>99</v>
      </c>
      <c r="L2959">
        <v>99</v>
      </c>
      <c r="M2959">
        <v>99</v>
      </c>
      <c r="N2959">
        <v>99</v>
      </c>
      <c r="O2959">
        <v>8</v>
      </c>
      <c r="P2959">
        <v>3804</v>
      </c>
      <c r="Q2959">
        <v>2</v>
      </c>
      <c r="R2959">
        <v>498</v>
      </c>
      <c r="S2959">
        <v>498</v>
      </c>
      <c r="T2959">
        <v>16.783132530120486</v>
      </c>
      <c r="U2959">
        <v>62.654618473895603</v>
      </c>
      <c r="V2959">
        <v>69.903536138051635</v>
      </c>
      <c r="W2959">
        <v>64.520963855421641</v>
      </c>
      <c r="X2959">
        <v>10.170651763968676</v>
      </c>
      <c r="Y2959">
        <v>5.2366860012917078</v>
      </c>
      <c r="Z2959">
        <v>7.5446232242397775</v>
      </c>
      <c r="AA2959">
        <v>2.3852859469297831</v>
      </c>
      <c r="AB2959">
        <v>1.8629784786056105</v>
      </c>
      <c r="AC2959">
        <v>23</v>
      </c>
      <c r="AD2959">
        <v>0</v>
      </c>
      <c r="AE2959">
        <v>0</v>
      </c>
      <c r="AF2959">
        <v>12</v>
      </c>
      <c r="AG2959">
        <v>39</v>
      </c>
      <c r="AH2959">
        <v>12</v>
      </c>
      <c r="AI2959">
        <v>27</v>
      </c>
      <c r="AJ2959">
        <v>0</v>
      </c>
      <c r="AK2959">
        <v>2</v>
      </c>
      <c r="AL2959">
        <v>5</v>
      </c>
    </row>
    <row r="2960" spans="1:38" x14ac:dyDescent="0.5">
      <c r="A2960">
        <v>14</v>
      </c>
      <c r="B2960">
        <v>1121</v>
      </c>
      <c r="C2960">
        <v>2021</v>
      </c>
      <c r="D2960">
        <v>99</v>
      </c>
      <c r="E2960">
        <v>99</v>
      </c>
      <c r="F2960">
        <v>99</v>
      </c>
      <c r="G2960">
        <v>99</v>
      </c>
      <c r="H2960">
        <v>99</v>
      </c>
      <c r="I2960">
        <v>99</v>
      </c>
      <c r="J2960">
        <v>999</v>
      </c>
      <c r="K2960">
        <v>99</v>
      </c>
      <c r="L2960">
        <v>99</v>
      </c>
      <c r="M2960">
        <v>99</v>
      </c>
      <c r="N2960">
        <v>99</v>
      </c>
      <c r="O2960">
        <v>8</v>
      </c>
      <c r="P2960">
        <v>3804</v>
      </c>
      <c r="Q2960">
        <v>2</v>
      </c>
      <c r="R2960">
        <v>1253</v>
      </c>
      <c r="S2960">
        <v>1253</v>
      </c>
      <c r="T2960">
        <v>16.221867517956902</v>
      </c>
      <c r="U2960">
        <v>60.885075818036711</v>
      </c>
      <c r="V2960">
        <v>87.953747409251392</v>
      </c>
      <c r="W2960">
        <v>81.181308858739058</v>
      </c>
      <c r="X2960">
        <v>9.6092575597046324</v>
      </c>
      <c r="Y2960">
        <v>2.2411394957171895</v>
      </c>
      <c r="Z2960">
        <v>-39.348231482511224</v>
      </c>
      <c r="AA2960">
        <v>4.7657082002129929</v>
      </c>
      <c r="AB2960">
        <v>4.5595094901638316</v>
      </c>
      <c r="AC2960">
        <v>31</v>
      </c>
      <c r="AD2960">
        <v>0</v>
      </c>
      <c r="AE2960">
        <v>0</v>
      </c>
      <c r="AF2960">
        <v>26</v>
      </c>
      <c r="AG2960">
        <v>31</v>
      </c>
      <c r="AH2960">
        <v>32</v>
      </c>
      <c r="AI2960">
        <v>78</v>
      </c>
      <c r="AJ2960">
        <v>0</v>
      </c>
      <c r="AK2960">
        <v>4</v>
      </c>
      <c r="AL2960">
        <v>2</v>
      </c>
    </row>
    <row r="2961" spans="1:38" x14ac:dyDescent="0.5">
      <c r="A2961">
        <v>14</v>
      </c>
      <c r="B2961">
        <v>1122</v>
      </c>
      <c r="C2961">
        <v>2022</v>
      </c>
      <c r="D2961">
        <v>99</v>
      </c>
      <c r="E2961">
        <v>99</v>
      </c>
      <c r="F2961">
        <v>99</v>
      </c>
      <c r="G2961">
        <v>99</v>
      </c>
      <c r="H2961">
        <v>99</v>
      </c>
      <c r="I2961">
        <v>99</v>
      </c>
      <c r="J2961">
        <v>999</v>
      </c>
      <c r="K2961">
        <v>99</v>
      </c>
      <c r="L2961">
        <v>99</v>
      </c>
      <c r="M2961">
        <v>99</v>
      </c>
      <c r="N2961">
        <v>99</v>
      </c>
      <c r="O2961">
        <v>8</v>
      </c>
      <c r="P2961">
        <v>3804</v>
      </c>
      <c r="Q2961">
        <v>5</v>
      </c>
      <c r="R2961">
        <v>887</v>
      </c>
      <c r="S2961">
        <v>887</v>
      </c>
      <c r="T2961">
        <v>15.555806087936871</v>
      </c>
      <c r="U2961">
        <v>59.595264937993242</v>
      </c>
      <c r="V2961">
        <v>93.286205830944354</v>
      </c>
      <c r="W2961">
        <v>86.103167981961747</v>
      </c>
      <c r="X2961">
        <v>8.2043556912693614</v>
      </c>
      <c r="Y2961">
        <v>2.3334487815605423</v>
      </c>
      <c r="Z2961">
        <v>-27.65443174628567</v>
      </c>
      <c r="AA2961">
        <v>3.0793265058149633</v>
      </c>
      <c r="AB2961">
        <v>3.0917098705201482</v>
      </c>
      <c r="AC2961">
        <v>32</v>
      </c>
      <c r="AD2961">
        <v>0</v>
      </c>
      <c r="AE2961">
        <v>0</v>
      </c>
      <c r="AF2961">
        <v>12</v>
      </c>
      <c r="AG2961">
        <v>25</v>
      </c>
      <c r="AH2961">
        <v>7</v>
      </c>
      <c r="AI2961">
        <v>96</v>
      </c>
      <c r="AJ2961">
        <v>0</v>
      </c>
      <c r="AK2961">
        <v>3</v>
      </c>
      <c r="AL2961">
        <v>4</v>
      </c>
    </row>
    <row r="2962" spans="1:38" x14ac:dyDescent="0.5">
      <c r="A2962">
        <v>14</v>
      </c>
      <c r="B2962">
        <v>1123</v>
      </c>
      <c r="C2962">
        <v>2012</v>
      </c>
      <c r="D2962">
        <v>99</v>
      </c>
      <c r="E2962">
        <v>99</v>
      </c>
      <c r="F2962">
        <v>99</v>
      </c>
      <c r="G2962">
        <v>99</v>
      </c>
      <c r="H2962">
        <v>99</v>
      </c>
      <c r="I2962">
        <v>99</v>
      </c>
      <c r="J2962">
        <v>999</v>
      </c>
      <c r="K2962">
        <v>99</v>
      </c>
      <c r="L2962">
        <v>99</v>
      </c>
      <c r="M2962">
        <v>99</v>
      </c>
      <c r="N2962">
        <v>99</v>
      </c>
      <c r="O2962">
        <v>8</v>
      </c>
      <c r="P2962">
        <v>3805</v>
      </c>
      <c r="R2962">
        <v>0</v>
      </c>
    </row>
    <row r="2963" spans="1:38" x14ac:dyDescent="0.5">
      <c r="A2963">
        <v>14</v>
      </c>
      <c r="B2963">
        <v>1124</v>
      </c>
      <c r="C2963">
        <v>2013</v>
      </c>
      <c r="D2963">
        <v>99</v>
      </c>
      <c r="E2963">
        <v>99</v>
      </c>
      <c r="F2963">
        <v>99</v>
      </c>
      <c r="G2963">
        <v>99</v>
      </c>
      <c r="H2963">
        <v>99</v>
      </c>
      <c r="I2963">
        <v>99</v>
      </c>
      <c r="J2963">
        <v>999</v>
      </c>
      <c r="K2963">
        <v>99</v>
      </c>
      <c r="L2963">
        <v>99</v>
      </c>
      <c r="M2963">
        <v>99</v>
      </c>
      <c r="N2963">
        <v>99</v>
      </c>
      <c r="O2963">
        <v>8</v>
      </c>
      <c r="P2963">
        <v>3805</v>
      </c>
      <c r="R2963">
        <v>0</v>
      </c>
    </row>
    <row r="2964" spans="1:38" x14ac:dyDescent="0.5">
      <c r="A2964">
        <v>14</v>
      </c>
      <c r="B2964">
        <v>1125</v>
      </c>
      <c r="C2964">
        <v>2014</v>
      </c>
      <c r="D2964">
        <v>99</v>
      </c>
      <c r="E2964">
        <v>99</v>
      </c>
      <c r="F2964">
        <v>99</v>
      </c>
      <c r="G2964">
        <v>99</v>
      </c>
      <c r="H2964">
        <v>99</v>
      </c>
      <c r="I2964">
        <v>99</v>
      </c>
      <c r="J2964">
        <v>999</v>
      </c>
      <c r="K2964">
        <v>99</v>
      </c>
      <c r="L2964">
        <v>99</v>
      </c>
      <c r="M2964">
        <v>99</v>
      </c>
      <c r="N2964">
        <v>99</v>
      </c>
      <c r="O2964">
        <v>8</v>
      </c>
      <c r="P2964">
        <v>3805</v>
      </c>
      <c r="R2964">
        <v>0</v>
      </c>
    </row>
    <row r="2965" spans="1:38" x14ac:dyDescent="0.5">
      <c r="A2965">
        <v>14</v>
      </c>
      <c r="B2965">
        <v>1126</v>
      </c>
      <c r="C2965">
        <v>2015</v>
      </c>
      <c r="D2965">
        <v>99</v>
      </c>
      <c r="E2965">
        <v>99</v>
      </c>
      <c r="F2965">
        <v>99</v>
      </c>
      <c r="G2965">
        <v>99</v>
      </c>
      <c r="H2965">
        <v>99</v>
      </c>
      <c r="I2965">
        <v>99</v>
      </c>
      <c r="J2965">
        <v>999</v>
      </c>
      <c r="K2965">
        <v>99</v>
      </c>
      <c r="L2965">
        <v>99</v>
      </c>
      <c r="M2965">
        <v>99</v>
      </c>
      <c r="N2965">
        <v>99</v>
      </c>
      <c r="O2965">
        <v>8</v>
      </c>
      <c r="P2965">
        <v>3805</v>
      </c>
      <c r="R2965">
        <v>0</v>
      </c>
    </row>
    <row r="2966" spans="1:38" x14ac:dyDescent="0.5">
      <c r="A2966">
        <v>14</v>
      </c>
      <c r="B2966">
        <v>1127</v>
      </c>
      <c r="C2966">
        <v>2016</v>
      </c>
      <c r="D2966">
        <v>99</v>
      </c>
      <c r="E2966">
        <v>99</v>
      </c>
      <c r="F2966">
        <v>99</v>
      </c>
      <c r="G2966">
        <v>99</v>
      </c>
      <c r="H2966">
        <v>99</v>
      </c>
      <c r="I2966">
        <v>99</v>
      </c>
      <c r="J2966">
        <v>999</v>
      </c>
      <c r="K2966">
        <v>99</v>
      </c>
      <c r="L2966">
        <v>99</v>
      </c>
      <c r="M2966">
        <v>99</v>
      </c>
      <c r="N2966">
        <v>99</v>
      </c>
      <c r="O2966">
        <v>8</v>
      </c>
      <c r="P2966">
        <v>3805</v>
      </c>
      <c r="R2966">
        <v>0</v>
      </c>
    </row>
    <row r="2967" spans="1:38" x14ac:dyDescent="0.5">
      <c r="A2967">
        <v>14</v>
      </c>
      <c r="B2967">
        <v>1128</v>
      </c>
      <c r="C2967">
        <v>2017</v>
      </c>
      <c r="D2967">
        <v>99</v>
      </c>
      <c r="E2967">
        <v>99</v>
      </c>
      <c r="F2967">
        <v>99</v>
      </c>
      <c r="G2967">
        <v>99</v>
      </c>
      <c r="H2967">
        <v>99</v>
      </c>
      <c r="I2967">
        <v>99</v>
      </c>
      <c r="J2967">
        <v>999</v>
      </c>
      <c r="K2967">
        <v>99</v>
      </c>
      <c r="L2967">
        <v>99</v>
      </c>
      <c r="M2967">
        <v>99</v>
      </c>
      <c r="N2967">
        <v>99</v>
      </c>
      <c r="O2967">
        <v>8</v>
      </c>
      <c r="P2967">
        <v>3805</v>
      </c>
      <c r="R2967">
        <v>0</v>
      </c>
    </row>
    <row r="2968" spans="1:38" x14ac:dyDescent="0.5">
      <c r="A2968">
        <v>14</v>
      </c>
      <c r="B2968">
        <v>1129</v>
      </c>
      <c r="C2968">
        <v>2018</v>
      </c>
      <c r="D2968">
        <v>99</v>
      </c>
      <c r="E2968">
        <v>99</v>
      </c>
      <c r="F2968">
        <v>99</v>
      </c>
      <c r="G2968">
        <v>99</v>
      </c>
      <c r="H2968">
        <v>99</v>
      </c>
      <c r="I2968">
        <v>99</v>
      </c>
      <c r="J2968">
        <v>999</v>
      </c>
      <c r="K2968">
        <v>99</v>
      </c>
      <c r="L2968">
        <v>99</v>
      </c>
      <c r="M2968">
        <v>99</v>
      </c>
      <c r="N2968">
        <v>99</v>
      </c>
      <c r="O2968">
        <v>8</v>
      </c>
      <c r="P2968">
        <v>3805</v>
      </c>
      <c r="R2968">
        <v>0</v>
      </c>
    </row>
    <row r="2969" spans="1:38" x14ac:dyDescent="0.5">
      <c r="A2969">
        <v>14</v>
      </c>
      <c r="B2969">
        <v>1130</v>
      </c>
      <c r="C2969">
        <v>2019</v>
      </c>
      <c r="D2969">
        <v>99</v>
      </c>
      <c r="E2969">
        <v>99</v>
      </c>
      <c r="F2969">
        <v>99</v>
      </c>
      <c r="G2969">
        <v>99</v>
      </c>
      <c r="H2969">
        <v>99</v>
      </c>
      <c r="I2969">
        <v>99</v>
      </c>
      <c r="J2969">
        <v>999</v>
      </c>
      <c r="K2969">
        <v>99</v>
      </c>
      <c r="L2969">
        <v>99</v>
      </c>
      <c r="M2969">
        <v>99</v>
      </c>
      <c r="N2969">
        <v>99</v>
      </c>
      <c r="O2969">
        <v>8</v>
      </c>
      <c r="P2969">
        <v>3805</v>
      </c>
      <c r="R2969">
        <v>0</v>
      </c>
    </row>
    <row r="2970" spans="1:38" x14ac:dyDescent="0.5">
      <c r="A2970">
        <v>14</v>
      </c>
      <c r="B2970">
        <v>1131</v>
      </c>
      <c r="C2970">
        <v>2020</v>
      </c>
      <c r="D2970">
        <v>99</v>
      </c>
      <c r="E2970">
        <v>99</v>
      </c>
      <c r="F2970">
        <v>99</v>
      </c>
      <c r="G2970">
        <v>99</v>
      </c>
      <c r="H2970">
        <v>99</v>
      </c>
      <c r="I2970">
        <v>99</v>
      </c>
      <c r="J2970">
        <v>999</v>
      </c>
      <c r="K2970">
        <v>99</v>
      </c>
      <c r="L2970">
        <v>99</v>
      </c>
      <c r="M2970">
        <v>99</v>
      </c>
      <c r="N2970">
        <v>99</v>
      </c>
      <c r="O2970">
        <v>8</v>
      </c>
      <c r="P2970">
        <v>3805</v>
      </c>
      <c r="R2970">
        <v>0</v>
      </c>
    </row>
    <row r="2971" spans="1:38" x14ac:dyDescent="0.5">
      <c r="A2971">
        <v>14</v>
      </c>
      <c r="B2971">
        <v>1132</v>
      </c>
      <c r="C2971">
        <v>2021</v>
      </c>
      <c r="D2971">
        <v>99</v>
      </c>
      <c r="E2971">
        <v>99</v>
      </c>
      <c r="F2971">
        <v>99</v>
      </c>
      <c r="G2971">
        <v>99</v>
      </c>
      <c r="H2971">
        <v>99</v>
      </c>
      <c r="I2971">
        <v>99</v>
      </c>
      <c r="J2971">
        <v>999</v>
      </c>
      <c r="K2971">
        <v>99</v>
      </c>
      <c r="L2971">
        <v>99</v>
      </c>
      <c r="M2971">
        <v>99</v>
      </c>
      <c r="N2971">
        <v>99</v>
      </c>
      <c r="O2971">
        <v>8</v>
      </c>
      <c r="P2971">
        <v>3805</v>
      </c>
      <c r="R2971">
        <v>0</v>
      </c>
    </row>
    <row r="2972" spans="1:38" x14ac:dyDescent="0.5">
      <c r="A2972">
        <v>14</v>
      </c>
      <c r="B2972">
        <v>1133</v>
      </c>
      <c r="C2972">
        <v>2022</v>
      </c>
      <c r="D2972">
        <v>99</v>
      </c>
      <c r="E2972">
        <v>99</v>
      </c>
      <c r="F2972">
        <v>99</v>
      </c>
      <c r="G2972">
        <v>99</v>
      </c>
      <c r="H2972">
        <v>99</v>
      </c>
      <c r="I2972">
        <v>99</v>
      </c>
      <c r="J2972">
        <v>999</v>
      </c>
      <c r="K2972">
        <v>99</v>
      </c>
      <c r="L2972">
        <v>99</v>
      </c>
      <c r="M2972">
        <v>99</v>
      </c>
      <c r="N2972">
        <v>99</v>
      </c>
      <c r="O2972">
        <v>8</v>
      </c>
      <c r="P2972">
        <v>3805</v>
      </c>
      <c r="R2972">
        <v>0</v>
      </c>
    </row>
    <row r="2973" spans="1:38" x14ac:dyDescent="0.5">
      <c r="A2973">
        <v>14</v>
      </c>
      <c r="B2973">
        <v>1134</v>
      </c>
      <c r="C2973">
        <v>2012</v>
      </c>
      <c r="D2973">
        <v>99</v>
      </c>
      <c r="E2973">
        <v>99</v>
      </c>
      <c r="F2973">
        <v>99</v>
      </c>
      <c r="G2973">
        <v>99</v>
      </c>
      <c r="H2973">
        <v>99</v>
      </c>
      <c r="I2973">
        <v>99</v>
      </c>
      <c r="J2973">
        <v>999</v>
      </c>
      <c r="K2973">
        <v>99</v>
      </c>
      <c r="L2973">
        <v>99</v>
      </c>
      <c r="M2973">
        <v>99</v>
      </c>
      <c r="N2973">
        <v>99</v>
      </c>
      <c r="O2973">
        <v>8</v>
      </c>
      <c r="P2973">
        <v>3806</v>
      </c>
      <c r="R2973">
        <v>0</v>
      </c>
    </row>
    <row r="2974" spans="1:38" x14ac:dyDescent="0.5">
      <c r="A2974">
        <v>14</v>
      </c>
      <c r="B2974">
        <v>1135</v>
      </c>
      <c r="C2974">
        <v>2013</v>
      </c>
      <c r="D2974">
        <v>99</v>
      </c>
      <c r="E2974">
        <v>99</v>
      </c>
      <c r="F2974">
        <v>99</v>
      </c>
      <c r="G2974">
        <v>99</v>
      </c>
      <c r="H2974">
        <v>99</v>
      </c>
      <c r="I2974">
        <v>99</v>
      </c>
      <c r="J2974">
        <v>999</v>
      </c>
      <c r="K2974">
        <v>99</v>
      </c>
      <c r="L2974">
        <v>99</v>
      </c>
      <c r="M2974">
        <v>99</v>
      </c>
      <c r="N2974">
        <v>99</v>
      </c>
      <c r="O2974">
        <v>8</v>
      </c>
      <c r="P2974">
        <v>3806</v>
      </c>
      <c r="R2974">
        <v>0</v>
      </c>
    </row>
    <row r="2975" spans="1:38" x14ac:dyDescent="0.5">
      <c r="A2975">
        <v>14</v>
      </c>
      <c r="B2975">
        <v>1136</v>
      </c>
      <c r="C2975">
        <v>2014</v>
      </c>
      <c r="D2975">
        <v>99</v>
      </c>
      <c r="E2975">
        <v>99</v>
      </c>
      <c r="F2975">
        <v>99</v>
      </c>
      <c r="G2975">
        <v>99</v>
      </c>
      <c r="H2975">
        <v>99</v>
      </c>
      <c r="I2975">
        <v>99</v>
      </c>
      <c r="J2975">
        <v>999</v>
      </c>
      <c r="K2975">
        <v>99</v>
      </c>
      <c r="L2975">
        <v>99</v>
      </c>
      <c r="M2975">
        <v>99</v>
      </c>
      <c r="N2975">
        <v>99</v>
      </c>
      <c r="O2975">
        <v>8</v>
      </c>
      <c r="P2975">
        <v>3806</v>
      </c>
      <c r="R2975">
        <v>0</v>
      </c>
    </row>
    <row r="2976" spans="1:38" x14ac:dyDescent="0.5">
      <c r="A2976">
        <v>14</v>
      </c>
      <c r="B2976">
        <v>1137</v>
      </c>
      <c r="C2976">
        <v>2015</v>
      </c>
      <c r="D2976">
        <v>99</v>
      </c>
      <c r="E2976">
        <v>99</v>
      </c>
      <c r="F2976">
        <v>99</v>
      </c>
      <c r="G2976">
        <v>99</v>
      </c>
      <c r="H2976">
        <v>99</v>
      </c>
      <c r="I2976">
        <v>99</v>
      </c>
      <c r="J2976">
        <v>999</v>
      </c>
      <c r="K2976">
        <v>99</v>
      </c>
      <c r="L2976">
        <v>99</v>
      </c>
      <c r="M2976">
        <v>99</v>
      </c>
      <c r="N2976">
        <v>99</v>
      </c>
      <c r="O2976">
        <v>8</v>
      </c>
      <c r="P2976">
        <v>3806</v>
      </c>
      <c r="R2976">
        <v>0</v>
      </c>
    </row>
    <row r="2977" spans="1:38" x14ac:dyDescent="0.5">
      <c r="A2977">
        <v>14</v>
      </c>
      <c r="B2977">
        <v>1138</v>
      </c>
      <c r="C2977">
        <v>2016</v>
      </c>
      <c r="D2977">
        <v>99</v>
      </c>
      <c r="E2977">
        <v>99</v>
      </c>
      <c r="F2977">
        <v>99</v>
      </c>
      <c r="G2977">
        <v>99</v>
      </c>
      <c r="H2977">
        <v>99</v>
      </c>
      <c r="I2977">
        <v>99</v>
      </c>
      <c r="J2977">
        <v>999</v>
      </c>
      <c r="K2977">
        <v>99</v>
      </c>
      <c r="L2977">
        <v>99</v>
      </c>
      <c r="M2977">
        <v>99</v>
      </c>
      <c r="N2977">
        <v>99</v>
      </c>
      <c r="O2977">
        <v>8</v>
      </c>
      <c r="P2977">
        <v>3806</v>
      </c>
      <c r="R2977">
        <v>0</v>
      </c>
    </row>
    <row r="2978" spans="1:38" x14ac:dyDescent="0.5">
      <c r="A2978">
        <v>14</v>
      </c>
      <c r="B2978">
        <v>1139</v>
      </c>
      <c r="C2978">
        <v>2017</v>
      </c>
      <c r="D2978">
        <v>99</v>
      </c>
      <c r="E2978">
        <v>99</v>
      </c>
      <c r="F2978">
        <v>99</v>
      </c>
      <c r="G2978">
        <v>99</v>
      </c>
      <c r="H2978">
        <v>99</v>
      </c>
      <c r="I2978">
        <v>99</v>
      </c>
      <c r="J2978">
        <v>999</v>
      </c>
      <c r="K2978">
        <v>99</v>
      </c>
      <c r="L2978">
        <v>99</v>
      </c>
      <c r="M2978">
        <v>99</v>
      </c>
      <c r="N2978">
        <v>99</v>
      </c>
      <c r="O2978">
        <v>8</v>
      </c>
      <c r="P2978">
        <v>3806</v>
      </c>
      <c r="R2978">
        <v>0</v>
      </c>
    </row>
    <row r="2979" spans="1:38" x14ac:dyDescent="0.5">
      <c r="A2979">
        <v>14</v>
      </c>
      <c r="B2979">
        <v>1140</v>
      </c>
      <c r="C2979">
        <v>2018</v>
      </c>
      <c r="D2979">
        <v>99</v>
      </c>
      <c r="E2979">
        <v>99</v>
      </c>
      <c r="F2979">
        <v>99</v>
      </c>
      <c r="G2979">
        <v>99</v>
      </c>
      <c r="H2979">
        <v>99</v>
      </c>
      <c r="I2979">
        <v>99</v>
      </c>
      <c r="J2979">
        <v>999</v>
      </c>
      <c r="K2979">
        <v>99</v>
      </c>
      <c r="L2979">
        <v>99</v>
      </c>
      <c r="M2979">
        <v>99</v>
      </c>
      <c r="N2979">
        <v>99</v>
      </c>
      <c r="O2979">
        <v>8</v>
      </c>
      <c r="P2979">
        <v>3806</v>
      </c>
      <c r="R2979">
        <v>0</v>
      </c>
    </row>
    <row r="2980" spans="1:38" x14ac:dyDescent="0.5">
      <c r="A2980">
        <v>14</v>
      </c>
      <c r="B2980">
        <v>1141</v>
      </c>
      <c r="C2980">
        <v>2019</v>
      </c>
      <c r="D2980">
        <v>99</v>
      </c>
      <c r="E2980">
        <v>99</v>
      </c>
      <c r="F2980">
        <v>99</v>
      </c>
      <c r="G2980">
        <v>99</v>
      </c>
      <c r="H2980">
        <v>99</v>
      </c>
      <c r="I2980">
        <v>99</v>
      </c>
      <c r="J2980">
        <v>999</v>
      </c>
      <c r="K2980">
        <v>99</v>
      </c>
      <c r="L2980">
        <v>99</v>
      </c>
      <c r="M2980">
        <v>99</v>
      </c>
      <c r="N2980">
        <v>99</v>
      </c>
      <c r="O2980">
        <v>8</v>
      </c>
      <c r="P2980">
        <v>3806</v>
      </c>
      <c r="Q2980">
        <v>1</v>
      </c>
      <c r="R2980">
        <v>97</v>
      </c>
      <c r="S2980">
        <v>97</v>
      </c>
      <c r="T2980">
        <v>16.381443298969071</v>
      </c>
      <c r="U2980">
        <v>61.16494845360824</v>
      </c>
      <c r="V2980">
        <v>87.565200880142058</v>
      </c>
      <c r="W2980">
        <v>80.822680412371142</v>
      </c>
      <c r="X2980">
        <v>13.995010194393062</v>
      </c>
      <c r="Y2980">
        <v>2.3272496593027374</v>
      </c>
      <c r="Z2980">
        <v>-43.825285832955309</v>
      </c>
      <c r="AA2980">
        <v>0.48162859980139022</v>
      </c>
      <c r="AB2980">
        <v>0.48454744944403322</v>
      </c>
      <c r="AC2980">
        <v>5</v>
      </c>
      <c r="AD2980">
        <v>0</v>
      </c>
      <c r="AE2980">
        <v>0</v>
      </c>
      <c r="AF2980">
        <v>0</v>
      </c>
      <c r="AG2980">
        <v>1</v>
      </c>
      <c r="AH2980">
        <v>0</v>
      </c>
      <c r="AI2980">
        <v>7</v>
      </c>
      <c r="AJ2980">
        <v>0</v>
      </c>
      <c r="AK2980">
        <v>0</v>
      </c>
      <c r="AL2980">
        <v>2</v>
      </c>
    </row>
    <row r="2981" spans="1:38" x14ac:dyDescent="0.5">
      <c r="A2981">
        <v>14</v>
      </c>
      <c r="B2981">
        <v>1142</v>
      </c>
      <c r="C2981">
        <v>2020</v>
      </c>
      <c r="D2981">
        <v>99</v>
      </c>
      <c r="E2981">
        <v>99</v>
      </c>
      <c r="F2981">
        <v>99</v>
      </c>
      <c r="G2981">
        <v>99</v>
      </c>
      <c r="H2981">
        <v>99</v>
      </c>
      <c r="I2981">
        <v>99</v>
      </c>
      <c r="J2981">
        <v>999</v>
      </c>
      <c r="K2981">
        <v>99</v>
      </c>
      <c r="L2981">
        <v>99</v>
      </c>
      <c r="M2981">
        <v>99</v>
      </c>
      <c r="N2981">
        <v>99</v>
      </c>
      <c r="O2981">
        <v>8</v>
      </c>
      <c r="P2981">
        <v>3806</v>
      </c>
      <c r="Q2981">
        <v>1</v>
      </c>
      <c r="R2981">
        <v>155</v>
      </c>
      <c r="S2981">
        <v>155</v>
      </c>
      <c r="T2981">
        <v>16.845161290322579</v>
      </c>
      <c r="U2981">
        <v>62.8</v>
      </c>
      <c r="V2981">
        <v>84.13797924020551</v>
      </c>
      <c r="W2981">
        <v>77.659354838709646</v>
      </c>
      <c r="X2981">
        <v>9.4651747885244379</v>
      </c>
      <c r="Y2981">
        <v>1.8609744239112775</v>
      </c>
      <c r="Z2981">
        <v>-39.312668776619411</v>
      </c>
      <c r="AA2981">
        <v>0.74240827665485198</v>
      </c>
      <c r="AB2981">
        <v>0.697915952184884</v>
      </c>
      <c r="AC2981">
        <v>7</v>
      </c>
      <c r="AD2981">
        <v>0</v>
      </c>
      <c r="AE2981">
        <v>0</v>
      </c>
      <c r="AF2981">
        <v>2</v>
      </c>
      <c r="AG2981">
        <v>2</v>
      </c>
      <c r="AH2981">
        <v>0</v>
      </c>
      <c r="AI2981">
        <v>11</v>
      </c>
      <c r="AJ2981">
        <v>0</v>
      </c>
      <c r="AK2981">
        <v>1</v>
      </c>
      <c r="AL2981">
        <v>6</v>
      </c>
    </row>
    <row r="2982" spans="1:38" x14ac:dyDescent="0.5">
      <c r="A2982">
        <v>14</v>
      </c>
      <c r="B2982">
        <v>1143</v>
      </c>
      <c r="C2982">
        <v>2021</v>
      </c>
      <c r="D2982">
        <v>99</v>
      </c>
      <c r="E2982">
        <v>99</v>
      </c>
      <c r="F2982">
        <v>99</v>
      </c>
      <c r="G2982">
        <v>99</v>
      </c>
      <c r="H2982">
        <v>99</v>
      </c>
      <c r="I2982">
        <v>99</v>
      </c>
      <c r="J2982">
        <v>999</v>
      </c>
      <c r="K2982">
        <v>99</v>
      </c>
      <c r="L2982">
        <v>99</v>
      </c>
      <c r="M2982">
        <v>99</v>
      </c>
      <c r="N2982">
        <v>99</v>
      </c>
      <c r="O2982">
        <v>8</v>
      </c>
      <c r="P2982">
        <v>3806</v>
      </c>
      <c r="Q2982">
        <v>1</v>
      </c>
      <c r="R2982">
        <v>280</v>
      </c>
      <c r="S2982">
        <v>280</v>
      </c>
      <c r="T2982">
        <v>16.817857142857147</v>
      </c>
      <c r="U2982">
        <v>62.125</v>
      </c>
      <c r="V2982">
        <v>91.268882525924781</v>
      </c>
      <c r="W2982">
        <v>84.241178571428506</v>
      </c>
      <c r="X2982">
        <v>11.121091241271689</v>
      </c>
      <c r="Y2982">
        <v>1.7814771158467675</v>
      </c>
      <c r="Z2982">
        <v>-37.739293424208824</v>
      </c>
      <c r="AA2982">
        <v>1.0649627263045796</v>
      </c>
      <c r="AB2982">
        <v>1.0572884051574039</v>
      </c>
      <c r="AC2982">
        <v>5</v>
      </c>
      <c r="AD2982">
        <v>0</v>
      </c>
      <c r="AE2982">
        <v>0</v>
      </c>
      <c r="AF2982">
        <v>4</v>
      </c>
      <c r="AG2982">
        <v>6</v>
      </c>
      <c r="AH2982">
        <v>2</v>
      </c>
      <c r="AI2982">
        <v>7</v>
      </c>
      <c r="AJ2982">
        <v>0</v>
      </c>
      <c r="AK2982">
        <v>0</v>
      </c>
      <c r="AL2982">
        <v>6</v>
      </c>
    </row>
    <row r="2983" spans="1:38" x14ac:dyDescent="0.5">
      <c r="A2983">
        <v>14</v>
      </c>
      <c r="B2983">
        <v>1144</v>
      </c>
      <c r="C2983">
        <v>2022</v>
      </c>
      <c r="D2983">
        <v>99</v>
      </c>
      <c r="E2983">
        <v>99</v>
      </c>
      <c r="F2983">
        <v>99</v>
      </c>
      <c r="G2983">
        <v>99</v>
      </c>
      <c r="H2983">
        <v>99</v>
      </c>
      <c r="I2983">
        <v>99</v>
      </c>
      <c r="J2983">
        <v>999</v>
      </c>
      <c r="K2983">
        <v>99</v>
      </c>
      <c r="L2983">
        <v>99</v>
      </c>
      <c r="M2983">
        <v>99</v>
      </c>
      <c r="N2983">
        <v>99</v>
      </c>
      <c r="O2983">
        <v>8</v>
      </c>
      <c r="P2983">
        <v>3806</v>
      </c>
      <c r="Q2983">
        <v>2</v>
      </c>
      <c r="R2983">
        <v>452</v>
      </c>
      <c r="S2983">
        <v>452</v>
      </c>
      <c r="T2983">
        <v>16.422566371681413</v>
      </c>
      <c r="U2983">
        <v>61.030973451327426</v>
      </c>
      <c r="V2983">
        <v>99.472190529151845</v>
      </c>
      <c r="W2983">
        <v>91.812831858407051</v>
      </c>
      <c r="X2983">
        <v>11.064075803993388</v>
      </c>
      <c r="Y2983">
        <v>2.1989369775310843</v>
      </c>
      <c r="Z2983">
        <v>-20.882251834374877</v>
      </c>
      <c r="AA2983">
        <v>1.5691720187467453</v>
      </c>
      <c r="AB2983">
        <v>1.6799555840848976</v>
      </c>
      <c r="AC2983">
        <v>9</v>
      </c>
      <c r="AD2983">
        <v>0</v>
      </c>
      <c r="AE2983">
        <v>0</v>
      </c>
      <c r="AF2983">
        <v>5</v>
      </c>
      <c r="AG2983">
        <v>6</v>
      </c>
      <c r="AH2983">
        <v>3</v>
      </c>
      <c r="AI2983">
        <v>50</v>
      </c>
      <c r="AJ2983">
        <v>0</v>
      </c>
      <c r="AK2983">
        <v>1</v>
      </c>
      <c r="AL2983">
        <v>1</v>
      </c>
    </row>
    <row r="2984" spans="1:38" x14ac:dyDescent="0.5">
      <c r="A2984">
        <v>14</v>
      </c>
      <c r="B2984">
        <v>1145</v>
      </c>
      <c r="C2984">
        <v>2012</v>
      </c>
      <c r="D2984">
        <v>99</v>
      </c>
      <c r="E2984">
        <v>99</v>
      </c>
      <c r="F2984">
        <v>99</v>
      </c>
      <c r="G2984">
        <v>99</v>
      </c>
      <c r="H2984">
        <v>99</v>
      </c>
      <c r="I2984">
        <v>99</v>
      </c>
      <c r="J2984">
        <v>999</v>
      </c>
      <c r="K2984">
        <v>99</v>
      </c>
      <c r="L2984">
        <v>99</v>
      </c>
      <c r="M2984">
        <v>99</v>
      </c>
      <c r="N2984">
        <v>99</v>
      </c>
      <c r="O2984">
        <v>8</v>
      </c>
      <c r="P2984">
        <v>3807</v>
      </c>
      <c r="R2984">
        <v>0</v>
      </c>
    </row>
    <row r="2985" spans="1:38" x14ac:dyDescent="0.5">
      <c r="A2985">
        <v>14</v>
      </c>
      <c r="B2985">
        <v>1146</v>
      </c>
      <c r="C2985">
        <v>2013</v>
      </c>
      <c r="D2985">
        <v>99</v>
      </c>
      <c r="E2985">
        <v>99</v>
      </c>
      <c r="F2985">
        <v>99</v>
      </c>
      <c r="G2985">
        <v>99</v>
      </c>
      <c r="H2985">
        <v>99</v>
      </c>
      <c r="I2985">
        <v>99</v>
      </c>
      <c r="J2985">
        <v>999</v>
      </c>
      <c r="K2985">
        <v>99</v>
      </c>
      <c r="L2985">
        <v>99</v>
      </c>
      <c r="M2985">
        <v>99</v>
      </c>
      <c r="N2985">
        <v>99</v>
      </c>
      <c r="O2985">
        <v>8</v>
      </c>
      <c r="P2985">
        <v>3807</v>
      </c>
      <c r="R2985">
        <v>0</v>
      </c>
    </row>
    <row r="2986" spans="1:38" x14ac:dyDescent="0.5">
      <c r="A2986">
        <v>14</v>
      </c>
      <c r="B2986">
        <v>1147</v>
      </c>
      <c r="C2986">
        <v>2014</v>
      </c>
      <c r="D2986">
        <v>99</v>
      </c>
      <c r="E2986">
        <v>99</v>
      </c>
      <c r="F2986">
        <v>99</v>
      </c>
      <c r="G2986">
        <v>99</v>
      </c>
      <c r="H2986">
        <v>99</v>
      </c>
      <c r="I2986">
        <v>99</v>
      </c>
      <c r="J2986">
        <v>999</v>
      </c>
      <c r="K2986">
        <v>99</v>
      </c>
      <c r="L2986">
        <v>99</v>
      </c>
      <c r="M2986">
        <v>99</v>
      </c>
      <c r="N2986">
        <v>99</v>
      </c>
      <c r="O2986">
        <v>8</v>
      </c>
      <c r="P2986">
        <v>3807</v>
      </c>
      <c r="R2986">
        <v>0</v>
      </c>
    </row>
    <row r="2987" spans="1:38" x14ac:dyDescent="0.5">
      <c r="A2987">
        <v>14</v>
      </c>
      <c r="B2987">
        <v>1148</v>
      </c>
      <c r="C2987">
        <v>2015</v>
      </c>
      <c r="D2987">
        <v>99</v>
      </c>
      <c r="E2987">
        <v>99</v>
      </c>
      <c r="F2987">
        <v>99</v>
      </c>
      <c r="G2987">
        <v>99</v>
      </c>
      <c r="H2987">
        <v>99</v>
      </c>
      <c r="I2987">
        <v>99</v>
      </c>
      <c r="J2987">
        <v>999</v>
      </c>
      <c r="K2987">
        <v>99</v>
      </c>
      <c r="L2987">
        <v>99</v>
      </c>
      <c r="M2987">
        <v>99</v>
      </c>
      <c r="N2987">
        <v>99</v>
      </c>
      <c r="O2987">
        <v>8</v>
      </c>
      <c r="P2987">
        <v>3807</v>
      </c>
      <c r="R2987">
        <v>0</v>
      </c>
    </row>
    <row r="2988" spans="1:38" x14ac:dyDescent="0.5">
      <c r="A2988">
        <v>14</v>
      </c>
      <c r="B2988">
        <v>1149</v>
      </c>
      <c r="C2988">
        <v>2016</v>
      </c>
      <c r="D2988">
        <v>99</v>
      </c>
      <c r="E2988">
        <v>99</v>
      </c>
      <c r="F2988">
        <v>99</v>
      </c>
      <c r="G2988">
        <v>99</v>
      </c>
      <c r="H2988">
        <v>99</v>
      </c>
      <c r="I2988">
        <v>99</v>
      </c>
      <c r="J2988">
        <v>999</v>
      </c>
      <c r="K2988">
        <v>99</v>
      </c>
      <c r="L2988">
        <v>99</v>
      </c>
      <c r="M2988">
        <v>99</v>
      </c>
      <c r="N2988">
        <v>99</v>
      </c>
      <c r="O2988">
        <v>8</v>
      </c>
      <c r="P2988">
        <v>3807</v>
      </c>
      <c r="R2988">
        <v>0</v>
      </c>
    </row>
    <row r="2989" spans="1:38" x14ac:dyDescent="0.5">
      <c r="A2989">
        <v>14</v>
      </c>
      <c r="B2989">
        <v>1150</v>
      </c>
      <c r="C2989">
        <v>2017</v>
      </c>
      <c r="D2989">
        <v>99</v>
      </c>
      <c r="E2989">
        <v>99</v>
      </c>
      <c r="F2989">
        <v>99</v>
      </c>
      <c r="G2989">
        <v>99</v>
      </c>
      <c r="H2989">
        <v>99</v>
      </c>
      <c r="I2989">
        <v>99</v>
      </c>
      <c r="J2989">
        <v>999</v>
      </c>
      <c r="K2989">
        <v>99</v>
      </c>
      <c r="L2989">
        <v>99</v>
      </c>
      <c r="M2989">
        <v>99</v>
      </c>
      <c r="N2989">
        <v>99</v>
      </c>
      <c r="O2989">
        <v>8</v>
      </c>
      <c r="P2989">
        <v>3807</v>
      </c>
      <c r="R2989">
        <v>0</v>
      </c>
    </row>
    <row r="2990" spans="1:38" x14ac:dyDescent="0.5">
      <c r="A2990">
        <v>14</v>
      </c>
      <c r="B2990">
        <v>1151</v>
      </c>
      <c r="C2990">
        <v>2018</v>
      </c>
      <c r="D2990">
        <v>99</v>
      </c>
      <c r="E2990">
        <v>99</v>
      </c>
      <c r="F2990">
        <v>99</v>
      </c>
      <c r="G2990">
        <v>99</v>
      </c>
      <c r="H2990">
        <v>99</v>
      </c>
      <c r="I2990">
        <v>99</v>
      </c>
      <c r="J2990">
        <v>999</v>
      </c>
      <c r="K2990">
        <v>99</v>
      </c>
      <c r="L2990">
        <v>99</v>
      </c>
      <c r="M2990">
        <v>99</v>
      </c>
      <c r="N2990">
        <v>99</v>
      </c>
      <c r="O2990">
        <v>8</v>
      </c>
      <c r="P2990">
        <v>3807</v>
      </c>
      <c r="R2990">
        <v>0</v>
      </c>
    </row>
    <row r="2991" spans="1:38" x14ac:dyDescent="0.5">
      <c r="A2991">
        <v>14</v>
      </c>
      <c r="B2991">
        <v>1152</v>
      </c>
      <c r="C2991">
        <v>2019</v>
      </c>
      <c r="D2991">
        <v>99</v>
      </c>
      <c r="E2991">
        <v>99</v>
      </c>
      <c r="F2991">
        <v>99</v>
      </c>
      <c r="G2991">
        <v>99</v>
      </c>
      <c r="H2991">
        <v>99</v>
      </c>
      <c r="I2991">
        <v>99</v>
      </c>
      <c r="J2991">
        <v>999</v>
      </c>
      <c r="K2991">
        <v>99</v>
      </c>
      <c r="L2991">
        <v>99</v>
      </c>
      <c r="M2991">
        <v>99</v>
      </c>
      <c r="N2991">
        <v>99</v>
      </c>
      <c r="O2991">
        <v>8</v>
      </c>
      <c r="P2991">
        <v>3807</v>
      </c>
      <c r="R2991">
        <v>0</v>
      </c>
    </row>
    <row r="2992" spans="1:38" x14ac:dyDescent="0.5">
      <c r="A2992">
        <v>14</v>
      </c>
      <c r="B2992">
        <v>1153</v>
      </c>
      <c r="C2992">
        <v>2020</v>
      </c>
      <c r="D2992">
        <v>99</v>
      </c>
      <c r="E2992">
        <v>99</v>
      </c>
      <c r="F2992">
        <v>99</v>
      </c>
      <c r="G2992">
        <v>99</v>
      </c>
      <c r="H2992">
        <v>99</v>
      </c>
      <c r="I2992">
        <v>99</v>
      </c>
      <c r="J2992">
        <v>999</v>
      </c>
      <c r="K2992">
        <v>99</v>
      </c>
      <c r="L2992">
        <v>99</v>
      </c>
      <c r="M2992">
        <v>99</v>
      </c>
      <c r="N2992">
        <v>99</v>
      </c>
      <c r="O2992">
        <v>8</v>
      </c>
      <c r="P2992">
        <v>3807</v>
      </c>
      <c r="R2992">
        <v>0</v>
      </c>
    </row>
    <row r="2993" spans="1:18" x14ac:dyDescent="0.5">
      <c r="A2993">
        <v>14</v>
      </c>
      <c r="B2993">
        <v>1154</v>
      </c>
      <c r="C2993">
        <v>2021</v>
      </c>
      <c r="D2993">
        <v>99</v>
      </c>
      <c r="E2993">
        <v>99</v>
      </c>
      <c r="F2993">
        <v>99</v>
      </c>
      <c r="G2993">
        <v>99</v>
      </c>
      <c r="H2993">
        <v>99</v>
      </c>
      <c r="I2993">
        <v>99</v>
      </c>
      <c r="J2993">
        <v>999</v>
      </c>
      <c r="K2993">
        <v>99</v>
      </c>
      <c r="L2993">
        <v>99</v>
      </c>
      <c r="M2993">
        <v>99</v>
      </c>
      <c r="N2993">
        <v>99</v>
      </c>
      <c r="O2993">
        <v>8</v>
      </c>
      <c r="P2993">
        <v>3807</v>
      </c>
      <c r="R2993">
        <v>0</v>
      </c>
    </row>
    <row r="2994" spans="1:18" x14ac:dyDescent="0.5">
      <c r="A2994">
        <v>14</v>
      </c>
      <c r="B2994">
        <v>1155</v>
      </c>
      <c r="C2994">
        <v>2022</v>
      </c>
      <c r="D2994">
        <v>99</v>
      </c>
      <c r="E2994">
        <v>99</v>
      </c>
      <c r="F2994">
        <v>99</v>
      </c>
      <c r="G2994">
        <v>99</v>
      </c>
      <c r="H2994">
        <v>99</v>
      </c>
      <c r="I2994">
        <v>99</v>
      </c>
      <c r="J2994">
        <v>999</v>
      </c>
      <c r="K2994">
        <v>99</v>
      </c>
      <c r="L2994">
        <v>99</v>
      </c>
      <c r="M2994">
        <v>99</v>
      </c>
      <c r="N2994">
        <v>99</v>
      </c>
      <c r="O2994">
        <v>8</v>
      </c>
      <c r="P2994">
        <v>3807</v>
      </c>
      <c r="R2994">
        <v>0</v>
      </c>
    </row>
    <row r="2995" spans="1:18" x14ac:dyDescent="0.5">
      <c r="A2995">
        <v>14</v>
      </c>
      <c r="B2995">
        <v>1156</v>
      </c>
      <c r="C2995">
        <v>2012</v>
      </c>
      <c r="D2995">
        <v>99</v>
      </c>
      <c r="E2995">
        <v>99</v>
      </c>
      <c r="F2995">
        <v>99</v>
      </c>
      <c r="G2995">
        <v>99</v>
      </c>
      <c r="H2995">
        <v>99</v>
      </c>
      <c r="I2995">
        <v>99</v>
      </c>
      <c r="J2995">
        <v>999</v>
      </c>
      <c r="K2995">
        <v>99</v>
      </c>
      <c r="L2995">
        <v>99</v>
      </c>
      <c r="M2995">
        <v>99</v>
      </c>
      <c r="N2995">
        <v>99</v>
      </c>
      <c r="O2995">
        <v>8</v>
      </c>
      <c r="P2995">
        <v>3808</v>
      </c>
      <c r="R2995">
        <v>0</v>
      </c>
    </row>
    <row r="2996" spans="1:18" x14ac:dyDescent="0.5">
      <c r="A2996">
        <v>14</v>
      </c>
      <c r="B2996">
        <v>1157</v>
      </c>
      <c r="C2996">
        <v>2013</v>
      </c>
      <c r="D2996">
        <v>99</v>
      </c>
      <c r="E2996">
        <v>99</v>
      </c>
      <c r="F2996">
        <v>99</v>
      </c>
      <c r="G2996">
        <v>99</v>
      </c>
      <c r="H2996">
        <v>99</v>
      </c>
      <c r="I2996">
        <v>99</v>
      </c>
      <c r="J2996">
        <v>999</v>
      </c>
      <c r="K2996">
        <v>99</v>
      </c>
      <c r="L2996">
        <v>99</v>
      </c>
      <c r="M2996">
        <v>99</v>
      </c>
      <c r="N2996">
        <v>99</v>
      </c>
      <c r="O2996">
        <v>8</v>
      </c>
      <c r="P2996">
        <v>3808</v>
      </c>
      <c r="R2996">
        <v>0</v>
      </c>
    </row>
    <row r="2997" spans="1:18" x14ac:dyDescent="0.5">
      <c r="A2997">
        <v>14</v>
      </c>
      <c r="B2997">
        <v>1158</v>
      </c>
      <c r="C2997">
        <v>2014</v>
      </c>
      <c r="D2997">
        <v>99</v>
      </c>
      <c r="E2997">
        <v>99</v>
      </c>
      <c r="F2997">
        <v>99</v>
      </c>
      <c r="G2997">
        <v>99</v>
      </c>
      <c r="H2997">
        <v>99</v>
      </c>
      <c r="I2997">
        <v>99</v>
      </c>
      <c r="J2997">
        <v>999</v>
      </c>
      <c r="K2997">
        <v>99</v>
      </c>
      <c r="L2997">
        <v>99</v>
      </c>
      <c r="M2997">
        <v>99</v>
      </c>
      <c r="N2997">
        <v>99</v>
      </c>
      <c r="O2997">
        <v>8</v>
      </c>
      <c r="P2997">
        <v>3808</v>
      </c>
      <c r="R2997">
        <v>0</v>
      </c>
    </row>
    <row r="2998" spans="1:18" x14ac:dyDescent="0.5">
      <c r="A2998">
        <v>14</v>
      </c>
      <c r="B2998">
        <v>1159</v>
      </c>
      <c r="C2998">
        <v>2015</v>
      </c>
      <c r="D2998">
        <v>99</v>
      </c>
      <c r="E2998">
        <v>99</v>
      </c>
      <c r="F2998">
        <v>99</v>
      </c>
      <c r="G2998">
        <v>99</v>
      </c>
      <c r="H2998">
        <v>99</v>
      </c>
      <c r="I2998">
        <v>99</v>
      </c>
      <c r="J2998">
        <v>999</v>
      </c>
      <c r="K2998">
        <v>99</v>
      </c>
      <c r="L2998">
        <v>99</v>
      </c>
      <c r="M2998">
        <v>99</v>
      </c>
      <c r="N2998">
        <v>99</v>
      </c>
      <c r="O2998">
        <v>8</v>
      </c>
      <c r="P2998">
        <v>3808</v>
      </c>
      <c r="R2998">
        <v>0</v>
      </c>
    </row>
    <row r="2999" spans="1:18" x14ac:dyDescent="0.5">
      <c r="A2999">
        <v>14</v>
      </c>
      <c r="B2999">
        <v>1160</v>
      </c>
      <c r="C2999">
        <v>2016</v>
      </c>
      <c r="D2999">
        <v>99</v>
      </c>
      <c r="E2999">
        <v>99</v>
      </c>
      <c r="F2999">
        <v>99</v>
      </c>
      <c r="G2999">
        <v>99</v>
      </c>
      <c r="H2999">
        <v>99</v>
      </c>
      <c r="I2999">
        <v>99</v>
      </c>
      <c r="J2999">
        <v>999</v>
      </c>
      <c r="K2999">
        <v>99</v>
      </c>
      <c r="L2999">
        <v>99</v>
      </c>
      <c r="M2999">
        <v>99</v>
      </c>
      <c r="N2999">
        <v>99</v>
      </c>
      <c r="O2999">
        <v>8</v>
      </c>
      <c r="P2999">
        <v>3808</v>
      </c>
      <c r="R2999">
        <v>0</v>
      </c>
    </row>
    <row r="3000" spans="1:18" x14ac:dyDescent="0.5">
      <c r="A3000">
        <v>14</v>
      </c>
      <c r="B3000">
        <v>1161</v>
      </c>
      <c r="C3000">
        <v>2017</v>
      </c>
      <c r="D3000">
        <v>99</v>
      </c>
      <c r="E3000">
        <v>99</v>
      </c>
      <c r="F3000">
        <v>99</v>
      </c>
      <c r="G3000">
        <v>99</v>
      </c>
      <c r="H3000">
        <v>99</v>
      </c>
      <c r="I3000">
        <v>99</v>
      </c>
      <c r="J3000">
        <v>999</v>
      </c>
      <c r="K3000">
        <v>99</v>
      </c>
      <c r="L3000">
        <v>99</v>
      </c>
      <c r="M3000">
        <v>99</v>
      </c>
      <c r="N3000">
        <v>99</v>
      </c>
      <c r="O3000">
        <v>8</v>
      </c>
      <c r="P3000">
        <v>3808</v>
      </c>
      <c r="R3000">
        <v>0</v>
      </c>
    </row>
    <row r="3001" spans="1:18" x14ac:dyDescent="0.5">
      <c r="A3001">
        <v>14</v>
      </c>
      <c r="B3001">
        <v>1162</v>
      </c>
      <c r="C3001">
        <v>2018</v>
      </c>
      <c r="D3001">
        <v>99</v>
      </c>
      <c r="E3001">
        <v>99</v>
      </c>
      <c r="F3001">
        <v>99</v>
      </c>
      <c r="G3001">
        <v>99</v>
      </c>
      <c r="H3001">
        <v>99</v>
      </c>
      <c r="I3001">
        <v>99</v>
      </c>
      <c r="J3001">
        <v>999</v>
      </c>
      <c r="K3001">
        <v>99</v>
      </c>
      <c r="L3001">
        <v>99</v>
      </c>
      <c r="M3001">
        <v>99</v>
      </c>
      <c r="N3001">
        <v>99</v>
      </c>
      <c r="O3001">
        <v>8</v>
      </c>
      <c r="P3001">
        <v>3808</v>
      </c>
      <c r="R3001">
        <v>0</v>
      </c>
    </row>
    <row r="3002" spans="1:18" x14ac:dyDescent="0.5">
      <c r="A3002">
        <v>14</v>
      </c>
      <c r="B3002">
        <v>1163</v>
      </c>
      <c r="C3002">
        <v>2019</v>
      </c>
      <c r="D3002">
        <v>99</v>
      </c>
      <c r="E3002">
        <v>99</v>
      </c>
      <c r="F3002">
        <v>99</v>
      </c>
      <c r="G3002">
        <v>99</v>
      </c>
      <c r="H3002">
        <v>99</v>
      </c>
      <c r="I3002">
        <v>99</v>
      </c>
      <c r="J3002">
        <v>999</v>
      </c>
      <c r="K3002">
        <v>99</v>
      </c>
      <c r="L3002">
        <v>99</v>
      </c>
      <c r="M3002">
        <v>99</v>
      </c>
      <c r="N3002">
        <v>99</v>
      </c>
      <c r="O3002">
        <v>8</v>
      </c>
      <c r="P3002">
        <v>3808</v>
      </c>
      <c r="R3002">
        <v>0</v>
      </c>
    </row>
    <row r="3003" spans="1:18" x14ac:dyDescent="0.5">
      <c r="A3003">
        <v>14</v>
      </c>
      <c r="B3003">
        <v>1164</v>
      </c>
      <c r="C3003">
        <v>2020</v>
      </c>
      <c r="D3003">
        <v>99</v>
      </c>
      <c r="E3003">
        <v>99</v>
      </c>
      <c r="F3003">
        <v>99</v>
      </c>
      <c r="G3003">
        <v>99</v>
      </c>
      <c r="H3003">
        <v>99</v>
      </c>
      <c r="I3003">
        <v>99</v>
      </c>
      <c r="J3003">
        <v>999</v>
      </c>
      <c r="K3003">
        <v>99</v>
      </c>
      <c r="L3003">
        <v>99</v>
      </c>
      <c r="M3003">
        <v>99</v>
      </c>
      <c r="N3003">
        <v>99</v>
      </c>
      <c r="O3003">
        <v>8</v>
      </c>
      <c r="P3003">
        <v>3808</v>
      </c>
      <c r="R3003">
        <v>0</v>
      </c>
    </row>
    <row r="3004" spans="1:18" x14ac:dyDescent="0.5">
      <c r="A3004">
        <v>14</v>
      </c>
      <c r="B3004">
        <v>1165</v>
      </c>
      <c r="C3004">
        <v>2021</v>
      </c>
      <c r="D3004">
        <v>99</v>
      </c>
      <c r="E3004">
        <v>99</v>
      </c>
      <c r="F3004">
        <v>99</v>
      </c>
      <c r="G3004">
        <v>99</v>
      </c>
      <c r="H3004">
        <v>99</v>
      </c>
      <c r="I3004">
        <v>99</v>
      </c>
      <c r="J3004">
        <v>999</v>
      </c>
      <c r="K3004">
        <v>99</v>
      </c>
      <c r="L3004">
        <v>99</v>
      </c>
      <c r="M3004">
        <v>99</v>
      </c>
      <c r="N3004">
        <v>99</v>
      </c>
      <c r="O3004">
        <v>8</v>
      </c>
      <c r="P3004">
        <v>3808</v>
      </c>
      <c r="R3004">
        <v>0</v>
      </c>
    </row>
    <row r="3005" spans="1:18" x14ac:dyDescent="0.5">
      <c r="A3005">
        <v>14</v>
      </c>
      <c r="B3005">
        <v>1166</v>
      </c>
      <c r="C3005">
        <v>2022</v>
      </c>
      <c r="D3005">
        <v>99</v>
      </c>
      <c r="E3005">
        <v>99</v>
      </c>
      <c r="F3005">
        <v>99</v>
      </c>
      <c r="G3005">
        <v>99</v>
      </c>
      <c r="H3005">
        <v>99</v>
      </c>
      <c r="I3005">
        <v>99</v>
      </c>
      <c r="J3005">
        <v>999</v>
      </c>
      <c r="K3005">
        <v>99</v>
      </c>
      <c r="L3005">
        <v>99</v>
      </c>
      <c r="M3005">
        <v>99</v>
      </c>
      <c r="N3005">
        <v>99</v>
      </c>
      <c r="O3005">
        <v>8</v>
      </c>
      <c r="P3005">
        <v>3808</v>
      </c>
      <c r="R3005">
        <v>0</v>
      </c>
    </row>
    <row r="3006" spans="1:18" x14ac:dyDescent="0.5">
      <c r="A3006">
        <v>14</v>
      </c>
      <c r="B3006">
        <v>1167</v>
      </c>
      <c r="C3006">
        <v>2012</v>
      </c>
      <c r="D3006">
        <v>99</v>
      </c>
      <c r="E3006">
        <v>99</v>
      </c>
      <c r="F3006">
        <v>99</v>
      </c>
      <c r="G3006">
        <v>99</v>
      </c>
      <c r="H3006">
        <v>99</v>
      </c>
      <c r="I3006">
        <v>99</v>
      </c>
      <c r="J3006">
        <v>999</v>
      </c>
      <c r="K3006">
        <v>99</v>
      </c>
      <c r="L3006">
        <v>99</v>
      </c>
      <c r="M3006">
        <v>99</v>
      </c>
      <c r="N3006">
        <v>99</v>
      </c>
      <c r="O3006">
        <v>8</v>
      </c>
      <c r="P3006">
        <v>3811</v>
      </c>
      <c r="R3006">
        <v>0</v>
      </c>
    </row>
    <row r="3007" spans="1:18" x14ac:dyDescent="0.5">
      <c r="A3007">
        <v>14</v>
      </c>
      <c r="B3007">
        <v>1168</v>
      </c>
      <c r="C3007">
        <v>2013</v>
      </c>
      <c r="D3007">
        <v>99</v>
      </c>
      <c r="E3007">
        <v>99</v>
      </c>
      <c r="F3007">
        <v>99</v>
      </c>
      <c r="G3007">
        <v>99</v>
      </c>
      <c r="H3007">
        <v>99</v>
      </c>
      <c r="I3007">
        <v>99</v>
      </c>
      <c r="J3007">
        <v>999</v>
      </c>
      <c r="K3007">
        <v>99</v>
      </c>
      <c r="L3007">
        <v>99</v>
      </c>
      <c r="M3007">
        <v>99</v>
      </c>
      <c r="N3007">
        <v>99</v>
      </c>
      <c r="O3007">
        <v>8</v>
      </c>
      <c r="P3007">
        <v>3811</v>
      </c>
      <c r="R3007">
        <v>0</v>
      </c>
    </row>
    <row r="3008" spans="1:18" x14ac:dyDescent="0.5">
      <c r="A3008">
        <v>14</v>
      </c>
      <c r="B3008">
        <v>1169</v>
      </c>
      <c r="C3008">
        <v>2014</v>
      </c>
      <c r="D3008">
        <v>99</v>
      </c>
      <c r="E3008">
        <v>99</v>
      </c>
      <c r="F3008">
        <v>99</v>
      </c>
      <c r="G3008">
        <v>99</v>
      </c>
      <c r="H3008">
        <v>99</v>
      </c>
      <c r="I3008">
        <v>99</v>
      </c>
      <c r="J3008">
        <v>999</v>
      </c>
      <c r="K3008">
        <v>99</v>
      </c>
      <c r="L3008">
        <v>99</v>
      </c>
      <c r="M3008">
        <v>99</v>
      </c>
      <c r="N3008">
        <v>99</v>
      </c>
      <c r="O3008">
        <v>8</v>
      </c>
      <c r="P3008">
        <v>3811</v>
      </c>
      <c r="R3008">
        <v>0</v>
      </c>
    </row>
    <row r="3009" spans="1:38" x14ac:dyDescent="0.5">
      <c r="A3009">
        <v>14</v>
      </c>
      <c r="B3009">
        <v>1170</v>
      </c>
      <c r="C3009">
        <v>2015</v>
      </c>
      <c r="D3009">
        <v>99</v>
      </c>
      <c r="E3009">
        <v>99</v>
      </c>
      <c r="F3009">
        <v>99</v>
      </c>
      <c r="G3009">
        <v>99</v>
      </c>
      <c r="H3009">
        <v>99</v>
      </c>
      <c r="I3009">
        <v>99</v>
      </c>
      <c r="J3009">
        <v>999</v>
      </c>
      <c r="K3009">
        <v>99</v>
      </c>
      <c r="L3009">
        <v>99</v>
      </c>
      <c r="M3009">
        <v>99</v>
      </c>
      <c r="N3009">
        <v>99</v>
      </c>
      <c r="O3009">
        <v>8</v>
      </c>
      <c r="P3009">
        <v>3811</v>
      </c>
      <c r="R3009">
        <v>0</v>
      </c>
    </row>
    <row r="3010" spans="1:38" x14ac:dyDescent="0.5">
      <c r="A3010">
        <v>14</v>
      </c>
      <c r="B3010">
        <v>1171</v>
      </c>
      <c r="C3010">
        <v>2016</v>
      </c>
      <c r="D3010">
        <v>99</v>
      </c>
      <c r="E3010">
        <v>99</v>
      </c>
      <c r="F3010">
        <v>99</v>
      </c>
      <c r="G3010">
        <v>99</v>
      </c>
      <c r="H3010">
        <v>99</v>
      </c>
      <c r="I3010">
        <v>99</v>
      </c>
      <c r="J3010">
        <v>999</v>
      </c>
      <c r="K3010">
        <v>99</v>
      </c>
      <c r="L3010">
        <v>99</v>
      </c>
      <c r="M3010">
        <v>99</v>
      </c>
      <c r="N3010">
        <v>99</v>
      </c>
      <c r="O3010">
        <v>8</v>
      </c>
      <c r="P3010">
        <v>3811</v>
      </c>
      <c r="R3010">
        <v>0</v>
      </c>
    </row>
    <row r="3011" spans="1:38" x14ac:dyDescent="0.5">
      <c r="A3011">
        <v>14</v>
      </c>
      <c r="B3011">
        <v>1172</v>
      </c>
      <c r="C3011">
        <v>2017</v>
      </c>
      <c r="D3011">
        <v>99</v>
      </c>
      <c r="E3011">
        <v>99</v>
      </c>
      <c r="F3011">
        <v>99</v>
      </c>
      <c r="G3011">
        <v>99</v>
      </c>
      <c r="H3011">
        <v>99</v>
      </c>
      <c r="I3011">
        <v>99</v>
      </c>
      <c r="J3011">
        <v>999</v>
      </c>
      <c r="K3011">
        <v>99</v>
      </c>
      <c r="L3011">
        <v>99</v>
      </c>
      <c r="M3011">
        <v>99</v>
      </c>
      <c r="N3011">
        <v>99</v>
      </c>
      <c r="O3011">
        <v>8</v>
      </c>
      <c r="P3011">
        <v>3811</v>
      </c>
      <c r="R3011">
        <v>0</v>
      </c>
    </row>
    <row r="3012" spans="1:38" x14ac:dyDescent="0.5">
      <c r="A3012">
        <v>14</v>
      </c>
      <c r="B3012">
        <v>1173</v>
      </c>
      <c r="C3012">
        <v>2018</v>
      </c>
      <c r="D3012">
        <v>99</v>
      </c>
      <c r="E3012">
        <v>99</v>
      </c>
      <c r="F3012">
        <v>99</v>
      </c>
      <c r="G3012">
        <v>99</v>
      </c>
      <c r="H3012">
        <v>99</v>
      </c>
      <c r="I3012">
        <v>99</v>
      </c>
      <c r="J3012">
        <v>999</v>
      </c>
      <c r="K3012">
        <v>99</v>
      </c>
      <c r="L3012">
        <v>99</v>
      </c>
      <c r="M3012">
        <v>99</v>
      </c>
      <c r="N3012">
        <v>99</v>
      </c>
      <c r="O3012">
        <v>8</v>
      </c>
      <c r="P3012">
        <v>3811</v>
      </c>
      <c r="R3012">
        <v>0</v>
      </c>
    </row>
    <row r="3013" spans="1:38" x14ac:dyDescent="0.5">
      <c r="A3013">
        <v>14</v>
      </c>
      <c r="B3013">
        <v>1174</v>
      </c>
      <c r="C3013">
        <v>2019</v>
      </c>
      <c r="D3013">
        <v>99</v>
      </c>
      <c r="E3013">
        <v>99</v>
      </c>
      <c r="F3013">
        <v>99</v>
      </c>
      <c r="G3013">
        <v>99</v>
      </c>
      <c r="H3013">
        <v>99</v>
      </c>
      <c r="I3013">
        <v>99</v>
      </c>
      <c r="J3013">
        <v>999</v>
      </c>
      <c r="K3013">
        <v>99</v>
      </c>
      <c r="L3013">
        <v>99</v>
      </c>
      <c r="M3013">
        <v>99</v>
      </c>
      <c r="N3013">
        <v>99</v>
      </c>
      <c r="O3013">
        <v>8</v>
      </c>
      <c r="P3013">
        <v>3811</v>
      </c>
      <c r="R3013">
        <v>0</v>
      </c>
    </row>
    <row r="3014" spans="1:38" x14ac:dyDescent="0.5">
      <c r="A3014">
        <v>14</v>
      </c>
      <c r="B3014">
        <v>1175</v>
      </c>
      <c r="C3014">
        <v>2020</v>
      </c>
      <c r="D3014">
        <v>99</v>
      </c>
      <c r="E3014">
        <v>99</v>
      </c>
      <c r="F3014">
        <v>99</v>
      </c>
      <c r="G3014">
        <v>99</v>
      </c>
      <c r="H3014">
        <v>99</v>
      </c>
      <c r="I3014">
        <v>99</v>
      </c>
      <c r="J3014">
        <v>999</v>
      </c>
      <c r="K3014">
        <v>99</v>
      </c>
      <c r="L3014">
        <v>99</v>
      </c>
      <c r="M3014">
        <v>99</v>
      </c>
      <c r="N3014">
        <v>99</v>
      </c>
      <c r="O3014">
        <v>8</v>
      </c>
      <c r="P3014">
        <v>3811</v>
      </c>
      <c r="R3014">
        <v>0</v>
      </c>
    </row>
    <row r="3015" spans="1:38" x14ac:dyDescent="0.5">
      <c r="A3015">
        <v>14</v>
      </c>
      <c r="B3015">
        <v>1176</v>
      </c>
      <c r="C3015">
        <v>2021</v>
      </c>
      <c r="D3015">
        <v>99</v>
      </c>
      <c r="E3015">
        <v>99</v>
      </c>
      <c r="F3015">
        <v>99</v>
      </c>
      <c r="G3015">
        <v>99</v>
      </c>
      <c r="H3015">
        <v>99</v>
      </c>
      <c r="I3015">
        <v>99</v>
      </c>
      <c r="J3015">
        <v>999</v>
      </c>
      <c r="K3015">
        <v>99</v>
      </c>
      <c r="L3015">
        <v>99</v>
      </c>
      <c r="M3015">
        <v>99</v>
      </c>
      <c r="N3015">
        <v>99</v>
      </c>
      <c r="O3015">
        <v>8</v>
      </c>
      <c r="P3015">
        <v>3811</v>
      </c>
      <c r="R3015">
        <v>0</v>
      </c>
    </row>
    <row r="3016" spans="1:38" x14ac:dyDescent="0.5">
      <c r="A3016">
        <v>14</v>
      </c>
      <c r="B3016">
        <v>1177</v>
      </c>
      <c r="C3016">
        <v>2022</v>
      </c>
      <c r="D3016">
        <v>99</v>
      </c>
      <c r="E3016">
        <v>99</v>
      </c>
      <c r="F3016">
        <v>99</v>
      </c>
      <c r="G3016">
        <v>99</v>
      </c>
      <c r="H3016">
        <v>99</v>
      </c>
      <c r="I3016">
        <v>99</v>
      </c>
      <c r="J3016">
        <v>999</v>
      </c>
      <c r="K3016">
        <v>99</v>
      </c>
      <c r="L3016">
        <v>99</v>
      </c>
      <c r="M3016">
        <v>99</v>
      </c>
      <c r="N3016">
        <v>99</v>
      </c>
      <c r="O3016">
        <v>8</v>
      </c>
      <c r="P3016">
        <v>3811</v>
      </c>
      <c r="R3016">
        <v>0</v>
      </c>
    </row>
    <row r="3017" spans="1:38" x14ac:dyDescent="0.5">
      <c r="A3017">
        <v>14</v>
      </c>
      <c r="B3017">
        <v>1178</v>
      </c>
      <c r="C3017">
        <v>2012</v>
      </c>
      <c r="D3017">
        <v>99</v>
      </c>
      <c r="E3017">
        <v>99</v>
      </c>
      <c r="F3017">
        <v>99</v>
      </c>
      <c r="G3017">
        <v>99</v>
      </c>
      <c r="H3017">
        <v>99</v>
      </c>
      <c r="I3017">
        <v>99</v>
      </c>
      <c r="J3017">
        <v>999</v>
      </c>
      <c r="K3017">
        <v>99</v>
      </c>
      <c r="L3017">
        <v>99</v>
      </c>
      <c r="M3017">
        <v>99</v>
      </c>
      <c r="N3017">
        <v>99</v>
      </c>
      <c r="O3017">
        <v>8</v>
      </c>
      <c r="P3017">
        <v>3812</v>
      </c>
      <c r="R3017">
        <v>0</v>
      </c>
    </row>
    <row r="3018" spans="1:38" x14ac:dyDescent="0.5">
      <c r="A3018">
        <v>14</v>
      </c>
      <c r="B3018">
        <v>1179</v>
      </c>
      <c r="C3018">
        <v>2013</v>
      </c>
      <c r="D3018">
        <v>99</v>
      </c>
      <c r="E3018">
        <v>99</v>
      </c>
      <c r="F3018">
        <v>99</v>
      </c>
      <c r="G3018">
        <v>99</v>
      </c>
      <c r="H3018">
        <v>99</v>
      </c>
      <c r="I3018">
        <v>99</v>
      </c>
      <c r="J3018">
        <v>999</v>
      </c>
      <c r="K3018">
        <v>99</v>
      </c>
      <c r="L3018">
        <v>99</v>
      </c>
      <c r="M3018">
        <v>99</v>
      </c>
      <c r="N3018">
        <v>99</v>
      </c>
      <c r="O3018">
        <v>8</v>
      </c>
      <c r="P3018">
        <v>3812</v>
      </c>
      <c r="R3018">
        <v>0</v>
      </c>
    </row>
    <row r="3019" spans="1:38" x14ac:dyDescent="0.5">
      <c r="A3019">
        <v>14</v>
      </c>
      <c r="B3019">
        <v>1180</v>
      </c>
      <c r="C3019">
        <v>2014</v>
      </c>
      <c r="D3019">
        <v>99</v>
      </c>
      <c r="E3019">
        <v>99</v>
      </c>
      <c r="F3019">
        <v>99</v>
      </c>
      <c r="G3019">
        <v>99</v>
      </c>
      <c r="H3019">
        <v>99</v>
      </c>
      <c r="I3019">
        <v>99</v>
      </c>
      <c r="J3019">
        <v>999</v>
      </c>
      <c r="K3019">
        <v>99</v>
      </c>
      <c r="L3019">
        <v>99</v>
      </c>
      <c r="M3019">
        <v>99</v>
      </c>
      <c r="N3019">
        <v>99</v>
      </c>
      <c r="O3019">
        <v>8</v>
      </c>
      <c r="P3019">
        <v>3812</v>
      </c>
      <c r="R3019">
        <v>0</v>
      </c>
    </row>
    <row r="3020" spans="1:38" x14ac:dyDescent="0.5">
      <c r="A3020">
        <v>14</v>
      </c>
      <c r="B3020">
        <v>1181</v>
      </c>
      <c r="C3020">
        <v>2015</v>
      </c>
      <c r="D3020">
        <v>99</v>
      </c>
      <c r="E3020">
        <v>99</v>
      </c>
      <c r="F3020">
        <v>99</v>
      </c>
      <c r="G3020">
        <v>99</v>
      </c>
      <c r="H3020">
        <v>99</v>
      </c>
      <c r="I3020">
        <v>99</v>
      </c>
      <c r="J3020">
        <v>999</v>
      </c>
      <c r="K3020">
        <v>99</v>
      </c>
      <c r="L3020">
        <v>99</v>
      </c>
      <c r="M3020">
        <v>99</v>
      </c>
      <c r="N3020">
        <v>99</v>
      </c>
      <c r="O3020">
        <v>8</v>
      </c>
      <c r="P3020">
        <v>3812</v>
      </c>
      <c r="Q3020">
        <v>1</v>
      </c>
      <c r="R3020">
        <v>38</v>
      </c>
      <c r="S3020">
        <v>38</v>
      </c>
      <c r="T3020">
        <v>15.97368421052631</v>
      </c>
      <c r="U3020">
        <v>60.447368421052623</v>
      </c>
      <c r="V3020">
        <v>94.266408165592736</v>
      </c>
      <c r="W3020">
        <v>87.00789473684209</v>
      </c>
      <c r="X3020">
        <v>8.3664235451170068</v>
      </c>
      <c r="Y3020">
        <v>1.8309814512420064</v>
      </c>
      <c r="Z3020">
        <v>-12.134103846831517</v>
      </c>
      <c r="AA3020">
        <v>0.10012911385734236</v>
      </c>
      <c r="AB3020">
        <v>0.10795395662368684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1</v>
      </c>
    </row>
    <row r="3021" spans="1:38" x14ac:dyDescent="0.5">
      <c r="A3021">
        <v>14</v>
      </c>
      <c r="B3021">
        <v>1182</v>
      </c>
      <c r="C3021">
        <v>2016</v>
      </c>
      <c r="D3021">
        <v>99</v>
      </c>
      <c r="E3021">
        <v>99</v>
      </c>
      <c r="F3021">
        <v>99</v>
      </c>
      <c r="G3021">
        <v>99</v>
      </c>
      <c r="H3021">
        <v>99</v>
      </c>
      <c r="I3021">
        <v>99</v>
      </c>
      <c r="J3021">
        <v>999</v>
      </c>
      <c r="K3021">
        <v>99</v>
      </c>
      <c r="L3021">
        <v>99</v>
      </c>
      <c r="M3021">
        <v>99</v>
      </c>
      <c r="N3021">
        <v>99</v>
      </c>
      <c r="O3021">
        <v>8</v>
      </c>
      <c r="P3021">
        <v>3812</v>
      </c>
      <c r="Q3021">
        <v>1</v>
      </c>
      <c r="R3021">
        <v>209</v>
      </c>
      <c r="S3021">
        <v>209</v>
      </c>
      <c r="T3021">
        <v>16.526315789473689</v>
      </c>
      <c r="U3021">
        <v>61.622009569378008</v>
      </c>
      <c r="V3021">
        <v>92.376637447059977</v>
      </c>
      <c r="W3021">
        <v>85.263636363636394</v>
      </c>
      <c r="X3021">
        <v>9.1889583304042599</v>
      </c>
      <c r="Y3021">
        <v>2.1511527520349123</v>
      </c>
      <c r="Z3021">
        <v>-46.031164244127041</v>
      </c>
      <c r="AA3021">
        <v>0.44566700784715119</v>
      </c>
      <c r="AB3021">
        <v>0.46645113534275967</v>
      </c>
      <c r="AC3021">
        <v>1</v>
      </c>
      <c r="AD3021">
        <v>1</v>
      </c>
      <c r="AE3021">
        <v>0</v>
      </c>
      <c r="AF3021">
        <v>2</v>
      </c>
      <c r="AG3021">
        <v>29</v>
      </c>
      <c r="AH3021">
        <v>13</v>
      </c>
      <c r="AI3021">
        <v>54</v>
      </c>
      <c r="AJ3021">
        <v>0</v>
      </c>
      <c r="AK3021">
        <v>9</v>
      </c>
      <c r="AL3021">
        <v>0</v>
      </c>
    </row>
    <row r="3022" spans="1:38" x14ac:dyDescent="0.5">
      <c r="A3022">
        <v>14</v>
      </c>
      <c r="B3022">
        <v>1183</v>
      </c>
      <c r="C3022">
        <v>2017</v>
      </c>
      <c r="D3022">
        <v>99</v>
      </c>
      <c r="E3022">
        <v>99</v>
      </c>
      <c r="F3022">
        <v>99</v>
      </c>
      <c r="G3022">
        <v>99</v>
      </c>
      <c r="H3022">
        <v>99</v>
      </c>
      <c r="I3022">
        <v>99</v>
      </c>
      <c r="J3022">
        <v>999</v>
      </c>
      <c r="K3022">
        <v>99</v>
      </c>
      <c r="L3022">
        <v>99</v>
      </c>
      <c r="M3022">
        <v>99</v>
      </c>
      <c r="N3022">
        <v>99</v>
      </c>
      <c r="O3022">
        <v>8</v>
      </c>
      <c r="P3022">
        <v>3812</v>
      </c>
      <c r="Q3022">
        <v>1</v>
      </c>
      <c r="R3022">
        <v>68</v>
      </c>
      <c r="S3022">
        <v>68</v>
      </c>
      <c r="T3022">
        <v>16.073529411764703</v>
      </c>
      <c r="U3022">
        <v>60.735294117647058</v>
      </c>
      <c r="V3022">
        <v>88.437639411127378</v>
      </c>
      <c r="W3022">
        <v>81.627941176470586</v>
      </c>
      <c r="X3022">
        <v>7.711943479554189</v>
      </c>
      <c r="Y3022">
        <v>2.4169599710649226</v>
      </c>
      <c r="Z3022">
        <v>-53.231243119118481</v>
      </c>
      <c r="AA3022">
        <v>0.19620855815563965</v>
      </c>
      <c r="AB3022">
        <v>0.19622279515194976</v>
      </c>
      <c r="AC3022">
        <v>0</v>
      </c>
      <c r="AD3022">
        <v>0</v>
      </c>
      <c r="AE3022">
        <v>0</v>
      </c>
      <c r="AF3022">
        <v>0</v>
      </c>
      <c r="AG3022">
        <v>6</v>
      </c>
      <c r="AH3022">
        <v>9</v>
      </c>
      <c r="AI3022">
        <v>25</v>
      </c>
      <c r="AJ3022">
        <v>0</v>
      </c>
      <c r="AK3022">
        <v>2</v>
      </c>
      <c r="AL3022">
        <v>0</v>
      </c>
    </row>
    <row r="3023" spans="1:38" x14ac:dyDescent="0.5">
      <c r="A3023">
        <v>14</v>
      </c>
      <c r="B3023">
        <v>1184</v>
      </c>
      <c r="C3023">
        <v>2018</v>
      </c>
      <c r="D3023">
        <v>99</v>
      </c>
      <c r="E3023">
        <v>99</v>
      </c>
      <c r="F3023">
        <v>99</v>
      </c>
      <c r="G3023">
        <v>99</v>
      </c>
      <c r="H3023">
        <v>99</v>
      </c>
      <c r="I3023">
        <v>99</v>
      </c>
      <c r="J3023">
        <v>999</v>
      </c>
      <c r="K3023">
        <v>99</v>
      </c>
      <c r="L3023">
        <v>99</v>
      </c>
      <c r="M3023">
        <v>99</v>
      </c>
      <c r="N3023">
        <v>99</v>
      </c>
      <c r="O3023">
        <v>8</v>
      </c>
      <c r="P3023">
        <v>3812</v>
      </c>
      <c r="Q3023">
        <v>1</v>
      </c>
      <c r="R3023">
        <v>130</v>
      </c>
      <c r="S3023">
        <v>130</v>
      </c>
      <c r="T3023">
        <v>16.515384615384619</v>
      </c>
      <c r="U3023">
        <v>61.576923076923087</v>
      </c>
      <c r="V3023">
        <v>89.878323193599456</v>
      </c>
      <c r="W3023">
        <v>82.957692307692284</v>
      </c>
      <c r="X3023">
        <v>8.5419495647578607</v>
      </c>
      <c r="Y3023">
        <v>2.3464060394089006</v>
      </c>
      <c r="Z3023">
        <v>-30.217016357840297</v>
      </c>
      <c r="AA3023">
        <v>0.51923153732475935</v>
      </c>
      <c r="AB3023">
        <v>0.53625820510607114</v>
      </c>
      <c r="AC3023">
        <v>1</v>
      </c>
      <c r="AD3023">
        <v>0</v>
      </c>
      <c r="AE3023">
        <v>0</v>
      </c>
      <c r="AF3023">
        <v>1</v>
      </c>
      <c r="AG3023">
        <v>17</v>
      </c>
      <c r="AH3023">
        <v>16</v>
      </c>
      <c r="AI3023">
        <v>85</v>
      </c>
      <c r="AJ3023">
        <v>0</v>
      </c>
      <c r="AK3023">
        <v>9</v>
      </c>
      <c r="AL3023">
        <v>3</v>
      </c>
    </row>
    <row r="3024" spans="1:38" x14ac:dyDescent="0.5">
      <c r="A3024">
        <v>14</v>
      </c>
      <c r="B3024">
        <v>1185</v>
      </c>
      <c r="C3024">
        <v>2019</v>
      </c>
      <c r="D3024">
        <v>99</v>
      </c>
      <c r="E3024">
        <v>99</v>
      </c>
      <c r="F3024">
        <v>99</v>
      </c>
      <c r="G3024">
        <v>99</v>
      </c>
      <c r="H3024">
        <v>99</v>
      </c>
      <c r="I3024">
        <v>99</v>
      </c>
      <c r="J3024">
        <v>999</v>
      </c>
      <c r="K3024">
        <v>99</v>
      </c>
      <c r="L3024">
        <v>99</v>
      </c>
      <c r="M3024">
        <v>99</v>
      </c>
      <c r="N3024">
        <v>99</v>
      </c>
      <c r="O3024">
        <v>8</v>
      </c>
      <c r="P3024">
        <v>3812</v>
      </c>
      <c r="Q3024">
        <v>1</v>
      </c>
      <c r="R3024">
        <v>160</v>
      </c>
      <c r="S3024">
        <v>160</v>
      </c>
      <c r="T3024">
        <v>16.587499999999999</v>
      </c>
      <c r="U3024">
        <v>61.612499999999997</v>
      </c>
      <c r="V3024">
        <v>89.598456121343446</v>
      </c>
      <c r="W3024">
        <v>82.699375000000018</v>
      </c>
      <c r="X3024">
        <v>7.6946775182182252</v>
      </c>
      <c r="Y3024">
        <v>1.9267443395532735</v>
      </c>
      <c r="Z3024">
        <v>-27.614201808042544</v>
      </c>
      <c r="AA3024">
        <v>0.79443892750744816</v>
      </c>
      <c r="AB3024">
        <v>0.8178121120817502</v>
      </c>
      <c r="AC3024">
        <v>3</v>
      </c>
      <c r="AD3024">
        <v>0</v>
      </c>
      <c r="AE3024">
        <v>0</v>
      </c>
      <c r="AF3024">
        <v>0</v>
      </c>
      <c r="AG3024">
        <v>22</v>
      </c>
      <c r="AH3024">
        <v>15</v>
      </c>
      <c r="AI3024">
        <v>84</v>
      </c>
      <c r="AJ3024">
        <v>0</v>
      </c>
      <c r="AK3024">
        <v>2</v>
      </c>
      <c r="AL3024">
        <v>0</v>
      </c>
    </row>
    <row r="3025" spans="1:38" x14ac:dyDescent="0.5">
      <c r="A3025">
        <v>14</v>
      </c>
      <c r="B3025">
        <v>1186</v>
      </c>
      <c r="C3025">
        <v>2020</v>
      </c>
      <c r="D3025">
        <v>99</v>
      </c>
      <c r="E3025">
        <v>99</v>
      </c>
      <c r="F3025">
        <v>99</v>
      </c>
      <c r="G3025">
        <v>99</v>
      </c>
      <c r="H3025">
        <v>99</v>
      </c>
      <c r="I3025">
        <v>99</v>
      </c>
      <c r="J3025">
        <v>999</v>
      </c>
      <c r="K3025">
        <v>99</v>
      </c>
      <c r="L3025">
        <v>99</v>
      </c>
      <c r="M3025">
        <v>99</v>
      </c>
      <c r="N3025">
        <v>99</v>
      </c>
      <c r="O3025">
        <v>8</v>
      </c>
      <c r="P3025">
        <v>3812</v>
      </c>
      <c r="Q3025">
        <v>1</v>
      </c>
      <c r="R3025">
        <v>307</v>
      </c>
      <c r="S3025">
        <v>307</v>
      </c>
      <c r="T3025">
        <v>16.482084690553741</v>
      </c>
      <c r="U3025">
        <v>61.5830618892508</v>
      </c>
      <c r="V3025">
        <v>91.5147109164635</v>
      </c>
      <c r="W3025">
        <v>84.468078175895812</v>
      </c>
      <c r="X3025">
        <v>5.405783838857575</v>
      </c>
      <c r="Y3025">
        <v>2.0803344145352924</v>
      </c>
      <c r="Z3025">
        <v>-17.332101143787046</v>
      </c>
      <c r="AA3025">
        <v>1.47044736085832</v>
      </c>
      <c r="AB3025">
        <v>1.5035180189140955</v>
      </c>
      <c r="AC3025">
        <v>7</v>
      </c>
      <c r="AD3025">
        <v>0</v>
      </c>
      <c r="AE3025">
        <v>0</v>
      </c>
      <c r="AF3025">
        <v>1</v>
      </c>
      <c r="AG3025">
        <v>33</v>
      </c>
      <c r="AH3025">
        <v>57</v>
      </c>
      <c r="AI3025">
        <v>62</v>
      </c>
      <c r="AJ3025">
        <v>0</v>
      </c>
      <c r="AK3025">
        <v>1</v>
      </c>
      <c r="AL3025">
        <v>0</v>
      </c>
    </row>
    <row r="3026" spans="1:38" x14ac:dyDescent="0.5">
      <c r="A3026">
        <v>14</v>
      </c>
      <c r="B3026">
        <v>1187</v>
      </c>
      <c r="C3026">
        <v>2021</v>
      </c>
      <c r="D3026">
        <v>99</v>
      </c>
      <c r="E3026">
        <v>99</v>
      </c>
      <c r="F3026">
        <v>99</v>
      </c>
      <c r="G3026">
        <v>99</v>
      </c>
      <c r="H3026">
        <v>99</v>
      </c>
      <c r="I3026">
        <v>99</v>
      </c>
      <c r="J3026">
        <v>999</v>
      </c>
      <c r="K3026">
        <v>99</v>
      </c>
      <c r="L3026">
        <v>99</v>
      </c>
      <c r="M3026">
        <v>99</v>
      </c>
      <c r="N3026">
        <v>99</v>
      </c>
      <c r="O3026">
        <v>8</v>
      </c>
      <c r="P3026">
        <v>3812</v>
      </c>
      <c r="Q3026">
        <v>1</v>
      </c>
      <c r="R3026">
        <v>537</v>
      </c>
      <c r="S3026">
        <v>537</v>
      </c>
      <c r="T3026">
        <v>16.620111731843579</v>
      </c>
      <c r="U3026">
        <v>61.640595903165746</v>
      </c>
      <c r="V3026">
        <v>92.747114401060486</v>
      </c>
      <c r="W3026">
        <v>85.605586592178753</v>
      </c>
      <c r="X3026">
        <v>6.7769687801939087</v>
      </c>
      <c r="Y3026">
        <v>1.9517623270295192</v>
      </c>
      <c r="Z3026">
        <v>-25.92346143983632</v>
      </c>
      <c r="AA3026">
        <v>2.0424463715198535</v>
      </c>
      <c r="AB3026">
        <v>2.0605701166152999</v>
      </c>
      <c r="AC3026">
        <v>6</v>
      </c>
      <c r="AD3026">
        <v>0</v>
      </c>
      <c r="AE3026">
        <v>0</v>
      </c>
      <c r="AF3026">
        <v>1</v>
      </c>
      <c r="AG3026">
        <v>57</v>
      </c>
      <c r="AH3026">
        <v>135</v>
      </c>
      <c r="AI3026">
        <v>185</v>
      </c>
      <c r="AJ3026">
        <v>0</v>
      </c>
      <c r="AK3026">
        <v>1</v>
      </c>
      <c r="AL3026">
        <v>0</v>
      </c>
    </row>
    <row r="3027" spans="1:38" x14ac:dyDescent="0.5">
      <c r="A3027">
        <v>14</v>
      </c>
      <c r="B3027">
        <v>1188</v>
      </c>
      <c r="C3027">
        <v>2022</v>
      </c>
      <c r="D3027">
        <v>99</v>
      </c>
      <c r="E3027">
        <v>99</v>
      </c>
      <c r="F3027">
        <v>99</v>
      </c>
      <c r="G3027">
        <v>99</v>
      </c>
      <c r="H3027">
        <v>99</v>
      </c>
      <c r="I3027">
        <v>99</v>
      </c>
      <c r="J3027">
        <v>999</v>
      </c>
      <c r="K3027">
        <v>99</v>
      </c>
      <c r="L3027">
        <v>99</v>
      </c>
      <c r="M3027">
        <v>99</v>
      </c>
      <c r="N3027">
        <v>99</v>
      </c>
      <c r="O3027">
        <v>8</v>
      </c>
      <c r="P3027">
        <v>3812</v>
      </c>
      <c r="Q3027">
        <v>1</v>
      </c>
      <c r="R3027">
        <v>349</v>
      </c>
      <c r="S3027">
        <v>349</v>
      </c>
      <c r="T3027">
        <v>16.690544412607451</v>
      </c>
      <c r="U3027">
        <v>61.704871060171889</v>
      </c>
      <c r="V3027">
        <v>93.690376776861243</v>
      </c>
      <c r="W3027">
        <v>86.476217765042946</v>
      </c>
      <c r="X3027">
        <v>7.0099341313340879</v>
      </c>
      <c r="Y3027">
        <v>1.8157238401265927</v>
      </c>
      <c r="Z3027">
        <v>-35.74990521401245</v>
      </c>
      <c r="AA3027">
        <v>1.2115952091650752</v>
      </c>
      <c r="AB3027">
        <v>1.2217380376294364</v>
      </c>
      <c r="AC3027">
        <v>6</v>
      </c>
      <c r="AD3027">
        <v>0</v>
      </c>
      <c r="AE3027">
        <v>0</v>
      </c>
      <c r="AF3027">
        <v>1</v>
      </c>
      <c r="AG3027">
        <v>30</v>
      </c>
      <c r="AH3027">
        <v>110</v>
      </c>
      <c r="AI3027">
        <v>132</v>
      </c>
      <c r="AJ3027">
        <v>0</v>
      </c>
      <c r="AK3027">
        <v>1</v>
      </c>
      <c r="AL3027">
        <v>0</v>
      </c>
    </row>
    <row r="3028" spans="1:38" x14ac:dyDescent="0.5">
      <c r="A3028">
        <v>14</v>
      </c>
      <c r="B3028">
        <v>1189</v>
      </c>
      <c r="C3028">
        <v>2012</v>
      </c>
      <c r="D3028">
        <v>99</v>
      </c>
      <c r="E3028">
        <v>99</v>
      </c>
      <c r="F3028">
        <v>99</v>
      </c>
      <c r="G3028">
        <v>99</v>
      </c>
      <c r="H3028">
        <v>99</v>
      </c>
      <c r="I3028">
        <v>99</v>
      </c>
      <c r="J3028">
        <v>999</v>
      </c>
      <c r="K3028">
        <v>99</v>
      </c>
      <c r="L3028">
        <v>99</v>
      </c>
      <c r="M3028">
        <v>99</v>
      </c>
      <c r="N3028">
        <v>99</v>
      </c>
      <c r="O3028">
        <v>8</v>
      </c>
      <c r="P3028">
        <v>3813</v>
      </c>
      <c r="R3028">
        <v>0</v>
      </c>
    </row>
    <row r="3029" spans="1:38" x14ac:dyDescent="0.5">
      <c r="A3029">
        <v>14</v>
      </c>
      <c r="B3029">
        <v>1190</v>
      </c>
      <c r="C3029">
        <v>2013</v>
      </c>
      <c r="D3029">
        <v>99</v>
      </c>
      <c r="E3029">
        <v>99</v>
      </c>
      <c r="F3029">
        <v>99</v>
      </c>
      <c r="G3029">
        <v>99</v>
      </c>
      <c r="H3029">
        <v>99</v>
      </c>
      <c r="I3029">
        <v>99</v>
      </c>
      <c r="J3029">
        <v>999</v>
      </c>
      <c r="K3029">
        <v>99</v>
      </c>
      <c r="L3029">
        <v>99</v>
      </c>
      <c r="M3029">
        <v>99</v>
      </c>
      <c r="N3029">
        <v>99</v>
      </c>
      <c r="O3029">
        <v>8</v>
      </c>
      <c r="P3029">
        <v>3813</v>
      </c>
      <c r="R3029">
        <v>0</v>
      </c>
    </row>
    <row r="3030" spans="1:38" x14ac:dyDescent="0.5">
      <c r="A3030">
        <v>14</v>
      </c>
      <c r="B3030">
        <v>1191</v>
      </c>
      <c r="C3030">
        <v>2014</v>
      </c>
      <c r="D3030">
        <v>99</v>
      </c>
      <c r="E3030">
        <v>99</v>
      </c>
      <c r="F3030">
        <v>99</v>
      </c>
      <c r="G3030">
        <v>99</v>
      </c>
      <c r="H3030">
        <v>99</v>
      </c>
      <c r="I3030">
        <v>99</v>
      </c>
      <c r="J3030">
        <v>999</v>
      </c>
      <c r="K3030">
        <v>99</v>
      </c>
      <c r="L3030">
        <v>99</v>
      </c>
      <c r="M3030">
        <v>99</v>
      </c>
      <c r="N3030">
        <v>99</v>
      </c>
      <c r="O3030">
        <v>8</v>
      </c>
      <c r="P3030">
        <v>3813</v>
      </c>
      <c r="R3030">
        <v>0</v>
      </c>
    </row>
    <row r="3031" spans="1:38" x14ac:dyDescent="0.5">
      <c r="A3031">
        <v>14</v>
      </c>
      <c r="B3031">
        <v>1192</v>
      </c>
      <c r="C3031">
        <v>2015</v>
      </c>
      <c r="D3031">
        <v>99</v>
      </c>
      <c r="E3031">
        <v>99</v>
      </c>
      <c r="F3031">
        <v>99</v>
      </c>
      <c r="G3031">
        <v>99</v>
      </c>
      <c r="H3031">
        <v>99</v>
      </c>
      <c r="I3031">
        <v>99</v>
      </c>
      <c r="J3031">
        <v>999</v>
      </c>
      <c r="K3031">
        <v>99</v>
      </c>
      <c r="L3031">
        <v>99</v>
      </c>
      <c r="M3031">
        <v>99</v>
      </c>
      <c r="N3031">
        <v>99</v>
      </c>
      <c r="O3031">
        <v>8</v>
      </c>
      <c r="P3031">
        <v>3813</v>
      </c>
      <c r="R3031">
        <v>0</v>
      </c>
    </row>
    <row r="3032" spans="1:38" x14ac:dyDescent="0.5">
      <c r="A3032">
        <v>14</v>
      </c>
      <c r="B3032">
        <v>1193</v>
      </c>
      <c r="C3032">
        <v>2016</v>
      </c>
      <c r="D3032">
        <v>99</v>
      </c>
      <c r="E3032">
        <v>99</v>
      </c>
      <c r="F3032">
        <v>99</v>
      </c>
      <c r="G3032">
        <v>99</v>
      </c>
      <c r="H3032">
        <v>99</v>
      </c>
      <c r="I3032">
        <v>99</v>
      </c>
      <c r="J3032">
        <v>999</v>
      </c>
      <c r="K3032">
        <v>99</v>
      </c>
      <c r="L3032">
        <v>99</v>
      </c>
      <c r="M3032">
        <v>99</v>
      </c>
      <c r="N3032">
        <v>99</v>
      </c>
      <c r="O3032">
        <v>8</v>
      </c>
      <c r="P3032">
        <v>3813</v>
      </c>
      <c r="R3032">
        <v>0</v>
      </c>
    </row>
    <row r="3033" spans="1:38" x14ac:dyDescent="0.5">
      <c r="A3033">
        <v>14</v>
      </c>
      <c r="B3033">
        <v>1194</v>
      </c>
      <c r="C3033">
        <v>2017</v>
      </c>
      <c r="D3033">
        <v>99</v>
      </c>
      <c r="E3033">
        <v>99</v>
      </c>
      <c r="F3033">
        <v>99</v>
      </c>
      <c r="G3033">
        <v>99</v>
      </c>
      <c r="H3033">
        <v>99</v>
      </c>
      <c r="I3033">
        <v>99</v>
      </c>
      <c r="J3033">
        <v>999</v>
      </c>
      <c r="K3033">
        <v>99</v>
      </c>
      <c r="L3033">
        <v>99</v>
      </c>
      <c r="M3033">
        <v>99</v>
      </c>
      <c r="N3033">
        <v>99</v>
      </c>
      <c r="O3033">
        <v>8</v>
      </c>
      <c r="P3033">
        <v>3813</v>
      </c>
      <c r="R3033">
        <v>0</v>
      </c>
    </row>
    <row r="3034" spans="1:38" x14ac:dyDescent="0.5">
      <c r="A3034">
        <v>14</v>
      </c>
      <c r="B3034">
        <v>1195</v>
      </c>
      <c r="C3034">
        <v>2018</v>
      </c>
      <c r="D3034">
        <v>99</v>
      </c>
      <c r="E3034">
        <v>99</v>
      </c>
      <c r="F3034">
        <v>99</v>
      </c>
      <c r="G3034">
        <v>99</v>
      </c>
      <c r="H3034">
        <v>99</v>
      </c>
      <c r="I3034">
        <v>99</v>
      </c>
      <c r="J3034">
        <v>999</v>
      </c>
      <c r="K3034">
        <v>99</v>
      </c>
      <c r="L3034">
        <v>99</v>
      </c>
      <c r="M3034">
        <v>99</v>
      </c>
      <c r="N3034">
        <v>99</v>
      </c>
      <c r="O3034">
        <v>8</v>
      </c>
      <c r="P3034">
        <v>3813</v>
      </c>
      <c r="R3034">
        <v>0</v>
      </c>
    </row>
    <row r="3035" spans="1:38" x14ac:dyDescent="0.5">
      <c r="A3035">
        <v>14</v>
      </c>
      <c r="B3035">
        <v>1196</v>
      </c>
      <c r="C3035">
        <v>2019</v>
      </c>
      <c r="D3035">
        <v>99</v>
      </c>
      <c r="E3035">
        <v>99</v>
      </c>
      <c r="F3035">
        <v>99</v>
      </c>
      <c r="G3035">
        <v>99</v>
      </c>
      <c r="H3035">
        <v>99</v>
      </c>
      <c r="I3035">
        <v>99</v>
      </c>
      <c r="J3035">
        <v>999</v>
      </c>
      <c r="K3035">
        <v>99</v>
      </c>
      <c r="L3035">
        <v>99</v>
      </c>
      <c r="M3035">
        <v>99</v>
      </c>
      <c r="N3035">
        <v>99</v>
      </c>
      <c r="O3035">
        <v>8</v>
      </c>
      <c r="P3035">
        <v>3813</v>
      </c>
      <c r="R3035">
        <v>0</v>
      </c>
    </row>
    <row r="3036" spans="1:38" x14ac:dyDescent="0.5">
      <c r="A3036">
        <v>14</v>
      </c>
      <c r="B3036">
        <v>1197</v>
      </c>
      <c r="C3036">
        <v>2020</v>
      </c>
      <c r="D3036">
        <v>99</v>
      </c>
      <c r="E3036">
        <v>99</v>
      </c>
      <c r="F3036">
        <v>99</v>
      </c>
      <c r="G3036">
        <v>99</v>
      </c>
      <c r="H3036">
        <v>99</v>
      </c>
      <c r="I3036">
        <v>99</v>
      </c>
      <c r="J3036">
        <v>999</v>
      </c>
      <c r="K3036">
        <v>99</v>
      </c>
      <c r="L3036">
        <v>99</v>
      </c>
      <c r="M3036">
        <v>99</v>
      </c>
      <c r="N3036">
        <v>99</v>
      </c>
      <c r="O3036">
        <v>8</v>
      </c>
      <c r="P3036">
        <v>3813</v>
      </c>
      <c r="R3036">
        <v>0</v>
      </c>
    </row>
    <row r="3037" spans="1:38" x14ac:dyDescent="0.5">
      <c r="A3037">
        <v>14</v>
      </c>
      <c r="B3037">
        <v>1198</v>
      </c>
      <c r="C3037">
        <v>2021</v>
      </c>
      <c r="D3037">
        <v>99</v>
      </c>
      <c r="E3037">
        <v>99</v>
      </c>
      <c r="F3037">
        <v>99</v>
      </c>
      <c r="G3037">
        <v>99</v>
      </c>
      <c r="H3037">
        <v>99</v>
      </c>
      <c r="I3037">
        <v>99</v>
      </c>
      <c r="J3037">
        <v>999</v>
      </c>
      <c r="K3037">
        <v>99</v>
      </c>
      <c r="L3037">
        <v>99</v>
      </c>
      <c r="M3037">
        <v>99</v>
      </c>
      <c r="N3037">
        <v>99</v>
      </c>
      <c r="O3037">
        <v>8</v>
      </c>
      <c r="P3037">
        <v>3813</v>
      </c>
      <c r="R3037">
        <v>0</v>
      </c>
    </row>
    <row r="3038" spans="1:38" x14ac:dyDescent="0.5">
      <c r="A3038">
        <v>14</v>
      </c>
      <c r="B3038">
        <v>1199</v>
      </c>
      <c r="C3038">
        <v>2022</v>
      </c>
      <c r="D3038">
        <v>99</v>
      </c>
      <c r="E3038">
        <v>99</v>
      </c>
      <c r="F3038">
        <v>99</v>
      </c>
      <c r="G3038">
        <v>99</v>
      </c>
      <c r="H3038">
        <v>99</v>
      </c>
      <c r="I3038">
        <v>99</v>
      </c>
      <c r="J3038">
        <v>999</v>
      </c>
      <c r="K3038">
        <v>99</v>
      </c>
      <c r="L3038">
        <v>99</v>
      </c>
      <c r="M3038">
        <v>99</v>
      </c>
      <c r="N3038">
        <v>99</v>
      </c>
      <c r="O3038">
        <v>8</v>
      </c>
      <c r="P3038">
        <v>3813</v>
      </c>
      <c r="R3038">
        <v>0</v>
      </c>
    </row>
    <row r="3039" spans="1:38" x14ac:dyDescent="0.5">
      <c r="A3039">
        <v>14</v>
      </c>
      <c r="B3039">
        <v>1200</v>
      </c>
      <c r="C3039">
        <v>2012</v>
      </c>
      <c r="D3039">
        <v>99</v>
      </c>
      <c r="E3039">
        <v>99</v>
      </c>
      <c r="F3039">
        <v>99</v>
      </c>
      <c r="G3039">
        <v>99</v>
      </c>
      <c r="H3039">
        <v>99</v>
      </c>
      <c r="I3039">
        <v>99</v>
      </c>
      <c r="J3039">
        <v>999</v>
      </c>
      <c r="K3039">
        <v>99</v>
      </c>
      <c r="L3039">
        <v>99</v>
      </c>
      <c r="M3039">
        <v>99</v>
      </c>
      <c r="N3039">
        <v>99</v>
      </c>
      <c r="O3039">
        <v>8</v>
      </c>
      <c r="P3039">
        <v>3814</v>
      </c>
      <c r="R3039">
        <v>0</v>
      </c>
    </row>
    <row r="3040" spans="1:38" x14ac:dyDescent="0.5">
      <c r="A3040">
        <v>14</v>
      </c>
      <c r="B3040">
        <v>1201</v>
      </c>
      <c r="C3040">
        <v>2013</v>
      </c>
      <c r="D3040">
        <v>99</v>
      </c>
      <c r="E3040">
        <v>99</v>
      </c>
      <c r="F3040">
        <v>99</v>
      </c>
      <c r="G3040">
        <v>99</v>
      </c>
      <c r="H3040">
        <v>99</v>
      </c>
      <c r="I3040">
        <v>99</v>
      </c>
      <c r="J3040">
        <v>999</v>
      </c>
      <c r="K3040">
        <v>99</v>
      </c>
      <c r="L3040">
        <v>99</v>
      </c>
      <c r="M3040">
        <v>99</v>
      </c>
      <c r="N3040">
        <v>99</v>
      </c>
      <c r="O3040">
        <v>8</v>
      </c>
      <c r="P3040">
        <v>3814</v>
      </c>
      <c r="R3040">
        <v>0</v>
      </c>
    </row>
    <row r="3041" spans="1:18" x14ac:dyDescent="0.5">
      <c r="A3041">
        <v>14</v>
      </c>
      <c r="B3041">
        <v>1202</v>
      </c>
      <c r="C3041">
        <v>2014</v>
      </c>
      <c r="D3041">
        <v>99</v>
      </c>
      <c r="E3041">
        <v>99</v>
      </c>
      <c r="F3041">
        <v>99</v>
      </c>
      <c r="G3041">
        <v>99</v>
      </c>
      <c r="H3041">
        <v>99</v>
      </c>
      <c r="I3041">
        <v>99</v>
      </c>
      <c r="J3041">
        <v>999</v>
      </c>
      <c r="K3041">
        <v>99</v>
      </c>
      <c r="L3041">
        <v>99</v>
      </c>
      <c r="M3041">
        <v>99</v>
      </c>
      <c r="N3041">
        <v>99</v>
      </c>
      <c r="O3041">
        <v>8</v>
      </c>
      <c r="P3041">
        <v>3814</v>
      </c>
      <c r="R3041">
        <v>0</v>
      </c>
    </row>
    <row r="3042" spans="1:18" x14ac:dyDescent="0.5">
      <c r="A3042">
        <v>14</v>
      </c>
      <c r="B3042">
        <v>1203</v>
      </c>
      <c r="C3042">
        <v>2015</v>
      </c>
      <c r="D3042">
        <v>99</v>
      </c>
      <c r="E3042">
        <v>99</v>
      </c>
      <c r="F3042">
        <v>99</v>
      </c>
      <c r="G3042">
        <v>99</v>
      </c>
      <c r="H3042">
        <v>99</v>
      </c>
      <c r="I3042">
        <v>99</v>
      </c>
      <c r="J3042">
        <v>999</v>
      </c>
      <c r="K3042">
        <v>99</v>
      </c>
      <c r="L3042">
        <v>99</v>
      </c>
      <c r="M3042">
        <v>99</v>
      </c>
      <c r="N3042">
        <v>99</v>
      </c>
      <c r="O3042">
        <v>8</v>
      </c>
      <c r="P3042">
        <v>3814</v>
      </c>
      <c r="R3042">
        <v>0</v>
      </c>
    </row>
    <row r="3043" spans="1:18" x14ac:dyDescent="0.5">
      <c r="A3043">
        <v>14</v>
      </c>
      <c r="B3043">
        <v>1204</v>
      </c>
      <c r="C3043">
        <v>2016</v>
      </c>
      <c r="D3043">
        <v>99</v>
      </c>
      <c r="E3043">
        <v>99</v>
      </c>
      <c r="F3043">
        <v>99</v>
      </c>
      <c r="G3043">
        <v>99</v>
      </c>
      <c r="H3043">
        <v>99</v>
      </c>
      <c r="I3043">
        <v>99</v>
      </c>
      <c r="J3043">
        <v>999</v>
      </c>
      <c r="K3043">
        <v>99</v>
      </c>
      <c r="L3043">
        <v>99</v>
      </c>
      <c r="M3043">
        <v>99</v>
      </c>
      <c r="N3043">
        <v>99</v>
      </c>
      <c r="O3043">
        <v>8</v>
      </c>
      <c r="P3043">
        <v>3814</v>
      </c>
      <c r="R3043">
        <v>0</v>
      </c>
    </row>
    <row r="3044" spans="1:18" x14ac:dyDescent="0.5">
      <c r="A3044">
        <v>14</v>
      </c>
      <c r="B3044">
        <v>1205</v>
      </c>
      <c r="C3044">
        <v>2017</v>
      </c>
      <c r="D3044">
        <v>99</v>
      </c>
      <c r="E3044">
        <v>99</v>
      </c>
      <c r="F3044">
        <v>99</v>
      </c>
      <c r="G3044">
        <v>99</v>
      </c>
      <c r="H3044">
        <v>99</v>
      </c>
      <c r="I3044">
        <v>99</v>
      </c>
      <c r="J3044">
        <v>999</v>
      </c>
      <c r="K3044">
        <v>99</v>
      </c>
      <c r="L3044">
        <v>99</v>
      </c>
      <c r="M3044">
        <v>99</v>
      </c>
      <c r="N3044">
        <v>99</v>
      </c>
      <c r="O3044">
        <v>8</v>
      </c>
      <c r="P3044">
        <v>3814</v>
      </c>
      <c r="R3044">
        <v>0</v>
      </c>
    </row>
    <row r="3045" spans="1:18" x14ac:dyDescent="0.5">
      <c r="A3045">
        <v>14</v>
      </c>
      <c r="B3045">
        <v>1206</v>
      </c>
      <c r="C3045">
        <v>2018</v>
      </c>
      <c r="D3045">
        <v>99</v>
      </c>
      <c r="E3045">
        <v>99</v>
      </c>
      <c r="F3045">
        <v>99</v>
      </c>
      <c r="G3045">
        <v>99</v>
      </c>
      <c r="H3045">
        <v>99</v>
      </c>
      <c r="I3045">
        <v>99</v>
      </c>
      <c r="J3045">
        <v>999</v>
      </c>
      <c r="K3045">
        <v>99</v>
      </c>
      <c r="L3045">
        <v>99</v>
      </c>
      <c r="M3045">
        <v>99</v>
      </c>
      <c r="N3045">
        <v>99</v>
      </c>
      <c r="O3045">
        <v>8</v>
      </c>
      <c r="P3045">
        <v>3814</v>
      </c>
      <c r="R3045">
        <v>0</v>
      </c>
    </row>
    <row r="3046" spans="1:18" x14ac:dyDescent="0.5">
      <c r="A3046">
        <v>14</v>
      </c>
      <c r="B3046">
        <v>1207</v>
      </c>
      <c r="C3046">
        <v>2019</v>
      </c>
      <c r="D3046">
        <v>99</v>
      </c>
      <c r="E3046">
        <v>99</v>
      </c>
      <c r="F3046">
        <v>99</v>
      </c>
      <c r="G3046">
        <v>99</v>
      </c>
      <c r="H3046">
        <v>99</v>
      </c>
      <c r="I3046">
        <v>99</v>
      </c>
      <c r="J3046">
        <v>999</v>
      </c>
      <c r="K3046">
        <v>99</v>
      </c>
      <c r="L3046">
        <v>99</v>
      </c>
      <c r="M3046">
        <v>99</v>
      </c>
      <c r="N3046">
        <v>99</v>
      </c>
      <c r="O3046">
        <v>8</v>
      </c>
      <c r="P3046">
        <v>3814</v>
      </c>
      <c r="R3046">
        <v>0</v>
      </c>
    </row>
    <row r="3047" spans="1:18" x14ac:dyDescent="0.5">
      <c r="A3047">
        <v>14</v>
      </c>
      <c r="B3047">
        <v>1208</v>
      </c>
      <c r="C3047">
        <v>2020</v>
      </c>
      <c r="D3047">
        <v>99</v>
      </c>
      <c r="E3047">
        <v>99</v>
      </c>
      <c r="F3047">
        <v>99</v>
      </c>
      <c r="G3047">
        <v>99</v>
      </c>
      <c r="H3047">
        <v>99</v>
      </c>
      <c r="I3047">
        <v>99</v>
      </c>
      <c r="J3047">
        <v>999</v>
      </c>
      <c r="K3047">
        <v>99</v>
      </c>
      <c r="L3047">
        <v>99</v>
      </c>
      <c r="M3047">
        <v>99</v>
      </c>
      <c r="N3047">
        <v>99</v>
      </c>
      <c r="O3047">
        <v>8</v>
      </c>
      <c r="P3047">
        <v>3814</v>
      </c>
      <c r="R3047">
        <v>0</v>
      </c>
    </row>
    <row r="3048" spans="1:18" x14ac:dyDescent="0.5">
      <c r="A3048">
        <v>14</v>
      </c>
      <c r="B3048">
        <v>1209</v>
      </c>
      <c r="C3048">
        <v>2021</v>
      </c>
      <c r="D3048">
        <v>99</v>
      </c>
      <c r="E3048">
        <v>99</v>
      </c>
      <c r="F3048">
        <v>99</v>
      </c>
      <c r="G3048">
        <v>99</v>
      </c>
      <c r="H3048">
        <v>99</v>
      </c>
      <c r="I3048">
        <v>99</v>
      </c>
      <c r="J3048">
        <v>999</v>
      </c>
      <c r="K3048">
        <v>99</v>
      </c>
      <c r="L3048">
        <v>99</v>
      </c>
      <c r="M3048">
        <v>99</v>
      </c>
      <c r="N3048">
        <v>99</v>
      </c>
      <c r="O3048">
        <v>8</v>
      </c>
      <c r="P3048">
        <v>3814</v>
      </c>
      <c r="R3048">
        <v>0</v>
      </c>
    </row>
    <row r="3049" spans="1:18" x14ac:dyDescent="0.5">
      <c r="A3049">
        <v>14</v>
      </c>
      <c r="B3049">
        <v>1210</v>
      </c>
      <c r="C3049">
        <v>2022</v>
      </c>
      <c r="D3049">
        <v>99</v>
      </c>
      <c r="E3049">
        <v>99</v>
      </c>
      <c r="F3049">
        <v>99</v>
      </c>
      <c r="G3049">
        <v>99</v>
      </c>
      <c r="H3049">
        <v>99</v>
      </c>
      <c r="I3049">
        <v>99</v>
      </c>
      <c r="J3049">
        <v>999</v>
      </c>
      <c r="K3049">
        <v>99</v>
      </c>
      <c r="L3049">
        <v>99</v>
      </c>
      <c r="M3049">
        <v>99</v>
      </c>
      <c r="N3049">
        <v>99</v>
      </c>
      <c r="O3049">
        <v>8</v>
      </c>
      <c r="P3049">
        <v>3814</v>
      </c>
      <c r="R3049">
        <v>0</v>
      </c>
    </row>
    <row r="3050" spans="1:18" x14ac:dyDescent="0.5">
      <c r="A3050">
        <v>14</v>
      </c>
      <c r="B3050">
        <v>1211</v>
      </c>
      <c r="C3050">
        <v>2012</v>
      </c>
      <c r="D3050">
        <v>99</v>
      </c>
      <c r="E3050">
        <v>99</v>
      </c>
      <c r="F3050">
        <v>99</v>
      </c>
      <c r="G3050">
        <v>99</v>
      </c>
      <c r="H3050">
        <v>99</v>
      </c>
      <c r="I3050">
        <v>99</v>
      </c>
      <c r="J3050">
        <v>999</v>
      </c>
      <c r="K3050">
        <v>99</v>
      </c>
      <c r="L3050">
        <v>99</v>
      </c>
      <c r="M3050">
        <v>99</v>
      </c>
      <c r="N3050">
        <v>99</v>
      </c>
      <c r="O3050">
        <v>8</v>
      </c>
      <c r="P3050">
        <v>3815</v>
      </c>
      <c r="R3050">
        <v>0</v>
      </c>
    </row>
    <row r="3051" spans="1:18" x14ac:dyDescent="0.5">
      <c r="A3051">
        <v>14</v>
      </c>
      <c r="B3051">
        <v>1212</v>
      </c>
      <c r="C3051">
        <v>2013</v>
      </c>
      <c r="D3051">
        <v>99</v>
      </c>
      <c r="E3051">
        <v>99</v>
      </c>
      <c r="F3051">
        <v>99</v>
      </c>
      <c r="G3051">
        <v>99</v>
      </c>
      <c r="H3051">
        <v>99</v>
      </c>
      <c r="I3051">
        <v>99</v>
      </c>
      <c r="J3051">
        <v>999</v>
      </c>
      <c r="K3051">
        <v>99</v>
      </c>
      <c r="L3051">
        <v>99</v>
      </c>
      <c r="M3051">
        <v>99</v>
      </c>
      <c r="N3051">
        <v>99</v>
      </c>
      <c r="O3051">
        <v>8</v>
      </c>
      <c r="P3051">
        <v>3815</v>
      </c>
      <c r="R3051">
        <v>0</v>
      </c>
    </row>
    <row r="3052" spans="1:18" x14ac:dyDescent="0.5">
      <c r="A3052">
        <v>14</v>
      </c>
      <c r="B3052">
        <v>1213</v>
      </c>
      <c r="C3052">
        <v>2014</v>
      </c>
      <c r="D3052">
        <v>99</v>
      </c>
      <c r="E3052">
        <v>99</v>
      </c>
      <c r="F3052">
        <v>99</v>
      </c>
      <c r="G3052">
        <v>99</v>
      </c>
      <c r="H3052">
        <v>99</v>
      </c>
      <c r="I3052">
        <v>99</v>
      </c>
      <c r="J3052">
        <v>999</v>
      </c>
      <c r="K3052">
        <v>99</v>
      </c>
      <c r="L3052">
        <v>99</v>
      </c>
      <c r="M3052">
        <v>99</v>
      </c>
      <c r="N3052">
        <v>99</v>
      </c>
      <c r="O3052">
        <v>8</v>
      </c>
      <c r="P3052">
        <v>3815</v>
      </c>
      <c r="R3052">
        <v>0</v>
      </c>
    </row>
    <row r="3053" spans="1:18" x14ac:dyDescent="0.5">
      <c r="A3053">
        <v>14</v>
      </c>
      <c r="B3053">
        <v>1214</v>
      </c>
      <c r="C3053">
        <v>2015</v>
      </c>
      <c r="D3053">
        <v>99</v>
      </c>
      <c r="E3053">
        <v>99</v>
      </c>
      <c r="F3053">
        <v>99</v>
      </c>
      <c r="G3053">
        <v>99</v>
      </c>
      <c r="H3053">
        <v>99</v>
      </c>
      <c r="I3053">
        <v>99</v>
      </c>
      <c r="J3053">
        <v>999</v>
      </c>
      <c r="K3053">
        <v>99</v>
      </c>
      <c r="L3053">
        <v>99</v>
      </c>
      <c r="M3053">
        <v>99</v>
      </c>
      <c r="N3053">
        <v>99</v>
      </c>
      <c r="O3053">
        <v>8</v>
      </c>
      <c r="P3053">
        <v>3815</v>
      </c>
      <c r="R3053">
        <v>0</v>
      </c>
    </row>
    <row r="3054" spans="1:18" x14ac:dyDescent="0.5">
      <c r="A3054">
        <v>14</v>
      </c>
      <c r="B3054">
        <v>1215</v>
      </c>
      <c r="C3054">
        <v>2016</v>
      </c>
      <c r="D3054">
        <v>99</v>
      </c>
      <c r="E3054">
        <v>99</v>
      </c>
      <c r="F3054">
        <v>99</v>
      </c>
      <c r="G3054">
        <v>99</v>
      </c>
      <c r="H3054">
        <v>99</v>
      </c>
      <c r="I3054">
        <v>99</v>
      </c>
      <c r="J3054">
        <v>999</v>
      </c>
      <c r="K3054">
        <v>99</v>
      </c>
      <c r="L3054">
        <v>99</v>
      </c>
      <c r="M3054">
        <v>99</v>
      </c>
      <c r="N3054">
        <v>99</v>
      </c>
      <c r="O3054">
        <v>8</v>
      </c>
      <c r="P3054">
        <v>3815</v>
      </c>
      <c r="R3054">
        <v>0</v>
      </c>
    </row>
    <row r="3055" spans="1:18" x14ac:dyDescent="0.5">
      <c r="A3055">
        <v>14</v>
      </c>
      <c r="B3055">
        <v>1216</v>
      </c>
      <c r="C3055">
        <v>2017</v>
      </c>
      <c r="D3055">
        <v>99</v>
      </c>
      <c r="E3055">
        <v>99</v>
      </c>
      <c r="F3055">
        <v>99</v>
      </c>
      <c r="G3055">
        <v>99</v>
      </c>
      <c r="H3055">
        <v>99</v>
      </c>
      <c r="I3055">
        <v>99</v>
      </c>
      <c r="J3055">
        <v>999</v>
      </c>
      <c r="K3055">
        <v>99</v>
      </c>
      <c r="L3055">
        <v>99</v>
      </c>
      <c r="M3055">
        <v>99</v>
      </c>
      <c r="N3055">
        <v>99</v>
      </c>
      <c r="O3055">
        <v>8</v>
      </c>
      <c r="P3055">
        <v>3815</v>
      </c>
      <c r="R3055">
        <v>0</v>
      </c>
    </row>
    <row r="3056" spans="1:18" x14ac:dyDescent="0.5">
      <c r="A3056">
        <v>14</v>
      </c>
      <c r="B3056">
        <v>1217</v>
      </c>
      <c r="C3056">
        <v>2018</v>
      </c>
      <c r="D3056">
        <v>99</v>
      </c>
      <c r="E3056">
        <v>99</v>
      </c>
      <c r="F3056">
        <v>99</v>
      </c>
      <c r="G3056">
        <v>99</v>
      </c>
      <c r="H3056">
        <v>99</v>
      </c>
      <c r="I3056">
        <v>99</v>
      </c>
      <c r="J3056">
        <v>999</v>
      </c>
      <c r="K3056">
        <v>99</v>
      </c>
      <c r="L3056">
        <v>99</v>
      </c>
      <c r="M3056">
        <v>99</v>
      </c>
      <c r="N3056">
        <v>99</v>
      </c>
      <c r="O3056">
        <v>8</v>
      </c>
      <c r="P3056">
        <v>3815</v>
      </c>
      <c r="R3056">
        <v>0</v>
      </c>
    </row>
    <row r="3057" spans="1:18" x14ac:dyDescent="0.5">
      <c r="A3057">
        <v>14</v>
      </c>
      <c r="B3057">
        <v>1218</v>
      </c>
      <c r="C3057">
        <v>2019</v>
      </c>
      <c r="D3057">
        <v>99</v>
      </c>
      <c r="E3057">
        <v>99</v>
      </c>
      <c r="F3057">
        <v>99</v>
      </c>
      <c r="G3057">
        <v>99</v>
      </c>
      <c r="H3057">
        <v>99</v>
      </c>
      <c r="I3057">
        <v>99</v>
      </c>
      <c r="J3057">
        <v>999</v>
      </c>
      <c r="K3057">
        <v>99</v>
      </c>
      <c r="L3057">
        <v>99</v>
      </c>
      <c r="M3057">
        <v>99</v>
      </c>
      <c r="N3057">
        <v>99</v>
      </c>
      <c r="O3057">
        <v>8</v>
      </c>
      <c r="P3057">
        <v>3815</v>
      </c>
      <c r="R3057">
        <v>0</v>
      </c>
    </row>
    <row r="3058" spans="1:18" x14ac:dyDescent="0.5">
      <c r="A3058">
        <v>14</v>
      </c>
      <c r="B3058">
        <v>1219</v>
      </c>
      <c r="C3058">
        <v>2020</v>
      </c>
      <c r="D3058">
        <v>99</v>
      </c>
      <c r="E3058">
        <v>99</v>
      </c>
      <c r="F3058">
        <v>99</v>
      </c>
      <c r="G3058">
        <v>99</v>
      </c>
      <c r="H3058">
        <v>99</v>
      </c>
      <c r="I3058">
        <v>99</v>
      </c>
      <c r="J3058">
        <v>999</v>
      </c>
      <c r="K3058">
        <v>99</v>
      </c>
      <c r="L3058">
        <v>99</v>
      </c>
      <c r="M3058">
        <v>99</v>
      </c>
      <c r="N3058">
        <v>99</v>
      </c>
      <c r="O3058">
        <v>8</v>
      </c>
      <c r="P3058">
        <v>3815</v>
      </c>
      <c r="R3058">
        <v>0</v>
      </c>
    </row>
    <row r="3059" spans="1:18" x14ac:dyDescent="0.5">
      <c r="A3059">
        <v>14</v>
      </c>
      <c r="B3059">
        <v>1220</v>
      </c>
      <c r="C3059">
        <v>2021</v>
      </c>
      <c r="D3059">
        <v>99</v>
      </c>
      <c r="E3059">
        <v>99</v>
      </c>
      <c r="F3059">
        <v>99</v>
      </c>
      <c r="G3059">
        <v>99</v>
      </c>
      <c r="H3059">
        <v>99</v>
      </c>
      <c r="I3059">
        <v>99</v>
      </c>
      <c r="J3059">
        <v>999</v>
      </c>
      <c r="K3059">
        <v>99</v>
      </c>
      <c r="L3059">
        <v>99</v>
      </c>
      <c r="M3059">
        <v>99</v>
      </c>
      <c r="N3059">
        <v>99</v>
      </c>
      <c r="O3059">
        <v>8</v>
      </c>
      <c r="P3059">
        <v>3815</v>
      </c>
      <c r="R3059">
        <v>0</v>
      </c>
    </row>
    <row r="3060" spans="1:18" x14ac:dyDescent="0.5">
      <c r="A3060">
        <v>14</v>
      </c>
      <c r="B3060">
        <v>1221</v>
      </c>
      <c r="C3060">
        <v>2022</v>
      </c>
      <c r="D3060">
        <v>99</v>
      </c>
      <c r="E3060">
        <v>99</v>
      </c>
      <c r="F3060">
        <v>99</v>
      </c>
      <c r="G3060">
        <v>99</v>
      </c>
      <c r="H3060">
        <v>99</v>
      </c>
      <c r="I3060">
        <v>99</v>
      </c>
      <c r="J3060">
        <v>999</v>
      </c>
      <c r="K3060">
        <v>99</v>
      </c>
      <c r="L3060">
        <v>99</v>
      </c>
      <c r="M3060">
        <v>99</v>
      </c>
      <c r="N3060">
        <v>99</v>
      </c>
      <c r="O3060">
        <v>8</v>
      </c>
      <c r="P3060">
        <v>3815</v>
      </c>
      <c r="R3060">
        <v>0</v>
      </c>
    </row>
    <row r="3061" spans="1:18" x14ac:dyDescent="0.5">
      <c r="A3061">
        <v>14</v>
      </c>
      <c r="B3061">
        <v>1222</v>
      </c>
      <c r="C3061">
        <v>2012</v>
      </c>
      <c r="D3061">
        <v>99</v>
      </c>
      <c r="E3061">
        <v>99</v>
      </c>
      <c r="F3061">
        <v>99</v>
      </c>
      <c r="G3061">
        <v>99</v>
      </c>
      <c r="H3061">
        <v>99</v>
      </c>
      <c r="I3061">
        <v>99</v>
      </c>
      <c r="J3061">
        <v>999</v>
      </c>
      <c r="K3061">
        <v>99</v>
      </c>
      <c r="L3061">
        <v>99</v>
      </c>
      <c r="M3061">
        <v>99</v>
      </c>
      <c r="N3061">
        <v>99</v>
      </c>
      <c r="O3061">
        <v>8</v>
      </c>
      <c r="P3061">
        <v>3816</v>
      </c>
      <c r="R3061">
        <v>0</v>
      </c>
    </row>
    <row r="3062" spans="1:18" x14ac:dyDescent="0.5">
      <c r="A3062">
        <v>14</v>
      </c>
      <c r="B3062">
        <v>1223</v>
      </c>
      <c r="C3062">
        <v>2013</v>
      </c>
      <c r="D3062">
        <v>99</v>
      </c>
      <c r="E3062">
        <v>99</v>
      </c>
      <c r="F3062">
        <v>99</v>
      </c>
      <c r="G3062">
        <v>99</v>
      </c>
      <c r="H3062">
        <v>99</v>
      </c>
      <c r="I3062">
        <v>99</v>
      </c>
      <c r="J3062">
        <v>999</v>
      </c>
      <c r="K3062">
        <v>99</v>
      </c>
      <c r="L3062">
        <v>99</v>
      </c>
      <c r="M3062">
        <v>99</v>
      </c>
      <c r="N3062">
        <v>99</v>
      </c>
      <c r="O3062">
        <v>8</v>
      </c>
      <c r="P3062">
        <v>3816</v>
      </c>
      <c r="R3062">
        <v>0</v>
      </c>
    </row>
    <row r="3063" spans="1:18" x14ac:dyDescent="0.5">
      <c r="A3063">
        <v>14</v>
      </c>
      <c r="B3063">
        <v>1224</v>
      </c>
      <c r="C3063">
        <v>2014</v>
      </c>
      <c r="D3063">
        <v>99</v>
      </c>
      <c r="E3063">
        <v>99</v>
      </c>
      <c r="F3063">
        <v>99</v>
      </c>
      <c r="G3063">
        <v>99</v>
      </c>
      <c r="H3063">
        <v>99</v>
      </c>
      <c r="I3063">
        <v>99</v>
      </c>
      <c r="J3063">
        <v>999</v>
      </c>
      <c r="K3063">
        <v>99</v>
      </c>
      <c r="L3063">
        <v>99</v>
      </c>
      <c r="M3063">
        <v>99</v>
      </c>
      <c r="N3063">
        <v>99</v>
      </c>
      <c r="O3063">
        <v>8</v>
      </c>
      <c r="P3063">
        <v>3816</v>
      </c>
      <c r="R3063">
        <v>0</v>
      </c>
    </row>
    <row r="3064" spans="1:18" x14ac:dyDescent="0.5">
      <c r="A3064">
        <v>14</v>
      </c>
      <c r="B3064">
        <v>1225</v>
      </c>
      <c r="C3064">
        <v>2015</v>
      </c>
      <c r="D3064">
        <v>99</v>
      </c>
      <c r="E3064">
        <v>99</v>
      </c>
      <c r="F3064">
        <v>99</v>
      </c>
      <c r="G3064">
        <v>99</v>
      </c>
      <c r="H3064">
        <v>99</v>
      </c>
      <c r="I3064">
        <v>99</v>
      </c>
      <c r="J3064">
        <v>999</v>
      </c>
      <c r="K3064">
        <v>99</v>
      </c>
      <c r="L3064">
        <v>99</v>
      </c>
      <c r="M3064">
        <v>99</v>
      </c>
      <c r="N3064">
        <v>99</v>
      </c>
      <c r="O3064">
        <v>8</v>
      </c>
      <c r="P3064">
        <v>3816</v>
      </c>
      <c r="R3064">
        <v>0</v>
      </c>
    </row>
    <row r="3065" spans="1:18" x14ac:dyDescent="0.5">
      <c r="A3065">
        <v>14</v>
      </c>
      <c r="B3065">
        <v>1226</v>
      </c>
      <c r="C3065">
        <v>2016</v>
      </c>
      <c r="D3065">
        <v>99</v>
      </c>
      <c r="E3065">
        <v>99</v>
      </c>
      <c r="F3065">
        <v>99</v>
      </c>
      <c r="G3065">
        <v>99</v>
      </c>
      <c r="H3065">
        <v>99</v>
      </c>
      <c r="I3065">
        <v>99</v>
      </c>
      <c r="J3065">
        <v>999</v>
      </c>
      <c r="K3065">
        <v>99</v>
      </c>
      <c r="L3065">
        <v>99</v>
      </c>
      <c r="M3065">
        <v>99</v>
      </c>
      <c r="N3065">
        <v>99</v>
      </c>
      <c r="O3065">
        <v>8</v>
      </c>
      <c r="P3065">
        <v>3816</v>
      </c>
      <c r="R3065">
        <v>0</v>
      </c>
    </row>
    <row r="3066" spans="1:18" x14ac:dyDescent="0.5">
      <c r="A3066">
        <v>14</v>
      </c>
      <c r="B3066">
        <v>1227</v>
      </c>
      <c r="C3066">
        <v>2017</v>
      </c>
      <c r="D3066">
        <v>99</v>
      </c>
      <c r="E3066">
        <v>99</v>
      </c>
      <c r="F3066">
        <v>99</v>
      </c>
      <c r="G3066">
        <v>99</v>
      </c>
      <c r="H3066">
        <v>99</v>
      </c>
      <c r="I3066">
        <v>99</v>
      </c>
      <c r="J3066">
        <v>999</v>
      </c>
      <c r="K3066">
        <v>99</v>
      </c>
      <c r="L3066">
        <v>99</v>
      </c>
      <c r="M3066">
        <v>99</v>
      </c>
      <c r="N3066">
        <v>99</v>
      </c>
      <c r="O3066">
        <v>8</v>
      </c>
      <c r="P3066">
        <v>3816</v>
      </c>
      <c r="R3066">
        <v>0</v>
      </c>
    </row>
    <row r="3067" spans="1:18" x14ac:dyDescent="0.5">
      <c r="A3067">
        <v>14</v>
      </c>
      <c r="B3067">
        <v>1228</v>
      </c>
      <c r="C3067">
        <v>2018</v>
      </c>
      <c r="D3067">
        <v>99</v>
      </c>
      <c r="E3067">
        <v>99</v>
      </c>
      <c r="F3067">
        <v>99</v>
      </c>
      <c r="G3067">
        <v>99</v>
      </c>
      <c r="H3067">
        <v>99</v>
      </c>
      <c r="I3067">
        <v>99</v>
      </c>
      <c r="J3067">
        <v>999</v>
      </c>
      <c r="K3067">
        <v>99</v>
      </c>
      <c r="L3067">
        <v>99</v>
      </c>
      <c r="M3067">
        <v>99</v>
      </c>
      <c r="N3067">
        <v>99</v>
      </c>
      <c r="O3067">
        <v>8</v>
      </c>
      <c r="P3067">
        <v>3816</v>
      </c>
      <c r="R3067">
        <v>0</v>
      </c>
    </row>
    <row r="3068" spans="1:18" x14ac:dyDescent="0.5">
      <c r="A3068">
        <v>14</v>
      </c>
      <c r="B3068">
        <v>1229</v>
      </c>
      <c r="C3068">
        <v>2019</v>
      </c>
      <c r="D3068">
        <v>99</v>
      </c>
      <c r="E3068">
        <v>99</v>
      </c>
      <c r="F3068">
        <v>99</v>
      </c>
      <c r="G3068">
        <v>99</v>
      </c>
      <c r="H3068">
        <v>99</v>
      </c>
      <c r="I3068">
        <v>99</v>
      </c>
      <c r="J3068">
        <v>999</v>
      </c>
      <c r="K3068">
        <v>99</v>
      </c>
      <c r="L3068">
        <v>99</v>
      </c>
      <c r="M3068">
        <v>99</v>
      </c>
      <c r="N3068">
        <v>99</v>
      </c>
      <c r="O3068">
        <v>8</v>
      </c>
      <c r="P3068">
        <v>3816</v>
      </c>
      <c r="R3068">
        <v>0</v>
      </c>
    </row>
    <row r="3069" spans="1:18" x14ac:dyDescent="0.5">
      <c r="A3069">
        <v>14</v>
      </c>
      <c r="B3069">
        <v>1230</v>
      </c>
      <c r="C3069">
        <v>2020</v>
      </c>
      <c r="D3069">
        <v>99</v>
      </c>
      <c r="E3069">
        <v>99</v>
      </c>
      <c r="F3069">
        <v>99</v>
      </c>
      <c r="G3069">
        <v>99</v>
      </c>
      <c r="H3069">
        <v>99</v>
      </c>
      <c r="I3069">
        <v>99</v>
      </c>
      <c r="J3069">
        <v>999</v>
      </c>
      <c r="K3069">
        <v>99</v>
      </c>
      <c r="L3069">
        <v>99</v>
      </c>
      <c r="M3069">
        <v>99</v>
      </c>
      <c r="N3069">
        <v>99</v>
      </c>
      <c r="O3069">
        <v>8</v>
      </c>
      <c r="P3069">
        <v>3816</v>
      </c>
      <c r="R3069">
        <v>0</v>
      </c>
    </row>
    <row r="3070" spans="1:18" x14ac:dyDescent="0.5">
      <c r="A3070">
        <v>14</v>
      </c>
      <c r="B3070">
        <v>1231</v>
      </c>
      <c r="C3070">
        <v>2021</v>
      </c>
      <c r="D3070">
        <v>99</v>
      </c>
      <c r="E3070">
        <v>99</v>
      </c>
      <c r="F3070">
        <v>99</v>
      </c>
      <c r="G3070">
        <v>99</v>
      </c>
      <c r="H3070">
        <v>99</v>
      </c>
      <c r="I3070">
        <v>99</v>
      </c>
      <c r="J3070">
        <v>999</v>
      </c>
      <c r="K3070">
        <v>99</v>
      </c>
      <c r="L3070">
        <v>99</v>
      </c>
      <c r="M3070">
        <v>99</v>
      </c>
      <c r="N3070">
        <v>99</v>
      </c>
      <c r="O3070">
        <v>8</v>
      </c>
      <c r="P3070">
        <v>3816</v>
      </c>
      <c r="R3070">
        <v>0</v>
      </c>
    </row>
    <row r="3071" spans="1:18" x14ac:dyDescent="0.5">
      <c r="A3071">
        <v>14</v>
      </c>
      <c r="B3071">
        <v>1232</v>
      </c>
      <c r="C3071">
        <v>2022</v>
      </c>
      <c r="D3071">
        <v>99</v>
      </c>
      <c r="E3071">
        <v>99</v>
      </c>
      <c r="F3071">
        <v>99</v>
      </c>
      <c r="G3071">
        <v>99</v>
      </c>
      <c r="H3071">
        <v>99</v>
      </c>
      <c r="I3071">
        <v>99</v>
      </c>
      <c r="J3071">
        <v>999</v>
      </c>
      <c r="K3071">
        <v>99</v>
      </c>
      <c r="L3071">
        <v>99</v>
      </c>
      <c r="M3071">
        <v>99</v>
      </c>
      <c r="N3071">
        <v>99</v>
      </c>
      <c r="O3071">
        <v>8</v>
      </c>
      <c r="P3071">
        <v>3816</v>
      </c>
      <c r="R3071">
        <v>0</v>
      </c>
    </row>
    <row r="3072" spans="1:18" x14ac:dyDescent="0.5">
      <c r="A3072">
        <v>14</v>
      </c>
      <c r="B3072">
        <v>1233</v>
      </c>
      <c r="C3072">
        <v>2012</v>
      </c>
      <c r="D3072">
        <v>99</v>
      </c>
      <c r="E3072">
        <v>99</v>
      </c>
      <c r="F3072">
        <v>99</v>
      </c>
      <c r="G3072">
        <v>99</v>
      </c>
      <c r="H3072">
        <v>99</v>
      </c>
      <c r="I3072">
        <v>99</v>
      </c>
      <c r="J3072">
        <v>999</v>
      </c>
      <c r="K3072">
        <v>99</v>
      </c>
      <c r="L3072">
        <v>99</v>
      </c>
      <c r="M3072">
        <v>99</v>
      </c>
      <c r="N3072">
        <v>99</v>
      </c>
      <c r="O3072">
        <v>8</v>
      </c>
      <c r="P3072">
        <v>3817</v>
      </c>
      <c r="R3072">
        <v>0</v>
      </c>
    </row>
    <row r="3073" spans="1:38" x14ac:dyDescent="0.5">
      <c r="A3073">
        <v>14</v>
      </c>
      <c r="B3073">
        <v>1234</v>
      </c>
      <c r="C3073">
        <v>2013</v>
      </c>
      <c r="D3073">
        <v>99</v>
      </c>
      <c r="E3073">
        <v>99</v>
      </c>
      <c r="F3073">
        <v>99</v>
      </c>
      <c r="G3073">
        <v>99</v>
      </c>
      <c r="H3073">
        <v>99</v>
      </c>
      <c r="I3073">
        <v>99</v>
      </c>
      <c r="J3073">
        <v>999</v>
      </c>
      <c r="K3073">
        <v>99</v>
      </c>
      <c r="L3073">
        <v>99</v>
      </c>
      <c r="M3073">
        <v>99</v>
      </c>
      <c r="N3073">
        <v>99</v>
      </c>
      <c r="O3073">
        <v>8</v>
      </c>
      <c r="P3073">
        <v>3817</v>
      </c>
      <c r="R3073">
        <v>0</v>
      </c>
    </row>
    <row r="3074" spans="1:38" x14ac:dyDescent="0.5">
      <c r="A3074">
        <v>14</v>
      </c>
      <c r="B3074">
        <v>1235</v>
      </c>
      <c r="C3074">
        <v>2014</v>
      </c>
      <c r="D3074">
        <v>99</v>
      </c>
      <c r="E3074">
        <v>99</v>
      </c>
      <c r="F3074">
        <v>99</v>
      </c>
      <c r="G3074">
        <v>99</v>
      </c>
      <c r="H3074">
        <v>99</v>
      </c>
      <c r="I3074">
        <v>99</v>
      </c>
      <c r="J3074">
        <v>999</v>
      </c>
      <c r="K3074">
        <v>99</v>
      </c>
      <c r="L3074">
        <v>99</v>
      </c>
      <c r="M3074">
        <v>99</v>
      </c>
      <c r="N3074">
        <v>99</v>
      </c>
      <c r="O3074">
        <v>8</v>
      </c>
      <c r="P3074">
        <v>3817</v>
      </c>
      <c r="R3074">
        <v>0</v>
      </c>
    </row>
    <row r="3075" spans="1:38" x14ac:dyDescent="0.5">
      <c r="A3075">
        <v>14</v>
      </c>
      <c r="B3075">
        <v>1236</v>
      </c>
      <c r="C3075">
        <v>2015</v>
      </c>
      <c r="D3075">
        <v>99</v>
      </c>
      <c r="E3075">
        <v>99</v>
      </c>
      <c r="F3075">
        <v>99</v>
      </c>
      <c r="G3075">
        <v>99</v>
      </c>
      <c r="H3075">
        <v>99</v>
      </c>
      <c r="I3075">
        <v>99</v>
      </c>
      <c r="J3075">
        <v>999</v>
      </c>
      <c r="K3075">
        <v>99</v>
      </c>
      <c r="L3075">
        <v>99</v>
      </c>
      <c r="M3075">
        <v>99</v>
      </c>
      <c r="N3075">
        <v>99</v>
      </c>
      <c r="O3075">
        <v>8</v>
      </c>
      <c r="P3075">
        <v>3817</v>
      </c>
      <c r="R3075">
        <v>0</v>
      </c>
    </row>
    <row r="3076" spans="1:38" x14ac:dyDescent="0.5">
      <c r="A3076">
        <v>14</v>
      </c>
      <c r="B3076">
        <v>1237</v>
      </c>
      <c r="C3076">
        <v>2016</v>
      </c>
      <c r="D3076">
        <v>99</v>
      </c>
      <c r="E3076">
        <v>99</v>
      </c>
      <c r="F3076">
        <v>99</v>
      </c>
      <c r="G3076">
        <v>99</v>
      </c>
      <c r="H3076">
        <v>99</v>
      </c>
      <c r="I3076">
        <v>99</v>
      </c>
      <c r="J3076">
        <v>999</v>
      </c>
      <c r="K3076">
        <v>99</v>
      </c>
      <c r="L3076">
        <v>99</v>
      </c>
      <c r="M3076">
        <v>99</v>
      </c>
      <c r="N3076">
        <v>99</v>
      </c>
      <c r="O3076">
        <v>8</v>
      </c>
      <c r="P3076">
        <v>3817</v>
      </c>
      <c r="R3076">
        <v>0</v>
      </c>
    </row>
    <row r="3077" spans="1:38" x14ac:dyDescent="0.5">
      <c r="A3077">
        <v>14</v>
      </c>
      <c r="B3077">
        <v>1238</v>
      </c>
      <c r="C3077">
        <v>2017</v>
      </c>
      <c r="D3077">
        <v>99</v>
      </c>
      <c r="E3077">
        <v>99</v>
      </c>
      <c r="F3077">
        <v>99</v>
      </c>
      <c r="G3077">
        <v>99</v>
      </c>
      <c r="H3077">
        <v>99</v>
      </c>
      <c r="I3077">
        <v>99</v>
      </c>
      <c r="J3077">
        <v>999</v>
      </c>
      <c r="K3077">
        <v>99</v>
      </c>
      <c r="L3077">
        <v>99</v>
      </c>
      <c r="M3077">
        <v>99</v>
      </c>
      <c r="N3077">
        <v>99</v>
      </c>
      <c r="O3077">
        <v>8</v>
      </c>
      <c r="P3077">
        <v>3817</v>
      </c>
      <c r="Q3077">
        <v>1</v>
      </c>
      <c r="R3077">
        <v>1</v>
      </c>
      <c r="S3077">
        <v>1</v>
      </c>
      <c r="T3077">
        <v>14</v>
      </c>
      <c r="U3077">
        <v>55</v>
      </c>
      <c r="V3077">
        <v>89.165763813651125</v>
      </c>
      <c r="W3077">
        <v>82.3</v>
      </c>
      <c r="X3077">
        <v>0</v>
      </c>
      <c r="Y3077">
        <v>0</v>
      </c>
      <c r="AA3077">
        <v>2.8854199728770508E-3</v>
      </c>
      <c r="AB3077">
        <v>2.909387291874082E-3</v>
      </c>
      <c r="AC3077">
        <v>0</v>
      </c>
      <c r="AD3077">
        <v>0</v>
      </c>
      <c r="AE3077">
        <v>0</v>
      </c>
      <c r="AF3077">
        <v>1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</row>
    <row r="3078" spans="1:38" x14ac:dyDescent="0.5">
      <c r="A3078">
        <v>14</v>
      </c>
      <c r="B3078">
        <v>1239</v>
      </c>
      <c r="C3078">
        <v>2018</v>
      </c>
      <c r="D3078">
        <v>99</v>
      </c>
      <c r="E3078">
        <v>99</v>
      </c>
      <c r="F3078">
        <v>99</v>
      </c>
      <c r="G3078">
        <v>99</v>
      </c>
      <c r="H3078">
        <v>99</v>
      </c>
      <c r="I3078">
        <v>99</v>
      </c>
      <c r="J3078">
        <v>999</v>
      </c>
      <c r="K3078">
        <v>99</v>
      </c>
      <c r="L3078">
        <v>99</v>
      </c>
      <c r="M3078">
        <v>99</v>
      </c>
      <c r="N3078">
        <v>99</v>
      </c>
      <c r="O3078">
        <v>8</v>
      </c>
      <c r="P3078">
        <v>3817</v>
      </c>
      <c r="R3078">
        <v>0</v>
      </c>
    </row>
    <row r="3079" spans="1:38" x14ac:dyDescent="0.5">
      <c r="A3079">
        <v>14</v>
      </c>
      <c r="B3079">
        <v>1240</v>
      </c>
      <c r="C3079">
        <v>2019</v>
      </c>
      <c r="D3079">
        <v>99</v>
      </c>
      <c r="E3079">
        <v>99</v>
      </c>
      <c r="F3079">
        <v>99</v>
      </c>
      <c r="G3079">
        <v>99</v>
      </c>
      <c r="H3079">
        <v>99</v>
      </c>
      <c r="I3079">
        <v>99</v>
      </c>
      <c r="J3079">
        <v>999</v>
      </c>
      <c r="K3079">
        <v>99</v>
      </c>
      <c r="L3079">
        <v>99</v>
      </c>
      <c r="M3079">
        <v>99</v>
      </c>
      <c r="N3079">
        <v>99</v>
      </c>
      <c r="O3079">
        <v>8</v>
      </c>
      <c r="P3079">
        <v>3817</v>
      </c>
      <c r="R3079">
        <v>0</v>
      </c>
    </row>
    <row r="3080" spans="1:38" x14ac:dyDescent="0.5">
      <c r="A3080">
        <v>14</v>
      </c>
      <c r="B3080">
        <v>1241</v>
      </c>
      <c r="C3080">
        <v>2020</v>
      </c>
      <c r="D3080">
        <v>99</v>
      </c>
      <c r="E3080">
        <v>99</v>
      </c>
      <c r="F3080">
        <v>99</v>
      </c>
      <c r="G3080">
        <v>99</v>
      </c>
      <c r="H3080">
        <v>99</v>
      </c>
      <c r="I3080">
        <v>99</v>
      </c>
      <c r="J3080">
        <v>999</v>
      </c>
      <c r="K3080">
        <v>99</v>
      </c>
      <c r="L3080">
        <v>99</v>
      </c>
      <c r="M3080">
        <v>99</v>
      </c>
      <c r="N3080">
        <v>99</v>
      </c>
      <c r="O3080">
        <v>8</v>
      </c>
      <c r="P3080">
        <v>3817</v>
      </c>
      <c r="Q3080">
        <v>1</v>
      </c>
      <c r="R3080">
        <v>32</v>
      </c>
      <c r="S3080">
        <v>32</v>
      </c>
      <c r="T3080">
        <v>15.90625</v>
      </c>
      <c r="U3080">
        <v>59.21875</v>
      </c>
      <c r="V3080">
        <v>90.517673347778938</v>
      </c>
      <c r="W3080">
        <v>83.547812499999978</v>
      </c>
      <c r="X3080">
        <v>14.415551223933276</v>
      </c>
      <c r="Y3080">
        <v>10.927986934358039</v>
      </c>
      <c r="Z3080">
        <v>44.604661180444914</v>
      </c>
      <c r="AA3080">
        <v>0.15327138614809849</v>
      </c>
      <c r="AB3080">
        <v>0.15501106865756589</v>
      </c>
      <c r="AC3080">
        <v>1</v>
      </c>
      <c r="AD3080">
        <v>0</v>
      </c>
      <c r="AE3080">
        <v>0</v>
      </c>
      <c r="AF3080">
        <v>0</v>
      </c>
      <c r="AG3080">
        <v>1</v>
      </c>
      <c r="AH3080">
        <v>0</v>
      </c>
      <c r="AI3080">
        <v>0</v>
      </c>
      <c r="AJ3080">
        <v>0</v>
      </c>
      <c r="AK3080">
        <v>0</v>
      </c>
      <c r="AL3080">
        <v>2</v>
      </c>
    </row>
    <row r="3081" spans="1:38" x14ac:dyDescent="0.5">
      <c r="A3081">
        <v>14</v>
      </c>
      <c r="B3081">
        <v>1242</v>
      </c>
      <c r="C3081">
        <v>2021</v>
      </c>
      <c r="D3081">
        <v>99</v>
      </c>
      <c r="E3081">
        <v>99</v>
      </c>
      <c r="F3081">
        <v>99</v>
      </c>
      <c r="G3081">
        <v>99</v>
      </c>
      <c r="H3081">
        <v>99</v>
      </c>
      <c r="I3081">
        <v>99</v>
      </c>
      <c r="J3081">
        <v>999</v>
      </c>
      <c r="K3081">
        <v>99</v>
      </c>
      <c r="L3081">
        <v>99</v>
      </c>
      <c r="M3081">
        <v>99</v>
      </c>
      <c r="N3081">
        <v>99</v>
      </c>
      <c r="O3081">
        <v>8</v>
      </c>
      <c r="P3081">
        <v>3817</v>
      </c>
      <c r="Q3081">
        <v>2</v>
      </c>
      <c r="R3081">
        <v>262</v>
      </c>
      <c r="S3081">
        <v>261</v>
      </c>
      <c r="T3081">
        <v>16.770992366412219</v>
      </c>
      <c r="U3081">
        <v>62.51724137931032</v>
      </c>
      <c r="V3081">
        <v>88.050958269510943</v>
      </c>
      <c r="W3081">
        <v>80.912068965517278</v>
      </c>
      <c r="X3081">
        <v>11.4227370358367</v>
      </c>
      <c r="Y3081">
        <v>1.8684437495372896</v>
      </c>
      <c r="Z3081">
        <v>-46.005740137014151</v>
      </c>
      <c r="AA3081">
        <v>0.99650083675642798</v>
      </c>
      <c r="AB3081">
        <v>0.94659633308508062</v>
      </c>
      <c r="AC3081">
        <v>10</v>
      </c>
      <c r="AD3081">
        <v>0</v>
      </c>
      <c r="AE3081">
        <v>0</v>
      </c>
      <c r="AF3081">
        <v>1</v>
      </c>
      <c r="AG3081">
        <v>2</v>
      </c>
      <c r="AH3081">
        <v>0</v>
      </c>
      <c r="AI3081">
        <v>0</v>
      </c>
      <c r="AJ3081">
        <v>0</v>
      </c>
      <c r="AK3081">
        <v>2</v>
      </c>
      <c r="AL3081">
        <v>5</v>
      </c>
    </row>
    <row r="3082" spans="1:38" x14ac:dyDescent="0.5">
      <c r="A3082">
        <v>14</v>
      </c>
      <c r="B3082">
        <v>1243</v>
      </c>
      <c r="C3082">
        <v>2022</v>
      </c>
      <c r="D3082">
        <v>99</v>
      </c>
      <c r="E3082">
        <v>99</v>
      </c>
      <c r="F3082">
        <v>99</v>
      </c>
      <c r="G3082">
        <v>99</v>
      </c>
      <c r="H3082">
        <v>99</v>
      </c>
      <c r="I3082">
        <v>99</v>
      </c>
      <c r="J3082">
        <v>999</v>
      </c>
      <c r="K3082">
        <v>99</v>
      </c>
      <c r="L3082">
        <v>99</v>
      </c>
      <c r="M3082">
        <v>99</v>
      </c>
      <c r="N3082">
        <v>99</v>
      </c>
      <c r="O3082">
        <v>8</v>
      </c>
      <c r="P3082">
        <v>3817</v>
      </c>
      <c r="Q3082">
        <v>2</v>
      </c>
      <c r="R3082">
        <v>534</v>
      </c>
      <c r="S3082">
        <v>534</v>
      </c>
      <c r="T3082">
        <v>16.691011235955056</v>
      </c>
      <c r="U3082">
        <v>62.288389513108633</v>
      </c>
      <c r="V3082">
        <v>90.063747509545991</v>
      </c>
      <c r="W3082">
        <v>83.128838951310897</v>
      </c>
      <c r="X3082">
        <v>10.728215090428174</v>
      </c>
      <c r="Y3082">
        <v>2.0661295733382721</v>
      </c>
      <c r="Z3082">
        <v>-41.708337056047007</v>
      </c>
      <c r="AA3082">
        <v>1.8538448186078813</v>
      </c>
      <c r="AB3082">
        <v>1.7970036275704211</v>
      </c>
      <c r="AC3082">
        <v>20</v>
      </c>
      <c r="AD3082">
        <v>0</v>
      </c>
      <c r="AE3082">
        <v>0</v>
      </c>
      <c r="AF3082">
        <v>6</v>
      </c>
      <c r="AG3082">
        <v>7</v>
      </c>
      <c r="AH3082">
        <v>2</v>
      </c>
      <c r="AI3082">
        <v>1</v>
      </c>
      <c r="AJ3082">
        <v>0</v>
      </c>
      <c r="AK3082">
        <v>7</v>
      </c>
      <c r="AL3082">
        <v>9</v>
      </c>
    </row>
    <row r="3083" spans="1:38" x14ac:dyDescent="0.5">
      <c r="A3083">
        <v>14</v>
      </c>
      <c r="B3083">
        <v>1244</v>
      </c>
      <c r="C3083">
        <v>2012</v>
      </c>
      <c r="D3083">
        <v>99</v>
      </c>
      <c r="E3083">
        <v>99</v>
      </c>
      <c r="F3083">
        <v>99</v>
      </c>
      <c r="G3083">
        <v>99</v>
      </c>
      <c r="H3083">
        <v>99</v>
      </c>
      <c r="I3083">
        <v>99</v>
      </c>
      <c r="J3083">
        <v>999</v>
      </c>
      <c r="K3083">
        <v>99</v>
      </c>
      <c r="L3083">
        <v>99</v>
      </c>
      <c r="M3083">
        <v>99</v>
      </c>
      <c r="N3083">
        <v>99</v>
      </c>
      <c r="O3083">
        <v>8</v>
      </c>
      <c r="P3083">
        <v>3818</v>
      </c>
      <c r="R3083">
        <v>0</v>
      </c>
    </row>
    <row r="3084" spans="1:38" x14ac:dyDescent="0.5">
      <c r="A3084">
        <v>14</v>
      </c>
      <c r="B3084">
        <v>1245</v>
      </c>
      <c r="C3084">
        <v>2013</v>
      </c>
      <c r="D3084">
        <v>99</v>
      </c>
      <c r="E3084">
        <v>99</v>
      </c>
      <c r="F3084">
        <v>99</v>
      </c>
      <c r="G3084">
        <v>99</v>
      </c>
      <c r="H3084">
        <v>99</v>
      </c>
      <c r="I3084">
        <v>99</v>
      </c>
      <c r="J3084">
        <v>999</v>
      </c>
      <c r="K3084">
        <v>99</v>
      </c>
      <c r="L3084">
        <v>99</v>
      </c>
      <c r="M3084">
        <v>99</v>
      </c>
      <c r="N3084">
        <v>99</v>
      </c>
      <c r="O3084">
        <v>8</v>
      </c>
      <c r="P3084">
        <v>3818</v>
      </c>
      <c r="R3084">
        <v>0</v>
      </c>
    </row>
    <row r="3085" spans="1:38" x14ac:dyDescent="0.5">
      <c r="A3085">
        <v>14</v>
      </c>
      <c r="B3085">
        <v>1246</v>
      </c>
      <c r="C3085">
        <v>2014</v>
      </c>
      <c r="D3085">
        <v>99</v>
      </c>
      <c r="E3085">
        <v>99</v>
      </c>
      <c r="F3085">
        <v>99</v>
      </c>
      <c r="G3085">
        <v>99</v>
      </c>
      <c r="H3085">
        <v>99</v>
      </c>
      <c r="I3085">
        <v>99</v>
      </c>
      <c r="J3085">
        <v>999</v>
      </c>
      <c r="K3085">
        <v>99</v>
      </c>
      <c r="L3085">
        <v>99</v>
      </c>
      <c r="M3085">
        <v>99</v>
      </c>
      <c r="N3085">
        <v>99</v>
      </c>
      <c r="O3085">
        <v>8</v>
      </c>
      <c r="P3085">
        <v>3818</v>
      </c>
      <c r="R3085">
        <v>0</v>
      </c>
    </row>
    <row r="3086" spans="1:38" x14ac:dyDescent="0.5">
      <c r="A3086">
        <v>14</v>
      </c>
      <c r="B3086">
        <v>1247</v>
      </c>
      <c r="C3086">
        <v>2015</v>
      </c>
      <c r="D3086">
        <v>99</v>
      </c>
      <c r="E3086">
        <v>99</v>
      </c>
      <c r="F3086">
        <v>99</v>
      </c>
      <c r="G3086">
        <v>99</v>
      </c>
      <c r="H3086">
        <v>99</v>
      </c>
      <c r="I3086">
        <v>99</v>
      </c>
      <c r="J3086">
        <v>999</v>
      </c>
      <c r="K3086">
        <v>99</v>
      </c>
      <c r="L3086">
        <v>99</v>
      </c>
      <c r="M3086">
        <v>99</v>
      </c>
      <c r="N3086">
        <v>99</v>
      </c>
      <c r="O3086">
        <v>8</v>
      </c>
      <c r="P3086">
        <v>3818</v>
      </c>
      <c r="Q3086">
        <v>1</v>
      </c>
      <c r="R3086">
        <v>11</v>
      </c>
      <c r="S3086">
        <v>11</v>
      </c>
      <c r="T3086">
        <v>15.090909090909092</v>
      </c>
      <c r="U3086">
        <v>58.636363636363633</v>
      </c>
      <c r="V3086">
        <v>99.172658327587868</v>
      </c>
      <c r="W3086">
        <v>91.536363636363618</v>
      </c>
      <c r="X3086">
        <v>11.790386895284559</v>
      </c>
      <c r="Y3086">
        <v>2.2268088570756435</v>
      </c>
      <c r="Z3086">
        <v>-65.634249171597773</v>
      </c>
      <c r="AA3086">
        <v>2.8984743485020153E-2</v>
      </c>
      <c r="AB3086">
        <v>3.287627829428371E-2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</row>
    <row r="3087" spans="1:38" x14ac:dyDescent="0.5">
      <c r="A3087">
        <v>14</v>
      </c>
      <c r="B3087">
        <v>1248</v>
      </c>
      <c r="C3087">
        <v>2016</v>
      </c>
      <c r="D3087">
        <v>99</v>
      </c>
      <c r="E3087">
        <v>99</v>
      </c>
      <c r="F3087">
        <v>99</v>
      </c>
      <c r="G3087">
        <v>99</v>
      </c>
      <c r="H3087">
        <v>99</v>
      </c>
      <c r="I3087">
        <v>99</v>
      </c>
      <c r="J3087">
        <v>999</v>
      </c>
      <c r="K3087">
        <v>99</v>
      </c>
      <c r="L3087">
        <v>99</v>
      </c>
      <c r="M3087">
        <v>99</v>
      </c>
      <c r="N3087">
        <v>99</v>
      </c>
      <c r="O3087">
        <v>8</v>
      </c>
      <c r="P3087">
        <v>3818</v>
      </c>
      <c r="R3087">
        <v>0</v>
      </c>
    </row>
    <row r="3088" spans="1:38" x14ac:dyDescent="0.5">
      <c r="A3088">
        <v>14</v>
      </c>
      <c r="B3088">
        <v>1249</v>
      </c>
      <c r="C3088">
        <v>2017</v>
      </c>
      <c r="D3088">
        <v>99</v>
      </c>
      <c r="E3088">
        <v>99</v>
      </c>
      <c r="F3088">
        <v>99</v>
      </c>
      <c r="G3088">
        <v>99</v>
      </c>
      <c r="H3088">
        <v>99</v>
      </c>
      <c r="I3088">
        <v>99</v>
      </c>
      <c r="J3088">
        <v>999</v>
      </c>
      <c r="K3088">
        <v>99</v>
      </c>
      <c r="L3088">
        <v>99</v>
      </c>
      <c r="M3088">
        <v>99</v>
      </c>
      <c r="N3088">
        <v>99</v>
      </c>
      <c r="O3088">
        <v>8</v>
      </c>
      <c r="P3088">
        <v>3818</v>
      </c>
      <c r="R3088">
        <v>0</v>
      </c>
    </row>
    <row r="3089" spans="1:18" x14ac:dyDescent="0.5">
      <c r="A3089">
        <v>14</v>
      </c>
      <c r="B3089">
        <v>1250</v>
      </c>
      <c r="C3089">
        <v>2018</v>
      </c>
      <c r="D3089">
        <v>99</v>
      </c>
      <c r="E3089">
        <v>99</v>
      </c>
      <c r="F3089">
        <v>99</v>
      </c>
      <c r="G3089">
        <v>99</v>
      </c>
      <c r="H3089">
        <v>99</v>
      </c>
      <c r="I3089">
        <v>99</v>
      </c>
      <c r="J3089">
        <v>999</v>
      </c>
      <c r="K3089">
        <v>99</v>
      </c>
      <c r="L3089">
        <v>99</v>
      </c>
      <c r="M3089">
        <v>99</v>
      </c>
      <c r="N3089">
        <v>99</v>
      </c>
      <c r="O3089">
        <v>8</v>
      </c>
      <c r="P3089">
        <v>3818</v>
      </c>
      <c r="R3089">
        <v>0</v>
      </c>
    </row>
    <row r="3090" spans="1:18" x14ac:dyDescent="0.5">
      <c r="A3090">
        <v>14</v>
      </c>
      <c r="B3090">
        <v>1251</v>
      </c>
      <c r="C3090">
        <v>2019</v>
      </c>
      <c r="D3090">
        <v>99</v>
      </c>
      <c r="E3090">
        <v>99</v>
      </c>
      <c r="F3090">
        <v>99</v>
      </c>
      <c r="G3090">
        <v>99</v>
      </c>
      <c r="H3090">
        <v>99</v>
      </c>
      <c r="I3090">
        <v>99</v>
      </c>
      <c r="J3090">
        <v>999</v>
      </c>
      <c r="K3090">
        <v>99</v>
      </c>
      <c r="L3090">
        <v>99</v>
      </c>
      <c r="M3090">
        <v>99</v>
      </c>
      <c r="N3090">
        <v>99</v>
      </c>
      <c r="O3090">
        <v>8</v>
      </c>
      <c r="P3090">
        <v>3818</v>
      </c>
      <c r="R3090">
        <v>0</v>
      </c>
    </row>
    <row r="3091" spans="1:18" x14ac:dyDescent="0.5">
      <c r="A3091">
        <v>14</v>
      </c>
      <c r="B3091">
        <v>1252</v>
      </c>
      <c r="C3091">
        <v>2020</v>
      </c>
      <c r="D3091">
        <v>99</v>
      </c>
      <c r="E3091">
        <v>99</v>
      </c>
      <c r="F3091">
        <v>99</v>
      </c>
      <c r="G3091">
        <v>99</v>
      </c>
      <c r="H3091">
        <v>99</v>
      </c>
      <c r="I3091">
        <v>99</v>
      </c>
      <c r="J3091">
        <v>999</v>
      </c>
      <c r="K3091">
        <v>99</v>
      </c>
      <c r="L3091">
        <v>99</v>
      </c>
      <c r="M3091">
        <v>99</v>
      </c>
      <c r="N3091">
        <v>99</v>
      </c>
      <c r="O3091">
        <v>8</v>
      </c>
      <c r="P3091">
        <v>3818</v>
      </c>
      <c r="R3091">
        <v>0</v>
      </c>
    </row>
    <row r="3092" spans="1:18" x14ac:dyDescent="0.5">
      <c r="A3092">
        <v>14</v>
      </c>
      <c r="B3092">
        <v>1253</v>
      </c>
      <c r="C3092">
        <v>2021</v>
      </c>
      <c r="D3092">
        <v>99</v>
      </c>
      <c r="E3092">
        <v>99</v>
      </c>
      <c r="F3092">
        <v>99</v>
      </c>
      <c r="G3092">
        <v>99</v>
      </c>
      <c r="H3092">
        <v>99</v>
      </c>
      <c r="I3092">
        <v>99</v>
      </c>
      <c r="J3092">
        <v>999</v>
      </c>
      <c r="K3092">
        <v>99</v>
      </c>
      <c r="L3092">
        <v>99</v>
      </c>
      <c r="M3092">
        <v>99</v>
      </c>
      <c r="N3092">
        <v>99</v>
      </c>
      <c r="O3092">
        <v>8</v>
      </c>
      <c r="P3092">
        <v>3818</v>
      </c>
      <c r="R3092">
        <v>0</v>
      </c>
    </row>
    <row r="3093" spans="1:18" x14ac:dyDescent="0.5">
      <c r="A3093">
        <v>14</v>
      </c>
      <c r="B3093">
        <v>1254</v>
      </c>
      <c r="C3093">
        <v>2022</v>
      </c>
      <c r="D3093">
        <v>99</v>
      </c>
      <c r="E3093">
        <v>99</v>
      </c>
      <c r="F3093">
        <v>99</v>
      </c>
      <c r="G3093">
        <v>99</v>
      </c>
      <c r="H3093">
        <v>99</v>
      </c>
      <c r="I3093">
        <v>99</v>
      </c>
      <c r="J3093">
        <v>999</v>
      </c>
      <c r="K3093">
        <v>99</v>
      </c>
      <c r="L3093">
        <v>99</v>
      </c>
      <c r="M3093">
        <v>99</v>
      </c>
      <c r="N3093">
        <v>99</v>
      </c>
      <c r="O3093">
        <v>8</v>
      </c>
      <c r="P3093">
        <v>3818</v>
      </c>
      <c r="R3093">
        <v>0</v>
      </c>
    </row>
    <row r="3094" spans="1:18" x14ac:dyDescent="0.5">
      <c r="A3094">
        <v>14</v>
      </c>
      <c r="B3094">
        <v>1255</v>
      </c>
      <c r="C3094">
        <v>2012</v>
      </c>
      <c r="D3094">
        <v>99</v>
      </c>
      <c r="E3094">
        <v>99</v>
      </c>
      <c r="F3094">
        <v>99</v>
      </c>
      <c r="G3094">
        <v>99</v>
      </c>
      <c r="H3094">
        <v>99</v>
      </c>
      <c r="I3094">
        <v>99</v>
      </c>
      <c r="J3094">
        <v>999</v>
      </c>
      <c r="K3094">
        <v>99</v>
      </c>
      <c r="L3094">
        <v>99</v>
      </c>
      <c r="M3094">
        <v>99</v>
      </c>
      <c r="N3094">
        <v>99</v>
      </c>
      <c r="O3094">
        <v>8</v>
      </c>
      <c r="P3094">
        <v>3819</v>
      </c>
      <c r="R3094">
        <v>0</v>
      </c>
    </row>
    <row r="3095" spans="1:18" x14ac:dyDescent="0.5">
      <c r="A3095">
        <v>14</v>
      </c>
      <c r="B3095">
        <v>1256</v>
      </c>
      <c r="C3095">
        <v>2013</v>
      </c>
      <c r="D3095">
        <v>99</v>
      </c>
      <c r="E3095">
        <v>99</v>
      </c>
      <c r="F3095">
        <v>99</v>
      </c>
      <c r="G3095">
        <v>99</v>
      </c>
      <c r="H3095">
        <v>99</v>
      </c>
      <c r="I3095">
        <v>99</v>
      </c>
      <c r="J3095">
        <v>999</v>
      </c>
      <c r="K3095">
        <v>99</v>
      </c>
      <c r="L3095">
        <v>99</v>
      </c>
      <c r="M3095">
        <v>99</v>
      </c>
      <c r="N3095">
        <v>99</v>
      </c>
      <c r="O3095">
        <v>8</v>
      </c>
      <c r="P3095">
        <v>3819</v>
      </c>
      <c r="R3095">
        <v>0</v>
      </c>
    </row>
    <row r="3096" spans="1:18" x14ac:dyDescent="0.5">
      <c r="A3096">
        <v>14</v>
      </c>
      <c r="B3096">
        <v>1257</v>
      </c>
      <c r="C3096">
        <v>2014</v>
      </c>
      <c r="D3096">
        <v>99</v>
      </c>
      <c r="E3096">
        <v>99</v>
      </c>
      <c r="F3096">
        <v>99</v>
      </c>
      <c r="G3096">
        <v>99</v>
      </c>
      <c r="H3096">
        <v>99</v>
      </c>
      <c r="I3096">
        <v>99</v>
      </c>
      <c r="J3096">
        <v>999</v>
      </c>
      <c r="K3096">
        <v>99</v>
      </c>
      <c r="L3096">
        <v>99</v>
      </c>
      <c r="M3096">
        <v>99</v>
      </c>
      <c r="N3096">
        <v>99</v>
      </c>
      <c r="O3096">
        <v>8</v>
      </c>
      <c r="P3096">
        <v>3819</v>
      </c>
      <c r="R3096">
        <v>0</v>
      </c>
    </row>
    <row r="3097" spans="1:18" x14ac:dyDescent="0.5">
      <c r="A3097">
        <v>14</v>
      </c>
      <c r="B3097">
        <v>1258</v>
      </c>
      <c r="C3097">
        <v>2015</v>
      </c>
      <c r="D3097">
        <v>99</v>
      </c>
      <c r="E3097">
        <v>99</v>
      </c>
      <c r="F3097">
        <v>99</v>
      </c>
      <c r="G3097">
        <v>99</v>
      </c>
      <c r="H3097">
        <v>99</v>
      </c>
      <c r="I3097">
        <v>99</v>
      </c>
      <c r="J3097">
        <v>999</v>
      </c>
      <c r="K3097">
        <v>99</v>
      </c>
      <c r="L3097">
        <v>99</v>
      </c>
      <c r="M3097">
        <v>99</v>
      </c>
      <c r="N3097">
        <v>99</v>
      </c>
      <c r="O3097">
        <v>8</v>
      </c>
      <c r="P3097">
        <v>3819</v>
      </c>
      <c r="R3097">
        <v>0</v>
      </c>
    </row>
    <row r="3098" spans="1:18" x14ac:dyDescent="0.5">
      <c r="A3098">
        <v>14</v>
      </c>
      <c r="B3098">
        <v>1259</v>
      </c>
      <c r="C3098">
        <v>2016</v>
      </c>
      <c r="D3098">
        <v>99</v>
      </c>
      <c r="E3098">
        <v>99</v>
      </c>
      <c r="F3098">
        <v>99</v>
      </c>
      <c r="G3098">
        <v>99</v>
      </c>
      <c r="H3098">
        <v>99</v>
      </c>
      <c r="I3098">
        <v>99</v>
      </c>
      <c r="J3098">
        <v>999</v>
      </c>
      <c r="K3098">
        <v>99</v>
      </c>
      <c r="L3098">
        <v>99</v>
      </c>
      <c r="M3098">
        <v>99</v>
      </c>
      <c r="N3098">
        <v>99</v>
      </c>
      <c r="O3098">
        <v>8</v>
      </c>
      <c r="P3098">
        <v>3819</v>
      </c>
      <c r="R3098">
        <v>0</v>
      </c>
    </row>
    <row r="3099" spans="1:18" x14ac:dyDescent="0.5">
      <c r="A3099">
        <v>14</v>
      </c>
      <c r="B3099">
        <v>1260</v>
      </c>
      <c r="C3099">
        <v>2017</v>
      </c>
      <c r="D3099">
        <v>99</v>
      </c>
      <c r="E3099">
        <v>99</v>
      </c>
      <c r="F3099">
        <v>99</v>
      </c>
      <c r="G3099">
        <v>99</v>
      </c>
      <c r="H3099">
        <v>99</v>
      </c>
      <c r="I3099">
        <v>99</v>
      </c>
      <c r="J3099">
        <v>999</v>
      </c>
      <c r="K3099">
        <v>99</v>
      </c>
      <c r="L3099">
        <v>99</v>
      </c>
      <c r="M3099">
        <v>99</v>
      </c>
      <c r="N3099">
        <v>99</v>
      </c>
      <c r="O3099">
        <v>8</v>
      </c>
      <c r="P3099">
        <v>3819</v>
      </c>
      <c r="R3099">
        <v>0</v>
      </c>
    </row>
    <row r="3100" spans="1:18" x14ac:dyDescent="0.5">
      <c r="A3100">
        <v>14</v>
      </c>
      <c r="B3100">
        <v>1261</v>
      </c>
      <c r="C3100">
        <v>2018</v>
      </c>
      <c r="D3100">
        <v>99</v>
      </c>
      <c r="E3100">
        <v>99</v>
      </c>
      <c r="F3100">
        <v>99</v>
      </c>
      <c r="G3100">
        <v>99</v>
      </c>
      <c r="H3100">
        <v>99</v>
      </c>
      <c r="I3100">
        <v>99</v>
      </c>
      <c r="J3100">
        <v>999</v>
      </c>
      <c r="K3100">
        <v>99</v>
      </c>
      <c r="L3100">
        <v>99</v>
      </c>
      <c r="M3100">
        <v>99</v>
      </c>
      <c r="N3100">
        <v>99</v>
      </c>
      <c r="O3100">
        <v>8</v>
      </c>
      <c r="P3100">
        <v>3819</v>
      </c>
      <c r="R3100">
        <v>0</v>
      </c>
    </row>
    <row r="3101" spans="1:18" x14ac:dyDescent="0.5">
      <c r="A3101">
        <v>14</v>
      </c>
      <c r="B3101">
        <v>1262</v>
      </c>
      <c r="C3101">
        <v>2019</v>
      </c>
      <c r="D3101">
        <v>99</v>
      </c>
      <c r="E3101">
        <v>99</v>
      </c>
      <c r="F3101">
        <v>99</v>
      </c>
      <c r="G3101">
        <v>99</v>
      </c>
      <c r="H3101">
        <v>99</v>
      </c>
      <c r="I3101">
        <v>99</v>
      </c>
      <c r="J3101">
        <v>999</v>
      </c>
      <c r="K3101">
        <v>99</v>
      </c>
      <c r="L3101">
        <v>99</v>
      </c>
      <c r="M3101">
        <v>99</v>
      </c>
      <c r="N3101">
        <v>99</v>
      </c>
      <c r="O3101">
        <v>8</v>
      </c>
      <c r="P3101">
        <v>3819</v>
      </c>
      <c r="R3101">
        <v>0</v>
      </c>
    </row>
    <row r="3102" spans="1:18" x14ac:dyDescent="0.5">
      <c r="A3102">
        <v>14</v>
      </c>
      <c r="B3102">
        <v>1263</v>
      </c>
      <c r="C3102">
        <v>2020</v>
      </c>
      <c r="D3102">
        <v>99</v>
      </c>
      <c r="E3102">
        <v>99</v>
      </c>
      <c r="F3102">
        <v>99</v>
      </c>
      <c r="G3102">
        <v>99</v>
      </c>
      <c r="H3102">
        <v>99</v>
      </c>
      <c r="I3102">
        <v>99</v>
      </c>
      <c r="J3102">
        <v>999</v>
      </c>
      <c r="K3102">
        <v>99</v>
      </c>
      <c r="L3102">
        <v>99</v>
      </c>
      <c r="M3102">
        <v>99</v>
      </c>
      <c r="N3102">
        <v>99</v>
      </c>
      <c r="O3102">
        <v>8</v>
      </c>
      <c r="P3102">
        <v>3819</v>
      </c>
      <c r="R3102">
        <v>0</v>
      </c>
    </row>
    <row r="3103" spans="1:18" x14ac:dyDescent="0.5">
      <c r="A3103">
        <v>14</v>
      </c>
      <c r="B3103">
        <v>1264</v>
      </c>
      <c r="C3103">
        <v>2021</v>
      </c>
      <c r="D3103">
        <v>99</v>
      </c>
      <c r="E3103">
        <v>99</v>
      </c>
      <c r="F3103">
        <v>99</v>
      </c>
      <c r="G3103">
        <v>99</v>
      </c>
      <c r="H3103">
        <v>99</v>
      </c>
      <c r="I3103">
        <v>99</v>
      </c>
      <c r="J3103">
        <v>999</v>
      </c>
      <c r="K3103">
        <v>99</v>
      </c>
      <c r="L3103">
        <v>99</v>
      </c>
      <c r="M3103">
        <v>99</v>
      </c>
      <c r="N3103">
        <v>99</v>
      </c>
      <c r="O3103">
        <v>8</v>
      </c>
      <c r="P3103">
        <v>3819</v>
      </c>
      <c r="R3103">
        <v>0</v>
      </c>
    </row>
    <row r="3104" spans="1:18" x14ac:dyDescent="0.5">
      <c r="A3104">
        <v>14</v>
      </c>
      <c r="B3104">
        <v>1265</v>
      </c>
      <c r="C3104">
        <v>2022</v>
      </c>
      <c r="D3104">
        <v>99</v>
      </c>
      <c r="E3104">
        <v>99</v>
      </c>
      <c r="F3104">
        <v>99</v>
      </c>
      <c r="G3104">
        <v>99</v>
      </c>
      <c r="H3104">
        <v>99</v>
      </c>
      <c r="I3104">
        <v>99</v>
      </c>
      <c r="J3104">
        <v>999</v>
      </c>
      <c r="K3104">
        <v>99</v>
      </c>
      <c r="L3104">
        <v>99</v>
      </c>
      <c r="M3104">
        <v>99</v>
      </c>
      <c r="N3104">
        <v>99</v>
      </c>
      <c r="O3104">
        <v>8</v>
      </c>
      <c r="P3104">
        <v>3819</v>
      </c>
      <c r="R3104">
        <v>0</v>
      </c>
    </row>
    <row r="3105" spans="1:38" x14ac:dyDescent="0.5">
      <c r="A3105">
        <v>14</v>
      </c>
      <c r="B3105">
        <v>1266</v>
      </c>
      <c r="C3105">
        <v>2012</v>
      </c>
      <c r="D3105">
        <v>99</v>
      </c>
      <c r="E3105">
        <v>99</v>
      </c>
      <c r="F3105">
        <v>99</v>
      </c>
      <c r="G3105">
        <v>99</v>
      </c>
      <c r="H3105">
        <v>99</v>
      </c>
      <c r="I3105">
        <v>99</v>
      </c>
      <c r="J3105">
        <v>999</v>
      </c>
      <c r="K3105">
        <v>99</v>
      </c>
      <c r="L3105">
        <v>99</v>
      </c>
      <c r="M3105">
        <v>99</v>
      </c>
      <c r="N3105">
        <v>99</v>
      </c>
      <c r="O3105">
        <v>8</v>
      </c>
      <c r="P3105">
        <v>3820</v>
      </c>
      <c r="R3105">
        <v>0</v>
      </c>
    </row>
    <row r="3106" spans="1:38" x14ac:dyDescent="0.5">
      <c r="A3106">
        <v>14</v>
      </c>
      <c r="B3106">
        <v>1267</v>
      </c>
      <c r="C3106">
        <v>2013</v>
      </c>
      <c r="D3106">
        <v>99</v>
      </c>
      <c r="E3106">
        <v>99</v>
      </c>
      <c r="F3106">
        <v>99</v>
      </c>
      <c r="G3106">
        <v>99</v>
      </c>
      <c r="H3106">
        <v>99</v>
      </c>
      <c r="I3106">
        <v>99</v>
      </c>
      <c r="J3106">
        <v>999</v>
      </c>
      <c r="K3106">
        <v>99</v>
      </c>
      <c r="L3106">
        <v>99</v>
      </c>
      <c r="M3106">
        <v>99</v>
      </c>
      <c r="N3106">
        <v>99</v>
      </c>
      <c r="O3106">
        <v>8</v>
      </c>
      <c r="P3106">
        <v>3820</v>
      </c>
      <c r="R3106">
        <v>0</v>
      </c>
    </row>
    <row r="3107" spans="1:38" x14ac:dyDescent="0.5">
      <c r="A3107">
        <v>14</v>
      </c>
      <c r="B3107">
        <v>1268</v>
      </c>
      <c r="C3107">
        <v>2014</v>
      </c>
      <c r="D3107">
        <v>99</v>
      </c>
      <c r="E3107">
        <v>99</v>
      </c>
      <c r="F3107">
        <v>99</v>
      </c>
      <c r="G3107">
        <v>99</v>
      </c>
      <c r="H3107">
        <v>99</v>
      </c>
      <c r="I3107">
        <v>99</v>
      </c>
      <c r="J3107">
        <v>999</v>
      </c>
      <c r="K3107">
        <v>99</v>
      </c>
      <c r="L3107">
        <v>99</v>
      </c>
      <c r="M3107">
        <v>99</v>
      </c>
      <c r="N3107">
        <v>99</v>
      </c>
      <c r="O3107">
        <v>8</v>
      </c>
      <c r="P3107">
        <v>3820</v>
      </c>
      <c r="R3107">
        <v>0</v>
      </c>
    </row>
    <row r="3108" spans="1:38" x14ac:dyDescent="0.5">
      <c r="A3108">
        <v>14</v>
      </c>
      <c r="B3108">
        <v>1269</v>
      </c>
      <c r="C3108">
        <v>2015</v>
      </c>
      <c r="D3108">
        <v>99</v>
      </c>
      <c r="E3108">
        <v>99</v>
      </c>
      <c r="F3108">
        <v>99</v>
      </c>
      <c r="G3108">
        <v>99</v>
      </c>
      <c r="H3108">
        <v>99</v>
      </c>
      <c r="I3108">
        <v>99</v>
      </c>
      <c r="J3108">
        <v>999</v>
      </c>
      <c r="K3108">
        <v>99</v>
      </c>
      <c r="L3108">
        <v>99</v>
      </c>
      <c r="M3108">
        <v>99</v>
      </c>
      <c r="N3108">
        <v>99</v>
      </c>
      <c r="O3108">
        <v>8</v>
      </c>
      <c r="P3108">
        <v>3820</v>
      </c>
      <c r="R3108">
        <v>0</v>
      </c>
    </row>
    <row r="3109" spans="1:38" x14ac:dyDescent="0.5">
      <c r="A3109">
        <v>14</v>
      </c>
      <c r="B3109">
        <v>1270</v>
      </c>
      <c r="C3109">
        <v>2016</v>
      </c>
      <c r="D3109">
        <v>99</v>
      </c>
      <c r="E3109">
        <v>99</v>
      </c>
      <c r="F3109">
        <v>99</v>
      </c>
      <c r="G3109">
        <v>99</v>
      </c>
      <c r="H3109">
        <v>99</v>
      </c>
      <c r="I3109">
        <v>99</v>
      </c>
      <c r="J3109">
        <v>999</v>
      </c>
      <c r="K3109">
        <v>99</v>
      </c>
      <c r="L3109">
        <v>99</v>
      </c>
      <c r="M3109">
        <v>99</v>
      </c>
      <c r="N3109">
        <v>99</v>
      </c>
      <c r="O3109">
        <v>8</v>
      </c>
      <c r="P3109">
        <v>3820</v>
      </c>
      <c r="R3109">
        <v>0</v>
      </c>
    </row>
    <row r="3110" spans="1:38" x14ac:dyDescent="0.5">
      <c r="A3110">
        <v>14</v>
      </c>
      <c r="B3110">
        <v>1271</v>
      </c>
      <c r="C3110">
        <v>2017</v>
      </c>
      <c r="D3110">
        <v>99</v>
      </c>
      <c r="E3110">
        <v>99</v>
      </c>
      <c r="F3110">
        <v>99</v>
      </c>
      <c r="G3110">
        <v>99</v>
      </c>
      <c r="H3110">
        <v>99</v>
      </c>
      <c r="I3110">
        <v>99</v>
      </c>
      <c r="J3110">
        <v>999</v>
      </c>
      <c r="K3110">
        <v>99</v>
      </c>
      <c r="L3110">
        <v>99</v>
      </c>
      <c r="M3110">
        <v>99</v>
      </c>
      <c r="N3110">
        <v>99</v>
      </c>
      <c r="O3110">
        <v>8</v>
      </c>
      <c r="P3110">
        <v>3820</v>
      </c>
      <c r="R3110">
        <v>0</v>
      </c>
    </row>
    <row r="3111" spans="1:38" x14ac:dyDescent="0.5">
      <c r="A3111">
        <v>14</v>
      </c>
      <c r="B3111">
        <v>1272</v>
      </c>
      <c r="C3111">
        <v>2018</v>
      </c>
      <c r="D3111">
        <v>99</v>
      </c>
      <c r="E3111">
        <v>99</v>
      </c>
      <c r="F3111">
        <v>99</v>
      </c>
      <c r="G3111">
        <v>99</v>
      </c>
      <c r="H3111">
        <v>99</v>
      </c>
      <c r="I3111">
        <v>99</v>
      </c>
      <c r="J3111">
        <v>999</v>
      </c>
      <c r="K3111">
        <v>99</v>
      </c>
      <c r="L3111">
        <v>99</v>
      </c>
      <c r="M3111">
        <v>99</v>
      </c>
      <c r="N3111">
        <v>99</v>
      </c>
      <c r="O3111">
        <v>8</v>
      </c>
      <c r="P3111">
        <v>3820</v>
      </c>
      <c r="Q3111">
        <v>1</v>
      </c>
      <c r="R3111">
        <v>5</v>
      </c>
      <c r="S3111">
        <v>5</v>
      </c>
      <c r="T3111">
        <v>16.399999999999999</v>
      </c>
      <c r="U3111">
        <v>60.2</v>
      </c>
      <c r="V3111">
        <v>102.47020585048752</v>
      </c>
      <c r="W3111">
        <v>94.58</v>
      </c>
      <c r="X3111">
        <v>13.260980355916404</v>
      </c>
      <c r="Y3111">
        <v>2.856571371417115</v>
      </c>
      <c r="Z3111">
        <v>-10.020871489715637</v>
      </c>
      <c r="AA3111">
        <v>1.9970443743259979E-2</v>
      </c>
      <c r="AB3111">
        <v>2.3514906133308078E-2</v>
      </c>
      <c r="AC3111">
        <v>1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1</v>
      </c>
      <c r="AJ3111">
        <v>0</v>
      </c>
      <c r="AK3111">
        <v>0</v>
      </c>
      <c r="AL3111">
        <v>0</v>
      </c>
    </row>
    <row r="3112" spans="1:38" x14ac:dyDescent="0.5">
      <c r="A3112">
        <v>14</v>
      </c>
      <c r="B3112">
        <v>1273</v>
      </c>
      <c r="C3112">
        <v>2019</v>
      </c>
      <c r="D3112">
        <v>99</v>
      </c>
      <c r="E3112">
        <v>99</v>
      </c>
      <c r="F3112">
        <v>99</v>
      </c>
      <c r="G3112">
        <v>99</v>
      </c>
      <c r="H3112">
        <v>99</v>
      </c>
      <c r="I3112">
        <v>99</v>
      </c>
      <c r="J3112">
        <v>999</v>
      </c>
      <c r="K3112">
        <v>99</v>
      </c>
      <c r="L3112">
        <v>99</v>
      </c>
      <c r="M3112">
        <v>99</v>
      </c>
      <c r="N3112">
        <v>99</v>
      </c>
      <c r="O3112">
        <v>8</v>
      </c>
      <c r="P3112">
        <v>3820</v>
      </c>
      <c r="R3112">
        <v>0</v>
      </c>
    </row>
    <row r="3113" spans="1:38" x14ac:dyDescent="0.5">
      <c r="A3113">
        <v>14</v>
      </c>
      <c r="B3113">
        <v>1274</v>
      </c>
      <c r="C3113">
        <v>2020</v>
      </c>
      <c r="D3113">
        <v>99</v>
      </c>
      <c r="E3113">
        <v>99</v>
      </c>
      <c r="F3113">
        <v>99</v>
      </c>
      <c r="G3113">
        <v>99</v>
      </c>
      <c r="H3113">
        <v>99</v>
      </c>
      <c r="I3113">
        <v>99</v>
      </c>
      <c r="J3113">
        <v>999</v>
      </c>
      <c r="K3113">
        <v>99</v>
      </c>
      <c r="L3113">
        <v>99</v>
      </c>
      <c r="M3113">
        <v>99</v>
      </c>
      <c r="N3113">
        <v>99</v>
      </c>
      <c r="O3113">
        <v>8</v>
      </c>
      <c r="P3113">
        <v>3820</v>
      </c>
      <c r="Q3113">
        <v>1</v>
      </c>
      <c r="R3113">
        <v>5</v>
      </c>
      <c r="S3113">
        <v>5</v>
      </c>
      <c r="T3113">
        <v>15.2</v>
      </c>
      <c r="U3113">
        <v>60.4</v>
      </c>
      <c r="V3113">
        <v>48.647887323943678</v>
      </c>
      <c r="W3113">
        <v>44.902000000000001</v>
      </c>
      <c r="X3113">
        <v>3.4176799147960311</v>
      </c>
      <c r="Y3113">
        <v>6.3435006108614935</v>
      </c>
      <c r="Z3113">
        <v>17.496265877642806</v>
      </c>
      <c r="AA3113">
        <v>2.394865408564039E-2</v>
      </c>
      <c r="AB3113">
        <v>1.3017072942630202E-2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</row>
    <row r="3114" spans="1:38" x14ac:dyDescent="0.5">
      <c r="A3114">
        <v>14</v>
      </c>
      <c r="B3114">
        <v>1275</v>
      </c>
      <c r="C3114">
        <v>2021</v>
      </c>
      <c r="D3114">
        <v>99</v>
      </c>
      <c r="E3114">
        <v>99</v>
      </c>
      <c r="F3114">
        <v>99</v>
      </c>
      <c r="G3114">
        <v>99</v>
      </c>
      <c r="H3114">
        <v>99</v>
      </c>
      <c r="I3114">
        <v>99</v>
      </c>
      <c r="J3114">
        <v>999</v>
      </c>
      <c r="K3114">
        <v>99</v>
      </c>
      <c r="L3114">
        <v>99</v>
      </c>
      <c r="M3114">
        <v>99</v>
      </c>
      <c r="N3114">
        <v>99</v>
      </c>
      <c r="O3114">
        <v>8</v>
      </c>
      <c r="P3114">
        <v>3820</v>
      </c>
      <c r="R3114">
        <v>0</v>
      </c>
    </row>
    <row r="3115" spans="1:38" x14ac:dyDescent="0.5">
      <c r="A3115">
        <v>14</v>
      </c>
      <c r="B3115">
        <v>1276</v>
      </c>
      <c r="C3115">
        <v>2022</v>
      </c>
      <c r="D3115">
        <v>99</v>
      </c>
      <c r="E3115">
        <v>99</v>
      </c>
      <c r="F3115">
        <v>99</v>
      </c>
      <c r="G3115">
        <v>99</v>
      </c>
      <c r="H3115">
        <v>99</v>
      </c>
      <c r="I3115">
        <v>99</v>
      </c>
      <c r="J3115">
        <v>999</v>
      </c>
      <c r="K3115">
        <v>99</v>
      </c>
      <c r="L3115">
        <v>99</v>
      </c>
      <c r="M3115">
        <v>99</v>
      </c>
      <c r="N3115">
        <v>99</v>
      </c>
      <c r="O3115">
        <v>8</v>
      </c>
      <c r="P3115">
        <v>3820</v>
      </c>
      <c r="R3115">
        <v>0</v>
      </c>
    </row>
    <row r="3116" spans="1:38" x14ac:dyDescent="0.5">
      <c r="A3116">
        <v>14</v>
      </c>
      <c r="B3116">
        <v>1277</v>
      </c>
      <c r="C3116">
        <v>2012</v>
      </c>
      <c r="D3116">
        <v>99</v>
      </c>
      <c r="E3116">
        <v>99</v>
      </c>
      <c r="F3116">
        <v>99</v>
      </c>
      <c r="G3116">
        <v>99</v>
      </c>
      <c r="H3116">
        <v>99</v>
      </c>
      <c r="I3116">
        <v>99</v>
      </c>
      <c r="J3116">
        <v>999</v>
      </c>
      <c r="K3116">
        <v>99</v>
      </c>
      <c r="L3116">
        <v>99</v>
      </c>
      <c r="M3116">
        <v>99</v>
      </c>
      <c r="N3116">
        <v>99</v>
      </c>
      <c r="O3116">
        <v>8</v>
      </c>
      <c r="P3116">
        <v>3821</v>
      </c>
      <c r="R3116">
        <v>0</v>
      </c>
    </row>
    <row r="3117" spans="1:38" x14ac:dyDescent="0.5">
      <c r="A3117">
        <v>14</v>
      </c>
      <c r="B3117">
        <v>1278</v>
      </c>
      <c r="C3117">
        <v>2013</v>
      </c>
      <c r="D3117">
        <v>99</v>
      </c>
      <c r="E3117">
        <v>99</v>
      </c>
      <c r="F3117">
        <v>99</v>
      </c>
      <c r="G3117">
        <v>99</v>
      </c>
      <c r="H3117">
        <v>99</v>
      </c>
      <c r="I3117">
        <v>99</v>
      </c>
      <c r="J3117">
        <v>999</v>
      </c>
      <c r="K3117">
        <v>99</v>
      </c>
      <c r="L3117">
        <v>99</v>
      </c>
      <c r="M3117">
        <v>99</v>
      </c>
      <c r="N3117">
        <v>99</v>
      </c>
      <c r="O3117">
        <v>8</v>
      </c>
      <c r="P3117">
        <v>3821</v>
      </c>
      <c r="R3117">
        <v>0</v>
      </c>
    </row>
    <row r="3118" spans="1:38" x14ac:dyDescent="0.5">
      <c r="A3118">
        <v>14</v>
      </c>
      <c r="B3118">
        <v>1279</v>
      </c>
      <c r="C3118">
        <v>2014</v>
      </c>
      <c r="D3118">
        <v>99</v>
      </c>
      <c r="E3118">
        <v>99</v>
      </c>
      <c r="F3118">
        <v>99</v>
      </c>
      <c r="G3118">
        <v>99</v>
      </c>
      <c r="H3118">
        <v>99</v>
      </c>
      <c r="I3118">
        <v>99</v>
      </c>
      <c r="J3118">
        <v>999</v>
      </c>
      <c r="K3118">
        <v>99</v>
      </c>
      <c r="L3118">
        <v>99</v>
      </c>
      <c r="M3118">
        <v>99</v>
      </c>
      <c r="N3118">
        <v>99</v>
      </c>
      <c r="O3118">
        <v>8</v>
      </c>
      <c r="P3118">
        <v>3821</v>
      </c>
      <c r="R3118">
        <v>0</v>
      </c>
    </row>
    <row r="3119" spans="1:38" x14ac:dyDescent="0.5">
      <c r="A3119">
        <v>14</v>
      </c>
      <c r="B3119">
        <v>1280</v>
      </c>
      <c r="C3119">
        <v>2015</v>
      </c>
      <c r="D3119">
        <v>99</v>
      </c>
      <c r="E3119">
        <v>99</v>
      </c>
      <c r="F3119">
        <v>99</v>
      </c>
      <c r="G3119">
        <v>99</v>
      </c>
      <c r="H3119">
        <v>99</v>
      </c>
      <c r="I3119">
        <v>99</v>
      </c>
      <c r="J3119">
        <v>999</v>
      </c>
      <c r="K3119">
        <v>99</v>
      </c>
      <c r="L3119">
        <v>99</v>
      </c>
      <c r="M3119">
        <v>99</v>
      </c>
      <c r="N3119">
        <v>99</v>
      </c>
      <c r="O3119">
        <v>8</v>
      </c>
      <c r="P3119">
        <v>3821</v>
      </c>
      <c r="R3119">
        <v>0</v>
      </c>
    </row>
    <row r="3120" spans="1:38" x14ac:dyDescent="0.5">
      <c r="A3120">
        <v>14</v>
      </c>
      <c r="B3120">
        <v>1281</v>
      </c>
      <c r="C3120">
        <v>2016</v>
      </c>
      <c r="D3120">
        <v>99</v>
      </c>
      <c r="E3120">
        <v>99</v>
      </c>
      <c r="F3120">
        <v>99</v>
      </c>
      <c r="G3120">
        <v>99</v>
      </c>
      <c r="H3120">
        <v>99</v>
      </c>
      <c r="I3120">
        <v>99</v>
      </c>
      <c r="J3120">
        <v>999</v>
      </c>
      <c r="K3120">
        <v>99</v>
      </c>
      <c r="L3120">
        <v>99</v>
      </c>
      <c r="M3120">
        <v>99</v>
      </c>
      <c r="N3120">
        <v>99</v>
      </c>
      <c r="O3120">
        <v>8</v>
      </c>
      <c r="P3120">
        <v>3821</v>
      </c>
      <c r="R3120">
        <v>0</v>
      </c>
    </row>
    <row r="3121" spans="1:18" x14ac:dyDescent="0.5">
      <c r="A3121">
        <v>14</v>
      </c>
      <c r="B3121">
        <v>1282</v>
      </c>
      <c r="C3121">
        <v>2017</v>
      </c>
      <c r="D3121">
        <v>99</v>
      </c>
      <c r="E3121">
        <v>99</v>
      </c>
      <c r="F3121">
        <v>99</v>
      </c>
      <c r="G3121">
        <v>99</v>
      </c>
      <c r="H3121">
        <v>99</v>
      </c>
      <c r="I3121">
        <v>99</v>
      </c>
      <c r="J3121">
        <v>999</v>
      </c>
      <c r="K3121">
        <v>99</v>
      </c>
      <c r="L3121">
        <v>99</v>
      </c>
      <c r="M3121">
        <v>99</v>
      </c>
      <c r="N3121">
        <v>99</v>
      </c>
      <c r="O3121">
        <v>8</v>
      </c>
      <c r="P3121">
        <v>3821</v>
      </c>
      <c r="R3121">
        <v>0</v>
      </c>
    </row>
    <row r="3122" spans="1:18" x14ac:dyDescent="0.5">
      <c r="A3122">
        <v>14</v>
      </c>
      <c r="B3122">
        <v>1283</v>
      </c>
      <c r="C3122">
        <v>2018</v>
      </c>
      <c r="D3122">
        <v>99</v>
      </c>
      <c r="E3122">
        <v>99</v>
      </c>
      <c r="F3122">
        <v>99</v>
      </c>
      <c r="G3122">
        <v>99</v>
      </c>
      <c r="H3122">
        <v>99</v>
      </c>
      <c r="I3122">
        <v>99</v>
      </c>
      <c r="J3122">
        <v>999</v>
      </c>
      <c r="K3122">
        <v>99</v>
      </c>
      <c r="L3122">
        <v>99</v>
      </c>
      <c r="M3122">
        <v>99</v>
      </c>
      <c r="N3122">
        <v>99</v>
      </c>
      <c r="O3122">
        <v>8</v>
      </c>
      <c r="P3122">
        <v>3821</v>
      </c>
      <c r="R3122">
        <v>0</v>
      </c>
    </row>
    <row r="3123" spans="1:18" x14ac:dyDescent="0.5">
      <c r="A3123">
        <v>14</v>
      </c>
      <c r="B3123">
        <v>1284</v>
      </c>
      <c r="C3123">
        <v>2019</v>
      </c>
      <c r="D3123">
        <v>99</v>
      </c>
      <c r="E3123">
        <v>99</v>
      </c>
      <c r="F3123">
        <v>99</v>
      </c>
      <c r="G3123">
        <v>99</v>
      </c>
      <c r="H3123">
        <v>99</v>
      </c>
      <c r="I3123">
        <v>99</v>
      </c>
      <c r="J3123">
        <v>999</v>
      </c>
      <c r="K3123">
        <v>99</v>
      </c>
      <c r="L3123">
        <v>99</v>
      </c>
      <c r="M3123">
        <v>99</v>
      </c>
      <c r="N3123">
        <v>99</v>
      </c>
      <c r="O3123">
        <v>8</v>
      </c>
      <c r="P3123">
        <v>3821</v>
      </c>
      <c r="R3123">
        <v>0</v>
      </c>
    </row>
    <row r="3124" spans="1:18" x14ac:dyDescent="0.5">
      <c r="A3124">
        <v>14</v>
      </c>
      <c r="B3124">
        <v>1285</v>
      </c>
      <c r="C3124">
        <v>2020</v>
      </c>
      <c r="D3124">
        <v>99</v>
      </c>
      <c r="E3124">
        <v>99</v>
      </c>
      <c r="F3124">
        <v>99</v>
      </c>
      <c r="G3124">
        <v>99</v>
      </c>
      <c r="H3124">
        <v>99</v>
      </c>
      <c r="I3124">
        <v>99</v>
      </c>
      <c r="J3124">
        <v>999</v>
      </c>
      <c r="K3124">
        <v>99</v>
      </c>
      <c r="L3124">
        <v>99</v>
      </c>
      <c r="M3124">
        <v>99</v>
      </c>
      <c r="N3124">
        <v>99</v>
      </c>
      <c r="O3124">
        <v>8</v>
      </c>
      <c r="P3124">
        <v>3821</v>
      </c>
      <c r="R3124">
        <v>0</v>
      </c>
    </row>
    <row r="3125" spans="1:18" x14ac:dyDescent="0.5">
      <c r="A3125">
        <v>14</v>
      </c>
      <c r="B3125">
        <v>1286</v>
      </c>
      <c r="C3125">
        <v>2021</v>
      </c>
      <c r="D3125">
        <v>99</v>
      </c>
      <c r="E3125">
        <v>99</v>
      </c>
      <c r="F3125">
        <v>99</v>
      </c>
      <c r="G3125">
        <v>99</v>
      </c>
      <c r="H3125">
        <v>99</v>
      </c>
      <c r="I3125">
        <v>99</v>
      </c>
      <c r="J3125">
        <v>999</v>
      </c>
      <c r="K3125">
        <v>99</v>
      </c>
      <c r="L3125">
        <v>99</v>
      </c>
      <c r="M3125">
        <v>99</v>
      </c>
      <c r="N3125">
        <v>99</v>
      </c>
      <c r="O3125">
        <v>8</v>
      </c>
      <c r="P3125">
        <v>3821</v>
      </c>
      <c r="R3125">
        <v>0</v>
      </c>
    </row>
    <row r="3126" spans="1:18" x14ac:dyDescent="0.5">
      <c r="A3126">
        <v>14</v>
      </c>
      <c r="B3126">
        <v>1287</v>
      </c>
      <c r="C3126">
        <v>2022</v>
      </c>
      <c r="D3126">
        <v>99</v>
      </c>
      <c r="E3126">
        <v>99</v>
      </c>
      <c r="F3126">
        <v>99</v>
      </c>
      <c r="G3126">
        <v>99</v>
      </c>
      <c r="H3126">
        <v>99</v>
      </c>
      <c r="I3126">
        <v>99</v>
      </c>
      <c r="J3126">
        <v>999</v>
      </c>
      <c r="K3126">
        <v>99</v>
      </c>
      <c r="L3126">
        <v>99</v>
      </c>
      <c r="M3126">
        <v>99</v>
      </c>
      <c r="N3126">
        <v>99</v>
      </c>
      <c r="O3126">
        <v>8</v>
      </c>
      <c r="P3126">
        <v>3821</v>
      </c>
      <c r="R3126">
        <v>0</v>
      </c>
    </row>
    <row r="3127" spans="1:18" x14ac:dyDescent="0.5">
      <c r="A3127">
        <v>14</v>
      </c>
      <c r="B3127">
        <v>1288</v>
      </c>
      <c r="C3127">
        <v>2012</v>
      </c>
      <c r="D3127">
        <v>99</v>
      </c>
      <c r="E3127">
        <v>99</v>
      </c>
      <c r="F3127">
        <v>99</v>
      </c>
      <c r="G3127">
        <v>99</v>
      </c>
      <c r="H3127">
        <v>99</v>
      </c>
      <c r="I3127">
        <v>99</v>
      </c>
      <c r="J3127">
        <v>999</v>
      </c>
      <c r="K3127">
        <v>99</v>
      </c>
      <c r="L3127">
        <v>99</v>
      </c>
      <c r="M3127">
        <v>99</v>
      </c>
      <c r="N3127">
        <v>99</v>
      </c>
      <c r="O3127">
        <v>8</v>
      </c>
      <c r="P3127">
        <v>3822</v>
      </c>
      <c r="R3127">
        <v>0</v>
      </c>
    </row>
    <row r="3128" spans="1:18" x14ac:dyDescent="0.5">
      <c r="A3128">
        <v>14</v>
      </c>
      <c r="B3128">
        <v>1289</v>
      </c>
      <c r="C3128">
        <v>2013</v>
      </c>
      <c r="D3128">
        <v>99</v>
      </c>
      <c r="E3128">
        <v>99</v>
      </c>
      <c r="F3128">
        <v>99</v>
      </c>
      <c r="G3128">
        <v>99</v>
      </c>
      <c r="H3128">
        <v>99</v>
      </c>
      <c r="I3128">
        <v>99</v>
      </c>
      <c r="J3128">
        <v>999</v>
      </c>
      <c r="K3128">
        <v>99</v>
      </c>
      <c r="L3128">
        <v>99</v>
      </c>
      <c r="M3128">
        <v>99</v>
      </c>
      <c r="N3128">
        <v>99</v>
      </c>
      <c r="O3128">
        <v>8</v>
      </c>
      <c r="P3128">
        <v>3822</v>
      </c>
      <c r="R3128">
        <v>0</v>
      </c>
    </row>
    <row r="3129" spans="1:18" x14ac:dyDescent="0.5">
      <c r="A3129">
        <v>14</v>
      </c>
      <c r="B3129">
        <v>1290</v>
      </c>
      <c r="C3129">
        <v>2014</v>
      </c>
      <c r="D3129">
        <v>99</v>
      </c>
      <c r="E3129">
        <v>99</v>
      </c>
      <c r="F3129">
        <v>99</v>
      </c>
      <c r="G3129">
        <v>99</v>
      </c>
      <c r="H3129">
        <v>99</v>
      </c>
      <c r="I3129">
        <v>99</v>
      </c>
      <c r="J3129">
        <v>999</v>
      </c>
      <c r="K3129">
        <v>99</v>
      </c>
      <c r="L3129">
        <v>99</v>
      </c>
      <c r="M3129">
        <v>99</v>
      </c>
      <c r="N3129">
        <v>99</v>
      </c>
      <c r="O3129">
        <v>8</v>
      </c>
      <c r="P3129">
        <v>3822</v>
      </c>
      <c r="R3129">
        <v>0</v>
      </c>
    </row>
    <row r="3130" spans="1:18" x14ac:dyDescent="0.5">
      <c r="A3130">
        <v>14</v>
      </c>
      <c r="B3130">
        <v>1291</v>
      </c>
      <c r="C3130">
        <v>2015</v>
      </c>
      <c r="D3130">
        <v>99</v>
      </c>
      <c r="E3130">
        <v>99</v>
      </c>
      <c r="F3130">
        <v>99</v>
      </c>
      <c r="G3130">
        <v>99</v>
      </c>
      <c r="H3130">
        <v>99</v>
      </c>
      <c r="I3130">
        <v>99</v>
      </c>
      <c r="J3130">
        <v>999</v>
      </c>
      <c r="K3130">
        <v>99</v>
      </c>
      <c r="L3130">
        <v>99</v>
      </c>
      <c r="M3130">
        <v>99</v>
      </c>
      <c r="N3130">
        <v>99</v>
      </c>
      <c r="O3130">
        <v>8</v>
      </c>
      <c r="P3130">
        <v>3822</v>
      </c>
      <c r="R3130">
        <v>0</v>
      </c>
    </row>
    <row r="3131" spans="1:18" x14ac:dyDescent="0.5">
      <c r="A3131">
        <v>14</v>
      </c>
      <c r="B3131">
        <v>1292</v>
      </c>
      <c r="C3131">
        <v>2016</v>
      </c>
      <c r="D3131">
        <v>99</v>
      </c>
      <c r="E3131">
        <v>99</v>
      </c>
      <c r="F3131">
        <v>99</v>
      </c>
      <c r="G3131">
        <v>99</v>
      </c>
      <c r="H3131">
        <v>99</v>
      </c>
      <c r="I3131">
        <v>99</v>
      </c>
      <c r="J3131">
        <v>999</v>
      </c>
      <c r="K3131">
        <v>99</v>
      </c>
      <c r="L3131">
        <v>99</v>
      </c>
      <c r="M3131">
        <v>99</v>
      </c>
      <c r="N3131">
        <v>99</v>
      </c>
      <c r="O3131">
        <v>8</v>
      </c>
      <c r="P3131">
        <v>3822</v>
      </c>
      <c r="R3131">
        <v>0</v>
      </c>
    </row>
    <row r="3132" spans="1:18" x14ac:dyDescent="0.5">
      <c r="A3132">
        <v>14</v>
      </c>
      <c r="B3132">
        <v>1293</v>
      </c>
      <c r="C3132">
        <v>2017</v>
      </c>
      <c r="D3132">
        <v>99</v>
      </c>
      <c r="E3132">
        <v>99</v>
      </c>
      <c r="F3132">
        <v>99</v>
      </c>
      <c r="G3132">
        <v>99</v>
      </c>
      <c r="H3132">
        <v>99</v>
      </c>
      <c r="I3132">
        <v>99</v>
      </c>
      <c r="J3132">
        <v>999</v>
      </c>
      <c r="K3132">
        <v>99</v>
      </c>
      <c r="L3132">
        <v>99</v>
      </c>
      <c r="M3132">
        <v>99</v>
      </c>
      <c r="N3132">
        <v>99</v>
      </c>
      <c r="O3132">
        <v>8</v>
      </c>
      <c r="P3132">
        <v>3822</v>
      </c>
      <c r="R3132">
        <v>0</v>
      </c>
    </row>
    <row r="3133" spans="1:18" x14ac:dyDescent="0.5">
      <c r="A3133">
        <v>14</v>
      </c>
      <c r="B3133">
        <v>1294</v>
      </c>
      <c r="C3133">
        <v>2018</v>
      </c>
      <c r="D3133">
        <v>99</v>
      </c>
      <c r="E3133">
        <v>99</v>
      </c>
      <c r="F3133">
        <v>99</v>
      </c>
      <c r="G3133">
        <v>99</v>
      </c>
      <c r="H3133">
        <v>99</v>
      </c>
      <c r="I3133">
        <v>99</v>
      </c>
      <c r="J3133">
        <v>999</v>
      </c>
      <c r="K3133">
        <v>99</v>
      </c>
      <c r="L3133">
        <v>99</v>
      </c>
      <c r="M3133">
        <v>99</v>
      </c>
      <c r="N3133">
        <v>99</v>
      </c>
      <c r="O3133">
        <v>8</v>
      </c>
      <c r="P3133">
        <v>3822</v>
      </c>
      <c r="R3133">
        <v>0</v>
      </c>
    </row>
    <row r="3134" spans="1:18" x14ac:dyDescent="0.5">
      <c r="A3134">
        <v>14</v>
      </c>
      <c r="B3134">
        <v>1295</v>
      </c>
      <c r="C3134">
        <v>2019</v>
      </c>
      <c r="D3134">
        <v>99</v>
      </c>
      <c r="E3134">
        <v>99</v>
      </c>
      <c r="F3134">
        <v>99</v>
      </c>
      <c r="G3134">
        <v>99</v>
      </c>
      <c r="H3134">
        <v>99</v>
      </c>
      <c r="I3134">
        <v>99</v>
      </c>
      <c r="J3134">
        <v>999</v>
      </c>
      <c r="K3134">
        <v>99</v>
      </c>
      <c r="L3134">
        <v>99</v>
      </c>
      <c r="M3134">
        <v>99</v>
      </c>
      <c r="N3134">
        <v>99</v>
      </c>
      <c r="O3134">
        <v>8</v>
      </c>
      <c r="P3134">
        <v>3822</v>
      </c>
      <c r="R3134">
        <v>0</v>
      </c>
    </row>
    <row r="3135" spans="1:18" x14ac:dyDescent="0.5">
      <c r="A3135">
        <v>14</v>
      </c>
      <c r="B3135">
        <v>1296</v>
      </c>
      <c r="C3135">
        <v>2020</v>
      </c>
      <c r="D3135">
        <v>99</v>
      </c>
      <c r="E3135">
        <v>99</v>
      </c>
      <c r="F3135">
        <v>99</v>
      </c>
      <c r="G3135">
        <v>99</v>
      </c>
      <c r="H3135">
        <v>99</v>
      </c>
      <c r="I3135">
        <v>99</v>
      </c>
      <c r="J3135">
        <v>999</v>
      </c>
      <c r="K3135">
        <v>99</v>
      </c>
      <c r="L3135">
        <v>99</v>
      </c>
      <c r="M3135">
        <v>99</v>
      </c>
      <c r="N3135">
        <v>99</v>
      </c>
      <c r="O3135">
        <v>8</v>
      </c>
      <c r="P3135">
        <v>3822</v>
      </c>
      <c r="R3135">
        <v>0</v>
      </c>
    </row>
    <row r="3136" spans="1:18" x14ac:dyDescent="0.5">
      <c r="A3136">
        <v>14</v>
      </c>
      <c r="B3136">
        <v>1297</v>
      </c>
      <c r="C3136">
        <v>2021</v>
      </c>
      <c r="D3136">
        <v>99</v>
      </c>
      <c r="E3136">
        <v>99</v>
      </c>
      <c r="F3136">
        <v>99</v>
      </c>
      <c r="G3136">
        <v>99</v>
      </c>
      <c r="H3136">
        <v>99</v>
      </c>
      <c r="I3136">
        <v>99</v>
      </c>
      <c r="J3136">
        <v>999</v>
      </c>
      <c r="K3136">
        <v>99</v>
      </c>
      <c r="L3136">
        <v>99</v>
      </c>
      <c r="M3136">
        <v>99</v>
      </c>
      <c r="N3136">
        <v>99</v>
      </c>
      <c r="O3136">
        <v>8</v>
      </c>
      <c r="P3136">
        <v>3822</v>
      </c>
      <c r="R3136">
        <v>0</v>
      </c>
    </row>
    <row r="3137" spans="1:18" x14ac:dyDescent="0.5">
      <c r="A3137">
        <v>14</v>
      </c>
      <c r="B3137">
        <v>1298</v>
      </c>
      <c r="C3137">
        <v>2022</v>
      </c>
      <c r="D3137">
        <v>99</v>
      </c>
      <c r="E3137">
        <v>99</v>
      </c>
      <c r="F3137">
        <v>99</v>
      </c>
      <c r="G3137">
        <v>99</v>
      </c>
      <c r="H3137">
        <v>99</v>
      </c>
      <c r="I3137">
        <v>99</v>
      </c>
      <c r="J3137">
        <v>999</v>
      </c>
      <c r="K3137">
        <v>99</v>
      </c>
      <c r="L3137">
        <v>99</v>
      </c>
      <c r="M3137">
        <v>99</v>
      </c>
      <c r="N3137">
        <v>99</v>
      </c>
      <c r="O3137">
        <v>8</v>
      </c>
      <c r="P3137">
        <v>3822</v>
      </c>
      <c r="R3137">
        <v>0</v>
      </c>
    </row>
    <row r="3138" spans="1:18" x14ac:dyDescent="0.5">
      <c r="A3138">
        <v>14</v>
      </c>
      <c r="B3138">
        <v>1299</v>
      </c>
      <c r="C3138">
        <v>2012</v>
      </c>
      <c r="D3138">
        <v>99</v>
      </c>
      <c r="E3138">
        <v>99</v>
      </c>
      <c r="F3138">
        <v>99</v>
      </c>
      <c r="G3138">
        <v>99</v>
      </c>
      <c r="H3138">
        <v>99</v>
      </c>
      <c r="I3138">
        <v>99</v>
      </c>
      <c r="J3138">
        <v>999</v>
      </c>
      <c r="K3138">
        <v>99</v>
      </c>
      <c r="L3138">
        <v>99</v>
      </c>
      <c r="M3138">
        <v>99</v>
      </c>
      <c r="N3138">
        <v>99</v>
      </c>
      <c r="O3138">
        <v>8</v>
      </c>
      <c r="P3138">
        <v>3823</v>
      </c>
      <c r="R3138">
        <v>0</v>
      </c>
    </row>
    <row r="3139" spans="1:18" x14ac:dyDescent="0.5">
      <c r="A3139">
        <v>14</v>
      </c>
      <c r="B3139">
        <v>1300</v>
      </c>
      <c r="C3139">
        <v>2013</v>
      </c>
      <c r="D3139">
        <v>99</v>
      </c>
      <c r="E3139">
        <v>99</v>
      </c>
      <c r="F3139">
        <v>99</v>
      </c>
      <c r="G3139">
        <v>99</v>
      </c>
      <c r="H3139">
        <v>99</v>
      </c>
      <c r="I3139">
        <v>99</v>
      </c>
      <c r="J3139">
        <v>999</v>
      </c>
      <c r="K3139">
        <v>99</v>
      </c>
      <c r="L3139">
        <v>99</v>
      </c>
      <c r="M3139">
        <v>99</v>
      </c>
      <c r="N3139">
        <v>99</v>
      </c>
      <c r="O3139">
        <v>8</v>
      </c>
      <c r="P3139">
        <v>3823</v>
      </c>
      <c r="R3139">
        <v>0</v>
      </c>
    </row>
    <row r="3140" spans="1:18" x14ac:dyDescent="0.5">
      <c r="A3140">
        <v>14</v>
      </c>
      <c r="B3140">
        <v>1301</v>
      </c>
      <c r="C3140">
        <v>2014</v>
      </c>
      <c r="D3140">
        <v>99</v>
      </c>
      <c r="E3140">
        <v>99</v>
      </c>
      <c r="F3140">
        <v>99</v>
      </c>
      <c r="G3140">
        <v>99</v>
      </c>
      <c r="H3140">
        <v>99</v>
      </c>
      <c r="I3140">
        <v>99</v>
      </c>
      <c r="J3140">
        <v>999</v>
      </c>
      <c r="K3140">
        <v>99</v>
      </c>
      <c r="L3140">
        <v>99</v>
      </c>
      <c r="M3140">
        <v>99</v>
      </c>
      <c r="N3140">
        <v>99</v>
      </c>
      <c r="O3140">
        <v>8</v>
      </c>
      <c r="P3140">
        <v>3823</v>
      </c>
      <c r="R3140">
        <v>0</v>
      </c>
    </row>
    <row r="3141" spans="1:18" x14ac:dyDescent="0.5">
      <c r="A3141">
        <v>14</v>
      </c>
      <c r="B3141">
        <v>1302</v>
      </c>
      <c r="C3141">
        <v>2015</v>
      </c>
      <c r="D3141">
        <v>99</v>
      </c>
      <c r="E3141">
        <v>99</v>
      </c>
      <c r="F3141">
        <v>99</v>
      </c>
      <c r="G3141">
        <v>99</v>
      </c>
      <c r="H3141">
        <v>99</v>
      </c>
      <c r="I3141">
        <v>99</v>
      </c>
      <c r="J3141">
        <v>999</v>
      </c>
      <c r="K3141">
        <v>99</v>
      </c>
      <c r="L3141">
        <v>99</v>
      </c>
      <c r="M3141">
        <v>99</v>
      </c>
      <c r="N3141">
        <v>99</v>
      </c>
      <c r="O3141">
        <v>8</v>
      </c>
      <c r="P3141">
        <v>3823</v>
      </c>
      <c r="R3141">
        <v>0</v>
      </c>
    </row>
    <row r="3142" spans="1:18" x14ac:dyDescent="0.5">
      <c r="A3142">
        <v>14</v>
      </c>
      <c r="B3142">
        <v>1303</v>
      </c>
      <c r="C3142">
        <v>2016</v>
      </c>
      <c r="D3142">
        <v>99</v>
      </c>
      <c r="E3142">
        <v>99</v>
      </c>
      <c r="F3142">
        <v>99</v>
      </c>
      <c r="G3142">
        <v>99</v>
      </c>
      <c r="H3142">
        <v>99</v>
      </c>
      <c r="I3142">
        <v>99</v>
      </c>
      <c r="J3142">
        <v>999</v>
      </c>
      <c r="K3142">
        <v>99</v>
      </c>
      <c r="L3142">
        <v>99</v>
      </c>
      <c r="M3142">
        <v>99</v>
      </c>
      <c r="N3142">
        <v>99</v>
      </c>
      <c r="O3142">
        <v>8</v>
      </c>
      <c r="P3142">
        <v>3823</v>
      </c>
      <c r="R3142">
        <v>0</v>
      </c>
    </row>
    <row r="3143" spans="1:18" x14ac:dyDescent="0.5">
      <c r="A3143">
        <v>14</v>
      </c>
      <c r="B3143">
        <v>1304</v>
      </c>
      <c r="C3143">
        <v>2017</v>
      </c>
      <c r="D3143">
        <v>99</v>
      </c>
      <c r="E3143">
        <v>99</v>
      </c>
      <c r="F3143">
        <v>99</v>
      </c>
      <c r="G3143">
        <v>99</v>
      </c>
      <c r="H3143">
        <v>99</v>
      </c>
      <c r="I3143">
        <v>99</v>
      </c>
      <c r="J3143">
        <v>999</v>
      </c>
      <c r="K3143">
        <v>99</v>
      </c>
      <c r="L3143">
        <v>99</v>
      </c>
      <c r="M3143">
        <v>99</v>
      </c>
      <c r="N3143">
        <v>99</v>
      </c>
      <c r="O3143">
        <v>8</v>
      </c>
      <c r="P3143">
        <v>3823</v>
      </c>
      <c r="R3143">
        <v>0</v>
      </c>
    </row>
    <row r="3144" spans="1:18" x14ac:dyDescent="0.5">
      <c r="A3144">
        <v>14</v>
      </c>
      <c r="B3144">
        <v>1305</v>
      </c>
      <c r="C3144">
        <v>2018</v>
      </c>
      <c r="D3144">
        <v>99</v>
      </c>
      <c r="E3144">
        <v>99</v>
      </c>
      <c r="F3144">
        <v>99</v>
      </c>
      <c r="G3144">
        <v>99</v>
      </c>
      <c r="H3144">
        <v>99</v>
      </c>
      <c r="I3144">
        <v>99</v>
      </c>
      <c r="J3144">
        <v>999</v>
      </c>
      <c r="K3144">
        <v>99</v>
      </c>
      <c r="L3144">
        <v>99</v>
      </c>
      <c r="M3144">
        <v>99</v>
      </c>
      <c r="N3144">
        <v>99</v>
      </c>
      <c r="O3144">
        <v>8</v>
      </c>
      <c r="P3144">
        <v>3823</v>
      </c>
      <c r="R3144">
        <v>0</v>
      </c>
    </row>
    <row r="3145" spans="1:18" x14ac:dyDescent="0.5">
      <c r="A3145">
        <v>14</v>
      </c>
      <c r="B3145">
        <v>1306</v>
      </c>
      <c r="C3145">
        <v>2019</v>
      </c>
      <c r="D3145">
        <v>99</v>
      </c>
      <c r="E3145">
        <v>99</v>
      </c>
      <c r="F3145">
        <v>99</v>
      </c>
      <c r="G3145">
        <v>99</v>
      </c>
      <c r="H3145">
        <v>99</v>
      </c>
      <c r="I3145">
        <v>99</v>
      </c>
      <c r="J3145">
        <v>999</v>
      </c>
      <c r="K3145">
        <v>99</v>
      </c>
      <c r="L3145">
        <v>99</v>
      </c>
      <c r="M3145">
        <v>99</v>
      </c>
      <c r="N3145">
        <v>99</v>
      </c>
      <c r="O3145">
        <v>8</v>
      </c>
      <c r="P3145">
        <v>3823</v>
      </c>
      <c r="R3145">
        <v>0</v>
      </c>
    </row>
    <row r="3146" spans="1:18" x14ac:dyDescent="0.5">
      <c r="A3146">
        <v>14</v>
      </c>
      <c r="B3146">
        <v>1307</v>
      </c>
      <c r="C3146">
        <v>2020</v>
      </c>
      <c r="D3146">
        <v>99</v>
      </c>
      <c r="E3146">
        <v>99</v>
      </c>
      <c r="F3146">
        <v>99</v>
      </c>
      <c r="G3146">
        <v>99</v>
      </c>
      <c r="H3146">
        <v>99</v>
      </c>
      <c r="I3146">
        <v>99</v>
      </c>
      <c r="J3146">
        <v>999</v>
      </c>
      <c r="K3146">
        <v>99</v>
      </c>
      <c r="L3146">
        <v>99</v>
      </c>
      <c r="M3146">
        <v>99</v>
      </c>
      <c r="N3146">
        <v>99</v>
      </c>
      <c r="O3146">
        <v>8</v>
      </c>
      <c r="P3146">
        <v>3823</v>
      </c>
      <c r="R3146">
        <v>0</v>
      </c>
    </row>
    <row r="3147" spans="1:18" x14ac:dyDescent="0.5">
      <c r="A3147">
        <v>14</v>
      </c>
      <c r="B3147">
        <v>1308</v>
      </c>
      <c r="C3147">
        <v>2021</v>
      </c>
      <c r="D3147">
        <v>99</v>
      </c>
      <c r="E3147">
        <v>99</v>
      </c>
      <c r="F3147">
        <v>99</v>
      </c>
      <c r="G3147">
        <v>99</v>
      </c>
      <c r="H3147">
        <v>99</v>
      </c>
      <c r="I3147">
        <v>99</v>
      </c>
      <c r="J3147">
        <v>999</v>
      </c>
      <c r="K3147">
        <v>99</v>
      </c>
      <c r="L3147">
        <v>99</v>
      </c>
      <c r="M3147">
        <v>99</v>
      </c>
      <c r="N3147">
        <v>99</v>
      </c>
      <c r="O3147">
        <v>8</v>
      </c>
      <c r="P3147">
        <v>3823</v>
      </c>
      <c r="R3147">
        <v>0</v>
      </c>
    </row>
    <row r="3148" spans="1:18" x14ac:dyDescent="0.5">
      <c r="A3148">
        <v>14</v>
      </c>
      <c r="B3148">
        <v>1309</v>
      </c>
      <c r="C3148">
        <v>2022</v>
      </c>
      <c r="D3148">
        <v>99</v>
      </c>
      <c r="E3148">
        <v>99</v>
      </c>
      <c r="F3148">
        <v>99</v>
      </c>
      <c r="G3148">
        <v>99</v>
      </c>
      <c r="H3148">
        <v>99</v>
      </c>
      <c r="I3148">
        <v>99</v>
      </c>
      <c r="J3148">
        <v>999</v>
      </c>
      <c r="K3148">
        <v>99</v>
      </c>
      <c r="L3148">
        <v>99</v>
      </c>
      <c r="M3148">
        <v>99</v>
      </c>
      <c r="N3148">
        <v>99</v>
      </c>
      <c r="O3148">
        <v>8</v>
      </c>
      <c r="P3148">
        <v>3823</v>
      </c>
      <c r="R3148">
        <v>0</v>
      </c>
    </row>
    <row r="3149" spans="1:18" x14ac:dyDescent="0.5">
      <c r="A3149">
        <v>14</v>
      </c>
      <c r="B3149">
        <v>1310</v>
      </c>
      <c r="C3149">
        <v>2012</v>
      </c>
      <c r="D3149">
        <v>99</v>
      </c>
      <c r="E3149">
        <v>99</v>
      </c>
      <c r="F3149">
        <v>99</v>
      </c>
      <c r="G3149">
        <v>99</v>
      </c>
      <c r="H3149">
        <v>99</v>
      </c>
      <c r="I3149">
        <v>99</v>
      </c>
      <c r="J3149">
        <v>999</v>
      </c>
      <c r="K3149">
        <v>99</v>
      </c>
      <c r="L3149">
        <v>99</v>
      </c>
      <c r="M3149">
        <v>99</v>
      </c>
      <c r="N3149">
        <v>99</v>
      </c>
      <c r="O3149">
        <v>8</v>
      </c>
      <c r="P3149">
        <v>3824</v>
      </c>
      <c r="R3149">
        <v>0</v>
      </c>
    </row>
    <row r="3150" spans="1:18" x14ac:dyDescent="0.5">
      <c r="A3150">
        <v>14</v>
      </c>
      <c r="B3150">
        <v>1311</v>
      </c>
      <c r="C3150">
        <v>2013</v>
      </c>
      <c r="D3150">
        <v>99</v>
      </c>
      <c r="E3150">
        <v>99</v>
      </c>
      <c r="F3150">
        <v>99</v>
      </c>
      <c r="G3150">
        <v>99</v>
      </c>
      <c r="H3150">
        <v>99</v>
      </c>
      <c r="I3150">
        <v>99</v>
      </c>
      <c r="J3150">
        <v>999</v>
      </c>
      <c r="K3150">
        <v>99</v>
      </c>
      <c r="L3150">
        <v>99</v>
      </c>
      <c r="M3150">
        <v>99</v>
      </c>
      <c r="N3150">
        <v>99</v>
      </c>
      <c r="O3150">
        <v>8</v>
      </c>
      <c r="P3150">
        <v>3824</v>
      </c>
      <c r="R3150">
        <v>0</v>
      </c>
    </row>
    <row r="3151" spans="1:18" x14ac:dyDescent="0.5">
      <c r="A3151">
        <v>14</v>
      </c>
      <c r="B3151">
        <v>1312</v>
      </c>
      <c r="C3151">
        <v>2014</v>
      </c>
      <c r="D3151">
        <v>99</v>
      </c>
      <c r="E3151">
        <v>99</v>
      </c>
      <c r="F3151">
        <v>99</v>
      </c>
      <c r="G3151">
        <v>99</v>
      </c>
      <c r="H3151">
        <v>99</v>
      </c>
      <c r="I3151">
        <v>99</v>
      </c>
      <c r="J3151">
        <v>999</v>
      </c>
      <c r="K3151">
        <v>99</v>
      </c>
      <c r="L3151">
        <v>99</v>
      </c>
      <c r="M3151">
        <v>99</v>
      </c>
      <c r="N3151">
        <v>99</v>
      </c>
      <c r="O3151">
        <v>8</v>
      </c>
      <c r="P3151">
        <v>3824</v>
      </c>
      <c r="R3151">
        <v>0</v>
      </c>
    </row>
    <row r="3152" spans="1:18" x14ac:dyDescent="0.5">
      <c r="A3152">
        <v>14</v>
      </c>
      <c r="B3152">
        <v>1313</v>
      </c>
      <c r="C3152">
        <v>2015</v>
      </c>
      <c r="D3152">
        <v>99</v>
      </c>
      <c r="E3152">
        <v>99</v>
      </c>
      <c r="F3152">
        <v>99</v>
      </c>
      <c r="G3152">
        <v>99</v>
      </c>
      <c r="H3152">
        <v>99</v>
      </c>
      <c r="I3152">
        <v>99</v>
      </c>
      <c r="J3152">
        <v>999</v>
      </c>
      <c r="K3152">
        <v>99</v>
      </c>
      <c r="L3152">
        <v>99</v>
      </c>
      <c r="M3152">
        <v>99</v>
      </c>
      <c r="N3152">
        <v>99</v>
      </c>
      <c r="O3152">
        <v>8</v>
      </c>
      <c r="P3152">
        <v>3824</v>
      </c>
      <c r="R3152">
        <v>0</v>
      </c>
    </row>
    <row r="3153" spans="1:18" x14ac:dyDescent="0.5">
      <c r="A3153">
        <v>14</v>
      </c>
      <c r="B3153">
        <v>1314</v>
      </c>
      <c r="C3153">
        <v>2016</v>
      </c>
      <c r="D3153">
        <v>99</v>
      </c>
      <c r="E3153">
        <v>99</v>
      </c>
      <c r="F3153">
        <v>99</v>
      </c>
      <c r="G3153">
        <v>99</v>
      </c>
      <c r="H3153">
        <v>99</v>
      </c>
      <c r="I3153">
        <v>99</v>
      </c>
      <c r="J3153">
        <v>999</v>
      </c>
      <c r="K3153">
        <v>99</v>
      </c>
      <c r="L3153">
        <v>99</v>
      </c>
      <c r="M3153">
        <v>99</v>
      </c>
      <c r="N3153">
        <v>99</v>
      </c>
      <c r="O3153">
        <v>8</v>
      </c>
      <c r="P3153">
        <v>3824</v>
      </c>
      <c r="R3153">
        <v>0</v>
      </c>
    </row>
    <row r="3154" spans="1:18" x14ac:dyDescent="0.5">
      <c r="A3154">
        <v>14</v>
      </c>
      <c r="B3154">
        <v>1315</v>
      </c>
      <c r="C3154">
        <v>2017</v>
      </c>
      <c r="D3154">
        <v>99</v>
      </c>
      <c r="E3154">
        <v>99</v>
      </c>
      <c r="F3154">
        <v>99</v>
      </c>
      <c r="G3154">
        <v>99</v>
      </c>
      <c r="H3154">
        <v>99</v>
      </c>
      <c r="I3154">
        <v>99</v>
      </c>
      <c r="J3154">
        <v>999</v>
      </c>
      <c r="K3154">
        <v>99</v>
      </c>
      <c r="L3154">
        <v>99</v>
      </c>
      <c r="M3154">
        <v>99</v>
      </c>
      <c r="N3154">
        <v>99</v>
      </c>
      <c r="O3154">
        <v>8</v>
      </c>
      <c r="P3154">
        <v>3824</v>
      </c>
      <c r="R3154">
        <v>0</v>
      </c>
    </row>
    <row r="3155" spans="1:18" x14ac:dyDescent="0.5">
      <c r="A3155">
        <v>14</v>
      </c>
      <c r="B3155">
        <v>1316</v>
      </c>
      <c r="C3155">
        <v>2018</v>
      </c>
      <c r="D3155">
        <v>99</v>
      </c>
      <c r="E3155">
        <v>99</v>
      </c>
      <c r="F3155">
        <v>99</v>
      </c>
      <c r="G3155">
        <v>99</v>
      </c>
      <c r="H3155">
        <v>99</v>
      </c>
      <c r="I3155">
        <v>99</v>
      </c>
      <c r="J3155">
        <v>999</v>
      </c>
      <c r="K3155">
        <v>99</v>
      </c>
      <c r="L3155">
        <v>99</v>
      </c>
      <c r="M3155">
        <v>99</v>
      </c>
      <c r="N3155">
        <v>99</v>
      </c>
      <c r="O3155">
        <v>8</v>
      </c>
      <c r="P3155">
        <v>3824</v>
      </c>
      <c r="R3155">
        <v>0</v>
      </c>
    </row>
    <row r="3156" spans="1:18" x14ac:dyDescent="0.5">
      <c r="A3156">
        <v>14</v>
      </c>
      <c r="B3156">
        <v>1317</v>
      </c>
      <c r="C3156">
        <v>2019</v>
      </c>
      <c r="D3156">
        <v>99</v>
      </c>
      <c r="E3156">
        <v>99</v>
      </c>
      <c r="F3156">
        <v>99</v>
      </c>
      <c r="G3156">
        <v>99</v>
      </c>
      <c r="H3156">
        <v>99</v>
      </c>
      <c r="I3156">
        <v>99</v>
      </c>
      <c r="J3156">
        <v>999</v>
      </c>
      <c r="K3156">
        <v>99</v>
      </c>
      <c r="L3156">
        <v>99</v>
      </c>
      <c r="M3156">
        <v>99</v>
      </c>
      <c r="N3156">
        <v>99</v>
      </c>
      <c r="O3156">
        <v>8</v>
      </c>
      <c r="P3156">
        <v>3824</v>
      </c>
      <c r="R3156">
        <v>0</v>
      </c>
    </row>
    <row r="3157" spans="1:18" x14ac:dyDescent="0.5">
      <c r="A3157">
        <v>14</v>
      </c>
      <c r="B3157">
        <v>1318</v>
      </c>
      <c r="C3157">
        <v>2020</v>
      </c>
      <c r="D3157">
        <v>99</v>
      </c>
      <c r="E3157">
        <v>99</v>
      </c>
      <c r="F3157">
        <v>99</v>
      </c>
      <c r="G3157">
        <v>99</v>
      </c>
      <c r="H3157">
        <v>99</v>
      </c>
      <c r="I3157">
        <v>99</v>
      </c>
      <c r="J3157">
        <v>999</v>
      </c>
      <c r="K3157">
        <v>99</v>
      </c>
      <c r="L3157">
        <v>99</v>
      </c>
      <c r="M3157">
        <v>99</v>
      </c>
      <c r="N3157">
        <v>99</v>
      </c>
      <c r="O3157">
        <v>8</v>
      </c>
      <c r="P3157">
        <v>3824</v>
      </c>
      <c r="R3157">
        <v>0</v>
      </c>
    </row>
    <row r="3158" spans="1:18" x14ac:dyDescent="0.5">
      <c r="A3158">
        <v>14</v>
      </c>
      <c r="B3158">
        <v>1319</v>
      </c>
      <c r="C3158">
        <v>2021</v>
      </c>
      <c r="D3158">
        <v>99</v>
      </c>
      <c r="E3158">
        <v>99</v>
      </c>
      <c r="F3158">
        <v>99</v>
      </c>
      <c r="G3158">
        <v>99</v>
      </c>
      <c r="H3158">
        <v>99</v>
      </c>
      <c r="I3158">
        <v>99</v>
      </c>
      <c r="J3158">
        <v>999</v>
      </c>
      <c r="K3158">
        <v>99</v>
      </c>
      <c r="L3158">
        <v>99</v>
      </c>
      <c r="M3158">
        <v>99</v>
      </c>
      <c r="N3158">
        <v>99</v>
      </c>
      <c r="O3158">
        <v>8</v>
      </c>
      <c r="P3158">
        <v>3824</v>
      </c>
      <c r="R3158">
        <v>0</v>
      </c>
    </row>
    <row r="3159" spans="1:18" x14ac:dyDescent="0.5">
      <c r="A3159">
        <v>14</v>
      </c>
      <c r="B3159">
        <v>1320</v>
      </c>
      <c r="C3159">
        <v>2022</v>
      </c>
      <c r="D3159">
        <v>99</v>
      </c>
      <c r="E3159">
        <v>99</v>
      </c>
      <c r="F3159">
        <v>99</v>
      </c>
      <c r="G3159">
        <v>99</v>
      </c>
      <c r="H3159">
        <v>99</v>
      </c>
      <c r="I3159">
        <v>99</v>
      </c>
      <c r="J3159">
        <v>999</v>
      </c>
      <c r="K3159">
        <v>99</v>
      </c>
      <c r="L3159">
        <v>99</v>
      </c>
      <c r="M3159">
        <v>99</v>
      </c>
      <c r="N3159">
        <v>99</v>
      </c>
      <c r="O3159">
        <v>8</v>
      </c>
      <c r="P3159">
        <v>3824</v>
      </c>
      <c r="R3159">
        <v>0</v>
      </c>
    </row>
    <row r="3160" spans="1:18" x14ac:dyDescent="0.5">
      <c r="A3160">
        <v>14</v>
      </c>
      <c r="B3160">
        <v>1321</v>
      </c>
      <c r="C3160">
        <v>2012</v>
      </c>
      <c r="D3160">
        <v>99</v>
      </c>
      <c r="E3160">
        <v>99</v>
      </c>
      <c r="F3160">
        <v>99</v>
      </c>
      <c r="G3160">
        <v>99</v>
      </c>
      <c r="H3160">
        <v>99</v>
      </c>
      <c r="I3160">
        <v>99</v>
      </c>
      <c r="J3160">
        <v>999</v>
      </c>
      <c r="K3160">
        <v>99</v>
      </c>
      <c r="L3160">
        <v>99</v>
      </c>
      <c r="M3160">
        <v>99</v>
      </c>
      <c r="N3160">
        <v>99</v>
      </c>
      <c r="O3160">
        <v>8</v>
      </c>
      <c r="P3160">
        <v>3825</v>
      </c>
      <c r="R3160">
        <v>0</v>
      </c>
    </row>
    <row r="3161" spans="1:18" x14ac:dyDescent="0.5">
      <c r="A3161">
        <v>14</v>
      </c>
      <c r="B3161">
        <v>1322</v>
      </c>
      <c r="C3161">
        <v>2013</v>
      </c>
      <c r="D3161">
        <v>99</v>
      </c>
      <c r="E3161">
        <v>99</v>
      </c>
      <c r="F3161">
        <v>99</v>
      </c>
      <c r="G3161">
        <v>99</v>
      </c>
      <c r="H3161">
        <v>99</v>
      </c>
      <c r="I3161">
        <v>99</v>
      </c>
      <c r="J3161">
        <v>999</v>
      </c>
      <c r="K3161">
        <v>99</v>
      </c>
      <c r="L3161">
        <v>99</v>
      </c>
      <c r="M3161">
        <v>99</v>
      </c>
      <c r="N3161">
        <v>99</v>
      </c>
      <c r="O3161">
        <v>8</v>
      </c>
      <c r="P3161">
        <v>3825</v>
      </c>
      <c r="R3161">
        <v>0</v>
      </c>
    </row>
    <row r="3162" spans="1:18" x14ac:dyDescent="0.5">
      <c r="A3162">
        <v>14</v>
      </c>
      <c r="B3162">
        <v>1323</v>
      </c>
      <c r="C3162">
        <v>2014</v>
      </c>
      <c r="D3162">
        <v>99</v>
      </c>
      <c r="E3162">
        <v>99</v>
      </c>
      <c r="F3162">
        <v>99</v>
      </c>
      <c r="G3162">
        <v>99</v>
      </c>
      <c r="H3162">
        <v>99</v>
      </c>
      <c r="I3162">
        <v>99</v>
      </c>
      <c r="J3162">
        <v>999</v>
      </c>
      <c r="K3162">
        <v>99</v>
      </c>
      <c r="L3162">
        <v>99</v>
      </c>
      <c r="M3162">
        <v>99</v>
      </c>
      <c r="N3162">
        <v>99</v>
      </c>
      <c r="O3162">
        <v>8</v>
      </c>
      <c r="P3162">
        <v>3825</v>
      </c>
      <c r="R3162">
        <v>0</v>
      </c>
    </row>
    <row r="3163" spans="1:18" x14ac:dyDescent="0.5">
      <c r="A3163">
        <v>14</v>
      </c>
      <c r="B3163">
        <v>1324</v>
      </c>
      <c r="C3163">
        <v>2015</v>
      </c>
      <c r="D3163">
        <v>99</v>
      </c>
      <c r="E3163">
        <v>99</v>
      </c>
      <c r="F3163">
        <v>99</v>
      </c>
      <c r="G3163">
        <v>99</v>
      </c>
      <c r="H3163">
        <v>99</v>
      </c>
      <c r="I3163">
        <v>99</v>
      </c>
      <c r="J3163">
        <v>999</v>
      </c>
      <c r="K3163">
        <v>99</v>
      </c>
      <c r="L3163">
        <v>99</v>
      </c>
      <c r="M3163">
        <v>99</v>
      </c>
      <c r="N3163">
        <v>99</v>
      </c>
      <c r="O3163">
        <v>8</v>
      </c>
      <c r="P3163">
        <v>3825</v>
      </c>
      <c r="R3163">
        <v>0</v>
      </c>
    </row>
    <row r="3164" spans="1:18" x14ac:dyDescent="0.5">
      <c r="A3164">
        <v>14</v>
      </c>
      <c r="B3164">
        <v>1325</v>
      </c>
      <c r="C3164">
        <v>2016</v>
      </c>
      <c r="D3164">
        <v>99</v>
      </c>
      <c r="E3164">
        <v>99</v>
      </c>
      <c r="F3164">
        <v>99</v>
      </c>
      <c r="G3164">
        <v>99</v>
      </c>
      <c r="H3164">
        <v>99</v>
      </c>
      <c r="I3164">
        <v>99</v>
      </c>
      <c r="J3164">
        <v>999</v>
      </c>
      <c r="K3164">
        <v>99</v>
      </c>
      <c r="L3164">
        <v>99</v>
      </c>
      <c r="M3164">
        <v>99</v>
      </c>
      <c r="N3164">
        <v>99</v>
      </c>
      <c r="O3164">
        <v>8</v>
      </c>
      <c r="P3164">
        <v>3825</v>
      </c>
      <c r="R3164">
        <v>0</v>
      </c>
    </row>
    <row r="3165" spans="1:18" x14ac:dyDescent="0.5">
      <c r="A3165">
        <v>14</v>
      </c>
      <c r="B3165">
        <v>1326</v>
      </c>
      <c r="C3165">
        <v>2017</v>
      </c>
      <c r="D3165">
        <v>99</v>
      </c>
      <c r="E3165">
        <v>99</v>
      </c>
      <c r="F3165">
        <v>99</v>
      </c>
      <c r="G3165">
        <v>99</v>
      </c>
      <c r="H3165">
        <v>99</v>
      </c>
      <c r="I3165">
        <v>99</v>
      </c>
      <c r="J3165">
        <v>999</v>
      </c>
      <c r="K3165">
        <v>99</v>
      </c>
      <c r="L3165">
        <v>99</v>
      </c>
      <c r="M3165">
        <v>99</v>
      </c>
      <c r="N3165">
        <v>99</v>
      </c>
      <c r="O3165">
        <v>8</v>
      </c>
      <c r="P3165">
        <v>3825</v>
      </c>
      <c r="R3165">
        <v>0</v>
      </c>
    </row>
    <row r="3166" spans="1:18" x14ac:dyDescent="0.5">
      <c r="A3166">
        <v>14</v>
      </c>
      <c r="B3166">
        <v>1327</v>
      </c>
      <c r="C3166">
        <v>2018</v>
      </c>
      <c r="D3166">
        <v>99</v>
      </c>
      <c r="E3166">
        <v>99</v>
      </c>
      <c r="F3166">
        <v>99</v>
      </c>
      <c r="G3166">
        <v>99</v>
      </c>
      <c r="H3166">
        <v>99</v>
      </c>
      <c r="I3166">
        <v>99</v>
      </c>
      <c r="J3166">
        <v>999</v>
      </c>
      <c r="K3166">
        <v>99</v>
      </c>
      <c r="L3166">
        <v>99</v>
      </c>
      <c r="M3166">
        <v>99</v>
      </c>
      <c r="N3166">
        <v>99</v>
      </c>
      <c r="O3166">
        <v>8</v>
      </c>
      <c r="P3166">
        <v>3825</v>
      </c>
      <c r="R3166">
        <v>0</v>
      </c>
    </row>
    <row r="3167" spans="1:18" x14ac:dyDescent="0.5">
      <c r="A3167">
        <v>14</v>
      </c>
      <c r="B3167">
        <v>1328</v>
      </c>
      <c r="C3167">
        <v>2019</v>
      </c>
      <c r="D3167">
        <v>99</v>
      </c>
      <c r="E3167">
        <v>99</v>
      </c>
      <c r="F3167">
        <v>99</v>
      </c>
      <c r="G3167">
        <v>99</v>
      </c>
      <c r="H3167">
        <v>99</v>
      </c>
      <c r="I3167">
        <v>99</v>
      </c>
      <c r="J3167">
        <v>999</v>
      </c>
      <c r="K3167">
        <v>99</v>
      </c>
      <c r="L3167">
        <v>99</v>
      </c>
      <c r="M3167">
        <v>99</v>
      </c>
      <c r="N3167">
        <v>99</v>
      </c>
      <c r="O3167">
        <v>8</v>
      </c>
      <c r="P3167">
        <v>3825</v>
      </c>
      <c r="R3167">
        <v>0</v>
      </c>
    </row>
    <row r="3168" spans="1:18" x14ac:dyDescent="0.5">
      <c r="A3168">
        <v>14</v>
      </c>
      <c r="B3168">
        <v>1329</v>
      </c>
      <c r="C3168">
        <v>2020</v>
      </c>
      <c r="D3168">
        <v>99</v>
      </c>
      <c r="E3168">
        <v>99</v>
      </c>
      <c r="F3168">
        <v>99</v>
      </c>
      <c r="G3168">
        <v>99</v>
      </c>
      <c r="H3168">
        <v>99</v>
      </c>
      <c r="I3168">
        <v>99</v>
      </c>
      <c r="J3168">
        <v>999</v>
      </c>
      <c r="K3168">
        <v>99</v>
      </c>
      <c r="L3168">
        <v>99</v>
      </c>
      <c r="M3168">
        <v>99</v>
      </c>
      <c r="N3168">
        <v>99</v>
      </c>
      <c r="O3168">
        <v>8</v>
      </c>
      <c r="P3168">
        <v>3825</v>
      </c>
      <c r="R3168">
        <v>0</v>
      </c>
    </row>
    <row r="3169" spans="1:18" x14ac:dyDescent="0.5">
      <c r="A3169">
        <v>14</v>
      </c>
      <c r="B3169">
        <v>1330</v>
      </c>
      <c r="C3169">
        <v>2021</v>
      </c>
      <c r="D3169">
        <v>99</v>
      </c>
      <c r="E3169">
        <v>99</v>
      </c>
      <c r="F3169">
        <v>99</v>
      </c>
      <c r="G3169">
        <v>99</v>
      </c>
      <c r="H3169">
        <v>99</v>
      </c>
      <c r="I3169">
        <v>99</v>
      </c>
      <c r="J3169">
        <v>999</v>
      </c>
      <c r="K3169">
        <v>99</v>
      </c>
      <c r="L3169">
        <v>99</v>
      </c>
      <c r="M3169">
        <v>99</v>
      </c>
      <c r="N3169">
        <v>99</v>
      </c>
      <c r="O3169">
        <v>8</v>
      </c>
      <c r="P3169">
        <v>3825</v>
      </c>
      <c r="R3169">
        <v>0</v>
      </c>
    </row>
    <row r="3170" spans="1:18" x14ac:dyDescent="0.5">
      <c r="A3170">
        <v>14</v>
      </c>
      <c r="B3170">
        <v>1331</v>
      </c>
      <c r="C3170">
        <v>2022</v>
      </c>
      <c r="D3170">
        <v>99</v>
      </c>
      <c r="E3170">
        <v>99</v>
      </c>
      <c r="F3170">
        <v>99</v>
      </c>
      <c r="G3170">
        <v>99</v>
      </c>
      <c r="H3170">
        <v>99</v>
      </c>
      <c r="I3170">
        <v>99</v>
      </c>
      <c r="J3170">
        <v>999</v>
      </c>
      <c r="K3170">
        <v>99</v>
      </c>
      <c r="L3170">
        <v>99</v>
      </c>
      <c r="M3170">
        <v>99</v>
      </c>
      <c r="N3170">
        <v>99</v>
      </c>
      <c r="O3170">
        <v>8</v>
      </c>
      <c r="P3170">
        <v>3825</v>
      </c>
      <c r="R3170">
        <v>0</v>
      </c>
    </row>
    <row r="3171" spans="1:18" x14ac:dyDescent="0.5">
      <c r="A3171">
        <v>14</v>
      </c>
      <c r="B3171">
        <v>1332</v>
      </c>
      <c r="C3171">
        <v>2012</v>
      </c>
      <c r="D3171">
        <v>99</v>
      </c>
      <c r="E3171">
        <v>99</v>
      </c>
      <c r="F3171">
        <v>99</v>
      </c>
      <c r="G3171">
        <v>99</v>
      </c>
      <c r="H3171">
        <v>99</v>
      </c>
      <c r="I3171">
        <v>99</v>
      </c>
      <c r="J3171">
        <v>999</v>
      </c>
      <c r="K3171">
        <v>99</v>
      </c>
      <c r="L3171">
        <v>99</v>
      </c>
      <c r="M3171">
        <v>99</v>
      </c>
      <c r="N3171">
        <v>99</v>
      </c>
      <c r="O3171">
        <v>9</v>
      </c>
      <c r="P3171">
        <v>4201</v>
      </c>
      <c r="R3171">
        <v>0</v>
      </c>
    </row>
    <row r="3172" spans="1:18" x14ac:dyDescent="0.5">
      <c r="A3172">
        <v>14</v>
      </c>
      <c r="B3172">
        <v>1333</v>
      </c>
      <c r="C3172">
        <v>2013</v>
      </c>
      <c r="D3172">
        <v>99</v>
      </c>
      <c r="E3172">
        <v>99</v>
      </c>
      <c r="F3172">
        <v>99</v>
      </c>
      <c r="G3172">
        <v>99</v>
      </c>
      <c r="H3172">
        <v>99</v>
      </c>
      <c r="I3172">
        <v>99</v>
      </c>
      <c r="J3172">
        <v>999</v>
      </c>
      <c r="K3172">
        <v>99</v>
      </c>
      <c r="L3172">
        <v>99</v>
      </c>
      <c r="M3172">
        <v>99</v>
      </c>
      <c r="N3172">
        <v>99</v>
      </c>
      <c r="O3172">
        <v>9</v>
      </c>
      <c r="P3172">
        <v>4201</v>
      </c>
      <c r="R3172">
        <v>0</v>
      </c>
    </row>
    <row r="3173" spans="1:18" x14ac:dyDescent="0.5">
      <c r="A3173">
        <v>14</v>
      </c>
      <c r="B3173">
        <v>1334</v>
      </c>
      <c r="C3173">
        <v>2014</v>
      </c>
      <c r="D3173">
        <v>99</v>
      </c>
      <c r="E3173">
        <v>99</v>
      </c>
      <c r="F3173">
        <v>99</v>
      </c>
      <c r="G3173">
        <v>99</v>
      </c>
      <c r="H3173">
        <v>99</v>
      </c>
      <c r="I3173">
        <v>99</v>
      </c>
      <c r="J3173">
        <v>999</v>
      </c>
      <c r="K3173">
        <v>99</v>
      </c>
      <c r="L3173">
        <v>99</v>
      </c>
      <c r="M3173">
        <v>99</v>
      </c>
      <c r="N3173">
        <v>99</v>
      </c>
      <c r="O3173">
        <v>9</v>
      </c>
      <c r="P3173">
        <v>4201</v>
      </c>
      <c r="R3173">
        <v>0</v>
      </c>
    </row>
    <row r="3174" spans="1:18" x14ac:dyDescent="0.5">
      <c r="A3174">
        <v>14</v>
      </c>
      <c r="B3174">
        <v>1335</v>
      </c>
      <c r="C3174">
        <v>2015</v>
      </c>
      <c r="D3174">
        <v>99</v>
      </c>
      <c r="E3174">
        <v>99</v>
      </c>
      <c r="F3174">
        <v>99</v>
      </c>
      <c r="G3174">
        <v>99</v>
      </c>
      <c r="H3174">
        <v>99</v>
      </c>
      <c r="I3174">
        <v>99</v>
      </c>
      <c r="J3174">
        <v>999</v>
      </c>
      <c r="K3174">
        <v>99</v>
      </c>
      <c r="L3174">
        <v>99</v>
      </c>
      <c r="M3174">
        <v>99</v>
      </c>
      <c r="N3174">
        <v>99</v>
      </c>
      <c r="O3174">
        <v>9</v>
      </c>
      <c r="P3174">
        <v>4201</v>
      </c>
      <c r="R3174">
        <v>0</v>
      </c>
    </row>
    <row r="3175" spans="1:18" x14ac:dyDescent="0.5">
      <c r="A3175">
        <v>14</v>
      </c>
      <c r="B3175">
        <v>1336</v>
      </c>
      <c r="C3175">
        <v>2016</v>
      </c>
      <c r="D3175">
        <v>99</v>
      </c>
      <c r="E3175">
        <v>99</v>
      </c>
      <c r="F3175">
        <v>99</v>
      </c>
      <c r="G3175">
        <v>99</v>
      </c>
      <c r="H3175">
        <v>99</v>
      </c>
      <c r="I3175">
        <v>99</v>
      </c>
      <c r="J3175">
        <v>999</v>
      </c>
      <c r="K3175">
        <v>99</v>
      </c>
      <c r="L3175">
        <v>99</v>
      </c>
      <c r="M3175">
        <v>99</v>
      </c>
      <c r="N3175">
        <v>99</v>
      </c>
      <c r="O3175">
        <v>9</v>
      </c>
      <c r="P3175">
        <v>4201</v>
      </c>
      <c r="R3175">
        <v>0</v>
      </c>
    </row>
    <row r="3176" spans="1:18" x14ac:dyDescent="0.5">
      <c r="A3176">
        <v>14</v>
      </c>
      <c r="B3176">
        <v>1337</v>
      </c>
      <c r="C3176">
        <v>2017</v>
      </c>
      <c r="D3176">
        <v>99</v>
      </c>
      <c r="E3176">
        <v>99</v>
      </c>
      <c r="F3176">
        <v>99</v>
      </c>
      <c r="G3176">
        <v>99</v>
      </c>
      <c r="H3176">
        <v>99</v>
      </c>
      <c r="I3176">
        <v>99</v>
      </c>
      <c r="J3176">
        <v>999</v>
      </c>
      <c r="K3176">
        <v>99</v>
      </c>
      <c r="L3176">
        <v>99</v>
      </c>
      <c r="M3176">
        <v>99</v>
      </c>
      <c r="N3176">
        <v>99</v>
      </c>
      <c r="O3176">
        <v>9</v>
      </c>
      <c r="P3176">
        <v>4201</v>
      </c>
      <c r="R3176">
        <v>0</v>
      </c>
    </row>
    <row r="3177" spans="1:18" x14ac:dyDescent="0.5">
      <c r="A3177">
        <v>14</v>
      </c>
      <c r="B3177">
        <v>1338</v>
      </c>
      <c r="C3177">
        <v>2018</v>
      </c>
      <c r="D3177">
        <v>99</v>
      </c>
      <c r="E3177">
        <v>99</v>
      </c>
      <c r="F3177">
        <v>99</v>
      </c>
      <c r="G3177">
        <v>99</v>
      </c>
      <c r="H3177">
        <v>99</v>
      </c>
      <c r="I3177">
        <v>99</v>
      </c>
      <c r="J3177">
        <v>999</v>
      </c>
      <c r="K3177">
        <v>99</v>
      </c>
      <c r="L3177">
        <v>99</v>
      </c>
      <c r="M3177">
        <v>99</v>
      </c>
      <c r="N3177">
        <v>99</v>
      </c>
      <c r="O3177">
        <v>9</v>
      </c>
      <c r="P3177">
        <v>4201</v>
      </c>
      <c r="R3177">
        <v>0</v>
      </c>
    </row>
    <row r="3178" spans="1:18" x14ac:dyDescent="0.5">
      <c r="A3178">
        <v>14</v>
      </c>
      <c r="B3178">
        <v>1339</v>
      </c>
      <c r="C3178">
        <v>2019</v>
      </c>
      <c r="D3178">
        <v>99</v>
      </c>
      <c r="E3178">
        <v>99</v>
      </c>
      <c r="F3178">
        <v>99</v>
      </c>
      <c r="G3178">
        <v>99</v>
      </c>
      <c r="H3178">
        <v>99</v>
      </c>
      <c r="I3178">
        <v>99</v>
      </c>
      <c r="J3178">
        <v>999</v>
      </c>
      <c r="K3178">
        <v>99</v>
      </c>
      <c r="L3178">
        <v>99</v>
      </c>
      <c r="M3178">
        <v>99</v>
      </c>
      <c r="N3178">
        <v>99</v>
      </c>
      <c r="O3178">
        <v>9</v>
      </c>
      <c r="P3178">
        <v>4201</v>
      </c>
      <c r="R3178">
        <v>0</v>
      </c>
    </row>
    <row r="3179" spans="1:18" x14ac:dyDescent="0.5">
      <c r="A3179">
        <v>14</v>
      </c>
      <c r="B3179">
        <v>1340</v>
      </c>
      <c r="C3179">
        <v>2020</v>
      </c>
      <c r="D3179">
        <v>99</v>
      </c>
      <c r="E3179">
        <v>99</v>
      </c>
      <c r="F3179">
        <v>99</v>
      </c>
      <c r="G3179">
        <v>99</v>
      </c>
      <c r="H3179">
        <v>99</v>
      </c>
      <c r="I3179">
        <v>99</v>
      </c>
      <c r="J3179">
        <v>999</v>
      </c>
      <c r="K3179">
        <v>99</v>
      </c>
      <c r="L3179">
        <v>99</v>
      </c>
      <c r="M3179">
        <v>99</v>
      </c>
      <c r="N3179">
        <v>99</v>
      </c>
      <c r="O3179">
        <v>9</v>
      </c>
      <c r="P3179">
        <v>4201</v>
      </c>
      <c r="R3179">
        <v>0</v>
      </c>
    </row>
    <row r="3180" spans="1:18" x14ac:dyDescent="0.5">
      <c r="A3180">
        <v>14</v>
      </c>
      <c r="B3180">
        <v>1341</v>
      </c>
      <c r="C3180">
        <v>2021</v>
      </c>
      <c r="D3180">
        <v>99</v>
      </c>
      <c r="E3180">
        <v>99</v>
      </c>
      <c r="F3180">
        <v>99</v>
      </c>
      <c r="G3180">
        <v>99</v>
      </c>
      <c r="H3180">
        <v>99</v>
      </c>
      <c r="I3180">
        <v>99</v>
      </c>
      <c r="J3180">
        <v>999</v>
      </c>
      <c r="K3180">
        <v>99</v>
      </c>
      <c r="L3180">
        <v>99</v>
      </c>
      <c r="M3180">
        <v>99</v>
      </c>
      <c r="N3180">
        <v>99</v>
      </c>
      <c r="O3180">
        <v>9</v>
      </c>
      <c r="P3180">
        <v>4201</v>
      </c>
      <c r="R3180">
        <v>0</v>
      </c>
    </row>
    <row r="3181" spans="1:18" x14ac:dyDescent="0.5">
      <c r="A3181">
        <v>14</v>
      </c>
      <c r="B3181">
        <v>1342</v>
      </c>
      <c r="C3181">
        <v>2022</v>
      </c>
      <c r="D3181">
        <v>99</v>
      </c>
      <c r="E3181">
        <v>99</v>
      </c>
      <c r="F3181">
        <v>99</v>
      </c>
      <c r="G3181">
        <v>99</v>
      </c>
      <c r="H3181">
        <v>99</v>
      </c>
      <c r="I3181">
        <v>99</v>
      </c>
      <c r="J3181">
        <v>999</v>
      </c>
      <c r="K3181">
        <v>99</v>
      </c>
      <c r="L3181">
        <v>99</v>
      </c>
      <c r="M3181">
        <v>99</v>
      </c>
      <c r="N3181">
        <v>99</v>
      </c>
      <c r="O3181">
        <v>9</v>
      </c>
      <c r="P3181">
        <v>4201</v>
      </c>
      <c r="R3181">
        <v>0</v>
      </c>
    </row>
    <row r="3182" spans="1:18" x14ac:dyDescent="0.5">
      <c r="A3182">
        <v>14</v>
      </c>
      <c r="B3182">
        <v>1343</v>
      </c>
      <c r="C3182">
        <v>2012</v>
      </c>
      <c r="D3182">
        <v>99</v>
      </c>
      <c r="E3182">
        <v>99</v>
      </c>
      <c r="F3182">
        <v>99</v>
      </c>
      <c r="G3182">
        <v>99</v>
      </c>
      <c r="H3182">
        <v>99</v>
      </c>
      <c r="I3182">
        <v>99</v>
      </c>
      <c r="J3182">
        <v>999</v>
      </c>
      <c r="K3182">
        <v>99</v>
      </c>
      <c r="L3182">
        <v>99</v>
      </c>
      <c r="M3182">
        <v>99</v>
      </c>
      <c r="N3182">
        <v>99</v>
      </c>
      <c r="O3182">
        <v>9</v>
      </c>
      <c r="P3182">
        <v>4202</v>
      </c>
      <c r="R3182">
        <v>0</v>
      </c>
    </row>
    <row r="3183" spans="1:18" x14ac:dyDescent="0.5">
      <c r="A3183">
        <v>14</v>
      </c>
      <c r="B3183">
        <v>1344</v>
      </c>
      <c r="C3183">
        <v>2013</v>
      </c>
      <c r="D3183">
        <v>99</v>
      </c>
      <c r="E3183">
        <v>99</v>
      </c>
      <c r="F3183">
        <v>99</v>
      </c>
      <c r="G3183">
        <v>99</v>
      </c>
      <c r="H3183">
        <v>99</v>
      </c>
      <c r="I3183">
        <v>99</v>
      </c>
      <c r="J3183">
        <v>999</v>
      </c>
      <c r="K3183">
        <v>99</v>
      </c>
      <c r="L3183">
        <v>99</v>
      </c>
      <c r="M3183">
        <v>99</v>
      </c>
      <c r="N3183">
        <v>99</v>
      </c>
      <c r="O3183">
        <v>9</v>
      </c>
      <c r="P3183">
        <v>4202</v>
      </c>
      <c r="R3183">
        <v>0</v>
      </c>
    </row>
    <row r="3184" spans="1:18" x14ac:dyDescent="0.5">
      <c r="A3184">
        <v>14</v>
      </c>
      <c r="B3184">
        <v>1345</v>
      </c>
      <c r="C3184">
        <v>2014</v>
      </c>
      <c r="D3184">
        <v>99</v>
      </c>
      <c r="E3184">
        <v>99</v>
      </c>
      <c r="F3184">
        <v>99</v>
      </c>
      <c r="G3184">
        <v>99</v>
      </c>
      <c r="H3184">
        <v>99</v>
      </c>
      <c r="I3184">
        <v>99</v>
      </c>
      <c r="J3184">
        <v>999</v>
      </c>
      <c r="K3184">
        <v>99</v>
      </c>
      <c r="L3184">
        <v>99</v>
      </c>
      <c r="M3184">
        <v>99</v>
      </c>
      <c r="N3184">
        <v>99</v>
      </c>
      <c r="O3184">
        <v>9</v>
      </c>
      <c r="P3184">
        <v>4202</v>
      </c>
      <c r="R3184">
        <v>0</v>
      </c>
    </row>
    <row r="3185" spans="1:38" x14ac:dyDescent="0.5">
      <c r="A3185">
        <v>14</v>
      </c>
      <c r="B3185">
        <v>1346</v>
      </c>
      <c r="C3185">
        <v>2015</v>
      </c>
      <c r="D3185">
        <v>99</v>
      </c>
      <c r="E3185">
        <v>99</v>
      </c>
      <c r="F3185">
        <v>99</v>
      </c>
      <c r="G3185">
        <v>99</v>
      </c>
      <c r="H3185">
        <v>99</v>
      </c>
      <c r="I3185">
        <v>99</v>
      </c>
      <c r="J3185">
        <v>999</v>
      </c>
      <c r="K3185">
        <v>99</v>
      </c>
      <c r="L3185">
        <v>99</v>
      </c>
      <c r="M3185">
        <v>99</v>
      </c>
      <c r="N3185">
        <v>99</v>
      </c>
      <c r="O3185">
        <v>9</v>
      </c>
      <c r="P3185">
        <v>4202</v>
      </c>
      <c r="Q3185">
        <v>3</v>
      </c>
      <c r="R3185">
        <v>622</v>
      </c>
      <c r="S3185">
        <v>622</v>
      </c>
      <c r="T3185">
        <v>16.290996784565916</v>
      </c>
      <c r="U3185">
        <v>61.506430868167193</v>
      </c>
      <c r="V3185">
        <v>89.102535071920443</v>
      </c>
      <c r="W3185">
        <v>82.241639871382631</v>
      </c>
      <c r="X3185">
        <v>9.308602625602477</v>
      </c>
      <c r="Y3185">
        <v>2.3087538838138082</v>
      </c>
      <c r="Z3185">
        <v>-50.879971528021507</v>
      </c>
      <c r="AA3185">
        <v>1.6389554952438676</v>
      </c>
      <c r="AB3185">
        <v>1.6702383580785356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</row>
    <row r="3186" spans="1:38" x14ac:dyDescent="0.5">
      <c r="A3186">
        <v>14</v>
      </c>
      <c r="B3186">
        <v>1347</v>
      </c>
      <c r="C3186">
        <v>2016</v>
      </c>
      <c r="D3186">
        <v>99</v>
      </c>
      <c r="E3186">
        <v>99</v>
      </c>
      <c r="F3186">
        <v>99</v>
      </c>
      <c r="G3186">
        <v>99</v>
      </c>
      <c r="H3186">
        <v>99</v>
      </c>
      <c r="I3186">
        <v>99</v>
      </c>
      <c r="J3186">
        <v>999</v>
      </c>
      <c r="K3186">
        <v>99</v>
      </c>
      <c r="L3186">
        <v>99</v>
      </c>
      <c r="M3186">
        <v>99</v>
      </c>
      <c r="N3186">
        <v>99</v>
      </c>
      <c r="O3186">
        <v>9</v>
      </c>
      <c r="P3186">
        <v>4202</v>
      </c>
      <c r="Q3186">
        <v>2</v>
      </c>
      <c r="R3186">
        <v>165</v>
      </c>
      <c r="S3186">
        <v>165</v>
      </c>
      <c r="T3186">
        <v>16.272727272727277</v>
      </c>
      <c r="U3186">
        <v>61.254545454545458</v>
      </c>
      <c r="V3186">
        <v>91.687842673758212</v>
      </c>
      <c r="W3186">
        <v>84.627878787878785</v>
      </c>
      <c r="X3186">
        <v>8.3638296859517567</v>
      </c>
      <c r="Y3186">
        <v>2.2256209088144394</v>
      </c>
      <c r="Z3186">
        <v>-29.851618030343207</v>
      </c>
      <c r="AA3186">
        <v>0.35184237461617196</v>
      </c>
      <c r="AB3186">
        <v>0.36550507985208602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</row>
    <row r="3187" spans="1:38" x14ac:dyDescent="0.5">
      <c r="A3187">
        <v>14</v>
      </c>
      <c r="B3187">
        <v>1348</v>
      </c>
      <c r="C3187">
        <v>2017</v>
      </c>
      <c r="D3187">
        <v>99</v>
      </c>
      <c r="E3187">
        <v>99</v>
      </c>
      <c r="F3187">
        <v>99</v>
      </c>
      <c r="G3187">
        <v>99</v>
      </c>
      <c r="H3187">
        <v>99</v>
      </c>
      <c r="I3187">
        <v>99</v>
      </c>
      <c r="J3187">
        <v>999</v>
      </c>
      <c r="K3187">
        <v>99</v>
      </c>
      <c r="L3187">
        <v>99</v>
      </c>
      <c r="M3187">
        <v>99</v>
      </c>
      <c r="N3187">
        <v>99</v>
      </c>
      <c r="O3187">
        <v>9</v>
      </c>
      <c r="P3187">
        <v>4202</v>
      </c>
      <c r="R3187">
        <v>0</v>
      </c>
    </row>
    <row r="3188" spans="1:38" x14ac:dyDescent="0.5">
      <c r="A3188">
        <v>14</v>
      </c>
      <c r="B3188">
        <v>1349</v>
      </c>
      <c r="C3188">
        <v>2018</v>
      </c>
      <c r="D3188">
        <v>99</v>
      </c>
      <c r="E3188">
        <v>99</v>
      </c>
      <c r="F3188">
        <v>99</v>
      </c>
      <c r="G3188">
        <v>99</v>
      </c>
      <c r="H3188">
        <v>99</v>
      </c>
      <c r="I3188">
        <v>99</v>
      </c>
      <c r="J3188">
        <v>999</v>
      </c>
      <c r="K3188">
        <v>99</v>
      </c>
      <c r="L3188">
        <v>99</v>
      </c>
      <c r="M3188">
        <v>99</v>
      </c>
      <c r="N3188">
        <v>99</v>
      </c>
      <c r="O3188">
        <v>9</v>
      </c>
      <c r="P3188">
        <v>4202</v>
      </c>
      <c r="R3188">
        <v>0</v>
      </c>
    </row>
    <row r="3189" spans="1:38" x14ac:dyDescent="0.5">
      <c r="A3189">
        <v>14</v>
      </c>
      <c r="B3189">
        <v>1350</v>
      </c>
      <c r="C3189">
        <v>2019</v>
      </c>
      <c r="D3189">
        <v>99</v>
      </c>
      <c r="E3189">
        <v>99</v>
      </c>
      <c r="F3189">
        <v>99</v>
      </c>
      <c r="G3189">
        <v>99</v>
      </c>
      <c r="H3189">
        <v>99</v>
      </c>
      <c r="I3189">
        <v>99</v>
      </c>
      <c r="J3189">
        <v>999</v>
      </c>
      <c r="K3189">
        <v>99</v>
      </c>
      <c r="L3189">
        <v>99</v>
      </c>
      <c r="M3189">
        <v>99</v>
      </c>
      <c r="N3189">
        <v>99</v>
      </c>
      <c r="O3189">
        <v>9</v>
      </c>
      <c r="P3189">
        <v>4202</v>
      </c>
      <c r="R3189">
        <v>0</v>
      </c>
    </row>
    <row r="3190" spans="1:38" x14ac:dyDescent="0.5">
      <c r="A3190">
        <v>14</v>
      </c>
      <c r="B3190">
        <v>1351</v>
      </c>
      <c r="C3190">
        <v>2020</v>
      </c>
      <c r="D3190">
        <v>99</v>
      </c>
      <c r="E3190">
        <v>99</v>
      </c>
      <c r="F3190">
        <v>99</v>
      </c>
      <c r="G3190">
        <v>99</v>
      </c>
      <c r="H3190">
        <v>99</v>
      </c>
      <c r="I3190">
        <v>99</v>
      </c>
      <c r="J3190">
        <v>999</v>
      </c>
      <c r="K3190">
        <v>99</v>
      </c>
      <c r="L3190">
        <v>99</v>
      </c>
      <c r="M3190">
        <v>99</v>
      </c>
      <c r="N3190">
        <v>99</v>
      </c>
      <c r="O3190">
        <v>9</v>
      </c>
      <c r="P3190">
        <v>4202</v>
      </c>
      <c r="Q3190">
        <v>1</v>
      </c>
      <c r="R3190">
        <v>1</v>
      </c>
      <c r="S3190">
        <v>1</v>
      </c>
      <c r="T3190">
        <v>17</v>
      </c>
      <c r="U3190">
        <v>60</v>
      </c>
      <c r="V3190">
        <v>60.097508125677123</v>
      </c>
      <c r="W3190">
        <v>55.47</v>
      </c>
      <c r="X3190">
        <v>0</v>
      </c>
      <c r="Y3190">
        <v>0</v>
      </c>
      <c r="AA3190">
        <v>4.7897308171280786E-3</v>
      </c>
      <c r="AB3190">
        <v>3.2161464350260439E-3</v>
      </c>
      <c r="AC3190">
        <v>1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</row>
    <row r="3191" spans="1:38" x14ac:dyDescent="0.5">
      <c r="A3191">
        <v>14</v>
      </c>
      <c r="B3191">
        <v>1352</v>
      </c>
      <c r="C3191">
        <v>2021</v>
      </c>
      <c r="D3191">
        <v>99</v>
      </c>
      <c r="E3191">
        <v>99</v>
      </c>
      <c r="F3191">
        <v>99</v>
      </c>
      <c r="G3191">
        <v>99</v>
      </c>
      <c r="H3191">
        <v>99</v>
      </c>
      <c r="I3191">
        <v>99</v>
      </c>
      <c r="J3191">
        <v>999</v>
      </c>
      <c r="K3191">
        <v>99</v>
      </c>
      <c r="L3191">
        <v>99</v>
      </c>
      <c r="M3191">
        <v>99</v>
      </c>
      <c r="N3191">
        <v>99</v>
      </c>
      <c r="O3191">
        <v>9</v>
      </c>
      <c r="P3191">
        <v>4202</v>
      </c>
      <c r="R3191">
        <v>0</v>
      </c>
    </row>
    <row r="3192" spans="1:38" x14ac:dyDescent="0.5">
      <c r="A3192">
        <v>14</v>
      </c>
      <c r="B3192">
        <v>1353</v>
      </c>
      <c r="C3192">
        <v>2022</v>
      </c>
      <c r="D3192">
        <v>99</v>
      </c>
      <c r="E3192">
        <v>99</v>
      </c>
      <c r="F3192">
        <v>99</v>
      </c>
      <c r="G3192">
        <v>99</v>
      </c>
      <c r="H3192">
        <v>99</v>
      </c>
      <c r="I3192">
        <v>99</v>
      </c>
      <c r="J3192">
        <v>999</v>
      </c>
      <c r="K3192">
        <v>99</v>
      </c>
      <c r="L3192">
        <v>99</v>
      </c>
      <c r="M3192">
        <v>99</v>
      </c>
      <c r="N3192">
        <v>99</v>
      </c>
      <c r="O3192">
        <v>9</v>
      </c>
      <c r="P3192">
        <v>4202</v>
      </c>
      <c r="R3192">
        <v>0</v>
      </c>
    </row>
    <row r="3193" spans="1:38" x14ac:dyDescent="0.5">
      <c r="A3193">
        <v>14</v>
      </c>
      <c r="B3193">
        <v>1354</v>
      </c>
      <c r="C3193">
        <v>2012</v>
      </c>
      <c r="D3193">
        <v>99</v>
      </c>
      <c r="E3193">
        <v>99</v>
      </c>
      <c r="F3193">
        <v>99</v>
      </c>
      <c r="G3193">
        <v>99</v>
      </c>
      <c r="H3193">
        <v>99</v>
      </c>
      <c r="I3193">
        <v>99</v>
      </c>
      <c r="J3193">
        <v>999</v>
      </c>
      <c r="K3193">
        <v>99</v>
      </c>
      <c r="L3193">
        <v>99</v>
      </c>
      <c r="M3193">
        <v>99</v>
      </c>
      <c r="N3193">
        <v>99</v>
      </c>
      <c r="O3193">
        <v>9</v>
      </c>
      <c r="P3193">
        <v>4203</v>
      </c>
      <c r="R3193">
        <v>0</v>
      </c>
    </row>
    <row r="3194" spans="1:38" x14ac:dyDescent="0.5">
      <c r="A3194">
        <v>14</v>
      </c>
      <c r="B3194">
        <v>1355</v>
      </c>
      <c r="C3194">
        <v>2013</v>
      </c>
      <c r="D3194">
        <v>99</v>
      </c>
      <c r="E3194">
        <v>99</v>
      </c>
      <c r="F3194">
        <v>99</v>
      </c>
      <c r="G3194">
        <v>99</v>
      </c>
      <c r="H3194">
        <v>99</v>
      </c>
      <c r="I3194">
        <v>99</v>
      </c>
      <c r="J3194">
        <v>999</v>
      </c>
      <c r="K3194">
        <v>99</v>
      </c>
      <c r="L3194">
        <v>99</v>
      </c>
      <c r="M3194">
        <v>99</v>
      </c>
      <c r="N3194">
        <v>99</v>
      </c>
      <c r="O3194">
        <v>9</v>
      </c>
      <c r="P3194">
        <v>4203</v>
      </c>
      <c r="R3194">
        <v>0</v>
      </c>
    </row>
    <row r="3195" spans="1:38" x14ac:dyDescent="0.5">
      <c r="A3195">
        <v>14</v>
      </c>
      <c r="B3195">
        <v>1356</v>
      </c>
      <c r="C3195">
        <v>2014</v>
      </c>
      <c r="D3195">
        <v>99</v>
      </c>
      <c r="E3195">
        <v>99</v>
      </c>
      <c r="F3195">
        <v>99</v>
      </c>
      <c r="G3195">
        <v>99</v>
      </c>
      <c r="H3195">
        <v>99</v>
      </c>
      <c r="I3195">
        <v>99</v>
      </c>
      <c r="J3195">
        <v>999</v>
      </c>
      <c r="K3195">
        <v>99</v>
      </c>
      <c r="L3195">
        <v>99</v>
      </c>
      <c r="M3195">
        <v>99</v>
      </c>
      <c r="N3195">
        <v>99</v>
      </c>
      <c r="O3195">
        <v>9</v>
      </c>
      <c r="P3195">
        <v>4203</v>
      </c>
      <c r="R3195">
        <v>0</v>
      </c>
    </row>
    <row r="3196" spans="1:38" x14ac:dyDescent="0.5">
      <c r="A3196">
        <v>14</v>
      </c>
      <c r="B3196">
        <v>1357</v>
      </c>
      <c r="C3196">
        <v>2015</v>
      </c>
      <c r="D3196">
        <v>99</v>
      </c>
      <c r="E3196">
        <v>99</v>
      </c>
      <c r="F3196">
        <v>99</v>
      </c>
      <c r="G3196">
        <v>99</v>
      </c>
      <c r="H3196">
        <v>99</v>
      </c>
      <c r="I3196">
        <v>99</v>
      </c>
      <c r="J3196">
        <v>999</v>
      </c>
      <c r="K3196">
        <v>99</v>
      </c>
      <c r="L3196">
        <v>99</v>
      </c>
      <c r="M3196">
        <v>99</v>
      </c>
      <c r="N3196">
        <v>99</v>
      </c>
      <c r="O3196">
        <v>9</v>
      </c>
      <c r="P3196">
        <v>4203</v>
      </c>
      <c r="R3196">
        <v>0</v>
      </c>
    </row>
    <row r="3197" spans="1:38" x14ac:dyDescent="0.5">
      <c r="A3197">
        <v>14</v>
      </c>
      <c r="B3197">
        <v>1358</v>
      </c>
      <c r="C3197">
        <v>2016</v>
      </c>
      <c r="D3197">
        <v>99</v>
      </c>
      <c r="E3197">
        <v>99</v>
      </c>
      <c r="F3197">
        <v>99</v>
      </c>
      <c r="G3197">
        <v>99</v>
      </c>
      <c r="H3197">
        <v>99</v>
      </c>
      <c r="I3197">
        <v>99</v>
      </c>
      <c r="J3197">
        <v>999</v>
      </c>
      <c r="K3197">
        <v>99</v>
      </c>
      <c r="L3197">
        <v>99</v>
      </c>
      <c r="M3197">
        <v>99</v>
      </c>
      <c r="N3197">
        <v>99</v>
      </c>
      <c r="O3197">
        <v>9</v>
      </c>
      <c r="P3197">
        <v>4203</v>
      </c>
      <c r="R3197">
        <v>0</v>
      </c>
    </row>
    <row r="3198" spans="1:38" x14ac:dyDescent="0.5">
      <c r="A3198">
        <v>14</v>
      </c>
      <c r="B3198">
        <v>1359</v>
      </c>
      <c r="C3198">
        <v>2017</v>
      </c>
      <c r="D3198">
        <v>99</v>
      </c>
      <c r="E3198">
        <v>99</v>
      </c>
      <c r="F3198">
        <v>99</v>
      </c>
      <c r="G3198">
        <v>99</v>
      </c>
      <c r="H3198">
        <v>99</v>
      </c>
      <c r="I3198">
        <v>99</v>
      </c>
      <c r="J3198">
        <v>999</v>
      </c>
      <c r="K3198">
        <v>99</v>
      </c>
      <c r="L3198">
        <v>99</v>
      </c>
      <c r="M3198">
        <v>99</v>
      </c>
      <c r="N3198">
        <v>99</v>
      </c>
      <c r="O3198">
        <v>9</v>
      </c>
      <c r="P3198">
        <v>4203</v>
      </c>
      <c r="R3198">
        <v>0</v>
      </c>
    </row>
    <row r="3199" spans="1:38" x14ac:dyDescent="0.5">
      <c r="A3199">
        <v>14</v>
      </c>
      <c r="B3199">
        <v>1360</v>
      </c>
      <c r="C3199">
        <v>2018</v>
      </c>
      <c r="D3199">
        <v>99</v>
      </c>
      <c r="E3199">
        <v>99</v>
      </c>
      <c r="F3199">
        <v>99</v>
      </c>
      <c r="G3199">
        <v>99</v>
      </c>
      <c r="H3199">
        <v>99</v>
      </c>
      <c r="I3199">
        <v>99</v>
      </c>
      <c r="J3199">
        <v>999</v>
      </c>
      <c r="K3199">
        <v>99</v>
      </c>
      <c r="L3199">
        <v>99</v>
      </c>
      <c r="M3199">
        <v>99</v>
      </c>
      <c r="N3199">
        <v>99</v>
      </c>
      <c r="O3199">
        <v>9</v>
      </c>
      <c r="P3199">
        <v>4203</v>
      </c>
      <c r="R3199">
        <v>0</v>
      </c>
    </row>
    <row r="3200" spans="1:38" x14ac:dyDescent="0.5">
      <c r="A3200">
        <v>14</v>
      </c>
      <c r="B3200">
        <v>1361</v>
      </c>
      <c r="C3200">
        <v>2019</v>
      </c>
      <c r="D3200">
        <v>99</v>
      </c>
      <c r="E3200">
        <v>99</v>
      </c>
      <c r="F3200">
        <v>99</v>
      </c>
      <c r="G3200">
        <v>99</v>
      </c>
      <c r="H3200">
        <v>99</v>
      </c>
      <c r="I3200">
        <v>99</v>
      </c>
      <c r="J3200">
        <v>999</v>
      </c>
      <c r="K3200">
        <v>99</v>
      </c>
      <c r="L3200">
        <v>99</v>
      </c>
      <c r="M3200">
        <v>99</v>
      </c>
      <c r="N3200">
        <v>99</v>
      </c>
      <c r="O3200">
        <v>9</v>
      </c>
      <c r="P3200">
        <v>4203</v>
      </c>
      <c r="R3200">
        <v>0</v>
      </c>
    </row>
    <row r="3201" spans="1:38" x14ac:dyDescent="0.5">
      <c r="A3201">
        <v>14</v>
      </c>
      <c r="B3201">
        <v>1362</v>
      </c>
      <c r="C3201">
        <v>2020</v>
      </c>
      <c r="D3201">
        <v>99</v>
      </c>
      <c r="E3201">
        <v>99</v>
      </c>
      <c r="F3201">
        <v>99</v>
      </c>
      <c r="G3201">
        <v>99</v>
      </c>
      <c r="H3201">
        <v>99</v>
      </c>
      <c r="I3201">
        <v>99</v>
      </c>
      <c r="J3201">
        <v>999</v>
      </c>
      <c r="K3201">
        <v>99</v>
      </c>
      <c r="L3201">
        <v>99</v>
      </c>
      <c r="M3201">
        <v>99</v>
      </c>
      <c r="N3201">
        <v>99</v>
      </c>
      <c r="O3201">
        <v>9</v>
      </c>
      <c r="P3201">
        <v>4203</v>
      </c>
      <c r="R3201">
        <v>0</v>
      </c>
    </row>
    <row r="3202" spans="1:38" x14ac:dyDescent="0.5">
      <c r="A3202">
        <v>14</v>
      </c>
      <c r="B3202">
        <v>1363</v>
      </c>
      <c r="C3202">
        <v>2021</v>
      </c>
      <c r="D3202">
        <v>99</v>
      </c>
      <c r="E3202">
        <v>99</v>
      </c>
      <c r="F3202">
        <v>99</v>
      </c>
      <c r="G3202">
        <v>99</v>
      </c>
      <c r="H3202">
        <v>99</v>
      </c>
      <c r="I3202">
        <v>99</v>
      </c>
      <c r="J3202">
        <v>999</v>
      </c>
      <c r="K3202">
        <v>99</v>
      </c>
      <c r="L3202">
        <v>99</v>
      </c>
      <c r="M3202">
        <v>99</v>
      </c>
      <c r="N3202">
        <v>99</v>
      </c>
      <c r="O3202">
        <v>9</v>
      </c>
      <c r="P3202">
        <v>4203</v>
      </c>
      <c r="R3202">
        <v>0</v>
      </c>
    </row>
    <row r="3203" spans="1:38" x14ac:dyDescent="0.5">
      <c r="A3203">
        <v>14</v>
      </c>
      <c r="B3203">
        <v>1364</v>
      </c>
      <c r="C3203">
        <v>2022</v>
      </c>
      <c r="D3203">
        <v>99</v>
      </c>
      <c r="E3203">
        <v>99</v>
      </c>
      <c r="F3203">
        <v>99</v>
      </c>
      <c r="G3203">
        <v>99</v>
      </c>
      <c r="H3203">
        <v>99</v>
      </c>
      <c r="I3203">
        <v>99</v>
      </c>
      <c r="J3203">
        <v>999</v>
      </c>
      <c r="K3203">
        <v>99</v>
      </c>
      <c r="L3203">
        <v>99</v>
      </c>
      <c r="M3203">
        <v>99</v>
      </c>
      <c r="N3203">
        <v>99</v>
      </c>
      <c r="O3203">
        <v>9</v>
      </c>
      <c r="P3203">
        <v>4203</v>
      </c>
      <c r="R3203">
        <v>0</v>
      </c>
    </row>
    <row r="3204" spans="1:38" x14ac:dyDescent="0.5">
      <c r="A3204">
        <v>14</v>
      </c>
      <c r="B3204">
        <v>1365</v>
      </c>
      <c r="C3204">
        <v>2012</v>
      </c>
      <c r="D3204">
        <v>99</v>
      </c>
      <c r="E3204">
        <v>99</v>
      </c>
      <c r="F3204">
        <v>99</v>
      </c>
      <c r="G3204">
        <v>99</v>
      </c>
      <c r="H3204">
        <v>99</v>
      </c>
      <c r="I3204">
        <v>99</v>
      </c>
      <c r="J3204">
        <v>999</v>
      </c>
      <c r="K3204">
        <v>99</v>
      </c>
      <c r="L3204">
        <v>99</v>
      </c>
      <c r="M3204">
        <v>99</v>
      </c>
      <c r="N3204">
        <v>99</v>
      </c>
      <c r="O3204">
        <v>9</v>
      </c>
      <c r="P3204">
        <v>4204</v>
      </c>
      <c r="R3204">
        <v>0</v>
      </c>
    </row>
    <row r="3205" spans="1:38" x14ac:dyDescent="0.5">
      <c r="A3205">
        <v>14</v>
      </c>
      <c r="B3205">
        <v>1366</v>
      </c>
      <c r="C3205">
        <v>2013</v>
      </c>
      <c r="D3205">
        <v>99</v>
      </c>
      <c r="E3205">
        <v>99</v>
      </c>
      <c r="F3205">
        <v>99</v>
      </c>
      <c r="G3205">
        <v>99</v>
      </c>
      <c r="H3205">
        <v>99</v>
      </c>
      <c r="I3205">
        <v>99</v>
      </c>
      <c r="J3205">
        <v>999</v>
      </c>
      <c r="K3205">
        <v>99</v>
      </c>
      <c r="L3205">
        <v>99</v>
      </c>
      <c r="M3205">
        <v>99</v>
      </c>
      <c r="N3205">
        <v>99</v>
      </c>
      <c r="O3205">
        <v>9</v>
      </c>
      <c r="P3205">
        <v>4204</v>
      </c>
      <c r="R3205">
        <v>0</v>
      </c>
    </row>
    <row r="3206" spans="1:38" x14ac:dyDescent="0.5">
      <c r="A3206">
        <v>14</v>
      </c>
      <c r="B3206">
        <v>1367</v>
      </c>
      <c r="C3206">
        <v>2014</v>
      </c>
      <c r="D3206">
        <v>99</v>
      </c>
      <c r="E3206">
        <v>99</v>
      </c>
      <c r="F3206">
        <v>99</v>
      </c>
      <c r="G3206">
        <v>99</v>
      </c>
      <c r="H3206">
        <v>99</v>
      </c>
      <c r="I3206">
        <v>99</v>
      </c>
      <c r="J3206">
        <v>999</v>
      </c>
      <c r="K3206">
        <v>99</v>
      </c>
      <c r="L3206">
        <v>99</v>
      </c>
      <c r="M3206">
        <v>99</v>
      </c>
      <c r="N3206">
        <v>99</v>
      </c>
      <c r="O3206">
        <v>9</v>
      </c>
      <c r="P3206">
        <v>4204</v>
      </c>
      <c r="R3206">
        <v>0</v>
      </c>
    </row>
    <row r="3207" spans="1:38" x14ac:dyDescent="0.5">
      <c r="A3207">
        <v>14</v>
      </c>
      <c r="B3207">
        <v>1368</v>
      </c>
      <c r="C3207">
        <v>2015</v>
      </c>
      <c r="D3207">
        <v>99</v>
      </c>
      <c r="E3207">
        <v>99</v>
      </c>
      <c r="F3207">
        <v>99</v>
      </c>
      <c r="G3207">
        <v>99</v>
      </c>
      <c r="H3207">
        <v>99</v>
      </c>
      <c r="I3207">
        <v>99</v>
      </c>
      <c r="J3207">
        <v>999</v>
      </c>
      <c r="K3207">
        <v>99</v>
      </c>
      <c r="L3207">
        <v>99</v>
      </c>
      <c r="M3207">
        <v>99</v>
      </c>
      <c r="N3207">
        <v>99</v>
      </c>
      <c r="O3207">
        <v>9</v>
      </c>
      <c r="P3207">
        <v>4204</v>
      </c>
      <c r="R3207">
        <v>0</v>
      </c>
    </row>
    <row r="3208" spans="1:38" x14ac:dyDescent="0.5">
      <c r="A3208">
        <v>14</v>
      </c>
      <c r="B3208">
        <v>1369</v>
      </c>
      <c r="C3208">
        <v>2016</v>
      </c>
      <c r="D3208">
        <v>99</v>
      </c>
      <c r="E3208">
        <v>99</v>
      </c>
      <c r="F3208">
        <v>99</v>
      </c>
      <c r="G3208">
        <v>99</v>
      </c>
      <c r="H3208">
        <v>99</v>
      </c>
      <c r="I3208">
        <v>99</v>
      </c>
      <c r="J3208">
        <v>999</v>
      </c>
      <c r="K3208">
        <v>99</v>
      </c>
      <c r="L3208">
        <v>99</v>
      </c>
      <c r="M3208">
        <v>99</v>
      </c>
      <c r="N3208">
        <v>99</v>
      </c>
      <c r="O3208">
        <v>9</v>
      </c>
      <c r="P3208">
        <v>4204</v>
      </c>
      <c r="Q3208">
        <v>1</v>
      </c>
      <c r="R3208">
        <v>7</v>
      </c>
      <c r="S3208">
        <v>7</v>
      </c>
      <c r="T3208">
        <v>15.714285714285712</v>
      </c>
      <c r="U3208">
        <v>59.714285714285694</v>
      </c>
      <c r="V3208">
        <v>88.345457359541882</v>
      </c>
      <c r="W3208">
        <v>81.542857142857116</v>
      </c>
      <c r="X3208">
        <v>6.4318087086999602</v>
      </c>
      <c r="Y3208">
        <v>2.9623487647611277</v>
      </c>
      <c r="Z3208">
        <v>-84.43570606522978</v>
      </c>
      <c r="AA3208">
        <v>1.4926646195837596E-2</v>
      </c>
      <c r="AB3208">
        <v>1.4941010883981972E-2</v>
      </c>
      <c r="AC3208">
        <v>0</v>
      </c>
      <c r="AD3208">
        <v>0</v>
      </c>
      <c r="AE3208">
        <v>0</v>
      </c>
      <c r="AF3208">
        <v>0</v>
      </c>
      <c r="AG3208">
        <v>2</v>
      </c>
      <c r="AH3208">
        <v>0</v>
      </c>
      <c r="AI3208">
        <v>0</v>
      </c>
      <c r="AJ3208">
        <v>0</v>
      </c>
      <c r="AK3208">
        <v>0</v>
      </c>
      <c r="AL3208">
        <v>0</v>
      </c>
    </row>
    <row r="3209" spans="1:38" x14ac:dyDescent="0.5">
      <c r="A3209">
        <v>14</v>
      </c>
      <c r="B3209">
        <v>1370</v>
      </c>
      <c r="C3209">
        <v>2017</v>
      </c>
      <c r="D3209">
        <v>99</v>
      </c>
      <c r="E3209">
        <v>99</v>
      </c>
      <c r="F3209">
        <v>99</v>
      </c>
      <c r="G3209">
        <v>99</v>
      </c>
      <c r="H3209">
        <v>99</v>
      </c>
      <c r="I3209">
        <v>99</v>
      </c>
      <c r="J3209">
        <v>999</v>
      </c>
      <c r="K3209">
        <v>99</v>
      </c>
      <c r="L3209">
        <v>99</v>
      </c>
      <c r="M3209">
        <v>99</v>
      </c>
      <c r="N3209">
        <v>99</v>
      </c>
      <c r="O3209">
        <v>9</v>
      </c>
      <c r="P3209">
        <v>4204</v>
      </c>
      <c r="R3209">
        <v>0</v>
      </c>
    </row>
    <row r="3210" spans="1:38" x14ac:dyDescent="0.5">
      <c r="A3210">
        <v>14</v>
      </c>
      <c r="B3210">
        <v>1371</v>
      </c>
      <c r="C3210">
        <v>2018</v>
      </c>
      <c r="D3210">
        <v>99</v>
      </c>
      <c r="E3210">
        <v>99</v>
      </c>
      <c r="F3210">
        <v>99</v>
      </c>
      <c r="G3210">
        <v>99</v>
      </c>
      <c r="H3210">
        <v>99</v>
      </c>
      <c r="I3210">
        <v>99</v>
      </c>
      <c r="J3210">
        <v>999</v>
      </c>
      <c r="K3210">
        <v>99</v>
      </c>
      <c r="L3210">
        <v>99</v>
      </c>
      <c r="M3210">
        <v>99</v>
      </c>
      <c r="N3210">
        <v>99</v>
      </c>
      <c r="O3210">
        <v>9</v>
      </c>
      <c r="P3210">
        <v>4204</v>
      </c>
      <c r="Q3210">
        <v>1</v>
      </c>
      <c r="R3210">
        <v>2</v>
      </c>
      <c r="S3210">
        <v>2</v>
      </c>
      <c r="T3210">
        <v>17</v>
      </c>
      <c r="U3210">
        <v>62.5</v>
      </c>
      <c r="V3210">
        <v>80.606717226435549</v>
      </c>
      <c r="W3210">
        <v>74.400000000000006</v>
      </c>
      <c r="X3210">
        <v>5.5999999999998886</v>
      </c>
      <c r="Y3210">
        <v>0.5</v>
      </c>
      <c r="Z3210">
        <v>99.999999999975984</v>
      </c>
      <c r="AA3210">
        <v>7.9881774973039922E-3</v>
      </c>
      <c r="AB3210">
        <v>7.3990654105228256E-3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</row>
    <row r="3211" spans="1:38" x14ac:dyDescent="0.5">
      <c r="A3211">
        <v>14</v>
      </c>
      <c r="B3211">
        <v>1372</v>
      </c>
      <c r="C3211">
        <v>2019</v>
      </c>
      <c r="D3211">
        <v>99</v>
      </c>
      <c r="E3211">
        <v>99</v>
      </c>
      <c r="F3211">
        <v>99</v>
      </c>
      <c r="G3211">
        <v>99</v>
      </c>
      <c r="H3211">
        <v>99</v>
      </c>
      <c r="I3211">
        <v>99</v>
      </c>
      <c r="J3211">
        <v>999</v>
      </c>
      <c r="K3211">
        <v>99</v>
      </c>
      <c r="L3211">
        <v>99</v>
      </c>
      <c r="M3211">
        <v>99</v>
      </c>
      <c r="N3211">
        <v>99</v>
      </c>
      <c r="O3211">
        <v>9</v>
      </c>
      <c r="P3211">
        <v>4204</v>
      </c>
      <c r="R3211">
        <v>0</v>
      </c>
    </row>
    <row r="3212" spans="1:38" x14ac:dyDescent="0.5">
      <c r="A3212">
        <v>14</v>
      </c>
      <c r="B3212">
        <v>1373</v>
      </c>
      <c r="C3212">
        <v>2020</v>
      </c>
      <c r="D3212">
        <v>99</v>
      </c>
      <c r="E3212">
        <v>99</v>
      </c>
      <c r="F3212">
        <v>99</v>
      </c>
      <c r="G3212">
        <v>99</v>
      </c>
      <c r="H3212">
        <v>99</v>
      </c>
      <c r="I3212">
        <v>99</v>
      </c>
      <c r="J3212">
        <v>999</v>
      </c>
      <c r="K3212">
        <v>99</v>
      </c>
      <c r="L3212">
        <v>99</v>
      </c>
      <c r="M3212">
        <v>99</v>
      </c>
      <c r="N3212">
        <v>99</v>
      </c>
      <c r="O3212">
        <v>9</v>
      </c>
      <c r="P3212">
        <v>4204</v>
      </c>
      <c r="R3212">
        <v>0</v>
      </c>
    </row>
    <row r="3213" spans="1:38" x14ac:dyDescent="0.5">
      <c r="A3213">
        <v>14</v>
      </c>
      <c r="B3213">
        <v>1374</v>
      </c>
      <c r="C3213">
        <v>2021</v>
      </c>
      <c r="D3213">
        <v>99</v>
      </c>
      <c r="E3213">
        <v>99</v>
      </c>
      <c r="F3213">
        <v>99</v>
      </c>
      <c r="G3213">
        <v>99</v>
      </c>
      <c r="H3213">
        <v>99</v>
      </c>
      <c r="I3213">
        <v>99</v>
      </c>
      <c r="J3213">
        <v>999</v>
      </c>
      <c r="K3213">
        <v>99</v>
      </c>
      <c r="L3213">
        <v>99</v>
      </c>
      <c r="M3213">
        <v>99</v>
      </c>
      <c r="N3213">
        <v>99</v>
      </c>
      <c r="O3213">
        <v>9</v>
      </c>
      <c r="P3213">
        <v>4204</v>
      </c>
      <c r="R3213">
        <v>0</v>
      </c>
    </row>
    <row r="3214" spans="1:38" x14ac:dyDescent="0.5">
      <c r="A3214">
        <v>14</v>
      </c>
      <c r="B3214">
        <v>1375</v>
      </c>
      <c r="C3214">
        <v>2022</v>
      </c>
      <c r="D3214">
        <v>99</v>
      </c>
      <c r="E3214">
        <v>99</v>
      </c>
      <c r="F3214">
        <v>99</v>
      </c>
      <c r="G3214">
        <v>99</v>
      </c>
      <c r="H3214">
        <v>99</v>
      </c>
      <c r="I3214">
        <v>99</v>
      </c>
      <c r="J3214">
        <v>999</v>
      </c>
      <c r="K3214">
        <v>99</v>
      </c>
      <c r="L3214">
        <v>99</v>
      </c>
      <c r="M3214">
        <v>99</v>
      </c>
      <c r="N3214">
        <v>99</v>
      </c>
      <c r="O3214">
        <v>9</v>
      </c>
      <c r="P3214">
        <v>4204</v>
      </c>
      <c r="R3214">
        <v>0</v>
      </c>
    </row>
    <row r="3215" spans="1:38" x14ac:dyDescent="0.5">
      <c r="A3215">
        <v>14</v>
      </c>
      <c r="B3215">
        <v>1376</v>
      </c>
      <c r="C3215">
        <v>2012</v>
      </c>
      <c r="D3215">
        <v>99</v>
      </c>
      <c r="E3215">
        <v>99</v>
      </c>
      <c r="F3215">
        <v>99</v>
      </c>
      <c r="G3215">
        <v>99</v>
      </c>
      <c r="H3215">
        <v>99</v>
      </c>
      <c r="I3215">
        <v>99</v>
      </c>
      <c r="J3215">
        <v>999</v>
      </c>
      <c r="K3215">
        <v>99</v>
      </c>
      <c r="L3215">
        <v>99</v>
      </c>
      <c r="M3215">
        <v>99</v>
      </c>
      <c r="N3215">
        <v>99</v>
      </c>
      <c r="O3215">
        <v>9</v>
      </c>
      <c r="P3215">
        <v>4205</v>
      </c>
      <c r="R3215">
        <v>0</v>
      </c>
    </row>
    <row r="3216" spans="1:38" x14ac:dyDescent="0.5">
      <c r="A3216">
        <v>14</v>
      </c>
      <c r="B3216">
        <v>1377</v>
      </c>
      <c r="C3216">
        <v>2013</v>
      </c>
      <c r="D3216">
        <v>99</v>
      </c>
      <c r="E3216">
        <v>99</v>
      </c>
      <c r="F3216">
        <v>99</v>
      </c>
      <c r="G3216">
        <v>99</v>
      </c>
      <c r="H3216">
        <v>99</v>
      </c>
      <c r="I3216">
        <v>99</v>
      </c>
      <c r="J3216">
        <v>999</v>
      </c>
      <c r="K3216">
        <v>99</v>
      </c>
      <c r="L3216">
        <v>99</v>
      </c>
      <c r="M3216">
        <v>99</v>
      </c>
      <c r="N3216">
        <v>99</v>
      </c>
      <c r="O3216">
        <v>9</v>
      </c>
      <c r="P3216">
        <v>4205</v>
      </c>
      <c r="R3216">
        <v>0</v>
      </c>
    </row>
    <row r="3217" spans="1:18" x14ac:dyDescent="0.5">
      <c r="A3217">
        <v>14</v>
      </c>
      <c r="B3217">
        <v>1378</v>
      </c>
      <c r="C3217">
        <v>2014</v>
      </c>
      <c r="D3217">
        <v>99</v>
      </c>
      <c r="E3217">
        <v>99</v>
      </c>
      <c r="F3217">
        <v>99</v>
      </c>
      <c r="G3217">
        <v>99</v>
      </c>
      <c r="H3217">
        <v>99</v>
      </c>
      <c r="I3217">
        <v>99</v>
      </c>
      <c r="J3217">
        <v>999</v>
      </c>
      <c r="K3217">
        <v>99</v>
      </c>
      <c r="L3217">
        <v>99</v>
      </c>
      <c r="M3217">
        <v>99</v>
      </c>
      <c r="N3217">
        <v>99</v>
      </c>
      <c r="O3217">
        <v>9</v>
      </c>
      <c r="P3217">
        <v>4205</v>
      </c>
      <c r="R3217">
        <v>0</v>
      </c>
    </row>
    <row r="3218" spans="1:18" x14ac:dyDescent="0.5">
      <c r="A3218">
        <v>14</v>
      </c>
      <c r="B3218">
        <v>1379</v>
      </c>
      <c r="C3218">
        <v>2015</v>
      </c>
      <c r="D3218">
        <v>99</v>
      </c>
      <c r="E3218">
        <v>99</v>
      </c>
      <c r="F3218">
        <v>99</v>
      </c>
      <c r="G3218">
        <v>99</v>
      </c>
      <c r="H3218">
        <v>99</v>
      </c>
      <c r="I3218">
        <v>99</v>
      </c>
      <c r="J3218">
        <v>999</v>
      </c>
      <c r="K3218">
        <v>99</v>
      </c>
      <c r="L3218">
        <v>99</v>
      </c>
      <c r="M3218">
        <v>99</v>
      </c>
      <c r="N3218">
        <v>99</v>
      </c>
      <c r="O3218">
        <v>9</v>
      </c>
      <c r="P3218">
        <v>4205</v>
      </c>
      <c r="R3218">
        <v>0</v>
      </c>
    </row>
    <row r="3219" spans="1:18" x14ac:dyDescent="0.5">
      <c r="A3219">
        <v>14</v>
      </c>
      <c r="B3219">
        <v>1380</v>
      </c>
      <c r="C3219">
        <v>2016</v>
      </c>
      <c r="D3219">
        <v>99</v>
      </c>
      <c r="E3219">
        <v>99</v>
      </c>
      <c r="F3219">
        <v>99</v>
      </c>
      <c r="G3219">
        <v>99</v>
      </c>
      <c r="H3219">
        <v>99</v>
      </c>
      <c r="I3219">
        <v>99</v>
      </c>
      <c r="J3219">
        <v>999</v>
      </c>
      <c r="K3219">
        <v>99</v>
      </c>
      <c r="L3219">
        <v>99</v>
      </c>
      <c r="M3219">
        <v>99</v>
      </c>
      <c r="N3219">
        <v>99</v>
      </c>
      <c r="O3219">
        <v>9</v>
      </c>
      <c r="P3219">
        <v>4205</v>
      </c>
      <c r="R3219">
        <v>0</v>
      </c>
    </row>
    <row r="3220" spans="1:18" x14ac:dyDescent="0.5">
      <c r="A3220">
        <v>14</v>
      </c>
      <c r="B3220">
        <v>1381</v>
      </c>
      <c r="C3220">
        <v>2017</v>
      </c>
      <c r="D3220">
        <v>99</v>
      </c>
      <c r="E3220">
        <v>99</v>
      </c>
      <c r="F3220">
        <v>99</v>
      </c>
      <c r="G3220">
        <v>99</v>
      </c>
      <c r="H3220">
        <v>99</v>
      </c>
      <c r="I3220">
        <v>99</v>
      </c>
      <c r="J3220">
        <v>999</v>
      </c>
      <c r="K3220">
        <v>99</v>
      </c>
      <c r="L3220">
        <v>99</v>
      </c>
      <c r="M3220">
        <v>99</v>
      </c>
      <c r="N3220">
        <v>99</v>
      </c>
      <c r="O3220">
        <v>9</v>
      </c>
      <c r="P3220">
        <v>4205</v>
      </c>
      <c r="R3220">
        <v>0</v>
      </c>
    </row>
    <row r="3221" spans="1:18" x14ac:dyDescent="0.5">
      <c r="A3221">
        <v>14</v>
      </c>
      <c r="B3221">
        <v>1382</v>
      </c>
      <c r="C3221">
        <v>2018</v>
      </c>
      <c r="D3221">
        <v>99</v>
      </c>
      <c r="E3221">
        <v>99</v>
      </c>
      <c r="F3221">
        <v>99</v>
      </c>
      <c r="G3221">
        <v>99</v>
      </c>
      <c r="H3221">
        <v>99</v>
      </c>
      <c r="I3221">
        <v>99</v>
      </c>
      <c r="J3221">
        <v>999</v>
      </c>
      <c r="K3221">
        <v>99</v>
      </c>
      <c r="L3221">
        <v>99</v>
      </c>
      <c r="M3221">
        <v>99</v>
      </c>
      <c r="N3221">
        <v>99</v>
      </c>
      <c r="O3221">
        <v>9</v>
      </c>
      <c r="P3221">
        <v>4205</v>
      </c>
      <c r="R3221">
        <v>0</v>
      </c>
    </row>
    <row r="3222" spans="1:18" x14ac:dyDescent="0.5">
      <c r="A3222">
        <v>14</v>
      </c>
      <c r="B3222">
        <v>1383</v>
      </c>
      <c r="C3222">
        <v>2019</v>
      </c>
      <c r="D3222">
        <v>99</v>
      </c>
      <c r="E3222">
        <v>99</v>
      </c>
      <c r="F3222">
        <v>99</v>
      </c>
      <c r="G3222">
        <v>99</v>
      </c>
      <c r="H3222">
        <v>99</v>
      </c>
      <c r="I3222">
        <v>99</v>
      </c>
      <c r="J3222">
        <v>999</v>
      </c>
      <c r="K3222">
        <v>99</v>
      </c>
      <c r="L3222">
        <v>99</v>
      </c>
      <c r="M3222">
        <v>99</v>
      </c>
      <c r="N3222">
        <v>99</v>
      </c>
      <c r="O3222">
        <v>9</v>
      </c>
      <c r="P3222">
        <v>4205</v>
      </c>
      <c r="R3222">
        <v>0</v>
      </c>
    </row>
    <row r="3223" spans="1:18" x14ac:dyDescent="0.5">
      <c r="A3223">
        <v>14</v>
      </c>
      <c r="B3223">
        <v>1384</v>
      </c>
      <c r="C3223">
        <v>2020</v>
      </c>
      <c r="D3223">
        <v>99</v>
      </c>
      <c r="E3223">
        <v>99</v>
      </c>
      <c r="F3223">
        <v>99</v>
      </c>
      <c r="G3223">
        <v>99</v>
      </c>
      <c r="H3223">
        <v>99</v>
      </c>
      <c r="I3223">
        <v>99</v>
      </c>
      <c r="J3223">
        <v>999</v>
      </c>
      <c r="K3223">
        <v>99</v>
      </c>
      <c r="L3223">
        <v>99</v>
      </c>
      <c r="M3223">
        <v>99</v>
      </c>
      <c r="N3223">
        <v>99</v>
      </c>
      <c r="O3223">
        <v>9</v>
      </c>
      <c r="P3223">
        <v>4205</v>
      </c>
      <c r="R3223">
        <v>0</v>
      </c>
    </row>
    <row r="3224" spans="1:18" x14ac:dyDescent="0.5">
      <c r="A3224">
        <v>14</v>
      </c>
      <c r="B3224">
        <v>1385</v>
      </c>
      <c r="C3224">
        <v>2021</v>
      </c>
      <c r="D3224">
        <v>99</v>
      </c>
      <c r="E3224">
        <v>99</v>
      </c>
      <c r="F3224">
        <v>99</v>
      </c>
      <c r="G3224">
        <v>99</v>
      </c>
      <c r="H3224">
        <v>99</v>
      </c>
      <c r="I3224">
        <v>99</v>
      </c>
      <c r="J3224">
        <v>999</v>
      </c>
      <c r="K3224">
        <v>99</v>
      </c>
      <c r="L3224">
        <v>99</v>
      </c>
      <c r="M3224">
        <v>99</v>
      </c>
      <c r="N3224">
        <v>99</v>
      </c>
      <c r="O3224">
        <v>9</v>
      </c>
      <c r="P3224">
        <v>4205</v>
      </c>
      <c r="R3224">
        <v>0</v>
      </c>
    </row>
    <row r="3225" spans="1:18" x14ac:dyDescent="0.5">
      <c r="A3225">
        <v>14</v>
      </c>
      <c r="B3225">
        <v>1386</v>
      </c>
      <c r="C3225">
        <v>2022</v>
      </c>
      <c r="D3225">
        <v>99</v>
      </c>
      <c r="E3225">
        <v>99</v>
      </c>
      <c r="F3225">
        <v>99</v>
      </c>
      <c r="G3225">
        <v>99</v>
      </c>
      <c r="H3225">
        <v>99</v>
      </c>
      <c r="I3225">
        <v>99</v>
      </c>
      <c r="J3225">
        <v>999</v>
      </c>
      <c r="K3225">
        <v>99</v>
      </c>
      <c r="L3225">
        <v>99</v>
      </c>
      <c r="M3225">
        <v>99</v>
      </c>
      <c r="N3225">
        <v>99</v>
      </c>
      <c r="O3225">
        <v>9</v>
      </c>
      <c r="P3225">
        <v>4205</v>
      </c>
      <c r="R3225">
        <v>0</v>
      </c>
    </row>
    <row r="3226" spans="1:18" x14ac:dyDescent="0.5">
      <c r="A3226">
        <v>14</v>
      </c>
      <c r="B3226">
        <v>1387</v>
      </c>
      <c r="C3226">
        <v>2012</v>
      </c>
      <c r="D3226">
        <v>99</v>
      </c>
      <c r="E3226">
        <v>99</v>
      </c>
      <c r="F3226">
        <v>99</v>
      </c>
      <c r="G3226">
        <v>99</v>
      </c>
      <c r="H3226">
        <v>99</v>
      </c>
      <c r="I3226">
        <v>99</v>
      </c>
      <c r="J3226">
        <v>999</v>
      </c>
      <c r="K3226">
        <v>99</v>
      </c>
      <c r="L3226">
        <v>99</v>
      </c>
      <c r="M3226">
        <v>99</v>
      </c>
      <c r="N3226">
        <v>99</v>
      </c>
      <c r="O3226">
        <v>9</v>
      </c>
      <c r="P3226">
        <v>4206</v>
      </c>
      <c r="R3226">
        <v>0</v>
      </c>
    </row>
    <row r="3227" spans="1:18" x14ac:dyDescent="0.5">
      <c r="A3227">
        <v>14</v>
      </c>
      <c r="B3227">
        <v>1388</v>
      </c>
      <c r="C3227">
        <v>2013</v>
      </c>
      <c r="D3227">
        <v>99</v>
      </c>
      <c r="E3227">
        <v>99</v>
      </c>
      <c r="F3227">
        <v>99</v>
      </c>
      <c r="G3227">
        <v>99</v>
      </c>
      <c r="H3227">
        <v>99</v>
      </c>
      <c r="I3227">
        <v>99</v>
      </c>
      <c r="J3227">
        <v>999</v>
      </c>
      <c r="K3227">
        <v>99</v>
      </c>
      <c r="L3227">
        <v>99</v>
      </c>
      <c r="M3227">
        <v>99</v>
      </c>
      <c r="N3227">
        <v>99</v>
      </c>
      <c r="O3227">
        <v>9</v>
      </c>
      <c r="P3227">
        <v>4206</v>
      </c>
      <c r="R3227">
        <v>0</v>
      </c>
    </row>
    <row r="3228" spans="1:18" x14ac:dyDescent="0.5">
      <c r="A3228">
        <v>14</v>
      </c>
      <c r="B3228">
        <v>1389</v>
      </c>
      <c r="C3228">
        <v>2014</v>
      </c>
      <c r="D3228">
        <v>99</v>
      </c>
      <c r="E3228">
        <v>99</v>
      </c>
      <c r="F3228">
        <v>99</v>
      </c>
      <c r="G3228">
        <v>99</v>
      </c>
      <c r="H3228">
        <v>99</v>
      </c>
      <c r="I3228">
        <v>99</v>
      </c>
      <c r="J3228">
        <v>999</v>
      </c>
      <c r="K3228">
        <v>99</v>
      </c>
      <c r="L3228">
        <v>99</v>
      </c>
      <c r="M3228">
        <v>99</v>
      </c>
      <c r="N3228">
        <v>99</v>
      </c>
      <c r="O3228">
        <v>9</v>
      </c>
      <c r="P3228">
        <v>4206</v>
      </c>
      <c r="R3228">
        <v>0</v>
      </c>
    </row>
    <row r="3229" spans="1:18" x14ac:dyDescent="0.5">
      <c r="A3229">
        <v>14</v>
      </c>
      <c r="B3229">
        <v>1390</v>
      </c>
      <c r="C3229">
        <v>2015</v>
      </c>
      <c r="D3229">
        <v>99</v>
      </c>
      <c r="E3229">
        <v>99</v>
      </c>
      <c r="F3229">
        <v>99</v>
      </c>
      <c r="G3229">
        <v>99</v>
      </c>
      <c r="H3229">
        <v>99</v>
      </c>
      <c r="I3229">
        <v>99</v>
      </c>
      <c r="J3229">
        <v>999</v>
      </c>
      <c r="K3229">
        <v>99</v>
      </c>
      <c r="L3229">
        <v>99</v>
      </c>
      <c r="M3229">
        <v>99</v>
      </c>
      <c r="N3229">
        <v>99</v>
      </c>
      <c r="O3229">
        <v>9</v>
      </c>
      <c r="P3229">
        <v>4206</v>
      </c>
      <c r="R3229">
        <v>0</v>
      </c>
    </row>
    <row r="3230" spans="1:18" x14ac:dyDescent="0.5">
      <c r="A3230">
        <v>14</v>
      </c>
      <c r="B3230">
        <v>1391</v>
      </c>
      <c r="C3230">
        <v>2016</v>
      </c>
      <c r="D3230">
        <v>99</v>
      </c>
      <c r="E3230">
        <v>99</v>
      </c>
      <c r="F3230">
        <v>99</v>
      </c>
      <c r="G3230">
        <v>99</v>
      </c>
      <c r="H3230">
        <v>99</v>
      </c>
      <c r="I3230">
        <v>99</v>
      </c>
      <c r="J3230">
        <v>999</v>
      </c>
      <c r="K3230">
        <v>99</v>
      </c>
      <c r="L3230">
        <v>99</v>
      </c>
      <c r="M3230">
        <v>99</v>
      </c>
      <c r="N3230">
        <v>99</v>
      </c>
      <c r="O3230">
        <v>9</v>
      </c>
      <c r="P3230">
        <v>4206</v>
      </c>
      <c r="R3230">
        <v>0</v>
      </c>
    </row>
    <row r="3231" spans="1:18" x14ac:dyDescent="0.5">
      <c r="A3231">
        <v>14</v>
      </c>
      <c r="B3231">
        <v>1392</v>
      </c>
      <c r="C3231">
        <v>2017</v>
      </c>
      <c r="D3231">
        <v>99</v>
      </c>
      <c r="E3231">
        <v>99</v>
      </c>
      <c r="F3231">
        <v>99</v>
      </c>
      <c r="G3231">
        <v>99</v>
      </c>
      <c r="H3231">
        <v>99</v>
      </c>
      <c r="I3231">
        <v>99</v>
      </c>
      <c r="J3231">
        <v>999</v>
      </c>
      <c r="K3231">
        <v>99</v>
      </c>
      <c r="L3231">
        <v>99</v>
      </c>
      <c r="M3231">
        <v>99</v>
      </c>
      <c r="N3231">
        <v>99</v>
      </c>
      <c r="O3231">
        <v>9</v>
      </c>
      <c r="P3231">
        <v>4206</v>
      </c>
      <c r="R3231">
        <v>0</v>
      </c>
    </row>
    <row r="3232" spans="1:18" x14ac:dyDescent="0.5">
      <c r="A3232">
        <v>14</v>
      </c>
      <c r="B3232">
        <v>1393</v>
      </c>
      <c r="C3232">
        <v>2018</v>
      </c>
      <c r="D3232">
        <v>99</v>
      </c>
      <c r="E3232">
        <v>99</v>
      </c>
      <c r="F3232">
        <v>99</v>
      </c>
      <c r="G3232">
        <v>99</v>
      </c>
      <c r="H3232">
        <v>99</v>
      </c>
      <c r="I3232">
        <v>99</v>
      </c>
      <c r="J3232">
        <v>999</v>
      </c>
      <c r="K3232">
        <v>99</v>
      </c>
      <c r="L3232">
        <v>99</v>
      </c>
      <c r="M3232">
        <v>99</v>
      </c>
      <c r="N3232">
        <v>99</v>
      </c>
      <c r="O3232">
        <v>9</v>
      </c>
      <c r="P3232">
        <v>4206</v>
      </c>
      <c r="R3232">
        <v>0</v>
      </c>
    </row>
    <row r="3233" spans="1:18" x14ac:dyDescent="0.5">
      <c r="A3233">
        <v>14</v>
      </c>
      <c r="B3233">
        <v>1394</v>
      </c>
      <c r="C3233">
        <v>2019</v>
      </c>
      <c r="D3233">
        <v>99</v>
      </c>
      <c r="E3233">
        <v>99</v>
      </c>
      <c r="F3233">
        <v>99</v>
      </c>
      <c r="G3233">
        <v>99</v>
      </c>
      <c r="H3233">
        <v>99</v>
      </c>
      <c r="I3233">
        <v>99</v>
      </c>
      <c r="J3233">
        <v>999</v>
      </c>
      <c r="K3233">
        <v>99</v>
      </c>
      <c r="L3233">
        <v>99</v>
      </c>
      <c r="M3233">
        <v>99</v>
      </c>
      <c r="N3233">
        <v>99</v>
      </c>
      <c r="O3233">
        <v>9</v>
      </c>
      <c r="P3233">
        <v>4206</v>
      </c>
      <c r="R3233">
        <v>0</v>
      </c>
    </row>
    <row r="3234" spans="1:18" x14ac:dyDescent="0.5">
      <c r="A3234">
        <v>14</v>
      </c>
      <c r="B3234">
        <v>1395</v>
      </c>
      <c r="C3234">
        <v>2020</v>
      </c>
      <c r="D3234">
        <v>99</v>
      </c>
      <c r="E3234">
        <v>99</v>
      </c>
      <c r="F3234">
        <v>99</v>
      </c>
      <c r="G3234">
        <v>99</v>
      </c>
      <c r="H3234">
        <v>99</v>
      </c>
      <c r="I3234">
        <v>99</v>
      </c>
      <c r="J3234">
        <v>999</v>
      </c>
      <c r="K3234">
        <v>99</v>
      </c>
      <c r="L3234">
        <v>99</v>
      </c>
      <c r="M3234">
        <v>99</v>
      </c>
      <c r="N3234">
        <v>99</v>
      </c>
      <c r="O3234">
        <v>9</v>
      </c>
      <c r="P3234">
        <v>4206</v>
      </c>
      <c r="R3234">
        <v>0</v>
      </c>
    </row>
    <row r="3235" spans="1:18" x14ac:dyDescent="0.5">
      <c r="A3235">
        <v>14</v>
      </c>
      <c r="B3235">
        <v>1396</v>
      </c>
      <c r="C3235">
        <v>2021</v>
      </c>
      <c r="D3235">
        <v>99</v>
      </c>
      <c r="E3235">
        <v>99</v>
      </c>
      <c r="F3235">
        <v>99</v>
      </c>
      <c r="G3235">
        <v>99</v>
      </c>
      <c r="H3235">
        <v>99</v>
      </c>
      <c r="I3235">
        <v>99</v>
      </c>
      <c r="J3235">
        <v>999</v>
      </c>
      <c r="K3235">
        <v>99</v>
      </c>
      <c r="L3235">
        <v>99</v>
      </c>
      <c r="M3235">
        <v>99</v>
      </c>
      <c r="N3235">
        <v>99</v>
      </c>
      <c r="O3235">
        <v>9</v>
      </c>
      <c r="P3235">
        <v>4206</v>
      </c>
      <c r="R3235">
        <v>0</v>
      </c>
    </row>
    <row r="3236" spans="1:18" x14ac:dyDescent="0.5">
      <c r="A3236">
        <v>14</v>
      </c>
      <c r="B3236">
        <v>1397</v>
      </c>
      <c r="C3236">
        <v>2022</v>
      </c>
      <c r="D3236">
        <v>99</v>
      </c>
      <c r="E3236">
        <v>99</v>
      </c>
      <c r="F3236">
        <v>99</v>
      </c>
      <c r="G3236">
        <v>99</v>
      </c>
      <c r="H3236">
        <v>99</v>
      </c>
      <c r="I3236">
        <v>99</v>
      </c>
      <c r="J3236">
        <v>999</v>
      </c>
      <c r="K3236">
        <v>99</v>
      </c>
      <c r="L3236">
        <v>99</v>
      </c>
      <c r="M3236">
        <v>99</v>
      </c>
      <c r="N3236">
        <v>99</v>
      </c>
      <c r="O3236">
        <v>9</v>
      </c>
      <c r="P3236">
        <v>4206</v>
      </c>
      <c r="R3236">
        <v>0</v>
      </c>
    </row>
    <row r="3237" spans="1:18" x14ac:dyDescent="0.5">
      <c r="A3237">
        <v>14</v>
      </c>
      <c r="B3237">
        <v>1398</v>
      </c>
      <c r="C3237">
        <v>2012</v>
      </c>
      <c r="D3237">
        <v>99</v>
      </c>
      <c r="E3237">
        <v>99</v>
      </c>
      <c r="F3237">
        <v>99</v>
      </c>
      <c r="G3237">
        <v>99</v>
      </c>
      <c r="H3237">
        <v>99</v>
      </c>
      <c r="I3237">
        <v>99</v>
      </c>
      <c r="J3237">
        <v>999</v>
      </c>
      <c r="K3237">
        <v>99</v>
      </c>
      <c r="L3237">
        <v>99</v>
      </c>
      <c r="M3237">
        <v>99</v>
      </c>
      <c r="N3237">
        <v>99</v>
      </c>
      <c r="O3237">
        <v>9</v>
      </c>
      <c r="P3237">
        <v>4207</v>
      </c>
      <c r="R3237">
        <v>0</v>
      </c>
    </row>
    <row r="3238" spans="1:18" x14ac:dyDescent="0.5">
      <c r="A3238">
        <v>14</v>
      </c>
      <c r="B3238">
        <v>1399</v>
      </c>
      <c r="C3238">
        <v>2013</v>
      </c>
      <c r="D3238">
        <v>99</v>
      </c>
      <c r="E3238">
        <v>99</v>
      </c>
      <c r="F3238">
        <v>99</v>
      </c>
      <c r="G3238">
        <v>99</v>
      </c>
      <c r="H3238">
        <v>99</v>
      </c>
      <c r="I3238">
        <v>99</v>
      </c>
      <c r="J3238">
        <v>999</v>
      </c>
      <c r="K3238">
        <v>99</v>
      </c>
      <c r="L3238">
        <v>99</v>
      </c>
      <c r="M3238">
        <v>99</v>
      </c>
      <c r="N3238">
        <v>99</v>
      </c>
      <c r="O3238">
        <v>9</v>
      </c>
      <c r="P3238">
        <v>4207</v>
      </c>
      <c r="R3238">
        <v>0</v>
      </c>
    </row>
    <row r="3239" spans="1:18" x14ac:dyDescent="0.5">
      <c r="A3239">
        <v>14</v>
      </c>
      <c r="B3239">
        <v>1400</v>
      </c>
      <c r="C3239">
        <v>2014</v>
      </c>
      <c r="D3239">
        <v>99</v>
      </c>
      <c r="E3239">
        <v>99</v>
      </c>
      <c r="F3239">
        <v>99</v>
      </c>
      <c r="G3239">
        <v>99</v>
      </c>
      <c r="H3239">
        <v>99</v>
      </c>
      <c r="I3239">
        <v>99</v>
      </c>
      <c r="J3239">
        <v>999</v>
      </c>
      <c r="K3239">
        <v>99</v>
      </c>
      <c r="L3239">
        <v>99</v>
      </c>
      <c r="M3239">
        <v>99</v>
      </c>
      <c r="N3239">
        <v>99</v>
      </c>
      <c r="O3239">
        <v>9</v>
      </c>
      <c r="P3239">
        <v>4207</v>
      </c>
      <c r="R3239">
        <v>0</v>
      </c>
    </row>
    <row r="3240" spans="1:18" x14ac:dyDescent="0.5">
      <c r="A3240">
        <v>14</v>
      </c>
      <c r="B3240">
        <v>1401</v>
      </c>
      <c r="C3240">
        <v>2015</v>
      </c>
      <c r="D3240">
        <v>99</v>
      </c>
      <c r="E3240">
        <v>99</v>
      </c>
      <c r="F3240">
        <v>99</v>
      </c>
      <c r="G3240">
        <v>99</v>
      </c>
      <c r="H3240">
        <v>99</v>
      </c>
      <c r="I3240">
        <v>99</v>
      </c>
      <c r="J3240">
        <v>999</v>
      </c>
      <c r="K3240">
        <v>99</v>
      </c>
      <c r="L3240">
        <v>99</v>
      </c>
      <c r="M3240">
        <v>99</v>
      </c>
      <c r="N3240">
        <v>99</v>
      </c>
      <c r="O3240">
        <v>9</v>
      </c>
      <c r="P3240">
        <v>4207</v>
      </c>
      <c r="R3240">
        <v>0</v>
      </c>
    </row>
    <row r="3241" spans="1:18" x14ac:dyDescent="0.5">
      <c r="A3241">
        <v>14</v>
      </c>
      <c r="B3241">
        <v>1402</v>
      </c>
      <c r="C3241">
        <v>2016</v>
      </c>
      <c r="D3241">
        <v>99</v>
      </c>
      <c r="E3241">
        <v>99</v>
      </c>
      <c r="F3241">
        <v>99</v>
      </c>
      <c r="G3241">
        <v>99</v>
      </c>
      <c r="H3241">
        <v>99</v>
      </c>
      <c r="I3241">
        <v>99</v>
      </c>
      <c r="J3241">
        <v>999</v>
      </c>
      <c r="K3241">
        <v>99</v>
      </c>
      <c r="L3241">
        <v>99</v>
      </c>
      <c r="M3241">
        <v>99</v>
      </c>
      <c r="N3241">
        <v>99</v>
      </c>
      <c r="O3241">
        <v>9</v>
      </c>
      <c r="P3241">
        <v>4207</v>
      </c>
      <c r="R3241">
        <v>0</v>
      </c>
    </row>
    <row r="3242" spans="1:18" x14ac:dyDescent="0.5">
      <c r="A3242">
        <v>14</v>
      </c>
      <c r="B3242">
        <v>1403</v>
      </c>
      <c r="C3242">
        <v>2017</v>
      </c>
      <c r="D3242">
        <v>99</v>
      </c>
      <c r="E3242">
        <v>99</v>
      </c>
      <c r="F3242">
        <v>99</v>
      </c>
      <c r="G3242">
        <v>99</v>
      </c>
      <c r="H3242">
        <v>99</v>
      </c>
      <c r="I3242">
        <v>99</v>
      </c>
      <c r="J3242">
        <v>999</v>
      </c>
      <c r="K3242">
        <v>99</v>
      </c>
      <c r="L3242">
        <v>99</v>
      </c>
      <c r="M3242">
        <v>99</v>
      </c>
      <c r="N3242">
        <v>99</v>
      </c>
      <c r="O3242">
        <v>9</v>
      </c>
      <c r="P3242">
        <v>4207</v>
      </c>
      <c r="R3242">
        <v>0</v>
      </c>
    </row>
    <row r="3243" spans="1:18" x14ac:dyDescent="0.5">
      <c r="A3243">
        <v>14</v>
      </c>
      <c r="B3243">
        <v>1404</v>
      </c>
      <c r="C3243">
        <v>2018</v>
      </c>
      <c r="D3243">
        <v>99</v>
      </c>
      <c r="E3243">
        <v>99</v>
      </c>
      <c r="F3243">
        <v>99</v>
      </c>
      <c r="G3243">
        <v>99</v>
      </c>
      <c r="H3243">
        <v>99</v>
      </c>
      <c r="I3243">
        <v>99</v>
      </c>
      <c r="J3243">
        <v>999</v>
      </c>
      <c r="K3243">
        <v>99</v>
      </c>
      <c r="L3243">
        <v>99</v>
      </c>
      <c r="M3243">
        <v>99</v>
      </c>
      <c r="N3243">
        <v>99</v>
      </c>
      <c r="O3243">
        <v>9</v>
      </c>
      <c r="P3243">
        <v>4207</v>
      </c>
      <c r="R3243">
        <v>0</v>
      </c>
    </row>
    <row r="3244" spans="1:18" x14ac:dyDescent="0.5">
      <c r="A3244">
        <v>14</v>
      </c>
      <c r="B3244">
        <v>1405</v>
      </c>
      <c r="C3244">
        <v>2019</v>
      </c>
      <c r="D3244">
        <v>99</v>
      </c>
      <c r="E3244">
        <v>99</v>
      </c>
      <c r="F3244">
        <v>99</v>
      </c>
      <c r="G3244">
        <v>99</v>
      </c>
      <c r="H3244">
        <v>99</v>
      </c>
      <c r="I3244">
        <v>99</v>
      </c>
      <c r="J3244">
        <v>999</v>
      </c>
      <c r="K3244">
        <v>99</v>
      </c>
      <c r="L3244">
        <v>99</v>
      </c>
      <c r="M3244">
        <v>99</v>
      </c>
      <c r="N3244">
        <v>99</v>
      </c>
      <c r="O3244">
        <v>9</v>
      </c>
      <c r="P3244">
        <v>4207</v>
      </c>
      <c r="R3244">
        <v>0</v>
      </c>
    </row>
    <row r="3245" spans="1:18" x14ac:dyDescent="0.5">
      <c r="A3245">
        <v>14</v>
      </c>
      <c r="B3245">
        <v>1406</v>
      </c>
      <c r="C3245">
        <v>2020</v>
      </c>
      <c r="D3245">
        <v>99</v>
      </c>
      <c r="E3245">
        <v>99</v>
      </c>
      <c r="F3245">
        <v>99</v>
      </c>
      <c r="G3245">
        <v>99</v>
      </c>
      <c r="H3245">
        <v>99</v>
      </c>
      <c r="I3245">
        <v>99</v>
      </c>
      <c r="J3245">
        <v>999</v>
      </c>
      <c r="K3245">
        <v>99</v>
      </c>
      <c r="L3245">
        <v>99</v>
      </c>
      <c r="M3245">
        <v>99</v>
      </c>
      <c r="N3245">
        <v>99</v>
      </c>
      <c r="O3245">
        <v>9</v>
      </c>
      <c r="P3245">
        <v>4207</v>
      </c>
      <c r="R3245">
        <v>0</v>
      </c>
    </row>
    <row r="3246" spans="1:18" x14ac:dyDescent="0.5">
      <c r="A3246">
        <v>14</v>
      </c>
      <c r="B3246">
        <v>1407</v>
      </c>
      <c r="C3246">
        <v>2021</v>
      </c>
      <c r="D3246">
        <v>99</v>
      </c>
      <c r="E3246">
        <v>99</v>
      </c>
      <c r="F3246">
        <v>99</v>
      </c>
      <c r="G3246">
        <v>99</v>
      </c>
      <c r="H3246">
        <v>99</v>
      </c>
      <c r="I3246">
        <v>99</v>
      </c>
      <c r="J3246">
        <v>999</v>
      </c>
      <c r="K3246">
        <v>99</v>
      </c>
      <c r="L3246">
        <v>99</v>
      </c>
      <c r="M3246">
        <v>99</v>
      </c>
      <c r="N3246">
        <v>99</v>
      </c>
      <c r="O3246">
        <v>9</v>
      </c>
      <c r="P3246">
        <v>4207</v>
      </c>
      <c r="R3246">
        <v>0</v>
      </c>
    </row>
    <row r="3247" spans="1:18" x14ac:dyDescent="0.5">
      <c r="A3247">
        <v>14</v>
      </c>
      <c r="B3247">
        <v>1408</v>
      </c>
      <c r="C3247">
        <v>2022</v>
      </c>
      <c r="D3247">
        <v>99</v>
      </c>
      <c r="E3247">
        <v>99</v>
      </c>
      <c r="F3247">
        <v>99</v>
      </c>
      <c r="G3247">
        <v>99</v>
      </c>
      <c r="H3247">
        <v>99</v>
      </c>
      <c r="I3247">
        <v>99</v>
      </c>
      <c r="J3247">
        <v>999</v>
      </c>
      <c r="K3247">
        <v>99</v>
      </c>
      <c r="L3247">
        <v>99</v>
      </c>
      <c r="M3247">
        <v>99</v>
      </c>
      <c r="N3247">
        <v>99</v>
      </c>
      <c r="O3247">
        <v>9</v>
      </c>
      <c r="P3247">
        <v>4207</v>
      </c>
      <c r="R3247">
        <v>0</v>
      </c>
    </row>
    <row r="3248" spans="1:18" x14ac:dyDescent="0.5">
      <c r="A3248">
        <v>14</v>
      </c>
      <c r="B3248">
        <v>1409</v>
      </c>
      <c r="C3248">
        <v>2012</v>
      </c>
      <c r="D3248">
        <v>99</v>
      </c>
      <c r="E3248">
        <v>99</v>
      </c>
      <c r="F3248">
        <v>99</v>
      </c>
      <c r="G3248">
        <v>99</v>
      </c>
      <c r="H3248">
        <v>99</v>
      </c>
      <c r="I3248">
        <v>99</v>
      </c>
      <c r="J3248">
        <v>999</v>
      </c>
      <c r="K3248">
        <v>99</v>
      </c>
      <c r="L3248">
        <v>99</v>
      </c>
      <c r="M3248">
        <v>99</v>
      </c>
      <c r="N3248">
        <v>99</v>
      </c>
      <c r="O3248">
        <v>9</v>
      </c>
      <c r="P3248">
        <v>4211</v>
      </c>
      <c r="R3248">
        <v>0</v>
      </c>
    </row>
    <row r="3249" spans="1:18" x14ac:dyDescent="0.5">
      <c r="A3249">
        <v>14</v>
      </c>
      <c r="B3249">
        <v>1410</v>
      </c>
      <c r="C3249">
        <v>2013</v>
      </c>
      <c r="D3249">
        <v>99</v>
      </c>
      <c r="E3249">
        <v>99</v>
      </c>
      <c r="F3249">
        <v>99</v>
      </c>
      <c r="G3249">
        <v>99</v>
      </c>
      <c r="H3249">
        <v>99</v>
      </c>
      <c r="I3249">
        <v>99</v>
      </c>
      <c r="J3249">
        <v>999</v>
      </c>
      <c r="K3249">
        <v>99</v>
      </c>
      <c r="L3249">
        <v>99</v>
      </c>
      <c r="M3249">
        <v>99</v>
      </c>
      <c r="N3249">
        <v>99</v>
      </c>
      <c r="O3249">
        <v>9</v>
      </c>
      <c r="P3249">
        <v>4211</v>
      </c>
      <c r="R3249">
        <v>0</v>
      </c>
    </row>
    <row r="3250" spans="1:18" x14ac:dyDescent="0.5">
      <c r="A3250">
        <v>14</v>
      </c>
      <c r="B3250">
        <v>1411</v>
      </c>
      <c r="C3250">
        <v>2014</v>
      </c>
      <c r="D3250">
        <v>99</v>
      </c>
      <c r="E3250">
        <v>99</v>
      </c>
      <c r="F3250">
        <v>99</v>
      </c>
      <c r="G3250">
        <v>99</v>
      </c>
      <c r="H3250">
        <v>99</v>
      </c>
      <c r="I3250">
        <v>99</v>
      </c>
      <c r="J3250">
        <v>999</v>
      </c>
      <c r="K3250">
        <v>99</v>
      </c>
      <c r="L3250">
        <v>99</v>
      </c>
      <c r="M3250">
        <v>99</v>
      </c>
      <c r="N3250">
        <v>99</v>
      </c>
      <c r="O3250">
        <v>9</v>
      </c>
      <c r="P3250">
        <v>4211</v>
      </c>
      <c r="R3250">
        <v>0</v>
      </c>
    </row>
    <row r="3251" spans="1:18" x14ac:dyDescent="0.5">
      <c r="A3251">
        <v>14</v>
      </c>
      <c r="B3251">
        <v>1412</v>
      </c>
      <c r="C3251">
        <v>2015</v>
      </c>
      <c r="D3251">
        <v>99</v>
      </c>
      <c r="E3251">
        <v>99</v>
      </c>
      <c r="F3251">
        <v>99</v>
      </c>
      <c r="G3251">
        <v>99</v>
      </c>
      <c r="H3251">
        <v>99</v>
      </c>
      <c r="I3251">
        <v>99</v>
      </c>
      <c r="J3251">
        <v>999</v>
      </c>
      <c r="K3251">
        <v>99</v>
      </c>
      <c r="L3251">
        <v>99</v>
      </c>
      <c r="M3251">
        <v>99</v>
      </c>
      <c r="N3251">
        <v>99</v>
      </c>
      <c r="O3251">
        <v>9</v>
      </c>
      <c r="P3251">
        <v>4211</v>
      </c>
      <c r="R3251">
        <v>0</v>
      </c>
    </row>
    <row r="3252" spans="1:18" x14ac:dyDescent="0.5">
      <c r="A3252">
        <v>14</v>
      </c>
      <c r="B3252">
        <v>1413</v>
      </c>
      <c r="C3252">
        <v>2016</v>
      </c>
      <c r="D3252">
        <v>99</v>
      </c>
      <c r="E3252">
        <v>99</v>
      </c>
      <c r="F3252">
        <v>99</v>
      </c>
      <c r="G3252">
        <v>99</v>
      </c>
      <c r="H3252">
        <v>99</v>
      </c>
      <c r="I3252">
        <v>99</v>
      </c>
      <c r="J3252">
        <v>999</v>
      </c>
      <c r="K3252">
        <v>99</v>
      </c>
      <c r="L3252">
        <v>99</v>
      </c>
      <c r="M3252">
        <v>99</v>
      </c>
      <c r="N3252">
        <v>99</v>
      </c>
      <c r="O3252">
        <v>9</v>
      </c>
      <c r="P3252">
        <v>4211</v>
      </c>
      <c r="R3252">
        <v>0</v>
      </c>
    </row>
    <row r="3253" spans="1:18" x14ac:dyDescent="0.5">
      <c r="A3253">
        <v>14</v>
      </c>
      <c r="B3253">
        <v>1414</v>
      </c>
      <c r="C3253">
        <v>2017</v>
      </c>
      <c r="D3253">
        <v>99</v>
      </c>
      <c r="E3253">
        <v>99</v>
      </c>
      <c r="F3253">
        <v>99</v>
      </c>
      <c r="G3253">
        <v>99</v>
      </c>
      <c r="H3253">
        <v>99</v>
      </c>
      <c r="I3253">
        <v>99</v>
      </c>
      <c r="J3253">
        <v>999</v>
      </c>
      <c r="K3253">
        <v>99</v>
      </c>
      <c r="L3253">
        <v>99</v>
      </c>
      <c r="M3253">
        <v>99</v>
      </c>
      <c r="N3253">
        <v>99</v>
      </c>
      <c r="O3253">
        <v>9</v>
      </c>
      <c r="P3253">
        <v>4211</v>
      </c>
      <c r="R3253">
        <v>0</v>
      </c>
    </row>
    <row r="3254" spans="1:18" x14ac:dyDescent="0.5">
      <c r="A3254">
        <v>14</v>
      </c>
      <c r="B3254">
        <v>1415</v>
      </c>
      <c r="C3254">
        <v>2018</v>
      </c>
      <c r="D3254">
        <v>99</v>
      </c>
      <c r="E3254">
        <v>99</v>
      </c>
      <c r="F3254">
        <v>99</v>
      </c>
      <c r="G3254">
        <v>99</v>
      </c>
      <c r="H3254">
        <v>99</v>
      </c>
      <c r="I3254">
        <v>99</v>
      </c>
      <c r="J3254">
        <v>999</v>
      </c>
      <c r="K3254">
        <v>99</v>
      </c>
      <c r="L3254">
        <v>99</v>
      </c>
      <c r="M3254">
        <v>99</v>
      </c>
      <c r="N3254">
        <v>99</v>
      </c>
      <c r="O3254">
        <v>9</v>
      </c>
      <c r="P3254">
        <v>4211</v>
      </c>
      <c r="R3254">
        <v>0</v>
      </c>
    </row>
    <row r="3255" spans="1:18" x14ac:dyDescent="0.5">
      <c r="A3255">
        <v>14</v>
      </c>
      <c r="B3255">
        <v>1416</v>
      </c>
      <c r="C3255">
        <v>2019</v>
      </c>
      <c r="D3255">
        <v>99</v>
      </c>
      <c r="E3255">
        <v>99</v>
      </c>
      <c r="F3255">
        <v>99</v>
      </c>
      <c r="G3255">
        <v>99</v>
      </c>
      <c r="H3255">
        <v>99</v>
      </c>
      <c r="I3255">
        <v>99</v>
      </c>
      <c r="J3255">
        <v>999</v>
      </c>
      <c r="K3255">
        <v>99</v>
      </c>
      <c r="L3255">
        <v>99</v>
      </c>
      <c r="M3255">
        <v>99</v>
      </c>
      <c r="N3255">
        <v>99</v>
      </c>
      <c r="O3255">
        <v>9</v>
      </c>
      <c r="P3255">
        <v>4211</v>
      </c>
      <c r="R3255">
        <v>0</v>
      </c>
    </row>
    <row r="3256" spans="1:18" x14ac:dyDescent="0.5">
      <c r="A3256">
        <v>14</v>
      </c>
      <c r="B3256">
        <v>1417</v>
      </c>
      <c r="C3256">
        <v>2020</v>
      </c>
      <c r="D3256">
        <v>99</v>
      </c>
      <c r="E3256">
        <v>99</v>
      </c>
      <c r="F3256">
        <v>99</v>
      </c>
      <c r="G3256">
        <v>99</v>
      </c>
      <c r="H3256">
        <v>99</v>
      </c>
      <c r="I3256">
        <v>99</v>
      </c>
      <c r="J3256">
        <v>999</v>
      </c>
      <c r="K3256">
        <v>99</v>
      </c>
      <c r="L3256">
        <v>99</v>
      </c>
      <c r="M3256">
        <v>99</v>
      </c>
      <c r="N3256">
        <v>99</v>
      </c>
      <c r="O3256">
        <v>9</v>
      </c>
      <c r="P3256">
        <v>4211</v>
      </c>
      <c r="R3256">
        <v>0</v>
      </c>
    </row>
    <row r="3257" spans="1:18" x14ac:dyDescent="0.5">
      <c r="A3257">
        <v>14</v>
      </c>
      <c r="B3257">
        <v>1418</v>
      </c>
      <c r="C3257">
        <v>2021</v>
      </c>
      <c r="D3257">
        <v>99</v>
      </c>
      <c r="E3257">
        <v>99</v>
      </c>
      <c r="F3257">
        <v>99</v>
      </c>
      <c r="G3257">
        <v>99</v>
      </c>
      <c r="H3257">
        <v>99</v>
      </c>
      <c r="I3257">
        <v>99</v>
      </c>
      <c r="J3257">
        <v>999</v>
      </c>
      <c r="K3257">
        <v>99</v>
      </c>
      <c r="L3257">
        <v>99</v>
      </c>
      <c r="M3257">
        <v>99</v>
      </c>
      <c r="N3257">
        <v>99</v>
      </c>
      <c r="O3257">
        <v>9</v>
      </c>
      <c r="P3257">
        <v>4211</v>
      </c>
      <c r="R3257">
        <v>0</v>
      </c>
    </row>
    <row r="3258" spans="1:18" x14ac:dyDescent="0.5">
      <c r="A3258">
        <v>14</v>
      </c>
      <c r="B3258">
        <v>1419</v>
      </c>
      <c r="C3258">
        <v>2022</v>
      </c>
      <c r="D3258">
        <v>99</v>
      </c>
      <c r="E3258">
        <v>99</v>
      </c>
      <c r="F3258">
        <v>99</v>
      </c>
      <c r="G3258">
        <v>99</v>
      </c>
      <c r="H3258">
        <v>99</v>
      </c>
      <c r="I3258">
        <v>99</v>
      </c>
      <c r="J3258">
        <v>999</v>
      </c>
      <c r="K3258">
        <v>99</v>
      </c>
      <c r="L3258">
        <v>99</v>
      </c>
      <c r="M3258">
        <v>99</v>
      </c>
      <c r="N3258">
        <v>99</v>
      </c>
      <c r="O3258">
        <v>9</v>
      </c>
      <c r="P3258">
        <v>4211</v>
      </c>
      <c r="R3258">
        <v>0</v>
      </c>
    </row>
    <row r="3259" spans="1:18" x14ac:dyDescent="0.5">
      <c r="A3259">
        <v>14</v>
      </c>
      <c r="B3259">
        <v>1420</v>
      </c>
      <c r="C3259">
        <v>2012</v>
      </c>
      <c r="D3259">
        <v>99</v>
      </c>
      <c r="E3259">
        <v>99</v>
      </c>
      <c r="F3259">
        <v>99</v>
      </c>
      <c r="G3259">
        <v>99</v>
      </c>
      <c r="H3259">
        <v>99</v>
      </c>
      <c r="I3259">
        <v>99</v>
      </c>
      <c r="J3259">
        <v>999</v>
      </c>
      <c r="K3259">
        <v>99</v>
      </c>
      <c r="L3259">
        <v>99</v>
      </c>
      <c r="M3259">
        <v>99</v>
      </c>
      <c r="N3259">
        <v>99</v>
      </c>
      <c r="O3259">
        <v>9</v>
      </c>
      <c r="P3259">
        <v>4212</v>
      </c>
      <c r="R3259">
        <v>0</v>
      </c>
    </row>
    <row r="3260" spans="1:18" x14ac:dyDescent="0.5">
      <c r="A3260">
        <v>14</v>
      </c>
      <c r="B3260">
        <v>1421</v>
      </c>
      <c r="C3260">
        <v>2013</v>
      </c>
      <c r="D3260">
        <v>99</v>
      </c>
      <c r="E3260">
        <v>99</v>
      </c>
      <c r="F3260">
        <v>99</v>
      </c>
      <c r="G3260">
        <v>99</v>
      </c>
      <c r="H3260">
        <v>99</v>
      </c>
      <c r="I3260">
        <v>99</v>
      </c>
      <c r="J3260">
        <v>999</v>
      </c>
      <c r="K3260">
        <v>99</v>
      </c>
      <c r="L3260">
        <v>99</v>
      </c>
      <c r="M3260">
        <v>99</v>
      </c>
      <c r="N3260">
        <v>99</v>
      </c>
      <c r="O3260">
        <v>9</v>
      </c>
      <c r="P3260">
        <v>4212</v>
      </c>
      <c r="R3260">
        <v>0</v>
      </c>
    </row>
    <row r="3261" spans="1:18" x14ac:dyDescent="0.5">
      <c r="A3261">
        <v>14</v>
      </c>
      <c r="B3261">
        <v>1422</v>
      </c>
      <c r="C3261">
        <v>2014</v>
      </c>
      <c r="D3261">
        <v>99</v>
      </c>
      <c r="E3261">
        <v>99</v>
      </c>
      <c r="F3261">
        <v>99</v>
      </c>
      <c r="G3261">
        <v>99</v>
      </c>
      <c r="H3261">
        <v>99</v>
      </c>
      <c r="I3261">
        <v>99</v>
      </c>
      <c r="J3261">
        <v>999</v>
      </c>
      <c r="K3261">
        <v>99</v>
      </c>
      <c r="L3261">
        <v>99</v>
      </c>
      <c r="M3261">
        <v>99</v>
      </c>
      <c r="N3261">
        <v>99</v>
      </c>
      <c r="O3261">
        <v>9</v>
      </c>
      <c r="P3261">
        <v>4212</v>
      </c>
      <c r="R3261">
        <v>0</v>
      </c>
    </row>
    <row r="3262" spans="1:18" x14ac:dyDescent="0.5">
      <c r="A3262">
        <v>14</v>
      </c>
      <c r="B3262">
        <v>1423</v>
      </c>
      <c r="C3262">
        <v>2015</v>
      </c>
      <c r="D3262">
        <v>99</v>
      </c>
      <c r="E3262">
        <v>99</v>
      </c>
      <c r="F3262">
        <v>99</v>
      </c>
      <c r="G3262">
        <v>99</v>
      </c>
      <c r="H3262">
        <v>99</v>
      </c>
      <c r="I3262">
        <v>99</v>
      </c>
      <c r="J3262">
        <v>999</v>
      </c>
      <c r="K3262">
        <v>99</v>
      </c>
      <c r="L3262">
        <v>99</v>
      </c>
      <c r="M3262">
        <v>99</v>
      </c>
      <c r="N3262">
        <v>99</v>
      </c>
      <c r="O3262">
        <v>9</v>
      </c>
      <c r="P3262">
        <v>4212</v>
      </c>
      <c r="R3262">
        <v>0</v>
      </c>
    </row>
    <row r="3263" spans="1:18" x14ac:dyDescent="0.5">
      <c r="A3263">
        <v>14</v>
      </c>
      <c r="B3263">
        <v>1424</v>
      </c>
      <c r="C3263">
        <v>2016</v>
      </c>
      <c r="D3263">
        <v>99</v>
      </c>
      <c r="E3263">
        <v>99</v>
      </c>
      <c r="F3263">
        <v>99</v>
      </c>
      <c r="G3263">
        <v>99</v>
      </c>
      <c r="H3263">
        <v>99</v>
      </c>
      <c r="I3263">
        <v>99</v>
      </c>
      <c r="J3263">
        <v>999</v>
      </c>
      <c r="K3263">
        <v>99</v>
      </c>
      <c r="L3263">
        <v>99</v>
      </c>
      <c r="M3263">
        <v>99</v>
      </c>
      <c r="N3263">
        <v>99</v>
      </c>
      <c r="O3263">
        <v>9</v>
      </c>
      <c r="P3263">
        <v>4212</v>
      </c>
      <c r="R3263">
        <v>0</v>
      </c>
    </row>
    <row r="3264" spans="1:18" x14ac:dyDescent="0.5">
      <c r="A3264">
        <v>14</v>
      </c>
      <c r="B3264">
        <v>1425</v>
      </c>
      <c r="C3264">
        <v>2017</v>
      </c>
      <c r="D3264">
        <v>99</v>
      </c>
      <c r="E3264">
        <v>99</v>
      </c>
      <c r="F3264">
        <v>99</v>
      </c>
      <c r="G3264">
        <v>99</v>
      </c>
      <c r="H3264">
        <v>99</v>
      </c>
      <c r="I3264">
        <v>99</v>
      </c>
      <c r="J3264">
        <v>999</v>
      </c>
      <c r="K3264">
        <v>99</v>
      </c>
      <c r="L3264">
        <v>99</v>
      </c>
      <c r="M3264">
        <v>99</v>
      </c>
      <c r="N3264">
        <v>99</v>
      </c>
      <c r="O3264">
        <v>9</v>
      </c>
      <c r="P3264">
        <v>4212</v>
      </c>
      <c r="R3264">
        <v>0</v>
      </c>
    </row>
    <row r="3265" spans="1:18" x14ac:dyDescent="0.5">
      <c r="A3265">
        <v>14</v>
      </c>
      <c r="B3265">
        <v>1426</v>
      </c>
      <c r="C3265">
        <v>2018</v>
      </c>
      <c r="D3265">
        <v>99</v>
      </c>
      <c r="E3265">
        <v>99</v>
      </c>
      <c r="F3265">
        <v>99</v>
      </c>
      <c r="G3265">
        <v>99</v>
      </c>
      <c r="H3265">
        <v>99</v>
      </c>
      <c r="I3265">
        <v>99</v>
      </c>
      <c r="J3265">
        <v>999</v>
      </c>
      <c r="K3265">
        <v>99</v>
      </c>
      <c r="L3265">
        <v>99</v>
      </c>
      <c r="M3265">
        <v>99</v>
      </c>
      <c r="N3265">
        <v>99</v>
      </c>
      <c r="O3265">
        <v>9</v>
      </c>
      <c r="P3265">
        <v>4212</v>
      </c>
      <c r="R3265">
        <v>0</v>
      </c>
    </row>
    <row r="3266" spans="1:18" x14ac:dyDescent="0.5">
      <c r="A3266">
        <v>14</v>
      </c>
      <c r="B3266">
        <v>1427</v>
      </c>
      <c r="C3266">
        <v>2019</v>
      </c>
      <c r="D3266">
        <v>99</v>
      </c>
      <c r="E3266">
        <v>99</v>
      </c>
      <c r="F3266">
        <v>99</v>
      </c>
      <c r="G3266">
        <v>99</v>
      </c>
      <c r="H3266">
        <v>99</v>
      </c>
      <c r="I3266">
        <v>99</v>
      </c>
      <c r="J3266">
        <v>999</v>
      </c>
      <c r="K3266">
        <v>99</v>
      </c>
      <c r="L3266">
        <v>99</v>
      </c>
      <c r="M3266">
        <v>99</v>
      </c>
      <c r="N3266">
        <v>99</v>
      </c>
      <c r="O3266">
        <v>9</v>
      </c>
      <c r="P3266">
        <v>4212</v>
      </c>
      <c r="R3266">
        <v>0</v>
      </c>
    </row>
    <row r="3267" spans="1:18" x14ac:dyDescent="0.5">
      <c r="A3267">
        <v>14</v>
      </c>
      <c r="B3267">
        <v>1428</v>
      </c>
      <c r="C3267">
        <v>2020</v>
      </c>
      <c r="D3267">
        <v>99</v>
      </c>
      <c r="E3267">
        <v>99</v>
      </c>
      <c r="F3267">
        <v>99</v>
      </c>
      <c r="G3267">
        <v>99</v>
      </c>
      <c r="H3267">
        <v>99</v>
      </c>
      <c r="I3267">
        <v>99</v>
      </c>
      <c r="J3267">
        <v>999</v>
      </c>
      <c r="K3267">
        <v>99</v>
      </c>
      <c r="L3267">
        <v>99</v>
      </c>
      <c r="M3267">
        <v>99</v>
      </c>
      <c r="N3267">
        <v>99</v>
      </c>
      <c r="O3267">
        <v>9</v>
      </c>
      <c r="P3267">
        <v>4212</v>
      </c>
      <c r="R3267">
        <v>0</v>
      </c>
    </row>
    <row r="3268" spans="1:18" x14ac:dyDescent="0.5">
      <c r="A3268">
        <v>14</v>
      </c>
      <c r="B3268">
        <v>1429</v>
      </c>
      <c r="C3268">
        <v>2021</v>
      </c>
      <c r="D3268">
        <v>99</v>
      </c>
      <c r="E3268">
        <v>99</v>
      </c>
      <c r="F3268">
        <v>99</v>
      </c>
      <c r="G3268">
        <v>99</v>
      </c>
      <c r="H3268">
        <v>99</v>
      </c>
      <c r="I3268">
        <v>99</v>
      </c>
      <c r="J3268">
        <v>999</v>
      </c>
      <c r="K3268">
        <v>99</v>
      </c>
      <c r="L3268">
        <v>99</v>
      </c>
      <c r="M3268">
        <v>99</v>
      </c>
      <c r="N3268">
        <v>99</v>
      </c>
      <c r="O3268">
        <v>9</v>
      </c>
      <c r="P3268">
        <v>4212</v>
      </c>
      <c r="R3268">
        <v>0</v>
      </c>
    </row>
    <row r="3269" spans="1:18" x14ac:dyDescent="0.5">
      <c r="A3269">
        <v>14</v>
      </c>
      <c r="B3269">
        <v>1430</v>
      </c>
      <c r="C3269">
        <v>2022</v>
      </c>
      <c r="D3269">
        <v>99</v>
      </c>
      <c r="E3269">
        <v>99</v>
      </c>
      <c r="F3269">
        <v>99</v>
      </c>
      <c r="G3269">
        <v>99</v>
      </c>
      <c r="H3269">
        <v>99</v>
      </c>
      <c r="I3269">
        <v>99</v>
      </c>
      <c r="J3269">
        <v>999</v>
      </c>
      <c r="K3269">
        <v>99</v>
      </c>
      <c r="L3269">
        <v>99</v>
      </c>
      <c r="M3269">
        <v>99</v>
      </c>
      <c r="N3269">
        <v>99</v>
      </c>
      <c r="O3269">
        <v>9</v>
      </c>
      <c r="P3269">
        <v>4212</v>
      </c>
      <c r="R3269">
        <v>0</v>
      </c>
    </row>
    <row r="3270" spans="1:18" x14ac:dyDescent="0.5">
      <c r="A3270">
        <v>14</v>
      </c>
      <c r="B3270">
        <v>1431</v>
      </c>
      <c r="C3270">
        <v>2012</v>
      </c>
      <c r="D3270">
        <v>99</v>
      </c>
      <c r="E3270">
        <v>99</v>
      </c>
      <c r="F3270">
        <v>99</v>
      </c>
      <c r="G3270">
        <v>99</v>
      </c>
      <c r="H3270">
        <v>99</v>
      </c>
      <c r="I3270">
        <v>99</v>
      </c>
      <c r="J3270">
        <v>999</v>
      </c>
      <c r="K3270">
        <v>99</v>
      </c>
      <c r="L3270">
        <v>99</v>
      </c>
      <c r="M3270">
        <v>99</v>
      </c>
      <c r="N3270">
        <v>99</v>
      </c>
      <c r="O3270">
        <v>9</v>
      </c>
      <c r="P3270">
        <v>4213</v>
      </c>
      <c r="R3270">
        <v>0</v>
      </c>
    </row>
    <row r="3271" spans="1:18" x14ac:dyDescent="0.5">
      <c r="A3271">
        <v>14</v>
      </c>
      <c r="B3271">
        <v>1432</v>
      </c>
      <c r="C3271">
        <v>2013</v>
      </c>
      <c r="D3271">
        <v>99</v>
      </c>
      <c r="E3271">
        <v>99</v>
      </c>
      <c r="F3271">
        <v>99</v>
      </c>
      <c r="G3271">
        <v>99</v>
      </c>
      <c r="H3271">
        <v>99</v>
      </c>
      <c r="I3271">
        <v>99</v>
      </c>
      <c r="J3271">
        <v>999</v>
      </c>
      <c r="K3271">
        <v>99</v>
      </c>
      <c r="L3271">
        <v>99</v>
      </c>
      <c r="M3271">
        <v>99</v>
      </c>
      <c r="N3271">
        <v>99</v>
      </c>
      <c r="O3271">
        <v>9</v>
      </c>
      <c r="P3271">
        <v>4213</v>
      </c>
      <c r="R3271">
        <v>0</v>
      </c>
    </row>
    <row r="3272" spans="1:18" x14ac:dyDescent="0.5">
      <c r="A3272">
        <v>14</v>
      </c>
      <c r="B3272">
        <v>1433</v>
      </c>
      <c r="C3272">
        <v>2014</v>
      </c>
      <c r="D3272">
        <v>99</v>
      </c>
      <c r="E3272">
        <v>99</v>
      </c>
      <c r="F3272">
        <v>99</v>
      </c>
      <c r="G3272">
        <v>99</v>
      </c>
      <c r="H3272">
        <v>99</v>
      </c>
      <c r="I3272">
        <v>99</v>
      </c>
      <c r="J3272">
        <v>999</v>
      </c>
      <c r="K3272">
        <v>99</v>
      </c>
      <c r="L3272">
        <v>99</v>
      </c>
      <c r="M3272">
        <v>99</v>
      </c>
      <c r="N3272">
        <v>99</v>
      </c>
      <c r="O3272">
        <v>9</v>
      </c>
      <c r="P3272">
        <v>4213</v>
      </c>
      <c r="R3272">
        <v>0</v>
      </c>
    </row>
    <row r="3273" spans="1:18" x14ac:dyDescent="0.5">
      <c r="A3273">
        <v>14</v>
      </c>
      <c r="B3273">
        <v>1434</v>
      </c>
      <c r="C3273">
        <v>2015</v>
      </c>
      <c r="D3273">
        <v>99</v>
      </c>
      <c r="E3273">
        <v>99</v>
      </c>
      <c r="F3273">
        <v>99</v>
      </c>
      <c r="G3273">
        <v>99</v>
      </c>
      <c r="H3273">
        <v>99</v>
      </c>
      <c r="I3273">
        <v>99</v>
      </c>
      <c r="J3273">
        <v>999</v>
      </c>
      <c r="K3273">
        <v>99</v>
      </c>
      <c r="L3273">
        <v>99</v>
      </c>
      <c r="M3273">
        <v>99</v>
      </c>
      <c r="N3273">
        <v>99</v>
      </c>
      <c r="O3273">
        <v>9</v>
      </c>
      <c r="P3273">
        <v>4213</v>
      </c>
      <c r="R3273">
        <v>0</v>
      </c>
    </row>
    <row r="3274" spans="1:18" x14ac:dyDescent="0.5">
      <c r="A3274">
        <v>14</v>
      </c>
      <c r="B3274">
        <v>1435</v>
      </c>
      <c r="C3274">
        <v>2016</v>
      </c>
      <c r="D3274">
        <v>99</v>
      </c>
      <c r="E3274">
        <v>99</v>
      </c>
      <c r="F3274">
        <v>99</v>
      </c>
      <c r="G3274">
        <v>99</v>
      </c>
      <c r="H3274">
        <v>99</v>
      </c>
      <c r="I3274">
        <v>99</v>
      </c>
      <c r="J3274">
        <v>999</v>
      </c>
      <c r="K3274">
        <v>99</v>
      </c>
      <c r="L3274">
        <v>99</v>
      </c>
      <c r="M3274">
        <v>99</v>
      </c>
      <c r="N3274">
        <v>99</v>
      </c>
      <c r="O3274">
        <v>9</v>
      </c>
      <c r="P3274">
        <v>4213</v>
      </c>
      <c r="R3274">
        <v>0</v>
      </c>
    </row>
    <row r="3275" spans="1:18" x14ac:dyDescent="0.5">
      <c r="A3275">
        <v>14</v>
      </c>
      <c r="B3275">
        <v>1436</v>
      </c>
      <c r="C3275">
        <v>2017</v>
      </c>
      <c r="D3275">
        <v>99</v>
      </c>
      <c r="E3275">
        <v>99</v>
      </c>
      <c r="F3275">
        <v>99</v>
      </c>
      <c r="G3275">
        <v>99</v>
      </c>
      <c r="H3275">
        <v>99</v>
      </c>
      <c r="I3275">
        <v>99</v>
      </c>
      <c r="J3275">
        <v>999</v>
      </c>
      <c r="K3275">
        <v>99</v>
      </c>
      <c r="L3275">
        <v>99</v>
      </c>
      <c r="M3275">
        <v>99</v>
      </c>
      <c r="N3275">
        <v>99</v>
      </c>
      <c r="O3275">
        <v>9</v>
      </c>
      <c r="P3275">
        <v>4213</v>
      </c>
      <c r="R3275">
        <v>0</v>
      </c>
    </row>
    <row r="3276" spans="1:18" x14ac:dyDescent="0.5">
      <c r="A3276">
        <v>14</v>
      </c>
      <c r="B3276">
        <v>1437</v>
      </c>
      <c r="C3276">
        <v>2018</v>
      </c>
      <c r="D3276">
        <v>99</v>
      </c>
      <c r="E3276">
        <v>99</v>
      </c>
      <c r="F3276">
        <v>99</v>
      </c>
      <c r="G3276">
        <v>99</v>
      </c>
      <c r="H3276">
        <v>99</v>
      </c>
      <c r="I3276">
        <v>99</v>
      </c>
      <c r="J3276">
        <v>999</v>
      </c>
      <c r="K3276">
        <v>99</v>
      </c>
      <c r="L3276">
        <v>99</v>
      </c>
      <c r="M3276">
        <v>99</v>
      </c>
      <c r="N3276">
        <v>99</v>
      </c>
      <c r="O3276">
        <v>9</v>
      </c>
      <c r="P3276">
        <v>4213</v>
      </c>
      <c r="R3276">
        <v>0</v>
      </c>
    </row>
    <row r="3277" spans="1:18" x14ac:dyDescent="0.5">
      <c r="A3277">
        <v>14</v>
      </c>
      <c r="B3277">
        <v>1438</v>
      </c>
      <c r="C3277">
        <v>2019</v>
      </c>
      <c r="D3277">
        <v>99</v>
      </c>
      <c r="E3277">
        <v>99</v>
      </c>
      <c r="F3277">
        <v>99</v>
      </c>
      <c r="G3277">
        <v>99</v>
      </c>
      <c r="H3277">
        <v>99</v>
      </c>
      <c r="I3277">
        <v>99</v>
      </c>
      <c r="J3277">
        <v>999</v>
      </c>
      <c r="K3277">
        <v>99</v>
      </c>
      <c r="L3277">
        <v>99</v>
      </c>
      <c r="M3277">
        <v>99</v>
      </c>
      <c r="N3277">
        <v>99</v>
      </c>
      <c r="O3277">
        <v>9</v>
      </c>
      <c r="P3277">
        <v>4213</v>
      </c>
      <c r="R3277">
        <v>0</v>
      </c>
    </row>
    <row r="3278" spans="1:18" x14ac:dyDescent="0.5">
      <c r="A3278">
        <v>14</v>
      </c>
      <c r="B3278">
        <v>1439</v>
      </c>
      <c r="C3278">
        <v>2020</v>
      </c>
      <c r="D3278">
        <v>99</v>
      </c>
      <c r="E3278">
        <v>99</v>
      </c>
      <c r="F3278">
        <v>99</v>
      </c>
      <c r="G3278">
        <v>99</v>
      </c>
      <c r="H3278">
        <v>99</v>
      </c>
      <c r="I3278">
        <v>99</v>
      </c>
      <c r="J3278">
        <v>999</v>
      </c>
      <c r="K3278">
        <v>99</v>
      </c>
      <c r="L3278">
        <v>99</v>
      </c>
      <c r="M3278">
        <v>99</v>
      </c>
      <c r="N3278">
        <v>99</v>
      </c>
      <c r="O3278">
        <v>9</v>
      </c>
      <c r="P3278">
        <v>4213</v>
      </c>
      <c r="R3278">
        <v>0</v>
      </c>
    </row>
    <row r="3279" spans="1:18" x14ac:dyDescent="0.5">
      <c r="A3279">
        <v>14</v>
      </c>
      <c r="B3279">
        <v>1440</v>
      </c>
      <c r="C3279">
        <v>2021</v>
      </c>
      <c r="D3279">
        <v>99</v>
      </c>
      <c r="E3279">
        <v>99</v>
      </c>
      <c r="F3279">
        <v>99</v>
      </c>
      <c r="G3279">
        <v>99</v>
      </c>
      <c r="H3279">
        <v>99</v>
      </c>
      <c r="I3279">
        <v>99</v>
      </c>
      <c r="J3279">
        <v>999</v>
      </c>
      <c r="K3279">
        <v>99</v>
      </c>
      <c r="L3279">
        <v>99</v>
      </c>
      <c r="M3279">
        <v>99</v>
      </c>
      <c r="N3279">
        <v>99</v>
      </c>
      <c r="O3279">
        <v>9</v>
      </c>
      <c r="P3279">
        <v>4213</v>
      </c>
      <c r="R3279">
        <v>0</v>
      </c>
    </row>
    <row r="3280" spans="1:18" x14ac:dyDescent="0.5">
      <c r="A3280">
        <v>14</v>
      </c>
      <c r="B3280">
        <v>1441</v>
      </c>
      <c r="C3280">
        <v>2022</v>
      </c>
      <c r="D3280">
        <v>99</v>
      </c>
      <c r="E3280">
        <v>99</v>
      </c>
      <c r="F3280">
        <v>99</v>
      </c>
      <c r="G3280">
        <v>99</v>
      </c>
      <c r="H3280">
        <v>99</v>
      </c>
      <c r="I3280">
        <v>99</v>
      </c>
      <c r="J3280">
        <v>999</v>
      </c>
      <c r="K3280">
        <v>99</v>
      </c>
      <c r="L3280">
        <v>99</v>
      </c>
      <c r="M3280">
        <v>99</v>
      </c>
      <c r="N3280">
        <v>99</v>
      </c>
      <c r="O3280">
        <v>9</v>
      </c>
      <c r="P3280">
        <v>4213</v>
      </c>
      <c r="R3280">
        <v>0</v>
      </c>
    </row>
    <row r="3281" spans="1:18" x14ac:dyDescent="0.5">
      <c r="A3281">
        <v>14</v>
      </c>
      <c r="B3281">
        <v>1442</v>
      </c>
      <c r="C3281">
        <v>2012</v>
      </c>
      <c r="D3281">
        <v>99</v>
      </c>
      <c r="E3281">
        <v>99</v>
      </c>
      <c r="F3281">
        <v>99</v>
      </c>
      <c r="G3281">
        <v>99</v>
      </c>
      <c r="H3281">
        <v>99</v>
      </c>
      <c r="I3281">
        <v>99</v>
      </c>
      <c r="J3281">
        <v>999</v>
      </c>
      <c r="K3281">
        <v>99</v>
      </c>
      <c r="L3281">
        <v>99</v>
      </c>
      <c r="M3281">
        <v>99</v>
      </c>
      <c r="N3281">
        <v>99</v>
      </c>
      <c r="O3281">
        <v>9</v>
      </c>
      <c r="P3281">
        <v>4214</v>
      </c>
      <c r="R3281">
        <v>0</v>
      </c>
    </row>
    <row r="3282" spans="1:18" x14ac:dyDescent="0.5">
      <c r="A3282">
        <v>14</v>
      </c>
      <c r="B3282">
        <v>1443</v>
      </c>
      <c r="C3282">
        <v>2013</v>
      </c>
      <c r="D3282">
        <v>99</v>
      </c>
      <c r="E3282">
        <v>99</v>
      </c>
      <c r="F3282">
        <v>99</v>
      </c>
      <c r="G3282">
        <v>99</v>
      </c>
      <c r="H3282">
        <v>99</v>
      </c>
      <c r="I3282">
        <v>99</v>
      </c>
      <c r="J3282">
        <v>999</v>
      </c>
      <c r="K3282">
        <v>99</v>
      </c>
      <c r="L3282">
        <v>99</v>
      </c>
      <c r="M3282">
        <v>99</v>
      </c>
      <c r="N3282">
        <v>99</v>
      </c>
      <c r="O3282">
        <v>9</v>
      </c>
      <c r="P3282">
        <v>4214</v>
      </c>
      <c r="R3282">
        <v>0</v>
      </c>
    </row>
    <row r="3283" spans="1:18" x14ac:dyDescent="0.5">
      <c r="A3283">
        <v>14</v>
      </c>
      <c r="B3283">
        <v>1444</v>
      </c>
      <c r="C3283">
        <v>2014</v>
      </c>
      <c r="D3283">
        <v>99</v>
      </c>
      <c r="E3283">
        <v>99</v>
      </c>
      <c r="F3283">
        <v>99</v>
      </c>
      <c r="G3283">
        <v>99</v>
      </c>
      <c r="H3283">
        <v>99</v>
      </c>
      <c r="I3283">
        <v>99</v>
      </c>
      <c r="J3283">
        <v>999</v>
      </c>
      <c r="K3283">
        <v>99</v>
      </c>
      <c r="L3283">
        <v>99</v>
      </c>
      <c r="M3283">
        <v>99</v>
      </c>
      <c r="N3283">
        <v>99</v>
      </c>
      <c r="O3283">
        <v>9</v>
      </c>
      <c r="P3283">
        <v>4214</v>
      </c>
      <c r="R3283">
        <v>0</v>
      </c>
    </row>
    <row r="3284" spans="1:18" x14ac:dyDescent="0.5">
      <c r="A3284">
        <v>14</v>
      </c>
      <c r="B3284">
        <v>1445</v>
      </c>
      <c r="C3284">
        <v>2015</v>
      </c>
      <c r="D3284">
        <v>99</v>
      </c>
      <c r="E3284">
        <v>99</v>
      </c>
      <c r="F3284">
        <v>99</v>
      </c>
      <c r="G3284">
        <v>99</v>
      </c>
      <c r="H3284">
        <v>99</v>
      </c>
      <c r="I3284">
        <v>99</v>
      </c>
      <c r="J3284">
        <v>999</v>
      </c>
      <c r="K3284">
        <v>99</v>
      </c>
      <c r="L3284">
        <v>99</v>
      </c>
      <c r="M3284">
        <v>99</v>
      </c>
      <c r="N3284">
        <v>99</v>
      </c>
      <c r="O3284">
        <v>9</v>
      </c>
      <c r="P3284">
        <v>4214</v>
      </c>
      <c r="R3284">
        <v>0</v>
      </c>
    </row>
    <row r="3285" spans="1:18" x14ac:dyDescent="0.5">
      <c r="A3285">
        <v>14</v>
      </c>
      <c r="B3285">
        <v>1446</v>
      </c>
      <c r="C3285">
        <v>2016</v>
      </c>
      <c r="D3285">
        <v>99</v>
      </c>
      <c r="E3285">
        <v>99</v>
      </c>
      <c r="F3285">
        <v>99</v>
      </c>
      <c r="G3285">
        <v>99</v>
      </c>
      <c r="H3285">
        <v>99</v>
      </c>
      <c r="I3285">
        <v>99</v>
      </c>
      <c r="J3285">
        <v>999</v>
      </c>
      <c r="K3285">
        <v>99</v>
      </c>
      <c r="L3285">
        <v>99</v>
      </c>
      <c r="M3285">
        <v>99</v>
      </c>
      <c r="N3285">
        <v>99</v>
      </c>
      <c r="O3285">
        <v>9</v>
      </c>
      <c r="P3285">
        <v>4214</v>
      </c>
      <c r="R3285">
        <v>0</v>
      </c>
    </row>
    <row r="3286" spans="1:18" x14ac:dyDescent="0.5">
      <c r="A3286">
        <v>14</v>
      </c>
      <c r="B3286">
        <v>1447</v>
      </c>
      <c r="C3286">
        <v>2017</v>
      </c>
      <c r="D3286">
        <v>99</v>
      </c>
      <c r="E3286">
        <v>99</v>
      </c>
      <c r="F3286">
        <v>99</v>
      </c>
      <c r="G3286">
        <v>99</v>
      </c>
      <c r="H3286">
        <v>99</v>
      </c>
      <c r="I3286">
        <v>99</v>
      </c>
      <c r="J3286">
        <v>999</v>
      </c>
      <c r="K3286">
        <v>99</v>
      </c>
      <c r="L3286">
        <v>99</v>
      </c>
      <c r="M3286">
        <v>99</v>
      </c>
      <c r="N3286">
        <v>99</v>
      </c>
      <c r="O3286">
        <v>9</v>
      </c>
      <c r="P3286">
        <v>4214</v>
      </c>
      <c r="R3286">
        <v>0</v>
      </c>
    </row>
    <row r="3287" spans="1:18" x14ac:dyDescent="0.5">
      <c r="A3287">
        <v>14</v>
      </c>
      <c r="B3287">
        <v>1448</v>
      </c>
      <c r="C3287">
        <v>2018</v>
      </c>
      <c r="D3287">
        <v>99</v>
      </c>
      <c r="E3287">
        <v>99</v>
      </c>
      <c r="F3287">
        <v>99</v>
      </c>
      <c r="G3287">
        <v>99</v>
      </c>
      <c r="H3287">
        <v>99</v>
      </c>
      <c r="I3287">
        <v>99</v>
      </c>
      <c r="J3287">
        <v>999</v>
      </c>
      <c r="K3287">
        <v>99</v>
      </c>
      <c r="L3287">
        <v>99</v>
      </c>
      <c r="M3287">
        <v>99</v>
      </c>
      <c r="N3287">
        <v>99</v>
      </c>
      <c r="O3287">
        <v>9</v>
      </c>
      <c r="P3287">
        <v>4214</v>
      </c>
      <c r="R3287">
        <v>0</v>
      </c>
    </row>
    <row r="3288" spans="1:18" x14ac:dyDescent="0.5">
      <c r="A3288">
        <v>14</v>
      </c>
      <c r="B3288">
        <v>1449</v>
      </c>
      <c r="C3288">
        <v>2019</v>
      </c>
      <c r="D3288">
        <v>99</v>
      </c>
      <c r="E3288">
        <v>99</v>
      </c>
      <c r="F3288">
        <v>99</v>
      </c>
      <c r="G3288">
        <v>99</v>
      </c>
      <c r="H3288">
        <v>99</v>
      </c>
      <c r="I3288">
        <v>99</v>
      </c>
      <c r="J3288">
        <v>999</v>
      </c>
      <c r="K3288">
        <v>99</v>
      </c>
      <c r="L3288">
        <v>99</v>
      </c>
      <c r="M3288">
        <v>99</v>
      </c>
      <c r="N3288">
        <v>99</v>
      </c>
      <c r="O3288">
        <v>9</v>
      </c>
      <c r="P3288">
        <v>4214</v>
      </c>
      <c r="R3288">
        <v>0</v>
      </c>
    </row>
    <row r="3289" spans="1:18" x14ac:dyDescent="0.5">
      <c r="A3289">
        <v>14</v>
      </c>
      <c r="B3289">
        <v>1450</v>
      </c>
      <c r="C3289">
        <v>2020</v>
      </c>
      <c r="D3289">
        <v>99</v>
      </c>
      <c r="E3289">
        <v>99</v>
      </c>
      <c r="F3289">
        <v>99</v>
      </c>
      <c r="G3289">
        <v>99</v>
      </c>
      <c r="H3289">
        <v>99</v>
      </c>
      <c r="I3289">
        <v>99</v>
      </c>
      <c r="J3289">
        <v>999</v>
      </c>
      <c r="K3289">
        <v>99</v>
      </c>
      <c r="L3289">
        <v>99</v>
      </c>
      <c r="M3289">
        <v>99</v>
      </c>
      <c r="N3289">
        <v>99</v>
      </c>
      <c r="O3289">
        <v>9</v>
      </c>
      <c r="P3289">
        <v>4214</v>
      </c>
      <c r="R3289">
        <v>0</v>
      </c>
    </row>
    <row r="3290" spans="1:18" x14ac:dyDescent="0.5">
      <c r="A3290">
        <v>14</v>
      </c>
      <c r="B3290">
        <v>1451</v>
      </c>
      <c r="C3290">
        <v>2021</v>
      </c>
      <c r="D3290">
        <v>99</v>
      </c>
      <c r="E3290">
        <v>99</v>
      </c>
      <c r="F3290">
        <v>99</v>
      </c>
      <c r="G3290">
        <v>99</v>
      </c>
      <c r="H3290">
        <v>99</v>
      </c>
      <c r="I3290">
        <v>99</v>
      </c>
      <c r="J3290">
        <v>999</v>
      </c>
      <c r="K3290">
        <v>99</v>
      </c>
      <c r="L3290">
        <v>99</v>
      </c>
      <c r="M3290">
        <v>99</v>
      </c>
      <c r="N3290">
        <v>99</v>
      </c>
      <c r="O3290">
        <v>9</v>
      </c>
      <c r="P3290">
        <v>4214</v>
      </c>
      <c r="R3290">
        <v>0</v>
      </c>
    </row>
    <row r="3291" spans="1:18" x14ac:dyDescent="0.5">
      <c r="A3291">
        <v>14</v>
      </c>
      <c r="B3291">
        <v>1452</v>
      </c>
      <c r="C3291">
        <v>2022</v>
      </c>
      <c r="D3291">
        <v>99</v>
      </c>
      <c r="E3291">
        <v>99</v>
      </c>
      <c r="F3291">
        <v>99</v>
      </c>
      <c r="G3291">
        <v>99</v>
      </c>
      <c r="H3291">
        <v>99</v>
      </c>
      <c r="I3291">
        <v>99</v>
      </c>
      <c r="J3291">
        <v>999</v>
      </c>
      <c r="K3291">
        <v>99</v>
      </c>
      <c r="L3291">
        <v>99</v>
      </c>
      <c r="M3291">
        <v>99</v>
      </c>
      <c r="N3291">
        <v>99</v>
      </c>
      <c r="O3291">
        <v>9</v>
      </c>
      <c r="P3291">
        <v>4214</v>
      </c>
      <c r="R3291">
        <v>0</v>
      </c>
    </row>
    <row r="3292" spans="1:18" x14ac:dyDescent="0.5">
      <c r="A3292">
        <v>14</v>
      </c>
      <c r="B3292">
        <v>1453</v>
      </c>
      <c r="C3292">
        <v>2012</v>
      </c>
      <c r="D3292">
        <v>99</v>
      </c>
      <c r="E3292">
        <v>99</v>
      </c>
      <c r="F3292">
        <v>99</v>
      </c>
      <c r="G3292">
        <v>99</v>
      </c>
      <c r="H3292">
        <v>99</v>
      </c>
      <c r="I3292">
        <v>99</v>
      </c>
      <c r="J3292">
        <v>999</v>
      </c>
      <c r="K3292">
        <v>99</v>
      </c>
      <c r="L3292">
        <v>99</v>
      </c>
      <c r="M3292">
        <v>99</v>
      </c>
      <c r="N3292">
        <v>99</v>
      </c>
      <c r="O3292">
        <v>9</v>
      </c>
      <c r="P3292">
        <v>4215</v>
      </c>
      <c r="R3292">
        <v>0</v>
      </c>
    </row>
    <row r="3293" spans="1:18" x14ac:dyDescent="0.5">
      <c r="A3293">
        <v>14</v>
      </c>
      <c r="B3293">
        <v>1454</v>
      </c>
      <c r="C3293">
        <v>2013</v>
      </c>
      <c r="D3293">
        <v>99</v>
      </c>
      <c r="E3293">
        <v>99</v>
      </c>
      <c r="F3293">
        <v>99</v>
      </c>
      <c r="G3293">
        <v>99</v>
      </c>
      <c r="H3293">
        <v>99</v>
      </c>
      <c r="I3293">
        <v>99</v>
      </c>
      <c r="J3293">
        <v>999</v>
      </c>
      <c r="K3293">
        <v>99</v>
      </c>
      <c r="L3293">
        <v>99</v>
      </c>
      <c r="M3293">
        <v>99</v>
      </c>
      <c r="N3293">
        <v>99</v>
      </c>
      <c r="O3293">
        <v>9</v>
      </c>
      <c r="P3293">
        <v>4215</v>
      </c>
      <c r="R3293">
        <v>0</v>
      </c>
    </row>
    <row r="3294" spans="1:18" x14ac:dyDescent="0.5">
      <c r="A3294">
        <v>14</v>
      </c>
      <c r="B3294">
        <v>1455</v>
      </c>
      <c r="C3294">
        <v>2014</v>
      </c>
      <c r="D3294">
        <v>99</v>
      </c>
      <c r="E3294">
        <v>99</v>
      </c>
      <c r="F3294">
        <v>99</v>
      </c>
      <c r="G3294">
        <v>99</v>
      </c>
      <c r="H3294">
        <v>99</v>
      </c>
      <c r="I3294">
        <v>99</v>
      </c>
      <c r="J3294">
        <v>999</v>
      </c>
      <c r="K3294">
        <v>99</v>
      </c>
      <c r="L3294">
        <v>99</v>
      </c>
      <c r="M3294">
        <v>99</v>
      </c>
      <c r="N3294">
        <v>99</v>
      </c>
      <c r="O3294">
        <v>9</v>
      </c>
      <c r="P3294">
        <v>4215</v>
      </c>
      <c r="R3294">
        <v>0</v>
      </c>
    </row>
    <row r="3295" spans="1:18" x14ac:dyDescent="0.5">
      <c r="A3295">
        <v>14</v>
      </c>
      <c r="B3295">
        <v>1456</v>
      </c>
      <c r="C3295">
        <v>2015</v>
      </c>
      <c r="D3295">
        <v>99</v>
      </c>
      <c r="E3295">
        <v>99</v>
      </c>
      <c r="F3295">
        <v>99</v>
      </c>
      <c r="G3295">
        <v>99</v>
      </c>
      <c r="H3295">
        <v>99</v>
      </c>
      <c r="I3295">
        <v>99</v>
      </c>
      <c r="J3295">
        <v>999</v>
      </c>
      <c r="K3295">
        <v>99</v>
      </c>
      <c r="L3295">
        <v>99</v>
      </c>
      <c r="M3295">
        <v>99</v>
      </c>
      <c r="N3295">
        <v>99</v>
      </c>
      <c r="O3295">
        <v>9</v>
      </c>
      <c r="P3295">
        <v>4215</v>
      </c>
      <c r="R3295">
        <v>0</v>
      </c>
    </row>
    <row r="3296" spans="1:18" x14ac:dyDescent="0.5">
      <c r="A3296">
        <v>14</v>
      </c>
      <c r="B3296">
        <v>1457</v>
      </c>
      <c r="C3296">
        <v>2016</v>
      </c>
      <c r="D3296">
        <v>99</v>
      </c>
      <c r="E3296">
        <v>99</v>
      </c>
      <c r="F3296">
        <v>99</v>
      </c>
      <c r="G3296">
        <v>99</v>
      </c>
      <c r="H3296">
        <v>99</v>
      </c>
      <c r="I3296">
        <v>99</v>
      </c>
      <c r="J3296">
        <v>999</v>
      </c>
      <c r="K3296">
        <v>99</v>
      </c>
      <c r="L3296">
        <v>99</v>
      </c>
      <c r="M3296">
        <v>99</v>
      </c>
      <c r="N3296">
        <v>99</v>
      </c>
      <c r="O3296">
        <v>9</v>
      </c>
      <c r="P3296">
        <v>4215</v>
      </c>
      <c r="R3296">
        <v>0</v>
      </c>
    </row>
    <row r="3297" spans="1:18" x14ac:dyDescent="0.5">
      <c r="A3297">
        <v>14</v>
      </c>
      <c r="B3297">
        <v>1458</v>
      </c>
      <c r="C3297">
        <v>2017</v>
      </c>
      <c r="D3297">
        <v>99</v>
      </c>
      <c r="E3297">
        <v>99</v>
      </c>
      <c r="F3297">
        <v>99</v>
      </c>
      <c r="G3297">
        <v>99</v>
      </c>
      <c r="H3297">
        <v>99</v>
      </c>
      <c r="I3297">
        <v>99</v>
      </c>
      <c r="J3297">
        <v>999</v>
      </c>
      <c r="K3297">
        <v>99</v>
      </c>
      <c r="L3297">
        <v>99</v>
      </c>
      <c r="M3297">
        <v>99</v>
      </c>
      <c r="N3297">
        <v>99</v>
      </c>
      <c r="O3297">
        <v>9</v>
      </c>
      <c r="P3297">
        <v>4215</v>
      </c>
      <c r="R3297">
        <v>0</v>
      </c>
    </row>
    <row r="3298" spans="1:18" x14ac:dyDescent="0.5">
      <c r="A3298">
        <v>14</v>
      </c>
      <c r="B3298">
        <v>1459</v>
      </c>
      <c r="C3298">
        <v>2018</v>
      </c>
      <c r="D3298">
        <v>99</v>
      </c>
      <c r="E3298">
        <v>99</v>
      </c>
      <c r="F3298">
        <v>99</v>
      </c>
      <c r="G3298">
        <v>99</v>
      </c>
      <c r="H3298">
        <v>99</v>
      </c>
      <c r="I3298">
        <v>99</v>
      </c>
      <c r="J3298">
        <v>999</v>
      </c>
      <c r="K3298">
        <v>99</v>
      </c>
      <c r="L3298">
        <v>99</v>
      </c>
      <c r="M3298">
        <v>99</v>
      </c>
      <c r="N3298">
        <v>99</v>
      </c>
      <c r="O3298">
        <v>9</v>
      </c>
      <c r="P3298">
        <v>4215</v>
      </c>
      <c r="R3298">
        <v>0</v>
      </c>
    </row>
    <row r="3299" spans="1:18" x14ac:dyDescent="0.5">
      <c r="A3299">
        <v>14</v>
      </c>
      <c r="B3299">
        <v>1460</v>
      </c>
      <c r="C3299">
        <v>2019</v>
      </c>
      <c r="D3299">
        <v>99</v>
      </c>
      <c r="E3299">
        <v>99</v>
      </c>
      <c r="F3299">
        <v>99</v>
      </c>
      <c r="G3299">
        <v>99</v>
      </c>
      <c r="H3299">
        <v>99</v>
      </c>
      <c r="I3299">
        <v>99</v>
      </c>
      <c r="J3299">
        <v>999</v>
      </c>
      <c r="K3299">
        <v>99</v>
      </c>
      <c r="L3299">
        <v>99</v>
      </c>
      <c r="M3299">
        <v>99</v>
      </c>
      <c r="N3299">
        <v>99</v>
      </c>
      <c r="O3299">
        <v>9</v>
      </c>
      <c r="P3299">
        <v>4215</v>
      </c>
      <c r="R3299">
        <v>0</v>
      </c>
    </row>
    <row r="3300" spans="1:18" x14ac:dyDescent="0.5">
      <c r="A3300">
        <v>14</v>
      </c>
      <c r="B3300">
        <v>1461</v>
      </c>
      <c r="C3300">
        <v>2020</v>
      </c>
      <c r="D3300">
        <v>99</v>
      </c>
      <c r="E3300">
        <v>99</v>
      </c>
      <c r="F3300">
        <v>99</v>
      </c>
      <c r="G3300">
        <v>99</v>
      </c>
      <c r="H3300">
        <v>99</v>
      </c>
      <c r="I3300">
        <v>99</v>
      </c>
      <c r="J3300">
        <v>999</v>
      </c>
      <c r="K3300">
        <v>99</v>
      </c>
      <c r="L3300">
        <v>99</v>
      </c>
      <c r="M3300">
        <v>99</v>
      </c>
      <c r="N3300">
        <v>99</v>
      </c>
      <c r="O3300">
        <v>9</v>
      </c>
      <c r="P3300">
        <v>4215</v>
      </c>
      <c r="R3300">
        <v>0</v>
      </c>
    </row>
    <row r="3301" spans="1:18" x14ac:dyDescent="0.5">
      <c r="A3301">
        <v>14</v>
      </c>
      <c r="B3301">
        <v>1462</v>
      </c>
      <c r="C3301">
        <v>2021</v>
      </c>
      <c r="D3301">
        <v>99</v>
      </c>
      <c r="E3301">
        <v>99</v>
      </c>
      <c r="F3301">
        <v>99</v>
      </c>
      <c r="G3301">
        <v>99</v>
      </c>
      <c r="H3301">
        <v>99</v>
      </c>
      <c r="I3301">
        <v>99</v>
      </c>
      <c r="J3301">
        <v>999</v>
      </c>
      <c r="K3301">
        <v>99</v>
      </c>
      <c r="L3301">
        <v>99</v>
      </c>
      <c r="M3301">
        <v>99</v>
      </c>
      <c r="N3301">
        <v>99</v>
      </c>
      <c r="O3301">
        <v>9</v>
      </c>
      <c r="P3301">
        <v>4215</v>
      </c>
      <c r="R3301">
        <v>0</v>
      </c>
    </row>
    <row r="3302" spans="1:18" x14ac:dyDescent="0.5">
      <c r="A3302">
        <v>14</v>
      </c>
      <c r="B3302">
        <v>1463</v>
      </c>
      <c r="C3302">
        <v>2022</v>
      </c>
      <c r="D3302">
        <v>99</v>
      </c>
      <c r="E3302">
        <v>99</v>
      </c>
      <c r="F3302">
        <v>99</v>
      </c>
      <c r="G3302">
        <v>99</v>
      </c>
      <c r="H3302">
        <v>99</v>
      </c>
      <c r="I3302">
        <v>99</v>
      </c>
      <c r="J3302">
        <v>999</v>
      </c>
      <c r="K3302">
        <v>99</v>
      </c>
      <c r="L3302">
        <v>99</v>
      </c>
      <c r="M3302">
        <v>99</v>
      </c>
      <c r="N3302">
        <v>99</v>
      </c>
      <c r="O3302">
        <v>9</v>
      </c>
      <c r="P3302">
        <v>4215</v>
      </c>
      <c r="R3302">
        <v>0</v>
      </c>
    </row>
    <row r="3303" spans="1:18" x14ac:dyDescent="0.5">
      <c r="A3303">
        <v>14</v>
      </c>
      <c r="B3303">
        <v>1464</v>
      </c>
      <c r="C3303">
        <v>2012</v>
      </c>
      <c r="D3303">
        <v>99</v>
      </c>
      <c r="E3303">
        <v>99</v>
      </c>
      <c r="F3303">
        <v>99</v>
      </c>
      <c r="G3303">
        <v>99</v>
      </c>
      <c r="H3303">
        <v>99</v>
      </c>
      <c r="I3303">
        <v>99</v>
      </c>
      <c r="J3303">
        <v>999</v>
      </c>
      <c r="K3303">
        <v>99</v>
      </c>
      <c r="L3303">
        <v>99</v>
      </c>
      <c r="M3303">
        <v>99</v>
      </c>
      <c r="N3303">
        <v>99</v>
      </c>
      <c r="O3303">
        <v>9</v>
      </c>
      <c r="P3303">
        <v>4216</v>
      </c>
      <c r="R3303">
        <v>0</v>
      </c>
    </row>
    <row r="3304" spans="1:18" x14ac:dyDescent="0.5">
      <c r="A3304">
        <v>14</v>
      </c>
      <c r="B3304">
        <v>1465</v>
      </c>
      <c r="C3304">
        <v>2013</v>
      </c>
      <c r="D3304">
        <v>99</v>
      </c>
      <c r="E3304">
        <v>99</v>
      </c>
      <c r="F3304">
        <v>99</v>
      </c>
      <c r="G3304">
        <v>99</v>
      </c>
      <c r="H3304">
        <v>99</v>
      </c>
      <c r="I3304">
        <v>99</v>
      </c>
      <c r="J3304">
        <v>999</v>
      </c>
      <c r="K3304">
        <v>99</v>
      </c>
      <c r="L3304">
        <v>99</v>
      </c>
      <c r="M3304">
        <v>99</v>
      </c>
      <c r="N3304">
        <v>99</v>
      </c>
      <c r="O3304">
        <v>9</v>
      </c>
      <c r="P3304">
        <v>4216</v>
      </c>
      <c r="R3304">
        <v>0</v>
      </c>
    </row>
    <row r="3305" spans="1:18" x14ac:dyDescent="0.5">
      <c r="A3305">
        <v>14</v>
      </c>
      <c r="B3305">
        <v>1466</v>
      </c>
      <c r="C3305">
        <v>2014</v>
      </c>
      <c r="D3305">
        <v>99</v>
      </c>
      <c r="E3305">
        <v>99</v>
      </c>
      <c r="F3305">
        <v>99</v>
      </c>
      <c r="G3305">
        <v>99</v>
      </c>
      <c r="H3305">
        <v>99</v>
      </c>
      <c r="I3305">
        <v>99</v>
      </c>
      <c r="J3305">
        <v>999</v>
      </c>
      <c r="K3305">
        <v>99</v>
      </c>
      <c r="L3305">
        <v>99</v>
      </c>
      <c r="M3305">
        <v>99</v>
      </c>
      <c r="N3305">
        <v>99</v>
      </c>
      <c r="O3305">
        <v>9</v>
      </c>
      <c r="P3305">
        <v>4216</v>
      </c>
      <c r="R3305">
        <v>0</v>
      </c>
    </row>
    <row r="3306" spans="1:18" x14ac:dyDescent="0.5">
      <c r="A3306">
        <v>14</v>
      </c>
      <c r="B3306">
        <v>1467</v>
      </c>
      <c r="C3306">
        <v>2015</v>
      </c>
      <c r="D3306">
        <v>99</v>
      </c>
      <c r="E3306">
        <v>99</v>
      </c>
      <c r="F3306">
        <v>99</v>
      </c>
      <c r="G3306">
        <v>99</v>
      </c>
      <c r="H3306">
        <v>99</v>
      </c>
      <c r="I3306">
        <v>99</v>
      </c>
      <c r="J3306">
        <v>999</v>
      </c>
      <c r="K3306">
        <v>99</v>
      </c>
      <c r="L3306">
        <v>99</v>
      </c>
      <c r="M3306">
        <v>99</v>
      </c>
      <c r="N3306">
        <v>99</v>
      </c>
      <c r="O3306">
        <v>9</v>
      </c>
      <c r="P3306">
        <v>4216</v>
      </c>
      <c r="R3306">
        <v>0</v>
      </c>
    </row>
    <row r="3307" spans="1:18" x14ac:dyDescent="0.5">
      <c r="A3307">
        <v>14</v>
      </c>
      <c r="B3307">
        <v>1468</v>
      </c>
      <c r="C3307">
        <v>2016</v>
      </c>
      <c r="D3307">
        <v>99</v>
      </c>
      <c r="E3307">
        <v>99</v>
      </c>
      <c r="F3307">
        <v>99</v>
      </c>
      <c r="G3307">
        <v>99</v>
      </c>
      <c r="H3307">
        <v>99</v>
      </c>
      <c r="I3307">
        <v>99</v>
      </c>
      <c r="J3307">
        <v>999</v>
      </c>
      <c r="K3307">
        <v>99</v>
      </c>
      <c r="L3307">
        <v>99</v>
      </c>
      <c r="M3307">
        <v>99</v>
      </c>
      <c r="N3307">
        <v>99</v>
      </c>
      <c r="O3307">
        <v>9</v>
      </c>
      <c r="P3307">
        <v>4216</v>
      </c>
      <c r="R3307">
        <v>0</v>
      </c>
    </row>
    <row r="3308" spans="1:18" x14ac:dyDescent="0.5">
      <c r="A3308">
        <v>14</v>
      </c>
      <c r="B3308">
        <v>1469</v>
      </c>
      <c r="C3308">
        <v>2017</v>
      </c>
      <c r="D3308">
        <v>99</v>
      </c>
      <c r="E3308">
        <v>99</v>
      </c>
      <c r="F3308">
        <v>99</v>
      </c>
      <c r="G3308">
        <v>99</v>
      </c>
      <c r="H3308">
        <v>99</v>
      </c>
      <c r="I3308">
        <v>99</v>
      </c>
      <c r="J3308">
        <v>999</v>
      </c>
      <c r="K3308">
        <v>99</v>
      </c>
      <c r="L3308">
        <v>99</v>
      </c>
      <c r="M3308">
        <v>99</v>
      </c>
      <c r="N3308">
        <v>99</v>
      </c>
      <c r="O3308">
        <v>9</v>
      </c>
      <c r="P3308">
        <v>4216</v>
      </c>
      <c r="R3308">
        <v>0</v>
      </c>
    </row>
    <row r="3309" spans="1:18" x14ac:dyDescent="0.5">
      <c r="A3309">
        <v>14</v>
      </c>
      <c r="B3309">
        <v>1470</v>
      </c>
      <c r="C3309">
        <v>2018</v>
      </c>
      <c r="D3309">
        <v>99</v>
      </c>
      <c r="E3309">
        <v>99</v>
      </c>
      <c r="F3309">
        <v>99</v>
      </c>
      <c r="G3309">
        <v>99</v>
      </c>
      <c r="H3309">
        <v>99</v>
      </c>
      <c r="I3309">
        <v>99</v>
      </c>
      <c r="J3309">
        <v>999</v>
      </c>
      <c r="K3309">
        <v>99</v>
      </c>
      <c r="L3309">
        <v>99</v>
      </c>
      <c r="M3309">
        <v>99</v>
      </c>
      <c r="N3309">
        <v>99</v>
      </c>
      <c r="O3309">
        <v>9</v>
      </c>
      <c r="P3309">
        <v>4216</v>
      </c>
      <c r="R3309">
        <v>0</v>
      </c>
    </row>
    <row r="3310" spans="1:18" x14ac:dyDescent="0.5">
      <c r="A3310">
        <v>14</v>
      </c>
      <c r="B3310">
        <v>1471</v>
      </c>
      <c r="C3310">
        <v>2019</v>
      </c>
      <c r="D3310">
        <v>99</v>
      </c>
      <c r="E3310">
        <v>99</v>
      </c>
      <c r="F3310">
        <v>99</v>
      </c>
      <c r="G3310">
        <v>99</v>
      </c>
      <c r="H3310">
        <v>99</v>
      </c>
      <c r="I3310">
        <v>99</v>
      </c>
      <c r="J3310">
        <v>999</v>
      </c>
      <c r="K3310">
        <v>99</v>
      </c>
      <c r="L3310">
        <v>99</v>
      </c>
      <c r="M3310">
        <v>99</v>
      </c>
      <c r="N3310">
        <v>99</v>
      </c>
      <c r="O3310">
        <v>9</v>
      </c>
      <c r="P3310">
        <v>4216</v>
      </c>
      <c r="R3310">
        <v>0</v>
      </c>
    </row>
    <row r="3311" spans="1:18" x14ac:dyDescent="0.5">
      <c r="A3311">
        <v>14</v>
      </c>
      <c r="B3311">
        <v>1472</v>
      </c>
      <c r="C3311">
        <v>2020</v>
      </c>
      <c r="D3311">
        <v>99</v>
      </c>
      <c r="E3311">
        <v>99</v>
      </c>
      <c r="F3311">
        <v>99</v>
      </c>
      <c r="G3311">
        <v>99</v>
      </c>
      <c r="H3311">
        <v>99</v>
      </c>
      <c r="I3311">
        <v>99</v>
      </c>
      <c r="J3311">
        <v>999</v>
      </c>
      <c r="K3311">
        <v>99</v>
      </c>
      <c r="L3311">
        <v>99</v>
      </c>
      <c r="M3311">
        <v>99</v>
      </c>
      <c r="N3311">
        <v>99</v>
      </c>
      <c r="O3311">
        <v>9</v>
      </c>
      <c r="P3311">
        <v>4216</v>
      </c>
      <c r="R3311">
        <v>0</v>
      </c>
    </row>
    <row r="3312" spans="1:18" x14ac:dyDescent="0.5">
      <c r="A3312">
        <v>14</v>
      </c>
      <c r="B3312">
        <v>1473</v>
      </c>
      <c r="C3312">
        <v>2021</v>
      </c>
      <c r="D3312">
        <v>99</v>
      </c>
      <c r="E3312">
        <v>99</v>
      </c>
      <c r="F3312">
        <v>99</v>
      </c>
      <c r="G3312">
        <v>99</v>
      </c>
      <c r="H3312">
        <v>99</v>
      </c>
      <c r="I3312">
        <v>99</v>
      </c>
      <c r="J3312">
        <v>999</v>
      </c>
      <c r="K3312">
        <v>99</v>
      </c>
      <c r="L3312">
        <v>99</v>
      </c>
      <c r="M3312">
        <v>99</v>
      </c>
      <c r="N3312">
        <v>99</v>
      </c>
      <c r="O3312">
        <v>9</v>
      </c>
      <c r="P3312">
        <v>4216</v>
      </c>
      <c r="R3312">
        <v>0</v>
      </c>
    </row>
    <row r="3313" spans="1:18" x14ac:dyDescent="0.5">
      <c r="A3313">
        <v>14</v>
      </c>
      <c r="B3313">
        <v>1474</v>
      </c>
      <c r="C3313">
        <v>2022</v>
      </c>
      <c r="D3313">
        <v>99</v>
      </c>
      <c r="E3313">
        <v>99</v>
      </c>
      <c r="F3313">
        <v>99</v>
      </c>
      <c r="G3313">
        <v>99</v>
      </c>
      <c r="H3313">
        <v>99</v>
      </c>
      <c r="I3313">
        <v>99</v>
      </c>
      <c r="J3313">
        <v>999</v>
      </c>
      <c r="K3313">
        <v>99</v>
      </c>
      <c r="L3313">
        <v>99</v>
      </c>
      <c r="M3313">
        <v>99</v>
      </c>
      <c r="N3313">
        <v>99</v>
      </c>
      <c r="O3313">
        <v>9</v>
      </c>
      <c r="P3313">
        <v>4216</v>
      </c>
      <c r="R3313">
        <v>0</v>
      </c>
    </row>
    <row r="3314" spans="1:18" x14ac:dyDescent="0.5">
      <c r="A3314">
        <v>14</v>
      </c>
      <c r="B3314">
        <v>1475</v>
      </c>
      <c r="C3314">
        <v>2012</v>
      </c>
      <c r="D3314">
        <v>99</v>
      </c>
      <c r="E3314">
        <v>99</v>
      </c>
      <c r="F3314">
        <v>99</v>
      </c>
      <c r="G3314">
        <v>99</v>
      </c>
      <c r="H3314">
        <v>99</v>
      </c>
      <c r="I3314">
        <v>99</v>
      </c>
      <c r="J3314">
        <v>999</v>
      </c>
      <c r="K3314">
        <v>99</v>
      </c>
      <c r="L3314">
        <v>99</v>
      </c>
      <c r="M3314">
        <v>99</v>
      </c>
      <c r="N3314">
        <v>99</v>
      </c>
      <c r="O3314">
        <v>9</v>
      </c>
      <c r="P3314">
        <v>4217</v>
      </c>
      <c r="R3314">
        <v>0</v>
      </c>
    </row>
    <row r="3315" spans="1:18" x14ac:dyDescent="0.5">
      <c r="A3315">
        <v>14</v>
      </c>
      <c r="B3315">
        <v>1476</v>
      </c>
      <c r="C3315">
        <v>2013</v>
      </c>
      <c r="D3315">
        <v>99</v>
      </c>
      <c r="E3315">
        <v>99</v>
      </c>
      <c r="F3315">
        <v>99</v>
      </c>
      <c r="G3315">
        <v>99</v>
      </c>
      <c r="H3315">
        <v>99</v>
      </c>
      <c r="I3315">
        <v>99</v>
      </c>
      <c r="J3315">
        <v>999</v>
      </c>
      <c r="K3315">
        <v>99</v>
      </c>
      <c r="L3315">
        <v>99</v>
      </c>
      <c r="M3315">
        <v>99</v>
      </c>
      <c r="N3315">
        <v>99</v>
      </c>
      <c r="O3315">
        <v>9</v>
      </c>
      <c r="P3315">
        <v>4217</v>
      </c>
      <c r="R3315">
        <v>0</v>
      </c>
    </row>
    <row r="3316" spans="1:18" x14ac:dyDescent="0.5">
      <c r="A3316">
        <v>14</v>
      </c>
      <c r="B3316">
        <v>1477</v>
      </c>
      <c r="C3316">
        <v>2014</v>
      </c>
      <c r="D3316">
        <v>99</v>
      </c>
      <c r="E3316">
        <v>99</v>
      </c>
      <c r="F3316">
        <v>99</v>
      </c>
      <c r="G3316">
        <v>99</v>
      </c>
      <c r="H3316">
        <v>99</v>
      </c>
      <c r="I3316">
        <v>99</v>
      </c>
      <c r="J3316">
        <v>999</v>
      </c>
      <c r="K3316">
        <v>99</v>
      </c>
      <c r="L3316">
        <v>99</v>
      </c>
      <c r="M3316">
        <v>99</v>
      </c>
      <c r="N3316">
        <v>99</v>
      </c>
      <c r="O3316">
        <v>9</v>
      </c>
      <c r="P3316">
        <v>4217</v>
      </c>
      <c r="R3316">
        <v>0</v>
      </c>
    </row>
    <row r="3317" spans="1:18" x14ac:dyDescent="0.5">
      <c r="A3317">
        <v>14</v>
      </c>
      <c r="B3317">
        <v>1478</v>
      </c>
      <c r="C3317">
        <v>2015</v>
      </c>
      <c r="D3317">
        <v>99</v>
      </c>
      <c r="E3317">
        <v>99</v>
      </c>
      <c r="F3317">
        <v>99</v>
      </c>
      <c r="G3317">
        <v>99</v>
      </c>
      <c r="H3317">
        <v>99</v>
      </c>
      <c r="I3317">
        <v>99</v>
      </c>
      <c r="J3317">
        <v>999</v>
      </c>
      <c r="K3317">
        <v>99</v>
      </c>
      <c r="L3317">
        <v>99</v>
      </c>
      <c r="M3317">
        <v>99</v>
      </c>
      <c r="N3317">
        <v>99</v>
      </c>
      <c r="O3317">
        <v>9</v>
      </c>
      <c r="P3317">
        <v>4217</v>
      </c>
      <c r="R3317">
        <v>0</v>
      </c>
    </row>
    <row r="3318" spans="1:18" x14ac:dyDescent="0.5">
      <c r="A3318">
        <v>14</v>
      </c>
      <c r="B3318">
        <v>1479</v>
      </c>
      <c r="C3318">
        <v>2016</v>
      </c>
      <c r="D3318">
        <v>99</v>
      </c>
      <c r="E3318">
        <v>99</v>
      </c>
      <c r="F3318">
        <v>99</v>
      </c>
      <c r="G3318">
        <v>99</v>
      </c>
      <c r="H3318">
        <v>99</v>
      </c>
      <c r="I3318">
        <v>99</v>
      </c>
      <c r="J3318">
        <v>999</v>
      </c>
      <c r="K3318">
        <v>99</v>
      </c>
      <c r="L3318">
        <v>99</v>
      </c>
      <c r="M3318">
        <v>99</v>
      </c>
      <c r="N3318">
        <v>99</v>
      </c>
      <c r="O3318">
        <v>9</v>
      </c>
      <c r="P3318">
        <v>4217</v>
      </c>
      <c r="R3318">
        <v>0</v>
      </c>
    </row>
    <row r="3319" spans="1:18" x14ac:dyDescent="0.5">
      <c r="A3319">
        <v>14</v>
      </c>
      <c r="B3319">
        <v>1480</v>
      </c>
      <c r="C3319">
        <v>2017</v>
      </c>
      <c r="D3319">
        <v>99</v>
      </c>
      <c r="E3319">
        <v>99</v>
      </c>
      <c r="F3319">
        <v>99</v>
      </c>
      <c r="G3319">
        <v>99</v>
      </c>
      <c r="H3319">
        <v>99</v>
      </c>
      <c r="I3319">
        <v>99</v>
      </c>
      <c r="J3319">
        <v>999</v>
      </c>
      <c r="K3319">
        <v>99</v>
      </c>
      <c r="L3319">
        <v>99</v>
      </c>
      <c r="M3319">
        <v>99</v>
      </c>
      <c r="N3319">
        <v>99</v>
      </c>
      <c r="O3319">
        <v>9</v>
      </c>
      <c r="P3319">
        <v>4217</v>
      </c>
      <c r="R3319">
        <v>0</v>
      </c>
    </row>
    <row r="3320" spans="1:18" x14ac:dyDescent="0.5">
      <c r="A3320">
        <v>14</v>
      </c>
      <c r="B3320">
        <v>1481</v>
      </c>
      <c r="C3320">
        <v>2018</v>
      </c>
      <c r="D3320">
        <v>99</v>
      </c>
      <c r="E3320">
        <v>99</v>
      </c>
      <c r="F3320">
        <v>99</v>
      </c>
      <c r="G3320">
        <v>99</v>
      </c>
      <c r="H3320">
        <v>99</v>
      </c>
      <c r="I3320">
        <v>99</v>
      </c>
      <c r="J3320">
        <v>999</v>
      </c>
      <c r="K3320">
        <v>99</v>
      </c>
      <c r="L3320">
        <v>99</v>
      </c>
      <c r="M3320">
        <v>99</v>
      </c>
      <c r="N3320">
        <v>99</v>
      </c>
      <c r="O3320">
        <v>9</v>
      </c>
      <c r="P3320">
        <v>4217</v>
      </c>
      <c r="R3320">
        <v>0</v>
      </c>
    </row>
    <row r="3321" spans="1:18" x14ac:dyDescent="0.5">
      <c r="A3321">
        <v>14</v>
      </c>
      <c r="B3321">
        <v>1482</v>
      </c>
      <c r="C3321">
        <v>2019</v>
      </c>
      <c r="D3321">
        <v>99</v>
      </c>
      <c r="E3321">
        <v>99</v>
      </c>
      <c r="F3321">
        <v>99</v>
      </c>
      <c r="G3321">
        <v>99</v>
      </c>
      <c r="H3321">
        <v>99</v>
      </c>
      <c r="I3321">
        <v>99</v>
      </c>
      <c r="J3321">
        <v>999</v>
      </c>
      <c r="K3321">
        <v>99</v>
      </c>
      <c r="L3321">
        <v>99</v>
      </c>
      <c r="M3321">
        <v>99</v>
      </c>
      <c r="N3321">
        <v>99</v>
      </c>
      <c r="O3321">
        <v>9</v>
      </c>
      <c r="P3321">
        <v>4217</v>
      </c>
      <c r="R3321">
        <v>0</v>
      </c>
    </row>
    <row r="3322" spans="1:18" x14ac:dyDescent="0.5">
      <c r="A3322">
        <v>14</v>
      </c>
      <c r="B3322">
        <v>1483</v>
      </c>
      <c r="C3322">
        <v>2020</v>
      </c>
      <c r="D3322">
        <v>99</v>
      </c>
      <c r="E3322">
        <v>99</v>
      </c>
      <c r="F3322">
        <v>99</v>
      </c>
      <c r="G3322">
        <v>99</v>
      </c>
      <c r="H3322">
        <v>99</v>
      </c>
      <c r="I3322">
        <v>99</v>
      </c>
      <c r="J3322">
        <v>999</v>
      </c>
      <c r="K3322">
        <v>99</v>
      </c>
      <c r="L3322">
        <v>99</v>
      </c>
      <c r="M3322">
        <v>99</v>
      </c>
      <c r="N3322">
        <v>99</v>
      </c>
      <c r="O3322">
        <v>9</v>
      </c>
      <c r="P3322">
        <v>4217</v>
      </c>
      <c r="R3322">
        <v>0</v>
      </c>
    </row>
    <row r="3323" spans="1:18" x14ac:dyDescent="0.5">
      <c r="A3323">
        <v>14</v>
      </c>
      <c r="B3323">
        <v>1484</v>
      </c>
      <c r="C3323">
        <v>2021</v>
      </c>
      <c r="D3323">
        <v>99</v>
      </c>
      <c r="E3323">
        <v>99</v>
      </c>
      <c r="F3323">
        <v>99</v>
      </c>
      <c r="G3323">
        <v>99</v>
      </c>
      <c r="H3323">
        <v>99</v>
      </c>
      <c r="I3323">
        <v>99</v>
      </c>
      <c r="J3323">
        <v>999</v>
      </c>
      <c r="K3323">
        <v>99</v>
      </c>
      <c r="L3323">
        <v>99</v>
      </c>
      <c r="M3323">
        <v>99</v>
      </c>
      <c r="N3323">
        <v>99</v>
      </c>
      <c r="O3323">
        <v>9</v>
      </c>
      <c r="P3323">
        <v>4217</v>
      </c>
      <c r="R3323">
        <v>0</v>
      </c>
    </row>
    <row r="3324" spans="1:18" x14ac:dyDescent="0.5">
      <c r="A3324">
        <v>14</v>
      </c>
      <c r="B3324">
        <v>1485</v>
      </c>
      <c r="C3324">
        <v>2022</v>
      </c>
      <c r="D3324">
        <v>99</v>
      </c>
      <c r="E3324">
        <v>99</v>
      </c>
      <c r="F3324">
        <v>99</v>
      </c>
      <c r="G3324">
        <v>99</v>
      </c>
      <c r="H3324">
        <v>99</v>
      </c>
      <c r="I3324">
        <v>99</v>
      </c>
      <c r="J3324">
        <v>999</v>
      </c>
      <c r="K3324">
        <v>99</v>
      </c>
      <c r="L3324">
        <v>99</v>
      </c>
      <c r="M3324">
        <v>99</v>
      </c>
      <c r="N3324">
        <v>99</v>
      </c>
      <c r="O3324">
        <v>9</v>
      </c>
      <c r="P3324">
        <v>4217</v>
      </c>
      <c r="R3324">
        <v>0</v>
      </c>
    </row>
    <row r="3325" spans="1:18" x14ac:dyDescent="0.5">
      <c r="A3325">
        <v>14</v>
      </c>
      <c r="B3325">
        <v>1486</v>
      </c>
      <c r="C3325">
        <v>2012</v>
      </c>
      <c r="D3325">
        <v>99</v>
      </c>
      <c r="E3325">
        <v>99</v>
      </c>
      <c r="F3325">
        <v>99</v>
      </c>
      <c r="G3325">
        <v>99</v>
      </c>
      <c r="H3325">
        <v>99</v>
      </c>
      <c r="I3325">
        <v>99</v>
      </c>
      <c r="J3325">
        <v>999</v>
      </c>
      <c r="K3325">
        <v>99</v>
      </c>
      <c r="L3325">
        <v>99</v>
      </c>
      <c r="M3325">
        <v>99</v>
      </c>
      <c r="N3325">
        <v>99</v>
      </c>
      <c r="O3325">
        <v>9</v>
      </c>
      <c r="P3325">
        <v>4218</v>
      </c>
      <c r="R3325">
        <v>0</v>
      </c>
    </row>
    <row r="3326" spans="1:18" x14ac:dyDescent="0.5">
      <c r="A3326">
        <v>14</v>
      </c>
      <c r="B3326">
        <v>1487</v>
      </c>
      <c r="C3326">
        <v>2013</v>
      </c>
      <c r="D3326">
        <v>99</v>
      </c>
      <c r="E3326">
        <v>99</v>
      </c>
      <c r="F3326">
        <v>99</v>
      </c>
      <c r="G3326">
        <v>99</v>
      </c>
      <c r="H3326">
        <v>99</v>
      </c>
      <c r="I3326">
        <v>99</v>
      </c>
      <c r="J3326">
        <v>999</v>
      </c>
      <c r="K3326">
        <v>99</v>
      </c>
      <c r="L3326">
        <v>99</v>
      </c>
      <c r="M3326">
        <v>99</v>
      </c>
      <c r="N3326">
        <v>99</v>
      </c>
      <c r="O3326">
        <v>9</v>
      </c>
      <c r="P3326">
        <v>4218</v>
      </c>
      <c r="R3326">
        <v>0</v>
      </c>
    </row>
    <row r="3327" spans="1:18" x14ac:dyDescent="0.5">
      <c r="A3327">
        <v>14</v>
      </c>
      <c r="B3327">
        <v>1488</v>
      </c>
      <c r="C3327">
        <v>2014</v>
      </c>
      <c r="D3327">
        <v>99</v>
      </c>
      <c r="E3327">
        <v>99</v>
      </c>
      <c r="F3327">
        <v>99</v>
      </c>
      <c r="G3327">
        <v>99</v>
      </c>
      <c r="H3327">
        <v>99</v>
      </c>
      <c r="I3327">
        <v>99</v>
      </c>
      <c r="J3327">
        <v>999</v>
      </c>
      <c r="K3327">
        <v>99</v>
      </c>
      <c r="L3327">
        <v>99</v>
      </c>
      <c r="M3327">
        <v>99</v>
      </c>
      <c r="N3327">
        <v>99</v>
      </c>
      <c r="O3327">
        <v>9</v>
      </c>
      <c r="P3327">
        <v>4218</v>
      </c>
      <c r="R3327">
        <v>0</v>
      </c>
    </row>
    <row r="3328" spans="1:18" x14ac:dyDescent="0.5">
      <c r="A3328">
        <v>14</v>
      </c>
      <c r="B3328">
        <v>1489</v>
      </c>
      <c r="C3328">
        <v>2015</v>
      </c>
      <c r="D3328">
        <v>99</v>
      </c>
      <c r="E3328">
        <v>99</v>
      </c>
      <c r="F3328">
        <v>99</v>
      </c>
      <c r="G3328">
        <v>99</v>
      </c>
      <c r="H3328">
        <v>99</v>
      </c>
      <c r="I3328">
        <v>99</v>
      </c>
      <c r="J3328">
        <v>999</v>
      </c>
      <c r="K3328">
        <v>99</v>
      </c>
      <c r="L3328">
        <v>99</v>
      </c>
      <c r="M3328">
        <v>99</v>
      </c>
      <c r="N3328">
        <v>99</v>
      </c>
      <c r="O3328">
        <v>9</v>
      </c>
      <c r="P3328">
        <v>4218</v>
      </c>
      <c r="R3328">
        <v>0</v>
      </c>
    </row>
    <row r="3329" spans="1:18" x14ac:dyDescent="0.5">
      <c r="A3329">
        <v>14</v>
      </c>
      <c r="B3329">
        <v>1490</v>
      </c>
      <c r="C3329">
        <v>2016</v>
      </c>
      <c r="D3329">
        <v>99</v>
      </c>
      <c r="E3329">
        <v>99</v>
      </c>
      <c r="F3329">
        <v>99</v>
      </c>
      <c r="G3329">
        <v>99</v>
      </c>
      <c r="H3329">
        <v>99</v>
      </c>
      <c r="I3329">
        <v>99</v>
      </c>
      <c r="J3329">
        <v>999</v>
      </c>
      <c r="K3329">
        <v>99</v>
      </c>
      <c r="L3329">
        <v>99</v>
      </c>
      <c r="M3329">
        <v>99</v>
      </c>
      <c r="N3329">
        <v>99</v>
      </c>
      <c r="O3329">
        <v>9</v>
      </c>
      <c r="P3329">
        <v>4218</v>
      </c>
      <c r="R3329">
        <v>0</v>
      </c>
    </row>
    <row r="3330" spans="1:18" x14ac:dyDescent="0.5">
      <c r="A3330">
        <v>14</v>
      </c>
      <c r="B3330">
        <v>1491</v>
      </c>
      <c r="C3330">
        <v>2017</v>
      </c>
      <c r="D3330">
        <v>99</v>
      </c>
      <c r="E3330">
        <v>99</v>
      </c>
      <c r="F3330">
        <v>99</v>
      </c>
      <c r="G3330">
        <v>99</v>
      </c>
      <c r="H3330">
        <v>99</v>
      </c>
      <c r="I3330">
        <v>99</v>
      </c>
      <c r="J3330">
        <v>999</v>
      </c>
      <c r="K3330">
        <v>99</v>
      </c>
      <c r="L3330">
        <v>99</v>
      </c>
      <c r="M3330">
        <v>99</v>
      </c>
      <c r="N3330">
        <v>99</v>
      </c>
      <c r="O3330">
        <v>9</v>
      </c>
      <c r="P3330">
        <v>4218</v>
      </c>
      <c r="R3330">
        <v>0</v>
      </c>
    </row>
    <row r="3331" spans="1:18" x14ac:dyDescent="0.5">
      <c r="A3331">
        <v>14</v>
      </c>
      <c r="B3331">
        <v>1492</v>
      </c>
      <c r="C3331">
        <v>2018</v>
      </c>
      <c r="D3331">
        <v>99</v>
      </c>
      <c r="E3331">
        <v>99</v>
      </c>
      <c r="F3331">
        <v>99</v>
      </c>
      <c r="G3331">
        <v>99</v>
      </c>
      <c r="H3331">
        <v>99</v>
      </c>
      <c r="I3331">
        <v>99</v>
      </c>
      <c r="J3331">
        <v>999</v>
      </c>
      <c r="K3331">
        <v>99</v>
      </c>
      <c r="L3331">
        <v>99</v>
      </c>
      <c r="M3331">
        <v>99</v>
      </c>
      <c r="N3331">
        <v>99</v>
      </c>
      <c r="O3331">
        <v>9</v>
      </c>
      <c r="P3331">
        <v>4218</v>
      </c>
      <c r="R3331">
        <v>0</v>
      </c>
    </row>
    <row r="3332" spans="1:18" x14ac:dyDescent="0.5">
      <c r="A3332">
        <v>14</v>
      </c>
      <c r="B3332">
        <v>1493</v>
      </c>
      <c r="C3332">
        <v>2019</v>
      </c>
      <c r="D3332">
        <v>99</v>
      </c>
      <c r="E3332">
        <v>99</v>
      </c>
      <c r="F3332">
        <v>99</v>
      </c>
      <c r="G3332">
        <v>99</v>
      </c>
      <c r="H3332">
        <v>99</v>
      </c>
      <c r="I3332">
        <v>99</v>
      </c>
      <c r="J3332">
        <v>999</v>
      </c>
      <c r="K3332">
        <v>99</v>
      </c>
      <c r="L3332">
        <v>99</v>
      </c>
      <c r="M3332">
        <v>99</v>
      </c>
      <c r="N3332">
        <v>99</v>
      </c>
      <c r="O3332">
        <v>9</v>
      </c>
      <c r="P3332">
        <v>4218</v>
      </c>
      <c r="R3332">
        <v>0</v>
      </c>
    </row>
    <row r="3333" spans="1:18" x14ac:dyDescent="0.5">
      <c r="A3333">
        <v>14</v>
      </c>
      <c r="B3333">
        <v>1494</v>
      </c>
      <c r="C3333">
        <v>2020</v>
      </c>
      <c r="D3333">
        <v>99</v>
      </c>
      <c r="E3333">
        <v>99</v>
      </c>
      <c r="F3333">
        <v>99</v>
      </c>
      <c r="G3333">
        <v>99</v>
      </c>
      <c r="H3333">
        <v>99</v>
      </c>
      <c r="I3333">
        <v>99</v>
      </c>
      <c r="J3333">
        <v>999</v>
      </c>
      <c r="K3333">
        <v>99</v>
      </c>
      <c r="L3333">
        <v>99</v>
      </c>
      <c r="M3333">
        <v>99</v>
      </c>
      <c r="N3333">
        <v>99</v>
      </c>
      <c r="O3333">
        <v>9</v>
      </c>
      <c r="P3333">
        <v>4218</v>
      </c>
      <c r="R3333">
        <v>0</v>
      </c>
    </row>
    <row r="3334" spans="1:18" x14ac:dyDescent="0.5">
      <c r="A3334">
        <v>14</v>
      </c>
      <c r="B3334">
        <v>1495</v>
      </c>
      <c r="C3334">
        <v>2021</v>
      </c>
      <c r="D3334">
        <v>99</v>
      </c>
      <c r="E3334">
        <v>99</v>
      </c>
      <c r="F3334">
        <v>99</v>
      </c>
      <c r="G3334">
        <v>99</v>
      </c>
      <c r="H3334">
        <v>99</v>
      </c>
      <c r="I3334">
        <v>99</v>
      </c>
      <c r="J3334">
        <v>999</v>
      </c>
      <c r="K3334">
        <v>99</v>
      </c>
      <c r="L3334">
        <v>99</v>
      </c>
      <c r="M3334">
        <v>99</v>
      </c>
      <c r="N3334">
        <v>99</v>
      </c>
      <c r="O3334">
        <v>9</v>
      </c>
      <c r="P3334">
        <v>4218</v>
      </c>
      <c r="R3334">
        <v>0</v>
      </c>
    </row>
    <row r="3335" spans="1:18" x14ac:dyDescent="0.5">
      <c r="A3335">
        <v>14</v>
      </c>
      <c r="B3335">
        <v>1496</v>
      </c>
      <c r="C3335">
        <v>2022</v>
      </c>
      <c r="D3335">
        <v>99</v>
      </c>
      <c r="E3335">
        <v>99</v>
      </c>
      <c r="F3335">
        <v>99</v>
      </c>
      <c r="G3335">
        <v>99</v>
      </c>
      <c r="H3335">
        <v>99</v>
      </c>
      <c r="I3335">
        <v>99</v>
      </c>
      <c r="J3335">
        <v>999</v>
      </c>
      <c r="K3335">
        <v>99</v>
      </c>
      <c r="L3335">
        <v>99</v>
      </c>
      <c r="M3335">
        <v>99</v>
      </c>
      <c r="N3335">
        <v>99</v>
      </c>
      <c r="O3335">
        <v>9</v>
      </c>
      <c r="P3335">
        <v>4218</v>
      </c>
      <c r="R3335">
        <v>0</v>
      </c>
    </row>
    <row r="3336" spans="1:18" x14ac:dyDescent="0.5">
      <c r="A3336">
        <v>14</v>
      </c>
      <c r="B3336">
        <v>1497</v>
      </c>
      <c r="C3336">
        <v>2012</v>
      </c>
      <c r="D3336">
        <v>99</v>
      </c>
      <c r="E3336">
        <v>99</v>
      </c>
      <c r="F3336">
        <v>99</v>
      </c>
      <c r="G3336">
        <v>99</v>
      </c>
      <c r="H3336">
        <v>99</v>
      </c>
      <c r="I3336">
        <v>99</v>
      </c>
      <c r="J3336">
        <v>999</v>
      </c>
      <c r="K3336">
        <v>99</v>
      </c>
      <c r="L3336">
        <v>99</v>
      </c>
      <c r="M3336">
        <v>99</v>
      </c>
      <c r="N3336">
        <v>99</v>
      </c>
      <c r="O3336">
        <v>9</v>
      </c>
      <c r="P3336">
        <v>4219</v>
      </c>
      <c r="R3336">
        <v>0</v>
      </c>
    </row>
    <row r="3337" spans="1:18" x14ac:dyDescent="0.5">
      <c r="A3337">
        <v>14</v>
      </c>
      <c r="B3337">
        <v>1498</v>
      </c>
      <c r="C3337">
        <v>2013</v>
      </c>
      <c r="D3337">
        <v>99</v>
      </c>
      <c r="E3337">
        <v>99</v>
      </c>
      <c r="F3337">
        <v>99</v>
      </c>
      <c r="G3337">
        <v>99</v>
      </c>
      <c r="H3337">
        <v>99</v>
      </c>
      <c r="I3337">
        <v>99</v>
      </c>
      <c r="J3337">
        <v>999</v>
      </c>
      <c r="K3337">
        <v>99</v>
      </c>
      <c r="L3337">
        <v>99</v>
      </c>
      <c r="M3337">
        <v>99</v>
      </c>
      <c r="N3337">
        <v>99</v>
      </c>
      <c r="O3337">
        <v>9</v>
      </c>
      <c r="P3337">
        <v>4219</v>
      </c>
      <c r="R3337">
        <v>0</v>
      </c>
    </row>
    <row r="3338" spans="1:18" x14ac:dyDescent="0.5">
      <c r="A3338">
        <v>14</v>
      </c>
      <c r="B3338">
        <v>1499</v>
      </c>
      <c r="C3338">
        <v>2014</v>
      </c>
      <c r="D3338">
        <v>99</v>
      </c>
      <c r="E3338">
        <v>99</v>
      </c>
      <c r="F3338">
        <v>99</v>
      </c>
      <c r="G3338">
        <v>99</v>
      </c>
      <c r="H3338">
        <v>99</v>
      </c>
      <c r="I3338">
        <v>99</v>
      </c>
      <c r="J3338">
        <v>999</v>
      </c>
      <c r="K3338">
        <v>99</v>
      </c>
      <c r="L3338">
        <v>99</v>
      </c>
      <c r="M3338">
        <v>99</v>
      </c>
      <c r="N3338">
        <v>99</v>
      </c>
      <c r="O3338">
        <v>9</v>
      </c>
      <c r="P3338">
        <v>4219</v>
      </c>
      <c r="R3338">
        <v>0</v>
      </c>
    </row>
    <row r="3339" spans="1:18" x14ac:dyDescent="0.5">
      <c r="A3339">
        <v>14</v>
      </c>
      <c r="B3339">
        <v>1500</v>
      </c>
      <c r="C3339">
        <v>2015</v>
      </c>
      <c r="D3339">
        <v>99</v>
      </c>
      <c r="E3339">
        <v>99</v>
      </c>
      <c r="F3339">
        <v>99</v>
      </c>
      <c r="G3339">
        <v>99</v>
      </c>
      <c r="H3339">
        <v>99</v>
      </c>
      <c r="I3339">
        <v>99</v>
      </c>
      <c r="J3339">
        <v>999</v>
      </c>
      <c r="K3339">
        <v>99</v>
      </c>
      <c r="L3339">
        <v>99</v>
      </c>
      <c r="M3339">
        <v>99</v>
      </c>
      <c r="N3339">
        <v>99</v>
      </c>
      <c r="O3339">
        <v>9</v>
      </c>
      <c r="P3339">
        <v>4219</v>
      </c>
      <c r="R3339">
        <v>0</v>
      </c>
    </row>
    <row r="3340" spans="1:18" x14ac:dyDescent="0.5">
      <c r="A3340">
        <v>14</v>
      </c>
      <c r="B3340">
        <v>1501</v>
      </c>
      <c r="C3340">
        <v>2016</v>
      </c>
      <c r="D3340">
        <v>99</v>
      </c>
      <c r="E3340">
        <v>99</v>
      </c>
      <c r="F3340">
        <v>99</v>
      </c>
      <c r="G3340">
        <v>99</v>
      </c>
      <c r="H3340">
        <v>99</v>
      </c>
      <c r="I3340">
        <v>99</v>
      </c>
      <c r="J3340">
        <v>999</v>
      </c>
      <c r="K3340">
        <v>99</v>
      </c>
      <c r="L3340">
        <v>99</v>
      </c>
      <c r="M3340">
        <v>99</v>
      </c>
      <c r="N3340">
        <v>99</v>
      </c>
      <c r="O3340">
        <v>9</v>
      </c>
      <c r="P3340">
        <v>4219</v>
      </c>
      <c r="R3340">
        <v>0</v>
      </c>
    </row>
    <row r="3341" spans="1:18" x14ac:dyDescent="0.5">
      <c r="A3341">
        <v>14</v>
      </c>
      <c r="B3341">
        <v>1502</v>
      </c>
      <c r="C3341">
        <v>2017</v>
      </c>
      <c r="D3341">
        <v>99</v>
      </c>
      <c r="E3341">
        <v>99</v>
      </c>
      <c r="F3341">
        <v>99</v>
      </c>
      <c r="G3341">
        <v>99</v>
      </c>
      <c r="H3341">
        <v>99</v>
      </c>
      <c r="I3341">
        <v>99</v>
      </c>
      <c r="J3341">
        <v>999</v>
      </c>
      <c r="K3341">
        <v>99</v>
      </c>
      <c r="L3341">
        <v>99</v>
      </c>
      <c r="M3341">
        <v>99</v>
      </c>
      <c r="N3341">
        <v>99</v>
      </c>
      <c r="O3341">
        <v>9</v>
      </c>
      <c r="P3341">
        <v>4219</v>
      </c>
      <c r="R3341">
        <v>0</v>
      </c>
    </row>
    <row r="3342" spans="1:18" x14ac:dyDescent="0.5">
      <c r="A3342">
        <v>14</v>
      </c>
      <c r="B3342">
        <v>1503</v>
      </c>
      <c r="C3342">
        <v>2018</v>
      </c>
      <c r="D3342">
        <v>99</v>
      </c>
      <c r="E3342">
        <v>99</v>
      </c>
      <c r="F3342">
        <v>99</v>
      </c>
      <c r="G3342">
        <v>99</v>
      </c>
      <c r="H3342">
        <v>99</v>
      </c>
      <c r="I3342">
        <v>99</v>
      </c>
      <c r="J3342">
        <v>999</v>
      </c>
      <c r="K3342">
        <v>99</v>
      </c>
      <c r="L3342">
        <v>99</v>
      </c>
      <c r="M3342">
        <v>99</v>
      </c>
      <c r="N3342">
        <v>99</v>
      </c>
      <c r="O3342">
        <v>9</v>
      </c>
      <c r="P3342">
        <v>4219</v>
      </c>
      <c r="R3342">
        <v>0</v>
      </c>
    </row>
    <row r="3343" spans="1:18" x14ac:dyDescent="0.5">
      <c r="A3343">
        <v>14</v>
      </c>
      <c r="B3343">
        <v>1504</v>
      </c>
      <c r="C3343">
        <v>2019</v>
      </c>
      <c r="D3343">
        <v>99</v>
      </c>
      <c r="E3343">
        <v>99</v>
      </c>
      <c r="F3343">
        <v>99</v>
      </c>
      <c r="G3343">
        <v>99</v>
      </c>
      <c r="H3343">
        <v>99</v>
      </c>
      <c r="I3343">
        <v>99</v>
      </c>
      <c r="J3343">
        <v>999</v>
      </c>
      <c r="K3343">
        <v>99</v>
      </c>
      <c r="L3343">
        <v>99</v>
      </c>
      <c r="M3343">
        <v>99</v>
      </c>
      <c r="N3343">
        <v>99</v>
      </c>
      <c r="O3343">
        <v>9</v>
      </c>
      <c r="P3343">
        <v>4219</v>
      </c>
      <c r="R3343">
        <v>0</v>
      </c>
    </row>
    <row r="3344" spans="1:18" x14ac:dyDescent="0.5">
      <c r="A3344">
        <v>14</v>
      </c>
      <c r="B3344">
        <v>1505</v>
      </c>
      <c r="C3344">
        <v>2020</v>
      </c>
      <c r="D3344">
        <v>99</v>
      </c>
      <c r="E3344">
        <v>99</v>
      </c>
      <c r="F3344">
        <v>99</v>
      </c>
      <c r="G3344">
        <v>99</v>
      </c>
      <c r="H3344">
        <v>99</v>
      </c>
      <c r="I3344">
        <v>99</v>
      </c>
      <c r="J3344">
        <v>999</v>
      </c>
      <c r="K3344">
        <v>99</v>
      </c>
      <c r="L3344">
        <v>99</v>
      </c>
      <c r="M3344">
        <v>99</v>
      </c>
      <c r="N3344">
        <v>99</v>
      </c>
      <c r="O3344">
        <v>9</v>
      </c>
      <c r="P3344">
        <v>4219</v>
      </c>
      <c r="R3344">
        <v>0</v>
      </c>
    </row>
    <row r="3345" spans="1:18" x14ac:dyDescent="0.5">
      <c r="A3345">
        <v>14</v>
      </c>
      <c r="B3345">
        <v>1506</v>
      </c>
      <c r="C3345">
        <v>2021</v>
      </c>
      <c r="D3345">
        <v>99</v>
      </c>
      <c r="E3345">
        <v>99</v>
      </c>
      <c r="F3345">
        <v>99</v>
      </c>
      <c r="G3345">
        <v>99</v>
      </c>
      <c r="H3345">
        <v>99</v>
      </c>
      <c r="I3345">
        <v>99</v>
      </c>
      <c r="J3345">
        <v>999</v>
      </c>
      <c r="K3345">
        <v>99</v>
      </c>
      <c r="L3345">
        <v>99</v>
      </c>
      <c r="M3345">
        <v>99</v>
      </c>
      <c r="N3345">
        <v>99</v>
      </c>
      <c r="O3345">
        <v>9</v>
      </c>
      <c r="P3345">
        <v>4219</v>
      </c>
      <c r="R3345">
        <v>0</v>
      </c>
    </row>
    <row r="3346" spans="1:18" x14ac:dyDescent="0.5">
      <c r="A3346">
        <v>14</v>
      </c>
      <c r="B3346">
        <v>1507</v>
      </c>
      <c r="C3346">
        <v>2022</v>
      </c>
      <c r="D3346">
        <v>99</v>
      </c>
      <c r="E3346">
        <v>99</v>
      </c>
      <c r="F3346">
        <v>99</v>
      </c>
      <c r="G3346">
        <v>99</v>
      </c>
      <c r="H3346">
        <v>99</v>
      </c>
      <c r="I3346">
        <v>99</v>
      </c>
      <c r="J3346">
        <v>999</v>
      </c>
      <c r="K3346">
        <v>99</v>
      </c>
      <c r="L3346">
        <v>99</v>
      </c>
      <c r="M3346">
        <v>99</v>
      </c>
      <c r="N3346">
        <v>99</v>
      </c>
      <c r="O3346">
        <v>9</v>
      </c>
      <c r="P3346">
        <v>4219</v>
      </c>
      <c r="R3346">
        <v>0</v>
      </c>
    </row>
    <row r="3347" spans="1:18" x14ac:dyDescent="0.5">
      <c r="A3347">
        <v>14</v>
      </c>
      <c r="B3347">
        <v>1508</v>
      </c>
      <c r="C3347">
        <v>2012</v>
      </c>
      <c r="D3347">
        <v>99</v>
      </c>
      <c r="E3347">
        <v>99</v>
      </c>
      <c r="F3347">
        <v>99</v>
      </c>
      <c r="G3347">
        <v>99</v>
      </c>
      <c r="H3347">
        <v>99</v>
      </c>
      <c r="I3347">
        <v>99</v>
      </c>
      <c r="J3347">
        <v>999</v>
      </c>
      <c r="K3347">
        <v>99</v>
      </c>
      <c r="L3347">
        <v>99</v>
      </c>
      <c r="M3347">
        <v>99</v>
      </c>
      <c r="N3347">
        <v>99</v>
      </c>
      <c r="O3347">
        <v>9</v>
      </c>
      <c r="P3347">
        <v>4220</v>
      </c>
      <c r="R3347">
        <v>0</v>
      </c>
    </row>
    <row r="3348" spans="1:18" x14ac:dyDescent="0.5">
      <c r="A3348">
        <v>14</v>
      </c>
      <c r="B3348">
        <v>1509</v>
      </c>
      <c r="C3348">
        <v>2013</v>
      </c>
      <c r="D3348">
        <v>99</v>
      </c>
      <c r="E3348">
        <v>99</v>
      </c>
      <c r="F3348">
        <v>99</v>
      </c>
      <c r="G3348">
        <v>99</v>
      </c>
      <c r="H3348">
        <v>99</v>
      </c>
      <c r="I3348">
        <v>99</v>
      </c>
      <c r="J3348">
        <v>999</v>
      </c>
      <c r="K3348">
        <v>99</v>
      </c>
      <c r="L3348">
        <v>99</v>
      </c>
      <c r="M3348">
        <v>99</v>
      </c>
      <c r="N3348">
        <v>99</v>
      </c>
      <c r="O3348">
        <v>9</v>
      </c>
      <c r="P3348">
        <v>4220</v>
      </c>
      <c r="R3348">
        <v>0</v>
      </c>
    </row>
    <row r="3349" spans="1:18" x14ac:dyDescent="0.5">
      <c r="A3349">
        <v>14</v>
      </c>
      <c r="B3349">
        <v>1510</v>
      </c>
      <c r="C3349">
        <v>2014</v>
      </c>
      <c r="D3349">
        <v>99</v>
      </c>
      <c r="E3349">
        <v>99</v>
      </c>
      <c r="F3349">
        <v>99</v>
      </c>
      <c r="G3349">
        <v>99</v>
      </c>
      <c r="H3349">
        <v>99</v>
      </c>
      <c r="I3349">
        <v>99</v>
      </c>
      <c r="J3349">
        <v>999</v>
      </c>
      <c r="K3349">
        <v>99</v>
      </c>
      <c r="L3349">
        <v>99</v>
      </c>
      <c r="M3349">
        <v>99</v>
      </c>
      <c r="N3349">
        <v>99</v>
      </c>
      <c r="O3349">
        <v>9</v>
      </c>
      <c r="P3349">
        <v>4220</v>
      </c>
      <c r="R3349">
        <v>0</v>
      </c>
    </row>
    <row r="3350" spans="1:18" x14ac:dyDescent="0.5">
      <c r="A3350">
        <v>14</v>
      </c>
      <c r="B3350">
        <v>1511</v>
      </c>
      <c r="C3350">
        <v>2015</v>
      </c>
      <c r="D3350">
        <v>99</v>
      </c>
      <c r="E3350">
        <v>99</v>
      </c>
      <c r="F3350">
        <v>99</v>
      </c>
      <c r="G3350">
        <v>99</v>
      </c>
      <c r="H3350">
        <v>99</v>
      </c>
      <c r="I3350">
        <v>99</v>
      </c>
      <c r="J3350">
        <v>999</v>
      </c>
      <c r="K3350">
        <v>99</v>
      </c>
      <c r="L3350">
        <v>99</v>
      </c>
      <c r="M3350">
        <v>99</v>
      </c>
      <c r="N3350">
        <v>99</v>
      </c>
      <c r="O3350">
        <v>9</v>
      </c>
      <c r="P3350">
        <v>4220</v>
      </c>
      <c r="R3350">
        <v>0</v>
      </c>
    </row>
    <row r="3351" spans="1:18" x14ac:dyDescent="0.5">
      <c r="A3351">
        <v>14</v>
      </c>
      <c r="B3351">
        <v>1512</v>
      </c>
      <c r="C3351">
        <v>2016</v>
      </c>
      <c r="D3351">
        <v>99</v>
      </c>
      <c r="E3351">
        <v>99</v>
      </c>
      <c r="F3351">
        <v>99</v>
      </c>
      <c r="G3351">
        <v>99</v>
      </c>
      <c r="H3351">
        <v>99</v>
      </c>
      <c r="I3351">
        <v>99</v>
      </c>
      <c r="J3351">
        <v>999</v>
      </c>
      <c r="K3351">
        <v>99</v>
      </c>
      <c r="L3351">
        <v>99</v>
      </c>
      <c r="M3351">
        <v>99</v>
      </c>
      <c r="N3351">
        <v>99</v>
      </c>
      <c r="O3351">
        <v>9</v>
      </c>
      <c r="P3351">
        <v>4220</v>
      </c>
      <c r="R3351">
        <v>0</v>
      </c>
    </row>
    <row r="3352" spans="1:18" x14ac:dyDescent="0.5">
      <c r="A3352">
        <v>14</v>
      </c>
      <c r="B3352">
        <v>1513</v>
      </c>
      <c r="C3352">
        <v>2017</v>
      </c>
      <c r="D3352">
        <v>99</v>
      </c>
      <c r="E3352">
        <v>99</v>
      </c>
      <c r="F3352">
        <v>99</v>
      </c>
      <c r="G3352">
        <v>99</v>
      </c>
      <c r="H3352">
        <v>99</v>
      </c>
      <c r="I3352">
        <v>99</v>
      </c>
      <c r="J3352">
        <v>999</v>
      </c>
      <c r="K3352">
        <v>99</v>
      </c>
      <c r="L3352">
        <v>99</v>
      </c>
      <c r="M3352">
        <v>99</v>
      </c>
      <c r="N3352">
        <v>99</v>
      </c>
      <c r="O3352">
        <v>9</v>
      </c>
      <c r="P3352">
        <v>4220</v>
      </c>
      <c r="R3352">
        <v>0</v>
      </c>
    </row>
    <row r="3353" spans="1:18" x14ac:dyDescent="0.5">
      <c r="A3353">
        <v>14</v>
      </c>
      <c r="B3353">
        <v>1514</v>
      </c>
      <c r="C3353">
        <v>2018</v>
      </c>
      <c r="D3353">
        <v>99</v>
      </c>
      <c r="E3353">
        <v>99</v>
      </c>
      <c r="F3353">
        <v>99</v>
      </c>
      <c r="G3353">
        <v>99</v>
      </c>
      <c r="H3353">
        <v>99</v>
      </c>
      <c r="I3353">
        <v>99</v>
      </c>
      <c r="J3353">
        <v>999</v>
      </c>
      <c r="K3353">
        <v>99</v>
      </c>
      <c r="L3353">
        <v>99</v>
      </c>
      <c r="M3353">
        <v>99</v>
      </c>
      <c r="N3353">
        <v>99</v>
      </c>
      <c r="O3353">
        <v>9</v>
      </c>
      <c r="P3353">
        <v>4220</v>
      </c>
      <c r="R3353">
        <v>0</v>
      </c>
    </row>
    <row r="3354" spans="1:18" x14ac:dyDescent="0.5">
      <c r="A3354">
        <v>14</v>
      </c>
      <c r="B3354">
        <v>1515</v>
      </c>
      <c r="C3354">
        <v>2019</v>
      </c>
      <c r="D3354">
        <v>99</v>
      </c>
      <c r="E3354">
        <v>99</v>
      </c>
      <c r="F3354">
        <v>99</v>
      </c>
      <c r="G3354">
        <v>99</v>
      </c>
      <c r="H3354">
        <v>99</v>
      </c>
      <c r="I3354">
        <v>99</v>
      </c>
      <c r="J3354">
        <v>999</v>
      </c>
      <c r="K3354">
        <v>99</v>
      </c>
      <c r="L3354">
        <v>99</v>
      </c>
      <c r="M3354">
        <v>99</v>
      </c>
      <c r="N3354">
        <v>99</v>
      </c>
      <c r="O3354">
        <v>9</v>
      </c>
      <c r="P3354">
        <v>4220</v>
      </c>
      <c r="R3354">
        <v>0</v>
      </c>
    </row>
    <row r="3355" spans="1:18" x14ac:dyDescent="0.5">
      <c r="A3355">
        <v>14</v>
      </c>
      <c r="B3355">
        <v>1516</v>
      </c>
      <c r="C3355">
        <v>2020</v>
      </c>
      <c r="D3355">
        <v>99</v>
      </c>
      <c r="E3355">
        <v>99</v>
      </c>
      <c r="F3355">
        <v>99</v>
      </c>
      <c r="G3355">
        <v>99</v>
      </c>
      <c r="H3355">
        <v>99</v>
      </c>
      <c r="I3355">
        <v>99</v>
      </c>
      <c r="J3355">
        <v>999</v>
      </c>
      <c r="K3355">
        <v>99</v>
      </c>
      <c r="L3355">
        <v>99</v>
      </c>
      <c r="M3355">
        <v>99</v>
      </c>
      <c r="N3355">
        <v>99</v>
      </c>
      <c r="O3355">
        <v>9</v>
      </c>
      <c r="P3355">
        <v>4220</v>
      </c>
      <c r="R3355">
        <v>0</v>
      </c>
    </row>
    <row r="3356" spans="1:18" x14ac:dyDescent="0.5">
      <c r="A3356">
        <v>14</v>
      </c>
      <c r="B3356">
        <v>1517</v>
      </c>
      <c r="C3356">
        <v>2021</v>
      </c>
      <c r="D3356">
        <v>99</v>
      </c>
      <c r="E3356">
        <v>99</v>
      </c>
      <c r="F3356">
        <v>99</v>
      </c>
      <c r="G3356">
        <v>99</v>
      </c>
      <c r="H3356">
        <v>99</v>
      </c>
      <c r="I3356">
        <v>99</v>
      </c>
      <c r="J3356">
        <v>999</v>
      </c>
      <c r="K3356">
        <v>99</v>
      </c>
      <c r="L3356">
        <v>99</v>
      </c>
      <c r="M3356">
        <v>99</v>
      </c>
      <c r="N3356">
        <v>99</v>
      </c>
      <c r="O3356">
        <v>9</v>
      </c>
      <c r="P3356">
        <v>4220</v>
      </c>
      <c r="R3356">
        <v>0</v>
      </c>
    </row>
    <row r="3357" spans="1:18" x14ac:dyDescent="0.5">
      <c r="A3357">
        <v>14</v>
      </c>
      <c r="B3357">
        <v>1518</v>
      </c>
      <c r="C3357">
        <v>2022</v>
      </c>
      <c r="D3357">
        <v>99</v>
      </c>
      <c r="E3357">
        <v>99</v>
      </c>
      <c r="F3357">
        <v>99</v>
      </c>
      <c r="G3357">
        <v>99</v>
      </c>
      <c r="H3357">
        <v>99</v>
      </c>
      <c r="I3357">
        <v>99</v>
      </c>
      <c r="J3357">
        <v>999</v>
      </c>
      <c r="K3357">
        <v>99</v>
      </c>
      <c r="L3357">
        <v>99</v>
      </c>
      <c r="M3357">
        <v>99</v>
      </c>
      <c r="N3357">
        <v>99</v>
      </c>
      <c r="O3357">
        <v>9</v>
      </c>
      <c r="P3357">
        <v>4220</v>
      </c>
      <c r="R3357">
        <v>0</v>
      </c>
    </row>
    <row r="3358" spans="1:18" x14ac:dyDescent="0.5">
      <c r="A3358">
        <v>14</v>
      </c>
      <c r="B3358">
        <v>1519</v>
      </c>
      <c r="C3358">
        <v>2012</v>
      </c>
      <c r="D3358">
        <v>99</v>
      </c>
      <c r="E3358">
        <v>99</v>
      </c>
      <c r="F3358">
        <v>99</v>
      </c>
      <c r="G3358">
        <v>99</v>
      </c>
      <c r="H3358">
        <v>99</v>
      </c>
      <c r="I3358">
        <v>99</v>
      </c>
      <c r="J3358">
        <v>999</v>
      </c>
      <c r="K3358">
        <v>99</v>
      </c>
      <c r="L3358">
        <v>99</v>
      </c>
      <c r="M3358">
        <v>99</v>
      </c>
      <c r="N3358">
        <v>99</v>
      </c>
      <c r="O3358">
        <v>9</v>
      </c>
      <c r="P3358">
        <v>4221</v>
      </c>
      <c r="R3358">
        <v>0</v>
      </c>
    </row>
    <row r="3359" spans="1:18" x14ac:dyDescent="0.5">
      <c r="A3359">
        <v>14</v>
      </c>
      <c r="B3359">
        <v>1520</v>
      </c>
      <c r="C3359">
        <v>2013</v>
      </c>
      <c r="D3359">
        <v>99</v>
      </c>
      <c r="E3359">
        <v>99</v>
      </c>
      <c r="F3359">
        <v>99</v>
      </c>
      <c r="G3359">
        <v>99</v>
      </c>
      <c r="H3359">
        <v>99</v>
      </c>
      <c r="I3359">
        <v>99</v>
      </c>
      <c r="J3359">
        <v>999</v>
      </c>
      <c r="K3359">
        <v>99</v>
      </c>
      <c r="L3359">
        <v>99</v>
      </c>
      <c r="M3359">
        <v>99</v>
      </c>
      <c r="N3359">
        <v>99</v>
      </c>
      <c r="O3359">
        <v>9</v>
      </c>
      <c r="P3359">
        <v>4221</v>
      </c>
      <c r="R3359">
        <v>0</v>
      </c>
    </row>
    <row r="3360" spans="1:18" x14ac:dyDescent="0.5">
      <c r="A3360">
        <v>14</v>
      </c>
      <c r="B3360">
        <v>1521</v>
      </c>
      <c r="C3360">
        <v>2014</v>
      </c>
      <c r="D3360">
        <v>99</v>
      </c>
      <c r="E3360">
        <v>99</v>
      </c>
      <c r="F3360">
        <v>99</v>
      </c>
      <c r="G3360">
        <v>99</v>
      </c>
      <c r="H3360">
        <v>99</v>
      </c>
      <c r="I3360">
        <v>99</v>
      </c>
      <c r="J3360">
        <v>999</v>
      </c>
      <c r="K3360">
        <v>99</v>
      </c>
      <c r="L3360">
        <v>99</v>
      </c>
      <c r="M3360">
        <v>99</v>
      </c>
      <c r="N3360">
        <v>99</v>
      </c>
      <c r="O3360">
        <v>9</v>
      </c>
      <c r="P3360">
        <v>4221</v>
      </c>
      <c r="R3360">
        <v>0</v>
      </c>
    </row>
    <row r="3361" spans="1:18" x14ac:dyDescent="0.5">
      <c r="A3361">
        <v>14</v>
      </c>
      <c r="B3361">
        <v>1522</v>
      </c>
      <c r="C3361">
        <v>2015</v>
      </c>
      <c r="D3361">
        <v>99</v>
      </c>
      <c r="E3361">
        <v>99</v>
      </c>
      <c r="F3361">
        <v>99</v>
      </c>
      <c r="G3361">
        <v>99</v>
      </c>
      <c r="H3361">
        <v>99</v>
      </c>
      <c r="I3361">
        <v>99</v>
      </c>
      <c r="J3361">
        <v>999</v>
      </c>
      <c r="K3361">
        <v>99</v>
      </c>
      <c r="L3361">
        <v>99</v>
      </c>
      <c r="M3361">
        <v>99</v>
      </c>
      <c r="N3361">
        <v>99</v>
      </c>
      <c r="O3361">
        <v>9</v>
      </c>
      <c r="P3361">
        <v>4221</v>
      </c>
      <c r="R3361">
        <v>0</v>
      </c>
    </row>
    <row r="3362" spans="1:18" x14ac:dyDescent="0.5">
      <c r="A3362">
        <v>14</v>
      </c>
      <c r="B3362">
        <v>1523</v>
      </c>
      <c r="C3362">
        <v>2016</v>
      </c>
      <c r="D3362">
        <v>99</v>
      </c>
      <c r="E3362">
        <v>99</v>
      </c>
      <c r="F3362">
        <v>99</v>
      </c>
      <c r="G3362">
        <v>99</v>
      </c>
      <c r="H3362">
        <v>99</v>
      </c>
      <c r="I3362">
        <v>99</v>
      </c>
      <c r="J3362">
        <v>999</v>
      </c>
      <c r="K3362">
        <v>99</v>
      </c>
      <c r="L3362">
        <v>99</v>
      </c>
      <c r="M3362">
        <v>99</v>
      </c>
      <c r="N3362">
        <v>99</v>
      </c>
      <c r="O3362">
        <v>9</v>
      </c>
      <c r="P3362">
        <v>4221</v>
      </c>
      <c r="R3362">
        <v>0</v>
      </c>
    </row>
    <row r="3363" spans="1:18" x14ac:dyDescent="0.5">
      <c r="A3363">
        <v>14</v>
      </c>
      <c r="B3363">
        <v>1524</v>
      </c>
      <c r="C3363">
        <v>2017</v>
      </c>
      <c r="D3363">
        <v>99</v>
      </c>
      <c r="E3363">
        <v>99</v>
      </c>
      <c r="F3363">
        <v>99</v>
      </c>
      <c r="G3363">
        <v>99</v>
      </c>
      <c r="H3363">
        <v>99</v>
      </c>
      <c r="I3363">
        <v>99</v>
      </c>
      <c r="J3363">
        <v>999</v>
      </c>
      <c r="K3363">
        <v>99</v>
      </c>
      <c r="L3363">
        <v>99</v>
      </c>
      <c r="M3363">
        <v>99</v>
      </c>
      <c r="N3363">
        <v>99</v>
      </c>
      <c r="O3363">
        <v>9</v>
      </c>
      <c r="P3363">
        <v>4221</v>
      </c>
      <c r="R3363">
        <v>0</v>
      </c>
    </row>
    <row r="3364" spans="1:18" x14ac:dyDescent="0.5">
      <c r="A3364">
        <v>14</v>
      </c>
      <c r="B3364">
        <v>1525</v>
      </c>
      <c r="C3364">
        <v>2018</v>
      </c>
      <c r="D3364">
        <v>99</v>
      </c>
      <c r="E3364">
        <v>99</v>
      </c>
      <c r="F3364">
        <v>99</v>
      </c>
      <c r="G3364">
        <v>99</v>
      </c>
      <c r="H3364">
        <v>99</v>
      </c>
      <c r="I3364">
        <v>99</v>
      </c>
      <c r="J3364">
        <v>999</v>
      </c>
      <c r="K3364">
        <v>99</v>
      </c>
      <c r="L3364">
        <v>99</v>
      </c>
      <c r="M3364">
        <v>99</v>
      </c>
      <c r="N3364">
        <v>99</v>
      </c>
      <c r="O3364">
        <v>9</v>
      </c>
      <c r="P3364">
        <v>4221</v>
      </c>
      <c r="R3364">
        <v>0</v>
      </c>
    </row>
    <row r="3365" spans="1:18" x14ac:dyDescent="0.5">
      <c r="A3365">
        <v>14</v>
      </c>
      <c r="B3365">
        <v>1526</v>
      </c>
      <c r="C3365">
        <v>2019</v>
      </c>
      <c r="D3365">
        <v>99</v>
      </c>
      <c r="E3365">
        <v>99</v>
      </c>
      <c r="F3365">
        <v>99</v>
      </c>
      <c r="G3365">
        <v>99</v>
      </c>
      <c r="H3365">
        <v>99</v>
      </c>
      <c r="I3365">
        <v>99</v>
      </c>
      <c r="J3365">
        <v>999</v>
      </c>
      <c r="K3365">
        <v>99</v>
      </c>
      <c r="L3365">
        <v>99</v>
      </c>
      <c r="M3365">
        <v>99</v>
      </c>
      <c r="N3365">
        <v>99</v>
      </c>
      <c r="O3365">
        <v>9</v>
      </c>
      <c r="P3365">
        <v>4221</v>
      </c>
      <c r="R3365">
        <v>0</v>
      </c>
    </row>
    <row r="3366" spans="1:18" x14ac:dyDescent="0.5">
      <c r="A3366">
        <v>14</v>
      </c>
      <c r="B3366">
        <v>1527</v>
      </c>
      <c r="C3366">
        <v>2020</v>
      </c>
      <c r="D3366">
        <v>99</v>
      </c>
      <c r="E3366">
        <v>99</v>
      </c>
      <c r="F3366">
        <v>99</v>
      </c>
      <c r="G3366">
        <v>99</v>
      </c>
      <c r="H3366">
        <v>99</v>
      </c>
      <c r="I3366">
        <v>99</v>
      </c>
      <c r="J3366">
        <v>999</v>
      </c>
      <c r="K3366">
        <v>99</v>
      </c>
      <c r="L3366">
        <v>99</v>
      </c>
      <c r="M3366">
        <v>99</v>
      </c>
      <c r="N3366">
        <v>99</v>
      </c>
      <c r="O3366">
        <v>9</v>
      </c>
      <c r="P3366">
        <v>4221</v>
      </c>
      <c r="R3366">
        <v>0</v>
      </c>
    </row>
    <row r="3367" spans="1:18" x14ac:dyDescent="0.5">
      <c r="A3367">
        <v>14</v>
      </c>
      <c r="B3367">
        <v>1528</v>
      </c>
      <c r="C3367">
        <v>2021</v>
      </c>
      <c r="D3367">
        <v>99</v>
      </c>
      <c r="E3367">
        <v>99</v>
      </c>
      <c r="F3367">
        <v>99</v>
      </c>
      <c r="G3367">
        <v>99</v>
      </c>
      <c r="H3367">
        <v>99</v>
      </c>
      <c r="I3367">
        <v>99</v>
      </c>
      <c r="J3367">
        <v>999</v>
      </c>
      <c r="K3367">
        <v>99</v>
      </c>
      <c r="L3367">
        <v>99</v>
      </c>
      <c r="M3367">
        <v>99</v>
      </c>
      <c r="N3367">
        <v>99</v>
      </c>
      <c r="O3367">
        <v>9</v>
      </c>
      <c r="P3367">
        <v>4221</v>
      </c>
      <c r="R3367">
        <v>0</v>
      </c>
    </row>
    <row r="3368" spans="1:18" x14ac:dyDescent="0.5">
      <c r="A3368">
        <v>14</v>
      </c>
      <c r="B3368">
        <v>1529</v>
      </c>
      <c r="C3368">
        <v>2022</v>
      </c>
      <c r="D3368">
        <v>99</v>
      </c>
      <c r="E3368">
        <v>99</v>
      </c>
      <c r="F3368">
        <v>99</v>
      </c>
      <c r="G3368">
        <v>99</v>
      </c>
      <c r="H3368">
        <v>99</v>
      </c>
      <c r="I3368">
        <v>99</v>
      </c>
      <c r="J3368">
        <v>999</v>
      </c>
      <c r="K3368">
        <v>99</v>
      </c>
      <c r="L3368">
        <v>99</v>
      </c>
      <c r="M3368">
        <v>99</v>
      </c>
      <c r="N3368">
        <v>99</v>
      </c>
      <c r="O3368">
        <v>9</v>
      </c>
      <c r="P3368">
        <v>4221</v>
      </c>
      <c r="R3368">
        <v>0</v>
      </c>
    </row>
    <row r="3369" spans="1:18" x14ac:dyDescent="0.5">
      <c r="A3369">
        <v>14</v>
      </c>
      <c r="B3369">
        <v>1530</v>
      </c>
      <c r="C3369">
        <v>2012</v>
      </c>
      <c r="D3369">
        <v>99</v>
      </c>
      <c r="E3369">
        <v>99</v>
      </c>
      <c r="F3369">
        <v>99</v>
      </c>
      <c r="G3369">
        <v>99</v>
      </c>
      <c r="H3369">
        <v>99</v>
      </c>
      <c r="I3369">
        <v>99</v>
      </c>
      <c r="J3369">
        <v>999</v>
      </c>
      <c r="K3369">
        <v>99</v>
      </c>
      <c r="L3369">
        <v>99</v>
      </c>
      <c r="M3369">
        <v>99</v>
      </c>
      <c r="N3369">
        <v>99</v>
      </c>
      <c r="O3369">
        <v>9</v>
      </c>
      <c r="P3369">
        <v>4222</v>
      </c>
      <c r="R3369">
        <v>0</v>
      </c>
    </row>
    <row r="3370" spans="1:18" x14ac:dyDescent="0.5">
      <c r="A3370">
        <v>14</v>
      </c>
      <c r="B3370">
        <v>1531</v>
      </c>
      <c r="C3370">
        <v>2013</v>
      </c>
      <c r="D3370">
        <v>99</v>
      </c>
      <c r="E3370">
        <v>99</v>
      </c>
      <c r="F3370">
        <v>99</v>
      </c>
      <c r="G3370">
        <v>99</v>
      </c>
      <c r="H3370">
        <v>99</v>
      </c>
      <c r="I3370">
        <v>99</v>
      </c>
      <c r="J3370">
        <v>999</v>
      </c>
      <c r="K3370">
        <v>99</v>
      </c>
      <c r="L3370">
        <v>99</v>
      </c>
      <c r="M3370">
        <v>99</v>
      </c>
      <c r="N3370">
        <v>99</v>
      </c>
      <c r="O3370">
        <v>9</v>
      </c>
      <c r="P3370">
        <v>4222</v>
      </c>
      <c r="R3370">
        <v>0</v>
      </c>
    </row>
    <row r="3371" spans="1:18" x14ac:dyDescent="0.5">
      <c r="A3371">
        <v>14</v>
      </c>
      <c r="B3371">
        <v>1532</v>
      </c>
      <c r="C3371">
        <v>2014</v>
      </c>
      <c r="D3371">
        <v>99</v>
      </c>
      <c r="E3371">
        <v>99</v>
      </c>
      <c r="F3371">
        <v>99</v>
      </c>
      <c r="G3371">
        <v>99</v>
      </c>
      <c r="H3371">
        <v>99</v>
      </c>
      <c r="I3371">
        <v>99</v>
      </c>
      <c r="J3371">
        <v>999</v>
      </c>
      <c r="K3371">
        <v>99</v>
      </c>
      <c r="L3371">
        <v>99</v>
      </c>
      <c r="M3371">
        <v>99</v>
      </c>
      <c r="N3371">
        <v>99</v>
      </c>
      <c r="O3371">
        <v>9</v>
      </c>
      <c r="P3371">
        <v>4222</v>
      </c>
      <c r="R3371">
        <v>0</v>
      </c>
    </row>
    <row r="3372" spans="1:18" x14ac:dyDescent="0.5">
      <c r="A3372">
        <v>14</v>
      </c>
      <c r="B3372">
        <v>1533</v>
      </c>
      <c r="C3372">
        <v>2015</v>
      </c>
      <c r="D3372">
        <v>99</v>
      </c>
      <c r="E3372">
        <v>99</v>
      </c>
      <c r="F3372">
        <v>99</v>
      </c>
      <c r="G3372">
        <v>99</v>
      </c>
      <c r="H3372">
        <v>99</v>
      </c>
      <c r="I3372">
        <v>99</v>
      </c>
      <c r="J3372">
        <v>999</v>
      </c>
      <c r="K3372">
        <v>99</v>
      </c>
      <c r="L3372">
        <v>99</v>
      </c>
      <c r="M3372">
        <v>99</v>
      </c>
      <c r="N3372">
        <v>99</v>
      </c>
      <c r="O3372">
        <v>9</v>
      </c>
      <c r="P3372">
        <v>4222</v>
      </c>
      <c r="R3372">
        <v>0</v>
      </c>
    </row>
    <row r="3373" spans="1:18" x14ac:dyDescent="0.5">
      <c r="A3373">
        <v>14</v>
      </c>
      <c r="B3373">
        <v>1534</v>
      </c>
      <c r="C3373">
        <v>2016</v>
      </c>
      <c r="D3373">
        <v>99</v>
      </c>
      <c r="E3373">
        <v>99</v>
      </c>
      <c r="F3373">
        <v>99</v>
      </c>
      <c r="G3373">
        <v>99</v>
      </c>
      <c r="H3373">
        <v>99</v>
      </c>
      <c r="I3373">
        <v>99</v>
      </c>
      <c r="J3373">
        <v>999</v>
      </c>
      <c r="K3373">
        <v>99</v>
      </c>
      <c r="L3373">
        <v>99</v>
      </c>
      <c r="M3373">
        <v>99</v>
      </c>
      <c r="N3373">
        <v>99</v>
      </c>
      <c r="O3373">
        <v>9</v>
      </c>
      <c r="P3373">
        <v>4222</v>
      </c>
      <c r="R3373">
        <v>0</v>
      </c>
    </row>
    <row r="3374" spans="1:18" x14ac:dyDescent="0.5">
      <c r="A3374">
        <v>14</v>
      </c>
      <c r="B3374">
        <v>1535</v>
      </c>
      <c r="C3374">
        <v>2017</v>
      </c>
      <c r="D3374">
        <v>99</v>
      </c>
      <c r="E3374">
        <v>99</v>
      </c>
      <c r="F3374">
        <v>99</v>
      </c>
      <c r="G3374">
        <v>99</v>
      </c>
      <c r="H3374">
        <v>99</v>
      </c>
      <c r="I3374">
        <v>99</v>
      </c>
      <c r="J3374">
        <v>999</v>
      </c>
      <c r="K3374">
        <v>99</v>
      </c>
      <c r="L3374">
        <v>99</v>
      </c>
      <c r="M3374">
        <v>99</v>
      </c>
      <c r="N3374">
        <v>99</v>
      </c>
      <c r="O3374">
        <v>9</v>
      </c>
      <c r="P3374">
        <v>4222</v>
      </c>
      <c r="R3374">
        <v>0</v>
      </c>
    </row>
    <row r="3375" spans="1:18" x14ac:dyDescent="0.5">
      <c r="A3375">
        <v>14</v>
      </c>
      <c r="B3375">
        <v>1536</v>
      </c>
      <c r="C3375">
        <v>2018</v>
      </c>
      <c r="D3375">
        <v>99</v>
      </c>
      <c r="E3375">
        <v>99</v>
      </c>
      <c r="F3375">
        <v>99</v>
      </c>
      <c r="G3375">
        <v>99</v>
      </c>
      <c r="H3375">
        <v>99</v>
      </c>
      <c r="I3375">
        <v>99</v>
      </c>
      <c r="J3375">
        <v>999</v>
      </c>
      <c r="K3375">
        <v>99</v>
      </c>
      <c r="L3375">
        <v>99</v>
      </c>
      <c r="M3375">
        <v>99</v>
      </c>
      <c r="N3375">
        <v>99</v>
      </c>
      <c r="O3375">
        <v>9</v>
      </c>
      <c r="P3375">
        <v>4222</v>
      </c>
      <c r="R3375">
        <v>0</v>
      </c>
    </row>
    <row r="3376" spans="1:18" x14ac:dyDescent="0.5">
      <c r="A3376">
        <v>14</v>
      </c>
      <c r="B3376">
        <v>1537</v>
      </c>
      <c r="C3376">
        <v>2019</v>
      </c>
      <c r="D3376">
        <v>99</v>
      </c>
      <c r="E3376">
        <v>99</v>
      </c>
      <c r="F3376">
        <v>99</v>
      </c>
      <c r="G3376">
        <v>99</v>
      </c>
      <c r="H3376">
        <v>99</v>
      </c>
      <c r="I3376">
        <v>99</v>
      </c>
      <c r="J3376">
        <v>999</v>
      </c>
      <c r="K3376">
        <v>99</v>
      </c>
      <c r="L3376">
        <v>99</v>
      </c>
      <c r="M3376">
        <v>99</v>
      </c>
      <c r="N3376">
        <v>99</v>
      </c>
      <c r="O3376">
        <v>9</v>
      </c>
      <c r="P3376">
        <v>4222</v>
      </c>
      <c r="R3376">
        <v>0</v>
      </c>
    </row>
    <row r="3377" spans="1:18" x14ac:dyDescent="0.5">
      <c r="A3377">
        <v>14</v>
      </c>
      <c r="B3377">
        <v>1538</v>
      </c>
      <c r="C3377">
        <v>2020</v>
      </c>
      <c r="D3377">
        <v>99</v>
      </c>
      <c r="E3377">
        <v>99</v>
      </c>
      <c r="F3377">
        <v>99</v>
      </c>
      <c r="G3377">
        <v>99</v>
      </c>
      <c r="H3377">
        <v>99</v>
      </c>
      <c r="I3377">
        <v>99</v>
      </c>
      <c r="J3377">
        <v>999</v>
      </c>
      <c r="K3377">
        <v>99</v>
      </c>
      <c r="L3377">
        <v>99</v>
      </c>
      <c r="M3377">
        <v>99</v>
      </c>
      <c r="N3377">
        <v>99</v>
      </c>
      <c r="O3377">
        <v>9</v>
      </c>
      <c r="P3377">
        <v>4222</v>
      </c>
      <c r="R3377">
        <v>0</v>
      </c>
    </row>
    <row r="3378" spans="1:18" x14ac:dyDescent="0.5">
      <c r="A3378">
        <v>14</v>
      </c>
      <c r="B3378">
        <v>1539</v>
      </c>
      <c r="C3378">
        <v>2021</v>
      </c>
      <c r="D3378">
        <v>99</v>
      </c>
      <c r="E3378">
        <v>99</v>
      </c>
      <c r="F3378">
        <v>99</v>
      </c>
      <c r="G3378">
        <v>99</v>
      </c>
      <c r="H3378">
        <v>99</v>
      </c>
      <c r="I3378">
        <v>99</v>
      </c>
      <c r="J3378">
        <v>999</v>
      </c>
      <c r="K3378">
        <v>99</v>
      </c>
      <c r="L3378">
        <v>99</v>
      </c>
      <c r="M3378">
        <v>99</v>
      </c>
      <c r="N3378">
        <v>99</v>
      </c>
      <c r="O3378">
        <v>9</v>
      </c>
      <c r="P3378">
        <v>4222</v>
      </c>
      <c r="R3378">
        <v>0</v>
      </c>
    </row>
    <row r="3379" spans="1:18" x14ac:dyDescent="0.5">
      <c r="A3379">
        <v>14</v>
      </c>
      <c r="B3379">
        <v>1540</v>
      </c>
      <c r="C3379">
        <v>2022</v>
      </c>
      <c r="D3379">
        <v>99</v>
      </c>
      <c r="E3379">
        <v>99</v>
      </c>
      <c r="F3379">
        <v>99</v>
      </c>
      <c r="G3379">
        <v>99</v>
      </c>
      <c r="H3379">
        <v>99</v>
      </c>
      <c r="I3379">
        <v>99</v>
      </c>
      <c r="J3379">
        <v>999</v>
      </c>
      <c r="K3379">
        <v>99</v>
      </c>
      <c r="L3379">
        <v>99</v>
      </c>
      <c r="M3379">
        <v>99</v>
      </c>
      <c r="N3379">
        <v>99</v>
      </c>
      <c r="O3379">
        <v>9</v>
      </c>
      <c r="P3379">
        <v>4222</v>
      </c>
      <c r="R3379">
        <v>0</v>
      </c>
    </row>
    <row r="3380" spans="1:18" x14ac:dyDescent="0.5">
      <c r="A3380">
        <v>14</v>
      </c>
      <c r="B3380">
        <v>1541</v>
      </c>
      <c r="C3380">
        <v>2012</v>
      </c>
      <c r="D3380">
        <v>99</v>
      </c>
      <c r="E3380">
        <v>99</v>
      </c>
      <c r="F3380">
        <v>99</v>
      </c>
      <c r="G3380">
        <v>99</v>
      </c>
      <c r="H3380">
        <v>99</v>
      </c>
      <c r="I3380">
        <v>99</v>
      </c>
      <c r="J3380">
        <v>999</v>
      </c>
      <c r="K3380">
        <v>99</v>
      </c>
      <c r="L3380">
        <v>99</v>
      </c>
      <c r="M3380">
        <v>99</v>
      </c>
      <c r="N3380">
        <v>99</v>
      </c>
      <c r="O3380">
        <v>9</v>
      </c>
      <c r="P3380">
        <v>4223</v>
      </c>
      <c r="R3380">
        <v>0</v>
      </c>
    </row>
    <row r="3381" spans="1:18" x14ac:dyDescent="0.5">
      <c r="A3381">
        <v>14</v>
      </c>
      <c r="B3381">
        <v>1542</v>
      </c>
      <c r="C3381">
        <v>2013</v>
      </c>
      <c r="D3381">
        <v>99</v>
      </c>
      <c r="E3381">
        <v>99</v>
      </c>
      <c r="F3381">
        <v>99</v>
      </c>
      <c r="G3381">
        <v>99</v>
      </c>
      <c r="H3381">
        <v>99</v>
      </c>
      <c r="I3381">
        <v>99</v>
      </c>
      <c r="J3381">
        <v>999</v>
      </c>
      <c r="K3381">
        <v>99</v>
      </c>
      <c r="L3381">
        <v>99</v>
      </c>
      <c r="M3381">
        <v>99</v>
      </c>
      <c r="N3381">
        <v>99</v>
      </c>
      <c r="O3381">
        <v>9</v>
      </c>
      <c r="P3381">
        <v>4223</v>
      </c>
      <c r="R3381">
        <v>0</v>
      </c>
    </row>
    <row r="3382" spans="1:18" x14ac:dyDescent="0.5">
      <c r="A3382">
        <v>14</v>
      </c>
      <c r="B3382">
        <v>1543</v>
      </c>
      <c r="C3382">
        <v>2014</v>
      </c>
      <c r="D3382">
        <v>99</v>
      </c>
      <c r="E3382">
        <v>99</v>
      </c>
      <c r="F3382">
        <v>99</v>
      </c>
      <c r="G3382">
        <v>99</v>
      </c>
      <c r="H3382">
        <v>99</v>
      </c>
      <c r="I3382">
        <v>99</v>
      </c>
      <c r="J3382">
        <v>999</v>
      </c>
      <c r="K3382">
        <v>99</v>
      </c>
      <c r="L3382">
        <v>99</v>
      </c>
      <c r="M3382">
        <v>99</v>
      </c>
      <c r="N3382">
        <v>99</v>
      </c>
      <c r="O3382">
        <v>9</v>
      </c>
      <c r="P3382">
        <v>4223</v>
      </c>
      <c r="R3382">
        <v>0</v>
      </c>
    </row>
    <row r="3383" spans="1:18" x14ac:dyDescent="0.5">
      <c r="A3383">
        <v>14</v>
      </c>
      <c r="B3383">
        <v>1544</v>
      </c>
      <c r="C3383">
        <v>2015</v>
      </c>
      <c r="D3383">
        <v>99</v>
      </c>
      <c r="E3383">
        <v>99</v>
      </c>
      <c r="F3383">
        <v>99</v>
      </c>
      <c r="G3383">
        <v>99</v>
      </c>
      <c r="H3383">
        <v>99</v>
      </c>
      <c r="I3383">
        <v>99</v>
      </c>
      <c r="J3383">
        <v>999</v>
      </c>
      <c r="K3383">
        <v>99</v>
      </c>
      <c r="L3383">
        <v>99</v>
      </c>
      <c r="M3383">
        <v>99</v>
      </c>
      <c r="N3383">
        <v>99</v>
      </c>
      <c r="O3383">
        <v>9</v>
      </c>
      <c r="P3383">
        <v>4223</v>
      </c>
      <c r="R3383">
        <v>0</v>
      </c>
    </row>
    <row r="3384" spans="1:18" x14ac:dyDescent="0.5">
      <c r="A3384">
        <v>14</v>
      </c>
      <c r="B3384">
        <v>1545</v>
      </c>
      <c r="C3384">
        <v>2016</v>
      </c>
      <c r="D3384">
        <v>99</v>
      </c>
      <c r="E3384">
        <v>99</v>
      </c>
      <c r="F3384">
        <v>99</v>
      </c>
      <c r="G3384">
        <v>99</v>
      </c>
      <c r="H3384">
        <v>99</v>
      </c>
      <c r="I3384">
        <v>99</v>
      </c>
      <c r="J3384">
        <v>999</v>
      </c>
      <c r="K3384">
        <v>99</v>
      </c>
      <c r="L3384">
        <v>99</v>
      </c>
      <c r="M3384">
        <v>99</v>
      </c>
      <c r="N3384">
        <v>99</v>
      </c>
      <c r="O3384">
        <v>9</v>
      </c>
      <c r="P3384">
        <v>4223</v>
      </c>
      <c r="R3384">
        <v>0</v>
      </c>
    </row>
    <row r="3385" spans="1:18" x14ac:dyDescent="0.5">
      <c r="A3385">
        <v>14</v>
      </c>
      <c r="B3385">
        <v>1546</v>
      </c>
      <c r="C3385">
        <v>2017</v>
      </c>
      <c r="D3385">
        <v>99</v>
      </c>
      <c r="E3385">
        <v>99</v>
      </c>
      <c r="F3385">
        <v>99</v>
      </c>
      <c r="G3385">
        <v>99</v>
      </c>
      <c r="H3385">
        <v>99</v>
      </c>
      <c r="I3385">
        <v>99</v>
      </c>
      <c r="J3385">
        <v>999</v>
      </c>
      <c r="K3385">
        <v>99</v>
      </c>
      <c r="L3385">
        <v>99</v>
      </c>
      <c r="M3385">
        <v>99</v>
      </c>
      <c r="N3385">
        <v>99</v>
      </c>
      <c r="O3385">
        <v>9</v>
      </c>
      <c r="P3385">
        <v>4223</v>
      </c>
      <c r="R3385">
        <v>0</v>
      </c>
    </row>
    <row r="3386" spans="1:18" x14ac:dyDescent="0.5">
      <c r="A3386">
        <v>14</v>
      </c>
      <c r="B3386">
        <v>1547</v>
      </c>
      <c r="C3386">
        <v>2018</v>
      </c>
      <c r="D3386">
        <v>99</v>
      </c>
      <c r="E3386">
        <v>99</v>
      </c>
      <c r="F3386">
        <v>99</v>
      </c>
      <c r="G3386">
        <v>99</v>
      </c>
      <c r="H3386">
        <v>99</v>
      </c>
      <c r="I3386">
        <v>99</v>
      </c>
      <c r="J3386">
        <v>999</v>
      </c>
      <c r="K3386">
        <v>99</v>
      </c>
      <c r="L3386">
        <v>99</v>
      </c>
      <c r="M3386">
        <v>99</v>
      </c>
      <c r="N3386">
        <v>99</v>
      </c>
      <c r="O3386">
        <v>9</v>
      </c>
      <c r="P3386">
        <v>4223</v>
      </c>
      <c r="R3386">
        <v>0</v>
      </c>
    </row>
    <row r="3387" spans="1:18" x14ac:dyDescent="0.5">
      <c r="A3387">
        <v>14</v>
      </c>
      <c r="B3387">
        <v>1548</v>
      </c>
      <c r="C3387">
        <v>2019</v>
      </c>
      <c r="D3387">
        <v>99</v>
      </c>
      <c r="E3387">
        <v>99</v>
      </c>
      <c r="F3387">
        <v>99</v>
      </c>
      <c r="G3387">
        <v>99</v>
      </c>
      <c r="H3387">
        <v>99</v>
      </c>
      <c r="I3387">
        <v>99</v>
      </c>
      <c r="J3387">
        <v>999</v>
      </c>
      <c r="K3387">
        <v>99</v>
      </c>
      <c r="L3387">
        <v>99</v>
      </c>
      <c r="M3387">
        <v>99</v>
      </c>
      <c r="N3387">
        <v>99</v>
      </c>
      <c r="O3387">
        <v>9</v>
      </c>
      <c r="P3387">
        <v>4223</v>
      </c>
      <c r="R3387">
        <v>0</v>
      </c>
    </row>
    <row r="3388" spans="1:18" x14ac:dyDescent="0.5">
      <c r="A3388">
        <v>14</v>
      </c>
      <c r="B3388">
        <v>1549</v>
      </c>
      <c r="C3388">
        <v>2020</v>
      </c>
      <c r="D3388">
        <v>99</v>
      </c>
      <c r="E3388">
        <v>99</v>
      </c>
      <c r="F3388">
        <v>99</v>
      </c>
      <c r="G3388">
        <v>99</v>
      </c>
      <c r="H3388">
        <v>99</v>
      </c>
      <c r="I3388">
        <v>99</v>
      </c>
      <c r="J3388">
        <v>999</v>
      </c>
      <c r="K3388">
        <v>99</v>
      </c>
      <c r="L3388">
        <v>99</v>
      </c>
      <c r="M3388">
        <v>99</v>
      </c>
      <c r="N3388">
        <v>99</v>
      </c>
      <c r="O3388">
        <v>9</v>
      </c>
      <c r="P3388">
        <v>4223</v>
      </c>
      <c r="R3388">
        <v>0</v>
      </c>
    </row>
    <row r="3389" spans="1:18" x14ac:dyDescent="0.5">
      <c r="A3389">
        <v>14</v>
      </c>
      <c r="B3389">
        <v>1550</v>
      </c>
      <c r="C3389">
        <v>2021</v>
      </c>
      <c r="D3389">
        <v>99</v>
      </c>
      <c r="E3389">
        <v>99</v>
      </c>
      <c r="F3389">
        <v>99</v>
      </c>
      <c r="G3389">
        <v>99</v>
      </c>
      <c r="H3389">
        <v>99</v>
      </c>
      <c r="I3389">
        <v>99</v>
      </c>
      <c r="J3389">
        <v>999</v>
      </c>
      <c r="K3389">
        <v>99</v>
      </c>
      <c r="L3389">
        <v>99</v>
      </c>
      <c r="M3389">
        <v>99</v>
      </c>
      <c r="N3389">
        <v>99</v>
      </c>
      <c r="O3389">
        <v>9</v>
      </c>
      <c r="P3389">
        <v>4223</v>
      </c>
      <c r="R3389">
        <v>0</v>
      </c>
    </row>
    <row r="3390" spans="1:18" x14ac:dyDescent="0.5">
      <c r="A3390">
        <v>14</v>
      </c>
      <c r="B3390">
        <v>1551</v>
      </c>
      <c r="C3390">
        <v>2022</v>
      </c>
      <c r="D3390">
        <v>99</v>
      </c>
      <c r="E3390">
        <v>99</v>
      </c>
      <c r="F3390">
        <v>99</v>
      </c>
      <c r="G3390">
        <v>99</v>
      </c>
      <c r="H3390">
        <v>99</v>
      </c>
      <c r="I3390">
        <v>99</v>
      </c>
      <c r="J3390">
        <v>999</v>
      </c>
      <c r="K3390">
        <v>99</v>
      </c>
      <c r="L3390">
        <v>99</v>
      </c>
      <c r="M3390">
        <v>99</v>
      </c>
      <c r="N3390">
        <v>99</v>
      </c>
      <c r="O3390">
        <v>9</v>
      </c>
      <c r="P3390">
        <v>4223</v>
      </c>
      <c r="R3390">
        <v>0</v>
      </c>
    </row>
    <row r="3391" spans="1:18" x14ac:dyDescent="0.5">
      <c r="A3391">
        <v>14</v>
      </c>
      <c r="B3391">
        <v>1552</v>
      </c>
      <c r="C3391">
        <v>2012</v>
      </c>
      <c r="D3391">
        <v>99</v>
      </c>
      <c r="E3391">
        <v>99</v>
      </c>
      <c r="F3391">
        <v>99</v>
      </c>
      <c r="G3391">
        <v>99</v>
      </c>
      <c r="H3391">
        <v>99</v>
      </c>
      <c r="I3391">
        <v>99</v>
      </c>
      <c r="J3391">
        <v>999</v>
      </c>
      <c r="K3391">
        <v>99</v>
      </c>
      <c r="L3391">
        <v>99</v>
      </c>
      <c r="M3391">
        <v>99</v>
      </c>
      <c r="N3391">
        <v>99</v>
      </c>
      <c r="O3391">
        <v>9</v>
      </c>
      <c r="P3391">
        <v>4224</v>
      </c>
      <c r="R3391">
        <v>0</v>
      </c>
    </row>
    <row r="3392" spans="1:18" x14ac:dyDescent="0.5">
      <c r="A3392">
        <v>14</v>
      </c>
      <c r="B3392">
        <v>1553</v>
      </c>
      <c r="C3392">
        <v>2013</v>
      </c>
      <c r="D3392">
        <v>99</v>
      </c>
      <c r="E3392">
        <v>99</v>
      </c>
      <c r="F3392">
        <v>99</v>
      </c>
      <c r="G3392">
        <v>99</v>
      </c>
      <c r="H3392">
        <v>99</v>
      </c>
      <c r="I3392">
        <v>99</v>
      </c>
      <c r="J3392">
        <v>999</v>
      </c>
      <c r="K3392">
        <v>99</v>
      </c>
      <c r="L3392">
        <v>99</v>
      </c>
      <c r="M3392">
        <v>99</v>
      </c>
      <c r="N3392">
        <v>99</v>
      </c>
      <c r="O3392">
        <v>9</v>
      </c>
      <c r="P3392">
        <v>4224</v>
      </c>
      <c r="R3392">
        <v>0</v>
      </c>
    </row>
    <row r="3393" spans="1:18" x14ac:dyDescent="0.5">
      <c r="A3393">
        <v>14</v>
      </c>
      <c r="B3393">
        <v>1554</v>
      </c>
      <c r="C3393">
        <v>2014</v>
      </c>
      <c r="D3393">
        <v>99</v>
      </c>
      <c r="E3393">
        <v>99</v>
      </c>
      <c r="F3393">
        <v>99</v>
      </c>
      <c r="G3393">
        <v>99</v>
      </c>
      <c r="H3393">
        <v>99</v>
      </c>
      <c r="I3393">
        <v>99</v>
      </c>
      <c r="J3393">
        <v>999</v>
      </c>
      <c r="K3393">
        <v>99</v>
      </c>
      <c r="L3393">
        <v>99</v>
      </c>
      <c r="M3393">
        <v>99</v>
      </c>
      <c r="N3393">
        <v>99</v>
      </c>
      <c r="O3393">
        <v>9</v>
      </c>
      <c r="P3393">
        <v>4224</v>
      </c>
      <c r="R3393">
        <v>0</v>
      </c>
    </row>
    <row r="3394" spans="1:18" x14ac:dyDescent="0.5">
      <c r="A3394">
        <v>14</v>
      </c>
      <c r="B3394">
        <v>1555</v>
      </c>
      <c r="C3394">
        <v>2015</v>
      </c>
      <c r="D3394">
        <v>99</v>
      </c>
      <c r="E3394">
        <v>99</v>
      </c>
      <c r="F3394">
        <v>99</v>
      </c>
      <c r="G3394">
        <v>99</v>
      </c>
      <c r="H3394">
        <v>99</v>
      </c>
      <c r="I3394">
        <v>99</v>
      </c>
      <c r="J3394">
        <v>999</v>
      </c>
      <c r="K3394">
        <v>99</v>
      </c>
      <c r="L3394">
        <v>99</v>
      </c>
      <c r="M3394">
        <v>99</v>
      </c>
      <c r="N3394">
        <v>99</v>
      </c>
      <c r="O3394">
        <v>9</v>
      </c>
      <c r="P3394">
        <v>4224</v>
      </c>
      <c r="R3394">
        <v>0</v>
      </c>
    </row>
    <row r="3395" spans="1:18" x14ac:dyDescent="0.5">
      <c r="A3395">
        <v>14</v>
      </c>
      <c r="B3395">
        <v>1556</v>
      </c>
      <c r="C3395">
        <v>2016</v>
      </c>
      <c r="D3395">
        <v>99</v>
      </c>
      <c r="E3395">
        <v>99</v>
      </c>
      <c r="F3395">
        <v>99</v>
      </c>
      <c r="G3395">
        <v>99</v>
      </c>
      <c r="H3395">
        <v>99</v>
      </c>
      <c r="I3395">
        <v>99</v>
      </c>
      <c r="J3395">
        <v>999</v>
      </c>
      <c r="K3395">
        <v>99</v>
      </c>
      <c r="L3395">
        <v>99</v>
      </c>
      <c r="M3395">
        <v>99</v>
      </c>
      <c r="N3395">
        <v>99</v>
      </c>
      <c r="O3395">
        <v>9</v>
      </c>
      <c r="P3395">
        <v>4224</v>
      </c>
      <c r="R3395">
        <v>0</v>
      </c>
    </row>
    <row r="3396" spans="1:18" x14ac:dyDescent="0.5">
      <c r="A3396">
        <v>14</v>
      </c>
      <c r="B3396">
        <v>1557</v>
      </c>
      <c r="C3396">
        <v>2017</v>
      </c>
      <c r="D3396">
        <v>99</v>
      </c>
      <c r="E3396">
        <v>99</v>
      </c>
      <c r="F3396">
        <v>99</v>
      </c>
      <c r="G3396">
        <v>99</v>
      </c>
      <c r="H3396">
        <v>99</v>
      </c>
      <c r="I3396">
        <v>99</v>
      </c>
      <c r="J3396">
        <v>999</v>
      </c>
      <c r="K3396">
        <v>99</v>
      </c>
      <c r="L3396">
        <v>99</v>
      </c>
      <c r="M3396">
        <v>99</v>
      </c>
      <c r="N3396">
        <v>99</v>
      </c>
      <c r="O3396">
        <v>9</v>
      </c>
      <c r="P3396">
        <v>4224</v>
      </c>
      <c r="R3396">
        <v>0</v>
      </c>
    </row>
    <row r="3397" spans="1:18" x14ac:dyDescent="0.5">
      <c r="A3397">
        <v>14</v>
      </c>
      <c r="B3397">
        <v>1558</v>
      </c>
      <c r="C3397">
        <v>2018</v>
      </c>
      <c r="D3397">
        <v>99</v>
      </c>
      <c r="E3397">
        <v>99</v>
      </c>
      <c r="F3397">
        <v>99</v>
      </c>
      <c r="G3397">
        <v>99</v>
      </c>
      <c r="H3397">
        <v>99</v>
      </c>
      <c r="I3397">
        <v>99</v>
      </c>
      <c r="J3397">
        <v>999</v>
      </c>
      <c r="K3397">
        <v>99</v>
      </c>
      <c r="L3397">
        <v>99</v>
      </c>
      <c r="M3397">
        <v>99</v>
      </c>
      <c r="N3397">
        <v>99</v>
      </c>
      <c r="O3397">
        <v>9</v>
      </c>
      <c r="P3397">
        <v>4224</v>
      </c>
      <c r="R3397">
        <v>0</v>
      </c>
    </row>
    <row r="3398" spans="1:18" x14ac:dyDescent="0.5">
      <c r="A3398">
        <v>14</v>
      </c>
      <c r="B3398">
        <v>1559</v>
      </c>
      <c r="C3398">
        <v>2019</v>
      </c>
      <c r="D3398">
        <v>99</v>
      </c>
      <c r="E3398">
        <v>99</v>
      </c>
      <c r="F3398">
        <v>99</v>
      </c>
      <c r="G3398">
        <v>99</v>
      </c>
      <c r="H3398">
        <v>99</v>
      </c>
      <c r="I3398">
        <v>99</v>
      </c>
      <c r="J3398">
        <v>999</v>
      </c>
      <c r="K3398">
        <v>99</v>
      </c>
      <c r="L3398">
        <v>99</v>
      </c>
      <c r="M3398">
        <v>99</v>
      </c>
      <c r="N3398">
        <v>99</v>
      </c>
      <c r="O3398">
        <v>9</v>
      </c>
      <c r="P3398">
        <v>4224</v>
      </c>
      <c r="R3398">
        <v>0</v>
      </c>
    </row>
    <row r="3399" spans="1:18" x14ac:dyDescent="0.5">
      <c r="A3399">
        <v>14</v>
      </c>
      <c r="B3399">
        <v>1560</v>
      </c>
      <c r="C3399">
        <v>2020</v>
      </c>
      <c r="D3399">
        <v>99</v>
      </c>
      <c r="E3399">
        <v>99</v>
      </c>
      <c r="F3399">
        <v>99</v>
      </c>
      <c r="G3399">
        <v>99</v>
      </c>
      <c r="H3399">
        <v>99</v>
      </c>
      <c r="I3399">
        <v>99</v>
      </c>
      <c r="J3399">
        <v>999</v>
      </c>
      <c r="K3399">
        <v>99</v>
      </c>
      <c r="L3399">
        <v>99</v>
      </c>
      <c r="M3399">
        <v>99</v>
      </c>
      <c r="N3399">
        <v>99</v>
      </c>
      <c r="O3399">
        <v>9</v>
      </c>
      <c r="P3399">
        <v>4224</v>
      </c>
      <c r="R3399">
        <v>0</v>
      </c>
    </row>
    <row r="3400" spans="1:18" x14ac:dyDescent="0.5">
      <c r="A3400">
        <v>14</v>
      </c>
      <c r="B3400">
        <v>1561</v>
      </c>
      <c r="C3400">
        <v>2021</v>
      </c>
      <c r="D3400">
        <v>99</v>
      </c>
      <c r="E3400">
        <v>99</v>
      </c>
      <c r="F3400">
        <v>99</v>
      </c>
      <c r="G3400">
        <v>99</v>
      </c>
      <c r="H3400">
        <v>99</v>
      </c>
      <c r="I3400">
        <v>99</v>
      </c>
      <c r="J3400">
        <v>999</v>
      </c>
      <c r="K3400">
        <v>99</v>
      </c>
      <c r="L3400">
        <v>99</v>
      </c>
      <c r="M3400">
        <v>99</v>
      </c>
      <c r="N3400">
        <v>99</v>
      </c>
      <c r="O3400">
        <v>9</v>
      </c>
      <c r="P3400">
        <v>4224</v>
      </c>
      <c r="R3400">
        <v>0</v>
      </c>
    </row>
    <row r="3401" spans="1:18" x14ac:dyDescent="0.5">
      <c r="A3401">
        <v>14</v>
      </c>
      <c r="B3401">
        <v>1562</v>
      </c>
      <c r="C3401">
        <v>2022</v>
      </c>
      <c r="D3401">
        <v>99</v>
      </c>
      <c r="E3401">
        <v>99</v>
      </c>
      <c r="F3401">
        <v>99</v>
      </c>
      <c r="G3401">
        <v>99</v>
      </c>
      <c r="H3401">
        <v>99</v>
      </c>
      <c r="I3401">
        <v>99</v>
      </c>
      <c r="J3401">
        <v>999</v>
      </c>
      <c r="K3401">
        <v>99</v>
      </c>
      <c r="L3401">
        <v>99</v>
      </c>
      <c r="M3401">
        <v>99</v>
      </c>
      <c r="N3401">
        <v>99</v>
      </c>
      <c r="O3401">
        <v>9</v>
      </c>
      <c r="P3401">
        <v>4224</v>
      </c>
      <c r="R3401">
        <v>0</v>
      </c>
    </row>
    <row r="3402" spans="1:18" x14ac:dyDescent="0.5">
      <c r="A3402">
        <v>14</v>
      </c>
      <c r="B3402">
        <v>1563</v>
      </c>
      <c r="C3402">
        <v>2012</v>
      </c>
      <c r="D3402">
        <v>99</v>
      </c>
      <c r="E3402">
        <v>99</v>
      </c>
      <c r="F3402">
        <v>99</v>
      </c>
      <c r="G3402">
        <v>99</v>
      </c>
      <c r="H3402">
        <v>99</v>
      </c>
      <c r="I3402">
        <v>99</v>
      </c>
      <c r="J3402">
        <v>999</v>
      </c>
      <c r="K3402">
        <v>99</v>
      </c>
      <c r="L3402">
        <v>99</v>
      </c>
      <c r="M3402">
        <v>99</v>
      </c>
      <c r="N3402">
        <v>99</v>
      </c>
      <c r="O3402">
        <v>9</v>
      </c>
      <c r="P3402">
        <v>4225</v>
      </c>
      <c r="R3402">
        <v>0</v>
      </c>
    </row>
    <row r="3403" spans="1:18" x14ac:dyDescent="0.5">
      <c r="A3403">
        <v>14</v>
      </c>
      <c r="B3403">
        <v>1564</v>
      </c>
      <c r="C3403">
        <v>2013</v>
      </c>
      <c r="D3403">
        <v>99</v>
      </c>
      <c r="E3403">
        <v>99</v>
      </c>
      <c r="F3403">
        <v>99</v>
      </c>
      <c r="G3403">
        <v>99</v>
      </c>
      <c r="H3403">
        <v>99</v>
      </c>
      <c r="I3403">
        <v>99</v>
      </c>
      <c r="J3403">
        <v>999</v>
      </c>
      <c r="K3403">
        <v>99</v>
      </c>
      <c r="L3403">
        <v>99</v>
      </c>
      <c r="M3403">
        <v>99</v>
      </c>
      <c r="N3403">
        <v>99</v>
      </c>
      <c r="O3403">
        <v>9</v>
      </c>
      <c r="P3403">
        <v>4225</v>
      </c>
      <c r="R3403">
        <v>0</v>
      </c>
    </row>
    <row r="3404" spans="1:18" x14ac:dyDescent="0.5">
      <c r="A3404">
        <v>14</v>
      </c>
      <c r="B3404">
        <v>1565</v>
      </c>
      <c r="C3404">
        <v>2014</v>
      </c>
      <c r="D3404">
        <v>99</v>
      </c>
      <c r="E3404">
        <v>99</v>
      </c>
      <c r="F3404">
        <v>99</v>
      </c>
      <c r="G3404">
        <v>99</v>
      </c>
      <c r="H3404">
        <v>99</v>
      </c>
      <c r="I3404">
        <v>99</v>
      </c>
      <c r="J3404">
        <v>999</v>
      </c>
      <c r="K3404">
        <v>99</v>
      </c>
      <c r="L3404">
        <v>99</v>
      </c>
      <c r="M3404">
        <v>99</v>
      </c>
      <c r="N3404">
        <v>99</v>
      </c>
      <c r="O3404">
        <v>9</v>
      </c>
      <c r="P3404">
        <v>4225</v>
      </c>
      <c r="R3404">
        <v>0</v>
      </c>
    </row>
    <row r="3405" spans="1:18" x14ac:dyDescent="0.5">
      <c r="A3405">
        <v>14</v>
      </c>
      <c r="B3405">
        <v>1566</v>
      </c>
      <c r="C3405">
        <v>2015</v>
      </c>
      <c r="D3405">
        <v>99</v>
      </c>
      <c r="E3405">
        <v>99</v>
      </c>
      <c r="F3405">
        <v>99</v>
      </c>
      <c r="G3405">
        <v>99</v>
      </c>
      <c r="H3405">
        <v>99</v>
      </c>
      <c r="I3405">
        <v>99</v>
      </c>
      <c r="J3405">
        <v>999</v>
      </c>
      <c r="K3405">
        <v>99</v>
      </c>
      <c r="L3405">
        <v>99</v>
      </c>
      <c r="M3405">
        <v>99</v>
      </c>
      <c r="N3405">
        <v>99</v>
      </c>
      <c r="O3405">
        <v>9</v>
      </c>
      <c r="P3405">
        <v>4225</v>
      </c>
      <c r="R3405">
        <v>0</v>
      </c>
    </row>
    <row r="3406" spans="1:18" x14ac:dyDescent="0.5">
      <c r="A3406">
        <v>14</v>
      </c>
      <c r="B3406">
        <v>1567</v>
      </c>
      <c r="C3406">
        <v>2016</v>
      </c>
      <c r="D3406">
        <v>99</v>
      </c>
      <c r="E3406">
        <v>99</v>
      </c>
      <c r="F3406">
        <v>99</v>
      </c>
      <c r="G3406">
        <v>99</v>
      </c>
      <c r="H3406">
        <v>99</v>
      </c>
      <c r="I3406">
        <v>99</v>
      </c>
      <c r="J3406">
        <v>999</v>
      </c>
      <c r="K3406">
        <v>99</v>
      </c>
      <c r="L3406">
        <v>99</v>
      </c>
      <c r="M3406">
        <v>99</v>
      </c>
      <c r="N3406">
        <v>99</v>
      </c>
      <c r="O3406">
        <v>9</v>
      </c>
      <c r="P3406">
        <v>4225</v>
      </c>
      <c r="R3406">
        <v>0</v>
      </c>
    </row>
    <row r="3407" spans="1:18" x14ac:dyDescent="0.5">
      <c r="A3407">
        <v>14</v>
      </c>
      <c r="B3407">
        <v>1568</v>
      </c>
      <c r="C3407">
        <v>2017</v>
      </c>
      <c r="D3407">
        <v>99</v>
      </c>
      <c r="E3407">
        <v>99</v>
      </c>
      <c r="F3407">
        <v>99</v>
      </c>
      <c r="G3407">
        <v>99</v>
      </c>
      <c r="H3407">
        <v>99</v>
      </c>
      <c r="I3407">
        <v>99</v>
      </c>
      <c r="J3407">
        <v>999</v>
      </c>
      <c r="K3407">
        <v>99</v>
      </c>
      <c r="L3407">
        <v>99</v>
      </c>
      <c r="M3407">
        <v>99</v>
      </c>
      <c r="N3407">
        <v>99</v>
      </c>
      <c r="O3407">
        <v>9</v>
      </c>
      <c r="P3407">
        <v>4225</v>
      </c>
      <c r="R3407">
        <v>0</v>
      </c>
    </row>
    <row r="3408" spans="1:18" x14ac:dyDescent="0.5">
      <c r="A3408">
        <v>14</v>
      </c>
      <c r="B3408">
        <v>1569</v>
      </c>
      <c r="C3408">
        <v>2018</v>
      </c>
      <c r="D3408">
        <v>99</v>
      </c>
      <c r="E3408">
        <v>99</v>
      </c>
      <c r="F3408">
        <v>99</v>
      </c>
      <c r="G3408">
        <v>99</v>
      </c>
      <c r="H3408">
        <v>99</v>
      </c>
      <c r="I3408">
        <v>99</v>
      </c>
      <c r="J3408">
        <v>999</v>
      </c>
      <c r="K3408">
        <v>99</v>
      </c>
      <c r="L3408">
        <v>99</v>
      </c>
      <c r="M3408">
        <v>99</v>
      </c>
      <c r="N3408">
        <v>99</v>
      </c>
      <c r="O3408">
        <v>9</v>
      </c>
      <c r="P3408">
        <v>4225</v>
      </c>
      <c r="R3408">
        <v>0</v>
      </c>
    </row>
    <row r="3409" spans="1:18" x14ac:dyDescent="0.5">
      <c r="A3409">
        <v>14</v>
      </c>
      <c r="B3409">
        <v>1570</v>
      </c>
      <c r="C3409">
        <v>2019</v>
      </c>
      <c r="D3409">
        <v>99</v>
      </c>
      <c r="E3409">
        <v>99</v>
      </c>
      <c r="F3409">
        <v>99</v>
      </c>
      <c r="G3409">
        <v>99</v>
      </c>
      <c r="H3409">
        <v>99</v>
      </c>
      <c r="I3409">
        <v>99</v>
      </c>
      <c r="J3409">
        <v>999</v>
      </c>
      <c r="K3409">
        <v>99</v>
      </c>
      <c r="L3409">
        <v>99</v>
      </c>
      <c r="M3409">
        <v>99</v>
      </c>
      <c r="N3409">
        <v>99</v>
      </c>
      <c r="O3409">
        <v>9</v>
      </c>
      <c r="P3409">
        <v>4225</v>
      </c>
      <c r="R3409">
        <v>0</v>
      </c>
    </row>
    <row r="3410" spans="1:18" x14ac:dyDescent="0.5">
      <c r="A3410">
        <v>14</v>
      </c>
      <c r="B3410">
        <v>1571</v>
      </c>
      <c r="C3410">
        <v>2020</v>
      </c>
      <c r="D3410">
        <v>99</v>
      </c>
      <c r="E3410">
        <v>99</v>
      </c>
      <c r="F3410">
        <v>99</v>
      </c>
      <c r="G3410">
        <v>99</v>
      </c>
      <c r="H3410">
        <v>99</v>
      </c>
      <c r="I3410">
        <v>99</v>
      </c>
      <c r="J3410">
        <v>999</v>
      </c>
      <c r="K3410">
        <v>99</v>
      </c>
      <c r="L3410">
        <v>99</v>
      </c>
      <c r="M3410">
        <v>99</v>
      </c>
      <c r="N3410">
        <v>99</v>
      </c>
      <c r="O3410">
        <v>9</v>
      </c>
      <c r="P3410">
        <v>4225</v>
      </c>
      <c r="R3410">
        <v>0</v>
      </c>
    </row>
    <row r="3411" spans="1:18" x14ac:dyDescent="0.5">
      <c r="A3411">
        <v>14</v>
      </c>
      <c r="B3411">
        <v>1572</v>
      </c>
      <c r="C3411">
        <v>2021</v>
      </c>
      <c r="D3411">
        <v>99</v>
      </c>
      <c r="E3411">
        <v>99</v>
      </c>
      <c r="F3411">
        <v>99</v>
      </c>
      <c r="G3411">
        <v>99</v>
      </c>
      <c r="H3411">
        <v>99</v>
      </c>
      <c r="I3411">
        <v>99</v>
      </c>
      <c r="J3411">
        <v>999</v>
      </c>
      <c r="K3411">
        <v>99</v>
      </c>
      <c r="L3411">
        <v>99</v>
      </c>
      <c r="M3411">
        <v>99</v>
      </c>
      <c r="N3411">
        <v>99</v>
      </c>
      <c r="O3411">
        <v>9</v>
      </c>
      <c r="P3411">
        <v>4225</v>
      </c>
      <c r="R3411">
        <v>0</v>
      </c>
    </row>
    <row r="3412" spans="1:18" x14ac:dyDescent="0.5">
      <c r="A3412">
        <v>14</v>
      </c>
      <c r="B3412">
        <v>1573</v>
      </c>
      <c r="C3412">
        <v>2022</v>
      </c>
      <c r="D3412">
        <v>99</v>
      </c>
      <c r="E3412">
        <v>99</v>
      </c>
      <c r="F3412">
        <v>99</v>
      </c>
      <c r="G3412">
        <v>99</v>
      </c>
      <c r="H3412">
        <v>99</v>
      </c>
      <c r="I3412">
        <v>99</v>
      </c>
      <c r="J3412">
        <v>999</v>
      </c>
      <c r="K3412">
        <v>99</v>
      </c>
      <c r="L3412">
        <v>99</v>
      </c>
      <c r="M3412">
        <v>99</v>
      </c>
      <c r="N3412">
        <v>99</v>
      </c>
      <c r="O3412">
        <v>9</v>
      </c>
      <c r="P3412">
        <v>4225</v>
      </c>
      <c r="R3412">
        <v>0</v>
      </c>
    </row>
    <row r="3413" spans="1:18" x14ac:dyDescent="0.5">
      <c r="A3413">
        <v>14</v>
      </c>
      <c r="B3413">
        <v>1574</v>
      </c>
      <c r="C3413">
        <v>2012</v>
      </c>
      <c r="D3413">
        <v>99</v>
      </c>
      <c r="E3413">
        <v>99</v>
      </c>
      <c r="F3413">
        <v>99</v>
      </c>
      <c r="G3413">
        <v>99</v>
      </c>
      <c r="H3413">
        <v>99</v>
      </c>
      <c r="I3413">
        <v>99</v>
      </c>
      <c r="J3413">
        <v>999</v>
      </c>
      <c r="K3413">
        <v>99</v>
      </c>
      <c r="L3413">
        <v>99</v>
      </c>
      <c r="M3413">
        <v>99</v>
      </c>
      <c r="N3413">
        <v>99</v>
      </c>
      <c r="O3413">
        <v>9</v>
      </c>
      <c r="P3413">
        <v>4226</v>
      </c>
      <c r="R3413">
        <v>0</v>
      </c>
    </row>
    <row r="3414" spans="1:18" x14ac:dyDescent="0.5">
      <c r="A3414">
        <v>14</v>
      </c>
      <c r="B3414">
        <v>1575</v>
      </c>
      <c r="C3414">
        <v>2013</v>
      </c>
      <c r="D3414">
        <v>99</v>
      </c>
      <c r="E3414">
        <v>99</v>
      </c>
      <c r="F3414">
        <v>99</v>
      </c>
      <c r="G3414">
        <v>99</v>
      </c>
      <c r="H3414">
        <v>99</v>
      </c>
      <c r="I3414">
        <v>99</v>
      </c>
      <c r="J3414">
        <v>999</v>
      </c>
      <c r="K3414">
        <v>99</v>
      </c>
      <c r="L3414">
        <v>99</v>
      </c>
      <c r="M3414">
        <v>99</v>
      </c>
      <c r="N3414">
        <v>99</v>
      </c>
      <c r="O3414">
        <v>9</v>
      </c>
      <c r="P3414">
        <v>4226</v>
      </c>
      <c r="R3414">
        <v>0</v>
      </c>
    </row>
    <row r="3415" spans="1:18" x14ac:dyDescent="0.5">
      <c r="A3415">
        <v>14</v>
      </c>
      <c r="B3415">
        <v>1576</v>
      </c>
      <c r="C3415">
        <v>2014</v>
      </c>
      <c r="D3415">
        <v>99</v>
      </c>
      <c r="E3415">
        <v>99</v>
      </c>
      <c r="F3415">
        <v>99</v>
      </c>
      <c r="G3415">
        <v>99</v>
      </c>
      <c r="H3415">
        <v>99</v>
      </c>
      <c r="I3415">
        <v>99</v>
      </c>
      <c r="J3415">
        <v>999</v>
      </c>
      <c r="K3415">
        <v>99</v>
      </c>
      <c r="L3415">
        <v>99</v>
      </c>
      <c r="M3415">
        <v>99</v>
      </c>
      <c r="N3415">
        <v>99</v>
      </c>
      <c r="O3415">
        <v>9</v>
      </c>
      <c r="P3415">
        <v>4226</v>
      </c>
      <c r="R3415">
        <v>0</v>
      </c>
    </row>
    <row r="3416" spans="1:18" x14ac:dyDescent="0.5">
      <c r="A3416">
        <v>14</v>
      </c>
      <c r="B3416">
        <v>1577</v>
      </c>
      <c r="C3416">
        <v>2015</v>
      </c>
      <c r="D3416">
        <v>99</v>
      </c>
      <c r="E3416">
        <v>99</v>
      </c>
      <c r="F3416">
        <v>99</v>
      </c>
      <c r="G3416">
        <v>99</v>
      </c>
      <c r="H3416">
        <v>99</v>
      </c>
      <c r="I3416">
        <v>99</v>
      </c>
      <c r="J3416">
        <v>999</v>
      </c>
      <c r="K3416">
        <v>99</v>
      </c>
      <c r="L3416">
        <v>99</v>
      </c>
      <c r="M3416">
        <v>99</v>
      </c>
      <c r="N3416">
        <v>99</v>
      </c>
      <c r="O3416">
        <v>9</v>
      </c>
      <c r="P3416">
        <v>4226</v>
      </c>
      <c r="R3416">
        <v>0</v>
      </c>
    </row>
    <row r="3417" spans="1:18" x14ac:dyDescent="0.5">
      <c r="A3417">
        <v>14</v>
      </c>
      <c r="B3417">
        <v>1578</v>
      </c>
      <c r="C3417">
        <v>2016</v>
      </c>
      <c r="D3417">
        <v>99</v>
      </c>
      <c r="E3417">
        <v>99</v>
      </c>
      <c r="F3417">
        <v>99</v>
      </c>
      <c r="G3417">
        <v>99</v>
      </c>
      <c r="H3417">
        <v>99</v>
      </c>
      <c r="I3417">
        <v>99</v>
      </c>
      <c r="J3417">
        <v>999</v>
      </c>
      <c r="K3417">
        <v>99</v>
      </c>
      <c r="L3417">
        <v>99</v>
      </c>
      <c r="M3417">
        <v>99</v>
      </c>
      <c r="N3417">
        <v>99</v>
      </c>
      <c r="O3417">
        <v>9</v>
      </c>
      <c r="P3417">
        <v>4226</v>
      </c>
      <c r="R3417">
        <v>0</v>
      </c>
    </row>
    <row r="3418" spans="1:18" x14ac:dyDescent="0.5">
      <c r="A3418">
        <v>14</v>
      </c>
      <c r="B3418">
        <v>1579</v>
      </c>
      <c r="C3418">
        <v>2017</v>
      </c>
      <c r="D3418">
        <v>99</v>
      </c>
      <c r="E3418">
        <v>99</v>
      </c>
      <c r="F3418">
        <v>99</v>
      </c>
      <c r="G3418">
        <v>99</v>
      </c>
      <c r="H3418">
        <v>99</v>
      </c>
      <c r="I3418">
        <v>99</v>
      </c>
      <c r="J3418">
        <v>999</v>
      </c>
      <c r="K3418">
        <v>99</v>
      </c>
      <c r="L3418">
        <v>99</v>
      </c>
      <c r="M3418">
        <v>99</v>
      </c>
      <c r="N3418">
        <v>99</v>
      </c>
      <c r="O3418">
        <v>9</v>
      </c>
      <c r="P3418">
        <v>4226</v>
      </c>
      <c r="R3418">
        <v>0</v>
      </c>
    </row>
    <row r="3419" spans="1:18" x14ac:dyDescent="0.5">
      <c r="A3419">
        <v>14</v>
      </c>
      <c r="B3419">
        <v>1580</v>
      </c>
      <c r="C3419">
        <v>2018</v>
      </c>
      <c r="D3419">
        <v>99</v>
      </c>
      <c r="E3419">
        <v>99</v>
      </c>
      <c r="F3419">
        <v>99</v>
      </c>
      <c r="G3419">
        <v>99</v>
      </c>
      <c r="H3419">
        <v>99</v>
      </c>
      <c r="I3419">
        <v>99</v>
      </c>
      <c r="J3419">
        <v>999</v>
      </c>
      <c r="K3419">
        <v>99</v>
      </c>
      <c r="L3419">
        <v>99</v>
      </c>
      <c r="M3419">
        <v>99</v>
      </c>
      <c r="N3419">
        <v>99</v>
      </c>
      <c r="O3419">
        <v>9</v>
      </c>
      <c r="P3419">
        <v>4226</v>
      </c>
      <c r="R3419">
        <v>0</v>
      </c>
    </row>
    <row r="3420" spans="1:18" x14ac:dyDescent="0.5">
      <c r="A3420">
        <v>14</v>
      </c>
      <c r="B3420">
        <v>1581</v>
      </c>
      <c r="C3420">
        <v>2019</v>
      </c>
      <c r="D3420">
        <v>99</v>
      </c>
      <c r="E3420">
        <v>99</v>
      </c>
      <c r="F3420">
        <v>99</v>
      </c>
      <c r="G3420">
        <v>99</v>
      </c>
      <c r="H3420">
        <v>99</v>
      </c>
      <c r="I3420">
        <v>99</v>
      </c>
      <c r="J3420">
        <v>999</v>
      </c>
      <c r="K3420">
        <v>99</v>
      </c>
      <c r="L3420">
        <v>99</v>
      </c>
      <c r="M3420">
        <v>99</v>
      </c>
      <c r="N3420">
        <v>99</v>
      </c>
      <c r="O3420">
        <v>9</v>
      </c>
      <c r="P3420">
        <v>4226</v>
      </c>
      <c r="R3420">
        <v>0</v>
      </c>
    </row>
    <row r="3421" spans="1:18" x14ac:dyDescent="0.5">
      <c r="A3421">
        <v>14</v>
      </c>
      <c r="B3421">
        <v>1582</v>
      </c>
      <c r="C3421">
        <v>2020</v>
      </c>
      <c r="D3421">
        <v>99</v>
      </c>
      <c r="E3421">
        <v>99</v>
      </c>
      <c r="F3421">
        <v>99</v>
      </c>
      <c r="G3421">
        <v>99</v>
      </c>
      <c r="H3421">
        <v>99</v>
      </c>
      <c r="I3421">
        <v>99</v>
      </c>
      <c r="J3421">
        <v>999</v>
      </c>
      <c r="K3421">
        <v>99</v>
      </c>
      <c r="L3421">
        <v>99</v>
      </c>
      <c r="M3421">
        <v>99</v>
      </c>
      <c r="N3421">
        <v>99</v>
      </c>
      <c r="O3421">
        <v>9</v>
      </c>
      <c r="P3421">
        <v>4226</v>
      </c>
      <c r="R3421">
        <v>0</v>
      </c>
    </row>
    <row r="3422" spans="1:18" x14ac:dyDescent="0.5">
      <c r="A3422">
        <v>14</v>
      </c>
      <c r="B3422">
        <v>1583</v>
      </c>
      <c r="C3422">
        <v>2021</v>
      </c>
      <c r="D3422">
        <v>99</v>
      </c>
      <c r="E3422">
        <v>99</v>
      </c>
      <c r="F3422">
        <v>99</v>
      </c>
      <c r="G3422">
        <v>99</v>
      </c>
      <c r="H3422">
        <v>99</v>
      </c>
      <c r="I3422">
        <v>99</v>
      </c>
      <c r="J3422">
        <v>999</v>
      </c>
      <c r="K3422">
        <v>99</v>
      </c>
      <c r="L3422">
        <v>99</v>
      </c>
      <c r="M3422">
        <v>99</v>
      </c>
      <c r="N3422">
        <v>99</v>
      </c>
      <c r="O3422">
        <v>9</v>
      </c>
      <c r="P3422">
        <v>4226</v>
      </c>
      <c r="R3422">
        <v>0</v>
      </c>
    </row>
    <row r="3423" spans="1:18" x14ac:dyDescent="0.5">
      <c r="A3423">
        <v>14</v>
      </c>
      <c r="B3423">
        <v>1584</v>
      </c>
      <c r="C3423">
        <v>2022</v>
      </c>
      <c r="D3423">
        <v>99</v>
      </c>
      <c r="E3423">
        <v>99</v>
      </c>
      <c r="F3423">
        <v>99</v>
      </c>
      <c r="G3423">
        <v>99</v>
      </c>
      <c r="H3423">
        <v>99</v>
      </c>
      <c r="I3423">
        <v>99</v>
      </c>
      <c r="J3423">
        <v>999</v>
      </c>
      <c r="K3423">
        <v>99</v>
      </c>
      <c r="L3423">
        <v>99</v>
      </c>
      <c r="M3423">
        <v>99</v>
      </c>
      <c r="N3423">
        <v>99</v>
      </c>
      <c r="O3423">
        <v>9</v>
      </c>
      <c r="P3423">
        <v>4226</v>
      </c>
      <c r="R3423">
        <v>0</v>
      </c>
    </row>
    <row r="3424" spans="1:18" x14ac:dyDescent="0.5">
      <c r="A3424">
        <v>14</v>
      </c>
      <c r="B3424">
        <v>1585</v>
      </c>
      <c r="C3424">
        <v>2012</v>
      </c>
      <c r="D3424">
        <v>99</v>
      </c>
      <c r="E3424">
        <v>99</v>
      </c>
      <c r="F3424">
        <v>99</v>
      </c>
      <c r="G3424">
        <v>99</v>
      </c>
      <c r="H3424">
        <v>99</v>
      </c>
      <c r="I3424">
        <v>99</v>
      </c>
      <c r="J3424">
        <v>999</v>
      </c>
      <c r="K3424">
        <v>99</v>
      </c>
      <c r="L3424">
        <v>99</v>
      </c>
      <c r="M3424">
        <v>99</v>
      </c>
      <c r="N3424">
        <v>99</v>
      </c>
      <c r="O3424">
        <v>9</v>
      </c>
      <c r="P3424">
        <v>4227</v>
      </c>
      <c r="R3424">
        <v>0</v>
      </c>
    </row>
    <row r="3425" spans="1:38" x14ac:dyDescent="0.5">
      <c r="A3425">
        <v>14</v>
      </c>
      <c r="B3425">
        <v>1586</v>
      </c>
      <c r="C3425">
        <v>2013</v>
      </c>
      <c r="D3425">
        <v>99</v>
      </c>
      <c r="E3425">
        <v>99</v>
      </c>
      <c r="F3425">
        <v>99</v>
      </c>
      <c r="G3425">
        <v>99</v>
      </c>
      <c r="H3425">
        <v>99</v>
      </c>
      <c r="I3425">
        <v>99</v>
      </c>
      <c r="J3425">
        <v>999</v>
      </c>
      <c r="K3425">
        <v>99</v>
      </c>
      <c r="L3425">
        <v>99</v>
      </c>
      <c r="M3425">
        <v>99</v>
      </c>
      <c r="N3425">
        <v>99</v>
      </c>
      <c r="O3425">
        <v>9</v>
      </c>
      <c r="P3425">
        <v>4227</v>
      </c>
      <c r="R3425">
        <v>0</v>
      </c>
    </row>
    <row r="3426" spans="1:38" x14ac:dyDescent="0.5">
      <c r="A3426">
        <v>14</v>
      </c>
      <c r="B3426">
        <v>1587</v>
      </c>
      <c r="C3426">
        <v>2014</v>
      </c>
      <c r="D3426">
        <v>99</v>
      </c>
      <c r="E3426">
        <v>99</v>
      </c>
      <c r="F3426">
        <v>99</v>
      </c>
      <c r="G3426">
        <v>99</v>
      </c>
      <c r="H3426">
        <v>99</v>
      </c>
      <c r="I3426">
        <v>99</v>
      </c>
      <c r="J3426">
        <v>999</v>
      </c>
      <c r="K3426">
        <v>99</v>
      </c>
      <c r="L3426">
        <v>99</v>
      </c>
      <c r="M3426">
        <v>99</v>
      </c>
      <c r="N3426">
        <v>99</v>
      </c>
      <c r="O3426">
        <v>9</v>
      </c>
      <c r="P3426">
        <v>4227</v>
      </c>
      <c r="R3426">
        <v>0</v>
      </c>
    </row>
    <row r="3427" spans="1:38" x14ac:dyDescent="0.5">
      <c r="A3427">
        <v>14</v>
      </c>
      <c r="B3427">
        <v>1588</v>
      </c>
      <c r="C3427">
        <v>2015</v>
      </c>
      <c r="D3427">
        <v>99</v>
      </c>
      <c r="E3427">
        <v>99</v>
      </c>
      <c r="F3427">
        <v>99</v>
      </c>
      <c r="G3427">
        <v>99</v>
      </c>
      <c r="H3427">
        <v>99</v>
      </c>
      <c r="I3427">
        <v>99</v>
      </c>
      <c r="J3427">
        <v>999</v>
      </c>
      <c r="K3427">
        <v>99</v>
      </c>
      <c r="L3427">
        <v>99</v>
      </c>
      <c r="M3427">
        <v>99</v>
      </c>
      <c r="N3427">
        <v>99</v>
      </c>
      <c r="O3427">
        <v>9</v>
      </c>
      <c r="P3427">
        <v>4227</v>
      </c>
      <c r="R3427">
        <v>0</v>
      </c>
    </row>
    <row r="3428" spans="1:38" x14ac:dyDescent="0.5">
      <c r="A3428">
        <v>14</v>
      </c>
      <c r="B3428">
        <v>1589</v>
      </c>
      <c r="C3428">
        <v>2016</v>
      </c>
      <c r="D3428">
        <v>99</v>
      </c>
      <c r="E3428">
        <v>99</v>
      </c>
      <c r="F3428">
        <v>99</v>
      </c>
      <c r="G3428">
        <v>99</v>
      </c>
      <c r="H3428">
        <v>99</v>
      </c>
      <c r="I3428">
        <v>99</v>
      </c>
      <c r="J3428">
        <v>999</v>
      </c>
      <c r="K3428">
        <v>99</v>
      </c>
      <c r="L3428">
        <v>99</v>
      </c>
      <c r="M3428">
        <v>99</v>
      </c>
      <c r="N3428">
        <v>99</v>
      </c>
      <c r="O3428">
        <v>9</v>
      </c>
      <c r="P3428">
        <v>4227</v>
      </c>
      <c r="R3428">
        <v>0</v>
      </c>
    </row>
    <row r="3429" spans="1:38" x14ac:dyDescent="0.5">
      <c r="A3429">
        <v>14</v>
      </c>
      <c r="B3429">
        <v>1590</v>
      </c>
      <c r="C3429">
        <v>2017</v>
      </c>
      <c r="D3429">
        <v>99</v>
      </c>
      <c r="E3429">
        <v>99</v>
      </c>
      <c r="F3429">
        <v>99</v>
      </c>
      <c r="G3429">
        <v>99</v>
      </c>
      <c r="H3429">
        <v>99</v>
      </c>
      <c r="I3429">
        <v>99</v>
      </c>
      <c r="J3429">
        <v>999</v>
      </c>
      <c r="K3429">
        <v>99</v>
      </c>
      <c r="L3429">
        <v>99</v>
      </c>
      <c r="M3429">
        <v>99</v>
      </c>
      <c r="N3429">
        <v>99</v>
      </c>
      <c r="O3429">
        <v>9</v>
      </c>
      <c r="P3429">
        <v>4227</v>
      </c>
      <c r="Q3429">
        <v>1</v>
      </c>
      <c r="R3429">
        <v>16</v>
      </c>
      <c r="S3429">
        <v>16</v>
      </c>
      <c r="T3429">
        <v>15.6875</v>
      </c>
      <c r="U3429">
        <v>59.625</v>
      </c>
      <c r="V3429">
        <v>75.934452871072565</v>
      </c>
      <c r="W3429">
        <v>70.087500000000006</v>
      </c>
      <c r="X3429">
        <v>26.316935493138239</v>
      </c>
      <c r="Y3429">
        <v>3.059309562630105</v>
      </c>
      <c r="Z3429">
        <v>-55.89835278623341</v>
      </c>
      <c r="AA3429">
        <v>4.6166719566032813E-2</v>
      </c>
      <c r="AB3429">
        <v>3.9642611289278193E-2</v>
      </c>
      <c r="AC3429">
        <v>0</v>
      </c>
      <c r="AD3429">
        <v>0</v>
      </c>
      <c r="AE3429">
        <v>0</v>
      </c>
      <c r="AF3429">
        <v>0</v>
      </c>
      <c r="AG3429">
        <v>1</v>
      </c>
      <c r="AH3429">
        <v>0</v>
      </c>
      <c r="AI3429">
        <v>0</v>
      </c>
      <c r="AJ3429">
        <v>0</v>
      </c>
      <c r="AK3429">
        <v>0</v>
      </c>
      <c r="AL3429">
        <v>0</v>
      </c>
    </row>
    <row r="3430" spans="1:38" x14ac:dyDescent="0.5">
      <c r="A3430">
        <v>14</v>
      </c>
      <c r="B3430">
        <v>1591</v>
      </c>
      <c r="C3430">
        <v>2018</v>
      </c>
      <c r="D3430">
        <v>99</v>
      </c>
      <c r="E3430">
        <v>99</v>
      </c>
      <c r="F3430">
        <v>99</v>
      </c>
      <c r="G3430">
        <v>99</v>
      </c>
      <c r="H3430">
        <v>99</v>
      </c>
      <c r="I3430">
        <v>99</v>
      </c>
      <c r="J3430">
        <v>999</v>
      </c>
      <c r="K3430">
        <v>99</v>
      </c>
      <c r="L3430">
        <v>99</v>
      </c>
      <c r="M3430">
        <v>99</v>
      </c>
      <c r="N3430">
        <v>99</v>
      </c>
      <c r="O3430">
        <v>9</v>
      </c>
      <c r="P3430">
        <v>4227</v>
      </c>
      <c r="R3430">
        <v>0</v>
      </c>
    </row>
    <row r="3431" spans="1:38" x14ac:dyDescent="0.5">
      <c r="A3431">
        <v>14</v>
      </c>
      <c r="B3431">
        <v>1592</v>
      </c>
      <c r="C3431">
        <v>2019</v>
      </c>
      <c r="D3431">
        <v>99</v>
      </c>
      <c r="E3431">
        <v>99</v>
      </c>
      <c r="F3431">
        <v>99</v>
      </c>
      <c r="G3431">
        <v>99</v>
      </c>
      <c r="H3431">
        <v>99</v>
      </c>
      <c r="I3431">
        <v>99</v>
      </c>
      <c r="J3431">
        <v>999</v>
      </c>
      <c r="K3431">
        <v>99</v>
      </c>
      <c r="L3431">
        <v>99</v>
      </c>
      <c r="M3431">
        <v>99</v>
      </c>
      <c r="N3431">
        <v>99</v>
      </c>
      <c r="O3431">
        <v>9</v>
      </c>
      <c r="P3431">
        <v>4227</v>
      </c>
      <c r="R3431">
        <v>0</v>
      </c>
    </row>
    <row r="3432" spans="1:38" x14ac:dyDescent="0.5">
      <c r="A3432">
        <v>14</v>
      </c>
      <c r="B3432">
        <v>1593</v>
      </c>
      <c r="C3432">
        <v>2020</v>
      </c>
      <c r="D3432">
        <v>99</v>
      </c>
      <c r="E3432">
        <v>99</v>
      </c>
      <c r="F3432">
        <v>99</v>
      </c>
      <c r="G3432">
        <v>99</v>
      </c>
      <c r="H3432">
        <v>99</v>
      </c>
      <c r="I3432">
        <v>99</v>
      </c>
      <c r="J3432">
        <v>999</v>
      </c>
      <c r="K3432">
        <v>99</v>
      </c>
      <c r="L3432">
        <v>99</v>
      </c>
      <c r="M3432">
        <v>99</v>
      </c>
      <c r="N3432">
        <v>99</v>
      </c>
      <c r="O3432">
        <v>9</v>
      </c>
      <c r="P3432">
        <v>4227</v>
      </c>
      <c r="R3432">
        <v>0</v>
      </c>
    </row>
    <row r="3433" spans="1:38" x14ac:dyDescent="0.5">
      <c r="A3433">
        <v>14</v>
      </c>
      <c r="B3433">
        <v>1594</v>
      </c>
      <c r="C3433">
        <v>2021</v>
      </c>
      <c r="D3433">
        <v>99</v>
      </c>
      <c r="E3433">
        <v>99</v>
      </c>
      <c r="F3433">
        <v>99</v>
      </c>
      <c r="G3433">
        <v>99</v>
      </c>
      <c r="H3433">
        <v>99</v>
      </c>
      <c r="I3433">
        <v>99</v>
      </c>
      <c r="J3433">
        <v>999</v>
      </c>
      <c r="K3433">
        <v>99</v>
      </c>
      <c r="L3433">
        <v>99</v>
      </c>
      <c r="M3433">
        <v>99</v>
      </c>
      <c r="N3433">
        <v>99</v>
      </c>
      <c r="O3433">
        <v>9</v>
      </c>
      <c r="P3433">
        <v>4227</v>
      </c>
      <c r="R3433">
        <v>0</v>
      </c>
    </row>
    <row r="3434" spans="1:38" x14ac:dyDescent="0.5">
      <c r="A3434">
        <v>14</v>
      </c>
      <c r="B3434">
        <v>1595</v>
      </c>
      <c r="C3434">
        <v>2022</v>
      </c>
      <c r="D3434">
        <v>99</v>
      </c>
      <c r="E3434">
        <v>99</v>
      </c>
      <c r="F3434">
        <v>99</v>
      </c>
      <c r="G3434">
        <v>99</v>
      </c>
      <c r="H3434">
        <v>99</v>
      </c>
      <c r="I3434">
        <v>99</v>
      </c>
      <c r="J3434">
        <v>999</v>
      </c>
      <c r="K3434">
        <v>99</v>
      </c>
      <c r="L3434">
        <v>99</v>
      </c>
      <c r="M3434">
        <v>99</v>
      </c>
      <c r="N3434">
        <v>99</v>
      </c>
      <c r="O3434">
        <v>9</v>
      </c>
      <c r="P3434">
        <v>4227</v>
      </c>
      <c r="R3434">
        <v>0</v>
      </c>
    </row>
    <row r="3435" spans="1:38" x14ac:dyDescent="0.5">
      <c r="A3435">
        <v>14</v>
      </c>
      <c r="B3435">
        <v>1596</v>
      </c>
      <c r="C3435">
        <v>2012</v>
      </c>
      <c r="D3435">
        <v>99</v>
      </c>
      <c r="E3435">
        <v>99</v>
      </c>
      <c r="F3435">
        <v>99</v>
      </c>
      <c r="G3435">
        <v>99</v>
      </c>
      <c r="H3435">
        <v>99</v>
      </c>
      <c r="I3435">
        <v>99</v>
      </c>
      <c r="J3435">
        <v>999</v>
      </c>
      <c r="K3435">
        <v>99</v>
      </c>
      <c r="L3435">
        <v>99</v>
      </c>
      <c r="M3435">
        <v>99</v>
      </c>
      <c r="N3435">
        <v>99</v>
      </c>
      <c r="O3435">
        <v>9</v>
      </c>
      <c r="P3435">
        <v>4228</v>
      </c>
      <c r="R3435">
        <v>0</v>
      </c>
    </row>
    <row r="3436" spans="1:38" x14ac:dyDescent="0.5">
      <c r="A3436">
        <v>14</v>
      </c>
      <c r="B3436">
        <v>1597</v>
      </c>
      <c r="C3436">
        <v>2013</v>
      </c>
      <c r="D3436">
        <v>99</v>
      </c>
      <c r="E3436">
        <v>99</v>
      </c>
      <c r="F3436">
        <v>99</v>
      </c>
      <c r="G3436">
        <v>99</v>
      </c>
      <c r="H3436">
        <v>99</v>
      </c>
      <c r="I3436">
        <v>99</v>
      </c>
      <c r="J3436">
        <v>999</v>
      </c>
      <c r="K3436">
        <v>99</v>
      </c>
      <c r="L3436">
        <v>99</v>
      </c>
      <c r="M3436">
        <v>99</v>
      </c>
      <c r="N3436">
        <v>99</v>
      </c>
      <c r="O3436">
        <v>9</v>
      </c>
      <c r="P3436">
        <v>4228</v>
      </c>
      <c r="R3436">
        <v>0</v>
      </c>
    </row>
    <row r="3437" spans="1:38" x14ac:dyDescent="0.5">
      <c r="A3437">
        <v>14</v>
      </c>
      <c r="B3437">
        <v>1598</v>
      </c>
      <c r="C3437">
        <v>2014</v>
      </c>
      <c r="D3437">
        <v>99</v>
      </c>
      <c r="E3437">
        <v>99</v>
      </c>
      <c r="F3437">
        <v>99</v>
      </c>
      <c r="G3437">
        <v>99</v>
      </c>
      <c r="H3437">
        <v>99</v>
      </c>
      <c r="I3437">
        <v>99</v>
      </c>
      <c r="J3437">
        <v>999</v>
      </c>
      <c r="K3437">
        <v>99</v>
      </c>
      <c r="L3437">
        <v>99</v>
      </c>
      <c r="M3437">
        <v>99</v>
      </c>
      <c r="N3437">
        <v>99</v>
      </c>
      <c r="O3437">
        <v>9</v>
      </c>
      <c r="P3437">
        <v>4228</v>
      </c>
      <c r="R3437">
        <v>0</v>
      </c>
    </row>
    <row r="3438" spans="1:38" x14ac:dyDescent="0.5">
      <c r="A3438">
        <v>14</v>
      </c>
      <c r="B3438">
        <v>1599</v>
      </c>
      <c r="C3438">
        <v>2015</v>
      </c>
      <c r="D3438">
        <v>99</v>
      </c>
      <c r="E3438">
        <v>99</v>
      </c>
      <c r="F3438">
        <v>99</v>
      </c>
      <c r="G3438">
        <v>99</v>
      </c>
      <c r="H3438">
        <v>99</v>
      </c>
      <c r="I3438">
        <v>99</v>
      </c>
      <c r="J3438">
        <v>999</v>
      </c>
      <c r="K3438">
        <v>99</v>
      </c>
      <c r="L3438">
        <v>99</v>
      </c>
      <c r="M3438">
        <v>99</v>
      </c>
      <c r="N3438">
        <v>99</v>
      </c>
      <c r="O3438">
        <v>9</v>
      </c>
      <c r="P3438">
        <v>4228</v>
      </c>
      <c r="R3438">
        <v>0</v>
      </c>
    </row>
    <row r="3439" spans="1:38" x14ac:dyDescent="0.5">
      <c r="A3439">
        <v>14</v>
      </c>
      <c r="B3439">
        <v>1600</v>
      </c>
      <c r="C3439">
        <v>2016</v>
      </c>
      <c r="D3439">
        <v>99</v>
      </c>
      <c r="E3439">
        <v>99</v>
      </c>
      <c r="F3439">
        <v>99</v>
      </c>
      <c r="G3439">
        <v>99</v>
      </c>
      <c r="H3439">
        <v>99</v>
      </c>
      <c r="I3439">
        <v>99</v>
      </c>
      <c r="J3439">
        <v>999</v>
      </c>
      <c r="K3439">
        <v>99</v>
      </c>
      <c r="L3439">
        <v>99</v>
      </c>
      <c r="M3439">
        <v>99</v>
      </c>
      <c r="N3439">
        <v>99</v>
      </c>
      <c r="O3439">
        <v>9</v>
      </c>
      <c r="P3439">
        <v>4228</v>
      </c>
      <c r="R3439">
        <v>0</v>
      </c>
    </row>
    <row r="3440" spans="1:38" x14ac:dyDescent="0.5">
      <c r="A3440">
        <v>14</v>
      </c>
      <c r="B3440">
        <v>1601</v>
      </c>
      <c r="C3440">
        <v>2017</v>
      </c>
      <c r="D3440">
        <v>99</v>
      </c>
      <c r="E3440">
        <v>99</v>
      </c>
      <c r="F3440">
        <v>99</v>
      </c>
      <c r="G3440">
        <v>99</v>
      </c>
      <c r="H3440">
        <v>99</v>
      </c>
      <c r="I3440">
        <v>99</v>
      </c>
      <c r="J3440">
        <v>999</v>
      </c>
      <c r="K3440">
        <v>99</v>
      </c>
      <c r="L3440">
        <v>99</v>
      </c>
      <c r="M3440">
        <v>99</v>
      </c>
      <c r="N3440">
        <v>99</v>
      </c>
      <c r="O3440">
        <v>9</v>
      </c>
      <c r="P3440">
        <v>4228</v>
      </c>
      <c r="R3440">
        <v>0</v>
      </c>
    </row>
    <row r="3441" spans="1:38" x14ac:dyDescent="0.5">
      <c r="A3441">
        <v>14</v>
      </c>
      <c r="B3441">
        <v>1602</v>
      </c>
      <c r="C3441">
        <v>2018</v>
      </c>
      <c r="D3441">
        <v>99</v>
      </c>
      <c r="E3441">
        <v>99</v>
      </c>
      <c r="F3441">
        <v>99</v>
      </c>
      <c r="G3441">
        <v>99</v>
      </c>
      <c r="H3441">
        <v>99</v>
      </c>
      <c r="I3441">
        <v>99</v>
      </c>
      <c r="J3441">
        <v>999</v>
      </c>
      <c r="K3441">
        <v>99</v>
      </c>
      <c r="L3441">
        <v>99</v>
      </c>
      <c r="M3441">
        <v>99</v>
      </c>
      <c r="N3441">
        <v>99</v>
      </c>
      <c r="O3441">
        <v>9</v>
      </c>
      <c r="P3441">
        <v>4228</v>
      </c>
      <c r="R3441">
        <v>0</v>
      </c>
    </row>
    <row r="3442" spans="1:38" x14ac:dyDescent="0.5">
      <c r="A3442">
        <v>14</v>
      </c>
      <c r="B3442">
        <v>1603</v>
      </c>
      <c r="C3442">
        <v>2019</v>
      </c>
      <c r="D3442">
        <v>99</v>
      </c>
      <c r="E3442">
        <v>99</v>
      </c>
      <c r="F3442">
        <v>99</v>
      </c>
      <c r="G3442">
        <v>99</v>
      </c>
      <c r="H3442">
        <v>99</v>
      </c>
      <c r="I3442">
        <v>99</v>
      </c>
      <c r="J3442">
        <v>999</v>
      </c>
      <c r="K3442">
        <v>99</v>
      </c>
      <c r="L3442">
        <v>99</v>
      </c>
      <c r="M3442">
        <v>99</v>
      </c>
      <c r="N3442">
        <v>99</v>
      </c>
      <c r="O3442">
        <v>9</v>
      </c>
      <c r="P3442">
        <v>4228</v>
      </c>
      <c r="R3442">
        <v>0</v>
      </c>
    </row>
    <row r="3443" spans="1:38" x14ac:dyDescent="0.5">
      <c r="A3443">
        <v>14</v>
      </c>
      <c r="B3443">
        <v>1604</v>
      </c>
      <c r="C3443">
        <v>2020</v>
      </c>
      <c r="D3443">
        <v>99</v>
      </c>
      <c r="E3443">
        <v>99</v>
      </c>
      <c r="F3443">
        <v>99</v>
      </c>
      <c r="G3443">
        <v>99</v>
      </c>
      <c r="H3443">
        <v>99</v>
      </c>
      <c r="I3443">
        <v>99</v>
      </c>
      <c r="J3443">
        <v>999</v>
      </c>
      <c r="K3443">
        <v>99</v>
      </c>
      <c r="L3443">
        <v>99</v>
      </c>
      <c r="M3443">
        <v>99</v>
      </c>
      <c r="N3443">
        <v>99</v>
      </c>
      <c r="O3443">
        <v>9</v>
      </c>
      <c r="P3443">
        <v>4228</v>
      </c>
      <c r="R3443">
        <v>0</v>
      </c>
    </row>
    <row r="3444" spans="1:38" x14ac:dyDescent="0.5">
      <c r="A3444">
        <v>14</v>
      </c>
      <c r="B3444">
        <v>1605</v>
      </c>
      <c r="C3444">
        <v>2021</v>
      </c>
      <c r="D3444">
        <v>99</v>
      </c>
      <c r="E3444">
        <v>99</v>
      </c>
      <c r="F3444">
        <v>99</v>
      </c>
      <c r="G3444">
        <v>99</v>
      </c>
      <c r="H3444">
        <v>99</v>
      </c>
      <c r="I3444">
        <v>99</v>
      </c>
      <c r="J3444">
        <v>999</v>
      </c>
      <c r="K3444">
        <v>99</v>
      </c>
      <c r="L3444">
        <v>99</v>
      </c>
      <c r="M3444">
        <v>99</v>
      </c>
      <c r="N3444">
        <v>99</v>
      </c>
      <c r="O3444">
        <v>9</v>
      </c>
      <c r="P3444">
        <v>4228</v>
      </c>
      <c r="R3444">
        <v>0</v>
      </c>
    </row>
    <row r="3445" spans="1:38" x14ac:dyDescent="0.5">
      <c r="A3445">
        <v>14</v>
      </c>
      <c r="B3445">
        <v>1606</v>
      </c>
      <c r="C3445">
        <v>2022</v>
      </c>
      <c r="D3445">
        <v>99</v>
      </c>
      <c r="E3445">
        <v>99</v>
      </c>
      <c r="F3445">
        <v>99</v>
      </c>
      <c r="G3445">
        <v>99</v>
      </c>
      <c r="H3445">
        <v>99</v>
      </c>
      <c r="I3445">
        <v>99</v>
      </c>
      <c r="J3445">
        <v>999</v>
      </c>
      <c r="K3445">
        <v>99</v>
      </c>
      <c r="L3445">
        <v>99</v>
      </c>
      <c r="M3445">
        <v>99</v>
      </c>
      <c r="N3445">
        <v>99</v>
      </c>
      <c r="O3445">
        <v>9</v>
      </c>
      <c r="P3445">
        <v>4228</v>
      </c>
      <c r="R3445">
        <v>0</v>
      </c>
    </row>
    <row r="3446" spans="1:38" x14ac:dyDescent="0.5">
      <c r="A3446">
        <v>14</v>
      </c>
      <c r="B3446">
        <v>1607</v>
      </c>
      <c r="C3446">
        <v>2012</v>
      </c>
      <c r="D3446">
        <v>99</v>
      </c>
      <c r="E3446">
        <v>99</v>
      </c>
      <c r="F3446">
        <v>99</v>
      </c>
      <c r="G3446">
        <v>99</v>
      </c>
      <c r="H3446">
        <v>99</v>
      </c>
      <c r="I3446">
        <v>99</v>
      </c>
      <c r="J3446">
        <v>999</v>
      </c>
      <c r="K3446">
        <v>99</v>
      </c>
      <c r="L3446">
        <v>99</v>
      </c>
      <c r="M3446">
        <v>99</v>
      </c>
      <c r="N3446">
        <v>99</v>
      </c>
      <c r="O3446">
        <v>11</v>
      </c>
      <c r="P3446">
        <v>1101</v>
      </c>
      <c r="R3446">
        <v>0</v>
      </c>
    </row>
    <row r="3447" spans="1:38" x14ac:dyDescent="0.5">
      <c r="A3447">
        <v>14</v>
      </c>
      <c r="B3447">
        <v>1608</v>
      </c>
      <c r="C3447">
        <v>2013</v>
      </c>
      <c r="D3447">
        <v>99</v>
      </c>
      <c r="E3447">
        <v>99</v>
      </c>
      <c r="F3447">
        <v>99</v>
      </c>
      <c r="G3447">
        <v>99</v>
      </c>
      <c r="H3447">
        <v>99</v>
      </c>
      <c r="I3447">
        <v>99</v>
      </c>
      <c r="J3447">
        <v>999</v>
      </c>
      <c r="K3447">
        <v>99</v>
      </c>
      <c r="L3447">
        <v>99</v>
      </c>
      <c r="M3447">
        <v>99</v>
      </c>
      <c r="N3447">
        <v>99</v>
      </c>
      <c r="O3447">
        <v>11</v>
      </c>
      <c r="P3447">
        <v>1101</v>
      </c>
      <c r="R3447">
        <v>0</v>
      </c>
    </row>
    <row r="3448" spans="1:38" x14ac:dyDescent="0.5">
      <c r="A3448">
        <v>14</v>
      </c>
      <c r="B3448">
        <v>1609</v>
      </c>
      <c r="C3448">
        <v>2014</v>
      </c>
      <c r="D3448">
        <v>99</v>
      </c>
      <c r="E3448">
        <v>99</v>
      </c>
      <c r="F3448">
        <v>99</v>
      </c>
      <c r="G3448">
        <v>99</v>
      </c>
      <c r="H3448">
        <v>99</v>
      </c>
      <c r="I3448">
        <v>99</v>
      </c>
      <c r="J3448">
        <v>999</v>
      </c>
      <c r="K3448">
        <v>99</v>
      </c>
      <c r="L3448">
        <v>99</v>
      </c>
      <c r="M3448">
        <v>99</v>
      </c>
      <c r="N3448">
        <v>99</v>
      </c>
      <c r="O3448">
        <v>11</v>
      </c>
      <c r="P3448">
        <v>1101</v>
      </c>
      <c r="R3448">
        <v>0</v>
      </c>
    </row>
    <row r="3449" spans="1:38" x14ac:dyDescent="0.5">
      <c r="A3449">
        <v>14</v>
      </c>
      <c r="B3449">
        <v>1610</v>
      </c>
      <c r="C3449">
        <v>2015</v>
      </c>
      <c r="D3449">
        <v>99</v>
      </c>
      <c r="E3449">
        <v>99</v>
      </c>
      <c r="F3449">
        <v>99</v>
      </c>
      <c r="G3449">
        <v>99</v>
      </c>
      <c r="H3449">
        <v>99</v>
      </c>
      <c r="I3449">
        <v>99</v>
      </c>
      <c r="J3449">
        <v>999</v>
      </c>
      <c r="K3449">
        <v>99</v>
      </c>
      <c r="L3449">
        <v>99</v>
      </c>
      <c r="M3449">
        <v>99</v>
      </c>
      <c r="N3449">
        <v>99</v>
      </c>
      <c r="O3449">
        <v>11</v>
      </c>
      <c r="P3449">
        <v>1101</v>
      </c>
      <c r="R3449">
        <v>0</v>
      </c>
    </row>
    <row r="3450" spans="1:38" x14ac:dyDescent="0.5">
      <c r="A3450">
        <v>14</v>
      </c>
      <c r="B3450">
        <v>1611</v>
      </c>
      <c r="C3450">
        <v>2016</v>
      </c>
      <c r="D3450">
        <v>99</v>
      </c>
      <c r="E3450">
        <v>99</v>
      </c>
      <c r="F3450">
        <v>99</v>
      </c>
      <c r="G3450">
        <v>99</v>
      </c>
      <c r="H3450">
        <v>99</v>
      </c>
      <c r="I3450">
        <v>99</v>
      </c>
      <c r="J3450">
        <v>999</v>
      </c>
      <c r="K3450">
        <v>99</v>
      </c>
      <c r="L3450">
        <v>99</v>
      </c>
      <c r="M3450">
        <v>99</v>
      </c>
      <c r="N3450">
        <v>99</v>
      </c>
      <c r="O3450">
        <v>11</v>
      </c>
      <c r="P3450">
        <v>1101</v>
      </c>
      <c r="Q3450">
        <v>1</v>
      </c>
      <c r="R3450">
        <v>261</v>
      </c>
      <c r="S3450">
        <v>261</v>
      </c>
      <c r="T3450">
        <v>15.827586206896555</v>
      </c>
      <c r="U3450">
        <v>60.252873563218408</v>
      </c>
      <c r="V3450">
        <v>90.649763597796564</v>
      </c>
      <c r="W3450">
        <v>83.669731800766314</v>
      </c>
      <c r="X3450">
        <v>10.154928381143174</v>
      </c>
      <c r="Y3450">
        <v>2.2499981650290328</v>
      </c>
      <c r="Z3450">
        <v>-16.436758740994748</v>
      </c>
      <c r="AA3450">
        <v>0.55655066530194475</v>
      </c>
      <c r="AB3450">
        <v>0.5716166914544879</v>
      </c>
      <c r="AC3450">
        <v>3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1</v>
      </c>
      <c r="AJ3450">
        <v>0</v>
      </c>
      <c r="AK3450">
        <v>3</v>
      </c>
      <c r="AL3450">
        <v>0</v>
      </c>
    </row>
    <row r="3451" spans="1:38" x14ac:dyDescent="0.5">
      <c r="A3451">
        <v>14</v>
      </c>
      <c r="B3451">
        <v>1612</v>
      </c>
      <c r="C3451">
        <v>2017</v>
      </c>
      <c r="D3451">
        <v>99</v>
      </c>
      <c r="E3451">
        <v>99</v>
      </c>
      <c r="F3451">
        <v>99</v>
      </c>
      <c r="G3451">
        <v>99</v>
      </c>
      <c r="H3451">
        <v>99</v>
      </c>
      <c r="I3451">
        <v>99</v>
      </c>
      <c r="J3451">
        <v>999</v>
      </c>
      <c r="K3451">
        <v>99</v>
      </c>
      <c r="L3451">
        <v>99</v>
      </c>
      <c r="M3451">
        <v>99</v>
      </c>
      <c r="N3451">
        <v>99</v>
      </c>
      <c r="O3451">
        <v>11</v>
      </c>
      <c r="P3451">
        <v>1101</v>
      </c>
      <c r="R3451">
        <v>0</v>
      </c>
    </row>
    <row r="3452" spans="1:38" x14ac:dyDescent="0.5">
      <c r="A3452">
        <v>14</v>
      </c>
      <c r="B3452">
        <v>1613</v>
      </c>
      <c r="C3452">
        <v>2018</v>
      </c>
      <c r="D3452">
        <v>99</v>
      </c>
      <c r="E3452">
        <v>99</v>
      </c>
      <c r="F3452">
        <v>99</v>
      </c>
      <c r="G3452">
        <v>99</v>
      </c>
      <c r="H3452">
        <v>99</v>
      </c>
      <c r="I3452">
        <v>99</v>
      </c>
      <c r="J3452">
        <v>999</v>
      </c>
      <c r="K3452">
        <v>99</v>
      </c>
      <c r="L3452">
        <v>99</v>
      </c>
      <c r="M3452">
        <v>99</v>
      </c>
      <c r="N3452">
        <v>99</v>
      </c>
      <c r="O3452">
        <v>11</v>
      </c>
      <c r="P3452">
        <v>1101</v>
      </c>
      <c r="R3452">
        <v>0</v>
      </c>
    </row>
    <row r="3453" spans="1:38" x14ac:dyDescent="0.5">
      <c r="A3453">
        <v>14</v>
      </c>
      <c r="B3453">
        <v>1614</v>
      </c>
      <c r="C3453">
        <v>2019</v>
      </c>
      <c r="D3453">
        <v>99</v>
      </c>
      <c r="E3453">
        <v>99</v>
      </c>
      <c r="F3453">
        <v>99</v>
      </c>
      <c r="G3453">
        <v>99</v>
      </c>
      <c r="H3453">
        <v>99</v>
      </c>
      <c r="I3453">
        <v>99</v>
      </c>
      <c r="J3453">
        <v>999</v>
      </c>
      <c r="K3453">
        <v>99</v>
      </c>
      <c r="L3453">
        <v>99</v>
      </c>
      <c r="M3453">
        <v>99</v>
      </c>
      <c r="N3453">
        <v>99</v>
      </c>
      <c r="O3453">
        <v>11</v>
      </c>
      <c r="P3453">
        <v>1101</v>
      </c>
      <c r="R3453">
        <v>0</v>
      </c>
    </row>
    <row r="3454" spans="1:38" x14ac:dyDescent="0.5">
      <c r="A3454">
        <v>14</v>
      </c>
      <c r="B3454">
        <v>1615</v>
      </c>
      <c r="C3454">
        <v>2020</v>
      </c>
      <c r="D3454">
        <v>99</v>
      </c>
      <c r="E3454">
        <v>99</v>
      </c>
      <c r="F3454">
        <v>99</v>
      </c>
      <c r="G3454">
        <v>99</v>
      </c>
      <c r="H3454">
        <v>99</v>
      </c>
      <c r="I3454">
        <v>99</v>
      </c>
      <c r="J3454">
        <v>999</v>
      </c>
      <c r="K3454">
        <v>99</v>
      </c>
      <c r="L3454">
        <v>99</v>
      </c>
      <c r="M3454">
        <v>99</v>
      </c>
      <c r="N3454">
        <v>99</v>
      </c>
      <c r="O3454">
        <v>11</v>
      </c>
      <c r="P3454">
        <v>1101</v>
      </c>
      <c r="R3454">
        <v>0</v>
      </c>
    </row>
    <row r="3455" spans="1:38" x14ac:dyDescent="0.5">
      <c r="A3455">
        <v>14</v>
      </c>
      <c r="B3455">
        <v>1616</v>
      </c>
      <c r="C3455">
        <v>2021</v>
      </c>
      <c r="D3455">
        <v>99</v>
      </c>
      <c r="E3455">
        <v>99</v>
      </c>
      <c r="F3455">
        <v>99</v>
      </c>
      <c r="G3455">
        <v>99</v>
      </c>
      <c r="H3455">
        <v>99</v>
      </c>
      <c r="I3455">
        <v>99</v>
      </c>
      <c r="J3455">
        <v>999</v>
      </c>
      <c r="K3455">
        <v>99</v>
      </c>
      <c r="L3455">
        <v>99</v>
      </c>
      <c r="M3455">
        <v>99</v>
      </c>
      <c r="N3455">
        <v>99</v>
      </c>
      <c r="O3455">
        <v>11</v>
      </c>
      <c r="P3455">
        <v>1101</v>
      </c>
      <c r="R3455">
        <v>0</v>
      </c>
    </row>
    <row r="3456" spans="1:38" x14ac:dyDescent="0.5">
      <c r="A3456">
        <v>14</v>
      </c>
      <c r="B3456">
        <v>1617</v>
      </c>
      <c r="C3456">
        <v>2022</v>
      </c>
      <c r="D3456">
        <v>99</v>
      </c>
      <c r="E3456">
        <v>99</v>
      </c>
      <c r="F3456">
        <v>99</v>
      </c>
      <c r="G3456">
        <v>99</v>
      </c>
      <c r="H3456">
        <v>99</v>
      </c>
      <c r="I3456">
        <v>99</v>
      </c>
      <c r="J3456">
        <v>999</v>
      </c>
      <c r="K3456">
        <v>99</v>
      </c>
      <c r="L3456">
        <v>99</v>
      </c>
      <c r="M3456">
        <v>99</v>
      </c>
      <c r="N3456">
        <v>99</v>
      </c>
      <c r="O3456">
        <v>11</v>
      </c>
      <c r="P3456">
        <v>1101</v>
      </c>
      <c r="Q3456">
        <v>1</v>
      </c>
      <c r="R3456">
        <v>2</v>
      </c>
      <c r="S3456">
        <v>2</v>
      </c>
      <c r="T3456">
        <v>14</v>
      </c>
      <c r="U3456">
        <v>58</v>
      </c>
      <c r="V3456">
        <v>105.41711809317439</v>
      </c>
      <c r="W3456">
        <v>97.300000000000011</v>
      </c>
      <c r="X3456">
        <v>5.1999999999999087</v>
      </c>
      <c r="Y3456">
        <v>1</v>
      </c>
      <c r="Z3456">
        <v>-99.999999999998238</v>
      </c>
      <c r="AA3456">
        <v>6.9432390210033001E-3</v>
      </c>
      <c r="AB3456">
        <v>7.8776887536427306E-3</v>
      </c>
      <c r="AC3456">
        <v>1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1</v>
      </c>
      <c r="AJ3456">
        <v>0</v>
      </c>
      <c r="AK3456">
        <v>0</v>
      </c>
      <c r="AL3456">
        <v>0</v>
      </c>
    </row>
    <row r="3457" spans="1:38" x14ac:dyDescent="0.5">
      <c r="A3457">
        <v>14</v>
      </c>
      <c r="B3457">
        <v>1618</v>
      </c>
      <c r="C3457">
        <v>2012</v>
      </c>
      <c r="D3457">
        <v>99</v>
      </c>
      <c r="E3457">
        <v>99</v>
      </c>
      <c r="F3457">
        <v>99</v>
      </c>
      <c r="G3457">
        <v>99</v>
      </c>
      <c r="H3457">
        <v>99</v>
      </c>
      <c r="I3457">
        <v>99</v>
      </c>
      <c r="J3457">
        <v>999</v>
      </c>
      <c r="K3457">
        <v>99</v>
      </c>
      <c r="L3457">
        <v>99</v>
      </c>
      <c r="M3457">
        <v>99</v>
      </c>
      <c r="N3457">
        <v>99</v>
      </c>
      <c r="O3457">
        <v>11</v>
      </c>
      <c r="P3457">
        <v>1103</v>
      </c>
      <c r="R3457">
        <v>0</v>
      </c>
    </row>
    <row r="3458" spans="1:38" x14ac:dyDescent="0.5">
      <c r="A3458">
        <v>14</v>
      </c>
      <c r="B3458">
        <v>1619</v>
      </c>
      <c r="C3458">
        <v>2013</v>
      </c>
      <c r="D3458">
        <v>99</v>
      </c>
      <c r="E3458">
        <v>99</v>
      </c>
      <c r="F3458">
        <v>99</v>
      </c>
      <c r="G3458">
        <v>99</v>
      </c>
      <c r="H3458">
        <v>99</v>
      </c>
      <c r="I3458">
        <v>99</v>
      </c>
      <c r="J3458">
        <v>999</v>
      </c>
      <c r="K3458">
        <v>99</v>
      </c>
      <c r="L3458">
        <v>99</v>
      </c>
      <c r="M3458">
        <v>99</v>
      </c>
      <c r="N3458">
        <v>99</v>
      </c>
      <c r="O3458">
        <v>11</v>
      </c>
      <c r="P3458">
        <v>1103</v>
      </c>
      <c r="R3458">
        <v>0</v>
      </c>
    </row>
    <row r="3459" spans="1:38" x14ac:dyDescent="0.5">
      <c r="A3459">
        <v>14</v>
      </c>
      <c r="B3459">
        <v>1620</v>
      </c>
      <c r="C3459">
        <v>2014</v>
      </c>
      <c r="D3459">
        <v>99</v>
      </c>
      <c r="E3459">
        <v>99</v>
      </c>
      <c r="F3459">
        <v>99</v>
      </c>
      <c r="G3459">
        <v>99</v>
      </c>
      <c r="H3459">
        <v>99</v>
      </c>
      <c r="I3459">
        <v>99</v>
      </c>
      <c r="J3459">
        <v>999</v>
      </c>
      <c r="K3459">
        <v>99</v>
      </c>
      <c r="L3459">
        <v>99</v>
      </c>
      <c r="M3459">
        <v>99</v>
      </c>
      <c r="N3459">
        <v>99</v>
      </c>
      <c r="O3459">
        <v>11</v>
      </c>
      <c r="P3459">
        <v>1103</v>
      </c>
      <c r="R3459">
        <v>0</v>
      </c>
    </row>
    <row r="3460" spans="1:38" x14ac:dyDescent="0.5">
      <c r="A3460">
        <v>14</v>
      </c>
      <c r="B3460">
        <v>1621</v>
      </c>
      <c r="C3460">
        <v>2015</v>
      </c>
      <c r="D3460">
        <v>99</v>
      </c>
      <c r="E3460">
        <v>99</v>
      </c>
      <c r="F3460">
        <v>99</v>
      </c>
      <c r="G3460">
        <v>99</v>
      </c>
      <c r="H3460">
        <v>99</v>
      </c>
      <c r="I3460">
        <v>99</v>
      </c>
      <c r="J3460">
        <v>999</v>
      </c>
      <c r="K3460">
        <v>99</v>
      </c>
      <c r="L3460">
        <v>99</v>
      </c>
      <c r="M3460">
        <v>99</v>
      </c>
      <c r="N3460">
        <v>99</v>
      </c>
      <c r="O3460">
        <v>11</v>
      </c>
      <c r="P3460">
        <v>1103</v>
      </c>
      <c r="R3460">
        <v>0</v>
      </c>
    </row>
    <row r="3461" spans="1:38" x14ac:dyDescent="0.5">
      <c r="A3461">
        <v>14</v>
      </c>
      <c r="B3461">
        <v>1622</v>
      </c>
      <c r="C3461">
        <v>2016</v>
      </c>
      <c r="D3461">
        <v>99</v>
      </c>
      <c r="E3461">
        <v>99</v>
      </c>
      <c r="F3461">
        <v>99</v>
      </c>
      <c r="G3461">
        <v>99</v>
      </c>
      <c r="H3461">
        <v>99</v>
      </c>
      <c r="I3461">
        <v>99</v>
      </c>
      <c r="J3461">
        <v>999</v>
      </c>
      <c r="K3461">
        <v>99</v>
      </c>
      <c r="L3461">
        <v>99</v>
      </c>
      <c r="M3461">
        <v>99</v>
      </c>
      <c r="N3461">
        <v>99</v>
      </c>
      <c r="O3461">
        <v>11</v>
      </c>
      <c r="P3461">
        <v>1103</v>
      </c>
      <c r="R3461">
        <v>0</v>
      </c>
    </row>
    <row r="3462" spans="1:38" x14ac:dyDescent="0.5">
      <c r="A3462">
        <v>14</v>
      </c>
      <c r="B3462">
        <v>1623</v>
      </c>
      <c r="C3462">
        <v>2017</v>
      </c>
      <c r="D3462">
        <v>99</v>
      </c>
      <c r="E3462">
        <v>99</v>
      </c>
      <c r="F3462">
        <v>99</v>
      </c>
      <c r="G3462">
        <v>99</v>
      </c>
      <c r="H3462">
        <v>99</v>
      </c>
      <c r="I3462">
        <v>99</v>
      </c>
      <c r="J3462">
        <v>999</v>
      </c>
      <c r="K3462">
        <v>99</v>
      </c>
      <c r="L3462">
        <v>99</v>
      </c>
      <c r="M3462">
        <v>99</v>
      </c>
      <c r="N3462">
        <v>99</v>
      </c>
      <c r="O3462">
        <v>11</v>
      </c>
      <c r="P3462">
        <v>1103</v>
      </c>
      <c r="R3462">
        <v>0</v>
      </c>
    </row>
    <row r="3463" spans="1:38" x14ac:dyDescent="0.5">
      <c r="A3463">
        <v>14</v>
      </c>
      <c r="B3463">
        <v>1624</v>
      </c>
      <c r="C3463">
        <v>2018</v>
      </c>
      <c r="D3463">
        <v>99</v>
      </c>
      <c r="E3463">
        <v>99</v>
      </c>
      <c r="F3463">
        <v>99</v>
      </c>
      <c r="G3463">
        <v>99</v>
      </c>
      <c r="H3463">
        <v>99</v>
      </c>
      <c r="I3463">
        <v>99</v>
      </c>
      <c r="J3463">
        <v>999</v>
      </c>
      <c r="K3463">
        <v>99</v>
      </c>
      <c r="L3463">
        <v>99</v>
      </c>
      <c r="M3463">
        <v>99</v>
      </c>
      <c r="N3463">
        <v>99</v>
      </c>
      <c r="O3463">
        <v>11</v>
      </c>
      <c r="P3463">
        <v>1103</v>
      </c>
      <c r="R3463">
        <v>0</v>
      </c>
    </row>
    <row r="3464" spans="1:38" x14ac:dyDescent="0.5">
      <c r="A3464">
        <v>14</v>
      </c>
      <c r="B3464">
        <v>1625</v>
      </c>
      <c r="C3464">
        <v>2019</v>
      </c>
      <c r="D3464">
        <v>99</v>
      </c>
      <c r="E3464">
        <v>99</v>
      </c>
      <c r="F3464">
        <v>99</v>
      </c>
      <c r="G3464">
        <v>99</v>
      </c>
      <c r="H3464">
        <v>99</v>
      </c>
      <c r="I3464">
        <v>99</v>
      </c>
      <c r="J3464">
        <v>999</v>
      </c>
      <c r="K3464">
        <v>99</v>
      </c>
      <c r="L3464">
        <v>99</v>
      </c>
      <c r="M3464">
        <v>99</v>
      </c>
      <c r="N3464">
        <v>99</v>
      </c>
      <c r="O3464">
        <v>11</v>
      </c>
      <c r="P3464">
        <v>1103</v>
      </c>
      <c r="R3464">
        <v>0</v>
      </c>
    </row>
    <row r="3465" spans="1:38" x14ac:dyDescent="0.5">
      <c r="A3465">
        <v>14</v>
      </c>
      <c r="B3465">
        <v>1626</v>
      </c>
      <c r="C3465">
        <v>2020</v>
      </c>
      <c r="D3465">
        <v>99</v>
      </c>
      <c r="E3465">
        <v>99</v>
      </c>
      <c r="F3465">
        <v>99</v>
      </c>
      <c r="G3465">
        <v>99</v>
      </c>
      <c r="H3465">
        <v>99</v>
      </c>
      <c r="I3465">
        <v>99</v>
      </c>
      <c r="J3465">
        <v>999</v>
      </c>
      <c r="K3465">
        <v>99</v>
      </c>
      <c r="L3465">
        <v>99</v>
      </c>
      <c r="M3465">
        <v>99</v>
      </c>
      <c r="N3465">
        <v>99</v>
      </c>
      <c r="O3465">
        <v>11</v>
      </c>
      <c r="P3465">
        <v>1103</v>
      </c>
      <c r="Q3465">
        <v>3</v>
      </c>
      <c r="R3465">
        <v>24</v>
      </c>
      <c r="S3465">
        <v>24</v>
      </c>
      <c r="T3465">
        <v>15.375</v>
      </c>
      <c r="U3465">
        <v>59.25</v>
      </c>
      <c r="V3465">
        <v>99.268689057421412</v>
      </c>
      <c r="W3465">
        <v>91.624999999999986</v>
      </c>
      <c r="X3465">
        <v>11.956318064800231</v>
      </c>
      <c r="Y3465">
        <v>2.1842237370135256</v>
      </c>
      <c r="Z3465">
        <v>-39.735686643897097</v>
      </c>
      <c r="AA3465">
        <v>0.11495353961107388</v>
      </c>
      <c r="AB3465">
        <v>0.12749785488772797</v>
      </c>
      <c r="AC3465">
        <v>0</v>
      </c>
      <c r="AD3465">
        <v>0</v>
      </c>
      <c r="AE3465">
        <v>0</v>
      </c>
      <c r="AF3465">
        <v>0</v>
      </c>
      <c r="AG3465">
        <v>4</v>
      </c>
      <c r="AH3465">
        <v>0</v>
      </c>
      <c r="AI3465">
        <v>2</v>
      </c>
      <c r="AJ3465">
        <v>0</v>
      </c>
      <c r="AK3465">
        <v>0</v>
      </c>
      <c r="AL3465">
        <v>0</v>
      </c>
    </row>
    <row r="3466" spans="1:38" x14ac:dyDescent="0.5">
      <c r="A3466">
        <v>14</v>
      </c>
      <c r="B3466">
        <v>1627</v>
      </c>
      <c r="C3466">
        <v>2021</v>
      </c>
      <c r="D3466">
        <v>99</v>
      </c>
      <c r="E3466">
        <v>99</v>
      </c>
      <c r="F3466">
        <v>99</v>
      </c>
      <c r="G3466">
        <v>99</v>
      </c>
      <c r="H3466">
        <v>99</v>
      </c>
      <c r="I3466">
        <v>99</v>
      </c>
      <c r="J3466">
        <v>999</v>
      </c>
      <c r="K3466">
        <v>99</v>
      </c>
      <c r="L3466">
        <v>99</v>
      </c>
      <c r="M3466">
        <v>99</v>
      </c>
      <c r="N3466">
        <v>99</v>
      </c>
      <c r="O3466">
        <v>11</v>
      </c>
      <c r="P3466">
        <v>1103</v>
      </c>
      <c r="Q3466">
        <v>3</v>
      </c>
      <c r="R3466">
        <v>18</v>
      </c>
      <c r="S3466">
        <v>18</v>
      </c>
      <c r="T3466">
        <v>15.333333333333337</v>
      </c>
      <c r="U3466">
        <v>59.444444444444443</v>
      </c>
      <c r="V3466">
        <v>96.309136872517186</v>
      </c>
      <c r="W3466">
        <v>88.893333333333302</v>
      </c>
      <c r="X3466">
        <v>11.454261215809822</v>
      </c>
      <c r="Y3466">
        <v>2.2662308949302248</v>
      </c>
      <c r="Z3466">
        <v>-32.367812728178997</v>
      </c>
      <c r="AA3466">
        <v>6.8461889548151508E-2</v>
      </c>
      <c r="AB3466">
        <v>7.1722051072081683E-2</v>
      </c>
      <c r="AC3466">
        <v>0</v>
      </c>
      <c r="AD3466">
        <v>0</v>
      </c>
      <c r="AE3466">
        <v>0</v>
      </c>
      <c r="AF3466">
        <v>0</v>
      </c>
      <c r="AG3466">
        <v>3</v>
      </c>
      <c r="AH3466">
        <v>1</v>
      </c>
      <c r="AI3466">
        <v>2</v>
      </c>
      <c r="AJ3466">
        <v>0</v>
      </c>
      <c r="AK3466">
        <v>0</v>
      </c>
      <c r="AL3466">
        <v>1</v>
      </c>
    </row>
    <row r="3467" spans="1:38" x14ac:dyDescent="0.5">
      <c r="A3467">
        <v>14</v>
      </c>
      <c r="B3467">
        <v>1628</v>
      </c>
      <c r="C3467">
        <v>2022</v>
      </c>
      <c r="D3467">
        <v>99</v>
      </c>
      <c r="E3467">
        <v>99</v>
      </c>
      <c r="F3467">
        <v>99</v>
      </c>
      <c r="G3467">
        <v>99</v>
      </c>
      <c r="H3467">
        <v>99</v>
      </c>
      <c r="I3467">
        <v>99</v>
      </c>
      <c r="J3467">
        <v>999</v>
      </c>
      <c r="K3467">
        <v>99</v>
      </c>
      <c r="L3467">
        <v>99</v>
      </c>
      <c r="M3467">
        <v>99</v>
      </c>
      <c r="N3467">
        <v>99</v>
      </c>
      <c r="O3467">
        <v>11</v>
      </c>
      <c r="P3467">
        <v>1103</v>
      </c>
      <c r="Q3467">
        <v>3</v>
      </c>
      <c r="R3467">
        <v>21</v>
      </c>
      <c r="S3467">
        <v>21</v>
      </c>
      <c r="T3467">
        <v>15.714285714285712</v>
      </c>
      <c r="U3467">
        <v>59.714285714285694</v>
      </c>
      <c r="V3467">
        <v>89.325697776401995</v>
      </c>
      <c r="W3467">
        <v>82.447619047619028</v>
      </c>
      <c r="X3467">
        <v>14.914921229542257</v>
      </c>
      <c r="Y3467">
        <v>2.3328473740791758</v>
      </c>
      <c r="Z3467">
        <v>-22.570006968109979</v>
      </c>
      <c r="AA3467">
        <v>7.2904009720534652E-2</v>
      </c>
      <c r="AB3467">
        <v>7.0089569928350567E-2</v>
      </c>
      <c r="AC3467">
        <v>0</v>
      </c>
      <c r="AD3467">
        <v>0</v>
      </c>
      <c r="AE3467">
        <v>0</v>
      </c>
      <c r="AF3467">
        <v>0</v>
      </c>
      <c r="AG3467">
        <v>1</v>
      </c>
      <c r="AH3467">
        <v>1</v>
      </c>
      <c r="AI3467">
        <v>1</v>
      </c>
      <c r="AJ3467">
        <v>0</v>
      </c>
      <c r="AK3467">
        <v>1</v>
      </c>
      <c r="AL3467">
        <v>0</v>
      </c>
    </row>
    <row r="3468" spans="1:38" x14ac:dyDescent="0.5">
      <c r="A3468">
        <v>14</v>
      </c>
      <c r="B3468">
        <v>1629</v>
      </c>
      <c r="C3468">
        <v>2012</v>
      </c>
      <c r="D3468">
        <v>99</v>
      </c>
      <c r="E3468">
        <v>99</v>
      </c>
      <c r="F3468">
        <v>99</v>
      </c>
      <c r="G3468">
        <v>99</v>
      </c>
      <c r="H3468">
        <v>99</v>
      </c>
      <c r="I3468">
        <v>99</v>
      </c>
      <c r="J3468">
        <v>999</v>
      </c>
      <c r="K3468">
        <v>99</v>
      </c>
      <c r="L3468">
        <v>99</v>
      </c>
      <c r="M3468">
        <v>99</v>
      </c>
      <c r="N3468">
        <v>99</v>
      </c>
      <c r="O3468">
        <v>11</v>
      </c>
      <c r="P3468">
        <v>1106</v>
      </c>
      <c r="R3468">
        <v>0</v>
      </c>
    </row>
    <row r="3469" spans="1:38" x14ac:dyDescent="0.5">
      <c r="A3469">
        <v>14</v>
      </c>
      <c r="B3469">
        <v>1630</v>
      </c>
      <c r="C3469">
        <v>2013</v>
      </c>
      <c r="D3469">
        <v>99</v>
      </c>
      <c r="E3469">
        <v>99</v>
      </c>
      <c r="F3469">
        <v>99</v>
      </c>
      <c r="G3469">
        <v>99</v>
      </c>
      <c r="H3469">
        <v>99</v>
      </c>
      <c r="I3469">
        <v>99</v>
      </c>
      <c r="J3469">
        <v>999</v>
      </c>
      <c r="K3469">
        <v>99</v>
      </c>
      <c r="L3469">
        <v>99</v>
      </c>
      <c r="M3469">
        <v>99</v>
      </c>
      <c r="N3469">
        <v>99</v>
      </c>
      <c r="O3469">
        <v>11</v>
      </c>
      <c r="P3469">
        <v>1106</v>
      </c>
      <c r="R3469">
        <v>0</v>
      </c>
    </row>
    <row r="3470" spans="1:38" x14ac:dyDescent="0.5">
      <c r="A3470">
        <v>14</v>
      </c>
      <c r="B3470">
        <v>1631</v>
      </c>
      <c r="C3470">
        <v>2014</v>
      </c>
      <c r="D3470">
        <v>99</v>
      </c>
      <c r="E3470">
        <v>99</v>
      </c>
      <c r="F3470">
        <v>99</v>
      </c>
      <c r="G3470">
        <v>99</v>
      </c>
      <c r="H3470">
        <v>99</v>
      </c>
      <c r="I3470">
        <v>99</v>
      </c>
      <c r="J3470">
        <v>999</v>
      </c>
      <c r="K3470">
        <v>99</v>
      </c>
      <c r="L3470">
        <v>99</v>
      </c>
      <c r="M3470">
        <v>99</v>
      </c>
      <c r="N3470">
        <v>99</v>
      </c>
      <c r="O3470">
        <v>11</v>
      </c>
      <c r="P3470">
        <v>1106</v>
      </c>
      <c r="R3470">
        <v>0</v>
      </c>
    </row>
    <row r="3471" spans="1:38" x14ac:dyDescent="0.5">
      <c r="A3471">
        <v>14</v>
      </c>
      <c r="B3471">
        <v>1632</v>
      </c>
      <c r="C3471">
        <v>2015</v>
      </c>
      <c r="D3471">
        <v>99</v>
      </c>
      <c r="E3471">
        <v>99</v>
      </c>
      <c r="F3471">
        <v>99</v>
      </c>
      <c r="G3471">
        <v>99</v>
      </c>
      <c r="H3471">
        <v>99</v>
      </c>
      <c r="I3471">
        <v>99</v>
      </c>
      <c r="J3471">
        <v>999</v>
      </c>
      <c r="K3471">
        <v>99</v>
      </c>
      <c r="L3471">
        <v>99</v>
      </c>
      <c r="M3471">
        <v>99</v>
      </c>
      <c r="N3471">
        <v>99</v>
      </c>
      <c r="O3471">
        <v>11</v>
      </c>
      <c r="P3471">
        <v>1106</v>
      </c>
      <c r="R3471">
        <v>0</v>
      </c>
    </row>
    <row r="3472" spans="1:38" x14ac:dyDescent="0.5">
      <c r="A3472">
        <v>14</v>
      </c>
      <c r="B3472">
        <v>1633</v>
      </c>
      <c r="C3472">
        <v>2016</v>
      </c>
      <c r="D3472">
        <v>99</v>
      </c>
      <c r="E3472">
        <v>99</v>
      </c>
      <c r="F3472">
        <v>99</v>
      </c>
      <c r="G3472">
        <v>99</v>
      </c>
      <c r="H3472">
        <v>99</v>
      </c>
      <c r="I3472">
        <v>99</v>
      </c>
      <c r="J3472">
        <v>999</v>
      </c>
      <c r="K3472">
        <v>99</v>
      </c>
      <c r="L3472">
        <v>99</v>
      </c>
      <c r="M3472">
        <v>99</v>
      </c>
      <c r="N3472">
        <v>99</v>
      </c>
      <c r="O3472">
        <v>11</v>
      </c>
      <c r="P3472">
        <v>1106</v>
      </c>
      <c r="R3472">
        <v>0</v>
      </c>
    </row>
    <row r="3473" spans="1:38" x14ac:dyDescent="0.5">
      <c r="A3473">
        <v>14</v>
      </c>
      <c r="B3473">
        <v>1634</v>
      </c>
      <c r="C3473">
        <v>2017</v>
      </c>
      <c r="D3473">
        <v>99</v>
      </c>
      <c r="E3473">
        <v>99</v>
      </c>
      <c r="F3473">
        <v>99</v>
      </c>
      <c r="G3473">
        <v>99</v>
      </c>
      <c r="H3473">
        <v>99</v>
      </c>
      <c r="I3473">
        <v>99</v>
      </c>
      <c r="J3473">
        <v>999</v>
      </c>
      <c r="K3473">
        <v>99</v>
      </c>
      <c r="L3473">
        <v>99</v>
      </c>
      <c r="M3473">
        <v>99</v>
      </c>
      <c r="N3473">
        <v>99</v>
      </c>
      <c r="O3473">
        <v>11</v>
      </c>
      <c r="P3473">
        <v>1106</v>
      </c>
      <c r="R3473">
        <v>0</v>
      </c>
    </row>
    <row r="3474" spans="1:38" x14ac:dyDescent="0.5">
      <c r="A3474">
        <v>14</v>
      </c>
      <c r="B3474">
        <v>1635</v>
      </c>
      <c r="C3474">
        <v>2018</v>
      </c>
      <c r="D3474">
        <v>99</v>
      </c>
      <c r="E3474">
        <v>99</v>
      </c>
      <c r="F3474">
        <v>99</v>
      </c>
      <c r="G3474">
        <v>99</v>
      </c>
      <c r="H3474">
        <v>99</v>
      </c>
      <c r="I3474">
        <v>99</v>
      </c>
      <c r="J3474">
        <v>999</v>
      </c>
      <c r="K3474">
        <v>99</v>
      </c>
      <c r="L3474">
        <v>99</v>
      </c>
      <c r="M3474">
        <v>99</v>
      </c>
      <c r="N3474">
        <v>99</v>
      </c>
      <c r="O3474">
        <v>11</v>
      </c>
      <c r="P3474">
        <v>1106</v>
      </c>
      <c r="R3474">
        <v>0</v>
      </c>
    </row>
    <row r="3475" spans="1:38" x14ac:dyDescent="0.5">
      <c r="A3475">
        <v>14</v>
      </c>
      <c r="B3475">
        <v>1636</v>
      </c>
      <c r="C3475">
        <v>2019</v>
      </c>
      <c r="D3475">
        <v>99</v>
      </c>
      <c r="E3475">
        <v>99</v>
      </c>
      <c r="F3475">
        <v>99</v>
      </c>
      <c r="G3475">
        <v>99</v>
      </c>
      <c r="H3475">
        <v>99</v>
      </c>
      <c r="I3475">
        <v>99</v>
      </c>
      <c r="J3475">
        <v>999</v>
      </c>
      <c r="K3475">
        <v>99</v>
      </c>
      <c r="L3475">
        <v>99</v>
      </c>
      <c r="M3475">
        <v>99</v>
      </c>
      <c r="N3475">
        <v>99</v>
      </c>
      <c r="O3475">
        <v>11</v>
      </c>
      <c r="P3475">
        <v>1106</v>
      </c>
      <c r="R3475">
        <v>0</v>
      </c>
    </row>
    <row r="3476" spans="1:38" x14ac:dyDescent="0.5">
      <c r="A3476">
        <v>14</v>
      </c>
      <c r="B3476">
        <v>1637</v>
      </c>
      <c r="C3476">
        <v>2020</v>
      </c>
      <c r="D3476">
        <v>99</v>
      </c>
      <c r="E3476">
        <v>99</v>
      </c>
      <c r="F3476">
        <v>99</v>
      </c>
      <c r="G3476">
        <v>99</v>
      </c>
      <c r="H3476">
        <v>99</v>
      </c>
      <c r="I3476">
        <v>99</v>
      </c>
      <c r="J3476">
        <v>999</v>
      </c>
      <c r="K3476">
        <v>99</v>
      </c>
      <c r="L3476">
        <v>99</v>
      </c>
      <c r="M3476">
        <v>99</v>
      </c>
      <c r="N3476">
        <v>99</v>
      </c>
      <c r="O3476">
        <v>11</v>
      </c>
      <c r="P3476">
        <v>1106</v>
      </c>
      <c r="R3476">
        <v>0</v>
      </c>
    </row>
    <row r="3477" spans="1:38" x14ac:dyDescent="0.5">
      <c r="A3477">
        <v>14</v>
      </c>
      <c r="B3477">
        <v>1638</v>
      </c>
      <c r="C3477">
        <v>2021</v>
      </c>
      <c r="D3477">
        <v>99</v>
      </c>
      <c r="E3477">
        <v>99</v>
      </c>
      <c r="F3477">
        <v>99</v>
      </c>
      <c r="G3477">
        <v>99</v>
      </c>
      <c r="H3477">
        <v>99</v>
      </c>
      <c r="I3477">
        <v>99</v>
      </c>
      <c r="J3477">
        <v>999</v>
      </c>
      <c r="K3477">
        <v>99</v>
      </c>
      <c r="L3477">
        <v>99</v>
      </c>
      <c r="M3477">
        <v>99</v>
      </c>
      <c r="N3477">
        <v>99</v>
      </c>
      <c r="O3477">
        <v>11</v>
      </c>
      <c r="P3477">
        <v>1106</v>
      </c>
      <c r="R3477">
        <v>0</v>
      </c>
    </row>
    <row r="3478" spans="1:38" x14ac:dyDescent="0.5">
      <c r="A3478">
        <v>14</v>
      </c>
      <c r="B3478">
        <v>1639</v>
      </c>
      <c r="C3478">
        <v>2022</v>
      </c>
      <c r="D3478">
        <v>99</v>
      </c>
      <c r="E3478">
        <v>99</v>
      </c>
      <c r="F3478">
        <v>99</v>
      </c>
      <c r="G3478">
        <v>99</v>
      </c>
      <c r="H3478">
        <v>99</v>
      </c>
      <c r="I3478">
        <v>99</v>
      </c>
      <c r="J3478">
        <v>999</v>
      </c>
      <c r="K3478">
        <v>99</v>
      </c>
      <c r="L3478">
        <v>99</v>
      </c>
      <c r="M3478">
        <v>99</v>
      </c>
      <c r="N3478">
        <v>99</v>
      </c>
      <c r="O3478">
        <v>11</v>
      </c>
      <c r="P3478">
        <v>1106</v>
      </c>
      <c r="R3478">
        <v>0</v>
      </c>
    </row>
    <row r="3479" spans="1:38" x14ac:dyDescent="0.5">
      <c r="A3479">
        <v>14</v>
      </c>
      <c r="B3479">
        <v>1640</v>
      </c>
      <c r="C3479">
        <v>2012</v>
      </c>
      <c r="D3479">
        <v>99</v>
      </c>
      <c r="E3479">
        <v>99</v>
      </c>
      <c r="F3479">
        <v>99</v>
      </c>
      <c r="G3479">
        <v>99</v>
      </c>
      <c r="H3479">
        <v>99</v>
      </c>
      <c r="I3479">
        <v>99</v>
      </c>
      <c r="J3479">
        <v>999</v>
      </c>
      <c r="K3479">
        <v>99</v>
      </c>
      <c r="L3479">
        <v>99</v>
      </c>
      <c r="M3479">
        <v>99</v>
      </c>
      <c r="N3479">
        <v>99</v>
      </c>
      <c r="O3479">
        <v>11</v>
      </c>
      <c r="P3479">
        <v>1108</v>
      </c>
      <c r="R3479">
        <v>0</v>
      </c>
    </row>
    <row r="3480" spans="1:38" x14ac:dyDescent="0.5">
      <c r="A3480">
        <v>14</v>
      </c>
      <c r="B3480">
        <v>1641</v>
      </c>
      <c r="C3480">
        <v>2013</v>
      </c>
      <c r="D3480">
        <v>99</v>
      </c>
      <c r="E3480">
        <v>99</v>
      </c>
      <c r="F3480">
        <v>99</v>
      </c>
      <c r="G3480">
        <v>99</v>
      </c>
      <c r="H3480">
        <v>99</v>
      </c>
      <c r="I3480">
        <v>99</v>
      </c>
      <c r="J3480">
        <v>999</v>
      </c>
      <c r="K3480">
        <v>99</v>
      </c>
      <c r="L3480">
        <v>99</v>
      </c>
      <c r="M3480">
        <v>99</v>
      </c>
      <c r="N3480">
        <v>99</v>
      </c>
      <c r="O3480">
        <v>11</v>
      </c>
      <c r="P3480">
        <v>1108</v>
      </c>
      <c r="Q3480">
        <v>1</v>
      </c>
      <c r="R3480">
        <v>1</v>
      </c>
      <c r="S3480">
        <v>1</v>
      </c>
      <c r="T3480">
        <v>17</v>
      </c>
      <c r="U3480">
        <v>62</v>
      </c>
      <c r="V3480">
        <v>78.114842903575294</v>
      </c>
      <c r="W3480">
        <v>72.100000000000023</v>
      </c>
      <c r="X3480">
        <v>0</v>
      </c>
      <c r="Y3480">
        <v>0</v>
      </c>
      <c r="AA3480">
        <v>1.8594272963927114E-2</v>
      </c>
      <c r="AB3480">
        <v>1.7995518841258305E-2</v>
      </c>
    </row>
    <row r="3481" spans="1:38" x14ac:dyDescent="0.5">
      <c r="A3481">
        <v>14</v>
      </c>
      <c r="B3481">
        <v>1642</v>
      </c>
      <c r="C3481">
        <v>2014</v>
      </c>
      <c r="D3481">
        <v>99</v>
      </c>
      <c r="E3481">
        <v>99</v>
      </c>
      <c r="F3481">
        <v>99</v>
      </c>
      <c r="G3481">
        <v>99</v>
      </c>
      <c r="H3481">
        <v>99</v>
      </c>
      <c r="I3481">
        <v>99</v>
      </c>
      <c r="J3481">
        <v>999</v>
      </c>
      <c r="K3481">
        <v>99</v>
      </c>
      <c r="L3481">
        <v>99</v>
      </c>
      <c r="M3481">
        <v>99</v>
      </c>
      <c r="N3481">
        <v>99</v>
      </c>
      <c r="O3481">
        <v>11</v>
      </c>
      <c r="P3481">
        <v>1108</v>
      </c>
      <c r="Q3481">
        <v>3</v>
      </c>
      <c r="R3481">
        <v>10</v>
      </c>
      <c r="S3481">
        <v>10</v>
      </c>
      <c r="T3481">
        <v>17</v>
      </c>
      <c r="U3481">
        <v>61.9</v>
      </c>
      <c r="V3481">
        <v>88.569880823401945</v>
      </c>
      <c r="W3481">
        <v>81.75</v>
      </c>
      <c r="X3481">
        <v>12.319598207733916</v>
      </c>
      <c r="Y3481">
        <v>1.5779733838059962</v>
      </c>
      <c r="Z3481">
        <v>-69.007208493607848</v>
      </c>
      <c r="AA3481">
        <v>9.4082227867155907E-2</v>
      </c>
      <c r="AB3481">
        <v>9.9582848361816481E-2</v>
      </c>
    </row>
    <row r="3482" spans="1:38" x14ac:dyDescent="0.5">
      <c r="A3482">
        <v>14</v>
      </c>
      <c r="B3482">
        <v>1643</v>
      </c>
      <c r="C3482">
        <v>2015</v>
      </c>
      <c r="D3482">
        <v>99</v>
      </c>
      <c r="E3482">
        <v>99</v>
      </c>
      <c r="F3482">
        <v>99</v>
      </c>
      <c r="G3482">
        <v>99</v>
      </c>
      <c r="H3482">
        <v>99</v>
      </c>
      <c r="I3482">
        <v>99</v>
      </c>
      <c r="J3482">
        <v>999</v>
      </c>
      <c r="K3482">
        <v>99</v>
      </c>
      <c r="L3482">
        <v>99</v>
      </c>
      <c r="M3482">
        <v>99</v>
      </c>
      <c r="N3482">
        <v>99</v>
      </c>
      <c r="O3482">
        <v>11</v>
      </c>
      <c r="P3482">
        <v>1108</v>
      </c>
      <c r="Q3482">
        <v>3</v>
      </c>
      <c r="R3482">
        <v>28</v>
      </c>
      <c r="S3482">
        <v>28</v>
      </c>
      <c r="T3482">
        <v>16.464285714285722</v>
      </c>
      <c r="U3482">
        <v>61.5</v>
      </c>
      <c r="V3482">
        <v>87.865655471289301</v>
      </c>
      <c r="W3482">
        <v>81.100000000000023</v>
      </c>
      <c r="X3482">
        <v>9.7325301364619872</v>
      </c>
      <c r="Y3482">
        <v>2.3068221802793061</v>
      </c>
      <c r="Z3482">
        <v>-59.016846884410867</v>
      </c>
      <c r="AA3482">
        <v>7.3779347052778596E-2</v>
      </c>
      <c r="AB3482">
        <v>7.4143860115860022E-2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1</v>
      </c>
      <c r="AL3482">
        <v>0</v>
      </c>
    </row>
    <row r="3483" spans="1:38" x14ac:dyDescent="0.5">
      <c r="A3483">
        <v>14</v>
      </c>
      <c r="B3483">
        <v>1644</v>
      </c>
      <c r="C3483">
        <v>2016</v>
      </c>
      <c r="D3483">
        <v>99</v>
      </c>
      <c r="E3483">
        <v>99</v>
      </c>
      <c r="F3483">
        <v>99</v>
      </c>
      <c r="G3483">
        <v>99</v>
      </c>
      <c r="H3483">
        <v>99</v>
      </c>
      <c r="I3483">
        <v>99</v>
      </c>
      <c r="J3483">
        <v>999</v>
      </c>
      <c r="K3483">
        <v>99</v>
      </c>
      <c r="L3483">
        <v>99</v>
      </c>
      <c r="M3483">
        <v>99</v>
      </c>
      <c r="N3483">
        <v>99</v>
      </c>
      <c r="O3483">
        <v>11</v>
      </c>
      <c r="P3483">
        <v>1108</v>
      </c>
      <c r="Q3483">
        <v>1</v>
      </c>
      <c r="R3483">
        <v>7</v>
      </c>
      <c r="S3483">
        <v>7</v>
      </c>
      <c r="T3483">
        <v>16.142857142857139</v>
      </c>
      <c r="U3483">
        <v>60.142857142857153</v>
      </c>
      <c r="V3483">
        <v>90.636124438941366</v>
      </c>
      <c r="W3483">
        <v>83.657142857142887</v>
      </c>
      <c r="X3483">
        <v>10.507800795172168</v>
      </c>
      <c r="Y3483">
        <v>0.98974331861067422</v>
      </c>
      <c r="Z3483">
        <v>-27.138865613615195</v>
      </c>
      <c r="AA3483">
        <v>1.4926646195837596E-2</v>
      </c>
      <c r="AB3483">
        <v>1.5328409204029158E-2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</row>
    <row r="3484" spans="1:38" x14ac:dyDescent="0.5">
      <c r="A3484">
        <v>14</v>
      </c>
      <c r="B3484">
        <v>1645</v>
      </c>
      <c r="C3484">
        <v>2017</v>
      </c>
      <c r="D3484">
        <v>99</v>
      </c>
      <c r="E3484">
        <v>99</v>
      </c>
      <c r="F3484">
        <v>99</v>
      </c>
      <c r="G3484">
        <v>99</v>
      </c>
      <c r="H3484">
        <v>99</v>
      </c>
      <c r="I3484">
        <v>99</v>
      </c>
      <c r="J3484">
        <v>999</v>
      </c>
      <c r="K3484">
        <v>99</v>
      </c>
      <c r="L3484">
        <v>99</v>
      </c>
      <c r="M3484">
        <v>99</v>
      </c>
      <c r="N3484">
        <v>99</v>
      </c>
      <c r="O3484">
        <v>11</v>
      </c>
      <c r="P3484">
        <v>1108</v>
      </c>
      <c r="Q3484">
        <v>3</v>
      </c>
      <c r="R3484">
        <v>12</v>
      </c>
      <c r="S3484">
        <v>12</v>
      </c>
      <c r="T3484">
        <v>15.75</v>
      </c>
      <c r="U3484">
        <v>60.33333333333335</v>
      </c>
      <c r="V3484">
        <v>92.605633802816882</v>
      </c>
      <c r="W3484">
        <v>85.47499999999998</v>
      </c>
      <c r="X3484">
        <v>8.6832333647478581</v>
      </c>
      <c r="Y3484">
        <v>2.5927248643506351</v>
      </c>
      <c r="Z3484">
        <v>-88.35543458985002</v>
      </c>
      <c r="AA3484">
        <v>3.4625039674524634E-2</v>
      </c>
      <c r="AB3484">
        <v>3.6259520598727155E-2</v>
      </c>
      <c r="AC3484">
        <v>0</v>
      </c>
      <c r="AD3484">
        <v>0</v>
      </c>
      <c r="AE3484">
        <v>0</v>
      </c>
      <c r="AF3484">
        <v>0</v>
      </c>
      <c r="AG3484">
        <v>1</v>
      </c>
      <c r="AH3484">
        <v>0</v>
      </c>
      <c r="AI3484">
        <v>0</v>
      </c>
      <c r="AJ3484">
        <v>0</v>
      </c>
      <c r="AK3484">
        <v>0</v>
      </c>
      <c r="AL3484">
        <v>0</v>
      </c>
    </row>
    <row r="3485" spans="1:38" x14ac:dyDescent="0.5">
      <c r="A3485">
        <v>14</v>
      </c>
      <c r="B3485">
        <v>1646</v>
      </c>
      <c r="C3485">
        <v>2018</v>
      </c>
      <c r="D3485">
        <v>99</v>
      </c>
      <c r="E3485">
        <v>99</v>
      </c>
      <c r="F3485">
        <v>99</v>
      </c>
      <c r="G3485">
        <v>99</v>
      </c>
      <c r="H3485">
        <v>99</v>
      </c>
      <c r="I3485">
        <v>99</v>
      </c>
      <c r="J3485">
        <v>999</v>
      </c>
      <c r="K3485">
        <v>99</v>
      </c>
      <c r="L3485">
        <v>99</v>
      </c>
      <c r="M3485">
        <v>99</v>
      </c>
      <c r="N3485">
        <v>99</v>
      </c>
      <c r="O3485">
        <v>11</v>
      </c>
      <c r="P3485">
        <v>1108</v>
      </c>
      <c r="Q3485">
        <v>4</v>
      </c>
      <c r="R3485">
        <v>202</v>
      </c>
      <c r="S3485">
        <v>200</v>
      </c>
      <c r="T3485">
        <v>16.059405940594061</v>
      </c>
      <c r="U3485">
        <v>61.11</v>
      </c>
      <c r="V3485">
        <v>94.583423618634811</v>
      </c>
      <c r="W3485">
        <v>86.97100000000006</v>
      </c>
      <c r="X3485">
        <v>12.805875955981728</v>
      </c>
      <c r="Y3485">
        <v>2.4531408438978359</v>
      </c>
      <c r="Z3485">
        <v>-53.447443950052971</v>
      </c>
      <c r="AA3485">
        <v>0.80680592722770306</v>
      </c>
      <c r="AB3485">
        <v>0.86492488954110303</v>
      </c>
      <c r="AC3485">
        <v>2</v>
      </c>
      <c r="AD3485">
        <v>0</v>
      </c>
      <c r="AE3485">
        <v>0</v>
      </c>
      <c r="AF3485">
        <v>0</v>
      </c>
      <c r="AG3485">
        <v>11</v>
      </c>
      <c r="AH3485">
        <v>2</v>
      </c>
      <c r="AI3485">
        <v>45</v>
      </c>
      <c r="AJ3485">
        <v>0</v>
      </c>
      <c r="AK3485">
        <v>6</v>
      </c>
      <c r="AL3485">
        <v>1</v>
      </c>
    </row>
    <row r="3486" spans="1:38" x14ac:dyDescent="0.5">
      <c r="A3486">
        <v>14</v>
      </c>
      <c r="B3486">
        <v>1647</v>
      </c>
      <c r="C3486">
        <v>2019</v>
      </c>
      <c r="D3486">
        <v>99</v>
      </c>
      <c r="E3486">
        <v>99</v>
      </c>
      <c r="F3486">
        <v>99</v>
      </c>
      <c r="G3486">
        <v>99</v>
      </c>
      <c r="H3486">
        <v>99</v>
      </c>
      <c r="I3486">
        <v>99</v>
      </c>
      <c r="J3486">
        <v>999</v>
      </c>
      <c r="K3486">
        <v>99</v>
      </c>
      <c r="L3486">
        <v>99</v>
      </c>
      <c r="M3486">
        <v>99</v>
      </c>
      <c r="N3486">
        <v>99</v>
      </c>
      <c r="O3486">
        <v>11</v>
      </c>
      <c r="P3486">
        <v>1108</v>
      </c>
      <c r="Q3486">
        <v>4</v>
      </c>
      <c r="R3486">
        <v>442</v>
      </c>
      <c r="S3486">
        <v>442</v>
      </c>
      <c r="T3486">
        <v>16.599547511312213</v>
      </c>
      <c r="U3486">
        <v>62.10633484162895</v>
      </c>
      <c r="V3486">
        <v>91.889520205115218</v>
      </c>
      <c r="W3486">
        <v>84.814027149321277</v>
      </c>
      <c r="X3486">
        <v>11.7228952834748</v>
      </c>
      <c r="Y3486">
        <v>2.1983139685156203</v>
      </c>
      <c r="Z3486">
        <v>-40.267030617958433</v>
      </c>
      <c r="AA3486">
        <v>2.1946375372393248</v>
      </c>
      <c r="AB3486">
        <v>2.3169746518110199</v>
      </c>
      <c r="AC3486">
        <v>17</v>
      </c>
      <c r="AD3486">
        <v>0</v>
      </c>
      <c r="AE3486">
        <v>0</v>
      </c>
      <c r="AF3486">
        <v>0</v>
      </c>
      <c r="AG3486">
        <v>47</v>
      </c>
      <c r="AH3486">
        <v>17</v>
      </c>
      <c r="AI3486">
        <v>107</v>
      </c>
      <c r="AJ3486">
        <v>0</v>
      </c>
      <c r="AK3486">
        <v>10</v>
      </c>
      <c r="AL3486">
        <v>2</v>
      </c>
    </row>
    <row r="3487" spans="1:38" x14ac:dyDescent="0.5">
      <c r="A3487">
        <v>14</v>
      </c>
      <c r="B3487">
        <v>1648</v>
      </c>
      <c r="C3487">
        <v>2020</v>
      </c>
      <c r="D3487">
        <v>99</v>
      </c>
      <c r="E3487">
        <v>99</v>
      </c>
      <c r="F3487">
        <v>99</v>
      </c>
      <c r="G3487">
        <v>99</v>
      </c>
      <c r="H3487">
        <v>99</v>
      </c>
      <c r="I3487">
        <v>99</v>
      </c>
      <c r="J3487">
        <v>999</v>
      </c>
      <c r="K3487">
        <v>99</v>
      </c>
      <c r="L3487">
        <v>99</v>
      </c>
      <c r="M3487">
        <v>99</v>
      </c>
      <c r="N3487">
        <v>99</v>
      </c>
      <c r="O3487">
        <v>11</v>
      </c>
      <c r="P3487">
        <v>1108</v>
      </c>
      <c r="Q3487">
        <v>4</v>
      </c>
      <c r="R3487">
        <v>104</v>
      </c>
      <c r="S3487">
        <v>104</v>
      </c>
      <c r="T3487">
        <v>16.307692307692303</v>
      </c>
      <c r="U3487">
        <v>61.048076923076913</v>
      </c>
      <c r="V3487">
        <v>92.61709309109095</v>
      </c>
      <c r="W3487">
        <v>85.485576923076891</v>
      </c>
      <c r="X3487">
        <v>11.774037754813596</v>
      </c>
      <c r="Y3487">
        <v>2.4233630783412421</v>
      </c>
      <c r="Z3487">
        <v>-14.225475473256621</v>
      </c>
      <c r="AA3487">
        <v>0.4981320049813201</v>
      </c>
      <c r="AB3487">
        <v>0.51547052245536407</v>
      </c>
      <c r="AC3487">
        <v>1</v>
      </c>
      <c r="AD3487">
        <v>0</v>
      </c>
      <c r="AE3487">
        <v>0</v>
      </c>
      <c r="AF3487">
        <v>0</v>
      </c>
      <c r="AG3487">
        <v>3</v>
      </c>
      <c r="AH3487">
        <v>2</v>
      </c>
      <c r="AI3487">
        <v>19</v>
      </c>
      <c r="AJ3487">
        <v>0</v>
      </c>
      <c r="AK3487">
        <v>2</v>
      </c>
      <c r="AL3487">
        <v>0</v>
      </c>
    </row>
    <row r="3488" spans="1:38" x14ac:dyDescent="0.5">
      <c r="A3488">
        <v>14</v>
      </c>
      <c r="B3488">
        <v>1649</v>
      </c>
      <c r="C3488">
        <v>2021</v>
      </c>
      <c r="D3488">
        <v>99</v>
      </c>
      <c r="E3488">
        <v>99</v>
      </c>
      <c r="F3488">
        <v>99</v>
      </c>
      <c r="G3488">
        <v>99</v>
      </c>
      <c r="H3488">
        <v>99</v>
      </c>
      <c r="I3488">
        <v>99</v>
      </c>
      <c r="J3488">
        <v>999</v>
      </c>
      <c r="K3488">
        <v>99</v>
      </c>
      <c r="L3488">
        <v>99</v>
      </c>
      <c r="M3488">
        <v>99</v>
      </c>
      <c r="N3488">
        <v>99</v>
      </c>
      <c r="O3488">
        <v>11</v>
      </c>
      <c r="P3488">
        <v>1108</v>
      </c>
      <c r="Q3488">
        <v>3</v>
      </c>
      <c r="R3488">
        <v>356</v>
      </c>
      <c r="S3488">
        <v>356</v>
      </c>
      <c r="T3488">
        <v>16.485955056179783</v>
      </c>
      <c r="U3488">
        <v>61.348314606741582</v>
      </c>
      <c r="V3488">
        <v>93.63427757556579</v>
      </c>
      <c r="W3488">
        <v>86.424438202247188</v>
      </c>
      <c r="X3488">
        <v>10.512221644251076</v>
      </c>
      <c r="Y3488">
        <v>2.0898423336878835</v>
      </c>
      <c r="Z3488">
        <v>-41.28400436599469</v>
      </c>
      <c r="AA3488">
        <v>1.3540240377301078</v>
      </c>
      <c r="AB3488">
        <v>1.379105743175244</v>
      </c>
      <c r="AC3488">
        <v>4</v>
      </c>
      <c r="AD3488">
        <v>0</v>
      </c>
      <c r="AE3488">
        <v>0</v>
      </c>
      <c r="AF3488">
        <v>1</v>
      </c>
      <c r="AG3488">
        <v>22</v>
      </c>
      <c r="AH3488">
        <v>11</v>
      </c>
      <c r="AI3488">
        <v>84</v>
      </c>
      <c r="AJ3488">
        <v>0</v>
      </c>
      <c r="AK3488">
        <v>2</v>
      </c>
      <c r="AL3488">
        <v>5</v>
      </c>
    </row>
    <row r="3489" spans="1:38" x14ac:dyDescent="0.5">
      <c r="A3489">
        <v>14</v>
      </c>
      <c r="B3489">
        <v>1650</v>
      </c>
      <c r="C3489">
        <v>2022</v>
      </c>
      <c r="D3489">
        <v>99</v>
      </c>
      <c r="E3489">
        <v>99</v>
      </c>
      <c r="F3489">
        <v>99</v>
      </c>
      <c r="G3489">
        <v>99</v>
      </c>
      <c r="H3489">
        <v>99</v>
      </c>
      <c r="I3489">
        <v>99</v>
      </c>
      <c r="J3489">
        <v>999</v>
      </c>
      <c r="K3489">
        <v>99</v>
      </c>
      <c r="L3489">
        <v>99</v>
      </c>
      <c r="M3489">
        <v>99</v>
      </c>
      <c r="N3489">
        <v>99</v>
      </c>
      <c r="O3489">
        <v>11</v>
      </c>
      <c r="P3489">
        <v>1108</v>
      </c>
      <c r="Q3489">
        <v>5</v>
      </c>
      <c r="R3489">
        <v>259</v>
      </c>
      <c r="S3489">
        <v>259</v>
      </c>
      <c r="T3489">
        <v>16.420849420849422</v>
      </c>
      <c r="U3489">
        <v>61.359073359073363</v>
      </c>
      <c r="V3489">
        <v>93.628297853649926</v>
      </c>
      <c r="W3489">
        <v>86.418918918918848</v>
      </c>
      <c r="X3489">
        <v>10.149610049625361</v>
      </c>
      <c r="Y3489">
        <v>2.1413435121646986</v>
      </c>
      <c r="Z3489">
        <v>-47.657371253747158</v>
      </c>
      <c r="AA3489">
        <v>0.8991494532199269</v>
      </c>
      <c r="AB3489">
        <v>0.90607589171843939</v>
      </c>
      <c r="AC3489">
        <v>3</v>
      </c>
      <c r="AD3489">
        <v>0</v>
      </c>
      <c r="AE3489">
        <v>0</v>
      </c>
      <c r="AF3489">
        <v>1</v>
      </c>
      <c r="AG3489">
        <v>11</v>
      </c>
      <c r="AH3489">
        <v>3</v>
      </c>
      <c r="AI3489">
        <v>67</v>
      </c>
      <c r="AJ3489">
        <v>0</v>
      </c>
      <c r="AK3489">
        <v>4</v>
      </c>
      <c r="AL3489">
        <v>3</v>
      </c>
    </row>
    <row r="3490" spans="1:38" x14ac:dyDescent="0.5">
      <c r="A3490">
        <v>14</v>
      </c>
      <c r="B3490">
        <v>1651</v>
      </c>
      <c r="C3490">
        <v>2012</v>
      </c>
      <c r="D3490">
        <v>99</v>
      </c>
      <c r="E3490">
        <v>99</v>
      </c>
      <c r="F3490">
        <v>99</v>
      </c>
      <c r="G3490">
        <v>99</v>
      </c>
      <c r="H3490">
        <v>99</v>
      </c>
      <c r="I3490">
        <v>99</v>
      </c>
      <c r="J3490">
        <v>999</v>
      </c>
      <c r="K3490">
        <v>99</v>
      </c>
      <c r="L3490">
        <v>99</v>
      </c>
      <c r="M3490">
        <v>99</v>
      </c>
      <c r="N3490">
        <v>99</v>
      </c>
      <c r="O3490">
        <v>11</v>
      </c>
      <c r="P3490">
        <v>1111</v>
      </c>
      <c r="R3490">
        <v>0</v>
      </c>
    </row>
    <row r="3491" spans="1:38" x14ac:dyDescent="0.5">
      <c r="A3491">
        <v>14</v>
      </c>
      <c r="B3491">
        <v>1652</v>
      </c>
      <c r="C3491">
        <v>2013</v>
      </c>
      <c r="D3491">
        <v>99</v>
      </c>
      <c r="E3491">
        <v>99</v>
      </c>
      <c r="F3491">
        <v>99</v>
      </c>
      <c r="G3491">
        <v>99</v>
      </c>
      <c r="H3491">
        <v>99</v>
      </c>
      <c r="I3491">
        <v>99</v>
      </c>
      <c r="J3491">
        <v>999</v>
      </c>
      <c r="K3491">
        <v>99</v>
      </c>
      <c r="L3491">
        <v>99</v>
      </c>
      <c r="M3491">
        <v>99</v>
      </c>
      <c r="N3491">
        <v>99</v>
      </c>
      <c r="O3491">
        <v>11</v>
      </c>
      <c r="P3491">
        <v>1111</v>
      </c>
      <c r="R3491">
        <v>0</v>
      </c>
    </row>
    <row r="3492" spans="1:38" x14ac:dyDescent="0.5">
      <c r="A3492">
        <v>14</v>
      </c>
      <c r="B3492">
        <v>1653</v>
      </c>
      <c r="C3492">
        <v>2014</v>
      </c>
      <c r="D3492">
        <v>99</v>
      </c>
      <c r="E3492">
        <v>99</v>
      </c>
      <c r="F3492">
        <v>99</v>
      </c>
      <c r="G3492">
        <v>99</v>
      </c>
      <c r="H3492">
        <v>99</v>
      </c>
      <c r="I3492">
        <v>99</v>
      </c>
      <c r="J3492">
        <v>999</v>
      </c>
      <c r="K3492">
        <v>99</v>
      </c>
      <c r="L3492">
        <v>99</v>
      </c>
      <c r="M3492">
        <v>99</v>
      </c>
      <c r="N3492">
        <v>99</v>
      </c>
      <c r="O3492">
        <v>11</v>
      </c>
      <c r="P3492">
        <v>1111</v>
      </c>
      <c r="R3492">
        <v>0</v>
      </c>
    </row>
    <row r="3493" spans="1:38" x14ac:dyDescent="0.5">
      <c r="A3493">
        <v>14</v>
      </c>
      <c r="B3493">
        <v>1654</v>
      </c>
      <c r="C3493">
        <v>2015</v>
      </c>
      <c r="D3493">
        <v>99</v>
      </c>
      <c r="E3493">
        <v>99</v>
      </c>
      <c r="F3493">
        <v>99</v>
      </c>
      <c r="G3493">
        <v>99</v>
      </c>
      <c r="H3493">
        <v>99</v>
      </c>
      <c r="I3493">
        <v>99</v>
      </c>
      <c r="J3493">
        <v>999</v>
      </c>
      <c r="K3493">
        <v>99</v>
      </c>
      <c r="L3493">
        <v>99</v>
      </c>
      <c r="M3493">
        <v>99</v>
      </c>
      <c r="N3493">
        <v>99</v>
      </c>
      <c r="O3493">
        <v>11</v>
      </c>
      <c r="P3493">
        <v>1111</v>
      </c>
      <c r="R3493">
        <v>0</v>
      </c>
    </row>
    <row r="3494" spans="1:38" x14ac:dyDescent="0.5">
      <c r="A3494">
        <v>14</v>
      </c>
      <c r="B3494">
        <v>1655</v>
      </c>
      <c r="C3494">
        <v>2016</v>
      </c>
      <c r="D3494">
        <v>99</v>
      </c>
      <c r="E3494">
        <v>99</v>
      </c>
      <c r="F3494">
        <v>99</v>
      </c>
      <c r="G3494">
        <v>99</v>
      </c>
      <c r="H3494">
        <v>99</v>
      </c>
      <c r="I3494">
        <v>99</v>
      </c>
      <c r="J3494">
        <v>999</v>
      </c>
      <c r="K3494">
        <v>99</v>
      </c>
      <c r="L3494">
        <v>99</v>
      </c>
      <c r="M3494">
        <v>99</v>
      </c>
      <c r="N3494">
        <v>99</v>
      </c>
      <c r="O3494">
        <v>11</v>
      </c>
      <c r="P3494">
        <v>1111</v>
      </c>
      <c r="R3494">
        <v>0</v>
      </c>
    </row>
    <row r="3495" spans="1:38" x14ac:dyDescent="0.5">
      <c r="A3495">
        <v>14</v>
      </c>
      <c r="B3495">
        <v>1656</v>
      </c>
      <c r="C3495">
        <v>2017</v>
      </c>
      <c r="D3495">
        <v>99</v>
      </c>
      <c r="E3495">
        <v>99</v>
      </c>
      <c r="F3495">
        <v>99</v>
      </c>
      <c r="G3495">
        <v>99</v>
      </c>
      <c r="H3495">
        <v>99</v>
      </c>
      <c r="I3495">
        <v>99</v>
      </c>
      <c r="J3495">
        <v>999</v>
      </c>
      <c r="K3495">
        <v>99</v>
      </c>
      <c r="L3495">
        <v>99</v>
      </c>
      <c r="M3495">
        <v>99</v>
      </c>
      <c r="N3495">
        <v>99</v>
      </c>
      <c r="O3495">
        <v>11</v>
      </c>
      <c r="P3495">
        <v>1111</v>
      </c>
      <c r="R3495">
        <v>0</v>
      </c>
    </row>
    <row r="3496" spans="1:38" x14ac:dyDescent="0.5">
      <c r="A3496">
        <v>14</v>
      </c>
      <c r="B3496">
        <v>1657</v>
      </c>
      <c r="C3496">
        <v>2018</v>
      </c>
      <c r="D3496">
        <v>99</v>
      </c>
      <c r="E3496">
        <v>99</v>
      </c>
      <c r="F3496">
        <v>99</v>
      </c>
      <c r="G3496">
        <v>99</v>
      </c>
      <c r="H3496">
        <v>99</v>
      </c>
      <c r="I3496">
        <v>99</v>
      </c>
      <c r="J3496">
        <v>999</v>
      </c>
      <c r="K3496">
        <v>99</v>
      </c>
      <c r="L3496">
        <v>99</v>
      </c>
      <c r="M3496">
        <v>99</v>
      </c>
      <c r="N3496">
        <v>99</v>
      </c>
      <c r="O3496">
        <v>11</v>
      </c>
      <c r="P3496">
        <v>1111</v>
      </c>
      <c r="R3496">
        <v>0</v>
      </c>
    </row>
    <row r="3497" spans="1:38" x14ac:dyDescent="0.5">
      <c r="A3497">
        <v>14</v>
      </c>
      <c r="B3497">
        <v>1658</v>
      </c>
      <c r="C3497">
        <v>2019</v>
      </c>
      <c r="D3497">
        <v>99</v>
      </c>
      <c r="E3497">
        <v>99</v>
      </c>
      <c r="F3497">
        <v>99</v>
      </c>
      <c r="G3497">
        <v>99</v>
      </c>
      <c r="H3497">
        <v>99</v>
      </c>
      <c r="I3497">
        <v>99</v>
      </c>
      <c r="J3497">
        <v>999</v>
      </c>
      <c r="K3497">
        <v>99</v>
      </c>
      <c r="L3497">
        <v>99</v>
      </c>
      <c r="M3497">
        <v>99</v>
      </c>
      <c r="N3497">
        <v>99</v>
      </c>
      <c r="O3497">
        <v>11</v>
      </c>
      <c r="P3497">
        <v>1111</v>
      </c>
      <c r="R3497">
        <v>0</v>
      </c>
    </row>
    <row r="3498" spans="1:38" x14ac:dyDescent="0.5">
      <c r="A3498">
        <v>14</v>
      </c>
      <c r="B3498">
        <v>1659</v>
      </c>
      <c r="C3498">
        <v>2020</v>
      </c>
      <c r="D3498">
        <v>99</v>
      </c>
      <c r="E3498">
        <v>99</v>
      </c>
      <c r="F3498">
        <v>99</v>
      </c>
      <c r="G3498">
        <v>99</v>
      </c>
      <c r="H3498">
        <v>99</v>
      </c>
      <c r="I3498">
        <v>99</v>
      </c>
      <c r="J3498">
        <v>999</v>
      </c>
      <c r="K3498">
        <v>99</v>
      </c>
      <c r="L3498">
        <v>99</v>
      </c>
      <c r="M3498">
        <v>99</v>
      </c>
      <c r="N3498">
        <v>99</v>
      </c>
      <c r="O3498">
        <v>11</v>
      </c>
      <c r="P3498">
        <v>1111</v>
      </c>
      <c r="R3498">
        <v>0</v>
      </c>
    </row>
    <row r="3499" spans="1:38" x14ac:dyDescent="0.5">
      <c r="A3499">
        <v>14</v>
      </c>
      <c r="B3499">
        <v>1660</v>
      </c>
      <c r="C3499">
        <v>2021</v>
      </c>
      <c r="D3499">
        <v>99</v>
      </c>
      <c r="E3499">
        <v>99</v>
      </c>
      <c r="F3499">
        <v>99</v>
      </c>
      <c r="G3499">
        <v>99</v>
      </c>
      <c r="H3499">
        <v>99</v>
      </c>
      <c r="I3499">
        <v>99</v>
      </c>
      <c r="J3499">
        <v>999</v>
      </c>
      <c r="K3499">
        <v>99</v>
      </c>
      <c r="L3499">
        <v>99</v>
      </c>
      <c r="M3499">
        <v>99</v>
      </c>
      <c r="N3499">
        <v>99</v>
      </c>
      <c r="O3499">
        <v>11</v>
      </c>
      <c r="P3499">
        <v>1111</v>
      </c>
      <c r="R3499">
        <v>0</v>
      </c>
    </row>
    <row r="3500" spans="1:38" x14ac:dyDescent="0.5">
      <c r="A3500">
        <v>14</v>
      </c>
      <c r="B3500">
        <v>1661</v>
      </c>
      <c r="C3500">
        <v>2022</v>
      </c>
      <c r="D3500">
        <v>99</v>
      </c>
      <c r="E3500">
        <v>99</v>
      </c>
      <c r="F3500">
        <v>99</v>
      </c>
      <c r="G3500">
        <v>99</v>
      </c>
      <c r="H3500">
        <v>99</v>
      </c>
      <c r="I3500">
        <v>99</v>
      </c>
      <c r="J3500">
        <v>999</v>
      </c>
      <c r="K3500">
        <v>99</v>
      </c>
      <c r="L3500">
        <v>99</v>
      </c>
      <c r="M3500">
        <v>99</v>
      </c>
      <c r="N3500">
        <v>99</v>
      </c>
      <c r="O3500">
        <v>11</v>
      </c>
      <c r="P3500">
        <v>1111</v>
      </c>
      <c r="R3500">
        <v>0</v>
      </c>
    </row>
    <row r="3501" spans="1:38" x14ac:dyDescent="0.5">
      <c r="A3501">
        <v>14</v>
      </c>
      <c r="B3501">
        <v>1662</v>
      </c>
      <c r="C3501">
        <v>2012</v>
      </c>
      <c r="D3501">
        <v>99</v>
      </c>
      <c r="E3501">
        <v>99</v>
      </c>
      <c r="F3501">
        <v>99</v>
      </c>
      <c r="G3501">
        <v>99</v>
      </c>
      <c r="H3501">
        <v>99</v>
      </c>
      <c r="I3501">
        <v>99</v>
      </c>
      <c r="J3501">
        <v>999</v>
      </c>
      <c r="K3501">
        <v>99</v>
      </c>
      <c r="L3501">
        <v>99</v>
      </c>
      <c r="M3501">
        <v>99</v>
      </c>
      <c r="N3501">
        <v>99</v>
      </c>
      <c r="O3501">
        <v>11</v>
      </c>
      <c r="P3501">
        <v>1112</v>
      </c>
      <c r="R3501">
        <v>0</v>
      </c>
    </row>
    <row r="3502" spans="1:38" x14ac:dyDescent="0.5">
      <c r="A3502">
        <v>14</v>
      </c>
      <c r="B3502">
        <v>1663</v>
      </c>
      <c r="C3502">
        <v>2013</v>
      </c>
      <c r="D3502">
        <v>99</v>
      </c>
      <c r="E3502">
        <v>99</v>
      </c>
      <c r="F3502">
        <v>99</v>
      </c>
      <c r="G3502">
        <v>99</v>
      </c>
      <c r="H3502">
        <v>99</v>
      </c>
      <c r="I3502">
        <v>99</v>
      </c>
      <c r="J3502">
        <v>999</v>
      </c>
      <c r="K3502">
        <v>99</v>
      </c>
      <c r="L3502">
        <v>99</v>
      </c>
      <c r="M3502">
        <v>99</v>
      </c>
      <c r="N3502">
        <v>99</v>
      </c>
      <c r="O3502">
        <v>11</v>
      </c>
      <c r="P3502">
        <v>1112</v>
      </c>
      <c r="R3502">
        <v>0</v>
      </c>
    </row>
    <row r="3503" spans="1:38" x14ac:dyDescent="0.5">
      <c r="A3503">
        <v>14</v>
      </c>
      <c r="B3503">
        <v>1664</v>
      </c>
      <c r="C3503">
        <v>2014</v>
      </c>
      <c r="D3503">
        <v>99</v>
      </c>
      <c r="E3503">
        <v>99</v>
      </c>
      <c r="F3503">
        <v>99</v>
      </c>
      <c r="G3503">
        <v>99</v>
      </c>
      <c r="H3503">
        <v>99</v>
      </c>
      <c r="I3503">
        <v>99</v>
      </c>
      <c r="J3503">
        <v>999</v>
      </c>
      <c r="K3503">
        <v>99</v>
      </c>
      <c r="L3503">
        <v>99</v>
      </c>
      <c r="M3503">
        <v>99</v>
      </c>
      <c r="N3503">
        <v>99</v>
      </c>
      <c r="O3503">
        <v>11</v>
      </c>
      <c r="P3503">
        <v>1112</v>
      </c>
      <c r="R3503">
        <v>0</v>
      </c>
    </row>
    <row r="3504" spans="1:38" x14ac:dyDescent="0.5">
      <c r="A3504">
        <v>14</v>
      </c>
      <c r="B3504">
        <v>1665</v>
      </c>
      <c r="C3504">
        <v>2015</v>
      </c>
      <c r="D3504">
        <v>99</v>
      </c>
      <c r="E3504">
        <v>99</v>
      </c>
      <c r="F3504">
        <v>99</v>
      </c>
      <c r="G3504">
        <v>99</v>
      </c>
      <c r="H3504">
        <v>99</v>
      </c>
      <c r="I3504">
        <v>99</v>
      </c>
      <c r="J3504">
        <v>999</v>
      </c>
      <c r="K3504">
        <v>99</v>
      </c>
      <c r="L3504">
        <v>99</v>
      </c>
      <c r="M3504">
        <v>99</v>
      </c>
      <c r="N3504">
        <v>99</v>
      </c>
      <c r="O3504">
        <v>11</v>
      </c>
      <c r="P3504">
        <v>1112</v>
      </c>
      <c r="R3504">
        <v>0</v>
      </c>
    </row>
    <row r="3505" spans="1:38" x14ac:dyDescent="0.5">
      <c r="A3505">
        <v>14</v>
      </c>
      <c r="B3505">
        <v>1666</v>
      </c>
      <c r="C3505">
        <v>2016</v>
      </c>
      <c r="D3505">
        <v>99</v>
      </c>
      <c r="E3505">
        <v>99</v>
      </c>
      <c r="F3505">
        <v>99</v>
      </c>
      <c r="G3505">
        <v>99</v>
      </c>
      <c r="H3505">
        <v>99</v>
      </c>
      <c r="I3505">
        <v>99</v>
      </c>
      <c r="J3505">
        <v>999</v>
      </c>
      <c r="K3505">
        <v>99</v>
      </c>
      <c r="L3505">
        <v>99</v>
      </c>
      <c r="M3505">
        <v>99</v>
      </c>
      <c r="N3505">
        <v>99</v>
      </c>
      <c r="O3505">
        <v>11</v>
      </c>
      <c r="P3505">
        <v>1112</v>
      </c>
      <c r="R3505">
        <v>0</v>
      </c>
    </row>
    <row r="3506" spans="1:38" x14ac:dyDescent="0.5">
      <c r="A3506">
        <v>14</v>
      </c>
      <c r="B3506">
        <v>1667</v>
      </c>
      <c r="C3506">
        <v>2017</v>
      </c>
      <c r="D3506">
        <v>99</v>
      </c>
      <c r="E3506">
        <v>99</v>
      </c>
      <c r="F3506">
        <v>99</v>
      </c>
      <c r="G3506">
        <v>99</v>
      </c>
      <c r="H3506">
        <v>99</v>
      </c>
      <c r="I3506">
        <v>99</v>
      </c>
      <c r="J3506">
        <v>999</v>
      </c>
      <c r="K3506">
        <v>99</v>
      </c>
      <c r="L3506">
        <v>99</v>
      </c>
      <c r="M3506">
        <v>99</v>
      </c>
      <c r="N3506">
        <v>99</v>
      </c>
      <c r="O3506">
        <v>11</v>
      </c>
      <c r="P3506">
        <v>1112</v>
      </c>
      <c r="R3506">
        <v>0</v>
      </c>
    </row>
    <row r="3507" spans="1:38" x14ac:dyDescent="0.5">
      <c r="A3507">
        <v>14</v>
      </c>
      <c r="B3507">
        <v>1668</v>
      </c>
      <c r="C3507">
        <v>2018</v>
      </c>
      <c r="D3507">
        <v>99</v>
      </c>
      <c r="E3507">
        <v>99</v>
      </c>
      <c r="F3507">
        <v>99</v>
      </c>
      <c r="G3507">
        <v>99</v>
      </c>
      <c r="H3507">
        <v>99</v>
      </c>
      <c r="I3507">
        <v>99</v>
      </c>
      <c r="J3507">
        <v>999</v>
      </c>
      <c r="K3507">
        <v>99</v>
      </c>
      <c r="L3507">
        <v>99</v>
      </c>
      <c r="M3507">
        <v>99</v>
      </c>
      <c r="N3507">
        <v>99</v>
      </c>
      <c r="O3507">
        <v>11</v>
      </c>
      <c r="P3507">
        <v>1112</v>
      </c>
      <c r="R3507">
        <v>0</v>
      </c>
    </row>
    <row r="3508" spans="1:38" x14ac:dyDescent="0.5">
      <c r="A3508">
        <v>14</v>
      </c>
      <c r="B3508">
        <v>1669</v>
      </c>
      <c r="C3508">
        <v>2019</v>
      </c>
      <c r="D3508">
        <v>99</v>
      </c>
      <c r="E3508">
        <v>99</v>
      </c>
      <c r="F3508">
        <v>99</v>
      </c>
      <c r="G3508">
        <v>99</v>
      </c>
      <c r="H3508">
        <v>99</v>
      </c>
      <c r="I3508">
        <v>99</v>
      </c>
      <c r="J3508">
        <v>999</v>
      </c>
      <c r="K3508">
        <v>99</v>
      </c>
      <c r="L3508">
        <v>99</v>
      </c>
      <c r="M3508">
        <v>99</v>
      </c>
      <c r="N3508">
        <v>99</v>
      </c>
      <c r="O3508">
        <v>11</v>
      </c>
      <c r="P3508">
        <v>1112</v>
      </c>
      <c r="R3508">
        <v>0</v>
      </c>
    </row>
    <row r="3509" spans="1:38" x14ac:dyDescent="0.5">
      <c r="A3509">
        <v>14</v>
      </c>
      <c r="B3509">
        <v>1670</v>
      </c>
      <c r="C3509">
        <v>2020</v>
      </c>
      <c r="D3509">
        <v>99</v>
      </c>
      <c r="E3509">
        <v>99</v>
      </c>
      <c r="F3509">
        <v>99</v>
      </c>
      <c r="G3509">
        <v>99</v>
      </c>
      <c r="H3509">
        <v>99</v>
      </c>
      <c r="I3509">
        <v>99</v>
      </c>
      <c r="J3509">
        <v>999</v>
      </c>
      <c r="K3509">
        <v>99</v>
      </c>
      <c r="L3509">
        <v>99</v>
      </c>
      <c r="M3509">
        <v>99</v>
      </c>
      <c r="N3509">
        <v>99</v>
      </c>
      <c r="O3509">
        <v>11</v>
      </c>
      <c r="P3509">
        <v>1112</v>
      </c>
      <c r="R3509">
        <v>0</v>
      </c>
    </row>
    <row r="3510" spans="1:38" x14ac:dyDescent="0.5">
      <c r="A3510">
        <v>14</v>
      </c>
      <c r="B3510">
        <v>1671</v>
      </c>
      <c r="C3510">
        <v>2021</v>
      </c>
      <c r="D3510">
        <v>99</v>
      </c>
      <c r="E3510">
        <v>99</v>
      </c>
      <c r="F3510">
        <v>99</v>
      </c>
      <c r="G3510">
        <v>99</v>
      </c>
      <c r="H3510">
        <v>99</v>
      </c>
      <c r="I3510">
        <v>99</v>
      </c>
      <c r="J3510">
        <v>999</v>
      </c>
      <c r="K3510">
        <v>99</v>
      </c>
      <c r="L3510">
        <v>99</v>
      </c>
      <c r="M3510">
        <v>99</v>
      </c>
      <c r="N3510">
        <v>99</v>
      </c>
      <c r="O3510">
        <v>11</v>
      </c>
      <c r="P3510">
        <v>1112</v>
      </c>
      <c r="R3510">
        <v>0</v>
      </c>
    </row>
    <row r="3511" spans="1:38" x14ac:dyDescent="0.5">
      <c r="A3511">
        <v>14</v>
      </c>
      <c r="B3511">
        <v>1672</v>
      </c>
      <c r="C3511">
        <v>2022</v>
      </c>
      <c r="D3511">
        <v>99</v>
      </c>
      <c r="E3511">
        <v>99</v>
      </c>
      <c r="F3511">
        <v>99</v>
      </c>
      <c r="G3511">
        <v>99</v>
      </c>
      <c r="H3511">
        <v>99</v>
      </c>
      <c r="I3511">
        <v>99</v>
      </c>
      <c r="J3511">
        <v>999</v>
      </c>
      <c r="K3511">
        <v>99</v>
      </c>
      <c r="L3511">
        <v>99</v>
      </c>
      <c r="M3511">
        <v>99</v>
      </c>
      <c r="N3511">
        <v>99</v>
      </c>
      <c r="O3511">
        <v>11</v>
      </c>
      <c r="P3511">
        <v>1112</v>
      </c>
      <c r="R3511">
        <v>0</v>
      </c>
    </row>
    <row r="3512" spans="1:38" x14ac:dyDescent="0.5">
      <c r="A3512">
        <v>14</v>
      </c>
      <c r="B3512">
        <v>1673</v>
      </c>
      <c r="C3512">
        <v>2012</v>
      </c>
      <c r="D3512">
        <v>99</v>
      </c>
      <c r="E3512">
        <v>99</v>
      </c>
      <c r="F3512">
        <v>99</v>
      </c>
      <c r="G3512">
        <v>99</v>
      </c>
      <c r="H3512">
        <v>99</v>
      </c>
      <c r="I3512">
        <v>99</v>
      </c>
      <c r="J3512">
        <v>999</v>
      </c>
      <c r="K3512">
        <v>99</v>
      </c>
      <c r="L3512">
        <v>99</v>
      </c>
      <c r="M3512">
        <v>99</v>
      </c>
      <c r="N3512">
        <v>99</v>
      </c>
      <c r="O3512">
        <v>11</v>
      </c>
      <c r="P3512">
        <v>1114</v>
      </c>
      <c r="R3512">
        <v>0</v>
      </c>
    </row>
    <row r="3513" spans="1:38" x14ac:dyDescent="0.5">
      <c r="A3513">
        <v>14</v>
      </c>
      <c r="B3513">
        <v>1674</v>
      </c>
      <c r="C3513">
        <v>2013</v>
      </c>
      <c r="D3513">
        <v>99</v>
      </c>
      <c r="E3513">
        <v>99</v>
      </c>
      <c r="F3513">
        <v>99</v>
      </c>
      <c r="G3513">
        <v>99</v>
      </c>
      <c r="H3513">
        <v>99</v>
      </c>
      <c r="I3513">
        <v>99</v>
      </c>
      <c r="J3513">
        <v>999</v>
      </c>
      <c r="K3513">
        <v>99</v>
      </c>
      <c r="L3513">
        <v>99</v>
      </c>
      <c r="M3513">
        <v>99</v>
      </c>
      <c r="N3513">
        <v>99</v>
      </c>
      <c r="O3513">
        <v>11</v>
      </c>
      <c r="P3513">
        <v>1114</v>
      </c>
      <c r="R3513">
        <v>0</v>
      </c>
    </row>
    <row r="3514" spans="1:38" x14ac:dyDescent="0.5">
      <c r="A3514">
        <v>14</v>
      </c>
      <c r="B3514">
        <v>1675</v>
      </c>
      <c r="C3514">
        <v>2014</v>
      </c>
      <c r="D3514">
        <v>99</v>
      </c>
      <c r="E3514">
        <v>99</v>
      </c>
      <c r="F3514">
        <v>99</v>
      </c>
      <c r="G3514">
        <v>99</v>
      </c>
      <c r="H3514">
        <v>99</v>
      </c>
      <c r="I3514">
        <v>99</v>
      </c>
      <c r="J3514">
        <v>999</v>
      </c>
      <c r="K3514">
        <v>99</v>
      </c>
      <c r="L3514">
        <v>99</v>
      </c>
      <c r="M3514">
        <v>99</v>
      </c>
      <c r="N3514">
        <v>99</v>
      </c>
      <c r="O3514">
        <v>11</v>
      </c>
      <c r="P3514">
        <v>1114</v>
      </c>
      <c r="R3514">
        <v>0</v>
      </c>
    </row>
    <row r="3515" spans="1:38" x14ac:dyDescent="0.5">
      <c r="A3515">
        <v>14</v>
      </c>
      <c r="B3515">
        <v>1676</v>
      </c>
      <c r="C3515">
        <v>2015</v>
      </c>
      <c r="D3515">
        <v>99</v>
      </c>
      <c r="E3515">
        <v>99</v>
      </c>
      <c r="F3515">
        <v>99</v>
      </c>
      <c r="G3515">
        <v>99</v>
      </c>
      <c r="H3515">
        <v>99</v>
      </c>
      <c r="I3515">
        <v>99</v>
      </c>
      <c r="J3515">
        <v>999</v>
      </c>
      <c r="K3515">
        <v>99</v>
      </c>
      <c r="L3515">
        <v>99</v>
      </c>
      <c r="M3515">
        <v>99</v>
      </c>
      <c r="N3515">
        <v>99</v>
      </c>
      <c r="O3515">
        <v>11</v>
      </c>
      <c r="P3515">
        <v>1114</v>
      </c>
      <c r="Q3515">
        <v>2</v>
      </c>
      <c r="R3515">
        <v>453</v>
      </c>
      <c r="S3515">
        <v>453</v>
      </c>
      <c r="T3515">
        <v>15.768211920529797</v>
      </c>
      <c r="U3515">
        <v>60.163355408388519</v>
      </c>
      <c r="V3515">
        <v>89.270040347365182</v>
      </c>
      <c r="W3515">
        <v>82.396247240618052</v>
      </c>
      <c r="X3515">
        <v>7.372202372104562</v>
      </c>
      <c r="Y3515">
        <v>2.3883046994178145</v>
      </c>
      <c r="Z3515">
        <v>-25.765071647174832</v>
      </c>
      <c r="AA3515">
        <v>1.1936444362467389</v>
      </c>
      <c r="AB3515">
        <v>1.2187143961399216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14</v>
      </c>
      <c r="AL3515">
        <v>0</v>
      </c>
    </row>
    <row r="3516" spans="1:38" x14ac:dyDescent="0.5">
      <c r="A3516">
        <v>14</v>
      </c>
      <c r="B3516">
        <v>1677</v>
      </c>
      <c r="C3516">
        <v>2016</v>
      </c>
      <c r="D3516">
        <v>99</v>
      </c>
      <c r="E3516">
        <v>99</v>
      </c>
      <c r="F3516">
        <v>99</v>
      </c>
      <c r="G3516">
        <v>99</v>
      </c>
      <c r="H3516">
        <v>99</v>
      </c>
      <c r="I3516">
        <v>99</v>
      </c>
      <c r="J3516">
        <v>999</v>
      </c>
      <c r="K3516">
        <v>99</v>
      </c>
      <c r="L3516">
        <v>99</v>
      </c>
      <c r="M3516">
        <v>99</v>
      </c>
      <c r="N3516">
        <v>99</v>
      </c>
      <c r="O3516">
        <v>11</v>
      </c>
      <c r="P3516">
        <v>1114</v>
      </c>
      <c r="Q3516">
        <v>3</v>
      </c>
      <c r="R3516">
        <v>413</v>
      </c>
      <c r="S3516">
        <v>412</v>
      </c>
      <c r="T3516">
        <v>15.418886198547217</v>
      </c>
      <c r="U3516">
        <v>59.623786407766978</v>
      </c>
      <c r="V3516">
        <v>91.395460139477635</v>
      </c>
      <c r="W3516">
        <v>84.263349514563103</v>
      </c>
      <c r="X3516">
        <v>8.3091884713613755</v>
      </c>
      <c r="Y3516">
        <v>2.3671943232626247</v>
      </c>
      <c r="Z3516">
        <v>-27.610202101563033</v>
      </c>
      <c r="AA3516">
        <v>0.88067212555441854</v>
      </c>
      <c r="AB3516">
        <v>0.90872390391338476</v>
      </c>
      <c r="AC3516">
        <v>22</v>
      </c>
      <c r="AD3516">
        <v>0</v>
      </c>
      <c r="AE3516">
        <v>0</v>
      </c>
      <c r="AF3516">
        <v>5</v>
      </c>
      <c r="AG3516">
        <v>18</v>
      </c>
      <c r="AH3516">
        <v>9</v>
      </c>
      <c r="AI3516">
        <v>8</v>
      </c>
      <c r="AJ3516">
        <v>0</v>
      </c>
      <c r="AK3516">
        <v>25</v>
      </c>
      <c r="AL3516">
        <v>29</v>
      </c>
    </row>
    <row r="3517" spans="1:38" x14ac:dyDescent="0.5">
      <c r="A3517">
        <v>14</v>
      </c>
      <c r="B3517">
        <v>1678</v>
      </c>
      <c r="C3517">
        <v>2017</v>
      </c>
      <c r="D3517">
        <v>99</v>
      </c>
      <c r="E3517">
        <v>99</v>
      </c>
      <c r="F3517">
        <v>99</v>
      </c>
      <c r="G3517">
        <v>99</v>
      </c>
      <c r="H3517">
        <v>99</v>
      </c>
      <c r="I3517">
        <v>99</v>
      </c>
      <c r="J3517">
        <v>999</v>
      </c>
      <c r="K3517">
        <v>99</v>
      </c>
      <c r="L3517">
        <v>99</v>
      </c>
      <c r="M3517">
        <v>99</v>
      </c>
      <c r="N3517">
        <v>99</v>
      </c>
      <c r="O3517">
        <v>11</v>
      </c>
      <c r="P3517">
        <v>1114</v>
      </c>
      <c r="Q3517">
        <v>1</v>
      </c>
      <c r="R3517">
        <v>467</v>
      </c>
      <c r="S3517">
        <v>466</v>
      </c>
      <c r="T3517">
        <v>15.698072805139187</v>
      </c>
      <c r="U3517">
        <v>60.141630901287549</v>
      </c>
      <c r="V3517">
        <v>87.3983418503759</v>
      </c>
      <c r="W3517">
        <v>80.599356223175946</v>
      </c>
      <c r="X3517">
        <v>7.0238144581581006</v>
      </c>
      <c r="Y3517">
        <v>2.4313105848293781</v>
      </c>
      <c r="Z3517">
        <v>-25.478496322519849</v>
      </c>
      <c r="AA3517">
        <v>1.3474911273335837</v>
      </c>
      <c r="AB3517">
        <v>1.3277588105915696</v>
      </c>
      <c r="AC3517">
        <v>14</v>
      </c>
      <c r="AD3517">
        <v>0</v>
      </c>
      <c r="AE3517">
        <v>0</v>
      </c>
      <c r="AF3517">
        <v>1</v>
      </c>
      <c r="AG3517">
        <v>10</v>
      </c>
      <c r="AH3517">
        <v>5</v>
      </c>
      <c r="AI3517">
        <v>3</v>
      </c>
      <c r="AJ3517">
        <v>0</v>
      </c>
      <c r="AK3517">
        <v>48</v>
      </c>
      <c r="AL3517">
        <v>15</v>
      </c>
    </row>
    <row r="3518" spans="1:38" x14ac:dyDescent="0.5">
      <c r="A3518">
        <v>14</v>
      </c>
      <c r="B3518">
        <v>1679</v>
      </c>
      <c r="C3518">
        <v>2018</v>
      </c>
      <c r="D3518">
        <v>99</v>
      </c>
      <c r="E3518">
        <v>99</v>
      </c>
      <c r="F3518">
        <v>99</v>
      </c>
      <c r="G3518">
        <v>99</v>
      </c>
      <c r="H3518">
        <v>99</v>
      </c>
      <c r="I3518">
        <v>99</v>
      </c>
      <c r="J3518">
        <v>999</v>
      </c>
      <c r="K3518">
        <v>99</v>
      </c>
      <c r="L3518">
        <v>99</v>
      </c>
      <c r="M3518">
        <v>99</v>
      </c>
      <c r="N3518">
        <v>99</v>
      </c>
      <c r="O3518">
        <v>11</v>
      </c>
      <c r="P3518">
        <v>1114</v>
      </c>
      <c r="Q3518">
        <v>1</v>
      </c>
      <c r="R3518">
        <v>444</v>
      </c>
      <c r="S3518">
        <v>444</v>
      </c>
      <c r="T3518">
        <v>16.060810810810811</v>
      </c>
      <c r="U3518">
        <v>60.524774774774784</v>
      </c>
      <c r="V3518">
        <v>87.770977911822982</v>
      </c>
      <c r="W3518">
        <v>81.012612612612514</v>
      </c>
      <c r="X3518">
        <v>6.5402546595763047</v>
      </c>
      <c r="Y3518">
        <v>2.1099973728034302</v>
      </c>
      <c r="Z3518">
        <v>-26.397834210784623</v>
      </c>
      <c r="AA3518">
        <v>1.773375404401486</v>
      </c>
      <c r="AB3518">
        <v>1.7885848332684235</v>
      </c>
      <c r="AC3518">
        <v>19</v>
      </c>
      <c r="AD3518">
        <v>0</v>
      </c>
      <c r="AE3518">
        <v>0</v>
      </c>
      <c r="AF3518">
        <v>6</v>
      </c>
      <c r="AG3518">
        <v>35</v>
      </c>
      <c r="AH3518">
        <v>11</v>
      </c>
      <c r="AI3518">
        <v>18</v>
      </c>
      <c r="AJ3518">
        <v>0</v>
      </c>
      <c r="AK3518">
        <v>9</v>
      </c>
      <c r="AL3518">
        <v>17</v>
      </c>
    </row>
    <row r="3519" spans="1:38" x14ac:dyDescent="0.5">
      <c r="A3519">
        <v>14</v>
      </c>
      <c r="B3519">
        <v>1680</v>
      </c>
      <c r="C3519">
        <v>2019</v>
      </c>
      <c r="D3519">
        <v>99</v>
      </c>
      <c r="E3519">
        <v>99</v>
      </c>
      <c r="F3519">
        <v>99</v>
      </c>
      <c r="G3519">
        <v>99</v>
      </c>
      <c r="H3519">
        <v>99</v>
      </c>
      <c r="I3519">
        <v>99</v>
      </c>
      <c r="J3519">
        <v>999</v>
      </c>
      <c r="K3519">
        <v>99</v>
      </c>
      <c r="L3519">
        <v>99</v>
      </c>
      <c r="M3519">
        <v>99</v>
      </c>
      <c r="N3519">
        <v>99</v>
      </c>
      <c r="O3519">
        <v>11</v>
      </c>
      <c r="P3519">
        <v>1114</v>
      </c>
      <c r="Q3519">
        <v>1</v>
      </c>
      <c r="R3519">
        <v>10</v>
      </c>
      <c r="S3519">
        <v>10</v>
      </c>
      <c r="T3519">
        <v>17</v>
      </c>
      <c r="U3519">
        <v>62</v>
      </c>
      <c r="V3519">
        <v>84.322860238353201</v>
      </c>
      <c r="W3519">
        <v>77.83</v>
      </c>
      <c r="X3519">
        <v>5.8683984186488942</v>
      </c>
      <c r="Y3519">
        <v>1.5491933384829664</v>
      </c>
      <c r="Z3519">
        <v>-6.8197189515304499</v>
      </c>
      <c r="AA3519">
        <v>4.965243296921551E-2</v>
      </c>
      <c r="AB3519">
        <v>4.810368630606536E-2</v>
      </c>
      <c r="AC3519">
        <v>0</v>
      </c>
      <c r="AD3519">
        <v>0</v>
      </c>
      <c r="AE3519">
        <v>0</v>
      </c>
      <c r="AF3519">
        <v>0</v>
      </c>
      <c r="AG3519">
        <v>1</v>
      </c>
      <c r="AH3519">
        <v>0</v>
      </c>
      <c r="AI3519">
        <v>0</v>
      </c>
      <c r="AJ3519">
        <v>0</v>
      </c>
      <c r="AK3519">
        <v>0</v>
      </c>
      <c r="AL3519">
        <v>0</v>
      </c>
    </row>
    <row r="3520" spans="1:38" x14ac:dyDescent="0.5">
      <c r="A3520">
        <v>14</v>
      </c>
      <c r="B3520">
        <v>1681</v>
      </c>
      <c r="C3520">
        <v>2020</v>
      </c>
      <c r="D3520">
        <v>99</v>
      </c>
      <c r="E3520">
        <v>99</v>
      </c>
      <c r="F3520">
        <v>99</v>
      </c>
      <c r="G3520">
        <v>99</v>
      </c>
      <c r="H3520">
        <v>99</v>
      </c>
      <c r="I3520">
        <v>99</v>
      </c>
      <c r="J3520">
        <v>999</v>
      </c>
      <c r="K3520">
        <v>99</v>
      </c>
      <c r="L3520">
        <v>99</v>
      </c>
      <c r="M3520">
        <v>99</v>
      </c>
      <c r="N3520">
        <v>99</v>
      </c>
      <c r="O3520">
        <v>11</v>
      </c>
      <c r="P3520">
        <v>1114</v>
      </c>
      <c r="Q3520">
        <v>1</v>
      </c>
      <c r="R3520">
        <v>92</v>
      </c>
      <c r="S3520">
        <v>92</v>
      </c>
      <c r="T3520">
        <v>16.804347826086957</v>
      </c>
      <c r="U3520">
        <v>63.173913043478258</v>
      </c>
      <c r="V3520">
        <v>84.278581186113342</v>
      </c>
      <c r="W3520">
        <v>77.789130434782592</v>
      </c>
      <c r="X3520">
        <v>13.743112555826681</v>
      </c>
      <c r="Y3520">
        <v>2.4830236461261359</v>
      </c>
      <c r="Z3520">
        <v>-37.370415360522749</v>
      </c>
      <c r="AA3520">
        <v>0.44065523517578314</v>
      </c>
      <c r="AB3520">
        <v>0.41493913064552712</v>
      </c>
      <c r="AC3520">
        <v>5</v>
      </c>
      <c r="AD3520">
        <v>0</v>
      </c>
      <c r="AE3520">
        <v>0</v>
      </c>
      <c r="AF3520">
        <v>0</v>
      </c>
      <c r="AG3520">
        <v>11</v>
      </c>
      <c r="AH3520">
        <v>3</v>
      </c>
      <c r="AI3520">
        <v>14</v>
      </c>
      <c r="AJ3520">
        <v>0</v>
      </c>
      <c r="AK3520">
        <v>0</v>
      </c>
      <c r="AL3520">
        <v>2</v>
      </c>
    </row>
    <row r="3521" spans="1:38" x14ac:dyDescent="0.5">
      <c r="A3521">
        <v>14</v>
      </c>
      <c r="B3521">
        <v>1682</v>
      </c>
      <c r="C3521">
        <v>2021</v>
      </c>
      <c r="D3521">
        <v>99</v>
      </c>
      <c r="E3521">
        <v>99</v>
      </c>
      <c r="F3521">
        <v>99</v>
      </c>
      <c r="G3521">
        <v>99</v>
      </c>
      <c r="H3521">
        <v>99</v>
      </c>
      <c r="I3521">
        <v>99</v>
      </c>
      <c r="J3521">
        <v>999</v>
      </c>
      <c r="K3521">
        <v>99</v>
      </c>
      <c r="L3521">
        <v>99</v>
      </c>
      <c r="M3521">
        <v>99</v>
      </c>
      <c r="N3521">
        <v>99</v>
      </c>
      <c r="O3521">
        <v>11</v>
      </c>
      <c r="P3521">
        <v>1114</v>
      </c>
      <c r="Q3521">
        <v>3</v>
      </c>
      <c r="R3521">
        <v>45</v>
      </c>
      <c r="S3521">
        <v>45</v>
      </c>
      <c r="T3521">
        <v>16.2</v>
      </c>
      <c r="U3521">
        <v>60.75555555555556</v>
      </c>
      <c r="V3521">
        <v>92.966173107018165</v>
      </c>
      <c r="W3521">
        <v>85.807777777777829</v>
      </c>
      <c r="X3521">
        <v>7.7269217354759459</v>
      </c>
      <c r="Y3521">
        <v>2.1924674638971178</v>
      </c>
      <c r="Z3521">
        <v>-18.102597230170399</v>
      </c>
      <c r="AA3521">
        <v>0.17115472387037878</v>
      </c>
      <c r="AB3521">
        <v>0.17308130962650789</v>
      </c>
      <c r="AC3521">
        <v>1</v>
      </c>
      <c r="AD3521">
        <v>0</v>
      </c>
      <c r="AE3521">
        <v>0</v>
      </c>
      <c r="AF3521">
        <v>0</v>
      </c>
      <c r="AG3521">
        <v>1</v>
      </c>
      <c r="AH3521">
        <v>1</v>
      </c>
      <c r="AI3521">
        <v>0</v>
      </c>
      <c r="AJ3521">
        <v>0</v>
      </c>
      <c r="AK3521">
        <v>0</v>
      </c>
      <c r="AL3521">
        <v>0</v>
      </c>
    </row>
    <row r="3522" spans="1:38" x14ac:dyDescent="0.5">
      <c r="A3522">
        <v>14</v>
      </c>
      <c r="B3522">
        <v>1683</v>
      </c>
      <c r="C3522">
        <v>2022</v>
      </c>
      <c r="D3522">
        <v>99</v>
      </c>
      <c r="E3522">
        <v>99</v>
      </c>
      <c r="F3522">
        <v>99</v>
      </c>
      <c r="G3522">
        <v>99</v>
      </c>
      <c r="H3522">
        <v>99</v>
      </c>
      <c r="I3522">
        <v>99</v>
      </c>
      <c r="J3522">
        <v>999</v>
      </c>
      <c r="K3522">
        <v>99</v>
      </c>
      <c r="L3522">
        <v>99</v>
      </c>
      <c r="M3522">
        <v>99</v>
      </c>
      <c r="N3522">
        <v>99</v>
      </c>
      <c r="O3522">
        <v>11</v>
      </c>
      <c r="P3522">
        <v>1114</v>
      </c>
      <c r="Q3522">
        <v>1</v>
      </c>
      <c r="R3522">
        <v>1</v>
      </c>
      <c r="S3522">
        <v>1</v>
      </c>
      <c r="T3522">
        <v>14</v>
      </c>
      <c r="U3522">
        <v>55</v>
      </c>
      <c r="V3522">
        <v>76.814734561213442</v>
      </c>
      <c r="W3522">
        <v>70.900000000000006</v>
      </c>
      <c r="X3522">
        <v>0</v>
      </c>
      <c r="Y3522">
        <v>0</v>
      </c>
      <c r="AA3522">
        <v>3.4716195105016501E-3</v>
      </c>
      <c r="AB3522">
        <v>2.870134288968497E-3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</row>
    <row r="3523" spans="1:38" x14ac:dyDescent="0.5">
      <c r="A3523">
        <v>14</v>
      </c>
      <c r="B3523">
        <v>1684</v>
      </c>
      <c r="C3523">
        <v>2012</v>
      </c>
      <c r="D3523">
        <v>99</v>
      </c>
      <c r="E3523">
        <v>99</v>
      </c>
      <c r="F3523">
        <v>99</v>
      </c>
      <c r="G3523">
        <v>99</v>
      </c>
      <c r="H3523">
        <v>99</v>
      </c>
      <c r="I3523">
        <v>99</v>
      </c>
      <c r="J3523">
        <v>999</v>
      </c>
      <c r="K3523">
        <v>99</v>
      </c>
      <c r="L3523">
        <v>99</v>
      </c>
      <c r="M3523">
        <v>99</v>
      </c>
      <c r="N3523">
        <v>99</v>
      </c>
      <c r="O3523">
        <v>11</v>
      </c>
      <c r="P3523">
        <v>1119</v>
      </c>
      <c r="Q3523">
        <v>2</v>
      </c>
      <c r="R3523">
        <v>31</v>
      </c>
      <c r="S3523">
        <v>31</v>
      </c>
      <c r="T3523">
        <v>16.516129032258061</v>
      </c>
      <c r="U3523">
        <v>62.129032258064534</v>
      </c>
      <c r="V3523">
        <v>90.769929752210501</v>
      </c>
      <c r="W3523">
        <v>83.780645161290352</v>
      </c>
      <c r="X3523">
        <v>12.929571490912029</v>
      </c>
      <c r="Y3523">
        <v>2.7089092613182406</v>
      </c>
      <c r="Z3523">
        <v>-70.836203731532862</v>
      </c>
      <c r="AA3523">
        <v>3.2191069574247142</v>
      </c>
      <c r="AB3523">
        <v>3.5365020057244152</v>
      </c>
    </row>
    <row r="3524" spans="1:38" x14ac:dyDescent="0.5">
      <c r="A3524">
        <v>14</v>
      </c>
      <c r="B3524">
        <v>1685</v>
      </c>
      <c r="C3524">
        <v>2013</v>
      </c>
      <c r="D3524">
        <v>99</v>
      </c>
      <c r="E3524">
        <v>99</v>
      </c>
      <c r="F3524">
        <v>99</v>
      </c>
      <c r="G3524">
        <v>99</v>
      </c>
      <c r="H3524">
        <v>99</v>
      </c>
      <c r="I3524">
        <v>99</v>
      </c>
      <c r="J3524">
        <v>999</v>
      </c>
      <c r="K3524">
        <v>99</v>
      </c>
      <c r="L3524">
        <v>99</v>
      </c>
      <c r="M3524">
        <v>99</v>
      </c>
      <c r="N3524">
        <v>99</v>
      </c>
      <c r="O3524">
        <v>11</v>
      </c>
      <c r="P3524">
        <v>1119</v>
      </c>
      <c r="Q3524">
        <v>1</v>
      </c>
      <c r="R3524">
        <v>30</v>
      </c>
      <c r="S3524">
        <v>30</v>
      </c>
      <c r="T3524">
        <v>15</v>
      </c>
      <c r="U3524">
        <v>59.233333333333348</v>
      </c>
      <c r="V3524">
        <v>86.157457565908302</v>
      </c>
      <c r="W3524">
        <v>79.523333333333355</v>
      </c>
      <c r="X3524">
        <v>14.476341235117184</v>
      </c>
      <c r="Y3524">
        <v>2.8830924754891725</v>
      </c>
      <c r="Z3524">
        <v>-46.151572098867362</v>
      </c>
      <c r="AA3524">
        <v>0.55782818891781316</v>
      </c>
      <c r="AB3524">
        <v>0.59544950484868142</v>
      </c>
    </row>
    <row r="3525" spans="1:38" x14ac:dyDescent="0.5">
      <c r="A3525">
        <v>14</v>
      </c>
      <c r="B3525">
        <v>1686</v>
      </c>
      <c r="C3525">
        <v>2014</v>
      </c>
      <c r="D3525">
        <v>99</v>
      </c>
      <c r="E3525">
        <v>99</v>
      </c>
      <c r="F3525">
        <v>99</v>
      </c>
      <c r="G3525">
        <v>99</v>
      </c>
      <c r="H3525">
        <v>99</v>
      </c>
      <c r="I3525">
        <v>99</v>
      </c>
      <c r="J3525">
        <v>999</v>
      </c>
      <c r="K3525">
        <v>99</v>
      </c>
      <c r="L3525">
        <v>99</v>
      </c>
      <c r="M3525">
        <v>99</v>
      </c>
      <c r="N3525">
        <v>99</v>
      </c>
      <c r="O3525">
        <v>11</v>
      </c>
      <c r="P3525">
        <v>1119</v>
      </c>
      <c r="Q3525">
        <v>4</v>
      </c>
      <c r="R3525">
        <v>35</v>
      </c>
      <c r="S3525">
        <v>35</v>
      </c>
      <c r="T3525">
        <v>15.885714285714288</v>
      </c>
      <c r="U3525">
        <v>60.285714285714306</v>
      </c>
      <c r="V3525">
        <v>88.45689521745858</v>
      </c>
      <c r="W3525">
        <v>81.645714285714305</v>
      </c>
      <c r="X3525">
        <v>15.345587413364902</v>
      </c>
      <c r="Y3525">
        <v>2.4444856727094089</v>
      </c>
      <c r="Z3525">
        <v>-44.470042011581654</v>
      </c>
      <c r="AA3525">
        <v>0.32928779753504567</v>
      </c>
      <c r="AB3525">
        <v>0.34809534859783103</v>
      </c>
    </row>
    <row r="3526" spans="1:38" x14ac:dyDescent="0.5">
      <c r="A3526">
        <v>14</v>
      </c>
      <c r="B3526">
        <v>1687</v>
      </c>
      <c r="C3526">
        <v>2015</v>
      </c>
      <c r="D3526">
        <v>99</v>
      </c>
      <c r="E3526">
        <v>99</v>
      </c>
      <c r="F3526">
        <v>99</v>
      </c>
      <c r="G3526">
        <v>99</v>
      </c>
      <c r="H3526">
        <v>99</v>
      </c>
      <c r="I3526">
        <v>99</v>
      </c>
      <c r="J3526">
        <v>999</v>
      </c>
      <c r="K3526">
        <v>99</v>
      </c>
      <c r="L3526">
        <v>99</v>
      </c>
      <c r="M3526">
        <v>99</v>
      </c>
      <c r="N3526">
        <v>99</v>
      </c>
      <c r="O3526">
        <v>11</v>
      </c>
      <c r="P3526">
        <v>1119</v>
      </c>
      <c r="Q3526">
        <v>9</v>
      </c>
      <c r="R3526">
        <v>119</v>
      </c>
      <c r="S3526">
        <v>119</v>
      </c>
      <c r="T3526">
        <v>15.966386554621851</v>
      </c>
      <c r="U3526">
        <v>61</v>
      </c>
      <c r="V3526">
        <v>94.173183899778778</v>
      </c>
      <c r="W3526">
        <v>86.921848739495744</v>
      </c>
      <c r="X3526">
        <v>13.023038149087478</v>
      </c>
      <c r="Y3526">
        <v>3.0842511314769441</v>
      </c>
      <c r="Z3526">
        <v>-25.360935691073159</v>
      </c>
      <c r="AA3526">
        <v>0.31356222497430902</v>
      </c>
      <c r="AB3526">
        <v>0.33773200893095878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2</v>
      </c>
      <c r="AL3526">
        <v>0</v>
      </c>
    </row>
    <row r="3527" spans="1:38" x14ac:dyDescent="0.5">
      <c r="A3527">
        <v>14</v>
      </c>
      <c r="B3527">
        <v>1688</v>
      </c>
      <c r="C3527">
        <v>2016</v>
      </c>
      <c r="D3527">
        <v>99</v>
      </c>
      <c r="E3527">
        <v>99</v>
      </c>
      <c r="F3527">
        <v>99</v>
      </c>
      <c r="G3527">
        <v>99</v>
      </c>
      <c r="H3527">
        <v>99</v>
      </c>
      <c r="I3527">
        <v>99</v>
      </c>
      <c r="J3527">
        <v>999</v>
      </c>
      <c r="K3527">
        <v>99</v>
      </c>
      <c r="L3527">
        <v>99</v>
      </c>
      <c r="M3527">
        <v>99</v>
      </c>
      <c r="N3527">
        <v>99</v>
      </c>
      <c r="O3527">
        <v>11</v>
      </c>
      <c r="P3527">
        <v>1119</v>
      </c>
      <c r="Q3527">
        <v>9</v>
      </c>
      <c r="R3527">
        <v>156</v>
      </c>
      <c r="S3527">
        <v>156</v>
      </c>
      <c r="T3527">
        <v>15.84615384615385</v>
      </c>
      <c r="U3527">
        <v>60.269230769230759</v>
      </c>
      <c r="V3527">
        <v>101.7265327666194</v>
      </c>
      <c r="W3527">
        <v>93.893589743589757</v>
      </c>
      <c r="X3527">
        <v>11.863506202696952</v>
      </c>
      <c r="Y3527">
        <v>2.2198006200782565</v>
      </c>
      <c r="Z3527">
        <v>-3.6300752644264391</v>
      </c>
      <c r="AA3527">
        <v>0.33265097236438074</v>
      </c>
      <c r="AB3527">
        <v>0.38340392926075251</v>
      </c>
      <c r="AC3527">
        <v>3</v>
      </c>
      <c r="AD3527">
        <v>0</v>
      </c>
      <c r="AE3527">
        <v>0</v>
      </c>
      <c r="AF3527">
        <v>0</v>
      </c>
      <c r="AG3527">
        <v>3</v>
      </c>
      <c r="AH3527">
        <v>3</v>
      </c>
      <c r="AI3527">
        <v>3</v>
      </c>
      <c r="AJ3527">
        <v>0</v>
      </c>
      <c r="AK3527">
        <v>13</v>
      </c>
      <c r="AL3527">
        <v>6</v>
      </c>
    </row>
    <row r="3528" spans="1:38" x14ac:dyDescent="0.5">
      <c r="A3528">
        <v>14</v>
      </c>
      <c r="B3528">
        <v>1689</v>
      </c>
      <c r="C3528">
        <v>2017</v>
      </c>
      <c r="D3528">
        <v>99</v>
      </c>
      <c r="E3528">
        <v>99</v>
      </c>
      <c r="F3528">
        <v>99</v>
      </c>
      <c r="G3528">
        <v>99</v>
      </c>
      <c r="H3528">
        <v>99</v>
      </c>
      <c r="I3528">
        <v>99</v>
      </c>
      <c r="J3528">
        <v>999</v>
      </c>
      <c r="K3528">
        <v>99</v>
      </c>
      <c r="L3528">
        <v>99</v>
      </c>
      <c r="M3528">
        <v>99</v>
      </c>
      <c r="N3528">
        <v>99</v>
      </c>
      <c r="O3528">
        <v>11</v>
      </c>
      <c r="P3528">
        <v>1119</v>
      </c>
      <c r="Q3528">
        <v>4</v>
      </c>
      <c r="R3528">
        <v>52</v>
      </c>
      <c r="S3528">
        <v>52</v>
      </c>
      <c r="T3528">
        <v>15.211538461538458</v>
      </c>
      <c r="U3528">
        <v>59.211538461538481</v>
      </c>
      <c r="V3528">
        <v>94.945412117676483</v>
      </c>
      <c r="W3528">
        <v>87.634615384615344</v>
      </c>
      <c r="X3528">
        <v>12.435941778932175</v>
      </c>
      <c r="Y3528">
        <v>2.8239125780592098</v>
      </c>
      <c r="Z3528">
        <v>-13.63429017604501</v>
      </c>
      <c r="AA3528">
        <v>0.15004183858960668</v>
      </c>
      <c r="AB3528">
        <v>0.16109450655006299</v>
      </c>
      <c r="AC3528">
        <v>1</v>
      </c>
      <c r="AD3528">
        <v>0</v>
      </c>
      <c r="AE3528">
        <v>0</v>
      </c>
      <c r="AF3528">
        <v>0</v>
      </c>
      <c r="AG3528">
        <v>1</v>
      </c>
      <c r="AH3528">
        <v>0</v>
      </c>
      <c r="AI3528">
        <v>0</v>
      </c>
      <c r="AJ3528">
        <v>0</v>
      </c>
      <c r="AK3528">
        <v>5</v>
      </c>
      <c r="AL3528">
        <v>0</v>
      </c>
    </row>
    <row r="3529" spans="1:38" x14ac:dyDescent="0.5">
      <c r="A3529">
        <v>14</v>
      </c>
      <c r="B3529">
        <v>1690</v>
      </c>
      <c r="C3529">
        <v>2018</v>
      </c>
      <c r="D3529">
        <v>99</v>
      </c>
      <c r="E3529">
        <v>99</v>
      </c>
      <c r="F3529">
        <v>99</v>
      </c>
      <c r="G3529">
        <v>99</v>
      </c>
      <c r="H3529">
        <v>99</v>
      </c>
      <c r="I3529">
        <v>99</v>
      </c>
      <c r="J3529">
        <v>999</v>
      </c>
      <c r="K3529">
        <v>99</v>
      </c>
      <c r="L3529">
        <v>99</v>
      </c>
      <c r="M3529">
        <v>99</v>
      </c>
      <c r="N3529">
        <v>99</v>
      </c>
      <c r="O3529">
        <v>11</v>
      </c>
      <c r="P3529">
        <v>1119</v>
      </c>
      <c r="Q3529">
        <v>8</v>
      </c>
      <c r="R3529">
        <v>280</v>
      </c>
      <c r="S3529">
        <v>280</v>
      </c>
      <c r="T3529">
        <v>16.207142857142852</v>
      </c>
      <c r="U3529">
        <v>61.15</v>
      </c>
      <c r="V3529">
        <v>90.188825259247821</v>
      </c>
      <c r="W3529">
        <v>83.244285714285652</v>
      </c>
      <c r="X3529">
        <v>11.737526944613039</v>
      </c>
      <c r="Y3529">
        <v>2.4782626402958106</v>
      </c>
      <c r="Z3529">
        <v>-23.125838876670159</v>
      </c>
      <c r="AA3529">
        <v>1.1183448496225583</v>
      </c>
      <c r="AB3529">
        <v>1.1590079046682129</v>
      </c>
      <c r="AC3529">
        <v>9</v>
      </c>
      <c r="AD3529">
        <v>0</v>
      </c>
      <c r="AE3529">
        <v>0</v>
      </c>
      <c r="AF3529">
        <v>3</v>
      </c>
      <c r="AG3529">
        <v>66</v>
      </c>
      <c r="AH3529">
        <v>24</v>
      </c>
      <c r="AI3529">
        <v>67</v>
      </c>
      <c r="AJ3529">
        <v>0</v>
      </c>
      <c r="AK3529">
        <v>18</v>
      </c>
      <c r="AL3529">
        <v>7</v>
      </c>
    </row>
    <row r="3530" spans="1:38" x14ac:dyDescent="0.5">
      <c r="A3530">
        <v>14</v>
      </c>
      <c r="B3530">
        <v>1691</v>
      </c>
      <c r="C3530">
        <v>2019</v>
      </c>
      <c r="D3530">
        <v>99</v>
      </c>
      <c r="E3530">
        <v>99</v>
      </c>
      <c r="F3530">
        <v>99</v>
      </c>
      <c r="G3530">
        <v>99</v>
      </c>
      <c r="H3530">
        <v>99</v>
      </c>
      <c r="I3530">
        <v>99</v>
      </c>
      <c r="J3530">
        <v>999</v>
      </c>
      <c r="K3530">
        <v>99</v>
      </c>
      <c r="L3530">
        <v>99</v>
      </c>
      <c r="M3530">
        <v>99</v>
      </c>
      <c r="N3530">
        <v>99</v>
      </c>
      <c r="O3530">
        <v>11</v>
      </c>
      <c r="P3530">
        <v>1119</v>
      </c>
      <c r="Q3530">
        <v>15</v>
      </c>
      <c r="R3530">
        <v>656</v>
      </c>
      <c r="S3530">
        <v>656</v>
      </c>
      <c r="T3530">
        <v>16.4375</v>
      </c>
      <c r="U3530">
        <v>61.6875</v>
      </c>
      <c r="V3530">
        <v>88.608527336627617</v>
      </c>
      <c r="W3530">
        <v>81.785670731707327</v>
      </c>
      <c r="X3530">
        <v>9.2330782351529255</v>
      </c>
      <c r="Y3530">
        <v>2.5027233642184434</v>
      </c>
      <c r="Z3530">
        <v>-32.19618774187802</v>
      </c>
      <c r="AA3530">
        <v>3.257199602780537</v>
      </c>
      <c r="AB3530">
        <v>3.315983702275775</v>
      </c>
      <c r="AC3530">
        <v>14</v>
      </c>
      <c r="AD3530">
        <v>0</v>
      </c>
      <c r="AE3530">
        <v>0</v>
      </c>
      <c r="AF3530">
        <v>1</v>
      </c>
      <c r="AG3530">
        <v>24</v>
      </c>
      <c r="AH3530">
        <v>13</v>
      </c>
      <c r="AI3530">
        <v>11</v>
      </c>
      <c r="AJ3530">
        <v>0</v>
      </c>
      <c r="AK3530">
        <v>15</v>
      </c>
      <c r="AL3530">
        <v>11</v>
      </c>
    </row>
    <row r="3531" spans="1:38" x14ac:dyDescent="0.5">
      <c r="A3531">
        <v>14</v>
      </c>
      <c r="B3531">
        <v>1692</v>
      </c>
      <c r="C3531">
        <v>2020</v>
      </c>
      <c r="D3531">
        <v>99</v>
      </c>
      <c r="E3531">
        <v>99</v>
      </c>
      <c r="F3531">
        <v>99</v>
      </c>
      <c r="G3531">
        <v>99</v>
      </c>
      <c r="H3531">
        <v>99</v>
      </c>
      <c r="I3531">
        <v>99</v>
      </c>
      <c r="J3531">
        <v>999</v>
      </c>
      <c r="K3531">
        <v>99</v>
      </c>
      <c r="L3531">
        <v>99</v>
      </c>
      <c r="M3531">
        <v>99</v>
      </c>
      <c r="N3531">
        <v>99</v>
      </c>
      <c r="O3531">
        <v>11</v>
      </c>
      <c r="P3531">
        <v>1119</v>
      </c>
      <c r="Q3531">
        <v>10</v>
      </c>
      <c r="R3531">
        <v>1116</v>
      </c>
      <c r="S3531">
        <v>1116</v>
      </c>
      <c r="T3531">
        <v>16.529569892473123</v>
      </c>
      <c r="U3531">
        <v>61.796594982078865</v>
      </c>
      <c r="V3531">
        <v>89.620782317283897</v>
      </c>
      <c r="W3531">
        <v>82.719982078853107</v>
      </c>
      <c r="X3531">
        <v>9.5738323356463386</v>
      </c>
      <c r="Y3531">
        <v>2.3388619335489995</v>
      </c>
      <c r="Z3531">
        <v>-47.68500983499348</v>
      </c>
      <c r="AA3531">
        <v>5.3453395919149358</v>
      </c>
      <c r="AB3531">
        <v>5.3524457584756995</v>
      </c>
      <c r="AC3531">
        <v>21</v>
      </c>
      <c r="AD3531">
        <v>0</v>
      </c>
      <c r="AE3531">
        <v>0</v>
      </c>
      <c r="AF3531">
        <v>6</v>
      </c>
      <c r="AG3531">
        <v>22</v>
      </c>
      <c r="AH3531">
        <v>17</v>
      </c>
      <c r="AI3531">
        <v>21</v>
      </c>
      <c r="AJ3531">
        <v>0</v>
      </c>
      <c r="AK3531">
        <v>16</v>
      </c>
      <c r="AL3531">
        <v>17</v>
      </c>
    </row>
    <row r="3532" spans="1:38" x14ac:dyDescent="0.5">
      <c r="A3532">
        <v>14</v>
      </c>
      <c r="B3532">
        <v>1693</v>
      </c>
      <c r="C3532">
        <v>2021</v>
      </c>
      <c r="D3532">
        <v>99</v>
      </c>
      <c r="E3532">
        <v>99</v>
      </c>
      <c r="F3532">
        <v>99</v>
      </c>
      <c r="G3532">
        <v>99</v>
      </c>
      <c r="H3532">
        <v>99</v>
      </c>
      <c r="I3532">
        <v>99</v>
      </c>
      <c r="J3532">
        <v>999</v>
      </c>
      <c r="K3532">
        <v>99</v>
      </c>
      <c r="L3532">
        <v>99</v>
      </c>
      <c r="M3532">
        <v>99</v>
      </c>
      <c r="N3532">
        <v>99</v>
      </c>
      <c r="O3532">
        <v>11</v>
      </c>
      <c r="P3532">
        <v>1119</v>
      </c>
      <c r="Q3532">
        <v>19</v>
      </c>
      <c r="R3532">
        <v>1670</v>
      </c>
      <c r="S3532">
        <v>1669</v>
      </c>
      <c r="T3532">
        <v>16.405988023952094</v>
      </c>
      <c r="U3532">
        <v>61.339724385859775</v>
      </c>
      <c r="V3532">
        <v>93.411044689114533</v>
      </c>
      <c r="W3532">
        <v>86.19556620730981</v>
      </c>
      <c r="X3532">
        <v>10.425024301630936</v>
      </c>
      <c r="Y3532">
        <v>2.2424063020553766</v>
      </c>
      <c r="Z3532">
        <v>-37.568582414040002</v>
      </c>
      <c r="AA3532">
        <v>6.3517419747451669</v>
      </c>
      <c r="AB3532">
        <v>6.4484044273099501</v>
      </c>
      <c r="AC3532">
        <v>18</v>
      </c>
      <c r="AD3532">
        <v>0</v>
      </c>
      <c r="AE3532">
        <v>0</v>
      </c>
      <c r="AF3532">
        <v>1</v>
      </c>
      <c r="AG3532">
        <v>32</v>
      </c>
      <c r="AH3532">
        <v>18</v>
      </c>
      <c r="AI3532">
        <v>18</v>
      </c>
      <c r="AJ3532">
        <v>0</v>
      </c>
      <c r="AK3532">
        <v>21</v>
      </c>
      <c r="AL3532">
        <v>14</v>
      </c>
    </row>
    <row r="3533" spans="1:38" x14ac:dyDescent="0.5">
      <c r="A3533">
        <v>14</v>
      </c>
      <c r="B3533">
        <v>1694</v>
      </c>
      <c r="C3533">
        <v>2022</v>
      </c>
      <c r="D3533">
        <v>99</v>
      </c>
      <c r="E3533">
        <v>99</v>
      </c>
      <c r="F3533">
        <v>99</v>
      </c>
      <c r="G3533">
        <v>99</v>
      </c>
      <c r="H3533">
        <v>99</v>
      </c>
      <c r="I3533">
        <v>99</v>
      </c>
      <c r="J3533">
        <v>999</v>
      </c>
      <c r="K3533">
        <v>99</v>
      </c>
      <c r="L3533">
        <v>99</v>
      </c>
      <c r="M3533">
        <v>99</v>
      </c>
      <c r="N3533">
        <v>99</v>
      </c>
      <c r="O3533">
        <v>11</v>
      </c>
      <c r="P3533">
        <v>1119</v>
      </c>
      <c r="Q3533">
        <v>13</v>
      </c>
      <c r="R3533">
        <v>1834</v>
      </c>
      <c r="S3533">
        <v>1834</v>
      </c>
      <c r="T3533">
        <v>16.232824427480921</v>
      </c>
      <c r="U3533">
        <v>60.903489640130864</v>
      </c>
      <c r="V3533">
        <v>95.868133049619061</v>
      </c>
      <c r="W3533">
        <v>88.486286804798269</v>
      </c>
      <c r="X3533">
        <v>10.015477940237398</v>
      </c>
      <c r="Y3533">
        <v>2.3035600992867984</v>
      </c>
      <c r="Z3533">
        <v>-42.271527711670728</v>
      </c>
      <c r="AA3533">
        <v>6.3669501822600241</v>
      </c>
      <c r="AB3533">
        <v>6.5694843784318824</v>
      </c>
      <c r="AC3533">
        <v>11</v>
      </c>
      <c r="AD3533">
        <v>0</v>
      </c>
      <c r="AE3533">
        <v>0</v>
      </c>
      <c r="AF3533">
        <v>5</v>
      </c>
      <c r="AG3533">
        <v>29</v>
      </c>
      <c r="AH3533">
        <v>9</v>
      </c>
      <c r="AI3533">
        <v>41</v>
      </c>
      <c r="AJ3533">
        <v>0</v>
      </c>
      <c r="AK3533">
        <v>12</v>
      </c>
      <c r="AL3533">
        <v>16</v>
      </c>
    </row>
    <row r="3534" spans="1:38" x14ac:dyDescent="0.5">
      <c r="A3534">
        <v>14</v>
      </c>
      <c r="B3534">
        <v>1695</v>
      </c>
      <c r="C3534">
        <v>2012</v>
      </c>
      <c r="D3534">
        <v>99</v>
      </c>
      <c r="E3534">
        <v>99</v>
      </c>
      <c r="F3534">
        <v>99</v>
      </c>
      <c r="G3534">
        <v>99</v>
      </c>
      <c r="H3534">
        <v>99</v>
      </c>
      <c r="I3534">
        <v>99</v>
      </c>
      <c r="J3534">
        <v>999</v>
      </c>
      <c r="K3534">
        <v>99</v>
      </c>
      <c r="L3534">
        <v>99</v>
      </c>
      <c r="M3534">
        <v>99</v>
      </c>
      <c r="N3534">
        <v>99</v>
      </c>
      <c r="O3534">
        <v>11</v>
      </c>
      <c r="P3534">
        <v>1120</v>
      </c>
      <c r="R3534">
        <v>0</v>
      </c>
    </row>
    <row r="3535" spans="1:38" x14ac:dyDescent="0.5">
      <c r="A3535">
        <v>14</v>
      </c>
      <c r="B3535">
        <v>1696</v>
      </c>
      <c r="C3535">
        <v>2013</v>
      </c>
      <c r="D3535">
        <v>99</v>
      </c>
      <c r="E3535">
        <v>99</v>
      </c>
      <c r="F3535">
        <v>99</v>
      </c>
      <c r="G3535">
        <v>99</v>
      </c>
      <c r="H3535">
        <v>99</v>
      </c>
      <c r="I3535">
        <v>99</v>
      </c>
      <c r="J3535">
        <v>999</v>
      </c>
      <c r="K3535">
        <v>99</v>
      </c>
      <c r="L3535">
        <v>99</v>
      </c>
      <c r="M3535">
        <v>99</v>
      </c>
      <c r="N3535">
        <v>99</v>
      </c>
      <c r="O3535">
        <v>11</v>
      </c>
      <c r="P3535">
        <v>1120</v>
      </c>
      <c r="Q3535">
        <v>1</v>
      </c>
      <c r="R3535">
        <v>40</v>
      </c>
      <c r="S3535">
        <v>40</v>
      </c>
      <c r="T3535">
        <v>15.35</v>
      </c>
      <c r="U3535">
        <v>59.725000000000001</v>
      </c>
      <c r="V3535">
        <v>79.119718309859181</v>
      </c>
      <c r="W3535">
        <v>73.027500000000018</v>
      </c>
      <c r="X3535">
        <v>7.7800702920988787</v>
      </c>
      <c r="Y3535">
        <v>2.6924663414795265</v>
      </c>
      <c r="Z3535">
        <v>-27.807213168061757</v>
      </c>
      <c r="AA3535">
        <v>0.74377091855708444</v>
      </c>
      <c r="AB3535">
        <v>0.72908058373369811</v>
      </c>
    </row>
    <row r="3536" spans="1:38" x14ac:dyDescent="0.5">
      <c r="A3536">
        <v>14</v>
      </c>
      <c r="B3536">
        <v>1697</v>
      </c>
      <c r="C3536">
        <v>2014</v>
      </c>
      <c r="D3536">
        <v>99</v>
      </c>
      <c r="E3536">
        <v>99</v>
      </c>
      <c r="F3536">
        <v>99</v>
      </c>
      <c r="G3536">
        <v>99</v>
      </c>
      <c r="H3536">
        <v>99</v>
      </c>
      <c r="I3536">
        <v>99</v>
      </c>
      <c r="J3536">
        <v>999</v>
      </c>
      <c r="K3536">
        <v>99</v>
      </c>
      <c r="L3536">
        <v>99</v>
      </c>
      <c r="M3536">
        <v>99</v>
      </c>
      <c r="N3536">
        <v>99</v>
      </c>
      <c r="O3536">
        <v>11</v>
      </c>
      <c r="P3536">
        <v>1120</v>
      </c>
      <c r="Q3536">
        <v>2</v>
      </c>
      <c r="R3536">
        <v>53</v>
      </c>
      <c r="S3536">
        <v>53</v>
      </c>
      <c r="T3536">
        <v>16.15094339622641</v>
      </c>
      <c r="U3536">
        <v>61.169811320754704</v>
      </c>
      <c r="V3536">
        <v>84.648091743494319</v>
      </c>
      <c r="W3536">
        <v>78.130188679245293</v>
      </c>
      <c r="X3536">
        <v>6.9036382233654736</v>
      </c>
      <c r="Y3536">
        <v>2.5008364567215904</v>
      </c>
      <c r="Z3536">
        <v>-36.618332229221409</v>
      </c>
      <c r="AA3536">
        <v>0.49863580769592625</v>
      </c>
      <c r="AB3536">
        <v>0.5044191030965699</v>
      </c>
    </row>
    <row r="3537" spans="1:38" x14ac:dyDescent="0.5">
      <c r="A3537">
        <v>14</v>
      </c>
      <c r="B3537">
        <v>1698</v>
      </c>
      <c r="C3537">
        <v>2015</v>
      </c>
      <c r="D3537">
        <v>99</v>
      </c>
      <c r="E3537">
        <v>99</v>
      </c>
      <c r="F3537">
        <v>99</v>
      </c>
      <c r="G3537">
        <v>99</v>
      </c>
      <c r="H3537">
        <v>99</v>
      </c>
      <c r="I3537">
        <v>99</v>
      </c>
      <c r="J3537">
        <v>999</v>
      </c>
      <c r="K3537">
        <v>99</v>
      </c>
      <c r="L3537">
        <v>99</v>
      </c>
      <c r="M3537">
        <v>99</v>
      </c>
      <c r="N3537">
        <v>99</v>
      </c>
      <c r="O3537">
        <v>11</v>
      </c>
      <c r="P3537">
        <v>1120</v>
      </c>
      <c r="Q3537">
        <v>4</v>
      </c>
      <c r="R3537">
        <v>152</v>
      </c>
      <c r="S3537">
        <v>152</v>
      </c>
      <c r="T3537">
        <v>15.85526315789474</v>
      </c>
      <c r="U3537">
        <v>60.309210526315802</v>
      </c>
      <c r="V3537">
        <v>92.123795404002976</v>
      </c>
      <c r="W3537">
        <v>85.030263157894694</v>
      </c>
      <c r="X3537">
        <v>9.2096133946067198</v>
      </c>
      <c r="Y3537">
        <v>2.2775608855216798</v>
      </c>
      <c r="Z3537">
        <v>-33.401268929271126</v>
      </c>
      <c r="AA3537">
        <v>0.40051645542936942</v>
      </c>
      <c r="AB3537">
        <v>0.42200093995659871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6</v>
      </c>
      <c r="AL3537">
        <v>0</v>
      </c>
    </row>
    <row r="3538" spans="1:38" x14ac:dyDescent="0.5">
      <c r="A3538">
        <v>14</v>
      </c>
      <c r="B3538">
        <v>1699</v>
      </c>
      <c r="C3538">
        <v>2016</v>
      </c>
      <c r="D3538">
        <v>99</v>
      </c>
      <c r="E3538">
        <v>99</v>
      </c>
      <c r="F3538">
        <v>99</v>
      </c>
      <c r="G3538">
        <v>99</v>
      </c>
      <c r="H3538">
        <v>99</v>
      </c>
      <c r="I3538">
        <v>99</v>
      </c>
      <c r="J3538">
        <v>999</v>
      </c>
      <c r="K3538">
        <v>99</v>
      </c>
      <c r="L3538">
        <v>99</v>
      </c>
      <c r="M3538">
        <v>99</v>
      </c>
      <c r="N3538">
        <v>99</v>
      </c>
      <c r="O3538">
        <v>11</v>
      </c>
      <c r="P3538">
        <v>1120</v>
      </c>
      <c r="Q3538">
        <v>12</v>
      </c>
      <c r="R3538">
        <v>931</v>
      </c>
      <c r="S3538">
        <v>931</v>
      </c>
      <c r="T3538">
        <v>15.672395273899037</v>
      </c>
      <c r="U3538">
        <v>60.020408163265323</v>
      </c>
      <c r="V3538">
        <v>91.97440280782439</v>
      </c>
      <c r="W3538">
        <v>84.892373791621935</v>
      </c>
      <c r="X3538">
        <v>10.519877142605132</v>
      </c>
      <c r="Y3538">
        <v>2.3374346392345111</v>
      </c>
      <c r="Z3538">
        <v>-37.871457080745998</v>
      </c>
      <c r="AA3538">
        <v>1.9852439440464</v>
      </c>
      <c r="AB3538">
        <v>2.0687803206260318</v>
      </c>
      <c r="AC3538">
        <v>40</v>
      </c>
      <c r="AD3538">
        <v>0</v>
      </c>
      <c r="AE3538">
        <v>0</v>
      </c>
      <c r="AF3538">
        <v>3</v>
      </c>
      <c r="AG3538">
        <v>142</v>
      </c>
      <c r="AH3538">
        <v>19</v>
      </c>
      <c r="AI3538">
        <v>184</v>
      </c>
      <c r="AJ3538">
        <v>0</v>
      </c>
      <c r="AK3538">
        <v>235</v>
      </c>
      <c r="AL3538">
        <v>16</v>
      </c>
    </row>
    <row r="3539" spans="1:38" x14ac:dyDescent="0.5">
      <c r="A3539">
        <v>14</v>
      </c>
      <c r="B3539">
        <v>1700</v>
      </c>
      <c r="C3539">
        <v>2017</v>
      </c>
      <c r="D3539">
        <v>99</v>
      </c>
      <c r="E3539">
        <v>99</v>
      </c>
      <c r="F3539">
        <v>99</v>
      </c>
      <c r="G3539">
        <v>99</v>
      </c>
      <c r="H3539">
        <v>99</v>
      </c>
      <c r="I3539">
        <v>99</v>
      </c>
      <c r="J3539">
        <v>999</v>
      </c>
      <c r="K3539">
        <v>99</v>
      </c>
      <c r="L3539">
        <v>99</v>
      </c>
      <c r="M3539">
        <v>99</v>
      </c>
      <c r="N3539">
        <v>99</v>
      </c>
      <c r="O3539">
        <v>11</v>
      </c>
      <c r="P3539">
        <v>1120</v>
      </c>
      <c r="Q3539">
        <v>12</v>
      </c>
      <c r="R3539">
        <v>1045</v>
      </c>
      <c r="S3539">
        <v>1043</v>
      </c>
      <c r="T3539">
        <v>15.506220095693781</v>
      </c>
      <c r="U3539">
        <v>59.73154362416107</v>
      </c>
      <c r="V3539">
        <v>92.670218523323712</v>
      </c>
      <c r="W3539">
        <v>85.46855225311613</v>
      </c>
      <c r="X3539">
        <v>11.790336346916337</v>
      </c>
      <c r="Y3539">
        <v>2.4977136649399183</v>
      </c>
      <c r="Z3539">
        <v>-22.588843568882258</v>
      </c>
      <c r="AA3539">
        <v>3.0152638716565194</v>
      </c>
      <c r="AB3539">
        <v>3.1513189298983733</v>
      </c>
      <c r="AC3539">
        <v>32</v>
      </c>
      <c r="AD3539">
        <v>0</v>
      </c>
      <c r="AE3539">
        <v>0</v>
      </c>
      <c r="AF3539">
        <v>5</v>
      </c>
      <c r="AG3539">
        <v>52</v>
      </c>
      <c r="AH3539">
        <v>22</v>
      </c>
      <c r="AI3539">
        <v>221</v>
      </c>
      <c r="AJ3539">
        <v>0</v>
      </c>
      <c r="AK3539">
        <v>229</v>
      </c>
      <c r="AL3539">
        <v>26</v>
      </c>
    </row>
    <row r="3540" spans="1:38" x14ac:dyDescent="0.5">
      <c r="A3540">
        <v>14</v>
      </c>
      <c r="B3540">
        <v>1701</v>
      </c>
      <c r="C3540">
        <v>2018</v>
      </c>
      <c r="D3540">
        <v>99</v>
      </c>
      <c r="E3540">
        <v>99</v>
      </c>
      <c r="F3540">
        <v>99</v>
      </c>
      <c r="G3540">
        <v>99</v>
      </c>
      <c r="H3540">
        <v>99</v>
      </c>
      <c r="I3540">
        <v>99</v>
      </c>
      <c r="J3540">
        <v>999</v>
      </c>
      <c r="K3540">
        <v>99</v>
      </c>
      <c r="L3540">
        <v>99</v>
      </c>
      <c r="M3540">
        <v>99</v>
      </c>
      <c r="N3540">
        <v>99</v>
      </c>
      <c r="O3540">
        <v>11</v>
      </c>
      <c r="P3540">
        <v>1120</v>
      </c>
      <c r="Q3540">
        <v>10</v>
      </c>
      <c r="R3540">
        <v>798</v>
      </c>
      <c r="S3540">
        <v>798</v>
      </c>
      <c r="T3540">
        <v>16.037593984962403</v>
      </c>
      <c r="U3540">
        <v>60.708020050125299</v>
      </c>
      <c r="V3540">
        <v>86.821740157544511</v>
      </c>
      <c r="W3540">
        <v>80.136466165413566</v>
      </c>
      <c r="X3540">
        <v>11.843409640937002</v>
      </c>
      <c r="Y3540">
        <v>2.4903243016558938</v>
      </c>
      <c r="Z3540">
        <v>-31.4664940513467</v>
      </c>
      <c r="AA3540">
        <v>3.187282821424291</v>
      </c>
      <c r="AB3540">
        <v>3.1798527824662841</v>
      </c>
      <c r="AC3540">
        <v>22</v>
      </c>
      <c r="AD3540">
        <v>0</v>
      </c>
      <c r="AE3540">
        <v>0</v>
      </c>
      <c r="AF3540">
        <v>2</v>
      </c>
      <c r="AG3540">
        <v>47</v>
      </c>
      <c r="AH3540">
        <v>11</v>
      </c>
      <c r="AI3540">
        <v>209</v>
      </c>
      <c r="AJ3540">
        <v>0</v>
      </c>
      <c r="AK3540">
        <v>22</v>
      </c>
      <c r="AL3540">
        <v>7</v>
      </c>
    </row>
    <row r="3541" spans="1:38" x14ac:dyDescent="0.5">
      <c r="A3541">
        <v>14</v>
      </c>
      <c r="B3541">
        <v>1702</v>
      </c>
      <c r="C3541">
        <v>2019</v>
      </c>
      <c r="D3541">
        <v>99</v>
      </c>
      <c r="E3541">
        <v>99</v>
      </c>
      <c r="F3541">
        <v>99</v>
      </c>
      <c r="G3541">
        <v>99</v>
      </c>
      <c r="H3541">
        <v>99</v>
      </c>
      <c r="I3541">
        <v>99</v>
      </c>
      <c r="J3541">
        <v>999</v>
      </c>
      <c r="K3541">
        <v>99</v>
      </c>
      <c r="L3541">
        <v>99</v>
      </c>
      <c r="M3541">
        <v>99</v>
      </c>
      <c r="N3541">
        <v>99</v>
      </c>
      <c r="O3541">
        <v>11</v>
      </c>
      <c r="P3541">
        <v>1120</v>
      </c>
      <c r="Q3541">
        <v>8</v>
      </c>
      <c r="R3541">
        <v>894</v>
      </c>
      <c r="S3541">
        <v>893</v>
      </c>
      <c r="T3541">
        <v>16.199105145413871</v>
      </c>
      <c r="U3541">
        <v>61.23068309070549</v>
      </c>
      <c r="V3541">
        <v>84.100000121324086</v>
      </c>
      <c r="W3541">
        <v>77.580403135498258</v>
      </c>
      <c r="X3541">
        <v>13.262480950308971</v>
      </c>
      <c r="Y3541">
        <v>2.712519042473799</v>
      </c>
      <c r="Z3541">
        <v>-37.091677521937797</v>
      </c>
      <c r="AA3541">
        <v>4.4389275074478638</v>
      </c>
      <c r="AB3541">
        <v>4.2818832258817823</v>
      </c>
      <c r="AC3541">
        <v>17</v>
      </c>
      <c r="AD3541">
        <v>0</v>
      </c>
      <c r="AE3541">
        <v>0</v>
      </c>
      <c r="AF3541">
        <v>7</v>
      </c>
      <c r="AG3541">
        <v>77</v>
      </c>
      <c r="AH3541">
        <v>7</v>
      </c>
      <c r="AI3541">
        <v>178</v>
      </c>
      <c r="AJ3541">
        <v>0</v>
      </c>
      <c r="AK3541">
        <v>9</v>
      </c>
      <c r="AL3541">
        <v>3</v>
      </c>
    </row>
    <row r="3542" spans="1:38" x14ac:dyDescent="0.5">
      <c r="A3542">
        <v>14</v>
      </c>
      <c r="B3542">
        <v>1703</v>
      </c>
      <c r="C3542">
        <v>2020</v>
      </c>
      <c r="D3542">
        <v>99</v>
      </c>
      <c r="E3542">
        <v>99</v>
      </c>
      <c r="F3542">
        <v>99</v>
      </c>
      <c r="G3542">
        <v>99</v>
      </c>
      <c r="H3542">
        <v>99</v>
      </c>
      <c r="I3542">
        <v>99</v>
      </c>
      <c r="J3542">
        <v>999</v>
      </c>
      <c r="K3542">
        <v>99</v>
      </c>
      <c r="L3542">
        <v>99</v>
      </c>
      <c r="M3542">
        <v>99</v>
      </c>
      <c r="N3542">
        <v>99</v>
      </c>
      <c r="O3542">
        <v>11</v>
      </c>
      <c r="P3542">
        <v>1120</v>
      </c>
      <c r="Q3542">
        <v>10</v>
      </c>
      <c r="R3542">
        <v>256</v>
      </c>
      <c r="S3542">
        <v>256</v>
      </c>
      <c r="T3542">
        <v>16.26171875</v>
      </c>
      <c r="U3542">
        <v>61.16015625</v>
      </c>
      <c r="V3542">
        <v>83.659771126760603</v>
      </c>
      <c r="W3542">
        <v>77.217968749999997</v>
      </c>
      <c r="X3542">
        <v>15.092003954877011</v>
      </c>
      <c r="Y3542">
        <v>2.6856342315337609</v>
      </c>
      <c r="Z3542">
        <v>-51.418565208680192</v>
      </c>
      <c r="AA3542">
        <v>1.2261710891847879</v>
      </c>
      <c r="AB3542">
        <v>1.1461355597315277</v>
      </c>
      <c r="AC3542">
        <v>5</v>
      </c>
      <c r="AD3542">
        <v>0</v>
      </c>
      <c r="AE3542">
        <v>0</v>
      </c>
      <c r="AF3542">
        <v>5</v>
      </c>
      <c r="AG3542">
        <v>26</v>
      </c>
      <c r="AH3542">
        <v>2</v>
      </c>
      <c r="AI3542">
        <v>57</v>
      </c>
      <c r="AJ3542">
        <v>0</v>
      </c>
      <c r="AK3542">
        <v>8</v>
      </c>
      <c r="AL3542">
        <v>2</v>
      </c>
    </row>
    <row r="3543" spans="1:38" x14ac:dyDescent="0.5">
      <c r="A3543">
        <v>14</v>
      </c>
      <c r="B3543">
        <v>1704</v>
      </c>
      <c r="C3543">
        <v>2021</v>
      </c>
      <c r="D3543">
        <v>99</v>
      </c>
      <c r="E3543">
        <v>99</v>
      </c>
      <c r="F3543">
        <v>99</v>
      </c>
      <c r="G3543">
        <v>99</v>
      </c>
      <c r="H3543">
        <v>99</v>
      </c>
      <c r="I3543">
        <v>99</v>
      </c>
      <c r="J3543">
        <v>999</v>
      </c>
      <c r="K3543">
        <v>99</v>
      </c>
      <c r="L3543">
        <v>99</v>
      </c>
      <c r="M3543">
        <v>99</v>
      </c>
      <c r="N3543">
        <v>99</v>
      </c>
      <c r="O3543">
        <v>11</v>
      </c>
      <c r="P3543">
        <v>1120</v>
      </c>
      <c r="Q3543">
        <v>8</v>
      </c>
      <c r="R3543">
        <v>285</v>
      </c>
      <c r="S3543">
        <v>285</v>
      </c>
      <c r="T3543">
        <v>16</v>
      </c>
      <c r="U3543">
        <v>60.638596491228078</v>
      </c>
      <c r="V3543">
        <v>92.841991218566534</v>
      </c>
      <c r="W3543">
        <v>85.693157894736871</v>
      </c>
      <c r="X3543">
        <v>16.294518285854405</v>
      </c>
      <c r="Y3543">
        <v>2.4834719885438674</v>
      </c>
      <c r="Z3543">
        <v>-29.48780392740068</v>
      </c>
      <c r="AA3543">
        <v>1.0839799178457326</v>
      </c>
      <c r="AB3543">
        <v>1.0947173756377613</v>
      </c>
      <c r="AC3543">
        <v>7</v>
      </c>
      <c r="AD3543">
        <v>0</v>
      </c>
      <c r="AE3543">
        <v>0</v>
      </c>
      <c r="AF3543">
        <v>3</v>
      </c>
      <c r="AG3543">
        <v>34</v>
      </c>
      <c r="AH3543">
        <v>5</v>
      </c>
      <c r="AI3543">
        <v>26</v>
      </c>
      <c r="AJ3543">
        <v>0</v>
      </c>
      <c r="AK3543">
        <v>7</v>
      </c>
      <c r="AL3543">
        <v>0</v>
      </c>
    </row>
    <row r="3544" spans="1:38" x14ac:dyDescent="0.5">
      <c r="A3544">
        <v>14</v>
      </c>
      <c r="B3544">
        <v>1705</v>
      </c>
      <c r="C3544">
        <v>2022</v>
      </c>
      <c r="D3544">
        <v>99</v>
      </c>
      <c r="E3544">
        <v>99</v>
      </c>
      <c r="F3544">
        <v>99</v>
      </c>
      <c r="G3544">
        <v>99</v>
      </c>
      <c r="H3544">
        <v>99</v>
      </c>
      <c r="I3544">
        <v>99</v>
      </c>
      <c r="J3544">
        <v>999</v>
      </c>
      <c r="K3544">
        <v>99</v>
      </c>
      <c r="L3544">
        <v>99</v>
      </c>
      <c r="M3544">
        <v>99</v>
      </c>
      <c r="N3544">
        <v>99</v>
      </c>
      <c r="O3544">
        <v>11</v>
      </c>
      <c r="P3544">
        <v>1120</v>
      </c>
      <c r="Q3544">
        <v>8</v>
      </c>
      <c r="R3544">
        <v>307</v>
      </c>
      <c r="S3544">
        <v>305</v>
      </c>
      <c r="T3544">
        <v>16.078175895765472</v>
      </c>
      <c r="U3544">
        <v>60.780327868852467</v>
      </c>
      <c r="V3544">
        <v>96.467825870735183</v>
      </c>
      <c r="W3544">
        <v>88.77980327868849</v>
      </c>
      <c r="X3544">
        <v>13.517994466174676</v>
      </c>
      <c r="Y3544">
        <v>2.5467961018317498</v>
      </c>
      <c r="Z3544">
        <v>-39.214973131410673</v>
      </c>
      <c r="AA3544">
        <v>1.0657871897240063</v>
      </c>
      <c r="AB3544">
        <v>1.0961500289873438</v>
      </c>
      <c r="AC3544">
        <v>10</v>
      </c>
      <c r="AD3544">
        <v>0</v>
      </c>
      <c r="AE3544">
        <v>0</v>
      </c>
      <c r="AF3544">
        <v>3</v>
      </c>
      <c r="AG3544">
        <v>22</v>
      </c>
      <c r="AH3544">
        <v>3</v>
      </c>
      <c r="AI3544">
        <v>38</v>
      </c>
      <c r="AJ3544">
        <v>0</v>
      </c>
      <c r="AK3544">
        <v>4</v>
      </c>
      <c r="AL3544">
        <v>4</v>
      </c>
    </row>
    <row r="3545" spans="1:38" x14ac:dyDescent="0.5">
      <c r="A3545">
        <v>14</v>
      </c>
      <c r="B3545">
        <v>1706</v>
      </c>
      <c r="C3545">
        <v>2012</v>
      </c>
      <c r="D3545">
        <v>99</v>
      </c>
      <c r="E3545">
        <v>99</v>
      </c>
      <c r="F3545">
        <v>99</v>
      </c>
      <c r="G3545">
        <v>99</v>
      </c>
      <c r="H3545">
        <v>99</v>
      </c>
      <c r="I3545">
        <v>99</v>
      </c>
      <c r="J3545">
        <v>999</v>
      </c>
      <c r="K3545">
        <v>99</v>
      </c>
      <c r="L3545">
        <v>99</v>
      </c>
      <c r="M3545">
        <v>99</v>
      </c>
      <c r="N3545">
        <v>99</v>
      </c>
      <c r="O3545">
        <v>11</v>
      </c>
      <c r="P3545">
        <v>1121</v>
      </c>
      <c r="Q3545">
        <v>3</v>
      </c>
      <c r="R3545">
        <v>16</v>
      </c>
      <c r="S3545">
        <v>16</v>
      </c>
      <c r="T3545">
        <v>15.3125</v>
      </c>
      <c r="U3545">
        <v>59.4375</v>
      </c>
      <c r="V3545">
        <v>94.90113759479955</v>
      </c>
      <c r="W3545">
        <v>87.593749999999986</v>
      </c>
      <c r="X3545">
        <v>14.047885461431628</v>
      </c>
      <c r="Y3545">
        <v>3.7243917288598953</v>
      </c>
      <c r="Z3545">
        <v>-60.285013497147283</v>
      </c>
      <c r="AA3545">
        <v>1.6614745586708202</v>
      </c>
      <c r="AB3545">
        <v>1.9083657635233204</v>
      </c>
    </row>
    <row r="3546" spans="1:38" x14ac:dyDescent="0.5">
      <c r="A3546">
        <v>14</v>
      </c>
      <c r="B3546">
        <v>1707</v>
      </c>
      <c r="C3546">
        <v>2013</v>
      </c>
      <c r="D3546">
        <v>99</v>
      </c>
      <c r="E3546">
        <v>99</v>
      </c>
      <c r="F3546">
        <v>99</v>
      </c>
      <c r="G3546">
        <v>99</v>
      </c>
      <c r="H3546">
        <v>99</v>
      </c>
      <c r="I3546">
        <v>99</v>
      </c>
      <c r="J3546">
        <v>999</v>
      </c>
      <c r="K3546">
        <v>99</v>
      </c>
      <c r="L3546">
        <v>99</v>
      </c>
      <c r="M3546">
        <v>99</v>
      </c>
      <c r="N3546">
        <v>99</v>
      </c>
      <c r="O3546">
        <v>11</v>
      </c>
      <c r="P3546">
        <v>1121</v>
      </c>
      <c r="Q3546">
        <v>5</v>
      </c>
      <c r="R3546">
        <v>29</v>
      </c>
      <c r="S3546">
        <v>29</v>
      </c>
      <c r="T3546">
        <v>15.965517241379303</v>
      </c>
      <c r="U3546">
        <v>60.65517241379311</v>
      </c>
      <c r="V3546">
        <v>89.468375238166388</v>
      </c>
      <c r="W3546">
        <v>82.579310344827547</v>
      </c>
      <c r="X3546">
        <v>13.61491016623766</v>
      </c>
      <c r="Y3546">
        <v>2.7072808863987641</v>
      </c>
      <c r="Z3546">
        <v>-78.706092906855645</v>
      </c>
      <c r="AA3546">
        <v>0.53923391595388626</v>
      </c>
      <c r="AB3546">
        <v>0.59772078392573347</v>
      </c>
    </row>
    <row r="3547" spans="1:38" x14ac:dyDescent="0.5">
      <c r="A3547">
        <v>14</v>
      </c>
      <c r="B3547">
        <v>1708</v>
      </c>
      <c r="C3547">
        <v>2014</v>
      </c>
      <c r="D3547">
        <v>99</v>
      </c>
      <c r="E3547">
        <v>99</v>
      </c>
      <c r="F3547">
        <v>99</v>
      </c>
      <c r="G3547">
        <v>99</v>
      </c>
      <c r="H3547">
        <v>99</v>
      </c>
      <c r="I3547">
        <v>99</v>
      </c>
      <c r="J3547">
        <v>999</v>
      </c>
      <c r="K3547">
        <v>99</v>
      </c>
      <c r="L3547">
        <v>99</v>
      </c>
      <c r="M3547">
        <v>99</v>
      </c>
      <c r="N3547">
        <v>99</v>
      </c>
      <c r="O3547">
        <v>11</v>
      </c>
      <c r="P3547">
        <v>1121</v>
      </c>
      <c r="Q3547">
        <v>4</v>
      </c>
      <c r="R3547">
        <v>7</v>
      </c>
      <c r="S3547">
        <v>7</v>
      </c>
      <c r="T3547">
        <v>16.142857142857139</v>
      </c>
      <c r="U3547">
        <v>61.857142857142847</v>
      </c>
      <c r="V3547">
        <v>98.777279058969143</v>
      </c>
      <c r="W3547">
        <v>91.171428571428564</v>
      </c>
      <c r="X3547">
        <v>13.979241169443752</v>
      </c>
      <c r="Y3547">
        <v>3.313546715640959</v>
      </c>
      <c r="Z3547">
        <v>-42.353193954922745</v>
      </c>
      <c r="AA3547">
        <v>6.5857559507009139E-2</v>
      </c>
      <c r="AB3547">
        <v>7.7741619357200323E-2</v>
      </c>
    </row>
    <row r="3548" spans="1:38" x14ac:dyDescent="0.5">
      <c r="A3548">
        <v>14</v>
      </c>
      <c r="B3548">
        <v>1709</v>
      </c>
      <c r="C3548">
        <v>2015</v>
      </c>
      <c r="D3548">
        <v>99</v>
      </c>
      <c r="E3548">
        <v>99</v>
      </c>
      <c r="F3548">
        <v>99</v>
      </c>
      <c r="G3548">
        <v>99</v>
      </c>
      <c r="H3548">
        <v>99</v>
      </c>
      <c r="I3548">
        <v>99</v>
      </c>
      <c r="J3548">
        <v>999</v>
      </c>
      <c r="K3548">
        <v>99</v>
      </c>
      <c r="L3548">
        <v>99</v>
      </c>
      <c r="M3548">
        <v>99</v>
      </c>
      <c r="N3548">
        <v>99</v>
      </c>
      <c r="O3548">
        <v>11</v>
      </c>
      <c r="P3548">
        <v>1121</v>
      </c>
      <c r="Q3548">
        <v>5</v>
      </c>
      <c r="R3548">
        <v>357</v>
      </c>
      <c r="S3548">
        <v>357</v>
      </c>
      <c r="T3548">
        <v>16.462184873949582</v>
      </c>
      <c r="U3548">
        <v>61.739495798319346</v>
      </c>
      <c r="V3548">
        <v>87.471131464503387</v>
      </c>
      <c r="W3548">
        <v>80.735854341736726</v>
      </c>
      <c r="X3548">
        <v>8.9594231670226527</v>
      </c>
      <c r="Y3548">
        <v>2.2964917277413912</v>
      </c>
      <c r="Z3548">
        <v>-25.558519446105112</v>
      </c>
      <c r="AA3548">
        <v>0.94068667492292635</v>
      </c>
      <c r="AB3548">
        <v>0.94108958823383826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15</v>
      </c>
      <c r="AL3548">
        <v>0</v>
      </c>
    </row>
    <row r="3549" spans="1:38" x14ac:dyDescent="0.5">
      <c r="A3549">
        <v>14</v>
      </c>
      <c r="B3549">
        <v>1710</v>
      </c>
      <c r="C3549">
        <v>2016</v>
      </c>
      <c r="D3549">
        <v>99</v>
      </c>
      <c r="E3549">
        <v>99</v>
      </c>
      <c r="F3549">
        <v>99</v>
      </c>
      <c r="G3549">
        <v>99</v>
      </c>
      <c r="H3549">
        <v>99</v>
      </c>
      <c r="I3549">
        <v>99</v>
      </c>
      <c r="J3549">
        <v>999</v>
      </c>
      <c r="K3549">
        <v>99</v>
      </c>
      <c r="L3549">
        <v>99</v>
      </c>
      <c r="M3549">
        <v>99</v>
      </c>
      <c r="N3549">
        <v>99</v>
      </c>
      <c r="O3549">
        <v>11</v>
      </c>
      <c r="P3549">
        <v>1121</v>
      </c>
      <c r="Q3549">
        <v>12</v>
      </c>
      <c r="R3549">
        <v>2553</v>
      </c>
      <c r="S3549">
        <v>2553</v>
      </c>
      <c r="T3549">
        <v>16.410105757931841</v>
      </c>
      <c r="U3549">
        <v>61.543282412847638</v>
      </c>
      <c r="V3549">
        <v>90.48972190429626</v>
      </c>
      <c r="W3549">
        <v>83.522013317665412</v>
      </c>
      <c r="X3549">
        <v>10.639628803571055</v>
      </c>
      <c r="Y3549">
        <v>2.391841081194344</v>
      </c>
      <c r="Z3549">
        <v>-21.867537233187758</v>
      </c>
      <c r="AA3549">
        <v>5.4439611054247692</v>
      </c>
      <c r="AB3549">
        <v>5.5814596189733265</v>
      </c>
      <c r="AC3549">
        <v>96</v>
      </c>
      <c r="AD3549">
        <v>0</v>
      </c>
      <c r="AE3549">
        <v>0</v>
      </c>
      <c r="AF3549">
        <v>20</v>
      </c>
      <c r="AG3549">
        <v>190</v>
      </c>
      <c r="AH3549">
        <v>120</v>
      </c>
      <c r="AI3549">
        <v>136</v>
      </c>
      <c r="AJ3549">
        <v>0</v>
      </c>
      <c r="AK3549">
        <v>211</v>
      </c>
      <c r="AL3549">
        <v>164</v>
      </c>
    </row>
    <row r="3550" spans="1:38" x14ac:dyDescent="0.5">
      <c r="A3550">
        <v>14</v>
      </c>
      <c r="B3550">
        <v>1711</v>
      </c>
      <c r="C3550">
        <v>2017</v>
      </c>
      <c r="D3550">
        <v>99</v>
      </c>
      <c r="E3550">
        <v>99</v>
      </c>
      <c r="F3550">
        <v>99</v>
      </c>
      <c r="G3550">
        <v>99</v>
      </c>
      <c r="H3550">
        <v>99</v>
      </c>
      <c r="I3550">
        <v>99</v>
      </c>
      <c r="J3550">
        <v>999</v>
      </c>
      <c r="K3550">
        <v>99</v>
      </c>
      <c r="L3550">
        <v>99</v>
      </c>
      <c r="M3550">
        <v>99</v>
      </c>
      <c r="N3550">
        <v>99</v>
      </c>
      <c r="O3550">
        <v>11</v>
      </c>
      <c r="P3550">
        <v>1121</v>
      </c>
      <c r="Q3550">
        <v>9</v>
      </c>
      <c r="R3550">
        <v>439</v>
      </c>
      <c r="S3550">
        <v>439</v>
      </c>
      <c r="T3550">
        <v>15.640091116173124</v>
      </c>
      <c r="U3550">
        <v>59.981776765375855</v>
      </c>
      <c r="V3550">
        <v>94.233915848340388</v>
      </c>
      <c r="W3550">
        <v>86.977904328018212</v>
      </c>
      <c r="X3550">
        <v>12.561099482510263</v>
      </c>
      <c r="Y3550">
        <v>2.7441610051431078</v>
      </c>
      <c r="Z3550">
        <v>-44.413116007176363</v>
      </c>
      <c r="AA3550">
        <v>1.2666993680930259</v>
      </c>
      <c r="AB3550">
        <v>1.3498178345299598</v>
      </c>
      <c r="AC3550">
        <v>15</v>
      </c>
      <c r="AD3550">
        <v>0</v>
      </c>
      <c r="AE3550">
        <v>0</v>
      </c>
      <c r="AF3550">
        <v>5</v>
      </c>
      <c r="AG3550">
        <v>157</v>
      </c>
      <c r="AH3550">
        <v>36</v>
      </c>
      <c r="AI3550">
        <v>167</v>
      </c>
      <c r="AJ3550">
        <v>0</v>
      </c>
      <c r="AK3550">
        <v>71</v>
      </c>
      <c r="AL3550">
        <v>20</v>
      </c>
    </row>
    <row r="3551" spans="1:38" x14ac:dyDescent="0.5">
      <c r="A3551">
        <v>14</v>
      </c>
      <c r="B3551">
        <v>1712</v>
      </c>
      <c r="C3551">
        <v>2018</v>
      </c>
      <c r="D3551">
        <v>99</v>
      </c>
      <c r="E3551">
        <v>99</v>
      </c>
      <c r="F3551">
        <v>99</v>
      </c>
      <c r="G3551">
        <v>99</v>
      </c>
      <c r="H3551">
        <v>99</v>
      </c>
      <c r="I3551">
        <v>99</v>
      </c>
      <c r="J3551">
        <v>999</v>
      </c>
      <c r="K3551">
        <v>99</v>
      </c>
      <c r="L3551">
        <v>99</v>
      </c>
      <c r="M3551">
        <v>99</v>
      </c>
      <c r="N3551">
        <v>99</v>
      </c>
      <c r="O3551">
        <v>11</v>
      </c>
      <c r="P3551">
        <v>1121</v>
      </c>
      <c r="Q3551">
        <v>10</v>
      </c>
      <c r="R3551">
        <v>135</v>
      </c>
      <c r="S3551">
        <v>135</v>
      </c>
      <c r="T3551">
        <v>15.577777777777779</v>
      </c>
      <c r="U3551">
        <v>60.014814814814827</v>
      </c>
      <c r="V3551">
        <v>94.555595682356241</v>
      </c>
      <c r="W3551">
        <v>87.274814814814746</v>
      </c>
      <c r="X3551">
        <v>13.834239426917257</v>
      </c>
      <c r="Y3551">
        <v>2.7270529071324368</v>
      </c>
      <c r="Z3551">
        <v>-40.326081560477306</v>
      </c>
      <c r="AA3551">
        <v>0.53920198106801931</v>
      </c>
      <c r="AB3551">
        <v>0.58586376729382339</v>
      </c>
      <c r="AC3551">
        <v>1</v>
      </c>
      <c r="AD3551">
        <v>0</v>
      </c>
      <c r="AE3551">
        <v>0</v>
      </c>
      <c r="AF3551">
        <v>1</v>
      </c>
      <c r="AG3551">
        <v>9</v>
      </c>
      <c r="AH3551">
        <v>3</v>
      </c>
      <c r="AI3551">
        <v>20</v>
      </c>
      <c r="AJ3551">
        <v>0</v>
      </c>
      <c r="AK3551">
        <v>5</v>
      </c>
      <c r="AL3551">
        <v>0</v>
      </c>
    </row>
    <row r="3552" spans="1:38" x14ac:dyDescent="0.5">
      <c r="A3552">
        <v>14</v>
      </c>
      <c r="B3552">
        <v>1713</v>
      </c>
      <c r="C3552">
        <v>2019</v>
      </c>
      <c r="D3552">
        <v>99</v>
      </c>
      <c r="E3552">
        <v>99</v>
      </c>
      <c r="F3552">
        <v>99</v>
      </c>
      <c r="G3552">
        <v>99</v>
      </c>
      <c r="H3552">
        <v>99</v>
      </c>
      <c r="I3552">
        <v>99</v>
      </c>
      <c r="J3552">
        <v>999</v>
      </c>
      <c r="K3552">
        <v>99</v>
      </c>
      <c r="L3552">
        <v>99</v>
      </c>
      <c r="M3552">
        <v>99</v>
      </c>
      <c r="N3552">
        <v>99</v>
      </c>
      <c r="O3552">
        <v>11</v>
      </c>
      <c r="P3552">
        <v>1121</v>
      </c>
      <c r="Q3552">
        <v>9</v>
      </c>
      <c r="R3552">
        <v>225</v>
      </c>
      <c r="S3552">
        <v>225</v>
      </c>
      <c r="T3552">
        <v>16.600000000000001</v>
      </c>
      <c r="U3552">
        <v>62.177777777777777</v>
      </c>
      <c r="V3552">
        <v>89.564945226917061</v>
      </c>
      <c r="W3552">
        <v>82.668444444444447</v>
      </c>
      <c r="X3552">
        <v>10.619559722105405</v>
      </c>
      <c r="Y3552">
        <v>2.4137466394603462</v>
      </c>
      <c r="Z3552">
        <v>-37.669219791251805</v>
      </c>
      <c r="AA3552">
        <v>1.1171797418073484</v>
      </c>
      <c r="AB3552">
        <v>1.1496181507996115</v>
      </c>
      <c r="AC3552">
        <v>3</v>
      </c>
      <c r="AD3552">
        <v>0</v>
      </c>
      <c r="AE3552">
        <v>0</v>
      </c>
      <c r="AF3552">
        <v>1</v>
      </c>
      <c r="AG3552">
        <v>15</v>
      </c>
      <c r="AH3552">
        <v>4</v>
      </c>
      <c r="AI3552">
        <v>54</v>
      </c>
      <c r="AJ3552">
        <v>0</v>
      </c>
      <c r="AK3552">
        <v>3</v>
      </c>
      <c r="AL3552">
        <v>2</v>
      </c>
    </row>
    <row r="3553" spans="1:38" x14ac:dyDescent="0.5">
      <c r="A3553">
        <v>14</v>
      </c>
      <c r="B3553">
        <v>1714</v>
      </c>
      <c r="C3553">
        <v>2020</v>
      </c>
      <c r="D3553">
        <v>99</v>
      </c>
      <c r="E3553">
        <v>99</v>
      </c>
      <c r="F3553">
        <v>99</v>
      </c>
      <c r="G3553">
        <v>99</v>
      </c>
      <c r="H3553">
        <v>99</v>
      </c>
      <c r="I3553">
        <v>99</v>
      </c>
      <c r="J3553">
        <v>999</v>
      </c>
      <c r="K3553">
        <v>99</v>
      </c>
      <c r="L3553">
        <v>99</v>
      </c>
      <c r="M3553">
        <v>99</v>
      </c>
      <c r="N3553">
        <v>99</v>
      </c>
      <c r="O3553">
        <v>11</v>
      </c>
      <c r="P3553">
        <v>1121</v>
      </c>
      <c r="Q3553">
        <v>9</v>
      </c>
      <c r="R3553">
        <v>247</v>
      </c>
      <c r="S3553">
        <v>247</v>
      </c>
      <c r="T3553">
        <v>16.635627530364378</v>
      </c>
      <c r="U3553">
        <v>62.076923076923087</v>
      </c>
      <c r="V3553">
        <v>84.771537979042051</v>
      </c>
      <c r="W3553">
        <v>78.244129554655856</v>
      </c>
      <c r="X3553">
        <v>13.178335950049489</v>
      </c>
      <c r="Y3553">
        <v>2.3990032187296517</v>
      </c>
      <c r="Z3553">
        <v>-40.737485037316851</v>
      </c>
      <c r="AA3553">
        <v>1.1830635118306352</v>
      </c>
      <c r="AB3553">
        <v>1.1205374228816267</v>
      </c>
      <c r="AC3553">
        <v>2</v>
      </c>
      <c r="AD3553">
        <v>0</v>
      </c>
      <c r="AE3553">
        <v>0</v>
      </c>
      <c r="AF3553">
        <v>0</v>
      </c>
      <c r="AG3553">
        <v>10</v>
      </c>
      <c r="AH3553">
        <v>4</v>
      </c>
      <c r="AI3553">
        <v>16</v>
      </c>
      <c r="AJ3553">
        <v>1</v>
      </c>
      <c r="AK3553">
        <v>6</v>
      </c>
      <c r="AL3553">
        <v>0</v>
      </c>
    </row>
    <row r="3554" spans="1:38" x14ac:dyDescent="0.5">
      <c r="A3554">
        <v>14</v>
      </c>
      <c r="B3554">
        <v>1715</v>
      </c>
      <c r="C3554">
        <v>2021</v>
      </c>
      <c r="D3554">
        <v>99</v>
      </c>
      <c r="E3554">
        <v>99</v>
      </c>
      <c r="F3554">
        <v>99</v>
      </c>
      <c r="G3554">
        <v>99</v>
      </c>
      <c r="H3554">
        <v>99</v>
      </c>
      <c r="I3554">
        <v>99</v>
      </c>
      <c r="J3554">
        <v>999</v>
      </c>
      <c r="K3554">
        <v>99</v>
      </c>
      <c r="L3554">
        <v>99</v>
      </c>
      <c r="M3554">
        <v>99</v>
      </c>
      <c r="N3554">
        <v>99</v>
      </c>
      <c r="O3554">
        <v>11</v>
      </c>
      <c r="P3554">
        <v>1121</v>
      </c>
      <c r="Q3554">
        <v>12</v>
      </c>
      <c r="R3554">
        <v>365</v>
      </c>
      <c r="S3554">
        <v>365</v>
      </c>
      <c r="T3554">
        <v>16.4986301369863</v>
      </c>
      <c r="U3554">
        <v>61.704109589041103</v>
      </c>
      <c r="V3554">
        <v>92.776621796108557</v>
      </c>
      <c r="W3554">
        <v>85.632821917808258</v>
      </c>
      <c r="X3554">
        <v>11.092042043479031</v>
      </c>
      <c r="Y3554">
        <v>2.3791582692586934</v>
      </c>
      <c r="Z3554">
        <v>-31.302608589375755</v>
      </c>
      <c r="AA3554">
        <v>1.3882549825041837</v>
      </c>
      <c r="AB3554">
        <v>1.4010193202014685</v>
      </c>
      <c r="AC3554">
        <v>1</v>
      </c>
      <c r="AD3554">
        <v>0</v>
      </c>
      <c r="AE3554">
        <v>0</v>
      </c>
      <c r="AF3554">
        <v>1</v>
      </c>
      <c r="AG3554">
        <v>13</v>
      </c>
      <c r="AH3554">
        <v>6</v>
      </c>
      <c r="AI3554">
        <v>42</v>
      </c>
      <c r="AJ3554">
        <v>0</v>
      </c>
      <c r="AK3554">
        <v>2</v>
      </c>
      <c r="AL3554">
        <v>0</v>
      </c>
    </row>
    <row r="3555" spans="1:38" x14ac:dyDescent="0.5">
      <c r="A3555">
        <v>14</v>
      </c>
      <c r="B3555">
        <v>1716</v>
      </c>
      <c r="C3555">
        <v>2022</v>
      </c>
      <c r="D3555">
        <v>99</v>
      </c>
      <c r="E3555">
        <v>99</v>
      </c>
      <c r="F3555">
        <v>99</v>
      </c>
      <c r="G3555">
        <v>99</v>
      </c>
      <c r="H3555">
        <v>99</v>
      </c>
      <c r="I3555">
        <v>99</v>
      </c>
      <c r="J3555">
        <v>999</v>
      </c>
      <c r="K3555">
        <v>99</v>
      </c>
      <c r="L3555">
        <v>99</v>
      </c>
      <c r="M3555">
        <v>99</v>
      </c>
      <c r="N3555">
        <v>99</v>
      </c>
      <c r="O3555">
        <v>11</v>
      </c>
      <c r="P3555">
        <v>1121</v>
      </c>
      <c r="Q3555">
        <v>12</v>
      </c>
      <c r="R3555">
        <v>612</v>
      </c>
      <c r="S3555">
        <v>612</v>
      </c>
      <c r="T3555">
        <v>16.725490196078436</v>
      </c>
      <c r="U3555">
        <v>62.140522875816977</v>
      </c>
      <c r="V3555">
        <v>89.992104461864258</v>
      </c>
      <c r="W3555">
        <v>83.062712418300634</v>
      </c>
      <c r="X3555">
        <v>10.653759462368628</v>
      </c>
      <c r="Y3555">
        <v>1.9071224571250871</v>
      </c>
      <c r="Z3555">
        <v>-30.201084184490739</v>
      </c>
      <c r="AA3555">
        <v>2.1246311404270086</v>
      </c>
      <c r="AB3555">
        <v>2.0578490422631077</v>
      </c>
      <c r="AC3555">
        <v>3</v>
      </c>
      <c r="AD3555">
        <v>0</v>
      </c>
      <c r="AE3555">
        <v>0</v>
      </c>
      <c r="AF3555">
        <v>0</v>
      </c>
      <c r="AG3555">
        <v>12</v>
      </c>
      <c r="AH3555">
        <v>11</v>
      </c>
      <c r="AI3555">
        <v>78</v>
      </c>
      <c r="AJ3555">
        <v>0</v>
      </c>
      <c r="AK3555">
        <v>5</v>
      </c>
      <c r="AL3555">
        <v>0</v>
      </c>
    </row>
    <row r="3556" spans="1:38" x14ac:dyDescent="0.5">
      <c r="A3556">
        <v>14</v>
      </c>
      <c r="B3556">
        <v>1717</v>
      </c>
      <c r="C3556">
        <v>2012</v>
      </c>
      <c r="D3556">
        <v>99</v>
      </c>
      <c r="E3556">
        <v>99</v>
      </c>
      <c r="F3556">
        <v>99</v>
      </c>
      <c r="G3556">
        <v>99</v>
      </c>
      <c r="H3556">
        <v>99</v>
      </c>
      <c r="I3556">
        <v>99</v>
      </c>
      <c r="J3556">
        <v>999</v>
      </c>
      <c r="K3556">
        <v>99</v>
      </c>
      <c r="L3556">
        <v>99</v>
      </c>
      <c r="M3556">
        <v>99</v>
      </c>
      <c r="N3556">
        <v>99</v>
      </c>
      <c r="O3556">
        <v>11</v>
      </c>
      <c r="P3556">
        <v>1122</v>
      </c>
      <c r="R3556">
        <v>0</v>
      </c>
    </row>
    <row r="3557" spans="1:38" x14ac:dyDescent="0.5">
      <c r="A3557">
        <v>14</v>
      </c>
      <c r="B3557">
        <v>1718</v>
      </c>
      <c r="C3557">
        <v>2013</v>
      </c>
      <c r="D3557">
        <v>99</v>
      </c>
      <c r="E3557">
        <v>99</v>
      </c>
      <c r="F3557">
        <v>99</v>
      </c>
      <c r="G3557">
        <v>99</v>
      </c>
      <c r="H3557">
        <v>99</v>
      </c>
      <c r="I3557">
        <v>99</v>
      </c>
      <c r="J3557">
        <v>999</v>
      </c>
      <c r="K3557">
        <v>99</v>
      </c>
      <c r="L3557">
        <v>99</v>
      </c>
      <c r="M3557">
        <v>99</v>
      </c>
      <c r="N3557">
        <v>99</v>
      </c>
      <c r="O3557">
        <v>11</v>
      </c>
      <c r="P3557">
        <v>1122</v>
      </c>
      <c r="R3557">
        <v>0</v>
      </c>
    </row>
    <row r="3558" spans="1:38" x14ac:dyDescent="0.5">
      <c r="A3558">
        <v>14</v>
      </c>
      <c r="B3558">
        <v>1719</v>
      </c>
      <c r="C3558">
        <v>2014</v>
      </c>
      <c r="D3558">
        <v>99</v>
      </c>
      <c r="E3558">
        <v>99</v>
      </c>
      <c r="F3558">
        <v>99</v>
      </c>
      <c r="G3558">
        <v>99</v>
      </c>
      <c r="H3558">
        <v>99</v>
      </c>
      <c r="I3558">
        <v>99</v>
      </c>
      <c r="J3558">
        <v>999</v>
      </c>
      <c r="K3558">
        <v>99</v>
      </c>
      <c r="L3558">
        <v>99</v>
      </c>
      <c r="M3558">
        <v>99</v>
      </c>
      <c r="N3558">
        <v>99</v>
      </c>
      <c r="O3558">
        <v>11</v>
      </c>
      <c r="P3558">
        <v>1122</v>
      </c>
      <c r="R3558">
        <v>0</v>
      </c>
    </row>
    <row r="3559" spans="1:38" x14ac:dyDescent="0.5">
      <c r="A3559">
        <v>14</v>
      </c>
      <c r="B3559">
        <v>1720</v>
      </c>
      <c r="C3559">
        <v>2015</v>
      </c>
      <c r="D3559">
        <v>99</v>
      </c>
      <c r="E3559">
        <v>99</v>
      </c>
      <c r="F3559">
        <v>99</v>
      </c>
      <c r="G3559">
        <v>99</v>
      </c>
      <c r="H3559">
        <v>99</v>
      </c>
      <c r="I3559">
        <v>99</v>
      </c>
      <c r="J3559">
        <v>999</v>
      </c>
      <c r="K3559">
        <v>99</v>
      </c>
      <c r="L3559">
        <v>99</v>
      </c>
      <c r="M3559">
        <v>99</v>
      </c>
      <c r="N3559">
        <v>99</v>
      </c>
      <c r="O3559">
        <v>11</v>
      </c>
      <c r="P3559">
        <v>1122</v>
      </c>
      <c r="Q3559">
        <v>6</v>
      </c>
      <c r="R3559">
        <v>988</v>
      </c>
      <c r="S3559">
        <v>988</v>
      </c>
      <c r="T3559">
        <v>15.852226720647776</v>
      </c>
      <c r="U3559">
        <v>60.542510121457489</v>
      </c>
      <c r="V3559">
        <v>88.11885639592775</v>
      </c>
      <c r="W3559">
        <v>81.333704453441314</v>
      </c>
      <c r="X3559">
        <v>9.5608591652333246</v>
      </c>
      <c r="Y3559">
        <v>2.6482777565445752</v>
      </c>
      <c r="Z3559">
        <v>-33.556422568842507</v>
      </c>
      <c r="AA3559">
        <v>2.6033569602909017</v>
      </c>
      <c r="AB3559">
        <v>2.6237581768681735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17</v>
      </c>
      <c r="AL3559">
        <v>0</v>
      </c>
    </row>
    <row r="3560" spans="1:38" x14ac:dyDescent="0.5">
      <c r="A3560">
        <v>14</v>
      </c>
      <c r="B3560">
        <v>1721</v>
      </c>
      <c r="C3560">
        <v>2016</v>
      </c>
      <c r="D3560">
        <v>99</v>
      </c>
      <c r="E3560">
        <v>99</v>
      </c>
      <c r="F3560">
        <v>99</v>
      </c>
      <c r="G3560">
        <v>99</v>
      </c>
      <c r="H3560">
        <v>99</v>
      </c>
      <c r="I3560">
        <v>99</v>
      </c>
      <c r="J3560">
        <v>999</v>
      </c>
      <c r="K3560">
        <v>99</v>
      </c>
      <c r="L3560">
        <v>99</v>
      </c>
      <c r="M3560">
        <v>99</v>
      </c>
      <c r="N3560">
        <v>99</v>
      </c>
      <c r="O3560">
        <v>11</v>
      </c>
      <c r="P3560">
        <v>1122</v>
      </c>
      <c r="Q3560">
        <v>5</v>
      </c>
      <c r="R3560">
        <v>1162</v>
      </c>
      <c r="S3560">
        <v>1162</v>
      </c>
      <c r="T3560">
        <v>15.603270223752155</v>
      </c>
      <c r="U3560">
        <v>59.779690189328754</v>
      </c>
      <c r="V3560">
        <v>91.303614084879996</v>
      </c>
      <c r="W3560">
        <v>84.273235800344253</v>
      </c>
      <c r="X3560">
        <v>11.169944367434482</v>
      </c>
      <c r="Y3560">
        <v>2.4140296847427218</v>
      </c>
      <c r="Z3560">
        <v>-8.150080659696787</v>
      </c>
      <c r="AA3560">
        <v>2.4778232685090407</v>
      </c>
      <c r="AB3560">
        <v>2.5632550128230158</v>
      </c>
      <c r="AC3560">
        <v>31</v>
      </c>
      <c r="AD3560">
        <v>0</v>
      </c>
      <c r="AE3560">
        <v>0</v>
      </c>
      <c r="AF3560">
        <v>5</v>
      </c>
      <c r="AG3560">
        <v>26</v>
      </c>
      <c r="AH3560">
        <v>27</v>
      </c>
      <c r="AI3560">
        <v>146</v>
      </c>
      <c r="AJ3560">
        <v>0</v>
      </c>
      <c r="AK3560">
        <v>102</v>
      </c>
      <c r="AL3560">
        <v>68</v>
      </c>
    </row>
    <row r="3561" spans="1:38" x14ac:dyDescent="0.5">
      <c r="A3561">
        <v>14</v>
      </c>
      <c r="B3561">
        <v>1722</v>
      </c>
      <c r="C3561">
        <v>2017</v>
      </c>
      <c r="D3561">
        <v>99</v>
      </c>
      <c r="E3561">
        <v>99</v>
      </c>
      <c r="F3561">
        <v>99</v>
      </c>
      <c r="G3561">
        <v>99</v>
      </c>
      <c r="H3561">
        <v>99</v>
      </c>
      <c r="I3561">
        <v>99</v>
      </c>
      <c r="J3561">
        <v>999</v>
      </c>
      <c r="K3561">
        <v>99</v>
      </c>
      <c r="L3561">
        <v>99</v>
      </c>
      <c r="M3561">
        <v>99</v>
      </c>
      <c r="N3561">
        <v>99</v>
      </c>
      <c r="O3561">
        <v>11</v>
      </c>
      <c r="P3561">
        <v>1122</v>
      </c>
      <c r="Q3561">
        <v>4</v>
      </c>
      <c r="R3561">
        <v>379</v>
      </c>
      <c r="S3561">
        <v>379</v>
      </c>
      <c r="T3561">
        <v>15.38522427440634</v>
      </c>
      <c r="U3561">
        <v>59.488126649076563</v>
      </c>
      <c r="V3561">
        <v>88.27787100112343</v>
      </c>
      <c r="W3561">
        <v>81.480474934036977</v>
      </c>
      <c r="X3561">
        <v>10.370520365459932</v>
      </c>
      <c r="Y3561">
        <v>2.339686609328278</v>
      </c>
      <c r="Z3561">
        <v>-40.29143957615679</v>
      </c>
      <c r="AA3561">
        <v>1.0935741697204029</v>
      </c>
      <c r="AB3561">
        <v>1.0916777630509444</v>
      </c>
      <c r="AC3561">
        <v>13</v>
      </c>
      <c r="AD3561">
        <v>0</v>
      </c>
      <c r="AE3561">
        <v>0</v>
      </c>
      <c r="AF3561">
        <v>2</v>
      </c>
      <c r="AG3561">
        <v>4</v>
      </c>
      <c r="AH3561">
        <v>13</v>
      </c>
      <c r="AI3561">
        <v>132</v>
      </c>
      <c r="AJ3561">
        <v>0</v>
      </c>
      <c r="AK3561">
        <v>71</v>
      </c>
      <c r="AL3561">
        <v>25</v>
      </c>
    </row>
    <row r="3562" spans="1:38" x14ac:dyDescent="0.5">
      <c r="A3562">
        <v>14</v>
      </c>
      <c r="B3562">
        <v>1723</v>
      </c>
      <c r="C3562">
        <v>2018</v>
      </c>
      <c r="D3562">
        <v>99</v>
      </c>
      <c r="E3562">
        <v>99</v>
      </c>
      <c r="F3562">
        <v>99</v>
      </c>
      <c r="G3562">
        <v>99</v>
      </c>
      <c r="H3562">
        <v>99</v>
      </c>
      <c r="I3562">
        <v>99</v>
      </c>
      <c r="J3562">
        <v>999</v>
      </c>
      <c r="K3562">
        <v>99</v>
      </c>
      <c r="L3562">
        <v>99</v>
      </c>
      <c r="M3562">
        <v>99</v>
      </c>
      <c r="N3562">
        <v>99</v>
      </c>
      <c r="O3562">
        <v>11</v>
      </c>
      <c r="P3562">
        <v>1122</v>
      </c>
      <c r="Q3562">
        <v>1</v>
      </c>
      <c r="R3562">
        <v>1</v>
      </c>
      <c r="S3562">
        <v>1</v>
      </c>
      <c r="T3562">
        <v>14</v>
      </c>
      <c r="U3562">
        <v>59</v>
      </c>
      <c r="V3562">
        <v>89.27410617551466</v>
      </c>
      <c r="W3562">
        <v>82.4</v>
      </c>
      <c r="X3562">
        <v>0</v>
      </c>
      <c r="Y3562">
        <v>0</v>
      </c>
      <c r="AA3562">
        <v>3.9940887486519961E-3</v>
      </c>
      <c r="AB3562">
        <v>4.0973319208809193E-3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</row>
    <row r="3563" spans="1:38" x14ac:dyDescent="0.5">
      <c r="A3563">
        <v>14</v>
      </c>
      <c r="B3563">
        <v>1724</v>
      </c>
      <c r="C3563">
        <v>2019</v>
      </c>
      <c r="D3563">
        <v>99</v>
      </c>
      <c r="E3563">
        <v>99</v>
      </c>
      <c r="F3563">
        <v>99</v>
      </c>
      <c r="G3563">
        <v>99</v>
      </c>
      <c r="H3563">
        <v>99</v>
      </c>
      <c r="I3563">
        <v>99</v>
      </c>
      <c r="J3563">
        <v>999</v>
      </c>
      <c r="K3563">
        <v>99</v>
      </c>
      <c r="L3563">
        <v>99</v>
      </c>
      <c r="M3563">
        <v>99</v>
      </c>
      <c r="N3563">
        <v>99</v>
      </c>
      <c r="O3563">
        <v>11</v>
      </c>
      <c r="P3563">
        <v>1122</v>
      </c>
      <c r="R3563">
        <v>0</v>
      </c>
    </row>
    <row r="3564" spans="1:38" x14ac:dyDescent="0.5">
      <c r="A3564">
        <v>14</v>
      </c>
      <c r="B3564">
        <v>1725</v>
      </c>
      <c r="C3564">
        <v>2020</v>
      </c>
      <c r="D3564">
        <v>99</v>
      </c>
      <c r="E3564">
        <v>99</v>
      </c>
      <c r="F3564">
        <v>99</v>
      </c>
      <c r="G3564">
        <v>99</v>
      </c>
      <c r="H3564">
        <v>99</v>
      </c>
      <c r="I3564">
        <v>99</v>
      </c>
      <c r="J3564">
        <v>999</v>
      </c>
      <c r="K3564">
        <v>99</v>
      </c>
      <c r="L3564">
        <v>99</v>
      </c>
      <c r="M3564">
        <v>99</v>
      </c>
      <c r="N3564">
        <v>99</v>
      </c>
      <c r="O3564">
        <v>11</v>
      </c>
      <c r="P3564">
        <v>1122</v>
      </c>
      <c r="Q3564">
        <v>1</v>
      </c>
      <c r="R3564">
        <v>5</v>
      </c>
      <c r="S3564">
        <v>5</v>
      </c>
      <c r="T3564">
        <v>15.2</v>
      </c>
      <c r="U3564">
        <v>57.8</v>
      </c>
      <c r="V3564">
        <v>81.863488624051996</v>
      </c>
      <c r="W3564">
        <v>75.56</v>
      </c>
      <c r="X3564">
        <v>7.0831066630398158</v>
      </c>
      <c r="Y3564">
        <v>2.3151673805581714</v>
      </c>
      <c r="Z3564">
        <v>-77.738450182988018</v>
      </c>
      <c r="AA3564">
        <v>2.394865408564039E-2</v>
      </c>
      <c r="AB3564">
        <v>2.1904815632825671E-2</v>
      </c>
      <c r="AC3564">
        <v>0</v>
      </c>
      <c r="AD3564">
        <v>0</v>
      </c>
      <c r="AE3564">
        <v>0</v>
      </c>
      <c r="AF3564">
        <v>0</v>
      </c>
      <c r="AG3564">
        <v>1</v>
      </c>
      <c r="AH3564">
        <v>0</v>
      </c>
      <c r="AI3564">
        <v>0</v>
      </c>
      <c r="AJ3564">
        <v>0</v>
      </c>
      <c r="AK3564">
        <v>0</v>
      </c>
      <c r="AL3564">
        <v>0</v>
      </c>
    </row>
    <row r="3565" spans="1:38" x14ac:dyDescent="0.5">
      <c r="A3565">
        <v>14</v>
      </c>
      <c r="B3565">
        <v>1726</v>
      </c>
      <c r="C3565">
        <v>2021</v>
      </c>
      <c r="D3565">
        <v>99</v>
      </c>
      <c r="E3565">
        <v>99</v>
      </c>
      <c r="F3565">
        <v>99</v>
      </c>
      <c r="G3565">
        <v>99</v>
      </c>
      <c r="H3565">
        <v>99</v>
      </c>
      <c r="I3565">
        <v>99</v>
      </c>
      <c r="J3565">
        <v>999</v>
      </c>
      <c r="K3565">
        <v>99</v>
      </c>
      <c r="L3565">
        <v>99</v>
      </c>
      <c r="M3565">
        <v>99</v>
      </c>
      <c r="N3565">
        <v>99</v>
      </c>
      <c r="O3565">
        <v>11</v>
      </c>
      <c r="P3565">
        <v>1122</v>
      </c>
      <c r="R3565">
        <v>0</v>
      </c>
    </row>
    <row r="3566" spans="1:38" x14ac:dyDescent="0.5">
      <c r="A3566">
        <v>14</v>
      </c>
      <c r="B3566">
        <v>1727</v>
      </c>
      <c r="C3566">
        <v>2022</v>
      </c>
      <c r="D3566">
        <v>99</v>
      </c>
      <c r="E3566">
        <v>99</v>
      </c>
      <c r="F3566">
        <v>99</v>
      </c>
      <c r="G3566">
        <v>99</v>
      </c>
      <c r="H3566">
        <v>99</v>
      </c>
      <c r="I3566">
        <v>99</v>
      </c>
      <c r="J3566">
        <v>999</v>
      </c>
      <c r="K3566">
        <v>99</v>
      </c>
      <c r="L3566">
        <v>99</v>
      </c>
      <c r="M3566">
        <v>99</v>
      </c>
      <c r="N3566">
        <v>99</v>
      </c>
      <c r="O3566">
        <v>11</v>
      </c>
      <c r="P3566">
        <v>1122</v>
      </c>
      <c r="Q3566">
        <v>2</v>
      </c>
      <c r="R3566">
        <v>19</v>
      </c>
      <c r="S3566">
        <v>19</v>
      </c>
      <c r="T3566">
        <v>15.57894736842105</v>
      </c>
      <c r="U3566">
        <v>60.105263157894761</v>
      </c>
      <c r="V3566">
        <v>97.274334264697501</v>
      </c>
      <c r="W3566">
        <v>89.784210526315803</v>
      </c>
      <c r="X3566">
        <v>12.501968820019256</v>
      </c>
      <c r="Y3566">
        <v>1.4830529266950987</v>
      </c>
      <c r="Z3566">
        <v>-49.497033623995584</v>
      </c>
      <c r="AA3566">
        <v>6.596077069953131E-2</v>
      </c>
      <c r="AB3566">
        <v>6.9057293138947262E-2</v>
      </c>
      <c r="AC3566">
        <v>0</v>
      </c>
      <c r="AD3566">
        <v>0</v>
      </c>
      <c r="AE3566">
        <v>0</v>
      </c>
      <c r="AF3566">
        <v>0</v>
      </c>
      <c r="AG3566">
        <v>7</v>
      </c>
      <c r="AH3566">
        <v>0</v>
      </c>
      <c r="AI3566">
        <v>3</v>
      </c>
      <c r="AJ3566">
        <v>0</v>
      </c>
      <c r="AK3566">
        <v>0</v>
      </c>
      <c r="AL3566">
        <v>0</v>
      </c>
    </row>
    <row r="3567" spans="1:38" x14ac:dyDescent="0.5">
      <c r="A3567">
        <v>14</v>
      </c>
      <c r="B3567">
        <v>1728</v>
      </c>
      <c r="C3567">
        <v>2012</v>
      </c>
      <c r="D3567">
        <v>99</v>
      </c>
      <c r="E3567">
        <v>99</v>
      </c>
      <c r="F3567">
        <v>99</v>
      </c>
      <c r="G3567">
        <v>99</v>
      </c>
      <c r="H3567">
        <v>99</v>
      </c>
      <c r="I3567">
        <v>99</v>
      </c>
      <c r="J3567">
        <v>999</v>
      </c>
      <c r="K3567">
        <v>99</v>
      </c>
      <c r="L3567">
        <v>99</v>
      </c>
      <c r="M3567">
        <v>99</v>
      </c>
      <c r="N3567">
        <v>99</v>
      </c>
      <c r="O3567">
        <v>11</v>
      </c>
      <c r="P3567">
        <v>1124</v>
      </c>
      <c r="R3567">
        <v>0</v>
      </c>
    </row>
    <row r="3568" spans="1:38" x14ac:dyDescent="0.5">
      <c r="A3568">
        <v>14</v>
      </c>
      <c r="B3568">
        <v>1729</v>
      </c>
      <c r="C3568">
        <v>2013</v>
      </c>
      <c r="D3568">
        <v>99</v>
      </c>
      <c r="E3568">
        <v>99</v>
      </c>
      <c r="F3568">
        <v>99</v>
      </c>
      <c r="G3568">
        <v>99</v>
      </c>
      <c r="H3568">
        <v>99</v>
      </c>
      <c r="I3568">
        <v>99</v>
      </c>
      <c r="J3568">
        <v>999</v>
      </c>
      <c r="K3568">
        <v>99</v>
      </c>
      <c r="L3568">
        <v>99</v>
      </c>
      <c r="M3568">
        <v>99</v>
      </c>
      <c r="N3568">
        <v>99</v>
      </c>
      <c r="O3568">
        <v>11</v>
      </c>
      <c r="P3568">
        <v>1124</v>
      </c>
      <c r="R3568">
        <v>0</v>
      </c>
    </row>
    <row r="3569" spans="1:38" x14ac:dyDescent="0.5">
      <c r="A3569">
        <v>14</v>
      </c>
      <c r="B3569">
        <v>1730</v>
      </c>
      <c r="C3569">
        <v>2014</v>
      </c>
      <c r="D3569">
        <v>99</v>
      </c>
      <c r="E3569">
        <v>99</v>
      </c>
      <c r="F3569">
        <v>99</v>
      </c>
      <c r="G3569">
        <v>99</v>
      </c>
      <c r="H3569">
        <v>99</v>
      </c>
      <c r="I3569">
        <v>99</v>
      </c>
      <c r="J3569">
        <v>999</v>
      </c>
      <c r="K3569">
        <v>99</v>
      </c>
      <c r="L3569">
        <v>99</v>
      </c>
      <c r="M3569">
        <v>99</v>
      </c>
      <c r="N3569">
        <v>99</v>
      </c>
      <c r="O3569">
        <v>11</v>
      </c>
      <c r="P3569">
        <v>1124</v>
      </c>
      <c r="Q3569">
        <v>1</v>
      </c>
      <c r="R3569">
        <v>23</v>
      </c>
      <c r="S3569">
        <v>23</v>
      </c>
      <c r="T3569">
        <v>15.695652173913045</v>
      </c>
      <c r="U3569">
        <v>60</v>
      </c>
      <c r="V3569">
        <v>87.898629233595557</v>
      </c>
      <c r="W3569">
        <v>81.130434782608702</v>
      </c>
      <c r="X3569">
        <v>11.863148448675584</v>
      </c>
      <c r="Y3569">
        <v>2.4847360108225303</v>
      </c>
      <c r="Z3569">
        <v>-7.8322486390519312</v>
      </c>
      <c r="AA3569">
        <v>0.2163891240944586</v>
      </c>
      <c r="AB3569">
        <v>0.22730470341669673</v>
      </c>
    </row>
    <row r="3570" spans="1:38" x14ac:dyDescent="0.5">
      <c r="A3570">
        <v>14</v>
      </c>
      <c r="B3570">
        <v>1731</v>
      </c>
      <c r="C3570">
        <v>2015</v>
      </c>
      <c r="D3570">
        <v>99</v>
      </c>
      <c r="E3570">
        <v>99</v>
      </c>
      <c r="F3570">
        <v>99</v>
      </c>
      <c r="G3570">
        <v>99</v>
      </c>
      <c r="H3570">
        <v>99</v>
      </c>
      <c r="I3570">
        <v>99</v>
      </c>
      <c r="J3570">
        <v>999</v>
      </c>
      <c r="K3570">
        <v>99</v>
      </c>
      <c r="L3570">
        <v>99</v>
      </c>
      <c r="M3570">
        <v>99</v>
      </c>
      <c r="N3570">
        <v>99</v>
      </c>
      <c r="O3570">
        <v>11</v>
      </c>
      <c r="P3570">
        <v>1124</v>
      </c>
      <c r="Q3570">
        <v>1</v>
      </c>
      <c r="R3570">
        <v>14</v>
      </c>
      <c r="S3570">
        <v>14</v>
      </c>
      <c r="T3570">
        <v>15.714285714285712</v>
      </c>
      <c r="U3570">
        <v>59.428571428571438</v>
      </c>
      <c r="V3570">
        <v>94.36619718309862</v>
      </c>
      <c r="W3570">
        <v>87.09999999999998</v>
      </c>
      <c r="X3570">
        <v>9.5750419618627944</v>
      </c>
      <c r="Y3570">
        <v>2.2269224668742873</v>
      </c>
      <c r="Z3570">
        <v>18.658699774978977</v>
      </c>
      <c r="AA3570">
        <v>3.6889673526389298E-2</v>
      </c>
      <c r="AB3570">
        <v>3.981461292288168E-2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</row>
    <row r="3571" spans="1:38" x14ac:dyDescent="0.5">
      <c r="A3571">
        <v>14</v>
      </c>
      <c r="B3571">
        <v>1732</v>
      </c>
      <c r="C3571">
        <v>2016</v>
      </c>
      <c r="D3571">
        <v>99</v>
      </c>
      <c r="E3571">
        <v>99</v>
      </c>
      <c r="F3571">
        <v>99</v>
      </c>
      <c r="G3571">
        <v>99</v>
      </c>
      <c r="H3571">
        <v>99</v>
      </c>
      <c r="I3571">
        <v>99</v>
      </c>
      <c r="J3571">
        <v>999</v>
      </c>
      <c r="K3571">
        <v>99</v>
      </c>
      <c r="L3571">
        <v>99</v>
      </c>
      <c r="M3571">
        <v>99</v>
      </c>
      <c r="N3571">
        <v>99</v>
      </c>
      <c r="O3571">
        <v>11</v>
      </c>
      <c r="P3571">
        <v>1124</v>
      </c>
      <c r="Q3571">
        <v>3</v>
      </c>
      <c r="R3571">
        <v>20</v>
      </c>
      <c r="S3571">
        <v>20</v>
      </c>
      <c r="T3571">
        <v>15.35</v>
      </c>
      <c r="U3571">
        <v>59.35</v>
      </c>
      <c r="V3571">
        <v>95.222101841820148</v>
      </c>
      <c r="W3571">
        <v>87.89</v>
      </c>
      <c r="X3571">
        <v>11.083135837839317</v>
      </c>
      <c r="Y3571">
        <v>2.3296995514443797</v>
      </c>
      <c r="Z3571">
        <v>-6.6865794694433935</v>
      </c>
      <c r="AA3571">
        <v>4.2647560559535995E-2</v>
      </c>
      <c r="AB3571">
        <v>4.6011403174252841E-2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3</v>
      </c>
      <c r="AJ3571">
        <v>0</v>
      </c>
      <c r="AK3571">
        <v>1</v>
      </c>
      <c r="AL3571">
        <v>0</v>
      </c>
    </row>
    <row r="3572" spans="1:38" x14ac:dyDescent="0.5">
      <c r="A3572">
        <v>14</v>
      </c>
      <c r="B3572">
        <v>1733</v>
      </c>
      <c r="C3572">
        <v>2017</v>
      </c>
      <c r="D3572">
        <v>99</v>
      </c>
      <c r="E3572">
        <v>99</v>
      </c>
      <c r="F3572">
        <v>99</v>
      </c>
      <c r="G3572">
        <v>99</v>
      </c>
      <c r="H3572">
        <v>99</v>
      </c>
      <c r="I3572">
        <v>99</v>
      </c>
      <c r="J3572">
        <v>999</v>
      </c>
      <c r="K3572">
        <v>99</v>
      </c>
      <c r="L3572">
        <v>99</v>
      </c>
      <c r="M3572">
        <v>99</v>
      </c>
      <c r="N3572">
        <v>99</v>
      </c>
      <c r="O3572">
        <v>11</v>
      </c>
      <c r="P3572">
        <v>1124</v>
      </c>
      <c r="Q3572">
        <v>3</v>
      </c>
      <c r="R3572">
        <v>10</v>
      </c>
      <c r="S3572">
        <v>10</v>
      </c>
      <c r="T3572">
        <v>14</v>
      </c>
      <c r="U3572">
        <v>57</v>
      </c>
      <c r="V3572">
        <v>98.071505958829903</v>
      </c>
      <c r="W3572">
        <v>90.52</v>
      </c>
      <c r="X3572">
        <v>17.719413082830933</v>
      </c>
      <c r="Y3572">
        <v>3.2863353450309964</v>
      </c>
      <c r="Z3572">
        <v>10.664251770414063</v>
      </c>
      <c r="AA3572">
        <v>2.885419972877051E-2</v>
      </c>
      <c r="AB3572">
        <v>3.1999725110624759E-2</v>
      </c>
      <c r="AC3572">
        <v>1</v>
      </c>
      <c r="AD3572">
        <v>0</v>
      </c>
      <c r="AE3572">
        <v>0</v>
      </c>
      <c r="AF3572">
        <v>1</v>
      </c>
      <c r="AG3572">
        <v>3</v>
      </c>
      <c r="AH3572">
        <v>1</v>
      </c>
      <c r="AI3572">
        <v>2</v>
      </c>
      <c r="AJ3572">
        <v>0</v>
      </c>
      <c r="AK3572">
        <v>2</v>
      </c>
      <c r="AL3572">
        <v>0</v>
      </c>
    </row>
    <row r="3573" spans="1:38" x14ac:dyDescent="0.5">
      <c r="A3573">
        <v>14</v>
      </c>
      <c r="B3573">
        <v>1734</v>
      </c>
      <c r="C3573">
        <v>2018</v>
      </c>
      <c r="D3573">
        <v>99</v>
      </c>
      <c r="E3573">
        <v>99</v>
      </c>
      <c r="F3573">
        <v>99</v>
      </c>
      <c r="G3573">
        <v>99</v>
      </c>
      <c r="H3573">
        <v>99</v>
      </c>
      <c r="I3573">
        <v>99</v>
      </c>
      <c r="J3573">
        <v>999</v>
      </c>
      <c r="K3573">
        <v>99</v>
      </c>
      <c r="L3573">
        <v>99</v>
      </c>
      <c r="M3573">
        <v>99</v>
      </c>
      <c r="N3573">
        <v>99</v>
      </c>
      <c r="O3573">
        <v>11</v>
      </c>
      <c r="P3573">
        <v>1124</v>
      </c>
      <c r="Q3573">
        <v>4</v>
      </c>
      <c r="R3573">
        <v>20</v>
      </c>
      <c r="S3573">
        <v>20</v>
      </c>
      <c r="T3573">
        <v>15.2</v>
      </c>
      <c r="U3573">
        <v>59.2</v>
      </c>
      <c r="V3573">
        <v>96.858071505958819</v>
      </c>
      <c r="W3573">
        <v>89.4</v>
      </c>
      <c r="X3573">
        <v>14.495689014324173</v>
      </c>
      <c r="Y3573">
        <v>2.4207436873820112</v>
      </c>
      <c r="Z3573">
        <v>-50.683453365516478</v>
      </c>
      <c r="AA3573">
        <v>7.9881774973039915E-2</v>
      </c>
      <c r="AB3573">
        <v>8.8908124690959767E-2</v>
      </c>
      <c r="AC3573">
        <v>0</v>
      </c>
      <c r="AD3573">
        <v>0</v>
      </c>
      <c r="AE3573">
        <v>0</v>
      </c>
      <c r="AF3573">
        <v>0</v>
      </c>
      <c r="AG3573">
        <v>3</v>
      </c>
      <c r="AH3573">
        <v>0</v>
      </c>
      <c r="AI3573">
        <v>1</v>
      </c>
      <c r="AJ3573">
        <v>0</v>
      </c>
      <c r="AK3573">
        <v>0</v>
      </c>
      <c r="AL3573">
        <v>0</v>
      </c>
    </row>
    <row r="3574" spans="1:38" x14ac:dyDescent="0.5">
      <c r="A3574">
        <v>14</v>
      </c>
      <c r="B3574">
        <v>1735</v>
      </c>
      <c r="C3574">
        <v>2019</v>
      </c>
      <c r="D3574">
        <v>99</v>
      </c>
      <c r="E3574">
        <v>99</v>
      </c>
      <c r="F3574">
        <v>99</v>
      </c>
      <c r="G3574">
        <v>99</v>
      </c>
      <c r="H3574">
        <v>99</v>
      </c>
      <c r="I3574">
        <v>99</v>
      </c>
      <c r="J3574">
        <v>999</v>
      </c>
      <c r="K3574">
        <v>99</v>
      </c>
      <c r="L3574">
        <v>99</v>
      </c>
      <c r="M3574">
        <v>99</v>
      </c>
      <c r="N3574">
        <v>99</v>
      </c>
      <c r="O3574">
        <v>11</v>
      </c>
      <c r="P3574">
        <v>1124</v>
      </c>
      <c r="Q3574">
        <v>4</v>
      </c>
      <c r="R3574">
        <v>11</v>
      </c>
      <c r="S3574">
        <v>11</v>
      </c>
      <c r="T3574">
        <v>15.636363636363638</v>
      </c>
      <c r="U3574">
        <v>60.454545454545446</v>
      </c>
      <c r="V3574">
        <v>91.943267999606022</v>
      </c>
      <c r="W3574">
        <v>84.863636363636346</v>
      </c>
      <c r="X3574">
        <v>10.538955677715876</v>
      </c>
      <c r="Y3574">
        <v>3.0855568633594701</v>
      </c>
      <c r="Z3574">
        <v>-3.2759435881638184</v>
      </c>
      <c r="AA3574">
        <v>5.4617676266137047E-2</v>
      </c>
      <c r="AB3574">
        <v>5.7695992762060909E-2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1</v>
      </c>
      <c r="AJ3574">
        <v>0</v>
      </c>
      <c r="AK3574">
        <v>0</v>
      </c>
      <c r="AL3574">
        <v>0</v>
      </c>
    </row>
    <row r="3575" spans="1:38" x14ac:dyDescent="0.5">
      <c r="A3575">
        <v>14</v>
      </c>
      <c r="B3575">
        <v>1736</v>
      </c>
      <c r="C3575">
        <v>2020</v>
      </c>
      <c r="D3575">
        <v>99</v>
      </c>
      <c r="E3575">
        <v>99</v>
      </c>
      <c r="F3575">
        <v>99</v>
      </c>
      <c r="G3575">
        <v>99</v>
      </c>
      <c r="H3575">
        <v>99</v>
      </c>
      <c r="I3575">
        <v>99</v>
      </c>
      <c r="J3575">
        <v>999</v>
      </c>
      <c r="K3575">
        <v>99</v>
      </c>
      <c r="L3575">
        <v>99</v>
      </c>
      <c r="M3575">
        <v>99</v>
      </c>
      <c r="N3575">
        <v>99</v>
      </c>
      <c r="O3575">
        <v>11</v>
      </c>
      <c r="P3575">
        <v>1124</v>
      </c>
      <c r="Q3575">
        <v>3</v>
      </c>
      <c r="R3575">
        <v>12</v>
      </c>
      <c r="S3575">
        <v>12</v>
      </c>
      <c r="T3575">
        <v>16.5</v>
      </c>
      <c r="U3575">
        <v>60.5</v>
      </c>
      <c r="V3575">
        <v>89.933188876850878</v>
      </c>
      <c r="W3575">
        <v>83.00833333333334</v>
      </c>
      <c r="X3575">
        <v>12.620648314919848</v>
      </c>
      <c r="Y3575">
        <v>2.140872096444189</v>
      </c>
      <c r="Z3575">
        <v>18.212361800141995</v>
      </c>
      <c r="AA3575">
        <v>5.7476769805536947E-2</v>
      </c>
      <c r="AB3575">
        <v>5.7753803207669777E-2</v>
      </c>
      <c r="AC3575">
        <v>0</v>
      </c>
      <c r="AD3575">
        <v>0</v>
      </c>
      <c r="AE3575">
        <v>0</v>
      </c>
      <c r="AF3575">
        <v>0</v>
      </c>
      <c r="AG3575">
        <v>1</v>
      </c>
      <c r="AH3575">
        <v>1</v>
      </c>
      <c r="AI3575">
        <v>3</v>
      </c>
      <c r="AJ3575">
        <v>0</v>
      </c>
      <c r="AK3575">
        <v>1</v>
      </c>
      <c r="AL3575">
        <v>0</v>
      </c>
    </row>
    <row r="3576" spans="1:38" x14ac:dyDescent="0.5">
      <c r="A3576">
        <v>14</v>
      </c>
      <c r="B3576">
        <v>1737</v>
      </c>
      <c r="C3576">
        <v>2021</v>
      </c>
      <c r="D3576">
        <v>99</v>
      </c>
      <c r="E3576">
        <v>99</v>
      </c>
      <c r="F3576">
        <v>99</v>
      </c>
      <c r="G3576">
        <v>99</v>
      </c>
      <c r="H3576">
        <v>99</v>
      </c>
      <c r="I3576">
        <v>99</v>
      </c>
      <c r="J3576">
        <v>999</v>
      </c>
      <c r="K3576">
        <v>99</v>
      </c>
      <c r="L3576">
        <v>99</v>
      </c>
      <c r="M3576">
        <v>99</v>
      </c>
      <c r="N3576">
        <v>99</v>
      </c>
      <c r="O3576">
        <v>11</v>
      </c>
      <c r="P3576">
        <v>1124</v>
      </c>
      <c r="Q3576">
        <v>4</v>
      </c>
      <c r="R3576">
        <v>24</v>
      </c>
      <c r="S3576">
        <v>24</v>
      </c>
      <c r="T3576">
        <v>15.25</v>
      </c>
      <c r="U3576">
        <v>58.70833333333335</v>
      </c>
      <c r="V3576">
        <v>102.49097146984472</v>
      </c>
      <c r="W3576">
        <v>94.59916666666669</v>
      </c>
      <c r="X3576">
        <v>12.871192937676289</v>
      </c>
      <c r="Y3576">
        <v>2.4406141076010797</v>
      </c>
      <c r="Z3576">
        <v>-28.03002149621998</v>
      </c>
      <c r="AA3576">
        <v>9.1282519397535372E-2</v>
      </c>
      <c r="AB3576">
        <v>0.10176760556536728</v>
      </c>
      <c r="AC3576">
        <v>0</v>
      </c>
      <c r="AD3576">
        <v>0</v>
      </c>
      <c r="AE3576">
        <v>0</v>
      </c>
      <c r="AF3576">
        <v>1</v>
      </c>
      <c r="AG3576">
        <v>2</v>
      </c>
      <c r="AH3576">
        <v>0</v>
      </c>
      <c r="AI3576">
        <v>5</v>
      </c>
      <c r="AJ3576">
        <v>0</v>
      </c>
      <c r="AK3576">
        <v>2</v>
      </c>
      <c r="AL3576">
        <v>0</v>
      </c>
    </row>
    <row r="3577" spans="1:38" x14ac:dyDescent="0.5">
      <c r="A3577">
        <v>14</v>
      </c>
      <c r="B3577">
        <v>1738</v>
      </c>
      <c r="C3577">
        <v>2022</v>
      </c>
      <c r="D3577">
        <v>99</v>
      </c>
      <c r="E3577">
        <v>99</v>
      </c>
      <c r="F3577">
        <v>99</v>
      </c>
      <c r="G3577">
        <v>99</v>
      </c>
      <c r="H3577">
        <v>99</v>
      </c>
      <c r="I3577">
        <v>99</v>
      </c>
      <c r="J3577">
        <v>999</v>
      </c>
      <c r="K3577">
        <v>99</v>
      </c>
      <c r="L3577">
        <v>99</v>
      </c>
      <c r="M3577">
        <v>99</v>
      </c>
      <c r="N3577">
        <v>99</v>
      </c>
      <c r="O3577">
        <v>11</v>
      </c>
      <c r="P3577">
        <v>1124</v>
      </c>
      <c r="Q3577">
        <v>4</v>
      </c>
      <c r="R3577">
        <v>27</v>
      </c>
      <c r="S3577">
        <v>27</v>
      </c>
      <c r="T3577">
        <v>16.111111111111111</v>
      </c>
      <c r="U3577">
        <v>60.481481481481488</v>
      </c>
      <c r="V3577">
        <v>108.92660808153772</v>
      </c>
      <c r="W3577">
        <v>100.53925925925924</v>
      </c>
      <c r="X3577">
        <v>13.312570201776584</v>
      </c>
      <c r="Y3577">
        <v>2.8592976393509559</v>
      </c>
      <c r="Z3577">
        <v>-54.463976761773502</v>
      </c>
      <c r="AA3577">
        <v>9.3733726783544566E-2</v>
      </c>
      <c r="AB3577">
        <v>0.1098893051546167</v>
      </c>
      <c r="AC3577">
        <v>0</v>
      </c>
      <c r="AD3577">
        <v>0</v>
      </c>
      <c r="AE3577">
        <v>0</v>
      </c>
      <c r="AF3577">
        <v>1</v>
      </c>
      <c r="AG3577">
        <v>1</v>
      </c>
      <c r="AH3577">
        <v>0</v>
      </c>
      <c r="AI3577">
        <v>6</v>
      </c>
      <c r="AJ3577">
        <v>0</v>
      </c>
      <c r="AK3577">
        <v>0</v>
      </c>
      <c r="AL3577">
        <v>1</v>
      </c>
    </row>
    <row r="3578" spans="1:38" x14ac:dyDescent="0.5">
      <c r="A3578">
        <v>14</v>
      </c>
      <c r="B3578">
        <v>1739</v>
      </c>
      <c r="C3578">
        <v>2012</v>
      </c>
      <c r="D3578">
        <v>99</v>
      </c>
      <c r="E3578">
        <v>99</v>
      </c>
      <c r="F3578">
        <v>99</v>
      </c>
      <c r="G3578">
        <v>99</v>
      </c>
      <c r="H3578">
        <v>99</v>
      </c>
      <c r="I3578">
        <v>99</v>
      </c>
      <c r="J3578">
        <v>999</v>
      </c>
      <c r="K3578">
        <v>99</v>
      </c>
      <c r="L3578">
        <v>99</v>
      </c>
      <c r="M3578">
        <v>99</v>
      </c>
      <c r="N3578">
        <v>99</v>
      </c>
      <c r="O3578">
        <v>11</v>
      </c>
      <c r="P3578">
        <v>1127</v>
      </c>
      <c r="R3578">
        <v>0</v>
      </c>
    </row>
    <row r="3579" spans="1:38" x14ac:dyDescent="0.5">
      <c r="A3579">
        <v>14</v>
      </c>
      <c r="B3579">
        <v>1740</v>
      </c>
      <c r="C3579">
        <v>2013</v>
      </c>
      <c r="D3579">
        <v>99</v>
      </c>
      <c r="E3579">
        <v>99</v>
      </c>
      <c r="F3579">
        <v>99</v>
      </c>
      <c r="G3579">
        <v>99</v>
      </c>
      <c r="H3579">
        <v>99</v>
      </c>
      <c r="I3579">
        <v>99</v>
      </c>
      <c r="J3579">
        <v>999</v>
      </c>
      <c r="K3579">
        <v>99</v>
      </c>
      <c r="L3579">
        <v>99</v>
      </c>
      <c r="M3579">
        <v>99</v>
      </c>
      <c r="N3579">
        <v>99</v>
      </c>
      <c r="O3579">
        <v>11</v>
      </c>
      <c r="P3579">
        <v>1127</v>
      </c>
      <c r="R3579">
        <v>0</v>
      </c>
    </row>
    <row r="3580" spans="1:38" x14ac:dyDescent="0.5">
      <c r="A3580">
        <v>14</v>
      </c>
      <c r="B3580">
        <v>1741</v>
      </c>
      <c r="C3580">
        <v>2014</v>
      </c>
      <c r="D3580">
        <v>99</v>
      </c>
      <c r="E3580">
        <v>99</v>
      </c>
      <c r="F3580">
        <v>99</v>
      </c>
      <c r="G3580">
        <v>99</v>
      </c>
      <c r="H3580">
        <v>99</v>
      </c>
      <c r="I3580">
        <v>99</v>
      </c>
      <c r="J3580">
        <v>999</v>
      </c>
      <c r="K3580">
        <v>99</v>
      </c>
      <c r="L3580">
        <v>99</v>
      </c>
      <c r="M3580">
        <v>99</v>
      </c>
      <c r="N3580">
        <v>99</v>
      </c>
      <c r="O3580">
        <v>11</v>
      </c>
      <c r="P3580">
        <v>1127</v>
      </c>
      <c r="R3580">
        <v>0</v>
      </c>
    </row>
    <row r="3581" spans="1:38" x14ac:dyDescent="0.5">
      <c r="A3581">
        <v>14</v>
      </c>
      <c r="B3581">
        <v>1742</v>
      </c>
      <c r="C3581">
        <v>2015</v>
      </c>
      <c r="D3581">
        <v>99</v>
      </c>
      <c r="E3581">
        <v>99</v>
      </c>
      <c r="F3581">
        <v>99</v>
      </c>
      <c r="G3581">
        <v>99</v>
      </c>
      <c r="H3581">
        <v>99</v>
      </c>
      <c r="I3581">
        <v>99</v>
      </c>
      <c r="J3581">
        <v>999</v>
      </c>
      <c r="K3581">
        <v>99</v>
      </c>
      <c r="L3581">
        <v>99</v>
      </c>
      <c r="M3581">
        <v>99</v>
      </c>
      <c r="N3581">
        <v>99</v>
      </c>
      <c r="O3581">
        <v>11</v>
      </c>
      <c r="P3581">
        <v>1127</v>
      </c>
      <c r="R3581">
        <v>0</v>
      </c>
    </row>
    <row r="3582" spans="1:38" x14ac:dyDescent="0.5">
      <c r="A3582">
        <v>14</v>
      </c>
      <c r="B3582">
        <v>1743</v>
      </c>
      <c r="C3582">
        <v>2016</v>
      </c>
      <c r="D3582">
        <v>99</v>
      </c>
      <c r="E3582">
        <v>99</v>
      </c>
      <c r="F3582">
        <v>99</v>
      </c>
      <c r="G3582">
        <v>99</v>
      </c>
      <c r="H3582">
        <v>99</v>
      </c>
      <c r="I3582">
        <v>99</v>
      </c>
      <c r="J3582">
        <v>999</v>
      </c>
      <c r="K3582">
        <v>99</v>
      </c>
      <c r="L3582">
        <v>99</v>
      </c>
      <c r="M3582">
        <v>99</v>
      </c>
      <c r="N3582">
        <v>99</v>
      </c>
      <c r="O3582">
        <v>11</v>
      </c>
      <c r="P3582">
        <v>1127</v>
      </c>
      <c r="Q3582">
        <v>1</v>
      </c>
      <c r="R3582">
        <v>326</v>
      </c>
      <c r="S3582">
        <v>326</v>
      </c>
      <c r="T3582">
        <v>16.052147239263803</v>
      </c>
      <c r="U3582">
        <v>60.558282208588949</v>
      </c>
      <c r="V3582">
        <v>87.907197787954701</v>
      </c>
      <c r="W3582">
        <v>81.138343558282244</v>
      </c>
      <c r="X3582">
        <v>8.2707094052451371</v>
      </c>
      <c r="Y3582">
        <v>2.2527370115169294</v>
      </c>
      <c r="Z3582">
        <v>-22.122006756571423</v>
      </c>
      <c r="AA3582">
        <v>0.69515523712043648</v>
      </c>
      <c r="AB3582">
        <v>0.69237241239189862</v>
      </c>
      <c r="AC3582">
        <v>10</v>
      </c>
      <c r="AD3582">
        <v>0</v>
      </c>
      <c r="AE3582">
        <v>0</v>
      </c>
      <c r="AF3582">
        <v>1</v>
      </c>
      <c r="AG3582">
        <v>31</v>
      </c>
      <c r="AH3582">
        <v>5</v>
      </c>
      <c r="AI3582">
        <v>31</v>
      </c>
      <c r="AJ3582">
        <v>0</v>
      </c>
      <c r="AK3582">
        <v>27</v>
      </c>
      <c r="AL3582">
        <v>26</v>
      </c>
    </row>
    <row r="3583" spans="1:38" x14ac:dyDescent="0.5">
      <c r="A3583">
        <v>14</v>
      </c>
      <c r="B3583">
        <v>1744</v>
      </c>
      <c r="C3583">
        <v>2017</v>
      </c>
      <c r="D3583">
        <v>99</v>
      </c>
      <c r="E3583">
        <v>99</v>
      </c>
      <c r="F3583">
        <v>99</v>
      </c>
      <c r="G3583">
        <v>99</v>
      </c>
      <c r="H3583">
        <v>99</v>
      </c>
      <c r="I3583">
        <v>99</v>
      </c>
      <c r="J3583">
        <v>999</v>
      </c>
      <c r="K3583">
        <v>99</v>
      </c>
      <c r="L3583">
        <v>99</v>
      </c>
      <c r="M3583">
        <v>99</v>
      </c>
      <c r="N3583">
        <v>99</v>
      </c>
      <c r="O3583">
        <v>11</v>
      </c>
      <c r="P3583">
        <v>1127</v>
      </c>
      <c r="Q3583">
        <v>1</v>
      </c>
      <c r="R3583">
        <v>183</v>
      </c>
      <c r="S3583">
        <v>183</v>
      </c>
      <c r="T3583">
        <v>15.60655737704918</v>
      </c>
      <c r="U3583">
        <v>59.846994535519123</v>
      </c>
      <c r="V3583">
        <v>86.459572906121025</v>
      </c>
      <c r="W3583">
        <v>79.80218579234969</v>
      </c>
      <c r="X3583">
        <v>7.1815105362990188</v>
      </c>
      <c r="Y3583">
        <v>2.2173136986502797</v>
      </c>
      <c r="Z3583">
        <v>-24.270126806717961</v>
      </c>
      <c r="AA3583">
        <v>0.52803185503650085</v>
      </c>
      <c r="AB3583">
        <v>0.51625893235808873</v>
      </c>
      <c r="AC3583">
        <v>3</v>
      </c>
      <c r="AD3583">
        <v>0</v>
      </c>
      <c r="AE3583">
        <v>0</v>
      </c>
      <c r="AF3583">
        <v>1</v>
      </c>
      <c r="AG3583">
        <v>14</v>
      </c>
      <c r="AH3583">
        <v>1</v>
      </c>
      <c r="AI3583">
        <v>7</v>
      </c>
      <c r="AJ3583">
        <v>0</v>
      </c>
      <c r="AK3583">
        <v>10</v>
      </c>
      <c r="AL3583">
        <v>9</v>
      </c>
    </row>
    <row r="3584" spans="1:38" x14ac:dyDescent="0.5">
      <c r="A3584">
        <v>14</v>
      </c>
      <c r="B3584">
        <v>1745</v>
      </c>
      <c r="C3584">
        <v>2018</v>
      </c>
      <c r="D3584">
        <v>99</v>
      </c>
      <c r="E3584">
        <v>99</v>
      </c>
      <c r="F3584">
        <v>99</v>
      </c>
      <c r="G3584">
        <v>99</v>
      </c>
      <c r="H3584">
        <v>99</v>
      </c>
      <c r="I3584">
        <v>99</v>
      </c>
      <c r="J3584">
        <v>999</v>
      </c>
      <c r="K3584">
        <v>99</v>
      </c>
      <c r="L3584">
        <v>99</v>
      </c>
      <c r="M3584">
        <v>99</v>
      </c>
      <c r="N3584">
        <v>99</v>
      </c>
      <c r="O3584">
        <v>11</v>
      </c>
      <c r="P3584">
        <v>1127</v>
      </c>
      <c r="R3584">
        <v>0</v>
      </c>
    </row>
    <row r="3585" spans="1:38" x14ac:dyDescent="0.5">
      <c r="A3585">
        <v>14</v>
      </c>
      <c r="B3585">
        <v>1746</v>
      </c>
      <c r="C3585">
        <v>2019</v>
      </c>
      <c r="D3585">
        <v>99</v>
      </c>
      <c r="E3585">
        <v>99</v>
      </c>
      <c r="F3585">
        <v>99</v>
      </c>
      <c r="G3585">
        <v>99</v>
      </c>
      <c r="H3585">
        <v>99</v>
      </c>
      <c r="I3585">
        <v>99</v>
      </c>
      <c r="J3585">
        <v>999</v>
      </c>
      <c r="K3585">
        <v>99</v>
      </c>
      <c r="L3585">
        <v>99</v>
      </c>
      <c r="M3585">
        <v>99</v>
      </c>
      <c r="N3585">
        <v>99</v>
      </c>
      <c r="O3585">
        <v>11</v>
      </c>
      <c r="P3585">
        <v>1127</v>
      </c>
      <c r="Q3585">
        <v>1</v>
      </c>
      <c r="R3585">
        <v>241</v>
      </c>
      <c r="S3585">
        <v>241</v>
      </c>
      <c r="T3585">
        <v>16.153526970954356</v>
      </c>
      <c r="U3585">
        <v>60.792531120331951</v>
      </c>
      <c r="V3585">
        <v>88.204618711310303</v>
      </c>
      <c r="W3585">
        <v>81.412863070539387</v>
      </c>
      <c r="X3585">
        <v>6.3077671031616642</v>
      </c>
      <c r="Y3585">
        <v>2.0548763539309327</v>
      </c>
      <c r="Z3585">
        <v>-40.619468867428012</v>
      </c>
      <c r="AA3585">
        <v>1.1966236345580938</v>
      </c>
      <c r="AB3585">
        <v>1.2126665516743604</v>
      </c>
      <c r="AC3585">
        <v>0</v>
      </c>
      <c r="AD3585">
        <v>0</v>
      </c>
      <c r="AE3585">
        <v>0</v>
      </c>
      <c r="AF3585">
        <v>0</v>
      </c>
      <c r="AG3585">
        <v>21</v>
      </c>
      <c r="AH3585">
        <v>1</v>
      </c>
      <c r="AI3585">
        <v>14</v>
      </c>
      <c r="AJ3585">
        <v>0</v>
      </c>
      <c r="AK3585">
        <v>0</v>
      </c>
      <c r="AL3585">
        <v>0</v>
      </c>
    </row>
    <row r="3586" spans="1:38" x14ac:dyDescent="0.5">
      <c r="A3586">
        <v>14</v>
      </c>
      <c r="B3586">
        <v>1747</v>
      </c>
      <c r="C3586">
        <v>2020</v>
      </c>
      <c r="D3586">
        <v>99</v>
      </c>
      <c r="E3586">
        <v>99</v>
      </c>
      <c r="F3586">
        <v>99</v>
      </c>
      <c r="G3586">
        <v>99</v>
      </c>
      <c r="H3586">
        <v>99</v>
      </c>
      <c r="I3586">
        <v>99</v>
      </c>
      <c r="J3586">
        <v>999</v>
      </c>
      <c r="K3586">
        <v>99</v>
      </c>
      <c r="L3586">
        <v>99</v>
      </c>
      <c r="M3586">
        <v>99</v>
      </c>
      <c r="N3586">
        <v>99</v>
      </c>
      <c r="O3586">
        <v>11</v>
      </c>
      <c r="P3586">
        <v>1127</v>
      </c>
      <c r="R3586">
        <v>0</v>
      </c>
    </row>
    <row r="3587" spans="1:38" x14ac:dyDescent="0.5">
      <c r="A3587">
        <v>14</v>
      </c>
      <c r="B3587">
        <v>1748</v>
      </c>
      <c r="C3587">
        <v>2021</v>
      </c>
      <c r="D3587">
        <v>99</v>
      </c>
      <c r="E3587">
        <v>99</v>
      </c>
      <c r="F3587">
        <v>99</v>
      </c>
      <c r="G3587">
        <v>99</v>
      </c>
      <c r="H3587">
        <v>99</v>
      </c>
      <c r="I3587">
        <v>99</v>
      </c>
      <c r="J3587">
        <v>999</v>
      </c>
      <c r="K3587">
        <v>99</v>
      </c>
      <c r="L3587">
        <v>99</v>
      </c>
      <c r="M3587">
        <v>99</v>
      </c>
      <c r="N3587">
        <v>99</v>
      </c>
      <c r="O3587">
        <v>11</v>
      </c>
      <c r="P3587">
        <v>1127</v>
      </c>
      <c r="R3587">
        <v>0</v>
      </c>
    </row>
    <row r="3588" spans="1:38" x14ac:dyDescent="0.5">
      <c r="A3588">
        <v>14</v>
      </c>
      <c r="B3588">
        <v>1749</v>
      </c>
      <c r="C3588">
        <v>2022</v>
      </c>
      <c r="D3588">
        <v>99</v>
      </c>
      <c r="E3588">
        <v>99</v>
      </c>
      <c r="F3588">
        <v>99</v>
      </c>
      <c r="G3588">
        <v>99</v>
      </c>
      <c r="H3588">
        <v>99</v>
      </c>
      <c r="I3588">
        <v>99</v>
      </c>
      <c r="J3588">
        <v>999</v>
      </c>
      <c r="K3588">
        <v>99</v>
      </c>
      <c r="L3588">
        <v>99</v>
      </c>
      <c r="M3588">
        <v>99</v>
      </c>
      <c r="N3588">
        <v>99</v>
      </c>
      <c r="O3588">
        <v>11</v>
      </c>
      <c r="P3588">
        <v>1127</v>
      </c>
      <c r="Q3588">
        <v>1</v>
      </c>
      <c r="R3588">
        <v>54</v>
      </c>
      <c r="S3588">
        <v>54</v>
      </c>
      <c r="T3588">
        <v>16.166666666666668</v>
      </c>
      <c r="U3588">
        <v>60.444444444444443</v>
      </c>
      <c r="V3588">
        <v>94.380241563340164</v>
      </c>
      <c r="W3588">
        <v>87.112962962962996</v>
      </c>
      <c r="X3588">
        <v>9.9830791341463829</v>
      </c>
      <c r="Y3588">
        <v>1.5355861067873093</v>
      </c>
      <c r="Z3588">
        <v>-28.751783136132325</v>
      </c>
      <c r="AA3588">
        <v>0.18746745356708913</v>
      </c>
      <c r="AB3588">
        <v>0.19042875470714676</v>
      </c>
      <c r="AC3588">
        <v>0</v>
      </c>
      <c r="AD3588">
        <v>0</v>
      </c>
      <c r="AE3588">
        <v>0</v>
      </c>
      <c r="AF3588">
        <v>0</v>
      </c>
      <c r="AG3588">
        <v>1</v>
      </c>
      <c r="AH3588">
        <v>2</v>
      </c>
      <c r="AI3588">
        <v>26</v>
      </c>
      <c r="AJ3588">
        <v>0</v>
      </c>
      <c r="AK3588">
        <v>0</v>
      </c>
      <c r="AL3588">
        <v>0</v>
      </c>
    </row>
    <row r="3589" spans="1:38" x14ac:dyDescent="0.5">
      <c r="A3589">
        <v>14</v>
      </c>
      <c r="B3589">
        <v>1750</v>
      </c>
      <c r="C3589">
        <v>2012</v>
      </c>
      <c r="D3589">
        <v>99</v>
      </c>
      <c r="E3589">
        <v>99</v>
      </c>
      <c r="F3589">
        <v>99</v>
      </c>
      <c r="G3589">
        <v>99</v>
      </c>
      <c r="H3589">
        <v>99</v>
      </c>
      <c r="I3589">
        <v>99</v>
      </c>
      <c r="J3589">
        <v>999</v>
      </c>
      <c r="K3589">
        <v>99</v>
      </c>
      <c r="L3589">
        <v>99</v>
      </c>
      <c r="M3589">
        <v>99</v>
      </c>
      <c r="N3589">
        <v>99</v>
      </c>
      <c r="O3589">
        <v>11</v>
      </c>
      <c r="P3589">
        <v>1130</v>
      </c>
      <c r="Q3589">
        <v>1</v>
      </c>
      <c r="R3589">
        <v>2</v>
      </c>
      <c r="S3589">
        <v>2</v>
      </c>
      <c r="T3589">
        <v>15.5</v>
      </c>
      <c r="U3589">
        <v>59</v>
      </c>
      <c r="V3589">
        <v>91.007583965330426</v>
      </c>
      <c r="W3589">
        <v>84</v>
      </c>
      <c r="X3589">
        <v>1.10000000000043</v>
      </c>
      <c r="Y3589">
        <v>3</v>
      </c>
      <c r="Z3589">
        <v>99.999999999993975</v>
      </c>
      <c r="AA3589">
        <v>0.20768431983385252</v>
      </c>
      <c r="AB3589">
        <v>0.22875879291610263</v>
      </c>
    </row>
    <row r="3590" spans="1:38" x14ac:dyDescent="0.5">
      <c r="A3590">
        <v>14</v>
      </c>
      <c r="B3590">
        <v>1751</v>
      </c>
      <c r="C3590">
        <v>2013</v>
      </c>
      <c r="D3590">
        <v>99</v>
      </c>
      <c r="E3590">
        <v>99</v>
      </c>
      <c r="F3590">
        <v>99</v>
      </c>
      <c r="G3590">
        <v>99</v>
      </c>
      <c r="H3590">
        <v>99</v>
      </c>
      <c r="I3590">
        <v>99</v>
      </c>
      <c r="J3590">
        <v>999</v>
      </c>
      <c r="K3590">
        <v>99</v>
      </c>
      <c r="L3590">
        <v>99</v>
      </c>
      <c r="M3590">
        <v>99</v>
      </c>
      <c r="N3590">
        <v>99</v>
      </c>
      <c r="O3590">
        <v>11</v>
      </c>
      <c r="P3590">
        <v>1130</v>
      </c>
      <c r="Q3590">
        <v>1</v>
      </c>
      <c r="R3590">
        <v>11</v>
      </c>
      <c r="S3590">
        <v>11</v>
      </c>
      <c r="T3590">
        <v>15.363636363636362</v>
      </c>
      <c r="U3590">
        <v>59.363636363636367</v>
      </c>
      <c r="V3590">
        <v>87.954299221904876</v>
      </c>
      <c r="W3590">
        <v>81.181818181818187</v>
      </c>
      <c r="X3590">
        <v>12.256561744026078</v>
      </c>
      <c r="Y3590">
        <v>3.1122259579314924</v>
      </c>
      <c r="Z3590">
        <v>-96.074850471130148</v>
      </c>
      <c r="AA3590">
        <v>0.20453700260319821</v>
      </c>
      <c r="AB3590">
        <v>0.22288485887993983</v>
      </c>
    </row>
    <row r="3591" spans="1:38" x14ac:dyDescent="0.5">
      <c r="A3591">
        <v>14</v>
      </c>
      <c r="B3591">
        <v>1752</v>
      </c>
      <c r="C3591">
        <v>2014</v>
      </c>
      <c r="D3591">
        <v>99</v>
      </c>
      <c r="E3591">
        <v>99</v>
      </c>
      <c r="F3591">
        <v>99</v>
      </c>
      <c r="G3591">
        <v>99</v>
      </c>
      <c r="H3591">
        <v>99</v>
      </c>
      <c r="I3591">
        <v>99</v>
      </c>
      <c r="J3591">
        <v>999</v>
      </c>
      <c r="K3591">
        <v>99</v>
      </c>
      <c r="L3591">
        <v>99</v>
      </c>
      <c r="M3591">
        <v>99</v>
      </c>
      <c r="N3591">
        <v>99</v>
      </c>
      <c r="O3591">
        <v>11</v>
      </c>
      <c r="P3591">
        <v>1130</v>
      </c>
      <c r="R3591">
        <v>0</v>
      </c>
    </row>
    <row r="3592" spans="1:38" x14ac:dyDescent="0.5">
      <c r="A3592">
        <v>14</v>
      </c>
      <c r="B3592">
        <v>1753</v>
      </c>
      <c r="C3592">
        <v>2015</v>
      </c>
      <c r="D3592">
        <v>99</v>
      </c>
      <c r="E3592">
        <v>99</v>
      </c>
      <c r="F3592">
        <v>99</v>
      </c>
      <c r="G3592">
        <v>99</v>
      </c>
      <c r="H3592">
        <v>99</v>
      </c>
      <c r="I3592">
        <v>99</v>
      </c>
      <c r="J3592">
        <v>999</v>
      </c>
      <c r="K3592">
        <v>99</v>
      </c>
      <c r="L3592">
        <v>99</v>
      </c>
      <c r="M3592">
        <v>99</v>
      </c>
      <c r="N3592">
        <v>99</v>
      </c>
      <c r="O3592">
        <v>11</v>
      </c>
      <c r="P3592">
        <v>1130</v>
      </c>
      <c r="R3592">
        <v>0</v>
      </c>
    </row>
    <row r="3593" spans="1:38" x14ac:dyDescent="0.5">
      <c r="A3593">
        <v>14</v>
      </c>
      <c r="B3593">
        <v>1754</v>
      </c>
      <c r="C3593">
        <v>2016</v>
      </c>
      <c r="D3593">
        <v>99</v>
      </c>
      <c r="E3593">
        <v>99</v>
      </c>
      <c r="F3593">
        <v>99</v>
      </c>
      <c r="G3593">
        <v>99</v>
      </c>
      <c r="H3593">
        <v>99</v>
      </c>
      <c r="I3593">
        <v>99</v>
      </c>
      <c r="J3593">
        <v>999</v>
      </c>
      <c r="K3593">
        <v>99</v>
      </c>
      <c r="L3593">
        <v>99</v>
      </c>
      <c r="M3593">
        <v>99</v>
      </c>
      <c r="N3593">
        <v>99</v>
      </c>
      <c r="O3593">
        <v>11</v>
      </c>
      <c r="P3593">
        <v>1130</v>
      </c>
      <c r="R3593">
        <v>0</v>
      </c>
    </row>
    <row r="3594" spans="1:38" x14ac:dyDescent="0.5">
      <c r="A3594">
        <v>14</v>
      </c>
      <c r="B3594">
        <v>1755</v>
      </c>
      <c r="C3594">
        <v>2017</v>
      </c>
      <c r="D3594">
        <v>99</v>
      </c>
      <c r="E3594">
        <v>99</v>
      </c>
      <c r="F3594">
        <v>99</v>
      </c>
      <c r="G3594">
        <v>99</v>
      </c>
      <c r="H3594">
        <v>99</v>
      </c>
      <c r="I3594">
        <v>99</v>
      </c>
      <c r="J3594">
        <v>999</v>
      </c>
      <c r="K3594">
        <v>99</v>
      </c>
      <c r="L3594">
        <v>99</v>
      </c>
      <c r="M3594">
        <v>99</v>
      </c>
      <c r="N3594">
        <v>99</v>
      </c>
      <c r="O3594">
        <v>11</v>
      </c>
      <c r="P3594">
        <v>1130</v>
      </c>
      <c r="R3594">
        <v>0</v>
      </c>
    </row>
    <row r="3595" spans="1:38" x14ac:dyDescent="0.5">
      <c r="A3595">
        <v>14</v>
      </c>
      <c r="B3595">
        <v>1756</v>
      </c>
      <c r="C3595">
        <v>2018</v>
      </c>
      <c r="D3595">
        <v>99</v>
      </c>
      <c r="E3595">
        <v>99</v>
      </c>
      <c r="F3595">
        <v>99</v>
      </c>
      <c r="G3595">
        <v>99</v>
      </c>
      <c r="H3595">
        <v>99</v>
      </c>
      <c r="I3595">
        <v>99</v>
      </c>
      <c r="J3595">
        <v>999</v>
      </c>
      <c r="K3595">
        <v>99</v>
      </c>
      <c r="L3595">
        <v>99</v>
      </c>
      <c r="M3595">
        <v>99</v>
      </c>
      <c r="N3595">
        <v>99</v>
      </c>
      <c r="O3595">
        <v>11</v>
      </c>
      <c r="P3595">
        <v>1130</v>
      </c>
      <c r="R3595">
        <v>0</v>
      </c>
    </row>
    <row r="3596" spans="1:38" x14ac:dyDescent="0.5">
      <c r="A3596">
        <v>14</v>
      </c>
      <c r="B3596">
        <v>1757</v>
      </c>
      <c r="C3596">
        <v>2019</v>
      </c>
      <c r="D3596">
        <v>99</v>
      </c>
      <c r="E3596">
        <v>99</v>
      </c>
      <c r="F3596">
        <v>99</v>
      </c>
      <c r="G3596">
        <v>99</v>
      </c>
      <c r="H3596">
        <v>99</v>
      </c>
      <c r="I3596">
        <v>99</v>
      </c>
      <c r="J3596">
        <v>999</v>
      </c>
      <c r="K3596">
        <v>99</v>
      </c>
      <c r="L3596">
        <v>99</v>
      </c>
      <c r="M3596">
        <v>99</v>
      </c>
      <c r="N3596">
        <v>99</v>
      </c>
      <c r="O3596">
        <v>11</v>
      </c>
      <c r="P3596">
        <v>1130</v>
      </c>
      <c r="R3596">
        <v>0</v>
      </c>
    </row>
    <row r="3597" spans="1:38" x14ac:dyDescent="0.5">
      <c r="A3597">
        <v>14</v>
      </c>
      <c r="B3597">
        <v>1758</v>
      </c>
      <c r="C3597">
        <v>2020</v>
      </c>
      <c r="D3597">
        <v>99</v>
      </c>
      <c r="E3597">
        <v>99</v>
      </c>
      <c r="F3597">
        <v>99</v>
      </c>
      <c r="G3597">
        <v>99</v>
      </c>
      <c r="H3597">
        <v>99</v>
      </c>
      <c r="I3597">
        <v>99</v>
      </c>
      <c r="J3597">
        <v>999</v>
      </c>
      <c r="K3597">
        <v>99</v>
      </c>
      <c r="L3597">
        <v>99</v>
      </c>
      <c r="M3597">
        <v>99</v>
      </c>
      <c r="N3597">
        <v>99</v>
      </c>
      <c r="O3597">
        <v>11</v>
      </c>
      <c r="P3597">
        <v>1130</v>
      </c>
      <c r="R3597">
        <v>0</v>
      </c>
    </row>
    <row r="3598" spans="1:38" x14ac:dyDescent="0.5">
      <c r="A3598">
        <v>14</v>
      </c>
      <c r="B3598">
        <v>1759</v>
      </c>
      <c r="C3598">
        <v>2021</v>
      </c>
      <c r="D3598">
        <v>99</v>
      </c>
      <c r="E3598">
        <v>99</v>
      </c>
      <c r="F3598">
        <v>99</v>
      </c>
      <c r="G3598">
        <v>99</v>
      </c>
      <c r="H3598">
        <v>99</v>
      </c>
      <c r="I3598">
        <v>99</v>
      </c>
      <c r="J3598">
        <v>999</v>
      </c>
      <c r="K3598">
        <v>99</v>
      </c>
      <c r="L3598">
        <v>99</v>
      </c>
      <c r="M3598">
        <v>99</v>
      </c>
      <c r="N3598">
        <v>99</v>
      </c>
      <c r="O3598">
        <v>11</v>
      </c>
      <c r="P3598">
        <v>1130</v>
      </c>
      <c r="R3598">
        <v>0</v>
      </c>
    </row>
    <row r="3599" spans="1:38" x14ac:dyDescent="0.5">
      <c r="A3599">
        <v>14</v>
      </c>
      <c r="B3599">
        <v>1760</v>
      </c>
      <c r="C3599">
        <v>2022</v>
      </c>
      <c r="D3599">
        <v>99</v>
      </c>
      <c r="E3599">
        <v>99</v>
      </c>
      <c r="F3599">
        <v>99</v>
      </c>
      <c r="G3599">
        <v>99</v>
      </c>
      <c r="H3599">
        <v>99</v>
      </c>
      <c r="I3599">
        <v>99</v>
      </c>
      <c r="J3599">
        <v>999</v>
      </c>
      <c r="K3599">
        <v>99</v>
      </c>
      <c r="L3599">
        <v>99</v>
      </c>
      <c r="M3599">
        <v>99</v>
      </c>
      <c r="N3599">
        <v>99</v>
      </c>
      <c r="O3599">
        <v>11</v>
      </c>
      <c r="P3599">
        <v>1130</v>
      </c>
      <c r="R3599">
        <v>0</v>
      </c>
    </row>
    <row r="3600" spans="1:38" x14ac:dyDescent="0.5">
      <c r="A3600">
        <v>14</v>
      </c>
      <c r="B3600">
        <v>1761</v>
      </c>
      <c r="C3600">
        <v>2012</v>
      </c>
      <c r="D3600">
        <v>99</v>
      </c>
      <c r="E3600">
        <v>99</v>
      </c>
      <c r="F3600">
        <v>99</v>
      </c>
      <c r="G3600">
        <v>99</v>
      </c>
      <c r="H3600">
        <v>99</v>
      </c>
      <c r="I3600">
        <v>99</v>
      </c>
      <c r="J3600">
        <v>999</v>
      </c>
      <c r="K3600">
        <v>99</v>
      </c>
      <c r="L3600">
        <v>99</v>
      </c>
      <c r="M3600">
        <v>99</v>
      </c>
      <c r="N3600">
        <v>99</v>
      </c>
      <c r="O3600">
        <v>11</v>
      </c>
      <c r="P3600">
        <v>1133</v>
      </c>
      <c r="Q3600">
        <v>1</v>
      </c>
      <c r="R3600">
        <v>3</v>
      </c>
      <c r="S3600">
        <v>3</v>
      </c>
      <c r="T3600">
        <v>15</v>
      </c>
      <c r="U3600">
        <v>59</v>
      </c>
      <c r="V3600">
        <v>95.016251354279518</v>
      </c>
      <c r="W3600">
        <v>87.7</v>
      </c>
      <c r="X3600">
        <v>4.328972164382578</v>
      </c>
      <c r="Y3600">
        <v>2.4494897427831779</v>
      </c>
      <c r="Z3600">
        <v>-90.533813561999679</v>
      </c>
      <c r="AA3600">
        <v>0.31152647975077874</v>
      </c>
      <c r="AB3600">
        <v>0.35825260962039646</v>
      </c>
    </row>
    <row r="3601" spans="1:38" x14ac:dyDescent="0.5">
      <c r="A3601">
        <v>14</v>
      </c>
      <c r="B3601">
        <v>1762</v>
      </c>
      <c r="C3601">
        <v>2013</v>
      </c>
      <c r="D3601">
        <v>99</v>
      </c>
      <c r="E3601">
        <v>99</v>
      </c>
      <c r="F3601">
        <v>99</v>
      </c>
      <c r="G3601">
        <v>99</v>
      </c>
      <c r="H3601">
        <v>99</v>
      </c>
      <c r="I3601">
        <v>99</v>
      </c>
      <c r="J3601">
        <v>999</v>
      </c>
      <c r="K3601">
        <v>99</v>
      </c>
      <c r="L3601">
        <v>99</v>
      </c>
      <c r="M3601">
        <v>99</v>
      </c>
      <c r="N3601">
        <v>99</v>
      </c>
      <c r="O3601">
        <v>11</v>
      </c>
      <c r="P3601">
        <v>1133</v>
      </c>
      <c r="Q3601">
        <v>1</v>
      </c>
      <c r="R3601">
        <v>3</v>
      </c>
      <c r="S3601">
        <v>3</v>
      </c>
      <c r="T3601">
        <v>16</v>
      </c>
      <c r="U3601">
        <v>62.66666666666665</v>
      </c>
      <c r="V3601">
        <v>104.51426507764536</v>
      </c>
      <c r="W3601">
        <v>96.46666666666664</v>
      </c>
      <c r="X3601">
        <v>7.9146839622454737</v>
      </c>
      <c r="Y3601">
        <v>2.6246692913373475</v>
      </c>
      <c r="Z3601">
        <v>-9.0393255394684981</v>
      </c>
      <c r="AA3601">
        <v>5.5782818891781341E-2</v>
      </c>
      <c r="AB3601">
        <v>7.2231666472401548E-2</v>
      </c>
    </row>
    <row r="3602" spans="1:38" x14ac:dyDescent="0.5">
      <c r="A3602">
        <v>14</v>
      </c>
      <c r="B3602">
        <v>1763</v>
      </c>
      <c r="C3602">
        <v>2014</v>
      </c>
      <c r="D3602">
        <v>99</v>
      </c>
      <c r="E3602">
        <v>99</v>
      </c>
      <c r="F3602">
        <v>99</v>
      </c>
      <c r="G3602">
        <v>99</v>
      </c>
      <c r="H3602">
        <v>99</v>
      </c>
      <c r="I3602">
        <v>99</v>
      </c>
      <c r="J3602">
        <v>999</v>
      </c>
      <c r="K3602">
        <v>99</v>
      </c>
      <c r="L3602">
        <v>99</v>
      </c>
      <c r="M3602">
        <v>99</v>
      </c>
      <c r="N3602">
        <v>99</v>
      </c>
      <c r="O3602">
        <v>11</v>
      </c>
      <c r="P3602">
        <v>1133</v>
      </c>
      <c r="R3602">
        <v>0</v>
      </c>
    </row>
    <row r="3603" spans="1:38" x14ac:dyDescent="0.5">
      <c r="A3603">
        <v>14</v>
      </c>
      <c r="B3603">
        <v>1764</v>
      </c>
      <c r="C3603">
        <v>2015</v>
      </c>
      <c r="D3603">
        <v>99</v>
      </c>
      <c r="E3603">
        <v>99</v>
      </c>
      <c r="F3603">
        <v>99</v>
      </c>
      <c r="G3603">
        <v>99</v>
      </c>
      <c r="H3603">
        <v>99</v>
      </c>
      <c r="I3603">
        <v>99</v>
      </c>
      <c r="J3603">
        <v>999</v>
      </c>
      <c r="K3603">
        <v>99</v>
      </c>
      <c r="L3603">
        <v>99</v>
      </c>
      <c r="M3603">
        <v>99</v>
      </c>
      <c r="N3603">
        <v>99</v>
      </c>
      <c r="O3603">
        <v>11</v>
      </c>
      <c r="P3603">
        <v>1133</v>
      </c>
      <c r="R3603">
        <v>0</v>
      </c>
    </row>
    <row r="3604" spans="1:38" x14ac:dyDescent="0.5">
      <c r="A3604">
        <v>14</v>
      </c>
      <c r="B3604">
        <v>1765</v>
      </c>
      <c r="C3604">
        <v>2016</v>
      </c>
      <c r="D3604">
        <v>99</v>
      </c>
      <c r="E3604">
        <v>99</v>
      </c>
      <c r="F3604">
        <v>99</v>
      </c>
      <c r="G3604">
        <v>99</v>
      </c>
      <c r="H3604">
        <v>99</v>
      </c>
      <c r="I3604">
        <v>99</v>
      </c>
      <c r="J3604">
        <v>999</v>
      </c>
      <c r="K3604">
        <v>99</v>
      </c>
      <c r="L3604">
        <v>99</v>
      </c>
      <c r="M3604">
        <v>99</v>
      </c>
      <c r="N3604">
        <v>99</v>
      </c>
      <c r="O3604">
        <v>11</v>
      </c>
      <c r="P3604">
        <v>1133</v>
      </c>
      <c r="Q3604">
        <v>1</v>
      </c>
      <c r="R3604">
        <v>6</v>
      </c>
      <c r="S3604">
        <v>6</v>
      </c>
      <c r="T3604">
        <v>14</v>
      </c>
      <c r="U3604">
        <v>56.33333333333335</v>
      </c>
      <c r="V3604">
        <v>99.51245937161427</v>
      </c>
      <c r="W3604">
        <v>91.850000000000023</v>
      </c>
      <c r="X3604">
        <v>3.9071515626260398</v>
      </c>
      <c r="Y3604">
        <v>0.94280904158195611</v>
      </c>
      <c r="Z3604">
        <v>72.843470458114993</v>
      </c>
      <c r="AA3604">
        <v>1.2794268167860803E-2</v>
      </c>
      <c r="AB3604">
        <v>1.442535230932457E-2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2</v>
      </c>
      <c r="AL3604">
        <v>0</v>
      </c>
    </row>
    <row r="3605" spans="1:38" x14ac:dyDescent="0.5">
      <c r="A3605">
        <v>14</v>
      </c>
      <c r="B3605">
        <v>1766</v>
      </c>
      <c r="C3605">
        <v>2017</v>
      </c>
      <c r="D3605">
        <v>99</v>
      </c>
      <c r="E3605">
        <v>99</v>
      </c>
      <c r="F3605">
        <v>99</v>
      </c>
      <c r="G3605">
        <v>99</v>
      </c>
      <c r="H3605">
        <v>99</v>
      </c>
      <c r="I3605">
        <v>99</v>
      </c>
      <c r="J3605">
        <v>999</v>
      </c>
      <c r="K3605">
        <v>99</v>
      </c>
      <c r="L3605">
        <v>99</v>
      </c>
      <c r="M3605">
        <v>99</v>
      </c>
      <c r="N3605">
        <v>99</v>
      </c>
      <c r="O3605">
        <v>11</v>
      </c>
      <c r="P3605">
        <v>1133</v>
      </c>
      <c r="Q3605">
        <v>1</v>
      </c>
      <c r="R3605">
        <v>10</v>
      </c>
      <c r="S3605">
        <v>10</v>
      </c>
      <c r="T3605">
        <v>14.3</v>
      </c>
      <c r="U3605">
        <v>57.4</v>
      </c>
      <c r="V3605">
        <v>96.879739978331486</v>
      </c>
      <c r="W3605">
        <v>89.42</v>
      </c>
      <c r="X3605">
        <v>7.7872716659945294</v>
      </c>
      <c r="Y3605">
        <v>1.7435595774163115</v>
      </c>
      <c r="Z3605">
        <v>6.6433084919460201</v>
      </c>
      <c r="AA3605">
        <v>2.885419972877051E-2</v>
      </c>
      <c r="AB3605">
        <v>3.1610864111710872E-2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</row>
    <row r="3606" spans="1:38" x14ac:dyDescent="0.5">
      <c r="A3606">
        <v>14</v>
      </c>
      <c r="B3606">
        <v>1767</v>
      </c>
      <c r="C3606">
        <v>2018</v>
      </c>
      <c r="D3606">
        <v>99</v>
      </c>
      <c r="E3606">
        <v>99</v>
      </c>
      <c r="F3606">
        <v>99</v>
      </c>
      <c r="G3606">
        <v>99</v>
      </c>
      <c r="H3606">
        <v>99</v>
      </c>
      <c r="I3606">
        <v>99</v>
      </c>
      <c r="J3606">
        <v>999</v>
      </c>
      <c r="K3606">
        <v>99</v>
      </c>
      <c r="L3606">
        <v>99</v>
      </c>
      <c r="M3606">
        <v>99</v>
      </c>
      <c r="N3606">
        <v>99</v>
      </c>
      <c r="O3606">
        <v>11</v>
      </c>
      <c r="P3606">
        <v>1133</v>
      </c>
      <c r="Q3606">
        <v>1</v>
      </c>
      <c r="R3606">
        <v>5</v>
      </c>
      <c r="S3606">
        <v>5</v>
      </c>
      <c r="T3606">
        <v>15.2</v>
      </c>
      <c r="U3606">
        <v>58.4</v>
      </c>
      <c r="V3606">
        <v>95.362946912242691</v>
      </c>
      <c r="W3606">
        <v>88.02</v>
      </c>
      <c r="X3606">
        <v>2.7995713957671216</v>
      </c>
      <c r="Y3606">
        <v>1.4966629547096251</v>
      </c>
      <c r="Z3606">
        <v>-6.8734840793200211</v>
      </c>
      <c r="AA3606">
        <v>1.9970443743259979E-2</v>
      </c>
      <c r="AB3606">
        <v>2.1883929349268111E-2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</row>
    <row r="3607" spans="1:38" x14ac:dyDescent="0.5">
      <c r="A3607">
        <v>14</v>
      </c>
      <c r="B3607">
        <v>1768</v>
      </c>
      <c r="C3607">
        <v>2019</v>
      </c>
      <c r="D3607">
        <v>99</v>
      </c>
      <c r="E3607">
        <v>99</v>
      </c>
      <c r="F3607">
        <v>99</v>
      </c>
      <c r="G3607">
        <v>99</v>
      </c>
      <c r="H3607">
        <v>99</v>
      </c>
      <c r="I3607">
        <v>99</v>
      </c>
      <c r="J3607">
        <v>999</v>
      </c>
      <c r="K3607">
        <v>99</v>
      </c>
      <c r="L3607">
        <v>99</v>
      </c>
      <c r="M3607">
        <v>99</v>
      </c>
      <c r="N3607">
        <v>99</v>
      </c>
      <c r="O3607">
        <v>11</v>
      </c>
      <c r="P3607">
        <v>1133</v>
      </c>
      <c r="Q3607">
        <v>1</v>
      </c>
      <c r="R3607">
        <v>16</v>
      </c>
      <c r="S3607">
        <v>16</v>
      </c>
      <c r="T3607">
        <v>15.125</v>
      </c>
      <c r="U3607">
        <v>58.9375</v>
      </c>
      <c r="V3607">
        <v>92.163461538461561</v>
      </c>
      <c r="W3607">
        <v>85.066874999999996</v>
      </c>
      <c r="X3607">
        <v>10.748114205960761</v>
      </c>
      <c r="Y3607">
        <v>2.1928505991061038</v>
      </c>
      <c r="Z3607">
        <v>-50.904539420949519</v>
      </c>
      <c r="AA3607">
        <v>7.9443892750744816E-2</v>
      </c>
      <c r="AB3607">
        <v>8.412242621173889E-2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</row>
    <row r="3608" spans="1:38" x14ac:dyDescent="0.5">
      <c r="A3608">
        <v>14</v>
      </c>
      <c r="B3608">
        <v>1769</v>
      </c>
      <c r="C3608">
        <v>2020</v>
      </c>
      <c r="D3608">
        <v>99</v>
      </c>
      <c r="E3608">
        <v>99</v>
      </c>
      <c r="F3608">
        <v>99</v>
      </c>
      <c r="G3608">
        <v>99</v>
      </c>
      <c r="H3608">
        <v>99</v>
      </c>
      <c r="I3608">
        <v>99</v>
      </c>
      <c r="J3608">
        <v>999</v>
      </c>
      <c r="K3608">
        <v>99</v>
      </c>
      <c r="L3608">
        <v>99</v>
      </c>
      <c r="M3608">
        <v>99</v>
      </c>
      <c r="N3608">
        <v>99</v>
      </c>
      <c r="O3608">
        <v>11</v>
      </c>
      <c r="P3608">
        <v>1133</v>
      </c>
      <c r="Q3608">
        <v>1</v>
      </c>
      <c r="R3608">
        <v>19</v>
      </c>
      <c r="S3608">
        <v>19</v>
      </c>
      <c r="T3608">
        <v>11.789473684210524</v>
      </c>
      <c r="U3608">
        <v>53.157894736842096</v>
      </c>
      <c r="V3608">
        <v>114.46085419398985</v>
      </c>
      <c r="W3608">
        <v>105.64736842105262</v>
      </c>
      <c r="X3608">
        <v>16.959622898645627</v>
      </c>
      <c r="Y3608">
        <v>5.7515504353150098</v>
      </c>
      <c r="Z3608">
        <v>-19.971641697765641</v>
      </c>
      <c r="AA3608">
        <v>9.100488552543344E-2</v>
      </c>
      <c r="AB3608">
        <v>0.11638310328155362</v>
      </c>
      <c r="AC3608">
        <v>0</v>
      </c>
      <c r="AD3608">
        <v>0</v>
      </c>
      <c r="AE3608">
        <v>0</v>
      </c>
      <c r="AF3608">
        <v>0</v>
      </c>
      <c r="AG3608">
        <v>1</v>
      </c>
      <c r="AH3608">
        <v>0</v>
      </c>
      <c r="AI3608">
        <v>0</v>
      </c>
      <c r="AJ3608">
        <v>0</v>
      </c>
      <c r="AK3608">
        <v>0</v>
      </c>
      <c r="AL3608">
        <v>0</v>
      </c>
    </row>
    <row r="3609" spans="1:38" x14ac:dyDescent="0.5">
      <c r="A3609">
        <v>14</v>
      </c>
      <c r="B3609">
        <v>1770</v>
      </c>
      <c r="C3609">
        <v>2021</v>
      </c>
      <c r="D3609">
        <v>99</v>
      </c>
      <c r="E3609">
        <v>99</v>
      </c>
      <c r="F3609">
        <v>99</v>
      </c>
      <c r="G3609">
        <v>99</v>
      </c>
      <c r="H3609">
        <v>99</v>
      </c>
      <c r="I3609">
        <v>99</v>
      </c>
      <c r="J3609">
        <v>999</v>
      </c>
      <c r="K3609">
        <v>99</v>
      </c>
      <c r="L3609">
        <v>99</v>
      </c>
      <c r="M3609">
        <v>99</v>
      </c>
      <c r="N3609">
        <v>99</v>
      </c>
      <c r="O3609">
        <v>11</v>
      </c>
      <c r="P3609">
        <v>1133</v>
      </c>
      <c r="Q3609">
        <v>1</v>
      </c>
      <c r="R3609">
        <v>2</v>
      </c>
      <c r="S3609">
        <v>2</v>
      </c>
      <c r="T3609">
        <v>17</v>
      </c>
      <c r="U3609">
        <v>61.5</v>
      </c>
      <c r="V3609">
        <v>99.761646803900319</v>
      </c>
      <c r="W3609">
        <v>92.080000000000013</v>
      </c>
      <c r="X3609">
        <v>7.9799999999998414</v>
      </c>
      <c r="Y3609">
        <v>1.5</v>
      </c>
      <c r="Z3609">
        <v>-100.00000000000411</v>
      </c>
      <c r="AA3609">
        <v>7.6068766164612781E-3</v>
      </c>
      <c r="AB3609">
        <v>8.2547953386296752E-3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</row>
    <row r="3610" spans="1:38" x14ac:dyDescent="0.5">
      <c r="A3610">
        <v>14</v>
      </c>
      <c r="B3610">
        <v>1771</v>
      </c>
      <c r="C3610">
        <v>2022</v>
      </c>
      <c r="D3610">
        <v>99</v>
      </c>
      <c r="E3610">
        <v>99</v>
      </c>
      <c r="F3610">
        <v>99</v>
      </c>
      <c r="G3610">
        <v>99</v>
      </c>
      <c r="H3610">
        <v>99</v>
      </c>
      <c r="I3610">
        <v>99</v>
      </c>
      <c r="J3610">
        <v>999</v>
      </c>
      <c r="K3610">
        <v>99</v>
      </c>
      <c r="L3610">
        <v>99</v>
      </c>
      <c r="M3610">
        <v>99</v>
      </c>
      <c r="N3610">
        <v>99</v>
      </c>
      <c r="O3610">
        <v>11</v>
      </c>
      <c r="P3610">
        <v>1133</v>
      </c>
      <c r="Q3610">
        <v>2</v>
      </c>
      <c r="R3610">
        <v>51</v>
      </c>
      <c r="S3610">
        <v>51</v>
      </c>
      <c r="T3610">
        <v>16.235294117647062</v>
      </c>
      <c r="U3610">
        <v>60.607843137254896</v>
      </c>
      <c r="V3610">
        <v>104.18923799205484</v>
      </c>
      <c r="W3610">
        <v>96.166666666666686</v>
      </c>
      <c r="X3610">
        <v>11.95632028557454</v>
      </c>
      <c r="Y3610">
        <v>2.2058605663411797</v>
      </c>
      <c r="Z3610">
        <v>-25.237792331893473</v>
      </c>
      <c r="AA3610">
        <v>0.1770525950355841</v>
      </c>
      <c r="AB3610">
        <v>0.19854123582857544</v>
      </c>
      <c r="AC3610">
        <v>1</v>
      </c>
      <c r="AD3610">
        <v>0</v>
      </c>
      <c r="AE3610">
        <v>0</v>
      </c>
      <c r="AF3610">
        <v>0</v>
      </c>
      <c r="AG3610">
        <v>1</v>
      </c>
      <c r="AH3610">
        <v>0</v>
      </c>
      <c r="AI3610">
        <v>17</v>
      </c>
      <c r="AJ3610">
        <v>0</v>
      </c>
      <c r="AK3610">
        <v>2</v>
      </c>
      <c r="AL3610">
        <v>0</v>
      </c>
    </row>
    <row r="3611" spans="1:38" x14ac:dyDescent="0.5">
      <c r="A3611">
        <v>14</v>
      </c>
      <c r="B3611">
        <v>1772</v>
      </c>
      <c r="C3611">
        <v>2012</v>
      </c>
      <c r="D3611">
        <v>99</v>
      </c>
      <c r="E3611">
        <v>99</v>
      </c>
      <c r="F3611">
        <v>99</v>
      </c>
      <c r="G3611">
        <v>99</v>
      </c>
      <c r="H3611">
        <v>99</v>
      </c>
      <c r="I3611">
        <v>99</v>
      </c>
      <c r="J3611">
        <v>999</v>
      </c>
      <c r="K3611">
        <v>99</v>
      </c>
      <c r="L3611">
        <v>99</v>
      </c>
      <c r="M3611">
        <v>99</v>
      </c>
      <c r="N3611">
        <v>99</v>
      </c>
      <c r="O3611">
        <v>11</v>
      </c>
      <c r="P3611">
        <v>1134</v>
      </c>
      <c r="R3611">
        <v>0</v>
      </c>
    </row>
    <row r="3612" spans="1:38" x14ac:dyDescent="0.5">
      <c r="A3612">
        <v>14</v>
      </c>
      <c r="B3612">
        <v>1773</v>
      </c>
      <c r="C3612">
        <v>2013</v>
      </c>
      <c r="D3612">
        <v>99</v>
      </c>
      <c r="E3612">
        <v>99</v>
      </c>
      <c r="F3612">
        <v>99</v>
      </c>
      <c r="G3612">
        <v>99</v>
      </c>
      <c r="H3612">
        <v>99</v>
      </c>
      <c r="I3612">
        <v>99</v>
      </c>
      <c r="J3612">
        <v>999</v>
      </c>
      <c r="K3612">
        <v>99</v>
      </c>
      <c r="L3612">
        <v>99</v>
      </c>
      <c r="M3612">
        <v>99</v>
      </c>
      <c r="N3612">
        <v>99</v>
      </c>
      <c r="O3612">
        <v>11</v>
      </c>
      <c r="P3612">
        <v>1134</v>
      </c>
      <c r="R3612">
        <v>0</v>
      </c>
    </row>
    <row r="3613" spans="1:38" x14ac:dyDescent="0.5">
      <c r="A3613">
        <v>14</v>
      </c>
      <c r="B3613">
        <v>1774</v>
      </c>
      <c r="C3613">
        <v>2014</v>
      </c>
      <c r="D3613">
        <v>99</v>
      </c>
      <c r="E3613">
        <v>99</v>
      </c>
      <c r="F3613">
        <v>99</v>
      </c>
      <c r="G3613">
        <v>99</v>
      </c>
      <c r="H3613">
        <v>99</v>
      </c>
      <c r="I3613">
        <v>99</v>
      </c>
      <c r="J3613">
        <v>999</v>
      </c>
      <c r="K3613">
        <v>99</v>
      </c>
      <c r="L3613">
        <v>99</v>
      </c>
      <c r="M3613">
        <v>99</v>
      </c>
      <c r="N3613">
        <v>99</v>
      </c>
      <c r="O3613">
        <v>11</v>
      </c>
      <c r="P3613">
        <v>1134</v>
      </c>
      <c r="R3613">
        <v>0</v>
      </c>
    </row>
    <row r="3614" spans="1:38" x14ac:dyDescent="0.5">
      <c r="A3614">
        <v>14</v>
      </c>
      <c r="B3614">
        <v>1775</v>
      </c>
      <c r="C3614">
        <v>2015</v>
      </c>
      <c r="D3614">
        <v>99</v>
      </c>
      <c r="E3614">
        <v>99</v>
      </c>
      <c r="F3614">
        <v>99</v>
      </c>
      <c r="G3614">
        <v>99</v>
      </c>
      <c r="H3614">
        <v>99</v>
      </c>
      <c r="I3614">
        <v>99</v>
      </c>
      <c r="J3614">
        <v>999</v>
      </c>
      <c r="K3614">
        <v>99</v>
      </c>
      <c r="L3614">
        <v>99</v>
      </c>
      <c r="M3614">
        <v>99</v>
      </c>
      <c r="N3614">
        <v>99</v>
      </c>
      <c r="O3614">
        <v>11</v>
      </c>
      <c r="P3614">
        <v>1134</v>
      </c>
      <c r="R3614">
        <v>0</v>
      </c>
    </row>
    <row r="3615" spans="1:38" x14ac:dyDescent="0.5">
      <c r="A3615">
        <v>14</v>
      </c>
      <c r="B3615">
        <v>1776</v>
      </c>
      <c r="C3615">
        <v>2016</v>
      </c>
      <c r="D3615">
        <v>99</v>
      </c>
      <c r="E3615">
        <v>99</v>
      </c>
      <c r="F3615">
        <v>99</v>
      </c>
      <c r="G3615">
        <v>99</v>
      </c>
      <c r="H3615">
        <v>99</v>
      </c>
      <c r="I3615">
        <v>99</v>
      </c>
      <c r="J3615">
        <v>999</v>
      </c>
      <c r="K3615">
        <v>99</v>
      </c>
      <c r="L3615">
        <v>99</v>
      </c>
      <c r="M3615">
        <v>99</v>
      </c>
      <c r="N3615">
        <v>99</v>
      </c>
      <c r="O3615">
        <v>11</v>
      </c>
      <c r="P3615">
        <v>1134</v>
      </c>
      <c r="R3615">
        <v>0</v>
      </c>
    </row>
    <row r="3616" spans="1:38" x14ac:dyDescent="0.5">
      <c r="A3616">
        <v>14</v>
      </c>
      <c r="B3616">
        <v>1777</v>
      </c>
      <c r="C3616">
        <v>2017</v>
      </c>
      <c r="D3616">
        <v>99</v>
      </c>
      <c r="E3616">
        <v>99</v>
      </c>
      <c r="F3616">
        <v>99</v>
      </c>
      <c r="G3616">
        <v>99</v>
      </c>
      <c r="H3616">
        <v>99</v>
      </c>
      <c r="I3616">
        <v>99</v>
      </c>
      <c r="J3616">
        <v>999</v>
      </c>
      <c r="K3616">
        <v>99</v>
      </c>
      <c r="L3616">
        <v>99</v>
      </c>
      <c r="M3616">
        <v>99</v>
      </c>
      <c r="N3616">
        <v>99</v>
      </c>
      <c r="O3616">
        <v>11</v>
      </c>
      <c r="P3616">
        <v>1134</v>
      </c>
      <c r="R3616">
        <v>0</v>
      </c>
    </row>
    <row r="3617" spans="1:38" x14ac:dyDescent="0.5">
      <c r="A3617">
        <v>14</v>
      </c>
      <c r="B3617">
        <v>1778</v>
      </c>
      <c r="C3617">
        <v>2018</v>
      </c>
      <c r="D3617">
        <v>99</v>
      </c>
      <c r="E3617">
        <v>99</v>
      </c>
      <c r="F3617">
        <v>99</v>
      </c>
      <c r="G3617">
        <v>99</v>
      </c>
      <c r="H3617">
        <v>99</v>
      </c>
      <c r="I3617">
        <v>99</v>
      </c>
      <c r="J3617">
        <v>999</v>
      </c>
      <c r="K3617">
        <v>99</v>
      </c>
      <c r="L3617">
        <v>99</v>
      </c>
      <c r="M3617">
        <v>99</v>
      </c>
      <c r="N3617">
        <v>99</v>
      </c>
      <c r="O3617">
        <v>11</v>
      </c>
      <c r="P3617">
        <v>1134</v>
      </c>
      <c r="R3617">
        <v>0</v>
      </c>
    </row>
    <row r="3618" spans="1:38" x14ac:dyDescent="0.5">
      <c r="A3618">
        <v>14</v>
      </c>
      <c r="B3618">
        <v>1779</v>
      </c>
      <c r="C3618">
        <v>2019</v>
      </c>
      <c r="D3618">
        <v>99</v>
      </c>
      <c r="E3618">
        <v>99</v>
      </c>
      <c r="F3618">
        <v>99</v>
      </c>
      <c r="G3618">
        <v>99</v>
      </c>
      <c r="H3618">
        <v>99</v>
      </c>
      <c r="I3618">
        <v>99</v>
      </c>
      <c r="J3618">
        <v>999</v>
      </c>
      <c r="K3618">
        <v>99</v>
      </c>
      <c r="L3618">
        <v>99</v>
      </c>
      <c r="M3618">
        <v>99</v>
      </c>
      <c r="N3618">
        <v>99</v>
      </c>
      <c r="O3618">
        <v>11</v>
      </c>
      <c r="P3618">
        <v>1134</v>
      </c>
      <c r="R3618">
        <v>0</v>
      </c>
    </row>
    <row r="3619" spans="1:38" x14ac:dyDescent="0.5">
      <c r="A3619">
        <v>14</v>
      </c>
      <c r="B3619">
        <v>1780</v>
      </c>
      <c r="C3619">
        <v>2020</v>
      </c>
      <c r="D3619">
        <v>99</v>
      </c>
      <c r="E3619">
        <v>99</v>
      </c>
      <c r="F3619">
        <v>99</v>
      </c>
      <c r="G3619">
        <v>99</v>
      </c>
      <c r="H3619">
        <v>99</v>
      </c>
      <c r="I3619">
        <v>99</v>
      </c>
      <c r="J3619">
        <v>999</v>
      </c>
      <c r="K3619">
        <v>99</v>
      </c>
      <c r="L3619">
        <v>99</v>
      </c>
      <c r="M3619">
        <v>99</v>
      </c>
      <c r="N3619">
        <v>99</v>
      </c>
      <c r="O3619">
        <v>11</v>
      </c>
      <c r="P3619">
        <v>1134</v>
      </c>
      <c r="Q3619">
        <v>1</v>
      </c>
      <c r="R3619">
        <v>3</v>
      </c>
      <c r="S3619">
        <v>3</v>
      </c>
      <c r="T3619">
        <v>15</v>
      </c>
      <c r="U3619">
        <v>58.66666666666665</v>
      </c>
      <c r="V3619">
        <v>96.193571686529438</v>
      </c>
      <c r="W3619">
        <v>88.78666666666669</v>
      </c>
      <c r="X3619">
        <v>3.8049295511071448</v>
      </c>
      <c r="Y3619">
        <v>0.94280904158227774</v>
      </c>
      <c r="Z3619">
        <v>-78.362386318962322</v>
      </c>
      <c r="AA3619">
        <v>1.4369192451384237E-2</v>
      </c>
      <c r="AB3619">
        <v>1.5443532800316163E-2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</row>
    <row r="3620" spans="1:38" x14ac:dyDescent="0.5">
      <c r="A3620">
        <v>14</v>
      </c>
      <c r="B3620">
        <v>1781</v>
      </c>
      <c r="C3620">
        <v>2021</v>
      </c>
      <c r="D3620">
        <v>99</v>
      </c>
      <c r="E3620">
        <v>99</v>
      </c>
      <c r="F3620">
        <v>99</v>
      </c>
      <c r="G3620">
        <v>99</v>
      </c>
      <c r="H3620">
        <v>99</v>
      </c>
      <c r="I3620">
        <v>99</v>
      </c>
      <c r="J3620">
        <v>999</v>
      </c>
      <c r="K3620">
        <v>99</v>
      </c>
      <c r="L3620">
        <v>99</v>
      </c>
      <c r="M3620">
        <v>99</v>
      </c>
      <c r="N3620">
        <v>99</v>
      </c>
      <c r="O3620">
        <v>11</v>
      </c>
      <c r="P3620">
        <v>1134</v>
      </c>
      <c r="R3620">
        <v>0</v>
      </c>
    </row>
    <row r="3621" spans="1:38" x14ac:dyDescent="0.5">
      <c r="A3621">
        <v>14</v>
      </c>
      <c r="B3621">
        <v>1782</v>
      </c>
      <c r="C3621">
        <v>2022</v>
      </c>
      <c r="D3621">
        <v>99</v>
      </c>
      <c r="E3621">
        <v>99</v>
      </c>
      <c r="F3621">
        <v>99</v>
      </c>
      <c r="G3621">
        <v>99</v>
      </c>
      <c r="H3621">
        <v>99</v>
      </c>
      <c r="I3621">
        <v>99</v>
      </c>
      <c r="J3621">
        <v>999</v>
      </c>
      <c r="K3621">
        <v>99</v>
      </c>
      <c r="L3621">
        <v>99</v>
      </c>
      <c r="M3621">
        <v>99</v>
      </c>
      <c r="N3621">
        <v>99</v>
      </c>
      <c r="O3621">
        <v>11</v>
      </c>
      <c r="P3621">
        <v>1134</v>
      </c>
      <c r="Q3621">
        <v>1</v>
      </c>
      <c r="R3621">
        <v>10</v>
      </c>
      <c r="S3621">
        <v>10</v>
      </c>
      <c r="T3621">
        <v>15.8</v>
      </c>
      <c r="U3621">
        <v>60.7</v>
      </c>
      <c r="V3621">
        <v>93.759479956663043</v>
      </c>
      <c r="W3621">
        <v>86.54</v>
      </c>
      <c r="X3621">
        <v>3.7672801860225968</v>
      </c>
      <c r="Y3621">
        <v>2.3259406699225695</v>
      </c>
      <c r="Z3621">
        <v>-59.777664067852264</v>
      </c>
      <c r="AA3621">
        <v>3.471619510501648E-2</v>
      </c>
      <c r="AB3621">
        <v>3.5032640531358794E-2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</row>
    <row r="3622" spans="1:38" x14ac:dyDescent="0.5">
      <c r="A3622">
        <v>14</v>
      </c>
      <c r="B3622">
        <v>1783</v>
      </c>
      <c r="C3622">
        <v>2012</v>
      </c>
      <c r="D3622">
        <v>99</v>
      </c>
      <c r="E3622">
        <v>99</v>
      </c>
      <c r="F3622">
        <v>99</v>
      </c>
      <c r="G3622">
        <v>99</v>
      </c>
      <c r="H3622">
        <v>99</v>
      </c>
      <c r="I3622">
        <v>99</v>
      </c>
      <c r="J3622">
        <v>999</v>
      </c>
      <c r="K3622">
        <v>99</v>
      </c>
      <c r="L3622">
        <v>99</v>
      </c>
      <c r="M3622">
        <v>99</v>
      </c>
      <c r="N3622">
        <v>99</v>
      </c>
      <c r="O3622">
        <v>11</v>
      </c>
      <c r="P3622">
        <v>1135</v>
      </c>
      <c r="R3622">
        <v>0</v>
      </c>
    </row>
    <row r="3623" spans="1:38" x14ac:dyDescent="0.5">
      <c r="A3623">
        <v>14</v>
      </c>
      <c r="B3623">
        <v>1784</v>
      </c>
      <c r="C3623">
        <v>2013</v>
      </c>
      <c r="D3623">
        <v>99</v>
      </c>
      <c r="E3623">
        <v>99</v>
      </c>
      <c r="F3623">
        <v>99</v>
      </c>
      <c r="G3623">
        <v>99</v>
      </c>
      <c r="H3623">
        <v>99</v>
      </c>
      <c r="I3623">
        <v>99</v>
      </c>
      <c r="J3623">
        <v>999</v>
      </c>
      <c r="K3623">
        <v>99</v>
      </c>
      <c r="L3623">
        <v>99</v>
      </c>
      <c r="M3623">
        <v>99</v>
      </c>
      <c r="N3623">
        <v>99</v>
      </c>
      <c r="O3623">
        <v>11</v>
      </c>
      <c r="P3623">
        <v>1135</v>
      </c>
      <c r="R3623">
        <v>0</v>
      </c>
    </row>
    <row r="3624" spans="1:38" x14ac:dyDescent="0.5">
      <c r="A3624">
        <v>14</v>
      </c>
      <c r="B3624">
        <v>1785</v>
      </c>
      <c r="C3624">
        <v>2014</v>
      </c>
      <c r="D3624">
        <v>99</v>
      </c>
      <c r="E3624">
        <v>99</v>
      </c>
      <c r="F3624">
        <v>99</v>
      </c>
      <c r="G3624">
        <v>99</v>
      </c>
      <c r="H3624">
        <v>99</v>
      </c>
      <c r="I3624">
        <v>99</v>
      </c>
      <c r="J3624">
        <v>999</v>
      </c>
      <c r="K3624">
        <v>99</v>
      </c>
      <c r="L3624">
        <v>99</v>
      </c>
      <c r="M3624">
        <v>99</v>
      </c>
      <c r="N3624">
        <v>99</v>
      </c>
      <c r="O3624">
        <v>11</v>
      </c>
      <c r="P3624">
        <v>1135</v>
      </c>
      <c r="R3624">
        <v>0</v>
      </c>
    </row>
    <row r="3625" spans="1:38" x14ac:dyDescent="0.5">
      <c r="A3625">
        <v>14</v>
      </c>
      <c r="B3625">
        <v>1786</v>
      </c>
      <c r="C3625">
        <v>2015</v>
      </c>
      <c r="D3625">
        <v>99</v>
      </c>
      <c r="E3625">
        <v>99</v>
      </c>
      <c r="F3625">
        <v>99</v>
      </c>
      <c r="G3625">
        <v>99</v>
      </c>
      <c r="H3625">
        <v>99</v>
      </c>
      <c r="I3625">
        <v>99</v>
      </c>
      <c r="J3625">
        <v>999</v>
      </c>
      <c r="K3625">
        <v>99</v>
      </c>
      <c r="L3625">
        <v>99</v>
      </c>
      <c r="M3625">
        <v>99</v>
      </c>
      <c r="N3625">
        <v>99</v>
      </c>
      <c r="O3625">
        <v>11</v>
      </c>
      <c r="P3625">
        <v>1135</v>
      </c>
      <c r="R3625">
        <v>0</v>
      </c>
    </row>
    <row r="3626" spans="1:38" x14ac:dyDescent="0.5">
      <c r="A3626">
        <v>14</v>
      </c>
      <c r="B3626">
        <v>1787</v>
      </c>
      <c r="C3626">
        <v>2016</v>
      </c>
      <c r="D3626">
        <v>99</v>
      </c>
      <c r="E3626">
        <v>99</v>
      </c>
      <c r="F3626">
        <v>99</v>
      </c>
      <c r="G3626">
        <v>99</v>
      </c>
      <c r="H3626">
        <v>99</v>
      </c>
      <c r="I3626">
        <v>99</v>
      </c>
      <c r="J3626">
        <v>999</v>
      </c>
      <c r="K3626">
        <v>99</v>
      </c>
      <c r="L3626">
        <v>99</v>
      </c>
      <c r="M3626">
        <v>99</v>
      </c>
      <c r="N3626">
        <v>99</v>
      </c>
      <c r="O3626">
        <v>11</v>
      </c>
      <c r="P3626">
        <v>1135</v>
      </c>
      <c r="R3626">
        <v>0</v>
      </c>
    </row>
    <row r="3627" spans="1:38" x14ac:dyDescent="0.5">
      <c r="A3627">
        <v>14</v>
      </c>
      <c r="B3627">
        <v>1788</v>
      </c>
      <c r="C3627">
        <v>2017</v>
      </c>
      <c r="D3627">
        <v>99</v>
      </c>
      <c r="E3627">
        <v>99</v>
      </c>
      <c r="F3627">
        <v>99</v>
      </c>
      <c r="G3627">
        <v>99</v>
      </c>
      <c r="H3627">
        <v>99</v>
      </c>
      <c r="I3627">
        <v>99</v>
      </c>
      <c r="J3627">
        <v>999</v>
      </c>
      <c r="K3627">
        <v>99</v>
      </c>
      <c r="L3627">
        <v>99</v>
      </c>
      <c r="M3627">
        <v>99</v>
      </c>
      <c r="N3627">
        <v>99</v>
      </c>
      <c r="O3627">
        <v>11</v>
      </c>
      <c r="P3627">
        <v>1135</v>
      </c>
      <c r="R3627">
        <v>0</v>
      </c>
    </row>
    <row r="3628" spans="1:38" x14ac:dyDescent="0.5">
      <c r="A3628">
        <v>14</v>
      </c>
      <c r="B3628">
        <v>1789</v>
      </c>
      <c r="C3628">
        <v>2018</v>
      </c>
      <c r="D3628">
        <v>99</v>
      </c>
      <c r="E3628">
        <v>99</v>
      </c>
      <c r="F3628">
        <v>99</v>
      </c>
      <c r="G3628">
        <v>99</v>
      </c>
      <c r="H3628">
        <v>99</v>
      </c>
      <c r="I3628">
        <v>99</v>
      </c>
      <c r="J3628">
        <v>999</v>
      </c>
      <c r="K3628">
        <v>99</v>
      </c>
      <c r="L3628">
        <v>99</v>
      </c>
      <c r="M3628">
        <v>99</v>
      </c>
      <c r="N3628">
        <v>99</v>
      </c>
      <c r="O3628">
        <v>11</v>
      </c>
      <c r="P3628">
        <v>1135</v>
      </c>
      <c r="R3628">
        <v>0</v>
      </c>
    </row>
    <row r="3629" spans="1:38" x14ac:dyDescent="0.5">
      <c r="A3629">
        <v>14</v>
      </c>
      <c r="B3629">
        <v>1790</v>
      </c>
      <c r="C3629">
        <v>2019</v>
      </c>
      <c r="D3629">
        <v>99</v>
      </c>
      <c r="E3629">
        <v>99</v>
      </c>
      <c r="F3629">
        <v>99</v>
      </c>
      <c r="G3629">
        <v>99</v>
      </c>
      <c r="H3629">
        <v>99</v>
      </c>
      <c r="I3629">
        <v>99</v>
      </c>
      <c r="J3629">
        <v>999</v>
      </c>
      <c r="K3629">
        <v>99</v>
      </c>
      <c r="L3629">
        <v>99</v>
      </c>
      <c r="M3629">
        <v>99</v>
      </c>
      <c r="N3629">
        <v>99</v>
      </c>
      <c r="O3629">
        <v>11</v>
      </c>
      <c r="P3629">
        <v>1135</v>
      </c>
      <c r="R3629">
        <v>0</v>
      </c>
    </row>
    <row r="3630" spans="1:38" x14ac:dyDescent="0.5">
      <c r="A3630">
        <v>14</v>
      </c>
      <c r="B3630">
        <v>1791</v>
      </c>
      <c r="C3630">
        <v>2020</v>
      </c>
      <c r="D3630">
        <v>99</v>
      </c>
      <c r="E3630">
        <v>99</v>
      </c>
      <c r="F3630">
        <v>99</v>
      </c>
      <c r="G3630">
        <v>99</v>
      </c>
      <c r="H3630">
        <v>99</v>
      </c>
      <c r="I3630">
        <v>99</v>
      </c>
      <c r="J3630">
        <v>999</v>
      </c>
      <c r="K3630">
        <v>99</v>
      </c>
      <c r="L3630">
        <v>99</v>
      </c>
      <c r="M3630">
        <v>99</v>
      </c>
      <c r="N3630">
        <v>99</v>
      </c>
      <c r="O3630">
        <v>11</v>
      </c>
      <c r="P3630">
        <v>1135</v>
      </c>
      <c r="R3630">
        <v>0</v>
      </c>
    </row>
    <row r="3631" spans="1:38" x14ac:dyDescent="0.5">
      <c r="A3631">
        <v>14</v>
      </c>
      <c r="B3631">
        <v>1792</v>
      </c>
      <c r="C3631">
        <v>2021</v>
      </c>
      <c r="D3631">
        <v>99</v>
      </c>
      <c r="E3631">
        <v>99</v>
      </c>
      <c r="F3631">
        <v>99</v>
      </c>
      <c r="G3631">
        <v>99</v>
      </c>
      <c r="H3631">
        <v>99</v>
      </c>
      <c r="I3631">
        <v>99</v>
      </c>
      <c r="J3631">
        <v>999</v>
      </c>
      <c r="K3631">
        <v>99</v>
      </c>
      <c r="L3631">
        <v>99</v>
      </c>
      <c r="M3631">
        <v>99</v>
      </c>
      <c r="N3631">
        <v>99</v>
      </c>
      <c r="O3631">
        <v>11</v>
      </c>
      <c r="P3631">
        <v>1135</v>
      </c>
      <c r="Q3631">
        <v>1</v>
      </c>
      <c r="R3631">
        <v>48</v>
      </c>
      <c r="S3631">
        <v>48</v>
      </c>
      <c r="T3631">
        <v>14.8125</v>
      </c>
      <c r="U3631">
        <v>58.27083333333335</v>
      </c>
      <c r="V3631">
        <v>101.90231130371976</v>
      </c>
      <c r="W3631">
        <v>94.055833333333354</v>
      </c>
      <c r="X3631">
        <v>6.6702601252790927</v>
      </c>
      <c r="Y3631">
        <v>2.5959871543509903</v>
      </c>
      <c r="Z3631">
        <v>-35.535219745430247</v>
      </c>
      <c r="AA3631">
        <v>0.18256503879507077</v>
      </c>
      <c r="AB3631">
        <v>0.20236620014880871</v>
      </c>
      <c r="AC3631">
        <v>2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</row>
    <row r="3632" spans="1:38" x14ac:dyDescent="0.5">
      <c r="A3632">
        <v>14</v>
      </c>
      <c r="B3632">
        <v>1793</v>
      </c>
      <c r="C3632">
        <v>2022</v>
      </c>
      <c r="D3632">
        <v>99</v>
      </c>
      <c r="E3632">
        <v>99</v>
      </c>
      <c r="F3632">
        <v>99</v>
      </c>
      <c r="G3632">
        <v>99</v>
      </c>
      <c r="H3632">
        <v>99</v>
      </c>
      <c r="I3632">
        <v>99</v>
      </c>
      <c r="J3632">
        <v>999</v>
      </c>
      <c r="K3632">
        <v>99</v>
      </c>
      <c r="L3632">
        <v>99</v>
      </c>
      <c r="M3632">
        <v>99</v>
      </c>
      <c r="N3632">
        <v>99</v>
      </c>
      <c r="O3632">
        <v>11</v>
      </c>
      <c r="P3632">
        <v>1135</v>
      </c>
      <c r="Q3632">
        <v>1</v>
      </c>
      <c r="R3632">
        <v>28</v>
      </c>
      <c r="S3632">
        <v>28</v>
      </c>
      <c r="T3632">
        <v>15.5</v>
      </c>
      <c r="U3632">
        <v>59.142857142857153</v>
      </c>
      <c r="V3632">
        <v>103.32765825723573</v>
      </c>
      <c r="W3632">
        <v>95.371428571428638</v>
      </c>
      <c r="X3632">
        <v>9.2662928765210495</v>
      </c>
      <c r="Y3632">
        <v>2.2154374884670927</v>
      </c>
      <c r="Z3632">
        <v>-36.809743193479505</v>
      </c>
      <c r="AA3632">
        <v>9.7205346294046174E-2</v>
      </c>
      <c r="AB3632">
        <v>0.10810164464402648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</row>
    <row r="3633" spans="1:38" x14ac:dyDescent="0.5">
      <c r="A3633">
        <v>14</v>
      </c>
      <c r="B3633">
        <v>1794</v>
      </c>
      <c r="C3633">
        <v>2012</v>
      </c>
      <c r="D3633">
        <v>99</v>
      </c>
      <c r="E3633">
        <v>99</v>
      </c>
      <c r="F3633">
        <v>99</v>
      </c>
      <c r="G3633">
        <v>99</v>
      </c>
      <c r="H3633">
        <v>99</v>
      </c>
      <c r="I3633">
        <v>99</v>
      </c>
      <c r="J3633">
        <v>999</v>
      </c>
      <c r="K3633">
        <v>99</v>
      </c>
      <c r="L3633">
        <v>99</v>
      </c>
      <c r="M3633">
        <v>99</v>
      </c>
      <c r="N3633">
        <v>99</v>
      </c>
      <c r="O3633">
        <v>11</v>
      </c>
      <c r="P3633">
        <v>1144</v>
      </c>
      <c r="R3633">
        <v>0</v>
      </c>
    </row>
    <row r="3634" spans="1:38" x14ac:dyDescent="0.5">
      <c r="A3634">
        <v>14</v>
      </c>
      <c r="B3634">
        <v>1795</v>
      </c>
      <c r="C3634">
        <v>2013</v>
      </c>
      <c r="D3634">
        <v>99</v>
      </c>
      <c r="E3634">
        <v>99</v>
      </c>
      <c r="F3634">
        <v>99</v>
      </c>
      <c r="G3634">
        <v>99</v>
      </c>
      <c r="H3634">
        <v>99</v>
      </c>
      <c r="I3634">
        <v>99</v>
      </c>
      <c r="J3634">
        <v>999</v>
      </c>
      <c r="K3634">
        <v>99</v>
      </c>
      <c r="L3634">
        <v>99</v>
      </c>
      <c r="M3634">
        <v>99</v>
      </c>
      <c r="N3634">
        <v>99</v>
      </c>
      <c r="O3634">
        <v>11</v>
      </c>
      <c r="P3634">
        <v>1144</v>
      </c>
      <c r="R3634">
        <v>0</v>
      </c>
    </row>
    <row r="3635" spans="1:38" x14ac:dyDescent="0.5">
      <c r="A3635">
        <v>14</v>
      </c>
      <c r="B3635">
        <v>1796</v>
      </c>
      <c r="C3635">
        <v>2014</v>
      </c>
      <c r="D3635">
        <v>99</v>
      </c>
      <c r="E3635">
        <v>99</v>
      </c>
      <c r="F3635">
        <v>99</v>
      </c>
      <c r="G3635">
        <v>99</v>
      </c>
      <c r="H3635">
        <v>99</v>
      </c>
      <c r="I3635">
        <v>99</v>
      </c>
      <c r="J3635">
        <v>999</v>
      </c>
      <c r="K3635">
        <v>99</v>
      </c>
      <c r="L3635">
        <v>99</v>
      </c>
      <c r="M3635">
        <v>99</v>
      </c>
      <c r="N3635">
        <v>99</v>
      </c>
      <c r="O3635">
        <v>11</v>
      </c>
      <c r="P3635">
        <v>1144</v>
      </c>
      <c r="R3635">
        <v>0</v>
      </c>
    </row>
    <row r="3636" spans="1:38" x14ac:dyDescent="0.5">
      <c r="A3636">
        <v>14</v>
      </c>
      <c r="B3636">
        <v>1797</v>
      </c>
      <c r="C3636">
        <v>2015</v>
      </c>
      <c r="D3636">
        <v>99</v>
      </c>
      <c r="E3636">
        <v>99</v>
      </c>
      <c r="F3636">
        <v>99</v>
      </c>
      <c r="G3636">
        <v>99</v>
      </c>
      <c r="H3636">
        <v>99</v>
      </c>
      <c r="I3636">
        <v>99</v>
      </c>
      <c r="J3636">
        <v>999</v>
      </c>
      <c r="K3636">
        <v>99</v>
      </c>
      <c r="L3636">
        <v>99</v>
      </c>
      <c r="M3636">
        <v>99</v>
      </c>
      <c r="N3636">
        <v>99</v>
      </c>
      <c r="O3636">
        <v>11</v>
      </c>
      <c r="P3636">
        <v>1144</v>
      </c>
      <c r="R3636">
        <v>0</v>
      </c>
    </row>
    <row r="3637" spans="1:38" x14ac:dyDescent="0.5">
      <c r="A3637">
        <v>14</v>
      </c>
      <c r="B3637">
        <v>1798</v>
      </c>
      <c r="C3637">
        <v>2016</v>
      </c>
      <c r="D3637">
        <v>99</v>
      </c>
      <c r="E3637">
        <v>99</v>
      </c>
      <c r="F3637">
        <v>99</v>
      </c>
      <c r="G3637">
        <v>99</v>
      </c>
      <c r="H3637">
        <v>99</v>
      </c>
      <c r="I3637">
        <v>99</v>
      </c>
      <c r="J3637">
        <v>999</v>
      </c>
      <c r="K3637">
        <v>99</v>
      </c>
      <c r="L3637">
        <v>99</v>
      </c>
      <c r="M3637">
        <v>99</v>
      </c>
      <c r="N3637">
        <v>99</v>
      </c>
      <c r="O3637">
        <v>11</v>
      </c>
      <c r="P3637">
        <v>1144</v>
      </c>
      <c r="R3637">
        <v>0</v>
      </c>
    </row>
    <row r="3638" spans="1:38" x14ac:dyDescent="0.5">
      <c r="A3638">
        <v>14</v>
      </c>
      <c r="B3638">
        <v>1799</v>
      </c>
      <c r="C3638">
        <v>2017</v>
      </c>
      <c r="D3638">
        <v>99</v>
      </c>
      <c r="E3638">
        <v>99</v>
      </c>
      <c r="F3638">
        <v>99</v>
      </c>
      <c r="G3638">
        <v>99</v>
      </c>
      <c r="H3638">
        <v>99</v>
      </c>
      <c r="I3638">
        <v>99</v>
      </c>
      <c r="J3638">
        <v>999</v>
      </c>
      <c r="K3638">
        <v>99</v>
      </c>
      <c r="L3638">
        <v>99</v>
      </c>
      <c r="M3638">
        <v>99</v>
      </c>
      <c r="N3638">
        <v>99</v>
      </c>
      <c r="O3638">
        <v>11</v>
      </c>
      <c r="P3638">
        <v>1144</v>
      </c>
      <c r="R3638">
        <v>0</v>
      </c>
    </row>
    <row r="3639" spans="1:38" x14ac:dyDescent="0.5">
      <c r="A3639">
        <v>14</v>
      </c>
      <c r="B3639">
        <v>1800</v>
      </c>
      <c r="C3639">
        <v>2018</v>
      </c>
      <c r="D3639">
        <v>99</v>
      </c>
      <c r="E3639">
        <v>99</v>
      </c>
      <c r="F3639">
        <v>99</v>
      </c>
      <c r="G3639">
        <v>99</v>
      </c>
      <c r="H3639">
        <v>99</v>
      </c>
      <c r="I3639">
        <v>99</v>
      </c>
      <c r="J3639">
        <v>999</v>
      </c>
      <c r="K3639">
        <v>99</v>
      </c>
      <c r="L3639">
        <v>99</v>
      </c>
      <c r="M3639">
        <v>99</v>
      </c>
      <c r="N3639">
        <v>99</v>
      </c>
      <c r="O3639">
        <v>11</v>
      </c>
      <c r="P3639">
        <v>1144</v>
      </c>
      <c r="R3639">
        <v>0</v>
      </c>
    </row>
    <row r="3640" spans="1:38" x14ac:dyDescent="0.5">
      <c r="A3640">
        <v>14</v>
      </c>
      <c r="B3640">
        <v>1801</v>
      </c>
      <c r="C3640">
        <v>2019</v>
      </c>
      <c r="D3640">
        <v>99</v>
      </c>
      <c r="E3640">
        <v>99</v>
      </c>
      <c r="F3640">
        <v>99</v>
      </c>
      <c r="G3640">
        <v>99</v>
      </c>
      <c r="H3640">
        <v>99</v>
      </c>
      <c r="I3640">
        <v>99</v>
      </c>
      <c r="J3640">
        <v>999</v>
      </c>
      <c r="K3640">
        <v>99</v>
      </c>
      <c r="L3640">
        <v>99</v>
      </c>
      <c r="M3640">
        <v>99</v>
      </c>
      <c r="N3640">
        <v>99</v>
      </c>
      <c r="O3640">
        <v>11</v>
      </c>
      <c r="P3640">
        <v>1144</v>
      </c>
      <c r="R3640">
        <v>0</v>
      </c>
    </row>
    <row r="3641" spans="1:38" x14ac:dyDescent="0.5">
      <c r="A3641">
        <v>14</v>
      </c>
      <c r="B3641">
        <v>1802</v>
      </c>
      <c r="C3641">
        <v>2020</v>
      </c>
      <c r="D3641">
        <v>99</v>
      </c>
      <c r="E3641">
        <v>99</v>
      </c>
      <c r="F3641">
        <v>99</v>
      </c>
      <c r="G3641">
        <v>99</v>
      </c>
      <c r="H3641">
        <v>99</v>
      </c>
      <c r="I3641">
        <v>99</v>
      </c>
      <c r="J3641">
        <v>999</v>
      </c>
      <c r="K3641">
        <v>99</v>
      </c>
      <c r="L3641">
        <v>99</v>
      </c>
      <c r="M3641">
        <v>99</v>
      </c>
      <c r="N3641">
        <v>99</v>
      </c>
      <c r="O3641">
        <v>11</v>
      </c>
      <c r="P3641">
        <v>1144</v>
      </c>
      <c r="R3641">
        <v>0</v>
      </c>
    </row>
    <row r="3642" spans="1:38" x14ac:dyDescent="0.5">
      <c r="A3642">
        <v>14</v>
      </c>
      <c r="B3642">
        <v>1803</v>
      </c>
      <c r="C3642">
        <v>2021</v>
      </c>
      <c r="D3642">
        <v>99</v>
      </c>
      <c r="E3642">
        <v>99</v>
      </c>
      <c r="F3642">
        <v>99</v>
      </c>
      <c r="G3642">
        <v>99</v>
      </c>
      <c r="H3642">
        <v>99</v>
      </c>
      <c r="I3642">
        <v>99</v>
      </c>
      <c r="J3642">
        <v>999</v>
      </c>
      <c r="K3642">
        <v>99</v>
      </c>
      <c r="L3642">
        <v>99</v>
      </c>
      <c r="M3642">
        <v>99</v>
      </c>
      <c r="N3642">
        <v>99</v>
      </c>
      <c r="O3642">
        <v>11</v>
      </c>
      <c r="P3642">
        <v>1144</v>
      </c>
      <c r="R3642">
        <v>0</v>
      </c>
    </row>
    <row r="3643" spans="1:38" x14ac:dyDescent="0.5">
      <c r="A3643">
        <v>14</v>
      </c>
      <c r="B3643">
        <v>1804</v>
      </c>
      <c r="C3643">
        <v>2022</v>
      </c>
      <c r="D3643">
        <v>99</v>
      </c>
      <c r="E3643">
        <v>99</v>
      </c>
      <c r="F3643">
        <v>99</v>
      </c>
      <c r="G3643">
        <v>99</v>
      </c>
      <c r="H3643">
        <v>99</v>
      </c>
      <c r="I3643">
        <v>99</v>
      </c>
      <c r="J3643">
        <v>999</v>
      </c>
      <c r="K3643">
        <v>99</v>
      </c>
      <c r="L3643">
        <v>99</v>
      </c>
      <c r="M3643">
        <v>99</v>
      </c>
      <c r="N3643">
        <v>99</v>
      </c>
      <c r="O3643">
        <v>11</v>
      </c>
      <c r="P3643">
        <v>1144</v>
      </c>
      <c r="Q3643">
        <v>1</v>
      </c>
      <c r="R3643">
        <v>10</v>
      </c>
      <c r="S3643">
        <v>10</v>
      </c>
      <c r="T3643">
        <v>16.7</v>
      </c>
      <c r="U3643">
        <v>61.5</v>
      </c>
      <c r="V3643">
        <v>91.635969664138685</v>
      </c>
      <c r="W3643">
        <v>84.580000000000013</v>
      </c>
      <c r="X3643">
        <v>5.67552640730338</v>
      </c>
      <c r="Y3643">
        <v>1.8574175621006712</v>
      </c>
      <c r="Z3643">
        <v>-29.122099356146006</v>
      </c>
      <c r="AA3643">
        <v>3.471619510501648E-2</v>
      </c>
      <c r="AB3643">
        <v>3.4239204254013479E-2</v>
      </c>
      <c r="AC3643">
        <v>0</v>
      </c>
      <c r="AD3643">
        <v>0</v>
      </c>
      <c r="AE3643">
        <v>0</v>
      </c>
      <c r="AF3643">
        <v>0</v>
      </c>
      <c r="AG3643">
        <v>1</v>
      </c>
      <c r="AH3643">
        <v>0</v>
      </c>
      <c r="AI3643">
        <v>0</v>
      </c>
      <c r="AJ3643">
        <v>0</v>
      </c>
      <c r="AK3643">
        <v>0</v>
      </c>
      <c r="AL3643">
        <v>0</v>
      </c>
    </row>
    <row r="3644" spans="1:38" x14ac:dyDescent="0.5">
      <c r="A3644">
        <v>14</v>
      </c>
      <c r="B3644">
        <v>1805</v>
      </c>
      <c r="C3644">
        <v>2012</v>
      </c>
      <c r="D3644">
        <v>99</v>
      </c>
      <c r="E3644">
        <v>99</v>
      </c>
      <c r="F3644">
        <v>99</v>
      </c>
      <c r="G3644">
        <v>99</v>
      </c>
      <c r="H3644">
        <v>99</v>
      </c>
      <c r="I3644">
        <v>99</v>
      </c>
      <c r="J3644">
        <v>999</v>
      </c>
      <c r="K3644">
        <v>99</v>
      </c>
      <c r="L3644">
        <v>99</v>
      </c>
      <c r="M3644">
        <v>99</v>
      </c>
      <c r="N3644">
        <v>99</v>
      </c>
      <c r="O3644">
        <v>11</v>
      </c>
      <c r="P3644">
        <v>1145</v>
      </c>
      <c r="R3644">
        <v>0</v>
      </c>
    </row>
    <row r="3645" spans="1:38" x14ac:dyDescent="0.5">
      <c r="A3645">
        <v>14</v>
      </c>
      <c r="B3645">
        <v>1806</v>
      </c>
      <c r="C3645">
        <v>2013</v>
      </c>
      <c r="D3645">
        <v>99</v>
      </c>
      <c r="E3645">
        <v>99</v>
      </c>
      <c r="F3645">
        <v>99</v>
      </c>
      <c r="G3645">
        <v>99</v>
      </c>
      <c r="H3645">
        <v>99</v>
      </c>
      <c r="I3645">
        <v>99</v>
      </c>
      <c r="J3645">
        <v>999</v>
      </c>
      <c r="K3645">
        <v>99</v>
      </c>
      <c r="L3645">
        <v>99</v>
      </c>
      <c r="M3645">
        <v>99</v>
      </c>
      <c r="N3645">
        <v>99</v>
      </c>
      <c r="O3645">
        <v>11</v>
      </c>
      <c r="P3645">
        <v>1145</v>
      </c>
      <c r="R3645">
        <v>0</v>
      </c>
    </row>
    <row r="3646" spans="1:38" x14ac:dyDescent="0.5">
      <c r="A3646">
        <v>14</v>
      </c>
      <c r="B3646">
        <v>1807</v>
      </c>
      <c r="C3646">
        <v>2014</v>
      </c>
      <c r="D3646">
        <v>99</v>
      </c>
      <c r="E3646">
        <v>99</v>
      </c>
      <c r="F3646">
        <v>99</v>
      </c>
      <c r="G3646">
        <v>99</v>
      </c>
      <c r="H3646">
        <v>99</v>
      </c>
      <c r="I3646">
        <v>99</v>
      </c>
      <c r="J3646">
        <v>999</v>
      </c>
      <c r="K3646">
        <v>99</v>
      </c>
      <c r="L3646">
        <v>99</v>
      </c>
      <c r="M3646">
        <v>99</v>
      </c>
      <c r="N3646">
        <v>99</v>
      </c>
      <c r="O3646">
        <v>11</v>
      </c>
      <c r="P3646">
        <v>1145</v>
      </c>
      <c r="R3646">
        <v>0</v>
      </c>
    </row>
    <row r="3647" spans="1:38" x14ac:dyDescent="0.5">
      <c r="A3647">
        <v>14</v>
      </c>
      <c r="B3647">
        <v>1808</v>
      </c>
      <c r="C3647">
        <v>2015</v>
      </c>
      <c r="D3647">
        <v>99</v>
      </c>
      <c r="E3647">
        <v>99</v>
      </c>
      <c r="F3647">
        <v>99</v>
      </c>
      <c r="G3647">
        <v>99</v>
      </c>
      <c r="H3647">
        <v>99</v>
      </c>
      <c r="I3647">
        <v>99</v>
      </c>
      <c r="J3647">
        <v>999</v>
      </c>
      <c r="K3647">
        <v>99</v>
      </c>
      <c r="L3647">
        <v>99</v>
      </c>
      <c r="M3647">
        <v>99</v>
      </c>
      <c r="N3647">
        <v>99</v>
      </c>
      <c r="O3647">
        <v>11</v>
      </c>
      <c r="P3647">
        <v>1145</v>
      </c>
      <c r="R3647">
        <v>0</v>
      </c>
    </row>
    <row r="3648" spans="1:38" x14ac:dyDescent="0.5">
      <c r="A3648">
        <v>14</v>
      </c>
      <c r="B3648">
        <v>1809</v>
      </c>
      <c r="C3648">
        <v>2016</v>
      </c>
      <c r="D3648">
        <v>99</v>
      </c>
      <c r="E3648">
        <v>99</v>
      </c>
      <c r="F3648">
        <v>99</v>
      </c>
      <c r="G3648">
        <v>99</v>
      </c>
      <c r="H3648">
        <v>99</v>
      </c>
      <c r="I3648">
        <v>99</v>
      </c>
      <c r="J3648">
        <v>999</v>
      </c>
      <c r="K3648">
        <v>99</v>
      </c>
      <c r="L3648">
        <v>99</v>
      </c>
      <c r="M3648">
        <v>99</v>
      </c>
      <c r="N3648">
        <v>99</v>
      </c>
      <c r="O3648">
        <v>11</v>
      </c>
      <c r="P3648">
        <v>1145</v>
      </c>
      <c r="Q3648">
        <v>1</v>
      </c>
      <c r="R3648">
        <v>76</v>
      </c>
      <c r="S3648">
        <v>76</v>
      </c>
      <c r="T3648">
        <v>15.263157894736844</v>
      </c>
      <c r="U3648">
        <v>59.315789473684198</v>
      </c>
      <c r="V3648">
        <v>90.599874550949437</v>
      </c>
      <c r="W3648">
        <v>83.623684210526349</v>
      </c>
      <c r="X3648">
        <v>7.0092207769676396</v>
      </c>
      <c r="Y3648">
        <v>1.8368345649068361</v>
      </c>
      <c r="Z3648">
        <v>-21.509661101438567</v>
      </c>
      <c r="AA3648">
        <v>0.16206073012623676</v>
      </c>
      <c r="AB3648">
        <v>0.16635616778566759</v>
      </c>
      <c r="AC3648">
        <v>1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3</v>
      </c>
      <c r="AL3648">
        <v>1</v>
      </c>
    </row>
    <row r="3649" spans="1:38" x14ac:dyDescent="0.5">
      <c r="A3649">
        <v>14</v>
      </c>
      <c r="B3649">
        <v>1810</v>
      </c>
      <c r="C3649">
        <v>2017</v>
      </c>
      <c r="D3649">
        <v>99</v>
      </c>
      <c r="E3649">
        <v>99</v>
      </c>
      <c r="F3649">
        <v>99</v>
      </c>
      <c r="G3649">
        <v>99</v>
      </c>
      <c r="H3649">
        <v>99</v>
      </c>
      <c r="I3649">
        <v>99</v>
      </c>
      <c r="J3649">
        <v>999</v>
      </c>
      <c r="K3649">
        <v>99</v>
      </c>
      <c r="L3649">
        <v>99</v>
      </c>
      <c r="M3649">
        <v>99</v>
      </c>
      <c r="N3649">
        <v>99</v>
      </c>
      <c r="O3649">
        <v>11</v>
      </c>
      <c r="P3649">
        <v>1145</v>
      </c>
      <c r="R3649">
        <v>0</v>
      </c>
    </row>
    <row r="3650" spans="1:38" x14ac:dyDescent="0.5">
      <c r="A3650">
        <v>14</v>
      </c>
      <c r="B3650">
        <v>1811</v>
      </c>
      <c r="C3650">
        <v>2018</v>
      </c>
      <c r="D3650">
        <v>99</v>
      </c>
      <c r="E3650">
        <v>99</v>
      </c>
      <c r="F3650">
        <v>99</v>
      </c>
      <c r="G3650">
        <v>99</v>
      </c>
      <c r="H3650">
        <v>99</v>
      </c>
      <c r="I3650">
        <v>99</v>
      </c>
      <c r="J3650">
        <v>999</v>
      </c>
      <c r="K3650">
        <v>99</v>
      </c>
      <c r="L3650">
        <v>99</v>
      </c>
      <c r="M3650">
        <v>99</v>
      </c>
      <c r="N3650">
        <v>99</v>
      </c>
      <c r="O3650">
        <v>11</v>
      </c>
      <c r="P3650">
        <v>1145</v>
      </c>
      <c r="R3650">
        <v>0</v>
      </c>
    </row>
    <row r="3651" spans="1:38" x14ac:dyDescent="0.5">
      <c r="A3651">
        <v>14</v>
      </c>
      <c r="B3651">
        <v>1812</v>
      </c>
      <c r="C3651">
        <v>2019</v>
      </c>
      <c r="D3651">
        <v>99</v>
      </c>
      <c r="E3651">
        <v>99</v>
      </c>
      <c r="F3651">
        <v>99</v>
      </c>
      <c r="G3651">
        <v>99</v>
      </c>
      <c r="H3651">
        <v>99</v>
      </c>
      <c r="I3651">
        <v>99</v>
      </c>
      <c r="J3651">
        <v>999</v>
      </c>
      <c r="K3651">
        <v>99</v>
      </c>
      <c r="L3651">
        <v>99</v>
      </c>
      <c r="M3651">
        <v>99</v>
      </c>
      <c r="N3651">
        <v>99</v>
      </c>
      <c r="O3651">
        <v>11</v>
      </c>
      <c r="P3651">
        <v>1145</v>
      </c>
      <c r="R3651">
        <v>0</v>
      </c>
    </row>
    <row r="3652" spans="1:38" x14ac:dyDescent="0.5">
      <c r="A3652">
        <v>14</v>
      </c>
      <c r="B3652">
        <v>1813</v>
      </c>
      <c r="C3652">
        <v>2020</v>
      </c>
      <c r="D3652">
        <v>99</v>
      </c>
      <c r="E3652">
        <v>99</v>
      </c>
      <c r="F3652">
        <v>99</v>
      </c>
      <c r="G3652">
        <v>99</v>
      </c>
      <c r="H3652">
        <v>99</v>
      </c>
      <c r="I3652">
        <v>99</v>
      </c>
      <c r="J3652">
        <v>999</v>
      </c>
      <c r="K3652">
        <v>99</v>
      </c>
      <c r="L3652">
        <v>99</v>
      </c>
      <c r="M3652">
        <v>99</v>
      </c>
      <c r="N3652">
        <v>99</v>
      </c>
      <c r="O3652">
        <v>11</v>
      </c>
      <c r="P3652">
        <v>1145</v>
      </c>
      <c r="R3652">
        <v>0</v>
      </c>
    </row>
    <row r="3653" spans="1:38" x14ac:dyDescent="0.5">
      <c r="A3653">
        <v>14</v>
      </c>
      <c r="B3653">
        <v>1814</v>
      </c>
      <c r="C3653">
        <v>2021</v>
      </c>
      <c r="D3653">
        <v>99</v>
      </c>
      <c r="E3653">
        <v>99</v>
      </c>
      <c r="F3653">
        <v>99</v>
      </c>
      <c r="G3653">
        <v>99</v>
      </c>
      <c r="H3653">
        <v>99</v>
      </c>
      <c r="I3653">
        <v>99</v>
      </c>
      <c r="J3653">
        <v>999</v>
      </c>
      <c r="K3653">
        <v>99</v>
      </c>
      <c r="L3653">
        <v>99</v>
      </c>
      <c r="M3653">
        <v>99</v>
      </c>
      <c r="N3653">
        <v>99</v>
      </c>
      <c r="O3653">
        <v>11</v>
      </c>
      <c r="P3653">
        <v>1145</v>
      </c>
      <c r="R3653">
        <v>0</v>
      </c>
    </row>
    <row r="3654" spans="1:38" x14ac:dyDescent="0.5">
      <c r="A3654">
        <v>14</v>
      </c>
      <c r="B3654">
        <v>1815</v>
      </c>
      <c r="C3654">
        <v>2022</v>
      </c>
      <c r="D3654">
        <v>99</v>
      </c>
      <c r="E3654">
        <v>99</v>
      </c>
      <c r="F3654">
        <v>99</v>
      </c>
      <c r="G3654">
        <v>99</v>
      </c>
      <c r="H3654">
        <v>99</v>
      </c>
      <c r="I3654">
        <v>99</v>
      </c>
      <c r="J3654">
        <v>999</v>
      </c>
      <c r="K3654">
        <v>99</v>
      </c>
      <c r="L3654">
        <v>99</v>
      </c>
      <c r="M3654">
        <v>99</v>
      </c>
      <c r="N3654">
        <v>99</v>
      </c>
      <c r="O3654">
        <v>11</v>
      </c>
      <c r="P3654">
        <v>1145</v>
      </c>
      <c r="R3654">
        <v>0</v>
      </c>
    </row>
    <row r="3655" spans="1:38" x14ac:dyDescent="0.5">
      <c r="A3655">
        <v>14</v>
      </c>
      <c r="B3655">
        <v>1816</v>
      </c>
      <c r="C3655">
        <v>2012</v>
      </c>
      <c r="D3655">
        <v>99</v>
      </c>
      <c r="E3655">
        <v>99</v>
      </c>
      <c r="F3655">
        <v>99</v>
      </c>
      <c r="G3655">
        <v>99</v>
      </c>
      <c r="H3655">
        <v>99</v>
      </c>
      <c r="I3655">
        <v>99</v>
      </c>
      <c r="J3655">
        <v>999</v>
      </c>
      <c r="K3655">
        <v>99</v>
      </c>
      <c r="L3655">
        <v>99</v>
      </c>
      <c r="M3655">
        <v>99</v>
      </c>
      <c r="N3655">
        <v>99</v>
      </c>
      <c r="O3655">
        <v>11</v>
      </c>
      <c r="P3655">
        <v>1146</v>
      </c>
      <c r="R3655">
        <v>0</v>
      </c>
    </row>
    <row r="3656" spans="1:38" x14ac:dyDescent="0.5">
      <c r="A3656">
        <v>14</v>
      </c>
      <c r="B3656">
        <v>1817</v>
      </c>
      <c r="C3656">
        <v>2013</v>
      </c>
      <c r="D3656">
        <v>99</v>
      </c>
      <c r="E3656">
        <v>99</v>
      </c>
      <c r="F3656">
        <v>99</v>
      </c>
      <c r="G3656">
        <v>99</v>
      </c>
      <c r="H3656">
        <v>99</v>
      </c>
      <c r="I3656">
        <v>99</v>
      </c>
      <c r="J3656">
        <v>999</v>
      </c>
      <c r="K3656">
        <v>99</v>
      </c>
      <c r="L3656">
        <v>99</v>
      </c>
      <c r="M3656">
        <v>99</v>
      </c>
      <c r="N3656">
        <v>99</v>
      </c>
      <c r="O3656">
        <v>11</v>
      </c>
      <c r="P3656">
        <v>1146</v>
      </c>
      <c r="R3656">
        <v>0</v>
      </c>
    </row>
    <row r="3657" spans="1:38" x14ac:dyDescent="0.5">
      <c r="A3657">
        <v>14</v>
      </c>
      <c r="B3657">
        <v>1818</v>
      </c>
      <c r="C3657">
        <v>2014</v>
      </c>
      <c r="D3657">
        <v>99</v>
      </c>
      <c r="E3657">
        <v>99</v>
      </c>
      <c r="F3657">
        <v>99</v>
      </c>
      <c r="G3657">
        <v>99</v>
      </c>
      <c r="H3657">
        <v>99</v>
      </c>
      <c r="I3657">
        <v>99</v>
      </c>
      <c r="J3657">
        <v>999</v>
      </c>
      <c r="K3657">
        <v>99</v>
      </c>
      <c r="L3657">
        <v>99</v>
      </c>
      <c r="M3657">
        <v>99</v>
      </c>
      <c r="N3657">
        <v>99</v>
      </c>
      <c r="O3657">
        <v>11</v>
      </c>
      <c r="P3657">
        <v>1146</v>
      </c>
      <c r="R3657">
        <v>0</v>
      </c>
    </row>
    <row r="3658" spans="1:38" x14ac:dyDescent="0.5">
      <c r="A3658">
        <v>14</v>
      </c>
      <c r="B3658">
        <v>1819</v>
      </c>
      <c r="C3658">
        <v>2015</v>
      </c>
      <c r="D3658">
        <v>99</v>
      </c>
      <c r="E3658">
        <v>99</v>
      </c>
      <c r="F3658">
        <v>99</v>
      </c>
      <c r="G3658">
        <v>99</v>
      </c>
      <c r="H3658">
        <v>99</v>
      </c>
      <c r="I3658">
        <v>99</v>
      </c>
      <c r="J3658">
        <v>999</v>
      </c>
      <c r="K3658">
        <v>99</v>
      </c>
      <c r="L3658">
        <v>99</v>
      </c>
      <c r="M3658">
        <v>99</v>
      </c>
      <c r="N3658">
        <v>99</v>
      </c>
      <c r="O3658">
        <v>11</v>
      </c>
      <c r="P3658">
        <v>1146</v>
      </c>
      <c r="R3658">
        <v>0</v>
      </c>
    </row>
    <row r="3659" spans="1:38" x14ac:dyDescent="0.5">
      <c r="A3659">
        <v>14</v>
      </c>
      <c r="B3659">
        <v>1820</v>
      </c>
      <c r="C3659">
        <v>2016</v>
      </c>
      <c r="D3659">
        <v>99</v>
      </c>
      <c r="E3659">
        <v>99</v>
      </c>
      <c r="F3659">
        <v>99</v>
      </c>
      <c r="G3659">
        <v>99</v>
      </c>
      <c r="H3659">
        <v>99</v>
      </c>
      <c r="I3659">
        <v>99</v>
      </c>
      <c r="J3659">
        <v>999</v>
      </c>
      <c r="K3659">
        <v>99</v>
      </c>
      <c r="L3659">
        <v>99</v>
      </c>
      <c r="M3659">
        <v>99</v>
      </c>
      <c r="N3659">
        <v>99</v>
      </c>
      <c r="O3659">
        <v>11</v>
      </c>
      <c r="P3659">
        <v>1146</v>
      </c>
      <c r="R3659">
        <v>0</v>
      </c>
    </row>
    <row r="3660" spans="1:38" x14ac:dyDescent="0.5">
      <c r="A3660">
        <v>14</v>
      </c>
      <c r="B3660">
        <v>1821</v>
      </c>
      <c r="C3660">
        <v>2017</v>
      </c>
      <c r="D3660">
        <v>99</v>
      </c>
      <c r="E3660">
        <v>99</v>
      </c>
      <c r="F3660">
        <v>99</v>
      </c>
      <c r="G3660">
        <v>99</v>
      </c>
      <c r="H3660">
        <v>99</v>
      </c>
      <c r="I3660">
        <v>99</v>
      </c>
      <c r="J3660">
        <v>999</v>
      </c>
      <c r="K3660">
        <v>99</v>
      </c>
      <c r="L3660">
        <v>99</v>
      </c>
      <c r="M3660">
        <v>99</v>
      </c>
      <c r="N3660">
        <v>99</v>
      </c>
      <c r="O3660">
        <v>11</v>
      </c>
      <c r="P3660">
        <v>1146</v>
      </c>
      <c r="R3660">
        <v>0</v>
      </c>
    </row>
    <row r="3661" spans="1:38" x14ac:dyDescent="0.5">
      <c r="A3661">
        <v>14</v>
      </c>
      <c r="B3661">
        <v>1822</v>
      </c>
      <c r="C3661">
        <v>2018</v>
      </c>
      <c r="D3661">
        <v>99</v>
      </c>
      <c r="E3661">
        <v>99</v>
      </c>
      <c r="F3661">
        <v>99</v>
      </c>
      <c r="G3661">
        <v>99</v>
      </c>
      <c r="H3661">
        <v>99</v>
      </c>
      <c r="I3661">
        <v>99</v>
      </c>
      <c r="J3661">
        <v>999</v>
      </c>
      <c r="K3661">
        <v>99</v>
      </c>
      <c r="L3661">
        <v>99</v>
      </c>
      <c r="M3661">
        <v>99</v>
      </c>
      <c r="N3661">
        <v>99</v>
      </c>
      <c r="O3661">
        <v>11</v>
      </c>
      <c r="P3661">
        <v>1146</v>
      </c>
      <c r="R3661">
        <v>0</v>
      </c>
    </row>
    <row r="3662" spans="1:38" x14ac:dyDescent="0.5">
      <c r="A3662">
        <v>14</v>
      </c>
      <c r="B3662">
        <v>1823</v>
      </c>
      <c r="C3662">
        <v>2019</v>
      </c>
      <c r="D3662">
        <v>99</v>
      </c>
      <c r="E3662">
        <v>99</v>
      </c>
      <c r="F3662">
        <v>99</v>
      </c>
      <c r="G3662">
        <v>99</v>
      </c>
      <c r="H3662">
        <v>99</v>
      </c>
      <c r="I3662">
        <v>99</v>
      </c>
      <c r="J3662">
        <v>999</v>
      </c>
      <c r="K3662">
        <v>99</v>
      </c>
      <c r="L3662">
        <v>99</v>
      </c>
      <c r="M3662">
        <v>99</v>
      </c>
      <c r="N3662">
        <v>99</v>
      </c>
      <c r="O3662">
        <v>11</v>
      </c>
      <c r="P3662">
        <v>1146</v>
      </c>
      <c r="R3662">
        <v>0</v>
      </c>
    </row>
    <row r="3663" spans="1:38" x14ac:dyDescent="0.5">
      <c r="A3663">
        <v>14</v>
      </c>
      <c r="B3663">
        <v>1824</v>
      </c>
      <c r="C3663">
        <v>2020</v>
      </c>
      <c r="D3663">
        <v>99</v>
      </c>
      <c r="E3663">
        <v>99</v>
      </c>
      <c r="F3663">
        <v>99</v>
      </c>
      <c r="G3663">
        <v>99</v>
      </c>
      <c r="H3663">
        <v>99</v>
      </c>
      <c r="I3663">
        <v>99</v>
      </c>
      <c r="J3663">
        <v>999</v>
      </c>
      <c r="K3663">
        <v>99</v>
      </c>
      <c r="L3663">
        <v>99</v>
      </c>
      <c r="M3663">
        <v>99</v>
      </c>
      <c r="N3663">
        <v>99</v>
      </c>
      <c r="O3663">
        <v>11</v>
      </c>
      <c r="P3663">
        <v>1146</v>
      </c>
      <c r="Q3663">
        <v>1</v>
      </c>
      <c r="R3663">
        <v>9</v>
      </c>
      <c r="S3663">
        <v>9</v>
      </c>
      <c r="T3663">
        <v>14.666666666666663</v>
      </c>
      <c r="U3663">
        <v>58.444444444444443</v>
      </c>
      <c r="V3663">
        <v>104.01589021307336</v>
      </c>
      <c r="W3663">
        <v>96.006666666666689</v>
      </c>
      <c r="X3663">
        <v>15.892082585013396</v>
      </c>
      <c r="Y3663">
        <v>3.6851386559504498</v>
      </c>
      <c r="Z3663">
        <v>-52.067290693632657</v>
      </c>
      <c r="AA3663">
        <v>4.3107577354152687E-2</v>
      </c>
      <c r="AB3663">
        <v>5.0098133921914638E-2</v>
      </c>
      <c r="AC3663">
        <v>0</v>
      </c>
      <c r="AD3663">
        <v>0</v>
      </c>
      <c r="AE3663">
        <v>0</v>
      </c>
      <c r="AF3663">
        <v>0</v>
      </c>
      <c r="AG3663">
        <v>1</v>
      </c>
      <c r="AH3663">
        <v>0</v>
      </c>
      <c r="AI3663">
        <v>0</v>
      </c>
      <c r="AJ3663">
        <v>0</v>
      </c>
      <c r="AK3663">
        <v>0</v>
      </c>
      <c r="AL3663">
        <v>0</v>
      </c>
    </row>
    <row r="3664" spans="1:38" x14ac:dyDescent="0.5">
      <c r="A3664">
        <v>14</v>
      </c>
      <c r="B3664">
        <v>1825</v>
      </c>
      <c r="C3664">
        <v>2021</v>
      </c>
      <c r="D3664">
        <v>99</v>
      </c>
      <c r="E3664">
        <v>99</v>
      </c>
      <c r="F3664">
        <v>99</v>
      </c>
      <c r="G3664">
        <v>99</v>
      </c>
      <c r="H3664">
        <v>99</v>
      </c>
      <c r="I3664">
        <v>99</v>
      </c>
      <c r="J3664">
        <v>999</v>
      </c>
      <c r="K3664">
        <v>99</v>
      </c>
      <c r="L3664">
        <v>99</v>
      </c>
      <c r="M3664">
        <v>99</v>
      </c>
      <c r="N3664">
        <v>99</v>
      </c>
      <c r="O3664">
        <v>11</v>
      </c>
      <c r="P3664">
        <v>1146</v>
      </c>
      <c r="Q3664">
        <v>1</v>
      </c>
      <c r="R3664">
        <v>37</v>
      </c>
      <c r="S3664">
        <v>37</v>
      </c>
      <c r="T3664">
        <v>15.783783783783782</v>
      </c>
      <c r="U3664">
        <v>60.351351351351362</v>
      </c>
      <c r="V3664">
        <v>91.132031272876347</v>
      </c>
      <c r="W3664">
        <v>84.11486486486487</v>
      </c>
      <c r="X3664">
        <v>17.553608487364709</v>
      </c>
      <c r="Y3664">
        <v>3.386908150880092</v>
      </c>
      <c r="Z3664">
        <v>-49.39187111208588</v>
      </c>
      <c r="AA3664">
        <v>0.14072721740453367</v>
      </c>
      <c r="AB3664">
        <v>0.1395036207246427</v>
      </c>
      <c r="AC3664">
        <v>1</v>
      </c>
      <c r="AD3664">
        <v>0</v>
      </c>
      <c r="AE3664">
        <v>0</v>
      </c>
      <c r="AF3664">
        <v>0</v>
      </c>
      <c r="AG3664">
        <v>2</v>
      </c>
      <c r="AH3664">
        <v>1</v>
      </c>
      <c r="AI3664">
        <v>0</v>
      </c>
      <c r="AJ3664">
        <v>0</v>
      </c>
      <c r="AK3664">
        <v>0</v>
      </c>
      <c r="AL3664">
        <v>0</v>
      </c>
    </row>
    <row r="3665" spans="1:38" x14ac:dyDescent="0.5">
      <c r="A3665">
        <v>14</v>
      </c>
      <c r="B3665">
        <v>1826</v>
      </c>
      <c r="C3665">
        <v>2022</v>
      </c>
      <c r="D3665">
        <v>99</v>
      </c>
      <c r="E3665">
        <v>99</v>
      </c>
      <c r="F3665">
        <v>99</v>
      </c>
      <c r="G3665">
        <v>99</v>
      </c>
      <c r="H3665">
        <v>99</v>
      </c>
      <c r="I3665">
        <v>99</v>
      </c>
      <c r="J3665">
        <v>999</v>
      </c>
      <c r="K3665">
        <v>99</v>
      </c>
      <c r="L3665">
        <v>99</v>
      </c>
      <c r="M3665">
        <v>99</v>
      </c>
      <c r="N3665">
        <v>99</v>
      </c>
      <c r="O3665">
        <v>11</v>
      </c>
      <c r="P3665">
        <v>1146</v>
      </c>
      <c r="Q3665">
        <v>2</v>
      </c>
      <c r="R3665">
        <v>51</v>
      </c>
      <c r="S3665">
        <v>51</v>
      </c>
      <c r="T3665">
        <v>16.588235294117652</v>
      </c>
      <c r="U3665">
        <v>61.647058823529406</v>
      </c>
      <c r="V3665">
        <v>105.05385252692624</v>
      </c>
      <c r="W3665">
        <v>96.964705882352902</v>
      </c>
      <c r="X3665">
        <v>17.653615121959717</v>
      </c>
      <c r="Y3665">
        <v>2.027492698778103</v>
      </c>
      <c r="Z3665">
        <v>41.988371613980846</v>
      </c>
      <c r="AA3665">
        <v>0.1770525950355841</v>
      </c>
      <c r="AB3665">
        <v>0.20018883054734848</v>
      </c>
      <c r="AC3665">
        <v>2</v>
      </c>
      <c r="AD3665">
        <v>0</v>
      </c>
      <c r="AE3665">
        <v>0</v>
      </c>
      <c r="AF3665">
        <v>0</v>
      </c>
      <c r="AG3665">
        <v>2</v>
      </c>
      <c r="AH3665">
        <v>0</v>
      </c>
      <c r="AI3665">
        <v>3</v>
      </c>
      <c r="AJ3665">
        <v>0</v>
      </c>
      <c r="AK3665">
        <v>1</v>
      </c>
      <c r="AL3665">
        <v>0</v>
      </c>
    </row>
    <row r="3666" spans="1:38" x14ac:dyDescent="0.5">
      <c r="A3666">
        <v>14</v>
      </c>
      <c r="B3666">
        <v>1827</v>
      </c>
      <c r="C3666">
        <v>2012</v>
      </c>
      <c r="D3666">
        <v>99</v>
      </c>
      <c r="E3666">
        <v>99</v>
      </c>
      <c r="F3666">
        <v>99</v>
      </c>
      <c r="G3666">
        <v>99</v>
      </c>
      <c r="H3666">
        <v>99</v>
      </c>
      <c r="I3666">
        <v>99</v>
      </c>
      <c r="J3666">
        <v>999</v>
      </c>
      <c r="K3666">
        <v>99</v>
      </c>
      <c r="L3666">
        <v>99</v>
      </c>
      <c r="M3666">
        <v>99</v>
      </c>
      <c r="N3666">
        <v>99</v>
      </c>
      <c r="O3666">
        <v>11</v>
      </c>
      <c r="P3666">
        <v>1149</v>
      </c>
      <c r="R3666">
        <v>0</v>
      </c>
    </row>
    <row r="3667" spans="1:38" x14ac:dyDescent="0.5">
      <c r="A3667">
        <v>14</v>
      </c>
      <c r="B3667">
        <v>1828</v>
      </c>
      <c r="C3667">
        <v>2013</v>
      </c>
      <c r="D3667">
        <v>99</v>
      </c>
      <c r="E3667">
        <v>99</v>
      </c>
      <c r="F3667">
        <v>99</v>
      </c>
      <c r="G3667">
        <v>99</v>
      </c>
      <c r="H3667">
        <v>99</v>
      </c>
      <c r="I3667">
        <v>99</v>
      </c>
      <c r="J3667">
        <v>999</v>
      </c>
      <c r="K3667">
        <v>99</v>
      </c>
      <c r="L3667">
        <v>99</v>
      </c>
      <c r="M3667">
        <v>99</v>
      </c>
      <c r="N3667">
        <v>99</v>
      </c>
      <c r="O3667">
        <v>11</v>
      </c>
      <c r="P3667">
        <v>1149</v>
      </c>
      <c r="R3667">
        <v>0</v>
      </c>
    </row>
    <row r="3668" spans="1:38" x14ac:dyDescent="0.5">
      <c r="A3668">
        <v>14</v>
      </c>
      <c r="B3668">
        <v>1829</v>
      </c>
      <c r="C3668">
        <v>2014</v>
      </c>
      <c r="D3668">
        <v>99</v>
      </c>
      <c r="E3668">
        <v>99</v>
      </c>
      <c r="F3668">
        <v>99</v>
      </c>
      <c r="G3668">
        <v>99</v>
      </c>
      <c r="H3668">
        <v>99</v>
      </c>
      <c r="I3668">
        <v>99</v>
      </c>
      <c r="J3668">
        <v>999</v>
      </c>
      <c r="K3668">
        <v>99</v>
      </c>
      <c r="L3668">
        <v>99</v>
      </c>
      <c r="M3668">
        <v>99</v>
      </c>
      <c r="N3668">
        <v>99</v>
      </c>
      <c r="O3668">
        <v>11</v>
      </c>
      <c r="P3668">
        <v>1149</v>
      </c>
      <c r="R3668">
        <v>0</v>
      </c>
    </row>
    <row r="3669" spans="1:38" x14ac:dyDescent="0.5">
      <c r="A3669">
        <v>14</v>
      </c>
      <c r="B3669">
        <v>1830</v>
      </c>
      <c r="C3669">
        <v>2015</v>
      </c>
      <c r="D3669">
        <v>99</v>
      </c>
      <c r="E3669">
        <v>99</v>
      </c>
      <c r="F3669">
        <v>99</v>
      </c>
      <c r="G3669">
        <v>99</v>
      </c>
      <c r="H3669">
        <v>99</v>
      </c>
      <c r="I3669">
        <v>99</v>
      </c>
      <c r="J3669">
        <v>999</v>
      </c>
      <c r="K3669">
        <v>99</v>
      </c>
      <c r="L3669">
        <v>99</v>
      </c>
      <c r="M3669">
        <v>99</v>
      </c>
      <c r="N3669">
        <v>99</v>
      </c>
      <c r="O3669">
        <v>11</v>
      </c>
      <c r="P3669">
        <v>1149</v>
      </c>
      <c r="R3669">
        <v>0</v>
      </c>
    </row>
    <row r="3670" spans="1:38" x14ac:dyDescent="0.5">
      <c r="A3670">
        <v>14</v>
      </c>
      <c r="B3670">
        <v>1831</v>
      </c>
      <c r="C3670">
        <v>2016</v>
      </c>
      <c r="D3670">
        <v>99</v>
      </c>
      <c r="E3670">
        <v>99</v>
      </c>
      <c r="F3670">
        <v>99</v>
      </c>
      <c r="G3670">
        <v>99</v>
      </c>
      <c r="H3670">
        <v>99</v>
      </c>
      <c r="I3670">
        <v>99</v>
      </c>
      <c r="J3670">
        <v>999</v>
      </c>
      <c r="K3670">
        <v>99</v>
      </c>
      <c r="L3670">
        <v>99</v>
      </c>
      <c r="M3670">
        <v>99</v>
      </c>
      <c r="N3670">
        <v>99</v>
      </c>
      <c r="O3670">
        <v>11</v>
      </c>
      <c r="P3670">
        <v>1149</v>
      </c>
      <c r="R3670">
        <v>0</v>
      </c>
    </row>
    <row r="3671" spans="1:38" x14ac:dyDescent="0.5">
      <c r="A3671">
        <v>14</v>
      </c>
      <c r="B3671">
        <v>1832</v>
      </c>
      <c r="C3671">
        <v>2017</v>
      </c>
      <c r="D3671">
        <v>99</v>
      </c>
      <c r="E3671">
        <v>99</v>
      </c>
      <c r="F3671">
        <v>99</v>
      </c>
      <c r="G3671">
        <v>99</v>
      </c>
      <c r="H3671">
        <v>99</v>
      </c>
      <c r="I3671">
        <v>99</v>
      </c>
      <c r="J3671">
        <v>999</v>
      </c>
      <c r="K3671">
        <v>99</v>
      </c>
      <c r="L3671">
        <v>99</v>
      </c>
      <c r="M3671">
        <v>99</v>
      </c>
      <c r="N3671">
        <v>99</v>
      </c>
      <c r="O3671">
        <v>11</v>
      </c>
      <c r="P3671">
        <v>1149</v>
      </c>
      <c r="R3671">
        <v>0</v>
      </c>
    </row>
    <row r="3672" spans="1:38" x14ac:dyDescent="0.5">
      <c r="A3672">
        <v>14</v>
      </c>
      <c r="B3672">
        <v>1833</v>
      </c>
      <c r="C3672">
        <v>2018</v>
      </c>
      <c r="D3672">
        <v>99</v>
      </c>
      <c r="E3672">
        <v>99</v>
      </c>
      <c r="F3672">
        <v>99</v>
      </c>
      <c r="G3672">
        <v>99</v>
      </c>
      <c r="H3672">
        <v>99</v>
      </c>
      <c r="I3672">
        <v>99</v>
      </c>
      <c r="J3672">
        <v>999</v>
      </c>
      <c r="K3672">
        <v>99</v>
      </c>
      <c r="L3672">
        <v>99</v>
      </c>
      <c r="M3672">
        <v>99</v>
      </c>
      <c r="N3672">
        <v>99</v>
      </c>
      <c r="O3672">
        <v>11</v>
      </c>
      <c r="P3672">
        <v>1149</v>
      </c>
      <c r="R3672">
        <v>0</v>
      </c>
    </row>
    <row r="3673" spans="1:38" x14ac:dyDescent="0.5">
      <c r="A3673">
        <v>14</v>
      </c>
      <c r="B3673">
        <v>1834</v>
      </c>
      <c r="C3673">
        <v>2019</v>
      </c>
      <c r="D3673">
        <v>99</v>
      </c>
      <c r="E3673">
        <v>99</v>
      </c>
      <c r="F3673">
        <v>99</v>
      </c>
      <c r="G3673">
        <v>99</v>
      </c>
      <c r="H3673">
        <v>99</v>
      </c>
      <c r="I3673">
        <v>99</v>
      </c>
      <c r="J3673">
        <v>999</v>
      </c>
      <c r="K3673">
        <v>99</v>
      </c>
      <c r="L3673">
        <v>99</v>
      </c>
      <c r="M3673">
        <v>99</v>
      </c>
      <c r="N3673">
        <v>99</v>
      </c>
      <c r="O3673">
        <v>11</v>
      </c>
      <c r="P3673">
        <v>1149</v>
      </c>
      <c r="R3673">
        <v>0</v>
      </c>
    </row>
    <row r="3674" spans="1:38" x14ac:dyDescent="0.5">
      <c r="A3674">
        <v>14</v>
      </c>
      <c r="B3674">
        <v>1835</v>
      </c>
      <c r="C3674">
        <v>2020</v>
      </c>
      <c r="D3674">
        <v>99</v>
      </c>
      <c r="E3674">
        <v>99</v>
      </c>
      <c r="F3674">
        <v>99</v>
      </c>
      <c r="G3674">
        <v>99</v>
      </c>
      <c r="H3674">
        <v>99</v>
      </c>
      <c r="I3674">
        <v>99</v>
      </c>
      <c r="J3674">
        <v>999</v>
      </c>
      <c r="K3674">
        <v>99</v>
      </c>
      <c r="L3674">
        <v>99</v>
      </c>
      <c r="M3674">
        <v>99</v>
      </c>
      <c r="N3674">
        <v>99</v>
      </c>
      <c r="O3674">
        <v>11</v>
      </c>
      <c r="P3674">
        <v>1149</v>
      </c>
      <c r="R3674">
        <v>0</v>
      </c>
    </row>
    <row r="3675" spans="1:38" x14ac:dyDescent="0.5">
      <c r="A3675">
        <v>14</v>
      </c>
      <c r="B3675">
        <v>1836</v>
      </c>
      <c r="C3675">
        <v>2021</v>
      </c>
      <c r="D3675">
        <v>99</v>
      </c>
      <c r="E3675">
        <v>99</v>
      </c>
      <c r="F3675">
        <v>99</v>
      </c>
      <c r="G3675">
        <v>99</v>
      </c>
      <c r="H3675">
        <v>99</v>
      </c>
      <c r="I3675">
        <v>99</v>
      </c>
      <c r="J3675">
        <v>999</v>
      </c>
      <c r="K3675">
        <v>99</v>
      </c>
      <c r="L3675">
        <v>99</v>
      </c>
      <c r="M3675">
        <v>99</v>
      </c>
      <c r="N3675">
        <v>99</v>
      </c>
      <c r="O3675">
        <v>11</v>
      </c>
      <c r="P3675">
        <v>1149</v>
      </c>
      <c r="R3675">
        <v>0</v>
      </c>
    </row>
    <row r="3676" spans="1:38" x14ac:dyDescent="0.5">
      <c r="A3676">
        <v>14</v>
      </c>
      <c r="B3676">
        <v>1837</v>
      </c>
      <c r="C3676">
        <v>2022</v>
      </c>
      <c r="D3676">
        <v>99</v>
      </c>
      <c r="E3676">
        <v>99</v>
      </c>
      <c r="F3676">
        <v>99</v>
      </c>
      <c r="G3676">
        <v>99</v>
      </c>
      <c r="H3676">
        <v>99</v>
      </c>
      <c r="I3676">
        <v>99</v>
      </c>
      <c r="J3676">
        <v>999</v>
      </c>
      <c r="K3676">
        <v>99</v>
      </c>
      <c r="L3676">
        <v>99</v>
      </c>
      <c r="M3676">
        <v>99</v>
      </c>
      <c r="N3676">
        <v>99</v>
      </c>
      <c r="O3676">
        <v>11</v>
      </c>
      <c r="P3676">
        <v>1149</v>
      </c>
      <c r="R3676">
        <v>0</v>
      </c>
    </row>
    <row r="3677" spans="1:38" x14ac:dyDescent="0.5">
      <c r="A3677">
        <v>14</v>
      </c>
      <c r="B3677">
        <v>1838</v>
      </c>
      <c r="C3677">
        <v>2012</v>
      </c>
      <c r="D3677">
        <v>99</v>
      </c>
      <c r="E3677">
        <v>99</v>
      </c>
      <c r="F3677">
        <v>99</v>
      </c>
      <c r="G3677">
        <v>99</v>
      </c>
      <c r="H3677">
        <v>99</v>
      </c>
      <c r="I3677">
        <v>99</v>
      </c>
      <c r="J3677">
        <v>999</v>
      </c>
      <c r="K3677">
        <v>99</v>
      </c>
      <c r="L3677">
        <v>99</v>
      </c>
      <c r="M3677">
        <v>99</v>
      </c>
      <c r="N3677">
        <v>99</v>
      </c>
      <c r="O3677">
        <v>11</v>
      </c>
      <c r="P3677">
        <v>1151</v>
      </c>
      <c r="R3677">
        <v>0</v>
      </c>
    </row>
    <row r="3678" spans="1:38" x14ac:dyDescent="0.5">
      <c r="A3678">
        <v>14</v>
      </c>
      <c r="B3678">
        <v>1839</v>
      </c>
      <c r="C3678">
        <v>2013</v>
      </c>
      <c r="D3678">
        <v>99</v>
      </c>
      <c r="E3678">
        <v>99</v>
      </c>
      <c r="F3678">
        <v>99</v>
      </c>
      <c r="G3678">
        <v>99</v>
      </c>
      <c r="H3678">
        <v>99</v>
      </c>
      <c r="I3678">
        <v>99</v>
      </c>
      <c r="J3678">
        <v>999</v>
      </c>
      <c r="K3678">
        <v>99</v>
      </c>
      <c r="L3678">
        <v>99</v>
      </c>
      <c r="M3678">
        <v>99</v>
      </c>
      <c r="N3678">
        <v>99</v>
      </c>
      <c r="O3678">
        <v>11</v>
      </c>
      <c r="P3678">
        <v>1151</v>
      </c>
      <c r="R3678">
        <v>0</v>
      </c>
    </row>
    <row r="3679" spans="1:38" x14ac:dyDescent="0.5">
      <c r="A3679">
        <v>14</v>
      </c>
      <c r="B3679">
        <v>1840</v>
      </c>
      <c r="C3679">
        <v>2014</v>
      </c>
      <c r="D3679">
        <v>99</v>
      </c>
      <c r="E3679">
        <v>99</v>
      </c>
      <c r="F3679">
        <v>99</v>
      </c>
      <c r="G3679">
        <v>99</v>
      </c>
      <c r="H3679">
        <v>99</v>
      </c>
      <c r="I3679">
        <v>99</v>
      </c>
      <c r="J3679">
        <v>999</v>
      </c>
      <c r="K3679">
        <v>99</v>
      </c>
      <c r="L3679">
        <v>99</v>
      </c>
      <c r="M3679">
        <v>99</v>
      </c>
      <c r="N3679">
        <v>99</v>
      </c>
      <c r="O3679">
        <v>11</v>
      </c>
      <c r="P3679">
        <v>1151</v>
      </c>
      <c r="R3679">
        <v>0</v>
      </c>
    </row>
    <row r="3680" spans="1:38" x14ac:dyDescent="0.5">
      <c r="A3680">
        <v>14</v>
      </c>
      <c r="B3680">
        <v>1841</v>
      </c>
      <c r="C3680">
        <v>2015</v>
      </c>
      <c r="D3680">
        <v>99</v>
      </c>
      <c r="E3680">
        <v>99</v>
      </c>
      <c r="F3680">
        <v>99</v>
      </c>
      <c r="G3680">
        <v>99</v>
      </c>
      <c r="H3680">
        <v>99</v>
      </c>
      <c r="I3680">
        <v>99</v>
      </c>
      <c r="J3680">
        <v>999</v>
      </c>
      <c r="K3680">
        <v>99</v>
      </c>
      <c r="L3680">
        <v>99</v>
      </c>
      <c r="M3680">
        <v>99</v>
      </c>
      <c r="N3680">
        <v>99</v>
      </c>
      <c r="O3680">
        <v>11</v>
      </c>
      <c r="P3680">
        <v>1151</v>
      </c>
      <c r="R3680">
        <v>0</v>
      </c>
    </row>
    <row r="3681" spans="1:38" x14ac:dyDescent="0.5">
      <c r="A3681">
        <v>14</v>
      </c>
      <c r="B3681">
        <v>1842</v>
      </c>
      <c r="C3681">
        <v>2016</v>
      </c>
      <c r="D3681">
        <v>99</v>
      </c>
      <c r="E3681">
        <v>99</v>
      </c>
      <c r="F3681">
        <v>99</v>
      </c>
      <c r="G3681">
        <v>99</v>
      </c>
      <c r="H3681">
        <v>99</v>
      </c>
      <c r="I3681">
        <v>99</v>
      </c>
      <c r="J3681">
        <v>999</v>
      </c>
      <c r="K3681">
        <v>99</v>
      </c>
      <c r="L3681">
        <v>99</v>
      </c>
      <c r="M3681">
        <v>99</v>
      </c>
      <c r="N3681">
        <v>99</v>
      </c>
      <c r="O3681">
        <v>11</v>
      </c>
      <c r="P3681">
        <v>1151</v>
      </c>
      <c r="R3681">
        <v>0</v>
      </c>
    </row>
    <row r="3682" spans="1:38" x14ac:dyDescent="0.5">
      <c r="A3682">
        <v>14</v>
      </c>
      <c r="B3682">
        <v>1843</v>
      </c>
      <c r="C3682">
        <v>2017</v>
      </c>
      <c r="D3682">
        <v>99</v>
      </c>
      <c r="E3682">
        <v>99</v>
      </c>
      <c r="F3682">
        <v>99</v>
      </c>
      <c r="G3682">
        <v>99</v>
      </c>
      <c r="H3682">
        <v>99</v>
      </c>
      <c r="I3682">
        <v>99</v>
      </c>
      <c r="J3682">
        <v>999</v>
      </c>
      <c r="K3682">
        <v>99</v>
      </c>
      <c r="L3682">
        <v>99</v>
      </c>
      <c r="M3682">
        <v>99</v>
      </c>
      <c r="N3682">
        <v>99</v>
      </c>
      <c r="O3682">
        <v>11</v>
      </c>
      <c r="P3682">
        <v>1151</v>
      </c>
      <c r="R3682">
        <v>0</v>
      </c>
    </row>
    <row r="3683" spans="1:38" x14ac:dyDescent="0.5">
      <c r="A3683">
        <v>14</v>
      </c>
      <c r="B3683">
        <v>1844</v>
      </c>
      <c r="C3683">
        <v>2018</v>
      </c>
      <c r="D3683">
        <v>99</v>
      </c>
      <c r="E3683">
        <v>99</v>
      </c>
      <c r="F3683">
        <v>99</v>
      </c>
      <c r="G3683">
        <v>99</v>
      </c>
      <c r="H3683">
        <v>99</v>
      </c>
      <c r="I3683">
        <v>99</v>
      </c>
      <c r="J3683">
        <v>999</v>
      </c>
      <c r="K3683">
        <v>99</v>
      </c>
      <c r="L3683">
        <v>99</v>
      </c>
      <c r="M3683">
        <v>99</v>
      </c>
      <c r="N3683">
        <v>99</v>
      </c>
      <c r="O3683">
        <v>11</v>
      </c>
      <c r="P3683">
        <v>1151</v>
      </c>
      <c r="R3683">
        <v>0</v>
      </c>
    </row>
    <row r="3684" spans="1:38" x14ac:dyDescent="0.5">
      <c r="A3684">
        <v>14</v>
      </c>
      <c r="B3684">
        <v>1845</v>
      </c>
      <c r="C3684">
        <v>2019</v>
      </c>
      <c r="D3684">
        <v>99</v>
      </c>
      <c r="E3684">
        <v>99</v>
      </c>
      <c r="F3684">
        <v>99</v>
      </c>
      <c r="G3684">
        <v>99</v>
      </c>
      <c r="H3684">
        <v>99</v>
      </c>
      <c r="I3684">
        <v>99</v>
      </c>
      <c r="J3684">
        <v>999</v>
      </c>
      <c r="K3684">
        <v>99</v>
      </c>
      <c r="L3684">
        <v>99</v>
      </c>
      <c r="M3684">
        <v>99</v>
      </c>
      <c r="N3684">
        <v>99</v>
      </c>
      <c r="O3684">
        <v>11</v>
      </c>
      <c r="P3684">
        <v>1151</v>
      </c>
      <c r="R3684">
        <v>0</v>
      </c>
    </row>
    <row r="3685" spans="1:38" x14ac:dyDescent="0.5">
      <c r="A3685">
        <v>14</v>
      </c>
      <c r="B3685">
        <v>1846</v>
      </c>
      <c r="C3685">
        <v>2020</v>
      </c>
      <c r="D3685">
        <v>99</v>
      </c>
      <c r="E3685">
        <v>99</v>
      </c>
      <c r="F3685">
        <v>99</v>
      </c>
      <c r="G3685">
        <v>99</v>
      </c>
      <c r="H3685">
        <v>99</v>
      </c>
      <c r="I3685">
        <v>99</v>
      </c>
      <c r="J3685">
        <v>999</v>
      </c>
      <c r="K3685">
        <v>99</v>
      </c>
      <c r="L3685">
        <v>99</v>
      </c>
      <c r="M3685">
        <v>99</v>
      </c>
      <c r="N3685">
        <v>99</v>
      </c>
      <c r="O3685">
        <v>11</v>
      </c>
      <c r="P3685">
        <v>1151</v>
      </c>
      <c r="R3685">
        <v>0</v>
      </c>
    </row>
    <row r="3686" spans="1:38" x14ac:dyDescent="0.5">
      <c r="A3686">
        <v>14</v>
      </c>
      <c r="B3686">
        <v>1847</v>
      </c>
      <c r="C3686">
        <v>2021</v>
      </c>
      <c r="D3686">
        <v>99</v>
      </c>
      <c r="E3686">
        <v>99</v>
      </c>
      <c r="F3686">
        <v>99</v>
      </c>
      <c r="G3686">
        <v>99</v>
      </c>
      <c r="H3686">
        <v>99</v>
      </c>
      <c r="I3686">
        <v>99</v>
      </c>
      <c r="J3686">
        <v>999</v>
      </c>
      <c r="K3686">
        <v>99</v>
      </c>
      <c r="L3686">
        <v>99</v>
      </c>
      <c r="M3686">
        <v>99</v>
      </c>
      <c r="N3686">
        <v>99</v>
      </c>
      <c r="O3686">
        <v>11</v>
      </c>
      <c r="P3686">
        <v>1151</v>
      </c>
      <c r="R3686">
        <v>0</v>
      </c>
    </row>
    <row r="3687" spans="1:38" x14ac:dyDescent="0.5">
      <c r="A3687">
        <v>14</v>
      </c>
      <c r="B3687">
        <v>1848</v>
      </c>
      <c r="C3687">
        <v>2022</v>
      </c>
      <c r="D3687">
        <v>99</v>
      </c>
      <c r="E3687">
        <v>99</v>
      </c>
      <c r="F3687">
        <v>99</v>
      </c>
      <c r="G3687">
        <v>99</v>
      </c>
      <c r="H3687">
        <v>99</v>
      </c>
      <c r="I3687">
        <v>99</v>
      </c>
      <c r="J3687">
        <v>999</v>
      </c>
      <c r="K3687">
        <v>99</v>
      </c>
      <c r="L3687">
        <v>99</v>
      </c>
      <c r="M3687">
        <v>99</v>
      </c>
      <c r="N3687">
        <v>99</v>
      </c>
      <c r="O3687">
        <v>11</v>
      </c>
      <c r="P3687">
        <v>1151</v>
      </c>
      <c r="R3687">
        <v>0</v>
      </c>
    </row>
    <row r="3688" spans="1:38" x14ac:dyDescent="0.5">
      <c r="A3688">
        <v>14</v>
      </c>
      <c r="B3688">
        <v>1849</v>
      </c>
      <c r="C3688">
        <v>2012</v>
      </c>
      <c r="D3688">
        <v>99</v>
      </c>
      <c r="E3688">
        <v>99</v>
      </c>
      <c r="F3688">
        <v>99</v>
      </c>
      <c r="G3688">
        <v>99</v>
      </c>
      <c r="H3688">
        <v>99</v>
      </c>
      <c r="I3688">
        <v>99</v>
      </c>
      <c r="J3688">
        <v>999</v>
      </c>
      <c r="K3688">
        <v>99</v>
      </c>
      <c r="L3688">
        <v>99</v>
      </c>
      <c r="M3688">
        <v>99</v>
      </c>
      <c r="N3688">
        <v>99</v>
      </c>
      <c r="O3688">
        <v>11</v>
      </c>
      <c r="P3688">
        <v>1160</v>
      </c>
      <c r="R3688">
        <v>0</v>
      </c>
    </row>
    <row r="3689" spans="1:38" x14ac:dyDescent="0.5">
      <c r="A3689">
        <v>14</v>
      </c>
      <c r="B3689">
        <v>1850</v>
      </c>
      <c r="C3689">
        <v>2013</v>
      </c>
      <c r="D3689">
        <v>99</v>
      </c>
      <c r="E3689">
        <v>99</v>
      </c>
      <c r="F3689">
        <v>99</v>
      </c>
      <c r="G3689">
        <v>99</v>
      </c>
      <c r="H3689">
        <v>99</v>
      </c>
      <c r="I3689">
        <v>99</v>
      </c>
      <c r="J3689">
        <v>999</v>
      </c>
      <c r="K3689">
        <v>99</v>
      </c>
      <c r="L3689">
        <v>99</v>
      </c>
      <c r="M3689">
        <v>99</v>
      </c>
      <c r="N3689">
        <v>99</v>
      </c>
      <c r="O3689">
        <v>11</v>
      </c>
      <c r="P3689">
        <v>1160</v>
      </c>
      <c r="R3689">
        <v>0</v>
      </c>
    </row>
    <row r="3690" spans="1:38" x14ac:dyDescent="0.5">
      <c r="A3690">
        <v>14</v>
      </c>
      <c r="B3690">
        <v>1851</v>
      </c>
      <c r="C3690">
        <v>2014</v>
      </c>
      <c r="D3690">
        <v>99</v>
      </c>
      <c r="E3690">
        <v>99</v>
      </c>
      <c r="F3690">
        <v>99</v>
      </c>
      <c r="G3690">
        <v>99</v>
      </c>
      <c r="H3690">
        <v>99</v>
      </c>
      <c r="I3690">
        <v>99</v>
      </c>
      <c r="J3690">
        <v>999</v>
      </c>
      <c r="K3690">
        <v>99</v>
      </c>
      <c r="L3690">
        <v>99</v>
      </c>
      <c r="M3690">
        <v>99</v>
      </c>
      <c r="N3690">
        <v>99</v>
      </c>
      <c r="O3690">
        <v>11</v>
      </c>
      <c r="P3690">
        <v>1160</v>
      </c>
      <c r="R3690">
        <v>0</v>
      </c>
    </row>
    <row r="3691" spans="1:38" x14ac:dyDescent="0.5">
      <c r="A3691">
        <v>14</v>
      </c>
      <c r="B3691">
        <v>1852</v>
      </c>
      <c r="C3691">
        <v>2015</v>
      </c>
      <c r="D3691">
        <v>99</v>
      </c>
      <c r="E3691">
        <v>99</v>
      </c>
      <c r="F3691">
        <v>99</v>
      </c>
      <c r="G3691">
        <v>99</v>
      </c>
      <c r="H3691">
        <v>99</v>
      </c>
      <c r="I3691">
        <v>99</v>
      </c>
      <c r="J3691">
        <v>999</v>
      </c>
      <c r="K3691">
        <v>99</v>
      </c>
      <c r="L3691">
        <v>99</v>
      </c>
      <c r="M3691">
        <v>99</v>
      </c>
      <c r="N3691">
        <v>99</v>
      </c>
      <c r="O3691">
        <v>11</v>
      </c>
      <c r="P3691">
        <v>1160</v>
      </c>
      <c r="R3691">
        <v>0</v>
      </c>
    </row>
    <row r="3692" spans="1:38" x14ac:dyDescent="0.5">
      <c r="A3692">
        <v>14</v>
      </c>
      <c r="B3692">
        <v>1853</v>
      </c>
      <c r="C3692">
        <v>2016</v>
      </c>
      <c r="D3692">
        <v>99</v>
      </c>
      <c r="E3692">
        <v>99</v>
      </c>
      <c r="F3692">
        <v>99</v>
      </c>
      <c r="G3692">
        <v>99</v>
      </c>
      <c r="H3692">
        <v>99</v>
      </c>
      <c r="I3692">
        <v>99</v>
      </c>
      <c r="J3692">
        <v>999</v>
      </c>
      <c r="K3692">
        <v>99</v>
      </c>
      <c r="L3692">
        <v>99</v>
      </c>
      <c r="M3692">
        <v>99</v>
      </c>
      <c r="N3692">
        <v>99</v>
      </c>
      <c r="O3692">
        <v>11</v>
      </c>
      <c r="P3692">
        <v>1160</v>
      </c>
      <c r="Q3692">
        <v>3</v>
      </c>
      <c r="R3692">
        <v>306</v>
      </c>
      <c r="S3692">
        <v>306</v>
      </c>
      <c r="T3692">
        <v>16.245098039215687</v>
      </c>
      <c r="U3692">
        <v>61.192810457516309</v>
      </c>
      <c r="V3692">
        <v>96.337603297006822</v>
      </c>
      <c r="W3692">
        <v>88.919607843137214</v>
      </c>
      <c r="X3692">
        <v>9.1950082992887481</v>
      </c>
      <c r="Y3692">
        <v>2.5434936750825461</v>
      </c>
      <c r="Z3692">
        <v>-39.512804073884404</v>
      </c>
      <c r="AA3692">
        <v>0.65250767656090092</v>
      </c>
      <c r="AB3692">
        <v>0.71222134118188363</v>
      </c>
      <c r="AC3692">
        <v>0</v>
      </c>
      <c r="AD3692">
        <v>0</v>
      </c>
      <c r="AE3692">
        <v>0</v>
      </c>
      <c r="AF3692">
        <v>1</v>
      </c>
      <c r="AG3692">
        <v>4</v>
      </c>
      <c r="AH3692">
        <v>0</v>
      </c>
      <c r="AI3692">
        <v>0</v>
      </c>
      <c r="AJ3692">
        <v>0</v>
      </c>
      <c r="AK3692">
        <v>36</v>
      </c>
      <c r="AL3692">
        <v>19</v>
      </c>
    </row>
    <row r="3693" spans="1:38" x14ac:dyDescent="0.5">
      <c r="A3693">
        <v>14</v>
      </c>
      <c r="B3693">
        <v>1854</v>
      </c>
      <c r="C3693">
        <v>2017</v>
      </c>
      <c r="D3693">
        <v>99</v>
      </c>
      <c r="E3693">
        <v>99</v>
      </c>
      <c r="F3693">
        <v>99</v>
      </c>
      <c r="G3693">
        <v>99</v>
      </c>
      <c r="H3693">
        <v>99</v>
      </c>
      <c r="I3693">
        <v>99</v>
      </c>
      <c r="J3693">
        <v>999</v>
      </c>
      <c r="K3693">
        <v>99</v>
      </c>
      <c r="L3693">
        <v>99</v>
      </c>
      <c r="M3693">
        <v>99</v>
      </c>
      <c r="N3693">
        <v>99</v>
      </c>
      <c r="O3693">
        <v>11</v>
      </c>
      <c r="P3693">
        <v>1160</v>
      </c>
      <c r="Q3693">
        <v>1</v>
      </c>
      <c r="R3693">
        <v>17</v>
      </c>
      <c r="S3693">
        <v>17</v>
      </c>
      <c r="T3693">
        <v>15.941176470588236</v>
      </c>
      <c r="U3693">
        <v>60.117647058823515</v>
      </c>
      <c r="V3693">
        <v>90.937480084124672</v>
      </c>
      <c r="W3693">
        <v>83.935294117647061</v>
      </c>
      <c r="X3693">
        <v>11.73771904770703</v>
      </c>
      <c r="Y3693">
        <v>1.7783784068037078</v>
      </c>
      <c r="Z3693">
        <v>-30.989868982324055</v>
      </c>
      <c r="AA3693">
        <v>4.9052139538909911E-2</v>
      </c>
      <c r="AB3693">
        <v>5.0442341759114558E-2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</row>
    <row r="3694" spans="1:38" x14ac:dyDescent="0.5">
      <c r="A3694">
        <v>14</v>
      </c>
      <c r="B3694">
        <v>1855</v>
      </c>
      <c r="C3694">
        <v>2018</v>
      </c>
      <c r="D3694">
        <v>99</v>
      </c>
      <c r="E3694">
        <v>99</v>
      </c>
      <c r="F3694">
        <v>99</v>
      </c>
      <c r="G3694">
        <v>99</v>
      </c>
      <c r="H3694">
        <v>99</v>
      </c>
      <c r="I3694">
        <v>99</v>
      </c>
      <c r="J3694">
        <v>999</v>
      </c>
      <c r="K3694">
        <v>99</v>
      </c>
      <c r="L3694">
        <v>99</v>
      </c>
      <c r="M3694">
        <v>99</v>
      </c>
      <c r="N3694">
        <v>99</v>
      </c>
      <c r="O3694">
        <v>11</v>
      </c>
      <c r="P3694">
        <v>1160</v>
      </c>
      <c r="Q3694">
        <v>2</v>
      </c>
      <c r="R3694">
        <v>53</v>
      </c>
      <c r="S3694">
        <v>53</v>
      </c>
      <c r="T3694">
        <v>15.41509433962265</v>
      </c>
      <c r="U3694">
        <v>59.698113207547181</v>
      </c>
      <c r="V3694">
        <v>91.226312884564294</v>
      </c>
      <c r="W3694">
        <v>84.201886792452811</v>
      </c>
      <c r="X3694">
        <v>12.666051648581938</v>
      </c>
      <c r="Y3694">
        <v>2.2283330402181725</v>
      </c>
      <c r="Z3694">
        <v>-4.7710868761117107</v>
      </c>
      <c r="AA3694">
        <v>0.21168670367855577</v>
      </c>
      <c r="AB3694">
        <v>0.22190731994314655</v>
      </c>
      <c r="AC3694">
        <v>1</v>
      </c>
      <c r="AD3694">
        <v>0</v>
      </c>
      <c r="AE3694">
        <v>0</v>
      </c>
      <c r="AF3694">
        <v>0</v>
      </c>
      <c r="AG3694">
        <v>1</v>
      </c>
      <c r="AH3694">
        <v>1</v>
      </c>
      <c r="AI3694">
        <v>1</v>
      </c>
      <c r="AJ3694">
        <v>0</v>
      </c>
      <c r="AK3694">
        <v>1</v>
      </c>
      <c r="AL3694">
        <v>0</v>
      </c>
    </row>
    <row r="3695" spans="1:38" x14ac:dyDescent="0.5">
      <c r="A3695">
        <v>14</v>
      </c>
      <c r="B3695">
        <v>1856</v>
      </c>
      <c r="C3695">
        <v>2019</v>
      </c>
      <c r="D3695">
        <v>99</v>
      </c>
      <c r="E3695">
        <v>99</v>
      </c>
      <c r="F3695">
        <v>99</v>
      </c>
      <c r="G3695">
        <v>99</v>
      </c>
      <c r="H3695">
        <v>99</v>
      </c>
      <c r="I3695">
        <v>99</v>
      </c>
      <c r="J3695">
        <v>999</v>
      </c>
      <c r="K3695">
        <v>99</v>
      </c>
      <c r="L3695">
        <v>99</v>
      </c>
      <c r="M3695">
        <v>99</v>
      </c>
      <c r="N3695">
        <v>99</v>
      </c>
      <c r="O3695">
        <v>11</v>
      </c>
      <c r="P3695">
        <v>1160</v>
      </c>
      <c r="Q3695">
        <v>3</v>
      </c>
      <c r="R3695">
        <v>268</v>
      </c>
      <c r="S3695">
        <v>268</v>
      </c>
      <c r="T3695">
        <v>15.723880597014924</v>
      </c>
      <c r="U3695">
        <v>60.111940298507456</v>
      </c>
      <c r="V3695">
        <v>87.744497986772501</v>
      </c>
      <c r="W3695">
        <v>80.988171641791027</v>
      </c>
      <c r="X3695">
        <v>13.890325878120665</v>
      </c>
      <c r="Y3695">
        <v>2.492258005621661</v>
      </c>
      <c r="Z3695">
        <v>-44.13654312420234</v>
      </c>
      <c r="AA3695">
        <v>1.330685203574975</v>
      </c>
      <c r="AB3695">
        <v>1.3414908565417916</v>
      </c>
      <c r="AC3695">
        <v>3</v>
      </c>
      <c r="AD3695">
        <v>0</v>
      </c>
      <c r="AE3695">
        <v>0</v>
      </c>
      <c r="AF3695">
        <v>2</v>
      </c>
      <c r="AG3695">
        <v>15</v>
      </c>
      <c r="AH3695">
        <v>1</v>
      </c>
      <c r="AI3695">
        <v>2</v>
      </c>
      <c r="AJ3695">
        <v>0</v>
      </c>
      <c r="AK3695">
        <v>3</v>
      </c>
      <c r="AL3695">
        <v>1</v>
      </c>
    </row>
    <row r="3696" spans="1:38" x14ac:dyDescent="0.5">
      <c r="A3696">
        <v>14</v>
      </c>
      <c r="B3696">
        <v>1857</v>
      </c>
      <c r="C3696">
        <v>2020</v>
      </c>
      <c r="D3696">
        <v>99</v>
      </c>
      <c r="E3696">
        <v>99</v>
      </c>
      <c r="F3696">
        <v>99</v>
      </c>
      <c r="G3696">
        <v>99</v>
      </c>
      <c r="H3696">
        <v>99</v>
      </c>
      <c r="I3696">
        <v>99</v>
      </c>
      <c r="J3696">
        <v>999</v>
      </c>
      <c r="K3696">
        <v>99</v>
      </c>
      <c r="L3696">
        <v>99</v>
      </c>
      <c r="M3696">
        <v>99</v>
      </c>
      <c r="N3696">
        <v>99</v>
      </c>
      <c r="O3696">
        <v>11</v>
      </c>
      <c r="P3696">
        <v>1160</v>
      </c>
      <c r="Q3696">
        <v>6</v>
      </c>
      <c r="R3696">
        <v>608</v>
      </c>
      <c r="S3696">
        <v>608</v>
      </c>
      <c r="T3696">
        <v>16.03289473684211</v>
      </c>
      <c r="U3696">
        <v>60.557565789473678</v>
      </c>
      <c r="V3696">
        <v>92.891636254775619</v>
      </c>
      <c r="W3696">
        <v>85.738980263157899</v>
      </c>
      <c r="X3696">
        <v>10.627535964213768</v>
      </c>
      <c r="Y3696">
        <v>2.4868024006506242</v>
      </c>
      <c r="Z3696">
        <v>-24.722189807348997</v>
      </c>
      <c r="AA3696">
        <v>2.9121563368138701</v>
      </c>
      <c r="AB3696">
        <v>3.0224528998630471</v>
      </c>
      <c r="AC3696">
        <v>23</v>
      </c>
      <c r="AD3696">
        <v>0</v>
      </c>
      <c r="AE3696">
        <v>0</v>
      </c>
      <c r="AF3696">
        <v>0</v>
      </c>
      <c r="AG3696">
        <v>21</v>
      </c>
      <c r="AH3696">
        <v>3</v>
      </c>
      <c r="AI3696">
        <v>66</v>
      </c>
      <c r="AJ3696">
        <v>0</v>
      </c>
      <c r="AK3696">
        <v>24</v>
      </c>
      <c r="AL3696">
        <v>22</v>
      </c>
    </row>
    <row r="3697" spans="1:38" x14ac:dyDescent="0.5">
      <c r="A3697">
        <v>14</v>
      </c>
      <c r="B3697">
        <v>1858</v>
      </c>
      <c r="C3697">
        <v>2021</v>
      </c>
      <c r="D3697">
        <v>99</v>
      </c>
      <c r="E3697">
        <v>99</v>
      </c>
      <c r="F3697">
        <v>99</v>
      </c>
      <c r="G3697">
        <v>99</v>
      </c>
      <c r="H3697">
        <v>99</v>
      </c>
      <c r="I3697">
        <v>99</v>
      </c>
      <c r="J3697">
        <v>999</v>
      </c>
      <c r="K3697">
        <v>99</v>
      </c>
      <c r="L3697">
        <v>99</v>
      </c>
      <c r="M3697">
        <v>99</v>
      </c>
      <c r="N3697">
        <v>99</v>
      </c>
      <c r="O3697">
        <v>11</v>
      </c>
      <c r="P3697">
        <v>1160</v>
      </c>
      <c r="Q3697">
        <v>3</v>
      </c>
      <c r="R3697">
        <v>792</v>
      </c>
      <c r="S3697">
        <v>792</v>
      </c>
      <c r="T3697">
        <v>15.965909090909092</v>
      </c>
      <c r="U3697">
        <v>60.335858585858581</v>
      </c>
      <c r="V3697">
        <v>90.779969248279031</v>
      </c>
      <c r="W3697">
        <v>83.789911616161703</v>
      </c>
      <c r="X3697">
        <v>8.4649244131574974</v>
      </c>
      <c r="Y3697">
        <v>2.3280952070594454</v>
      </c>
      <c r="Z3697">
        <v>-27.991087401396463</v>
      </c>
      <c r="AA3697">
        <v>3.0123231401186676</v>
      </c>
      <c r="AB3697">
        <v>2.9745955087530422</v>
      </c>
      <c r="AC3697">
        <v>30</v>
      </c>
      <c r="AD3697">
        <v>0</v>
      </c>
      <c r="AE3697">
        <v>0</v>
      </c>
      <c r="AF3697">
        <v>5</v>
      </c>
      <c r="AG3697">
        <v>5</v>
      </c>
      <c r="AH3697">
        <v>53</v>
      </c>
      <c r="AI3697">
        <v>37</v>
      </c>
      <c r="AJ3697">
        <v>0</v>
      </c>
      <c r="AK3697">
        <v>37</v>
      </c>
      <c r="AL3697">
        <v>20</v>
      </c>
    </row>
    <row r="3698" spans="1:38" x14ac:dyDescent="0.5">
      <c r="A3698">
        <v>14</v>
      </c>
      <c r="B3698">
        <v>1859</v>
      </c>
      <c r="C3698">
        <v>2022</v>
      </c>
      <c r="D3698">
        <v>99</v>
      </c>
      <c r="E3698">
        <v>99</v>
      </c>
      <c r="F3698">
        <v>99</v>
      </c>
      <c r="G3698">
        <v>99</v>
      </c>
      <c r="H3698">
        <v>99</v>
      </c>
      <c r="I3698">
        <v>99</v>
      </c>
      <c r="J3698">
        <v>999</v>
      </c>
      <c r="K3698">
        <v>99</v>
      </c>
      <c r="L3698">
        <v>99</v>
      </c>
      <c r="M3698">
        <v>99</v>
      </c>
      <c r="N3698">
        <v>99</v>
      </c>
      <c r="O3698">
        <v>11</v>
      </c>
      <c r="P3698">
        <v>1160</v>
      </c>
      <c r="Q3698">
        <v>3</v>
      </c>
      <c r="R3698">
        <v>34</v>
      </c>
      <c r="S3698">
        <v>34</v>
      </c>
      <c r="T3698">
        <v>15.588235294117649</v>
      </c>
      <c r="U3698">
        <v>59.764705882352942</v>
      </c>
      <c r="V3698">
        <v>97.721942514817414</v>
      </c>
      <c r="W3698">
        <v>90.197352941176476</v>
      </c>
      <c r="X3698">
        <v>15.839124179000075</v>
      </c>
      <c r="Y3698">
        <v>2.7230910586124111</v>
      </c>
      <c r="Z3698">
        <v>-80.732898295960695</v>
      </c>
      <c r="AA3698">
        <v>0.1180350633570561</v>
      </c>
      <c r="AB3698">
        <v>0.1241448452090632</v>
      </c>
      <c r="AC3698">
        <v>1</v>
      </c>
      <c r="AD3698">
        <v>0</v>
      </c>
      <c r="AE3698">
        <v>0</v>
      </c>
      <c r="AF3698">
        <v>1</v>
      </c>
      <c r="AG3698">
        <v>7</v>
      </c>
      <c r="AH3698">
        <v>0</v>
      </c>
      <c r="AI3698">
        <v>4</v>
      </c>
      <c r="AJ3698">
        <v>0</v>
      </c>
      <c r="AK3698">
        <v>0</v>
      </c>
      <c r="AL3698">
        <v>0</v>
      </c>
    </row>
    <row r="3699" spans="1:38" x14ac:dyDescent="0.5">
      <c r="A3699">
        <v>14</v>
      </c>
      <c r="B3699">
        <v>1860</v>
      </c>
      <c r="C3699">
        <v>2012</v>
      </c>
      <c r="D3699">
        <v>99</v>
      </c>
      <c r="E3699">
        <v>99</v>
      </c>
      <c r="F3699">
        <v>99</v>
      </c>
      <c r="G3699">
        <v>99</v>
      </c>
      <c r="H3699">
        <v>99</v>
      </c>
      <c r="I3699">
        <v>99</v>
      </c>
      <c r="J3699">
        <v>999</v>
      </c>
      <c r="K3699">
        <v>99</v>
      </c>
      <c r="L3699">
        <v>99</v>
      </c>
      <c r="M3699">
        <v>99</v>
      </c>
      <c r="N3699">
        <v>99</v>
      </c>
      <c r="O3699">
        <v>14</v>
      </c>
      <c r="P3699">
        <v>4601</v>
      </c>
      <c r="R3699">
        <v>0</v>
      </c>
    </row>
    <row r="3700" spans="1:38" x14ac:dyDescent="0.5">
      <c r="A3700">
        <v>14</v>
      </c>
      <c r="B3700">
        <v>1861</v>
      </c>
      <c r="C3700">
        <v>2013</v>
      </c>
      <c r="D3700">
        <v>99</v>
      </c>
      <c r="E3700">
        <v>99</v>
      </c>
      <c r="F3700">
        <v>99</v>
      </c>
      <c r="G3700">
        <v>99</v>
      </c>
      <c r="H3700">
        <v>99</v>
      </c>
      <c r="I3700">
        <v>99</v>
      </c>
      <c r="J3700">
        <v>999</v>
      </c>
      <c r="K3700">
        <v>99</v>
      </c>
      <c r="L3700">
        <v>99</v>
      </c>
      <c r="M3700">
        <v>99</v>
      </c>
      <c r="N3700">
        <v>99</v>
      </c>
      <c r="O3700">
        <v>14</v>
      </c>
      <c r="P3700">
        <v>4601</v>
      </c>
      <c r="R3700">
        <v>0</v>
      </c>
    </row>
    <row r="3701" spans="1:38" x14ac:dyDescent="0.5">
      <c r="A3701">
        <v>14</v>
      </c>
      <c r="B3701">
        <v>1862</v>
      </c>
      <c r="C3701">
        <v>2014</v>
      </c>
      <c r="D3701">
        <v>99</v>
      </c>
      <c r="E3701">
        <v>99</v>
      </c>
      <c r="F3701">
        <v>99</v>
      </c>
      <c r="G3701">
        <v>99</v>
      </c>
      <c r="H3701">
        <v>99</v>
      </c>
      <c r="I3701">
        <v>99</v>
      </c>
      <c r="J3701">
        <v>999</v>
      </c>
      <c r="K3701">
        <v>99</v>
      </c>
      <c r="L3701">
        <v>99</v>
      </c>
      <c r="M3701">
        <v>99</v>
      </c>
      <c r="N3701">
        <v>99</v>
      </c>
      <c r="O3701">
        <v>14</v>
      </c>
      <c r="P3701">
        <v>4601</v>
      </c>
      <c r="R3701">
        <v>0</v>
      </c>
    </row>
    <row r="3702" spans="1:38" x14ac:dyDescent="0.5">
      <c r="A3702">
        <v>14</v>
      </c>
      <c r="B3702">
        <v>1863</v>
      </c>
      <c r="C3702">
        <v>2015</v>
      </c>
      <c r="D3702">
        <v>99</v>
      </c>
      <c r="E3702">
        <v>99</v>
      </c>
      <c r="F3702">
        <v>99</v>
      </c>
      <c r="G3702">
        <v>99</v>
      </c>
      <c r="H3702">
        <v>99</v>
      </c>
      <c r="I3702">
        <v>99</v>
      </c>
      <c r="J3702">
        <v>999</v>
      </c>
      <c r="K3702">
        <v>99</v>
      </c>
      <c r="L3702">
        <v>99</v>
      </c>
      <c r="M3702">
        <v>99</v>
      </c>
      <c r="N3702">
        <v>99</v>
      </c>
      <c r="O3702">
        <v>14</v>
      </c>
      <c r="P3702">
        <v>4601</v>
      </c>
      <c r="R3702">
        <v>0</v>
      </c>
    </row>
    <row r="3703" spans="1:38" x14ac:dyDescent="0.5">
      <c r="A3703">
        <v>14</v>
      </c>
      <c r="B3703">
        <v>1864</v>
      </c>
      <c r="C3703">
        <v>2016</v>
      </c>
      <c r="D3703">
        <v>99</v>
      </c>
      <c r="E3703">
        <v>99</v>
      </c>
      <c r="F3703">
        <v>99</v>
      </c>
      <c r="G3703">
        <v>99</v>
      </c>
      <c r="H3703">
        <v>99</v>
      </c>
      <c r="I3703">
        <v>99</v>
      </c>
      <c r="J3703">
        <v>999</v>
      </c>
      <c r="K3703">
        <v>99</v>
      </c>
      <c r="L3703">
        <v>99</v>
      </c>
      <c r="M3703">
        <v>99</v>
      </c>
      <c r="N3703">
        <v>99</v>
      </c>
      <c r="O3703">
        <v>14</v>
      </c>
      <c r="P3703">
        <v>4601</v>
      </c>
      <c r="R3703">
        <v>0</v>
      </c>
    </row>
    <row r="3704" spans="1:38" x14ac:dyDescent="0.5">
      <c r="A3704">
        <v>14</v>
      </c>
      <c r="B3704">
        <v>1865</v>
      </c>
      <c r="C3704">
        <v>2017</v>
      </c>
      <c r="D3704">
        <v>99</v>
      </c>
      <c r="E3704">
        <v>99</v>
      </c>
      <c r="F3704">
        <v>99</v>
      </c>
      <c r="G3704">
        <v>99</v>
      </c>
      <c r="H3704">
        <v>99</v>
      </c>
      <c r="I3704">
        <v>99</v>
      </c>
      <c r="J3704">
        <v>999</v>
      </c>
      <c r="K3704">
        <v>99</v>
      </c>
      <c r="L3704">
        <v>99</v>
      </c>
      <c r="M3704">
        <v>99</v>
      </c>
      <c r="N3704">
        <v>99</v>
      </c>
      <c r="O3704">
        <v>14</v>
      </c>
      <c r="P3704">
        <v>4601</v>
      </c>
      <c r="R3704">
        <v>0</v>
      </c>
    </row>
    <row r="3705" spans="1:38" x14ac:dyDescent="0.5">
      <c r="A3705">
        <v>14</v>
      </c>
      <c r="B3705">
        <v>1866</v>
      </c>
      <c r="C3705">
        <v>2018</v>
      </c>
      <c r="D3705">
        <v>99</v>
      </c>
      <c r="E3705">
        <v>99</v>
      </c>
      <c r="F3705">
        <v>99</v>
      </c>
      <c r="G3705">
        <v>99</v>
      </c>
      <c r="H3705">
        <v>99</v>
      </c>
      <c r="I3705">
        <v>99</v>
      </c>
      <c r="J3705">
        <v>999</v>
      </c>
      <c r="K3705">
        <v>99</v>
      </c>
      <c r="L3705">
        <v>99</v>
      </c>
      <c r="M3705">
        <v>99</v>
      </c>
      <c r="N3705">
        <v>99</v>
      </c>
      <c r="O3705">
        <v>14</v>
      </c>
      <c r="P3705">
        <v>4601</v>
      </c>
      <c r="R3705">
        <v>0</v>
      </c>
    </row>
    <row r="3706" spans="1:38" x14ac:dyDescent="0.5">
      <c r="A3706">
        <v>14</v>
      </c>
      <c r="B3706">
        <v>1867</v>
      </c>
      <c r="C3706">
        <v>2019</v>
      </c>
      <c r="D3706">
        <v>99</v>
      </c>
      <c r="E3706">
        <v>99</v>
      </c>
      <c r="F3706">
        <v>99</v>
      </c>
      <c r="G3706">
        <v>99</v>
      </c>
      <c r="H3706">
        <v>99</v>
      </c>
      <c r="I3706">
        <v>99</v>
      </c>
      <c r="J3706">
        <v>999</v>
      </c>
      <c r="K3706">
        <v>99</v>
      </c>
      <c r="L3706">
        <v>99</v>
      </c>
      <c r="M3706">
        <v>99</v>
      </c>
      <c r="N3706">
        <v>99</v>
      </c>
      <c r="O3706">
        <v>14</v>
      </c>
      <c r="P3706">
        <v>4601</v>
      </c>
      <c r="R3706">
        <v>0</v>
      </c>
    </row>
    <row r="3707" spans="1:38" x14ac:dyDescent="0.5">
      <c r="A3707">
        <v>14</v>
      </c>
      <c r="B3707">
        <v>1868</v>
      </c>
      <c r="C3707">
        <v>2020</v>
      </c>
      <c r="D3707">
        <v>99</v>
      </c>
      <c r="E3707">
        <v>99</v>
      </c>
      <c r="F3707">
        <v>99</v>
      </c>
      <c r="G3707">
        <v>99</v>
      </c>
      <c r="H3707">
        <v>99</v>
      </c>
      <c r="I3707">
        <v>99</v>
      </c>
      <c r="J3707">
        <v>999</v>
      </c>
      <c r="K3707">
        <v>99</v>
      </c>
      <c r="L3707">
        <v>99</v>
      </c>
      <c r="M3707">
        <v>99</v>
      </c>
      <c r="N3707">
        <v>99</v>
      </c>
      <c r="O3707">
        <v>14</v>
      </c>
      <c r="P3707">
        <v>4601</v>
      </c>
      <c r="R3707">
        <v>0</v>
      </c>
    </row>
    <row r="3708" spans="1:38" x14ac:dyDescent="0.5">
      <c r="A3708">
        <v>14</v>
      </c>
      <c r="B3708">
        <v>1869</v>
      </c>
      <c r="C3708">
        <v>2021</v>
      </c>
      <c r="D3708">
        <v>99</v>
      </c>
      <c r="E3708">
        <v>99</v>
      </c>
      <c r="F3708">
        <v>99</v>
      </c>
      <c r="G3708">
        <v>99</v>
      </c>
      <c r="H3708">
        <v>99</v>
      </c>
      <c r="I3708">
        <v>99</v>
      </c>
      <c r="J3708">
        <v>999</v>
      </c>
      <c r="K3708">
        <v>99</v>
      </c>
      <c r="L3708">
        <v>99</v>
      </c>
      <c r="M3708">
        <v>99</v>
      </c>
      <c r="N3708">
        <v>99</v>
      </c>
      <c r="O3708">
        <v>14</v>
      </c>
      <c r="P3708">
        <v>4601</v>
      </c>
      <c r="R3708">
        <v>0</v>
      </c>
    </row>
    <row r="3709" spans="1:38" x14ac:dyDescent="0.5">
      <c r="A3709">
        <v>14</v>
      </c>
      <c r="B3709">
        <v>1870</v>
      </c>
      <c r="C3709">
        <v>2022</v>
      </c>
      <c r="D3709">
        <v>99</v>
      </c>
      <c r="E3709">
        <v>99</v>
      </c>
      <c r="F3709">
        <v>99</v>
      </c>
      <c r="G3709">
        <v>99</v>
      </c>
      <c r="H3709">
        <v>99</v>
      </c>
      <c r="I3709">
        <v>99</v>
      </c>
      <c r="J3709">
        <v>999</v>
      </c>
      <c r="K3709">
        <v>99</v>
      </c>
      <c r="L3709">
        <v>99</v>
      </c>
      <c r="M3709">
        <v>99</v>
      </c>
      <c r="N3709">
        <v>99</v>
      </c>
      <c r="O3709">
        <v>14</v>
      </c>
      <c r="P3709">
        <v>4601</v>
      </c>
      <c r="R3709">
        <v>0</v>
      </c>
    </row>
    <row r="3710" spans="1:38" x14ac:dyDescent="0.5">
      <c r="A3710">
        <v>14</v>
      </c>
      <c r="B3710">
        <v>1871</v>
      </c>
      <c r="C3710">
        <v>2012</v>
      </c>
      <c r="D3710">
        <v>99</v>
      </c>
      <c r="E3710">
        <v>99</v>
      </c>
      <c r="F3710">
        <v>99</v>
      </c>
      <c r="G3710">
        <v>99</v>
      </c>
      <c r="H3710">
        <v>99</v>
      </c>
      <c r="I3710">
        <v>99</v>
      </c>
      <c r="J3710">
        <v>999</v>
      </c>
      <c r="K3710">
        <v>99</v>
      </c>
      <c r="L3710">
        <v>99</v>
      </c>
      <c r="M3710">
        <v>99</v>
      </c>
      <c r="N3710">
        <v>99</v>
      </c>
      <c r="O3710">
        <v>14</v>
      </c>
      <c r="P3710">
        <v>4602</v>
      </c>
      <c r="R3710">
        <v>0</v>
      </c>
    </row>
    <row r="3711" spans="1:38" x14ac:dyDescent="0.5">
      <c r="A3711">
        <v>14</v>
      </c>
      <c r="B3711">
        <v>1872</v>
      </c>
      <c r="C3711">
        <v>2013</v>
      </c>
      <c r="D3711">
        <v>99</v>
      </c>
      <c r="E3711">
        <v>99</v>
      </c>
      <c r="F3711">
        <v>99</v>
      </c>
      <c r="G3711">
        <v>99</v>
      </c>
      <c r="H3711">
        <v>99</v>
      </c>
      <c r="I3711">
        <v>99</v>
      </c>
      <c r="J3711">
        <v>999</v>
      </c>
      <c r="K3711">
        <v>99</v>
      </c>
      <c r="L3711">
        <v>99</v>
      </c>
      <c r="M3711">
        <v>99</v>
      </c>
      <c r="N3711">
        <v>99</v>
      </c>
      <c r="O3711">
        <v>14</v>
      </c>
      <c r="P3711">
        <v>4602</v>
      </c>
      <c r="R3711">
        <v>0</v>
      </c>
    </row>
    <row r="3712" spans="1:38" x14ac:dyDescent="0.5">
      <c r="A3712">
        <v>14</v>
      </c>
      <c r="B3712">
        <v>1873</v>
      </c>
      <c r="C3712">
        <v>2014</v>
      </c>
      <c r="D3712">
        <v>99</v>
      </c>
      <c r="E3712">
        <v>99</v>
      </c>
      <c r="F3712">
        <v>99</v>
      </c>
      <c r="G3712">
        <v>99</v>
      </c>
      <c r="H3712">
        <v>99</v>
      </c>
      <c r="I3712">
        <v>99</v>
      </c>
      <c r="J3712">
        <v>999</v>
      </c>
      <c r="K3712">
        <v>99</v>
      </c>
      <c r="L3712">
        <v>99</v>
      </c>
      <c r="M3712">
        <v>99</v>
      </c>
      <c r="N3712">
        <v>99</v>
      </c>
      <c r="O3712">
        <v>14</v>
      </c>
      <c r="P3712">
        <v>4602</v>
      </c>
      <c r="R3712">
        <v>0</v>
      </c>
    </row>
    <row r="3713" spans="1:38" x14ac:dyDescent="0.5">
      <c r="A3713">
        <v>14</v>
      </c>
      <c r="B3713">
        <v>1874</v>
      </c>
      <c r="C3713">
        <v>2015</v>
      </c>
      <c r="D3713">
        <v>99</v>
      </c>
      <c r="E3713">
        <v>99</v>
      </c>
      <c r="F3713">
        <v>99</v>
      </c>
      <c r="G3713">
        <v>99</v>
      </c>
      <c r="H3713">
        <v>99</v>
      </c>
      <c r="I3713">
        <v>99</v>
      </c>
      <c r="J3713">
        <v>999</v>
      </c>
      <c r="K3713">
        <v>99</v>
      </c>
      <c r="L3713">
        <v>99</v>
      </c>
      <c r="M3713">
        <v>99</v>
      </c>
      <c r="N3713">
        <v>99</v>
      </c>
      <c r="O3713">
        <v>14</v>
      </c>
      <c r="P3713">
        <v>4602</v>
      </c>
      <c r="R3713">
        <v>0</v>
      </c>
    </row>
    <row r="3714" spans="1:38" x14ac:dyDescent="0.5">
      <c r="A3714">
        <v>14</v>
      </c>
      <c r="B3714">
        <v>1875</v>
      </c>
      <c r="C3714">
        <v>2016</v>
      </c>
      <c r="D3714">
        <v>99</v>
      </c>
      <c r="E3714">
        <v>99</v>
      </c>
      <c r="F3714">
        <v>99</v>
      </c>
      <c r="G3714">
        <v>99</v>
      </c>
      <c r="H3714">
        <v>99</v>
      </c>
      <c r="I3714">
        <v>99</v>
      </c>
      <c r="J3714">
        <v>999</v>
      </c>
      <c r="K3714">
        <v>99</v>
      </c>
      <c r="L3714">
        <v>99</v>
      </c>
      <c r="M3714">
        <v>99</v>
      </c>
      <c r="N3714">
        <v>99</v>
      </c>
      <c r="O3714">
        <v>14</v>
      </c>
      <c r="P3714">
        <v>4602</v>
      </c>
      <c r="R3714">
        <v>0</v>
      </c>
    </row>
    <row r="3715" spans="1:38" x14ac:dyDescent="0.5">
      <c r="A3715">
        <v>14</v>
      </c>
      <c r="B3715">
        <v>1876</v>
      </c>
      <c r="C3715">
        <v>2017</v>
      </c>
      <c r="D3715">
        <v>99</v>
      </c>
      <c r="E3715">
        <v>99</v>
      </c>
      <c r="F3715">
        <v>99</v>
      </c>
      <c r="G3715">
        <v>99</v>
      </c>
      <c r="H3715">
        <v>99</v>
      </c>
      <c r="I3715">
        <v>99</v>
      </c>
      <c r="J3715">
        <v>999</v>
      </c>
      <c r="K3715">
        <v>99</v>
      </c>
      <c r="L3715">
        <v>99</v>
      </c>
      <c r="M3715">
        <v>99</v>
      </c>
      <c r="N3715">
        <v>99</v>
      </c>
      <c r="O3715">
        <v>14</v>
      </c>
      <c r="P3715">
        <v>4602</v>
      </c>
      <c r="R3715">
        <v>0</v>
      </c>
    </row>
    <row r="3716" spans="1:38" x14ac:dyDescent="0.5">
      <c r="A3716">
        <v>14</v>
      </c>
      <c r="B3716">
        <v>1877</v>
      </c>
      <c r="C3716">
        <v>2018</v>
      </c>
      <c r="D3716">
        <v>99</v>
      </c>
      <c r="E3716">
        <v>99</v>
      </c>
      <c r="F3716">
        <v>99</v>
      </c>
      <c r="G3716">
        <v>99</v>
      </c>
      <c r="H3716">
        <v>99</v>
      </c>
      <c r="I3716">
        <v>99</v>
      </c>
      <c r="J3716">
        <v>999</v>
      </c>
      <c r="K3716">
        <v>99</v>
      </c>
      <c r="L3716">
        <v>99</v>
      </c>
      <c r="M3716">
        <v>99</v>
      </c>
      <c r="N3716">
        <v>99</v>
      </c>
      <c r="O3716">
        <v>14</v>
      </c>
      <c r="P3716">
        <v>4602</v>
      </c>
      <c r="R3716">
        <v>0</v>
      </c>
    </row>
    <row r="3717" spans="1:38" x14ac:dyDescent="0.5">
      <c r="A3717">
        <v>14</v>
      </c>
      <c r="B3717">
        <v>1878</v>
      </c>
      <c r="C3717">
        <v>2019</v>
      </c>
      <c r="D3717">
        <v>99</v>
      </c>
      <c r="E3717">
        <v>99</v>
      </c>
      <c r="F3717">
        <v>99</v>
      </c>
      <c r="G3717">
        <v>99</v>
      </c>
      <c r="H3717">
        <v>99</v>
      </c>
      <c r="I3717">
        <v>99</v>
      </c>
      <c r="J3717">
        <v>999</v>
      </c>
      <c r="K3717">
        <v>99</v>
      </c>
      <c r="L3717">
        <v>99</v>
      </c>
      <c r="M3717">
        <v>99</v>
      </c>
      <c r="N3717">
        <v>99</v>
      </c>
      <c r="O3717">
        <v>14</v>
      </c>
      <c r="P3717">
        <v>4602</v>
      </c>
      <c r="R3717">
        <v>0</v>
      </c>
    </row>
    <row r="3718" spans="1:38" x14ac:dyDescent="0.5">
      <c r="A3718">
        <v>14</v>
      </c>
      <c r="B3718">
        <v>1879</v>
      </c>
      <c r="C3718">
        <v>2020</v>
      </c>
      <c r="D3718">
        <v>99</v>
      </c>
      <c r="E3718">
        <v>99</v>
      </c>
      <c r="F3718">
        <v>99</v>
      </c>
      <c r="G3718">
        <v>99</v>
      </c>
      <c r="H3718">
        <v>99</v>
      </c>
      <c r="I3718">
        <v>99</v>
      </c>
      <c r="J3718">
        <v>999</v>
      </c>
      <c r="K3718">
        <v>99</v>
      </c>
      <c r="L3718">
        <v>99</v>
      </c>
      <c r="M3718">
        <v>99</v>
      </c>
      <c r="N3718">
        <v>99</v>
      </c>
      <c r="O3718">
        <v>14</v>
      </c>
      <c r="P3718">
        <v>4602</v>
      </c>
      <c r="R3718">
        <v>0</v>
      </c>
    </row>
    <row r="3719" spans="1:38" x14ac:dyDescent="0.5">
      <c r="A3719">
        <v>14</v>
      </c>
      <c r="B3719">
        <v>1880</v>
      </c>
      <c r="C3719">
        <v>2021</v>
      </c>
      <c r="D3719">
        <v>99</v>
      </c>
      <c r="E3719">
        <v>99</v>
      </c>
      <c r="F3719">
        <v>99</v>
      </c>
      <c r="G3719">
        <v>99</v>
      </c>
      <c r="H3719">
        <v>99</v>
      </c>
      <c r="I3719">
        <v>99</v>
      </c>
      <c r="J3719">
        <v>999</v>
      </c>
      <c r="K3719">
        <v>99</v>
      </c>
      <c r="L3719">
        <v>99</v>
      </c>
      <c r="M3719">
        <v>99</v>
      </c>
      <c r="N3719">
        <v>99</v>
      </c>
      <c r="O3719">
        <v>14</v>
      </c>
      <c r="P3719">
        <v>4602</v>
      </c>
      <c r="R3719">
        <v>0</v>
      </c>
    </row>
    <row r="3720" spans="1:38" x14ac:dyDescent="0.5">
      <c r="A3720">
        <v>14</v>
      </c>
      <c r="B3720">
        <v>1881</v>
      </c>
      <c r="C3720">
        <v>2022</v>
      </c>
      <c r="D3720">
        <v>99</v>
      </c>
      <c r="E3720">
        <v>99</v>
      </c>
      <c r="F3720">
        <v>99</v>
      </c>
      <c r="G3720">
        <v>99</v>
      </c>
      <c r="H3720">
        <v>99</v>
      </c>
      <c r="I3720">
        <v>99</v>
      </c>
      <c r="J3720">
        <v>999</v>
      </c>
      <c r="K3720">
        <v>99</v>
      </c>
      <c r="L3720">
        <v>99</v>
      </c>
      <c r="M3720">
        <v>99</v>
      </c>
      <c r="N3720">
        <v>99</v>
      </c>
      <c r="O3720">
        <v>14</v>
      </c>
      <c r="P3720">
        <v>4602</v>
      </c>
      <c r="R3720">
        <v>0</v>
      </c>
    </row>
    <row r="3721" spans="1:38" x14ac:dyDescent="0.5">
      <c r="A3721">
        <v>14</v>
      </c>
      <c r="B3721">
        <v>1882</v>
      </c>
      <c r="C3721">
        <v>2012</v>
      </c>
      <c r="D3721">
        <v>99</v>
      </c>
      <c r="E3721">
        <v>99</v>
      </c>
      <c r="F3721">
        <v>99</v>
      </c>
      <c r="G3721">
        <v>99</v>
      </c>
      <c r="H3721">
        <v>99</v>
      </c>
      <c r="I3721">
        <v>99</v>
      </c>
      <c r="J3721">
        <v>999</v>
      </c>
      <c r="K3721">
        <v>99</v>
      </c>
      <c r="L3721">
        <v>99</v>
      </c>
      <c r="M3721">
        <v>99</v>
      </c>
      <c r="N3721">
        <v>99</v>
      </c>
      <c r="O3721">
        <v>14</v>
      </c>
      <c r="P3721">
        <v>4611</v>
      </c>
      <c r="R3721">
        <v>0</v>
      </c>
    </row>
    <row r="3722" spans="1:38" x14ac:dyDescent="0.5">
      <c r="A3722">
        <v>14</v>
      </c>
      <c r="B3722">
        <v>1883</v>
      </c>
      <c r="C3722">
        <v>2013</v>
      </c>
      <c r="D3722">
        <v>99</v>
      </c>
      <c r="E3722">
        <v>99</v>
      </c>
      <c r="F3722">
        <v>99</v>
      </c>
      <c r="G3722">
        <v>99</v>
      </c>
      <c r="H3722">
        <v>99</v>
      </c>
      <c r="I3722">
        <v>99</v>
      </c>
      <c r="J3722">
        <v>999</v>
      </c>
      <c r="K3722">
        <v>99</v>
      </c>
      <c r="L3722">
        <v>99</v>
      </c>
      <c r="M3722">
        <v>99</v>
      </c>
      <c r="N3722">
        <v>99</v>
      </c>
      <c r="O3722">
        <v>14</v>
      </c>
      <c r="P3722">
        <v>4611</v>
      </c>
      <c r="R3722">
        <v>0</v>
      </c>
    </row>
    <row r="3723" spans="1:38" x14ac:dyDescent="0.5">
      <c r="A3723">
        <v>14</v>
      </c>
      <c r="B3723">
        <v>1884</v>
      </c>
      <c r="C3723">
        <v>2014</v>
      </c>
      <c r="D3723">
        <v>99</v>
      </c>
      <c r="E3723">
        <v>99</v>
      </c>
      <c r="F3723">
        <v>99</v>
      </c>
      <c r="G3723">
        <v>99</v>
      </c>
      <c r="H3723">
        <v>99</v>
      </c>
      <c r="I3723">
        <v>99</v>
      </c>
      <c r="J3723">
        <v>999</v>
      </c>
      <c r="K3723">
        <v>99</v>
      </c>
      <c r="L3723">
        <v>99</v>
      </c>
      <c r="M3723">
        <v>99</v>
      </c>
      <c r="N3723">
        <v>99</v>
      </c>
      <c r="O3723">
        <v>14</v>
      </c>
      <c r="P3723">
        <v>4611</v>
      </c>
      <c r="R3723">
        <v>0</v>
      </c>
    </row>
    <row r="3724" spans="1:38" x14ac:dyDescent="0.5">
      <c r="A3724">
        <v>14</v>
      </c>
      <c r="B3724">
        <v>1885</v>
      </c>
      <c r="C3724">
        <v>2015</v>
      </c>
      <c r="D3724">
        <v>99</v>
      </c>
      <c r="E3724">
        <v>99</v>
      </c>
      <c r="F3724">
        <v>99</v>
      </c>
      <c r="G3724">
        <v>99</v>
      </c>
      <c r="H3724">
        <v>99</v>
      </c>
      <c r="I3724">
        <v>99</v>
      </c>
      <c r="J3724">
        <v>999</v>
      </c>
      <c r="K3724">
        <v>99</v>
      </c>
      <c r="L3724">
        <v>99</v>
      </c>
      <c r="M3724">
        <v>99</v>
      </c>
      <c r="N3724">
        <v>99</v>
      </c>
      <c r="O3724">
        <v>14</v>
      </c>
      <c r="P3724">
        <v>4611</v>
      </c>
      <c r="Q3724">
        <v>1</v>
      </c>
      <c r="R3724">
        <v>26</v>
      </c>
      <c r="S3724">
        <v>26</v>
      </c>
      <c r="T3724">
        <v>16.769230769230777</v>
      </c>
      <c r="U3724">
        <v>62.653846153846168</v>
      </c>
      <c r="V3724">
        <v>93.074422868572398</v>
      </c>
      <c r="W3724">
        <v>85.907692307692315</v>
      </c>
      <c r="X3724">
        <v>9.569941848425751</v>
      </c>
      <c r="Y3724">
        <v>2.1651489146211151</v>
      </c>
      <c r="Z3724">
        <v>-24.767693882341369</v>
      </c>
      <c r="AA3724">
        <v>6.850939369186583E-2</v>
      </c>
      <c r="AB3724">
        <v>7.2929243418524289E-2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</row>
    <row r="3725" spans="1:38" x14ac:dyDescent="0.5">
      <c r="A3725">
        <v>14</v>
      </c>
      <c r="B3725">
        <v>1886</v>
      </c>
      <c r="C3725">
        <v>2016</v>
      </c>
      <c r="D3725">
        <v>99</v>
      </c>
      <c r="E3725">
        <v>99</v>
      </c>
      <c r="F3725">
        <v>99</v>
      </c>
      <c r="G3725">
        <v>99</v>
      </c>
      <c r="H3725">
        <v>99</v>
      </c>
      <c r="I3725">
        <v>99</v>
      </c>
      <c r="J3725">
        <v>999</v>
      </c>
      <c r="K3725">
        <v>99</v>
      </c>
      <c r="L3725">
        <v>99</v>
      </c>
      <c r="M3725">
        <v>99</v>
      </c>
      <c r="N3725">
        <v>99</v>
      </c>
      <c r="O3725">
        <v>14</v>
      </c>
      <c r="P3725">
        <v>4611</v>
      </c>
      <c r="Q3725">
        <v>2</v>
      </c>
      <c r="R3725">
        <v>71</v>
      </c>
      <c r="S3725">
        <v>71</v>
      </c>
      <c r="T3725">
        <v>16.746478873239436</v>
      </c>
      <c r="U3725">
        <v>62.225352112676049</v>
      </c>
      <c r="V3725">
        <v>87.417026536248926</v>
      </c>
      <c r="W3725">
        <v>80.685915492957747</v>
      </c>
      <c r="X3725">
        <v>10.765650851034501</v>
      </c>
      <c r="Y3725">
        <v>1.9658864115352028</v>
      </c>
      <c r="Z3725">
        <v>-47.128467195170195</v>
      </c>
      <c r="AA3725">
        <v>0.15139883998635281</v>
      </c>
      <c r="AB3725">
        <v>0.14995194297664244</v>
      </c>
      <c r="AC3725">
        <v>0</v>
      </c>
      <c r="AD3725">
        <v>0</v>
      </c>
      <c r="AE3725">
        <v>0</v>
      </c>
      <c r="AF3725">
        <v>1</v>
      </c>
      <c r="AG3725">
        <v>1</v>
      </c>
      <c r="AH3725">
        <v>1</v>
      </c>
      <c r="AI3725">
        <v>1</v>
      </c>
      <c r="AJ3725">
        <v>0</v>
      </c>
      <c r="AK3725">
        <v>0</v>
      </c>
      <c r="AL3725">
        <v>4</v>
      </c>
    </row>
    <row r="3726" spans="1:38" x14ac:dyDescent="0.5">
      <c r="A3726">
        <v>14</v>
      </c>
      <c r="B3726">
        <v>1887</v>
      </c>
      <c r="C3726">
        <v>2017</v>
      </c>
      <c r="D3726">
        <v>99</v>
      </c>
      <c r="E3726">
        <v>99</v>
      </c>
      <c r="F3726">
        <v>99</v>
      </c>
      <c r="G3726">
        <v>99</v>
      </c>
      <c r="H3726">
        <v>99</v>
      </c>
      <c r="I3726">
        <v>99</v>
      </c>
      <c r="J3726">
        <v>999</v>
      </c>
      <c r="K3726">
        <v>99</v>
      </c>
      <c r="L3726">
        <v>99</v>
      </c>
      <c r="M3726">
        <v>99</v>
      </c>
      <c r="N3726">
        <v>99</v>
      </c>
      <c r="O3726">
        <v>14</v>
      </c>
      <c r="P3726">
        <v>4611</v>
      </c>
      <c r="Q3726">
        <v>4</v>
      </c>
      <c r="R3726">
        <v>70</v>
      </c>
      <c r="S3726">
        <v>70</v>
      </c>
      <c r="T3726">
        <v>15.885714285714288</v>
      </c>
      <c r="U3726">
        <v>60.6</v>
      </c>
      <c r="V3726">
        <v>88.13960687200121</v>
      </c>
      <c r="W3726">
        <v>81.352857142857118</v>
      </c>
      <c r="X3726">
        <v>11.257958726779904</v>
      </c>
      <c r="Y3726">
        <v>2.9442437787267659</v>
      </c>
      <c r="Z3726">
        <v>-40.255452945311021</v>
      </c>
      <c r="AA3726">
        <v>0.20197939810139359</v>
      </c>
      <c r="AB3726">
        <v>0.20131333913773189</v>
      </c>
      <c r="AC3726">
        <v>0</v>
      </c>
      <c r="AD3726">
        <v>0</v>
      </c>
      <c r="AE3726">
        <v>0</v>
      </c>
      <c r="AF3726">
        <v>1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</row>
    <row r="3727" spans="1:38" x14ac:dyDescent="0.5">
      <c r="A3727">
        <v>14</v>
      </c>
      <c r="B3727">
        <v>1888</v>
      </c>
      <c r="C3727">
        <v>2018</v>
      </c>
      <c r="D3727">
        <v>99</v>
      </c>
      <c r="E3727">
        <v>99</v>
      </c>
      <c r="F3727">
        <v>99</v>
      </c>
      <c r="G3727">
        <v>99</v>
      </c>
      <c r="H3727">
        <v>99</v>
      </c>
      <c r="I3727">
        <v>99</v>
      </c>
      <c r="J3727">
        <v>999</v>
      </c>
      <c r="K3727">
        <v>99</v>
      </c>
      <c r="L3727">
        <v>99</v>
      </c>
      <c r="M3727">
        <v>99</v>
      </c>
      <c r="N3727">
        <v>99</v>
      </c>
      <c r="O3727">
        <v>14</v>
      </c>
      <c r="P3727">
        <v>4611</v>
      </c>
      <c r="Q3727">
        <v>1</v>
      </c>
      <c r="R3727">
        <v>58</v>
      </c>
      <c r="S3727">
        <v>58</v>
      </c>
      <c r="T3727">
        <v>16.637931034482751</v>
      </c>
      <c r="U3727">
        <v>61.931034482758641</v>
      </c>
      <c r="V3727">
        <v>79.96600291403594</v>
      </c>
      <c r="W3727">
        <v>73.808620689655186</v>
      </c>
      <c r="X3727">
        <v>11.574217549822061</v>
      </c>
      <c r="Y3727">
        <v>2.3770604054640443</v>
      </c>
      <c r="Z3727">
        <v>-22.200820689695888</v>
      </c>
      <c r="AA3727">
        <v>0.23165714742181565</v>
      </c>
      <c r="AB3727">
        <v>0.2128673327681932</v>
      </c>
      <c r="AC3727">
        <v>0</v>
      </c>
      <c r="AD3727">
        <v>0</v>
      </c>
      <c r="AE3727">
        <v>0</v>
      </c>
      <c r="AF3727">
        <v>1</v>
      </c>
      <c r="AG3727">
        <v>0</v>
      </c>
      <c r="AH3727">
        <v>1</v>
      </c>
      <c r="AI3727">
        <v>0</v>
      </c>
      <c r="AJ3727">
        <v>0</v>
      </c>
      <c r="AK3727">
        <v>0</v>
      </c>
      <c r="AL3727">
        <v>0</v>
      </c>
    </row>
    <row r="3728" spans="1:38" x14ac:dyDescent="0.5">
      <c r="A3728">
        <v>14</v>
      </c>
      <c r="B3728">
        <v>1889</v>
      </c>
      <c r="C3728">
        <v>2019</v>
      </c>
      <c r="D3728">
        <v>99</v>
      </c>
      <c r="E3728">
        <v>99</v>
      </c>
      <c r="F3728">
        <v>99</v>
      </c>
      <c r="G3728">
        <v>99</v>
      </c>
      <c r="H3728">
        <v>99</v>
      </c>
      <c r="I3728">
        <v>99</v>
      </c>
      <c r="J3728">
        <v>999</v>
      </c>
      <c r="K3728">
        <v>99</v>
      </c>
      <c r="L3728">
        <v>99</v>
      </c>
      <c r="M3728">
        <v>99</v>
      </c>
      <c r="N3728">
        <v>99</v>
      </c>
      <c r="O3728">
        <v>14</v>
      </c>
      <c r="P3728">
        <v>4611</v>
      </c>
      <c r="Q3728">
        <v>2</v>
      </c>
      <c r="R3728">
        <v>77</v>
      </c>
      <c r="S3728">
        <v>77</v>
      </c>
      <c r="T3728">
        <v>16.883116883116884</v>
      </c>
      <c r="U3728">
        <v>62.922077922077925</v>
      </c>
      <c r="V3728">
        <v>78.538503749771337</v>
      </c>
      <c r="W3728">
        <v>72.491038961038981</v>
      </c>
      <c r="X3728">
        <v>10.952727536052336</v>
      </c>
      <c r="Y3728">
        <v>2.0998839409253862</v>
      </c>
      <c r="Z3728">
        <v>-44.838651913182048</v>
      </c>
      <c r="AA3728">
        <v>0.38232373386295926</v>
      </c>
      <c r="AB3728">
        <v>0.34498989754600873</v>
      </c>
      <c r="AC3728">
        <v>1</v>
      </c>
      <c r="AD3728">
        <v>0</v>
      </c>
      <c r="AE3728">
        <v>0</v>
      </c>
      <c r="AF3728">
        <v>0</v>
      </c>
      <c r="AG3728">
        <v>1</v>
      </c>
      <c r="AH3728">
        <v>1</v>
      </c>
      <c r="AI3728">
        <v>1</v>
      </c>
      <c r="AJ3728">
        <v>0</v>
      </c>
      <c r="AK3728">
        <v>1</v>
      </c>
      <c r="AL3728">
        <v>0</v>
      </c>
    </row>
    <row r="3729" spans="1:38" x14ac:dyDescent="0.5">
      <c r="A3729">
        <v>14</v>
      </c>
      <c r="B3729">
        <v>1890</v>
      </c>
      <c r="C3729">
        <v>2020</v>
      </c>
      <c r="D3729">
        <v>99</v>
      </c>
      <c r="E3729">
        <v>99</v>
      </c>
      <c r="F3729">
        <v>99</v>
      </c>
      <c r="G3729">
        <v>99</v>
      </c>
      <c r="H3729">
        <v>99</v>
      </c>
      <c r="I3729">
        <v>99</v>
      </c>
      <c r="J3729">
        <v>999</v>
      </c>
      <c r="K3729">
        <v>99</v>
      </c>
      <c r="L3729">
        <v>99</v>
      </c>
      <c r="M3729">
        <v>99</v>
      </c>
      <c r="N3729">
        <v>99</v>
      </c>
      <c r="O3729">
        <v>14</v>
      </c>
      <c r="P3729">
        <v>4611</v>
      </c>
      <c r="Q3729">
        <v>2</v>
      </c>
      <c r="R3729">
        <v>85</v>
      </c>
      <c r="S3729">
        <v>85</v>
      </c>
      <c r="T3729">
        <v>16.552941176470586</v>
      </c>
      <c r="U3729">
        <v>61.917647058823512</v>
      </c>
      <c r="V3729">
        <v>80.016187623478444</v>
      </c>
      <c r="W3729">
        <v>73.854941176470589</v>
      </c>
      <c r="X3729">
        <v>12.060266958661797</v>
      </c>
      <c r="Y3729">
        <v>7.0714201331106148</v>
      </c>
      <c r="Z3729">
        <v>22.561154153156757</v>
      </c>
      <c r="AA3729">
        <v>0.40712711945588653</v>
      </c>
      <c r="AB3729">
        <v>0.36397883524012881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9</v>
      </c>
      <c r="AI3729">
        <v>0</v>
      </c>
      <c r="AJ3729">
        <v>0</v>
      </c>
      <c r="AK3729">
        <v>1</v>
      </c>
      <c r="AL3729">
        <v>0</v>
      </c>
    </row>
    <row r="3730" spans="1:38" x14ac:dyDescent="0.5">
      <c r="A3730">
        <v>14</v>
      </c>
      <c r="B3730">
        <v>1891</v>
      </c>
      <c r="C3730">
        <v>2021</v>
      </c>
      <c r="D3730">
        <v>99</v>
      </c>
      <c r="E3730">
        <v>99</v>
      </c>
      <c r="F3730">
        <v>99</v>
      </c>
      <c r="G3730">
        <v>99</v>
      </c>
      <c r="H3730">
        <v>99</v>
      </c>
      <c r="I3730">
        <v>99</v>
      </c>
      <c r="J3730">
        <v>999</v>
      </c>
      <c r="K3730">
        <v>99</v>
      </c>
      <c r="L3730">
        <v>99</v>
      </c>
      <c r="M3730">
        <v>99</v>
      </c>
      <c r="N3730">
        <v>99</v>
      </c>
      <c r="O3730">
        <v>14</v>
      </c>
      <c r="P3730">
        <v>4611</v>
      </c>
      <c r="Q3730">
        <v>2</v>
      </c>
      <c r="R3730">
        <v>213</v>
      </c>
      <c r="S3730">
        <v>213</v>
      </c>
      <c r="T3730">
        <v>16.422535211267601</v>
      </c>
      <c r="U3730">
        <v>61.173708920187799</v>
      </c>
      <c r="V3730">
        <v>85.471950518568292</v>
      </c>
      <c r="W3730">
        <v>78.89061032863853</v>
      </c>
      <c r="X3730">
        <v>9.328351106668487</v>
      </c>
      <c r="Y3730">
        <v>2.220870668364368</v>
      </c>
      <c r="Z3730">
        <v>-35.349571439254476</v>
      </c>
      <c r="AA3730">
        <v>0.81013235965312635</v>
      </c>
      <c r="AB3730">
        <v>0.75320973301331151</v>
      </c>
      <c r="AC3730">
        <v>2</v>
      </c>
      <c r="AD3730">
        <v>0</v>
      </c>
      <c r="AE3730">
        <v>0</v>
      </c>
      <c r="AF3730">
        <v>1</v>
      </c>
      <c r="AG3730">
        <v>3</v>
      </c>
      <c r="AH3730">
        <v>11</v>
      </c>
      <c r="AI3730">
        <v>1</v>
      </c>
      <c r="AJ3730">
        <v>0</v>
      </c>
      <c r="AK3730">
        <v>2</v>
      </c>
      <c r="AL3730">
        <v>0</v>
      </c>
    </row>
    <row r="3731" spans="1:38" x14ac:dyDescent="0.5">
      <c r="A3731">
        <v>14</v>
      </c>
      <c r="B3731">
        <v>1892</v>
      </c>
      <c r="C3731">
        <v>2022</v>
      </c>
      <c r="D3731">
        <v>99</v>
      </c>
      <c r="E3731">
        <v>99</v>
      </c>
      <c r="F3731">
        <v>99</v>
      </c>
      <c r="G3731">
        <v>99</v>
      </c>
      <c r="H3731">
        <v>99</v>
      </c>
      <c r="I3731">
        <v>99</v>
      </c>
      <c r="J3731">
        <v>999</v>
      </c>
      <c r="K3731">
        <v>99</v>
      </c>
      <c r="L3731">
        <v>99</v>
      </c>
      <c r="M3731">
        <v>99</v>
      </c>
      <c r="N3731">
        <v>99</v>
      </c>
      <c r="O3731">
        <v>14</v>
      </c>
      <c r="P3731">
        <v>4611</v>
      </c>
      <c r="Q3731">
        <v>3</v>
      </c>
      <c r="R3731">
        <v>377</v>
      </c>
      <c r="S3731">
        <v>377</v>
      </c>
      <c r="T3731">
        <v>16.283819628647215</v>
      </c>
      <c r="U3731">
        <v>61.084880636604787</v>
      </c>
      <c r="V3731">
        <v>91.298987559308159</v>
      </c>
      <c r="W3731">
        <v>84.268965517241398</v>
      </c>
      <c r="X3731">
        <v>9.8355703051185088</v>
      </c>
      <c r="Y3731">
        <v>2.2291080275492425</v>
      </c>
      <c r="Z3731">
        <v>-27.143814689532689</v>
      </c>
      <c r="AA3731">
        <v>1.3088005554591216</v>
      </c>
      <c r="AB3731">
        <v>1.2860711464027612</v>
      </c>
      <c r="AC3731">
        <v>1</v>
      </c>
      <c r="AD3731">
        <v>0</v>
      </c>
      <c r="AE3731">
        <v>0</v>
      </c>
      <c r="AF3731">
        <v>3</v>
      </c>
      <c r="AG3731">
        <v>2</v>
      </c>
      <c r="AH3731">
        <v>0</v>
      </c>
      <c r="AI3731">
        <v>57</v>
      </c>
      <c r="AJ3731">
        <v>0</v>
      </c>
      <c r="AK3731">
        <v>1</v>
      </c>
      <c r="AL3731">
        <v>1</v>
      </c>
    </row>
    <row r="3732" spans="1:38" x14ac:dyDescent="0.5">
      <c r="A3732">
        <v>14</v>
      </c>
      <c r="B3732">
        <v>1893</v>
      </c>
      <c r="C3732">
        <v>2012</v>
      </c>
      <c r="D3732">
        <v>99</v>
      </c>
      <c r="E3732">
        <v>99</v>
      </c>
      <c r="F3732">
        <v>99</v>
      </c>
      <c r="G3732">
        <v>99</v>
      </c>
      <c r="H3732">
        <v>99</v>
      </c>
      <c r="I3732">
        <v>99</v>
      </c>
      <c r="J3732">
        <v>999</v>
      </c>
      <c r="K3732">
        <v>99</v>
      </c>
      <c r="L3732">
        <v>99</v>
      </c>
      <c r="M3732">
        <v>99</v>
      </c>
      <c r="N3732">
        <v>99</v>
      </c>
      <c r="O3732">
        <v>14</v>
      </c>
      <c r="P3732">
        <v>4612</v>
      </c>
      <c r="R3732">
        <v>0</v>
      </c>
    </row>
    <row r="3733" spans="1:38" x14ac:dyDescent="0.5">
      <c r="A3733">
        <v>14</v>
      </c>
      <c r="B3733">
        <v>1894</v>
      </c>
      <c r="C3733">
        <v>2013</v>
      </c>
      <c r="D3733">
        <v>99</v>
      </c>
      <c r="E3733">
        <v>99</v>
      </c>
      <c r="F3733">
        <v>99</v>
      </c>
      <c r="G3733">
        <v>99</v>
      </c>
      <c r="H3733">
        <v>99</v>
      </c>
      <c r="I3733">
        <v>99</v>
      </c>
      <c r="J3733">
        <v>999</v>
      </c>
      <c r="K3733">
        <v>99</v>
      </c>
      <c r="L3733">
        <v>99</v>
      </c>
      <c r="M3733">
        <v>99</v>
      </c>
      <c r="N3733">
        <v>99</v>
      </c>
      <c r="O3733">
        <v>14</v>
      </c>
      <c r="P3733">
        <v>4612</v>
      </c>
      <c r="R3733">
        <v>0</v>
      </c>
    </row>
    <row r="3734" spans="1:38" x14ac:dyDescent="0.5">
      <c r="A3734">
        <v>14</v>
      </c>
      <c r="B3734">
        <v>1895</v>
      </c>
      <c r="C3734">
        <v>2014</v>
      </c>
      <c r="D3734">
        <v>99</v>
      </c>
      <c r="E3734">
        <v>99</v>
      </c>
      <c r="F3734">
        <v>99</v>
      </c>
      <c r="G3734">
        <v>99</v>
      </c>
      <c r="H3734">
        <v>99</v>
      </c>
      <c r="I3734">
        <v>99</v>
      </c>
      <c r="J3734">
        <v>999</v>
      </c>
      <c r="K3734">
        <v>99</v>
      </c>
      <c r="L3734">
        <v>99</v>
      </c>
      <c r="M3734">
        <v>99</v>
      </c>
      <c r="N3734">
        <v>99</v>
      </c>
      <c r="O3734">
        <v>14</v>
      </c>
      <c r="P3734">
        <v>4612</v>
      </c>
      <c r="R3734">
        <v>0</v>
      </c>
    </row>
    <row r="3735" spans="1:38" x14ac:dyDescent="0.5">
      <c r="A3735">
        <v>14</v>
      </c>
      <c r="B3735">
        <v>1896</v>
      </c>
      <c r="C3735">
        <v>2015</v>
      </c>
      <c r="D3735">
        <v>99</v>
      </c>
      <c r="E3735">
        <v>99</v>
      </c>
      <c r="F3735">
        <v>99</v>
      </c>
      <c r="G3735">
        <v>99</v>
      </c>
      <c r="H3735">
        <v>99</v>
      </c>
      <c r="I3735">
        <v>99</v>
      </c>
      <c r="J3735">
        <v>999</v>
      </c>
      <c r="K3735">
        <v>99</v>
      </c>
      <c r="L3735">
        <v>99</v>
      </c>
      <c r="M3735">
        <v>99</v>
      </c>
      <c r="N3735">
        <v>99</v>
      </c>
      <c r="O3735">
        <v>14</v>
      </c>
      <c r="P3735">
        <v>4612</v>
      </c>
      <c r="R3735">
        <v>0</v>
      </c>
    </row>
    <row r="3736" spans="1:38" x14ac:dyDescent="0.5">
      <c r="A3736">
        <v>14</v>
      </c>
      <c r="B3736">
        <v>1897</v>
      </c>
      <c r="C3736">
        <v>2016</v>
      </c>
      <c r="D3736">
        <v>99</v>
      </c>
      <c r="E3736">
        <v>99</v>
      </c>
      <c r="F3736">
        <v>99</v>
      </c>
      <c r="G3736">
        <v>99</v>
      </c>
      <c r="H3736">
        <v>99</v>
      </c>
      <c r="I3736">
        <v>99</v>
      </c>
      <c r="J3736">
        <v>999</v>
      </c>
      <c r="K3736">
        <v>99</v>
      </c>
      <c r="L3736">
        <v>99</v>
      </c>
      <c r="M3736">
        <v>99</v>
      </c>
      <c r="N3736">
        <v>99</v>
      </c>
      <c r="O3736">
        <v>14</v>
      </c>
      <c r="P3736">
        <v>4612</v>
      </c>
      <c r="R3736">
        <v>0</v>
      </c>
    </row>
    <row r="3737" spans="1:38" x14ac:dyDescent="0.5">
      <c r="A3737">
        <v>14</v>
      </c>
      <c r="B3737">
        <v>1898</v>
      </c>
      <c r="C3737">
        <v>2017</v>
      </c>
      <c r="D3737">
        <v>99</v>
      </c>
      <c r="E3737">
        <v>99</v>
      </c>
      <c r="F3737">
        <v>99</v>
      </c>
      <c r="G3737">
        <v>99</v>
      </c>
      <c r="H3737">
        <v>99</v>
      </c>
      <c r="I3737">
        <v>99</v>
      </c>
      <c r="J3737">
        <v>999</v>
      </c>
      <c r="K3737">
        <v>99</v>
      </c>
      <c r="L3737">
        <v>99</v>
      </c>
      <c r="M3737">
        <v>99</v>
      </c>
      <c r="N3737">
        <v>99</v>
      </c>
      <c r="O3737">
        <v>14</v>
      </c>
      <c r="P3737">
        <v>4612</v>
      </c>
      <c r="R3737">
        <v>0</v>
      </c>
    </row>
    <row r="3738" spans="1:38" x14ac:dyDescent="0.5">
      <c r="A3738">
        <v>14</v>
      </c>
      <c r="B3738">
        <v>1899</v>
      </c>
      <c r="C3738">
        <v>2018</v>
      </c>
      <c r="D3738">
        <v>99</v>
      </c>
      <c r="E3738">
        <v>99</v>
      </c>
      <c r="F3738">
        <v>99</v>
      </c>
      <c r="G3738">
        <v>99</v>
      </c>
      <c r="H3738">
        <v>99</v>
      </c>
      <c r="I3738">
        <v>99</v>
      </c>
      <c r="J3738">
        <v>999</v>
      </c>
      <c r="K3738">
        <v>99</v>
      </c>
      <c r="L3738">
        <v>99</v>
      </c>
      <c r="M3738">
        <v>99</v>
      </c>
      <c r="N3738">
        <v>99</v>
      </c>
      <c r="O3738">
        <v>14</v>
      </c>
      <c r="P3738">
        <v>4612</v>
      </c>
      <c r="R3738">
        <v>0</v>
      </c>
    </row>
    <row r="3739" spans="1:38" x14ac:dyDescent="0.5">
      <c r="A3739">
        <v>14</v>
      </c>
      <c r="B3739">
        <v>1900</v>
      </c>
      <c r="C3739">
        <v>2019</v>
      </c>
      <c r="D3739">
        <v>99</v>
      </c>
      <c r="E3739">
        <v>99</v>
      </c>
      <c r="F3739">
        <v>99</v>
      </c>
      <c r="G3739">
        <v>99</v>
      </c>
      <c r="H3739">
        <v>99</v>
      </c>
      <c r="I3739">
        <v>99</v>
      </c>
      <c r="J3739">
        <v>999</v>
      </c>
      <c r="K3739">
        <v>99</v>
      </c>
      <c r="L3739">
        <v>99</v>
      </c>
      <c r="M3739">
        <v>99</v>
      </c>
      <c r="N3739">
        <v>99</v>
      </c>
      <c r="O3739">
        <v>14</v>
      </c>
      <c r="P3739">
        <v>4612</v>
      </c>
      <c r="Q3739">
        <v>1</v>
      </c>
      <c r="R3739">
        <v>165</v>
      </c>
      <c r="S3739">
        <v>165</v>
      </c>
      <c r="T3739">
        <v>15.927272727272729</v>
      </c>
      <c r="U3739">
        <v>59.945454545454552</v>
      </c>
      <c r="V3739">
        <v>85.974654453527691</v>
      </c>
      <c r="W3739">
        <v>79.354606060606073</v>
      </c>
      <c r="X3739">
        <v>7.8875783046175378</v>
      </c>
      <c r="Y3739">
        <v>2.379851142415164</v>
      </c>
      <c r="Z3739">
        <v>-33.372048939131034</v>
      </c>
      <c r="AA3739">
        <v>0.81926514399205563</v>
      </c>
      <c r="AB3739">
        <v>0.80925876613815995</v>
      </c>
      <c r="AC3739">
        <v>2</v>
      </c>
      <c r="AD3739">
        <v>0</v>
      </c>
      <c r="AE3739">
        <v>0</v>
      </c>
      <c r="AF3739">
        <v>0</v>
      </c>
      <c r="AG3739">
        <v>8</v>
      </c>
      <c r="AH3739">
        <v>4</v>
      </c>
      <c r="AI3739">
        <v>0</v>
      </c>
      <c r="AJ3739">
        <v>0</v>
      </c>
      <c r="AK3739">
        <v>2</v>
      </c>
      <c r="AL3739">
        <v>0</v>
      </c>
    </row>
    <row r="3740" spans="1:38" x14ac:dyDescent="0.5">
      <c r="A3740">
        <v>14</v>
      </c>
      <c r="B3740">
        <v>1901</v>
      </c>
      <c r="C3740">
        <v>2020</v>
      </c>
      <c r="D3740">
        <v>99</v>
      </c>
      <c r="E3740">
        <v>99</v>
      </c>
      <c r="F3740">
        <v>99</v>
      </c>
      <c r="G3740">
        <v>99</v>
      </c>
      <c r="H3740">
        <v>99</v>
      </c>
      <c r="I3740">
        <v>99</v>
      </c>
      <c r="J3740">
        <v>999</v>
      </c>
      <c r="K3740">
        <v>99</v>
      </c>
      <c r="L3740">
        <v>99</v>
      </c>
      <c r="M3740">
        <v>99</v>
      </c>
      <c r="N3740">
        <v>99</v>
      </c>
      <c r="O3740">
        <v>14</v>
      </c>
      <c r="P3740">
        <v>4612</v>
      </c>
      <c r="Q3740">
        <v>2</v>
      </c>
      <c r="R3740">
        <v>452</v>
      </c>
      <c r="S3740">
        <v>452</v>
      </c>
      <c r="T3740">
        <v>15.685840707964601</v>
      </c>
      <c r="U3740">
        <v>59.825221238938063</v>
      </c>
      <c r="V3740">
        <v>89.207039377175278</v>
      </c>
      <c r="W3740">
        <v>82.338097345132724</v>
      </c>
      <c r="X3740">
        <v>8.182104442353106</v>
      </c>
      <c r="Y3740">
        <v>2.6015620213734625</v>
      </c>
      <c r="Z3740">
        <v>-23.466061064403391</v>
      </c>
      <c r="AA3740">
        <v>2.164958329341891</v>
      </c>
      <c r="AB3740">
        <v>2.1578284291690282</v>
      </c>
      <c r="AC3740">
        <v>6</v>
      </c>
      <c r="AD3740">
        <v>0</v>
      </c>
      <c r="AE3740">
        <v>0</v>
      </c>
      <c r="AF3740">
        <v>0</v>
      </c>
      <c r="AG3740">
        <v>31</v>
      </c>
      <c r="AH3740">
        <v>17</v>
      </c>
      <c r="AI3740">
        <v>2</v>
      </c>
      <c r="AJ3740">
        <v>0</v>
      </c>
      <c r="AK3740">
        <v>6</v>
      </c>
      <c r="AL3740">
        <v>0</v>
      </c>
    </row>
    <row r="3741" spans="1:38" x14ac:dyDescent="0.5">
      <c r="A3741">
        <v>14</v>
      </c>
      <c r="B3741">
        <v>1902</v>
      </c>
      <c r="C3741">
        <v>2021</v>
      </c>
      <c r="D3741">
        <v>99</v>
      </c>
      <c r="E3741">
        <v>99</v>
      </c>
      <c r="F3741">
        <v>99</v>
      </c>
      <c r="G3741">
        <v>99</v>
      </c>
      <c r="H3741">
        <v>99</v>
      </c>
      <c r="I3741">
        <v>99</v>
      </c>
      <c r="J3741">
        <v>999</v>
      </c>
      <c r="K3741">
        <v>99</v>
      </c>
      <c r="L3741">
        <v>99</v>
      </c>
      <c r="M3741">
        <v>99</v>
      </c>
      <c r="N3741">
        <v>99</v>
      </c>
      <c r="O3741">
        <v>14</v>
      </c>
      <c r="P3741">
        <v>4612</v>
      </c>
      <c r="Q3741">
        <v>4</v>
      </c>
      <c r="R3741">
        <v>1828</v>
      </c>
      <c r="S3741">
        <v>1828</v>
      </c>
      <c r="T3741">
        <v>16.010393873085338</v>
      </c>
      <c r="U3741">
        <v>60.379649890590827</v>
      </c>
      <c r="V3741">
        <v>88.574640063914913</v>
      </c>
      <c r="W3741">
        <v>81.754392778993505</v>
      </c>
      <c r="X3741">
        <v>8.828907588403359</v>
      </c>
      <c r="Y3741">
        <v>2.4421672872762343</v>
      </c>
      <c r="Z3741">
        <v>-36.555211848356322</v>
      </c>
      <c r="AA3741">
        <v>6.9526852274456115</v>
      </c>
      <c r="AB3741">
        <v>6.6988197579064384</v>
      </c>
      <c r="AC3741">
        <v>21</v>
      </c>
      <c r="AD3741">
        <v>0</v>
      </c>
      <c r="AE3741">
        <v>0</v>
      </c>
      <c r="AF3741">
        <v>9</v>
      </c>
      <c r="AG3741">
        <v>49</v>
      </c>
      <c r="AH3741">
        <v>36</v>
      </c>
      <c r="AI3741">
        <v>35</v>
      </c>
      <c r="AJ3741">
        <v>0</v>
      </c>
      <c r="AK3741">
        <v>14</v>
      </c>
      <c r="AL3741">
        <v>7</v>
      </c>
    </row>
    <row r="3742" spans="1:38" x14ac:dyDescent="0.5">
      <c r="A3742">
        <v>14</v>
      </c>
      <c r="B3742">
        <v>1903</v>
      </c>
      <c r="C3742">
        <v>2022</v>
      </c>
      <c r="D3742">
        <v>99</v>
      </c>
      <c r="E3742">
        <v>99</v>
      </c>
      <c r="F3742">
        <v>99</v>
      </c>
      <c r="G3742">
        <v>99</v>
      </c>
      <c r="H3742">
        <v>99</v>
      </c>
      <c r="I3742">
        <v>99</v>
      </c>
      <c r="J3742">
        <v>999</v>
      </c>
      <c r="K3742">
        <v>99</v>
      </c>
      <c r="L3742">
        <v>99</v>
      </c>
      <c r="M3742">
        <v>99</v>
      </c>
      <c r="N3742">
        <v>99</v>
      </c>
      <c r="O3742">
        <v>14</v>
      </c>
      <c r="P3742">
        <v>4612</v>
      </c>
      <c r="Q3742">
        <v>2</v>
      </c>
      <c r="R3742">
        <v>2316</v>
      </c>
      <c r="S3742">
        <v>2315</v>
      </c>
      <c r="T3742">
        <v>16.07815198618307</v>
      </c>
      <c r="U3742">
        <v>60.695896328293742</v>
      </c>
      <c r="V3742">
        <v>86.045878193232937</v>
      </c>
      <c r="W3742">
        <v>79.404449244060515</v>
      </c>
      <c r="X3742">
        <v>9.0379393323283335</v>
      </c>
      <c r="Y3742">
        <v>2.3484668051358102</v>
      </c>
      <c r="Z3742">
        <v>-55.243512841270039</v>
      </c>
      <c r="AA3742">
        <v>8.0402707863218215</v>
      </c>
      <c r="AB3742">
        <v>7.4413514269783505</v>
      </c>
      <c r="AC3742">
        <v>47</v>
      </c>
      <c r="AD3742">
        <v>0</v>
      </c>
      <c r="AE3742">
        <v>0</v>
      </c>
      <c r="AF3742">
        <v>12</v>
      </c>
      <c r="AG3742">
        <v>14</v>
      </c>
      <c r="AH3742">
        <v>15</v>
      </c>
      <c r="AI3742">
        <v>40</v>
      </c>
      <c r="AJ3742">
        <v>0</v>
      </c>
      <c r="AK3742">
        <v>33</v>
      </c>
      <c r="AL3742">
        <v>32</v>
      </c>
    </row>
    <row r="3743" spans="1:38" x14ac:dyDescent="0.5">
      <c r="A3743">
        <v>14</v>
      </c>
      <c r="B3743">
        <v>1904</v>
      </c>
      <c r="C3743">
        <v>2012</v>
      </c>
      <c r="D3743">
        <v>99</v>
      </c>
      <c r="E3743">
        <v>99</v>
      </c>
      <c r="F3743">
        <v>99</v>
      </c>
      <c r="G3743">
        <v>99</v>
      </c>
      <c r="H3743">
        <v>99</v>
      </c>
      <c r="I3743">
        <v>99</v>
      </c>
      <c r="J3743">
        <v>999</v>
      </c>
      <c r="K3743">
        <v>99</v>
      </c>
      <c r="L3743">
        <v>99</v>
      </c>
      <c r="M3743">
        <v>99</v>
      </c>
      <c r="N3743">
        <v>99</v>
      </c>
      <c r="O3743">
        <v>14</v>
      </c>
      <c r="P3743">
        <v>4613</v>
      </c>
      <c r="R3743">
        <v>0</v>
      </c>
    </row>
    <row r="3744" spans="1:38" x14ac:dyDescent="0.5">
      <c r="A3744">
        <v>14</v>
      </c>
      <c r="B3744">
        <v>1905</v>
      </c>
      <c r="C3744">
        <v>2013</v>
      </c>
      <c r="D3744">
        <v>99</v>
      </c>
      <c r="E3744">
        <v>99</v>
      </c>
      <c r="F3744">
        <v>99</v>
      </c>
      <c r="G3744">
        <v>99</v>
      </c>
      <c r="H3744">
        <v>99</v>
      </c>
      <c r="I3744">
        <v>99</v>
      </c>
      <c r="J3744">
        <v>999</v>
      </c>
      <c r="K3744">
        <v>99</v>
      </c>
      <c r="L3744">
        <v>99</v>
      </c>
      <c r="M3744">
        <v>99</v>
      </c>
      <c r="N3744">
        <v>99</v>
      </c>
      <c r="O3744">
        <v>14</v>
      </c>
      <c r="P3744">
        <v>4613</v>
      </c>
      <c r="R3744">
        <v>0</v>
      </c>
    </row>
    <row r="3745" spans="1:18" x14ac:dyDescent="0.5">
      <c r="A3745">
        <v>14</v>
      </c>
      <c r="B3745">
        <v>1906</v>
      </c>
      <c r="C3745">
        <v>2014</v>
      </c>
      <c r="D3745">
        <v>99</v>
      </c>
      <c r="E3745">
        <v>99</v>
      </c>
      <c r="F3745">
        <v>99</v>
      </c>
      <c r="G3745">
        <v>99</v>
      </c>
      <c r="H3745">
        <v>99</v>
      </c>
      <c r="I3745">
        <v>99</v>
      </c>
      <c r="J3745">
        <v>999</v>
      </c>
      <c r="K3745">
        <v>99</v>
      </c>
      <c r="L3745">
        <v>99</v>
      </c>
      <c r="M3745">
        <v>99</v>
      </c>
      <c r="N3745">
        <v>99</v>
      </c>
      <c r="O3745">
        <v>14</v>
      </c>
      <c r="P3745">
        <v>4613</v>
      </c>
      <c r="R3745">
        <v>0</v>
      </c>
    </row>
    <row r="3746" spans="1:18" x14ac:dyDescent="0.5">
      <c r="A3746">
        <v>14</v>
      </c>
      <c r="B3746">
        <v>1907</v>
      </c>
      <c r="C3746">
        <v>2015</v>
      </c>
      <c r="D3746">
        <v>99</v>
      </c>
      <c r="E3746">
        <v>99</v>
      </c>
      <c r="F3746">
        <v>99</v>
      </c>
      <c r="G3746">
        <v>99</v>
      </c>
      <c r="H3746">
        <v>99</v>
      </c>
      <c r="I3746">
        <v>99</v>
      </c>
      <c r="J3746">
        <v>999</v>
      </c>
      <c r="K3746">
        <v>99</v>
      </c>
      <c r="L3746">
        <v>99</v>
      </c>
      <c r="M3746">
        <v>99</v>
      </c>
      <c r="N3746">
        <v>99</v>
      </c>
      <c r="O3746">
        <v>14</v>
      </c>
      <c r="P3746">
        <v>4613</v>
      </c>
      <c r="R3746">
        <v>0</v>
      </c>
    </row>
    <row r="3747" spans="1:18" x14ac:dyDescent="0.5">
      <c r="A3747">
        <v>14</v>
      </c>
      <c r="B3747">
        <v>1908</v>
      </c>
      <c r="C3747">
        <v>2016</v>
      </c>
      <c r="D3747">
        <v>99</v>
      </c>
      <c r="E3747">
        <v>99</v>
      </c>
      <c r="F3747">
        <v>99</v>
      </c>
      <c r="G3747">
        <v>99</v>
      </c>
      <c r="H3747">
        <v>99</v>
      </c>
      <c r="I3747">
        <v>99</v>
      </c>
      <c r="J3747">
        <v>999</v>
      </c>
      <c r="K3747">
        <v>99</v>
      </c>
      <c r="L3747">
        <v>99</v>
      </c>
      <c r="M3747">
        <v>99</v>
      </c>
      <c r="N3747">
        <v>99</v>
      </c>
      <c r="O3747">
        <v>14</v>
      </c>
      <c r="P3747">
        <v>4613</v>
      </c>
      <c r="R3747">
        <v>0</v>
      </c>
    </row>
    <row r="3748" spans="1:18" x14ac:dyDescent="0.5">
      <c r="A3748">
        <v>14</v>
      </c>
      <c r="B3748">
        <v>1909</v>
      </c>
      <c r="C3748">
        <v>2017</v>
      </c>
      <c r="D3748">
        <v>99</v>
      </c>
      <c r="E3748">
        <v>99</v>
      </c>
      <c r="F3748">
        <v>99</v>
      </c>
      <c r="G3748">
        <v>99</v>
      </c>
      <c r="H3748">
        <v>99</v>
      </c>
      <c r="I3748">
        <v>99</v>
      </c>
      <c r="J3748">
        <v>999</v>
      </c>
      <c r="K3748">
        <v>99</v>
      </c>
      <c r="L3748">
        <v>99</v>
      </c>
      <c r="M3748">
        <v>99</v>
      </c>
      <c r="N3748">
        <v>99</v>
      </c>
      <c r="O3748">
        <v>14</v>
      </c>
      <c r="P3748">
        <v>4613</v>
      </c>
      <c r="R3748">
        <v>0</v>
      </c>
    </row>
    <row r="3749" spans="1:18" x14ac:dyDescent="0.5">
      <c r="A3749">
        <v>14</v>
      </c>
      <c r="B3749">
        <v>1910</v>
      </c>
      <c r="C3749">
        <v>2018</v>
      </c>
      <c r="D3749">
        <v>99</v>
      </c>
      <c r="E3749">
        <v>99</v>
      </c>
      <c r="F3749">
        <v>99</v>
      </c>
      <c r="G3749">
        <v>99</v>
      </c>
      <c r="H3749">
        <v>99</v>
      </c>
      <c r="I3749">
        <v>99</v>
      </c>
      <c r="J3749">
        <v>999</v>
      </c>
      <c r="K3749">
        <v>99</v>
      </c>
      <c r="L3749">
        <v>99</v>
      </c>
      <c r="M3749">
        <v>99</v>
      </c>
      <c r="N3749">
        <v>99</v>
      </c>
      <c r="O3749">
        <v>14</v>
      </c>
      <c r="P3749">
        <v>4613</v>
      </c>
      <c r="R3749">
        <v>0</v>
      </c>
    </row>
    <row r="3750" spans="1:18" x14ac:dyDescent="0.5">
      <c r="A3750">
        <v>14</v>
      </c>
      <c r="B3750">
        <v>1911</v>
      </c>
      <c r="C3750">
        <v>2019</v>
      </c>
      <c r="D3750">
        <v>99</v>
      </c>
      <c r="E3750">
        <v>99</v>
      </c>
      <c r="F3750">
        <v>99</v>
      </c>
      <c r="G3750">
        <v>99</v>
      </c>
      <c r="H3750">
        <v>99</v>
      </c>
      <c r="I3750">
        <v>99</v>
      </c>
      <c r="J3750">
        <v>999</v>
      </c>
      <c r="K3750">
        <v>99</v>
      </c>
      <c r="L3750">
        <v>99</v>
      </c>
      <c r="M3750">
        <v>99</v>
      </c>
      <c r="N3750">
        <v>99</v>
      </c>
      <c r="O3750">
        <v>14</v>
      </c>
      <c r="P3750">
        <v>4613</v>
      </c>
      <c r="R3750">
        <v>0</v>
      </c>
    </row>
    <row r="3751" spans="1:18" x14ac:dyDescent="0.5">
      <c r="A3751">
        <v>14</v>
      </c>
      <c r="B3751">
        <v>1912</v>
      </c>
      <c r="C3751">
        <v>2020</v>
      </c>
      <c r="D3751">
        <v>99</v>
      </c>
      <c r="E3751">
        <v>99</v>
      </c>
      <c r="F3751">
        <v>99</v>
      </c>
      <c r="G3751">
        <v>99</v>
      </c>
      <c r="H3751">
        <v>99</v>
      </c>
      <c r="I3751">
        <v>99</v>
      </c>
      <c r="J3751">
        <v>999</v>
      </c>
      <c r="K3751">
        <v>99</v>
      </c>
      <c r="L3751">
        <v>99</v>
      </c>
      <c r="M3751">
        <v>99</v>
      </c>
      <c r="N3751">
        <v>99</v>
      </c>
      <c r="O3751">
        <v>14</v>
      </c>
      <c r="P3751">
        <v>4613</v>
      </c>
      <c r="R3751">
        <v>0</v>
      </c>
    </row>
    <row r="3752" spans="1:18" x14ac:dyDescent="0.5">
      <c r="A3752">
        <v>14</v>
      </c>
      <c r="B3752">
        <v>1913</v>
      </c>
      <c r="C3752">
        <v>2021</v>
      </c>
      <c r="D3752">
        <v>99</v>
      </c>
      <c r="E3752">
        <v>99</v>
      </c>
      <c r="F3752">
        <v>99</v>
      </c>
      <c r="G3752">
        <v>99</v>
      </c>
      <c r="H3752">
        <v>99</v>
      </c>
      <c r="I3752">
        <v>99</v>
      </c>
      <c r="J3752">
        <v>999</v>
      </c>
      <c r="K3752">
        <v>99</v>
      </c>
      <c r="L3752">
        <v>99</v>
      </c>
      <c r="M3752">
        <v>99</v>
      </c>
      <c r="N3752">
        <v>99</v>
      </c>
      <c r="O3752">
        <v>14</v>
      </c>
      <c r="P3752">
        <v>4613</v>
      </c>
      <c r="R3752">
        <v>0</v>
      </c>
    </row>
    <row r="3753" spans="1:18" x14ac:dyDescent="0.5">
      <c r="A3753">
        <v>14</v>
      </c>
      <c r="B3753">
        <v>1914</v>
      </c>
      <c r="C3753">
        <v>2022</v>
      </c>
      <c r="D3753">
        <v>99</v>
      </c>
      <c r="E3753">
        <v>99</v>
      </c>
      <c r="F3753">
        <v>99</v>
      </c>
      <c r="G3753">
        <v>99</v>
      </c>
      <c r="H3753">
        <v>99</v>
      </c>
      <c r="I3753">
        <v>99</v>
      </c>
      <c r="J3753">
        <v>999</v>
      </c>
      <c r="K3753">
        <v>99</v>
      </c>
      <c r="L3753">
        <v>99</v>
      </c>
      <c r="M3753">
        <v>99</v>
      </c>
      <c r="N3753">
        <v>99</v>
      </c>
      <c r="O3753">
        <v>14</v>
      </c>
      <c r="P3753">
        <v>4613</v>
      </c>
      <c r="R3753">
        <v>0</v>
      </c>
    </row>
    <row r="3754" spans="1:18" x14ac:dyDescent="0.5">
      <c r="A3754">
        <v>14</v>
      </c>
      <c r="B3754">
        <v>1915</v>
      </c>
      <c r="C3754">
        <v>2012</v>
      </c>
      <c r="D3754">
        <v>99</v>
      </c>
      <c r="E3754">
        <v>99</v>
      </c>
      <c r="F3754">
        <v>99</v>
      </c>
      <c r="G3754">
        <v>99</v>
      </c>
      <c r="H3754">
        <v>99</v>
      </c>
      <c r="I3754">
        <v>99</v>
      </c>
      <c r="J3754">
        <v>999</v>
      </c>
      <c r="K3754">
        <v>99</v>
      </c>
      <c r="L3754">
        <v>99</v>
      </c>
      <c r="M3754">
        <v>99</v>
      </c>
      <c r="N3754">
        <v>99</v>
      </c>
      <c r="O3754">
        <v>14</v>
      </c>
      <c r="P3754">
        <v>4614</v>
      </c>
      <c r="R3754">
        <v>0</v>
      </c>
    </row>
    <row r="3755" spans="1:18" x14ac:dyDescent="0.5">
      <c r="A3755">
        <v>14</v>
      </c>
      <c r="B3755">
        <v>1916</v>
      </c>
      <c r="C3755">
        <v>2013</v>
      </c>
      <c r="D3755">
        <v>99</v>
      </c>
      <c r="E3755">
        <v>99</v>
      </c>
      <c r="F3755">
        <v>99</v>
      </c>
      <c r="G3755">
        <v>99</v>
      </c>
      <c r="H3755">
        <v>99</v>
      </c>
      <c r="I3755">
        <v>99</v>
      </c>
      <c r="J3755">
        <v>999</v>
      </c>
      <c r="K3755">
        <v>99</v>
      </c>
      <c r="L3755">
        <v>99</v>
      </c>
      <c r="M3755">
        <v>99</v>
      </c>
      <c r="N3755">
        <v>99</v>
      </c>
      <c r="O3755">
        <v>14</v>
      </c>
      <c r="P3755">
        <v>4614</v>
      </c>
      <c r="R3755">
        <v>0</v>
      </c>
    </row>
    <row r="3756" spans="1:18" x14ac:dyDescent="0.5">
      <c r="A3756">
        <v>14</v>
      </c>
      <c r="B3756">
        <v>1917</v>
      </c>
      <c r="C3756">
        <v>2014</v>
      </c>
      <c r="D3756">
        <v>99</v>
      </c>
      <c r="E3756">
        <v>99</v>
      </c>
      <c r="F3756">
        <v>99</v>
      </c>
      <c r="G3756">
        <v>99</v>
      </c>
      <c r="H3756">
        <v>99</v>
      </c>
      <c r="I3756">
        <v>99</v>
      </c>
      <c r="J3756">
        <v>999</v>
      </c>
      <c r="K3756">
        <v>99</v>
      </c>
      <c r="L3756">
        <v>99</v>
      </c>
      <c r="M3756">
        <v>99</v>
      </c>
      <c r="N3756">
        <v>99</v>
      </c>
      <c r="O3756">
        <v>14</v>
      </c>
      <c r="P3756">
        <v>4614</v>
      </c>
      <c r="R3756">
        <v>0</v>
      </c>
    </row>
    <row r="3757" spans="1:18" x14ac:dyDescent="0.5">
      <c r="A3757">
        <v>14</v>
      </c>
      <c r="B3757">
        <v>1918</v>
      </c>
      <c r="C3757">
        <v>2015</v>
      </c>
      <c r="D3757">
        <v>99</v>
      </c>
      <c r="E3757">
        <v>99</v>
      </c>
      <c r="F3757">
        <v>99</v>
      </c>
      <c r="G3757">
        <v>99</v>
      </c>
      <c r="H3757">
        <v>99</v>
      </c>
      <c r="I3757">
        <v>99</v>
      </c>
      <c r="J3757">
        <v>999</v>
      </c>
      <c r="K3757">
        <v>99</v>
      </c>
      <c r="L3757">
        <v>99</v>
      </c>
      <c r="M3757">
        <v>99</v>
      </c>
      <c r="N3757">
        <v>99</v>
      </c>
      <c r="O3757">
        <v>14</v>
      </c>
      <c r="P3757">
        <v>4614</v>
      </c>
      <c r="R3757">
        <v>0</v>
      </c>
    </row>
    <row r="3758" spans="1:18" x14ac:dyDescent="0.5">
      <c r="A3758">
        <v>14</v>
      </c>
      <c r="B3758">
        <v>1919</v>
      </c>
      <c r="C3758">
        <v>2016</v>
      </c>
      <c r="D3758">
        <v>99</v>
      </c>
      <c r="E3758">
        <v>99</v>
      </c>
      <c r="F3758">
        <v>99</v>
      </c>
      <c r="G3758">
        <v>99</v>
      </c>
      <c r="H3758">
        <v>99</v>
      </c>
      <c r="I3758">
        <v>99</v>
      </c>
      <c r="J3758">
        <v>999</v>
      </c>
      <c r="K3758">
        <v>99</v>
      </c>
      <c r="L3758">
        <v>99</v>
      </c>
      <c r="M3758">
        <v>99</v>
      </c>
      <c r="N3758">
        <v>99</v>
      </c>
      <c r="O3758">
        <v>14</v>
      </c>
      <c r="P3758">
        <v>4614</v>
      </c>
      <c r="R3758">
        <v>0</v>
      </c>
    </row>
    <row r="3759" spans="1:18" x14ac:dyDescent="0.5">
      <c r="A3759">
        <v>14</v>
      </c>
      <c r="B3759">
        <v>1920</v>
      </c>
      <c r="C3759">
        <v>2017</v>
      </c>
      <c r="D3759">
        <v>99</v>
      </c>
      <c r="E3759">
        <v>99</v>
      </c>
      <c r="F3759">
        <v>99</v>
      </c>
      <c r="G3759">
        <v>99</v>
      </c>
      <c r="H3759">
        <v>99</v>
      </c>
      <c r="I3759">
        <v>99</v>
      </c>
      <c r="J3759">
        <v>999</v>
      </c>
      <c r="K3759">
        <v>99</v>
      </c>
      <c r="L3759">
        <v>99</v>
      </c>
      <c r="M3759">
        <v>99</v>
      </c>
      <c r="N3759">
        <v>99</v>
      </c>
      <c r="O3759">
        <v>14</v>
      </c>
      <c r="P3759">
        <v>4614</v>
      </c>
      <c r="R3759">
        <v>0</v>
      </c>
    </row>
    <row r="3760" spans="1:18" x14ac:dyDescent="0.5">
      <c r="A3760">
        <v>14</v>
      </c>
      <c r="B3760">
        <v>1921</v>
      </c>
      <c r="C3760">
        <v>2018</v>
      </c>
      <c r="D3760">
        <v>99</v>
      </c>
      <c r="E3760">
        <v>99</v>
      </c>
      <c r="F3760">
        <v>99</v>
      </c>
      <c r="G3760">
        <v>99</v>
      </c>
      <c r="H3760">
        <v>99</v>
      </c>
      <c r="I3760">
        <v>99</v>
      </c>
      <c r="J3760">
        <v>999</v>
      </c>
      <c r="K3760">
        <v>99</v>
      </c>
      <c r="L3760">
        <v>99</v>
      </c>
      <c r="M3760">
        <v>99</v>
      </c>
      <c r="N3760">
        <v>99</v>
      </c>
      <c r="O3760">
        <v>14</v>
      </c>
      <c r="P3760">
        <v>4614</v>
      </c>
      <c r="R3760">
        <v>0</v>
      </c>
    </row>
    <row r="3761" spans="1:18" x14ac:dyDescent="0.5">
      <c r="A3761">
        <v>14</v>
      </c>
      <c r="B3761">
        <v>1922</v>
      </c>
      <c r="C3761">
        <v>2019</v>
      </c>
      <c r="D3761">
        <v>99</v>
      </c>
      <c r="E3761">
        <v>99</v>
      </c>
      <c r="F3761">
        <v>99</v>
      </c>
      <c r="G3761">
        <v>99</v>
      </c>
      <c r="H3761">
        <v>99</v>
      </c>
      <c r="I3761">
        <v>99</v>
      </c>
      <c r="J3761">
        <v>999</v>
      </c>
      <c r="K3761">
        <v>99</v>
      </c>
      <c r="L3761">
        <v>99</v>
      </c>
      <c r="M3761">
        <v>99</v>
      </c>
      <c r="N3761">
        <v>99</v>
      </c>
      <c r="O3761">
        <v>14</v>
      </c>
      <c r="P3761">
        <v>4614</v>
      </c>
      <c r="R3761">
        <v>0</v>
      </c>
    </row>
    <row r="3762" spans="1:18" x14ac:dyDescent="0.5">
      <c r="A3762">
        <v>14</v>
      </c>
      <c r="B3762">
        <v>1923</v>
      </c>
      <c r="C3762">
        <v>2020</v>
      </c>
      <c r="D3762">
        <v>99</v>
      </c>
      <c r="E3762">
        <v>99</v>
      </c>
      <c r="F3762">
        <v>99</v>
      </c>
      <c r="G3762">
        <v>99</v>
      </c>
      <c r="H3762">
        <v>99</v>
      </c>
      <c r="I3762">
        <v>99</v>
      </c>
      <c r="J3762">
        <v>999</v>
      </c>
      <c r="K3762">
        <v>99</v>
      </c>
      <c r="L3762">
        <v>99</v>
      </c>
      <c r="M3762">
        <v>99</v>
      </c>
      <c r="N3762">
        <v>99</v>
      </c>
      <c r="O3762">
        <v>14</v>
      </c>
      <c r="P3762">
        <v>4614</v>
      </c>
      <c r="R3762">
        <v>0</v>
      </c>
    </row>
    <row r="3763" spans="1:18" x14ac:dyDescent="0.5">
      <c r="A3763">
        <v>14</v>
      </c>
      <c r="B3763">
        <v>1924</v>
      </c>
      <c r="C3763">
        <v>2021</v>
      </c>
      <c r="D3763">
        <v>99</v>
      </c>
      <c r="E3763">
        <v>99</v>
      </c>
      <c r="F3763">
        <v>99</v>
      </c>
      <c r="G3763">
        <v>99</v>
      </c>
      <c r="H3763">
        <v>99</v>
      </c>
      <c r="I3763">
        <v>99</v>
      </c>
      <c r="J3763">
        <v>999</v>
      </c>
      <c r="K3763">
        <v>99</v>
      </c>
      <c r="L3763">
        <v>99</v>
      </c>
      <c r="M3763">
        <v>99</v>
      </c>
      <c r="N3763">
        <v>99</v>
      </c>
      <c r="O3763">
        <v>14</v>
      </c>
      <c r="P3763">
        <v>4614</v>
      </c>
      <c r="R3763">
        <v>0</v>
      </c>
    </row>
    <row r="3764" spans="1:18" x14ac:dyDescent="0.5">
      <c r="A3764">
        <v>14</v>
      </c>
      <c r="B3764">
        <v>1925</v>
      </c>
      <c r="C3764">
        <v>2022</v>
      </c>
      <c r="D3764">
        <v>99</v>
      </c>
      <c r="E3764">
        <v>99</v>
      </c>
      <c r="F3764">
        <v>99</v>
      </c>
      <c r="G3764">
        <v>99</v>
      </c>
      <c r="H3764">
        <v>99</v>
      </c>
      <c r="I3764">
        <v>99</v>
      </c>
      <c r="J3764">
        <v>999</v>
      </c>
      <c r="K3764">
        <v>99</v>
      </c>
      <c r="L3764">
        <v>99</v>
      </c>
      <c r="M3764">
        <v>99</v>
      </c>
      <c r="N3764">
        <v>99</v>
      </c>
      <c r="O3764">
        <v>14</v>
      </c>
      <c r="P3764">
        <v>4614</v>
      </c>
      <c r="R3764">
        <v>0</v>
      </c>
    </row>
    <row r="3765" spans="1:18" x14ac:dyDescent="0.5">
      <c r="A3765">
        <v>14</v>
      </c>
      <c r="B3765">
        <v>1926</v>
      </c>
      <c r="C3765">
        <v>2012</v>
      </c>
      <c r="D3765">
        <v>99</v>
      </c>
      <c r="E3765">
        <v>99</v>
      </c>
      <c r="F3765">
        <v>99</v>
      </c>
      <c r="G3765">
        <v>99</v>
      </c>
      <c r="H3765">
        <v>99</v>
      </c>
      <c r="I3765">
        <v>99</v>
      </c>
      <c r="J3765">
        <v>999</v>
      </c>
      <c r="K3765">
        <v>99</v>
      </c>
      <c r="L3765">
        <v>99</v>
      </c>
      <c r="M3765">
        <v>99</v>
      </c>
      <c r="N3765">
        <v>99</v>
      </c>
      <c r="O3765">
        <v>14</v>
      </c>
      <c r="P3765">
        <v>4615</v>
      </c>
      <c r="R3765">
        <v>0</v>
      </c>
    </row>
    <row r="3766" spans="1:18" x14ac:dyDescent="0.5">
      <c r="A3766">
        <v>14</v>
      </c>
      <c r="B3766">
        <v>1927</v>
      </c>
      <c r="C3766">
        <v>2013</v>
      </c>
      <c r="D3766">
        <v>99</v>
      </c>
      <c r="E3766">
        <v>99</v>
      </c>
      <c r="F3766">
        <v>99</v>
      </c>
      <c r="G3766">
        <v>99</v>
      </c>
      <c r="H3766">
        <v>99</v>
      </c>
      <c r="I3766">
        <v>99</v>
      </c>
      <c r="J3766">
        <v>999</v>
      </c>
      <c r="K3766">
        <v>99</v>
      </c>
      <c r="L3766">
        <v>99</v>
      </c>
      <c r="M3766">
        <v>99</v>
      </c>
      <c r="N3766">
        <v>99</v>
      </c>
      <c r="O3766">
        <v>14</v>
      </c>
      <c r="P3766">
        <v>4615</v>
      </c>
      <c r="R3766">
        <v>0</v>
      </c>
    </row>
    <row r="3767" spans="1:18" x14ac:dyDescent="0.5">
      <c r="A3767">
        <v>14</v>
      </c>
      <c r="B3767">
        <v>1928</v>
      </c>
      <c r="C3767">
        <v>2014</v>
      </c>
      <c r="D3767">
        <v>99</v>
      </c>
      <c r="E3767">
        <v>99</v>
      </c>
      <c r="F3767">
        <v>99</v>
      </c>
      <c r="G3767">
        <v>99</v>
      </c>
      <c r="H3767">
        <v>99</v>
      </c>
      <c r="I3767">
        <v>99</v>
      </c>
      <c r="J3767">
        <v>999</v>
      </c>
      <c r="K3767">
        <v>99</v>
      </c>
      <c r="L3767">
        <v>99</v>
      </c>
      <c r="M3767">
        <v>99</v>
      </c>
      <c r="N3767">
        <v>99</v>
      </c>
      <c r="O3767">
        <v>14</v>
      </c>
      <c r="P3767">
        <v>4615</v>
      </c>
      <c r="R3767">
        <v>0</v>
      </c>
    </row>
    <row r="3768" spans="1:18" x14ac:dyDescent="0.5">
      <c r="A3768">
        <v>14</v>
      </c>
      <c r="B3768">
        <v>1929</v>
      </c>
      <c r="C3768">
        <v>2015</v>
      </c>
      <c r="D3768">
        <v>99</v>
      </c>
      <c r="E3768">
        <v>99</v>
      </c>
      <c r="F3768">
        <v>99</v>
      </c>
      <c r="G3768">
        <v>99</v>
      </c>
      <c r="H3768">
        <v>99</v>
      </c>
      <c r="I3768">
        <v>99</v>
      </c>
      <c r="J3768">
        <v>999</v>
      </c>
      <c r="K3768">
        <v>99</v>
      </c>
      <c r="L3768">
        <v>99</v>
      </c>
      <c r="M3768">
        <v>99</v>
      </c>
      <c r="N3768">
        <v>99</v>
      </c>
      <c r="O3768">
        <v>14</v>
      </c>
      <c r="P3768">
        <v>4615</v>
      </c>
      <c r="R3768">
        <v>0</v>
      </c>
    </row>
    <row r="3769" spans="1:18" x14ac:dyDescent="0.5">
      <c r="A3769">
        <v>14</v>
      </c>
      <c r="B3769">
        <v>1930</v>
      </c>
      <c r="C3769">
        <v>2016</v>
      </c>
      <c r="D3769">
        <v>99</v>
      </c>
      <c r="E3769">
        <v>99</v>
      </c>
      <c r="F3769">
        <v>99</v>
      </c>
      <c r="G3769">
        <v>99</v>
      </c>
      <c r="H3769">
        <v>99</v>
      </c>
      <c r="I3769">
        <v>99</v>
      </c>
      <c r="J3769">
        <v>999</v>
      </c>
      <c r="K3769">
        <v>99</v>
      </c>
      <c r="L3769">
        <v>99</v>
      </c>
      <c r="M3769">
        <v>99</v>
      </c>
      <c r="N3769">
        <v>99</v>
      </c>
      <c r="O3769">
        <v>14</v>
      </c>
      <c r="P3769">
        <v>4615</v>
      </c>
      <c r="R3769">
        <v>0</v>
      </c>
    </row>
    <row r="3770" spans="1:18" x14ac:dyDescent="0.5">
      <c r="A3770">
        <v>14</v>
      </c>
      <c r="B3770">
        <v>1931</v>
      </c>
      <c r="C3770">
        <v>2017</v>
      </c>
      <c r="D3770">
        <v>99</v>
      </c>
      <c r="E3770">
        <v>99</v>
      </c>
      <c r="F3770">
        <v>99</v>
      </c>
      <c r="G3770">
        <v>99</v>
      </c>
      <c r="H3770">
        <v>99</v>
      </c>
      <c r="I3770">
        <v>99</v>
      </c>
      <c r="J3770">
        <v>999</v>
      </c>
      <c r="K3770">
        <v>99</v>
      </c>
      <c r="L3770">
        <v>99</v>
      </c>
      <c r="M3770">
        <v>99</v>
      </c>
      <c r="N3770">
        <v>99</v>
      </c>
      <c r="O3770">
        <v>14</v>
      </c>
      <c r="P3770">
        <v>4615</v>
      </c>
      <c r="R3770">
        <v>0</v>
      </c>
    </row>
    <row r="3771" spans="1:18" x14ac:dyDescent="0.5">
      <c r="A3771">
        <v>14</v>
      </c>
      <c r="B3771">
        <v>1932</v>
      </c>
      <c r="C3771">
        <v>2018</v>
      </c>
      <c r="D3771">
        <v>99</v>
      </c>
      <c r="E3771">
        <v>99</v>
      </c>
      <c r="F3771">
        <v>99</v>
      </c>
      <c r="G3771">
        <v>99</v>
      </c>
      <c r="H3771">
        <v>99</v>
      </c>
      <c r="I3771">
        <v>99</v>
      </c>
      <c r="J3771">
        <v>999</v>
      </c>
      <c r="K3771">
        <v>99</v>
      </c>
      <c r="L3771">
        <v>99</v>
      </c>
      <c r="M3771">
        <v>99</v>
      </c>
      <c r="N3771">
        <v>99</v>
      </c>
      <c r="O3771">
        <v>14</v>
      </c>
      <c r="P3771">
        <v>4615</v>
      </c>
      <c r="R3771">
        <v>0</v>
      </c>
    </row>
    <row r="3772" spans="1:18" x14ac:dyDescent="0.5">
      <c r="A3772">
        <v>14</v>
      </c>
      <c r="B3772">
        <v>1933</v>
      </c>
      <c r="C3772">
        <v>2019</v>
      </c>
      <c r="D3772">
        <v>99</v>
      </c>
      <c r="E3772">
        <v>99</v>
      </c>
      <c r="F3772">
        <v>99</v>
      </c>
      <c r="G3772">
        <v>99</v>
      </c>
      <c r="H3772">
        <v>99</v>
      </c>
      <c r="I3772">
        <v>99</v>
      </c>
      <c r="J3772">
        <v>999</v>
      </c>
      <c r="K3772">
        <v>99</v>
      </c>
      <c r="L3772">
        <v>99</v>
      </c>
      <c r="M3772">
        <v>99</v>
      </c>
      <c r="N3772">
        <v>99</v>
      </c>
      <c r="O3772">
        <v>14</v>
      </c>
      <c r="P3772">
        <v>4615</v>
      </c>
      <c r="R3772">
        <v>0</v>
      </c>
    </row>
    <row r="3773" spans="1:18" x14ac:dyDescent="0.5">
      <c r="A3773">
        <v>14</v>
      </c>
      <c r="B3773">
        <v>1934</v>
      </c>
      <c r="C3773">
        <v>2020</v>
      </c>
      <c r="D3773">
        <v>99</v>
      </c>
      <c r="E3773">
        <v>99</v>
      </c>
      <c r="F3773">
        <v>99</v>
      </c>
      <c r="G3773">
        <v>99</v>
      </c>
      <c r="H3773">
        <v>99</v>
      </c>
      <c r="I3773">
        <v>99</v>
      </c>
      <c r="J3773">
        <v>999</v>
      </c>
      <c r="K3773">
        <v>99</v>
      </c>
      <c r="L3773">
        <v>99</v>
      </c>
      <c r="M3773">
        <v>99</v>
      </c>
      <c r="N3773">
        <v>99</v>
      </c>
      <c r="O3773">
        <v>14</v>
      </c>
      <c r="P3773">
        <v>4615</v>
      </c>
      <c r="R3773">
        <v>0</v>
      </c>
    </row>
    <row r="3774" spans="1:18" x14ac:dyDescent="0.5">
      <c r="A3774">
        <v>14</v>
      </c>
      <c r="B3774">
        <v>1935</v>
      </c>
      <c r="C3774">
        <v>2021</v>
      </c>
      <c r="D3774">
        <v>99</v>
      </c>
      <c r="E3774">
        <v>99</v>
      </c>
      <c r="F3774">
        <v>99</v>
      </c>
      <c r="G3774">
        <v>99</v>
      </c>
      <c r="H3774">
        <v>99</v>
      </c>
      <c r="I3774">
        <v>99</v>
      </c>
      <c r="J3774">
        <v>999</v>
      </c>
      <c r="K3774">
        <v>99</v>
      </c>
      <c r="L3774">
        <v>99</v>
      </c>
      <c r="M3774">
        <v>99</v>
      </c>
      <c r="N3774">
        <v>99</v>
      </c>
      <c r="O3774">
        <v>14</v>
      </c>
      <c r="P3774">
        <v>4615</v>
      </c>
      <c r="R3774">
        <v>0</v>
      </c>
    </row>
    <row r="3775" spans="1:18" x14ac:dyDescent="0.5">
      <c r="A3775">
        <v>14</v>
      </c>
      <c r="B3775">
        <v>1936</v>
      </c>
      <c r="C3775">
        <v>2022</v>
      </c>
      <c r="D3775">
        <v>99</v>
      </c>
      <c r="E3775">
        <v>99</v>
      </c>
      <c r="F3775">
        <v>99</v>
      </c>
      <c r="G3775">
        <v>99</v>
      </c>
      <c r="H3775">
        <v>99</v>
      </c>
      <c r="I3775">
        <v>99</v>
      </c>
      <c r="J3775">
        <v>999</v>
      </c>
      <c r="K3775">
        <v>99</v>
      </c>
      <c r="L3775">
        <v>99</v>
      </c>
      <c r="M3775">
        <v>99</v>
      </c>
      <c r="N3775">
        <v>99</v>
      </c>
      <c r="O3775">
        <v>14</v>
      </c>
      <c r="P3775">
        <v>4615</v>
      </c>
      <c r="R3775">
        <v>0</v>
      </c>
    </row>
    <row r="3776" spans="1:18" x14ac:dyDescent="0.5">
      <c r="A3776">
        <v>14</v>
      </c>
      <c r="B3776">
        <v>1937</v>
      </c>
      <c r="C3776">
        <v>2012</v>
      </c>
      <c r="D3776">
        <v>99</v>
      </c>
      <c r="E3776">
        <v>99</v>
      </c>
      <c r="F3776">
        <v>99</v>
      </c>
      <c r="G3776">
        <v>99</v>
      </c>
      <c r="H3776">
        <v>99</v>
      </c>
      <c r="I3776">
        <v>99</v>
      </c>
      <c r="J3776">
        <v>999</v>
      </c>
      <c r="K3776">
        <v>99</v>
      </c>
      <c r="L3776">
        <v>99</v>
      </c>
      <c r="M3776">
        <v>99</v>
      </c>
      <c r="N3776">
        <v>99</v>
      </c>
      <c r="O3776">
        <v>14</v>
      </c>
      <c r="P3776">
        <v>4616</v>
      </c>
      <c r="R3776">
        <v>0</v>
      </c>
    </row>
    <row r="3777" spans="1:18" x14ac:dyDescent="0.5">
      <c r="A3777">
        <v>14</v>
      </c>
      <c r="B3777">
        <v>1938</v>
      </c>
      <c r="C3777">
        <v>2013</v>
      </c>
      <c r="D3777">
        <v>99</v>
      </c>
      <c r="E3777">
        <v>99</v>
      </c>
      <c r="F3777">
        <v>99</v>
      </c>
      <c r="G3777">
        <v>99</v>
      </c>
      <c r="H3777">
        <v>99</v>
      </c>
      <c r="I3777">
        <v>99</v>
      </c>
      <c r="J3777">
        <v>999</v>
      </c>
      <c r="K3777">
        <v>99</v>
      </c>
      <c r="L3777">
        <v>99</v>
      </c>
      <c r="M3777">
        <v>99</v>
      </c>
      <c r="N3777">
        <v>99</v>
      </c>
      <c r="O3777">
        <v>14</v>
      </c>
      <c r="P3777">
        <v>4616</v>
      </c>
      <c r="R3777">
        <v>0</v>
      </c>
    </row>
    <row r="3778" spans="1:18" x14ac:dyDescent="0.5">
      <c r="A3778">
        <v>14</v>
      </c>
      <c r="B3778">
        <v>1939</v>
      </c>
      <c r="C3778">
        <v>2014</v>
      </c>
      <c r="D3778">
        <v>99</v>
      </c>
      <c r="E3778">
        <v>99</v>
      </c>
      <c r="F3778">
        <v>99</v>
      </c>
      <c r="G3778">
        <v>99</v>
      </c>
      <c r="H3778">
        <v>99</v>
      </c>
      <c r="I3778">
        <v>99</v>
      </c>
      <c r="J3778">
        <v>999</v>
      </c>
      <c r="K3778">
        <v>99</v>
      </c>
      <c r="L3778">
        <v>99</v>
      </c>
      <c r="M3778">
        <v>99</v>
      </c>
      <c r="N3778">
        <v>99</v>
      </c>
      <c r="O3778">
        <v>14</v>
      </c>
      <c r="P3778">
        <v>4616</v>
      </c>
      <c r="R3778">
        <v>0</v>
      </c>
    </row>
    <row r="3779" spans="1:18" x14ac:dyDescent="0.5">
      <c r="A3779">
        <v>14</v>
      </c>
      <c r="B3779">
        <v>1940</v>
      </c>
      <c r="C3779">
        <v>2015</v>
      </c>
      <c r="D3779">
        <v>99</v>
      </c>
      <c r="E3779">
        <v>99</v>
      </c>
      <c r="F3779">
        <v>99</v>
      </c>
      <c r="G3779">
        <v>99</v>
      </c>
      <c r="H3779">
        <v>99</v>
      </c>
      <c r="I3779">
        <v>99</v>
      </c>
      <c r="J3779">
        <v>999</v>
      </c>
      <c r="K3779">
        <v>99</v>
      </c>
      <c r="L3779">
        <v>99</v>
      </c>
      <c r="M3779">
        <v>99</v>
      </c>
      <c r="N3779">
        <v>99</v>
      </c>
      <c r="O3779">
        <v>14</v>
      </c>
      <c r="P3779">
        <v>4616</v>
      </c>
      <c r="R3779">
        <v>0</v>
      </c>
    </row>
    <row r="3780" spans="1:18" x14ac:dyDescent="0.5">
      <c r="A3780">
        <v>14</v>
      </c>
      <c r="B3780">
        <v>1941</v>
      </c>
      <c r="C3780">
        <v>2016</v>
      </c>
      <c r="D3780">
        <v>99</v>
      </c>
      <c r="E3780">
        <v>99</v>
      </c>
      <c r="F3780">
        <v>99</v>
      </c>
      <c r="G3780">
        <v>99</v>
      </c>
      <c r="H3780">
        <v>99</v>
      </c>
      <c r="I3780">
        <v>99</v>
      </c>
      <c r="J3780">
        <v>999</v>
      </c>
      <c r="K3780">
        <v>99</v>
      </c>
      <c r="L3780">
        <v>99</v>
      </c>
      <c r="M3780">
        <v>99</v>
      </c>
      <c r="N3780">
        <v>99</v>
      </c>
      <c r="O3780">
        <v>14</v>
      </c>
      <c r="P3780">
        <v>4616</v>
      </c>
      <c r="R3780">
        <v>0</v>
      </c>
    </row>
    <row r="3781" spans="1:18" x14ac:dyDescent="0.5">
      <c r="A3781">
        <v>14</v>
      </c>
      <c r="B3781">
        <v>1942</v>
      </c>
      <c r="C3781">
        <v>2017</v>
      </c>
      <c r="D3781">
        <v>99</v>
      </c>
      <c r="E3781">
        <v>99</v>
      </c>
      <c r="F3781">
        <v>99</v>
      </c>
      <c r="G3781">
        <v>99</v>
      </c>
      <c r="H3781">
        <v>99</v>
      </c>
      <c r="I3781">
        <v>99</v>
      </c>
      <c r="J3781">
        <v>999</v>
      </c>
      <c r="K3781">
        <v>99</v>
      </c>
      <c r="L3781">
        <v>99</v>
      </c>
      <c r="M3781">
        <v>99</v>
      </c>
      <c r="N3781">
        <v>99</v>
      </c>
      <c r="O3781">
        <v>14</v>
      </c>
      <c r="P3781">
        <v>4616</v>
      </c>
      <c r="R3781">
        <v>0</v>
      </c>
    </row>
    <row r="3782" spans="1:18" x14ac:dyDescent="0.5">
      <c r="A3782">
        <v>14</v>
      </c>
      <c r="B3782">
        <v>1943</v>
      </c>
      <c r="C3782">
        <v>2018</v>
      </c>
      <c r="D3782">
        <v>99</v>
      </c>
      <c r="E3782">
        <v>99</v>
      </c>
      <c r="F3782">
        <v>99</v>
      </c>
      <c r="G3782">
        <v>99</v>
      </c>
      <c r="H3782">
        <v>99</v>
      </c>
      <c r="I3782">
        <v>99</v>
      </c>
      <c r="J3782">
        <v>999</v>
      </c>
      <c r="K3782">
        <v>99</v>
      </c>
      <c r="L3782">
        <v>99</v>
      </c>
      <c r="M3782">
        <v>99</v>
      </c>
      <c r="N3782">
        <v>99</v>
      </c>
      <c r="O3782">
        <v>14</v>
      </c>
      <c r="P3782">
        <v>4616</v>
      </c>
      <c r="R3782">
        <v>0</v>
      </c>
    </row>
    <row r="3783" spans="1:18" x14ac:dyDescent="0.5">
      <c r="A3783">
        <v>14</v>
      </c>
      <c r="B3783">
        <v>1944</v>
      </c>
      <c r="C3783">
        <v>2019</v>
      </c>
      <c r="D3783">
        <v>99</v>
      </c>
      <c r="E3783">
        <v>99</v>
      </c>
      <c r="F3783">
        <v>99</v>
      </c>
      <c r="G3783">
        <v>99</v>
      </c>
      <c r="H3783">
        <v>99</v>
      </c>
      <c r="I3783">
        <v>99</v>
      </c>
      <c r="J3783">
        <v>999</v>
      </c>
      <c r="K3783">
        <v>99</v>
      </c>
      <c r="L3783">
        <v>99</v>
      </c>
      <c r="M3783">
        <v>99</v>
      </c>
      <c r="N3783">
        <v>99</v>
      </c>
      <c r="O3783">
        <v>14</v>
      </c>
      <c r="P3783">
        <v>4616</v>
      </c>
      <c r="R3783">
        <v>0</v>
      </c>
    </row>
    <row r="3784" spans="1:18" x14ac:dyDescent="0.5">
      <c r="A3784">
        <v>14</v>
      </c>
      <c r="B3784">
        <v>1945</v>
      </c>
      <c r="C3784">
        <v>2020</v>
      </c>
      <c r="D3784">
        <v>99</v>
      </c>
      <c r="E3784">
        <v>99</v>
      </c>
      <c r="F3784">
        <v>99</v>
      </c>
      <c r="G3784">
        <v>99</v>
      </c>
      <c r="H3784">
        <v>99</v>
      </c>
      <c r="I3784">
        <v>99</v>
      </c>
      <c r="J3784">
        <v>999</v>
      </c>
      <c r="K3784">
        <v>99</v>
      </c>
      <c r="L3784">
        <v>99</v>
      </c>
      <c r="M3784">
        <v>99</v>
      </c>
      <c r="N3784">
        <v>99</v>
      </c>
      <c r="O3784">
        <v>14</v>
      </c>
      <c r="P3784">
        <v>4616</v>
      </c>
      <c r="R3784">
        <v>0</v>
      </c>
    </row>
    <row r="3785" spans="1:18" x14ac:dyDescent="0.5">
      <c r="A3785">
        <v>14</v>
      </c>
      <c r="B3785">
        <v>1946</v>
      </c>
      <c r="C3785">
        <v>2021</v>
      </c>
      <c r="D3785">
        <v>99</v>
      </c>
      <c r="E3785">
        <v>99</v>
      </c>
      <c r="F3785">
        <v>99</v>
      </c>
      <c r="G3785">
        <v>99</v>
      </c>
      <c r="H3785">
        <v>99</v>
      </c>
      <c r="I3785">
        <v>99</v>
      </c>
      <c r="J3785">
        <v>999</v>
      </c>
      <c r="K3785">
        <v>99</v>
      </c>
      <c r="L3785">
        <v>99</v>
      </c>
      <c r="M3785">
        <v>99</v>
      </c>
      <c r="N3785">
        <v>99</v>
      </c>
      <c r="O3785">
        <v>14</v>
      </c>
      <c r="P3785">
        <v>4616</v>
      </c>
      <c r="R3785">
        <v>0</v>
      </c>
    </row>
    <row r="3786" spans="1:18" x14ac:dyDescent="0.5">
      <c r="A3786">
        <v>14</v>
      </c>
      <c r="B3786">
        <v>1947</v>
      </c>
      <c r="C3786">
        <v>2022</v>
      </c>
      <c r="D3786">
        <v>99</v>
      </c>
      <c r="E3786">
        <v>99</v>
      </c>
      <c r="F3786">
        <v>99</v>
      </c>
      <c r="G3786">
        <v>99</v>
      </c>
      <c r="H3786">
        <v>99</v>
      </c>
      <c r="I3786">
        <v>99</v>
      </c>
      <c r="J3786">
        <v>999</v>
      </c>
      <c r="K3786">
        <v>99</v>
      </c>
      <c r="L3786">
        <v>99</v>
      </c>
      <c r="M3786">
        <v>99</v>
      </c>
      <c r="N3786">
        <v>99</v>
      </c>
      <c r="O3786">
        <v>14</v>
      </c>
      <c r="P3786">
        <v>4616</v>
      </c>
      <c r="R3786">
        <v>0</v>
      </c>
    </row>
    <row r="3787" spans="1:18" x14ac:dyDescent="0.5">
      <c r="A3787">
        <v>14</v>
      </c>
      <c r="B3787">
        <v>1948</v>
      </c>
      <c r="C3787">
        <v>2012</v>
      </c>
      <c r="D3787">
        <v>99</v>
      </c>
      <c r="E3787">
        <v>99</v>
      </c>
      <c r="F3787">
        <v>99</v>
      </c>
      <c r="G3787">
        <v>99</v>
      </c>
      <c r="H3787">
        <v>99</v>
      </c>
      <c r="I3787">
        <v>99</v>
      </c>
      <c r="J3787">
        <v>999</v>
      </c>
      <c r="K3787">
        <v>99</v>
      </c>
      <c r="L3787">
        <v>99</v>
      </c>
      <c r="M3787">
        <v>99</v>
      </c>
      <c r="N3787">
        <v>99</v>
      </c>
      <c r="O3787">
        <v>14</v>
      </c>
      <c r="P3787">
        <v>4617</v>
      </c>
      <c r="R3787">
        <v>0</v>
      </c>
    </row>
    <row r="3788" spans="1:18" x14ac:dyDescent="0.5">
      <c r="A3788">
        <v>14</v>
      </c>
      <c r="B3788">
        <v>1949</v>
      </c>
      <c r="C3788">
        <v>2013</v>
      </c>
      <c r="D3788">
        <v>99</v>
      </c>
      <c r="E3788">
        <v>99</v>
      </c>
      <c r="F3788">
        <v>99</v>
      </c>
      <c r="G3788">
        <v>99</v>
      </c>
      <c r="H3788">
        <v>99</v>
      </c>
      <c r="I3788">
        <v>99</v>
      </c>
      <c r="J3788">
        <v>999</v>
      </c>
      <c r="K3788">
        <v>99</v>
      </c>
      <c r="L3788">
        <v>99</v>
      </c>
      <c r="M3788">
        <v>99</v>
      </c>
      <c r="N3788">
        <v>99</v>
      </c>
      <c r="O3788">
        <v>14</v>
      </c>
      <c r="P3788">
        <v>4617</v>
      </c>
      <c r="R3788">
        <v>0</v>
      </c>
    </row>
    <row r="3789" spans="1:18" x14ac:dyDescent="0.5">
      <c r="A3789">
        <v>14</v>
      </c>
      <c r="B3789">
        <v>1950</v>
      </c>
      <c r="C3789">
        <v>2014</v>
      </c>
      <c r="D3789">
        <v>99</v>
      </c>
      <c r="E3789">
        <v>99</v>
      </c>
      <c r="F3789">
        <v>99</v>
      </c>
      <c r="G3789">
        <v>99</v>
      </c>
      <c r="H3789">
        <v>99</v>
      </c>
      <c r="I3789">
        <v>99</v>
      </c>
      <c r="J3789">
        <v>999</v>
      </c>
      <c r="K3789">
        <v>99</v>
      </c>
      <c r="L3789">
        <v>99</v>
      </c>
      <c r="M3789">
        <v>99</v>
      </c>
      <c r="N3789">
        <v>99</v>
      </c>
      <c r="O3789">
        <v>14</v>
      </c>
      <c r="P3789">
        <v>4617</v>
      </c>
      <c r="R3789">
        <v>0</v>
      </c>
    </row>
    <row r="3790" spans="1:18" x14ac:dyDescent="0.5">
      <c r="A3790">
        <v>14</v>
      </c>
      <c r="B3790">
        <v>1951</v>
      </c>
      <c r="C3790">
        <v>2015</v>
      </c>
      <c r="D3790">
        <v>99</v>
      </c>
      <c r="E3790">
        <v>99</v>
      </c>
      <c r="F3790">
        <v>99</v>
      </c>
      <c r="G3790">
        <v>99</v>
      </c>
      <c r="H3790">
        <v>99</v>
      </c>
      <c r="I3790">
        <v>99</v>
      </c>
      <c r="J3790">
        <v>999</v>
      </c>
      <c r="K3790">
        <v>99</v>
      </c>
      <c r="L3790">
        <v>99</v>
      </c>
      <c r="M3790">
        <v>99</v>
      </c>
      <c r="N3790">
        <v>99</v>
      </c>
      <c r="O3790">
        <v>14</v>
      </c>
      <c r="P3790">
        <v>4617</v>
      </c>
      <c r="R3790">
        <v>0</v>
      </c>
    </row>
    <row r="3791" spans="1:18" x14ac:dyDescent="0.5">
      <c r="A3791">
        <v>14</v>
      </c>
      <c r="B3791">
        <v>1952</v>
      </c>
      <c r="C3791">
        <v>2016</v>
      </c>
      <c r="D3791">
        <v>99</v>
      </c>
      <c r="E3791">
        <v>99</v>
      </c>
      <c r="F3791">
        <v>99</v>
      </c>
      <c r="G3791">
        <v>99</v>
      </c>
      <c r="H3791">
        <v>99</v>
      </c>
      <c r="I3791">
        <v>99</v>
      </c>
      <c r="J3791">
        <v>999</v>
      </c>
      <c r="K3791">
        <v>99</v>
      </c>
      <c r="L3791">
        <v>99</v>
      </c>
      <c r="M3791">
        <v>99</v>
      </c>
      <c r="N3791">
        <v>99</v>
      </c>
      <c r="O3791">
        <v>14</v>
      </c>
      <c r="P3791">
        <v>4617</v>
      </c>
      <c r="R3791">
        <v>0</v>
      </c>
    </row>
    <row r="3792" spans="1:18" x14ac:dyDescent="0.5">
      <c r="A3792">
        <v>14</v>
      </c>
      <c r="B3792">
        <v>1953</v>
      </c>
      <c r="C3792">
        <v>2017</v>
      </c>
      <c r="D3792">
        <v>99</v>
      </c>
      <c r="E3792">
        <v>99</v>
      </c>
      <c r="F3792">
        <v>99</v>
      </c>
      <c r="G3792">
        <v>99</v>
      </c>
      <c r="H3792">
        <v>99</v>
      </c>
      <c r="I3792">
        <v>99</v>
      </c>
      <c r="J3792">
        <v>999</v>
      </c>
      <c r="K3792">
        <v>99</v>
      </c>
      <c r="L3792">
        <v>99</v>
      </c>
      <c r="M3792">
        <v>99</v>
      </c>
      <c r="N3792">
        <v>99</v>
      </c>
      <c r="O3792">
        <v>14</v>
      </c>
      <c r="P3792">
        <v>4617</v>
      </c>
      <c r="R3792">
        <v>0</v>
      </c>
    </row>
    <row r="3793" spans="1:18" x14ac:dyDescent="0.5">
      <c r="A3793">
        <v>14</v>
      </c>
      <c r="B3793">
        <v>1954</v>
      </c>
      <c r="C3793">
        <v>2018</v>
      </c>
      <c r="D3793">
        <v>99</v>
      </c>
      <c r="E3793">
        <v>99</v>
      </c>
      <c r="F3793">
        <v>99</v>
      </c>
      <c r="G3793">
        <v>99</v>
      </c>
      <c r="H3793">
        <v>99</v>
      </c>
      <c r="I3793">
        <v>99</v>
      </c>
      <c r="J3793">
        <v>999</v>
      </c>
      <c r="K3793">
        <v>99</v>
      </c>
      <c r="L3793">
        <v>99</v>
      </c>
      <c r="M3793">
        <v>99</v>
      </c>
      <c r="N3793">
        <v>99</v>
      </c>
      <c r="O3793">
        <v>14</v>
      </c>
      <c r="P3793">
        <v>4617</v>
      </c>
      <c r="R3793">
        <v>0</v>
      </c>
    </row>
    <row r="3794" spans="1:18" x14ac:dyDescent="0.5">
      <c r="A3794">
        <v>14</v>
      </c>
      <c r="B3794">
        <v>1955</v>
      </c>
      <c r="C3794">
        <v>2019</v>
      </c>
      <c r="D3794">
        <v>99</v>
      </c>
      <c r="E3794">
        <v>99</v>
      </c>
      <c r="F3794">
        <v>99</v>
      </c>
      <c r="G3794">
        <v>99</v>
      </c>
      <c r="H3794">
        <v>99</v>
      </c>
      <c r="I3794">
        <v>99</v>
      </c>
      <c r="J3794">
        <v>999</v>
      </c>
      <c r="K3794">
        <v>99</v>
      </c>
      <c r="L3794">
        <v>99</v>
      </c>
      <c r="M3794">
        <v>99</v>
      </c>
      <c r="N3794">
        <v>99</v>
      </c>
      <c r="O3794">
        <v>14</v>
      </c>
      <c r="P3794">
        <v>4617</v>
      </c>
      <c r="R3794">
        <v>0</v>
      </c>
    </row>
    <row r="3795" spans="1:18" x14ac:dyDescent="0.5">
      <c r="A3795">
        <v>14</v>
      </c>
      <c r="B3795">
        <v>1956</v>
      </c>
      <c r="C3795">
        <v>2020</v>
      </c>
      <c r="D3795">
        <v>99</v>
      </c>
      <c r="E3795">
        <v>99</v>
      </c>
      <c r="F3795">
        <v>99</v>
      </c>
      <c r="G3795">
        <v>99</v>
      </c>
      <c r="H3795">
        <v>99</v>
      </c>
      <c r="I3795">
        <v>99</v>
      </c>
      <c r="J3795">
        <v>999</v>
      </c>
      <c r="K3795">
        <v>99</v>
      </c>
      <c r="L3795">
        <v>99</v>
      </c>
      <c r="M3795">
        <v>99</v>
      </c>
      <c r="N3795">
        <v>99</v>
      </c>
      <c r="O3795">
        <v>14</v>
      </c>
      <c r="P3795">
        <v>4617</v>
      </c>
      <c r="R3795">
        <v>0</v>
      </c>
    </row>
    <row r="3796" spans="1:18" x14ac:dyDescent="0.5">
      <c r="A3796">
        <v>14</v>
      </c>
      <c r="B3796">
        <v>1957</v>
      </c>
      <c r="C3796">
        <v>2021</v>
      </c>
      <c r="D3796">
        <v>99</v>
      </c>
      <c r="E3796">
        <v>99</v>
      </c>
      <c r="F3796">
        <v>99</v>
      </c>
      <c r="G3796">
        <v>99</v>
      </c>
      <c r="H3796">
        <v>99</v>
      </c>
      <c r="I3796">
        <v>99</v>
      </c>
      <c r="J3796">
        <v>999</v>
      </c>
      <c r="K3796">
        <v>99</v>
      </c>
      <c r="L3796">
        <v>99</v>
      </c>
      <c r="M3796">
        <v>99</v>
      </c>
      <c r="N3796">
        <v>99</v>
      </c>
      <c r="O3796">
        <v>14</v>
      </c>
      <c r="P3796">
        <v>4617</v>
      </c>
      <c r="R3796">
        <v>0</v>
      </c>
    </row>
    <row r="3797" spans="1:18" x14ac:dyDescent="0.5">
      <c r="A3797">
        <v>14</v>
      </c>
      <c r="B3797">
        <v>1958</v>
      </c>
      <c r="C3797">
        <v>2022</v>
      </c>
      <c r="D3797">
        <v>99</v>
      </c>
      <c r="E3797">
        <v>99</v>
      </c>
      <c r="F3797">
        <v>99</v>
      </c>
      <c r="G3797">
        <v>99</v>
      </c>
      <c r="H3797">
        <v>99</v>
      </c>
      <c r="I3797">
        <v>99</v>
      </c>
      <c r="J3797">
        <v>999</v>
      </c>
      <c r="K3797">
        <v>99</v>
      </c>
      <c r="L3797">
        <v>99</v>
      </c>
      <c r="M3797">
        <v>99</v>
      </c>
      <c r="N3797">
        <v>99</v>
      </c>
      <c r="O3797">
        <v>14</v>
      </c>
      <c r="P3797">
        <v>4617</v>
      </c>
      <c r="R3797">
        <v>0</v>
      </c>
    </row>
    <row r="3798" spans="1:18" x14ac:dyDescent="0.5">
      <c r="A3798">
        <v>14</v>
      </c>
      <c r="B3798">
        <v>1959</v>
      </c>
      <c r="C3798">
        <v>2012</v>
      </c>
      <c r="D3798">
        <v>99</v>
      </c>
      <c r="E3798">
        <v>99</v>
      </c>
      <c r="F3798">
        <v>99</v>
      </c>
      <c r="G3798">
        <v>99</v>
      </c>
      <c r="H3798">
        <v>99</v>
      </c>
      <c r="I3798">
        <v>99</v>
      </c>
      <c r="J3798">
        <v>999</v>
      </c>
      <c r="K3798">
        <v>99</v>
      </c>
      <c r="L3798">
        <v>99</v>
      </c>
      <c r="M3798">
        <v>99</v>
      </c>
      <c r="N3798">
        <v>99</v>
      </c>
      <c r="O3798">
        <v>14</v>
      </c>
      <c r="P3798">
        <v>4618</v>
      </c>
      <c r="R3798">
        <v>0</v>
      </c>
    </row>
    <row r="3799" spans="1:18" x14ac:dyDescent="0.5">
      <c r="A3799">
        <v>14</v>
      </c>
      <c r="B3799">
        <v>1960</v>
      </c>
      <c r="C3799">
        <v>2013</v>
      </c>
      <c r="D3799">
        <v>99</v>
      </c>
      <c r="E3799">
        <v>99</v>
      </c>
      <c r="F3799">
        <v>99</v>
      </c>
      <c r="G3799">
        <v>99</v>
      </c>
      <c r="H3799">
        <v>99</v>
      </c>
      <c r="I3799">
        <v>99</v>
      </c>
      <c r="J3799">
        <v>999</v>
      </c>
      <c r="K3799">
        <v>99</v>
      </c>
      <c r="L3799">
        <v>99</v>
      </c>
      <c r="M3799">
        <v>99</v>
      </c>
      <c r="N3799">
        <v>99</v>
      </c>
      <c r="O3799">
        <v>14</v>
      </c>
      <c r="P3799">
        <v>4618</v>
      </c>
      <c r="R3799">
        <v>0</v>
      </c>
    </row>
    <row r="3800" spans="1:18" x14ac:dyDescent="0.5">
      <c r="A3800">
        <v>14</v>
      </c>
      <c r="B3800">
        <v>1961</v>
      </c>
      <c r="C3800">
        <v>2014</v>
      </c>
      <c r="D3800">
        <v>99</v>
      </c>
      <c r="E3800">
        <v>99</v>
      </c>
      <c r="F3800">
        <v>99</v>
      </c>
      <c r="G3800">
        <v>99</v>
      </c>
      <c r="H3800">
        <v>99</v>
      </c>
      <c r="I3800">
        <v>99</v>
      </c>
      <c r="J3800">
        <v>999</v>
      </c>
      <c r="K3800">
        <v>99</v>
      </c>
      <c r="L3800">
        <v>99</v>
      </c>
      <c r="M3800">
        <v>99</v>
      </c>
      <c r="N3800">
        <v>99</v>
      </c>
      <c r="O3800">
        <v>14</v>
      </c>
      <c r="P3800">
        <v>4618</v>
      </c>
      <c r="R3800">
        <v>0</v>
      </c>
    </row>
    <row r="3801" spans="1:18" x14ac:dyDescent="0.5">
      <c r="A3801">
        <v>14</v>
      </c>
      <c r="B3801">
        <v>1962</v>
      </c>
      <c r="C3801">
        <v>2015</v>
      </c>
      <c r="D3801">
        <v>99</v>
      </c>
      <c r="E3801">
        <v>99</v>
      </c>
      <c r="F3801">
        <v>99</v>
      </c>
      <c r="G3801">
        <v>99</v>
      </c>
      <c r="H3801">
        <v>99</v>
      </c>
      <c r="I3801">
        <v>99</v>
      </c>
      <c r="J3801">
        <v>999</v>
      </c>
      <c r="K3801">
        <v>99</v>
      </c>
      <c r="L3801">
        <v>99</v>
      </c>
      <c r="M3801">
        <v>99</v>
      </c>
      <c r="N3801">
        <v>99</v>
      </c>
      <c r="O3801">
        <v>14</v>
      </c>
      <c r="P3801">
        <v>4618</v>
      </c>
      <c r="R3801">
        <v>0</v>
      </c>
    </row>
    <row r="3802" spans="1:18" x14ac:dyDescent="0.5">
      <c r="A3802">
        <v>14</v>
      </c>
      <c r="B3802">
        <v>1963</v>
      </c>
      <c r="C3802">
        <v>2016</v>
      </c>
      <c r="D3802">
        <v>99</v>
      </c>
      <c r="E3802">
        <v>99</v>
      </c>
      <c r="F3802">
        <v>99</v>
      </c>
      <c r="G3802">
        <v>99</v>
      </c>
      <c r="H3802">
        <v>99</v>
      </c>
      <c r="I3802">
        <v>99</v>
      </c>
      <c r="J3802">
        <v>999</v>
      </c>
      <c r="K3802">
        <v>99</v>
      </c>
      <c r="L3802">
        <v>99</v>
      </c>
      <c r="M3802">
        <v>99</v>
      </c>
      <c r="N3802">
        <v>99</v>
      </c>
      <c r="O3802">
        <v>14</v>
      </c>
      <c r="P3802">
        <v>4618</v>
      </c>
      <c r="R3802">
        <v>0</v>
      </c>
    </row>
    <row r="3803" spans="1:18" x14ac:dyDescent="0.5">
      <c r="A3803">
        <v>14</v>
      </c>
      <c r="B3803">
        <v>1964</v>
      </c>
      <c r="C3803">
        <v>2017</v>
      </c>
      <c r="D3803">
        <v>99</v>
      </c>
      <c r="E3803">
        <v>99</v>
      </c>
      <c r="F3803">
        <v>99</v>
      </c>
      <c r="G3803">
        <v>99</v>
      </c>
      <c r="H3803">
        <v>99</v>
      </c>
      <c r="I3803">
        <v>99</v>
      </c>
      <c r="J3803">
        <v>999</v>
      </c>
      <c r="K3803">
        <v>99</v>
      </c>
      <c r="L3803">
        <v>99</v>
      </c>
      <c r="M3803">
        <v>99</v>
      </c>
      <c r="N3803">
        <v>99</v>
      </c>
      <c r="O3803">
        <v>14</v>
      </c>
      <c r="P3803">
        <v>4618</v>
      </c>
      <c r="R3803">
        <v>0</v>
      </c>
    </row>
    <row r="3804" spans="1:18" x14ac:dyDescent="0.5">
      <c r="A3804">
        <v>14</v>
      </c>
      <c r="B3804">
        <v>1965</v>
      </c>
      <c r="C3804">
        <v>2018</v>
      </c>
      <c r="D3804">
        <v>99</v>
      </c>
      <c r="E3804">
        <v>99</v>
      </c>
      <c r="F3804">
        <v>99</v>
      </c>
      <c r="G3804">
        <v>99</v>
      </c>
      <c r="H3804">
        <v>99</v>
      </c>
      <c r="I3804">
        <v>99</v>
      </c>
      <c r="J3804">
        <v>999</v>
      </c>
      <c r="K3804">
        <v>99</v>
      </c>
      <c r="L3804">
        <v>99</v>
      </c>
      <c r="M3804">
        <v>99</v>
      </c>
      <c r="N3804">
        <v>99</v>
      </c>
      <c r="O3804">
        <v>14</v>
      </c>
      <c r="P3804">
        <v>4618</v>
      </c>
      <c r="R3804">
        <v>0</v>
      </c>
    </row>
    <row r="3805" spans="1:18" x14ac:dyDescent="0.5">
      <c r="A3805">
        <v>14</v>
      </c>
      <c r="B3805">
        <v>1966</v>
      </c>
      <c r="C3805">
        <v>2019</v>
      </c>
      <c r="D3805">
        <v>99</v>
      </c>
      <c r="E3805">
        <v>99</v>
      </c>
      <c r="F3805">
        <v>99</v>
      </c>
      <c r="G3805">
        <v>99</v>
      </c>
      <c r="H3805">
        <v>99</v>
      </c>
      <c r="I3805">
        <v>99</v>
      </c>
      <c r="J3805">
        <v>999</v>
      </c>
      <c r="K3805">
        <v>99</v>
      </c>
      <c r="L3805">
        <v>99</v>
      </c>
      <c r="M3805">
        <v>99</v>
      </c>
      <c r="N3805">
        <v>99</v>
      </c>
      <c r="O3805">
        <v>14</v>
      </c>
      <c r="P3805">
        <v>4618</v>
      </c>
      <c r="R3805">
        <v>0</v>
      </c>
    </row>
    <row r="3806" spans="1:18" x14ac:dyDescent="0.5">
      <c r="A3806">
        <v>14</v>
      </c>
      <c r="B3806">
        <v>1967</v>
      </c>
      <c r="C3806">
        <v>2020</v>
      </c>
      <c r="D3806">
        <v>99</v>
      </c>
      <c r="E3806">
        <v>99</v>
      </c>
      <c r="F3806">
        <v>99</v>
      </c>
      <c r="G3806">
        <v>99</v>
      </c>
      <c r="H3806">
        <v>99</v>
      </c>
      <c r="I3806">
        <v>99</v>
      </c>
      <c r="J3806">
        <v>999</v>
      </c>
      <c r="K3806">
        <v>99</v>
      </c>
      <c r="L3806">
        <v>99</v>
      </c>
      <c r="M3806">
        <v>99</v>
      </c>
      <c r="N3806">
        <v>99</v>
      </c>
      <c r="O3806">
        <v>14</v>
      </c>
      <c r="P3806">
        <v>4618</v>
      </c>
      <c r="R3806">
        <v>0</v>
      </c>
    </row>
    <row r="3807" spans="1:18" x14ac:dyDescent="0.5">
      <c r="A3807">
        <v>14</v>
      </c>
      <c r="B3807">
        <v>1968</v>
      </c>
      <c r="C3807">
        <v>2021</v>
      </c>
      <c r="D3807">
        <v>99</v>
      </c>
      <c r="E3807">
        <v>99</v>
      </c>
      <c r="F3807">
        <v>99</v>
      </c>
      <c r="G3807">
        <v>99</v>
      </c>
      <c r="H3807">
        <v>99</v>
      </c>
      <c r="I3807">
        <v>99</v>
      </c>
      <c r="J3807">
        <v>999</v>
      </c>
      <c r="K3807">
        <v>99</v>
      </c>
      <c r="L3807">
        <v>99</v>
      </c>
      <c r="M3807">
        <v>99</v>
      </c>
      <c r="N3807">
        <v>99</v>
      </c>
      <c r="O3807">
        <v>14</v>
      </c>
      <c r="P3807">
        <v>4618</v>
      </c>
      <c r="R3807">
        <v>0</v>
      </c>
    </row>
    <row r="3808" spans="1:18" x14ac:dyDescent="0.5">
      <c r="A3808">
        <v>14</v>
      </c>
      <c r="B3808">
        <v>1969</v>
      </c>
      <c r="C3808">
        <v>2022</v>
      </c>
      <c r="D3808">
        <v>99</v>
      </c>
      <c r="E3808">
        <v>99</v>
      </c>
      <c r="F3808">
        <v>99</v>
      </c>
      <c r="G3808">
        <v>99</v>
      </c>
      <c r="H3808">
        <v>99</v>
      </c>
      <c r="I3808">
        <v>99</v>
      </c>
      <c r="J3808">
        <v>999</v>
      </c>
      <c r="K3808">
        <v>99</v>
      </c>
      <c r="L3808">
        <v>99</v>
      </c>
      <c r="M3808">
        <v>99</v>
      </c>
      <c r="N3808">
        <v>99</v>
      </c>
      <c r="O3808">
        <v>14</v>
      </c>
      <c r="P3808">
        <v>4618</v>
      </c>
      <c r="R3808">
        <v>0</v>
      </c>
    </row>
    <row r="3809" spans="1:18" x14ac:dyDescent="0.5">
      <c r="A3809">
        <v>14</v>
      </c>
      <c r="B3809">
        <v>1970</v>
      </c>
      <c r="C3809">
        <v>2012</v>
      </c>
      <c r="D3809">
        <v>99</v>
      </c>
      <c r="E3809">
        <v>99</v>
      </c>
      <c r="F3809">
        <v>99</v>
      </c>
      <c r="G3809">
        <v>99</v>
      </c>
      <c r="H3809">
        <v>99</v>
      </c>
      <c r="I3809">
        <v>99</v>
      </c>
      <c r="J3809">
        <v>999</v>
      </c>
      <c r="K3809">
        <v>99</v>
      </c>
      <c r="L3809">
        <v>99</v>
      </c>
      <c r="M3809">
        <v>99</v>
      </c>
      <c r="N3809">
        <v>99</v>
      </c>
      <c r="O3809">
        <v>14</v>
      </c>
      <c r="P3809">
        <v>4619</v>
      </c>
      <c r="R3809">
        <v>0</v>
      </c>
    </row>
    <row r="3810" spans="1:18" x14ac:dyDescent="0.5">
      <c r="A3810">
        <v>14</v>
      </c>
      <c r="B3810">
        <v>1971</v>
      </c>
      <c r="C3810">
        <v>2013</v>
      </c>
      <c r="D3810">
        <v>99</v>
      </c>
      <c r="E3810">
        <v>99</v>
      </c>
      <c r="F3810">
        <v>99</v>
      </c>
      <c r="G3810">
        <v>99</v>
      </c>
      <c r="H3810">
        <v>99</v>
      </c>
      <c r="I3810">
        <v>99</v>
      </c>
      <c r="J3810">
        <v>999</v>
      </c>
      <c r="K3810">
        <v>99</v>
      </c>
      <c r="L3810">
        <v>99</v>
      </c>
      <c r="M3810">
        <v>99</v>
      </c>
      <c r="N3810">
        <v>99</v>
      </c>
      <c r="O3810">
        <v>14</v>
      </c>
      <c r="P3810">
        <v>4619</v>
      </c>
      <c r="R3810">
        <v>0</v>
      </c>
    </row>
    <row r="3811" spans="1:18" x14ac:dyDescent="0.5">
      <c r="A3811">
        <v>14</v>
      </c>
      <c r="B3811">
        <v>1972</v>
      </c>
      <c r="C3811">
        <v>2014</v>
      </c>
      <c r="D3811">
        <v>99</v>
      </c>
      <c r="E3811">
        <v>99</v>
      </c>
      <c r="F3811">
        <v>99</v>
      </c>
      <c r="G3811">
        <v>99</v>
      </c>
      <c r="H3811">
        <v>99</v>
      </c>
      <c r="I3811">
        <v>99</v>
      </c>
      <c r="J3811">
        <v>999</v>
      </c>
      <c r="K3811">
        <v>99</v>
      </c>
      <c r="L3811">
        <v>99</v>
      </c>
      <c r="M3811">
        <v>99</v>
      </c>
      <c r="N3811">
        <v>99</v>
      </c>
      <c r="O3811">
        <v>14</v>
      </c>
      <c r="P3811">
        <v>4619</v>
      </c>
      <c r="R3811">
        <v>0</v>
      </c>
    </row>
    <row r="3812" spans="1:18" x14ac:dyDescent="0.5">
      <c r="A3812">
        <v>14</v>
      </c>
      <c r="B3812">
        <v>1973</v>
      </c>
      <c r="C3812">
        <v>2015</v>
      </c>
      <c r="D3812">
        <v>99</v>
      </c>
      <c r="E3812">
        <v>99</v>
      </c>
      <c r="F3812">
        <v>99</v>
      </c>
      <c r="G3812">
        <v>99</v>
      </c>
      <c r="H3812">
        <v>99</v>
      </c>
      <c r="I3812">
        <v>99</v>
      </c>
      <c r="J3812">
        <v>999</v>
      </c>
      <c r="K3812">
        <v>99</v>
      </c>
      <c r="L3812">
        <v>99</v>
      </c>
      <c r="M3812">
        <v>99</v>
      </c>
      <c r="N3812">
        <v>99</v>
      </c>
      <c r="O3812">
        <v>14</v>
      </c>
      <c r="P3812">
        <v>4619</v>
      </c>
      <c r="R3812">
        <v>0</v>
      </c>
    </row>
    <row r="3813" spans="1:18" x14ac:dyDescent="0.5">
      <c r="A3813">
        <v>14</v>
      </c>
      <c r="B3813">
        <v>1974</v>
      </c>
      <c r="C3813">
        <v>2016</v>
      </c>
      <c r="D3813">
        <v>99</v>
      </c>
      <c r="E3813">
        <v>99</v>
      </c>
      <c r="F3813">
        <v>99</v>
      </c>
      <c r="G3813">
        <v>99</v>
      </c>
      <c r="H3813">
        <v>99</v>
      </c>
      <c r="I3813">
        <v>99</v>
      </c>
      <c r="J3813">
        <v>999</v>
      </c>
      <c r="K3813">
        <v>99</v>
      </c>
      <c r="L3813">
        <v>99</v>
      </c>
      <c r="M3813">
        <v>99</v>
      </c>
      <c r="N3813">
        <v>99</v>
      </c>
      <c r="O3813">
        <v>14</v>
      </c>
      <c r="P3813">
        <v>4619</v>
      </c>
      <c r="R3813">
        <v>0</v>
      </c>
    </row>
    <row r="3814" spans="1:18" x14ac:dyDescent="0.5">
      <c r="A3814">
        <v>14</v>
      </c>
      <c r="B3814">
        <v>1975</v>
      </c>
      <c r="C3814">
        <v>2017</v>
      </c>
      <c r="D3814">
        <v>99</v>
      </c>
      <c r="E3814">
        <v>99</v>
      </c>
      <c r="F3814">
        <v>99</v>
      </c>
      <c r="G3814">
        <v>99</v>
      </c>
      <c r="H3814">
        <v>99</v>
      </c>
      <c r="I3814">
        <v>99</v>
      </c>
      <c r="J3814">
        <v>999</v>
      </c>
      <c r="K3814">
        <v>99</v>
      </c>
      <c r="L3814">
        <v>99</v>
      </c>
      <c r="M3814">
        <v>99</v>
      </c>
      <c r="N3814">
        <v>99</v>
      </c>
      <c r="O3814">
        <v>14</v>
      </c>
      <c r="P3814">
        <v>4619</v>
      </c>
      <c r="R3814">
        <v>0</v>
      </c>
    </row>
    <row r="3815" spans="1:18" x14ac:dyDescent="0.5">
      <c r="A3815">
        <v>14</v>
      </c>
      <c r="B3815">
        <v>1976</v>
      </c>
      <c r="C3815">
        <v>2018</v>
      </c>
      <c r="D3815">
        <v>99</v>
      </c>
      <c r="E3815">
        <v>99</v>
      </c>
      <c r="F3815">
        <v>99</v>
      </c>
      <c r="G3815">
        <v>99</v>
      </c>
      <c r="H3815">
        <v>99</v>
      </c>
      <c r="I3815">
        <v>99</v>
      </c>
      <c r="J3815">
        <v>999</v>
      </c>
      <c r="K3815">
        <v>99</v>
      </c>
      <c r="L3815">
        <v>99</v>
      </c>
      <c r="M3815">
        <v>99</v>
      </c>
      <c r="N3815">
        <v>99</v>
      </c>
      <c r="O3815">
        <v>14</v>
      </c>
      <c r="P3815">
        <v>4619</v>
      </c>
      <c r="R3815">
        <v>0</v>
      </c>
    </row>
    <row r="3816" spans="1:18" x14ac:dyDescent="0.5">
      <c r="A3816">
        <v>14</v>
      </c>
      <c r="B3816">
        <v>1977</v>
      </c>
      <c r="C3816">
        <v>2019</v>
      </c>
      <c r="D3816">
        <v>99</v>
      </c>
      <c r="E3816">
        <v>99</v>
      </c>
      <c r="F3816">
        <v>99</v>
      </c>
      <c r="G3816">
        <v>99</v>
      </c>
      <c r="H3816">
        <v>99</v>
      </c>
      <c r="I3816">
        <v>99</v>
      </c>
      <c r="J3816">
        <v>999</v>
      </c>
      <c r="K3816">
        <v>99</v>
      </c>
      <c r="L3816">
        <v>99</v>
      </c>
      <c r="M3816">
        <v>99</v>
      </c>
      <c r="N3816">
        <v>99</v>
      </c>
      <c r="O3816">
        <v>14</v>
      </c>
      <c r="P3816">
        <v>4619</v>
      </c>
      <c r="R3816">
        <v>0</v>
      </c>
    </row>
    <row r="3817" spans="1:18" x14ac:dyDescent="0.5">
      <c r="A3817">
        <v>14</v>
      </c>
      <c r="B3817">
        <v>1978</v>
      </c>
      <c r="C3817">
        <v>2020</v>
      </c>
      <c r="D3817">
        <v>99</v>
      </c>
      <c r="E3817">
        <v>99</v>
      </c>
      <c r="F3817">
        <v>99</v>
      </c>
      <c r="G3817">
        <v>99</v>
      </c>
      <c r="H3817">
        <v>99</v>
      </c>
      <c r="I3817">
        <v>99</v>
      </c>
      <c r="J3817">
        <v>999</v>
      </c>
      <c r="K3817">
        <v>99</v>
      </c>
      <c r="L3817">
        <v>99</v>
      </c>
      <c r="M3817">
        <v>99</v>
      </c>
      <c r="N3817">
        <v>99</v>
      </c>
      <c r="O3817">
        <v>14</v>
      </c>
      <c r="P3817">
        <v>4619</v>
      </c>
      <c r="R3817">
        <v>0</v>
      </c>
    </row>
    <row r="3818" spans="1:18" x14ac:dyDescent="0.5">
      <c r="A3818">
        <v>14</v>
      </c>
      <c r="B3818">
        <v>1979</v>
      </c>
      <c r="C3818">
        <v>2021</v>
      </c>
      <c r="D3818">
        <v>99</v>
      </c>
      <c r="E3818">
        <v>99</v>
      </c>
      <c r="F3818">
        <v>99</v>
      </c>
      <c r="G3818">
        <v>99</v>
      </c>
      <c r="H3818">
        <v>99</v>
      </c>
      <c r="I3818">
        <v>99</v>
      </c>
      <c r="J3818">
        <v>999</v>
      </c>
      <c r="K3818">
        <v>99</v>
      </c>
      <c r="L3818">
        <v>99</v>
      </c>
      <c r="M3818">
        <v>99</v>
      </c>
      <c r="N3818">
        <v>99</v>
      </c>
      <c r="O3818">
        <v>14</v>
      </c>
      <c r="P3818">
        <v>4619</v>
      </c>
      <c r="R3818">
        <v>0</v>
      </c>
    </row>
    <row r="3819" spans="1:18" x14ac:dyDescent="0.5">
      <c r="A3819">
        <v>14</v>
      </c>
      <c r="B3819">
        <v>1980</v>
      </c>
      <c r="C3819">
        <v>2022</v>
      </c>
      <c r="D3819">
        <v>99</v>
      </c>
      <c r="E3819">
        <v>99</v>
      </c>
      <c r="F3819">
        <v>99</v>
      </c>
      <c r="G3819">
        <v>99</v>
      </c>
      <c r="H3819">
        <v>99</v>
      </c>
      <c r="I3819">
        <v>99</v>
      </c>
      <c r="J3819">
        <v>999</v>
      </c>
      <c r="K3819">
        <v>99</v>
      </c>
      <c r="L3819">
        <v>99</v>
      </c>
      <c r="M3819">
        <v>99</v>
      </c>
      <c r="N3819">
        <v>99</v>
      </c>
      <c r="O3819">
        <v>14</v>
      </c>
      <c r="P3819">
        <v>4619</v>
      </c>
      <c r="R3819">
        <v>0</v>
      </c>
    </row>
    <row r="3820" spans="1:18" x14ac:dyDescent="0.5">
      <c r="A3820">
        <v>14</v>
      </c>
      <c r="B3820">
        <v>1981</v>
      </c>
      <c r="C3820">
        <v>2012</v>
      </c>
      <c r="D3820">
        <v>99</v>
      </c>
      <c r="E3820">
        <v>99</v>
      </c>
      <c r="F3820">
        <v>99</v>
      </c>
      <c r="G3820">
        <v>99</v>
      </c>
      <c r="H3820">
        <v>99</v>
      </c>
      <c r="I3820">
        <v>99</v>
      </c>
      <c r="J3820">
        <v>999</v>
      </c>
      <c r="K3820">
        <v>99</v>
      </c>
      <c r="L3820">
        <v>99</v>
      </c>
      <c r="M3820">
        <v>99</v>
      </c>
      <c r="N3820">
        <v>99</v>
      </c>
      <c r="O3820">
        <v>14</v>
      </c>
      <c r="P3820">
        <v>4620</v>
      </c>
      <c r="R3820">
        <v>0</v>
      </c>
    </row>
    <row r="3821" spans="1:18" x14ac:dyDescent="0.5">
      <c r="A3821">
        <v>14</v>
      </c>
      <c r="B3821">
        <v>1982</v>
      </c>
      <c r="C3821">
        <v>2013</v>
      </c>
      <c r="D3821">
        <v>99</v>
      </c>
      <c r="E3821">
        <v>99</v>
      </c>
      <c r="F3821">
        <v>99</v>
      </c>
      <c r="G3821">
        <v>99</v>
      </c>
      <c r="H3821">
        <v>99</v>
      </c>
      <c r="I3821">
        <v>99</v>
      </c>
      <c r="J3821">
        <v>999</v>
      </c>
      <c r="K3821">
        <v>99</v>
      </c>
      <c r="L3821">
        <v>99</v>
      </c>
      <c r="M3821">
        <v>99</v>
      </c>
      <c r="N3821">
        <v>99</v>
      </c>
      <c r="O3821">
        <v>14</v>
      </c>
      <c r="P3821">
        <v>4620</v>
      </c>
      <c r="R3821">
        <v>0</v>
      </c>
    </row>
    <row r="3822" spans="1:18" x14ac:dyDescent="0.5">
      <c r="A3822">
        <v>14</v>
      </c>
      <c r="B3822">
        <v>1983</v>
      </c>
      <c r="C3822">
        <v>2014</v>
      </c>
      <c r="D3822">
        <v>99</v>
      </c>
      <c r="E3822">
        <v>99</v>
      </c>
      <c r="F3822">
        <v>99</v>
      </c>
      <c r="G3822">
        <v>99</v>
      </c>
      <c r="H3822">
        <v>99</v>
      </c>
      <c r="I3822">
        <v>99</v>
      </c>
      <c r="J3822">
        <v>999</v>
      </c>
      <c r="K3822">
        <v>99</v>
      </c>
      <c r="L3822">
        <v>99</v>
      </c>
      <c r="M3822">
        <v>99</v>
      </c>
      <c r="N3822">
        <v>99</v>
      </c>
      <c r="O3822">
        <v>14</v>
      </c>
      <c r="P3822">
        <v>4620</v>
      </c>
      <c r="R3822">
        <v>0</v>
      </c>
    </row>
    <row r="3823" spans="1:18" x14ac:dyDescent="0.5">
      <c r="A3823">
        <v>14</v>
      </c>
      <c r="B3823">
        <v>1984</v>
      </c>
      <c r="C3823">
        <v>2015</v>
      </c>
      <c r="D3823">
        <v>99</v>
      </c>
      <c r="E3823">
        <v>99</v>
      </c>
      <c r="F3823">
        <v>99</v>
      </c>
      <c r="G3823">
        <v>99</v>
      </c>
      <c r="H3823">
        <v>99</v>
      </c>
      <c r="I3823">
        <v>99</v>
      </c>
      <c r="J3823">
        <v>999</v>
      </c>
      <c r="K3823">
        <v>99</v>
      </c>
      <c r="L3823">
        <v>99</v>
      </c>
      <c r="M3823">
        <v>99</v>
      </c>
      <c r="N3823">
        <v>99</v>
      </c>
      <c r="O3823">
        <v>14</v>
      </c>
      <c r="P3823">
        <v>4620</v>
      </c>
      <c r="R3823">
        <v>0</v>
      </c>
    </row>
    <row r="3824" spans="1:18" x14ac:dyDescent="0.5">
      <c r="A3824">
        <v>14</v>
      </c>
      <c r="B3824">
        <v>1985</v>
      </c>
      <c r="C3824">
        <v>2016</v>
      </c>
      <c r="D3824">
        <v>99</v>
      </c>
      <c r="E3824">
        <v>99</v>
      </c>
      <c r="F3824">
        <v>99</v>
      </c>
      <c r="G3824">
        <v>99</v>
      </c>
      <c r="H3824">
        <v>99</v>
      </c>
      <c r="I3824">
        <v>99</v>
      </c>
      <c r="J3824">
        <v>999</v>
      </c>
      <c r="K3824">
        <v>99</v>
      </c>
      <c r="L3824">
        <v>99</v>
      </c>
      <c r="M3824">
        <v>99</v>
      </c>
      <c r="N3824">
        <v>99</v>
      </c>
      <c r="O3824">
        <v>14</v>
      </c>
      <c r="P3824">
        <v>4620</v>
      </c>
      <c r="R3824">
        <v>0</v>
      </c>
    </row>
    <row r="3825" spans="1:38" x14ac:dyDescent="0.5">
      <c r="A3825">
        <v>14</v>
      </c>
      <c r="B3825">
        <v>1986</v>
      </c>
      <c r="C3825">
        <v>2017</v>
      </c>
      <c r="D3825">
        <v>99</v>
      </c>
      <c r="E3825">
        <v>99</v>
      </c>
      <c r="F3825">
        <v>99</v>
      </c>
      <c r="G3825">
        <v>99</v>
      </c>
      <c r="H3825">
        <v>99</v>
      </c>
      <c r="I3825">
        <v>99</v>
      </c>
      <c r="J3825">
        <v>999</v>
      </c>
      <c r="K3825">
        <v>99</v>
      </c>
      <c r="L3825">
        <v>99</v>
      </c>
      <c r="M3825">
        <v>99</v>
      </c>
      <c r="N3825">
        <v>99</v>
      </c>
      <c r="O3825">
        <v>14</v>
      </c>
      <c r="P3825">
        <v>4620</v>
      </c>
      <c r="R3825">
        <v>0</v>
      </c>
    </row>
    <row r="3826" spans="1:38" x14ac:dyDescent="0.5">
      <c r="A3826">
        <v>14</v>
      </c>
      <c r="B3826">
        <v>1987</v>
      </c>
      <c r="C3826">
        <v>2018</v>
      </c>
      <c r="D3826">
        <v>99</v>
      </c>
      <c r="E3826">
        <v>99</v>
      </c>
      <c r="F3826">
        <v>99</v>
      </c>
      <c r="G3826">
        <v>99</v>
      </c>
      <c r="H3826">
        <v>99</v>
      </c>
      <c r="I3826">
        <v>99</v>
      </c>
      <c r="J3826">
        <v>999</v>
      </c>
      <c r="K3826">
        <v>99</v>
      </c>
      <c r="L3826">
        <v>99</v>
      </c>
      <c r="M3826">
        <v>99</v>
      </c>
      <c r="N3826">
        <v>99</v>
      </c>
      <c r="O3826">
        <v>14</v>
      </c>
      <c r="P3826">
        <v>4620</v>
      </c>
      <c r="R3826">
        <v>0</v>
      </c>
    </row>
    <row r="3827" spans="1:38" x14ac:dyDescent="0.5">
      <c r="A3827">
        <v>14</v>
      </c>
      <c r="B3827">
        <v>1988</v>
      </c>
      <c r="C3827">
        <v>2019</v>
      </c>
      <c r="D3827">
        <v>99</v>
      </c>
      <c r="E3827">
        <v>99</v>
      </c>
      <c r="F3827">
        <v>99</v>
      </c>
      <c r="G3827">
        <v>99</v>
      </c>
      <c r="H3827">
        <v>99</v>
      </c>
      <c r="I3827">
        <v>99</v>
      </c>
      <c r="J3827">
        <v>999</v>
      </c>
      <c r="K3827">
        <v>99</v>
      </c>
      <c r="L3827">
        <v>99</v>
      </c>
      <c r="M3827">
        <v>99</v>
      </c>
      <c r="N3827">
        <v>99</v>
      </c>
      <c r="O3827">
        <v>14</v>
      </c>
      <c r="P3827">
        <v>4620</v>
      </c>
      <c r="R3827">
        <v>0</v>
      </c>
    </row>
    <row r="3828" spans="1:38" x14ac:dyDescent="0.5">
      <c r="A3828">
        <v>14</v>
      </c>
      <c r="B3828">
        <v>1989</v>
      </c>
      <c r="C3828">
        <v>2020</v>
      </c>
      <c r="D3828">
        <v>99</v>
      </c>
      <c r="E3828">
        <v>99</v>
      </c>
      <c r="F3828">
        <v>99</v>
      </c>
      <c r="G3828">
        <v>99</v>
      </c>
      <c r="H3828">
        <v>99</v>
      </c>
      <c r="I3828">
        <v>99</v>
      </c>
      <c r="J3828">
        <v>999</v>
      </c>
      <c r="K3828">
        <v>99</v>
      </c>
      <c r="L3828">
        <v>99</v>
      </c>
      <c r="M3828">
        <v>99</v>
      </c>
      <c r="N3828">
        <v>99</v>
      </c>
      <c r="O3828">
        <v>14</v>
      </c>
      <c r="P3828">
        <v>4620</v>
      </c>
      <c r="R3828">
        <v>0</v>
      </c>
    </row>
    <row r="3829" spans="1:38" x14ac:dyDescent="0.5">
      <c r="A3829">
        <v>14</v>
      </c>
      <c r="B3829">
        <v>1990</v>
      </c>
      <c r="C3829">
        <v>2021</v>
      </c>
      <c r="D3829">
        <v>99</v>
      </c>
      <c r="E3829">
        <v>99</v>
      </c>
      <c r="F3829">
        <v>99</v>
      </c>
      <c r="G3829">
        <v>99</v>
      </c>
      <c r="H3829">
        <v>99</v>
      </c>
      <c r="I3829">
        <v>99</v>
      </c>
      <c r="J3829">
        <v>999</v>
      </c>
      <c r="K3829">
        <v>99</v>
      </c>
      <c r="L3829">
        <v>99</v>
      </c>
      <c r="M3829">
        <v>99</v>
      </c>
      <c r="N3829">
        <v>99</v>
      </c>
      <c r="O3829">
        <v>14</v>
      </c>
      <c r="P3829">
        <v>4620</v>
      </c>
      <c r="R3829">
        <v>0</v>
      </c>
    </row>
    <row r="3830" spans="1:38" x14ac:dyDescent="0.5">
      <c r="A3830">
        <v>14</v>
      </c>
      <c r="B3830">
        <v>1991</v>
      </c>
      <c r="C3830">
        <v>2022</v>
      </c>
      <c r="D3830">
        <v>99</v>
      </c>
      <c r="E3830">
        <v>99</v>
      </c>
      <c r="F3830">
        <v>99</v>
      </c>
      <c r="G3830">
        <v>99</v>
      </c>
      <c r="H3830">
        <v>99</v>
      </c>
      <c r="I3830">
        <v>99</v>
      </c>
      <c r="J3830">
        <v>999</v>
      </c>
      <c r="K3830">
        <v>99</v>
      </c>
      <c r="L3830">
        <v>99</v>
      </c>
      <c r="M3830">
        <v>99</v>
      </c>
      <c r="N3830">
        <v>99</v>
      </c>
      <c r="O3830">
        <v>14</v>
      </c>
      <c r="P3830">
        <v>4620</v>
      </c>
      <c r="R3830">
        <v>0</v>
      </c>
    </row>
    <row r="3831" spans="1:38" x14ac:dyDescent="0.5">
      <c r="A3831">
        <v>14</v>
      </c>
      <c r="B3831">
        <v>1992</v>
      </c>
      <c r="C3831">
        <v>2012</v>
      </c>
      <c r="D3831">
        <v>99</v>
      </c>
      <c r="E3831">
        <v>99</v>
      </c>
      <c r="F3831">
        <v>99</v>
      </c>
      <c r="G3831">
        <v>99</v>
      </c>
      <c r="H3831">
        <v>99</v>
      </c>
      <c r="I3831">
        <v>99</v>
      </c>
      <c r="J3831">
        <v>999</v>
      </c>
      <c r="K3831">
        <v>99</v>
      </c>
      <c r="L3831">
        <v>99</v>
      </c>
      <c r="M3831">
        <v>99</v>
      </c>
      <c r="N3831">
        <v>99</v>
      </c>
      <c r="O3831">
        <v>14</v>
      </c>
      <c r="P3831">
        <v>4621</v>
      </c>
      <c r="R3831">
        <v>0</v>
      </c>
    </row>
    <row r="3832" spans="1:38" x14ac:dyDescent="0.5">
      <c r="A3832">
        <v>14</v>
      </c>
      <c r="B3832">
        <v>1993</v>
      </c>
      <c r="C3832">
        <v>2013</v>
      </c>
      <c r="D3832">
        <v>99</v>
      </c>
      <c r="E3832">
        <v>99</v>
      </c>
      <c r="F3832">
        <v>99</v>
      </c>
      <c r="G3832">
        <v>99</v>
      </c>
      <c r="H3832">
        <v>99</v>
      </c>
      <c r="I3832">
        <v>99</v>
      </c>
      <c r="J3832">
        <v>999</v>
      </c>
      <c r="K3832">
        <v>99</v>
      </c>
      <c r="L3832">
        <v>99</v>
      </c>
      <c r="M3832">
        <v>99</v>
      </c>
      <c r="N3832">
        <v>99</v>
      </c>
      <c r="O3832">
        <v>14</v>
      </c>
      <c r="P3832">
        <v>4621</v>
      </c>
      <c r="R3832">
        <v>0</v>
      </c>
    </row>
    <row r="3833" spans="1:38" x14ac:dyDescent="0.5">
      <c r="A3833">
        <v>14</v>
      </c>
      <c r="B3833">
        <v>1994</v>
      </c>
      <c r="C3833">
        <v>2014</v>
      </c>
      <c r="D3833">
        <v>99</v>
      </c>
      <c r="E3833">
        <v>99</v>
      </c>
      <c r="F3833">
        <v>99</v>
      </c>
      <c r="G3833">
        <v>99</v>
      </c>
      <c r="H3833">
        <v>99</v>
      </c>
      <c r="I3833">
        <v>99</v>
      </c>
      <c r="J3833">
        <v>999</v>
      </c>
      <c r="K3833">
        <v>99</v>
      </c>
      <c r="L3833">
        <v>99</v>
      </c>
      <c r="M3833">
        <v>99</v>
      </c>
      <c r="N3833">
        <v>99</v>
      </c>
      <c r="O3833">
        <v>14</v>
      </c>
      <c r="P3833">
        <v>4621</v>
      </c>
      <c r="R3833">
        <v>0</v>
      </c>
    </row>
    <row r="3834" spans="1:38" x14ac:dyDescent="0.5">
      <c r="A3834">
        <v>14</v>
      </c>
      <c r="B3834">
        <v>1995</v>
      </c>
      <c r="C3834">
        <v>2015</v>
      </c>
      <c r="D3834">
        <v>99</v>
      </c>
      <c r="E3834">
        <v>99</v>
      </c>
      <c r="F3834">
        <v>99</v>
      </c>
      <c r="G3834">
        <v>99</v>
      </c>
      <c r="H3834">
        <v>99</v>
      </c>
      <c r="I3834">
        <v>99</v>
      </c>
      <c r="J3834">
        <v>999</v>
      </c>
      <c r="K3834">
        <v>99</v>
      </c>
      <c r="L3834">
        <v>99</v>
      </c>
      <c r="M3834">
        <v>99</v>
      </c>
      <c r="N3834">
        <v>99</v>
      </c>
      <c r="O3834">
        <v>14</v>
      </c>
      <c r="P3834">
        <v>4621</v>
      </c>
      <c r="Q3834">
        <v>1</v>
      </c>
      <c r="R3834">
        <v>149</v>
      </c>
      <c r="S3834">
        <v>149</v>
      </c>
      <c r="T3834">
        <v>15.369127516778523</v>
      </c>
      <c r="U3834">
        <v>59.563758389261722</v>
      </c>
      <c r="V3834">
        <v>84.062765856886273</v>
      </c>
      <c r="W3834">
        <v>77.589932885906066</v>
      </c>
      <c r="X3834">
        <v>9.1025090203357628</v>
      </c>
      <c r="Y3834">
        <v>2.3296229140121847</v>
      </c>
      <c r="Z3834">
        <v>-13.49707141004632</v>
      </c>
      <c r="AA3834">
        <v>0.39261152538800043</v>
      </c>
      <c r="AB3834">
        <v>0.37747478968356807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>
        <v>0</v>
      </c>
    </row>
    <row r="3835" spans="1:38" x14ac:dyDescent="0.5">
      <c r="A3835">
        <v>14</v>
      </c>
      <c r="B3835">
        <v>1996</v>
      </c>
      <c r="C3835">
        <v>2016</v>
      </c>
      <c r="D3835">
        <v>99</v>
      </c>
      <c r="E3835">
        <v>99</v>
      </c>
      <c r="F3835">
        <v>99</v>
      </c>
      <c r="G3835">
        <v>99</v>
      </c>
      <c r="H3835">
        <v>99</v>
      </c>
      <c r="I3835">
        <v>99</v>
      </c>
      <c r="J3835">
        <v>999</v>
      </c>
      <c r="K3835">
        <v>99</v>
      </c>
      <c r="L3835">
        <v>99</v>
      </c>
      <c r="M3835">
        <v>99</v>
      </c>
      <c r="N3835">
        <v>99</v>
      </c>
      <c r="O3835">
        <v>14</v>
      </c>
      <c r="P3835">
        <v>4621</v>
      </c>
      <c r="R3835">
        <v>0</v>
      </c>
    </row>
    <row r="3836" spans="1:38" x14ac:dyDescent="0.5">
      <c r="A3836">
        <v>14</v>
      </c>
      <c r="B3836">
        <v>1997</v>
      </c>
      <c r="C3836">
        <v>2017</v>
      </c>
      <c r="D3836">
        <v>99</v>
      </c>
      <c r="E3836">
        <v>99</v>
      </c>
      <c r="F3836">
        <v>99</v>
      </c>
      <c r="G3836">
        <v>99</v>
      </c>
      <c r="H3836">
        <v>99</v>
      </c>
      <c r="I3836">
        <v>99</v>
      </c>
      <c r="J3836">
        <v>999</v>
      </c>
      <c r="K3836">
        <v>99</v>
      </c>
      <c r="L3836">
        <v>99</v>
      </c>
      <c r="M3836">
        <v>99</v>
      </c>
      <c r="N3836">
        <v>99</v>
      </c>
      <c r="O3836">
        <v>14</v>
      </c>
      <c r="P3836">
        <v>4621</v>
      </c>
      <c r="R3836">
        <v>0</v>
      </c>
    </row>
    <row r="3837" spans="1:38" x14ac:dyDescent="0.5">
      <c r="A3837">
        <v>14</v>
      </c>
      <c r="B3837">
        <v>1998</v>
      </c>
      <c r="C3837">
        <v>2018</v>
      </c>
      <c r="D3837">
        <v>99</v>
      </c>
      <c r="E3837">
        <v>99</v>
      </c>
      <c r="F3837">
        <v>99</v>
      </c>
      <c r="G3837">
        <v>99</v>
      </c>
      <c r="H3837">
        <v>99</v>
      </c>
      <c r="I3837">
        <v>99</v>
      </c>
      <c r="J3837">
        <v>999</v>
      </c>
      <c r="K3837">
        <v>99</v>
      </c>
      <c r="L3837">
        <v>99</v>
      </c>
      <c r="M3837">
        <v>99</v>
      </c>
      <c r="N3837">
        <v>99</v>
      </c>
      <c r="O3837">
        <v>14</v>
      </c>
      <c r="P3837">
        <v>4621</v>
      </c>
      <c r="R3837">
        <v>0</v>
      </c>
    </row>
    <row r="3838" spans="1:38" x14ac:dyDescent="0.5">
      <c r="A3838">
        <v>14</v>
      </c>
      <c r="B3838">
        <v>1999</v>
      </c>
      <c r="C3838">
        <v>2019</v>
      </c>
      <c r="D3838">
        <v>99</v>
      </c>
      <c r="E3838">
        <v>99</v>
      </c>
      <c r="F3838">
        <v>99</v>
      </c>
      <c r="G3838">
        <v>99</v>
      </c>
      <c r="H3838">
        <v>99</v>
      </c>
      <c r="I3838">
        <v>99</v>
      </c>
      <c r="J3838">
        <v>999</v>
      </c>
      <c r="K3838">
        <v>99</v>
      </c>
      <c r="L3838">
        <v>99</v>
      </c>
      <c r="M3838">
        <v>99</v>
      </c>
      <c r="N3838">
        <v>99</v>
      </c>
      <c r="O3838">
        <v>14</v>
      </c>
      <c r="P3838">
        <v>4621</v>
      </c>
      <c r="R3838">
        <v>0</v>
      </c>
    </row>
    <row r="3839" spans="1:38" x14ac:dyDescent="0.5">
      <c r="A3839">
        <v>14</v>
      </c>
      <c r="B3839">
        <v>2000</v>
      </c>
      <c r="C3839">
        <v>2020</v>
      </c>
      <c r="D3839">
        <v>99</v>
      </c>
      <c r="E3839">
        <v>99</v>
      </c>
      <c r="F3839">
        <v>99</v>
      </c>
      <c r="G3839">
        <v>99</v>
      </c>
      <c r="H3839">
        <v>99</v>
      </c>
      <c r="I3839">
        <v>99</v>
      </c>
      <c r="J3839">
        <v>999</v>
      </c>
      <c r="K3839">
        <v>99</v>
      </c>
      <c r="L3839">
        <v>99</v>
      </c>
      <c r="M3839">
        <v>99</v>
      </c>
      <c r="N3839">
        <v>99</v>
      </c>
      <c r="O3839">
        <v>14</v>
      </c>
      <c r="P3839">
        <v>4621</v>
      </c>
      <c r="R3839">
        <v>0</v>
      </c>
    </row>
    <row r="3840" spans="1:38" x14ac:dyDescent="0.5">
      <c r="A3840">
        <v>14</v>
      </c>
      <c r="B3840">
        <v>2001</v>
      </c>
      <c r="C3840">
        <v>2021</v>
      </c>
      <c r="D3840">
        <v>99</v>
      </c>
      <c r="E3840">
        <v>99</v>
      </c>
      <c r="F3840">
        <v>99</v>
      </c>
      <c r="G3840">
        <v>99</v>
      </c>
      <c r="H3840">
        <v>99</v>
      </c>
      <c r="I3840">
        <v>99</v>
      </c>
      <c r="J3840">
        <v>999</v>
      </c>
      <c r="K3840">
        <v>99</v>
      </c>
      <c r="L3840">
        <v>99</v>
      </c>
      <c r="M3840">
        <v>99</v>
      </c>
      <c r="N3840">
        <v>99</v>
      </c>
      <c r="O3840">
        <v>14</v>
      </c>
      <c r="P3840">
        <v>4621</v>
      </c>
      <c r="Q3840">
        <v>1</v>
      </c>
      <c r="R3840">
        <v>1</v>
      </c>
      <c r="S3840">
        <v>1</v>
      </c>
      <c r="T3840">
        <v>17</v>
      </c>
      <c r="U3840">
        <v>64</v>
      </c>
      <c r="V3840">
        <v>87.811484290357498</v>
      </c>
      <c r="W3840">
        <v>81.05</v>
      </c>
      <c r="X3840">
        <v>0</v>
      </c>
      <c r="Y3840">
        <v>0</v>
      </c>
      <c r="AA3840">
        <v>3.8034383082306391E-3</v>
      </c>
      <c r="AB3840">
        <v>3.6329885001951281E-3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</row>
    <row r="3841" spans="1:18" x14ac:dyDescent="0.5">
      <c r="A3841">
        <v>14</v>
      </c>
      <c r="B3841">
        <v>2002</v>
      </c>
      <c r="C3841">
        <v>2022</v>
      </c>
      <c r="D3841">
        <v>99</v>
      </c>
      <c r="E3841">
        <v>99</v>
      </c>
      <c r="F3841">
        <v>99</v>
      </c>
      <c r="G3841">
        <v>99</v>
      </c>
      <c r="H3841">
        <v>99</v>
      </c>
      <c r="I3841">
        <v>99</v>
      </c>
      <c r="J3841">
        <v>999</v>
      </c>
      <c r="K3841">
        <v>99</v>
      </c>
      <c r="L3841">
        <v>99</v>
      </c>
      <c r="M3841">
        <v>99</v>
      </c>
      <c r="N3841">
        <v>99</v>
      </c>
      <c r="O3841">
        <v>14</v>
      </c>
      <c r="P3841">
        <v>4621</v>
      </c>
      <c r="R3841">
        <v>0</v>
      </c>
    </row>
    <row r="3842" spans="1:18" x14ac:dyDescent="0.5">
      <c r="A3842">
        <v>14</v>
      </c>
      <c r="B3842">
        <v>2003</v>
      </c>
      <c r="C3842">
        <v>2012</v>
      </c>
      <c r="D3842">
        <v>99</v>
      </c>
      <c r="E3842">
        <v>99</v>
      </c>
      <c r="F3842">
        <v>99</v>
      </c>
      <c r="G3842">
        <v>99</v>
      </c>
      <c r="H3842">
        <v>99</v>
      </c>
      <c r="I3842">
        <v>99</v>
      </c>
      <c r="J3842">
        <v>999</v>
      </c>
      <c r="K3842">
        <v>99</v>
      </c>
      <c r="L3842">
        <v>99</v>
      </c>
      <c r="M3842">
        <v>99</v>
      </c>
      <c r="N3842">
        <v>99</v>
      </c>
      <c r="O3842">
        <v>14</v>
      </c>
      <c r="P3842">
        <v>4622</v>
      </c>
      <c r="R3842">
        <v>0</v>
      </c>
    </row>
    <row r="3843" spans="1:18" x14ac:dyDescent="0.5">
      <c r="A3843">
        <v>14</v>
      </c>
      <c r="B3843">
        <v>2004</v>
      </c>
      <c r="C3843">
        <v>2013</v>
      </c>
      <c r="D3843">
        <v>99</v>
      </c>
      <c r="E3843">
        <v>99</v>
      </c>
      <c r="F3843">
        <v>99</v>
      </c>
      <c r="G3843">
        <v>99</v>
      </c>
      <c r="H3843">
        <v>99</v>
      </c>
      <c r="I3843">
        <v>99</v>
      </c>
      <c r="J3843">
        <v>999</v>
      </c>
      <c r="K3843">
        <v>99</v>
      </c>
      <c r="L3843">
        <v>99</v>
      </c>
      <c r="M3843">
        <v>99</v>
      </c>
      <c r="N3843">
        <v>99</v>
      </c>
      <c r="O3843">
        <v>14</v>
      </c>
      <c r="P3843">
        <v>4622</v>
      </c>
      <c r="R3843">
        <v>0</v>
      </c>
    </row>
    <row r="3844" spans="1:18" x14ac:dyDescent="0.5">
      <c r="A3844">
        <v>14</v>
      </c>
      <c r="B3844">
        <v>2005</v>
      </c>
      <c r="C3844">
        <v>2014</v>
      </c>
      <c r="D3844">
        <v>99</v>
      </c>
      <c r="E3844">
        <v>99</v>
      </c>
      <c r="F3844">
        <v>99</v>
      </c>
      <c r="G3844">
        <v>99</v>
      </c>
      <c r="H3844">
        <v>99</v>
      </c>
      <c r="I3844">
        <v>99</v>
      </c>
      <c r="J3844">
        <v>999</v>
      </c>
      <c r="K3844">
        <v>99</v>
      </c>
      <c r="L3844">
        <v>99</v>
      </c>
      <c r="M3844">
        <v>99</v>
      </c>
      <c r="N3844">
        <v>99</v>
      </c>
      <c r="O3844">
        <v>14</v>
      </c>
      <c r="P3844">
        <v>4622</v>
      </c>
      <c r="R3844">
        <v>0</v>
      </c>
    </row>
    <row r="3845" spans="1:18" x14ac:dyDescent="0.5">
      <c r="A3845">
        <v>14</v>
      </c>
      <c r="B3845">
        <v>2006</v>
      </c>
      <c r="C3845">
        <v>2015</v>
      </c>
      <c r="D3845">
        <v>99</v>
      </c>
      <c r="E3845">
        <v>99</v>
      </c>
      <c r="F3845">
        <v>99</v>
      </c>
      <c r="G3845">
        <v>99</v>
      </c>
      <c r="H3845">
        <v>99</v>
      </c>
      <c r="I3845">
        <v>99</v>
      </c>
      <c r="J3845">
        <v>999</v>
      </c>
      <c r="K3845">
        <v>99</v>
      </c>
      <c r="L3845">
        <v>99</v>
      </c>
      <c r="M3845">
        <v>99</v>
      </c>
      <c r="N3845">
        <v>99</v>
      </c>
      <c r="O3845">
        <v>14</v>
      </c>
      <c r="P3845">
        <v>4622</v>
      </c>
      <c r="R3845">
        <v>0</v>
      </c>
    </row>
    <row r="3846" spans="1:18" x14ac:dyDescent="0.5">
      <c r="A3846">
        <v>14</v>
      </c>
      <c r="B3846">
        <v>2007</v>
      </c>
      <c r="C3846">
        <v>2016</v>
      </c>
      <c r="D3846">
        <v>99</v>
      </c>
      <c r="E3846">
        <v>99</v>
      </c>
      <c r="F3846">
        <v>99</v>
      </c>
      <c r="G3846">
        <v>99</v>
      </c>
      <c r="H3846">
        <v>99</v>
      </c>
      <c r="I3846">
        <v>99</v>
      </c>
      <c r="J3846">
        <v>999</v>
      </c>
      <c r="K3846">
        <v>99</v>
      </c>
      <c r="L3846">
        <v>99</v>
      </c>
      <c r="M3846">
        <v>99</v>
      </c>
      <c r="N3846">
        <v>99</v>
      </c>
      <c r="O3846">
        <v>14</v>
      </c>
      <c r="P3846">
        <v>4622</v>
      </c>
      <c r="R3846">
        <v>0</v>
      </c>
    </row>
    <row r="3847" spans="1:18" x14ac:dyDescent="0.5">
      <c r="A3847">
        <v>14</v>
      </c>
      <c r="B3847">
        <v>2008</v>
      </c>
      <c r="C3847">
        <v>2017</v>
      </c>
      <c r="D3847">
        <v>99</v>
      </c>
      <c r="E3847">
        <v>99</v>
      </c>
      <c r="F3847">
        <v>99</v>
      </c>
      <c r="G3847">
        <v>99</v>
      </c>
      <c r="H3847">
        <v>99</v>
      </c>
      <c r="I3847">
        <v>99</v>
      </c>
      <c r="J3847">
        <v>999</v>
      </c>
      <c r="K3847">
        <v>99</v>
      </c>
      <c r="L3847">
        <v>99</v>
      </c>
      <c r="M3847">
        <v>99</v>
      </c>
      <c r="N3847">
        <v>99</v>
      </c>
      <c r="O3847">
        <v>14</v>
      </c>
      <c r="P3847">
        <v>4622</v>
      </c>
      <c r="R3847">
        <v>0</v>
      </c>
    </row>
    <row r="3848" spans="1:18" x14ac:dyDescent="0.5">
      <c r="A3848">
        <v>14</v>
      </c>
      <c r="B3848">
        <v>2009</v>
      </c>
      <c r="C3848">
        <v>2018</v>
      </c>
      <c r="D3848">
        <v>99</v>
      </c>
      <c r="E3848">
        <v>99</v>
      </c>
      <c r="F3848">
        <v>99</v>
      </c>
      <c r="G3848">
        <v>99</v>
      </c>
      <c r="H3848">
        <v>99</v>
      </c>
      <c r="I3848">
        <v>99</v>
      </c>
      <c r="J3848">
        <v>999</v>
      </c>
      <c r="K3848">
        <v>99</v>
      </c>
      <c r="L3848">
        <v>99</v>
      </c>
      <c r="M3848">
        <v>99</v>
      </c>
      <c r="N3848">
        <v>99</v>
      </c>
      <c r="O3848">
        <v>14</v>
      </c>
      <c r="P3848">
        <v>4622</v>
      </c>
      <c r="R3848">
        <v>0</v>
      </c>
    </row>
    <row r="3849" spans="1:18" x14ac:dyDescent="0.5">
      <c r="A3849">
        <v>14</v>
      </c>
      <c r="B3849">
        <v>2010</v>
      </c>
      <c r="C3849">
        <v>2019</v>
      </c>
      <c r="D3849">
        <v>99</v>
      </c>
      <c r="E3849">
        <v>99</v>
      </c>
      <c r="F3849">
        <v>99</v>
      </c>
      <c r="G3849">
        <v>99</v>
      </c>
      <c r="H3849">
        <v>99</v>
      </c>
      <c r="I3849">
        <v>99</v>
      </c>
      <c r="J3849">
        <v>999</v>
      </c>
      <c r="K3849">
        <v>99</v>
      </c>
      <c r="L3849">
        <v>99</v>
      </c>
      <c r="M3849">
        <v>99</v>
      </c>
      <c r="N3849">
        <v>99</v>
      </c>
      <c r="O3849">
        <v>14</v>
      </c>
      <c r="P3849">
        <v>4622</v>
      </c>
      <c r="R3849">
        <v>0</v>
      </c>
    </row>
    <row r="3850" spans="1:18" x14ac:dyDescent="0.5">
      <c r="A3850">
        <v>14</v>
      </c>
      <c r="B3850">
        <v>2011</v>
      </c>
      <c r="C3850">
        <v>2020</v>
      </c>
      <c r="D3850">
        <v>99</v>
      </c>
      <c r="E3850">
        <v>99</v>
      </c>
      <c r="F3850">
        <v>99</v>
      </c>
      <c r="G3850">
        <v>99</v>
      </c>
      <c r="H3850">
        <v>99</v>
      </c>
      <c r="I3850">
        <v>99</v>
      </c>
      <c r="J3850">
        <v>999</v>
      </c>
      <c r="K3850">
        <v>99</v>
      </c>
      <c r="L3850">
        <v>99</v>
      </c>
      <c r="M3850">
        <v>99</v>
      </c>
      <c r="N3850">
        <v>99</v>
      </c>
      <c r="O3850">
        <v>14</v>
      </c>
      <c r="P3850">
        <v>4622</v>
      </c>
      <c r="R3850">
        <v>0</v>
      </c>
    </row>
    <row r="3851" spans="1:18" x14ac:dyDescent="0.5">
      <c r="A3851">
        <v>14</v>
      </c>
      <c r="B3851">
        <v>2012</v>
      </c>
      <c r="C3851">
        <v>2021</v>
      </c>
      <c r="D3851">
        <v>99</v>
      </c>
      <c r="E3851">
        <v>99</v>
      </c>
      <c r="F3851">
        <v>99</v>
      </c>
      <c r="G3851">
        <v>99</v>
      </c>
      <c r="H3851">
        <v>99</v>
      </c>
      <c r="I3851">
        <v>99</v>
      </c>
      <c r="J3851">
        <v>999</v>
      </c>
      <c r="K3851">
        <v>99</v>
      </c>
      <c r="L3851">
        <v>99</v>
      </c>
      <c r="M3851">
        <v>99</v>
      </c>
      <c r="N3851">
        <v>99</v>
      </c>
      <c r="O3851">
        <v>14</v>
      </c>
      <c r="P3851">
        <v>4622</v>
      </c>
      <c r="R3851">
        <v>0</v>
      </c>
    </row>
    <row r="3852" spans="1:18" x14ac:dyDescent="0.5">
      <c r="A3852">
        <v>14</v>
      </c>
      <c r="B3852">
        <v>2013</v>
      </c>
      <c r="C3852">
        <v>2022</v>
      </c>
      <c r="D3852">
        <v>99</v>
      </c>
      <c r="E3852">
        <v>99</v>
      </c>
      <c r="F3852">
        <v>99</v>
      </c>
      <c r="G3852">
        <v>99</v>
      </c>
      <c r="H3852">
        <v>99</v>
      </c>
      <c r="I3852">
        <v>99</v>
      </c>
      <c r="J3852">
        <v>999</v>
      </c>
      <c r="K3852">
        <v>99</v>
      </c>
      <c r="L3852">
        <v>99</v>
      </c>
      <c r="M3852">
        <v>99</v>
      </c>
      <c r="N3852">
        <v>99</v>
      </c>
      <c r="O3852">
        <v>14</v>
      </c>
      <c r="P3852">
        <v>4622</v>
      </c>
      <c r="R3852">
        <v>0</v>
      </c>
    </row>
    <row r="3853" spans="1:18" x14ac:dyDescent="0.5">
      <c r="A3853">
        <v>14</v>
      </c>
      <c r="B3853">
        <v>2014</v>
      </c>
      <c r="C3853">
        <v>2012</v>
      </c>
      <c r="D3853">
        <v>99</v>
      </c>
      <c r="E3853">
        <v>99</v>
      </c>
      <c r="F3853">
        <v>99</v>
      </c>
      <c r="G3853">
        <v>99</v>
      </c>
      <c r="H3853">
        <v>99</v>
      </c>
      <c r="I3853">
        <v>99</v>
      </c>
      <c r="J3853">
        <v>999</v>
      </c>
      <c r="K3853">
        <v>99</v>
      </c>
      <c r="L3853">
        <v>99</v>
      </c>
      <c r="M3853">
        <v>99</v>
      </c>
      <c r="N3853">
        <v>99</v>
      </c>
      <c r="O3853">
        <v>14</v>
      </c>
      <c r="P3853">
        <v>4623</v>
      </c>
      <c r="R3853">
        <v>0</v>
      </c>
    </row>
    <row r="3854" spans="1:18" x14ac:dyDescent="0.5">
      <c r="A3854">
        <v>14</v>
      </c>
      <c r="B3854">
        <v>2015</v>
      </c>
      <c r="C3854">
        <v>2013</v>
      </c>
      <c r="D3854">
        <v>99</v>
      </c>
      <c r="E3854">
        <v>99</v>
      </c>
      <c r="F3854">
        <v>99</v>
      </c>
      <c r="G3854">
        <v>99</v>
      </c>
      <c r="H3854">
        <v>99</v>
      </c>
      <c r="I3854">
        <v>99</v>
      </c>
      <c r="J3854">
        <v>999</v>
      </c>
      <c r="K3854">
        <v>99</v>
      </c>
      <c r="L3854">
        <v>99</v>
      </c>
      <c r="M3854">
        <v>99</v>
      </c>
      <c r="N3854">
        <v>99</v>
      </c>
      <c r="O3854">
        <v>14</v>
      </c>
      <c r="P3854">
        <v>4623</v>
      </c>
      <c r="R3854">
        <v>0</v>
      </c>
    </row>
    <row r="3855" spans="1:18" x14ac:dyDescent="0.5">
      <c r="A3855">
        <v>14</v>
      </c>
      <c r="B3855">
        <v>2016</v>
      </c>
      <c r="C3855">
        <v>2014</v>
      </c>
      <c r="D3855">
        <v>99</v>
      </c>
      <c r="E3855">
        <v>99</v>
      </c>
      <c r="F3855">
        <v>99</v>
      </c>
      <c r="G3855">
        <v>99</v>
      </c>
      <c r="H3855">
        <v>99</v>
      </c>
      <c r="I3855">
        <v>99</v>
      </c>
      <c r="J3855">
        <v>999</v>
      </c>
      <c r="K3855">
        <v>99</v>
      </c>
      <c r="L3855">
        <v>99</v>
      </c>
      <c r="M3855">
        <v>99</v>
      </c>
      <c r="N3855">
        <v>99</v>
      </c>
      <c r="O3855">
        <v>14</v>
      </c>
      <c r="P3855">
        <v>4623</v>
      </c>
      <c r="R3855">
        <v>0</v>
      </c>
    </row>
    <row r="3856" spans="1:18" x14ac:dyDescent="0.5">
      <c r="A3856">
        <v>14</v>
      </c>
      <c r="B3856">
        <v>2017</v>
      </c>
      <c r="C3856">
        <v>2015</v>
      </c>
      <c r="D3856">
        <v>99</v>
      </c>
      <c r="E3856">
        <v>99</v>
      </c>
      <c r="F3856">
        <v>99</v>
      </c>
      <c r="G3856">
        <v>99</v>
      </c>
      <c r="H3856">
        <v>99</v>
      </c>
      <c r="I3856">
        <v>99</v>
      </c>
      <c r="J3856">
        <v>999</v>
      </c>
      <c r="K3856">
        <v>99</v>
      </c>
      <c r="L3856">
        <v>99</v>
      </c>
      <c r="M3856">
        <v>99</v>
      </c>
      <c r="N3856">
        <v>99</v>
      </c>
      <c r="O3856">
        <v>14</v>
      </c>
      <c r="P3856">
        <v>4623</v>
      </c>
      <c r="R3856">
        <v>0</v>
      </c>
    </row>
    <row r="3857" spans="1:18" x14ac:dyDescent="0.5">
      <c r="A3857">
        <v>14</v>
      </c>
      <c r="B3857">
        <v>2018</v>
      </c>
      <c r="C3857">
        <v>2016</v>
      </c>
      <c r="D3857">
        <v>99</v>
      </c>
      <c r="E3857">
        <v>99</v>
      </c>
      <c r="F3857">
        <v>99</v>
      </c>
      <c r="G3857">
        <v>99</v>
      </c>
      <c r="H3857">
        <v>99</v>
      </c>
      <c r="I3857">
        <v>99</v>
      </c>
      <c r="J3857">
        <v>999</v>
      </c>
      <c r="K3857">
        <v>99</v>
      </c>
      <c r="L3857">
        <v>99</v>
      </c>
      <c r="M3857">
        <v>99</v>
      </c>
      <c r="N3857">
        <v>99</v>
      </c>
      <c r="O3857">
        <v>14</v>
      </c>
      <c r="P3857">
        <v>4623</v>
      </c>
      <c r="R3857">
        <v>0</v>
      </c>
    </row>
    <row r="3858" spans="1:18" x14ac:dyDescent="0.5">
      <c r="A3858">
        <v>14</v>
      </c>
      <c r="B3858">
        <v>2019</v>
      </c>
      <c r="C3858">
        <v>2017</v>
      </c>
      <c r="D3858">
        <v>99</v>
      </c>
      <c r="E3858">
        <v>99</v>
      </c>
      <c r="F3858">
        <v>99</v>
      </c>
      <c r="G3858">
        <v>99</v>
      </c>
      <c r="H3858">
        <v>99</v>
      </c>
      <c r="I3858">
        <v>99</v>
      </c>
      <c r="J3858">
        <v>999</v>
      </c>
      <c r="K3858">
        <v>99</v>
      </c>
      <c r="L3858">
        <v>99</v>
      </c>
      <c r="M3858">
        <v>99</v>
      </c>
      <c r="N3858">
        <v>99</v>
      </c>
      <c r="O3858">
        <v>14</v>
      </c>
      <c r="P3858">
        <v>4623</v>
      </c>
      <c r="R3858">
        <v>0</v>
      </c>
    </row>
    <row r="3859" spans="1:18" x14ac:dyDescent="0.5">
      <c r="A3859">
        <v>14</v>
      </c>
      <c r="B3859">
        <v>2020</v>
      </c>
      <c r="C3859">
        <v>2018</v>
      </c>
      <c r="D3859">
        <v>99</v>
      </c>
      <c r="E3859">
        <v>99</v>
      </c>
      <c r="F3859">
        <v>99</v>
      </c>
      <c r="G3859">
        <v>99</v>
      </c>
      <c r="H3859">
        <v>99</v>
      </c>
      <c r="I3859">
        <v>99</v>
      </c>
      <c r="J3859">
        <v>999</v>
      </c>
      <c r="K3859">
        <v>99</v>
      </c>
      <c r="L3859">
        <v>99</v>
      </c>
      <c r="M3859">
        <v>99</v>
      </c>
      <c r="N3859">
        <v>99</v>
      </c>
      <c r="O3859">
        <v>14</v>
      </c>
      <c r="P3859">
        <v>4623</v>
      </c>
      <c r="R3859">
        <v>0</v>
      </c>
    </row>
    <row r="3860" spans="1:18" x14ac:dyDescent="0.5">
      <c r="A3860">
        <v>14</v>
      </c>
      <c r="B3860">
        <v>2021</v>
      </c>
      <c r="C3860">
        <v>2019</v>
      </c>
      <c r="D3860">
        <v>99</v>
      </c>
      <c r="E3860">
        <v>99</v>
      </c>
      <c r="F3860">
        <v>99</v>
      </c>
      <c r="G3860">
        <v>99</v>
      </c>
      <c r="H3860">
        <v>99</v>
      </c>
      <c r="I3860">
        <v>99</v>
      </c>
      <c r="J3860">
        <v>999</v>
      </c>
      <c r="K3860">
        <v>99</v>
      </c>
      <c r="L3860">
        <v>99</v>
      </c>
      <c r="M3860">
        <v>99</v>
      </c>
      <c r="N3860">
        <v>99</v>
      </c>
      <c r="O3860">
        <v>14</v>
      </c>
      <c r="P3860">
        <v>4623</v>
      </c>
      <c r="R3860">
        <v>0</v>
      </c>
    </row>
    <row r="3861" spans="1:18" x14ac:dyDescent="0.5">
      <c r="A3861">
        <v>14</v>
      </c>
      <c r="B3861">
        <v>2022</v>
      </c>
      <c r="C3861">
        <v>2020</v>
      </c>
      <c r="D3861">
        <v>99</v>
      </c>
      <c r="E3861">
        <v>99</v>
      </c>
      <c r="F3861">
        <v>99</v>
      </c>
      <c r="G3861">
        <v>99</v>
      </c>
      <c r="H3861">
        <v>99</v>
      </c>
      <c r="I3861">
        <v>99</v>
      </c>
      <c r="J3861">
        <v>999</v>
      </c>
      <c r="K3861">
        <v>99</v>
      </c>
      <c r="L3861">
        <v>99</v>
      </c>
      <c r="M3861">
        <v>99</v>
      </c>
      <c r="N3861">
        <v>99</v>
      </c>
      <c r="O3861">
        <v>14</v>
      </c>
      <c r="P3861">
        <v>4623</v>
      </c>
      <c r="R3861">
        <v>0</v>
      </c>
    </row>
    <row r="3862" spans="1:18" x14ac:dyDescent="0.5">
      <c r="A3862">
        <v>14</v>
      </c>
      <c r="B3862">
        <v>2023</v>
      </c>
      <c r="C3862">
        <v>2021</v>
      </c>
      <c r="D3862">
        <v>99</v>
      </c>
      <c r="E3862">
        <v>99</v>
      </c>
      <c r="F3862">
        <v>99</v>
      </c>
      <c r="G3862">
        <v>99</v>
      </c>
      <c r="H3862">
        <v>99</v>
      </c>
      <c r="I3862">
        <v>99</v>
      </c>
      <c r="J3862">
        <v>999</v>
      </c>
      <c r="K3862">
        <v>99</v>
      </c>
      <c r="L3862">
        <v>99</v>
      </c>
      <c r="M3862">
        <v>99</v>
      </c>
      <c r="N3862">
        <v>99</v>
      </c>
      <c r="O3862">
        <v>14</v>
      </c>
      <c r="P3862">
        <v>4623</v>
      </c>
      <c r="R3862">
        <v>0</v>
      </c>
    </row>
    <row r="3863" spans="1:18" x14ac:dyDescent="0.5">
      <c r="A3863">
        <v>14</v>
      </c>
      <c r="B3863">
        <v>2024</v>
      </c>
      <c r="C3863">
        <v>2022</v>
      </c>
      <c r="D3863">
        <v>99</v>
      </c>
      <c r="E3863">
        <v>99</v>
      </c>
      <c r="F3863">
        <v>99</v>
      </c>
      <c r="G3863">
        <v>99</v>
      </c>
      <c r="H3863">
        <v>99</v>
      </c>
      <c r="I3863">
        <v>99</v>
      </c>
      <c r="J3863">
        <v>999</v>
      </c>
      <c r="K3863">
        <v>99</v>
      </c>
      <c r="L3863">
        <v>99</v>
      </c>
      <c r="M3863">
        <v>99</v>
      </c>
      <c r="N3863">
        <v>99</v>
      </c>
      <c r="O3863">
        <v>14</v>
      </c>
      <c r="P3863">
        <v>4623</v>
      </c>
      <c r="R3863">
        <v>0</v>
      </c>
    </row>
    <row r="3864" spans="1:18" x14ac:dyDescent="0.5">
      <c r="A3864">
        <v>14</v>
      </c>
      <c r="B3864">
        <v>2025</v>
      </c>
      <c r="C3864">
        <v>2012</v>
      </c>
      <c r="D3864">
        <v>99</v>
      </c>
      <c r="E3864">
        <v>99</v>
      </c>
      <c r="F3864">
        <v>99</v>
      </c>
      <c r="G3864">
        <v>99</v>
      </c>
      <c r="H3864">
        <v>99</v>
      </c>
      <c r="I3864">
        <v>99</v>
      </c>
      <c r="J3864">
        <v>999</v>
      </c>
      <c r="K3864">
        <v>99</v>
      </c>
      <c r="L3864">
        <v>99</v>
      </c>
      <c r="M3864">
        <v>99</v>
      </c>
      <c r="N3864">
        <v>99</v>
      </c>
      <c r="O3864">
        <v>14</v>
      </c>
      <c r="P3864">
        <v>4624</v>
      </c>
      <c r="R3864">
        <v>0</v>
      </c>
    </row>
    <row r="3865" spans="1:18" x14ac:dyDescent="0.5">
      <c r="A3865">
        <v>14</v>
      </c>
      <c r="B3865">
        <v>2026</v>
      </c>
      <c r="C3865">
        <v>2013</v>
      </c>
      <c r="D3865">
        <v>99</v>
      </c>
      <c r="E3865">
        <v>99</v>
      </c>
      <c r="F3865">
        <v>99</v>
      </c>
      <c r="G3865">
        <v>99</v>
      </c>
      <c r="H3865">
        <v>99</v>
      </c>
      <c r="I3865">
        <v>99</v>
      </c>
      <c r="J3865">
        <v>999</v>
      </c>
      <c r="K3865">
        <v>99</v>
      </c>
      <c r="L3865">
        <v>99</v>
      </c>
      <c r="M3865">
        <v>99</v>
      </c>
      <c r="N3865">
        <v>99</v>
      </c>
      <c r="O3865">
        <v>14</v>
      </c>
      <c r="P3865">
        <v>4624</v>
      </c>
      <c r="R3865">
        <v>0</v>
      </c>
    </row>
    <row r="3866" spans="1:18" x14ac:dyDescent="0.5">
      <c r="A3866">
        <v>14</v>
      </c>
      <c r="B3866">
        <v>2027</v>
      </c>
      <c r="C3866">
        <v>2014</v>
      </c>
      <c r="D3866">
        <v>99</v>
      </c>
      <c r="E3866">
        <v>99</v>
      </c>
      <c r="F3866">
        <v>99</v>
      </c>
      <c r="G3866">
        <v>99</v>
      </c>
      <c r="H3866">
        <v>99</v>
      </c>
      <c r="I3866">
        <v>99</v>
      </c>
      <c r="J3866">
        <v>999</v>
      </c>
      <c r="K3866">
        <v>99</v>
      </c>
      <c r="L3866">
        <v>99</v>
      </c>
      <c r="M3866">
        <v>99</v>
      </c>
      <c r="N3866">
        <v>99</v>
      </c>
      <c r="O3866">
        <v>14</v>
      </c>
      <c r="P3866">
        <v>4624</v>
      </c>
      <c r="R3866">
        <v>0</v>
      </c>
    </row>
    <row r="3867" spans="1:18" x14ac:dyDescent="0.5">
      <c r="A3867">
        <v>14</v>
      </c>
      <c r="B3867">
        <v>2028</v>
      </c>
      <c r="C3867">
        <v>2015</v>
      </c>
      <c r="D3867">
        <v>99</v>
      </c>
      <c r="E3867">
        <v>99</v>
      </c>
      <c r="F3867">
        <v>99</v>
      </c>
      <c r="G3867">
        <v>99</v>
      </c>
      <c r="H3867">
        <v>99</v>
      </c>
      <c r="I3867">
        <v>99</v>
      </c>
      <c r="J3867">
        <v>999</v>
      </c>
      <c r="K3867">
        <v>99</v>
      </c>
      <c r="L3867">
        <v>99</v>
      </c>
      <c r="M3867">
        <v>99</v>
      </c>
      <c r="N3867">
        <v>99</v>
      </c>
      <c r="O3867">
        <v>14</v>
      </c>
      <c r="P3867">
        <v>4624</v>
      </c>
      <c r="R3867">
        <v>0</v>
      </c>
    </row>
    <row r="3868" spans="1:18" x14ac:dyDescent="0.5">
      <c r="A3868">
        <v>14</v>
      </c>
      <c r="B3868">
        <v>2029</v>
      </c>
      <c r="C3868">
        <v>2016</v>
      </c>
      <c r="D3868">
        <v>99</v>
      </c>
      <c r="E3868">
        <v>99</v>
      </c>
      <c r="F3868">
        <v>99</v>
      </c>
      <c r="G3868">
        <v>99</v>
      </c>
      <c r="H3868">
        <v>99</v>
      </c>
      <c r="I3868">
        <v>99</v>
      </c>
      <c r="J3868">
        <v>999</v>
      </c>
      <c r="K3868">
        <v>99</v>
      </c>
      <c r="L3868">
        <v>99</v>
      </c>
      <c r="M3868">
        <v>99</v>
      </c>
      <c r="N3868">
        <v>99</v>
      </c>
      <c r="O3868">
        <v>14</v>
      </c>
      <c r="P3868">
        <v>4624</v>
      </c>
      <c r="R3868">
        <v>0</v>
      </c>
    </row>
    <row r="3869" spans="1:18" x14ac:dyDescent="0.5">
      <c r="A3869">
        <v>14</v>
      </c>
      <c r="B3869">
        <v>2030</v>
      </c>
      <c r="C3869">
        <v>2017</v>
      </c>
      <c r="D3869">
        <v>99</v>
      </c>
      <c r="E3869">
        <v>99</v>
      </c>
      <c r="F3869">
        <v>99</v>
      </c>
      <c r="G3869">
        <v>99</v>
      </c>
      <c r="H3869">
        <v>99</v>
      </c>
      <c r="I3869">
        <v>99</v>
      </c>
      <c r="J3869">
        <v>999</v>
      </c>
      <c r="K3869">
        <v>99</v>
      </c>
      <c r="L3869">
        <v>99</v>
      </c>
      <c r="M3869">
        <v>99</v>
      </c>
      <c r="N3869">
        <v>99</v>
      </c>
      <c r="O3869">
        <v>14</v>
      </c>
      <c r="P3869">
        <v>4624</v>
      </c>
      <c r="R3869">
        <v>0</v>
      </c>
    </row>
    <row r="3870" spans="1:18" x14ac:dyDescent="0.5">
      <c r="A3870">
        <v>14</v>
      </c>
      <c r="B3870">
        <v>2031</v>
      </c>
      <c r="C3870">
        <v>2018</v>
      </c>
      <c r="D3870">
        <v>99</v>
      </c>
      <c r="E3870">
        <v>99</v>
      </c>
      <c r="F3870">
        <v>99</v>
      </c>
      <c r="G3870">
        <v>99</v>
      </c>
      <c r="H3870">
        <v>99</v>
      </c>
      <c r="I3870">
        <v>99</v>
      </c>
      <c r="J3870">
        <v>999</v>
      </c>
      <c r="K3870">
        <v>99</v>
      </c>
      <c r="L3870">
        <v>99</v>
      </c>
      <c r="M3870">
        <v>99</v>
      </c>
      <c r="N3870">
        <v>99</v>
      </c>
      <c r="O3870">
        <v>14</v>
      </c>
      <c r="P3870">
        <v>4624</v>
      </c>
      <c r="R3870">
        <v>0</v>
      </c>
    </row>
    <row r="3871" spans="1:18" x14ac:dyDescent="0.5">
      <c r="A3871">
        <v>14</v>
      </c>
      <c r="B3871">
        <v>2032</v>
      </c>
      <c r="C3871">
        <v>2019</v>
      </c>
      <c r="D3871">
        <v>99</v>
      </c>
      <c r="E3871">
        <v>99</v>
      </c>
      <c r="F3871">
        <v>99</v>
      </c>
      <c r="G3871">
        <v>99</v>
      </c>
      <c r="H3871">
        <v>99</v>
      </c>
      <c r="I3871">
        <v>99</v>
      </c>
      <c r="J3871">
        <v>999</v>
      </c>
      <c r="K3871">
        <v>99</v>
      </c>
      <c r="L3871">
        <v>99</v>
      </c>
      <c r="M3871">
        <v>99</v>
      </c>
      <c r="N3871">
        <v>99</v>
      </c>
      <c r="O3871">
        <v>14</v>
      </c>
      <c r="P3871">
        <v>4624</v>
      </c>
      <c r="R3871">
        <v>0</v>
      </c>
    </row>
    <row r="3872" spans="1:18" x14ac:dyDescent="0.5">
      <c r="A3872">
        <v>14</v>
      </c>
      <c r="B3872">
        <v>2033</v>
      </c>
      <c r="C3872">
        <v>2020</v>
      </c>
      <c r="D3872">
        <v>99</v>
      </c>
      <c r="E3872">
        <v>99</v>
      </c>
      <c r="F3872">
        <v>99</v>
      </c>
      <c r="G3872">
        <v>99</v>
      </c>
      <c r="H3872">
        <v>99</v>
      </c>
      <c r="I3872">
        <v>99</v>
      </c>
      <c r="J3872">
        <v>999</v>
      </c>
      <c r="K3872">
        <v>99</v>
      </c>
      <c r="L3872">
        <v>99</v>
      </c>
      <c r="M3872">
        <v>99</v>
      </c>
      <c r="N3872">
        <v>99</v>
      </c>
      <c r="O3872">
        <v>14</v>
      </c>
      <c r="P3872">
        <v>4624</v>
      </c>
      <c r="R3872">
        <v>0</v>
      </c>
    </row>
    <row r="3873" spans="1:18" x14ac:dyDescent="0.5">
      <c r="A3873">
        <v>14</v>
      </c>
      <c r="B3873">
        <v>2034</v>
      </c>
      <c r="C3873">
        <v>2021</v>
      </c>
      <c r="D3873">
        <v>99</v>
      </c>
      <c r="E3873">
        <v>99</v>
      </c>
      <c r="F3873">
        <v>99</v>
      </c>
      <c r="G3873">
        <v>99</v>
      </c>
      <c r="H3873">
        <v>99</v>
      </c>
      <c r="I3873">
        <v>99</v>
      </c>
      <c r="J3873">
        <v>999</v>
      </c>
      <c r="K3873">
        <v>99</v>
      </c>
      <c r="L3873">
        <v>99</v>
      </c>
      <c r="M3873">
        <v>99</v>
      </c>
      <c r="N3873">
        <v>99</v>
      </c>
      <c r="O3873">
        <v>14</v>
      </c>
      <c r="P3873">
        <v>4624</v>
      </c>
      <c r="R3873">
        <v>0</v>
      </c>
    </row>
    <row r="3874" spans="1:18" x14ac:dyDescent="0.5">
      <c r="A3874">
        <v>14</v>
      </c>
      <c r="B3874">
        <v>2035</v>
      </c>
      <c r="C3874">
        <v>2022</v>
      </c>
      <c r="D3874">
        <v>99</v>
      </c>
      <c r="E3874">
        <v>99</v>
      </c>
      <c r="F3874">
        <v>99</v>
      </c>
      <c r="G3874">
        <v>99</v>
      </c>
      <c r="H3874">
        <v>99</v>
      </c>
      <c r="I3874">
        <v>99</v>
      </c>
      <c r="J3874">
        <v>999</v>
      </c>
      <c r="K3874">
        <v>99</v>
      </c>
      <c r="L3874">
        <v>99</v>
      </c>
      <c r="M3874">
        <v>99</v>
      </c>
      <c r="N3874">
        <v>99</v>
      </c>
      <c r="O3874">
        <v>14</v>
      </c>
      <c r="P3874">
        <v>4624</v>
      </c>
      <c r="R3874">
        <v>0</v>
      </c>
    </row>
    <row r="3875" spans="1:18" x14ac:dyDescent="0.5">
      <c r="A3875">
        <v>14</v>
      </c>
      <c r="B3875">
        <v>2036</v>
      </c>
      <c r="C3875">
        <v>2012</v>
      </c>
      <c r="D3875">
        <v>99</v>
      </c>
      <c r="E3875">
        <v>99</v>
      </c>
      <c r="F3875">
        <v>99</v>
      </c>
      <c r="G3875">
        <v>99</v>
      </c>
      <c r="H3875">
        <v>99</v>
      </c>
      <c r="I3875">
        <v>99</v>
      </c>
      <c r="J3875">
        <v>999</v>
      </c>
      <c r="K3875">
        <v>99</v>
      </c>
      <c r="L3875">
        <v>99</v>
      </c>
      <c r="M3875">
        <v>99</v>
      </c>
      <c r="N3875">
        <v>99</v>
      </c>
      <c r="O3875">
        <v>14</v>
      </c>
      <c r="P3875">
        <v>4625</v>
      </c>
      <c r="R3875">
        <v>0</v>
      </c>
    </row>
    <row r="3876" spans="1:18" x14ac:dyDescent="0.5">
      <c r="A3876">
        <v>14</v>
      </c>
      <c r="B3876">
        <v>2037</v>
      </c>
      <c r="C3876">
        <v>2013</v>
      </c>
      <c r="D3876">
        <v>99</v>
      </c>
      <c r="E3876">
        <v>99</v>
      </c>
      <c r="F3876">
        <v>99</v>
      </c>
      <c r="G3876">
        <v>99</v>
      </c>
      <c r="H3876">
        <v>99</v>
      </c>
      <c r="I3876">
        <v>99</v>
      </c>
      <c r="J3876">
        <v>999</v>
      </c>
      <c r="K3876">
        <v>99</v>
      </c>
      <c r="L3876">
        <v>99</v>
      </c>
      <c r="M3876">
        <v>99</v>
      </c>
      <c r="N3876">
        <v>99</v>
      </c>
      <c r="O3876">
        <v>14</v>
      </c>
      <c r="P3876">
        <v>4625</v>
      </c>
      <c r="R3876">
        <v>0</v>
      </c>
    </row>
    <row r="3877" spans="1:18" x14ac:dyDescent="0.5">
      <c r="A3877">
        <v>14</v>
      </c>
      <c r="B3877">
        <v>2038</v>
      </c>
      <c r="C3877">
        <v>2014</v>
      </c>
      <c r="D3877">
        <v>99</v>
      </c>
      <c r="E3877">
        <v>99</v>
      </c>
      <c r="F3877">
        <v>99</v>
      </c>
      <c r="G3877">
        <v>99</v>
      </c>
      <c r="H3877">
        <v>99</v>
      </c>
      <c r="I3877">
        <v>99</v>
      </c>
      <c r="J3877">
        <v>999</v>
      </c>
      <c r="K3877">
        <v>99</v>
      </c>
      <c r="L3877">
        <v>99</v>
      </c>
      <c r="M3877">
        <v>99</v>
      </c>
      <c r="N3877">
        <v>99</v>
      </c>
      <c r="O3877">
        <v>14</v>
      </c>
      <c r="P3877">
        <v>4625</v>
      </c>
      <c r="R3877">
        <v>0</v>
      </c>
    </row>
    <row r="3878" spans="1:18" x14ac:dyDescent="0.5">
      <c r="A3878">
        <v>14</v>
      </c>
      <c r="B3878">
        <v>2039</v>
      </c>
      <c r="C3878">
        <v>2015</v>
      </c>
      <c r="D3878">
        <v>99</v>
      </c>
      <c r="E3878">
        <v>99</v>
      </c>
      <c r="F3878">
        <v>99</v>
      </c>
      <c r="G3878">
        <v>99</v>
      </c>
      <c r="H3878">
        <v>99</v>
      </c>
      <c r="I3878">
        <v>99</v>
      </c>
      <c r="J3878">
        <v>999</v>
      </c>
      <c r="K3878">
        <v>99</v>
      </c>
      <c r="L3878">
        <v>99</v>
      </c>
      <c r="M3878">
        <v>99</v>
      </c>
      <c r="N3878">
        <v>99</v>
      </c>
      <c r="O3878">
        <v>14</v>
      </c>
      <c r="P3878">
        <v>4625</v>
      </c>
      <c r="R3878">
        <v>0</v>
      </c>
    </row>
    <row r="3879" spans="1:18" x14ac:dyDescent="0.5">
      <c r="A3879">
        <v>14</v>
      </c>
      <c r="B3879">
        <v>2040</v>
      </c>
      <c r="C3879">
        <v>2016</v>
      </c>
      <c r="D3879">
        <v>99</v>
      </c>
      <c r="E3879">
        <v>99</v>
      </c>
      <c r="F3879">
        <v>99</v>
      </c>
      <c r="G3879">
        <v>99</v>
      </c>
      <c r="H3879">
        <v>99</v>
      </c>
      <c r="I3879">
        <v>99</v>
      </c>
      <c r="J3879">
        <v>999</v>
      </c>
      <c r="K3879">
        <v>99</v>
      </c>
      <c r="L3879">
        <v>99</v>
      </c>
      <c r="M3879">
        <v>99</v>
      </c>
      <c r="N3879">
        <v>99</v>
      </c>
      <c r="O3879">
        <v>14</v>
      </c>
      <c r="P3879">
        <v>4625</v>
      </c>
      <c r="R3879">
        <v>0</v>
      </c>
    </row>
    <row r="3880" spans="1:18" x14ac:dyDescent="0.5">
      <c r="A3880">
        <v>14</v>
      </c>
      <c r="B3880">
        <v>2041</v>
      </c>
      <c r="C3880">
        <v>2017</v>
      </c>
      <c r="D3880">
        <v>99</v>
      </c>
      <c r="E3880">
        <v>99</v>
      </c>
      <c r="F3880">
        <v>99</v>
      </c>
      <c r="G3880">
        <v>99</v>
      </c>
      <c r="H3880">
        <v>99</v>
      </c>
      <c r="I3880">
        <v>99</v>
      </c>
      <c r="J3880">
        <v>999</v>
      </c>
      <c r="K3880">
        <v>99</v>
      </c>
      <c r="L3880">
        <v>99</v>
      </c>
      <c r="M3880">
        <v>99</v>
      </c>
      <c r="N3880">
        <v>99</v>
      </c>
      <c r="O3880">
        <v>14</v>
      </c>
      <c r="P3880">
        <v>4625</v>
      </c>
      <c r="R3880">
        <v>0</v>
      </c>
    </row>
    <row r="3881" spans="1:18" x14ac:dyDescent="0.5">
      <c r="A3881">
        <v>14</v>
      </c>
      <c r="B3881">
        <v>2042</v>
      </c>
      <c r="C3881">
        <v>2018</v>
      </c>
      <c r="D3881">
        <v>99</v>
      </c>
      <c r="E3881">
        <v>99</v>
      </c>
      <c r="F3881">
        <v>99</v>
      </c>
      <c r="G3881">
        <v>99</v>
      </c>
      <c r="H3881">
        <v>99</v>
      </c>
      <c r="I3881">
        <v>99</v>
      </c>
      <c r="J3881">
        <v>999</v>
      </c>
      <c r="K3881">
        <v>99</v>
      </c>
      <c r="L3881">
        <v>99</v>
      </c>
      <c r="M3881">
        <v>99</v>
      </c>
      <c r="N3881">
        <v>99</v>
      </c>
      <c r="O3881">
        <v>14</v>
      </c>
      <c r="P3881">
        <v>4625</v>
      </c>
      <c r="R3881">
        <v>0</v>
      </c>
    </row>
    <row r="3882" spans="1:18" x14ac:dyDescent="0.5">
      <c r="A3882">
        <v>14</v>
      </c>
      <c r="B3882">
        <v>2043</v>
      </c>
      <c r="C3882">
        <v>2019</v>
      </c>
      <c r="D3882">
        <v>99</v>
      </c>
      <c r="E3882">
        <v>99</v>
      </c>
      <c r="F3882">
        <v>99</v>
      </c>
      <c r="G3882">
        <v>99</v>
      </c>
      <c r="H3882">
        <v>99</v>
      </c>
      <c r="I3882">
        <v>99</v>
      </c>
      <c r="J3882">
        <v>999</v>
      </c>
      <c r="K3882">
        <v>99</v>
      </c>
      <c r="L3882">
        <v>99</v>
      </c>
      <c r="M3882">
        <v>99</v>
      </c>
      <c r="N3882">
        <v>99</v>
      </c>
      <c r="O3882">
        <v>14</v>
      </c>
      <c r="P3882">
        <v>4625</v>
      </c>
      <c r="R3882">
        <v>0</v>
      </c>
    </row>
    <row r="3883" spans="1:18" x14ac:dyDescent="0.5">
      <c r="A3883">
        <v>14</v>
      </c>
      <c r="B3883">
        <v>2044</v>
      </c>
      <c r="C3883">
        <v>2020</v>
      </c>
      <c r="D3883">
        <v>99</v>
      </c>
      <c r="E3883">
        <v>99</v>
      </c>
      <c r="F3883">
        <v>99</v>
      </c>
      <c r="G3883">
        <v>99</v>
      </c>
      <c r="H3883">
        <v>99</v>
      </c>
      <c r="I3883">
        <v>99</v>
      </c>
      <c r="J3883">
        <v>999</v>
      </c>
      <c r="K3883">
        <v>99</v>
      </c>
      <c r="L3883">
        <v>99</v>
      </c>
      <c r="M3883">
        <v>99</v>
      </c>
      <c r="N3883">
        <v>99</v>
      </c>
      <c r="O3883">
        <v>14</v>
      </c>
      <c r="P3883">
        <v>4625</v>
      </c>
      <c r="R3883">
        <v>0</v>
      </c>
    </row>
    <row r="3884" spans="1:18" x14ac:dyDescent="0.5">
      <c r="A3884">
        <v>14</v>
      </c>
      <c r="B3884">
        <v>2045</v>
      </c>
      <c r="C3884">
        <v>2021</v>
      </c>
      <c r="D3884">
        <v>99</v>
      </c>
      <c r="E3884">
        <v>99</v>
      </c>
      <c r="F3884">
        <v>99</v>
      </c>
      <c r="G3884">
        <v>99</v>
      </c>
      <c r="H3884">
        <v>99</v>
      </c>
      <c r="I3884">
        <v>99</v>
      </c>
      <c r="J3884">
        <v>999</v>
      </c>
      <c r="K3884">
        <v>99</v>
      </c>
      <c r="L3884">
        <v>99</v>
      </c>
      <c r="M3884">
        <v>99</v>
      </c>
      <c r="N3884">
        <v>99</v>
      </c>
      <c r="O3884">
        <v>14</v>
      </c>
      <c r="P3884">
        <v>4625</v>
      </c>
      <c r="R3884">
        <v>0</v>
      </c>
    </row>
    <row r="3885" spans="1:18" x14ac:dyDescent="0.5">
      <c r="A3885">
        <v>14</v>
      </c>
      <c r="B3885">
        <v>2046</v>
      </c>
      <c r="C3885">
        <v>2022</v>
      </c>
      <c r="D3885">
        <v>99</v>
      </c>
      <c r="E3885">
        <v>99</v>
      </c>
      <c r="F3885">
        <v>99</v>
      </c>
      <c r="G3885">
        <v>99</v>
      </c>
      <c r="H3885">
        <v>99</v>
      </c>
      <c r="I3885">
        <v>99</v>
      </c>
      <c r="J3885">
        <v>999</v>
      </c>
      <c r="K3885">
        <v>99</v>
      </c>
      <c r="L3885">
        <v>99</v>
      </c>
      <c r="M3885">
        <v>99</v>
      </c>
      <c r="N3885">
        <v>99</v>
      </c>
      <c r="O3885">
        <v>14</v>
      </c>
      <c r="P3885">
        <v>4625</v>
      </c>
      <c r="R3885">
        <v>0</v>
      </c>
    </row>
    <row r="3886" spans="1:18" x14ac:dyDescent="0.5">
      <c r="A3886">
        <v>14</v>
      </c>
      <c r="B3886">
        <v>2047</v>
      </c>
      <c r="C3886">
        <v>2012</v>
      </c>
      <c r="D3886">
        <v>99</v>
      </c>
      <c r="E3886">
        <v>99</v>
      </c>
      <c r="F3886">
        <v>99</v>
      </c>
      <c r="G3886">
        <v>99</v>
      </c>
      <c r="H3886">
        <v>99</v>
      </c>
      <c r="I3886">
        <v>99</v>
      </c>
      <c r="J3886">
        <v>999</v>
      </c>
      <c r="K3886">
        <v>99</v>
      </c>
      <c r="L3886">
        <v>99</v>
      </c>
      <c r="M3886">
        <v>99</v>
      </c>
      <c r="N3886">
        <v>99</v>
      </c>
      <c r="O3886">
        <v>14</v>
      </c>
      <c r="P3886">
        <v>4626</v>
      </c>
      <c r="R3886">
        <v>0</v>
      </c>
    </row>
    <row r="3887" spans="1:18" x14ac:dyDescent="0.5">
      <c r="A3887">
        <v>14</v>
      </c>
      <c r="B3887">
        <v>2048</v>
      </c>
      <c r="C3887">
        <v>2013</v>
      </c>
      <c r="D3887">
        <v>99</v>
      </c>
      <c r="E3887">
        <v>99</v>
      </c>
      <c r="F3887">
        <v>99</v>
      </c>
      <c r="G3887">
        <v>99</v>
      </c>
      <c r="H3887">
        <v>99</v>
      </c>
      <c r="I3887">
        <v>99</v>
      </c>
      <c r="J3887">
        <v>999</v>
      </c>
      <c r="K3887">
        <v>99</v>
      </c>
      <c r="L3887">
        <v>99</v>
      </c>
      <c r="M3887">
        <v>99</v>
      </c>
      <c r="N3887">
        <v>99</v>
      </c>
      <c r="O3887">
        <v>14</v>
      </c>
      <c r="P3887">
        <v>4626</v>
      </c>
      <c r="R3887">
        <v>0</v>
      </c>
    </row>
    <row r="3888" spans="1:18" x14ac:dyDescent="0.5">
      <c r="A3888">
        <v>14</v>
      </c>
      <c r="B3888">
        <v>2049</v>
      </c>
      <c r="C3888">
        <v>2014</v>
      </c>
      <c r="D3888">
        <v>99</v>
      </c>
      <c r="E3888">
        <v>99</v>
      </c>
      <c r="F3888">
        <v>99</v>
      </c>
      <c r="G3888">
        <v>99</v>
      </c>
      <c r="H3888">
        <v>99</v>
      </c>
      <c r="I3888">
        <v>99</v>
      </c>
      <c r="J3888">
        <v>999</v>
      </c>
      <c r="K3888">
        <v>99</v>
      </c>
      <c r="L3888">
        <v>99</v>
      </c>
      <c r="M3888">
        <v>99</v>
      </c>
      <c r="N3888">
        <v>99</v>
      </c>
      <c r="O3888">
        <v>14</v>
      </c>
      <c r="P3888">
        <v>4626</v>
      </c>
      <c r="R3888">
        <v>0</v>
      </c>
    </row>
    <row r="3889" spans="1:18" x14ac:dyDescent="0.5">
      <c r="A3889">
        <v>14</v>
      </c>
      <c r="B3889">
        <v>2050</v>
      </c>
      <c r="C3889">
        <v>2015</v>
      </c>
      <c r="D3889">
        <v>99</v>
      </c>
      <c r="E3889">
        <v>99</v>
      </c>
      <c r="F3889">
        <v>99</v>
      </c>
      <c r="G3889">
        <v>99</v>
      </c>
      <c r="H3889">
        <v>99</v>
      </c>
      <c r="I3889">
        <v>99</v>
      </c>
      <c r="J3889">
        <v>999</v>
      </c>
      <c r="K3889">
        <v>99</v>
      </c>
      <c r="L3889">
        <v>99</v>
      </c>
      <c r="M3889">
        <v>99</v>
      </c>
      <c r="N3889">
        <v>99</v>
      </c>
      <c r="O3889">
        <v>14</v>
      </c>
      <c r="P3889">
        <v>4626</v>
      </c>
      <c r="R3889">
        <v>0</v>
      </c>
    </row>
    <row r="3890" spans="1:18" x14ac:dyDescent="0.5">
      <c r="A3890">
        <v>14</v>
      </c>
      <c r="B3890">
        <v>2051</v>
      </c>
      <c r="C3890">
        <v>2016</v>
      </c>
      <c r="D3890">
        <v>99</v>
      </c>
      <c r="E3890">
        <v>99</v>
      </c>
      <c r="F3890">
        <v>99</v>
      </c>
      <c r="G3890">
        <v>99</v>
      </c>
      <c r="H3890">
        <v>99</v>
      </c>
      <c r="I3890">
        <v>99</v>
      </c>
      <c r="J3890">
        <v>999</v>
      </c>
      <c r="K3890">
        <v>99</v>
      </c>
      <c r="L3890">
        <v>99</v>
      </c>
      <c r="M3890">
        <v>99</v>
      </c>
      <c r="N3890">
        <v>99</v>
      </c>
      <c r="O3890">
        <v>14</v>
      </c>
      <c r="P3890">
        <v>4626</v>
      </c>
      <c r="R3890">
        <v>0</v>
      </c>
    </row>
    <row r="3891" spans="1:18" x14ac:dyDescent="0.5">
      <c r="A3891">
        <v>14</v>
      </c>
      <c r="B3891">
        <v>2052</v>
      </c>
      <c r="C3891">
        <v>2017</v>
      </c>
      <c r="D3891">
        <v>99</v>
      </c>
      <c r="E3891">
        <v>99</v>
      </c>
      <c r="F3891">
        <v>99</v>
      </c>
      <c r="G3891">
        <v>99</v>
      </c>
      <c r="H3891">
        <v>99</v>
      </c>
      <c r="I3891">
        <v>99</v>
      </c>
      <c r="J3891">
        <v>999</v>
      </c>
      <c r="K3891">
        <v>99</v>
      </c>
      <c r="L3891">
        <v>99</v>
      </c>
      <c r="M3891">
        <v>99</v>
      </c>
      <c r="N3891">
        <v>99</v>
      </c>
      <c r="O3891">
        <v>14</v>
      </c>
      <c r="P3891">
        <v>4626</v>
      </c>
      <c r="R3891">
        <v>0</v>
      </c>
    </row>
    <row r="3892" spans="1:18" x14ac:dyDescent="0.5">
      <c r="A3892">
        <v>14</v>
      </c>
      <c r="B3892">
        <v>2053</v>
      </c>
      <c r="C3892">
        <v>2018</v>
      </c>
      <c r="D3892">
        <v>99</v>
      </c>
      <c r="E3892">
        <v>99</v>
      </c>
      <c r="F3892">
        <v>99</v>
      </c>
      <c r="G3892">
        <v>99</v>
      </c>
      <c r="H3892">
        <v>99</v>
      </c>
      <c r="I3892">
        <v>99</v>
      </c>
      <c r="J3892">
        <v>999</v>
      </c>
      <c r="K3892">
        <v>99</v>
      </c>
      <c r="L3892">
        <v>99</v>
      </c>
      <c r="M3892">
        <v>99</v>
      </c>
      <c r="N3892">
        <v>99</v>
      </c>
      <c r="O3892">
        <v>14</v>
      </c>
      <c r="P3892">
        <v>4626</v>
      </c>
      <c r="R3892">
        <v>0</v>
      </c>
    </row>
    <row r="3893" spans="1:18" x14ac:dyDescent="0.5">
      <c r="A3893">
        <v>14</v>
      </c>
      <c r="B3893">
        <v>2054</v>
      </c>
      <c r="C3893">
        <v>2019</v>
      </c>
      <c r="D3893">
        <v>99</v>
      </c>
      <c r="E3893">
        <v>99</v>
      </c>
      <c r="F3893">
        <v>99</v>
      </c>
      <c r="G3893">
        <v>99</v>
      </c>
      <c r="H3893">
        <v>99</v>
      </c>
      <c r="I3893">
        <v>99</v>
      </c>
      <c r="J3893">
        <v>999</v>
      </c>
      <c r="K3893">
        <v>99</v>
      </c>
      <c r="L3893">
        <v>99</v>
      </c>
      <c r="M3893">
        <v>99</v>
      </c>
      <c r="N3893">
        <v>99</v>
      </c>
      <c r="O3893">
        <v>14</v>
      </c>
      <c r="P3893">
        <v>4626</v>
      </c>
      <c r="R3893">
        <v>0</v>
      </c>
    </row>
    <row r="3894" spans="1:18" x14ac:dyDescent="0.5">
      <c r="A3894">
        <v>14</v>
      </c>
      <c r="B3894">
        <v>2055</v>
      </c>
      <c r="C3894">
        <v>2020</v>
      </c>
      <c r="D3894">
        <v>99</v>
      </c>
      <c r="E3894">
        <v>99</v>
      </c>
      <c r="F3894">
        <v>99</v>
      </c>
      <c r="G3894">
        <v>99</v>
      </c>
      <c r="H3894">
        <v>99</v>
      </c>
      <c r="I3894">
        <v>99</v>
      </c>
      <c r="J3894">
        <v>999</v>
      </c>
      <c r="K3894">
        <v>99</v>
      </c>
      <c r="L3894">
        <v>99</v>
      </c>
      <c r="M3894">
        <v>99</v>
      </c>
      <c r="N3894">
        <v>99</v>
      </c>
      <c r="O3894">
        <v>14</v>
      </c>
      <c r="P3894">
        <v>4626</v>
      </c>
      <c r="R3894">
        <v>0</v>
      </c>
    </row>
    <row r="3895" spans="1:18" x14ac:dyDescent="0.5">
      <c r="A3895">
        <v>14</v>
      </c>
      <c r="B3895">
        <v>2056</v>
      </c>
      <c r="C3895">
        <v>2021</v>
      </c>
      <c r="D3895">
        <v>99</v>
      </c>
      <c r="E3895">
        <v>99</v>
      </c>
      <c r="F3895">
        <v>99</v>
      </c>
      <c r="G3895">
        <v>99</v>
      </c>
      <c r="H3895">
        <v>99</v>
      </c>
      <c r="I3895">
        <v>99</v>
      </c>
      <c r="J3895">
        <v>999</v>
      </c>
      <c r="K3895">
        <v>99</v>
      </c>
      <c r="L3895">
        <v>99</v>
      </c>
      <c r="M3895">
        <v>99</v>
      </c>
      <c r="N3895">
        <v>99</v>
      </c>
      <c r="O3895">
        <v>14</v>
      </c>
      <c r="P3895">
        <v>4626</v>
      </c>
      <c r="R3895">
        <v>0</v>
      </c>
    </row>
    <row r="3896" spans="1:18" x14ac:dyDescent="0.5">
      <c r="A3896">
        <v>14</v>
      </c>
      <c r="B3896">
        <v>2057</v>
      </c>
      <c r="C3896">
        <v>2022</v>
      </c>
      <c r="D3896">
        <v>99</v>
      </c>
      <c r="E3896">
        <v>99</v>
      </c>
      <c r="F3896">
        <v>99</v>
      </c>
      <c r="G3896">
        <v>99</v>
      </c>
      <c r="H3896">
        <v>99</v>
      </c>
      <c r="I3896">
        <v>99</v>
      </c>
      <c r="J3896">
        <v>999</v>
      </c>
      <c r="K3896">
        <v>99</v>
      </c>
      <c r="L3896">
        <v>99</v>
      </c>
      <c r="M3896">
        <v>99</v>
      </c>
      <c r="N3896">
        <v>99</v>
      </c>
      <c r="O3896">
        <v>14</v>
      </c>
      <c r="P3896">
        <v>4626</v>
      </c>
      <c r="R3896">
        <v>0</v>
      </c>
    </row>
    <row r="3897" spans="1:18" x14ac:dyDescent="0.5">
      <c r="A3897">
        <v>14</v>
      </c>
      <c r="B3897">
        <v>2058</v>
      </c>
      <c r="C3897">
        <v>2012</v>
      </c>
      <c r="D3897">
        <v>99</v>
      </c>
      <c r="E3897">
        <v>99</v>
      </c>
      <c r="F3897">
        <v>99</v>
      </c>
      <c r="G3897">
        <v>99</v>
      </c>
      <c r="H3897">
        <v>99</v>
      </c>
      <c r="I3897">
        <v>99</v>
      </c>
      <c r="J3897">
        <v>999</v>
      </c>
      <c r="K3897">
        <v>99</v>
      </c>
      <c r="L3897">
        <v>99</v>
      </c>
      <c r="M3897">
        <v>99</v>
      </c>
      <c r="N3897">
        <v>99</v>
      </c>
      <c r="O3897">
        <v>14</v>
      </c>
      <c r="P3897">
        <v>4627</v>
      </c>
      <c r="R3897">
        <v>0</v>
      </c>
    </row>
    <row r="3898" spans="1:18" x14ac:dyDescent="0.5">
      <c r="A3898">
        <v>14</v>
      </c>
      <c r="B3898">
        <v>2059</v>
      </c>
      <c r="C3898">
        <v>2013</v>
      </c>
      <c r="D3898">
        <v>99</v>
      </c>
      <c r="E3898">
        <v>99</v>
      </c>
      <c r="F3898">
        <v>99</v>
      </c>
      <c r="G3898">
        <v>99</v>
      </c>
      <c r="H3898">
        <v>99</v>
      </c>
      <c r="I3898">
        <v>99</v>
      </c>
      <c r="J3898">
        <v>999</v>
      </c>
      <c r="K3898">
        <v>99</v>
      </c>
      <c r="L3898">
        <v>99</v>
      </c>
      <c r="M3898">
        <v>99</v>
      </c>
      <c r="N3898">
        <v>99</v>
      </c>
      <c r="O3898">
        <v>14</v>
      </c>
      <c r="P3898">
        <v>4627</v>
      </c>
      <c r="R3898">
        <v>0</v>
      </c>
    </row>
    <row r="3899" spans="1:18" x14ac:dyDescent="0.5">
      <c r="A3899">
        <v>14</v>
      </c>
      <c r="B3899">
        <v>2060</v>
      </c>
      <c r="C3899">
        <v>2014</v>
      </c>
      <c r="D3899">
        <v>99</v>
      </c>
      <c r="E3899">
        <v>99</v>
      </c>
      <c r="F3899">
        <v>99</v>
      </c>
      <c r="G3899">
        <v>99</v>
      </c>
      <c r="H3899">
        <v>99</v>
      </c>
      <c r="I3899">
        <v>99</v>
      </c>
      <c r="J3899">
        <v>999</v>
      </c>
      <c r="K3899">
        <v>99</v>
      </c>
      <c r="L3899">
        <v>99</v>
      </c>
      <c r="M3899">
        <v>99</v>
      </c>
      <c r="N3899">
        <v>99</v>
      </c>
      <c r="O3899">
        <v>14</v>
      </c>
      <c r="P3899">
        <v>4627</v>
      </c>
      <c r="R3899">
        <v>0</v>
      </c>
    </row>
    <row r="3900" spans="1:18" x14ac:dyDescent="0.5">
      <c r="A3900">
        <v>14</v>
      </c>
      <c r="B3900">
        <v>2061</v>
      </c>
      <c r="C3900">
        <v>2015</v>
      </c>
      <c r="D3900">
        <v>99</v>
      </c>
      <c r="E3900">
        <v>99</v>
      </c>
      <c r="F3900">
        <v>99</v>
      </c>
      <c r="G3900">
        <v>99</v>
      </c>
      <c r="H3900">
        <v>99</v>
      </c>
      <c r="I3900">
        <v>99</v>
      </c>
      <c r="J3900">
        <v>999</v>
      </c>
      <c r="K3900">
        <v>99</v>
      </c>
      <c r="L3900">
        <v>99</v>
      </c>
      <c r="M3900">
        <v>99</v>
      </c>
      <c r="N3900">
        <v>99</v>
      </c>
      <c r="O3900">
        <v>14</v>
      </c>
      <c r="P3900">
        <v>4627</v>
      </c>
      <c r="R3900">
        <v>0</v>
      </c>
    </row>
    <row r="3901" spans="1:18" x14ac:dyDescent="0.5">
      <c r="A3901">
        <v>14</v>
      </c>
      <c r="B3901">
        <v>2062</v>
      </c>
      <c r="C3901">
        <v>2016</v>
      </c>
      <c r="D3901">
        <v>99</v>
      </c>
      <c r="E3901">
        <v>99</v>
      </c>
      <c r="F3901">
        <v>99</v>
      </c>
      <c r="G3901">
        <v>99</v>
      </c>
      <c r="H3901">
        <v>99</v>
      </c>
      <c r="I3901">
        <v>99</v>
      </c>
      <c r="J3901">
        <v>999</v>
      </c>
      <c r="K3901">
        <v>99</v>
      </c>
      <c r="L3901">
        <v>99</v>
      </c>
      <c r="M3901">
        <v>99</v>
      </c>
      <c r="N3901">
        <v>99</v>
      </c>
      <c r="O3901">
        <v>14</v>
      </c>
      <c r="P3901">
        <v>4627</v>
      </c>
      <c r="R3901">
        <v>0</v>
      </c>
    </row>
    <row r="3902" spans="1:18" x14ac:dyDescent="0.5">
      <c r="A3902">
        <v>14</v>
      </c>
      <c r="B3902">
        <v>2063</v>
      </c>
      <c r="C3902">
        <v>2017</v>
      </c>
      <c r="D3902">
        <v>99</v>
      </c>
      <c r="E3902">
        <v>99</v>
      </c>
      <c r="F3902">
        <v>99</v>
      </c>
      <c r="G3902">
        <v>99</v>
      </c>
      <c r="H3902">
        <v>99</v>
      </c>
      <c r="I3902">
        <v>99</v>
      </c>
      <c r="J3902">
        <v>999</v>
      </c>
      <c r="K3902">
        <v>99</v>
      </c>
      <c r="L3902">
        <v>99</v>
      </c>
      <c r="M3902">
        <v>99</v>
      </c>
      <c r="N3902">
        <v>99</v>
      </c>
      <c r="O3902">
        <v>14</v>
      </c>
      <c r="P3902">
        <v>4627</v>
      </c>
      <c r="R3902">
        <v>0</v>
      </c>
    </row>
    <row r="3903" spans="1:18" x14ac:dyDescent="0.5">
      <c r="A3903">
        <v>14</v>
      </c>
      <c r="B3903">
        <v>2064</v>
      </c>
      <c r="C3903">
        <v>2018</v>
      </c>
      <c r="D3903">
        <v>99</v>
      </c>
      <c r="E3903">
        <v>99</v>
      </c>
      <c r="F3903">
        <v>99</v>
      </c>
      <c r="G3903">
        <v>99</v>
      </c>
      <c r="H3903">
        <v>99</v>
      </c>
      <c r="I3903">
        <v>99</v>
      </c>
      <c r="J3903">
        <v>999</v>
      </c>
      <c r="K3903">
        <v>99</v>
      </c>
      <c r="L3903">
        <v>99</v>
      </c>
      <c r="M3903">
        <v>99</v>
      </c>
      <c r="N3903">
        <v>99</v>
      </c>
      <c r="O3903">
        <v>14</v>
      </c>
      <c r="P3903">
        <v>4627</v>
      </c>
      <c r="R3903">
        <v>0</v>
      </c>
    </row>
    <row r="3904" spans="1:18" x14ac:dyDescent="0.5">
      <c r="A3904">
        <v>14</v>
      </c>
      <c r="B3904">
        <v>2065</v>
      </c>
      <c r="C3904">
        <v>2019</v>
      </c>
      <c r="D3904">
        <v>99</v>
      </c>
      <c r="E3904">
        <v>99</v>
      </c>
      <c r="F3904">
        <v>99</v>
      </c>
      <c r="G3904">
        <v>99</v>
      </c>
      <c r="H3904">
        <v>99</v>
      </c>
      <c r="I3904">
        <v>99</v>
      </c>
      <c r="J3904">
        <v>999</v>
      </c>
      <c r="K3904">
        <v>99</v>
      </c>
      <c r="L3904">
        <v>99</v>
      </c>
      <c r="M3904">
        <v>99</v>
      </c>
      <c r="N3904">
        <v>99</v>
      </c>
      <c r="O3904">
        <v>14</v>
      </c>
      <c r="P3904">
        <v>4627</v>
      </c>
      <c r="R3904">
        <v>0</v>
      </c>
    </row>
    <row r="3905" spans="1:18" x14ac:dyDescent="0.5">
      <c r="A3905">
        <v>14</v>
      </c>
      <c r="B3905">
        <v>2066</v>
      </c>
      <c r="C3905">
        <v>2020</v>
      </c>
      <c r="D3905">
        <v>99</v>
      </c>
      <c r="E3905">
        <v>99</v>
      </c>
      <c r="F3905">
        <v>99</v>
      </c>
      <c r="G3905">
        <v>99</v>
      </c>
      <c r="H3905">
        <v>99</v>
      </c>
      <c r="I3905">
        <v>99</v>
      </c>
      <c r="J3905">
        <v>999</v>
      </c>
      <c r="K3905">
        <v>99</v>
      </c>
      <c r="L3905">
        <v>99</v>
      </c>
      <c r="M3905">
        <v>99</v>
      </c>
      <c r="N3905">
        <v>99</v>
      </c>
      <c r="O3905">
        <v>14</v>
      </c>
      <c r="P3905">
        <v>4627</v>
      </c>
      <c r="R3905">
        <v>0</v>
      </c>
    </row>
    <row r="3906" spans="1:18" x14ac:dyDescent="0.5">
      <c r="A3906">
        <v>14</v>
      </c>
      <c r="B3906">
        <v>2067</v>
      </c>
      <c r="C3906">
        <v>2021</v>
      </c>
      <c r="D3906">
        <v>99</v>
      </c>
      <c r="E3906">
        <v>99</v>
      </c>
      <c r="F3906">
        <v>99</v>
      </c>
      <c r="G3906">
        <v>99</v>
      </c>
      <c r="H3906">
        <v>99</v>
      </c>
      <c r="I3906">
        <v>99</v>
      </c>
      <c r="J3906">
        <v>999</v>
      </c>
      <c r="K3906">
        <v>99</v>
      </c>
      <c r="L3906">
        <v>99</v>
      </c>
      <c r="M3906">
        <v>99</v>
      </c>
      <c r="N3906">
        <v>99</v>
      </c>
      <c r="O3906">
        <v>14</v>
      </c>
      <c r="P3906">
        <v>4627</v>
      </c>
      <c r="R3906">
        <v>0</v>
      </c>
    </row>
    <row r="3907" spans="1:18" x14ac:dyDescent="0.5">
      <c r="A3907">
        <v>14</v>
      </c>
      <c r="B3907">
        <v>2068</v>
      </c>
      <c r="C3907">
        <v>2022</v>
      </c>
      <c r="D3907">
        <v>99</v>
      </c>
      <c r="E3907">
        <v>99</v>
      </c>
      <c r="F3907">
        <v>99</v>
      </c>
      <c r="G3907">
        <v>99</v>
      </c>
      <c r="H3907">
        <v>99</v>
      </c>
      <c r="I3907">
        <v>99</v>
      </c>
      <c r="J3907">
        <v>999</v>
      </c>
      <c r="K3907">
        <v>99</v>
      </c>
      <c r="L3907">
        <v>99</v>
      </c>
      <c r="M3907">
        <v>99</v>
      </c>
      <c r="N3907">
        <v>99</v>
      </c>
      <c r="O3907">
        <v>14</v>
      </c>
      <c r="P3907">
        <v>4627</v>
      </c>
      <c r="R3907">
        <v>0</v>
      </c>
    </row>
    <row r="3908" spans="1:18" x14ac:dyDescent="0.5">
      <c r="A3908">
        <v>14</v>
      </c>
      <c r="B3908">
        <v>2069</v>
      </c>
      <c r="C3908">
        <v>2012</v>
      </c>
      <c r="D3908">
        <v>99</v>
      </c>
      <c r="E3908">
        <v>99</v>
      </c>
      <c r="F3908">
        <v>99</v>
      </c>
      <c r="G3908">
        <v>99</v>
      </c>
      <c r="H3908">
        <v>99</v>
      </c>
      <c r="I3908">
        <v>99</v>
      </c>
      <c r="J3908">
        <v>999</v>
      </c>
      <c r="K3908">
        <v>99</v>
      </c>
      <c r="L3908">
        <v>99</v>
      </c>
      <c r="M3908">
        <v>99</v>
      </c>
      <c r="N3908">
        <v>99</v>
      </c>
      <c r="O3908">
        <v>14</v>
      </c>
      <c r="P3908">
        <v>4628</v>
      </c>
      <c r="R3908">
        <v>0</v>
      </c>
    </row>
    <row r="3909" spans="1:18" x14ac:dyDescent="0.5">
      <c r="A3909">
        <v>14</v>
      </c>
      <c r="B3909">
        <v>2070</v>
      </c>
      <c r="C3909">
        <v>2013</v>
      </c>
      <c r="D3909">
        <v>99</v>
      </c>
      <c r="E3909">
        <v>99</v>
      </c>
      <c r="F3909">
        <v>99</v>
      </c>
      <c r="G3909">
        <v>99</v>
      </c>
      <c r="H3909">
        <v>99</v>
      </c>
      <c r="I3909">
        <v>99</v>
      </c>
      <c r="J3909">
        <v>999</v>
      </c>
      <c r="K3909">
        <v>99</v>
      </c>
      <c r="L3909">
        <v>99</v>
      </c>
      <c r="M3909">
        <v>99</v>
      </c>
      <c r="N3909">
        <v>99</v>
      </c>
      <c r="O3909">
        <v>14</v>
      </c>
      <c r="P3909">
        <v>4628</v>
      </c>
      <c r="R3909">
        <v>0</v>
      </c>
    </row>
    <row r="3910" spans="1:18" x14ac:dyDescent="0.5">
      <c r="A3910">
        <v>14</v>
      </c>
      <c r="B3910">
        <v>2071</v>
      </c>
      <c r="C3910">
        <v>2014</v>
      </c>
      <c r="D3910">
        <v>99</v>
      </c>
      <c r="E3910">
        <v>99</v>
      </c>
      <c r="F3910">
        <v>99</v>
      </c>
      <c r="G3910">
        <v>99</v>
      </c>
      <c r="H3910">
        <v>99</v>
      </c>
      <c r="I3910">
        <v>99</v>
      </c>
      <c r="J3910">
        <v>999</v>
      </c>
      <c r="K3910">
        <v>99</v>
      </c>
      <c r="L3910">
        <v>99</v>
      </c>
      <c r="M3910">
        <v>99</v>
      </c>
      <c r="N3910">
        <v>99</v>
      </c>
      <c r="O3910">
        <v>14</v>
      </c>
      <c r="P3910">
        <v>4628</v>
      </c>
      <c r="R3910">
        <v>0</v>
      </c>
    </row>
    <row r="3911" spans="1:18" x14ac:dyDescent="0.5">
      <c r="A3911">
        <v>14</v>
      </c>
      <c r="B3911">
        <v>2072</v>
      </c>
      <c r="C3911">
        <v>2015</v>
      </c>
      <c r="D3911">
        <v>99</v>
      </c>
      <c r="E3911">
        <v>99</v>
      </c>
      <c r="F3911">
        <v>99</v>
      </c>
      <c r="G3911">
        <v>99</v>
      </c>
      <c r="H3911">
        <v>99</v>
      </c>
      <c r="I3911">
        <v>99</v>
      </c>
      <c r="J3911">
        <v>999</v>
      </c>
      <c r="K3911">
        <v>99</v>
      </c>
      <c r="L3911">
        <v>99</v>
      </c>
      <c r="M3911">
        <v>99</v>
      </c>
      <c r="N3911">
        <v>99</v>
      </c>
      <c r="O3911">
        <v>14</v>
      </c>
      <c r="P3911">
        <v>4628</v>
      </c>
      <c r="R3911">
        <v>0</v>
      </c>
    </row>
    <row r="3912" spans="1:18" x14ac:dyDescent="0.5">
      <c r="A3912">
        <v>14</v>
      </c>
      <c r="B3912">
        <v>2073</v>
      </c>
      <c r="C3912">
        <v>2016</v>
      </c>
      <c r="D3912">
        <v>99</v>
      </c>
      <c r="E3912">
        <v>99</v>
      </c>
      <c r="F3912">
        <v>99</v>
      </c>
      <c r="G3912">
        <v>99</v>
      </c>
      <c r="H3912">
        <v>99</v>
      </c>
      <c r="I3912">
        <v>99</v>
      </c>
      <c r="J3912">
        <v>999</v>
      </c>
      <c r="K3912">
        <v>99</v>
      </c>
      <c r="L3912">
        <v>99</v>
      </c>
      <c r="M3912">
        <v>99</v>
      </c>
      <c r="N3912">
        <v>99</v>
      </c>
      <c r="O3912">
        <v>14</v>
      </c>
      <c r="P3912">
        <v>4628</v>
      </c>
      <c r="R3912">
        <v>0</v>
      </c>
    </row>
    <row r="3913" spans="1:18" x14ac:dyDescent="0.5">
      <c r="A3913">
        <v>14</v>
      </c>
      <c r="B3913">
        <v>2074</v>
      </c>
      <c r="C3913">
        <v>2017</v>
      </c>
      <c r="D3913">
        <v>99</v>
      </c>
      <c r="E3913">
        <v>99</v>
      </c>
      <c r="F3913">
        <v>99</v>
      </c>
      <c r="G3913">
        <v>99</v>
      </c>
      <c r="H3913">
        <v>99</v>
      </c>
      <c r="I3913">
        <v>99</v>
      </c>
      <c r="J3913">
        <v>999</v>
      </c>
      <c r="K3913">
        <v>99</v>
      </c>
      <c r="L3913">
        <v>99</v>
      </c>
      <c r="M3913">
        <v>99</v>
      </c>
      <c r="N3913">
        <v>99</v>
      </c>
      <c r="O3913">
        <v>14</v>
      </c>
      <c r="P3913">
        <v>4628</v>
      </c>
      <c r="R3913">
        <v>0</v>
      </c>
    </row>
    <row r="3914" spans="1:18" x14ac:dyDescent="0.5">
      <c r="A3914">
        <v>14</v>
      </c>
      <c r="B3914">
        <v>2075</v>
      </c>
      <c r="C3914">
        <v>2018</v>
      </c>
      <c r="D3914">
        <v>99</v>
      </c>
      <c r="E3914">
        <v>99</v>
      </c>
      <c r="F3914">
        <v>99</v>
      </c>
      <c r="G3914">
        <v>99</v>
      </c>
      <c r="H3914">
        <v>99</v>
      </c>
      <c r="I3914">
        <v>99</v>
      </c>
      <c r="J3914">
        <v>999</v>
      </c>
      <c r="K3914">
        <v>99</v>
      </c>
      <c r="L3914">
        <v>99</v>
      </c>
      <c r="M3914">
        <v>99</v>
      </c>
      <c r="N3914">
        <v>99</v>
      </c>
      <c r="O3914">
        <v>14</v>
      </c>
      <c r="P3914">
        <v>4628</v>
      </c>
      <c r="R3914">
        <v>0</v>
      </c>
    </row>
    <row r="3915" spans="1:18" x14ac:dyDescent="0.5">
      <c r="A3915">
        <v>14</v>
      </c>
      <c r="B3915">
        <v>2076</v>
      </c>
      <c r="C3915">
        <v>2019</v>
      </c>
      <c r="D3915">
        <v>99</v>
      </c>
      <c r="E3915">
        <v>99</v>
      </c>
      <c r="F3915">
        <v>99</v>
      </c>
      <c r="G3915">
        <v>99</v>
      </c>
      <c r="H3915">
        <v>99</v>
      </c>
      <c r="I3915">
        <v>99</v>
      </c>
      <c r="J3915">
        <v>999</v>
      </c>
      <c r="K3915">
        <v>99</v>
      </c>
      <c r="L3915">
        <v>99</v>
      </c>
      <c r="M3915">
        <v>99</v>
      </c>
      <c r="N3915">
        <v>99</v>
      </c>
      <c r="O3915">
        <v>14</v>
      </c>
      <c r="P3915">
        <v>4628</v>
      </c>
      <c r="R3915">
        <v>0</v>
      </c>
    </row>
    <row r="3916" spans="1:18" x14ac:dyDescent="0.5">
      <c r="A3916">
        <v>14</v>
      </c>
      <c r="B3916">
        <v>2077</v>
      </c>
      <c r="C3916">
        <v>2020</v>
      </c>
      <c r="D3916">
        <v>99</v>
      </c>
      <c r="E3916">
        <v>99</v>
      </c>
      <c r="F3916">
        <v>99</v>
      </c>
      <c r="G3916">
        <v>99</v>
      </c>
      <c r="H3916">
        <v>99</v>
      </c>
      <c r="I3916">
        <v>99</v>
      </c>
      <c r="J3916">
        <v>999</v>
      </c>
      <c r="K3916">
        <v>99</v>
      </c>
      <c r="L3916">
        <v>99</v>
      </c>
      <c r="M3916">
        <v>99</v>
      </c>
      <c r="N3916">
        <v>99</v>
      </c>
      <c r="O3916">
        <v>14</v>
      </c>
      <c r="P3916">
        <v>4628</v>
      </c>
      <c r="R3916">
        <v>0</v>
      </c>
    </row>
    <row r="3917" spans="1:18" x14ac:dyDescent="0.5">
      <c r="A3917">
        <v>14</v>
      </c>
      <c r="B3917">
        <v>2078</v>
      </c>
      <c r="C3917">
        <v>2021</v>
      </c>
      <c r="D3917">
        <v>99</v>
      </c>
      <c r="E3917">
        <v>99</v>
      </c>
      <c r="F3917">
        <v>99</v>
      </c>
      <c r="G3917">
        <v>99</v>
      </c>
      <c r="H3917">
        <v>99</v>
      </c>
      <c r="I3917">
        <v>99</v>
      </c>
      <c r="J3917">
        <v>999</v>
      </c>
      <c r="K3917">
        <v>99</v>
      </c>
      <c r="L3917">
        <v>99</v>
      </c>
      <c r="M3917">
        <v>99</v>
      </c>
      <c r="N3917">
        <v>99</v>
      </c>
      <c r="O3917">
        <v>14</v>
      </c>
      <c r="P3917">
        <v>4628</v>
      </c>
      <c r="R3917">
        <v>0</v>
      </c>
    </row>
    <row r="3918" spans="1:18" x14ac:dyDescent="0.5">
      <c r="A3918">
        <v>14</v>
      </c>
      <c r="B3918">
        <v>2079</v>
      </c>
      <c r="C3918">
        <v>2022</v>
      </c>
      <c r="D3918">
        <v>99</v>
      </c>
      <c r="E3918">
        <v>99</v>
      </c>
      <c r="F3918">
        <v>99</v>
      </c>
      <c r="G3918">
        <v>99</v>
      </c>
      <c r="H3918">
        <v>99</v>
      </c>
      <c r="I3918">
        <v>99</v>
      </c>
      <c r="J3918">
        <v>999</v>
      </c>
      <c r="K3918">
        <v>99</v>
      </c>
      <c r="L3918">
        <v>99</v>
      </c>
      <c r="M3918">
        <v>99</v>
      </c>
      <c r="N3918">
        <v>99</v>
      </c>
      <c r="O3918">
        <v>14</v>
      </c>
      <c r="P3918">
        <v>4628</v>
      </c>
      <c r="R3918">
        <v>0</v>
      </c>
    </row>
    <row r="3919" spans="1:18" x14ac:dyDescent="0.5">
      <c r="A3919">
        <v>14</v>
      </c>
      <c r="B3919">
        <v>2080</v>
      </c>
      <c r="C3919">
        <v>2012</v>
      </c>
      <c r="D3919">
        <v>99</v>
      </c>
      <c r="E3919">
        <v>99</v>
      </c>
      <c r="F3919">
        <v>99</v>
      </c>
      <c r="G3919">
        <v>99</v>
      </c>
      <c r="H3919">
        <v>99</v>
      </c>
      <c r="I3919">
        <v>99</v>
      </c>
      <c r="J3919">
        <v>999</v>
      </c>
      <c r="K3919">
        <v>99</v>
      </c>
      <c r="L3919">
        <v>99</v>
      </c>
      <c r="M3919">
        <v>99</v>
      </c>
      <c r="N3919">
        <v>99</v>
      </c>
      <c r="O3919">
        <v>14</v>
      </c>
      <c r="P3919">
        <v>4629</v>
      </c>
      <c r="R3919">
        <v>0</v>
      </c>
    </row>
    <row r="3920" spans="1:18" x14ac:dyDescent="0.5">
      <c r="A3920">
        <v>14</v>
      </c>
      <c r="B3920">
        <v>2081</v>
      </c>
      <c r="C3920">
        <v>2013</v>
      </c>
      <c r="D3920">
        <v>99</v>
      </c>
      <c r="E3920">
        <v>99</v>
      </c>
      <c r="F3920">
        <v>99</v>
      </c>
      <c r="G3920">
        <v>99</v>
      </c>
      <c r="H3920">
        <v>99</v>
      </c>
      <c r="I3920">
        <v>99</v>
      </c>
      <c r="J3920">
        <v>999</v>
      </c>
      <c r="K3920">
        <v>99</v>
      </c>
      <c r="L3920">
        <v>99</v>
      </c>
      <c r="M3920">
        <v>99</v>
      </c>
      <c r="N3920">
        <v>99</v>
      </c>
      <c r="O3920">
        <v>14</v>
      </c>
      <c r="P3920">
        <v>4629</v>
      </c>
      <c r="R3920">
        <v>0</v>
      </c>
    </row>
    <row r="3921" spans="1:18" x14ac:dyDescent="0.5">
      <c r="A3921">
        <v>14</v>
      </c>
      <c r="B3921">
        <v>2082</v>
      </c>
      <c r="C3921">
        <v>2014</v>
      </c>
      <c r="D3921">
        <v>99</v>
      </c>
      <c r="E3921">
        <v>99</v>
      </c>
      <c r="F3921">
        <v>99</v>
      </c>
      <c r="G3921">
        <v>99</v>
      </c>
      <c r="H3921">
        <v>99</v>
      </c>
      <c r="I3921">
        <v>99</v>
      </c>
      <c r="J3921">
        <v>999</v>
      </c>
      <c r="K3921">
        <v>99</v>
      </c>
      <c r="L3921">
        <v>99</v>
      </c>
      <c r="M3921">
        <v>99</v>
      </c>
      <c r="N3921">
        <v>99</v>
      </c>
      <c r="O3921">
        <v>14</v>
      </c>
      <c r="P3921">
        <v>4629</v>
      </c>
      <c r="R3921">
        <v>0</v>
      </c>
    </row>
    <row r="3922" spans="1:18" x14ac:dyDescent="0.5">
      <c r="A3922">
        <v>14</v>
      </c>
      <c r="B3922">
        <v>2083</v>
      </c>
      <c r="C3922">
        <v>2015</v>
      </c>
      <c r="D3922">
        <v>99</v>
      </c>
      <c r="E3922">
        <v>99</v>
      </c>
      <c r="F3922">
        <v>99</v>
      </c>
      <c r="G3922">
        <v>99</v>
      </c>
      <c r="H3922">
        <v>99</v>
      </c>
      <c r="I3922">
        <v>99</v>
      </c>
      <c r="J3922">
        <v>999</v>
      </c>
      <c r="K3922">
        <v>99</v>
      </c>
      <c r="L3922">
        <v>99</v>
      </c>
      <c r="M3922">
        <v>99</v>
      </c>
      <c r="N3922">
        <v>99</v>
      </c>
      <c r="O3922">
        <v>14</v>
      </c>
      <c r="P3922">
        <v>4629</v>
      </c>
      <c r="R3922">
        <v>0</v>
      </c>
    </row>
    <row r="3923" spans="1:18" x14ac:dyDescent="0.5">
      <c r="A3923">
        <v>14</v>
      </c>
      <c r="B3923">
        <v>2084</v>
      </c>
      <c r="C3923">
        <v>2016</v>
      </c>
      <c r="D3923">
        <v>99</v>
      </c>
      <c r="E3923">
        <v>99</v>
      </c>
      <c r="F3923">
        <v>99</v>
      </c>
      <c r="G3923">
        <v>99</v>
      </c>
      <c r="H3923">
        <v>99</v>
      </c>
      <c r="I3923">
        <v>99</v>
      </c>
      <c r="J3923">
        <v>999</v>
      </c>
      <c r="K3923">
        <v>99</v>
      </c>
      <c r="L3923">
        <v>99</v>
      </c>
      <c r="M3923">
        <v>99</v>
      </c>
      <c r="N3923">
        <v>99</v>
      </c>
      <c r="O3923">
        <v>14</v>
      </c>
      <c r="P3923">
        <v>4629</v>
      </c>
      <c r="R3923">
        <v>0</v>
      </c>
    </row>
    <row r="3924" spans="1:18" x14ac:dyDescent="0.5">
      <c r="A3924">
        <v>14</v>
      </c>
      <c r="B3924">
        <v>2085</v>
      </c>
      <c r="C3924">
        <v>2017</v>
      </c>
      <c r="D3924">
        <v>99</v>
      </c>
      <c r="E3924">
        <v>99</v>
      </c>
      <c r="F3924">
        <v>99</v>
      </c>
      <c r="G3924">
        <v>99</v>
      </c>
      <c r="H3924">
        <v>99</v>
      </c>
      <c r="I3924">
        <v>99</v>
      </c>
      <c r="J3924">
        <v>999</v>
      </c>
      <c r="K3924">
        <v>99</v>
      </c>
      <c r="L3924">
        <v>99</v>
      </c>
      <c r="M3924">
        <v>99</v>
      </c>
      <c r="N3924">
        <v>99</v>
      </c>
      <c r="O3924">
        <v>14</v>
      </c>
      <c r="P3924">
        <v>4629</v>
      </c>
      <c r="R3924">
        <v>0</v>
      </c>
    </row>
    <row r="3925" spans="1:18" x14ac:dyDescent="0.5">
      <c r="A3925">
        <v>14</v>
      </c>
      <c r="B3925">
        <v>2086</v>
      </c>
      <c r="C3925">
        <v>2018</v>
      </c>
      <c r="D3925">
        <v>99</v>
      </c>
      <c r="E3925">
        <v>99</v>
      </c>
      <c r="F3925">
        <v>99</v>
      </c>
      <c r="G3925">
        <v>99</v>
      </c>
      <c r="H3925">
        <v>99</v>
      </c>
      <c r="I3925">
        <v>99</v>
      </c>
      <c r="J3925">
        <v>999</v>
      </c>
      <c r="K3925">
        <v>99</v>
      </c>
      <c r="L3925">
        <v>99</v>
      </c>
      <c r="M3925">
        <v>99</v>
      </c>
      <c r="N3925">
        <v>99</v>
      </c>
      <c r="O3925">
        <v>14</v>
      </c>
      <c r="P3925">
        <v>4629</v>
      </c>
      <c r="R3925">
        <v>0</v>
      </c>
    </row>
    <row r="3926" spans="1:18" x14ac:dyDescent="0.5">
      <c r="A3926">
        <v>14</v>
      </c>
      <c r="B3926">
        <v>2087</v>
      </c>
      <c r="C3926">
        <v>2019</v>
      </c>
      <c r="D3926">
        <v>99</v>
      </c>
      <c r="E3926">
        <v>99</v>
      </c>
      <c r="F3926">
        <v>99</v>
      </c>
      <c r="G3926">
        <v>99</v>
      </c>
      <c r="H3926">
        <v>99</v>
      </c>
      <c r="I3926">
        <v>99</v>
      </c>
      <c r="J3926">
        <v>999</v>
      </c>
      <c r="K3926">
        <v>99</v>
      </c>
      <c r="L3926">
        <v>99</v>
      </c>
      <c r="M3926">
        <v>99</v>
      </c>
      <c r="N3926">
        <v>99</v>
      </c>
      <c r="O3926">
        <v>14</v>
      </c>
      <c r="P3926">
        <v>4629</v>
      </c>
      <c r="R3926">
        <v>0</v>
      </c>
    </row>
    <row r="3927" spans="1:18" x14ac:dyDescent="0.5">
      <c r="A3927">
        <v>14</v>
      </c>
      <c r="B3927">
        <v>2088</v>
      </c>
      <c r="C3927">
        <v>2020</v>
      </c>
      <c r="D3927">
        <v>99</v>
      </c>
      <c r="E3927">
        <v>99</v>
      </c>
      <c r="F3927">
        <v>99</v>
      </c>
      <c r="G3927">
        <v>99</v>
      </c>
      <c r="H3927">
        <v>99</v>
      </c>
      <c r="I3927">
        <v>99</v>
      </c>
      <c r="J3927">
        <v>999</v>
      </c>
      <c r="K3927">
        <v>99</v>
      </c>
      <c r="L3927">
        <v>99</v>
      </c>
      <c r="M3927">
        <v>99</v>
      </c>
      <c r="N3927">
        <v>99</v>
      </c>
      <c r="O3927">
        <v>14</v>
      </c>
      <c r="P3927">
        <v>4629</v>
      </c>
      <c r="R3927">
        <v>0</v>
      </c>
    </row>
    <row r="3928" spans="1:18" x14ac:dyDescent="0.5">
      <c r="A3928">
        <v>14</v>
      </c>
      <c r="B3928">
        <v>2089</v>
      </c>
      <c r="C3928">
        <v>2021</v>
      </c>
      <c r="D3928">
        <v>99</v>
      </c>
      <c r="E3928">
        <v>99</v>
      </c>
      <c r="F3928">
        <v>99</v>
      </c>
      <c r="G3928">
        <v>99</v>
      </c>
      <c r="H3928">
        <v>99</v>
      </c>
      <c r="I3928">
        <v>99</v>
      </c>
      <c r="J3928">
        <v>999</v>
      </c>
      <c r="K3928">
        <v>99</v>
      </c>
      <c r="L3928">
        <v>99</v>
      </c>
      <c r="M3928">
        <v>99</v>
      </c>
      <c r="N3928">
        <v>99</v>
      </c>
      <c r="O3928">
        <v>14</v>
      </c>
      <c r="P3928">
        <v>4629</v>
      </c>
      <c r="R3928">
        <v>0</v>
      </c>
    </row>
    <row r="3929" spans="1:18" x14ac:dyDescent="0.5">
      <c r="A3929">
        <v>14</v>
      </c>
      <c r="B3929">
        <v>2090</v>
      </c>
      <c r="C3929">
        <v>2022</v>
      </c>
      <c r="D3929">
        <v>99</v>
      </c>
      <c r="E3929">
        <v>99</v>
      </c>
      <c r="F3929">
        <v>99</v>
      </c>
      <c r="G3929">
        <v>99</v>
      </c>
      <c r="H3929">
        <v>99</v>
      </c>
      <c r="I3929">
        <v>99</v>
      </c>
      <c r="J3929">
        <v>999</v>
      </c>
      <c r="K3929">
        <v>99</v>
      </c>
      <c r="L3929">
        <v>99</v>
      </c>
      <c r="M3929">
        <v>99</v>
      </c>
      <c r="N3929">
        <v>99</v>
      </c>
      <c r="O3929">
        <v>14</v>
      </c>
      <c r="P3929">
        <v>4629</v>
      </c>
      <c r="R3929">
        <v>0</v>
      </c>
    </row>
    <row r="3930" spans="1:18" x14ac:dyDescent="0.5">
      <c r="A3930">
        <v>14</v>
      </c>
      <c r="B3930">
        <v>2091</v>
      </c>
      <c r="C3930">
        <v>2012</v>
      </c>
      <c r="D3930">
        <v>99</v>
      </c>
      <c r="E3930">
        <v>99</v>
      </c>
      <c r="F3930">
        <v>99</v>
      </c>
      <c r="G3930">
        <v>99</v>
      </c>
      <c r="H3930">
        <v>99</v>
      </c>
      <c r="I3930">
        <v>99</v>
      </c>
      <c r="J3930">
        <v>999</v>
      </c>
      <c r="K3930">
        <v>99</v>
      </c>
      <c r="L3930">
        <v>99</v>
      </c>
      <c r="M3930">
        <v>99</v>
      </c>
      <c r="N3930">
        <v>99</v>
      </c>
      <c r="O3930">
        <v>14</v>
      </c>
      <c r="P3930">
        <v>4630</v>
      </c>
      <c r="R3930">
        <v>0</v>
      </c>
    </row>
    <row r="3931" spans="1:18" x14ac:dyDescent="0.5">
      <c r="A3931">
        <v>14</v>
      </c>
      <c r="B3931">
        <v>2092</v>
      </c>
      <c r="C3931">
        <v>2013</v>
      </c>
      <c r="D3931">
        <v>99</v>
      </c>
      <c r="E3931">
        <v>99</v>
      </c>
      <c r="F3931">
        <v>99</v>
      </c>
      <c r="G3931">
        <v>99</v>
      </c>
      <c r="H3931">
        <v>99</v>
      </c>
      <c r="I3931">
        <v>99</v>
      </c>
      <c r="J3931">
        <v>999</v>
      </c>
      <c r="K3931">
        <v>99</v>
      </c>
      <c r="L3931">
        <v>99</v>
      </c>
      <c r="M3931">
        <v>99</v>
      </c>
      <c r="N3931">
        <v>99</v>
      </c>
      <c r="O3931">
        <v>14</v>
      </c>
      <c r="P3931">
        <v>4630</v>
      </c>
      <c r="R3931">
        <v>0</v>
      </c>
    </row>
    <row r="3932" spans="1:18" x14ac:dyDescent="0.5">
      <c r="A3932">
        <v>14</v>
      </c>
      <c r="B3932">
        <v>2093</v>
      </c>
      <c r="C3932">
        <v>2014</v>
      </c>
      <c r="D3932">
        <v>99</v>
      </c>
      <c r="E3932">
        <v>99</v>
      </c>
      <c r="F3932">
        <v>99</v>
      </c>
      <c r="G3932">
        <v>99</v>
      </c>
      <c r="H3932">
        <v>99</v>
      </c>
      <c r="I3932">
        <v>99</v>
      </c>
      <c r="J3932">
        <v>999</v>
      </c>
      <c r="K3932">
        <v>99</v>
      </c>
      <c r="L3932">
        <v>99</v>
      </c>
      <c r="M3932">
        <v>99</v>
      </c>
      <c r="N3932">
        <v>99</v>
      </c>
      <c r="O3932">
        <v>14</v>
      </c>
      <c r="P3932">
        <v>4630</v>
      </c>
      <c r="R3932">
        <v>0</v>
      </c>
    </row>
    <row r="3933" spans="1:18" x14ac:dyDescent="0.5">
      <c r="A3933">
        <v>14</v>
      </c>
      <c r="B3933">
        <v>2094</v>
      </c>
      <c r="C3933">
        <v>2015</v>
      </c>
      <c r="D3933">
        <v>99</v>
      </c>
      <c r="E3933">
        <v>99</v>
      </c>
      <c r="F3933">
        <v>99</v>
      </c>
      <c r="G3933">
        <v>99</v>
      </c>
      <c r="H3933">
        <v>99</v>
      </c>
      <c r="I3933">
        <v>99</v>
      </c>
      <c r="J3933">
        <v>999</v>
      </c>
      <c r="K3933">
        <v>99</v>
      </c>
      <c r="L3933">
        <v>99</v>
      </c>
      <c r="M3933">
        <v>99</v>
      </c>
      <c r="N3933">
        <v>99</v>
      </c>
      <c r="O3933">
        <v>14</v>
      </c>
      <c r="P3933">
        <v>4630</v>
      </c>
      <c r="R3933">
        <v>0</v>
      </c>
    </row>
    <row r="3934" spans="1:18" x14ac:dyDescent="0.5">
      <c r="A3934">
        <v>14</v>
      </c>
      <c r="B3934">
        <v>2095</v>
      </c>
      <c r="C3934">
        <v>2016</v>
      </c>
      <c r="D3934">
        <v>99</v>
      </c>
      <c r="E3934">
        <v>99</v>
      </c>
      <c r="F3934">
        <v>99</v>
      </c>
      <c r="G3934">
        <v>99</v>
      </c>
      <c r="H3934">
        <v>99</v>
      </c>
      <c r="I3934">
        <v>99</v>
      </c>
      <c r="J3934">
        <v>999</v>
      </c>
      <c r="K3934">
        <v>99</v>
      </c>
      <c r="L3934">
        <v>99</v>
      </c>
      <c r="M3934">
        <v>99</v>
      </c>
      <c r="N3934">
        <v>99</v>
      </c>
      <c r="O3934">
        <v>14</v>
      </c>
      <c r="P3934">
        <v>4630</v>
      </c>
      <c r="R3934">
        <v>0</v>
      </c>
    </row>
    <row r="3935" spans="1:18" x14ac:dyDescent="0.5">
      <c r="A3935">
        <v>14</v>
      </c>
      <c r="B3935">
        <v>2096</v>
      </c>
      <c r="C3935">
        <v>2017</v>
      </c>
      <c r="D3935">
        <v>99</v>
      </c>
      <c r="E3935">
        <v>99</v>
      </c>
      <c r="F3935">
        <v>99</v>
      </c>
      <c r="G3935">
        <v>99</v>
      </c>
      <c r="H3935">
        <v>99</v>
      </c>
      <c r="I3935">
        <v>99</v>
      </c>
      <c r="J3935">
        <v>999</v>
      </c>
      <c r="K3935">
        <v>99</v>
      </c>
      <c r="L3935">
        <v>99</v>
      </c>
      <c r="M3935">
        <v>99</v>
      </c>
      <c r="N3935">
        <v>99</v>
      </c>
      <c r="O3935">
        <v>14</v>
      </c>
      <c r="P3935">
        <v>4630</v>
      </c>
      <c r="R3935">
        <v>0</v>
      </c>
    </row>
    <row r="3936" spans="1:18" x14ac:dyDescent="0.5">
      <c r="A3936">
        <v>14</v>
      </c>
      <c r="B3936">
        <v>2097</v>
      </c>
      <c r="C3936">
        <v>2018</v>
      </c>
      <c r="D3936">
        <v>99</v>
      </c>
      <c r="E3936">
        <v>99</v>
      </c>
      <c r="F3936">
        <v>99</v>
      </c>
      <c r="G3936">
        <v>99</v>
      </c>
      <c r="H3936">
        <v>99</v>
      </c>
      <c r="I3936">
        <v>99</v>
      </c>
      <c r="J3936">
        <v>999</v>
      </c>
      <c r="K3936">
        <v>99</v>
      </c>
      <c r="L3936">
        <v>99</v>
      </c>
      <c r="M3936">
        <v>99</v>
      </c>
      <c r="N3936">
        <v>99</v>
      </c>
      <c r="O3936">
        <v>14</v>
      </c>
      <c r="P3936">
        <v>4630</v>
      </c>
      <c r="R3936">
        <v>0</v>
      </c>
    </row>
    <row r="3937" spans="1:18" x14ac:dyDescent="0.5">
      <c r="A3937">
        <v>14</v>
      </c>
      <c r="B3937">
        <v>2098</v>
      </c>
      <c r="C3937">
        <v>2019</v>
      </c>
      <c r="D3937">
        <v>99</v>
      </c>
      <c r="E3937">
        <v>99</v>
      </c>
      <c r="F3937">
        <v>99</v>
      </c>
      <c r="G3937">
        <v>99</v>
      </c>
      <c r="H3937">
        <v>99</v>
      </c>
      <c r="I3937">
        <v>99</v>
      </c>
      <c r="J3937">
        <v>999</v>
      </c>
      <c r="K3937">
        <v>99</v>
      </c>
      <c r="L3937">
        <v>99</v>
      </c>
      <c r="M3937">
        <v>99</v>
      </c>
      <c r="N3937">
        <v>99</v>
      </c>
      <c r="O3937">
        <v>14</v>
      </c>
      <c r="P3937">
        <v>4630</v>
      </c>
      <c r="R3937">
        <v>0</v>
      </c>
    </row>
    <row r="3938" spans="1:18" x14ac:dyDescent="0.5">
      <c r="A3938">
        <v>14</v>
      </c>
      <c r="B3938">
        <v>2099</v>
      </c>
      <c r="C3938">
        <v>2020</v>
      </c>
      <c r="D3938">
        <v>99</v>
      </c>
      <c r="E3938">
        <v>99</v>
      </c>
      <c r="F3938">
        <v>99</v>
      </c>
      <c r="G3938">
        <v>99</v>
      </c>
      <c r="H3938">
        <v>99</v>
      </c>
      <c r="I3938">
        <v>99</v>
      </c>
      <c r="J3938">
        <v>999</v>
      </c>
      <c r="K3938">
        <v>99</v>
      </c>
      <c r="L3938">
        <v>99</v>
      </c>
      <c r="M3938">
        <v>99</v>
      </c>
      <c r="N3938">
        <v>99</v>
      </c>
      <c r="O3938">
        <v>14</v>
      </c>
      <c r="P3938">
        <v>4630</v>
      </c>
      <c r="R3938">
        <v>0</v>
      </c>
    </row>
    <row r="3939" spans="1:18" x14ac:dyDescent="0.5">
      <c r="A3939">
        <v>14</v>
      </c>
      <c r="B3939">
        <v>2100</v>
      </c>
      <c r="C3939">
        <v>2021</v>
      </c>
      <c r="D3939">
        <v>99</v>
      </c>
      <c r="E3939">
        <v>99</v>
      </c>
      <c r="F3939">
        <v>99</v>
      </c>
      <c r="G3939">
        <v>99</v>
      </c>
      <c r="H3939">
        <v>99</v>
      </c>
      <c r="I3939">
        <v>99</v>
      </c>
      <c r="J3939">
        <v>999</v>
      </c>
      <c r="K3939">
        <v>99</v>
      </c>
      <c r="L3939">
        <v>99</v>
      </c>
      <c r="M3939">
        <v>99</v>
      </c>
      <c r="N3939">
        <v>99</v>
      </c>
      <c r="O3939">
        <v>14</v>
      </c>
      <c r="P3939">
        <v>4630</v>
      </c>
      <c r="R3939">
        <v>0</v>
      </c>
    </row>
    <row r="3940" spans="1:18" x14ac:dyDescent="0.5">
      <c r="A3940">
        <v>14</v>
      </c>
      <c r="B3940">
        <v>2101</v>
      </c>
      <c r="C3940">
        <v>2022</v>
      </c>
      <c r="D3940">
        <v>99</v>
      </c>
      <c r="E3940">
        <v>99</v>
      </c>
      <c r="F3940">
        <v>99</v>
      </c>
      <c r="G3940">
        <v>99</v>
      </c>
      <c r="H3940">
        <v>99</v>
      </c>
      <c r="I3940">
        <v>99</v>
      </c>
      <c r="J3940">
        <v>999</v>
      </c>
      <c r="K3940">
        <v>99</v>
      </c>
      <c r="L3940">
        <v>99</v>
      </c>
      <c r="M3940">
        <v>99</v>
      </c>
      <c r="N3940">
        <v>99</v>
      </c>
      <c r="O3940">
        <v>14</v>
      </c>
      <c r="P3940">
        <v>4630</v>
      </c>
      <c r="R3940">
        <v>0</v>
      </c>
    </row>
    <row r="3941" spans="1:18" x14ac:dyDescent="0.5">
      <c r="A3941">
        <v>14</v>
      </c>
      <c r="B3941">
        <v>2102</v>
      </c>
      <c r="C3941">
        <v>2012</v>
      </c>
      <c r="D3941">
        <v>99</v>
      </c>
      <c r="E3941">
        <v>99</v>
      </c>
      <c r="F3941">
        <v>99</v>
      </c>
      <c r="G3941">
        <v>99</v>
      </c>
      <c r="H3941">
        <v>99</v>
      </c>
      <c r="I3941">
        <v>99</v>
      </c>
      <c r="J3941">
        <v>999</v>
      </c>
      <c r="K3941">
        <v>99</v>
      </c>
      <c r="L3941">
        <v>99</v>
      </c>
      <c r="M3941">
        <v>99</v>
      </c>
      <c r="N3941">
        <v>99</v>
      </c>
      <c r="O3941">
        <v>14</v>
      </c>
      <c r="P3941">
        <v>4631</v>
      </c>
      <c r="R3941">
        <v>0</v>
      </c>
    </row>
    <row r="3942" spans="1:18" x14ac:dyDescent="0.5">
      <c r="A3942">
        <v>14</v>
      </c>
      <c r="B3942">
        <v>2103</v>
      </c>
      <c r="C3942">
        <v>2013</v>
      </c>
      <c r="D3942">
        <v>99</v>
      </c>
      <c r="E3942">
        <v>99</v>
      </c>
      <c r="F3942">
        <v>99</v>
      </c>
      <c r="G3942">
        <v>99</v>
      </c>
      <c r="H3942">
        <v>99</v>
      </c>
      <c r="I3942">
        <v>99</v>
      </c>
      <c r="J3942">
        <v>999</v>
      </c>
      <c r="K3942">
        <v>99</v>
      </c>
      <c r="L3942">
        <v>99</v>
      </c>
      <c r="M3942">
        <v>99</v>
      </c>
      <c r="N3942">
        <v>99</v>
      </c>
      <c r="O3942">
        <v>14</v>
      </c>
      <c r="P3942">
        <v>4631</v>
      </c>
      <c r="R3942">
        <v>0</v>
      </c>
    </row>
    <row r="3943" spans="1:18" x14ac:dyDescent="0.5">
      <c r="A3943">
        <v>14</v>
      </c>
      <c r="B3943">
        <v>2104</v>
      </c>
      <c r="C3943">
        <v>2014</v>
      </c>
      <c r="D3943">
        <v>99</v>
      </c>
      <c r="E3943">
        <v>99</v>
      </c>
      <c r="F3943">
        <v>99</v>
      </c>
      <c r="G3943">
        <v>99</v>
      </c>
      <c r="H3943">
        <v>99</v>
      </c>
      <c r="I3943">
        <v>99</v>
      </c>
      <c r="J3943">
        <v>999</v>
      </c>
      <c r="K3943">
        <v>99</v>
      </c>
      <c r="L3943">
        <v>99</v>
      </c>
      <c r="M3943">
        <v>99</v>
      </c>
      <c r="N3943">
        <v>99</v>
      </c>
      <c r="O3943">
        <v>14</v>
      </c>
      <c r="P3943">
        <v>4631</v>
      </c>
      <c r="R3943">
        <v>0</v>
      </c>
    </row>
    <row r="3944" spans="1:18" x14ac:dyDescent="0.5">
      <c r="A3944">
        <v>14</v>
      </c>
      <c r="B3944">
        <v>2105</v>
      </c>
      <c r="C3944">
        <v>2015</v>
      </c>
      <c r="D3944">
        <v>99</v>
      </c>
      <c r="E3944">
        <v>99</v>
      </c>
      <c r="F3944">
        <v>99</v>
      </c>
      <c r="G3944">
        <v>99</v>
      </c>
      <c r="H3944">
        <v>99</v>
      </c>
      <c r="I3944">
        <v>99</v>
      </c>
      <c r="J3944">
        <v>999</v>
      </c>
      <c r="K3944">
        <v>99</v>
      </c>
      <c r="L3944">
        <v>99</v>
      </c>
      <c r="M3944">
        <v>99</v>
      </c>
      <c r="N3944">
        <v>99</v>
      </c>
      <c r="O3944">
        <v>14</v>
      </c>
      <c r="P3944">
        <v>4631</v>
      </c>
      <c r="R3944">
        <v>0</v>
      </c>
    </row>
    <row r="3945" spans="1:18" x14ac:dyDescent="0.5">
      <c r="A3945">
        <v>14</v>
      </c>
      <c r="B3945">
        <v>2106</v>
      </c>
      <c r="C3945">
        <v>2016</v>
      </c>
      <c r="D3945">
        <v>99</v>
      </c>
      <c r="E3945">
        <v>99</v>
      </c>
      <c r="F3945">
        <v>99</v>
      </c>
      <c r="G3945">
        <v>99</v>
      </c>
      <c r="H3945">
        <v>99</v>
      </c>
      <c r="I3945">
        <v>99</v>
      </c>
      <c r="J3945">
        <v>999</v>
      </c>
      <c r="K3945">
        <v>99</v>
      </c>
      <c r="L3945">
        <v>99</v>
      </c>
      <c r="M3945">
        <v>99</v>
      </c>
      <c r="N3945">
        <v>99</v>
      </c>
      <c r="O3945">
        <v>14</v>
      </c>
      <c r="P3945">
        <v>4631</v>
      </c>
      <c r="R3945">
        <v>0</v>
      </c>
    </row>
    <row r="3946" spans="1:18" x14ac:dyDescent="0.5">
      <c r="A3946">
        <v>14</v>
      </c>
      <c r="B3946">
        <v>2107</v>
      </c>
      <c r="C3946">
        <v>2017</v>
      </c>
      <c r="D3946">
        <v>99</v>
      </c>
      <c r="E3946">
        <v>99</v>
      </c>
      <c r="F3946">
        <v>99</v>
      </c>
      <c r="G3946">
        <v>99</v>
      </c>
      <c r="H3946">
        <v>99</v>
      </c>
      <c r="I3946">
        <v>99</v>
      </c>
      <c r="J3946">
        <v>999</v>
      </c>
      <c r="K3946">
        <v>99</v>
      </c>
      <c r="L3946">
        <v>99</v>
      </c>
      <c r="M3946">
        <v>99</v>
      </c>
      <c r="N3946">
        <v>99</v>
      </c>
      <c r="O3946">
        <v>14</v>
      </c>
      <c r="P3946">
        <v>4631</v>
      </c>
      <c r="R3946">
        <v>0</v>
      </c>
    </row>
    <row r="3947" spans="1:18" x14ac:dyDescent="0.5">
      <c r="A3947">
        <v>14</v>
      </c>
      <c r="B3947">
        <v>2108</v>
      </c>
      <c r="C3947">
        <v>2018</v>
      </c>
      <c r="D3947">
        <v>99</v>
      </c>
      <c r="E3947">
        <v>99</v>
      </c>
      <c r="F3947">
        <v>99</v>
      </c>
      <c r="G3947">
        <v>99</v>
      </c>
      <c r="H3947">
        <v>99</v>
      </c>
      <c r="I3947">
        <v>99</v>
      </c>
      <c r="J3947">
        <v>999</v>
      </c>
      <c r="K3947">
        <v>99</v>
      </c>
      <c r="L3947">
        <v>99</v>
      </c>
      <c r="M3947">
        <v>99</v>
      </c>
      <c r="N3947">
        <v>99</v>
      </c>
      <c r="O3947">
        <v>14</v>
      </c>
      <c r="P3947">
        <v>4631</v>
      </c>
      <c r="R3947">
        <v>0</v>
      </c>
    </row>
    <row r="3948" spans="1:18" x14ac:dyDescent="0.5">
      <c r="A3948">
        <v>14</v>
      </c>
      <c r="B3948">
        <v>2109</v>
      </c>
      <c r="C3948">
        <v>2019</v>
      </c>
      <c r="D3948">
        <v>99</v>
      </c>
      <c r="E3948">
        <v>99</v>
      </c>
      <c r="F3948">
        <v>99</v>
      </c>
      <c r="G3948">
        <v>99</v>
      </c>
      <c r="H3948">
        <v>99</v>
      </c>
      <c r="I3948">
        <v>99</v>
      </c>
      <c r="J3948">
        <v>999</v>
      </c>
      <c r="K3948">
        <v>99</v>
      </c>
      <c r="L3948">
        <v>99</v>
      </c>
      <c r="M3948">
        <v>99</v>
      </c>
      <c r="N3948">
        <v>99</v>
      </c>
      <c r="O3948">
        <v>14</v>
      </c>
      <c r="P3948">
        <v>4631</v>
      </c>
      <c r="R3948">
        <v>0</v>
      </c>
    </row>
    <row r="3949" spans="1:18" x14ac:dyDescent="0.5">
      <c r="A3949">
        <v>14</v>
      </c>
      <c r="B3949">
        <v>2110</v>
      </c>
      <c r="C3949">
        <v>2020</v>
      </c>
      <c r="D3949">
        <v>99</v>
      </c>
      <c r="E3949">
        <v>99</v>
      </c>
      <c r="F3949">
        <v>99</v>
      </c>
      <c r="G3949">
        <v>99</v>
      </c>
      <c r="H3949">
        <v>99</v>
      </c>
      <c r="I3949">
        <v>99</v>
      </c>
      <c r="J3949">
        <v>999</v>
      </c>
      <c r="K3949">
        <v>99</v>
      </c>
      <c r="L3949">
        <v>99</v>
      </c>
      <c r="M3949">
        <v>99</v>
      </c>
      <c r="N3949">
        <v>99</v>
      </c>
      <c r="O3949">
        <v>14</v>
      </c>
      <c r="P3949">
        <v>4631</v>
      </c>
      <c r="R3949">
        <v>0</v>
      </c>
    </row>
    <row r="3950" spans="1:18" x14ac:dyDescent="0.5">
      <c r="A3950">
        <v>14</v>
      </c>
      <c r="B3950">
        <v>2111</v>
      </c>
      <c r="C3950">
        <v>2021</v>
      </c>
      <c r="D3950">
        <v>99</v>
      </c>
      <c r="E3950">
        <v>99</v>
      </c>
      <c r="F3950">
        <v>99</v>
      </c>
      <c r="G3950">
        <v>99</v>
      </c>
      <c r="H3950">
        <v>99</v>
      </c>
      <c r="I3950">
        <v>99</v>
      </c>
      <c r="J3950">
        <v>999</v>
      </c>
      <c r="K3950">
        <v>99</v>
      </c>
      <c r="L3950">
        <v>99</v>
      </c>
      <c r="M3950">
        <v>99</v>
      </c>
      <c r="N3950">
        <v>99</v>
      </c>
      <c r="O3950">
        <v>14</v>
      </c>
      <c r="P3950">
        <v>4631</v>
      </c>
      <c r="R3950">
        <v>0</v>
      </c>
    </row>
    <row r="3951" spans="1:18" x14ac:dyDescent="0.5">
      <c r="A3951">
        <v>14</v>
      </c>
      <c r="B3951">
        <v>2112</v>
      </c>
      <c r="C3951">
        <v>2022</v>
      </c>
      <c r="D3951">
        <v>99</v>
      </c>
      <c r="E3951">
        <v>99</v>
      </c>
      <c r="F3951">
        <v>99</v>
      </c>
      <c r="G3951">
        <v>99</v>
      </c>
      <c r="H3951">
        <v>99</v>
      </c>
      <c r="I3951">
        <v>99</v>
      </c>
      <c r="J3951">
        <v>999</v>
      </c>
      <c r="K3951">
        <v>99</v>
      </c>
      <c r="L3951">
        <v>99</v>
      </c>
      <c r="M3951">
        <v>99</v>
      </c>
      <c r="N3951">
        <v>99</v>
      </c>
      <c r="O3951">
        <v>14</v>
      </c>
      <c r="P3951">
        <v>4631</v>
      </c>
      <c r="R3951">
        <v>0</v>
      </c>
    </row>
    <row r="3952" spans="1:18" x14ac:dyDescent="0.5">
      <c r="A3952">
        <v>14</v>
      </c>
      <c r="B3952">
        <v>2113</v>
      </c>
      <c r="C3952">
        <v>2012</v>
      </c>
      <c r="D3952">
        <v>99</v>
      </c>
      <c r="E3952">
        <v>99</v>
      </c>
      <c r="F3952">
        <v>99</v>
      </c>
      <c r="G3952">
        <v>99</v>
      </c>
      <c r="H3952">
        <v>99</v>
      </c>
      <c r="I3952">
        <v>99</v>
      </c>
      <c r="J3952">
        <v>999</v>
      </c>
      <c r="K3952">
        <v>99</v>
      </c>
      <c r="L3952">
        <v>99</v>
      </c>
      <c r="M3952">
        <v>99</v>
      </c>
      <c r="N3952">
        <v>99</v>
      </c>
      <c r="O3952">
        <v>14</v>
      </c>
      <c r="P3952">
        <v>4632</v>
      </c>
      <c r="R3952">
        <v>0</v>
      </c>
    </row>
    <row r="3953" spans="1:18" x14ac:dyDescent="0.5">
      <c r="A3953">
        <v>14</v>
      </c>
      <c r="B3953">
        <v>2114</v>
      </c>
      <c r="C3953">
        <v>2013</v>
      </c>
      <c r="D3953">
        <v>99</v>
      </c>
      <c r="E3953">
        <v>99</v>
      </c>
      <c r="F3953">
        <v>99</v>
      </c>
      <c r="G3953">
        <v>99</v>
      </c>
      <c r="H3953">
        <v>99</v>
      </c>
      <c r="I3953">
        <v>99</v>
      </c>
      <c r="J3953">
        <v>999</v>
      </c>
      <c r="K3953">
        <v>99</v>
      </c>
      <c r="L3953">
        <v>99</v>
      </c>
      <c r="M3953">
        <v>99</v>
      </c>
      <c r="N3953">
        <v>99</v>
      </c>
      <c r="O3953">
        <v>14</v>
      </c>
      <c r="P3953">
        <v>4632</v>
      </c>
      <c r="R3953">
        <v>0</v>
      </c>
    </row>
    <row r="3954" spans="1:18" x14ac:dyDescent="0.5">
      <c r="A3954">
        <v>14</v>
      </c>
      <c r="B3954">
        <v>2115</v>
      </c>
      <c r="C3954">
        <v>2014</v>
      </c>
      <c r="D3954">
        <v>99</v>
      </c>
      <c r="E3954">
        <v>99</v>
      </c>
      <c r="F3954">
        <v>99</v>
      </c>
      <c r="G3954">
        <v>99</v>
      </c>
      <c r="H3954">
        <v>99</v>
      </c>
      <c r="I3954">
        <v>99</v>
      </c>
      <c r="J3954">
        <v>999</v>
      </c>
      <c r="K3954">
        <v>99</v>
      </c>
      <c r="L3954">
        <v>99</v>
      </c>
      <c r="M3954">
        <v>99</v>
      </c>
      <c r="N3954">
        <v>99</v>
      </c>
      <c r="O3954">
        <v>14</v>
      </c>
      <c r="P3954">
        <v>4632</v>
      </c>
      <c r="R3954">
        <v>0</v>
      </c>
    </row>
    <row r="3955" spans="1:18" x14ac:dyDescent="0.5">
      <c r="A3955">
        <v>14</v>
      </c>
      <c r="B3955">
        <v>2116</v>
      </c>
      <c r="C3955">
        <v>2015</v>
      </c>
      <c r="D3955">
        <v>99</v>
      </c>
      <c r="E3955">
        <v>99</v>
      </c>
      <c r="F3955">
        <v>99</v>
      </c>
      <c r="G3955">
        <v>99</v>
      </c>
      <c r="H3955">
        <v>99</v>
      </c>
      <c r="I3955">
        <v>99</v>
      </c>
      <c r="J3955">
        <v>999</v>
      </c>
      <c r="K3955">
        <v>99</v>
      </c>
      <c r="L3955">
        <v>99</v>
      </c>
      <c r="M3955">
        <v>99</v>
      </c>
      <c r="N3955">
        <v>99</v>
      </c>
      <c r="O3955">
        <v>14</v>
      </c>
      <c r="P3955">
        <v>4632</v>
      </c>
      <c r="R3955">
        <v>0</v>
      </c>
    </row>
    <row r="3956" spans="1:18" x14ac:dyDescent="0.5">
      <c r="A3956">
        <v>14</v>
      </c>
      <c r="B3956">
        <v>2117</v>
      </c>
      <c r="C3956">
        <v>2016</v>
      </c>
      <c r="D3956">
        <v>99</v>
      </c>
      <c r="E3956">
        <v>99</v>
      </c>
      <c r="F3956">
        <v>99</v>
      </c>
      <c r="G3956">
        <v>99</v>
      </c>
      <c r="H3956">
        <v>99</v>
      </c>
      <c r="I3956">
        <v>99</v>
      </c>
      <c r="J3956">
        <v>999</v>
      </c>
      <c r="K3956">
        <v>99</v>
      </c>
      <c r="L3956">
        <v>99</v>
      </c>
      <c r="M3956">
        <v>99</v>
      </c>
      <c r="N3956">
        <v>99</v>
      </c>
      <c r="O3956">
        <v>14</v>
      </c>
      <c r="P3956">
        <v>4632</v>
      </c>
      <c r="R3956">
        <v>0</v>
      </c>
    </row>
    <row r="3957" spans="1:18" x14ac:dyDescent="0.5">
      <c r="A3957">
        <v>14</v>
      </c>
      <c r="B3957">
        <v>2118</v>
      </c>
      <c r="C3957">
        <v>2017</v>
      </c>
      <c r="D3957">
        <v>99</v>
      </c>
      <c r="E3957">
        <v>99</v>
      </c>
      <c r="F3957">
        <v>99</v>
      </c>
      <c r="G3957">
        <v>99</v>
      </c>
      <c r="H3957">
        <v>99</v>
      </c>
      <c r="I3957">
        <v>99</v>
      </c>
      <c r="J3957">
        <v>999</v>
      </c>
      <c r="K3957">
        <v>99</v>
      </c>
      <c r="L3957">
        <v>99</v>
      </c>
      <c r="M3957">
        <v>99</v>
      </c>
      <c r="N3957">
        <v>99</v>
      </c>
      <c r="O3957">
        <v>14</v>
      </c>
      <c r="P3957">
        <v>4632</v>
      </c>
      <c r="R3957">
        <v>0</v>
      </c>
    </row>
    <row r="3958" spans="1:18" x14ac:dyDescent="0.5">
      <c r="A3958">
        <v>14</v>
      </c>
      <c r="B3958">
        <v>2119</v>
      </c>
      <c r="C3958">
        <v>2018</v>
      </c>
      <c r="D3958">
        <v>99</v>
      </c>
      <c r="E3958">
        <v>99</v>
      </c>
      <c r="F3958">
        <v>99</v>
      </c>
      <c r="G3958">
        <v>99</v>
      </c>
      <c r="H3958">
        <v>99</v>
      </c>
      <c r="I3958">
        <v>99</v>
      </c>
      <c r="J3958">
        <v>999</v>
      </c>
      <c r="K3958">
        <v>99</v>
      </c>
      <c r="L3958">
        <v>99</v>
      </c>
      <c r="M3958">
        <v>99</v>
      </c>
      <c r="N3958">
        <v>99</v>
      </c>
      <c r="O3958">
        <v>14</v>
      </c>
      <c r="P3958">
        <v>4632</v>
      </c>
      <c r="R3958">
        <v>0</v>
      </c>
    </row>
    <row r="3959" spans="1:18" x14ac:dyDescent="0.5">
      <c r="A3959">
        <v>14</v>
      </c>
      <c r="B3959">
        <v>2120</v>
      </c>
      <c r="C3959">
        <v>2019</v>
      </c>
      <c r="D3959">
        <v>99</v>
      </c>
      <c r="E3959">
        <v>99</v>
      </c>
      <c r="F3959">
        <v>99</v>
      </c>
      <c r="G3959">
        <v>99</v>
      </c>
      <c r="H3959">
        <v>99</v>
      </c>
      <c r="I3959">
        <v>99</v>
      </c>
      <c r="J3959">
        <v>999</v>
      </c>
      <c r="K3959">
        <v>99</v>
      </c>
      <c r="L3959">
        <v>99</v>
      </c>
      <c r="M3959">
        <v>99</v>
      </c>
      <c r="N3959">
        <v>99</v>
      </c>
      <c r="O3959">
        <v>14</v>
      </c>
      <c r="P3959">
        <v>4632</v>
      </c>
      <c r="R3959">
        <v>0</v>
      </c>
    </row>
    <row r="3960" spans="1:18" x14ac:dyDescent="0.5">
      <c r="A3960">
        <v>14</v>
      </c>
      <c r="B3960">
        <v>2121</v>
      </c>
      <c r="C3960">
        <v>2020</v>
      </c>
      <c r="D3960">
        <v>99</v>
      </c>
      <c r="E3960">
        <v>99</v>
      </c>
      <c r="F3960">
        <v>99</v>
      </c>
      <c r="G3960">
        <v>99</v>
      </c>
      <c r="H3960">
        <v>99</v>
      </c>
      <c r="I3960">
        <v>99</v>
      </c>
      <c r="J3960">
        <v>999</v>
      </c>
      <c r="K3960">
        <v>99</v>
      </c>
      <c r="L3960">
        <v>99</v>
      </c>
      <c r="M3960">
        <v>99</v>
      </c>
      <c r="N3960">
        <v>99</v>
      </c>
      <c r="O3960">
        <v>14</v>
      </c>
      <c r="P3960">
        <v>4632</v>
      </c>
      <c r="R3960">
        <v>0</v>
      </c>
    </row>
    <row r="3961" spans="1:18" x14ac:dyDescent="0.5">
      <c r="A3961">
        <v>14</v>
      </c>
      <c r="B3961">
        <v>2122</v>
      </c>
      <c r="C3961">
        <v>2021</v>
      </c>
      <c r="D3961">
        <v>99</v>
      </c>
      <c r="E3961">
        <v>99</v>
      </c>
      <c r="F3961">
        <v>99</v>
      </c>
      <c r="G3961">
        <v>99</v>
      </c>
      <c r="H3961">
        <v>99</v>
      </c>
      <c r="I3961">
        <v>99</v>
      </c>
      <c r="J3961">
        <v>999</v>
      </c>
      <c r="K3961">
        <v>99</v>
      </c>
      <c r="L3961">
        <v>99</v>
      </c>
      <c r="M3961">
        <v>99</v>
      </c>
      <c r="N3961">
        <v>99</v>
      </c>
      <c r="O3961">
        <v>14</v>
      </c>
      <c r="P3961">
        <v>4632</v>
      </c>
      <c r="R3961">
        <v>0</v>
      </c>
    </row>
    <row r="3962" spans="1:18" x14ac:dyDescent="0.5">
      <c r="A3962">
        <v>14</v>
      </c>
      <c r="B3962">
        <v>2123</v>
      </c>
      <c r="C3962">
        <v>2022</v>
      </c>
      <c r="D3962">
        <v>99</v>
      </c>
      <c r="E3962">
        <v>99</v>
      </c>
      <c r="F3962">
        <v>99</v>
      </c>
      <c r="G3962">
        <v>99</v>
      </c>
      <c r="H3962">
        <v>99</v>
      </c>
      <c r="I3962">
        <v>99</v>
      </c>
      <c r="J3962">
        <v>999</v>
      </c>
      <c r="K3962">
        <v>99</v>
      </c>
      <c r="L3962">
        <v>99</v>
      </c>
      <c r="M3962">
        <v>99</v>
      </c>
      <c r="N3962">
        <v>99</v>
      </c>
      <c r="O3962">
        <v>14</v>
      </c>
      <c r="P3962">
        <v>4632</v>
      </c>
      <c r="R3962">
        <v>0</v>
      </c>
    </row>
    <row r="3963" spans="1:18" x14ac:dyDescent="0.5">
      <c r="A3963">
        <v>14</v>
      </c>
      <c r="B3963">
        <v>2124</v>
      </c>
      <c r="C3963">
        <v>2012</v>
      </c>
      <c r="D3963">
        <v>99</v>
      </c>
      <c r="E3963">
        <v>99</v>
      </c>
      <c r="F3963">
        <v>99</v>
      </c>
      <c r="G3963">
        <v>99</v>
      </c>
      <c r="H3963">
        <v>99</v>
      </c>
      <c r="I3963">
        <v>99</v>
      </c>
      <c r="J3963">
        <v>999</v>
      </c>
      <c r="K3963">
        <v>99</v>
      </c>
      <c r="L3963">
        <v>99</v>
      </c>
      <c r="M3963">
        <v>99</v>
      </c>
      <c r="N3963">
        <v>99</v>
      </c>
      <c r="O3963">
        <v>14</v>
      </c>
      <c r="P3963">
        <v>4633</v>
      </c>
      <c r="R3963">
        <v>0</v>
      </c>
    </row>
    <row r="3964" spans="1:18" x14ac:dyDescent="0.5">
      <c r="A3964">
        <v>14</v>
      </c>
      <c r="B3964">
        <v>2125</v>
      </c>
      <c r="C3964">
        <v>2013</v>
      </c>
      <c r="D3964">
        <v>99</v>
      </c>
      <c r="E3964">
        <v>99</v>
      </c>
      <c r="F3964">
        <v>99</v>
      </c>
      <c r="G3964">
        <v>99</v>
      </c>
      <c r="H3964">
        <v>99</v>
      </c>
      <c r="I3964">
        <v>99</v>
      </c>
      <c r="J3964">
        <v>999</v>
      </c>
      <c r="K3964">
        <v>99</v>
      </c>
      <c r="L3964">
        <v>99</v>
      </c>
      <c r="M3964">
        <v>99</v>
      </c>
      <c r="N3964">
        <v>99</v>
      </c>
      <c r="O3964">
        <v>14</v>
      </c>
      <c r="P3964">
        <v>4633</v>
      </c>
      <c r="R3964">
        <v>0</v>
      </c>
    </row>
    <row r="3965" spans="1:18" x14ac:dyDescent="0.5">
      <c r="A3965">
        <v>14</v>
      </c>
      <c r="B3965">
        <v>2126</v>
      </c>
      <c r="C3965">
        <v>2014</v>
      </c>
      <c r="D3965">
        <v>99</v>
      </c>
      <c r="E3965">
        <v>99</v>
      </c>
      <c r="F3965">
        <v>99</v>
      </c>
      <c r="G3965">
        <v>99</v>
      </c>
      <c r="H3965">
        <v>99</v>
      </c>
      <c r="I3965">
        <v>99</v>
      </c>
      <c r="J3965">
        <v>999</v>
      </c>
      <c r="K3965">
        <v>99</v>
      </c>
      <c r="L3965">
        <v>99</v>
      </c>
      <c r="M3965">
        <v>99</v>
      </c>
      <c r="N3965">
        <v>99</v>
      </c>
      <c r="O3965">
        <v>14</v>
      </c>
      <c r="P3965">
        <v>4633</v>
      </c>
      <c r="R3965">
        <v>0</v>
      </c>
    </row>
    <row r="3966" spans="1:18" x14ac:dyDescent="0.5">
      <c r="A3966">
        <v>14</v>
      </c>
      <c r="B3966">
        <v>2127</v>
      </c>
      <c r="C3966">
        <v>2015</v>
      </c>
      <c r="D3966">
        <v>99</v>
      </c>
      <c r="E3966">
        <v>99</v>
      </c>
      <c r="F3966">
        <v>99</v>
      </c>
      <c r="G3966">
        <v>99</v>
      </c>
      <c r="H3966">
        <v>99</v>
      </c>
      <c r="I3966">
        <v>99</v>
      </c>
      <c r="J3966">
        <v>999</v>
      </c>
      <c r="K3966">
        <v>99</v>
      </c>
      <c r="L3966">
        <v>99</v>
      </c>
      <c r="M3966">
        <v>99</v>
      </c>
      <c r="N3966">
        <v>99</v>
      </c>
      <c r="O3966">
        <v>14</v>
      </c>
      <c r="P3966">
        <v>4633</v>
      </c>
      <c r="R3966">
        <v>0</v>
      </c>
    </row>
    <row r="3967" spans="1:18" x14ac:dyDescent="0.5">
      <c r="A3967">
        <v>14</v>
      </c>
      <c r="B3967">
        <v>2128</v>
      </c>
      <c r="C3967">
        <v>2016</v>
      </c>
      <c r="D3967">
        <v>99</v>
      </c>
      <c r="E3967">
        <v>99</v>
      </c>
      <c r="F3967">
        <v>99</v>
      </c>
      <c r="G3967">
        <v>99</v>
      </c>
      <c r="H3967">
        <v>99</v>
      </c>
      <c r="I3967">
        <v>99</v>
      </c>
      <c r="J3967">
        <v>999</v>
      </c>
      <c r="K3967">
        <v>99</v>
      </c>
      <c r="L3967">
        <v>99</v>
      </c>
      <c r="M3967">
        <v>99</v>
      </c>
      <c r="N3967">
        <v>99</v>
      </c>
      <c r="O3967">
        <v>14</v>
      </c>
      <c r="P3967">
        <v>4633</v>
      </c>
      <c r="R3967">
        <v>0</v>
      </c>
    </row>
    <row r="3968" spans="1:18" x14ac:dyDescent="0.5">
      <c r="A3968">
        <v>14</v>
      </c>
      <c r="B3968">
        <v>2129</v>
      </c>
      <c r="C3968">
        <v>2017</v>
      </c>
      <c r="D3968">
        <v>99</v>
      </c>
      <c r="E3968">
        <v>99</v>
      </c>
      <c r="F3968">
        <v>99</v>
      </c>
      <c r="G3968">
        <v>99</v>
      </c>
      <c r="H3968">
        <v>99</v>
      </c>
      <c r="I3968">
        <v>99</v>
      </c>
      <c r="J3968">
        <v>999</v>
      </c>
      <c r="K3968">
        <v>99</v>
      </c>
      <c r="L3968">
        <v>99</v>
      </c>
      <c r="M3968">
        <v>99</v>
      </c>
      <c r="N3968">
        <v>99</v>
      </c>
      <c r="O3968">
        <v>14</v>
      </c>
      <c r="P3968">
        <v>4633</v>
      </c>
      <c r="R3968">
        <v>0</v>
      </c>
    </row>
    <row r="3969" spans="1:18" x14ac:dyDescent="0.5">
      <c r="A3969">
        <v>14</v>
      </c>
      <c r="B3969">
        <v>2130</v>
      </c>
      <c r="C3969">
        <v>2018</v>
      </c>
      <c r="D3969">
        <v>99</v>
      </c>
      <c r="E3969">
        <v>99</v>
      </c>
      <c r="F3969">
        <v>99</v>
      </c>
      <c r="G3969">
        <v>99</v>
      </c>
      <c r="H3969">
        <v>99</v>
      </c>
      <c r="I3969">
        <v>99</v>
      </c>
      <c r="J3969">
        <v>999</v>
      </c>
      <c r="K3969">
        <v>99</v>
      </c>
      <c r="L3969">
        <v>99</v>
      </c>
      <c r="M3969">
        <v>99</v>
      </c>
      <c r="N3969">
        <v>99</v>
      </c>
      <c r="O3969">
        <v>14</v>
      </c>
      <c r="P3969">
        <v>4633</v>
      </c>
      <c r="R3969">
        <v>0</v>
      </c>
    </row>
    <row r="3970" spans="1:18" x14ac:dyDescent="0.5">
      <c r="A3970">
        <v>14</v>
      </c>
      <c r="B3970">
        <v>2131</v>
      </c>
      <c r="C3970">
        <v>2019</v>
      </c>
      <c r="D3970">
        <v>99</v>
      </c>
      <c r="E3970">
        <v>99</v>
      </c>
      <c r="F3970">
        <v>99</v>
      </c>
      <c r="G3970">
        <v>99</v>
      </c>
      <c r="H3970">
        <v>99</v>
      </c>
      <c r="I3970">
        <v>99</v>
      </c>
      <c r="J3970">
        <v>999</v>
      </c>
      <c r="K3970">
        <v>99</v>
      </c>
      <c r="L3970">
        <v>99</v>
      </c>
      <c r="M3970">
        <v>99</v>
      </c>
      <c r="N3970">
        <v>99</v>
      </c>
      <c r="O3970">
        <v>14</v>
      </c>
      <c r="P3970">
        <v>4633</v>
      </c>
      <c r="R3970">
        <v>0</v>
      </c>
    </row>
    <row r="3971" spans="1:18" x14ac:dyDescent="0.5">
      <c r="A3971">
        <v>14</v>
      </c>
      <c r="B3971">
        <v>2132</v>
      </c>
      <c r="C3971">
        <v>2020</v>
      </c>
      <c r="D3971">
        <v>99</v>
      </c>
      <c r="E3971">
        <v>99</v>
      </c>
      <c r="F3971">
        <v>99</v>
      </c>
      <c r="G3971">
        <v>99</v>
      </c>
      <c r="H3971">
        <v>99</v>
      </c>
      <c r="I3971">
        <v>99</v>
      </c>
      <c r="J3971">
        <v>999</v>
      </c>
      <c r="K3971">
        <v>99</v>
      </c>
      <c r="L3971">
        <v>99</v>
      </c>
      <c r="M3971">
        <v>99</v>
      </c>
      <c r="N3971">
        <v>99</v>
      </c>
      <c r="O3971">
        <v>14</v>
      </c>
      <c r="P3971">
        <v>4633</v>
      </c>
      <c r="R3971">
        <v>0</v>
      </c>
    </row>
    <row r="3972" spans="1:18" x14ac:dyDescent="0.5">
      <c r="A3972">
        <v>14</v>
      </c>
      <c r="B3972">
        <v>2133</v>
      </c>
      <c r="C3972">
        <v>2021</v>
      </c>
      <c r="D3972">
        <v>99</v>
      </c>
      <c r="E3972">
        <v>99</v>
      </c>
      <c r="F3972">
        <v>99</v>
      </c>
      <c r="G3972">
        <v>99</v>
      </c>
      <c r="H3972">
        <v>99</v>
      </c>
      <c r="I3972">
        <v>99</v>
      </c>
      <c r="J3972">
        <v>999</v>
      </c>
      <c r="K3972">
        <v>99</v>
      </c>
      <c r="L3972">
        <v>99</v>
      </c>
      <c r="M3972">
        <v>99</v>
      </c>
      <c r="N3972">
        <v>99</v>
      </c>
      <c r="O3972">
        <v>14</v>
      </c>
      <c r="P3972">
        <v>4633</v>
      </c>
      <c r="R3972">
        <v>0</v>
      </c>
    </row>
    <row r="3973" spans="1:18" x14ac:dyDescent="0.5">
      <c r="A3973">
        <v>14</v>
      </c>
      <c r="B3973">
        <v>2134</v>
      </c>
      <c r="C3973">
        <v>2022</v>
      </c>
      <c r="D3973">
        <v>99</v>
      </c>
      <c r="E3973">
        <v>99</v>
      </c>
      <c r="F3973">
        <v>99</v>
      </c>
      <c r="G3973">
        <v>99</v>
      </c>
      <c r="H3973">
        <v>99</v>
      </c>
      <c r="I3973">
        <v>99</v>
      </c>
      <c r="J3973">
        <v>999</v>
      </c>
      <c r="K3973">
        <v>99</v>
      </c>
      <c r="L3973">
        <v>99</v>
      </c>
      <c r="M3973">
        <v>99</v>
      </c>
      <c r="N3973">
        <v>99</v>
      </c>
      <c r="O3973">
        <v>14</v>
      </c>
      <c r="P3973">
        <v>4633</v>
      </c>
      <c r="R3973">
        <v>0</v>
      </c>
    </row>
    <row r="3974" spans="1:18" x14ac:dyDescent="0.5">
      <c r="A3974">
        <v>14</v>
      </c>
      <c r="B3974">
        <v>2135</v>
      </c>
      <c r="C3974">
        <v>2012</v>
      </c>
      <c r="D3974">
        <v>99</v>
      </c>
      <c r="E3974">
        <v>99</v>
      </c>
      <c r="F3974">
        <v>99</v>
      </c>
      <c r="G3974">
        <v>99</v>
      </c>
      <c r="H3974">
        <v>99</v>
      </c>
      <c r="I3974">
        <v>99</v>
      </c>
      <c r="J3974">
        <v>999</v>
      </c>
      <c r="K3974">
        <v>99</v>
      </c>
      <c r="L3974">
        <v>99</v>
      </c>
      <c r="M3974">
        <v>99</v>
      </c>
      <c r="N3974">
        <v>99</v>
      </c>
      <c r="O3974">
        <v>14</v>
      </c>
      <c r="P3974">
        <v>4634</v>
      </c>
      <c r="R3974">
        <v>0</v>
      </c>
    </row>
    <row r="3975" spans="1:18" x14ac:dyDescent="0.5">
      <c r="A3975">
        <v>14</v>
      </c>
      <c r="B3975">
        <v>2136</v>
      </c>
      <c r="C3975">
        <v>2013</v>
      </c>
      <c r="D3975">
        <v>99</v>
      </c>
      <c r="E3975">
        <v>99</v>
      </c>
      <c r="F3975">
        <v>99</v>
      </c>
      <c r="G3975">
        <v>99</v>
      </c>
      <c r="H3975">
        <v>99</v>
      </c>
      <c r="I3975">
        <v>99</v>
      </c>
      <c r="J3975">
        <v>999</v>
      </c>
      <c r="K3975">
        <v>99</v>
      </c>
      <c r="L3975">
        <v>99</v>
      </c>
      <c r="M3975">
        <v>99</v>
      </c>
      <c r="N3975">
        <v>99</v>
      </c>
      <c r="O3975">
        <v>14</v>
      </c>
      <c r="P3975">
        <v>4634</v>
      </c>
      <c r="R3975">
        <v>0</v>
      </c>
    </row>
    <row r="3976" spans="1:18" x14ac:dyDescent="0.5">
      <c r="A3976">
        <v>14</v>
      </c>
      <c r="B3976">
        <v>2137</v>
      </c>
      <c r="C3976">
        <v>2014</v>
      </c>
      <c r="D3976">
        <v>99</v>
      </c>
      <c r="E3976">
        <v>99</v>
      </c>
      <c r="F3976">
        <v>99</v>
      </c>
      <c r="G3976">
        <v>99</v>
      </c>
      <c r="H3976">
        <v>99</v>
      </c>
      <c r="I3976">
        <v>99</v>
      </c>
      <c r="J3976">
        <v>999</v>
      </c>
      <c r="K3976">
        <v>99</v>
      </c>
      <c r="L3976">
        <v>99</v>
      </c>
      <c r="M3976">
        <v>99</v>
      </c>
      <c r="N3976">
        <v>99</v>
      </c>
      <c r="O3976">
        <v>14</v>
      </c>
      <c r="P3976">
        <v>4634</v>
      </c>
      <c r="R3976">
        <v>0</v>
      </c>
    </row>
    <row r="3977" spans="1:18" x14ac:dyDescent="0.5">
      <c r="A3977">
        <v>14</v>
      </c>
      <c r="B3977">
        <v>2138</v>
      </c>
      <c r="C3977">
        <v>2015</v>
      </c>
      <c r="D3977">
        <v>99</v>
      </c>
      <c r="E3977">
        <v>99</v>
      </c>
      <c r="F3977">
        <v>99</v>
      </c>
      <c r="G3977">
        <v>99</v>
      </c>
      <c r="H3977">
        <v>99</v>
      </c>
      <c r="I3977">
        <v>99</v>
      </c>
      <c r="J3977">
        <v>999</v>
      </c>
      <c r="K3977">
        <v>99</v>
      </c>
      <c r="L3977">
        <v>99</v>
      </c>
      <c r="M3977">
        <v>99</v>
      </c>
      <c r="N3977">
        <v>99</v>
      </c>
      <c r="O3977">
        <v>14</v>
      </c>
      <c r="P3977">
        <v>4634</v>
      </c>
      <c r="R3977">
        <v>0</v>
      </c>
    </row>
    <row r="3978" spans="1:18" x14ac:dyDescent="0.5">
      <c r="A3978">
        <v>14</v>
      </c>
      <c r="B3978">
        <v>2139</v>
      </c>
      <c r="C3978">
        <v>2016</v>
      </c>
      <c r="D3978">
        <v>99</v>
      </c>
      <c r="E3978">
        <v>99</v>
      </c>
      <c r="F3978">
        <v>99</v>
      </c>
      <c r="G3978">
        <v>99</v>
      </c>
      <c r="H3978">
        <v>99</v>
      </c>
      <c r="I3978">
        <v>99</v>
      </c>
      <c r="J3978">
        <v>999</v>
      </c>
      <c r="K3978">
        <v>99</v>
      </c>
      <c r="L3978">
        <v>99</v>
      </c>
      <c r="M3978">
        <v>99</v>
      </c>
      <c r="N3978">
        <v>99</v>
      </c>
      <c r="O3978">
        <v>14</v>
      </c>
      <c r="P3978">
        <v>4634</v>
      </c>
      <c r="R3978">
        <v>0</v>
      </c>
    </row>
    <row r="3979" spans="1:18" x14ac:dyDescent="0.5">
      <c r="A3979">
        <v>14</v>
      </c>
      <c r="B3979">
        <v>2140</v>
      </c>
      <c r="C3979">
        <v>2017</v>
      </c>
      <c r="D3979">
        <v>99</v>
      </c>
      <c r="E3979">
        <v>99</v>
      </c>
      <c r="F3979">
        <v>99</v>
      </c>
      <c r="G3979">
        <v>99</v>
      </c>
      <c r="H3979">
        <v>99</v>
      </c>
      <c r="I3979">
        <v>99</v>
      </c>
      <c r="J3979">
        <v>999</v>
      </c>
      <c r="K3979">
        <v>99</v>
      </c>
      <c r="L3979">
        <v>99</v>
      </c>
      <c r="M3979">
        <v>99</v>
      </c>
      <c r="N3979">
        <v>99</v>
      </c>
      <c r="O3979">
        <v>14</v>
      </c>
      <c r="P3979">
        <v>4634</v>
      </c>
      <c r="R3979">
        <v>0</v>
      </c>
    </row>
    <row r="3980" spans="1:18" x14ac:dyDescent="0.5">
      <c r="A3980">
        <v>14</v>
      </c>
      <c r="B3980">
        <v>2141</v>
      </c>
      <c r="C3980">
        <v>2018</v>
      </c>
      <c r="D3980">
        <v>99</v>
      </c>
      <c r="E3980">
        <v>99</v>
      </c>
      <c r="F3980">
        <v>99</v>
      </c>
      <c r="G3980">
        <v>99</v>
      </c>
      <c r="H3980">
        <v>99</v>
      </c>
      <c r="I3980">
        <v>99</v>
      </c>
      <c r="J3980">
        <v>999</v>
      </c>
      <c r="K3980">
        <v>99</v>
      </c>
      <c r="L3980">
        <v>99</v>
      </c>
      <c r="M3980">
        <v>99</v>
      </c>
      <c r="N3980">
        <v>99</v>
      </c>
      <c r="O3980">
        <v>14</v>
      </c>
      <c r="P3980">
        <v>4634</v>
      </c>
      <c r="R3980">
        <v>0</v>
      </c>
    </row>
    <row r="3981" spans="1:18" x14ac:dyDescent="0.5">
      <c r="A3981">
        <v>14</v>
      </c>
      <c r="B3981">
        <v>2142</v>
      </c>
      <c r="C3981">
        <v>2019</v>
      </c>
      <c r="D3981">
        <v>99</v>
      </c>
      <c r="E3981">
        <v>99</v>
      </c>
      <c r="F3981">
        <v>99</v>
      </c>
      <c r="G3981">
        <v>99</v>
      </c>
      <c r="H3981">
        <v>99</v>
      </c>
      <c r="I3981">
        <v>99</v>
      </c>
      <c r="J3981">
        <v>999</v>
      </c>
      <c r="K3981">
        <v>99</v>
      </c>
      <c r="L3981">
        <v>99</v>
      </c>
      <c r="M3981">
        <v>99</v>
      </c>
      <c r="N3981">
        <v>99</v>
      </c>
      <c r="O3981">
        <v>14</v>
      </c>
      <c r="P3981">
        <v>4634</v>
      </c>
      <c r="R3981">
        <v>0</v>
      </c>
    </row>
    <row r="3982" spans="1:18" x14ac:dyDescent="0.5">
      <c r="A3982">
        <v>14</v>
      </c>
      <c r="B3982">
        <v>2143</v>
      </c>
      <c r="C3982">
        <v>2020</v>
      </c>
      <c r="D3982">
        <v>99</v>
      </c>
      <c r="E3982">
        <v>99</v>
      </c>
      <c r="F3982">
        <v>99</v>
      </c>
      <c r="G3982">
        <v>99</v>
      </c>
      <c r="H3982">
        <v>99</v>
      </c>
      <c r="I3982">
        <v>99</v>
      </c>
      <c r="J3982">
        <v>999</v>
      </c>
      <c r="K3982">
        <v>99</v>
      </c>
      <c r="L3982">
        <v>99</v>
      </c>
      <c r="M3982">
        <v>99</v>
      </c>
      <c r="N3982">
        <v>99</v>
      </c>
      <c r="O3982">
        <v>14</v>
      </c>
      <c r="P3982">
        <v>4634</v>
      </c>
      <c r="R3982">
        <v>0</v>
      </c>
    </row>
    <row r="3983" spans="1:18" x14ac:dyDescent="0.5">
      <c r="A3983">
        <v>14</v>
      </c>
      <c r="B3983">
        <v>2144</v>
      </c>
      <c r="C3983">
        <v>2021</v>
      </c>
      <c r="D3983">
        <v>99</v>
      </c>
      <c r="E3983">
        <v>99</v>
      </c>
      <c r="F3983">
        <v>99</v>
      </c>
      <c r="G3983">
        <v>99</v>
      </c>
      <c r="H3983">
        <v>99</v>
      </c>
      <c r="I3983">
        <v>99</v>
      </c>
      <c r="J3983">
        <v>999</v>
      </c>
      <c r="K3983">
        <v>99</v>
      </c>
      <c r="L3983">
        <v>99</v>
      </c>
      <c r="M3983">
        <v>99</v>
      </c>
      <c r="N3983">
        <v>99</v>
      </c>
      <c r="O3983">
        <v>14</v>
      </c>
      <c r="P3983">
        <v>4634</v>
      </c>
      <c r="R3983">
        <v>0</v>
      </c>
    </row>
    <row r="3984" spans="1:18" x14ac:dyDescent="0.5">
      <c r="A3984">
        <v>14</v>
      </c>
      <c r="B3984">
        <v>2145</v>
      </c>
      <c r="C3984">
        <v>2022</v>
      </c>
      <c r="D3984">
        <v>99</v>
      </c>
      <c r="E3984">
        <v>99</v>
      </c>
      <c r="F3984">
        <v>99</v>
      </c>
      <c r="G3984">
        <v>99</v>
      </c>
      <c r="H3984">
        <v>99</v>
      </c>
      <c r="I3984">
        <v>99</v>
      </c>
      <c r="J3984">
        <v>999</v>
      </c>
      <c r="K3984">
        <v>99</v>
      </c>
      <c r="L3984">
        <v>99</v>
      </c>
      <c r="M3984">
        <v>99</v>
      </c>
      <c r="N3984">
        <v>99</v>
      </c>
      <c r="O3984">
        <v>14</v>
      </c>
      <c r="P3984">
        <v>4634</v>
      </c>
      <c r="R3984">
        <v>0</v>
      </c>
    </row>
    <row r="3985" spans="1:18" x14ac:dyDescent="0.5">
      <c r="A3985">
        <v>14</v>
      </c>
      <c r="B3985">
        <v>2146</v>
      </c>
      <c r="C3985">
        <v>2012</v>
      </c>
      <c r="D3985">
        <v>99</v>
      </c>
      <c r="E3985">
        <v>99</v>
      </c>
      <c r="F3985">
        <v>99</v>
      </c>
      <c r="G3985">
        <v>99</v>
      </c>
      <c r="H3985">
        <v>99</v>
      </c>
      <c r="I3985">
        <v>99</v>
      </c>
      <c r="J3985">
        <v>999</v>
      </c>
      <c r="K3985">
        <v>99</v>
      </c>
      <c r="L3985">
        <v>99</v>
      </c>
      <c r="M3985">
        <v>99</v>
      </c>
      <c r="N3985">
        <v>99</v>
      </c>
      <c r="O3985">
        <v>14</v>
      </c>
      <c r="P3985">
        <v>4635</v>
      </c>
      <c r="R3985">
        <v>0</v>
      </c>
    </row>
    <row r="3986" spans="1:18" x14ac:dyDescent="0.5">
      <c r="A3986">
        <v>14</v>
      </c>
      <c r="B3986">
        <v>2147</v>
      </c>
      <c r="C3986">
        <v>2013</v>
      </c>
      <c r="D3986">
        <v>99</v>
      </c>
      <c r="E3986">
        <v>99</v>
      </c>
      <c r="F3986">
        <v>99</v>
      </c>
      <c r="G3986">
        <v>99</v>
      </c>
      <c r="H3986">
        <v>99</v>
      </c>
      <c r="I3986">
        <v>99</v>
      </c>
      <c r="J3986">
        <v>999</v>
      </c>
      <c r="K3986">
        <v>99</v>
      </c>
      <c r="L3986">
        <v>99</v>
      </c>
      <c r="M3986">
        <v>99</v>
      </c>
      <c r="N3986">
        <v>99</v>
      </c>
      <c r="O3986">
        <v>14</v>
      </c>
      <c r="P3986">
        <v>4635</v>
      </c>
      <c r="R3986">
        <v>0</v>
      </c>
    </row>
    <row r="3987" spans="1:18" x14ac:dyDescent="0.5">
      <c r="A3987">
        <v>14</v>
      </c>
      <c r="B3987">
        <v>2148</v>
      </c>
      <c r="C3987">
        <v>2014</v>
      </c>
      <c r="D3987">
        <v>99</v>
      </c>
      <c r="E3987">
        <v>99</v>
      </c>
      <c r="F3987">
        <v>99</v>
      </c>
      <c r="G3987">
        <v>99</v>
      </c>
      <c r="H3987">
        <v>99</v>
      </c>
      <c r="I3987">
        <v>99</v>
      </c>
      <c r="J3987">
        <v>999</v>
      </c>
      <c r="K3987">
        <v>99</v>
      </c>
      <c r="L3987">
        <v>99</v>
      </c>
      <c r="M3987">
        <v>99</v>
      </c>
      <c r="N3987">
        <v>99</v>
      </c>
      <c r="O3987">
        <v>14</v>
      </c>
      <c r="P3987">
        <v>4635</v>
      </c>
      <c r="R3987">
        <v>0</v>
      </c>
    </row>
    <row r="3988" spans="1:18" x14ac:dyDescent="0.5">
      <c r="A3988">
        <v>14</v>
      </c>
      <c r="B3988">
        <v>2149</v>
      </c>
      <c r="C3988">
        <v>2015</v>
      </c>
      <c r="D3988">
        <v>99</v>
      </c>
      <c r="E3988">
        <v>99</v>
      </c>
      <c r="F3988">
        <v>99</v>
      </c>
      <c r="G3988">
        <v>99</v>
      </c>
      <c r="H3988">
        <v>99</v>
      </c>
      <c r="I3988">
        <v>99</v>
      </c>
      <c r="J3988">
        <v>999</v>
      </c>
      <c r="K3988">
        <v>99</v>
      </c>
      <c r="L3988">
        <v>99</v>
      </c>
      <c r="M3988">
        <v>99</v>
      </c>
      <c r="N3988">
        <v>99</v>
      </c>
      <c r="O3988">
        <v>14</v>
      </c>
      <c r="P3988">
        <v>4635</v>
      </c>
      <c r="R3988">
        <v>0</v>
      </c>
    </row>
    <row r="3989" spans="1:18" x14ac:dyDescent="0.5">
      <c r="A3989">
        <v>14</v>
      </c>
      <c r="B3989">
        <v>2150</v>
      </c>
      <c r="C3989">
        <v>2016</v>
      </c>
      <c r="D3989">
        <v>99</v>
      </c>
      <c r="E3989">
        <v>99</v>
      </c>
      <c r="F3989">
        <v>99</v>
      </c>
      <c r="G3989">
        <v>99</v>
      </c>
      <c r="H3989">
        <v>99</v>
      </c>
      <c r="I3989">
        <v>99</v>
      </c>
      <c r="J3989">
        <v>999</v>
      </c>
      <c r="K3989">
        <v>99</v>
      </c>
      <c r="L3989">
        <v>99</v>
      </c>
      <c r="M3989">
        <v>99</v>
      </c>
      <c r="N3989">
        <v>99</v>
      </c>
      <c r="O3989">
        <v>14</v>
      </c>
      <c r="P3989">
        <v>4635</v>
      </c>
      <c r="R3989">
        <v>0</v>
      </c>
    </row>
    <row r="3990" spans="1:18" x14ac:dyDescent="0.5">
      <c r="A3990">
        <v>14</v>
      </c>
      <c r="B3990">
        <v>2151</v>
      </c>
      <c r="C3990">
        <v>2017</v>
      </c>
      <c r="D3990">
        <v>99</v>
      </c>
      <c r="E3990">
        <v>99</v>
      </c>
      <c r="F3990">
        <v>99</v>
      </c>
      <c r="G3990">
        <v>99</v>
      </c>
      <c r="H3990">
        <v>99</v>
      </c>
      <c r="I3990">
        <v>99</v>
      </c>
      <c r="J3990">
        <v>999</v>
      </c>
      <c r="K3990">
        <v>99</v>
      </c>
      <c r="L3990">
        <v>99</v>
      </c>
      <c r="M3990">
        <v>99</v>
      </c>
      <c r="N3990">
        <v>99</v>
      </c>
      <c r="O3990">
        <v>14</v>
      </c>
      <c r="P3990">
        <v>4635</v>
      </c>
      <c r="R3990">
        <v>0</v>
      </c>
    </row>
    <row r="3991" spans="1:18" x14ac:dyDescent="0.5">
      <c r="A3991">
        <v>14</v>
      </c>
      <c r="B3991">
        <v>2152</v>
      </c>
      <c r="C3991">
        <v>2018</v>
      </c>
      <c r="D3991">
        <v>99</v>
      </c>
      <c r="E3991">
        <v>99</v>
      </c>
      <c r="F3991">
        <v>99</v>
      </c>
      <c r="G3991">
        <v>99</v>
      </c>
      <c r="H3991">
        <v>99</v>
      </c>
      <c r="I3991">
        <v>99</v>
      </c>
      <c r="J3991">
        <v>999</v>
      </c>
      <c r="K3991">
        <v>99</v>
      </c>
      <c r="L3991">
        <v>99</v>
      </c>
      <c r="M3991">
        <v>99</v>
      </c>
      <c r="N3991">
        <v>99</v>
      </c>
      <c r="O3991">
        <v>14</v>
      </c>
      <c r="P3991">
        <v>4635</v>
      </c>
      <c r="R3991">
        <v>0</v>
      </c>
    </row>
    <row r="3992" spans="1:18" x14ac:dyDescent="0.5">
      <c r="A3992">
        <v>14</v>
      </c>
      <c r="B3992">
        <v>2153</v>
      </c>
      <c r="C3992">
        <v>2019</v>
      </c>
      <c r="D3992">
        <v>99</v>
      </c>
      <c r="E3992">
        <v>99</v>
      </c>
      <c r="F3992">
        <v>99</v>
      </c>
      <c r="G3992">
        <v>99</v>
      </c>
      <c r="H3992">
        <v>99</v>
      </c>
      <c r="I3992">
        <v>99</v>
      </c>
      <c r="J3992">
        <v>999</v>
      </c>
      <c r="K3992">
        <v>99</v>
      </c>
      <c r="L3992">
        <v>99</v>
      </c>
      <c r="M3992">
        <v>99</v>
      </c>
      <c r="N3992">
        <v>99</v>
      </c>
      <c r="O3992">
        <v>14</v>
      </c>
      <c r="P3992">
        <v>4635</v>
      </c>
      <c r="R3992">
        <v>0</v>
      </c>
    </row>
    <row r="3993" spans="1:18" x14ac:dyDescent="0.5">
      <c r="A3993">
        <v>14</v>
      </c>
      <c r="B3993">
        <v>2154</v>
      </c>
      <c r="C3993">
        <v>2020</v>
      </c>
      <c r="D3993">
        <v>99</v>
      </c>
      <c r="E3993">
        <v>99</v>
      </c>
      <c r="F3993">
        <v>99</v>
      </c>
      <c r="G3993">
        <v>99</v>
      </c>
      <c r="H3993">
        <v>99</v>
      </c>
      <c r="I3993">
        <v>99</v>
      </c>
      <c r="J3993">
        <v>999</v>
      </c>
      <c r="K3993">
        <v>99</v>
      </c>
      <c r="L3993">
        <v>99</v>
      </c>
      <c r="M3993">
        <v>99</v>
      </c>
      <c r="N3993">
        <v>99</v>
      </c>
      <c r="O3993">
        <v>14</v>
      </c>
      <c r="P3993">
        <v>4635</v>
      </c>
      <c r="R3993">
        <v>0</v>
      </c>
    </row>
    <row r="3994" spans="1:18" x14ac:dyDescent="0.5">
      <c r="A3994">
        <v>14</v>
      </c>
      <c r="B3994">
        <v>2155</v>
      </c>
      <c r="C3994">
        <v>2021</v>
      </c>
      <c r="D3994">
        <v>99</v>
      </c>
      <c r="E3994">
        <v>99</v>
      </c>
      <c r="F3994">
        <v>99</v>
      </c>
      <c r="G3994">
        <v>99</v>
      </c>
      <c r="H3994">
        <v>99</v>
      </c>
      <c r="I3994">
        <v>99</v>
      </c>
      <c r="J3994">
        <v>999</v>
      </c>
      <c r="K3994">
        <v>99</v>
      </c>
      <c r="L3994">
        <v>99</v>
      </c>
      <c r="M3994">
        <v>99</v>
      </c>
      <c r="N3994">
        <v>99</v>
      </c>
      <c r="O3994">
        <v>14</v>
      </c>
      <c r="P3994">
        <v>4635</v>
      </c>
      <c r="R3994">
        <v>0</v>
      </c>
    </row>
    <row r="3995" spans="1:18" x14ac:dyDescent="0.5">
      <c r="A3995">
        <v>14</v>
      </c>
      <c r="B3995">
        <v>2156</v>
      </c>
      <c r="C3995">
        <v>2022</v>
      </c>
      <c r="D3995">
        <v>99</v>
      </c>
      <c r="E3995">
        <v>99</v>
      </c>
      <c r="F3995">
        <v>99</v>
      </c>
      <c r="G3995">
        <v>99</v>
      </c>
      <c r="H3995">
        <v>99</v>
      </c>
      <c r="I3995">
        <v>99</v>
      </c>
      <c r="J3995">
        <v>999</v>
      </c>
      <c r="K3995">
        <v>99</v>
      </c>
      <c r="L3995">
        <v>99</v>
      </c>
      <c r="M3995">
        <v>99</v>
      </c>
      <c r="N3995">
        <v>99</v>
      </c>
      <c r="O3995">
        <v>14</v>
      </c>
      <c r="P3995">
        <v>4635</v>
      </c>
      <c r="R3995">
        <v>0</v>
      </c>
    </row>
    <row r="3996" spans="1:18" x14ac:dyDescent="0.5">
      <c r="A3996">
        <v>14</v>
      </c>
      <c r="B3996">
        <v>2157</v>
      </c>
      <c r="C3996">
        <v>2012</v>
      </c>
      <c r="D3996">
        <v>99</v>
      </c>
      <c r="E3996">
        <v>99</v>
      </c>
      <c r="F3996">
        <v>99</v>
      </c>
      <c r="G3996">
        <v>99</v>
      </c>
      <c r="H3996">
        <v>99</v>
      </c>
      <c r="I3996">
        <v>99</v>
      </c>
      <c r="J3996">
        <v>999</v>
      </c>
      <c r="K3996">
        <v>99</v>
      </c>
      <c r="L3996">
        <v>99</v>
      </c>
      <c r="M3996">
        <v>99</v>
      </c>
      <c r="N3996">
        <v>99</v>
      </c>
      <c r="O3996">
        <v>14</v>
      </c>
      <c r="P3996">
        <v>4636</v>
      </c>
      <c r="R3996">
        <v>0</v>
      </c>
    </row>
    <row r="3997" spans="1:18" x14ac:dyDescent="0.5">
      <c r="A3997">
        <v>14</v>
      </c>
      <c r="B3997">
        <v>2158</v>
      </c>
      <c r="C3997">
        <v>2013</v>
      </c>
      <c r="D3997">
        <v>99</v>
      </c>
      <c r="E3997">
        <v>99</v>
      </c>
      <c r="F3997">
        <v>99</v>
      </c>
      <c r="G3997">
        <v>99</v>
      </c>
      <c r="H3997">
        <v>99</v>
      </c>
      <c r="I3997">
        <v>99</v>
      </c>
      <c r="J3997">
        <v>999</v>
      </c>
      <c r="K3997">
        <v>99</v>
      </c>
      <c r="L3997">
        <v>99</v>
      </c>
      <c r="M3997">
        <v>99</v>
      </c>
      <c r="N3997">
        <v>99</v>
      </c>
      <c r="O3997">
        <v>14</v>
      </c>
      <c r="P3997">
        <v>4636</v>
      </c>
      <c r="R3997">
        <v>0</v>
      </c>
    </row>
    <row r="3998" spans="1:18" x14ac:dyDescent="0.5">
      <c r="A3998">
        <v>14</v>
      </c>
      <c r="B3998">
        <v>2159</v>
      </c>
      <c r="C3998">
        <v>2014</v>
      </c>
      <c r="D3998">
        <v>99</v>
      </c>
      <c r="E3998">
        <v>99</v>
      </c>
      <c r="F3998">
        <v>99</v>
      </c>
      <c r="G3998">
        <v>99</v>
      </c>
      <c r="H3998">
        <v>99</v>
      </c>
      <c r="I3998">
        <v>99</v>
      </c>
      <c r="J3998">
        <v>999</v>
      </c>
      <c r="K3998">
        <v>99</v>
      </c>
      <c r="L3998">
        <v>99</v>
      </c>
      <c r="M3998">
        <v>99</v>
      </c>
      <c r="N3998">
        <v>99</v>
      </c>
      <c r="O3998">
        <v>14</v>
      </c>
      <c r="P3998">
        <v>4636</v>
      </c>
      <c r="R3998">
        <v>0</v>
      </c>
    </row>
    <row r="3999" spans="1:18" x14ac:dyDescent="0.5">
      <c r="A3999">
        <v>14</v>
      </c>
      <c r="B3999">
        <v>2160</v>
      </c>
      <c r="C3999">
        <v>2015</v>
      </c>
      <c r="D3999">
        <v>99</v>
      </c>
      <c r="E3999">
        <v>99</v>
      </c>
      <c r="F3999">
        <v>99</v>
      </c>
      <c r="G3999">
        <v>99</v>
      </c>
      <c r="H3999">
        <v>99</v>
      </c>
      <c r="I3999">
        <v>99</v>
      </c>
      <c r="J3999">
        <v>999</v>
      </c>
      <c r="K3999">
        <v>99</v>
      </c>
      <c r="L3999">
        <v>99</v>
      </c>
      <c r="M3999">
        <v>99</v>
      </c>
      <c r="N3999">
        <v>99</v>
      </c>
      <c r="O3999">
        <v>14</v>
      </c>
      <c r="P3999">
        <v>4636</v>
      </c>
      <c r="R3999">
        <v>0</v>
      </c>
    </row>
    <row r="4000" spans="1:18" x14ac:dyDescent="0.5">
      <c r="A4000">
        <v>14</v>
      </c>
      <c r="B4000">
        <v>2161</v>
      </c>
      <c r="C4000">
        <v>2016</v>
      </c>
      <c r="D4000">
        <v>99</v>
      </c>
      <c r="E4000">
        <v>99</v>
      </c>
      <c r="F4000">
        <v>99</v>
      </c>
      <c r="G4000">
        <v>99</v>
      </c>
      <c r="H4000">
        <v>99</v>
      </c>
      <c r="I4000">
        <v>99</v>
      </c>
      <c r="J4000">
        <v>999</v>
      </c>
      <c r="K4000">
        <v>99</v>
      </c>
      <c r="L4000">
        <v>99</v>
      </c>
      <c r="M4000">
        <v>99</v>
      </c>
      <c r="N4000">
        <v>99</v>
      </c>
      <c r="O4000">
        <v>14</v>
      </c>
      <c r="P4000">
        <v>4636</v>
      </c>
      <c r="R4000">
        <v>0</v>
      </c>
    </row>
    <row r="4001" spans="1:18" x14ac:dyDescent="0.5">
      <c r="A4001">
        <v>14</v>
      </c>
      <c r="B4001">
        <v>2162</v>
      </c>
      <c r="C4001">
        <v>2017</v>
      </c>
      <c r="D4001">
        <v>99</v>
      </c>
      <c r="E4001">
        <v>99</v>
      </c>
      <c r="F4001">
        <v>99</v>
      </c>
      <c r="G4001">
        <v>99</v>
      </c>
      <c r="H4001">
        <v>99</v>
      </c>
      <c r="I4001">
        <v>99</v>
      </c>
      <c r="J4001">
        <v>999</v>
      </c>
      <c r="K4001">
        <v>99</v>
      </c>
      <c r="L4001">
        <v>99</v>
      </c>
      <c r="M4001">
        <v>99</v>
      </c>
      <c r="N4001">
        <v>99</v>
      </c>
      <c r="O4001">
        <v>14</v>
      </c>
      <c r="P4001">
        <v>4636</v>
      </c>
      <c r="R4001">
        <v>0</v>
      </c>
    </row>
    <row r="4002" spans="1:18" x14ac:dyDescent="0.5">
      <c r="A4002">
        <v>14</v>
      </c>
      <c r="B4002">
        <v>2163</v>
      </c>
      <c r="C4002">
        <v>2018</v>
      </c>
      <c r="D4002">
        <v>99</v>
      </c>
      <c r="E4002">
        <v>99</v>
      </c>
      <c r="F4002">
        <v>99</v>
      </c>
      <c r="G4002">
        <v>99</v>
      </c>
      <c r="H4002">
        <v>99</v>
      </c>
      <c r="I4002">
        <v>99</v>
      </c>
      <c r="J4002">
        <v>999</v>
      </c>
      <c r="K4002">
        <v>99</v>
      </c>
      <c r="L4002">
        <v>99</v>
      </c>
      <c r="M4002">
        <v>99</v>
      </c>
      <c r="N4002">
        <v>99</v>
      </c>
      <c r="O4002">
        <v>14</v>
      </c>
      <c r="P4002">
        <v>4636</v>
      </c>
      <c r="R4002">
        <v>0</v>
      </c>
    </row>
    <row r="4003" spans="1:18" x14ac:dyDescent="0.5">
      <c r="A4003">
        <v>14</v>
      </c>
      <c r="B4003">
        <v>2164</v>
      </c>
      <c r="C4003">
        <v>2019</v>
      </c>
      <c r="D4003">
        <v>99</v>
      </c>
      <c r="E4003">
        <v>99</v>
      </c>
      <c r="F4003">
        <v>99</v>
      </c>
      <c r="G4003">
        <v>99</v>
      </c>
      <c r="H4003">
        <v>99</v>
      </c>
      <c r="I4003">
        <v>99</v>
      </c>
      <c r="J4003">
        <v>999</v>
      </c>
      <c r="K4003">
        <v>99</v>
      </c>
      <c r="L4003">
        <v>99</v>
      </c>
      <c r="M4003">
        <v>99</v>
      </c>
      <c r="N4003">
        <v>99</v>
      </c>
      <c r="O4003">
        <v>14</v>
      </c>
      <c r="P4003">
        <v>4636</v>
      </c>
      <c r="R4003">
        <v>0</v>
      </c>
    </row>
    <row r="4004" spans="1:18" x14ac:dyDescent="0.5">
      <c r="A4004">
        <v>14</v>
      </c>
      <c r="B4004">
        <v>2165</v>
      </c>
      <c r="C4004">
        <v>2020</v>
      </c>
      <c r="D4004">
        <v>99</v>
      </c>
      <c r="E4004">
        <v>99</v>
      </c>
      <c r="F4004">
        <v>99</v>
      </c>
      <c r="G4004">
        <v>99</v>
      </c>
      <c r="H4004">
        <v>99</v>
      </c>
      <c r="I4004">
        <v>99</v>
      </c>
      <c r="J4004">
        <v>999</v>
      </c>
      <c r="K4004">
        <v>99</v>
      </c>
      <c r="L4004">
        <v>99</v>
      </c>
      <c r="M4004">
        <v>99</v>
      </c>
      <c r="N4004">
        <v>99</v>
      </c>
      <c r="O4004">
        <v>14</v>
      </c>
      <c r="P4004">
        <v>4636</v>
      </c>
      <c r="R4004">
        <v>0</v>
      </c>
    </row>
    <row r="4005" spans="1:18" x14ac:dyDescent="0.5">
      <c r="A4005">
        <v>14</v>
      </c>
      <c r="B4005">
        <v>2166</v>
      </c>
      <c r="C4005">
        <v>2021</v>
      </c>
      <c r="D4005">
        <v>99</v>
      </c>
      <c r="E4005">
        <v>99</v>
      </c>
      <c r="F4005">
        <v>99</v>
      </c>
      <c r="G4005">
        <v>99</v>
      </c>
      <c r="H4005">
        <v>99</v>
      </c>
      <c r="I4005">
        <v>99</v>
      </c>
      <c r="J4005">
        <v>999</v>
      </c>
      <c r="K4005">
        <v>99</v>
      </c>
      <c r="L4005">
        <v>99</v>
      </c>
      <c r="M4005">
        <v>99</v>
      </c>
      <c r="N4005">
        <v>99</v>
      </c>
      <c r="O4005">
        <v>14</v>
      </c>
      <c r="P4005">
        <v>4636</v>
      </c>
      <c r="R4005">
        <v>0</v>
      </c>
    </row>
    <row r="4006" spans="1:18" x14ac:dyDescent="0.5">
      <c r="A4006">
        <v>14</v>
      </c>
      <c r="B4006">
        <v>2167</v>
      </c>
      <c r="C4006">
        <v>2022</v>
      </c>
      <c r="D4006">
        <v>99</v>
      </c>
      <c r="E4006">
        <v>99</v>
      </c>
      <c r="F4006">
        <v>99</v>
      </c>
      <c r="G4006">
        <v>99</v>
      </c>
      <c r="H4006">
        <v>99</v>
      </c>
      <c r="I4006">
        <v>99</v>
      </c>
      <c r="J4006">
        <v>999</v>
      </c>
      <c r="K4006">
        <v>99</v>
      </c>
      <c r="L4006">
        <v>99</v>
      </c>
      <c r="M4006">
        <v>99</v>
      </c>
      <c r="N4006">
        <v>99</v>
      </c>
      <c r="O4006">
        <v>14</v>
      </c>
      <c r="P4006">
        <v>4636</v>
      </c>
      <c r="R4006">
        <v>0</v>
      </c>
    </row>
    <row r="4007" spans="1:18" x14ac:dyDescent="0.5">
      <c r="A4007">
        <v>14</v>
      </c>
      <c r="B4007">
        <v>2168</v>
      </c>
      <c r="C4007">
        <v>2012</v>
      </c>
      <c r="D4007">
        <v>99</v>
      </c>
      <c r="E4007">
        <v>99</v>
      </c>
      <c r="F4007">
        <v>99</v>
      </c>
      <c r="G4007">
        <v>99</v>
      </c>
      <c r="H4007">
        <v>99</v>
      </c>
      <c r="I4007">
        <v>99</v>
      </c>
      <c r="J4007">
        <v>999</v>
      </c>
      <c r="K4007">
        <v>99</v>
      </c>
      <c r="L4007">
        <v>99</v>
      </c>
      <c r="M4007">
        <v>99</v>
      </c>
      <c r="N4007">
        <v>99</v>
      </c>
      <c r="O4007">
        <v>14</v>
      </c>
      <c r="P4007">
        <v>4637</v>
      </c>
      <c r="R4007">
        <v>0</v>
      </c>
    </row>
    <row r="4008" spans="1:18" x14ac:dyDescent="0.5">
      <c r="A4008">
        <v>14</v>
      </c>
      <c r="B4008">
        <v>2169</v>
      </c>
      <c r="C4008">
        <v>2013</v>
      </c>
      <c r="D4008">
        <v>99</v>
      </c>
      <c r="E4008">
        <v>99</v>
      </c>
      <c r="F4008">
        <v>99</v>
      </c>
      <c r="G4008">
        <v>99</v>
      </c>
      <c r="H4008">
        <v>99</v>
      </c>
      <c r="I4008">
        <v>99</v>
      </c>
      <c r="J4008">
        <v>999</v>
      </c>
      <c r="K4008">
        <v>99</v>
      </c>
      <c r="L4008">
        <v>99</v>
      </c>
      <c r="M4008">
        <v>99</v>
      </c>
      <c r="N4008">
        <v>99</v>
      </c>
      <c r="O4008">
        <v>14</v>
      </c>
      <c r="P4008">
        <v>4637</v>
      </c>
      <c r="R4008">
        <v>0</v>
      </c>
    </row>
    <row r="4009" spans="1:18" x14ac:dyDescent="0.5">
      <c r="A4009">
        <v>14</v>
      </c>
      <c r="B4009">
        <v>2170</v>
      </c>
      <c r="C4009">
        <v>2014</v>
      </c>
      <c r="D4009">
        <v>99</v>
      </c>
      <c r="E4009">
        <v>99</v>
      </c>
      <c r="F4009">
        <v>99</v>
      </c>
      <c r="G4009">
        <v>99</v>
      </c>
      <c r="H4009">
        <v>99</v>
      </c>
      <c r="I4009">
        <v>99</v>
      </c>
      <c r="J4009">
        <v>999</v>
      </c>
      <c r="K4009">
        <v>99</v>
      </c>
      <c r="L4009">
        <v>99</v>
      </c>
      <c r="M4009">
        <v>99</v>
      </c>
      <c r="N4009">
        <v>99</v>
      </c>
      <c r="O4009">
        <v>14</v>
      </c>
      <c r="P4009">
        <v>4637</v>
      </c>
      <c r="R4009">
        <v>0</v>
      </c>
    </row>
    <row r="4010" spans="1:18" x14ac:dyDescent="0.5">
      <c r="A4010">
        <v>14</v>
      </c>
      <c r="B4010">
        <v>2171</v>
      </c>
      <c r="C4010">
        <v>2015</v>
      </c>
      <c r="D4010">
        <v>99</v>
      </c>
      <c r="E4010">
        <v>99</v>
      </c>
      <c r="F4010">
        <v>99</v>
      </c>
      <c r="G4010">
        <v>99</v>
      </c>
      <c r="H4010">
        <v>99</v>
      </c>
      <c r="I4010">
        <v>99</v>
      </c>
      <c r="J4010">
        <v>999</v>
      </c>
      <c r="K4010">
        <v>99</v>
      </c>
      <c r="L4010">
        <v>99</v>
      </c>
      <c r="M4010">
        <v>99</v>
      </c>
      <c r="N4010">
        <v>99</v>
      </c>
      <c r="O4010">
        <v>14</v>
      </c>
      <c r="P4010">
        <v>4637</v>
      </c>
      <c r="R4010">
        <v>0</v>
      </c>
    </row>
    <row r="4011" spans="1:18" x14ac:dyDescent="0.5">
      <c r="A4011">
        <v>14</v>
      </c>
      <c r="B4011">
        <v>2172</v>
      </c>
      <c r="C4011">
        <v>2016</v>
      </c>
      <c r="D4011">
        <v>99</v>
      </c>
      <c r="E4011">
        <v>99</v>
      </c>
      <c r="F4011">
        <v>99</v>
      </c>
      <c r="G4011">
        <v>99</v>
      </c>
      <c r="H4011">
        <v>99</v>
      </c>
      <c r="I4011">
        <v>99</v>
      </c>
      <c r="J4011">
        <v>999</v>
      </c>
      <c r="K4011">
        <v>99</v>
      </c>
      <c r="L4011">
        <v>99</v>
      </c>
      <c r="M4011">
        <v>99</v>
      </c>
      <c r="N4011">
        <v>99</v>
      </c>
      <c r="O4011">
        <v>14</v>
      </c>
      <c r="P4011">
        <v>4637</v>
      </c>
      <c r="R4011">
        <v>0</v>
      </c>
    </row>
    <row r="4012" spans="1:18" x14ac:dyDescent="0.5">
      <c r="A4012">
        <v>14</v>
      </c>
      <c r="B4012">
        <v>2173</v>
      </c>
      <c r="C4012">
        <v>2017</v>
      </c>
      <c r="D4012">
        <v>99</v>
      </c>
      <c r="E4012">
        <v>99</v>
      </c>
      <c r="F4012">
        <v>99</v>
      </c>
      <c r="G4012">
        <v>99</v>
      </c>
      <c r="H4012">
        <v>99</v>
      </c>
      <c r="I4012">
        <v>99</v>
      </c>
      <c r="J4012">
        <v>999</v>
      </c>
      <c r="K4012">
        <v>99</v>
      </c>
      <c r="L4012">
        <v>99</v>
      </c>
      <c r="M4012">
        <v>99</v>
      </c>
      <c r="N4012">
        <v>99</v>
      </c>
      <c r="O4012">
        <v>14</v>
      </c>
      <c r="P4012">
        <v>4637</v>
      </c>
      <c r="R4012">
        <v>0</v>
      </c>
    </row>
    <row r="4013" spans="1:18" x14ac:dyDescent="0.5">
      <c r="A4013">
        <v>14</v>
      </c>
      <c r="B4013">
        <v>2174</v>
      </c>
      <c r="C4013">
        <v>2018</v>
      </c>
      <c r="D4013">
        <v>99</v>
      </c>
      <c r="E4013">
        <v>99</v>
      </c>
      <c r="F4013">
        <v>99</v>
      </c>
      <c r="G4013">
        <v>99</v>
      </c>
      <c r="H4013">
        <v>99</v>
      </c>
      <c r="I4013">
        <v>99</v>
      </c>
      <c r="J4013">
        <v>999</v>
      </c>
      <c r="K4013">
        <v>99</v>
      </c>
      <c r="L4013">
        <v>99</v>
      </c>
      <c r="M4013">
        <v>99</v>
      </c>
      <c r="N4013">
        <v>99</v>
      </c>
      <c r="O4013">
        <v>14</v>
      </c>
      <c r="P4013">
        <v>4637</v>
      </c>
      <c r="R4013">
        <v>0</v>
      </c>
    </row>
    <row r="4014" spans="1:18" x14ac:dyDescent="0.5">
      <c r="A4014">
        <v>14</v>
      </c>
      <c r="B4014">
        <v>2175</v>
      </c>
      <c r="C4014">
        <v>2019</v>
      </c>
      <c r="D4014">
        <v>99</v>
      </c>
      <c r="E4014">
        <v>99</v>
      </c>
      <c r="F4014">
        <v>99</v>
      </c>
      <c r="G4014">
        <v>99</v>
      </c>
      <c r="H4014">
        <v>99</v>
      </c>
      <c r="I4014">
        <v>99</v>
      </c>
      <c r="J4014">
        <v>999</v>
      </c>
      <c r="K4014">
        <v>99</v>
      </c>
      <c r="L4014">
        <v>99</v>
      </c>
      <c r="M4014">
        <v>99</v>
      </c>
      <c r="N4014">
        <v>99</v>
      </c>
      <c r="O4014">
        <v>14</v>
      </c>
      <c r="P4014">
        <v>4637</v>
      </c>
      <c r="R4014">
        <v>0</v>
      </c>
    </row>
    <row r="4015" spans="1:18" x14ac:dyDescent="0.5">
      <c r="A4015">
        <v>14</v>
      </c>
      <c r="B4015">
        <v>2176</v>
      </c>
      <c r="C4015">
        <v>2020</v>
      </c>
      <c r="D4015">
        <v>99</v>
      </c>
      <c r="E4015">
        <v>99</v>
      </c>
      <c r="F4015">
        <v>99</v>
      </c>
      <c r="G4015">
        <v>99</v>
      </c>
      <c r="H4015">
        <v>99</v>
      </c>
      <c r="I4015">
        <v>99</v>
      </c>
      <c r="J4015">
        <v>999</v>
      </c>
      <c r="K4015">
        <v>99</v>
      </c>
      <c r="L4015">
        <v>99</v>
      </c>
      <c r="M4015">
        <v>99</v>
      </c>
      <c r="N4015">
        <v>99</v>
      </c>
      <c r="O4015">
        <v>14</v>
      </c>
      <c r="P4015">
        <v>4637</v>
      </c>
      <c r="R4015">
        <v>0</v>
      </c>
    </row>
    <row r="4016" spans="1:18" x14ac:dyDescent="0.5">
      <c r="A4016">
        <v>14</v>
      </c>
      <c r="B4016">
        <v>2177</v>
      </c>
      <c r="C4016">
        <v>2021</v>
      </c>
      <c r="D4016">
        <v>99</v>
      </c>
      <c r="E4016">
        <v>99</v>
      </c>
      <c r="F4016">
        <v>99</v>
      </c>
      <c r="G4016">
        <v>99</v>
      </c>
      <c r="H4016">
        <v>99</v>
      </c>
      <c r="I4016">
        <v>99</v>
      </c>
      <c r="J4016">
        <v>999</v>
      </c>
      <c r="K4016">
        <v>99</v>
      </c>
      <c r="L4016">
        <v>99</v>
      </c>
      <c r="M4016">
        <v>99</v>
      </c>
      <c r="N4016">
        <v>99</v>
      </c>
      <c r="O4016">
        <v>14</v>
      </c>
      <c r="P4016">
        <v>4637</v>
      </c>
      <c r="R4016">
        <v>0</v>
      </c>
    </row>
    <row r="4017" spans="1:38" x14ac:dyDescent="0.5">
      <c r="A4017">
        <v>14</v>
      </c>
      <c r="B4017">
        <v>2178</v>
      </c>
      <c r="C4017">
        <v>2022</v>
      </c>
      <c r="D4017">
        <v>99</v>
      </c>
      <c r="E4017">
        <v>99</v>
      </c>
      <c r="F4017">
        <v>99</v>
      </c>
      <c r="G4017">
        <v>99</v>
      </c>
      <c r="H4017">
        <v>99</v>
      </c>
      <c r="I4017">
        <v>99</v>
      </c>
      <c r="J4017">
        <v>999</v>
      </c>
      <c r="K4017">
        <v>99</v>
      </c>
      <c r="L4017">
        <v>99</v>
      </c>
      <c r="M4017">
        <v>99</v>
      </c>
      <c r="N4017">
        <v>99</v>
      </c>
      <c r="O4017">
        <v>14</v>
      </c>
      <c r="P4017">
        <v>4637</v>
      </c>
      <c r="R4017">
        <v>0</v>
      </c>
    </row>
    <row r="4018" spans="1:38" x14ac:dyDescent="0.5">
      <c r="A4018">
        <v>14</v>
      </c>
      <c r="B4018">
        <v>2179</v>
      </c>
      <c r="C4018">
        <v>2012</v>
      </c>
      <c r="D4018">
        <v>99</v>
      </c>
      <c r="E4018">
        <v>99</v>
      </c>
      <c r="F4018">
        <v>99</v>
      </c>
      <c r="G4018">
        <v>99</v>
      </c>
      <c r="H4018">
        <v>99</v>
      </c>
      <c r="I4018">
        <v>99</v>
      </c>
      <c r="J4018">
        <v>999</v>
      </c>
      <c r="K4018">
        <v>99</v>
      </c>
      <c r="L4018">
        <v>99</v>
      </c>
      <c r="M4018">
        <v>99</v>
      </c>
      <c r="N4018">
        <v>99</v>
      </c>
      <c r="O4018">
        <v>14</v>
      </c>
      <c r="P4018">
        <v>4638</v>
      </c>
      <c r="R4018">
        <v>0</v>
      </c>
    </row>
    <row r="4019" spans="1:38" x14ac:dyDescent="0.5">
      <c r="A4019">
        <v>14</v>
      </c>
      <c r="B4019">
        <v>2180</v>
      </c>
      <c r="C4019">
        <v>2013</v>
      </c>
      <c r="D4019">
        <v>99</v>
      </c>
      <c r="E4019">
        <v>99</v>
      </c>
      <c r="F4019">
        <v>99</v>
      </c>
      <c r="G4019">
        <v>99</v>
      </c>
      <c r="H4019">
        <v>99</v>
      </c>
      <c r="I4019">
        <v>99</v>
      </c>
      <c r="J4019">
        <v>999</v>
      </c>
      <c r="K4019">
        <v>99</v>
      </c>
      <c r="L4019">
        <v>99</v>
      </c>
      <c r="M4019">
        <v>99</v>
      </c>
      <c r="N4019">
        <v>99</v>
      </c>
      <c r="O4019">
        <v>14</v>
      </c>
      <c r="P4019">
        <v>4638</v>
      </c>
      <c r="R4019">
        <v>0</v>
      </c>
    </row>
    <row r="4020" spans="1:38" x14ac:dyDescent="0.5">
      <c r="A4020">
        <v>14</v>
      </c>
      <c r="B4020">
        <v>2181</v>
      </c>
      <c r="C4020">
        <v>2014</v>
      </c>
      <c r="D4020">
        <v>99</v>
      </c>
      <c r="E4020">
        <v>99</v>
      </c>
      <c r="F4020">
        <v>99</v>
      </c>
      <c r="G4020">
        <v>99</v>
      </c>
      <c r="H4020">
        <v>99</v>
      </c>
      <c r="I4020">
        <v>99</v>
      </c>
      <c r="J4020">
        <v>999</v>
      </c>
      <c r="K4020">
        <v>99</v>
      </c>
      <c r="L4020">
        <v>99</v>
      </c>
      <c r="M4020">
        <v>99</v>
      </c>
      <c r="N4020">
        <v>99</v>
      </c>
      <c r="O4020">
        <v>14</v>
      </c>
      <c r="P4020">
        <v>4638</v>
      </c>
      <c r="R4020">
        <v>0</v>
      </c>
    </row>
    <row r="4021" spans="1:38" x14ac:dyDescent="0.5">
      <c r="A4021">
        <v>14</v>
      </c>
      <c r="B4021">
        <v>2182</v>
      </c>
      <c r="C4021">
        <v>2015</v>
      </c>
      <c r="D4021">
        <v>99</v>
      </c>
      <c r="E4021">
        <v>99</v>
      </c>
      <c r="F4021">
        <v>99</v>
      </c>
      <c r="G4021">
        <v>99</v>
      </c>
      <c r="H4021">
        <v>99</v>
      </c>
      <c r="I4021">
        <v>99</v>
      </c>
      <c r="J4021">
        <v>999</v>
      </c>
      <c r="K4021">
        <v>99</v>
      </c>
      <c r="L4021">
        <v>99</v>
      </c>
      <c r="M4021">
        <v>99</v>
      </c>
      <c r="N4021">
        <v>99</v>
      </c>
      <c r="O4021">
        <v>14</v>
      </c>
      <c r="P4021">
        <v>4638</v>
      </c>
      <c r="R4021">
        <v>0</v>
      </c>
    </row>
    <row r="4022" spans="1:38" x14ac:dyDescent="0.5">
      <c r="A4022">
        <v>14</v>
      </c>
      <c r="B4022">
        <v>2183</v>
      </c>
      <c r="C4022">
        <v>2016</v>
      </c>
      <c r="D4022">
        <v>99</v>
      </c>
      <c r="E4022">
        <v>99</v>
      </c>
      <c r="F4022">
        <v>99</v>
      </c>
      <c r="G4022">
        <v>99</v>
      </c>
      <c r="H4022">
        <v>99</v>
      </c>
      <c r="I4022">
        <v>99</v>
      </c>
      <c r="J4022">
        <v>999</v>
      </c>
      <c r="K4022">
        <v>99</v>
      </c>
      <c r="L4022">
        <v>99</v>
      </c>
      <c r="M4022">
        <v>99</v>
      </c>
      <c r="N4022">
        <v>99</v>
      </c>
      <c r="O4022">
        <v>14</v>
      </c>
      <c r="P4022">
        <v>4638</v>
      </c>
      <c r="R4022">
        <v>0</v>
      </c>
    </row>
    <row r="4023" spans="1:38" x14ac:dyDescent="0.5">
      <c r="A4023">
        <v>14</v>
      </c>
      <c r="B4023">
        <v>2184</v>
      </c>
      <c r="C4023">
        <v>2017</v>
      </c>
      <c r="D4023">
        <v>99</v>
      </c>
      <c r="E4023">
        <v>99</v>
      </c>
      <c r="F4023">
        <v>99</v>
      </c>
      <c r="G4023">
        <v>99</v>
      </c>
      <c r="H4023">
        <v>99</v>
      </c>
      <c r="I4023">
        <v>99</v>
      </c>
      <c r="J4023">
        <v>999</v>
      </c>
      <c r="K4023">
        <v>99</v>
      </c>
      <c r="L4023">
        <v>99</v>
      </c>
      <c r="M4023">
        <v>99</v>
      </c>
      <c r="N4023">
        <v>99</v>
      </c>
      <c r="O4023">
        <v>14</v>
      </c>
      <c r="P4023">
        <v>4638</v>
      </c>
      <c r="R4023">
        <v>0</v>
      </c>
    </row>
    <row r="4024" spans="1:38" x14ac:dyDescent="0.5">
      <c r="A4024">
        <v>14</v>
      </c>
      <c r="B4024">
        <v>2185</v>
      </c>
      <c r="C4024">
        <v>2018</v>
      </c>
      <c r="D4024">
        <v>99</v>
      </c>
      <c r="E4024">
        <v>99</v>
      </c>
      <c r="F4024">
        <v>99</v>
      </c>
      <c r="G4024">
        <v>99</v>
      </c>
      <c r="H4024">
        <v>99</v>
      </c>
      <c r="I4024">
        <v>99</v>
      </c>
      <c r="J4024">
        <v>999</v>
      </c>
      <c r="K4024">
        <v>99</v>
      </c>
      <c r="L4024">
        <v>99</v>
      </c>
      <c r="M4024">
        <v>99</v>
      </c>
      <c r="N4024">
        <v>99</v>
      </c>
      <c r="O4024">
        <v>14</v>
      </c>
      <c r="P4024">
        <v>4638</v>
      </c>
      <c r="R4024">
        <v>0</v>
      </c>
    </row>
    <row r="4025" spans="1:38" x14ac:dyDescent="0.5">
      <c r="A4025">
        <v>14</v>
      </c>
      <c r="B4025">
        <v>2186</v>
      </c>
      <c r="C4025">
        <v>2019</v>
      </c>
      <c r="D4025">
        <v>99</v>
      </c>
      <c r="E4025">
        <v>99</v>
      </c>
      <c r="F4025">
        <v>99</v>
      </c>
      <c r="G4025">
        <v>99</v>
      </c>
      <c r="H4025">
        <v>99</v>
      </c>
      <c r="I4025">
        <v>99</v>
      </c>
      <c r="J4025">
        <v>999</v>
      </c>
      <c r="K4025">
        <v>99</v>
      </c>
      <c r="L4025">
        <v>99</v>
      </c>
      <c r="M4025">
        <v>99</v>
      </c>
      <c r="N4025">
        <v>99</v>
      </c>
      <c r="O4025">
        <v>14</v>
      </c>
      <c r="P4025">
        <v>4638</v>
      </c>
      <c r="R4025">
        <v>0</v>
      </c>
    </row>
    <row r="4026" spans="1:38" x14ac:dyDescent="0.5">
      <c r="A4026">
        <v>14</v>
      </c>
      <c r="B4026">
        <v>2187</v>
      </c>
      <c r="C4026">
        <v>2020</v>
      </c>
      <c r="D4026">
        <v>99</v>
      </c>
      <c r="E4026">
        <v>99</v>
      </c>
      <c r="F4026">
        <v>99</v>
      </c>
      <c r="G4026">
        <v>99</v>
      </c>
      <c r="H4026">
        <v>99</v>
      </c>
      <c r="I4026">
        <v>99</v>
      </c>
      <c r="J4026">
        <v>999</v>
      </c>
      <c r="K4026">
        <v>99</v>
      </c>
      <c r="L4026">
        <v>99</v>
      </c>
      <c r="M4026">
        <v>99</v>
      </c>
      <c r="N4026">
        <v>99</v>
      </c>
      <c r="O4026">
        <v>14</v>
      </c>
      <c r="P4026">
        <v>4638</v>
      </c>
      <c r="R4026">
        <v>0</v>
      </c>
    </row>
    <row r="4027" spans="1:38" x14ac:dyDescent="0.5">
      <c r="A4027">
        <v>14</v>
      </c>
      <c r="B4027">
        <v>2188</v>
      </c>
      <c r="C4027">
        <v>2021</v>
      </c>
      <c r="D4027">
        <v>99</v>
      </c>
      <c r="E4027">
        <v>99</v>
      </c>
      <c r="F4027">
        <v>99</v>
      </c>
      <c r="G4027">
        <v>99</v>
      </c>
      <c r="H4027">
        <v>99</v>
      </c>
      <c r="I4027">
        <v>99</v>
      </c>
      <c r="J4027">
        <v>999</v>
      </c>
      <c r="K4027">
        <v>99</v>
      </c>
      <c r="L4027">
        <v>99</v>
      </c>
      <c r="M4027">
        <v>99</v>
      </c>
      <c r="N4027">
        <v>99</v>
      </c>
      <c r="O4027">
        <v>14</v>
      </c>
      <c r="P4027">
        <v>4638</v>
      </c>
      <c r="Q4027">
        <v>1</v>
      </c>
      <c r="R4027">
        <v>1</v>
      </c>
      <c r="S4027">
        <v>1</v>
      </c>
      <c r="T4027">
        <v>17</v>
      </c>
      <c r="U4027">
        <v>62</v>
      </c>
      <c r="V4027">
        <v>110.31419284940414</v>
      </c>
      <c r="W4027">
        <v>101.82</v>
      </c>
      <c r="X4027">
        <v>0</v>
      </c>
      <c r="Y4027">
        <v>0</v>
      </c>
      <c r="AA4027">
        <v>3.8034383082306391E-3</v>
      </c>
      <c r="AB4027">
        <v>4.5639838259083033E-3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  <c r="AL4027">
        <v>0</v>
      </c>
    </row>
    <row r="4028" spans="1:38" x14ac:dyDescent="0.5">
      <c r="A4028">
        <v>14</v>
      </c>
      <c r="B4028">
        <v>2189</v>
      </c>
      <c r="C4028">
        <v>2022</v>
      </c>
      <c r="D4028">
        <v>99</v>
      </c>
      <c r="E4028">
        <v>99</v>
      </c>
      <c r="F4028">
        <v>99</v>
      </c>
      <c r="G4028">
        <v>99</v>
      </c>
      <c r="H4028">
        <v>99</v>
      </c>
      <c r="I4028">
        <v>99</v>
      </c>
      <c r="J4028">
        <v>999</v>
      </c>
      <c r="K4028">
        <v>99</v>
      </c>
      <c r="L4028">
        <v>99</v>
      </c>
      <c r="M4028">
        <v>99</v>
      </c>
      <c r="N4028">
        <v>99</v>
      </c>
      <c r="O4028">
        <v>14</v>
      </c>
      <c r="P4028">
        <v>4638</v>
      </c>
      <c r="R4028">
        <v>0</v>
      </c>
    </row>
    <row r="4029" spans="1:38" x14ac:dyDescent="0.5">
      <c r="A4029">
        <v>14</v>
      </c>
      <c r="B4029">
        <v>2190</v>
      </c>
      <c r="C4029">
        <v>2012</v>
      </c>
      <c r="D4029">
        <v>99</v>
      </c>
      <c r="E4029">
        <v>99</v>
      </c>
      <c r="F4029">
        <v>99</v>
      </c>
      <c r="G4029">
        <v>99</v>
      </c>
      <c r="H4029">
        <v>99</v>
      </c>
      <c r="I4029">
        <v>99</v>
      </c>
      <c r="J4029">
        <v>999</v>
      </c>
      <c r="K4029">
        <v>99</v>
      </c>
      <c r="L4029">
        <v>99</v>
      </c>
      <c r="M4029">
        <v>99</v>
      </c>
      <c r="N4029">
        <v>99</v>
      </c>
      <c r="O4029">
        <v>14</v>
      </c>
      <c r="P4029">
        <v>4639</v>
      </c>
      <c r="R4029">
        <v>0</v>
      </c>
    </row>
    <row r="4030" spans="1:38" x14ac:dyDescent="0.5">
      <c r="A4030">
        <v>14</v>
      </c>
      <c r="B4030">
        <v>2191</v>
      </c>
      <c r="C4030">
        <v>2013</v>
      </c>
      <c r="D4030">
        <v>99</v>
      </c>
      <c r="E4030">
        <v>99</v>
      </c>
      <c r="F4030">
        <v>99</v>
      </c>
      <c r="G4030">
        <v>99</v>
      </c>
      <c r="H4030">
        <v>99</v>
      </c>
      <c r="I4030">
        <v>99</v>
      </c>
      <c r="J4030">
        <v>999</v>
      </c>
      <c r="K4030">
        <v>99</v>
      </c>
      <c r="L4030">
        <v>99</v>
      </c>
      <c r="M4030">
        <v>99</v>
      </c>
      <c r="N4030">
        <v>99</v>
      </c>
      <c r="O4030">
        <v>14</v>
      </c>
      <c r="P4030">
        <v>4639</v>
      </c>
      <c r="R4030">
        <v>0</v>
      </c>
    </row>
    <row r="4031" spans="1:38" x14ac:dyDescent="0.5">
      <c r="A4031">
        <v>14</v>
      </c>
      <c r="B4031">
        <v>2192</v>
      </c>
      <c r="C4031">
        <v>2014</v>
      </c>
      <c r="D4031">
        <v>99</v>
      </c>
      <c r="E4031">
        <v>99</v>
      </c>
      <c r="F4031">
        <v>99</v>
      </c>
      <c r="G4031">
        <v>99</v>
      </c>
      <c r="H4031">
        <v>99</v>
      </c>
      <c r="I4031">
        <v>99</v>
      </c>
      <c r="J4031">
        <v>999</v>
      </c>
      <c r="K4031">
        <v>99</v>
      </c>
      <c r="L4031">
        <v>99</v>
      </c>
      <c r="M4031">
        <v>99</v>
      </c>
      <c r="N4031">
        <v>99</v>
      </c>
      <c r="O4031">
        <v>14</v>
      </c>
      <c r="P4031">
        <v>4639</v>
      </c>
      <c r="R4031">
        <v>0</v>
      </c>
    </row>
    <row r="4032" spans="1:38" x14ac:dyDescent="0.5">
      <c r="A4032">
        <v>14</v>
      </c>
      <c r="B4032">
        <v>2193</v>
      </c>
      <c r="C4032">
        <v>2015</v>
      </c>
      <c r="D4032">
        <v>99</v>
      </c>
      <c r="E4032">
        <v>99</v>
      </c>
      <c r="F4032">
        <v>99</v>
      </c>
      <c r="G4032">
        <v>99</v>
      </c>
      <c r="H4032">
        <v>99</v>
      </c>
      <c r="I4032">
        <v>99</v>
      </c>
      <c r="J4032">
        <v>999</v>
      </c>
      <c r="K4032">
        <v>99</v>
      </c>
      <c r="L4032">
        <v>99</v>
      </c>
      <c r="M4032">
        <v>99</v>
      </c>
      <c r="N4032">
        <v>99</v>
      </c>
      <c r="O4032">
        <v>14</v>
      </c>
      <c r="P4032">
        <v>4639</v>
      </c>
      <c r="R4032">
        <v>0</v>
      </c>
    </row>
    <row r="4033" spans="1:18" x14ac:dyDescent="0.5">
      <c r="A4033">
        <v>14</v>
      </c>
      <c r="B4033">
        <v>2194</v>
      </c>
      <c r="C4033">
        <v>2016</v>
      </c>
      <c r="D4033">
        <v>99</v>
      </c>
      <c r="E4033">
        <v>99</v>
      </c>
      <c r="F4033">
        <v>99</v>
      </c>
      <c r="G4033">
        <v>99</v>
      </c>
      <c r="H4033">
        <v>99</v>
      </c>
      <c r="I4033">
        <v>99</v>
      </c>
      <c r="J4033">
        <v>999</v>
      </c>
      <c r="K4033">
        <v>99</v>
      </c>
      <c r="L4033">
        <v>99</v>
      </c>
      <c r="M4033">
        <v>99</v>
      </c>
      <c r="N4033">
        <v>99</v>
      </c>
      <c r="O4033">
        <v>14</v>
      </c>
      <c r="P4033">
        <v>4639</v>
      </c>
      <c r="R4033">
        <v>0</v>
      </c>
    </row>
    <row r="4034" spans="1:18" x14ac:dyDescent="0.5">
      <c r="A4034">
        <v>14</v>
      </c>
      <c r="B4034">
        <v>2195</v>
      </c>
      <c r="C4034">
        <v>2017</v>
      </c>
      <c r="D4034">
        <v>99</v>
      </c>
      <c r="E4034">
        <v>99</v>
      </c>
      <c r="F4034">
        <v>99</v>
      </c>
      <c r="G4034">
        <v>99</v>
      </c>
      <c r="H4034">
        <v>99</v>
      </c>
      <c r="I4034">
        <v>99</v>
      </c>
      <c r="J4034">
        <v>999</v>
      </c>
      <c r="K4034">
        <v>99</v>
      </c>
      <c r="L4034">
        <v>99</v>
      </c>
      <c r="M4034">
        <v>99</v>
      </c>
      <c r="N4034">
        <v>99</v>
      </c>
      <c r="O4034">
        <v>14</v>
      </c>
      <c r="P4034">
        <v>4639</v>
      </c>
      <c r="R4034">
        <v>0</v>
      </c>
    </row>
    <row r="4035" spans="1:18" x14ac:dyDescent="0.5">
      <c r="A4035">
        <v>14</v>
      </c>
      <c r="B4035">
        <v>2196</v>
      </c>
      <c r="C4035">
        <v>2018</v>
      </c>
      <c r="D4035">
        <v>99</v>
      </c>
      <c r="E4035">
        <v>99</v>
      </c>
      <c r="F4035">
        <v>99</v>
      </c>
      <c r="G4035">
        <v>99</v>
      </c>
      <c r="H4035">
        <v>99</v>
      </c>
      <c r="I4035">
        <v>99</v>
      </c>
      <c r="J4035">
        <v>999</v>
      </c>
      <c r="K4035">
        <v>99</v>
      </c>
      <c r="L4035">
        <v>99</v>
      </c>
      <c r="M4035">
        <v>99</v>
      </c>
      <c r="N4035">
        <v>99</v>
      </c>
      <c r="O4035">
        <v>14</v>
      </c>
      <c r="P4035">
        <v>4639</v>
      </c>
      <c r="R4035">
        <v>0</v>
      </c>
    </row>
    <row r="4036" spans="1:18" x14ac:dyDescent="0.5">
      <c r="A4036">
        <v>14</v>
      </c>
      <c r="B4036">
        <v>2197</v>
      </c>
      <c r="C4036">
        <v>2019</v>
      </c>
      <c r="D4036">
        <v>99</v>
      </c>
      <c r="E4036">
        <v>99</v>
      </c>
      <c r="F4036">
        <v>99</v>
      </c>
      <c r="G4036">
        <v>99</v>
      </c>
      <c r="H4036">
        <v>99</v>
      </c>
      <c r="I4036">
        <v>99</v>
      </c>
      <c r="J4036">
        <v>999</v>
      </c>
      <c r="K4036">
        <v>99</v>
      </c>
      <c r="L4036">
        <v>99</v>
      </c>
      <c r="M4036">
        <v>99</v>
      </c>
      <c r="N4036">
        <v>99</v>
      </c>
      <c r="O4036">
        <v>14</v>
      </c>
      <c r="P4036">
        <v>4639</v>
      </c>
      <c r="R4036">
        <v>0</v>
      </c>
    </row>
    <row r="4037" spans="1:18" x14ac:dyDescent="0.5">
      <c r="A4037">
        <v>14</v>
      </c>
      <c r="B4037">
        <v>2198</v>
      </c>
      <c r="C4037">
        <v>2020</v>
      </c>
      <c r="D4037">
        <v>99</v>
      </c>
      <c r="E4037">
        <v>99</v>
      </c>
      <c r="F4037">
        <v>99</v>
      </c>
      <c r="G4037">
        <v>99</v>
      </c>
      <c r="H4037">
        <v>99</v>
      </c>
      <c r="I4037">
        <v>99</v>
      </c>
      <c r="J4037">
        <v>999</v>
      </c>
      <c r="K4037">
        <v>99</v>
      </c>
      <c r="L4037">
        <v>99</v>
      </c>
      <c r="M4037">
        <v>99</v>
      </c>
      <c r="N4037">
        <v>99</v>
      </c>
      <c r="O4037">
        <v>14</v>
      </c>
      <c r="P4037">
        <v>4639</v>
      </c>
      <c r="R4037">
        <v>0</v>
      </c>
    </row>
    <row r="4038" spans="1:18" x14ac:dyDescent="0.5">
      <c r="A4038">
        <v>14</v>
      </c>
      <c r="B4038">
        <v>2199</v>
      </c>
      <c r="C4038">
        <v>2021</v>
      </c>
      <c r="D4038">
        <v>99</v>
      </c>
      <c r="E4038">
        <v>99</v>
      </c>
      <c r="F4038">
        <v>99</v>
      </c>
      <c r="G4038">
        <v>99</v>
      </c>
      <c r="H4038">
        <v>99</v>
      </c>
      <c r="I4038">
        <v>99</v>
      </c>
      <c r="J4038">
        <v>999</v>
      </c>
      <c r="K4038">
        <v>99</v>
      </c>
      <c r="L4038">
        <v>99</v>
      </c>
      <c r="M4038">
        <v>99</v>
      </c>
      <c r="N4038">
        <v>99</v>
      </c>
      <c r="O4038">
        <v>14</v>
      </c>
      <c r="P4038">
        <v>4639</v>
      </c>
      <c r="R4038">
        <v>0</v>
      </c>
    </row>
    <row r="4039" spans="1:18" x14ac:dyDescent="0.5">
      <c r="A4039">
        <v>14</v>
      </c>
      <c r="B4039">
        <v>2200</v>
      </c>
      <c r="C4039">
        <v>2022</v>
      </c>
      <c r="D4039">
        <v>99</v>
      </c>
      <c r="E4039">
        <v>99</v>
      </c>
      <c r="F4039">
        <v>99</v>
      </c>
      <c r="G4039">
        <v>99</v>
      </c>
      <c r="H4039">
        <v>99</v>
      </c>
      <c r="I4039">
        <v>99</v>
      </c>
      <c r="J4039">
        <v>999</v>
      </c>
      <c r="K4039">
        <v>99</v>
      </c>
      <c r="L4039">
        <v>99</v>
      </c>
      <c r="M4039">
        <v>99</v>
      </c>
      <c r="N4039">
        <v>99</v>
      </c>
      <c r="O4039">
        <v>14</v>
      </c>
      <c r="P4039">
        <v>4639</v>
      </c>
      <c r="R4039">
        <v>0</v>
      </c>
    </row>
    <row r="4040" spans="1:18" x14ac:dyDescent="0.5">
      <c r="A4040">
        <v>14</v>
      </c>
      <c r="B4040">
        <v>2201</v>
      </c>
      <c r="C4040">
        <v>2012</v>
      </c>
      <c r="D4040">
        <v>99</v>
      </c>
      <c r="E4040">
        <v>99</v>
      </c>
      <c r="F4040">
        <v>99</v>
      </c>
      <c r="G4040">
        <v>99</v>
      </c>
      <c r="H4040">
        <v>99</v>
      </c>
      <c r="I4040">
        <v>99</v>
      </c>
      <c r="J4040">
        <v>999</v>
      </c>
      <c r="K4040">
        <v>99</v>
      </c>
      <c r="L4040">
        <v>99</v>
      </c>
      <c r="M4040">
        <v>99</v>
      </c>
      <c r="N4040">
        <v>99</v>
      </c>
      <c r="O4040">
        <v>14</v>
      </c>
      <c r="P4040">
        <v>4640</v>
      </c>
      <c r="R4040">
        <v>0</v>
      </c>
    </row>
    <row r="4041" spans="1:18" x14ac:dyDescent="0.5">
      <c r="A4041">
        <v>14</v>
      </c>
      <c r="B4041">
        <v>2202</v>
      </c>
      <c r="C4041">
        <v>2013</v>
      </c>
      <c r="D4041">
        <v>99</v>
      </c>
      <c r="E4041">
        <v>99</v>
      </c>
      <c r="F4041">
        <v>99</v>
      </c>
      <c r="G4041">
        <v>99</v>
      </c>
      <c r="H4041">
        <v>99</v>
      </c>
      <c r="I4041">
        <v>99</v>
      </c>
      <c r="J4041">
        <v>999</v>
      </c>
      <c r="K4041">
        <v>99</v>
      </c>
      <c r="L4041">
        <v>99</v>
      </c>
      <c r="M4041">
        <v>99</v>
      </c>
      <c r="N4041">
        <v>99</v>
      </c>
      <c r="O4041">
        <v>14</v>
      </c>
      <c r="P4041">
        <v>4640</v>
      </c>
      <c r="R4041">
        <v>0</v>
      </c>
    </row>
    <row r="4042" spans="1:18" x14ac:dyDescent="0.5">
      <c r="A4042">
        <v>14</v>
      </c>
      <c r="B4042">
        <v>2203</v>
      </c>
      <c r="C4042">
        <v>2014</v>
      </c>
      <c r="D4042">
        <v>99</v>
      </c>
      <c r="E4042">
        <v>99</v>
      </c>
      <c r="F4042">
        <v>99</v>
      </c>
      <c r="G4042">
        <v>99</v>
      </c>
      <c r="H4042">
        <v>99</v>
      </c>
      <c r="I4042">
        <v>99</v>
      </c>
      <c r="J4042">
        <v>999</v>
      </c>
      <c r="K4042">
        <v>99</v>
      </c>
      <c r="L4042">
        <v>99</v>
      </c>
      <c r="M4042">
        <v>99</v>
      </c>
      <c r="N4042">
        <v>99</v>
      </c>
      <c r="O4042">
        <v>14</v>
      </c>
      <c r="P4042">
        <v>4640</v>
      </c>
      <c r="R4042">
        <v>0</v>
      </c>
    </row>
    <row r="4043" spans="1:18" x14ac:dyDescent="0.5">
      <c r="A4043">
        <v>14</v>
      </c>
      <c r="B4043">
        <v>2204</v>
      </c>
      <c r="C4043">
        <v>2015</v>
      </c>
      <c r="D4043">
        <v>99</v>
      </c>
      <c r="E4043">
        <v>99</v>
      </c>
      <c r="F4043">
        <v>99</v>
      </c>
      <c r="G4043">
        <v>99</v>
      </c>
      <c r="H4043">
        <v>99</v>
      </c>
      <c r="I4043">
        <v>99</v>
      </c>
      <c r="J4043">
        <v>999</v>
      </c>
      <c r="K4043">
        <v>99</v>
      </c>
      <c r="L4043">
        <v>99</v>
      </c>
      <c r="M4043">
        <v>99</v>
      </c>
      <c r="N4043">
        <v>99</v>
      </c>
      <c r="O4043">
        <v>14</v>
      </c>
      <c r="P4043">
        <v>4640</v>
      </c>
      <c r="R4043">
        <v>0</v>
      </c>
    </row>
    <row r="4044" spans="1:18" x14ac:dyDescent="0.5">
      <c r="A4044">
        <v>14</v>
      </c>
      <c r="B4044">
        <v>2205</v>
      </c>
      <c r="C4044">
        <v>2016</v>
      </c>
      <c r="D4044">
        <v>99</v>
      </c>
      <c r="E4044">
        <v>99</v>
      </c>
      <c r="F4044">
        <v>99</v>
      </c>
      <c r="G4044">
        <v>99</v>
      </c>
      <c r="H4044">
        <v>99</v>
      </c>
      <c r="I4044">
        <v>99</v>
      </c>
      <c r="J4044">
        <v>999</v>
      </c>
      <c r="K4044">
        <v>99</v>
      </c>
      <c r="L4044">
        <v>99</v>
      </c>
      <c r="M4044">
        <v>99</v>
      </c>
      <c r="N4044">
        <v>99</v>
      </c>
      <c r="O4044">
        <v>14</v>
      </c>
      <c r="P4044">
        <v>4640</v>
      </c>
      <c r="R4044">
        <v>0</v>
      </c>
    </row>
    <row r="4045" spans="1:18" x14ac:dyDescent="0.5">
      <c r="A4045">
        <v>14</v>
      </c>
      <c r="B4045">
        <v>2206</v>
      </c>
      <c r="C4045">
        <v>2017</v>
      </c>
      <c r="D4045">
        <v>99</v>
      </c>
      <c r="E4045">
        <v>99</v>
      </c>
      <c r="F4045">
        <v>99</v>
      </c>
      <c r="G4045">
        <v>99</v>
      </c>
      <c r="H4045">
        <v>99</v>
      </c>
      <c r="I4045">
        <v>99</v>
      </c>
      <c r="J4045">
        <v>999</v>
      </c>
      <c r="K4045">
        <v>99</v>
      </c>
      <c r="L4045">
        <v>99</v>
      </c>
      <c r="M4045">
        <v>99</v>
      </c>
      <c r="N4045">
        <v>99</v>
      </c>
      <c r="O4045">
        <v>14</v>
      </c>
      <c r="P4045">
        <v>4640</v>
      </c>
      <c r="R4045">
        <v>0</v>
      </c>
    </row>
    <row r="4046" spans="1:18" x14ac:dyDescent="0.5">
      <c r="A4046">
        <v>14</v>
      </c>
      <c r="B4046">
        <v>2207</v>
      </c>
      <c r="C4046">
        <v>2018</v>
      </c>
      <c r="D4046">
        <v>99</v>
      </c>
      <c r="E4046">
        <v>99</v>
      </c>
      <c r="F4046">
        <v>99</v>
      </c>
      <c r="G4046">
        <v>99</v>
      </c>
      <c r="H4046">
        <v>99</v>
      </c>
      <c r="I4046">
        <v>99</v>
      </c>
      <c r="J4046">
        <v>999</v>
      </c>
      <c r="K4046">
        <v>99</v>
      </c>
      <c r="L4046">
        <v>99</v>
      </c>
      <c r="M4046">
        <v>99</v>
      </c>
      <c r="N4046">
        <v>99</v>
      </c>
      <c r="O4046">
        <v>14</v>
      </c>
      <c r="P4046">
        <v>4640</v>
      </c>
      <c r="R4046">
        <v>0</v>
      </c>
    </row>
    <row r="4047" spans="1:18" x14ac:dyDescent="0.5">
      <c r="A4047">
        <v>14</v>
      </c>
      <c r="B4047">
        <v>2208</v>
      </c>
      <c r="C4047">
        <v>2019</v>
      </c>
      <c r="D4047">
        <v>99</v>
      </c>
      <c r="E4047">
        <v>99</v>
      </c>
      <c r="F4047">
        <v>99</v>
      </c>
      <c r="G4047">
        <v>99</v>
      </c>
      <c r="H4047">
        <v>99</v>
      </c>
      <c r="I4047">
        <v>99</v>
      </c>
      <c r="J4047">
        <v>999</v>
      </c>
      <c r="K4047">
        <v>99</v>
      </c>
      <c r="L4047">
        <v>99</v>
      </c>
      <c r="M4047">
        <v>99</v>
      </c>
      <c r="N4047">
        <v>99</v>
      </c>
      <c r="O4047">
        <v>14</v>
      </c>
      <c r="P4047">
        <v>4640</v>
      </c>
      <c r="R4047">
        <v>0</v>
      </c>
    </row>
    <row r="4048" spans="1:18" x14ac:dyDescent="0.5">
      <c r="A4048">
        <v>14</v>
      </c>
      <c r="B4048">
        <v>2209</v>
      </c>
      <c r="C4048">
        <v>2020</v>
      </c>
      <c r="D4048">
        <v>99</v>
      </c>
      <c r="E4048">
        <v>99</v>
      </c>
      <c r="F4048">
        <v>99</v>
      </c>
      <c r="G4048">
        <v>99</v>
      </c>
      <c r="H4048">
        <v>99</v>
      </c>
      <c r="I4048">
        <v>99</v>
      </c>
      <c r="J4048">
        <v>999</v>
      </c>
      <c r="K4048">
        <v>99</v>
      </c>
      <c r="L4048">
        <v>99</v>
      </c>
      <c r="M4048">
        <v>99</v>
      </c>
      <c r="N4048">
        <v>99</v>
      </c>
      <c r="O4048">
        <v>14</v>
      </c>
      <c r="P4048">
        <v>4640</v>
      </c>
      <c r="R4048">
        <v>0</v>
      </c>
    </row>
    <row r="4049" spans="1:18" x14ac:dyDescent="0.5">
      <c r="A4049">
        <v>14</v>
      </c>
      <c r="B4049">
        <v>2210</v>
      </c>
      <c r="C4049">
        <v>2021</v>
      </c>
      <c r="D4049">
        <v>99</v>
      </c>
      <c r="E4049">
        <v>99</v>
      </c>
      <c r="F4049">
        <v>99</v>
      </c>
      <c r="G4049">
        <v>99</v>
      </c>
      <c r="H4049">
        <v>99</v>
      </c>
      <c r="I4049">
        <v>99</v>
      </c>
      <c r="J4049">
        <v>999</v>
      </c>
      <c r="K4049">
        <v>99</v>
      </c>
      <c r="L4049">
        <v>99</v>
      </c>
      <c r="M4049">
        <v>99</v>
      </c>
      <c r="N4049">
        <v>99</v>
      </c>
      <c r="O4049">
        <v>14</v>
      </c>
      <c r="P4049">
        <v>4640</v>
      </c>
      <c r="R4049">
        <v>0</v>
      </c>
    </row>
    <row r="4050" spans="1:18" x14ac:dyDescent="0.5">
      <c r="A4050">
        <v>14</v>
      </c>
      <c r="B4050">
        <v>2211</v>
      </c>
      <c r="C4050">
        <v>2022</v>
      </c>
      <c r="D4050">
        <v>99</v>
      </c>
      <c r="E4050">
        <v>99</v>
      </c>
      <c r="F4050">
        <v>99</v>
      </c>
      <c r="G4050">
        <v>99</v>
      </c>
      <c r="H4050">
        <v>99</v>
      </c>
      <c r="I4050">
        <v>99</v>
      </c>
      <c r="J4050">
        <v>999</v>
      </c>
      <c r="K4050">
        <v>99</v>
      </c>
      <c r="L4050">
        <v>99</v>
      </c>
      <c r="M4050">
        <v>99</v>
      </c>
      <c r="N4050">
        <v>99</v>
      </c>
      <c r="O4050">
        <v>14</v>
      </c>
      <c r="P4050">
        <v>4640</v>
      </c>
      <c r="R4050">
        <v>0</v>
      </c>
    </row>
    <row r="4051" spans="1:18" x14ac:dyDescent="0.5">
      <c r="A4051">
        <v>14</v>
      </c>
      <c r="B4051">
        <v>2212</v>
      </c>
      <c r="C4051">
        <v>2012</v>
      </c>
      <c r="D4051">
        <v>99</v>
      </c>
      <c r="E4051">
        <v>99</v>
      </c>
      <c r="F4051">
        <v>99</v>
      </c>
      <c r="G4051">
        <v>99</v>
      </c>
      <c r="H4051">
        <v>99</v>
      </c>
      <c r="I4051">
        <v>99</v>
      </c>
      <c r="J4051">
        <v>999</v>
      </c>
      <c r="K4051">
        <v>99</v>
      </c>
      <c r="L4051">
        <v>99</v>
      </c>
      <c r="M4051">
        <v>99</v>
      </c>
      <c r="N4051">
        <v>99</v>
      </c>
      <c r="O4051">
        <v>14</v>
      </c>
      <c r="P4051">
        <v>4641</v>
      </c>
      <c r="R4051">
        <v>0</v>
      </c>
    </row>
    <row r="4052" spans="1:18" x14ac:dyDescent="0.5">
      <c r="A4052">
        <v>14</v>
      </c>
      <c r="B4052">
        <v>2213</v>
      </c>
      <c r="C4052">
        <v>2013</v>
      </c>
      <c r="D4052">
        <v>99</v>
      </c>
      <c r="E4052">
        <v>99</v>
      </c>
      <c r="F4052">
        <v>99</v>
      </c>
      <c r="G4052">
        <v>99</v>
      </c>
      <c r="H4052">
        <v>99</v>
      </c>
      <c r="I4052">
        <v>99</v>
      </c>
      <c r="J4052">
        <v>999</v>
      </c>
      <c r="K4052">
        <v>99</v>
      </c>
      <c r="L4052">
        <v>99</v>
      </c>
      <c r="M4052">
        <v>99</v>
      </c>
      <c r="N4052">
        <v>99</v>
      </c>
      <c r="O4052">
        <v>14</v>
      </c>
      <c r="P4052">
        <v>4641</v>
      </c>
      <c r="R4052">
        <v>0</v>
      </c>
    </row>
    <row r="4053" spans="1:18" x14ac:dyDescent="0.5">
      <c r="A4053">
        <v>14</v>
      </c>
      <c r="B4053">
        <v>2214</v>
      </c>
      <c r="C4053">
        <v>2014</v>
      </c>
      <c r="D4053">
        <v>99</v>
      </c>
      <c r="E4053">
        <v>99</v>
      </c>
      <c r="F4053">
        <v>99</v>
      </c>
      <c r="G4053">
        <v>99</v>
      </c>
      <c r="H4053">
        <v>99</v>
      </c>
      <c r="I4053">
        <v>99</v>
      </c>
      <c r="J4053">
        <v>999</v>
      </c>
      <c r="K4053">
        <v>99</v>
      </c>
      <c r="L4053">
        <v>99</v>
      </c>
      <c r="M4053">
        <v>99</v>
      </c>
      <c r="N4053">
        <v>99</v>
      </c>
      <c r="O4053">
        <v>14</v>
      </c>
      <c r="P4053">
        <v>4641</v>
      </c>
      <c r="R4053">
        <v>0</v>
      </c>
    </row>
    <row r="4054" spans="1:18" x14ac:dyDescent="0.5">
      <c r="A4054">
        <v>14</v>
      </c>
      <c r="B4054">
        <v>2215</v>
      </c>
      <c r="C4054">
        <v>2015</v>
      </c>
      <c r="D4054">
        <v>99</v>
      </c>
      <c r="E4054">
        <v>99</v>
      </c>
      <c r="F4054">
        <v>99</v>
      </c>
      <c r="G4054">
        <v>99</v>
      </c>
      <c r="H4054">
        <v>99</v>
      </c>
      <c r="I4054">
        <v>99</v>
      </c>
      <c r="J4054">
        <v>999</v>
      </c>
      <c r="K4054">
        <v>99</v>
      </c>
      <c r="L4054">
        <v>99</v>
      </c>
      <c r="M4054">
        <v>99</v>
      </c>
      <c r="N4054">
        <v>99</v>
      </c>
      <c r="O4054">
        <v>14</v>
      </c>
      <c r="P4054">
        <v>4641</v>
      </c>
      <c r="R4054">
        <v>0</v>
      </c>
    </row>
    <row r="4055" spans="1:18" x14ac:dyDescent="0.5">
      <c r="A4055">
        <v>14</v>
      </c>
      <c r="B4055">
        <v>2216</v>
      </c>
      <c r="C4055">
        <v>2016</v>
      </c>
      <c r="D4055">
        <v>99</v>
      </c>
      <c r="E4055">
        <v>99</v>
      </c>
      <c r="F4055">
        <v>99</v>
      </c>
      <c r="G4055">
        <v>99</v>
      </c>
      <c r="H4055">
        <v>99</v>
      </c>
      <c r="I4055">
        <v>99</v>
      </c>
      <c r="J4055">
        <v>999</v>
      </c>
      <c r="K4055">
        <v>99</v>
      </c>
      <c r="L4055">
        <v>99</v>
      </c>
      <c r="M4055">
        <v>99</v>
      </c>
      <c r="N4055">
        <v>99</v>
      </c>
      <c r="O4055">
        <v>14</v>
      </c>
      <c r="P4055">
        <v>4641</v>
      </c>
      <c r="R4055">
        <v>0</v>
      </c>
    </row>
    <row r="4056" spans="1:18" x14ac:dyDescent="0.5">
      <c r="A4056">
        <v>14</v>
      </c>
      <c r="B4056">
        <v>2217</v>
      </c>
      <c r="C4056">
        <v>2017</v>
      </c>
      <c r="D4056">
        <v>99</v>
      </c>
      <c r="E4056">
        <v>99</v>
      </c>
      <c r="F4056">
        <v>99</v>
      </c>
      <c r="G4056">
        <v>99</v>
      </c>
      <c r="H4056">
        <v>99</v>
      </c>
      <c r="I4056">
        <v>99</v>
      </c>
      <c r="J4056">
        <v>999</v>
      </c>
      <c r="K4056">
        <v>99</v>
      </c>
      <c r="L4056">
        <v>99</v>
      </c>
      <c r="M4056">
        <v>99</v>
      </c>
      <c r="N4056">
        <v>99</v>
      </c>
      <c r="O4056">
        <v>14</v>
      </c>
      <c r="P4056">
        <v>4641</v>
      </c>
      <c r="R4056">
        <v>0</v>
      </c>
    </row>
    <row r="4057" spans="1:18" x14ac:dyDescent="0.5">
      <c r="A4057">
        <v>14</v>
      </c>
      <c r="B4057">
        <v>2218</v>
      </c>
      <c r="C4057">
        <v>2018</v>
      </c>
      <c r="D4057">
        <v>99</v>
      </c>
      <c r="E4057">
        <v>99</v>
      </c>
      <c r="F4057">
        <v>99</v>
      </c>
      <c r="G4057">
        <v>99</v>
      </c>
      <c r="H4057">
        <v>99</v>
      </c>
      <c r="I4057">
        <v>99</v>
      </c>
      <c r="J4057">
        <v>999</v>
      </c>
      <c r="K4057">
        <v>99</v>
      </c>
      <c r="L4057">
        <v>99</v>
      </c>
      <c r="M4057">
        <v>99</v>
      </c>
      <c r="N4057">
        <v>99</v>
      </c>
      <c r="O4057">
        <v>14</v>
      </c>
      <c r="P4057">
        <v>4641</v>
      </c>
      <c r="R4057">
        <v>0</v>
      </c>
    </row>
    <row r="4058" spans="1:18" x14ac:dyDescent="0.5">
      <c r="A4058">
        <v>14</v>
      </c>
      <c r="B4058">
        <v>2219</v>
      </c>
      <c r="C4058">
        <v>2019</v>
      </c>
      <c r="D4058">
        <v>99</v>
      </c>
      <c r="E4058">
        <v>99</v>
      </c>
      <c r="F4058">
        <v>99</v>
      </c>
      <c r="G4058">
        <v>99</v>
      </c>
      <c r="H4058">
        <v>99</v>
      </c>
      <c r="I4058">
        <v>99</v>
      </c>
      <c r="J4058">
        <v>999</v>
      </c>
      <c r="K4058">
        <v>99</v>
      </c>
      <c r="L4058">
        <v>99</v>
      </c>
      <c r="M4058">
        <v>99</v>
      </c>
      <c r="N4058">
        <v>99</v>
      </c>
      <c r="O4058">
        <v>14</v>
      </c>
      <c r="P4058">
        <v>4641</v>
      </c>
      <c r="R4058">
        <v>0</v>
      </c>
    </row>
    <row r="4059" spans="1:18" x14ac:dyDescent="0.5">
      <c r="A4059">
        <v>14</v>
      </c>
      <c r="B4059">
        <v>2220</v>
      </c>
      <c r="C4059">
        <v>2020</v>
      </c>
      <c r="D4059">
        <v>99</v>
      </c>
      <c r="E4059">
        <v>99</v>
      </c>
      <c r="F4059">
        <v>99</v>
      </c>
      <c r="G4059">
        <v>99</v>
      </c>
      <c r="H4059">
        <v>99</v>
      </c>
      <c r="I4059">
        <v>99</v>
      </c>
      <c r="J4059">
        <v>999</v>
      </c>
      <c r="K4059">
        <v>99</v>
      </c>
      <c r="L4059">
        <v>99</v>
      </c>
      <c r="M4059">
        <v>99</v>
      </c>
      <c r="N4059">
        <v>99</v>
      </c>
      <c r="O4059">
        <v>14</v>
      </c>
      <c r="P4059">
        <v>4641</v>
      </c>
      <c r="R4059">
        <v>0</v>
      </c>
    </row>
    <row r="4060" spans="1:18" x14ac:dyDescent="0.5">
      <c r="A4060">
        <v>14</v>
      </c>
      <c r="B4060">
        <v>2221</v>
      </c>
      <c r="C4060">
        <v>2021</v>
      </c>
      <c r="D4060">
        <v>99</v>
      </c>
      <c r="E4060">
        <v>99</v>
      </c>
      <c r="F4060">
        <v>99</v>
      </c>
      <c r="G4060">
        <v>99</v>
      </c>
      <c r="H4060">
        <v>99</v>
      </c>
      <c r="I4060">
        <v>99</v>
      </c>
      <c r="J4060">
        <v>999</v>
      </c>
      <c r="K4060">
        <v>99</v>
      </c>
      <c r="L4060">
        <v>99</v>
      </c>
      <c r="M4060">
        <v>99</v>
      </c>
      <c r="N4060">
        <v>99</v>
      </c>
      <c r="O4060">
        <v>14</v>
      </c>
      <c r="P4060">
        <v>4641</v>
      </c>
      <c r="R4060">
        <v>0</v>
      </c>
    </row>
    <row r="4061" spans="1:18" x14ac:dyDescent="0.5">
      <c r="A4061">
        <v>14</v>
      </c>
      <c r="B4061">
        <v>2222</v>
      </c>
      <c r="C4061">
        <v>2022</v>
      </c>
      <c r="D4061">
        <v>99</v>
      </c>
      <c r="E4061">
        <v>99</v>
      </c>
      <c r="F4061">
        <v>99</v>
      </c>
      <c r="G4061">
        <v>99</v>
      </c>
      <c r="H4061">
        <v>99</v>
      </c>
      <c r="I4061">
        <v>99</v>
      </c>
      <c r="J4061">
        <v>999</v>
      </c>
      <c r="K4061">
        <v>99</v>
      </c>
      <c r="L4061">
        <v>99</v>
      </c>
      <c r="M4061">
        <v>99</v>
      </c>
      <c r="N4061">
        <v>99</v>
      </c>
      <c r="O4061">
        <v>14</v>
      </c>
      <c r="P4061">
        <v>4641</v>
      </c>
      <c r="R4061">
        <v>0</v>
      </c>
    </row>
    <row r="4062" spans="1:18" x14ac:dyDescent="0.5">
      <c r="A4062">
        <v>14</v>
      </c>
      <c r="B4062">
        <v>2223</v>
      </c>
      <c r="C4062">
        <v>2012</v>
      </c>
      <c r="D4062">
        <v>99</v>
      </c>
      <c r="E4062">
        <v>99</v>
      </c>
      <c r="F4062">
        <v>99</v>
      </c>
      <c r="G4062">
        <v>99</v>
      </c>
      <c r="H4062">
        <v>99</v>
      </c>
      <c r="I4062">
        <v>99</v>
      </c>
      <c r="J4062">
        <v>999</v>
      </c>
      <c r="K4062">
        <v>99</v>
      </c>
      <c r="L4062">
        <v>99</v>
      </c>
      <c r="M4062">
        <v>99</v>
      </c>
      <c r="N4062">
        <v>99</v>
      </c>
      <c r="O4062">
        <v>14</v>
      </c>
      <c r="P4062">
        <v>4642</v>
      </c>
      <c r="R4062">
        <v>0</v>
      </c>
    </row>
    <row r="4063" spans="1:18" x14ac:dyDescent="0.5">
      <c r="A4063">
        <v>14</v>
      </c>
      <c r="B4063">
        <v>2224</v>
      </c>
      <c r="C4063">
        <v>2013</v>
      </c>
      <c r="D4063">
        <v>99</v>
      </c>
      <c r="E4063">
        <v>99</v>
      </c>
      <c r="F4063">
        <v>99</v>
      </c>
      <c r="G4063">
        <v>99</v>
      </c>
      <c r="H4063">
        <v>99</v>
      </c>
      <c r="I4063">
        <v>99</v>
      </c>
      <c r="J4063">
        <v>999</v>
      </c>
      <c r="K4063">
        <v>99</v>
      </c>
      <c r="L4063">
        <v>99</v>
      </c>
      <c r="M4063">
        <v>99</v>
      </c>
      <c r="N4063">
        <v>99</v>
      </c>
      <c r="O4063">
        <v>14</v>
      </c>
      <c r="P4063">
        <v>4642</v>
      </c>
      <c r="R4063">
        <v>0</v>
      </c>
    </row>
    <row r="4064" spans="1:18" x14ac:dyDescent="0.5">
      <c r="A4064">
        <v>14</v>
      </c>
      <c r="B4064">
        <v>2225</v>
      </c>
      <c r="C4064">
        <v>2014</v>
      </c>
      <c r="D4064">
        <v>99</v>
      </c>
      <c r="E4064">
        <v>99</v>
      </c>
      <c r="F4064">
        <v>99</v>
      </c>
      <c r="G4064">
        <v>99</v>
      </c>
      <c r="H4064">
        <v>99</v>
      </c>
      <c r="I4064">
        <v>99</v>
      </c>
      <c r="J4064">
        <v>999</v>
      </c>
      <c r="K4064">
        <v>99</v>
      </c>
      <c r="L4064">
        <v>99</v>
      </c>
      <c r="M4064">
        <v>99</v>
      </c>
      <c r="N4064">
        <v>99</v>
      </c>
      <c r="O4064">
        <v>14</v>
      </c>
      <c r="P4064">
        <v>4642</v>
      </c>
      <c r="R4064">
        <v>0</v>
      </c>
    </row>
    <row r="4065" spans="1:18" x14ac:dyDescent="0.5">
      <c r="A4065">
        <v>14</v>
      </c>
      <c r="B4065">
        <v>2226</v>
      </c>
      <c r="C4065">
        <v>2015</v>
      </c>
      <c r="D4065">
        <v>99</v>
      </c>
      <c r="E4065">
        <v>99</v>
      </c>
      <c r="F4065">
        <v>99</v>
      </c>
      <c r="G4065">
        <v>99</v>
      </c>
      <c r="H4065">
        <v>99</v>
      </c>
      <c r="I4065">
        <v>99</v>
      </c>
      <c r="J4065">
        <v>999</v>
      </c>
      <c r="K4065">
        <v>99</v>
      </c>
      <c r="L4065">
        <v>99</v>
      </c>
      <c r="M4065">
        <v>99</v>
      </c>
      <c r="N4065">
        <v>99</v>
      </c>
      <c r="O4065">
        <v>14</v>
      </c>
      <c r="P4065">
        <v>4642</v>
      </c>
      <c r="R4065">
        <v>0</v>
      </c>
    </row>
    <row r="4066" spans="1:18" x14ac:dyDescent="0.5">
      <c r="A4066">
        <v>14</v>
      </c>
      <c r="B4066">
        <v>2227</v>
      </c>
      <c r="C4066">
        <v>2016</v>
      </c>
      <c r="D4066">
        <v>99</v>
      </c>
      <c r="E4066">
        <v>99</v>
      </c>
      <c r="F4066">
        <v>99</v>
      </c>
      <c r="G4066">
        <v>99</v>
      </c>
      <c r="H4066">
        <v>99</v>
      </c>
      <c r="I4066">
        <v>99</v>
      </c>
      <c r="J4066">
        <v>999</v>
      </c>
      <c r="K4066">
        <v>99</v>
      </c>
      <c r="L4066">
        <v>99</v>
      </c>
      <c r="M4066">
        <v>99</v>
      </c>
      <c r="N4066">
        <v>99</v>
      </c>
      <c r="O4066">
        <v>14</v>
      </c>
      <c r="P4066">
        <v>4642</v>
      </c>
      <c r="R4066">
        <v>0</v>
      </c>
    </row>
    <row r="4067" spans="1:18" x14ac:dyDescent="0.5">
      <c r="A4067">
        <v>14</v>
      </c>
      <c r="B4067">
        <v>2228</v>
      </c>
      <c r="C4067">
        <v>2017</v>
      </c>
      <c r="D4067">
        <v>99</v>
      </c>
      <c r="E4067">
        <v>99</v>
      </c>
      <c r="F4067">
        <v>99</v>
      </c>
      <c r="G4067">
        <v>99</v>
      </c>
      <c r="H4067">
        <v>99</v>
      </c>
      <c r="I4067">
        <v>99</v>
      </c>
      <c r="J4067">
        <v>999</v>
      </c>
      <c r="K4067">
        <v>99</v>
      </c>
      <c r="L4067">
        <v>99</v>
      </c>
      <c r="M4067">
        <v>99</v>
      </c>
      <c r="N4067">
        <v>99</v>
      </c>
      <c r="O4067">
        <v>14</v>
      </c>
      <c r="P4067">
        <v>4642</v>
      </c>
      <c r="R4067">
        <v>0</v>
      </c>
    </row>
    <row r="4068" spans="1:18" x14ac:dyDescent="0.5">
      <c r="A4068">
        <v>14</v>
      </c>
      <c r="B4068">
        <v>2229</v>
      </c>
      <c r="C4068">
        <v>2018</v>
      </c>
      <c r="D4068">
        <v>99</v>
      </c>
      <c r="E4068">
        <v>99</v>
      </c>
      <c r="F4068">
        <v>99</v>
      </c>
      <c r="G4068">
        <v>99</v>
      </c>
      <c r="H4068">
        <v>99</v>
      </c>
      <c r="I4068">
        <v>99</v>
      </c>
      <c r="J4068">
        <v>999</v>
      </c>
      <c r="K4068">
        <v>99</v>
      </c>
      <c r="L4068">
        <v>99</v>
      </c>
      <c r="M4068">
        <v>99</v>
      </c>
      <c r="N4068">
        <v>99</v>
      </c>
      <c r="O4068">
        <v>14</v>
      </c>
      <c r="P4068">
        <v>4642</v>
      </c>
      <c r="R4068">
        <v>0</v>
      </c>
    </row>
    <row r="4069" spans="1:18" x14ac:dyDescent="0.5">
      <c r="A4069">
        <v>14</v>
      </c>
      <c r="B4069">
        <v>2230</v>
      </c>
      <c r="C4069">
        <v>2019</v>
      </c>
      <c r="D4069">
        <v>99</v>
      </c>
      <c r="E4069">
        <v>99</v>
      </c>
      <c r="F4069">
        <v>99</v>
      </c>
      <c r="G4069">
        <v>99</v>
      </c>
      <c r="H4069">
        <v>99</v>
      </c>
      <c r="I4069">
        <v>99</v>
      </c>
      <c r="J4069">
        <v>999</v>
      </c>
      <c r="K4069">
        <v>99</v>
      </c>
      <c r="L4069">
        <v>99</v>
      </c>
      <c r="M4069">
        <v>99</v>
      </c>
      <c r="N4069">
        <v>99</v>
      </c>
      <c r="O4069">
        <v>14</v>
      </c>
      <c r="P4069">
        <v>4642</v>
      </c>
      <c r="R4069">
        <v>0</v>
      </c>
    </row>
    <row r="4070" spans="1:18" x14ac:dyDescent="0.5">
      <c r="A4070">
        <v>14</v>
      </c>
      <c r="B4070">
        <v>2231</v>
      </c>
      <c r="C4070">
        <v>2020</v>
      </c>
      <c r="D4070">
        <v>99</v>
      </c>
      <c r="E4070">
        <v>99</v>
      </c>
      <c r="F4070">
        <v>99</v>
      </c>
      <c r="G4070">
        <v>99</v>
      </c>
      <c r="H4070">
        <v>99</v>
      </c>
      <c r="I4070">
        <v>99</v>
      </c>
      <c r="J4070">
        <v>999</v>
      </c>
      <c r="K4070">
        <v>99</v>
      </c>
      <c r="L4070">
        <v>99</v>
      </c>
      <c r="M4070">
        <v>99</v>
      </c>
      <c r="N4070">
        <v>99</v>
      </c>
      <c r="O4070">
        <v>14</v>
      </c>
      <c r="P4070">
        <v>4642</v>
      </c>
      <c r="R4070">
        <v>0</v>
      </c>
    </row>
    <row r="4071" spans="1:18" x14ac:dyDescent="0.5">
      <c r="A4071">
        <v>14</v>
      </c>
      <c r="B4071">
        <v>2232</v>
      </c>
      <c r="C4071">
        <v>2021</v>
      </c>
      <c r="D4071">
        <v>99</v>
      </c>
      <c r="E4071">
        <v>99</v>
      </c>
      <c r="F4071">
        <v>99</v>
      </c>
      <c r="G4071">
        <v>99</v>
      </c>
      <c r="H4071">
        <v>99</v>
      </c>
      <c r="I4071">
        <v>99</v>
      </c>
      <c r="J4071">
        <v>999</v>
      </c>
      <c r="K4071">
        <v>99</v>
      </c>
      <c r="L4071">
        <v>99</v>
      </c>
      <c r="M4071">
        <v>99</v>
      </c>
      <c r="N4071">
        <v>99</v>
      </c>
      <c r="O4071">
        <v>14</v>
      </c>
      <c r="P4071">
        <v>4642</v>
      </c>
      <c r="R4071">
        <v>0</v>
      </c>
    </row>
    <row r="4072" spans="1:18" x14ac:dyDescent="0.5">
      <c r="A4072">
        <v>14</v>
      </c>
      <c r="B4072">
        <v>2233</v>
      </c>
      <c r="C4072">
        <v>2022</v>
      </c>
      <c r="D4072">
        <v>99</v>
      </c>
      <c r="E4072">
        <v>99</v>
      </c>
      <c r="F4072">
        <v>99</v>
      </c>
      <c r="G4072">
        <v>99</v>
      </c>
      <c r="H4072">
        <v>99</v>
      </c>
      <c r="I4072">
        <v>99</v>
      </c>
      <c r="J4072">
        <v>999</v>
      </c>
      <c r="K4072">
        <v>99</v>
      </c>
      <c r="L4072">
        <v>99</v>
      </c>
      <c r="M4072">
        <v>99</v>
      </c>
      <c r="N4072">
        <v>99</v>
      </c>
      <c r="O4072">
        <v>14</v>
      </c>
      <c r="P4072">
        <v>4642</v>
      </c>
      <c r="R4072">
        <v>0</v>
      </c>
    </row>
    <row r="4073" spans="1:18" x14ac:dyDescent="0.5">
      <c r="A4073">
        <v>14</v>
      </c>
      <c r="B4073">
        <v>2234</v>
      </c>
      <c r="C4073">
        <v>2012</v>
      </c>
      <c r="D4073">
        <v>99</v>
      </c>
      <c r="E4073">
        <v>99</v>
      </c>
      <c r="F4073">
        <v>99</v>
      </c>
      <c r="G4073">
        <v>99</v>
      </c>
      <c r="H4073">
        <v>99</v>
      </c>
      <c r="I4073">
        <v>99</v>
      </c>
      <c r="J4073">
        <v>999</v>
      </c>
      <c r="K4073">
        <v>99</v>
      </c>
      <c r="L4073">
        <v>99</v>
      </c>
      <c r="M4073">
        <v>99</v>
      </c>
      <c r="N4073">
        <v>99</v>
      </c>
      <c r="O4073">
        <v>14</v>
      </c>
      <c r="P4073">
        <v>4643</v>
      </c>
      <c r="R4073">
        <v>0</v>
      </c>
    </row>
    <row r="4074" spans="1:18" x14ac:dyDescent="0.5">
      <c r="A4074">
        <v>14</v>
      </c>
      <c r="B4074">
        <v>2235</v>
      </c>
      <c r="C4074">
        <v>2013</v>
      </c>
      <c r="D4074">
        <v>99</v>
      </c>
      <c r="E4074">
        <v>99</v>
      </c>
      <c r="F4074">
        <v>99</v>
      </c>
      <c r="G4074">
        <v>99</v>
      </c>
      <c r="H4074">
        <v>99</v>
      </c>
      <c r="I4074">
        <v>99</v>
      </c>
      <c r="J4074">
        <v>999</v>
      </c>
      <c r="K4074">
        <v>99</v>
      </c>
      <c r="L4074">
        <v>99</v>
      </c>
      <c r="M4074">
        <v>99</v>
      </c>
      <c r="N4074">
        <v>99</v>
      </c>
      <c r="O4074">
        <v>14</v>
      </c>
      <c r="P4074">
        <v>4643</v>
      </c>
      <c r="R4074">
        <v>0</v>
      </c>
    </row>
    <row r="4075" spans="1:18" x14ac:dyDescent="0.5">
      <c r="A4075">
        <v>14</v>
      </c>
      <c r="B4075">
        <v>2236</v>
      </c>
      <c r="C4075">
        <v>2014</v>
      </c>
      <c r="D4075">
        <v>99</v>
      </c>
      <c r="E4075">
        <v>99</v>
      </c>
      <c r="F4075">
        <v>99</v>
      </c>
      <c r="G4075">
        <v>99</v>
      </c>
      <c r="H4075">
        <v>99</v>
      </c>
      <c r="I4075">
        <v>99</v>
      </c>
      <c r="J4075">
        <v>999</v>
      </c>
      <c r="K4075">
        <v>99</v>
      </c>
      <c r="L4075">
        <v>99</v>
      </c>
      <c r="M4075">
        <v>99</v>
      </c>
      <c r="N4075">
        <v>99</v>
      </c>
      <c r="O4075">
        <v>14</v>
      </c>
      <c r="P4075">
        <v>4643</v>
      </c>
      <c r="R4075">
        <v>0</v>
      </c>
    </row>
    <row r="4076" spans="1:18" x14ac:dyDescent="0.5">
      <c r="A4076">
        <v>14</v>
      </c>
      <c r="B4076">
        <v>2237</v>
      </c>
      <c r="C4076">
        <v>2015</v>
      </c>
      <c r="D4076">
        <v>99</v>
      </c>
      <c r="E4076">
        <v>99</v>
      </c>
      <c r="F4076">
        <v>99</v>
      </c>
      <c r="G4076">
        <v>99</v>
      </c>
      <c r="H4076">
        <v>99</v>
      </c>
      <c r="I4076">
        <v>99</v>
      </c>
      <c r="J4076">
        <v>999</v>
      </c>
      <c r="K4076">
        <v>99</v>
      </c>
      <c r="L4076">
        <v>99</v>
      </c>
      <c r="M4076">
        <v>99</v>
      </c>
      <c r="N4076">
        <v>99</v>
      </c>
      <c r="O4076">
        <v>14</v>
      </c>
      <c r="P4076">
        <v>4643</v>
      </c>
      <c r="R4076">
        <v>0</v>
      </c>
    </row>
    <row r="4077" spans="1:18" x14ac:dyDescent="0.5">
      <c r="A4077">
        <v>14</v>
      </c>
      <c r="B4077">
        <v>2238</v>
      </c>
      <c r="C4077">
        <v>2016</v>
      </c>
      <c r="D4077">
        <v>99</v>
      </c>
      <c r="E4077">
        <v>99</v>
      </c>
      <c r="F4077">
        <v>99</v>
      </c>
      <c r="G4077">
        <v>99</v>
      </c>
      <c r="H4077">
        <v>99</v>
      </c>
      <c r="I4077">
        <v>99</v>
      </c>
      <c r="J4077">
        <v>999</v>
      </c>
      <c r="K4077">
        <v>99</v>
      </c>
      <c r="L4077">
        <v>99</v>
      </c>
      <c r="M4077">
        <v>99</v>
      </c>
      <c r="N4077">
        <v>99</v>
      </c>
      <c r="O4077">
        <v>14</v>
      </c>
      <c r="P4077">
        <v>4643</v>
      </c>
      <c r="R4077">
        <v>0</v>
      </c>
    </row>
    <row r="4078" spans="1:18" x14ac:dyDescent="0.5">
      <c r="A4078">
        <v>14</v>
      </c>
      <c r="B4078">
        <v>2239</v>
      </c>
      <c r="C4078">
        <v>2017</v>
      </c>
      <c r="D4078">
        <v>99</v>
      </c>
      <c r="E4078">
        <v>99</v>
      </c>
      <c r="F4078">
        <v>99</v>
      </c>
      <c r="G4078">
        <v>99</v>
      </c>
      <c r="H4078">
        <v>99</v>
      </c>
      <c r="I4078">
        <v>99</v>
      </c>
      <c r="J4078">
        <v>999</v>
      </c>
      <c r="K4078">
        <v>99</v>
      </c>
      <c r="L4078">
        <v>99</v>
      </c>
      <c r="M4078">
        <v>99</v>
      </c>
      <c r="N4078">
        <v>99</v>
      </c>
      <c r="O4078">
        <v>14</v>
      </c>
      <c r="P4078">
        <v>4643</v>
      </c>
      <c r="R4078">
        <v>0</v>
      </c>
    </row>
    <row r="4079" spans="1:18" x14ac:dyDescent="0.5">
      <c r="A4079">
        <v>14</v>
      </c>
      <c r="B4079">
        <v>2240</v>
      </c>
      <c r="C4079">
        <v>2018</v>
      </c>
      <c r="D4079">
        <v>99</v>
      </c>
      <c r="E4079">
        <v>99</v>
      </c>
      <c r="F4079">
        <v>99</v>
      </c>
      <c r="G4079">
        <v>99</v>
      </c>
      <c r="H4079">
        <v>99</v>
      </c>
      <c r="I4079">
        <v>99</v>
      </c>
      <c r="J4079">
        <v>999</v>
      </c>
      <c r="K4079">
        <v>99</v>
      </c>
      <c r="L4079">
        <v>99</v>
      </c>
      <c r="M4079">
        <v>99</v>
      </c>
      <c r="N4079">
        <v>99</v>
      </c>
      <c r="O4079">
        <v>14</v>
      </c>
      <c r="P4079">
        <v>4643</v>
      </c>
      <c r="R4079">
        <v>0</v>
      </c>
    </row>
    <row r="4080" spans="1:18" x14ac:dyDescent="0.5">
      <c r="A4080">
        <v>14</v>
      </c>
      <c r="B4080">
        <v>2241</v>
      </c>
      <c r="C4080">
        <v>2019</v>
      </c>
      <c r="D4080">
        <v>99</v>
      </c>
      <c r="E4080">
        <v>99</v>
      </c>
      <c r="F4080">
        <v>99</v>
      </c>
      <c r="G4080">
        <v>99</v>
      </c>
      <c r="H4080">
        <v>99</v>
      </c>
      <c r="I4080">
        <v>99</v>
      </c>
      <c r="J4080">
        <v>999</v>
      </c>
      <c r="K4080">
        <v>99</v>
      </c>
      <c r="L4080">
        <v>99</v>
      </c>
      <c r="M4080">
        <v>99</v>
      </c>
      <c r="N4080">
        <v>99</v>
      </c>
      <c r="O4080">
        <v>14</v>
      </c>
      <c r="P4080">
        <v>4643</v>
      </c>
      <c r="R4080">
        <v>0</v>
      </c>
    </row>
    <row r="4081" spans="1:38" x14ac:dyDescent="0.5">
      <c r="A4081">
        <v>14</v>
      </c>
      <c r="B4081">
        <v>2242</v>
      </c>
      <c r="C4081">
        <v>2020</v>
      </c>
      <c r="D4081">
        <v>99</v>
      </c>
      <c r="E4081">
        <v>99</v>
      </c>
      <c r="F4081">
        <v>99</v>
      </c>
      <c r="G4081">
        <v>99</v>
      </c>
      <c r="H4081">
        <v>99</v>
      </c>
      <c r="I4081">
        <v>99</v>
      </c>
      <c r="J4081">
        <v>999</v>
      </c>
      <c r="K4081">
        <v>99</v>
      </c>
      <c r="L4081">
        <v>99</v>
      </c>
      <c r="M4081">
        <v>99</v>
      </c>
      <c r="N4081">
        <v>99</v>
      </c>
      <c r="O4081">
        <v>14</v>
      </c>
      <c r="P4081">
        <v>4643</v>
      </c>
      <c r="R4081">
        <v>0</v>
      </c>
    </row>
    <row r="4082" spans="1:38" x14ac:dyDescent="0.5">
      <c r="A4082">
        <v>14</v>
      </c>
      <c r="B4082">
        <v>2243</v>
      </c>
      <c r="C4082">
        <v>2021</v>
      </c>
      <c r="D4082">
        <v>99</v>
      </c>
      <c r="E4082">
        <v>99</v>
      </c>
      <c r="F4082">
        <v>99</v>
      </c>
      <c r="G4082">
        <v>99</v>
      </c>
      <c r="H4082">
        <v>99</v>
      </c>
      <c r="I4082">
        <v>99</v>
      </c>
      <c r="J4082">
        <v>999</v>
      </c>
      <c r="K4082">
        <v>99</v>
      </c>
      <c r="L4082">
        <v>99</v>
      </c>
      <c r="M4082">
        <v>99</v>
      </c>
      <c r="N4082">
        <v>99</v>
      </c>
      <c r="O4082">
        <v>14</v>
      </c>
      <c r="P4082">
        <v>4643</v>
      </c>
      <c r="R4082">
        <v>0</v>
      </c>
    </row>
    <row r="4083" spans="1:38" x14ac:dyDescent="0.5">
      <c r="A4083">
        <v>14</v>
      </c>
      <c r="B4083">
        <v>2244</v>
      </c>
      <c r="C4083">
        <v>2022</v>
      </c>
      <c r="D4083">
        <v>99</v>
      </c>
      <c r="E4083">
        <v>99</v>
      </c>
      <c r="F4083">
        <v>99</v>
      </c>
      <c r="G4083">
        <v>99</v>
      </c>
      <c r="H4083">
        <v>99</v>
      </c>
      <c r="I4083">
        <v>99</v>
      </c>
      <c r="J4083">
        <v>999</v>
      </c>
      <c r="K4083">
        <v>99</v>
      </c>
      <c r="L4083">
        <v>99</v>
      </c>
      <c r="M4083">
        <v>99</v>
      </c>
      <c r="N4083">
        <v>99</v>
      </c>
      <c r="O4083">
        <v>14</v>
      </c>
      <c r="P4083">
        <v>4643</v>
      </c>
      <c r="R4083">
        <v>0</v>
      </c>
    </row>
    <row r="4084" spans="1:38" x14ac:dyDescent="0.5">
      <c r="A4084">
        <v>14</v>
      </c>
      <c r="B4084">
        <v>2245</v>
      </c>
      <c r="C4084">
        <v>2012</v>
      </c>
      <c r="D4084">
        <v>99</v>
      </c>
      <c r="E4084">
        <v>99</v>
      </c>
      <c r="F4084">
        <v>99</v>
      </c>
      <c r="G4084">
        <v>99</v>
      </c>
      <c r="H4084">
        <v>99</v>
      </c>
      <c r="I4084">
        <v>99</v>
      </c>
      <c r="J4084">
        <v>999</v>
      </c>
      <c r="K4084">
        <v>99</v>
      </c>
      <c r="L4084">
        <v>99</v>
      </c>
      <c r="M4084">
        <v>99</v>
      </c>
      <c r="N4084">
        <v>99</v>
      </c>
      <c r="O4084">
        <v>14</v>
      </c>
      <c r="P4084">
        <v>4644</v>
      </c>
      <c r="R4084">
        <v>0</v>
      </c>
    </row>
    <row r="4085" spans="1:38" x14ac:dyDescent="0.5">
      <c r="A4085">
        <v>14</v>
      </c>
      <c r="B4085">
        <v>2246</v>
      </c>
      <c r="C4085">
        <v>2013</v>
      </c>
      <c r="D4085">
        <v>99</v>
      </c>
      <c r="E4085">
        <v>99</v>
      </c>
      <c r="F4085">
        <v>99</v>
      </c>
      <c r="G4085">
        <v>99</v>
      </c>
      <c r="H4085">
        <v>99</v>
      </c>
      <c r="I4085">
        <v>99</v>
      </c>
      <c r="J4085">
        <v>999</v>
      </c>
      <c r="K4085">
        <v>99</v>
      </c>
      <c r="L4085">
        <v>99</v>
      </c>
      <c r="M4085">
        <v>99</v>
      </c>
      <c r="N4085">
        <v>99</v>
      </c>
      <c r="O4085">
        <v>14</v>
      </c>
      <c r="P4085">
        <v>4644</v>
      </c>
      <c r="R4085">
        <v>0</v>
      </c>
    </row>
    <row r="4086" spans="1:38" x14ac:dyDescent="0.5">
      <c r="A4086">
        <v>14</v>
      </c>
      <c r="B4086">
        <v>2247</v>
      </c>
      <c r="C4086">
        <v>2014</v>
      </c>
      <c r="D4086">
        <v>99</v>
      </c>
      <c r="E4086">
        <v>99</v>
      </c>
      <c r="F4086">
        <v>99</v>
      </c>
      <c r="G4086">
        <v>99</v>
      </c>
      <c r="H4086">
        <v>99</v>
      </c>
      <c r="I4086">
        <v>99</v>
      </c>
      <c r="J4086">
        <v>999</v>
      </c>
      <c r="K4086">
        <v>99</v>
      </c>
      <c r="L4086">
        <v>99</v>
      </c>
      <c r="M4086">
        <v>99</v>
      </c>
      <c r="N4086">
        <v>99</v>
      </c>
      <c r="O4086">
        <v>14</v>
      </c>
      <c r="P4086">
        <v>4644</v>
      </c>
      <c r="R4086">
        <v>0</v>
      </c>
    </row>
    <row r="4087" spans="1:38" x14ac:dyDescent="0.5">
      <c r="A4087">
        <v>14</v>
      </c>
      <c r="B4087">
        <v>2248</v>
      </c>
      <c r="C4087">
        <v>2015</v>
      </c>
      <c r="D4087">
        <v>99</v>
      </c>
      <c r="E4087">
        <v>99</v>
      </c>
      <c r="F4087">
        <v>99</v>
      </c>
      <c r="G4087">
        <v>99</v>
      </c>
      <c r="H4087">
        <v>99</v>
      </c>
      <c r="I4087">
        <v>99</v>
      </c>
      <c r="J4087">
        <v>999</v>
      </c>
      <c r="K4087">
        <v>99</v>
      </c>
      <c r="L4087">
        <v>99</v>
      </c>
      <c r="M4087">
        <v>99</v>
      </c>
      <c r="N4087">
        <v>99</v>
      </c>
      <c r="O4087">
        <v>14</v>
      </c>
      <c r="P4087">
        <v>4644</v>
      </c>
      <c r="R4087">
        <v>0</v>
      </c>
    </row>
    <row r="4088" spans="1:38" x14ac:dyDescent="0.5">
      <c r="A4088">
        <v>14</v>
      </c>
      <c r="B4088">
        <v>2249</v>
      </c>
      <c r="C4088">
        <v>2016</v>
      </c>
      <c r="D4088">
        <v>99</v>
      </c>
      <c r="E4088">
        <v>99</v>
      </c>
      <c r="F4088">
        <v>99</v>
      </c>
      <c r="G4088">
        <v>99</v>
      </c>
      <c r="H4088">
        <v>99</v>
      </c>
      <c r="I4088">
        <v>99</v>
      </c>
      <c r="J4088">
        <v>999</v>
      </c>
      <c r="K4088">
        <v>99</v>
      </c>
      <c r="L4088">
        <v>99</v>
      </c>
      <c r="M4088">
        <v>99</v>
      </c>
      <c r="N4088">
        <v>99</v>
      </c>
      <c r="O4088">
        <v>14</v>
      </c>
      <c r="P4088">
        <v>4644</v>
      </c>
      <c r="R4088">
        <v>0</v>
      </c>
    </row>
    <row r="4089" spans="1:38" x14ac:dyDescent="0.5">
      <c r="A4089">
        <v>14</v>
      </c>
      <c r="B4089">
        <v>2250</v>
      </c>
      <c r="C4089">
        <v>2017</v>
      </c>
      <c r="D4089">
        <v>99</v>
      </c>
      <c r="E4089">
        <v>99</v>
      </c>
      <c r="F4089">
        <v>99</v>
      </c>
      <c r="G4089">
        <v>99</v>
      </c>
      <c r="H4089">
        <v>99</v>
      </c>
      <c r="I4089">
        <v>99</v>
      </c>
      <c r="J4089">
        <v>999</v>
      </c>
      <c r="K4089">
        <v>99</v>
      </c>
      <c r="L4089">
        <v>99</v>
      </c>
      <c r="M4089">
        <v>99</v>
      </c>
      <c r="N4089">
        <v>99</v>
      </c>
      <c r="O4089">
        <v>14</v>
      </c>
      <c r="P4089">
        <v>4644</v>
      </c>
      <c r="R4089">
        <v>0</v>
      </c>
    </row>
    <row r="4090" spans="1:38" x14ac:dyDescent="0.5">
      <c r="A4090">
        <v>14</v>
      </c>
      <c r="B4090">
        <v>2251</v>
      </c>
      <c r="C4090">
        <v>2018</v>
      </c>
      <c r="D4090">
        <v>99</v>
      </c>
      <c r="E4090">
        <v>99</v>
      </c>
      <c r="F4090">
        <v>99</v>
      </c>
      <c r="G4090">
        <v>99</v>
      </c>
      <c r="H4090">
        <v>99</v>
      </c>
      <c r="I4090">
        <v>99</v>
      </c>
      <c r="J4090">
        <v>999</v>
      </c>
      <c r="K4090">
        <v>99</v>
      </c>
      <c r="L4090">
        <v>99</v>
      </c>
      <c r="M4090">
        <v>99</v>
      </c>
      <c r="N4090">
        <v>99</v>
      </c>
      <c r="O4090">
        <v>14</v>
      </c>
      <c r="P4090">
        <v>4644</v>
      </c>
      <c r="R4090">
        <v>0</v>
      </c>
    </row>
    <row r="4091" spans="1:38" x14ac:dyDescent="0.5">
      <c r="A4091">
        <v>14</v>
      </c>
      <c r="B4091">
        <v>2252</v>
      </c>
      <c r="C4091">
        <v>2019</v>
      </c>
      <c r="D4091">
        <v>99</v>
      </c>
      <c r="E4091">
        <v>99</v>
      </c>
      <c r="F4091">
        <v>99</v>
      </c>
      <c r="G4091">
        <v>99</v>
      </c>
      <c r="H4091">
        <v>99</v>
      </c>
      <c r="I4091">
        <v>99</v>
      </c>
      <c r="J4091">
        <v>999</v>
      </c>
      <c r="K4091">
        <v>99</v>
      </c>
      <c r="L4091">
        <v>99</v>
      </c>
      <c r="M4091">
        <v>99</v>
      </c>
      <c r="N4091">
        <v>99</v>
      </c>
      <c r="O4091">
        <v>14</v>
      </c>
      <c r="P4091">
        <v>4644</v>
      </c>
      <c r="R4091">
        <v>0</v>
      </c>
    </row>
    <row r="4092" spans="1:38" x14ac:dyDescent="0.5">
      <c r="A4092">
        <v>14</v>
      </c>
      <c r="B4092">
        <v>2253</v>
      </c>
      <c r="C4092">
        <v>2020</v>
      </c>
      <c r="D4092">
        <v>99</v>
      </c>
      <c r="E4092">
        <v>99</v>
      </c>
      <c r="F4092">
        <v>99</v>
      </c>
      <c r="G4092">
        <v>99</v>
      </c>
      <c r="H4092">
        <v>99</v>
      </c>
      <c r="I4092">
        <v>99</v>
      </c>
      <c r="J4092">
        <v>999</v>
      </c>
      <c r="K4092">
        <v>99</v>
      </c>
      <c r="L4092">
        <v>99</v>
      </c>
      <c r="M4092">
        <v>99</v>
      </c>
      <c r="N4092">
        <v>99</v>
      </c>
      <c r="O4092">
        <v>14</v>
      </c>
      <c r="P4092">
        <v>4644</v>
      </c>
      <c r="Q4092">
        <v>1</v>
      </c>
      <c r="R4092">
        <v>2</v>
      </c>
      <c r="S4092">
        <v>2</v>
      </c>
      <c r="T4092">
        <v>14</v>
      </c>
      <c r="U4092">
        <v>57.5</v>
      </c>
      <c r="V4092">
        <v>89.534127843987008</v>
      </c>
      <c r="W4092">
        <v>82.64</v>
      </c>
      <c r="X4092">
        <v>13.059999999999977</v>
      </c>
      <c r="Y4092">
        <v>0.5</v>
      </c>
      <c r="Z4092">
        <v>-99.999999999996263</v>
      </c>
      <c r="AA4092">
        <v>9.5794616342561572E-3</v>
      </c>
      <c r="AB4092">
        <v>9.5829219899243642E-3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0</v>
      </c>
      <c r="AL4092">
        <v>0</v>
      </c>
    </row>
    <row r="4093" spans="1:38" x14ac:dyDescent="0.5">
      <c r="A4093">
        <v>14</v>
      </c>
      <c r="B4093">
        <v>2254</v>
      </c>
      <c r="C4093">
        <v>2021</v>
      </c>
      <c r="D4093">
        <v>99</v>
      </c>
      <c r="E4093">
        <v>99</v>
      </c>
      <c r="F4093">
        <v>99</v>
      </c>
      <c r="G4093">
        <v>99</v>
      </c>
      <c r="H4093">
        <v>99</v>
      </c>
      <c r="I4093">
        <v>99</v>
      </c>
      <c r="J4093">
        <v>999</v>
      </c>
      <c r="K4093">
        <v>99</v>
      </c>
      <c r="L4093">
        <v>99</v>
      </c>
      <c r="M4093">
        <v>99</v>
      </c>
      <c r="N4093">
        <v>99</v>
      </c>
      <c r="O4093">
        <v>14</v>
      </c>
      <c r="P4093">
        <v>4644</v>
      </c>
      <c r="Q4093">
        <v>1</v>
      </c>
      <c r="R4093">
        <v>3</v>
      </c>
      <c r="S4093">
        <v>3</v>
      </c>
      <c r="T4093">
        <v>16</v>
      </c>
      <c r="U4093">
        <v>60.33333333333335</v>
      </c>
      <c r="V4093">
        <v>84.553990610328626</v>
      </c>
      <c r="W4093">
        <v>78.043333333333351</v>
      </c>
      <c r="X4093">
        <v>2.179928643072766</v>
      </c>
      <c r="Y4093">
        <v>1.2472191289245664</v>
      </c>
      <c r="Z4093">
        <v>99.388473470812315</v>
      </c>
      <c r="AA4093">
        <v>1.1410314924691922E-2</v>
      </c>
      <c r="AB4093">
        <v>1.0494652653308885E-2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0</v>
      </c>
      <c r="AL4093">
        <v>0</v>
      </c>
    </row>
    <row r="4094" spans="1:38" x14ac:dyDescent="0.5">
      <c r="A4094">
        <v>14</v>
      </c>
      <c r="B4094">
        <v>2255</v>
      </c>
      <c r="C4094">
        <v>2022</v>
      </c>
      <c r="D4094">
        <v>99</v>
      </c>
      <c r="E4094">
        <v>99</v>
      </c>
      <c r="F4094">
        <v>99</v>
      </c>
      <c r="G4094">
        <v>99</v>
      </c>
      <c r="H4094">
        <v>99</v>
      </c>
      <c r="I4094">
        <v>99</v>
      </c>
      <c r="J4094">
        <v>999</v>
      </c>
      <c r="K4094">
        <v>99</v>
      </c>
      <c r="L4094">
        <v>99</v>
      </c>
      <c r="M4094">
        <v>99</v>
      </c>
      <c r="N4094">
        <v>99</v>
      </c>
      <c r="O4094">
        <v>14</v>
      </c>
      <c r="P4094">
        <v>4644</v>
      </c>
      <c r="Q4094">
        <v>1</v>
      </c>
      <c r="R4094">
        <v>1</v>
      </c>
      <c r="S4094">
        <v>1</v>
      </c>
      <c r="T4094">
        <v>14</v>
      </c>
      <c r="U4094">
        <v>59</v>
      </c>
      <c r="V4094">
        <v>96.966413867822268</v>
      </c>
      <c r="W4094">
        <v>89.5</v>
      </c>
      <c r="X4094">
        <v>0</v>
      </c>
      <c r="Y4094">
        <v>0</v>
      </c>
      <c r="AA4094">
        <v>3.4716195105016501E-3</v>
      </c>
      <c r="AB4094">
        <v>3.6230891235921087E-3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0</v>
      </c>
      <c r="AL4094">
        <v>0</v>
      </c>
    </row>
    <row r="4095" spans="1:38" x14ac:dyDescent="0.5">
      <c r="A4095">
        <v>14</v>
      </c>
      <c r="B4095">
        <v>2256</v>
      </c>
      <c r="C4095">
        <v>2012</v>
      </c>
      <c r="D4095">
        <v>99</v>
      </c>
      <c r="E4095">
        <v>99</v>
      </c>
      <c r="F4095">
        <v>99</v>
      </c>
      <c r="G4095">
        <v>99</v>
      </c>
      <c r="H4095">
        <v>99</v>
      </c>
      <c r="I4095">
        <v>99</v>
      </c>
      <c r="J4095">
        <v>999</v>
      </c>
      <c r="K4095">
        <v>99</v>
      </c>
      <c r="L4095">
        <v>99</v>
      </c>
      <c r="M4095">
        <v>99</v>
      </c>
      <c r="N4095">
        <v>99</v>
      </c>
      <c r="O4095">
        <v>14</v>
      </c>
      <c r="P4095">
        <v>4645</v>
      </c>
      <c r="R4095">
        <v>0</v>
      </c>
    </row>
    <row r="4096" spans="1:38" x14ac:dyDescent="0.5">
      <c r="A4096">
        <v>14</v>
      </c>
      <c r="B4096">
        <v>2257</v>
      </c>
      <c r="C4096">
        <v>2013</v>
      </c>
      <c r="D4096">
        <v>99</v>
      </c>
      <c r="E4096">
        <v>99</v>
      </c>
      <c r="F4096">
        <v>99</v>
      </c>
      <c r="G4096">
        <v>99</v>
      </c>
      <c r="H4096">
        <v>99</v>
      </c>
      <c r="I4096">
        <v>99</v>
      </c>
      <c r="J4096">
        <v>999</v>
      </c>
      <c r="K4096">
        <v>99</v>
      </c>
      <c r="L4096">
        <v>99</v>
      </c>
      <c r="M4096">
        <v>99</v>
      </c>
      <c r="N4096">
        <v>99</v>
      </c>
      <c r="O4096">
        <v>14</v>
      </c>
      <c r="P4096">
        <v>4645</v>
      </c>
      <c r="R4096">
        <v>0</v>
      </c>
    </row>
    <row r="4097" spans="1:38" x14ac:dyDescent="0.5">
      <c r="A4097">
        <v>14</v>
      </c>
      <c r="B4097">
        <v>2258</v>
      </c>
      <c r="C4097">
        <v>2014</v>
      </c>
      <c r="D4097">
        <v>99</v>
      </c>
      <c r="E4097">
        <v>99</v>
      </c>
      <c r="F4097">
        <v>99</v>
      </c>
      <c r="G4097">
        <v>99</v>
      </c>
      <c r="H4097">
        <v>99</v>
      </c>
      <c r="I4097">
        <v>99</v>
      </c>
      <c r="J4097">
        <v>999</v>
      </c>
      <c r="K4097">
        <v>99</v>
      </c>
      <c r="L4097">
        <v>99</v>
      </c>
      <c r="M4097">
        <v>99</v>
      </c>
      <c r="N4097">
        <v>99</v>
      </c>
      <c r="O4097">
        <v>14</v>
      </c>
      <c r="P4097">
        <v>4645</v>
      </c>
      <c r="R4097">
        <v>0</v>
      </c>
    </row>
    <row r="4098" spans="1:38" x14ac:dyDescent="0.5">
      <c r="A4098">
        <v>14</v>
      </c>
      <c r="B4098">
        <v>2259</v>
      </c>
      <c r="C4098">
        <v>2015</v>
      </c>
      <c r="D4098">
        <v>99</v>
      </c>
      <c r="E4098">
        <v>99</v>
      </c>
      <c r="F4098">
        <v>99</v>
      </c>
      <c r="G4098">
        <v>99</v>
      </c>
      <c r="H4098">
        <v>99</v>
      </c>
      <c r="I4098">
        <v>99</v>
      </c>
      <c r="J4098">
        <v>999</v>
      </c>
      <c r="K4098">
        <v>99</v>
      </c>
      <c r="L4098">
        <v>99</v>
      </c>
      <c r="M4098">
        <v>99</v>
      </c>
      <c r="N4098">
        <v>99</v>
      </c>
      <c r="O4098">
        <v>14</v>
      </c>
      <c r="P4098">
        <v>4645</v>
      </c>
      <c r="Q4098">
        <v>1</v>
      </c>
      <c r="R4098">
        <v>352</v>
      </c>
      <c r="S4098">
        <v>351</v>
      </c>
      <c r="T4098">
        <v>15.792613636363638</v>
      </c>
      <c r="U4098">
        <v>60.358974358974358</v>
      </c>
      <c r="V4098">
        <v>83.669318122189154</v>
      </c>
      <c r="W4098">
        <v>77.114814814814821</v>
      </c>
      <c r="X4098">
        <v>10.273297193312056</v>
      </c>
      <c r="Y4098">
        <v>2.281330914824137</v>
      </c>
      <c r="Z4098">
        <v>-28.185975138751751</v>
      </c>
      <c r="AA4098">
        <v>0.927511791520645</v>
      </c>
      <c r="AB4098">
        <v>0.88377404655364555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7</v>
      </c>
      <c r="AL4098">
        <v>0</v>
      </c>
    </row>
    <row r="4099" spans="1:38" x14ac:dyDescent="0.5">
      <c r="A4099">
        <v>14</v>
      </c>
      <c r="B4099">
        <v>2260</v>
      </c>
      <c r="C4099">
        <v>2016</v>
      </c>
      <c r="D4099">
        <v>99</v>
      </c>
      <c r="E4099">
        <v>99</v>
      </c>
      <c r="F4099">
        <v>99</v>
      </c>
      <c r="G4099">
        <v>99</v>
      </c>
      <c r="H4099">
        <v>99</v>
      </c>
      <c r="I4099">
        <v>99</v>
      </c>
      <c r="J4099">
        <v>999</v>
      </c>
      <c r="K4099">
        <v>99</v>
      </c>
      <c r="L4099">
        <v>99</v>
      </c>
      <c r="M4099">
        <v>99</v>
      </c>
      <c r="N4099">
        <v>99</v>
      </c>
      <c r="O4099">
        <v>14</v>
      </c>
      <c r="P4099">
        <v>4645</v>
      </c>
      <c r="Q4099">
        <v>1</v>
      </c>
      <c r="R4099">
        <v>198</v>
      </c>
      <c r="S4099">
        <v>197</v>
      </c>
      <c r="T4099">
        <v>16.111111111111111</v>
      </c>
      <c r="U4099">
        <v>60.918781725888323</v>
      </c>
      <c r="V4099">
        <v>81.183626554327901</v>
      </c>
      <c r="W4099">
        <v>74.739593908629473</v>
      </c>
      <c r="X4099">
        <v>10.238374902652698</v>
      </c>
      <c r="Y4099">
        <v>2.1875286888493561</v>
      </c>
      <c r="Z4099">
        <v>-33.434130153408709</v>
      </c>
      <c r="AA4099">
        <v>0.42221084953940646</v>
      </c>
      <c r="AB4099">
        <v>0.38540112465396881</v>
      </c>
      <c r="AC4099">
        <v>1</v>
      </c>
      <c r="AD4099">
        <v>0</v>
      </c>
      <c r="AE4099">
        <v>0</v>
      </c>
      <c r="AF4099">
        <v>0</v>
      </c>
      <c r="AG4099">
        <v>27</v>
      </c>
      <c r="AH4099">
        <v>30</v>
      </c>
      <c r="AI4099">
        <v>0</v>
      </c>
      <c r="AJ4099">
        <v>0</v>
      </c>
      <c r="AK4099">
        <v>23</v>
      </c>
      <c r="AL4099">
        <v>5</v>
      </c>
    </row>
    <row r="4100" spans="1:38" x14ac:dyDescent="0.5">
      <c r="A4100">
        <v>14</v>
      </c>
      <c r="B4100">
        <v>2261</v>
      </c>
      <c r="C4100">
        <v>2017</v>
      </c>
      <c r="D4100">
        <v>99</v>
      </c>
      <c r="E4100">
        <v>99</v>
      </c>
      <c r="F4100">
        <v>99</v>
      </c>
      <c r="G4100">
        <v>99</v>
      </c>
      <c r="H4100">
        <v>99</v>
      </c>
      <c r="I4100">
        <v>99</v>
      </c>
      <c r="J4100">
        <v>999</v>
      </c>
      <c r="K4100">
        <v>99</v>
      </c>
      <c r="L4100">
        <v>99</v>
      </c>
      <c r="M4100">
        <v>99</v>
      </c>
      <c r="N4100">
        <v>99</v>
      </c>
      <c r="O4100">
        <v>14</v>
      </c>
      <c r="P4100">
        <v>4645</v>
      </c>
      <c r="R4100">
        <v>0</v>
      </c>
    </row>
    <row r="4101" spans="1:38" x14ac:dyDescent="0.5">
      <c r="A4101">
        <v>14</v>
      </c>
      <c r="B4101">
        <v>2262</v>
      </c>
      <c r="C4101">
        <v>2018</v>
      </c>
      <c r="D4101">
        <v>99</v>
      </c>
      <c r="E4101">
        <v>99</v>
      </c>
      <c r="F4101">
        <v>99</v>
      </c>
      <c r="G4101">
        <v>99</v>
      </c>
      <c r="H4101">
        <v>99</v>
      </c>
      <c r="I4101">
        <v>99</v>
      </c>
      <c r="J4101">
        <v>999</v>
      </c>
      <c r="K4101">
        <v>99</v>
      </c>
      <c r="L4101">
        <v>99</v>
      </c>
      <c r="M4101">
        <v>99</v>
      </c>
      <c r="N4101">
        <v>99</v>
      </c>
      <c r="O4101">
        <v>14</v>
      </c>
      <c r="P4101">
        <v>4645</v>
      </c>
      <c r="R4101">
        <v>0</v>
      </c>
    </row>
    <row r="4102" spans="1:38" x14ac:dyDescent="0.5">
      <c r="A4102">
        <v>14</v>
      </c>
      <c r="B4102">
        <v>2263</v>
      </c>
      <c r="C4102">
        <v>2019</v>
      </c>
      <c r="D4102">
        <v>99</v>
      </c>
      <c r="E4102">
        <v>99</v>
      </c>
      <c r="F4102">
        <v>99</v>
      </c>
      <c r="G4102">
        <v>99</v>
      </c>
      <c r="H4102">
        <v>99</v>
      </c>
      <c r="I4102">
        <v>99</v>
      </c>
      <c r="J4102">
        <v>999</v>
      </c>
      <c r="K4102">
        <v>99</v>
      </c>
      <c r="L4102">
        <v>99</v>
      </c>
      <c r="M4102">
        <v>99</v>
      </c>
      <c r="N4102">
        <v>99</v>
      </c>
      <c r="O4102">
        <v>14</v>
      </c>
      <c r="P4102">
        <v>4645</v>
      </c>
      <c r="R4102">
        <v>0</v>
      </c>
    </row>
    <row r="4103" spans="1:38" x14ac:dyDescent="0.5">
      <c r="A4103">
        <v>14</v>
      </c>
      <c r="B4103">
        <v>2264</v>
      </c>
      <c r="C4103">
        <v>2020</v>
      </c>
      <c r="D4103">
        <v>99</v>
      </c>
      <c r="E4103">
        <v>99</v>
      </c>
      <c r="F4103">
        <v>99</v>
      </c>
      <c r="G4103">
        <v>99</v>
      </c>
      <c r="H4103">
        <v>99</v>
      </c>
      <c r="I4103">
        <v>99</v>
      </c>
      <c r="J4103">
        <v>999</v>
      </c>
      <c r="K4103">
        <v>99</v>
      </c>
      <c r="L4103">
        <v>99</v>
      </c>
      <c r="M4103">
        <v>99</v>
      </c>
      <c r="N4103">
        <v>99</v>
      </c>
      <c r="O4103">
        <v>14</v>
      </c>
      <c r="P4103">
        <v>4645</v>
      </c>
      <c r="R4103">
        <v>0</v>
      </c>
    </row>
    <row r="4104" spans="1:38" x14ac:dyDescent="0.5">
      <c r="A4104">
        <v>14</v>
      </c>
      <c r="B4104">
        <v>2265</v>
      </c>
      <c r="C4104">
        <v>2021</v>
      </c>
      <c r="D4104">
        <v>99</v>
      </c>
      <c r="E4104">
        <v>99</v>
      </c>
      <c r="F4104">
        <v>99</v>
      </c>
      <c r="G4104">
        <v>99</v>
      </c>
      <c r="H4104">
        <v>99</v>
      </c>
      <c r="I4104">
        <v>99</v>
      </c>
      <c r="J4104">
        <v>999</v>
      </c>
      <c r="K4104">
        <v>99</v>
      </c>
      <c r="L4104">
        <v>99</v>
      </c>
      <c r="M4104">
        <v>99</v>
      </c>
      <c r="N4104">
        <v>99</v>
      </c>
      <c r="O4104">
        <v>14</v>
      </c>
      <c r="P4104">
        <v>4645</v>
      </c>
      <c r="R4104">
        <v>0</v>
      </c>
    </row>
    <row r="4105" spans="1:38" x14ac:dyDescent="0.5">
      <c r="A4105">
        <v>14</v>
      </c>
      <c r="B4105">
        <v>2266</v>
      </c>
      <c r="C4105">
        <v>2022</v>
      </c>
      <c r="D4105">
        <v>99</v>
      </c>
      <c r="E4105">
        <v>99</v>
      </c>
      <c r="F4105">
        <v>99</v>
      </c>
      <c r="G4105">
        <v>99</v>
      </c>
      <c r="H4105">
        <v>99</v>
      </c>
      <c r="I4105">
        <v>99</v>
      </c>
      <c r="J4105">
        <v>999</v>
      </c>
      <c r="K4105">
        <v>99</v>
      </c>
      <c r="L4105">
        <v>99</v>
      </c>
      <c r="M4105">
        <v>99</v>
      </c>
      <c r="N4105">
        <v>99</v>
      </c>
      <c r="O4105">
        <v>14</v>
      </c>
      <c r="P4105">
        <v>4645</v>
      </c>
      <c r="R4105">
        <v>0</v>
      </c>
    </row>
    <row r="4106" spans="1:38" x14ac:dyDescent="0.5">
      <c r="A4106">
        <v>14</v>
      </c>
      <c r="B4106">
        <v>2267</v>
      </c>
      <c r="C4106">
        <v>2012</v>
      </c>
      <c r="D4106">
        <v>99</v>
      </c>
      <c r="E4106">
        <v>99</v>
      </c>
      <c r="F4106">
        <v>99</v>
      </c>
      <c r="G4106">
        <v>99</v>
      </c>
      <c r="H4106">
        <v>99</v>
      </c>
      <c r="I4106">
        <v>99</v>
      </c>
      <c r="J4106">
        <v>999</v>
      </c>
      <c r="K4106">
        <v>99</v>
      </c>
      <c r="L4106">
        <v>99</v>
      </c>
      <c r="M4106">
        <v>99</v>
      </c>
      <c r="N4106">
        <v>99</v>
      </c>
      <c r="O4106">
        <v>14</v>
      </c>
      <c r="P4106">
        <v>4646</v>
      </c>
      <c r="R4106">
        <v>0</v>
      </c>
    </row>
    <row r="4107" spans="1:38" x14ac:dyDescent="0.5">
      <c r="A4107">
        <v>14</v>
      </c>
      <c r="B4107">
        <v>2268</v>
      </c>
      <c r="C4107">
        <v>2013</v>
      </c>
      <c r="D4107">
        <v>99</v>
      </c>
      <c r="E4107">
        <v>99</v>
      </c>
      <c r="F4107">
        <v>99</v>
      </c>
      <c r="G4107">
        <v>99</v>
      </c>
      <c r="H4107">
        <v>99</v>
      </c>
      <c r="I4107">
        <v>99</v>
      </c>
      <c r="J4107">
        <v>999</v>
      </c>
      <c r="K4107">
        <v>99</v>
      </c>
      <c r="L4107">
        <v>99</v>
      </c>
      <c r="M4107">
        <v>99</v>
      </c>
      <c r="N4107">
        <v>99</v>
      </c>
      <c r="O4107">
        <v>14</v>
      </c>
      <c r="P4107">
        <v>4646</v>
      </c>
      <c r="R4107">
        <v>0</v>
      </c>
    </row>
    <row r="4108" spans="1:38" x14ac:dyDescent="0.5">
      <c r="A4108">
        <v>14</v>
      </c>
      <c r="B4108">
        <v>2269</v>
      </c>
      <c r="C4108">
        <v>2014</v>
      </c>
      <c r="D4108">
        <v>99</v>
      </c>
      <c r="E4108">
        <v>99</v>
      </c>
      <c r="F4108">
        <v>99</v>
      </c>
      <c r="G4108">
        <v>99</v>
      </c>
      <c r="H4108">
        <v>99</v>
      </c>
      <c r="I4108">
        <v>99</v>
      </c>
      <c r="J4108">
        <v>999</v>
      </c>
      <c r="K4108">
        <v>99</v>
      </c>
      <c r="L4108">
        <v>99</v>
      </c>
      <c r="M4108">
        <v>99</v>
      </c>
      <c r="N4108">
        <v>99</v>
      </c>
      <c r="O4108">
        <v>14</v>
      </c>
      <c r="P4108">
        <v>4646</v>
      </c>
      <c r="R4108">
        <v>0</v>
      </c>
    </row>
    <row r="4109" spans="1:38" x14ac:dyDescent="0.5">
      <c r="A4109">
        <v>14</v>
      </c>
      <c r="B4109">
        <v>2270</v>
      </c>
      <c r="C4109">
        <v>2015</v>
      </c>
      <c r="D4109">
        <v>99</v>
      </c>
      <c r="E4109">
        <v>99</v>
      </c>
      <c r="F4109">
        <v>99</v>
      </c>
      <c r="G4109">
        <v>99</v>
      </c>
      <c r="H4109">
        <v>99</v>
      </c>
      <c r="I4109">
        <v>99</v>
      </c>
      <c r="J4109">
        <v>999</v>
      </c>
      <c r="K4109">
        <v>99</v>
      </c>
      <c r="L4109">
        <v>99</v>
      </c>
      <c r="M4109">
        <v>99</v>
      </c>
      <c r="N4109">
        <v>99</v>
      </c>
      <c r="O4109">
        <v>14</v>
      </c>
      <c r="P4109">
        <v>4646</v>
      </c>
      <c r="R4109">
        <v>0</v>
      </c>
    </row>
    <row r="4110" spans="1:38" x14ac:dyDescent="0.5">
      <c r="A4110">
        <v>14</v>
      </c>
      <c r="B4110">
        <v>2271</v>
      </c>
      <c r="C4110">
        <v>2016</v>
      </c>
      <c r="D4110">
        <v>99</v>
      </c>
      <c r="E4110">
        <v>99</v>
      </c>
      <c r="F4110">
        <v>99</v>
      </c>
      <c r="G4110">
        <v>99</v>
      </c>
      <c r="H4110">
        <v>99</v>
      </c>
      <c r="I4110">
        <v>99</v>
      </c>
      <c r="J4110">
        <v>999</v>
      </c>
      <c r="K4110">
        <v>99</v>
      </c>
      <c r="L4110">
        <v>99</v>
      </c>
      <c r="M4110">
        <v>99</v>
      </c>
      <c r="N4110">
        <v>99</v>
      </c>
      <c r="O4110">
        <v>14</v>
      </c>
      <c r="P4110">
        <v>4646</v>
      </c>
      <c r="R4110">
        <v>0</v>
      </c>
    </row>
    <row r="4111" spans="1:38" x14ac:dyDescent="0.5">
      <c r="A4111">
        <v>14</v>
      </c>
      <c r="B4111">
        <v>2272</v>
      </c>
      <c r="C4111">
        <v>2017</v>
      </c>
      <c r="D4111">
        <v>99</v>
      </c>
      <c r="E4111">
        <v>99</v>
      </c>
      <c r="F4111">
        <v>99</v>
      </c>
      <c r="G4111">
        <v>99</v>
      </c>
      <c r="H4111">
        <v>99</v>
      </c>
      <c r="I4111">
        <v>99</v>
      </c>
      <c r="J4111">
        <v>999</v>
      </c>
      <c r="K4111">
        <v>99</v>
      </c>
      <c r="L4111">
        <v>99</v>
      </c>
      <c r="M4111">
        <v>99</v>
      </c>
      <c r="N4111">
        <v>99</v>
      </c>
      <c r="O4111">
        <v>14</v>
      </c>
      <c r="P4111">
        <v>4646</v>
      </c>
      <c r="R4111">
        <v>0</v>
      </c>
    </row>
    <row r="4112" spans="1:38" x14ac:dyDescent="0.5">
      <c r="A4112">
        <v>14</v>
      </c>
      <c r="B4112">
        <v>2273</v>
      </c>
      <c r="C4112">
        <v>2018</v>
      </c>
      <c r="D4112">
        <v>99</v>
      </c>
      <c r="E4112">
        <v>99</v>
      </c>
      <c r="F4112">
        <v>99</v>
      </c>
      <c r="G4112">
        <v>99</v>
      </c>
      <c r="H4112">
        <v>99</v>
      </c>
      <c r="I4112">
        <v>99</v>
      </c>
      <c r="J4112">
        <v>999</v>
      </c>
      <c r="K4112">
        <v>99</v>
      </c>
      <c r="L4112">
        <v>99</v>
      </c>
      <c r="M4112">
        <v>99</v>
      </c>
      <c r="N4112">
        <v>99</v>
      </c>
      <c r="O4112">
        <v>14</v>
      </c>
      <c r="P4112">
        <v>4646</v>
      </c>
      <c r="R4112">
        <v>0</v>
      </c>
    </row>
    <row r="4113" spans="1:38" x14ac:dyDescent="0.5">
      <c r="A4113">
        <v>14</v>
      </c>
      <c r="B4113">
        <v>2274</v>
      </c>
      <c r="C4113">
        <v>2019</v>
      </c>
      <c r="D4113">
        <v>99</v>
      </c>
      <c r="E4113">
        <v>99</v>
      </c>
      <c r="F4113">
        <v>99</v>
      </c>
      <c r="G4113">
        <v>99</v>
      </c>
      <c r="H4113">
        <v>99</v>
      </c>
      <c r="I4113">
        <v>99</v>
      </c>
      <c r="J4113">
        <v>999</v>
      </c>
      <c r="K4113">
        <v>99</v>
      </c>
      <c r="L4113">
        <v>99</v>
      </c>
      <c r="M4113">
        <v>99</v>
      </c>
      <c r="N4113">
        <v>99</v>
      </c>
      <c r="O4113">
        <v>14</v>
      </c>
      <c r="P4113">
        <v>4646</v>
      </c>
      <c r="R4113">
        <v>0</v>
      </c>
    </row>
    <row r="4114" spans="1:38" x14ac:dyDescent="0.5">
      <c r="A4114">
        <v>14</v>
      </c>
      <c r="B4114">
        <v>2275</v>
      </c>
      <c r="C4114">
        <v>2020</v>
      </c>
      <c r="D4114">
        <v>99</v>
      </c>
      <c r="E4114">
        <v>99</v>
      </c>
      <c r="F4114">
        <v>99</v>
      </c>
      <c r="G4114">
        <v>99</v>
      </c>
      <c r="H4114">
        <v>99</v>
      </c>
      <c r="I4114">
        <v>99</v>
      </c>
      <c r="J4114">
        <v>999</v>
      </c>
      <c r="K4114">
        <v>99</v>
      </c>
      <c r="L4114">
        <v>99</v>
      </c>
      <c r="M4114">
        <v>99</v>
      </c>
      <c r="N4114">
        <v>99</v>
      </c>
      <c r="O4114">
        <v>14</v>
      </c>
      <c r="P4114">
        <v>4646</v>
      </c>
      <c r="R4114">
        <v>0</v>
      </c>
    </row>
    <row r="4115" spans="1:38" x14ac:dyDescent="0.5">
      <c r="A4115">
        <v>14</v>
      </c>
      <c r="B4115">
        <v>2276</v>
      </c>
      <c r="C4115">
        <v>2021</v>
      </c>
      <c r="D4115">
        <v>99</v>
      </c>
      <c r="E4115">
        <v>99</v>
      </c>
      <c r="F4115">
        <v>99</v>
      </c>
      <c r="G4115">
        <v>99</v>
      </c>
      <c r="H4115">
        <v>99</v>
      </c>
      <c r="I4115">
        <v>99</v>
      </c>
      <c r="J4115">
        <v>999</v>
      </c>
      <c r="K4115">
        <v>99</v>
      </c>
      <c r="L4115">
        <v>99</v>
      </c>
      <c r="M4115">
        <v>99</v>
      </c>
      <c r="N4115">
        <v>99</v>
      </c>
      <c r="O4115">
        <v>14</v>
      </c>
      <c r="P4115">
        <v>4646</v>
      </c>
      <c r="R4115">
        <v>0</v>
      </c>
    </row>
    <row r="4116" spans="1:38" x14ac:dyDescent="0.5">
      <c r="A4116">
        <v>14</v>
      </c>
      <c r="B4116">
        <v>2277</v>
      </c>
      <c r="C4116">
        <v>2022</v>
      </c>
      <c r="D4116">
        <v>99</v>
      </c>
      <c r="E4116">
        <v>99</v>
      </c>
      <c r="F4116">
        <v>99</v>
      </c>
      <c r="G4116">
        <v>99</v>
      </c>
      <c r="H4116">
        <v>99</v>
      </c>
      <c r="I4116">
        <v>99</v>
      </c>
      <c r="J4116">
        <v>999</v>
      </c>
      <c r="K4116">
        <v>99</v>
      </c>
      <c r="L4116">
        <v>99</v>
      </c>
      <c r="M4116">
        <v>99</v>
      </c>
      <c r="N4116">
        <v>99</v>
      </c>
      <c r="O4116">
        <v>14</v>
      </c>
      <c r="P4116">
        <v>4646</v>
      </c>
      <c r="R4116">
        <v>0</v>
      </c>
    </row>
    <row r="4117" spans="1:38" x14ac:dyDescent="0.5">
      <c r="A4117">
        <v>14</v>
      </c>
      <c r="B4117">
        <v>2278</v>
      </c>
      <c r="C4117">
        <v>2012</v>
      </c>
      <c r="D4117">
        <v>99</v>
      </c>
      <c r="E4117">
        <v>99</v>
      </c>
      <c r="F4117">
        <v>99</v>
      </c>
      <c r="G4117">
        <v>99</v>
      </c>
      <c r="H4117">
        <v>99</v>
      </c>
      <c r="I4117">
        <v>99</v>
      </c>
      <c r="J4117">
        <v>999</v>
      </c>
      <c r="K4117">
        <v>99</v>
      </c>
      <c r="L4117">
        <v>99</v>
      </c>
      <c r="M4117">
        <v>99</v>
      </c>
      <c r="N4117">
        <v>99</v>
      </c>
      <c r="O4117">
        <v>14</v>
      </c>
      <c r="P4117">
        <v>4647</v>
      </c>
      <c r="R4117">
        <v>0</v>
      </c>
    </row>
    <row r="4118" spans="1:38" x14ac:dyDescent="0.5">
      <c r="A4118">
        <v>14</v>
      </c>
      <c r="B4118">
        <v>2279</v>
      </c>
      <c r="C4118">
        <v>2013</v>
      </c>
      <c r="D4118">
        <v>99</v>
      </c>
      <c r="E4118">
        <v>99</v>
      </c>
      <c r="F4118">
        <v>99</v>
      </c>
      <c r="G4118">
        <v>99</v>
      </c>
      <c r="H4118">
        <v>99</v>
      </c>
      <c r="I4118">
        <v>99</v>
      </c>
      <c r="J4118">
        <v>999</v>
      </c>
      <c r="K4118">
        <v>99</v>
      </c>
      <c r="L4118">
        <v>99</v>
      </c>
      <c r="M4118">
        <v>99</v>
      </c>
      <c r="N4118">
        <v>99</v>
      </c>
      <c r="O4118">
        <v>14</v>
      </c>
      <c r="P4118">
        <v>4647</v>
      </c>
      <c r="R4118">
        <v>0</v>
      </c>
    </row>
    <row r="4119" spans="1:38" x14ac:dyDescent="0.5">
      <c r="A4119">
        <v>14</v>
      </c>
      <c r="B4119">
        <v>2280</v>
      </c>
      <c r="C4119">
        <v>2014</v>
      </c>
      <c r="D4119">
        <v>99</v>
      </c>
      <c r="E4119">
        <v>99</v>
      </c>
      <c r="F4119">
        <v>99</v>
      </c>
      <c r="G4119">
        <v>99</v>
      </c>
      <c r="H4119">
        <v>99</v>
      </c>
      <c r="I4119">
        <v>99</v>
      </c>
      <c r="J4119">
        <v>999</v>
      </c>
      <c r="K4119">
        <v>99</v>
      </c>
      <c r="L4119">
        <v>99</v>
      </c>
      <c r="M4119">
        <v>99</v>
      </c>
      <c r="N4119">
        <v>99</v>
      </c>
      <c r="O4119">
        <v>14</v>
      </c>
      <c r="P4119">
        <v>4647</v>
      </c>
      <c r="R4119">
        <v>0</v>
      </c>
    </row>
    <row r="4120" spans="1:38" x14ac:dyDescent="0.5">
      <c r="A4120">
        <v>14</v>
      </c>
      <c r="B4120">
        <v>2281</v>
      </c>
      <c r="C4120">
        <v>2015</v>
      </c>
      <c r="D4120">
        <v>99</v>
      </c>
      <c r="E4120">
        <v>99</v>
      </c>
      <c r="F4120">
        <v>99</v>
      </c>
      <c r="G4120">
        <v>99</v>
      </c>
      <c r="H4120">
        <v>99</v>
      </c>
      <c r="I4120">
        <v>99</v>
      </c>
      <c r="J4120">
        <v>999</v>
      </c>
      <c r="K4120">
        <v>99</v>
      </c>
      <c r="L4120">
        <v>99</v>
      </c>
      <c r="M4120">
        <v>99</v>
      </c>
      <c r="N4120">
        <v>99</v>
      </c>
      <c r="O4120">
        <v>14</v>
      </c>
      <c r="P4120">
        <v>4647</v>
      </c>
      <c r="R4120">
        <v>0</v>
      </c>
    </row>
    <row r="4121" spans="1:38" x14ac:dyDescent="0.5">
      <c r="A4121">
        <v>14</v>
      </c>
      <c r="B4121">
        <v>2282</v>
      </c>
      <c r="C4121">
        <v>2016</v>
      </c>
      <c r="D4121">
        <v>99</v>
      </c>
      <c r="E4121">
        <v>99</v>
      </c>
      <c r="F4121">
        <v>99</v>
      </c>
      <c r="G4121">
        <v>99</v>
      </c>
      <c r="H4121">
        <v>99</v>
      </c>
      <c r="I4121">
        <v>99</v>
      </c>
      <c r="J4121">
        <v>999</v>
      </c>
      <c r="K4121">
        <v>99</v>
      </c>
      <c r="L4121">
        <v>99</v>
      </c>
      <c r="M4121">
        <v>99</v>
      </c>
      <c r="N4121">
        <v>99</v>
      </c>
      <c r="O4121">
        <v>14</v>
      </c>
      <c r="P4121">
        <v>4647</v>
      </c>
      <c r="R4121">
        <v>0</v>
      </c>
    </row>
    <row r="4122" spans="1:38" x14ac:dyDescent="0.5">
      <c r="A4122">
        <v>14</v>
      </c>
      <c r="B4122">
        <v>2283</v>
      </c>
      <c r="C4122">
        <v>2017</v>
      </c>
      <c r="D4122">
        <v>99</v>
      </c>
      <c r="E4122">
        <v>99</v>
      </c>
      <c r="F4122">
        <v>99</v>
      </c>
      <c r="G4122">
        <v>99</v>
      </c>
      <c r="H4122">
        <v>99</v>
      </c>
      <c r="I4122">
        <v>99</v>
      </c>
      <c r="J4122">
        <v>999</v>
      </c>
      <c r="K4122">
        <v>99</v>
      </c>
      <c r="L4122">
        <v>99</v>
      </c>
      <c r="M4122">
        <v>99</v>
      </c>
      <c r="N4122">
        <v>99</v>
      </c>
      <c r="O4122">
        <v>14</v>
      </c>
      <c r="P4122">
        <v>4647</v>
      </c>
      <c r="R4122">
        <v>0</v>
      </c>
    </row>
    <row r="4123" spans="1:38" x14ac:dyDescent="0.5">
      <c r="A4123">
        <v>14</v>
      </c>
      <c r="B4123">
        <v>2284</v>
      </c>
      <c r="C4123">
        <v>2018</v>
      </c>
      <c r="D4123">
        <v>99</v>
      </c>
      <c r="E4123">
        <v>99</v>
      </c>
      <c r="F4123">
        <v>99</v>
      </c>
      <c r="G4123">
        <v>99</v>
      </c>
      <c r="H4123">
        <v>99</v>
      </c>
      <c r="I4123">
        <v>99</v>
      </c>
      <c r="J4123">
        <v>999</v>
      </c>
      <c r="K4123">
        <v>99</v>
      </c>
      <c r="L4123">
        <v>99</v>
      </c>
      <c r="M4123">
        <v>99</v>
      </c>
      <c r="N4123">
        <v>99</v>
      </c>
      <c r="O4123">
        <v>14</v>
      </c>
      <c r="P4123">
        <v>4647</v>
      </c>
      <c r="R4123">
        <v>0</v>
      </c>
    </row>
    <row r="4124" spans="1:38" x14ac:dyDescent="0.5">
      <c r="A4124">
        <v>14</v>
      </c>
      <c r="B4124">
        <v>2285</v>
      </c>
      <c r="C4124">
        <v>2019</v>
      </c>
      <c r="D4124">
        <v>99</v>
      </c>
      <c r="E4124">
        <v>99</v>
      </c>
      <c r="F4124">
        <v>99</v>
      </c>
      <c r="G4124">
        <v>99</v>
      </c>
      <c r="H4124">
        <v>99</v>
      </c>
      <c r="I4124">
        <v>99</v>
      </c>
      <c r="J4124">
        <v>999</v>
      </c>
      <c r="K4124">
        <v>99</v>
      </c>
      <c r="L4124">
        <v>99</v>
      </c>
      <c r="M4124">
        <v>99</v>
      </c>
      <c r="N4124">
        <v>99</v>
      </c>
      <c r="O4124">
        <v>14</v>
      </c>
      <c r="P4124">
        <v>4647</v>
      </c>
      <c r="Q4124">
        <v>1</v>
      </c>
      <c r="R4124">
        <v>2</v>
      </c>
      <c r="S4124">
        <v>2</v>
      </c>
      <c r="T4124">
        <v>15.5</v>
      </c>
      <c r="U4124">
        <v>59</v>
      </c>
      <c r="V4124">
        <v>86.457204767063885</v>
      </c>
      <c r="W4124">
        <v>79.8</v>
      </c>
      <c r="X4124">
        <v>1.4999999999996971</v>
      </c>
      <c r="Y4124">
        <v>1</v>
      </c>
      <c r="Z4124">
        <v>-100.00000000002018</v>
      </c>
      <c r="AA4124">
        <v>9.930486593843102E-3</v>
      </c>
      <c r="AB4124">
        <v>9.8642532885108974E-3</v>
      </c>
      <c r="AC4124">
        <v>0</v>
      </c>
      <c r="AD4124">
        <v>0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1</v>
      </c>
      <c r="AL4124">
        <v>0</v>
      </c>
    </row>
    <row r="4125" spans="1:38" x14ac:dyDescent="0.5">
      <c r="A4125">
        <v>14</v>
      </c>
      <c r="B4125">
        <v>2286</v>
      </c>
      <c r="C4125">
        <v>2020</v>
      </c>
      <c r="D4125">
        <v>99</v>
      </c>
      <c r="E4125">
        <v>99</v>
      </c>
      <c r="F4125">
        <v>99</v>
      </c>
      <c r="G4125">
        <v>99</v>
      </c>
      <c r="H4125">
        <v>99</v>
      </c>
      <c r="I4125">
        <v>99</v>
      </c>
      <c r="J4125">
        <v>999</v>
      </c>
      <c r="K4125">
        <v>99</v>
      </c>
      <c r="L4125">
        <v>99</v>
      </c>
      <c r="M4125">
        <v>99</v>
      </c>
      <c r="N4125">
        <v>99</v>
      </c>
      <c r="O4125">
        <v>14</v>
      </c>
      <c r="P4125">
        <v>4647</v>
      </c>
      <c r="R4125">
        <v>0</v>
      </c>
    </row>
    <row r="4126" spans="1:38" x14ac:dyDescent="0.5">
      <c r="A4126">
        <v>14</v>
      </c>
      <c r="B4126">
        <v>2287</v>
      </c>
      <c r="C4126">
        <v>2021</v>
      </c>
      <c r="D4126">
        <v>99</v>
      </c>
      <c r="E4126">
        <v>99</v>
      </c>
      <c r="F4126">
        <v>99</v>
      </c>
      <c r="G4126">
        <v>99</v>
      </c>
      <c r="H4126">
        <v>99</v>
      </c>
      <c r="I4126">
        <v>99</v>
      </c>
      <c r="J4126">
        <v>999</v>
      </c>
      <c r="K4126">
        <v>99</v>
      </c>
      <c r="L4126">
        <v>99</v>
      </c>
      <c r="M4126">
        <v>99</v>
      </c>
      <c r="N4126">
        <v>99</v>
      </c>
      <c r="O4126">
        <v>14</v>
      </c>
      <c r="P4126">
        <v>4647</v>
      </c>
      <c r="R4126">
        <v>0</v>
      </c>
    </row>
    <row r="4127" spans="1:38" x14ac:dyDescent="0.5">
      <c r="A4127">
        <v>14</v>
      </c>
      <c r="B4127">
        <v>2288</v>
      </c>
      <c r="C4127">
        <v>2022</v>
      </c>
      <c r="D4127">
        <v>99</v>
      </c>
      <c r="E4127">
        <v>99</v>
      </c>
      <c r="F4127">
        <v>99</v>
      </c>
      <c r="G4127">
        <v>99</v>
      </c>
      <c r="H4127">
        <v>99</v>
      </c>
      <c r="I4127">
        <v>99</v>
      </c>
      <c r="J4127">
        <v>999</v>
      </c>
      <c r="K4127">
        <v>99</v>
      </c>
      <c r="L4127">
        <v>99</v>
      </c>
      <c r="M4127">
        <v>99</v>
      </c>
      <c r="N4127">
        <v>99</v>
      </c>
      <c r="O4127">
        <v>14</v>
      </c>
      <c r="P4127">
        <v>4647</v>
      </c>
      <c r="R4127">
        <v>0</v>
      </c>
    </row>
    <row r="4128" spans="1:38" x14ac:dyDescent="0.5">
      <c r="A4128">
        <v>14</v>
      </c>
      <c r="B4128">
        <v>2289</v>
      </c>
      <c r="C4128">
        <v>2012</v>
      </c>
      <c r="D4128">
        <v>99</v>
      </c>
      <c r="E4128">
        <v>99</v>
      </c>
      <c r="F4128">
        <v>99</v>
      </c>
      <c r="G4128">
        <v>99</v>
      </c>
      <c r="H4128">
        <v>99</v>
      </c>
      <c r="I4128">
        <v>99</v>
      </c>
      <c r="J4128">
        <v>999</v>
      </c>
      <c r="K4128">
        <v>99</v>
      </c>
      <c r="L4128">
        <v>99</v>
      </c>
      <c r="M4128">
        <v>99</v>
      </c>
      <c r="N4128">
        <v>99</v>
      </c>
      <c r="O4128">
        <v>14</v>
      </c>
      <c r="P4128">
        <v>4648</v>
      </c>
      <c r="R4128">
        <v>0</v>
      </c>
    </row>
    <row r="4129" spans="1:18" x14ac:dyDescent="0.5">
      <c r="A4129">
        <v>14</v>
      </c>
      <c r="B4129">
        <v>2290</v>
      </c>
      <c r="C4129">
        <v>2013</v>
      </c>
      <c r="D4129">
        <v>99</v>
      </c>
      <c r="E4129">
        <v>99</v>
      </c>
      <c r="F4129">
        <v>99</v>
      </c>
      <c r="G4129">
        <v>99</v>
      </c>
      <c r="H4129">
        <v>99</v>
      </c>
      <c r="I4129">
        <v>99</v>
      </c>
      <c r="J4129">
        <v>999</v>
      </c>
      <c r="K4129">
        <v>99</v>
      </c>
      <c r="L4129">
        <v>99</v>
      </c>
      <c r="M4129">
        <v>99</v>
      </c>
      <c r="N4129">
        <v>99</v>
      </c>
      <c r="O4129">
        <v>14</v>
      </c>
      <c r="P4129">
        <v>4648</v>
      </c>
      <c r="R4129">
        <v>0</v>
      </c>
    </row>
    <row r="4130" spans="1:18" x14ac:dyDescent="0.5">
      <c r="A4130">
        <v>14</v>
      </c>
      <c r="B4130">
        <v>2291</v>
      </c>
      <c r="C4130">
        <v>2014</v>
      </c>
      <c r="D4130">
        <v>99</v>
      </c>
      <c r="E4130">
        <v>99</v>
      </c>
      <c r="F4130">
        <v>99</v>
      </c>
      <c r="G4130">
        <v>99</v>
      </c>
      <c r="H4130">
        <v>99</v>
      </c>
      <c r="I4130">
        <v>99</v>
      </c>
      <c r="J4130">
        <v>999</v>
      </c>
      <c r="K4130">
        <v>99</v>
      </c>
      <c r="L4130">
        <v>99</v>
      </c>
      <c r="M4130">
        <v>99</v>
      </c>
      <c r="N4130">
        <v>99</v>
      </c>
      <c r="O4130">
        <v>14</v>
      </c>
      <c r="P4130">
        <v>4648</v>
      </c>
      <c r="R4130">
        <v>0</v>
      </c>
    </row>
    <row r="4131" spans="1:18" x14ac:dyDescent="0.5">
      <c r="A4131">
        <v>14</v>
      </c>
      <c r="B4131">
        <v>2292</v>
      </c>
      <c r="C4131">
        <v>2015</v>
      </c>
      <c r="D4131">
        <v>99</v>
      </c>
      <c r="E4131">
        <v>99</v>
      </c>
      <c r="F4131">
        <v>99</v>
      </c>
      <c r="G4131">
        <v>99</v>
      </c>
      <c r="H4131">
        <v>99</v>
      </c>
      <c r="I4131">
        <v>99</v>
      </c>
      <c r="J4131">
        <v>999</v>
      </c>
      <c r="K4131">
        <v>99</v>
      </c>
      <c r="L4131">
        <v>99</v>
      </c>
      <c r="M4131">
        <v>99</v>
      </c>
      <c r="N4131">
        <v>99</v>
      </c>
      <c r="O4131">
        <v>14</v>
      </c>
      <c r="P4131">
        <v>4648</v>
      </c>
      <c r="R4131">
        <v>0</v>
      </c>
    </row>
    <row r="4132" spans="1:18" x14ac:dyDescent="0.5">
      <c r="A4132">
        <v>14</v>
      </c>
      <c r="B4132">
        <v>2293</v>
      </c>
      <c r="C4132">
        <v>2016</v>
      </c>
      <c r="D4132">
        <v>99</v>
      </c>
      <c r="E4132">
        <v>99</v>
      </c>
      <c r="F4132">
        <v>99</v>
      </c>
      <c r="G4132">
        <v>99</v>
      </c>
      <c r="H4132">
        <v>99</v>
      </c>
      <c r="I4132">
        <v>99</v>
      </c>
      <c r="J4132">
        <v>999</v>
      </c>
      <c r="K4132">
        <v>99</v>
      </c>
      <c r="L4132">
        <v>99</v>
      </c>
      <c r="M4132">
        <v>99</v>
      </c>
      <c r="N4132">
        <v>99</v>
      </c>
      <c r="O4132">
        <v>14</v>
      </c>
      <c r="P4132">
        <v>4648</v>
      </c>
      <c r="R4132">
        <v>0</v>
      </c>
    </row>
    <row r="4133" spans="1:18" x14ac:dyDescent="0.5">
      <c r="A4133">
        <v>14</v>
      </c>
      <c r="B4133">
        <v>2294</v>
      </c>
      <c r="C4133">
        <v>2017</v>
      </c>
      <c r="D4133">
        <v>99</v>
      </c>
      <c r="E4133">
        <v>99</v>
      </c>
      <c r="F4133">
        <v>99</v>
      </c>
      <c r="G4133">
        <v>99</v>
      </c>
      <c r="H4133">
        <v>99</v>
      </c>
      <c r="I4133">
        <v>99</v>
      </c>
      <c r="J4133">
        <v>999</v>
      </c>
      <c r="K4133">
        <v>99</v>
      </c>
      <c r="L4133">
        <v>99</v>
      </c>
      <c r="M4133">
        <v>99</v>
      </c>
      <c r="N4133">
        <v>99</v>
      </c>
      <c r="O4133">
        <v>14</v>
      </c>
      <c r="P4133">
        <v>4648</v>
      </c>
      <c r="R4133">
        <v>0</v>
      </c>
    </row>
    <row r="4134" spans="1:18" x14ac:dyDescent="0.5">
      <c r="A4134">
        <v>14</v>
      </c>
      <c r="B4134">
        <v>2295</v>
      </c>
      <c r="C4134">
        <v>2018</v>
      </c>
      <c r="D4134">
        <v>99</v>
      </c>
      <c r="E4134">
        <v>99</v>
      </c>
      <c r="F4134">
        <v>99</v>
      </c>
      <c r="G4134">
        <v>99</v>
      </c>
      <c r="H4134">
        <v>99</v>
      </c>
      <c r="I4134">
        <v>99</v>
      </c>
      <c r="J4134">
        <v>999</v>
      </c>
      <c r="K4134">
        <v>99</v>
      </c>
      <c r="L4134">
        <v>99</v>
      </c>
      <c r="M4134">
        <v>99</v>
      </c>
      <c r="N4134">
        <v>99</v>
      </c>
      <c r="O4134">
        <v>14</v>
      </c>
      <c r="P4134">
        <v>4648</v>
      </c>
      <c r="R4134">
        <v>0</v>
      </c>
    </row>
    <row r="4135" spans="1:18" x14ac:dyDescent="0.5">
      <c r="A4135">
        <v>14</v>
      </c>
      <c r="B4135">
        <v>2296</v>
      </c>
      <c r="C4135">
        <v>2019</v>
      </c>
      <c r="D4135">
        <v>99</v>
      </c>
      <c r="E4135">
        <v>99</v>
      </c>
      <c r="F4135">
        <v>99</v>
      </c>
      <c r="G4135">
        <v>99</v>
      </c>
      <c r="H4135">
        <v>99</v>
      </c>
      <c r="I4135">
        <v>99</v>
      </c>
      <c r="J4135">
        <v>999</v>
      </c>
      <c r="K4135">
        <v>99</v>
      </c>
      <c r="L4135">
        <v>99</v>
      </c>
      <c r="M4135">
        <v>99</v>
      </c>
      <c r="N4135">
        <v>99</v>
      </c>
      <c r="O4135">
        <v>14</v>
      </c>
      <c r="P4135">
        <v>4648</v>
      </c>
      <c r="R4135">
        <v>0</v>
      </c>
    </row>
    <row r="4136" spans="1:18" x14ac:dyDescent="0.5">
      <c r="A4136">
        <v>14</v>
      </c>
      <c r="B4136">
        <v>2297</v>
      </c>
      <c r="C4136">
        <v>2020</v>
      </c>
      <c r="D4136">
        <v>99</v>
      </c>
      <c r="E4136">
        <v>99</v>
      </c>
      <c r="F4136">
        <v>99</v>
      </c>
      <c r="G4136">
        <v>99</v>
      </c>
      <c r="H4136">
        <v>99</v>
      </c>
      <c r="I4136">
        <v>99</v>
      </c>
      <c r="J4136">
        <v>999</v>
      </c>
      <c r="K4136">
        <v>99</v>
      </c>
      <c r="L4136">
        <v>99</v>
      </c>
      <c r="M4136">
        <v>99</v>
      </c>
      <c r="N4136">
        <v>99</v>
      </c>
      <c r="O4136">
        <v>14</v>
      </c>
      <c r="P4136">
        <v>4648</v>
      </c>
      <c r="R4136">
        <v>0</v>
      </c>
    </row>
    <row r="4137" spans="1:18" x14ac:dyDescent="0.5">
      <c r="A4137">
        <v>14</v>
      </c>
      <c r="B4137">
        <v>2298</v>
      </c>
      <c r="C4137">
        <v>2021</v>
      </c>
      <c r="D4137">
        <v>99</v>
      </c>
      <c r="E4137">
        <v>99</v>
      </c>
      <c r="F4137">
        <v>99</v>
      </c>
      <c r="G4137">
        <v>99</v>
      </c>
      <c r="H4137">
        <v>99</v>
      </c>
      <c r="I4137">
        <v>99</v>
      </c>
      <c r="J4137">
        <v>999</v>
      </c>
      <c r="K4137">
        <v>99</v>
      </c>
      <c r="L4137">
        <v>99</v>
      </c>
      <c r="M4137">
        <v>99</v>
      </c>
      <c r="N4137">
        <v>99</v>
      </c>
      <c r="O4137">
        <v>14</v>
      </c>
      <c r="P4137">
        <v>4648</v>
      </c>
      <c r="R4137">
        <v>0</v>
      </c>
    </row>
    <row r="4138" spans="1:18" x14ac:dyDescent="0.5">
      <c r="A4138">
        <v>14</v>
      </c>
      <c r="B4138">
        <v>2299</v>
      </c>
      <c r="C4138">
        <v>2022</v>
      </c>
      <c r="D4138">
        <v>99</v>
      </c>
      <c r="E4138">
        <v>99</v>
      </c>
      <c r="F4138">
        <v>99</v>
      </c>
      <c r="G4138">
        <v>99</v>
      </c>
      <c r="H4138">
        <v>99</v>
      </c>
      <c r="I4138">
        <v>99</v>
      </c>
      <c r="J4138">
        <v>999</v>
      </c>
      <c r="K4138">
        <v>99</v>
      </c>
      <c r="L4138">
        <v>99</v>
      </c>
      <c r="M4138">
        <v>99</v>
      </c>
      <c r="N4138">
        <v>99</v>
      </c>
      <c r="O4138">
        <v>14</v>
      </c>
      <c r="P4138">
        <v>4648</v>
      </c>
      <c r="R4138">
        <v>0</v>
      </c>
    </row>
    <row r="4139" spans="1:18" x14ac:dyDescent="0.5">
      <c r="A4139">
        <v>14</v>
      </c>
      <c r="B4139">
        <v>2300</v>
      </c>
      <c r="C4139">
        <v>2012</v>
      </c>
      <c r="D4139">
        <v>99</v>
      </c>
      <c r="E4139">
        <v>99</v>
      </c>
      <c r="F4139">
        <v>99</v>
      </c>
      <c r="G4139">
        <v>99</v>
      </c>
      <c r="H4139">
        <v>99</v>
      </c>
      <c r="I4139">
        <v>99</v>
      </c>
      <c r="J4139">
        <v>999</v>
      </c>
      <c r="K4139">
        <v>99</v>
      </c>
      <c r="L4139">
        <v>99</v>
      </c>
      <c r="M4139">
        <v>99</v>
      </c>
      <c r="N4139">
        <v>99</v>
      </c>
      <c r="O4139">
        <v>14</v>
      </c>
      <c r="P4139">
        <v>4649</v>
      </c>
      <c r="R4139">
        <v>0</v>
      </c>
    </row>
    <row r="4140" spans="1:18" x14ac:dyDescent="0.5">
      <c r="A4140">
        <v>14</v>
      </c>
      <c r="B4140">
        <v>2301</v>
      </c>
      <c r="C4140">
        <v>2013</v>
      </c>
      <c r="D4140">
        <v>99</v>
      </c>
      <c r="E4140">
        <v>99</v>
      </c>
      <c r="F4140">
        <v>99</v>
      </c>
      <c r="G4140">
        <v>99</v>
      </c>
      <c r="H4140">
        <v>99</v>
      </c>
      <c r="I4140">
        <v>99</v>
      </c>
      <c r="J4140">
        <v>999</v>
      </c>
      <c r="K4140">
        <v>99</v>
      </c>
      <c r="L4140">
        <v>99</v>
      </c>
      <c r="M4140">
        <v>99</v>
      </c>
      <c r="N4140">
        <v>99</v>
      </c>
      <c r="O4140">
        <v>14</v>
      </c>
      <c r="P4140">
        <v>4649</v>
      </c>
      <c r="R4140">
        <v>0</v>
      </c>
    </row>
    <row r="4141" spans="1:18" x14ac:dyDescent="0.5">
      <c r="A4141">
        <v>14</v>
      </c>
      <c r="B4141">
        <v>2302</v>
      </c>
      <c r="C4141">
        <v>2014</v>
      </c>
      <c r="D4141">
        <v>99</v>
      </c>
      <c r="E4141">
        <v>99</v>
      </c>
      <c r="F4141">
        <v>99</v>
      </c>
      <c r="G4141">
        <v>99</v>
      </c>
      <c r="H4141">
        <v>99</v>
      </c>
      <c r="I4141">
        <v>99</v>
      </c>
      <c r="J4141">
        <v>999</v>
      </c>
      <c r="K4141">
        <v>99</v>
      </c>
      <c r="L4141">
        <v>99</v>
      </c>
      <c r="M4141">
        <v>99</v>
      </c>
      <c r="N4141">
        <v>99</v>
      </c>
      <c r="O4141">
        <v>14</v>
      </c>
      <c r="P4141">
        <v>4649</v>
      </c>
      <c r="R4141">
        <v>0</v>
      </c>
    </row>
    <row r="4142" spans="1:18" x14ac:dyDescent="0.5">
      <c r="A4142">
        <v>14</v>
      </c>
      <c r="B4142">
        <v>2303</v>
      </c>
      <c r="C4142">
        <v>2015</v>
      </c>
      <c r="D4142">
        <v>99</v>
      </c>
      <c r="E4142">
        <v>99</v>
      </c>
      <c r="F4142">
        <v>99</v>
      </c>
      <c r="G4142">
        <v>99</v>
      </c>
      <c r="H4142">
        <v>99</v>
      </c>
      <c r="I4142">
        <v>99</v>
      </c>
      <c r="J4142">
        <v>999</v>
      </c>
      <c r="K4142">
        <v>99</v>
      </c>
      <c r="L4142">
        <v>99</v>
      </c>
      <c r="M4142">
        <v>99</v>
      </c>
      <c r="N4142">
        <v>99</v>
      </c>
      <c r="O4142">
        <v>14</v>
      </c>
      <c r="P4142">
        <v>4649</v>
      </c>
      <c r="R4142">
        <v>0</v>
      </c>
    </row>
    <row r="4143" spans="1:18" x14ac:dyDescent="0.5">
      <c r="A4143">
        <v>14</v>
      </c>
      <c r="B4143">
        <v>2304</v>
      </c>
      <c r="C4143">
        <v>2016</v>
      </c>
      <c r="D4143">
        <v>99</v>
      </c>
      <c r="E4143">
        <v>99</v>
      </c>
      <c r="F4143">
        <v>99</v>
      </c>
      <c r="G4143">
        <v>99</v>
      </c>
      <c r="H4143">
        <v>99</v>
      </c>
      <c r="I4143">
        <v>99</v>
      </c>
      <c r="J4143">
        <v>999</v>
      </c>
      <c r="K4143">
        <v>99</v>
      </c>
      <c r="L4143">
        <v>99</v>
      </c>
      <c r="M4143">
        <v>99</v>
      </c>
      <c r="N4143">
        <v>99</v>
      </c>
      <c r="O4143">
        <v>14</v>
      </c>
      <c r="P4143">
        <v>4649</v>
      </c>
      <c r="R4143">
        <v>0</v>
      </c>
    </row>
    <row r="4144" spans="1:18" x14ac:dyDescent="0.5">
      <c r="A4144">
        <v>14</v>
      </c>
      <c r="B4144">
        <v>2305</v>
      </c>
      <c r="C4144">
        <v>2017</v>
      </c>
      <c r="D4144">
        <v>99</v>
      </c>
      <c r="E4144">
        <v>99</v>
      </c>
      <c r="F4144">
        <v>99</v>
      </c>
      <c r="G4144">
        <v>99</v>
      </c>
      <c r="H4144">
        <v>99</v>
      </c>
      <c r="I4144">
        <v>99</v>
      </c>
      <c r="J4144">
        <v>999</v>
      </c>
      <c r="K4144">
        <v>99</v>
      </c>
      <c r="L4144">
        <v>99</v>
      </c>
      <c r="M4144">
        <v>99</v>
      </c>
      <c r="N4144">
        <v>99</v>
      </c>
      <c r="O4144">
        <v>14</v>
      </c>
      <c r="P4144">
        <v>4649</v>
      </c>
      <c r="R4144">
        <v>0</v>
      </c>
    </row>
    <row r="4145" spans="1:38" x14ac:dyDescent="0.5">
      <c r="A4145">
        <v>14</v>
      </c>
      <c r="B4145">
        <v>2306</v>
      </c>
      <c r="C4145">
        <v>2018</v>
      </c>
      <c r="D4145">
        <v>99</v>
      </c>
      <c r="E4145">
        <v>99</v>
      </c>
      <c r="F4145">
        <v>99</v>
      </c>
      <c r="G4145">
        <v>99</v>
      </c>
      <c r="H4145">
        <v>99</v>
      </c>
      <c r="I4145">
        <v>99</v>
      </c>
      <c r="J4145">
        <v>999</v>
      </c>
      <c r="K4145">
        <v>99</v>
      </c>
      <c r="L4145">
        <v>99</v>
      </c>
      <c r="M4145">
        <v>99</v>
      </c>
      <c r="N4145">
        <v>99</v>
      </c>
      <c r="O4145">
        <v>14</v>
      </c>
      <c r="P4145">
        <v>4649</v>
      </c>
      <c r="R4145">
        <v>0</v>
      </c>
    </row>
    <row r="4146" spans="1:38" x14ac:dyDescent="0.5">
      <c r="A4146">
        <v>14</v>
      </c>
      <c r="B4146">
        <v>2307</v>
      </c>
      <c r="C4146">
        <v>2019</v>
      </c>
      <c r="D4146">
        <v>99</v>
      </c>
      <c r="E4146">
        <v>99</v>
      </c>
      <c r="F4146">
        <v>99</v>
      </c>
      <c r="G4146">
        <v>99</v>
      </c>
      <c r="H4146">
        <v>99</v>
      </c>
      <c r="I4146">
        <v>99</v>
      </c>
      <c r="J4146">
        <v>999</v>
      </c>
      <c r="K4146">
        <v>99</v>
      </c>
      <c r="L4146">
        <v>99</v>
      </c>
      <c r="M4146">
        <v>99</v>
      </c>
      <c r="N4146">
        <v>99</v>
      </c>
      <c r="O4146">
        <v>14</v>
      </c>
      <c r="P4146">
        <v>4649</v>
      </c>
      <c r="R4146">
        <v>0</v>
      </c>
    </row>
    <row r="4147" spans="1:38" x14ac:dyDescent="0.5">
      <c r="A4147">
        <v>14</v>
      </c>
      <c r="B4147">
        <v>2308</v>
      </c>
      <c r="C4147">
        <v>2020</v>
      </c>
      <c r="D4147">
        <v>99</v>
      </c>
      <c r="E4147">
        <v>99</v>
      </c>
      <c r="F4147">
        <v>99</v>
      </c>
      <c r="G4147">
        <v>99</v>
      </c>
      <c r="H4147">
        <v>99</v>
      </c>
      <c r="I4147">
        <v>99</v>
      </c>
      <c r="J4147">
        <v>999</v>
      </c>
      <c r="K4147">
        <v>99</v>
      </c>
      <c r="L4147">
        <v>99</v>
      </c>
      <c r="M4147">
        <v>99</v>
      </c>
      <c r="N4147">
        <v>99</v>
      </c>
      <c r="O4147">
        <v>14</v>
      </c>
      <c r="P4147">
        <v>4649</v>
      </c>
      <c r="R4147">
        <v>0</v>
      </c>
    </row>
    <row r="4148" spans="1:38" x14ac:dyDescent="0.5">
      <c r="A4148">
        <v>14</v>
      </c>
      <c r="B4148">
        <v>2309</v>
      </c>
      <c r="C4148">
        <v>2021</v>
      </c>
      <c r="D4148">
        <v>99</v>
      </c>
      <c r="E4148">
        <v>99</v>
      </c>
      <c r="F4148">
        <v>99</v>
      </c>
      <c r="G4148">
        <v>99</v>
      </c>
      <c r="H4148">
        <v>99</v>
      </c>
      <c r="I4148">
        <v>99</v>
      </c>
      <c r="J4148">
        <v>999</v>
      </c>
      <c r="K4148">
        <v>99</v>
      </c>
      <c r="L4148">
        <v>99</v>
      </c>
      <c r="M4148">
        <v>99</v>
      </c>
      <c r="N4148">
        <v>99</v>
      </c>
      <c r="O4148">
        <v>14</v>
      </c>
      <c r="P4148">
        <v>4649</v>
      </c>
      <c r="R4148">
        <v>0</v>
      </c>
    </row>
    <row r="4149" spans="1:38" x14ac:dyDescent="0.5">
      <c r="A4149">
        <v>14</v>
      </c>
      <c r="B4149">
        <v>2310</v>
      </c>
      <c r="C4149">
        <v>2022</v>
      </c>
      <c r="D4149">
        <v>99</v>
      </c>
      <c r="E4149">
        <v>99</v>
      </c>
      <c r="F4149">
        <v>99</v>
      </c>
      <c r="G4149">
        <v>99</v>
      </c>
      <c r="H4149">
        <v>99</v>
      </c>
      <c r="I4149">
        <v>99</v>
      </c>
      <c r="J4149">
        <v>999</v>
      </c>
      <c r="K4149">
        <v>99</v>
      </c>
      <c r="L4149">
        <v>99</v>
      </c>
      <c r="M4149">
        <v>99</v>
      </c>
      <c r="N4149">
        <v>99</v>
      </c>
      <c r="O4149">
        <v>14</v>
      </c>
      <c r="P4149">
        <v>4649</v>
      </c>
      <c r="R4149">
        <v>0</v>
      </c>
    </row>
    <row r="4150" spans="1:38" x14ac:dyDescent="0.5">
      <c r="A4150">
        <v>14</v>
      </c>
      <c r="B4150">
        <v>2311</v>
      </c>
      <c r="C4150">
        <v>2012</v>
      </c>
      <c r="D4150">
        <v>99</v>
      </c>
      <c r="E4150">
        <v>99</v>
      </c>
      <c r="F4150">
        <v>99</v>
      </c>
      <c r="G4150">
        <v>99</v>
      </c>
      <c r="H4150">
        <v>99</v>
      </c>
      <c r="I4150">
        <v>99</v>
      </c>
      <c r="J4150">
        <v>999</v>
      </c>
      <c r="K4150">
        <v>99</v>
      </c>
      <c r="L4150">
        <v>99</v>
      </c>
      <c r="M4150">
        <v>99</v>
      </c>
      <c r="N4150">
        <v>99</v>
      </c>
      <c r="O4150">
        <v>14</v>
      </c>
      <c r="P4150">
        <v>4650</v>
      </c>
      <c r="R4150">
        <v>0</v>
      </c>
    </row>
    <row r="4151" spans="1:38" x14ac:dyDescent="0.5">
      <c r="A4151">
        <v>14</v>
      </c>
      <c r="B4151">
        <v>2312</v>
      </c>
      <c r="C4151">
        <v>2013</v>
      </c>
      <c r="D4151">
        <v>99</v>
      </c>
      <c r="E4151">
        <v>99</v>
      </c>
      <c r="F4151">
        <v>99</v>
      </c>
      <c r="G4151">
        <v>99</v>
      </c>
      <c r="H4151">
        <v>99</v>
      </c>
      <c r="I4151">
        <v>99</v>
      </c>
      <c r="J4151">
        <v>999</v>
      </c>
      <c r="K4151">
        <v>99</v>
      </c>
      <c r="L4151">
        <v>99</v>
      </c>
      <c r="M4151">
        <v>99</v>
      </c>
      <c r="N4151">
        <v>99</v>
      </c>
      <c r="O4151">
        <v>14</v>
      </c>
      <c r="P4151">
        <v>4650</v>
      </c>
      <c r="R4151">
        <v>0</v>
      </c>
    </row>
    <row r="4152" spans="1:38" x14ac:dyDescent="0.5">
      <c r="A4152">
        <v>14</v>
      </c>
      <c r="B4152">
        <v>2313</v>
      </c>
      <c r="C4152">
        <v>2014</v>
      </c>
      <c r="D4152">
        <v>99</v>
      </c>
      <c r="E4152">
        <v>99</v>
      </c>
      <c r="F4152">
        <v>99</v>
      </c>
      <c r="G4152">
        <v>99</v>
      </c>
      <c r="H4152">
        <v>99</v>
      </c>
      <c r="I4152">
        <v>99</v>
      </c>
      <c r="J4152">
        <v>999</v>
      </c>
      <c r="K4152">
        <v>99</v>
      </c>
      <c r="L4152">
        <v>99</v>
      </c>
      <c r="M4152">
        <v>99</v>
      </c>
      <c r="N4152">
        <v>99</v>
      </c>
      <c r="O4152">
        <v>14</v>
      </c>
      <c r="P4152">
        <v>4650</v>
      </c>
      <c r="R4152">
        <v>0</v>
      </c>
    </row>
    <row r="4153" spans="1:38" x14ac:dyDescent="0.5">
      <c r="A4153">
        <v>14</v>
      </c>
      <c r="B4153">
        <v>2314</v>
      </c>
      <c r="C4153">
        <v>2015</v>
      </c>
      <c r="D4153">
        <v>99</v>
      </c>
      <c r="E4153">
        <v>99</v>
      </c>
      <c r="F4153">
        <v>99</v>
      </c>
      <c r="G4153">
        <v>99</v>
      </c>
      <c r="H4153">
        <v>99</v>
      </c>
      <c r="I4153">
        <v>99</v>
      </c>
      <c r="J4153">
        <v>999</v>
      </c>
      <c r="K4153">
        <v>99</v>
      </c>
      <c r="L4153">
        <v>99</v>
      </c>
      <c r="M4153">
        <v>99</v>
      </c>
      <c r="N4153">
        <v>99</v>
      </c>
      <c r="O4153">
        <v>14</v>
      </c>
      <c r="P4153">
        <v>4650</v>
      </c>
      <c r="R4153">
        <v>0</v>
      </c>
    </row>
    <row r="4154" spans="1:38" x14ac:dyDescent="0.5">
      <c r="A4154">
        <v>14</v>
      </c>
      <c r="B4154">
        <v>2315</v>
      </c>
      <c r="C4154">
        <v>2016</v>
      </c>
      <c r="D4154">
        <v>99</v>
      </c>
      <c r="E4154">
        <v>99</v>
      </c>
      <c r="F4154">
        <v>99</v>
      </c>
      <c r="G4154">
        <v>99</v>
      </c>
      <c r="H4154">
        <v>99</v>
      </c>
      <c r="I4154">
        <v>99</v>
      </c>
      <c r="J4154">
        <v>999</v>
      </c>
      <c r="K4154">
        <v>99</v>
      </c>
      <c r="L4154">
        <v>99</v>
      </c>
      <c r="M4154">
        <v>99</v>
      </c>
      <c r="N4154">
        <v>99</v>
      </c>
      <c r="O4154">
        <v>14</v>
      </c>
      <c r="P4154">
        <v>4650</v>
      </c>
      <c r="R4154">
        <v>0</v>
      </c>
    </row>
    <row r="4155" spans="1:38" x14ac:dyDescent="0.5">
      <c r="A4155">
        <v>14</v>
      </c>
      <c r="B4155">
        <v>2316</v>
      </c>
      <c r="C4155">
        <v>2017</v>
      </c>
      <c r="D4155">
        <v>99</v>
      </c>
      <c r="E4155">
        <v>99</v>
      </c>
      <c r="F4155">
        <v>99</v>
      </c>
      <c r="G4155">
        <v>99</v>
      </c>
      <c r="H4155">
        <v>99</v>
      </c>
      <c r="I4155">
        <v>99</v>
      </c>
      <c r="J4155">
        <v>999</v>
      </c>
      <c r="K4155">
        <v>99</v>
      </c>
      <c r="L4155">
        <v>99</v>
      </c>
      <c r="M4155">
        <v>99</v>
      </c>
      <c r="N4155">
        <v>99</v>
      </c>
      <c r="O4155">
        <v>14</v>
      </c>
      <c r="P4155">
        <v>4650</v>
      </c>
      <c r="R4155">
        <v>0</v>
      </c>
    </row>
    <row r="4156" spans="1:38" x14ac:dyDescent="0.5">
      <c r="A4156">
        <v>14</v>
      </c>
      <c r="B4156">
        <v>2317</v>
      </c>
      <c r="C4156">
        <v>2018</v>
      </c>
      <c r="D4156">
        <v>99</v>
      </c>
      <c r="E4156">
        <v>99</v>
      </c>
      <c r="F4156">
        <v>99</v>
      </c>
      <c r="G4156">
        <v>99</v>
      </c>
      <c r="H4156">
        <v>99</v>
      </c>
      <c r="I4156">
        <v>99</v>
      </c>
      <c r="J4156">
        <v>999</v>
      </c>
      <c r="K4156">
        <v>99</v>
      </c>
      <c r="L4156">
        <v>99</v>
      </c>
      <c r="M4156">
        <v>99</v>
      </c>
      <c r="N4156">
        <v>99</v>
      </c>
      <c r="O4156">
        <v>14</v>
      </c>
      <c r="P4156">
        <v>4650</v>
      </c>
      <c r="R4156">
        <v>0</v>
      </c>
    </row>
    <row r="4157" spans="1:38" x14ac:dyDescent="0.5">
      <c r="A4157">
        <v>14</v>
      </c>
      <c r="B4157">
        <v>2318</v>
      </c>
      <c r="C4157">
        <v>2019</v>
      </c>
      <c r="D4157">
        <v>99</v>
      </c>
      <c r="E4157">
        <v>99</v>
      </c>
      <c r="F4157">
        <v>99</v>
      </c>
      <c r="G4157">
        <v>99</v>
      </c>
      <c r="H4157">
        <v>99</v>
      </c>
      <c r="I4157">
        <v>99</v>
      </c>
      <c r="J4157">
        <v>999</v>
      </c>
      <c r="K4157">
        <v>99</v>
      </c>
      <c r="L4157">
        <v>99</v>
      </c>
      <c r="M4157">
        <v>99</v>
      </c>
      <c r="N4157">
        <v>99</v>
      </c>
      <c r="O4157">
        <v>14</v>
      </c>
      <c r="P4157">
        <v>4650</v>
      </c>
      <c r="Q4157">
        <v>1</v>
      </c>
      <c r="R4157">
        <v>1</v>
      </c>
      <c r="S4157">
        <v>0</v>
      </c>
      <c r="T4157">
        <v>0</v>
      </c>
      <c r="AA4157">
        <v>4.965243296921551E-3</v>
      </c>
      <c r="AB4157">
        <v>0</v>
      </c>
      <c r="AC4157">
        <v>0</v>
      </c>
      <c r="AD4157">
        <v>0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0</v>
      </c>
      <c r="AL4157">
        <v>0</v>
      </c>
    </row>
    <row r="4158" spans="1:38" x14ac:dyDescent="0.5">
      <c r="A4158">
        <v>14</v>
      </c>
      <c r="B4158">
        <v>2319</v>
      </c>
      <c r="C4158">
        <v>2020</v>
      </c>
      <c r="D4158">
        <v>99</v>
      </c>
      <c r="E4158">
        <v>99</v>
      </c>
      <c r="F4158">
        <v>99</v>
      </c>
      <c r="G4158">
        <v>99</v>
      </c>
      <c r="H4158">
        <v>99</v>
      </c>
      <c r="I4158">
        <v>99</v>
      </c>
      <c r="J4158">
        <v>999</v>
      </c>
      <c r="K4158">
        <v>99</v>
      </c>
      <c r="L4158">
        <v>99</v>
      </c>
      <c r="M4158">
        <v>99</v>
      </c>
      <c r="N4158">
        <v>99</v>
      </c>
      <c r="O4158">
        <v>14</v>
      </c>
      <c r="P4158">
        <v>4650</v>
      </c>
      <c r="R4158">
        <v>0</v>
      </c>
    </row>
    <row r="4159" spans="1:38" x14ac:dyDescent="0.5">
      <c r="A4159">
        <v>14</v>
      </c>
      <c r="B4159">
        <v>2320</v>
      </c>
      <c r="C4159">
        <v>2021</v>
      </c>
      <c r="D4159">
        <v>99</v>
      </c>
      <c r="E4159">
        <v>99</v>
      </c>
      <c r="F4159">
        <v>99</v>
      </c>
      <c r="G4159">
        <v>99</v>
      </c>
      <c r="H4159">
        <v>99</v>
      </c>
      <c r="I4159">
        <v>99</v>
      </c>
      <c r="J4159">
        <v>999</v>
      </c>
      <c r="K4159">
        <v>99</v>
      </c>
      <c r="L4159">
        <v>99</v>
      </c>
      <c r="M4159">
        <v>99</v>
      </c>
      <c r="N4159">
        <v>99</v>
      </c>
      <c r="O4159">
        <v>14</v>
      </c>
      <c r="P4159">
        <v>4650</v>
      </c>
      <c r="R4159">
        <v>0</v>
      </c>
    </row>
    <row r="4160" spans="1:38" x14ac:dyDescent="0.5">
      <c r="A4160">
        <v>14</v>
      </c>
      <c r="B4160">
        <v>2321</v>
      </c>
      <c r="C4160">
        <v>2022</v>
      </c>
      <c r="D4160">
        <v>99</v>
      </c>
      <c r="E4160">
        <v>99</v>
      </c>
      <c r="F4160">
        <v>99</v>
      </c>
      <c r="G4160">
        <v>99</v>
      </c>
      <c r="H4160">
        <v>99</v>
      </c>
      <c r="I4160">
        <v>99</v>
      </c>
      <c r="J4160">
        <v>999</v>
      </c>
      <c r="K4160">
        <v>99</v>
      </c>
      <c r="L4160">
        <v>99</v>
      </c>
      <c r="M4160">
        <v>99</v>
      </c>
      <c r="N4160">
        <v>99</v>
      </c>
      <c r="O4160">
        <v>14</v>
      </c>
      <c r="P4160">
        <v>4650</v>
      </c>
      <c r="R4160">
        <v>0</v>
      </c>
    </row>
    <row r="4161" spans="1:38" x14ac:dyDescent="0.5">
      <c r="A4161">
        <v>14</v>
      </c>
      <c r="B4161">
        <v>2322</v>
      </c>
      <c r="C4161">
        <v>2012</v>
      </c>
      <c r="D4161">
        <v>99</v>
      </c>
      <c r="E4161">
        <v>99</v>
      </c>
      <c r="F4161">
        <v>99</v>
      </c>
      <c r="G4161">
        <v>99</v>
      </c>
      <c r="H4161">
        <v>99</v>
      </c>
      <c r="I4161">
        <v>99</v>
      </c>
      <c r="J4161">
        <v>999</v>
      </c>
      <c r="K4161">
        <v>99</v>
      </c>
      <c r="L4161">
        <v>99</v>
      </c>
      <c r="M4161">
        <v>99</v>
      </c>
      <c r="N4161">
        <v>99</v>
      </c>
      <c r="O4161">
        <v>14</v>
      </c>
      <c r="P4161">
        <v>4651</v>
      </c>
      <c r="R4161">
        <v>0</v>
      </c>
    </row>
    <row r="4162" spans="1:38" x14ac:dyDescent="0.5">
      <c r="A4162">
        <v>14</v>
      </c>
      <c r="B4162">
        <v>2323</v>
      </c>
      <c r="C4162">
        <v>2013</v>
      </c>
      <c r="D4162">
        <v>99</v>
      </c>
      <c r="E4162">
        <v>99</v>
      </c>
      <c r="F4162">
        <v>99</v>
      </c>
      <c r="G4162">
        <v>99</v>
      </c>
      <c r="H4162">
        <v>99</v>
      </c>
      <c r="I4162">
        <v>99</v>
      </c>
      <c r="J4162">
        <v>999</v>
      </c>
      <c r="K4162">
        <v>99</v>
      </c>
      <c r="L4162">
        <v>99</v>
      </c>
      <c r="M4162">
        <v>99</v>
      </c>
      <c r="N4162">
        <v>99</v>
      </c>
      <c r="O4162">
        <v>14</v>
      </c>
      <c r="P4162">
        <v>4651</v>
      </c>
      <c r="R4162">
        <v>0</v>
      </c>
    </row>
    <row r="4163" spans="1:38" x14ac:dyDescent="0.5">
      <c r="A4163">
        <v>14</v>
      </c>
      <c r="B4163">
        <v>2324</v>
      </c>
      <c r="C4163">
        <v>2014</v>
      </c>
      <c r="D4163">
        <v>99</v>
      </c>
      <c r="E4163">
        <v>99</v>
      </c>
      <c r="F4163">
        <v>99</v>
      </c>
      <c r="G4163">
        <v>99</v>
      </c>
      <c r="H4163">
        <v>99</v>
      </c>
      <c r="I4163">
        <v>99</v>
      </c>
      <c r="J4163">
        <v>999</v>
      </c>
      <c r="K4163">
        <v>99</v>
      </c>
      <c r="L4163">
        <v>99</v>
      </c>
      <c r="M4163">
        <v>99</v>
      </c>
      <c r="N4163">
        <v>99</v>
      </c>
      <c r="O4163">
        <v>14</v>
      </c>
      <c r="P4163">
        <v>4651</v>
      </c>
      <c r="R4163">
        <v>0</v>
      </c>
    </row>
    <row r="4164" spans="1:38" x14ac:dyDescent="0.5">
      <c r="A4164">
        <v>14</v>
      </c>
      <c r="B4164">
        <v>2325</v>
      </c>
      <c r="C4164">
        <v>2015</v>
      </c>
      <c r="D4164">
        <v>99</v>
      </c>
      <c r="E4164">
        <v>99</v>
      </c>
      <c r="F4164">
        <v>99</v>
      </c>
      <c r="G4164">
        <v>99</v>
      </c>
      <c r="H4164">
        <v>99</v>
      </c>
      <c r="I4164">
        <v>99</v>
      </c>
      <c r="J4164">
        <v>999</v>
      </c>
      <c r="K4164">
        <v>99</v>
      </c>
      <c r="L4164">
        <v>99</v>
      </c>
      <c r="M4164">
        <v>99</v>
      </c>
      <c r="N4164">
        <v>99</v>
      </c>
      <c r="O4164">
        <v>14</v>
      </c>
      <c r="P4164">
        <v>4651</v>
      </c>
      <c r="R4164">
        <v>0</v>
      </c>
    </row>
    <row r="4165" spans="1:38" x14ac:dyDescent="0.5">
      <c r="A4165">
        <v>14</v>
      </c>
      <c r="B4165">
        <v>2326</v>
      </c>
      <c r="C4165">
        <v>2016</v>
      </c>
      <c r="D4165">
        <v>99</v>
      </c>
      <c r="E4165">
        <v>99</v>
      </c>
      <c r="F4165">
        <v>99</v>
      </c>
      <c r="G4165">
        <v>99</v>
      </c>
      <c r="H4165">
        <v>99</v>
      </c>
      <c r="I4165">
        <v>99</v>
      </c>
      <c r="J4165">
        <v>999</v>
      </c>
      <c r="K4165">
        <v>99</v>
      </c>
      <c r="L4165">
        <v>99</v>
      </c>
      <c r="M4165">
        <v>99</v>
      </c>
      <c r="N4165">
        <v>99</v>
      </c>
      <c r="O4165">
        <v>14</v>
      </c>
      <c r="P4165">
        <v>4651</v>
      </c>
      <c r="R4165">
        <v>0</v>
      </c>
    </row>
    <row r="4166" spans="1:38" x14ac:dyDescent="0.5">
      <c r="A4166">
        <v>14</v>
      </c>
      <c r="B4166">
        <v>2327</v>
      </c>
      <c r="C4166">
        <v>2017</v>
      </c>
      <c r="D4166">
        <v>99</v>
      </c>
      <c r="E4166">
        <v>99</v>
      </c>
      <c r="F4166">
        <v>99</v>
      </c>
      <c r="G4166">
        <v>99</v>
      </c>
      <c r="H4166">
        <v>99</v>
      </c>
      <c r="I4166">
        <v>99</v>
      </c>
      <c r="J4166">
        <v>999</v>
      </c>
      <c r="K4166">
        <v>99</v>
      </c>
      <c r="L4166">
        <v>99</v>
      </c>
      <c r="M4166">
        <v>99</v>
      </c>
      <c r="N4166">
        <v>99</v>
      </c>
      <c r="O4166">
        <v>14</v>
      </c>
      <c r="P4166">
        <v>4651</v>
      </c>
      <c r="R4166">
        <v>0</v>
      </c>
    </row>
    <row r="4167" spans="1:38" x14ac:dyDescent="0.5">
      <c r="A4167">
        <v>14</v>
      </c>
      <c r="B4167">
        <v>2328</v>
      </c>
      <c r="C4167">
        <v>2018</v>
      </c>
      <c r="D4167">
        <v>99</v>
      </c>
      <c r="E4167">
        <v>99</v>
      </c>
      <c r="F4167">
        <v>99</v>
      </c>
      <c r="G4167">
        <v>99</v>
      </c>
      <c r="H4167">
        <v>99</v>
      </c>
      <c r="I4167">
        <v>99</v>
      </c>
      <c r="J4167">
        <v>999</v>
      </c>
      <c r="K4167">
        <v>99</v>
      </c>
      <c r="L4167">
        <v>99</v>
      </c>
      <c r="M4167">
        <v>99</v>
      </c>
      <c r="N4167">
        <v>99</v>
      </c>
      <c r="O4167">
        <v>14</v>
      </c>
      <c r="P4167">
        <v>4651</v>
      </c>
      <c r="Q4167">
        <v>1</v>
      </c>
      <c r="R4167">
        <v>8</v>
      </c>
      <c r="S4167">
        <v>8</v>
      </c>
      <c r="T4167">
        <v>14.375</v>
      </c>
      <c r="U4167">
        <v>58</v>
      </c>
      <c r="V4167">
        <v>108.5725893824485</v>
      </c>
      <c r="W4167">
        <v>100.21250000000001</v>
      </c>
      <c r="X4167">
        <v>10.875941051237694</v>
      </c>
      <c r="Y4167">
        <v>2.7386127875258306</v>
      </c>
      <c r="Z4167">
        <v>-47.968790338773807</v>
      </c>
      <c r="AA4167">
        <v>3.1952709989215969E-2</v>
      </c>
      <c r="AB4167">
        <v>3.9864453895269811E-2</v>
      </c>
      <c r="AC4167">
        <v>0</v>
      </c>
      <c r="AD4167">
        <v>0</v>
      </c>
      <c r="AE4167">
        <v>0</v>
      </c>
      <c r="AF4167">
        <v>0</v>
      </c>
      <c r="AG4167">
        <v>1</v>
      </c>
      <c r="AH4167">
        <v>0</v>
      </c>
      <c r="AI4167">
        <v>0</v>
      </c>
      <c r="AJ4167">
        <v>0</v>
      </c>
      <c r="AK4167">
        <v>0</v>
      </c>
      <c r="AL4167">
        <v>0</v>
      </c>
    </row>
    <row r="4168" spans="1:38" x14ac:dyDescent="0.5">
      <c r="A4168">
        <v>14</v>
      </c>
      <c r="B4168">
        <v>2329</v>
      </c>
      <c r="C4168">
        <v>2019</v>
      </c>
      <c r="D4168">
        <v>99</v>
      </c>
      <c r="E4168">
        <v>99</v>
      </c>
      <c r="F4168">
        <v>99</v>
      </c>
      <c r="G4168">
        <v>99</v>
      </c>
      <c r="H4168">
        <v>99</v>
      </c>
      <c r="I4168">
        <v>99</v>
      </c>
      <c r="J4168">
        <v>999</v>
      </c>
      <c r="K4168">
        <v>99</v>
      </c>
      <c r="L4168">
        <v>99</v>
      </c>
      <c r="M4168">
        <v>99</v>
      </c>
      <c r="N4168">
        <v>99</v>
      </c>
      <c r="O4168">
        <v>14</v>
      </c>
      <c r="P4168">
        <v>4651</v>
      </c>
      <c r="R4168">
        <v>0</v>
      </c>
    </row>
    <row r="4169" spans="1:38" x14ac:dyDescent="0.5">
      <c r="A4169">
        <v>14</v>
      </c>
      <c r="B4169">
        <v>2330</v>
      </c>
      <c r="C4169">
        <v>2020</v>
      </c>
      <c r="D4169">
        <v>99</v>
      </c>
      <c r="E4169">
        <v>99</v>
      </c>
      <c r="F4169">
        <v>99</v>
      </c>
      <c r="G4169">
        <v>99</v>
      </c>
      <c r="H4169">
        <v>99</v>
      </c>
      <c r="I4169">
        <v>99</v>
      </c>
      <c r="J4169">
        <v>999</v>
      </c>
      <c r="K4169">
        <v>99</v>
      </c>
      <c r="L4169">
        <v>99</v>
      </c>
      <c r="M4169">
        <v>99</v>
      </c>
      <c r="N4169">
        <v>99</v>
      </c>
      <c r="O4169">
        <v>14</v>
      </c>
      <c r="P4169">
        <v>4651</v>
      </c>
      <c r="Q4169">
        <v>1</v>
      </c>
      <c r="R4169">
        <v>1</v>
      </c>
      <c r="S4169">
        <v>1</v>
      </c>
      <c r="T4169">
        <v>17</v>
      </c>
      <c r="U4169">
        <v>64</v>
      </c>
      <c r="V4169">
        <v>89.079089924160385</v>
      </c>
      <c r="W4169">
        <v>82.22</v>
      </c>
      <c r="X4169">
        <v>0</v>
      </c>
      <c r="Y4169">
        <v>0</v>
      </c>
      <c r="AA4169">
        <v>4.7897308171280786E-3</v>
      </c>
      <c r="AB4169">
        <v>4.7671094264979536E-3</v>
      </c>
      <c r="AC4169">
        <v>0</v>
      </c>
      <c r="AD4169">
        <v>0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0</v>
      </c>
      <c r="AK4169">
        <v>0</v>
      </c>
      <c r="AL4169">
        <v>0</v>
      </c>
    </row>
    <row r="4170" spans="1:38" x14ac:dyDescent="0.5">
      <c r="A4170">
        <v>14</v>
      </c>
      <c r="B4170">
        <v>2331</v>
      </c>
      <c r="C4170">
        <v>2021</v>
      </c>
      <c r="D4170">
        <v>99</v>
      </c>
      <c r="E4170">
        <v>99</v>
      </c>
      <c r="F4170">
        <v>99</v>
      </c>
      <c r="G4170">
        <v>99</v>
      </c>
      <c r="H4170">
        <v>99</v>
      </c>
      <c r="I4170">
        <v>99</v>
      </c>
      <c r="J4170">
        <v>999</v>
      </c>
      <c r="K4170">
        <v>99</v>
      </c>
      <c r="L4170">
        <v>99</v>
      </c>
      <c r="M4170">
        <v>99</v>
      </c>
      <c r="N4170">
        <v>99</v>
      </c>
      <c r="O4170">
        <v>14</v>
      </c>
      <c r="P4170">
        <v>4651</v>
      </c>
      <c r="R4170">
        <v>0</v>
      </c>
    </row>
    <row r="4171" spans="1:38" x14ac:dyDescent="0.5">
      <c r="A4171">
        <v>14</v>
      </c>
      <c r="B4171">
        <v>2332</v>
      </c>
      <c r="C4171">
        <v>2022</v>
      </c>
      <c r="D4171">
        <v>99</v>
      </c>
      <c r="E4171">
        <v>99</v>
      </c>
      <c r="F4171">
        <v>99</v>
      </c>
      <c r="G4171">
        <v>99</v>
      </c>
      <c r="H4171">
        <v>99</v>
      </c>
      <c r="I4171">
        <v>99</v>
      </c>
      <c r="J4171">
        <v>999</v>
      </c>
      <c r="K4171">
        <v>99</v>
      </c>
      <c r="L4171">
        <v>99</v>
      </c>
      <c r="M4171">
        <v>99</v>
      </c>
      <c r="N4171">
        <v>99</v>
      </c>
      <c r="O4171">
        <v>14</v>
      </c>
      <c r="P4171">
        <v>4651</v>
      </c>
      <c r="R4171">
        <v>0</v>
      </c>
    </row>
    <row r="4172" spans="1:38" x14ac:dyDescent="0.5">
      <c r="A4172">
        <v>14</v>
      </c>
      <c r="B4172">
        <v>2333</v>
      </c>
      <c r="C4172">
        <v>2012</v>
      </c>
      <c r="D4172">
        <v>99</v>
      </c>
      <c r="E4172">
        <v>99</v>
      </c>
      <c r="F4172">
        <v>99</v>
      </c>
      <c r="G4172">
        <v>99</v>
      </c>
      <c r="H4172">
        <v>99</v>
      </c>
      <c r="I4172">
        <v>99</v>
      </c>
      <c r="J4172">
        <v>999</v>
      </c>
      <c r="K4172">
        <v>99</v>
      </c>
      <c r="L4172">
        <v>99</v>
      </c>
      <c r="M4172">
        <v>99</v>
      </c>
      <c r="N4172">
        <v>99</v>
      </c>
      <c r="O4172">
        <v>15</v>
      </c>
      <c r="P4172">
        <v>1505</v>
      </c>
      <c r="R4172">
        <v>0</v>
      </c>
    </row>
    <row r="4173" spans="1:38" x14ac:dyDescent="0.5">
      <c r="A4173">
        <v>14</v>
      </c>
      <c r="B4173">
        <v>2334</v>
      </c>
      <c r="C4173">
        <v>2013</v>
      </c>
      <c r="D4173">
        <v>99</v>
      </c>
      <c r="E4173">
        <v>99</v>
      </c>
      <c r="F4173">
        <v>99</v>
      </c>
      <c r="G4173">
        <v>99</v>
      </c>
      <c r="H4173">
        <v>99</v>
      </c>
      <c r="I4173">
        <v>99</v>
      </c>
      <c r="J4173">
        <v>999</v>
      </c>
      <c r="K4173">
        <v>99</v>
      </c>
      <c r="L4173">
        <v>99</v>
      </c>
      <c r="M4173">
        <v>99</v>
      </c>
      <c r="N4173">
        <v>99</v>
      </c>
      <c r="O4173">
        <v>15</v>
      </c>
      <c r="P4173">
        <v>1505</v>
      </c>
      <c r="R4173">
        <v>0</v>
      </c>
    </row>
    <row r="4174" spans="1:38" x14ac:dyDescent="0.5">
      <c r="A4174">
        <v>14</v>
      </c>
      <c r="B4174">
        <v>2335</v>
      </c>
      <c r="C4174">
        <v>2014</v>
      </c>
      <c r="D4174">
        <v>99</v>
      </c>
      <c r="E4174">
        <v>99</v>
      </c>
      <c r="F4174">
        <v>99</v>
      </c>
      <c r="G4174">
        <v>99</v>
      </c>
      <c r="H4174">
        <v>99</v>
      </c>
      <c r="I4174">
        <v>99</v>
      </c>
      <c r="J4174">
        <v>999</v>
      </c>
      <c r="K4174">
        <v>99</v>
      </c>
      <c r="L4174">
        <v>99</v>
      </c>
      <c r="M4174">
        <v>99</v>
      </c>
      <c r="N4174">
        <v>99</v>
      </c>
      <c r="O4174">
        <v>15</v>
      </c>
      <c r="P4174">
        <v>1505</v>
      </c>
      <c r="R4174">
        <v>0</v>
      </c>
    </row>
    <row r="4175" spans="1:38" x14ac:dyDescent="0.5">
      <c r="A4175">
        <v>14</v>
      </c>
      <c r="B4175">
        <v>2336</v>
      </c>
      <c r="C4175">
        <v>2015</v>
      </c>
      <c r="D4175">
        <v>99</v>
      </c>
      <c r="E4175">
        <v>99</v>
      </c>
      <c r="F4175">
        <v>99</v>
      </c>
      <c r="G4175">
        <v>99</v>
      </c>
      <c r="H4175">
        <v>99</v>
      </c>
      <c r="I4175">
        <v>99</v>
      </c>
      <c r="J4175">
        <v>999</v>
      </c>
      <c r="K4175">
        <v>99</v>
      </c>
      <c r="L4175">
        <v>99</v>
      </c>
      <c r="M4175">
        <v>99</v>
      </c>
      <c r="N4175">
        <v>99</v>
      </c>
      <c r="O4175">
        <v>15</v>
      </c>
      <c r="P4175">
        <v>1505</v>
      </c>
      <c r="R4175">
        <v>0</v>
      </c>
    </row>
    <row r="4176" spans="1:38" x14ac:dyDescent="0.5">
      <c r="A4176">
        <v>14</v>
      </c>
      <c r="B4176">
        <v>2337</v>
      </c>
      <c r="C4176">
        <v>2016</v>
      </c>
      <c r="D4176">
        <v>99</v>
      </c>
      <c r="E4176">
        <v>99</v>
      </c>
      <c r="F4176">
        <v>99</v>
      </c>
      <c r="G4176">
        <v>99</v>
      </c>
      <c r="H4176">
        <v>99</v>
      </c>
      <c r="I4176">
        <v>99</v>
      </c>
      <c r="J4176">
        <v>999</v>
      </c>
      <c r="K4176">
        <v>99</v>
      </c>
      <c r="L4176">
        <v>99</v>
      </c>
      <c r="M4176">
        <v>99</v>
      </c>
      <c r="N4176">
        <v>99</v>
      </c>
      <c r="O4176">
        <v>15</v>
      </c>
      <c r="P4176">
        <v>1505</v>
      </c>
      <c r="R4176">
        <v>0</v>
      </c>
    </row>
    <row r="4177" spans="1:18" x14ac:dyDescent="0.5">
      <c r="A4177">
        <v>14</v>
      </c>
      <c r="B4177">
        <v>2338</v>
      </c>
      <c r="C4177">
        <v>2017</v>
      </c>
      <c r="D4177">
        <v>99</v>
      </c>
      <c r="E4177">
        <v>99</v>
      </c>
      <c r="F4177">
        <v>99</v>
      </c>
      <c r="G4177">
        <v>99</v>
      </c>
      <c r="H4177">
        <v>99</v>
      </c>
      <c r="I4177">
        <v>99</v>
      </c>
      <c r="J4177">
        <v>999</v>
      </c>
      <c r="K4177">
        <v>99</v>
      </c>
      <c r="L4177">
        <v>99</v>
      </c>
      <c r="M4177">
        <v>99</v>
      </c>
      <c r="N4177">
        <v>99</v>
      </c>
      <c r="O4177">
        <v>15</v>
      </c>
      <c r="P4177">
        <v>1505</v>
      </c>
      <c r="R4177">
        <v>0</v>
      </c>
    </row>
    <row r="4178" spans="1:18" x14ac:dyDescent="0.5">
      <c r="A4178">
        <v>14</v>
      </c>
      <c r="B4178">
        <v>2339</v>
      </c>
      <c r="C4178">
        <v>2018</v>
      </c>
      <c r="D4178">
        <v>99</v>
      </c>
      <c r="E4178">
        <v>99</v>
      </c>
      <c r="F4178">
        <v>99</v>
      </c>
      <c r="G4178">
        <v>99</v>
      </c>
      <c r="H4178">
        <v>99</v>
      </c>
      <c r="I4178">
        <v>99</v>
      </c>
      <c r="J4178">
        <v>999</v>
      </c>
      <c r="K4178">
        <v>99</v>
      </c>
      <c r="L4178">
        <v>99</v>
      </c>
      <c r="M4178">
        <v>99</v>
      </c>
      <c r="N4178">
        <v>99</v>
      </c>
      <c r="O4178">
        <v>15</v>
      </c>
      <c r="P4178">
        <v>1505</v>
      </c>
      <c r="R4178">
        <v>0</v>
      </c>
    </row>
    <row r="4179" spans="1:18" x14ac:dyDescent="0.5">
      <c r="A4179">
        <v>14</v>
      </c>
      <c r="B4179">
        <v>2340</v>
      </c>
      <c r="C4179">
        <v>2019</v>
      </c>
      <c r="D4179">
        <v>99</v>
      </c>
      <c r="E4179">
        <v>99</v>
      </c>
      <c r="F4179">
        <v>99</v>
      </c>
      <c r="G4179">
        <v>99</v>
      </c>
      <c r="H4179">
        <v>99</v>
      </c>
      <c r="I4179">
        <v>99</v>
      </c>
      <c r="J4179">
        <v>999</v>
      </c>
      <c r="K4179">
        <v>99</v>
      </c>
      <c r="L4179">
        <v>99</v>
      </c>
      <c r="M4179">
        <v>99</v>
      </c>
      <c r="N4179">
        <v>99</v>
      </c>
      <c r="O4179">
        <v>15</v>
      </c>
      <c r="P4179">
        <v>1505</v>
      </c>
      <c r="R4179">
        <v>0</v>
      </c>
    </row>
    <row r="4180" spans="1:18" x14ac:dyDescent="0.5">
      <c r="A4180">
        <v>14</v>
      </c>
      <c r="B4180">
        <v>2341</v>
      </c>
      <c r="C4180">
        <v>2020</v>
      </c>
      <c r="D4180">
        <v>99</v>
      </c>
      <c r="E4180">
        <v>99</v>
      </c>
      <c r="F4180">
        <v>99</v>
      </c>
      <c r="G4180">
        <v>99</v>
      </c>
      <c r="H4180">
        <v>99</v>
      </c>
      <c r="I4180">
        <v>99</v>
      </c>
      <c r="J4180">
        <v>999</v>
      </c>
      <c r="K4180">
        <v>99</v>
      </c>
      <c r="L4180">
        <v>99</v>
      </c>
      <c r="M4180">
        <v>99</v>
      </c>
      <c r="N4180">
        <v>99</v>
      </c>
      <c r="O4180">
        <v>15</v>
      </c>
      <c r="P4180">
        <v>1505</v>
      </c>
      <c r="R4180">
        <v>0</v>
      </c>
    </row>
    <row r="4181" spans="1:18" x14ac:dyDescent="0.5">
      <c r="A4181">
        <v>14</v>
      </c>
      <c r="B4181">
        <v>2342</v>
      </c>
      <c r="C4181">
        <v>2021</v>
      </c>
      <c r="D4181">
        <v>99</v>
      </c>
      <c r="E4181">
        <v>99</v>
      </c>
      <c r="F4181">
        <v>99</v>
      </c>
      <c r="G4181">
        <v>99</v>
      </c>
      <c r="H4181">
        <v>99</v>
      </c>
      <c r="I4181">
        <v>99</v>
      </c>
      <c r="J4181">
        <v>999</v>
      </c>
      <c r="K4181">
        <v>99</v>
      </c>
      <c r="L4181">
        <v>99</v>
      </c>
      <c r="M4181">
        <v>99</v>
      </c>
      <c r="N4181">
        <v>99</v>
      </c>
      <c r="O4181">
        <v>15</v>
      </c>
      <c r="P4181">
        <v>1505</v>
      </c>
      <c r="R4181">
        <v>0</v>
      </c>
    </row>
    <row r="4182" spans="1:18" x14ac:dyDescent="0.5">
      <c r="A4182">
        <v>14</v>
      </c>
      <c r="B4182">
        <v>2343</v>
      </c>
      <c r="C4182">
        <v>2022</v>
      </c>
      <c r="D4182">
        <v>99</v>
      </c>
      <c r="E4182">
        <v>99</v>
      </c>
      <c r="F4182">
        <v>99</v>
      </c>
      <c r="G4182">
        <v>99</v>
      </c>
      <c r="H4182">
        <v>99</v>
      </c>
      <c r="I4182">
        <v>99</v>
      </c>
      <c r="J4182">
        <v>999</v>
      </c>
      <c r="K4182">
        <v>99</v>
      </c>
      <c r="L4182">
        <v>99</v>
      </c>
      <c r="M4182">
        <v>99</v>
      </c>
      <c r="N4182">
        <v>99</v>
      </c>
      <c r="O4182">
        <v>15</v>
      </c>
      <c r="P4182">
        <v>1505</v>
      </c>
      <c r="R4182">
        <v>0</v>
      </c>
    </row>
    <row r="4183" spans="1:18" x14ac:dyDescent="0.5">
      <c r="A4183">
        <v>14</v>
      </c>
      <c r="B4183">
        <v>2344</v>
      </c>
      <c r="C4183">
        <v>2012</v>
      </c>
      <c r="D4183">
        <v>99</v>
      </c>
      <c r="E4183">
        <v>99</v>
      </c>
      <c r="F4183">
        <v>99</v>
      </c>
      <c r="G4183">
        <v>99</v>
      </c>
      <c r="H4183">
        <v>99</v>
      </c>
      <c r="I4183">
        <v>99</v>
      </c>
      <c r="J4183">
        <v>999</v>
      </c>
      <c r="K4183">
        <v>99</v>
      </c>
      <c r="L4183">
        <v>99</v>
      </c>
      <c r="M4183">
        <v>99</v>
      </c>
      <c r="N4183">
        <v>99</v>
      </c>
      <c r="O4183">
        <v>15</v>
      </c>
      <c r="P4183">
        <v>1506</v>
      </c>
      <c r="R4183">
        <v>0</v>
      </c>
    </row>
    <row r="4184" spans="1:18" x14ac:dyDescent="0.5">
      <c r="A4184">
        <v>14</v>
      </c>
      <c r="B4184">
        <v>2345</v>
      </c>
      <c r="C4184">
        <v>2013</v>
      </c>
      <c r="D4184">
        <v>99</v>
      </c>
      <c r="E4184">
        <v>99</v>
      </c>
      <c r="F4184">
        <v>99</v>
      </c>
      <c r="G4184">
        <v>99</v>
      </c>
      <c r="H4184">
        <v>99</v>
      </c>
      <c r="I4184">
        <v>99</v>
      </c>
      <c r="J4184">
        <v>999</v>
      </c>
      <c r="K4184">
        <v>99</v>
      </c>
      <c r="L4184">
        <v>99</v>
      </c>
      <c r="M4184">
        <v>99</v>
      </c>
      <c r="N4184">
        <v>99</v>
      </c>
      <c r="O4184">
        <v>15</v>
      </c>
      <c r="P4184">
        <v>1506</v>
      </c>
      <c r="R4184">
        <v>0</v>
      </c>
    </row>
    <row r="4185" spans="1:18" x14ac:dyDescent="0.5">
      <c r="A4185">
        <v>14</v>
      </c>
      <c r="B4185">
        <v>2346</v>
      </c>
      <c r="C4185">
        <v>2014</v>
      </c>
      <c r="D4185">
        <v>99</v>
      </c>
      <c r="E4185">
        <v>99</v>
      </c>
      <c r="F4185">
        <v>99</v>
      </c>
      <c r="G4185">
        <v>99</v>
      </c>
      <c r="H4185">
        <v>99</v>
      </c>
      <c r="I4185">
        <v>99</v>
      </c>
      <c r="J4185">
        <v>999</v>
      </c>
      <c r="K4185">
        <v>99</v>
      </c>
      <c r="L4185">
        <v>99</v>
      </c>
      <c r="M4185">
        <v>99</v>
      </c>
      <c r="N4185">
        <v>99</v>
      </c>
      <c r="O4185">
        <v>15</v>
      </c>
      <c r="P4185">
        <v>1506</v>
      </c>
      <c r="R4185">
        <v>0</v>
      </c>
    </row>
    <row r="4186" spans="1:18" x14ac:dyDescent="0.5">
      <c r="A4186">
        <v>14</v>
      </c>
      <c r="B4186">
        <v>2347</v>
      </c>
      <c r="C4186">
        <v>2015</v>
      </c>
      <c r="D4186">
        <v>99</v>
      </c>
      <c r="E4186">
        <v>99</v>
      </c>
      <c r="F4186">
        <v>99</v>
      </c>
      <c r="G4186">
        <v>99</v>
      </c>
      <c r="H4186">
        <v>99</v>
      </c>
      <c r="I4186">
        <v>99</v>
      </c>
      <c r="J4186">
        <v>999</v>
      </c>
      <c r="K4186">
        <v>99</v>
      </c>
      <c r="L4186">
        <v>99</v>
      </c>
      <c r="M4186">
        <v>99</v>
      </c>
      <c r="N4186">
        <v>99</v>
      </c>
      <c r="O4186">
        <v>15</v>
      </c>
      <c r="P4186">
        <v>1506</v>
      </c>
      <c r="R4186">
        <v>0</v>
      </c>
    </row>
    <row r="4187" spans="1:18" x14ac:dyDescent="0.5">
      <c r="A4187">
        <v>14</v>
      </c>
      <c r="B4187">
        <v>2348</v>
      </c>
      <c r="C4187">
        <v>2016</v>
      </c>
      <c r="D4187">
        <v>99</v>
      </c>
      <c r="E4187">
        <v>99</v>
      </c>
      <c r="F4187">
        <v>99</v>
      </c>
      <c r="G4187">
        <v>99</v>
      </c>
      <c r="H4187">
        <v>99</v>
      </c>
      <c r="I4187">
        <v>99</v>
      </c>
      <c r="J4187">
        <v>999</v>
      </c>
      <c r="K4187">
        <v>99</v>
      </c>
      <c r="L4187">
        <v>99</v>
      </c>
      <c r="M4187">
        <v>99</v>
      </c>
      <c r="N4187">
        <v>99</v>
      </c>
      <c r="O4187">
        <v>15</v>
      </c>
      <c r="P4187">
        <v>1506</v>
      </c>
      <c r="R4187">
        <v>0</v>
      </c>
    </row>
    <row r="4188" spans="1:18" x14ac:dyDescent="0.5">
      <c r="A4188">
        <v>14</v>
      </c>
      <c r="B4188">
        <v>2349</v>
      </c>
      <c r="C4188">
        <v>2017</v>
      </c>
      <c r="D4188">
        <v>99</v>
      </c>
      <c r="E4188">
        <v>99</v>
      </c>
      <c r="F4188">
        <v>99</v>
      </c>
      <c r="G4188">
        <v>99</v>
      </c>
      <c r="H4188">
        <v>99</v>
      </c>
      <c r="I4188">
        <v>99</v>
      </c>
      <c r="J4188">
        <v>999</v>
      </c>
      <c r="K4188">
        <v>99</v>
      </c>
      <c r="L4188">
        <v>99</v>
      </c>
      <c r="M4188">
        <v>99</v>
      </c>
      <c r="N4188">
        <v>99</v>
      </c>
      <c r="O4188">
        <v>15</v>
      </c>
      <c r="P4188">
        <v>1506</v>
      </c>
      <c r="R4188">
        <v>0</v>
      </c>
    </row>
    <row r="4189" spans="1:18" x14ac:dyDescent="0.5">
      <c r="A4189">
        <v>14</v>
      </c>
      <c r="B4189">
        <v>2350</v>
      </c>
      <c r="C4189">
        <v>2018</v>
      </c>
      <c r="D4189">
        <v>99</v>
      </c>
      <c r="E4189">
        <v>99</v>
      </c>
      <c r="F4189">
        <v>99</v>
      </c>
      <c r="G4189">
        <v>99</v>
      </c>
      <c r="H4189">
        <v>99</v>
      </c>
      <c r="I4189">
        <v>99</v>
      </c>
      <c r="J4189">
        <v>999</v>
      </c>
      <c r="K4189">
        <v>99</v>
      </c>
      <c r="L4189">
        <v>99</v>
      </c>
      <c r="M4189">
        <v>99</v>
      </c>
      <c r="N4189">
        <v>99</v>
      </c>
      <c r="O4189">
        <v>15</v>
      </c>
      <c r="P4189">
        <v>1506</v>
      </c>
      <c r="R4189">
        <v>0</v>
      </c>
    </row>
    <row r="4190" spans="1:18" x14ac:dyDescent="0.5">
      <c r="A4190">
        <v>14</v>
      </c>
      <c r="B4190">
        <v>2351</v>
      </c>
      <c r="C4190">
        <v>2019</v>
      </c>
      <c r="D4190">
        <v>99</v>
      </c>
      <c r="E4190">
        <v>99</v>
      </c>
      <c r="F4190">
        <v>99</v>
      </c>
      <c r="G4190">
        <v>99</v>
      </c>
      <c r="H4190">
        <v>99</v>
      </c>
      <c r="I4190">
        <v>99</v>
      </c>
      <c r="J4190">
        <v>999</v>
      </c>
      <c r="K4190">
        <v>99</v>
      </c>
      <c r="L4190">
        <v>99</v>
      </c>
      <c r="M4190">
        <v>99</v>
      </c>
      <c r="N4190">
        <v>99</v>
      </c>
      <c r="O4190">
        <v>15</v>
      </c>
      <c r="P4190">
        <v>1506</v>
      </c>
      <c r="R4190">
        <v>0</v>
      </c>
    </row>
    <row r="4191" spans="1:18" x14ac:dyDescent="0.5">
      <c r="A4191">
        <v>14</v>
      </c>
      <c r="B4191">
        <v>2352</v>
      </c>
      <c r="C4191">
        <v>2020</v>
      </c>
      <c r="D4191">
        <v>99</v>
      </c>
      <c r="E4191">
        <v>99</v>
      </c>
      <c r="F4191">
        <v>99</v>
      </c>
      <c r="G4191">
        <v>99</v>
      </c>
      <c r="H4191">
        <v>99</v>
      </c>
      <c r="I4191">
        <v>99</v>
      </c>
      <c r="J4191">
        <v>999</v>
      </c>
      <c r="K4191">
        <v>99</v>
      </c>
      <c r="L4191">
        <v>99</v>
      </c>
      <c r="M4191">
        <v>99</v>
      </c>
      <c r="N4191">
        <v>99</v>
      </c>
      <c r="O4191">
        <v>15</v>
      </c>
      <c r="P4191">
        <v>1506</v>
      </c>
      <c r="R4191">
        <v>0</v>
      </c>
    </row>
    <row r="4192" spans="1:18" x14ac:dyDescent="0.5">
      <c r="A4192">
        <v>14</v>
      </c>
      <c r="B4192">
        <v>2353</v>
      </c>
      <c r="C4192">
        <v>2021</v>
      </c>
      <c r="D4192">
        <v>99</v>
      </c>
      <c r="E4192">
        <v>99</v>
      </c>
      <c r="F4192">
        <v>99</v>
      </c>
      <c r="G4192">
        <v>99</v>
      </c>
      <c r="H4192">
        <v>99</v>
      </c>
      <c r="I4192">
        <v>99</v>
      </c>
      <c r="J4192">
        <v>999</v>
      </c>
      <c r="K4192">
        <v>99</v>
      </c>
      <c r="L4192">
        <v>99</v>
      </c>
      <c r="M4192">
        <v>99</v>
      </c>
      <c r="N4192">
        <v>99</v>
      </c>
      <c r="O4192">
        <v>15</v>
      </c>
      <c r="P4192">
        <v>1506</v>
      </c>
      <c r="R4192">
        <v>0</v>
      </c>
    </row>
    <row r="4193" spans="1:38" x14ac:dyDescent="0.5">
      <c r="A4193">
        <v>14</v>
      </c>
      <c r="B4193">
        <v>2354</v>
      </c>
      <c r="C4193">
        <v>2022</v>
      </c>
      <c r="D4193">
        <v>99</v>
      </c>
      <c r="E4193">
        <v>99</v>
      </c>
      <c r="F4193">
        <v>99</v>
      </c>
      <c r="G4193">
        <v>99</v>
      </c>
      <c r="H4193">
        <v>99</v>
      </c>
      <c r="I4193">
        <v>99</v>
      </c>
      <c r="J4193">
        <v>999</v>
      </c>
      <c r="K4193">
        <v>99</v>
      </c>
      <c r="L4193">
        <v>99</v>
      </c>
      <c r="M4193">
        <v>99</v>
      </c>
      <c r="N4193">
        <v>99</v>
      </c>
      <c r="O4193">
        <v>15</v>
      </c>
      <c r="P4193">
        <v>1506</v>
      </c>
      <c r="R4193">
        <v>0</v>
      </c>
    </row>
    <row r="4194" spans="1:38" x14ac:dyDescent="0.5">
      <c r="A4194">
        <v>14</v>
      </c>
      <c r="B4194">
        <v>2355</v>
      </c>
      <c r="C4194">
        <v>2012</v>
      </c>
      <c r="D4194">
        <v>99</v>
      </c>
      <c r="E4194">
        <v>99</v>
      </c>
      <c r="F4194">
        <v>99</v>
      </c>
      <c r="G4194">
        <v>99</v>
      </c>
      <c r="H4194">
        <v>99</v>
      </c>
      <c r="I4194">
        <v>99</v>
      </c>
      <c r="J4194">
        <v>999</v>
      </c>
      <c r="K4194">
        <v>99</v>
      </c>
      <c r="L4194">
        <v>99</v>
      </c>
      <c r="M4194">
        <v>99</v>
      </c>
      <c r="N4194">
        <v>99</v>
      </c>
      <c r="O4194">
        <v>15</v>
      </c>
      <c r="P4194">
        <v>1507</v>
      </c>
      <c r="R4194">
        <v>0</v>
      </c>
    </row>
    <row r="4195" spans="1:38" x14ac:dyDescent="0.5">
      <c r="A4195">
        <v>14</v>
      </c>
      <c r="B4195">
        <v>2356</v>
      </c>
      <c r="C4195">
        <v>2013</v>
      </c>
      <c r="D4195">
        <v>99</v>
      </c>
      <c r="E4195">
        <v>99</v>
      </c>
      <c r="F4195">
        <v>99</v>
      </c>
      <c r="G4195">
        <v>99</v>
      </c>
      <c r="H4195">
        <v>99</v>
      </c>
      <c r="I4195">
        <v>99</v>
      </c>
      <c r="J4195">
        <v>999</v>
      </c>
      <c r="K4195">
        <v>99</v>
      </c>
      <c r="L4195">
        <v>99</v>
      </c>
      <c r="M4195">
        <v>99</v>
      </c>
      <c r="N4195">
        <v>99</v>
      </c>
      <c r="O4195">
        <v>15</v>
      </c>
      <c r="P4195">
        <v>1507</v>
      </c>
      <c r="R4195">
        <v>0</v>
      </c>
    </row>
    <row r="4196" spans="1:38" x14ac:dyDescent="0.5">
      <c r="A4196">
        <v>14</v>
      </c>
      <c r="B4196">
        <v>2357</v>
      </c>
      <c r="C4196">
        <v>2014</v>
      </c>
      <c r="D4196">
        <v>99</v>
      </c>
      <c r="E4196">
        <v>99</v>
      </c>
      <c r="F4196">
        <v>99</v>
      </c>
      <c r="G4196">
        <v>99</v>
      </c>
      <c r="H4196">
        <v>99</v>
      </c>
      <c r="I4196">
        <v>99</v>
      </c>
      <c r="J4196">
        <v>999</v>
      </c>
      <c r="K4196">
        <v>99</v>
      </c>
      <c r="L4196">
        <v>99</v>
      </c>
      <c r="M4196">
        <v>99</v>
      </c>
      <c r="N4196">
        <v>99</v>
      </c>
      <c r="O4196">
        <v>15</v>
      </c>
      <c r="P4196">
        <v>1507</v>
      </c>
      <c r="R4196">
        <v>0</v>
      </c>
    </row>
    <row r="4197" spans="1:38" x14ac:dyDescent="0.5">
      <c r="A4197">
        <v>14</v>
      </c>
      <c r="B4197">
        <v>2358</v>
      </c>
      <c r="C4197">
        <v>2015</v>
      </c>
      <c r="D4197">
        <v>99</v>
      </c>
      <c r="E4197">
        <v>99</v>
      </c>
      <c r="F4197">
        <v>99</v>
      </c>
      <c r="G4197">
        <v>99</v>
      </c>
      <c r="H4197">
        <v>99</v>
      </c>
      <c r="I4197">
        <v>99</v>
      </c>
      <c r="J4197">
        <v>999</v>
      </c>
      <c r="K4197">
        <v>99</v>
      </c>
      <c r="L4197">
        <v>99</v>
      </c>
      <c r="M4197">
        <v>99</v>
      </c>
      <c r="N4197">
        <v>99</v>
      </c>
      <c r="O4197">
        <v>15</v>
      </c>
      <c r="P4197">
        <v>1507</v>
      </c>
      <c r="R4197">
        <v>0</v>
      </c>
    </row>
    <row r="4198" spans="1:38" x14ac:dyDescent="0.5">
      <c r="A4198">
        <v>14</v>
      </c>
      <c r="B4198">
        <v>2359</v>
      </c>
      <c r="C4198">
        <v>2016</v>
      </c>
      <c r="D4198">
        <v>99</v>
      </c>
      <c r="E4198">
        <v>99</v>
      </c>
      <c r="F4198">
        <v>99</v>
      </c>
      <c r="G4198">
        <v>99</v>
      </c>
      <c r="H4198">
        <v>99</v>
      </c>
      <c r="I4198">
        <v>99</v>
      </c>
      <c r="J4198">
        <v>999</v>
      </c>
      <c r="K4198">
        <v>99</v>
      </c>
      <c r="L4198">
        <v>99</v>
      </c>
      <c r="M4198">
        <v>99</v>
      </c>
      <c r="N4198">
        <v>99</v>
      </c>
      <c r="O4198">
        <v>15</v>
      </c>
      <c r="P4198">
        <v>1507</v>
      </c>
      <c r="R4198">
        <v>0</v>
      </c>
    </row>
    <row r="4199" spans="1:38" x14ac:dyDescent="0.5">
      <c r="A4199">
        <v>14</v>
      </c>
      <c r="B4199">
        <v>2360</v>
      </c>
      <c r="C4199">
        <v>2017</v>
      </c>
      <c r="D4199">
        <v>99</v>
      </c>
      <c r="E4199">
        <v>99</v>
      </c>
      <c r="F4199">
        <v>99</v>
      </c>
      <c r="G4199">
        <v>99</v>
      </c>
      <c r="H4199">
        <v>99</v>
      </c>
      <c r="I4199">
        <v>99</v>
      </c>
      <c r="J4199">
        <v>999</v>
      </c>
      <c r="K4199">
        <v>99</v>
      </c>
      <c r="L4199">
        <v>99</v>
      </c>
      <c r="M4199">
        <v>99</v>
      </c>
      <c r="N4199">
        <v>99</v>
      </c>
      <c r="O4199">
        <v>15</v>
      </c>
      <c r="P4199">
        <v>1507</v>
      </c>
      <c r="R4199">
        <v>0</v>
      </c>
    </row>
    <row r="4200" spans="1:38" x14ac:dyDescent="0.5">
      <c r="A4200">
        <v>14</v>
      </c>
      <c r="B4200">
        <v>2361</v>
      </c>
      <c r="C4200">
        <v>2018</v>
      </c>
      <c r="D4200">
        <v>99</v>
      </c>
      <c r="E4200">
        <v>99</v>
      </c>
      <c r="F4200">
        <v>99</v>
      </c>
      <c r="G4200">
        <v>99</v>
      </c>
      <c r="H4200">
        <v>99</v>
      </c>
      <c r="I4200">
        <v>99</v>
      </c>
      <c r="J4200">
        <v>999</v>
      </c>
      <c r="K4200">
        <v>99</v>
      </c>
      <c r="L4200">
        <v>99</v>
      </c>
      <c r="M4200">
        <v>99</v>
      </c>
      <c r="N4200">
        <v>99</v>
      </c>
      <c r="O4200">
        <v>15</v>
      </c>
      <c r="P4200">
        <v>1507</v>
      </c>
      <c r="R4200">
        <v>0</v>
      </c>
    </row>
    <row r="4201" spans="1:38" x14ac:dyDescent="0.5">
      <c r="A4201">
        <v>14</v>
      </c>
      <c r="B4201">
        <v>2362</v>
      </c>
      <c r="C4201">
        <v>2019</v>
      </c>
      <c r="D4201">
        <v>99</v>
      </c>
      <c r="E4201">
        <v>99</v>
      </c>
      <c r="F4201">
        <v>99</v>
      </c>
      <c r="G4201">
        <v>99</v>
      </c>
      <c r="H4201">
        <v>99</v>
      </c>
      <c r="I4201">
        <v>99</v>
      </c>
      <c r="J4201">
        <v>999</v>
      </c>
      <c r="K4201">
        <v>99</v>
      </c>
      <c r="L4201">
        <v>99</v>
      </c>
      <c r="M4201">
        <v>99</v>
      </c>
      <c r="N4201">
        <v>99</v>
      </c>
      <c r="O4201">
        <v>15</v>
      </c>
      <c r="P4201">
        <v>1507</v>
      </c>
      <c r="Q4201">
        <v>1</v>
      </c>
      <c r="R4201">
        <v>1</v>
      </c>
      <c r="S4201">
        <v>1</v>
      </c>
      <c r="T4201">
        <v>14</v>
      </c>
      <c r="U4201">
        <v>55</v>
      </c>
      <c r="V4201">
        <v>76.923076923076891</v>
      </c>
      <c r="W4201">
        <v>71</v>
      </c>
      <c r="X4201">
        <v>0</v>
      </c>
      <c r="Y4201">
        <v>0</v>
      </c>
      <c r="AA4201">
        <v>4.965243296921551E-3</v>
      </c>
      <c r="AB4201">
        <v>4.3882329792247713E-3</v>
      </c>
      <c r="AC4201">
        <v>0</v>
      </c>
      <c r="AD4201">
        <v>0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0</v>
      </c>
      <c r="AL4201">
        <v>0</v>
      </c>
    </row>
    <row r="4202" spans="1:38" x14ac:dyDescent="0.5">
      <c r="A4202">
        <v>14</v>
      </c>
      <c r="B4202">
        <v>2363</v>
      </c>
      <c r="C4202">
        <v>2020</v>
      </c>
      <c r="D4202">
        <v>99</v>
      </c>
      <c r="E4202">
        <v>99</v>
      </c>
      <c r="F4202">
        <v>99</v>
      </c>
      <c r="G4202">
        <v>99</v>
      </c>
      <c r="H4202">
        <v>99</v>
      </c>
      <c r="I4202">
        <v>99</v>
      </c>
      <c r="J4202">
        <v>999</v>
      </c>
      <c r="K4202">
        <v>99</v>
      </c>
      <c r="L4202">
        <v>99</v>
      </c>
      <c r="M4202">
        <v>99</v>
      </c>
      <c r="N4202">
        <v>99</v>
      </c>
      <c r="O4202">
        <v>15</v>
      </c>
      <c r="P4202">
        <v>1507</v>
      </c>
      <c r="R4202">
        <v>0</v>
      </c>
    </row>
    <row r="4203" spans="1:38" x14ac:dyDescent="0.5">
      <c r="A4203">
        <v>14</v>
      </c>
      <c r="B4203">
        <v>2364</v>
      </c>
      <c r="C4203">
        <v>2021</v>
      </c>
      <c r="D4203">
        <v>99</v>
      </c>
      <c r="E4203">
        <v>99</v>
      </c>
      <c r="F4203">
        <v>99</v>
      </c>
      <c r="G4203">
        <v>99</v>
      </c>
      <c r="H4203">
        <v>99</v>
      </c>
      <c r="I4203">
        <v>99</v>
      </c>
      <c r="J4203">
        <v>999</v>
      </c>
      <c r="K4203">
        <v>99</v>
      </c>
      <c r="L4203">
        <v>99</v>
      </c>
      <c r="M4203">
        <v>99</v>
      </c>
      <c r="N4203">
        <v>99</v>
      </c>
      <c r="O4203">
        <v>15</v>
      </c>
      <c r="P4203">
        <v>1507</v>
      </c>
      <c r="R4203">
        <v>0</v>
      </c>
    </row>
    <row r="4204" spans="1:38" x14ac:dyDescent="0.5">
      <c r="A4204">
        <v>14</v>
      </c>
      <c r="B4204">
        <v>2365</v>
      </c>
      <c r="C4204">
        <v>2022</v>
      </c>
      <c r="D4204">
        <v>99</v>
      </c>
      <c r="E4204">
        <v>99</v>
      </c>
      <c r="F4204">
        <v>99</v>
      </c>
      <c r="G4204">
        <v>99</v>
      </c>
      <c r="H4204">
        <v>99</v>
      </c>
      <c r="I4204">
        <v>99</v>
      </c>
      <c r="J4204">
        <v>999</v>
      </c>
      <c r="K4204">
        <v>99</v>
      </c>
      <c r="L4204">
        <v>99</v>
      </c>
      <c r="M4204">
        <v>99</v>
      </c>
      <c r="N4204">
        <v>99</v>
      </c>
      <c r="O4204">
        <v>15</v>
      </c>
      <c r="P4204">
        <v>1507</v>
      </c>
      <c r="R4204">
        <v>0</v>
      </c>
    </row>
    <row r="4205" spans="1:38" x14ac:dyDescent="0.5">
      <c r="A4205">
        <v>14</v>
      </c>
      <c r="B4205">
        <v>2366</v>
      </c>
      <c r="C4205">
        <v>2012</v>
      </c>
      <c r="D4205">
        <v>99</v>
      </c>
      <c r="E4205">
        <v>99</v>
      </c>
      <c r="F4205">
        <v>99</v>
      </c>
      <c r="G4205">
        <v>99</v>
      </c>
      <c r="H4205">
        <v>99</v>
      </c>
      <c r="I4205">
        <v>99</v>
      </c>
      <c r="J4205">
        <v>999</v>
      </c>
      <c r="K4205">
        <v>99</v>
      </c>
      <c r="L4205">
        <v>99</v>
      </c>
      <c r="M4205">
        <v>99</v>
      </c>
      <c r="N4205">
        <v>99</v>
      </c>
      <c r="O4205">
        <v>15</v>
      </c>
      <c r="P4205">
        <v>1511</v>
      </c>
      <c r="R4205">
        <v>0</v>
      </c>
    </row>
    <row r="4206" spans="1:38" x14ac:dyDescent="0.5">
      <c r="A4206">
        <v>14</v>
      </c>
      <c r="B4206">
        <v>2367</v>
      </c>
      <c r="C4206">
        <v>2013</v>
      </c>
      <c r="D4206">
        <v>99</v>
      </c>
      <c r="E4206">
        <v>99</v>
      </c>
      <c r="F4206">
        <v>99</v>
      </c>
      <c r="G4206">
        <v>99</v>
      </c>
      <c r="H4206">
        <v>99</v>
      </c>
      <c r="I4206">
        <v>99</v>
      </c>
      <c r="J4206">
        <v>999</v>
      </c>
      <c r="K4206">
        <v>99</v>
      </c>
      <c r="L4206">
        <v>99</v>
      </c>
      <c r="M4206">
        <v>99</v>
      </c>
      <c r="N4206">
        <v>99</v>
      </c>
      <c r="O4206">
        <v>15</v>
      </c>
      <c r="P4206">
        <v>1511</v>
      </c>
      <c r="Q4206">
        <v>1</v>
      </c>
      <c r="R4206">
        <v>1</v>
      </c>
      <c r="S4206">
        <v>1</v>
      </c>
      <c r="T4206">
        <v>14</v>
      </c>
      <c r="U4206">
        <v>55</v>
      </c>
      <c r="V4206">
        <v>95.232936078006475</v>
      </c>
      <c r="W4206">
        <v>87.9</v>
      </c>
      <c r="X4206">
        <v>0</v>
      </c>
      <c r="Y4206">
        <v>0</v>
      </c>
      <c r="AA4206">
        <v>1.8594272963927114E-2</v>
      </c>
      <c r="AB4206">
        <v>2.1939058337678289E-2</v>
      </c>
    </row>
    <row r="4207" spans="1:38" x14ac:dyDescent="0.5">
      <c r="A4207">
        <v>14</v>
      </c>
      <c r="B4207">
        <v>2368</v>
      </c>
      <c r="C4207">
        <v>2014</v>
      </c>
      <c r="D4207">
        <v>99</v>
      </c>
      <c r="E4207">
        <v>99</v>
      </c>
      <c r="F4207">
        <v>99</v>
      </c>
      <c r="G4207">
        <v>99</v>
      </c>
      <c r="H4207">
        <v>99</v>
      </c>
      <c r="I4207">
        <v>99</v>
      </c>
      <c r="J4207">
        <v>999</v>
      </c>
      <c r="K4207">
        <v>99</v>
      </c>
      <c r="L4207">
        <v>99</v>
      </c>
      <c r="M4207">
        <v>99</v>
      </c>
      <c r="N4207">
        <v>99</v>
      </c>
      <c r="O4207">
        <v>15</v>
      </c>
      <c r="P4207">
        <v>1511</v>
      </c>
      <c r="R4207">
        <v>0</v>
      </c>
    </row>
    <row r="4208" spans="1:38" x14ac:dyDescent="0.5">
      <c r="A4208">
        <v>14</v>
      </c>
      <c r="B4208">
        <v>2369</v>
      </c>
      <c r="C4208">
        <v>2015</v>
      </c>
      <c r="D4208">
        <v>99</v>
      </c>
      <c r="E4208">
        <v>99</v>
      </c>
      <c r="F4208">
        <v>99</v>
      </c>
      <c r="G4208">
        <v>99</v>
      </c>
      <c r="H4208">
        <v>99</v>
      </c>
      <c r="I4208">
        <v>99</v>
      </c>
      <c r="J4208">
        <v>999</v>
      </c>
      <c r="K4208">
        <v>99</v>
      </c>
      <c r="L4208">
        <v>99</v>
      </c>
      <c r="M4208">
        <v>99</v>
      </c>
      <c r="N4208">
        <v>99</v>
      </c>
      <c r="O4208">
        <v>15</v>
      </c>
      <c r="P4208">
        <v>1511</v>
      </c>
      <c r="R4208">
        <v>0</v>
      </c>
    </row>
    <row r="4209" spans="1:18" x14ac:dyDescent="0.5">
      <c r="A4209">
        <v>14</v>
      </c>
      <c r="B4209">
        <v>2370</v>
      </c>
      <c r="C4209">
        <v>2016</v>
      </c>
      <c r="D4209">
        <v>99</v>
      </c>
      <c r="E4209">
        <v>99</v>
      </c>
      <c r="F4209">
        <v>99</v>
      </c>
      <c r="G4209">
        <v>99</v>
      </c>
      <c r="H4209">
        <v>99</v>
      </c>
      <c r="I4209">
        <v>99</v>
      </c>
      <c r="J4209">
        <v>999</v>
      </c>
      <c r="K4209">
        <v>99</v>
      </c>
      <c r="L4209">
        <v>99</v>
      </c>
      <c r="M4209">
        <v>99</v>
      </c>
      <c r="N4209">
        <v>99</v>
      </c>
      <c r="O4209">
        <v>15</v>
      </c>
      <c r="P4209">
        <v>1511</v>
      </c>
      <c r="R4209">
        <v>0</v>
      </c>
    </row>
    <row r="4210" spans="1:18" x14ac:dyDescent="0.5">
      <c r="A4210">
        <v>14</v>
      </c>
      <c r="B4210">
        <v>2371</v>
      </c>
      <c r="C4210">
        <v>2017</v>
      </c>
      <c r="D4210">
        <v>99</v>
      </c>
      <c r="E4210">
        <v>99</v>
      </c>
      <c r="F4210">
        <v>99</v>
      </c>
      <c r="G4210">
        <v>99</v>
      </c>
      <c r="H4210">
        <v>99</v>
      </c>
      <c r="I4210">
        <v>99</v>
      </c>
      <c r="J4210">
        <v>999</v>
      </c>
      <c r="K4210">
        <v>99</v>
      </c>
      <c r="L4210">
        <v>99</v>
      </c>
      <c r="M4210">
        <v>99</v>
      </c>
      <c r="N4210">
        <v>99</v>
      </c>
      <c r="O4210">
        <v>15</v>
      </c>
      <c r="P4210">
        <v>1511</v>
      </c>
      <c r="R4210">
        <v>0</v>
      </c>
    </row>
    <row r="4211" spans="1:18" x14ac:dyDescent="0.5">
      <c r="A4211">
        <v>14</v>
      </c>
      <c r="B4211">
        <v>2372</v>
      </c>
      <c r="C4211">
        <v>2018</v>
      </c>
      <c r="D4211">
        <v>99</v>
      </c>
      <c r="E4211">
        <v>99</v>
      </c>
      <c r="F4211">
        <v>99</v>
      </c>
      <c r="G4211">
        <v>99</v>
      </c>
      <c r="H4211">
        <v>99</v>
      </c>
      <c r="I4211">
        <v>99</v>
      </c>
      <c r="J4211">
        <v>999</v>
      </c>
      <c r="K4211">
        <v>99</v>
      </c>
      <c r="L4211">
        <v>99</v>
      </c>
      <c r="M4211">
        <v>99</v>
      </c>
      <c r="N4211">
        <v>99</v>
      </c>
      <c r="O4211">
        <v>15</v>
      </c>
      <c r="P4211">
        <v>1511</v>
      </c>
      <c r="R4211">
        <v>0</v>
      </c>
    </row>
    <row r="4212" spans="1:18" x14ac:dyDescent="0.5">
      <c r="A4212">
        <v>14</v>
      </c>
      <c r="B4212">
        <v>2373</v>
      </c>
      <c r="C4212">
        <v>2019</v>
      </c>
      <c r="D4212">
        <v>99</v>
      </c>
      <c r="E4212">
        <v>99</v>
      </c>
      <c r="F4212">
        <v>99</v>
      </c>
      <c r="G4212">
        <v>99</v>
      </c>
      <c r="H4212">
        <v>99</v>
      </c>
      <c r="I4212">
        <v>99</v>
      </c>
      <c r="J4212">
        <v>999</v>
      </c>
      <c r="K4212">
        <v>99</v>
      </c>
      <c r="L4212">
        <v>99</v>
      </c>
      <c r="M4212">
        <v>99</v>
      </c>
      <c r="N4212">
        <v>99</v>
      </c>
      <c r="O4212">
        <v>15</v>
      </c>
      <c r="P4212">
        <v>1511</v>
      </c>
      <c r="R4212">
        <v>0</v>
      </c>
    </row>
    <row r="4213" spans="1:18" x14ac:dyDescent="0.5">
      <c r="A4213">
        <v>14</v>
      </c>
      <c r="B4213">
        <v>2374</v>
      </c>
      <c r="C4213">
        <v>2020</v>
      </c>
      <c r="D4213">
        <v>99</v>
      </c>
      <c r="E4213">
        <v>99</v>
      </c>
      <c r="F4213">
        <v>99</v>
      </c>
      <c r="G4213">
        <v>99</v>
      </c>
      <c r="H4213">
        <v>99</v>
      </c>
      <c r="I4213">
        <v>99</v>
      </c>
      <c r="J4213">
        <v>999</v>
      </c>
      <c r="K4213">
        <v>99</v>
      </c>
      <c r="L4213">
        <v>99</v>
      </c>
      <c r="M4213">
        <v>99</v>
      </c>
      <c r="N4213">
        <v>99</v>
      </c>
      <c r="O4213">
        <v>15</v>
      </c>
      <c r="P4213">
        <v>1511</v>
      </c>
      <c r="R4213">
        <v>0</v>
      </c>
    </row>
    <row r="4214" spans="1:18" x14ac:dyDescent="0.5">
      <c r="A4214">
        <v>14</v>
      </c>
      <c r="B4214">
        <v>2375</v>
      </c>
      <c r="C4214">
        <v>2021</v>
      </c>
      <c r="D4214">
        <v>99</v>
      </c>
      <c r="E4214">
        <v>99</v>
      </c>
      <c r="F4214">
        <v>99</v>
      </c>
      <c r="G4214">
        <v>99</v>
      </c>
      <c r="H4214">
        <v>99</v>
      </c>
      <c r="I4214">
        <v>99</v>
      </c>
      <c r="J4214">
        <v>999</v>
      </c>
      <c r="K4214">
        <v>99</v>
      </c>
      <c r="L4214">
        <v>99</v>
      </c>
      <c r="M4214">
        <v>99</v>
      </c>
      <c r="N4214">
        <v>99</v>
      </c>
      <c r="O4214">
        <v>15</v>
      </c>
      <c r="P4214">
        <v>1511</v>
      </c>
      <c r="R4214">
        <v>0</v>
      </c>
    </row>
    <row r="4215" spans="1:18" x14ac:dyDescent="0.5">
      <c r="A4215">
        <v>14</v>
      </c>
      <c r="B4215">
        <v>2376</v>
      </c>
      <c r="C4215">
        <v>2022</v>
      </c>
      <c r="D4215">
        <v>99</v>
      </c>
      <c r="E4215">
        <v>99</v>
      </c>
      <c r="F4215">
        <v>99</v>
      </c>
      <c r="G4215">
        <v>99</v>
      </c>
      <c r="H4215">
        <v>99</v>
      </c>
      <c r="I4215">
        <v>99</v>
      </c>
      <c r="J4215">
        <v>999</v>
      </c>
      <c r="K4215">
        <v>99</v>
      </c>
      <c r="L4215">
        <v>99</v>
      </c>
      <c r="M4215">
        <v>99</v>
      </c>
      <c r="N4215">
        <v>99</v>
      </c>
      <c r="O4215">
        <v>15</v>
      </c>
      <c r="P4215">
        <v>1511</v>
      </c>
      <c r="R4215">
        <v>0</v>
      </c>
    </row>
    <row r="4216" spans="1:18" x14ac:dyDescent="0.5">
      <c r="A4216">
        <v>14</v>
      </c>
      <c r="B4216">
        <v>2377</v>
      </c>
      <c r="C4216">
        <v>2012</v>
      </c>
      <c r="D4216">
        <v>99</v>
      </c>
      <c r="E4216">
        <v>99</v>
      </c>
      <c r="F4216">
        <v>99</v>
      </c>
      <c r="G4216">
        <v>99</v>
      </c>
      <c r="H4216">
        <v>99</v>
      </c>
      <c r="I4216">
        <v>99</v>
      </c>
      <c r="J4216">
        <v>999</v>
      </c>
      <c r="K4216">
        <v>99</v>
      </c>
      <c r="L4216">
        <v>99</v>
      </c>
      <c r="M4216">
        <v>99</v>
      </c>
      <c r="N4216">
        <v>99</v>
      </c>
      <c r="O4216">
        <v>15</v>
      </c>
      <c r="P4216">
        <v>1514</v>
      </c>
      <c r="R4216">
        <v>0</v>
      </c>
    </row>
    <row r="4217" spans="1:18" x14ac:dyDescent="0.5">
      <c r="A4217">
        <v>14</v>
      </c>
      <c r="B4217">
        <v>2378</v>
      </c>
      <c r="C4217">
        <v>2013</v>
      </c>
      <c r="D4217">
        <v>99</v>
      </c>
      <c r="E4217">
        <v>99</v>
      </c>
      <c r="F4217">
        <v>99</v>
      </c>
      <c r="G4217">
        <v>99</v>
      </c>
      <c r="H4217">
        <v>99</v>
      </c>
      <c r="I4217">
        <v>99</v>
      </c>
      <c r="J4217">
        <v>999</v>
      </c>
      <c r="K4217">
        <v>99</v>
      </c>
      <c r="L4217">
        <v>99</v>
      </c>
      <c r="M4217">
        <v>99</v>
      </c>
      <c r="N4217">
        <v>99</v>
      </c>
      <c r="O4217">
        <v>15</v>
      </c>
      <c r="P4217">
        <v>1514</v>
      </c>
      <c r="R4217">
        <v>0</v>
      </c>
    </row>
    <row r="4218" spans="1:18" x14ac:dyDescent="0.5">
      <c r="A4218">
        <v>14</v>
      </c>
      <c r="B4218">
        <v>2379</v>
      </c>
      <c r="C4218">
        <v>2014</v>
      </c>
      <c r="D4218">
        <v>99</v>
      </c>
      <c r="E4218">
        <v>99</v>
      </c>
      <c r="F4218">
        <v>99</v>
      </c>
      <c r="G4218">
        <v>99</v>
      </c>
      <c r="H4218">
        <v>99</v>
      </c>
      <c r="I4218">
        <v>99</v>
      </c>
      <c r="J4218">
        <v>999</v>
      </c>
      <c r="K4218">
        <v>99</v>
      </c>
      <c r="L4218">
        <v>99</v>
      </c>
      <c r="M4218">
        <v>99</v>
      </c>
      <c r="N4218">
        <v>99</v>
      </c>
      <c r="O4218">
        <v>15</v>
      </c>
      <c r="P4218">
        <v>1514</v>
      </c>
      <c r="R4218">
        <v>0</v>
      </c>
    </row>
    <row r="4219" spans="1:18" x14ac:dyDescent="0.5">
      <c r="A4219">
        <v>14</v>
      </c>
      <c r="B4219">
        <v>2380</v>
      </c>
      <c r="C4219">
        <v>2015</v>
      </c>
      <c r="D4219">
        <v>99</v>
      </c>
      <c r="E4219">
        <v>99</v>
      </c>
      <c r="F4219">
        <v>99</v>
      </c>
      <c r="G4219">
        <v>99</v>
      </c>
      <c r="H4219">
        <v>99</v>
      </c>
      <c r="I4219">
        <v>99</v>
      </c>
      <c r="J4219">
        <v>999</v>
      </c>
      <c r="K4219">
        <v>99</v>
      </c>
      <c r="L4219">
        <v>99</v>
      </c>
      <c r="M4219">
        <v>99</v>
      </c>
      <c r="N4219">
        <v>99</v>
      </c>
      <c r="O4219">
        <v>15</v>
      </c>
      <c r="P4219">
        <v>1514</v>
      </c>
      <c r="R4219">
        <v>0</v>
      </c>
    </row>
    <row r="4220" spans="1:18" x14ac:dyDescent="0.5">
      <c r="A4220">
        <v>14</v>
      </c>
      <c r="B4220">
        <v>2381</v>
      </c>
      <c r="C4220">
        <v>2016</v>
      </c>
      <c r="D4220">
        <v>99</v>
      </c>
      <c r="E4220">
        <v>99</v>
      </c>
      <c r="F4220">
        <v>99</v>
      </c>
      <c r="G4220">
        <v>99</v>
      </c>
      <c r="H4220">
        <v>99</v>
      </c>
      <c r="I4220">
        <v>99</v>
      </c>
      <c r="J4220">
        <v>999</v>
      </c>
      <c r="K4220">
        <v>99</v>
      </c>
      <c r="L4220">
        <v>99</v>
      </c>
      <c r="M4220">
        <v>99</v>
      </c>
      <c r="N4220">
        <v>99</v>
      </c>
      <c r="O4220">
        <v>15</v>
      </c>
      <c r="P4220">
        <v>1514</v>
      </c>
      <c r="R4220">
        <v>0</v>
      </c>
    </row>
    <row r="4221" spans="1:18" x14ac:dyDescent="0.5">
      <c r="A4221">
        <v>14</v>
      </c>
      <c r="B4221">
        <v>2382</v>
      </c>
      <c r="C4221">
        <v>2017</v>
      </c>
      <c r="D4221">
        <v>99</v>
      </c>
      <c r="E4221">
        <v>99</v>
      </c>
      <c r="F4221">
        <v>99</v>
      </c>
      <c r="G4221">
        <v>99</v>
      </c>
      <c r="H4221">
        <v>99</v>
      </c>
      <c r="I4221">
        <v>99</v>
      </c>
      <c r="J4221">
        <v>999</v>
      </c>
      <c r="K4221">
        <v>99</v>
      </c>
      <c r="L4221">
        <v>99</v>
      </c>
      <c r="M4221">
        <v>99</v>
      </c>
      <c r="N4221">
        <v>99</v>
      </c>
      <c r="O4221">
        <v>15</v>
      </c>
      <c r="P4221">
        <v>1514</v>
      </c>
      <c r="R4221">
        <v>0</v>
      </c>
    </row>
    <row r="4222" spans="1:18" x14ac:dyDescent="0.5">
      <c r="A4222">
        <v>14</v>
      </c>
      <c r="B4222">
        <v>2383</v>
      </c>
      <c r="C4222">
        <v>2018</v>
      </c>
      <c r="D4222">
        <v>99</v>
      </c>
      <c r="E4222">
        <v>99</v>
      </c>
      <c r="F4222">
        <v>99</v>
      </c>
      <c r="G4222">
        <v>99</v>
      </c>
      <c r="H4222">
        <v>99</v>
      </c>
      <c r="I4222">
        <v>99</v>
      </c>
      <c r="J4222">
        <v>999</v>
      </c>
      <c r="K4222">
        <v>99</v>
      </c>
      <c r="L4222">
        <v>99</v>
      </c>
      <c r="M4222">
        <v>99</v>
      </c>
      <c r="N4222">
        <v>99</v>
      </c>
      <c r="O4222">
        <v>15</v>
      </c>
      <c r="P4222">
        <v>1514</v>
      </c>
      <c r="R4222">
        <v>0</v>
      </c>
    </row>
    <row r="4223" spans="1:18" x14ac:dyDescent="0.5">
      <c r="A4223">
        <v>14</v>
      </c>
      <c r="B4223">
        <v>2384</v>
      </c>
      <c r="C4223">
        <v>2019</v>
      </c>
      <c r="D4223">
        <v>99</v>
      </c>
      <c r="E4223">
        <v>99</v>
      </c>
      <c r="F4223">
        <v>99</v>
      </c>
      <c r="G4223">
        <v>99</v>
      </c>
      <c r="H4223">
        <v>99</v>
      </c>
      <c r="I4223">
        <v>99</v>
      </c>
      <c r="J4223">
        <v>999</v>
      </c>
      <c r="K4223">
        <v>99</v>
      </c>
      <c r="L4223">
        <v>99</v>
      </c>
      <c r="M4223">
        <v>99</v>
      </c>
      <c r="N4223">
        <v>99</v>
      </c>
      <c r="O4223">
        <v>15</v>
      </c>
      <c r="P4223">
        <v>1514</v>
      </c>
      <c r="R4223">
        <v>0</v>
      </c>
    </row>
    <row r="4224" spans="1:18" x14ac:dyDescent="0.5">
      <c r="A4224">
        <v>14</v>
      </c>
      <c r="B4224">
        <v>2385</v>
      </c>
      <c r="C4224">
        <v>2020</v>
      </c>
      <c r="D4224">
        <v>99</v>
      </c>
      <c r="E4224">
        <v>99</v>
      </c>
      <c r="F4224">
        <v>99</v>
      </c>
      <c r="G4224">
        <v>99</v>
      </c>
      <c r="H4224">
        <v>99</v>
      </c>
      <c r="I4224">
        <v>99</v>
      </c>
      <c r="J4224">
        <v>999</v>
      </c>
      <c r="K4224">
        <v>99</v>
      </c>
      <c r="L4224">
        <v>99</v>
      </c>
      <c r="M4224">
        <v>99</v>
      </c>
      <c r="N4224">
        <v>99</v>
      </c>
      <c r="O4224">
        <v>15</v>
      </c>
      <c r="P4224">
        <v>1514</v>
      </c>
      <c r="R4224">
        <v>0</v>
      </c>
    </row>
    <row r="4225" spans="1:18" x14ac:dyDescent="0.5">
      <c r="A4225">
        <v>14</v>
      </c>
      <c r="B4225">
        <v>2386</v>
      </c>
      <c r="C4225">
        <v>2021</v>
      </c>
      <c r="D4225">
        <v>99</v>
      </c>
      <c r="E4225">
        <v>99</v>
      </c>
      <c r="F4225">
        <v>99</v>
      </c>
      <c r="G4225">
        <v>99</v>
      </c>
      <c r="H4225">
        <v>99</v>
      </c>
      <c r="I4225">
        <v>99</v>
      </c>
      <c r="J4225">
        <v>999</v>
      </c>
      <c r="K4225">
        <v>99</v>
      </c>
      <c r="L4225">
        <v>99</v>
      </c>
      <c r="M4225">
        <v>99</v>
      </c>
      <c r="N4225">
        <v>99</v>
      </c>
      <c r="O4225">
        <v>15</v>
      </c>
      <c r="P4225">
        <v>1514</v>
      </c>
      <c r="R4225">
        <v>0</v>
      </c>
    </row>
    <row r="4226" spans="1:18" x14ac:dyDescent="0.5">
      <c r="A4226">
        <v>14</v>
      </c>
      <c r="B4226">
        <v>2387</v>
      </c>
      <c r="C4226">
        <v>2022</v>
      </c>
      <c r="D4226">
        <v>99</v>
      </c>
      <c r="E4226">
        <v>99</v>
      </c>
      <c r="F4226">
        <v>99</v>
      </c>
      <c r="G4226">
        <v>99</v>
      </c>
      <c r="H4226">
        <v>99</v>
      </c>
      <c r="I4226">
        <v>99</v>
      </c>
      <c r="J4226">
        <v>999</v>
      </c>
      <c r="K4226">
        <v>99</v>
      </c>
      <c r="L4226">
        <v>99</v>
      </c>
      <c r="M4226">
        <v>99</v>
      </c>
      <c r="N4226">
        <v>99</v>
      </c>
      <c r="O4226">
        <v>15</v>
      </c>
      <c r="P4226">
        <v>1514</v>
      </c>
      <c r="R4226">
        <v>0</v>
      </c>
    </row>
    <row r="4227" spans="1:18" x14ac:dyDescent="0.5">
      <c r="A4227">
        <v>14</v>
      </c>
      <c r="B4227">
        <v>2388</v>
      </c>
      <c r="C4227">
        <v>2012</v>
      </c>
      <c r="D4227">
        <v>99</v>
      </c>
      <c r="E4227">
        <v>99</v>
      </c>
      <c r="F4227">
        <v>99</v>
      </c>
      <c r="G4227">
        <v>99</v>
      </c>
      <c r="H4227">
        <v>99</v>
      </c>
      <c r="I4227">
        <v>99</v>
      </c>
      <c r="J4227">
        <v>999</v>
      </c>
      <c r="K4227">
        <v>99</v>
      </c>
      <c r="L4227">
        <v>99</v>
      </c>
      <c r="M4227">
        <v>99</v>
      </c>
      <c r="N4227">
        <v>99</v>
      </c>
      <c r="O4227">
        <v>15</v>
      </c>
      <c r="P4227">
        <v>1515</v>
      </c>
      <c r="R4227">
        <v>0</v>
      </c>
    </row>
    <row r="4228" spans="1:18" x14ac:dyDescent="0.5">
      <c r="A4228">
        <v>14</v>
      </c>
      <c r="B4228">
        <v>2389</v>
      </c>
      <c r="C4228">
        <v>2013</v>
      </c>
      <c r="D4228">
        <v>99</v>
      </c>
      <c r="E4228">
        <v>99</v>
      </c>
      <c r="F4228">
        <v>99</v>
      </c>
      <c r="G4228">
        <v>99</v>
      </c>
      <c r="H4228">
        <v>99</v>
      </c>
      <c r="I4228">
        <v>99</v>
      </c>
      <c r="J4228">
        <v>999</v>
      </c>
      <c r="K4228">
        <v>99</v>
      </c>
      <c r="L4228">
        <v>99</v>
      </c>
      <c r="M4228">
        <v>99</v>
      </c>
      <c r="N4228">
        <v>99</v>
      </c>
      <c r="O4228">
        <v>15</v>
      </c>
      <c r="P4228">
        <v>1515</v>
      </c>
      <c r="R4228">
        <v>0</v>
      </c>
    </row>
    <row r="4229" spans="1:18" x14ac:dyDescent="0.5">
      <c r="A4229">
        <v>14</v>
      </c>
      <c r="B4229">
        <v>2390</v>
      </c>
      <c r="C4229">
        <v>2014</v>
      </c>
      <c r="D4229">
        <v>99</v>
      </c>
      <c r="E4229">
        <v>99</v>
      </c>
      <c r="F4229">
        <v>99</v>
      </c>
      <c r="G4229">
        <v>99</v>
      </c>
      <c r="H4229">
        <v>99</v>
      </c>
      <c r="I4229">
        <v>99</v>
      </c>
      <c r="J4229">
        <v>999</v>
      </c>
      <c r="K4229">
        <v>99</v>
      </c>
      <c r="L4229">
        <v>99</v>
      </c>
      <c r="M4229">
        <v>99</v>
      </c>
      <c r="N4229">
        <v>99</v>
      </c>
      <c r="O4229">
        <v>15</v>
      </c>
      <c r="P4229">
        <v>1515</v>
      </c>
      <c r="R4229">
        <v>0</v>
      </c>
    </row>
    <row r="4230" spans="1:18" x14ac:dyDescent="0.5">
      <c r="A4230">
        <v>14</v>
      </c>
      <c r="B4230">
        <v>2391</v>
      </c>
      <c r="C4230">
        <v>2015</v>
      </c>
      <c r="D4230">
        <v>99</v>
      </c>
      <c r="E4230">
        <v>99</v>
      </c>
      <c r="F4230">
        <v>99</v>
      </c>
      <c r="G4230">
        <v>99</v>
      </c>
      <c r="H4230">
        <v>99</v>
      </c>
      <c r="I4230">
        <v>99</v>
      </c>
      <c r="J4230">
        <v>999</v>
      </c>
      <c r="K4230">
        <v>99</v>
      </c>
      <c r="L4230">
        <v>99</v>
      </c>
      <c r="M4230">
        <v>99</v>
      </c>
      <c r="N4230">
        <v>99</v>
      </c>
      <c r="O4230">
        <v>15</v>
      </c>
      <c r="P4230">
        <v>1515</v>
      </c>
      <c r="R4230">
        <v>0</v>
      </c>
    </row>
    <row r="4231" spans="1:18" x14ac:dyDescent="0.5">
      <c r="A4231">
        <v>14</v>
      </c>
      <c r="B4231">
        <v>2392</v>
      </c>
      <c r="C4231">
        <v>2016</v>
      </c>
      <c r="D4231">
        <v>99</v>
      </c>
      <c r="E4231">
        <v>99</v>
      </c>
      <c r="F4231">
        <v>99</v>
      </c>
      <c r="G4231">
        <v>99</v>
      </c>
      <c r="H4231">
        <v>99</v>
      </c>
      <c r="I4231">
        <v>99</v>
      </c>
      <c r="J4231">
        <v>999</v>
      </c>
      <c r="K4231">
        <v>99</v>
      </c>
      <c r="L4231">
        <v>99</v>
      </c>
      <c r="M4231">
        <v>99</v>
      </c>
      <c r="N4231">
        <v>99</v>
      </c>
      <c r="O4231">
        <v>15</v>
      </c>
      <c r="P4231">
        <v>1515</v>
      </c>
      <c r="R4231">
        <v>0</v>
      </c>
    </row>
    <row r="4232" spans="1:18" x14ac:dyDescent="0.5">
      <c r="A4232">
        <v>14</v>
      </c>
      <c r="B4232">
        <v>2393</v>
      </c>
      <c r="C4232">
        <v>2017</v>
      </c>
      <c r="D4232">
        <v>99</v>
      </c>
      <c r="E4232">
        <v>99</v>
      </c>
      <c r="F4232">
        <v>99</v>
      </c>
      <c r="G4232">
        <v>99</v>
      </c>
      <c r="H4232">
        <v>99</v>
      </c>
      <c r="I4232">
        <v>99</v>
      </c>
      <c r="J4232">
        <v>999</v>
      </c>
      <c r="K4232">
        <v>99</v>
      </c>
      <c r="L4232">
        <v>99</v>
      </c>
      <c r="M4232">
        <v>99</v>
      </c>
      <c r="N4232">
        <v>99</v>
      </c>
      <c r="O4232">
        <v>15</v>
      </c>
      <c r="P4232">
        <v>1515</v>
      </c>
      <c r="R4232">
        <v>0</v>
      </c>
    </row>
    <row r="4233" spans="1:18" x14ac:dyDescent="0.5">
      <c r="A4233">
        <v>14</v>
      </c>
      <c r="B4233">
        <v>2394</v>
      </c>
      <c r="C4233">
        <v>2018</v>
      </c>
      <c r="D4233">
        <v>99</v>
      </c>
      <c r="E4233">
        <v>99</v>
      </c>
      <c r="F4233">
        <v>99</v>
      </c>
      <c r="G4233">
        <v>99</v>
      </c>
      <c r="H4233">
        <v>99</v>
      </c>
      <c r="I4233">
        <v>99</v>
      </c>
      <c r="J4233">
        <v>999</v>
      </c>
      <c r="K4233">
        <v>99</v>
      </c>
      <c r="L4233">
        <v>99</v>
      </c>
      <c r="M4233">
        <v>99</v>
      </c>
      <c r="N4233">
        <v>99</v>
      </c>
      <c r="O4233">
        <v>15</v>
      </c>
      <c r="P4233">
        <v>1515</v>
      </c>
      <c r="R4233">
        <v>0</v>
      </c>
    </row>
    <row r="4234" spans="1:18" x14ac:dyDescent="0.5">
      <c r="A4234">
        <v>14</v>
      </c>
      <c r="B4234">
        <v>2395</v>
      </c>
      <c r="C4234">
        <v>2019</v>
      </c>
      <c r="D4234">
        <v>99</v>
      </c>
      <c r="E4234">
        <v>99</v>
      </c>
      <c r="F4234">
        <v>99</v>
      </c>
      <c r="G4234">
        <v>99</v>
      </c>
      <c r="H4234">
        <v>99</v>
      </c>
      <c r="I4234">
        <v>99</v>
      </c>
      <c r="J4234">
        <v>999</v>
      </c>
      <c r="K4234">
        <v>99</v>
      </c>
      <c r="L4234">
        <v>99</v>
      </c>
      <c r="M4234">
        <v>99</v>
      </c>
      <c r="N4234">
        <v>99</v>
      </c>
      <c r="O4234">
        <v>15</v>
      </c>
      <c r="P4234">
        <v>1515</v>
      </c>
      <c r="R4234">
        <v>0</v>
      </c>
    </row>
    <row r="4235" spans="1:18" x14ac:dyDescent="0.5">
      <c r="A4235">
        <v>14</v>
      </c>
      <c r="B4235">
        <v>2396</v>
      </c>
      <c r="C4235">
        <v>2020</v>
      </c>
      <c r="D4235">
        <v>99</v>
      </c>
      <c r="E4235">
        <v>99</v>
      </c>
      <c r="F4235">
        <v>99</v>
      </c>
      <c r="G4235">
        <v>99</v>
      </c>
      <c r="H4235">
        <v>99</v>
      </c>
      <c r="I4235">
        <v>99</v>
      </c>
      <c r="J4235">
        <v>999</v>
      </c>
      <c r="K4235">
        <v>99</v>
      </c>
      <c r="L4235">
        <v>99</v>
      </c>
      <c r="M4235">
        <v>99</v>
      </c>
      <c r="N4235">
        <v>99</v>
      </c>
      <c r="O4235">
        <v>15</v>
      </c>
      <c r="P4235">
        <v>1515</v>
      </c>
      <c r="R4235">
        <v>0</v>
      </c>
    </row>
    <row r="4236" spans="1:18" x14ac:dyDescent="0.5">
      <c r="A4236">
        <v>14</v>
      </c>
      <c r="B4236">
        <v>2397</v>
      </c>
      <c r="C4236">
        <v>2021</v>
      </c>
      <c r="D4236">
        <v>99</v>
      </c>
      <c r="E4236">
        <v>99</v>
      </c>
      <c r="F4236">
        <v>99</v>
      </c>
      <c r="G4236">
        <v>99</v>
      </c>
      <c r="H4236">
        <v>99</v>
      </c>
      <c r="I4236">
        <v>99</v>
      </c>
      <c r="J4236">
        <v>999</v>
      </c>
      <c r="K4236">
        <v>99</v>
      </c>
      <c r="L4236">
        <v>99</v>
      </c>
      <c r="M4236">
        <v>99</v>
      </c>
      <c r="N4236">
        <v>99</v>
      </c>
      <c r="O4236">
        <v>15</v>
      </c>
      <c r="P4236">
        <v>1515</v>
      </c>
      <c r="R4236">
        <v>0</v>
      </c>
    </row>
    <row r="4237" spans="1:18" x14ac:dyDescent="0.5">
      <c r="A4237">
        <v>14</v>
      </c>
      <c r="B4237">
        <v>2398</v>
      </c>
      <c r="C4237">
        <v>2022</v>
      </c>
      <c r="D4237">
        <v>99</v>
      </c>
      <c r="E4237">
        <v>99</v>
      </c>
      <c r="F4237">
        <v>99</v>
      </c>
      <c r="G4237">
        <v>99</v>
      </c>
      <c r="H4237">
        <v>99</v>
      </c>
      <c r="I4237">
        <v>99</v>
      </c>
      <c r="J4237">
        <v>999</v>
      </c>
      <c r="K4237">
        <v>99</v>
      </c>
      <c r="L4237">
        <v>99</v>
      </c>
      <c r="M4237">
        <v>99</v>
      </c>
      <c r="N4237">
        <v>99</v>
      </c>
      <c r="O4237">
        <v>15</v>
      </c>
      <c r="P4237">
        <v>1515</v>
      </c>
      <c r="R4237">
        <v>0</v>
      </c>
    </row>
    <row r="4238" spans="1:18" x14ac:dyDescent="0.5">
      <c r="A4238">
        <v>14</v>
      </c>
      <c r="B4238">
        <v>2399</v>
      </c>
      <c r="C4238">
        <v>2012</v>
      </c>
      <c r="D4238">
        <v>99</v>
      </c>
      <c r="E4238">
        <v>99</v>
      </c>
      <c r="F4238">
        <v>99</v>
      </c>
      <c r="G4238">
        <v>99</v>
      </c>
      <c r="H4238">
        <v>99</v>
      </c>
      <c r="I4238">
        <v>99</v>
      </c>
      <c r="J4238">
        <v>999</v>
      </c>
      <c r="K4238">
        <v>99</v>
      </c>
      <c r="L4238">
        <v>99</v>
      </c>
      <c r="M4238">
        <v>99</v>
      </c>
      <c r="N4238">
        <v>99</v>
      </c>
      <c r="O4238">
        <v>15</v>
      </c>
      <c r="P4238">
        <v>1516</v>
      </c>
      <c r="R4238">
        <v>0</v>
      </c>
    </row>
    <row r="4239" spans="1:18" x14ac:dyDescent="0.5">
      <c r="A4239">
        <v>14</v>
      </c>
      <c r="B4239">
        <v>2400</v>
      </c>
      <c r="C4239">
        <v>2013</v>
      </c>
      <c r="D4239">
        <v>99</v>
      </c>
      <c r="E4239">
        <v>99</v>
      </c>
      <c r="F4239">
        <v>99</v>
      </c>
      <c r="G4239">
        <v>99</v>
      </c>
      <c r="H4239">
        <v>99</v>
      </c>
      <c r="I4239">
        <v>99</v>
      </c>
      <c r="J4239">
        <v>999</v>
      </c>
      <c r="K4239">
        <v>99</v>
      </c>
      <c r="L4239">
        <v>99</v>
      </c>
      <c r="M4239">
        <v>99</v>
      </c>
      <c r="N4239">
        <v>99</v>
      </c>
      <c r="O4239">
        <v>15</v>
      </c>
      <c r="P4239">
        <v>1516</v>
      </c>
      <c r="R4239">
        <v>0</v>
      </c>
    </row>
    <row r="4240" spans="1:18" x14ac:dyDescent="0.5">
      <c r="A4240">
        <v>14</v>
      </c>
      <c r="B4240">
        <v>2401</v>
      </c>
      <c r="C4240">
        <v>2014</v>
      </c>
      <c r="D4240">
        <v>99</v>
      </c>
      <c r="E4240">
        <v>99</v>
      </c>
      <c r="F4240">
        <v>99</v>
      </c>
      <c r="G4240">
        <v>99</v>
      </c>
      <c r="H4240">
        <v>99</v>
      </c>
      <c r="I4240">
        <v>99</v>
      </c>
      <c r="J4240">
        <v>999</v>
      </c>
      <c r="K4240">
        <v>99</v>
      </c>
      <c r="L4240">
        <v>99</v>
      </c>
      <c r="M4240">
        <v>99</v>
      </c>
      <c r="N4240">
        <v>99</v>
      </c>
      <c r="O4240">
        <v>15</v>
      </c>
      <c r="P4240">
        <v>1516</v>
      </c>
      <c r="R4240">
        <v>0</v>
      </c>
    </row>
    <row r="4241" spans="1:18" x14ac:dyDescent="0.5">
      <c r="A4241">
        <v>14</v>
      </c>
      <c r="B4241">
        <v>2402</v>
      </c>
      <c r="C4241">
        <v>2015</v>
      </c>
      <c r="D4241">
        <v>99</v>
      </c>
      <c r="E4241">
        <v>99</v>
      </c>
      <c r="F4241">
        <v>99</v>
      </c>
      <c r="G4241">
        <v>99</v>
      </c>
      <c r="H4241">
        <v>99</v>
      </c>
      <c r="I4241">
        <v>99</v>
      </c>
      <c r="J4241">
        <v>999</v>
      </c>
      <c r="K4241">
        <v>99</v>
      </c>
      <c r="L4241">
        <v>99</v>
      </c>
      <c r="M4241">
        <v>99</v>
      </c>
      <c r="N4241">
        <v>99</v>
      </c>
      <c r="O4241">
        <v>15</v>
      </c>
      <c r="P4241">
        <v>1516</v>
      </c>
      <c r="R4241">
        <v>0</v>
      </c>
    </row>
    <row r="4242" spans="1:18" x14ac:dyDescent="0.5">
      <c r="A4242">
        <v>14</v>
      </c>
      <c r="B4242">
        <v>2403</v>
      </c>
      <c r="C4242">
        <v>2016</v>
      </c>
      <c r="D4242">
        <v>99</v>
      </c>
      <c r="E4242">
        <v>99</v>
      </c>
      <c r="F4242">
        <v>99</v>
      </c>
      <c r="G4242">
        <v>99</v>
      </c>
      <c r="H4242">
        <v>99</v>
      </c>
      <c r="I4242">
        <v>99</v>
      </c>
      <c r="J4242">
        <v>999</v>
      </c>
      <c r="K4242">
        <v>99</v>
      </c>
      <c r="L4242">
        <v>99</v>
      </c>
      <c r="M4242">
        <v>99</v>
      </c>
      <c r="N4242">
        <v>99</v>
      </c>
      <c r="O4242">
        <v>15</v>
      </c>
      <c r="P4242">
        <v>1516</v>
      </c>
      <c r="R4242">
        <v>0</v>
      </c>
    </row>
    <row r="4243" spans="1:18" x14ac:dyDescent="0.5">
      <c r="A4243">
        <v>14</v>
      </c>
      <c r="B4243">
        <v>2404</v>
      </c>
      <c r="C4243">
        <v>2017</v>
      </c>
      <c r="D4243">
        <v>99</v>
      </c>
      <c r="E4243">
        <v>99</v>
      </c>
      <c r="F4243">
        <v>99</v>
      </c>
      <c r="G4243">
        <v>99</v>
      </c>
      <c r="H4243">
        <v>99</v>
      </c>
      <c r="I4243">
        <v>99</v>
      </c>
      <c r="J4243">
        <v>999</v>
      </c>
      <c r="K4243">
        <v>99</v>
      </c>
      <c r="L4243">
        <v>99</v>
      </c>
      <c r="M4243">
        <v>99</v>
      </c>
      <c r="N4243">
        <v>99</v>
      </c>
      <c r="O4243">
        <v>15</v>
      </c>
      <c r="P4243">
        <v>1516</v>
      </c>
      <c r="R4243">
        <v>0</v>
      </c>
    </row>
    <row r="4244" spans="1:18" x14ac:dyDescent="0.5">
      <c r="A4244">
        <v>14</v>
      </c>
      <c r="B4244">
        <v>2405</v>
      </c>
      <c r="C4244">
        <v>2018</v>
      </c>
      <c r="D4244">
        <v>99</v>
      </c>
      <c r="E4244">
        <v>99</v>
      </c>
      <c r="F4244">
        <v>99</v>
      </c>
      <c r="G4244">
        <v>99</v>
      </c>
      <c r="H4244">
        <v>99</v>
      </c>
      <c r="I4244">
        <v>99</v>
      </c>
      <c r="J4244">
        <v>999</v>
      </c>
      <c r="K4244">
        <v>99</v>
      </c>
      <c r="L4244">
        <v>99</v>
      </c>
      <c r="M4244">
        <v>99</v>
      </c>
      <c r="N4244">
        <v>99</v>
      </c>
      <c r="O4244">
        <v>15</v>
      </c>
      <c r="P4244">
        <v>1516</v>
      </c>
      <c r="R4244">
        <v>0</v>
      </c>
    </row>
    <row r="4245" spans="1:18" x14ac:dyDescent="0.5">
      <c r="A4245">
        <v>14</v>
      </c>
      <c r="B4245">
        <v>2406</v>
      </c>
      <c r="C4245">
        <v>2019</v>
      </c>
      <c r="D4245">
        <v>99</v>
      </c>
      <c r="E4245">
        <v>99</v>
      </c>
      <c r="F4245">
        <v>99</v>
      </c>
      <c r="G4245">
        <v>99</v>
      </c>
      <c r="H4245">
        <v>99</v>
      </c>
      <c r="I4245">
        <v>99</v>
      </c>
      <c r="J4245">
        <v>999</v>
      </c>
      <c r="K4245">
        <v>99</v>
      </c>
      <c r="L4245">
        <v>99</v>
      </c>
      <c r="M4245">
        <v>99</v>
      </c>
      <c r="N4245">
        <v>99</v>
      </c>
      <c r="O4245">
        <v>15</v>
      </c>
      <c r="P4245">
        <v>1516</v>
      </c>
      <c r="R4245">
        <v>0</v>
      </c>
    </row>
    <row r="4246" spans="1:18" x14ac:dyDescent="0.5">
      <c r="A4246">
        <v>14</v>
      </c>
      <c r="B4246">
        <v>2407</v>
      </c>
      <c r="C4246">
        <v>2020</v>
      </c>
      <c r="D4246">
        <v>99</v>
      </c>
      <c r="E4246">
        <v>99</v>
      </c>
      <c r="F4246">
        <v>99</v>
      </c>
      <c r="G4246">
        <v>99</v>
      </c>
      <c r="H4246">
        <v>99</v>
      </c>
      <c r="I4246">
        <v>99</v>
      </c>
      <c r="J4246">
        <v>999</v>
      </c>
      <c r="K4246">
        <v>99</v>
      </c>
      <c r="L4246">
        <v>99</v>
      </c>
      <c r="M4246">
        <v>99</v>
      </c>
      <c r="N4246">
        <v>99</v>
      </c>
      <c r="O4246">
        <v>15</v>
      </c>
      <c r="P4246">
        <v>1516</v>
      </c>
      <c r="R4246">
        <v>0</v>
      </c>
    </row>
    <row r="4247" spans="1:18" x14ac:dyDescent="0.5">
      <c r="A4247">
        <v>14</v>
      </c>
      <c r="B4247">
        <v>2408</v>
      </c>
      <c r="C4247">
        <v>2021</v>
      </c>
      <c r="D4247">
        <v>99</v>
      </c>
      <c r="E4247">
        <v>99</v>
      </c>
      <c r="F4247">
        <v>99</v>
      </c>
      <c r="G4247">
        <v>99</v>
      </c>
      <c r="H4247">
        <v>99</v>
      </c>
      <c r="I4247">
        <v>99</v>
      </c>
      <c r="J4247">
        <v>999</v>
      </c>
      <c r="K4247">
        <v>99</v>
      </c>
      <c r="L4247">
        <v>99</v>
      </c>
      <c r="M4247">
        <v>99</v>
      </c>
      <c r="N4247">
        <v>99</v>
      </c>
      <c r="O4247">
        <v>15</v>
      </c>
      <c r="P4247">
        <v>1516</v>
      </c>
      <c r="R4247">
        <v>0</v>
      </c>
    </row>
    <row r="4248" spans="1:18" x14ac:dyDescent="0.5">
      <c r="A4248">
        <v>14</v>
      </c>
      <c r="B4248">
        <v>2409</v>
      </c>
      <c r="C4248">
        <v>2022</v>
      </c>
      <c r="D4248">
        <v>99</v>
      </c>
      <c r="E4248">
        <v>99</v>
      </c>
      <c r="F4248">
        <v>99</v>
      </c>
      <c r="G4248">
        <v>99</v>
      </c>
      <c r="H4248">
        <v>99</v>
      </c>
      <c r="I4248">
        <v>99</v>
      </c>
      <c r="J4248">
        <v>999</v>
      </c>
      <c r="K4248">
        <v>99</v>
      </c>
      <c r="L4248">
        <v>99</v>
      </c>
      <c r="M4248">
        <v>99</v>
      </c>
      <c r="N4248">
        <v>99</v>
      </c>
      <c r="O4248">
        <v>15</v>
      </c>
      <c r="P4248">
        <v>1516</v>
      </c>
      <c r="R4248">
        <v>0</v>
      </c>
    </row>
    <row r="4249" spans="1:18" x14ac:dyDescent="0.5">
      <c r="A4249">
        <v>14</v>
      </c>
      <c r="B4249">
        <v>2410</v>
      </c>
      <c r="C4249">
        <v>2012</v>
      </c>
      <c r="D4249">
        <v>99</v>
      </c>
      <c r="E4249">
        <v>99</v>
      </c>
      <c r="F4249">
        <v>99</v>
      </c>
      <c r="G4249">
        <v>99</v>
      </c>
      <c r="H4249">
        <v>99</v>
      </c>
      <c r="I4249">
        <v>99</v>
      </c>
      <c r="J4249">
        <v>999</v>
      </c>
      <c r="K4249">
        <v>99</v>
      </c>
      <c r="L4249">
        <v>99</v>
      </c>
      <c r="M4249">
        <v>99</v>
      </c>
      <c r="N4249">
        <v>99</v>
      </c>
      <c r="O4249">
        <v>15</v>
      </c>
      <c r="P4249">
        <v>1517</v>
      </c>
      <c r="R4249">
        <v>0</v>
      </c>
    </row>
    <row r="4250" spans="1:18" x14ac:dyDescent="0.5">
      <c r="A4250">
        <v>14</v>
      </c>
      <c r="B4250">
        <v>2411</v>
      </c>
      <c r="C4250">
        <v>2013</v>
      </c>
      <c r="D4250">
        <v>99</v>
      </c>
      <c r="E4250">
        <v>99</v>
      </c>
      <c r="F4250">
        <v>99</v>
      </c>
      <c r="G4250">
        <v>99</v>
      </c>
      <c r="H4250">
        <v>99</v>
      </c>
      <c r="I4250">
        <v>99</v>
      </c>
      <c r="J4250">
        <v>999</v>
      </c>
      <c r="K4250">
        <v>99</v>
      </c>
      <c r="L4250">
        <v>99</v>
      </c>
      <c r="M4250">
        <v>99</v>
      </c>
      <c r="N4250">
        <v>99</v>
      </c>
      <c r="O4250">
        <v>15</v>
      </c>
      <c r="P4250">
        <v>1517</v>
      </c>
      <c r="R4250">
        <v>0</v>
      </c>
    </row>
    <row r="4251" spans="1:18" x14ac:dyDescent="0.5">
      <c r="A4251">
        <v>14</v>
      </c>
      <c r="B4251">
        <v>2412</v>
      </c>
      <c r="C4251">
        <v>2014</v>
      </c>
      <c r="D4251">
        <v>99</v>
      </c>
      <c r="E4251">
        <v>99</v>
      </c>
      <c r="F4251">
        <v>99</v>
      </c>
      <c r="G4251">
        <v>99</v>
      </c>
      <c r="H4251">
        <v>99</v>
      </c>
      <c r="I4251">
        <v>99</v>
      </c>
      <c r="J4251">
        <v>999</v>
      </c>
      <c r="K4251">
        <v>99</v>
      </c>
      <c r="L4251">
        <v>99</v>
      </c>
      <c r="M4251">
        <v>99</v>
      </c>
      <c r="N4251">
        <v>99</v>
      </c>
      <c r="O4251">
        <v>15</v>
      </c>
      <c r="P4251">
        <v>1517</v>
      </c>
      <c r="R4251">
        <v>0</v>
      </c>
    </row>
    <row r="4252" spans="1:18" x14ac:dyDescent="0.5">
      <c r="A4252">
        <v>14</v>
      </c>
      <c r="B4252">
        <v>2413</v>
      </c>
      <c r="C4252">
        <v>2015</v>
      </c>
      <c r="D4252">
        <v>99</v>
      </c>
      <c r="E4252">
        <v>99</v>
      </c>
      <c r="F4252">
        <v>99</v>
      </c>
      <c r="G4252">
        <v>99</v>
      </c>
      <c r="H4252">
        <v>99</v>
      </c>
      <c r="I4252">
        <v>99</v>
      </c>
      <c r="J4252">
        <v>999</v>
      </c>
      <c r="K4252">
        <v>99</v>
      </c>
      <c r="L4252">
        <v>99</v>
      </c>
      <c r="M4252">
        <v>99</v>
      </c>
      <c r="N4252">
        <v>99</v>
      </c>
      <c r="O4252">
        <v>15</v>
      </c>
      <c r="P4252">
        <v>1517</v>
      </c>
      <c r="R4252">
        <v>0</v>
      </c>
    </row>
    <row r="4253" spans="1:18" x14ac:dyDescent="0.5">
      <c r="A4253">
        <v>14</v>
      </c>
      <c r="B4253">
        <v>2414</v>
      </c>
      <c r="C4253">
        <v>2016</v>
      </c>
      <c r="D4253">
        <v>99</v>
      </c>
      <c r="E4253">
        <v>99</v>
      </c>
      <c r="F4253">
        <v>99</v>
      </c>
      <c r="G4253">
        <v>99</v>
      </c>
      <c r="H4253">
        <v>99</v>
      </c>
      <c r="I4253">
        <v>99</v>
      </c>
      <c r="J4253">
        <v>999</v>
      </c>
      <c r="K4253">
        <v>99</v>
      </c>
      <c r="L4253">
        <v>99</v>
      </c>
      <c r="M4253">
        <v>99</v>
      </c>
      <c r="N4253">
        <v>99</v>
      </c>
      <c r="O4253">
        <v>15</v>
      </c>
      <c r="P4253">
        <v>1517</v>
      </c>
      <c r="R4253">
        <v>0</v>
      </c>
    </row>
    <row r="4254" spans="1:18" x14ac:dyDescent="0.5">
      <c r="A4254">
        <v>14</v>
      </c>
      <c r="B4254">
        <v>2415</v>
      </c>
      <c r="C4254">
        <v>2017</v>
      </c>
      <c r="D4254">
        <v>99</v>
      </c>
      <c r="E4254">
        <v>99</v>
      </c>
      <c r="F4254">
        <v>99</v>
      </c>
      <c r="G4254">
        <v>99</v>
      </c>
      <c r="H4254">
        <v>99</v>
      </c>
      <c r="I4254">
        <v>99</v>
      </c>
      <c r="J4254">
        <v>999</v>
      </c>
      <c r="K4254">
        <v>99</v>
      </c>
      <c r="L4254">
        <v>99</v>
      </c>
      <c r="M4254">
        <v>99</v>
      </c>
      <c r="N4254">
        <v>99</v>
      </c>
      <c r="O4254">
        <v>15</v>
      </c>
      <c r="P4254">
        <v>1517</v>
      </c>
      <c r="R4254">
        <v>0</v>
      </c>
    </row>
    <row r="4255" spans="1:18" x14ac:dyDescent="0.5">
      <c r="A4255">
        <v>14</v>
      </c>
      <c r="B4255">
        <v>2416</v>
      </c>
      <c r="C4255">
        <v>2018</v>
      </c>
      <c r="D4255">
        <v>99</v>
      </c>
      <c r="E4255">
        <v>99</v>
      </c>
      <c r="F4255">
        <v>99</v>
      </c>
      <c r="G4255">
        <v>99</v>
      </c>
      <c r="H4255">
        <v>99</v>
      </c>
      <c r="I4255">
        <v>99</v>
      </c>
      <c r="J4255">
        <v>999</v>
      </c>
      <c r="K4255">
        <v>99</v>
      </c>
      <c r="L4255">
        <v>99</v>
      </c>
      <c r="M4255">
        <v>99</v>
      </c>
      <c r="N4255">
        <v>99</v>
      </c>
      <c r="O4255">
        <v>15</v>
      </c>
      <c r="P4255">
        <v>1517</v>
      </c>
      <c r="R4255">
        <v>0</v>
      </c>
    </row>
    <row r="4256" spans="1:18" x14ac:dyDescent="0.5">
      <c r="A4256">
        <v>14</v>
      </c>
      <c r="B4256">
        <v>2417</v>
      </c>
      <c r="C4256">
        <v>2019</v>
      </c>
      <c r="D4256">
        <v>99</v>
      </c>
      <c r="E4256">
        <v>99</v>
      </c>
      <c r="F4256">
        <v>99</v>
      </c>
      <c r="G4256">
        <v>99</v>
      </c>
      <c r="H4256">
        <v>99</v>
      </c>
      <c r="I4256">
        <v>99</v>
      </c>
      <c r="J4256">
        <v>999</v>
      </c>
      <c r="K4256">
        <v>99</v>
      </c>
      <c r="L4256">
        <v>99</v>
      </c>
      <c r="M4256">
        <v>99</v>
      </c>
      <c r="N4256">
        <v>99</v>
      </c>
      <c r="O4256">
        <v>15</v>
      </c>
      <c r="P4256">
        <v>1517</v>
      </c>
      <c r="R4256">
        <v>0</v>
      </c>
    </row>
    <row r="4257" spans="1:38" x14ac:dyDescent="0.5">
      <c r="A4257">
        <v>14</v>
      </c>
      <c r="B4257">
        <v>2418</v>
      </c>
      <c r="C4257">
        <v>2020</v>
      </c>
      <c r="D4257">
        <v>99</v>
      </c>
      <c r="E4257">
        <v>99</v>
      </c>
      <c r="F4257">
        <v>99</v>
      </c>
      <c r="G4257">
        <v>99</v>
      </c>
      <c r="H4257">
        <v>99</v>
      </c>
      <c r="I4257">
        <v>99</v>
      </c>
      <c r="J4257">
        <v>999</v>
      </c>
      <c r="K4257">
        <v>99</v>
      </c>
      <c r="L4257">
        <v>99</v>
      </c>
      <c r="M4257">
        <v>99</v>
      </c>
      <c r="N4257">
        <v>99</v>
      </c>
      <c r="O4257">
        <v>15</v>
      </c>
      <c r="P4257">
        <v>1517</v>
      </c>
      <c r="R4257">
        <v>0</v>
      </c>
    </row>
    <row r="4258" spans="1:38" x14ac:dyDescent="0.5">
      <c r="A4258">
        <v>14</v>
      </c>
      <c r="B4258">
        <v>2419</v>
      </c>
      <c r="C4258">
        <v>2021</v>
      </c>
      <c r="D4258">
        <v>99</v>
      </c>
      <c r="E4258">
        <v>99</v>
      </c>
      <c r="F4258">
        <v>99</v>
      </c>
      <c r="G4258">
        <v>99</v>
      </c>
      <c r="H4258">
        <v>99</v>
      </c>
      <c r="I4258">
        <v>99</v>
      </c>
      <c r="J4258">
        <v>999</v>
      </c>
      <c r="K4258">
        <v>99</v>
      </c>
      <c r="L4258">
        <v>99</v>
      </c>
      <c r="M4258">
        <v>99</v>
      </c>
      <c r="N4258">
        <v>99</v>
      </c>
      <c r="O4258">
        <v>15</v>
      </c>
      <c r="P4258">
        <v>1517</v>
      </c>
      <c r="R4258">
        <v>0</v>
      </c>
    </row>
    <row r="4259" spans="1:38" x14ac:dyDescent="0.5">
      <c r="A4259">
        <v>14</v>
      </c>
      <c r="B4259">
        <v>2420</v>
      </c>
      <c r="C4259">
        <v>2022</v>
      </c>
      <c r="D4259">
        <v>99</v>
      </c>
      <c r="E4259">
        <v>99</v>
      </c>
      <c r="F4259">
        <v>99</v>
      </c>
      <c r="G4259">
        <v>99</v>
      </c>
      <c r="H4259">
        <v>99</v>
      </c>
      <c r="I4259">
        <v>99</v>
      </c>
      <c r="J4259">
        <v>999</v>
      </c>
      <c r="K4259">
        <v>99</v>
      </c>
      <c r="L4259">
        <v>99</v>
      </c>
      <c r="M4259">
        <v>99</v>
      </c>
      <c r="N4259">
        <v>99</v>
      </c>
      <c r="O4259">
        <v>15</v>
      </c>
      <c r="P4259">
        <v>1517</v>
      </c>
      <c r="R4259">
        <v>0</v>
      </c>
    </row>
    <row r="4260" spans="1:38" x14ac:dyDescent="0.5">
      <c r="A4260">
        <v>14</v>
      </c>
      <c r="B4260">
        <v>2421</v>
      </c>
      <c r="C4260">
        <v>2012</v>
      </c>
      <c r="D4260">
        <v>99</v>
      </c>
      <c r="E4260">
        <v>99</v>
      </c>
      <c r="F4260">
        <v>99</v>
      </c>
      <c r="G4260">
        <v>99</v>
      </c>
      <c r="H4260">
        <v>99</v>
      </c>
      <c r="I4260">
        <v>99</v>
      </c>
      <c r="J4260">
        <v>999</v>
      </c>
      <c r="K4260">
        <v>99</v>
      </c>
      <c r="L4260">
        <v>99</v>
      </c>
      <c r="M4260">
        <v>99</v>
      </c>
      <c r="N4260">
        <v>99</v>
      </c>
      <c r="O4260">
        <v>15</v>
      </c>
      <c r="P4260">
        <v>1520</v>
      </c>
      <c r="R4260">
        <v>0</v>
      </c>
    </row>
    <row r="4261" spans="1:38" x14ac:dyDescent="0.5">
      <c r="A4261">
        <v>14</v>
      </c>
      <c r="B4261">
        <v>2422</v>
      </c>
      <c r="C4261">
        <v>2013</v>
      </c>
      <c r="D4261">
        <v>99</v>
      </c>
      <c r="E4261">
        <v>99</v>
      </c>
      <c r="F4261">
        <v>99</v>
      </c>
      <c r="G4261">
        <v>99</v>
      </c>
      <c r="H4261">
        <v>99</v>
      </c>
      <c r="I4261">
        <v>99</v>
      </c>
      <c r="J4261">
        <v>999</v>
      </c>
      <c r="K4261">
        <v>99</v>
      </c>
      <c r="L4261">
        <v>99</v>
      </c>
      <c r="M4261">
        <v>99</v>
      </c>
      <c r="N4261">
        <v>99</v>
      </c>
      <c r="O4261">
        <v>15</v>
      </c>
      <c r="P4261">
        <v>1520</v>
      </c>
      <c r="R4261">
        <v>0</v>
      </c>
    </row>
    <row r="4262" spans="1:38" x14ac:dyDescent="0.5">
      <c r="A4262">
        <v>14</v>
      </c>
      <c r="B4262">
        <v>2423</v>
      </c>
      <c r="C4262">
        <v>2014</v>
      </c>
      <c r="D4262">
        <v>99</v>
      </c>
      <c r="E4262">
        <v>99</v>
      </c>
      <c r="F4262">
        <v>99</v>
      </c>
      <c r="G4262">
        <v>99</v>
      </c>
      <c r="H4262">
        <v>99</v>
      </c>
      <c r="I4262">
        <v>99</v>
      </c>
      <c r="J4262">
        <v>999</v>
      </c>
      <c r="K4262">
        <v>99</v>
      </c>
      <c r="L4262">
        <v>99</v>
      </c>
      <c r="M4262">
        <v>99</v>
      </c>
      <c r="N4262">
        <v>99</v>
      </c>
      <c r="O4262">
        <v>15</v>
      </c>
      <c r="P4262">
        <v>1520</v>
      </c>
      <c r="R4262">
        <v>0</v>
      </c>
    </row>
    <row r="4263" spans="1:38" x14ac:dyDescent="0.5">
      <c r="A4263">
        <v>14</v>
      </c>
      <c r="B4263">
        <v>2424</v>
      </c>
      <c r="C4263">
        <v>2015</v>
      </c>
      <c r="D4263">
        <v>99</v>
      </c>
      <c r="E4263">
        <v>99</v>
      </c>
      <c r="F4263">
        <v>99</v>
      </c>
      <c r="G4263">
        <v>99</v>
      </c>
      <c r="H4263">
        <v>99</v>
      </c>
      <c r="I4263">
        <v>99</v>
      </c>
      <c r="J4263">
        <v>999</v>
      </c>
      <c r="K4263">
        <v>99</v>
      </c>
      <c r="L4263">
        <v>99</v>
      </c>
      <c r="M4263">
        <v>99</v>
      </c>
      <c r="N4263">
        <v>99</v>
      </c>
      <c r="O4263">
        <v>15</v>
      </c>
      <c r="P4263">
        <v>1520</v>
      </c>
      <c r="R4263">
        <v>0</v>
      </c>
    </row>
    <row r="4264" spans="1:38" x14ac:dyDescent="0.5">
      <c r="A4264">
        <v>14</v>
      </c>
      <c r="B4264">
        <v>2425</v>
      </c>
      <c r="C4264">
        <v>2016</v>
      </c>
      <c r="D4264">
        <v>99</v>
      </c>
      <c r="E4264">
        <v>99</v>
      </c>
      <c r="F4264">
        <v>99</v>
      </c>
      <c r="G4264">
        <v>99</v>
      </c>
      <c r="H4264">
        <v>99</v>
      </c>
      <c r="I4264">
        <v>99</v>
      </c>
      <c r="J4264">
        <v>999</v>
      </c>
      <c r="K4264">
        <v>99</v>
      </c>
      <c r="L4264">
        <v>99</v>
      </c>
      <c r="M4264">
        <v>99</v>
      </c>
      <c r="N4264">
        <v>99</v>
      </c>
      <c r="O4264">
        <v>15</v>
      </c>
      <c r="P4264">
        <v>1520</v>
      </c>
      <c r="R4264">
        <v>0</v>
      </c>
    </row>
    <row r="4265" spans="1:38" x14ac:dyDescent="0.5">
      <c r="A4265">
        <v>14</v>
      </c>
      <c r="B4265">
        <v>2426</v>
      </c>
      <c r="C4265">
        <v>2017</v>
      </c>
      <c r="D4265">
        <v>99</v>
      </c>
      <c r="E4265">
        <v>99</v>
      </c>
      <c r="F4265">
        <v>99</v>
      </c>
      <c r="G4265">
        <v>99</v>
      </c>
      <c r="H4265">
        <v>99</v>
      </c>
      <c r="I4265">
        <v>99</v>
      </c>
      <c r="J4265">
        <v>999</v>
      </c>
      <c r="K4265">
        <v>99</v>
      </c>
      <c r="L4265">
        <v>99</v>
      </c>
      <c r="M4265">
        <v>99</v>
      </c>
      <c r="N4265">
        <v>99</v>
      </c>
      <c r="O4265">
        <v>15</v>
      </c>
      <c r="P4265">
        <v>1520</v>
      </c>
      <c r="R4265">
        <v>0</v>
      </c>
    </row>
    <row r="4266" spans="1:38" x14ac:dyDescent="0.5">
      <c r="A4266">
        <v>14</v>
      </c>
      <c r="B4266">
        <v>2427</v>
      </c>
      <c r="C4266">
        <v>2018</v>
      </c>
      <c r="D4266">
        <v>99</v>
      </c>
      <c r="E4266">
        <v>99</v>
      </c>
      <c r="F4266">
        <v>99</v>
      </c>
      <c r="G4266">
        <v>99</v>
      </c>
      <c r="H4266">
        <v>99</v>
      </c>
      <c r="I4266">
        <v>99</v>
      </c>
      <c r="J4266">
        <v>999</v>
      </c>
      <c r="K4266">
        <v>99</v>
      </c>
      <c r="L4266">
        <v>99</v>
      </c>
      <c r="M4266">
        <v>99</v>
      </c>
      <c r="N4266">
        <v>99</v>
      </c>
      <c r="O4266">
        <v>15</v>
      </c>
      <c r="P4266">
        <v>1520</v>
      </c>
      <c r="R4266">
        <v>0</v>
      </c>
    </row>
    <row r="4267" spans="1:38" x14ac:dyDescent="0.5">
      <c r="A4267">
        <v>14</v>
      </c>
      <c r="B4267">
        <v>2428</v>
      </c>
      <c r="C4267">
        <v>2019</v>
      </c>
      <c r="D4267">
        <v>99</v>
      </c>
      <c r="E4267">
        <v>99</v>
      </c>
      <c r="F4267">
        <v>99</v>
      </c>
      <c r="G4267">
        <v>99</v>
      </c>
      <c r="H4267">
        <v>99</v>
      </c>
      <c r="I4267">
        <v>99</v>
      </c>
      <c r="J4267">
        <v>999</v>
      </c>
      <c r="K4267">
        <v>99</v>
      </c>
      <c r="L4267">
        <v>99</v>
      </c>
      <c r="M4267">
        <v>99</v>
      </c>
      <c r="N4267">
        <v>99</v>
      </c>
      <c r="O4267">
        <v>15</v>
      </c>
      <c r="P4267">
        <v>1520</v>
      </c>
      <c r="R4267">
        <v>0</v>
      </c>
    </row>
    <row r="4268" spans="1:38" x14ac:dyDescent="0.5">
      <c r="A4268">
        <v>14</v>
      </c>
      <c r="B4268">
        <v>2429</v>
      </c>
      <c r="C4268">
        <v>2020</v>
      </c>
      <c r="D4268">
        <v>99</v>
      </c>
      <c r="E4268">
        <v>99</v>
      </c>
      <c r="F4268">
        <v>99</v>
      </c>
      <c r="G4268">
        <v>99</v>
      </c>
      <c r="H4268">
        <v>99</v>
      </c>
      <c r="I4268">
        <v>99</v>
      </c>
      <c r="J4268">
        <v>999</v>
      </c>
      <c r="K4268">
        <v>99</v>
      </c>
      <c r="L4268">
        <v>99</v>
      </c>
      <c r="M4268">
        <v>99</v>
      </c>
      <c r="N4268">
        <v>99</v>
      </c>
      <c r="O4268">
        <v>15</v>
      </c>
      <c r="P4268">
        <v>1520</v>
      </c>
      <c r="R4268">
        <v>0</v>
      </c>
    </row>
    <row r="4269" spans="1:38" x14ac:dyDescent="0.5">
      <c r="A4269">
        <v>14</v>
      </c>
      <c r="B4269">
        <v>2430</v>
      </c>
      <c r="C4269">
        <v>2021</v>
      </c>
      <c r="D4269">
        <v>99</v>
      </c>
      <c r="E4269">
        <v>99</v>
      </c>
      <c r="F4269">
        <v>99</v>
      </c>
      <c r="G4269">
        <v>99</v>
      </c>
      <c r="H4269">
        <v>99</v>
      </c>
      <c r="I4269">
        <v>99</v>
      </c>
      <c r="J4269">
        <v>999</v>
      </c>
      <c r="K4269">
        <v>99</v>
      </c>
      <c r="L4269">
        <v>99</v>
      </c>
      <c r="M4269">
        <v>99</v>
      </c>
      <c r="N4269">
        <v>99</v>
      </c>
      <c r="O4269">
        <v>15</v>
      </c>
      <c r="P4269">
        <v>1520</v>
      </c>
      <c r="Q4269">
        <v>1</v>
      </c>
      <c r="R4269">
        <v>1</v>
      </c>
      <c r="S4269">
        <v>1</v>
      </c>
      <c r="T4269">
        <v>17</v>
      </c>
      <c r="U4269">
        <v>63</v>
      </c>
      <c r="V4269">
        <v>85.89382448537377</v>
      </c>
      <c r="W4269">
        <v>79.28</v>
      </c>
      <c r="X4269">
        <v>0</v>
      </c>
      <c r="Y4269">
        <v>0</v>
      </c>
      <c r="AA4269">
        <v>3.8034383082306391E-3</v>
      </c>
      <c r="AB4269">
        <v>3.553649948124243E-3</v>
      </c>
      <c r="AC4269">
        <v>0</v>
      </c>
      <c r="AD4269">
        <v>0</v>
      </c>
      <c r="AE4269">
        <v>0</v>
      </c>
      <c r="AF4269">
        <v>0</v>
      </c>
      <c r="AG4269">
        <v>0</v>
      </c>
      <c r="AH4269">
        <v>0</v>
      </c>
      <c r="AI4269">
        <v>0</v>
      </c>
      <c r="AJ4269">
        <v>0</v>
      </c>
      <c r="AK4269">
        <v>0</v>
      </c>
      <c r="AL4269">
        <v>0</v>
      </c>
    </row>
    <row r="4270" spans="1:38" x14ac:dyDescent="0.5">
      <c r="A4270">
        <v>14</v>
      </c>
      <c r="B4270">
        <v>2431</v>
      </c>
      <c r="C4270">
        <v>2022</v>
      </c>
      <c r="D4270">
        <v>99</v>
      </c>
      <c r="E4270">
        <v>99</v>
      </c>
      <c r="F4270">
        <v>99</v>
      </c>
      <c r="G4270">
        <v>99</v>
      </c>
      <c r="H4270">
        <v>99</v>
      </c>
      <c r="I4270">
        <v>99</v>
      </c>
      <c r="J4270">
        <v>999</v>
      </c>
      <c r="K4270">
        <v>99</v>
      </c>
      <c r="L4270">
        <v>99</v>
      </c>
      <c r="M4270">
        <v>99</v>
      </c>
      <c r="N4270">
        <v>99</v>
      </c>
      <c r="O4270">
        <v>15</v>
      </c>
      <c r="P4270">
        <v>1520</v>
      </c>
      <c r="R4270">
        <v>0</v>
      </c>
    </row>
    <row r="4271" spans="1:38" x14ac:dyDescent="0.5">
      <c r="A4271">
        <v>14</v>
      </c>
      <c r="B4271">
        <v>2432</v>
      </c>
      <c r="C4271">
        <v>2012</v>
      </c>
      <c r="D4271">
        <v>99</v>
      </c>
      <c r="E4271">
        <v>99</v>
      </c>
      <c r="F4271">
        <v>99</v>
      </c>
      <c r="G4271">
        <v>99</v>
      </c>
      <c r="H4271">
        <v>99</v>
      </c>
      <c r="I4271">
        <v>99</v>
      </c>
      <c r="J4271">
        <v>999</v>
      </c>
      <c r="K4271">
        <v>99</v>
      </c>
      <c r="L4271">
        <v>99</v>
      </c>
      <c r="M4271">
        <v>99</v>
      </c>
      <c r="N4271">
        <v>99</v>
      </c>
      <c r="O4271">
        <v>15</v>
      </c>
      <c r="P4271">
        <v>1525</v>
      </c>
      <c r="R4271">
        <v>0</v>
      </c>
    </row>
    <row r="4272" spans="1:38" x14ac:dyDescent="0.5">
      <c r="A4272">
        <v>14</v>
      </c>
      <c r="B4272">
        <v>2433</v>
      </c>
      <c r="C4272">
        <v>2013</v>
      </c>
      <c r="D4272">
        <v>99</v>
      </c>
      <c r="E4272">
        <v>99</v>
      </c>
      <c r="F4272">
        <v>99</v>
      </c>
      <c r="G4272">
        <v>99</v>
      </c>
      <c r="H4272">
        <v>99</v>
      </c>
      <c r="I4272">
        <v>99</v>
      </c>
      <c r="J4272">
        <v>999</v>
      </c>
      <c r="K4272">
        <v>99</v>
      </c>
      <c r="L4272">
        <v>99</v>
      </c>
      <c r="M4272">
        <v>99</v>
      </c>
      <c r="N4272">
        <v>99</v>
      </c>
      <c r="O4272">
        <v>15</v>
      </c>
      <c r="P4272">
        <v>1525</v>
      </c>
      <c r="R4272">
        <v>0</v>
      </c>
    </row>
    <row r="4273" spans="1:38" x14ac:dyDescent="0.5">
      <c r="A4273">
        <v>14</v>
      </c>
      <c r="B4273">
        <v>2434</v>
      </c>
      <c r="C4273">
        <v>2014</v>
      </c>
      <c r="D4273">
        <v>99</v>
      </c>
      <c r="E4273">
        <v>99</v>
      </c>
      <c r="F4273">
        <v>99</v>
      </c>
      <c r="G4273">
        <v>99</v>
      </c>
      <c r="H4273">
        <v>99</v>
      </c>
      <c r="I4273">
        <v>99</v>
      </c>
      <c r="J4273">
        <v>999</v>
      </c>
      <c r="K4273">
        <v>99</v>
      </c>
      <c r="L4273">
        <v>99</v>
      </c>
      <c r="M4273">
        <v>99</v>
      </c>
      <c r="N4273">
        <v>99</v>
      </c>
      <c r="O4273">
        <v>15</v>
      </c>
      <c r="P4273">
        <v>1525</v>
      </c>
      <c r="R4273">
        <v>0</v>
      </c>
    </row>
    <row r="4274" spans="1:38" x14ac:dyDescent="0.5">
      <c r="A4274">
        <v>14</v>
      </c>
      <c r="B4274">
        <v>2435</v>
      </c>
      <c r="C4274">
        <v>2015</v>
      </c>
      <c r="D4274">
        <v>99</v>
      </c>
      <c r="E4274">
        <v>99</v>
      </c>
      <c r="F4274">
        <v>99</v>
      </c>
      <c r="G4274">
        <v>99</v>
      </c>
      <c r="H4274">
        <v>99</v>
      </c>
      <c r="I4274">
        <v>99</v>
      </c>
      <c r="J4274">
        <v>999</v>
      </c>
      <c r="K4274">
        <v>99</v>
      </c>
      <c r="L4274">
        <v>99</v>
      </c>
      <c r="M4274">
        <v>99</v>
      </c>
      <c r="N4274">
        <v>99</v>
      </c>
      <c r="O4274">
        <v>15</v>
      </c>
      <c r="P4274">
        <v>1525</v>
      </c>
      <c r="R4274">
        <v>0</v>
      </c>
    </row>
    <row r="4275" spans="1:38" x14ac:dyDescent="0.5">
      <c r="A4275">
        <v>14</v>
      </c>
      <c r="B4275">
        <v>2436</v>
      </c>
      <c r="C4275">
        <v>2016</v>
      </c>
      <c r="D4275">
        <v>99</v>
      </c>
      <c r="E4275">
        <v>99</v>
      </c>
      <c r="F4275">
        <v>99</v>
      </c>
      <c r="G4275">
        <v>99</v>
      </c>
      <c r="H4275">
        <v>99</v>
      </c>
      <c r="I4275">
        <v>99</v>
      </c>
      <c r="J4275">
        <v>999</v>
      </c>
      <c r="K4275">
        <v>99</v>
      </c>
      <c r="L4275">
        <v>99</v>
      </c>
      <c r="M4275">
        <v>99</v>
      </c>
      <c r="N4275">
        <v>99</v>
      </c>
      <c r="O4275">
        <v>15</v>
      </c>
      <c r="P4275">
        <v>1525</v>
      </c>
      <c r="Q4275">
        <v>1</v>
      </c>
      <c r="R4275">
        <v>1</v>
      </c>
      <c r="S4275">
        <v>1</v>
      </c>
      <c r="T4275">
        <v>14</v>
      </c>
      <c r="U4275">
        <v>57</v>
      </c>
      <c r="V4275">
        <v>119.71830985915491</v>
      </c>
      <c r="W4275">
        <v>110.5</v>
      </c>
      <c r="X4275">
        <v>0</v>
      </c>
      <c r="Y4275">
        <v>0</v>
      </c>
      <c r="AA4275">
        <v>2.1323780279767996E-3</v>
      </c>
      <c r="AB4275">
        <v>2.8923996192712128E-3</v>
      </c>
      <c r="AC4275">
        <v>0</v>
      </c>
      <c r="AD4275">
        <v>0</v>
      </c>
      <c r="AE4275">
        <v>0</v>
      </c>
      <c r="AF4275">
        <v>0</v>
      </c>
      <c r="AG4275">
        <v>0</v>
      </c>
      <c r="AH4275">
        <v>0</v>
      </c>
      <c r="AI4275">
        <v>0</v>
      </c>
      <c r="AJ4275">
        <v>0</v>
      </c>
      <c r="AK4275">
        <v>1</v>
      </c>
      <c r="AL4275">
        <v>0</v>
      </c>
    </row>
    <row r="4276" spans="1:38" x14ac:dyDescent="0.5">
      <c r="A4276">
        <v>14</v>
      </c>
      <c r="B4276">
        <v>2437</v>
      </c>
      <c r="C4276">
        <v>2017</v>
      </c>
      <c r="D4276">
        <v>99</v>
      </c>
      <c r="E4276">
        <v>99</v>
      </c>
      <c r="F4276">
        <v>99</v>
      </c>
      <c r="G4276">
        <v>99</v>
      </c>
      <c r="H4276">
        <v>99</v>
      </c>
      <c r="I4276">
        <v>99</v>
      </c>
      <c r="J4276">
        <v>999</v>
      </c>
      <c r="K4276">
        <v>99</v>
      </c>
      <c r="L4276">
        <v>99</v>
      </c>
      <c r="M4276">
        <v>99</v>
      </c>
      <c r="N4276">
        <v>99</v>
      </c>
      <c r="O4276">
        <v>15</v>
      </c>
      <c r="P4276">
        <v>1525</v>
      </c>
      <c r="R4276">
        <v>0</v>
      </c>
    </row>
    <row r="4277" spans="1:38" x14ac:dyDescent="0.5">
      <c r="A4277">
        <v>14</v>
      </c>
      <c r="B4277">
        <v>2438</v>
      </c>
      <c r="C4277">
        <v>2018</v>
      </c>
      <c r="D4277">
        <v>99</v>
      </c>
      <c r="E4277">
        <v>99</v>
      </c>
      <c r="F4277">
        <v>99</v>
      </c>
      <c r="G4277">
        <v>99</v>
      </c>
      <c r="H4277">
        <v>99</v>
      </c>
      <c r="I4277">
        <v>99</v>
      </c>
      <c r="J4277">
        <v>999</v>
      </c>
      <c r="K4277">
        <v>99</v>
      </c>
      <c r="L4277">
        <v>99</v>
      </c>
      <c r="M4277">
        <v>99</v>
      </c>
      <c r="N4277">
        <v>99</v>
      </c>
      <c r="O4277">
        <v>15</v>
      </c>
      <c r="P4277">
        <v>1525</v>
      </c>
      <c r="R4277">
        <v>0</v>
      </c>
    </row>
    <row r="4278" spans="1:38" x14ac:dyDescent="0.5">
      <c r="A4278">
        <v>14</v>
      </c>
      <c r="B4278">
        <v>2439</v>
      </c>
      <c r="C4278">
        <v>2019</v>
      </c>
      <c r="D4278">
        <v>99</v>
      </c>
      <c r="E4278">
        <v>99</v>
      </c>
      <c r="F4278">
        <v>99</v>
      </c>
      <c r="G4278">
        <v>99</v>
      </c>
      <c r="H4278">
        <v>99</v>
      </c>
      <c r="I4278">
        <v>99</v>
      </c>
      <c r="J4278">
        <v>999</v>
      </c>
      <c r="K4278">
        <v>99</v>
      </c>
      <c r="L4278">
        <v>99</v>
      </c>
      <c r="M4278">
        <v>99</v>
      </c>
      <c r="N4278">
        <v>99</v>
      </c>
      <c r="O4278">
        <v>15</v>
      </c>
      <c r="P4278">
        <v>1525</v>
      </c>
      <c r="Q4278">
        <v>1</v>
      </c>
      <c r="R4278">
        <v>2</v>
      </c>
      <c r="S4278">
        <v>2</v>
      </c>
      <c r="T4278">
        <v>11</v>
      </c>
      <c r="U4278">
        <v>54</v>
      </c>
      <c r="V4278">
        <v>90.411700975081246</v>
      </c>
      <c r="W4278">
        <v>83.45</v>
      </c>
      <c r="X4278">
        <v>0.45000000000036378</v>
      </c>
      <c r="Y4278">
        <v>0</v>
      </c>
      <c r="AA4278">
        <v>9.930486593843102E-3</v>
      </c>
      <c r="AB4278">
        <v>1.0315437806093158E-2</v>
      </c>
      <c r="AC4278">
        <v>0</v>
      </c>
      <c r="AD4278">
        <v>0</v>
      </c>
      <c r="AE4278">
        <v>0</v>
      </c>
      <c r="AF4278">
        <v>0</v>
      </c>
      <c r="AG4278">
        <v>0</v>
      </c>
      <c r="AH4278">
        <v>0</v>
      </c>
      <c r="AI4278">
        <v>0</v>
      </c>
      <c r="AJ4278">
        <v>0</v>
      </c>
      <c r="AK4278">
        <v>0</v>
      </c>
      <c r="AL4278">
        <v>0</v>
      </c>
    </row>
    <row r="4279" spans="1:38" x14ac:dyDescent="0.5">
      <c r="A4279">
        <v>14</v>
      </c>
      <c r="B4279">
        <v>2440</v>
      </c>
      <c r="C4279">
        <v>2020</v>
      </c>
      <c r="D4279">
        <v>99</v>
      </c>
      <c r="E4279">
        <v>99</v>
      </c>
      <c r="F4279">
        <v>99</v>
      </c>
      <c r="G4279">
        <v>99</v>
      </c>
      <c r="H4279">
        <v>99</v>
      </c>
      <c r="I4279">
        <v>99</v>
      </c>
      <c r="J4279">
        <v>999</v>
      </c>
      <c r="K4279">
        <v>99</v>
      </c>
      <c r="L4279">
        <v>99</v>
      </c>
      <c r="M4279">
        <v>99</v>
      </c>
      <c r="N4279">
        <v>99</v>
      </c>
      <c r="O4279">
        <v>15</v>
      </c>
      <c r="P4279">
        <v>1525</v>
      </c>
      <c r="R4279">
        <v>0</v>
      </c>
    </row>
    <row r="4280" spans="1:38" x14ac:dyDescent="0.5">
      <c r="A4280">
        <v>14</v>
      </c>
      <c r="B4280">
        <v>2441</v>
      </c>
      <c r="C4280">
        <v>2021</v>
      </c>
      <c r="D4280">
        <v>99</v>
      </c>
      <c r="E4280">
        <v>99</v>
      </c>
      <c r="F4280">
        <v>99</v>
      </c>
      <c r="G4280">
        <v>99</v>
      </c>
      <c r="H4280">
        <v>99</v>
      </c>
      <c r="I4280">
        <v>99</v>
      </c>
      <c r="J4280">
        <v>999</v>
      </c>
      <c r="K4280">
        <v>99</v>
      </c>
      <c r="L4280">
        <v>99</v>
      </c>
      <c r="M4280">
        <v>99</v>
      </c>
      <c r="N4280">
        <v>99</v>
      </c>
      <c r="O4280">
        <v>15</v>
      </c>
      <c r="P4280">
        <v>1525</v>
      </c>
      <c r="Q4280">
        <v>1</v>
      </c>
      <c r="R4280">
        <v>88</v>
      </c>
      <c r="S4280">
        <v>88</v>
      </c>
      <c r="T4280">
        <v>16.965909090909086</v>
      </c>
      <c r="U4280">
        <v>62.875</v>
      </c>
      <c r="V4280">
        <v>94.86752683935778</v>
      </c>
      <c r="W4280">
        <v>87.562727272727287</v>
      </c>
      <c r="X4280">
        <v>6.8807076682948365</v>
      </c>
      <c r="Y4280">
        <v>1.5136687820716197</v>
      </c>
      <c r="Z4280">
        <v>-8.1852213166912549</v>
      </c>
      <c r="AA4280">
        <v>0.33470257112429641</v>
      </c>
      <c r="AB4280">
        <v>0.34539254223348026</v>
      </c>
      <c r="AC4280">
        <v>0</v>
      </c>
      <c r="AD4280">
        <v>0</v>
      </c>
      <c r="AE4280">
        <v>0</v>
      </c>
      <c r="AF4280">
        <v>0</v>
      </c>
      <c r="AG4280">
        <v>0</v>
      </c>
      <c r="AH4280">
        <v>6</v>
      </c>
      <c r="AI4280">
        <v>10</v>
      </c>
      <c r="AJ4280">
        <v>0</v>
      </c>
      <c r="AK4280">
        <v>3</v>
      </c>
      <c r="AL4280">
        <v>0</v>
      </c>
    </row>
    <row r="4281" spans="1:38" x14ac:dyDescent="0.5">
      <c r="A4281">
        <v>14</v>
      </c>
      <c r="B4281">
        <v>2442</v>
      </c>
      <c r="C4281">
        <v>2022</v>
      </c>
      <c r="D4281">
        <v>99</v>
      </c>
      <c r="E4281">
        <v>99</v>
      </c>
      <c r="F4281">
        <v>99</v>
      </c>
      <c r="G4281">
        <v>99</v>
      </c>
      <c r="H4281">
        <v>99</v>
      </c>
      <c r="I4281">
        <v>99</v>
      </c>
      <c r="J4281">
        <v>999</v>
      </c>
      <c r="K4281">
        <v>99</v>
      </c>
      <c r="L4281">
        <v>99</v>
      </c>
      <c r="M4281">
        <v>99</v>
      </c>
      <c r="N4281">
        <v>99</v>
      </c>
      <c r="O4281">
        <v>15</v>
      </c>
      <c r="P4281">
        <v>1525</v>
      </c>
      <c r="R4281">
        <v>0</v>
      </c>
    </row>
    <row r="4282" spans="1:38" x14ac:dyDescent="0.5">
      <c r="A4282">
        <v>14</v>
      </c>
      <c r="B4282">
        <v>2443</v>
      </c>
      <c r="C4282">
        <v>2012</v>
      </c>
      <c r="D4282">
        <v>99</v>
      </c>
      <c r="E4282">
        <v>99</v>
      </c>
      <c r="F4282">
        <v>99</v>
      </c>
      <c r="G4282">
        <v>99</v>
      </c>
      <c r="H4282">
        <v>99</v>
      </c>
      <c r="I4282">
        <v>99</v>
      </c>
      <c r="J4282">
        <v>999</v>
      </c>
      <c r="K4282">
        <v>99</v>
      </c>
      <c r="L4282">
        <v>99</v>
      </c>
      <c r="M4282">
        <v>99</v>
      </c>
      <c r="N4282">
        <v>99</v>
      </c>
      <c r="O4282">
        <v>15</v>
      </c>
      <c r="P4282">
        <v>1528</v>
      </c>
      <c r="R4282">
        <v>0</v>
      </c>
    </row>
    <row r="4283" spans="1:38" x14ac:dyDescent="0.5">
      <c r="A4283">
        <v>14</v>
      </c>
      <c r="B4283">
        <v>2444</v>
      </c>
      <c r="C4283">
        <v>2013</v>
      </c>
      <c r="D4283">
        <v>99</v>
      </c>
      <c r="E4283">
        <v>99</v>
      </c>
      <c r="F4283">
        <v>99</v>
      </c>
      <c r="G4283">
        <v>99</v>
      </c>
      <c r="H4283">
        <v>99</v>
      </c>
      <c r="I4283">
        <v>99</v>
      </c>
      <c r="J4283">
        <v>999</v>
      </c>
      <c r="K4283">
        <v>99</v>
      </c>
      <c r="L4283">
        <v>99</v>
      </c>
      <c r="M4283">
        <v>99</v>
      </c>
      <c r="N4283">
        <v>99</v>
      </c>
      <c r="O4283">
        <v>15</v>
      </c>
      <c r="P4283">
        <v>1528</v>
      </c>
      <c r="R4283">
        <v>0</v>
      </c>
    </row>
    <row r="4284" spans="1:38" x14ac:dyDescent="0.5">
      <c r="A4284">
        <v>14</v>
      </c>
      <c r="B4284">
        <v>2445</v>
      </c>
      <c r="C4284">
        <v>2014</v>
      </c>
      <c r="D4284">
        <v>99</v>
      </c>
      <c r="E4284">
        <v>99</v>
      </c>
      <c r="F4284">
        <v>99</v>
      </c>
      <c r="G4284">
        <v>99</v>
      </c>
      <c r="H4284">
        <v>99</v>
      </c>
      <c r="I4284">
        <v>99</v>
      </c>
      <c r="J4284">
        <v>999</v>
      </c>
      <c r="K4284">
        <v>99</v>
      </c>
      <c r="L4284">
        <v>99</v>
      </c>
      <c r="M4284">
        <v>99</v>
      </c>
      <c r="N4284">
        <v>99</v>
      </c>
      <c r="O4284">
        <v>15</v>
      </c>
      <c r="P4284">
        <v>1528</v>
      </c>
      <c r="R4284">
        <v>0</v>
      </c>
    </row>
    <row r="4285" spans="1:38" x14ac:dyDescent="0.5">
      <c r="A4285">
        <v>14</v>
      </c>
      <c r="B4285">
        <v>2446</v>
      </c>
      <c r="C4285">
        <v>2015</v>
      </c>
      <c r="D4285">
        <v>99</v>
      </c>
      <c r="E4285">
        <v>99</v>
      </c>
      <c r="F4285">
        <v>99</v>
      </c>
      <c r="G4285">
        <v>99</v>
      </c>
      <c r="H4285">
        <v>99</v>
      </c>
      <c r="I4285">
        <v>99</v>
      </c>
      <c r="J4285">
        <v>999</v>
      </c>
      <c r="K4285">
        <v>99</v>
      </c>
      <c r="L4285">
        <v>99</v>
      </c>
      <c r="M4285">
        <v>99</v>
      </c>
      <c r="N4285">
        <v>99</v>
      </c>
      <c r="O4285">
        <v>15</v>
      </c>
      <c r="P4285">
        <v>1528</v>
      </c>
      <c r="R4285">
        <v>0</v>
      </c>
    </row>
    <row r="4286" spans="1:38" x14ac:dyDescent="0.5">
      <c r="A4286">
        <v>14</v>
      </c>
      <c r="B4286">
        <v>2447</v>
      </c>
      <c r="C4286">
        <v>2016</v>
      </c>
      <c r="D4286">
        <v>99</v>
      </c>
      <c r="E4286">
        <v>99</v>
      </c>
      <c r="F4286">
        <v>99</v>
      </c>
      <c r="G4286">
        <v>99</v>
      </c>
      <c r="H4286">
        <v>99</v>
      </c>
      <c r="I4286">
        <v>99</v>
      </c>
      <c r="J4286">
        <v>999</v>
      </c>
      <c r="K4286">
        <v>99</v>
      </c>
      <c r="L4286">
        <v>99</v>
      </c>
      <c r="M4286">
        <v>99</v>
      </c>
      <c r="N4286">
        <v>99</v>
      </c>
      <c r="O4286">
        <v>15</v>
      </c>
      <c r="P4286">
        <v>1528</v>
      </c>
      <c r="R4286">
        <v>0</v>
      </c>
    </row>
    <row r="4287" spans="1:38" x14ac:dyDescent="0.5">
      <c r="A4287">
        <v>14</v>
      </c>
      <c r="B4287">
        <v>2448</v>
      </c>
      <c r="C4287">
        <v>2017</v>
      </c>
      <c r="D4287">
        <v>99</v>
      </c>
      <c r="E4287">
        <v>99</v>
      </c>
      <c r="F4287">
        <v>99</v>
      </c>
      <c r="G4287">
        <v>99</v>
      </c>
      <c r="H4287">
        <v>99</v>
      </c>
      <c r="I4287">
        <v>99</v>
      </c>
      <c r="J4287">
        <v>999</v>
      </c>
      <c r="K4287">
        <v>99</v>
      </c>
      <c r="L4287">
        <v>99</v>
      </c>
      <c r="M4287">
        <v>99</v>
      </c>
      <c r="N4287">
        <v>99</v>
      </c>
      <c r="O4287">
        <v>15</v>
      </c>
      <c r="P4287">
        <v>1528</v>
      </c>
      <c r="R4287">
        <v>0</v>
      </c>
    </row>
    <row r="4288" spans="1:38" x14ac:dyDescent="0.5">
      <c r="A4288">
        <v>14</v>
      </c>
      <c r="B4288">
        <v>2449</v>
      </c>
      <c r="C4288">
        <v>2018</v>
      </c>
      <c r="D4288">
        <v>99</v>
      </c>
      <c r="E4288">
        <v>99</v>
      </c>
      <c r="F4288">
        <v>99</v>
      </c>
      <c r="G4288">
        <v>99</v>
      </c>
      <c r="H4288">
        <v>99</v>
      </c>
      <c r="I4288">
        <v>99</v>
      </c>
      <c r="J4288">
        <v>999</v>
      </c>
      <c r="K4288">
        <v>99</v>
      </c>
      <c r="L4288">
        <v>99</v>
      </c>
      <c r="M4288">
        <v>99</v>
      </c>
      <c r="N4288">
        <v>99</v>
      </c>
      <c r="O4288">
        <v>15</v>
      </c>
      <c r="P4288">
        <v>1528</v>
      </c>
      <c r="R4288">
        <v>0</v>
      </c>
    </row>
    <row r="4289" spans="1:18" x14ac:dyDescent="0.5">
      <c r="A4289">
        <v>14</v>
      </c>
      <c r="B4289">
        <v>2450</v>
      </c>
      <c r="C4289">
        <v>2019</v>
      </c>
      <c r="D4289">
        <v>99</v>
      </c>
      <c r="E4289">
        <v>99</v>
      </c>
      <c r="F4289">
        <v>99</v>
      </c>
      <c r="G4289">
        <v>99</v>
      </c>
      <c r="H4289">
        <v>99</v>
      </c>
      <c r="I4289">
        <v>99</v>
      </c>
      <c r="J4289">
        <v>999</v>
      </c>
      <c r="K4289">
        <v>99</v>
      </c>
      <c r="L4289">
        <v>99</v>
      </c>
      <c r="M4289">
        <v>99</v>
      </c>
      <c r="N4289">
        <v>99</v>
      </c>
      <c r="O4289">
        <v>15</v>
      </c>
      <c r="P4289">
        <v>1528</v>
      </c>
      <c r="R4289">
        <v>0</v>
      </c>
    </row>
    <row r="4290" spans="1:18" x14ac:dyDescent="0.5">
      <c r="A4290">
        <v>14</v>
      </c>
      <c r="B4290">
        <v>2451</v>
      </c>
      <c r="C4290">
        <v>2020</v>
      </c>
      <c r="D4290">
        <v>99</v>
      </c>
      <c r="E4290">
        <v>99</v>
      </c>
      <c r="F4290">
        <v>99</v>
      </c>
      <c r="G4290">
        <v>99</v>
      </c>
      <c r="H4290">
        <v>99</v>
      </c>
      <c r="I4290">
        <v>99</v>
      </c>
      <c r="J4290">
        <v>999</v>
      </c>
      <c r="K4290">
        <v>99</v>
      </c>
      <c r="L4290">
        <v>99</v>
      </c>
      <c r="M4290">
        <v>99</v>
      </c>
      <c r="N4290">
        <v>99</v>
      </c>
      <c r="O4290">
        <v>15</v>
      </c>
      <c r="P4290">
        <v>1528</v>
      </c>
      <c r="R4290">
        <v>0</v>
      </c>
    </row>
    <row r="4291" spans="1:18" x14ac:dyDescent="0.5">
      <c r="A4291">
        <v>14</v>
      </c>
      <c r="B4291">
        <v>2452</v>
      </c>
      <c r="C4291">
        <v>2021</v>
      </c>
      <c r="D4291">
        <v>99</v>
      </c>
      <c r="E4291">
        <v>99</v>
      </c>
      <c r="F4291">
        <v>99</v>
      </c>
      <c r="G4291">
        <v>99</v>
      </c>
      <c r="H4291">
        <v>99</v>
      </c>
      <c r="I4291">
        <v>99</v>
      </c>
      <c r="J4291">
        <v>999</v>
      </c>
      <c r="K4291">
        <v>99</v>
      </c>
      <c r="L4291">
        <v>99</v>
      </c>
      <c r="M4291">
        <v>99</v>
      </c>
      <c r="N4291">
        <v>99</v>
      </c>
      <c r="O4291">
        <v>15</v>
      </c>
      <c r="P4291">
        <v>1528</v>
      </c>
      <c r="R4291">
        <v>0</v>
      </c>
    </row>
    <row r="4292" spans="1:18" x14ac:dyDescent="0.5">
      <c r="A4292">
        <v>14</v>
      </c>
      <c r="B4292">
        <v>2453</v>
      </c>
      <c r="C4292">
        <v>2022</v>
      </c>
      <c r="D4292">
        <v>99</v>
      </c>
      <c r="E4292">
        <v>99</v>
      </c>
      <c r="F4292">
        <v>99</v>
      </c>
      <c r="G4292">
        <v>99</v>
      </c>
      <c r="H4292">
        <v>99</v>
      </c>
      <c r="I4292">
        <v>99</v>
      </c>
      <c r="J4292">
        <v>999</v>
      </c>
      <c r="K4292">
        <v>99</v>
      </c>
      <c r="L4292">
        <v>99</v>
      </c>
      <c r="M4292">
        <v>99</v>
      </c>
      <c r="N4292">
        <v>99</v>
      </c>
      <c r="O4292">
        <v>15</v>
      </c>
      <c r="P4292">
        <v>1528</v>
      </c>
      <c r="R4292">
        <v>0</v>
      </c>
    </row>
    <row r="4293" spans="1:18" x14ac:dyDescent="0.5">
      <c r="A4293">
        <v>14</v>
      </c>
      <c r="B4293">
        <v>2454</v>
      </c>
      <c r="C4293">
        <v>2012</v>
      </c>
      <c r="D4293">
        <v>99</v>
      </c>
      <c r="E4293">
        <v>99</v>
      </c>
      <c r="F4293">
        <v>99</v>
      </c>
      <c r="G4293">
        <v>99</v>
      </c>
      <c r="H4293">
        <v>99</v>
      </c>
      <c r="I4293">
        <v>99</v>
      </c>
      <c r="J4293">
        <v>999</v>
      </c>
      <c r="K4293">
        <v>99</v>
      </c>
      <c r="L4293">
        <v>99</v>
      </c>
      <c r="M4293">
        <v>99</v>
      </c>
      <c r="N4293">
        <v>99</v>
      </c>
      <c r="O4293">
        <v>15</v>
      </c>
      <c r="P4293">
        <v>1531</v>
      </c>
      <c r="R4293">
        <v>0</v>
      </c>
    </row>
    <row r="4294" spans="1:18" x14ac:dyDescent="0.5">
      <c r="A4294">
        <v>14</v>
      </c>
      <c r="B4294">
        <v>2455</v>
      </c>
      <c r="C4294">
        <v>2013</v>
      </c>
      <c r="D4294">
        <v>99</v>
      </c>
      <c r="E4294">
        <v>99</v>
      </c>
      <c r="F4294">
        <v>99</v>
      </c>
      <c r="G4294">
        <v>99</v>
      </c>
      <c r="H4294">
        <v>99</v>
      </c>
      <c r="I4294">
        <v>99</v>
      </c>
      <c r="J4294">
        <v>999</v>
      </c>
      <c r="K4294">
        <v>99</v>
      </c>
      <c r="L4294">
        <v>99</v>
      </c>
      <c r="M4294">
        <v>99</v>
      </c>
      <c r="N4294">
        <v>99</v>
      </c>
      <c r="O4294">
        <v>15</v>
      </c>
      <c r="P4294">
        <v>1531</v>
      </c>
      <c r="R4294">
        <v>0</v>
      </c>
    </row>
    <row r="4295" spans="1:18" x14ac:dyDescent="0.5">
      <c r="A4295">
        <v>14</v>
      </c>
      <c r="B4295">
        <v>2456</v>
      </c>
      <c r="C4295">
        <v>2014</v>
      </c>
      <c r="D4295">
        <v>99</v>
      </c>
      <c r="E4295">
        <v>99</v>
      </c>
      <c r="F4295">
        <v>99</v>
      </c>
      <c r="G4295">
        <v>99</v>
      </c>
      <c r="H4295">
        <v>99</v>
      </c>
      <c r="I4295">
        <v>99</v>
      </c>
      <c r="J4295">
        <v>999</v>
      </c>
      <c r="K4295">
        <v>99</v>
      </c>
      <c r="L4295">
        <v>99</v>
      </c>
      <c r="M4295">
        <v>99</v>
      </c>
      <c r="N4295">
        <v>99</v>
      </c>
      <c r="O4295">
        <v>15</v>
      </c>
      <c r="P4295">
        <v>1531</v>
      </c>
      <c r="R4295">
        <v>0</v>
      </c>
    </row>
    <row r="4296" spans="1:18" x14ac:dyDescent="0.5">
      <c r="A4296">
        <v>14</v>
      </c>
      <c r="B4296">
        <v>2457</v>
      </c>
      <c r="C4296">
        <v>2015</v>
      </c>
      <c r="D4296">
        <v>99</v>
      </c>
      <c r="E4296">
        <v>99</v>
      </c>
      <c r="F4296">
        <v>99</v>
      </c>
      <c r="G4296">
        <v>99</v>
      </c>
      <c r="H4296">
        <v>99</v>
      </c>
      <c r="I4296">
        <v>99</v>
      </c>
      <c r="J4296">
        <v>999</v>
      </c>
      <c r="K4296">
        <v>99</v>
      </c>
      <c r="L4296">
        <v>99</v>
      </c>
      <c r="M4296">
        <v>99</v>
      </c>
      <c r="N4296">
        <v>99</v>
      </c>
      <c r="O4296">
        <v>15</v>
      </c>
      <c r="P4296">
        <v>1531</v>
      </c>
      <c r="R4296">
        <v>0</v>
      </c>
    </row>
    <row r="4297" spans="1:18" x14ac:dyDescent="0.5">
      <c r="A4297">
        <v>14</v>
      </c>
      <c r="B4297">
        <v>2458</v>
      </c>
      <c r="C4297">
        <v>2016</v>
      </c>
      <c r="D4297">
        <v>99</v>
      </c>
      <c r="E4297">
        <v>99</v>
      </c>
      <c r="F4297">
        <v>99</v>
      </c>
      <c r="G4297">
        <v>99</v>
      </c>
      <c r="H4297">
        <v>99</v>
      </c>
      <c r="I4297">
        <v>99</v>
      </c>
      <c r="J4297">
        <v>999</v>
      </c>
      <c r="K4297">
        <v>99</v>
      </c>
      <c r="L4297">
        <v>99</v>
      </c>
      <c r="M4297">
        <v>99</v>
      </c>
      <c r="N4297">
        <v>99</v>
      </c>
      <c r="O4297">
        <v>15</v>
      </c>
      <c r="P4297">
        <v>1531</v>
      </c>
      <c r="R4297">
        <v>0</v>
      </c>
    </row>
    <row r="4298" spans="1:18" x14ac:dyDescent="0.5">
      <c r="A4298">
        <v>14</v>
      </c>
      <c r="B4298">
        <v>2459</v>
      </c>
      <c r="C4298">
        <v>2017</v>
      </c>
      <c r="D4298">
        <v>99</v>
      </c>
      <c r="E4298">
        <v>99</v>
      </c>
      <c r="F4298">
        <v>99</v>
      </c>
      <c r="G4298">
        <v>99</v>
      </c>
      <c r="H4298">
        <v>99</v>
      </c>
      <c r="I4298">
        <v>99</v>
      </c>
      <c r="J4298">
        <v>999</v>
      </c>
      <c r="K4298">
        <v>99</v>
      </c>
      <c r="L4298">
        <v>99</v>
      </c>
      <c r="M4298">
        <v>99</v>
      </c>
      <c r="N4298">
        <v>99</v>
      </c>
      <c r="O4298">
        <v>15</v>
      </c>
      <c r="P4298">
        <v>1531</v>
      </c>
      <c r="R4298">
        <v>0</v>
      </c>
    </row>
    <row r="4299" spans="1:18" x14ac:dyDescent="0.5">
      <c r="A4299">
        <v>14</v>
      </c>
      <c r="B4299">
        <v>2460</v>
      </c>
      <c r="C4299">
        <v>2018</v>
      </c>
      <c r="D4299">
        <v>99</v>
      </c>
      <c r="E4299">
        <v>99</v>
      </c>
      <c r="F4299">
        <v>99</v>
      </c>
      <c r="G4299">
        <v>99</v>
      </c>
      <c r="H4299">
        <v>99</v>
      </c>
      <c r="I4299">
        <v>99</v>
      </c>
      <c r="J4299">
        <v>999</v>
      </c>
      <c r="K4299">
        <v>99</v>
      </c>
      <c r="L4299">
        <v>99</v>
      </c>
      <c r="M4299">
        <v>99</v>
      </c>
      <c r="N4299">
        <v>99</v>
      </c>
      <c r="O4299">
        <v>15</v>
      </c>
      <c r="P4299">
        <v>1531</v>
      </c>
      <c r="R4299">
        <v>0</v>
      </c>
    </row>
    <row r="4300" spans="1:18" x14ac:dyDescent="0.5">
      <c r="A4300">
        <v>14</v>
      </c>
      <c r="B4300">
        <v>2461</v>
      </c>
      <c r="C4300">
        <v>2019</v>
      </c>
      <c r="D4300">
        <v>99</v>
      </c>
      <c r="E4300">
        <v>99</v>
      </c>
      <c r="F4300">
        <v>99</v>
      </c>
      <c r="G4300">
        <v>99</v>
      </c>
      <c r="H4300">
        <v>99</v>
      </c>
      <c r="I4300">
        <v>99</v>
      </c>
      <c r="J4300">
        <v>999</v>
      </c>
      <c r="K4300">
        <v>99</v>
      </c>
      <c r="L4300">
        <v>99</v>
      </c>
      <c r="M4300">
        <v>99</v>
      </c>
      <c r="N4300">
        <v>99</v>
      </c>
      <c r="O4300">
        <v>15</v>
      </c>
      <c r="P4300">
        <v>1531</v>
      </c>
      <c r="R4300">
        <v>0</v>
      </c>
    </row>
    <row r="4301" spans="1:18" x14ac:dyDescent="0.5">
      <c r="A4301">
        <v>14</v>
      </c>
      <c r="B4301">
        <v>2462</v>
      </c>
      <c r="C4301">
        <v>2020</v>
      </c>
      <c r="D4301">
        <v>99</v>
      </c>
      <c r="E4301">
        <v>99</v>
      </c>
      <c r="F4301">
        <v>99</v>
      </c>
      <c r="G4301">
        <v>99</v>
      </c>
      <c r="H4301">
        <v>99</v>
      </c>
      <c r="I4301">
        <v>99</v>
      </c>
      <c r="J4301">
        <v>999</v>
      </c>
      <c r="K4301">
        <v>99</v>
      </c>
      <c r="L4301">
        <v>99</v>
      </c>
      <c r="M4301">
        <v>99</v>
      </c>
      <c r="N4301">
        <v>99</v>
      </c>
      <c r="O4301">
        <v>15</v>
      </c>
      <c r="P4301">
        <v>1531</v>
      </c>
      <c r="R4301">
        <v>0</v>
      </c>
    </row>
    <row r="4302" spans="1:18" x14ac:dyDescent="0.5">
      <c r="A4302">
        <v>14</v>
      </c>
      <c r="B4302">
        <v>2463</v>
      </c>
      <c r="C4302">
        <v>2021</v>
      </c>
      <c r="D4302">
        <v>99</v>
      </c>
      <c r="E4302">
        <v>99</v>
      </c>
      <c r="F4302">
        <v>99</v>
      </c>
      <c r="G4302">
        <v>99</v>
      </c>
      <c r="H4302">
        <v>99</v>
      </c>
      <c r="I4302">
        <v>99</v>
      </c>
      <c r="J4302">
        <v>999</v>
      </c>
      <c r="K4302">
        <v>99</v>
      </c>
      <c r="L4302">
        <v>99</v>
      </c>
      <c r="M4302">
        <v>99</v>
      </c>
      <c r="N4302">
        <v>99</v>
      </c>
      <c r="O4302">
        <v>15</v>
      </c>
      <c r="P4302">
        <v>1531</v>
      </c>
      <c r="R4302">
        <v>0</v>
      </c>
    </row>
    <row r="4303" spans="1:18" x14ac:dyDescent="0.5">
      <c r="A4303">
        <v>14</v>
      </c>
      <c r="B4303">
        <v>2464</v>
      </c>
      <c r="C4303">
        <v>2022</v>
      </c>
      <c r="D4303">
        <v>99</v>
      </c>
      <c r="E4303">
        <v>99</v>
      </c>
      <c r="F4303">
        <v>99</v>
      </c>
      <c r="G4303">
        <v>99</v>
      </c>
      <c r="H4303">
        <v>99</v>
      </c>
      <c r="I4303">
        <v>99</v>
      </c>
      <c r="J4303">
        <v>999</v>
      </c>
      <c r="K4303">
        <v>99</v>
      </c>
      <c r="L4303">
        <v>99</v>
      </c>
      <c r="M4303">
        <v>99</v>
      </c>
      <c r="N4303">
        <v>99</v>
      </c>
      <c r="O4303">
        <v>15</v>
      </c>
      <c r="P4303">
        <v>1531</v>
      </c>
      <c r="R4303">
        <v>0</v>
      </c>
    </row>
    <row r="4304" spans="1:18" x14ac:dyDescent="0.5">
      <c r="A4304">
        <v>14</v>
      </c>
      <c r="B4304">
        <v>2465</v>
      </c>
      <c r="C4304">
        <v>2012</v>
      </c>
      <c r="D4304">
        <v>99</v>
      </c>
      <c r="E4304">
        <v>99</v>
      </c>
      <c r="F4304">
        <v>99</v>
      </c>
      <c r="G4304">
        <v>99</v>
      </c>
      <c r="H4304">
        <v>99</v>
      </c>
      <c r="I4304">
        <v>99</v>
      </c>
      <c r="J4304">
        <v>999</v>
      </c>
      <c r="K4304">
        <v>99</v>
      </c>
      <c r="L4304">
        <v>99</v>
      </c>
      <c r="M4304">
        <v>99</v>
      </c>
      <c r="N4304">
        <v>99</v>
      </c>
      <c r="O4304">
        <v>15</v>
      </c>
      <c r="P4304">
        <v>1532</v>
      </c>
      <c r="R4304">
        <v>0</v>
      </c>
    </row>
    <row r="4305" spans="1:18" x14ac:dyDescent="0.5">
      <c r="A4305">
        <v>14</v>
      </c>
      <c r="B4305">
        <v>2466</v>
      </c>
      <c r="C4305">
        <v>2013</v>
      </c>
      <c r="D4305">
        <v>99</v>
      </c>
      <c r="E4305">
        <v>99</v>
      </c>
      <c r="F4305">
        <v>99</v>
      </c>
      <c r="G4305">
        <v>99</v>
      </c>
      <c r="H4305">
        <v>99</v>
      </c>
      <c r="I4305">
        <v>99</v>
      </c>
      <c r="J4305">
        <v>999</v>
      </c>
      <c r="K4305">
        <v>99</v>
      </c>
      <c r="L4305">
        <v>99</v>
      </c>
      <c r="M4305">
        <v>99</v>
      </c>
      <c r="N4305">
        <v>99</v>
      </c>
      <c r="O4305">
        <v>15</v>
      </c>
      <c r="P4305">
        <v>1532</v>
      </c>
      <c r="R4305">
        <v>0</v>
      </c>
    </row>
    <row r="4306" spans="1:18" x14ac:dyDescent="0.5">
      <c r="A4306">
        <v>14</v>
      </c>
      <c r="B4306">
        <v>2467</v>
      </c>
      <c r="C4306">
        <v>2014</v>
      </c>
      <c r="D4306">
        <v>99</v>
      </c>
      <c r="E4306">
        <v>99</v>
      </c>
      <c r="F4306">
        <v>99</v>
      </c>
      <c r="G4306">
        <v>99</v>
      </c>
      <c r="H4306">
        <v>99</v>
      </c>
      <c r="I4306">
        <v>99</v>
      </c>
      <c r="J4306">
        <v>999</v>
      </c>
      <c r="K4306">
        <v>99</v>
      </c>
      <c r="L4306">
        <v>99</v>
      </c>
      <c r="M4306">
        <v>99</v>
      </c>
      <c r="N4306">
        <v>99</v>
      </c>
      <c r="O4306">
        <v>15</v>
      </c>
      <c r="P4306">
        <v>1532</v>
      </c>
      <c r="R4306">
        <v>0</v>
      </c>
    </row>
    <row r="4307" spans="1:18" x14ac:dyDescent="0.5">
      <c r="A4307">
        <v>14</v>
      </c>
      <c r="B4307">
        <v>2468</v>
      </c>
      <c r="C4307">
        <v>2015</v>
      </c>
      <c r="D4307">
        <v>99</v>
      </c>
      <c r="E4307">
        <v>99</v>
      </c>
      <c r="F4307">
        <v>99</v>
      </c>
      <c r="G4307">
        <v>99</v>
      </c>
      <c r="H4307">
        <v>99</v>
      </c>
      <c r="I4307">
        <v>99</v>
      </c>
      <c r="J4307">
        <v>999</v>
      </c>
      <c r="K4307">
        <v>99</v>
      </c>
      <c r="L4307">
        <v>99</v>
      </c>
      <c r="M4307">
        <v>99</v>
      </c>
      <c r="N4307">
        <v>99</v>
      </c>
      <c r="O4307">
        <v>15</v>
      </c>
      <c r="P4307">
        <v>1532</v>
      </c>
      <c r="R4307">
        <v>0</v>
      </c>
    </row>
    <row r="4308" spans="1:18" x14ac:dyDescent="0.5">
      <c r="A4308">
        <v>14</v>
      </c>
      <c r="B4308">
        <v>2469</v>
      </c>
      <c r="C4308">
        <v>2016</v>
      </c>
      <c r="D4308">
        <v>99</v>
      </c>
      <c r="E4308">
        <v>99</v>
      </c>
      <c r="F4308">
        <v>99</v>
      </c>
      <c r="G4308">
        <v>99</v>
      </c>
      <c r="H4308">
        <v>99</v>
      </c>
      <c r="I4308">
        <v>99</v>
      </c>
      <c r="J4308">
        <v>999</v>
      </c>
      <c r="K4308">
        <v>99</v>
      </c>
      <c r="L4308">
        <v>99</v>
      </c>
      <c r="M4308">
        <v>99</v>
      </c>
      <c r="N4308">
        <v>99</v>
      </c>
      <c r="O4308">
        <v>15</v>
      </c>
      <c r="P4308">
        <v>1532</v>
      </c>
      <c r="R4308">
        <v>0</v>
      </c>
    </row>
    <row r="4309" spans="1:18" x14ac:dyDescent="0.5">
      <c r="A4309">
        <v>14</v>
      </c>
      <c r="B4309">
        <v>2470</v>
      </c>
      <c r="C4309">
        <v>2017</v>
      </c>
      <c r="D4309">
        <v>99</v>
      </c>
      <c r="E4309">
        <v>99</v>
      </c>
      <c r="F4309">
        <v>99</v>
      </c>
      <c r="G4309">
        <v>99</v>
      </c>
      <c r="H4309">
        <v>99</v>
      </c>
      <c r="I4309">
        <v>99</v>
      </c>
      <c r="J4309">
        <v>999</v>
      </c>
      <c r="K4309">
        <v>99</v>
      </c>
      <c r="L4309">
        <v>99</v>
      </c>
      <c r="M4309">
        <v>99</v>
      </c>
      <c r="N4309">
        <v>99</v>
      </c>
      <c r="O4309">
        <v>15</v>
      </c>
      <c r="P4309">
        <v>1532</v>
      </c>
      <c r="R4309">
        <v>0</v>
      </c>
    </row>
    <row r="4310" spans="1:18" x14ac:dyDescent="0.5">
      <c r="A4310">
        <v>14</v>
      </c>
      <c r="B4310">
        <v>2471</v>
      </c>
      <c r="C4310">
        <v>2018</v>
      </c>
      <c r="D4310">
        <v>99</v>
      </c>
      <c r="E4310">
        <v>99</v>
      </c>
      <c r="F4310">
        <v>99</v>
      </c>
      <c r="G4310">
        <v>99</v>
      </c>
      <c r="H4310">
        <v>99</v>
      </c>
      <c r="I4310">
        <v>99</v>
      </c>
      <c r="J4310">
        <v>999</v>
      </c>
      <c r="K4310">
        <v>99</v>
      </c>
      <c r="L4310">
        <v>99</v>
      </c>
      <c r="M4310">
        <v>99</v>
      </c>
      <c r="N4310">
        <v>99</v>
      </c>
      <c r="O4310">
        <v>15</v>
      </c>
      <c r="P4310">
        <v>1532</v>
      </c>
      <c r="R4310">
        <v>0</v>
      </c>
    </row>
    <row r="4311" spans="1:18" x14ac:dyDescent="0.5">
      <c r="A4311">
        <v>14</v>
      </c>
      <c r="B4311">
        <v>2472</v>
      </c>
      <c r="C4311">
        <v>2019</v>
      </c>
      <c r="D4311">
        <v>99</v>
      </c>
      <c r="E4311">
        <v>99</v>
      </c>
      <c r="F4311">
        <v>99</v>
      </c>
      <c r="G4311">
        <v>99</v>
      </c>
      <c r="H4311">
        <v>99</v>
      </c>
      <c r="I4311">
        <v>99</v>
      </c>
      <c r="J4311">
        <v>999</v>
      </c>
      <c r="K4311">
        <v>99</v>
      </c>
      <c r="L4311">
        <v>99</v>
      </c>
      <c r="M4311">
        <v>99</v>
      </c>
      <c r="N4311">
        <v>99</v>
      </c>
      <c r="O4311">
        <v>15</v>
      </c>
      <c r="P4311">
        <v>1532</v>
      </c>
      <c r="R4311">
        <v>0</v>
      </c>
    </row>
    <row r="4312" spans="1:18" x14ac:dyDescent="0.5">
      <c r="A4312">
        <v>14</v>
      </c>
      <c r="B4312">
        <v>2473</v>
      </c>
      <c r="C4312">
        <v>2020</v>
      </c>
      <c r="D4312">
        <v>99</v>
      </c>
      <c r="E4312">
        <v>99</v>
      </c>
      <c r="F4312">
        <v>99</v>
      </c>
      <c r="G4312">
        <v>99</v>
      </c>
      <c r="H4312">
        <v>99</v>
      </c>
      <c r="I4312">
        <v>99</v>
      </c>
      <c r="J4312">
        <v>999</v>
      </c>
      <c r="K4312">
        <v>99</v>
      </c>
      <c r="L4312">
        <v>99</v>
      </c>
      <c r="M4312">
        <v>99</v>
      </c>
      <c r="N4312">
        <v>99</v>
      </c>
      <c r="O4312">
        <v>15</v>
      </c>
      <c r="P4312">
        <v>1532</v>
      </c>
      <c r="R4312">
        <v>0</v>
      </c>
    </row>
    <row r="4313" spans="1:18" x14ac:dyDescent="0.5">
      <c r="A4313">
        <v>14</v>
      </c>
      <c r="B4313">
        <v>2474</v>
      </c>
      <c r="C4313">
        <v>2021</v>
      </c>
      <c r="D4313">
        <v>99</v>
      </c>
      <c r="E4313">
        <v>99</v>
      </c>
      <c r="F4313">
        <v>99</v>
      </c>
      <c r="G4313">
        <v>99</v>
      </c>
      <c r="H4313">
        <v>99</v>
      </c>
      <c r="I4313">
        <v>99</v>
      </c>
      <c r="J4313">
        <v>999</v>
      </c>
      <c r="K4313">
        <v>99</v>
      </c>
      <c r="L4313">
        <v>99</v>
      </c>
      <c r="M4313">
        <v>99</v>
      </c>
      <c r="N4313">
        <v>99</v>
      </c>
      <c r="O4313">
        <v>15</v>
      </c>
      <c r="P4313">
        <v>1532</v>
      </c>
      <c r="R4313">
        <v>0</v>
      </c>
    </row>
    <row r="4314" spans="1:18" x14ac:dyDescent="0.5">
      <c r="A4314">
        <v>14</v>
      </c>
      <c r="B4314">
        <v>2475</v>
      </c>
      <c r="C4314">
        <v>2022</v>
      </c>
      <c r="D4314">
        <v>99</v>
      </c>
      <c r="E4314">
        <v>99</v>
      </c>
      <c r="F4314">
        <v>99</v>
      </c>
      <c r="G4314">
        <v>99</v>
      </c>
      <c r="H4314">
        <v>99</v>
      </c>
      <c r="I4314">
        <v>99</v>
      </c>
      <c r="J4314">
        <v>999</v>
      </c>
      <c r="K4314">
        <v>99</v>
      </c>
      <c r="L4314">
        <v>99</v>
      </c>
      <c r="M4314">
        <v>99</v>
      </c>
      <c r="N4314">
        <v>99</v>
      </c>
      <c r="O4314">
        <v>15</v>
      </c>
      <c r="P4314">
        <v>1532</v>
      </c>
      <c r="R4314">
        <v>0</v>
      </c>
    </row>
    <row r="4315" spans="1:18" x14ac:dyDescent="0.5">
      <c r="A4315">
        <v>14</v>
      </c>
      <c r="B4315">
        <v>2476</v>
      </c>
      <c r="C4315">
        <v>2012</v>
      </c>
      <c r="D4315">
        <v>99</v>
      </c>
      <c r="E4315">
        <v>99</v>
      </c>
      <c r="F4315">
        <v>99</v>
      </c>
      <c r="G4315">
        <v>99</v>
      </c>
      <c r="H4315">
        <v>99</v>
      </c>
      <c r="I4315">
        <v>99</v>
      </c>
      <c r="J4315">
        <v>999</v>
      </c>
      <c r="K4315">
        <v>99</v>
      </c>
      <c r="L4315">
        <v>99</v>
      </c>
      <c r="M4315">
        <v>99</v>
      </c>
      <c r="N4315">
        <v>99</v>
      </c>
      <c r="O4315">
        <v>15</v>
      </c>
      <c r="P4315">
        <v>1535</v>
      </c>
      <c r="R4315">
        <v>0</v>
      </c>
    </row>
    <row r="4316" spans="1:18" x14ac:dyDescent="0.5">
      <c r="A4316">
        <v>14</v>
      </c>
      <c r="B4316">
        <v>2477</v>
      </c>
      <c r="C4316">
        <v>2013</v>
      </c>
      <c r="D4316">
        <v>99</v>
      </c>
      <c r="E4316">
        <v>99</v>
      </c>
      <c r="F4316">
        <v>99</v>
      </c>
      <c r="G4316">
        <v>99</v>
      </c>
      <c r="H4316">
        <v>99</v>
      </c>
      <c r="I4316">
        <v>99</v>
      </c>
      <c r="J4316">
        <v>999</v>
      </c>
      <c r="K4316">
        <v>99</v>
      </c>
      <c r="L4316">
        <v>99</v>
      </c>
      <c r="M4316">
        <v>99</v>
      </c>
      <c r="N4316">
        <v>99</v>
      </c>
      <c r="O4316">
        <v>15</v>
      </c>
      <c r="P4316">
        <v>1535</v>
      </c>
      <c r="R4316">
        <v>0</v>
      </c>
    </row>
    <row r="4317" spans="1:18" x14ac:dyDescent="0.5">
      <c r="A4317">
        <v>14</v>
      </c>
      <c r="B4317">
        <v>2478</v>
      </c>
      <c r="C4317">
        <v>2014</v>
      </c>
      <c r="D4317">
        <v>99</v>
      </c>
      <c r="E4317">
        <v>99</v>
      </c>
      <c r="F4317">
        <v>99</v>
      </c>
      <c r="G4317">
        <v>99</v>
      </c>
      <c r="H4317">
        <v>99</v>
      </c>
      <c r="I4317">
        <v>99</v>
      </c>
      <c r="J4317">
        <v>999</v>
      </c>
      <c r="K4317">
        <v>99</v>
      </c>
      <c r="L4317">
        <v>99</v>
      </c>
      <c r="M4317">
        <v>99</v>
      </c>
      <c r="N4317">
        <v>99</v>
      </c>
      <c r="O4317">
        <v>15</v>
      </c>
      <c r="P4317">
        <v>1535</v>
      </c>
      <c r="R4317">
        <v>0</v>
      </c>
    </row>
    <row r="4318" spans="1:18" x14ac:dyDescent="0.5">
      <c r="A4318">
        <v>14</v>
      </c>
      <c r="B4318">
        <v>2479</v>
      </c>
      <c r="C4318">
        <v>2015</v>
      </c>
      <c r="D4318">
        <v>99</v>
      </c>
      <c r="E4318">
        <v>99</v>
      </c>
      <c r="F4318">
        <v>99</v>
      </c>
      <c r="G4318">
        <v>99</v>
      </c>
      <c r="H4318">
        <v>99</v>
      </c>
      <c r="I4318">
        <v>99</v>
      </c>
      <c r="J4318">
        <v>999</v>
      </c>
      <c r="K4318">
        <v>99</v>
      </c>
      <c r="L4318">
        <v>99</v>
      </c>
      <c r="M4318">
        <v>99</v>
      </c>
      <c r="N4318">
        <v>99</v>
      </c>
      <c r="O4318">
        <v>15</v>
      </c>
      <c r="P4318">
        <v>1535</v>
      </c>
      <c r="R4318">
        <v>0</v>
      </c>
    </row>
    <row r="4319" spans="1:18" x14ac:dyDescent="0.5">
      <c r="A4319">
        <v>14</v>
      </c>
      <c r="B4319">
        <v>2480</v>
      </c>
      <c r="C4319">
        <v>2016</v>
      </c>
      <c r="D4319">
        <v>99</v>
      </c>
      <c r="E4319">
        <v>99</v>
      </c>
      <c r="F4319">
        <v>99</v>
      </c>
      <c r="G4319">
        <v>99</v>
      </c>
      <c r="H4319">
        <v>99</v>
      </c>
      <c r="I4319">
        <v>99</v>
      </c>
      <c r="J4319">
        <v>999</v>
      </c>
      <c r="K4319">
        <v>99</v>
      </c>
      <c r="L4319">
        <v>99</v>
      </c>
      <c r="M4319">
        <v>99</v>
      </c>
      <c r="N4319">
        <v>99</v>
      </c>
      <c r="O4319">
        <v>15</v>
      </c>
      <c r="P4319">
        <v>1535</v>
      </c>
      <c r="R4319">
        <v>0</v>
      </c>
    </row>
    <row r="4320" spans="1:18" x14ac:dyDescent="0.5">
      <c r="A4320">
        <v>14</v>
      </c>
      <c r="B4320">
        <v>2481</v>
      </c>
      <c r="C4320">
        <v>2017</v>
      </c>
      <c r="D4320">
        <v>99</v>
      </c>
      <c r="E4320">
        <v>99</v>
      </c>
      <c r="F4320">
        <v>99</v>
      </c>
      <c r="G4320">
        <v>99</v>
      </c>
      <c r="H4320">
        <v>99</v>
      </c>
      <c r="I4320">
        <v>99</v>
      </c>
      <c r="J4320">
        <v>999</v>
      </c>
      <c r="K4320">
        <v>99</v>
      </c>
      <c r="L4320">
        <v>99</v>
      </c>
      <c r="M4320">
        <v>99</v>
      </c>
      <c r="N4320">
        <v>99</v>
      </c>
      <c r="O4320">
        <v>15</v>
      </c>
      <c r="P4320">
        <v>1535</v>
      </c>
      <c r="R4320">
        <v>0</v>
      </c>
    </row>
    <row r="4321" spans="1:38" x14ac:dyDescent="0.5">
      <c r="A4321">
        <v>14</v>
      </c>
      <c r="B4321">
        <v>2482</v>
      </c>
      <c r="C4321">
        <v>2018</v>
      </c>
      <c r="D4321">
        <v>99</v>
      </c>
      <c r="E4321">
        <v>99</v>
      </c>
      <c r="F4321">
        <v>99</v>
      </c>
      <c r="G4321">
        <v>99</v>
      </c>
      <c r="H4321">
        <v>99</v>
      </c>
      <c r="I4321">
        <v>99</v>
      </c>
      <c r="J4321">
        <v>999</v>
      </c>
      <c r="K4321">
        <v>99</v>
      </c>
      <c r="L4321">
        <v>99</v>
      </c>
      <c r="M4321">
        <v>99</v>
      </c>
      <c r="N4321">
        <v>99</v>
      </c>
      <c r="O4321">
        <v>15</v>
      </c>
      <c r="P4321">
        <v>1535</v>
      </c>
      <c r="R4321">
        <v>0</v>
      </c>
    </row>
    <row r="4322" spans="1:38" x14ac:dyDescent="0.5">
      <c r="A4322">
        <v>14</v>
      </c>
      <c r="B4322">
        <v>2483</v>
      </c>
      <c r="C4322">
        <v>2019</v>
      </c>
      <c r="D4322">
        <v>99</v>
      </c>
      <c r="E4322">
        <v>99</v>
      </c>
      <c r="F4322">
        <v>99</v>
      </c>
      <c r="G4322">
        <v>99</v>
      </c>
      <c r="H4322">
        <v>99</v>
      </c>
      <c r="I4322">
        <v>99</v>
      </c>
      <c r="J4322">
        <v>999</v>
      </c>
      <c r="K4322">
        <v>99</v>
      </c>
      <c r="L4322">
        <v>99</v>
      </c>
      <c r="M4322">
        <v>99</v>
      </c>
      <c r="N4322">
        <v>99</v>
      </c>
      <c r="O4322">
        <v>15</v>
      </c>
      <c r="P4322">
        <v>1535</v>
      </c>
      <c r="R4322">
        <v>0</v>
      </c>
    </row>
    <row r="4323" spans="1:38" x14ac:dyDescent="0.5">
      <c r="A4323">
        <v>14</v>
      </c>
      <c r="B4323">
        <v>2484</v>
      </c>
      <c r="C4323">
        <v>2020</v>
      </c>
      <c r="D4323">
        <v>99</v>
      </c>
      <c r="E4323">
        <v>99</v>
      </c>
      <c r="F4323">
        <v>99</v>
      </c>
      <c r="G4323">
        <v>99</v>
      </c>
      <c r="H4323">
        <v>99</v>
      </c>
      <c r="I4323">
        <v>99</v>
      </c>
      <c r="J4323">
        <v>999</v>
      </c>
      <c r="K4323">
        <v>99</v>
      </c>
      <c r="L4323">
        <v>99</v>
      </c>
      <c r="M4323">
        <v>99</v>
      </c>
      <c r="N4323">
        <v>99</v>
      </c>
      <c r="O4323">
        <v>15</v>
      </c>
      <c r="P4323">
        <v>1535</v>
      </c>
      <c r="R4323">
        <v>0</v>
      </c>
    </row>
    <row r="4324" spans="1:38" x14ac:dyDescent="0.5">
      <c r="A4324">
        <v>14</v>
      </c>
      <c r="B4324">
        <v>2485</v>
      </c>
      <c r="C4324">
        <v>2021</v>
      </c>
      <c r="D4324">
        <v>99</v>
      </c>
      <c r="E4324">
        <v>99</v>
      </c>
      <c r="F4324">
        <v>99</v>
      </c>
      <c r="G4324">
        <v>99</v>
      </c>
      <c r="H4324">
        <v>99</v>
      </c>
      <c r="I4324">
        <v>99</v>
      </c>
      <c r="J4324">
        <v>999</v>
      </c>
      <c r="K4324">
        <v>99</v>
      </c>
      <c r="L4324">
        <v>99</v>
      </c>
      <c r="M4324">
        <v>99</v>
      </c>
      <c r="N4324">
        <v>99</v>
      </c>
      <c r="O4324">
        <v>15</v>
      </c>
      <c r="P4324">
        <v>1535</v>
      </c>
      <c r="R4324">
        <v>0</v>
      </c>
    </row>
    <row r="4325" spans="1:38" x14ac:dyDescent="0.5">
      <c r="A4325">
        <v>14</v>
      </c>
      <c r="B4325">
        <v>2486</v>
      </c>
      <c r="C4325">
        <v>2022</v>
      </c>
      <c r="D4325">
        <v>99</v>
      </c>
      <c r="E4325">
        <v>99</v>
      </c>
      <c r="F4325">
        <v>99</v>
      </c>
      <c r="G4325">
        <v>99</v>
      </c>
      <c r="H4325">
        <v>99</v>
      </c>
      <c r="I4325">
        <v>99</v>
      </c>
      <c r="J4325">
        <v>999</v>
      </c>
      <c r="K4325">
        <v>99</v>
      </c>
      <c r="L4325">
        <v>99</v>
      </c>
      <c r="M4325">
        <v>99</v>
      </c>
      <c r="N4325">
        <v>99</v>
      </c>
      <c r="O4325">
        <v>15</v>
      </c>
      <c r="P4325">
        <v>1535</v>
      </c>
      <c r="Q4325">
        <v>1</v>
      </c>
      <c r="R4325">
        <v>1</v>
      </c>
      <c r="S4325">
        <v>1</v>
      </c>
      <c r="T4325">
        <v>14</v>
      </c>
      <c r="U4325">
        <v>59</v>
      </c>
      <c r="V4325">
        <v>91.982665222101829</v>
      </c>
      <c r="W4325">
        <v>84.9</v>
      </c>
      <c r="X4325">
        <v>0</v>
      </c>
      <c r="Y4325">
        <v>0</v>
      </c>
      <c r="AA4325">
        <v>3.4716195105016501E-3</v>
      </c>
      <c r="AB4325">
        <v>3.43687448707229E-3</v>
      </c>
      <c r="AC4325">
        <v>0</v>
      </c>
      <c r="AD4325">
        <v>0</v>
      </c>
      <c r="AE4325">
        <v>0</v>
      </c>
      <c r="AF4325">
        <v>0</v>
      </c>
      <c r="AG4325">
        <v>1</v>
      </c>
      <c r="AH4325">
        <v>0</v>
      </c>
      <c r="AI4325">
        <v>0</v>
      </c>
      <c r="AJ4325">
        <v>0</v>
      </c>
      <c r="AK4325">
        <v>0</v>
      </c>
      <c r="AL4325">
        <v>0</v>
      </c>
    </row>
    <row r="4326" spans="1:38" x14ac:dyDescent="0.5">
      <c r="A4326">
        <v>14</v>
      </c>
      <c r="B4326">
        <v>2487</v>
      </c>
      <c r="C4326">
        <v>2012</v>
      </c>
      <c r="D4326">
        <v>99</v>
      </c>
      <c r="E4326">
        <v>99</v>
      </c>
      <c r="F4326">
        <v>99</v>
      </c>
      <c r="G4326">
        <v>99</v>
      </c>
      <c r="H4326">
        <v>99</v>
      </c>
      <c r="I4326">
        <v>99</v>
      </c>
      <c r="J4326">
        <v>999</v>
      </c>
      <c r="K4326">
        <v>99</v>
      </c>
      <c r="L4326">
        <v>99</v>
      </c>
      <c r="M4326">
        <v>99</v>
      </c>
      <c r="N4326">
        <v>99</v>
      </c>
      <c r="O4326">
        <v>15</v>
      </c>
      <c r="P4326">
        <v>1539</v>
      </c>
      <c r="R4326">
        <v>0</v>
      </c>
    </row>
    <row r="4327" spans="1:38" x14ac:dyDescent="0.5">
      <c r="A4327">
        <v>14</v>
      </c>
      <c r="B4327">
        <v>2488</v>
      </c>
      <c r="C4327">
        <v>2013</v>
      </c>
      <c r="D4327">
        <v>99</v>
      </c>
      <c r="E4327">
        <v>99</v>
      </c>
      <c r="F4327">
        <v>99</v>
      </c>
      <c r="G4327">
        <v>99</v>
      </c>
      <c r="H4327">
        <v>99</v>
      </c>
      <c r="I4327">
        <v>99</v>
      </c>
      <c r="J4327">
        <v>999</v>
      </c>
      <c r="K4327">
        <v>99</v>
      </c>
      <c r="L4327">
        <v>99</v>
      </c>
      <c r="M4327">
        <v>99</v>
      </c>
      <c r="N4327">
        <v>99</v>
      </c>
      <c r="O4327">
        <v>15</v>
      </c>
      <c r="P4327">
        <v>1539</v>
      </c>
      <c r="R4327">
        <v>0</v>
      </c>
    </row>
    <row r="4328" spans="1:38" x14ac:dyDescent="0.5">
      <c r="A4328">
        <v>14</v>
      </c>
      <c r="B4328">
        <v>2489</v>
      </c>
      <c r="C4328">
        <v>2014</v>
      </c>
      <c r="D4328">
        <v>99</v>
      </c>
      <c r="E4328">
        <v>99</v>
      </c>
      <c r="F4328">
        <v>99</v>
      </c>
      <c r="G4328">
        <v>99</v>
      </c>
      <c r="H4328">
        <v>99</v>
      </c>
      <c r="I4328">
        <v>99</v>
      </c>
      <c r="J4328">
        <v>999</v>
      </c>
      <c r="K4328">
        <v>99</v>
      </c>
      <c r="L4328">
        <v>99</v>
      </c>
      <c r="M4328">
        <v>99</v>
      </c>
      <c r="N4328">
        <v>99</v>
      </c>
      <c r="O4328">
        <v>15</v>
      </c>
      <c r="P4328">
        <v>1539</v>
      </c>
      <c r="R4328">
        <v>0</v>
      </c>
    </row>
    <row r="4329" spans="1:38" x14ac:dyDescent="0.5">
      <c r="A4329">
        <v>14</v>
      </c>
      <c r="B4329">
        <v>2490</v>
      </c>
      <c r="C4329">
        <v>2015</v>
      </c>
      <c r="D4329">
        <v>99</v>
      </c>
      <c r="E4329">
        <v>99</v>
      </c>
      <c r="F4329">
        <v>99</v>
      </c>
      <c r="G4329">
        <v>99</v>
      </c>
      <c r="H4329">
        <v>99</v>
      </c>
      <c r="I4329">
        <v>99</v>
      </c>
      <c r="J4329">
        <v>999</v>
      </c>
      <c r="K4329">
        <v>99</v>
      </c>
      <c r="L4329">
        <v>99</v>
      </c>
      <c r="M4329">
        <v>99</v>
      </c>
      <c r="N4329">
        <v>99</v>
      </c>
      <c r="O4329">
        <v>15</v>
      </c>
      <c r="P4329">
        <v>1539</v>
      </c>
      <c r="R4329">
        <v>0</v>
      </c>
    </row>
    <row r="4330" spans="1:38" x14ac:dyDescent="0.5">
      <c r="A4330">
        <v>14</v>
      </c>
      <c r="B4330">
        <v>2491</v>
      </c>
      <c r="C4330">
        <v>2016</v>
      </c>
      <c r="D4330">
        <v>99</v>
      </c>
      <c r="E4330">
        <v>99</v>
      </c>
      <c r="F4330">
        <v>99</v>
      </c>
      <c r="G4330">
        <v>99</v>
      </c>
      <c r="H4330">
        <v>99</v>
      </c>
      <c r="I4330">
        <v>99</v>
      </c>
      <c r="J4330">
        <v>999</v>
      </c>
      <c r="K4330">
        <v>99</v>
      </c>
      <c r="L4330">
        <v>99</v>
      </c>
      <c r="M4330">
        <v>99</v>
      </c>
      <c r="N4330">
        <v>99</v>
      </c>
      <c r="O4330">
        <v>15</v>
      </c>
      <c r="P4330">
        <v>1539</v>
      </c>
      <c r="R4330">
        <v>0</v>
      </c>
    </row>
    <row r="4331" spans="1:38" x14ac:dyDescent="0.5">
      <c r="A4331">
        <v>14</v>
      </c>
      <c r="B4331">
        <v>2492</v>
      </c>
      <c r="C4331">
        <v>2017</v>
      </c>
      <c r="D4331">
        <v>99</v>
      </c>
      <c r="E4331">
        <v>99</v>
      </c>
      <c r="F4331">
        <v>99</v>
      </c>
      <c r="G4331">
        <v>99</v>
      </c>
      <c r="H4331">
        <v>99</v>
      </c>
      <c r="I4331">
        <v>99</v>
      </c>
      <c r="J4331">
        <v>999</v>
      </c>
      <c r="K4331">
        <v>99</v>
      </c>
      <c r="L4331">
        <v>99</v>
      </c>
      <c r="M4331">
        <v>99</v>
      </c>
      <c r="N4331">
        <v>99</v>
      </c>
      <c r="O4331">
        <v>15</v>
      </c>
      <c r="P4331">
        <v>1539</v>
      </c>
      <c r="R4331">
        <v>0</v>
      </c>
    </row>
    <row r="4332" spans="1:38" x14ac:dyDescent="0.5">
      <c r="A4332">
        <v>14</v>
      </c>
      <c r="B4332">
        <v>2493</v>
      </c>
      <c r="C4332">
        <v>2018</v>
      </c>
      <c r="D4332">
        <v>99</v>
      </c>
      <c r="E4332">
        <v>99</v>
      </c>
      <c r="F4332">
        <v>99</v>
      </c>
      <c r="G4332">
        <v>99</v>
      </c>
      <c r="H4332">
        <v>99</v>
      </c>
      <c r="I4332">
        <v>99</v>
      </c>
      <c r="J4332">
        <v>999</v>
      </c>
      <c r="K4332">
        <v>99</v>
      </c>
      <c r="L4332">
        <v>99</v>
      </c>
      <c r="M4332">
        <v>99</v>
      </c>
      <c r="N4332">
        <v>99</v>
      </c>
      <c r="O4332">
        <v>15</v>
      </c>
      <c r="P4332">
        <v>1539</v>
      </c>
      <c r="R4332">
        <v>0</v>
      </c>
    </row>
    <row r="4333" spans="1:38" x14ac:dyDescent="0.5">
      <c r="A4333">
        <v>14</v>
      </c>
      <c r="B4333">
        <v>2494</v>
      </c>
      <c r="C4333">
        <v>2019</v>
      </c>
      <c r="D4333">
        <v>99</v>
      </c>
      <c r="E4333">
        <v>99</v>
      </c>
      <c r="F4333">
        <v>99</v>
      </c>
      <c r="G4333">
        <v>99</v>
      </c>
      <c r="H4333">
        <v>99</v>
      </c>
      <c r="I4333">
        <v>99</v>
      </c>
      <c r="J4333">
        <v>999</v>
      </c>
      <c r="K4333">
        <v>99</v>
      </c>
      <c r="L4333">
        <v>99</v>
      </c>
      <c r="M4333">
        <v>99</v>
      </c>
      <c r="N4333">
        <v>99</v>
      </c>
      <c r="O4333">
        <v>15</v>
      </c>
      <c r="P4333">
        <v>1539</v>
      </c>
      <c r="R4333">
        <v>0</v>
      </c>
    </row>
    <row r="4334" spans="1:38" x14ac:dyDescent="0.5">
      <c r="A4334">
        <v>14</v>
      </c>
      <c r="B4334">
        <v>2495</v>
      </c>
      <c r="C4334">
        <v>2020</v>
      </c>
      <c r="D4334">
        <v>99</v>
      </c>
      <c r="E4334">
        <v>99</v>
      </c>
      <c r="F4334">
        <v>99</v>
      </c>
      <c r="G4334">
        <v>99</v>
      </c>
      <c r="H4334">
        <v>99</v>
      </c>
      <c r="I4334">
        <v>99</v>
      </c>
      <c r="J4334">
        <v>999</v>
      </c>
      <c r="K4334">
        <v>99</v>
      </c>
      <c r="L4334">
        <v>99</v>
      </c>
      <c r="M4334">
        <v>99</v>
      </c>
      <c r="N4334">
        <v>99</v>
      </c>
      <c r="O4334">
        <v>15</v>
      </c>
      <c r="P4334">
        <v>1539</v>
      </c>
      <c r="R4334">
        <v>0</v>
      </c>
    </row>
    <row r="4335" spans="1:38" x14ac:dyDescent="0.5">
      <c r="A4335">
        <v>14</v>
      </c>
      <c r="B4335">
        <v>2496</v>
      </c>
      <c r="C4335">
        <v>2021</v>
      </c>
      <c r="D4335">
        <v>99</v>
      </c>
      <c r="E4335">
        <v>99</v>
      </c>
      <c r="F4335">
        <v>99</v>
      </c>
      <c r="G4335">
        <v>99</v>
      </c>
      <c r="H4335">
        <v>99</v>
      </c>
      <c r="I4335">
        <v>99</v>
      </c>
      <c r="J4335">
        <v>999</v>
      </c>
      <c r="K4335">
        <v>99</v>
      </c>
      <c r="L4335">
        <v>99</v>
      </c>
      <c r="M4335">
        <v>99</v>
      </c>
      <c r="N4335">
        <v>99</v>
      </c>
      <c r="O4335">
        <v>15</v>
      </c>
      <c r="P4335">
        <v>1539</v>
      </c>
      <c r="R4335">
        <v>0</v>
      </c>
    </row>
    <row r="4336" spans="1:38" x14ac:dyDescent="0.5">
      <c r="A4336">
        <v>14</v>
      </c>
      <c r="B4336">
        <v>2497</v>
      </c>
      <c r="C4336">
        <v>2022</v>
      </c>
      <c r="D4336">
        <v>99</v>
      </c>
      <c r="E4336">
        <v>99</v>
      </c>
      <c r="F4336">
        <v>99</v>
      </c>
      <c r="G4336">
        <v>99</v>
      </c>
      <c r="H4336">
        <v>99</v>
      </c>
      <c r="I4336">
        <v>99</v>
      </c>
      <c r="J4336">
        <v>999</v>
      </c>
      <c r="K4336">
        <v>99</v>
      </c>
      <c r="L4336">
        <v>99</v>
      </c>
      <c r="M4336">
        <v>99</v>
      </c>
      <c r="N4336">
        <v>99</v>
      </c>
      <c r="O4336">
        <v>15</v>
      </c>
      <c r="P4336">
        <v>1539</v>
      </c>
      <c r="R4336">
        <v>0</v>
      </c>
    </row>
    <row r="4337" spans="1:18" x14ac:dyDescent="0.5">
      <c r="A4337">
        <v>14</v>
      </c>
      <c r="B4337">
        <v>2498</v>
      </c>
      <c r="C4337">
        <v>2012</v>
      </c>
      <c r="D4337">
        <v>99</v>
      </c>
      <c r="E4337">
        <v>99</v>
      </c>
      <c r="F4337">
        <v>99</v>
      </c>
      <c r="G4337">
        <v>99</v>
      </c>
      <c r="H4337">
        <v>99</v>
      </c>
      <c r="I4337">
        <v>99</v>
      </c>
      <c r="J4337">
        <v>999</v>
      </c>
      <c r="K4337">
        <v>99</v>
      </c>
      <c r="L4337">
        <v>99</v>
      </c>
      <c r="M4337">
        <v>99</v>
      </c>
      <c r="N4337">
        <v>99</v>
      </c>
      <c r="O4337">
        <v>15</v>
      </c>
      <c r="P4337">
        <v>1547</v>
      </c>
      <c r="R4337">
        <v>0</v>
      </c>
    </row>
    <row r="4338" spans="1:18" x14ac:dyDescent="0.5">
      <c r="A4338">
        <v>14</v>
      </c>
      <c r="B4338">
        <v>2499</v>
      </c>
      <c r="C4338">
        <v>2013</v>
      </c>
      <c r="D4338">
        <v>99</v>
      </c>
      <c r="E4338">
        <v>99</v>
      </c>
      <c r="F4338">
        <v>99</v>
      </c>
      <c r="G4338">
        <v>99</v>
      </c>
      <c r="H4338">
        <v>99</v>
      </c>
      <c r="I4338">
        <v>99</v>
      </c>
      <c r="J4338">
        <v>999</v>
      </c>
      <c r="K4338">
        <v>99</v>
      </c>
      <c r="L4338">
        <v>99</v>
      </c>
      <c r="M4338">
        <v>99</v>
      </c>
      <c r="N4338">
        <v>99</v>
      </c>
      <c r="O4338">
        <v>15</v>
      </c>
      <c r="P4338">
        <v>1547</v>
      </c>
      <c r="R4338">
        <v>0</v>
      </c>
    </row>
    <row r="4339" spans="1:18" x14ac:dyDescent="0.5">
      <c r="A4339">
        <v>14</v>
      </c>
      <c r="B4339">
        <v>2500</v>
      </c>
      <c r="C4339">
        <v>2014</v>
      </c>
      <c r="D4339">
        <v>99</v>
      </c>
      <c r="E4339">
        <v>99</v>
      </c>
      <c r="F4339">
        <v>99</v>
      </c>
      <c r="G4339">
        <v>99</v>
      </c>
      <c r="H4339">
        <v>99</v>
      </c>
      <c r="I4339">
        <v>99</v>
      </c>
      <c r="J4339">
        <v>999</v>
      </c>
      <c r="K4339">
        <v>99</v>
      </c>
      <c r="L4339">
        <v>99</v>
      </c>
      <c r="M4339">
        <v>99</v>
      </c>
      <c r="N4339">
        <v>99</v>
      </c>
      <c r="O4339">
        <v>15</v>
      </c>
      <c r="P4339">
        <v>1547</v>
      </c>
      <c r="R4339">
        <v>0</v>
      </c>
    </row>
    <row r="4340" spans="1:18" x14ac:dyDescent="0.5">
      <c r="A4340">
        <v>14</v>
      </c>
      <c r="B4340">
        <v>2501</v>
      </c>
      <c r="C4340">
        <v>2015</v>
      </c>
      <c r="D4340">
        <v>99</v>
      </c>
      <c r="E4340">
        <v>99</v>
      </c>
      <c r="F4340">
        <v>99</v>
      </c>
      <c r="G4340">
        <v>99</v>
      </c>
      <c r="H4340">
        <v>99</v>
      </c>
      <c r="I4340">
        <v>99</v>
      </c>
      <c r="J4340">
        <v>999</v>
      </c>
      <c r="K4340">
        <v>99</v>
      </c>
      <c r="L4340">
        <v>99</v>
      </c>
      <c r="M4340">
        <v>99</v>
      </c>
      <c r="N4340">
        <v>99</v>
      </c>
      <c r="O4340">
        <v>15</v>
      </c>
      <c r="P4340">
        <v>1547</v>
      </c>
      <c r="R4340">
        <v>0</v>
      </c>
    </row>
    <row r="4341" spans="1:18" x14ac:dyDescent="0.5">
      <c r="A4341">
        <v>14</v>
      </c>
      <c r="B4341">
        <v>2502</v>
      </c>
      <c r="C4341">
        <v>2016</v>
      </c>
      <c r="D4341">
        <v>99</v>
      </c>
      <c r="E4341">
        <v>99</v>
      </c>
      <c r="F4341">
        <v>99</v>
      </c>
      <c r="G4341">
        <v>99</v>
      </c>
      <c r="H4341">
        <v>99</v>
      </c>
      <c r="I4341">
        <v>99</v>
      </c>
      <c r="J4341">
        <v>999</v>
      </c>
      <c r="K4341">
        <v>99</v>
      </c>
      <c r="L4341">
        <v>99</v>
      </c>
      <c r="M4341">
        <v>99</v>
      </c>
      <c r="N4341">
        <v>99</v>
      </c>
      <c r="O4341">
        <v>15</v>
      </c>
      <c r="P4341">
        <v>1547</v>
      </c>
      <c r="R4341">
        <v>0</v>
      </c>
    </row>
    <row r="4342" spans="1:18" x14ac:dyDescent="0.5">
      <c r="A4342">
        <v>14</v>
      </c>
      <c r="B4342">
        <v>2503</v>
      </c>
      <c r="C4342">
        <v>2017</v>
      </c>
      <c r="D4342">
        <v>99</v>
      </c>
      <c r="E4342">
        <v>99</v>
      </c>
      <c r="F4342">
        <v>99</v>
      </c>
      <c r="G4342">
        <v>99</v>
      </c>
      <c r="H4342">
        <v>99</v>
      </c>
      <c r="I4342">
        <v>99</v>
      </c>
      <c r="J4342">
        <v>999</v>
      </c>
      <c r="K4342">
        <v>99</v>
      </c>
      <c r="L4342">
        <v>99</v>
      </c>
      <c r="M4342">
        <v>99</v>
      </c>
      <c r="N4342">
        <v>99</v>
      </c>
      <c r="O4342">
        <v>15</v>
      </c>
      <c r="P4342">
        <v>1547</v>
      </c>
      <c r="R4342">
        <v>0</v>
      </c>
    </row>
    <row r="4343" spans="1:18" x14ac:dyDescent="0.5">
      <c r="A4343">
        <v>14</v>
      </c>
      <c r="B4343">
        <v>2504</v>
      </c>
      <c r="C4343">
        <v>2018</v>
      </c>
      <c r="D4343">
        <v>99</v>
      </c>
      <c r="E4343">
        <v>99</v>
      </c>
      <c r="F4343">
        <v>99</v>
      </c>
      <c r="G4343">
        <v>99</v>
      </c>
      <c r="H4343">
        <v>99</v>
      </c>
      <c r="I4343">
        <v>99</v>
      </c>
      <c r="J4343">
        <v>999</v>
      </c>
      <c r="K4343">
        <v>99</v>
      </c>
      <c r="L4343">
        <v>99</v>
      </c>
      <c r="M4343">
        <v>99</v>
      </c>
      <c r="N4343">
        <v>99</v>
      </c>
      <c r="O4343">
        <v>15</v>
      </c>
      <c r="P4343">
        <v>1547</v>
      </c>
      <c r="R4343">
        <v>0</v>
      </c>
    </row>
    <row r="4344" spans="1:18" x14ac:dyDescent="0.5">
      <c r="A4344">
        <v>14</v>
      </c>
      <c r="B4344">
        <v>2505</v>
      </c>
      <c r="C4344">
        <v>2019</v>
      </c>
      <c r="D4344">
        <v>99</v>
      </c>
      <c r="E4344">
        <v>99</v>
      </c>
      <c r="F4344">
        <v>99</v>
      </c>
      <c r="G4344">
        <v>99</v>
      </c>
      <c r="H4344">
        <v>99</v>
      </c>
      <c r="I4344">
        <v>99</v>
      </c>
      <c r="J4344">
        <v>999</v>
      </c>
      <c r="K4344">
        <v>99</v>
      </c>
      <c r="L4344">
        <v>99</v>
      </c>
      <c r="M4344">
        <v>99</v>
      </c>
      <c r="N4344">
        <v>99</v>
      </c>
      <c r="O4344">
        <v>15</v>
      </c>
      <c r="P4344">
        <v>1547</v>
      </c>
      <c r="R4344">
        <v>0</v>
      </c>
    </row>
    <row r="4345" spans="1:18" x14ac:dyDescent="0.5">
      <c r="A4345">
        <v>14</v>
      </c>
      <c r="B4345">
        <v>2506</v>
      </c>
      <c r="C4345">
        <v>2020</v>
      </c>
      <c r="D4345">
        <v>99</v>
      </c>
      <c r="E4345">
        <v>99</v>
      </c>
      <c r="F4345">
        <v>99</v>
      </c>
      <c r="G4345">
        <v>99</v>
      </c>
      <c r="H4345">
        <v>99</v>
      </c>
      <c r="I4345">
        <v>99</v>
      </c>
      <c r="J4345">
        <v>999</v>
      </c>
      <c r="K4345">
        <v>99</v>
      </c>
      <c r="L4345">
        <v>99</v>
      </c>
      <c r="M4345">
        <v>99</v>
      </c>
      <c r="N4345">
        <v>99</v>
      </c>
      <c r="O4345">
        <v>15</v>
      </c>
      <c r="P4345">
        <v>1547</v>
      </c>
      <c r="R4345">
        <v>0</v>
      </c>
    </row>
    <row r="4346" spans="1:18" x14ac:dyDescent="0.5">
      <c r="A4346">
        <v>14</v>
      </c>
      <c r="B4346">
        <v>2507</v>
      </c>
      <c r="C4346">
        <v>2021</v>
      </c>
      <c r="D4346">
        <v>99</v>
      </c>
      <c r="E4346">
        <v>99</v>
      </c>
      <c r="F4346">
        <v>99</v>
      </c>
      <c r="G4346">
        <v>99</v>
      </c>
      <c r="H4346">
        <v>99</v>
      </c>
      <c r="I4346">
        <v>99</v>
      </c>
      <c r="J4346">
        <v>999</v>
      </c>
      <c r="K4346">
        <v>99</v>
      </c>
      <c r="L4346">
        <v>99</v>
      </c>
      <c r="M4346">
        <v>99</v>
      </c>
      <c r="N4346">
        <v>99</v>
      </c>
      <c r="O4346">
        <v>15</v>
      </c>
      <c r="P4346">
        <v>1547</v>
      </c>
      <c r="R4346">
        <v>0</v>
      </c>
    </row>
    <row r="4347" spans="1:18" x14ac:dyDescent="0.5">
      <c r="A4347">
        <v>14</v>
      </c>
      <c r="B4347">
        <v>2508</v>
      </c>
      <c r="C4347">
        <v>2022</v>
      </c>
      <c r="D4347">
        <v>99</v>
      </c>
      <c r="E4347">
        <v>99</v>
      </c>
      <c r="F4347">
        <v>99</v>
      </c>
      <c r="G4347">
        <v>99</v>
      </c>
      <c r="H4347">
        <v>99</v>
      </c>
      <c r="I4347">
        <v>99</v>
      </c>
      <c r="J4347">
        <v>999</v>
      </c>
      <c r="K4347">
        <v>99</v>
      </c>
      <c r="L4347">
        <v>99</v>
      </c>
      <c r="M4347">
        <v>99</v>
      </c>
      <c r="N4347">
        <v>99</v>
      </c>
      <c r="O4347">
        <v>15</v>
      </c>
      <c r="P4347">
        <v>1547</v>
      </c>
      <c r="R4347">
        <v>0</v>
      </c>
    </row>
    <row r="4348" spans="1:18" x14ac:dyDescent="0.5">
      <c r="A4348">
        <v>14</v>
      </c>
      <c r="B4348">
        <v>2509</v>
      </c>
      <c r="C4348">
        <v>2012</v>
      </c>
      <c r="D4348">
        <v>99</v>
      </c>
      <c r="E4348">
        <v>99</v>
      </c>
      <c r="F4348">
        <v>99</v>
      </c>
      <c r="G4348">
        <v>99</v>
      </c>
      <c r="H4348">
        <v>99</v>
      </c>
      <c r="I4348">
        <v>99</v>
      </c>
      <c r="J4348">
        <v>999</v>
      </c>
      <c r="K4348">
        <v>99</v>
      </c>
      <c r="L4348">
        <v>99</v>
      </c>
      <c r="M4348">
        <v>99</v>
      </c>
      <c r="N4348">
        <v>99</v>
      </c>
      <c r="O4348">
        <v>15</v>
      </c>
      <c r="P4348">
        <v>1554</v>
      </c>
      <c r="R4348">
        <v>0</v>
      </c>
    </row>
    <row r="4349" spans="1:18" x14ac:dyDescent="0.5">
      <c r="A4349">
        <v>14</v>
      </c>
      <c r="B4349">
        <v>2510</v>
      </c>
      <c r="C4349">
        <v>2013</v>
      </c>
      <c r="D4349">
        <v>99</v>
      </c>
      <c r="E4349">
        <v>99</v>
      </c>
      <c r="F4349">
        <v>99</v>
      </c>
      <c r="G4349">
        <v>99</v>
      </c>
      <c r="H4349">
        <v>99</v>
      </c>
      <c r="I4349">
        <v>99</v>
      </c>
      <c r="J4349">
        <v>999</v>
      </c>
      <c r="K4349">
        <v>99</v>
      </c>
      <c r="L4349">
        <v>99</v>
      </c>
      <c r="M4349">
        <v>99</v>
      </c>
      <c r="N4349">
        <v>99</v>
      </c>
      <c r="O4349">
        <v>15</v>
      </c>
      <c r="P4349">
        <v>1554</v>
      </c>
      <c r="R4349">
        <v>0</v>
      </c>
    </row>
    <row r="4350" spans="1:18" x14ac:dyDescent="0.5">
      <c r="A4350">
        <v>14</v>
      </c>
      <c r="B4350">
        <v>2511</v>
      </c>
      <c r="C4350">
        <v>2014</v>
      </c>
      <c r="D4350">
        <v>99</v>
      </c>
      <c r="E4350">
        <v>99</v>
      </c>
      <c r="F4350">
        <v>99</v>
      </c>
      <c r="G4350">
        <v>99</v>
      </c>
      <c r="H4350">
        <v>99</v>
      </c>
      <c r="I4350">
        <v>99</v>
      </c>
      <c r="J4350">
        <v>999</v>
      </c>
      <c r="K4350">
        <v>99</v>
      </c>
      <c r="L4350">
        <v>99</v>
      </c>
      <c r="M4350">
        <v>99</v>
      </c>
      <c r="N4350">
        <v>99</v>
      </c>
      <c r="O4350">
        <v>15</v>
      </c>
      <c r="P4350">
        <v>1554</v>
      </c>
      <c r="R4350">
        <v>0</v>
      </c>
    </row>
    <row r="4351" spans="1:18" x14ac:dyDescent="0.5">
      <c r="A4351">
        <v>14</v>
      </c>
      <c r="B4351">
        <v>2512</v>
      </c>
      <c r="C4351">
        <v>2015</v>
      </c>
      <c r="D4351">
        <v>99</v>
      </c>
      <c r="E4351">
        <v>99</v>
      </c>
      <c r="F4351">
        <v>99</v>
      </c>
      <c r="G4351">
        <v>99</v>
      </c>
      <c r="H4351">
        <v>99</v>
      </c>
      <c r="I4351">
        <v>99</v>
      </c>
      <c r="J4351">
        <v>999</v>
      </c>
      <c r="K4351">
        <v>99</v>
      </c>
      <c r="L4351">
        <v>99</v>
      </c>
      <c r="M4351">
        <v>99</v>
      </c>
      <c r="N4351">
        <v>99</v>
      </c>
      <c r="O4351">
        <v>15</v>
      </c>
      <c r="P4351">
        <v>1554</v>
      </c>
      <c r="R4351">
        <v>0</v>
      </c>
    </row>
    <row r="4352" spans="1:18" x14ac:dyDescent="0.5">
      <c r="A4352">
        <v>14</v>
      </c>
      <c r="B4352">
        <v>2513</v>
      </c>
      <c r="C4352">
        <v>2016</v>
      </c>
      <c r="D4352">
        <v>99</v>
      </c>
      <c r="E4352">
        <v>99</v>
      </c>
      <c r="F4352">
        <v>99</v>
      </c>
      <c r="G4352">
        <v>99</v>
      </c>
      <c r="H4352">
        <v>99</v>
      </c>
      <c r="I4352">
        <v>99</v>
      </c>
      <c r="J4352">
        <v>999</v>
      </c>
      <c r="K4352">
        <v>99</v>
      </c>
      <c r="L4352">
        <v>99</v>
      </c>
      <c r="M4352">
        <v>99</v>
      </c>
      <c r="N4352">
        <v>99</v>
      </c>
      <c r="O4352">
        <v>15</v>
      </c>
      <c r="P4352">
        <v>1554</v>
      </c>
      <c r="R4352">
        <v>0</v>
      </c>
    </row>
    <row r="4353" spans="1:38" x14ac:dyDescent="0.5">
      <c r="A4353">
        <v>14</v>
      </c>
      <c r="B4353">
        <v>2514</v>
      </c>
      <c r="C4353">
        <v>2017</v>
      </c>
      <c r="D4353">
        <v>99</v>
      </c>
      <c r="E4353">
        <v>99</v>
      </c>
      <c r="F4353">
        <v>99</v>
      </c>
      <c r="G4353">
        <v>99</v>
      </c>
      <c r="H4353">
        <v>99</v>
      </c>
      <c r="I4353">
        <v>99</v>
      </c>
      <c r="J4353">
        <v>999</v>
      </c>
      <c r="K4353">
        <v>99</v>
      </c>
      <c r="L4353">
        <v>99</v>
      </c>
      <c r="M4353">
        <v>99</v>
      </c>
      <c r="N4353">
        <v>99</v>
      </c>
      <c r="O4353">
        <v>15</v>
      </c>
      <c r="P4353">
        <v>1554</v>
      </c>
      <c r="R4353">
        <v>0</v>
      </c>
    </row>
    <row r="4354" spans="1:38" x14ac:dyDescent="0.5">
      <c r="A4354">
        <v>14</v>
      </c>
      <c r="B4354">
        <v>2515</v>
      </c>
      <c r="C4354">
        <v>2018</v>
      </c>
      <c r="D4354">
        <v>99</v>
      </c>
      <c r="E4354">
        <v>99</v>
      </c>
      <c r="F4354">
        <v>99</v>
      </c>
      <c r="G4354">
        <v>99</v>
      </c>
      <c r="H4354">
        <v>99</v>
      </c>
      <c r="I4354">
        <v>99</v>
      </c>
      <c r="J4354">
        <v>999</v>
      </c>
      <c r="K4354">
        <v>99</v>
      </c>
      <c r="L4354">
        <v>99</v>
      </c>
      <c r="M4354">
        <v>99</v>
      </c>
      <c r="N4354">
        <v>99</v>
      </c>
      <c r="O4354">
        <v>15</v>
      </c>
      <c r="P4354">
        <v>1554</v>
      </c>
      <c r="R4354">
        <v>0</v>
      </c>
    </row>
    <row r="4355" spans="1:38" x14ac:dyDescent="0.5">
      <c r="A4355">
        <v>14</v>
      </c>
      <c r="B4355">
        <v>2516</v>
      </c>
      <c r="C4355">
        <v>2019</v>
      </c>
      <c r="D4355">
        <v>99</v>
      </c>
      <c r="E4355">
        <v>99</v>
      </c>
      <c r="F4355">
        <v>99</v>
      </c>
      <c r="G4355">
        <v>99</v>
      </c>
      <c r="H4355">
        <v>99</v>
      </c>
      <c r="I4355">
        <v>99</v>
      </c>
      <c r="J4355">
        <v>999</v>
      </c>
      <c r="K4355">
        <v>99</v>
      </c>
      <c r="L4355">
        <v>99</v>
      </c>
      <c r="M4355">
        <v>99</v>
      </c>
      <c r="N4355">
        <v>99</v>
      </c>
      <c r="O4355">
        <v>15</v>
      </c>
      <c r="P4355">
        <v>1554</v>
      </c>
      <c r="R4355">
        <v>0</v>
      </c>
    </row>
    <row r="4356" spans="1:38" x14ac:dyDescent="0.5">
      <c r="A4356">
        <v>14</v>
      </c>
      <c r="B4356">
        <v>2517</v>
      </c>
      <c r="C4356">
        <v>2020</v>
      </c>
      <c r="D4356">
        <v>99</v>
      </c>
      <c r="E4356">
        <v>99</v>
      </c>
      <c r="F4356">
        <v>99</v>
      </c>
      <c r="G4356">
        <v>99</v>
      </c>
      <c r="H4356">
        <v>99</v>
      </c>
      <c r="I4356">
        <v>99</v>
      </c>
      <c r="J4356">
        <v>999</v>
      </c>
      <c r="K4356">
        <v>99</v>
      </c>
      <c r="L4356">
        <v>99</v>
      </c>
      <c r="M4356">
        <v>99</v>
      </c>
      <c r="N4356">
        <v>99</v>
      </c>
      <c r="O4356">
        <v>15</v>
      </c>
      <c r="P4356">
        <v>1554</v>
      </c>
      <c r="R4356">
        <v>0</v>
      </c>
    </row>
    <row r="4357" spans="1:38" x14ac:dyDescent="0.5">
      <c r="A4357">
        <v>14</v>
      </c>
      <c r="B4357">
        <v>2518</v>
      </c>
      <c r="C4357">
        <v>2021</v>
      </c>
      <c r="D4357">
        <v>99</v>
      </c>
      <c r="E4357">
        <v>99</v>
      </c>
      <c r="F4357">
        <v>99</v>
      </c>
      <c r="G4357">
        <v>99</v>
      </c>
      <c r="H4357">
        <v>99</v>
      </c>
      <c r="I4357">
        <v>99</v>
      </c>
      <c r="J4357">
        <v>999</v>
      </c>
      <c r="K4357">
        <v>99</v>
      </c>
      <c r="L4357">
        <v>99</v>
      </c>
      <c r="M4357">
        <v>99</v>
      </c>
      <c r="N4357">
        <v>99</v>
      </c>
      <c r="O4357">
        <v>15</v>
      </c>
      <c r="P4357">
        <v>1554</v>
      </c>
      <c r="R4357">
        <v>0</v>
      </c>
    </row>
    <row r="4358" spans="1:38" x14ac:dyDescent="0.5">
      <c r="A4358">
        <v>14</v>
      </c>
      <c r="B4358">
        <v>2519</v>
      </c>
      <c r="C4358">
        <v>2022</v>
      </c>
      <c r="D4358">
        <v>99</v>
      </c>
      <c r="E4358">
        <v>99</v>
      </c>
      <c r="F4358">
        <v>99</v>
      </c>
      <c r="G4358">
        <v>99</v>
      </c>
      <c r="H4358">
        <v>99</v>
      </c>
      <c r="I4358">
        <v>99</v>
      </c>
      <c r="J4358">
        <v>999</v>
      </c>
      <c r="K4358">
        <v>99</v>
      </c>
      <c r="L4358">
        <v>99</v>
      </c>
      <c r="M4358">
        <v>99</v>
      </c>
      <c r="N4358">
        <v>99</v>
      </c>
      <c r="O4358">
        <v>15</v>
      </c>
      <c r="P4358">
        <v>1554</v>
      </c>
      <c r="R4358">
        <v>0</v>
      </c>
    </row>
    <row r="4359" spans="1:38" x14ac:dyDescent="0.5">
      <c r="A4359">
        <v>14</v>
      </c>
      <c r="B4359">
        <v>2520</v>
      </c>
      <c r="C4359">
        <v>2012</v>
      </c>
      <c r="D4359">
        <v>99</v>
      </c>
      <c r="E4359">
        <v>99</v>
      </c>
      <c r="F4359">
        <v>99</v>
      </c>
      <c r="G4359">
        <v>99</v>
      </c>
      <c r="H4359">
        <v>99</v>
      </c>
      <c r="I4359">
        <v>99</v>
      </c>
      <c r="J4359">
        <v>999</v>
      </c>
      <c r="K4359">
        <v>99</v>
      </c>
      <c r="L4359">
        <v>99</v>
      </c>
      <c r="M4359">
        <v>99</v>
      </c>
      <c r="N4359">
        <v>99</v>
      </c>
      <c r="O4359">
        <v>15</v>
      </c>
      <c r="P4359">
        <v>1557</v>
      </c>
      <c r="R4359">
        <v>0</v>
      </c>
    </row>
    <row r="4360" spans="1:38" x14ac:dyDescent="0.5">
      <c r="A4360">
        <v>14</v>
      </c>
      <c r="B4360">
        <v>2521</v>
      </c>
      <c r="C4360">
        <v>2013</v>
      </c>
      <c r="D4360">
        <v>99</v>
      </c>
      <c r="E4360">
        <v>99</v>
      </c>
      <c r="F4360">
        <v>99</v>
      </c>
      <c r="G4360">
        <v>99</v>
      </c>
      <c r="H4360">
        <v>99</v>
      </c>
      <c r="I4360">
        <v>99</v>
      </c>
      <c r="J4360">
        <v>999</v>
      </c>
      <c r="K4360">
        <v>99</v>
      </c>
      <c r="L4360">
        <v>99</v>
      </c>
      <c r="M4360">
        <v>99</v>
      </c>
      <c r="N4360">
        <v>99</v>
      </c>
      <c r="O4360">
        <v>15</v>
      </c>
      <c r="P4360">
        <v>1557</v>
      </c>
      <c r="R4360">
        <v>0</v>
      </c>
    </row>
    <row r="4361" spans="1:38" x14ac:dyDescent="0.5">
      <c r="A4361">
        <v>14</v>
      </c>
      <c r="B4361">
        <v>2522</v>
      </c>
      <c r="C4361">
        <v>2014</v>
      </c>
      <c r="D4361">
        <v>99</v>
      </c>
      <c r="E4361">
        <v>99</v>
      </c>
      <c r="F4361">
        <v>99</v>
      </c>
      <c r="G4361">
        <v>99</v>
      </c>
      <c r="H4361">
        <v>99</v>
      </c>
      <c r="I4361">
        <v>99</v>
      </c>
      <c r="J4361">
        <v>999</v>
      </c>
      <c r="K4361">
        <v>99</v>
      </c>
      <c r="L4361">
        <v>99</v>
      </c>
      <c r="M4361">
        <v>99</v>
      </c>
      <c r="N4361">
        <v>99</v>
      </c>
      <c r="O4361">
        <v>15</v>
      </c>
      <c r="P4361">
        <v>1557</v>
      </c>
      <c r="R4361">
        <v>0</v>
      </c>
    </row>
    <row r="4362" spans="1:38" x14ac:dyDescent="0.5">
      <c r="A4362">
        <v>14</v>
      </c>
      <c r="B4362">
        <v>2523</v>
      </c>
      <c r="C4362">
        <v>2015</v>
      </c>
      <c r="D4362">
        <v>99</v>
      </c>
      <c r="E4362">
        <v>99</v>
      </c>
      <c r="F4362">
        <v>99</v>
      </c>
      <c r="G4362">
        <v>99</v>
      </c>
      <c r="H4362">
        <v>99</v>
      </c>
      <c r="I4362">
        <v>99</v>
      </c>
      <c r="J4362">
        <v>999</v>
      </c>
      <c r="K4362">
        <v>99</v>
      </c>
      <c r="L4362">
        <v>99</v>
      </c>
      <c r="M4362">
        <v>99</v>
      </c>
      <c r="N4362">
        <v>99</v>
      </c>
      <c r="O4362">
        <v>15</v>
      </c>
      <c r="P4362">
        <v>1557</v>
      </c>
      <c r="R4362">
        <v>0</v>
      </c>
    </row>
    <row r="4363" spans="1:38" x14ac:dyDescent="0.5">
      <c r="A4363">
        <v>14</v>
      </c>
      <c r="B4363">
        <v>2524</v>
      </c>
      <c r="C4363">
        <v>2016</v>
      </c>
      <c r="D4363">
        <v>99</v>
      </c>
      <c r="E4363">
        <v>99</v>
      </c>
      <c r="F4363">
        <v>99</v>
      </c>
      <c r="G4363">
        <v>99</v>
      </c>
      <c r="H4363">
        <v>99</v>
      </c>
      <c r="I4363">
        <v>99</v>
      </c>
      <c r="J4363">
        <v>999</v>
      </c>
      <c r="K4363">
        <v>99</v>
      </c>
      <c r="L4363">
        <v>99</v>
      </c>
      <c r="M4363">
        <v>99</v>
      </c>
      <c r="N4363">
        <v>99</v>
      </c>
      <c r="O4363">
        <v>15</v>
      </c>
      <c r="P4363">
        <v>1557</v>
      </c>
      <c r="Q4363">
        <v>1</v>
      </c>
      <c r="R4363">
        <v>1</v>
      </c>
      <c r="S4363">
        <v>1</v>
      </c>
      <c r="T4363">
        <v>17</v>
      </c>
      <c r="U4363">
        <v>60</v>
      </c>
      <c r="V4363">
        <v>107.36728060671722</v>
      </c>
      <c r="W4363">
        <v>99.100000000000023</v>
      </c>
      <c r="X4363">
        <v>0</v>
      </c>
      <c r="Y4363">
        <v>0</v>
      </c>
      <c r="AA4363">
        <v>2.1323780279767996E-3</v>
      </c>
      <c r="AB4363">
        <v>2.5939982105862183E-3</v>
      </c>
      <c r="AC4363">
        <v>0</v>
      </c>
      <c r="AD4363">
        <v>0</v>
      </c>
      <c r="AE4363">
        <v>0</v>
      </c>
      <c r="AF4363">
        <v>0</v>
      </c>
      <c r="AG4363">
        <v>0</v>
      </c>
      <c r="AH4363">
        <v>0</v>
      </c>
      <c r="AI4363">
        <v>0</v>
      </c>
      <c r="AJ4363">
        <v>0</v>
      </c>
      <c r="AK4363">
        <v>0</v>
      </c>
      <c r="AL4363">
        <v>0</v>
      </c>
    </row>
    <row r="4364" spans="1:38" x14ac:dyDescent="0.5">
      <c r="A4364">
        <v>14</v>
      </c>
      <c r="B4364">
        <v>2525</v>
      </c>
      <c r="C4364">
        <v>2017</v>
      </c>
      <c r="D4364">
        <v>99</v>
      </c>
      <c r="E4364">
        <v>99</v>
      </c>
      <c r="F4364">
        <v>99</v>
      </c>
      <c r="G4364">
        <v>99</v>
      </c>
      <c r="H4364">
        <v>99</v>
      </c>
      <c r="I4364">
        <v>99</v>
      </c>
      <c r="J4364">
        <v>999</v>
      </c>
      <c r="K4364">
        <v>99</v>
      </c>
      <c r="L4364">
        <v>99</v>
      </c>
      <c r="M4364">
        <v>99</v>
      </c>
      <c r="N4364">
        <v>99</v>
      </c>
      <c r="O4364">
        <v>15</v>
      </c>
      <c r="P4364">
        <v>1557</v>
      </c>
      <c r="R4364">
        <v>0</v>
      </c>
    </row>
    <row r="4365" spans="1:38" x14ac:dyDescent="0.5">
      <c r="A4365">
        <v>14</v>
      </c>
      <c r="B4365">
        <v>2526</v>
      </c>
      <c r="C4365">
        <v>2018</v>
      </c>
      <c r="D4365">
        <v>99</v>
      </c>
      <c r="E4365">
        <v>99</v>
      </c>
      <c r="F4365">
        <v>99</v>
      </c>
      <c r="G4365">
        <v>99</v>
      </c>
      <c r="H4365">
        <v>99</v>
      </c>
      <c r="I4365">
        <v>99</v>
      </c>
      <c r="J4365">
        <v>999</v>
      </c>
      <c r="K4365">
        <v>99</v>
      </c>
      <c r="L4365">
        <v>99</v>
      </c>
      <c r="M4365">
        <v>99</v>
      </c>
      <c r="N4365">
        <v>99</v>
      </c>
      <c r="O4365">
        <v>15</v>
      </c>
      <c r="P4365">
        <v>1557</v>
      </c>
      <c r="R4365">
        <v>0</v>
      </c>
    </row>
    <row r="4366" spans="1:38" x14ac:dyDescent="0.5">
      <c r="A4366">
        <v>14</v>
      </c>
      <c r="B4366">
        <v>2527</v>
      </c>
      <c r="C4366">
        <v>2019</v>
      </c>
      <c r="D4366">
        <v>99</v>
      </c>
      <c r="E4366">
        <v>99</v>
      </c>
      <c r="F4366">
        <v>99</v>
      </c>
      <c r="G4366">
        <v>99</v>
      </c>
      <c r="H4366">
        <v>99</v>
      </c>
      <c r="I4366">
        <v>99</v>
      </c>
      <c r="J4366">
        <v>999</v>
      </c>
      <c r="K4366">
        <v>99</v>
      </c>
      <c r="L4366">
        <v>99</v>
      </c>
      <c r="M4366">
        <v>99</v>
      </c>
      <c r="N4366">
        <v>99</v>
      </c>
      <c r="O4366">
        <v>15</v>
      </c>
      <c r="P4366">
        <v>1557</v>
      </c>
      <c r="R4366">
        <v>0</v>
      </c>
    </row>
    <row r="4367" spans="1:38" x14ac:dyDescent="0.5">
      <c r="A4367">
        <v>14</v>
      </c>
      <c r="B4367">
        <v>2528</v>
      </c>
      <c r="C4367">
        <v>2020</v>
      </c>
      <c r="D4367">
        <v>99</v>
      </c>
      <c r="E4367">
        <v>99</v>
      </c>
      <c r="F4367">
        <v>99</v>
      </c>
      <c r="G4367">
        <v>99</v>
      </c>
      <c r="H4367">
        <v>99</v>
      </c>
      <c r="I4367">
        <v>99</v>
      </c>
      <c r="J4367">
        <v>999</v>
      </c>
      <c r="K4367">
        <v>99</v>
      </c>
      <c r="L4367">
        <v>99</v>
      </c>
      <c r="M4367">
        <v>99</v>
      </c>
      <c r="N4367">
        <v>99</v>
      </c>
      <c r="O4367">
        <v>15</v>
      </c>
      <c r="P4367">
        <v>1557</v>
      </c>
      <c r="R4367">
        <v>0</v>
      </c>
    </row>
    <row r="4368" spans="1:38" x14ac:dyDescent="0.5">
      <c r="A4368">
        <v>14</v>
      </c>
      <c r="B4368">
        <v>2529</v>
      </c>
      <c r="C4368">
        <v>2021</v>
      </c>
      <c r="D4368">
        <v>99</v>
      </c>
      <c r="E4368">
        <v>99</v>
      </c>
      <c r="F4368">
        <v>99</v>
      </c>
      <c r="G4368">
        <v>99</v>
      </c>
      <c r="H4368">
        <v>99</v>
      </c>
      <c r="I4368">
        <v>99</v>
      </c>
      <c r="J4368">
        <v>999</v>
      </c>
      <c r="K4368">
        <v>99</v>
      </c>
      <c r="L4368">
        <v>99</v>
      </c>
      <c r="M4368">
        <v>99</v>
      </c>
      <c r="N4368">
        <v>99</v>
      </c>
      <c r="O4368">
        <v>15</v>
      </c>
      <c r="P4368">
        <v>1557</v>
      </c>
      <c r="R4368">
        <v>0</v>
      </c>
    </row>
    <row r="4369" spans="1:38" x14ac:dyDescent="0.5">
      <c r="A4369">
        <v>14</v>
      </c>
      <c r="B4369">
        <v>2530</v>
      </c>
      <c r="C4369">
        <v>2022</v>
      </c>
      <c r="D4369">
        <v>99</v>
      </c>
      <c r="E4369">
        <v>99</v>
      </c>
      <c r="F4369">
        <v>99</v>
      </c>
      <c r="G4369">
        <v>99</v>
      </c>
      <c r="H4369">
        <v>99</v>
      </c>
      <c r="I4369">
        <v>99</v>
      </c>
      <c r="J4369">
        <v>999</v>
      </c>
      <c r="K4369">
        <v>99</v>
      </c>
      <c r="L4369">
        <v>99</v>
      </c>
      <c r="M4369">
        <v>99</v>
      </c>
      <c r="N4369">
        <v>99</v>
      </c>
      <c r="O4369">
        <v>15</v>
      </c>
      <c r="P4369">
        <v>1557</v>
      </c>
      <c r="R4369">
        <v>0</v>
      </c>
    </row>
    <row r="4370" spans="1:38" x14ac:dyDescent="0.5">
      <c r="A4370">
        <v>14</v>
      </c>
      <c r="B4370">
        <v>2531</v>
      </c>
      <c r="C4370">
        <v>2012</v>
      </c>
      <c r="D4370">
        <v>99</v>
      </c>
      <c r="E4370">
        <v>99</v>
      </c>
      <c r="F4370">
        <v>99</v>
      </c>
      <c r="G4370">
        <v>99</v>
      </c>
      <c r="H4370">
        <v>99</v>
      </c>
      <c r="I4370">
        <v>99</v>
      </c>
      <c r="J4370">
        <v>999</v>
      </c>
      <c r="K4370">
        <v>99</v>
      </c>
      <c r="L4370">
        <v>99</v>
      </c>
      <c r="M4370">
        <v>99</v>
      </c>
      <c r="N4370">
        <v>99</v>
      </c>
      <c r="O4370">
        <v>15</v>
      </c>
      <c r="P4370">
        <v>1560</v>
      </c>
      <c r="Q4370">
        <v>1</v>
      </c>
      <c r="R4370">
        <v>7</v>
      </c>
      <c r="S4370">
        <v>7</v>
      </c>
      <c r="T4370">
        <v>16.142857142857139</v>
      </c>
      <c r="U4370">
        <v>60.285714285714306</v>
      </c>
      <c r="V4370">
        <v>82.758086983439057</v>
      </c>
      <c r="W4370">
        <v>76.3857142857143</v>
      </c>
      <c r="X4370">
        <v>7.7199978851641644</v>
      </c>
      <c r="Y4370">
        <v>2.4327694808466593</v>
      </c>
      <c r="Z4370">
        <v>-86.311833481731242</v>
      </c>
      <c r="AA4370">
        <v>0.72689511941848384</v>
      </c>
      <c r="AB4370">
        <v>0.72807932483476256</v>
      </c>
    </row>
    <row r="4371" spans="1:38" x14ac:dyDescent="0.5">
      <c r="A4371">
        <v>14</v>
      </c>
      <c r="B4371">
        <v>2532</v>
      </c>
      <c r="C4371">
        <v>2013</v>
      </c>
      <c r="D4371">
        <v>99</v>
      </c>
      <c r="E4371">
        <v>99</v>
      </c>
      <c r="F4371">
        <v>99</v>
      </c>
      <c r="G4371">
        <v>99</v>
      </c>
      <c r="H4371">
        <v>99</v>
      </c>
      <c r="I4371">
        <v>99</v>
      </c>
      <c r="J4371">
        <v>999</v>
      </c>
      <c r="K4371">
        <v>99</v>
      </c>
      <c r="L4371">
        <v>99</v>
      </c>
      <c r="M4371">
        <v>99</v>
      </c>
      <c r="N4371">
        <v>99</v>
      </c>
      <c r="O4371">
        <v>15</v>
      </c>
      <c r="P4371">
        <v>1560</v>
      </c>
      <c r="Q4371">
        <v>1</v>
      </c>
      <c r="R4371">
        <v>15</v>
      </c>
      <c r="S4371">
        <v>15</v>
      </c>
      <c r="T4371">
        <v>16.2</v>
      </c>
      <c r="U4371">
        <v>61.466666666666669</v>
      </c>
      <c r="V4371">
        <v>71.578187071144811</v>
      </c>
      <c r="W4371">
        <v>66.066666666666649</v>
      </c>
      <c r="X4371">
        <v>9.2924102841453156</v>
      </c>
      <c r="Y4371">
        <v>1.9618585292748976</v>
      </c>
      <c r="Z4371">
        <v>10.800034538769284</v>
      </c>
      <c r="AA4371">
        <v>0.27891409445890658</v>
      </c>
      <c r="AB4371">
        <v>0.24734478740203847</v>
      </c>
    </row>
    <row r="4372" spans="1:38" x14ac:dyDescent="0.5">
      <c r="A4372">
        <v>14</v>
      </c>
      <c r="B4372">
        <v>2533</v>
      </c>
      <c r="C4372">
        <v>2014</v>
      </c>
      <c r="D4372">
        <v>99</v>
      </c>
      <c r="E4372">
        <v>99</v>
      </c>
      <c r="F4372">
        <v>99</v>
      </c>
      <c r="G4372">
        <v>99</v>
      </c>
      <c r="H4372">
        <v>99</v>
      </c>
      <c r="I4372">
        <v>99</v>
      </c>
      <c r="J4372">
        <v>999</v>
      </c>
      <c r="K4372">
        <v>99</v>
      </c>
      <c r="L4372">
        <v>99</v>
      </c>
      <c r="M4372">
        <v>99</v>
      </c>
      <c r="N4372">
        <v>99</v>
      </c>
      <c r="O4372">
        <v>15</v>
      </c>
      <c r="P4372">
        <v>1560</v>
      </c>
      <c r="Q4372">
        <v>1</v>
      </c>
      <c r="R4372">
        <v>10</v>
      </c>
      <c r="S4372">
        <v>10</v>
      </c>
      <c r="T4372">
        <v>16.399999999999999</v>
      </c>
      <c r="U4372">
        <v>61.8</v>
      </c>
      <c r="V4372">
        <v>75.384615384615373</v>
      </c>
      <c r="W4372">
        <v>69.58</v>
      </c>
      <c r="X4372">
        <v>7.6825516594423284</v>
      </c>
      <c r="Y4372">
        <v>2.856571371417242</v>
      </c>
      <c r="Z4372">
        <v>-69.917842930863515</v>
      </c>
      <c r="AA4372">
        <v>9.4082227867155907E-2</v>
      </c>
      <c r="AB4372">
        <v>8.475809894819801E-2</v>
      </c>
    </row>
    <row r="4373" spans="1:38" x14ac:dyDescent="0.5">
      <c r="A4373">
        <v>14</v>
      </c>
      <c r="B4373">
        <v>2534</v>
      </c>
      <c r="C4373">
        <v>2015</v>
      </c>
      <c r="D4373">
        <v>99</v>
      </c>
      <c r="E4373">
        <v>99</v>
      </c>
      <c r="F4373">
        <v>99</v>
      </c>
      <c r="G4373">
        <v>99</v>
      </c>
      <c r="H4373">
        <v>99</v>
      </c>
      <c r="I4373">
        <v>99</v>
      </c>
      <c r="J4373">
        <v>999</v>
      </c>
      <c r="K4373">
        <v>99</v>
      </c>
      <c r="L4373">
        <v>99</v>
      </c>
      <c r="M4373">
        <v>99</v>
      </c>
      <c r="N4373">
        <v>99</v>
      </c>
      <c r="O4373">
        <v>15</v>
      </c>
      <c r="P4373">
        <v>1560</v>
      </c>
      <c r="Q4373">
        <v>1</v>
      </c>
      <c r="R4373">
        <v>10</v>
      </c>
      <c r="S4373">
        <v>10</v>
      </c>
      <c r="T4373">
        <v>15.8</v>
      </c>
      <c r="U4373">
        <v>59.8</v>
      </c>
      <c r="V4373">
        <v>83.174431202600246</v>
      </c>
      <c r="W4373">
        <v>76.77</v>
      </c>
      <c r="X4373">
        <v>11.744705189999422</v>
      </c>
      <c r="Y4373">
        <v>2.227105745132139</v>
      </c>
      <c r="Z4373">
        <v>-15.621236382893324</v>
      </c>
      <c r="AA4373">
        <v>2.6349766804563777E-2</v>
      </c>
      <c r="AB4373">
        <v>2.5066162326468969E-2</v>
      </c>
      <c r="AC4373">
        <v>0</v>
      </c>
      <c r="AD4373">
        <v>0</v>
      </c>
      <c r="AE4373">
        <v>0</v>
      </c>
      <c r="AF4373">
        <v>0</v>
      </c>
      <c r="AG4373">
        <v>0</v>
      </c>
      <c r="AH4373">
        <v>0</v>
      </c>
      <c r="AI4373">
        <v>0</v>
      </c>
      <c r="AJ4373">
        <v>0</v>
      </c>
      <c r="AK4373">
        <v>0</v>
      </c>
      <c r="AL4373">
        <v>0</v>
      </c>
    </row>
    <row r="4374" spans="1:38" x14ac:dyDescent="0.5">
      <c r="A4374">
        <v>14</v>
      </c>
      <c r="B4374">
        <v>2535</v>
      </c>
      <c r="C4374">
        <v>2016</v>
      </c>
      <c r="D4374">
        <v>99</v>
      </c>
      <c r="E4374">
        <v>99</v>
      </c>
      <c r="F4374">
        <v>99</v>
      </c>
      <c r="G4374">
        <v>99</v>
      </c>
      <c r="H4374">
        <v>99</v>
      </c>
      <c r="I4374">
        <v>99</v>
      </c>
      <c r="J4374">
        <v>999</v>
      </c>
      <c r="K4374">
        <v>99</v>
      </c>
      <c r="L4374">
        <v>99</v>
      </c>
      <c r="M4374">
        <v>99</v>
      </c>
      <c r="N4374">
        <v>99</v>
      </c>
      <c r="O4374">
        <v>15</v>
      </c>
      <c r="P4374">
        <v>1560</v>
      </c>
      <c r="Q4374">
        <v>1</v>
      </c>
      <c r="R4374">
        <v>3</v>
      </c>
      <c r="S4374">
        <v>3</v>
      </c>
      <c r="T4374">
        <v>14</v>
      </c>
      <c r="U4374">
        <v>57.66666666666665</v>
      </c>
      <c r="V4374">
        <v>94.07728421812925</v>
      </c>
      <c r="W4374">
        <v>86.833333333333314</v>
      </c>
      <c r="X4374">
        <v>3.6353205574688752</v>
      </c>
      <c r="Y4374">
        <v>1.2472191289248089</v>
      </c>
      <c r="Z4374">
        <v>-97.533787002257469</v>
      </c>
      <c r="AA4374">
        <v>6.3971340839304013E-3</v>
      </c>
      <c r="AB4374">
        <v>6.8187339440737614E-3</v>
      </c>
      <c r="AC4374">
        <v>0</v>
      </c>
      <c r="AD4374">
        <v>0</v>
      </c>
      <c r="AE4374">
        <v>0</v>
      </c>
      <c r="AF4374">
        <v>0</v>
      </c>
      <c r="AG4374">
        <v>1</v>
      </c>
      <c r="AH4374">
        <v>1</v>
      </c>
      <c r="AI4374">
        <v>0</v>
      </c>
      <c r="AJ4374">
        <v>0</v>
      </c>
      <c r="AK4374">
        <v>0</v>
      </c>
      <c r="AL4374">
        <v>0</v>
      </c>
    </row>
    <row r="4375" spans="1:38" x14ac:dyDescent="0.5">
      <c r="A4375">
        <v>14</v>
      </c>
      <c r="B4375">
        <v>2536</v>
      </c>
      <c r="C4375">
        <v>2017</v>
      </c>
      <c r="D4375">
        <v>99</v>
      </c>
      <c r="E4375">
        <v>99</v>
      </c>
      <c r="F4375">
        <v>99</v>
      </c>
      <c r="G4375">
        <v>99</v>
      </c>
      <c r="H4375">
        <v>99</v>
      </c>
      <c r="I4375">
        <v>99</v>
      </c>
      <c r="J4375">
        <v>999</v>
      </c>
      <c r="K4375">
        <v>99</v>
      </c>
      <c r="L4375">
        <v>99</v>
      </c>
      <c r="M4375">
        <v>99</v>
      </c>
      <c r="N4375">
        <v>99</v>
      </c>
      <c r="O4375">
        <v>15</v>
      </c>
      <c r="P4375">
        <v>1560</v>
      </c>
      <c r="Q4375">
        <v>1</v>
      </c>
      <c r="R4375">
        <v>2</v>
      </c>
      <c r="S4375">
        <v>2</v>
      </c>
      <c r="T4375">
        <v>14</v>
      </c>
      <c r="U4375">
        <v>57.5</v>
      </c>
      <c r="V4375">
        <v>88.840736728060662</v>
      </c>
      <c r="W4375">
        <v>82</v>
      </c>
      <c r="X4375">
        <v>0.30000000000024257</v>
      </c>
      <c r="Y4375">
        <v>0.5</v>
      </c>
      <c r="Z4375">
        <v>99.999999999676646</v>
      </c>
      <c r="AA4375">
        <v>5.7708399457541016E-3</v>
      </c>
      <c r="AB4375">
        <v>5.7975639838074092E-3</v>
      </c>
      <c r="AC4375">
        <v>0</v>
      </c>
      <c r="AD4375">
        <v>0</v>
      </c>
      <c r="AE4375">
        <v>0</v>
      </c>
      <c r="AF4375">
        <v>0</v>
      </c>
      <c r="AG4375">
        <v>0</v>
      </c>
      <c r="AH4375">
        <v>0</v>
      </c>
      <c r="AI4375">
        <v>0</v>
      </c>
      <c r="AJ4375">
        <v>0</v>
      </c>
      <c r="AK4375">
        <v>0</v>
      </c>
      <c r="AL4375">
        <v>0</v>
      </c>
    </row>
    <row r="4376" spans="1:38" x14ac:dyDescent="0.5">
      <c r="A4376">
        <v>14</v>
      </c>
      <c r="B4376">
        <v>2537</v>
      </c>
      <c r="C4376">
        <v>2018</v>
      </c>
      <c r="D4376">
        <v>99</v>
      </c>
      <c r="E4376">
        <v>99</v>
      </c>
      <c r="F4376">
        <v>99</v>
      </c>
      <c r="G4376">
        <v>99</v>
      </c>
      <c r="H4376">
        <v>99</v>
      </c>
      <c r="I4376">
        <v>99</v>
      </c>
      <c r="J4376">
        <v>999</v>
      </c>
      <c r="K4376">
        <v>99</v>
      </c>
      <c r="L4376">
        <v>99</v>
      </c>
      <c r="M4376">
        <v>99</v>
      </c>
      <c r="N4376">
        <v>99</v>
      </c>
      <c r="O4376">
        <v>15</v>
      </c>
      <c r="P4376">
        <v>1560</v>
      </c>
      <c r="Q4376">
        <v>1</v>
      </c>
      <c r="R4376">
        <v>2</v>
      </c>
      <c r="S4376">
        <v>2</v>
      </c>
      <c r="T4376">
        <v>15.5</v>
      </c>
      <c r="U4376">
        <v>59.5</v>
      </c>
      <c r="V4376">
        <v>86.023835319609987</v>
      </c>
      <c r="W4376">
        <v>79.400000000000006</v>
      </c>
      <c r="X4376">
        <v>2.399999999999856</v>
      </c>
      <c r="Y4376">
        <v>0.5</v>
      </c>
      <c r="Z4376">
        <v>-99.999999999990834</v>
      </c>
      <c r="AA4376">
        <v>7.9881774973039922E-3</v>
      </c>
      <c r="AB4376">
        <v>7.8963144300472059E-3</v>
      </c>
      <c r="AC4376">
        <v>0</v>
      </c>
      <c r="AD4376">
        <v>0</v>
      </c>
      <c r="AE4376">
        <v>0</v>
      </c>
      <c r="AF4376">
        <v>0</v>
      </c>
      <c r="AG4376">
        <v>0</v>
      </c>
      <c r="AH4376">
        <v>0</v>
      </c>
      <c r="AI4376">
        <v>0</v>
      </c>
      <c r="AJ4376">
        <v>0</v>
      </c>
      <c r="AK4376">
        <v>0</v>
      </c>
      <c r="AL4376">
        <v>0</v>
      </c>
    </row>
    <row r="4377" spans="1:38" x14ac:dyDescent="0.5">
      <c r="A4377">
        <v>14</v>
      </c>
      <c r="B4377">
        <v>2538</v>
      </c>
      <c r="C4377">
        <v>2019</v>
      </c>
      <c r="D4377">
        <v>99</v>
      </c>
      <c r="E4377">
        <v>99</v>
      </c>
      <c r="F4377">
        <v>99</v>
      </c>
      <c r="G4377">
        <v>99</v>
      </c>
      <c r="H4377">
        <v>99</v>
      </c>
      <c r="I4377">
        <v>99</v>
      </c>
      <c r="J4377">
        <v>999</v>
      </c>
      <c r="K4377">
        <v>99</v>
      </c>
      <c r="L4377">
        <v>99</v>
      </c>
      <c r="M4377">
        <v>99</v>
      </c>
      <c r="N4377">
        <v>99</v>
      </c>
      <c r="O4377">
        <v>15</v>
      </c>
      <c r="P4377">
        <v>1560</v>
      </c>
      <c r="Q4377">
        <v>1</v>
      </c>
      <c r="R4377">
        <v>4</v>
      </c>
      <c r="S4377">
        <v>4</v>
      </c>
      <c r="T4377">
        <v>15.5</v>
      </c>
      <c r="U4377">
        <v>60</v>
      </c>
      <c r="V4377">
        <v>91.65763813651138</v>
      </c>
      <c r="W4377">
        <v>84.600000000000023</v>
      </c>
      <c r="X4377">
        <v>7.8971513851514095</v>
      </c>
      <c r="Y4377">
        <v>1.58113883008419</v>
      </c>
      <c r="Z4377">
        <v>-22.224014911170983</v>
      </c>
      <c r="AA4377">
        <v>1.9860973187686204E-2</v>
      </c>
      <c r="AB4377">
        <v>2.0915183664361448E-2</v>
      </c>
      <c r="AC4377">
        <v>0</v>
      </c>
      <c r="AD4377">
        <v>0</v>
      </c>
      <c r="AE4377">
        <v>0</v>
      </c>
      <c r="AF4377">
        <v>0</v>
      </c>
      <c r="AG4377">
        <v>0</v>
      </c>
      <c r="AH4377">
        <v>0</v>
      </c>
      <c r="AI4377">
        <v>0</v>
      </c>
      <c r="AJ4377">
        <v>0</v>
      </c>
      <c r="AK4377">
        <v>0</v>
      </c>
      <c r="AL4377">
        <v>0</v>
      </c>
    </row>
    <row r="4378" spans="1:38" x14ac:dyDescent="0.5">
      <c r="A4378">
        <v>14</v>
      </c>
      <c r="B4378">
        <v>2539</v>
      </c>
      <c r="C4378">
        <v>2020</v>
      </c>
      <c r="D4378">
        <v>99</v>
      </c>
      <c r="E4378">
        <v>99</v>
      </c>
      <c r="F4378">
        <v>99</v>
      </c>
      <c r="G4378">
        <v>99</v>
      </c>
      <c r="H4378">
        <v>99</v>
      </c>
      <c r="I4378">
        <v>99</v>
      </c>
      <c r="J4378">
        <v>999</v>
      </c>
      <c r="K4378">
        <v>99</v>
      </c>
      <c r="L4378">
        <v>99</v>
      </c>
      <c r="M4378">
        <v>99</v>
      </c>
      <c r="N4378">
        <v>99</v>
      </c>
      <c r="O4378">
        <v>15</v>
      </c>
      <c r="P4378">
        <v>1560</v>
      </c>
      <c r="R4378">
        <v>0</v>
      </c>
    </row>
    <row r="4379" spans="1:38" x14ac:dyDescent="0.5">
      <c r="A4379">
        <v>14</v>
      </c>
      <c r="B4379">
        <v>2540</v>
      </c>
      <c r="C4379">
        <v>2021</v>
      </c>
      <c r="D4379">
        <v>99</v>
      </c>
      <c r="E4379">
        <v>99</v>
      </c>
      <c r="F4379">
        <v>99</v>
      </c>
      <c r="G4379">
        <v>99</v>
      </c>
      <c r="H4379">
        <v>99</v>
      </c>
      <c r="I4379">
        <v>99</v>
      </c>
      <c r="J4379">
        <v>999</v>
      </c>
      <c r="K4379">
        <v>99</v>
      </c>
      <c r="L4379">
        <v>99</v>
      </c>
      <c r="M4379">
        <v>99</v>
      </c>
      <c r="N4379">
        <v>99</v>
      </c>
      <c r="O4379">
        <v>15</v>
      </c>
      <c r="P4379">
        <v>1560</v>
      </c>
      <c r="R4379">
        <v>0</v>
      </c>
    </row>
    <row r="4380" spans="1:38" x14ac:dyDescent="0.5">
      <c r="A4380">
        <v>14</v>
      </c>
      <c r="B4380">
        <v>2541</v>
      </c>
      <c r="C4380">
        <v>2022</v>
      </c>
      <c r="D4380">
        <v>99</v>
      </c>
      <c r="E4380">
        <v>99</v>
      </c>
      <c r="F4380">
        <v>99</v>
      </c>
      <c r="G4380">
        <v>99</v>
      </c>
      <c r="H4380">
        <v>99</v>
      </c>
      <c r="I4380">
        <v>99</v>
      </c>
      <c r="J4380">
        <v>999</v>
      </c>
      <c r="K4380">
        <v>99</v>
      </c>
      <c r="L4380">
        <v>99</v>
      </c>
      <c r="M4380">
        <v>99</v>
      </c>
      <c r="N4380">
        <v>99</v>
      </c>
      <c r="O4380">
        <v>15</v>
      </c>
      <c r="P4380">
        <v>1560</v>
      </c>
      <c r="R4380">
        <v>0</v>
      </c>
    </row>
    <row r="4381" spans="1:38" x14ac:dyDescent="0.5">
      <c r="A4381">
        <v>14</v>
      </c>
      <c r="B4381">
        <v>2542</v>
      </c>
      <c r="C4381">
        <v>2012</v>
      </c>
      <c r="D4381">
        <v>99</v>
      </c>
      <c r="E4381">
        <v>99</v>
      </c>
      <c r="F4381">
        <v>99</v>
      </c>
      <c r="G4381">
        <v>99</v>
      </c>
      <c r="H4381">
        <v>99</v>
      </c>
      <c r="I4381">
        <v>99</v>
      </c>
      <c r="J4381">
        <v>999</v>
      </c>
      <c r="K4381">
        <v>99</v>
      </c>
      <c r="L4381">
        <v>99</v>
      </c>
      <c r="M4381">
        <v>99</v>
      </c>
      <c r="N4381">
        <v>99</v>
      </c>
      <c r="O4381">
        <v>15</v>
      </c>
      <c r="P4381">
        <v>1563</v>
      </c>
      <c r="R4381">
        <v>0</v>
      </c>
    </row>
    <row r="4382" spans="1:38" x14ac:dyDescent="0.5">
      <c r="A4382">
        <v>14</v>
      </c>
      <c r="B4382">
        <v>2543</v>
      </c>
      <c r="C4382">
        <v>2013</v>
      </c>
      <c r="D4382">
        <v>99</v>
      </c>
      <c r="E4382">
        <v>99</v>
      </c>
      <c r="F4382">
        <v>99</v>
      </c>
      <c r="G4382">
        <v>99</v>
      </c>
      <c r="H4382">
        <v>99</v>
      </c>
      <c r="I4382">
        <v>99</v>
      </c>
      <c r="J4382">
        <v>999</v>
      </c>
      <c r="K4382">
        <v>99</v>
      </c>
      <c r="L4382">
        <v>99</v>
      </c>
      <c r="M4382">
        <v>99</v>
      </c>
      <c r="N4382">
        <v>99</v>
      </c>
      <c r="O4382">
        <v>15</v>
      </c>
      <c r="P4382">
        <v>1563</v>
      </c>
      <c r="R4382">
        <v>0</v>
      </c>
    </row>
    <row r="4383" spans="1:38" x14ac:dyDescent="0.5">
      <c r="A4383">
        <v>14</v>
      </c>
      <c r="B4383">
        <v>2544</v>
      </c>
      <c r="C4383">
        <v>2014</v>
      </c>
      <c r="D4383">
        <v>99</v>
      </c>
      <c r="E4383">
        <v>99</v>
      </c>
      <c r="F4383">
        <v>99</v>
      </c>
      <c r="G4383">
        <v>99</v>
      </c>
      <c r="H4383">
        <v>99</v>
      </c>
      <c r="I4383">
        <v>99</v>
      </c>
      <c r="J4383">
        <v>999</v>
      </c>
      <c r="K4383">
        <v>99</v>
      </c>
      <c r="L4383">
        <v>99</v>
      </c>
      <c r="M4383">
        <v>99</v>
      </c>
      <c r="N4383">
        <v>99</v>
      </c>
      <c r="O4383">
        <v>15</v>
      </c>
      <c r="P4383">
        <v>1563</v>
      </c>
      <c r="R4383">
        <v>0</v>
      </c>
    </row>
    <row r="4384" spans="1:38" x14ac:dyDescent="0.5">
      <c r="A4384">
        <v>14</v>
      </c>
      <c r="B4384">
        <v>2545</v>
      </c>
      <c r="C4384">
        <v>2015</v>
      </c>
      <c r="D4384">
        <v>99</v>
      </c>
      <c r="E4384">
        <v>99</v>
      </c>
      <c r="F4384">
        <v>99</v>
      </c>
      <c r="G4384">
        <v>99</v>
      </c>
      <c r="H4384">
        <v>99</v>
      </c>
      <c r="I4384">
        <v>99</v>
      </c>
      <c r="J4384">
        <v>999</v>
      </c>
      <c r="K4384">
        <v>99</v>
      </c>
      <c r="L4384">
        <v>99</v>
      </c>
      <c r="M4384">
        <v>99</v>
      </c>
      <c r="N4384">
        <v>99</v>
      </c>
      <c r="O4384">
        <v>15</v>
      </c>
      <c r="P4384">
        <v>1563</v>
      </c>
      <c r="R4384">
        <v>0</v>
      </c>
    </row>
    <row r="4385" spans="1:18" x14ac:dyDescent="0.5">
      <c r="A4385">
        <v>14</v>
      </c>
      <c r="B4385">
        <v>2546</v>
      </c>
      <c r="C4385">
        <v>2016</v>
      </c>
      <c r="D4385">
        <v>99</v>
      </c>
      <c r="E4385">
        <v>99</v>
      </c>
      <c r="F4385">
        <v>99</v>
      </c>
      <c r="G4385">
        <v>99</v>
      </c>
      <c r="H4385">
        <v>99</v>
      </c>
      <c r="I4385">
        <v>99</v>
      </c>
      <c r="J4385">
        <v>999</v>
      </c>
      <c r="K4385">
        <v>99</v>
      </c>
      <c r="L4385">
        <v>99</v>
      </c>
      <c r="M4385">
        <v>99</v>
      </c>
      <c r="N4385">
        <v>99</v>
      </c>
      <c r="O4385">
        <v>15</v>
      </c>
      <c r="P4385">
        <v>1563</v>
      </c>
      <c r="R4385">
        <v>0</v>
      </c>
    </row>
    <row r="4386" spans="1:18" x14ac:dyDescent="0.5">
      <c r="A4386">
        <v>14</v>
      </c>
      <c r="B4386">
        <v>2547</v>
      </c>
      <c r="C4386">
        <v>2017</v>
      </c>
      <c r="D4386">
        <v>99</v>
      </c>
      <c r="E4386">
        <v>99</v>
      </c>
      <c r="F4386">
        <v>99</v>
      </c>
      <c r="G4386">
        <v>99</v>
      </c>
      <c r="H4386">
        <v>99</v>
      </c>
      <c r="I4386">
        <v>99</v>
      </c>
      <c r="J4386">
        <v>999</v>
      </c>
      <c r="K4386">
        <v>99</v>
      </c>
      <c r="L4386">
        <v>99</v>
      </c>
      <c r="M4386">
        <v>99</v>
      </c>
      <c r="N4386">
        <v>99</v>
      </c>
      <c r="O4386">
        <v>15</v>
      </c>
      <c r="P4386">
        <v>1563</v>
      </c>
      <c r="R4386">
        <v>0</v>
      </c>
    </row>
    <row r="4387" spans="1:18" x14ac:dyDescent="0.5">
      <c r="A4387">
        <v>14</v>
      </c>
      <c r="B4387">
        <v>2548</v>
      </c>
      <c r="C4387">
        <v>2018</v>
      </c>
      <c r="D4387">
        <v>99</v>
      </c>
      <c r="E4387">
        <v>99</v>
      </c>
      <c r="F4387">
        <v>99</v>
      </c>
      <c r="G4387">
        <v>99</v>
      </c>
      <c r="H4387">
        <v>99</v>
      </c>
      <c r="I4387">
        <v>99</v>
      </c>
      <c r="J4387">
        <v>999</v>
      </c>
      <c r="K4387">
        <v>99</v>
      </c>
      <c r="L4387">
        <v>99</v>
      </c>
      <c r="M4387">
        <v>99</v>
      </c>
      <c r="N4387">
        <v>99</v>
      </c>
      <c r="O4387">
        <v>15</v>
      </c>
      <c r="P4387">
        <v>1563</v>
      </c>
      <c r="R4387">
        <v>0</v>
      </c>
    </row>
    <row r="4388" spans="1:18" x14ac:dyDescent="0.5">
      <c r="A4388">
        <v>14</v>
      </c>
      <c r="B4388">
        <v>2549</v>
      </c>
      <c r="C4388">
        <v>2019</v>
      </c>
      <c r="D4388">
        <v>99</v>
      </c>
      <c r="E4388">
        <v>99</v>
      </c>
      <c r="F4388">
        <v>99</v>
      </c>
      <c r="G4388">
        <v>99</v>
      </c>
      <c r="H4388">
        <v>99</v>
      </c>
      <c r="I4388">
        <v>99</v>
      </c>
      <c r="J4388">
        <v>999</v>
      </c>
      <c r="K4388">
        <v>99</v>
      </c>
      <c r="L4388">
        <v>99</v>
      </c>
      <c r="M4388">
        <v>99</v>
      </c>
      <c r="N4388">
        <v>99</v>
      </c>
      <c r="O4388">
        <v>15</v>
      </c>
      <c r="P4388">
        <v>1563</v>
      </c>
      <c r="R4388">
        <v>0</v>
      </c>
    </row>
    <row r="4389" spans="1:18" x14ac:dyDescent="0.5">
      <c r="A4389">
        <v>14</v>
      </c>
      <c r="B4389">
        <v>2550</v>
      </c>
      <c r="C4389">
        <v>2020</v>
      </c>
      <c r="D4389">
        <v>99</v>
      </c>
      <c r="E4389">
        <v>99</v>
      </c>
      <c r="F4389">
        <v>99</v>
      </c>
      <c r="G4389">
        <v>99</v>
      </c>
      <c r="H4389">
        <v>99</v>
      </c>
      <c r="I4389">
        <v>99</v>
      </c>
      <c r="J4389">
        <v>999</v>
      </c>
      <c r="K4389">
        <v>99</v>
      </c>
      <c r="L4389">
        <v>99</v>
      </c>
      <c r="M4389">
        <v>99</v>
      </c>
      <c r="N4389">
        <v>99</v>
      </c>
      <c r="O4389">
        <v>15</v>
      </c>
      <c r="P4389">
        <v>1563</v>
      </c>
      <c r="R4389">
        <v>0</v>
      </c>
    </row>
    <row r="4390" spans="1:18" x14ac:dyDescent="0.5">
      <c r="A4390">
        <v>14</v>
      </c>
      <c r="B4390">
        <v>2551</v>
      </c>
      <c r="C4390">
        <v>2021</v>
      </c>
      <c r="D4390">
        <v>99</v>
      </c>
      <c r="E4390">
        <v>99</v>
      </c>
      <c r="F4390">
        <v>99</v>
      </c>
      <c r="G4390">
        <v>99</v>
      </c>
      <c r="H4390">
        <v>99</v>
      </c>
      <c r="I4390">
        <v>99</v>
      </c>
      <c r="J4390">
        <v>999</v>
      </c>
      <c r="K4390">
        <v>99</v>
      </c>
      <c r="L4390">
        <v>99</v>
      </c>
      <c r="M4390">
        <v>99</v>
      </c>
      <c r="N4390">
        <v>99</v>
      </c>
      <c r="O4390">
        <v>15</v>
      </c>
      <c r="P4390">
        <v>1563</v>
      </c>
      <c r="R4390">
        <v>0</v>
      </c>
    </row>
    <row r="4391" spans="1:18" x14ac:dyDescent="0.5">
      <c r="A4391">
        <v>14</v>
      </c>
      <c r="B4391">
        <v>2552</v>
      </c>
      <c r="C4391">
        <v>2022</v>
      </c>
      <c r="D4391">
        <v>99</v>
      </c>
      <c r="E4391">
        <v>99</v>
      </c>
      <c r="F4391">
        <v>99</v>
      </c>
      <c r="G4391">
        <v>99</v>
      </c>
      <c r="H4391">
        <v>99</v>
      </c>
      <c r="I4391">
        <v>99</v>
      </c>
      <c r="J4391">
        <v>999</v>
      </c>
      <c r="K4391">
        <v>99</v>
      </c>
      <c r="L4391">
        <v>99</v>
      </c>
      <c r="M4391">
        <v>99</v>
      </c>
      <c r="N4391">
        <v>99</v>
      </c>
      <c r="O4391">
        <v>15</v>
      </c>
      <c r="P4391">
        <v>1563</v>
      </c>
      <c r="R4391">
        <v>0</v>
      </c>
    </row>
    <row r="4392" spans="1:18" x14ac:dyDescent="0.5">
      <c r="A4392">
        <v>14</v>
      </c>
      <c r="B4392">
        <v>2553</v>
      </c>
      <c r="C4392">
        <v>2012</v>
      </c>
      <c r="D4392">
        <v>99</v>
      </c>
      <c r="E4392">
        <v>99</v>
      </c>
      <c r="F4392">
        <v>99</v>
      </c>
      <c r="G4392">
        <v>99</v>
      </c>
      <c r="H4392">
        <v>99</v>
      </c>
      <c r="I4392">
        <v>99</v>
      </c>
      <c r="J4392">
        <v>999</v>
      </c>
      <c r="K4392">
        <v>99</v>
      </c>
      <c r="L4392">
        <v>99</v>
      </c>
      <c r="M4392">
        <v>99</v>
      </c>
      <c r="N4392">
        <v>99</v>
      </c>
      <c r="O4392">
        <v>15</v>
      </c>
      <c r="P4392">
        <v>1566</v>
      </c>
      <c r="R4392">
        <v>0</v>
      </c>
    </row>
    <row r="4393" spans="1:18" x14ac:dyDescent="0.5">
      <c r="A4393">
        <v>14</v>
      </c>
      <c r="B4393">
        <v>2554</v>
      </c>
      <c r="C4393">
        <v>2013</v>
      </c>
      <c r="D4393">
        <v>99</v>
      </c>
      <c r="E4393">
        <v>99</v>
      </c>
      <c r="F4393">
        <v>99</v>
      </c>
      <c r="G4393">
        <v>99</v>
      </c>
      <c r="H4393">
        <v>99</v>
      </c>
      <c r="I4393">
        <v>99</v>
      </c>
      <c r="J4393">
        <v>999</v>
      </c>
      <c r="K4393">
        <v>99</v>
      </c>
      <c r="L4393">
        <v>99</v>
      </c>
      <c r="M4393">
        <v>99</v>
      </c>
      <c r="N4393">
        <v>99</v>
      </c>
      <c r="O4393">
        <v>15</v>
      </c>
      <c r="P4393">
        <v>1566</v>
      </c>
      <c r="R4393">
        <v>0</v>
      </c>
    </row>
    <row r="4394" spans="1:18" x14ac:dyDescent="0.5">
      <c r="A4394">
        <v>14</v>
      </c>
      <c r="B4394">
        <v>2555</v>
      </c>
      <c r="C4394">
        <v>2014</v>
      </c>
      <c r="D4394">
        <v>99</v>
      </c>
      <c r="E4394">
        <v>99</v>
      </c>
      <c r="F4394">
        <v>99</v>
      </c>
      <c r="G4394">
        <v>99</v>
      </c>
      <c r="H4394">
        <v>99</v>
      </c>
      <c r="I4394">
        <v>99</v>
      </c>
      <c r="J4394">
        <v>999</v>
      </c>
      <c r="K4394">
        <v>99</v>
      </c>
      <c r="L4394">
        <v>99</v>
      </c>
      <c r="M4394">
        <v>99</v>
      </c>
      <c r="N4394">
        <v>99</v>
      </c>
      <c r="O4394">
        <v>15</v>
      </c>
      <c r="P4394">
        <v>1566</v>
      </c>
      <c r="R4394">
        <v>0</v>
      </c>
    </row>
    <row r="4395" spans="1:18" x14ac:dyDescent="0.5">
      <c r="A4395">
        <v>14</v>
      </c>
      <c r="B4395">
        <v>2556</v>
      </c>
      <c r="C4395">
        <v>2015</v>
      </c>
      <c r="D4395">
        <v>99</v>
      </c>
      <c r="E4395">
        <v>99</v>
      </c>
      <c r="F4395">
        <v>99</v>
      </c>
      <c r="G4395">
        <v>99</v>
      </c>
      <c r="H4395">
        <v>99</v>
      </c>
      <c r="I4395">
        <v>99</v>
      </c>
      <c r="J4395">
        <v>999</v>
      </c>
      <c r="K4395">
        <v>99</v>
      </c>
      <c r="L4395">
        <v>99</v>
      </c>
      <c r="M4395">
        <v>99</v>
      </c>
      <c r="N4395">
        <v>99</v>
      </c>
      <c r="O4395">
        <v>15</v>
      </c>
      <c r="P4395">
        <v>1566</v>
      </c>
      <c r="R4395">
        <v>0</v>
      </c>
    </row>
    <row r="4396" spans="1:18" x14ac:dyDescent="0.5">
      <c r="A4396">
        <v>14</v>
      </c>
      <c r="B4396">
        <v>2557</v>
      </c>
      <c r="C4396">
        <v>2016</v>
      </c>
      <c r="D4396">
        <v>99</v>
      </c>
      <c r="E4396">
        <v>99</v>
      </c>
      <c r="F4396">
        <v>99</v>
      </c>
      <c r="G4396">
        <v>99</v>
      </c>
      <c r="H4396">
        <v>99</v>
      </c>
      <c r="I4396">
        <v>99</v>
      </c>
      <c r="J4396">
        <v>999</v>
      </c>
      <c r="K4396">
        <v>99</v>
      </c>
      <c r="L4396">
        <v>99</v>
      </c>
      <c r="M4396">
        <v>99</v>
      </c>
      <c r="N4396">
        <v>99</v>
      </c>
      <c r="O4396">
        <v>15</v>
      </c>
      <c r="P4396">
        <v>1566</v>
      </c>
      <c r="R4396">
        <v>0</v>
      </c>
    </row>
    <row r="4397" spans="1:18" x14ac:dyDescent="0.5">
      <c r="A4397">
        <v>14</v>
      </c>
      <c r="B4397">
        <v>2558</v>
      </c>
      <c r="C4397">
        <v>2017</v>
      </c>
      <c r="D4397">
        <v>99</v>
      </c>
      <c r="E4397">
        <v>99</v>
      </c>
      <c r="F4397">
        <v>99</v>
      </c>
      <c r="G4397">
        <v>99</v>
      </c>
      <c r="H4397">
        <v>99</v>
      </c>
      <c r="I4397">
        <v>99</v>
      </c>
      <c r="J4397">
        <v>999</v>
      </c>
      <c r="K4397">
        <v>99</v>
      </c>
      <c r="L4397">
        <v>99</v>
      </c>
      <c r="M4397">
        <v>99</v>
      </c>
      <c r="N4397">
        <v>99</v>
      </c>
      <c r="O4397">
        <v>15</v>
      </c>
      <c r="P4397">
        <v>1566</v>
      </c>
      <c r="R4397">
        <v>0</v>
      </c>
    </row>
    <row r="4398" spans="1:18" x14ac:dyDescent="0.5">
      <c r="A4398">
        <v>14</v>
      </c>
      <c r="B4398">
        <v>2559</v>
      </c>
      <c r="C4398">
        <v>2018</v>
      </c>
      <c r="D4398">
        <v>99</v>
      </c>
      <c r="E4398">
        <v>99</v>
      </c>
      <c r="F4398">
        <v>99</v>
      </c>
      <c r="G4398">
        <v>99</v>
      </c>
      <c r="H4398">
        <v>99</v>
      </c>
      <c r="I4398">
        <v>99</v>
      </c>
      <c r="J4398">
        <v>999</v>
      </c>
      <c r="K4398">
        <v>99</v>
      </c>
      <c r="L4398">
        <v>99</v>
      </c>
      <c r="M4398">
        <v>99</v>
      </c>
      <c r="N4398">
        <v>99</v>
      </c>
      <c r="O4398">
        <v>15</v>
      </c>
      <c r="P4398">
        <v>1566</v>
      </c>
      <c r="R4398">
        <v>0</v>
      </c>
    </row>
    <row r="4399" spans="1:18" x14ac:dyDescent="0.5">
      <c r="A4399">
        <v>14</v>
      </c>
      <c r="B4399">
        <v>2560</v>
      </c>
      <c r="C4399">
        <v>2019</v>
      </c>
      <c r="D4399">
        <v>99</v>
      </c>
      <c r="E4399">
        <v>99</v>
      </c>
      <c r="F4399">
        <v>99</v>
      </c>
      <c r="G4399">
        <v>99</v>
      </c>
      <c r="H4399">
        <v>99</v>
      </c>
      <c r="I4399">
        <v>99</v>
      </c>
      <c r="J4399">
        <v>999</v>
      </c>
      <c r="K4399">
        <v>99</v>
      </c>
      <c r="L4399">
        <v>99</v>
      </c>
      <c r="M4399">
        <v>99</v>
      </c>
      <c r="N4399">
        <v>99</v>
      </c>
      <c r="O4399">
        <v>15</v>
      </c>
      <c r="P4399">
        <v>1566</v>
      </c>
      <c r="R4399">
        <v>0</v>
      </c>
    </row>
    <row r="4400" spans="1:18" x14ac:dyDescent="0.5">
      <c r="A4400">
        <v>14</v>
      </c>
      <c r="B4400">
        <v>2561</v>
      </c>
      <c r="C4400">
        <v>2020</v>
      </c>
      <c r="D4400">
        <v>99</v>
      </c>
      <c r="E4400">
        <v>99</v>
      </c>
      <c r="F4400">
        <v>99</v>
      </c>
      <c r="G4400">
        <v>99</v>
      </c>
      <c r="H4400">
        <v>99</v>
      </c>
      <c r="I4400">
        <v>99</v>
      </c>
      <c r="J4400">
        <v>999</v>
      </c>
      <c r="K4400">
        <v>99</v>
      </c>
      <c r="L4400">
        <v>99</v>
      </c>
      <c r="M4400">
        <v>99</v>
      </c>
      <c r="N4400">
        <v>99</v>
      </c>
      <c r="O4400">
        <v>15</v>
      </c>
      <c r="P4400">
        <v>1566</v>
      </c>
      <c r="R4400">
        <v>0</v>
      </c>
    </row>
    <row r="4401" spans="1:18" x14ac:dyDescent="0.5">
      <c r="A4401">
        <v>14</v>
      </c>
      <c r="B4401">
        <v>2562</v>
      </c>
      <c r="C4401">
        <v>2021</v>
      </c>
      <c r="D4401">
        <v>99</v>
      </c>
      <c r="E4401">
        <v>99</v>
      </c>
      <c r="F4401">
        <v>99</v>
      </c>
      <c r="G4401">
        <v>99</v>
      </c>
      <c r="H4401">
        <v>99</v>
      </c>
      <c r="I4401">
        <v>99</v>
      </c>
      <c r="J4401">
        <v>999</v>
      </c>
      <c r="K4401">
        <v>99</v>
      </c>
      <c r="L4401">
        <v>99</v>
      </c>
      <c r="M4401">
        <v>99</v>
      </c>
      <c r="N4401">
        <v>99</v>
      </c>
      <c r="O4401">
        <v>15</v>
      </c>
      <c r="P4401">
        <v>1566</v>
      </c>
      <c r="R4401">
        <v>0</v>
      </c>
    </row>
    <row r="4402" spans="1:18" x14ac:dyDescent="0.5">
      <c r="A4402">
        <v>14</v>
      </c>
      <c r="B4402">
        <v>2563</v>
      </c>
      <c r="C4402">
        <v>2022</v>
      </c>
      <c r="D4402">
        <v>99</v>
      </c>
      <c r="E4402">
        <v>99</v>
      </c>
      <c r="F4402">
        <v>99</v>
      </c>
      <c r="G4402">
        <v>99</v>
      </c>
      <c r="H4402">
        <v>99</v>
      </c>
      <c r="I4402">
        <v>99</v>
      </c>
      <c r="J4402">
        <v>999</v>
      </c>
      <c r="K4402">
        <v>99</v>
      </c>
      <c r="L4402">
        <v>99</v>
      </c>
      <c r="M4402">
        <v>99</v>
      </c>
      <c r="N4402">
        <v>99</v>
      </c>
      <c r="O4402">
        <v>15</v>
      </c>
      <c r="P4402">
        <v>1566</v>
      </c>
      <c r="R4402">
        <v>0</v>
      </c>
    </row>
    <row r="4403" spans="1:18" x14ac:dyDescent="0.5">
      <c r="A4403">
        <v>14</v>
      </c>
      <c r="B4403">
        <v>2564</v>
      </c>
      <c r="C4403">
        <v>2012</v>
      </c>
      <c r="D4403">
        <v>99</v>
      </c>
      <c r="E4403">
        <v>99</v>
      </c>
      <c r="F4403">
        <v>99</v>
      </c>
      <c r="G4403">
        <v>99</v>
      </c>
      <c r="H4403">
        <v>99</v>
      </c>
      <c r="I4403">
        <v>99</v>
      </c>
      <c r="J4403">
        <v>999</v>
      </c>
      <c r="K4403">
        <v>99</v>
      </c>
      <c r="L4403">
        <v>99</v>
      </c>
      <c r="M4403">
        <v>99</v>
      </c>
      <c r="N4403">
        <v>99</v>
      </c>
      <c r="O4403">
        <v>15</v>
      </c>
      <c r="P4403">
        <v>1573</v>
      </c>
      <c r="R4403">
        <v>0</v>
      </c>
    </row>
    <row r="4404" spans="1:18" x14ac:dyDescent="0.5">
      <c r="A4404">
        <v>14</v>
      </c>
      <c r="B4404">
        <v>2565</v>
      </c>
      <c r="C4404">
        <v>2013</v>
      </c>
      <c r="D4404">
        <v>99</v>
      </c>
      <c r="E4404">
        <v>99</v>
      </c>
      <c r="F4404">
        <v>99</v>
      </c>
      <c r="G4404">
        <v>99</v>
      </c>
      <c r="H4404">
        <v>99</v>
      </c>
      <c r="I4404">
        <v>99</v>
      </c>
      <c r="J4404">
        <v>999</v>
      </c>
      <c r="K4404">
        <v>99</v>
      </c>
      <c r="L4404">
        <v>99</v>
      </c>
      <c r="M4404">
        <v>99</v>
      </c>
      <c r="N4404">
        <v>99</v>
      </c>
      <c r="O4404">
        <v>15</v>
      </c>
      <c r="P4404">
        <v>1573</v>
      </c>
      <c r="R4404">
        <v>0</v>
      </c>
    </row>
    <row r="4405" spans="1:18" x14ac:dyDescent="0.5">
      <c r="A4405">
        <v>14</v>
      </c>
      <c r="B4405">
        <v>2566</v>
      </c>
      <c r="C4405">
        <v>2014</v>
      </c>
      <c r="D4405">
        <v>99</v>
      </c>
      <c r="E4405">
        <v>99</v>
      </c>
      <c r="F4405">
        <v>99</v>
      </c>
      <c r="G4405">
        <v>99</v>
      </c>
      <c r="H4405">
        <v>99</v>
      </c>
      <c r="I4405">
        <v>99</v>
      </c>
      <c r="J4405">
        <v>999</v>
      </c>
      <c r="K4405">
        <v>99</v>
      </c>
      <c r="L4405">
        <v>99</v>
      </c>
      <c r="M4405">
        <v>99</v>
      </c>
      <c r="N4405">
        <v>99</v>
      </c>
      <c r="O4405">
        <v>15</v>
      </c>
      <c r="P4405">
        <v>1573</v>
      </c>
      <c r="R4405">
        <v>0</v>
      </c>
    </row>
    <row r="4406" spans="1:18" x14ac:dyDescent="0.5">
      <c r="A4406">
        <v>14</v>
      </c>
      <c r="B4406">
        <v>2567</v>
      </c>
      <c r="C4406">
        <v>2015</v>
      </c>
      <c r="D4406">
        <v>99</v>
      </c>
      <c r="E4406">
        <v>99</v>
      </c>
      <c r="F4406">
        <v>99</v>
      </c>
      <c r="G4406">
        <v>99</v>
      </c>
      <c r="H4406">
        <v>99</v>
      </c>
      <c r="I4406">
        <v>99</v>
      </c>
      <c r="J4406">
        <v>999</v>
      </c>
      <c r="K4406">
        <v>99</v>
      </c>
      <c r="L4406">
        <v>99</v>
      </c>
      <c r="M4406">
        <v>99</v>
      </c>
      <c r="N4406">
        <v>99</v>
      </c>
      <c r="O4406">
        <v>15</v>
      </c>
      <c r="P4406">
        <v>1573</v>
      </c>
      <c r="R4406">
        <v>0</v>
      </c>
    </row>
    <row r="4407" spans="1:18" x14ac:dyDescent="0.5">
      <c r="A4407">
        <v>14</v>
      </c>
      <c r="B4407">
        <v>2568</v>
      </c>
      <c r="C4407">
        <v>2016</v>
      </c>
      <c r="D4407">
        <v>99</v>
      </c>
      <c r="E4407">
        <v>99</v>
      </c>
      <c r="F4407">
        <v>99</v>
      </c>
      <c r="G4407">
        <v>99</v>
      </c>
      <c r="H4407">
        <v>99</v>
      </c>
      <c r="I4407">
        <v>99</v>
      </c>
      <c r="J4407">
        <v>999</v>
      </c>
      <c r="K4407">
        <v>99</v>
      </c>
      <c r="L4407">
        <v>99</v>
      </c>
      <c r="M4407">
        <v>99</v>
      </c>
      <c r="N4407">
        <v>99</v>
      </c>
      <c r="O4407">
        <v>15</v>
      </c>
      <c r="P4407">
        <v>1573</v>
      </c>
      <c r="R4407">
        <v>0</v>
      </c>
    </row>
    <row r="4408" spans="1:18" x14ac:dyDescent="0.5">
      <c r="A4408">
        <v>14</v>
      </c>
      <c r="B4408">
        <v>2569</v>
      </c>
      <c r="C4408">
        <v>2017</v>
      </c>
      <c r="D4408">
        <v>99</v>
      </c>
      <c r="E4408">
        <v>99</v>
      </c>
      <c r="F4408">
        <v>99</v>
      </c>
      <c r="G4408">
        <v>99</v>
      </c>
      <c r="H4408">
        <v>99</v>
      </c>
      <c r="I4408">
        <v>99</v>
      </c>
      <c r="J4408">
        <v>999</v>
      </c>
      <c r="K4408">
        <v>99</v>
      </c>
      <c r="L4408">
        <v>99</v>
      </c>
      <c r="M4408">
        <v>99</v>
      </c>
      <c r="N4408">
        <v>99</v>
      </c>
      <c r="O4408">
        <v>15</v>
      </c>
      <c r="P4408">
        <v>1573</v>
      </c>
      <c r="R4408">
        <v>0</v>
      </c>
    </row>
    <row r="4409" spans="1:18" x14ac:dyDescent="0.5">
      <c r="A4409">
        <v>14</v>
      </c>
      <c r="B4409">
        <v>2570</v>
      </c>
      <c r="C4409">
        <v>2018</v>
      </c>
      <c r="D4409">
        <v>99</v>
      </c>
      <c r="E4409">
        <v>99</v>
      </c>
      <c r="F4409">
        <v>99</v>
      </c>
      <c r="G4409">
        <v>99</v>
      </c>
      <c r="H4409">
        <v>99</v>
      </c>
      <c r="I4409">
        <v>99</v>
      </c>
      <c r="J4409">
        <v>999</v>
      </c>
      <c r="K4409">
        <v>99</v>
      </c>
      <c r="L4409">
        <v>99</v>
      </c>
      <c r="M4409">
        <v>99</v>
      </c>
      <c r="N4409">
        <v>99</v>
      </c>
      <c r="O4409">
        <v>15</v>
      </c>
      <c r="P4409">
        <v>1573</v>
      </c>
      <c r="R4409">
        <v>0</v>
      </c>
    </row>
    <row r="4410" spans="1:18" x14ac:dyDescent="0.5">
      <c r="A4410">
        <v>14</v>
      </c>
      <c r="B4410">
        <v>2571</v>
      </c>
      <c r="C4410">
        <v>2019</v>
      </c>
      <c r="D4410">
        <v>99</v>
      </c>
      <c r="E4410">
        <v>99</v>
      </c>
      <c r="F4410">
        <v>99</v>
      </c>
      <c r="G4410">
        <v>99</v>
      </c>
      <c r="H4410">
        <v>99</v>
      </c>
      <c r="I4410">
        <v>99</v>
      </c>
      <c r="J4410">
        <v>999</v>
      </c>
      <c r="K4410">
        <v>99</v>
      </c>
      <c r="L4410">
        <v>99</v>
      </c>
      <c r="M4410">
        <v>99</v>
      </c>
      <c r="N4410">
        <v>99</v>
      </c>
      <c r="O4410">
        <v>15</v>
      </c>
      <c r="P4410">
        <v>1573</v>
      </c>
      <c r="R4410">
        <v>0</v>
      </c>
    </row>
    <row r="4411" spans="1:18" x14ac:dyDescent="0.5">
      <c r="A4411">
        <v>14</v>
      </c>
      <c r="B4411">
        <v>2572</v>
      </c>
      <c r="C4411">
        <v>2020</v>
      </c>
      <c r="D4411">
        <v>99</v>
      </c>
      <c r="E4411">
        <v>99</v>
      </c>
      <c r="F4411">
        <v>99</v>
      </c>
      <c r="G4411">
        <v>99</v>
      </c>
      <c r="H4411">
        <v>99</v>
      </c>
      <c r="I4411">
        <v>99</v>
      </c>
      <c r="J4411">
        <v>999</v>
      </c>
      <c r="K4411">
        <v>99</v>
      </c>
      <c r="L4411">
        <v>99</v>
      </c>
      <c r="M4411">
        <v>99</v>
      </c>
      <c r="N4411">
        <v>99</v>
      </c>
      <c r="O4411">
        <v>15</v>
      </c>
      <c r="P4411">
        <v>1573</v>
      </c>
      <c r="R4411">
        <v>0</v>
      </c>
    </row>
    <row r="4412" spans="1:18" x14ac:dyDescent="0.5">
      <c r="A4412">
        <v>14</v>
      </c>
      <c r="B4412">
        <v>2573</v>
      </c>
      <c r="C4412">
        <v>2021</v>
      </c>
      <c r="D4412">
        <v>99</v>
      </c>
      <c r="E4412">
        <v>99</v>
      </c>
      <c r="F4412">
        <v>99</v>
      </c>
      <c r="G4412">
        <v>99</v>
      </c>
      <c r="H4412">
        <v>99</v>
      </c>
      <c r="I4412">
        <v>99</v>
      </c>
      <c r="J4412">
        <v>999</v>
      </c>
      <c r="K4412">
        <v>99</v>
      </c>
      <c r="L4412">
        <v>99</v>
      </c>
      <c r="M4412">
        <v>99</v>
      </c>
      <c r="N4412">
        <v>99</v>
      </c>
      <c r="O4412">
        <v>15</v>
      </c>
      <c r="P4412">
        <v>1573</v>
      </c>
      <c r="R4412">
        <v>0</v>
      </c>
    </row>
    <row r="4413" spans="1:18" x14ac:dyDescent="0.5">
      <c r="A4413">
        <v>14</v>
      </c>
      <c r="B4413">
        <v>2574</v>
      </c>
      <c r="C4413">
        <v>2022</v>
      </c>
      <c r="D4413">
        <v>99</v>
      </c>
      <c r="E4413">
        <v>99</v>
      </c>
      <c r="F4413">
        <v>99</v>
      </c>
      <c r="G4413">
        <v>99</v>
      </c>
      <c r="H4413">
        <v>99</v>
      </c>
      <c r="I4413">
        <v>99</v>
      </c>
      <c r="J4413">
        <v>999</v>
      </c>
      <c r="K4413">
        <v>99</v>
      </c>
      <c r="L4413">
        <v>99</v>
      </c>
      <c r="M4413">
        <v>99</v>
      </c>
      <c r="N4413">
        <v>99</v>
      </c>
      <c r="O4413">
        <v>15</v>
      </c>
      <c r="P4413">
        <v>1573</v>
      </c>
      <c r="R4413">
        <v>0</v>
      </c>
    </row>
    <row r="4414" spans="1:18" x14ac:dyDescent="0.5">
      <c r="A4414">
        <v>14</v>
      </c>
      <c r="B4414">
        <v>2575</v>
      </c>
      <c r="C4414">
        <v>2012</v>
      </c>
      <c r="D4414">
        <v>99</v>
      </c>
      <c r="E4414">
        <v>99</v>
      </c>
      <c r="F4414">
        <v>99</v>
      </c>
      <c r="G4414">
        <v>99</v>
      </c>
      <c r="H4414">
        <v>99</v>
      </c>
      <c r="I4414">
        <v>99</v>
      </c>
      <c r="J4414">
        <v>999</v>
      </c>
      <c r="K4414">
        <v>99</v>
      </c>
      <c r="L4414">
        <v>99</v>
      </c>
      <c r="M4414">
        <v>99</v>
      </c>
      <c r="N4414">
        <v>99</v>
      </c>
      <c r="O4414">
        <v>15</v>
      </c>
      <c r="P4414">
        <v>1576</v>
      </c>
      <c r="R4414">
        <v>0</v>
      </c>
    </row>
    <row r="4415" spans="1:18" x14ac:dyDescent="0.5">
      <c r="A4415">
        <v>14</v>
      </c>
      <c r="B4415">
        <v>2576</v>
      </c>
      <c r="C4415">
        <v>2013</v>
      </c>
      <c r="D4415">
        <v>99</v>
      </c>
      <c r="E4415">
        <v>99</v>
      </c>
      <c r="F4415">
        <v>99</v>
      </c>
      <c r="G4415">
        <v>99</v>
      </c>
      <c r="H4415">
        <v>99</v>
      </c>
      <c r="I4415">
        <v>99</v>
      </c>
      <c r="J4415">
        <v>999</v>
      </c>
      <c r="K4415">
        <v>99</v>
      </c>
      <c r="L4415">
        <v>99</v>
      </c>
      <c r="M4415">
        <v>99</v>
      </c>
      <c r="N4415">
        <v>99</v>
      </c>
      <c r="O4415">
        <v>15</v>
      </c>
      <c r="P4415">
        <v>1576</v>
      </c>
      <c r="R4415">
        <v>0</v>
      </c>
    </row>
    <row r="4416" spans="1:18" x14ac:dyDescent="0.5">
      <c r="A4416">
        <v>14</v>
      </c>
      <c r="B4416">
        <v>2577</v>
      </c>
      <c r="C4416">
        <v>2014</v>
      </c>
      <c r="D4416">
        <v>99</v>
      </c>
      <c r="E4416">
        <v>99</v>
      </c>
      <c r="F4416">
        <v>99</v>
      </c>
      <c r="G4416">
        <v>99</v>
      </c>
      <c r="H4416">
        <v>99</v>
      </c>
      <c r="I4416">
        <v>99</v>
      </c>
      <c r="J4416">
        <v>999</v>
      </c>
      <c r="K4416">
        <v>99</v>
      </c>
      <c r="L4416">
        <v>99</v>
      </c>
      <c r="M4416">
        <v>99</v>
      </c>
      <c r="N4416">
        <v>99</v>
      </c>
      <c r="O4416">
        <v>15</v>
      </c>
      <c r="P4416">
        <v>1576</v>
      </c>
      <c r="R4416">
        <v>0</v>
      </c>
    </row>
    <row r="4417" spans="1:38" x14ac:dyDescent="0.5">
      <c r="A4417">
        <v>14</v>
      </c>
      <c r="B4417">
        <v>2578</v>
      </c>
      <c r="C4417">
        <v>2015</v>
      </c>
      <c r="D4417">
        <v>99</v>
      </c>
      <c r="E4417">
        <v>99</v>
      </c>
      <c r="F4417">
        <v>99</v>
      </c>
      <c r="G4417">
        <v>99</v>
      </c>
      <c r="H4417">
        <v>99</v>
      </c>
      <c r="I4417">
        <v>99</v>
      </c>
      <c r="J4417">
        <v>999</v>
      </c>
      <c r="K4417">
        <v>99</v>
      </c>
      <c r="L4417">
        <v>99</v>
      </c>
      <c r="M4417">
        <v>99</v>
      </c>
      <c r="N4417">
        <v>99</v>
      </c>
      <c r="O4417">
        <v>15</v>
      </c>
      <c r="P4417">
        <v>1576</v>
      </c>
      <c r="R4417">
        <v>0</v>
      </c>
    </row>
    <row r="4418" spans="1:38" x14ac:dyDescent="0.5">
      <c r="A4418">
        <v>14</v>
      </c>
      <c r="B4418">
        <v>2579</v>
      </c>
      <c r="C4418">
        <v>2016</v>
      </c>
      <c r="D4418">
        <v>99</v>
      </c>
      <c r="E4418">
        <v>99</v>
      </c>
      <c r="F4418">
        <v>99</v>
      </c>
      <c r="G4418">
        <v>99</v>
      </c>
      <c r="H4418">
        <v>99</v>
      </c>
      <c r="I4418">
        <v>99</v>
      </c>
      <c r="J4418">
        <v>999</v>
      </c>
      <c r="K4418">
        <v>99</v>
      </c>
      <c r="L4418">
        <v>99</v>
      </c>
      <c r="M4418">
        <v>99</v>
      </c>
      <c r="N4418">
        <v>99</v>
      </c>
      <c r="O4418">
        <v>15</v>
      </c>
      <c r="P4418">
        <v>1576</v>
      </c>
      <c r="R4418">
        <v>0</v>
      </c>
    </row>
    <row r="4419" spans="1:38" x14ac:dyDescent="0.5">
      <c r="A4419">
        <v>14</v>
      </c>
      <c r="B4419">
        <v>2580</v>
      </c>
      <c r="C4419">
        <v>2017</v>
      </c>
      <c r="D4419">
        <v>99</v>
      </c>
      <c r="E4419">
        <v>99</v>
      </c>
      <c r="F4419">
        <v>99</v>
      </c>
      <c r="G4419">
        <v>99</v>
      </c>
      <c r="H4419">
        <v>99</v>
      </c>
      <c r="I4419">
        <v>99</v>
      </c>
      <c r="J4419">
        <v>999</v>
      </c>
      <c r="K4419">
        <v>99</v>
      </c>
      <c r="L4419">
        <v>99</v>
      </c>
      <c r="M4419">
        <v>99</v>
      </c>
      <c r="N4419">
        <v>99</v>
      </c>
      <c r="O4419">
        <v>15</v>
      </c>
      <c r="P4419">
        <v>1576</v>
      </c>
      <c r="R4419">
        <v>0</v>
      </c>
    </row>
    <row r="4420" spans="1:38" x14ac:dyDescent="0.5">
      <c r="A4420">
        <v>14</v>
      </c>
      <c r="B4420">
        <v>2581</v>
      </c>
      <c r="C4420">
        <v>2018</v>
      </c>
      <c r="D4420">
        <v>99</v>
      </c>
      <c r="E4420">
        <v>99</v>
      </c>
      <c r="F4420">
        <v>99</v>
      </c>
      <c r="G4420">
        <v>99</v>
      </c>
      <c r="H4420">
        <v>99</v>
      </c>
      <c r="I4420">
        <v>99</v>
      </c>
      <c r="J4420">
        <v>999</v>
      </c>
      <c r="K4420">
        <v>99</v>
      </c>
      <c r="L4420">
        <v>99</v>
      </c>
      <c r="M4420">
        <v>99</v>
      </c>
      <c r="N4420">
        <v>99</v>
      </c>
      <c r="O4420">
        <v>15</v>
      </c>
      <c r="P4420">
        <v>1576</v>
      </c>
      <c r="R4420">
        <v>0</v>
      </c>
    </row>
    <row r="4421" spans="1:38" x14ac:dyDescent="0.5">
      <c r="A4421">
        <v>14</v>
      </c>
      <c r="B4421">
        <v>2582</v>
      </c>
      <c r="C4421">
        <v>2019</v>
      </c>
      <c r="D4421">
        <v>99</v>
      </c>
      <c r="E4421">
        <v>99</v>
      </c>
      <c r="F4421">
        <v>99</v>
      </c>
      <c r="G4421">
        <v>99</v>
      </c>
      <c r="H4421">
        <v>99</v>
      </c>
      <c r="I4421">
        <v>99</v>
      </c>
      <c r="J4421">
        <v>999</v>
      </c>
      <c r="K4421">
        <v>99</v>
      </c>
      <c r="L4421">
        <v>99</v>
      </c>
      <c r="M4421">
        <v>99</v>
      </c>
      <c r="N4421">
        <v>99</v>
      </c>
      <c r="O4421">
        <v>15</v>
      </c>
      <c r="P4421">
        <v>1576</v>
      </c>
      <c r="R4421">
        <v>0</v>
      </c>
    </row>
    <row r="4422" spans="1:38" x14ac:dyDescent="0.5">
      <c r="A4422">
        <v>14</v>
      </c>
      <c r="B4422">
        <v>2583</v>
      </c>
      <c r="C4422">
        <v>2020</v>
      </c>
      <c r="D4422">
        <v>99</v>
      </c>
      <c r="E4422">
        <v>99</v>
      </c>
      <c r="F4422">
        <v>99</v>
      </c>
      <c r="G4422">
        <v>99</v>
      </c>
      <c r="H4422">
        <v>99</v>
      </c>
      <c r="I4422">
        <v>99</v>
      </c>
      <c r="J4422">
        <v>999</v>
      </c>
      <c r="K4422">
        <v>99</v>
      </c>
      <c r="L4422">
        <v>99</v>
      </c>
      <c r="M4422">
        <v>99</v>
      </c>
      <c r="N4422">
        <v>99</v>
      </c>
      <c r="O4422">
        <v>15</v>
      </c>
      <c r="P4422">
        <v>1576</v>
      </c>
      <c r="R4422">
        <v>0</v>
      </c>
    </row>
    <row r="4423" spans="1:38" x14ac:dyDescent="0.5">
      <c r="A4423">
        <v>14</v>
      </c>
      <c r="B4423">
        <v>2584</v>
      </c>
      <c r="C4423">
        <v>2021</v>
      </c>
      <c r="D4423">
        <v>99</v>
      </c>
      <c r="E4423">
        <v>99</v>
      </c>
      <c r="F4423">
        <v>99</v>
      </c>
      <c r="G4423">
        <v>99</v>
      </c>
      <c r="H4423">
        <v>99</v>
      </c>
      <c r="I4423">
        <v>99</v>
      </c>
      <c r="J4423">
        <v>999</v>
      </c>
      <c r="K4423">
        <v>99</v>
      </c>
      <c r="L4423">
        <v>99</v>
      </c>
      <c r="M4423">
        <v>99</v>
      </c>
      <c r="N4423">
        <v>99</v>
      </c>
      <c r="O4423">
        <v>15</v>
      </c>
      <c r="P4423">
        <v>1576</v>
      </c>
      <c r="R4423">
        <v>0</v>
      </c>
    </row>
    <row r="4424" spans="1:38" x14ac:dyDescent="0.5">
      <c r="A4424">
        <v>14</v>
      </c>
      <c r="B4424">
        <v>2585</v>
      </c>
      <c r="C4424">
        <v>2022</v>
      </c>
      <c r="D4424">
        <v>99</v>
      </c>
      <c r="E4424">
        <v>99</v>
      </c>
      <c r="F4424">
        <v>99</v>
      </c>
      <c r="G4424">
        <v>99</v>
      </c>
      <c r="H4424">
        <v>99</v>
      </c>
      <c r="I4424">
        <v>99</v>
      </c>
      <c r="J4424">
        <v>999</v>
      </c>
      <c r="K4424">
        <v>99</v>
      </c>
      <c r="L4424">
        <v>99</v>
      </c>
      <c r="M4424">
        <v>99</v>
      </c>
      <c r="N4424">
        <v>99</v>
      </c>
      <c r="O4424">
        <v>15</v>
      </c>
      <c r="P4424">
        <v>1576</v>
      </c>
      <c r="R4424">
        <v>0</v>
      </c>
    </row>
    <row r="4425" spans="1:38" x14ac:dyDescent="0.5">
      <c r="A4425">
        <v>14</v>
      </c>
      <c r="B4425">
        <v>2586</v>
      </c>
      <c r="C4425">
        <v>2012</v>
      </c>
      <c r="D4425">
        <v>99</v>
      </c>
      <c r="E4425">
        <v>99</v>
      </c>
      <c r="F4425">
        <v>99</v>
      </c>
      <c r="G4425">
        <v>99</v>
      </c>
      <c r="H4425">
        <v>99</v>
      </c>
      <c r="I4425">
        <v>99</v>
      </c>
      <c r="J4425">
        <v>999</v>
      </c>
      <c r="K4425">
        <v>99</v>
      </c>
      <c r="L4425">
        <v>99</v>
      </c>
      <c r="M4425">
        <v>99</v>
      </c>
      <c r="N4425">
        <v>99</v>
      </c>
      <c r="O4425">
        <v>15</v>
      </c>
      <c r="P4425">
        <v>1577</v>
      </c>
      <c r="R4425">
        <v>0</v>
      </c>
    </row>
    <row r="4426" spans="1:38" x14ac:dyDescent="0.5">
      <c r="A4426">
        <v>14</v>
      </c>
      <c r="B4426">
        <v>2587</v>
      </c>
      <c r="C4426">
        <v>2013</v>
      </c>
      <c r="D4426">
        <v>99</v>
      </c>
      <c r="E4426">
        <v>99</v>
      </c>
      <c r="F4426">
        <v>99</v>
      </c>
      <c r="G4426">
        <v>99</v>
      </c>
      <c r="H4426">
        <v>99</v>
      </c>
      <c r="I4426">
        <v>99</v>
      </c>
      <c r="J4426">
        <v>999</v>
      </c>
      <c r="K4426">
        <v>99</v>
      </c>
      <c r="L4426">
        <v>99</v>
      </c>
      <c r="M4426">
        <v>99</v>
      </c>
      <c r="N4426">
        <v>99</v>
      </c>
      <c r="O4426">
        <v>15</v>
      </c>
      <c r="P4426">
        <v>1577</v>
      </c>
      <c r="R4426">
        <v>0</v>
      </c>
    </row>
    <row r="4427" spans="1:38" x14ac:dyDescent="0.5">
      <c r="A4427">
        <v>14</v>
      </c>
      <c r="B4427">
        <v>2588</v>
      </c>
      <c r="C4427">
        <v>2014</v>
      </c>
      <c r="D4427">
        <v>99</v>
      </c>
      <c r="E4427">
        <v>99</v>
      </c>
      <c r="F4427">
        <v>99</v>
      </c>
      <c r="G4427">
        <v>99</v>
      </c>
      <c r="H4427">
        <v>99</v>
      </c>
      <c r="I4427">
        <v>99</v>
      </c>
      <c r="J4427">
        <v>999</v>
      </c>
      <c r="K4427">
        <v>99</v>
      </c>
      <c r="L4427">
        <v>99</v>
      </c>
      <c r="M4427">
        <v>99</v>
      </c>
      <c r="N4427">
        <v>99</v>
      </c>
      <c r="O4427">
        <v>15</v>
      </c>
      <c r="P4427">
        <v>1577</v>
      </c>
      <c r="R4427">
        <v>0</v>
      </c>
    </row>
    <row r="4428" spans="1:38" x14ac:dyDescent="0.5">
      <c r="A4428">
        <v>14</v>
      </c>
      <c r="B4428">
        <v>2589</v>
      </c>
      <c r="C4428">
        <v>2015</v>
      </c>
      <c r="D4428">
        <v>99</v>
      </c>
      <c r="E4428">
        <v>99</v>
      </c>
      <c r="F4428">
        <v>99</v>
      </c>
      <c r="G4428">
        <v>99</v>
      </c>
      <c r="H4428">
        <v>99</v>
      </c>
      <c r="I4428">
        <v>99</v>
      </c>
      <c r="J4428">
        <v>999</v>
      </c>
      <c r="K4428">
        <v>99</v>
      </c>
      <c r="L4428">
        <v>99</v>
      </c>
      <c r="M4428">
        <v>99</v>
      </c>
      <c r="N4428">
        <v>99</v>
      </c>
      <c r="O4428">
        <v>15</v>
      </c>
      <c r="P4428">
        <v>1577</v>
      </c>
      <c r="R4428">
        <v>0</v>
      </c>
    </row>
    <row r="4429" spans="1:38" x14ac:dyDescent="0.5">
      <c r="A4429">
        <v>14</v>
      </c>
      <c r="B4429">
        <v>2590</v>
      </c>
      <c r="C4429">
        <v>2016</v>
      </c>
      <c r="D4429">
        <v>99</v>
      </c>
      <c r="E4429">
        <v>99</v>
      </c>
      <c r="F4429">
        <v>99</v>
      </c>
      <c r="G4429">
        <v>99</v>
      </c>
      <c r="H4429">
        <v>99</v>
      </c>
      <c r="I4429">
        <v>99</v>
      </c>
      <c r="J4429">
        <v>999</v>
      </c>
      <c r="K4429">
        <v>99</v>
      </c>
      <c r="L4429">
        <v>99</v>
      </c>
      <c r="M4429">
        <v>99</v>
      </c>
      <c r="N4429">
        <v>99</v>
      </c>
      <c r="O4429">
        <v>15</v>
      </c>
      <c r="P4429">
        <v>1577</v>
      </c>
      <c r="Q4429">
        <v>1</v>
      </c>
      <c r="R4429">
        <v>522</v>
      </c>
      <c r="S4429">
        <v>522</v>
      </c>
      <c r="T4429">
        <v>16.787356321839077</v>
      </c>
      <c r="U4429">
        <v>62.325670498084271</v>
      </c>
      <c r="V4429">
        <v>94.262628526834405</v>
      </c>
      <c r="W4429">
        <v>87.004406130268194</v>
      </c>
      <c r="X4429">
        <v>12.752062402942977</v>
      </c>
      <c r="Y4429">
        <v>2.1328645387061989</v>
      </c>
      <c r="Z4429">
        <v>-43.478893777213933</v>
      </c>
      <c r="AA4429">
        <v>1.1131013306038895</v>
      </c>
      <c r="AB4429">
        <v>1.1887971839702003</v>
      </c>
      <c r="AC4429">
        <v>30</v>
      </c>
      <c r="AD4429">
        <v>0</v>
      </c>
      <c r="AE4429">
        <v>0</v>
      </c>
      <c r="AF4429">
        <v>0</v>
      </c>
      <c r="AG4429">
        <v>80</v>
      </c>
      <c r="AH4429">
        <v>36</v>
      </c>
      <c r="AI4429">
        <v>4</v>
      </c>
      <c r="AJ4429">
        <v>0</v>
      </c>
      <c r="AK4429">
        <v>153</v>
      </c>
      <c r="AL4429">
        <v>42</v>
      </c>
    </row>
    <row r="4430" spans="1:38" x14ac:dyDescent="0.5">
      <c r="A4430">
        <v>14</v>
      </c>
      <c r="B4430">
        <v>2591</v>
      </c>
      <c r="C4430">
        <v>2017</v>
      </c>
      <c r="D4430">
        <v>99</v>
      </c>
      <c r="E4430">
        <v>99</v>
      </c>
      <c r="F4430">
        <v>99</v>
      </c>
      <c r="G4430">
        <v>99</v>
      </c>
      <c r="H4430">
        <v>99</v>
      </c>
      <c r="I4430">
        <v>99</v>
      </c>
      <c r="J4430">
        <v>999</v>
      </c>
      <c r="K4430">
        <v>99</v>
      </c>
      <c r="L4430">
        <v>99</v>
      </c>
      <c r="M4430">
        <v>99</v>
      </c>
      <c r="N4430">
        <v>99</v>
      </c>
      <c r="O4430">
        <v>15</v>
      </c>
      <c r="P4430">
        <v>1577</v>
      </c>
      <c r="Q4430">
        <v>1</v>
      </c>
      <c r="R4430">
        <v>907</v>
      </c>
      <c r="S4430">
        <v>907</v>
      </c>
      <c r="T4430">
        <v>16.560088202866588</v>
      </c>
      <c r="U4430">
        <v>61.821389195148839</v>
      </c>
      <c r="V4430">
        <v>95.873673044969863</v>
      </c>
      <c r="W4430">
        <v>88.491400220507117</v>
      </c>
      <c r="X4430">
        <v>11.879730493832341</v>
      </c>
      <c r="Y4430">
        <v>2.2007979533177906</v>
      </c>
      <c r="Z4430">
        <v>-37.566475562742227</v>
      </c>
      <c r="AA4430">
        <v>2.6170759153994858</v>
      </c>
      <c r="AB4430">
        <v>2.8373313487753324</v>
      </c>
      <c r="AC4430">
        <v>40</v>
      </c>
      <c r="AD4430">
        <v>0</v>
      </c>
      <c r="AE4430">
        <v>0</v>
      </c>
      <c r="AF4430">
        <v>3</v>
      </c>
      <c r="AG4430">
        <v>162</v>
      </c>
      <c r="AH4430">
        <v>39</v>
      </c>
      <c r="AI4430">
        <v>1</v>
      </c>
      <c r="AJ4430">
        <v>0</v>
      </c>
      <c r="AK4430">
        <v>301</v>
      </c>
      <c r="AL4430">
        <v>38</v>
      </c>
    </row>
    <row r="4431" spans="1:38" x14ac:dyDescent="0.5">
      <c r="A4431">
        <v>14</v>
      </c>
      <c r="B4431">
        <v>2592</v>
      </c>
      <c r="C4431">
        <v>2018</v>
      </c>
      <c r="D4431">
        <v>99</v>
      </c>
      <c r="E4431">
        <v>99</v>
      </c>
      <c r="F4431">
        <v>99</v>
      </c>
      <c r="G4431">
        <v>99</v>
      </c>
      <c r="H4431">
        <v>99</v>
      </c>
      <c r="I4431">
        <v>99</v>
      </c>
      <c r="J4431">
        <v>999</v>
      </c>
      <c r="K4431">
        <v>99</v>
      </c>
      <c r="L4431">
        <v>99</v>
      </c>
      <c r="M4431">
        <v>99</v>
      </c>
      <c r="N4431">
        <v>99</v>
      </c>
      <c r="O4431">
        <v>15</v>
      </c>
      <c r="P4431">
        <v>1577</v>
      </c>
      <c r="Q4431">
        <v>1</v>
      </c>
      <c r="R4431">
        <v>806</v>
      </c>
      <c r="S4431">
        <v>805</v>
      </c>
      <c r="T4431">
        <v>16.707196029776672</v>
      </c>
      <c r="U4431">
        <v>62.45838509316772</v>
      </c>
      <c r="V4431">
        <v>95.933056533179027</v>
      </c>
      <c r="W4431">
        <v>88.498509316770139</v>
      </c>
      <c r="X4431">
        <v>10.891894428312497</v>
      </c>
      <c r="Y4431">
        <v>2.2083567710179155</v>
      </c>
      <c r="Z4431">
        <v>-42.687228523041696</v>
      </c>
      <c r="AA4431">
        <v>3.2192355314135082</v>
      </c>
      <c r="AB4431">
        <v>3.5424666574642432</v>
      </c>
      <c r="AC4431">
        <v>17</v>
      </c>
      <c r="AD4431">
        <v>0</v>
      </c>
      <c r="AE4431">
        <v>0</v>
      </c>
      <c r="AF4431">
        <v>0</v>
      </c>
      <c r="AG4431">
        <v>168</v>
      </c>
      <c r="AH4431">
        <v>37</v>
      </c>
      <c r="AI4431">
        <v>2</v>
      </c>
      <c r="AJ4431">
        <v>0</v>
      </c>
      <c r="AK4431">
        <v>155</v>
      </c>
      <c r="AL4431">
        <v>12</v>
      </c>
    </row>
    <row r="4432" spans="1:38" x14ac:dyDescent="0.5">
      <c r="A4432">
        <v>14</v>
      </c>
      <c r="B4432">
        <v>2593</v>
      </c>
      <c r="C4432">
        <v>2019</v>
      </c>
      <c r="D4432">
        <v>99</v>
      </c>
      <c r="E4432">
        <v>99</v>
      </c>
      <c r="F4432">
        <v>99</v>
      </c>
      <c r="G4432">
        <v>99</v>
      </c>
      <c r="H4432">
        <v>99</v>
      </c>
      <c r="I4432">
        <v>99</v>
      </c>
      <c r="J4432">
        <v>999</v>
      </c>
      <c r="K4432">
        <v>99</v>
      </c>
      <c r="L4432">
        <v>99</v>
      </c>
      <c r="M4432">
        <v>99</v>
      </c>
      <c r="N4432">
        <v>99</v>
      </c>
      <c r="O4432">
        <v>15</v>
      </c>
      <c r="P4432">
        <v>1577</v>
      </c>
      <c r="Q4432">
        <v>1</v>
      </c>
      <c r="R4432">
        <v>907</v>
      </c>
      <c r="S4432">
        <v>905</v>
      </c>
      <c r="T4432">
        <v>16.816979051819189</v>
      </c>
      <c r="U4432">
        <v>62.893922651933678</v>
      </c>
      <c r="V4432">
        <v>93.462705685879058</v>
      </c>
      <c r="W4432">
        <v>86.181546961325949</v>
      </c>
      <c r="X4432">
        <v>11.060685532901381</v>
      </c>
      <c r="Y4432">
        <v>2.0230212553363454</v>
      </c>
      <c r="Z4432">
        <v>-38.907466027906246</v>
      </c>
      <c r="AA4432">
        <v>4.5034756703078447</v>
      </c>
      <c r="AB4432">
        <v>4.8205233725570515</v>
      </c>
      <c r="AC4432">
        <v>24</v>
      </c>
      <c r="AD4432">
        <v>0</v>
      </c>
      <c r="AE4432">
        <v>0</v>
      </c>
      <c r="AF4432">
        <v>1</v>
      </c>
      <c r="AG4432">
        <v>196</v>
      </c>
      <c r="AH4432">
        <v>34</v>
      </c>
      <c r="AI4432">
        <v>1</v>
      </c>
      <c r="AJ4432">
        <v>0</v>
      </c>
      <c r="AK4432">
        <v>111</v>
      </c>
      <c r="AL4432">
        <v>7</v>
      </c>
    </row>
    <row r="4433" spans="1:38" x14ac:dyDescent="0.5">
      <c r="A4433">
        <v>14</v>
      </c>
      <c r="B4433">
        <v>2594</v>
      </c>
      <c r="C4433">
        <v>2020</v>
      </c>
      <c r="D4433">
        <v>99</v>
      </c>
      <c r="E4433">
        <v>99</v>
      </c>
      <c r="F4433">
        <v>99</v>
      </c>
      <c r="G4433">
        <v>99</v>
      </c>
      <c r="H4433">
        <v>99</v>
      </c>
      <c r="I4433">
        <v>99</v>
      </c>
      <c r="J4433">
        <v>999</v>
      </c>
      <c r="K4433">
        <v>99</v>
      </c>
      <c r="L4433">
        <v>99</v>
      </c>
      <c r="M4433">
        <v>99</v>
      </c>
      <c r="N4433">
        <v>99</v>
      </c>
      <c r="O4433">
        <v>15</v>
      </c>
      <c r="P4433">
        <v>1577</v>
      </c>
      <c r="Q4433">
        <v>1</v>
      </c>
      <c r="R4433">
        <v>840</v>
      </c>
      <c r="S4433">
        <v>840</v>
      </c>
      <c r="T4433">
        <v>16.782142857142858</v>
      </c>
      <c r="U4433">
        <v>62.322619047619021</v>
      </c>
      <c r="V4433">
        <v>96.742029097662737</v>
      </c>
      <c r="W4433">
        <v>89.292892857142945</v>
      </c>
      <c r="X4433">
        <v>11.423915894712938</v>
      </c>
      <c r="Y4433">
        <v>1.8681446863562263</v>
      </c>
      <c r="Z4433">
        <v>-42.436846513875153</v>
      </c>
      <c r="AA4433">
        <v>4.023373886387585</v>
      </c>
      <c r="AB4433">
        <v>4.3488439875600635</v>
      </c>
      <c r="AC4433">
        <v>19</v>
      </c>
      <c r="AD4433">
        <v>0</v>
      </c>
      <c r="AE4433">
        <v>0</v>
      </c>
      <c r="AF4433">
        <v>2</v>
      </c>
      <c r="AG4433">
        <v>232</v>
      </c>
      <c r="AH4433">
        <v>35</v>
      </c>
      <c r="AI4433">
        <v>0</v>
      </c>
      <c r="AJ4433">
        <v>0</v>
      </c>
      <c r="AK4433">
        <v>30</v>
      </c>
      <c r="AL4433">
        <v>10</v>
      </c>
    </row>
    <row r="4434" spans="1:38" x14ac:dyDescent="0.5">
      <c r="A4434">
        <v>14</v>
      </c>
      <c r="B4434">
        <v>2595</v>
      </c>
      <c r="C4434">
        <v>2021</v>
      </c>
      <c r="D4434">
        <v>99</v>
      </c>
      <c r="E4434">
        <v>99</v>
      </c>
      <c r="F4434">
        <v>99</v>
      </c>
      <c r="G4434">
        <v>99</v>
      </c>
      <c r="H4434">
        <v>99</v>
      </c>
      <c r="I4434">
        <v>99</v>
      </c>
      <c r="J4434">
        <v>999</v>
      </c>
      <c r="K4434">
        <v>99</v>
      </c>
      <c r="L4434">
        <v>99</v>
      </c>
      <c r="M4434">
        <v>99</v>
      </c>
      <c r="N4434">
        <v>99</v>
      </c>
      <c r="O4434">
        <v>15</v>
      </c>
      <c r="P4434">
        <v>1577</v>
      </c>
      <c r="Q4434">
        <v>2</v>
      </c>
      <c r="R4434">
        <v>727</v>
      </c>
      <c r="S4434">
        <v>727</v>
      </c>
      <c r="T4434">
        <v>16.570839064649249</v>
      </c>
      <c r="U4434">
        <v>61.459422283356261</v>
      </c>
      <c r="V4434">
        <v>95.011109935456517</v>
      </c>
      <c r="W4434">
        <v>87.69525447042642</v>
      </c>
      <c r="X4434">
        <v>12.096296984042798</v>
      </c>
      <c r="Y4434">
        <v>1.8993059462662625</v>
      </c>
      <c r="Z4434">
        <v>-37.55078982796001</v>
      </c>
      <c r="AA4434">
        <v>2.7650996500836755</v>
      </c>
      <c r="AB4434">
        <v>2.8577320627546619</v>
      </c>
      <c r="AC4434">
        <v>48</v>
      </c>
      <c r="AD4434">
        <v>0</v>
      </c>
      <c r="AE4434">
        <v>0</v>
      </c>
      <c r="AF4434">
        <v>2</v>
      </c>
      <c r="AG4434">
        <v>70</v>
      </c>
      <c r="AH4434">
        <v>16</v>
      </c>
      <c r="AI4434">
        <v>0</v>
      </c>
      <c r="AJ4434">
        <v>0</v>
      </c>
      <c r="AK4434">
        <v>17</v>
      </c>
      <c r="AL4434">
        <v>0</v>
      </c>
    </row>
    <row r="4435" spans="1:38" x14ac:dyDescent="0.5">
      <c r="A4435">
        <v>14</v>
      </c>
      <c r="B4435">
        <v>2596</v>
      </c>
      <c r="C4435">
        <v>2022</v>
      </c>
      <c r="D4435">
        <v>99</v>
      </c>
      <c r="E4435">
        <v>99</v>
      </c>
      <c r="F4435">
        <v>99</v>
      </c>
      <c r="G4435">
        <v>99</v>
      </c>
      <c r="H4435">
        <v>99</v>
      </c>
      <c r="I4435">
        <v>99</v>
      </c>
      <c r="J4435">
        <v>999</v>
      </c>
      <c r="K4435">
        <v>99</v>
      </c>
      <c r="L4435">
        <v>99</v>
      </c>
      <c r="M4435">
        <v>99</v>
      </c>
      <c r="N4435">
        <v>99</v>
      </c>
      <c r="O4435">
        <v>15</v>
      </c>
      <c r="P4435">
        <v>1577</v>
      </c>
      <c r="Q4435">
        <v>1</v>
      </c>
      <c r="R4435">
        <v>854</v>
      </c>
      <c r="S4435">
        <v>854</v>
      </c>
      <c r="T4435">
        <v>16.062060889929743</v>
      </c>
      <c r="U4435">
        <v>60.367681498829043</v>
      </c>
      <c r="V4435">
        <v>98.748734525691376</v>
      </c>
      <c r="W4435">
        <v>91.145081967213159</v>
      </c>
      <c r="X4435">
        <v>10.025224295893299</v>
      </c>
      <c r="Y4435">
        <v>1.9665076241381607</v>
      </c>
      <c r="Z4435">
        <v>-38.184409357269189</v>
      </c>
      <c r="AA4435">
        <v>2.9647630619684087</v>
      </c>
      <c r="AB4435">
        <v>3.1509904904273802</v>
      </c>
      <c r="AC4435">
        <v>16</v>
      </c>
      <c r="AD4435">
        <v>0</v>
      </c>
      <c r="AE4435">
        <v>0</v>
      </c>
      <c r="AF4435">
        <v>5</v>
      </c>
      <c r="AG4435">
        <v>13</v>
      </c>
      <c r="AH4435">
        <v>15</v>
      </c>
      <c r="AI4435">
        <v>46</v>
      </c>
      <c r="AJ4435">
        <v>0</v>
      </c>
      <c r="AK4435">
        <v>18</v>
      </c>
      <c r="AL4435">
        <v>7</v>
      </c>
    </row>
    <row r="4436" spans="1:38" x14ac:dyDescent="0.5">
      <c r="A4436">
        <v>14</v>
      </c>
      <c r="B4436">
        <v>2597</v>
      </c>
      <c r="C4436">
        <v>2012</v>
      </c>
      <c r="D4436">
        <v>99</v>
      </c>
      <c r="E4436">
        <v>99</v>
      </c>
      <c r="F4436">
        <v>99</v>
      </c>
      <c r="G4436">
        <v>99</v>
      </c>
      <c r="H4436">
        <v>99</v>
      </c>
      <c r="I4436">
        <v>99</v>
      </c>
      <c r="J4436">
        <v>999</v>
      </c>
      <c r="K4436">
        <v>99</v>
      </c>
      <c r="L4436">
        <v>99</v>
      </c>
      <c r="M4436">
        <v>99</v>
      </c>
      <c r="N4436">
        <v>99</v>
      </c>
      <c r="O4436">
        <v>15</v>
      </c>
      <c r="P4436">
        <v>1578</v>
      </c>
      <c r="R4436">
        <v>0</v>
      </c>
    </row>
    <row r="4437" spans="1:38" x14ac:dyDescent="0.5">
      <c r="A4437">
        <v>14</v>
      </c>
      <c r="B4437">
        <v>2598</v>
      </c>
      <c r="C4437">
        <v>2013</v>
      </c>
      <c r="D4437">
        <v>99</v>
      </c>
      <c r="E4437">
        <v>99</v>
      </c>
      <c r="F4437">
        <v>99</v>
      </c>
      <c r="G4437">
        <v>99</v>
      </c>
      <c r="H4437">
        <v>99</v>
      </c>
      <c r="I4437">
        <v>99</v>
      </c>
      <c r="J4437">
        <v>999</v>
      </c>
      <c r="K4437">
        <v>99</v>
      </c>
      <c r="L4437">
        <v>99</v>
      </c>
      <c r="M4437">
        <v>99</v>
      </c>
      <c r="N4437">
        <v>99</v>
      </c>
      <c r="O4437">
        <v>15</v>
      </c>
      <c r="P4437">
        <v>1578</v>
      </c>
      <c r="Q4437">
        <v>4</v>
      </c>
      <c r="R4437">
        <v>15</v>
      </c>
      <c r="S4437">
        <v>15</v>
      </c>
      <c r="T4437">
        <v>16</v>
      </c>
      <c r="U4437">
        <v>60.2</v>
      </c>
      <c r="V4437">
        <v>78.338750451426492</v>
      </c>
      <c r="W4437">
        <v>72.306666666666658</v>
      </c>
      <c r="X4437">
        <v>9.4563182875555754</v>
      </c>
      <c r="Y4437">
        <v>2.1354156504061717</v>
      </c>
      <c r="Z4437">
        <v>-0.43579091202536735</v>
      </c>
      <c r="AA4437">
        <v>0.27891409445890658</v>
      </c>
      <c r="AB4437">
        <v>0.27070651505171639</v>
      </c>
    </row>
    <row r="4438" spans="1:38" x14ac:dyDescent="0.5">
      <c r="A4438">
        <v>14</v>
      </c>
      <c r="B4438">
        <v>2599</v>
      </c>
      <c r="C4438">
        <v>2014</v>
      </c>
      <c r="D4438">
        <v>99</v>
      </c>
      <c r="E4438">
        <v>99</v>
      </c>
      <c r="F4438">
        <v>99</v>
      </c>
      <c r="G4438">
        <v>99</v>
      </c>
      <c r="H4438">
        <v>99</v>
      </c>
      <c r="I4438">
        <v>99</v>
      </c>
      <c r="J4438">
        <v>999</v>
      </c>
      <c r="K4438">
        <v>99</v>
      </c>
      <c r="L4438">
        <v>99</v>
      </c>
      <c r="M4438">
        <v>99</v>
      </c>
      <c r="N4438">
        <v>99</v>
      </c>
      <c r="O4438">
        <v>15</v>
      </c>
      <c r="P4438">
        <v>1578</v>
      </c>
      <c r="Q4438">
        <v>4</v>
      </c>
      <c r="R4438">
        <v>17</v>
      </c>
      <c r="S4438">
        <v>17</v>
      </c>
      <c r="T4438">
        <v>16.470588235294123</v>
      </c>
      <c r="U4438">
        <v>61.82352941176471</v>
      </c>
      <c r="V4438">
        <v>79.230131922758261</v>
      </c>
      <c r="W4438">
        <v>73.129411764705893</v>
      </c>
      <c r="X4438">
        <v>9.6039063563239555</v>
      </c>
      <c r="Y4438">
        <v>2.255328177962538</v>
      </c>
      <c r="Z4438">
        <v>-24.227887373220319</v>
      </c>
      <c r="AA4438">
        <v>0.15993978737416503</v>
      </c>
      <c r="AB4438">
        <v>0.15143901783903396</v>
      </c>
    </row>
    <row r="4439" spans="1:38" x14ac:dyDescent="0.5">
      <c r="A4439">
        <v>14</v>
      </c>
      <c r="B4439">
        <v>2600</v>
      </c>
      <c r="C4439">
        <v>2015</v>
      </c>
      <c r="D4439">
        <v>99</v>
      </c>
      <c r="E4439">
        <v>99</v>
      </c>
      <c r="F4439">
        <v>99</v>
      </c>
      <c r="G4439">
        <v>99</v>
      </c>
      <c r="H4439">
        <v>99</v>
      </c>
      <c r="I4439">
        <v>99</v>
      </c>
      <c r="J4439">
        <v>999</v>
      </c>
      <c r="K4439">
        <v>99</v>
      </c>
      <c r="L4439">
        <v>99</v>
      </c>
      <c r="M4439">
        <v>99</v>
      </c>
      <c r="N4439">
        <v>99</v>
      </c>
      <c r="O4439">
        <v>15</v>
      </c>
      <c r="P4439">
        <v>1578</v>
      </c>
      <c r="Q4439">
        <v>3</v>
      </c>
      <c r="R4439">
        <v>12</v>
      </c>
      <c r="S4439">
        <v>12</v>
      </c>
      <c r="T4439">
        <v>15.5</v>
      </c>
      <c r="U4439">
        <v>60.08333333333335</v>
      </c>
      <c r="V4439">
        <v>85.81617912603825</v>
      </c>
      <c r="W4439">
        <v>79.208333333333343</v>
      </c>
      <c r="X4439">
        <v>11.878443945044056</v>
      </c>
      <c r="Y4439">
        <v>2.0190069065975695</v>
      </c>
      <c r="Z4439">
        <v>-15.048488044694089</v>
      </c>
      <c r="AA4439">
        <v>3.1619720165476539E-2</v>
      </c>
      <c r="AB4439">
        <v>3.1034762656387598E-2</v>
      </c>
      <c r="AC4439">
        <v>0</v>
      </c>
      <c r="AD4439">
        <v>0</v>
      </c>
      <c r="AE4439">
        <v>0</v>
      </c>
      <c r="AF4439">
        <v>0</v>
      </c>
      <c r="AG4439">
        <v>0</v>
      </c>
      <c r="AH4439">
        <v>0</v>
      </c>
      <c r="AI4439">
        <v>0</v>
      </c>
      <c r="AJ4439">
        <v>0</v>
      </c>
      <c r="AK4439">
        <v>0</v>
      </c>
      <c r="AL4439">
        <v>0</v>
      </c>
    </row>
    <row r="4440" spans="1:38" x14ac:dyDescent="0.5">
      <c r="A4440">
        <v>14</v>
      </c>
      <c r="B4440">
        <v>2601</v>
      </c>
      <c r="C4440">
        <v>2016</v>
      </c>
      <c r="D4440">
        <v>99</v>
      </c>
      <c r="E4440">
        <v>99</v>
      </c>
      <c r="F4440">
        <v>99</v>
      </c>
      <c r="G4440">
        <v>99</v>
      </c>
      <c r="H4440">
        <v>99</v>
      </c>
      <c r="I4440">
        <v>99</v>
      </c>
      <c r="J4440">
        <v>999</v>
      </c>
      <c r="K4440">
        <v>99</v>
      </c>
      <c r="L4440">
        <v>99</v>
      </c>
      <c r="M4440">
        <v>99</v>
      </c>
      <c r="N4440">
        <v>99</v>
      </c>
      <c r="O4440">
        <v>15</v>
      </c>
      <c r="P4440">
        <v>1578</v>
      </c>
      <c r="Q4440">
        <v>3</v>
      </c>
      <c r="R4440">
        <v>13</v>
      </c>
      <c r="S4440">
        <v>13</v>
      </c>
      <c r="T4440">
        <v>15.84615384615385</v>
      </c>
      <c r="U4440">
        <v>59.615384615384599</v>
      </c>
      <c r="V4440">
        <v>98.033169430785861</v>
      </c>
      <c r="W4440">
        <v>90.484615384615367</v>
      </c>
      <c r="X4440">
        <v>11.55913532525059</v>
      </c>
      <c r="Y4440">
        <v>2.5880928986555873</v>
      </c>
      <c r="Z4440">
        <v>-33.832272071255183</v>
      </c>
      <c r="AA4440">
        <v>2.7720914363698394E-2</v>
      </c>
      <c r="AB4440">
        <v>3.0790313775101608E-2</v>
      </c>
      <c r="AC4440">
        <v>0</v>
      </c>
      <c r="AD4440">
        <v>1</v>
      </c>
      <c r="AE4440">
        <v>0</v>
      </c>
      <c r="AF4440">
        <v>0</v>
      </c>
      <c r="AG4440">
        <v>0</v>
      </c>
      <c r="AH4440">
        <v>0</v>
      </c>
      <c r="AI4440">
        <v>1</v>
      </c>
      <c r="AJ4440">
        <v>0</v>
      </c>
      <c r="AK4440">
        <v>0</v>
      </c>
      <c r="AL4440">
        <v>1</v>
      </c>
    </row>
    <row r="4441" spans="1:38" x14ac:dyDescent="0.5">
      <c r="A4441">
        <v>14</v>
      </c>
      <c r="B4441">
        <v>2602</v>
      </c>
      <c r="C4441">
        <v>2017</v>
      </c>
      <c r="D4441">
        <v>99</v>
      </c>
      <c r="E4441">
        <v>99</v>
      </c>
      <c r="F4441">
        <v>99</v>
      </c>
      <c r="G4441">
        <v>99</v>
      </c>
      <c r="H4441">
        <v>99</v>
      </c>
      <c r="I4441">
        <v>99</v>
      </c>
      <c r="J4441">
        <v>999</v>
      </c>
      <c r="K4441">
        <v>99</v>
      </c>
      <c r="L4441">
        <v>99</v>
      </c>
      <c r="M4441">
        <v>99</v>
      </c>
      <c r="N4441">
        <v>99</v>
      </c>
      <c r="O4441">
        <v>15</v>
      </c>
      <c r="P4441">
        <v>1578</v>
      </c>
      <c r="Q4441">
        <v>3</v>
      </c>
      <c r="R4441">
        <v>12</v>
      </c>
      <c r="S4441">
        <v>12</v>
      </c>
      <c r="T4441">
        <v>16.25</v>
      </c>
      <c r="U4441">
        <v>60.75</v>
      </c>
      <c r="V4441">
        <v>91.684723726977253</v>
      </c>
      <c r="W4441">
        <v>84.625</v>
      </c>
      <c r="X4441">
        <v>13.598598273351556</v>
      </c>
      <c r="Y4441">
        <v>1.6894279110594412</v>
      </c>
      <c r="Z4441">
        <v>-36.826287817417629</v>
      </c>
      <c r="AA4441">
        <v>3.4625039674524634E-2</v>
      </c>
      <c r="AB4441">
        <v>3.5898940399734257E-2</v>
      </c>
      <c r="AC4441">
        <v>0</v>
      </c>
      <c r="AD4441">
        <v>0</v>
      </c>
      <c r="AE4441">
        <v>0</v>
      </c>
      <c r="AF4441">
        <v>0</v>
      </c>
      <c r="AG4441">
        <v>0</v>
      </c>
      <c r="AH4441">
        <v>0</v>
      </c>
      <c r="AI4441">
        <v>0</v>
      </c>
      <c r="AJ4441">
        <v>0</v>
      </c>
      <c r="AK4441">
        <v>0</v>
      </c>
      <c r="AL4441">
        <v>0</v>
      </c>
    </row>
    <row r="4442" spans="1:38" x14ac:dyDescent="0.5">
      <c r="A4442">
        <v>14</v>
      </c>
      <c r="B4442">
        <v>2603</v>
      </c>
      <c r="C4442">
        <v>2018</v>
      </c>
      <c r="D4442">
        <v>99</v>
      </c>
      <c r="E4442">
        <v>99</v>
      </c>
      <c r="F4442">
        <v>99</v>
      </c>
      <c r="G4442">
        <v>99</v>
      </c>
      <c r="H4442">
        <v>99</v>
      </c>
      <c r="I4442">
        <v>99</v>
      </c>
      <c r="J4442">
        <v>999</v>
      </c>
      <c r="K4442">
        <v>99</v>
      </c>
      <c r="L4442">
        <v>99</v>
      </c>
      <c r="M4442">
        <v>99</v>
      </c>
      <c r="N4442">
        <v>99</v>
      </c>
      <c r="O4442">
        <v>15</v>
      </c>
      <c r="P4442">
        <v>1578</v>
      </c>
      <c r="Q4442">
        <v>4</v>
      </c>
      <c r="R4442">
        <v>14</v>
      </c>
      <c r="S4442">
        <v>14</v>
      </c>
      <c r="T4442">
        <v>15.714285714285712</v>
      </c>
      <c r="U4442">
        <v>60.214285714285694</v>
      </c>
      <c r="V4442">
        <v>93.422070886859615</v>
      </c>
      <c r="W4442">
        <v>86.228571428571385</v>
      </c>
      <c r="X4442">
        <v>12.381808578453697</v>
      </c>
      <c r="Y4442">
        <v>2.2417649752107782</v>
      </c>
      <c r="Z4442">
        <v>-15.024651141295957</v>
      </c>
      <c r="AA4442">
        <v>5.5917242481127921E-2</v>
      </c>
      <c r="AB4442">
        <v>6.002790163698353E-2</v>
      </c>
      <c r="AC4442">
        <v>0</v>
      </c>
      <c r="AD4442">
        <v>0</v>
      </c>
      <c r="AE4442">
        <v>0</v>
      </c>
      <c r="AF4442">
        <v>0</v>
      </c>
      <c r="AG4442">
        <v>0</v>
      </c>
      <c r="AH4442">
        <v>0</v>
      </c>
      <c r="AI4442">
        <v>0</v>
      </c>
      <c r="AJ4442">
        <v>0</v>
      </c>
      <c r="AK4442">
        <v>0</v>
      </c>
      <c r="AL4442">
        <v>0</v>
      </c>
    </row>
    <row r="4443" spans="1:38" x14ac:dyDescent="0.5">
      <c r="A4443">
        <v>14</v>
      </c>
      <c r="B4443">
        <v>2604</v>
      </c>
      <c r="C4443">
        <v>2019</v>
      </c>
      <c r="D4443">
        <v>99</v>
      </c>
      <c r="E4443">
        <v>99</v>
      </c>
      <c r="F4443">
        <v>99</v>
      </c>
      <c r="G4443">
        <v>99</v>
      </c>
      <c r="H4443">
        <v>99</v>
      </c>
      <c r="I4443">
        <v>99</v>
      </c>
      <c r="J4443">
        <v>999</v>
      </c>
      <c r="K4443">
        <v>99</v>
      </c>
      <c r="L4443">
        <v>99</v>
      </c>
      <c r="M4443">
        <v>99</v>
      </c>
      <c r="N4443">
        <v>99</v>
      </c>
      <c r="O4443">
        <v>15</v>
      </c>
      <c r="P4443">
        <v>1578</v>
      </c>
      <c r="Q4443">
        <v>2</v>
      </c>
      <c r="R4443">
        <v>10</v>
      </c>
      <c r="S4443">
        <v>10</v>
      </c>
      <c r="T4443">
        <v>16.100000000000001</v>
      </c>
      <c r="U4443">
        <v>61.8</v>
      </c>
      <c r="V4443">
        <v>100.8667388949079</v>
      </c>
      <c r="W4443">
        <v>93.1</v>
      </c>
      <c r="X4443">
        <v>10.665645784480178</v>
      </c>
      <c r="Y4443">
        <v>2.4819347291982878</v>
      </c>
      <c r="Z4443">
        <v>8.3108447283895206</v>
      </c>
      <c r="AA4443">
        <v>4.965243296921551E-2</v>
      </c>
      <c r="AB4443">
        <v>5.7541477516313555E-2</v>
      </c>
      <c r="AC4443">
        <v>1</v>
      </c>
      <c r="AD4443">
        <v>0</v>
      </c>
      <c r="AE4443">
        <v>0</v>
      </c>
      <c r="AF4443">
        <v>0</v>
      </c>
      <c r="AG4443">
        <v>1</v>
      </c>
      <c r="AH4443">
        <v>0</v>
      </c>
      <c r="AI4443">
        <v>0</v>
      </c>
      <c r="AJ4443">
        <v>0</v>
      </c>
      <c r="AK4443">
        <v>0</v>
      </c>
      <c r="AL4443">
        <v>1</v>
      </c>
    </row>
    <row r="4444" spans="1:38" x14ac:dyDescent="0.5">
      <c r="A4444">
        <v>14</v>
      </c>
      <c r="B4444">
        <v>2605</v>
      </c>
      <c r="C4444">
        <v>2020</v>
      </c>
      <c r="D4444">
        <v>99</v>
      </c>
      <c r="E4444">
        <v>99</v>
      </c>
      <c r="F4444">
        <v>99</v>
      </c>
      <c r="G4444">
        <v>99</v>
      </c>
      <c r="H4444">
        <v>99</v>
      </c>
      <c r="I4444">
        <v>99</v>
      </c>
      <c r="J4444">
        <v>999</v>
      </c>
      <c r="K4444">
        <v>99</v>
      </c>
      <c r="L4444">
        <v>99</v>
      </c>
      <c r="M4444">
        <v>99</v>
      </c>
      <c r="N4444">
        <v>99</v>
      </c>
      <c r="O4444">
        <v>15</v>
      </c>
      <c r="P4444">
        <v>1578</v>
      </c>
      <c r="Q4444">
        <v>1</v>
      </c>
      <c r="R4444">
        <v>6</v>
      </c>
      <c r="S4444">
        <v>6</v>
      </c>
      <c r="T4444">
        <v>16.5</v>
      </c>
      <c r="U4444">
        <v>60.83333333333335</v>
      </c>
      <c r="V4444">
        <v>93.490429758035376</v>
      </c>
      <c r="W4444">
        <v>86.291666666666686</v>
      </c>
      <c r="X4444">
        <v>7.4475441515232381</v>
      </c>
      <c r="Y4444">
        <v>2.1147629234082066</v>
      </c>
      <c r="Z4444">
        <v>-66.115518971988649</v>
      </c>
      <c r="AA4444">
        <v>2.8738384902768473E-2</v>
      </c>
      <c r="AB4444">
        <v>3.0019106124657205E-2</v>
      </c>
      <c r="AC4444">
        <v>0</v>
      </c>
      <c r="AD4444">
        <v>0</v>
      </c>
      <c r="AE4444">
        <v>0</v>
      </c>
      <c r="AF4444">
        <v>0</v>
      </c>
      <c r="AG4444">
        <v>0</v>
      </c>
      <c r="AH4444">
        <v>0</v>
      </c>
      <c r="AI4444">
        <v>0</v>
      </c>
      <c r="AJ4444">
        <v>0</v>
      </c>
      <c r="AK4444">
        <v>0</v>
      </c>
      <c r="AL4444">
        <v>0</v>
      </c>
    </row>
    <row r="4445" spans="1:38" x14ac:dyDescent="0.5">
      <c r="A4445">
        <v>14</v>
      </c>
      <c r="B4445">
        <v>2606</v>
      </c>
      <c r="C4445">
        <v>2021</v>
      </c>
      <c r="D4445">
        <v>99</v>
      </c>
      <c r="E4445">
        <v>99</v>
      </c>
      <c r="F4445">
        <v>99</v>
      </c>
      <c r="G4445">
        <v>99</v>
      </c>
      <c r="H4445">
        <v>99</v>
      </c>
      <c r="I4445">
        <v>99</v>
      </c>
      <c r="J4445">
        <v>999</v>
      </c>
      <c r="K4445">
        <v>99</v>
      </c>
      <c r="L4445">
        <v>99</v>
      </c>
      <c r="M4445">
        <v>99</v>
      </c>
      <c r="N4445">
        <v>99</v>
      </c>
      <c r="O4445">
        <v>15</v>
      </c>
      <c r="P4445">
        <v>1578</v>
      </c>
      <c r="Q4445">
        <v>2</v>
      </c>
      <c r="R4445">
        <v>7</v>
      </c>
      <c r="S4445">
        <v>7</v>
      </c>
      <c r="T4445">
        <v>14.857142857142859</v>
      </c>
      <c r="U4445">
        <v>59</v>
      </c>
      <c r="V4445">
        <v>113.98699891657638</v>
      </c>
      <c r="W4445">
        <v>105.21000000000002</v>
      </c>
      <c r="X4445">
        <v>11.774950409358704</v>
      </c>
      <c r="Y4445">
        <v>0.75592894601845451</v>
      </c>
      <c r="Z4445">
        <v>-8.3296979890448881</v>
      </c>
      <c r="AA4445">
        <v>2.6624068157614488E-2</v>
      </c>
      <c r="AB4445">
        <v>3.301156126759662E-2</v>
      </c>
      <c r="AC4445">
        <v>1</v>
      </c>
      <c r="AD4445">
        <v>0</v>
      </c>
      <c r="AE4445">
        <v>0</v>
      </c>
      <c r="AF4445">
        <v>0</v>
      </c>
      <c r="AG4445">
        <v>0</v>
      </c>
      <c r="AH4445">
        <v>0</v>
      </c>
      <c r="AI4445">
        <v>0</v>
      </c>
      <c r="AJ4445">
        <v>0</v>
      </c>
      <c r="AK4445">
        <v>0</v>
      </c>
      <c r="AL4445">
        <v>0</v>
      </c>
    </row>
    <row r="4446" spans="1:38" x14ac:dyDescent="0.5">
      <c r="A4446">
        <v>14</v>
      </c>
      <c r="B4446">
        <v>2607</v>
      </c>
      <c r="C4446">
        <v>2022</v>
      </c>
      <c r="D4446">
        <v>99</v>
      </c>
      <c r="E4446">
        <v>99</v>
      </c>
      <c r="F4446">
        <v>99</v>
      </c>
      <c r="G4446">
        <v>99</v>
      </c>
      <c r="H4446">
        <v>99</v>
      </c>
      <c r="I4446">
        <v>99</v>
      </c>
      <c r="J4446">
        <v>999</v>
      </c>
      <c r="K4446">
        <v>99</v>
      </c>
      <c r="L4446">
        <v>99</v>
      </c>
      <c r="M4446">
        <v>99</v>
      </c>
      <c r="N4446">
        <v>99</v>
      </c>
      <c r="O4446">
        <v>15</v>
      </c>
      <c r="P4446">
        <v>1578</v>
      </c>
      <c r="Q4446">
        <v>2</v>
      </c>
      <c r="R4446">
        <v>15</v>
      </c>
      <c r="S4446">
        <v>15</v>
      </c>
      <c r="T4446">
        <v>16</v>
      </c>
      <c r="U4446">
        <v>59.93333333333333</v>
      </c>
      <c r="V4446">
        <v>102.99024918743233</v>
      </c>
      <c r="W4446">
        <v>95.06</v>
      </c>
      <c r="X4446">
        <v>12.836136490393162</v>
      </c>
      <c r="Y4446">
        <v>2.0805982045770972</v>
      </c>
      <c r="Z4446">
        <v>-26.869518515445815</v>
      </c>
      <c r="AA4446">
        <v>5.2074292657524723E-2</v>
      </c>
      <c r="AB4446">
        <v>5.7722489176871401E-2</v>
      </c>
      <c r="AC4446">
        <v>0</v>
      </c>
      <c r="AD4446">
        <v>0</v>
      </c>
      <c r="AE4446">
        <v>0</v>
      </c>
      <c r="AF4446">
        <v>0</v>
      </c>
      <c r="AG4446">
        <v>0</v>
      </c>
      <c r="AH4446">
        <v>0</v>
      </c>
      <c r="AI4446">
        <v>0</v>
      </c>
      <c r="AJ4446">
        <v>0</v>
      </c>
      <c r="AK4446">
        <v>1</v>
      </c>
      <c r="AL4446">
        <v>0</v>
      </c>
    </row>
    <row r="4447" spans="1:38" x14ac:dyDescent="0.5">
      <c r="A4447">
        <v>14</v>
      </c>
      <c r="B4447">
        <v>2608</v>
      </c>
      <c r="C4447">
        <v>2012</v>
      </c>
      <c r="D4447">
        <v>99</v>
      </c>
      <c r="E4447">
        <v>99</v>
      </c>
      <c r="F4447">
        <v>99</v>
      </c>
      <c r="G4447">
        <v>99</v>
      </c>
      <c r="H4447">
        <v>99</v>
      </c>
      <c r="I4447">
        <v>99</v>
      </c>
      <c r="J4447">
        <v>999</v>
      </c>
      <c r="K4447">
        <v>99</v>
      </c>
      <c r="L4447">
        <v>99</v>
      </c>
      <c r="M4447">
        <v>99</v>
      </c>
      <c r="N4447">
        <v>99</v>
      </c>
      <c r="O4447">
        <v>15</v>
      </c>
      <c r="P4447">
        <v>1579</v>
      </c>
      <c r="R4447">
        <v>0</v>
      </c>
    </row>
    <row r="4448" spans="1:38" x14ac:dyDescent="0.5">
      <c r="A4448">
        <v>14</v>
      </c>
      <c r="B4448">
        <v>2609</v>
      </c>
      <c r="C4448">
        <v>2013</v>
      </c>
      <c r="D4448">
        <v>99</v>
      </c>
      <c r="E4448">
        <v>99</v>
      </c>
      <c r="F4448">
        <v>99</v>
      </c>
      <c r="G4448">
        <v>99</v>
      </c>
      <c r="H4448">
        <v>99</v>
      </c>
      <c r="I4448">
        <v>99</v>
      </c>
      <c r="J4448">
        <v>999</v>
      </c>
      <c r="K4448">
        <v>99</v>
      </c>
      <c r="L4448">
        <v>99</v>
      </c>
      <c r="M4448">
        <v>99</v>
      </c>
      <c r="N4448">
        <v>99</v>
      </c>
      <c r="O4448">
        <v>15</v>
      </c>
      <c r="P4448">
        <v>1579</v>
      </c>
      <c r="R4448">
        <v>0</v>
      </c>
    </row>
    <row r="4449" spans="1:38" x14ac:dyDescent="0.5">
      <c r="A4449">
        <v>14</v>
      </c>
      <c r="B4449">
        <v>2610</v>
      </c>
      <c r="C4449">
        <v>2014</v>
      </c>
      <c r="D4449">
        <v>99</v>
      </c>
      <c r="E4449">
        <v>99</v>
      </c>
      <c r="F4449">
        <v>99</v>
      </c>
      <c r="G4449">
        <v>99</v>
      </c>
      <c r="H4449">
        <v>99</v>
      </c>
      <c r="I4449">
        <v>99</v>
      </c>
      <c r="J4449">
        <v>999</v>
      </c>
      <c r="K4449">
        <v>99</v>
      </c>
      <c r="L4449">
        <v>99</v>
      </c>
      <c r="M4449">
        <v>99</v>
      </c>
      <c r="N4449">
        <v>99</v>
      </c>
      <c r="O4449">
        <v>15</v>
      </c>
      <c r="P4449">
        <v>1579</v>
      </c>
      <c r="R4449">
        <v>0</v>
      </c>
    </row>
    <row r="4450" spans="1:38" x14ac:dyDescent="0.5">
      <c r="A4450">
        <v>14</v>
      </c>
      <c r="B4450">
        <v>2611</v>
      </c>
      <c r="C4450">
        <v>2015</v>
      </c>
      <c r="D4450">
        <v>99</v>
      </c>
      <c r="E4450">
        <v>99</v>
      </c>
      <c r="F4450">
        <v>99</v>
      </c>
      <c r="G4450">
        <v>99</v>
      </c>
      <c r="H4450">
        <v>99</v>
      </c>
      <c r="I4450">
        <v>99</v>
      </c>
      <c r="J4450">
        <v>999</v>
      </c>
      <c r="K4450">
        <v>99</v>
      </c>
      <c r="L4450">
        <v>99</v>
      </c>
      <c r="M4450">
        <v>99</v>
      </c>
      <c r="N4450">
        <v>99</v>
      </c>
      <c r="O4450">
        <v>15</v>
      </c>
      <c r="P4450">
        <v>1579</v>
      </c>
      <c r="R4450">
        <v>0</v>
      </c>
    </row>
    <row r="4451" spans="1:38" x14ac:dyDescent="0.5">
      <c r="A4451">
        <v>14</v>
      </c>
      <c r="B4451">
        <v>2612</v>
      </c>
      <c r="C4451">
        <v>2016</v>
      </c>
      <c r="D4451">
        <v>99</v>
      </c>
      <c r="E4451">
        <v>99</v>
      </c>
      <c r="F4451">
        <v>99</v>
      </c>
      <c r="G4451">
        <v>99</v>
      </c>
      <c r="H4451">
        <v>99</v>
      </c>
      <c r="I4451">
        <v>99</v>
      </c>
      <c r="J4451">
        <v>999</v>
      </c>
      <c r="K4451">
        <v>99</v>
      </c>
      <c r="L4451">
        <v>99</v>
      </c>
      <c r="M4451">
        <v>99</v>
      </c>
      <c r="N4451">
        <v>99</v>
      </c>
      <c r="O4451">
        <v>15</v>
      </c>
      <c r="P4451">
        <v>1579</v>
      </c>
      <c r="R4451">
        <v>0</v>
      </c>
    </row>
    <row r="4452" spans="1:38" x14ac:dyDescent="0.5">
      <c r="A4452">
        <v>14</v>
      </c>
      <c r="B4452">
        <v>2613</v>
      </c>
      <c r="C4452">
        <v>2017</v>
      </c>
      <c r="D4452">
        <v>99</v>
      </c>
      <c r="E4452">
        <v>99</v>
      </c>
      <c r="F4452">
        <v>99</v>
      </c>
      <c r="G4452">
        <v>99</v>
      </c>
      <c r="H4452">
        <v>99</v>
      </c>
      <c r="I4452">
        <v>99</v>
      </c>
      <c r="J4452">
        <v>999</v>
      </c>
      <c r="K4452">
        <v>99</v>
      </c>
      <c r="L4452">
        <v>99</v>
      </c>
      <c r="M4452">
        <v>99</v>
      </c>
      <c r="N4452">
        <v>99</v>
      </c>
      <c r="O4452">
        <v>15</v>
      </c>
      <c r="P4452">
        <v>1579</v>
      </c>
      <c r="R4452">
        <v>0</v>
      </c>
    </row>
    <row r="4453" spans="1:38" x14ac:dyDescent="0.5">
      <c r="A4453">
        <v>14</v>
      </c>
      <c r="B4453">
        <v>2614</v>
      </c>
      <c r="C4453">
        <v>2018</v>
      </c>
      <c r="D4453">
        <v>99</v>
      </c>
      <c r="E4453">
        <v>99</v>
      </c>
      <c r="F4453">
        <v>99</v>
      </c>
      <c r="G4453">
        <v>99</v>
      </c>
      <c r="H4453">
        <v>99</v>
      </c>
      <c r="I4453">
        <v>99</v>
      </c>
      <c r="J4453">
        <v>999</v>
      </c>
      <c r="K4453">
        <v>99</v>
      </c>
      <c r="L4453">
        <v>99</v>
      </c>
      <c r="M4453">
        <v>99</v>
      </c>
      <c r="N4453">
        <v>99</v>
      </c>
      <c r="O4453">
        <v>15</v>
      </c>
      <c r="P4453">
        <v>1579</v>
      </c>
      <c r="R4453">
        <v>0</v>
      </c>
    </row>
    <row r="4454" spans="1:38" x14ac:dyDescent="0.5">
      <c r="A4454">
        <v>14</v>
      </c>
      <c r="B4454">
        <v>2615</v>
      </c>
      <c r="C4454">
        <v>2019</v>
      </c>
      <c r="D4454">
        <v>99</v>
      </c>
      <c r="E4454">
        <v>99</v>
      </c>
      <c r="F4454">
        <v>99</v>
      </c>
      <c r="G4454">
        <v>99</v>
      </c>
      <c r="H4454">
        <v>99</v>
      </c>
      <c r="I4454">
        <v>99</v>
      </c>
      <c r="J4454">
        <v>999</v>
      </c>
      <c r="K4454">
        <v>99</v>
      </c>
      <c r="L4454">
        <v>99</v>
      </c>
      <c r="M4454">
        <v>99</v>
      </c>
      <c r="N4454">
        <v>99</v>
      </c>
      <c r="O4454">
        <v>15</v>
      </c>
      <c r="P4454">
        <v>1579</v>
      </c>
      <c r="R4454">
        <v>0</v>
      </c>
    </row>
    <row r="4455" spans="1:38" x14ac:dyDescent="0.5">
      <c r="A4455">
        <v>14</v>
      </c>
      <c r="B4455">
        <v>2616</v>
      </c>
      <c r="C4455">
        <v>2020</v>
      </c>
      <c r="D4455">
        <v>99</v>
      </c>
      <c r="E4455">
        <v>99</v>
      </c>
      <c r="F4455">
        <v>99</v>
      </c>
      <c r="G4455">
        <v>99</v>
      </c>
      <c r="H4455">
        <v>99</v>
      </c>
      <c r="I4455">
        <v>99</v>
      </c>
      <c r="J4455">
        <v>999</v>
      </c>
      <c r="K4455">
        <v>99</v>
      </c>
      <c r="L4455">
        <v>99</v>
      </c>
      <c r="M4455">
        <v>99</v>
      </c>
      <c r="N4455">
        <v>99</v>
      </c>
      <c r="O4455">
        <v>15</v>
      </c>
      <c r="P4455">
        <v>1579</v>
      </c>
      <c r="R4455">
        <v>0</v>
      </c>
    </row>
    <row r="4456" spans="1:38" x14ac:dyDescent="0.5">
      <c r="A4456">
        <v>14</v>
      </c>
      <c r="B4456">
        <v>2617</v>
      </c>
      <c r="C4456">
        <v>2021</v>
      </c>
      <c r="D4456">
        <v>99</v>
      </c>
      <c r="E4456">
        <v>99</v>
      </c>
      <c r="F4456">
        <v>99</v>
      </c>
      <c r="G4456">
        <v>99</v>
      </c>
      <c r="H4456">
        <v>99</v>
      </c>
      <c r="I4456">
        <v>99</v>
      </c>
      <c r="J4456">
        <v>999</v>
      </c>
      <c r="K4456">
        <v>99</v>
      </c>
      <c r="L4456">
        <v>99</v>
      </c>
      <c r="M4456">
        <v>99</v>
      </c>
      <c r="N4456">
        <v>99</v>
      </c>
      <c r="O4456">
        <v>15</v>
      </c>
      <c r="P4456">
        <v>1579</v>
      </c>
      <c r="R4456">
        <v>0</v>
      </c>
    </row>
    <row r="4457" spans="1:38" x14ac:dyDescent="0.5">
      <c r="A4457">
        <v>14</v>
      </c>
      <c r="B4457">
        <v>2618</v>
      </c>
      <c r="C4457">
        <v>2022</v>
      </c>
      <c r="D4457">
        <v>99</v>
      </c>
      <c r="E4457">
        <v>99</v>
      </c>
      <c r="F4457">
        <v>99</v>
      </c>
      <c r="G4457">
        <v>99</v>
      </c>
      <c r="H4457">
        <v>99</v>
      </c>
      <c r="I4457">
        <v>99</v>
      </c>
      <c r="J4457">
        <v>999</v>
      </c>
      <c r="K4457">
        <v>99</v>
      </c>
      <c r="L4457">
        <v>99</v>
      </c>
      <c r="M4457">
        <v>99</v>
      </c>
      <c r="N4457">
        <v>99</v>
      </c>
      <c r="O4457">
        <v>15</v>
      </c>
      <c r="P4457">
        <v>1579</v>
      </c>
      <c r="R4457">
        <v>0</v>
      </c>
    </row>
    <row r="4458" spans="1:38" x14ac:dyDescent="0.5">
      <c r="A4458">
        <v>14</v>
      </c>
      <c r="B4458">
        <v>2619</v>
      </c>
      <c r="C4458">
        <v>2012</v>
      </c>
      <c r="D4458">
        <v>99</v>
      </c>
      <c r="E4458">
        <v>99</v>
      </c>
      <c r="F4458">
        <v>99</v>
      </c>
      <c r="G4458">
        <v>99</v>
      </c>
      <c r="H4458">
        <v>99</v>
      </c>
      <c r="I4458">
        <v>99</v>
      </c>
      <c r="J4458">
        <v>999</v>
      </c>
      <c r="K4458">
        <v>99</v>
      </c>
      <c r="L4458">
        <v>99</v>
      </c>
      <c r="M4458">
        <v>99</v>
      </c>
      <c r="N4458">
        <v>99</v>
      </c>
      <c r="O4458">
        <v>16</v>
      </c>
      <c r="P4458">
        <v>5001</v>
      </c>
      <c r="R4458">
        <v>0</v>
      </c>
    </row>
    <row r="4459" spans="1:38" x14ac:dyDescent="0.5">
      <c r="A4459">
        <v>14</v>
      </c>
      <c r="B4459">
        <v>2620</v>
      </c>
      <c r="C4459">
        <v>2013</v>
      </c>
      <c r="D4459">
        <v>99</v>
      </c>
      <c r="E4459">
        <v>99</v>
      </c>
      <c r="F4459">
        <v>99</v>
      </c>
      <c r="G4459">
        <v>99</v>
      </c>
      <c r="H4459">
        <v>99</v>
      </c>
      <c r="I4459">
        <v>99</v>
      </c>
      <c r="J4459">
        <v>999</v>
      </c>
      <c r="K4459">
        <v>99</v>
      </c>
      <c r="L4459">
        <v>99</v>
      </c>
      <c r="M4459">
        <v>99</v>
      </c>
      <c r="N4459">
        <v>99</v>
      </c>
      <c r="O4459">
        <v>16</v>
      </c>
      <c r="P4459">
        <v>5001</v>
      </c>
      <c r="R4459">
        <v>0</v>
      </c>
    </row>
    <row r="4460" spans="1:38" x14ac:dyDescent="0.5">
      <c r="A4460">
        <v>14</v>
      </c>
      <c r="B4460">
        <v>2621</v>
      </c>
      <c r="C4460">
        <v>2014</v>
      </c>
      <c r="D4460">
        <v>99</v>
      </c>
      <c r="E4460">
        <v>99</v>
      </c>
      <c r="F4460">
        <v>99</v>
      </c>
      <c r="G4460">
        <v>99</v>
      </c>
      <c r="H4460">
        <v>99</v>
      </c>
      <c r="I4460">
        <v>99</v>
      </c>
      <c r="J4460">
        <v>999</v>
      </c>
      <c r="K4460">
        <v>99</v>
      </c>
      <c r="L4460">
        <v>99</v>
      </c>
      <c r="M4460">
        <v>99</v>
      </c>
      <c r="N4460">
        <v>99</v>
      </c>
      <c r="O4460">
        <v>16</v>
      </c>
      <c r="P4460">
        <v>5001</v>
      </c>
      <c r="R4460">
        <v>0</v>
      </c>
    </row>
    <row r="4461" spans="1:38" x14ac:dyDescent="0.5">
      <c r="A4461">
        <v>14</v>
      </c>
      <c r="B4461">
        <v>2622</v>
      </c>
      <c r="C4461">
        <v>2015</v>
      </c>
      <c r="D4461">
        <v>99</v>
      </c>
      <c r="E4461">
        <v>99</v>
      </c>
      <c r="F4461">
        <v>99</v>
      </c>
      <c r="G4461">
        <v>99</v>
      </c>
      <c r="H4461">
        <v>99</v>
      </c>
      <c r="I4461">
        <v>99</v>
      </c>
      <c r="J4461">
        <v>999</v>
      </c>
      <c r="K4461">
        <v>99</v>
      </c>
      <c r="L4461">
        <v>99</v>
      </c>
      <c r="M4461">
        <v>99</v>
      </c>
      <c r="N4461">
        <v>99</v>
      </c>
      <c r="O4461">
        <v>16</v>
      </c>
      <c r="P4461">
        <v>5001</v>
      </c>
      <c r="R4461">
        <v>0</v>
      </c>
    </row>
    <row r="4462" spans="1:38" x14ac:dyDescent="0.5">
      <c r="A4462">
        <v>14</v>
      </c>
      <c r="B4462">
        <v>2623</v>
      </c>
      <c r="C4462">
        <v>2016</v>
      </c>
      <c r="D4462">
        <v>99</v>
      </c>
      <c r="E4462">
        <v>99</v>
      </c>
      <c r="F4462">
        <v>99</v>
      </c>
      <c r="G4462">
        <v>99</v>
      </c>
      <c r="H4462">
        <v>99</v>
      </c>
      <c r="I4462">
        <v>99</v>
      </c>
      <c r="J4462">
        <v>999</v>
      </c>
      <c r="K4462">
        <v>99</v>
      </c>
      <c r="L4462">
        <v>99</v>
      </c>
      <c r="M4462">
        <v>99</v>
      </c>
      <c r="N4462">
        <v>99</v>
      </c>
      <c r="O4462">
        <v>16</v>
      </c>
      <c r="P4462">
        <v>5001</v>
      </c>
      <c r="Q4462">
        <v>1</v>
      </c>
      <c r="R4462">
        <v>2</v>
      </c>
      <c r="S4462">
        <v>2</v>
      </c>
      <c r="T4462">
        <v>17</v>
      </c>
      <c r="U4462">
        <v>62.5</v>
      </c>
      <c r="V4462">
        <v>89.165763813651125</v>
      </c>
      <c r="W4462">
        <v>82.3</v>
      </c>
      <c r="X4462">
        <v>5.4999999999999183</v>
      </c>
      <c r="Y4462">
        <v>1.5</v>
      </c>
      <c r="Z4462">
        <v>100.00000000000148</v>
      </c>
      <c r="AA4462">
        <v>4.2647560559535991E-3</v>
      </c>
      <c r="AB4462">
        <v>4.308497532416666E-3</v>
      </c>
      <c r="AC4462">
        <v>1</v>
      </c>
      <c r="AD4462">
        <v>0</v>
      </c>
      <c r="AE4462">
        <v>0</v>
      </c>
      <c r="AF4462">
        <v>0</v>
      </c>
      <c r="AG4462">
        <v>0</v>
      </c>
      <c r="AH4462">
        <v>0</v>
      </c>
      <c r="AI4462">
        <v>0</v>
      </c>
      <c r="AJ4462">
        <v>0</v>
      </c>
      <c r="AK4462">
        <v>1</v>
      </c>
      <c r="AL4462">
        <v>1</v>
      </c>
    </row>
    <row r="4463" spans="1:38" x14ac:dyDescent="0.5">
      <c r="A4463">
        <v>14</v>
      </c>
      <c r="B4463">
        <v>2624</v>
      </c>
      <c r="C4463">
        <v>2017</v>
      </c>
      <c r="D4463">
        <v>99</v>
      </c>
      <c r="E4463">
        <v>99</v>
      </c>
      <c r="F4463">
        <v>99</v>
      </c>
      <c r="G4463">
        <v>99</v>
      </c>
      <c r="H4463">
        <v>99</v>
      </c>
      <c r="I4463">
        <v>99</v>
      </c>
      <c r="J4463">
        <v>999</v>
      </c>
      <c r="K4463">
        <v>99</v>
      </c>
      <c r="L4463">
        <v>99</v>
      </c>
      <c r="M4463">
        <v>99</v>
      </c>
      <c r="N4463">
        <v>99</v>
      </c>
      <c r="O4463">
        <v>16</v>
      </c>
      <c r="P4463">
        <v>5001</v>
      </c>
      <c r="R4463">
        <v>0</v>
      </c>
    </row>
    <row r="4464" spans="1:38" x14ac:dyDescent="0.5">
      <c r="A4464">
        <v>14</v>
      </c>
      <c r="B4464">
        <v>2625</v>
      </c>
      <c r="C4464">
        <v>2018</v>
      </c>
      <c r="D4464">
        <v>99</v>
      </c>
      <c r="E4464">
        <v>99</v>
      </c>
      <c r="F4464">
        <v>99</v>
      </c>
      <c r="G4464">
        <v>99</v>
      </c>
      <c r="H4464">
        <v>99</v>
      </c>
      <c r="I4464">
        <v>99</v>
      </c>
      <c r="J4464">
        <v>999</v>
      </c>
      <c r="K4464">
        <v>99</v>
      </c>
      <c r="L4464">
        <v>99</v>
      </c>
      <c r="M4464">
        <v>99</v>
      </c>
      <c r="N4464">
        <v>99</v>
      </c>
      <c r="O4464">
        <v>16</v>
      </c>
      <c r="P4464">
        <v>5001</v>
      </c>
      <c r="R4464">
        <v>0</v>
      </c>
    </row>
    <row r="4465" spans="1:38" x14ac:dyDescent="0.5">
      <c r="A4465">
        <v>14</v>
      </c>
      <c r="B4465">
        <v>2626</v>
      </c>
      <c r="C4465">
        <v>2019</v>
      </c>
      <c r="D4465">
        <v>99</v>
      </c>
      <c r="E4465">
        <v>99</v>
      </c>
      <c r="F4465">
        <v>99</v>
      </c>
      <c r="G4465">
        <v>99</v>
      </c>
      <c r="H4465">
        <v>99</v>
      </c>
      <c r="I4465">
        <v>99</v>
      </c>
      <c r="J4465">
        <v>999</v>
      </c>
      <c r="K4465">
        <v>99</v>
      </c>
      <c r="L4465">
        <v>99</v>
      </c>
      <c r="M4465">
        <v>99</v>
      </c>
      <c r="N4465">
        <v>99</v>
      </c>
      <c r="O4465">
        <v>16</v>
      </c>
      <c r="P4465">
        <v>5001</v>
      </c>
      <c r="R4465">
        <v>0</v>
      </c>
    </row>
    <row r="4466" spans="1:38" x14ac:dyDescent="0.5">
      <c r="A4466">
        <v>14</v>
      </c>
      <c r="B4466">
        <v>2627</v>
      </c>
      <c r="C4466">
        <v>2020</v>
      </c>
      <c r="D4466">
        <v>99</v>
      </c>
      <c r="E4466">
        <v>99</v>
      </c>
      <c r="F4466">
        <v>99</v>
      </c>
      <c r="G4466">
        <v>99</v>
      </c>
      <c r="H4466">
        <v>99</v>
      </c>
      <c r="I4466">
        <v>99</v>
      </c>
      <c r="J4466">
        <v>999</v>
      </c>
      <c r="K4466">
        <v>99</v>
      </c>
      <c r="L4466">
        <v>99</v>
      </c>
      <c r="M4466">
        <v>99</v>
      </c>
      <c r="N4466">
        <v>99</v>
      </c>
      <c r="O4466">
        <v>16</v>
      </c>
      <c r="P4466">
        <v>5001</v>
      </c>
      <c r="R4466">
        <v>0</v>
      </c>
    </row>
    <row r="4467" spans="1:38" x14ac:dyDescent="0.5">
      <c r="A4467">
        <v>14</v>
      </c>
      <c r="B4467">
        <v>2628</v>
      </c>
      <c r="C4467">
        <v>2021</v>
      </c>
      <c r="D4467">
        <v>99</v>
      </c>
      <c r="E4467">
        <v>99</v>
      </c>
      <c r="F4467">
        <v>99</v>
      </c>
      <c r="G4467">
        <v>99</v>
      </c>
      <c r="H4467">
        <v>99</v>
      </c>
      <c r="I4467">
        <v>99</v>
      </c>
      <c r="J4467">
        <v>999</v>
      </c>
      <c r="K4467">
        <v>99</v>
      </c>
      <c r="L4467">
        <v>99</v>
      </c>
      <c r="M4467">
        <v>99</v>
      </c>
      <c r="N4467">
        <v>99</v>
      </c>
      <c r="O4467">
        <v>16</v>
      </c>
      <c r="P4467">
        <v>5001</v>
      </c>
      <c r="R4467">
        <v>0</v>
      </c>
    </row>
    <row r="4468" spans="1:38" x14ac:dyDescent="0.5">
      <c r="A4468">
        <v>14</v>
      </c>
      <c r="B4468">
        <v>2629</v>
      </c>
      <c r="C4468">
        <v>2022</v>
      </c>
      <c r="D4468">
        <v>99</v>
      </c>
      <c r="E4468">
        <v>99</v>
      </c>
      <c r="F4468">
        <v>99</v>
      </c>
      <c r="G4468">
        <v>99</v>
      </c>
      <c r="H4468">
        <v>99</v>
      </c>
      <c r="I4468">
        <v>99</v>
      </c>
      <c r="J4468">
        <v>999</v>
      </c>
      <c r="K4468">
        <v>99</v>
      </c>
      <c r="L4468">
        <v>99</v>
      </c>
      <c r="M4468">
        <v>99</v>
      </c>
      <c r="N4468">
        <v>99</v>
      </c>
      <c r="O4468">
        <v>16</v>
      </c>
      <c r="P4468">
        <v>5001</v>
      </c>
      <c r="R4468">
        <v>0</v>
      </c>
    </row>
    <row r="4469" spans="1:38" x14ac:dyDescent="0.5">
      <c r="A4469">
        <v>14</v>
      </c>
      <c r="B4469">
        <v>2630</v>
      </c>
      <c r="C4469">
        <v>2012</v>
      </c>
      <c r="D4469">
        <v>99</v>
      </c>
      <c r="E4469">
        <v>99</v>
      </c>
      <c r="F4469">
        <v>99</v>
      </c>
      <c r="G4469">
        <v>99</v>
      </c>
      <c r="H4469">
        <v>99</v>
      </c>
      <c r="I4469">
        <v>99</v>
      </c>
      <c r="J4469">
        <v>999</v>
      </c>
      <c r="K4469">
        <v>99</v>
      </c>
      <c r="L4469">
        <v>99</v>
      </c>
      <c r="M4469">
        <v>99</v>
      </c>
      <c r="N4469">
        <v>99</v>
      </c>
      <c r="O4469">
        <v>16</v>
      </c>
      <c r="P4469">
        <v>5006</v>
      </c>
      <c r="R4469">
        <v>0</v>
      </c>
    </row>
    <row r="4470" spans="1:38" x14ac:dyDescent="0.5">
      <c r="A4470">
        <v>14</v>
      </c>
      <c r="B4470">
        <v>2631</v>
      </c>
      <c r="C4470">
        <v>2013</v>
      </c>
      <c r="D4470">
        <v>99</v>
      </c>
      <c r="E4470">
        <v>99</v>
      </c>
      <c r="F4470">
        <v>99</v>
      </c>
      <c r="G4470">
        <v>99</v>
      </c>
      <c r="H4470">
        <v>99</v>
      </c>
      <c r="I4470">
        <v>99</v>
      </c>
      <c r="J4470">
        <v>999</v>
      </c>
      <c r="K4470">
        <v>99</v>
      </c>
      <c r="L4470">
        <v>99</v>
      </c>
      <c r="M4470">
        <v>99</v>
      </c>
      <c r="N4470">
        <v>99</v>
      </c>
      <c r="O4470">
        <v>16</v>
      </c>
      <c r="P4470">
        <v>5006</v>
      </c>
      <c r="R4470">
        <v>0</v>
      </c>
    </row>
    <row r="4471" spans="1:38" x14ac:dyDescent="0.5">
      <c r="A4471">
        <v>14</v>
      </c>
      <c r="B4471">
        <v>2632</v>
      </c>
      <c r="C4471">
        <v>2014</v>
      </c>
      <c r="D4471">
        <v>99</v>
      </c>
      <c r="E4471">
        <v>99</v>
      </c>
      <c r="F4471">
        <v>99</v>
      </c>
      <c r="G4471">
        <v>99</v>
      </c>
      <c r="H4471">
        <v>99</v>
      </c>
      <c r="I4471">
        <v>99</v>
      </c>
      <c r="J4471">
        <v>999</v>
      </c>
      <c r="K4471">
        <v>99</v>
      </c>
      <c r="L4471">
        <v>99</v>
      </c>
      <c r="M4471">
        <v>99</v>
      </c>
      <c r="N4471">
        <v>99</v>
      </c>
      <c r="O4471">
        <v>16</v>
      </c>
      <c r="P4471">
        <v>5006</v>
      </c>
      <c r="R4471">
        <v>0</v>
      </c>
    </row>
    <row r="4472" spans="1:38" x14ac:dyDescent="0.5">
      <c r="A4472">
        <v>14</v>
      </c>
      <c r="B4472">
        <v>2633</v>
      </c>
      <c r="C4472">
        <v>2015</v>
      </c>
      <c r="D4472">
        <v>99</v>
      </c>
      <c r="E4472">
        <v>99</v>
      </c>
      <c r="F4472">
        <v>99</v>
      </c>
      <c r="G4472">
        <v>99</v>
      </c>
      <c r="H4472">
        <v>99</v>
      </c>
      <c r="I4472">
        <v>99</v>
      </c>
      <c r="J4472">
        <v>999</v>
      </c>
      <c r="K4472">
        <v>99</v>
      </c>
      <c r="L4472">
        <v>99</v>
      </c>
      <c r="M4472">
        <v>99</v>
      </c>
      <c r="N4472">
        <v>99</v>
      </c>
      <c r="O4472">
        <v>16</v>
      </c>
      <c r="P4472">
        <v>5006</v>
      </c>
      <c r="R4472">
        <v>0</v>
      </c>
    </row>
    <row r="4473" spans="1:38" x14ac:dyDescent="0.5">
      <c r="A4473">
        <v>14</v>
      </c>
      <c r="B4473">
        <v>2634</v>
      </c>
      <c r="C4473">
        <v>2016</v>
      </c>
      <c r="D4473">
        <v>99</v>
      </c>
      <c r="E4473">
        <v>99</v>
      </c>
      <c r="F4473">
        <v>99</v>
      </c>
      <c r="G4473">
        <v>99</v>
      </c>
      <c r="H4473">
        <v>99</v>
      </c>
      <c r="I4473">
        <v>99</v>
      </c>
      <c r="J4473">
        <v>999</v>
      </c>
      <c r="K4473">
        <v>99</v>
      </c>
      <c r="L4473">
        <v>99</v>
      </c>
      <c r="M4473">
        <v>99</v>
      </c>
      <c r="N4473">
        <v>99</v>
      </c>
      <c r="O4473">
        <v>16</v>
      </c>
      <c r="P4473">
        <v>5006</v>
      </c>
      <c r="R4473">
        <v>0</v>
      </c>
    </row>
    <row r="4474" spans="1:38" x14ac:dyDescent="0.5">
      <c r="A4474">
        <v>14</v>
      </c>
      <c r="B4474">
        <v>2635</v>
      </c>
      <c r="C4474">
        <v>2017</v>
      </c>
      <c r="D4474">
        <v>99</v>
      </c>
      <c r="E4474">
        <v>99</v>
      </c>
      <c r="F4474">
        <v>99</v>
      </c>
      <c r="G4474">
        <v>99</v>
      </c>
      <c r="H4474">
        <v>99</v>
      </c>
      <c r="I4474">
        <v>99</v>
      </c>
      <c r="J4474">
        <v>999</v>
      </c>
      <c r="K4474">
        <v>99</v>
      </c>
      <c r="L4474">
        <v>99</v>
      </c>
      <c r="M4474">
        <v>99</v>
      </c>
      <c r="N4474">
        <v>99</v>
      </c>
      <c r="O4474">
        <v>16</v>
      </c>
      <c r="P4474">
        <v>5006</v>
      </c>
      <c r="R4474">
        <v>0</v>
      </c>
    </row>
    <row r="4475" spans="1:38" x14ac:dyDescent="0.5">
      <c r="A4475">
        <v>14</v>
      </c>
      <c r="B4475">
        <v>2636</v>
      </c>
      <c r="C4475">
        <v>2018</v>
      </c>
      <c r="D4475">
        <v>99</v>
      </c>
      <c r="E4475">
        <v>99</v>
      </c>
      <c r="F4475">
        <v>99</v>
      </c>
      <c r="G4475">
        <v>99</v>
      </c>
      <c r="H4475">
        <v>99</v>
      </c>
      <c r="I4475">
        <v>99</v>
      </c>
      <c r="J4475">
        <v>999</v>
      </c>
      <c r="K4475">
        <v>99</v>
      </c>
      <c r="L4475">
        <v>99</v>
      </c>
      <c r="M4475">
        <v>99</v>
      </c>
      <c r="N4475">
        <v>99</v>
      </c>
      <c r="O4475">
        <v>16</v>
      </c>
      <c r="P4475">
        <v>5006</v>
      </c>
      <c r="R4475">
        <v>0</v>
      </c>
    </row>
    <row r="4476" spans="1:38" x14ac:dyDescent="0.5">
      <c r="A4476">
        <v>14</v>
      </c>
      <c r="B4476">
        <v>2637</v>
      </c>
      <c r="C4476">
        <v>2019</v>
      </c>
      <c r="D4476">
        <v>99</v>
      </c>
      <c r="E4476">
        <v>99</v>
      </c>
      <c r="F4476">
        <v>99</v>
      </c>
      <c r="G4476">
        <v>99</v>
      </c>
      <c r="H4476">
        <v>99</v>
      </c>
      <c r="I4476">
        <v>99</v>
      </c>
      <c r="J4476">
        <v>999</v>
      </c>
      <c r="K4476">
        <v>99</v>
      </c>
      <c r="L4476">
        <v>99</v>
      </c>
      <c r="M4476">
        <v>99</v>
      </c>
      <c r="N4476">
        <v>99</v>
      </c>
      <c r="O4476">
        <v>16</v>
      </c>
      <c r="P4476">
        <v>5006</v>
      </c>
      <c r="R4476">
        <v>0</v>
      </c>
    </row>
    <row r="4477" spans="1:38" x14ac:dyDescent="0.5">
      <c r="A4477">
        <v>14</v>
      </c>
      <c r="B4477">
        <v>2638</v>
      </c>
      <c r="C4477">
        <v>2020</v>
      </c>
      <c r="D4477">
        <v>99</v>
      </c>
      <c r="E4477">
        <v>99</v>
      </c>
      <c r="F4477">
        <v>99</v>
      </c>
      <c r="G4477">
        <v>99</v>
      </c>
      <c r="H4477">
        <v>99</v>
      </c>
      <c r="I4477">
        <v>99</v>
      </c>
      <c r="J4477">
        <v>999</v>
      </c>
      <c r="K4477">
        <v>99</v>
      </c>
      <c r="L4477">
        <v>99</v>
      </c>
      <c r="M4477">
        <v>99</v>
      </c>
      <c r="N4477">
        <v>99</v>
      </c>
      <c r="O4477">
        <v>16</v>
      </c>
      <c r="P4477">
        <v>5006</v>
      </c>
      <c r="Q4477">
        <v>4</v>
      </c>
      <c r="R4477">
        <v>394</v>
      </c>
      <c r="S4477">
        <v>394</v>
      </c>
      <c r="T4477">
        <v>15.979695431472081</v>
      </c>
      <c r="U4477">
        <v>60.621827411167509</v>
      </c>
      <c r="V4477">
        <v>88.67085370481378</v>
      </c>
      <c r="W4477">
        <v>81.843197969543183</v>
      </c>
      <c r="X4477">
        <v>8.5216257848276715</v>
      </c>
      <c r="Y4477">
        <v>2.5800150927547501</v>
      </c>
      <c r="Z4477">
        <v>-30.115872335483445</v>
      </c>
      <c r="AA4477">
        <v>1.887153941948462</v>
      </c>
      <c r="AB4477">
        <v>1.8696334143873377</v>
      </c>
      <c r="AC4477">
        <v>2</v>
      </c>
      <c r="AD4477">
        <v>0</v>
      </c>
      <c r="AE4477">
        <v>0</v>
      </c>
      <c r="AF4477">
        <v>4</v>
      </c>
      <c r="AG4477">
        <v>4</v>
      </c>
      <c r="AH4477">
        <v>0</v>
      </c>
      <c r="AI4477">
        <v>4</v>
      </c>
      <c r="AJ4477">
        <v>0</v>
      </c>
      <c r="AK4477">
        <v>21</v>
      </c>
      <c r="AL4477">
        <v>5</v>
      </c>
    </row>
    <row r="4478" spans="1:38" x14ac:dyDescent="0.5">
      <c r="A4478">
        <v>14</v>
      </c>
      <c r="B4478">
        <v>2639</v>
      </c>
      <c r="C4478">
        <v>2021</v>
      </c>
      <c r="D4478">
        <v>99</v>
      </c>
      <c r="E4478">
        <v>99</v>
      </c>
      <c r="F4478">
        <v>99</v>
      </c>
      <c r="G4478">
        <v>99</v>
      </c>
      <c r="H4478">
        <v>99</v>
      </c>
      <c r="I4478">
        <v>99</v>
      </c>
      <c r="J4478">
        <v>999</v>
      </c>
      <c r="K4478">
        <v>99</v>
      </c>
      <c r="L4478">
        <v>99</v>
      </c>
      <c r="M4478">
        <v>99</v>
      </c>
      <c r="N4478">
        <v>99</v>
      </c>
      <c r="O4478">
        <v>16</v>
      </c>
      <c r="P4478">
        <v>5006</v>
      </c>
      <c r="Q4478">
        <v>4</v>
      </c>
      <c r="R4478">
        <v>497</v>
      </c>
      <c r="S4478">
        <v>497</v>
      </c>
      <c r="T4478">
        <v>16.390342052313876</v>
      </c>
      <c r="U4478">
        <v>61.213279678068403</v>
      </c>
      <c r="V4478">
        <v>86.996039073007978</v>
      </c>
      <c r="W4478">
        <v>80.297344064386266</v>
      </c>
      <c r="X4478">
        <v>10.421042063752976</v>
      </c>
      <c r="Y4478">
        <v>2.262186916708389</v>
      </c>
      <c r="Z4478">
        <v>-33.355313655346229</v>
      </c>
      <c r="AA4478">
        <v>1.8903088391906284</v>
      </c>
      <c r="AB4478">
        <v>1.7888279556855899</v>
      </c>
      <c r="AC4478">
        <v>14</v>
      </c>
      <c r="AD4478">
        <v>0</v>
      </c>
      <c r="AE4478">
        <v>0</v>
      </c>
      <c r="AF4478">
        <v>7</v>
      </c>
      <c r="AG4478">
        <v>0</v>
      </c>
      <c r="AH4478">
        <v>0</v>
      </c>
      <c r="AI4478">
        <v>4</v>
      </c>
      <c r="AJ4478">
        <v>0</v>
      </c>
      <c r="AK4478">
        <v>13</v>
      </c>
      <c r="AL4478">
        <v>2</v>
      </c>
    </row>
    <row r="4479" spans="1:38" x14ac:dyDescent="0.5">
      <c r="A4479">
        <v>14</v>
      </c>
      <c r="B4479">
        <v>2640</v>
      </c>
      <c r="C4479">
        <v>2022</v>
      </c>
      <c r="D4479">
        <v>99</v>
      </c>
      <c r="E4479">
        <v>99</v>
      </c>
      <c r="F4479">
        <v>99</v>
      </c>
      <c r="G4479">
        <v>99</v>
      </c>
      <c r="H4479">
        <v>99</v>
      </c>
      <c r="I4479">
        <v>99</v>
      </c>
      <c r="J4479">
        <v>999</v>
      </c>
      <c r="K4479">
        <v>99</v>
      </c>
      <c r="L4479">
        <v>99</v>
      </c>
      <c r="M4479">
        <v>99</v>
      </c>
      <c r="N4479">
        <v>99</v>
      </c>
      <c r="O4479">
        <v>16</v>
      </c>
      <c r="P4479">
        <v>5006</v>
      </c>
      <c r="Q4479">
        <v>2</v>
      </c>
      <c r="R4479">
        <v>496</v>
      </c>
      <c r="S4479">
        <v>496</v>
      </c>
      <c r="T4479">
        <v>16.407258064516125</v>
      </c>
      <c r="U4479">
        <v>61.157258064516114</v>
      </c>
      <c r="V4479">
        <v>85.662766924125435</v>
      </c>
      <c r="W4479">
        <v>79.066733870967809</v>
      </c>
      <c r="X4479">
        <v>8.6898788352373888</v>
      </c>
      <c r="Y4479">
        <v>2.1504565676924901</v>
      </c>
      <c r="Z4479">
        <v>-42.334305347528598</v>
      </c>
      <c r="AA4479">
        <v>1.7219232772088171</v>
      </c>
      <c r="AB4479">
        <v>1.5875647873611642</v>
      </c>
      <c r="AC4479">
        <v>15</v>
      </c>
      <c r="AD4479">
        <v>0</v>
      </c>
      <c r="AE4479">
        <v>0</v>
      </c>
      <c r="AF4479">
        <v>7</v>
      </c>
      <c r="AG4479">
        <v>1</v>
      </c>
      <c r="AH4479">
        <v>1</v>
      </c>
      <c r="AI4479">
        <v>31</v>
      </c>
      <c r="AJ4479">
        <v>0</v>
      </c>
      <c r="AK4479">
        <v>0</v>
      </c>
      <c r="AL4479">
        <v>1</v>
      </c>
    </row>
    <row r="4480" spans="1:38" x14ac:dyDescent="0.5">
      <c r="A4480">
        <v>14</v>
      </c>
      <c r="B4480">
        <v>2641</v>
      </c>
      <c r="C4480">
        <v>2012</v>
      </c>
      <c r="D4480">
        <v>99</v>
      </c>
      <c r="E4480">
        <v>99</v>
      </c>
      <c r="F4480">
        <v>99</v>
      </c>
      <c r="G4480">
        <v>99</v>
      </c>
      <c r="H4480">
        <v>99</v>
      </c>
      <c r="I4480">
        <v>99</v>
      </c>
      <c r="J4480">
        <v>999</v>
      </c>
      <c r="K4480">
        <v>99</v>
      </c>
      <c r="L4480">
        <v>99</v>
      </c>
      <c r="M4480">
        <v>99</v>
      </c>
      <c r="N4480">
        <v>99</v>
      </c>
      <c r="O4480">
        <v>16</v>
      </c>
      <c r="P4480">
        <v>5007</v>
      </c>
      <c r="R4480">
        <v>0</v>
      </c>
    </row>
    <row r="4481" spans="1:38" x14ac:dyDescent="0.5">
      <c r="A4481">
        <v>14</v>
      </c>
      <c r="B4481">
        <v>2642</v>
      </c>
      <c r="C4481">
        <v>2013</v>
      </c>
      <c r="D4481">
        <v>99</v>
      </c>
      <c r="E4481">
        <v>99</v>
      </c>
      <c r="F4481">
        <v>99</v>
      </c>
      <c r="G4481">
        <v>99</v>
      </c>
      <c r="H4481">
        <v>99</v>
      </c>
      <c r="I4481">
        <v>99</v>
      </c>
      <c r="J4481">
        <v>999</v>
      </c>
      <c r="K4481">
        <v>99</v>
      </c>
      <c r="L4481">
        <v>99</v>
      </c>
      <c r="M4481">
        <v>99</v>
      </c>
      <c r="N4481">
        <v>99</v>
      </c>
      <c r="O4481">
        <v>16</v>
      </c>
      <c r="P4481">
        <v>5007</v>
      </c>
      <c r="R4481">
        <v>0</v>
      </c>
    </row>
    <row r="4482" spans="1:38" x14ac:dyDescent="0.5">
      <c r="A4482">
        <v>14</v>
      </c>
      <c r="B4482">
        <v>2643</v>
      </c>
      <c r="C4482">
        <v>2014</v>
      </c>
      <c r="D4482">
        <v>99</v>
      </c>
      <c r="E4482">
        <v>99</v>
      </c>
      <c r="F4482">
        <v>99</v>
      </c>
      <c r="G4482">
        <v>99</v>
      </c>
      <c r="H4482">
        <v>99</v>
      </c>
      <c r="I4482">
        <v>99</v>
      </c>
      <c r="J4482">
        <v>999</v>
      </c>
      <c r="K4482">
        <v>99</v>
      </c>
      <c r="L4482">
        <v>99</v>
      </c>
      <c r="M4482">
        <v>99</v>
      </c>
      <c r="N4482">
        <v>99</v>
      </c>
      <c r="O4482">
        <v>16</v>
      </c>
      <c r="P4482">
        <v>5007</v>
      </c>
      <c r="R4482">
        <v>0</v>
      </c>
    </row>
    <row r="4483" spans="1:38" x14ac:dyDescent="0.5">
      <c r="A4483">
        <v>14</v>
      </c>
      <c r="B4483">
        <v>2644</v>
      </c>
      <c r="C4483">
        <v>2015</v>
      </c>
      <c r="D4483">
        <v>99</v>
      </c>
      <c r="E4483">
        <v>99</v>
      </c>
      <c r="F4483">
        <v>99</v>
      </c>
      <c r="G4483">
        <v>99</v>
      </c>
      <c r="H4483">
        <v>99</v>
      </c>
      <c r="I4483">
        <v>99</v>
      </c>
      <c r="J4483">
        <v>999</v>
      </c>
      <c r="K4483">
        <v>99</v>
      </c>
      <c r="L4483">
        <v>99</v>
      </c>
      <c r="M4483">
        <v>99</v>
      </c>
      <c r="N4483">
        <v>99</v>
      </c>
      <c r="O4483">
        <v>16</v>
      </c>
      <c r="P4483">
        <v>5007</v>
      </c>
      <c r="R4483">
        <v>0</v>
      </c>
    </row>
    <row r="4484" spans="1:38" x14ac:dyDescent="0.5">
      <c r="A4484">
        <v>14</v>
      </c>
      <c r="B4484">
        <v>2645</v>
      </c>
      <c r="C4484">
        <v>2016</v>
      </c>
      <c r="D4484">
        <v>99</v>
      </c>
      <c r="E4484">
        <v>99</v>
      </c>
      <c r="F4484">
        <v>99</v>
      </c>
      <c r="G4484">
        <v>99</v>
      </c>
      <c r="H4484">
        <v>99</v>
      </c>
      <c r="I4484">
        <v>99</v>
      </c>
      <c r="J4484">
        <v>999</v>
      </c>
      <c r="K4484">
        <v>99</v>
      </c>
      <c r="L4484">
        <v>99</v>
      </c>
      <c r="M4484">
        <v>99</v>
      </c>
      <c r="N4484">
        <v>99</v>
      </c>
      <c r="O4484">
        <v>16</v>
      </c>
      <c r="P4484">
        <v>5007</v>
      </c>
      <c r="R4484">
        <v>0</v>
      </c>
    </row>
    <row r="4485" spans="1:38" x14ac:dyDescent="0.5">
      <c r="A4485">
        <v>14</v>
      </c>
      <c r="B4485">
        <v>2646</v>
      </c>
      <c r="C4485">
        <v>2017</v>
      </c>
      <c r="D4485">
        <v>99</v>
      </c>
      <c r="E4485">
        <v>99</v>
      </c>
      <c r="F4485">
        <v>99</v>
      </c>
      <c r="G4485">
        <v>99</v>
      </c>
      <c r="H4485">
        <v>99</v>
      </c>
      <c r="I4485">
        <v>99</v>
      </c>
      <c r="J4485">
        <v>999</v>
      </c>
      <c r="K4485">
        <v>99</v>
      </c>
      <c r="L4485">
        <v>99</v>
      </c>
      <c r="M4485">
        <v>99</v>
      </c>
      <c r="N4485">
        <v>99</v>
      </c>
      <c r="O4485">
        <v>16</v>
      </c>
      <c r="P4485">
        <v>5007</v>
      </c>
      <c r="R4485">
        <v>0</v>
      </c>
    </row>
    <row r="4486" spans="1:38" x14ac:dyDescent="0.5">
      <c r="A4486">
        <v>14</v>
      </c>
      <c r="B4486">
        <v>2647</v>
      </c>
      <c r="C4486">
        <v>2018</v>
      </c>
      <c r="D4486">
        <v>99</v>
      </c>
      <c r="E4486">
        <v>99</v>
      </c>
      <c r="F4486">
        <v>99</v>
      </c>
      <c r="G4486">
        <v>99</v>
      </c>
      <c r="H4486">
        <v>99</v>
      </c>
      <c r="I4486">
        <v>99</v>
      </c>
      <c r="J4486">
        <v>999</v>
      </c>
      <c r="K4486">
        <v>99</v>
      </c>
      <c r="L4486">
        <v>99</v>
      </c>
      <c r="M4486">
        <v>99</v>
      </c>
      <c r="N4486">
        <v>99</v>
      </c>
      <c r="O4486">
        <v>16</v>
      </c>
      <c r="P4486">
        <v>5007</v>
      </c>
      <c r="R4486">
        <v>0</v>
      </c>
    </row>
    <row r="4487" spans="1:38" x14ac:dyDescent="0.5">
      <c r="A4487">
        <v>14</v>
      </c>
      <c r="B4487">
        <v>2648</v>
      </c>
      <c r="C4487">
        <v>2019</v>
      </c>
      <c r="D4487">
        <v>99</v>
      </c>
      <c r="E4487">
        <v>99</v>
      </c>
      <c r="F4487">
        <v>99</v>
      </c>
      <c r="G4487">
        <v>99</v>
      </c>
      <c r="H4487">
        <v>99</v>
      </c>
      <c r="I4487">
        <v>99</v>
      </c>
      <c r="J4487">
        <v>999</v>
      </c>
      <c r="K4487">
        <v>99</v>
      </c>
      <c r="L4487">
        <v>99</v>
      </c>
      <c r="M4487">
        <v>99</v>
      </c>
      <c r="N4487">
        <v>99</v>
      </c>
      <c r="O4487">
        <v>16</v>
      </c>
      <c r="P4487">
        <v>5007</v>
      </c>
      <c r="R4487">
        <v>0</v>
      </c>
    </row>
    <row r="4488" spans="1:38" x14ac:dyDescent="0.5">
      <c r="A4488">
        <v>14</v>
      </c>
      <c r="B4488">
        <v>2649</v>
      </c>
      <c r="C4488">
        <v>2020</v>
      </c>
      <c r="D4488">
        <v>99</v>
      </c>
      <c r="E4488">
        <v>99</v>
      </c>
      <c r="F4488">
        <v>99</v>
      </c>
      <c r="G4488">
        <v>99</v>
      </c>
      <c r="H4488">
        <v>99</v>
      </c>
      <c r="I4488">
        <v>99</v>
      </c>
      <c r="J4488">
        <v>999</v>
      </c>
      <c r="K4488">
        <v>99</v>
      </c>
      <c r="L4488">
        <v>99</v>
      </c>
      <c r="M4488">
        <v>99</v>
      </c>
      <c r="N4488">
        <v>99</v>
      </c>
      <c r="O4488">
        <v>16</v>
      </c>
      <c r="P4488">
        <v>5007</v>
      </c>
      <c r="Q4488">
        <v>2</v>
      </c>
      <c r="R4488">
        <v>3</v>
      </c>
      <c r="S4488">
        <v>3</v>
      </c>
      <c r="T4488">
        <v>17</v>
      </c>
      <c r="U4488">
        <v>62.66666666666665</v>
      </c>
      <c r="V4488">
        <v>97.146984470928132</v>
      </c>
      <c r="W4488">
        <v>89.666666666666686</v>
      </c>
      <c r="X4488">
        <v>6.7982023767724522</v>
      </c>
      <c r="Y4488">
        <v>1.2472191289248089</v>
      </c>
      <c r="Z4488">
        <v>-79.544348564427196</v>
      </c>
      <c r="AA4488">
        <v>1.4369192451384237E-2</v>
      </c>
      <c r="AB4488">
        <v>1.5596599802091332E-2</v>
      </c>
      <c r="AC4488">
        <v>0</v>
      </c>
      <c r="AD4488">
        <v>0</v>
      </c>
      <c r="AE4488">
        <v>0</v>
      </c>
      <c r="AF4488">
        <v>0</v>
      </c>
      <c r="AG4488">
        <v>0</v>
      </c>
      <c r="AH4488">
        <v>0</v>
      </c>
      <c r="AI4488">
        <v>0</v>
      </c>
      <c r="AJ4488">
        <v>0</v>
      </c>
      <c r="AK4488">
        <v>0</v>
      </c>
      <c r="AL4488">
        <v>0</v>
      </c>
    </row>
    <row r="4489" spans="1:38" x14ac:dyDescent="0.5">
      <c r="A4489">
        <v>14</v>
      </c>
      <c r="B4489">
        <v>2650</v>
      </c>
      <c r="C4489">
        <v>2021</v>
      </c>
      <c r="D4489">
        <v>99</v>
      </c>
      <c r="E4489">
        <v>99</v>
      </c>
      <c r="F4489">
        <v>99</v>
      </c>
      <c r="G4489">
        <v>99</v>
      </c>
      <c r="H4489">
        <v>99</v>
      </c>
      <c r="I4489">
        <v>99</v>
      </c>
      <c r="J4489">
        <v>999</v>
      </c>
      <c r="K4489">
        <v>99</v>
      </c>
      <c r="L4489">
        <v>99</v>
      </c>
      <c r="M4489">
        <v>99</v>
      </c>
      <c r="N4489">
        <v>99</v>
      </c>
      <c r="O4489">
        <v>16</v>
      </c>
      <c r="P4489">
        <v>5007</v>
      </c>
      <c r="R4489">
        <v>0</v>
      </c>
    </row>
    <row r="4490" spans="1:38" x14ac:dyDescent="0.5">
      <c r="A4490">
        <v>14</v>
      </c>
      <c r="B4490">
        <v>2651</v>
      </c>
      <c r="C4490">
        <v>2022</v>
      </c>
      <c r="D4490">
        <v>99</v>
      </c>
      <c r="E4490">
        <v>99</v>
      </c>
      <c r="F4490">
        <v>99</v>
      </c>
      <c r="G4490">
        <v>99</v>
      </c>
      <c r="H4490">
        <v>99</v>
      </c>
      <c r="I4490">
        <v>99</v>
      </c>
      <c r="J4490">
        <v>999</v>
      </c>
      <c r="K4490">
        <v>99</v>
      </c>
      <c r="L4490">
        <v>99</v>
      </c>
      <c r="M4490">
        <v>99</v>
      </c>
      <c r="N4490">
        <v>99</v>
      </c>
      <c r="O4490">
        <v>16</v>
      </c>
      <c r="P4490">
        <v>5007</v>
      </c>
      <c r="R4490">
        <v>0</v>
      </c>
    </row>
    <row r="4491" spans="1:38" x14ac:dyDescent="0.5">
      <c r="A4491">
        <v>14</v>
      </c>
      <c r="B4491">
        <v>2652</v>
      </c>
      <c r="C4491">
        <v>2012</v>
      </c>
      <c r="D4491">
        <v>99</v>
      </c>
      <c r="E4491">
        <v>99</v>
      </c>
      <c r="F4491">
        <v>99</v>
      </c>
      <c r="G4491">
        <v>99</v>
      </c>
      <c r="H4491">
        <v>99</v>
      </c>
      <c r="I4491">
        <v>99</v>
      </c>
      <c r="J4491">
        <v>999</v>
      </c>
      <c r="K4491">
        <v>99</v>
      </c>
      <c r="L4491">
        <v>99</v>
      </c>
      <c r="M4491">
        <v>99</v>
      </c>
      <c r="N4491">
        <v>99</v>
      </c>
      <c r="O4491">
        <v>16</v>
      </c>
      <c r="P4491">
        <v>5014</v>
      </c>
      <c r="R4491">
        <v>0</v>
      </c>
    </row>
    <row r="4492" spans="1:38" x14ac:dyDescent="0.5">
      <c r="A4492">
        <v>14</v>
      </c>
      <c r="B4492">
        <v>2653</v>
      </c>
      <c r="C4492">
        <v>2013</v>
      </c>
      <c r="D4492">
        <v>99</v>
      </c>
      <c r="E4492">
        <v>99</v>
      </c>
      <c r="F4492">
        <v>99</v>
      </c>
      <c r="G4492">
        <v>99</v>
      </c>
      <c r="H4492">
        <v>99</v>
      </c>
      <c r="I4492">
        <v>99</v>
      </c>
      <c r="J4492">
        <v>999</v>
      </c>
      <c r="K4492">
        <v>99</v>
      </c>
      <c r="L4492">
        <v>99</v>
      </c>
      <c r="M4492">
        <v>99</v>
      </c>
      <c r="N4492">
        <v>99</v>
      </c>
      <c r="O4492">
        <v>16</v>
      </c>
      <c r="P4492">
        <v>5014</v>
      </c>
      <c r="R4492">
        <v>0</v>
      </c>
    </row>
    <row r="4493" spans="1:38" x14ac:dyDescent="0.5">
      <c r="A4493">
        <v>14</v>
      </c>
      <c r="B4493">
        <v>2654</v>
      </c>
      <c r="C4493">
        <v>2014</v>
      </c>
      <c r="D4493">
        <v>99</v>
      </c>
      <c r="E4493">
        <v>99</v>
      </c>
      <c r="F4493">
        <v>99</v>
      </c>
      <c r="G4493">
        <v>99</v>
      </c>
      <c r="H4493">
        <v>99</v>
      </c>
      <c r="I4493">
        <v>99</v>
      </c>
      <c r="J4493">
        <v>999</v>
      </c>
      <c r="K4493">
        <v>99</v>
      </c>
      <c r="L4493">
        <v>99</v>
      </c>
      <c r="M4493">
        <v>99</v>
      </c>
      <c r="N4493">
        <v>99</v>
      </c>
      <c r="O4493">
        <v>16</v>
      </c>
      <c r="P4493">
        <v>5014</v>
      </c>
      <c r="R4493">
        <v>0</v>
      </c>
    </row>
    <row r="4494" spans="1:38" x14ac:dyDescent="0.5">
      <c r="A4494">
        <v>14</v>
      </c>
      <c r="B4494">
        <v>2655</v>
      </c>
      <c r="C4494">
        <v>2015</v>
      </c>
      <c r="D4494">
        <v>99</v>
      </c>
      <c r="E4494">
        <v>99</v>
      </c>
      <c r="F4494">
        <v>99</v>
      </c>
      <c r="G4494">
        <v>99</v>
      </c>
      <c r="H4494">
        <v>99</v>
      </c>
      <c r="I4494">
        <v>99</v>
      </c>
      <c r="J4494">
        <v>999</v>
      </c>
      <c r="K4494">
        <v>99</v>
      </c>
      <c r="L4494">
        <v>99</v>
      </c>
      <c r="M4494">
        <v>99</v>
      </c>
      <c r="N4494">
        <v>99</v>
      </c>
      <c r="O4494">
        <v>16</v>
      </c>
      <c r="P4494">
        <v>5014</v>
      </c>
      <c r="R4494">
        <v>0</v>
      </c>
    </row>
    <row r="4495" spans="1:38" x14ac:dyDescent="0.5">
      <c r="A4495">
        <v>14</v>
      </c>
      <c r="B4495">
        <v>2656</v>
      </c>
      <c r="C4495">
        <v>2016</v>
      </c>
      <c r="D4495">
        <v>99</v>
      </c>
      <c r="E4495">
        <v>99</v>
      </c>
      <c r="F4495">
        <v>99</v>
      </c>
      <c r="G4495">
        <v>99</v>
      </c>
      <c r="H4495">
        <v>99</v>
      </c>
      <c r="I4495">
        <v>99</v>
      </c>
      <c r="J4495">
        <v>999</v>
      </c>
      <c r="K4495">
        <v>99</v>
      </c>
      <c r="L4495">
        <v>99</v>
      </c>
      <c r="M4495">
        <v>99</v>
      </c>
      <c r="N4495">
        <v>99</v>
      </c>
      <c r="O4495">
        <v>16</v>
      </c>
      <c r="P4495">
        <v>5014</v>
      </c>
      <c r="R4495">
        <v>0</v>
      </c>
    </row>
    <row r="4496" spans="1:38" x14ac:dyDescent="0.5">
      <c r="A4496">
        <v>14</v>
      </c>
      <c r="B4496">
        <v>2657</v>
      </c>
      <c r="C4496">
        <v>2017</v>
      </c>
      <c r="D4496">
        <v>99</v>
      </c>
      <c r="E4496">
        <v>99</v>
      </c>
      <c r="F4496">
        <v>99</v>
      </c>
      <c r="G4496">
        <v>99</v>
      </c>
      <c r="H4496">
        <v>99</v>
      </c>
      <c r="I4496">
        <v>99</v>
      </c>
      <c r="J4496">
        <v>999</v>
      </c>
      <c r="K4496">
        <v>99</v>
      </c>
      <c r="L4496">
        <v>99</v>
      </c>
      <c r="M4496">
        <v>99</v>
      </c>
      <c r="N4496">
        <v>99</v>
      </c>
      <c r="O4496">
        <v>16</v>
      </c>
      <c r="P4496">
        <v>5014</v>
      </c>
      <c r="R4496">
        <v>0</v>
      </c>
    </row>
    <row r="4497" spans="1:18" x14ac:dyDescent="0.5">
      <c r="A4497">
        <v>14</v>
      </c>
      <c r="B4497">
        <v>2658</v>
      </c>
      <c r="C4497">
        <v>2018</v>
      </c>
      <c r="D4497">
        <v>99</v>
      </c>
      <c r="E4497">
        <v>99</v>
      </c>
      <c r="F4497">
        <v>99</v>
      </c>
      <c r="G4497">
        <v>99</v>
      </c>
      <c r="H4497">
        <v>99</v>
      </c>
      <c r="I4497">
        <v>99</v>
      </c>
      <c r="J4497">
        <v>999</v>
      </c>
      <c r="K4497">
        <v>99</v>
      </c>
      <c r="L4497">
        <v>99</v>
      </c>
      <c r="M4497">
        <v>99</v>
      </c>
      <c r="N4497">
        <v>99</v>
      </c>
      <c r="O4497">
        <v>16</v>
      </c>
      <c r="P4497">
        <v>5014</v>
      </c>
      <c r="R4497">
        <v>0</v>
      </c>
    </row>
    <row r="4498" spans="1:18" x14ac:dyDescent="0.5">
      <c r="A4498">
        <v>14</v>
      </c>
      <c r="B4498">
        <v>2659</v>
      </c>
      <c r="C4498">
        <v>2019</v>
      </c>
      <c r="D4498">
        <v>99</v>
      </c>
      <c r="E4498">
        <v>99</v>
      </c>
      <c r="F4498">
        <v>99</v>
      </c>
      <c r="G4498">
        <v>99</v>
      </c>
      <c r="H4498">
        <v>99</v>
      </c>
      <c r="I4498">
        <v>99</v>
      </c>
      <c r="J4498">
        <v>999</v>
      </c>
      <c r="K4498">
        <v>99</v>
      </c>
      <c r="L4498">
        <v>99</v>
      </c>
      <c r="M4498">
        <v>99</v>
      </c>
      <c r="N4498">
        <v>99</v>
      </c>
      <c r="O4498">
        <v>16</v>
      </c>
      <c r="P4498">
        <v>5014</v>
      </c>
      <c r="R4498">
        <v>0</v>
      </c>
    </row>
    <row r="4499" spans="1:18" x14ac:dyDescent="0.5">
      <c r="A4499">
        <v>14</v>
      </c>
      <c r="B4499">
        <v>2660</v>
      </c>
      <c r="C4499">
        <v>2020</v>
      </c>
      <c r="D4499">
        <v>99</v>
      </c>
      <c r="E4499">
        <v>99</v>
      </c>
      <c r="F4499">
        <v>99</v>
      </c>
      <c r="G4499">
        <v>99</v>
      </c>
      <c r="H4499">
        <v>99</v>
      </c>
      <c r="I4499">
        <v>99</v>
      </c>
      <c r="J4499">
        <v>999</v>
      </c>
      <c r="K4499">
        <v>99</v>
      </c>
      <c r="L4499">
        <v>99</v>
      </c>
      <c r="M4499">
        <v>99</v>
      </c>
      <c r="N4499">
        <v>99</v>
      </c>
      <c r="O4499">
        <v>16</v>
      </c>
      <c r="P4499">
        <v>5014</v>
      </c>
      <c r="R4499">
        <v>0</v>
      </c>
    </row>
    <row r="4500" spans="1:18" x14ac:dyDescent="0.5">
      <c r="A4500">
        <v>14</v>
      </c>
      <c r="B4500">
        <v>2661</v>
      </c>
      <c r="C4500">
        <v>2021</v>
      </c>
      <c r="D4500">
        <v>99</v>
      </c>
      <c r="E4500">
        <v>99</v>
      </c>
      <c r="F4500">
        <v>99</v>
      </c>
      <c r="G4500">
        <v>99</v>
      </c>
      <c r="H4500">
        <v>99</v>
      </c>
      <c r="I4500">
        <v>99</v>
      </c>
      <c r="J4500">
        <v>999</v>
      </c>
      <c r="K4500">
        <v>99</v>
      </c>
      <c r="L4500">
        <v>99</v>
      </c>
      <c r="M4500">
        <v>99</v>
      </c>
      <c r="N4500">
        <v>99</v>
      </c>
      <c r="O4500">
        <v>16</v>
      </c>
      <c r="P4500">
        <v>5014</v>
      </c>
      <c r="R4500">
        <v>0</v>
      </c>
    </row>
    <row r="4501" spans="1:18" x14ac:dyDescent="0.5">
      <c r="A4501">
        <v>14</v>
      </c>
      <c r="B4501">
        <v>2662</v>
      </c>
      <c r="C4501">
        <v>2022</v>
      </c>
      <c r="D4501">
        <v>99</v>
      </c>
      <c r="E4501">
        <v>99</v>
      </c>
      <c r="F4501">
        <v>99</v>
      </c>
      <c r="G4501">
        <v>99</v>
      </c>
      <c r="H4501">
        <v>99</v>
      </c>
      <c r="I4501">
        <v>99</v>
      </c>
      <c r="J4501">
        <v>999</v>
      </c>
      <c r="K4501">
        <v>99</v>
      </c>
      <c r="L4501">
        <v>99</v>
      </c>
      <c r="M4501">
        <v>99</v>
      </c>
      <c r="N4501">
        <v>99</v>
      </c>
      <c r="O4501">
        <v>16</v>
      </c>
      <c r="P4501">
        <v>5014</v>
      </c>
      <c r="R4501">
        <v>0</v>
      </c>
    </row>
    <row r="4502" spans="1:18" x14ac:dyDescent="0.5">
      <c r="A4502">
        <v>14</v>
      </c>
      <c r="B4502">
        <v>2663</v>
      </c>
      <c r="C4502">
        <v>2012</v>
      </c>
      <c r="D4502">
        <v>99</v>
      </c>
      <c r="E4502">
        <v>99</v>
      </c>
      <c r="F4502">
        <v>99</v>
      </c>
      <c r="G4502">
        <v>99</v>
      </c>
      <c r="H4502">
        <v>99</v>
      </c>
      <c r="I4502">
        <v>99</v>
      </c>
      <c r="J4502">
        <v>999</v>
      </c>
      <c r="K4502">
        <v>99</v>
      </c>
      <c r="L4502">
        <v>99</v>
      </c>
      <c r="M4502">
        <v>99</v>
      </c>
      <c r="N4502">
        <v>99</v>
      </c>
      <c r="O4502">
        <v>16</v>
      </c>
      <c r="P4502">
        <v>5020</v>
      </c>
      <c r="R4502">
        <v>0</v>
      </c>
    </row>
    <row r="4503" spans="1:18" x14ac:dyDescent="0.5">
      <c r="A4503">
        <v>14</v>
      </c>
      <c r="B4503">
        <v>2664</v>
      </c>
      <c r="C4503">
        <v>2013</v>
      </c>
      <c r="D4503">
        <v>99</v>
      </c>
      <c r="E4503">
        <v>99</v>
      </c>
      <c r="F4503">
        <v>99</v>
      </c>
      <c r="G4503">
        <v>99</v>
      </c>
      <c r="H4503">
        <v>99</v>
      </c>
      <c r="I4503">
        <v>99</v>
      </c>
      <c r="J4503">
        <v>999</v>
      </c>
      <c r="K4503">
        <v>99</v>
      </c>
      <c r="L4503">
        <v>99</v>
      </c>
      <c r="M4503">
        <v>99</v>
      </c>
      <c r="N4503">
        <v>99</v>
      </c>
      <c r="O4503">
        <v>16</v>
      </c>
      <c r="P4503">
        <v>5020</v>
      </c>
      <c r="R4503">
        <v>0</v>
      </c>
    </row>
    <row r="4504" spans="1:18" x14ac:dyDescent="0.5">
      <c r="A4504">
        <v>14</v>
      </c>
      <c r="B4504">
        <v>2665</v>
      </c>
      <c r="C4504">
        <v>2014</v>
      </c>
      <c r="D4504">
        <v>99</v>
      </c>
      <c r="E4504">
        <v>99</v>
      </c>
      <c r="F4504">
        <v>99</v>
      </c>
      <c r="G4504">
        <v>99</v>
      </c>
      <c r="H4504">
        <v>99</v>
      </c>
      <c r="I4504">
        <v>99</v>
      </c>
      <c r="J4504">
        <v>999</v>
      </c>
      <c r="K4504">
        <v>99</v>
      </c>
      <c r="L4504">
        <v>99</v>
      </c>
      <c r="M4504">
        <v>99</v>
      </c>
      <c r="N4504">
        <v>99</v>
      </c>
      <c r="O4504">
        <v>16</v>
      </c>
      <c r="P4504">
        <v>5020</v>
      </c>
      <c r="R4504">
        <v>0</v>
      </c>
    </row>
    <row r="4505" spans="1:18" x14ac:dyDescent="0.5">
      <c r="A4505">
        <v>14</v>
      </c>
      <c r="B4505">
        <v>2666</v>
      </c>
      <c r="C4505">
        <v>2015</v>
      </c>
      <c r="D4505">
        <v>99</v>
      </c>
      <c r="E4505">
        <v>99</v>
      </c>
      <c r="F4505">
        <v>99</v>
      </c>
      <c r="G4505">
        <v>99</v>
      </c>
      <c r="H4505">
        <v>99</v>
      </c>
      <c r="I4505">
        <v>99</v>
      </c>
      <c r="J4505">
        <v>999</v>
      </c>
      <c r="K4505">
        <v>99</v>
      </c>
      <c r="L4505">
        <v>99</v>
      </c>
      <c r="M4505">
        <v>99</v>
      </c>
      <c r="N4505">
        <v>99</v>
      </c>
      <c r="O4505">
        <v>16</v>
      </c>
      <c r="P4505">
        <v>5020</v>
      </c>
      <c r="R4505">
        <v>0</v>
      </c>
    </row>
    <row r="4506" spans="1:18" x14ac:dyDescent="0.5">
      <c r="A4506">
        <v>14</v>
      </c>
      <c r="B4506">
        <v>2667</v>
      </c>
      <c r="C4506">
        <v>2016</v>
      </c>
      <c r="D4506">
        <v>99</v>
      </c>
      <c r="E4506">
        <v>99</v>
      </c>
      <c r="F4506">
        <v>99</v>
      </c>
      <c r="G4506">
        <v>99</v>
      </c>
      <c r="H4506">
        <v>99</v>
      </c>
      <c r="I4506">
        <v>99</v>
      </c>
      <c r="J4506">
        <v>999</v>
      </c>
      <c r="K4506">
        <v>99</v>
      </c>
      <c r="L4506">
        <v>99</v>
      </c>
      <c r="M4506">
        <v>99</v>
      </c>
      <c r="N4506">
        <v>99</v>
      </c>
      <c r="O4506">
        <v>16</v>
      </c>
      <c r="P4506">
        <v>5020</v>
      </c>
      <c r="R4506">
        <v>0</v>
      </c>
    </row>
    <row r="4507" spans="1:18" x14ac:dyDescent="0.5">
      <c r="A4507">
        <v>14</v>
      </c>
      <c r="B4507">
        <v>2668</v>
      </c>
      <c r="C4507">
        <v>2017</v>
      </c>
      <c r="D4507">
        <v>99</v>
      </c>
      <c r="E4507">
        <v>99</v>
      </c>
      <c r="F4507">
        <v>99</v>
      </c>
      <c r="G4507">
        <v>99</v>
      </c>
      <c r="H4507">
        <v>99</v>
      </c>
      <c r="I4507">
        <v>99</v>
      </c>
      <c r="J4507">
        <v>999</v>
      </c>
      <c r="K4507">
        <v>99</v>
      </c>
      <c r="L4507">
        <v>99</v>
      </c>
      <c r="M4507">
        <v>99</v>
      </c>
      <c r="N4507">
        <v>99</v>
      </c>
      <c r="O4507">
        <v>16</v>
      </c>
      <c r="P4507">
        <v>5020</v>
      </c>
      <c r="R4507">
        <v>0</v>
      </c>
    </row>
    <row r="4508" spans="1:18" x14ac:dyDescent="0.5">
      <c r="A4508">
        <v>14</v>
      </c>
      <c r="B4508">
        <v>2669</v>
      </c>
      <c r="C4508">
        <v>2018</v>
      </c>
      <c r="D4508">
        <v>99</v>
      </c>
      <c r="E4508">
        <v>99</v>
      </c>
      <c r="F4508">
        <v>99</v>
      </c>
      <c r="G4508">
        <v>99</v>
      </c>
      <c r="H4508">
        <v>99</v>
      </c>
      <c r="I4508">
        <v>99</v>
      </c>
      <c r="J4508">
        <v>999</v>
      </c>
      <c r="K4508">
        <v>99</v>
      </c>
      <c r="L4508">
        <v>99</v>
      </c>
      <c r="M4508">
        <v>99</v>
      </c>
      <c r="N4508">
        <v>99</v>
      </c>
      <c r="O4508">
        <v>16</v>
      </c>
      <c r="P4508">
        <v>5020</v>
      </c>
      <c r="R4508">
        <v>0</v>
      </c>
    </row>
    <row r="4509" spans="1:18" x14ac:dyDescent="0.5">
      <c r="A4509">
        <v>14</v>
      </c>
      <c r="B4509">
        <v>2670</v>
      </c>
      <c r="C4509">
        <v>2019</v>
      </c>
      <c r="D4509">
        <v>99</v>
      </c>
      <c r="E4509">
        <v>99</v>
      </c>
      <c r="F4509">
        <v>99</v>
      </c>
      <c r="G4509">
        <v>99</v>
      </c>
      <c r="H4509">
        <v>99</v>
      </c>
      <c r="I4509">
        <v>99</v>
      </c>
      <c r="J4509">
        <v>999</v>
      </c>
      <c r="K4509">
        <v>99</v>
      </c>
      <c r="L4509">
        <v>99</v>
      </c>
      <c r="M4509">
        <v>99</v>
      </c>
      <c r="N4509">
        <v>99</v>
      </c>
      <c r="O4509">
        <v>16</v>
      </c>
      <c r="P4509">
        <v>5020</v>
      </c>
      <c r="R4509">
        <v>0</v>
      </c>
    </row>
    <row r="4510" spans="1:18" x14ac:dyDescent="0.5">
      <c r="A4510">
        <v>14</v>
      </c>
      <c r="B4510">
        <v>2671</v>
      </c>
      <c r="C4510">
        <v>2020</v>
      </c>
      <c r="D4510">
        <v>99</v>
      </c>
      <c r="E4510">
        <v>99</v>
      </c>
      <c r="F4510">
        <v>99</v>
      </c>
      <c r="G4510">
        <v>99</v>
      </c>
      <c r="H4510">
        <v>99</v>
      </c>
      <c r="I4510">
        <v>99</v>
      </c>
      <c r="J4510">
        <v>999</v>
      </c>
      <c r="K4510">
        <v>99</v>
      </c>
      <c r="L4510">
        <v>99</v>
      </c>
      <c r="M4510">
        <v>99</v>
      </c>
      <c r="N4510">
        <v>99</v>
      </c>
      <c r="O4510">
        <v>16</v>
      </c>
      <c r="P4510">
        <v>5020</v>
      </c>
      <c r="R4510">
        <v>0</v>
      </c>
    </row>
    <row r="4511" spans="1:18" x14ac:dyDescent="0.5">
      <c r="A4511">
        <v>14</v>
      </c>
      <c r="B4511">
        <v>2672</v>
      </c>
      <c r="C4511">
        <v>2021</v>
      </c>
      <c r="D4511">
        <v>99</v>
      </c>
      <c r="E4511">
        <v>99</v>
      </c>
      <c r="F4511">
        <v>99</v>
      </c>
      <c r="G4511">
        <v>99</v>
      </c>
      <c r="H4511">
        <v>99</v>
      </c>
      <c r="I4511">
        <v>99</v>
      </c>
      <c r="J4511">
        <v>999</v>
      </c>
      <c r="K4511">
        <v>99</v>
      </c>
      <c r="L4511">
        <v>99</v>
      </c>
      <c r="M4511">
        <v>99</v>
      </c>
      <c r="N4511">
        <v>99</v>
      </c>
      <c r="O4511">
        <v>16</v>
      </c>
      <c r="P4511">
        <v>5020</v>
      </c>
      <c r="R4511">
        <v>0</v>
      </c>
    </row>
    <row r="4512" spans="1:18" x14ac:dyDescent="0.5">
      <c r="A4512">
        <v>14</v>
      </c>
      <c r="B4512">
        <v>2673</v>
      </c>
      <c r="C4512">
        <v>2022</v>
      </c>
      <c r="D4512">
        <v>99</v>
      </c>
      <c r="E4512">
        <v>99</v>
      </c>
      <c r="F4512">
        <v>99</v>
      </c>
      <c r="G4512">
        <v>99</v>
      </c>
      <c r="H4512">
        <v>99</v>
      </c>
      <c r="I4512">
        <v>99</v>
      </c>
      <c r="J4512">
        <v>999</v>
      </c>
      <c r="K4512">
        <v>99</v>
      </c>
      <c r="L4512">
        <v>99</v>
      </c>
      <c r="M4512">
        <v>99</v>
      </c>
      <c r="N4512">
        <v>99</v>
      </c>
      <c r="O4512">
        <v>16</v>
      </c>
      <c r="P4512">
        <v>5020</v>
      </c>
      <c r="R4512">
        <v>0</v>
      </c>
    </row>
    <row r="4513" spans="1:18" x14ac:dyDescent="0.5">
      <c r="A4513">
        <v>14</v>
      </c>
      <c r="B4513">
        <v>2674</v>
      </c>
      <c r="C4513">
        <v>2012</v>
      </c>
      <c r="D4513">
        <v>99</v>
      </c>
      <c r="E4513">
        <v>99</v>
      </c>
      <c r="F4513">
        <v>99</v>
      </c>
      <c r="G4513">
        <v>99</v>
      </c>
      <c r="H4513">
        <v>99</v>
      </c>
      <c r="I4513">
        <v>99</v>
      </c>
      <c r="J4513">
        <v>999</v>
      </c>
      <c r="K4513">
        <v>99</v>
      </c>
      <c r="L4513">
        <v>99</v>
      </c>
      <c r="M4513">
        <v>99</v>
      </c>
      <c r="N4513">
        <v>99</v>
      </c>
      <c r="O4513">
        <v>16</v>
      </c>
      <c r="P4513">
        <v>5021</v>
      </c>
      <c r="R4513">
        <v>0</v>
      </c>
    </row>
    <row r="4514" spans="1:18" x14ac:dyDescent="0.5">
      <c r="A4514">
        <v>14</v>
      </c>
      <c r="B4514">
        <v>2675</v>
      </c>
      <c r="C4514">
        <v>2013</v>
      </c>
      <c r="D4514">
        <v>99</v>
      </c>
      <c r="E4514">
        <v>99</v>
      </c>
      <c r="F4514">
        <v>99</v>
      </c>
      <c r="G4514">
        <v>99</v>
      </c>
      <c r="H4514">
        <v>99</v>
      </c>
      <c r="I4514">
        <v>99</v>
      </c>
      <c r="J4514">
        <v>999</v>
      </c>
      <c r="K4514">
        <v>99</v>
      </c>
      <c r="L4514">
        <v>99</v>
      </c>
      <c r="M4514">
        <v>99</v>
      </c>
      <c r="N4514">
        <v>99</v>
      </c>
      <c r="O4514">
        <v>16</v>
      </c>
      <c r="P4514">
        <v>5021</v>
      </c>
      <c r="R4514">
        <v>0</v>
      </c>
    </row>
    <row r="4515" spans="1:18" x14ac:dyDescent="0.5">
      <c r="A4515">
        <v>14</v>
      </c>
      <c r="B4515">
        <v>2676</v>
      </c>
      <c r="C4515">
        <v>2014</v>
      </c>
      <c r="D4515">
        <v>99</v>
      </c>
      <c r="E4515">
        <v>99</v>
      </c>
      <c r="F4515">
        <v>99</v>
      </c>
      <c r="G4515">
        <v>99</v>
      </c>
      <c r="H4515">
        <v>99</v>
      </c>
      <c r="I4515">
        <v>99</v>
      </c>
      <c r="J4515">
        <v>999</v>
      </c>
      <c r="K4515">
        <v>99</v>
      </c>
      <c r="L4515">
        <v>99</v>
      </c>
      <c r="M4515">
        <v>99</v>
      </c>
      <c r="N4515">
        <v>99</v>
      </c>
      <c r="O4515">
        <v>16</v>
      </c>
      <c r="P4515">
        <v>5021</v>
      </c>
      <c r="R4515">
        <v>0</v>
      </c>
    </row>
    <row r="4516" spans="1:18" x14ac:dyDescent="0.5">
      <c r="A4516">
        <v>14</v>
      </c>
      <c r="B4516">
        <v>2677</v>
      </c>
      <c r="C4516">
        <v>2015</v>
      </c>
      <c r="D4516">
        <v>99</v>
      </c>
      <c r="E4516">
        <v>99</v>
      </c>
      <c r="F4516">
        <v>99</v>
      </c>
      <c r="G4516">
        <v>99</v>
      </c>
      <c r="H4516">
        <v>99</v>
      </c>
      <c r="I4516">
        <v>99</v>
      </c>
      <c r="J4516">
        <v>999</v>
      </c>
      <c r="K4516">
        <v>99</v>
      </c>
      <c r="L4516">
        <v>99</v>
      </c>
      <c r="M4516">
        <v>99</v>
      </c>
      <c r="N4516">
        <v>99</v>
      </c>
      <c r="O4516">
        <v>16</v>
      </c>
      <c r="P4516">
        <v>5021</v>
      </c>
      <c r="R4516">
        <v>0</v>
      </c>
    </row>
    <row r="4517" spans="1:18" x14ac:dyDescent="0.5">
      <c r="A4517">
        <v>14</v>
      </c>
      <c r="B4517">
        <v>2678</v>
      </c>
      <c r="C4517">
        <v>2016</v>
      </c>
      <c r="D4517">
        <v>99</v>
      </c>
      <c r="E4517">
        <v>99</v>
      </c>
      <c r="F4517">
        <v>99</v>
      </c>
      <c r="G4517">
        <v>99</v>
      </c>
      <c r="H4517">
        <v>99</v>
      </c>
      <c r="I4517">
        <v>99</v>
      </c>
      <c r="J4517">
        <v>999</v>
      </c>
      <c r="K4517">
        <v>99</v>
      </c>
      <c r="L4517">
        <v>99</v>
      </c>
      <c r="M4517">
        <v>99</v>
      </c>
      <c r="N4517">
        <v>99</v>
      </c>
      <c r="O4517">
        <v>16</v>
      </c>
      <c r="P4517">
        <v>5021</v>
      </c>
      <c r="R4517">
        <v>0</v>
      </c>
    </row>
    <row r="4518" spans="1:18" x14ac:dyDescent="0.5">
      <c r="A4518">
        <v>14</v>
      </c>
      <c r="B4518">
        <v>2679</v>
      </c>
      <c r="C4518">
        <v>2017</v>
      </c>
      <c r="D4518">
        <v>99</v>
      </c>
      <c r="E4518">
        <v>99</v>
      </c>
      <c r="F4518">
        <v>99</v>
      </c>
      <c r="G4518">
        <v>99</v>
      </c>
      <c r="H4518">
        <v>99</v>
      </c>
      <c r="I4518">
        <v>99</v>
      </c>
      <c r="J4518">
        <v>999</v>
      </c>
      <c r="K4518">
        <v>99</v>
      </c>
      <c r="L4518">
        <v>99</v>
      </c>
      <c r="M4518">
        <v>99</v>
      </c>
      <c r="N4518">
        <v>99</v>
      </c>
      <c r="O4518">
        <v>16</v>
      </c>
      <c r="P4518">
        <v>5021</v>
      </c>
      <c r="R4518">
        <v>0</v>
      </c>
    </row>
    <row r="4519" spans="1:18" x14ac:dyDescent="0.5">
      <c r="A4519">
        <v>14</v>
      </c>
      <c r="B4519">
        <v>2680</v>
      </c>
      <c r="C4519">
        <v>2018</v>
      </c>
      <c r="D4519">
        <v>99</v>
      </c>
      <c r="E4519">
        <v>99</v>
      </c>
      <c r="F4519">
        <v>99</v>
      </c>
      <c r="G4519">
        <v>99</v>
      </c>
      <c r="H4519">
        <v>99</v>
      </c>
      <c r="I4519">
        <v>99</v>
      </c>
      <c r="J4519">
        <v>999</v>
      </c>
      <c r="K4519">
        <v>99</v>
      </c>
      <c r="L4519">
        <v>99</v>
      </c>
      <c r="M4519">
        <v>99</v>
      </c>
      <c r="N4519">
        <v>99</v>
      </c>
      <c r="O4519">
        <v>16</v>
      </c>
      <c r="P4519">
        <v>5021</v>
      </c>
      <c r="R4519">
        <v>0</v>
      </c>
    </row>
    <row r="4520" spans="1:18" x14ac:dyDescent="0.5">
      <c r="A4520">
        <v>14</v>
      </c>
      <c r="B4520">
        <v>2681</v>
      </c>
      <c r="C4520">
        <v>2019</v>
      </c>
      <c r="D4520">
        <v>99</v>
      </c>
      <c r="E4520">
        <v>99</v>
      </c>
      <c r="F4520">
        <v>99</v>
      </c>
      <c r="G4520">
        <v>99</v>
      </c>
      <c r="H4520">
        <v>99</v>
      </c>
      <c r="I4520">
        <v>99</v>
      </c>
      <c r="J4520">
        <v>999</v>
      </c>
      <c r="K4520">
        <v>99</v>
      </c>
      <c r="L4520">
        <v>99</v>
      </c>
      <c r="M4520">
        <v>99</v>
      </c>
      <c r="N4520">
        <v>99</v>
      </c>
      <c r="O4520">
        <v>16</v>
      </c>
      <c r="P4520">
        <v>5021</v>
      </c>
      <c r="R4520">
        <v>0</v>
      </c>
    </row>
    <row r="4521" spans="1:18" x14ac:dyDescent="0.5">
      <c r="A4521">
        <v>14</v>
      </c>
      <c r="B4521">
        <v>2682</v>
      </c>
      <c r="C4521">
        <v>2020</v>
      </c>
      <c r="D4521">
        <v>99</v>
      </c>
      <c r="E4521">
        <v>99</v>
      </c>
      <c r="F4521">
        <v>99</v>
      </c>
      <c r="G4521">
        <v>99</v>
      </c>
      <c r="H4521">
        <v>99</v>
      </c>
      <c r="I4521">
        <v>99</v>
      </c>
      <c r="J4521">
        <v>999</v>
      </c>
      <c r="K4521">
        <v>99</v>
      </c>
      <c r="L4521">
        <v>99</v>
      </c>
      <c r="M4521">
        <v>99</v>
      </c>
      <c r="N4521">
        <v>99</v>
      </c>
      <c r="O4521">
        <v>16</v>
      </c>
      <c r="P4521">
        <v>5021</v>
      </c>
      <c r="R4521">
        <v>0</v>
      </c>
    </row>
    <row r="4522" spans="1:18" x14ac:dyDescent="0.5">
      <c r="A4522">
        <v>14</v>
      </c>
      <c r="B4522">
        <v>2683</v>
      </c>
      <c r="C4522">
        <v>2021</v>
      </c>
      <c r="D4522">
        <v>99</v>
      </c>
      <c r="E4522">
        <v>99</v>
      </c>
      <c r="F4522">
        <v>99</v>
      </c>
      <c r="G4522">
        <v>99</v>
      </c>
      <c r="H4522">
        <v>99</v>
      </c>
      <c r="I4522">
        <v>99</v>
      </c>
      <c r="J4522">
        <v>999</v>
      </c>
      <c r="K4522">
        <v>99</v>
      </c>
      <c r="L4522">
        <v>99</v>
      </c>
      <c r="M4522">
        <v>99</v>
      </c>
      <c r="N4522">
        <v>99</v>
      </c>
      <c r="O4522">
        <v>16</v>
      </c>
      <c r="P4522">
        <v>5021</v>
      </c>
      <c r="R4522">
        <v>0</v>
      </c>
    </row>
    <row r="4523" spans="1:18" x14ac:dyDescent="0.5">
      <c r="A4523">
        <v>14</v>
      </c>
      <c r="B4523">
        <v>2684</v>
      </c>
      <c r="C4523">
        <v>2022</v>
      </c>
      <c r="D4523">
        <v>99</v>
      </c>
      <c r="E4523">
        <v>99</v>
      </c>
      <c r="F4523">
        <v>99</v>
      </c>
      <c r="G4523">
        <v>99</v>
      </c>
      <c r="H4523">
        <v>99</v>
      </c>
      <c r="I4523">
        <v>99</v>
      </c>
      <c r="J4523">
        <v>999</v>
      </c>
      <c r="K4523">
        <v>99</v>
      </c>
      <c r="L4523">
        <v>99</v>
      </c>
      <c r="M4523">
        <v>99</v>
      </c>
      <c r="N4523">
        <v>99</v>
      </c>
      <c r="O4523">
        <v>16</v>
      </c>
      <c r="P4523">
        <v>5021</v>
      </c>
      <c r="R4523">
        <v>0</v>
      </c>
    </row>
    <row r="4524" spans="1:18" x14ac:dyDescent="0.5">
      <c r="A4524">
        <v>14</v>
      </c>
      <c r="B4524">
        <v>2685</v>
      </c>
      <c r="C4524">
        <v>2012</v>
      </c>
      <c r="D4524">
        <v>99</v>
      </c>
      <c r="E4524">
        <v>99</v>
      </c>
      <c r="F4524">
        <v>99</v>
      </c>
      <c r="G4524">
        <v>99</v>
      </c>
      <c r="H4524">
        <v>99</v>
      </c>
      <c r="I4524">
        <v>99</v>
      </c>
      <c r="J4524">
        <v>999</v>
      </c>
      <c r="K4524">
        <v>99</v>
      </c>
      <c r="L4524">
        <v>99</v>
      </c>
      <c r="M4524">
        <v>99</v>
      </c>
      <c r="N4524">
        <v>99</v>
      </c>
      <c r="O4524">
        <v>16</v>
      </c>
      <c r="P4524">
        <v>5022</v>
      </c>
      <c r="R4524">
        <v>0</v>
      </c>
    </row>
    <row r="4525" spans="1:18" x14ac:dyDescent="0.5">
      <c r="A4525">
        <v>14</v>
      </c>
      <c r="B4525">
        <v>2686</v>
      </c>
      <c r="C4525">
        <v>2013</v>
      </c>
      <c r="D4525">
        <v>99</v>
      </c>
      <c r="E4525">
        <v>99</v>
      </c>
      <c r="F4525">
        <v>99</v>
      </c>
      <c r="G4525">
        <v>99</v>
      </c>
      <c r="H4525">
        <v>99</v>
      </c>
      <c r="I4525">
        <v>99</v>
      </c>
      <c r="J4525">
        <v>999</v>
      </c>
      <c r="K4525">
        <v>99</v>
      </c>
      <c r="L4525">
        <v>99</v>
      </c>
      <c r="M4525">
        <v>99</v>
      </c>
      <c r="N4525">
        <v>99</v>
      </c>
      <c r="O4525">
        <v>16</v>
      </c>
      <c r="P4525">
        <v>5022</v>
      </c>
      <c r="R4525">
        <v>0</v>
      </c>
    </row>
    <row r="4526" spans="1:18" x14ac:dyDescent="0.5">
      <c r="A4526">
        <v>14</v>
      </c>
      <c r="B4526">
        <v>2687</v>
      </c>
      <c r="C4526">
        <v>2014</v>
      </c>
      <c r="D4526">
        <v>99</v>
      </c>
      <c r="E4526">
        <v>99</v>
      </c>
      <c r="F4526">
        <v>99</v>
      </c>
      <c r="G4526">
        <v>99</v>
      </c>
      <c r="H4526">
        <v>99</v>
      </c>
      <c r="I4526">
        <v>99</v>
      </c>
      <c r="J4526">
        <v>999</v>
      </c>
      <c r="K4526">
        <v>99</v>
      </c>
      <c r="L4526">
        <v>99</v>
      </c>
      <c r="M4526">
        <v>99</v>
      </c>
      <c r="N4526">
        <v>99</v>
      </c>
      <c r="O4526">
        <v>16</v>
      </c>
      <c r="P4526">
        <v>5022</v>
      </c>
      <c r="R4526">
        <v>0</v>
      </c>
    </row>
    <row r="4527" spans="1:18" x14ac:dyDescent="0.5">
      <c r="A4527">
        <v>14</v>
      </c>
      <c r="B4527">
        <v>2688</v>
      </c>
      <c r="C4527">
        <v>2015</v>
      </c>
      <c r="D4527">
        <v>99</v>
      </c>
      <c r="E4527">
        <v>99</v>
      </c>
      <c r="F4527">
        <v>99</v>
      </c>
      <c r="G4527">
        <v>99</v>
      </c>
      <c r="H4527">
        <v>99</v>
      </c>
      <c r="I4527">
        <v>99</v>
      </c>
      <c r="J4527">
        <v>999</v>
      </c>
      <c r="K4527">
        <v>99</v>
      </c>
      <c r="L4527">
        <v>99</v>
      </c>
      <c r="M4527">
        <v>99</v>
      </c>
      <c r="N4527">
        <v>99</v>
      </c>
      <c r="O4527">
        <v>16</v>
      </c>
      <c r="P4527">
        <v>5022</v>
      </c>
      <c r="R4527">
        <v>0</v>
      </c>
    </row>
    <row r="4528" spans="1:18" x14ac:dyDescent="0.5">
      <c r="A4528">
        <v>14</v>
      </c>
      <c r="B4528">
        <v>2689</v>
      </c>
      <c r="C4528">
        <v>2016</v>
      </c>
      <c r="D4528">
        <v>99</v>
      </c>
      <c r="E4528">
        <v>99</v>
      </c>
      <c r="F4528">
        <v>99</v>
      </c>
      <c r="G4528">
        <v>99</v>
      </c>
      <c r="H4528">
        <v>99</v>
      </c>
      <c r="I4528">
        <v>99</v>
      </c>
      <c r="J4528">
        <v>999</v>
      </c>
      <c r="K4528">
        <v>99</v>
      </c>
      <c r="L4528">
        <v>99</v>
      </c>
      <c r="M4528">
        <v>99</v>
      </c>
      <c r="N4528">
        <v>99</v>
      </c>
      <c r="O4528">
        <v>16</v>
      </c>
      <c r="P4528">
        <v>5022</v>
      </c>
      <c r="R4528">
        <v>0</v>
      </c>
    </row>
    <row r="4529" spans="1:38" x14ac:dyDescent="0.5">
      <c r="A4529">
        <v>14</v>
      </c>
      <c r="B4529">
        <v>2690</v>
      </c>
      <c r="C4529">
        <v>2017</v>
      </c>
      <c r="D4529">
        <v>99</v>
      </c>
      <c r="E4529">
        <v>99</v>
      </c>
      <c r="F4529">
        <v>99</v>
      </c>
      <c r="G4529">
        <v>99</v>
      </c>
      <c r="H4529">
        <v>99</v>
      </c>
      <c r="I4529">
        <v>99</v>
      </c>
      <c r="J4529">
        <v>999</v>
      </c>
      <c r="K4529">
        <v>99</v>
      </c>
      <c r="L4529">
        <v>99</v>
      </c>
      <c r="M4529">
        <v>99</v>
      </c>
      <c r="N4529">
        <v>99</v>
      </c>
      <c r="O4529">
        <v>16</v>
      </c>
      <c r="P4529">
        <v>5022</v>
      </c>
      <c r="R4529">
        <v>0</v>
      </c>
    </row>
    <row r="4530" spans="1:38" x14ac:dyDescent="0.5">
      <c r="A4530">
        <v>14</v>
      </c>
      <c r="B4530">
        <v>2691</v>
      </c>
      <c r="C4530">
        <v>2018</v>
      </c>
      <c r="D4530">
        <v>99</v>
      </c>
      <c r="E4530">
        <v>99</v>
      </c>
      <c r="F4530">
        <v>99</v>
      </c>
      <c r="G4530">
        <v>99</v>
      </c>
      <c r="H4530">
        <v>99</v>
      </c>
      <c r="I4530">
        <v>99</v>
      </c>
      <c r="J4530">
        <v>999</v>
      </c>
      <c r="K4530">
        <v>99</v>
      </c>
      <c r="L4530">
        <v>99</v>
      </c>
      <c r="M4530">
        <v>99</v>
      </c>
      <c r="N4530">
        <v>99</v>
      </c>
      <c r="O4530">
        <v>16</v>
      </c>
      <c r="P4530">
        <v>5022</v>
      </c>
      <c r="R4530">
        <v>0</v>
      </c>
    </row>
    <row r="4531" spans="1:38" x14ac:dyDescent="0.5">
      <c r="A4531">
        <v>14</v>
      </c>
      <c r="B4531">
        <v>2692</v>
      </c>
      <c r="C4531">
        <v>2019</v>
      </c>
      <c r="D4531">
        <v>99</v>
      </c>
      <c r="E4531">
        <v>99</v>
      </c>
      <c r="F4531">
        <v>99</v>
      </c>
      <c r="G4531">
        <v>99</v>
      </c>
      <c r="H4531">
        <v>99</v>
      </c>
      <c r="I4531">
        <v>99</v>
      </c>
      <c r="J4531">
        <v>999</v>
      </c>
      <c r="K4531">
        <v>99</v>
      </c>
      <c r="L4531">
        <v>99</v>
      </c>
      <c r="M4531">
        <v>99</v>
      </c>
      <c r="N4531">
        <v>99</v>
      </c>
      <c r="O4531">
        <v>16</v>
      </c>
      <c r="P4531">
        <v>5022</v>
      </c>
      <c r="R4531">
        <v>0</v>
      </c>
    </row>
    <row r="4532" spans="1:38" x14ac:dyDescent="0.5">
      <c r="A4532">
        <v>14</v>
      </c>
      <c r="B4532">
        <v>2693</v>
      </c>
      <c r="C4532">
        <v>2020</v>
      </c>
      <c r="D4532">
        <v>99</v>
      </c>
      <c r="E4532">
        <v>99</v>
      </c>
      <c r="F4532">
        <v>99</v>
      </c>
      <c r="G4532">
        <v>99</v>
      </c>
      <c r="H4532">
        <v>99</v>
      </c>
      <c r="I4532">
        <v>99</v>
      </c>
      <c r="J4532">
        <v>999</v>
      </c>
      <c r="K4532">
        <v>99</v>
      </c>
      <c r="L4532">
        <v>99</v>
      </c>
      <c r="M4532">
        <v>99</v>
      </c>
      <c r="N4532">
        <v>99</v>
      </c>
      <c r="O4532">
        <v>16</v>
      </c>
      <c r="P4532">
        <v>5022</v>
      </c>
      <c r="R4532">
        <v>0</v>
      </c>
    </row>
    <row r="4533" spans="1:38" x14ac:dyDescent="0.5">
      <c r="A4533">
        <v>14</v>
      </c>
      <c r="B4533">
        <v>2694</v>
      </c>
      <c r="C4533">
        <v>2021</v>
      </c>
      <c r="D4533">
        <v>99</v>
      </c>
      <c r="E4533">
        <v>99</v>
      </c>
      <c r="F4533">
        <v>99</v>
      </c>
      <c r="G4533">
        <v>99</v>
      </c>
      <c r="H4533">
        <v>99</v>
      </c>
      <c r="I4533">
        <v>99</v>
      </c>
      <c r="J4533">
        <v>999</v>
      </c>
      <c r="K4533">
        <v>99</v>
      </c>
      <c r="L4533">
        <v>99</v>
      </c>
      <c r="M4533">
        <v>99</v>
      </c>
      <c r="N4533">
        <v>99</v>
      </c>
      <c r="O4533">
        <v>16</v>
      </c>
      <c r="P4533">
        <v>5022</v>
      </c>
      <c r="R4533">
        <v>0</v>
      </c>
    </row>
    <row r="4534" spans="1:38" x14ac:dyDescent="0.5">
      <c r="A4534">
        <v>14</v>
      </c>
      <c r="B4534">
        <v>2695</v>
      </c>
      <c r="C4534">
        <v>2022</v>
      </c>
      <c r="D4534">
        <v>99</v>
      </c>
      <c r="E4534">
        <v>99</v>
      </c>
      <c r="F4534">
        <v>99</v>
      </c>
      <c r="G4534">
        <v>99</v>
      </c>
      <c r="H4534">
        <v>99</v>
      </c>
      <c r="I4534">
        <v>99</v>
      </c>
      <c r="J4534">
        <v>999</v>
      </c>
      <c r="K4534">
        <v>99</v>
      </c>
      <c r="L4534">
        <v>99</v>
      </c>
      <c r="M4534">
        <v>99</v>
      </c>
      <c r="N4534">
        <v>99</v>
      </c>
      <c r="O4534">
        <v>16</v>
      </c>
      <c r="P4534">
        <v>5022</v>
      </c>
      <c r="R4534">
        <v>0</v>
      </c>
    </row>
    <row r="4535" spans="1:38" x14ac:dyDescent="0.5">
      <c r="A4535">
        <v>14</v>
      </c>
      <c r="B4535">
        <v>2696</v>
      </c>
      <c r="C4535">
        <v>2012</v>
      </c>
      <c r="D4535">
        <v>99</v>
      </c>
      <c r="E4535">
        <v>99</v>
      </c>
      <c r="F4535">
        <v>99</v>
      </c>
      <c r="G4535">
        <v>99</v>
      </c>
      <c r="H4535">
        <v>99</v>
      </c>
      <c r="I4535">
        <v>99</v>
      </c>
      <c r="J4535">
        <v>999</v>
      </c>
      <c r="K4535">
        <v>99</v>
      </c>
      <c r="L4535">
        <v>99</v>
      </c>
      <c r="M4535">
        <v>99</v>
      </c>
      <c r="N4535">
        <v>99</v>
      </c>
      <c r="O4535">
        <v>16</v>
      </c>
      <c r="P4535">
        <v>5025</v>
      </c>
      <c r="R4535">
        <v>0</v>
      </c>
    </row>
    <row r="4536" spans="1:38" x14ac:dyDescent="0.5">
      <c r="A4536">
        <v>14</v>
      </c>
      <c r="B4536">
        <v>2697</v>
      </c>
      <c r="C4536">
        <v>2013</v>
      </c>
      <c r="D4536">
        <v>99</v>
      </c>
      <c r="E4536">
        <v>99</v>
      </c>
      <c r="F4536">
        <v>99</v>
      </c>
      <c r="G4536">
        <v>99</v>
      </c>
      <c r="H4536">
        <v>99</v>
      </c>
      <c r="I4536">
        <v>99</v>
      </c>
      <c r="J4536">
        <v>999</v>
      </c>
      <c r="K4536">
        <v>99</v>
      </c>
      <c r="L4536">
        <v>99</v>
      </c>
      <c r="M4536">
        <v>99</v>
      </c>
      <c r="N4536">
        <v>99</v>
      </c>
      <c r="O4536">
        <v>16</v>
      </c>
      <c r="P4536">
        <v>5025</v>
      </c>
      <c r="R4536">
        <v>0</v>
      </c>
    </row>
    <row r="4537" spans="1:38" x14ac:dyDescent="0.5">
      <c r="A4537">
        <v>14</v>
      </c>
      <c r="B4537">
        <v>2698</v>
      </c>
      <c r="C4537">
        <v>2014</v>
      </c>
      <c r="D4537">
        <v>99</v>
      </c>
      <c r="E4537">
        <v>99</v>
      </c>
      <c r="F4537">
        <v>99</v>
      </c>
      <c r="G4537">
        <v>99</v>
      </c>
      <c r="H4537">
        <v>99</v>
      </c>
      <c r="I4537">
        <v>99</v>
      </c>
      <c r="J4537">
        <v>999</v>
      </c>
      <c r="K4537">
        <v>99</v>
      </c>
      <c r="L4537">
        <v>99</v>
      </c>
      <c r="M4537">
        <v>99</v>
      </c>
      <c r="N4537">
        <v>99</v>
      </c>
      <c r="O4537">
        <v>16</v>
      </c>
      <c r="P4537">
        <v>5025</v>
      </c>
      <c r="R4537">
        <v>0</v>
      </c>
    </row>
    <row r="4538" spans="1:38" x14ac:dyDescent="0.5">
      <c r="A4538">
        <v>14</v>
      </c>
      <c r="B4538">
        <v>2699</v>
      </c>
      <c r="C4538">
        <v>2015</v>
      </c>
      <c r="D4538">
        <v>99</v>
      </c>
      <c r="E4538">
        <v>99</v>
      </c>
      <c r="F4538">
        <v>99</v>
      </c>
      <c r="G4538">
        <v>99</v>
      </c>
      <c r="H4538">
        <v>99</v>
      </c>
      <c r="I4538">
        <v>99</v>
      </c>
      <c r="J4538">
        <v>999</v>
      </c>
      <c r="K4538">
        <v>99</v>
      </c>
      <c r="L4538">
        <v>99</v>
      </c>
      <c r="M4538">
        <v>99</v>
      </c>
      <c r="N4538">
        <v>99</v>
      </c>
      <c r="O4538">
        <v>16</v>
      </c>
      <c r="P4538">
        <v>5025</v>
      </c>
      <c r="Q4538">
        <v>1</v>
      </c>
      <c r="R4538">
        <v>93</v>
      </c>
      <c r="S4538">
        <v>93</v>
      </c>
      <c r="T4538">
        <v>15.258064516129028</v>
      </c>
      <c r="U4538">
        <v>59.215053763440871</v>
      </c>
      <c r="V4538">
        <v>98.324770791831227</v>
      </c>
      <c r="W4538">
        <v>90.753763440860226</v>
      </c>
      <c r="X4538">
        <v>9.7200331777367808</v>
      </c>
      <c r="Y4538">
        <v>2.2899944234593597</v>
      </c>
      <c r="Z4538">
        <v>-34.529031487419125</v>
      </c>
      <c r="AA4538">
        <v>0.24505283128244315</v>
      </c>
      <c r="AB4538">
        <v>0.27557759105331608</v>
      </c>
      <c r="AC4538">
        <v>0</v>
      </c>
      <c r="AD4538">
        <v>0</v>
      </c>
      <c r="AE4538">
        <v>0</v>
      </c>
      <c r="AF4538">
        <v>0</v>
      </c>
      <c r="AG4538">
        <v>0</v>
      </c>
      <c r="AH4538">
        <v>0</v>
      </c>
      <c r="AI4538">
        <v>0</v>
      </c>
      <c r="AJ4538">
        <v>0</v>
      </c>
      <c r="AK4538">
        <v>3</v>
      </c>
      <c r="AL4538">
        <v>0</v>
      </c>
    </row>
    <row r="4539" spans="1:38" x14ac:dyDescent="0.5">
      <c r="A4539">
        <v>14</v>
      </c>
      <c r="B4539">
        <v>2700</v>
      </c>
      <c r="C4539">
        <v>2016</v>
      </c>
      <c r="D4539">
        <v>99</v>
      </c>
      <c r="E4539">
        <v>99</v>
      </c>
      <c r="F4539">
        <v>99</v>
      </c>
      <c r="G4539">
        <v>99</v>
      </c>
      <c r="H4539">
        <v>99</v>
      </c>
      <c r="I4539">
        <v>99</v>
      </c>
      <c r="J4539">
        <v>999</v>
      </c>
      <c r="K4539">
        <v>99</v>
      </c>
      <c r="L4539">
        <v>99</v>
      </c>
      <c r="M4539">
        <v>99</v>
      </c>
      <c r="N4539">
        <v>99</v>
      </c>
      <c r="O4539">
        <v>16</v>
      </c>
      <c r="P4539">
        <v>5025</v>
      </c>
      <c r="R4539">
        <v>0</v>
      </c>
    </row>
    <row r="4540" spans="1:38" x14ac:dyDescent="0.5">
      <c r="A4540">
        <v>14</v>
      </c>
      <c r="B4540">
        <v>2701</v>
      </c>
      <c r="C4540">
        <v>2017</v>
      </c>
      <c r="D4540">
        <v>99</v>
      </c>
      <c r="E4540">
        <v>99</v>
      </c>
      <c r="F4540">
        <v>99</v>
      </c>
      <c r="G4540">
        <v>99</v>
      </c>
      <c r="H4540">
        <v>99</v>
      </c>
      <c r="I4540">
        <v>99</v>
      </c>
      <c r="J4540">
        <v>999</v>
      </c>
      <c r="K4540">
        <v>99</v>
      </c>
      <c r="L4540">
        <v>99</v>
      </c>
      <c r="M4540">
        <v>99</v>
      </c>
      <c r="N4540">
        <v>99</v>
      </c>
      <c r="O4540">
        <v>16</v>
      </c>
      <c r="P4540">
        <v>5025</v>
      </c>
      <c r="R4540">
        <v>0</v>
      </c>
    </row>
    <row r="4541" spans="1:38" x14ac:dyDescent="0.5">
      <c r="A4541">
        <v>14</v>
      </c>
      <c r="B4541">
        <v>2702</v>
      </c>
      <c r="C4541">
        <v>2018</v>
      </c>
      <c r="D4541">
        <v>99</v>
      </c>
      <c r="E4541">
        <v>99</v>
      </c>
      <c r="F4541">
        <v>99</v>
      </c>
      <c r="G4541">
        <v>99</v>
      </c>
      <c r="H4541">
        <v>99</v>
      </c>
      <c r="I4541">
        <v>99</v>
      </c>
      <c r="J4541">
        <v>999</v>
      </c>
      <c r="K4541">
        <v>99</v>
      </c>
      <c r="L4541">
        <v>99</v>
      </c>
      <c r="M4541">
        <v>99</v>
      </c>
      <c r="N4541">
        <v>99</v>
      </c>
      <c r="O4541">
        <v>16</v>
      </c>
      <c r="P4541">
        <v>5025</v>
      </c>
      <c r="R4541">
        <v>0</v>
      </c>
    </row>
    <row r="4542" spans="1:38" x14ac:dyDescent="0.5">
      <c r="A4542">
        <v>14</v>
      </c>
      <c r="B4542">
        <v>2703</v>
      </c>
      <c r="C4542">
        <v>2019</v>
      </c>
      <c r="D4542">
        <v>99</v>
      </c>
      <c r="E4542">
        <v>99</v>
      </c>
      <c r="F4542">
        <v>99</v>
      </c>
      <c r="G4542">
        <v>99</v>
      </c>
      <c r="H4542">
        <v>99</v>
      </c>
      <c r="I4542">
        <v>99</v>
      </c>
      <c r="J4542">
        <v>999</v>
      </c>
      <c r="K4542">
        <v>99</v>
      </c>
      <c r="L4542">
        <v>99</v>
      </c>
      <c r="M4542">
        <v>99</v>
      </c>
      <c r="N4542">
        <v>99</v>
      </c>
      <c r="O4542">
        <v>16</v>
      </c>
      <c r="P4542">
        <v>5025</v>
      </c>
      <c r="R4542">
        <v>0</v>
      </c>
    </row>
    <row r="4543" spans="1:38" x14ac:dyDescent="0.5">
      <c r="A4543">
        <v>14</v>
      </c>
      <c r="B4543">
        <v>2704</v>
      </c>
      <c r="C4543">
        <v>2020</v>
      </c>
      <c r="D4543">
        <v>99</v>
      </c>
      <c r="E4543">
        <v>99</v>
      </c>
      <c r="F4543">
        <v>99</v>
      </c>
      <c r="G4543">
        <v>99</v>
      </c>
      <c r="H4543">
        <v>99</v>
      </c>
      <c r="I4543">
        <v>99</v>
      </c>
      <c r="J4543">
        <v>999</v>
      </c>
      <c r="K4543">
        <v>99</v>
      </c>
      <c r="L4543">
        <v>99</v>
      </c>
      <c r="M4543">
        <v>99</v>
      </c>
      <c r="N4543">
        <v>99</v>
      </c>
      <c r="O4543">
        <v>16</v>
      </c>
      <c r="P4543">
        <v>5025</v>
      </c>
      <c r="R4543">
        <v>0</v>
      </c>
    </row>
    <row r="4544" spans="1:38" x14ac:dyDescent="0.5">
      <c r="A4544">
        <v>14</v>
      </c>
      <c r="B4544">
        <v>2705</v>
      </c>
      <c r="C4544">
        <v>2021</v>
      </c>
      <c r="D4544">
        <v>99</v>
      </c>
      <c r="E4544">
        <v>99</v>
      </c>
      <c r="F4544">
        <v>99</v>
      </c>
      <c r="G4544">
        <v>99</v>
      </c>
      <c r="H4544">
        <v>99</v>
      </c>
      <c r="I4544">
        <v>99</v>
      </c>
      <c r="J4544">
        <v>999</v>
      </c>
      <c r="K4544">
        <v>99</v>
      </c>
      <c r="L4544">
        <v>99</v>
      </c>
      <c r="M4544">
        <v>99</v>
      </c>
      <c r="N4544">
        <v>99</v>
      </c>
      <c r="O4544">
        <v>16</v>
      </c>
      <c r="P4544">
        <v>5025</v>
      </c>
      <c r="R4544">
        <v>0</v>
      </c>
    </row>
    <row r="4545" spans="1:18" x14ac:dyDescent="0.5">
      <c r="A4545">
        <v>14</v>
      </c>
      <c r="B4545">
        <v>2706</v>
      </c>
      <c r="C4545">
        <v>2022</v>
      </c>
      <c r="D4545">
        <v>99</v>
      </c>
      <c r="E4545">
        <v>99</v>
      </c>
      <c r="F4545">
        <v>99</v>
      </c>
      <c r="G4545">
        <v>99</v>
      </c>
      <c r="H4545">
        <v>99</v>
      </c>
      <c r="I4545">
        <v>99</v>
      </c>
      <c r="J4545">
        <v>999</v>
      </c>
      <c r="K4545">
        <v>99</v>
      </c>
      <c r="L4545">
        <v>99</v>
      </c>
      <c r="M4545">
        <v>99</v>
      </c>
      <c r="N4545">
        <v>99</v>
      </c>
      <c r="O4545">
        <v>16</v>
      </c>
      <c r="P4545">
        <v>5025</v>
      </c>
      <c r="R4545">
        <v>0</v>
      </c>
    </row>
    <row r="4546" spans="1:18" x14ac:dyDescent="0.5">
      <c r="A4546">
        <v>14</v>
      </c>
      <c r="B4546">
        <v>2707</v>
      </c>
      <c r="C4546">
        <v>2012</v>
      </c>
      <c r="D4546">
        <v>99</v>
      </c>
      <c r="E4546">
        <v>99</v>
      </c>
      <c r="F4546">
        <v>99</v>
      </c>
      <c r="G4546">
        <v>99</v>
      </c>
      <c r="H4546">
        <v>99</v>
      </c>
      <c r="I4546">
        <v>99</v>
      </c>
      <c r="J4546">
        <v>999</v>
      </c>
      <c r="K4546">
        <v>99</v>
      </c>
      <c r="L4546">
        <v>99</v>
      </c>
      <c r="M4546">
        <v>99</v>
      </c>
      <c r="N4546">
        <v>99</v>
      </c>
      <c r="O4546">
        <v>16</v>
      </c>
      <c r="P4546">
        <v>5026</v>
      </c>
      <c r="R4546">
        <v>0</v>
      </c>
    </row>
    <row r="4547" spans="1:18" x14ac:dyDescent="0.5">
      <c r="A4547">
        <v>14</v>
      </c>
      <c r="B4547">
        <v>2708</v>
      </c>
      <c r="C4547">
        <v>2013</v>
      </c>
      <c r="D4547">
        <v>99</v>
      </c>
      <c r="E4547">
        <v>99</v>
      </c>
      <c r="F4547">
        <v>99</v>
      </c>
      <c r="G4547">
        <v>99</v>
      </c>
      <c r="H4547">
        <v>99</v>
      </c>
      <c r="I4547">
        <v>99</v>
      </c>
      <c r="J4547">
        <v>999</v>
      </c>
      <c r="K4547">
        <v>99</v>
      </c>
      <c r="L4547">
        <v>99</v>
      </c>
      <c r="M4547">
        <v>99</v>
      </c>
      <c r="N4547">
        <v>99</v>
      </c>
      <c r="O4547">
        <v>16</v>
      </c>
      <c r="P4547">
        <v>5026</v>
      </c>
      <c r="R4547">
        <v>0</v>
      </c>
    </row>
    <row r="4548" spans="1:18" x14ac:dyDescent="0.5">
      <c r="A4548">
        <v>14</v>
      </c>
      <c r="B4548">
        <v>2709</v>
      </c>
      <c r="C4548">
        <v>2014</v>
      </c>
      <c r="D4548">
        <v>99</v>
      </c>
      <c r="E4548">
        <v>99</v>
      </c>
      <c r="F4548">
        <v>99</v>
      </c>
      <c r="G4548">
        <v>99</v>
      </c>
      <c r="H4548">
        <v>99</v>
      </c>
      <c r="I4548">
        <v>99</v>
      </c>
      <c r="J4548">
        <v>999</v>
      </c>
      <c r="K4548">
        <v>99</v>
      </c>
      <c r="L4548">
        <v>99</v>
      </c>
      <c r="M4548">
        <v>99</v>
      </c>
      <c r="N4548">
        <v>99</v>
      </c>
      <c r="O4548">
        <v>16</v>
      </c>
      <c r="P4548">
        <v>5026</v>
      </c>
      <c r="R4548">
        <v>0</v>
      </c>
    </row>
    <row r="4549" spans="1:18" x14ac:dyDescent="0.5">
      <c r="A4549">
        <v>14</v>
      </c>
      <c r="B4549">
        <v>2710</v>
      </c>
      <c r="C4549">
        <v>2015</v>
      </c>
      <c r="D4549">
        <v>99</v>
      </c>
      <c r="E4549">
        <v>99</v>
      </c>
      <c r="F4549">
        <v>99</v>
      </c>
      <c r="G4549">
        <v>99</v>
      </c>
      <c r="H4549">
        <v>99</v>
      </c>
      <c r="I4549">
        <v>99</v>
      </c>
      <c r="J4549">
        <v>999</v>
      </c>
      <c r="K4549">
        <v>99</v>
      </c>
      <c r="L4549">
        <v>99</v>
      </c>
      <c r="M4549">
        <v>99</v>
      </c>
      <c r="N4549">
        <v>99</v>
      </c>
      <c r="O4549">
        <v>16</v>
      </c>
      <c r="P4549">
        <v>5026</v>
      </c>
      <c r="R4549">
        <v>0</v>
      </c>
    </row>
    <row r="4550" spans="1:18" x14ac:dyDescent="0.5">
      <c r="A4550">
        <v>14</v>
      </c>
      <c r="B4550">
        <v>2711</v>
      </c>
      <c r="C4550">
        <v>2016</v>
      </c>
      <c r="D4550">
        <v>99</v>
      </c>
      <c r="E4550">
        <v>99</v>
      </c>
      <c r="F4550">
        <v>99</v>
      </c>
      <c r="G4550">
        <v>99</v>
      </c>
      <c r="H4550">
        <v>99</v>
      </c>
      <c r="I4550">
        <v>99</v>
      </c>
      <c r="J4550">
        <v>999</v>
      </c>
      <c r="K4550">
        <v>99</v>
      </c>
      <c r="L4550">
        <v>99</v>
      </c>
      <c r="M4550">
        <v>99</v>
      </c>
      <c r="N4550">
        <v>99</v>
      </c>
      <c r="O4550">
        <v>16</v>
      </c>
      <c r="P4550">
        <v>5026</v>
      </c>
      <c r="R4550">
        <v>0</v>
      </c>
    </row>
    <row r="4551" spans="1:18" x14ac:dyDescent="0.5">
      <c r="A4551">
        <v>14</v>
      </c>
      <c r="B4551">
        <v>2712</v>
      </c>
      <c r="C4551">
        <v>2017</v>
      </c>
      <c r="D4551">
        <v>99</v>
      </c>
      <c r="E4551">
        <v>99</v>
      </c>
      <c r="F4551">
        <v>99</v>
      </c>
      <c r="G4551">
        <v>99</v>
      </c>
      <c r="H4551">
        <v>99</v>
      </c>
      <c r="I4551">
        <v>99</v>
      </c>
      <c r="J4551">
        <v>999</v>
      </c>
      <c r="K4551">
        <v>99</v>
      </c>
      <c r="L4551">
        <v>99</v>
      </c>
      <c r="M4551">
        <v>99</v>
      </c>
      <c r="N4551">
        <v>99</v>
      </c>
      <c r="O4551">
        <v>16</v>
      </c>
      <c r="P4551">
        <v>5026</v>
      </c>
      <c r="R4551">
        <v>0</v>
      </c>
    </row>
    <row r="4552" spans="1:18" x14ac:dyDescent="0.5">
      <c r="A4552">
        <v>14</v>
      </c>
      <c r="B4552">
        <v>2713</v>
      </c>
      <c r="C4552">
        <v>2018</v>
      </c>
      <c r="D4552">
        <v>99</v>
      </c>
      <c r="E4552">
        <v>99</v>
      </c>
      <c r="F4552">
        <v>99</v>
      </c>
      <c r="G4552">
        <v>99</v>
      </c>
      <c r="H4552">
        <v>99</v>
      </c>
      <c r="I4552">
        <v>99</v>
      </c>
      <c r="J4552">
        <v>999</v>
      </c>
      <c r="K4552">
        <v>99</v>
      </c>
      <c r="L4552">
        <v>99</v>
      </c>
      <c r="M4552">
        <v>99</v>
      </c>
      <c r="N4552">
        <v>99</v>
      </c>
      <c r="O4552">
        <v>16</v>
      </c>
      <c r="P4552">
        <v>5026</v>
      </c>
      <c r="R4552">
        <v>0</v>
      </c>
    </row>
    <row r="4553" spans="1:18" x14ac:dyDescent="0.5">
      <c r="A4553">
        <v>14</v>
      </c>
      <c r="B4553">
        <v>2714</v>
      </c>
      <c r="C4553">
        <v>2019</v>
      </c>
      <c r="D4553">
        <v>99</v>
      </c>
      <c r="E4553">
        <v>99</v>
      </c>
      <c r="F4553">
        <v>99</v>
      </c>
      <c r="G4553">
        <v>99</v>
      </c>
      <c r="H4553">
        <v>99</v>
      </c>
      <c r="I4553">
        <v>99</v>
      </c>
      <c r="J4553">
        <v>999</v>
      </c>
      <c r="K4553">
        <v>99</v>
      </c>
      <c r="L4553">
        <v>99</v>
      </c>
      <c r="M4553">
        <v>99</v>
      </c>
      <c r="N4553">
        <v>99</v>
      </c>
      <c r="O4553">
        <v>16</v>
      </c>
      <c r="P4553">
        <v>5026</v>
      </c>
      <c r="R4553">
        <v>0</v>
      </c>
    </row>
    <row r="4554" spans="1:18" x14ac:dyDescent="0.5">
      <c r="A4554">
        <v>14</v>
      </c>
      <c r="B4554">
        <v>2715</v>
      </c>
      <c r="C4554">
        <v>2020</v>
      </c>
      <c r="D4554">
        <v>99</v>
      </c>
      <c r="E4554">
        <v>99</v>
      </c>
      <c r="F4554">
        <v>99</v>
      </c>
      <c r="G4554">
        <v>99</v>
      </c>
      <c r="H4554">
        <v>99</v>
      </c>
      <c r="I4554">
        <v>99</v>
      </c>
      <c r="J4554">
        <v>999</v>
      </c>
      <c r="K4554">
        <v>99</v>
      </c>
      <c r="L4554">
        <v>99</v>
      </c>
      <c r="M4554">
        <v>99</v>
      </c>
      <c r="N4554">
        <v>99</v>
      </c>
      <c r="O4554">
        <v>16</v>
      </c>
      <c r="P4554">
        <v>5026</v>
      </c>
      <c r="R4554">
        <v>0</v>
      </c>
    </row>
    <row r="4555" spans="1:18" x14ac:dyDescent="0.5">
      <c r="A4555">
        <v>14</v>
      </c>
      <c r="B4555">
        <v>2716</v>
      </c>
      <c r="C4555">
        <v>2021</v>
      </c>
      <c r="D4555">
        <v>99</v>
      </c>
      <c r="E4555">
        <v>99</v>
      </c>
      <c r="F4555">
        <v>99</v>
      </c>
      <c r="G4555">
        <v>99</v>
      </c>
      <c r="H4555">
        <v>99</v>
      </c>
      <c r="I4555">
        <v>99</v>
      </c>
      <c r="J4555">
        <v>999</v>
      </c>
      <c r="K4555">
        <v>99</v>
      </c>
      <c r="L4555">
        <v>99</v>
      </c>
      <c r="M4555">
        <v>99</v>
      </c>
      <c r="N4555">
        <v>99</v>
      </c>
      <c r="O4555">
        <v>16</v>
      </c>
      <c r="P4555">
        <v>5026</v>
      </c>
      <c r="R4555">
        <v>0</v>
      </c>
    </row>
    <row r="4556" spans="1:18" x14ac:dyDescent="0.5">
      <c r="A4556">
        <v>14</v>
      </c>
      <c r="B4556">
        <v>2717</v>
      </c>
      <c r="C4556">
        <v>2022</v>
      </c>
      <c r="D4556">
        <v>99</v>
      </c>
      <c r="E4556">
        <v>99</v>
      </c>
      <c r="F4556">
        <v>99</v>
      </c>
      <c r="G4556">
        <v>99</v>
      </c>
      <c r="H4556">
        <v>99</v>
      </c>
      <c r="I4556">
        <v>99</v>
      </c>
      <c r="J4556">
        <v>999</v>
      </c>
      <c r="K4556">
        <v>99</v>
      </c>
      <c r="L4556">
        <v>99</v>
      </c>
      <c r="M4556">
        <v>99</v>
      </c>
      <c r="N4556">
        <v>99</v>
      </c>
      <c r="O4556">
        <v>16</v>
      </c>
      <c r="P4556">
        <v>5026</v>
      </c>
      <c r="R4556">
        <v>0</v>
      </c>
    </row>
    <row r="4557" spans="1:18" x14ac:dyDescent="0.5">
      <c r="A4557">
        <v>14</v>
      </c>
      <c r="B4557">
        <v>2718</v>
      </c>
      <c r="C4557">
        <v>2012</v>
      </c>
      <c r="D4557">
        <v>99</v>
      </c>
      <c r="E4557">
        <v>99</v>
      </c>
      <c r="F4557">
        <v>99</v>
      </c>
      <c r="G4557">
        <v>99</v>
      </c>
      <c r="H4557">
        <v>99</v>
      </c>
      <c r="I4557">
        <v>99</v>
      </c>
      <c r="J4557">
        <v>999</v>
      </c>
      <c r="K4557">
        <v>99</v>
      </c>
      <c r="L4557">
        <v>99</v>
      </c>
      <c r="M4557">
        <v>99</v>
      </c>
      <c r="N4557">
        <v>99</v>
      </c>
      <c r="O4557">
        <v>16</v>
      </c>
      <c r="P4557">
        <v>5027</v>
      </c>
      <c r="R4557">
        <v>0</v>
      </c>
    </row>
    <row r="4558" spans="1:18" x14ac:dyDescent="0.5">
      <c r="A4558">
        <v>14</v>
      </c>
      <c r="B4558">
        <v>2719</v>
      </c>
      <c r="C4558">
        <v>2013</v>
      </c>
      <c r="D4558">
        <v>99</v>
      </c>
      <c r="E4558">
        <v>99</v>
      </c>
      <c r="F4558">
        <v>99</v>
      </c>
      <c r="G4558">
        <v>99</v>
      </c>
      <c r="H4558">
        <v>99</v>
      </c>
      <c r="I4558">
        <v>99</v>
      </c>
      <c r="J4558">
        <v>999</v>
      </c>
      <c r="K4558">
        <v>99</v>
      </c>
      <c r="L4558">
        <v>99</v>
      </c>
      <c r="M4558">
        <v>99</v>
      </c>
      <c r="N4558">
        <v>99</v>
      </c>
      <c r="O4558">
        <v>16</v>
      </c>
      <c r="P4558">
        <v>5027</v>
      </c>
      <c r="R4558">
        <v>0</v>
      </c>
    </row>
    <row r="4559" spans="1:18" x14ac:dyDescent="0.5">
      <c r="A4559">
        <v>14</v>
      </c>
      <c r="B4559">
        <v>2720</v>
      </c>
      <c r="C4559">
        <v>2014</v>
      </c>
      <c r="D4559">
        <v>99</v>
      </c>
      <c r="E4559">
        <v>99</v>
      </c>
      <c r="F4559">
        <v>99</v>
      </c>
      <c r="G4559">
        <v>99</v>
      </c>
      <c r="H4559">
        <v>99</v>
      </c>
      <c r="I4559">
        <v>99</v>
      </c>
      <c r="J4559">
        <v>999</v>
      </c>
      <c r="K4559">
        <v>99</v>
      </c>
      <c r="L4559">
        <v>99</v>
      </c>
      <c r="M4559">
        <v>99</v>
      </c>
      <c r="N4559">
        <v>99</v>
      </c>
      <c r="O4559">
        <v>16</v>
      </c>
      <c r="P4559">
        <v>5027</v>
      </c>
      <c r="R4559">
        <v>0</v>
      </c>
    </row>
    <row r="4560" spans="1:18" x14ac:dyDescent="0.5">
      <c r="A4560">
        <v>14</v>
      </c>
      <c r="B4560">
        <v>2721</v>
      </c>
      <c r="C4560">
        <v>2015</v>
      </c>
      <c r="D4560">
        <v>99</v>
      </c>
      <c r="E4560">
        <v>99</v>
      </c>
      <c r="F4560">
        <v>99</v>
      </c>
      <c r="G4560">
        <v>99</v>
      </c>
      <c r="H4560">
        <v>99</v>
      </c>
      <c r="I4560">
        <v>99</v>
      </c>
      <c r="J4560">
        <v>999</v>
      </c>
      <c r="K4560">
        <v>99</v>
      </c>
      <c r="L4560">
        <v>99</v>
      </c>
      <c r="M4560">
        <v>99</v>
      </c>
      <c r="N4560">
        <v>99</v>
      </c>
      <c r="O4560">
        <v>16</v>
      </c>
      <c r="P4560">
        <v>5027</v>
      </c>
      <c r="R4560">
        <v>0</v>
      </c>
    </row>
    <row r="4561" spans="1:18" x14ac:dyDescent="0.5">
      <c r="A4561">
        <v>14</v>
      </c>
      <c r="B4561">
        <v>2722</v>
      </c>
      <c r="C4561">
        <v>2016</v>
      </c>
      <c r="D4561">
        <v>99</v>
      </c>
      <c r="E4561">
        <v>99</v>
      </c>
      <c r="F4561">
        <v>99</v>
      </c>
      <c r="G4561">
        <v>99</v>
      </c>
      <c r="H4561">
        <v>99</v>
      </c>
      <c r="I4561">
        <v>99</v>
      </c>
      <c r="J4561">
        <v>999</v>
      </c>
      <c r="K4561">
        <v>99</v>
      </c>
      <c r="L4561">
        <v>99</v>
      </c>
      <c r="M4561">
        <v>99</v>
      </c>
      <c r="N4561">
        <v>99</v>
      </c>
      <c r="O4561">
        <v>16</v>
      </c>
      <c r="P4561">
        <v>5027</v>
      </c>
      <c r="R4561">
        <v>0</v>
      </c>
    </row>
    <row r="4562" spans="1:18" x14ac:dyDescent="0.5">
      <c r="A4562">
        <v>14</v>
      </c>
      <c r="B4562">
        <v>2723</v>
      </c>
      <c r="C4562">
        <v>2017</v>
      </c>
      <c r="D4562">
        <v>99</v>
      </c>
      <c r="E4562">
        <v>99</v>
      </c>
      <c r="F4562">
        <v>99</v>
      </c>
      <c r="G4562">
        <v>99</v>
      </c>
      <c r="H4562">
        <v>99</v>
      </c>
      <c r="I4562">
        <v>99</v>
      </c>
      <c r="J4562">
        <v>999</v>
      </c>
      <c r="K4562">
        <v>99</v>
      </c>
      <c r="L4562">
        <v>99</v>
      </c>
      <c r="M4562">
        <v>99</v>
      </c>
      <c r="N4562">
        <v>99</v>
      </c>
      <c r="O4562">
        <v>16</v>
      </c>
      <c r="P4562">
        <v>5027</v>
      </c>
      <c r="R4562">
        <v>0</v>
      </c>
    </row>
    <row r="4563" spans="1:18" x14ac:dyDescent="0.5">
      <c r="A4563">
        <v>14</v>
      </c>
      <c r="B4563">
        <v>2724</v>
      </c>
      <c r="C4563">
        <v>2018</v>
      </c>
      <c r="D4563">
        <v>99</v>
      </c>
      <c r="E4563">
        <v>99</v>
      </c>
      <c r="F4563">
        <v>99</v>
      </c>
      <c r="G4563">
        <v>99</v>
      </c>
      <c r="H4563">
        <v>99</v>
      </c>
      <c r="I4563">
        <v>99</v>
      </c>
      <c r="J4563">
        <v>999</v>
      </c>
      <c r="K4563">
        <v>99</v>
      </c>
      <c r="L4563">
        <v>99</v>
      </c>
      <c r="M4563">
        <v>99</v>
      </c>
      <c r="N4563">
        <v>99</v>
      </c>
      <c r="O4563">
        <v>16</v>
      </c>
      <c r="P4563">
        <v>5027</v>
      </c>
      <c r="R4563">
        <v>0</v>
      </c>
    </row>
    <row r="4564" spans="1:18" x14ac:dyDescent="0.5">
      <c r="A4564">
        <v>14</v>
      </c>
      <c r="B4564">
        <v>2725</v>
      </c>
      <c r="C4564">
        <v>2019</v>
      </c>
      <c r="D4564">
        <v>99</v>
      </c>
      <c r="E4564">
        <v>99</v>
      </c>
      <c r="F4564">
        <v>99</v>
      </c>
      <c r="G4564">
        <v>99</v>
      </c>
      <c r="H4564">
        <v>99</v>
      </c>
      <c r="I4564">
        <v>99</v>
      </c>
      <c r="J4564">
        <v>999</v>
      </c>
      <c r="K4564">
        <v>99</v>
      </c>
      <c r="L4564">
        <v>99</v>
      </c>
      <c r="M4564">
        <v>99</v>
      </c>
      <c r="N4564">
        <v>99</v>
      </c>
      <c r="O4564">
        <v>16</v>
      </c>
      <c r="P4564">
        <v>5027</v>
      </c>
      <c r="R4564">
        <v>0</v>
      </c>
    </row>
    <row r="4565" spans="1:18" x14ac:dyDescent="0.5">
      <c r="A4565">
        <v>14</v>
      </c>
      <c r="B4565">
        <v>2726</v>
      </c>
      <c r="C4565">
        <v>2020</v>
      </c>
      <c r="D4565">
        <v>99</v>
      </c>
      <c r="E4565">
        <v>99</v>
      </c>
      <c r="F4565">
        <v>99</v>
      </c>
      <c r="G4565">
        <v>99</v>
      </c>
      <c r="H4565">
        <v>99</v>
      </c>
      <c r="I4565">
        <v>99</v>
      </c>
      <c r="J4565">
        <v>999</v>
      </c>
      <c r="K4565">
        <v>99</v>
      </c>
      <c r="L4565">
        <v>99</v>
      </c>
      <c r="M4565">
        <v>99</v>
      </c>
      <c r="N4565">
        <v>99</v>
      </c>
      <c r="O4565">
        <v>16</v>
      </c>
      <c r="P4565">
        <v>5027</v>
      </c>
      <c r="R4565">
        <v>0</v>
      </c>
    </row>
    <row r="4566" spans="1:18" x14ac:dyDescent="0.5">
      <c r="A4566">
        <v>14</v>
      </c>
      <c r="B4566">
        <v>2727</v>
      </c>
      <c r="C4566">
        <v>2021</v>
      </c>
      <c r="D4566">
        <v>99</v>
      </c>
      <c r="E4566">
        <v>99</v>
      </c>
      <c r="F4566">
        <v>99</v>
      </c>
      <c r="G4566">
        <v>99</v>
      </c>
      <c r="H4566">
        <v>99</v>
      </c>
      <c r="I4566">
        <v>99</v>
      </c>
      <c r="J4566">
        <v>999</v>
      </c>
      <c r="K4566">
        <v>99</v>
      </c>
      <c r="L4566">
        <v>99</v>
      </c>
      <c r="M4566">
        <v>99</v>
      </c>
      <c r="N4566">
        <v>99</v>
      </c>
      <c r="O4566">
        <v>16</v>
      </c>
      <c r="P4566">
        <v>5027</v>
      </c>
      <c r="R4566">
        <v>0</v>
      </c>
    </row>
    <row r="4567" spans="1:18" x14ac:dyDescent="0.5">
      <c r="A4567">
        <v>14</v>
      </c>
      <c r="B4567">
        <v>2728</v>
      </c>
      <c r="C4567">
        <v>2022</v>
      </c>
      <c r="D4567">
        <v>99</v>
      </c>
      <c r="E4567">
        <v>99</v>
      </c>
      <c r="F4567">
        <v>99</v>
      </c>
      <c r="G4567">
        <v>99</v>
      </c>
      <c r="H4567">
        <v>99</v>
      </c>
      <c r="I4567">
        <v>99</v>
      </c>
      <c r="J4567">
        <v>999</v>
      </c>
      <c r="K4567">
        <v>99</v>
      </c>
      <c r="L4567">
        <v>99</v>
      </c>
      <c r="M4567">
        <v>99</v>
      </c>
      <c r="N4567">
        <v>99</v>
      </c>
      <c r="O4567">
        <v>16</v>
      </c>
      <c r="P4567">
        <v>5027</v>
      </c>
      <c r="R4567">
        <v>0</v>
      </c>
    </row>
    <row r="4568" spans="1:18" x14ac:dyDescent="0.5">
      <c r="A4568">
        <v>14</v>
      </c>
      <c r="B4568">
        <v>2729</v>
      </c>
      <c r="C4568">
        <v>2012</v>
      </c>
      <c r="D4568">
        <v>99</v>
      </c>
      <c r="E4568">
        <v>99</v>
      </c>
      <c r="F4568">
        <v>99</v>
      </c>
      <c r="G4568">
        <v>99</v>
      </c>
      <c r="H4568">
        <v>99</v>
      </c>
      <c r="I4568">
        <v>99</v>
      </c>
      <c r="J4568">
        <v>999</v>
      </c>
      <c r="K4568">
        <v>99</v>
      </c>
      <c r="L4568">
        <v>99</v>
      </c>
      <c r="M4568">
        <v>99</v>
      </c>
      <c r="N4568">
        <v>99</v>
      </c>
      <c r="O4568">
        <v>16</v>
      </c>
      <c r="P4568">
        <v>5028</v>
      </c>
      <c r="R4568">
        <v>0</v>
      </c>
    </row>
    <row r="4569" spans="1:18" x14ac:dyDescent="0.5">
      <c r="A4569">
        <v>14</v>
      </c>
      <c r="B4569">
        <v>2730</v>
      </c>
      <c r="C4569">
        <v>2013</v>
      </c>
      <c r="D4569">
        <v>99</v>
      </c>
      <c r="E4569">
        <v>99</v>
      </c>
      <c r="F4569">
        <v>99</v>
      </c>
      <c r="G4569">
        <v>99</v>
      </c>
      <c r="H4569">
        <v>99</v>
      </c>
      <c r="I4569">
        <v>99</v>
      </c>
      <c r="J4569">
        <v>999</v>
      </c>
      <c r="K4569">
        <v>99</v>
      </c>
      <c r="L4569">
        <v>99</v>
      </c>
      <c r="M4569">
        <v>99</v>
      </c>
      <c r="N4569">
        <v>99</v>
      </c>
      <c r="O4569">
        <v>16</v>
      </c>
      <c r="P4569">
        <v>5028</v>
      </c>
      <c r="R4569">
        <v>0</v>
      </c>
    </row>
    <row r="4570" spans="1:18" x14ac:dyDescent="0.5">
      <c r="A4570">
        <v>14</v>
      </c>
      <c r="B4570">
        <v>2731</v>
      </c>
      <c r="C4570">
        <v>2014</v>
      </c>
      <c r="D4570">
        <v>99</v>
      </c>
      <c r="E4570">
        <v>99</v>
      </c>
      <c r="F4570">
        <v>99</v>
      </c>
      <c r="G4570">
        <v>99</v>
      </c>
      <c r="H4570">
        <v>99</v>
      </c>
      <c r="I4570">
        <v>99</v>
      </c>
      <c r="J4570">
        <v>999</v>
      </c>
      <c r="K4570">
        <v>99</v>
      </c>
      <c r="L4570">
        <v>99</v>
      </c>
      <c r="M4570">
        <v>99</v>
      </c>
      <c r="N4570">
        <v>99</v>
      </c>
      <c r="O4570">
        <v>16</v>
      </c>
      <c r="P4570">
        <v>5028</v>
      </c>
      <c r="R4570">
        <v>0</v>
      </c>
    </row>
    <row r="4571" spans="1:18" x14ac:dyDescent="0.5">
      <c r="A4571">
        <v>14</v>
      </c>
      <c r="B4571">
        <v>2732</v>
      </c>
      <c r="C4571">
        <v>2015</v>
      </c>
      <c r="D4571">
        <v>99</v>
      </c>
      <c r="E4571">
        <v>99</v>
      </c>
      <c r="F4571">
        <v>99</v>
      </c>
      <c r="G4571">
        <v>99</v>
      </c>
      <c r="H4571">
        <v>99</v>
      </c>
      <c r="I4571">
        <v>99</v>
      </c>
      <c r="J4571">
        <v>999</v>
      </c>
      <c r="K4571">
        <v>99</v>
      </c>
      <c r="L4571">
        <v>99</v>
      </c>
      <c r="M4571">
        <v>99</v>
      </c>
      <c r="N4571">
        <v>99</v>
      </c>
      <c r="O4571">
        <v>16</v>
      </c>
      <c r="P4571">
        <v>5028</v>
      </c>
      <c r="R4571">
        <v>0</v>
      </c>
    </row>
    <row r="4572" spans="1:18" x14ac:dyDescent="0.5">
      <c r="A4572">
        <v>14</v>
      </c>
      <c r="B4572">
        <v>2733</v>
      </c>
      <c r="C4572">
        <v>2016</v>
      </c>
      <c r="D4572">
        <v>99</v>
      </c>
      <c r="E4572">
        <v>99</v>
      </c>
      <c r="F4572">
        <v>99</v>
      </c>
      <c r="G4572">
        <v>99</v>
      </c>
      <c r="H4572">
        <v>99</v>
      </c>
      <c r="I4572">
        <v>99</v>
      </c>
      <c r="J4572">
        <v>999</v>
      </c>
      <c r="K4572">
        <v>99</v>
      </c>
      <c r="L4572">
        <v>99</v>
      </c>
      <c r="M4572">
        <v>99</v>
      </c>
      <c r="N4572">
        <v>99</v>
      </c>
      <c r="O4572">
        <v>16</v>
      </c>
      <c r="P4572">
        <v>5028</v>
      </c>
      <c r="R4572">
        <v>0</v>
      </c>
    </row>
    <row r="4573" spans="1:18" x14ac:dyDescent="0.5">
      <c r="A4573">
        <v>14</v>
      </c>
      <c r="B4573">
        <v>2734</v>
      </c>
      <c r="C4573">
        <v>2017</v>
      </c>
      <c r="D4573">
        <v>99</v>
      </c>
      <c r="E4573">
        <v>99</v>
      </c>
      <c r="F4573">
        <v>99</v>
      </c>
      <c r="G4573">
        <v>99</v>
      </c>
      <c r="H4573">
        <v>99</v>
      </c>
      <c r="I4573">
        <v>99</v>
      </c>
      <c r="J4573">
        <v>999</v>
      </c>
      <c r="K4573">
        <v>99</v>
      </c>
      <c r="L4573">
        <v>99</v>
      </c>
      <c r="M4573">
        <v>99</v>
      </c>
      <c r="N4573">
        <v>99</v>
      </c>
      <c r="O4573">
        <v>16</v>
      </c>
      <c r="P4573">
        <v>5028</v>
      </c>
      <c r="R4573">
        <v>0</v>
      </c>
    </row>
    <row r="4574" spans="1:18" x14ac:dyDescent="0.5">
      <c r="A4574">
        <v>14</v>
      </c>
      <c r="B4574">
        <v>2735</v>
      </c>
      <c r="C4574">
        <v>2018</v>
      </c>
      <c r="D4574">
        <v>99</v>
      </c>
      <c r="E4574">
        <v>99</v>
      </c>
      <c r="F4574">
        <v>99</v>
      </c>
      <c r="G4574">
        <v>99</v>
      </c>
      <c r="H4574">
        <v>99</v>
      </c>
      <c r="I4574">
        <v>99</v>
      </c>
      <c r="J4574">
        <v>999</v>
      </c>
      <c r="K4574">
        <v>99</v>
      </c>
      <c r="L4574">
        <v>99</v>
      </c>
      <c r="M4574">
        <v>99</v>
      </c>
      <c r="N4574">
        <v>99</v>
      </c>
      <c r="O4574">
        <v>16</v>
      </c>
      <c r="P4574">
        <v>5028</v>
      </c>
      <c r="R4574">
        <v>0</v>
      </c>
    </row>
    <row r="4575" spans="1:18" x14ac:dyDescent="0.5">
      <c r="A4575">
        <v>14</v>
      </c>
      <c r="B4575">
        <v>2736</v>
      </c>
      <c r="C4575">
        <v>2019</v>
      </c>
      <c r="D4575">
        <v>99</v>
      </c>
      <c r="E4575">
        <v>99</v>
      </c>
      <c r="F4575">
        <v>99</v>
      </c>
      <c r="G4575">
        <v>99</v>
      </c>
      <c r="H4575">
        <v>99</v>
      </c>
      <c r="I4575">
        <v>99</v>
      </c>
      <c r="J4575">
        <v>999</v>
      </c>
      <c r="K4575">
        <v>99</v>
      </c>
      <c r="L4575">
        <v>99</v>
      </c>
      <c r="M4575">
        <v>99</v>
      </c>
      <c r="N4575">
        <v>99</v>
      </c>
      <c r="O4575">
        <v>16</v>
      </c>
      <c r="P4575">
        <v>5028</v>
      </c>
      <c r="R4575">
        <v>0</v>
      </c>
    </row>
    <row r="4576" spans="1:18" x14ac:dyDescent="0.5">
      <c r="A4576">
        <v>14</v>
      </c>
      <c r="B4576">
        <v>2737</v>
      </c>
      <c r="C4576">
        <v>2020</v>
      </c>
      <c r="D4576">
        <v>99</v>
      </c>
      <c r="E4576">
        <v>99</v>
      </c>
      <c r="F4576">
        <v>99</v>
      </c>
      <c r="G4576">
        <v>99</v>
      </c>
      <c r="H4576">
        <v>99</v>
      </c>
      <c r="I4576">
        <v>99</v>
      </c>
      <c r="J4576">
        <v>999</v>
      </c>
      <c r="K4576">
        <v>99</v>
      </c>
      <c r="L4576">
        <v>99</v>
      </c>
      <c r="M4576">
        <v>99</v>
      </c>
      <c r="N4576">
        <v>99</v>
      </c>
      <c r="O4576">
        <v>16</v>
      </c>
      <c r="P4576">
        <v>5028</v>
      </c>
      <c r="R4576">
        <v>0</v>
      </c>
    </row>
    <row r="4577" spans="1:38" x14ac:dyDescent="0.5">
      <c r="A4577">
        <v>14</v>
      </c>
      <c r="B4577">
        <v>2738</v>
      </c>
      <c r="C4577">
        <v>2021</v>
      </c>
      <c r="D4577">
        <v>99</v>
      </c>
      <c r="E4577">
        <v>99</v>
      </c>
      <c r="F4577">
        <v>99</v>
      </c>
      <c r="G4577">
        <v>99</v>
      </c>
      <c r="H4577">
        <v>99</v>
      </c>
      <c r="I4577">
        <v>99</v>
      </c>
      <c r="J4577">
        <v>999</v>
      </c>
      <c r="K4577">
        <v>99</v>
      </c>
      <c r="L4577">
        <v>99</v>
      </c>
      <c r="M4577">
        <v>99</v>
      </c>
      <c r="N4577">
        <v>99</v>
      </c>
      <c r="O4577">
        <v>16</v>
      </c>
      <c r="P4577">
        <v>5028</v>
      </c>
      <c r="R4577">
        <v>0</v>
      </c>
    </row>
    <row r="4578" spans="1:38" x14ac:dyDescent="0.5">
      <c r="A4578">
        <v>14</v>
      </c>
      <c r="B4578">
        <v>2739</v>
      </c>
      <c r="C4578">
        <v>2022</v>
      </c>
      <c r="D4578">
        <v>99</v>
      </c>
      <c r="E4578">
        <v>99</v>
      </c>
      <c r="F4578">
        <v>99</v>
      </c>
      <c r="G4578">
        <v>99</v>
      </c>
      <c r="H4578">
        <v>99</v>
      </c>
      <c r="I4578">
        <v>99</v>
      </c>
      <c r="J4578">
        <v>999</v>
      </c>
      <c r="K4578">
        <v>99</v>
      </c>
      <c r="L4578">
        <v>99</v>
      </c>
      <c r="M4578">
        <v>99</v>
      </c>
      <c r="N4578">
        <v>99</v>
      </c>
      <c r="O4578">
        <v>16</v>
      </c>
      <c r="P4578">
        <v>5028</v>
      </c>
      <c r="R4578">
        <v>0</v>
      </c>
    </row>
    <row r="4579" spans="1:38" x14ac:dyDescent="0.5">
      <c r="A4579">
        <v>14</v>
      </c>
      <c r="B4579">
        <v>2740</v>
      </c>
      <c r="C4579">
        <v>2012</v>
      </c>
      <c r="D4579">
        <v>99</v>
      </c>
      <c r="E4579">
        <v>99</v>
      </c>
      <c r="F4579">
        <v>99</v>
      </c>
      <c r="G4579">
        <v>99</v>
      </c>
      <c r="H4579">
        <v>99</v>
      </c>
      <c r="I4579">
        <v>99</v>
      </c>
      <c r="J4579">
        <v>999</v>
      </c>
      <c r="K4579">
        <v>99</v>
      </c>
      <c r="L4579">
        <v>99</v>
      </c>
      <c r="M4579">
        <v>99</v>
      </c>
      <c r="N4579">
        <v>99</v>
      </c>
      <c r="O4579">
        <v>16</v>
      </c>
      <c r="P4579">
        <v>5029</v>
      </c>
      <c r="R4579">
        <v>0</v>
      </c>
    </row>
    <row r="4580" spans="1:38" x14ac:dyDescent="0.5">
      <c r="A4580">
        <v>14</v>
      </c>
      <c r="B4580">
        <v>2741</v>
      </c>
      <c r="C4580">
        <v>2013</v>
      </c>
      <c r="D4580">
        <v>99</v>
      </c>
      <c r="E4580">
        <v>99</v>
      </c>
      <c r="F4580">
        <v>99</v>
      </c>
      <c r="G4580">
        <v>99</v>
      </c>
      <c r="H4580">
        <v>99</v>
      </c>
      <c r="I4580">
        <v>99</v>
      </c>
      <c r="J4580">
        <v>999</v>
      </c>
      <c r="K4580">
        <v>99</v>
      </c>
      <c r="L4580">
        <v>99</v>
      </c>
      <c r="M4580">
        <v>99</v>
      </c>
      <c r="N4580">
        <v>99</v>
      </c>
      <c r="O4580">
        <v>16</v>
      </c>
      <c r="P4580">
        <v>5029</v>
      </c>
      <c r="R4580">
        <v>0</v>
      </c>
    </row>
    <row r="4581" spans="1:38" x14ac:dyDescent="0.5">
      <c r="A4581">
        <v>14</v>
      </c>
      <c r="B4581">
        <v>2742</v>
      </c>
      <c r="C4581">
        <v>2014</v>
      </c>
      <c r="D4581">
        <v>99</v>
      </c>
      <c r="E4581">
        <v>99</v>
      </c>
      <c r="F4581">
        <v>99</v>
      </c>
      <c r="G4581">
        <v>99</v>
      </c>
      <c r="H4581">
        <v>99</v>
      </c>
      <c r="I4581">
        <v>99</v>
      </c>
      <c r="J4581">
        <v>999</v>
      </c>
      <c r="K4581">
        <v>99</v>
      </c>
      <c r="L4581">
        <v>99</v>
      </c>
      <c r="M4581">
        <v>99</v>
      </c>
      <c r="N4581">
        <v>99</v>
      </c>
      <c r="O4581">
        <v>16</v>
      </c>
      <c r="P4581">
        <v>5029</v>
      </c>
      <c r="Q4581">
        <v>1</v>
      </c>
      <c r="R4581">
        <v>3</v>
      </c>
      <c r="S4581">
        <v>3</v>
      </c>
      <c r="T4581">
        <v>17</v>
      </c>
      <c r="U4581">
        <v>64</v>
      </c>
      <c r="V4581">
        <v>86.240520043336971</v>
      </c>
      <c r="W4581">
        <v>79.600000000000023</v>
      </c>
      <c r="X4581">
        <v>5.2637122515071368</v>
      </c>
      <c r="Y4581">
        <v>0.81649658092772603</v>
      </c>
      <c r="Z4581">
        <v>91.519627162255333</v>
      </c>
      <c r="AA4581">
        <v>2.8224668360146761E-2</v>
      </c>
      <c r="AB4581">
        <v>2.9089154971011354E-2</v>
      </c>
    </row>
    <row r="4582" spans="1:38" x14ac:dyDescent="0.5">
      <c r="A4582">
        <v>14</v>
      </c>
      <c r="B4582">
        <v>2743</v>
      </c>
      <c r="C4582">
        <v>2015</v>
      </c>
      <c r="D4582">
        <v>99</v>
      </c>
      <c r="E4582">
        <v>99</v>
      </c>
      <c r="F4582">
        <v>99</v>
      </c>
      <c r="G4582">
        <v>99</v>
      </c>
      <c r="H4582">
        <v>99</v>
      </c>
      <c r="I4582">
        <v>99</v>
      </c>
      <c r="J4582">
        <v>999</v>
      </c>
      <c r="K4582">
        <v>99</v>
      </c>
      <c r="L4582">
        <v>99</v>
      </c>
      <c r="M4582">
        <v>99</v>
      </c>
      <c r="N4582">
        <v>99</v>
      </c>
      <c r="O4582">
        <v>16</v>
      </c>
      <c r="P4582">
        <v>5029</v>
      </c>
      <c r="Q4582">
        <v>1</v>
      </c>
      <c r="R4582">
        <v>76</v>
      </c>
      <c r="S4582">
        <v>75</v>
      </c>
      <c r="T4582">
        <v>15.82894736842105</v>
      </c>
      <c r="U4582">
        <v>61.053333333333327</v>
      </c>
      <c r="V4582">
        <v>99.884434814012252</v>
      </c>
      <c r="W4582">
        <v>91.69066666666663</v>
      </c>
      <c r="X4582">
        <v>8.4959939317831079</v>
      </c>
      <c r="Y4582">
        <v>2.2502938079774473</v>
      </c>
      <c r="Z4582">
        <v>-20.152412975429225</v>
      </c>
      <c r="AA4582">
        <v>0.20025822771468471</v>
      </c>
      <c r="AB4582">
        <v>0.22453430387737636</v>
      </c>
      <c r="AC4582">
        <v>0</v>
      </c>
      <c r="AD4582">
        <v>0</v>
      </c>
      <c r="AE4582">
        <v>0</v>
      </c>
      <c r="AF4582">
        <v>0</v>
      </c>
      <c r="AG4582">
        <v>0</v>
      </c>
      <c r="AH4582">
        <v>0</v>
      </c>
      <c r="AI4582">
        <v>0</v>
      </c>
      <c r="AJ4582">
        <v>0</v>
      </c>
      <c r="AK4582">
        <v>0</v>
      </c>
      <c r="AL4582">
        <v>0</v>
      </c>
    </row>
    <row r="4583" spans="1:38" x14ac:dyDescent="0.5">
      <c r="A4583">
        <v>14</v>
      </c>
      <c r="B4583">
        <v>2744</v>
      </c>
      <c r="C4583">
        <v>2016</v>
      </c>
      <c r="D4583">
        <v>99</v>
      </c>
      <c r="E4583">
        <v>99</v>
      </c>
      <c r="F4583">
        <v>99</v>
      </c>
      <c r="G4583">
        <v>99</v>
      </c>
      <c r="H4583">
        <v>99</v>
      </c>
      <c r="I4583">
        <v>99</v>
      </c>
      <c r="J4583">
        <v>999</v>
      </c>
      <c r="K4583">
        <v>99</v>
      </c>
      <c r="L4583">
        <v>99</v>
      </c>
      <c r="M4583">
        <v>99</v>
      </c>
      <c r="N4583">
        <v>99</v>
      </c>
      <c r="O4583">
        <v>16</v>
      </c>
      <c r="P4583">
        <v>5029</v>
      </c>
      <c r="Q4583">
        <v>1</v>
      </c>
      <c r="R4583">
        <v>47</v>
      </c>
      <c r="S4583">
        <v>47</v>
      </c>
      <c r="T4583">
        <v>16.425531914893622</v>
      </c>
      <c r="U4583">
        <v>61.638297872340402</v>
      </c>
      <c r="V4583">
        <v>98.978815610520769</v>
      </c>
      <c r="W4583">
        <v>91.357446808510645</v>
      </c>
      <c r="X4583">
        <v>11.421009842463151</v>
      </c>
      <c r="Y4583">
        <v>2.3827887462266633</v>
      </c>
      <c r="Z4583">
        <v>-37.818926452962401</v>
      </c>
      <c r="AA4583">
        <v>0.1002217673149096</v>
      </c>
      <c r="AB4583">
        <v>0.11239262882558126</v>
      </c>
      <c r="AC4583">
        <v>0</v>
      </c>
      <c r="AD4583">
        <v>0</v>
      </c>
      <c r="AE4583">
        <v>0</v>
      </c>
      <c r="AF4583">
        <v>0</v>
      </c>
      <c r="AG4583">
        <v>0</v>
      </c>
      <c r="AH4583">
        <v>0</v>
      </c>
      <c r="AI4583">
        <v>0</v>
      </c>
      <c r="AJ4583">
        <v>0</v>
      </c>
      <c r="AK4583">
        <v>1</v>
      </c>
      <c r="AL4583">
        <v>1</v>
      </c>
    </row>
    <row r="4584" spans="1:38" x14ac:dyDescent="0.5">
      <c r="A4584">
        <v>14</v>
      </c>
      <c r="B4584">
        <v>2745</v>
      </c>
      <c r="C4584">
        <v>2017</v>
      </c>
      <c r="D4584">
        <v>99</v>
      </c>
      <c r="E4584">
        <v>99</v>
      </c>
      <c r="F4584">
        <v>99</v>
      </c>
      <c r="G4584">
        <v>99</v>
      </c>
      <c r="H4584">
        <v>99</v>
      </c>
      <c r="I4584">
        <v>99</v>
      </c>
      <c r="J4584">
        <v>999</v>
      </c>
      <c r="K4584">
        <v>99</v>
      </c>
      <c r="L4584">
        <v>99</v>
      </c>
      <c r="M4584">
        <v>99</v>
      </c>
      <c r="N4584">
        <v>99</v>
      </c>
      <c r="O4584">
        <v>16</v>
      </c>
      <c r="P4584">
        <v>5029</v>
      </c>
      <c r="Q4584">
        <v>1</v>
      </c>
      <c r="R4584">
        <v>32</v>
      </c>
      <c r="S4584">
        <v>32</v>
      </c>
      <c r="T4584">
        <v>16.34375</v>
      </c>
      <c r="U4584">
        <v>61.875</v>
      </c>
      <c r="V4584">
        <v>94.799566630552519</v>
      </c>
      <c r="W4584">
        <v>87.500000000000014</v>
      </c>
      <c r="X4584">
        <v>10.155848068969725</v>
      </c>
      <c r="Y4584">
        <v>3.0078023538789922</v>
      </c>
      <c r="Z4584">
        <v>-39.232853798679173</v>
      </c>
      <c r="AA4584">
        <v>9.2333439132065626E-2</v>
      </c>
      <c r="AB4584">
        <v>9.8982799723541126E-2</v>
      </c>
      <c r="AC4584">
        <v>0</v>
      </c>
      <c r="AD4584">
        <v>0</v>
      </c>
      <c r="AE4584">
        <v>0</v>
      </c>
      <c r="AF4584">
        <v>0</v>
      </c>
      <c r="AG4584">
        <v>0</v>
      </c>
      <c r="AH4584">
        <v>1</v>
      </c>
      <c r="AI4584">
        <v>0</v>
      </c>
      <c r="AJ4584">
        <v>0</v>
      </c>
      <c r="AK4584">
        <v>1</v>
      </c>
      <c r="AL4584">
        <v>0</v>
      </c>
    </row>
    <row r="4585" spans="1:38" x14ac:dyDescent="0.5">
      <c r="A4585">
        <v>14</v>
      </c>
      <c r="B4585">
        <v>2746</v>
      </c>
      <c r="C4585">
        <v>2018</v>
      </c>
      <c r="D4585">
        <v>99</v>
      </c>
      <c r="E4585">
        <v>99</v>
      </c>
      <c r="F4585">
        <v>99</v>
      </c>
      <c r="G4585">
        <v>99</v>
      </c>
      <c r="H4585">
        <v>99</v>
      </c>
      <c r="I4585">
        <v>99</v>
      </c>
      <c r="J4585">
        <v>999</v>
      </c>
      <c r="K4585">
        <v>99</v>
      </c>
      <c r="L4585">
        <v>99</v>
      </c>
      <c r="M4585">
        <v>99</v>
      </c>
      <c r="N4585">
        <v>99</v>
      </c>
      <c r="O4585">
        <v>16</v>
      </c>
      <c r="P4585">
        <v>5029</v>
      </c>
      <c r="Q4585">
        <v>1</v>
      </c>
      <c r="R4585">
        <v>46</v>
      </c>
      <c r="S4585">
        <v>46</v>
      </c>
      <c r="T4585">
        <v>16.543478260869563</v>
      </c>
      <c r="U4585">
        <v>61.478260869565212</v>
      </c>
      <c r="V4585">
        <v>98.596259833246961</v>
      </c>
      <c r="W4585">
        <v>91.004347826086956</v>
      </c>
      <c r="X4585">
        <v>10.209627947949045</v>
      </c>
      <c r="Y4585">
        <v>2.4471734399078882</v>
      </c>
      <c r="Z4585">
        <v>-42.425534858431512</v>
      </c>
      <c r="AA4585">
        <v>0.18372808243799177</v>
      </c>
      <c r="AB4585">
        <v>0.20815838455329727</v>
      </c>
      <c r="AC4585">
        <v>1</v>
      </c>
      <c r="AD4585">
        <v>0</v>
      </c>
      <c r="AE4585">
        <v>0</v>
      </c>
      <c r="AF4585">
        <v>0</v>
      </c>
      <c r="AG4585">
        <v>2</v>
      </c>
      <c r="AH4585">
        <v>0</v>
      </c>
      <c r="AI4585">
        <v>0</v>
      </c>
      <c r="AJ4585">
        <v>0</v>
      </c>
      <c r="AK4585">
        <v>4</v>
      </c>
      <c r="AL4585">
        <v>0</v>
      </c>
    </row>
    <row r="4586" spans="1:38" x14ac:dyDescent="0.5">
      <c r="A4586">
        <v>14</v>
      </c>
      <c r="B4586">
        <v>2747</v>
      </c>
      <c r="C4586">
        <v>2019</v>
      </c>
      <c r="D4586">
        <v>99</v>
      </c>
      <c r="E4586">
        <v>99</v>
      </c>
      <c r="F4586">
        <v>99</v>
      </c>
      <c r="G4586">
        <v>99</v>
      </c>
      <c r="H4586">
        <v>99</v>
      </c>
      <c r="I4586">
        <v>99</v>
      </c>
      <c r="J4586">
        <v>999</v>
      </c>
      <c r="K4586">
        <v>99</v>
      </c>
      <c r="L4586">
        <v>99</v>
      </c>
      <c r="M4586">
        <v>99</v>
      </c>
      <c r="N4586">
        <v>99</v>
      </c>
      <c r="O4586">
        <v>16</v>
      </c>
      <c r="P4586">
        <v>5029</v>
      </c>
      <c r="Q4586">
        <v>1</v>
      </c>
      <c r="R4586">
        <v>112</v>
      </c>
      <c r="S4586">
        <v>112</v>
      </c>
      <c r="T4586">
        <v>16.383928571428577</v>
      </c>
      <c r="U4586">
        <v>61.553571428571438</v>
      </c>
      <c r="V4586">
        <v>85.311871227364193</v>
      </c>
      <c r="W4586">
        <v>78.74285714285709</v>
      </c>
      <c r="X4586">
        <v>10.449262741300844</v>
      </c>
      <c r="Y4586">
        <v>2.6350633148880762</v>
      </c>
      <c r="Z4586">
        <v>-29.004461694177273</v>
      </c>
      <c r="AA4586">
        <v>0.55610724925521349</v>
      </c>
      <c r="AB4586">
        <v>0.54508034211801548</v>
      </c>
      <c r="AC4586">
        <v>2</v>
      </c>
      <c r="AD4586">
        <v>0</v>
      </c>
      <c r="AE4586">
        <v>0</v>
      </c>
      <c r="AF4586">
        <v>1</v>
      </c>
      <c r="AG4586">
        <v>3</v>
      </c>
      <c r="AH4586">
        <v>1</v>
      </c>
      <c r="AI4586">
        <v>4</v>
      </c>
      <c r="AJ4586">
        <v>0</v>
      </c>
      <c r="AK4586">
        <v>0</v>
      </c>
      <c r="AL4586">
        <v>0</v>
      </c>
    </row>
    <row r="4587" spans="1:38" x14ac:dyDescent="0.5">
      <c r="A4587">
        <v>14</v>
      </c>
      <c r="B4587">
        <v>2748</v>
      </c>
      <c r="C4587">
        <v>2020</v>
      </c>
      <c r="D4587">
        <v>99</v>
      </c>
      <c r="E4587">
        <v>99</v>
      </c>
      <c r="F4587">
        <v>99</v>
      </c>
      <c r="G4587">
        <v>99</v>
      </c>
      <c r="H4587">
        <v>99</v>
      </c>
      <c r="I4587">
        <v>99</v>
      </c>
      <c r="J4587">
        <v>999</v>
      </c>
      <c r="K4587">
        <v>99</v>
      </c>
      <c r="L4587">
        <v>99</v>
      </c>
      <c r="M4587">
        <v>99</v>
      </c>
      <c r="N4587">
        <v>99</v>
      </c>
      <c r="O4587">
        <v>16</v>
      </c>
      <c r="P4587">
        <v>5029</v>
      </c>
      <c r="Q4587">
        <v>1</v>
      </c>
      <c r="R4587">
        <v>270</v>
      </c>
      <c r="S4587">
        <v>270</v>
      </c>
      <c r="T4587">
        <v>16.459259259259259</v>
      </c>
      <c r="U4587">
        <v>61.237037037037034</v>
      </c>
      <c r="V4587">
        <v>89.926166686730099</v>
      </c>
      <c r="W4587">
        <v>83.001851851851939</v>
      </c>
      <c r="X4587">
        <v>11.640551990550399</v>
      </c>
      <c r="Y4587">
        <v>4.2898802666662341</v>
      </c>
      <c r="Z4587">
        <v>3.113961078566593</v>
      </c>
      <c r="AA4587">
        <v>1.2932273206245803</v>
      </c>
      <c r="AB4587">
        <v>1.2993591073039701</v>
      </c>
      <c r="AC4587">
        <v>12</v>
      </c>
      <c r="AD4587">
        <v>0</v>
      </c>
      <c r="AE4587">
        <v>0</v>
      </c>
      <c r="AF4587">
        <v>4</v>
      </c>
      <c r="AG4587">
        <v>5</v>
      </c>
      <c r="AH4587">
        <v>1</v>
      </c>
      <c r="AI4587">
        <v>7</v>
      </c>
      <c r="AJ4587">
        <v>0</v>
      </c>
      <c r="AK4587">
        <v>5</v>
      </c>
      <c r="AL4587">
        <v>4</v>
      </c>
    </row>
    <row r="4588" spans="1:38" x14ac:dyDescent="0.5">
      <c r="A4588">
        <v>14</v>
      </c>
      <c r="B4588">
        <v>2749</v>
      </c>
      <c r="C4588">
        <v>2021</v>
      </c>
      <c r="D4588">
        <v>99</v>
      </c>
      <c r="E4588">
        <v>99</v>
      </c>
      <c r="F4588">
        <v>99</v>
      </c>
      <c r="G4588">
        <v>99</v>
      </c>
      <c r="H4588">
        <v>99</v>
      </c>
      <c r="I4588">
        <v>99</v>
      </c>
      <c r="J4588">
        <v>999</v>
      </c>
      <c r="K4588">
        <v>99</v>
      </c>
      <c r="L4588">
        <v>99</v>
      </c>
      <c r="M4588">
        <v>99</v>
      </c>
      <c r="N4588">
        <v>99</v>
      </c>
      <c r="O4588">
        <v>16</v>
      </c>
      <c r="P4588">
        <v>5029</v>
      </c>
      <c r="Q4588">
        <v>2</v>
      </c>
      <c r="R4588">
        <v>314</v>
      </c>
      <c r="S4588">
        <v>311</v>
      </c>
      <c r="T4588">
        <v>16.1687898089172</v>
      </c>
      <c r="U4588">
        <v>61.09967845659164</v>
      </c>
      <c r="V4588">
        <v>93.824589884098103</v>
      </c>
      <c r="W4588">
        <v>85.794694533762012</v>
      </c>
      <c r="X4588">
        <v>10.429695754146168</v>
      </c>
      <c r="Y4588">
        <v>2.1397403212985697</v>
      </c>
      <c r="Z4588">
        <v>-43.268775218600346</v>
      </c>
      <c r="AA4588">
        <v>1.1942796287844211</v>
      </c>
      <c r="AB4588">
        <v>1.1960017780441878</v>
      </c>
      <c r="AC4588">
        <v>11</v>
      </c>
      <c r="AD4588">
        <v>0</v>
      </c>
      <c r="AE4588">
        <v>0</v>
      </c>
      <c r="AF4588">
        <v>7</v>
      </c>
      <c r="AG4588">
        <v>6</v>
      </c>
      <c r="AH4588">
        <v>0</v>
      </c>
      <c r="AI4588">
        <v>5</v>
      </c>
      <c r="AJ4588">
        <v>0</v>
      </c>
      <c r="AK4588">
        <v>1</v>
      </c>
      <c r="AL4588">
        <v>5</v>
      </c>
    </row>
    <row r="4589" spans="1:38" x14ac:dyDescent="0.5">
      <c r="A4589">
        <v>14</v>
      </c>
      <c r="B4589">
        <v>2750</v>
      </c>
      <c r="C4589">
        <v>2022</v>
      </c>
      <c r="D4589">
        <v>99</v>
      </c>
      <c r="E4589">
        <v>99</v>
      </c>
      <c r="F4589">
        <v>99</v>
      </c>
      <c r="G4589">
        <v>99</v>
      </c>
      <c r="H4589">
        <v>99</v>
      </c>
      <c r="I4589">
        <v>99</v>
      </c>
      <c r="J4589">
        <v>999</v>
      </c>
      <c r="K4589">
        <v>99</v>
      </c>
      <c r="L4589">
        <v>99</v>
      </c>
      <c r="M4589">
        <v>99</v>
      </c>
      <c r="N4589">
        <v>99</v>
      </c>
      <c r="O4589">
        <v>16</v>
      </c>
      <c r="P4589">
        <v>5029</v>
      </c>
      <c r="Q4589">
        <v>1</v>
      </c>
      <c r="R4589">
        <v>264</v>
      </c>
      <c r="S4589">
        <v>264</v>
      </c>
      <c r="T4589">
        <v>16.590909090909086</v>
      </c>
      <c r="U4589">
        <v>61.64772727272728</v>
      </c>
      <c r="V4589">
        <v>86.713902294888186</v>
      </c>
      <c r="W4589">
        <v>80.03693181818177</v>
      </c>
      <c r="X4589">
        <v>8.7608761009364535</v>
      </c>
      <c r="Y4589">
        <v>2.0451704348140809</v>
      </c>
      <c r="Z4589">
        <v>-50.108184263590701</v>
      </c>
      <c r="AA4589">
        <v>0.91650755077243518</v>
      </c>
      <c r="AB4589">
        <v>0.85536276434883052</v>
      </c>
      <c r="AC4589">
        <v>10</v>
      </c>
      <c r="AD4589">
        <v>0</v>
      </c>
      <c r="AE4589">
        <v>0</v>
      </c>
      <c r="AF4589">
        <v>3</v>
      </c>
      <c r="AG4589">
        <v>7</v>
      </c>
      <c r="AH4589">
        <v>2</v>
      </c>
      <c r="AI4589">
        <v>6</v>
      </c>
      <c r="AJ4589">
        <v>0</v>
      </c>
      <c r="AK4589">
        <v>0</v>
      </c>
      <c r="AL4589">
        <v>0</v>
      </c>
    </row>
    <row r="4590" spans="1:38" x14ac:dyDescent="0.5">
      <c r="A4590">
        <v>14</v>
      </c>
      <c r="B4590">
        <v>2751</v>
      </c>
      <c r="C4590">
        <v>2012</v>
      </c>
      <c r="D4590">
        <v>99</v>
      </c>
      <c r="E4590">
        <v>99</v>
      </c>
      <c r="F4590">
        <v>99</v>
      </c>
      <c r="G4590">
        <v>99</v>
      </c>
      <c r="H4590">
        <v>99</v>
      </c>
      <c r="I4590">
        <v>99</v>
      </c>
      <c r="J4590">
        <v>999</v>
      </c>
      <c r="K4590">
        <v>99</v>
      </c>
      <c r="L4590">
        <v>99</v>
      </c>
      <c r="M4590">
        <v>99</v>
      </c>
      <c r="N4590">
        <v>99</v>
      </c>
      <c r="O4590">
        <v>16</v>
      </c>
      <c r="P4590">
        <v>5031</v>
      </c>
      <c r="R4590">
        <v>0</v>
      </c>
    </row>
    <row r="4591" spans="1:38" x14ac:dyDescent="0.5">
      <c r="A4591">
        <v>14</v>
      </c>
      <c r="B4591">
        <v>2752</v>
      </c>
      <c r="C4591">
        <v>2013</v>
      </c>
      <c r="D4591">
        <v>99</v>
      </c>
      <c r="E4591">
        <v>99</v>
      </c>
      <c r="F4591">
        <v>99</v>
      </c>
      <c r="G4591">
        <v>99</v>
      </c>
      <c r="H4591">
        <v>99</v>
      </c>
      <c r="I4591">
        <v>99</v>
      </c>
      <c r="J4591">
        <v>999</v>
      </c>
      <c r="K4591">
        <v>99</v>
      </c>
      <c r="L4591">
        <v>99</v>
      </c>
      <c r="M4591">
        <v>99</v>
      </c>
      <c r="N4591">
        <v>99</v>
      </c>
      <c r="O4591">
        <v>16</v>
      </c>
      <c r="P4591">
        <v>5031</v>
      </c>
      <c r="R4591">
        <v>0</v>
      </c>
    </row>
    <row r="4592" spans="1:38" x14ac:dyDescent="0.5">
      <c r="A4592">
        <v>14</v>
      </c>
      <c r="B4592">
        <v>2753</v>
      </c>
      <c r="C4592">
        <v>2014</v>
      </c>
      <c r="D4592">
        <v>99</v>
      </c>
      <c r="E4592">
        <v>99</v>
      </c>
      <c r="F4592">
        <v>99</v>
      </c>
      <c r="G4592">
        <v>99</v>
      </c>
      <c r="H4592">
        <v>99</v>
      </c>
      <c r="I4592">
        <v>99</v>
      </c>
      <c r="J4592">
        <v>999</v>
      </c>
      <c r="K4592">
        <v>99</v>
      </c>
      <c r="L4592">
        <v>99</v>
      </c>
      <c r="M4592">
        <v>99</v>
      </c>
      <c r="N4592">
        <v>99</v>
      </c>
      <c r="O4592">
        <v>16</v>
      </c>
      <c r="P4592">
        <v>5031</v>
      </c>
      <c r="R4592">
        <v>0</v>
      </c>
    </row>
    <row r="4593" spans="1:38" x14ac:dyDescent="0.5">
      <c r="A4593">
        <v>14</v>
      </c>
      <c r="B4593">
        <v>2754</v>
      </c>
      <c r="C4593">
        <v>2015</v>
      </c>
      <c r="D4593">
        <v>99</v>
      </c>
      <c r="E4593">
        <v>99</v>
      </c>
      <c r="F4593">
        <v>99</v>
      </c>
      <c r="G4593">
        <v>99</v>
      </c>
      <c r="H4593">
        <v>99</v>
      </c>
      <c r="I4593">
        <v>99</v>
      </c>
      <c r="J4593">
        <v>999</v>
      </c>
      <c r="K4593">
        <v>99</v>
      </c>
      <c r="L4593">
        <v>99</v>
      </c>
      <c r="M4593">
        <v>99</v>
      </c>
      <c r="N4593">
        <v>99</v>
      </c>
      <c r="O4593">
        <v>16</v>
      </c>
      <c r="P4593">
        <v>5031</v>
      </c>
      <c r="R4593">
        <v>0</v>
      </c>
    </row>
    <row r="4594" spans="1:38" x14ac:dyDescent="0.5">
      <c r="A4594">
        <v>14</v>
      </c>
      <c r="B4594">
        <v>2755</v>
      </c>
      <c r="C4594">
        <v>2016</v>
      </c>
      <c r="D4594">
        <v>99</v>
      </c>
      <c r="E4594">
        <v>99</v>
      </c>
      <c r="F4594">
        <v>99</v>
      </c>
      <c r="G4594">
        <v>99</v>
      </c>
      <c r="H4594">
        <v>99</v>
      </c>
      <c r="I4594">
        <v>99</v>
      </c>
      <c r="J4594">
        <v>999</v>
      </c>
      <c r="K4594">
        <v>99</v>
      </c>
      <c r="L4594">
        <v>99</v>
      </c>
      <c r="M4594">
        <v>99</v>
      </c>
      <c r="N4594">
        <v>99</v>
      </c>
      <c r="O4594">
        <v>16</v>
      </c>
      <c r="P4594">
        <v>5031</v>
      </c>
      <c r="R4594">
        <v>0</v>
      </c>
    </row>
    <row r="4595" spans="1:38" x14ac:dyDescent="0.5">
      <c r="A4595">
        <v>14</v>
      </c>
      <c r="B4595">
        <v>2756</v>
      </c>
      <c r="C4595">
        <v>2017</v>
      </c>
      <c r="D4595">
        <v>99</v>
      </c>
      <c r="E4595">
        <v>99</v>
      </c>
      <c r="F4595">
        <v>99</v>
      </c>
      <c r="G4595">
        <v>99</v>
      </c>
      <c r="H4595">
        <v>99</v>
      </c>
      <c r="I4595">
        <v>99</v>
      </c>
      <c r="J4595">
        <v>999</v>
      </c>
      <c r="K4595">
        <v>99</v>
      </c>
      <c r="L4595">
        <v>99</v>
      </c>
      <c r="M4595">
        <v>99</v>
      </c>
      <c r="N4595">
        <v>99</v>
      </c>
      <c r="O4595">
        <v>16</v>
      </c>
      <c r="P4595">
        <v>5031</v>
      </c>
      <c r="R4595">
        <v>0</v>
      </c>
    </row>
    <row r="4596" spans="1:38" x14ac:dyDescent="0.5">
      <c r="A4596">
        <v>14</v>
      </c>
      <c r="B4596">
        <v>2757</v>
      </c>
      <c r="C4596">
        <v>2018</v>
      </c>
      <c r="D4596">
        <v>99</v>
      </c>
      <c r="E4596">
        <v>99</v>
      </c>
      <c r="F4596">
        <v>99</v>
      </c>
      <c r="G4596">
        <v>99</v>
      </c>
      <c r="H4596">
        <v>99</v>
      </c>
      <c r="I4596">
        <v>99</v>
      </c>
      <c r="J4596">
        <v>999</v>
      </c>
      <c r="K4596">
        <v>99</v>
      </c>
      <c r="L4596">
        <v>99</v>
      </c>
      <c r="M4596">
        <v>99</v>
      </c>
      <c r="N4596">
        <v>99</v>
      </c>
      <c r="O4596">
        <v>16</v>
      </c>
      <c r="P4596">
        <v>5031</v>
      </c>
      <c r="R4596">
        <v>0</v>
      </c>
    </row>
    <row r="4597" spans="1:38" x14ac:dyDescent="0.5">
      <c r="A4597">
        <v>14</v>
      </c>
      <c r="B4597">
        <v>2758</v>
      </c>
      <c r="C4597">
        <v>2019</v>
      </c>
      <c r="D4597">
        <v>99</v>
      </c>
      <c r="E4597">
        <v>99</v>
      </c>
      <c r="F4597">
        <v>99</v>
      </c>
      <c r="G4597">
        <v>99</v>
      </c>
      <c r="H4597">
        <v>99</v>
      </c>
      <c r="I4597">
        <v>99</v>
      </c>
      <c r="J4597">
        <v>999</v>
      </c>
      <c r="K4597">
        <v>99</v>
      </c>
      <c r="L4597">
        <v>99</v>
      </c>
      <c r="M4597">
        <v>99</v>
      </c>
      <c r="N4597">
        <v>99</v>
      </c>
      <c r="O4597">
        <v>16</v>
      </c>
      <c r="P4597">
        <v>5031</v>
      </c>
      <c r="R4597">
        <v>0</v>
      </c>
    </row>
    <row r="4598" spans="1:38" x14ac:dyDescent="0.5">
      <c r="A4598">
        <v>14</v>
      </c>
      <c r="B4598">
        <v>2759</v>
      </c>
      <c r="C4598">
        <v>2020</v>
      </c>
      <c r="D4598">
        <v>99</v>
      </c>
      <c r="E4598">
        <v>99</v>
      </c>
      <c r="F4598">
        <v>99</v>
      </c>
      <c r="G4598">
        <v>99</v>
      </c>
      <c r="H4598">
        <v>99</v>
      </c>
      <c r="I4598">
        <v>99</v>
      </c>
      <c r="J4598">
        <v>999</v>
      </c>
      <c r="K4598">
        <v>99</v>
      </c>
      <c r="L4598">
        <v>99</v>
      </c>
      <c r="M4598">
        <v>99</v>
      </c>
      <c r="N4598">
        <v>99</v>
      </c>
      <c r="O4598">
        <v>16</v>
      </c>
      <c r="P4598">
        <v>5031</v>
      </c>
      <c r="R4598">
        <v>0</v>
      </c>
    </row>
    <row r="4599" spans="1:38" x14ac:dyDescent="0.5">
      <c r="A4599">
        <v>14</v>
      </c>
      <c r="B4599">
        <v>2760</v>
      </c>
      <c r="C4599">
        <v>2021</v>
      </c>
      <c r="D4599">
        <v>99</v>
      </c>
      <c r="E4599">
        <v>99</v>
      </c>
      <c r="F4599">
        <v>99</v>
      </c>
      <c r="G4599">
        <v>99</v>
      </c>
      <c r="H4599">
        <v>99</v>
      </c>
      <c r="I4599">
        <v>99</v>
      </c>
      <c r="J4599">
        <v>999</v>
      </c>
      <c r="K4599">
        <v>99</v>
      </c>
      <c r="L4599">
        <v>99</v>
      </c>
      <c r="M4599">
        <v>99</v>
      </c>
      <c r="N4599">
        <v>99</v>
      </c>
      <c r="O4599">
        <v>16</v>
      </c>
      <c r="P4599">
        <v>5031</v>
      </c>
      <c r="R4599">
        <v>0</v>
      </c>
    </row>
    <row r="4600" spans="1:38" x14ac:dyDescent="0.5">
      <c r="A4600">
        <v>14</v>
      </c>
      <c r="B4600">
        <v>2761</v>
      </c>
      <c r="C4600">
        <v>2022</v>
      </c>
      <c r="D4600">
        <v>99</v>
      </c>
      <c r="E4600">
        <v>99</v>
      </c>
      <c r="F4600">
        <v>99</v>
      </c>
      <c r="G4600">
        <v>99</v>
      </c>
      <c r="H4600">
        <v>99</v>
      </c>
      <c r="I4600">
        <v>99</v>
      </c>
      <c r="J4600">
        <v>999</v>
      </c>
      <c r="K4600">
        <v>99</v>
      </c>
      <c r="L4600">
        <v>99</v>
      </c>
      <c r="M4600">
        <v>99</v>
      </c>
      <c r="N4600">
        <v>99</v>
      </c>
      <c r="O4600">
        <v>16</v>
      </c>
      <c r="P4600">
        <v>5031</v>
      </c>
      <c r="R4600">
        <v>0</v>
      </c>
    </row>
    <row r="4601" spans="1:38" x14ac:dyDescent="0.5">
      <c r="A4601">
        <v>14</v>
      </c>
      <c r="B4601">
        <v>2762</v>
      </c>
      <c r="C4601">
        <v>2012</v>
      </c>
      <c r="D4601">
        <v>99</v>
      </c>
      <c r="E4601">
        <v>99</v>
      </c>
      <c r="F4601">
        <v>99</v>
      </c>
      <c r="G4601">
        <v>99</v>
      </c>
      <c r="H4601">
        <v>99</v>
      </c>
      <c r="I4601">
        <v>99</v>
      </c>
      <c r="J4601">
        <v>999</v>
      </c>
      <c r="K4601">
        <v>99</v>
      </c>
      <c r="L4601">
        <v>99</v>
      </c>
      <c r="M4601">
        <v>99</v>
      </c>
      <c r="N4601">
        <v>99</v>
      </c>
      <c r="O4601">
        <v>16</v>
      </c>
      <c r="P4601">
        <v>5032</v>
      </c>
      <c r="Q4601">
        <v>1</v>
      </c>
      <c r="R4601">
        <v>2</v>
      </c>
      <c r="S4601">
        <v>2</v>
      </c>
      <c r="T4601">
        <v>12.5</v>
      </c>
      <c r="U4601">
        <v>55.5</v>
      </c>
      <c r="V4601">
        <v>96.153846153846175</v>
      </c>
      <c r="W4601">
        <v>88.75</v>
      </c>
      <c r="X4601">
        <v>1.3500000000004178</v>
      </c>
      <c r="Y4601">
        <v>3.5</v>
      </c>
      <c r="Z4601">
        <v>99.999999999976737</v>
      </c>
      <c r="AA4601">
        <v>0.20768431983385252</v>
      </c>
      <c r="AB4601">
        <v>0.24169455799171555</v>
      </c>
    </row>
    <row r="4602" spans="1:38" x14ac:dyDescent="0.5">
      <c r="A4602">
        <v>14</v>
      </c>
      <c r="B4602">
        <v>2763</v>
      </c>
      <c r="C4602">
        <v>2013</v>
      </c>
      <c r="D4602">
        <v>99</v>
      </c>
      <c r="E4602">
        <v>99</v>
      </c>
      <c r="F4602">
        <v>99</v>
      </c>
      <c r="G4602">
        <v>99</v>
      </c>
      <c r="H4602">
        <v>99</v>
      </c>
      <c r="I4602">
        <v>99</v>
      </c>
      <c r="J4602">
        <v>999</v>
      </c>
      <c r="K4602">
        <v>99</v>
      </c>
      <c r="L4602">
        <v>99</v>
      </c>
      <c r="M4602">
        <v>99</v>
      </c>
      <c r="N4602">
        <v>99</v>
      </c>
      <c r="O4602">
        <v>16</v>
      </c>
      <c r="P4602">
        <v>5032</v>
      </c>
      <c r="Q4602">
        <v>3</v>
      </c>
      <c r="R4602">
        <v>30</v>
      </c>
      <c r="S4602">
        <v>30</v>
      </c>
      <c r="T4602">
        <v>16.100000000000001</v>
      </c>
      <c r="U4602">
        <v>61</v>
      </c>
      <c r="V4602">
        <v>81.141206211628742</v>
      </c>
      <c r="W4602">
        <v>74.893333333333317</v>
      </c>
      <c r="X4602">
        <v>8.655592925322324</v>
      </c>
      <c r="Y4602">
        <v>2.8166173565703487</v>
      </c>
      <c r="Z4602">
        <v>-29.095491265005428</v>
      </c>
      <c r="AA4602">
        <v>0.55782818891781316</v>
      </c>
      <c r="AB4602">
        <v>0.56078130003521687</v>
      </c>
    </row>
    <row r="4603" spans="1:38" x14ac:dyDescent="0.5">
      <c r="A4603">
        <v>14</v>
      </c>
      <c r="B4603">
        <v>2764</v>
      </c>
      <c r="C4603">
        <v>2014</v>
      </c>
      <c r="D4603">
        <v>99</v>
      </c>
      <c r="E4603">
        <v>99</v>
      </c>
      <c r="F4603">
        <v>99</v>
      </c>
      <c r="G4603">
        <v>99</v>
      </c>
      <c r="H4603">
        <v>99</v>
      </c>
      <c r="I4603">
        <v>99</v>
      </c>
      <c r="J4603">
        <v>999</v>
      </c>
      <c r="K4603">
        <v>99</v>
      </c>
      <c r="L4603">
        <v>99</v>
      </c>
      <c r="M4603">
        <v>99</v>
      </c>
      <c r="N4603">
        <v>99</v>
      </c>
      <c r="O4603">
        <v>16</v>
      </c>
      <c r="P4603">
        <v>5032</v>
      </c>
      <c r="Q4603">
        <v>2</v>
      </c>
      <c r="R4603">
        <v>118</v>
      </c>
      <c r="S4603">
        <v>118</v>
      </c>
      <c r="T4603">
        <v>15.423728813559322</v>
      </c>
      <c r="U4603">
        <v>59.51694915254236</v>
      </c>
      <c r="V4603">
        <v>82.999430743522367</v>
      </c>
      <c r="W4603">
        <v>76.608474576271135</v>
      </c>
      <c r="X4603">
        <v>10.300300935798107</v>
      </c>
      <c r="Y4603">
        <v>2.3960880931127857</v>
      </c>
      <c r="Z4603">
        <v>-43.317001705557686</v>
      </c>
      <c r="AA4603">
        <v>1.1101702888324394</v>
      </c>
      <c r="AB4603">
        <v>1.1011731285885602</v>
      </c>
    </row>
    <row r="4604" spans="1:38" x14ac:dyDescent="0.5">
      <c r="A4604">
        <v>14</v>
      </c>
      <c r="B4604">
        <v>2765</v>
      </c>
      <c r="C4604">
        <v>2015</v>
      </c>
      <c r="D4604">
        <v>99</v>
      </c>
      <c r="E4604">
        <v>99</v>
      </c>
      <c r="F4604">
        <v>99</v>
      </c>
      <c r="G4604">
        <v>99</v>
      </c>
      <c r="H4604">
        <v>99</v>
      </c>
      <c r="I4604">
        <v>99</v>
      </c>
      <c r="J4604">
        <v>999</v>
      </c>
      <c r="K4604">
        <v>99</v>
      </c>
      <c r="L4604">
        <v>99</v>
      </c>
      <c r="M4604">
        <v>99</v>
      </c>
      <c r="N4604">
        <v>99</v>
      </c>
      <c r="O4604">
        <v>16</v>
      </c>
      <c r="P4604">
        <v>5032</v>
      </c>
      <c r="Q4604">
        <v>2</v>
      </c>
      <c r="R4604">
        <v>360</v>
      </c>
      <c r="S4604">
        <v>360</v>
      </c>
      <c r="T4604">
        <v>15.324999999999999</v>
      </c>
      <c r="U4604">
        <v>59.31666666666667</v>
      </c>
      <c r="V4604">
        <v>86.055435175153434</v>
      </c>
      <c r="W4604">
        <v>79.429166666666575</v>
      </c>
      <c r="X4604">
        <v>9.830793987093756</v>
      </c>
      <c r="Y4604">
        <v>2.4517000904134005</v>
      </c>
      <c r="Z4604">
        <v>-42.971312655999874</v>
      </c>
      <c r="AA4604">
        <v>0.94859160496429618</v>
      </c>
      <c r="AB4604">
        <v>0.9336386331173856</v>
      </c>
      <c r="AC4604">
        <v>0</v>
      </c>
      <c r="AD4604">
        <v>0</v>
      </c>
      <c r="AE4604">
        <v>0</v>
      </c>
      <c r="AF4604">
        <v>0</v>
      </c>
      <c r="AG4604">
        <v>0</v>
      </c>
      <c r="AH4604">
        <v>0</v>
      </c>
      <c r="AI4604">
        <v>0</v>
      </c>
      <c r="AJ4604">
        <v>0</v>
      </c>
      <c r="AK4604">
        <v>6</v>
      </c>
      <c r="AL4604">
        <v>0</v>
      </c>
    </row>
    <row r="4605" spans="1:38" x14ac:dyDescent="0.5">
      <c r="A4605">
        <v>14</v>
      </c>
      <c r="B4605">
        <v>2766</v>
      </c>
      <c r="C4605">
        <v>2016</v>
      </c>
      <c r="D4605">
        <v>99</v>
      </c>
      <c r="E4605">
        <v>99</v>
      </c>
      <c r="F4605">
        <v>99</v>
      </c>
      <c r="G4605">
        <v>99</v>
      </c>
      <c r="H4605">
        <v>99</v>
      </c>
      <c r="I4605">
        <v>99</v>
      </c>
      <c r="J4605">
        <v>999</v>
      </c>
      <c r="K4605">
        <v>99</v>
      </c>
      <c r="L4605">
        <v>99</v>
      </c>
      <c r="M4605">
        <v>99</v>
      </c>
      <c r="N4605">
        <v>99</v>
      </c>
      <c r="O4605">
        <v>16</v>
      </c>
      <c r="P4605">
        <v>5032</v>
      </c>
      <c r="Q4605">
        <v>2</v>
      </c>
      <c r="R4605">
        <v>508</v>
      </c>
      <c r="S4605">
        <v>507</v>
      </c>
      <c r="T4605">
        <v>15.064960629921259</v>
      </c>
      <c r="U4605">
        <v>58.877712031558161</v>
      </c>
      <c r="V4605">
        <v>89.658539921061731</v>
      </c>
      <c r="W4605">
        <v>82.683037475345188</v>
      </c>
      <c r="X4605">
        <v>11.78102761566408</v>
      </c>
      <c r="Y4605">
        <v>2.4082444463809169</v>
      </c>
      <c r="Z4605">
        <v>-35.982399540287119</v>
      </c>
      <c r="AA4605">
        <v>1.0832480382122138</v>
      </c>
      <c r="AB4605">
        <v>1.0972874186401358</v>
      </c>
      <c r="AC4605">
        <v>14</v>
      </c>
      <c r="AD4605">
        <v>0</v>
      </c>
      <c r="AE4605">
        <v>0</v>
      </c>
      <c r="AF4605">
        <v>4</v>
      </c>
      <c r="AG4605">
        <v>2</v>
      </c>
      <c r="AH4605">
        <v>1</v>
      </c>
      <c r="AI4605">
        <v>0</v>
      </c>
      <c r="AJ4605">
        <v>0</v>
      </c>
      <c r="AK4605">
        <v>42</v>
      </c>
      <c r="AL4605">
        <v>19</v>
      </c>
    </row>
    <row r="4606" spans="1:38" x14ac:dyDescent="0.5">
      <c r="A4606">
        <v>14</v>
      </c>
      <c r="B4606">
        <v>2767</v>
      </c>
      <c r="C4606">
        <v>2017</v>
      </c>
      <c r="D4606">
        <v>99</v>
      </c>
      <c r="E4606">
        <v>99</v>
      </c>
      <c r="F4606">
        <v>99</v>
      </c>
      <c r="G4606">
        <v>99</v>
      </c>
      <c r="H4606">
        <v>99</v>
      </c>
      <c r="I4606">
        <v>99</v>
      </c>
      <c r="J4606">
        <v>999</v>
      </c>
      <c r="K4606">
        <v>99</v>
      </c>
      <c r="L4606">
        <v>99</v>
      </c>
      <c r="M4606">
        <v>99</v>
      </c>
      <c r="N4606">
        <v>99</v>
      </c>
      <c r="O4606">
        <v>16</v>
      </c>
      <c r="P4606">
        <v>5032</v>
      </c>
      <c r="Q4606">
        <v>2</v>
      </c>
      <c r="R4606">
        <v>26</v>
      </c>
      <c r="S4606">
        <v>26</v>
      </c>
      <c r="T4606">
        <v>15.84615384615385</v>
      </c>
      <c r="U4606">
        <v>60.576923076923087</v>
      </c>
      <c r="V4606">
        <v>85.057088090674227</v>
      </c>
      <c r="W4606">
        <v>78.507692307692324</v>
      </c>
      <c r="X4606">
        <v>10.076435689916222</v>
      </c>
      <c r="Y4606">
        <v>2.6190585055742504</v>
      </c>
      <c r="Z4606">
        <v>-23.699334198135318</v>
      </c>
      <c r="AA4606">
        <v>7.502091929480334E-2</v>
      </c>
      <c r="AB4606">
        <v>7.2158460998461446E-2</v>
      </c>
      <c r="AC4606">
        <v>0</v>
      </c>
      <c r="AD4606">
        <v>0</v>
      </c>
      <c r="AE4606">
        <v>0</v>
      </c>
      <c r="AF4606">
        <v>0</v>
      </c>
      <c r="AG4606">
        <v>0</v>
      </c>
      <c r="AH4606">
        <v>0</v>
      </c>
      <c r="AI4606">
        <v>0</v>
      </c>
      <c r="AJ4606">
        <v>0</v>
      </c>
      <c r="AK4606">
        <v>3</v>
      </c>
      <c r="AL4606">
        <v>1</v>
      </c>
    </row>
    <row r="4607" spans="1:38" x14ac:dyDescent="0.5">
      <c r="A4607">
        <v>14</v>
      </c>
      <c r="B4607">
        <v>2768</v>
      </c>
      <c r="C4607">
        <v>2018</v>
      </c>
      <c r="D4607">
        <v>99</v>
      </c>
      <c r="E4607">
        <v>99</v>
      </c>
      <c r="F4607">
        <v>99</v>
      </c>
      <c r="G4607">
        <v>99</v>
      </c>
      <c r="H4607">
        <v>99</v>
      </c>
      <c r="I4607">
        <v>99</v>
      </c>
      <c r="J4607">
        <v>999</v>
      </c>
      <c r="K4607">
        <v>99</v>
      </c>
      <c r="L4607">
        <v>99</v>
      </c>
      <c r="M4607">
        <v>99</v>
      </c>
      <c r="N4607">
        <v>99</v>
      </c>
      <c r="O4607">
        <v>16</v>
      </c>
      <c r="P4607">
        <v>5032</v>
      </c>
      <c r="Q4607">
        <v>2</v>
      </c>
      <c r="R4607">
        <v>315</v>
      </c>
      <c r="S4607">
        <v>314</v>
      </c>
      <c r="T4607">
        <v>15.22222222222222</v>
      </c>
      <c r="U4607">
        <v>59.328025477707023</v>
      </c>
      <c r="V4607">
        <v>79.069221798207181</v>
      </c>
      <c r="W4607">
        <v>72.894904458598788</v>
      </c>
      <c r="X4607">
        <v>12.480881155495979</v>
      </c>
      <c r="Y4607">
        <v>2.6064675657535346</v>
      </c>
      <c r="Z4607">
        <v>-43.271548129547199</v>
      </c>
      <c r="AA4607">
        <v>1.2581379558253785</v>
      </c>
      <c r="AB4607">
        <v>1.1381532807893613</v>
      </c>
      <c r="AC4607">
        <v>10</v>
      </c>
      <c r="AD4607">
        <v>0</v>
      </c>
      <c r="AE4607">
        <v>0</v>
      </c>
      <c r="AF4607">
        <v>2</v>
      </c>
      <c r="AG4607">
        <v>2</v>
      </c>
      <c r="AH4607">
        <v>0</v>
      </c>
      <c r="AI4607">
        <v>3</v>
      </c>
      <c r="AJ4607">
        <v>0</v>
      </c>
      <c r="AK4607">
        <v>27</v>
      </c>
      <c r="AL4607">
        <v>9</v>
      </c>
    </row>
    <row r="4608" spans="1:38" x14ac:dyDescent="0.5">
      <c r="A4608">
        <v>14</v>
      </c>
      <c r="B4608">
        <v>2769</v>
      </c>
      <c r="C4608">
        <v>2019</v>
      </c>
      <c r="D4608">
        <v>99</v>
      </c>
      <c r="E4608">
        <v>99</v>
      </c>
      <c r="F4608">
        <v>99</v>
      </c>
      <c r="G4608">
        <v>99</v>
      </c>
      <c r="H4608">
        <v>99</v>
      </c>
      <c r="I4608">
        <v>99</v>
      </c>
      <c r="J4608">
        <v>999</v>
      </c>
      <c r="K4608">
        <v>99</v>
      </c>
      <c r="L4608">
        <v>99</v>
      </c>
      <c r="M4608">
        <v>99</v>
      </c>
      <c r="N4608">
        <v>99</v>
      </c>
      <c r="O4608">
        <v>16</v>
      </c>
      <c r="P4608">
        <v>5032</v>
      </c>
      <c r="Q4608">
        <v>1</v>
      </c>
      <c r="R4608">
        <v>25</v>
      </c>
      <c r="S4608">
        <v>25</v>
      </c>
      <c r="T4608">
        <v>16.16</v>
      </c>
      <c r="U4608">
        <v>60.68</v>
      </c>
      <c r="V4608">
        <v>86.140845070422515</v>
      </c>
      <c r="W4608">
        <v>79.507999999999981</v>
      </c>
      <c r="X4608">
        <v>8.5421271355560648</v>
      </c>
      <c r="Y4608">
        <v>2.5879721791395074</v>
      </c>
      <c r="Z4608">
        <v>-53.745665514905056</v>
      </c>
      <c r="AA4608">
        <v>0.12413108242303877</v>
      </c>
      <c r="AB4608">
        <v>0.12285198158880389</v>
      </c>
      <c r="AC4608">
        <v>2</v>
      </c>
      <c r="AD4608">
        <v>0</v>
      </c>
      <c r="AE4608">
        <v>0</v>
      </c>
      <c r="AF4608">
        <v>0</v>
      </c>
      <c r="AG4608">
        <v>0</v>
      </c>
      <c r="AH4608">
        <v>0</v>
      </c>
      <c r="AI4608">
        <v>0</v>
      </c>
      <c r="AJ4608">
        <v>0</v>
      </c>
      <c r="AK4608">
        <v>0</v>
      </c>
      <c r="AL4608">
        <v>1</v>
      </c>
    </row>
    <row r="4609" spans="1:38" x14ac:dyDescent="0.5">
      <c r="A4609">
        <v>14</v>
      </c>
      <c r="B4609">
        <v>2770</v>
      </c>
      <c r="C4609">
        <v>2020</v>
      </c>
      <c r="D4609">
        <v>99</v>
      </c>
      <c r="E4609">
        <v>99</v>
      </c>
      <c r="F4609">
        <v>99</v>
      </c>
      <c r="G4609">
        <v>99</v>
      </c>
      <c r="H4609">
        <v>99</v>
      </c>
      <c r="I4609">
        <v>99</v>
      </c>
      <c r="J4609">
        <v>999</v>
      </c>
      <c r="K4609">
        <v>99</v>
      </c>
      <c r="L4609">
        <v>99</v>
      </c>
      <c r="M4609">
        <v>99</v>
      </c>
      <c r="N4609">
        <v>99</v>
      </c>
      <c r="O4609">
        <v>16</v>
      </c>
      <c r="P4609">
        <v>5032</v>
      </c>
      <c r="Q4609">
        <v>1</v>
      </c>
      <c r="R4609">
        <v>27</v>
      </c>
      <c r="S4609">
        <v>27</v>
      </c>
      <c r="T4609">
        <v>15</v>
      </c>
      <c r="U4609">
        <v>58.888888888888879</v>
      </c>
      <c r="V4609">
        <v>92.328959512058091</v>
      </c>
      <c r="W4609">
        <v>85.219629629629623</v>
      </c>
      <c r="X4609">
        <v>8.0169466255027491</v>
      </c>
      <c r="Y4609">
        <v>2.8458329944147258</v>
      </c>
      <c r="Z4609">
        <v>-43.607177192477529</v>
      </c>
      <c r="AA4609">
        <v>0.12932273206245803</v>
      </c>
      <c r="AB4609">
        <v>0.13340774863429739</v>
      </c>
      <c r="AC4609">
        <v>2</v>
      </c>
      <c r="AD4609">
        <v>0</v>
      </c>
      <c r="AE4609">
        <v>0</v>
      </c>
      <c r="AF4609">
        <v>0</v>
      </c>
      <c r="AG4609">
        <v>0</v>
      </c>
      <c r="AH4609">
        <v>0</v>
      </c>
      <c r="AI4609">
        <v>0</v>
      </c>
      <c r="AJ4609">
        <v>0</v>
      </c>
      <c r="AK4609">
        <v>0</v>
      </c>
      <c r="AL4609">
        <v>0</v>
      </c>
    </row>
    <row r="4610" spans="1:38" x14ac:dyDescent="0.5">
      <c r="A4610">
        <v>14</v>
      </c>
      <c r="B4610">
        <v>2771</v>
      </c>
      <c r="C4610">
        <v>2021</v>
      </c>
      <c r="D4610">
        <v>99</v>
      </c>
      <c r="E4610">
        <v>99</v>
      </c>
      <c r="F4610">
        <v>99</v>
      </c>
      <c r="G4610">
        <v>99</v>
      </c>
      <c r="H4610">
        <v>99</v>
      </c>
      <c r="I4610">
        <v>99</v>
      </c>
      <c r="J4610">
        <v>999</v>
      </c>
      <c r="K4610">
        <v>99</v>
      </c>
      <c r="L4610">
        <v>99</v>
      </c>
      <c r="M4610">
        <v>99</v>
      </c>
      <c r="N4610">
        <v>99</v>
      </c>
      <c r="O4610">
        <v>16</v>
      </c>
      <c r="P4610">
        <v>5032</v>
      </c>
      <c r="Q4610">
        <v>1</v>
      </c>
      <c r="R4610">
        <v>22</v>
      </c>
      <c r="S4610">
        <v>22</v>
      </c>
      <c r="T4610">
        <v>15.909090909090908</v>
      </c>
      <c r="U4610">
        <v>59.954545454545446</v>
      </c>
      <c r="V4610">
        <v>94.148527528809197</v>
      </c>
      <c r="W4610">
        <v>86.899090909090916</v>
      </c>
      <c r="X4610">
        <v>10.855701857084858</v>
      </c>
      <c r="Y4610">
        <v>2.5491045259654341</v>
      </c>
      <c r="Z4610">
        <v>-47.908215339167242</v>
      </c>
      <c r="AA4610">
        <v>8.3675642781074103E-2</v>
      </c>
      <c r="AB4610">
        <v>8.5693704563887002E-2</v>
      </c>
      <c r="AC4610">
        <v>0</v>
      </c>
      <c r="AD4610">
        <v>0</v>
      </c>
      <c r="AE4610">
        <v>0</v>
      </c>
      <c r="AF4610">
        <v>0</v>
      </c>
      <c r="AG4610">
        <v>0</v>
      </c>
      <c r="AH4610">
        <v>0</v>
      </c>
      <c r="AI4610">
        <v>0</v>
      </c>
      <c r="AJ4610">
        <v>0</v>
      </c>
      <c r="AK4610">
        <v>0</v>
      </c>
      <c r="AL4610">
        <v>0</v>
      </c>
    </row>
    <row r="4611" spans="1:38" x14ac:dyDescent="0.5">
      <c r="A4611">
        <v>14</v>
      </c>
      <c r="B4611">
        <v>2772</v>
      </c>
      <c r="C4611">
        <v>2022</v>
      </c>
      <c r="D4611">
        <v>99</v>
      </c>
      <c r="E4611">
        <v>99</v>
      </c>
      <c r="F4611">
        <v>99</v>
      </c>
      <c r="G4611">
        <v>99</v>
      </c>
      <c r="H4611">
        <v>99</v>
      </c>
      <c r="I4611">
        <v>99</v>
      </c>
      <c r="J4611">
        <v>999</v>
      </c>
      <c r="K4611">
        <v>99</v>
      </c>
      <c r="L4611">
        <v>99</v>
      </c>
      <c r="M4611">
        <v>99</v>
      </c>
      <c r="N4611">
        <v>99</v>
      </c>
      <c r="O4611">
        <v>16</v>
      </c>
      <c r="P4611">
        <v>5032</v>
      </c>
      <c r="Q4611">
        <v>1</v>
      </c>
      <c r="R4611">
        <v>15</v>
      </c>
      <c r="S4611">
        <v>15</v>
      </c>
      <c r="T4611">
        <v>15.2</v>
      </c>
      <c r="U4611">
        <v>59.266666666666652</v>
      </c>
      <c r="V4611">
        <v>98.085951607078385</v>
      </c>
      <c r="W4611">
        <v>90.53333333333336</v>
      </c>
      <c r="X4611">
        <v>10.564889440447894</v>
      </c>
      <c r="Y4611">
        <v>2.6195843605851454</v>
      </c>
      <c r="Z4611">
        <v>-67.118843684067372</v>
      </c>
      <c r="AA4611">
        <v>5.2074292657524723E-2</v>
      </c>
      <c r="AB4611">
        <v>5.4973799216067987E-2</v>
      </c>
      <c r="AC4611">
        <v>0</v>
      </c>
      <c r="AD4611">
        <v>0</v>
      </c>
      <c r="AE4611">
        <v>0</v>
      </c>
      <c r="AF4611">
        <v>0</v>
      </c>
      <c r="AG4611">
        <v>0</v>
      </c>
      <c r="AH4611">
        <v>0</v>
      </c>
      <c r="AI4611">
        <v>0</v>
      </c>
      <c r="AJ4611">
        <v>0</v>
      </c>
      <c r="AK4611">
        <v>0</v>
      </c>
      <c r="AL4611">
        <v>0</v>
      </c>
    </row>
    <row r="4612" spans="1:38" x14ac:dyDescent="0.5">
      <c r="A4612">
        <v>14</v>
      </c>
      <c r="B4612">
        <v>2773</v>
      </c>
      <c r="C4612">
        <v>2012</v>
      </c>
      <c r="D4612">
        <v>99</v>
      </c>
      <c r="E4612">
        <v>99</v>
      </c>
      <c r="F4612">
        <v>99</v>
      </c>
      <c r="G4612">
        <v>99</v>
      </c>
      <c r="H4612">
        <v>99</v>
      </c>
      <c r="I4612">
        <v>99</v>
      </c>
      <c r="J4612">
        <v>999</v>
      </c>
      <c r="K4612">
        <v>99</v>
      </c>
      <c r="L4612">
        <v>99</v>
      </c>
      <c r="M4612">
        <v>99</v>
      </c>
      <c r="N4612">
        <v>99</v>
      </c>
      <c r="O4612">
        <v>16</v>
      </c>
      <c r="P4612">
        <v>5033</v>
      </c>
      <c r="R4612">
        <v>0</v>
      </c>
    </row>
    <row r="4613" spans="1:38" x14ac:dyDescent="0.5">
      <c r="A4613">
        <v>14</v>
      </c>
      <c r="B4613">
        <v>2774</v>
      </c>
      <c r="C4613">
        <v>2013</v>
      </c>
      <c r="D4613">
        <v>99</v>
      </c>
      <c r="E4613">
        <v>99</v>
      </c>
      <c r="F4613">
        <v>99</v>
      </c>
      <c r="G4613">
        <v>99</v>
      </c>
      <c r="H4613">
        <v>99</v>
      </c>
      <c r="I4613">
        <v>99</v>
      </c>
      <c r="J4613">
        <v>999</v>
      </c>
      <c r="K4613">
        <v>99</v>
      </c>
      <c r="L4613">
        <v>99</v>
      </c>
      <c r="M4613">
        <v>99</v>
      </c>
      <c r="N4613">
        <v>99</v>
      </c>
      <c r="O4613">
        <v>16</v>
      </c>
      <c r="P4613">
        <v>5033</v>
      </c>
      <c r="R4613">
        <v>0</v>
      </c>
    </row>
    <row r="4614" spans="1:38" x14ac:dyDescent="0.5">
      <c r="A4614">
        <v>14</v>
      </c>
      <c r="B4614">
        <v>2775</v>
      </c>
      <c r="C4614">
        <v>2014</v>
      </c>
      <c r="D4614">
        <v>99</v>
      </c>
      <c r="E4614">
        <v>99</v>
      </c>
      <c r="F4614">
        <v>99</v>
      </c>
      <c r="G4614">
        <v>99</v>
      </c>
      <c r="H4614">
        <v>99</v>
      </c>
      <c r="I4614">
        <v>99</v>
      </c>
      <c r="J4614">
        <v>999</v>
      </c>
      <c r="K4614">
        <v>99</v>
      </c>
      <c r="L4614">
        <v>99</v>
      </c>
      <c r="M4614">
        <v>99</v>
      </c>
      <c r="N4614">
        <v>99</v>
      </c>
      <c r="O4614">
        <v>16</v>
      </c>
      <c r="P4614">
        <v>5033</v>
      </c>
      <c r="R4614">
        <v>0</v>
      </c>
    </row>
    <row r="4615" spans="1:38" x14ac:dyDescent="0.5">
      <c r="A4615">
        <v>14</v>
      </c>
      <c r="B4615">
        <v>2776</v>
      </c>
      <c r="C4615">
        <v>2015</v>
      </c>
      <c r="D4615">
        <v>99</v>
      </c>
      <c r="E4615">
        <v>99</v>
      </c>
      <c r="F4615">
        <v>99</v>
      </c>
      <c r="G4615">
        <v>99</v>
      </c>
      <c r="H4615">
        <v>99</v>
      </c>
      <c r="I4615">
        <v>99</v>
      </c>
      <c r="J4615">
        <v>999</v>
      </c>
      <c r="K4615">
        <v>99</v>
      </c>
      <c r="L4615">
        <v>99</v>
      </c>
      <c r="M4615">
        <v>99</v>
      </c>
      <c r="N4615">
        <v>99</v>
      </c>
      <c r="O4615">
        <v>16</v>
      </c>
      <c r="P4615">
        <v>5033</v>
      </c>
      <c r="R4615">
        <v>0</v>
      </c>
    </row>
    <row r="4616" spans="1:38" x14ac:dyDescent="0.5">
      <c r="A4616">
        <v>14</v>
      </c>
      <c r="B4616">
        <v>2777</v>
      </c>
      <c r="C4616">
        <v>2016</v>
      </c>
      <c r="D4616">
        <v>99</v>
      </c>
      <c r="E4616">
        <v>99</v>
      </c>
      <c r="F4616">
        <v>99</v>
      </c>
      <c r="G4616">
        <v>99</v>
      </c>
      <c r="H4616">
        <v>99</v>
      </c>
      <c r="I4616">
        <v>99</v>
      </c>
      <c r="J4616">
        <v>999</v>
      </c>
      <c r="K4616">
        <v>99</v>
      </c>
      <c r="L4616">
        <v>99</v>
      </c>
      <c r="M4616">
        <v>99</v>
      </c>
      <c r="N4616">
        <v>99</v>
      </c>
      <c r="O4616">
        <v>16</v>
      </c>
      <c r="P4616">
        <v>5033</v>
      </c>
      <c r="R4616">
        <v>0</v>
      </c>
    </row>
    <row r="4617" spans="1:38" x14ac:dyDescent="0.5">
      <c r="A4617">
        <v>14</v>
      </c>
      <c r="B4617">
        <v>2778</v>
      </c>
      <c r="C4617">
        <v>2017</v>
      </c>
      <c r="D4617">
        <v>99</v>
      </c>
      <c r="E4617">
        <v>99</v>
      </c>
      <c r="F4617">
        <v>99</v>
      </c>
      <c r="G4617">
        <v>99</v>
      </c>
      <c r="H4617">
        <v>99</v>
      </c>
      <c r="I4617">
        <v>99</v>
      </c>
      <c r="J4617">
        <v>999</v>
      </c>
      <c r="K4617">
        <v>99</v>
      </c>
      <c r="L4617">
        <v>99</v>
      </c>
      <c r="M4617">
        <v>99</v>
      </c>
      <c r="N4617">
        <v>99</v>
      </c>
      <c r="O4617">
        <v>16</v>
      </c>
      <c r="P4617">
        <v>5033</v>
      </c>
      <c r="R4617">
        <v>0</v>
      </c>
    </row>
    <row r="4618" spans="1:38" x14ac:dyDescent="0.5">
      <c r="A4618">
        <v>14</v>
      </c>
      <c r="B4618">
        <v>2779</v>
      </c>
      <c r="C4618">
        <v>2018</v>
      </c>
      <c r="D4618">
        <v>99</v>
      </c>
      <c r="E4618">
        <v>99</v>
      </c>
      <c r="F4618">
        <v>99</v>
      </c>
      <c r="G4618">
        <v>99</v>
      </c>
      <c r="H4618">
        <v>99</v>
      </c>
      <c r="I4618">
        <v>99</v>
      </c>
      <c r="J4618">
        <v>999</v>
      </c>
      <c r="K4618">
        <v>99</v>
      </c>
      <c r="L4618">
        <v>99</v>
      </c>
      <c r="M4618">
        <v>99</v>
      </c>
      <c r="N4618">
        <v>99</v>
      </c>
      <c r="O4618">
        <v>16</v>
      </c>
      <c r="P4618">
        <v>5033</v>
      </c>
      <c r="R4618">
        <v>0</v>
      </c>
    </row>
    <row r="4619" spans="1:38" x14ac:dyDescent="0.5">
      <c r="A4619">
        <v>14</v>
      </c>
      <c r="B4619">
        <v>2780</v>
      </c>
      <c r="C4619">
        <v>2019</v>
      </c>
      <c r="D4619">
        <v>99</v>
      </c>
      <c r="E4619">
        <v>99</v>
      </c>
      <c r="F4619">
        <v>99</v>
      </c>
      <c r="G4619">
        <v>99</v>
      </c>
      <c r="H4619">
        <v>99</v>
      </c>
      <c r="I4619">
        <v>99</v>
      </c>
      <c r="J4619">
        <v>999</v>
      </c>
      <c r="K4619">
        <v>99</v>
      </c>
      <c r="L4619">
        <v>99</v>
      </c>
      <c r="M4619">
        <v>99</v>
      </c>
      <c r="N4619">
        <v>99</v>
      </c>
      <c r="O4619">
        <v>16</v>
      </c>
      <c r="P4619">
        <v>5033</v>
      </c>
      <c r="R4619">
        <v>0</v>
      </c>
    </row>
    <row r="4620" spans="1:38" x14ac:dyDescent="0.5">
      <c r="A4620">
        <v>14</v>
      </c>
      <c r="B4620">
        <v>2781</v>
      </c>
      <c r="C4620">
        <v>2020</v>
      </c>
      <c r="D4620">
        <v>99</v>
      </c>
      <c r="E4620">
        <v>99</v>
      </c>
      <c r="F4620">
        <v>99</v>
      </c>
      <c r="G4620">
        <v>99</v>
      </c>
      <c r="H4620">
        <v>99</v>
      </c>
      <c r="I4620">
        <v>99</v>
      </c>
      <c r="J4620">
        <v>999</v>
      </c>
      <c r="K4620">
        <v>99</v>
      </c>
      <c r="L4620">
        <v>99</v>
      </c>
      <c r="M4620">
        <v>99</v>
      </c>
      <c r="N4620">
        <v>99</v>
      </c>
      <c r="O4620">
        <v>16</v>
      </c>
      <c r="P4620">
        <v>5033</v>
      </c>
      <c r="R4620">
        <v>0</v>
      </c>
    </row>
    <row r="4621" spans="1:38" x14ac:dyDescent="0.5">
      <c r="A4621">
        <v>14</v>
      </c>
      <c r="B4621">
        <v>2782</v>
      </c>
      <c r="C4621">
        <v>2021</v>
      </c>
      <c r="D4621">
        <v>99</v>
      </c>
      <c r="E4621">
        <v>99</v>
      </c>
      <c r="F4621">
        <v>99</v>
      </c>
      <c r="G4621">
        <v>99</v>
      </c>
      <c r="H4621">
        <v>99</v>
      </c>
      <c r="I4621">
        <v>99</v>
      </c>
      <c r="J4621">
        <v>999</v>
      </c>
      <c r="K4621">
        <v>99</v>
      </c>
      <c r="L4621">
        <v>99</v>
      </c>
      <c r="M4621">
        <v>99</v>
      </c>
      <c r="N4621">
        <v>99</v>
      </c>
      <c r="O4621">
        <v>16</v>
      </c>
      <c r="P4621">
        <v>5033</v>
      </c>
      <c r="R4621">
        <v>0</v>
      </c>
    </row>
    <row r="4622" spans="1:38" x14ac:dyDescent="0.5">
      <c r="A4622">
        <v>14</v>
      </c>
      <c r="B4622">
        <v>2783</v>
      </c>
      <c r="C4622">
        <v>2022</v>
      </c>
      <c r="D4622">
        <v>99</v>
      </c>
      <c r="E4622">
        <v>99</v>
      </c>
      <c r="F4622">
        <v>99</v>
      </c>
      <c r="G4622">
        <v>99</v>
      </c>
      <c r="H4622">
        <v>99</v>
      </c>
      <c r="I4622">
        <v>99</v>
      </c>
      <c r="J4622">
        <v>999</v>
      </c>
      <c r="K4622">
        <v>99</v>
      </c>
      <c r="L4622">
        <v>99</v>
      </c>
      <c r="M4622">
        <v>99</v>
      </c>
      <c r="N4622">
        <v>99</v>
      </c>
      <c r="O4622">
        <v>16</v>
      </c>
      <c r="P4622">
        <v>5033</v>
      </c>
      <c r="R4622">
        <v>0</v>
      </c>
    </row>
    <row r="4623" spans="1:38" x14ac:dyDescent="0.5">
      <c r="A4623">
        <v>14</v>
      </c>
      <c r="B4623">
        <v>2784</v>
      </c>
      <c r="C4623">
        <v>2012</v>
      </c>
      <c r="D4623">
        <v>99</v>
      </c>
      <c r="E4623">
        <v>99</v>
      </c>
      <c r="F4623">
        <v>99</v>
      </c>
      <c r="G4623">
        <v>99</v>
      </c>
      <c r="H4623">
        <v>99</v>
      </c>
      <c r="I4623">
        <v>99</v>
      </c>
      <c r="J4623">
        <v>999</v>
      </c>
      <c r="K4623">
        <v>99</v>
      </c>
      <c r="L4623">
        <v>99</v>
      </c>
      <c r="M4623">
        <v>99</v>
      </c>
      <c r="N4623">
        <v>99</v>
      </c>
      <c r="O4623">
        <v>16</v>
      </c>
      <c r="P4623">
        <v>5034</v>
      </c>
      <c r="R4623">
        <v>0</v>
      </c>
    </row>
    <row r="4624" spans="1:38" x14ac:dyDescent="0.5">
      <c r="A4624">
        <v>14</v>
      </c>
      <c r="B4624">
        <v>2785</v>
      </c>
      <c r="C4624">
        <v>2013</v>
      </c>
      <c r="D4624">
        <v>99</v>
      </c>
      <c r="E4624">
        <v>99</v>
      </c>
      <c r="F4624">
        <v>99</v>
      </c>
      <c r="G4624">
        <v>99</v>
      </c>
      <c r="H4624">
        <v>99</v>
      </c>
      <c r="I4624">
        <v>99</v>
      </c>
      <c r="J4624">
        <v>999</v>
      </c>
      <c r="K4624">
        <v>99</v>
      </c>
      <c r="L4624">
        <v>99</v>
      </c>
      <c r="M4624">
        <v>99</v>
      </c>
      <c r="N4624">
        <v>99</v>
      </c>
      <c r="O4624">
        <v>16</v>
      </c>
      <c r="P4624">
        <v>5034</v>
      </c>
      <c r="R4624">
        <v>0</v>
      </c>
    </row>
    <row r="4625" spans="1:38" x14ac:dyDescent="0.5">
      <c r="A4625">
        <v>14</v>
      </c>
      <c r="B4625">
        <v>2786</v>
      </c>
      <c r="C4625">
        <v>2014</v>
      </c>
      <c r="D4625">
        <v>99</v>
      </c>
      <c r="E4625">
        <v>99</v>
      </c>
      <c r="F4625">
        <v>99</v>
      </c>
      <c r="G4625">
        <v>99</v>
      </c>
      <c r="H4625">
        <v>99</v>
      </c>
      <c r="I4625">
        <v>99</v>
      </c>
      <c r="J4625">
        <v>999</v>
      </c>
      <c r="K4625">
        <v>99</v>
      </c>
      <c r="L4625">
        <v>99</v>
      </c>
      <c r="M4625">
        <v>99</v>
      </c>
      <c r="N4625">
        <v>99</v>
      </c>
      <c r="O4625">
        <v>16</v>
      </c>
      <c r="P4625">
        <v>5034</v>
      </c>
      <c r="R4625">
        <v>0</v>
      </c>
    </row>
    <row r="4626" spans="1:38" x14ac:dyDescent="0.5">
      <c r="A4626">
        <v>14</v>
      </c>
      <c r="B4626">
        <v>2787</v>
      </c>
      <c r="C4626">
        <v>2015</v>
      </c>
      <c r="D4626">
        <v>99</v>
      </c>
      <c r="E4626">
        <v>99</v>
      </c>
      <c r="F4626">
        <v>99</v>
      </c>
      <c r="G4626">
        <v>99</v>
      </c>
      <c r="H4626">
        <v>99</v>
      </c>
      <c r="I4626">
        <v>99</v>
      </c>
      <c r="J4626">
        <v>999</v>
      </c>
      <c r="K4626">
        <v>99</v>
      </c>
      <c r="L4626">
        <v>99</v>
      </c>
      <c r="M4626">
        <v>99</v>
      </c>
      <c r="N4626">
        <v>99</v>
      </c>
      <c r="O4626">
        <v>16</v>
      </c>
      <c r="P4626">
        <v>5034</v>
      </c>
      <c r="R4626">
        <v>0</v>
      </c>
    </row>
    <row r="4627" spans="1:38" x14ac:dyDescent="0.5">
      <c r="A4627">
        <v>14</v>
      </c>
      <c r="B4627">
        <v>2788</v>
      </c>
      <c r="C4627">
        <v>2016</v>
      </c>
      <c r="D4627">
        <v>99</v>
      </c>
      <c r="E4627">
        <v>99</v>
      </c>
      <c r="F4627">
        <v>99</v>
      </c>
      <c r="G4627">
        <v>99</v>
      </c>
      <c r="H4627">
        <v>99</v>
      </c>
      <c r="I4627">
        <v>99</v>
      </c>
      <c r="J4627">
        <v>999</v>
      </c>
      <c r="K4627">
        <v>99</v>
      </c>
      <c r="L4627">
        <v>99</v>
      </c>
      <c r="M4627">
        <v>99</v>
      </c>
      <c r="N4627">
        <v>99</v>
      </c>
      <c r="O4627">
        <v>16</v>
      </c>
      <c r="P4627">
        <v>5034</v>
      </c>
      <c r="R4627">
        <v>0</v>
      </c>
    </row>
    <row r="4628" spans="1:38" x14ac:dyDescent="0.5">
      <c r="A4628">
        <v>14</v>
      </c>
      <c r="B4628">
        <v>2789</v>
      </c>
      <c r="C4628">
        <v>2017</v>
      </c>
      <c r="D4628">
        <v>99</v>
      </c>
      <c r="E4628">
        <v>99</v>
      </c>
      <c r="F4628">
        <v>99</v>
      </c>
      <c r="G4628">
        <v>99</v>
      </c>
      <c r="H4628">
        <v>99</v>
      </c>
      <c r="I4628">
        <v>99</v>
      </c>
      <c r="J4628">
        <v>999</v>
      </c>
      <c r="K4628">
        <v>99</v>
      </c>
      <c r="L4628">
        <v>99</v>
      </c>
      <c r="M4628">
        <v>99</v>
      </c>
      <c r="N4628">
        <v>99</v>
      </c>
      <c r="O4628">
        <v>16</v>
      </c>
      <c r="P4628">
        <v>5034</v>
      </c>
      <c r="R4628">
        <v>0</v>
      </c>
    </row>
    <row r="4629" spans="1:38" x14ac:dyDescent="0.5">
      <c r="A4629">
        <v>14</v>
      </c>
      <c r="B4629">
        <v>2790</v>
      </c>
      <c r="C4629">
        <v>2018</v>
      </c>
      <c r="D4629">
        <v>99</v>
      </c>
      <c r="E4629">
        <v>99</v>
      </c>
      <c r="F4629">
        <v>99</v>
      </c>
      <c r="G4629">
        <v>99</v>
      </c>
      <c r="H4629">
        <v>99</v>
      </c>
      <c r="I4629">
        <v>99</v>
      </c>
      <c r="J4629">
        <v>999</v>
      </c>
      <c r="K4629">
        <v>99</v>
      </c>
      <c r="L4629">
        <v>99</v>
      </c>
      <c r="M4629">
        <v>99</v>
      </c>
      <c r="N4629">
        <v>99</v>
      </c>
      <c r="O4629">
        <v>16</v>
      </c>
      <c r="P4629">
        <v>5034</v>
      </c>
      <c r="R4629">
        <v>0</v>
      </c>
    </row>
    <row r="4630" spans="1:38" x14ac:dyDescent="0.5">
      <c r="A4630">
        <v>14</v>
      </c>
      <c r="B4630">
        <v>2791</v>
      </c>
      <c r="C4630">
        <v>2019</v>
      </c>
      <c r="D4630">
        <v>99</v>
      </c>
      <c r="E4630">
        <v>99</v>
      </c>
      <c r="F4630">
        <v>99</v>
      </c>
      <c r="G4630">
        <v>99</v>
      </c>
      <c r="H4630">
        <v>99</v>
      </c>
      <c r="I4630">
        <v>99</v>
      </c>
      <c r="J4630">
        <v>999</v>
      </c>
      <c r="K4630">
        <v>99</v>
      </c>
      <c r="L4630">
        <v>99</v>
      </c>
      <c r="M4630">
        <v>99</v>
      </c>
      <c r="N4630">
        <v>99</v>
      </c>
      <c r="O4630">
        <v>16</v>
      </c>
      <c r="P4630">
        <v>5034</v>
      </c>
      <c r="R4630">
        <v>0</v>
      </c>
    </row>
    <row r="4631" spans="1:38" x14ac:dyDescent="0.5">
      <c r="A4631">
        <v>14</v>
      </c>
      <c r="B4631">
        <v>2792</v>
      </c>
      <c r="C4631">
        <v>2020</v>
      </c>
      <c r="D4631">
        <v>99</v>
      </c>
      <c r="E4631">
        <v>99</v>
      </c>
      <c r="F4631">
        <v>99</v>
      </c>
      <c r="G4631">
        <v>99</v>
      </c>
      <c r="H4631">
        <v>99</v>
      </c>
      <c r="I4631">
        <v>99</v>
      </c>
      <c r="J4631">
        <v>999</v>
      </c>
      <c r="K4631">
        <v>99</v>
      </c>
      <c r="L4631">
        <v>99</v>
      </c>
      <c r="M4631">
        <v>99</v>
      </c>
      <c r="N4631">
        <v>99</v>
      </c>
      <c r="O4631">
        <v>16</v>
      </c>
      <c r="P4631">
        <v>5034</v>
      </c>
      <c r="R4631">
        <v>0</v>
      </c>
    </row>
    <row r="4632" spans="1:38" x14ac:dyDescent="0.5">
      <c r="A4632">
        <v>14</v>
      </c>
      <c r="B4632">
        <v>2793</v>
      </c>
      <c r="C4632">
        <v>2021</v>
      </c>
      <c r="D4632">
        <v>99</v>
      </c>
      <c r="E4632">
        <v>99</v>
      </c>
      <c r="F4632">
        <v>99</v>
      </c>
      <c r="G4632">
        <v>99</v>
      </c>
      <c r="H4632">
        <v>99</v>
      </c>
      <c r="I4632">
        <v>99</v>
      </c>
      <c r="J4632">
        <v>999</v>
      </c>
      <c r="K4632">
        <v>99</v>
      </c>
      <c r="L4632">
        <v>99</v>
      </c>
      <c r="M4632">
        <v>99</v>
      </c>
      <c r="N4632">
        <v>99</v>
      </c>
      <c r="O4632">
        <v>16</v>
      </c>
      <c r="P4632">
        <v>5034</v>
      </c>
      <c r="R4632">
        <v>0</v>
      </c>
    </row>
    <row r="4633" spans="1:38" x14ac:dyDescent="0.5">
      <c r="A4633">
        <v>14</v>
      </c>
      <c r="B4633">
        <v>2794</v>
      </c>
      <c r="C4633">
        <v>2022</v>
      </c>
      <c r="D4633">
        <v>99</v>
      </c>
      <c r="E4633">
        <v>99</v>
      </c>
      <c r="F4633">
        <v>99</v>
      </c>
      <c r="G4633">
        <v>99</v>
      </c>
      <c r="H4633">
        <v>99</v>
      </c>
      <c r="I4633">
        <v>99</v>
      </c>
      <c r="J4633">
        <v>999</v>
      </c>
      <c r="K4633">
        <v>99</v>
      </c>
      <c r="L4633">
        <v>99</v>
      </c>
      <c r="M4633">
        <v>99</v>
      </c>
      <c r="N4633">
        <v>99</v>
      </c>
      <c r="O4633">
        <v>16</v>
      </c>
      <c r="P4633">
        <v>5034</v>
      </c>
      <c r="R4633">
        <v>0</v>
      </c>
    </row>
    <row r="4634" spans="1:38" x14ac:dyDescent="0.5">
      <c r="A4634">
        <v>14</v>
      </c>
      <c r="B4634">
        <v>2795</v>
      </c>
      <c r="C4634">
        <v>2012</v>
      </c>
      <c r="D4634">
        <v>99</v>
      </c>
      <c r="E4634">
        <v>99</v>
      </c>
      <c r="F4634">
        <v>99</v>
      </c>
      <c r="G4634">
        <v>99</v>
      </c>
      <c r="H4634">
        <v>99</v>
      </c>
      <c r="I4634">
        <v>99</v>
      </c>
      <c r="J4634">
        <v>999</v>
      </c>
      <c r="K4634">
        <v>99</v>
      </c>
      <c r="L4634">
        <v>99</v>
      </c>
      <c r="M4634">
        <v>99</v>
      </c>
      <c r="N4634">
        <v>99</v>
      </c>
      <c r="O4634">
        <v>16</v>
      </c>
      <c r="P4634">
        <v>5035</v>
      </c>
      <c r="Q4634">
        <v>1</v>
      </c>
      <c r="R4634">
        <v>5</v>
      </c>
      <c r="S4634">
        <v>5</v>
      </c>
      <c r="T4634">
        <v>14</v>
      </c>
      <c r="U4634">
        <v>57.4</v>
      </c>
      <c r="V4634">
        <v>90.227518959913311</v>
      </c>
      <c r="W4634">
        <v>83.28</v>
      </c>
      <c r="X4634">
        <v>6.0776311174667725</v>
      </c>
      <c r="Y4634">
        <v>3.8262252939418162</v>
      </c>
      <c r="Z4634">
        <v>-72.98408165448518</v>
      </c>
      <c r="AA4634">
        <v>0.51921079958463123</v>
      </c>
      <c r="AB4634">
        <v>0.56699500815633996</v>
      </c>
    </row>
    <row r="4635" spans="1:38" x14ac:dyDescent="0.5">
      <c r="A4635">
        <v>14</v>
      </c>
      <c r="B4635">
        <v>2796</v>
      </c>
      <c r="C4635">
        <v>2013</v>
      </c>
      <c r="D4635">
        <v>99</v>
      </c>
      <c r="E4635">
        <v>99</v>
      </c>
      <c r="F4635">
        <v>99</v>
      </c>
      <c r="G4635">
        <v>99</v>
      </c>
      <c r="H4635">
        <v>99</v>
      </c>
      <c r="I4635">
        <v>99</v>
      </c>
      <c r="J4635">
        <v>999</v>
      </c>
      <c r="K4635">
        <v>99</v>
      </c>
      <c r="L4635">
        <v>99</v>
      </c>
      <c r="M4635">
        <v>99</v>
      </c>
      <c r="N4635">
        <v>99</v>
      </c>
      <c r="O4635">
        <v>16</v>
      </c>
      <c r="P4635">
        <v>5035</v>
      </c>
      <c r="Q4635">
        <v>3</v>
      </c>
      <c r="R4635">
        <v>658</v>
      </c>
      <c r="S4635">
        <v>658</v>
      </c>
      <c r="T4635">
        <v>16.193009118541031</v>
      </c>
      <c r="U4635">
        <v>61.261398176291777</v>
      </c>
      <c r="V4635">
        <v>81.992281018352315</v>
      </c>
      <c r="W4635">
        <v>75.678875379939242</v>
      </c>
      <c r="X4635">
        <v>9.209384367988628</v>
      </c>
      <c r="Y4635">
        <v>2.8297807044675101</v>
      </c>
      <c r="Z4635">
        <v>-42.504881444673629</v>
      </c>
      <c r="AA4635">
        <v>12.235031610264036</v>
      </c>
      <c r="AB4635">
        <v>12.428813496289703</v>
      </c>
    </row>
    <row r="4636" spans="1:38" x14ac:dyDescent="0.5">
      <c r="A4636">
        <v>14</v>
      </c>
      <c r="B4636">
        <v>2797</v>
      </c>
      <c r="C4636">
        <v>2014</v>
      </c>
      <c r="D4636">
        <v>99</v>
      </c>
      <c r="E4636">
        <v>99</v>
      </c>
      <c r="F4636">
        <v>99</v>
      </c>
      <c r="G4636">
        <v>99</v>
      </c>
      <c r="H4636">
        <v>99</v>
      </c>
      <c r="I4636">
        <v>99</v>
      </c>
      <c r="J4636">
        <v>999</v>
      </c>
      <c r="K4636">
        <v>99</v>
      </c>
      <c r="L4636">
        <v>99</v>
      </c>
      <c r="M4636">
        <v>99</v>
      </c>
      <c r="N4636">
        <v>99</v>
      </c>
      <c r="O4636">
        <v>16</v>
      </c>
      <c r="P4636">
        <v>5035</v>
      </c>
      <c r="Q4636">
        <v>4</v>
      </c>
      <c r="R4636">
        <v>1854</v>
      </c>
      <c r="S4636">
        <v>1854</v>
      </c>
      <c r="T4636">
        <v>15.580906148867312</v>
      </c>
      <c r="U4636">
        <v>59.977346278317157</v>
      </c>
      <c r="V4636">
        <v>83.497366240426643</v>
      </c>
      <c r="W4636">
        <v>77.068069039913652</v>
      </c>
      <c r="X4636">
        <v>10.792372393542152</v>
      </c>
      <c r="Y4636">
        <v>2.7319130163800529</v>
      </c>
      <c r="Z4636">
        <v>-42.244915364052112</v>
      </c>
      <c r="AA4636">
        <v>17.442845046570703</v>
      </c>
      <c r="AB4636">
        <v>17.405279048195052</v>
      </c>
    </row>
    <row r="4637" spans="1:38" x14ac:dyDescent="0.5">
      <c r="A4637">
        <v>14</v>
      </c>
      <c r="B4637">
        <v>2798</v>
      </c>
      <c r="C4637">
        <v>2015</v>
      </c>
      <c r="D4637">
        <v>99</v>
      </c>
      <c r="E4637">
        <v>99</v>
      </c>
      <c r="F4637">
        <v>99</v>
      </c>
      <c r="G4637">
        <v>99</v>
      </c>
      <c r="H4637">
        <v>99</v>
      </c>
      <c r="I4637">
        <v>99</v>
      </c>
      <c r="J4637">
        <v>999</v>
      </c>
      <c r="K4637">
        <v>99</v>
      </c>
      <c r="L4637">
        <v>99</v>
      </c>
      <c r="M4637">
        <v>99</v>
      </c>
      <c r="N4637">
        <v>99</v>
      </c>
      <c r="O4637">
        <v>16</v>
      </c>
      <c r="P4637">
        <v>5035</v>
      </c>
      <c r="Q4637">
        <v>5</v>
      </c>
      <c r="R4637">
        <v>2516</v>
      </c>
      <c r="S4637">
        <v>2513</v>
      </c>
      <c r="T4637">
        <v>15.503577106518279</v>
      </c>
      <c r="U4637">
        <v>59.820931157978514</v>
      </c>
      <c r="V4637">
        <v>88.36800533218593</v>
      </c>
      <c r="W4637">
        <v>81.521010744130507</v>
      </c>
      <c r="X4637">
        <v>11.473264318564198</v>
      </c>
      <c r="Y4637">
        <v>2.6184185697177962</v>
      </c>
      <c r="Z4637">
        <v>-41.498799191812942</v>
      </c>
      <c r="AA4637">
        <v>6.6296013280282482</v>
      </c>
      <c r="AB4637">
        <v>6.6889561891022353</v>
      </c>
      <c r="AC4637">
        <v>0</v>
      </c>
      <c r="AD4637">
        <v>0</v>
      </c>
      <c r="AE4637">
        <v>0</v>
      </c>
      <c r="AF4637">
        <v>0</v>
      </c>
      <c r="AG4637">
        <v>0</v>
      </c>
      <c r="AH4637">
        <v>0</v>
      </c>
      <c r="AI4637">
        <v>0</v>
      </c>
      <c r="AJ4637">
        <v>0</v>
      </c>
      <c r="AK4637">
        <v>44</v>
      </c>
      <c r="AL4637">
        <v>0</v>
      </c>
    </row>
    <row r="4638" spans="1:38" x14ac:dyDescent="0.5">
      <c r="A4638">
        <v>14</v>
      </c>
      <c r="B4638">
        <v>2799</v>
      </c>
      <c r="C4638">
        <v>2016</v>
      </c>
      <c r="D4638">
        <v>99</v>
      </c>
      <c r="E4638">
        <v>99</v>
      </c>
      <c r="F4638">
        <v>99</v>
      </c>
      <c r="G4638">
        <v>99</v>
      </c>
      <c r="H4638">
        <v>99</v>
      </c>
      <c r="I4638">
        <v>99</v>
      </c>
      <c r="J4638">
        <v>999</v>
      </c>
      <c r="K4638">
        <v>99</v>
      </c>
      <c r="L4638">
        <v>99</v>
      </c>
      <c r="M4638">
        <v>99</v>
      </c>
      <c r="N4638">
        <v>99</v>
      </c>
      <c r="O4638">
        <v>16</v>
      </c>
      <c r="P4638">
        <v>5035</v>
      </c>
      <c r="Q4638">
        <v>5</v>
      </c>
      <c r="R4638">
        <v>2456</v>
      </c>
      <c r="S4638">
        <v>2454</v>
      </c>
      <c r="T4638">
        <v>15.449511400651462</v>
      </c>
      <c r="U4638">
        <v>59.678891605541992</v>
      </c>
      <c r="V4638">
        <v>88.983824582502109</v>
      </c>
      <c r="W4638">
        <v>82.112143439282946</v>
      </c>
      <c r="X4638">
        <v>12.26021417928159</v>
      </c>
      <c r="Y4638">
        <v>2.7134972025268196</v>
      </c>
      <c r="Z4638">
        <v>-47.809800409001362</v>
      </c>
      <c r="AA4638">
        <v>5.2371204367110202</v>
      </c>
      <c r="AB4638">
        <v>5.2744595381170312</v>
      </c>
      <c r="AC4638">
        <v>96</v>
      </c>
      <c r="AD4638">
        <v>0</v>
      </c>
      <c r="AE4638">
        <v>0</v>
      </c>
      <c r="AF4638">
        <v>33</v>
      </c>
      <c r="AG4638">
        <v>19</v>
      </c>
      <c r="AH4638">
        <v>5</v>
      </c>
      <c r="AI4638">
        <v>16</v>
      </c>
      <c r="AJ4638">
        <v>0</v>
      </c>
      <c r="AK4638">
        <v>322</v>
      </c>
      <c r="AL4638">
        <v>255</v>
      </c>
    </row>
    <row r="4639" spans="1:38" x14ac:dyDescent="0.5">
      <c r="A4639">
        <v>14</v>
      </c>
      <c r="B4639">
        <v>2800</v>
      </c>
      <c r="C4639">
        <v>2017</v>
      </c>
      <c r="D4639">
        <v>99</v>
      </c>
      <c r="E4639">
        <v>99</v>
      </c>
      <c r="F4639">
        <v>99</v>
      </c>
      <c r="G4639">
        <v>99</v>
      </c>
      <c r="H4639">
        <v>99</v>
      </c>
      <c r="I4639">
        <v>99</v>
      </c>
      <c r="J4639">
        <v>999</v>
      </c>
      <c r="K4639">
        <v>99</v>
      </c>
      <c r="L4639">
        <v>99</v>
      </c>
      <c r="M4639">
        <v>99</v>
      </c>
      <c r="N4639">
        <v>99</v>
      </c>
      <c r="O4639">
        <v>16</v>
      </c>
      <c r="P4639">
        <v>5035</v>
      </c>
      <c r="Q4639">
        <v>4</v>
      </c>
      <c r="R4639">
        <v>1637</v>
      </c>
      <c r="S4639">
        <v>1634</v>
      </c>
      <c r="T4639">
        <v>15.156383628588875</v>
      </c>
      <c r="U4639">
        <v>59.093635250917991</v>
      </c>
      <c r="V4639">
        <v>93.319307616719982</v>
      </c>
      <c r="W4639">
        <v>86.064810281517936</v>
      </c>
      <c r="X4639">
        <v>16.498549444624288</v>
      </c>
      <c r="Y4639">
        <v>2.8850555941400522</v>
      </c>
      <c r="Z4639">
        <v>-56.891025736013219</v>
      </c>
      <c r="AA4639">
        <v>4.7234324955997353</v>
      </c>
      <c r="AB4639">
        <v>4.971407581014871</v>
      </c>
      <c r="AC4639">
        <v>108</v>
      </c>
      <c r="AD4639">
        <v>0</v>
      </c>
      <c r="AE4639">
        <v>0</v>
      </c>
      <c r="AF4639">
        <v>19</v>
      </c>
      <c r="AG4639">
        <v>23</v>
      </c>
      <c r="AH4639">
        <v>4</v>
      </c>
      <c r="AI4639">
        <v>19</v>
      </c>
      <c r="AJ4639">
        <v>0</v>
      </c>
      <c r="AK4639">
        <v>420</v>
      </c>
      <c r="AL4639">
        <v>184</v>
      </c>
    </row>
    <row r="4640" spans="1:38" x14ac:dyDescent="0.5">
      <c r="A4640">
        <v>14</v>
      </c>
      <c r="B4640">
        <v>2801</v>
      </c>
      <c r="C4640">
        <v>2018</v>
      </c>
      <c r="D4640">
        <v>99</v>
      </c>
      <c r="E4640">
        <v>99</v>
      </c>
      <c r="F4640">
        <v>99</v>
      </c>
      <c r="G4640">
        <v>99</v>
      </c>
      <c r="H4640">
        <v>99</v>
      </c>
      <c r="I4640">
        <v>99</v>
      </c>
      <c r="J4640">
        <v>999</v>
      </c>
      <c r="K4640">
        <v>99</v>
      </c>
      <c r="L4640">
        <v>99</v>
      </c>
      <c r="M4640">
        <v>99</v>
      </c>
      <c r="N4640">
        <v>99</v>
      </c>
      <c r="O4640">
        <v>16</v>
      </c>
      <c r="P4640">
        <v>5035</v>
      </c>
      <c r="Q4640">
        <v>3</v>
      </c>
      <c r="R4640">
        <v>1188</v>
      </c>
      <c r="S4640">
        <v>1188</v>
      </c>
      <c r="T4640">
        <v>15.090909090909092</v>
      </c>
      <c r="U4640">
        <v>58.961279461279446</v>
      </c>
      <c r="V4640">
        <v>97.51086159536851</v>
      </c>
      <c r="W4640">
        <v>90.002525252525302</v>
      </c>
      <c r="X4640">
        <v>13.639020214479416</v>
      </c>
      <c r="Y4640">
        <v>2.3925070418852497</v>
      </c>
      <c r="Z4640">
        <v>-42.055446791475845</v>
      </c>
      <c r="AA4640">
        <v>4.7449774333985699</v>
      </c>
      <c r="AB4640">
        <v>5.3167356914605666</v>
      </c>
      <c r="AC4640">
        <v>47</v>
      </c>
      <c r="AD4640">
        <v>0</v>
      </c>
      <c r="AE4640">
        <v>0</v>
      </c>
      <c r="AF4640">
        <v>3</v>
      </c>
      <c r="AG4640">
        <v>16</v>
      </c>
      <c r="AH4640">
        <v>3</v>
      </c>
      <c r="AI4640">
        <v>69</v>
      </c>
      <c r="AJ4640">
        <v>0</v>
      </c>
      <c r="AK4640">
        <v>188</v>
      </c>
      <c r="AL4640">
        <v>56</v>
      </c>
    </row>
    <row r="4641" spans="1:38" x14ac:dyDescent="0.5">
      <c r="A4641">
        <v>14</v>
      </c>
      <c r="B4641">
        <v>2802</v>
      </c>
      <c r="C4641">
        <v>2019</v>
      </c>
      <c r="D4641">
        <v>99</v>
      </c>
      <c r="E4641">
        <v>99</v>
      </c>
      <c r="F4641">
        <v>99</v>
      </c>
      <c r="G4641">
        <v>99</v>
      </c>
      <c r="H4641">
        <v>99</v>
      </c>
      <c r="I4641">
        <v>99</v>
      </c>
      <c r="J4641">
        <v>999</v>
      </c>
      <c r="K4641">
        <v>99</v>
      </c>
      <c r="L4641">
        <v>99</v>
      </c>
      <c r="M4641">
        <v>99</v>
      </c>
      <c r="N4641">
        <v>99</v>
      </c>
      <c r="O4641">
        <v>16</v>
      </c>
      <c r="P4641">
        <v>5035</v>
      </c>
      <c r="Q4641">
        <v>1</v>
      </c>
      <c r="R4641">
        <v>596</v>
      </c>
      <c r="S4641">
        <v>596</v>
      </c>
      <c r="T4641">
        <v>15.72651006711409</v>
      </c>
      <c r="U4641">
        <v>60.156040268456358</v>
      </c>
      <c r="V4641">
        <v>94.580882299475761</v>
      </c>
      <c r="W4641">
        <v>87.298154362416099</v>
      </c>
      <c r="X4641">
        <v>11.825144405789844</v>
      </c>
      <c r="Y4641">
        <v>2.6082240399693544</v>
      </c>
      <c r="Z4641">
        <v>-43.042868557470271</v>
      </c>
      <c r="AA4641">
        <v>2.9592850049652442</v>
      </c>
      <c r="AB4641">
        <v>3.215752752664383</v>
      </c>
      <c r="AC4641">
        <v>8</v>
      </c>
      <c r="AD4641">
        <v>0</v>
      </c>
      <c r="AE4641">
        <v>0</v>
      </c>
      <c r="AF4641">
        <v>0</v>
      </c>
      <c r="AG4641">
        <v>2</v>
      </c>
      <c r="AH4641">
        <v>2</v>
      </c>
      <c r="AI4641">
        <v>153</v>
      </c>
      <c r="AJ4641">
        <v>0</v>
      </c>
      <c r="AK4641">
        <v>13</v>
      </c>
      <c r="AL4641">
        <v>12</v>
      </c>
    </row>
    <row r="4642" spans="1:38" x14ac:dyDescent="0.5">
      <c r="A4642">
        <v>14</v>
      </c>
      <c r="B4642">
        <v>2803</v>
      </c>
      <c r="C4642">
        <v>2020</v>
      </c>
      <c r="D4642">
        <v>99</v>
      </c>
      <c r="E4642">
        <v>99</v>
      </c>
      <c r="F4642">
        <v>99</v>
      </c>
      <c r="G4642">
        <v>99</v>
      </c>
      <c r="H4642">
        <v>99</v>
      </c>
      <c r="I4642">
        <v>99</v>
      </c>
      <c r="J4642">
        <v>999</v>
      </c>
      <c r="K4642">
        <v>99</v>
      </c>
      <c r="L4642">
        <v>99</v>
      </c>
      <c r="M4642">
        <v>99</v>
      </c>
      <c r="N4642">
        <v>99</v>
      </c>
      <c r="O4642">
        <v>16</v>
      </c>
      <c r="P4642">
        <v>5035</v>
      </c>
      <c r="Q4642">
        <v>2</v>
      </c>
      <c r="R4642">
        <v>733</v>
      </c>
      <c r="S4642">
        <v>733</v>
      </c>
      <c r="T4642">
        <v>16.103683492496582</v>
      </c>
      <c r="U4642">
        <v>60.807639836289198</v>
      </c>
      <c r="V4642">
        <v>95.23955782126913</v>
      </c>
      <c r="W4642">
        <v>87.906111869031307</v>
      </c>
      <c r="X4642">
        <v>12.23999529748477</v>
      </c>
      <c r="Y4642">
        <v>2.6309826820051314</v>
      </c>
      <c r="Z4642">
        <v>-41.088184127787684</v>
      </c>
      <c r="AA4642">
        <v>3.5108726889548807</v>
      </c>
      <c r="AB4642">
        <v>3.7359468982740447</v>
      </c>
      <c r="AC4642">
        <v>16</v>
      </c>
      <c r="AD4642">
        <v>0</v>
      </c>
      <c r="AE4642">
        <v>0</v>
      </c>
      <c r="AF4642">
        <v>3</v>
      </c>
      <c r="AG4642">
        <v>9</v>
      </c>
      <c r="AH4642">
        <v>0</v>
      </c>
      <c r="AI4642">
        <v>166</v>
      </c>
      <c r="AJ4642">
        <v>0</v>
      </c>
      <c r="AK4642">
        <v>9</v>
      </c>
      <c r="AL4642">
        <v>19</v>
      </c>
    </row>
    <row r="4643" spans="1:38" x14ac:dyDescent="0.5">
      <c r="A4643">
        <v>14</v>
      </c>
      <c r="B4643">
        <v>2804</v>
      </c>
      <c r="C4643">
        <v>2021</v>
      </c>
      <c r="D4643">
        <v>99</v>
      </c>
      <c r="E4643">
        <v>99</v>
      </c>
      <c r="F4643">
        <v>99</v>
      </c>
      <c r="G4643">
        <v>99</v>
      </c>
      <c r="H4643">
        <v>99</v>
      </c>
      <c r="I4643">
        <v>99</v>
      </c>
      <c r="J4643">
        <v>999</v>
      </c>
      <c r="K4643">
        <v>99</v>
      </c>
      <c r="L4643">
        <v>99</v>
      </c>
      <c r="M4643">
        <v>99</v>
      </c>
      <c r="N4643">
        <v>99</v>
      </c>
      <c r="O4643">
        <v>16</v>
      </c>
      <c r="P4643">
        <v>5035</v>
      </c>
      <c r="Q4643">
        <v>2</v>
      </c>
      <c r="R4643">
        <v>711</v>
      </c>
      <c r="S4643">
        <v>711</v>
      </c>
      <c r="T4643">
        <v>16.202531645569621</v>
      </c>
      <c r="U4643">
        <v>60.912798874824205</v>
      </c>
      <c r="V4643">
        <v>93.947761000711594</v>
      </c>
      <c r="W4643">
        <v>86.713783403656848</v>
      </c>
      <c r="X4643">
        <v>12.281102868020753</v>
      </c>
      <c r="Y4643">
        <v>2.5192908413906618</v>
      </c>
      <c r="Z4643">
        <v>-48.411966656072678</v>
      </c>
      <c r="AA4643">
        <v>2.7042446371519846</v>
      </c>
      <c r="AB4643">
        <v>2.7635589944081498</v>
      </c>
      <c r="AC4643">
        <v>16</v>
      </c>
      <c r="AD4643">
        <v>0</v>
      </c>
      <c r="AE4643">
        <v>0</v>
      </c>
      <c r="AF4643">
        <v>5</v>
      </c>
      <c r="AG4643">
        <v>6</v>
      </c>
      <c r="AH4643">
        <v>2</v>
      </c>
      <c r="AI4643">
        <v>58</v>
      </c>
      <c r="AJ4643">
        <v>0</v>
      </c>
      <c r="AK4643">
        <v>5</v>
      </c>
      <c r="AL4643">
        <v>12</v>
      </c>
    </row>
    <row r="4644" spans="1:38" x14ac:dyDescent="0.5">
      <c r="A4644">
        <v>14</v>
      </c>
      <c r="B4644">
        <v>2805</v>
      </c>
      <c r="C4644">
        <v>2022</v>
      </c>
      <c r="D4644">
        <v>99</v>
      </c>
      <c r="E4644">
        <v>99</v>
      </c>
      <c r="F4644">
        <v>99</v>
      </c>
      <c r="G4644">
        <v>99</v>
      </c>
      <c r="H4644">
        <v>99</v>
      </c>
      <c r="I4644">
        <v>99</v>
      </c>
      <c r="J4644">
        <v>999</v>
      </c>
      <c r="K4644">
        <v>99</v>
      </c>
      <c r="L4644">
        <v>99</v>
      </c>
      <c r="M4644">
        <v>99</v>
      </c>
      <c r="N4644">
        <v>99</v>
      </c>
      <c r="O4644">
        <v>16</v>
      </c>
      <c r="P4644">
        <v>5035</v>
      </c>
      <c r="Q4644">
        <v>2</v>
      </c>
      <c r="R4644">
        <v>892</v>
      </c>
      <c r="S4644">
        <v>892</v>
      </c>
      <c r="T4644">
        <v>15.597533632286988</v>
      </c>
      <c r="U4644">
        <v>59.679372197309426</v>
      </c>
      <c r="V4644">
        <v>96.539736868954364</v>
      </c>
      <c r="W4644">
        <v>89.106177130044784</v>
      </c>
      <c r="X4644">
        <v>13.973930230280562</v>
      </c>
      <c r="Y4644">
        <v>2.9388957324210847</v>
      </c>
      <c r="Z4644">
        <v>-52.33892639470087</v>
      </c>
      <c r="AA4644">
        <v>3.0966846033674713</v>
      </c>
      <c r="AB4644">
        <v>3.2175747722304511</v>
      </c>
      <c r="AC4644">
        <v>20</v>
      </c>
      <c r="AD4644">
        <v>0</v>
      </c>
      <c r="AE4644">
        <v>0</v>
      </c>
      <c r="AF4644">
        <v>4</v>
      </c>
      <c r="AG4644">
        <v>10</v>
      </c>
      <c r="AH4644">
        <v>0</v>
      </c>
      <c r="AI4644">
        <v>98</v>
      </c>
      <c r="AJ4644">
        <v>0</v>
      </c>
      <c r="AK4644">
        <v>7</v>
      </c>
      <c r="AL4644">
        <v>20</v>
      </c>
    </row>
    <row r="4645" spans="1:38" x14ac:dyDescent="0.5">
      <c r="A4645">
        <v>14</v>
      </c>
      <c r="B4645">
        <v>2806</v>
      </c>
      <c r="C4645">
        <v>2012</v>
      </c>
      <c r="D4645">
        <v>99</v>
      </c>
      <c r="E4645">
        <v>99</v>
      </c>
      <c r="F4645">
        <v>99</v>
      </c>
      <c r="G4645">
        <v>99</v>
      </c>
      <c r="H4645">
        <v>99</v>
      </c>
      <c r="I4645">
        <v>99</v>
      </c>
      <c r="J4645">
        <v>999</v>
      </c>
      <c r="K4645">
        <v>99</v>
      </c>
      <c r="L4645">
        <v>99</v>
      </c>
      <c r="M4645">
        <v>99</v>
      </c>
      <c r="N4645">
        <v>99</v>
      </c>
      <c r="O4645">
        <v>16</v>
      </c>
      <c r="P4645">
        <v>5036</v>
      </c>
      <c r="Q4645">
        <v>1</v>
      </c>
      <c r="R4645">
        <v>145</v>
      </c>
      <c r="S4645">
        <v>145</v>
      </c>
      <c r="T4645">
        <v>16.317241379310339</v>
      </c>
      <c r="U4645">
        <v>61.324137931034478</v>
      </c>
      <c r="V4645">
        <v>79.864011656143802</v>
      </c>
      <c r="W4645">
        <v>73.714482758620719</v>
      </c>
      <c r="X4645">
        <v>9.5911380023820509</v>
      </c>
      <c r="Y4645">
        <v>2.625820748197464</v>
      </c>
      <c r="Z4645">
        <v>-44.24926622057415</v>
      </c>
      <c r="AA4645">
        <v>15.057113187954309</v>
      </c>
      <c r="AB4645">
        <v>14.554233535494378</v>
      </c>
    </row>
    <row r="4646" spans="1:38" x14ac:dyDescent="0.5">
      <c r="A4646">
        <v>14</v>
      </c>
      <c r="B4646">
        <v>2807</v>
      </c>
      <c r="C4646">
        <v>2013</v>
      </c>
      <c r="D4646">
        <v>99</v>
      </c>
      <c r="E4646">
        <v>99</v>
      </c>
      <c r="F4646">
        <v>99</v>
      </c>
      <c r="G4646">
        <v>99</v>
      </c>
      <c r="H4646">
        <v>99</v>
      </c>
      <c r="I4646">
        <v>99</v>
      </c>
      <c r="J4646">
        <v>999</v>
      </c>
      <c r="K4646">
        <v>99</v>
      </c>
      <c r="L4646">
        <v>99</v>
      </c>
      <c r="M4646">
        <v>99</v>
      </c>
      <c r="N4646">
        <v>99</v>
      </c>
      <c r="O4646">
        <v>16</v>
      </c>
      <c r="P4646">
        <v>5036</v>
      </c>
      <c r="Q4646">
        <v>2</v>
      </c>
      <c r="R4646">
        <v>403</v>
      </c>
      <c r="S4646">
        <v>403</v>
      </c>
      <c r="T4646">
        <v>16.322580645161285</v>
      </c>
      <c r="U4646">
        <v>61.421836228287823</v>
      </c>
      <c r="V4646">
        <v>77.247028650236899</v>
      </c>
      <c r="W4646">
        <v>71.299007444168723</v>
      </c>
      <c r="X4646">
        <v>9.3542893125756379</v>
      </c>
      <c r="Y4646">
        <v>2.5566959919033065</v>
      </c>
      <c r="Z4646">
        <v>-47.192854820960314</v>
      </c>
      <c r="AA4646">
        <v>7.4934920044626256</v>
      </c>
      <c r="AB4646">
        <v>7.171626083568591</v>
      </c>
    </row>
    <row r="4647" spans="1:38" x14ac:dyDescent="0.5">
      <c r="A4647">
        <v>14</v>
      </c>
      <c r="B4647">
        <v>2808</v>
      </c>
      <c r="C4647">
        <v>2014</v>
      </c>
      <c r="D4647">
        <v>99</v>
      </c>
      <c r="E4647">
        <v>99</v>
      </c>
      <c r="F4647">
        <v>99</v>
      </c>
      <c r="G4647">
        <v>99</v>
      </c>
      <c r="H4647">
        <v>99</v>
      </c>
      <c r="I4647">
        <v>99</v>
      </c>
      <c r="J4647">
        <v>999</v>
      </c>
      <c r="K4647">
        <v>99</v>
      </c>
      <c r="L4647">
        <v>99</v>
      </c>
      <c r="M4647">
        <v>99</v>
      </c>
      <c r="N4647">
        <v>99</v>
      </c>
      <c r="O4647">
        <v>16</v>
      </c>
      <c r="P4647">
        <v>5036</v>
      </c>
      <c r="Q4647">
        <v>2</v>
      </c>
      <c r="R4647">
        <v>449</v>
      </c>
      <c r="S4647">
        <v>449</v>
      </c>
      <c r="T4647">
        <v>16.204899777282847</v>
      </c>
      <c r="U4647">
        <v>61.104677060133646</v>
      </c>
      <c r="V4647">
        <v>78.193747029030419</v>
      </c>
      <c r="W4647">
        <v>72.17282850779506</v>
      </c>
      <c r="X4647">
        <v>7.8273958538299553</v>
      </c>
      <c r="Y4647">
        <v>2.334060847637756</v>
      </c>
      <c r="Z4647">
        <v>-41.070326514463446</v>
      </c>
      <c r="AA4647">
        <v>4.2242920312352998</v>
      </c>
      <c r="AB4647">
        <v>3.9474519276742246</v>
      </c>
    </row>
    <row r="4648" spans="1:38" x14ac:dyDescent="0.5">
      <c r="A4648">
        <v>14</v>
      </c>
      <c r="B4648">
        <v>2809</v>
      </c>
      <c r="C4648">
        <v>2015</v>
      </c>
      <c r="D4648">
        <v>99</v>
      </c>
      <c r="E4648">
        <v>99</v>
      </c>
      <c r="F4648">
        <v>99</v>
      </c>
      <c r="G4648">
        <v>99</v>
      </c>
      <c r="H4648">
        <v>99</v>
      </c>
      <c r="I4648">
        <v>99</v>
      </c>
      <c r="J4648">
        <v>999</v>
      </c>
      <c r="K4648">
        <v>99</v>
      </c>
      <c r="L4648">
        <v>99</v>
      </c>
      <c r="M4648">
        <v>99</v>
      </c>
      <c r="N4648">
        <v>99</v>
      </c>
      <c r="O4648">
        <v>16</v>
      </c>
      <c r="P4648">
        <v>5036</v>
      </c>
      <c r="Q4648">
        <v>4</v>
      </c>
      <c r="R4648">
        <v>1184</v>
      </c>
      <c r="S4648">
        <v>1184</v>
      </c>
      <c r="T4648">
        <v>15.913006756756753</v>
      </c>
      <c r="U4648">
        <v>60.485641891891888</v>
      </c>
      <c r="V4648">
        <v>88.354111153407004</v>
      </c>
      <c r="W4648">
        <v>81.550844594594551</v>
      </c>
      <c r="X4648">
        <v>9.1874666369778968</v>
      </c>
      <c r="Y4648">
        <v>2.6473080271620995</v>
      </c>
      <c r="Z4648">
        <v>-41.97938884225924</v>
      </c>
      <c r="AA4648">
        <v>3.1198123896603511</v>
      </c>
      <c r="AB4648">
        <v>3.1526551814862618</v>
      </c>
      <c r="AC4648">
        <v>0</v>
      </c>
      <c r="AD4648">
        <v>0</v>
      </c>
      <c r="AE4648">
        <v>0</v>
      </c>
      <c r="AF4648">
        <v>0</v>
      </c>
      <c r="AG4648">
        <v>0</v>
      </c>
      <c r="AH4648">
        <v>0</v>
      </c>
      <c r="AI4648">
        <v>0</v>
      </c>
      <c r="AJ4648">
        <v>0</v>
      </c>
      <c r="AK4648">
        <v>29</v>
      </c>
      <c r="AL4648">
        <v>0</v>
      </c>
    </row>
    <row r="4649" spans="1:38" x14ac:dyDescent="0.5">
      <c r="A4649">
        <v>14</v>
      </c>
      <c r="B4649">
        <v>2810</v>
      </c>
      <c r="C4649">
        <v>2016</v>
      </c>
      <c r="D4649">
        <v>99</v>
      </c>
      <c r="E4649">
        <v>99</v>
      </c>
      <c r="F4649">
        <v>99</v>
      </c>
      <c r="G4649">
        <v>99</v>
      </c>
      <c r="H4649">
        <v>99</v>
      </c>
      <c r="I4649">
        <v>99</v>
      </c>
      <c r="J4649">
        <v>999</v>
      </c>
      <c r="K4649">
        <v>99</v>
      </c>
      <c r="L4649">
        <v>99</v>
      </c>
      <c r="M4649">
        <v>99</v>
      </c>
      <c r="N4649">
        <v>99</v>
      </c>
      <c r="O4649">
        <v>16</v>
      </c>
      <c r="P4649">
        <v>5036</v>
      </c>
      <c r="Q4649">
        <v>2</v>
      </c>
      <c r="R4649">
        <v>1090</v>
      </c>
      <c r="S4649">
        <v>1089</v>
      </c>
      <c r="T4649">
        <v>15.611009174311924</v>
      </c>
      <c r="U4649">
        <v>59.867768595041319</v>
      </c>
      <c r="V4649">
        <v>86.737959721314382</v>
      </c>
      <c r="W4649">
        <v>80.041322314049694</v>
      </c>
      <c r="X4649">
        <v>10.133709418126601</v>
      </c>
      <c r="Y4649">
        <v>2.4221503620139102</v>
      </c>
      <c r="Z4649">
        <v>-44.965177691977487</v>
      </c>
      <c r="AA4649">
        <v>2.3242920504947122</v>
      </c>
      <c r="AB4649">
        <v>2.2815928761427657</v>
      </c>
      <c r="AC4649">
        <v>52</v>
      </c>
      <c r="AD4649">
        <v>0</v>
      </c>
      <c r="AE4649">
        <v>0</v>
      </c>
      <c r="AF4649">
        <v>15</v>
      </c>
      <c r="AG4649">
        <v>27</v>
      </c>
      <c r="AH4649">
        <v>21</v>
      </c>
      <c r="AI4649">
        <v>32</v>
      </c>
      <c r="AJ4649">
        <v>0</v>
      </c>
      <c r="AK4649">
        <v>38</v>
      </c>
      <c r="AL4649">
        <v>194</v>
      </c>
    </row>
    <row r="4650" spans="1:38" x14ac:dyDescent="0.5">
      <c r="A4650">
        <v>14</v>
      </c>
      <c r="B4650">
        <v>2811</v>
      </c>
      <c r="C4650">
        <v>2017</v>
      </c>
      <c r="D4650">
        <v>99</v>
      </c>
      <c r="E4650">
        <v>99</v>
      </c>
      <c r="F4650">
        <v>99</v>
      </c>
      <c r="G4650">
        <v>99</v>
      </c>
      <c r="H4650">
        <v>99</v>
      </c>
      <c r="I4650">
        <v>99</v>
      </c>
      <c r="J4650">
        <v>999</v>
      </c>
      <c r="K4650">
        <v>99</v>
      </c>
      <c r="L4650">
        <v>99</v>
      </c>
      <c r="M4650">
        <v>99</v>
      </c>
      <c r="N4650">
        <v>99</v>
      </c>
      <c r="O4650">
        <v>16</v>
      </c>
      <c r="P4650">
        <v>5036</v>
      </c>
      <c r="Q4650">
        <v>2</v>
      </c>
      <c r="R4650">
        <v>11</v>
      </c>
      <c r="S4650">
        <v>11</v>
      </c>
      <c r="T4650">
        <v>16.181818181818183</v>
      </c>
      <c r="U4650">
        <v>61.454545454545446</v>
      </c>
      <c r="V4650">
        <v>93.135033980104453</v>
      </c>
      <c r="W4650">
        <v>85.963636363636354</v>
      </c>
      <c r="X4650">
        <v>16.055940431519403</v>
      </c>
      <c r="Y4650">
        <v>2.5712973861328887</v>
      </c>
      <c r="Z4650">
        <v>-73.374972018373484</v>
      </c>
      <c r="AA4650">
        <v>3.1739619701647563E-2</v>
      </c>
      <c r="AB4650">
        <v>3.3427905506635845E-2</v>
      </c>
      <c r="AC4650">
        <v>0</v>
      </c>
      <c r="AD4650">
        <v>0</v>
      </c>
      <c r="AE4650">
        <v>0</v>
      </c>
      <c r="AF4650">
        <v>0</v>
      </c>
      <c r="AG4650">
        <v>0</v>
      </c>
      <c r="AH4650">
        <v>0</v>
      </c>
      <c r="AI4650">
        <v>0</v>
      </c>
      <c r="AJ4650">
        <v>0</v>
      </c>
      <c r="AK4650">
        <v>0</v>
      </c>
      <c r="AL4650">
        <v>0</v>
      </c>
    </row>
    <row r="4651" spans="1:38" x14ac:dyDescent="0.5">
      <c r="A4651">
        <v>14</v>
      </c>
      <c r="B4651">
        <v>2812</v>
      </c>
      <c r="C4651">
        <v>2018</v>
      </c>
      <c r="D4651">
        <v>99</v>
      </c>
      <c r="E4651">
        <v>99</v>
      </c>
      <c r="F4651">
        <v>99</v>
      </c>
      <c r="G4651">
        <v>99</v>
      </c>
      <c r="H4651">
        <v>99</v>
      </c>
      <c r="I4651">
        <v>99</v>
      </c>
      <c r="J4651">
        <v>999</v>
      </c>
      <c r="K4651">
        <v>99</v>
      </c>
      <c r="L4651">
        <v>99</v>
      </c>
      <c r="M4651">
        <v>99</v>
      </c>
      <c r="N4651">
        <v>99</v>
      </c>
      <c r="O4651">
        <v>16</v>
      </c>
      <c r="P4651">
        <v>5036</v>
      </c>
      <c r="Q4651">
        <v>4</v>
      </c>
      <c r="R4651">
        <v>102</v>
      </c>
      <c r="S4651">
        <v>102</v>
      </c>
      <c r="T4651">
        <v>15.26470588235294</v>
      </c>
      <c r="U4651">
        <v>59.147058823529406</v>
      </c>
      <c r="V4651">
        <v>90.782401801457283</v>
      </c>
      <c r="W4651">
        <v>83.792156862745102</v>
      </c>
      <c r="X4651">
        <v>8.0196167122055328</v>
      </c>
      <c r="Y4651">
        <v>2.5491138745766726</v>
      </c>
      <c r="Z4651">
        <v>-6.3343459136419202</v>
      </c>
      <c r="AA4651">
        <v>0.40739705236250351</v>
      </c>
      <c r="AB4651">
        <v>0.42498879200709994</v>
      </c>
      <c r="AC4651">
        <v>7</v>
      </c>
      <c r="AD4651">
        <v>0</v>
      </c>
      <c r="AE4651">
        <v>0</v>
      </c>
      <c r="AF4651">
        <v>3</v>
      </c>
      <c r="AG4651">
        <v>3</v>
      </c>
      <c r="AH4651">
        <v>0</v>
      </c>
      <c r="AI4651">
        <v>6</v>
      </c>
      <c r="AJ4651">
        <v>0</v>
      </c>
      <c r="AK4651">
        <v>4</v>
      </c>
      <c r="AL4651">
        <v>11</v>
      </c>
    </row>
    <row r="4652" spans="1:38" x14ac:dyDescent="0.5">
      <c r="A4652">
        <v>14</v>
      </c>
      <c r="B4652">
        <v>2813</v>
      </c>
      <c r="C4652">
        <v>2019</v>
      </c>
      <c r="D4652">
        <v>99</v>
      </c>
      <c r="E4652">
        <v>99</v>
      </c>
      <c r="F4652">
        <v>99</v>
      </c>
      <c r="G4652">
        <v>99</v>
      </c>
      <c r="H4652">
        <v>99</v>
      </c>
      <c r="I4652">
        <v>99</v>
      </c>
      <c r="J4652">
        <v>999</v>
      </c>
      <c r="K4652">
        <v>99</v>
      </c>
      <c r="L4652">
        <v>99</v>
      </c>
      <c r="M4652">
        <v>99</v>
      </c>
      <c r="N4652">
        <v>99</v>
      </c>
      <c r="O4652">
        <v>16</v>
      </c>
      <c r="P4652">
        <v>5036</v>
      </c>
      <c r="R4652">
        <v>0</v>
      </c>
    </row>
    <row r="4653" spans="1:38" x14ac:dyDescent="0.5">
      <c r="A4653">
        <v>14</v>
      </c>
      <c r="B4653">
        <v>2814</v>
      </c>
      <c r="C4653">
        <v>2020</v>
      </c>
      <c r="D4653">
        <v>99</v>
      </c>
      <c r="E4653">
        <v>99</v>
      </c>
      <c r="F4653">
        <v>99</v>
      </c>
      <c r="G4653">
        <v>99</v>
      </c>
      <c r="H4653">
        <v>99</v>
      </c>
      <c r="I4653">
        <v>99</v>
      </c>
      <c r="J4653">
        <v>999</v>
      </c>
      <c r="K4653">
        <v>99</v>
      </c>
      <c r="L4653">
        <v>99</v>
      </c>
      <c r="M4653">
        <v>99</v>
      </c>
      <c r="N4653">
        <v>99</v>
      </c>
      <c r="O4653">
        <v>16</v>
      </c>
      <c r="P4653">
        <v>5036</v>
      </c>
      <c r="Q4653">
        <v>1</v>
      </c>
      <c r="R4653">
        <v>193</v>
      </c>
      <c r="S4653">
        <v>193</v>
      </c>
      <c r="T4653">
        <v>16.891191709844559</v>
      </c>
      <c r="U4653">
        <v>62.616580310880849</v>
      </c>
      <c r="V4653">
        <v>88.43695092034875</v>
      </c>
      <c r="W4653">
        <v>81.627305699481894</v>
      </c>
      <c r="X4653">
        <v>11.140233343981484</v>
      </c>
      <c r="Y4653">
        <v>1.9282827375904636</v>
      </c>
      <c r="Z4653">
        <v>-52.780621970697318</v>
      </c>
      <c r="AA4653">
        <v>0.92441804770571867</v>
      </c>
      <c r="AB4653">
        <v>0.91341979570309684</v>
      </c>
      <c r="AC4653">
        <v>2</v>
      </c>
      <c r="AD4653">
        <v>0</v>
      </c>
      <c r="AE4653">
        <v>0</v>
      </c>
      <c r="AF4653">
        <v>0</v>
      </c>
      <c r="AG4653">
        <v>2</v>
      </c>
      <c r="AH4653">
        <v>2</v>
      </c>
      <c r="AI4653">
        <v>1</v>
      </c>
      <c r="AJ4653">
        <v>0</v>
      </c>
      <c r="AK4653">
        <v>2</v>
      </c>
      <c r="AL4653">
        <v>1</v>
      </c>
    </row>
    <row r="4654" spans="1:38" x14ac:dyDescent="0.5">
      <c r="A4654">
        <v>14</v>
      </c>
      <c r="B4654">
        <v>2815</v>
      </c>
      <c r="C4654">
        <v>2021</v>
      </c>
      <c r="D4654">
        <v>99</v>
      </c>
      <c r="E4654">
        <v>99</v>
      </c>
      <c r="F4654">
        <v>99</v>
      </c>
      <c r="G4654">
        <v>99</v>
      </c>
      <c r="H4654">
        <v>99</v>
      </c>
      <c r="I4654">
        <v>99</v>
      </c>
      <c r="J4654">
        <v>999</v>
      </c>
      <c r="K4654">
        <v>99</v>
      </c>
      <c r="L4654">
        <v>99</v>
      </c>
      <c r="M4654">
        <v>99</v>
      </c>
      <c r="N4654">
        <v>99</v>
      </c>
      <c r="O4654">
        <v>16</v>
      </c>
      <c r="P4654">
        <v>5036</v>
      </c>
      <c r="Q4654">
        <v>1</v>
      </c>
      <c r="R4654">
        <v>355</v>
      </c>
      <c r="S4654">
        <v>355</v>
      </c>
      <c r="T4654">
        <v>16.712676056338022</v>
      </c>
      <c r="U4654">
        <v>62.301408450704209</v>
      </c>
      <c r="V4654">
        <v>88.53225092701382</v>
      </c>
      <c r="W4654">
        <v>81.715267605633855</v>
      </c>
      <c r="X4654">
        <v>10.12641338416385</v>
      </c>
      <c r="Y4654">
        <v>2.0697344837366418</v>
      </c>
      <c r="Z4654">
        <v>-48.844335141545379</v>
      </c>
      <c r="AA4654">
        <v>1.3502205994218772</v>
      </c>
      <c r="AB4654">
        <v>1.3002970112656445</v>
      </c>
      <c r="AC4654">
        <v>3</v>
      </c>
      <c r="AD4654">
        <v>0</v>
      </c>
      <c r="AE4654">
        <v>0</v>
      </c>
      <c r="AF4654">
        <v>1</v>
      </c>
      <c r="AG4654">
        <v>5</v>
      </c>
      <c r="AH4654">
        <v>0</v>
      </c>
      <c r="AI4654">
        <v>7</v>
      </c>
      <c r="AJ4654">
        <v>0</v>
      </c>
      <c r="AK4654">
        <v>3</v>
      </c>
      <c r="AL4654">
        <v>1</v>
      </c>
    </row>
    <row r="4655" spans="1:38" x14ac:dyDescent="0.5">
      <c r="A4655">
        <v>14</v>
      </c>
      <c r="B4655">
        <v>2816</v>
      </c>
      <c r="C4655">
        <v>2022</v>
      </c>
      <c r="D4655">
        <v>99</v>
      </c>
      <c r="E4655">
        <v>99</v>
      </c>
      <c r="F4655">
        <v>99</v>
      </c>
      <c r="G4655">
        <v>99</v>
      </c>
      <c r="H4655">
        <v>99</v>
      </c>
      <c r="I4655">
        <v>99</v>
      </c>
      <c r="J4655">
        <v>999</v>
      </c>
      <c r="K4655">
        <v>99</v>
      </c>
      <c r="L4655">
        <v>99</v>
      </c>
      <c r="M4655">
        <v>99</v>
      </c>
      <c r="N4655">
        <v>99</v>
      </c>
      <c r="O4655">
        <v>16</v>
      </c>
      <c r="P4655">
        <v>5036</v>
      </c>
      <c r="Q4655">
        <v>1</v>
      </c>
      <c r="R4655">
        <v>108</v>
      </c>
      <c r="S4655">
        <v>105</v>
      </c>
      <c r="T4655">
        <v>16.166666666666668</v>
      </c>
      <c r="U4655">
        <v>62.609523809523822</v>
      </c>
      <c r="V4655">
        <v>82.288603415363994</v>
      </c>
      <c r="W4655">
        <v>74.865714285714347</v>
      </c>
      <c r="X4655">
        <v>17.287192223319028</v>
      </c>
      <c r="Y4655">
        <v>2.307318534763144</v>
      </c>
      <c r="Z4655">
        <v>-72.495304493558308</v>
      </c>
      <c r="AA4655">
        <v>0.37493490713417826</v>
      </c>
      <c r="AB4655">
        <v>0.31822057309100782</v>
      </c>
      <c r="AC4655">
        <v>1</v>
      </c>
      <c r="AD4655">
        <v>0</v>
      </c>
      <c r="AE4655">
        <v>0</v>
      </c>
      <c r="AF4655">
        <v>0</v>
      </c>
      <c r="AG4655">
        <v>2</v>
      </c>
      <c r="AH4655">
        <v>0</v>
      </c>
      <c r="AI4655">
        <v>0</v>
      </c>
      <c r="AJ4655">
        <v>0</v>
      </c>
      <c r="AK4655">
        <v>0</v>
      </c>
      <c r="AL4655">
        <v>0</v>
      </c>
    </row>
    <row r="4656" spans="1:38" x14ac:dyDescent="0.5">
      <c r="A4656">
        <v>14</v>
      </c>
      <c r="B4656">
        <v>2817</v>
      </c>
      <c r="C4656">
        <v>2012</v>
      </c>
      <c r="D4656">
        <v>99</v>
      </c>
      <c r="E4656">
        <v>99</v>
      </c>
      <c r="F4656">
        <v>99</v>
      </c>
      <c r="G4656">
        <v>99</v>
      </c>
      <c r="H4656">
        <v>99</v>
      </c>
      <c r="I4656">
        <v>99</v>
      </c>
      <c r="J4656">
        <v>999</v>
      </c>
      <c r="K4656">
        <v>99</v>
      </c>
      <c r="L4656">
        <v>99</v>
      </c>
      <c r="M4656">
        <v>99</v>
      </c>
      <c r="N4656">
        <v>99</v>
      </c>
      <c r="O4656">
        <v>16</v>
      </c>
      <c r="P4656">
        <v>5037</v>
      </c>
      <c r="Q4656">
        <v>3</v>
      </c>
      <c r="R4656">
        <v>112</v>
      </c>
      <c r="S4656">
        <v>112</v>
      </c>
      <c r="T4656">
        <v>15.339285714285712</v>
      </c>
      <c r="U4656">
        <v>59.285714285714306</v>
      </c>
      <c r="V4656">
        <v>90.480382293762574</v>
      </c>
      <c r="W4656">
        <v>83.513392857142819</v>
      </c>
      <c r="X4656">
        <v>12.048951462499367</v>
      </c>
      <c r="Y4656">
        <v>3.2470551807659378</v>
      </c>
      <c r="Z4656">
        <v>-57.524374898156111</v>
      </c>
      <c r="AA4656">
        <v>11.630321910695741</v>
      </c>
      <c r="AB4656">
        <v>12.736281961552171</v>
      </c>
    </row>
    <row r="4657" spans="1:38" x14ac:dyDescent="0.5">
      <c r="A4657">
        <v>14</v>
      </c>
      <c r="B4657">
        <v>2818</v>
      </c>
      <c r="C4657">
        <v>2013</v>
      </c>
      <c r="D4657">
        <v>99</v>
      </c>
      <c r="E4657">
        <v>99</v>
      </c>
      <c r="F4657">
        <v>99</v>
      </c>
      <c r="G4657">
        <v>99</v>
      </c>
      <c r="H4657">
        <v>99</v>
      </c>
      <c r="I4657">
        <v>99</v>
      </c>
      <c r="J4657">
        <v>999</v>
      </c>
      <c r="K4657">
        <v>99</v>
      </c>
      <c r="L4657">
        <v>99</v>
      </c>
      <c r="M4657">
        <v>99</v>
      </c>
      <c r="N4657">
        <v>99</v>
      </c>
      <c r="O4657">
        <v>16</v>
      </c>
      <c r="P4657">
        <v>5037</v>
      </c>
      <c r="Q4657">
        <v>12</v>
      </c>
      <c r="R4657">
        <v>1382</v>
      </c>
      <c r="S4657">
        <v>1382</v>
      </c>
      <c r="T4657">
        <v>16.222865412445739</v>
      </c>
      <c r="U4657">
        <v>61.372648335745296</v>
      </c>
      <c r="V4657">
        <v>82.23459649133801</v>
      </c>
      <c r="W4657">
        <v>75.902532561505126</v>
      </c>
      <c r="X4657">
        <v>10.022180218682985</v>
      </c>
      <c r="Y4657">
        <v>2.9372459839786527</v>
      </c>
      <c r="Z4657">
        <v>-21.648484527719553</v>
      </c>
      <c r="AA4657">
        <v>25.697285236147259</v>
      </c>
      <c r="AB4657">
        <v>26.181433266950407</v>
      </c>
    </row>
    <row r="4658" spans="1:38" x14ac:dyDescent="0.5">
      <c r="A4658">
        <v>14</v>
      </c>
      <c r="B4658">
        <v>2819</v>
      </c>
      <c r="C4658">
        <v>2014</v>
      </c>
      <c r="D4658">
        <v>99</v>
      </c>
      <c r="E4658">
        <v>99</v>
      </c>
      <c r="F4658">
        <v>99</v>
      </c>
      <c r="G4658">
        <v>99</v>
      </c>
      <c r="H4658">
        <v>99</v>
      </c>
      <c r="I4658">
        <v>99</v>
      </c>
      <c r="J4658">
        <v>999</v>
      </c>
      <c r="K4658">
        <v>99</v>
      </c>
      <c r="L4658">
        <v>99</v>
      </c>
      <c r="M4658">
        <v>99</v>
      </c>
      <c r="N4658">
        <v>99</v>
      </c>
      <c r="O4658">
        <v>16</v>
      </c>
      <c r="P4658">
        <v>5037</v>
      </c>
      <c r="Q4658">
        <v>19</v>
      </c>
      <c r="R4658">
        <v>1711</v>
      </c>
      <c r="S4658">
        <v>1711</v>
      </c>
      <c r="T4658">
        <v>16.277615429573345</v>
      </c>
      <c r="U4658">
        <v>61.665692577440083</v>
      </c>
      <c r="V4658">
        <v>81.882446954351281</v>
      </c>
      <c r="W4658">
        <v>75.577498538866195</v>
      </c>
      <c r="X4658">
        <v>10.237746126909363</v>
      </c>
      <c r="Y4658">
        <v>2.9317959215664886</v>
      </c>
      <c r="Z4658">
        <v>-42.467142947331538</v>
      </c>
      <c r="AA4658">
        <v>16.097469188070374</v>
      </c>
      <c r="AB4658">
        <v>15.752130677059837</v>
      </c>
    </row>
    <row r="4659" spans="1:38" x14ac:dyDescent="0.5">
      <c r="A4659">
        <v>14</v>
      </c>
      <c r="B4659">
        <v>2820</v>
      </c>
      <c r="C4659">
        <v>2015</v>
      </c>
      <c r="D4659">
        <v>99</v>
      </c>
      <c r="E4659">
        <v>99</v>
      </c>
      <c r="F4659">
        <v>99</v>
      </c>
      <c r="G4659">
        <v>99</v>
      </c>
      <c r="H4659">
        <v>99</v>
      </c>
      <c r="I4659">
        <v>99</v>
      </c>
      <c r="J4659">
        <v>999</v>
      </c>
      <c r="K4659">
        <v>99</v>
      </c>
      <c r="L4659">
        <v>99</v>
      </c>
      <c r="M4659">
        <v>99</v>
      </c>
      <c r="N4659">
        <v>99</v>
      </c>
      <c r="O4659">
        <v>16</v>
      </c>
      <c r="P4659">
        <v>5037</v>
      </c>
      <c r="Q4659">
        <v>23</v>
      </c>
      <c r="R4659">
        <v>7510</v>
      </c>
      <c r="S4659">
        <v>7501</v>
      </c>
      <c r="T4659">
        <v>15.967776298268976</v>
      </c>
      <c r="U4659">
        <v>60.796693774163437</v>
      </c>
      <c r="V4659">
        <v>86.529741141051261</v>
      </c>
      <c r="W4659">
        <v>79.826516464471652</v>
      </c>
      <c r="X4659">
        <v>9.892901201572462</v>
      </c>
      <c r="Y4659">
        <v>2.792923380846394</v>
      </c>
      <c r="Z4659">
        <v>-44.425529816577239</v>
      </c>
      <c r="AA4659">
        <v>19.7886748702274</v>
      </c>
      <c r="AB4659">
        <v>19.550715242714755</v>
      </c>
      <c r="AC4659">
        <v>0</v>
      </c>
      <c r="AD4659">
        <v>0</v>
      </c>
      <c r="AE4659">
        <v>0</v>
      </c>
      <c r="AF4659">
        <v>0</v>
      </c>
      <c r="AG4659">
        <v>0</v>
      </c>
      <c r="AH4659">
        <v>0</v>
      </c>
      <c r="AI4659">
        <v>0</v>
      </c>
      <c r="AJ4659">
        <v>0</v>
      </c>
      <c r="AK4659">
        <v>146</v>
      </c>
      <c r="AL4659">
        <v>0</v>
      </c>
    </row>
    <row r="4660" spans="1:38" x14ac:dyDescent="0.5">
      <c r="A4660">
        <v>14</v>
      </c>
      <c r="B4660">
        <v>2821</v>
      </c>
      <c r="C4660">
        <v>2016</v>
      </c>
      <c r="D4660">
        <v>99</v>
      </c>
      <c r="E4660">
        <v>99</v>
      </c>
      <c r="F4660">
        <v>99</v>
      </c>
      <c r="G4660">
        <v>99</v>
      </c>
      <c r="H4660">
        <v>99</v>
      </c>
      <c r="I4660">
        <v>99</v>
      </c>
      <c r="J4660">
        <v>999</v>
      </c>
      <c r="K4660">
        <v>99</v>
      </c>
      <c r="L4660">
        <v>99</v>
      </c>
      <c r="M4660">
        <v>99</v>
      </c>
      <c r="N4660">
        <v>99</v>
      </c>
      <c r="O4660">
        <v>16</v>
      </c>
      <c r="P4660">
        <v>5037</v>
      </c>
      <c r="Q4660">
        <v>23</v>
      </c>
      <c r="R4660">
        <v>7629</v>
      </c>
      <c r="S4660">
        <v>7617</v>
      </c>
      <c r="T4660">
        <v>15.747935509241051</v>
      </c>
      <c r="U4660">
        <v>60.383353026125761</v>
      </c>
      <c r="V4660">
        <v>86.139801615562519</v>
      </c>
      <c r="W4660">
        <v>79.450531705395932</v>
      </c>
      <c r="X4660">
        <v>10.930912094652921</v>
      </c>
      <c r="Y4660">
        <v>2.8356729329211845</v>
      </c>
      <c r="Z4660">
        <v>-41.041693867368224</v>
      </c>
      <c r="AA4660">
        <v>16.267911975435002</v>
      </c>
      <c r="AB4660">
        <v>15.84078798074726</v>
      </c>
      <c r="AC4660">
        <v>253</v>
      </c>
      <c r="AD4660">
        <v>0</v>
      </c>
      <c r="AE4660">
        <v>0</v>
      </c>
      <c r="AF4660">
        <v>91</v>
      </c>
      <c r="AG4660">
        <v>198</v>
      </c>
      <c r="AH4660">
        <v>188</v>
      </c>
      <c r="AI4660">
        <v>173</v>
      </c>
      <c r="AJ4660">
        <v>0</v>
      </c>
      <c r="AK4660">
        <v>489</v>
      </c>
      <c r="AL4660">
        <v>687</v>
      </c>
    </row>
    <row r="4661" spans="1:38" x14ac:dyDescent="0.5">
      <c r="A4661">
        <v>14</v>
      </c>
      <c r="B4661">
        <v>2822</v>
      </c>
      <c r="C4661">
        <v>2017</v>
      </c>
      <c r="D4661">
        <v>99</v>
      </c>
      <c r="E4661">
        <v>99</v>
      </c>
      <c r="F4661">
        <v>99</v>
      </c>
      <c r="G4661">
        <v>99</v>
      </c>
      <c r="H4661">
        <v>99</v>
      </c>
      <c r="I4661">
        <v>99</v>
      </c>
      <c r="J4661">
        <v>999</v>
      </c>
      <c r="K4661">
        <v>99</v>
      </c>
      <c r="L4661">
        <v>99</v>
      </c>
      <c r="M4661">
        <v>99</v>
      </c>
      <c r="N4661">
        <v>99</v>
      </c>
      <c r="O4661">
        <v>16</v>
      </c>
      <c r="P4661">
        <v>5037</v>
      </c>
      <c r="Q4661">
        <v>18</v>
      </c>
      <c r="R4661">
        <v>3051</v>
      </c>
      <c r="S4661">
        <v>3050</v>
      </c>
      <c r="T4661">
        <v>15.833169452638479</v>
      </c>
      <c r="U4661">
        <v>60.54655737704919</v>
      </c>
      <c r="V4661">
        <v>86.293980782551643</v>
      </c>
      <c r="W4661">
        <v>79.636786885245883</v>
      </c>
      <c r="X4661">
        <v>11.161832690923282</v>
      </c>
      <c r="Y4661">
        <v>2.9940864586911191</v>
      </c>
      <c r="Z4661">
        <v>-35.750534706917335</v>
      </c>
      <c r="AA4661">
        <v>8.8034163372478886</v>
      </c>
      <c r="AB4661">
        <v>8.5864821382179546</v>
      </c>
      <c r="AC4661">
        <v>133</v>
      </c>
      <c r="AD4661">
        <v>0</v>
      </c>
      <c r="AE4661">
        <v>0</v>
      </c>
      <c r="AF4661">
        <v>50</v>
      </c>
      <c r="AG4661">
        <v>124</v>
      </c>
      <c r="AH4661">
        <v>33</v>
      </c>
      <c r="AI4661">
        <v>122</v>
      </c>
      <c r="AJ4661">
        <v>0</v>
      </c>
      <c r="AK4661">
        <v>440</v>
      </c>
      <c r="AL4661">
        <v>227</v>
      </c>
    </row>
    <row r="4662" spans="1:38" x14ac:dyDescent="0.5">
      <c r="A4662">
        <v>14</v>
      </c>
      <c r="B4662">
        <v>2823</v>
      </c>
      <c r="C4662">
        <v>2018</v>
      </c>
      <c r="D4662">
        <v>99</v>
      </c>
      <c r="E4662">
        <v>99</v>
      </c>
      <c r="F4662">
        <v>99</v>
      </c>
      <c r="G4662">
        <v>99</v>
      </c>
      <c r="H4662">
        <v>99</v>
      </c>
      <c r="I4662">
        <v>99</v>
      </c>
      <c r="J4662">
        <v>999</v>
      </c>
      <c r="K4662">
        <v>99</v>
      </c>
      <c r="L4662">
        <v>99</v>
      </c>
      <c r="M4662">
        <v>99</v>
      </c>
      <c r="N4662">
        <v>99</v>
      </c>
      <c r="O4662">
        <v>16</v>
      </c>
      <c r="P4662">
        <v>5037</v>
      </c>
      <c r="Q4662">
        <v>15</v>
      </c>
      <c r="R4662">
        <v>2107</v>
      </c>
      <c r="S4662">
        <v>2105</v>
      </c>
      <c r="T4662">
        <v>16.001423825344091</v>
      </c>
      <c r="U4662">
        <v>60.980997624703079</v>
      </c>
      <c r="V4662">
        <v>87.510879271610108</v>
      </c>
      <c r="W4662">
        <v>80.73795724465549</v>
      </c>
      <c r="X4662">
        <v>9.7524464855872068</v>
      </c>
      <c r="Y4662">
        <v>2.9165137084190071</v>
      </c>
      <c r="Z4662">
        <v>-28.753251194730399</v>
      </c>
      <c r="AA4662">
        <v>8.4155449934097515</v>
      </c>
      <c r="AB4662">
        <v>8.450916151483522</v>
      </c>
      <c r="AC4662">
        <v>50</v>
      </c>
      <c r="AD4662">
        <v>0</v>
      </c>
      <c r="AE4662">
        <v>0</v>
      </c>
      <c r="AF4662">
        <v>16</v>
      </c>
      <c r="AG4662">
        <v>90</v>
      </c>
      <c r="AH4662">
        <v>35</v>
      </c>
      <c r="AI4662">
        <v>211</v>
      </c>
      <c r="AJ4662">
        <v>0</v>
      </c>
      <c r="AK4662">
        <v>225</v>
      </c>
      <c r="AL4662">
        <v>54</v>
      </c>
    </row>
    <row r="4663" spans="1:38" x14ac:dyDescent="0.5">
      <c r="A4663">
        <v>14</v>
      </c>
      <c r="B4663">
        <v>2824</v>
      </c>
      <c r="C4663">
        <v>2019</v>
      </c>
      <c r="D4663">
        <v>99</v>
      </c>
      <c r="E4663">
        <v>99</v>
      </c>
      <c r="F4663">
        <v>99</v>
      </c>
      <c r="G4663">
        <v>99</v>
      </c>
      <c r="H4663">
        <v>99</v>
      </c>
      <c r="I4663">
        <v>99</v>
      </c>
      <c r="J4663">
        <v>999</v>
      </c>
      <c r="K4663">
        <v>99</v>
      </c>
      <c r="L4663">
        <v>99</v>
      </c>
      <c r="M4663">
        <v>99</v>
      </c>
      <c r="N4663">
        <v>99</v>
      </c>
      <c r="O4663">
        <v>16</v>
      </c>
      <c r="P4663">
        <v>5037</v>
      </c>
      <c r="Q4663">
        <v>16</v>
      </c>
      <c r="R4663">
        <v>1049</v>
      </c>
      <c r="S4663">
        <v>1048</v>
      </c>
      <c r="T4663">
        <v>16.3860819828408</v>
      </c>
      <c r="U4663">
        <v>62.282442748091597</v>
      </c>
      <c r="V4663">
        <v>86.700975081256729</v>
      </c>
      <c r="W4663">
        <v>79.990076335877887</v>
      </c>
      <c r="X4663">
        <v>10.019715145512857</v>
      </c>
      <c r="Y4663">
        <v>2.98667475531742</v>
      </c>
      <c r="Z4663">
        <v>-53.320038003445809</v>
      </c>
      <c r="AA4663">
        <v>5.2085402184707057</v>
      </c>
      <c r="AB4663">
        <v>5.1811804979608596</v>
      </c>
      <c r="AC4663">
        <v>35</v>
      </c>
      <c r="AD4663">
        <v>0</v>
      </c>
      <c r="AE4663">
        <v>0</v>
      </c>
      <c r="AF4663">
        <v>9</v>
      </c>
      <c r="AG4663">
        <v>40</v>
      </c>
      <c r="AH4663">
        <v>30</v>
      </c>
      <c r="AI4663">
        <v>190</v>
      </c>
      <c r="AJ4663">
        <v>0</v>
      </c>
      <c r="AK4663">
        <v>30</v>
      </c>
      <c r="AL4663">
        <v>22</v>
      </c>
    </row>
    <row r="4664" spans="1:38" x14ac:dyDescent="0.5">
      <c r="A4664">
        <v>14</v>
      </c>
      <c r="B4664">
        <v>2825</v>
      </c>
      <c r="C4664">
        <v>2020</v>
      </c>
      <c r="D4664">
        <v>99</v>
      </c>
      <c r="E4664">
        <v>99</v>
      </c>
      <c r="F4664">
        <v>99</v>
      </c>
      <c r="G4664">
        <v>99</v>
      </c>
      <c r="H4664">
        <v>99</v>
      </c>
      <c r="I4664">
        <v>99</v>
      </c>
      <c r="J4664">
        <v>999</v>
      </c>
      <c r="K4664">
        <v>99</v>
      </c>
      <c r="L4664">
        <v>99</v>
      </c>
      <c r="M4664">
        <v>99</v>
      </c>
      <c r="N4664">
        <v>99</v>
      </c>
      <c r="O4664">
        <v>16</v>
      </c>
      <c r="P4664">
        <v>5037</v>
      </c>
      <c r="Q4664">
        <v>10</v>
      </c>
      <c r="R4664">
        <v>440</v>
      </c>
      <c r="S4664">
        <v>440</v>
      </c>
      <c r="T4664">
        <v>16.679545454545455</v>
      </c>
      <c r="U4664">
        <v>62.43636363636363</v>
      </c>
      <c r="V4664">
        <v>86.785309760661917</v>
      </c>
      <c r="W4664">
        <v>80.102840909090915</v>
      </c>
      <c r="X4664">
        <v>9.8980926248974743</v>
      </c>
      <c r="Y4664">
        <v>2.3180213848227353</v>
      </c>
      <c r="Z4664">
        <v>-46.620104971190045</v>
      </c>
      <c r="AA4664">
        <v>2.107481559536355</v>
      </c>
      <c r="AB4664">
        <v>2.0435169486046827</v>
      </c>
      <c r="AC4664">
        <v>8</v>
      </c>
      <c r="AD4664">
        <v>0</v>
      </c>
      <c r="AE4664">
        <v>0</v>
      </c>
      <c r="AF4664">
        <v>3</v>
      </c>
      <c r="AG4664">
        <v>22</v>
      </c>
      <c r="AH4664">
        <v>5</v>
      </c>
      <c r="AI4664">
        <v>55</v>
      </c>
      <c r="AJ4664">
        <v>0</v>
      </c>
      <c r="AK4664">
        <v>10</v>
      </c>
      <c r="AL4664">
        <v>10</v>
      </c>
    </row>
    <row r="4665" spans="1:38" x14ac:dyDescent="0.5">
      <c r="A4665">
        <v>14</v>
      </c>
      <c r="B4665">
        <v>2826</v>
      </c>
      <c r="C4665">
        <v>2021</v>
      </c>
      <c r="D4665">
        <v>99</v>
      </c>
      <c r="E4665">
        <v>99</v>
      </c>
      <c r="F4665">
        <v>99</v>
      </c>
      <c r="G4665">
        <v>99</v>
      </c>
      <c r="H4665">
        <v>99</v>
      </c>
      <c r="I4665">
        <v>99</v>
      </c>
      <c r="J4665">
        <v>999</v>
      </c>
      <c r="K4665">
        <v>99</v>
      </c>
      <c r="L4665">
        <v>99</v>
      </c>
      <c r="M4665">
        <v>99</v>
      </c>
      <c r="N4665">
        <v>99</v>
      </c>
      <c r="O4665">
        <v>16</v>
      </c>
      <c r="P4665">
        <v>5037</v>
      </c>
      <c r="Q4665">
        <v>12</v>
      </c>
      <c r="R4665">
        <v>467</v>
      </c>
      <c r="S4665">
        <v>467</v>
      </c>
      <c r="T4665">
        <v>15.702355460385441</v>
      </c>
      <c r="U4665">
        <v>59.843683083511785</v>
      </c>
      <c r="V4665">
        <v>93.57128440217987</v>
      </c>
      <c r="W4665">
        <v>86.366295503212001</v>
      </c>
      <c r="X4665">
        <v>9.0804948373332195</v>
      </c>
      <c r="Y4665">
        <v>2.9162429501897655</v>
      </c>
      <c r="Z4665">
        <v>-24.413920764943963</v>
      </c>
      <c r="AA4665">
        <v>1.7762056899437089</v>
      </c>
      <c r="AB4665">
        <v>1.8078907237221484</v>
      </c>
      <c r="AC4665">
        <v>8</v>
      </c>
      <c r="AD4665">
        <v>0</v>
      </c>
      <c r="AE4665">
        <v>0</v>
      </c>
      <c r="AF4665">
        <v>7</v>
      </c>
      <c r="AG4665">
        <v>14</v>
      </c>
      <c r="AH4665">
        <v>1</v>
      </c>
      <c r="AI4665">
        <v>3</v>
      </c>
      <c r="AJ4665">
        <v>0</v>
      </c>
      <c r="AK4665">
        <v>6</v>
      </c>
      <c r="AL4665">
        <v>7</v>
      </c>
    </row>
    <row r="4666" spans="1:38" x14ac:dyDescent="0.5">
      <c r="A4666">
        <v>14</v>
      </c>
      <c r="B4666">
        <v>2827</v>
      </c>
      <c r="C4666">
        <v>2022</v>
      </c>
      <c r="D4666">
        <v>99</v>
      </c>
      <c r="E4666">
        <v>99</v>
      </c>
      <c r="F4666">
        <v>99</v>
      </c>
      <c r="G4666">
        <v>99</v>
      </c>
      <c r="H4666">
        <v>99</v>
      </c>
      <c r="I4666">
        <v>99</v>
      </c>
      <c r="J4666">
        <v>999</v>
      </c>
      <c r="K4666">
        <v>99</v>
      </c>
      <c r="L4666">
        <v>99</v>
      </c>
      <c r="M4666">
        <v>99</v>
      </c>
      <c r="N4666">
        <v>99</v>
      </c>
      <c r="O4666">
        <v>16</v>
      </c>
      <c r="P4666">
        <v>5037</v>
      </c>
      <c r="Q4666">
        <v>13</v>
      </c>
      <c r="R4666">
        <v>116</v>
      </c>
      <c r="S4666">
        <v>116</v>
      </c>
      <c r="T4666">
        <v>16.379310344827591</v>
      </c>
      <c r="U4666">
        <v>61.396551724137922</v>
      </c>
      <c r="V4666">
        <v>94.709343594724814</v>
      </c>
      <c r="W4666">
        <v>87.416724137931055</v>
      </c>
      <c r="X4666">
        <v>14.415589847385275</v>
      </c>
      <c r="Y4666">
        <v>2.2624342640282342</v>
      </c>
      <c r="Z4666">
        <v>-30.588667217750697</v>
      </c>
      <c r="AA4666">
        <v>0.4027078632181913</v>
      </c>
      <c r="AB4666">
        <v>0.4104955928885588</v>
      </c>
      <c r="AC4666">
        <v>8</v>
      </c>
      <c r="AD4666">
        <v>0</v>
      </c>
      <c r="AE4666">
        <v>0</v>
      </c>
      <c r="AF4666">
        <v>1</v>
      </c>
      <c r="AG4666">
        <v>13</v>
      </c>
      <c r="AH4666">
        <v>0</v>
      </c>
      <c r="AI4666">
        <v>10</v>
      </c>
      <c r="AJ4666">
        <v>0</v>
      </c>
      <c r="AK4666">
        <v>2</v>
      </c>
      <c r="AL4666">
        <v>5</v>
      </c>
    </row>
    <row r="4667" spans="1:38" x14ac:dyDescent="0.5">
      <c r="A4667">
        <v>14</v>
      </c>
      <c r="B4667">
        <v>2828</v>
      </c>
      <c r="C4667">
        <v>2012</v>
      </c>
      <c r="D4667">
        <v>99</v>
      </c>
      <c r="E4667">
        <v>99</v>
      </c>
      <c r="F4667">
        <v>99</v>
      </c>
      <c r="G4667">
        <v>99</v>
      </c>
      <c r="H4667">
        <v>99</v>
      </c>
      <c r="I4667">
        <v>99</v>
      </c>
      <c r="J4667">
        <v>999</v>
      </c>
      <c r="K4667">
        <v>99</v>
      </c>
      <c r="L4667">
        <v>99</v>
      </c>
      <c r="M4667">
        <v>99</v>
      </c>
      <c r="N4667">
        <v>99</v>
      </c>
      <c r="O4667">
        <v>16</v>
      </c>
      <c r="P4667">
        <v>5038</v>
      </c>
      <c r="Q4667">
        <v>2</v>
      </c>
      <c r="R4667">
        <v>195</v>
      </c>
      <c r="S4667">
        <v>195</v>
      </c>
      <c r="T4667">
        <v>16.323076923076925</v>
      </c>
      <c r="U4667">
        <v>61.230769230769241</v>
      </c>
      <c r="V4667">
        <v>72.708836847515101</v>
      </c>
      <c r="W4667">
        <v>67.110256410256454</v>
      </c>
      <c r="X4667">
        <v>8.3603703411952885</v>
      </c>
      <c r="Y4667">
        <v>2.3299778634529598</v>
      </c>
      <c r="Z4667">
        <v>-30.047705319335208</v>
      </c>
      <c r="AA4667">
        <v>20.249221183800625</v>
      </c>
      <c r="AB4667">
        <v>17.819356806527257</v>
      </c>
    </row>
    <row r="4668" spans="1:38" x14ac:dyDescent="0.5">
      <c r="A4668">
        <v>14</v>
      </c>
      <c r="B4668">
        <v>2829</v>
      </c>
      <c r="C4668">
        <v>2013</v>
      </c>
      <c r="D4668">
        <v>99</v>
      </c>
      <c r="E4668">
        <v>99</v>
      </c>
      <c r="F4668">
        <v>99</v>
      </c>
      <c r="G4668">
        <v>99</v>
      </c>
      <c r="H4668">
        <v>99</v>
      </c>
      <c r="I4668">
        <v>99</v>
      </c>
      <c r="J4668">
        <v>999</v>
      </c>
      <c r="K4668">
        <v>99</v>
      </c>
      <c r="L4668">
        <v>99</v>
      </c>
      <c r="M4668">
        <v>99</v>
      </c>
      <c r="N4668">
        <v>99</v>
      </c>
      <c r="O4668">
        <v>16</v>
      </c>
      <c r="P4668">
        <v>5038</v>
      </c>
      <c r="Q4668">
        <v>11</v>
      </c>
      <c r="R4668">
        <v>1474</v>
      </c>
      <c r="S4668">
        <v>1474</v>
      </c>
      <c r="T4668">
        <v>16.389416553595659</v>
      </c>
      <c r="U4668">
        <v>61.649253731343279</v>
      </c>
      <c r="V4668">
        <v>76.160858271432147</v>
      </c>
      <c r="W4668">
        <v>70.296472184532021</v>
      </c>
      <c r="X4668">
        <v>9.8836234235139848</v>
      </c>
      <c r="Y4668">
        <v>2.7040429275573454</v>
      </c>
      <c r="Z4668">
        <v>-29.578107527839009</v>
      </c>
      <c r="AA4668">
        <v>27.407958348828561</v>
      </c>
      <c r="AB4668">
        <v>25.861881772186756</v>
      </c>
    </row>
    <row r="4669" spans="1:38" x14ac:dyDescent="0.5">
      <c r="A4669">
        <v>14</v>
      </c>
      <c r="B4669">
        <v>2830</v>
      </c>
      <c r="C4669">
        <v>2014</v>
      </c>
      <c r="D4669">
        <v>99</v>
      </c>
      <c r="E4669">
        <v>99</v>
      </c>
      <c r="F4669">
        <v>99</v>
      </c>
      <c r="G4669">
        <v>99</v>
      </c>
      <c r="H4669">
        <v>99</v>
      </c>
      <c r="I4669">
        <v>99</v>
      </c>
      <c r="J4669">
        <v>999</v>
      </c>
      <c r="K4669">
        <v>99</v>
      </c>
      <c r="L4669">
        <v>99</v>
      </c>
      <c r="M4669">
        <v>99</v>
      </c>
      <c r="N4669">
        <v>99</v>
      </c>
      <c r="O4669">
        <v>16</v>
      </c>
      <c r="P4669">
        <v>5038</v>
      </c>
      <c r="Q4669">
        <v>26</v>
      </c>
      <c r="R4669">
        <v>3122</v>
      </c>
      <c r="S4669">
        <v>3122</v>
      </c>
      <c r="T4669">
        <v>16.14958360025625</v>
      </c>
      <c r="U4669">
        <v>61.120755925688655</v>
      </c>
      <c r="V4669">
        <v>83.3602164903876</v>
      </c>
      <c r="W4669">
        <v>76.941479820627748</v>
      </c>
      <c r="X4669">
        <v>10.775053614039336</v>
      </c>
      <c r="Y4669">
        <v>2.6668219788754222</v>
      </c>
      <c r="Z4669">
        <v>-29.025646720915827</v>
      </c>
      <c r="AA4669">
        <v>29.372471540126071</v>
      </c>
      <c r="AB4669">
        <v>29.261070902378943</v>
      </c>
    </row>
    <row r="4670" spans="1:38" x14ac:dyDescent="0.5">
      <c r="A4670">
        <v>14</v>
      </c>
      <c r="B4670">
        <v>2831</v>
      </c>
      <c r="C4670">
        <v>2015</v>
      </c>
      <c r="D4670">
        <v>99</v>
      </c>
      <c r="E4670">
        <v>99</v>
      </c>
      <c r="F4670">
        <v>99</v>
      </c>
      <c r="G4670">
        <v>99</v>
      </c>
      <c r="H4670">
        <v>99</v>
      </c>
      <c r="I4670">
        <v>99</v>
      </c>
      <c r="J4670">
        <v>999</v>
      </c>
      <c r="K4670">
        <v>99</v>
      </c>
      <c r="L4670">
        <v>99</v>
      </c>
      <c r="M4670">
        <v>99</v>
      </c>
      <c r="N4670">
        <v>99</v>
      </c>
      <c r="O4670">
        <v>16</v>
      </c>
      <c r="P4670">
        <v>5038</v>
      </c>
      <c r="Q4670">
        <v>28</v>
      </c>
      <c r="R4670">
        <v>5508</v>
      </c>
      <c r="S4670">
        <v>5503</v>
      </c>
      <c r="T4670">
        <v>16.187726942628903</v>
      </c>
      <c r="U4670">
        <v>61.342903870616013</v>
      </c>
      <c r="V4670">
        <v>87.775091258210566</v>
      </c>
      <c r="W4670">
        <v>80.984681083045515</v>
      </c>
      <c r="X4670">
        <v>10.585393769731999</v>
      </c>
      <c r="Y4670">
        <v>2.7832192435796101</v>
      </c>
      <c r="Z4670">
        <v>-34.713017728778169</v>
      </c>
      <c r="AA4670">
        <v>14.513451555953733</v>
      </c>
      <c r="AB4670">
        <v>14.551196191745644</v>
      </c>
      <c r="AC4670">
        <v>0</v>
      </c>
      <c r="AD4670">
        <v>0</v>
      </c>
      <c r="AE4670">
        <v>0</v>
      </c>
      <c r="AF4670">
        <v>0</v>
      </c>
      <c r="AG4670">
        <v>0</v>
      </c>
      <c r="AH4670">
        <v>0</v>
      </c>
      <c r="AI4670">
        <v>0</v>
      </c>
      <c r="AJ4670">
        <v>0</v>
      </c>
      <c r="AK4670">
        <v>130</v>
      </c>
      <c r="AL4670">
        <v>1</v>
      </c>
    </row>
    <row r="4671" spans="1:38" x14ac:dyDescent="0.5">
      <c r="A4671">
        <v>14</v>
      </c>
      <c r="B4671">
        <v>2832</v>
      </c>
      <c r="C4671">
        <v>2016</v>
      </c>
      <c r="D4671">
        <v>99</v>
      </c>
      <c r="E4671">
        <v>99</v>
      </c>
      <c r="F4671">
        <v>99</v>
      </c>
      <c r="G4671">
        <v>99</v>
      </c>
      <c r="H4671">
        <v>99</v>
      </c>
      <c r="I4671">
        <v>99</v>
      </c>
      <c r="J4671">
        <v>999</v>
      </c>
      <c r="K4671">
        <v>99</v>
      </c>
      <c r="L4671">
        <v>99</v>
      </c>
      <c r="M4671">
        <v>99</v>
      </c>
      <c r="N4671">
        <v>99</v>
      </c>
      <c r="O4671">
        <v>16</v>
      </c>
      <c r="P4671">
        <v>5038</v>
      </c>
      <c r="Q4671">
        <v>27</v>
      </c>
      <c r="R4671">
        <v>7113</v>
      </c>
      <c r="S4671">
        <v>7109</v>
      </c>
      <c r="T4671">
        <v>16.106003092928439</v>
      </c>
      <c r="U4671">
        <v>61.210437473624985</v>
      </c>
      <c r="V4671">
        <v>87.745928703136485</v>
      </c>
      <c r="W4671">
        <v>80.9690533127023</v>
      </c>
      <c r="X4671">
        <v>11.138647643953684</v>
      </c>
      <c r="Y4671">
        <v>2.8418032097795844</v>
      </c>
      <c r="Z4671">
        <v>-34.514720956722037</v>
      </c>
      <c r="AA4671">
        <v>15.167604912998977</v>
      </c>
      <c r="AB4671">
        <v>15.066889162435162</v>
      </c>
      <c r="AC4671">
        <v>207</v>
      </c>
      <c r="AD4671">
        <v>0</v>
      </c>
      <c r="AE4671">
        <v>0</v>
      </c>
      <c r="AF4671">
        <v>81</v>
      </c>
      <c r="AG4671">
        <v>312</v>
      </c>
      <c r="AH4671">
        <v>248</v>
      </c>
      <c r="AI4671">
        <v>189</v>
      </c>
      <c r="AJ4671">
        <v>0</v>
      </c>
      <c r="AK4671">
        <v>461</v>
      </c>
      <c r="AL4671">
        <v>355</v>
      </c>
    </row>
    <row r="4672" spans="1:38" x14ac:dyDescent="0.5">
      <c r="A4672">
        <v>14</v>
      </c>
      <c r="B4672">
        <v>2833</v>
      </c>
      <c r="C4672">
        <v>2017</v>
      </c>
      <c r="D4672">
        <v>99</v>
      </c>
      <c r="E4672">
        <v>99</v>
      </c>
      <c r="F4672">
        <v>99</v>
      </c>
      <c r="G4672">
        <v>99</v>
      </c>
      <c r="H4672">
        <v>99</v>
      </c>
      <c r="I4672">
        <v>99</v>
      </c>
      <c r="J4672">
        <v>999</v>
      </c>
      <c r="K4672">
        <v>99</v>
      </c>
      <c r="L4672">
        <v>99</v>
      </c>
      <c r="M4672">
        <v>99</v>
      </c>
      <c r="N4672">
        <v>99</v>
      </c>
      <c r="O4672">
        <v>16</v>
      </c>
      <c r="P4672">
        <v>5038</v>
      </c>
      <c r="Q4672">
        <v>26</v>
      </c>
      <c r="R4672">
        <v>6906</v>
      </c>
      <c r="S4672">
        <v>6903</v>
      </c>
      <c r="T4672">
        <v>16.084274543874898</v>
      </c>
      <c r="U4672">
        <v>61.116471099521959</v>
      </c>
      <c r="V4672">
        <v>86.48611489752227</v>
      </c>
      <c r="W4672">
        <v>79.812009271331107</v>
      </c>
      <c r="X4672">
        <v>10.274172899783943</v>
      </c>
      <c r="Y4672">
        <v>2.8598120355115504</v>
      </c>
      <c r="Z4672">
        <v>-35.131139001425097</v>
      </c>
      <c r="AA4672">
        <v>19.926710332688923</v>
      </c>
      <c r="AB4672">
        <v>19.47636119290248</v>
      </c>
      <c r="AC4672">
        <v>200</v>
      </c>
      <c r="AD4672">
        <v>0</v>
      </c>
      <c r="AE4672">
        <v>0</v>
      </c>
      <c r="AF4672">
        <v>60</v>
      </c>
      <c r="AG4672">
        <v>384</v>
      </c>
      <c r="AH4672">
        <v>149</v>
      </c>
      <c r="AI4672">
        <v>125</v>
      </c>
      <c r="AJ4672">
        <v>0</v>
      </c>
      <c r="AK4672">
        <v>591</v>
      </c>
      <c r="AL4672">
        <v>280</v>
      </c>
    </row>
    <row r="4673" spans="1:38" x14ac:dyDescent="0.5">
      <c r="A4673">
        <v>14</v>
      </c>
      <c r="B4673">
        <v>2834</v>
      </c>
      <c r="C4673">
        <v>2018</v>
      </c>
      <c r="D4673">
        <v>99</v>
      </c>
      <c r="E4673">
        <v>99</v>
      </c>
      <c r="F4673">
        <v>99</v>
      </c>
      <c r="G4673">
        <v>99</v>
      </c>
      <c r="H4673">
        <v>99</v>
      </c>
      <c r="I4673">
        <v>99</v>
      </c>
      <c r="J4673">
        <v>999</v>
      </c>
      <c r="K4673">
        <v>99</v>
      </c>
      <c r="L4673">
        <v>99</v>
      </c>
      <c r="M4673">
        <v>99</v>
      </c>
      <c r="N4673">
        <v>99</v>
      </c>
      <c r="O4673">
        <v>16</v>
      </c>
      <c r="P4673">
        <v>5038</v>
      </c>
      <c r="Q4673">
        <v>23</v>
      </c>
      <c r="R4673">
        <v>4702</v>
      </c>
      <c r="S4673">
        <v>4701</v>
      </c>
      <c r="T4673">
        <v>16.095491280306245</v>
      </c>
      <c r="U4673">
        <v>61.169325675388201</v>
      </c>
      <c r="V4673">
        <v>84.954470165288413</v>
      </c>
      <c r="W4673">
        <v>78.406658157838876</v>
      </c>
      <c r="X4673">
        <v>11.052623459770752</v>
      </c>
      <c r="Y4673">
        <v>2.85102028940068</v>
      </c>
      <c r="Z4673">
        <v>-29.158925127008697</v>
      </c>
      <c r="AA4673">
        <v>18.780205296161682</v>
      </c>
      <c r="AB4673">
        <v>18.32808669317868</v>
      </c>
      <c r="AC4673">
        <v>93</v>
      </c>
      <c r="AD4673">
        <v>0</v>
      </c>
      <c r="AE4673">
        <v>0</v>
      </c>
      <c r="AF4673">
        <v>39</v>
      </c>
      <c r="AG4673">
        <v>430</v>
      </c>
      <c r="AH4673">
        <v>242</v>
      </c>
      <c r="AI4673">
        <v>206</v>
      </c>
      <c r="AJ4673">
        <v>0</v>
      </c>
      <c r="AK4673">
        <v>253</v>
      </c>
      <c r="AL4673">
        <v>104</v>
      </c>
    </row>
    <row r="4674" spans="1:38" x14ac:dyDescent="0.5">
      <c r="A4674">
        <v>14</v>
      </c>
      <c r="B4674">
        <v>2835</v>
      </c>
      <c r="C4674">
        <v>2019</v>
      </c>
      <c r="D4674">
        <v>99</v>
      </c>
      <c r="E4674">
        <v>99</v>
      </c>
      <c r="F4674">
        <v>99</v>
      </c>
      <c r="G4674">
        <v>99</v>
      </c>
      <c r="H4674">
        <v>99</v>
      </c>
      <c r="I4674">
        <v>99</v>
      </c>
      <c r="J4674">
        <v>999</v>
      </c>
      <c r="K4674">
        <v>99</v>
      </c>
      <c r="L4674">
        <v>99</v>
      </c>
      <c r="M4674">
        <v>99</v>
      </c>
      <c r="N4674">
        <v>99</v>
      </c>
      <c r="O4674">
        <v>16</v>
      </c>
      <c r="P4674">
        <v>5038</v>
      </c>
      <c r="Q4674">
        <v>21</v>
      </c>
      <c r="R4674">
        <v>2624</v>
      </c>
      <c r="S4674">
        <v>2622</v>
      </c>
      <c r="T4674">
        <v>16.158155487804876</v>
      </c>
      <c r="U4674">
        <v>61.122425629290611</v>
      </c>
      <c r="V4674">
        <v>84.723065849181751</v>
      </c>
      <c r="W4674">
        <v>78.173417238748925</v>
      </c>
      <c r="X4674">
        <v>10.778610078914015</v>
      </c>
      <c r="Y4674">
        <v>2.6559448863125175</v>
      </c>
      <c r="Z4674">
        <v>-30.010203112327552</v>
      </c>
      <c r="AA4674">
        <v>13.028798411122148</v>
      </c>
      <c r="AB4674">
        <v>12.668439232602616</v>
      </c>
      <c r="AC4674">
        <v>90</v>
      </c>
      <c r="AD4674">
        <v>0</v>
      </c>
      <c r="AE4674">
        <v>0</v>
      </c>
      <c r="AF4674">
        <v>27</v>
      </c>
      <c r="AG4674">
        <v>186</v>
      </c>
      <c r="AH4674">
        <v>43</v>
      </c>
      <c r="AI4674">
        <v>202</v>
      </c>
      <c r="AJ4674">
        <v>0</v>
      </c>
      <c r="AK4674">
        <v>90</v>
      </c>
      <c r="AL4674">
        <v>79</v>
      </c>
    </row>
    <row r="4675" spans="1:38" x14ac:dyDescent="0.5">
      <c r="A4675">
        <v>14</v>
      </c>
      <c r="B4675">
        <v>2836</v>
      </c>
      <c r="C4675">
        <v>2020</v>
      </c>
      <c r="D4675">
        <v>99</v>
      </c>
      <c r="E4675">
        <v>99</v>
      </c>
      <c r="F4675">
        <v>99</v>
      </c>
      <c r="G4675">
        <v>99</v>
      </c>
      <c r="H4675">
        <v>99</v>
      </c>
      <c r="I4675">
        <v>99</v>
      </c>
      <c r="J4675">
        <v>999</v>
      </c>
      <c r="K4675">
        <v>99</v>
      </c>
      <c r="L4675">
        <v>99</v>
      </c>
      <c r="M4675">
        <v>99</v>
      </c>
      <c r="N4675">
        <v>99</v>
      </c>
      <c r="O4675">
        <v>16</v>
      </c>
      <c r="P4675">
        <v>5038</v>
      </c>
      <c r="Q4675">
        <v>20</v>
      </c>
      <c r="R4675">
        <v>2734</v>
      </c>
      <c r="S4675">
        <v>2734</v>
      </c>
      <c r="T4675">
        <v>16.201170446232627</v>
      </c>
      <c r="U4675">
        <v>61.196781272860271</v>
      </c>
      <c r="V4675">
        <v>87.063180953935927</v>
      </c>
      <c r="W4675">
        <v>80.359316020482652</v>
      </c>
      <c r="X4675">
        <v>9.6725435859695068</v>
      </c>
      <c r="Y4675">
        <v>2.7023880411219672</v>
      </c>
      <c r="Z4675">
        <v>-25.2978686871886</v>
      </c>
      <c r="AA4675">
        <v>13.095124054028171</v>
      </c>
      <c r="AB4675">
        <v>12.738326916211852</v>
      </c>
      <c r="AC4675">
        <v>43</v>
      </c>
      <c r="AD4675">
        <v>0</v>
      </c>
      <c r="AE4675">
        <v>0</v>
      </c>
      <c r="AF4675">
        <v>26</v>
      </c>
      <c r="AG4675">
        <v>205</v>
      </c>
      <c r="AH4675">
        <v>18</v>
      </c>
      <c r="AI4675">
        <v>212</v>
      </c>
      <c r="AJ4675">
        <v>0</v>
      </c>
      <c r="AK4675">
        <v>47</v>
      </c>
      <c r="AL4675">
        <v>51</v>
      </c>
    </row>
    <row r="4676" spans="1:38" x14ac:dyDescent="0.5">
      <c r="A4676">
        <v>14</v>
      </c>
      <c r="B4676">
        <v>2837</v>
      </c>
      <c r="C4676">
        <v>2021</v>
      </c>
      <c r="D4676">
        <v>99</v>
      </c>
      <c r="E4676">
        <v>99</v>
      </c>
      <c r="F4676">
        <v>99</v>
      </c>
      <c r="G4676">
        <v>99</v>
      </c>
      <c r="H4676">
        <v>99</v>
      </c>
      <c r="I4676">
        <v>99</v>
      </c>
      <c r="J4676">
        <v>999</v>
      </c>
      <c r="K4676">
        <v>99</v>
      </c>
      <c r="L4676">
        <v>99</v>
      </c>
      <c r="M4676">
        <v>99</v>
      </c>
      <c r="N4676">
        <v>99</v>
      </c>
      <c r="O4676">
        <v>16</v>
      </c>
      <c r="P4676">
        <v>5038</v>
      </c>
      <c r="Q4676">
        <v>16</v>
      </c>
      <c r="R4676">
        <v>2452</v>
      </c>
      <c r="S4676">
        <v>2450</v>
      </c>
      <c r="T4676">
        <v>16.090538336052205</v>
      </c>
      <c r="U4676">
        <v>60.721224489795922</v>
      </c>
      <c r="V4676">
        <v>89.425131005815189</v>
      </c>
      <c r="W4676">
        <v>82.507795918367378</v>
      </c>
      <c r="X4676">
        <v>10.492346133583288</v>
      </c>
      <c r="Y4676">
        <v>2.4517046403436096</v>
      </c>
      <c r="Z4676">
        <v>-23.70005894989086</v>
      </c>
      <c r="AA4676">
        <v>9.3260307317815325</v>
      </c>
      <c r="AB4676">
        <v>9.0609153693065316</v>
      </c>
      <c r="AC4676">
        <v>29</v>
      </c>
      <c r="AD4676">
        <v>0</v>
      </c>
      <c r="AE4676">
        <v>0</v>
      </c>
      <c r="AF4676">
        <v>13</v>
      </c>
      <c r="AG4676">
        <v>162</v>
      </c>
      <c r="AH4676">
        <v>23</v>
      </c>
      <c r="AI4676">
        <v>47</v>
      </c>
      <c r="AJ4676">
        <v>0</v>
      </c>
      <c r="AK4676">
        <v>32</v>
      </c>
      <c r="AL4676">
        <v>35</v>
      </c>
    </row>
    <row r="4677" spans="1:38" x14ac:dyDescent="0.5">
      <c r="A4677">
        <v>14</v>
      </c>
      <c r="B4677">
        <v>2838</v>
      </c>
      <c r="C4677">
        <v>2022</v>
      </c>
      <c r="D4677">
        <v>99</v>
      </c>
      <c r="E4677">
        <v>99</v>
      </c>
      <c r="F4677">
        <v>99</v>
      </c>
      <c r="G4677">
        <v>99</v>
      </c>
      <c r="H4677">
        <v>99</v>
      </c>
      <c r="I4677">
        <v>99</v>
      </c>
      <c r="J4677">
        <v>999</v>
      </c>
      <c r="K4677">
        <v>99</v>
      </c>
      <c r="L4677">
        <v>99</v>
      </c>
      <c r="M4677">
        <v>99</v>
      </c>
      <c r="N4677">
        <v>99</v>
      </c>
      <c r="O4677">
        <v>16</v>
      </c>
      <c r="P4677">
        <v>5038</v>
      </c>
      <c r="Q4677">
        <v>11</v>
      </c>
      <c r="R4677">
        <v>2787</v>
      </c>
      <c r="S4677">
        <v>2787</v>
      </c>
      <c r="T4677">
        <v>16.091496232508074</v>
      </c>
      <c r="U4677">
        <v>60.63724434876211</v>
      </c>
      <c r="V4677">
        <v>89.377173310070944</v>
      </c>
      <c r="W4677">
        <v>82.4951309651956</v>
      </c>
      <c r="X4677">
        <v>10.658638830099752</v>
      </c>
      <c r="Y4677">
        <v>2.3763466362678218</v>
      </c>
      <c r="Z4677">
        <v>-29.948496123905791</v>
      </c>
      <c r="AA4677">
        <v>9.6754035757680974</v>
      </c>
      <c r="AB4677">
        <v>9.3072475882158408</v>
      </c>
      <c r="AC4677">
        <v>56</v>
      </c>
      <c r="AD4677">
        <v>0</v>
      </c>
      <c r="AE4677">
        <v>0</v>
      </c>
      <c r="AF4677">
        <v>28</v>
      </c>
      <c r="AG4677">
        <v>151</v>
      </c>
      <c r="AH4677">
        <v>8</v>
      </c>
      <c r="AI4677">
        <v>182</v>
      </c>
      <c r="AJ4677">
        <v>0</v>
      </c>
      <c r="AK4677">
        <v>33</v>
      </c>
      <c r="AL4677">
        <v>66</v>
      </c>
    </row>
    <row r="4678" spans="1:38" x14ac:dyDescent="0.5">
      <c r="A4678">
        <v>14</v>
      </c>
      <c r="B4678">
        <v>2839</v>
      </c>
      <c r="C4678">
        <v>2012</v>
      </c>
      <c r="D4678">
        <v>99</v>
      </c>
      <c r="E4678">
        <v>99</v>
      </c>
      <c r="F4678">
        <v>99</v>
      </c>
      <c r="G4678">
        <v>99</v>
      </c>
      <c r="H4678">
        <v>99</v>
      </c>
      <c r="I4678">
        <v>99</v>
      </c>
      <c r="J4678">
        <v>999</v>
      </c>
      <c r="K4678">
        <v>99</v>
      </c>
      <c r="L4678">
        <v>99</v>
      </c>
      <c r="M4678">
        <v>99</v>
      </c>
      <c r="N4678">
        <v>99</v>
      </c>
      <c r="O4678">
        <v>16</v>
      </c>
      <c r="P4678">
        <v>5041</v>
      </c>
      <c r="R4678">
        <v>0</v>
      </c>
    </row>
    <row r="4679" spans="1:38" x14ac:dyDescent="0.5">
      <c r="A4679">
        <v>14</v>
      </c>
      <c r="B4679">
        <v>2840</v>
      </c>
      <c r="C4679">
        <v>2013</v>
      </c>
      <c r="D4679">
        <v>99</v>
      </c>
      <c r="E4679">
        <v>99</v>
      </c>
      <c r="F4679">
        <v>99</v>
      </c>
      <c r="G4679">
        <v>99</v>
      </c>
      <c r="H4679">
        <v>99</v>
      </c>
      <c r="I4679">
        <v>99</v>
      </c>
      <c r="J4679">
        <v>999</v>
      </c>
      <c r="K4679">
        <v>99</v>
      </c>
      <c r="L4679">
        <v>99</v>
      </c>
      <c r="M4679">
        <v>99</v>
      </c>
      <c r="N4679">
        <v>99</v>
      </c>
      <c r="O4679">
        <v>16</v>
      </c>
      <c r="P4679">
        <v>5041</v>
      </c>
      <c r="R4679">
        <v>0</v>
      </c>
    </row>
    <row r="4680" spans="1:38" x14ac:dyDescent="0.5">
      <c r="A4680">
        <v>14</v>
      </c>
      <c r="B4680">
        <v>2841</v>
      </c>
      <c r="C4680">
        <v>2014</v>
      </c>
      <c r="D4680">
        <v>99</v>
      </c>
      <c r="E4680">
        <v>99</v>
      </c>
      <c r="F4680">
        <v>99</v>
      </c>
      <c r="G4680">
        <v>99</v>
      </c>
      <c r="H4680">
        <v>99</v>
      </c>
      <c r="I4680">
        <v>99</v>
      </c>
      <c r="J4680">
        <v>999</v>
      </c>
      <c r="K4680">
        <v>99</v>
      </c>
      <c r="L4680">
        <v>99</v>
      </c>
      <c r="M4680">
        <v>99</v>
      </c>
      <c r="N4680">
        <v>99</v>
      </c>
      <c r="O4680">
        <v>16</v>
      </c>
      <c r="P4680">
        <v>5041</v>
      </c>
      <c r="Q4680">
        <v>1</v>
      </c>
      <c r="R4680">
        <v>31</v>
      </c>
      <c r="S4680">
        <v>31</v>
      </c>
      <c r="T4680">
        <v>16.516129032258061</v>
      </c>
      <c r="U4680">
        <v>61.41935483870968</v>
      </c>
      <c r="V4680">
        <v>81.235801908223522</v>
      </c>
      <c r="W4680">
        <v>74.980645161290354</v>
      </c>
      <c r="X4680">
        <v>6.8771439756036941</v>
      </c>
      <c r="Y4680">
        <v>1.9472759061658764</v>
      </c>
      <c r="Z4680">
        <v>-48.211960710704837</v>
      </c>
      <c r="AA4680">
        <v>0.29165490638818314</v>
      </c>
      <c r="AB4680">
        <v>0.28314418682838682</v>
      </c>
    </row>
    <row r="4681" spans="1:38" x14ac:dyDescent="0.5">
      <c r="A4681">
        <v>14</v>
      </c>
      <c r="B4681">
        <v>2842</v>
      </c>
      <c r="C4681">
        <v>2015</v>
      </c>
      <c r="D4681">
        <v>99</v>
      </c>
      <c r="E4681">
        <v>99</v>
      </c>
      <c r="F4681">
        <v>99</v>
      </c>
      <c r="G4681">
        <v>99</v>
      </c>
      <c r="H4681">
        <v>99</v>
      </c>
      <c r="I4681">
        <v>99</v>
      </c>
      <c r="J4681">
        <v>999</v>
      </c>
      <c r="K4681">
        <v>99</v>
      </c>
      <c r="L4681">
        <v>99</v>
      </c>
      <c r="M4681">
        <v>99</v>
      </c>
      <c r="N4681">
        <v>99</v>
      </c>
      <c r="O4681">
        <v>16</v>
      </c>
      <c r="P4681">
        <v>5041</v>
      </c>
      <c r="Q4681">
        <v>2</v>
      </c>
      <c r="R4681">
        <v>890</v>
      </c>
      <c r="S4681">
        <v>890</v>
      </c>
      <c r="T4681">
        <v>16.393258426966288</v>
      </c>
      <c r="U4681">
        <v>62.043820224719106</v>
      </c>
      <c r="V4681">
        <v>90.062814223282658</v>
      </c>
      <c r="W4681">
        <v>83.127977528089829</v>
      </c>
      <c r="X4681">
        <v>11.147959623840798</v>
      </c>
      <c r="Y4681">
        <v>2.9189984066487833</v>
      </c>
      <c r="Z4681">
        <v>-46.002611525694384</v>
      </c>
      <c r="AA4681">
        <v>2.3451292456061759</v>
      </c>
      <c r="AB4681">
        <v>2.4156473191940169</v>
      </c>
      <c r="AC4681">
        <v>0</v>
      </c>
      <c r="AD4681">
        <v>0</v>
      </c>
      <c r="AE4681">
        <v>0</v>
      </c>
      <c r="AF4681">
        <v>0</v>
      </c>
      <c r="AG4681">
        <v>0</v>
      </c>
      <c r="AH4681">
        <v>0</v>
      </c>
      <c r="AI4681">
        <v>0</v>
      </c>
      <c r="AJ4681">
        <v>0</v>
      </c>
      <c r="AK4681">
        <v>12</v>
      </c>
      <c r="AL4681">
        <v>0</v>
      </c>
    </row>
    <row r="4682" spans="1:38" x14ac:dyDescent="0.5">
      <c r="A4682">
        <v>14</v>
      </c>
      <c r="B4682">
        <v>2843</v>
      </c>
      <c r="C4682">
        <v>2016</v>
      </c>
      <c r="D4682">
        <v>99</v>
      </c>
      <c r="E4682">
        <v>99</v>
      </c>
      <c r="F4682">
        <v>99</v>
      </c>
      <c r="G4682">
        <v>99</v>
      </c>
      <c r="H4682">
        <v>99</v>
      </c>
      <c r="I4682">
        <v>99</v>
      </c>
      <c r="J4682">
        <v>999</v>
      </c>
      <c r="K4682">
        <v>99</v>
      </c>
      <c r="L4682">
        <v>99</v>
      </c>
      <c r="M4682">
        <v>99</v>
      </c>
      <c r="N4682">
        <v>99</v>
      </c>
      <c r="O4682">
        <v>16</v>
      </c>
      <c r="P4682">
        <v>5041</v>
      </c>
      <c r="Q4682">
        <v>1</v>
      </c>
      <c r="R4682">
        <v>668</v>
      </c>
      <c r="S4682">
        <v>668</v>
      </c>
      <c r="T4682">
        <v>16.735029940119755</v>
      </c>
      <c r="U4682">
        <v>63.791916167664681</v>
      </c>
      <c r="V4682">
        <v>85.536943447882138</v>
      </c>
      <c r="W4682">
        <v>78.950598802395177</v>
      </c>
      <c r="X4682">
        <v>12.082103715014473</v>
      </c>
      <c r="Y4682">
        <v>2.8353194613766792</v>
      </c>
      <c r="Z4682">
        <v>-53.978663290773056</v>
      </c>
      <c r="AA4682">
        <v>1.4244285226885023</v>
      </c>
      <c r="AB4682">
        <v>1.3804729730384111</v>
      </c>
      <c r="AC4682">
        <v>15</v>
      </c>
      <c r="AD4682">
        <v>0</v>
      </c>
      <c r="AE4682">
        <v>0</v>
      </c>
      <c r="AF4682">
        <v>3</v>
      </c>
      <c r="AG4682">
        <v>15</v>
      </c>
      <c r="AH4682">
        <v>2</v>
      </c>
      <c r="AI4682">
        <v>12</v>
      </c>
      <c r="AJ4682">
        <v>0</v>
      </c>
      <c r="AK4682">
        <v>30</v>
      </c>
      <c r="AL4682">
        <v>33</v>
      </c>
    </row>
    <row r="4683" spans="1:38" x14ac:dyDescent="0.5">
      <c r="A4683">
        <v>14</v>
      </c>
      <c r="B4683">
        <v>2844</v>
      </c>
      <c r="C4683">
        <v>2017</v>
      </c>
      <c r="D4683">
        <v>99</v>
      </c>
      <c r="E4683">
        <v>99</v>
      </c>
      <c r="F4683">
        <v>99</v>
      </c>
      <c r="G4683">
        <v>99</v>
      </c>
      <c r="H4683">
        <v>99</v>
      </c>
      <c r="I4683">
        <v>99</v>
      </c>
      <c r="J4683">
        <v>999</v>
      </c>
      <c r="K4683">
        <v>99</v>
      </c>
      <c r="L4683">
        <v>99</v>
      </c>
      <c r="M4683">
        <v>99</v>
      </c>
      <c r="N4683">
        <v>99</v>
      </c>
      <c r="O4683">
        <v>16</v>
      </c>
      <c r="P4683">
        <v>5041</v>
      </c>
      <c r="Q4683">
        <v>1</v>
      </c>
      <c r="R4683">
        <v>616</v>
      </c>
      <c r="S4683">
        <v>615</v>
      </c>
      <c r="T4683">
        <v>16.553571428571423</v>
      </c>
      <c r="U4683">
        <v>62.752845528455282</v>
      </c>
      <c r="V4683">
        <v>87.645623585163349</v>
      </c>
      <c r="W4683">
        <v>80.833658536585403</v>
      </c>
      <c r="X4683">
        <v>11.317592124350211</v>
      </c>
      <c r="Y4683">
        <v>2.8922190317052756</v>
      </c>
      <c r="Z4683">
        <v>-47.968781555500797</v>
      </c>
      <c r="AA4683">
        <v>1.7774187032922637</v>
      </c>
      <c r="AB4683">
        <v>1.7573936527916001</v>
      </c>
      <c r="AC4683">
        <v>27</v>
      </c>
      <c r="AD4683">
        <v>0</v>
      </c>
      <c r="AE4683">
        <v>0</v>
      </c>
      <c r="AF4683">
        <v>4</v>
      </c>
      <c r="AG4683">
        <v>10</v>
      </c>
      <c r="AH4683">
        <v>4</v>
      </c>
      <c r="AI4683">
        <v>37</v>
      </c>
      <c r="AJ4683">
        <v>0</v>
      </c>
      <c r="AK4683">
        <v>90</v>
      </c>
      <c r="AL4683">
        <v>60</v>
      </c>
    </row>
    <row r="4684" spans="1:38" x14ac:dyDescent="0.5">
      <c r="A4684">
        <v>14</v>
      </c>
      <c r="B4684">
        <v>2845</v>
      </c>
      <c r="C4684">
        <v>2018</v>
      </c>
      <c r="D4684">
        <v>99</v>
      </c>
      <c r="E4684">
        <v>99</v>
      </c>
      <c r="F4684">
        <v>99</v>
      </c>
      <c r="G4684">
        <v>99</v>
      </c>
      <c r="H4684">
        <v>99</v>
      </c>
      <c r="I4684">
        <v>99</v>
      </c>
      <c r="J4684">
        <v>999</v>
      </c>
      <c r="K4684">
        <v>99</v>
      </c>
      <c r="L4684">
        <v>99</v>
      </c>
      <c r="M4684">
        <v>99</v>
      </c>
      <c r="N4684">
        <v>99</v>
      </c>
      <c r="O4684">
        <v>16</v>
      </c>
      <c r="P4684">
        <v>5041</v>
      </c>
      <c r="Q4684">
        <v>2</v>
      </c>
      <c r="R4684">
        <v>456</v>
      </c>
      <c r="S4684">
        <v>456</v>
      </c>
      <c r="T4684">
        <v>16.697368421052627</v>
      </c>
      <c r="U4684">
        <v>63.059210526315802</v>
      </c>
      <c r="V4684">
        <v>91.267748189542118</v>
      </c>
      <c r="W4684">
        <v>84.240131578947398</v>
      </c>
      <c r="X4684">
        <v>11.186777085543069</v>
      </c>
      <c r="Y4684">
        <v>2.5345859015864294</v>
      </c>
      <c r="Z4684">
        <v>-49.356551989546006</v>
      </c>
      <c r="AA4684">
        <v>1.82130446938531</v>
      </c>
      <c r="AB4684">
        <v>1.9101075211499905</v>
      </c>
      <c r="AC4684">
        <v>5</v>
      </c>
      <c r="AD4684">
        <v>0</v>
      </c>
      <c r="AE4684">
        <v>0</v>
      </c>
      <c r="AF4684">
        <v>4</v>
      </c>
      <c r="AG4684">
        <v>2</v>
      </c>
      <c r="AH4684">
        <v>1</v>
      </c>
      <c r="AI4684">
        <v>45</v>
      </c>
      <c r="AJ4684">
        <v>0</v>
      </c>
      <c r="AK4684">
        <v>15</v>
      </c>
      <c r="AL4684">
        <v>3</v>
      </c>
    </row>
    <row r="4685" spans="1:38" x14ac:dyDescent="0.5">
      <c r="A4685">
        <v>14</v>
      </c>
      <c r="B4685">
        <v>2846</v>
      </c>
      <c r="C4685">
        <v>2019</v>
      </c>
      <c r="D4685">
        <v>99</v>
      </c>
      <c r="E4685">
        <v>99</v>
      </c>
      <c r="F4685">
        <v>99</v>
      </c>
      <c r="G4685">
        <v>99</v>
      </c>
      <c r="H4685">
        <v>99</v>
      </c>
      <c r="I4685">
        <v>99</v>
      </c>
      <c r="J4685">
        <v>999</v>
      </c>
      <c r="K4685">
        <v>99</v>
      </c>
      <c r="L4685">
        <v>99</v>
      </c>
      <c r="M4685">
        <v>99</v>
      </c>
      <c r="N4685">
        <v>99</v>
      </c>
      <c r="O4685">
        <v>16</v>
      </c>
      <c r="P4685">
        <v>5041</v>
      </c>
      <c r="R4685">
        <v>0</v>
      </c>
    </row>
    <row r="4686" spans="1:38" x14ac:dyDescent="0.5">
      <c r="A4686">
        <v>14</v>
      </c>
      <c r="B4686">
        <v>2847</v>
      </c>
      <c r="C4686">
        <v>2020</v>
      </c>
      <c r="D4686">
        <v>99</v>
      </c>
      <c r="E4686">
        <v>99</v>
      </c>
      <c r="F4686">
        <v>99</v>
      </c>
      <c r="G4686">
        <v>99</v>
      </c>
      <c r="H4686">
        <v>99</v>
      </c>
      <c r="I4686">
        <v>99</v>
      </c>
      <c r="J4686">
        <v>999</v>
      </c>
      <c r="K4686">
        <v>99</v>
      </c>
      <c r="L4686">
        <v>99</v>
      </c>
      <c r="M4686">
        <v>99</v>
      </c>
      <c r="N4686">
        <v>99</v>
      </c>
      <c r="O4686">
        <v>16</v>
      </c>
      <c r="P4686">
        <v>5041</v>
      </c>
      <c r="Q4686">
        <v>1</v>
      </c>
      <c r="R4686">
        <v>5</v>
      </c>
      <c r="S4686">
        <v>5</v>
      </c>
      <c r="T4686">
        <v>16.399999999999999</v>
      </c>
      <c r="U4686">
        <v>62</v>
      </c>
      <c r="V4686">
        <v>94.691224268689041</v>
      </c>
      <c r="W4686">
        <v>87.4</v>
      </c>
      <c r="X4686">
        <v>27.128730158265753</v>
      </c>
      <c r="Y4686">
        <v>2.9664793948382657</v>
      </c>
      <c r="Z4686">
        <v>-92.473833960907783</v>
      </c>
      <c r="AA4686">
        <v>2.394865408564039E-2</v>
      </c>
      <c r="AB4686">
        <v>2.5337227187784059E-2</v>
      </c>
      <c r="AC4686">
        <v>0</v>
      </c>
      <c r="AD4686">
        <v>0</v>
      </c>
      <c r="AE4686">
        <v>0</v>
      </c>
      <c r="AF4686">
        <v>0</v>
      </c>
      <c r="AG4686">
        <v>0</v>
      </c>
      <c r="AH4686">
        <v>0</v>
      </c>
      <c r="AI4686">
        <v>0</v>
      </c>
      <c r="AJ4686">
        <v>0</v>
      </c>
      <c r="AK4686">
        <v>0</v>
      </c>
      <c r="AL4686">
        <v>0</v>
      </c>
    </row>
    <row r="4687" spans="1:38" x14ac:dyDescent="0.5">
      <c r="A4687">
        <v>14</v>
      </c>
      <c r="B4687">
        <v>2848</v>
      </c>
      <c r="C4687">
        <v>2021</v>
      </c>
      <c r="D4687">
        <v>99</v>
      </c>
      <c r="E4687">
        <v>99</v>
      </c>
      <c r="F4687">
        <v>99</v>
      </c>
      <c r="G4687">
        <v>99</v>
      </c>
      <c r="H4687">
        <v>99</v>
      </c>
      <c r="I4687">
        <v>99</v>
      </c>
      <c r="J4687">
        <v>999</v>
      </c>
      <c r="K4687">
        <v>99</v>
      </c>
      <c r="L4687">
        <v>99</v>
      </c>
      <c r="M4687">
        <v>99</v>
      </c>
      <c r="N4687">
        <v>99</v>
      </c>
      <c r="O4687">
        <v>16</v>
      </c>
      <c r="P4687">
        <v>5041</v>
      </c>
      <c r="Q4687">
        <v>1</v>
      </c>
      <c r="R4687">
        <v>10</v>
      </c>
      <c r="S4687">
        <v>9</v>
      </c>
      <c r="T4687">
        <v>15</v>
      </c>
      <c r="U4687">
        <v>62.444444444444443</v>
      </c>
      <c r="V4687">
        <v>110.49717106055132</v>
      </c>
      <c r="W4687">
        <v>97.577777777777783</v>
      </c>
      <c r="X4687">
        <v>16.44443693693535</v>
      </c>
      <c r="Y4687">
        <v>2.3622546250522394</v>
      </c>
      <c r="Z4687">
        <v>-88.987149797405294</v>
      </c>
      <c r="AA4687">
        <v>3.8034383082306389E-2</v>
      </c>
      <c r="AB4687">
        <v>3.9364472558560903E-2</v>
      </c>
      <c r="AC4687">
        <v>0</v>
      </c>
      <c r="AD4687">
        <v>0</v>
      </c>
      <c r="AE4687">
        <v>0</v>
      </c>
      <c r="AF4687">
        <v>0</v>
      </c>
      <c r="AG4687">
        <v>1</v>
      </c>
      <c r="AH4687">
        <v>0</v>
      </c>
      <c r="AI4687">
        <v>0</v>
      </c>
      <c r="AJ4687">
        <v>0</v>
      </c>
      <c r="AK4687">
        <v>0</v>
      </c>
      <c r="AL4687">
        <v>0</v>
      </c>
    </row>
    <row r="4688" spans="1:38" x14ac:dyDescent="0.5">
      <c r="A4688">
        <v>14</v>
      </c>
      <c r="B4688">
        <v>2849</v>
      </c>
      <c r="C4688">
        <v>2022</v>
      </c>
      <c r="D4688">
        <v>99</v>
      </c>
      <c r="E4688">
        <v>99</v>
      </c>
      <c r="F4688">
        <v>99</v>
      </c>
      <c r="G4688">
        <v>99</v>
      </c>
      <c r="H4688">
        <v>99</v>
      </c>
      <c r="I4688">
        <v>99</v>
      </c>
      <c r="J4688">
        <v>999</v>
      </c>
      <c r="K4688">
        <v>99</v>
      </c>
      <c r="L4688">
        <v>99</v>
      </c>
      <c r="M4688">
        <v>99</v>
      </c>
      <c r="N4688">
        <v>99</v>
      </c>
      <c r="O4688">
        <v>16</v>
      </c>
      <c r="P4688">
        <v>5041</v>
      </c>
      <c r="R4688">
        <v>0</v>
      </c>
    </row>
    <row r="4689" spans="1:38" x14ac:dyDescent="0.5">
      <c r="A4689">
        <v>14</v>
      </c>
      <c r="B4689">
        <v>2850</v>
      </c>
      <c r="C4689">
        <v>2012</v>
      </c>
      <c r="D4689">
        <v>99</v>
      </c>
      <c r="E4689">
        <v>99</v>
      </c>
      <c r="F4689">
        <v>99</v>
      </c>
      <c r="G4689">
        <v>99</v>
      </c>
      <c r="H4689">
        <v>99</v>
      </c>
      <c r="I4689">
        <v>99</v>
      </c>
      <c r="J4689">
        <v>999</v>
      </c>
      <c r="K4689">
        <v>99</v>
      </c>
      <c r="L4689">
        <v>99</v>
      </c>
      <c r="M4689">
        <v>99</v>
      </c>
      <c r="N4689">
        <v>99</v>
      </c>
      <c r="O4689">
        <v>16</v>
      </c>
      <c r="P4689">
        <v>5042</v>
      </c>
      <c r="R4689">
        <v>0</v>
      </c>
    </row>
    <row r="4690" spans="1:38" x14ac:dyDescent="0.5">
      <c r="A4690">
        <v>14</v>
      </c>
      <c r="B4690">
        <v>2851</v>
      </c>
      <c r="C4690">
        <v>2013</v>
      </c>
      <c r="D4690">
        <v>99</v>
      </c>
      <c r="E4690">
        <v>99</v>
      </c>
      <c r="F4690">
        <v>99</v>
      </c>
      <c r="G4690">
        <v>99</v>
      </c>
      <c r="H4690">
        <v>99</v>
      </c>
      <c r="I4690">
        <v>99</v>
      </c>
      <c r="J4690">
        <v>999</v>
      </c>
      <c r="K4690">
        <v>99</v>
      </c>
      <c r="L4690">
        <v>99</v>
      </c>
      <c r="M4690">
        <v>99</v>
      </c>
      <c r="N4690">
        <v>99</v>
      </c>
      <c r="O4690">
        <v>16</v>
      </c>
      <c r="P4690">
        <v>5042</v>
      </c>
      <c r="R4690">
        <v>0</v>
      </c>
    </row>
    <row r="4691" spans="1:38" x14ac:dyDescent="0.5">
      <c r="A4691">
        <v>14</v>
      </c>
      <c r="B4691">
        <v>2852</v>
      </c>
      <c r="C4691">
        <v>2014</v>
      </c>
      <c r="D4691">
        <v>99</v>
      </c>
      <c r="E4691">
        <v>99</v>
      </c>
      <c r="F4691">
        <v>99</v>
      </c>
      <c r="G4691">
        <v>99</v>
      </c>
      <c r="H4691">
        <v>99</v>
      </c>
      <c r="I4691">
        <v>99</v>
      </c>
      <c r="J4691">
        <v>999</v>
      </c>
      <c r="K4691">
        <v>99</v>
      </c>
      <c r="L4691">
        <v>99</v>
      </c>
      <c r="M4691">
        <v>99</v>
      </c>
      <c r="N4691">
        <v>99</v>
      </c>
      <c r="O4691">
        <v>16</v>
      </c>
      <c r="P4691">
        <v>5042</v>
      </c>
      <c r="R4691">
        <v>0</v>
      </c>
    </row>
    <row r="4692" spans="1:38" x14ac:dyDescent="0.5">
      <c r="A4692">
        <v>14</v>
      </c>
      <c r="B4692">
        <v>2853</v>
      </c>
      <c r="C4692">
        <v>2015</v>
      </c>
      <c r="D4692">
        <v>99</v>
      </c>
      <c r="E4692">
        <v>99</v>
      </c>
      <c r="F4692">
        <v>99</v>
      </c>
      <c r="G4692">
        <v>99</v>
      </c>
      <c r="H4692">
        <v>99</v>
      </c>
      <c r="I4692">
        <v>99</v>
      </c>
      <c r="J4692">
        <v>999</v>
      </c>
      <c r="K4692">
        <v>99</v>
      </c>
      <c r="L4692">
        <v>99</v>
      </c>
      <c r="M4692">
        <v>99</v>
      </c>
      <c r="N4692">
        <v>99</v>
      </c>
      <c r="O4692">
        <v>16</v>
      </c>
      <c r="P4692">
        <v>5042</v>
      </c>
      <c r="R4692">
        <v>0</v>
      </c>
    </row>
    <row r="4693" spans="1:38" x14ac:dyDescent="0.5">
      <c r="A4693">
        <v>14</v>
      </c>
      <c r="B4693">
        <v>2854</v>
      </c>
      <c r="C4693">
        <v>2016</v>
      </c>
      <c r="D4693">
        <v>99</v>
      </c>
      <c r="E4693">
        <v>99</v>
      </c>
      <c r="F4693">
        <v>99</v>
      </c>
      <c r="G4693">
        <v>99</v>
      </c>
      <c r="H4693">
        <v>99</v>
      </c>
      <c r="I4693">
        <v>99</v>
      </c>
      <c r="J4693">
        <v>999</v>
      </c>
      <c r="K4693">
        <v>99</v>
      </c>
      <c r="L4693">
        <v>99</v>
      </c>
      <c r="M4693">
        <v>99</v>
      </c>
      <c r="N4693">
        <v>99</v>
      </c>
      <c r="O4693">
        <v>16</v>
      </c>
      <c r="P4693">
        <v>5042</v>
      </c>
      <c r="R4693">
        <v>0</v>
      </c>
    </row>
    <row r="4694" spans="1:38" x14ac:dyDescent="0.5">
      <c r="A4694">
        <v>14</v>
      </c>
      <c r="B4694">
        <v>2855</v>
      </c>
      <c r="C4694">
        <v>2017</v>
      </c>
      <c r="D4694">
        <v>99</v>
      </c>
      <c r="E4694">
        <v>99</v>
      </c>
      <c r="F4694">
        <v>99</v>
      </c>
      <c r="G4694">
        <v>99</v>
      </c>
      <c r="H4694">
        <v>99</v>
      </c>
      <c r="I4694">
        <v>99</v>
      </c>
      <c r="J4694">
        <v>999</v>
      </c>
      <c r="K4694">
        <v>99</v>
      </c>
      <c r="L4694">
        <v>99</v>
      </c>
      <c r="M4694">
        <v>99</v>
      </c>
      <c r="N4694">
        <v>99</v>
      </c>
      <c r="O4694">
        <v>16</v>
      </c>
      <c r="P4694">
        <v>5042</v>
      </c>
      <c r="Q4694">
        <v>1</v>
      </c>
      <c r="R4694">
        <v>0</v>
      </c>
      <c r="S4694">
        <v>0</v>
      </c>
      <c r="AA4694">
        <v>0</v>
      </c>
      <c r="AB4694">
        <v>0</v>
      </c>
      <c r="AC4694">
        <v>0</v>
      </c>
      <c r="AD4694">
        <v>0</v>
      </c>
      <c r="AE4694">
        <v>0</v>
      </c>
      <c r="AF4694">
        <v>0</v>
      </c>
      <c r="AG4694">
        <v>0</v>
      </c>
      <c r="AH4694">
        <v>0</v>
      </c>
      <c r="AI4694">
        <v>0</v>
      </c>
      <c r="AJ4694">
        <v>0</v>
      </c>
      <c r="AK4694">
        <v>0</v>
      </c>
      <c r="AL4694">
        <v>0</v>
      </c>
    </row>
    <row r="4695" spans="1:38" x14ac:dyDescent="0.5">
      <c r="A4695">
        <v>14</v>
      </c>
      <c r="B4695">
        <v>2856</v>
      </c>
      <c r="C4695">
        <v>2018</v>
      </c>
      <c r="D4695">
        <v>99</v>
      </c>
      <c r="E4695">
        <v>99</v>
      </c>
      <c r="F4695">
        <v>99</v>
      </c>
      <c r="G4695">
        <v>99</v>
      </c>
      <c r="H4695">
        <v>99</v>
      </c>
      <c r="I4695">
        <v>99</v>
      </c>
      <c r="J4695">
        <v>999</v>
      </c>
      <c r="K4695">
        <v>99</v>
      </c>
      <c r="L4695">
        <v>99</v>
      </c>
      <c r="M4695">
        <v>99</v>
      </c>
      <c r="N4695">
        <v>99</v>
      </c>
      <c r="O4695">
        <v>16</v>
      </c>
      <c r="P4695">
        <v>5042</v>
      </c>
      <c r="R4695">
        <v>0</v>
      </c>
    </row>
    <row r="4696" spans="1:38" x14ac:dyDescent="0.5">
      <c r="A4696">
        <v>14</v>
      </c>
      <c r="B4696">
        <v>2857</v>
      </c>
      <c r="C4696">
        <v>2019</v>
      </c>
      <c r="D4696">
        <v>99</v>
      </c>
      <c r="E4696">
        <v>99</v>
      </c>
      <c r="F4696">
        <v>99</v>
      </c>
      <c r="G4696">
        <v>99</v>
      </c>
      <c r="H4696">
        <v>99</v>
      </c>
      <c r="I4696">
        <v>99</v>
      </c>
      <c r="J4696">
        <v>999</v>
      </c>
      <c r="K4696">
        <v>99</v>
      </c>
      <c r="L4696">
        <v>99</v>
      </c>
      <c r="M4696">
        <v>99</v>
      </c>
      <c r="N4696">
        <v>99</v>
      </c>
      <c r="O4696">
        <v>16</v>
      </c>
      <c r="P4696">
        <v>5042</v>
      </c>
      <c r="R4696">
        <v>0</v>
      </c>
    </row>
    <row r="4697" spans="1:38" x14ac:dyDescent="0.5">
      <c r="A4697">
        <v>14</v>
      </c>
      <c r="B4697">
        <v>2858</v>
      </c>
      <c r="C4697">
        <v>2020</v>
      </c>
      <c r="D4697">
        <v>99</v>
      </c>
      <c r="E4697">
        <v>99</v>
      </c>
      <c r="F4697">
        <v>99</v>
      </c>
      <c r="G4697">
        <v>99</v>
      </c>
      <c r="H4697">
        <v>99</v>
      </c>
      <c r="I4697">
        <v>99</v>
      </c>
      <c r="J4697">
        <v>999</v>
      </c>
      <c r="K4697">
        <v>99</v>
      </c>
      <c r="L4697">
        <v>99</v>
      </c>
      <c r="M4697">
        <v>99</v>
      </c>
      <c r="N4697">
        <v>99</v>
      </c>
      <c r="O4697">
        <v>16</v>
      </c>
      <c r="P4697">
        <v>5042</v>
      </c>
      <c r="R4697">
        <v>0</v>
      </c>
    </row>
    <row r="4698" spans="1:38" x14ac:dyDescent="0.5">
      <c r="A4698">
        <v>14</v>
      </c>
      <c r="B4698">
        <v>2859</v>
      </c>
      <c r="C4698">
        <v>2021</v>
      </c>
      <c r="D4698">
        <v>99</v>
      </c>
      <c r="E4698">
        <v>99</v>
      </c>
      <c r="F4698">
        <v>99</v>
      </c>
      <c r="G4698">
        <v>99</v>
      </c>
      <c r="H4698">
        <v>99</v>
      </c>
      <c r="I4698">
        <v>99</v>
      </c>
      <c r="J4698">
        <v>999</v>
      </c>
      <c r="K4698">
        <v>99</v>
      </c>
      <c r="L4698">
        <v>99</v>
      </c>
      <c r="M4698">
        <v>99</v>
      </c>
      <c r="N4698">
        <v>99</v>
      </c>
      <c r="O4698">
        <v>16</v>
      </c>
      <c r="P4698">
        <v>5042</v>
      </c>
      <c r="R4698">
        <v>0</v>
      </c>
    </row>
    <row r="4699" spans="1:38" x14ac:dyDescent="0.5">
      <c r="A4699">
        <v>14</v>
      </c>
      <c r="B4699">
        <v>2860</v>
      </c>
      <c r="C4699">
        <v>2022</v>
      </c>
      <c r="D4699">
        <v>99</v>
      </c>
      <c r="E4699">
        <v>99</v>
      </c>
      <c r="F4699">
        <v>99</v>
      </c>
      <c r="G4699">
        <v>99</v>
      </c>
      <c r="H4699">
        <v>99</v>
      </c>
      <c r="I4699">
        <v>99</v>
      </c>
      <c r="J4699">
        <v>999</v>
      </c>
      <c r="K4699">
        <v>99</v>
      </c>
      <c r="L4699">
        <v>99</v>
      </c>
      <c r="M4699">
        <v>99</v>
      </c>
      <c r="N4699">
        <v>99</v>
      </c>
      <c r="O4699">
        <v>16</v>
      </c>
      <c r="P4699">
        <v>5042</v>
      </c>
      <c r="R4699">
        <v>0</v>
      </c>
    </row>
    <row r="4700" spans="1:38" x14ac:dyDescent="0.5">
      <c r="A4700">
        <v>14</v>
      </c>
      <c r="B4700">
        <v>2861</v>
      </c>
      <c r="C4700">
        <v>2012</v>
      </c>
      <c r="D4700">
        <v>99</v>
      </c>
      <c r="E4700">
        <v>99</v>
      </c>
      <c r="F4700">
        <v>99</v>
      </c>
      <c r="G4700">
        <v>99</v>
      </c>
      <c r="H4700">
        <v>99</v>
      </c>
      <c r="I4700">
        <v>99</v>
      </c>
      <c r="J4700">
        <v>999</v>
      </c>
      <c r="K4700">
        <v>99</v>
      </c>
      <c r="L4700">
        <v>99</v>
      </c>
      <c r="M4700">
        <v>99</v>
      </c>
      <c r="N4700">
        <v>99</v>
      </c>
      <c r="O4700">
        <v>16</v>
      </c>
      <c r="P4700">
        <v>5043</v>
      </c>
      <c r="R4700">
        <v>0</v>
      </c>
    </row>
    <row r="4701" spans="1:38" x14ac:dyDescent="0.5">
      <c r="A4701">
        <v>14</v>
      </c>
      <c r="B4701">
        <v>2862</v>
      </c>
      <c r="C4701">
        <v>2013</v>
      </c>
      <c r="D4701">
        <v>99</v>
      </c>
      <c r="E4701">
        <v>99</v>
      </c>
      <c r="F4701">
        <v>99</v>
      </c>
      <c r="G4701">
        <v>99</v>
      </c>
      <c r="H4701">
        <v>99</v>
      </c>
      <c r="I4701">
        <v>99</v>
      </c>
      <c r="J4701">
        <v>999</v>
      </c>
      <c r="K4701">
        <v>99</v>
      </c>
      <c r="L4701">
        <v>99</v>
      </c>
      <c r="M4701">
        <v>99</v>
      </c>
      <c r="N4701">
        <v>99</v>
      </c>
      <c r="O4701">
        <v>16</v>
      </c>
      <c r="P4701">
        <v>5043</v>
      </c>
      <c r="R4701">
        <v>0</v>
      </c>
    </row>
    <row r="4702" spans="1:38" x14ac:dyDescent="0.5">
      <c r="A4702">
        <v>14</v>
      </c>
      <c r="B4702">
        <v>2863</v>
      </c>
      <c r="C4702">
        <v>2014</v>
      </c>
      <c r="D4702">
        <v>99</v>
      </c>
      <c r="E4702">
        <v>99</v>
      </c>
      <c r="F4702">
        <v>99</v>
      </c>
      <c r="G4702">
        <v>99</v>
      </c>
      <c r="H4702">
        <v>99</v>
      </c>
      <c r="I4702">
        <v>99</v>
      </c>
      <c r="J4702">
        <v>999</v>
      </c>
      <c r="K4702">
        <v>99</v>
      </c>
      <c r="L4702">
        <v>99</v>
      </c>
      <c r="M4702">
        <v>99</v>
      </c>
      <c r="N4702">
        <v>99</v>
      </c>
      <c r="O4702">
        <v>16</v>
      </c>
      <c r="P4702">
        <v>5043</v>
      </c>
      <c r="R4702">
        <v>0</v>
      </c>
    </row>
    <row r="4703" spans="1:38" x14ac:dyDescent="0.5">
      <c r="A4703">
        <v>14</v>
      </c>
      <c r="B4703">
        <v>2864</v>
      </c>
      <c r="C4703">
        <v>2015</v>
      </c>
      <c r="D4703">
        <v>99</v>
      </c>
      <c r="E4703">
        <v>99</v>
      </c>
      <c r="F4703">
        <v>99</v>
      </c>
      <c r="G4703">
        <v>99</v>
      </c>
      <c r="H4703">
        <v>99</v>
      </c>
      <c r="I4703">
        <v>99</v>
      </c>
      <c r="J4703">
        <v>999</v>
      </c>
      <c r="K4703">
        <v>99</v>
      </c>
      <c r="L4703">
        <v>99</v>
      </c>
      <c r="M4703">
        <v>99</v>
      </c>
      <c r="N4703">
        <v>99</v>
      </c>
      <c r="O4703">
        <v>16</v>
      </c>
      <c r="P4703">
        <v>5043</v>
      </c>
      <c r="R4703">
        <v>0</v>
      </c>
    </row>
    <row r="4704" spans="1:38" x14ac:dyDescent="0.5">
      <c r="A4704">
        <v>14</v>
      </c>
      <c r="B4704">
        <v>2865</v>
      </c>
      <c r="C4704">
        <v>2016</v>
      </c>
      <c r="D4704">
        <v>99</v>
      </c>
      <c r="E4704">
        <v>99</v>
      </c>
      <c r="F4704">
        <v>99</v>
      </c>
      <c r="G4704">
        <v>99</v>
      </c>
      <c r="H4704">
        <v>99</v>
      </c>
      <c r="I4704">
        <v>99</v>
      </c>
      <c r="J4704">
        <v>999</v>
      </c>
      <c r="K4704">
        <v>99</v>
      </c>
      <c r="L4704">
        <v>99</v>
      </c>
      <c r="M4704">
        <v>99</v>
      </c>
      <c r="N4704">
        <v>99</v>
      </c>
      <c r="O4704">
        <v>16</v>
      </c>
      <c r="P4704">
        <v>5043</v>
      </c>
      <c r="R4704">
        <v>0</v>
      </c>
    </row>
    <row r="4705" spans="1:18" x14ac:dyDescent="0.5">
      <c r="A4705">
        <v>14</v>
      </c>
      <c r="B4705">
        <v>2866</v>
      </c>
      <c r="C4705">
        <v>2017</v>
      </c>
      <c r="D4705">
        <v>99</v>
      </c>
      <c r="E4705">
        <v>99</v>
      </c>
      <c r="F4705">
        <v>99</v>
      </c>
      <c r="G4705">
        <v>99</v>
      </c>
      <c r="H4705">
        <v>99</v>
      </c>
      <c r="I4705">
        <v>99</v>
      </c>
      <c r="J4705">
        <v>999</v>
      </c>
      <c r="K4705">
        <v>99</v>
      </c>
      <c r="L4705">
        <v>99</v>
      </c>
      <c r="M4705">
        <v>99</v>
      </c>
      <c r="N4705">
        <v>99</v>
      </c>
      <c r="O4705">
        <v>16</v>
      </c>
      <c r="P4705">
        <v>5043</v>
      </c>
      <c r="R4705">
        <v>0</v>
      </c>
    </row>
    <row r="4706" spans="1:18" x14ac:dyDescent="0.5">
      <c r="A4706">
        <v>14</v>
      </c>
      <c r="B4706">
        <v>2867</v>
      </c>
      <c r="C4706">
        <v>2018</v>
      </c>
      <c r="D4706">
        <v>99</v>
      </c>
      <c r="E4706">
        <v>99</v>
      </c>
      <c r="F4706">
        <v>99</v>
      </c>
      <c r="G4706">
        <v>99</v>
      </c>
      <c r="H4706">
        <v>99</v>
      </c>
      <c r="I4706">
        <v>99</v>
      </c>
      <c r="J4706">
        <v>999</v>
      </c>
      <c r="K4706">
        <v>99</v>
      </c>
      <c r="L4706">
        <v>99</v>
      </c>
      <c r="M4706">
        <v>99</v>
      </c>
      <c r="N4706">
        <v>99</v>
      </c>
      <c r="O4706">
        <v>16</v>
      </c>
      <c r="P4706">
        <v>5043</v>
      </c>
      <c r="R4706">
        <v>0</v>
      </c>
    </row>
    <row r="4707" spans="1:18" x14ac:dyDescent="0.5">
      <c r="A4707">
        <v>14</v>
      </c>
      <c r="B4707">
        <v>2868</v>
      </c>
      <c r="C4707">
        <v>2019</v>
      </c>
      <c r="D4707">
        <v>99</v>
      </c>
      <c r="E4707">
        <v>99</v>
      </c>
      <c r="F4707">
        <v>99</v>
      </c>
      <c r="G4707">
        <v>99</v>
      </c>
      <c r="H4707">
        <v>99</v>
      </c>
      <c r="I4707">
        <v>99</v>
      </c>
      <c r="J4707">
        <v>999</v>
      </c>
      <c r="K4707">
        <v>99</v>
      </c>
      <c r="L4707">
        <v>99</v>
      </c>
      <c r="M4707">
        <v>99</v>
      </c>
      <c r="N4707">
        <v>99</v>
      </c>
      <c r="O4707">
        <v>16</v>
      </c>
      <c r="P4707">
        <v>5043</v>
      </c>
      <c r="R4707">
        <v>0</v>
      </c>
    </row>
    <row r="4708" spans="1:18" x14ac:dyDescent="0.5">
      <c r="A4708">
        <v>14</v>
      </c>
      <c r="B4708">
        <v>2869</v>
      </c>
      <c r="C4708">
        <v>2020</v>
      </c>
      <c r="D4708">
        <v>99</v>
      </c>
      <c r="E4708">
        <v>99</v>
      </c>
      <c r="F4708">
        <v>99</v>
      </c>
      <c r="G4708">
        <v>99</v>
      </c>
      <c r="H4708">
        <v>99</v>
      </c>
      <c r="I4708">
        <v>99</v>
      </c>
      <c r="J4708">
        <v>999</v>
      </c>
      <c r="K4708">
        <v>99</v>
      </c>
      <c r="L4708">
        <v>99</v>
      </c>
      <c r="M4708">
        <v>99</v>
      </c>
      <c r="N4708">
        <v>99</v>
      </c>
      <c r="O4708">
        <v>16</v>
      </c>
      <c r="P4708">
        <v>5043</v>
      </c>
      <c r="R4708">
        <v>0</v>
      </c>
    </row>
    <row r="4709" spans="1:18" x14ac:dyDescent="0.5">
      <c r="A4709">
        <v>14</v>
      </c>
      <c r="B4709">
        <v>2870</v>
      </c>
      <c r="C4709">
        <v>2021</v>
      </c>
      <c r="D4709">
        <v>99</v>
      </c>
      <c r="E4709">
        <v>99</v>
      </c>
      <c r="F4709">
        <v>99</v>
      </c>
      <c r="G4709">
        <v>99</v>
      </c>
      <c r="H4709">
        <v>99</v>
      </c>
      <c r="I4709">
        <v>99</v>
      </c>
      <c r="J4709">
        <v>999</v>
      </c>
      <c r="K4709">
        <v>99</v>
      </c>
      <c r="L4709">
        <v>99</v>
      </c>
      <c r="M4709">
        <v>99</v>
      </c>
      <c r="N4709">
        <v>99</v>
      </c>
      <c r="O4709">
        <v>16</v>
      </c>
      <c r="P4709">
        <v>5043</v>
      </c>
      <c r="R4709">
        <v>0</v>
      </c>
    </row>
    <row r="4710" spans="1:18" x14ac:dyDescent="0.5">
      <c r="A4710">
        <v>14</v>
      </c>
      <c r="B4710">
        <v>2871</v>
      </c>
      <c r="C4710">
        <v>2022</v>
      </c>
      <c r="D4710">
        <v>99</v>
      </c>
      <c r="E4710">
        <v>99</v>
      </c>
      <c r="F4710">
        <v>99</v>
      </c>
      <c r="G4710">
        <v>99</v>
      </c>
      <c r="H4710">
        <v>99</v>
      </c>
      <c r="I4710">
        <v>99</v>
      </c>
      <c r="J4710">
        <v>999</v>
      </c>
      <c r="K4710">
        <v>99</v>
      </c>
      <c r="L4710">
        <v>99</v>
      </c>
      <c r="M4710">
        <v>99</v>
      </c>
      <c r="N4710">
        <v>99</v>
      </c>
      <c r="O4710">
        <v>16</v>
      </c>
      <c r="P4710">
        <v>5043</v>
      </c>
      <c r="R4710">
        <v>0</v>
      </c>
    </row>
    <row r="4711" spans="1:18" x14ac:dyDescent="0.5">
      <c r="A4711">
        <v>14</v>
      </c>
      <c r="B4711">
        <v>2872</v>
      </c>
      <c r="C4711">
        <v>2012</v>
      </c>
      <c r="D4711">
        <v>99</v>
      </c>
      <c r="E4711">
        <v>99</v>
      </c>
      <c r="F4711">
        <v>99</v>
      </c>
      <c r="G4711">
        <v>99</v>
      </c>
      <c r="H4711">
        <v>99</v>
      </c>
      <c r="I4711">
        <v>99</v>
      </c>
      <c r="J4711">
        <v>999</v>
      </c>
      <c r="K4711">
        <v>99</v>
      </c>
      <c r="L4711">
        <v>99</v>
      </c>
      <c r="M4711">
        <v>99</v>
      </c>
      <c r="N4711">
        <v>99</v>
      </c>
      <c r="O4711">
        <v>16</v>
      </c>
      <c r="P4711">
        <v>5044</v>
      </c>
      <c r="R4711">
        <v>0</v>
      </c>
    </row>
    <row r="4712" spans="1:18" x14ac:dyDescent="0.5">
      <c r="A4712">
        <v>14</v>
      </c>
      <c r="B4712">
        <v>2873</v>
      </c>
      <c r="C4712">
        <v>2013</v>
      </c>
      <c r="D4712">
        <v>99</v>
      </c>
      <c r="E4712">
        <v>99</v>
      </c>
      <c r="F4712">
        <v>99</v>
      </c>
      <c r="G4712">
        <v>99</v>
      </c>
      <c r="H4712">
        <v>99</v>
      </c>
      <c r="I4712">
        <v>99</v>
      </c>
      <c r="J4712">
        <v>999</v>
      </c>
      <c r="K4712">
        <v>99</v>
      </c>
      <c r="L4712">
        <v>99</v>
      </c>
      <c r="M4712">
        <v>99</v>
      </c>
      <c r="N4712">
        <v>99</v>
      </c>
      <c r="O4712">
        <v>16</v>
      </c>
      <c r="P4712">
        <v>5044</v>
      </c>
      <c r="R4712">
        <v>0</v>
      </c>
    </row>
    <row r="4713" spans="1:18" x14ac:dyDescent="0.5">
      <c r="A4713">
        <v>14</v>
      </c>
      <c r="B4713">
        <v>2874</v>
      </c>
      <c r="C4713">
        <v>2014</v>
      </c>
      <c r="D4713">
        <v>99</v>
      </c>
      <c r="E4713">
        <v>99</v>
      </c>
      <c r="F4713">
        <v>99</v>
      </c>
      <c r="G4713">
        <v>99</v>
      </c>
      <c r="H4713">
        <v>99</v>
      </c>
      <c r="I4713">
        <v>99</v>
      </c>
      <c r="J4713">
        <v>999</v>
      </c>
      <c r="K4713">
        <v>99</v>
      </c>
      <c r="L4713">
        <v>99</v>
      </c>
      <c r="M4713">
        <v>99</v>
      </c>
      <c r="N4713">
        <v>99</v>
      </c>
      <c r="O4713">
        <v>16</v>
      </c>
      <c r="P4713">
        <v>5044</v>
      </c>
      <c r="R4713">
        <v>0</v>
      </c>
    </row>
    <row r="4714" spans="1:18" x14ac:dyDescent="0.5">
      <c r="A4714">
        <v>14</v>
      </c>
      <c r="B4714">
        <v>2875</v>
      </c>
      <c r="C4714">
        <v>2015</v>
      </c>
      <c r="D4714">
        <v>99</v>
      </c>
      <c r="E4714">
        <v>99</v>
      </c>
      <c r="F4714">
        <v>99</v>
      </c>
      <c r="G4714">
        <v>99</v>
      </c>
      <c r="H4714">
        <v>99</v>
      </c>
      <c r="I4714">
        <v>99</v>
      </c>
      <c r="J4714">
        <v>999</v>
      </c>
      <c r="K4714">
        <v>99</v>
      </c>
      <c r="L4714">
        <v>99</v>
      </c>
      <c r="M4714">
        <v>99</v>
      </c>
      <c r="N4714">
        <v>99</v>
      </c>
      <c r="O4714">
        <v>16</v>
      </c>
      <c r="P4714">
        <v>5044</v>
      </c>
      <c r="R4714">
        <v>0</v>
      </c>
    </row>
    <row r="4715" spans="1:18" x14ac:dyDescent="0.5">
      <c r="A4715">
        <v>14</v>
      </c>
      <c r="B4715">
        <v>2876</v>
      </c>
      <c r="C4715">
        <v>2016</v>
      </c>
      <c r="D4715">
        <v>99</v>
      </c>
      <c r="E4715">
        <v>99</v>
      </c>
      <c r="F4715">
        <v>99</v>
      </c>
      <c r="G4715">
        <v>99</v>
      </c>
      <c r="H4715">
        <v>99</v>
      </c>
      <c r="I4715">
        <v>99</v>
      </c>
      <c r="J4715">
        <v>999</v>
      </c>
      <c r="K4715">
        <v>99</v>
      </c>
      <c r="L4715">
        <v>99</v>
      </c>
      <c r="M4715">
        <v>99</v>
      </c>
      <c r="N4715">
        <v>99</v>
      </c>
      <c r="O4715">
        <v>16</v>
      </c>
      <c r="P4715">
        <v>5044</v>
      </c>
      <c r="R4715">
        <v>0</v>
      </c>
    </row>
    <row r="4716" spans="1:18" x14ac:dyDescent="0.5">
      <c r="A4716">
        <v>14</v>
      </c>
      <c r="B4716">
        <v>2877</v>
      </c>
      <c r="C4716">
        <v>2017</v>
      </c>
      <c r="D4716">
        <v>99</v>
      </c>
      <c r="E4716">
        <v>99</v>
      </c>
      <c r="F4716">
        <v>99</v>
      </c>
      <c r="G4716">
        <v>99</v>
      </c>
      <c r="H4716">
        <v>99</v>
      </c>
      <c r="I4716">
        <v>99</v>
      </c>
      <c r="J4716">
        <v>999</v>
      </c>
      <c r="K4716">
        <v>99</v>
      </c>
      <c r="L4716">
        <v>99</v>
      </c>
      <c r="M4716">
        <v>99</v>
      </c>
      <c r="N4716">
        <v>99</v>
      </c>
      <c r="O4716">
        <v>16</v>
      </c>
      <c r="P4716">
        <v>5044</v>
      </c>
      <c r="R4716">
        <v>0</v>
      </c>
    </row>
    <row r="4717" spans="1:18" x14ac:dyDescent="0.5">
      <c r="A4717">
        <v>14</v>
      </c>
      <c r="B4717">
        <v>2878</v>
      </c>
      <c r="C4717">
        <v>2018</v>
      </c>
      <c r="D4717">
        <v>99</v>
      </c>
      <c r="E4717">
        <v>99</v>
      </c>
      <c r="F4717">
        <v>99</v>
      </c>
      <c r="G4717">
        <v>99</v>
      </c>
      <c r="H4717">
        <v>99</v>
      </c>
      <c r="I4717">
        <v>99</v>
      </c>
      <c r="J4717">
        <v>999</v>
      </c>
      <c r="K4717">
        <v>99</v>
      </c>
      <c r="L4717">
        <v>99</v>
      </c>
      <c r="M4717">
        <v>99</v>
      </c>
      <c r="N4717">
        <v>99</v>
      </c>
      <c r="O4717">
        <v>16</v>
      </c>
      <c r="P4717">
        <v>5044</v>
      </c>
      <c r="R4717">
        <v>0</v>
      </c>
    </row>
    <row r="4718" spans="1:18" x14ac:dyDescent="0.5">
      <c r="A4718">
        <v>14</v>
      </c>
      <c r="B4718">
        <v>2879</v>
      </c>
      <c r="C4718">
        <v>2019</v>
      </c>
      <c r="D4718">
        <v>99</v>
      </c>
      <c r="E4718">
        <v>99</v>
      </c>
      <c r="F4718">
        <v>99</v>
      </c>
      <c r="G4718">
        <v>99</v>
      </c>
      <c r="H4718">
        <v>99</v>
      </c>
      <c r="I4718">
        <v>99</v>
      </c>
      <c r="J4718">
        <v>999</v>
      </c>
      <c r="K4718">
        <v>99</v>
      </c>
      <c r="L4718">
        <v>99</v>
      </c>
      <c r="M4718">
        <v>99</v>
      </c>
      <c r="N4718">
        <v>99</v>
      </c>
      <c r="O4718">
        <v>16</v>
      </c>
      <c r="P4718">
        <v>5044</v>
      </c>
      <c r="R4718">
        <v>0</v>
      </c>
    </row>
    <row r="4719" spans="1:18" x14ac:dyDescent="0.5">
      <c r="A4719">
        <v>14</v>
      </c>
      <c r="B4719">
        <v>2880</v>
      </c>
      <c r="C4719">
        <v>2020</v>
      </c>
      <c r="D4719">
        <v>99</v>
      </c>
      <c r="E4719">
        <v>99</v>
      </c>
      <c r="F4719">
        <v>99</v>
      </c>
      <c r="G4719">
        <v>99</v>
      </c>
      <c r="H4719">
        <v>99</v>
      </c>
      <c r="I4719">
        <v>99</v>
      </c>
      <c r="J4719">
        <v>999</v>
      </c>
      <c r="K4719">
        <v>99</v>
      </c>
      <c r="L4719">
        <v>99</v>
      </c>
      <c r="M4719">
        <v>99</v>
      </c>
      <c r="N4719">
        <v>99</v>
      </c>
      <c r="O4719">
        <v>16</v>
      </c>
      <c r="P4719">
        <v>5044</v>
      </c>
      <c r="R4719">
        <v>0</v>
      </c>
    </row>
    <row r="4720" spans="1:18" x14ac:dyDescent="0.5">
      <c r="A4720">
        <v>14</v>
      </c>
      <c r="B4720">
        <v>2881</v>
      </c>
      <c r="C4720">
        <v>2021</v>
      </c>
      <c r="D4720">
        <v>99</v>
      </c>
      <c r="E4720">
        <v>99</v>
      </c>
      <c r="F4720">
        <v>99</v>
      </c>
      <c r="G4720">
        <v>99</v>
      </c>
      <c r="H4720">
        <v>99</v>
      </c>
      <c r="I4720">
        <v>99</v>
      </c>
      <c r="J4720">
        <v>999</v>
      </c>
      <c r="K4720">
        <v>99</v>
      </c>
      <c r="L4720">
        <v>99</v>
      </c>
      <c r="M4720">
        <v>99</v>
      </c>
      <c r="N4720">
        <v>99</v>
      </c>
      <c r="O4720">
        <v>16</v>
      </c>
      <c r="P4720">
        <v>5044</v>
      </c>
      <c r="R4720">
        <v>0</v>
      </c>
    </row>
    <row r="4721" spans="1:38" x14ac:dyDescent="0.5">
      <c r="A4721">
        <v>14</v>
      </c>
      <c r="B4721">
        <v>2882</v>
      </c>
      <c r="C4721">
        <v>2022</v>
      </c>
      <c r="D4721">
        <v>99</v>
      </c>
      <c r="E4721">
        <v>99</v>
      </c>
      <c r="F4721">
        <v>99</v>
      </c>
      <c r="G4721">
        <v>99</v>
      </c>
      <c r="H4721">
        <v>99</v>
      </c>
      <c r="I4721">
        <v>99</v>
      </c>
      <c r="J4721">
        <v>999</v>
      </c>
      <c r="K4721">
        <v>99</v>
      </c>
      <c r="L4721">
        <v>99</v>
      </c>
      <c r="M4721">
        <v>99</v>
      </c>
      <c r="N4721">
        <v>99</v>
      </c>
      <c r="O4721">
        <v>16</v>
      </c>
      <c r="P4721">
        <v>5044</v>
      </c>
      <c r="R4721">
        <v>0</v>
      </c>
    </row>
    <row r="4722" spans="1:38" x14ac:dyDescent="0.5">
      <c r="A4722">
        <v>14</v>
      </c>
      <c r="B4722">
        <v>2883</v>
      </c>
      <c r="C4722">
        <v>2012</v>
      </c>
      <c r="D4722">
        <v>99</v>
      </c>
      <c r="E4722">
        <v>99</v>
      </c>
      <c r="F4722">
        <v>99</v>
      </c>
      <c r="G4722">
        <v>99</v>
      </c>
      <c r="H4722">
        <v>99</v>
      </c>
      <c r="I4722">
        <v>99</v>
      </c>
      <c r="J4722">
        <v>999</v>
      </c>
      <c r="K4722">
        <v>99</v>
      </c>
      <c r="L4722">
        <v>99</v>
      </c>
      <c r="M4722">
        <v>99</v>
      </c>
      <c r="N4722">
        <v>99</v>
      </c>
      <c r="O4722">
        <v>16</v>
      </c>
      <c r="P4722">
        <v>5045</v>
      </c>
      <c r="R4722">
        <v>0</v>
      </c>
    </row>
    <row r="4723" spans="1:38" x14ac:dyDescent="0.5">
      <c r="A4723">
        <v>14</v>
      </c>
      <c r="B4723">
        <v>2884</v>
      </c>
      <c r="C4723">
        <v>2013</v>
      </c>
      <c r="D4723">
        <v>99</v>
      </c>
      <c r="E4723">
        <v>99</v>
      </c>
      <c r="F4723">
        <v>99</v>
      </c>
      <c r="G4723">
        <v>99</v>
      </c>
      <c r="H4723">
        <v>99</v>
      </c>
      <c r="I4723">
        <v>99</v>
      </c>
      <c r="J4723">
        <v>999</v>
      </c>
      <c r="K4723">
        <v>99</v>
      </c>
      <c r="L4723">
        <v>99</v>
      </c>
      <c r="M4723">
        <v>99</v>
      </c>
      <c r="N4723">
        <v>99</v>
      </c>
      <c r="O4723">
        <v>16</v>
      </c>
      <c r="P4723">
        <v>5045</v>
      </c>
      <c r="R4723">
        <v>0</v>
      </c>
    </row>
    <row r="4724" spans="1:38" x14ac:dyDescent="0.5">
      <c r="A4724">
        <v>14</v>
      </c>
      <c r="B4724">
        <v>2885</v>
      </c>
      <c r="C4724">
        <v>2014</v>
      </c>
      <c r="D4724">
        <v>99</v>
      </c>
      <c r="E4724">
        <v>99</v>
      </c>
      <c r="F4724">
        <v>99</v>
      </c>
      <c r="G4724">
        <v>99</v>
      </c>
      <c r="H4724">
        <v>99</v>
      </c>
      <c r="I4724">
        <v>99</v>
      </c>
      <c r="J4724">
        <v>999</v>
      </c>
      <c r="K4724">
        <v>99</v>
      </c>
      <c r="L4724">
        <v>99</v>
      </c>
      <c r="M4724">
        <v>99</v>
      </c>
      <c r="N4724">
        <v>99</v>
      </c>
      <c r="O4724">
        <v>16</v>
      </c>
      <c r="P4724">
        <v>5045</v>
      </c>
      <c r="R4724">
        <v>0</v>
      </c>
    </row>
    <row r="4725" spans="1:38" x14ac:dyDescent="0.5">
      <c r="A4725">
        <v>14</v>
      </c>
      <c r="B4725">
        <v>2886</v>
      </c>
      <c r="C4725">
        <v>2015</v>
      </c>
      <c r="D4725">
        <v>99</v>
      </c>
      <c r="E4725">
        <v>99</v>
      </c>
      <c r="F4725">
        <v>99</v>
      </c>
      <c r="G4725">
        <v>99</v>
      </c>
      <c r="H4725">
        <v>99</v>
      </c>
      <c r="I4725">
        <v>99</v>
      </c>
      <c r="J4725">
        <v>999</v>
      </c>
      <c r="K4725">
        <v>99</v>
      </c>
      <c r="L4725">
        <v>99</v>
      </c>
      <c r="M4725">
        <v>99</v>
      </c>
      <c r="N4725">
        <v>99</v>
      </c>
      <c r="O4725">
        <v>16</v>
      </c>
      <c r="P4725">
        <v>5045</v>
      </c>
      <c r="R4725">
        <v>0</v>
      </c>
    </row>
    <row r="4726" spans="1:38" x14ac:dyDescent="0.5">
      <c r="A4726">
        <v>14</v>
      </c>
      <c r="B4726">
        <v>2887</v>
      </c>
      <c r="C4726">
        <v>2016</v>
      </c>
      <c r="D4726">
        <v>99</v>
      </c>
      <c r="E4726">
        <v>99</v>
      </c>
      <c r="F4726">
        <v>99</v>
      </c>
      <c r="G4726">
        <v>99</v>
      </c>
      <c r="H4726">
        <v>99</v>
      </c>
      <c r="I4726">
        <v>99</v>
      </c>
      <c r="J4726">
        <v>999</v>
      </c>
      <c r="K4726">
        <v>99</v>
      </c>
      <c r="L4726">
        <v>99</v>
      </c>
      <c r="M4726">
        <v>99</v>
      </c>
      <c r="N4726">
        <v>99</v>
      </c>
      <c r="O4726">
        <v>16</v>
      </c>
      <c r="P4726">
        <v>5045</v>
      </c>
      <c r="R4726">
        <v>0</v>
      </c>
    </row>
    <row r="4727" spans="1:38" x14ac:dyDescent="0.5">
      <c r="A4727">
        <v>14</v>
      </c>
      <c r="B4727">
        <v>2888</v>
      </c>
      <c r="C4727">
        <v>2017</v>
      </c>
      <c r="D4727">
        <v>99</v>
      </c>
      <c r="E4727">
        <v>99</v>
      </c>
      <c r="F4727">
        <v>99</v>
      </c>
      <c r="G4727">
        <v>99</v>
      </c>
      <c r="H4727">
        <v>99</v>
      </c>
      <c r="I4727">
        <v>99</v>
      </c>
      <c r="J4727">
        <v>999</v>
      </c>
      <c r="K4727">
        <v>99</v>
      </c>
      <c r="L4727">
        <v>99</v>
      </c>
      <c r="M4727">
        <v>99</v>
      </c>
      <c r="N4727">
        <v>99</v>
      </c>
      <c r="O4727">
        <v>16</v>
      </c>
      <c r="P4727">
        <v>5045</v>
      </c>
      <c r="R4727">
        <v>0</v>
      </c>
    </row>
    <row r="4728" spans="1:38" x14ac:dyDescent="0.5">
      <c r="A4728">
        <v>14</v>
      </c>
      <c r="B4728">
        <v>2889</v>
      </c>
      <c r="C4728">
        <v>2018</v>
      </c>
      <c r="D4728">
        <v>99</v>
      </c>
      <c r="E4728">
        <v>99</v>
      </c>
      <c r="F4728">
        <v>99</v>
      </c>
      <c r="G4728">
        <v>99</v>
      </c>
      <c r="H4728">
        <v>99</v>
      </c>
      <c r="I4728">
        <v>99</v>
      </c>
      <c r="J4728">
        <v>999</v>
      </c>
      <c r="K4728">
        <v>99</v>
      </c>
      <c r="L4728">
        <v>99</v>
      </c>
      <c r="M4728">
        <v>99</v>
      </c>
      <c r="N4728">
        <v>99</v>
      </c>
      <c r="O4728">
        <v>16</v>
      </c>
      <c r="P4728">
        <v>5045</v>
      </c>
      <c r="R4728">
        <v>0</v>
      </c>
    </row>
    <row r="4729" spans="1:38" x14ac:dyDescent="0.5">
      <c r="A4729">
        <v>14</v>
      </c>
      <c r="B4729">
        <v>2890</v>
      </c>
      <c r="C4729">
        <v>2019</v>
      </c>
      <c r="D4729">
        <v>99</v>
      </c>
      <c r="E4729">
        <v>99</v>
      </c>
      <c r="F4729">
        <v>99</v>
      </c>
      <c r="G4729">
        <v>99</v>
      </c>
      <c r="H4729">
        <v>99</v>
      </c>
      <c r="I4729">
        <v>99</v>
      </c>
      <c r="J4729">
        <v>999</v>
      </c>
      <c r="K4729">
        <v>99</v>
      </c>
      <c r="L4729">
        <v>99</v>
      </c>
      <c r="M4729">
        <v>99</v>
      </c>
      <c r="N4729">
        <v>99</v>
      </c>
      <c r="O4729">
        <v>16</v>
      </c>
      <c r="P4729">
        <v>5045</v>
      </c>
      <c r="R4729">
        <v>0</v>
      </c>
    </row>
    <row r="4730" spans="1:38" x14ac:dyDescent="0.5">
      <c r="A4730">
        <v>14</v>
      </c>
      <c r="B4730">
        <v>2891</v>
      </c>
      <c r="C4730">
        <v>2020</v>
      </c>
      <c r="D4730">
        <v>99</v>
      </c>
      <c r="E4730">
        <v>99</v>
      </c>
      <c r="F4730">
        <v>99</v>
      </c>
      <c r="G4730">
        <v>99</v>
      </c>
      <c r="H4730">
        <v>99</v>
      </c>
      <c r="I4730">
        <v>99</v>
      </c>
      <c r="J4730">
        <v>999</v>
      </c>
      <c r="K4730">
        <v>99</v>
      </c>
      <c r="L4730">
        <v>99</v>
      </c>
      <c r="M4730">
        <v>99</v>
      </c>
      <c r="N4730">
        <v>99</v>
      </c>
      <c r="O4730">
        <v>16</v>
      </c>
      <c r="P4730">
        <v>5045</v>
      </c>
      <c r="Q4730">
        <v>2</v>
      </c>
      <c r="R4730">
        <v>183</v>
      </c>
      <c r="S4730">
        <v>183</v>
      </c>
      <c r="T4730">
        <v>16.770491803278684</v>
      </c>
      <c r="U4730">
        <v>62.267759562841519</v>
      </c>
      <c r="V4730">
        <v>90.613170405366176</v>
      </c>
      <c r="W4730">
        <v>83.635956284152996</v>
      </c>
      <c r="X4730">
        <v>7.9919605805827363</v>
      </c>
      <c r="Y4730">
        <v>1.8285528056237816</v>
      </c>
      <c r="Z4730">
        <v>-40.47292223004164</v>
      </c>
      <c r="AA4730">
        <v>0.87652073953443854</v>
      </c>
      <c r="AB4730">
        <v>0.88740478319305793</v>
      </c>
      <c r="AC4730">
        <v>5</v>
      </c>
      <c r="AD4730">
        <v>0</v>
      </c>
      <c r="AE4730">
        <v>0</v>
      </c>
      <c r="AF4730">
        <v>1</v>
      </c>
      <c r="AG4730">
        <v>1</v>
      </c>
      <c r="AH4730">
        <v>0</v>
      </c>
      <c r="AI4730">
        <v>7</v>
      </c>
      <c r="AJ4730">
        <v>0</v>
      </c>
      <c r="AK4730">
        <v>3</v>
      </c>
      <c r="AL4730">
        <v>2</v>
      </c>
    </row>
    <row r="4731" spans="1:38" x14ac:dyDescent="0.5">
      <c r="A4731">
        <v>14</v>
      </c>
      <c r="B4731">
        <v>2892</v>
      </c>
      <c r="C4731">
        <v>2021</v>
      </c>
      <c r="D4731">
        <v>99</v>
      </c>
      <c r="E4731">
        <v>99</v>
      </c>
      <c r="F4731">
        <v>99</v>
      </c>
      <c r="G4731">
        <v>99</v>
      </c>
      <c r="H4731">
        <v>99</v>
      </c>
      <c r="I4731">
        <v>99</v>
      </c>
      <c r="J4731">
        <v>999</v>
      </c>
      <c r="K4731">
        <v>99</v>
      </c>
      <c r="L4731">
        <v>99</v>
      </c>
      <c r="M4731">
        <v>99</v>
      </c>
      <c r="N4731">
        <v>99</v>
      </c>
      <c r="O4731">
        <v>16</v>
      </c>
      <c r="P4731">
        <v>5045</v>
      </c>
      <c r="Q4731">
        <v>1</v>
      </c>
      <c r="R4731">
        <v>332</v>
      </c>
      <c r="S4731">
        <v>332</v>
      </c>
      <c r="T4731">
        <v>16.602409638554221</v>
      </c>
      <c r="U4731">
        <v>61.620481927710848</v>
      </c>
      <c r="V4731">
        <v>95.48052448145782</v>
      </c>
      <c r="W4731">
        <v>88.128524096385604</v>
      </c>
      <c r="X4731">
        <v>9.285340333603985</v>
      </c>
      <c r="Y4731">
        <v>1.9358544102969679</v>
      </c>
      <c r="Z4731">
        <v>-27.495514929988861</v>
      </c>
      <c r="AA4731">
        <v>1.2627415183325728</v>
      </c>
      <c r="AB4731">
        <v>1.3114918154349691</v>
      </c>
      <c r="AC4731">
        <v>4</v>
      </c>
      <c r="AD4731">
        <v>0</v>
      </c>
      <c r="AE4731">
        <v>0</v>
      </c>
      <c r="AF4731">
        <v>2</v>
      </c>
      <c r="AG4731">
        <v>1</v>
      </c>
      <c r="AH4731">
        <v>1</v>
      </c>
      <c r="AI4731">
        <v>6</v>
      </c>
      <c r="AJ4731">
        <v>0</v>
      </c>
      <c r="AK4731">
        <v>3</v>
      </c>
      <c r="AL4731">
        <v>6</v>
      </c>
    </row>
    <row r="4732" spans="1:38" x14ac:dyDescent="0.5">
      <c r="A4732">
        <v>14</v>
      </c>
      <c r="B4732">
        <v>2893</v>
      </c>
      <c r="C4732">
        <v>2022</v>
      </c>
      <c r="D4732">
        <v>99</v>
      </c>
      <c r="E4732">
        <v>99</v>
      </c>
      <c r="F4732">
        <v>99</v>
      </c>
      <c r="G4732">
        <v>99</v>
      </c>
      <c r="H4732">
        <v>99</v>
      </c>
      <c r="I4732">
        <v>99</v>
      </c>
      <c r="J4732">
        <v>999</v>
      </c>
      <c r="K4732">
        <v>99</v>
      </c>
      <c r="L4732">
        <v>99</v>
      </c>
      <c r="M4732">
        <v>99</v>
      </c>
      <c r="N4732">
        <v>99</v>
      </c>
      <c r="O4732">
        <v>16</v>
      </c>
      <c r="P4732">
        <v>5045</v>
      </c>
      <c r="Q4732">
        <v>1</v>
      </c>
      <c r="R4732">
        <v>477</v>
      </c>
      <c r="S4732">
        <v>476</v>
      </c>
      <c r="T4732">
        <v>16.064989517819708</v>
      </c>
      <c r="U4732">
        <v>60.521008403361321</v>
      </c>
      <c r="V4732">
        <v>94.523635022806531</v>
      </c>
      <c r="W4732">
        <v>87.183550420168089</v>
      </c>
      <c r="X4732">
        <v>9.6419958205194618</v>
      </c>
      <c r="Y4732">
        <v>2.2147281620691177</v>
      </c>
      <c r="Z4732">
        <v>-42.925841126378657</v>
      </c>
      <c r="AA4732">
        <v>1.6559625065092869</v>
      </c>
      <c r="AB4732">
        <v>1.6799543696416164</v>
      </c>
      <c r="AC4732">
        <v>6</v>
      </c>
      <c r="AD4732">
        <v>0</v>
      </c>
      <c r="AE4732">
        <v>0</v>
      </c>
      <c r="AF4732">
        <v>2</v>
      </c>
      <c r="AG4732">
        <v>2</v>
      </c>
      <c r="AH4732">
        <v>0</v>
      </c>
      <c r="AI4732">
        <v>3</v>
      </c>
      <c r="AJ4732">
        <v>0</v>
      </c>
      <c r="AK4732">
        <v>4</v>
      </c>
      <c r="AL4732">
        <v>9</v>
      </c>
    </row>
    <row r="4733" spans="1:38" x14ac:dyDescent="0.5">
      <c r="A4733">
        <v>14</v>
      </c>
      <c r="B4733">
        <v>2894</v>
      </c>
      <c r="C4733">
        <v>2012</v>
      </c>
      <c r="D4733">
        <v>99</v>
      </c>
      <c r="E4733">
        <v>99</v>
      </c>
      <c r="F4733">
        <v>99</v>
      </c>
      <c r="G4733">
        <v>99</v>
      </c>
      <c r="H4733">
        <v>99</v>
      </c>
      <c r="I4733">
        <v>99</v>
      </c>
      <c r="J4733">
        <v>999</v>
      </c>
      <c r="K4733">
        <v>99</v>
      </c>
      <c r="L4733">
        <v>99</v>
      </c>
      <c r="M4733">
        <v>99</v>
      </c>
      <c r="N4733">
        <v>99</v>
      </c>
      <c r="O4733">
        <v>16</v>
      </c>
      <c r="P4733">
        <v>5046</v>
      </c>
      <c r="R4733">
        <v>0</v>
      </c>
    </row>
    <row r="4734" spans="1:38" x14ac:dyDescent="0.5">
      <c r="A4734">
        <v>14</v>
      </c>
      <c r="B4734">
        <v>2895</v>
      </c>
      <c r="C4734">
        <v>2013</v>
      </c>
      <c r="D4734">
        <v>99</v>
      </c>
      <c r="E4734">
        <v>99</v>
      </c>
      <c r="F4734">
        <v>99</v>
      </c>
      <c r="G4734">
        <v>99</v>
      </c>
      <c r="H4734">
        <v>99</v>
      </c>
      <c r="I4734">
        <v>99</v>
      </c>
      <c r="J4734">
        <v>999</v>
      </c>
      <c r="K4734">
        <v>99</v>
      </c>
      <c r="L4734">
        <v>99</v>
      </c>
      <c r="M4734">
        <v>99</v>
      </c>
      <c r="N4734">
        <v>99</v>
      </c>
      <c r="O4734">
        <v>16</v>
      </c>
      <c r="P4734">
        <v>5046</v>
      </c>
      <c r="R4734">
        <v>0</v>
      </c>
    </row>
    <row r="4735" spans="1:38" x14ac:dyDescent="0.5">
      <c r="A4735">
        <v>14</v>
      </c>
      <c r="B4735">
        <v>2896</v>
      </c>
      <c r="C4735">
        <v>2014</v>
      </c>
      <c r="D4735">
        <v>99</v>
      </c>
      <c r="E4735">
        <v>99</v>
      </c>
      <c r="F4735">
        <v>99</v>
      </c>
      <c r="G4735">
        <v>99</v>
      </c>
      <c r="H4735">
        <v>99</v>
      </c>
      <c r="I4735">
        <v>99</v>
      </c>
      <c r="J4735">
        <v>999</v>
      </c>
      <c r="K4735">
        <v>99</v>
      </c>
      <c r="L4735">
        <v>99</v>
      </c>
      <c r="M4735">
        <v>99</v>
      </c>
      <c r="N4735">
        <v>99</v>
      </c>
      <c r="O4735">
        <v>16</v>
      </c>
      <c r="P4735">
        <v>5046</v>
      </c>
      <c r="R4735">
        <v>0</v>
      </c>
    </row>
    <row r="4736" spans="1:38" x14ac:dyDescent="0.5">
      <c r="A4736">
        <v>14</v>
      </c>
      <c r="B4736">
        <v>2897</v>
      </c>
      <c r="C4736">
        <v>2015</v>
      </c>
      <c r="D4736">
        <v>99</v>
      </c>
      <c r="E4736">
        <v>99</v>
      </c>
      <c r="F4736">
        <v>99</v>
      </c>
      <c r="G4736">
        <v>99</v>
      </c>
      <c r="H4736">
        <v>99</v>
      </c>
      <c r="I4736">
        <v>99</v>
      </c>
      <c r="J4736">
        <v>999</v>
      </c>
      <c r="K4736">
        <v>99</v>
      </c>
      <c r="L4736">
        <v>99</v>
      </c>
      <c r="M4736">
        <v>99</v>
      </c>
      <c r="N4736">
        <v>99</v>
      </c>
      <c r="O4736">
        <v>16</v>
      </c>
      <c r="P4736">
        <v>5046</v>
      </c>
      <c r="R4736">
        <v>0</v>
      </c>
    </row>
    <row r="4737" spans="1:18" x14ac:dyDescent="0.5">
      <c r="A4737">
        <v>14</v>
      </c>
      <c r="B4737">
        <v>2898</v>
      </c>
      <c r="C4737">
        <v>2016</v>
      </c>
      <c r="D4737">
        <v>99</v>
      </c>
      <c r="E4737">
        <v>99</v>
      </c>
      <c r="F4737">
        <v>99</v>
      </c>
      <c r="G4737">
        <v>99</v>
      </c>
      <c r="H4737">
        <v>99</v>
      </c>
      <c r="I4737">
        <v>99</v>
      </c>
      <c r="J4737">
        <v>999</v>
      </c>
      <c r="K4737">
        <v>99</v>
      </c>
      <c r="L4737">
        <v>99</v>
      </c>
      <c r="M4737">
        <v>99</v>
      </c>
      <c r="N4737">
        <v>99</v>
      </c>
      <c r="O4737">
        <v>16</v>
      </c>
      <c r="P4737">
        <v>5046</v>
      </c>
      <c r="R4737">
        <v>0</v>
      </c>
    </row>
    <row r="4738" spans="1:18" x14ac:dyDescent="0.5">
      <c r="A4738">
        <v>14</v>
      </c>
      <c r="B4738">
        <v>2899</v>
      </c>
      <c r="C4738">
        <v>2017</v>
      </c>
      <c r="D4738">
        <v>99</v>
      </c>
      <c r="E4738">
        <v>99</v>
      </c>
      <c r="F4738">
        <v>99</v>
      </c>
      <c r="G4738">
        <v>99</v>
      </c>
      <c r="H4738">
        <v>99</v>
      </c>
      <c r="I4738">
        <v>99</v>
      </c>
      <c r="J4738">
        <v>999</v>
      </c>
      <c r="K4738">
        <v>99</v>
      </c>
      <c r="L4738">
        <v>99</v>
      </c>
      <c r="M4738">
        <v>99</v>
      </c>
      <c r="N4738">
        <v>99</v>
      </c>
      <c r="O4738">
        <v>16</v>
      </c>
      <c r="P4738">
        <v>5046</v>
      </c>
      <c r="R4738">
        <v>0</v>
      </c>
    </row>
    <row r="4739" spans="1:18" x14ac:dyDescent="0.5">
      <c r="A4739">
        <v>14</v>
      </c>
      <c r="B4739">
        <v>2900</v>
      </c>
      <c r="C4739">
        <v>2018</v>
      </c>
      <c r="D4739">
        <v>99</v>
      </c>
      <c r="E4739">
        <v>99</v>
      </c>
      <c r="F4739">
        <v>99</v>
      </c>
      <c r="G4739">
        <v>99</v>
      </c>
      <c r="H4739">
        <v>99</v>
      </c>
      <c r="I4739">
        <v>99</v>
      </c>
      <c r="J4739">
        <v>999</v>
      </c>
      <c r="K4739">
        <v>99</v>
      </c>
      <c r="L4739">
        <v>99</v>
      </c>
      <c r="M4739">
        <v>99</v>
      </c>
      <c r="N4739">
        <v>99</v>
      </c>
      <c r="O4739">
        <v>16</v>
      </c>
      <c r="P4739">
        <v>5046</v>
      </c>
      <c r="R4739">
        <v>0</v>
      </c>
    </row>
    <row r="4740" spans="1:18" x14ac:dyDescent="0.5">
      <c r="A4740">
        <v>14</v>
      </c>
      <c r="B4740">
        <v>2901</v>
      </c>
      <c r="C4740">
        <v>2019</v>
      </c>
      <c r="D4740">
        <v>99</v>
      </c>
      <c r="E4740">
        <v>99</v>
      </c>
      <c r="F4740">
        <v>99</v>
      </c>
      <c r="G4740">
        <v>99</v>
      </c>
      <c r="H4740">
        <v>99</v>
      </c>
      <c r="I4740">
        <v>99</v>
      </c>
      <c r="J4740">
        <v>999</v>
      </c>
      <c r="K4740">
        <v>99</v>
      </c>
      <c r="L4740">
        <v>99</v>
      </c>
      <c r="M4740">
        <v>99</v>
      </c>
      <c r="N4740">
        <v>99</v>
      </c>
      <c r="O4740">
        <v>16</v>
      </c>
      <c r="P4740">
        <v>5046</v>
      </c>
      <c r="R4740">
        <v>0</v>
      </c>
    </row>
    <row r="4741" spans="1:18" x14ac:dyDescent="0.5">
      <c r="A4741">
        <v>14</v>
      </c>
      <c r="B4741">
        <v>2902</v>
      </c>
      <c r="C4741">
        <v>2020</v>
      </c>
      <c r="D4741">
        <v>99</v>
      </c>
      <c r="E4741">
        <v>99</v>
      </c>
      <c r="F4741">
        <v>99</v>
      </c>
      <c r="G4741">
        <v>99</v>
      </c>
      <c r="H4741">
        <v>99</v>
      </c>
      <c r="I4741">
        <v>99</v>
      </c>
      <c r="J4741">
        <v>999</v>
      </c>
      <c r="K4741">
        <v>99</v>
      </c>
      <c r="L4741">
        <v>99</v>
      </c>
      <c r="M4741">
        <v>99</v>
      </c>
      <c r="N4741">
        <v>99</v>
      </c>
      <c r="O4741">
        <v>16</v>
      </c>
      <c r="P4741">
        <v>5046</v>
      </c>
      <c r="R4741">
        <v>0</v>
      </c>
    </row>
    <row r="4742" spans="1:18" x14ac:dyDescent="0.5">
      <c r="A4742">
        <v>14</v>
      </c>
      <c r="B4742">
        <v>2903</v>
      </c>
      <c r="C4742">
        <v>2021</v>
      </c>
      <c r="D4742">
        <v>99</v>
      </c>
      <c r="E4742">
        <v>99</v>
      </c>
      <c r="F4742">
        <v>99</v>
      </c>
      <c r="G4742">
        <v>99</v>
      </c>
      <c r="H4742">
        <v>99</v>
      </c>
      <c r="I4742">
        <v>99</v>
      </c>
      <c r="J4742">
        <v>999</v>
      </c>
      <c r="K4742">
        <v>99</v>
      </c>
      <c r="L4742">
        <v>99</v>
      </c>
      <c r="M4742">
        <v>99</v>
      </c>
      <c r="N4742">
        <v>99</v>
      </c>
      <c r="O4742">
        <v>16</v>
      </c>
      <c r="P4742">
        <v>5046</v>
      </c>
      <c r="R4742">
        <v>0</v>
      </c>
    </row>
    <row r="4743" spans="1:18" x14ac:dyDescent="0.5">
      <c r="A4743">
        <v>14</v>
      </c>
      <c r="B4743">
        <v>2904</v>
      </c>
      <c r="C4743">
        <v>2022</v>
      </c>
      <c r="D4743">
        <v>99</v>
      </c>
      <c r="E4743">
        <v>99</v>
      </c>
      <c r="F4743">
        <v>99</v>
      </c>
      <c r="G4743">
        <v>99</v>
      </c>
      <c r="H4743">
        <v>99</v>
      </c>
      <c r="I4743">
        <v>99</v>
      </c>
      <c r="J4743">
        <v>999</v>
      </c>
      <c r="K4743">
        <v>99</v>
      </c>
      <c r="L4743">
        <v>99</v>
      </c>
      <c r="M4743">
        <v>99</v>
      </c>
      <c r="N4743">
        <v>99</v>
      </c>
      <c r="O4743">
        <v>16</v>
      </c>
      <c r="P4743">
        <v>5046</v>
      </c>
      <c r="R4743">
        <v>0</v>
      </c>
    </row>
    <row r="4744" spans="1:18" x14ac:dyDescent="0.5">
      <c r="A4744">
        <v>14</v>
      </c>
      <c r="B4744">
        <v>2905</v>
      </c>
      <c r="C4744">
        <v>2012</v>
      </c>
      <c r="D4744">
        <v>99</v>
      </c>
      <c r="E4744">
        <v>99</v>
      </c>
      <c r="F4744">
        <v>99</v>
      </c>
      <c r="G4744">
        <v>99</v>
      </c>
      <c r="H4744">
        <v>99</v>
      </c>
      <c r="I4744">
        <v>99</v>
      </c>
      <c r="J4744">
        <v>999</v>
      </c>
      <c r="K4744">
        <v>99</v>
      </c>
      <c r="L4744">
        <v>99</v>
      </c>
      <c r="M4744">
        <v>99</v>
      </c>
      <c r="N4744">
        <v>99</v>
      </c>
      <c r="O4744">
        <v>16</v>
      </c>
      <c r="P4744">
        <v>5047</v>
      </c>
      <c r="R4744">
        <v>0</v>
      </c>
    </row>
    <row r="4745" spans="1:18" x14ac:dyDescent="0.5">
      <c r="A4745">
        <v>14</v>
      </c>
      <c r="B4745">
        <v>2906</v>
      </c>
      <c r="C4745">
        <v>2013</v>
      </c>
      <c r="D4745">
        <v>99</v>
      </c>
      <c r="E4745">
        <v>99</v>
      </c>
      <c r="F4745">
        <v>99</v>
      </c>
      <c r="G4745">
        <v>99</v>
      </c>
      <c r="H4745">
        <v>99</v>
      </c>
      <c r="I4745">
        <v>99</v>
      </c>
      <c r="J4745">
        <v>999</v>
      </c>
      <c r="K4745">
        <v>99</v>
      </c>
      <c r="L4745">
        <v>99</v>
      </c>
      <c r="M4745">
        <v>99</v>
      </c>
      <c r="N4745">
        <v>99</v>
      </c>
      <c r="O4745">
        <v>16</v>
      </c>
      <c r="P4745">
        <v>5047</v>
      </c>
      <c r="R4745">
        <v>0</v>
      </c>
    </row>
    <row r="4746" spans="1:18" x14ac:dyDescent="0.5">
      <c r="A4746">
        <v>14</v>
      </c>
      <c r="B4746">
        <v>2907</v>
      </c>
      <c r="C4746">
        <v>2014</v>
      </c>
      <c r="D4746">
        <v>99</v>
      </c>
      <c r="E4746">
        <v>99</v>
      </c>
      <c r="F4746">
        <v>99</v>
      </c>
      <c r="G4746">
        <v>99</v>
      </c>
      <c r="H4746">
        <v>99</v>
      </c>
      <c r="I4746">
        <v>99</v>
      </c>
      <c r="J4746">
        <v>999</v>
      </c>
      <c r="K4746">
        <v>99</v>
      </c>
      <c r="L4746">
        <v>99</v>
      </c>
      <c r="M4746">
        <v>99</v>
      </c>
      <c r="N4746">
        <v>99</v>
      </c>
      <c r="O4746">
        <v>16</v>
      </c>
      <c r="P4746">
        <v>5047</v>
      </c>
      <c r="R4746">
        <v>0</v>
      </c>
    </row>
    <row r="4747" spans="1:18" x14ac:dyDescent="0.5">
      <c r="A4747">
        <v>14</v>
      </c>
      <c r="B4747">
        <v>2908</v>
      </c>
      <c r="C4747">
        <v>2015</v>
      </c>
      <c r="D4747">
        <v>99</v>
      </c>
      <c r="E4747">
        <v>99</v>
      </c>
      <c r="F4747">
        <v>99</v>
      </c>
      <c r="G4747">
        <v>99</v>
      </c>
      <c r="H4747">
        <v>99</v>
      </c>
      <c r="I4747">
        <v>99</v>
      </c>
      <c r="J4747">
        <v>999</v>
      </c>
      <c r="K4747">
        <v>99</v>
      </c>
      <c r="L4747">
        <v>99</v>
      </c>
      <c r="M4747">
        <v>99</v>
      </c>
      <c r="N4747">
        <v>99</v>
      </c>
      <c r="O4747">
        <v>16</v>
      </c>
      <c r="P4747">
        <v>5047</v>
      </c>
      <c r="R4747">
        <v>0</v>
      </c>
    </row>
    <row r="4748" spans="1:18" x14ac:dyDescent="0.5">
      <c r="A4748">
        <v>14</v>
      </c>
      <c r="B4748">
        <v>2909</v>
      </c>
      <c r="C4748">
        <v>2016</v>
      </c>
      <c r="D4748">
        <v>99</v>
      </c>
      <c r="E4748">
        <v>99</v>
      </c>
      <c r="F4748">
        <v>99</v>
      </c>
      <c r="G4748">
        <v>99</v>
      </c>
      <c r="H4748">
        <v>99</v>
      </c>
      <c r="I4748">
        <v>99</v>
      </c>
      <c r="J4748">
        <v>999</v>
      </c>
      <c r="K4748">
        <v>99</v>
      </c>
      <c r="L4748">
        <v>99</v>
      </c>
      <c r="M4748">
        <v>99</v>
      </c>
      <c r="N4748">
        <v>99</v>
      </c>
      <c r="O4748">
        <v>16</v>
      </c>
      <c r="P4748">
        <v>5047</v>
      </c>
      <c r="R4748">
        <v>0</v>
      </c>
    </row>
    <row r="4749" spans="1:18" x14ac:dyDescent="0.5">
      <c r="A4749">
        <v>14</v>
      </c>
      <c r="B4749">
        <v>2910</v>
      </c>
      <c r="C4749">
        <v>2017</v>
      </c>
      <c r="D4749">
        <v>99</v>
      </c>
      <c r="E4749">
        <v>99</v>
      </c>
      <c r="F4749">
        <v>99</v>
      </c>
      <c r="G4749">
        <v>99</v>
      </c>
      <c r="H4749">
        <v>99</v>
      </c>
      <c r="I4749">
        <v>99</v>
      </c>
      <c r="J4749">
        <v>999</v>
      </c>
      <c r="K4749">
        <v>99</v>
      </c>
      <c r="L4749">
        <v>99</v>
      </c>
      <c r="M4749">
        <v>99</v>
      </c>
      <c r="N4749">
        <v>99</v>
      </c>
      <c r="O4749">
        <v>16</v>
      </c>
      <c r="P4749">
        <v>5047</v>
      </c>
      <c r="R4749">
        <v>0</v>
      </c>
    </row>
    <row r="4750" spans="1:18" x14ac:dyDescent="0.5">
      <c r="A4750">
        <v>14</v>
      </c>
      <c r="B4750">
        <v>2911</v>
      </c>
      <c r="C4750">
        <v>2018</v>
      </c>
      <c r="D4750">
        <v>99</v>
      </c>
      <c r="E4750">
        <v>99</v>
      </c>
      <c r="F4750">
        <v>99</v>
      </c>
      <c r="G4750">
        <v>99</v>
      </c>
      <c r="H4750">
        <v>99</v>
      </c>
      <c r="I4750">
        <v>99</v>
      </c>
      <c r="J4750">
        <v>999</v>
      </c>
      <c r="K4750">
        <v>99</v>
      </c>
      <c r="L4750">
        <v>99</v>
      </c>
      <c r="M4750">
        <v>99</v>
      </c>
      <c r="N4750">
        <v>99</v>
      </c>
      <c r="O4750">
        <v>16</v>
      </c>
      <c r="P4750">
        <v>5047</v>
      </c>
      <c r="R4750">
        <v>0</v>
      </c>
    </row>
    <row r="4751" spans="1:18" x14ac:dyDescent="0.5">
      <c r="A4751">
        <v>14</v>
      </c>
      <c r="B4751">
        <v>2912</v>
      </c>
      <c r="C4751">
        <v>2019</v>
      </c>
      <c r="D4751">
        <v>99</v>
      </c>
      <c r="E4751">
        <v>99</v>
      </c>
      <c r="F4751">
        <v>99</v>
      </c>
      <c r="G4751">
        <v>99</v>
      </c>
      <c r="H4751">
        <v>99</v>
      </c>
      <c r="I4751">
        <v>99</v>
      </c>
      <c r="J4751">
        <v>999</v>
      </c>
      <c r="K4751">
        <v>99</v>
      </c>
      <c r="L4751">
        <v>99</v>
      </c>
      <c r="M4751">
        <v>99</v>
      </c>
      <c r="N4751">
        <v>99</v>
      </c>
      <c r="O4751">
        <v>16</v>
      </c>
      <c r="P4751">
        <v>5047</v>
      </c>
      <c r="R4751">
        <v>0</v>
      </c>
    </row>
    <row r="4752" spans="1:18" x14ac:dyDescent="0.5">
      <c r="A4752">
        <v>14</v>
      </c>
      <c r="B4752">
        <v>2913</v>
      </c>
      <c r="C4752">
        <v>2020</v>
      </c>
      <c r="D4752">
        <v>99</v>
      </c>
      <c r="E4752">
        <v>99</v>
      </c>
      <c r="F4752">
        <v>99</v>
      </c>
      <c r="G4752">
        <v>99</v>
      </c>
      <c r="H4752">
        <v>99</v>
      </c>
      <c r="I4752">
        <v>99</v>
      </c>
      <c r="J4752">
        <v>999</v>
      </c>
      <c r="K4752">
        <v>99</v>
      </c>
      <c r="L4752">
        <v>99</v>
      </c>
      <c r="M4752">
        <v>99</v>
      </c>
      <c r="N4752">
        <v>99</v>
      </c>
      <c r="O4752">
        <v>16</v>
      </c>
      <c r="P4752">
        <v>5047</v>
      </c>
      <c r="R4752">
        <v>0</v>
      </c>
    </row>
    <row r="4753" spans="1:18" x14ac:dyDescent="0.5">
      <c r="A4753">
        <v>14</v>
      </c>
      <c r="B4753">
        <v>2914</v>
      </c>
      <c r="C4753">
        <v>2021</v>
      </c>
      <c r="D4753">
        <v>99</v>
      </c>
      <c r="E4753">
        <v>99</v>
      </c>
      <c r="F4753">
        <v>99</v>
      </c>
      <c r="G4753">
        <v>99</v>
      </c>
      <c r="H4753">
        <v>99</v>
      </c>
      <c r="I4753">
        <v>99</v>
      </c>
      <c r="J4753">
        <v>999</v>
      </c>
      <c r="K4753">
        <v>99</v>
      </c>
      <c r="L4753">
        <v>99</v>
      </c>
      <c r="M4753">
        <v>99</v>
      </c>
      <c r="N4753">
        <v>99</v>
      </c>
      <c r="O4753">
        <v>16</v>
      </c>
      <c r="P4753">
        <v>5047</v>
      </c>
      <c r="R4753">
        <v>0</v>
      </c>
    </row>
    <row r="4754" spans="1:18" x14ac:dyDescent="0.5">
      <c r="A4754">
        <v>14</v>
      </c>
      <c r="B4754">
        <v>2915</v>
      </c>
      <c r="C4754">
        <v>2022</v>
      </c>
      <c r="D4754">
        <v>99</v>
      </c>
      <c r="E4754">
        <v>99</v>
      </c>
      <c r="F4754">
        <v>99</v>
      </c>
      <c r="G4754">
        <v>99</v>
      </c>
      <c r="H4754">
        <v>99</v>
      </c>
      <c r="I4754">
        <v>99</v>
      </c>
      <c r="J4754">
        <v>999</v>
      </c>
      <c r="K4754">
        <v>99</v>
      </c>
      <c r="L4754">
        <v>99</v>
      </c>
      <c r="M4754">
        <v>99</v>
      </c>
      <c r="N4754">
        <v>99</v>
      </c>
      <c r="O4754">
        <v>16</v>
      </c>
      <c r="P4754">
        <v>5047</v>
      </c>
      <c r="R4754">
        <v>0</v>
      </c>
    </row>
    <row r="4755" spans="1:18" x14ac:dyDescent="0.5">
      <c r="A4755">
        <v>14</v>
      </c>
      <c r="B4755">
        <v>2916</v>
      </c>
      <c r="C4755">
        <v>2012</v>
      </c>
      <c r="D4755">
        <v>99</v>
      </c>
      <c r="E4755">
        <v>99</v>
      </c>
      <c r="F4755">
        <v>99</v>
      </c>
      <c r="G4755">
        <v>99</v>
      </c>
      <c r="H4755">
        <v>99</v>
      </c>
      <c r="I4755">
        <v>99</v>
      </c>
      <c r="J4755">
        <v>999</v>
      </c>
      <c r="K4755">
        <v>99</v>
      </c>
      <c r="L4755">
        <v>99</v>
      </c>
      <c r="M4755">
        <v>99</v>
      </c>
      <c r="N4755">
        <v>99</v>
      </c>
      <c r="O4755">
        <v>16</v>
      </c>
      <c r="P4755">
        <v>5049</v>
      </c>
      <c r="R4755">
        <v>0</v>
      </c>
    </row>
    <row r="4756" spans="1:18" x14ac:dyDescent="0.5">
      <c r="A4756">
        <v>14</v>
      </c>
      <c r="B4756">
        <v>2917</v>
      </c>
      <c r="C4756">
        <v>2013</v>
      </c>
      <c r="D4756">
        <v>99</v>
      </c>
      <c r="E4756">
        <v>99</v>
      </c>
      <c r="F4756">
        <v>99</v>
      </c>
      <c r="G4756">
        <v>99</v>
      </c>
      <c r="H4756">
        <v>99</v>
      </c>
      <c r="I4756">
        <v>99</v>
      </c>
      <c r="J4756">
        <v>999</v>
      </c>
      <c r="K4756">
        <v>99</v>
      </c>
      <c r="L4756">
        <v>99</v>
      </c>
      <c r="M4756">
        <v>99</v>
      </c>
      <c r="N4756">
        <v>99</v>
      </c>
      <c r="O4756">
        <v>16</v>
      </c>
      <c r="P4756">
        <v>5049</v>
      </c>
      <c r="R4756">
        <v>0</v>
      </c>
    </row>
    <row r="4757" spans="1:18" x14ac:dyDescent="0.5">
      <c r="A4757">
        <v>14</v>
      </c>
      <c r="B4757">
        <v>2918</v>
      </c>
      <c r="C4757">
        <v>2014</v>
      </c>
      <c r="D4757">
        <v>99</v>
      </c>
      <c r="E4757">
        <v>99</v>
      </c>
      <c r="F4757">
        <v>99</v>
      </c>
      <c r="G4757">
        <v>99</v>
      </c>
      <c r="H4757">
        <v>99</v>
      </c>
      <c r="I4757">
        <v>99</v>
      </c>
      <c r="J4757">
        <v>999</v>
      </c>
      <c r="K4757">
        <v>99</v>
      </c>
      <c r="L4757">
        <v>99</v>
      </c>
      <c r="M4757">
        <v>99</v>
      </c>
      <c r="N4757">
        <v>99</v>
      </c>
      <c r="O4757">
        <v>16</v>
      </c>
      <c r="P4757">
        <v>5049</v>
      </c>
      <c r="R4757">
        <v>0</v>
      </c>
    </row>
    <row r="4758" spans="1:18" x14ac:dyDescent="0.5">
      <c r="A4758">
        <v>14</v>
      </c>
      <c r="B4758">
        <v>2919</v>
      </c>
      <c r="C4758">
        <v>2015</v>
      </c>
      <c r="D4758">
        <v>99</v>
      </c>
      <c r="E4758">
        <v>99</v>
      </c>
      <c r="F4758">
        <v>99</v>
      </c>
      <c r="G4758">
        <v>99</v>
      </c>
      <c r="H4758">
        <v>99</v>
      </c>
      <c r="I4758">
        <v>99</v>
      </c>
      <c r="J4758">
        <v>999</v>
      </c>
      <c r="K4758">
        <v>99</v>
      </c>
      <c r="L4758">
        <v>99</v>
      </c>
      <c r="M4758">
        <v>99</v>
      </c>
      <c r="N4758">
        <v>99</v>
      </c>
      <c r="O4758">
        <v>16</v>
      </c>
      <c r="P4758">
        <v>5049</v>
      </c>
      <c r="R4758">
        <v>0</v>
      </c>
    </row>
    <row r="4759" spans="1:18" x14ac:dyDescent="0.5">
      <c r="A4759">
        <v>14</v>
      </c>
      <c r="B4759">
        <v>2920</v>
      </c>
      <c r="C4759">
        <v>2016</v>
      </c>
      <c r="D4759">
        <v>99</v>
      </c>
      <c r="E4759">
        <v>99</v>
      </c>
      <c r="F4759">
        <v>99</v>
      </c>
      <c r="G4759">
        <v>99</v>
      </c>
      <c r="H4759">
        <v>99</v>
      </c>
      <c r="I4759">
        <v>99</v>
      </c>
      <c r="J4759">
        <v>999</v>
      </c>
      <c r="K4759">
        <v>99</v>
      </c>
      <c r="L4759">
        <v>99</v>
      </c>
      <c r="M4759">
        <v>99</v>
      </c>
      <c r="N4759">
        <v>99</v>
      </c>
      <c r="O4759">
        <v>16</v>
      </c>
      <c r="P4759">
        <v>5049</v>
      </c>
      <c r="R4759">
        <v>0</v>
      </c>
    </row>
    <row r="4760" spans="1:18" x14ac:dyDescent="0.5">
      <c r="A4760">
        <v>14</v>
      </c>
      <c r="B4760">
        <v>2921</v>
      </c>
      <c r="C4760">
        <v>2017</v>
      </c>
      <c r="D4760">
        <v>99</v>
      </c>
      <c r="E4760">
        <v>99</v>
      </c>
      <c r="F4760">
        <v>99</v>
      </c>
      <c r="G4760">
        <v>99</v>
      </c>
      <c r="H4760">
        <v>99</v>
      </c>
      <c r="I4760">
        <v>99</v>
      </c>
      <c r="J4760">
        <v>999</v>
      </c>
      <c r="K4760">
        <v>99</v>
      </c>
      <c r="L4760">
        <v>99</v>
      </c>
      <c r="M4760">
        <v>99</v>
      </c>
      <c r="N4760">
        <v>99</v>
      </c>
      <c r="O4760">
        <v>16</v>
      </c>
      <c r="P4760">
        <v>5049</v>
      </c>
      <c r="R4760">
        <v>0</v>
      </c>
    </row>
    <row r="4761" spans="1:18" x14ac:dyDescent="0.5">
      <c r="A4761">
        <v>14</v>
      </c>
      <c r="B4761">
        <v>2922</v>
      </c>
      <c r="C4761">
        <v>2018</v>
      </c>
      <c r="D4761">
        <v>99</v>
      </c>
      <c r="E4761">
        <v>99</v>
      </c>
      <c r="F4761">
        <v>99</v>
      </c>
      <c r="G4761">
        <v>99</v>
      </c>
      <c r="H4761">
        <v>99</v>
      </c>
      <c r="I4761">
        <v>99</v>
      </c>
      <c r="J4761">
        <v>999</v>
      </c>
      <c r="K4761">
        <v>99</v>
      </c>
      <c r="L4761">
        <v>99</v>
      </c>
      <c r="M4761">
        <v>99</v>
      </c>
      <c r="N4761">
        <v>99</v>
      </c>
      <c r="O4761">
        <v>16</v>
      </c>
      <c r="P4761">
        <v>5049</v>
      </c>
      <c r="R4761">
        <v>0</v>
      </c>
    </row>
    <row r="4762" spans="1:18" x14ac:dyDescent="0.5">
      <c r="A4762">
        <v>14</v>
      </c>
      <c r="B4762">
        <v>2923</v>
      </c>
      <c r="C4762">
        <v>2019</v>
      </c>
      <c r="D4762">
        <v>99</v>
      </c>
      <c r="E4762">
        <v>99</v>
      </c>
      <c r="F4762">
        <v>99</v>
      </c>
      <c r="G4762">
        <v>99</v>
      </c>
      <c r="H4762">
        <v>99</v>
      </c>
      <c r="I4762">
        <v>99</v>
      </c>
      <c r="J4762">
        <v>999</v>
      </c>
      <c r="K4762">
        <v>99</v>
      </c>
      <c r="L4762">
        <v>99</v>
      </c>
      <c r="M4762">
        <v>99</v>
      </c>
      <c r="N4762">
        <v>99</v>
      </c>
      <c r="O4762">
        <v>16</v>
      </c>
      <c r="P4762">
        <v>5049</v>
      </c>
      <c r="R4762">
        <v>0</v>
      </c>
    </row>
    <row r="4763" spans="1:18" x14ac:dyDescent="0.5">
      <c r="A4763">
        <v>14</v>
      </c>
      <c r="B4763">
        <v>2924</v>
      </c>
      <c r="C4763">
        <v>2020</v>
      </c>
      <c r="D4763">
        <v>99</v>
      </c>
      <c r="E4763">
        <v>99</v>
      </c>
      <c r="F4763">
        <v>99</v>
      </c>
      <c r="G4763">
        <v>99</v>
      </c>
      <c r="H4763">
        <v>99</v>
      </c>
      <c r="I4763">
        <v>99</v>
      </c>
      <c r="J4763">
        <v>999</v>
      </c>
      <c r="K4763">
        <v>99</v>
      </c>
      <c r="L4763">
        <v>99</v>
      </c>
      <c r="M4763">
        <v>99</v>
      </c>
      <c r="N4763">
        <v>99</v>
      </c>
      <c r="O4763">
        <v>16</v>
      </c>
      <c r="P4763">
        <v>5049</v>
      </c>
      <c r="R4763">
        <v>0</v>
      </c>
    </row>
    <row r="4764" spans="1:18" x14ac:dyDescent="0.5">
      <c r="A4764">
        <v>14</v>
      </c>
      <c r="B4764">
        <v>2925</v>
      </c>
      <c r="C4764">
        <v>2021</v>
      </c>
      <c r="D4764">
        <v>99</v>
      </c>
      <c r="E4764">
        <v>99</v>
      </c>
      <c r="F4764">
        <v>99</v>
      </c>
      <c r="G4764">
        <v>99</v>
      </c>
      <c r="H4764">
        <v>99</v>
      </c>
      <c r="I4764">
        <v>99</v>
      </c>
      <c r="J4764">
        <v>999</v>
      </c>
      <c r="K4764">
        <v>99</v>
      </c>
      <c r="L4764">
        <v>99</v>
      </c>
      <c r="M4764">
        <v>99</v>
      </c>
      <c r="N4764">
        <v>99</v>
      </c>
      <c r="O4764">
        <v>16</v>
      </c>
      <c r="P4764">
        <v>5049</v>
      </c>
      <c r="R4764">
        <v>0</v>
      </c>
    </row>
    <row r="4765" spans="1:18" x14ac:dyDescent="0.5">
      <c r="A4765">
        <v>14</v>
      </c>
      <c r="B4765">
        <v>2926</v>
      </c>
      <c r="C4765">
        <v>2022</v>
      </c>
      <c r="D4765">
        <v>99</v>
      </c>
      <c r="E4765">
        <v>99</v>
      </c>
      <c r="F4765">
        <v>99</v>
      </c>
      <c r="G4765">
        <v>99</v>
      </c>
      <c r="H4765">
        <v>99</v>
      </c>
      <c r="I4765">
        <v>99</v>
      </c>
      <c r="J4765">
        <v>999</v>
      </c>
      <c r="K4765">
        <v>99</v>
      </c>
      <c r="L4765">
        <v>99</v>
      </c>
      <c r="M4765">
        <v>99</v>
      </c>
      <c r="N4765">
        <v>99</v>
      </c>
      <c r="O4765">
        <v>16</v>
      </c>
      <c r="P4765">
        <v>5049</v>
      </c>
      <c r="R4765">
        <v>0</v>
      </c>
    </row>
    <row r="4766" spans="1:18" x14ac:dyDescent="0.5">
      <c r="A4766">
        <v>14</v>
      </c>
      <c r="B4766">
        <v>2927</v>
      </c>
      <c r="C4766">
        <v>2012</v>
      </c>
      <c r="D4766">
        <v>99</v>
      </c>
      <c r="E4766">
        <v>99</v>
      </c>
      <c r="F4766">
        <v>99</v>
      </c>
      <c r="G4766">
        <v>99</v>
      </c>
      <c r="H4766">
        <v>99</v>
      </c>
      <c r="I4766">
        <v>99</v>
      </c>
      <c r="J4766">
        <v>999</v>
      </c>
      <c r="K4766">
        <v>99</v>
      </c>
      <c r="L4766">
        <v>99</v>
      </c>
      <c r="M4766">
        <v>99</v>
      </c>
      <c r="N4766">
        <v>99</v>
      </c>
      <c r="O4766">
        <v>16</v>
      </c>
      <c r="P4766">
        <v>5052</v>
      </c>
      <c r="R4766">
        <v>0</v>
      </c>
    </row>
    <row r="4767" spans="1:18" x14ac:dyDescent="0.5">
      <c r="A4767">
        <v>14</v>
      </c>
      <c r="B4767">
        <v>2928</v>
      </c>
      <c r="C4767">
        <v>2013</v>
      </c>
      <c r="D4767">
        <v>99</v>
      </c>
      <c r="E4767">
        <v>99</v>
      </c>
      <c r="F4767">
        <v>99</v>
      </c>
      <c r="G4767">
        <v>99</v>
      </c>
      <c r="H4767">
        <v>99</v>
      </c>
      <c r="I4767">
        <v>99</v>
      </c>
      <c r="J4767">
        <v>999</v>
      </c>
      <c r="K4767">
        <v>99</v>
      </c>
      <c r="L4767">
        <v>99</v>
      </c>
      <c r="M4767">
        <v>99</v>
      </c>
      <c r="N4767">
        <v>99</v>
      </c>
      <c r="O4767">
        <v>16</v>
      </c>
      <c r="P4767">
        <v>5052</v>
      </c>
      <c r="R4767">
        <v>0</v>
      </c>
    </row>
    <row r="4768" spans="1:18" x14ac:dyDescent="0.5">
      <c r="A4768">
        <v>14</v>
      </c>
      <c r="B4768">
        <v>2929</v>
      </c>
      <c r="C4768">
        <v>2014</v>
      </c>
      <c r="D4768">
        <v>99</v>
      </c>
      <c r="E4768">
        <v>99</v>
      </c>
      <c r="F4768">
        <v>99</v>
      </c>
      <c r="G4768">
        <v>99</v>
      </c>
      <c r="H4768">
        <v>99</v>
      </c>
      <c r="I4768">
        <v>99</v>
      </c>
      <c r="J4768">
        <v>999</v>
      </c>
      <c r="K4768">
        <v>99</v>
      </c>
      <c r="L4768">
        <v>99</v>
      </c>
      <c r="M4768">
        <v>99</v>
      </c>
      <c r="N4768">
        <v>99</v>
      </c>
      <c r="O4768">
        <v>16</v>
      </c>
      <c r="P4768">
        <v>5052</v>
      </c>
      <c r="R4768">
        <v>0</v>
      </c>
    </row>
    <row r="4769" spans="1:38" x14ac:dyDescent="0.5">
      <c r="A4769">
        <v>14</v>
      </c>
      <c r="B4769">
        <v>2930</v>
      </c>
      <c r="C4769">
        <v>2015</v>
      </c>
      <c r="D4769">
        <v>99</v>
      </c>
      <c r="E4769">
        <v>99</v>
      </c>
      <c r="F4769">
        <v>99</v>
      </c>
      <c r="G4769">
        <v>99</v>
      </c>
      <c r="H4769">
        <v>99</v>
      </c>
      <c r="I4769">
        <v>99</v>
      </c>
      <c r="J4769">
        <v>999</v>
      </c>
      <c r="K4769">
        <v>99</v>
      </c>
      <c r="L4769">
        <v>99</v>
      </c>
      <c r="M4769">
        <v>99</v>
      </c>
      <c r="N4769">
        <v>99</v>
      </c>
      <c r="O4769">
        <v>16</v>
      </c>
      <c r="P4769">
        <v>5052</v>
      </c>
      <c r="R4769">
        <v>0</v>
      </c>
    </row>
    <row r="4770" spans="1:38" x14ac:dyDescent="0.5">
      <c r="A4770">
        <v>14</v>
      </c>
      <c r="B4770">
        <v>2931</v>
      </c>
      <c r="C4770">
        <v>2016</v>
      </c>
      <c r="D4770">
        <v>99</v>
      </c>
      <c r="E4770">
        <v>99</v>
      </c>
      <c r="F4770">
        <v>99</v>
      </c>
      <c r="G4770">
        <v>99</v>
      </c>
      <c r="H4770">
        <v>99</v>
      </c>
      <c r="I4770">
        <v>99</v>
      </c>
      <c r="J4770">
        <v>999</v>
      </c>
      <c r="K4770">
        <v>99</v>
      </c>
      <c r="L4770">
        <v>99</v>
      </c>
      <c r="M4770">
        <v>99</v>
      </c>
      <c r="N4770">
        <v>99</v>
      </c>
      <c r="O4770">
        <v>16</v>
      </c>
      <c r="P4770">
        <v>5052</v>
      </c>
      <c r="R4770">
        <v>0</v>
      </c>
    </row>
    <row r="4771" spans="1:38" x14ac:dyDescent="0.5">
      <c r="A4771">
        <v>14</v>
      </c>
      <c r="B4771">
        <v>2932</v>
      </c>
      <c r="C4771">
        <v>2017</v>
      </c>
      <c r="D4771">
        <v>99</v>
      </c>
      <c r="E4771">
        <v>99</v>
      </c>
      <c r="F4771">
        <v>99</v>
      </c>
      <c r="G4771">
        <v>99</v>
      </c>
      <c r="H4771">
        <v>99</v>
      </c>
      <c r="I4771">
        <v>99</v>
      </c>
      <c r="J4771">
        <v>999</v>
      </c>
      <c r="K4771">
        <v>99</v>
      </c>
      <c r="L4771">
        <v>99</v>
      </c>
      <c r="M4771">
        <v>99</v>
      </c>
      <c r="N4771">
        <v>99</v>
      </c>
      <c r="O4771">
        <v>16</v>
      </c>
      <c r="P4771">
        <v>5052</v>
      </c>
      <c r="R4771">
        <v>0</v>
      </c>
    </row>
    <row r="4772" spans="1:38" x14ac:dyDescent="0.5">
      <c r="A4772">
        <v>14</v>
      </c>
      <c r="B4772">
        <v>2933</v>
      </c>
      <c r="C4772">
        <v>2018</v>
      </c>
      <c r="D4772">
        <v>99</v>
      </c>
      <c r="E4772">
        <v>99</v>
      </c>
      <c r="F4772">
        <v>99</v>
      </c>
      <c r="G4772">
        <v>99</v>
      </c>
      <c r="H4772">
        <v>99</v>
      </c>
      <c r="I4772">
        <v>99</v>
      </c>
      <c r="J4772">
        <v>999</v>
      </c>
      <c r="K4772">
        <v>99</v>
      </c>
      <c r="L4772">
        <v>99</v>
      </c>
      <c r="M4772">
        <v>99</v>
      </c>
      <c r="N4772">
        <v>99</v>
      </c>
      <c r="O4772">
        <v>16</v>
      </c>
      <c r="P4772">
        <v>5052</v>
      </c>
      <c r="R4772">
        <v>0</v>
      </c>
    </row>
    <row r="4773" spans="1:38" x14ac:dyDescent="0.5">
      <c r="A4773">
        <v>14</v>
      </c>
      <c r="B4773">
        <v>2934</v>
      </c>
      <c r="C4773">
        <v>2019</v>
      </c>
      <c r="D4773">
        <v>99</v>
      </c>
      <c r="E4773">
        <v>99</v>
      </c>
      <c r="F4773">
        <v>99</v>
      </c>
      <c r="G4773">
        <v>99</v>
      </c>
      <c r="H4773">
        <v>99</v>
      </c>
      <c r="I4773">
        <v>99</v>
      </c>
      <c r="J4773">
        <v>999</v>
      </c>
      <c r="K4773">
        <v>99</v>
      </c>
      <c r="L4773">
        <v>99</v>
      </c>
      <c r="M4773">
        <v>99</v>
      </c>
      <c r="N4773">
        <v>99</v>
      </c>
      <c r="O4773">
        <v>16</v>
      </c>
      <c r="P4773">
        <v>5052</v>
      </c>
      <c r="R4773">
        <v>0</v>
      </c>
    </row>
    <row r="4774" spans="1:38" x14ac:dyDescent="0.5">
      <c r="A4774">
        <v>14</v>
      </c>
      <c r="B4774">
        <v>2935</v>
      </c>
      <c r="C4774">
        <v>2020</v>
      </c>
      <c r="D4774">
        <v>99</v>
      </c>
      <c r="E4774">
        <v>99</v>
      </c>
      <c r="F4774">
        <v>99</v>
      </c>
      <c r="G4774">
        <v>99</v>
      </c>
      <c r="H4774">
        <v>99</v>
      </c>
      <c r="I4774">
        <v>99</v>
      </c>
      <c r="J4774">
        <v>999</v>
      </c>
      <c r="K4774">
        <v>99</v>
      </c>
      <c r="L4774">
        <v>99</v>
      </c>
      <c r="M4774">
        <v>99</v>
      </c>
      <c r="N4774">
        <v>99</v>
      </c>
      <c r="O4774">
        <v>16</v>
      </c>
      <c r="P4774">
        <v>5052</v>
      </c>
      <c r="R4774">
        <v>0</v>
      </c>
    </row>
    <row r="4775" spans="1:38" x14ac:dyDescent="0.5">
      <c r="A4775">
        <v>14</v>
      </c>
      <c r="B4775">
        <v>2936</v>
      </c>
      <c r="C4775">
        <v>2021</v>
      </c>
      <c r="D4775">
        <v>99</v>
      </c>
      <c r="E4775">
        <v>99</v>
      </c>
      <c r="F4775">
        <v>99</v>
      </c>
      <c r="G4775">
        <v>99</v>
      </c>
      <c r="H4775">
        <v>99</v>
      </c>
      <c r="I4775">
        <v>99</v>
      </c>
      <c r="J4775">
        <v>999</v>
      </c>
      <c r="K4775">
        <v>99</v>
      </c>
      <c r="L4775">
        <v>99</v>
      </c>
      <c r="M4775">
        <v>99</v>
      </c>
      <c r="N4775">
        <v>99</v>
      </c>
      <c r="O4775">
        <v>16</v>
      </c>
      <c r="P4775">
        <v>5052</v>
      </c>
      <c r="R4775">
        <v>0</v>
      </c>
    </row>
    <row r="4776" spans="1:38" x14ac:dyDescent="0.5">
      <c r="A4776">
        <v>14</v>
      </c>
      <c r="B4776">
        <v>2937</v>
      </c>
      <c r="C4776">
        <v>2022</v>
      </c>
      <c r="D4776">
        <v>99</v>
      </c>
      <c r="E4776">
        <v>99</v>
      </c>
      <c r="F4776">
        <v>99</v>
      </c>
      <c r="G4776">
        <v>99</v>
      </c>
      <c r="H4776">
        <v>99</v>
      </c>
      <c r="I4776">
        <v>99</v>
      </c>
      <c r="J4776">
        <v>999</v>
      </c>
      <c r="K4776">
        <v>99</v>
      </c>
      <c r="L4776">
        <v>99</v>
      </c>
      <c r="M4776">
        <v>99</v>
      </c>
      <c r="N4776">
        <v>99</v>
      </c>
      <c r="O4776">
        <v>16</v>
      </c>
      <c r="P4776">
        <v>5052</v>
      </c>
      <c r="R4776">
        <v>0</v>
      </c>
    </row>
    <row r="4777" spans="1:38" x14ac:dyDescent="0.5">
      <c r="A4777">
        <v>14</v>
      </c>
      <c r="B4777">
        <v>2938</v>
      </c>
      <c r="C4777">
        <v>2012</v>
      </c>
      <c r="D4777">
        <v>99</v>
      </c>
      <c r="E4777">
        <v>99</v>
      </c>
      <c r="F4777">
        <v>99</v>
      </c>
      <c r="G4777">
        <v>99</v>
      </c>
      <c r="H4777">
        <v>99</v>
      </c>
      <c r="I4777">
        <v>99</v>
      </c>
      <c r="J4777">
        <v>999</v>
      </c>
      <c r="K4777">
        <v>99</v>
      </c>
      <c r="L4777">
        <v>99</v>
      </c>
      <c r="M4777">
        <v>99</v>
      </c>
      <c r="N4777">
        <v>99</v>
      </c>
      <c r="O4777">
        <v>16</v>
      </c>
      <c r="P4777">
        <v>5053</v>
      </c>
      <c r="R4777">
        <v>0</v>
      </c>
    </row>
    <row r="4778" spans="1:38" x14ac:dyDescent="0.5">
      <c r="A4778">
        <v>14</v>
      </c>
      <c r="B4778">
        <v>2939</v>
      </c>
      <c r="C4778">
        <v>2013</v>
      </c>
      <c r="D4778">
        <v>99</v>
      </c>
      <c r="E4778">
        <v>99</v>
      </c>
      <c r="F4778">
        <v>99</v>
      </c>
      <c r="G4778">
        <v>99</v>
      </c>
      <c r="H4778">
        <v>99</v>
      </c>
      <c r="I4778">
        <v>99</v>
      </c>
      <c r="J4778">
        <v>999</v>
      </c>
      <c r="K4778">
        <v>99</v>
      </c>
      <c r="L4778">
        <v>99</v>
      </c>
      <c r="M4778">
        <v>99</v>
      </c>
      <c r="N4778">
        <v>99</v>
      </c>
      <c r="O4778">
        <v>16</v>
      </c>
      <c r="P4778">
        <v>5053</v>
      </c>
      <c r="R4778">
        <v>0</v>
      </c>
    </row>
    <row r="4779" spans="1:38" x14ac:dyDescent="0.5">
      <c r="A4779">
        <v>14</v>
      </c>
      <c r="B4779">
        <v>2940</v>
      </c>
      <c r="C4779">
        <v>2014</v>
      </c>
      <c r="D4779">
        <v>99</v>
      </c>
      <c r="E4779">
        <v>99</v>
      </c>
      <c r="F4779">
        <v>99</v>
      </c>
      <c r="G4779">
        <v>99</v>
      </c>
      <c r="H4779">
        <v>99</v>
      </c>
      <c r="I4779">
        <v>99</v>
      </c>
      <c r="J4779">
        <v>999</v>
      </c>
      <c r="K4779">
        <v>99</v>
      </c>
      <c r="L4779">
        <v>99</v>
      </c>
      <c r="M4779">
        <v>99</v>
      </c>
      <c r="N4779">
        <v>99</v>
      </c>
      <c r="O4779">
        <v>16</v>
      </c>
      <c r="P4779">
        <v>5053</v>
      </c>
      <c r="R4779">
        <v>0</v>
      </c>
    </row>
    <row r="4780" spans="1:38" x14ac:dyDescent="0.5">
      <c r="A4780">
        <v>14</v>
      </c>
      <c r="B4780">
        <v>2941</v>
      </c>
      <c r="C4780">
        <v>2015</v>
      </c>
      <c r="D4780">
        <v>99</v>
      </c>
      <c r="E4780">
        <v>99</v>
      </c>
      <c r="F4780">
        <v>99</v>
      </c>
      <c r="G4780">
        <v>99</v>
      </c>
      <c r="H4780">
        <v>99</v>
      </c>
      <c r="I4780">
        <v>99</v>
      </c>
      <c r="J4780">
        <v>999</v>
      </c>
      <c r="K4780">
        <v>99</v>
      </c>
      <c r="L4780">
        <v>99</v>
      </c>
      <c r="M4780">
        <v>99</v>
      </c>
      <c r="N4780">
        <v>99</v>
      </c>
      <c r="O4780">
        <v>16</v>
      </c>
      <c r="P4780">
        <v>5053</v>
      </c>
      <c r="Q4780">
        <v>1</v>
      </c>
      <c r="R4780">
        <v>922</v>
      </c>
      <c r="S4780">
        <v>922</v>
      </c>
      <c r="T4780">
        <v>16.489154013015185</v>
      </c>
      <c r="U4780">
        <v>62.080260303687659</v>
      </c>
      <c r="V4780">
        <v>87.069421367181931</v>
      </c>
      <c r="W4780">
        <v>80.365075921908883</v>
      </c>
      <c r="X4780">
        <v>8.7539551299530949</v>
      </c>
      <c r="Y4780">
        <v>2.5784987681856042</v>
      </c>
      <c r="Z4780">
        <v>-33.786778152612953</v>
      </c>
      <c r="AA4780">
        <v>2.4294484993807806</v>
      </c>
      <c r="AB4780">
        <v>2.4193270853711621</v>
      </c>
      <c r="AC4780">
        <v>0</v>
      </c>
      <c r="AD4780">
        <v>0</v>
      </c>
      <c r="AE4780">
        <v>0</v>
      </c>
      <c r="AF4780">
        <v>0</v>
      </c>
      <c r="AG4780">
        <v>0</v>
      </c>
      <c r="AH4780">
        <v>0</v>
      </c>
      <c r="AI4780">
        <v>0</v>
      </c>
      <c r="AJ4780">
        <v>0</v>
      </c>
      <c r="AK4780">
        <v>19</v>
      </c>
      <c r="AL4780">
        <v>1</v>
      </c>
    </row>
    <row r="4781" spans="1:38" x14ac:dyDescent="0.5">
      <c r="A4781">
        <v>14</v>
      </c>
      <c r="B4781">
        <v>2942</v>
      </c>
      <c r="C4781">
        <v>2016</v>
      </c>
      <c r="D4781">
        <v>99</v>
      </c>
      <c r="E4781">
        <v>99</v>
      </c>
      <c r="F4781">
        <v>99</v>
      </c>
      <c r="G4781">
        <v>99</v>
      </c>
      <c r="H4781">
        <v>99</v>
      </c>
      <c r="I4781">
        <v>99</v>
      </c>
      <c r="J4781">
        <v>999</v>
      </c>
      <c r="K4781">
        <v>99</v>
      </c>
      <c r="L4781">
        <v>99</v>
      </c>
      <c r="M4781">
        <v>99</v>
      </c>
      <c r="N4781">
        <v>99</v>
      </c>
      <c r="O4781">
        <v>16</v>
      </c>
      <c r="P4781">
        <v>5053</v>
      </c>
      <c r="Q4781">
        <v>2</v>
      </c>
      <c r="R4781">
        <v>1612</v>
      </c>
      <c r="S4781">
        <v>1611</v>
      </c>
      <c r="T4781">
        <v>16.338089330024815</v>
      </c>
      <c r="U4781">
        <v>61.736188702669139</v>
      </c>
      <c r="V4781">
        <v>89.173766756582197</v>
      </c>
      <c r="W4781">
        <v>82.282991930477991</v>
      </c>
      <c r="X4781">
        <v>9.9678232788297123</v>
      </c>
      <c r="Y4781">
        <v>2.7816102895627446</v>
      </c>
      <c r="Z4781">
        <v>-33.812975327759553</v>
      </c>
      <c r="AA4781">
        <v>3.4373933810986008</v>
      </c>
      <c r="AB4781">
        <v>3.4697775519582925</v>
      </c>
      <c r="AC4781">
        <v>43</v>
      </c>
      <c r="AD4781">
        <v>0</v>
      </c>
      <c r="AE4781">
        <v>0</v>
      </c>
      <c r="AF4781">
        <v>26</v>
      </c>
      <c r="AG4781">
        <v>60</v>
      </c>
      <c r="AH4781">
        <v>43</v>
      </c>
      <c r="AI4781">
        <v>104</v>
      </c>
      <c r="AJ4781">
        <v>0</v>
      </c>
      <c r="AK4781">
        <v>57</v>
      </c>
      <c r="AL4781">
        <v>51</v>
      </c>
    </row>
    <row r="4782" spans="1:38" x14ac:dyDescent="0.5">
      <c r="A4782">
        <v>14</v>
      </c>
      <c r="B4782">
        <v>2943</v>
      </c>
      <c r="C4782">
        <v>2017</v>
      </c>
      <c r="D4782">
        <v>99</v>
      </c>
      <c r="E4782">
        <v>99</v>
      </c>
      <c r="F4782">
        <v>99</v>
      </c>
      <c r="G4782">
        <v>99</v>
      </c>
      <c r="H4782">
        <v>99</v>
      </c>
      <c r="I4782">
        <v>99</v>
      </c>
      <c r="J4782">
        <v>999</v>
      </c>
      <c r="K4782">
        <v>99</v>
      </c>
      <c r="L4782">
        <v>99</v>
      </c>
      <c r="M4782">
        <v>99</v>
      </c>
      <c r="N4782">
        <v>99</v>
      </c>
      <c r="O4782">
        <v>16</v>
      </c>
      <c r="P4782">
        <v>5053</v>
      </c>
      <c r="Q4782">
        <v>2</v>
      </c>
      <c r="R4782">
        <v>1376</v>
      </c>
      <c r="S4782">
        <v>1372</v>
      </c>
      <c r="T4782">
        <v>16.33357558139534</v>
      </c>
      <c r="U4782">
        <v>61.861516034985421</v>
      </c>
      <c r="V4782">
        <v>87.029476703233499</v>
      </c>
      <c r="W4782">
        <v>80.220481049562693</v>
      </c>
      <c r="X4782">
        <v>9.8669595632212346</v>
      </c>
      <c r="Y4782">
        <v>2.682369830153843</v>
      </c>
      <c r="Z4782">
        <v>-41.657582907725754</v>
      </c>
      <c r="AA4782">
        <v>3.9703378826788249</v>
      </c>
      <c r="AB4782">
        <v>3.8908194266329423</v>
      </c>
      <c r="AC4782">
        <v>35</v>
      </c>
      <c r="AD4782">
        <v>0</v>
      </c>
      <c r="AE4782">
        <v>0</v>
      </c>
      <c r="AF4782">
        <v>23</v>
      </c>
      <c r="AG4782">
        <v>44</v>
      </c>
      <c r="AH4782">
        <v>15</v>
      </c>
      <c r="AI4782">
        <v>176</v>
      </c>
      <c r="AJ4782">
        <v>0</v>
      </c>
      <c r="AK4782">
        <v>65</v>
      </c>
      <c r="AL4782">
        <v>27</v>
      </c>
    </row>
    <row r="4783" spans="1:38" x14ac:dyDescent="0.5">
      <c r="A4783">
        <v>14</v>
      </c>
      <c r="B4783">
        <v>2944</v>
      </c>
      <c r="C4783">
        <v>2018</v>
      </c>
      <c r="D4783">
        <v>99</v>
      </c>
      <c r="E4783">
        <v>99</v>
      </c>
      <c r="F4783">
        <v>99</v>
      </c>
      <c r="G4783">
        <v>99</v>
      </c>
      <c r="H4783">
        <v>99</v>
      </c>
      <c r="I4783">
        <v>99</v>
      </c>
      <c r="J4783">
        <v>999</v>
      </c>
      <c r="K4783">
        <v>99</v>
      </c>
      <c r="L4783">
        <v>99</v>
      </c>
      <c r="M4783">
        <v>99</v>
      </c>
      <c r="N4783">
        <v>99</v>
      </c>
      <c r="O4783">
        <v>16</v>
      </c>
      <c r="P4783">
        <v>5053</v>
      </c>
      <c r="Q4783">
        <v>2</v>
      </c>
      <c r="R4783">
        <v>1280</v>
      </c>
      <c r="S4783">
        <v>1280</v>
      </c>
      <c r="T4783">
        <v>16.390625</v>
      </c>
      <c r="U4783">
        <v>61.786718749999999</v>
      </c>
      <c r="V4783">
        <v>81.804069609967442</v>
      </c>
      <c r="W4783">
        <v>75.505156249999942</v>
      </c>
      <c r="X4783">
        <v>9.9012903976244768</v>
      </c>
      <c r="Y4783">
        <v>2.7143677640287778</v>
      </c>
      <c r="Z4783">
        <v>-41.751729688530411</v>
      </c>
      <c r="AA4783">
        <v>5.1124335982745555</v>
      </c>
      <c r="AB4783">
        <v>4.8057427090365215</v>
      </c>
      <c r="AC4783">
        <v>35</v>
      </c>
      <c r="AD4783">
        <v>0</v>
      </c>
      <c r="AE4783">
        <v>0</v>
      </c>
      <c r="AF4783">
        <v>14</v>
      </c>
      <c r="AG4783">
        <v>73</v>
      </c>
      <c r="AH4783">
        <v>8</v>
      </c>
      <c r="AI4783">
        <v>92</v>
      </c>
      <c r="AJ4783">
        <v>0</v>
      </c>
      <c r="AK4783">
        <v>59</v>
      </c>
      <c r="AL4783">
        <v>12</v>
      </c>
    </row>
    <row r="4784" spans="1:38" x14ac:dyDescent="0.5">
      <c r="A4784">
        <v>14</v>
      </c>
      <c r="B4784">
        <v>2945</v>
      </c>
      <c r="C4784">
        <v>2019</v>
      </c>
      <c r="D4784">
        <v>99</v>
      </c>
      <c r="E4784">
        <v>99</v>
      </c>
      <c r="F4784">
        <v>99</v>
      </c>
      <c r="G4784">
        <v>99</v>
      </c>
      <c r="H4784">
        <v>99</v>
      </c>
      <c r="I4784">
        <v>99</v>
      </c>
      <c r="J4784">
        <v>999</v>
      </c>
      <c r="K4784">
        <v>99</v>
      </c>
      <c r="L4784">
        <v>99</v>
      </c>
      <c r="M4784">
        <v>99</v>
      </c>
      <c r="N4784">
        <v>99</v>
      </c>
      <c r="O4784">
        <v>16</v>
      </c>
      <c r="P4784">
        <v>5053</v>
      </c>
      <c r="Q4784">
        <v>3</v>
      </c>
      <c r="R4784">
        <v>1423</v>
      </c>
      <c r="S4784">
        <v>1422</v>
      </c>
      <c r="T4784">
        <v>16.547434996486299</v>
      </c>
      <c r="U4784">
        <v>62.394514767932499</v>
      </c>
      <c r="V4784">
        <v>86.318538734299182</v>
      </c>
      <c r="W4784">
        <v>79.647819971870661</v>
      </c>
      <c r="X4784">
        <v>11.441350114148596</v>
      </c>
      <c r="Y4784">
        <v>2.709788114986508</v>
      </c>
      <c r="Z4784">
        <v>-41.654358160552</v>
      </c>
      <c r="AA4784">
        <v>7.0655412115193617</v>
      </c>
      <c r="AB4784">
        <v>7.0001092484593643</v>
      </c>
      <c r="AC4784">
        <v>31</v>
      </c>
      <c r="AD4784">
        <v>0</v>
      </c>
      <c r="AE4784">
        <v>0</v>
      </c>
      <c r="AF4784">
        <v>5</v>
      </c>
      <c r="AG4784">
        <v>70</v>
      </c>
      <c r="AH4784">
        <v>17</v>
      </c>
      <c r="AI4784">
        <v>89</v>
      </c>
      <c r="AJ4784">
        <v>0</v>
      </c>
      <c r="AK4784">
        <v>34</v>
      </c>
      <c r="AL4784">
        <v>50</v>
      </c>
    </row>
    <row r="4785" spans="1:38" x14ac:dyDescent="0.5">
      <c r="A4785">
        <v>14</v>
      </c>
      <c r="B4785">
        <v>2946</v>
      </c>
      <c r="C4785">
        <v>2020</v>
      </c>
      <c r="D4785">
        <v>99</v>
      </c>
      <c r="E4785">
        <v>99</v>
      </c>
      <c r="F4785">
        <v>99</v>
      </c>
      <c r="G4785">
        <v>99</v>
      </c>
      <c r="H4785">
        <v>99</v>
      </c>
      <c r="I4785">
        <v>99</v>
      </c>
      <c r="J4785">
        <v>999</v>
      </c>
      <c r="K4785">
        <v>99</v>
      </c>
      <c r="L4785">
        <v>99</v>
      </c>
      <c r="M4785">
        <v>99</v>
      </c>
      <c r="N4785">
        <v>99</v>
      </c>
      <c r="O4785">
        <v>16</v>
      </c>
      <c r="P4785">
        <v>5053</v>
      </c>
      <c r="Q4785">
        <v>2</v>
      </c>
      <c r="R4785">
        <v>295</v>
      </c>
      <c r="S4785">
        <v>295</v>
      </c>
      <c r="T4785">
        <v>16.766101694915257</v>
      </c>
      <c r="U4785">
        <v>63.345762711864403</v>
      </c>
      <c r="V4785">
        <v>90.840479644490117</v>
      </c>
      <c r="W4785">
        <v>83.845762711864452</v>
      </c>
      <c r="X4785">
        <v>11.540157182989216</v>
      </c>
      <c r="Y4785">
        <v>2.3221353435714205</v>
      </c>
      <c r="Z4785">
        <v>-57.087492263028238</v>
      </c>
      <c r="AA4785">
        <v>1.412970591052783</v>
      </c>
      <c r="AB4785">
        <v>1.4341044528060525</v>
      </c>
      <c r="AC4785">
        <v>3</v>
      </c>
      <c r="AD4785">
        <v>0</v>
      </c>
      <c r="AE4785">
        <v>0</v>
      </c>
      <c r="AF4785">
        <v>0</v>
      </c>
      <c r="AG4785">
        <v>20</v>
      </c>
      <c r="AH4785">
        <v>3</v>
      </c>
      <c r="AI4785">
        <v>80</v>
      </c>
      <c r="AJ4785">
        <v>0</v>
      </c>
      <c r="AK4785">
        <v>4</v>
      </c>
      <c r="AL4785">
        <v>4</v>
      </c>
    </row>
    <row r="4786" spans="1:38" x14ac:dyDescent="0.5">
      <c r="A4786">
        <v>14</v>
      </c>
      <c r="B4786">
        <v>2947</v>
      </c>
      <c r="C4786">
        <v>2021</v>
      </c>
      <c r="D4786">
        <v>99</v>
      </c>
      <c r="E4786">
        <v>99</v>
      </c>
      <c r="F4786">
        <v>99</v>
      </c>
      <c r="G4786">
        <v>99</v>
      </c>
      <c r="H4786">
        <v>99</v>
      </c>
      <c r="I4786">
        <v>99</v>
      </c>
      <c r="J4786">
        <v>999</v>
      </c>
      <c r="K4786">
        <v>99</v>
      </c>
      <c r="L4786">
        <v>99</v>
      </c>
      <c r="M4786">
        <v>99</v>
      </c>
      <c r="N4786">
        <v>99</v>
      </c>
      <c r="O4786">
        <v>16</v>
      </c>
      <c r="P4786">
        <v>5053</v>
      </c>
      <c r="Q4786">
        <v>2</v>
      </c>
      <c r="R4786">
        <v>311</v>
      </c>
      <c r="S4786">
        <v>311</v>
      </c>
      <c r="T4786">
        <v>16.691318327974269</v>
      </c>
      <c r="U4786">
        <v>62.437299035369776</v>
      </c>
      <c r="V4786">
        <v>103.12903888828887</v>
      </c>
      <c r="W4786">
        <v>95.188102893890644</v>
      </c>
      <c r="X4786">
        <v>13.219585730396577</v>
      </c>
      <c r="Y4786">
        <v>2.252920456341855</v>
      </c>
      <c r="Z4786">
        <v>-49.793531241017277</v>
      </c>
      <c r="AA4786">
        <v>1.1828693138597297</v>
      </c>
      <c r="AB4786">
        <v>1.3269484893957617</v>
      </c>
      <c r="AC4786">
        <v>4</v>
      </c>
      <c r="AD4786">
        <v>0</v>
      </c>
      <c r="AE4786">
        <v>0</v>
      </c>
      <c r="AF4786">
        <v>2</v>
      </c>
      <c r="AG4786">
        <v>12</v>
      </c>
      <c r="AH4786">
        <v>0</v>
      </c>
      <c r="AI4786">
        <v>63</v>
      </c>
      <c r="AJ4786">
        <v>0</v>
      </c>
      <c r="AK4786">
        <v>4</v>
      </c>
      <c r="AL4786">
        <v>3</v>
      </c>
    </row>
    <row r="4787" spans="1:38" x14ac:dyDescent="0.5">
      <c r="A4787">
        <v>14</v>
      </c>
      <c r="B4787">
        <v>2948</v>
      </c>
      <c r="C4787">
        <v>2022</v>
      </c>
      <c r="D4787">
        <v>99</v>
      </c>
      <c r="E4787">
        <v>99</v>
      </c>
      <c r="F4787">
        <v>99</v>
      </c>
      <c r="G4787">
        <v>99</v>
      </c>
      <c r="H4787">
        <v>99</v>
      </c>
      <c r="I4787">
        <v>99</v>
      </c>
      <c r="J4787">
        <v>999</v>
      </c>
      <c r="K4787">
        <v>99</v>
      </c>
      <c r="L4787">
        <v>99</v>
      </c>
      <c r="M4787">
        <v>99</v>
      </c>
      <c r="N4787">
        <v>99</v>
      </c>
      <c r="O4787">
        <v>16</v>
      </c>
      <c r="P4787">
        <v>5053</v>
      </c>
      <c r="Q4787">
        <v>3</v>
      </c>
      <c r="R4787">
        <v>10</v>
      </c>
      <c r="S4787">
        <v>10</v>
      </c>
      <c r="T4787">
        <v>14.6</v>
      </c>
      <c r="U4787">
        <v>58.1</v>
      </c>
      <c r="V4787">
        <v>113.70530877573132</v>
      </c>
      <c r="W4787">
        <v>104.95</v>
      </c>
      <c r="X4787">
        <v>11.651802435674938</v>
      </c>
      <c r="Y4787">
        <v>3.7000000000000224</v>
      </c>
      <c r="Z4787">
        <v>-57.814973465917973</v>
      </c>
      <c r="AA4787">
        <v>3.471619510501648E-2</v>
      </c>
      <c r="AB4787">
        <v>4.2485274136423654E-2</v>
      </c>
      <c r="AC4787">
        <v>0</v>
      </c>
      <c r="AD4787">
        <v>0</v>
      </c>
      <c r="AE4787">
        <v>0</v>
      </c>
      <c r="AF4787">
        <v>0</v>
      </c>
      <c r="AG4787">
        <v>2</v>
      </c>
      <c r="AH4787">
        <v>0</v>
      </c>
      <c r="AI4787">
        <v>1</v>
      </c>
      <c r="AJ4787">
        <v>0</v>
      </c>
      <c r="AK4787">
        <v>1</v>
      </c>
      <c r="AL4787">
        <v>0</v>
      </c>
    </row>
    <row r="4788" spans="1:38" x14ac:dyDescent="0.5">
      <c r="A4788">
        <v>14</v>
      </c>
      <c r="B4788">
        <v>2949</v>
      </c>
      <c r="C4788">
        <v>2012</v>
      </c>
      <c r="D4788">
        <v>99</v>
      </c>
      <c r="E4788">
        <v>99</v>
      </c>
      <c r="F4788">
        <v>99</v>
      </c>
      <c r="G4788">
        <v>99</v>
      </c>
      <c r="H4788">
        <v>99</v>
      </c>
      <c r="I4788">
        <v>99</v>
      </c>
      <c r="J4788">
        <v>999</v>
      </c>
      <c r="K4788">
        <v>99</v>
      </c>
      <c r="L4788">
        <v>99</v>
      </c>
      <c r="M4788">
        <v>99</v>
      </c>
      <c r="N4788">
        <v>99</v>
      </c>
      <c r="O4788">
        <v>16</v>
      </c>
      <c r="P4788">
        <v>5054</v>
      </c>
      <c r="Q4788">
        <v>1</v>
      </c>
      <c r="R4788">
        <v>3</v>
      </c>
      <c r="S4788">
        <v>3</v>
      </c>
      <c r="T4788">
        <v>16</v>
      </c>
      <c r="U4788">
        <v>60</v>
      </c>
      <c r="V4788">
        <v>106.71722643553632</v>
      </c>
      <c r="W4788">
        <v>98.5</v>
      </c>
      <c r="X4788">
        <v>4.6626172907499486</v>
      </c>
      <c r="Y4788">
        <v>1.4142135623730951</v>
      </c>
      <c r="Z4788">
        <v>-83.409961702013931</v>
      </c>
      <c r="AA4788">
        <v>0.31152647975077874</v>
      </c>
      <c r="AB4788">
        <v>0.40237037682564497</v>
      </c>
    </row>
    <row r="4789" spans="1:38" x14ac:dyDescent="0.5">
      <c r="A4789">
        <v>14</v>
      </c>
      <c r="B4789">
        <v>2950</v>
      </c>
      <c r="C4789">
        <v>2013</v>
      </c>
      <c r="D4789">
        <v>99</v>
      </c>
      <c r="E4789">
        <v>99</v>
      </c>
      <c r="F4789">
        <v>99</v>
      </c>
      <c r="G4789">
        <v>99</v>
      </c>
      <c r="H4789">
        <v>99</v>
      </c>
      <c r="I4789">
        <v>99</v>
      </c>
      <c r="J4789">
        <v>999</v>
      </c>
      <c r="K4789">
        <v>99</v>
      </c>
      <c r="L4789">
        <v>99</v>
      </c>
      <c r="M4789">
        <v>99</v>
      </c>
      <c r="N4789">
        <v>99</v>
      </c>
      <c r="O4789">
        <v>16</v>
      </c>
      <c r="P4789">
        <v>5054</v>
      </c>
      <c r="Q4789">
        <v>2</v>
      </c>
      <c r="R4789">
        <v>7</v>
      </c>
      <c r="S4789">
        <v>7</v>
      </c>
      <c r="T4789">
        <v>15.714285714285712</v>
      </c>
      <c r="U4789">
        <v>61.428571428571438</v>
      </c>
      <c r="V4789">
        <v>77.13976164680389</v>
      </c>
      <c r="W4789">
        <v>71.199999999999989</v>
      </c>
      <c r="X4789">
        <v>10.26784161489519</v>
      </c>
      <c r="Y4789">
        <v>2.8212025225902271</v>
      </c>
      <c r="Z4789">
        <v>-17.161995332779803</v>
      </c>
      <c r="AA4789">
        <v>0.13015991074748978</v>
      </c>
      <c r="AB4789">
        <v>0.12439620791238742</v>
      </c>
    </row>
    <row r="4790" spans="1:38" x14ac:dyDescent="0.5">
      <c r="A4790">
        <v>14</v>
      </c>
      <c r="B4790">
        <v>2951</v>
      </c>
      <c r="C4790">
        <v>2014</v>
      </c>
      <c r="D4790">
        <v>99</v>
      </c>
      <c r="E4790">
        <v>99</v>
      </c>
      <c r="F4790">
        <v>99</v>
      </c>
      <c r="G4790">
        <v>99</v>
      </c>
      <c r="H4790">
        <v>99</v>
      </c>
      <c r="I4790">
        <v>99</v>
      </c>
      <c r="J4790">
        <v>999</v>
      </c>
      <c r="K4790">
        <v>99</v>
      </c>
      <c r="L4790">
        <v>99</v>
      </c>
      <c r="M4790">
        <v>99</v>
      </c>
      <c r="N4790">
        <v>99</v>
      </c>
      <c r="O4790">
        <v>16</v>
      </c>
      <c r="P4790">
        <v>5054</v>
      </c>
      <c r="Q4790">
        <v>3</v>
      </c>
      <c r="R4790">
        <v>39</v>
      </c>
      <c r="S4790">
        <v>39</v>
      </c>
      <c r="T4790">
        <v>16.076923076923077</v>
      </c>
      <c r="U4790">
        <v>60.076923076923087</v>
      </c>
      <c r="V4790">
        <v>82.420757285329273</v>
      </c>
      <c r="W4790">
        <v>76.074358974359015</v>
      </c>
      <c r="X4790">
        <v>12.951085845946762</v>
      </c>
      <c r="Y4790">
        <v>2.1529302081725827</v>
      </c>
      <c r="Z4790">
        <v>-35.664234527984078</v>
      </c>
      <c r="AA4790">
        <v>0.36692068868190802</v>
      </c>
      <c r="AB4790">
        <v>0.36140960587727611</v>
      </c>
    </row>
    <row r="4791" spans="1:38" x14ac:dyDescent="0.5">
      <c r="A4791">
        <v>14</v>
      </c>
      <c r="B4791">
        <v>2952</v>
      </c>
      <c r="C4791">
        <v>2015</v>
      </c>
      <c r="D4791">
        <v>99</v>
      </c>
      <c r="E4791">
        <v>99</v>
      </c>
      <c r="F4791">
        <v>99</v>
      </c>
      <c r="G4791">
        <v>99</v>
      </c>
      <c r="H4791">
        <v>99</v>
      </c>
      <c r="I4791">
        <v>99</v>
      </c>
      <c r="J4791">
        <v>999</v>
      </c>
      <c r="K4791">
        <v>99</v>
      </c>
      <c r="L4791">
        <v>99</v>
      </c>
      <c r="M4791">
        <v>99</v>
      </c>
      <c r="N4791">
        <v>99</v>
      </c>
      <c r="O4791">
        <v>16</v>
      </c>
      <c r="P4791">
        <v>5054</v>
      </c>
      <c r="Q4791">
        <v>1</v>
      </c>
      <c r="R4791">
        <v>574</v>
      </c>
      <c r="S4791">
        <v>574</v>
      </c>
      <c r="T4791">
        <v>15.766550522648084</v>
      </c>
      <c r="U4791">
        <v>60.139372822299649</v>
      </c>
      <c r="V4791">
        <v>80.3694587789401</v>
      </c>
      <c r="W4791">
        <v>74.181010452961615</v>
      </c>
      <c r="X4791">
        <v>9.511429307981814</v>
      </c>
      <c r="Y4791">
        <v>2.4646808863333618</v>
      </c>
      <c r="Z4791">
        <v>-32.988676809169405</v>
      </c>
      <c r="AA4791">
        <v>1.512476614581961</v>
      </c>
      <c r="AB4791">
        <v>1.3902757395399452</v>
      </c>
      <c r="AC4791">
        <v>0</v>
      </c>
      <c r="AD4791">
        <v>0</v>
      </c>
      <c r="AE4791">
        <v>0</v>
      </c>
      <c r="AF4791">
        <v>0</v>
      </c>
      <c r="AG4791">
        <v>0</v>
      </c>
      <c r="AH4791">
        <v>0</v>
      </c>
      <c r="AI4791">
        <v>0</v>
      </c>
      <c r="AJ4791">
        <v>0</v>
      </c>
      <c r="AK4791">
        <v>9</v>
      </c>
      <c r="AL4791">
        <v>0</v>
      </c>
    </row>
    <row r="4792" spans="1:38" x14ac:dyDescent="0.5">
      <c r="A4792">
        <v>14</v>
      </c>
      <c r="B4792">
        <v>2953</v>
      </c>
      <c r="C4792">
        <v>2016</v>
      </c>
      <c r="D4792">
        <v>99</v>
      </c>
      <c r="E4792">
        <v>99</v>
      </c>
      <c r="F4792">
        <v>99</v>
      </c>
      <c r="G4792">
        <v>99</v>
      </c>
      <c r="H4792">
        <v>99</v>
      </c>
      <c r="I4792">
        <v>99</v>
      </c>
      <c r="J4792">
        <v>999</v>
      </c>
      <c r="K4792">
        <v>99</v>
      </c>
      <c r="L4792">
        <v>99</v>
      </c>
      <c r="M4792">
        <v>99</v>
      </c>
      <c r="N4792">
        <v>99</v>
      </c>
      <c r="O4792">
        <v>16</v>
      </c>
      <c r="P4792">
        <v>5054</v>
      </c>
      <c r="Q4792">
        <v>1</v>
      </c>
      <c r="R4792">
        <v>705</v>
      </c>
      <c r="S4792">
        <v>704</v>
      </c>
      <c r="T4792">
        <v>16.443971631205677</v>
      </c>
      <c r="U4792">
        <v>61.661931818181827</v>
      </c>
      <c r="V4792">
        <v>81.468069782330303</v>
      </c>
      <c r="W4792">
        <v>75.139062500000023</v>
      </c>
      <c r="X4792">
        <v>8.7779032186817361</v>
      </c>
      <c r="Y4792">
        <v>2.4148980582448152</v>
      </c>
      <c r="Z4792">
        <v>-35.452179087059498</v>
      </c>
      <c r="AA4792">
        <v>1.5033265097236439</v>
      </c>
      <c r="AB4792">
        <v>1.3846322698664859</v>
      </c>
      <c r="AC4792">
        <v>32</v>
      </c>
      <c r="AD4792">
        <v>0</v>
      </c>
      <c r="AE4792">
        <v>0</v>
      </c>
      <c r="AF4792">
        <v>7</v>
      </c>
      <c r="AG4792">
        <v>10</v>
      </c>
      <c r="AH4792">
        <v>10</v>
      </c>
      <c r="AI4792">
        <v>2</v>
      </c>
      <c r="AJ4792">
        <v>0</v>
      </c>
      <c r="AK4792">
        <v>18</v>
      </c>
      <c r="AL4792">
        <v>104</v>
      </c>
    </row>
    <row r="4793" spans="1:38" x14ac:dyDescent="0.5">
      <c r="A4793">
        <v>14</v>
      </c>
      <c r="B4793">
        <v>2954</v>
      </c>
      <c r="C4793">
        <v>2017</v>
      </c>
      <c r="D4793">
        <v>99</v>
      </c>
      <c r="E4793">
        <v>99</v>
      </c>
      <c r="F4793">
        <v>99</v>
      </c>
      <c r="G4793">
        <v>99</v>
      </c>
      <c r="H4793">
        <v>99</v>
      </c>
      <c r="I4793">
        <v>99</v>
      </c>
      <c r="J4793">
        <v>999</v>
      </c>
      <c r="K4793">
        <v>99</v>
      </c>
      <c r="L4793">
        <v>99</v>
      </c>
      <c r="M4793">
        <v>99</v>
      </c>
      <c r="N4793">
        <v>99</v>
      </c>
      <c r="O4793">
        <v>16</v>
      </c>
      <c r="P4793">
        <v>5054</v>
      </c>
      <c r="Q4793">
        <v>2</v>
      </c>
      <c r="R4793">
        <v>615</v>
      </c>
      <c r="S4793">
        <v>615</v>
      </c>
      <c r="T4793">
        <v>15.956097560975611</v>
      </c>
      <c r="U4793">
        <v>60.339837398373994</v>
      </c>
      <c r="V4793">
        <v>85.496216825656816</v>
      </c>
      <c r="W4793">
        <v>78.91300813008128</v>
      </c>
      <c r="X4793">
        <v>9.0899279501078745</v>
      </c>
      <c r="Y4793">
        <v>2.3178255803048242</v>
      </c>
      <c r="Z4793">
        <v>-29.701425455030392</v>
      </c>
      <c r="AA4793">
        <v>1.7745332833193872</v>
      </c>
      <c r="AB4793">
        <v>1.7156370517082256</v>
      </c>
      <c r="AC4793">
        <v>22</v>
      </c>
      <c r="AD4793">
        <v>0</v>
      </c>
      <c r="AE4793">
        <v>0</v>
      </c>
      <c r="AF4793">
        <v>8</v>
      </c>
      <c r="AG4793">
        <v>8</v>
      </c>
      <c r="AH4793">
        <v>10</v>
      </c>
      <c r="AI4793">
        <v>4</v>
      </c>
      <c r="AJ4793">
        <v>0</v>
      </c>
      <c r="AK4793">
        <v>34</v>
      </c>
      <c r="AL4793">
        <v>65</v>
      </c>
    </row>
    <row r="4794" spans="1:38" x14ac:dyDescent="0.5">
      <c r="A4794">
        <v>14</v>
      </c>
      <c r="B4794">
        <v>2955</v>
      </c>
      <c r="C4794">
        <v>2018</v>
      </c>
      <c r="D4794">
        <v>99</v>
      </c>
      <c r="E4794">
        <v>99</v>
      </c>
      <c r="F4794">
        <v>99</v>
      </c>
      <c r="G4794">
        <v>99</v>
      </c>
      <c r="H4794">
        <v>99</v>
      </c>
      <c r="I4794">
        <v>99</v>
      </c>
      <c r="J4794">
        <v>999</v>
      </c>
      <c r="K4794">
        <v>99</v>
      </c>
      <c r="L4794">
        <v>99</v>
      </c>
      <c r="M4794">
        <v>99</v>
      </c>
      <c r="N4794">
        <v>99</v>
      </c>
      <c r="O4794">
        <v>16</v>
      </c>
      <c r="P4794">
        <v>5054</v>
      </c>
      <c r="Q4794">
        <v>1</v>
      </c>
      <c r="R4794">
        <v>110</v>
      </c>
      <c r="S4794">
        <v>110</v>
      </c>
      <c r="T4794">
        <v>15.881818181818179</v>
      </c>
      <c r="U4794">
        <v>60.218181818181826</v>
      </c>
      <c r="V4794">
        <v>88.610262976460149</v>
      </c>
      <c r="W4794">
        <v>81.787272727272708</v>
      </c>
      <c r="X4794">
        <v>8.8399826109549551</v>
      </c>
      <c r="Y4794">
        <v>2.3793880732880806</v>
      </c>
      <c r="Z4794">
        <v>-28.058566929767245</v>
      </c>
      <c r="AA4794">
        <v>0.43934976235171946</v>
      </c>
      <c r="AB4794">
        <v>0.44735505290530686</v>
      </c>
      <c r="AC4794">
        <v>3</v>
      </c>
      <c r="AD4794">
        <v>0</v>
      </c>
      <c r="AE4794">
        <v>0</v>
      </c>
      <c r="AF4794">
        <v>0</v>
      </c>
      <c r="AG4794">
        <v>5</v>
      </c>
      <c r="AH4794">
        <v>2</v>
      </c>
      <c r="AI4794">
        <v>2</v>
      </c>
      <c r="AJ4794">
        <v>0</v>
      </c>
      <c r="AK4794">
        <v>20</v>
      </c>
      <c r="AL4794">
        <v>6</v>
      </c>
    </row>
    <row r="4795" spans="1:38" x14ac:dyDescent="0.5">
      <c r="A4795">
        <v>14</v>
      </c>
      <c r="B4795">
        <v>2956</v>
      </c>
      <c r="C4795">
        <v>2019</v>
      </c>
      <c r="D4795">
        <v>99</v>
      </c>
      <c r="E4795">
        <v>99</v>
      </c>
      <c r="F4795">
        <v>99</v>
      </c>
      <c r="G4795">
        <v>99</v>
      </c>
      <c r="H4795">
        <v>99</v>
      </c>
      <c r="I4795">
        <v>99</v>
      </c>
      <c r="J4795">
        <v>999</v>
      </c>
      <c r="K4795">
        <v>99</v>
      </c>
      <c r="L4795">
        <v>99</v>
      </c>
      <c r="M4795">
        <v>99</v>
      </c>
      <c r="N4795">
        <v>99</v>
      </c>
      <c r="O4795">
        <v>16</v>
      </c>
      <c r="P4795">
        <v>5054</v>
      </c>
      <c r="R4795">
        <v>0</v>
      </c>
    </row>
    <row r="4796" spans="1:38" x14ac:dyDescent="0.5">
      <c r="A4796">
        <v>14</v>
      </c>
      <c r="B4796">
        <v>2957</v>
      </c>
      <c r="C4796">
        <v>2020</v>
      </c>
      <c r="D4796">
        <v>99</v>
      </c>
      <c r="E4796">
        <v>99</v>
      </c>
      <c r="F4796">
        <v>99</v>
      </c>
      <c r="G4796">
        <v>99</v>
      </c>
      <c r="H4796">
        <v>99</v>
      </c>
      <c r="I4796">
        <v>99</v>
      </c>
      <c r="J4796">
        <v>999</v>
      </c>
      <c r="K4796">
        <v>99</v>
      </c>
      <c r="L4796">
        <v>99</v>
      </c>
      <c r="M4796">
        <v>99</v>
      </c>
      <c r="N4796">
        <v>99</v>
      </c>
      <c r="O4796">
        <v>16</v>
      </c>
      <c r="P4796">
        <v>5054</v>
      </c>
      <c r="R4796">
        <v>0</v>
      </c>
    </row>
    <row r="4797" spans="1:38" x14ac:dyDescent="0.5">
      <c r="A4797">
        <v>14</v>
      </c>
      <c r="B4797">
        <v>2958</v>
      </c>
      <c r="C4797">
        <v>2021</v>
      </c>
      <c r="D4797">
        <v>99</v>
      </c>
      <c r="E4797">
        <v>99</v>
      </c>
      <c r="F4797">
        <v>99</v>
      </c>
      <c r="G4797">
        <v>99</v>
      </c>
      <c r="H4797">
        <v>99</v>
      </c>
      <c r="I4797">
        <v>99</v>
      </c>
      <c r="J4797">
        <v>999</v>
      </c>
      <c r="K4797">
        <v>99</v>
      </c>
      <c r="L4797">
        <v>99</v>
      </c>
      <c r="M4797">
        <v>99</v>
      </c>
      <c r="N4797">
        <v>99</v>
      </c>
      <c r="O4797">
        <v>16</v>
      </c>
      <c r="P4797">
        <v>5054</v>
      </c>
      <c r="R4797">
        <v>0</v>
      </c>
    </row>
    <row r="4798" spans="1:38" x14ac:dyDescent="0.5">
      <c r="A4798">
        <v>14</v>
      </c>
      <c r="B4798">
        <v>2959</v>
      </c>
      <c r="C4798">
        <v>2022</v>
      </c>
      <c r="D4798">
        <v>99</v>
      </c>
      <c r="E4798">
        <v>99</v>
      </c>
      <c r="F4798">
        <v>99</v>
      </c>
      <c r="G4798">
        <v>99</v>
      </c>
      <c r="H4798">
        <v>99</v>
      </c>
      <c r="I4798">
        <v>99</v>
      </c>
      <c r="J4798">
        <v>999</v>
      </c>
      <c r="K4798">
        <v>99</v>
      </c>
      <c r="L4798">
        <v>99</v>
      </c>
      <c r="M4798">
        <v>99</v>
      </c>
      <c r="N4798">
        <v>99</v>
      </c>
      <c r="O4798">
        <v>16</v>
      </c>
      <c r="P4798">
        <v>5054</v>
      </c>
      <c r="Q4798">
        <v>1</v>
      </c>
      <c r="R4798">
        <v>7</v>
      </c>
      <c r="S4798">
        <v>7</v>
      </c>
      <c r="T4798">
        <v>17</v>
      </c>
      <c r="U4798">
        <v>62.571428571428562</v>
      </c>
      <c r="V4798">
        <v>92.121962544497677</v>
      </c>
      <c r="W4798">
        <v>85.028571428571396</v>
      </c>
      <c r="X4798">
        <v>9.7827419886413605</v>
      </c>
      <c r="Y4798">
        <v>1.4982983545288129</v>
      </c>
      <c r="Z4798">
        <v>-20.286380621579656</v>
      </c>
      <c r="AA4798">
        <v>2.4301336573511544E-2</v>
      </c>
      <c r="AB4798">
        <v>2.4094554707955559E-2</v>
      </c>
      <c r="AC4798">
        <v>0</v>
      </c>
      <c r="AD4798">
        <v>0</v>
      </c>
      <c r="AE4798">
        <v>0</v>
      </c>
      <c r="AF4798">
        <v>0</v>
      </c>
      <c r="AG4798">
        <v>0</v>
      </c>
      <c r="AH4798">
        <v>0</v>
      </c>
      <c r="AI4798">
        <v>0</v>
      </c>
      <c r="AJ4798">
        <v>0</v>
      </c>
      <c r="AK4798">
        <v>0</v>
      </c>
      <c r="AL4798">
        <v>0</v>
      </c>
    </row>
    <row r="4799" spans="1:38" x14ac:dyDescent="0.5">
      <c r="A4799">
        <v>14</v>
      </c>
      <c r="B4799">
        <v>2960</v>
      </c>
      <c r="C4799">
        <v>2012</v>
      </c>
      <c r="D4799">
        <v>99</v>
      </c>
      <c r="E4799">
        <v>99</v>
      </c>
      <c r="F4799">
        <v>99</v>
      </c>
      <c r="G4799">
        <v>99</v>
      </c>
      <c r="H4799">
        <v>99</v>
      </c>
      <c r="I4799">
        <v>99</v>
      </c>
      <c r="J4799">
        <v>999</v>
      </c>
      <c r="K4799">
        <v>99</v>
      </c>
      <c r="L4799">
        <v>99</v>
      </c>
      <c r="M4799">
        <v>99</v>
      </c>
      <c r="N4799">
        <v>99</v>
      </c>
      <c r="O4799">
        <v>16</v>
      </c>
      <c r="P4799">
        <v>5055</v>
      </c>
      <c r="R4799">
        <v>0</v>
      </c>
    </row>
    <row r="4800" spans="1:38" x14ac:dyDescent="0.5">
      <c r="A4800">
        <v>14</v>
      </c>
      <c r="B4800">
        <v>2961</v>
      </c>
      <c r="C4800">
        <v>2013</v>
      </c>
      <c r="D4800">
        <v>99</v>
      </c>
      <c r="E4800">
        <v>99</v>
      </c>
      <c r="F4800">
        <v>99</v>
      </c>
      <c r="G4800">
        <v>99</v>
      </c>
      <c r="H4800">
        <v>99</v>
      </c>
      <c r="I4800">
        <v>99</v>
      </c>
      <c r="J4800">
        <v>999</v>
      </c>
      <c r="K4800">
        <v>99</v>
      </c>
      <c r="L4800">
        <v>99</v>
      </c>
      <c r="M4800">
        <v>99</v>
      </c>
      <c r="N4800">
        <v>99</v>
      </c>
      <c r="O4800">
        <v>16</v>
      </c>
      <c r="P4800">
        <v>5055</v>
      </c>
      <c r="R4800">
        <v>0</v>
      </c>
    </row>
    <row r="4801" spans="1:38" x14ac:dyDescent="0.5">
      <c r="A4801">
        <v>14</v>
      </c>
      <c r="B4801">
        <v>2962</v>
      </c>
      <c r="C4801">
        <v>2014</v>
      </c>
      <c r="D4801">
        <v>99</v>
      </c>
      <c r="E4801">
        <v>99</v>
      </c>
      <c r="F4801">
        <v>99</v>
      </c>
      <c r="G4801">
        <v>99</v>
      </c>
      <c r="H4801">
        <v>99</v>
      </c>
      <c r="I4801">
        <v>99</v>
      </c>
      <c r="J4801">
        <v>999</v>
      </c>
      <c r="K4801">
        <v>99</v>
      </c>
      <c r="L4801">
        <v>99</v>
      </c>
      <c r="M4801">
        <v>99</v>
      </c>
      <c r="N4801">
        <v>99</v>
      </c>
      <c r="O4801">
        <v>16</v>
      </c>
      <c r="P4801">
        <v>5055</v>
      </c>
      <c r="R4801">
        <v>0</v>
      </c>
    </row>
    <row r="4802" spans="1:38" x14ac:dyDescent="0.5">
      <c r="A4802">
        <v>14</v>
      </c>
      <c r="B4802">
        <v>2963</v>
      </c>
      <c r="C4802">
        <v>2015</v>
      </c>
      <c r="D4802">
        <v>99</v>
      </c>
      <c r="E4802">
        <v>99</v>
      </c>
      <c r="F4802">
        <v>99</v>
      </c>
      <c r="G4802">
        <v>99</v>
      </c>
      <c r="H4802">
        <v>99</v>
      </c>
      <c r="I4802">
        <v>99</v>
      </c>
      <c r="J4802">
        <v>999</v>
      </c>
      <c r="K4802">
        <v>99</v>
      </c>
      <c r="L4802">
        <v>99</v>
      </c>
      <c r="M4802">
        <v>99</v>
      </c>
      <c r="N4802">
        <v>99</v>
      </c>
      <c r="O4802">
        <v>16</v>
      </c>
      <c r="P4802">
        <v>5055</v>
      </c>
      <c r="R4802">
        <v>0</v>
      </c>
    </row>
    <row r="4803" spans="1:38" x14ac:dyDescent="0.5">
      <c r="A4803">
        <v>14</v>
      </c>
      <c r="B4803">
        <v>2964</v>
      </c>
      <c r="C4803">
        <v>2016</v>
      </c>
      <c r="D4803">
        <v>99</v>
      </c>
      <c r="E4803">
        <v>99</v>
      </c>
      <c r="F4803">
        <v>99</v>
      </c>
      <c r="G4803">
        <v>99</v>
      </c>
      <c r="H4803">
        <v>99</v>
      </c>
      <c r="I4803">
        <v>99</v>
      </c>
      <c r="J4803">
        <v>999</v>
      </c>
      <c r="K4803">
        <v>99</v>
      </c>
      <c r="L4803">
        <v>99</v>
      </c>
      <c r="M4803">
        <v>99</v>
      </c>
      <c r="N4803">
        <v>99</v>
      </c>
      <c r="O4803">
        <v>16</v>
      </c>
      <c r="P4803">
        <v>5055</v>
      </c>
      <c r="R4803">
        <v>0</v>
      </c>
    </row>
    <row r="4804" spans="1:38" x14ac:dyDescent="0.5">
      <c r="A4804">
        <v>14</v>
      </c>
      <c r="B4804">
        <v>2965</v>
      </c>
      <c r="C4804">
        <v>2017</v>
      </c>
      <c r="D4804">
        <v>99</v>
      </c>
      <c r="E4804">
        <v>99</v>
      </c>
      <c r="F4804">
        <v>99</v>
      </c>
      <c r="G4804">
        <v>99</v>
      </c>
      <c r="H4804">
        <v>99</v>
      </c>
      <c r="I4804">
        <v>99</v>
      </c>
      <c r="J4804">
        <v>999</v>
      </c>
      <c r="K4804">
        <v>99</v>
      </c>
      <c r="L4804">
        <v>99</v>
      </c>
      <c r="M4804">
        <v>99</v>
      </c>
      <c r="N4804">
        <v>99</v>
      </c>
      <c r="O4804">
        <v>16</v>
      </c>
      <c r="P4804">
        <v>5055</v>
      </c>
      <c r="R4804">
        <v>0</v>
      </c>
    </row>
    <row r="4805" spans="1:38" x14ac:dyDescent="0.5">
      <c r="A4805">
        <v>14</v>
      </c>
      <c r="B4805">
        <v>2966</v>
      </c>
      <c r="C4805">
        <v>2018</v>
      </c>
      <c r="D4805">
        <v>99</v>
      </c>
      <c r="E4805">
        <v>99</v>
      </c>
      <c r="F4805">
        <v>99</v>
      </c>
      <c r="G4805">
        <v>99</v>
      </c>
      <c r="H4805">
        <v>99</v>
      </c>
      <c r="I4805">
        <v>99</v>
      </c>
      <c r="J4805">
        <v>999</v>
      </c>
      <c r="K4805">
        <v>99</v>
      </c>
      <c r="L4805">
        <v>99</v>
      </c>
      <c r="M4805">
        <v>99</v>
      </c>
      <c r="N4805">
        <v>99</v>
      </c>
      <c r="O4805">
        <v>16</v>
      </c>
      <c r="P4805">
        <v>5055</v>
      </c>
      <c r="Q4805">
        <v>1</v>
      </c>
      <c r="R4805">
        <v>50</v>
      </c>
      <c r="S4805">
        <v>50</v>
      </c>
      <c r="T4805">
        <v>16.16</v>
      </c>
      <c r="U4805">
        <v>61.4</v>
      </c>
      <c r="V4805">
        <v>92.470205850487517</v>
      </c>
      <c r="W4805">
        <v>85.34999999999998</v>
      </c>
      <c r="X4805">
        <v>16.69171351299806</v>
      </c>
      <c r="Y4805">
        <v>2.7055498516937377</v>
      </c>
      <c r="Z4805">
        <v>-63.263581940603352</v>
      </c>
      <c r="AA4805">
        <v>0.1997044374325998</v>
      </c>
      <c r="AB4805">
        <v>0.21220101908203048</v>
      </c>
      <c r="AC4805">
        <v>0</v>
      </c>
      <c r="AD4805">
        <v>0</v>
      </c>
      <c r="AE4805">
        <v>0</v>
      </c>
      <c r="AF4805">
        <v>0</v>
      </c>
      <c r="AG4805">
        <v>0</v>
      </c>
      <c r="AH4805">
        <v>0</v>
      </c>
      <c r="AI4805">
        <v>0</v>
      </c>
      <c r="AJ4805">
        <v>0</v>
      </c>
      <c r="AK4805">
        <v>0</v>
      </c>
      <c r="AL4805">
        <v>0</v>
      </c>
    </row>
    <row r="4806" spans="1:38" x14ac:dyDescent="0.5">
      <c r="A4806">
        <v>14</v>
      </c>
      <c r="B4806">
        <v>2967</v>
      </c>
      <c r="C4806">
        <v>2019</v>
      </c>
      <c r="D4806">
        <v>99</v>
      </c>
      <c r="E4806">
        <v>99</v>
      </c>
      <c r="F4806">
        <v>99</v>
      </c>
      <c r="G4806">
        <v>99</v>
      </c>
      <c r="H4806">
        <v>99</v>
      </c>
      <c r="I4806">
        <v>99</v>
      </c>
      <c r="J4806">
        <v>999</v>
      </c>
      <c r="K4806">
        <v>99</v>
      </c>
      <c r="L4806">
        <v>99</v>
      </c>
      <c r="M4806">
        <v>99</v>
      </c>
      <c r="N4806">
        <v>99</v>
      </c>
      <c r="O4806">
        <v>16</v>
      </c>
      <c r="P4806">
        <v>5055</v>
      </c>
      <c r="Q4806">
        <v>1</v>
      </c>
      <c r="R4806">
        <v>83</v>
      </c>
      <c r="S4806">
        <v>83</v>
      </c>
      <c r="T4806">
        <v>16.53012048192771</v>
      </c>
      <c r="U4806">
        <v>61.915662650602393</v>
      </c>
      <c r="V4806">
        <v>96.707958594943165</v>
      </c>
      <c r="W4806">
        <v>89.261445783132501</v>
      </c>
      <c r="X4806">
        <v>11.617662408480651</v>
      </c>
      <c r="Y4806">
        <v>2.185410657431905</v>
      </c>
      <c r="Z4806">
        <v>-38.711300758581267</v>
      </c>
      <c r="AA4806">
        <v>0.41211519364448862</v>
      </c>
      <c r="AB4806">
        <v>0.45790284046736002</v>
      </c>
      <c r="AC4806">
        <v>0</v>
      </c>
      <c r="AD4806">
        <v>0</v>
      </c>
      <c r="AE4806">
        <v>0</v>
      </c>
      <c r="AF4806">
        <v>0</v>
      </c>
      <c r="AG4806">
        <v>0</v>
      </c>
      <c r="AH4806">
        <v>0</v>
      </c>
      <c r="AI4806">
        <v>0</v>
      </c>
      <c r="AJ4806">
        <v>0</v>
      </c>
      <c r="AK4806">
        <v>1</v>
      </c>
      <c r="AL4806">
        <v>0</v>
      </c>
    </row>
    <row r="4807" spans="1:38" x14ac:dyDescent="0.5">
      <c r="A4807">
        <v>14</v>
      </c>
      <c r="B4807">
        <v>2968</v>
      </c>
      <c r="C4807">
        <v>2020</v>
      </c>
      <c r="D4807">
        <v>99</v>
      </c>
      <c r="E4807">
        <v>99</v>
      </c>
      <c r="F4807">
        <v>99</v>
      </c>
      <c r="G4807">
        <v>99</v>
      </c>
      <c r="H4807">
        <v>99</v>
      </c>
      <c r="I4807">
        <v>99</v>
      </c>
      <c r="J4807">
        <v>999</v>
      </c>
      <c r="K4807">
        <v>99</v>
      </c>
      <c r="L4807">
        <v>99</v>
      </c>
      <c r="M4807">
        <v>99</v>
      </c>
      <c r="N4807">
        <v>99</v>
      </c>
      <c r="O4807">
        <v>16</v>
      </c>
      <c r="P4807">
        <v>5055</v>
      </c>
      <c r="Q4807">
        <v>1</v>
      </c>
      <c r="R4807">
        <v>286</v>
      </c>
      <c r="S4807">
        <v>286</v>
      </c>
      <c r="T4807">
        <v>16.727272727272723</v>
      </c>
      <c r="U4807">
        <v>62.171328671328681</v>
      </c>
      <c r="V4807">
        <v>90.955306881634144</v>
      </c>
      <c r="W4807">
        <v>83.951748251748185</v>
      </c>
      <c r="X4807">
        <v>11.190629153882002</v>
      </c>
      <c r="Y4807">
        <v>2.0607936001947622</v>
      </c>
      <c r="Z4807">
        <v>-31.560619062931689</v>
      </c>
      <c r="AA4807">
        <v>1.3698630136986301</v>
      </c>
      <c r="AB4807">
        <v>1.3921095931902343</v>
      </c>
      <c r="AC4807">
        <v>0</v>
      </c>
      <c r="AD4807">
        <v>0</v>
      </c>
      <c r="AE4807">
        <v>0</v>
      </c>
      <c r="AF4807">
        <v>0</v>
      </c>
      <c r="AG4807">
        <v>1</v>
      </c>
      <c r="AH4807">
        <v>1</v>
      </c>
      <c r="AI4807">
        <v>0</v>
      </c>
      <c r="AJ4807">
        <v>0</v>
      </c>
      <c r="AK4807">
        <v>1</v>
      </c>
      <c r="AL4807">
        <v>0</v>
      </c>
    </row>
    <row r="4808" spans="1:38" x14ac:dyDescent="0.5">
      <c r="A4808">
        <v>14</v>
      </c>
      <c r="B4808">
        <v>2969</v>
      </c>
      <c r="C4808">
        <v>2021</v>
      </c>
      <c r="D4808">
        <v>99</v>
      </c>
      <c r="E4808">
        <v>99</v>
      </c>
      <c r="F4808">
        <v>99</v>
      </c>
      <c r="G4808">
        <v>99</v>
      </c>
      <c r="H4808">
        <v>99</v>
      </c>
      <c r="I4808">
        <v>99</v>
      </c>
      <c r="J4808">
        <v>999</v>
      </c>
      <c r="K4808">
        <v>99</v>
      </c>
      <c r="L4808">
        <v>99</v>
      </c>
      <c r="M4808">
        <v>99</v>
      </c>
      <c r="N4808">
        <v>99</v>
      </c>
      <c r="O4808">
        <v>16</v>
      </c>
      <c r="P4808">
        <v>5055</v>
      </c>
      <c r="Q4808">
        <v>1</v>
      </c>
      <c r="R4808">
        <v>345</v>
      </c>
      <c r="S4808">
        <v>345</v>
      </c>
      <c r="T4808">
        <v>16.521739130434781</v>
      </c>
      <c r="U4808">
        <v>61.559420289855083</v>
      </c>
      <c r="V4808">
        <v>88.929137814624625</v>
      </c>
      <c r="W4808">
        <v>82.081594202898543</v>
      </c>
      <c r="X4808">
        <v>9.1732307812334071</v>
      </c>
      <c r="Y4808">
        <v>2.1928949062218552</v>
      </c>
      <c r="Z4808">
        <v>-48.332269614378482</v>
      </c>
      <c r="AA4808">
        <v>1.3121862163395712</v>
      </c>
      <c r="AB4808">
        <v>1.2693339086588611</v>
      </c>
      <c r="AC4808">
        <v>3</v>
      </c>
      <c r="AD4808">
        <v>0</v>
      </c>
      <c r="AE4808">
        <v>0</v>
      </c>
      <c r="AF4808">
        <v>0</v>
      </c>
      <c r="AG4808">
        <v>1</v>
      </c>
      <c r="AH4808">
        <v>0</v>
      </c>
      <c r="AI4808">
        <v>0</v>
      </c>
      <c r="AJ4808">
        <v>0</v>
      </c>
      <c r="AK4808">
        <v>0</v>
      </c>
      <c r="AL4808">
        <v>0</v>
      </c>
    </row>
    <row r="4809" spans="1:38" x14ac:dyDescent="0.5">
      <c r="A4809">
        <v>14</v>
      </c>
      <c r="B4809">
        <v>2970</v>
      </c>
      <c r="C4809">
        <v>2022</v>
      </c>
      <c r="D4809">
        <v>99</v>
      </c>
      <c r="E4809">
        <v>99</v>
      </c>
      <c r="F4809">
        <v>99</v>
      </c>
      <c r="G4809">
        <v>99</v>
      </c>
      <c r="H4809">
        <v>99</v>
      </c>
      <c r="I4809">
        <v>99</v>
      </c>
      <c r="J4809">
        <v>999</v>
      </c>
      <c r="K4809">
        <v>99</v>
      </c>
      <c r="L4809">
        <v>99</v>
      </c>
      <c r="M4809">
        <v>99</v>
      </c>
      <c r="N4809">
        <v>99</v>
      </c>
      <c r="O4809">
        <v>16</v>
      </c>
      <c r="P4809">
        <v>5055</v>
      </c>
      <c r="Q4809">
        <v>1</v>
      </c>
      <c r="R4809">
        <v>274</v>
      </c>
      <c r="S4809">
        <v>274</v>
      </c>
      <c r="T4809">
        <v>16.540145985401463</v>
      </c>
      <c r="U4809">
        <v>61.317518248175155</v>
      </c>
      <c r="V4809">
        <v>94.053823220061503</v>
      </c>
      <c r="W4809">
        <v>86.811678832116883</v>
      </c>
      <c r="X4809">
        <v>8.4172100869982689</v>
      </c>
      <c r="Y4809">
        <v>1.8944559071071925</v>
      </c>
      <c r="Z4809">
        <v>-42.580116768502045</v>
      </c>
      <c r="AA4809">
        <v>0.95122374587745184</v>
      </c>
      <c r="AB4809">
        <v>0.9629077891554344</v>
      </c>
      <c r="AC4809">
        <v>2</v>
      </c>
      <c r="AD4809">
        <v>0</v>
      </c>
      <c r="AE4809">
        <v>0</v>
      </c>
      <c r="AF4809">
        <v>1</v>
      </c>
      <c r="AG4809">
        <v>1</v>
      </c>
      <c r="AH4809">
        <v>0</v>
      </c>
      <c r="AI4809">
        <v>1</v>
      </c>
      <c r="AJ4809">
        <v>0</v>
      </c>
      <c r="AK4809">
        <v>0</v>
      </c>
      <c r="AL4809">
        <v>0</v>
      </c>
    </row>
    <row r="4810" spans="1:38" x14ac:dyDescent="0.5">
      <c r="A4810">
        <v>14</v>
      </c>
      <c r="B4810">
        <v>2971</v>
      </c>
      <c r="C4810">
        <v>2012</v>
      </c>
      <c r="D4810">
        <v>99</v>
      </c>
      <c r="E4810">
        <v>99</v>
      </c>
      <c r="F4810">
        <v>99</v>
      </c>
      <c r="G4810">
        <v>99</v>
      </c>
      <c r="H4810">
        <v>99</v>
      </c>
      <c r="I4810">
        <v>99</v>
      </c>
      <c r="J4810">
        <v>999</v>
      </c>
      <c r="K4810">
        <v>99</v>
      </c>
      <c r="L4810">
        <v>99</v>
      </c>
      <c r="M4810">
        <v>99</v>
      </c>
      <c r="N4810">
        <v>99</v>
      </c>
      <c r="O4810">
        <v>16</v>
      </c>
      <c r="P4810">
        <v>5056</v>
      </c>
      <c r="R4810">
        <v>0</v>
      </c>
    </row>
    <row r="4811" spans="1:38" x14ac:dyDescent="0.5">
      <c r="A4811">
        <v>14</v>
      </c>
      <c r="B4811">
        <v>2972</v>
      </c>
      <c r="C4811">
        <v>2013</v>
      </c>
      <c r="D4811">
        <v>99</v>
      </c>
      <c r="E4811">
        <v>99</v>
      </c>
      <c r="F4811">
        <v>99</v>
      </c>
      <c r="G4811">
        <v>99</v>
      </c>
      <c r="H4811">
        <v>99</v>
      </c>
      <c r="I4811">
        <v>99</v>
      </c>
      <c r="J4811">
        <v>999</v>
      </c>
      <c r="K4811">
        <v>99</v>
      </c>
      <c r="L4811">
        <v>99</v>
      </c>
      <c r="M4811">
        <v>99</v>
      </c>
      <c r="N4811">
        <v>99</v>
      </c>
      <c r="O4811">
        <v>16</v>
      </c>
      <c r="P4811">
        <v>5056</v>
      </c>
      <c r="R4811">
        <v>0</v>
      </c>
    </row>
    <row r="4812" spans="1:38" x14ac:dyDescent="0.5">
      <c r="A4812">
        <v>14</v>
      </c>
      <c r="B4812">
        <v>2973</v>
      </c>
      <c r="C4812">
        <v>2014</v>
      </c>
      <c r="D4812">
        <v>99</v>
      </c>
      <c r="E4812">
        <v>99</v>
      </c>
      <c r="F4812">
        <v>99</v>
      </c>
      <c r="G4812">
        <v>99</v>
      </c>
      <c r="H4812">
        <v>99</v>
      </c>
      <c r="I4812">
        <v>99</v>
      </c>
      <c r="J4812">
        <v>999</v>
      </c>
      <c r="K4812">
        <v>99</v>
      </c>
      <c r="L4812">
        <v>99</v>
      </c>
      <c r="M4812">
        <v>99</v>
      </c>
      <c r="N4812">
        <v>99</v>
      </c>
      <c r="O4812">
        <v>16</v>
      </c>
      <c r="P4812">
        <v>5056</v>
      </c>
      <c r="R4812">
        <v>0</v>
      </c>
    </row>
    <row r="4813" spans="1:38" x14ac:dyDescent="0.5">
      <c r="A4813">
        <v>14</v>
      </c>
      <c r="B4813">
        <v>2974</v>
      </c>
      <c r="C4813">
        <v>2015</v>
      </c>
      <c r="D4813">
        <v>99</v>
      </c>
      <c r="E4813">
        <v>99</v>
      </c>
      <c r="F4813">
        <v>99</v>
      </c>
      <c r="G4813">
        <v>99</v>
      </c>
      <c r="H4813">
        <v>99</v>
      </c>
      <c r="I4813">
        <v>99</v>
      </c>
      <c r="J4813">
        <v>999</v>
      </c>
      <c r="K4813">
        <v>99</v>
      </c>
      <c r="L4813">
        <v>99</v>
      </c>
      <c r="M4813">
        <v>99</v>
      </c>
      <c r="N4813">
        <v>99</v>
      </c>
      <c r="O4813">
        <v>16</v>
      </c>
      <c r="P4813">
        <v>5056</v>
      </c>
      <c r="R4813">
        <v>0</v>
      </c>
    </row>
    <row r="4814" spans="1:38" x14ac:dyDescent="0.5">
      <c r="A4814">
        <v>14</v>
      </c>
      <c r="B4814">
        <v>2975</v>
      </c>
      <c r="C4814">
        <v>2016</v>
      </c>
      <c r="D4814">
        <v>99</v>
      </c>
      <c r="E4814">
        <v>99</v>
      </c>
      <c r="F4814">
        <v>99</v>
      </c>
      <c r="G4814">
        <v>99</v>
      </c>
      <c r="H4814">
        <v>99</v>
      </c>
      <c r="I4814">
        <v>99</v>
      </c>
      <c r="J4814">
        <v>999</v>
      </c>
      <c r="K4814">
        <v>99</v>
      </c>
      <c r="L4814">
        <v>99</v>
      </c>
      <c r="M4814">
        <v>99</v>
      </c>
      <c r="N4814">
        <v>99</v>
      </c>
      <c r="O4814">
        <v>16</v>
      </c>
      <c r="P4814">
        <v>5056</v>
      </c>
      <c r="R4814">
        <v>0</v>
      </c>
    </row>
    <row r="4815" spans="1:38" x14ac:dyDescent="0.5">
      <c r="A4815">
        <v>14</v>
      </c>
      <c r="B4815">
        <v>2976</v>
      </c>
      <c r="C4815">
        <v>2017</v>
      </c>
      <c r="D4815">
        <v>99</v>
      </c>
      <c r="E4815">
        <v>99</v>
      </c>
      <c r="F4815">
        <v>99</v>
      </c>
      <c r="G4815">
        <v>99</v>
      </c>
      <c r="H4815">
        <v>99</v>
      </c>
      <c r="I4815">
        <v>99</v>
      </c>
      <c r="J4815">
        <v>999</v>
      </c>
      <c r="K4815">
        <v>99</v>
      </c>
      <c r="L4815">
        <v>99</v>
      </c>
      <c r="M4815">
        <v>99</v>
      </c>
      <c r="N4815">
        <v>99</v>
      </c>
      <c r="O4815">
        <v>16</v>
      </c>
      <c r="P4815">
        <v>5056</v>
      </c>
      <c r="R4815">
        <v>0</v>
      </c>
    </row>
    <row r="4816" spans="1:38" x14ac:dyDescent="0.5">
      <c r="A4816">
        <v>14</v>
      </c>
      <c r="B4816">
        <v>2977</v>
      </c>
      <c r="C4816">
        <v>2018</v>
      </c>
      <c r="D4816">
        <v>99</v>
      </c>
      <c r="E4816">
        <v>99</v>
      </c>
      <c r="F4816">
        <v>99</v>
      </c>
      <c r="G4816">
        <v>99</v>
      </c>
      <c r="H4816">
        <v>99</v>
      </c>
      <c r="I4816">
        <v>99</v>
      </c>
      <c r="J4816">
        <v>999</v>
      </c>
      <c r="K4816">
        <v>99</v>
      </c>
      <c r="L4816">
        <v>99</v>
      </c>
      <c r="M4816">
        <v>99</v>
      </c>
      <c r="N4816">
        <v>99</v>
      </c>
      <c r="O4816">
        <v>16</v>
      </c>
      <c r="P4816">
        <v>5056</v>
      </c>
      <c r="R4816">
        <v>0</v>
      </c>
    </row>
    <row r="4817" spans="1:38" x14ac:dyDescent="0.5">
      <c r="A4817">
        <v>14</v>
      </c>
      <c r="B4817">
        <v>2978</v>
      </c>
      <c r="C4817">
        <v>2019</v>
      </c>
      <c r="D4817">
        <v>99</v>
      </c>
      <c r="E4817">
        <v>99</v>
      </c>
      <c r="F4817">
        <v>99</v>
      </c>
      <c r="G4817">
        <v>99</v>
      </c>
      <c r="H4817">
        <v>99</v>
      </c>
      <c r="I4817">
        <v>99</v>
      </c>
      <c r="J4817">
        <v>999</v>
      </c>
      <c r="K4817">
        <v>99</v>
      </c>
      <c r="L4817">
        <v>99</v>
      </c>
      <c r="M4817">
        <v>99</v>
      </c>
      <c r="N4817">
        <v>99</v>
      </c>
      <c r="O4817">
        <v>16</v>
      </c>
      <c r="P4817">
        <v>5056</v>
      </c>
      <c r="R4817">
        <v>0</v>
      </c>
    </row>
    <row r="4818" spans="1:38" x14ac:dyDescent="0.5">
      <c r="A4818">
        <v>14</v>
      </c>
      <c r="B4818">
        <v>2979</v>
      </c>
      <c r="C4818">
        <v>2020</v>
      </c>
      <c r="D4818">
        <v>99</v>
      </c>
      <c r="E4818">
        <v>99</v>
      </c>
      <c r="F4818">
        <v>99</v>
      </c>
      <c r="G4818">
        <v>99</v>
      </c>
      <c r="H4818">
        <v>99</v>
      </c>
      <c r="I4818">
        <v>99</v>
      </c>
      <c r="J4818">
        <v>999</v>
      </c>
      <c r="K4818">
        <v>99</v>
      </c>
      <c r="L4818">
        <v>99</v>
      </c>
      <c r="M4818">
        <v>99</v>
      </c>
      <c r="N4818">
        <v>99</v>
      </c>
      <c r="O4818">
        <v>16</v>
      </c>
      <c r="P4818">
        <v>5056</v>
      </c>
      <c r="R4818">
        <v>0</v>
      </c>
    </row>
    <row r="4819" spans="1:38" x14ac:dyDescent="0.5">
      <c r="A4819">
        <v>14</v>
      </c>
      <c r="B4819">
        <v>2980</v>
      </c>
      <c r="C4819">
        <v>2021</v>
      </c>
      <c r="D4819">
        <v>99</v>
      </c>
      <c r="E4819">
        <v>99</v>
      </c>
      <c r="F4819">
        <v>99</v>
      </c>
      <c r="G4819">
        <v>99</v>
      </c>
      <c r="H4819">
        <v>99</v>
      </c>
      <c r="I4819">
        <v>99</v>
      </c>
      <c r="J4819">
        <v>999</v>
      </c>
      <c r="K4819">
        <v>99</v>
      </c>
      <c r="L4819">
        <v>99</v>
      </c>
      <c r="M4819">
        <v>99</v>
      </c>
      <c r="N4819">
        <v>99</v>
      </c>
      <c r="O4819">
        <v>16</v>
      </c>
      <c r="P4819">
        <v>5056</v>
      </c>
      <c r="R4819">
        <v>0</v>
      </c>
    </row>
    <row r="4820" spans="1:38" x14ac:dyDescent="0.5">
      <c r="A4820">
        <v>14</v>
      </c>
      <c r="B4820">
        <v>2981</v>
      </c>
      <c r="C4820">
        <v>2022</v>
      </c>
      <c r="D4820">
        <v>99</v>
      </c>
      <c r="E4820">
        <v>99</v>
      </c>
      <c r="F4820">
        <v>99</v>
      </c>
      <c r="G4820">
        <v>99</v>
      </c>
      <c r="H4820">
        <v>99</v>
      </c>
      <c r="I4820">
        <v>99</v>
      </c>
      <c r="J4820">
        <v>999</v>
      </c>
      <c r="K4820">
        <v>99</v>
      </c>
      <c r="L4820">
        <v>99</v>
      </c>
      <c r="M4820">
        <v>99</v>
      </c>
      <c r="N4820">
        <v>99</v>
      </c>
      <c r="O4820">
        <v>16</v>
      </c>
      <c r="P4820">
        <v>5056</v>
      </c>
      <c r="R4820">
        <v>0</v>
      </c>
    </row>
    <row r="4821" spans="1:38" x14ac:dyDescent="0.5">
      <c r="A4821">
        <v>14</v>
      </c>
      <c r="B4821">
        <v>2982</v>
      </c>
      <c r="C4821">
        <v>2012</v>
      </c>
      <c r="D4821">
        <v>99</v>
      </c>
      <c r="E4821">
        <v>99</v>
      </c>
      <c r="F4821">
        <v>99</v>
      </c>
      <c r="G4821">
        <v>99</v>
      </c>
      <c r="H4821">
        <v>99</v>
      </c>
      <c r="I4821">
        <v>99</v>
      </c>
      <c r="J4821">
        <v>999</v>
      </c>
      <c r="K4821">
        <v>99</v>
      </c>
      <c r="L4821">
        <v>99</v>
      </c>
      <c r="M4821">
        <v>99</v>
      </c>
      <c r="N4821">
        <v>99</v>
      </c>
      <c r="O4821">
        <v>16</v>
      </c>
      <c r="P4821">
        <v>5057</v>
      </c>
      <c r="R4821">
        <v>0</v>
      </c>
    </row>
    <row r="4822" spans="1:38" x14ac:dyDescent="0.5">
      <c r="A4822">
        <v>14</v>
      </c>
      <c r="B4822">
        <v>2983</v>
      </c>
      <c r="C4822">
        <v>2013</v>
      </c>
      <c r="D4822">
        <v>99</v>
      </c>
      <c r="E4822">
        <v>99</v>
      </c>
      <c r="F4822">
        <v>99</v>
      </c>
      <c r="G4822">
        <v>99</v>
      </c>
      <c r="H4822">
        <v>99</v>
      </c>
      <c r="I4822">
        <v>99</v>
      </c>
      <c r="J4822">
        <v>999</v>
      </c>
      <c r="K4822">
        <v>99</v>
      </c>
      <c r="L4822">
        <v>99</v>
      </c>
      <c r="M4822">
        <v>99</v>
      </c>
      <c r="N4822">
        <v>99</v>
      </c>
      <c r="O4822">
        <v>16</v>
      </c>
      <c r="P4822">
        <v>5057</v>
      </c>
      <c r="R4822">
        <v>0</v>
      </c>
    </row>
    <row r="4823" spans="1:38" x14ac:dyDescent="0.5">
      <c r="A4823">
        <v>14</v>
      </c>
      <c r="B4823">
        <v>2984</v>
      </c>
      <c r="C4823">
        <v>2014</v>
      </c>
      <c r="D4823">
        <v>99</v>
      </c>
      <c r="E4823">
        <v>99</v>
      </c>
      <c r="F4823">
        <v>99</v>
      </c>
      <c r="G4823">
        <v>99</v>
      </c>
      <c r="H4823">
        <v>99</v>
      </c>
      <c r="I4823">
        <v>99</v>
      </c>
      <c r="J4823">
        <v>999</v>
      </c>
      <c r="K4823">
        <v>99</v>
      </c>
      <c r="L4823">
        <v>99</v>
      </c>
      <c r="M4823">
        <v>99</v>
      </c>
      <c r="N4823">
        <v>99</v>
      </c>
      <c r="O4823">
        <v>16</v>
      </c>
      <c r="P4823">
        <v>5057</v>
      </c>
      <c r="R4823">
        <v>0</v>
      </c>
    </row>
    <row r="4824" spans="1:38" x14ac:dyDescent="0.5">
      <c r="A4824">
        <v>14</v>
      </c>
      <c r="B4824">
        <v>2985</v>
      </c>
      <c r="C4824">
        <v>2015</v>
      </c>
      <c r="D4824">
        <v>99</v>
      </c>
      <c r="E4824">
        <v>99</v>
      </c>
      <c r="F4824">
        <v>99</v>
      </c>
      <c r="G4824">
        <v>99</v>
      </c>
      <c r="H4824">
        <v>99</v>
      </c>
      <c r="I4824">
        <v>99</v>
      </c>
      <c r="J4824">
        <v>999</v>
      </c>
      <c r="K4824">
        <v>99</v>
      </c>
      <c r="L4824">
        <v>99</v>
      </c>
      <c r="M4824">
        <v>99</v>
      </c>
      <c r="N4824">
        <v>99</v>
      </c>
      <c r="O4824">
        <v>16</v>
      </c>
      <c r="P4824">
        <v>5057</v>
      </c>
      <c r="R4824">
        <v>0</v>
      </c>
    </row>
    <row r="4825" spans="1:38" x14ac:dyDescent="0.5">
      <c r="A4825">
        <v>14</v>
      </c>
      <c r="B4825">
        <v>2986</v>
      </c>
      <c r="C4825">
        <v>2016</v>
      </c>
      <c r="D4825">
        <v>99</v>
      </c>
      <c r="E4825">
        <v>99</v>
      </c>
      <c r="F4825">
        <v>99</v>
      </c>
      <c r="G4825">
        <v>99</v>
      </c>
      <c r="H4825">
        <v>99</v>
      </c>
      <c r="I4825">
        <v>99</v>
      </c>
      <c r="J4825">
        <v>999</v>
      </c>
      <c r="K4825">
        <v>99</v>
      </c>
      <c r="L4825">
        <v>99</v>
      </c>
      <c r="M4825">
        <v>99</v>
      </c>
      <c r="N4825">
        <v>99</v>
      </c>
      <c r="O4825">
        <v>16</v>
      </c>
      <c r="P4825">
        <v>5057</v>
      </c>
      <c r="R4825">
        <v>0</v>
      </c>
    </row>
    <row r="4826" spans="1:38" x14ac:dyDescent="0.5">
      <c r="A4826">
        <v>14</v>
      </c>
      <c r="B4826">
        <v>2987</v>
      </c>
      <c r="C4826">
        <v>2017</v>
      </c>
      <c r="D4826">
        <v>99</v>
      </c>
      <c r="E4826">
        <v>99</v>
      </c>
      <c r="F4826">
        <v>99</v>
      </c>
      <c r="G4826">
        <v>99</v>
      </c>
      <c r="H4826">
        <v>99</v>
      </c>
      <c r="I4826">
        <v>99</v>
      </c>
      <c r="J4826">
        <v>999</v>
      </c>
      <c r="K4826">
        <v>99</v>
      </c>
      <c r="L4826">
        <v>99</v>
      </c>
      <c r="M4826">
        <v>99</v>
      </c>
      <c r="N4826">
        <v>99</v>
      </c>
      <c r="O4826">
        <v>16</v>
      </c>
      <c r="P4826">
        <v>5057</v>
      </c>
      <c r="R4826">
        <v>0</v>
      </c>
    </row>
    <row r="4827" spans="1:38" x14ac:dyDescent="0.5">
      <c r="A4827">
        <v>14</v>
      </c>
      <c r="B4827">
        <v>2988</v>
      </c>
      <c r="C4827">
        <v>2018</v>
      </c>
      <c r="D4827">
        <v>99</v>
      </c>
      <c r="E4827">
        <v>99</v>
      </c>
      <c r="F4827">
        <v>99</v>
      </c>
      <c r="G4827">
        <v>99</v>
      </c>
      <c r="H4827">
        <v>99</v>
      </c>
      <c r="I4827">
        <v>99</v>
      </c>
      <c r="J4827">
        <v>999</v>
      </c>
      <c r="K4827">
        <v>99</v>
      </c>
      <c r="L4827">
        <v>99</v>
      </c>
      <c r="M4827">
        <v>99</v>
      </c>
      <c r="N4827">
        <v>99</v>
      </c>
      <c r="O4827">
        <v>16</v>
      </c>
      <c r="P4827">
        <v>5057</v>
      </c>
      <c r="Q4827">
        <v>1</v>
      </c>
      <c r="R4827">
        <v>5</v>
      </c>
      <c r="S4827">
        <v>5</v>
      </c>
      <c r="T4827">
        <v>15.8</v>
      </c>
      <c r="U4827">
        <v>61.2</v>
      </c>
      <c r="V4827">
        <v>82.665222101841806</v>
      </c>
      <c r="W4827">
        <v>76.3</v>
      </c>
      <c r="X4827">
        <v>4.5891175622335689</v>
      </c>
      <c r="Y4827">
        <v>3.6551333764992946</v>
      </c>
      <c r="Z4827">
        <v>-32.550692335553876</v>
      </c>
      <c r="AA4827">
        <v>1.9970443743259979E-2</v>
      </c>
      <c r="AB4827">
        <v>1.8970050094855223E-2</v>
      </c>
      <c r="AC4827">
        <v>0</v>
      </c>
      <c r="AD4827">
        <v>0</v>
      </c>
      <c r="AE4827">
        <v>0</v>
      </c>
      <c r="AF4827">
        <v>1</v>
      </c>
      <c r="AG4827">
        <v>0</v>
      </c>
      <c r="AH4827">
        <v>0</v>
      </c>
      <c r="AI4827">
        <v>0</v>
      </c>
      <c r="AJ4827">
        <v>0</v>
      </c>
      <c r="AK4827">
        <v>0</v>
      </c>
      <c r="AL4827">
        <v>0</v>
      </c>
    </row>
    <row r="4828" spans="1:38" x14ac:dyDescent="0.5">
      <c r="A4828">
        <v>14</v>
      </c>
      <c r="B4828">
        <v>2989</v>
      </c>
      <c r="C4828">
        <v>2019</v>
      </c>
      <c r="D4828">
        <v>99</v>
      </c>
      <c r="E4828">
        <v>99</v>
      </c>
      <c r="F4828">
        <v>99</v>
      </c>
      <c r="G4828">
        <v>99</v>
      </c>
      <c r="H4828">
        <v>99</v>
      </c>
      <c r="I4828">
        <v>99</v>
      </c>
      <c r="J4828">
        <v>999</v>
      </c>
      <c r="K4828">
        <v>99</v>
      </c>
      <c r="L4828">
        <v>99</v>
      </c>
      <c r="M4828">
        <v>99</v>
      </c>
      <c r="N4828">
        <v>99</v>
      </c>
      <c r="O4828">
        <v>16</v>
      </c>
      <c r="P4828">
        <v>5057</v>
      </c>
      <c r="Q4828">
        <v>1</v>
      </c>
      <c r="R4828">
        <v>4</v>
      </c>
      <c r="S4828">
        <v>4</v>
      </c>
      <c r="T4828">
        <v>17</v>
      </c>
      <c r="U4828">
        <v>63</v>
      </c>
      <c r="V4828">
        <v>98.185265438786558</v>
      </c>
      <c r="W4828">
        <v>90.625</v>
      </c>
      <c r="X4828">
        <v>9.5016774834763034</v>
      </c>
      <c r="Y4828">
        <v>1</v>
      </c>
      <c r="Z4828">
        <v>7.1040087518749848</v>
      </c>
      <c r="AA4828">
        <v>1.9860973187686204E-2</v>
      </c>
      <c r="AB4828">
        <v>2.2404710633365903E-2</v>
      </c>
      <c r="AC4828">
        <v>0</v>
      </c>
      <c r="AD4828">
        <v>0</v>
      </c>
      <c r="AE4828">
        <v>0</v>
      </c>
      <c r="AF4828">
        <v>1</v>
      </c>
      <c r="AG4828">
        <v>0</v>
      </c>
      <c r="AH4828">
        <v>0</v>
      </c>
      <c r="AI4828">
        <v>2</v>
      </c>
      <c r="AJ4828">
        <v>0</v>
      </c>
      <c r="AK4828">
        <v>0</v>
      </c>
      <c r="AL4828">
        <v>0</v>
      </c>
    </row>
    <row r="4829" spans="1:38" x14ac:dyDescent="0.5">
      <c r="A4829">
        <v>14</v>
      </c>
      <c r="B4829">
        <v>2990</v>
      </c>
      <c r="C4829">
        <v>2020</v>
      </c>
      <c r="D4829">
        <v>99</v>
      </c>
      <c r="E4829">
        <v>99</v>
      </c>
      <c r="F4829">
        <v>99</v>
      </c>
      <c r="G4829">
        <v>99</v>
      </c>
      <c r="H4829">
        <v>99</v>
      </c>
      <c r="I4829">
        <v>99</v>
      </c>
      <c r="J4829">
        <v>999</v>
      </c>
      <c r="K4829">
        <v>99</v>
      </c>
      <c r="L4829">
        <v>99</v>
      </c>
      <c r="M4829">
        <v>99</v>
      </c>
      <c r="N4829">
        <v>99</v>
      </c>
      <c r="O4829">
        <v>16</v>
      </c>
      <c r="P4829">
        <v>5057</v>
      </c>
      <c r="Q4829">
        <v>2</v>
      </c>
      <c r="R4829">
        <v>10</v>
      </c>
      <c r="S4829">
        <v>10</v>
      </c>
      <c r="T4829">
        <v>16.399999999999999</v>
      </c>
      <c r="U4829">
        <v>62.7</v>
      </c>
      <c r="V4829">
        <v>92.755146262188489</v>
      </c>
      <c r="W4829">
        <v>85.613</v>
      </c>
      <c r="X4829">
        <v>10.474456596883821</v>
      </c>
      <c r="Y4829">
        <v>2.7586228448267178</v>
      </c>
      <c r="Z4829">
        <v>-75.532248340447481</v>
      </c>
      <c r="AA4829">
        <v>4.7897308171280781E-2</v>
      </c>
      <c r="AB4829">
        <v>4.9638353117339933E-2</v>
      </c>
      <c r="AC4829">
        <v>0</v>
      </c>
      <c r="AD4829">
        <v>0</v>
      </c>
      <c r="AE4829">
        <v>0</v>
      </c>
      <c r="AF4829">
        <v>0</v>
      </c>
      <c r="AG4829">
        <v>0</v>
      </c>
      <c r="AH4829">
        <v>0</v>
      </c>
      <c r="AI4829">
        <v>0</v>
      </c>
      <c r="AJ4829">
        <v>0</v>
      </c>
      <c r="AK4829">
        <v>0</v>
      </c>
      <c r="AL4829">
        <v>0</v>
      </c>
    </row>
    <row r="4830" spans="1:38" x14ac:dyDescent="0.5">
      <c r="A4830">
        <v>14</v>
      </c>
      <c r="B4830">
        <v>2991</v>
      </c>
      <c r="C4830">
        <v>2021</v>
      </c>
      <c r="D4830">
        <v>99</v>
      </c>
      <c r="E4830">
        <v>99</v>
      </c>
      <c r="F4830">
        <v>99</v>
      </c>
      <c r="G4830">
        <v>99</v>
      </c>
      <c r="H4830">
        <v>99</v>
      </c>
      <c r="I4830">
        <v>99</v>
      </c>
      <c r="J4830">
        <v>999</v>
      </c>
      <c r="K4830">
        <v>99</v>
      </c>
      <c r="L4830">
        <v>99</v>
      </c>
      <c r="M4830">
        <v>99</v>
      </c>
      <c r="N4830">
        <v>99</v>
      </c>
      <c r="O4830">
        <v>16</v>
      </c>
      <c r="P4830">
        <v>5057</v>
      </c>
      <c r="Q4830">
        <v>1</v>
      </c>
      <c r="R4830">
        <v>5</v>
      </c>
      <c r="S4830">
        <v>4</v>
      </c>
      <c r="T4830">
        <v>16.399999999999999</v>
      </c>
      <c r="U4830">
        <v>61</v>
      </c>
      <c r="V4830">
        <v>121.78223185265436</v>
      </c>
      <c r="W4830">
        <v>92.56</v>
      </c>
      <c r="X4830">
        <v>4.5562484567897528</v>
      </c>
      <c r="Y4830">
        <v>1.2247448713915889</v>
      </c>
      <c r="Z4830">
        <v>-27.14936052843332</v>
      </c>
      <c r="AA4830">
        <v>1.9017191541153194E-2</v>
      </c>
      <c r="AB4830">
        <v>1.659565283543794E-2</v>
      </c>
      <c r="AC4830">
        <v>0</v>
      </c>
      <c r="AD4830">
        <v>0</v>
      </c>
      <c r="AE4830">
        <v>0</v>
      </c>
      <c r="AF4830">
        <v>0</v>
      </c>
      <c r="AG4830">
        <v>0</v>
      </c>
      <c r="AH4830">
        <v>0</v>
      </c>
      <c r="AI4830">
        <v>0</v>
      </c>
      <c r="AJ4830">
        <v>0</v>
      </c>
      <c r="AK4830">
        <v>0</v>
      </c>
      <c r="AL4830">
        <v>0</v>
      </c>
    </row>
    <row r="4831" spans="1:38" x14ac:dyDescent="0.5">
      <c r="A4831">
        <v>14</v>
      </c>
      <c r="B4831">
        <v>2992</v>
      </c>
      <c r="C4831">
        <v>2022</v>
      </c>
      <c r="D4831">
        <v>99</v>
      </c>
      <c r="E4831">
        <v>99</v>
      </c>
      <c r="F4831">
        <v>99</v>
      </c>
      <c r="G4831">
        <v>99</v>
      </c>
      <c r="H4831">
        <v>99</v>
      </c>
      <c r="I4831">
        <v>99</v>
      </c>
      <c r="J4831">
        <v>999</v>
      </c>
      <c r="K4831">
        <v>99</v>
      </c>
      <c r="L4831">
        <v>99</v>
      </c>
      <c r="M4831">
        <v>99</v>
      </c>
      <c r="N4831">
        <v>99</v>
      </c>
      <c r="O4831">
        <v>16</v>
      </c>
      <c r="P4831">
        <v>5057</v>
      </c>
      <c r="Q4831">
        <v>2</v>
      </c>
      <c r="R4831">
        <v>11</v>
      </c>
      <c r="S4831">
        <v>11</v>
      </c>
      <c r="T4831">
        <v>15.909090909090908</v>
      </c>
      <c r="U4831">
        <v>59.909090909090899</v>
      </c>
      <c r="V4831">
        <v>106.45129518368957</v>
      </c>
      <c r="W4831">
        <v>98.254545454545436</v>
      </c>
      <c r="X4831">
        <v>12.723090221852217</v>
      </c>
      <c r="Y4831">
        <v>2.5028908905339398</v>
      </c>
      <c r="Z4831">
        <v>-71.439595693505609</v>
      </c>
      <c r="AA4831">
        <v>3.8187814615518144E-2</v>
      </c>
      <c r="AB4831">
        <v>4.3752343293612848E-2</v>
      </c>
      <c r="AC4831">
        <v>0</v>
      </c>
      <c r="AD4831">
        <v>0</v>
      </c>
      <c r="AE4831">
        <v>0</v>
      </c>
      <c r="AF4831">
        <v>0</v>
      </c>
      <c r="AG4831">
        <v>1</v>
      </c>
      <c r="AH4831">
        <v>0</v>
      </c>
      <c r="AI4831">
        <v>0</v>
      </c>
      <c r="AJ4831">
        <v>0</v>
      </c>
      <c r="AK4831">
        <v>0</v>
      </c>
      <c r="AL4831">
        <v>0</v>
      </c>
    </row>
    <row r="4832" spans="1:38" x14ac:dyDescent="0.5">
      <c r="A4832">
        <v>14</v>
      </c>
      <c r="B4832">
        <v>2993</v>
      </c>
      <c r="C4832">
        <v>2012</v>
      </c>
      <c r="D4832">
        <v>99</v>
      </c>
      <c r="E4832">
        <v>99</v>
      </c>
      <c r="F4832">
        <v>99</v>
      </c>
      <c r="G4832">
        <v>99</v>
      </c>
      <c r="H4832">
        <v>99</v>
      </c>
      <c r="I4832">
        <v>99</v>
      </c>
      <c r="J4832">
        <v>999</v>
      </c>
      <c r="K4832">
        <v>99</v>
      </c>
      <c r="L4832">
        <v>99</v>
      </c>
      <c r="M4832">
        <v>99</v>
      </c>
      <c r="N4832">
        <v>99</v>
      </c>
      <c r="O4832">
        <v>16</v>
      </c>
      <c r="P4832">
        <v>5058</v>
      </c>
      <c r="R4832">
        <v>0</v>
      </c>
    </row>
    <row r="4833" spans="1:18" x14ac:dyDescent="0.5">
      <c r="A4833">
        <v>14</v>
      </c>
      <c r="B4833">
        <v>2994</v>
      </c>
      <c r="C4833">
        <v>2013</v>
      </c>
      <c r="D4833">
        <v>99</v>
      </c>
      <c r="E4833">
        <v>99</v>
      </c>
      <c r="F4833">
        <v>99</v>
      </c>
      <c r="G4833">
        <v>99</v>
      </c>
      <c r="H4833">
        <v>99</v>
      </c>
      <c r="I4833">
        <v>99</v>
      </c>
      <c r="J4833">
        <v>999</v>
      </c>
      <c r="K4833">
        <v>99</v>
      </c>
      <c r="L4833">
        <v>99</v>
      </c>
      <c r="M4833">
        <v>99</v>
      </c>
      <c r="N4833">
        <v>99</v>
      </c>
      <c r="O4833">
        <v>16</v>
      </c>
      <c r="P4833">
        <v>5058</v>
      </c>
      <c r="R4833">
        <v>0</v>
      </c>
    </row>
    <row r="4834" spans="1:18" x14ac:dyDescent="0.5">
      <c r="A4834">
        <v>14</v>
      </c>
      <c r="B4834">
        <v>2995</v>
      </c>
      <c r="C4834">
        <v>2014</v>
      </c>
      <c r="D4834">
        <v>99</v>
      </c>
      <c r="E4834">
        <v>99</v>
      </c>
      <c r="F4834">
        <v>99</v>
      </c>
      <c r="G4834">
        <v>99</v>
      </c>
      <c r="H4834">
        <v>99</v>
      </c>
      <c r="I4834">
        <v>99</v>
      </c>
      <c r="J4834">
        <v>999</v>
      </c>
      <c r="K4834">
        <v>99</v>
      </c>
      <c r="L4834">
        <v>99</v>
      </c>
      <c r="M4834">
        <v>99</v>
      </c>
      <c r="N4834">
        <v>99</v>
      </c>
      <c r="O4834">
        <v>16</v>
      </c>
      <c r="P4834">
        <v>5058</v>
      </c>
      <c r="R4834">
        <v>0</v>
      </c>
    </row>
    <row r="4835" spans="1:18" x14ac:dyDescent="0.5">
      <c r="A4835">
        <v>14</v>
      </c>
      <c r="B4835">
        <v>2996</v>
      </c>
      <c r="C4835">
        <v>2015</v>
      </c>
      <c r="D4835">
        <v>99</v>
      </c>
      <c r="E4835">
        <v>99</v>
      </c>
      <c r="F4835">
        <v>99</v>
      </c>
      <c r="G4835">
        <v>99</v>
      </c>
      <c r="H4835">
        <v>99</v>
      </c>
      <c r="I4835">
        <v>99</v>
      </c>
      <c r="J4835">
        <v>999</v>
      </c>
      <c r="K4835">
        <v>99</v>
      </c>
      <c r="L4835">
        <v>99</v>
      </c>
      <c r="M4835">
        <v>99</v>
      </c>
      <c r="N4835">
        <v>99</v>
      </c>
      <c r="O4835">
        <v>16</v>
      </c>
      <c r="P4835">
        <v>5058</v>
      </c>
      <c r="R4835">
        <v>0</v>
      </c>
    </row>
    <row r="4836" spans="1:18" x14ac:dyDescent="0.5">
      <c r="A4836">
        <v>14</v>
      </c>
      <c r="B4836">
        <v>2997</v>
      </c>
      <c r="C4836">
        <v>2016</v>
      </c>
      <c r="D4836">
        <v>99</v>
      </c>
      <c r="E4836">
        <v>99</v>
      </c>
      <c r="F4836">
        <v>99</v>
      </c>
      <c r="G4836">
        <v>99</v>
      </c>
      <c r="H4836">
        <v>99</v>
      </c>
      <c r="I4836">
        <v>99</v>
      </c>
      <c r="J4836">
        <v>999</v>
      </c>
      <c r="K4836">
        <v>99</v>
      </c>
      <c r="L4836">
        <v>99</v>
      </c>
      <c r="M4836">
        <v>99</v>
      </c>
      <c r="N4836">
        <v>99</v>
      </c>
      <c r="O4836">
        <v>16</v>
      </c>
      <c r="P4836">
        <v>5058</v>
      </c>
      <c r="R4836">
        <v>0</v>
      </c>
    </row>
    <row r="4837" spans="1:18" x14ac:dyDescent="0.5">
      <c r="A4837">
        <v>14</v>
      </c>
      <c r="B4837">
        <v>2998</v>
      </c>
      <c r="C4837">
        <v>2017</v>
      </c>
      <c r="D4837">
        <v>99</v>
      </c>
      <c r="E4837">
        <v>99</v>
      </c>
      <c r="F4837">
        <v>99</v>
      </c>
      <c r="G4837">
        <v>99</v>
      </c>
      <c r="H4837">
        <v>99</v>
      </c>
      <c r="I4837">
        <v>99</v>
      </c>
      <c r="J4837">
        <v>999</v>
      </c>
      <c r="K4837">
        <v>99</v>
      </c>
      <c r="L4837">
        <v>99</v>
      </c>
      <c r="M4837">
        <v>99</v>
      </c>
      <c r="N4837">
        <v>99</v>
      </c>
      <c r="O4837">
        <v>16</v>
      </c>
      <c r="P4837">
        <v>5058</v>
      </c>
      <c r="R4837">
        <v>0</v>
      </c>
    </row>
    <row r="4838" spans="1:18" x14ac:dyDescent="0.5">
      <c r="A4838">
        <v>14</v>
      </c>
      <c r="B4838">
        <v>2999</v>
      </c>
      <c r="C4838">
        <v>2018</v>
      </c>
      <c r="D4838">
        <v>99</v>
      </c>
      <c r="E4838">
        <v>99</v>
      </c>
      <c r="F4838">
        <v>99</v>
      </c>
      <c r="G4838">
        <v>99</v>
      </c>
      <c r="H4838">
        <v>99</v>
      </c>
      <c r="I4838">
        <v>99</v>
      </c>
      <c r="J4838">
        <v>999</v>
      </c>
      <c r="K4838">
        <v>99</v>
      </c>
      <c r="L4838">
        <v>99</v>
      </c>
      <c r="M4838">
        <v>99</v>
      </c>
      <c r="N4838">
        <v>99</v>
      </c>
      <c r="O4838">
        <v>16</v>
      </c>
      <c r="P4838">
        <v>5058</v>
      </c>
      <c r="R4838">
        <v>0</v>
      </c>
    </row>
    <row r="4839" spans="1:18" x14ac:dyDescent="0.5">
      <c r="A4839">
        <v>14</v>
      </c>
      <c r="B4839">
        <v>3000</v>
      </c>
      <c r="C4839">
        <v>2019</v>
      </c>
      <c r="D4839">
        <v>99</v>
      </c>
      <c r="E4839">
        <v>99</v>
      </c>
      <c r="F4839">
        <v>99</v>
      </c>
      <c r="G4839">
        <v>99</v>
      </c>
      <c r="H4839">
        <v>99</v>
      </c>
      <c r="I4839">
        <v>99</v>
      </c>
      <c r="J4839">
        <v>999</v>
      </c>
      <c r="K4839">
        <v>99</v>
      </c>
      <c r="L4839">
        <v>99</v>
      </c>
      <c r="M4839">
        <v>99</v>
      </c>
      <c r="N4839">
        <v>99</v>
      </c>
      <c r="O4839">
        <v>16</v>
      </c>
      <c r="P4839">
        <v>5058</v>
      </c>
      <c r="R4839">
        <v>0</v>
      </c>
    </row>
    <row r="4840" spans="1:18" x14ac:dyDescent="0.5">
      <c r="A4840">
        <v>14</v>
      </c>
      <c r="B4840">
        <v>3001</v>
      </c>
      <c r="C4840">
        <v>2020</v>
      </c>
      <c r="D4840">
        <v>99</v>
      </c>
      <c r="E4840">
        <v>99</v>
      </c>
      <c r="F4840">
        <v>99</v>
      </c>
      <c r="G4840">
        <v>99</v>
      </c>
      <c r="H4840">
        <v>99</v>
      </c>
      <c r="I4840">
        <v>99</v>
      </c>
      <c r="J4840">
        <v>999</v>
      </c>
      <c r="K4840">
        <v>99</v>
      </c>
      <c r="L4840">
        <v>99</v>
      </c>
      <c r="M4840">
        <v>99</v>
      </c>
      <c r="N4840">
        <v>99</v>
      </c>
      <c r="O4840">
        <v>16</v>
      </c>
      <c r="P4840">
        <v>5058</v>
      </c>
      <c r="R4840">
        <v>0</v>
      </c>
    </row>
    <row r="4841" spans="1:18" x14ac:dyDescent="0.5">
      <c r="A4841">
        <v>14</v>
      </c>
      <c r="B4841">
        <v>3002</v>
      </c>
      <c r="C4841">
        <v>2021</v>
      </c>
      <c r="D4841">
        <v>99</v>
      </c>
      <c r="E4841">
        <v>99</v>
      </c>
      <c r="F4841">
        <v>99</v>
      </c>
      <c r="G4841">
        <v>99</v>
      </c>
      <c r="H4841">
        <v>99</v>
      </c>
      <c r="I4841">
        <v>99</v>
      </c>
      <c r="J4841">
        <v>999</v>
      </c>
      <c r="K4841">
        <v>99</v>
      </c>
      <c r="L4841">
        <v>99</v>
      </c>
      <c r="M4841">
        <v>99</v>
      </c>
      <c r="N4841">
        <v>99</v>
      </c>
      <c r="O4841">
        <v>16</v>
      </c>
      <c r="P4841">
        <v>5058</v>
      </c>
      <c r="R4841">
        <v>0</v>
      </c>
    </row>
    <row r="4842" spans="1:18" x14ac:dyDescent="0.5">
      <c r="A4842">
        <v>14</v>
      </c>
      <c r="B4842">
        <v>3003</v>
      </c>
      <c r="C4842">
        <v>2022</v>
      </c>
      <c r="D4842">
        <v>99</v>
      </c>
      <c r="E4842">
        <v>99</v>
      </c>
      <c r="F4842">
        <v>99</v>
      </c>
      <c r="G4842">
        <v>99</v>
      </c>
      <c r="H4842">
        <v>99</v>
      </c>
      <c r="I4842">
        <v>99</v>
      </c>
      <c r="J4842">
        <v>999</v>
      </c>
      <c r="K4842">
        <v>99</v>
      </c>
      <c r="L4842">
        <v>99</v>
      </c>
      <c r="M4842">
        <v>99</v>
      </c>
      <c r="N4842">
        <v>99</v>
      </c>
      <c r="O4842">
        <v>16</v>
      </c>
      <c r="P4842">
        <v>5058</v>
      </c>
      <c r="R4842">
        <v>0</v>
      </c>
    </row>
    <row r="4843" spans="1:18" x14ac:dyDescent="0.5">
      <c r="A4843">
        <v>14</v>
      </c>
      <c r="B4843">
        <v>3004</v>
      </c>
      <c r="C4843">
        <v>2012</v>
      </c>
      <c r="D4843">
        <v>99</v>
      </c>
      <c r="E4843">
        <v>99</v>
      </c>
      <c r="F4843">
        <v>99</v>
      </c>
      <c r="G4843">
        <v>99</v>
      </c>
      <c r="H4843">
        <v>99</v>
      </c>
      <c r="I4843">
        <v>99</v>
      </c>
      <c r="J4843">
        <v>999</v>
      </c>
      <c r="K4843">
        <v>99</v>
      </c>
      <c r="L4843">
        <v>99</v>
      </c>
      <c r="M4843">
        <v>99</v>
      </c>
      <c r="N4843">
        <v>99</v>
      </c>
      <c r="O4843">
        <v>16</v>
      </c>
      <c r="P4843">
        <v>5059</v>
      </c>
      <c r="R4843">
        <v>0</v>
      </c>
    </row>
    <row r="4844" spans="1:18" x14ac:dyDescent="0.5">
      <c r="A4844">
        <v>14</v>
      </c>
      <c r="B4844">
        <v>3005</v>
      </c>
      <c r="C4844">
        <v>2013</v>
      </c>
      <c r="D4844">
        <v>99</v>
      </c>
      <c r="E4844">
        <v>99</v>
      </c>
      <c r="F4844">
        <v>99</v>
      </c>
      <c r="G4844">
        <v>99</v>
      </c>
      <c r="H4844">
        <v>99</v>
      </c>
      <c r="I4844">
        <v>99</v>
      </c>
      <c r="J4844">
        <v>999</v>
      </c>
      <c r="K4844">
        <v>99</v>
      </c>
      <c r="L4844">
        <v>99</v>
      </c>
      <c r="M4844">
        <v>99</v>
      </c>
      <c r="N4844">
        <v>99</v>
      </c>
      <c r="O4844">
        <v>16</v>
      </c>
      <c r="P4844">
        <v>5059</v>
      </c>
      <c r="R4844">
        <v>0</v>
      </c>
    </row>
    <row r="4845" spans="1:18" x14ac:dyDescent="0.5">
      <c r="A4845">
        <v>14</v>
      </c>
      <c r="B4845">
        <v>3006</v>
      </c>
      <c r="C4845">
        <v>2014</v>
      </c>
      <c r="D4845">
        <v>99</v>
      </c>
      <c r="E4845">
        <v>99</v>
      </c>
      <c r="F4845">
        <v>99</v>
      </c>
      <c r="G4845">
        <v>99</v>
      </c>
      <c r="H4845">
        <v>99</v>
      </c>
      <c r="I4845">
        <v>99</v>
      </c>
      <c r="J4845">
        <v>999</v>
      </c>
      <c r="K4845">
        <v>99</v>
      </c>
      <c r="L4845">
        <v>99</v>
      </c>
      <c r="M4845">
        <v>99</v>
      </c>
      <c r="N4845">
        <v>99</v>
      </c>
      <c r="O4845">
        <v>16</v>
      </c>
      <c r="P4845">
        <v>5059</v>
      </c>
      <c r="R4845">
        <v>0</v>
      </c>
    </row>
    <row r="4846" spans="1:18" x14ac:dyDescent="0.5">
      <c r="A4846">
        <v>14</v>
      </c>
      <c r="B4846">
        <v>3007</v>
      </c>
      <c r="C4846">
        <v>2015</v>
      </c>
      <c r="D4846">
        <v>99</v>
      </c>
      <c r="E4846">
        <v>99</v>
      </c>
      <c r="F4846">
        <v>99</v>
      </c>
      <c r="G4846">
        <v>99</v>
      </c>
      <c r="H4846">
        <v>99</v>
      </c>
      <c r="I4846">
        <v>99</v>
      </c>
      <c r="J4846">
        <v>999</v>
      </c>
      <c r="K4846">
        <v>99</v>
      </c>
      <c r="L4846">
        <v>99</v>
      </c>
      <c r="M4846">
        <v>99</v>
      </c>
      <c r="N4846">
        <v>99</v>
      </c>
      <c r="O4846">
        <v>16</v>
      </c>
      <c r="P4846">
        <v>5059</v>
      </c>
      <c r="R4846">
        <v>0</v>
      </c>
    </row>
    <row r="4847" spans="1:18" x14ac:dyDescent="0.5">
      <c r="A4847">
        <v>14</v>
      </c>
      <c r="B4847">
        <v>3008</v>
      </c>
      <c r="C4847">
        <v>2016</v>
      </c>
      <c r="D4847">
        <v>99</v>
      </c>
      <c r="E4847">
        <v>99</v>
      </c>
      <c r="F4847">
        <v>99</v>
      </c>
      <c r="G4847">
        <v>99</v>
      </c>
      <c r="H4847">
        <v>99</v>
      </c>
      <c r="I4847">
        <v>99</v>
      </c>
      <c r="J4847">
        <v>999</v>
      </c>
      <c r="K4847">
        <v>99</v>
      </c>
      <c r="L4847">
        <v>99</v>
      </c>
      <c r="M4847">
        <v>99</v>
      </c>
      <c r="N4847">
        <v>99</v>
      </c>
      <c r="O4847">
        <v>16</v>
      </c>
      <c r="P4847">
        <v>5059</v>
      </c>
      <c r="R4847">
        <v>0</v>
      </c>
    </row>
    <row r="4848" spans="1:18" x14ac:dyDescent="0.5">
      <c r="A4848">
        <v>14</v>
      </c>
      <c r="B4848">
        <v>3009</v>
      </c>
      <c r="C4848">
        <v>2017</v>
      </c>
      <c r="D4848">
        <v>99</v>
      </c>
      <c r="E4848">
        <v>99</v>
      </c>
      <c r="F4848">
        <v>99</v>
      </c>
      <c r="G4848">
        <v>99</v>
      </c>
      <c r="H4848">
        <v>99</v>
      </c>
      <c r="I4848">
        <v>99</v>
      </c>
      <c r="J4848">
        <v>999</v>
      </c>
      <c r="K4848">
        <v>99</v>
      </c>
      <c r="L4848">
        <v>99</v>
      </c>
      <c r="M4848">
        <v>99</v>
      </c>
      <c r="N4848">
        <v>99</v>
      </c>
      <c r="O4848">
        <v>16</v>
      </c>
      <c r="P4848">
        <v>5059</v>
      </c>
      <c r="R4848">
        <v>0</v>
      </c>
    </row>
    <row r="4849" spans="1:38" x14ac:dyDescent="0.5">
      <c r="A4849">
        <v>14</v>
      </c>
      <c r="B4849">
        <v>3010</v>
      </c>
      <c r="C4849">
        <v>2018</v>
      </c>
      <c r="D4849">
        <v>99</v>
      </c>
      <c r="E4849">
        <v>99</v>
      </c>
      <c r="F4849">
        <v>99</v>
      </c>
      <c r="G4849">
        <v>99</v>
      </c>
      <c r="H4849">
        <v>99</v>
      </c>
      <c r="I4849">
        <v>99</v>
      </c>
      <c r="J4849">
        <v>999</v>
      </c>
      <c r="K4849">
        <v>99</v>
      </c>
      <c r="L4849">
        <v>99</v>
      </c>
      <c r="M4849">
        <v>99</v>
      </c>
      <c r="N4849">
        <v>99</v>
      </c>
      <c r="O4849">
        <v>16</v>
      </c>
      <c r="P4849">
        <v>5059</v>
      </c>
      <c r="Q4849">
        <v>1</v>
      </c>
      <c r="R4849">
        <v>6</v>
      </c>
      <c r="S4849">
        <v>6</v>
      </c>
      <c r="T4849">
        <v>16</v>
      </c>
      <c r="U4849">
        <v>60.83333333333335</v>
      </c>
      <c r="V4849">
        <v>82.647165041531252</v>
      </c>
      <c r="W4849">
        <v>76.283333333333317</v>
      </c>
      <c r="X4849">
        <v>18.90462171592505</v>
      </c>
      <c r="Y4849">
        <v>1.7716909687890503</v>
      </c>
      <c r="Z4849">
        <v>-94.604757740380379</v>
      </c>
      <c r="AA4849">
        <v>2.3964532491911959E-2</v>
      </c>
      <c r="AB4849">
        <v>2.2759087623631023E-2</v>
      </c>
      <c r="AC4849">
        <v>0</v>
      </c>
      <c r="AD4849">
        <v>0</v>
      </c>
      <c r="AE4849">
        <v>0</v>
      </c>
      <c r="AF4849">
        <v>0</v>
      </c>
      <c r="AG4849">
        <v>0</v>
      </c>
      <c r="AH4849">
        <v>0</v>
      </c>
      <c r="AI4849">
        <v>0</v>
      </c>
      <c r="AJ4849">
        <v>0</v>
      </c>
      <c r="AK4849">
        <v>0</v>
      </c>
      <c r="AL4849">
        <v>0</v>
      </c>
    </row>
    <row r="4850" spans="1:38" x14ac:dyDescent="0.5">
      <c r="A4850">
        <v>14</v>
      </c>
      <c r="B4850">
        <v>3011</v>
      </c>
      <c r="C4850">
        <v>2019</v>
      </c>
      <c r="D4850">
        <v>99</v>
      </c>
      <c r="E4850">
        <v>99</v>
      </c>
      <c r="F4850">
        <v>99</v>
      </c>
      <c r="G4850">
        <v>99</v>
      </c>
      <c r="H4850">
        <v>99</v>
      </c>
      <c r="I4850">
        <v>99</v>
      </c>
      <c r="J4850">
        <v>999</v>
      </c>
      <c r="K4850">
        <v>99</v>
      </c>
      <c r="L4850">
        <v>99</v>
      </c>
      <c r="M4850">
        <v>99</v>
      </c>
      <c r="N4850">
        <v>99</v>
      </c>
      <c r="O4850">
        <v>16</v>
      </c>
      <c r="P4850">
        <v>5059</v>
      </c>
      <c r="Q4850">
        <v>1</v>
      </c>
      <c r="R4850">
        <v>2</v>
      </c>
      <c r="S4850">
        <v>2</v>
      </c>
      <c r="T4850">
        <v>17</v>
      </c>
      <c r="U4850">
        <v>61.5</v>
      </c>
      <c r="V4850">
        <v>75.947995666305559</v>
      </c>
      <c r="W4850">
        <v>70.099999999999994</v>
      </c>
      <c r="X4850">
        <v>1.6000000000001251</v>
      </c>
      <c r="Y4850">
        <v>1.5</v>
      </c>
      <c r="Z4850">
        <v>-99.999999999977021</v>
      </c>
      <c r="AA4850">
        <v>9.930486593843102E-3</v>
      </c>
      <c r="AB4850">
        <v>8.6652149815114512E-3</v>
      </c>
      <c r="AC4850">
        <v>1</v>
      </c>
      <c r="AD4850">
        <v>0</v>
      </c>
      <c r="AE4850">
        <v>0</v>
      </c>
      <c r="AF4850">
        <v>0</v>
      </c>
      <c r="AG4850">
        <v>0</v>
      </c>
      <c r="AH4850">
        <v>0</v>
      </c>
      <c r="AI4850">
        <v>0</v>
      </c>
      <c r="AJ4850">
        <v>0</v>
      </c>
      <c r="AK4850">
        <v>0</v>
      </c>
      <c r="AL4850">
        <v>1</v>
      </c>
    </row>
    <row r="4851" spans="1:38" x14ac:dyDescent="0.5">
      <c r="A4851">
        <v>14</v>
      </c>
      <c r="B4851">
        <v>3012</v>
      </c>
      <c r="C4851">
        <v>2020</v>
      </c>
      <c r="D4851">
        <v>99</v>
      </c>
      <c r="E4851">
        <v>99</v>
      </c>
      <c r="F4851">
        <v>99</v>
      </c>
      <c r="G4851">
        <v>99</v>
      </c>
      <c r="H4851">
        <v>99</v>
      </c>
      <c r="I4851">
        <v>99</v>
      </c>
      <c r="J4851">
        <v>999</v>
      </c>
      <c r="K4851">
        <v>99</v>
      </c>
      <c r="L4851">
        <v>99</v>
      </c>
      <c r="M4851">
        <v>99</v>
      </c>
      <c r="N4851">
        <v>99</v>
      </c>
      <c r="O4851">
        <v>16</v>
      </c>
      <c r="P4851">
        <v>5059</v>
      </c>
      <c r="Q4851">
        <v>1</v>
      </c>
      <c r="R4851">
        <v>4</v>
      </c>
      <c r="S4851">
        <v>4</v>
      </c>
      <c r="T4851">
        <v>17</v>
      </c>
      <c r="U4851">
        <v>62</v>
      </c>
      <c r="V4851">
        <v>77.92524377031414</v>
      </c>
      <c r="W4851">
        <v>71.924999999999997</v>
      </c>
      <c r="X4851">
        <v>10.615642938607177</v>
      </c>
      <c r="Y4851">
        <v>1</v>
      </c>
      <c r="Z4851">
        <v>-9.1845591043153423</v>
      </c>
      <c r="AA4851">
        <v>1.9158923268512311E-2</v>
      </c>
      <c r="AB4851">
        <v>1.6680824397998801E-2</v>
      </c>
      <c r="AC4851">
        <v>0</v>
      </c>
      <c r="AD4851">
        <v>0</v>
      </c>
      <c r="AE4851">
        <v>0</v>
      </c>
      <c r="AF4851">
        <v>0</v>
      </c>
      <c r="AG4851">
        <v>0</v>
      </c>
      <c r="AH4851">
        <v>0</v>
      </c>
      <c r="AI4851">
        <v>0</v>
      </c>
      <c r="AJ4851">
        <v>0</v>
      </c>
      <c r="AK4851">
        <v>0</v>
      </c>
      <c r="AL4851">
        <v>0</v>
      </c>
    </row>
    <row r="4852" spans="1:38" x14ac:dyDescent="0.5">
      <c r="A4852">
        <v>14</v>
      </c>
      <c r="B4852">
        <v>3013</v>
      </c>
      <c r="C4852">
        <v>2021</v>
      </c>
      <c r="D4852">
        <v>99</v>
      </c>
      <c r="E4852">
        <v>99</v>
      </c>
      <c r="F4852">
        <v>99</v>
      </c>
      <c r="G4852">
        <v>99</v>
      </c>
      <c r="H4852">
        <v>99</v>
      </c>
      <c r="I4852">
        <v>99</v>
      </c>
      <c r="J4852">
        <v>999</v>
      </c>
      <c r="K4852">
        <v>99</v>
      </c>
      <c r="L4852">
        <v>99</v>
      </c>
      <c r="M4852">
        <v>99</v>
      </c>
      <c r="N4852">
        <v>99</v>
      </c>
      <c r="O4852">
        <v>16</v>
      </c>
      <c r="P4852">
        <v>5059</v>
      </c>
      <c r="Q4852">
        <v>1</v>
      </c>
      <c r="R4852">
        <v>4</v>
      </c>
      <c r="S4852">
        <v>4</v>
      </c>
      <c r="T4852">
        <v>17</v>
      </c>
      <c r="U4852">
        <v>61.75</v>
      </c>
      <c r="V4852">
        <v>86.589924160346683</v>
      </c>
      <c r="W4852">
        <v>79.922500000000014</v>
      </c>
      <c r="X4852">
        <v>4.318520435287855</v>
      </c>
      <c r="Y4852">
        <v>1.4790199457749036</v>
      </c>
      <c r="Z4852">
        <v>98.918883088262973</v>
      </c>
      <c r="AA4852">
        <v>1.5213753232922556E-2</v>
      </c>
      <c r="AB4852">
        <v>1.4329797577142277E-2</v>
      </c>
      <c r="AC4852">
        <v>1</v>
      </c>
      <c r="AD4852">
        <v>0</v>
      </c>
      <c r="AE4852">
        <v>0</v>
      </c>
      <c r="AF4852">
        <v>0</v>
      </c>
      <c r="AG4852">
        <v>0</v>
      </c>
      <c r="AH4852">
        <v>0</v>
      </c>
      <c r="AI4852">
        <v>0</v>
      </c>
      <c r="AJ4852">
        <v>0</v>
      </c>
      <c r="AK4852">
        <v>0</v>
      </c>
      <c r="AL4852">
        <v>0</v>
      </c>
    </row>
    <row r="4853" spans="1:38" x14ac:dyDescent="0.5">
      <c r="A4853">
        <v>14</v>
      </c>
      <c r="B4853">
        <v>3014</v>
      </c>
      <c r="C4853">
        <v>2022</v>
      </c>
      <c r="D4853">
        <v>99</v>
      </c>
      <c r="E4853">
        <v>99</v>
      </c>
      <c r="F4853">
        <v>99</v>
      </c>
      <c r="G4853">
        <v>99</v>
      </c>
      <c r="H4853">
        <v>99</v>
      </c>
      <c r="I4853">
        <v>99</v>
      </c>
      <c r="J4853">
        <v>999</v>
      </c>
      <c r="K4853">
        <v>99</v>
      </c>
      <c r="L4853">
        <v>99</v>
      </c>
      <c r="M4853">
        <v>99</v>
      </c>
      <c r="N4853">
        <v>99</v>
      </c>
      <c r="O4853">
        <v>16</v>
      </c>
      <c r="P4853">
        <v>5059</v>
      </c>
      <c r="Q4853">
        <v>1</v>
      </c>
      <c r="R4853">
        <v>6</v>
      </c>
      <c r="S4853">
        <v>6</v>
      </c>
      <c r="T4853">
        <v>16.5</v>
      </c>
      <c r="U4853">
        <v>61.5</v>
      </c>
      <c r="V4853">
        <v>74.413145539906111</v>
      </c>
      <c r="W4853">
        <v>68.683333333333351</v>
      </c>
      <c r="X4853">
        <v>11.444710083217021</v>
      </c>
      <c r="Y4853">
        <v>1.258305739211792</v>
      </c>
      <c r="Z4853">
        <v>-13.251445758010744</v>
      </c>
      <c r="AA4853">
        <v>2.0829717063009887E-2</v>
      </c>
      <c r="AB4853">
        <v>1.6682402545612377E-2</v>
      </c>
      <c r="AC4853">
        <v>0</v>
      </c>
      <c r="AD4853">
        <v>0</v>
      </c>
      <c r="AE4853">
        <v>0</v>
      </c>
      <c r="AF4853">
        <v>0</v>
      </c>
      <c r="AG4853">
        <v>0</v>
      </c>
      <c r="AH4853">
        <v>0</v>
      </c>
      <c r="AI4853">
        <v>0</v>
      </c>
      <c r="AJ4853">
        <v>0</v>
      </c>
      <c r="AK4853">
        <v>0</v>
      </c>
      <c r="AL4853">
        <v>0</v>
      </c>
    </row>
    <row r="4854" spans="1:38" x14ac:dyDescent="0.5">
      <c r="A4854">
        <v>14</v>
      </c>
      <c r="B4854">
        <v>3015</v>
      </c>
      <c r="C4854">
        <v>2012</v>
      </c>
      <c r="D4854">
        <v>99</v>
      </c>
      <c r="E4854">
        <v>99</v>
      </c>
      <c r="F4854">
        <v>99</v>
      </c>
      <c r="G4854">
        <v>99</v>
      </c>
      <c r="H4854">
        <v>99</v>
      </c>
      <c r="I4854">
        <v>99</v>
      </c>
      <c r="J4854">
        <v>999</v>
      </c>
      <c r="K4854">
        <v>99</v>
      </c>
      <c r="L4854">
        <v>99</v>
      </c>
      <c r="M4854">
        <v>99</v>
      </c>
      <c r="N4854">
        <v>99</v>
      </c>
      <c r="O4854">
        <v>16</v>
      </c>
      <c r="P4854">
        <v>5060</v>
      </c>
      <c r="R4854">
        <v>0</v>
      </c>
    </row>
    <row r="4855" spans="1:38" x14ac:dyDescent="0.5">
      <c r="A4855">
        <v>14</v>
      </c>
      <c r="B4855">
        <v>3016</v>
      </c>
      <c r="C4855">
        <v>2013</v>
      </c>
      <c r="D4855">
        <v>99</v>
      </c>
      <c r="E4855">
        <v>99</v>
      </c>
      <c r="F4855">
        <v>99</v>
      </c>
      <c r="G4855">
        <v>99</v>
      </c>
      <c r="H4855">
        <v>99</v>
      </c>
      <c r="I4855">
        <v>99</v>
      </c>
      <c r="J4855">
        <v>999</v>
      </c>
      <c r="K4855">
        <v>99</v>
      </c>
      <c r="L4855">
        <v>99</v>
      </c>
      <c r="M4855">
        <v>99</v>
      </c>
      <c r="N4855">
        <v>99</v>
      </c>
      <c r="O4855">
        <v>16</v>
      </c>
      <c r="P4855">
        <v>5060</v>
      </c>
      <c r="R4855">
        <v>0</v>
      </c>
    </row>
    <row r="4856" spans="1:38" x14ac:dyDescent="0.5">
      <c r="A4856">
        <v>14</v>
      </c>
      <c r="B4856">
        <v>3017</v>
      </c>
      <c r="C4856">
        <v>2014</v>
      </c>
      <c r="D4856">
        <v>99</v>
      </c>
      <c r="E4856">
        <v>99</v>
      </c>
      <c r="F4856">
        <v>99</v>
      </c>
      <c r="G4856">
        <v>99</v>
      </c>
      <c r="H4856">
        <v>99</v>
      </c>
      <c r="I4856">
        <v>99</v>
      </c>
      <c r="J4856">
        <v>999</v>
      </c>
      <c r="K4856">
        <v>99</v>
      </c>
      <c r="L4856">
        <v>99</v>
      </c>
      <c r="M4856">
        <v>99</v>
      </c>
      <c r="N4856">
        <v>99</v>
      </c>
      <c r="O4856">
        <v>16</v>
      </c>
      <c r="P4856">
        <v>5060</v>
      </c>
      <c r="R4856">
        <v>0</v>
      </c>
    </row>
    <row r="4857" spans="1:38" x14ac:dyDescent="0.5">
      <c r="A4857">
        <v>14</v>
      </c>
      <c r="B4857">
        <v>3018</v>
      </c>
      <c r="C4857">
        <v>2015</v>
      </c>
      <c r="D4857">
        <v>99</v>
      </c>
      <c r="E4857">
        <v>99</v>
      </c>
      <c r="F4857">
        <v>99</v>
      </c>
      <c r="G4857">
        <v>99</v>
      </c>
      <c r="H4857">
        <v>99</v>
      </c>
      <c r="I4857">
        <v>99</v>
      </c>
      <c r="J4857">
        <v>999</v>
      </c>
      <c r="K4857">
        <v>99</v>
      </c>
      <c r="L4857">
        <v>99</v>
      </c>
      <c r="M4857">
        <v>99</v>
      </c>
      <c r="N4857">
        <v>99</v>
      </c>
      <c r="O4857">
        <v>16</v>
      </c>
      <c r="P4857">
        <v>5060</v>
      </c>
      <c r="R4857">
        <v>0</v>
      </c>
    </row>
    <row r="4858" spans="1:38" x14ac:dyDescent="0.5">
      <c r="A4858">
        <v>14</v>
      </c>
      <c r="B4858">
        <v>3019</v>
      </c>
      <c r="C4858">
        <v>2016</v>
      </c>
      <c r="D4858">
        <v>99</v>
      </c>
      <c r="E4858">
        <v>99</v>
      </c>
      <c r="F4858">
        <v>99</v>
      </c>
      <c r="G4858">
        <v>99</v>
      </c>
      <c r="H4858">
        <v>99</v>
      </c>
      <c r="I4858">
        <v>99</v>
      </c>
      <c r="J4858">
        <v>999</v>
      </c>
      <c r="K4858">
        <v>99</v>
      </c>
      <c r="L4858">
        <v>99</v>
      </c>
      <c r="M4858">
        <v>99</v>
      </c>
      <c r="N4858">
        <v>99</v>
      </c>
      <c r="O4858">
        <v>16</v>
      </c>
      <c r="P4858">
        <v>5060</v>
      </c>
      <c r="R4858">
        <v>0</v>
      </c>
    </row>
    <row r="4859" spans="1:38" x14ac:dyDescent="0.5">
      <c r="A4859">
        <v>14</v>
      </c>
      <c r="B4859">
        <v>3020</v>
      </c>
      <c r="C4859">
        <v>2017</v>
      </c>
      <c r="D4859">
        <v>99</v>
      </c>
      <c r="E4859">
        <v>99</v>
      </c>
      <c r="F4859">
        <v>99</v>
      </c>
      <c r="G4859">
        <v>99</v>
      </c>
      <c r="H4859">
        <v>99</v>
      </c>
      <c r="I4859">
        <v>99</v>
      </c>
      <c r="J4859">
        <v>999</v>
      </c>
      <c r="K4859">
        <v>99</v>
      </c>
      <c r="L4859">
        <v>99</v>
      </c>
      <c r="M4859">
        <v>99</v>
      </c>
      <c r="N4859">
        <v>99</v>
      </c>
      <c r="O4859">
        <v>16</v>
      </c>
      <c r="P4859">
        <v>5060</v>
      </c>
      <c r="R4859">
        <v>0</v>
      </c>
    </row>
    <row r="4860" spans="1:38" x14ac:dyDescent="0.5">
      <c r="A4860">
        <v>14</v>
      </c>
      <c r="B4860">
        <v>3021</v>
      </c>
      <c r="C4860">
        <v>2018</v>
      </c>
      <c r="D4860">
        <v>99</v>
      </c>
      <c r="E4860">
        <v>99</v>
      </c>
      <c r="F4860">
        <v>99</v>
      </c>
      <c r="G4860">
        <v>99</v>
      </c>
      <c r="H4860">
        <v>99</v>
      </c>
      <c r="I4860">
        <v>99</v>
      </c>
      <c r="J4860">
        <v>999</v>
      </c>
      <c r="K4860">
        <v>99</v>
      </c>
      <c r="L4860">
        <v>99</v>
      </c>
      <c r="M4860">
        <v>99</v>
      </c>
      <c r="N4860">
        <v>99</v>
      </c>
      <c r="O4860">
        <v>16</v>
      </c>
      <c r="P4860">
        <v>5060</v>
      </c>
      <c r="Q4860">
        <v>2</v>
      </c>
      <c r="R4860">
        <v>12</v>
      </c>
      <c r="S4860">
        <v>12</v>
      </c>
      <c r="T4860">
        <v>14.75</v>
      </c>
      <c r="U4860">
        <v>58.83333333333335</v>
      </c>
      <c r="V4860">
        <v>89.879017695919103</v>
      </c>
      <c r="W4860">
        <v>82.958333333333357</v>
      </c>
      <c r="X4860">
        <v>12.51029298440103</v>
      </c>
      <c r="Y4860">
        <v>2.4438130497691559</v>
      </c>
      <c r="Z4860">
        <v>-26.435066084698079</v>
      </c>
      <c r="AA4860">
        <v>4.7929064983823919E-2</v>
      </c>
      <c r="AB4860">
        <v>4.9501139893652353E-2</v>
      </c>
      <c r="AC4860">
        <v>1</v>
      </c>
      <c r="AD4860">
        <v>0</v>
      </c>
      <c r="AE4860">
        <v>0</v>
      </c>
      <c r="AF4860">
        <v>0</v>
      </c>
      <c r="AG4860">
        <v>1</v>
      </c>
      <c r="AH4860">
        <v>0</v>
      </c>
      <c r="AI4860">
        <v>0</v>
      </c>
      <c r="AJ4860">
        <v>0</v>
      </c>
      <c r="AK4860">
        <v>1</v>
      </c>
      <c r="AL4860">
        <v>0</v>
      </c>
    </row>
    <row r="4861" spans="1:38" x14ac:dyDescent="0.5">
      <c r="A4861">
        <v>14</v>
      </c>
      <c r="B4861">
        <v>3022</v>
      </c>
      <c r="C4861">
        <v>2019</v>
      </c>
      <c r="D4861">
        <v>99</v>
      </c>
      <c r="E4861">
        <v>99</v>
      </c>
      <c r="F4861">
        <v>99</v>
      </c>
      <c r="G4861">
        <v>99</v>
      </c>
      <c r="H4861">
        <v>99</v>
      </c>
      <c r="I4861">
        <v>99</v>
      </c>
      <c r="J4861">
        <v>999</v>
      </c>
      <c r="K4861">
        <v>99</v>
      </c>
      <c r="L4861">
        <v>99</v>
      </c>
      <c r="M4861">
        <v>99</v>
      </c>
      <c r="N4861">
        <v>99</v>
      </c>
      <c r="O4861">
        <v>16</v>
      </c>
      <c r="P4861">
        <v>5060</v>
      </c>
      <c r="Q4861">
        <v>1</v>
      </c>
      <c r="R4861">
        <v>38</v>
      </c>
      <c r="S4861">
        <v>38</v>
      </c>
      <c r="T4861">
        <v>16.84210526315789</v>
      </c>
      <c r="U4861">
        <v>62.868421052631597</v>
      </c>
      <c r="V4861">
        <v>80.535439356788515</v>
      </c>
      <c r="W4861">
        <v>74.334210526315815</v>
      </c>
      <c r="X4861">
        <v>13.663402448950661</v>
      </c>
      <c r="Y4861">
        <v>2.0283653339518297</v>
      </c>
      <c r="Z4861">
        <v>-45.428543412560721</v>
      </c>
      <c r="AA4861">
        <v>0.1886792452830188</v>
      </c>
      <c r="AB4861">
        <v>0.17458368586501702</v>
      </c>
      <c r="AC4861">
        <v>1</v>
      </c>
      <c r="AD4861">
        <v>0</v>
      </c>
      <c r="AE4861">
        <v>0</v>
      </c>
      <c r="AF4861">
        <v>1</v>
      </c>
      <c r="AG4861">
        <v>2</v>
      </c>
      <c r="AH4861">
        <v>0</v>
      </c>
      <c r="AI4861">
        <v>0</v>
      </c>
      <c r="AJ4861">
        <v>0</v>
      </c>
      <c r="AK4861">
        <v>5</v>
      </c>
      <c r="AL4861">
        <v>2</v>
      </c>
    </row>
    <row r="4862" spans="1:38" x14ac:dyDescent="0.5">
      <c r="A4862">
        <v>14</v>
      </c>
      <c r="B4862">
        <v>3023</v>
      </c>
      <c r="C4862">
        <v>2020</v>
      </c>
      <c r="D4862">
        <v>99</v>
      </c>
      <c r="E4862">
        <v>99</v>
      </c>
      <c r="F4862">
        <v>99</v>
      </c>
      <c r="G4862">
        <v>99</v>
      </c>
      <c r="H4862">
        <v>99</v>
      </c>
      <c r="I4862">
        <v>99</v>
      </c>
      <c r="J4862">
        <v>999</v>
      </c>
      <c r="K4862">
        <v>99</v>
      </c>
      <c r="L4862">
        <v>99</v>
      </c>
      <c r="M4862">
        <v>99</v>
      </c>
      <c r="N4862">
        <v>99</v>
      </c>
      <c r="O4862">
        <v>16</v>
      </c>
      <c r="P4862">
        <v>5060</v>
      </c>
      <c r="Q4862">
        <v>1</v>
      </c>
      <c r="R4862">
        <v>5</v>
      </c>
      <c r="S4862">
        <v>5</v>
      </c>
      <c r="T4862">
        <v>17</v>
      </c>
      <c r="U4862">
        <v>62</v>
      </c>
      <c r="V4862">
        <v>91.401950162513572</v>
      </c>
      <c r="W4862">
        <v>84.36399999999999</v>
      </c>
      <c r="X4862">
        <v>5.2282065758730161</v>
      </c>
      <c r="Y4862">
        <v>1.7888543819998319</v>
      </c>
      <c r="Z4862">
        <v>-35.883452688709262</v>
      </c>
      <c r="AA4862">
        <v>2.394865408564039E-2</v>
      </c>
      <c r="AB4862">
        <v>2.4457091927576807E-2</v>
      </c>
      <c r="AC4862">
        <v>0</v>
      </c>
      <c r="AD4862">
        <v>0</v>
      </c>
      <c r="AE4862">
        <v>0</v>
      </c>
      <c r="AF4862">
        <v>1</v>
      </c>
      <c r="AG4862">
        <v>0</v>
      </c>
      <c r="AH4862">
        <v>0</v>
      </c>
      <c r="AI4862">
        <v>0</v>
      </c>
      <c r="AJ4862">
        <v>0</v>
      </c>
      <c r="AK4862">
        <v>1</v>
      </c>
      <c r="AL4862">
        <v>0</v>
      </c>
    </row>
    <row r="4863" spans="1:38" x14ac:dyDescent="0.5">
      <c r="A4863">
        <v>14</v>
      </c>
      <c r="B4863">
        <v>3024</v>
      </c>
      <c r="C4863">
        <v>2021</v>
      </c>
      <c r="D4863">
        <v>99</v>
      </c>
      <c r="E4863">
        <v>99</v>
      </c>
      <c r="F4863">
        <v>99</v>
      </c>
      <c r="G4863">
        <v>99</v>
      </c>
      <c r="H4863">
        <v>99</v>
      </c>
      <c r="I4863">
        <v>99</v>
      </c>
      <c r="J4863">
        <v>999</v>
      </c>
      <c r="K4863">
        <v>99</v>
      </c>
      <c r="L4863">
        <v>99</v>
      </c>
      <c r="M4863">
        <v>99</v>
      </c>
      <c r="N4863">
        <v>99</v>
      </c>
      <c r="O4863">
        <v>16</v>
      </c>
      <c r="P4863">
        <v>5060</v>
      </c>
      <c r="Q4863">
        <v>1</v>
      </c>
      <c r="R4863">
        <v>11</v>
      </c>
      <c r="S4863">
        <v>11</v>
      </c>
      <c r="T4863">
        <v>17</v>
      </c>
      <c r="U4863">
        <v>61.545454545454554</v>
      </c>
      <c r="V4863">
        <v>87.122032896680764</v>
      </c>
      <c r="W4863">
        <v>80.413636363636385</v>
      </c>
      <c r="X4863">
        <v>11.046767748348437</v>
      </c>
      <c r="Y4863">
        <v>1.1570838237597796</v>
      </c>
      <c r="Z4863">
        <v>-42.127174665730557</v>
      </c>
      <c r="AA4863">
        <v>4.1837821390537051E-2</v>
      </c>
      <c r="AB4863">
        <v>3.9649105217120312E-2</v>
      </c>
      <c r="AC4863">
        <v>0</v>
      </c>
      <c r="AD4863">
        <v>0</v>
      </c>
      <c r="AE4863">
        <v>0</v>
      </c>
      <c r="AF4863">
        <v>0</v>
      </c>
      <c r="AG4863">
        <v>0</v>
      </c>
      <c r="AH4863">
        <v>0</v>
      </c>
      <c r="AI4863">
        <v>0</v>
      </c>
      <c r="AJ4863">
        <v>0</v>
      </c>
      <c r="AK4863">
        <v>0</v>
      </c>
      <c r="AL4863">
        <v>0</v>
      </c>
    </row>
    <row r="4864" spans="1:38" x14ac:dyDescent="0.5">
      <c r="A4864">
        <v>14</v>
      </c>
      <c r="B4864">
        <v>3025</v>
      </c>
      <c r="C4864">
        <v>2022</v>
      </c>
      <c r="D4864">
        <v>99</v>
      </c>
      <c r="E4864">
        <v>99</v>
      </c>
      <c r="F4864">
        <v>99</v>
      </c>
      <c r="G4864">
        <v>99</v>
      </c>
      <c r="H4864">
        <v>99</v>
      </c>
      <c r="I4864">
        <v>99</v>
      </c>
      <c r="J4864">
        <v>999</v>
      </c>
      <c r="K4864">
        <v>99</v>
      </c>
      <c r="L4864">
        <v>99</v>
      </c>
      <c r="M4864">
        <v>99</v>
      </c>
      <c r="N4864">
        <v>99</v>
      </c>
      <c r="O4864">
        <v>16</v>
      </c>
      <c r="P4864">
        <v>5060</v>
      </c>
      <c r="Q4864">
        <v>1</v>
      </c>
      <c r="R4864">
        <v>4</v>
      </c>
      <c r="S4864">
        <v>4</v>
      </c>
      <c r="T4864">
        <v>17</v>
      </c>
      <c r="U4864">
        <v>61.75</v>
      </c>
      <c r="V4864">
        <v>87.75731310942578</v>
      </c>
      <c r="W4864">
        <v>81</v>
      </c>
      <c r="X4864">
        <v>7.2086753290740013</v>
      </c>
      <c r="Y4864">
        <v>0.82915619758885006</v>
      </c>
      <c r="Z4864">
        <v>97.03673525136962</v>
      </c>
      <c r="AA4864">
        <v>1.3886478042006599E-2</v>
      </c>
      <c r="AB4864">
        <v>1.3115987441830644E-2</v>
      </c>
      <c r="AC4864">
        <v>0</v>
      </c>
      <c r="AD4864">
        <v>0</v>
      </c>
      <c r="AE4864">
        <v>0</v>
      </c>
      <c r="AF4864">
        <v>0</v>
      </c>
      <c r="AG4864">
        <v>0</v>
      </c>
      <c r="AH4864">
        <v>0</v>
      </c>
      <c r="AI4864">
        <v>0</v>
      </c>
      <c r="AJ4864">
        <v>0</v>
      </c>
      <c r="AK4864">
        <v>0</v>
      </c>
      <c r="AL4864">
        <v>1</v>
      </c>
    </row>
    <row r="4865" spans="1:38" x14ac:dyDescent="0.5">
      <c r="A4865">
        <v>14</v>
      </c>
      <c r="B4865">
        <v>3026</v>
      </c>
      <c r="C4865">
        <v>2012</v>
      </c>
      <c r="D4865">
        <v>99</v>
      </c>
      <c r="E4865">
        <v>99</v>
      </c>
      <c r="F4865">
        <v>99</v>
      </c>
      <c r="G4865">
        <v>99</v>
      </c>
      <c r="H4865">
        <v>99</v>
      </c>
      <c r="I4865">
        <v>99</v>
      </c>
      <c r="J4865">
        <v>999</v>
      </c>
      <c r="K4865">
        <v>99</v>
      </c>
      <c r="L4865">
        <v>99</v>
      </c>
      <c r="M4865">
        <v>99</v>
      </c>
      <c r="N4865">
        <v>99</v>
      </c>
      <c r="O4865">
        <v>16</v>
      </c>
      <c r="P4865">
        <v>5061</v>
      </c>
      <c r="R4865">
        <v>0</v>
      </c>
    </row>
    <row r="4866" spans="1:38" x14ac:dyDescent="0.5">
      <c r="A4866">
        <v>14</v>
      </c>
      <c r="B4866">
        <v>3027</v>
      </c>
      <c r="C4866">
        <v>2013</v>
      </c>
      <c r="D4866">
        <v>99</v>
      </c>
      <c r="E4866">
        <v>99</v>
      </c>
      <c r="F4866">
        <v>99</v>
      </c>
      <c r="G4866">
        <v>99</v>
      </c>
      <c r="H4866">
        <v>99</v>
      </c>
      <c r="I4866">
        <v>99</v>
      </c>
      <c r="J4866">
        <v>999</v>
      </c>
      <c r="K4866">
        <v>99</v>
      </c>
      <c r="L4866">
        <v>99</v>
      </c>
      <c r="M4866">
        <v>99</v>
      </c>
      <c r="N4866">
        <v>99</v>
      </c>
      <c r="O4866">
        <v>16</v>
      </c>
      <c r="P4866">
        <v>5061</v>
      </c>
      <c r="R4866">
        <v>0</v>
      </c>
    </row>
    <row r="4867" spans="1:38" x14ac:dyDescent="0.5">
      <c r="A4867">
        <v>14</v>
      </c>
      <c r="B4867">
        <v>3028</v>
      </c>
      <c r="C4867">
        <v>2014</v>
      </c>
      <c r="D4867">
        <v>99</v>
      </c>
      <c r="E4867">
        <v>99</v>
      </c>
      <c r="F4867">
        <v>99</v>
      </c>
      <c r="G4867">
        <v>99</v>
      </c>
      <c r="H4867">
        <v>99</v>
      </c>
      <c r="I4867">
        <v>99</v>
      </c>
      <c r="J4867">
        <v>999</v>
      </c>
      <c r="K4867">
        <v>99</v>
      </c>
      <c r="L4867">
        <v>99</v>
      </c>
      <c r="M4867">
        <v>99</v>
      </c>
      <c r="N4867">
        <v>99</v>
      </c>
      <c r="O4867">
        <v>16</v>
      </c>
      <c r="P4867">
        <v>5061</v>
      </c>
      <c r="R4867">
        <v>0</v>
      </c>
    </row>
    <row r="4868" spans="1:38" x14ac:dyDescent="0.5">
      <c r="A4868">
        <v>14</v>
      </c>
      <c r="B4868">
        <v>3029</v>
      </c>
      <c r="C4868">
        <v>2015</v>
      </c>
      <c r="D4868">
        <v>99</v>
      </c>
      <c r="E4868">
        <v>99</v>
      </c>
      <c r="F4868">
        <v>99</v>
      </c>
      <c r="G4868">
        <v>99</v>
      </c>
      <c r="H4868">
        <v>99</v>
      </c>
      <c r="I4868">
        <v>99</v>
      </c>
      <c r="J4868">
        <v>999</v>
      </c>
      <c r="K4868">
        <v>99</v>
      </c>
      <c r="L4868">
        <v>99</v>
      </c>
      <c r="M4868">
        <v>99</v>
      </c>
      <c r="N4868">
        <v>99</v>
      </c>
      <c r="O4868">
        <v>16</v>
      </c>
      <c r="P4868">
        <v>5061</v>
      </c>
      <c r="R4868">
        <v>0</v>
      </c>
    </row>
    <row r="4869" spans="1:38" x14ac:dyDescent="0.5">
      <c r="A4869">
        <v>14</v>
      </c>
      <c r="B4869">
        <v>3030</v>
      </c>
      <c r="C4869">
        <v>2016</v>
      </c>
      <c r="D4869">
        <v>99</v>
      </c>
      <c r="E4869">
        <v>99</v>
      </c>
      <c r="F4869">
        <v>99</v>
      </c>
      <c r="G4869">
        <v>99</v>
      </c>
      <c r="H4869">
        <v>99</v>
      </c>
      <c r="I4869">
        <v>99</v>
      </c>
      <c r="J4869">
        <v>999</v>
      </c>
      <c r="K4869">
        <v>99</v>
      </c>
      <c r="L4869">
        <v>99</v>
      </c>
      <c r="M4869">
        <v>99</v>
      </c>
      <c r="N4869">
        <v>99</v>
      </c>
      <c r="O4869">
        <v>16</v>
      </c>
      <c r="P4869">
        <v>5061</v>
      </c>
      <c r="R4869">
        <v>0</v>
      </c>
    </row>
    <row r="4870" spans="1:38" x14ac:dyDescent="0.5">
      <c r="A4870">
        <v>14</v>
      </c>
      <c r="B4870">
        <v>3031</v>
      </c>
      <c r="C4870">
        <v>2017</v>
      </c>
      <c r="D4870">
        <v>99</v>
      </c>
      <c r="E4870">
        <v>99</v>
      </c>
      <c r="F4870">
        <v>99</v>
      </c>
      <c r="G4870">
        <v>99</v>
      </c>
      <c r="H4870">
        <v>99</v>
      </c>
      <c r="I4870">
        <v>99</v>
      </c>
      <c r="J4870">
        <v>999</v>
      </c>
      <c r="K4870">
        <v>99</v>
      </c>
      <c r="L4870">
        <v>99</v>
      </c>
      <c r="M4870">
        <v>99</v>
      </c>
      <c r="N4870">
        <v>99</v>
      </c>
      <c r="O4870">
        <v>16</v>
      </c>
      <c r="P4870">
        <v>5061</v>
      </c>
      <c r="R4870">
        <v>0</v>
      </c>
    </row>
    <row r="4871" spans="1:38" x14ac:dyDescent="0.5">
      <c r="A4871">
        <v>14</v>
      </c>
      <c r="B4871">
        <v>3032</v>
      </c>
      <c r="C4871">
        <v>2018</v>
      </c>
      <c r="D4871">
        <v>99</v>
      </c>
      <c r="E4871">
        <v>99</v>
      </c>
      <c r="F4871">
        <v>99</v>
      </c>
      <c r="G4871">
        <v>99</v>
      </c>
      <c r="H4871">
        <v>99</v>
      </c>
      <c r="I4871">
        <v>99</v>
      </c>
      <c r="J4871">
        <v>999</v>
      </c>
      <c r="K4871">
        <v>99</v>
      </c>
      <c r="L4871">
        <v>99</v>
      </c>
      <c r="M4871">
        <v>99</v>
      </c>
      <c r="N4871">
        <v>99</v>
      </c>
      <c r="O4871">
        <v>16</v>
      </c>
      <c r="P4871">
        <v>5061</v>
      </c>
      <c r="Q4871">
        <v>1</v>
      </c>
      <c r="R4871">
        <v>126</v>
      </c>
      <c r="S4871">
        <v>126</v>
      </c>
      <c r="T4871">
        <v>16.309523809523814</v>
      </c>
      <c r="U4871">
        <v>61.047619047619023</v>
      </c>
      <c r="V4871">
        <v>95.001633734028132</v>
      </c>
      <c r="W4871">
        <v>87.686507936507951</v>
      </c>
      <c r="X4871">
        <v>11.368330789889336</v>
      </c>
      <c r="Y4871">
        <v>2.4295049559664541</v>
      </c>
      <c r="Z4871">
        <v>-38.005787559988271</v>
      </c>
      <c r="AA4871">
        <v>0.50325518233015132</v>
      </c>
      <c r="AB4871">
        <v>0.54938557922151499</v>
      </c>
      <c r="AC4871">
        <v>5</v>
      </c>
      <c r="AD4871">
        <v>0</v>
      </c>
      <c r="AE4871">
        <v>0</v>
      </c>
      <c r="AF4871">
        <v>4</v>
      </c>
      <c r="AG4871">
        <v>2</v>
      </c>
      <c r="AH4871">
        <v>1</v>
      </c>
      <c r="AI4871">
        <v>21</v>
      </c>
      <c r="AJ4871">
        <v>0</v>
      </c>
      <c r="AK4871">
        <v>28</v>
      </c>
      <c r="AL4871">
        <v>8</v>
      </c>
    </row>
    <row r="4872" spans="1:38" x14ac:dyDescent="0.5">
      <c r="A4872">
        <v>14</v>
      </c>
      <c r="B4872">
        <v>3033</v>
      </c>
      <c r="C4872">
        <v>2019</v>
      </c>
      <c r="D4872">
        <v>99</v>
      </c>
      <c r="E4872">
        <v>99</v>
      </c>
      <c r="F4872">
        <v>99</v>
      </c>
      <c r="G4872">
        <v>99</v>
      </c>
      <c r="H4872">
        <v>99</v>
      </c>
      <c r="I4872">
        <v>99</v>
      </c>
      <c r="J4872">
        <v>999</v>
      </c>
      <c r="K4872">
        <v>99</v>
      </c>
      <c r="L4872">
        <v>99</v>
      </c>
      <c r="M4872">
        <v>99</v>
      </c>
      <c r="N4872">
        <v>99</v>
      </c>
      <c r="O4872">
        <v>16</v>
      </c>
      <c r="P4872">
        <v>5061</v>
      </c>
      <c r="Q4872">
        <v>1</v>
      </c>
      <c r="R4872">
        <v>214</v>
      </c>
      <c r="S4872">
        <v>214</v>
      </c>
      <c r="T4872">
        <v>16.397196261682247</v>
      </c>
      <c r="U4872">
        <v>61.369158878504678</v>
      </c>
      <c r="V4872">
        <v>92.227194945373213</v>
      </c>
      <c r="W4872">
        <v>85.125700934579442</v>
      </c>
      <c r="X4872">
        <v>8.3699363670859146</v>
      </c>
      <c r="Y4872">
        <v>2.3972691322658992</v>
      </c>
      <c r="Z4872">
        <v>-32.707510575303559</v>
      </c>
      <c r="AA4872">
        <v>1.0625620655412116</v>
      </c>
      <c r="AB4872">
        <v>1.1259155121019684</v>
      </c>
      <c r="AC4872">
        <v>8</v>
      </c>
      <c r="AD4872">
        <v>0</v>
      </c>
      <c r="AE4872">
        <v>0</v>
      </c>
      <c r="AF4872">
        <v>2</v>
      </c>
      <c r="AG4872">
        <v>6</v>
      </c>
      <c r="AH4872">
        <v>2</v>
      </c>
      <c r="AI4872">
        <v>40</v>
      </c>
      <c r="AJ4872">
        <v>0</v>
      </c>
      <c r="AK4872">
        <v>16</v>
      </c>
      <c r="AL4872">
        <v>21</v>
      </c>
    </row>
    <row r="4873" spans="1:38" x14ac:dyDescent="0.5">
      <c r="A4873">
        <v>14</v>
      </c>
      <c r="B4873">
        <v>3034</v>
      </c>
      <c r="C4873">
        <v>2020</v>
      </c>
      <c r="D4873">
        <v>99</v>
      </c>
      <c r="E4873">
        <v>99</v>
      </c>
      <c r="F4873">
        <v>99</v>
      </c>
      <c r="G4873">
        <v>99</v>
      </c>
      <c r="H4873">
        <v>99</v>
      </c>
      <c r="I4873">
        <v>99</v>
      </c>
      <c r="J4873">
        <v>999</v>
      </c>
      <c r="K4873">
        <v>99</v>
      </c>
      <c r="L4873">
        <v>99</v>
      </c>
      <c r="M4873">
        <v>99</v>
      </c>
      <c r="N4873">
        <v>99</v>
      </c>
      <c r="O4873">
        <v>16</v>
      </c>
      <c r="P4873">
        <v>5061</v>
      </c>
      <c r="Q4873">
        <v>1</v>
      </c>
      <c r="R4873">
        <v>58</v>
      </c>
      <c r="S4873">
        <v>58</v>
      </c>
      <c r="T4873">
        <v>16.637931034482751</v>
      </c>
      <c r="U4873">
        <v>62.103448275862078</v>
      </c>
      <c r="V4873">
        <v>90.568610602607649</v>
      </c>
      <c r="W4873">
        <v>83.59482758620689</v>
      </c>
      <c r="X4873">
        <v>6.8998458856802714</v>
      </c>
      <c r="Y4873">
        <v>1.9886718421097529</v>
      </c>
      <c r="Z4873">
        <v>9.6326142072254424</v>
      </c>
      <c r="AA4873">
        <v>0.27780438739342844</v>
      </c>
      <c r="AB4873">
        <v>0.28111566594959042</v>
      </c>
      <c r="AC4873">
        <v>2</v>
      </c>
      <c r="AD4873">
        <v>0</v>
      </c>
      <c r="AE4873">
        <v>0</v>
      </c>
      <c r="AF4873">
        <v>1</v>
      </c>
      <c r="AG4873">
        <v>3</v>
      </c>
      <c r="AH4873">
        <v>0</v>
      </c>
      <c r="AI4873">
        <v>15</v>
      </c>
      <c r="AJ4873">
        <v>0</v>
      </c>
      <c r="AK4873">
        <v>5</v>
      </c>
      <c r="AL4873">
        <v>0</v>
      </c>
    </row>
    <row r="4874" spans="1:38" x14ac:dyDescent="0.5">
      <c r="A4874">
        <v>14</v>
      </c>
      <c r="B4874">
        <v>3035</v>
      </c>
      <c r="C4874">
        <v>2021</v>
      </c>
      <c r="D4874">
        <v>99</v>
      </c>
      <c r="E4874">
        <v>99</v>
      </c>
      <c r="F4874">
        <v>99</v>
      </c>
      <c r="G4874">
        <v>99</v>
      </c>
      <c r="H4874">
        <v>99</v>
      </c>
      <c r="I4874">
        <v>99</v>
      </c>
      <c r="J4874">
        <v>999</v>
      </c>
      <c r="K4874">
        <v>99</v>
      </c>
      <c r="L4874">
        <v>99</v>
      </c>
      <c r="M4874">
        <v>99</v>
      </c>
      <c r="N4874">
        <v>99</v>
      </c>
      <c r="O4874">
        <v>16</v>
      </c>
      <c r="P4874">
        <v>5061</v>
      </c>
      <c r="R4874">
        <v>0</v>
      </c>
    </row>
    <row r="4875" spans="1:38" x14ac:dyDescent="0.5">
      <c r="A4875">
        <v>14</v>
      </c>
      <c r="B4875">
        <v>3036</v>
      </c>
      <c r="C4875">
        <v>2022</v>
      </c>
      <c r="D4875">
        <v>99</v>
      </c>
      <c r="E4875">
        <v>99</v>
      </c>
      <c r="F4875">
        <v>99</v>
      </c>
      <c r="G4875">
        <v>99</v>
      </c>
      <c r="H4875">
        <v>99</v>
      </c>
      <c r="I4875">
        <v>99</v>
      </c>
      <c r="J4875">
        <v>999</v>
      </c>
      <c r="K4875">
        <v>99</v>
      </c>
      <c r="L4875">
        <v>99</v>
      </c>
      <c r="M4875">
        <v>99</v>
      </c>
      <c r="N4875">
        <v>99</v>
      </c>
      <c r="O4875">
        <v>16</v>
      </c>
      <c r="P4875">
        <v>5061</v>
      </c>
      <c r="R4875">
        <v>0</v>
      </c>
    </row>
    <row r="4876" spans="1:38" x14ac:dyDescent="0.5">
      <c r="A4876">
        <v>14</v>
      </c>
      <c r="B4876">
        <v>3037</v>
      </c>
      <c r="C4876">
        <v>2012</v>
      </c>
      <c r="D4876">
        <v>99</v>
      </c>
      <c r="E4876">
        <v>99</v>
      </c>
      <c r="F4876">
        <v>99</v>
      </c>
      <c r="G4876">
        <v>99</v>
      </c>
      <c r="H4876">
        <v>99</v>
      </c>
      <c r="I4876">
        <v>99</v>
      </c>
      <c r="J4876">
        <v>999</v>
      </c>
      <c r="K4876">
        <v>99</v>
      </c>
      <c r="L4876">
        <v>99</v>
      </c>
      <c r="M4876">
        <v>99</v>
      </c>
      <c r="N4876">
        <v>99</v>
      </c>
      <c r="O4876">
        <v>18</v>
      </c>
      <c r="P4876">
        <v>1804</v>
      </c>
      <c r="R4876">
        <v>0</v>
      </c>
    </row>
    <row r="4877" spans="1:38" x14ac:dyDescent="0.5">
      <c r="A4877">
        <v>14</v>
      </c>
      <c r="B4877">
        <v>3038</v>
      </c>
      <c r="C4877">
        <v>2013</v>
      </c>
      <c r="D4877">
        <v>99</v>
      </c>
      <c r="E4877">
        <v>99</v>
      </c>
      <c r="F4877">
        <v>99</v>
      </c>
      <c r="G4877">
        <v>99</v>
      </c>
      <c r="H4877">
        <v>99</v>
      </c>
      <c r="I4877">
        <v>99</v>
      </c>
      <c r="J4877">
        <v>999</v>
      </c>
      <c r="K4877">
        <v>99</v>
      </c>
      <c r="L4877">
        <v>99</v>
      </c>
      <c r="M4877">
        <v>99</v>
      </c>
      <c r="N4877">
        <v>99</v>
      </c>
      <c r="O4877">
        <v>18</v>
      </c>
      <c r="P4877">
        <v>1804</v>
      </c>
      <c r="R4877">
        <v>0</v>
      </c>
    </row>
    <row r="4878" spans="1:38" x14ac:dyDescent="0.5">
      <c r="A4878">
        <v>14</v>
      </c>
      <c r="B4878">
        <v>3039</v>
      </c>
      <c r="C4878">
        <v>2014</v>
      </c>
      <c r="D4878">
        <v>99</v>
      </c>
      <c r="E4878">
        <v>99</v>
      </c>
      <c r="F4878">
        <v>99</v>
      </c>
      <c r="G4878">
        <v>99</v>
      </c>
      <c r="H4878">
        <v>99</v>
      </c>
      <c r="I4878">
        <v>99</v>
      </c>
      <c r="J4878">
        <v>999</v>
      </c>
      <c r="K4878">
        <v>99</v>
      </c>
      <c r="L4878">
        <v>99</v>
      </c>
      <c r="M4878">
        <v>99</v>
      </c>
      <c r="N4878">
        <v>99</v>
      </c>
      <c r="O4878">
        <v>18</v>
      </c>
      <c r="P4878">
        <v>1804</v>
      </c>
      <c r="R4878">
        <v>0</v>
      </c>
    </row>
    <row r="4879" spans="1:38" x14ac:dyDescent="0.5">
      <c r="A4879">
        <v>14</v>
      </c>
      <c r="B4879">
        <v>3040</v>
      </c>
      <c r="C4879">
        <v>2015</v>
      </c>
      <c r="D4879">
        <v>99</v>
      </c>
      <c r="E4879">
        <v>99</v>
      </c>
      <c r="F4879">
        <v>99</v>
      </c>
      <c r="G4879">
        <v>99</v>
      </c>
      <c r="H4879">
        <v>99</v>
      </c>
      <c r="I4879">
        <v>99</v>
      </c>
      <c r="J4879">
        <v>999</v>
      </c>
      <c r="K4879">
        <v>99</v>
      </c>
      <c r="L4879">
        <v>99</v>
      </c>
      <c r="M4879">
        <v>99</v>
      </c>
      <c r="N4879">
        <v>99</v>
      </c>
      <c r="O4879">
        <v>18</v>
      </c>
      <c r="P4879">
        <v>1804</v>
      </c>
      <c r="R4879">
        <v>0</v>
      </c>
    </row>
    <row r="4880" spans="1:38" x14ac:dyDescent="0.5">
      <c r="A4880">
        <v>14</v>
      </c>
      <c r="B4880">
        <v>3041</v>
      </c>
      <c r="C4880">
        <v>2016</v>
      </c>
      <c r="D4880">
        <v>99</v>
      </c>
      <c r="E4880">
        <v>99</v>
      </c>
      <c r="F4880">
        <v>99</v>
      </c>
      <c r="G4880">
        <v>99</v>
      </c>
      <c r="H4880">
        <v>99</v>
      </c>
      <c r="I4880">
        <v>99</v>
      </c>
      <c r="J4880">
        <v>999</v>
      </c>
      <c r="K4880">
        <v>99</v>
      </c>
      <c r="L4880">
        <v>99</v>
      </c>
      <c r="M4880">
        <v>99</v>
      </c>
      <c r="N4880">
        <v>99</v>
      </c>
      <c r="O4880">
        <v>18</v>
      </c>
      <c r="P4880">
        <v>1804</v>
      </c>
      <c r="R4880">
        <v>0</v>
      </c>
    </row>
    <row r="4881" spans="1:18" x14ac:dyDescent="0.5">
      <c r="A4881">
        <v>14</v>
      </c>
      <c r="B4881">
        <v>3042</v>
      </c>
      <c r="C4881">
        <v>2017</v>
      </c>
      <c r="D4881">
        <v>99</v>
      </c>
      <c r="E4881">
        <v>99</v>
      </c>
      <c r="F4881">
        <v>99</v>
      </c>
      <c r="G4881">
        <v>99</v>
      </c>
      <c r="H4881">
        <v>99</v>
      </c>
      <c r="I4881">
        <v>99</v>
      </c>
      <c r="J4881">
        <v>999</v>
      </c>
      <c r="K4881">
        <v>99</v>
      </c>
      <c r="L4881">
        <v>99</v>
      </c>
      <c r="M4881">
        <v>99</v>
      </c>
      <c r="N4881">
        <v>99</v>
      </c>
      <c r="O4881">
        <v>18</v>
      </c>
      <c r="P4881">
        <v>1804</v>
      </c>
      <c r="R4881">
        <v>0</v>
      </c>
    </row>
    <row r="4882" spans="1:18" x14ac:dyDescent="0.5">
      <c r="A4882">
        <v>14</v>
      </c>
      <c r="B4882">
        <v>3043</v>
      </c>
      <c r="C4882">
        <v>2018</v>
      </c>
      <c r="D4882">
        <v>99</v>
      </c>
      <c r="E4882">
        <v>99</v>
      </c>
      <c r="F4882">
        <v>99</v>
      </c>
      <c r="G4882">
        <v>99</v>
      </c>
      <c r="H4882">
        <v>99</v>
      </c>
      <c r="I4882">
        <v>99</v>
      </c>
      <c r="J4882">
        <v>999</v>
      </c>
      <c r="K4882">
        <v>99</v>
      </c>
      <c r="L4882">
        <v>99</v>
      </c>
      <c r="M4882">
        <v>99</v>
      </c>
      <c r="N4882">
        <v>99</v>
      </c>
      <c r="O4882">
        <v>18</v>
      </c>
      <c r="P4882">
        <v>1804</v>
      </c>
      <c r="R4882">
        <v>0</v>
      </c>
    </row>
    <row r="4883" spans="1:18" x14ac:dyDescent="0.5">
      <c r="A4883">
        <v>14</v>
      </c>
      <c r="B4883">
        <v>3044</v>
      </c>
      <c r="C4883">
        <v>2019</v>
      </c>
      <c r="D4883">
        <v>99</v>
      </c>
      <c r="E4883">
        <v>99</v>
      </c>
      <c r="F4883">
        <v>99</v>
      </c>
      <c r="G4883">
        <v>99</v>
      </c>
      <c r="H4883">
        <v>99</v>
      </c>
      <c r="I4883">
        <v>99</v>
      </c>
      <c r="J4883">
        <v>999</v>
      </c>
      <c r="K4883">
        <v>99</v>
      </c>
      <c r="L4883">
        <v>99</v>
      </c>
      <c r="M4883">
        <v>99</v>
      </c>
      <c r="N4883">
        <v>99</v>
      </c>
      <c r="O4883">
        <v>18</v>
      </c>
      <c r="P4883">
        <v>1804</v>
      </c>
      <c r="R4883">
        <v>0</v>
      </c>
    </row>
    <row r="4884" spans="1:18" x14ac:dyDescent="0.5">
      <c r="A4884">
        <v>14</v>
      </c>
      <c r="B4884">
        <v>3045</v>
      </c>
      <c r="C4884">
        <v>2020</v>
      </c>
      <c r="D4884">
        <v>99</v>
      </c>
      <c r="E4884">
        <v>99</v>
      </c>
      <c r="F4884">
        <v>99</v>
      </c>
      <c r="G4884">
        <v>99</v>
      </c>
      <c r="H4884">
        <v>99</v>
      </c>
      <c r="I4884">
        <v>99</v>
      </c>
      <c r="J4884">
        <v>999</v>
      </c>
      <c r="K4884">
        <v>99</v>
      </c>
      <c r="L4884">
        <v>99</v>
      </c>
      <c r="M4884">
        <v>99</v>
      </c>
      <c r="N4884">
        <v>99</v>
      </c>
      <c r="O4884">
        <v>18</v>
      </c>
      <c r="P4884">
        <v>1804</v>
      </c>
      <c r="R4884">
        <v>0</v>
      </c>
    </row>
    <row r="4885" spans="1:18" x14ac:dyDescent="0.5">
      <c r="A4885">
        <v>14</v>
      </c>
      <c r="B4885">
        <v>3046</v>
      </c>
      <c r="C4885">
        <v>2021</v>
      </c>
      <c r="D4885">
        <v>99</v>
      </c>
      <c r="E4885">
        <v>99</v>
      </c>
      <c r="F4885">
        <v>99</v>
      </c>
      <c r="G4885">
        <v>99</v>
      </c>
      <c r="H4885">
        <v>99</v>
      </c>
      <c r="I4885">
        <v>99</v>
      </c>
      <c r="J4885">
        <v>999</v>
      </c>
      <c r="K4885">
        <v>99</v>
      </c>
      <c r="L4885">
        <v>99</v>
      </c>
      <c r="M4885">
        <v>99</v>
      </c>
      <c r="N4885">
        <v>99</v>
      </c>
      <c r="O4885">
        <v>18</v>
      </c>
      <c r="P4885">
        <v>1804</v>
      </c>
      <c r="R4885">
        <v>0</v>
      </c>
    </row>
    <row r="4886" spans="1:18" x14ac:dyDescent="0.5">
      <c r="A4886">
        <v>14</v>
      </c>
      <c r="B4886">
        <v>3047</v>
      </c>
      <c r="C4886">
        <v>2022</v>
      </c>
      <c r="D4886">
        <v>99</v>
      </c>
      <c r="E4886">
        <v>99</v>
      </c>
      <c r="F4886">
        <v>99</v>
      </c>
      <c r="G4886">
        <v>99</v>
      </c>
      <c r="H4886">
        <v>99</v>
      </c>
      <c r="I4886">
        <v>99</v>
      </c>
      <c r="J4886">
        <v>999</v>
      </c>
      <c r="K4886">
        <v>99</v>
      </c>
      <c r="L4886">
        <v>99</v>
      </c>
      <c r="M4886">
        <v>99</v>
      </c>
      <c r="N4886">
        <v>99</v>
      </c>
      <c r="O4886">
        <v>18</v>
      </c>
      <c r="P4886">
        <v>1804</v>
      </c>
      <c r="R4886">
        <v>0</v>
      </c>
    </row>
    <row r="4887" spans="1:18" x14ac:dyDescent="0.5">
      <c r="A4887">
        <v>14</v>
      </c>
      <c r="B4887">
        <v>3048</v>
      </c>
      <c r="C4887">
        <v>2012</v>
      </c>
      <c r="D4887">
        <v>99</v>
      </c>
      <c r="E4887">
        <v>99</v>
      </c>
      <c r="F4887">
        <v>99</v>
      </c>
      <c r="G4887">
        <v>99</v>
      </c>
      <c r="H4887">
        <v>99</v>
      </c>
      <c r="I4887">
        <v>99</v>
      </c>
      <c r="J4887">
        <v>999</v>
      </c>
      <c r="K4887">
        <v>99</v>
      </c>
      <c r="L4887">
        <v>99</v>
      </c>
      <c r="M4887">
        <v>99</v>
      </c>
      <c r="N4887">
        <v>99</v>
      </c>
      <c r="O4887">
        <v>18</v>
      </c>
      <c r="P4887">
        <v>1806</v>
      </c>
      <c r="R4887">
        <v>0</v>
      </c>
    </row>
    <row r="4888" spans="1:18" x14ac:dyDescent="0.5">
      <c r="A4888">
        <v>14</v>
      </c>
      <c r="B4888">
        <v>3049</v>
      </c>
      <c r="C4888">
        <v>2013</v>
      </c>
      <c r="D4888">
        <v>99</v>
      </c>
      <c r="E4888">
        <v>99</v>
      </c>
      <c r="F4888">
        <v>99</v>
      </c>
      <c r="G4888">
        <v>99</v>
      </c>
      <c r="H4888">
        <v>99</v>
      </c>
      <c r="I4888">
        <v>99</v>
      </c>
      <c r="J4888">
        <v>999</v>
      </c>
      <c r="K4888">
        <v>99</v>
      </c>
      <c r="L4888">
        <v>99</v>
      </c>
      <c r="M4888">
        <v>99</v>
      </c>
      <c r="N4888">
        <v>99</v>
      </c>
      <c r="O4888">
        <v>18</v>
      </c>
      <c r="P4888">
        <v>1806</v>
      </c>
      <c r="R4888">
        <v>0</v>
      </c>
    </row>
    <row r="4889" spans="1:18" x14ac:dyDescent="0.5">
      <c r="A4889">
        <v>14</v>
      </c>
      <c r="B4889">
        <v>3050</v>
      </c>
      <c r="C4889">
        <v>2014</v>
      </c>
      <c r="D4889">
        <v>99</v>
      </c>
      <c r="E4889">
        <v>99</v>
      </c>
      <c r="F4889">
        <v>99</v>
      </c>
      <c r="G4889">
        <v>99</v>
      </c>
      <c r="H4889">
        <v>99</v>
      </c>
      <c r="I4889">
        <v>99</v>
      </c>
      <c r="J4889">
        <v>999</v>
      </c>
      <c r="K4889">
        <v>99</v>
      </c>
      <c r="L4889">
        <v>99</v>
      </c>
      <c r="M4889">
        <v>99</v>
      </c>
      <c r="N4889">
        <v>99</v>
      </c>
      <c r="O4889">
        <v>18</v>
      </c>
      <c r="P4889">
        <v>1806</v>
      </c>
      <c r="R4889">
        <v>0</v>
      </c>
    </row>
    <row r="4890" spans="1:18" x14ac:dyDescent="0.5">
      <c r="A4890">
        <v>14</v>
      </c>
      <c r="B4890">
        <v>3051</v>
      </c>
      <c r="C4890">
        <v>2015</v>
      </c>
      <c r="D4890">
        <v>99</v>
      </c>
      <c r="E4890">
        <v>99</v>
      </c>
      <c r="F4890">
        <v>99</v>
      </c>
      <c r="G4890">
        <v>99</v>
      </c>
      <c r="H4890">
        <v>99</v>
      </c>
      <c r="I4890">
        <v>99</v>
      </c>
      <c r="J4890">
        <v>999</v>
      </c>
      <c r="K4890">
        <v>99</v>
      </c>
      <c r="L4890">
        <v>99</v>
      </c>
      <c r="M4890">
        <v>99</v>
      </c>
      <c r="N4890">
        <v>99</v>
      </c>
      <c r="O4890">
        <v>18</v>
      </c>
      <c r="P4890">
        <v>1806</v>
      </c>
      <c r="R4890">
        <v>0</v>
      </c>
    </row>
    <row r="4891" spans="1:18" x14ac:dyDescent="0.5">
      <c r="A4891">
        <v>14</v>
      </c>
      <c r="B4891">
        <v>3052</v>
      </c>
      <c r="C4891">
        <v>2016</v>
      </c>
      <c r="D4891">
        <v>99</v>
      </c>
      <c r="E4891">
        <v>99</v>
      </c>
      <c r="F4891">
        <v>99</v>
      </c>
      <c r="G4891">
        <v>99</v>
      </c>
      <c r="H4891">
        <v>99</v>
      </c>
      <c r="I4891">
        <v>99</v>
      </c>
      <c r="J4891">
        <v>999</v>
      </c>
      <c r="K4891">
        <v>99</v>
      </c>
      <c r="L4891">
        <v>99</v>
      </c>
      <c r="M4891">
        <v>99</v>
      </c>
      <c r="N4891">
        <v>99</v>
      </c>
      <c r="O4891">
        <v>18</v>
      </c>
      <c r="P4891">
        <v>1806</v>
      </c>
      <c r="R4891">
        <v>0</v>
      </c>
    </row>
    <row r="4892" spans="1:18" x14ac:dyDescent="0.5">
      <c r="A4892">
        <v>14</v>
      </c>
      <c r="B4892">
        <v>3053</v>
      </c>
      <c r="C4892">
        <v>2017</v>
      </c>
      <c r="D4892">
        <v>99</v>
      </c>
      <c r="E4892">
        <v>99</v>
      </c>
      <c r="F4892">
        <v>99</v>
      </c>
      <c r="G4892">
        <v>99</v>
      </c>
      <c r="H4892">
        <v>99</v>
      </c>
      <c r="I4892">
        <v>99</v>
      </c>
      <c r="J4892">
        <v>999</v>
      </c>
      <c r="K4892">
        <v>99</v>
      </c>
      <c r="L4892">
        <v>99</v>
      </c>
      <c r="M4892">
        <v>99</v>
      </c>
      <c r="N4892">
        <v>99</v>
      </c>
      <c r="O4892">
        <v>18</v>
      </c>
      <c r="P4892">
        <v>1806</v>
      </c>
      <c r="R4892">
        <v>0</v>
      </c>
    </row>
    <row r="4893" spans="1:18" x14ac:dyDescent="0.5">
      <c r="A4893">
        <v>14</v>
      </c>
      <c r="B4893">
        <v>3054</v>
      </c>
      <c r="C4893">
        <v>2018</v>
      </c>
      <c r="D4893">
        <v>99</v>
      </c>
      <c r="E4893">
        <v>99</v>
      </c>
      <c r="F4893">
        <v>99</v>
      </c>
      <c r="G4893">
        <v>99</v>
      </c>
      <c r="H4893">
        <v>99</v>
      </c>
      <c r="I4893">
        <v>99</v>
      </c>
      <c r="J4893">
        <v>999</v>
      </c>
      <c r="K4893">
        <v>99</v>
      </c>
      <c r="L4893">
        <v>99</v>
      </c>
      <c r="M4893">
        <v>99</v>
      </c>
      <c r="N4893">
        <v>99</v>
      </c>
      <c r="O4893">
        <v>18</v>
      </c>
      <c r="P4893">
        <v>1806</v>
      </c>
      <c r="R4893">
        <v>0</v>
      </c>
    </row>
    <row r="4894" spans="1:18" x14ac:dyDescent="0.5">
      <c r="A4894">
        <v>14</v>
      </c>
      <c r="B4894">
        <v>3055</v>
      </c>
      <c r="C4894">
        <v>2019</v>
      </c>
      <c r="D4894">
        <v>99</v>
      </c>
      <c r="E4894">
        <v>99</v>
      </c>
      <c r="F4894">
        <v>99</v>
      </c>
      <c r="G4894">
        <v>99</v>
      </c>
      <c r="H4894">
        <v>99</v>
      </c>
      <c r="I4894">
        <v>99</v>
      </c>
      <c r="J4894">
        <v>999</v>
      </c>
      <c r="K4894">
        <v>99</v>
      </c>
      <c r="L4894">
        <v>99</v>
      </c>
      <c r="M4894">
        <v>99</v>
      </c>
      <c r="N4894">
        <v>99</v>
      </c>
      <c r="O4894">
        <v>18</v>
      </c>
      <c r="P4894">
        <v>1806</v>
      </c>
      <c r="R4894">
        <v>0</v>
      </c>
    </row>
    <row r="4895" spans="1:18" x14ac:dyDescent="0.5">
      <c r="A4895">
        <v>14</v>
      </c>
      <c r="B4895">
        <v>3056</v>
      </c>
      <c r="C4895">
        <v>2020</v>
      </c>
      <c r="D4895">
        <v>99</v>
      </c>
      <c r="E4895">
        <v>99</v>
      </c>
      <c r="F4895">
        <v>99</v>
      </c>
      <c r="G4895">
        <v>99</v>
      </c>
      <c r="H4895">
        <v>99</v>
      </c>
      <c r="I4895">
        <v>99</v>
      </c>
      <c r="J4895">
        <v>999</v>
      </c>
      <c r="K4895">
        <v>99</v>
      </c>
      <c r="L4895">
        <v>99</v>
      </c>
      <c r="M4895">
        <v>99</v>
      </c>
      <c r="N4895">
        <v>99</v>
      </c>
      <c r="O4895">
        <v>18</v>
      </c>
      <c r="P4895">
        <v>1806</v>
      </c>
      <c r="R4895">
        <v>0</v>
      </c>
    </row>
    <row r="4896" spans="1:18" x14ac:dyDescent="0.5">
      <c r="A4896">
        <v>14</v>
      </c>
      <c r="B4896">
        <v>3057</v>
      </c>
      <c r="C4896">
        <v>2021</v>
      </c>
      <c r="D4896">
        <v>99</v>
      </c>
      <c r="E4896">
        <v>99</v>
      </c>
      <c r="F4896">
        <v>99</v>
      </c>
      <c r="G4896">
        <v>99</v>
      </c>
      <c r="H4896">
        <v>99</v>
      </c>
      <c r="I4896">
        <v>99</v>
      </c>
      <c r="J4896">
        <v>999</v>
      </c>
      <c r="K4896">
        <v>99</v>
      </c>
      <c r="L4896">
        <v>99</v>
      </c>
      <c r="M4896">
        <v>99</v>
      </c>
      <c r="N4896">
        <v>99</v>
      </c>
      <c r="O4896">
        <v>18</v>
      </c>
      <c r="P4896">
        <v>1806</v>
      </c>
      <c r="R4896">
        <v>0</v>
      </c>
    </row>
    <row r="4897" spans="1:28" x14ac:dyDescent="0.5">
      <c r="A4897">
        <v>14</v>
      </c>
      <c r="B4897">
        <v>3058</v>
      </c>
      <c r="C4897">
        <v>2022</v>
      </c>
      <c r="D4897">
        <v>99</v>
      </c>
      <c r="E4897">
        <v>99</v>
      </c>
      <c r="F4897">
        <v>99</v>
      </c>
      <c r="G4897">
        <v>99</v>
      </c>
      <c r="H4897">
        <v>99</v>
      </c>
      <c r="I4897">
        <v>99</v>
      </c>
      <c r="J4897">
        <v>999</v>
      </c>
      <c r="K4897">
        <v>99</v>
      </c>
      <c r="L4897">
        <v>99</v>
      </c>
      <c r="M4897">
        <v>99</v>
      </c>
      <c r="N4897">
        <v>99</v>
      </c>
      <c r="O4897">
        <v>18</v>
      </c>
      <c r="P4897">
        <v>1806</v>
      </c>
      <c r="R4897">
        <v>0</v>
      </c>
    </row>
    <row r="4898" spans="1:28" x14ac:dyDescent="0.5">
      <c r="A4898">
        <v>14</v>
      </c>
      <c r="B4898">
        <v>3059</v>
      </c>
      <c r="C4898">
        <v>2012</v>
      </c>
      <c r="D4898">
        <v>99</v>
      </c>
      <c r="E4898">
        <v>99</v>
      </c>
      <c r="F4898">
        <v>99</v>
      </c>
      <c r="G4898">
        <v>99</v>
      </c>
      <c r="H4898">
        <v>99</v>
      </c>
      <c r="I4898">
        <v>99</v>
      </c>
      <c r="J4898">
        <v>999</v>
      </c>
      <c r="K4898">
        <v>99</v>
      </c>
      <c r="L4898">
        <v>99</v>
      </c>
      <c r="M4898">
        <v>99</v>
      </c>
      <c r="N4898">
        <v>99</v>
      </c>
      <c r="O4898">
        <v>18</v>
      </c>
      <c r="P4898">
        <v>1811</v>
      </c>
      <c r="R4898">
        <v>0</v>
      </c>
    </row>
    <row r="4899" spans="1:28" x14ac:dyDescent="0.5">
      <c r="A4899">
        <v>14</v>
      </c>
      <c r="B4899">
        <v>3060</v>
      </c>
      <c r="C4899">
        <v>2013</v>
      </c>
      <c r="D4899">
        <v>99</v>
      </c>
      <c r="E4899">
        <v>99</v>
      </c>
      <c r="F4899">
        <v>99</v>
      </c>
      <c r="G4899">
        <v>99</v>
      </c>
      <c r="H4899">
        <v>99</v>
      </c>
      <c r="I4899">
        <v>99</v>
      </c>
      <c r="J4899">
        <v>999</v>
      </c>
      <c r="K4899">
        <v>99</v>
      </c>
      <c r="L4899">
        <v>99</v>
      </c>
      <c r="M4899">
        <v>99</v>
      </c>
      <c r="N4899">
        <v>99</v>
      </c>
      <c r="O4899">
        <v>18</v>
      </c>
      <c r="P4899">
        <v>1811</v>
      </c>
      <c r="Q4899">
        <v>1</v>
      </c>
      <c r="R4899">
        <v>5</v>
      </c>
      <c r="S4899">
        <v>5</v>
      </c>
      <c r="T4899">
        <v>17</v>
      </c>
      <c r="U4899">
        <v>62.6</v>
      </c>
      <c r="V4899">
        <v>87.237269772480985</v>
      </c>
      <c r="W4899">
        <v>80.52</v>
      </c>
      <c r="X4899">
        <v>11.117085949114482</v>
      </c>
      <c r="Y4899">
        <v>1.8547236990989839</v>
      </c>
      <c r="Z4899">
        <v>-16.838737699612931</v>
      </c>
      <c r="AA4899">
        <v>9.2971364819635555E-2</v>
      </c>
      <c r="AB4899">
        <v>0.1004853798264992</v>
      </c>
    </row>
    <row r="4900" spans="1:28" x14ac:dyDescent="0.5">
      <c r="A4900">
        <v>14</v>
      </c>
      <c r="B4900">
        <v>3061</v>
      </c>
      <c r="C4900">
        <v>2014</v>
      </c>
      <c r="D4900">
        <v>99</v>
      </c>
      <c r="E4900">
        <v>99</v>
      </c>
      <c r="F4900">
        <v>99</v>
      </c>
      <c r="G4900">
        <v>99</v>
      </c>
      <c r="H4900">
        <v>99</v>
      </c>
      <c r="I4900">
        <v>99</v>
      </c>
      <c r="J4900">
        <v>999</v>
      </c>
      <c r="K4900">
        <v>99</v>
      </c>
      <c r="L4900">
        <v>99</v>
      </c>
      <c r="M4900">
        <v>99</v>
      </c>
      <c r="N4900">
        <v>99</v>
      </c>
      <c r="O4900">
        <v>18</v>
      </c>
      <c r="P4900">
        <v>1811</v>
      </c>
      <c r="R4900">
        <v>0</v>
      </c>
    </row>
    <row r="4901" spans="1:28" x14ac:dyDescent="0.5">
      <c r="A4901">
        <v>14</v>
      </c>
      <c r="B4901">
        <v>3062</v>
      </c>
      <c r="C4901">
        <v>2015</v>
      </c>
      <c r="D4901">
        <v>99</v>
      </c>
      <c r="E4901">
        <v>99</v>
      </c>
      <c r="F4901">
        <v>99</v>
      </c>
      <c r="G4901">
        <v>99</v>
      </c>
      <c r="H4901">
        <v>99</v>
      </c>
      <c r="I4901">
        <v>99</v>
      </c>
      <c r="J4901">
        <v>999</v>
      </c>
      <c r="K4901">
        <v>99</v>
      </c>
      <c r="L4901">
        <v>99</v>
      </c>
      <c r="M4901">
        <v>99</v>
      </c>
      <c r="N4901">
        <v>99</v>
      </c>
      <c r="O4901">
        <v>18</v>
      </c>
      <c r="P4901">
        <v>1811</v>
      </c>
      <c r="R4901">
        <v>0</v>
      </c>
    </row>
    <row r="4902" spans="1:28" x14ac:dyDescent="0.5">
      <c r="A4902">
        <v>14</v>
      </c>
      <c r="B4902">
        <v>3063</v>
      </c>
      <c r="C4902">
        <v>2016</v>
      </c>
      <c r="D4902">
        <v>99</v>
      </c>
      <c r="E4902">
        <v>99</v>
      </c>
      <c r="F4902">
        <v>99</v>
      </c>
      <c r="G4902">
        <v>99</v>
      </c>
      <c r="H4902">
        <v>99</v>
      </c>
      <c r="I4902">
        <v>99</v>
      </c>
      <c r="J4902">
        <v>999</v>
      </c>
      <c r="K4902">
        <v>99</v>
      </c>
      <c r="L4902">
        <v>99</v>
      </c>
      <c r="M4902">
        <v>99</v>
      </c>
      <c r="N4902">
        <v>99</v>
      </c>
      <c r="O4902">
        <v>18</v>
      </c>
      <c r="P4902">
        <v>1811</v>
      </c>
      <c r="R4902">
        <v>0</v>
      </c>
    </row>
    <row r="4903" spans="1:28" x14ac:dyDescent="0.5">
      <c r="A4903">
        <v>14</v>
      </c>
      <c r="B4903">
        <v>3064</v>
      </c>
      <c r="C4903">
        <v>2017</v>
      </c>
      <c r="D4903">
        <v>99</v>
      </c>
      <c r="E4903">
        <v>99</v>
      </c>
      <c r="F4903">
        <v>99</v>
      </c>
      <c r="G4903">
        <v>99</v>
      </c>
      <c r="H4903">
        <v>99</v>
      </c>
      <c r="I4903">
        <v>99</v>
      </c>
      <c r="J4903">
        <v>999</v>
      </c>
      <c r="K4903">
        <v>99</v>
      </c>
      <c r="L4903">
        <v>99</v>
      </c>
      <c r="M4903">
        <v>99</v>
      </c>
      <c r="N4903">
        <v>99</v>
      </c>
      <c r="O4903">
        <v>18</v>
      </c>
      <c r="P4903">
        <v>1811</v>
      </c>
      <c r="R4903">
        <v>0</v>
      </c>
    </row>
    <row r="4904" spans="1:28" x14ac:dyDescent="0.5">
      <c r="A4904">
        <v>14</v>
      </c>
      <c r="B4904">
        <v>3065</v>
      </c>
      <c r="C4904">
        <v>2017</v>
      </c>
      <c r="D4904">
        <v>99</v>
      </c>
      <c r="E4904">
        <v>99</v>
      </c>
      <c r="F4904">
        <v>99</v>
      </c>
      <c r="G4904">
        <v>99</v>
      </c>
      <c r="H4904">
        <v>99</v>
      </c>
      <c r="I4904">
        <v>99</v>
      </c>
      <c r="J4904">
        <v>999</v>
      </c>
      <c r="K4904">
        <v>99</v>
      </c>
      <c r="L4904">
        <v>99</v>
      </c>
      <c r="M4904">
        <v>99</v>
      </c>
      <c r="N4904">
        <v>99</v>
      </c>
      <c r="O4904">
        <v>18</v>
      </c>
      <c r="P4904">
        <v>1811</v>
      </c>
      <c r="R4904">
        <v>0</v>
      </c>
    </row>
    <row r="4905" spans="1:28" x14ac:dyDescent="0.5">
      <c r="A4905">
        <v>14</v>
      </c>
      <c r="B4905">
        <v>3066</v>
      </c>
      <c r="C4905">
        <v>2018</v>
      </c>
      <c r="D4905">
        <v>99</v>
      </c>
      <c r="E4905">
        <v>99</v>
      </c>
      <c r="F4905">
        <v>99</v>
      </c>
      <c r="G4905">
        <v>99</v>
      </c>
      <c r="H4905">
        <v>99</v>
      </c>
      <c r="I4905">
        <v>99</v>
      </c>
      <c r="J4905">
        <v>999</v>
      </c>
      <c r="K4905">
        <v>99</v>
      </c>
      <c r="L4905">
        <v>99</v>
      </c>
      <c r="M4905">
        <v>99</v>
      </c>
      <c r="N4905">
        <v>99</v>
      </c>
      <c r="O4905">
        <v>18</v>
      </c>
      <c r="P4905">
        <v>1811</v>
      </c>
      <c r="R4905">
        <v>0</v>
      </c>
    </row>
    <row r="4906" spans="1:28" x14ac:dyDescent="0.5">
      <c r="A4906">
        <v>14</v>
      </c>
      <c r="B4906">
        <v>3067</v>
      </c>
      <c r="C4906">
        <v>2019</v>
      </c>
      <c r="D4906">
        <v>99</v>
      </c>
      <c r="E4906">
        <v>99</v>
      </c>
      <c r="F4906">
        <v>99</v>
      </c>
      <c r="G4906">
        <v>99</v>
      </c>
      <c r="H4906">
        <v>99</v>
      </c>
      <c r="I4906">
        <v>99</v>
      </c>
      <c r="J4906">
        <v>999</v>
      </c>
      <c r="K4906">
        <v>99</v>
      </c>
      <c r="L4906">
        <v>99</v>
      </c>
      <c r="M4906">
        <v>99</v>
      </c>
      <c r="N4906">
        <v>99</v>
      </c>
      <c r="O4906">
        <v>18</v>
      </c>
      <c r="P4906">
        <v>1811</v>
      </c>
      <c r="R4906">
        <v>0</v>
      </c>
    </row>
    <row r="4907" spans="1:28" x14ac:dyDescent="0.5">
      <c r="A4907">
        <v>14</v>
      </c>
      <c r="B4907">
        <v>3068</v>
      </c>
      <c r="C4907">
        <v>2020</v>
      </c>
      <c r="D4907">
        <v>99</v>
      </c>
      <c r="E4907">
        <v>99</v>
      </c>
      <c r="F4907">
        <v>99</v>
      </c>
      <c r="G4907">
        <v>99</v>
      </c>
      <c r="H4907">
        <v>99</v>
      </c>
      <c r="I4907">
        <v>99</v>
      </c>
      <c r="J4907">
        <v>999</v>
      </c>
      <c r="K4907">
        <v>99</v>
      </c>
      <c r="L4907">
        <v>99</v>
      </c>
      <c r="M4907">
        <v>99</v>
      </c>
      <c r="N4907">
        <v>99</v>
      </c>
      <c r="O4907">
        <v>18</v>
      </c>
      <c r="P4907">
        <v>1811</v>
      </c>
      <c r="R4907">
        <v>0</v>
      </c>
    </row>
    <row r="4908" spans="1:28" x14ac:dyDescent="0.5">
      <c r="A4908">
        <v>14</v>
      </c>
      <c r="B4908">
        <v>3069</v>
      </c>
      <c r="C4908">
        <v>2021</v>
      </c>
      <c r="D4908">
        <v>99</v>
      </c>
      <c r="E4908">
        <v>99</v>
      </c>
      <c r="F4908">
        <v>99</v>
      </c>
      <c r="G4908">
        <v>99</v>
      </c>
      <c r="H4908">
        <v>99</v>
      </c>
      <c r="I4908">
        <v>99</v>
      </c>
      <c r="J4908">
        <v>999</v>
      </c>
      <c r="K4908">
        <v>99</v>
      </c>
      <c r="L4908">
        <v>99</v>
      </c>
      <c r="M4908">
        <v>99</v>
      </c>
      <c r="N4908">
        <v>99</v>
      </c>
      <c r="O4908">
        <v>18</v>
      </c>
      <c r="P4908">
        <v>1811</v>
      </c>
      <c r="R4908">
        <v>0</v>
      </c>
    </row>
    <row r="4909" spans="1:28" x14ac:dyDescent="0.5">
      <c r="A4909">
        <v>14</v>
      </c>
      <c r="B4909">
        <v>3070</v>
      </c>
      <c r="C4909">
        <v>2022</v>
      </c>
      <c r="D4909">
        <v>99</v>
      </c>
      <c r="E4909">
        <v>99</v>
      </c>
      <c r="F4909">
        <v>99</v>
      </c>
      <c r="G4909">
        <v>99</v>
      </c>
      <c r="H4909">
        <v>99</v>
      </c>
      <c r="I4909">
        <v>99</v>
      </c>
      <c r="J4909">
        <v>999</v>
      </c>
      <c r="K4909">
        <v>99</v>
      </c>
      <c r="L4909">
        <v>99</v>
      </c>
      <c r="M4909">
        <v>99</v>
      </c>
      <c r="N4909">
        <v>99</v>
      </c>
      <c r="O4909">
        <v>18</v>
      </c>
      <c r="P4909">
        <v>1811</v>
      </c>
      <c r="R4909">
        <v>0</v>
      </c>
    </row>
    <row r="4910" spans="1:28" x14ac:dyDescent="0.5">
      <c r="A4910">
        <v>14</v>
      </c>
      <c r="B4910">
        <v>3071</v>
      </c>
      <c r="C4910">
        <v>2012</v>
      </c>
      <c r="D4910">
        <v>99</v>
      </c>
      <c r="E4910">
        <v>99</v>
      </c>
      <c r="F4910">
        <v>99</v>
      </c>
      <c r="G4910">
        <v>99</v>
      </c>
      <c r="H4910">
        <v>99</v>
      </c>
      <c r="I4910">
        <v>99</v>
      </c>
      <c r="J4910">
        <v>999</v>
      </c>
      <c r="K4910">
        <v>99</v>
      </c>
      <c r="L4910">
        <v>99</v>
      </c>
      <c r="M4910">
        <v>99</v>
      </c>
      <c r="N4910">
        <v>99</v>
      </c>
      <c r="O4910">
        <v>18</v>
      </c>
      <c r="P4910">
        <v>1812</v>
      </c>
      <c r="R4910">
        <v>0</v>
      </c>
    </row>
    <row r="4911" spans="1:28" x14ac:dyDescent="0.5">
      <c r="A4911">
        <v>14</v>
      </c>
      <c r="B4911">
        <v>3072</v>
      </c>
      <c r="C4911">
        <v>2013</v>
      </c>
      <c r="D4911">
        <v>99</v>
      </c>
      <c r="E4911">
        <v>99</v>
      </c>
      <c r="F4911">
        <v>99</v>
      </c>
      <c r="G4911">
        <v>99</v>
      </c>
      <c r="H4911">
        <v>99</v>
      </c>
      <c r="I4911">
        <v>99</v>
      </c>
      <c r="J4911">
        <v>999</v>
      </c>
      <c r="K4911">
        <v>99</v>
      </c>
      <c r="L4911">
        <v>99</v>
      </c>
      <c r="M4911">
        <v>99</v>
      </c>
      <c r="N4911">
        <v>99</v>
      </c>
      <c r="O4911">
        <v>18</v>
      </c>
      <c r="P4911">
        <v>1812</v>
      </c>
      <c r="R4911">
        <v>0</v>
      </c>
    </row>
    <row r="4912" spans="1:28" x14ac:dyDescent="0.5">
      <c r="A4912">
        <v>14</v>
      </c>
      <c r="B4912">
        <v>3073</v>
      </c>
      <c r="C4912">
        <v>2014</v>
      </c>
      <c r="D4912">
        <v>99</v>
      </c>
      <c r="E4912">
        <v>99</v>
      </c>
      <c r="F4912">
        <v>99</v>
      </c>
      <c r="G4912">
        <v>99</v>
      </c>
      <c r="H4912">
        <v>99</v>
      </c>
      <c r="I4912">
        <v>99</v>
      </c>
      <c r="J4912">
        <v>999</v>
      </c>
      <c r="K4912">
        <v>99</v>
      </c>
      <c r="L4912">
        <v>99</v>
      </c>
      <c r="M4912">
        <v>99</v>
      </c>
      <c r="N4912">
        <v>99</v>
      </c>
      <c r="O4912">
        <v>18</v>
      </c>
      <c r="P4912">
        <v>1812</v>
      </c>
      <c r="R4912">
        <v>0</v>
      </c>
    </row>
    <row r="4913" spans="1:38" x14ac:dyDescent="0.5">
      <c r="A4913">
        <v>14</v>
      </c>
      <c r="B4913">
        <v>3074</v>
      </c>
      <c r="C4913">
        <v>2015</v>
      </c>
      <c r="D4913">
        <v>99</v>
      </c>
      <c r="E4913">
        <v>99</v>
      </c>
      <c r="F4913">
        <v>99</v>
      </c>
      <c r="G4913">
        <v>99</v>
      </c>
      <c r="H4913">
        <v>99</v>
      </c>
      <c r="I4913">
        <v>99</v>
      </c>
      <c r="J4913">
        <v>999</v>
      </c>
      <c r="K4913">
        <v>99</v>
      </c>
      <c r="L4913">
        <v>99</v>
      </c>
      <c r="M4913">
        <v>99</v>
      </c>
      <c r="N4913">
        <v>99</v>
      </c>
      <c r="O4913">
        <v>18</v>
      </c>
      <c r="P4913">
        <v>1812</v>
      </c>
      <c r="Q4913">
        <v>1</v>
      </c>
      <c r="R4913">
        <v>588</v>
      </c>
      <c r="S4913">
        <v>587</v>
      </c>
      <c r="T4913">
        <v>14.103741496598635</v>
      </c>
      <c r="U4913">
        <v>57.081771720613283</v>
      </c>
      <c r="V4913">
        <v>87.708586732028948</v>
      </c>
      <c r="W4913">
        <v>80.889608177171951</v>
      </c>
      <c r="X4913">
        <v>9.0622066172232607</v>
      </c>
      <c r="Y4913">
        <v>1.8394109481390648</v>
      </c>
      <c r="Z4913">
        <v>-23.791055748467596</v>
      </c>
      <c r="AA4913">
        <v>1.5493662881083501</v>
      </c>
      <c r="AB4913">
        <v>1.5503406705977121</v>
      </c>
      <c r="AC4913">
        <v>0</v>
      </c>
      <c r="AD4913">
        <v>0</v>
      </c>
      <c r="AE4913">
        <v>0</v>
      </c>
      <c r="AF4913">
        <v>0</v>
      </c>
      <c r="AG4913">
        <v>0</v>
      </c>
      <c r="AH4913">
        <v>0</v>
      </c>
      <c r="AI4913">
        <v>0</v>
      </c>
      <c r="AJ4913">
        <v>0</v>
      </c>
      <c r="AK4913">
        <v>5</v>
      </c>
      <c r="AL4913">
        <v>2</v>
      </c>
    </row>
    <row r="4914" spans="1:38" x14ac:dyDescent="0.5">
      <c r="A4914">
        <v>14</v>
      </c>
      <c r="B4914">
        <v>3075</v>
      </c>
      <c r="C4914">
        <v>2016</v>
      </c>
      <c r="D4914">
        <v>99</v>
      </c>
      <c r="E4914">
        <v>99</v>
      </c>
      <c r="F4914">
        <v>99</v>
      </c>
      <c r="G4914">
        <v>99</v>
      </c>
      <c r="H4914">
        <v>99</v>
      </c>
      <c r="I4914">
        <v>99</v>
      </c>
      <c r="J4914">
        <v>999</v>
      </c>
      <c r="K4914">
        <v>99</v>
      </c>
      <c r="L4914">
        <v>99</v>
      </c>
      <c r="M4914">
        <v>99</v>
      </c>
      <c r="N4914">
        <v>99</v>
      </c>
      <c r="O4914">
        <v>18</v>
      </c>
      <c r="P4914">
        <v>1812</v>
      </c>
      <c r="R4914">
        <v>0</v>
      </c>
    </row>
    <row r="4915" spans="1:38" x14ac:dyDescent="0.5">
      <c r="A4915">
        <v>14</v>
      </c>
      <c r="B4915">
        <v>3076</v>
      </c>
      <c r="C4915">
        <v>2017</v>
      </c>
      <c r="D4915">
        <v>99</v>
      </c>
      <c r="E4915">
        <v>99</v>
      </c>
      <c r="F4915">
        <v>99</v>
      </c>
      <c r="G4915">
        <v>99</v>
      </c>
      <c r="H4915">
        <v>99</v>
      </c>
      <c r="I4915">
        <v>99</v>
      </c>
      <c r="J4915">
        <v>999</v>
      </c>
      <c r="K4915">
        <v>99</v>
      </c>
      <c r="L4915">
        <v>99</v>
      </c>
      <c r="M4915">
        <v>99</v>
      </c>
      <c r="N4915">
        <v>99</v>
      </c>
      <c r="O4915">
        <v>18</v>
      </c>
      <c r="P4915">
        <v>1812</v>
      </c>
      <c r="R4915">
        <v>0</v>
      </c>
    </row>
    <row r="4916" spans="1:38" x14ac:dyDescent="0.5">
      <c r="A4916">
        <v>14</v>
      </c>
      <c r="B4916">
        <v>3077</v>
      </c>
      <c r="C4916">
        <v>2018</v>
      </c>
      <c r="D4916">
        <v>99</v>
      </c>
      <c r="E4916">
        <v>99</v>
      </c>
      <c r="F4916">
        <v>99</v>
      </c>
      <c r="G4916">
        <v>99</v>
      </c>
      <c r="H4916">
        <v>99</v>
      </c>
      <c r="I4916">
        <v>99</v>
      </c>
      <c r="J4916">
        <v>999</v>
      </c>
      <c r="K4916">
        <v>99</v>
      </c>
      <c r="L4916">
        <v>99</v>
      </c>
      <c r="M4916">
        <v>99</v>
      </c>
      <c r="N4916">
        <v>99</v>
      </c>
      <c r="O4916">
        <v>18</v>
      </c>
      <c r="P4916">
        <v>1812</v>
      </c>
      <c r="R4916">
        <v>0</v>
      </c>
    </row>
    <row r="4917" spans="1:38" x14ac:dyDescent="0.5">
      <c r="A4917">
        <v>14</v>
      </c>
      <c r="B4917">
        <v>3078</v>
      </c>
      <c r="C4917">
        <v>2019</v>
      </c>
      <c r="D4917">
        <v>99</v>
      </c>
      <c r="E4917">
        <v>99</v>
      </c>
      <c r="F4917">
        <v>99</v>
      </c>
      <c r="G4917">
        <v>99</v>
      </c>
      <c r="H4917">
        <v>99</v>
      </c>
      <c r="I4917">
        <v>99</v>
      </c>
      <c r="J4917">
        <v>999</v>
      </c>
      <c r="K4917">
        <v>99</v>
      </c>
      <c r="L4917">
        <v>99</v>
      </c>
      <c r="M4917">
        <v>99</v>
      </c>
      <c r="N4917">
        <v>99</v>
      </c>
      <c r="O4917">
        <v>18</v>
      </c>
      <c r="P4917">
        <v>1812</v>
      </c>
      <c r="R4917">
        <v>0</v>
      </c>
    </row>
    <row r="4918" spans="1:38" x14ac:dyDescent="0.5">
      <c r="A4918">
        <v>14</v>
      </c>
      <c r="B4918">
        <v>3079</v>
      </c>
      <c r="C4918">
        <v>2020</v>
      </c>
      <c r="D4918">
        <v>99</v>
      </c>
      <c r="E4918">
        <v>99</v>
      </c>
      <c r="F4918">
        <v>99</v>
      </c>
      <c r="G4918">
        <v>99</v>
      </c>
      <c r="H4918">
        <v>99</v>
      </c>
      <c r="I4918">
        <v>99</v>
      </c>
      <c r="J4918">
        <v>999</v>
      </c>
      <c r="K4918">
        <v>99</v>
      </c>
      <c r="L4918">
        <v>99</v>
      </c>
      <c r="M4918">
        <v>99</v>
      </c>
      <c r="N4918">
        <v>99</v>
      </c>
      <c r="O4918">
        <v>18</v>
      </c>
      <c r="P4918">
        <v>1812</v>
      </c>
      <c r="Q4918">
        <v>1</v>
      </c>
      <c r="R4918">
        <v>1</v>
      </c>
      <c r="S4918">
        <v>1</v>
      </c>
      <c r="T4918">
        <v>17</v>
      </c>
      <c r="U4918">
        <v>62</v>
      </c>
      <c r="V4918">
        <v>76.446370530877601</v>
      </c>
      <c r="W4918">
        <v>70.56</v>
      </c>
      <c r="X4918">
        <v>0</v>
      </c>
      <c r="Y4918">
        <v>0</v>
      </c>
      <c r="AA4918">
        <v>4.7897308171280786E-3</v>
      </c>
      <c r="AB4918">
        <v>4.0910635019909452E-3</v>
      </c>
      <c r="AC4918">
        <v>0</v>
      </c>
      <c r="AD4918">
        <v>0</v>
      </c>
      <c r="AE4918">
        <v>0</v>
      </c>
      <c r="AF4918">
        <v>0</v>
      </c>
      <c r="AG4918">
        <v>0</v>
      </c>
      <c r="AH4918">
        <v>0</v>
      </c>
      <c r="AI4918">
        <v>0</v>
      </c>
      <c r="AJ4918">
        <v>0</v>
      </c>
      <c r="AK4918">
        <v>0</v>
      </c>
      <c r="AL4918">
        <v>0</v>
      </c>
    </row>
    <row r="4919" spans="1:38" x14ac:dyDescent="0.5">
      <c r="A4919">
        <v>14</v>
      </c>
      <c r="B4919">
        <v>3080</v>
      </c>
      <c r="C4919">
        <v>2021</v>
      </c>
      <c r="D4919">
        <v>99</v>
      </c>
      <c r="E4919">
        <v>99</v>
      </c>
      <c r="F4919">
        <v>99</v>
      </c>
      <c r="G4919">
        <v>99</v>
      </c>
      <c r="H4919">
        <v>99</v>
      </c>
      <c r="I4919">
        <v>99</v>
      </c>
      <c r="J4919">
        <v>999</v>
      </c>
      <c r="K4919">
        <v>99</v>
      </c>
      <c r="L4919">
        <v>99</v>
      </c>
      <c r="M4919">
        <v>99</v>
      </c>
      <c r="N4919">
        <v>99</v>
      </c>
      <c r="O4919">
        <v>18</v>
      </c>
      <c r="P4919">
        <v>1812</v>
      </c>
      <c r="R4919">
        <v>0</v>
      </c>
    </row>
    <row r="4920" spans="1:38" x14ac:dyDescent="0.5">
      <c r="A4920">
        <v>14</v>
      </c>
      <c r="B4920">
        <v>3081</v>
      </c>
      <c r="C4920">
        <v>2022</v>
      </c>
      <c r="D4920">
        <v>99</v>
      </c>
      <c r="E4920">
        <v>99</v>
      </c>
      <c r="F4920">
        <v>99</v>
      </c>
      <c r="G4920">
        <v>99</v>
      </c>
      <c r="H4920">
        <v>99</v>
      </c>
      <c r="I4920">
        <v>99</v>
      </c>
      <c r="J4920">
        <v>999</v>
      </c>
      <c r="K4920">
        <v>99</v>
      </c>
      <c r="L4920">
        <v>99</v>
      </c>
      <c r="M4920">
        <v>99</v>
      </c>
      <c r="N4920">
        <v>99</v>
      </c>
      <c r="O4920">
        <v>18</v>
      </c>
      <c r="P4920">
        <v>1812</v>
      </c>
      <c r="R4920">
        <v>0</v>
      </c>
    </row>
    <row r="4921" spans="1:38" x14ac:dyDescent="0.5">
      <c r="A4921">
        <v>14</v>
      </c>
      <c r="B4921">
        <v>3082</v>
      </c>
      <c r="C4921">
        <v>2012</v>
      </c>
      <c r="D4921">
        <v>99</v>
      </c>
      <c r="E4921">
        <v>99</v>
      </c>
      <c r="F4921">
        <v>99</v>
      </c>
      <c r="G4921">
        <v>99</v>
      </c>
      <c r="H4921">
        <v>99</v>
      </c>
      <c r="I4921">
        <v>99</v>
      </c>
      <c r="J4921">
        <v>999</v>
      </c>
      <c r="K4921">
        <v>99</v>
      </c>
      <c r="L4921">
        <v>99</v>
      </c>
      <c r="M4921">
        <v>99</v>
      </c>
      <c r="N4921">
        <v>99</v>
      </c>
      <c r="O4921">
        <v>18</v>
      </c>
      <c r="P4921">
        <v>1813</v>
      </c>
      <c r="R4921">
        <v>0</v>
      </c>
    </row>
    <row r="4922" spans="1:38" x14ac:dyDescent="0.5">
      <c r="A4922">
        <v>14</v>
      </c>
      <c r="B4922">
        <v>3083</v>
      </c>
      <c r="C4922">
        <v>2013</v>
      </c>
      <c r="D4922">
        <v>99</v>
      </c>
      <c r="E4922">
        <v>99</v>
      </c>
      <c r="F4922">
        <v>99</v>
      </c>
      <c r="G4922">
        <v>99</v>
      </c>
      <c r="H4922">
        <v>99</v>
      </c>
      <c r="I4922">
        <v>99</v>
      </c>
      <c r="J4922">
        <v>999</v>
      </c>
      <c r="K4922">
        <v>99</v>
      </c>
      <c r="L4922">
        <v>99</v>
      </c>
      <c r="M4922">
        <v>99</v>
      </c>
      <c r="N4922">
        <v>99</v>
      </c>
      <c r="O4922">
        <v>18</v>
      </c>
      <c r="P4922">
        <v>1813</v>
      </c>
      <c r="R4922">
        <v>0</v>
      </c>
    </row>
    <row r="4923" spans="1:38" x14ac:dyDescent="0.5">
      <c r="A4923">
        <v>14</v>
      </c>
      <c r="B4923">
        <v>3084</v>
      </c>
      <c r="C4923">
        <v>2014</v>
      </c>
      <c r="D4923">
        <v>99</v>
      </c>
      <c r="E4923">
        <v>99</v>
      </c>
      <c r="F4923">
        <v>99</v>
      </c>
      <c r="G4923">
        <v>99</v>
      </c>
      <c r="H4923">
        <v>99</v>
      </c>
      <c r="I4923">
        <v>99</v>
      </c>
      <c r="J4923">
        <v>999</v>
      </c>
      <c r="K4923">
        <v>99</v>
      </c>
      <c r="L4923">
        <v>99</v>
      </c>
      <c r="M4923">
        <v>99</v>
      </c>
      <c r="N4923">
        <v>99</v>
      </c>
      <c r="O4923">
        <v>18</v>
      </c>
      <c r="P4923">
        <v>1813</v>
      </c>
      <c r="R4923">
        <v>0</v>
      </c>
    </row>
    <row r="4924" spans="1:38" x14ac:dyDescent="0.5">
      <c r="A4924">
        <v>14</v>
      </c>
      <c r="B4924">
        <v>3085</v>
      </c>
      <c r="C4924">
        <v>2015</v>
      </c>
      <c r="D4924">
        <v>99</v>
      </c>
      <c r="E4924">
        <v>99</v>
      </c>
      <c r="F4924">
        <v>99</v>
      </c>
      <c r="G4924">
        <v>99</v>
      </c>
      <c r="H4924">
        <v>99</v>
      </c>
      <c r="I4924">
        <v>99</v>
      </c>
      <c r="J4924">
        <v>999</v>
      </c>
      <c r="K4924">
        <v>99</v>
      </c>
      <c r="L4924">
        <v>99</v>
      </c>
      <c r="M4924">
        <v>99</v>
      </c>
      <c r="N4924">
        <v>99</v>
      </c>
      <c r="O4924">
        <v>18</v>
      </c>
      <c r="P4924">
        <v>1813</v>
      </c>
      <c r="Q4924">
        <v>1</v>
      </c>
      <c r="R4924">
        <v>298</v>
      </c>
      <c r="S4924">
        <v>298</v>
      </c>
      <c r="T4924">
        <v>15.731543624161077</v>
      </c>
      <c r="U4924">
        <v>60.234899328859058</v>
      </c>
      <c r="V4924">
        <v>88.600056716135711</v>
      </c>
      <c r="W4924">
        <v>81.777852348993292</v>
      </c>
      <c r="X4924">
        <v>10.312674456608985</v>
      </c>
      <c r="Y4924">
        <v>2.4966803778875097</v>
      </c>
      <c r="Z4924">
        <v>-32.674760789105221</v>
      </c>
      <c r="AA4924">
        <v>0.78522305077600085</v>
      </c>
      <c r="AB4924">
        <v>0.79569801050356115</v>
      </c>
      <c r="AC4924">
        <v>0</v>
      </c>
      <c r="AD4924">
        <v>0</v>
      </c>
      <c r="AE4924">
        <v>0</v>
      </c>
      <c r="AF4924">
        <v>0</v>
      </c>
      <c r="AG4924">
        <v>0</v>
      </c>
      <c r="AH4924">
        <v>0</v>
      </c>
      <c r="AI4924">
        <v>0</v>
      </c>
      <c r="AJ4924">
        <v>0</v>
      </c>
      <c r="AK4924">
        <v>6</v>
      </c>
      <c r="AL4924">
        <v>0</v>
      </c>
    </row>
    <row r="4925" spans="1:38" x14ac:dyDescent="0.5">
      <c r="A4925">
        <v>14</v>
      </c>
      <c r="B4925">
        <v>3086</v>
      </c>
      <c r="C4925">
        <v>2016</v>
      </c>
      <c r="D4925">
        <v>99</v>
      </c>
      <c r="E4925">
        <v>99</v>
      </c>
      <c r="F4925">
        <v>99</v>
      </c>
      <c r="G4925">
        <v>99</v>
      </c>
      <c r="H4925">
        <v>99</v>
      </c>
      <c r="I4925">
        <v>99</v>
      </c>
      <c r="J4925">
        <v>999</v>
      </c>
      <c r="K4925">
        <v>99</v>
      </c>
      <c r="L4925">
        <v>99</v>
      </c>
      <c r="M4925">
        <v>99</v>
      </c>
      <c r="N4925">
        <v>99</v>
      </c>
      <c r="O4925">
        <v>18</v>
      </c>
      <c r="P4925">
        <v>1813</v>
      </c>
      <c r="R4925">
        <v>0</v>
      </c>
    </row>
    <row r="4926" spans="1:38" x14ac:dyDescent="0.5">
      <c r="A4926">
        <v>14</v>
      </c>
      <c r="B4926">
        <v>3087</v>
      </c>
      <c r="C4926">
        <v>2017</v>
      </c>
      <c r="D4926">
        <v>99</v>
      </c>
      <c r="E4926">
        <v>99</v>
      </c>
      <c r="F4926">
        <v>99</v>
      </c>
      <c r="G4926">
        <v>99</v>
      </c>
      <c r="H4926">
        <v>99</v>
      </c>
      <c r="I4926">
        <v>99</v>
      </c>
      <c r="J4926">
        <v>999</v>
      </c>
      <c r="K4926">
        <v>99</v>
      </c>
      <c r="L4926">
        <v>99</v>
      </c>
      <c r="M4926">
        <v>99</v>
      </c>
      <c r="N4926">
        <v>99</v>
      </c>
      <c r="O4926">
        <v>18</v>
      </c>
      <c r="P4926">
        <v>1813</v>
      </c>
      <c r="R4926">
        <v>0</v>
      </c>
    </row>
    <row r="4927" spans="1:38" x14ac:dyDescent="0.5">
      <c r="A4927">
        <v>14</v>
      </c>
      <c r="B4927">
        <v>3088</v>
      </c>
      <c r="C4927">
        <v>2018</v>
      </c>
      <c r="D4927">
        <v>99</v>
      </c>
      <c r="E4927">
        <v>99</v>
      </c>
      <c r="F4927">
        <v>99</v>
      </c>
      <c r="G4927">
        <v>99</v>
      </c>
      <c r="H4927">
        <v>99</v>
      </c>
      <c r="I4927">
        <v>99</v>
      </c>
      <c r="J4927">
        <v>999</v>
      </c>
      <c r="K4927">
        <v>99</v>
      </c>
      <c r="L4927">
        <v>99</v>
      </c>
      <c r="M4927">
        <v>99</v>
      </c>
      <c r="N4927">
        <v>99</v>
      </c>
      <c r="O4927">
        <v>18</v>
      </c>
      <c r="P4927">
        <v>1813</v>
      </c>
      <c r="R4927">
        <v>0</v>
      </c>
    </row>
    <row r="4928" spans="1:38" x14ac:dyDescent="0.5">
      <c r="A4928">
        <v>14</v>
      </c>
      <c r="B4928">
        <v>3089</v>
      </c>
      <c r="C4928">
        <v>2019</v>
      </c>
      <c r="D4928">
        <v>99</v>
      </c>
      <c r="E4928">
        <v>99</v>
      </c>
      <c r="F4928">
        <v>99</v>
      </c>
      <c r="G4928">
        <v>99</v>
      </c>
      <c r="H4928">
        <v>99</v>
      </c>
      <c r="I4928">
        <v>99</v>
      </c>
      <c r="J4928">
        <v>999</v>
      </c>
      <c r="K4928">
        <v>99</v>
      </c>
      <c r="L4928">
        <v>99</v>
      </c>
      <c r="M4928">
        <v>99</v>
      </c>
      <c r="N4928">
        <v>99</v>
      </c>
      <c r="O4928">
        <v>18</v>
      </c>
      <c r="P4928">
        <v>1813</v>
      </c>
      <c r="R4928">
        <v>0</v>
      </c>
    </row>
    <row r="4929" spans="1:38" x14ac:dyDescent="0.5">
      <c r="A4929">
        <v>14</v>
      </c>
      <c r="B4929">
        <v>3090</v>
      </c>
      <c r="C4929">
        <v>2020</v>
      </c>
      <c r="D4929">
        <v>99</v>
      </c>
      <c r="E4929">
        <v>99</v>
      </c>
      <c r="F4929">
        <v>99</v>
      </c>
      <c r="G4929">
        <v>99</v>
      </c>
      <c r="H4929">
        <v>99</v>
      </c>
      <c r="I4929">
        <v>99</v>
      </c>
      <c r="J4929">
        <v>999</v>
      </c>
      <c r="K4929">
        <v>99</v>
      </c>
      <c r="L4929">
        <v>99</v>
      </c>
      <c r="M4929">
        <v>99</v>
      </c>
      <c r="N4929">
        <v>99</v>
      </c>
      <c r="O4929">
        <v>18</v>
      </c>
      <c r="P4929">
        <v>1813</v>
      </c>
      <c r="R4929">
        <v>0</v>
      </c>
    </row>
    <row r="4930" spans="1:38" x14ac:dyDescent="0.5">
      <c r="A4930">
        <v>14</v>
      </c>
      <c r="B4930">
        <v>3091</v>
      </c>
      <c r="C4930">
        <v>2021</v>
      </c>
      <c r="D4930">
        <v>99</v>
      </c>
      <c r="E4930">
        <v>99</v>
      </c>
      <c r="F4930">
        <v>99</v>
      </c>
      <c r="G4930">
        <v>99</v>
      </c>
      <c r="H4930">
        <v>99</v>
      </c>
      <c r="I4930">
        <v>99</v>
      </c>
      <c r="J4930">
        <v>999</v>
      </c>
      <c r="K4930">
        <v>99</v>
      </c>
      <c r="L4930">
        <v>99</v>
      </c>
      <c r="M4930">
        <v>99</v>
      </c>
      <c r="N4930">
        <v>99</v>
      </c>
      <c r="O4930">
        <v>18</v>
      </c>
      <c r="P4930">
        <v>1813</v>
      </c>
      <c r="R4930">
        <v>0</v>
      </c>
    </row>
    <row r="4931" spans="1:38" x14ac:dyDescent="0.5">
      <c r="A4931">
        <v>14</v>
      </c>
      <c r="B4931">
        <v>3092</v>
      </c>
      <c r="C4931">
        <v>2022</v>
      </c>
      <c r="D4931">
        <v>99</v>
      </c>
      <c r="E4931">
        <v>99</v>
      </c>
      <c r="F4931">
        <v>99</v>
      </c>
      <c r="G4931">
        <v>99</v>
      </c>
      <c r="H4931">
        <v>99</v>
      </c>
      <c r="I4931">
        <v>99</v>
      </c>
      <c r="J4931">
        <v>999</v>
      </c>
      <c r="K4931">
        <v>99</v>
      </c>
      <c r="L4931">
        <v>99</v>
      </c>
      <c r="M4931">
        <v>99</v>
      </c>
      <c r="N4931">
        <v>99</v>
      </c>
      <c r="O4931">
        <v>18</v>
      </c>
      <c r="P4931">
        <v>1813</v>
      </c>
      <c r="R4931">
        <v>0</v>
      </c>
    </row>
    <row r="4932" spans="1:38" x14ac:dyDescent="0.5">
      <c r="A4932">
        <v>14</v>
      </c>
      <c r="B4932">
        <v>3093</v>
      </c>
      <c r="C4932">
        <v>2012</v>
      </c>
      <c r="D4932">
        <v>99</v>
      </c>
      <c r="E4932">
        <v>99</v>
      </c>
      <c r="F4932">
        <v>99</v>
      </c>
      <c r="G4932">
        <v>99</v>
      </c>
      <c r="H4932">
        <v>99</v>
      </c>
      <c r="I4932">
        <v>99</v>
      </c>
      <c r="J4932">
        <v>999</v>
      </c>
      <c r="K4932">
        <v>99</v>
      </c>
      <c r="L4932">
        <v>99</v>
      </c>
      <c r="M4932">
        <v>99</v>
      </c>
      <c r="N4932">
        <v>99</v>
      </c>
      <c r="O4932">
        <v>18</v>
      </c>
      <c r="P4932">
        <v>1815</v>
      </c>
      <c r="Q4932">
        <v>1</v>
      </c>
      <c r="R4932">
        <v>2</v>
      </c>
      <c r="S4932">
        <v>2</v>
      </c>
      <c r="T4932">
        <v>15.5</v>
      </c>
      <c r="U4932">
        <v>59</v>
      </c>
      <c r="V4932">
        <v>99.079089924160385</v>
      </c>
      <c r="W4932">
        <v>91.45</v>
      </c>
      <c r="X4932">
        <v>12.649999999999959</v>
      </c>
      <c r="Y4932">
        <v>2</v>
      </c>
      <c r="Z4932">
        <v>-100.00000000000099</v>
      </c>
      <c r="AA4932">
        <v>0.20768431983385252</v>
      </c>
      <c r="AB4932">
        <v>0.24904751919259033</v>
      </c>
    </row>
    <row r="4933" spans="1:38" x14ac:dyDescent="0.5">
      <c r="A4933">
        <v>14</v>
      </c>
      <c r="B4933">
        <v>3094</v>
      </c>
      <c r="C4933">
        <v>2013</v>
      </c>
      <c r="D4933">
        <v>99</v>
      </c>
      <c r="E4933">
        <v>99</v>
      </c>
      <c r="F4933">
        <v>99</v>
      </c>
      <c r="G4933">
        <v>99</v>
      </c>
      <c r="H4933">
        <v>99</v>
      </c>
      <c r="I4933">
        <v>99</v>
      </c>
      <c r="J4933">
        <v>999</v>
      </c>
      <c r="K4933">
        <v>99</v>
      </c>
      <c r="L4933">
        <v>99</v>
      </c>
      <c r="M4933">
        <v>99</v>
      </c>
      <c r="N4933">
        <v>99</v>
      </c>
      <c r="O4933">
        <v>18</v>
      </c>
      <c r="P4933">
        <v>1815</v>
      </c>
      <c r="Q4933">
        <v>4</v>
      </c>
      <c r="R4933">
        <v>9</v>
      </c>
      <c r="S4933">
        <v>9</v>
      </c>
      <c r="T4933">
        <v>16</v>
      </c>
      <c r="U4933">
        <v>61.33333333333335</v>
      </c>
      <c r="V4933">
        <v>95.895028289394475</v>
      </c>
      <c r="W4933">
        <v>88.511111111111106</v>
      </c>
      <c r="X4933">
        <v>6.7876430935510808</v>
      </c>
      <c r="Y4933">
        <v>2.0548046676561285</v>
      </c>
      <c r="Z4933">
        <v>-53.481817809630122</v>
      </c>
      <c r="AA4933">
        <v>0.16734845667534395</v>
      </c>
      <c r="AB4933">
        <v>0.19882427612963061</v>
      </c>
    </row>
    <row r="4934" spans="1:38" x14ac:dyDescent="0.5">
      <c r="A4934">
        <v>14</v>
      </c>
      <c r="B4934">
        <v>3095</v>
      </c>
      <c r="C4934">
        <v>2014</v>
      </c>
      <c r="D4934">
        <v>99</v>
      </c>
      <c r="E4934">
        <v>99</v>
      </c>
      <c r="F4934">
        <v>99</v>
      </c>
      <c r="G4934">
        <v>99</v>
      </c>
      <c r="H4934">
        <v>99</v>
      </c>
      <c r="I4934">
        <v>99</v>
      </c>
      <c r="J4934">
        <v>999</v>
      </c>
      <c r="K4934">
        <v>99</v>
      </c>
      <c r="L4934">
        <v>99</v>
      </c>
      <c r="M4934">
        <v>99</v>
      </c>
      <c r="N4934">
        <v>99</v>
      </c>
      <c r="O4934">
        <v>18</v>
      </c>
      <c r="P4934">
        <v>1815</v>
      </c>
      <c r="Q4934">
        <v>2</v>
      </c>
      <c r="R4934">
        <v>9</v>
      </c>
      <c r="S4934">
        <v>9</v>
      </c>
      <c r="T4934">
        <v>16.333333333333332</v>
      </c>
      <c r="U4934">
        <v>62.444444444444443</v>
      </c>
      <c r="V4934">
        <v>75.478512098230397</v>
      </c>
      <c r="W4934">
        <v>69.666666666666686</v>
      </c>
      <c r="X4934">
        <v>19.676833530265395</v>
      </c>
      <c r="Y4934">
        <v>4.0855058468556642</v>
      </c>
      <c r="Z4934">
        <v>-42.925096833116875</v>
      </c>
      <c r="AA4934">
        <v>8.4674005080440304E-2</v>
      </c>
      <c r="AB4934">
        <v>7.6377303881173031E-2</v>
      </c>
    </row>
    <row r="4935" spans="1:38" x14ac:dyDescent="0.5">
      <c r="A4935">
        <v>14</v>
      </c>
      <c r="B4935">
        <v>3096</v>
      </c>
      <c r="C4935">
        <v>2015</v>
      </c>
      <c r="D4935">
        <v>99</v>
      </c>
      <c r="E4935">
        <v>99</v>
      </c>
      <c r="F4935">
        <v>99</v>
      </c>
      <c r="G4935">
        <v>99</v>
      </c>
      <c r="H4935">
        <v>99</v>
      </c>
      <c r="I4935">
        <v>99</v>
      </c>
      <c r="J4935">
        <v>999</v>
      </c>
      <c r="K4935">
        <v>99</v>
      </c>
      <c r="L4935">
        <v>99</v>
      </c>
      <c r="M4935">
        <v>99</v>
      </c>
      <c r="N4935">
        <v>99</v>
      </c>
      <c r="O4935">
        <v>18</v>
      </c>
      <c r="P4935">
        <v>1815</v>
      </c>
      <c r="Q4935">
        <v>3</v>
      </c>
      <c r="R4935">
        <v>6</v>
      </c>
      <c r="S4935">
        <v>6</v>
      </c>
      <c r="T4935">
        <v>16</v>
      </c>
      <c r="U4935">
        <v>60</v>
      </c>
      <c r="V4935">
        <v>83.568075117370896</v>
      </c>
      <c r="W4935">
        <v>77.13333333333334</v>
      </c>
      <c r="X4935">
        <v>12.695624793167484</v>
      </c>
      <c r="Y4935">
        <v>2.2360679774997898</v>
      </c>
      <c r="Z4935">
        <v>-26.125804918319087</v>
      </c>
      <c r="AA4935">
        <v>1.580986008273827E-2</v>
      </c>
      <c r="AB4935">
        <v>1.5110876546424181E-2</v>
      </c>
      <c r="AC4935">
        <v>0</v>
      </c>
      <c r="AD4935">
        <v>0</v>
      </c>
      <c r="AE4935">
        <v>0</v>
      </c>
      <c r="AF4935">
        <v>0</v>
      </c>
      <c r="AG4935">
        <v>0</v>
      </c>
      <c r="AH4935">
        <v>0</v>
      </c>
      <c r="AI4935">
        <v>0</v>
      </c>
      <c r="AJ4935">
        <v>0</v>
      </c>
      <c r="AK4935">
        <v>1</v>
      </c>
      <c r="AL4935">
        <v>0</v>
      </c>
    </row>
    <row r="4936" spans="1:38" x14ac:dyDescent="0.5">
      <c r="A4936">
        <v>14</v>
      </c>
      <c r="B4936">
        <v>3097</v>
      </c>
      <c r="C4936">
        <v>2016</v>
      </c>
      <c r="D4936">
        <v>99</v>
      </c>
      <c r="E4936">
        <v>99</v>
      </c>
      <c r="F4936">
        <v>99</v>
      </c>
      <c r="G4936">
        <v>99</v>
      </c>
      <c r="H4936">
        <v>99</v>
      </c>
      <c r="I4936">
        <v>99</v>
      </c>
      <c r="J4936">
        <v>999</v>
      </c>
      <c r="K4936">
        <v>99</v>
      </c>
      <c r="L4936">
        <v>99</v>
      </c>
      <c r="M4936">
        <v>99</v>
      </c>
      <c r="N4936">
        <v>99</v>
      </c>
      <c r="O4936">
        <v>18</v>
      </c>
      <c r="P4936">
        <v>1815</v>
      </c>
      <c r="Q4936">
        <v>1</v>
      </c>
      <c r="R4936">
        <v>29</v>
      </c>
      <c r="S4936">
        <v>29</v>
      </c>
      <c r="T4936">
        <v>16.482758620689651</v>
      </c>
      <c r="U4936">
        <v>61.310344827586221</v>
      </c>
      <c r="V4936">
        <v>77.558187320207693</v>
      </c>
      <c r="W4936">
        <v>71.586206896551758</v>
      </c>
      <c r="X4936">
        <v>12.47142179041481</v>
      </c>
      <c r="Y4936">
        <v>2.6794678869051634</v>
      </c>
      <c r="Z4936">
        <v>-39.0136361377592</v>
      </c>
      <c r="AA4936">
        <v>6.1838962811327211E-2</v>
      </c>
      <c r="AB4936">
        <v>5.4340467055267322E-2</v>
      </c>
      <c r="AC4936">
        <v>1</v>
      </c>
      <c r="AD4936">
        <v>0</v>
      </c>
      <c r="AE4936">
        <v>0</v>
      </c>
      <c r="AF4936">
        <v>0</v>
      </c>
      <c r="AG4936">
        <v>0</v>
      </c>
      <c r="AH4936">
        <v>0</v>
      </c>
      <c r="AI4936">
        <v>11</v>
      </c>
      <c r="AJ4936">
        <v>0</v>
      </c>
      <c r="AK4936">
        <v>0</v>
      </c>
      <c r="AL4936">
        <v>0</v>
      </c>
    </row>
    <row r="4937" spans="1:38" x14ac:dyDescent="0.5">
      <c r="A4937">
        <v>14</v>
      </c>
      <c r="B4937">
        <v>3098</v>
      </c>
      <c r="C4937">
        <v>2017</v>
      </c>
      <c r="D4937">
        <v>99</v>
      </c>
      <c r="E4937">
        <v>99</v>
      </c>
      <c r="F4937">
        <v>99</v>
      </c>
      <c r="G4937">
        <v>99</v>
      </c>
      <c r="H4937">
        <v>99</v>
      </c>
      <c r="I4937">
        <v>99</v>
      </c>
      <c r="J4937">
        <v>999</v>
      </c>
      <c r="K4937">
        <v>99</v>
      </c>
      <c r="L4937">
        <v>99</v>
      </c>
      <c r="M4937">
        <v>99</v>
      </c>
      <c r="N4937">
        <v>99</v>
      </c>
      <c r="O4937">
        <v>18</v>
      </c>
      <c r="P4937">
        <v>1815</v>
      </c>
      <c r="Q4937">
        <v>1</v>
      </c>
      <c r="R4937">
        <v>3</v>
      </c>
      <c r="S4937">
        <v>3</v>
      </c>
      <c r="T4937">
        <v>15</v>
      </c>
      <c r="U4937">
        <v>57.33333333333335</v>
      </c>
      <c r="V4937">
        <v>91.513181654026724</v>
      </c>
      <c r="W4937">
        <v>84.466666666666683</v>
      </c>
      <c r="X4937">
        <v>7.7142004698406348</v>
      </c>
      <c r="Y4937">
        <v>1.8856180831640736</v>
      </c>
      <c r="Z4937">
        <v>-96.857239888301478</v>
      </c>
      <c r="AA4937">
        <v>8.6562599186311585E-3</v>
      </c>
      <c r="AB4937">
        <v>8.957943374980468E-3</v>
      </c>
      <c r="AC4937">
        <v>0</v>
      </c>
      <c r="AD4937">
        <v>0</v>
      </c>
      <c r="AE4937">
        <v>0</v>
      </c>
      <c r="AF4937">
        <v>0</v>
      </c>
      <c r="AG4937">
        <v>0</v>
      </c>
      <c r="AH4937">
        <v>0</v>
      </c>
      <c r="AI4937">
        <v>0</v>
      </c>
      <c r="AJ4937">
        <v>0</v>
      </c>
      <c r="AK4937">
        <v>1</v>
      </c>
      <c r="AL4937">
        <v>0</v>
      </c>
    </row>
    <row r="4938" spans="1:38" x14ac:dyDescent="0.5">
      <c r="A4938">
        <v>14</v>
      </c>
      <c r="B4938">
        <v>3099</v>
      </c>
      <c r="C4938">
        <v>2018</v>
      </c>
      <c r="D4938">
        <v>99</v>
      </c>
      <c r="E4938">
        <v>99</v>
      </c>
      <c r="F4938">
        <v>99</v>
      </c>
      <c r="G4938">
        <v>99</v>
      </c>
      <c r="H4938">
        <v>99</v>
      </c>
      <c r="I4938">
        <v>99</v>
      </c>
      <c r="J4938">
        <v>999</v>
      </c>
      <c r="K4938">
        <v>99</v>
      </c>
      <c r="L4938">
        <v>99</v>
      </c>
      <c r="M4938">
        <v>99</v>
      </c>
      <c r="N4938">
        <v>99</v>
      </c>
      <c r="O4938">
        <v>18</v>
      </c>
      <c r="P4938">
        <v>1815</v>
      </c>
      <c r="Q4938">
        <v>1</v>
      </c>
      <c r="R4938">
        <v>9</v>
      </c>
      <c r="S4938">
        <v>9</v>
      </c>
      <c r="T4938">
        <v>17</v>
      </c>
      <c r="U4938">
        <v>62.222222222222221</v>
      </c>
      <c r="V4938">
        <v>95.810762007945115</v>
      </c>
      <c r="W4938">
        <v>88.433333333333366</v>
      </c>
      <c r="X4938">
        <v>6.8016337906579984</v>
      </c>
      <c r="Y4938">
        <v>1.0304020550554267</v>
      </c>
      <c r="Z4938">
        <v>-2.1667067243809846</v>
      </c>
      <c r="AA4938">
        <v>3.5946798737867963E-2</v>
      </c>
      <c r="AB4938">
        <v>3.9576049463945683E-2</v>
      </c>
      <c r="AC4938">
        <v>0</v>
      </c>
      <c r="AD4938">
        <v>0</v>
      </c>
      <c r="AE4938">
        <v>0</v>
      </c>
      <c r="AF4938">
        <v>0</v>
      </c>
      <c r="AG4938">
        <v>0</v>
      </c>
      <c r="AH4938">
        <v>2</v>
      </c>
      <c r="AI4938">
        <v>8</v>
      </c>
      <c r="AJ4938">
        <v>0</v>
      </c>
      <c r="AK4938">
        <v>0</v>
      </c>
      <c r="AL4938">
        <v>0</v>
      </c>
    </row>
    <row r="4939" spans="1:38" x14ac:dyDescent="0.5">
      <c r="A4939">
        <v>14</v>
      </c>
      <c r="B4939">
        <v>3100</v>
      </c>
      <c r="C4939">
        <v>2019</v>
      </c>
      <c r="D4939">
        <v>99</v>
      </c>
      <c r="E4939">
        <v>99</v>
      </c>
      <c r="F4939">
        <v>99</v>
      </c>
      <c r="G4939">
        <v>99</v>
      </c>
      <c r="H4939">
        <v>99</v>
      </c>
      <c r="I4939">
        <v>99</v>
      </c>
      <c r="J4939">
        <v>999</v>
      </c>
      <c r="K4939">
        <v>99</v>
      </c>
      <c r="L4939">
        <v>99</v>
      </c>
      <c r="M4939">
        <v>99</v>
      </c>
      <c r="N4939">
        <v>99</v>
      </c>
      <c r="O4939">
        <v>18</v>
      </c>
      <c r="P4939">
        <v>1815</v>
      </c>
      <c r="R4939">
        <v>0</v>
      </c>
    </row>
    <row r="4940" spans="1:38" x14ac:dyDescent="0.5">
      <c r="A4940">
        <v>14</v>
      </c>
      <c r="B4940">
        <v>3101</v>
      </c>
      <c r="C4940">
        <v>2020</v>
      </c>
      <c r="D4940">
        <v>99</v>
      </c>
      <c r="E4940">
        <v>99</v>
      </c>
      <c r="F4940">
        <v>99</v>
      </c>
      <c r="G4940">
        <v>99</v>
      </c>
      <c r="H4940">
        <v>99</v>
      </c>
      <c r="I4940">
        <v>99</v>
      </c>
      <c r="J4940">
        <v>999</v>
      </c>
      <c r="K4940">
        <v>99</v>
      </c>
      <c r="L4940">
        <v>99</v>
      </c>
      <c r="M4940">
        <v>99</v>
      </c>
      <c r="N4940">
        <v>99</v>
      </c>
      <c r="O4940">
        <v>18</v>
      </c>
      <c r="P4940">
        <v>1815</v>
      </c>
      <c r="Q4940">
        <v>1</v>
      </c>
      <c r="R4940">
        <v>13</v>
      </c>
      <c r="S4940">
        <v>13</v>
      </c>
      <c r="T4940">
        <v>16.538461538461544</v>
      </c>
      <c r="U4940">
        <v>62.384615384615401</v>
      </c>
      <c r="V4940">
        <v>82.522710225852137</v>
      </c>
      <c r="W4940">
        <v>76.168461538461557</v>
      </c>
      <c r="X4940">
        <v>11.560425761492578</v>
      </c>
      <c r="Y4940">
        <v>1.8621105287553927</v>
      </c>
      <c r="Z4940">
        <v>1.7358307016408721</v>
      </c>
      <c r="AA4940">
        <v>6.2266500622665005E-2</v>
      </c>
      <c r="AB4940">
        <v>5.7411141851423104E-2</v>
      </c>
      <c r="AC4940">
        <v>0</v>
      </c>
      <c r="AD4940">
        <v>0</v>
      </c>
      <c r="AE4940">
        <v>0</v>
      </c>
      <c r="AF4940">
        <v>0</v>
      </c>
      <c r="AG4940">
        <v>3</v>
      </c>
      <c r="AH4940">
        <v>1</v>
      </c>
      <c r="AI4940">
        <v>2</v>
      </c>
      <c r="AJ4940">
        <v>0</v>
      </c>
      <c r="AK4940">
        <v>0</v>
      </c>
      <c r="AL4940">
        <v>0</v>
      </c>
    </row>
    <row r="4941" spans="1:38" x14ac:dyDescent="0.5">
      <c r="A4941">
        <v>14</v>
      </c>
      <c r="B4941">
        <v>3102</v>
      </c>
      <c r="C4941">
        <v>2021</v>
      </c>
      <c r="D4941">
        <v>99</v>
      </c>
      <c r="E4941">
        <v>99</v>
      </c>
      <c r="F4941">
        <v>99</v>
      </c>
      <c r="G4941">
        <v>99</v>
      </c>
      <c r="H4941">
        <v>99</v>
      </c>
      <c r="I4941">
        <v>99</v>
      </c>
      <c r="J4941">
        <v>999</v>
      </c>
      <c r="K4941">
        <v>99</v>
      </c>
      <c r="L4941">
        <v>99</v>
      </c>
      <c r="M4941">
        <v>99</v>
      </c>
      <c r="N4941">
        <v>99</v>
      </c>
      <c r="O4941">
        <v>18</v>
      </c>
      <c r="P4941">
        <v>1815</v>
      </c>
      <c r="R4941">
        <v>0</v>
      </c>
    </row>
    <row r="4942" spans="1:38" x14ac:dyDescent="0.5">
      <c r="A4942">
        <v>14</v>
      </c>
      <c r="B4942">
        <v>3103</v>
      </c>
      <c r="C4942">
        <v>2022</v>
      </c>
      <c r="D4942">
        <v>99</v>
      </c>
      <c r="E4942">
        <v>99</v>
      </c>
      <c r="F4942">
        <v>99</v>
      </c>
      <c r="G4942">
        <v>99</v>
      </c>
      <c r="H4942">
        <v>99</v>
      </c>
      <c r="I4942">
        <v>99</v>
      </c>
      <c r="J4942">
        <v>999</v>
      </c>
      <c r="K4942">
        <v>99</v>
      </c>
      <c r="L4942">
        <v>99</v>
      </c>
      <c r="M4942">
        <v>99</v>
      </c>
      <c r="N4942">
        <v>99</v>
      </c>
      <c r="O4942">
        <v>18</v>
      </c>
      <c r="P4942">
        <v>1815</v>
      </c>
      <c r="R4942">
        <v>0</v>
      </c>
    </row>
    <row r="4943" spans="1:38" x14ac:dyDescent="0.5">
      <c r="A4943">
        <v>14</v>
      </c>
      <c r="B4943">
        <v>3104</v>
      </c>
      <c r="C4943">
        <v>2012</v>
      </c>
      <c r="D4943">
        <v>99</v>
      </c>
      <c r="E4943">
        <v>99</v>
      </c>
      <c r="F4943">
        <v>99</v>
      </c>
      <c r="G4943">
        <v>99</v>
      </c>
      <c r="H4943">
        <v>99</v>
      </c>
      <c r="I4943">
        <v>99</v>
      </c>
      <c r="J4943">
        <v>999</v>
      </c>
      <c r="K4943">
        <v>99</v>
      </c>
      <c r="L4943">
        <v>99</v>
      </c>
      <c r="M4943">
        <v>99</v>
      </c>
      <c r="N4943">
        <v>99</v>
      </c>
      <c r="O4943">
        <v>18</v>
      </c>
      <c r="P4943">
        <v>1816</v>
      </c>
      <c r="R4943">
        <v>0</v>
      </c>
    </row>
    <row r="4944" spans="1:38" x14ac:dyDescent="0.5">
      <c r="A4944">
        <v>14</v>
      </c>
      <c r="B4944">
        <v>3105</v>
      </c>
      <c r="C4944">
        <v>2013</v>
      </c>
      <c r="D4944">
        <v>99</v>
      </c>
      <c r="E4944">
        <v>99</v>
      </c>
      <c r="F4944">
        <v>99</v>
      </c>
      <c r="G4944">
        <v>99</v>
      </c>
      <c r="H4944">
        <v>99</v>
      </c>
      <c r="I4944">
        <v>99</v>
      </c>
      <c r="J4944">
        <v>999</v>
      </c>
      <c r="K4944">
        <v>99</v>
      </c>
      <c r="L4944">
        <v>99</v>
      </c>
      <c r="M4944">
        <v>99</v>
      </c>
      <c r="N4944">
        <v>99</v>
      </c>
      <c r="O4944">
        <v>18</v>
      </c>
      <c r="P4944">
        <v>1816</v>
      </c>
      <c r="R4944">
        <v>0</v>
      </c>
    </row>
    <row r="4945" spans="1:38" x14ac:dyDescent="0.5">
      <c r="A4945">
        <v>14</v>
      </c>
      <c r="B4945">
        <v>3106</v>
      </c>
      <c r="C4945">
        <v>2014</v>
      </c>
      <c r="D4945">
        <v>99</v>
      </c>
      <c r="E4945">
        <v>99</v>
      </c>
      <c r="F4945">
        <v>99</v>
      </c>
      <c r="G4945">
        <v>99</v>
      </c>
      <c r="H4945">
        <v>99</v>
      </c>
      <c r="I4945">
        <v>99</v>
      </c>
      <c r="J4945">
        <v>999</v>
      </c>
      <c r="K4945">
        <v>99</v>
      </c>
      <c r="L4945">
        <v>99</v>
      </c>
      <c r="M4945">
        <v>99</v>
      </c>
      <c r="N4945">
        <v>99</v>
      </c>
      <c r="O4945">
        <v>18</v>
      </c>
      <c r="P4945">
        <v>1816</v>
      </c>
      <c r="R4945">
        <v>0</v>
      </c>
    </row>
    <row r="4946" spans="1:38" x14ac:dyDescent="0.5">
      <c r="A4946">
        <v>14</v>
      </c>
      <c r="B4946">
        <v>3107</v>
      </c>
      <c r="C4946">
        <v>2015</v>
      </c>
      <c r="D4946">
        <v>99</v>
      </c>
      <c r="E4946">
        <v>99</v>
      </c>
      <c r="F4946">
        <v>99</v>
      </c>
      <c r="G4946">
        <v>99</v>
      </c>
      <c r="H4946">
        <v>99</v>
      </c>
      <c r="I4946">
        <v>99</v>
      </c>
      <c r="J4946">
        <v>999</v>
      </c>
      <c r="K4946">
        <v>99</v>
      </c>
      <c r="L4946">
        <v>99</v>
      </c>
      <c r="M4946">
        <v>99</v>
      </c>
      <c r="N4946">
        <v>99</v>
      </c>
      <c r="O4946">
        <v>18</v>
      </c>
      <c r="P4946">
        <v>1816</v>
      </c>
      <c r="Q4946">
        <v>2</v>
      </c>
      <c r="R4946">
        <v>1285</v>
      </c>
      <c r="S4946">
        <v>1283</v>
      </c>
      <c r="T4946">
        <v>15.565758754863811</v>
      </c>
      <c r="U4946">
        <v>59.787996882307112</v>
      </c>
      <c r="V4946">
        <v>89.96224484022666</v>
      </c>
      <c r="W4946">
        <v>82.981060015588511</v>
      </c>
      <c r="X4946">
        <v>9.8092035996728306</v>
      </c>
      <c r="Y4946">
        <v>2.3686598767736204</v>
      </c>
      <c r="Z4946">
        <v>-27.665649669061896</v>
      </c>
      <c r="AA4946">
        <v>3.3859450343864448</v>
      </c>
      <c r="AB4946">
        <v>3.4761774810978561</v>
      </c>
      <c r="AC4946">
        <v>0</v>
      </c>
      <c r="AD4946">
        <v>0</v>
      </c>
      <c r="AE4946">
        <v>0</v>
      </c>
      <c r="AF4946">
        <v>0</v>
      </c>
      <c r="AG4946">
        <v>0</v>
      </c>
      <c r="AH4946">
        <v>0</v>
      </c>
      <c r="AI4946">
        <v>0</v>
      </c>
      <c r="AJ4946">
        <v>0</v>
      </c>
      <c r="AK4946">
        <v>22</v>
      </c>
      <c r="AL4946">
        <v>17</v>
      </c>
    </row>
    <row r="4947" spans="1:38" x14ac:dyDescent="0.5">
      <c r="A4947">
        <v>14</v>
      </c>
      <c r="B4947">
        <v>3108</v>
      </c>
      <c r="C4947">
        <v>2016</v>
      </c>
      <c r="D4947">
        <v>99</v>
      </c>
      <c r="E4947">
        <v>99</v>
      </c>
      <c r="F4947">
        <v>99</v>
      </c>
      <c r="G4947">
        <v>99</v>
      </c>
      <c r="H4947">
        <v>99</v>
      </c>
      <c r="I4947">
        <v>99</v>
      </c>
      <c r="J4947">
        <v>999</v>
      </c>
      <c r="K4947">
        <v>99</v>
      </c>
      <c r="L4947">
        <v>99</v>
      </c>
      <c r="M4947">
        <v>99</v>
      </c>
      <c r="N4947">
        <v>99</v>
      </c>
      <c r="O4947">
        <v>18</v>
      </c>
      <c r="P4947">
        <v>1816</v>
      </c>
      <c r="Q4947">
        <v>2</v>
      </c>
      <c r="R4947">
        <v>1296</v>
      </c>
      <c r="S4947">
        <v>1295</v>
      </c>
      <c r="T4947">
        <v>15.466049382716044</v>
      </c>
      <c r="U4947">
        <v>59.6</v>
      </c>
      <c r="V4947">
        <v>86.686940771447908</v>
      </c>
      <c r="W4947">
        <v>79.98857142857139</v>
      </c>
      <c r="X4947">
        <v>10.073481791859736</v>
      </c>
      <c r="Y4947">
        <v>2.3941369826916232</v>
      </c>
      <c r="Z4947">
        <v>-33.957014710126373</v>
      </c>
      <c r="AA4947">
        <v>2.7635619242579321</v>
      </c>
      <c r="AB4947">
        <v>2.7114008420102458</v>
      </c>
      <c r="AC4947">
        <v>45</v>
      </c>
      <c r="AD4947">
        <v>0</v>
      </c>
      <c r="AE4947">
        <v>0</v>
      </c>
      <c r="AF4947">
        <v>16</v>
      </c>
      <c r="AG4947">
        <v>38</v>
      </c>
      <c r="AH4947">
        <v>17</v>
      </c>
      <c r="AI4947">
        <v>6</v>
      </c>
      <c r="AJ4947">
        <v>0</v>
      </c>
      <c r="AK4947">
        <v>207</v>
      </c>
      <c r="AL4947">
        <v>118</v>
      </c>
    </row>
    <row r="4948" spans="1:38" x14ac:dyDescent="0.5">
      <c r="A4948">
        <v>14</v>
      </c>
      <c r="B4948">
        <v>3109</v>
      </c>
      <c r="C4948">
        <v>2017</v>
      </c>
      <c r="D4948">
        <v>99</v>
      </c>
      <c r="E4948">
        <v>99</v>
      </c>
      <c r="F4948">
        <v>99</v>
      </c>
      <c r="G4948">
        <v>99</v>
      </c>
      <c r="H4948">
        <v>99</v>
      </c>
      <c r="I4948">
        <v>99</v>
      </c>
      <c r="J4948">
        <v>999</v>
      </c>
      <c r="K4948">
        <v>99</v>
      </c>
      <c r="L4948">
        <v>99</v>
      </c>
      <c r="M4948">
        <v>99</v>
      </c>
      <c r="N4948">
        <v>99</v>
      </c>
      <c r="O4948">
        <v>18</v>
      </c>
      <c r="P4948">
        <v>1816</v>
      </c>
      <c r="Q4948">
        <v>1</v>
      </c>
      <c r="R4948">
        <v>335</v>
      </c>
      <c r="S4948">
        <v>335</v>
      </c>
      <c r="T4948">
        <v>15.173134328358204</v>
      </c>
      <c r="U4948">
        <v>59.008955223880598</v>
      </c>
      <c r="V4948">
        <v>84.602771624003495</v>
      </c>
      <c r="W4948">
        <v>78.088358208955185</v>
      </c>
      <c r="X4948">
        <v>9.1840557159724447</v>
      </c>
      <c r="Y4948">
        <v>2.1181328967145605</v>
      </c>
      <c r="Z4948">
        <v>-34.732918367329475</v>
      </c>
      <c r="AA4948">
        <v>0.9666156909138125</v>
      </c>
      <c r="AB4948">
        <v>0.92476801701712252</v>
      </c>
      <c r="AC4948">
        <v>21</v>
      </c>
      <c r="AD4948">
        <v>0</v>
      </c>
      <c r="AE4948">
        <v>0</v>
      </c>
      <c r="AF4948">
        <v>1</v>
      </c>
      <c r="AG4948">
        <v>6</v>
      </c>
      <c r="AH4948">
        <v>6</v>
      </c>
      <c r="AI4948">
        <v>0</v>
      </c>
      <c r="AJ4948">
        <v>0</v>
      </c>
      <c r="AK4948">
        <v>66</v>
      </c>
      <c r="AL4948">
        <v>70</v>
      </c>
    </row>
    <row r="4949" spans="1:38" x14ac:dyDescent="0.5">
      <c r="A4949">
        <v>14</v>
      </c>
      <c r="B4949">
        <v>3110</v>
      </c>
      <c r="C4949">
        <v>2018</v>
      </c>
      <c r="D4949">
        <v>99</v>
      </c>
      <c r="E4949">
        <v>99</v>
      </c>
      <c r="F4949">
        <v>99</v>
      </c>
      <c r="G4949">
        <v>99</v>
      </c>
      <c r="H4949">
        <v>99</v>
      </c>
      <c r="I4949">
        <v>99</v>
      </c>
      <c r="J4949">
        <v>999</v>
      </c>
      <c r="K4949">
        <v>99</v>
      </c>
      <c r="L4949">
        <v>99</v>
      </c>
      <c r="M4949">
        <v>99</v>
      </c>
      <c r="N4949">
        <v>99</v>
      </c>
      <c r="O4949">
        <v>18</v>
      </c>
      <c r="P4949">
        <v>1816</v>
      </c>
      <c r="R4949">
        <v>0</v>
      </c>
    </row>
    <row r="4950" spans="1:38" x14ac:dyDescent="0.5">
      <c r="A4950">
        <v>14</v>
      </c>
      <c r="B4950">
        <v>3111</v>
      </c>
      <c r="C4950">
        <v>2019</v>
      </c>
      <c r="D4950">
        <v>99</v>
      </c>
      <c r="E4950">
        <v>99</v>
      </c>
      <c r="F4950">
        <v>99</v>
      </c>
      <c r="G4950">
        <v>99</v>
      </c>
      <c r="H4950">
        <v>99</v>
      </c>
      <c r="I4950">
        <v>99</v>
      </c>
      <c r="J4950">
        <v>999</v>
      </c>
      <c r="K4950">
        <v>99</v>
      </c>
      <c r="L4950">
        <v>99</v>
      </c>
      <c r="M4950">
        <v>99</v>
      </c>
      <c r="N4950">
        <v>99</v>
      </c>
      <c r="O4950">
        <v>18</v>
      </c>
      <c r="P4950">
        <v>1816</v>
      </c>
      <c r="R4950">
        <v>0</v>
      </c>
    </row>
    <row r="4951" spans="1:38" x14ac:dyDescent="0.5">
      <c r="A4951">
        <v>14</v>
      </c>
      <c r="B4951">
        <v>3112</v>
      </c>
      <c r="C4951">
        <v>2020</v>
      </c>
      <c r="D4951">
        <v>99</v>
      </c>
      <c r="E4951">
        <v>99</v>
      </c>
      <c r="F4951">
        <v>99</v>
      </c>
      <c r="G4951">
        <v>99</v>
      </c>
      <c r="H4951">
        <v>99</v>
      </c>
      <c r="I4951">
        <v>99</v>
      </c>
      <c r="J4951">
        <v>999</v>
      </c>
      <c r="K4951">
        <v>99</v>
      </c>
      <c r="L4951">
        <v>99</v>
      </c>
      <c r="M4951">
        <v>99</v>
      </c>
      <c r="N4951">
        <v>99</v>
      </c>
      <c r="O4951">
        <v>18</v>
      </c>
      <c r="P4951">
        <v>1816</v>
      </c>
      <c r="R4951">
        <v>0</v>
      </c>
    </row>
    <row r="4952" spans="1:38" x14ac:dyDescent="0.5">
      <c r="A4952">
        <v>14</v>
      </c>
      <c r="B4952">
        <v>3113</v>
      </c>
      <c r="C4952">
        <v>2021</v>
      </c>
      <c r="D4952">
        <v>99</v>
      </c>
      <c r="E4952">
        <v>99</v>
      </c>
      <c r="F4952">
        <v>99</v>
      </c>
      <c r="G4952">
        <v>99</v>
      </c>
      <c r="H4952">
        <v>99</v>
      </c>
      <c r="I4952">
        <v>99</v>
      </c>
      <c r="J4952">
        <v>999</v>
      </c>
      <c r="K4952">
        <v>99</v>
      </c>
      <c r="L4952">
        <v>99</v>
      </c>
      <c r="M4952">
        <v>99</v>
      </c>
      <c r="N4952">
        <v>99</v>
      </c>
      <c r="O4952">
        <v>18</v>
      </c>
      <c r="P4952">
        <v>1816</v>
      </c>
      <c r="R4952">
        <v>0</v>
      </c>
    </row>
    <row r="4953" spans="1:38" x14ac:dyDescent="0.5">
      <c r="A4953">
        <v>14</v>
      </c>
      <c r="B4953">
        <v>3114</v>
      </c>
      <c r="C4953">
        <v>2022</v>
      </c>
      <c r="D4953">
        <v>99</v>
      </c>
      <c r="E4953">
        <v>99</v>
      </c>
      <c r="F4953">
        <v>99</v>
      </c>
      <c r="G4953">
        <v>99</v>
      </c>
      <c r="H4953">
        <v>99</v>
      </c>
      <c r="I4953">
        <v>99</v>
      </c>
      <c r="J4953">
        <v>999</v>
      </c>
      <c r="K4953">
        <v>99</v>
      </c>
      <c r="L4953">
        <v>99</v>
      </c>
      <c r="M4953">
        <v>99</v>
      </c>
      <c r="N4953">
        <v>99</v>
      </c>
      <c r="O4953">
        <v>18</v>
      </c>
      <c r="P4953">
        <v>1816</v>
      </c>
      <c r="R4953">
        <v>0</v>
      </c>
    </row>
    <row r="4954" spans="1:38" x14ac:dyDescent="0.5">
      <c r="A4954">
        <v>14</v>
      </c>
      <c r="B4954">
        <v>3115</v>
      </c>
      <c r="C4954">
        <v>2012</v>
      </c>
      <c r="D4954">
        <v>99</v>
      </c>
      <c r="E4954">
        <v>99</v>
      </c>
      <c r="F4954">
        <v>99</v>
      </c>
      <c r="G4954">
        <v>99</v>
      </c>
      <c r="H4954">
        <v>99</v>
      </c>
      <c r="I4954">
        <v>99</v>
      </c>
      <c r="J4954">
        <v>999</v>
      </c>
      <c r="K4954">
        <v>99</v>
      </c>
      <c r="L4954">
        <v>99</v>
      </c>
      <c r="M4954">
        <v>99</v>
      </c>
      <c r="N4954">
        <v>99</v>
      </c>
      <c r="O4954">
        <v>18</v>
      </c>
      <c r="P4954">
        <v>1818</v>
      </c>
      <c r="R4954">
        <v>0</v>
      </c>
    </row>
    <row r="4955" spans="1:38" x14ac:dyDescent="0.5">
      <c r="A4955">
        <v>14</v>
      </c>
      <c r="B4955">
        <v>3116</v>
      </c>
      <c r="C4955">
        <v>2013</v>
      </c>
      <c r="D4955">
        <v>99</v>
      </c>
      <c r="E4955">
        <v>99</v>
      </c>
      <c r="F4955">
        <v>99</v>
      </c>
      <c r="G4955">
        <v>99</v>
      </c>
      <c r="H4955">
        <v>99</v>
      </c>
      <c r="I4955">
        <v>99</v>
      </c>
      <c r="J4955">
        <v>999</v>
      </c>
      <c r="K4955">
        <v>99</v>
      </c>
      <c r="L4955">
        <v>99</v>
      </c>
      <c r="M4955">
        <v>99</v>
      </c>
      <c r="N4955">
        <v>99</v>
      </c>
      <c r="O4955">
        <v>18</v>
      </c>
      <c r="P4955">
        <v>1818</v>
      </c>
      <c r="R4955">
        <v>0</v>
      </c>
    </row>
    <row r="4956" spans="1:38" x14ac:dyDescent="0.5">
      <c r="A4956">
        <v>14</v>
      </c>
      <c r="B4956">
        <v>3117</v>
      </c>
      <c r="C4956">
        <v>2014</v>
      </c>
      <c r="D4956">
        <v>99</v>
      </c>
      <c r="E4956">
        <v>99</v>
      </c>
      <c r="F4956">
        <v>99</v>
      </c>
      <c r="G4956">
        <v>99</v>
      </c>
      <c r="H4956">
        <v>99</v>
      </c>
      <c r="I4956">
        <v>99</v>
      </c>
      <c r="J4956">
        <v>999</v>
      </c>
      <c r="K4956">
        <v>99</v>
      </c>
      <c r="L4956">
        <v>99</v>
      </c>
      <c r="M4956">
        <v>99</v>
      </c>
      <c r="N4956">
        <v>99</v>
      </c>
      <c r="O4956">
        <v>18</v>
      </c>
      <c r="P4956">
        <v>1818</v>
      </c>
      <c r="R4956">
        <v>0</v>
      </c>
    </row>
    <row r="4957" spans="1:38" x14ac:dyDescent="0.5">
      <c r="A4957">
        <v>14</v>
      </c>
      <c r="B4957">
        <v>3118</v>
      </c>
      <c r="C4957">
        <v>2015</v>
      </c>
      <c r="D4957">
        <v>99</v>
      </c>
      <c r="E4957">
        <v>99</v>
      </c>
      <c r="F4957">
        <v>99</v>
      </c>
      <c r="G4957">
        <v>99</v>
      </c>
      <c r="H4957">
        <v>99</v>
      </c>
      <c r="I4957">
        <v>99</v>
      </c>
      <c r="J4957">
        <v>999</v>
      </c>
      <c r="K4957">
        <v>99</v>
      </c>
      <c r="L4957">
        <v>99</v>
      </c>
      <c r="M4957">
        <v>99</v>
      </c>
      <c r="N4957">
        <v>99</v>
      </c>
      <c r="O4957">
        <v>18</v>
      </c>
      <c r="P4957">
        <v>1818</v>
      </c>
      <c r="R4957">
        <v>0</v>
      </c>
    </row>
    <row r="4958" spans="1:38" x14ac:dyDescent="0.5">
      <c r="A4958">
        <v>14</v>
      </c>
      <c r="B4958">
        <v>3119</v>
      </c>
      <c r="C4958">
        <v>2016</v>
      </c>
      <c r="D4958">
        <v>99</v>
      </c>
      <c r="E4958">
        <v>99</v>
      </c>
      <c r="F4958">
        <v>99</v>
      </c>
      <c r="G4958">
        <v>99</v>
      </c>
      <c r="H4958">
        <v>99</v>
      </c>
      <c r="I4958">
        <v>99</v>
      </c>
      <c r="J4958">
        <v>999</v>
      </c>
      <c r="K4958">
        <v>99</v>
      </c>
      <c r="L4958">
        <v>99</v>
      </c>
      <c r="M4958">
        <v>99</v>
      </c>
      <c r="N4958">
        <v>99</v>
      </c>
      <c r="O4958">
        <v>18</v>
      </c>
      <c r="P4958">
        <v>1818</v>
      </c>
      <c r="R4958">
        <v>0</v>
      </c>
    </row>
    <row r="4959" spans="1:38" x14ac:dyDescent="0.5">
      <c r="A4959">
        <v>14</v>
      </c>
      <c r="B4959">
        <v>3120</v>
      </c>
      <c r="C4959">
        <v>2017</v>
      </c>
      <c r="D4959">
        <v>99</v>
      </c>
      <c r="E4959">
        <v>99</v>
      </c>
      <c r="F4959">
        <v>99</v>
      </c>
      <c r="G4959">
        <v>99</v>
      </c>
      <c r="H4959">
        <v>99</v>
      </c>
      <c r="I4959">
        <v>99</v>
      </c>
      <c r="J4959">
        <v>999</v>
      </c>
      <c r="K4959">
        <v>99</v>
      </c>
      <c r="L4959">
        <v>99</v>
      </c>
      <c r="M4959">
        <v>99</v>
      </c>
      <c r="N4959">
        <v>99</v>
      </c>
      <c r="O4959">
        <v>18</v>
      </c>
      <c r="P4959">
        <v>1818</v>
      </c>
      <c r="R4959">
        <v>0</v>
      </c>
    </row>
    <row r="4960" spans="1:38" x14ac:dyDescent="0.5">
      <c r="A4960">
        <v>14</v>
      </c>
      <c r="B4960">
        <v>3121</v>
      </c>
      <c r="C4960">
        <v>2018</v>
      </c>
      <c r="D4960">
        <v>99</v>
      </c>
      <c r="E4960">
        <v>99</v>
      </c>
      <c r="F4960">
        <v>99</v>
      </c>
      <c r="G4960">
        <v>99</v>
      </c>
      <c r="H4960">
        <v>99</v>
      </c>
      <c r="I4960">
        <v>99</v>
      </c>
      <c r="J4960">
        <v>999</v>
      </c>
      <c r="K4960">
        <v>99</v>
      </c>
      <c r="L4960">
        <v>99</v>
      </c>
      <c r="M4960">
        <v>99</v>
      </c>
      <c r="N4960">
        <v>99</v>
      </c>
      <c r="O4960">
        <v>18</v>
      </c>
      <c r="P4960">
        <v>1818</v>
      </c>
      <c r="R4960">
        <v>0</v>
      </c>
    </row>
    <row r="4961" spans="1:38" x14ac:dyDescent="0.5">
      <c r="A4961">
        <v>14</v>
      </c>
      <c r="B4961">
        <v>3122</v>
      </c>
      <c r="C4961">
        <v>2019</v>
      </c>
      <c r="D4961">
        <v>99</v>
      </c>
      <c r="E4961">
        <v>99</v>
      </c>
      <c r="F4961">
        <v>99</v>
      </c>
      <c r="G4961">
        <v>99</v>
      </c>
      <c r="H4961">
        <v>99</v>
      </c>
      <c r="I4961">
        <v>99</v>
      </c>
      <c r="J4961">
        <v>999</v>
      </c>
      <c r="K4961">
        <v>99</v>
      </c>
      <c r="L4961">
        <v>99</v>
      </c>
      <c r="M4961">
        <v>99</v>
      </c>
      <c r="N4961">
        <v>99</v>
      </c>
      <c r="O4961">
        <v>18</v>
      </c>
      <c r="P4961">
        <v>1818</v>
      </c>
      <c r="R4961">
        <v>0</v>
      </c>
    </row>
    <row r="4962" spans="1:38" x14ac:dyDescent="0.5">
      <c r="A4962">
        <v>14</v>
      </c>
      <c r="B4962">
        <v>3123</v>
      </c>
      <c r="C4962">
        <v>2020</v>
      </c>
      <c r="D4962">
        <v>99</v>
      </c>
      <c r="E4962">
        <v>99</v>
      </c>
      <c r="F4962">
        <v>99</v>
      </c>
      <c r="G4962">
        <v>99</v>
      </c>
      <c r="H4962">
        <v>99</v>
      </c>
      <c r="I4962">
        <v>99</v>
      </c>
      <c r="J4962">
        <v>999</v>
      </c>
      <c r="K4962">
        <v>99</v>
      </c>
      <c r="L4962">
        <v>99</v>
      </c>
      <c r="M4962">
        <v>99</v>
      </c>
      <c r="N4962">
        <v>99</v>
      </c>
      <c r="O4962">
        <v>18</v>
      </c>
      <c r="P4962">
        <v>1818</v>
      </c>
      <c r="R4962">
        <v>0</v>
      </c>
    </row>
    <row r="4963" spans="1:38" x14ac:dyDescent="0.5">
      <c r="A4963">
        <v>14</v>
      </c>
      <c r="B4963">
        <v>3124</v>
      </c>
      <c r="C4963">
        <v>2021</v>
      </c>
      <c r="D4963">
        <v>99</v>
      </c>
      <c r="E4963">
        <v>99</v>
      </c>
      <c r="F4963">
        <v>99</v>
      </c>
      <c r="G4963">
        <v>99</v>
      </c>
      <c r="H4963">
        <v>99</v>
      </c>
      <c r="I4963">
        <v>99</v>
      </c>
      <c r="J4963">
        <v>999</v>
      </c>
      <c r="K4963">
        <v>99</v>
      </c>
      <c r="L4963">
        <v>99</v>
      </c>
      <c r="M4963">
        <v>99</v>
      </c>
      <c r="N4963">
        <v>99</v>
      </c>
      <c r="O4963">
        <v>18</v>
      </c>
      <c r="P4963">
        <v>1818</v>
      </c>
      <c r="R4963">
        <v>0</v>
      </c>
    </row>
    <row r="4964" spans="1:38" x14ac:dyDescent="0.5">
      <c r="A4964">
        <v>14</v>
      </c>
      <c r="B4964">
        <v>3125</v>
      </c>
      <c r="C4964">
        <v>2022</v>
      </c>
      <c r="D4964">
        <v>99</v>
      </c>
      <c r="E4964">
        <v>99</v>
      </c>
      <c r="F4964">
        <v>99</v>
      </c>
      <c r="G4964">
        <v>99</v>
      </c>
      <c r="H4964">
        <v>99</v>
      </c>
      <c r="I4964">
        <v>99</v>
      </c>
      <c r="J4964">
        <v>999</v>
      </c>
      <c r="K4964">
        <v>99</v>
      </c>
      <c r="L4964">
        <v>99</v>
      </c>
      <c r="M4964">
        <v>99</v>
      </c>
      <c r="N4964">
        <v>99</v>
      </c>
      <c r="O4964">
        <v>18</v>
      </c>
      <c r="P4964">
        <v>1818</v>
      </c>
      <c r="R4964">
        <v>0</v>
      </c>
    </row>
    <row r="4965" spans="1:38" x14ac:dyDescent="0.5">
      <c r="A4965">
        <v>14</v>
      </c>
      <c r="B4965">
        <v>3126</v>
      </c>
      <c r="C4965">
        <v>2012</v>
      </c>
      <c r="D4965">
        <v>99</v>
      </c>
      <c r="E4965">
        <v>99</v>
      </c>
      <c r="F4965">
        <v>99</v>
      </c>
      <c r="G4965">
        <v>99</v>
      </c>
      <c r="H4965">
        <v>99</v>
      </c>
      <c r="I4965">
        <v>99</v>
      </c>
      <c r="J4965">
        <v>999</v>
      </c>
      <c r="K4965">
        <v>99</v>
      </c>
      <c r="L4965">
        <v>99</v>
      </c>
      <c r="M4965">
        <v>99</v>
      </c>
      <c r="N4965">
        <v>99</v>
      </c>
      <c r="O4965">
        <v>18</v>
      </c>
      <c r="P4965">
        <v>1820</v>
      </c>
      <c r="R4965">
        <v>0</v>
      </c>
    </row>
    <row r="4966" spans="1:38" x14ac:dyDescent="0.5">
      <c r="A4966">
        <v>14</v>
      </c>
      <c r="B4966">
        <v>3127</v>
      </c>
      <c r="C4966">
        <v>2013</v>
      </c>
      <c r="D4966">
        <v>99</v>
      </c>
      <c r="E4966">
        <v>99</v>
      </c>
      <c r="F4966">
        <v>99</v>
      </c>
      <c r="G4966">
        <v>99</v>
      </c>
      <c r="H4966">
        <v>99</v>
      </c>
      <c r="I4966">
        <v>99</v>
      </c>
      <c r="J4966">
        <v>999</v>
      </c>
      <c r="K4966">
        <v>99</v>
      </c>
      <c r="L4966">
        <v>99</v>
      </c>
      <c r="M4966">
        <v>99</v>
      </c>
      <c r="N4966">
        <v>99</v>
      </c>
      <c r="O4966">
        <v>18</v>
      </c>
      <c r="P4966">
        <v>1820</v>
      </c>
      <c r="R4966">
        <v>0</v>
      </c>
    </row>
    <row r="4967" spans="1:38" x14ac:dyDescent="0.5">
      <c r="A4967">
        <v>14</v>
      </c>
      <c r="B4967">
        <v>3128</v>
      </c>
      <c r="C4967">
        <v>2014</v>
      </c>
      <c r="D4967">
        <v>99</v>
      </c>
      <c r="E4967">
        <v>99</v>
      </c>
      <c r="F4967">
        <v>99</v>
      </c>
      <c r="G4967">
        <v>99</v>
      </c>
      <c r="H4967">
        <v>99</v>
      </c>
      <c r="I4967">
        <v>99</v>
      </c>
      <c r="J4967">
        <v>999</v>
      </c>
      <c r="K4967">
        <v>99</v>
      </c>
      <c r="L4967">
        <v>99</v>
      </c>
      <c r="M4967">
        <v>99</v>
      </c>
      <c r="N4967">
        <v>99</v>
      </c>
      <c r="O4967">
        <v>18</v>
      </c>
      <c r="P4967">
        <v>1820</v>
      </c>
      <c r="R4967">
        <v>0</v>
      </c>
    </row>
    <row r="4968" spans="1:38" x14ac:dyDescent="0.5">
      <c r="A4968">
        <v>14</v>
      </c>
      <c r="B4968">
        <v>3129</v>
      </c>
      <c r="C4968">
        <v>2015</v>
      </c>
      <c r="D4968">
        <v>99</v>
      </c>
      <c r="E4968">
        <v>99</v>
      </c>
      <c r="F4968">
        <v>99</v>
      </c>
      <c r="G4968">
        <v>99</v>
      </c>
      <c r="H4968">
        <v>99</v>
      </c>
      <c r="I4968">
        <v>99</v>
      </c>
      <c r="J4968">
        <v>999</v>
      </c>
      <c r="K4968">
        <v>99</v>
      </c>
      <c r="L4968">
        <v>99</v>
      </c>
      <c r="M4968">
        <v>99</v>
      </c>
      <c r="N4968">
        <v>99</v>
      </c>
      <c r="O4968">
        <v>18</v>
      </c>
      <c r="P4968">
        <v>1820</v>
      </c>
      <c r="Q4968">
        <v>1</v>
      </c>
      <c r="R4968">
        <v>28</v>
      </c>
      <c r="S4968">
        <v>28</v>
      </c>
      <c r="T4968">
        <v>16.142857142857139</v>
      </c>
      <c r="U4968">
        <v>61.035714285714306</v>
      </c>
      <c r="V4968">
        <v>89.374709797244989</v>
      </c>
      <c r="W4968">
        <v>82.492857142857119</v>
      </c>
      <c r="X4968">
        <v>9.3148471566109308</v>
      </c>
      <c r="Y4968">
        <v>2.4854166488473313</v>
      </c>
      <c r="Z4968">
        <v>-49.008846722570418</v>
      </c>
      <c r="AA4968">
        <v>7.3779347052778596E-2</v>
      </c>
      <c r="AB4968">
        <v>7.541724858887329E-2</v>
      </c>
      <c r="AC4968">
        <v>0</v>
      </c>
      <c r="AD4968">
        <v>0</v>
      </c>
      <c r="AE4968">
        <v>0</v>
      </c>
      <c r="AF4968">
        <v>0</v>
      </c>
      <c r="AG4968">
        <v>0</v>
      </c>
      <c r="AH4968">
        <v>0</v>
      </c>
      <c r="AI4968">
        <v>0</v>
      </c>
      <c r="AJ4968">
        <v>0</v>
      </c>
      <c r="AK4968">
        <v>0</v>
      </c>
      <c r="AL4968">
        <v>0</v>
      </c>
    </row>
    <row r="4969" spans="1:38" x14ac:dyDescent="0.5">
      <c r="A4969">
        <v>14</v>
      </c>
      <c r="B4969">
        <v>3130</v>
      </c>
      <c r="C4969">
        <v>2016</v>
      </c>
      <c r="D4969">
        <v>99</v>
      </c>
      <c r="E4969">
        <v>99</v>
      </c>
      <c r="F4969">
        <v>99</v>
      </c>
      <c r="G4969">
        <v>99</v>
      </c>
      <c r="H4969">
        <v>99</v>
      </c>
      <c r="I4969">
        <v>99</v>
      </c>
      <c r="J4969">
        <v>999</v>
      </c>
      <c r="K4969">
        <v>99</v>
      </c>
      <c r="L4969">
        <v>99</v>
      </c>
      <c r="M4969">
        <v>99</v>
      </c>
      <c r="N4969">
        <v>99</v>
      </c>
      <c r="O4969">
        <v>18</v>
      </c>
      <c r="P4969">
        <v>1820</v>
      </c>
      <c r="R4969">
        <v>0</v>
      </c>
    </row>
    <row r="4970" spans="1:38" x14ac:dyDescent="0.5">
      <c r="A4970">
        <v>14</v>
      </c>
      <c r="B4970">
        <v>3131</v>
      </c>
      <c r="C4970">
        <v>2017</v>
      </c>
      <c r="D4970">
        <v>99</v>
      </c>
      <c r="E4970">
        <v>99</v>
      </c>
      <c r="F4970">
        <v>99</v>
      </c>
      <c r="G4970">
        <v>99</v>
      </c>
      <c r="H4970">
        <v>99</v>
      </c>
      <c r="I4970">
        <v>99</v>
      </c>
      <c r="J4970">
        <v>999</v>
      </c>
      <c r="K4970">
        <v>99</v>
      </c>
      <c r="L4970">
        <v>99</v>
      </c>
      <c r="M4970">
        <v>99</v>
      </c>
      <c r="N4970">
        <v>99</v>
      </c>
      <c r="O4970">
        <v>18</v>
      </c>
      <c r="P4970">
        <v>1820</v>
      </c>
      <c r="R4970">
        <v>0</v>
      </c>
    </row>
    <row r="4971" spans="1:38" x14ac:dyDescent="0.5">
      <c r="A4971">
        <v>14</v>
      </c>
      <c r="B4971">
        <v>3132</v>
      </c>
      <c r="C4971">
        <v>2018</v>
      </c>
      <c r="D4971">
        <v>99</v>
      </c>
      <c r="E4971">
        <v>99</v>
      </c>
      <c r="F4971">
        <v>99</v>
      </c>
      <c r="G4971">
        <v>99</v>
      </c>
      <c r="H4971">
        <v>99</v>
      </c>
      <c r="I4971">
        <v>99</v>
      </c>
      <c r="J4971">
        <v>999</v>
      </c>
      <c r="K4971">
        <v>99</v>
      </c>
      <c r="L4971">
        <v>99</v>
      </c>
      <c r="M4971">
        <v>99</v>
      </c>
      <c r="N4971">
        <v>99</v>
      </c>
      <c r="O4971">
        <v>18</v>
      </c>
      <c r="P4971">
        <v>1820</v>
      </c>
      <c r="R4971">
        <v>0</v>
      </c>
    </row>
    <row r="4972" spans="1:38" x14ac:dyDescent="0.5">
      <c r="A4972">
        <v>14</v>
      </c>
      <c r="B4972">
        <v>3133</v>
      </c>
      <c r="C4972">
        <v>2019</v>
      </c>
      <c r="D4972">
        <v>99</v>
      </c>
      <c r="E4972">
        <v>99</v>
      </c>
      <c r="F4972">
        <v>99</v>
      </c>
      <c r="G4972">
        <v>99</v>
      </c>
      <c r="H4972">
        <v>99</v>
      </c>
      <c r="I4972">
        <v>99</v>
      </c>
      <c r="J4972">
        <v>999</v>
      </c>
      <c r="K4972">
        <v>99</v>
      </c>
      <c r="L4972">
        <v>99</v>
      </c>
      <c r="M4972">
        <v>99</v>
      </c>
      <c r="N4972">
        <v>99</v>
      </c>
      <c r="O4972">
        <v>18</v>
      </c>
      <c r="P4972">
        <v>1820</v>
      </c>
      <c r="R4972">
        <v>0</v>
      </c>
    </row>
    <row r="4973" spans="1:38" x14ac:dyDescent="0.5">
      <c r="A4973">
        <v>14</v>
      </c>
      <c r="B4973">
        <v>3134</v>
      </c>
      <c r="C4973">
        <v>2020</v>
      </c>
      <c r="D4973">
        <v>99</v>
      </c>
      <c r="E4973">
        <v>99</v>
      </c>
      <c r="F4973">
        <v>99</v>
      </c>
      <c r="G4973">
        <v>99</v>
      </c>
      <c r="H4973">
        <v>99</v>
      </c>
      <c r="I4973">
        <v>99</v>
      </c>
      <c r="J4973">
        <v>999</v>
      </c>
      <c r="K4973">
        <v>99</v>
      </c>
      <c r="L4973">
        <v>99</v>
      </c>
      <c r="M4973">
        <v>99</v>
      </c>
      <c r="N4973">
        <v>99</v>
      </c>
      <c r="O4973">
        <v>18</v>
      </c>
      <c r="P4973">
        <v>1820</v>
      </c>
      <c r="R4973">
        <v>0</v>
      </c>
    </row>
    <row r="4974" spans="1:38" x14ac:dyDescent="0.5">
      <c r="A4974">
        <v>14</v>
      </c>
      <c r="B4974">
        <v>3135</v>
      </c>
      <c r="C4974">
        <v>2021</v>
      </c>
      <c r="D4974">
        <v>99</v>
      </c>
      <c r="E4974">
        <v>99</v>
      </c>
      <c r="F4974">
        <v>99</v>
      </c>
      <c r="G4974">
        <v>99</v>
      </c>
      <c r="H4974">
        <v>99</v>
      </c>
      <c r="I4974">
        <v>99</v>
      </c>
      <c r="J4974">
        <v>999</v>
      </c>
      <c r="K4974">
        <v>99</v>
      </c>
      <c r="L4974">
        <v>99</v>
      </c>
      <c r="M4974">
        <v>99</v>
      </c>
      <c r="N4974">
        <v>99</v>
      </c>
      <c r="O4974">
        <v>18</v>
      </c>
      <c r="P4974">
        <v>1820</v>
      </c>
      <c r="R4974">
        <v>0</v>
      </c>
    </row>
    <row r="4975" spans="1:38" x14ac:dyDescent="0.5">
      <c r="A4975">
        <v>14</v>
      </c>
      <c r="B4975">
        <v>3136</v>
      </c>
      <c r="C4975">
        <v>2022</v>
      </c>
      <c r="D4975">
        <v>99</v>
      </c>
      <c r="E4975">
        <v>99</v>
      </c>
      <c r="F4975">
        <v>99</v>
      </c>
      <c r="G4975">
        <v>99</v>
      </c>
      <c r="H4975">
        <v>99</v>
      </c>
      <c r="I4975">
        <v>99</v>
      </c>
      <c r="J4975">
        <v>999</v>
      </c>
      <c r="K4975">
        <v>99</v>
      </c>
      <c r="L4975">
        <v>99</v>
      </c>
      <c r="M4975">
        <v>99</v>
      </c>
      <c r="N4975">
        <v>99</v>
      </c>
      <c r="O4975">
        <v>18</v>
      </c>
      <c r="P4975">
        <v>1820</v>
      </c>
      <c r="R4975">
        <v>0</v>
      </c>
    </row>
    <row r="4976" spans="1:38" x14ac:dyDescent="0.5">
      <c r="A4976">
        <v>14</v>
      </c>
      <c r="B4976">
        <v>3137</v>
      </c>
      <c r="C4976">
        <v>2012</v>
      </c>
      <c r="D4976">
        <v>99</v>
      </c>
      <c r="E4976">
        <v>99</v>
      </c>
      <c r="F4976">
        <v>99</v>
      </c>
      <c r="G4976">
        <v>99</v>
      </c>
      <c r="H4976">
        <v>99</v>
      </c>
      <c r="I4976">
        <v>99</v>
      </c>
      <c r="J4976">
        <v>999</v>
      </c>
      <c r="K4976">
        <v>99</v>
      </c>
      <c r="L4976">
        <v>99</v>
      </c>
      <c r="M4976">
        <v>99</v>
      </c>
      <c r="N4976">
        <v>99</v>
      </c>
      <c r="O4976">
        <v>18</v>
      </c>
      <c r="P4976">
        <v>1822</v>
      </c>
      <c r="R4976">
        <v>0</v>
      </c>
    </row>
    <row r="4977" spans="1:38" x14ac:dyDescent="0.5">
      <c r="A4977">
        <v>14</v>
      </c>
      <c r="B4977">
        <v>3138</v>
      </c>
      <c r="C4977">
        <v>2013</v>
      </c>
      <c r="D4977">
        <v>99</v>
      </c>
      <c r="E4977">
        <v>99</v>
      </c>
      <c r="F4977">
        <v>99</v>
      </c>
      <c r="G4977">
        <v>99</v>
      </c>
      <c r="H4977">
        <v>99</v>
      </c>
      <c r="I4977">
        <v>99</v>
      </c>
      <c r="J4977">
        <v>999</v>
      </c>
      <c r="K4977">
        <v>99</v>
      </c>
      <c r="L4977">
        <v>99</v>
      </c>
      <c r="M4977">
        <v>99</v>
      </c>
      <c r="N4977">
        <v>99</v>
      </c>
      <c r="O4977">
        <v>18</v>
      </c>
      <c r="P4977">
        <v>1822</v>
      </c>
      <c r="R4977">
        <v>0</v>
      </c>
    </row>
    <row r="4978" spans="1:38" x14ac:dyDescent="0.5">
      <c r="A4978">
        <v>14</v>
      </c>
      <c r="B4978">
        <v>3139</v>
      </c>
      <c r="C4978">
        <v>2014</v>
      </c>
      <c r="D4978">
        <v>99</v>
      </c>
      <c r="E4978">
        <v>99</v>
      </c>
      <c r="F4978">
        <v>99</v>
      </c>
      <c r="G4978">
        <v>99</v>
      </c>
      <c r="H4978">
        <v>99</v>
      </c>
      <c r="I4978">
        <v>99</v>
      </c>
      <c r="J4978">
        <v>999</v>
      </c>
      <c r="K4978">
        <v>99</v>
      </c>
      <c r="L4978">
        <v>99</v>
      </c>
      <c r="M4978">
        <v>99</v>
      </c>
      <c r="N4978">
        <v>99</v>
      </c>
      <c r="O4978">
        <v>18</v>
      </c>
      <c r="P4978">
        <v>1822</v>
      </c>
      <c r="R4978">
        <v>0</v>
      </c>
    </row>
    <row r="4979" spans="1:38" x14ac:dyDescent="0.5">
      <c r="A4979">
        <v>14</v>
      </c>
      <c r="B4979">
        <v>3140</v>
      </c>
      <c r="C4979">
        <v>2015</v>
      </c>
      <c r="D4979">
        <v>99</v>
      </c>
      <c r="E4979">
        <v>99</v>
      </c>
      <c r="F4979">
        <v>99</v>
      </c>
      <c r="G4979">
        <v>99</v>
      </c>
      <c r="H4979">
        <v>99</v>
      </c>
      <c r="I4979">
        <v>99</v>
      </c>
      <c r="J4979">
        <v>999</v>
      </c>
      <c r="K4979">
        <v>99</v>
      </c>
      <c r="L4979">
        <v>99</v>
      </c>
      <c r="M4979">
        <v>99</v>
      </c>
      <c r="N4979">
        <v>99</v>
      </c>
      <c r="O4979">
        <v>18</v>
      </c>
      <c r="P4979">
        <v>1822</v>
      </c>
      <c r="R4979">
        <v>0</v>
      </c>
    </row>
    <row r="4980" spans="1:38" x14ac:dyDescent="0.5">
      <c r="A4980">
        <v>14</v>
      </c>
      <c r="B4980">
        <v>3141</v>
      </c>
      <c r="C4980">
        <v>2016</v>
      </c>
      <c r="D4980">
        <v>99</v>
      </c>
      <c r="E4980">
        <v>99</v>
      </c>
      <c r="F4980">
        <v>99</v>
      </c>
      <c r="G4980">
        <v>99</v>
      </c>
      <c r="H4980">
        <v>99</v>
      </c>
      <c r="I4980">
        <v>99</v>
      </c>
      <c r="J4980">
        <v>999</v>
      </c>
      <c r="K4980">
        <v>99</v>
      </c>
      <c r="L4980">
        <v>99</v>
      </c>
      <c r="M4980">
        <v>99</v>
      </c>
      <c r="N4980">
        <v>99</v>
      </c>
      <c r="O4980">
        <v>18</v>
      </c>
      <c r="P4980">
        <v>1822</v>
      </c>
      <c r="Q4980">
        <v>1</v>
      </c>
      <c r="R4980">
        <v>1</v>
      </c>
      <c r="S4980">
        <v>1</v>
      </c>
      <c r="T4980">
        <v>14</v>
      </c>
      <c r="U4980">
        <v>59</v>
      </c>
      <c r="V4980">
        <v>86.890574214517855</v>
      </c>
      <c r="W4980">
        <v>80.2</v>
      </c>
      <c r="X4980">
        <v>0</v>
      </c>
      <c r="Y4980">
        <v>0</v>
      </c>
      <c r="AA4980">
        <v>2.1323780279767996E-3</v>
      </c>
      <c r="AB4980">
        <v>2.0992800856610965E-3</v>
      </c>
      <c r="AC4980">
        <v>0</v>
      </c>
      <c r="AD4980">
        <v>0</v>
      </c>
      <c r="AE4980">
        <v>0</v>
      </c>
      <c r="AF4980">
        <v>1</v>
      </c>
      <c r="AG4980">
        <v>0</v>
      </c>
      <c r="AH4980">
        <v>0</v>
      </c>
      <c r="AI4980">
        <v>0</v>
      </c>
      <c r="AJ4980">
        <v>0</v>
      </c>
      <c r="AK4980">
        <v>0</v>
      </c>
      <c r="AL4980">
        <v>0</v>
      </c>
    </row>
    <row r="4981" spans="1:38" x14ac:dyDescent="0.5">
      <c r="A4981">
        <v>14</v>
      </c>
      <c r="B4981">
        <v>3142</v>
      </c>
      <c r="C4981">
        <v>2017</v>
      </c>
      <c r="D4981">
        <v>99</v>
      </c>
      <c r="E4981">
        <v>99</v>
      </c>
      <c r="F4981">
        <v>99</v>
      </c>
      <c r="G4981">
        <v>99</v>
      </c>
      <c r="H4981">
        <v>99</v>
      </c>
      <c r="I4981">
        <v>99</v>
      </c>
      <c r="J4981">
        <v>999</v>
      </c>
      <c r="K4981">
        <v>99</v>
      </c>
      <c r="L4981">
        <v>99</v>
      </c>
      <c r="M4981">
        <v>99</v>
      </c>
      <c r="N4981">
        <v>99</v>
      </c>
      <c r="O4981">
        <v>18</v>
      </c>
      <c r="P4981">
        <v>1822</v>
      </c>
      <c r="Q4981">
        <v>1</v>
      </c>
      <c r="R4981">
        <v>481</v>
      </c>
      <c r="S4981">
        <v>481</v>
      </c>
      <c r="T4981">
        <v>14.717255717255712</v>
      </c>
      <c r="U4981">
        <v>58.330561330561324</v>
      </c>
      <c r="V4981">
        <v>92.402745273817885</v>
      </c>
      <c r="W4981">
        <v>85.287733887733907</v>
      </c>
      <c r="X4981">
        <v>13.34729119270353</v>
      </c>
      <c r="Y4981">
        <v>2.6658854857164904</v>
      </c>
      <c r="Z4981">
        <v>-33.484152849841578</v>
      </c>
      <c r="AA4981">
        <v>1.3878870069538627</v>
      </c>
      <c r="AB4981">
        <v>1.4502182093495413</v>
      </c>
      <c r="AC4981">
        <v>19</v>
      </c>
      <c r="AD4981">
        <v>0</v>
      </c>
      <c r="AE4981">
        <v>0</v>
      </c>
      <c r="AF4981">
        <v>3</v>
      </c>
      <c r="AG4981">
        <v>11</v>
      </c>
      <c r="AH4981">
        <v>0</v>
      </c>
      <c r="AI4981">
        <v>0</v>
      </c>
      <c r="AJ4981">
        <v>0</v>
      </c>
      <c r="AK4981">
        <v>152</v>
      </c>
      <c r="AL4981">
        <v>54</v>
      </c>
    </row>
    <row r="4982" spans="1:38" x14ac:dyDescent="0.5">
      <c r="A4982">
        <v>14</v>
      </c>
      <c r="B4982">
        <v>3143</v>
      </c>
      <c r="C4982">
        <v>2018</v>
      </c>
      <c r="D4982">
        <v>99</v>
      </c>
      <c r="E4982">
        <v>99</v>
      </c>
      <c r="F4982">
        <v>99</v>
      </c>
      <c r="G4982">
        <v>99</v>
      </c>
      <c r="H4982">
        <v>99</v>
      </c>
      <c r="I4982">
        <v>99</v>
      </c>
      <c r="J4982">
        <v>999</v>
      </c>
      <c r="K4982">
        <v>99</v>
      </c>
      <c r="L4982">
        <v>99</v>
      </c>
      <c r="M4982">
        <v>99</v>
      </c>
      <c r="N4982">
        <v>99</v>
      </c>
      <c r="O4982">
        <v>18</v>
      </c>
      <c r="P4982">
        <v>1822</v>
      </c>
      <c r="R4982">
        <v>0</v>
      </c>
    </row>
    <row r="4983" spans="1:38" x14ac:dyDescent="0.5">
      <c r="A4983">
        <v>14</v>
      </c>
      <c r="B4983">
        <v>3144</v>
      </c>
      <c r="C4983">
        <v>2019</v>
      </c>
      <c r="D4983">
        <v>99</v>
      </c>
      <c r="E4983">
        <v>99</v>
      </c>
      <c r="F4983">
        <v>99</v>
      </c>
      <c r="G4983">
        <v>99</v>
      </c>
      <c r="H4983">
        <v>99</v>
      </c>
      <c r="I4983">
        <v>99</v>
      </c>
      <c r="J4983">
        <v>999</v>
      </c>
      <c r="K4983">
        <v>99</v>
      </c>
      <c r="L4983">
        <v>99</v>
      </c>
      <c r="M4983">
        <v>99</v>
      </c>
      <c r="N4983">
        <v>99</v>
      </c>
      <c r="O4983">
        <v>18</v>
      </c>
      <c r="P4983">
        <v>1822</v>
      </c>
      <c r="R4983">
        <v>0</v>
      </c>
    </row>
    <row r="4984" spans="1:38" x14ac:dyDescent="0.5">
      <c r="A4984">
        <v>14</v>
      </c>
      <c r="B4984">
        <v>3145</v>
      </c>
      <c r="C4984">
        <v>2020</v>
      </c>
      <c r="D4984">
        <v>99</v>
      </c>
      <c r="E4984">
        <v>99</v>
      </c>
      <c r="F4984">
        <v>99</v>
      </c>
      <c r="G4984">
        <v>99</v>
      </c>
      <c r="H4984">
        <v>99</v>
      </c>
      <c r="I4984">
        <v>99</v>
      </c>
      <c r="J4984">
        <v>999</v>
      </c>
      <c r="K4984">
        <v>99</v>
      </c>
      <c r="L4984">
        <v>99</v>
      </c>
      <c r="M4984">
        <v>99</v>
      </c>
      <c r="N4984">
        <v>99</v>
      </c>
      <c r="O4984">
        <v>18</v>
      </c>
      <c r="P4984">
        <v>1822</v>
      </c>
      <c r="R4984">
        <v>0</v>
      </c>
    </row>
    <row r="4985" spans="1:38" x14ac:dyDescent="0.5">
      <c r="A4985">
        <v>14</v>
      </c>
      <c r="B4985">
        <v>3146</v>
      </c>
      <c r="C4985">
        <v>2021</v>
      </c>
      <c r="D4985">
        <v>99</v>
      </c>
      <c r="E4985">
        <v>99</v>
      </c>
      <c r="F4985">
        <v>99</v>
      </c>
      <c r="G4985">
        <v>99</v>
      </c>
      <c r="H4985">
        <v>99</v>
      </c>
      <c r="I4985">
        <v>99</v>
      </c>
      <c r="J4985">
        <v>999</v>
      </c>
      <c r="K4985">
        <v>99</v>
      </c>
      <c r="L4985">
        <v>99</v>
      </c>
      <c r="M4985">
        <v>99</v>
      </c>
      <c r="N4985">
        <v>99</v>
      </c>
      <c r="O4985">
        <v>18</v>
      </c>
      <c r="P4985">
        <v>1822</v>
      </c>
      <c r="R4985">
        <v>0</v>
      </c>
    </row>
    <row r="4986" spans="1:38" x14ac:dyDescent="0.5">
      <c r="A4986">
        <v>14</v>
      </c>
      <c r="B4986">
        <v>3147</v>
      </c>
      <c r="C4986">
        <v>2022</v>
      </c>
      <c r="D4986">
        <v>99</v>
      </c>
      <c r="E4986">
        <v>99</v>
      </c>
      <c r="F4986">
        <v>99</v>
      </c>
      <c r="G4986">
        <v>99</v>
      </c>
      <c r="H4986">
        <v>99</v>
      </c>
      <c r="I4986">
        <v>99</v>
      </c>
      <c r="J4986">
        <v>999</v>
      </c>
      <c r="K4986">
        <v>99</v>
      </c>
      <c r="L4986">
        <v>99</v>
      </c>
      <c r="M4986">
        <v>99</v>
      </c>
      <c r="N4986">
        <v>99</v>
      </c>
      <c r="O4986">
        <v>18</v>
      </c>
      <c r="P4986">
        <v>1822</v>
      </c>
      <c r="R4986">
        <v>0</v>
      </c>
    </row>
    <row r="4987" spans="1:38" x14ac:dyDescent="0.5">
      <c r="A4987">
        <v>14</v>
      </c>
      <c r="B4987">
        <v>3148</v>
      </c>
      <c r="C4987">
        <v>2012</v>
      </c>
      <c r="D4987">
        <v>99</v>
      </c>
      <c r="E4987">
        <v>99</v>
      </c>
      <c r="F4987">
        <v>99</v>
      </c>
      <c r="G4987">
        <v>99</v>
      </c>
      <c r="H4987">
        <v>99</v>
      </c>
      <c r="I4987">
        <v>99</v>
      </c>
      <c r="J4987">
        <v>999</v>
      </c>
      <c r="K4987">
        <v>99</v>
      </c>
      <c r="L4987">
        <v>99</v>
      </c>
      <c r="M4987">
        <v>99</v>
      </c>
      <c r="N4987">
        <v>99</v>
      </c>
      <c r="O4987">
        <v>18</v>
      </c>
      <c r="P4987">
        <v>1824</v>
      </c>
      <c r="R4987">
        <v>0</v>
      </c>
    </row>
    <row r="4988" spans="1:38" x14ac:dyDescent="0.5">
      <c r="A4988">
        <v>14</v>
      </c>
      <c r="B4988">
        <v>3149</v>
      </c>
      <c r="C4988">
        <v>2013</v>
      </c>
      <c r="D4988">
        <v>99</v>
      </c>
      <c r="E4988">
        <v>99</v>
      </c>
      <c r="F4988">
        <v>99</v>
      </c>
      <c r="G4988">
        <v>99</v>
      </c>
      <c r="H4988">
        <v>99</v>
      </c>
      <c r="I4988">
        <v>99</v>
      </c>
      <c r="J4988">
        <v>999</v>
      </c>
      <c r="K4988">
        <v>99</v>
      </c>
      <c r="L4988">
        <v>99</v>
      </c>
      <c r="M4988">
        <v>99</v>
      </c>
      <c r="N4988">
        <v>99</v>
      </c>
      <c r="O4988">
        <v>18</v>
      </c>
      <c r="P4988">
        <v>1824</v>
      </c>
      <c r="R4988">
        <v>0</v>
      </c>
    </row>
    <row r="4989" spans="1:38" x14ac:dyDescent="0.5">
      <c r="A4989">
        <v>14</v>
      </c>
      <c r="B4989">
        <v>3150</v>
      </c>
      <c r="C4989">
        <v>2014</v>
      </c>
      <c r="D4989">
        <v>99</v>
      </c>
      <c r="E4989">
        <v>99</v>
      </c>
      <c r="F4989">
        <v>99</v>
      </c>
      <c r="G4989">
        <v>99</v>
      </c>
      <c r="H4989">
        <v>99</v>
      </c>
      <c r="I4989">
        <v>99</v>
      </c>
      <c r="J4989">
        <v>999</v>
      </c>
      <c r="K4989">
        <v>99</v>
      </c>
      <c r="L4989">
        <v>99</v>
      </c>
      <c r="M4989">
        <v>99</v>
      </c>
      <c r="N4989">
        <v>99</v>
      </c>
      <c r="O4989">
        <v>18</v>
      </c>
      <c r="P4989">
        <v>1824</v>
      </c>
      <c r="R4989">
        <v>0</v>
      </c>
    </row>
    <row r="4990" spans="1:38" x14ac:dyDescent="0.5">
      <c r="A4990">
        <v>14</v>
      </c>
      <c r="B4990">
        <v>3151</v>
      </c>
      <c r="C4990">
        <v>2015</v>
      </c>
      <c r="D4990">
        <v>99</v>
      </c>
      <c r="E4990">
        <v>99</v>
      </c>
      <c r="F4990">
        <v>99</v>
      </c>
      <c r="G4990">
        <v>99</v>
      </c>
      <c r="H4990">
        <v>99</v>
      </c>
      <c r="I4990">
        <v>99</v>
      </c>
      <c r="J4990">
        <v>999</v>
      </c>
      <c r="K4990">
        <v>99</v>
      </c>
      <c r="L4990">
        <v>99</v>
      </c>
      <c r="M4990">
        <v>99</v>
      </c>
      <c r="N4990">
        <v>99</v>
      </c>
      <c r="O4990">
        <v>18</v>
      </c>
      <c r="P4990">
        <v>1824</v>
      </c>
      <c r="R4990">
        <v>0</v>
      </c>
    </row>
    <row r="4991" spans="1:38" x14ac:dyDescent="0.5">
      <c r="A4991">
        <v>14</v>
      </c>
      <c r="B4991">
        <v>3152</v>
      </c>
      <c r="C4991">
        <v>2016</v>
      </c>
      <c r="D4991">
        <v>99</v>
      </c>
      <c r="E4991">
        <v>99</v>
      </c>
      <c r="F4991">
        <v>99</v>
      </c>
      <c r="G4991">
        <v>99</v>
      </c>
      <c r="H4991">
        <v>99</v>
      </c>
      <c r="I4991">
        <v>99</v>
      </c>
      <c r="J4991">
        <v>999</v>
      </c>
      <c r="K4991">
        <v>99</v>
      </c>
      <c r="L4991">
        <v>99</v>
      </c>
      <c r="M4991">
        <v>99</v>
      </c>
      <c r="N4991">
        <v>99</v>
      </c>
      <c r="O4991">
        <v>18</v>
      </c>
      <c r="P4991">
        <v>1824</v>
      </c>
      <c r="Q4991">
        <v>2</v>
      </c>
      <c r="R4991">
        <v>353</v>
      </c>
      <c r="S4991">
        <v>353</v>
      </c>
      <c r="T4991">
        <v>15.22379603399434</v>
      </c>
      <c r="U4991">
        <v>59.087818696883858</v>
      </c>
      <c r="V4991">
        <v>88.125001918243029</v>
      </c>
      <c r="W4991">
        <v>81.339376770538223</v>
      </c>
      <c r="X4991">
        <v>7.0536837989567056</v>
      </c>
      <c r="Y4991">
        <v>2.2595579930751111</v>
      </c>
      <c r="Z4991">
        <v>-34.549519614899253</v>
      </c>
      <c r="AA4991">
        <v>0.75272944387581053</v>
      </c>
      <c r="AB4991">
        <v>0.75157368134127123</v>
      </c>
      <c r="AC4991">
        <v>6</v>
      </c>
      <c r="AD4991">
        <v>0</v>
      </c>
      <c r="AE4991">
        <v>0</v>
      </c>
      <c r="AF4991">
        <v>4</v>
      </c>
      <c r="AG4991">
        <v>74</v>
      </c>
      <c r="AH4991">
        <v>8</v>
      </c>
      <c r="AI4991">
        <v>166</v>
      </c>
      <c r="AJ4991">
        <v>0</v>
      </c>
      <c r="AK4991">
        <v>50</v>
      </c>
      <c r="AL4991">
        <v>16</v>
      </c>
    </row>
    <row r="4992" spans="1:38" x14ac:dyDescent="0.5">
      <c r="A4992">
        <v>14</v>
      </c>
      <c r="B4992">
        <v>3153</v>
      </c>
      <c r="C4992">
        <v>2017</v>
      </c>
      <c r="D4992">
        <v>99</v>
      </c>
      <c r="E4992">
        <v>99</v>
      </c>
      <c r="F4992">
        <v>99</v>
      </c>
      <c r="G4992">
        <v>99</v>
      </c>
      <c r="H4992">
        <v>99</v>
      </c>
      <c r="I4992">
        <v>99</v>
      </c>
      <c r="J4992">
        <v>999</v>
      </c>
      <c r="K4992">
        <v>99</v>
      </c>
      <c r="L4992">
        <v>99</v>
      </c>
      <c r="M4992">
        <v>99</v>
      </c>
      <c r="N4992">
        <v>99</v>
      </c>
      <c r="O4992">
        <v>18</v>
      </c>
      <c r="P4992">
        <v>1824</v>
      </c>
      <c r="R4992">
        <v>0</v>
      </c>
    </row>
    <row r="4993" spans="1:38" x14ac:dyDescent="0.5">
      <c r="A4993">
        <v>14</v>
      </c>
      <c r="B4993">
        <v>3154</v>
      </c>
      <c r="C4993">
        <v>2018</v>
      </c>
      <c r="D4993">
        <v>99</v>
      </c>
      <c r="E4993">
        <v>99</v>
      </c>
      <c r="F4993">
        <v>99</v>
      </c>
      <c r="G4993">
        <v>99</v>
      </c>
      <c r="H4993">
        <v>99</v>
      </c>
      <c r="I4993">
        <v>99</v>
      </c>
      <c r="J4993">
        <v>999</v>
      </c>
      <c r="K4993">
        <v>99</v>
      </c>
      <c r="L4993">
        <v>99</v>
      </c>
      <c r="M4993">
        <v>99</v>
      </c>
      <c r="N4993">
        <v>99</v>
      </c>
      <c r="O4993">
        <v>18</v>
      </c>
      <c r="P4993">
        <v>1824</v>
      </c>
      <c r="R4993">
        <v>0</v>
      </c>
    </row>
    <row r="4994" spans="1:38" x14ac:dyDescent="0.5">
      <c r="A4994">
        <v>14</v>
      </c>
      <c r="B4994">
        <v>3155</v>
      </c>
      <c r="C4994">
        <v>2019</v>
      </c>
      <c r="D4994">
        <v>99</v>
      </c>
      <c r="E4994">
        <v>99</v>
      </c>
      <c r="F4994">
        <v>99</v>
      </c>
      <c r="G4994">
        <v>99</v>
      </c>
      <c r="H4994">
        <v>99</v>
      </c>
      <c r="I4994">
        <v>99</v>
      </c>
      <c r="J4994">
        <v>999</v>
      </c>
      <c r="K4994">
        <v>99</v>
      </c>
      <c r="L4994">
        <v>99</v>
      </c>
      <c r="M4994">
        <v>99</v>
      </c>
      <c r="N4994">
        <v>99</v>
      </c>
      <c r="O4994">
        <v>18</v>
      </c>
      <c r="P4994">
        <v>1824</v>
      </c>
      <c r="R4994">
        <v>0</v>
      </c>
    </row>
    <row r="4995" spans="1:38" x14ac:dyDescent="0.5">
      <c r="A4995">
        <v>14</v>
      </c>
      <c r="B4995">
        <v>3156</v>
      </c>
      <c r="C4995">
        <v>2020</v>
      </c>
      <c r="D4995">
        <v>99</v>
      </c>
      <c r="E4995">
        <v>99</v>
      </c>
      <c r="F4995">
        <v>99</v>
      </c>
      <c r="G4995">
        <v>99</v>
      </c>
      <c r="H4995">
        <v>99</v>
      </c>
      <c r="I4995">
        <v>99</v>
      </c>
      <c r="J4995">
        <v>999</v>
      </c>
      <c r="K4995">
        <v>99</v>
      </c>
      <c r="L4995">
        <v>99</v>
      </c>
      <c r="M4995">
        <v>99</v>
      </c>
      <c r="N4995">
        <v>99</v>
      </c>
      <c r="O4995">
        <v>18</v>
      </c>
      <c r="P4995">
        <v>1824</v>
      </c>
      <c r="R4995">
        <v>0</v>
      </c>
    </row>
    <row r="4996" spans="1:38" x14ac:dyDescent="0.5">
      <c r="A4996">
        <v>14</v>
      </c>
      <c r="B4996">
        <v>3157</v>
      </c>
      <c r="C4996">
        <v>2021</v>
      </c>
      <c r="D4996">
        <v>99</v>
      </c>
      <c r="E4996">
        <v>99</v>
      </c>
      <c r="F4996">
        <v>99</v>
      </c>
      <c r="G4996">
        <v>99</v>
      </c>
      <c r="H4996">
        <v>99</v>
      </c>
      <c r="I4996">
        <v>99</v>
      </c>
      <c r="J4996">
        <v>999</v>
      </c>
      <c r="K4996">
        <v>99</v>
      </c>
      <c r="L4996">
        <v>99</v>
      </c>
      <c r="M4996">
        <v>99</v>
      </c>
      <c r="N4996">
        <v>99</v>
      </c>
      <c r="O4996">
        <v>18</v>
      </c>
      <c r="P4996">
        <v>1824</v>
      </c>
      <c r="R4996">
        <v>0</v>
      </c>
    </row>
    <row r="4997" spans="1:38" x14ac:dyDescent="0.5">
      <c r="A4997">
        <v>14</v>
      </c>
      <c r="B4997">
        <v>3158</v>
      </c>
      <c r="C4997">
        <v>2022</v>
      </c>
      <c r="D4997">
        <v>99</v>
      </c>
      <c r="E4997">
        <v>99</v>
      </c>
      <c r="F4997">
        <v>99</v>
      </c>
      <c r="G4997">
        <v>99</v>
      </c>
      <c r="H4997">
        <v>99</v>
      </c>
      <c r="I4997">
        <v>99</v>
      </c>
      <c r="J4997">
        <v>999</v>
      </c>
      <c r="K4997">
        <v>99</v>
      </c>
      <c r="L4997">
        <v>99</v>
      </c>
      <c r="M4997">
        <v>99</v>
      </c>
      <c r="N4997">
        <v>99</v>
      </c>
      <c r="O4997">
        <v>18</v>
      </c>
      <c r="P4997">
        <v>1824</v>
      </c>
      <c r="R4997">
        <v>0</v>
      </c>
    </row>
    <row r="4998" spans="1:38" x14ac:dyDescent="0.5">
      <c r="A4998">
        <v>14</v>
      </c>
      <c r="B4998">
        <v>3159</v>
      </c>
      <c r="C4998">
        <v>2012</v>
      </c>
      <c r="D4998">
        <v>99</v>
      </c>
      <c r="E4998">
        <v>99</v>
      </c>
      <c r="F4998">
        <v>99</v>
      </c>
      <c r="G4998">
        <v>99</v>
      </c>
      <c r="H4998">
        <v>99</v>
      </c>
      <c r="I4998">
        <v>99</v>
      </c>
      <c r="J4998">
        <v>999</v>
      </c>
      <c r="K4998">
        <v>99</v>
      </c>
      <c r="L4998">
        <v>99</v>
      </c>
      <c r="M4998">
        <v>99</v>
      </c>
      <c r="N4998">
        <v>99</v>
      </c>
      <c r="O4998">
        <v>18</v>
      </c>
      <c r="P4998">
        <v>1825</v>
      </c>
      <c r="R4998">
        <v>0</v>
      </c>
    </row>
    <row r="4999" spans="1:38" x14ac:dyDescent="0.5">
      <c r="A4999">
        <v>14</v>
      </c>
      <c r="B4999">
        <v>3160</v>
      </c>
      <c r="C4999">
        <v>2013</v>
      </c>
      <c r="D4999">
        <v>99</v>
      </c>
      <c r="E4999">
        <v>99</v>
      </c>
      <c r="F4999">
        <v>99</v>
      </c>
      <c r="G4999">
        <v>99</v>
      </c>
      <c r="H4999">
        <v>99</v>
      </c>
      <c r="I4999">
        <v>99</v>
      </c>
      <c r="J4999">
        <v>999</v>
      </c>
      <c r="K4999">
        <v>99</v>
      </c>
      <c r="L4999">
        <v>99</v>
      </c>
      <c r="M4999">
        <v>99</v>
      </c>
      <c r="N4999">
        <v>99</v>
      </c>
      <c r="O4999">
        <v>18</v>
      </c>
      <c r="P4999">
        <v>1825</v>
      </c>
      <c r="Q4999">
        <v>1</v>
      </c>
      <c r="R4999">
        <v>12</v>
      </c>
      <c r="S4999">
        <v>12</v>
      </c>
      <c r="T4999">
        <v>15</v>
      </c>
      <c r="U4999">
        <v>59.16666666666665</v>
      </c>
      <c r="V4999">
        <v>83.306247742867484</v>
      </c>
      <c r="W4999">
        <v>76.891666666666652</v>
      </c>
      <c r="X4999">
        <v>12.677569321005125</v>
      </c>
      <c r="Y4999">
        <v>3.6704525909242625</v>
      </c>
      <c r="Z4999">
        <v>-61.495360704835917</v>
      </c>
      <c r="AA4999">
        <v>0.22313127556712536</v>
      </c>
      <c r="AB4999">
        <v>0.23029771476878</v>
      </c>
    </row>
    <row r="5000" spans="1:38" x14ac:dyDescent="0.5">
      <c r="A5000">
        <v>14</v>
      </c>
      <c r="B5000">
        <v>3161</v>
      </c>
      <c r="C5000">
        <v>2014</v>
      </c>
      <c r="D5000">
        <v>99</v>
      </c>
      <c r="E5000">
        <v>99</v>
      </c>
      <c r="F5000">
        <v>99</v>
      </c>
      <c r="G5000">
        <v>99</v>
      </c>
      <c r="H5000">
        <v>99</v>
      </c>
      <c r="I5000">
        <v>99</v>
      </c>
      <c r="J5000">
        <v>999</v>
      </c>
      <c r="K5000">
        <v>99</v>
      </c>
      <c r="L5000">
        <v>99</v>
      </c>
      <c r="M5000">
        <v>99</v>
      </c>
      <c r="N5000">
        <v>99</v>
      </c>
      <c r="O5000">
        <v>18</v>
      </c>
      <c r="P5000">
        <v>1825</v>
      </c>
      <c r="Q5000">
        <v>1</v>
      </c>
      <c r="R5000">
        <v>10</v>
      </c>
      <c r="S5000">
        <v>10</v>
      </c>
      <c r="T5000">
        <v>16.7</v>
      </c>
      <c r="U5000">
        <v>61</v>
      </c>
      <c r="V5000">
        <v>83.044420368364086</v>
      </c>
      <c r="W5000">
        <v>76.650000000000006</v>
      </c>
      <c r="X5000">
        <v>8.5622718947718113</v>
      </c>
      <c r="Y5000">
        <v>1.4142135623730951</v>
      </c>
      <c r="Z5000">
        <v>-69.70090773290174</v>
      </c>
      <c r="AA5000">
        <v>9.4082227867155907E-2</v>
      </c>
      <c r="AB5000">
        <v>9.3370340390620601E-2</v>
      </c>
    </row>
    <row r="5001" spans="1:38" x14ac:dyDescent="0.5">
      <c r="A5001">
        <v>14</v>
      </c>
      <c r="B5001">
        <v>3162</v>
      </c>
      <c r="C5001">
        <v>2015</v>
      </c>
      <c r="D5001">
        <v>99</v>
      </c>
      <c r="E5001">
        <v>99</v>
      </c>
      <c r="F5001">
        <v>99</v>
      </c>
      <c r="G5001">
        <v>99</v>
      </c>
      <c r="H5001">
        <v>99</v>
      </c>
      <c r="I5001">
        <v>99</v>
      </c>
      <c r="J5001">
        <v>999</v>
      </c>
      <c r="K5001">
        <v>99</v>
      </c>
      <c r="L5001">
        <v>99</v>
      </c>
      <c r="M5001">
        <v>99</v>
      </c>
      <c r="N5001">
        <v>99</v>
      </c>
      <c r="O5001">
        <v>18</v>
      </c>
      <c r="P5001">
        <v>1825</v>
      </c>
      <c r="Q5001">
        <v>2</v>
      </c>
      <c r="R5001">
        <v>469</v>
      </c>
      <c r="S5001">
        <v>468</v>
      </c>
      <c r="T5001">
        <v>16.426439232409379</v>
      </c>
      <c r="U5001">
        <v>61.94871794871797</v>
      </c>
      <c r="V5001">
        <v>76.634395458880874</v>
      </c>
      <c r="W5001">
        <v>70.648504273504244</v>
      </c>
      <c r="X5001">
        <v>10.887049170603731</v>
      </c>
      <c r="Y5001">
        <v>2.7451469340780075</v>
      </c>
      <c r="Z5001">
        <v>-50.791335016787691</v>
      </c>
      <c r="AA5001">
        <v>1.235804063134041</v>
      </c>
      <c r="AB5001">
        <v>1.0795558917301118</v>
      </c>
      <c r="AC5001">
        <v>0</v>
      </c>
      <c r="AD5001">
        <v>0</v>
      </c>
      <c r="AE5001">
        <v>0</v>
      </c>
      <c r="AF5001">
        <v>0</v>
      </c>
      <c r="AG5001">
        <v>0</v>
      </c>
      <c r="AH5001">
        <v>0</v>
      </c>
      <c r="AI5001">
        <v>0</v>
      </c>
      <c r="AJ5001">
        <v>0</v>
      </c>
      <c r="AK5001">
        <v>9</v>
      </c>
      <c r="AL5001">
        <v>1</v>
      </c>
    </row>
    <row r="5002" spans="1:38" x14ac:dyDescent="0.5">
      <c r="A5002">
        <v>14</v>
      </c>
      <c r="B5002">
        <v>3163</v>
      </c>
      <c r="C5002">
        <v>2016</v>
      </c>
      <c r="D5002">
        <v>99</v>
      </c>
      <c r="E5002">
        <v>99</v>
      </c>
      <c r="F5002">
        <v>99</v>
      </c>
      <c r="G5002">
        <v>99</v>
      </c>
      <c r="H5002">
        <v>99</v>
      </c>
      <c r="I5002">
        <v>99</v>
      </c>
      <c r="J5002">
        <v>999</v>
      </c>
      <c r="K5002">
        <v>99</v>
      </c>
      <c r="L5002">
        <v>99</v>
      </c>
      <c r="M5002">
        <v>99</v>
      </c>
      <c r="N5002">
        <v>99</v>
      </c>
      <c r="O5002">
        <v>18</v>
      </c>
      <c r="P5002">
        <v>1825</v>
      </c>
      <c r="Q5002">
        <v>1</v>
      </c>
      <c r="R5002">
        <v>1072</v>
      </c>
      <c r="S5002">
        <v>1065</v>
      </c>
      <c r="T5002">
        <v>16.111007462686572</v>
      </c>
      <c r="U5002">
        <v>61.515492957746481</v>
      </c>
      <c r="V5002">
        <v>81.092375851352301</v>
      </c>
      <c r="W5002">
        <v>74.602910798122181</v>
      </c>
      <c r="X5002">
        <v>12.405943637492296</v>
      </c>
      <c r="Y5002">
        <v>2.8891889087457803</v>
      </c>
      <c r="Z5002">
        <v>-55.464710507997083</v>
      </c>
      <c r="AA5002">
        <v>2.285909245991129</v>
      </c>
      <c r="AB5002">
        <v>2.0797033827176334</v>
      </c>
      <c r="AC5002">
        <v>55</v>
      </c>
      <c r="AD5002">
        <v>0</v>
      </c>
      <c r="AE5002">
        <v>0</v>
      </c>
      <c r="AF5002">
        <v>27</v>
      </c>
      <c r="AG5002">
        <v>85</v>
      </c>
      <c r="AH5002">
        <v>18</v>
      </c>
      <c r="AI5002">
        <v>7</v>
      </c>
      <c r="AJ5002">
        <v>0</v>
      </c>
      <c r="AK5002">
        <v>218</v>
      </c>
      <c r="AL5002">
        <v>53</v>
      </c>
    </row>
    <row r="5003" spans="1:38" x14ac:dyDescent="0.5">
      <c r="A5003">
        <v>14</v>
      </c>
      <c r="B5003">
        <v>3164</v>
      </c>
      <c r="C5003">
        <v>2017</v>
      </c>
      <c r="D5003">
        <v>99</v>
      </c>
      <c r="E5003">
        <v>99</v>
      </c>
      <c r="F5003">
        <v>99</v>
      </c>
      <c r="G5003">
        <v>99</v>
      </c>
      <c r="H5003">
        <v>99</v>
      </c>
      <c r="I5003">
        <v>99</v>
      </c>
      <c r="J5003">
        <v>999</v>
      </c>
      <c r="K5003">
        <v>99</v>
      </c>
      <c r="L5003">
        <v>99</v>
      </c>
      <c r="M5003">
        <v>99</v>
      </c>
      <c r="N5003">
        <v>99</v>
      </c>
      <c r="O5003">
        <v>18</v>
      </c>
      <c r="P5003">
        <v>1825</v>
      </c>
      <c r="Q5003">
        <v>1</v>
      </c>
      <c r="R5003">
        <v>1007</v>
      </c>
      <c r="S5003">
        <v>1006</v>
      </c>
      <c r="T5003">
        <v>16.437934458788476</v>
      </c>
      <c r="U5003">
        <v>62.053677932405549</v>
      </c>
      <c r="V5003">
        <v>85.59261979585105</v>
      </c>
      <c r="W5003">
        <v>78.966500994035698</v>
      </c>
      <c r="X5003">
        <v>11.937902661846969</v>
      </c>
      <c r="Y5003">
        <v>2.6899232829286346</v>
      </c>
      <c r="Z5003">
        <v>-57.377665453696359</v>
      </c>
      <c r="AA5003">
        <v>2.9056179126871924</v>
      </c>
      <c r="AB5003">
        <v>2.8082940374564327</v>
      </c>
      <c r="AC5003">
        <v>80</v>
      </c>
      <c r="AD5003">
        <v>0</v>
      </c>
      <c r="AE5003">
        <v>0</v>
      </c>
      <c r="AF5003">
        <v>11</v>
      </c>
      <c r="AG5003">
        <v>76</v>
      </c>
      <c r="AH5003">
        <v>20</v>
      </c>
      <c r="AI5003">
        <v>6</v>
      </c>
      <c r="AJ5003">
        <v>0</v>
      </c>
      <c r="AK5003">
        <v>387</v>
      </c>
      <c r="AL5003">
        <v>88</v>
      </c>
    </row>
    <row r="5004" spans="1:38" x14ac:dyDescent="0.5">
      <c r="A5004">
        <v>14</v>
      </c>
      <c r="B5004">
        <v>3165</v>
      </c>
      <c r="C5004">
        <v>2018</v>
      </c>
      <c r="D5004">
        <v>99</v>
      </c>
      <c r="E5004">
        <v>99</v>
      </c>
      <c r="F5004">
        <v>99</v>
      </c>
      <c r="G5004">
        <v>99</v>
      </c>
      <c r="H5004">
        <v>99</v>
      </c>
      <c r="I5004">
        <v>99</v>
      </c>
      <c r="J5004">
        <v>999</v>
      </c>
      <c r="K5004">
        <v>99</v>
      </c>
      <c r="L5004">
        <v>99</v>
      </c>
      <c r="M5004">
        <v>99</v>
      </c>
      <c r="N5004">
        <v>99</v>
      </c>
      <c r="O5004">
        <v>18</v>
      </c>
      <c r="P5004">
        <v>1825</v>
      </c>
      <c r="Q5004">
        <v>1</v>
      </c>
      <c r="R5004">
        <v>684</v>
      </c>
      <c r="S5004">
        <v>684</v>
      </c>
      <c r="T5004">
        <v>16.280701754385962</v>
      </c>
      <c r="U5004">
        <v>61.514619883040943</v>
      </c>
      <c r="V5004">
        <v>88.086616867195119</v>
      </c>
      <c r="W5004">
        <v>81.303947368421092</v>
      </c>
      <c r="X5004">
        <v>10.670847545638344</v>
      </c>
      <c r="Y5004">
        <v>2.7505591672792362</v>
      </c>
      <c r="Z5004">
        <v>-56.838117358375349</v>
      </c>
      <c r="AA5004">
        <v>2.7319567040779646</v>
      </c>
      <c r="AB5004">
        <v>2.7652962748888061</v>
      </c>
      <c r="AC5004">
        <v>43</v>
      </c>
      <c r="AD5004">
        <v>0</v>
      </c>
      <c r="AE5004">
        <v>0</v>
      </c>
      <c r="AF5004">
        <v>4</v>
      </c>
      <c r="AG5004">
        <v>114</v>
      </c>
      <c r="AH5004">
        <v>17</v>
      </c>
      <c r="AI5004">
        <v>4</v>
      </c>
      <c r="AJ5004">
        <v>0</v>
      </c>
      <c r="AK5004">
        <v>185</v>
      </c>
      <c r="AL5004">
        <v>44</v>
      </c>
    </row>
    <row r="5005" spans="1:38" x14ac:dyDescent="0.5">
      <c r="A5005">
        <v>14</v>
      </c>
      <c r="B5005">
        <v>3166</v>
      </c>
      <c r="C5005">
        <v>2019</v>
      </c>
      <c r="D5005">
        <v>99</v>
      </c>
      <c r="E5005">
        <v>99</v>
      </c>
      <c r="F5005">
        <v>99</v>
      </c>
      <c r="G5005">
        <v>99</v>
      </c>
      <c r="H5005">
        <v>99</v>
      </c>
      <c r="I5005">
        <v>99</v>
      </c>
      <c r="J5005">
        <v>999</v>
      </c>
      <c r="K5005">
        <v>99</v>
      </c>
      <c r="L5005">
        <v>99</v>
      </c>
      <c r="M5005">
        <v>99</v>
      </c>
      <c r="N5005">
        <v>99</v>
      </c>
      <c r="O5005">
        <v>18</v>
      </c>
      <c r="P5005">
        <v>1825</v>
      </c>
      <c r="R5005">
        <v>0</v>
      </c>
    </row>
    <row r="5006" spans="1:38" x14ac:dyDescent="0.5">
      <c r="A5006">
        <v>14</v>
      </c>
      <c r="B5006">
        <v>3167</v>
      </c>
      <c r="C5006">
        <v>2020</v>
      </c>
      <c r="D5006">
        <v>99</v>
      </c>
      <c r="E5006">
        <v>99</v>
      </c>
      <c r="F5006">
        <v>99</v>
      </c>
      <c r="G5006">
        <v>99</v>
      </c>
      <c r="H5006">
        <v>99</v>
      </c>
      <c r="I5006">
        <v>99</v>
      </c>
      <c r="J5006">
        <v>999</v>
      </c>
      <c r="K5006">
        <v>99</v>
      </c>
      <c r="L5006">
        <v>99</v>
      </c>
      <c r="M5006">
        <v>99</v>
      </c>
      <c r="N5006">
        <v>99</v>
      </c>
      <c r="O5006">
        <v>18</v>
      </c>
      <c r="P5006">
        <v>1825</v>
      </c>
      <c r="R5006">
        <v>0</v>
      </c>
    </row>
    <row r="5007" spans="1:38" x14ac:dyDescent="0.5">
      <c r="A5007">
        <v>14</v>
      </c>
      <c r="B5007">
        <v>3168</v>
      </c>
      <c r="C5007">
        <v>2021</v>
      </c>
      <c r="D5007">
        <v>99</v>
      </c>
      <c r="E5007">
        <v>99</v>
      </c>
      <c r="F5007">
        <v>99</v>
      </c>
      <c r="G5007">
        <v>99</v>
      </c>
      <c r="H5007">
        <v>99</v>
      </c>
      <c r="I5007">
        <v>99</v>
      </c>
      <c r="J5007">
        <v>999</v>
      </c>
      <c r="K5007">
        <v>99</v>
      </c>
      <c r="L5007">
        <v>99</v>
      </c>
      <c r="M5007">
        <v>99</v>
      </c>
      <c r="N5007">
        <v>99</v>
      </c>
      <c r="O5007">
        <v>18</v>
      </c>
      <c r="P5007">
        <v>1825</v>
      </c>
      <c r="R5007">
        <v>0</v>
      </c>
    </row>
    <row r="5008" spans="1:38" x14ac:dyDescent="0.5">
      <c r="A5008">
        <v>14</v>
      </c>
      <c r="B5008">
        <v>3169</v>
      </c>
      <c r="C5008">
        <v>2022</v>
      </c>
      <c r="D5008">
        <v>99</v>
      </c>
      <c r="E5008">
        <v>99</v>
      </c>
      <c r="F5008">
        <v>99</v>
      </c>
      <c r="G5008">
        <v>99</v>
      </c>
      <c r="H5008">
        <v>99</v>
      </c>
      <c r="I5008">
        <v>99</v>
      </c>
      <c r="J5008">
        <v>999</v>
      </c>
      <c r="K5008">
        <v>99</v>
      </c>
      <c r="L5008">
        <v>99</v>
      </c>
      <c r="M5008">
        <v>99</v>
      </c>
      <c r="N5008">
        <v>99</v>
      </c>
      <c r="O5008">
        <v>18</v>
      </c>
      <c r="P5008">
        <v>1825</v>
      </c>
      <c r="R5008">
        <v>0</v>
      </c>
    </row>
    <row r="5009" spans="1:18" x14ac:dyDescent="0.5">
      <c r="A5009">
        <v>14</v>
      </c>
      <c r="B5009">
        <v>3170</v>
      </c>
      <c r="C5009">
        <v>2012</v>
      </c>
      <c r="D5009">
        <v>99</v>
      </c>
      <c r="E5009">
        <v>99</v>
      </c>
      <c r="F5009">
        <v>99</v>
      </c>
      <c r="G5009">
        <v>99</v>
      </c>
      <c r="H5009">
        <v>99</v>
      </c>
      <c r="I5009">
        <v>99</v>
      </c>
      <c r="J5009">
        <v>999</v>
      </c>
      <c r="K5009">
        <v>99</v>
      </c>
      <c r="L5009">
        <v>99</v>
      </c>
      <c r="M5009">
        <v>99</v>
      </c>
      <c r="N5009">
        <v>99</v>
      </c>
      <c r="O5009">
        <v>18</v>
      </c>
      <c r="P5009">
        <v>1826</v>
      </c>
      <c r="R5009">
        <v>0</v>
      </c>
    </row>
    <row r="5010" spans="1:18" x14ac:dyDescent="0.5">
      <c r="A5010">
        <v>14</v>
      </c>
      <c r="B5010">
        <v>3171</v>
      </c>
      <c r="C5010">
        <v>2013</v>
      </c>
      <c r="D5010">
        <v>99</v>
      </c>
      <c r="E5010">
        <v>99</v>
      </c>
      <c r="F5010">
        <v>99</v>
      </c>
      <c r="G5010">
        <v>99</v>
      </c>
      <c r="H5010">
        <v>99</v>
      </c>
      <c r="I5010">
        <v>99</v>
      </c>
      <c r="J5010">
        <v>999</v>
      </c>
      <c r="K5010">
        <v>99</v>
      </c>
      <c r="L5010">
        <v>99</v>
      </c>
      <c r="M5010">
        <v>99</v>
      </c>
      <c r="N5010">
        <v>99</v>
      </c>
      <c r="O5010">
        <v>18</v>
      </c>
      <c r="P5010">
        <v>1826</v>
      </c>
      <c r="R5010">
        <v>0</v>
      </c>
    </row>
    <row r="5011" spans="1:18" x14ac:dyDescent="0.5">
      <c r="A5011">
        <v>14</v>
      </c>
      <c r="B5011">
        <v>3172</v>
      </c>
      <c r="C5011">
        <v>2014</v>
      </c>
      <c r="D5011">
        <v>99</v>
      </c>
      <c r="E5011">
        <v>99</v>
      </c>
      <c r="F5011">
        <v>99</v>
      </c>
      <c r="G5011">
        <v>99</v>
      </c>
      <c r="H5011">
        <v>99</v>
      </c>
      <c r="I5011">
        <v>99</v>
      </c>
      <c r="J5011">
        <v>999</v>
      </c>
      <c r="K5011">
        <v>99</v>
      </c>
      <c r="L5011">
        <v>99</v>
      </c>
      <c r="M5011">
        <v>99</v>
      </c>
      <c r="N5011">
        <v>99</v>
      </c>
      <c r="O5011">
        <v>18</v>
      </c>
      <c r="P5011">
        <v>1826</v>
      </c>
      <c r="R5011">
        <v>0</v>
      </c>
    </row>
    <row r="5012" spans="1:18" x14ac:dyDescent="0.5">
      <c r="A5012">
        <v>14</v>
      </c>
      <c r="B5012">
        <v>3173</v>
      </c>
      <c r="C5012">
        <v>2015</v>
      </c>
      <c r="D5012">
        <v>99</v>
      </c>
      <c r="E5012">
        <v>99</v>
      </c>
      <c r="F5012">
        <v>99</v>
      </c>
      <c r="G5012">
        <v>99</v>
      </c>
      <c r="H5012">
        <v>99</v>
      </c>
      <c r="I5012">
        <v>99</v>
      </c>
      <c r="J5012">
        <v>999</v>
      </c>
      <c r="K5012">
        <v>99</v>
      </c>
      <c r="L5012">
        <v>99</v>
      </c>
      <c r="M5012">
        <v>99</v>
      </c>
      <c r="N5012">
        <v>99</v>
      </c>
      <c r="O5012">
        <v>18</v>
      </c>
      <c r="P5012">
        <v>1826</v>
      </c>
      <c r="R5012">
        <v>0</v>
      </c>
    </row>
    <row r="5013" spans="1:18" x14ac:dyDescent="0.5">
      <c r="A5013">
        <v>14</v>
      </c>
      <c r="B5013">
        <v>3174</v>
      </c>
      <c r="C5013">
        <v>2016</v>
      </c>
      <c r="D5013">
        <v>99</v>
      </c>
      <c r="E5013">
        <v>99</v>
      </c>
      <c r="F5013">
        <v>99</v>
      </c>
      <c r="G5013">
        <v>99</v>
      </c>
      <c r="H5013">
        <v>99</v>
      </c>
      <c r="I5013">
        <v>99</v>
      </c>
      <c r="J5013">
        <v>999</v>
      </c>
      <c r="K5013">
        <v>99</v>
      </c>
      <c r="L5013">
        <v>99</v>
      </c>
      <c r="M5013">
        <v>99</v>
      </c>
      <c r="N5013">
        <v>99</v>
      </c>
      <c r="O5013">
        <v>18</v>
      </c>
      <c r="P5013">
        <v>1826</v>
      </c>
      <c r="R5013">
        <v>0</v>
      </c>
    </row>
    <row r="5014" spans="1:18" x14ac:dyDescent="0.5">
      <c r="A5014">
        <v>14</v>
      </c>
      <c r="B5014">
        <v>3175</v>
      </c>
      <c r="C5014">
        <v>2017</v>
      </c>
      <c r="D5014">
        <v>99</v>
      </c>
      <c r="E5014">
        <v>99</v>
      </c>
      <c r="F5014">
        <v>99</v>
      </c>
      <c r="G5014">
        <v>99</v>
      </c>
      <c r="H5014">
        <v>99</v>
      </c>
      <c r="I5014">
        <v>99</v>
      </c>
      <c r="J5014">
        <v>999</v>
      </c>
      <c r="K5014">
        <v>99</v>
      </c>
      <c r="L5014">
        <v>99</v>
      </c>
      <c r="M5014">
        <v>99</v>
      </c>
      <c r="N5014">
        <v>99</v>
      </c>
      <c r="O5014">
        <v>18</v>
      </c>
      <c r="P5014">
        <v>1826</v>
      </c>
      <c r="R5014">
        <v>0</v>
      </c>
    </row>
    <row r="5015" spans="1:18" x14ac:dyDescent="0.5">
      <c r="A5015">
        <v>14</v>
      </c>
      <c r="B5015">
        <v>3176</v>
      </c>
      <c r="C5015">
        <v>2018</v>
      </c>
      <c r="D5015">
        <v>99</v>
      </c>
      <c r="E5015">
        <v>99</v>
      </c>
      <c r="F5015">
        <v>99</v>
      </c>
      <c r="G5015">
        <v>99</v>
      </c>
      <c r="H5015">
        <v>99</v>
      </c>
      <c r="I5015">
        <v>99</v>
      </c>
      <c r="J5015">
        <v>999</v>
      </c>
      <c r="K5015">
        <v>99</v>
      </c>
      <c r="L5015">
        <v>99</v>
      </c>
      <c r="M5015">
        <v>99</v>
      </c>
      <c r="N5015">
        <v>99</v>
      </c>
      <c r="O5015">
        <v>18</v>
      </c>
      <c r="P5015">
        <v>1826</v>
      </c>
      <c r="R5015">
        <v>0</v>
      </c>
    </row>
    <row r="5016" spans="1:18" x14ac:dyDescent="0.5">
      <c r="A5016">
        <v>14</v>
      </c>
      <c r="B5016">
        <v>3177</v>
      </c>
      <c r="C5016">
        <v>2019</v>
      </c>
      <c r="D5016">
        <v>99</v>
      </c>
      <c r="E5016">
        <v>99</v>
      </c>
      <c r="F5016">
        <v>99</v>
      </c>
      <c r="G5016">
        <v>99</v>
      </c>
      <c r="H5016">
        <v>99</v>
      </c>
      <c r="I5016">
        <v>99</v>
      </c>
      <c r="J5016">
        <v>999</v>
      </c>
      <c r="K5016">
        <v>99</v>
      </c>
      <c r="L5016">
        <v>99</v>
      </c>
      <c r="M5016">
        <v>99</v>
      </c>
      <c r="N5016">
        <v>99</v>
      </c>
      <c r="O5016">
        <v>18</v>
      </c>
      <c r="P5016">
        <v>1826</v>
      </c>
      <c r="R5016">
        <v>0</v>
      </c>
    </row>
    <row r="5017" spans="1:18" x14ac:dyDescent="0.5">
      <c r="A5017">
        <v>14</v>
      </c>
      <c r="B5017">
        <v>3178</v>
      </c>
      <c r="C5017">
        <v>2020</v>
      </c>
      <c r="D5017">
        <v>99</v>
      </c>
      <c r="E5017">
        <v>99</v>
      </c>
      <c r="F5017">
        <v>99</v>
      </c>
      <c r="G5017">
        <v>99</v>
      </c>
      <c r="H5017">
        <v>99</v>
      </c>
      <c r="I5017">
        <v>99</v>
      </c>
      <c r="J5017">
        <v>999</v>
      </c>
      <c r="K5017">
        <v>99</v>
      </c>
      <c r="L5017">
        <v>99</v>
      </c>
      <c r="M5017">
        <v>99</v>
      </c>
      <c r="N5017">
        <v>99</v>
      </c>
      <c r="O5017">
        <v>18</v>
      </c>
      <c r="P5017">
        <v>1826</v>
      </c>
      <c r="R5017">
        <v>0</v>
      </c>
    </row>
    <row r="5018" spans="1:18" x14ac:dyDescent="0.5">
      <c r="A5018">
        <v>14</v>
      </c>
      <c r="B5018">
        <v>3179</v>
      </c>
      <c r="C5018">
        <v>2021</v>
      </c>
      <c r="D5018">
        <v>99</v>
      </c>
      <c r="E5018">
        <v>99</v>
      </c>
      <c r="F5018">
        <v>99</v>
      </c>
      <c r="G5018">
        <v>99</v>
      </c>
      <c r="H5018">
        <v>99</v>
      </c>
      <c r="I5018">
        <v>99</v>
      </c>
      <c r="J5018">
        <v>999</v>
      </c>
      <c r="K5018">
        <v>99</v>
      </c>
      <c r="L5018">
        <v>99</v>
      </c>
      <c r="M5018">
        <v>99</v>
      </c>
      <c r="N5018">
        <v>99</v>
      </c>
      <c r="O5018">
        <v>18</v>
      </c>
      <c r="P5018">
        <v>1826</v>
      </c>
      <c r="R5018">
        <v>0</v>
      </c>
    </row>
    <row r="5019" spans="1:18" x14ac:dyDescent="0.5">
      <c r="A5019">
        <v>14</v>
      </c>
      <c r="B5019">
        <v>3180</v>
      </c>
      <c r="C5019">
        <v>2022</v>
      </c>
      <c r="D5019">
        <v>99</v>
      </c>
      <c r="E5019">
        <v>99</v>
      </c>
      <c r="F5019">
        <v>99</v>
      </c>
      <c r="G5019">
        <v>99</v>
      </c>
      <c r="H5019">
        <v>99</v>
      </c>
      <c r="I5019">
        <v>99</v>
      </c>
      <c r="J5019">
        <v>999</v>
      </c>
      <c r="K5019">
        <v>99</v>
      </c>
      <c r="L5019">
        <v>99</v>
      </c>
      <c r="M5019">
        <v>99</v>
      </c>
      <c r="N5019">
        <v>99</v>
      </c>
      <c r="O5019">
        <v>18</v>
      </c>
      <c r="P5019">
        <v>1826</v>
      </c>
      <c r="R5019">
        <v>0</v>
      </c>
    </row>
    <row r="5020" spans="1:18" x14ac:dyDescent="0.5">
      <c r="A5020">
        <v>14</v>
      </c>
      <c r="B5020">
        <v>3181</v>
      </c>
      <c r="C5020">
        <v>2012</v>
      </c>
      <c r="D5020">
        <v>99</v>
      </c>
      <c r="E5020">
        <v>99</v>
      </c>
      <c r="F5020">
        <v>99</v>
      </c>
      <c r="G5020">
        <v>99</v>
      </c>
      <c r="H5020">
        <v>99</v>
      </c>
      <c r="I5020">
        <v>99</v>
      </c>
      <c r="J5020">
        <v>999</v>
      </c>
      <c r="K5020">
        <v>99</v>
      </c>
      <c r="L5020">
        <v>99</v>
      </c>
      <c r="M5020">
        <v>99</v>
      </c>
      <c r="N5020">
        <v>99</v>
      </c>
      <c r="O5020">
        <v>18</v>
      </c>
      <c r="P5020">
        <v>1827</v>
      </c>
      <c r="R5020">
        <v>0</v>
      </c>
    </row>
    <row r="5021" spans="1:18" x14ac:dyDescent="0.5">
      <c r="A5021">
        <v>14</v>
      </c>
      <c r="B5021">
        <v>3182</v>
      </c>
      <c r="C5021">
        <v>2013</v>
      </c>
      <c r="D5021">
        <v>99</v>
      </c>
      <c r="E5021">
        <v>99</v>
      </c>
      <c r="F5021">
        <v>99</v>
      </c>
      <c r="G5021">
        <v>99</v>
      </c>
      <c r="H5021">
        <v>99</v>
      </c>
      <c r="I5021">
        <v>99</v>
      </c>
      <c r="J5021">
        <v>999</v>
      </c>
      <c r="K5021">
        <v>99</v>
      </c>
      <c r="L5021">
        <v>99</v>
      </c>
      <c r="M5021">
        <v>99</v>
      </c>
      <c r="N5021">
        <v>99</v>
      </c>
      <c r="O5021">
        <v>18</v>
      </c>
      <c r="P5021">
        <v>1827</v>
      </c>
      <c r="R5021">
        <v>0</v>
      </c>
    </row>
    <row r="5022" spans="1:18" x14ac:dyDescent="0.5">
      <c r="A5022">
        <v>14</v>
      </c>
      <c r="B5022">
        <v>3183</v>
      </c>
      <c r="C5022">
        <v>2014</v>
      </c>
      <c r="D5022">
        <v>99</v>
      </c>
      <c r="E5022">
        <v>99</v>
      </c>
      <c r="F5022">
        <v>99</v>
      </c>
      <c r="G5022">
        <v>99</v>
      </c>
      <c r="H5022">
        <v>99</v>
      </c>
      <c r="I5022">
        <v>99</v>
      </c>
      <c r="J5022">
        <v>999</v>
      </c>
      <c r="K5022">
        <v>99</v>
      </c>
      <c r="L5022">
        <v>99</v>
      </c>
      <c r="M5022">
        <v>99</v>
      </c>
      <c r="N5022">
        <v>99</v>
      </c>
      <c r="O5022">
        <v>18</v>
      </c>
      <c r="P5022">
        <v>1827</v>
      </c>
      <c r="R5022">
        <v>0</v>
      </c>
    </row>
    <row r="5023" spans="1:18" x14ac:dyDescent="0.5">
      <c r="A5023">
        <v>14</v>
      </c>
      <c r="B5023">
        <v>3184</v>
      </c>
      <c r="C5023">
        <v>2015</v>
      </c>
      <c r="D5023">
        <v>99</v>
      </c>
      <c r="E5023">
        <v>99</v>
      </c>
      <c r="F5023">
        <v>99</v>
      </c>
      <c r="G5023">
        <v>99</v>
      </c>
      <c r="H5023">
        <v>99</v>
      </c>
      <c r="I5023">
        <v>99</v>
      </c>
      <c r="J5023">
        <v>999</v>
      </c>
      <c r="K5023">
        <v>99</v>
      </c>
      <c r="L5023">
        <v>99</v>
      </c>
      <c r="M5023">
        <v>99</v>
      </c>
      <c r="N5023">
        <v>99</v>
      </c>
      <c r="O5023">
        <v>18</v>
      </c>
      <c r="P5023">
        <v>1827</v>
      </c>
      <c r="R5023">
        <v>0</v>
      </c>
    </row>
    <row r="5024" spans="1:18" x14ac:dyDescent="0.5">
      <c r="A5024">
        <v>14</v>
      </c>
      <c r="B5024">
        <v>3185</v>
      </c>
      <c r="C5024">
        <v>2016</v>
      </c>
      <c r="D5024">
        <v>99</v>
      </c>
      <c r="E5024">
        <v>99</v>
      </c>
      <c r="F5024">
        <v>99</v>
      </c>
      <c r="G5024">
        <v>99</v>
      </c>
      <c r="H5024">
        <v>99</v>
      </c>
      <c r="I5024">
        <v>99</v>
      </c>
      <c r="J5024">
        <v>999</v>
      </c>
      <c r="K5024">
        <v>99</v>
      </c>
      <c r="L5024">
        <v>99</v>
      </c>
      <c r="M5024">
        <v>99</v>
      </c>
      <c r="N5024">
        <v>99</v>
      </c>
      <c r="O5024">
        <v>18</v>
      </c>
      <c r="P5024">
        <v>1827</v>
      </c>
      <c r="R5024">
        <v>0</v>
      </c>
    </row>
    <row r="5025" spans="1:38" x14ac:dyDescent="0.5">
      <c r="A5025">
        <v>14</v>
      </c>
      <c r="B5025">
        <v>3186</v>
      </c>
      <c r="C5025">
        <v>2017</v>
      </c>
      <c r="D5025">
        <v>99</v>
      </c>
      <c r="E5025">
        <v>99</v>
      </c>
      <c r="F5025">
        <v>99</v>
      </c>
      <c r="G5025">
        <v>99</v>
      </c>
      <c r="H5025">
        <v>99</v>
      </c>
      <c r="I5025">
        <v>99</v>
      </c>
      <c r="J5025">
        <v>999</v>
      </c>
      <c r="K5025">
        <v>99</v>
      </c>
      <c r="L5025">
        <v>99</v>
      </c>
      <c r="M5025">
        <v>99</v>
      </c>
      <c r="N5025">
        <v>99</v>
      </c>
      <c r="O5025">
        <v>18</v>
      </c>
      <c r="P5025">
        <v>1827</v>
      </c>
      <c r="R5025">
        <v>0</v>
      </c>
    </row>
    <row r="5026" spans="1:38" x14ac:dyDescent="0.5">
      <c r="A5026">
        <v>14</v>
      </c>
      <c r="B5026">
        <v>3187</v>
      </c>
      <c r="C5026">
        <v>2018</v>
      </c>
      <c r="D5026">
        <v>99</v>
      </c>
      <c r="E5026">
        <v>99</v>
      </c>
      <c r="F5026">
        <v>99</v>
      </c>
      <c r="G5026">
        <v>99</v>
      </c>
      <c r="H5026">
        <v>99</v>
      </c>
      <c r="I5026">
        <v>99</v>
      </c>
      <c r="J5026">
        <v>999</v>
      </c>
      <c r="K5026">
        <v>99</v>
      </c>
      <c r="L5026">
        <v>99</v>
      </c>
      <c r="M5026">
        <v>99</v>
      </c>
      <c r="N5026">
        <v>99</v>
      </c>
      <c r="O5026">
        <v>18</v>
      </c>
      <c r="P5026">
        <v>1827</v>
      </c>
      <c r="R5026">
        <v>0</v>
      </c>
    </row>
    <row r="5027" spans="1:38" x14ac:dyDescent="0.5">
      <c r="A5027">
        <v>14</v>
      </c>
      <c r="B5027">
        <v>3188</v>
      </c>
      <c r="C5027">
        <v>2019</v>
      </c>
      <c r="D5027">
        <v>99</v>
      </c>
      <c r="E5027">
        <v>99</v>
      </c>
      <c r="F5027">
        <v>99</v>
      </c>
      <c r="G5027">
        <v>99</v>
      </c>
      <c r="H5027">
        <v>99</v>
      </c>
      <c r="I5027">
        <v>99</v>
      </c>
      <c r="J5027">
        <v>999</v>
      </c>
      <c r="K5027">
        <v>99</v>
      </c>
      <c r="L5027">
        <v>99</v>
      </c>
      <c r="M5027">
        <v>99</v>
      </c>
      <c r="N5027">
        <v>99</v>
      </c>
      <c r="O5027">
        <v>18</v>
      </c>
      <c r="P5027">
        <v>1827</v>
      </c>
      <c r="R5027">
        <v>0</v>
      </c>
    </row>
    <row r="5028" spans="1:38" x14ac:dyDescent="0.5">
      <c r="A5028">
        <v>14</v>
      </c>
      <c r="B5028">
        <v>3189</v>
      </c>
      <c r="C5028">
        <v>2020</v>
      </c>
      <c r="D5028">
        <v>99</v>
      </c>
      <c r="E5028">
        <v>99</v>
      </c>
      <c r="F5028">
        <v>99</v>
      </c>
      <c r="G5028">
        <v>99</v>
      </c>
      <c r="H5028">
        <v>99</v>
      </c>
      <c r="I5028">
        <v>99</v>
      </c>
      <c r="J5028">
        <v>999</v>
      </c>
      <c r="K5028">
        <v>99</v>
      </c>
      <c r="L5028">
        <v>99</v>
      </c>
      <c r="M5028">
        <v>99</v>
      </c>
      <c r="N5028">
        <v>99</v>
      </c>
      <c r="O5028">
        <v>18</v>
      </c>
      <c r="P5028">
        <v>1827</v>
      </c>
      <c r="R5028">
        <v>0</v>
      </c>
    </row>
    <row r="5029" spans="1:38" x14ac:dyDescent="0.5">
      <c r="A5029">
        <v>14</v>
      </c>
      <c r="B5029">
        <v>3190</v>
      </c>
      <c r="C5029">
        <v>2021</v>
      </c>
      <c r="D5029">
        <v>99</v>
      </c>
      <c r="E5029">
        <v>99</v>
      </c>
      <c r="F5029">
        <v>99</v>
      </c>
      <c r="G5029">
        <v>99</v>
      </c>
      <c r="H5029">
        <v>99</v>
      </c>
      <c r="I5029">
        <v>99</v>
      </c>
      <c r="J5029">
        <v>999</v>
      </c>
      <c r="K5029">
        <v>99</v>
      </c>
      <c r="L5029">
        <v>99</v>
      </c>
      <c r="M5029">
        <v>99</v>
      </c>
      <c r="N5029">
        <v>99</v>
      </c>
      <c r="O5029">
        <v>18</v>
      </c>
      <c r="P5029">
        <v>1827</v>
      </c>
      <c r="R5029">
        <v>0</v>
      </c>
    </row>
    <row r="5030" spans="1:38" x14ac:dyDescent="0.5">
      <c r="A5030">
        <v>14</v>
      </c>
      <c r="B5030">
        <v>3191</v>
      </c>
      <c r="C5030">
        <v>2022</v>
      </c>
      <c r="D5030">
        <v>99</v>
      </c>
      <c r="E5030">
        <v>99</v>
      </c>
      <c r="F5030">
        <v>99</v>
      </c>
      <c r="G5030">
        <v>99</v>
      </c>
      <c r="H5030">
        <v>99</v>
      </c>
      <c r="I5030">
        <v>99</v>
      </c>
      <c r="J5030">
        <v>999</v>
      </c>
      <c r="K5030">
        <v>99</v>
      </c>
      <c r="L5030">
        <v>99</v>
      </c>
      <c r="M5030">
        <v>99</v>
      </c>
      <c r="N5030">
        <v>99</v>
      </c>
      <c r="O5030">
        <v>18</v>
      </c>
      <c r="P5030">
        <v>1827</v>
      </c>
      <c r="R5030">
        <v>0</v>
      </c>
    </row>
    <row r="5031" spans="1:38" x14ac:dyDescent="0.5">
      <c r="A5031">
        <v>14</v>
      </c>
      <c r="B5031">
        <v>3192</v>
      </c>
      <c r="C5031">
        <v>2012</v>
      </c>
      <c r="D5031">
        <v>99</v>
      </c>
      <c r="E5031">
        <v>99</v>
      </c>
      <c r="F5031">
        <v>99</v>
      </c>
      <c r="G5031">
        <v>99</v>
      </c>
      <c r="H5031">
        <v>99</v>
      </c>
      <c r="I5031">
        <v>99</v>
      </c>
      <c r="J5031">
        <v>999</v>
      </c>
      <c r="K5031">
        <v>99</v>
      </c>
      <c r="L5031">
        <v>99</v>
      </c>
      <c r="M5031">
        <v>99</v>
      </c>
      <c r="N5031">
        <v>99</v>
      </c>
      <c r="O5031">
        <v>18</v>
      </c>
      <c r="P5031">
        <v>1828</v>
      </c>
      <c r="R5031">
        <v>0</v>
      </c>
    </row>
    <row r="5032" spans="1:38" x14ac:dyDescent="0.5">
      <c r="A5032">
        <v>14</v>
      </c>
      <c r="B5032">
        <v>3193</v>
      </c>
      <c r="C5032">
        <v>2013</v>
      </c>
      <c r="D5032">
        <v>99</v>
      </c>
      <c r="E5032">
        <v>99</v>
      </c>
      <c r="F5032">
        <v>99</v>
      </c>
      <c r="G5032">
        <v>99</v>
      </c>
      <c r="H5032">
        <v>99</v>
      </c>
      <c r="I5032">
        <v>99</v>
      </c>
      <c r="J5032">
        <v>999</v>
      </c>
      <c r="K5032">
        <v>99</v>
      </c>
      <c r="L5032">
        <v>99</v>
      </c>
      <c r="M5032">
        <v>99</v>
      </c>
      <c r="N5032">
        <v>99</v>
      </c>
      <c r="O5032">
        <v>18</v>
      </c>
      <c r="P5032">
        <v>1828</v>
      </c>
      <c r="R5032">
        <v>0</v>
      </c>
    </row>
    <row r="5033" spans="1:38" x14ac:dyDescent="0.5">
      <c r="A5033">
        <v>14</v>
      </c>
      <c r="B5033">
        <v>3194</v>
      </c>
      <c r="C5033">
        <v>2014</v>
      </c>
      <c r="D5033">
        <v>99</v>
      </c>
      <c r="E5033">
        <v>99</v>
      </c>
      <c r="F5033">
        <v>99</v>
      </c>
      <c r="G5033">
        <v>99</v>
      </c>
      <c r="H5033">
        <v>99</v>
      </c>
      <c r="I5033">
        <v>99</v>
      </c>
      <c r="J5033">
        <v>999</v>
      </c>
      <c r="K5033">
        <v>99</v>
      </c>
      <c r="L5033">
        <v>99</v>
      </c>
      <c r="M5033">
        <v>99</v>
      </c>
      <c r="N5033">
        <v>99</v>
      </c>
      <c r="O5033">
        <v>18</v>
      </c>
      <c r="P5033">
        <v>1828</v>
      </c>
      <c r="R5033">
        <v>0</v>
      </c>
    </row>
    <row r="5034" spans="1:38" x14ac:dyDescent="0.5">
      <c r="A5034">
        <v>14</v>
      </c>
      <c r="B5034">
        <v>3195</v>
      </c>
      <c r="C5034">
        <v>2015</v>
      </c>
      <c r="D5034">
        <v>99</v>
      </c>
      <c r="E5034">
        <v>99</v>
      </c>
      <c r="F5034">
        <v>99</v>
      </c>
      <c r="G5034">
        <v>99</v>
      </c>
      <c r="H5034">
        <v>99</v>
      </c>
      <c r="I5034">
        <v>99</v>
      </c>
      <c r="J5034">
        <v>999</v>
      </c>
      <c r="K5034">
        <v>99</v>
      </c>
      <c r="L5034">
        <v>99</v>
      </c>
      <c r="M5034">
        <v>99</v>
      </c>
      <c r="N5034">
        <v>99</v>
      </c>
      <c r="O5034">
        <v>18</v>
      </c>
      <c r="P5034">
        <v>1828</v>
      </c>
      <c r="Q5034">
        <v>3</v>
      </c>
      <c r="R5034">
        <v>1795</v>
      </c>
      <c r="S5034">
        <v>1795</v>
      </c>
      <c r="T5034">
        <v>16.24289693593315</v>
      </c>
      <c r="U5034">
        <v>61.21949860724235</v>
      </c>
      <c r="V5034">
        <v>87.946414290327255</v>
      </c>
      <c r="W5034">
        <v>81.174540389972094</v>
      </c>
      <c r="X5034">
        <v>8.4469904151054376</v>
      </c>
      <c r="Y5034">
        <v>2.5490746093835974</v>
      </c>
      <c r="Z5034">
        <v>-37.656883736891992</v>
      </c>
      <c r="AA5034">
        <v>4.7297831414191993</v>
      </c>
      <c r="AB5034">
        <v>4.7575197344194811</v>
      </c>
      <c r="AC5034">
        <v>0</v>
      </c>
      <c r="AD5034">
        <v>0</v>
      </c>
      <c r="AE5034">
        <v>0</v>
      </c>
      <c r="AF5034">
        <v>0</v>
      </c>
      <c r="AG5034">
        <v>0</v>
      </c>
      <c r="AH5034">
        <v>0</v>
      </c>
      <c r="AI5034">
        <v>0</v>
      </c>
      <c r="AJ5034">
        <v>0</v>
      </c>
      <c r="AK5034">
        <v>26</v>
      </c>
      <c r="AL5034">
        <v>30</v>
      </c>
    </row>
    <row r="5035" spans="1:38" x14ac:dyDescent="0.5">
      <c r="A5035">
        <v>14</v>
      </c>
      <c r="B5035">
        <v>3196</v>
      </c>
      <c r="C5035">
        <v>2016</v>
      </c>
      <c r="D5035">
        <v>99</v>
      </c>
      <c r="E5035">
        <v>99</v>
      </c>
      <c r="F5035">
        <v>99</v>
      </c>
      <c r="G5035">
        <v>99</v>
      </c>
      <c r="H5035">
        <v>99</v>
      </c>
      <c r="I5035">
        <v>99</v>
      </c>
      <c r="J5035">
        <v>999</v>
      </c>
      <c r="K5035">
        <v>99</v>
      </c>
      <c r="L5035">
        <v>99</v>
      </c>
      <c r="M5035">
        <v>99</v>
      </c>
      <c r="N5035">
        <v>99</v>
      </c>
      <c r="O5035">
        <v>18</v>
      </c>
      <c r="P5035">
        <v>1828</v>
      </c>
      <c r="Q5035">
        <v>3</v>
      </c>
      <c r="R5035">
        <v>2757</v>
      </c>
      <c r="S5035">
        <v>2757</v>
      </c>
      <c r="T5035">
        <v>16.210010881392819</v>
      </c>
      <c r="U5035">
        <v>61.137830975698243</v>
      </c>
      <c r="V5035">
        <v>89.579406070080452</v>
      </c>
      <c r="W5035">
        <v>82.681791802684018</v>
      </c>
      <c r="X5035">
        <v>10.135617678240099</v>
      </c>
      <c r="Y5035">
        <v>2.5221272657402407</v>
      </c>
      <c r="Z5035">
        <v>-5.6923821287002001</v>
      </c>
      <c r="AA5035">
        <v>5.8789662231320383</v>
      </c>
      <c r="AB5035">
        <v>5.966816245171616</v>
      </c>
      <c r="AC5035">
        <v>52</v>
      </c>
      <c r="AD5035">
        <v>0</v>
      </c>
      <c r="AE5035">
        <v>0</v>
      </c>
      <c r="AF5035">
        <v>36</v>
      </c>
      <c r="AG5035">
        <v>35</v>
      </c>
      <c r="AH5035">
        <v>10</v>
      </c>
      <c r="AI5035">
        <v>2</v>
      </c>
      <c r="AJ5035">
        <v>0</v>
      </c>
      <c r="AK5035">
        <v>336</v>
      </c>
      <c r="AL5035">
        <v>139</v>
      </c>
    </row>
    <row r="5036" spans="1:38" x14ac:dyDescent="0.5">
      <c r="A5036">
        <v>14</v>
      </c>
      <c r="B5036">
        <v>3197</v>
      </c>
      <c r="C5036">
        <v>2017</v>
      </c>
      <c r="D5036">
        <v>99</v>
      </c>
      <c r="E5036">
        <v>99</v>
      </c>
      <c r="F5036">
        <v>99</v>
      </c>
      <c r="G5036">
        <v>99</v>
      </c>
      <c r="H5036">
        <v>99</v>
      </c>
      <c r="I5036">
        <v>99</v>
      </c>
      <c r="J5036">
        <v>999</v>
      </c>
      <c r="K5036">
        <v>99</v>
      </c>
      <c r="L5036">
        <v>99</v>
      </c>
      <c r="M5036">
        <v>99</v>
      </c>
      <c r="N5036">
        <v>99</v>
      </c>
      <c r="O5036">
        <v>18</v>
      </c>
      <c r="P5036">
        <v>1828</v>
      </c>
      <c r="Q5036">
        <v>5</v>
      </c>
      <c r="R5036">
        <v>3067</v>
      </c>
      <c r="S5036">
        <v>3067</v>
      </c>
      <c r="T5036">
        <v>15.997391587870879</v>
      </c>
      <c r="U5036">
        <v>60.58232800782524</v>
      </c>
      <c r="V5036">
        <v>88.628679604400389</v>
      </c>
      <c r="W5036">
        <v>81.804271274861506</v>
      </c>
      <c r="X5036">
        <v>9.2080289536377631</v>
      </c>
      <c r="Y5036">
        <v>2.3960598415464958</v>
      </c>
      <c r="Z5036">
        <v>-30.499906819018847</v>
      </c>
      <c r="AA5036">
        <v>8.849583056813918</v>
      </c>
      <c r="AB5036">
        <v>8.869343163927935</v>
      </c>
      <c r="AC5036">
        <v>65</v>
      </c>
      <c r="AD5036">
        <v>0</v>
      </c>
      <c r="AE5036">
        <v>0</v>
      </c>
      <c r="AF5036">
        <v>22</v>
      </c>
      <c r="AG5036">
        <v>33</v>
      </c>
      <c r="AH5036">
        <v>4</v>
      </c>
      <c r="AI5036">
        <v>0</v>
      </c>
      <c r="AJ5036">
        <v>0</v>
      </c>
      <c r="AK5036">
        <v>273</v>
      </c>
      <c r="AL5036">
        <v>160</v>
      </c>
    </row>
    <row r="5037" spans="1:38" x14ac:dyDescent="0.5">
      <c r="A5037">
        <v>14</v>
      </c>
      <c r="B5037">
        <v>3198</v>
      </c>
      <c r="C5037">
        <v>2018</v>
      </c>
      <c r="D5037">
        <v>99</v>
      </c>
      <c r="E5037">
        <v>99</v>
      </c>
      <c r="F5037">
        <v>99</v>
      </c>
      <c r="G5037">
        <v>99</v>
      </c>
      <c r="H5037">
        <v>99</v>
      </c>
      <c r="I5037">
        <v>99</v>
      </c>
      <c r="J5037">
        <v>999</v>
      </c>
      <c r="K5037">
        <v>99</v>
      </c>
      <c r="L5037">
        <v>99</v>
      </c>
      <c r="M5037">
        <v>99</v>
      </c>
      <c r="N5037">
        <v>99</v>
      </c>
      <c r="O5037">
        <v>18</v>
      </c>
      <c r="P5037">
        <v>1828</v>
      </c>
      <c r="Q5037">
        <v>3</v>
      </c>
      <c r="R5037">
        <v>2328</v>
      </c>
      <c r="S5037">
        <v>2328</v>
      </c>
      <c r="T5037">
        <v>16.273195876288661</v>
      </c>
      <c r="U5037">
        <v>61.071735395188995</v>
      </c>
      <c r="V5037">
        <v>85.555468683100401</v>
      </c>
      <c r="W5037">
        <v>78.967697594501701</v>
      </c>
      <c r="X5037">
        <v>7.7689025343965747</v>
      </c>
      <c r="Y5037">
        <v>2.1891857950956246</v>
      </c>
      <c r="Z5037">
        <v>-34.116111730127344</v>
      </c>
      <c r="AA5037">
        <v>9.2982386068618439</v>
      </c>
      <c r="AB5037">
        <v>9.1412668552500147</v>
      </c>
      <c r="AC5037">
        <v>29</v>
      </c>
      <c r="AD5037">
        <v>0</v>
      </c>
      <c r="AE5037">
        <v>0</v>
      </c>
      <c r="AF5037">
        <v>10</v>
      </c>
      <c r="AG5037">
        <v>10</v>
      </c>
      <c r="AH5037">
        <v>16</v>
      </c>
      <c r="AI5037">
        <v>2</v>
      </c>
      <c r="AJ5037">
        <v>0</v>
      </c>
      <c r="AK5037">
        <v>201</v>
      </c>
      <c r="AL5037">
        <v>75</v>
      </c>
    </row>
    <row r="5038" spans="1:38" x14ac:dyDescent="0.5">
      <c r="A5038">
        <v>14</v>
      </c>
      <c r="B5038">
        <v>3199</v>
      </c>
      <c r="C5038">
        <v>2019</v>
      </c>
      <c r="D5038">
        <v>99</v>
      </c>
      <c r="E5038">
        <v>99</v>
      </c>
      <c r="F5038">
        <v>99</v>
      </c>
      <c r="G5038">
        <v>99</v>
      </c>
      <c r="H5038">
        <v>99</v>
      </c>
      <c r="I5038">
        <v>99</v>
      </c>
      <c r="J5038">
        <v>999</v>
      </c>
      <c r="K5038">
        <v>99</v>
      </c>
      <c r="L5038">
        <v>99</v>
      </c>
      <c r="M5038">
        <v>99</v>
      </c>
      <c r="N5038">
        <v>99</v>
      </c>
      <c r="O5038">
        <v>18</v>
      </c>
      <c r="P5038">
        <v>1828</v>
      </c>
      <c r="Q5038">
        <v>3</v>
      </c>
      <c r="R5038">
        <v>2401</v>
      </c>
      <c r="S5038">
        <v>2401</v>
      </c>
      <c r="T5038">
        <v>16.344023323615165</v>
      </c>
      <c r="U5038">
        <v>61.237401082882108</v>
      </c>
      <c r="V5038">
        <v>85.829577148921643</v>
      </c>
      <c r="W5038">
        <v>79.220699708454788</v>
      </c>
      <c r="X5038">
        <v>7.8055801125331028</v>
      </c>
      <c r="Y5038">
        <v>2.2141381858835514</v>
      </c>
      <c r="Z5038">
        <v>-34.673310438887341</v>
      </c>
      <c r="AA5038">
        <v>11.921549155908638</v>
      </c>
      <c r="AB5038">
        <v>11.756069970733336</v>
      </c>
      <c r="AC5038">
        <v>28</v>
      </c>
      <c r="AD5038">
        <v>0</v>
      </c>
      <c r="AE5038">
        <v>0</v>
      </c>
      <c r="AF5038">
        <v>9</v>
      </c>
      <c r="AG5038">
        <v>19</v>
      </c>
      <c r="AH5038">
        <v>2</v>
      </c>
      <c r="AI5038">
        <v>2</v>
      </c>
      <c r="AJ5038">
        <v>0</v>
      </c>
      <c r="AK5038">
        <v>59</v>
      </c>
      <c r="AL5038">
        <v>39</v>
      </c>
    </row>
    <row r="5039" spans="1:38" x14ac:dyDescent="0.5">
      <c r="A5039">
        <v>14</v>
      </c>
      <c r="B5039">
        <v>3200</v>
      </c>
      <c r="C5039">
        <v>2020</v>
      </c>
      <c r="D5039">
        <v>99</v>
      </c>
      <c r="E5039">
        <v>99</v>
      </c>
      <c r="F5039">
        <v>99</v>
      </c>
      <c r="G5039">
        <v>99</v>
      </c>
      <c r="H5039">
        <v>99</v>
      </c>
      <c r="I5039">
        <v>99</v>
      </c>
      <c r="J5039">
        <v>999</v>
      </c>
      <c r="K5039">
        <v>99</v>
      </c>
      <c r="L5039">
        <v>99</v>
      </c>
      <c r="M5039">
        <v>99</v>
      </c>
      <c r="N5039">
        <v>99</v>
      </c>
      <c r="O5039">
        <v>18</v>
      </c>
      <c r="P5039">
        <v>1828</v>
      </c>
      <c r="Q5039">
        <v>2</v>
      </c>
      <c r="R5039">
        <v>2345</v>
      </c>
      <c r="S5039">
        <v>2345</v>
      </c>
      <c r="T5039">
        <v>16.40255863539446</v>
      </c>
      <c r="U5039">
        <v>61.197867803837951</v>
      </c>
      <c r="V5039">
        <v>89.716415600375981</v>
      </c>
      <c r="W5039">
        <v>82.808251599147098</v>
      </c>
      <c r="X5039">
        <v>8.8600527471883623</v>
      </c>
      <c r="Y5039">
        <v>2.20912908569849</v>
      </c>
      <c r="Z5039">
        <v>-39.762639240178849</v>
      </c>
      <c r="AA5039">
        <v>11.231918766165341</v>
      </c>
      <c r="AB5039">
        <v>11.258852012561464</v>
      </c>
      <c r="AC5039">
        <v>37</v>
      </c>
      <c r="AD5039">
        <v>0</v>
      </c>
      <c r="AE5039">
        <v>0</v>
      </c>
      <c r="AF5039">
        <v>16</v>
      </c>
      <c r="AG5039">
        <v>14</v>
      </c>
      <c r="AH5039">
        <v>1</v>
      </c>
      <c r="AI5039">
        <v>1</v>
      </c>
      <c r="AJ5039">
        <v>0</v>
      </c>
      <c r="AK5039">
        <v>34</v>
      </c>
      <c r="AL5039">
        <v>43</v>
      </c>
    </row>
    <row r="5040" spans="1:38" x14ac:dyDescent="0.5">
      <c r="A5040">
        <v>14</v>
      </c>
      <c r="B5040">
        <v>3201</v>
      </c>
      <c r="C5040">
        <v>2021</v>
      </c>
      <c r="D5040">
        <v>99</v>
      </c>
      <c r="E5040">
        <v>99</v>
      </c>
      <c r="F5040">
        <v>99</v>
      </c>
      <c r="G5040">
        <v>99</v>
      </c>
      <c r="H5040">
        <v>99</v>
      </c>
      <c r="I5040">
        <v>99</v>
      </c>
      <c r="J5040">
        <v>999</v>
      </c>
      <c r="K5040">
        <v>99</v>
      </c>
      <c r="L5040">
        <v>99</v>
      </c>
      <c r="M5040">
        <v>99</v>
      </c>
      <c r="N5040">
        <v>99</v>
      </c>
      <c r="O5040">
        <v>18</v>
      </c>
      <c r="P5040">
        <v>1828</v>
      </c>
      <c r="Q5040">
        <v>4</v>
      </c>
      <c r="R5040">
        <v>2531</v>
      </c>
      <c r="S5040">
        <v>2531</v>
      </c>
      <c r="T5040">
        <v>16.370604504148559</v>
      </c>
      <c r="U5040">
        <v>61.175819834057705</v>
      </c>
      <c r="V5040">
        <v>91.973607441078499</v>
      </c>
      <c r="W5040">
        <v>84.891639668115388</v>
      </c>
      <c r="X5040">
        <v>9.8689799667888156</v>
      </c>
      <c r="Y5040">
        <v>2.0777803414487805</v>
      </c>
      <c r="Z5040">
        <v>-40.23165492163016</v>
      </c>
      <c r="AA5040">
        <v>9.6265023581317521</v>
      </c>
      <c r="AB5040">
        <v>9.6309265584628729</v>
      </c>
      <c r="AC5040">
        <v>28</v>
      </c>
      <c r="AD5040">
        <v>0</v>
      </c>
      <c r="AE5040">
        <v>0</v>
      </c>
      <c r="AF5040">
        <v>21</v>
      </c>
      <c r="AG5040">
        <v>21</v>
      </c>
      <c r="AH5040">
        <v>13</v>
      </c>
      <c r="AI5040">
        <v>3</v>
      </c>
      <c r="AJ5040">
        <v>0</v>
      </c>
      <c r="AK5040">
        <v>79</v>
      </c>
      <c r="AL5040">
        <v>34</v>
      </c>
    </row>
    <row r="5041" spans="1:38" x14ac:dyDescent="0.5">
      <c r="A5041">
        <v>14</v>
      </c>
      <c r="B5041">
        <v>3202</v>
      </c>
      <c r="C5041">
        <v>2022</v>
      </c>
      <c r="D5041">
        <v>99</v>
      </c>
      <c r="E5041">
        <v>99</v>
      </c>
      <c r="F5041">
        <v>99</v>
      </c>
      <c r="G5041">
        <v>99</v>
      </c>
      <c r="H5041">
        <v>99</v>
      </c>
      <c r="I5041">
        <v>99</v>
      </c>
      <c r="J5041">
        <v>999</v>
      </c>
      <c r="K5041">
        <v>99</v>
      </c>
      <c r="L5041">
        <v>99</v>
      </c>
      <c r="M5041">
        <v>99</v>
      </c>
      <c r="N5041">
        <v>99</v>
      </c>
      <c r="O5041">
        <v>18</v>
      </c>
      <c r="P5041">
        <v>1828</v>
      </c>
      <c r="Q5041">
        <v>3</v>
      </c>
      <c r="R5041">
        <v>2662</v>
      </c>
      <c r="S5041">
        <v>2662</v>
      </c>
      <c r="T5041">
        <v>16.43200601051841</v>
      </c>
      <c r="U5041">
        <v>61.202854996243431</v>
      </c>
      <c r="V5041">
        <v>91.936210687229305</v>
      </c>
      <c r="W5041">
        <v>84.857122464312454</v>
      </c>
      <c r="X5041">
        <v>9.4284358479408628</v>
      </c>
      <c r="Y5041">
        <v>2.0592699922149942</v>
      </c>
      <c r="Z5041">
        <v>-46.495504210490481</v>
      </c>
      <c r="AA5041">
        <v>9.2414511369553889</v>
      </c>
      <c r="AB5041">
        <v>9.1443393327141766</v>
      </c>
      <c r="AC5041">
        <v>32</v>
      </c>
      <c r="AD5041">
        <v>0</v>
      </c>
      <c r="AE5041">
        <v>0</v>
      </c>
      <c r="AF5041">
        <v>7</v>
      </c>
      <c r="AG5041">
        <v>11</v>
      </c>
      <c r="AH5041">
        <v>3</v>
      </c>
      <c r="AI5041">
        <v>1</v>
      </c>
      <c r="AJ5041">
        <v>0</v>
      </c>
      <c r="AK5041">
        <v>71</v>
      </c>
      <c r="AL5041">
        <v>9</v>
      </c>
    </row>
    <row r="5042" spans="1:38" x14ac:dyDescent="0.5">
      <c r="A5042">
        <v>14</v>
      </c>
      <c r="B5042">
        <v>3203</v>
      </c>
      <c r="C5042">
        <v>2012</v>
      </c>
      <c r="D5042">
        <v>99</v>
      </c>
      <c r="E5042">
        <v>99</v>
      </c>
      <c r="F5042">
        <v>99</v>
      </c>
      <c r="G5042">
        <v>99</v>
      </c>
      <c r="H5042">
        <v>99</v>
      </c>
      <c r="I5042">
        <v>99</v>
      </c>
      <c r="J5042">
        <v>999</v>
      </c>
      <c r="K5042">
        <v>99</v>
      </c>
      <c r="L5042">
        <v>99</v>
      </c>
      <c r="M5042">
        <v>99</v>
      </c>
      <c r="N5042">
        <v>99</v>
      </c>
      <c r="O5042">
        <v>18</v>
      </c>
      <c r="P5042">
        <v>1832</v>
      </c>
      <c r="R5042">
        <v>0</v>
      </c>
    </row>
    <row r="5043" spans="1:38" x14ac:dyDescent="0.5">
      <c r="A5043">
        <v>14</v>
      </c>
      <c r="B5043">
        <v>3204</v>
      </c>
      <c r="C5043">
        <v>2013</v>
      </c>
      <c r="D5043">
        <v>99</v>
      </c>
      <c r="E5043">
        <v>99</v>
      </c>
      <c r="F5043">
        <v>99</v>
      </c>
      <c r="G5043">
        <v>99</v>
      </c>
      <c r="H5043">
        <v>99</v>
      </c>
      <c r="I5043">
        <v>99</v>
      </c>
      <c r="J5043">
        <v>999</v>
      </c>
      <c r="K5043">
        <v>99</v>
      </c>
      <c r="L5043">
        <v>99</v>
      </c>
      <c r="M5043">
        <v>99</v>
      </c>
      <c r="N5043">
        <v>99</v>
      </c>
      <c r="O5043">
        <v>18</v>
      </c>
      <c r="P5043">
        <v>1832</v>
      </c>
      <c r="Q5043">
        <v>3</v>
      </c>
      <c r="R5043">
        <v>12</v>
      </c>
      <c r="S5043">
        <v>12</v>
      </c>
      <c r="T5043">
        <v>16</v>
      </c>
      <c r="U5043">
        <v>60.83333333333335</v>
      </c>
      <c r="V5043">
        <v>86.7732033224991</v>
      </c>
      <c r="W5043">
        <v>80.091666666666683</v>
      </c>
      <c r="X5043">
        <v>10.616689560414882</v>
      </c>
      <c r="Y5043">
        <v>2.763853991962796</v>
      </c>
      <c r="Z5043">
        <v>-24.286520768783461</v>
      </c>
      <c r="AA5043">
        <v>0.22313127556712536</v>
      </c>
      <c r="AB5043">
        <v>0.23988201329172479</v>
      </c>
    </row>
    <row r="5044" spans="1:38" x14ac:dyDescent="0.5">
      <c r="A5044">
        <v>14</v>
      </c>
      <c r="B5044">
        <v>3205</v>
      </c>
      <c r="C5044">
        <v>2014</v>
      </c>
      <c r="D5044">
        <v>99</v>
      </c>
      <c r="E5044">
        <v>99</v>
      </c>
      <c r="F5044">
        <v>99</v>
      </c>
      <c r="G5044">
        <v>99</v>
      </c>
      <c r="H5044">
        <v>99</v>
      </c>
      <c r="I5044">
        <v>99</v>
      </c>
      <c r="J5044">
        <v>999</v>
      </c>
      <c r="K5044">
        <v>99</v>
      </c>
      <c r="L5044">
        <v>99</v>
      </c>
      <c r="M5044">
        <v>99</v>
      </c>
      <c r="N5044">
        <v>99</v>
      </c>
      <c r="O5044">
        <v>18</v>
      </c>
      <c r="P5044">
        <v>1832</v>
      </c>
      <c r="Q5044">
        <v>2</v>
      </c>
      <c r="R5044">
        <v>11</v>
      </c>
      <c r="S5044">
        <v>11</v>
      </c>
      <c r="T5044">
        <v>16.454545454545453</v>
      </c>
      <c r="U5044">
        <v>61.181818181818173</v>
      </c>
      <c r="V5044">
        <v>85.698808234019509</v>
      </c>
      <c r="W5044">
        <v>79.100000000000023</v>
      </c>
      <c r="X5044">
        <v>10.646382228036599</v>
      </c>
      <c r="Y5044">
        <v>2.1242402628269801</v>
      </c>
      <c r="Z5044">
        <v>-72.556918626117792</v>
      </c>
      <c r="AA5044">
        <v>0.10349045065387148</v>
      </c>
      <c r="AB5044">
        <v>0.10599025854387342</v>
      </c>
    </row>
    <row r="5045" spans="1:38" x14ac:dyDescent="0.5">
      <c r="A5045">
        <v>14</v>
      </c>
      <c r="B5045">
        <v>3206</v>
      </c>
      <c r="C5045">
        <v>2015</v>
      </c>
      <c r="D5045">
        <v>99</v>
      </c>
      <c r="E5045">
        <v>99</v>
      </c>
      <c r="F5045">
        <v>99</v>
      </c>
      <c r="G5045">
        <v>99</v>
      </c>
      <c r="H5045">
        <v>99</v>
      </c>
      <c r="I5045">
        <v>99</v>
      </c>
      <c r="J5045">
        <v>999</v>
      </c>
      <c r="K5045">
        <v>99</v>
      </c>
      <c r="L5045">
        <v>99</v>
      </c>
      <c r="M5045">
        <v>99</v>
      </c>
      <c r="N5045">
        <v>99</v>
      </c>
      <c r="O5045">
        <v>18</v>
      </c>
      <c r="P5045">
        <v>1832</v>
      </c>
      <c r="Q5045">
        <v>2</v>
      </c>
      <c r="R5045">
        <v>574</v>
      </c>
      <c r="S5045">
        <v>574</v>
      </c>
      <c r="T5045">
        <v>16.16376306620209</v>
      </c>
      <c r="U5045">
        <v>61.059233449477361</v>
      </c>
      <c r="V5045">
        <v>74.615611115095888</v>
      </c>
      <c r="W5045">
        <v>68.870209059233389</v>
      </c>
      <c r="X5045">
        <v>8.59795784185828</v>
      </c>
      <c r="Y5045">
        <v>2.5770313738095321</v>
      </c>
      <c r="Z5045">
        <v>-49.223702677946591</v>
      </c>
      <c r="AA5045">
        <v>1.512476614581961</v>
      </c>
      <c r="AB5045">
        <v>1.2907424723313903</v>
      </c>
      <c r="AC5045">
        <v>2</v>
      </c>
      <c r="AD5045">
        <v>0</v>
      </c>
      <c r="AE5045">
        <v>0</v>
      </c>
      <c r="AF5045">
        <v>0</v>
      </c>
      <c r="AG5045">
        <v>0</v>
      </c>
      <c r="AH5045">
        <v>0</v>
      </c>
      <c r="AI5045">
        <v>0</v>
      </c>
      <c r="AJ5045">
        <v>0</v>
      </c>
      <c r="AK5045">
        <v>11</v>
      </c>
      <c r="AL5045">
        <v>18</v>
      </c>
    </row>
    <row r="5046" spans="1:38" x14ac:dyDescent="0.5">
      <c r="A5046">
        <v>14</v>
      </c>
      <c r="B5046">
        <v>3207</v>
      </c>
      <c r="C5046">
        <v>2016</v>
      </c>
      <c r="D5046">
        <v>99</v>
      </c>
      <c r="E5046">
        <v>99</v>
      </c>
      <c r="F5046">
        <v>99</v>
      </c>
      <c r="G5046">
        <v>99</v>
      </c>
      <c r="H5046">
        <v>99</v>
      </c>
      <c r="I5046">
        <v>99</v>
      </c>
      <c r="J5046">
        <v>999</v>
      </c>
      <c r="K5046">
        <v>99</v>
      </c>
      <c r="L5046">
        <v>99</v>
      </c>
      <c r="M5046">
        <v>99</v>
      </c>
      <c r="N5046">
        <v>99</v>
      </c>
      <c r="O5046">
        <v>18</v>
      </c>
      <c r="P5046">
        <v>1832</v>
      </c>
      <c r="Q5046">
        <v>2</v>
      </c>
      <c r="R5046">
        <v>559</v>
      </c>
      <c r="S5046">
        <v>559</v>
      </c>
      <c r="T5046">
        <v>15.921288014311269</v>
      </c>
      <c r="U5046">
        <v>60.602862254025048</v>
      </c>
      <c r="V5046">
        <v>75.835970827026244</v>
      </c>
      <c r="W5046">
        <v>69.996601073345204</v>
      </c>
      <c r="X5046">
        <v>8.1846865543478486</v>
      </c>
      <c r="Y5046">
        <v>2.6561554460976717</v>
      </c>
      <c r="Z5046">
        <v>-40.038965771006758</v>
      </c>
      <c r="AA5046">
        <v>1.1919993176390311</v>
      </c>
      <c r="AB5046">
        <v>1.0242000139620435</v>
      </c>
      <c r="AC5046">
        <v>13</v>
      </c>
      <c r="AD5046">
        <v>0</v>
      </c>
      <c r="AE5046">
        <v>0</v>
      </c>
      <c r="AF5046">
        <v>6</v>
      </c>
      <c r="AG5046">
        <v>44</v>
      </c>
      <c r="AH5046">
        <v>17</v>
      </c>
      <c r="AI5046">
        <v>5</v>
      </c>
      <c r="AJ5046">
        <v>0</v>
      </c>
      <c r="AK5046">
        <v>79</v>
      </c>
      <c r="AL5046">
        <v>30</v>
      </c>
    </row>
    <row r="5047" spans="1:38" x14ac:dyDescent="0.5">
      <c r="A5047">
        <v>14</v>
      </c>
      <c r="B5047">
        <v>3208</v>
      </c>
      <c r="C5047">
        <v>2017</v>
      </c>
      <c r="D5047">
        <v>99</v>
      </c>
      <c r="E5047">
        <v>99</v>
      </c>
      <c r="F5047">
        <v>99</v>
      </c>
      <c r="G5047">
        <v>99</v>
      </c>
      <c r="H5047">
        <v>99</v>
      </c>
      <c r="I5047">
        <v>99</v>
      </c>
      <c r="J5047">
        <v>999</v>
      </c>
      <c r="K5047">
        <v>99</v>
      </c>
      <c r="L5047">
        <v>99</v>
      </c>
      <c r="M5047">
        <v>99</v>
      </c>
      <c r="N5047">
        <v>99</v>
      </c>
      <c r="O5047">
        <v>18</v>
      </c>
      <c r="P5047">
        <v>1832</v>
      </c>
      <c r="Q5047">
        <v>4</v>
      </c>
      <c r="R5047">
        <v>706</v>
      </c>
      <c r="S5047">
        <v>704</v>
      </c>
      <c r="T5047">
        <v>15.570821529745045</v>
      </c>
      <c r="U5047">
        <v>59.815340909090899</v>
      </c>
      <c r="V5047">
        <v>78.034663399980445</v>
      </c>
      <c r="W5047">
        <v>71.941051136363498</v>
      </c>
      <c r="X5047">
        <v>9.5888476608666426</v>
      </c>
      <c r="Y5047">
        <v>2.4965869651767609</v>
      </c>
      <c r="Z5047">
        <v>-38.865687464591346</v>
      </c>
      <c r="AA5047">
        <v>2.0371065008511988</v>
      </c>
      <c r="AB5047">
        <v>1.790404416499398</v>
      </c>
      <c r="AC5047">
        <v>47</v>
      </c>
      <c r="AD5047">
        <v>0</v>
      </c>
      <c r="AE5047">
        <v>0</v>
      </c>
      <c r="AF5047">
        <v>9</v>
      </c>
      <c r="AG5047">
        <v>25</v>
      </c>
      <c r="AH5047">
        <v>7</v>
      </c>
      <c r="AI5047">
        <v>3</v>
      </c>
      <c r="AJ5047">
        <v>0</v>
      </c>
      <c r="AK5047">
        <v>191</v>
      </c>
      <c r="AL5047">
        <v>50</v>
      </c>
    </row>
    <row r="5048" spans="1:38" x14ac:dyDescent="0.5">
      <c r="A5048">
        <v>14</v>
      </c>
      <c r="B5048">
        <v>3209</v>
      </c>
      <c r="C5048">
        <v>2018</v>
      </c>
      <c r="D5048">
        <v>99</v>
      </c>
      <c r="E5048">
        <v>99</v>
      </c>
      <c r="F5048">
        <v>99</v>
      </c>
      <c r="G5048">
        <v>99</v>
      </c>
      <c r="H5048">
        <v>99</v>
      </c>
      <c r="I5048">
        <v>99</v>
      </c>
      <c r="J5048">
        <v>999</v>
      </c>
      <c r="K5048">
        <v>99</v>
      </c>
      <c r="L5048">
        <v>99</v>
      </c>
      <c r="M5048">
        <v>99</v>
      </c>
      <c r="N5048">
        <v>99</v>
      </c>
      <c r="O5048">
        <v>18</v>
      </c>
      <c r="P5048">
        <v>1832</v>
      </c>
      <c r="Q5048">
        <v>2</v>
      </c>
      <c r="R5048">
        <v>5</v>
      </c>
      <c r="S5048">
        <v>5</v>
      </c>
      <c r="T5048">
        <v>17</v>
      </c>
      <c r="U5048">
        <v>62</v>
      </c>
      <c r="V5048">
        <v>79.176598049837509</v>
      </c>
      <c r="W5048">
        <v>73.080000000000013</v>
      </c>
      <c r="X5048">
        <v>9.530456442374561</v>
      </c>
      <c r="Y5048">
        <v>0.63245553203367599</v>
      </c>
      <c r="Z5048">
        <v>-16.922186428719844</v>
      </c>
      <c r="AA5048">
        <v>1.9970443743259979E-2</v>
      </c>
      <c r="AB5048">
        <v>1.8169479173420964E-2</v>
      </c>
      <c r="AC5048">
        <v>1</v>
      </c>
      <c r="AD5048">
        <v>0</v>
      </c>
      <c r="AE5048">
        <v>0</v>
      </c>
      <c r="AF5048">
        <v>0</v>
      </c>
      <c r="AG5048">
        <v>1</v>
      </c>
      <c r="AH5048">
        <v>0</v>
      </c>
      <c r="AI5048">
        <v>3</v>
      </c>
      <c r="AJ5048">
        <v>0</v>
      </c>
      <c r="AK5048">
        <v>1</v>
      </c>
      <c r="AL5048">
        <v>0</v>
      </c>
    </row>
    <row r="5049" spans="1:38" x14ac:dyDescent="0.5">
      <c r="A5049">
        <v>14</v>
      </c>
      <c r="B5049">
        <v>3210</v>
      </c>
      <c r="C5049">
        <v>2019</v>
      </c>
      <c r="D5049">
        <v>99</v>
      </c>
      <c r="E5049">
        <v>99</v>
      </c>
      <c r="F5049">
        <v>99</v>
      </c>
      <c r="G5049">
        <v>99</v>
      </c>
      <c r="H5049">
        <v>99</v>
      </c>
      <c r="I5049">
        <v>99</v>
      </c>
      <c r="J5049">
        <v>999</v>
      </c>
      <c r="K5049">
        <v>99</v>
      </c>
      <c r="L5049">
        <v>99</v>
      </c>
      <c r="M5049">
        <v>99</v>
      </c>
      <c r="N5049">
        <v>99</v>
      </c>
      <c r="O5049">
        <v>18</v>
      </c>
      <c r="P5049">
        <v>1832</v>
      </c>
      <c r="Q5049">
        <v>1</v>
      </c>
      <c r="R5049">
        <v>5</v>
      </c>
      <c r="S5049">
        <v>5</v>
      </c>
      <c r="T5049">
        <v>16.399999999999999</v>
      </c>
      <c r="U5049">
        <v>61.4</v>
      </c>
      <c r="V5049">
        <v>86.088840736728073</v>
      </c>
      <c r="W5049">
        <v>79.460000000000022</v>
      </c>
      <c r="X5049">
        <v>11.340476180478452</v>
      </c>
      <c r="Y5049">
        <v>1.6248076809272365</v>
      </c>
      <c r="Z5049">
        <v>-52.230280736551521</v>
      </c>
      <c r="AA5049">
        <v>2.4826216484607755E-2</v>
      </c>
      <c r="AB5049">
        <v>2.4555562854169041E-2</v>
      </c>
      <c r="AC5049">
        <v>0</v>
      </c>
      <c r="AD5049">
        <v>0</v>
      </c>
      <c r="AE5049">
        <v>0</v>
      </c>
      <c r="AF5049">
        <v>0</v>
      </c>
      <c r="AG5049">
        <v>1</v>
      </c>
      <c r="AH5049">
        <v>1</v>
      </c>
      <c r="AI5049">
        <v>4</v>
      </c>
      <c r="AJ5049">
        <v>0</v>
      </c>
      <c r="AK5049">
        <v>0</v>
      </c>
      <c r="AL5049">
        <v>0</v>
      </c>
    </row>
    <row r="5050" spans="1:38" x14ac:dyDescent="0.5">
      <c r="A5050">
        <v>14</v>
      </c>
      <c r="B5050">
        <v>3211</v>
      </c>
      <c r="C5050">
        <v>2020</v>
      </c>
      <c r="D5050">
        <v>99</v>
      </c>
      <c r="E5050">
        <v>99</v>
      </c>
      <c r="F5050">
        <v>99</v>
      </c>
      <c r="G5050">
        <v>99</v>
      </c>
      <c r="H5050">
        <v>99</v>
      </c>
      <c r="I5050">
        <v>99</v>
      </c>
      <c r="J5050">
        <v>999</v>
      </c>
      <c r="K5050">
        <v>99</v>
      </c>
      <c r="L5050">
        <v>99</v>
      </c>
      <c r="M5050">
        <v>99</v>
      </c>
      <c r="N5050">
        <v>99</v>
      </c>
      <c r="O5050">
        <v>18</v>
      </c>
      <c r="P5050">
        <v>1832</v>
      </c>
      <c r="Q5050">
        <v>2</v>
      </c>
      <c r="R5050">
        <v>106</v>
      </c>
      <c r="S5050">
        <v>106</v>
      </c>
      <c r="T5050">
        <v>15.669811320754716</v>
      </c>
      <c r="U5050">
        <v>59.981132075471699</v>
      </c>
      <c r="V5050">
        <v>89.890431120832403</v>
      </c>
      <c r="W5050">
        <v>82.968867924528254</v>
      </c>
      <c r="X5050">
        <v>17.654776430017112</v>
      </c>
      <c r="Y5050">
        <v>2.9008168403135737</v>
      </c>
      <c r="Z5050">
        <v>-65.043616523251913</v>
      </c>
      <c r="AA5050">
        <v>0.5077114666155762</v>
      </c>
      <c r="AB5050">
        <v>0.50991604564852244</v>
      </c>
      <c r="AC5050">
        <v>3</v>
      </c>
      <c r="AD5050">
        <v>0</v>
      </c>
      <c r="AE5050">
        <v>0</v>
      </c>
      <c r="AF5050">
        <v>0</v>
      </c>
      <c r="AG5050">
        <v>8</v>
      </c>
      <c r="AH5050">
        <v>2</v>
      </c>
      <c r="AI5050">
        <v>5</v>
      </c>
      <c r="AJ5050">
        <v>0</v>
      </c>
      <c r="AK5050">
        <v>8</v>
      </c>
      <c r="AL5050">
        <v>1</v>
      </c>
    </row>
    <row r="5051" spans="1:38" x14ac:dyDescent="0.5">
      <c r="A5051">
        <v>14</v>
      </c>
      <c r="B5051">
        <v>3212</v>
      </c>
      <c r="C5051">
        <v>2021</v>
      </c>
      <c r="D5051">
        <v>99</v>
      </c>
      <c r="E5051">
        <v>99</v>
      </c>
      <c r="F5051">
        <v>99</v>
      </c>
      <c r="G5051">
        <v>99</v>
      </c>
      <c r="H5051">
        <v>99</v>
      </c>
      <c r="I5051">
        <v>99</v>
      </c>
      <c r="J5051">
        <v>999</v>
      </c>
      <c r="K5051">
        <v>99</v>
      </c>
      <c r="L5051">
        <v>99</v>
      </c>
      <c r="M5051">
        <v>99</v>
      </c>
      <c r="N5051">
        <v>99</v>
      </c>
      <c r="O5051">
        <v>18</v>
      </c>
      <c r="P5051">
        <v>1832</v>
      </c>
      <c r="Q5051">
        <v>2</v>
      </c>
      <c r="R5051">
        <v>46</v>
      </c>
      <c r="S5051">
        <v>46</v>
      </c>
      <c r="T5051">
        <v>15.630434782608697</v>
      </c>
      <c r="U5051">
        <v>59.478260869565212</v>
      </c>
      <c r="V5051">
        <v>88.669979744688874</v>
      </c>
      <c r="W5051">
        <v>81.842391304347828</v>
      </c>
      <c r="X5051">
        <v>9.3355419918536313</v>
      </c>
      <c r="Y5051">
        <v>2.9247008797986425</v>
      </c>
      <c r="Z5051">
        <v>-25.466606214486958</v>
      </c>
      <c r="AA5051">
        <v>0.17495816217860949</v>
      </c>
      <c r="AB5051">
        <v>0.16875130729314755</v>
      </c>
      <c r="AC5051">
        <v>1</v>
      </c>
      <c r="AD5051">
        <v>0</v>
      </c>
      <c r="AE5051">
        <v>0</v>
      </c>
      <c r="AF5051">
        <v>0</v>
      </c>
      <c r="AG5051">
        <v>8</v>
      </c>
      <c r="AH5051">
        <v>0</v>
      </c>
      <c r="AI5051">
        <v>2</v>
      </c>
      <c r="AJ5051">
        <v>0</v>
      </c>
      <c r="AK5051">
        <v>3</v>
      </c>
      <c r="AL5051">
        <v>0</v>
      </c>
    </row>
    <row r="5052" spans="1:38" x14ac:dyDescent="0.5">
      <c r="A5052">
        <v>14</v>
      </c>
      <c r="B5052">
        <v>3213</v>
      </c>
      <c r="C5052">
        <v>2022</v>
      </c>
      <c r="D5052">
        <v>99</v>
      </c>
      <c r="E5052">
        <v>99</v>
      </c>
      <c r="F5052">
        <v>99</v>
      </c>
      <c r="G5052">
        <v>99</v>
      </c>
      <c r="H5052">
        <v>99</v>
      </c>
      <c r="I5052">
        <v>99</v>
      </c>
      <c r="J5052">
        <v>999</v>
      </c>
      <c r="K5052">
        <v>99</v>
      </c>
      <c r="L5052">
        <v>99</v>
      </c>
      <c r="M5052">
        <v>99</v>
      </c>
      <c r="N5052">
        <v>99</v>
      </c>
      <c r="O5052">
        <v>18</v>
      </c>
      <c r="P5052">
        <v>1832</v>
      </c>
      <c r="R5052">
        <v>0</v>
      </c>
    </row>
    <row r="5053" spans="1:38" x14ac:dyDescent="0.5">
      <c r="A5053">
        <v>14</v>
      </c>
      <c r="B5053">
        <v>3214</v>
      </c>
      <c r="C5053">
        <v>2012</v>
      </c>
      <c r="D5053">
        <v>99</v>
      </c>
      <c r="E5053">
        <v>99</v>
      </c>
      <c r="F5053">
        <v>99</v>
      </c>
      <c r="G5053">
        <v>99</v>
      </c>
      <c r="H5053">
        <v>99</v>
      </c>
      <c r="I5053">
        <v>99</v>
      </c>
      <c r="J5053">
        <v>999</v>
      </c>
      <c r="K5053">
        <v>99</v>
      </c>
      <c r="L5053">
        <v>99</v>
      </c>
      <c r="M5053">
        <v>99</v>
      </c>
      <c r="N5053">
        <v>99</v>
      </c>
      <c r="O5053">
        <v>18</v>
      </c>
      <c r="P5053">
        <v>1833</v>
      </c>
      <c r="R5053">
        <v>0</v>
      </c>
    </row>
    <row r="5054" spans="1:38" x14ac:dyDescent="0.5">
      <c r="A5054">
        <v>14</v>
      </c>
      <c r="B5054">
        <v>3215</v>
      </c>
      <c r="C5054">
        <v>2013</v>
      </c>
      <c r="D5054">
        <v>99</v>
      </c>
      <c r="E5054">
        <v>99</v>
      </c>
      <c r="F5054">
        <v>99</v>
      </c>
      <c r="G5054">
        <v>99</v>
      </c>
      <c r="H5054">
        <v>99</v>
      </c>
      <c r="I5054">
        <v>99</v>
      </c>
      <c r="J5054">
        <v>999</v>
      </c>
      <c r="K5054">
        <v>99</v>
      </c>
      <c r="L5054">
        <v>99</v>
      </c>
      <c r="M5054">
        <v>99</v>
      </c>
      <c r="N5054">
        <v>99</v>
      </c>
      <c r="O5054">
        <v>18</v>
      </c>
      <c r="P5054">
        <v>1833</v>
      </c>
      <c r="R5054">
        <v>0</v>
      </c>
    </row>
    <row r="5055" spans="1:38" x14ac:dyDescent="0.5">
      <c r="A5055">
        <v>14</v>
      </c>
      <c r="B5055">
        <v>3216</v>
      </c>
      <c r="C5055">
        <v>2014</v>
      </c>
      <c r="D5055">
        <v>99</v>
      </c>
      <c r="E5055">
        <v>99</v>
      </c>
      <c r="F5055">
        <v>99</v>
      </c>
      <c r="G5055">
        <v>99</v>
      </c>
      <c r="H5055">
        <v>99</v>
      </c>
      <c r="I5055">
        <v>99</v>
      </c>
      <c r="J5055">
        <v>999</v>
      </c>
      <c r="K5055">
        <v>99</v>
      </c>
      <c r="L5055">
        <v>99</v>
      </c>
      <c r="M5055">
        <v>99</v>
      </c>
      <c r="N5055">
        <v>99</v>
      </c>
      <c r="O5055">
        <v>18</v>
      </c>
      <c r="P5055">
        <v>1833</v>
      </c>
      <c r="Q5055">
        <v>1</v>
      </c>
      <c r="R5055">
        <v>6</v>
      </c>
      <c r="S5055">
        <v>6</v>
      </c>
      <c r="T5055">
        <v>16</v>
      </c>
      <c r="U5055">
        <v>59.83333333333335</v>
      </c>
      <c r="V5055">
        <v>83.495846876128553</v>
      </c>
      <c r="W5055">
        <v>77.066666666666691</v>
      </c>
      <c r="X5055">
        <v>7.928780206031373</v>
      </c>
      <c r="Y5055">
        <v>1.2133516482130859</v>
      </c>
      <c r="Z5055">
        <v>-43.888225716239624</v>
      </c>
      <c r="AA5055">
        <v>5.6449336720293522E-2</v>
      </c>
      <c r="AB5055">
        <v>5.6326738938842762E-2</v>
      </c>
    </row>
    <row r="5056" spans="1:38" x14ac:dyDescent="0.5">
      <c r="A5056">
        <v>14</v>
      </c>
      <c r="B5056">
        <v>3217</v>
      </c>
      <c r="C5056">
        <v>2015</v>
      </c>
      <c r="D5056">
        <v>99</v>
      </c>
      <c r="E5056">
        <v>99</v>
      </c>
      <c r="F5056">
        <v>99</v>
      </c>
      <c r="G5056">
        <v>99</v>
      </c>
      <c r="H5056">
        <v>99</v>
      </c>
      <c r="I5056">
        <v>99</v>
      </c>
      <c r="J5056">
        <v>999</v>
      </c>
      <c r="K5056">
        <v>99</v>
      </c>
      <c r="L5056">
        <v>99</v>
      </c>
      <c r="M5056">
        <v>99</v>
      </c>
      <c r="N5056">
        <v>99</v>
      </c>
      <c r="O5056">
        <v>18</v>
      </c>
      <c r="P5056">
        <v>1833</v>
      </c>
      <c r="Q5056">
        <v>1</v>
      </c>
      <c r="R5056">
        <v>628</v>
      </c>
      <c r="S5056">
        <v>627</v>
      </c>
      <c r="T5056">
        <v>15.974522292993628</v>
      </c>
      <c r="U5056">
        <v>60.590111642743217</v>
      </c>
      <c r="V5056">
        <v>89.216392700455003</v>
      </c>
      <c r="W5056">
        <v>82.303030303030383</v>
      </c>
      <c r="X5056">
        <v>9.2771936788928642</v>
      </c>
      <c r="Y5056">
        <v>2.4040299406699783</v>
      </c>
      <c r="Z5056">
        <v>-29.653115455951756</v>
      </c>
      <c r="AA5056">
        <v>1.6547653553266053</v>
      </c>
      <c r="AB5056">
        <v>1.6849215067019747</v>
      </c>
      <c r="AC5056">
        <v>0</v>
      </c>
      <c r="AD5056">
        <v>0</v>
      </c>
      <c r="AE5056">
        <v>0</v>
      </c>
      <c r="AF5056">
        <v>0</v>
      </c>
      <c r="AG5056">
        <v>0</v>
      </c>
      <c r="AH5056">
        <v>0</v>
      </c>
      <c r="AI5056">
        <v>0</v>
      </c>
      <c r="AJ5056">
        <v>0</v>
      </c>
      <c r="AK5056">
        <v>13</v>
      </c>
      <c r="AL5056">
        <v>1</v>
      </c>
    </row>
    <row r="5057" spans="1:38" x14ac:dyDescent="0.5">
      <c r="A5057">
        <v>14</v>
      </c>
      <c r="B5057">
        <v>3218</v>
      </c>
      <c r="C5057">
        <v>2016</v>
      </c>
      <c r="D5057">
        <v>99</v>
      </c>
      <c r="E5057">
        <v>99</v>
      </c>
      <c r="F5057">
        <v>99</v>
      </c>
      <c r="G5057">
        <v>99</v>
      </c>
      <c r="H5057">
        <v>99</v>
      </c>
      <c r="I5057">
        <v>99</v>
      </c>
      <c r="J5057">
        <v>999</v>
      </c>
      <c r="K5057">
        <v>99</v>
      </c>
      <c r="L5057">
        <v>99</v>
      </c>
      <c r="M5057">
        <v>99</v>
      </c>
      <c r="N5057">
        <v>99</v>
      </c>
      <c r="O5057">
        <v>18</v>
      </c>
      <c r="P5057">
        <v>1833</v>
      </c>
      <c r="Q5057">
        <v>1</v>
      </c>
      <c r="R5057">
        <v>1083</v>
      </c>
      <c r="S5057">
        <v>1082</v>
      </c>
      <c r="T5057">
        <v>16.264081255771003</v>
      </c>
      <c r="U5057">
        <v>61.525878003696874</v>
      </c>
      <c r="V5057">
        <v>91.051842120546382</v>
      </c>
      <c r="W5057">
        <v>84.007670979667239</v>
      </c>
      <c r="X5057">
        <v>8.6757350831909061</v>
      </c>
      <c r="Y5057">
        <v>2.7191005457857567</v>
      </c>
      <c r="Z5057">
        <v>-31.119654195027199</v>
      </c>
      <c r="AA5057">
        <v>2.3093654042988745</v>
      </c>
      <c r="AB5057">
        <v>2.3792617512503327</v>
      </c>
      <c r="AC5057">
        <v>44</v>
      </c>
      <c r="AD5057">
        <v>0</v>
      </c>
      <c r="AE5057">
        <v>0</v>
      </c>
      <c r="AF5057">
        <v>7</v>
      </c>
      <c r="AG5057">
        <v>43</v>
      </c>
      <c r="AH5057">
        <v>18</v>
      </c>
      <c r="AI5057">
        <v>38</v>
      </c>
      <c r="AJ5057">
        <v>0</v>
      </c>
      <c r="AK5057">
        <v>58</v>
      </c>
      <c r="AL5057">
        <v>57</v>
      </c>
    </row>
    <row r="5058" spans="1:38" x14ac:dyDescent="0.5">
      <c r="A5058">
        <v>14</v>
      </c>
      <c r="B5058">
        <v>3219</v>
      </c>
      <c r="C5058">
        <v>2017</v>
      </c>
      <c r="D5058">
        <v>99</v>
      </c>
      <c r="E5058">
        <v>99</v>
      </c>
      <c r="F5058">
        <v>99</v>
      </c>
      <c r="G5058">
        <v>99</v>
      </c>
      <c r="H5058">
        <v>99</v>
      </c>
      <c r="I5058">
        <v>99</v>
      </c>
      <c r="J5058">
        <v>999</v>
      </c>
      <c r="K5058">
        <v>99</v>
      </c>
      <c r="L5058">
        <v>99</v>
      </c>
      <c r="M5058">
        <v>99</v>
      </c>
      <c r="N5058">
        <v>99</v>
      </c>
      <c r="O5058">
        <v>18</v>
      </c>
      <c r="P5058">
        <v>1833</v>
      </c>
      <c r="Q5058">
        <v>2</v>
      </c>
      <c r="R5058">
        <v>1114</v>
      </c>
      <c r="S5058">
        <v>1114</v>
      </c>
      <c r="T5058">
        <v>16.407540394973061</v>
      </c>
      <c r="U5058">
        <v>61.777378815080787</v>
      </c>
      <c r="V5058">
        <v>91.088986619621124</v>
      </c>
      <c r="W5058">
        <v>84.075134649910311</v>
      </c>
      <c r="X5058">
        <v>9.4023165157094724</v>
      </c>
      <c r="Y5058">
        <v>2.5154442066321567</v>
      </c>
      <c r="Z5058">
        <v>-29.548724765435896</v>
      </c>
      <c r="AA5058">
        <v>3.2143578497850367</v>
      </c>
      <c r="AB5058">
        <v>3.3109640454524798</v>
      </c>
      <c r="AC5058">
        <v>41</v>
      </c>
      <c r="AD5058">
        <v>0</v>
      </c>
      <c r="AE5058">
        <v>0</v>
      </c>
      <c r="AF5058">
        <v>15</v>
      </c>
      <c r="AG5058">
        <v>82</v>
      </c>
      <c r="AH5058">
        <v>19</v>
      </c>
      <c r="AI5058">
        <v>19</v>
      </c>
      <c r="AJ5058">
        <v>0</v>
      </c>
      <c r="AK5058">
        <v>63</v>
      </c>
      <c r="AL5058">
        <v>104</v>
      </c>
    </row>
    <row r="5059" spans="1:38" x14ac:dyDescent="0.5">
      <c r="A5059">
        <v>14</v>
      </c>
      <c r="B5059">
        <v>3220</v>
      </c>
      <c r="C5059">
        <v>2018</v>
      </c>
      <c r="D5059">
        <v>99</v>
      </c>
      <c r="E5059">
        <v>99</v>
      </c>
      <c r="F5059">
        <v>99</v>
      </c>
      <c r="G5059">
        <v>99</v>
      </c>
      <c r="H5059">
        <v>99</v>
      </c>
      <c r="I5059">
        <v>99</v>
      </c>
      <c r="J5059">
        <v>999</v>
      </c>
      <c r="K5059">
        <v>99</v>
      </c>
      <c r="L5059">
        <v>99</v>
      </c>
      <c r="M5059">
        <v>99</v>
      </c>
      <c r="N5059">
        <v>99</v>
      </c>
      <c r="O5059">
        <v>18</v>
      </c>
      <c r="P5059">
        <v>1833</v>
      </c>
      <c r="Q5059">
        <v>2</v>
      </c>
      <c r="R5059">
        <v>578</v>
      </c>
      <c r="S5059">
        <v>578</v>
      </c>
      <c r="T5059">
        <v>16.039792387543251</v>
      </c>
      <c r="U5059">
        <v>60.903114186851219</v>
      </c>
      <c r="V5059">
        <v>93.093830483566791</v>
      </c>
      <c r="W5059">
        <v>85.925605536332228</v>
      </c>
      <c r="X5059">
        <v>9.9253878309748664</v>
      </c>
      <c r="Y5059">
        <v>2.4993336116917475</v>
      </c>
      <c r="Z5059">
        <v>-37.798361678106211</v>
      </c>
      <c r="AA5059">
        <v>2.3085832967208537</v>
      </c>
      <c r="AB5059">
        <v>2.4695872554678502</v>
      </c>
      <c r="AC5059">
        <v>27</v>
      </c>
      <c r="AD5059">
        <v>0</v>
      </c>
      <c r="AE5059">
        <v>0</v>
      </c>
      <c r="AF5059">
        <v>4</v>
      </c>
      <c r="AG5059">
        <v>57</v>
      </c>
      <c r="AH5059">
        <v>15</v>
      </c>
      <c r="AI5059">
        <v>1</v>
      </c>
      <c r="AJ5059">
        <v>0</v>
      </c>
      <c r="AK5059">
        <v>43</v>
      </c>
      <c r="AL5059">
        <v>48</v>
      </c>
    </row>
    <row r="5060" spans="1:38" x14ac:dyDescent="0.5">
      <c r="A5060">
        <v>14</v>
      </c>
      <c r="B5060">
        <v>3221</v>
      </c>
      <c r="C5060">
        <v>2019</v>
      </c>
      <c r="D5060">
        <v>99</v>
      </c>
      <c r="E5060">
        <v>99</v>
      </c>
      <c r="F5060">
        <v>99</v>
      </c>
      <c r="G5060">
        <v>99</v>
      </c>
      <c r="H5060">
        <v>99</v>
      </c>
      <c r="I5060">
        <v>99</v>
      </c>
      <c r="J5060">
        <v>999</v>
      </c>
      <c r="K5060">
        <v>99</v>
      </c>
      <c r="L5060">
        <v>99</v>
      </c>
      <c r="M5060">
        <v>99</v>
      </c>
      <c r="N5060">
        <v>99</v>
      </c>
      <c r="O5060">
        <v>18</v>
      </c>
      <c r="P5060">
        <v>1833</v>
      </c>
      <c r="Q5060">
        <v>1</v>
      </c>
      <c r="R5060">
        <v>2</v>
      </c>
      <c r="S5060">
        <v>2</v>
      </c>
      <c r="T5060">
        <v>17</v>
      </c>
      <c r="U5060">
        <v>60.5</v>
      </c>
      <c r="V5060">
        <v>94.907908992416012</v>
      </c>
      <c r="W5060">
        <v>87.600000000000023</v>
      </c>
      <c r="X5060">
        <v>11</v>
      </c>
      <c r="Y5060">
        <v>0.5</v>
      </c>
      <c r="Z5060">
        <v>-99.999999999983444</v>
      </c>
      <c r="AA5060">
        <v>9.930486593843102E-3</v>
      </c>
      <c r="AB5060">
        <v>1.0828428421974368E-2</v>
      </c>
      <c r="AC5060">
        <v>0</v>
      </c>
      <c r="AD5060">
        <v>0</v>
      </c>
      <c r="AE5060">
        <v>0</v>
      </c>
      <c r="AF5060">
        <v>0</v>
      </c>
      <c r="AG5060">
        <v>0</v>
      </c>
      <c r="AH5060">
        <v>0</v>
      </c>
      <c r="AI5060">
        <v>0</v>
      </c>
      <c r="AJ5060">
        <v>0</v>
      </c>
      <c r="AK5060">
        <v>0</v>
      </c>
      <c r="AL5060">
        <v>0</v>
      </c>
    </row>
    <row r="5061" spans="1:38" x14ac:dyDescent="0.5">
      <c r="A5061">
        <v>14</v>
      </c>
      <c r="B5061">
        <v>3222</v>
      </c>
      <c r="C5061">
        <v>2020</v>
      </c>
      <c r="D5061">
        <v>99</v>
      </c>
      <c r="E5061">
        <v>99</v>
      </c>
      <c r="F5061">
        <v>99</v>
      </c>
      <c r="G5061">
        <v>99</v>
      </c>
      <c r="H5061">
        <v>99</v>
      </c>
      <c r="I5061">
        <v>99</v>
      </c>
      <c r="J5061">
        <v>999</v>
      </c>
      <c r="K5061">
        <v>99</v>
      </c>
      <c r="L5061">
        <v>99</v>
      </c>
      <c r="M5061">
        <v>99</v>
      </c>
      <c r="N5061">
        <v>99</v>
      </c>
      <c r="O5061">
        <v>18</v>
      </c>
      <c r="P5061">
        <v>1833</v>
      </c>
      <c r="Q5061">
        <v>1</v>
      </c>
      <c r="R5061">
        <v>2</v>
      </c>
      <c r="S5061">
        <v>2</v>
      </c>
      <c r="T5061">
        <v>15.5</v>
      </c>
      <c r="U5061">
        <v>59.5</v>
      </c>
      <c r="V5061">
        <v>69.544962080173349</v>
      </c>
      <c r="W5061">
        <v>64.19</v>
      </c>
      <c r="X5061">
        <v>10.490000000000055</v>
      </c>
      <c r="Y5061">
        <v>0.5</v>
      </c>
      <c r="Z5061">
        <v>-99.999999999988773</v>
      </c>
      <c r="AA5061">
        <v>9.5794616342561572E-3</v>
      </c>
      <c r="AB5061">
        <v>7.4434627605668609E-3</v>
      </c>
      <c r="AC5061">
        <v>0</v>
      </c>
      <c r="AD5061">
        <v>0</v>
      </c>
      <c r="AE5061">
        <v>0</v>
      </c>
      <c r="AF5061">
        <v>0</v>
      </c>
      <c r="AG5061">
        <v>0</v>
      </c>
      <c r="AH5061">
        <v>0</v>
      </c>
      <c r="AI5061">
        <v>0</v>
      </c>
      <c r="AJ5061">
        <v>0</v>
      </c>
      <c r="AK5061">
        <v>0</v>
      </c>
      <c r="AL5061">
        <v>0</v>
      </c>
    </row>
    <row r="5062" spans="1:38" x14ac:dyDescent="0.5">
      <c r="A5062">
        <v>14</v>
      </c>
      <c r="B5062">
        <v>3223</v>
      </c>
      <c r="C5062">
        <v>2021</v>
      </c>
      <c r="D5062">
        <v>99</v>
      </c>
      <c r="E5062">
        <v>99</v>
      </c>
      <c r="F5062">
        <v>99</v>
      </c>
      <c r="G5062">
        <v>99</v>
      </c>
      <c r="H5062">
        <v>99</v>
      </c>
      <c r="I5062">
        <v>99</v>
      </c>
      <c r="J5062">
        <v>999</v>
      </c>
      <c r="K5062">
        <v>99</v>
      </c>
      <c r="L5062">
        <v>99</v>
      </c>
      <c r="M5062">
        <v>99</v>
      </c>
      <c r="N5062">
        <v>99</v>
      </c>
      <c r="O5062">
        <v>18</v>
      </c>
      <c r="P5062">
        <v>1833</v>
      </c>
      <c r="Q5062">
        <v>1</v>
      </c>
      <c r="R5062">
        <v>7</v>
      </c>
      <c r="S5062">
        <v>7</v>
      </c>
      <c r="T5062">
        <v>15.714285714285712</v>
      </c>
      <c r="U5062">
        <v>61</v>
      </c>
      <c r="V5062">
        <v>85.333539699736889</v>
      </c>
      <c r="W5062">
        <v>78.762857142857115</v>
      </c>
      <c r="X5062">
        <v>7.4102047673379188</v>
      </c>
      <c r="Y5062">
        <v>2.2677868380553634</v>
      </c>
      <c r="Z5062">
        <v>-22.842160931285996</v>
      </c>
      <c r="AA5062">
        <v>2.6624068157614488E-2</v>
      </c>
      <c r="AB5062">
        <v>2.4713286609470485E-2</v>
      </c>
      <c r="AC5062">
        <v>0</v>
      </c>
      <c r="AD5062">
        <v>0</v>
      </c>
      <c r="AE5062">
        <v>0</v>
      </c>
      <c r="AF5062">
        <v>0</v>
      </c>
      <c r="AG5062">
        <v>0</v>
      </c>
      <c r="AH5062">
        <v>0</v>
      </c>
      <c r="AI5062">
        <v>0</v>
      </c>
      <c r="AJ5062">
        <v>0</v>
      </c>
      <c r="AK5062">
        <v>0</v>
      </c>
      <c r="AL5062">
        <v>0</v>
      </c>
    </row>
    <row r="5063" spans="1:38" x14ac:dyDescent="0.5">
      <c r="A5063">
        <v>14</v>
      </c>
      <c r="B5063">
        <v>3224</v>
      </c>
      <c r="C5063">
        <v>2022</v>
      </c>
      <c r="D5063">
        <v>99</v>
      </c>
      <c r="E5063">
        <v>99</v>
      </c>
      <c r="F5063">
        <v>99</v>
      </c>
      <c r="G5063">
        <v>99</v>
      </c>
      <c r="H5063">
        <v>99</v>
      </c>
      <c r="I5063">
        <v>99</v>
      </c>
      <c r="J5063">
        <v>999</v>
      </c>
      <c r="K5063">
        <v>99</v>
      </c>
      <c r="L5063">
        <v>99</v>
      </c>
      <c r="M5063">
        <v>99</v>
      </c>
      <c r="N5063">
        <v>99</v>
      </c>
      <c r="O5063">
        <v>18</v>
      </c>
      <c r="P5063">
        <v>1833</v>
      </c>
      <c r="Q5063">
        <v>2</v>
      </c>
      <c r="R5063">
        <v>8</v>
      </c>
      <c r="S5063">
        <v>8</v>
      </c>
      <c r="T5063">
        <v>16.625</v>
      </c>
      <c r="U5063">
        <v>61.75</v>
      </c>
      <c r="V5063">
        <v>80.891115926327188</v>
      </c>
      <c r="W5063">
        <v>74.662499999999994</v>
      </c>
      <c r="X5063">
        <v>13.12754142061647</v>
      </c>
      <c r="Y5063">
        <v>1.3919410907075049</v>
      </c>
      <c r="Z5063">
        <v>6.8578841046007719</v>
      </c>
      <c r="AA5063">
        <v>2.7772956084013197E-2</v>
      </c>
      <c r="AB5063">
        <v>2.417956573767114E-2</v>
      </c>
      <c r="AC5063">
        <v>0</v>
      </c>
      <c r="AD5063">
        <v>0</v>
      </c>
      <c r="AE5063">
        <v>0</v>
      </c>
      <c r="AF5063">
        <v>0</v>
      </c>
      <c r="AG5063">
        <v>0</v>
      </c>
      <c r="AH5063">
        <v>0</v>
      </c>
      <c r="AI5063">
        <v>0</v>
      </c>
      <c r="AJ5063">
        <v>0</v>
      </c>
      <c r="AK5063">
        <v>1</v>
      </c>
      <c r="AL5063">
        <v>0</v>
      </c>
    </row>
    <row r="5064" spans="1:38" x14ac:dyDescent="0.5">
      <c r="A5064">
        <v>14</v>
      </c>
      <c r="B5064">
        <v>3225</v>
      </c>
      <c r="C5064">
        <v>2012</v>
      </c>
      <c r="D5064">
        <v>99</v>
      </c>
      <c r="E5064">
        <v>99</v>
      </c>
      <c r="F5064">
        <v>99</v>
      </c>
      <c r="G5064">
        <v>99</v>
      </c>
      <c r="H5064">
        <v>99</v>
      </c>
      <c r="I5064">
        <v>99</v>
      </c>
      <c r="J5064">
        <v>999</v>
      </c>
      <c r="K5064">
        <v>99</v>
      </c>
      <c r="L5064">
        <v>99</v>
      </c>
      <c r="M5064">
        <v>99</v>
      </c>
      <c r="N5064">
        <v>99</v>
      </c>
      <c r="O5064">
        <v>18</v>
      </c>
      <c r="P5064">
        <v>1834</v>
      </c>
      <c r="R5064">
        <v>0</v>
      </c>
    </row>
    <row r="5065" spans="1:38" x14ac:dyDescent="0.5">
      <c r="A5065">
        <v>14</v>
      </c>
      <c r="B5065">
        <v>3226</v>
      </c>
      <c r="C5065">
        <v>2013</v>
      </c>
      <c r="D5065">
        <v>99</v>
      </c>
      <c r="E5065">
        <v>99</v>
      </c>
      <c r="F5065">
        <v>99</v>
      </c>
      <c r="G5065">
        <v>99</v>
      </c>
      <c r="H5065">
        <v>99</v>
      </c>
      <c r="I5065">
        <v>99</v>
      </c>
      <c r="J5065">
        <v>999</v>
      </c>
      <c r="K5065">
        <v>99</v>
      </c>
      <c r="L5065">
        <v>99</v>
      </c>
      <c r="M5065">
        <v>99</v>
      </c>
      <c r="N5065">
        <v>99</v>
      </c>
      <c r="O5065">
        <v>18</v>
      </c>
      <c r="P5065">
        <v>1834</v>
      </c>
      <c r="R5065">
        <v>0</v>
      </c>
    </row>
    <row r="5066" spans="1:38" x14ac:dyDescent="0.5">
      <c r="A5066">
        <v>14</v>
      </c>
      <c r="B5066">
        <v>3227</v>
      </c>
      <c r="C5066">
        <v>2014</v>
      </c>
      <c r="D5066">
        <v>99</v>
      </c>
      <c r="E5066">
        <v>99</v>
      </c>
      <c r="F5066">
        <v>99</v>
      </c>
      <c r="G5066">
        <v>99</v>
      </c>
      <c r="H5066">
        <v>99</v>
      </c>
      <c r="I5066">
        <v>99</v>
      </c>
      <c r="J5066">
        <v>999</v>
      </c>
      <c r="K5066">
        <v>99</v>
      </c>
      <c r="L5066">
        <v>99</v>
      </c>
      <c r="M5066">
        <v>99</v>
      </c>
      <c r="N5066">
        <v>99</v>
      </c>
      <c r="O5066">
        <v>18</v>
      </c>
      <c r="P5066">
        <v>1834</v>
      </c>
      <c r="R5066">
        <v>0</v>
      </c>
    </row>
    <row r="5067" spans="1:38" x14ac:dyDescent="0.5">
      <c r="A5067">
        <v>14</v>
      </c>
      <c r="B5067">
        <v>3228</v>
      </c>
      <c r="C5067">
        <v>2015</v>
      </c>
      <c r="D5067">
        <v>99</v>
      </c>
      <c r="E5067">
        <v>99</v>
      </c>
      <c r="F5067">
        <v>99</v>
      </c>
      <c r="G5067">
        <v>99</v>
      </c>
      <c r="H5067">
        <v>99</v>
      </c>
      <c r="I5067">
        <v>99</v>
      </c>
      <c r="J5067">
        <v>999</v>
      </c>
      <c r="K5067">
        <v>99</v>
      </c>
      <c r="L5067">
        <v>99</v>
      </c>
      <c r="M5067">
        <v>99</v>
      </c>
      <c r="N5067">
        <v>99</v>
      </c>
      <c r="O5067">
        <v>18</v>
      </c>
      <c r="P5067">
        <v>1834</v>
      </c>
      <c r="R5067">
        <v>0</v>
      </c>
    </row>
    <row r="5068" spans="1:38" x14ac:dyDescent="0.5">
      <c r="A5068">
        <v>14</v>
      </c>
      <c r="B5068">
        <v>3229</v>
      </c>
      <c r="C5068">
        <v>2016</v>
      </c>
      <c r="D5068">
        <v>99</v>
      </c>
      <c r="E5068">
        <v>99</v>
      </c>
      <c r="F5068">
        <v>99</v>
      </c>
      <c r="G5068">
        <v>99</v>
      </c>
      <c r="H5068">
        <v>99</v>
      </c>
      <c r="I5068">
        <v>99</v>
      </c>
      <c r="J5068">
        <v>999</v>
      </c>
      <c r="K5068">
        <v>99</v>
      </c>
      <c r="L5068">
        <v>99</v>
      </c>
      <c r="M5068">
        <v>99</v>
      </c>
      <c r="N5068">
        <v>99</v>
      </c>
      <c r="O5068">
        <v>18</v>
      </c>
      <c r="P5068">
        <v>1834</v>
      </c>
      <c r="Q5068">
        <v>1</v>
      </c>
      <c r="R5068">
        <v>4</v>
      </c>
      <c r="S5068">
        <v>4</v>
      </c>
      <c r="T5068">
        <v>16.25</v>
      </c>
      <c r="U5068">
        <v>61.25</v>
      </c>
      <c r="V5068">
        <v>78.087757313109421</v>
      </c>
      <c r="W5068">
        <v>72.075000000000003</v>
      </c>
      <c r="X5068">
        <v>9.3186305324334011</v>
      </c>
      <c r="Y5068">
        <v>1.7853571071357124</v>
      </c>
      <c r="Z5068">
        <v>-23.404042292298222</v>
      </c>
      <c r="AA5068">
        <v>8.5295121119071983E-3</v>
      </c>
      <c r="AB5068">
        <v>7.5464145722704988E-3</v>
      </c>
      <c r="AC5068">
        <v>0</v>
      </c>
      <c r="AD5068">
        <v>0</v>
      </c>
      <c r="AE5068">
        <v>0</v>
      </c>
      <c r="AF5068">
        <v>0</v>
      </c>
      <c r="AG5068">
        <v>1</v>
      </c>
      <c r="AH5068">
        <v>0</v>
      </c>
      <c r="AI5068">
        <v>0</v>
      </c>
      <c r="AJ5068">
        <v>0</v>
      </c>
      <c r="AK5068">
        <v>1</v>
      </c>
      <c r="AL5068">
        <v>0</v>
      </c>
    </row>
    <row r="5069" spans="1:38" x14ac:dyDescent="0.5">
      <c r="A5069">
        <v>14</v>
      </c>
      <c r="B5069">
        <v>3230</v>
      </c>
      <c r="C5069">
        <v>2017</v>
      </c>
      <c r="D5069">
        <v>99</v>
      </c>
      <c r="E5069">
        <v>99</v>
      </c>
      <c r="F5069">
        <v>99</v>
      </c>
      <c r="G5069">
        <v>99</v>
      </c>
      <c r="H5069">
        <v>99</v>
      </c>
      <c r="I5069">
        <v>99</v>
      </c>
      <c r="J5069">
        <v>999</v>
      </c>
      <c r="K5069">
        <v>99</v>
      </c>
      <c r="L5069">
        <v>99</v>
      </c>
      <c r="M5069">
        <v>99</v>
      </c>
      <c r="N5069">
        <v>99</v>
      </c>
      <c r="O5069">
        <v>18</v>
      </c>
      <c r="P5069">
        <v>1834</v>
      </c>
      <c r="Q5069">
        <v>1</v>
      </c>
      <c r="R5069">
        <v>3</v>
      </c>
      <c r="S5069">
        <v>3</v>
      </c>
      <c r="T5069">
        <v>17</v>
      </c>
      <c r="U5069">
        <v>61.66666666666665</v>
      </c>
      <c r="V5069">
        <v>76.345250993138308</v>
      </c>
      <c r="W5069">
        <v>70.466666666666683</v>
      </c>
      <c r="X5069">
        <v>6.1266267680962674</v>
      </c>
      <c r="Y5069">
        <v>0.47140452079146061</v>
      </c>
      <c r="Z5069">
        <v>-25.776095140513995</v>
      </c>
      <c r="AA5069">
        <v>8.6562599186311585E-3</v>
      </c>
      <c r="AB5069">
        <v>7.4732013791273507E-3</v>
      </c>
      <c r="AC5069">
        <v>0</v>
      </c>
      <c r="AD5069">
        <v>0</v>
      </c>
      <c r="AE5069">
        <v>0</v>
      </c>
      <c r="AF5069">
        <v>0</v>
      </c>
      <c r="AG5069">
        <v>0</v>
      </c>
      <c r="AH5069">
        <v>0</v>
      </c>
      <c r="AI5069">
        <v>0</v>
      </c>
      <c r="AJ5069">
        <v>0</v>
      </c>
      <c r="AK5069">
        <v>0</v>
      </c>
      <c r="AL5069">
        <v>0</v>
      </c>
    </row>
    <row r="5070" spans="1:38" x14ac:dyDescent="0.5">
      <c r="A5070">
        <v>14</v>
      </c>
      <c r="B5070">
        <v>3231</v>
      </c>
      <c r="C5070">
        <v>2018</v>
      </c>
      <c r="D5070">
        <v>99</v>
      </c>
      <c r="E5070">
        <v>99</v>
      </c>
      <c r="F5070">
        <v>99</v>
      </c>
      <c r="G5070">
        <v>99</v>
      </c>
      <c r="H5070">
        <v>99</v>
      </c>
      <c r="I5070">
        <v>99</v>
      </c>
      <c r="J5070">
        <v>999</v>
      </c>
      <c r="K5070">
        <v>99</v>
      </c>
      <c r="L5070">
        <v>99</v>
      </c>
      <c r="M5070">
        <v>99</v>
      </c>
      <c r="N5070">
        <v>99</v>
      </c>
      <c r="O5070">
        <v>18</v>
      </c>
      <c r="P5070">
        <v>1834</v>
      </c>
      <c r="Q5070">
        <v>1</v>
      </c>
      <c r="R5070">
        <v>11</v>
      </c>
      <c r="S5070">
        <v>11</v>
      </c>
      <c r="T5070">
        <v>15.909090909090908</v>
      </c>
      <c r="U5070">
        <v>60.636363636363633</v>
      </c>
      <c r="V5070">
        <v>85.344233231557183</v>
      </c>
      <c r="W5070">
        <v>78.772727272727266</v>
      </c>
      <c r="X5070">
        <v>7.8967301528821423</v>
      </c>
      <c r="Y5070">
        <v>2.9317300902904022</v>
      </c>
      <c r="Z5070">
        <v>-15.35726059083238</v>
      </c>
      <c r="AA5070">
        <v>4.3934976235171945E-2</v>
      </c>
      <c r="AB5070">
        <v>4.3086627541787811E-2</v>
      </c>
      <c r="AC5070">
        <v>0</v>
      </c>
      <c r="AD5070">
        <v>0</v>
      </c>
      <c r="AE5070">
        <v>0</v>
      </c>
      <c r="AF5070">
        <v>0</v>
      </c>
      <c r="AG5070">
        <v>0</v>
      </c>
      <c r="AH5070">
        <v>0</v>
      </c>
      <c r="AI5070">
        <v>0</v>
      </c>
      <c r="AJ5070">
        <v>0</v>
      </c>
      <c r="AK5070">
        <v>1</v>
      </c>
      <c r="AL5070">
        <v>2</v>
      </c>
    </row>
    <row r="5071" spans="1:38" x14ac:dyDescent="0.5">
      <c r="A5071">
        <v>14</v>
      </c>
      <c r="B5071">
        <v>3232</v>
      </c>
      <c r="C5071">
        <v>2019</v>
      </c>
      <c r="D5071">
        <v>99</v>
      </c>
      <c r="E5071">
        <v>99</v>
      </c>
      <c r="F5071">
        <v>99</v>
      </c>
      <c r="G5071">
        <v>99</v>
      </c>
      <c r="H5071">
        <v>99</v>
      </c>
      <c r="I5071">
        <v>99</v>
      </c>
      <c r="J5071">
        <v>999</v>
      </c>
      <c r="K5071">
        <v>99</v>
      </c>
      <c r="L5071">
        <v>99</v>
      </c>
      <c r="M5071">
        <v>99</v>
      </c>
      <c r="N5071">
        <v>99</v>
      </c>
      <c r="O5071">
        <v>18</v>
      </c>
      <c r="P5071">
        <v>1834</v>
      </c>
      <c r="Q5071">
        <v>1</v>
      </c>
      <c r="R5071">
        <v>3</v>
      </c>
      <c r="S5071">
        <v>3</v>
      </c>
      <c r="T5071">
        <v>14</v>
      </c>
      <c r="U5071">
        <v>58.33333333333335</v>
      </c>
      <c r="V5071">
        <v>94.077284218129364</v>
      </c>
      <c r="W5071">
        <v>86.833333333333314</v>
      </c>
      <c r="X5071">
        <v>1.3523641850072816</v>
      </c>
      <c r="Y5071">
        <v>0.47140452079081746</v>
      </c>
      <c r="Z5071">
        <v>-90.630302668673522</v>
      </c>
      <c r="AA5071">
        <v>1.4895729890764646E-2</v>
      </c>
      <c r="AB5071">
        <v>1.6100488606873988E-2</v>
      </c>
      <c r="AC5071">
        <v>0</v>
      </c>
      <c r="AD5071">
        <v>0</v>
      </c>
      <c r="AE5071">
        <v>0</v>
      </c>
      <c r="AF5071">
        <v>0</v>
      </c>
      <c r="AG5071">
        <v>0</v>
      </c>
      <c r="AH5071">
        <v>0</v>
      </c>
      <c r="AI5071">
        <v>0</v>
      </c>
      <c r="AJ5071">
        <v>0</v>
      </c>
      <c r="AK5071">
        <v>0</v>
      </c>
      <c r="AL5071">
        <v>0</v>
      </c>
    </row>
    <row r="5072" spans="1:38" x14ac:dyDescent="0.5">
      <c r="A5072">
        <v>14</v>
      </c>
      <c r="B5072">
        <v>3233</v>
      </c>
      <c r="C5072">
        <v>2020</v>
      </c>
      <c r="D5072">
        <v>99</v>
      </c>
      <c r="E5072">
        <v>99</v>
      </c>
      <c r="F5072">
        <v>99</v>
      </c>
      <c r="G5072">
        <v>99</v>
      </c>
      <c r="H5072">
        <v>99</v>
      </c>
      <c r="I5072">
        <v>99</v>
      </c>
      <c r="J5072">
        <v>999</v>
      </c>
      <c r="K5072">
        <v>99</v>
      </c>
      <c r="L5072">
        <v>99</v>
      </c>
      <c r="M5072">
        <v>99</v>
      </c>
      <c r="N5072">
        <v>99</v>
      </c>
      <c r="O5072">
        <v>18</v>
      </c>
      <c r="P5072">
        <v>1834</v>
      </c>
      <c r="Q5072">
        <v>1</v>
      </c>
      <c r="R5072">
        <v>8</v>
      </c>
      <c r="S5072">
        <v>8</v>
      </c>
      <c r="T5072">
        <v>16.25</v>
      </c>
      <c r="U5072">
        <v>61.5</v>
      </c>
      <c r="V5072">
        <v>88.072860238353201</v>
      </c>
      <c r="W5072">
        <v>81.291249999999991</v>
      </c>
      <c r="X5072">
        <v>7.997333051555426</v>
      </c>
      <c r="Y5072">
        <v>1.7320508075688772</v>
      </c>
      <c r="Z5072">
        <v>-70.212059140074857</v>
      </c>
      <c r="AA5072">
        <v>3.8317846537024622E-2</v>
      </c>
      <c r="AB5072">
        <v>3.7706084569866363E-2</v>
      </c>
      <c r="AC5072">
        <v>0</v>
      </c>
      <c r="AD5072">
        <v>0</v>
      </c>
      <c r="AE5072">
        <v>0</v>
      </c>
      <c r="AF5072">
        <v>0</v>
      </c>
      <c r="AG5072">
        <v>0</v>
      </c>
      <c r="AH5072">
        <v>0</v>
      </c>
      <c r="AI5072">
        <v>0</v>
      </c>
      <c r="AJ5072">
        <v>0</v>
      </c>
      <c r="AK5072">
        <v>0</v>
      </c>
      <c r="AL5072">
        <v>1</v>
      </c>
    </row>
    <row r="5073" spans="1:38" x14ac:dyDescent="0.5">
      <c r="A5073">
        <v>14</v>
      </c>
      <c r="B5073">
        <v>3234</v>
      </c>
      <c r="C5073">
        <v>2021</v>
      </c>
      <c r="D5073">
        <v>99</v>
      </c>
      <c r="E5073">
        <v>99</v>
      </c>
      <c r="F5073">
        <v>99</v>
      </c>
      <c r="G5073">
        <v>99</v>
      </c>
      <c r="H5073">
        <v>99</v>
      </c>
      <c r="I5073">
        <v>99</v>
      </c>
      <c r="J5073">
        <v>999</v>
      </c>
      <c r="K5073">
        <v>99</v>
      </c>
      <c r="L5073">
        <v>99</v>
      </c>
      <c r="M5073">
        <v>99</v>
      </c>
      <c r="N5073">
        <v>99</v>
      </c>
      <c r="O5073">
        <v>18</v>
      </c>
      <c r="P5073">
        <v>1834</v>
      </c>
      <c r="Q5073">
        <v>1</v>
      </c>
      <c r="R5073">
        <v>1</v>
      </c>
      <c r="S5073">
        <v>1</v>
      </c>
      <c r="T5073">
        <v>14</v>
      </c>
      <c r="U5073">
        <v>59</v>
      </c>
      <c r="V5073">
        <v>96.403033586132196</v>
      </c>
      <c r="W5073">
        <v>88.98</v>
      </c>
      <c r="X5073">
        <v>0</v>
      </c>
      <c r="Y5073">
        <v>0</v>
      </c>
      <c r="AA5073">
        <v>3.8034383082306391E-3</v>
      </c>
      <c r="AB5073">
        <v>3.9884431430889889E-3</v>
      </c>
      <c r="AC5073">
        <v>0</v>
      </c>
      <c r="AD5073">
        <v>0</v>
      </c>
      <c r="AE5073">
        <v>0</v>
      </c>
      <c r="AF5073">
        <v>0</v>
      </c>
      <c r="AG5073">
        <v>0</v>
      </c>
      <c r="AH5073">
        <v>0</v>
      </c>
      <c r="AI5073">
        <v>0</v>
      </c>
      <c r="AJ5073">
        <v>0</v>
      </c>
      <c r="AK5073">
        <v>0</v>
      </c>
      <c r="AL5073">
        <v>0</v>
      </c>
    </row>
    <row r="5074" spans="1:38" x14ac:dyDescent="0.5">
      <c r="A5074">
        <v>14</v>
      </c>
      <c r="B5074">
        <v>3235</v>
      </c>
      <c r="C5074">
        <v>2022</v>
      </c>
      <c r="D5074">
        <v>99</v>
      </c>
      <c r="E5074">
        <v>99</v>
      </c>
      <c r="F5074">
        <v>99</v>
      </c>
      <c r="G5074">
        <v>99</v>
      </c>
      <c r="H5074">
        <v>99</v>
      </c>
      <c r="I5074">
        <v>99</v>
      </c>
      <c r="J5074">
        <v>999</v>
      </c>
      <c r="K5074">
        <v>99</v>
      </c>
      <c r="L5074">
        <v>99</v>
      </c>
      <c r="M5074">
        <v>99</v>
      </c>
      <c r="N5074">
        <v>99</v>
      </c>
      <c r="O5074">
        <v>18</v>
      </c>
      <c r="P5074">
        <v>1834</v>
      </c>
      <c r="Q5074">
        <v>1</v>
      </c>
      <c r="R5074">
        <v>5</v>
      </c>
      <c r="S5074">
        <v>5</v>
      </c>
      <c r="T5074">
        <v>17</v>
      </c>
      <c r="U5074">
        <v>61.4</v>
      </c>
      <c r="V5074">
        <v>91.72264355362951</v>
      </c>
      <c r="W5074">
        <v>84.660000000000011</v>
      </c>
      <c r="X5074">
        <v>3.4319673658119925</v>
      </c>
      <c r="Y5074">
        <v>1.4966629547096251</v>
      </c>
      <c r="Z5074">
        <v>-83.792491491167254</v>
      </c>
      <c r="AA5074">
        <v>1.735809755250824E-2</v>
      </c>
      <c r="AB5074">
        <v>1.7135794704095413E-2</v>
      </c>
      <c r="AC5074">
        <v>0</v>
      </c>
      <c r="AD5074">
        <v>0</v>
      </c>
      <c r="AE5074">
        <v>0</v>
      </c>
      <c r="AF5074">
        <v>0</v>
      </c>
      <c r="AG5074">
        <v>0</v>
      </c>
      <c r="AH5074">
        <v>0</v>
      </c>
      <c r="AI5074">
        <v>0</v>
      </c>
      <c r="AJ5074">
        <v>0</v>
      </c>
      <c r="AK5074">
        <v>0</v>
      </c>
      <c r="AL5074">
        <v>0</v>
      </c>
    </row>
    <row r="5075" spans="1:38" x14ac:dyDescent="0.5">
      <c r="A5075">
        <v>14</v>
      </c>
      <c r="B5075">
        <v>3236</v>
      </c>
      <c r="C5075">
        <v>2012</v>
      </c>
      <c r="D5075">
        <v>99</v>
      </c>
      <c r="E5075">
        <v>99</v>
      </c>
      <c r="F5075">
        <v>99</v>
      </c>
      <c r="G5075">
        <v>99</v>
      </c>
      <c r="H5075">
        <v>99</v>
      </c>
      <c r="I5075">
        <v>99</v>
      </c>
      <c r="J5075">
        <v>999</v>
      </c>
      <c r="K5075">
        <v>99</v>
      </c>
      <c r="L5075">
        <v>99</v>
      </c>
      <c r="M5075">
        <v>99</v>
      </c>
      <c r="N5075">
        <v>99</v>
      </c>
      <c r="O5075">
        <v>18</v>
      </c>
      <c r="P5075">
        <v>1835</v>
      </c>
      <c r="R5075">
        <v>0</v>
      </c>
    </row>
    <row r="5076" spans="1:38" x14ac:dyDescent="0.5">
      <c r="A5076">
        <v>14</v>
      </c>
      <c r="B5076">
        <v>3237</v>
      </c>
      <c r="C5076">
        <v>2013</v>
      </c>
      <c r="D5076">
        <v>99</v>
      </c>
      <c r="E5076">
        <v>99</v>
      </c>
      <c r="F5076">
        <v>99</v>
      </c>
      <c r="G5076">
        <v>99</v>
      </c>
      <c r="H5076">
        <v>99</v>
      </c>
      <c r="I5076">
        <v>99</v>
      </c>
      <c r="J5076">
        <v>999</v>
      </c>
      <c r="K5076">
        <v>99</v>
      </c>
      <c r="L5076">
        <v>99</v>
      </c>
      <c r="M5076">
        <v>99</v>
      </c>
      <c r="N5076">
        <v>99</v>
      </c>
      <c r="O5076">
        <v>18</v>
      </c>
      <c r="P5076">
        <v>1835</v>
      </c>
      <c r="R5076">
        <v>0</v>
      </c>
    </row>
    <row r="5077" spans="1:38" x14ac:dyDescent="0.5">
      <c r="A5077">
        <v>14</v>
      </c>
      <c r="B5077">
        <v>3238</v>
      </c>
      <c r="C5077">
        <v>2014</v>
      </c>
      <c r="D5077">
        <v>99</v>
      </c>
      <c r="E5077">
        <v>99</v>
      </c>
      <c r="F5077">
        <v>99</v>
      </c>
      <c r="G5077">
        <v>99</v>
      </c>
      <c r="H5077">
        <v>99</v>
      </c>
      <c r="I5077">
        <v>99</v>
      </c>
      <c r="J5077">
        <v>999</v>
      </c>
      <c r="K5077">
        <v>99</v>
      </c>
      <c r="L5077">
        <v>99</v>
      </c>
      <c r="M5077">
        <v>99</v>
      </c>
      <c r="N5077">
        <v>99</v>
      </c>
      <c r="O5077">
        <v>18</v>
      </c>
      <c r="P5077">
        <v>1835</v>
      </c>
      <c r="R5077">
        <v>0</v>
      </c>
    </row>
    <row r="5078" spans="1:38" x14ac:dyDescent="0.5">
      <c r="A5078">
        <v>14</v>
      </c>
      <c r="B5078">
        <v>3239</v>
      </c>
      <c r="C5078">
        <v>2015</v>
      </c>
      <c r="D5078">
        <v>99</v>
      </c>
      <c r="E5078">
        <v>99</v>
      </c>
      <c r="F5078">
        <v>99</v>
      </c>
      <c r="G5078">
        <v>99</v>
      </c>
      <c r="H5078">
        <v>99</v>
      </c>
      <c r="I5078">
        <v>99</v>
      </c>
      <c r="J5078">
        <v>999</v>
      </c>
      <c r="K5078">
        <v>99</v>
      </c>
      <c r="L5078">
        <v>99</v>
      </c>
      <c r="M5078">
        <v>99</v>
      </c>
      <c r="N5078">
        <v>99</v>
      </c>
      <c r="O5078">
        <v>18</v>
      </c>
      <c r="P5078">
        <v>1835</v>
      </c>
      <c r="R5078">
        <v>0</v>
      </c>
    </row>
    <row r="5079" spans="1:38" x14ac:dyDescent="0.5">
      <c r="A5079">
        <v>14</v>
      </c>
      <c r="B5079">
        <v>3240</v>
      </c>
      <c r="C5079">
        <v>2016</v>
      </c>
      <c r="D5079">
        <v>99</v>
      </c>
      <c r="E5079">
        <v>99</v>
      </c>
      <c r="F5079">
        <v>99</v>
      </c>
      <c r="G5079">
        <v>99</v>
      </c>
      <c r="H5079">
        <v>99</v>
      </c>
      <c r="I5079">
        <v>99</v>
      </c>
      <c r="J5079">
        <v>999</v>
      </c>
      <c r="K5079">
        <v>99</v>
      </c>
      <c r="L5079">
        <v>99</v>
      </c>
      <c r="M5079">
        <v>99</v>
      </c>
      <c r="N5079">
        <v>99</v>
      </c>
      <c r="O5079">
        <v>18</v>
      </c>
      <c r="P5079">
        <v>1835</v>
      </c>
      <c r="R5079">
        <v>0</v>
      </c>
    </row>
    <row r="5080" spans="1:38" x14ac:dyDescent="0.5">
      <c r="A5080">
        <v>14</v>
      </c>
      <c r="B5080">
        <v>3241</v>
      </c>
      <c r="C5080">
        <v>2017</v>
      </c>
      <c r="D5080">
        <v>99</v>
      </c>
      <c r="E5080">
        <v>99</v>
      </c>
      <c r="F5080">
        <v>99</v>
      </c>
      <c r="G5080">
        <v>99</v>
      </c>
      <c r="H5080">
        <v>99</v>
      </c>
      <c r="I5080">
        <v>99</v>
      </c>
      <c r="J5080">
        <v>999</v>
      </c>
      <c r="K5080">
        <v>99</v>
      </c>
      <c r="L5080">
        <v>99</v>
      </c>
      <c r="M5080">
        <v>99</v>
      </c>
      <c r="N5080">
        <v>99</v>
      </c>
      <c r="O5080">
        <v>18</v>
      </c>
      <c r="P5080">
        <v>1835</v>
      </c>
      <c r="R5080">
        <v>0</v>
      </c>
    </row>
    <row r="5081" spans="1:38" x14ac:dyDescent="0.5">
      <c r="A5081">
        <v>14</v>
      </c>
      <c r="B5081">
        <v>3242</v>
      </c>
      <c r="C5081">
        <v>2018</v>
      </c>
      <c r="D5081">
        <v>99</v>
      </c>
      <c r="E5081">
        <v>99</v>
      </c>
      <c r="F5081">
        <v>99</v>
      </c>
      <c r="G5081">
        <v>99</v>
      </c>
      <c r="H5081">
        <v>99</v>
      </c>
      <c r="I5081">
        <v>99</v>
      </c>
      <c r="J5081">
        <v>999</v>
      </c>
      <c r="K5081">
        <v>99</v>
      </c>
      <c r="L5081">
        <v>99</v>
      </c>
      <c r="M5081">
        <v>99</v>
      </c>
      <c r="N5081">
        <v>99</v>
      </c>
      <c r="O5081">
        <v>18</v>
      </c>
      <c r="P5081">
        <v>1835</v>
      </c>
      <c r="R5081">
        <v>0</v>
      </c>
    </row>
    <row r="5082" spans="1:38" x14ac:dyDescent="0.5">
      <c r="A5082">
        <v>14</v>
      </c>
      <c r="B5082">
        <v>3243</v>
      </c>
      <c r="C5082">
        <v>2019</v>
      </c>
      <c r="D5082">
        <v>99</v>
      </c>
      <c r="E5082">
        <v>99</v>
      </c>
      <c r="F5082">
        <v>99</v>
      </c>
      <c r="G5082">
        <v>99</v>
      </c>
      <c r="H5082">
        <v>99</v>
      </c>
      <c r="I5082">
        <v>99</v>
      </c>
      <c r="J5082">
        <v>999</v>
      </c>
      <c r="K5082">
        <v>99</v>
      </c>
      <c r="L5082">
        <v>99</v>
      </c>
      <c r="M5082">
        <v>99</v>
      </c>
      <c r="N5082">
        <v>99</v>
      </c>
      <c r="O5082">
        <v>18</v>
      </c>
      <c r="P5082">
        <v>1835</v>
      </c>
      <c r="R5082">
        <v>0</v>
      </c>
    </row>
    <row r="5083" spans="1:38" x14ac:dyDescent="0.5">
      <c r="A5083">
        <v>14</v>
      </c>
      <c r="B5083">
        <v>3244</v>
      </c>
      <c r="C5083">
        <v>2020</v>
      </c>
      <c r="D5083">
        <v>99</v>
      </c>
      <c r="E5083">
        <v>99</v>
      </c>
      <c r="F5083">
        <v>99</v>
      </c>
      <c r="G5083">
        <v>99</v>
      </c>
      <c r="H5083">
        <v>99</v>
      </c>
      <c r="I5083">
        <v>99</v>
      </c>
      <c r="J5083">
        <v>999</v>
      </c>
      <c r="K5083">
        <v>99</v>
      </c>
      <c r="L5083">
        <v>99</v>
      </c>
      <c r="M5083">
        <v>99</v>
      </c>
      <c r="N5083">
        <v>99</v>
      </c>
      <c r="O5083">
        <v>18</v>
      </c>
      <c r="P5083">
        <v>1835</v>
      </c>
      <c r="R5083">
        <v>0</v>
      </c>
    </row>
    <row r="5084" spans="1:38" x14ac:dyDescent="0.5">
      <c r="A5084">
        <v>14</v>
      </c>
      <c r="B5084">
        <v>3245</v>
      </c>
      <c r="C5084">
        <v>2021</v>
      </c>
      <c r="D5084">
        <v>99</v>
      </c>
      <c r="E5084">
        <v>99</v>
      </c>
      <c r="F5084">
        <v>99</v>
      </c>
      <c r="G5084">
        <v>99</v>
      </c>
      <c r="H5084">
        <v>99</v>
      </c>
      <c r="I5084">
        <v>99</v>
      </c>
      <c r="J5084">
        <v>999</v>
      </c>
      <c r="K5084">
        <v>99</v>
      </c>
      <c r="L5084">
        <v>99</v>
      </c>
      <c r="M5084">
        <v>99</v>
      </c>
      <c r="N5084">
        <v>99</v>
      </c>
      <c r="O5084">
        <v>18</v>
      </c>
      <c r="P5084">
        <v>1835</v>
      </c>
      <c r="R5084">
        <v>0</v>
      </c>
    </row>
    <row r="5085" spans="1:38" x14ac:dyDescent="0.5">
      <c r="A5085">
        <v>14</v>
      </c>
      <c r="B5085">
        <v>3246</v>
      </c>
      <c r="C5085">
        <v>2022</v>
      </c>
      <c r="D5085">
        <v>99</v>
      </c>
      <c r="E5085">
        <v>99</v>
      </c>
      <c r="F5085">
        <v>99</v>
      </c>
      <c r="G5085">
        <v>99</v>
      </c>
      <c r="H5085">
        <v>99</v>
      </c>
      <c r="I5085">
        <v>99</v>
      </c>
      <c r="J5085">
        <v>999</v>
      </c>
      <c r="K5085">
        <v>99</v>
      </c>
      <c r="L5085">
        <v>99</v>
      </c>
      <c r="M5085">
        <v>99</v>
      </c>
      <c r="N5085">
        <v>99</v>
      </c>
      <c r="O5085">
        <v>18</v>
      </c>
      <c r="P5085">
        <v>1835</v>
      </c>
      <c r="R5085">
        <v>0</v>
      </c>
    </row>
    <row r="5086" spans="1:38" x14ac:dyDescent="0.5">
      <c r="A5086">
        <v>14</v>
      </c>
      <c r="B5086">
        <v>3247</v>
      </c>
      <c r="C5086">
        <v>2012</v>
      </c>
      <c r="D5086">
        <v>99</v>
      </c>
      <c r="E5086">
        <v>99</v>
      </c>
      <c r="F5086">
        <v>99</v>
      </c>
      <c r="G5086">
        <v>99</v>
      </c>
      <c r="H5086">
        <v>99</v>
      </c>
      <c r="I5086">
        <v>99</v>
      </c>
      <c r="J5086">
        <v>999</v>
      </c>
      <c r="K5086">
        <v>99</v>
      </c>
      <c r="L5086">
        <v>99</v>
      </c>
      <c r="M5086">
        <v>99</v>
      </c>
      <c r="N5086">
        <v>99</v>
      </c>
      <c r="O5086">
        <v>18</v>
      </c>
      <c r="P5086">
        <v>1836</v>
      </c>
      <c r="R5086">
        <v>0</v>
      </c>
    </row>
    <row r="5087" spans="1:38" x14ac:dyDescent="0.5">
      <c r="A5087">
        <v>14</v>
      </c>
      <c r="B5087">
        <v>3248</v>
      </c>
      <c r="C5087">
        <v>2013</v>
      </c>
      <c r="D5087">
        <v>99</v>
      </c>
      <c r="E5087">
        <v>99</v>
      </c>
      <c r="F5087">
        <v>99</v>
      </c>
      <c r="G5087">
        <v>99</v>
      </c>
      <c r="H5087">
        <v>99</v>
      </c>
      <c r="I5087">
        <v>99</v>
      </c>
      <c r="J5087">
        <v>999</v>
      </c>
      <c r="K5087">
        <v>99</v>
      </c>
      <c r="L5087">
        <v>99</v>
      </c>
      <c r="M5087">
        <v>99</v>
      </c>
      <c r="N5087">
        <v>99</v>
      </c>
      <c r="O5087">
        <v>18</v>
      </c>
      <c r="P5087">
        <v>1836</v>
      </c>
      <c r="R5087">
        <v>0</v>
      </c>
    </row>
    <row r="5088" spans="1:38" x14ac:dyDescent="0.5">
      <c r="A5088">
        <v>14</v>
      </c>
      <c r="B5088">
        <v>3249</v>
      </c>
      <c r="C5088">
        <v>2014</v>
      </c>
      <c r="D5088">
        <v>99</v>
      </c>
      <c r="E5088">
        <v>99</v>
      </c>
      <c r="F5088">
        <v>99</v>
      </c>
      <c r="G5088">
        <v>99</v>
      </c>
      <c r="H5088">
        <v>99</v>
      </c>
      <c r="I5088">
        <v>99</v>
      </c>
      <c r="J5088">
        <v>999</v>
      </c>
      <c r="K5088">
        <v>99</v>
      </c>
      <c r="L5088">
        <v>99</v>
      </c>
      <c r="M5088">
        <v>99</v>
      </c>
      <c r="N5088">
        <v>99</v>
      </c>
      <c r="O5088">
        <v>18</v>
      </c>
      <c r="P5088">
        <v>1836</v>
      </c>
      <c r="R5088">
        <v>0</v>
      </c>
    </row>
    <row r="5089" spans="1:38" x14ac:dyDescent="0.5">
      <c r="A5089">
        <v>14</v>
      </c>
      <c r="B5089">
        <v>3250</v>
      </c>
      <c r="C5089">
        <v>2015</v>
      </c>
      <c r="D5089">
        <v>99</v>
      </c>
      <c r="E5089">
        <v>99</v>
      </c>
      <c r="F5089">
        <v>99</v>
      </c>
      <c r="G5089">
        <v>99</v>
      </c>
      <c r="H5089">
        <v>99</v>
      </c>
      <c r="I5089">
        <v>99</v>
      </c>
      <c r="J5089">
        <v>999</v>
      </c>
      <c r="K5089">
        <v>99</v>
      </c>
      <c r="L5089">
        <v>99</v>
      </c>
      <c r="M5089">
        <v>99</v>
      </c>
      <c r="N5089">
        <v>99</v>
      </c>
      <c r="O5089">
        <v>18</v>
      </c>
      <c r="P5089">
        <v>1836</v>
      </c>
      <c r="R5089">
        <v>0</v>
      </c>
    </row>
    <row r="5090" spans="1:38" x14ac:dyDescent="0.5">
      <c r="A5090">
        <v>14</v>
      </c>
      <c r="B5090">
        <v>3251</v>
      </c>
      <c r="C5090">
        <v>2016</v>
      </c>
      <c r="D5090">
        <v>99</v>
      </c>
      <c r="E5090">
        <v>99</v>
      </c>
      <c r="F5090">
        <v>99</v>
      </c>
      <c r="G5090">
        <v>99</v>
      </c>
      <c r="H5090">
        <v>99</v>
      </c>
      <c r="I5090">
        <v>99</v>
      </c>
      <c r="J5090">
        <v>999</v>
      </c>
      <c r="K5090">
        <v>99</v>
      </c>
      <c r="L5090">
        <v>99</v>
      </c>
      <c r="M5090">
        <v>99</v>
      </c>
      <c r="N5090">
        <v>99</v>
      </c>
      <c r="O5090">
        <v>18</v>
      </c>
      <c r="P5090">
        <v>1836</v>
      </c>
      <c r="R5090">
        <v>0</v>
      </c>
    </row>
    <row r="5091" spans="1:38" x14ac:dyDescent="0.5">
      <c r="A5091">
        <v>14</v>
      </c>
      <c r="B5091">
        <v>3252</v>
      </c>
      <c r="C5091">
        <v>2017</v>
      </c>
      <c r="D5091">
        <v>99</v>
      </c>
      <c r="E5091">
        <v>99</v>
      </c>
      <c r="F5091">
        <v>99</v>
      </c>
      <c r="G5091">
        <v>99</v>
      </c>
      <c r="H5091">
        <v>99</v>
      </c>
      <c r="I5091">
        <v>99</v>
      </c>
      <c r="J5091">
        <v>999</v>
      </c>
      <c r="K5091">
        <v>99</v>
      </c>
      <c r="L5091">
        <v>99</v>
      </c>
      <c r="M5091">
        <v>99</v>
      </c>
      <c r="N5091">
        <v>99</v>
      </c>
      <c r="O5091">
        <v>18</v>
      </c>
      <c r="P5091">
        <v>1836</v>
      </c>
      <c r="R5091">
        <v>0</v>
      </c>
    </row>
    <row r="5092" spans="1:38" x14ac:dyDescent="0.5">
      <c r="A5092">
        <v>14</v>
      </c>
      <c r="B5092">
        <v>3253</v>
      </c>
      <c r="C5092">
        <v>2018</v>
      </c>
      <c r="D5092">
        <v>99</v>
      </c>
      <c r="E5092">
        <v>99</v>
      </c>
      <c r="F5092">
        <v>99</v>
      </c>
      <c r="G5092">
        <v>99</v>
      </c>
      <c r="H5092">
        <v>99</v>
      </c>
      <c r="I5092">
        <v>99</v>
      </c>
      <c r="J5092">
        <v>999</v>
      </c>
      <c r="K5092">
        <v>99</v>
      </c>
      <c r="L5092">
        <v>99</v>
      </c>
      <c r="M5092">
        <v>99</v>
      </c>
      <c r="N5092">
        <v>99</v>
      </c>
      <c r="O5092">
        <v>18</v>
      </c>
      <c r="P5092">
        <v>1836</v>
      </c>
      <c r="R5092">
        <v>0</v>
      </c>
    </row>
    <row r="5093" spans="1:38" x14ac:dyDescent="0.5">
      <c r="A5093">
        <v>14</v>
      </c>
      <c r="B5093">
        <v>3254</v>
      </c>
      <c r="C5093">
        <v>2019</v>
      </c>
      <c r="D5093">
        <v>99</v>
      </c>
      <c r="E5093">
        <v>99</v>
      </c>
      <c r="F5093">
        <v>99</v>
      </c>
      <c r="G5093">
        <v>99</v>
      </c>
      <c r="H5093">
        <v>99</v>
      </c>
      <c r="I5093">
        <v>99</v>
      </c>
      <c r="J5093">
        <v>999</v>
      </c>
      <c r="K5093">
        <v>99</v>
      </c>
      <c r="L5093">
        <v>99</v>
      </c>
      <c r="M5093">
        <v>99</v>
      </c>
      <c r="N5093">
        <v>99</v>
      </c>
      <c r="O5093">
        <v>18</v>
      </c>
      <c r="P5093">
        <v>1836</v>
      </c>
      <c r="R5093">
        <v>0</v>
      </c>
    </row>
    <row r="5094" spans="1:38" x14ac:dyDescent="0.5">
      <c r="A5094">
        <v>14</v>
      </c>
      <c r="B5094">
        <v>3255</v>
      </c>
      <c r="C5094">
        <v>2020</v>
      </c>
      <c r="D5094">
        <v>99</v>
      </c>
      <c r="E5094">
        <v>99</v>
      </c>
      <c r="F5094">
        <v>99</v>
      </c>
      <c r="G5094">
        <v>99</v>
      </c>
      <c r="H5094">
        <v>99</v>
      </c>
      <c r="I5094">
        <v>99</v>
      </c>
      <c r="J5094">
        <v>999</v>
      </c>
      <c r="K5094">
        <v>99</v>
      </c>
      <c r="L5094">
        <v>99</v>
      </c>
      <c r="M5094">
        <v>99</v>
      </c>
      <c r="N5094">
        <v>99</v>
      </c>
      <c r="O5094">
        <v>18</v>
      </c>
      <c r="P5094">
        <v>1836</v>
      </c>
      <c r="R5094">
        <v>0</v>
      </c>
    </row>
    <row r="5095" spans="1:38" x14ac:dyDescent="0.5">
      <c r="A5095">
        <v>14</v>
      </c>
      <c r="B5095">
        <v>3256</v>
      </c>
      <c r="C5095">
        <v>2021</v>
      </c>
      <c r="D5095">
        <v>99</v>
      </c>
      <c r="E5095">
        <v>99</v>
      </c>
      <c r="F5095">
        <v>99</v>
      </c>
      <c r="G5095">
        <v>99</v>
      </c>
      <c r="H5095">
        <v>99</v>
      </c>
      <c r="I5095">
        <v>99</v>
      </c>
      <c r="J5095">
        <v>999</v>
      </c>
      <c r="K5095">
        <v>99</v>
      </c>
      <c r="L5095">
        <v>99</v>
      </c>
      <c r="M5095">
        <v>99</v>
      </c>
      <c r="N5095">
        <v>99</v>
      </c>
      <c r="O5095">
        <v>18</v>
      </c>
      <c r="P5095">
        <v>1836</v>
      </c>
      <c r="R5095">
        <v>0</v>
      </c>
    </row>
    <row r="5096" spans="1:38" x14ac:dyDescent="0.5">
      <c r="A5096">
        <v>14</v>
      </c>
      <c r="B5096">
        <v>3257</v>
      </c>
      <c r="C5096">
        <v>2022</v>
      </c>
      <c r="D5096">
        <v>99</v>
      </c>
      <c r="E5096">
        <v>99</v>
      </c>
      <c r="F5096">
        <v>99</v>
      </c>
      <c r="G5096">
        <v>99</v>
      </c>
      <c r="H5096">
        <v>99</v>
      </c>
      <c r="I5096">
        <v>99</v>
      </c>
      <c r="J5096">
        <v>999</v>
      </c>
      <c r="K5096">
        <v>99</v>
      </c>
      <c r="L5096">
        <v>99</v>
      </c>
      <c r="M5096">
        <v>99</v>
      </c>
      <c r="N5096">
        <v>99</v>
      </c>
      <c r="O5096">
        <v>18</v>
      </c>
      <c r="P5096">
        <v>1836</v>
      </c>
      <c r="R5096">
        <v>0</v>
      </c>
    </row>
    <row r="5097" spans="1:38" x14ac:dyDescent="0.5">
      <c r="A5097">
        <v>14</v>
      </c>
      <c r="B5097">
        <v>3258</v>
      </c>
      <c r="C5097">
        <v>2012</v>
      </c>
      <c r="D5097">
        <v>99</v>
      </c>
      <c r="E5097">
        <v>99</v>
      </c>
      <c r="F5097">
        <v>99</v>
      </c>
      <c r="G5097">
        <v>99</v>
      </c>
      <c r="H5097">
        <v>99</v>
      </c>
      <c r="I5097">
        <v>99</v>
      </c>
      <c r="J5097">
        <v>999</v>
      </c>
      <c r="K5097">
        <v>99</v>
      </c>
      <c r="L5097">
        <v>99</v>
      </c>
      <c r="M5097">
        <v>99</v>
      </c>
      <c r="N5097">
        <v>99</v>
      </c>
      <c r="O5097">
        <v>18</v>
      </c>
      <c r="P5097">
        <v>1837</v>
      </c>
      <c r="R5097">
        <v>0</v>
      </c>
    </row>
    <row r="5098" spans="1:38" x14ac:dyDescent="0.5">
      <c r="A5098">
        <v>14</v>
      </c>
      <c r="B5098">
        <v>3259</v>
      </c>
      <c r="C5098">
        <v>2013</v>
      </c>
      <c r="D5098">
        <v>99</v>
      </c>
      <c r="E5098">
        <v>99</v>
      </c>
      <c r="F5098">
        <v>99</v>
      </c>
      <c r="G5098">
        <v>99</v>
      </c>
      <c r="H5098">
        <v>99</v>
      </c>
      <c r="I5098">
        <v>99</v>
      </c>
      <c r="J5098">
        <v>999</v>
      </c>
      <c r="K5098">
        <v>99</v>
      </c>
      <c r="L5098">
        <v>99</v>
      </c>
      <c r="M5098">
        <v>99</v>
      </c>
      <c r="N5098">
        <v>99</v>
      </c>
      <c r="O5098">
        <v>18</v>
      </c>
      <c r="P5098">
        <v>1837</v>
      </c>
      <c r="R5098">
        <v>0</v>
      </c>
    </row>
    <row r="5099" spans="1:38" x14ac:dyDescent="0.5">
      <c r="A5099">
        <v>14</v>
      </c>
      <c r="B5099">
        <v>3260</v>
      </c>
      <c r="C5099">
        <v>2014</v>
      </c>
      <c r="D5099">
        <v>99</v>
      </c>
      <c r="E5099">
        <v>99</v>
      </c>
      <c r="F5099">
        <v>99</v>
      </c>
      <c r="G5099">
        <v>99</v>
      </c>
      <c r="H5099">
        <v>99</v>
      </c>
      <c r="I5099">
        <v>99</v>
      </c>
      <c r="J5099">
        <v>999</v>
      </c>
      <c r="K5099">
        <v>99</v>
      </c>
      <c r="L5099">
        <v>99</v>
      </c>
      <c r="M5099">
        <v>99</v>
      </c>
      <c r="N5099">
        <v>99</v>
      </c>
      <c r="O5099">
        <v>18</v>
      </c>
      <c r="P5099">
        <v>1837</v>
      </c>
      <c r="R5099">
        <v>0</v>
      </c>
    </row>
    <row r="5100" spans="1:38" x14ac:dyDescent="0.5">
      <c r="A5100">
        <v>14</v>
      </c>
      <c r="B5100">
        <v>3261</v>
      </c>
      <c r="C5100">
        <v>2015</v>
      </c>
      <c r="D5100">
        <v>99</v>
      </c>
      <c r="E5100">
        <v>99</v>
      </c>
      <c r="F5100">
        <v>99</v>
      </c>
      <c r="G5100">
        <v>99</v>
      </c>
      <c r="H5100">
        <v>99</v>
      </c>
      <c r="I5100">
        <v>99</v>
      </c>
      <c r="J5100">
        <v>999</v>
      </c>
      <c r="K5100">
        <v>99</v>
      </c>
      <c r="L5100">
        <v>99</v>
      </c>
      <c r="M5100">
        <v>99</v>
      </c>
      <c r="N5100">
        <v>99</v>
      </c>
      <c r="O5100">
        <v>18</v>
      </c>
      <c r="P5100">
        <v>1837</v>
      </c>
      <c r="R5100">
        <v>0</v>
      </c>
    </row>
    <row r="5101" spans="1:38" x14ac:dyDescent="0.5">
      <c r="A5101">
        <v>14</v>
      </c>
      <c r="B5101">
        <v>3262</v>
      </c>
      <c r="C5101">
        <v>2016</v>
      </c>
      <c r="D5101">
        <v>99</v>
      </c>
      <c r="E5101">
        <v>99</v>
      </c>
      <c r="F5101">
        <v>99</v>
      </c>
      <c r="G5101">
        <v>99</v>
      </c>
      <c r="H5101">
        <v>99</v>
      </c>
      <c r="I5101">
        <v>99</v>
      </c>
      <c r="J5101">
        <v>999</v>
      </c>
      <c r="K5101">
        <v>99</v>
      </c>
      <c r="L5101">
        <v>99</v>
      </c>
      <c r="M5101">
        <v>99</v>
      </c>
      <c r="N5101">
        <v>99</v>
      </c>
      <c r="O5101">
        <v>18</v>
      </c>
      <c r="P5101">
        <v>1837</v>
      </c>
      <c r="R5101">
        <v>0</v>
      </c>
    </row>
    <row r="5102" spans="1:38" x14ac:dyDescent="0.5">
      <c r="A5102">
        <v>14</v>
      </c>
      <c r="B5102">
        <v>3263</v>
      </c>
      <c r="C5102">
        <v>2017</v>
      </c>
      <c r="D5102">
        <v>99</v>
      </c>
      <c r="E5102">
        <v>99</v>
      </c>
      <c r="F5102">
        <v>99</v>
      </c>
      <c r="G5102">
        <v>99</v>
      </c>
      <c r="H5102">
        <v>99</v>
      </c>
      <c r="I5102">
        <v>99</v>
      </c>
      <c r="J5102">
        <v>999</v>
      </c>
      <c r="K5102">
        <v>99</v>
      </c>
      <c r="L5102">
        <v>99</v>
      </c>
      <c r="M5102">
        <v>99</v>
      </c>
      <c r="N5102">
        <v>99</v>
      </c>
      <c r="O5102">
        <v>18</v>
      </c>
      <c r="P5102">
        <v>1837</v>
      </c>
      <c r="R5102">
        <v>0</v>
      </c>
    </row>
    <row r="5103" spans="1:38" x14ac:dyDescent="0.5">
      <c r="A5103">
        <v>14</v>
      </c>
      <c r="B5103">
        <v>3264</v>
      </c>
      <c r="C5103">
        <v>2018</v>
      </c>
      <c r="D5103">
        <v>99</v>
      </c>
      <c r="E5103">
        <v>99</v>
      </c>
      <c r="F5103">
        <v>99</v>
      </c>
      <c r="G5103">
        <v>99</v>
      </c>
      <c r="H5103">
        <v>99</v>
      </c>
      <c r="I5103">
        <v>99</v>
      </c>
      <c r="J5103">
        <v>999</v>
      </c>
      <c r="K5103">
        <v>99</v>
      </c>
      <c r="L5103">
        <v>99</v>
      </c>
      <c r="M5103">
        <v>99</v>
      </c>
      <c r="N5103">
        <v>99</v>
      </c>
      <c r="O5103">
        <v>18</v>
      </c>
      <c r="P5103">
        <v>1837</v>
      </c>
      <c r="Q5103">
        <v>3</v>
      </c>
      <c r="R5103">
        <v>336</v>
      </c>
      <c r="S5103">
        <v>324</v>
      </c>
      <c r="T5103">
        <v>15.526785714285712</v>
      </c>
      <c r="U5103">
        <v>61.820987654321002</v>
      </c>
      <c r="V5103">
        <v>86.798616962936237</v>
      </c>
      <c r="W5103">
        <v>78.853395061728378</v>
      </c>
      <c r="X5103">
        <v>18.158073593355311</v>
      </c>
      <c r="Y5103">
        <v>3.4073347192104588</v>
      </c>
      <c r="Z5103">
        <v>-73.561010242722176</v>
      </c>
      <c r="AA5103">
        <v>1.3420138195470701</v>
      </c>
      <c r="AB5103">
        <v>1.2703966575318701</v>
      </c>
      <c r="AC5103">
        <v>22</v>
      </c>
      <c r="AD5103">
        <v>0</v>
      </c>
      <c r="AE5103">
        <v>0</v>
      </c>
      <c r="AF5103">
        <v>2</v>
      </c>
      <c r="AG5103">
        <v>150</v>
      </c>
      <c r="AH5103">
        <v>24</v>
      </c>
      <c r="AI5103">
        <v>80</v>
      </c>
      <c r="AJ5103">
        <v>0</v>
      </c>
      <c r="AK5103">
        <v>110</v>
      </c>
      <c r="AL5103">
        <v>34</v>
      </c>
    </row>
    <row r="5104" spans="1:38" x14ac:dyDescent="0.5">
      <c r="A5104">
        <v>14</v>
      </c>
      <c r="B5104">
        <v>3265</v>
      </c>
      <c r="C5104">
        <v>2019</v>
      </c>
      <c r="D5104">
        <v>99</v>
      </c>
      <c r="E5104">
        <v>99</v>
      </c>
      <c r="F5104">
        <v>99</v>
      </c>
      <c r="G5104">
        <v>99</v>
      </c>
      <c r="H5104">
        <v>99</v>
      </c>
      <c r="I5104">
        <v>99</v>
      </c>
      <c r="J5104">
        <v>999</v>
      </c>
      <c r="K5104">
        <v>99</v>
      </c>
      <c r="L5104">
        <v>99</v>
      </c>
      <c r="M5104">
        <v>99</v>
      </c>
      <c r="N5104">
        <v>99</v>
      </c>
      <c r="O5104">
        <v>18</v>
      </c>
      <c r="P5104">
        <v>1837</v>
      </c>
      <c r="Q5104">
        <v>1</v>
      </c>
      <c r="R5104">
        <v>5</v>
      </c>
      <c r="S5104">
        <v>5</v>
      </c>
      <c r="T5104">
        <v>14.6</v>
      </c>
      <c r="U5104">
        <v>58.4</v>
      </c>
      <c r="V5104">
        <v>97.486457204767049</v>
      </c>
      <c r="W5104">
        <v>89.98</v>
      </c>
      <c r="X5104">
        <v>14.798837792205155</v>
      </c>
      <c r="Y5104">
        <v>3.1368774282716481</v>
      </c>
      <c r="Z5104">
        <v>-96.445359419736448</v>
      </c>
      <c r="AA5104">
        <v>2.4826216484607755E-2</v>
      </c>
      <c r="AB5104">
        <v>2.7806563624693303E-2</v>
      </c>
      <c r="AC5104">
        <v>0</v>
      </c>
      <c r="AD5104">
        <v>0</v>
      </c>
      <c r="AE5104">
        <v>0</v>
      </c>
      <c r="AF5104">
        <v>0</v>
      </c>
      <c r="AG5104">
        <v>0</v>
      </c>
      <c r="AH5104">
        <v>0</v>
      </c>
      <c r="AI5104">
        <v>4</v>
      </c>
      <c r="AJ5104">
        <v>0</v>
      </c>
      <c r="AK5104">
        <v>0</v>
      </c>
      <c r="AL5104">
        <v>0</v>
      </c>
    </row>
    <row r="5105" spans="1:18" x14ac:dyDescent="0.5">
      <c r="A5105">
        <v>14</v>
      </c>
      <c r="B5105">
        <v>3266</v>
      </c>
      <c r="C5105">
        <v>2020</v>
      </c>
      <c r="D5105">
        <v>99</v>
      </c>
      <c r="E5105">
        <v>99</v>
      </c>
      <c r="F5105">
        <v>99</v>
      </c>
      <c r="G5105">
        <v>99</v>
      </c>
      <c r="H5105">
        <v>99</v>
      </c>
      <c r="I5105">
        <v>99</v>
      </c>
      <c r="J5105">
        <v>999</v>
      </c>
      <c r="K5105">
        <v>99</v>
      </c>
      <c r="L5105">
        <v>99</v>
      </c>
      <c r="M5105">
        <v>99</v>
      </c>
      <c r="N5105">
        <v>99</v>
      </c>
      <c r="O5105">
        <v>18</v>
      </c>
      <c r="P5105">
        <v>1837</v>
      </c>
      <c r="R5105">
        <v>0</v>
      </c>
    </row>
    <row r="5106" spans="1:18" x14ac:dyDescent="0.5">
      <c r="A5106">
        <v>14</v>
      </c>
      <c r="B5106">
        <v>3267</v>
      </c>
      <c r="C5106">
        <v>2021</v>
      </c>
      <c r="D5106">
        <v>99</v>
      </c>
      <c r="E5106">
        <v>99</v>
      </c>
      <c r="F5106">
        <v>99</v>
      </c>
      <c r="G5106">
        <v>99</v>
      </c>
      <c r="H5106">
        <v>99</v>
      </c>
      <c r="I5106">
        <v>99</v>
      </c>
      <c r="J5106">
        <v>999</v>
      </c>
      <c r="K5106">
        <v>99</v>
      </c>
      <c r="L5106">
        <v>99</v>
      </c>
      <c r="M5106">
        <v>99</v>
      </c>
      <c r="N5106">
        <v>99</v>
      </c>
      <c r="O5106">
        <v>18</v>
      </c>
      <c r="P5106">
        <v>1837</v>
      </c>
      <c r="R5106">
        <v>0</v>
      </c>
    </row>
    <row r="5107" spans="1:18" x14ac:dyDescent="0.5">
      <c r="A5107">
        <v>14</v>
      </c>
      <c r="B5107">
        <v>3268</v>
      </c>
      <c r="C5107">
        <v>2022</v>
      </c>
      <c r="D5107">
        <v>99</v>
      </c>
      <c r="E5107">
        <v>99</v>
      </c>
      <c r="F5107">
        <v>99</v>
      </c>
      <c r="G5107">
        <v>99</v>
      </c>
      <c r="H5107">
        <v>99</v>
      </c>
      <c r="I5107">
        <v>99</v>
      </c>
      <c r="J5107">
        <v>999</v>
      </c>
      <c r="K5107">
        <v>99</v>
      </c>
      <c r="L5107">
        <v>99</v>
      </c>
      <c r="M5107">
        <v>99</v>
      </c>
      <c r="N5107">
        <v>99</v>
      </c>
      <c r="O5107">
        <v>18</v>
      </c>
      <c r="P5107">
        <v>1837</v>
      </c>
      <c r="R5107">
        <v>0</v>
      </c>
    </row>
    <row r="5108" spans="1:18" x14ac:dyDescent="0.5">
      <c r="A5108">
        <v>14</v>
      </c>
      <c r="B5108">
        <v>3269</v>
      </c>
      <c r="C5108">
        <v>2012</v>
      </c>
      <c r="D5108">
        <v>99</v>
      </c>
      <c r="E5108">
        <v>99</v>
      </c>
      <c r="F5108">
        <v>99</v>
      </c>
      <c r="G5108">
        <v>99</v>
      </c>
      <c r="H5108">
        <v>99</v>
      </c>
      <c r="I5108">
        <v>99</v>
      </c>
      <c r="J5108">
        <v>999</v>
      </c>
      <c r="K5108">
        <v>99</v>
      </c>
      <c r="L5108">
        <v>99</v>
      </c>
      <c r="M5108">
        <v>99</v>
      </c>
      <c r="N5108">
        <v>99</v>
      </c>
      <c r="O5108">
        <v>18</v>
      </c>
      <c r="P5108">
        <v>1838</v>
      </c>
      <c r="R5108">
        <v>0</v>
      </c>
    </row>
    <row r="5109" spans="1:18" x14ac:dyDescent="0.5">
      <c r="A5109">
        <v>14</v>
      </c>
      <c r="B5109">
        <v>3270</v>
      </c>
      <c r="C5109">
        <v>2013</v>
      </c>
      <c r="D5109">
        <v>99</v>
      </c>
      <c r="E5109">
        <v>99</v>
      </c>
      <c r="F5109">
        <v>99</v>
      </c>
      <c r="G5109">
        <v>99</v>
      </c>
      <c r="H5109">
        <v>99</v>
      </c>
      <c r="I5109">
        <v>99</v>
      </c>
      <c r="J5109">
        <v>999</v>
      </c>
      <c r="K5109">
        <v>99</v>
      </c>
      <c r="L5109">
        <v>99</v>
      </c>
      <c r="M5109">
        <v>99</v>
      </c>
      <c r="N5109">
        <v>99</v>
      </c>
      <c r="O5109">
        <v>18</v>
      </c>
      <c r="P5109">
        <v>1838</v>
      </c>
      <c r="R5109">
        <v>0</v>
      </c>
    </row>
    <row r="5110" spans="1:18" x14ac:dyDescent="0.5">
      <c r="A5110">
        <v>14</v>
      </c>
      <c r="B5110">
        <v>3271</v>
      </c>
      <c r="C5110">
        <v>2014</v>
      </c>
      <c r="D5110">
        <v>99</v>
      </c>
      <c r="E5110">
        <v>99</v>
      </c>
      <c r="F5110">
        <v>99</v>
      </c>
      <c r="G5110">
        <v>99</v>
      </c>
      <c r="H5110">
        <v>99</v>
      </c>
      <c r="I5110">
        <v>99</v>
      </c>
      <c r="J5110">
        <v>999</v>
      </c>
      <c r="K5110">
        <v>99</v>
      </c>
      <c r="L5110">
        <v>99</v>
      </c>
      <c r="M5110">
        <v>99</v>
      </c>
      <c r="N5110">
        <v>99</v>
      </c>
      <c r="O5110">
        <v>18</v>
      </c>
      <c r="P5110">
        <v>1838</v>
      </c>
      <c r="R5110">
        <v>0</v>
      </c>
    </row>
    <row r="5111" spans="1:18" x14ac:dyDescent="0.5">
      <c r="A5111">
        <v>14</v>
      </c>
      <c r="B5111">
        <v>3272</v>
      </c>
      <c r="C5111">
        <v>2015</v>
      </c>
      <c r="D5111">
        <v>99</v>
      </c>
      <c r="E5111">
        <v>99</v>
      </c>
      <c r="F5111">
        <v>99</v>
      </c>
      <c r="G5111">
        <v>99</v>
      </c>
      <c r="H5111">
        <v>99</v>
      </c>
      <c r="I5111">
        <v>99</v>
      </c>
      <c r="J5111">
        <v>999</v>
      </c>
      <c r="K5111">
        <v>99</v>
      </c>
      <c r="L5111">
        <v>99</v>
      </c>
      <c r="M5111">
        <v>99</v>
      </c>
      <c r="N5111">
        <v>99</v>
      </c>
      <c r="O5111">
        <v>18</v>
      </c>
      <c r="P5111">
        <v>1838</v>
      </c>
      <c r="R5111">
        <v>0</v>
      </c>
    </row>
    <row r="5112" spans="1:18" x14ac:dyDescent="0.5">
      <c r="A5112">
        <v>14</v>
      </c>
      <c r="B5112">
        <v>3273</v>
      </c>
      <c r="C5112">
        <v>2016</v>
      </c>
      <c r="D5112">
        <v>99</v>
      </c>
      <c r="E5112">
        <v>99</v>
      </c>
      <c r="F5112">
        <v>99</v>
      </c>
      <c r="G5112">
        <v>99</v>
      </c>
      <c r="H5112">
        <v>99</v>
      </c>
      <c r="I5112">
        <v>99</v>
      </c>
      <c r="J5112">
        <v>999</v>
      </c>
      <c r="K5112">
        <v>99</v>
      </c>
      <c r="L5112">
        <v>99</v>
      </c>
      <c r="M5112">
        <v>99</v>
      </c>
      <c r="N5112">
        <v>99</v>
      </c>
      <c r="O5112">
        <v>18</v>
      </c>
      <c r="P5112">
        <v>1838</v>
      </c>
      <c r="R5112">
        <v>0</v>
      </c>
    </row>
    <row r="5113" spans="1:18" x14ac:dyDescent="0.5">
      <c r="A5113">
        <v>14</v>
      </c>
      <c r="B5113">
        <v>3274</v>
      </c>
      <c r="C5113">
        <v>2017</v>
      </c>
      <c r="D5113">
        <v>99</v>
      </c>
      <c r="E5113">
        <v>99</v>
      </c>
      <c r="F5113">
        <v>99</v>
      </c>
      <c r="G5113">
        <v>99</v>
      </c>
      <c r="H5113">
        <v>99</v>
      </c>
      <c r="I5113">
        <v>99</v>
      </c>
      <c r="J5113">
        <v>999</v>
      </c>
      <c r="K5113">
        <v>99</v>
      </c>
      <c r="L5113">
        <v>99</v>
      </c>
      <c r="M5113">
        <v>99</v>
      </c>
      <c r="N5113">
        <v>99</v>
      </c>
      <c r="O5113">
        <v>18</v>
      </c>
      <c r="P5113">
        <v>1838</v>
      </c>
      <c r="R5113">
        <v>0</v>
      </c>
    </row>
    <row r="5114" spans="1:18" x14ac:dyDescent="0.5">
      <c r="A5114">
        <v>14</v>
      </c>
      <c r="B5114">
        <v>3275</v>
      </c>
      <c r="C5114">
        <v>2018</v>
      </c>
      <c r="D5114">
        <v>99</v>
      </c>
      <c r="E5114">
        <v>99</v>
      </c>
      <c r="F5114">
        <v>99</v>
      </c>
      <c r="G5114">
        <v>99</v>
      </c>
      <c r="H5114">
        <v>99</v>
      </c>
      <c r="I5114">
        <v>99</v>
      </c>
      <c r="J5114">
        <v>999</v>
      </c>
      <c r="K5114">
        <v>99</v>
      </c>
      <c r="L5114">
        <v>99</v>
      </c>
      <c r="M5114">
        <v>99</v>
      </c>
      <c r="N5114">
        <v>99</v>
      </c>
      <c r="O5114">
        <v>18</v>
      </c>
      <c r="P5114">
        <v>1838</v>
      </c>
      <c r="R5114">
        <v>0</v>
      </c>
    </row>
    <row r="5115" spans="1:18" x14ac:dyDescent="0.5">
      <c r="A5115">
        <v>14</v>
      </c>
      <c r="B5115">
        <v>3276</v>
      </c>
      <c r="C5115">
        <v>2019</v>
      </c>
      <c r="D5115">
        <v>99</v>
      </c>
      <c r="E5115">
        <v>99</v>
      </c>
      <c r="F5115">
        <v>99</v>
      </c>
      <c r="G5115">
        <v>99</v>
      </c>
      <c r="H5115">
        <v>99</v>
      </c>
      <c r="I5115">
        <v>99</v>
      </c>
      <c r="J5115">
        <v>999</v>
      </c>
      <c r="K5115">
        <v>99</v>
      </c>
      <c r="L5115">
        <v>99</v>
      </c>
      <c r="M5115">
        <v>99</v>
      </c>
      <c r="N5115">
        <v>99</v>
      </c>
      <c r="O5115">
        <v>18</v>
      </c>
      <c r="P5115">
        <v>1838</v>
      </c>
      <c r="R5115">
        <v>0</v>
      </c>
    </row>
    <row r="5116" spans="1:18" x14ac:dyDescent="0.5">
      <c r="A5116">
        <v>14</v>
      </c>
      <c r="B5116">
        <v>3277</v>
      </c>
      <c r="C5116">
        <v>2020</v>
      </c>
      <c r="D5116">
        <v>99</v>
      </c>
      <c r="E5116">
        <v>99</v>
      </c>
      <c r="F5116">
        <v>99</v>
      </c>
      <c r="G5116">
        <v>99</v>
      </c>
      <c r="H5116">
        <v>99</v>
      </c>
      <c r="I5116">
        <v>99</v>
      </c>
      <c r="J5116">
        <v>999</v>
      </c>
      <c r="K5116">
        <v>99</v>
      </c>
      <c r="L5116">
        <v>99</v>
      </c>
      <c r="M5116">
        <v>99</v>
      </c>
      <c r="N5116">
        <v>99</v>
      </c>
      <c r="O5116">
        <v>18</v>
      </c>
      <c r="P5116">
        <v>1838</v>
      </c>
      <c r="R5116">
        <v>0</v>
      </c>
    </row>
    <row r="5117" spans="1:18" x14ac:dyDescent="0.5">
      <c r="A5117">
        <v>14</v>
      </c>
      <c r="B5117">
        <v>3278</v>
      </c>
      <c r="C5117">
        <v>2021</v>
      </c>
      <c r="D5117">
        <v>99</v>
      </c>
      <c r="E5117">
        <v>99</v>
      </c>
      <c r="F5117">
        <v>99</v>
      </c>
      <c r="G5117">
        <v>99</v>
      </c>
      <c r="H5117">
        <v>99</v>
      </c>
      <c r="I5117">
        <v>99</v>
      </c>
      <c r="J5117">
        <v>999</v>
      </c>
      <c r="K5117">
        <v>99</v>
      </c>
      <c r="L5117">
        <v>99</v>
      </c>
      <c r="M5117">
        <v>99</v>
      </c>
      <c r="N5117">
        <v>99</v>
      </c>
      <c r="O5117">
        <v>18</v>
      </c>
      <c r="P5117">
        <v>1838</v>
      </c>
      <c r="R5117">
        <v>0</v>
      </c>
    </row>
    <row r="5118" spans="1:18" x14ac:dyDescent="0.5">
      <c r="A5118">
        <v>14</v>
      </c>
      <c r="B5118">
        <v>3279</v>
      </c>
      <c r="C5118">
        <v>2022</v>
      </c>
      <c r="D5118">
        <v>99</v>
      </c>
      <c r="E5118">
        <v>99</v>
      </c>
      <c r="F5118">
        <v>99</v>
      </c>
      <c r="G5118">
        <v>99</v>
      </c>
      <c r="H5118">
        <v>99</v>
      </c>
      <c r="I5118">
        <v>99</v>
      </c>
      <c r="J5118">
        <v>999</v>
      </c>
      <c r="K5118">
        <v>99</v>
      </c>
      <c r="L5118">
        <v>99</v>
      </c>
      <c r="M5118">
        <v>99</v>
      </c>
      <c r="N5118">
        <v>99</v>
      </c>
      <c r="O5118">
        <v>18</v>
      </c>
      <c r="P5118">
        <v>1838</v>
      </c>
      <c r="R5118">
        <v>0</v>
      </c>
    </row>
    <row r="5119" spans="1:18" x14ac:dyDescent="0.5">
      <c r="A5119">
        <v>14</v>
      </c>
      <c r="B5119">
        <v>3280</v>
      </c>
      <c r="C5119">
        <v>2012</v>
      </c>
      <c r="D5119">
        <v>99</v>
      </c>
      <c r="E5119">
        <v>99</v>
      </c>
      <c r="F5119">
        <v>99</v>
      </c>
      <c r="G5119">
        <v>99</v>
      </c>
      <c r="H5119">
        <v>99</v>
      </c>
      <c r="I5119">
        <v>99</v>
      </c>
      <c r="J5119">
        <v>999</v>
      </c>
      <c r="K5119">
        <v>99</v>
      </c>
      <c r="L5119">
        <v>99</v>
      </c>
      <c r="M5119">
        <v>99</v>
      </c>
      <c r="N5119">
        <v>99</v>
      </c>
      <c r="O5119">
        <v>18</v>
      </c>
      <c r="P5119">
        <v>1839</v>
      </c>
      <c r="R5119">
        <v>0</v>
      </c>
    </row>
    <row r="5120" spans="1:18" x14ac:dyDescent="0.5">
      <c r="A5120">
        <v>14</v>
      </c>
      <c r="B5120">
        <v>3281</v>
      </c>
      <c r="C5120">
        <v>2013</v>
      </c>
      <c r="D5120">
        <v>99</v>
      </c>
      <c r="E5120">
        <v>99</v>
      </c>
      <c r="F5120">
        <v>99</v>
      </c>
      <c r="G5120">
        <v>99</v>
      </c>
      <c r="H5120">
        <v>99</v>
      </c>
      <c r="I5120">
        <v>99</v>
      </c>
      <c r="J5120">
        <v>999</v>
      </c>
      <c r="K5120">
        <v>99</v>
      </c>
      <c r="L5120">
        <v>99</v>
      </c>
      <c r="M5120">
        <v>99</v>
      </c>
      <c r="N5120">
        <v>99</v>
      </c>
      <c r="O5120">
        <v>18</v>
      </c>
      <c r="P5120">
        <v>1839</v>
      </c>
      <c r="R5120">
        <v>0</v>
      </c>
    </row>
    <row r="5121" spans="1:18" x14ac:dyDescent="0.5">
      <c r="A5121">
        <v>14</v>
      </c>
      <c r="B5121">
        <v>3282</v>
      </c>
      <c r="C5121">
        <v>2014</v>
      </c>
      <c r="D5121">
        <v>99</v>
      </c>
      <c r="E5121">
        <v>99</v>
      </c>
      <c r="F5121">
        <v>99</v>
      </c>
      <c r="G5121">
        <v>99</v>
      </c>
      <c r="H5121">
        <v>99</v>
      </c>
      <c r="I5121">
        <v>99</v>
      </c>
      <c r="J5121">
        <v>999</v>
      </c>
      <c r="K5121">
        <v>99</v>
      </c>
      <c r="L5121">
        <v>99</v>
      </c>
      <c r="M5121">
        <v>99</v>
      </c>
      <c r="N5121">
        <v>99</v>
      </c>
      <c r="O5121">
        <v>18</v>
      </c>
      <c r="P5121">
        <v>1839</v>
      </c>
      <c r="R5121">
        <v>0</v>
      </c>
    </row>
    <row r="5122" spans="1:18" x14ac:dyDescent="0.5">
      <c r="A5122">
        <v>14</v>
      </c>
      <c r="B5122">
        <v>3283</v>
      </c>
      <c r="C5122">
        <v>2015</v>
      </c>
      <c r="D5122">
        <v>99</v>
      </c>
      <c r="E5122">
        <v>99</v>
      </c>
      <c r="F5122">
        <v>99</v>
      </c>
      <c r="G5122">
        <v>99</v>
      </c>
      <c r="H5122">
        <v>99</v>
      </c>
      <c r="I5122">
        <v>99</v>
      </c>
      <c r="J5122">
        <v>999</v>
      </c>
      <c r="K5122">
        <v>99</v>
      </c>
      <c r="L5122">
        <v>99</v>
      </c>
      <c r="M5122">
        <v>99</v>
      </c>
      <c r="N5122">
        <v>99</v>
      </c>
      <c r="O5122">
        <v>18</v>
      </c>
      <c r="P5122">
        <v>1839</v>
      </c>
      <c r="R5122">
        <v>0</v>
      </c>
    </row>
    <row r="5123" spans="1:18" x14ac:dyDescent="0.5">
      <c r="A5123">
        <v>14</v>
      </c>
      <c r="B5123">
        <v>3284</v>
      </c>
      <c r="C5123">
        <v>2016</v>
      </c>
      <c r="D5123">
        <v>99</v>
      </c>
      <c r="E5123">
        <v>99</v>
      </c>
      <c r="F5123">
        <v>99</v>
      </c>
      <c r="G5123">
        <v>99</v>
      </c>
      <c r="H5123">
        <v>99</v>
      </c>
      <c r="I5123">
        <v>99</v>
      </c>
      <c r="J5123">
        <v>999</v>
      </c>
      <c r="K5123">
        <v>99</v>
      </c>
      <c r="L5123">
        <v>99</v>
      </c>
      <c r="M5123">
        <v>99</v>
      </c>
      <c r="N5123">
        <v>99</v>
      </c>
      <c r="O5123">
        <v>18</v>
      </c>
      <c r="P5123">
        <v>1839</v>
      </c>
      <c r="R5123">
        <v>0</v>
      </c>
    </row>
    <row r="5124" spans="1:18" x14ac:dyDescent="0.5">
      <c r="A5124">
        <v>14</v>
      </c>
      <c r="B5124">
        <v>3285</v>
      </c>
      <c r="C5124">
        <v>2017</v>
      </c>
      <c r="D5124">
        <v>99</v>
      </c>
      <c r="E5124">
        <v>99</v>
      </c>
      <c r="F5124">
        <v>99</v>
      </c>
      <c r="G5124">
        <v>99</v>
      </c>
      <c r="H5124">
        <v>99</v>
      </c>
      <c r="I5124">
        <v>99</v>
      </c>
      <c r="J5124">
        <v>999</v>
      </c>
      <c r="K5124">
        <v>99</v>
      </c>
      <c r="L5124">
        <v>99</v>
      </c>
      <c r="M5124">
        <v>99</v>
      </c>
      <c r="N5124">
        <v>99</v>
      </c>
      <c r="O5124">
        <v>18</v>
      </c>
      <c r="P5124">
        <v>1839</v>
      </c>
      <c r="R5124">
        <v>0</v>
      </c>
    </row>
    <row r="5125" spans="1:18" x14ac:dyDescent="0.5">
      <c r="A5125">
        <v>14</v>
      </c>
      <c r="B5125">
        <v>3286</v>
      </c>
      <c r="C5125">
        <v>2018</v>
      </c>
      <c r="D5125">
        <v>99</v>
      </c>
      <c r="E5125">
        <v>99</v>
      </c>
      <c r="F5125">
        <v>99</v>
      </c>
      <c r="G5125">
        <v>99</v>
      </c>
      <c r="H5125">
        <v>99</v>
      </c>
      <c r="I5125">
        <v>99</v>
      </c>
      <c r="J5125">
        <v>999</v>
      </c>
      <c r="K5125">
        <v>99</v>
      </c>
      <c r="L5125">
        <v>99</v>
      </c>
      <c r="M5125">
        <v>99</v>
      </c>
      <c r="N5125">
        <v>99</v>
      </c>
      <c r="O5125">
        <v>18</v>
      </c>
      <c r="P5125">
        <v>1839</v>
      </c>
      <c r="R5125">
        <v>0</v>
      </c>
    </row>
    <row r="5126" spans="1:18" x14ac:dyDescent="0.5">
      <c r="A5126">
        <v>14</v>
      </c>
      <c r="B5126">
        <v>3287</v>
      </c>
      <c r="C5126">
        <v>2019</v>
      </c>
      <c r="D5126">
        <v>99</v>
      </c>
      <c r="E5126">
        <v>99</v>
      </c>
      <c r="F5126">
        <v>99</v>
      </c>
      <c r="G5126">
        <v>99</v>
      </c>
      <c r="H5126">
        <v>99</v>
      </c>
      <c r="I5126">
        <v>99</v>
      </c>
      <c r="J5126">
        <v>999</v>
      </c>
      <c r="K5126">
        <v>99</v>
      </c>
      <c r="L5126">
        <v>99</v>
      </c>
      <c r="M5126">
        <v>99</v>
      </c>
      <c r="N5126">
        <v>99</v>
      </c>
      <c r="O5126">
        <v>18</v>
      </c>
      <c r="P5126">
        <v>1839</v>
      </c>
      <c r="R5126">
        <v>0</v>
      </c>
    </row>
    <row r="5127" spans="1:18" x14ac:dyDescent="0.5">
      <c r="A5127">
        <v>14</v>
      </c>
      <c r="B5127">
        <v>3288</v>
      </c>
      <c r="C5127">
        <v>2020</v>
      </c>
      <c r="D5127">
        <v>99</v>
      </c>
      <c r="E5127">
        <v>99</v>
      </c>
      <c r="F5127">
        <v>99</v>
      </c>
      <c r="G5127">
        <v>99</v>
      </c>
      <c r="H5127">
        <v>99</v>
      </c>
      <c r="I5127">
        <v>99</v>
      </c>
      <c r="J5127">
        <v>999</v>
      </c>
      <c r="K5127">
        <v>99</v>
      </c>
      <c r="L5127">
        <v>99</v>
      </c>
      <c r="M5127">
        <v>99</v>
      </c>
      <c r="N5127">
        <v>99</v>
      </c>
      <c r="O5127">
        <v>18</v>
      </c>
      <c r="P5127">
        <v>1839</v>
      </c>
      <c r="R5127">
        <v>0</v>
      </c>
    </row>
    <row r="5128" spans="1:18" x14ac:dyDescent="0.5">
      <c r="A5128">
        <v>14</v>
      </c>
      <c r="B5128">
        <v>3289</v>
      </c>
      <c r="C5128">
        <v>2021</v>
      </c>
      <c r="D5128">
        <v>99</v>
      </c>
      <c r="E5128">
        <v>99</v>
      </c>
      <c r="F5128">
        <v>99</v>
      </c>
      <c r="G5128">
        <v>99</v>
      </c>
      <c r="H5128">
        <v>99</v>
      </c>
      <c r="I5128">
        <v>99</v>
      </c>
      <c r="J5128">
        <v>999</v>
      </c>
      <c r="K5128">
        <v>99</v>
      </c>
      <c r="L5128">
        <v>99</v>
      </c>
      <c r="M5128">
        <v>99</v>
      </c>
      <c r="N5128">
        <v>99</v>
      </c>
      <c r="O5128">
        <v>18</v>
      </c>
      <c r="P5128">
        <v>1839</v>
      </c>
      <c r="R5128">
        <v>0</v>
      </c>
    </row>
    <row r="5129" spans="1:18" x14ac:dyDescent="0.5">
      <c r="A5129">
        <v>14</v>
      </c>
      <c r="B5129">
        <v>3290</v>
      </c>
      <c r="C5129">
        <v>2022</v>
      </c>
      <c r="D5129">
        <v>99</v>
      </c>
      <c r="E5129">
        <v>99</v>
      </c>
      <c r="F5129">
        <v>99</v>
      </c>
      <c r="G5129">
        <v>99</v>
      </c>
      <c r="H5129">
        <v>99</v>
      </c>
      <c r="I5129">
        <v>99</v>
      </c>
      <c r="J5129">
        <v>999</v>
      </c>
      <c r="K5129">
        <v>99</v>
      </c>
      <c r="L5129">
        <v>99</v>
      </c>
      <c r="M5129">
        <v>99</v>
      </c>
      <c r="N5129">
        <v>99</v>
      </c>
      <c r="O5129">
        <v>18</v>
      </c>
      <c r="P5129">
        <v>1839</v>
      </c>
      <c r="R5129">
        <v>0</v>
      </c>
    </row>
    <row r="5130" spans="1:18" x14ac:dyDescent="0.5">
      <c r="A5130">
        <v>14</v>
      </c>
      <c r="B5130">
        <v>3291</v>
      </c>
      <c r="C5130">
        <v>2012</v>
      </c>
      <c r="D5130">
        <v>99</v>
      </c>
      <c r="E5130">
        <v>99</v>
      </c>
      <c r="F5130">
        <v>99</v>
      </c>
      <c r="G5130">
        <v>99</v>
      </c>
      <c r="H5130">
        <v>99</v>
      </c>
      <c r="I5130">
        <v>99</v>
      </c>
      <c r="J5130">
        <v>999</v>
      </c>
      <c r="K5130">
        <v>99</v>
      </c>
      <c r="L5130">
        <v>99</v>
      </c>
      <c r="M5130">
        <v>99</v>
      </c>
      <c r="N5130">
        <v>99</v>
      </c>
      <c r="O5130">
        <v>18</v>
      </c>
      <c r="P5130">
        <v>1840</v>
      </c>
      <c r="R5130">
        <v>0</v>
      </c>
    </row>
    <row r="5131" spans="1:18" x14ac:dyDescent="0.5">
      <c r="A5131">
        <v>14</v>
      </c>
      <c r="B5131">
        <v>3292</v>
      </c>
      <c r="C5131">
        <v>2013</v>
      </c>
      <c r="D5131">
        <v>99</v>
      </c>
      <c r="E5131">
        <v>99</v>
      </c>
      <c r="F5131">
        <v>99</v>
      </c>
      <c r="G5131">
        <v>99</v>
      </c>
      <c r="H5131">
        <v>99</v>
      </c>
      <c r="I5131">
        <v>99</v>
      </c>
      <c r="J5131">
        <v>999</v>
      </c>
      <c r="K5131">
        <v>99</v>
      </c>
      <c r="L5131">
        <v>99</v>
      </c>
      <c r="M5131">
        <v>99</v>
      </c>
      <c r="N5131">
        <v>99</v>
      </c>
      <c r="O5131">
        <v>18</v>
      </c>
      <c r="P5131">
        <v>1840</v>
      </c>
      <c r="R5131">
        <v>0</v>
      </c>
    </row>
    <row r="5132" spans="1:18" x14ac:dyDescent="0.5">
      <c r="A5132">
        <v>14</v>
      </c>
      <c r="B5132">
        <v>3293</v>
      </c>
      <c r="C5132">
        <v>2014</v>
      </c>
      <c r="D5132">
        <v>99</v>
      </c>
      <c r="E5132">
        <v>99</v>
      </c>
      <c r="F5132">
        <v>99</v>
      </c>
      <c r="G5132">
        <v>99</v>
      </c>
      <c r="H5132">
        <v>99</v>
      </c>
      <c r="I5132">
        <v>99</v>
      </c>
      <c r="J5132">
        <v>999</v>
      </c>
      <c r="K5132">
        <v>99</v>
      </c>
      <c r="L5132">
        <v>99</v>
      </c>
      <c r="M5132">
        <v>99</v>
      </c>
      <c r="N5132">
        <v>99</v>
      </c>
      <c r="O5132">
        <v>18</v>
      </c>
      <c r="P5132">
        <v>1840</v>
      </c>
      <c r="R5132">
        <v>0</v>
      </c>
    </row>
    <row r="5133" spans="1:18" x14ac:dyDescent="0.5">
      <c r="A5133">
        <v>14</v>
      </c>
      <c r="B5133">
        <v>3294</v>
      </c>
      <c r="C5133">
        <v>2015</v>
      </c>
      <c r="D5133">
        <v>99</v>
      </c>
      <c r="E5133">
        <v>99</v>
      </c>
      <c r="F5133">
        <v>99</v>
      </c>
      <c r="G5133">
        <v>99</v>
      </c>
      <c r="H5133">
        <v>99</v>
      </c>
      <c r="I5133">
        <v>99</v>
      </c>
      <c r="J5133">
        <v>999</v>
      </c>
      <c r="K5133">
        <v>99</v>
      </c>
      <c r="L5133">
        <v>99</v>
      </c>
      <c r="M5133">
        <v>99</v>
      </c>
      <c r="N5133">
        <v>99</v>
      </c>
      <c r="O5133">
        <v>18</v>
      </c>
      <c r="P5133">
        <v>1840</v>
      </c>
      <c r="R5133">
        <v>0</v>
      </c>
    </row>
    <row r="5134" spans="1:18" x14ac:dyDescent="0.5">
      <c r="A5134">
        <v>14</v>
      </c>
      <c r="B5134">
        <v>3295</v>
      </c>
      <c r="C5134">
        <v>2016</v>
      </c>
      <c r="D5134">
        <v>99</v>
      </c>
      <c r="E5134">
        <v>99</v>
      </c>
      <c r="F5134">
        <v>99</v>
      </c>
      <c r="G5134">
        <v>99</v>
      </c>
      <c r="H5134">
        <v>99</v>
      </c>
      <c r="I5134">
        <v>99</v>
      </c>
      <c r="J5134">
        <v>999</v>
      </c>
      <c r="K5134">
        <v>99</v>
      </c>
      <c r="L5134">
        <v>99</v>
      </c>
      <c r="M5134">
        <v>99</v>
      </c>
      <c r="N5134">
        <v>99</v>
      </c>
      <c r="O5134">
        <v>18</v>
      </c>
      <c r="P5134">
        <v>1840</v>
      </c>
      <c r="R5134">
        <v>0</v>
      </c>
    </row>
    <row r="5135" spans="1:18" x14ac:dyDescent="0.5">
      <c r="A5135">
        <v>14</v>
      </c>
      <c r="B5135">
        <v>3296</v>
      </c>
      <c r="C5135">
        <v>2017</v>
      </c>
      <c r="D5135">
        <v>99</v>
      </c>
      <c r="E5135">
        <v>99</v>
      </c>
      <c r="F5135">
        <v>99</v>
      </c>
      <c r="G5135">
        <v>99</v>
      </c>
      <c r="H5135">
        <v>99</v>
      </c>
      <c r="I5135">
        <v>99</v>
      </c>
      <c r="J5135">
        <v>999</v>
      </c>
      <c r="K5135">
        <v>99</v>
      </c>
      <c r="L5135">
        <v>99</v>
      </c>
      <c r="M5135">
        <v>99</v>
      </c>
      <c r="N5135">
        <v>99</v>
      </c>
      <c r="O5135">
        <v>18</v>
      </c>
      <c r="P5135">
        <v>1840</v>
      </c>
      <c r="R5135">
        <v>0</v>
      </c>
    </row>
    <row r="5136" spans="1:18" x14ac:dyDescent="0.5">
      <c r="A5136">
        <v>14</v>
      </c>
      <c r="B5136">
        <v>3297</v>
      </c>
      <c r="C5136">
        <v>2018</v>
      </c>
      <c r="D5136">
        <v>99</v>
      </c>
      <c r="E5136">
        <v>99</v>
      </c>
      <c r="F5136">
        <v>99</v>
      </c>
      <c r="G5136">
        <v>99</v>
      </c>
      <c r="H5136">
        <v>99</v>
      </c>
      <c r="I5136">
        <v>99</v>
      </c>
      <c r="J5136">
        <v>999</v>
      </c>
      <c r="K5136">
        <v>99</v>
      </c>
      <c r="L5136">
        <v>99</v>
      </c>
      <c r="M5136">
        <v>99</v>
      </c>
      <c r="N5136">
        <v>99</v>
      </c>
      <c r="O5136">
        <v>18</v>
      </c>
      <c r="P5136">
        <v>1840</v>
      </c>
      <c r="R5136">
        <v>0</v>
      </c>
    </row>
    <row r="5137" spans="1:18" x14ac:dyDescent="0.5">
      <c r="A5137">
        <v>14</v>
      </c>
      <c r="B5137">
        <v>3298</v>
      </c>
      <c r="C5137">
        <v>2019</v>
      </c>
      <c r="D5137">
        <v>99</v>
      </c>
      <c r="E5137">
        <v>99</v>
      </c>
      <c r="F5137">
        <v>99</v>
      </c>
      <c r="G5137">
        <v>99</v>
      </c>
      <c r="H5137">
        <v>99</v>
      </c>
      <c r="I5137">
        <v>99</v>
      </c>
      <c r="J5137">
        <v>999</v>
      </c>
      <c r="K5137">
        <v>99</v>
      </c>
      <c r="L5137">
        <v>99</v>
      </c>
      <c r="M5137">
        <v>99</v>
      </c>
      <c r="N5137">
        <v>99</v>
      </c>
      <c r="O5137">
        <v>18</v>
      </c>
      <c r="P5137">
        <v>1840</v>
      </c>
      <c r="R5137">
        <v>0</v>
      </c>
    </row>
    <row r="5138" spans="1:18" x14ac:dyDescent="0.5">
      <c r="A5138">
        <v>14</v>
      </c>
      <c r="B5138">
        <v>3299</v>
      </c>
      <c r="C5138">
        <v>2020</v>
      </c>
      <c r="D5138">
        <v>99</v>
      </c>
      <c r="E5138">
        <v>99</v>
      </c>
      <c r="F5138">
        <v>99</v>
      </c>
      <c r="G5138">
        <v>99</v>
      </c>
      <c r="H5138">
        <v>99</v>
      </c>
      <c r="I5138">
        <v>99</v>
      </c>
      <c r="J5138">
        <v>999</v>
      </c>
      <c r="K5138">
        <v>99</v>
      </c>
      <c r="L5138">
        <v>99</v>
      </c>
      <c r="M5138">
        <v>99</v>
      </c>
      <c r="N5138">
        <v>99</v>
      </c>
      <c r="O5138">
        <v>18</v>
      </c>
      <c r="P5138">
        <v>1840</v>
      </c>
      <c r="R5138">
        <v>0</v>
      </c>
    </row>
    <row r="5139" spans="1:18" x14ac:dyDescent="0.5">
      <c r="A5139">
        <v>14</v>
      </c>
      <c r="B5139">
        <v>3300</v>
      </c>
      <c r="C5139">
        <v>2021</v>
      </c>
      <c r="D5139">
        <v>99</v>
      </c>
      <c r="E5139">
        <v>99</v>
      </c>
      <c r="F5139">
        <v>99</v>
      </c>
      <c r="G5139">
        <v>99</v>
      </c>
      <c r="H5139">
        <v>99</v>
      </c>
      <c r="I5139">
        <v>99</v>
      </c>
      <c r="J5139">
        <v>999</v>
      </c>
      <c r="K5139">
        <v>99</v>
      </c>
      <c r="L5139">
        <v>99</v>
      </c>
      <c r="M5139">
        <v>99</v>
      </c>
      <c r="N5139">
        <v>99</v>
      </c>
      <c r="O5139">
        <v>18</v>
      </c>
      <c r="P5139">
        <v>1840</v>
      </c>
      <c r="R5139">
        <v>0</v>
      </c>
    </row>
    <row r="5140" spans="1:18" x14ac:dyDescent="0.5">
      <c r="A5140">
        <v>14</v>
      </c>
      <c r="B5140">
        <v>3301</v>
      </c>
      <c r="C5140">
        <v>2022</v>
      </c>
      <c r="D5140">
        <v>99</v>
      </c>
      <c r="E5140">
        <v>99</v>
      </c>
      <c r="F5140">
        <v>99</v>
      </c>
      <c r="G5140">
        <v>99</v>
      </c>
      <c r="H5140">
        <v>99</v>
      </c>
      <c r="I5140">
        <v>99</v>
      </c>
      <c r="J5140">
        <v>999</v>
      </c>
      <c r="K5140">
        <v>99</v>
      </c>
      <c r="L5140">
        <v>99</v>
      </c>
      <c r="M5140">
        <v>99</v>
      </c>
      <c r="N5140">
        <v>99</v>
      </c>
      <c r="O5140">
        <v>18</v>
      </c>
      <c r="P5140">
        <v>1840</v>
      </c>
      <c r="R5140">
        <v>0</v>
      </c>
    </row>
    <row r="5141" spans="1:18" x14ac:dyDescent="0.5">
      <c r="A5141">
        <v>14</v>
      </c>
      <c r="B5141">
        <v>3302</v>
      </c>
      <c r="C5141">
        <v>2012</v>
      </c>
      <c r="D5141">
        <v>99</v>
      </c>
      <c r="E5141">
        <v>99</v>
      </c>
      <c r="F5141">
        <v>99</v>
      </c>
      <c r="G5141">
        <v>99</v>
      </c>
      <c r="H5141">
        <v>99</v>
      </c>
      <c r="I5141">
        <v>99</v>
      </c>
      <c r="J5141">
        <v>999</v>
      </c>
      <c r="K5141">
        <v>99</v>
      </c>
      <c r="L5141">
        <v>99</v>
      </c>
      <c r="M5141">
        <v>99</v>
      </c>
      <c r="N5141">
        <v>99</v>
      </c>
      <c r="O5141">
        <v>18</v>
      </c>
      <c r="P5141">
        <v>1841</v>
      </c>
      <c r="R5141">
        <v>0</v>
      </c>
    </row>
    <row r="5142" spans="1:18" x14ac:dyDescent="0.5">
      <c r="A5142">
        <v>14</v>
      </c>
      <c r="B5142">
        <v>3303</v>
      </c>
      <c r="C5142">
        <v>2013</v>
      </c>
      <c r="D5142">
        <v>99</v>
      </c>
      <c r="E5142">
        <v>99</v>
      </c>
      <c r="F5142">
        <v>99</v>
      </c>
      <c r="G5142">
        <v>99</v>
      </c>
      <c r="H5142">
        <v>99</v>
      </c>
      <c r="I5142">
        <v>99</v>
      </c>
      <c r="J5142">
        <v>999</v>
      </c>
      <c r="K5142">
        <v>99</v>
      </c>
      <c r="L5142">
        <v>99</v>
      </c>
      <c r="M5142">
        <v>99</v>
      </c>
      <c r="N5142">
        <v>99</v>
      </c>
      <c r="O5142">
        <v>18</v>
      </c>
      <c r="P5142">
        <v>1841</v>
      </c>
      <c r="R5142">
        <v>0</v>
      </c>
    </row>
    <row r="5143" spans="1:18" x14ac:dyDescent="0.5">
      <c r="A5143">
        <v>14</v>
      </c>
      <c r="B5143">
        <v>3304</v>
      </c>
      <c r="C5143">
        <v>2014</v>
      </c>
      <c r="D5143">
        <v>99</v>
      </c>
      <c r="E5143">
        <v>99</v>
      </c>
      <c r="F5143">
        <v>99</v>
      </c>
      <c r="G5143">
        <v>99</v>
      </c>
      <c r="H5143">
        <v>99</v>
      </c>
      <c r="I5143">
        <v>99</v>
      </c>
      <c r="J5143">
        <v>999</v>
      </c>
      <c r="K5143">
        <v>99</v>
      </c>
      <c r="L5143">
        <v>99</v>
      </c>
      <c r="M5143">
        <v>99</v>
      </c>
      <c r="N5143">
        <v>99</v>
      </c>
      <c r="O5143">
        <v>18</v>
      </c>
      <c r="P5143">
        <v>1841</v>
      </c>
      <c r="R5143">
        <v>0</v>
      </c>
    </row>
    <row r="5144" spans="1:18" x14ac:dyDescent="0.5">
      <c r="A5144">
        <v>14</v>
      </c>
      <c r="B5144">
        <v>3305</v>
      </c>
      <c r="C5144">
        <v>2015</v>
      </c>
      <c r="D5144">
        <v>99</v>
      </c>
      <c r="E5144">
        <v>99</v>
      </c>
      <c r="F5144">
        <v>99</v>
      </c>
      <c r="G5144">
        <v>99</v>
      </c>
      <c r="H5144">
        <v>99</v>
      </c>
      <c r="I5144">
        <v>99</v>
      </c>
      <c r="J5144">
        <v>999</v>
      </c>
      <c r="K5144">
        <v>99</v>
      </c>
      <c r="L5144">
        <v>99</v>
      </c>
      <c r="M5144">
        <v>99</v>
      </c>
      <c r="N5144">
        <v>99</v>
      </c>
      <c r="O5144">
        <v>18</v>
      </c>
      <c r="P5144">
        <v>1841</v>
      </c>
      <c r="R5144">
        <v>0</v>
      </c>
    </row>
    <row r="5145" spans="1:18" x14ac:dyDescent="0.5">
      <c r="A5145">
        <v>14</v>
      </c>
      <c r="B5145">
        <v>3306</v>
      </c>
      <c r="C5145">
        <v>2016</v>
      </c>
      <c r="D5145">
        <v>99</v>
      </c>
      <c r="E5145">
        <v>99</v>
      </c>
      <c r="F5145">
        <v>99</v>
      </c>
      <c r="G5145">
        <v>99</v>
      </c>
      <c r="H5145">
        <v>99</v>
      </c>
      <c r="I5145">
        <v>99</v>
      </c>
      <c r="J5145">
        <v>999</v>
      </c>
      <c r="K5145">
        <v>99</v>
      </c>
      <c r="L5145">
        <v>99</v>
      </c>
      <c r="M5145">
        <v>99</v>
      </c>
      <c r="N5145">
        <v>99</v>
      </c>
      <c r="O5145">
        <v>18</v>
      </c>
      <c r="P5145">
        <v>1841</v>
      </c>
      <c r="R5145">
        <v>0</v>
      </c>
    </row>
    <row r="5146" spans="1:18" x14ac:dyDescent="0.5">
      <c r="A5146">
        <v>14</v>
      </c>
      <c r="B5146">
        <v>3307</v>
      </c>
      <c r="C5146">
        <v>2017</v>
      </c>
      <c r="D5146">
        <v>99</v>
      </c>
      <c r="E5146">
        <v>99</v>
      </c>
      <c r="F5146">
        <v>99</v>
      </c>
      <c r="G5146">
        <v>99</v>
      </c>
      <c r="H5146">
        <v>99</v>
      </c>
      <c r="I5146">
        <v>99</v>
      </c>
      <c r="J5146">
        <v>999</v>
      </c>
      <c r="K5146">
        <v>99</v>
      </c>
      <c r="L5146">
        <v>99</v>
      </c>
      <c r="M5146">
        <v>99</v>
      </c>
      <c r="N5146">
        <v>99</v>
      </c>
      <c r="O5146">
        <v>18</v>
      </c>
      <c r="P5146">
        <v>1841</v>
      </c>
      <c r="R5146">
        <v>0</v>
      </c>
    </row>
    <row r="5147" spans="1:18" x14ac:dyDescent="0.5">
      <c r="A5147">
        <v>14</v>
      </c>
      <c r="B5147">
        <v>3308</v>
      </c>
      <c r="C5147">
        <v>2018</v>
      </c>
      <c r="D5147">
        <v>99</v>
      </c>
      <c r="E5147">
        <v>99</v>
      </c>
      <c r="F5147">
        <v>99</v>
      </c>
      <c r="G5147">
        <v>99</v>
      </c>
      <c r="H5147">
        <v>99</v>
      </c>
      <c r="I5147">
        <v>99</v>
      </c>
      <c r="J5147">
        <v>999</v>
      </c>
      <c r="K5147">
        <v>99</v>
      </c>
      <c r="L5147">
        <v>99</v>
      </c>
      <c r="M5147">
        <v>99</v>
      </c>
      <c r="N5147">
        <v>99</v>
      </c>
      <c r="O5147">
        <v>18</v>
      </c>
      <c r="P5147">
        <v>1841</v>
      </c>
      <c r="R5147">
        <v>0</v>
      </c>
    </row>
    <row r="5148" spans="1:18" x14ac:dyDescent="0.5">
      <c r="A5148">
        <v>14</v>
      </c>
      <c r="B5148">
        <v>3309</v>
      </c>
      <c r="C5148">
        <v>2019</v>
      </c>
      <c r="D5148">
        <v>99</v>
      </c>
      <c r="E5148">
        <v>99</v>
      </c>
      <c r="F5148">
        <v>99</v>
      </c>
      <c r="G5148">
        <v>99</v>
      </c>
      <c r="H5148">
        <v>99</v>
      </c>
      <c r="I5148">
        <v>99</v>
      </c>
      <c r="J5148">
        <v>999</v>
      </c>
      <c r="K5148">
        <v>99</v>
      </c>
      <c r="L5148">
        <v>99</v>
      </c>
      <c r="M5148">
        <v>99</v>
      </c>
      <c r="N5148">
        <v>99</v>
      </c>
      <c r="O5148">
        <v>18</v>
      </c>
      <c r="P5148">
        <v>1841</v>
      </c>
      <c r="R5148">
        <v>0</v>
      </c>
    </row>
    <row r="5149" spans="1:18" x14ac:dyDescent="0.5">
      <c r="A5149">
        <v>14</v>
      </c>
      <c r="B5149">
        <v>3310</v>
      </c>
      <c r="C5149">
        <v>2020</v>
      </c>
      <c r="D5149">
        <v>99</v>
      </c>
      <c r="E5149">
        <v>99</v>
      </c>
      <c r="F5149">
        <v>99</v>
      </c>
      <c r="G5149">
        <v>99</v>
      </c>
      <c r="H5149">
        <v>99</v>
      </c>
      <c r="I5149">
        <v>99</v>
      </c>
      <c r="J5149">
        <v>999</v>
      </c>
      <c r="K5149">
        <v>99</v>
      </c>
      <c r="L5149">
        <v>99</v>
      </c>
      <c r="M5149">
        <v>99</v>
      </c>
      <c r="N5149">
        <v>99</v>
      </c>
      <c r="O5149">
        <v>18</v>
      </c>
      <c r="P5149">
        <v>1841</v>
      </c>
      <c r="R5149">
        <v>0</v>
      </c>
    </row>
    <row r="5150" spans="1:18" x14ac:dyDescent="0.5">
      <c r="A5150">
        <v>14</v>
      </c>
      <c r="B5150">
        <v>3311</v>
      </c>
      <c r="C5150">
        <v>2021</v>
      </c>
      <c r="D5150">
        <v>99</v>
      </c>
      <c r="E5150">
        <v>99</v>
      </c>
      <c r="F5150">
        <v>99</v>
      </c>
      <c r="G5150">
        <v>99</v>
      </c>
      <c r="H5150">
        <v>99</v>
      </c>
      <c r="I5150">
        <v>99</v>
      </c>
      <c r="J5150">
        <v>999</v>
      </c>
      <c r="K5150">
        <v>99</v>
      </c>
      <c r="L5150">
        <v>99</v>
      </c>
      <c r="M5150">
        <v>99</v>
      </c>
      <c r="N5150">
        <v>99</v>
      </c>
      <c r="O5150">
        <v>18</v>
      </c>
      <c r="P5150">
        <v>1841</v>
      </c>
      <c r="R5150">
        <v>0</v>
      </c>
    </row>
    <row r="5151" spans="1:18" x14ac:dyDescent="0.5">
      <c r="A5151">
        <v>14</v>
      </c>
      <c r="B5151">
        <v>3312</v>
      </c>
      <c r="C5151">
        <v>2022</v>
      </c>
      <c r="D5151">
        <v>99</v>
      </c>
      <c r="E5151">
        <v>99</v>
      </c>
      <c r="F5151">
        <v>99</v>
      </c>
      <c r="G5151">
        <v>99</v>
      </c>
      <c r="H5151">
        <v>99</v>
      </c>
      <c r="I5151">
        <v>99</v>
      </c>
      <c r="J5151">
        <v>999</v>
      </c>
      <c r="K5151">
        <v>99</v>
      </c>
      <c r="L5151">
        <v>99</v>
      </c>
      <c r="M5151">
        <v>99</v>
      </c>
      <c r="N5151">
        <v>99</v>
      </c>
      <c r="O5151">
        <v>18</v>
      </c>
      <c r="P5151">
        <v>1841</v>
      </c>
      <c r="R5151">
        <v>0</v>
      </c>
    </row>
    <row r="5152" spans="1:18" x14ac:dyDescent="0.5">
      <c r="A5152">
        <v>14</v>
      </c>
      <c r="B5152">
        <v>3313</v>
      </c>
      <c r="C5152">
        <v>2012</v>
      </c>
      <c r="D5152">
        <v>99</v>
      </c>
      <c r="E5152">
        <v>99</v>
      </c>
      <c r="F5152">
        <v>99</v>
      </c>
      <c r="G5152">
        <v>99</v>
      </c>
      <c r="H5152">
        <v>99</v>
      </c>
      <c r="I5152">
        <v>99</v>
      </c>
      <c r="J5152">
        <v>999</v>
      </c>
      <c r="K5152">
        <v>99</v>
      </c>
      <c r="L5152">
        <v>99</v>
      </c>
      <c r="M5152">
        <v>99</v>
      </c>
      <c r="N5152">
        <v>99</v>
      </c>
      <c r="O5152">
        <v>18</v>
      </c>
      <c r="P5152">
        <v>1845</v>
      </c>
      <c r="R5152">
        <v>0</v>
      </c>
    </row>
    <row r="5153" spans="1:18" x14ac:dyDescent="0.5">
      <c r="A5153">
        <v>14</v>
      </c>
      <c r="B5153">
        <v>3314</v>
      </c>
      <c r="C5153">
        <v>2013</v>
      </c>
      <c r="D5153">
        <v>99</v>
      </c>
      <c r="E5153">
        <v>99</v>
      </c>
      <c r="F5153">
        <v>99</v>
      </c>
      <c r="G5153">
        <v>99</v>
      </c>
      <c r="H5153">
        <v>99</v>
      </c>
      <c r="I5153">
        <v>99</v>
      </c>
      <c r="J5153">
        <v>999</v>
      </c>
      <c r="K5153">
        <v>99</v>
      </c>
      <c r="L5153">
        <v>99</v>
      </c>
      <c r="M5153">
        <v>99</v>
      </c>
      <c r="N5153">
        <v>99</v>
      </c>
      <c r="O5153">
        <v>18</v>
      </c>
      <c r="P5153">
        <v>1845</v>
      </c>
      <c r="R5153">
        <v>0</v>
      </c>
    </row>
    <row r="5154" spans="1:18" x14ac:dyDescent="0.5">
      <c r="A5154">
        <v>14</v>
      </c>
      <c r="B5154">
        <v>3315</v>
      </c>
      <c r="C5154">
        <v>2014</v>
      </c>
      <c r="D5154">
        <v>99</v>
      </c>
      <c r="E5154">
        <v>99</v>
      </c>
      <c r="F5154">
        <v>99</v>
      </c>
      <c r="G5154">
        <v>99</v>
      </c>
      <c r="H5154">
        <v>99</v>
      </c>
      <c r="I5154">
        <v>99</v>
      </c>
      <c r="J5154">
        <v>999</v>
      </c>
      <c r="K5154">
        <v>99</v>
      </c>
      <c r="L5154">
        <v>99</v>
      </c>
      <c r="M5154">
        <v>99</v>
      </c>
      <c r="N5154">
        <v>99</v>
      </c>
      <c r="O5154">
        <v>18</v>
      </c>
      <c r="P5154">
        <v>1845</v>
      </c>
      <c r="R5154">
        <v>0</v>
      </c>
    </row>
    <row r="5155" spans="1:18" x14ac:dyDescent="0.5">
      <c r="A5155">
        <v>14</v>
      </c>
      <c r="B5155">
        <v>3316</v>
      </c>
      <c r="C5155">
        <v>2015</v>
      </c>
      <c r="D5155">
        <v>99</v>
      </c>
      <c r="E5155">
        <v>99</v>
      </c>
      <c r="F5155">
        <v>99</v>
      </c>
      <c r="G5155">
        <v>99</v>
      </c>
      <c r="H5155">
        <v>99</v>
      </c>
      <c r="I5155">
        <v>99</v>
      </c>
      <c r="J5155">
        <v>999</v>
      </c>
      <c r="K5155">
        <v>99</v>
      </c>
      <c r="L5155">
        <v>99</v>
      </c>
      <c r="M5155">
        <v>99</v>
      </c>
      <c r="N5155">
        <v>99</v>
      </c>
      <c r="O5155">
        <v>18</v>
      </c>
      <c r="P5155">
        <v>1845</v>
      </c>
      <c r="R5155">
        <v>0</v>
      </c>
    </row>
    <row r="5156" spans="1:18" x14ac:dyDescent="0.5">
      <c r="A5156">
        <v>14</v>
      </c>
      <c r="B5156">
        <v>3317</v>
      </c>
      <c r="C5156">
        <v>2016</v>
      </c>
      <c r="D5156">
        <v>99</v>
      </c>
      <c r="E5156">
        <v>99</v>
      </c>
      <c r="F5156">
        <v>99</v>
      </c>
      <c r="G5156">
        <v>99</v>
      </c>
      <c r="H5156">
        <v>99</v>
      </c>
      <c r="I5156">
        <v>99</v>
      </c>
      <c r="J5156">
        <v>999</v>
      </c>
      <c r="K5156">
        <v>99</v>
      </c>
      <c r="L5156">
        <v>99</v>
      </c>
      <c r="M5156">
        <v>99</v>
      </c>
      <c r="N5156">
        <v>99</v>
      </c>
      <c r="O5156">
        <v>18</v>
      </c>
      <c r="P5156">
        <v>1845</v>
      </c>
      <c r="R5156">
        <v>0</v>
      </c>
    </row>
    <row r="5157" spans="1:18" x14ac:dyDescent="0.5">
      <c r="A5157">
        <v>14</v>
      </c>
      <c r="B5157">
        <v>3318</v>
      </c>
      <c r="C5157">
        <v>2017</v>
      </c>
      <c r="D5157">
        <v>99</v>
      </c>
      <c r="E5157">
        <v>99</v>
      </c>
      <c r="F5157">
        <v>99</v>
      </c>
      <c r="G5157">
        <v>99</v>
      </c>
      <c r="H5157">
        <v>99</v>
      </c>
      <c r="I5157">
        <v>99</v>
      </c>
      <c r="J5157">
        <v>999</v>
      </c>
      <c r="K5157">
        <v>99</v>
      </c>
      <c r="L5157">
        <v>99</v>
      </c>
      <c r="M5157">
        <v>99</v>
      </c>
      <c r="N5157">
        <v>99</v>
      </c>
      <c r="O5157">
        <v>18</v>
      </c>
      <c r="P5157">
        <v>1845</v>
      </c>
      <c r="R5157">
        <v>0</v>
      </c>
    </row>
    <row r="5158" spans="1:18" x14ac:dyDescent="0.5">
      <c r="A5158">
        <v>14</v>
      </c>
      <c r="B5158">
        <v>3319</v>
      </c>
      <c r="C5158">
        <v>2018</v>
      </c>
      <c r="D5158">
        <v>99</v>
      </c>
      <c r="E5158">
        <v>99</v>
      </c>
      <c r="F5158">
        <v>99</v>
      </c>
      <c r="G5158">
        <v>99</v>
      </c>
      <c r="H5158">
        <v>99</v>
      </c>
      <c r="I5158">
        <v>99</v>
      </c>
      <c r="J5158">
        <v>999</v>
      </c>
      <c r="K5158">
        <v>99</v>
      </c>
      <c r="L5158">
        <v>99</v>
      </c>
      <c r="M5158">
        <v>99</v>
      </c>
      <c r="N5158">
        <v>99</v>
      </c>
      <c r="O5158">
        <v>18</v>
      </c>
      <c r="P5158">
        <v>1845</v>
      </c>
      <c r="R5158">
        <v>0</v>
      </c>
    </row>
    <row r="5159" spans="1:18" x14ac:dyDescent="0.5">
      <c r="A5159">
        <v>14</v>
      </c>
      <c r="B5159">
        <v>3320</v>
      </c>
      <c r="C5159">
        <v>2019</v>
      </c>
      <c r="D5159">
        <v>99</v>
      </c>
      <c r="E5159">
        <v>99</v>
      </c>
      <c r="F5159">
        <v>99</v>
      </c>
      <c r="G5159">
        <v>99</v>
      </c>
      <c r="H5159">
        <v>99</v>
      </c>
      <c r="I5159">
        <v>99</v>
      </c>
      <c r="J5159">
        <v>999</v>
      </c>
      <c r="K5159">
        <v>99</v>
      </c>
      <c r="L5159">
        <v>99</v>
      </c>
      <c r="M5159">
        <v>99</v>
      </c>
      <c r="N5159">
        <v>99</v>
      </c>
      <c r="O5159">
        <v>18</v>
      </c>
      <c r="P5159">
        <v>1845</v>
      </c>
      <c r="R5159">
        <v>0</v>
      </c>
    </row>
    <row r="5160" spans="1:18" x14ac:dyDescent="0.5">
      <c r="A5160">
        <v>14</v>
      </c>
      <c r="B5160">
        <v>3321</v>
      </c>
      <c r="C5160">
        <v>2020</v>
      </c>
      <c r="D5160">
        <v>99</v>
      </c>
      <c r="E5160">
        <v>99</v>
      </c>
      <c r="F5160">
        <v>99</v>
      </c>
      <c r="G5160">
        <v>99</v>
      </c>
      <c r="H5160">
        <v>99</v>
      </c>
      <c r="I5160">
        <v>99</v>
      </c>
      <c r="J5160">
        <v>999</v>
      </c>
      <c r="K5160">
        <v>99</v>
      </c>
      <c r="L5160">
        <v>99</v>
      </c>
      <c r="M5160">
        <v>99</v>
      </c>
      <c r="N5160">
        <v>99</v>
      </c>
      <c r="O5160">
        <v>18</v>
      </c>
      <c r="P5160">
        <v>1845</v>
      </c>
      <c r="R5160">
        <v>0</v>
      </c>
    </row>
    <row r="5161" spans="1:18" x14ac:dyDescent="0.5">
      <c r="A5161">
        <v>14</v>
      </c>
      <c r="B5161">
        <v>3322</v>
      </c>
      <c r="C5161">
        <v>2021</v>
      </c>
      <c r="D5161">
        <v>99</v>
      </c>
      <c r="E5161">
        <v>99</v>
      </c>
      <c r="F5161">
        <v>99</v>
      </c>
      <c r="G5161">
        <v>99</v>
      </c>
      <c r="H5161">
        <v>99</v>
      </c>
      <c r="I5161">
        <v>99</v>
      </c>
      <c r="J5161">
        <v>999</v>
      </c>
      <c r="K5161">
        <v>99</v>
      </c>
      <c r="L5161">
        <v>99</v>
      </c>
      <c r="M5161">
        <v>99</v>
      </c>
      <c r="N5161">
        <v>99</v>
      </c>
      <c r="O5161">
        <v>18</v>
      </c>
      <c r="P5161">
        <v>1845</v>
      </c>
      <c r="R5161">
        <v>0</v>
      </c>
    </row>
    <row r="5162" spans="1:18" x14ac:dyDescent="0.5">
      <c r="A5162">
        <v>14</v>
      </c>
      <c r="B5162">
        <v>3323</v>
      </c>
      <c r="C5162">
        <v>2022</v>
      </c>
      <c r="D5162">
        <v>99</v>
      </c>
      <c r="E5162">
        <v>99</v>
      </c>
      <c r="F5162">
        <v>99</v>
      </c>
      <c r="G5162">
        <v>99</v>
      </c>
      <c r="H5162">
        <v>99</v>
      </c>
      <c r="I5162">
        <v>99</v>
      </c>
      <c r="J5162">
        <v>999</v>
      </c>
      <c r="K5162">
        <v>99</v>
      </c>
      <c r="L5162">
        <v>99</v>
      </c>
      <c r="M5162">
        <v>99</v>
      </c>
      <c r="N5162">
        <v>99</v>
      </c>
      <c r="O5162">
        <v>18</v>
      </c>
      <c r="P5162">
        <v>1845</v>
      </c>
      <c r="R5162">
        <v>0</v>
      </c>
    </row>
    <row r="5163" spans="1:18" x14ac:dyDescent="0.5">
      <c r="A5163">
        <v>14</v>
      </c>
      <c r="B5163">
        <v>3324</v>
      </c>
      <c r="C5163">
        <v>2012</v>
      </c>
      <c r="D5163">
        <v>99</v>
      </c>
      <c r="E5163">
        <v>99</v>
      </c>
      <c r="F5163">
        <v>99</v>
      </c>
      <c r="G5163">
        <v>99</v>
      </c>
      <c r="H5163">
        <v>99</v>
      </c>
      <c r="I5163">
        <v>99</v>
      </c>
      <c r="J5163">
        <v>999</v>
      </c>
      <c r="K5163">
        <v>99</v>
      </c>
      <c r="L5163">
        <v>99</v>
      </c>
      <c r="M5163">
        <v>99</v>
      </c>
      <c r="N5163">
        <v>99</v>
      </c>
      <c r="O5163">
        <v>18</v>
      </c>
      <c r="P5163">
        <v>1848</v>
      </c>
      <c r="R5163">
        <v>0</v>
      </c>
    </row>
    <row r="5164" spans="1:18" x14ac:dyDescent="0.5">
      <c r="A5164">
        <v>14</v>
      </c>
      <c r="B5164">
        <v>3325</v>
      </c>
      <c r="C5164">
        <v>2013</v>
      </c>
      <c r="D5164">
        <v>99</v>
      </c>
      <c r="E5164">
        <v>99</v>
      </c>
      <c r="F5164">
        <v>99</v>
      </c>
      <c r="G5164">
        <v>99</v>
      </c>
      <c r="H5164">
        <v>99</v>
      </c>
      <c r="I5164">
        <v>99</v>
      </c>
      <c r="J5164">
        <v>999</v>
      </c>
      <c r="K5164">
        <v>99</v>
      </c>
      <c r="L5164">
        <v>99</v>
      </c>
      <c r="M5164">
        <v>99</v>
      </c>
      <c r="N5164">
        <v>99</v>
      </c>
      <c r="O5164">
        <v>18</v>
      </c>
      <c r="P5164">
        <v>1848</v>
      </c>
      <c r="R5164">
        <v>0</v>
      </c>
    </row>
    <row r="5165" spans="1:18" x14ac:dyDescent="0.5">
      <c r="A5165">
        <v>14</v>
      </c>
      <c r="B5165">
        <v>3326</v>
      </c>
      <c r="C5165">
        <v>2014</v>
      </c>
      <c r="D5165">
        <v>99</v>
      </c>
      <c r="E5165">
        <v>99</v>
      </c>
      <c r="F5165">
        <v>99</v>
      </c>
      <c r="G5165">
        <v>99</v>
      </c>
      <c r="H5165">
        <v>99</v>
      </c>
      <c r="I5165">
        <v>99</v>
      </c>
      <c r="J5165">
        <v>999</v>
      </c>
      <c r="K5165">
        <v>99</v>
      </c>
      <c r="L5165">
        <v>99</v>
      </c>
      <c r="M5165">
        <v>99</v>
      </c>
      <c r="N5165">
        <v>99</v>
      </c>
      <c r="O5165">
        <v>18</v>
      </c>
      <c r="P5165">
        <v>1848</v>
      </c>
      <c r="R5165">
        <v>0</v>
      </c>
    </row>
    <row r="5166" spans="1:18" x14ac:dyDescent="0.5">
      <c r="A5166">
        <v>14</v>
      </c>
      <c r="B5166">
        <v>3327</v>
      </c>
      <c r="C5166">
        <v>2015</v>
      </c>
      <c r="D5166">
        <v>99</v>
      </c>
      <c r="E5166">
        <v>99</v>
      </c>
      <c r="F5166">
        <v>99</v>
      </c>
      <c r="G5166">
        <v>99</v>
      </c>
      <c r="H5166">
        <v>99</v>
      </c>
      <c r="I5166">
        <v>99</v>
      </c>
      <c r="J5166">
        <v>999</v>
      </c>
      <c r="K5166">
        <v>99</v>
      </c>
      <c r="L5166">
        <v>99</v>
      </c>
      <c r="M5166">
        <v>99</v>
      </c>
      <c r="N5166">
        <v>99</v>
      </c>
      <c r="O5166">
        <v>18</v>
      </c>
      <c r="P5166">
        <v>1848</v>
      </c>
      <c r="R5166">
        <v>0</v>
      </c>
    </row>
    <row r="5167" spans="1:18" x14ac:dyDescent="0.5">
      <c r="A5167">
        <v>14</v>
      </c>
      <c r="B5167">
        <v>3328</v>
      </c>
      <c r="C5167">
        <v>2016</v>
      </c>
      <c r="D5167">
        <v>99</v>
      </c>
      <c r="E5167">
        <v>99</v>
      </c>
      <c r="F5167">
        <v>99</v>
      </c>
      <c r="G5167">
        <v>99</v>
      </c>
      <c r="H5167">
        <v>99</v>
      </c>
      <c r="I5167">
        <v>99</v>
      </c>
      <c r="J5167">
        <v>999</v>
      </c>
      <c r="K5167">
        <v>99</v>
      </c>
      <c r="L5167">
        <v>99</v>
      </c>
      <c r="M5167">
        <v>99</v>
      </c>
      <c r="N5167">
        <v>99</v>
      </c>
      <c r="O5167">
        <v>18</v>
      </c>
      <c r="P5167">
        <v>1848</v>
      </c>
      <c r="R5167">
        <v>0</v>
      </c>
    </row>
    <row r="5168" spans="1:18" x14ac:dyDescent="0.5">
      <c r="A5168">
        <v>14</v>
      </c>
      <c r="B5168">
        <v>3329</v>
      </c>
      <c r="C5168">
        <v>2017</v>
      </c>
      <c r="D5168">
        <v>99</v>
      </c>
      <c r="E5168">
        <v>99</v>
      </c>
      <c r="F5168">
        <v>99</v>
      </c>
      <c r="G5168">
        <v>99</v>
      </c>
      <c r="H5168">
        <v>99</v>
      </c>
      <c r="I5168">
        <v>99</v>
      </c>
      <c r="J5168">
        <v>999</v>
      </c>
      <c r="K5168">
        <v>99</v>
      </c>
      <c r="L5168">
        <v>99</v>
      </c>
      <c r="M5168">
        <v>99</v>
      </c>
      <c r="N5168">
        <v>99</v>
      </c>
      <c r="O5168">
        <v>18</v>
      </c>
      <c r="P5168">
        <v>1848</v>
      </c>
      <c r="R5168">
        <v>0</v>
      </c>
    </row>
    <row r="5169" spans="1:18" x14ac:dyDescent="0.5">
      <c r="A5169">
        <v>14</v>
      </c>
      <c r="B5169">
        <v>3330</v>
      </c>
      <c r="C5169">
        <v>2018</v>
      </c>
      <c r="D5169">
        <v>99</v>
      </c>
      <c r="E5169">
        <v>99</v>
      </c>
      <c r="F5169">
        <v>99</v>
      </c>
      <c r="G5169">
        <v>99</v>
      </c>
      <c r="H5169">
        <v>99</v>
      </c>
      <c r="I5169">
        <v>99</v>
      </c>
      <c r="J5169">
        <v>999</v>
      </c>
      <c r="K5169">
        <v>99</v>
      </c>
      <c r="L5169">
        <v>99</v>
      </c>
      <c r="M5169">
        <v>99</v>
      </c>
      <c r="N5169">
        <v>99</v>
      </c>
      <c r="O5169">
        <v>18</v>
      </c>
      <c r="P5169">
        <v>1848</v>
      </c>
      <c r="R5169">
        <v>0</v>
      </c>
    </row>
    <row r="5170" spans="1:18" x14ac:dyDescent="0.5">
      <c r="A5170">
        <v>14</v>
      </c>
      <c r="B5170">
        <v>3331</v>
      </c>
      <c r="C5170">
        <v>2019</v>
      </c>
      <c r="D5170">
        <v>99</v>
      </c>
      <c r="E5170">
        <v>99</v>
      </c>
      <c r="F5170">
        <v>99</v>
      </c>
      <c r="G5170">
        <v>99</v>
      </c>
      <c r="H5170">
        <v>99</v>
      </c>
      <c r="I5170">
        <v>99</v>
      </c>
      <c r="J5170">
        <v>999</v>
      </c>
      <c r="K5170">
        <v>99</v>
      </c>
      <c r="L5170">
        <v>99</v>
      </c>
      <c r="M5170">
        <v>99</v>
      </c>
      <c r="N5170">
        <v>99</v>
      </c>
      <c r="O5170">
        <v>18</v>
      </c>
      <c r="P5170">
        <v>1848</v>
      </c>
      <c r="R5170">
        <v>0</v>
      </c>
    </row>
    <row r="5171" spans="1:18" x14ac:dyDescent="0.5">
      <c r="A5171">
        <v>14</v>
      </c>
      <c r="B5171">
        <v>3332</v>
      </c>
      <c r="C5171">
        <v>2020</v>
      </c>
      <c r="D5171">
        <v>99</v>
      </c>
      <c r="E5171">
        <v>99</v>
      </c>
      <c r="F5171">
        <v>99</v>
      </c>
      <c r="G5171">
        <v>99</v>
      </c>
      <c r="H5171">
        <v>99</v>
      </c>
      <c r="I5171">
        <v>99</v>
      </c>
      <c r="J5171">
        <v>999</v>
      </c>
      <c r="K5171">
        <v>99</v>
      </c>
      <c r="L5171">
        <v>99</v>
      </c>
      <c r="M5171">
        <v>99</v>
      </c>
      <c r="N5171">
        <v>99</v>
      </c>
      <c r="O5171">
        <v>18</v>
      </c>
      <c r="P5171">
        <v>1848</v>
      </c>
      <c r="R5171">
        <v>0</v>
      </c>
    </row>
    <row r="5172" spans="1:18" x14ac:dyDescent="0.5">
      <c r="A5172">
        <v>14</v>
      </c>
      <c r="B5172">
        <v>3333</v>
      </c>
      <c r="C5172">
        <v>2021</v>
      </c>
      <c r="D5172">
        <v>99</v>
      </c>
      <c r="E5172">
        <v>99</v>
      </c>
      <c r="F5172">
        <v>99</v>
      </c>
      <c r="G5172">
        <v>99</v>
      </c>
      <c r="H5172">
        <v>99</v>
      </c>
      <c r="I5172">
        <v>99</v>
      </c>
      <c r="J5172">
        <v>999</v>
      </c>
      <c r="K5172">
        <v>99</v>
      </c>
      <c r="L5172">
        <v>99</v>
      </c>
      <c r="M5172">
        <v>99</v>
      </c>
      <c r="N5172">
        <v>99</v>
      </c>
      <c r="O5172">
        <v>18</v>
      </c>
      <c r="P5172">
        <v>1848</v>
      </c>
      <c r="R5172">
        <v>0</v>
      </c>
    </row>
    <row r="5173" spans="1:18" x14ac:dyDescent="0.5">
      <c r="A5173">
        <v>14</v>
      </c>
      <c r="B5173">
        <v>3334</v>
      </c>
      <c r="C5173">
        <v>2022</v>
      </c>
      <c r="D5173">
        <v>99</v>
      </c>
      <c r="E5173">
        <v>99</v>
      </c>
      <c r="F5173">
        <v>99</v>
      </c>
      <c r="G5173">
        <v>99</v>
      </c>
      <c r="H5173">
        <v>99</v>
      </c>
      <c r="I5173">
        <v>99</v>
      </c>
      <c r="J5173">
        <v>999</v>
      </c>
      <c r="K5173">
        <v>99</v>
      </c>
      <c r="L5173">
        <v>99</v>
      </c>
      <c r="M5173">
        <v>99</v>
      </c>
      <c r="N5173">
        <v>99</v>
      </c>
      <c r="O5173">
        <v>18</v>
      </c>
      <c r="P5173">
        <v>1848</v>
      </c>
      <c r="R5173">
        <v>0</v>
      </c>
    </row>
    <row r="5174" spans="1:18" x14ac:dyDescent="0.5">
      <c r="A5174">
        <v>14</v>
      </c>
      <c r="B5174">
        <v>3335</v>
      </c>
      <c r="C5174">
        <v>2012</v>
      </c>
      <c r="D5174">
        <v>99</v>
      </c>
      <c r="E5174">
        <v>99</v>
      </c>
      <c r="F5174">
        <v>99</v>
      </c>
      <c r="G5174">
        <v>99</v>
      </c>
      <c r="H5174">
        <v>99</v>
      </c>
      <c r="I5174">
        <v>99</v>
      </c>
      <c r="J5174">
        <v>999</v>
      </c>
      <c r="K5174">
        <v>99</v>
      </c>
      <c r="L5174">
        <v>99</v>
      </c>
      <c r="M5174">
        <v>99</v>
      </c>
      <c r="N5174">
        <v>99</v>
      </c>
      <c r="O5174">
        <v>18</v>
      </c>
      <c r="P5174">
        <v>1851</v>
      </c>
      <c r="R5174">
        <v>0</v>
      </c>
    </row>
    <row r="5175" spans="1:18" x14ac:dyDescent="0.5">
      <c r="A5175">
        <v>14</v>
      </c>
      <c r="B5175">
        <v>3336</v>
      </c>
      <c r="C5175">
        <v>2013</v>
      </c>
      <c r="D5175">
        <v>99</v>
      </c>
      <c r="E5175">
        <v>99</v>
      </c>
      <c r="F5175">
        <v>99</v>
      </c>
      <c r="G5175">
        <v>99</v>
      </c>
      <c r="H5175">
        <v>99</v>
      </c>
      <c r="I5175">
        <v>99</v>
      </c>
      <c r="J5175">
        <v>999</v>
      </c>
      <c r="K5175">
        <v>99</v>
      </c>
      <c r="L5175">
        <v>99</v>
      </c>
      <c r="M5175">
        <v>99</v>
      </c>
      <c r="N5175">
        <v>99</v>
      </c>
      <c r="O5175">
        <v>18</v>
      </c>
      <c r="P5175">
        <v>1851</v>
      </c>
      <c r="R5175">
        <v>0</v>
      </c>
    </row>
    <row r="5176" spans="1:18" x14ac:dyDescent="0.5">
      <c r="A5176">
        <v>14</v>
      </c>
      <c r="B5176">
        <v>3337</v>
      </c>
      <c r="C5176">
        <v>2014</v>
      </c>
      <c r="D5176">
        <v>99</v>
      </c>
      <c r="E5176">
        <v>99</v>
      </c>
      <c r="F5176">
        <v>99</v>
      </c>
      <c r="G5176">
        <v>99</v>
      </c>
      <c r="H5176">
        <v>99</v>
      </c>
      <c r="I5176">
        <v>99</v>
      </c>
      <c r="J5176">
        <v>999</v>
      </c>
      <c r="K5176">
        <v>99</v>
      </c>
      <c r="L5176">
        <v>99</v>
      </c>
      <c r="M5176">
        <v>99</v>
      </c>
      <c r="N5176">
        <v>99</v>
      </c>
      <c r="O5176">
        <v>18</v>
      </c>
      <c r="P5176">
        <v>1851</v>
      </c>
      <c r="R5176">
        <v>0</v>
      </c>
    </row>
    <row r="5177" spans="1:18" x14ac:dyDescent="0.5">
      <c r="A5177">
        <v>14</v>
      </c>
      <c r="B5177">
        <v>3338</v>
      </c>
      <c r="C5177">
        <v>2015</v>
      </c>
      <c r="D5177">
        <v>99</v>
      </c>
      <c r="E5177">
        <v>99</v>
      </c>
      <c r="F5177">
        <v>99</v>
      </c>
      <c r="G5177">
        <v>99</v>
      </c>
      <c r="H5177">
        <v>99</v>
      </c>
      <c r="I5177">
        <v>99</v>
      </c>
      <c r="J5177">
        <v>999</v>
      </c>
      <c r="K5177">
        <v>99</v>
      </c>
      <c r="L5177">
        <v>99</v>
      </c>
      <c r="M5177">
        <v>99</v>
      </c>
      <c r="N5177">
        <v>99</v>
      </c>
      <c r="O5177">
        <v>18</v>
      </c>
      <c r="P5177">
        <v>1851</v>
      </c>
      <c r="R5177">
        <v>0</v>
      </c>
    </row>
    <row r="5178" spans="1:18" x14ac:dyDescent="0.5">
      <c r="A5178">
        <v>14</v>
      </c>
      <c r="B5178">
        <v>3339</v>
      </c>
      <c r="C5178">
        <v>2016</v>
      </c>
      <c r="D5178">
        <v>99</v>
      </c>
      <c r="E5178">
        <v>99</v>
      </c>
      <c r="F5178">
        <v>99</v>
      </c>
      <c r="G5178">
        <v>99</v>
      </c>
      <c r="H5178">
        <v>99</v>
      </c>
      <c r="I5178">
        <v>99</v>
      </c>
      <c r="J5178">
        <v>999</v>
      </c>
      <c r="K5178">
        <v>99</v>
      </c>
      <c r="L5178">
        <v>99</v>
      </c>
      <c r="M5178">
        <v>99</v>
      </c>
      <c r="N5178">
        <v>99</v>
      </c>
      <c r="O5178">
        <v>18</v>
      </c>
      <c r="P5178">
        <v>1851</v>
      </c>
      <c r="R5178">
        <v>0</v>
      </c>
    </row>
    <row r="5179" spans="1:18" x14ac:dyDescent="0.5">
      <c r="A5179">
        <v>14</v>
      </c>
      <c r="B5179">
        <v>3340</v>
      </c>
      <c r="C5179">
        <v>2017</v>
      </c>
      <c r="D5179">
        <v>99</v>
      </c>
      <c r="E5179">
        <v>99</v>
      </c>
      <c r="F5179">
        <v>99</v>
      </c>
      <c r="G5179">
        <v>99</v>
      </c>
      <c r="H5179">
        <v>99</v>
      </c>
      <c r="I5179">
        <v>99</v>
      </c>
      <c r="J5179">
        <v>999</v>
      </c>
      <c r="K5179">
        <v>99</v>
      </c>
      <c r="L5179">
        <v>99</v>
      </c>
      <c r="M5179">
        <v>99</v>
      </c>
      <c r="N5179">
        <v>99</v>
      </c>
      <c r="O5179">
        <v>18</v>
      </c>
      <c r="P5179">
        <v>1851</v>
      </c>
      <c r="R5179">
        <v>0</v>
      </c>
    </row>
    <row r="5180" spans="1:18" x14ac:dyDescent="0.5">
      <c r="A5180">
        <v>14</v>
      </c>
      <c r="B5180">
        <v>3341</v>
      </c>
      <c r="C5180">
        <v>2018</v>
      </c>
      <c r="D5180">
        <v>99</v>
      </c>
      <c r="E5180">
        <v>99</v>
      </c>
      <c r="F5180">
        <v>99</v>
      </c>
      <c r="G5180">
        <v>99</v>
      </c>
      <c r="H5180">
        <v>99</v>
      </c>
      <c r="I5180">
        <v>99</v>
      </c>
      <c r="J5180">
        <v>999</v>
      </c>
      <c r="K5180">
        <v>99</v>
      </c>
      <c r="L5180">
        <v>99</v>
      </c>
      <c r="M5180">
        <v>99</v>
      </c>
      <c r="N5180">
        <v>99</v>
      </c>
      <c r="O5180">
        <v>18</v>
      </c>
      <c r="P5180">
        <v>1851</v>
      </c>
      <c r="R5180">
        <v>0</v>
      </c>
    </row>
    <row r="5181" spans="1:18" x14ac:dyDescent="0.5">
      <c r="A5181">
        <v>14</v>
      </c>
      <c r="B5181">
        <v>3342</v>
      </c>
      <c r="C5181">
        <v>2019</v>
      </c>
      <c r="D5181">
        <v>99</v>
      </c>
      <c r="E5181">
        <v>99</v>
      </c>
      <c r="F5181">
        <v>99</v>
      </c>
      <c r="G5181">
        <v>99</v>
      </c>
      <c r="H5181">
        <v>99</v>
      </c>
      <c r="I5181">
        <v>99</v>
      </c>
      <c r="J5181">
        <v>999</v>
      </c>
      <c r="K5181">
        <v>99</v>
      </c>
      <c r="L5181">
        <v>99</v>
      </c>
      <c r="M5181">
        <v>99</v>
      </c>
      <c r="N5181">
        <v>99</v>
      </c>
      <c r="O5181">
        <v>18</v>
      </c>
      <c r="P5181">
        <v>1851</v>
      </c>
      <c r="R5181">
        <v>0</v>
      </c>
    </row>
    <row r="5182" spans="1:18" x14ac:dyDescent="0.5">
      <c r="A5182">
        <v>14</v>
      </c>
      <c r="B5182">
        <v>3343</v>
      </c>
      <c r="C5182">
        <v>2020</v>
      </c>
      <c r="D5182">
        <v>99</v>
      </c>
      <c r="E5182">
        <v>99</v>
      </c>
      <c r="F5182">
        <v>99</v>
      </c>
      <c r="G5182">
        <v>99</v>
      </c>
      <c r="H5182">
        <v>99</v>
      </c>
      <c r="I5182">
        <v>99</v>
      </c>
      <c r="J5182">
        <v>999</v>
      </c>
      <c r="K5182">
        <v>99</v>
      </c>
      <c r="L5182">
        <v>99</v>
      </c>
      <c r="M5182">
        <v>99</v>
      </c>
      <c r="N5182">
        <v>99</v>
      </c>
      <c r="O5182">
        <v>18</v>
      </c>
      <c r="P5182">
        <v>1851</v>
      </c>
      <c r="R5182">
        <v>0</v>
      </c>
    </row>
    <row r="5183" spans="1:18" x14ac:dyDescent="0.5">
      <c r="A5183">
        <v>14</v>
      </c>
      <c r="B5183">
        <v>3344</v>
      </c>
      <c r="C5183">
        <v>2021</v>
      </c>
      <c r="D5183">
        <v>99</v>
      </c>
      <c r="E5183">
        <v>99</v>
      </c>
      <c r="F5183">
        <v>99</v>
      </c>
      <c r="G5183">
        <v>99</v>
      </c>
      <c r="H5183">
        <v>99</v>
      </c>
      <c r="I5183">
        <v>99</v>
      </c>
      <c r="J5183">
        <v>999</v>
      </c>
      <c r="K5183">
        <v>99</v>
      </c>
      <c r="L5183">
        <v>99</v>
      </c>
      <c r="M5183">
        <v>99</v>
      </c>
      <c r="N5183">
        <v>99</v>
      </c>
      <c r="O5183">
        <v>18</v>
      </c>
      <c r="P5183">
        <v>1851</v>
      </c>
      <c r="R5183">
        <v>0</v>
      </c>
    </row>
    <row r="5184" spans="1:18" x14ac:dyDescent="0.5">
      <c r="A5184">
        <v>14</v>
      </c>
      <c r="B5184">
        <v>3345</v>
      </c>
      <c r="C5184">
        <v>2022</v>
      </c>
      <c r="D5184">
        <v>99</v>
      </c>
      <c r="E5184">
        <v>99</v>
      </c>
      <c r="F5184">
        <v>99</v>
      </c>
      <c r="G5184">
        <v>99</v>
      </c>
      <c r="H5184">
        <v>99</v>
      </c>
      <c r="I5184">
        <v>99</v>
      </c>
      <c r="J5184">
        <v>999</v>
      </c>
      <c r="K5184">
        <v>99</v>
      </c>
      <c r="L5184">
        <v>99</v>
      </c>
      <c r="M5184">
        <v>99</v>
      </c>
      <c r="N5184">
        <v>99</v>
      </c>
      <c r="O5184">
        <v>18</v>
      </c>
      <c r="P5184">
        <v>1851</v>
      </c>
      <c r="R5184">
        <v>0</v>
      </c>
    </row>
    <row r="5185" spans="1:18" x14ac:dyDescent="0.5">
      <c r="A5185">
        <v>14</v>
      </c>
      <c r="B5185">
        <v>3346</v>
      </c>
      <c r="C5185">
        <v>2012</v>
      </c>
      <c r="D5185">
        <v>99</v>
      </c>
      <c r="E5185">
        <v>99</v>
      </c>
      <c r="F5185">
        <v>99</v>
      </c>
      <c r="G5185">
        <v>99</v>
      </c>
      <c r="H5185">
        <v>99</v>
      </c>
      <c r="I5185">
        <v>99</v>
      </c>
      <c r="J5185">
        <v>999</v>
      </c>
      <c r="K5185">
        <v>99</v>
      </c>
      <c r="L5185">
        <v>99</v>
      </c>
      <c r="M5185">
        <v>99</v>
      </c>
      <c r="N5185">
        <v>99</v>
      </c>
      <c r="O5185">
        <v>18</v>
      </c>
      <c r="P5185">
        <v>1853</v>
      </c>
      <c r="R5185">
        <v>0</v>
      </c>
    </row>
    <row r="5186" spans="1:18" x14ac:dyDescent="0.5">
      <c r="A5186">
        <v>14</v>
      </c>
      <c r="B5186">
        <v>3347</v>
      </c>
      <c r="C5186">
        <v>2013</v>
      </c>
      <c r="D5186">
        <v>99</v>
      </c>
      <c r="E5186">
        <v>99</v>
      </c>
      <c r="F5186">
        <v>99</v>
      </c>
      <c r="G5186">
        <v>99</v>
      </c>
      <c r="H5186">
        <v>99</v>
      </c>
      <c r="I5186">
        <v>99</v>
      </c>
      <c r="J5186">
        <v>999</v>
      </c>
      <c r="K5186">
        <v>99</v>
      </c>
      <c r="L5186">
        <v>99</v>
      </c>
      <c r="M5186">
        <v>99</v>
      </c>
      <c r="N5186">
        <v>99</v>
      </c>
      <c r="O5186">
        <v>18</v>
      </c>
      <c r="P5186">
        <v>1853</v>
      </c>
      <c r="R5186">
        <v>0</v>
      </c>
    </row>
    <row r="5187" spans="1:18" x14ac:dyDescent="0.5">
      <c r="A5187">
        <v>14</v>
      </c>
      <c r="B5187">
        <v>3348</v>
      </c>
      <c r="C5187">
        <v>2014</v>
      </c>
      <c r="D5187">
        <v>99</v>
      </c>
      <c r="E5187">
        <v>99</v>
      </c>
      <c r="F5187">
        <v>99</v>
      </c>
      <c r="G5187">
        <v>99</v>
      </c>
      <c r="H5187">
        <v>99</v>
      </c>
      <c r="I5187">
        <v>99</v>
      </c>
      <c r="J5187">
        <v>999</v>
      </c>
      <c r="K5187">
        <v>99</v>
      </c>
      <c r="L5187">
        <v>99</v>
      </c>
      <c r="M5187">
        <v>99</v>
      </c>
      <c r="N5187">
        <v>99</v>
      </c>
      <c r="O5187">
        <v>18</v>
      </c>
      <c r="P5187">
        <v>1853</v>
      </c>
      <c r="R5187">
        <v>0</v>
      </c>
    </row>
    <row r="5188" spans="1:18" x14ac:dyDescent="0.5">
      <c r="A5188">
        <v>14</v>
      </c>
      <c r="B5188">
        <v>3349</v>
      </c>
      <c r="C5188">
        <v>2015</v>
      </c>
      <c r="D5188">
        <v>99</v>
      </c>
      <c r="E5188">
        <v>99</v>
      </c>
      <c r="F5188">
        <v>99</v>
      </c>
      <c r="G5188">
        <v>99</v>
      </c>
      <c r="H5188">
        <v>99</v>
      </c>
      <c r="I5188">
        <v>99</v>
      </c>
      <c r="J5188">
        <v>999</v>
      </c>
      <c r="K5188">
        <v>99</v>
      </c>
      <c r="L5188">
        <v>99</v>
      </c>
      <c r="M5188">
        <v>99</v>
      </c>
      <c r="N5188">
        <v>99</v>
      </c>
      <c r="O5188">
        <v>18</v>
      </c>
      <c r="P5188">
        <v>1853</v>
      </c>
      <c r="R5188">
        <v>0</v>
      </c>
    </row>
    <row r="5189" spans="1:18" x14ac:dyDescent="0.5">
      <c r="A5189">
        <v>14</v>
      </c>
      <c r="B5189">
        <v>3350</v>
      </c>
      <c r="C5189">
        <v>2016</v>
      </c>
      <c r="D5189">
        <v>99</v>
      </c>
      <c r="E5189">
        <v>99</v>
      </c>
      <c r="F5189">
        <v>99</v>
      </c>
      <c r="G5189">
        <v>99</v>
      </c>
      <c r="H5189">
        <v>99</v>
      </c>
      <c r="I5189">
        <v>99</v>
      </c>
      <c r="J5189">
        <v>999</v>
      </c>
      <c r="K5189">
        <v>99</v>
      </c>
      <c r="L5189">
        <v>99</v>
      </c>
      <c r="M5189">
        <v>99</v>
      </c>
      <c r="N5189">
        <v>99</v>
      </c>
      <c r="O5189">
        <v>18</v>
      </c>
      <c r="P5189">
        <v>1853</v>
      </c>
      <c r="R5189">
        <v>0</v>
      </c>
    </row>
    <row r="5190" spans="1:18" x14ac:dyDescent="0.5">
      <c r="A5190">
        <v>14</v>
      </c>
      <c r="B5190">
        <v>3351</v>
      </c>
      <c r="C5190">
        <v>2017</v>
      </c>
      <c r="D5190">
        <v>99</v>
      </c>
      <c r="E5190">
        <v>99</v>
      </c>
      <c r="F5190">
        <v>99</v>
      </c>
      <c r="G5190">
        <v>99</v>
      </c>
      <c r="H5190">
        <v>99</v>
      </c>
      <c r="I5190">
        <v>99</v>
      </c>
      <c r="J5190">
        <v>999</v>
      </c>
      <c r="K5190">
        <v>99</v>
      </c>
      <c r="L5190">
        <v>99</v>
      </c>
      <c r="M5190">
        <v>99</v>
      </c>
      <c r="N5190">
        <v>99</v>
      </c>
      <c r="O5190">
        <v>18</v>
      </c>
      <c r="P5190">
        <v>1853</v>
      </c>
      <c r="R5190">
        <v>0</v>
      </c>
    </row>
    <row r="5191" spans="1:18" x14ac:dyDescent="0.5">
      <c r="A5191">
        <v>14</v>
      </c>
      <c r="B5191">
        <v>3352</v>
      </c>
      <c r="C5191">
        <v>2018</v>
      </c>
      <c r="D5191">
        <v>99</v>
      </c>
      <c r="E5191">
        <v>99</v>
      </c>
      <c r="F5191">
        <v>99</v>
      </c>
      <c r="G5191">
        <v>99</v>
      </c>
      <c r="H5191">
        <v>99</v>
      </c>
      <c r="I5191">
        <v>99</v>
      </c>
      <c r="J5191">
        <v>999</v>
      </c>
      <c r="K5191">
        <v>99</v>
      </c>
      <c r="L5191">
        <v>99</v>
      </c>
      <c r="M5191">
        <v>99</v>
      </c>
      <c r="N5191">
        <v>99</v>
      </c>
      <c r="O5191">
        <v>18</v>
      </c>
      <c r="P5191">
        <v>1853</v>
      </c>
      <c r="R5191">
        <v>0</v>
      </c>
    </row>
    <row r="5192" spans="1:18" x14ac:dyDescent="0.5">
      <c r="A5192">
        <v>14</v>
      </c>
      <c r="B5192">
        <v>3353</v>
      </c>
      <c r="C5192">
        <v>2019</v>
      </c>
      <c r="D5192">
        <v>99</v>
      </c>
      <c r="E5192">
        <v>99</v>
      </c>
      <c r="F5192">
        <v>99</v>
      </c>
      <c r="G5192">
        <v>99</v>
      </c>
      <c r="H5192">
        <v>99</v>
      </c>
      <c r="I5192">
        <v>99</v>
      </c>
      <c r="J5192">
        <v>999</v>
      </c>
      <c r="K5192">
        <v>99</v>
      </c>
      <c r="L5192">
        <v>99</v>
      </c>
      <c r="M5192">
        <v>99</v>
      </c>
      <c r="N5192">
        <v>99</v>
      </c>
      <c r="O5192">
        <v>18</v>
      </c>
      <c r="P5192">
        <v>1853</v>
      </c>
      <c r="R5192">
        <v>0</v>
      </c>
    </row>
    <row r="5193" spans="1:18" x14ac:dyDescent="0.5">
      <c r="A5193">
        <v>14</v>
      </c>
      <c r="B5193">
        <v>3354</v>
      </c>
      <c r="C5193">
        <v>2020</v>
      </c>
      <c r="D5193">
        <v>99</v>
      </c>
      <c r="E5193">
        <v>99</v>
      </c>
      <c r="F5193">
        <v>99</v>
      </c>
      <c r="G5193">
        <v>99</v>
      </c>
      <c r="H5193">
        <v>99</v>
      </c>
      <c r="I5193">
        <v>99</v>
      </c>
      <c r="J5193">
        <v>999</v>
      </c>
      <c r="K5193">
        <v>99</v>
      </c>
      <c r="L5193">
        <v>99</v>
      </c>
      <c r="M5193">
        <v>99</v>
      </c>
      <c r="N5193">
        <v>99</v>
      </c>
      <c r="O5193">
        <v>18</v>
      </c>
      <c r="P5193">
        <v>1853</v>
      </c>
      <c r="R5193">
        <v>0</v>
      </c>
    </row>
    <row r="5194" spans="1:18" x14ac:dyDescent="0.5">
      <c r="A5194">
        <v>14</v>
      </c>
      <c r="B5194">
        <v>3355</v>
      </c>
      <c r="C5194">
        <v>2021</v>
      </c>
      <c r="D5194">
        <v>99</v>
      </c>
      <c r="E5194">
        <v>99</v>
      </c>
      <c r="F5194">
        <v>99</v>
      </c>
      <c r="G5194">
        <v>99</v>
      </c>
      <c r="H5194">
        <v>99</v>
      </c>
      <c r="I5194">
        <v>99</v>
      </c>
      <c r="J5194">
        <v>999</v>
      </c>
      <c r="K5194">
        <v>99</v>
      </c>
      <c r="L5194">
        <v>99</v>
      </c>
      <c r="M5194">
        <v>99</v>
      </c>
      <c r="N5194">
        <v>99</v>
      </c>
      <c r="O5194">
        <v>18</v>
      </c>
      <c r="P5194">
        <v>1853</v>
      </c>
      <c r="R5194">
        <v>0</v>
      </c>
    </row>
    <row r="5195" spans="1:18" x14ac:dyDescent="0.5">
      <c r="A5195">
        <v>14</v>
      </c>
      <c r="B5195">
        <v>3356</v>
      </c>
      <c r="C5195">
        <v>2022</v>
      </c>
      <c r="D5195">
        <v>99</v>
      </c>
      <c r="E5195">
        <v>99</v>
      </c>
      <c r="F5195">
        <v>99</v>
      </c>
      <c r="G5195">
        <v>99</v>
      </c>
      <c r="H5195">
        <v>99</v>
      </c>
      <c r="I5195">
        <v>99</v>
      </c>
      <c r="J5195">
        <v>999</v>
      </c>
      <c r="K5195">
        <v>99</v>
      </c>
      <c r="L5195">
        <v>99</v>
      </c>
      <c r="M5195">
        <v>99</v>
      </c>
      <c r="N5195">
        <v>99</v>
      </c>
      <c r="O5195">
        <v>18</v>
      </c>
      <c r="P5195">
        <v>1853</v>
      </c>
      <c r="R5195">
        <v>0</v>
      </c>
    </row>
    <row r="5196" spans="1:18" x14ac:dyDescent="0.5">
      <c r="A5196">
        <v>14</v>
      </c>
      <c r="B5196">
        <v>3357</v>
      </c>
      <c r="C5196">
        <v>2012</v>
      </c>
      <c r="D5196">
        <v>99</v>
      </c>
      <c r="E5196">
        <v>99</v>
      </c>
      <c r="F5196">
        <v>99</v>
      </c>
      <c r="G5196">
        <v>99</v>
      </c>
      <c r="H5196">
        <v>99</v>
      </c>
      <c r="I5196">
        <v>99</v>
      </c>
      <c r="J5196">
        <v>999</v>
      </c>
      <c r="K5196">
        <v>99</v>
      </c>
      <c r="L5196">
        <v>99</v>
      </c>
      <c r="M5196">
        <v>99</v>
      </c>
      <c r="N5196">
        <v>99</v>
      </c>
      <c r="O5196">
        <v>18</v>
      </c>
      <c r="P5196">
        <v>1856</v>
      </c>
      <c r="R5196">
        <v>0</v>
      </c>
    </row>
    <row r="5197" spans="1:18" x14ac:dyDescent="0.5">
      <c r="A5197">
        <v>14</v>
      </c>
      <c r="B5197">
        <v>3358</v>
      </c>
      <c r="C5197">
        <v>2013</v>
      </c>
      <c r="D5197">
        <v>99</v>
      </c>
      <c r="E5197">
        <v>99</v>
      </c>
      <c r="F5197">
        <v>99</v>
      </c>
      <c r="G5197">
        <v>99</v>
      </c>
      <c r="H5197">
        <v>99</v>
      </c>
      <c r="I5197">
        <v>99</v>
      </c>
      <c r="J5197">
        <v>999</v>
      </c>
      <c r="K5197">
        <v>99</v>
      </c>
      <c r="L5197">
        <v>99</v>
      </c>
      <c r="M5197">
        <v>99</v>
      </c>
      <c r="N5197">
        <v>99</v>
      </c>
      <c r="O5197">
        <v>18</v>
      </c>
      <c r="P5197">
        <v>1856</v>
      </c>
      <c r="R5197">
        <v>0</v>
      </c>
    </row>
    <row r="5198" spans="1:18" x14ac:dyDescent="0.5">
      <c r="A5198">
        <v>14</v>
      </c>
      <c r="B5198">
        <v>3359</v>
      </c>
      <c r="C5198">
        <v>2014</v>
      </c>
      <c r="D5198">
        <v>99</v>
      </c>
      <c r="E5198">
        <v>99</v>
      </c>
      <c r="F5198">
        <v>99</v>
      </c>
      <c r="G5198">
        <v>99</v>
      </c>
      <c r="H5198">
        <v>99</v>
      </c>
      <c r="I5198">
        <v>99</v>
      </c>
      <c r="J5198">
        <v>999</v>
      </c>
      <c r="K5198">
        <v>99</v>
      </c>
      <c r="L5198">
        <v>99</v>
      </c>
      <c r="M5198">
        <v>99</v>
      </c>
      <c r="N5198">
        <v>99</v>
      </c>
      <c r="O5198">
        <v>18</v>
      </c>
      <c r="P5198">
        <v>1856</v>
      </c>
      <c r="R5198">
        <v>0</v>
      </c>
    </row>
    <row r="5199" spans="1:18" x14ac:dyDescent="0.5">
      <c r="A5199">
        <v>14</v>
      </c>
      <c r="B5199">
        <v>3360</v>
      </c>
      <c r="C5199">
        <v>2015</v>
      </c>
      <c r="D5199">
        <v>99</v>
      </c>
      <c r="E5199">
        <v>99</v>
      </c>
      <c r="F5199">
        <v>99</v>
      </c>
      <c r="G5199">
        <v>99</v>
      </c>
      <c r="H5199">
        <v>99</v>
      </c>
      <c r="I5199">
        <v>99</v>
      </c>
      <c r="J5199">
        <v>999</v>
      </c>
      <c r="K5199">
        <v>99</v>
      </c>
      <c r="L5199">
        <v>99</v>
      </c>
      <c r="M5199">
        <v>99</v>
      </c>
      <c r="N5199">
        <v>99</v>
      </c>
      <c r="O5199">
        <v>18</v>
      </c>
      <c r="P5199">
        <v>1856</v>
      </c>
      <c r="R5199">
        <v>0</v>
      </c>
    </row>
    <row r="5200" spans="1:18" x14ac:dyDescent="0.5">
      <c r="A5200">
        <v>14</v>
      </c>
      <c r="B5200">
        <v>3361</v>
      </c>
      <c r="C5200">
        <v>2016</v>
      </c>
      <c r="D5200">
        <v>99</v>
      </c>
      <c r="E5200">
        <v>99</v>
      </c>
      <c r="F5200">
        <v>99</v>
      </c>
      <c r="G5200">
        <v>99</v>
      </c>
      <c r="H5200">
        <v>99</v>
      </c>
      <c r="I5200">
        <v>99</v>
      </c>
      <c r="J5200">
        <v>999</v>
      </c>
      <c r="K5200">
        <v>99</v>
      </c>
      <c r="L5200">
        <v>99</v>
      </c>
      <c r="M5200">
        <v>99</v>
      </c>
      <c r="N5200">
        <v>99</v>
      </c>
      <c r="O5200">
        <v>18</v>
      </c>
      <c r="P5200">
        <v>1856</v>
      </c>
      <c r="R5200">
        <v>0</v>
      </c>
    </row>
    <row r="5201" spans="1:18" x14ac:dyDescent="0.5">
      <c r="A5201">
        <v>14</v>
      </c>
      <c r="B5201">
        <v>3362</v>
      </c>
      <c r="C5201">
        <v>2017</v>
      </c>
      <c r="D5201">
        <v>99</v>
      </c>
      <c r="E5201">
        <v>99</v>
      </c>
      <c r="F5201">
        <v>99</v>
      </c>
      <c r="G5201">
        <v>99</v>
      </c>
      <c r="H5201">
        <v>99</v>
      </c>
      <c r="I5201">
        <v>99</v>
      </c>
      <c r="J5201">
        <v>999</v>
      </c>
      <c r="K5201">
        <v>99</v>
      </c>
      <c r="L5201">
        <v>99</v>
      </c>
      <c r="M5201">
        <v>99</v>
      </c>
      <c r="N5201">
        <v>99</v>
      </c>
      <c r="O5201">
        <v>18</v>
      </c>
      <c r="P5201">
        <v>1856</v>
      </c>
      <c r="R5201">
        <v>0</v>
      </c>
    </row>
    <row r="5202" spans="1:18" x14ac:dyDescent="0.5">
      <c r="A5202">
        <v>14</v>
      </c>
      <c r="B5202">
        <v>3363</v>
      </c>
      <c r="C5202">
        <v>2018</v>
      </c>
      <c r="D5202">
        <v>99</v>
      </c>
      <c r="E5202">
        <v>99</v>
      </c>
      <c r="F5202">
        <v>99</v>
      </c>
      <c r="G5202">
        <v>99</v>
      </c>
      <c r="H5202">
        <v>99</v>
      </c>
      <c r="I5202">
        <v>99</v>
      </c>
      <c r="J5202">
        <v>999</v>
      </c>
      <c r="K5202">
        <v>99</v>
      </c>
      <c r="L5202">
        <v>99</v>
      </c>
      <c r="M5202">
        <v>99</v>
      </c>
      <c r="N5202">
        <v>99</v>
      </c>
      <c r="O5202">
        <v>18</v>
      </c>
      <c r="P5202">
        <v>1856</v>
      </c>
      <c r="R5202">
        <v>0</v>
      </c>
    </row>
    <row r="5203" spans="1:18" x14ac:dyDescent="0.5">
      <c r="A5203">
        <v>14</v>
      </c>
      <c r="B5203">
        <v>3364</v>
      </c>
      <c r="C5203">
        <v>2019</v>
      </c>
      <c r="D5203">
        <v>99</v>
      </c>
      <c r="E5203">
        <v>99</v>
      </c>
      <c r="F5203">
        <v>99</v>
      </c>
      <c r="G5203">
        <v>99</v>
      </c>
      <c r="H5203">
        <v>99</v>
      </c>
      <c r="I5203">
        <v>99</v>
      </c>
      <c r="J5203">
        <v>999</v>
      </c>
      <c r="K5203">
        <v>99</v>
      </c>
      <c r="L5203">
        <v>99</v>
      </c>
      <c r="M5203">
        <v>99</v>
      </c>
      <c r="N5203">
        <v>99</v>
      </c>
      <c r="O5203">
        <v>18</v>
      </c>
      <c r="P5203">
        <v>1856</v>
      </c>
      <c r="R5203">
        <v>0</v>
      </c>
    </row>
    <row r="5204" spans="1:18" x14ac:dyDescent="0.5">
      <c r="A5204">
        <v>14</v>
      </c>
      <c r="B5204">
        <v>3365</v>
      </c>
      <c r="C5204">
        <v>2020</v>
      </c>
      <c r="D5204">
        <v>99</v>
      </c>
      <c r="E5204">
        <v>99</v>
      </c>
      <c r="F5204">
        <v>99</v>
      </c>
      <c r="G5204">
        <v>99</v>
      </c>
      <c r="H5204">
        <v>99</v>
      </c>
      <c r="I5204">
        <v>99</v>
      </c>
      <c r="J5204">
        <v>999</v>
      </c>
      <c r="K5204">
        <v>99</v>
      </c>
      <c r="L5204">
        <v>99</v>
      </c>
      <c r="M5204">
        <v>99</v>
      </c>
      <c r="N5204">
        <v>99</v>
      </c>
      <c r="O5204">
        <v>18</v>
      </c>
      <c r="P5204">
        <v>1856</v>
      </c>
      <c r="R5204">
        <v>0</v>
      </c>
    </row>
    <row r="5205" spans="1:18" x14ac:dyDescent="0.5">
      <c r="A5205">
        <v>14</v>
      </c>
      <c r="B5205">
        <v>3366</v>
      </c>
      <c r="C5205">
        <v>2021</v>
      </c>
      <c r="D5205">
        <v>99</v>
      </c>
      <c r="E5205">
        <v>99</v>
      </c>
      <c r="F5205">
        <v>99</v>
      </c>
      <c r="G5205">
        <v>99</v>
      </c>
      <c r="H5205">
        <v>99</v>
      </c>
      <c r="I5205">
        <v>99</v>
      </c>
      <c r="J5205">
        <v>999</v>
      </c>
      <c r="K5205">
        <v>99</v>
      </c>
      <c r="L5205">
        <v>99</v>
      </c>
      <c r="M5205">
        <v>99</v>
      </c>
      <c r="N5205">
        <v>99</v>
      </c>
      <c r="O5205">
        <v>18</v>
      </c>
      <c r="P5205">
        <v>1856</v>
      </c>
      <c r="R5205">
        <v>0</v>
      </c>
    </row>
    <row r="5206" spans="1:18" x14ac:dyDescent="0.5">
      <c r="A5206">
        <v>14</v>
      </c>
      <c r="B5206">
        <v>3367</v>
      </c>
      <c r="C5206">
        <v>2022</v>
      </c>
      <c r="D5206">
        <v>99</v>
      </c>
      <c r="E5206">
        <v>99</v>
      </c>
      <c r="F5206">
        <v>99</v>
      </c>
      <c r="G5206">
        <v>99</v>
      </c>
      <c r="H5206">
        <v>99</v>
      </c>
      <c r="I5206">
        <v>99</v>
      </c>
      <c r="J5206">
        <v>999</v>
      </c>
      <c r="K5206">
        <v>99</v>
      </c>
      <c r="L5206">
        <v>99</v>
      </c>
      <c r="M5206">
        <v>99</v>
      </c>
      <c r="N5206">
        <v>99</v>
      </c>
      <c r="O5206">
        <v>18</v>
      </c>
      <c r="P5206">
        <v>1856</v>
      </c>
      <c r="R5206">
        <v>0</v>
      </c>
    </row>
    <row r="5207" spans="1:18" x14ac:dyDescent="0.5">
      <c r="A5207">
        <v>14</v>
      </c>
      <c r="B5207">
        <v>3368</v>
      </c>
      <c r="C5207">
        <v>2012</v>
      </c>
      <c r="D5207">
        <v>99</v>
      </c>
      <c r="E5207">
        <v>99</v>
      </c>
      <c r="F5207">
        <v>99</v>
      </c>
      <c r="G5207">
        <v>99</v>
      </c>
      <c r="H5207">
        <v>99</v>
      </c>
      <c r="I5207">
        <v>99</v>
      </c>
      <c r="J5207">
        <v>999</v>
      </c>
      <c r="K5207">
        <v>99</v>
      </c>
      <c r="L5207">
        <v>99</v>
      </c>
      <c r="M5207">
        <v>99</v>
      </c>
      <c r="N5207">
        <v>99</v>
      </c>
      <c r="O5207">
        <v>18</v>
      </c>
      <c r="P5207">
        <v>1857</v>
      </c>
      <c r="R5207">
        <v>0</v>
      </c>
    </row>
    <row r="5208" spans="1:18" x14ac:dyDescent="0.5">
      <c r="A5208">
        <v>14</v>
      </c>
      <c r="B5208">
        <v>3369</v>
      </c>
      <c r="C5208">
        <v>2013</v>
      </c>
      <c r="D5208">
        <v>99</v>
      </c>
      <c r="E5208">
        <v>99</v>
      </c>
      <c r="F5208">
        <v>99</v>
      </c>
      <c r="G5208">
        <v>99</v>
      </c>
      <c r="H5208">
        <v>99</v>
      </c>
      <c r="I5208">
        <v>99</v>
      </c>
      <c r="J5208">
        <v>999</v>
      </c>
      <c r="K5208">
        <v>99</v>
      </c>
      <c r="L5208">
        <v>99</v>
      </c>
      <c r="M5208">
        <v>99</v>
      </c>
      <c r="N5208">
        <v>99</v>
      </c>
      <c r="O5208">
        <v>18</v>
      </c>
      <c r="P5208">
        <v>1857</v>
      </c>
      <c r="R5208">
        <v>0</v>
      </c>
    </row>
    <row r="5209" spans="1:18" x14ac:dyDescent="0.5">
      <c r="A5209">
        <v>14</v>
      </c>
      <c r="B5209">
        <v>3370</v>
      </c>
      <c r="C5209">
        <v>2014</v>
      </c>
      <c r="D5209">
        <v>99</v>
      </c>
      <c r="E5209">
        <v>99</v>
      </c>
      <c r="F5209">
        <v>99</v>
      </c>
      <c r="G5209">
        <v>99</v>
      </c>
      <c r="H5209">
        <v>99</v>
      </c>
      <c r="I5209">
        <v>99</v>
      </c>
      <c r="J5209">
        <v>999</v>
      </c>
      <c r="K5209">
        <v>99</v>
      </c>
      <c r="L5209">
        <v>99</v>
      </c>
      <c r="M5209">
        <v>99</v>
      </c>
      <c r="N5209">
        <v>99</v>
      </c>
      <c r="O5209">
        <v>18</v>
      </c>
      <c r="P5209">
        <v>1857</v>
      </c>
      <c r="R5209">
        <v>0</v>
      </c>
    </row>
    <row r="5210" spans="1:18" x14ac:dyDescent="0.5">
      <c r="A5210">
        <v>14</v>
      </c>
      <c r="B5210">
        <v>3371</v>
      </c>
      <c r="C5210">
        <v>2015</v>
      </c>
      <c r="D5210">
        <v>99</v>
      </c>
      <c r="E5210">
        <v>99</v>
      </c>
      <c r="F5210">
        <v>99</v>
      </c>
      <c r="G5210">
        <v>99</v>
      </c>
      <c r="H5210">
        <v>99</v>
      </c>
      <c r="I5210">
        <v>99</v>
      </c>
      <c r="J5210">
        <v>999</v>
      </c>
      <c r="K5210">
        <v>99</v>
      </c>
      <c r="L5210">
        <v>99</v>
      </c>
      <c r="M5210">
        <v>99</v>
      </c>
      <c r="N5210">
        <v>99</v>
      </c>
      <c r="O5210">
        <v>18</v>
      </c>
      <c r="P5210">
        <v>1857</v>
      </c>
      <c r="R5210">
        <v>0</v>
      </c>
    </row>
    <row r="5211" spans="1:18" x14ac:dyDescent="0.5">
      <c r="A5211">
        <v>14</v>
      </c>
      <c r="B5211">
        <v>3372</v>
      </c>
      <c r="C5211">
        <v>2016</v>
      </c>
      <c r="D5211">
        <v>99</v>
      </c>
      <c r="E5211">
        <v>99</v>
      </c>
      <c r="F5211">
        <v>99</v>
      </c>
      <c r="G5211">
        <v>99</v>
      </c>
      <c r="H5211">
        <v>99</v>
      </c>
      <c r="I5211">
        <v>99</v>
      </c>
      <c r="J5211">
        <v>999</v>
      </c>
      <c r="K5211">
        <v>99</v>
      </c>
      <c r="L5211">
        <v>99</v>
      </c>
      <c r="M5211">
        <v>99</v>
      </c>
      <c r="N5211">
        <v>99</v>
      </c>
      <c r="O5211">
        <v>18</v>
      </c>
      <c r="P5211">
        <v>1857</v>
      </c>
      <c r="R5211">
        <v>0</v>
      </c>
    </row>
    <row r="5212" spans="1:18" x14ac:dyDescent="0.5">
      <c r="A5212">
        <v>14</v>
      </c>
      <c r="B5212">
        <v>3373</v>
      </c>
      <c r="C5212">
        <v>2017</v>
      </c>
      <c r="D5212">
        <v>99</v>
      </c>
      <c r="E5212">
        <v>99</v>
      </c>
      <c r="F5212">
        <v>99</v>
      </c>
      <c r="G5212">
        <v>99</v>
      </c>
      <c r="H5212">
        <v>99</v>
      </c>
      <c r="I5212">
        <v>99</v>
      </c>
      <c r="J5212">
        <v>999</v>
      </c>
      <c r="K5212">
        <v>99</v>
      </c>
      <c r="L5212">
        <v>99</v>
      </c>
      <c r="M5212">
        <v>99</v>
      </c>
      <c r="N5212">
        <v>99</v>
      </c>
      <c r="O5212">
        <v>18</v>
      </c>
      <c r="P5212">
        <v>1857</v>
      </c>
      <c r="R5212">
        <v>0</v>
      </c>
    </row>
    <row r="5213" spans="1:18" x14ac:dyDescent="0.5">
      <c r="A5213">
        <v>14</v>
      </c>
      <c r="B5213">
        <v>3374</v>
      </c>
      <c r="C5213">
        <v>2018</v>
      </c>
      <c r="D5213">
        <v>99</v>
      </c>
      <c r="E5213">
        <v>99</v>
      </c>
      <c r="F5213">
        <v>99</v>
      </c>
      <c r="G5213">
        <v>99</v>
      </c>
      <c r="H5213">
        <v>99</v>
      </c>
      <c r="I5213">
        <v>99</v>
      </c>
      <c r="J5213">
        <v>999</v>
      </c>
      <c r="K5213">
        <v>99</v>
      </c>
      <c r="L5213">
        <v>99</v>
      </c>
      <c r="M5213">
        <v>99</v>
      </c>
      <c r="N5213">
        <v>99</v>
      </c>
      <c r="O5213">
        <v>18</v>
      </c>
      <c r="P5213">
        <v>1857</v>
      </c>
      <c r="R5213">
        <v>0</v>
      </c>
    </row>
    <row r="5214" spans="1:18" x14ac:dyDescent="0.5">
      <c r="A5214">
        <v>14</v>
      </c>
      <c r="B5214">
        <v>3375</v>
      </c>
      <c r="C5214">
        <v>2019</v>
      </c>
      <c r="D5214">
        <v>99</v>
      </c>
      <c r="E5214">
        <v>99</v>
      </c>
      <c r="F5214">
        <v>99</v>
      </c>
      <c r="G5214">
        <v>99</v>
      </c>
      <c r="H5214">
        <v>99</v>
      </c>
      <c r="I5214">
        <v>99</v>
      </c>
      <c r="J5214">
        <v>999</v>
      </c>
      <c r="K5214">
        <v>99</v>
      </c>
      <c r="L5214">
        <v>99</v>
      </c>
      <c r="M5214">
        <v>99</v>
      </c>
      <c r="N5214">
        <v>99</v>
      </c>
      <c r="O5214">
        <v>18</v>
      </c>
      <c r="P5214">
        <v>1857</v>
      </c>
      <c r="R5214">
        <v>0</v>
      </c>
    </row>
    <row r="5215" spans="1:18" x14ac:dyDescent="0.5">
      <c r="A5215">
        <v>14</v>
      </c>
      <c r="B5215">
        <v>3376</v>
      </c>
      <c r="C5215">
        <v>2020</v>
      </c>
      <c r="D5215">
        <v>99</v>
      </c>
      <c r="E5215">
        <v>99</v>
      </c>
      <c r="F5215">
        <v>99</v>
      </c>
      <c r="G5215">
        <v>99</v>
      </c>
      <c r="H5215">
        <v>99</v>
      </c>
      <c r="I5215">
        <v>99</v>
      </c>
      <c r="J5215">
        <v>999</v>
      </c>
      <c r="K5215">
        <v>99</v>
      </c>
      <c r="L5215">
        <v>99</v>
      </c>
      <c r="M5215">
        <v>99</v>
      </c>
      <c r="N5215">
        <v>99</v>
      </c>
      <c r="O5215">
        <v>18</v>
      </c>
      <c r="P5215">
        <v>1857</v>
      </c>
      <c r="R5215">
        <v>0</v>
      </c>
    </row>
    <row r="5216" spans="1:18" x14ac:dyDescent="0.5">
      <c r="A5216">
        <v>14</v>
      </c>
      <c r="B5216">
        <v>3377</v>
      </c>
      <c r="C5216">
        <v>2021</v>
      </c>
      <c r="D5216">
        <v>99</v>
      </c>
      <c r="E5216">
        <v>99</v>
      </c>
      <c r="F5216">
        <v>99</v>
      </c>
      <c r="G5216">
        <v>99</v>
      </c>
      <c r="H5216">
        <v>99</v>
      </c>
      <c r="I5216">
        <v>99</v>
      </c>
      <c r="J5216">
        <v>999</v>
      </c>
      <c r="K5216">
        <v>99</v>
      </c>
      <c r="L5216">
        <v>99</v>
      </c>
      <c r="M5216">
        <v>99</v>
      </c>
      <c r="N5216">
        <v>99</v>
      </c>
      <c r="O5216">
        <v>18</v>
      </c>
      <c r="P5216">
        <v>1857</v>
      </c>
      <c r="R5216">
        <v>0</v>
      </c>
    </row>
    <row r="5217" spans="1:18" x14ac:dyDescent="0.5">
      <c r="A5217">
        <v>14</v>
      </c>
      <c r="B5217">
        <v>3378</v>
      </c>
      <c r="C5217">
        <v>2022</v>
      </c>
      <c r="D5217">
        <v>99</v>
      </c>
      <c r="E5217">
        <v>99</v>
      </c>
      <c r="F5217">
        <v>99</v>
      </c>
      <c r="G5217">
        <v>99</v>
      </c>
      <c r="H5217">
        <v>99</v>
      </c>
      <c r="I5217">
        <v>99</v>
      </c>
      <c r="J5217">
        <v>999</v>
      </c>
      <c r="K5217">
        <v>99</v>
      </c>
      <c r="L5217">
        <v>99</v>
      </c>
      <c r="M5217">
        <v>99</v>
      </c>
      <c r="N5217">
        <v>99</v>
      </c>
      <c r="O5217">
        <v>18</v>
      </c>
      <c r="P5217">
        <v>1857</v>
      </c>
      <c r="R5217">
        <v>0</v>
      </c>
    </row>
    <row r="5218" spans="1:18" x14ac:dyDescent="0.5">
      <c r="A5218">
        <v>14</v>
      </c>
      <c r="B5218">
        <v>3379</v>
      </c>
      <c r="C5218">
        <v>2012</v>
      </c>
      <c r="D5218">
        <v>99</v>
      </c>
      <c r="E5218">
        <v>99</v>
      </c>
      <c r="F5218">
        <v>99</v>
      </c>
      <c r="G5218">
        <v>99</v>
      </c>
      <c r="H5218">
        <v>99</v>
      </c>
      <c r="I5218">
        <v>99</v>
      </c>
      <c r="J5218">
        <v>999</v>
      </c>
      <c r="K5218">
        <v>99</v>
      </c>
      <c r="L5218">
        <v>99</v>
      </c>
      <c r="M5218">
        <v>99</v>
      </c>
      <c r="N5218">
        <v>99</v>
      </c>
      <c r="O5218">
        <v>18</v>
      </c>
      <c r="P5218">
        <v>1859</v>
      </c>
      <c r="R5218">
        <v>0</v>
      </c>
    </row>
    <row r="5219" spans="1:18" x14ac:dyDescent="0.5">
      <c r="A5219">
        <v>14</v>
      </c>
      <c r="B5219">
        <v>3380</v>
      </c>
      <c r="C5219">
        <v>2013</v>
      </c>
      <c r="D5219">
        <v>99</v>
      </c>
      <c r="E5219">
        <v>99</v>
      </c>
      <c r="F5219">
        <v>99</v>
      </c>
      <c r="G5219">
        <v>99</v>
      </c>
      <c r="H5219">
        <v>99</v>
      </c>
      <c r="I5219">
        <v>99</v>
      </c>
      <c r="J5219">
        <v>999</v>
      </c>
      <c r="K5219">
        <v>99</v>
      </c>
      <c r="L5219">
        <v>99</v>
      </c>
      <c r="M5219">
        <v>99</v>
      </c>
      <c r="N5219">
        <v>99</v>
      </c>
      <c r="O5219">
        <v>18</v>
      </c>
      <c r="P5219">
        <v>1859</v>
      </c>
      <c r="R5219">
        <v>0</v>
      </c>
    </row>
    <row r="5220" spans="1:18" x14ac:dyDescent="0.5">
      <c r="A5220">
        <v>14</v>
      </c>
      <c r="B5220">
        <v>3381</v>
      </c>
      <c r="C5220">
        <v>2014</v>
      </c>
      <c r="D5220">
        <v>99</v>
      </c>
      <c r="E5220">
        <v>99</v>
      </c>
      <c r="F5220">
        <v>99</v>
      </c>
      <c r="G5220">
        <v>99</v>
      </c>
      <c r="H5220">
        <v>99</v>
      </c>
      <c r="I5220">
        <v>99</v>
      </c>
      <c r="J5220">
        <v>999</v>
      </c>
      <c r="K5220">
        <v>99</v>
      </c>
      <c r="L5220">
        <v>99</v>
      </c>
      <c r="M5220">
        <v>99</v>
      </c>
      <c r="N5220">
        <v>99</v>
      </c>
      <c r="O5220">
        <v>18</v>
      </c>
      <c r="P5220">
        <v>1859</v>
      </c>
      <c r="R5220">
        <v>0</v>
      </c>
    </row>
    <row r="5221" spans="1:18" x14ac:dyDescent="0.5">
      <c r="A5221">
        <v>14</v>
      </c>
      <c r="B5221">
        <v>3382</v>
      </c>
      <c r="C5221">
        <v>2015</v>
      </c>
      <c r="D5221">
        <v>99</v>
      </c>
      <c r="E5221">
        <v>99</v>
      </c>
      <c r="F5221">
        <v>99</v>
      </c>
      <c r="G5221">
        <v>99</v>
      </c>
      <c r="H5221">
        <v>99</v>
      </c>
      <c r="I5221">
        <v>99</v>
      </c>
      <c r="J5221">
        <v>999</v>
      </c>
      <c r="K5221">
        <v>99</v>
      </c>
      <c r="L5221">
        <v>99</v>
      </c>
      <c r="M5221">
        <v>99</v>
      </c>
      <c r="N5221">
        <v>99</v>
      </c>
      <c r="O5221">
        <v>18</v>
      </c>
      <c r="P5221">
        <v>1859</v>
      </c>
      <c r="R5221">
        <v>0</v>
      </c>
    </row>
    <row r="5222" spans="1:18" x14ac:dyDescent="0.5">
      <c r="A5222">
        <v>14</v>
      </c>
      <c r="B5222">
        <v>3383</v>
      </c>
      <c r="C5222">
        <v>2016</v>
      </c>
      <c r="D5222">
        <v>99</v>
      </c>
      <c r="E5222">
        <v>99</v>
      </c>
      <c r="F5222">
        <v>99</v>
      </c>
      <c r="G5222">
        <v>99</v>
      </c>
      <c r="H5222">
        <v>99</v>
      </c>
      <c r="I5222">
        <v>99</v>
      </c>
      <c r="J5222">
        <v>999</v>
      </c>
      <c r="K5222">
        <v>99</v>
      </c>
      <c r="L5222">
        <v>99</v>
      </c>
      <c r="M5222">
        <v>99</v>
      </c>
      <c r="N5222">
        <v>99</v>
      </c>
      <c r="O5222">
        <v>18</v>
      </c>
      <c r="P5222">
        <v>1859</v>
      </c>
      <c r="R5222">
        <v>0</v>
      </c>
    </row>
    <row r="5223" spans="1:18" x14ac:dyDescent="0.5">
      <c r="A5223">
        <v>14</v>
      </c>
      <c r="B5223">
        <v>3384</v>
      </c>
      <c r="C5223">
        <v>2017</v>
      </c>
      <c r="D5223">
        <v>99</v>
      </c>
      <c r="E5223">
        <v>99</v>
      </c>
      <c r="F5223">
        <v>99</v>
      </c>
      <c r="G5223">
        <v>99</v>
      </c>
      <c r="H5223">
        <v>99</v>
      </c>
      <c r="I5223">
        <v>99</v>
      </c>
      <c r="J5223">
        <v>999</v>
      </c>
      <c r="K5223">
        <v>99</v>
      </c>
      <c r="L5223">
        <v>99</v>
      </c>
      <c r="M5223">
        <v>99</v>
      </c>
      <c r="N5223">
        <v>99</v>
      </c>
      <c r="O5223">
        <v>18</v>
      </c>
      <c r="P5223">
        <v>1859</v>
      </c>
      <c r="R5223">
        <v>0</v>
      </c>
    </row>
    <row r="5224" spans="1:18" x14ac:dyDescent="0.5">
      <c r="A5224">
        <v>14</v>
      </c>
      <c r="B5224">
        <v>3385</v>
      </c>
      <c r="C5224">
        <v>2018</v>
      </c>
      <c r="D5224">
        <v>99</v>
      </c>
      <c r="E5224">
        <v>99</v>
      </c>
      <c r="F5224">
        <v>99</v>
      </c>
      <c r="G5224">
        <v>99</v>
      </c>
      <c r="H5224">
        <v>99</v>
      </c>
      <c r="I5224">
        <v>99</v>
      </c>
      <c r="J5224">
        <v>999</v>
      </c>
      <c r="K5224">
        <v>99</v>
      </c>
      <c r="L5224">
        <v>99</v>
      </c>
      <c r="M5224">
        <v>99</v>
      </c>
      <c r="N5224">
        <v>99</v>
      </c>
      <c r="O5224">
        <v>18</v>
      </c>
      <c r="P5224">
        <v>1859</v>
      </c>
      <c r="R5224">
        <v>0</v>
      </c>
    </row>
    <row r="5225" spans="1:18" x14ac:dyDescent="0.5">
      <c r="A5225">
        <v>14</v>
      </c>
      <c r="B5225">
        <v>3386</v>
      </c>
      <c r="C5225">
        <v>2019</v>
      </c>
      <c r="D5225">
        <v>99</v>
      </c>
      <c r="E5225">
        <v>99</v>
      </c>
      <c r="F5225">
        <v>99</v>
      </c>
      <c r="G5225">
        <v>99</v>
      </c>
      <c r="H5225">
        <v>99</v>
      </c>
      <c r="I5225">
        <v>99</v>
      </c>
      <c r="J5225">
        <v>999</v>
      </c>
      <c r="K5225">
        <v>99</v>
      </c>
      <c r="L5225">
        <v>99</v>
      </c>
      <c r="M5225">
        <v>99</v>
      </c>
      <c r="N5225">
        <v>99</v>
      </c>
      <c r="O5225">
        <v>18</v>
      </c>
      <c r="P5225">
        <v>1859</v>
      </c>
      <c r="R5225">
        <v>0</v>
      </c>
    </row>
    <row r="5226" spans="1:18" x14ac:dyDescent="0.5">
      <c r="A5226">
        <v>14</v>
      </c>
      <c r="B5226">
        <v>3387</v>
      </c>
      <c r="C5226">
        <v>2020</v>
      </c>
      <c r="D5226">
        <v>99</v>
      </c>
      <c r="E5226">
        <v>99</v>
      </c>
      <c r="F5226">
        <v>99</v>
      </c>
      <c r="G5226">
        <v>99</v>
      </c>
      <c r="H5226">
        <v>99</v>
      </c>
      <c r="I5226">
        <v>99</v>
      </c>
      <c r="J5226">
        <v>999</v>
      </c>
      <c r="K5226">
        <v>99</v>
      </c>
      <c r="L5226">
        <v>99</v>
      </c>
      <c r="M5226">
        <v>99</v>
      </c>
      <c r="N5226">
        <v>99</v>
      </c>
      <c r="O5226">
        <v>18</v>
      </c>
      <c r="P5226">
        <v>1859</v>
      </c>
      <c r="R5226">
        <v>0</v>
      </c>
    </row>
    <row r="5227" spans="1:18" x14ac:dyDescent="0.5">
      <c r="A5227">
        <v>14</v>
      </c>
      <c r="B5227">
        <v>3388</v>
      </c>
      <c r="C5227">
        <v>2021</v>
      </c>
      <c r="D5227">
        <v>99</v>
      </c>
      <c r="E5227">
        <v>99</v>
      </c>
      <c r="F5227">
        <v>99</v>
      </c>
      <c r="G5227">
        <v>99</v>
      </c>
      <c r="H5227">
        <v>99</v>
      </c>
      <c r="I5227">
        <v>99</v>
      </c>
      <c r="J5227">
        <v>999</v>
      </c>
      <c r="K5227">
        <v>99</v>
      </c>
      <c r="L5227">
        <v>99</v>
      </c>
      <c r="M5227">
        <v>99</v>
      </c>
      <c r="N5227">
        <v>99</v>
      </c>
      <c r="O5227">
        <v>18</v>
      </c>
      <c r="P5227">
        <v>1859</v>
      </c>
      <c r="R5227">
        <v>0</v>
      </c>
    </row>
    <row r="5228" spans="1:18" x14ac:dyDescent="0.5">
      <c r="A5228">
        <v>14</v>
      </c>
      <c r="B5228">
        <v>3389</v>
      </c>
      <c r="C5228">
        <v>2022</v>
      </c>
      <c r="D5228">
        <v>99</v>
      </c>
      <c r="E5228">
        <v>99</v>
      </c>
      <c r="F5228">
        <v>99</v>
      </c>
      <c r="G5228">
        <v>99</v>
      </c>
      <c r="H5228">
        <v>99</v>
      </c>
      <c r="I5228">
        <v>99</v>
      </c>
      <c r="J5228">
        <v>999</v>
      </c>
      <c r="K5228">
        <v>99</v>
      </c>
      <c r="L5228">
        <v>99</v>
      </c>
      <c r="M5228">
        <v>99</v>
      </c>
      <c r="N5228">
        <v>99</v>
      </c>
      <c r="O5228">
        <v>18</v>
      </c>
      <c r="P5228">
        <v>1859</v>
      </c>
      <c r="R5228">
        <v>0</v>
      </c>
    </row>
    <row r="5229" spans="1:18" x14ac:dyDescent="0.5">
      <c r="A5229">
        <v>14</v>
      </c>
      <c r="B5229">
        <v>3390</v>
      </c>
      <c r="C5229">
        <v>2012</v>
      </c>
      <c r="D5229">
        <v>99</v>
      </c>
      <c r="E5229">
        <v>99</v>
      </c>
      <c r="F5229">
        <v>99</v>
      </c>
      <c r="G5229">
        <v>99</v>
      </c>
      <c r="H5229">
        <v>99</v>
      </c>
      <c r="I5229">
        <v>99</v>
      </c>
      <c r="J5229">
        <v>999</v>
      </c>
      <c r="K5229">
        <v>99</v>
      </c>
      <c r="L5229">
        <v>99</v>
      </c>
      <c r="M5229">
        <v>99</v>
      </c>
      <c r="N5229">
        <v>99</v>
      </c>
      <c r="O5229">
        <v>18</v>
      </c>
      <c r="P5229">
        <v>1860</v>
      </c>
      <c r="R5229">
        <v>0</v>
      </c>
    </row>
    <row r="5230" spans="1:18" x14ac:dyDescent="0.5">
      <c r="A5230">
        <v>14</v>
      </c>
      <c r="B5230">
        <v>3391</v>
      </c>
      <c r="C5230">
        <v>2013</v>
      </c>
      <c r="D5230">
        <v>99</v>
      </c>
      <c r="E5230">
        <v>99</v>
      </c>
      <c r="F5230">
        <v>99</v>
      </c>
      <c r="G5230">
        <v>99</v>
      </c>
      <c r="H5230">
        <v>99</v>
      </c>
      <c r="I5230">
        <v>99</v>
      </c>
      <c r="J5230">
        <v>999</v>
      </c>
      <c r="K5230">
        <v>99</v>
      </c>
      <c r="L5230">
        <v>99</v>
      </c>
      <c r="M5230">
        <v>99</v>
      </c>
      <c r="N5230">
        <v>99</v>
      </c>
      <c r="O5230">
        <v>18</v>
      </c>
      <c r="P5230">
        <v>1860</v>
      </c>
      <c r="R5230">
        <v>0</v>
      </c>
    </row>
    <row r="5231" spans="1:18" x14ac:dyDescent="0.5">
      <c r="A5231">
        <v>14</v>
      </c>
      <c r="B5231">
        <v>3392</v>
      </c>
      <c r="C5231">
        <v>2014</v>
      </c>
      <c r="D5231">
        <v>99</v>
      </c>
      <c r="E5231">
        <v>99</v>
      </c>
      <c r="F5231">
        <v>99</v>
      </c>
      <c r="G5231">
        <v>99</v>
      </c>
      <c r="H5231">
        <v>99</v>
      </c>
      <c r="I5231">
        <v>99</v>
      </c>
      <c r="J5231">
        <v>999</v>
      </c>
      <c r="K5231">
        <v>99</v>
      </c>
      <c r="L5231">
        <v>99</v>
      </c>
      <c r="M5231">
        <v>99</v>
      </c>
      <c r="N5231">
        <v>99</v>
      </c>
      <c r="O5231">
        <v>18</v>
      </c>
      <c r="P5231">
        <v>1860</v>
      </c>
      <c r="R5231">
        <v>0</v>
      </c>
    </row>
    <row r="5232" spans="1:18" x14ac:dyDescent="0.5">
      <c r="A5232">
        <v>14</v>
      </c>
      <c r="B5232">
        <v>3393</v>
      </c>
      <c r="C5232">
        <v>2015</v>
      </c>
      <c r="D5232">
        <v>99</v>
      </c>
      <c r="E5232">
        <v>99</v>
      </c>
      <c r="F5232">
        <v>99</v>
      </c>
      <c r="G5232">
        <v>99</v>
      </c>
      <c r="H5232">
        <v>99</v>
      </c>
      <c r="I5232">
        <v>99</v>
      </c>
      <c r="J5232">
        <v>999</v>
      </c>
      <c r="K5232">
        <v>99</v>
      </c>
      <c r="L5232">
        <v>99</v>
      </c>
      <c r="M5232">
        <v>99</v>
      </c>
      <c r="N5232">
        <v>99</v>
      </c>
      <c r="O5232">
        <v>18</v>
      </c>
      <c r="P5232">
        <v>1860</v>
      </c>
      <c r="R5232">
        <v>0</v>
      </c>
    </row>
    <row r="5233" spans="1:18" x14ac:dyDescent="0.5">
      <c r="A5233">
        <v>14</v>
      </c>
      <c r="B5233">
        <v>3394</v>
      </c>
      <c r="C5233">
        <v>2016</v>
      </c>
      <c r="D5233">
        <v>99</v>
      </c>
      <c r="E5233">
        <v>99</v>
      </c>
      <c r="F5233">
        <v>99</v>
      </c>
      <c r="G5233">
        <v>99</v>
      </c>
      <c r="H5233">
        <v>99</v>
      </c>
      <c r="I5233">
        <v>99</v>
      </c>
      <c r="J5233">
        <v>999</v>
      </c>
      <c r="K5233">
        <v>99</v>
      </c>
      <c r="L5233">
        <v>99</v>
      </c>
      <c r="M5233">
        <v>99</v>
      </c>
      <c r="N5233">
        <v>99</v>
      </c>
      <c r="O5233">
        <v>18</v>
      </c>
      <c r="P5233">
        <v>1860</v>
      </c>
      <c r="R5233">
        <v>0</v>
      </c>
    </row>
    <row r="5234" spans="1:18" x14ac:dyDescent="0.5">
      <c r="A5234">
        <v>14</v>
      </c>
      <c r="B5234">
        <v>3395</v>
      </c>
      <c r="C5234">
        <v>2017</v>
      </c>
      <c r="D5234">
        <v>99</v>
      </c>
      <c r="E5234">
        <v>99</v>
      </c>
      <c r="F5234">
        <v>99</v>
      </c>
      <c r="G5234">
        <v>99</v>
      </c>
      <c r="H5234">
        <v>99</v>
      </c>
      <c r="I5234">
        <v>99</v>
      </c>
      <c r="J5234">
        <v>999</v>
      </c>
      <c r="K5234">
        <v>99</v>
      </c>
      <c r="L5234">
        <v>99</v>
      </c>
      <c r="M5234">
        <v>99</v>
      </c>
      <c r="N5234">
        <v>99</v>
      </c>
      <c r="O5234">
        <v>18</v>
      </c>
      <c r="P5234">
        <v>1860</v>
      </c>
      <c r="R5234">
        <v>0</v>
      </c>
    </row>
    <row r="5235" spans="1:18" x14ac:dyDescent="0.5">
      <c r="A5235">
        <v>14</v>
      </c>
      <c r="B5235">
        <v>3396</v>
      </c>
      <c r="C5235">
        <v>2018</v>
      </c>
      <c r="D5235">
        <v>99</v>
      </c>
      <c r="E5235">
        <v>99</v>
      </c>
      <c r="F5235">
        <v>99</v>
      </c>
      <c r="G5235">
        <v>99</v>
      </c>
      <c r="H5235">
        <v>99</v>
      </c>
      <c r="I5235">
        <v>99</v>
      </c>
      <c r="J5235">
        <v>999</v>
      </c>
      <c r="K5235">
        <v>99</v>
      </c>
      <c r="L5235">
        <v>99</v>
      </c>
      <c r="M5235">
        <v>99</v>
      </c>
      <c r="N5235">
        <v>99</v>
      </c>
      <c r="O5235">
        <v>18</v>
      </c>
      <c r="P5235">
        <v>1860</v>
      </c>
      <c r="R5235">
        <v>0</v>
      </c>
    </row>
    <row r="5236" spans="1:18" x14ac:dyDescent="0.5">
      <c r="A5236">
        <v>14</v>
      </c>
      <c r="B5236">
        <v>3397</v>
      </c>
      <c r="C5236">
        <v>2019</v>
      </c>
      <c r="D5236">
        <v>99</v>
      </c>
      <c r="E5236">
        <v>99</v>
      </c>
      <c r="F5236">
        <v>99</v>
      </c>
      <c r="G5236">
        <v>99</v>
      </c>
      <c r="H5236">
        <v>99</v>
      </c>
      <c r="I5236">
        <v>99</v>
      </c>
      <c r="J5236">
        <v>999</v>
      </c>
      <c r="K5236">
        <v>99</v>
      </c>
      <c r="L5236">
        <v>99</v>
      </c>
      <c r="M5236">
        <v>99</v>
      </c>
      <c r="N5236">
        <v>99</v>
      </c>
      <c r="O5236">
        <v>18</v>
      </c>
      <c r="P5236">
        <v>1860</v>
      </c>
      <c r="R5236">
        <v>0</v>
      </c>
    </row>
    <row r="5237" spans="1:18" x14ac:dyDescent="0.5">
      <c r="A5237">
        <v>14</v>
      </c>
      <c r="B5237">
        <v>3398</v>
      </c>
      <c r="C5237">
        <v>2020</v>
      </c>
      <c r="D5237">
        <v>99</v>
      </c>
      <c r="E5237">
        <v>99</v>
      </c>
      <c r="F5237">
        <v>99</v>
      </c>
      <c r="G5237">
        <v>99</v>
      </c>
      <c r="H5237">
        <v>99</v>
      </c>
      <c r="I5237">
        <v>99</v>
      </c>
      <c r="J5237">
        <v>999</v>
      </c>
      <c r="K5237">
        <v>99</v>
      </c>
      <c r="L5237">
        <v>99</v>
      </c>
      <c r="M5237">
        <v>99</v>
      </c>
      <c r="N5237">
        <v>99</v>
      </c>
      <c r="O5237">
        <v>18</v>
      </c>
      <c r="P5237">
        <v>1860</v>
      </c>
      <c r="R5237">
        <v>0</v>
      </c>
    </row>
    <row r="5238" spans="1:18" x14ac:dyDescent="0.5">
      <c r="A5238">
        <v>14</v>
      </c>
      <c r="B5238">
        <v>3399</v>
      </c>
      <c r="C5238">
        <v>2021</v>
      </c>
      <c r="D5238">
        <v>99</v>
      </c>
      <c r="E5238">
        <v>99</v>
      </c>
      <c r="F5238">
        <v>99</v>
      </c>
      <c r="G5238">
        <v>99</v>
      </c>
      <c r="H5238">
        <v>99</v>
      </c>
      <c r="I5238">
        <v>99</v>
      </c>
      <c r="J5238">
        <v>999</v>
      </c>
      <c r="K5238">
        <v>99</v>
      </c>
      <c r="L5238">
        <v>99</v>
      </c>
      <c r="M5238">
        <v>99</v>
      </c>
      <c r="N5238">
        <v>99</v>
      </c>
      <c r="O5238">
        <v>18</v>
      </c>
      <c r="P5238">
        <v>1860</v>
      </c>
      <c r="R5238">
        <v>0</v>
      </c>
    </row>
    <row r="5239" spans="1:18" x14ac:dyDescent="0.5">
      <c r="A5239">
        <v>14</v>
      </c>
      <c r="B5239">
        <v>3400</v>
      </c>
      <c r="C5239">
        <v>2022</v>
      </c>
      <c r="D5239">
        <v>99</v>
      </c>
      <c r="E5239">
        <v>99</v>
      </c>
      <c r="F5239">
        <v>99</v>
      </c>
      <c r="G5239">
        <v>99</v>
      </c>
      <c r="H5239">
        <v>99</v>
      </c>
      <c r="I5239">
        <v>99</v>
      </c>
      <c r="J5239">
        <v>999</v>
      </c>
      <c r="K5239">
        <v>99</v>
      </c>
      <c r="L5239">
        <v>99</v>
      </c>
      <c r="M5239">
        <v>99</v>
      </c>
      <c r="N5239">
        <v>99</v>
      </c>
      <c r="O5239">
        <v>18</v>
      </c>
      <c r="P5239">
        <v>1860</v>
      </c>
      <c r="R5239">
        <v>0</v>
      </c>
    </row>
    <row r="5240" spans="1:18" x14ac:dyDescent="0.5">
      <c r="A5240">
        <v>14</v>
      </c>
      <c r="B5240">
        <v>3401</v>
      </c>
      <c r="C5240">
        <v>2012</v>
      </c>
      <c r="D5240">
        <v>99</v>
      </c>
      <c r="E5240">
        <v>99</v>
      </c>
      <c r="F5240">
        <v>99</v>
      </c>
      <c r="G5240">
        <v>99</v>
      </c>
      <c r="H5240">
        <v>99</v>
      </c>
      <c r="I5240">
        <v>99</v>
      </c>
      <c r="J5240">
        <v>999</v>
      </c>
      <c r="K5240">
        <v>99</v>
      </c>
      <c r="L5240">
        <v>99</v>
      </c>
      <c r="M5240">
        <v>99</v>
      </c>
      <c r="N5240">
        <v>99</v>
      </c>
      <c r="O5240">
        <v>18</v>
      </c>
      <c r="P5240">
        <v>1865</v>
      </c>
      <c r="R5240">
        <v>0</v>
      </c>
    </row>
    <row r="5241" spans="1:18" x14ac:dyDescent="0.5">
      <c r="A5241">
        <v>14</v>
      </c>
      <c r="B5241">
        <v>3402</v>
      </c>
      <c r="C5241">
        <v>2013</v>
      </c>
      <c r="D5241">
        <v>99</v>
      </c>
      <c r="E5241">
        <v>99</v>
      </c>
      <c r="F5241">
        <v>99</v>
      </c>
      <c r="G5241">
        <v>99</v>
      </c>
      <c r="H5241">
        <v>99</v>
      </c>
      <c r="I5241">
        <v>99</v>
      </c>
      <c r="J5241">
        <v>999</v>
      </c>
      <c r="K5241">
        <v>99</v>
      </c>
      <c r="L5241">
        <v>99</v>
      </c>
      <c r="M5241">
        <v>99</v>
      </c>
      <c r="N5241">
        <v>99</v>
      </c>
      <c r="O5241">
        <v>18</v>
      </c>
      <c r="P5241">
        <v>1865</v>
      </c>
      <c r="R5241">
        <v>0</v>
      </c>
    </row>
    <row r="5242" spans="1:18" x14ac:dyDescent="0.5">
      <c r="A5242">
        <v>14</v>
      </c>
      <c r="B5242">
        <v>3403</v>
      </c>
      <c r="C5242">
        <v>2014</v>
      </c>
      <c r="D5242">
        <v>99</v>
      </c>
      <c r="E5242">
        <v>99</v>
      </c>
      <c r="F5242">
        <v>99</v>
      </c>
      <c r="G5242">
        <v>99</v>
      </c>
      <c r="H5242">
        <v>99</v>
      </c>
      <c r="I5242">
        <v>99</v>
      </c>
      <c r="J5242">
        <v>999</v>
      </c>
      <c r="K5242">
        <v>99</v>
      </c>
      <c r="L5242">
        <v>99</v>
      </c>
      <c r="M5242">
        <v>99</v>
      </c>
      <c r="N5242">
        <v>99</v>
      </c>
      <c r="O5242">
        <v>18</v>
      </c>
      <c r="P5242">
        <v>1865</v>
      </c>
      <c r="R5242">
        <v>0</v>
      </c>
    </row>
    <row r="5243" spans="1:18" x14ac:dyDescent="0.5">
      <c r="A5243">
        <v>14</v>
      </c>
      <c r="B5243">
        <v>3404</v>
      </c>
      <c r="C5243">
        <v>2015</v>
      </c>
      <c r="D5243">
        <v>99</v>
      </c>
      <c r="E5243">
        <v>99</v>
      </c>
      <c r="F5243">
        <v>99</v>
      </c>
      <c r="G5243">
        <v>99</v>
      </c>
      <c r="H5243">
        <v>99</v>
      </c>
      <c r="I5243">
        <v>99</v>
      </c>
      <c r="J5243">
        <v>999</v>
      </c>
      <c r="K5243">
        <v>99</v>
      </c>
      <c r="L5243">
        <v>99</v>
      </c>
      <c r="M5243">
        <v>99</v>
      </c>
      <c r="N5243">
        <v>99</v>
      </c>
      <c r="O5243">
        <v>18</v>
      </c>
      <c r="P5243">
        <v>1865</v>
      </c>
      <c r="R5243">
        <v>0</v>
      </c>
    </row>
    <row r="5244" spans="1:18" x14ac:dyDescent="0.5">
      <c r="A5244">
        <v>14</v>
      </c>
      <c r="B5244">
        <v>3405</v>
      </c>
      <c r="C5244">
        <v>2016</v>
      </c>
      <c r="D5244">
        <v>99</v>
      </c>
      <c r="E5244">
        <v>99</v>
      </c>
      <c r="F5244">
        <v>99</v>
      </c>
      <c r="G5244">
        <v>99</v>
      </c>
      <c r="H5244">
        <v>99</v>
      </c>
      <c r="I5244">
        <v>99</v>
      </c>
      <c r="J5244">
        <v>999</v>
      </c>
      <c r="K5244">
        <v>99</v>
      </c>
      <c r="L5244">
        <v>99</v>
      </c>
      <c r="M5244">
        <v>99</v>
      </c>
      <c r="N5244">
        <v>99</v>
      </c>
      <c r="O5244">
        <v>18</v>
      </c>
      <c r="P5244">
        <v>1865</v>
      </c>
      <c r="R5244">
        <v>0</v>
      </c>
    </row>
    <row r="5245" spans="1:18" x14ac:dyDescent="0.5">
      <c r="A5245">
        <v>14</v>
      </c>
      <c r="B5245">
        <v>3406</v>
      </c>
      <c r="C5245">
        <v>2017</v>
      </c>
      <c r="D5245">
        <v>99</v>
      </c>
      <c r="E5245">
        <v>99</v>
      </c>
      <c r="F5245">
        <v>99</v>
      </c>
      <c r="G5245">
        <v>99</v>
      </c>
      <c r="H5245">
        <v>99</v>
      </c>
      <c r="I5245">
        <v>99</v>
      </c>
      <c r="J5245">
        <v>999</v>
      </c>
      <c r="K5245">
        <v>99</v>
      </c>
      <c r="L5245">
        <v>99</v>
      </c>
      <c r="M5245">
        <v>99</v>
      </c>
      <c r="N5245">
        <v>99</v>
      </c>
      <c r="O5245">
        <v>18</v>
      </c>
      <c r="P5245">
        <v>1865</v>
      </c>
      <c r="R5245">
        <v>0</v>
      </c>
    </row>
    <row r="5246" spans="1:18" x14ac:dyDescent="0.5">
      <c r="A5246">
        <v>14</v>
      </c>
      <c r="B5246">
        <v>3407</v>
      </c>
      <c r="C5246">
        <v>2018</v>
      </c>
      <c r="D5246">
        <v>99</v>
      </c>
      <c r="E5246">
        <v>99</v>
      </c>
      <c r="F5246">
        <v>99</v>
      </c>
      <c r="G5246">
        <v>99</v>
      </c>
      <c r="H5246">
        <v>99</v>
      </c>
      <c r="I5246">
        <v>99</v>
      </c>
      <c r="J5246">
        <v>999</v>
      </c>
      <c r="K5246">
        <v>99</v>
      </c>
      <c r="L5246">
        <v>99</v>
      </c>
      <c r="M5246">
        <v>99</v>
      </c>
      <c r="N5246">
        <v>99</v>
      </c>
      <c r="O5246">
        <v>18</v>
      </c>
      <c r="P5246">
        <v>1865</v>
      </c>
      <c r="R5246">
        <v>0</v>
      </c>
    </row>
    <row r="5247" spans="1:18" x14ac:dyDescent="0.5">
      <c r="A5247">
        <v>14</v>
      </c>
      <c r="B5247">
        <v>3408</v>
      </c>
      <c r="C5247">
        <v>2019</v>
      </c>
      <c r="D5247">
        <v>99</v>
      </c>
      <c r="E5247">
        <v>99</v>
      </c>
      <c r="F5247">
        <v>99</v>
      </c>
      <c r="G5247">
        <v>99</v>
      </c>
      <c r="H5247">
        <v>99</v>
      </c>
      <c r="I5247">
        <v>99</v>
      </c>
      <c r="J5247">
        <v>999</v>
      </c>
      <c r="K5247">
        <v>99</v>
      </c>
      <c r="L5247">
        <v>99</v>
      </c>
      <c r="M5247">
        <v>99</v>
      </c>
      <c r="N5247">
        <v>99</v>
      </c>
      <c r="O5247">
        <v>18</v>
      </c>
      <c r="P5247">
        <v>1865</v>
      </c>
      <c r="R5247">
        <v>0</v>
      </c>
    </row>
    <row r="5248" spans="1:18" x14ac:dyDescent="0.5">
      <c r="A5248">
        <v>14</v>
      </c>
      <c r="B5248">
        <v>3409</v>
      </c>
      <c r="C5248">
        <v>2020</v>
      </c>
      <c r="D5248">
        <v>99</v>
      </c>
      <c r="E5248">
        <v>99</v>
      </c>
      <c r="F5248">
        <v>99</v>
      </c>
      <c r="G5248">
        <v>99</v>
      </c>
      <c r="H5248">
        <v>99</v>
      </c>
      <c r="I5248">
        <v>99</v>
      </c>
      <c r="J5248">
        <v>999</v>
      </c>
      <c r="K5248">
        <v>99</v>
      </c>
      <c r="L5248">
        <v>99</v>
      </c>
      <c r="M5248">
        <v>99</v>
      </c>
      <c r="N5248">
        <v>99</v>
      </c>
      <c r="O5248">
        <v>18</v>
      </c>
      <c r="P5248">
        <v>1865</v>
      </c>
      <c r="R5248">
        <v>0</v>
      </c>
    </row>
    <row r="5249" spans="1:18" x14ac:dyDescent="0.5">
      <c r="A5249">
        <v>14</v>
      </c>
      <c r="B5249">
        <v>3410</v>
      </c>
      <c r="C5249">
        <v>2021</v>
      </c>
      <c r="D5249">
        <v>99</v>
      </c>
      <c r="E5249">
        <v>99</v>
      </c>
      <c r="F5249">
        <v>99</v>
      </c>
      <c r="G5249">
        <v>99</v>
      </c>
      <c r="H5249">
        <v>99</v>
      </c>
      <c r="I5249">
        <v>99</v>
      </c>
      <c r="J5249">
        <v>999</v>
      </c>
      <c r="K5249">
        <v>99</v>
      </c>
      <c r="L5249">
        <v>99</v>
      </c>
      <c r="M5249">
        <v>99</v>
      </c>
      <c r="N5249">
        <v>99</v>
      </c>
      <c r="O5249">
        <v>18</v>
      </c>
      <c r="P5249">
        <v>1865</v>
      </c>
      <c r="R5249">
        <v>0</v>
      </c>
    </row>
    <row r="5250" spans="1:18" x14ac:dyDescent="0.5">
      <c r="A5250">
        <v>14</v>
      </c>
      <c r="B5250">
        <v>3411</v>
      </c>
      <c r="C5250">
        <v>2022</v>
      </c>
      <c r="D5250">
        <v>99</v>
      </c>
      <c r="E5250">
        <v>99</v>
      </c>
      <c r="F5250">
        <v>99</v>
      </c>
      <c r="G5250">
        <v>99</v>
      </c>
      <c r="H5250">
        <v>99</v>
      </c>
      <c r="I5250">
        <v>99</v>
      </c>
      <c r="J5250">
        <v>999</v>
      </c>
      <c r="K5250">
        <v>99</v>
      </c>
      <c r="L5250">
        <v>99</v>
      </c>
      <c r="M5250">
        <v>99</v>
      </c>
      <c r="N5250">
        <v>99</v>
      </c>
      <c r="O5250">
        <v>18</v>
      </c>
      <c r="P5250">
        <v>1865</v>
      </c>
      <c r="R5250">
        <v>0</v>
      </c>
    </row>
    <row r="5251" spans="1:18" x14ac:dyDescent="0.5">
      <c r="A5251">
        <v>14</v>
      </c>
      <c r="B5251">
        <v>3412</v>
      </c>
      <c r="C5251">
        <v>2012</v>
      </c>
      <c r="D5251">
        <v>99</v>
      </c>
      <c r="E5251">
        <v>99</v>
      </c>
      <c r="F5251">
        <v>99</v>
      </c>
      <c r="G5251">
        <v>99</v>
      </c>
      <c r="H5251">
        <v>99</v>
      </c>
      <c r="I5251">
        <v>99</v>
      </c>
      <c r="J5251">
        <v>999</v>
      </c>
      <c r="K5251">
        <v>99</v>
      </c>
      <c r="L5251">
        <v>99</v>
      </c>
      <c r="M5251">
        <v>99</v>
      </c>
      <c r="N5251">
        <v>99</v>
      </c>
      <c r="O5251">
        <v>18</v>
      </c>
      <c r="P5251">
        <v>1866</v>
      </c>
      <c r="R5251">
        <v>0</v>
      </c>
    </row>
    <row r="5252" spans="1:18" x14ac:dyDescent="0.5">
      <c r="A5252">
        <v>14</v>
      </c>
      <c r="B5252">
        <v>3413</v>
      </c>
      <c r="C5252">
        <v>2013</v>
      </c>
      <c r="D5252">
        <v>99</v>
      </c>
      <c r="E5252">
        <v>99</v>
      </c>
      <c r="F5252">
        <v>99</v>
      </c>
      <c r="G5252">
        <v>99</v>
      </c>
      <c r="H5252">
        <v>99</v>
      </c>
      <c r="I5252">
        <v>99</v>
      </c>
      <c r="J5252">
        <v>999</v>
      </c>
      <c r="K5252">
        <v>99</v>
      </c>
      <c r="L5252">
        <v>99</v>
      </c>
      <c r="M5252">
        <v>99</v>
      </c>
      <c r="N5252">
        <v>99</v>
      </c>
      <c r="O5252">
        <v>18</v>
      </c>
      <c r="P5252">
        <v>1866</v>
      </c>
      <c r="R5252">
        <v>0</v>
      </c>
    </row>
    <row r="5253" spans="1:18" x14ac:dyDescent="0.5">
      <c r="A5253">
        <v>14</v>
      </c>
      <c r="B5253">
        <v>3414</v>
      </c>
      <c r="C5253">
        <v>2014</v>
      </c>
      <c r="D5253">
        <v>99</v>
      </c>
      <c r="E5253">
        <v>99</v>
      </c>
      <c r="F5253">
        <v>99</v>
      </c>
      <c r="G5253">
        <v>99</v>
      </c>
      <c r="H5253">
        <v>99</v>
      </c>
      <c r="I5253">
        <v>99</v>
      </c>
      <c r="J5253">
        <v>999</v>
      </c>
      <c r="K5253">
        <v>99</v>
      </c>
      <c r="L5253">
        <v>99</v>
      </c>
      <c r="M5253">
        <v>99</v>
      </c>
      <c r="N5253">
        <v>99</v>
      </c>
      <c r="O5253">
        <v>18</v>
      </c>
      <c r="P5253">
        <v>1866</v>
      </c>
      <c r="R5253">
        <v>0</v>
      </c>
    </row>
    <row r="5254" spans="1:18" x14ac:dyDescent="0.5">
      <c r="A5254">
        <v>14</v>
      </c>
      <c r="B5254">
        <v>3415</v>
      </c>
      <c r="C5254">
        <v>2015</v>
      </c>
      <c r="D5254">
        <v>99</v>
      </c>
      <c r="E5254">
        <v>99</v>
      </c>
      <c r="F5254">
        <v>99</v>
      </c>
      <c r="G5254">
        <v>99</v>
      </c>
      <c r="H5254">
        <v>99</v>
      </c>
      <c r="I5254">
        <v>99</v>
      </c>
      <c r="J5254">
        <v>999</v>
      </c>
      <c r="K5254">
        <v>99</v>
      </c>
      <c r="L5254">
        <v>99</v>
      </c>
      <c r="M5254">
        <v>99</v>
      </c>
      <c r="N5254">
        <v>99</v>
      </c>
      <c r="O5254">
        <v>18</v>
      </c>
      <c r="P5254">
        <v>1866</v>
      </c>
      <c r="R5254">
        <v>0</v>
      </c>
    </row>
    <row r="5255" spans="1:18" x14ac:dyDescent="0.5">
      <c r="A5255">
        <v>14</v>
      </c>
      <c r="B5255">
        <v>3416</v>
      </c>
      <c r="C5255">
        <v>2016</v>
      </c>
      <c r="D5255">
        <v>99</v>
      </c>
      <c r="E5255">
        <v>99</v>
      </c>
      <c r="F5255">
        <v>99</v>
      </c>
      <c r="G5255">
        <v>99</v>
      </c>
      <c r="H5255">
        <v>99</v>
      </c>
      <c r="I5255">
        <v>99</v>
      </c>
      <c r="J5255">
        <v>999</v>
      </c>
      <c r="K5255">
        <v>99</v>
      </c>
      <c r="L5255">
        <v>99</v>
      </c>
      <c r="M5255">
        <v>99</v>
      </c>
      <c r="N5255">
        <v>99</v>
      </c>
      <c r="O5255">
        <v>18</v>
      </c>
      <c r="P5255">
        <v>1866</v>
      </c>
      <c r="R5255">
        <v>0</v>
      </c>
    </row>
    <row r="5256" spans="1:18" x14ac:dyDescent="0.5">
      <c r="A5256">
        <v>14</v>
      </c>
      <c r="B5256">
        <v>3417</v>
      </c>
      <c r="C5256">
        <v>2017</v>
      </c>
      <c r="D5256">
        <v>99</v>
      </c>
      <c r="E5256">
        <v>99</v>
      </c>
      <c r="F5256">
        <v>99</v>
      </c>
      <c r="G5256">
        <v>99</v>
      </c>
      <c r="H5256">
        <v>99</v>
      </c>
      <c r="I5256">
        <v>99</v>
      </c>
      <c r="J5256">
        <v>999</v>
      </c>
      <c r="K5256">
        <v>99</v>
      </c>
      <c r="L5256">
        <v>99</v>
      </c>
      <c r="M5256">
        <v>99</v>
      </c>
      <c r="N5256">
        <v>99</v>
      </c>
      <c r="O5256">
        <v>18</v>
      </c>
      <c r="P5256">
        <v>1866</v>
      </c>
      <c r="R5256">
        <v>0</v>
      </c>
    </row>
    <row r="5257" spans="1:18" x14ac:dyDescent="0.5">
      <c r="A5257">
        <v>14</v>
      </c>
      <c r="B5257">
        <v>3418</v>
      </c>
      <c r="C5257">
        <v>2018</v>
      </c>
      <c r="D5257">
        <v>99</v>
      </c>
      <c r="E5257">
        <v>99</v>
      </c>
      <c r="F5257">
        <v>99</v>
      </c>
      <c r="G5257">
        <v>99</v>
      </c>
      <c r="H5257">
        <v>99</v>
      </c>
      <c r="I5257">
        <v>99</v>
      </c>
      <c r="J5257">
        <v>999</v>
      </c>
      <c r="K5257">
        <v>99</v>
      </c>
      <c r="L5257">
        <v>99</v>
      </c>
      <c r="M5257">
        <v>99</v>
      </c>
      <c r="N5257">
        <v>99</v>
      </c>
      <c r="O5257">
        <v>18</v>
      </c>
      <c r="P5257">
        <v>1866</v>
      </c>
      <c r="R5257">
        <v>0</v>
      </c>
    </row>
    <row r="5258" spans="1:18" x14ac:dyDescent="0.5">
      <c r="A5258">
        <v>14</v>
      </c>
      <c r="B5258">
        <v>3419</v>
      </c>
      <c r="C5258">
        <v>2019</v>
      </c>
      <c r="D5258">
        <v>99</v>
      </c>
      <c r="E5258">
        <v>99</v>
      </c>
      <c r="F5258">
        <v>99</v>
      </c>
      <c r="G5258">
        <v>99</v>
      </c>
      <c r="H5258">
        <v>99</v>
      </c>
      <c r="I5258">
        <v>99</v>
      </c>
      <c r="J5258">
        <v>999</v>
      </c>
      <c r="K5258">
        <v>99</v>
      </c>
      <c r="L5258">
        <v>99</v>
      </c>
      <c r="M5258">
        <v>99</v>
      </c>
      <c r="N5258">
        <v>99</v>
      </c>
      <c r="O5258">
        <v>18</v>
      </c>
      <c r="P5258">
        <v>1866</v>
      </c>
      <c r="R5258">
        <v>0</v>
      </c>
    </row>
    <row r="5259" spans="1:18" x14ac:dyDescent="0.5">
      <c r="A5259">
        <v>14</v>
      </c>
      <c r="B5259">
        <v>3420</v>
      </c>
      <c r="C5259">
        <v>2020</v>
      </c>
      <c r="D5259">
        <v>99</v>
      </c>
      <c r="E5259">
        <v>99</v>
      </c>
      <c r="F5259">
        <v>99</v>
      </c>
      <c r="G5259">
        <v>99</v>
      </c>
      <c r="H5259">
        <v>99</v>
      </c>
      <c r="I5259">
        <v>99</v>
      </c>
      <c r="J5259">
        <v>999</v>
      </c>
      <c r="K5259">
        <v>99</v>
      </c>
      <c r="L5259">
        <v>99</v>
      </c>
      <c r="M5259">
        <v>99</v>
      </c>
      <c r="N5259">
        <v>99</v>
      </c>
      <c r="O5259">
        <v>18</v>
      </c>
      <c r="P5259">
        <v>1866</v>
      </c>
      <c r="R5259">
        <v>0</v>
      </c>
    </row>
    <row r="5260" spans="1:18" x14ac:dyDescent="0.5">
      <c r="A5260">
        <v>14</v>
      </c>
      <c r="B5260">
        <v>3421</v>
      </c>
      <c r="C5260">
        <v>2021</v>
      </c>
      <c r="D5260">
        <v>99</v>
      </c>
      <c r="E5260">
        <v>99</v>
      </c>
      <c r="F5260">
        <v>99</v>
      </c>
      <c r="G5260">
        <v>99</v>
      </c>
      <c r="H5260">
        <v>99</v>
      </c>
      <c r="I5260">
        <v>99</v>
      </c>
      <c r="J5260">
        <v>999</v>
      </c>
      <c r="K5260">
        <v>99</v>
      </c>
      <c r="L5260">
        <v>99</v>
      </c>
      <c r="M5260">
        <v>99</v>
      </c>
      <c r="N5260">
        <v>99</v>
      </c>
      <c r="O5260">
        <v>18</v>
      </c>
      <c r="P5260">
        <v>1866</v>
      </c>
      <c r="R5260">
        <v>0</v>
      </c>
    </row>
    <row r="5261" spans="1:18" x14ac:dyDescent="0.5">
      <c r="A5261">
        <v>14</v>
      </c>
      <c r="B5261">
        <v>3422</v>
      </c>
      <c r="C5261">
        <v>2022</v>
      </c>
      <c r="D5261">
        <v>99</v>
      </c>
      <c r="E5261">
        <v>99</v>
      </c>
      <c r="F5261">
        <v>99</v>
      </c>
      <c r="G5261">
        <v>99</v>
      </c>
      <c r="H5261">
        <v>99</v>
      </c>
      <c r="I5261">
        <v>99</v>
      </c>
      <c r="J5261">
        <v>999</v>
      </c>
      <c r="K5261">
        <v>99</v>
      </c>
      <c r="L5261">
        <v>99</v>
      </c>
      <c r="M5261">
        <v>99</v>
      </c>
      <c r="N5261">
        <v>99</v>
      </c>
      <c r="O5261">
        <v>18</v>
      </c>
      <c r="P5261">
        <v>1866</v>
      </c>
      <c r="R5261">
        <v>0</v>
      </c>
    </row>
    <row r="5262" spans="1:18" x14ac:dyDescent="0.5">
      <c r="A5262">
        <v>14</v>
      </c>
      <c r="B5262">
        <v>3423</v>
      </c>
      <c r="C5262">
        <v>2012</v>
      </c>
      <c r="D5262">
        <v>99</v>
      </c>
      <c r="E5262">
        <v>99</v>
      </c>
      <c r="F5262">
        <v>99</v>
      </c>
      <c r="G5262">
        <v>99</v>
      </c>
      <c r="H5262">
        <v>99</v>
      </c>
      <c r="I5262">
        <v>99</v>
      </c>
      <c r="J5262">
        <v>999</v>
      </c>
      <c r="K5262">
        <v>99</v>
      </c>
      <c r="L5262">
        <v>99</v>
      </c>
      <c r="M5262">
        <v>99</v>
      </c>
      <c r="N5262">
        <v>99</v>
      </c>
      <c r="O5262">
        <v>18</v>
      </c>
      <c r="P5262">
        <v>1867</v>
      </c>
      <c r="R5262">
        <v>0</v>
      </c>
    </row>
    <row r="5263" spans="1:18" x14ac:dyDescent="0.5">
      <c r="A5263">
        <v>14</v>
      </c>
      <c r="B5263">
        <v>3424</v>
      </c>
      <c r="C5263">
        <v>2013</v>
      </c>
      <c r="D5263">
        <v>99</v>
      </c>
      <c r="E5263">
        <v>99</v>
      </c>
      <c r="F5263">
        <v>99</v>
      </c>
      <c r="G5263">
        <v>99</v>
      </c>
      <c r="H5263">
        <v>99</v>
      </c>
      <c r="I5263">
        <v>99</v>
      </c>
      <c r="J5263">
        <v>999</v>
      </c>
      <c r="K5263">
        <v>99</v>
      </c>
      <c r="L5263">
        <v>99</v>
      </c>
      <c r="M5263">
        <v>99</v>
      </c>
      <c r="N5263">
        <v>99</v>
      </c>
      <c r="O5263">
        <v>18</v>
      </c>
      <c r="P5263">
        <v>1867</v>
      </c>
      <c r="R5263">
        <v>0</v>
      </c>
    </row>
    <row r="5264" spans="1:18" x14ac:dyDescent="0.5">
      <c r="A5264">
        <v>14</v>
      </c>
      <c r="B5264">
        <v>3425</v>
      </c>
      <c r="C5264">
        <v>2014</v>
      </c>
      <c r="D5264">
        <v>99</v>
      </c>
      <c r="E5264">
        <v>99</v>
      </c>
      <c r="F5264">
        <v>99</v>
      </c>
      <c r="G5264">
        <v>99</v>
      </c>
      <c r="H5264">
        <v>99</v>
      </c>
      <c r="I5264">
        <v>99</v>
      </c>
      <c r="J5264">
        <v>999</v>
      </c>
      <c r="K5264">
        <v>99</v>
      </c>
      <c r="L5264">
        <v>99</v>
      </c>
      <c r="M5264">
        <v>99</v>
      </c>
      <c r="N5264">
        <v>99</v>
      </c>
      <c r="O5264">
        <v>18</v>
      </c>
      <c r="P5264">
        <v>1867</v>
      </c>
      <c r="R5264">
        <v>0</v>
      </c>
    </row>
    <row r="5265" spans="1:18" x14ac:dyDescent="0.5">
      <c r="A5265">
        <v>14</v>
      </c>
      <c r="B5265">
        <v>3426</v>
      </c>
      <c r="C5265">
        <v>2015</v>
      </c>
      <c r="D5265">
        <v>99</v>
      </c>
      <c r="E5265">
        <v>99</v>
      </c>
      <c r="F5265">
        <v>99</v>
      </c>
      <c r="G5265">
        <v>99</v>
      </c>
      <c r="H5265">
        <v>99</v>
      </c>
      <c r="I5265">
        <v>99</v>
      </c>
      <c r="J5265">
        <v>999</v>
      </c>
      <c r="K5265">
        <v>99</v>
      </c>
      <c r="L5265">
        <v>99</v>
      </c>
      <c r="M5265">
        <v>99</v>
      </c>
      <c r="N5265">
        <v>99</v>
      </c>
      <c r="O5265">
        <v>18</v>
      </c>
      <c r="P5265">
        <v>1867</v>
      </c>
      <c r="R5265">
        <v>0</v>
      </c>
    </row>
    <row r="5266" spans="1:18" x14ac:dyDescent="0.5">
      <c r="A5266">
        <v>14</v>
      </c>
      <c r="B5266">
        <v>3427</v>
      </c>
      <c r="C5266">
        <v>2016</v>
      </c>
      <c r="D5266">
        <v>99</v>
      </c>
      <c r="E5266">
        <v>99</v>
      </c>
      <c r="F5266">
        <v>99</v>
      </c>
      <c r="G5266">
        <v>99</v>
      </c>
      <c r="H5266">
        <v>99</v>
      </c>
      <c r="I5266">
        <v>99</v>
      </c>
      <c r="J5266">
        <v>999</v>
      </c>
      <c r="K5266">
        <v>99</v>
      </c>
      <c r="L5266">
        <v>99</v>
      </c>
      <c r="M5266">
        <v>99</v>
      </c>
      <c r="N5266">
        <v>99</v>
      </c>
      <c r="O5266">
        <v>18</v>
      </c>
      <c r="P5266">
        <v>1867</v>
      </c>
      <c r="R5266">
        <v>0</v>
      </c>
    </row>
    <row r="5267" spans="1:18" x14ac:dyDescent="0.5">
      <c r="A5267">
        <v>14</v>
      </c>
      <c r="B5267">
        <v>3428</v>
      </c>
      <c r="C5267">
        <v>2017</v>
      </c>
      <c r="D5267">
        <v>99</v>
      </c>
      <c r="E5267">
        <v>99</v>
      </c>
      <c r="F5267">
        <v>99</v>
      </c>
      <c r="G5267">
        <v>99</v>
      </c>
      <c r="H5267">
        <v>99</v>
      </c>
      <c r="I5267">
        <v>99</v>
      </c>
      <c r="J5267">
        <v>999</v>
      </c>
      <c r="K5267">
        <v>99</v>
      </c>
      <c r="L5267">
        <v>99</v>
      </c>
      <c r="M5267">
        <v>99</v>
      </c>
      <c r="N5267">
        <v>99</v>
      </c>
      <c r="O5267">
        <v>18</v>
      </c>
      <c r="P5267">
        <v>1867</v>
      </c>
      <c r="R5267">
        <v>0</v>
      </c>
    </row>
    <row r="5268" spans="1:18" x14ac:dyDescent="0.5">
      <c r="A5268">
        <v>14</v>
      </c>
      <c r="B5268">
        <v>3429</v>
      </c>
      <c r="C5268">
        <v>2018</v>
      </c>
      <c r="D5268">
        <v>99</v>
      </c>
      <c r="E5268">
        <v>99</v>
      </c>
      <c r="F5268">
        <v>99</v>
      </c>
      <c r="G5268">
        <v>99</v>
      </c>
      <c r="H5268">
        <v>99</v>
      </c>
      <c r="I5268">
        <v>99</v>
      </c>
      <c r="J5268">
        <v>999</v>
      </c>
      <c r="K5268">
        <v>99</v>
      </c>
      <c r="L5268">
        <v>99</v>
      </c>
      <c r="M5268">
        <v>99</v>
      </c>
      <c r="N5268">
        <v>99</v>
      </c>
      <c r="O5268">
        <v>18</v>
      </c>
      <c r="P5268">
        <v>1867</v>
      </c>
      <c r="R5268">
        <v>0</v>
      </c>
    </row>
    <row r="5269" spans="1:18" x14ac:dyDescent="0.5">
      <c r="A5269">
        <v>14</v>
      </c>
      <c r="B5269">
        <v>3430</v>
      </c>
      <c r="C5269">
        <v>2019</v>
      </c>
      <c r="D5269">
        <v>99</v>
      </c>
      <c r="E5269">
        <v>99</v>
      </c>
      <c r="F5269">
        <v>99</v>
      </c>
      <c r="G5269">
        <v>99</v>
      </c>
      <c r="H5269">
        <v>99</v>
      </c>
      <c r="I5269">
        <v>99</v>
      </c>
      <c r="J5269">
        <v>999</v>
      </c>
      <c r="K5269">
        <v>99</v>
      </c>
      <c r="L5269">
        <v>99</v>
      </c>
      <c r="M5269">
        <v>99</v>
      </c>
      <c r="N5269">
        <v>99</v>
      </c>
      <c r="O5269">
        <v>18</v>
      </c>
      <c r="P5269">
        <v>1867</v>
      </c>
      <c r="R5269">
        <v>0</v>
      </c>
    </row>
    <row r="5270" spans="1:18" x14ac:dyDescent="0.5">
      <c r="A5270">
        <v>14</v>
      </c>
      <c r="B5270">
        <v>3431</v>
      </c>
      <c r="C5270">
        <v>2020</v>
      </c>
      <c r="D5270">
        <v>99</v>
      </c>
      <c r="E5270">
        <v>99</v>
      </c>
      <c r="F5270">
        <v>99</v>
      </c>
      <c r="G5270">
        <v>99</v>
      </c>
      <c r="H5270">
        <v>99</v>
      </c>
      <c r="I5270">
        <v>99</v>
      </c>
      <c r="J5270">
        <v>999</v>
      </c>
      <c r="K5270">
        <v>99</v>
      </c>
      <c r="L5270">
        <v>99</v>
      </c>
      <c r="M5270">
        <v>99</v>
      </c>
      <c r="N5270">
        <v>99</v>
      </c>
      <c r="O5270">
        <v>18</v>
      </c>
      <c r="P5270">
        <v>1867</v>
      </c>
      <c r="R5270">
        <v>0</v>
      </c>
    </row>
    <row r="5271" spans="1:18" x14ac:dyDescent="0.5">
      <c r="A5271">
        <v>14</v>
      </c>
      <c r="B5271">
        <v>3432</v>
      </c>
      <c r="C5271">
        <v>2021</v>
      </c>
      <c r="D5271">
        <v>99</v>
      </c>
      <c r="E5271">
        <v>99</v>
      </c>
      <c r="F5271">
        <v>99</v>
      </c>
      <c r="G5271">
        <v>99</v>
      </c>
      <c r="H5271">
        <v>99</v>
      </c>
      <c r="I5271">
        <v>99</v>
      </c>
      <c r="J5271">
        <v>999</v>
      </c>
      <c r="K5271">
        <v>99</v>
      </c>
      <c r="L5271">
        <v>99</v>
      </c>
      <c r="M5271">
        <v>99</v>
      </c>
      <c r="N5271">
        <v>99</v>
      </c>
      <c r="O5271">
        <v>18</v>
      </c>
      <c r="P5271">
        <v>1867</v>
      </c>
      <c r="R5271">
        <v>0</v>
      </c>
    </row>
    <row r="5272" spans="1:18" x14ac:dyDescent="0.5">
      <c r="A5272">
        <v>14</v>
      </c>
      <c r="B5272">
        <v>3433</v>
      </c>
      <c r="C5272">
        <v>2022</v>
      </c>
      <c r="D5272">
        <v>99</v>
      </c>
      <c r="E5272">
        <v>99</v>
      </c>
      <c r="F5272">
        <v>99</v>
      </c>
      <c r="G5272">
        <v>99</v>
      </c>
      <c r="H5272">
        <v>99</v>
      </c>
      <c r="I5272">
        <v>99</v>
      </c>
      <c r="J5272">
        <v>999</v>
      </c>
      <c r="K5272">
        <v>99</v>
      </c>
      <c r="L5272">
        <v>99</v>
      </c>
      <c r="M5272">
        <v>99</v>
      </c>
      <c r="N5272">
        <v>99</v>
      </c>
      <c r="O5272">
        <v>18</v>
      </c>
      <c r="P5272">
        <v>1867</v>
      </c>
      <c r="R5272">
        <v>0</v>
      </c>
    </row>
    <row r="5273" spans="1:18" x14ac:dyDescent="0.5">
      <c r="A5273">
        <v>14</v>
      </c>
      <c r="B5273">
        <v>3434</v>
      </c>
      <c r="C5273">
        <v>2012</v>
      </c>
      <c r="D5273">
        <v>99</v>
      </c>
      <c r="E5273">
        <v>99</v>
      </c>
      <c r="F5273">
        <v>99</v>
      </c>
      <c r="G5273">
        <v>99</v>
      </c>
      <c r="H5273">
        <v>99</v>
      </c>
      <c r="I5273">
        <v>99</v>
      </c>
      <c r="J5273">
        <v>999</v>
      </c>
      <c r="K5273">
        <v>99</v>
      </c>
      <c r="L5273">
        <v>99</v>
      </c>
      <c r="M5273">
        <v>99</v>
      </c>
      <c r="N5273">
        <v>99</v>
      </c>
      <c r="O5273">
        <v>18</v>
      </c>
      <c r="P5273">
        <v>1868</v>
      </c>
      <c r="R5273">
        <v>0</v>
      </c>
    </row>
    <row r="5274" spans="1:18" x14ac:dyDescent="0.5">
      <c r="A5274">
        <v>14</v>
      </c>
      <c r="B5274">
        <v>3435</v>
      </c>
      <c r="C5274">
        <v>2013</v>
      </c>
      <c r="D5274">
        <v>99</v>
      </c>
      <c r="E5274">
        <v>99</v>
      </c>
      <c r="F5274">
        <v>99</v>
      </c>
      <c r="G5274">
        <v>99</v>
      </c>
      <c r="H5274">
        <v>99</v>
      </c>
      <c r="I5274">
        <v>99</v>
      </c>
      <c r="J5274">
        <v>999</v>
      </c>
      <c r="K5274">
        <v>99</v>
      </c>
      <c r="L5274">
        <v>99</v>
      </c>
      <c r="M5274">
        <v>99</v>
      </c>
      <c r="N5274">
        <v>99</v>
      </c>
      <c r="O5274">
        <v>18</v>
      </c>
      <c r="P5274">
        <v>1868</v>
      </c>
      <c r="R5274">
        <v>0</v>
      </c>
    </row>
    <row r="5275" spans="1:18" x14ac:dyDescent="0.5">
      <c r="A5275">
        <v>14</v>
      </c>
      <c r="B5275">
        <v>3436</v>
      </c>
      <c r="C5275">
        <v>2014</v>
      </c>
      <c r="D5275">
        <v>99</v>
      </c>
      <c r="E5275">
        <v>99</v>
      </c>
      <c r="F5275">
        <v>99</v>
      </c>
      <c r="G5275">
        <v>99</v>
      </c>
      <c r="H5275">
        <v>99</v>
      </c>
      <c r="I5275">
        <v>99</v>
      </c>
      <c r="J5275">
        <v>999</v>
      </c>
      <c r="K5275">
        <v>99</v>
      </c>
      <c r="L5275">
        <v>99</v>
      </c>
      <c r="M5275">
        <v>99</v>
      </c>
      <c r="N5275">
        <v>99</v>
      </c>
      <c r="O5275">
        <v>18</v>
      </c>
      <c r="P5275">
        <v>1868</v>
      </c>
      <c r="R5275">
        <v>0</v>
      </c>
    </row>
    <row r="5276" spans="1:18" x14ac:dyDescent="0.5">
      <c r="A5276">
        <v>14</v>
      </c>
      <c r="B5276">
        <v>3437</v>
      </c>
      <c r="C5276">
        <v>2015</v>
      </c>
      <c r="D5276">
        <v>99</v>
      </c>
      <c r="E5276">
        <v>99</v>
      </c>
      <c r="F5276">
        <v>99</v>
      </c>
      <c r="G5276">
        <v>99</v>
      </c>
      <c r="H5276">
        <v>99</v>
      </c>
      <c r="I5276">
        <v>99</v>
      </c>
      <c r="J5276">
        <v>999</v>
      </c>
      <c r="K5276">
        <v>99</v>
      </c>
      <c r="L5276">
        <v>99</v>
      </c>
      <c r="M5276">
        <v>99</v>
      </c>
      <c r="N5276">
        <v>99</v>
      </c>
      <c r="O5276">
        <v>18</v>
      </c>
      <c r="P5276">
        <v>1868</v>
      </c>
      <c r="R5276">
        <v>0</v>
      </c>
    </row>
    <row r="5277" spans="1:18" x14ac:dyDescent="0.5">
      <c r="A5277">
        <v>14</v>
      </c>
      <c r="B5277">
        <v>3438</v>
      </c>
      <c r="C5277">
        <v>2016</v>
      </c>
      <c r="D5277">
        <v>99</v>
      </c>
      <c r="E5277">
        <v>99</v>
      </c>
      <c r="F5277">
        <v>99</v>
      </c>
      <c r="G5277">
        <v>99</v>
      </c>
      <c r="H5277">
        <v>99</v>
      </c>
      <c r="I5277">
        <v>99</v>
      </c>
      <c r="J5277">
        <v>999</v>
      </c>
      <c r="K5277">
        <v>99</v>
      </c>
      <c r="L5277">
        <v>99</v>
      </c>
      <c r="M5277">
        <v>99</v>
      </c>
      <c r="N5277">
        <v>99</v>
      </c>
      <c r="O5277">
        <v>18</v>
      </c>
      <c r="P5277">
        <v>1868</v>
      </c>
      <c r="R5277">
        <v>0</v>
      </c>
    </row>
    <row r="5278" spans="1:18" x14ac:dyDescent="0.5">
      <c r="A5278">
        <v>14</v>
      </c>
      <c r="B5278">
        <v>3439</v>
      </c>
      <c r="C5278">
        <v>2017</v>
      </c>
      <c r="D5278">
        <v>99</v>
      </c>
      <c r="E5278">
        <v>99</v>
      </c>
      <c r="F5278">
        <v>99</v>
      </c>
      <c r="G5278">
        <v>99</v>
      </c>
      <c r="H5278">
        <v>99</v>
      </c>
      <c r="I5278">
        <v>99</v>
      </c>
      <c r="J5278">
        <v>999</v>
      </c>
      <c r="K5278">
        <v>99</v>
      </c>
      <c r="L5278">
        <v>99</v>
      </c>
      <c r="M5278">
        <v>99</v>
      </c>
      <c r="N5278">
        <v>99</v>
      </c>
      <c r="O5278">
        <v>18</v>
      </c>
      <c r="P5278">
        <v>1868</v>
      </c>
      <c r="R5278">
        <v>0</v>
      </c>
    </row>
    <row r="5279" spans="1:18" x14ac:dyDescent="0.5">
      <c r="A5279">
        <v>14</v>
      </c>
      <c r="B5279">
        <v>3440</v>
      </c>
      <c r="C5279">
        <v>2018</v>
      </c>
      <c r="D5279">
        <v>99</v>
      </c>
      <c r="E5279">
        <v>99</v>
      </c>
      <c r="F5279">
        <v>99</v>
      </c>
      <c r="G5279">
        <v>99</v>
      </c>
      <c r="H5279">
        <v>99</v>
      </c>
      <c r="I5279">
        <v>99</v>
      </c>
      <c r="J5279">
        <v>999</v>
      </c>
      <c r="K5279">
        <v>99</v>
      </c>
      <c r="L5279">
        <v>99</v>
      </c>
      <c r="M5279">
        <v>99</v>
      </c>
      <c r="N5279">
        <v>99</v>
      </c>
      <c r="O5279">
        <v>18</v>
      </c>
      <c r="P5279">
        <v>1868</v>
      </c>
      <c r="R5279">
        <v>0</v>
      </c>
    </row>
    <row r="5280" spans="1:18" x14ac:dyDescent="0.5">
      <c r="A5280">
        <v>14</v>
      </c>
      <c r="B5280">
        <v>3441</v>
      </c>
      <c r="C5280">
        <v>2019</v>
      </c>
      <c r="D5280">
        <v>99</v>
      </c>
      <c r="E5280">
        <v>99</v>
      </c>
      <c r="F5280">
        <v>99</v>
      </c>
      <c r="G5280">
        <v>99</v>
      </c>
      <c r="H5280">
        <v>99</v>
      </c>
      <c r="I5280">
        <v>99</v>
      </c>
      <c r="J5280">
        <v>999</v>
      </c>
      <c r="K5280">
        <v>99</v>
      </c>
      <c r="L5280">
        <v>99</v>
      </c>
      <c r="M5280">
        <v>99</v>
      </c>
      <c r="N5280">
        <v>99</v>
      </c>
      <c r="O5280">
        <v>18</v>
      </c>
      <c r="P5280">
        <v>1868</v>
      </c>
      <c r="R5280">
        <v>0</v>
      </c>
    </row>
    <row r="5281" spans="1:18" x14ac:dyDescent="0.5">
      <c r="A5281">
        <v>14</v>
      </c>
      <c r="B5281">
        <v>3442</v>
      </c>
      <c r="C5281">
        <v>2020</v>
      </c>
      <c r="D5281">
        <v>99</v>
      </c>
      <c r="E5281">
        <v>99</v>
      </c>
      <c r="F5281">
        <v>99</v>
      </c>
      <c r="G5281">
        <v>99</v>
      </c>
      <c r="H5281">
        <v>99</v>
      </c>
      <c r="I5281">
        <v>99</v>
      </c>
      <c r="J5281">
        <v>999</v>
      </c>
      <c r="K5281">
        <v>99</v>
      </c>
      <c r="L5281">
        <v>99</v>
      </c>
      <c r="M5281">
        <v>99</v>
      </c>
      <c r="N5281">
        <v>99</v>
      </c>
      <c r="O5281">
        <v>18</v>
      </c>
      <c r="P5281">
        <v>1868</v>
      </c>
      <c r="R5281">
        <v>0</v>
      </c>
    </row>
    <row r="5282" spans="1:18" x14ac:dyDescent="0.5">
      <c r="A5282">
        <v>14</v>
      </c>
      <c r="B5282">
        <v>3443</v>
      </c>
      <c r="C5282">
        <v>2021</v>
      </c>
      <c r="D5282">
        <v>99</v>
      </c>
      <c r="E5282">
        <v>99</v>
      </c>
      <c r="F5282">
        <v>99</v>
      </c>
      <c r="G5282">
        <v>99</v>
      </c>
      <c r="H5282">
        <v>99</v>
      </c>
      <c r="I5282">
        <v>99</v>
      </c>
      <c r="J5282">
        <v>999</v>
      </c>
      <c r="K5282">
        <v>99</v>
      </c>
      <c r="L5282">
        <v>99</v>
      </c>
      <c r="M5282">
        <v>99</v>
      </c>
      <c r="N5282">
        <v>99</v>
      </c>
      <c r="O5282">
        <v>18</v>
      </c>
      <c r="P5282">
        <v>1868</v>
      </c>
      <c r="R5282">
        <v>0</v>
      </c>
    </row>
    <row r="5283" spans="1:18" x14ac:dyDescent="0.5">
      <c r="A5283">
        <v>14</v>
      </c>
      <c r="B5283">
        <v>3444</v>
      </c>
      <c r="C5283">
        <v>2022</v>
      </c>
      <c r="D5283">
        <v>99</v>
      </c>
      <c r="E5283">
        <v>99</v>
      </c>
      <c r="F5283">
        <v>99</v>
      </c>
      <c r="G5283">
        <v>99</v>
      </c>
      <c r="H5283">
        <v>99</v>
      </c>
      <c r="I5283">
        <v>99</v>
      </c>
      <c r="J5283">
        <v>999</v>
      </c>
      <c r="K5283">
        <v>99</v>
      </c>
      <c r="L5283">
        <v>99</v>
      </c>
      <c r="M5283">
        <v>99</v>
      </c>
      <c r="N5283">
        <v>99</v>
      </c>
      <c r="O5283">
        <v>18</v>
      </c>
      <c r="P5283">
        <v>1868</v>
      </c>
      <c r="R5283">
        <v>0</v>
      </c>
    </row>
    <row r="5284" spans="1:18" x14ac:dyDescent="0.5">
      <c r="A5284">
        <v>14</v>
      </c>
      <c r="B5284">
        <v>3445</v>
      </c>
      <c r="C5284">
        <v>2012</v>
      </c>
      <c r="D5284">
        <v>99</v>
      </c>
      <c r="E5284">
        <v>99</v>
      </c>
      <c r="F5284">
        <v>99</v>
      </c>
      <c r="G5284">
        <v>99</v>
      </c>
      <c r="H5284">
        <v>99</v>
      </c>
      <c r="I5284">
        <v>99</v>
      </c>
      <c r="J5284">
        <v>999</v>
      </c>
      <c r="K5284">
        <v>99</v>
      </c>
      <c r="L5284">
        <v>99</v>
      </c>
      <c r="M5284">
        <v>99</v>
      </c>
      <c r="N5284">
        <v>99</v>
      </c>
      <c r="O5284">
        <v>18</v>
      </c>
      <c r="P5284">
        <v>1870</v>
      </c>
      <c r="R5284">
        <v>0</v>
      </c>
    </row>
    <row r="5285" spans="1:18" x14ac:dyDescent="0.5">
      <c r="A5285">
        <v>14</v>
      </c>
      <c r="B5285">
        <v>3446</v>
      </c>
      <c r="C5285">
        <v>2013</v>
      </c>
      <c r="D5285">
        <v>99</v>
      </c>
      <c r="E5285">
        <v>99</v>
      </c>
      <c r="F5285">
        <v>99</v>
      </c>
      <c r="G5285">
        <v>99</v>
      </c>
      <c r="H5285">
        <v>99</v>
      </c>
      <c r="I5285">
        <v>99</v>
      </c>
      <c r="J5285">
        <v>999</v>
      </c>
      <c r="K5285">
        <v>99</v>
      </c>
      <c r="L5285">
        <v>99</v>
      </c>
      <c r="M5285">
        <v>99</v>
      </c>
      <c r="N5285">
        <v>99</v>
      </c>
      <c r="O5285">
        <v>18</v>
      </c>
      <c r="P5285">
        <v>1870</v>
      </c>
      <c r="R5285">
        <v>0</v>
      </c>
    </row>
    <row r="5286" spans="1:18" x14ac:dyDescent="0.5">
      <c r="A5286">
        <v>14</v>
      </c>
      <c r="B5286">
        <v>3447</v>
      </c>
      <c r="C5286">
        <v>2014</v>
      </c>
      <c r="D5286">
        <v>99</v>
      </c>
      <c r="E5286">
        <v>99</v>
      </c>
      <c r="F5286">
        <v>99</v>
      </c>
      <c r="G5286">
        <v>99</v>
      </c>
      <c r="H5286">
        <v>99</v>
      </c>
      <c r="I5286">
        <v>99</v>
      </c>
      <c r="J5286">
        <v>999</v>
      </c>
      <c r="K5286">
        <v>99</v>
      </c>
      <c r="L5286">
        <v>99</v>
      </c>
      <c r="M5286">
        <v>99</v>
      </c>
      <c r="N5286">
        <v>99</v>
      </c>
      <c r="O5286">
        <v>18</v>
      </c>
      <c r="P5286">
        <v>1870</v>
      </c>
      <c r="R5286">
        <v>0</v>
      </c>
    </row>
    <row r="5287" spans="1:18" x14ac:dyDescent="0.5">
      <c r="A5287">
        <v>14</v>
      </c>
      <c r="B5287">
        <v>3448</v>
      </c>
      <c r="C5287">
        <v>2015</v>
      </c>
      <c r="D5287">
        <v>99</v>
      </c>
      <c r="E5287">
        <v>99</v>
      </c>
      <c r="F5287">
        <v>99</v>
      </c>
      <c r="G5287">
        <v>99</v>
      </c>
      <c r="H5287">
        <v>99</v>
      </c>
      <c r="I5287">
        <v>99</v>
      </c>
      <c r="J5287">
        <v>999</v>
      </c>
      <c r="K5287">
        <v>99</v>
      </c>
      <c r="L5287">
        <v>99</v>
      </c>
      <c r="M5287">
        <v>99</v>
      </c>
      <c r="N5287">
        <v>99</v>
      </c>
      <c r="O5287">
        <v>18</v>
      </c>
      <c r="P5287">
        <v>1870</v>
      </c>
      <c r="R5287">
        <v>0</v>
      </c>
    </row>
    <row r="5288" spans="1:18" x14ac:dyDescent="0.5">
      <c r="A5288">
        <v>14</v>
      </c>
      <c r="B5288">
        <v>3449</v>
      </c>
      <c r="C5288">
        <v>2016</v>
      </c>
      <c r="D5288">
        <v>99</v>
      </c>
      <c r="E5288">
        <v>99</v>
      </c>
      <c r="F5288">
        <v>99</v>
      </c>
      <c r="G5288">
        <v>99</v>
      </c>
      <c r="H5288">
        <v>99</v>
      </c>
      <c r="I5288">
        <v>99</v>
      </c>
      <c r="J5288">
        <v>999</v>
      </c>
      <c r="K5288">
        <v>99</v>
      </c>
      <c r="L5288">
        <v>99</v>
      </c>
      <c r="M5288">
        <v>99</v>
      </c>
      <c r="N5288">
        <v>99</v>
      </c>
      <c r="O5288">
        <v>18</v>
      </c>
      <c r="P5288">
        <v>1870</v>
      </c>
      <c r="R5288">
        <v>0</v>
      </c>
    </row>
    <row r="5289" spans="1:18" x14ac:dyDescent="0.5">
      <c r="A5289">
        <v>14</v>
      </c>
      <c r="B5289">
        <v>3450</v>
      </c>
      <c r="C5289">
        <v>2017</v>
      </c>
      <c r="D5289">
        <v>99</v>
      </c>
      <c r="E5289">
        <v>99</v>
      </c>
      <c r="F5289">
        <v>99</v>
      </c>
      <c r="G5289">
        <v>99</v>
      </c>
      <c r="H5289">
        <v>99</v>
      </c>
      <c r="I5289">
        <v>99</v>
      </c>
      <c r="J5289">
        <v>999</v>
      </c>
      <c r="K5289">
        <v>99</v>
      </c>
      <c r="L5289">
        <v>99</v>
      </c>
      <c r="M5289">
        <v>99</v>
      </c>
      <c r="N5289">
        <v>99</v>
      </c>
      <c r="O5289">
        <v>18</v>
      </c>
      <c r="P5289">
        <v>1870</v>
      </c>
      <c r="R5289">
        <v>0</v>
      </c>
    </row>
    <row r="5290" spans="1:18" x14ac:dyDescent="0.5">
      <c r="A5290">
        <v>14</v>
      </c>
      <c r="B5290">
        <v>3451</v>
      </c>
      <c r="C5290">
        <v>2018</v>
      </c>
      <c r="D5290">
        <v>99</v>
      </c>
      <c r="E5290">
        <v>99</v>
      </c>
      <c r="F5290">
        <v>99</v>
      </c>
      <c r="G5290">
        <v>99</v>
      </c>
      <c r="H5290">
        <v>99</v>
      </c>
      <c r="I5290">
        <v>99</v>
      </c>
      <c r="J5290">
        <v>999</v>
      </c>
      <c r="K5290">
        <v>99</v>
      </c>
      <c r="L5290">
        <v>99</v>
      </c>
      <c r="M5290">
        <v>99</v>
      </c>
      <c r="N5290">
        <v>99</v>
      </c>
      <c r="O5290">
        <v>18</v>
      </c>
      <c r="P5290">
        <v>1870</v>
      </c>
      <c r="R5290">
        <v>0</v>
      </c>
    </row>
    <row r="5291" spans="1:18" x14ac:dyDescent="0.5">
      <c r="A5291">
        <v>14</v>
      </c>
      <c r="B5291">
        <v>3452</v>
      </c>
      <c r="C5291">
        <v>2019</v>
      </c>
      <c r="D5291">
        <v>99</v>
      </c>
      <c r="E5291">
        <v>99</v>
      </c>
      <c r="F5291">
        <v>99</v>
      </c>
      <c r="G5291">
        <v>99</v>
      </c>
      <c r="H5291">
        <v>99</v>
      </c>
      <c r="I5291">
        <v>99</v>
      </c>
      <c r="J5291">
        <v>999</v>
      </c>
      <c r="K5291">
        <v>99</v>
      </c>
      <c r="L5291">
        <v>99</v>
      </c>
      <c r="M5291">
        <v>99</v>
      </c>
      <c r="N5291">
        <v>99</v>
      </c>
      <c r="O5291">
        <v>18</v>
      </c>
      <c r="P5291">
        <v>1870</v>
      </c>
      <c r="R5291">
        <v>0</v>
      </c>
    </row>
    <row r="5292" spans="1:18" x14ac:dyDescent="0.5">
      <c r="A5292">
        <v>14</v>
      </c>
      <c r="B5292">
        <v>3453</v>
      </c>
      <c r="C5292">
        <v>2020</v>
      </c>
      <c r="D5292">
        <v>99</v>
      </c>
      <c r="E5292">
        <v>99</v>
      </c>
      <c r="F5292">
        <v>99</v>
      </c>
      <c r="G5292">
        <v>99</v>
      </c>
      <c r="H5292">
        <v>99</v>
      </c>
      <c r="I5292">
        <v>99</v>
      </c>
      <c r="J5292">
        <v>999</v>
      </c>
      <c r="K5292">
        <v>99</v>
      </c>
      <c r="L5292">
        <v>99</v>
      </c>
      <c r="M5292">
        <v>99</v>
      </c>
      <c r="N5292">
        <v>99</v>
      </c>
      <c r="O5292">
        <v>18</v>
      </c>
      <c r="P5292">
        <v>1870</v>
      </c>
      <c r="R5292">
        <v>0</v>
      </c>
    </row>
    <row r="5293" spans="1:18" x14ac:dyDescent="0.5">
      <c r="A5293">
        <v>14</v>
      </c>
      <c r="B5293">
        <v>3454</v>
      </c>
      <c r="C5293">
        <v>2021</v>
      </c>
      <c r="D5293">
        <v>99</v>
      </c>
      <c r="E5293">
        <v>99</v>
      </c>
      <c r="F5293">
        <v>99</v>
      </c>
      <c r="G5293">
        <v>99</v>
      </c>
      <c r="H5293">
        <v>99</v>
      </c>
      <c r="I5293">
        <v>99</v>
      </c>
      <c r="J5293">
        <v>999</v>
      </c>
      <c r="K5293">
        <v>99</v>
      </c>
      <c r="L5293">
        <v>99</v>
      </c>
      <c r="M5293">
        <v>99</v>
      </c>
      <c r="N5293">
        <v>99</v>
      </c>
      <c r="O5293">
        <v>18</v>
      </c>
      <c r="P5293">
        <v>1870</v>
      </c>
      <c r="R5293">
        <v>0</v>
      </c>
    </row>
    <row r="5294" spans="1:18" x14ac:dyDescent="0.5">
      <c r="A5294">
        <v>14</v>
      </c>
      <c r="B5294">
        <v>3455</v>
      </c>
      <c r="C5294">
        <v>2022</v>
      </c>
      <c r="D5294">
        <v>99</v>
      </c>
      <c r="E5294">
        <v>99</v>
      </c>
      <c r="F5294">
        <v>99</v>
      </c>
      <c r="G5294">
        <v>99</v>
      </c>
      <c r="H5294">
        <v>99</v>
      </c>
      <c r="I5294">
        <v>99</v>
      </c>
      <c r="J5294">
        <v>999</v>
      </c>
      <c r="K5294">
        <v>99</v>
      </c>
      <c r="L5294">
        <v>99</v>
      </c>
      <c r="M5294">
        <v>99</v>
      </c>
      <c r="N5294">
        <v>99</v>
      </c>
      <c r="O5294">
        <v>18</v>
      </c>
      <c r="P5294">
        <v>1870</v>
      </c>
      <c r="R5294">
        <v>0</v>
      </c>
    </row>
    <row r="5295" spans="1:18" x14ac:dyDescent="0.5">
      <c r="A5295">
        <v>14</v>
      </c>
      <c r="B5295">
        <v>3456</v>
      </c>
      <c r="C5295">
        <v>2012</v>
      </c>
      <c r="D5295">
        <v>99</v>
      </c>
      <c r="E5295">
        <v>99</v>
      </c>
      <c r="F5295">
        <v>99</v>
      </c>
      <c r="G5295">
        <v>99</v>
      </c>
      <c r="H5295">
        <v>99</v>
      </c>
      <c r="I5295">
        <v>99</v>
      </c>
      <c r="J5295">
        <v>999</v>
      </c>
      <c r="K5295">
        <v>99</v>
      </c>
      <c r="L5295">
        <v>99</v>
      </c>
      <c r="M5295">
        <v>99</v>
      </c>
      <c r="N5295">
        <v>99</v>
      </c>
      <c r="O5295">
        <v>18</v>
      </c>
      <c r="P5295">
        <v>1871</v>
      </c>
      <c r="R5295">
        <v>0</v>
      </c>
    </row>
    <row r="5296" spans="1:18" x14ac:dyDescent="0.5">
      <c r="A5296">
        <v>14</v>
      </c>
      <c r="B5296">
        <v>3457</v>
      </c>
      <c r="C5296">
        <v>2013</v>
      </c>
      <c r="D5296">
        <v>99</v>
      </c>
      <c r="E5296">
        <v>99</v>
      </c>
      <c r="F5296">
        <v>99</v>
      </c>
      <c r="G5296">
        <v>99</v>
      </c>
      <c r="H5296">
        <v>99</v>
      </c>
      <c r="I5296">
        <v>99</v>
      </c>
      <c r="J5296">
        <v>999</v>
      </c>
      <c r="K5296">
        <v>99</v>
      </c>
      <c r="L5296">
        <v>99</v>
      </c>
      <c r="M5296">
        <v>99</v>
      </c>
      <c r="N5296">
        <v>99</v>
      </c>
      <c r="O5296">
        <v>18</v>
      </c>
      <c r="P5296">
        <v>1871</v>
      </c>
      <c r="R5296">
        <v>0</v>
      </c>
    </row>
    <row r="5297" spans="1:38" x14ac:dyDescent="0.5">
      <c r="A5297">
        <v>14</v>
      </c>
      <c r="B5297">
        <v>3458</v>
      </c>
      <c r="C5297">
        <v>2014</v>
      </c>
      <c r="D5297">
        <v>99</v>
      </c>
      <c r="E5297">
        <v>99</v>
      </c>
      <c r="F5297">
        <v>99</v>
      </c>
      <c r="G5297">
        <v>99</v>
      </c>
      <c r="H5297">
        <v>99</v>
      </c>
      <c r="I5297">
        <v>99</v>
      </c>
      <c r="J5297">
        <v>999</v>
      </c>
      <c r="K5297">
        <v>99</v>
      </c>
      <c r="L5297">
        <v>99</v>
      </c>
      <c r="M5297">
        <v>99</v>
      </c>
      <c r="N5297">
        <v>99</v>
      </c>
      <c r="O5297">
        <v>18</v>
      </c>
      <c r="P5297">
        <v>1871</v>
      </c>
      <c r="R5297">
        <v>0</v>
      </c>
    </row>
    <row r="5298" spans="1:38" x14ac:dyDescent="0.5">
      <c r="A5298">
        <v>14</v>
      </c>
      <c r="B5298">
        <v>3459</v>
      </c>
      <c r="C5298">
        <v>2015</v>
      </c>
      <c r="D5298">
        <v>99</v>
      </c>
      <c r="E5298">
        <v>99</v>
      </c>
      <c r="F5298">
        <v>99</v>
      </c>
      <c r="G5298">
        <v>99</v>
      </c>
      <c r="H5298">
        <v>99</v>
      </c>
      <c r="I5298">
        <v>99</v>
      </c>
      <c r="J5298">
        <v>999</v>
      </c>
      <c r="K5298">
        <v>99</v>
      </c>
      <c r="L5298">
        <v>99</v>
      </c>
      <c r="M5298">
        <v>99</v>
      </c>
      <c r="N5298">
        <v>99</v>
      </c>
      <c r="O5298">
        <v>18</v>
      </c>
      <c r="P5298">
        <v>1871</v>
      </c>
      <c r="Q5298">
        <v>1</v>
      </c>
      <c r="R5298">
        <v>40</v>
      </c>
      <c r="S5298">
        <v>40</v>
      </c>
      <c r="T5298">
        <v>16.25</v>
      </c>
      <c r="U5298">
        <v>61.45</v>
      </c>
      <c r="V5298">
        <v>86.514084507042242</v>
      </c>
      <c r="W5298">
        <v>79.85250000000002</v>
      </c>
      <c r="X5298">
        <v>9.0545565186816415</v>
      </c>
      <c r="Y5298">
        <v>2.5685599078082362</v>
      </c>
      <c r="Z5298">
        <v>-36.799940339571009</v>
      </c>
      <c r="AA5298">
        <v>0.10539906721825509</v>
      </c>
      <c r="AB5298">
        <v>0.10429051593978712</v>
      </c>
      <c r="AC5298">
        <v>0</v>
      </c>
      <c r="AD5298">
        <v>0</v>
      </c>
      <c r="AE5298">
        <v>0</v>
      </c>
      <c r="AF5298">
        <v>0</v>
      </c>
      <c r="AG5298">
        <v>0</v>
      </c>
      <c r="AH5298">
        <v>0</v>
      </c>
      <c r="AI5298">
        <v>0</v>
      </c>
      <c r="AJ5298">
        <v>0</v>
      </c>
      <c r="AK5298">
        <v>0</v>
      </c>
      <c r="AL5298">
        <v>0</v>
      </c>
    </row>
    <row r="5299" spans="1:38" x14ac:dyDescent="0.5">
      <c r="A5299">
        <v>14</v>
      </c>
      <c r="B5299">
        <v>3460</v>
      </c>
      <c r="C5299">
        <v>2016</v>
      </c>
      <c r="D5299">
        <v>99</v>
      </c>
      <c r="E5299">
        <v>99</v>
      </c>
      <c r="F5299">
        <v>99</v>
      </c>
      <c r="G5299">
        <v>99</v>
      </c>
      <c r="H5299">
        <v>99</v>
      </c>
      <c r="I5299">
        <v>99</v>
      </c>
      <c r="J5299">
        <v>999</v>
      </c>
      <c r="K5299">
        <v>99</v>
      </c>
      <c r="L5299">
        <v>99</v>
      </c>
      <c r="M5299">
        <v>99</v>
      </c>
      <c r="N5299">
        <v>99</v>
      </c>
      <c r="O5299">
        <v>18</v>
      </c>
      <c r="P5299">
        <v>1871</v>
      </c>
      <c r="R5299">
        <v>0</v>
      </c>
    </row>
    <row r="5300" spans="1:38" x14ac:dyDescent="0.5">
      <c r="A5300">
        <v>14</v>
      </c>
      <c r="B5300">
        <v>3461</v>
      </c>
      <c r="C5300">
        <v>2017</v>
      </c>
      <c r="D5300">
        <v>99</v>
      </c>
      <c r="E5300">
        <v>99</v>
      </c>
      <c r="F5300">
        <v>99</v>
      </c>
      <c r="G5300">
        <v>99</v>
      </c>
      <c r="H5300">
        <v>99</v>
      </c>
      <c r="I5300">
        <v>99</v>
      </c>
      <c r="J5300">
        <v>999</v>
      </c>
      <c r="K5300">
        <v>99</v>
      </c>
      <c r="L5300">
        <v>99</v>
      </c>
      <c r="M5300">
        <v>99</v>
      </c>
      <c r="N5300">
        <v>99</v>
      </c>
      <c r="O5300">
        <v>18</v>
      </c>
      <c r="P5300">
        <v>1871</v>
      </c>
      <c r="R5300">
        <v>0</v>
      </c>
    </row>
    <row r="5301" spans="1:38" x14ac:dyDescent="0.5">
      <c r="A5301">
        <v>14</v>
      </c>
      <c r="B5301">
        <v>3462</v>
      </c>
      <c r="C5301">
        <v>2018</v>
      </c>
      <c r="D5301">
        <v>99</v>
      </c>
      <c r="E5301">
        <v>99</v>
      </c>
      <c r="F5301">
        <v>99</v>
      </c>
      <c r="G5301">
        <v>99</v>
      </c>
      <c r="H5301">
        <v>99</v>
      </c>
      <c r="I5301">
        <v>99</v>
      </c>
      <c r="J5301">
        <v>999</v>
      </c>
      <c r="K5301">
        <v>99</v>
      </c>
      <c r="L5301">
        <v>99</v>
      </c>
      <c r="M5301">
        <v>99</v>
      </c>
      <c r="N5301">
        <v>99</v>
      </c>
      <c r="O5301">
        <v>18</v>
      </c>
      <c r="P5301">
        <v>1871</v>
      </c>
      <c r="R5301">
        <v>0</v>
      </c>
    </row>
    <row r="5302" spans="1:38" x14ac:dyDescent="0.5">
      <c r="A5302">
        <v>14</v>
      </c>
      <c r="B5302">
        <v>3463</v>
      </c>
      <c r="C5302">
        <v>2019</v>
      </c>
      <c r="D5302">
        <v>99</v>
      </c>
      <c r="E5302">
        <v>99</v>
      </c>
      <c r="F5302">
        <v>99</v>
      </c>
      <c r="G5302">
        <v>99</v>
      </c>
      <c r="H5302">
        <v>99</v>
      </c>
      <c r="I5302">
        <v>99</v>
      </c>
      <c r="J5302">
        <v>999</v>
      </c>
      <c r="K5302">
        <v>99</v>
      </c>
      <c r="L5302">
        <v>99</v>
      </c>
      <c r="M5302">
        <v>99</v>
      </c>
      <c r="N5302">
        <v>99</v>
      </c>
      <c r="O5302">
        <v>18</v>
      </c>
      <c r="P5302">
        <v>1871</v>
      </c>
      <c r="R5302">
        <v>0</v>
      </c>
    </row>
    <row r="5303" spans="1:38" x14ac:dyDescent="0.5">
      <c r="A5303">
        <v>14</v>
      </c>
      <c r="B5303">
        <v>3464</v>
      </c>
      <c r="C5303">
        <v>2020</v>
      </c>
      <c r="D5303">
        <v>99</v>
      </c>
      <c r="E5303">
        <v>99</v>
      </c>
      <c r="F5303">
        <v>99</v>
      </c>
      <c r="G5303">
        <v>99</v>
      </c>
      <c r="H5303">
        <v>99</v>
      </c>
      <c r="I5303">
        <v>99</v>
      </c>
      <c r="J5303">
        <v>999</v>
      </c>
      <c r="K5303">
        <v>99</v>
      </c>
      <c r="L5303">
        <v>99</v>
      </c>
      <c r="M5303">
        <v>99</v>
      </c>
      <c r="N5303">
        <v>99</v>
      </c>
      <c r="O5303">
        <v>18</v>
      </c>
      <c r="P5303">
        <v>1871</v>
      </c>
      <c r="R5303">
        <v>0</v>
      </c>
    </row>
    <row r="5304" spans="1:38" x14ac:dyDescent="0.5">
      <c r="A5304">
        <v>14</v>
      </c>
      <c r="B5304">
        <v>3465</v>
      </c>
      <c r="C5304">
        <v>2021</v>
      </c>
      <c r="D5304">
        <v>99</v>
      </c>
      <c r="E5304">
        <v>99</v>
      </c>
      <c r="F5304">
        <v>99</v>
      </c>
      <c r="G5304">
        <v>99</v>
      </c>
      <c r="H5304">
        <v>99</v>
      </c>
      <c r="I5304">
        <v>99</v>
      </c>
      <c r="J5304">
        <v>999</v>
      </c>
      <c r="K5304">
        <v>99</v>
      </c>
      <c r="L5304">
        <v>99</v>
      </c>
      <c r="M5304">
        <v>99</v>
      </c>
      <c r="N5304">
        <v>99</v>
      </c>
      <c r="O5304">
        <v>18</v>
      </c>
      <c r="P5304">
        <v>1871</v>
      </c>
      <c r="R5304">
        <v>0</v>
      </c>
    </row>
    <row r="5305" spans="1:38" x14ac:dyDescent="0.5">
      <c r="A5305">
        <v>14</v>
      </c>
      <c r="B5305">
        <v>3466</v>
      </c>
      <c r="C5305">
        <v>2022</v>
      </c>
      <c r="D5305">
        <v>99</v>
      </c>
      <c r="E5305">
        <v>99</v>
      </c>
      <c r="F5305">
        <v>99</v>
      </c>
      <c r="G5305">
        <v>99</v>
      </c>
      <c r="H5305">
        <v>99</v>
      </c>
      <c r="I5305">
        <v>99</v>
      </c>
      <c r="J5305">
        <v>999</v>
      </c>
      <c r="K5305">
        <v>99</v>
      </c>
      <c r="L5305">
        <v>99</v>
      </c>
      <c r="M5305">
        <v>99</v>
      </c>
      <c r="N5305">
        <v>99</v>
      </c>
      <c r="O5305">
        <v>18</v>
      </c>
      <c r="P5305">
        <v>1871</v>
      </c>
      <c r="R5305">
        <v>0</v>
      </c>
    </row>
    <row r="5306" spans="1:38" x14ac:dyDescent="0.5">
      <c r="A5306">
        <v>14</v>
      </c>
      <c r="B5306">
        <v>3467</v>
      </c>
      <c r="C5306">
        <v>2012</v>
      </c>
      <c r="D5306">
        <v>99</v>
      </c>
      <c r="E5306">
        <v>99</v>
      </c>
      <c r="F5306">
        <v>99</v>
      </c>
      <c r="G5306">
        <v>99</v>
      </c>
      <c r="H5306">
        <v>99</v>
      </c>
      <c r="I5306">
        <v>99</v>
      </c>
      <c r="J5306">
        <v>999</v>
      </c>
      <c r="K5306">
        <v>99</v>
      </c>
      <c r="L5306">
        <v>99</v>
      </c>
      <c r="M5306">
        <v>99</v>
      </c>
      <c r="N5306">
        <v>99</v>
      </c>
      <c r="O5306">
        <v>18</v>
      </c>
      <c r="P5306">
        <v>1874</v>
      </c>
      <c r="R5306">
        <v>0</v>
      </c>
    </row>
    <row r="5307" spans="1:38" x14ac:dyDescent="0.5">
      <c r="A5307">
        <v>14</v>
      </c>
      <c r="B5307">
        <v>3468</v>
      </c>
      <c r="C5307">
        <v>2013</v>
      </c>
      <c r="D5307">
        <v>99</v>
      </c>
      <c r="E5307">
        <v>99</v>
      </c>
      <c r="F5307">
        <v>99</v>
      </c>
      <c r="G5307">
        <v>99</v>
      </c>
      <c r="H5307">
        <v>99</v>
      </c>
      <c r="I5307">
        <v>99</v>
      </c>
      <c r="J5307">
        <v>999</v>
      </c>
      <c r="K5307">
        <v>99</v>
      </c>
      <c r="L5307">
        <v>99</v>
      </c>
      <c r="M5307">
        <v>99</v>
      </c>
      <c r="N5307">
        <v>99</v>
      </c>
      <c r="O5307">
        <v>18</v>
      </c>
      <c r="P5307">
        <v>1874</v>
      </c>
      <c r="R5307">
        <v>0</v>
      </c>
    </row>
    <row r="5308" spans="1:38" x14ac:dyDescent="0.5">
      <c r="A5308">
        <v>14</v>
      </c>
      <c r="B5308">
        <v>3469</v>
      </c>
      <c r="C5308">
        <v>2014</v>
      </c>
      <c r="D5308">
        <v>99</v>
      </c>
      <c r="E5308">
        <v>99</v>
      </c>
      <c r="F5308">
        <v>99</v>
      </c>
      <c r="G5308">
        <v>99</v>
      </c>
      <c r="H5308">
        <v>99</v>
      </c>
      <c r="I5308">
        <v>99</v>
      </c>
      <c r="J5308">
        <v>999</v>
      </c>
      <c r="K5308">
        <v>99</v>
      </c>
      <c r="L5308">
        <v>99</v>
      </c>
      <c r="M5308">
        <v>99</v>
      </c>
      <c r="N5308">
        <v>99</v>
      </c>
      <c r="O5308">
        <v>18</v>
      </c>
      <c r="P5308">
        <v>1874</v>
      </c>
      <c r="R5308">
        <v>0</v>
      </c>
    </row>
    <row r="5309" spans="1:38" x14ac:dyDescent="0.5">
      <c r="A5309">
        <v>14</v>
      </c>
      <c r="B5309">
        <v>3470</v>
      </c>
      <c r="C5309">
        <v>2015</v>
      </c>
      <c r="D5309">
        <v>99</v>
      </c>
      <c r="E5309">
        <v>99</v>
      </c>
      <c r="F5309">
        <v>99</v>
      </c>
      <c r="G5309">
        <v>99</v>
      </c>
      <c r="H5309">
        <v>99</v>
      </c>
      <c r="I5309">
        <v>99</v>
      </c>
      <c r="J5309">
        <v>999</v>
      </c>
      <c r="K5309">
        <v>99</v>
      </c>
      <c r="L5309">
        <v>99</v>
      </c>
      <c r="M5309">
        <v>99</v>
      </c>
      <c r="N5309">
        <v>99</v>
      </c>
      <c r="O5309">
        <v>18</v>
      </c>
      <c r="P5309">
        <v>1874</v>
      </c>
      <c r="R5309">
        <v>0</v>
      </c>
    </row>
    <row r="5310" spans="1:38" x14ac:dyDescent="0.5">
      <c r="A5310">
        <v>14</v>
      </c>
      <c r="B5310">
        <v>3471</v>
      </c>
      <c r="C5310">
        <v>2016</v>
      </c>
      <c r="D5310">
        <v>99</v>
      </c>
      <c r="E5310">
        <v>99</v>
      </c>
      <c r="F5310">
        <v>99</v>
      </c>
      <c r="G5310">
        <v>99</v>
      </c>
      <c r="H5310">
        <v>99</v>
      </c>
      <c r="I5310">
        <v>99</v>
      </c>
      <c r="J5310">
        <v>999</v>
      </c>
      <c r="K5310">
        <v>99</v>
      </c>
      <c r="L5310">
        <v>99</v>
      </c>
      <c r="M5310">
        <v>99</v>
      </c>
      <c r="N5310">
        <v>99</v>
      </c>
      <c r="O5310">
        <v>18</v>
      </c>
      <c r="P5310">
        <v>1874</v>
      </c>
      <c r="R5310">
        <v>0</v>
      </c>
    </row>
    <row r="5311" spans="1:38" x14ac:dyDescent="0.5">
      <c r="A5311">
        <v>14</v>
      </c>
      <c r="B5311">
        <v>3472</v>
      </c>
      <c r="C5311">
        <v>2017</v>
      </c>
      <c r="D5311">
        <v>99</v>
      </c>
      <c r="E5311">
        <v>99</v>
      </c>
      <c r="F5311">
        <v>99</v>
      </c>
      <c r="G5311">
        <v>99</v>
      </c>
      <c r="H5311">
        <v>99</v>
      </c>
      <c r="I5311">
        <v>99</v>
      </c>
      <c r="J5311">
        <v>999</v>
      </c>
      <c r="K5311">
        <v>99</v>
      </c>
      <c r="L5311">
        <v>99</v>
      </c>
      <c r="M5311">
        <v>99</v>
      </c>
      <c r="N5311">
        <v>99</v>
      </c>
      <c r="O5311">
        <v>18</v>
      </c>
      <c r="P5311">
        <v>1874</v>
      </c>
      <c r="R5311">
        <v>0</v>
      </c>
    </row>
    <row r="5312" spans="1:38" x14ac:dyDescent="0.5">
      <c r="A5312">
        <v>14</v>
      </c>
      <c r="B5312">
        <v>3473</v>
      </c>
      <c r="C5312">
        <v>2018</v>
      </c>
      <c r="D5312">
        <v>99</v>
      </c>
      <c r="E5312">
        <v>99</v>
      </c>
      <c r="F5312">
        <v>99</v>
      </c>
      <c r="G5312">
        <v>99</v>
      </c>
      <c r="H5312">
        <v>99</v>
      </c>
      <c r="I5312">
        <v>99</v>
      </c>
      <c r="J5312">
        <v>999</v>
      </c>
      <c r="K5312">
        <v>99</v>
      </c>
      <c r="L5312">
        <v>99</v>
      </c>
      <c r="M5312">
        <v>99</v>
      </c>
      <c r="N5312">
        <v>99</v>
      </c>
      <c r="O5312">
        <v>18</v>
      </c>
      <c r="P5312">
        <v>1874</v>
      </c>
      <c r="R5312">
        <v>0</v>
      </c>
    </row>
    <row r="5313" spans="1:18" x14ac:dyDescent="0.5">
      <c r="A5313">
        <v>14</v>
      </c>
      <c r="B5313">
        <v>3474</v>
      </c>
      <c r="C5313">
        <v>2019</v>
      </c>
      <c r="D5313">
        <v>99</v>
      </c>
      <c r="E5313">
        <v>99</v>
      </c>
      <c r="F5313">
        <v>99</v>
      </c>
      <c r="G5313">
        <v>99</v>
      </c>
      <c r="H5313">
        <v>99</v>
      </c>
      <c r="I5313">
        <v>99</v>
      </c>
      <c r="J5313">
        <v>999</v>
      </c>
      <c r="K5313">
        <v>99</v>
      </c>
      <c r="L5313">
        <v>99</v>
      </c>
      <c r="M5313">
        <v>99</v>
      </c>
      <c r="N5313">
        <v>99</v>
      </c>
      <c r="O5313">
        <v>18</v>
      </c>
      <c r="P5313">
        <v>1874</v>
      </c>
      <c r="R5313">
        <v>0</v>
      </c>
    </row>
    <row r="5314" spans="1:18" x14ac:dyDescent="0.5">
      <c r="A5314">
        <v>14</v>
      </c>
      <c r="B5314">
        <v>3475</v>
      </c>
      <c r="C5314">
        <v>2020</v>
      </c>
      <c r="D5314">
        <v>99</v>
      </c>
      <c r="E5314">
        <v>99</v>
      </c>
      <c r="F5314">
        <v>99</v>
      </c>
      <c r="G5314">
        <v>99</v>
      </c>
      <c r="H5314">
        <v>99</v>
      </c>
      <c r="I5314">
        <v>99</v>
      </c>
      <c r="J5314">
        <v>999</v>
      </c>
      <c r="K5314">
        <v>99</v>
      </c>
      <c r="L5314">
        <v>99</v>
      </c>
      <c r="M5314">
        <v>99</v>
      </c>
      <c r="N5314">
        <v>99</v>
      </c>
      <c r="O5314">
        <v>18</v>
      </c>
      <c r="P5314">
        <v>1874</v>
      </c>
      <c r="R5314">
        <v>0</v>
      </c>
    </row>
    <row r="5315" spans="1:18" x14ac:dyDescent="0.5">
      <c r="A5315">
        <v>14</v>
      </c>
      <c r="B5315">
        <v>3476</v>
      </c>
      <c r="C5315">
        <v>2021</v>
      </c>
      <c r="D5315">
        <v>99</v>
      </c>
      <c r="E5315">
        <v>99</v>
      </c>
      <c r="F5315">
        <v>99</v>
      </c>
      <c r="G5315">
        <v>99</v>
      </c>
      <c r="H5315">
        <v>99</v>
      </c>
      <c r="I5315">
        <v>99</v>
      </c>
      <c r="J5315">
        <v>999</v>
      </c>
      <c r="K5315">
        <v>99</v>
      </c>
      <c r="L5315">
        <v>99</v>
      </c>
      <c r="M5315">
        <v>99</v>
      </c>
      <c r="N5315">
        <v>99</v>
      </c>
      <c r="O5315">
        <v>18</v>
      </c>
      <c r="P5315">
        <v>1874</v>
      </c>
      <c r="R5315">
        <v>0</v>
      </c>
    </row>
    <row r="5316" spans="1:18" x14ac:dyDescent="0.5">
      <c r="A5316">
        <v>14</v>
      </c>
      <c r="B5316">
        <v>3477</v>
      </c>
      <c r="C5316">
        <v>2022</v>
      </c>
      <c r="D5316">
        <v>99</v>
      </c>
      <c r="E5316">
        <v>99</v>
      </c>
      <c r="F5316">
        <v>99</v>
      </c>
      <c r="G5316">
        <v>99</v>
      </c>
      <c r="H5316">
        <v>99</v>
      </c>
      <c r="I5316">
        <v>99</v>
      </c>
      <c r="J5316">
        <v>999</v>
      </c>
      <c r="K5316">
        <v>99</v>
      </c>
      <c r="L5316">
        <v>99</v>
      </c>
      <c r="M5316">
        <v>99</v>
      </c>
      <c r="N5316">
        <v>99</v>
      </c>
      <c r="O5316">
        <v>18</v>
      </c>
      <c r="P5316">
        <v>1874</v>
      </c>
      <c r="R5316">
        <v>0</v>
      </c>
    </row>
    <row r="5317" spans="1:18" x14ac:dyDescent="0.5">
      <c r="A5317">
        <v>14</v>
      </c>
      <c r="B5317">
        <v>3478</v>
      </c>
      <c r="C5317">
        <v>2012</v>
      </c>
      <c r="D5317">
        <v>99</v>
      </c>
      <c r="E5317">
        <v>99</v>
      </c>
      <c r="F5317">
        <v>99</v>
      </c>
      <c r="G5317">
        <v>99</v>
      </c>
      <c r="H5317">
        <v>99</v>
      </c>
      <c r="I5317">
        <v>99</v>
      </c>
      <c r="J5317">
        <v>999</v>
      </c>
      <c r="K5317">
        <v>99</v>
      </c>
      <c r="L5317">
        <v>99</v>
      </c>
      <c r="M5317">
        <v>99</v>
      </c>
      <c r="N5317">
        <v>99</v>
      </c>
      <c r="O5317">
        <v>18</v>
      </c>
      <c r="P5317">
        <v>1875</v>
      </c>
      <c r="R5317">
        <v>0</v>
      </c>
    </row>
    <row r="5318" spans="1:18" x14ac:dyDescent="0.5">
      <c r="A5318">
        <v>14</v>
      </c>
      <c r="B5318">
        <v>3479</v>
      </c>
      <c r="C5318">
        <v>2013</v>
      </c>
      <c r="D5318">
        <v>99</v>
      </c>
      <c r="E5318">
        <v>99</v>
      </c>
      <c r="F5318">
        <v>99</v>
      </c>
      <c r="G5318">
        <v>99</v>
      </c>
      <c r="H5318">
        <v>99</v>
      </c>
      <c r="I5318">
        <v>99</v>
      </c>
      <c r="J5318">
        <v>999</v>
      </c>
      <c r="K5318">
        <v>99</v>
      </c>
      <c r="L5318">
        <v>99</v>
      </c>
      <c r="M5318">
        <v>99</v>
      </c>
      <c r="N5318">
        <v>99</v>
      </c>
      <c r="O5318">
        <v>18</v>
      </c>
      <c r="P5318">
        <v>1875</v>
      </c>
      <c r="R5318">
        <v>0</v>
      </c>
    </row>
    <row r="5319" spans="1:18" x14ac:dyDescent="0.5">
      <c r="A5319">
        <v>14</v>
      </c>
      <c r="B5319">
        <v>3480</v>
      </c>
      <c r="C5319">
        <v>2014</v>
      </c>
      <c r="D5319">
        <v>99</v>
      </c>
      <c r="E5319">
        <v>99</v>
      </c>
      <c r="F5319">
        <v>99</v>
      </c>
      <c r="G5319">
        <v>99</v>
      </c>
      <c r="H5319">
        <v>99</v>
      </c>
      <c r="I5319">
        <v>99</v>
      </c>
      <c r="J5319">
        <v>999</v>
      </c>
      <c r="K5319">
        <v>99</v>
      </c>
      <c r="L5319">
        <v>99</v>
      </c>
      <c r="M5319">
        <v>99</v>
      </c>
      <c r="N5319">
        <v>99</v>
      </c>
      <c r="O5319">
        <v>18</v>
      </c>
      <c r="P5319">
        <v>1875</v>
      </c>
      <c r="R5319">
        <v>0</v>
      </c>
    </row>
    <row r="5320" spans="1:18" x14ac:dyDescent="0.5">
      <c r="A5320">
        <v>14</v>
      </c>
      <c r="B5320">
        <v>3481</v>
      </c>
      <c r="C5320">
        <v>2015</v>
      </c>
      <c r="D5320">
        <v>99</v>
      </c>
      <c r="E5320">
        <v>99</v>
      </c>
      <c r="F5320">
        <v>99</v>
      </c>
      <c r="G5320">
        <v>99</v>
      </c>
      <c r="H5320">
        <v>99</v>
      </c>
      <c r="I5320">
        <v>99</v>
      </c>
      <c r="J5320">
        <v>999</v>
      </c>
      <c r="K5320">
        <v>99</v>
      </c>
      <c r="L5320">
        <v>99</v>
      </c>
      <c r="M5320">
        <v>99</v>
      </c>
      <c r="N5320">
        <v>99</v>
      </c>
      <c r="O5320">
        <v>18</v>
      </c>
      <c r="P5320">
        <v>1875</v>
      </c>
      <c r="R5320">
        <v>0</v>
      </c>
    </row>
    <row r="5321" spans="1:18" x14ac:dyDescent="0.5">
      <c r="A5321">
        <v>14</v>
      </c>
      <c r="B5321">
        <v>3482</v>
      </c>
      <c r="C5321">
        <v>2016</v>
      </c>
      <c r="D5321">
        <v>99</v>
      </c>
      <c r="E5321">
        <v>99</v>
      </c>
      <c r="F5321">
        <v>99</v>
      </c>
      <c r="G5321">
        <v>99</v>
      </c>
      <c r="H5321">
        <v>99</v>
      </c>
      <c r="I5321">
        <v>99</v>
      </c>
      <c r="J5321">
        <v>999</v>
      </c>
      <c r="K5321">
        <v>99</v>
      </c>
      <c r="L5321">
        <v>99</v>
      </c>
      <c r="M5321">
        <v>99</v>
      </c>
      <c r="N5321">
        <v>99</v>
      </c>
      <c r="O5321">
        <v>18</v>
      </c>
      <c r="P5321">
        <v>1875</v>
      </c>
      <c r="R5321">
        <v>0</v>
      </c>
    </row>
    <row r="5322" spans="1:18" x14ac:dyDescent="0.5">
      <c r="A5322">
        <v>14</v>
      </c>
      <c r="B5322">
        <v>3483</v>
      </c>
      <c r="C5322">
        <v>2017</v>
      </c>
      <c r="D5322">
        <v>99</v>
      </c>
      <c r="E5322">
        <v>99</v>
      </c>
      <c r="F5322">
        <v>99</v>
      </c>
      <c r="G5322">
        <v>99</v>
      </c>
      <c r="H5322">
        <v>99</v>
      </c>
      <c r="I5322">
        <v>99</v>
      </c>
      <c r="J5322">
        <v>999</v>
      </c>
      <c r="K5322">
        <v>99</v>
      </c>
      <c r="L5322">
        <v>99</v>
      </c>
      <c r="M5322">
        <v>99</v>
      </c>
      <c r="N5322">
        <v>99</v>
      </c>
      <c r="O5322">
        <v>18</v>
      </c>
      <c r="P5322">
        <v>1875</v>
      </c>
      <c r="R5322">
        <v>0</v>
      </c>
    </row>
    <row r="5323" spans="1:18" x14ac:dyDescent="0.5">
      <c r="A5323">
        <v>14</v>
      </c>
      <c r="B5323">
        <v>3484</v>
      </c>
      <c r="C5323">
        <v>2018</v>
      </c>
      <c r="D5323">
        <v>99</v>
      </c>
      <c r="E5323">
        <v>99</v>
      </c>
      <c r="F5323">
        <v>99</v>
      </c>
      <c r="G5323">
        <v>99</v>
      </c>
      <c r="H5323">
        <v>99</v>
      </c>
      <c r="I5323">
        <v>99</v>
      </c>
      <c r="J5323">
        <v>999</v>
      </c>
      <c r="K5323">
        <v>99</v>
      </c>
      <c r="L5323">
        <v>99</v>
      </c>
      <c r="M5323">
        <v>99</v>
      </c>
      <c r="N5323">
        <v>99</v>
      </c>
      <c r="O5323">
        <v>18</v>
      </c>
      <c r="P5323">
        <v>1875</v>
      </c>
      <c r="R5323">
        <v>0</v>
      </c>
    </row>
    <row r="5324" spans="1:18" x14ac:dyDescent="0.5">
      <c r="A5324">
        <v>14</v>
      </c>
      <c r="B5324">
        <v>3485</v>
      </c>
      <c r="C5324">
        <v>2019</v>
      </c>
      <c r="D5324">
        <v>99</v>
      </c>
      <c r="E5324">
        <v>99</v>
      </c>
      <c r="F5324">
        <v>99</v>
      </c>
      <c r="G5324">
        <v>99</v>
      </c>
      <c r="H5324">
        <v>99</v>
      </c>
      <c r="I5324">
        <v>99</v>
      </c>
      <c r="J5324">
        <v>999</v>
      </c>
      <c r="K5324">
        <v>99</v>
      </c>
      <c r="L5324">
        <v>99</v>
      </c>
      <c r="M5324">
        <v>99</v>
      </c>
      <c r="N5324">
        <v>99</v>
      </c>
      <c r="O5324">
        <v>18</v>
      </c>
      <c r="P5324">
        <v>1875</v>
      </c>
      <c r="R5324">
        <v>0</v>
      </c>
    </row>
    <row r="5325" spans="1:18" x14ac:dyDescent="0.5">
      <c r="A5325">
        <v>14</v>
      </c>
      <c r="B5325">
        <v>3486</v>
      </c>
      <c r="C5325">
        <v>2020</v>
      </c>
      <c r="D5325">
        <v>99</v>
      </c>
      <c r="E5325">
        <v>99</v>
      </c>
      <c r="F5325">
        <v>99</v>
      </c>
      <c r="G5325">
        <v>99</v>
      </c>
      <c r="H5325">
        <v>99</v>
      </c>
      <c r="I5325">
        <v>99</v>
      </c>
      <c r="J5325">
        <v>999</v>
      </c>
      <c r="K5325">
        <v>99</v>
      </c>
      <c r="L5325">
        <v>99</v>
      </c>
      <c r="M5325">
        <v>99</v>
      </c>
      <c r="N5325">
        <v>99</v>
      </c>
      <c r="O5325">
        <v>18</v>
      </c>
      <c r="P5325">
        <v>1875</v>
      </c>
      <c r="R5325">
        <v>0</v>
      </c>
    </row>
    <row r="5326" spans="1:18" x14ac:dyDescent="0.5">
      <c r="A5326">
        <v>14</v>
      </c>
      <c r="B5326">
        <v>3487</v>
      </c>
      <c r="C5326">
        <v>2021</v>
      </c>
      <c r="D5326">
        <v>99</v>
      </c>
      <c r="E5326">
        <v>99</v>
      </c>
      <c r="F5326">
        <v>99</v>
      </c>
      <c r="G5326">
        <v>99</v>
      </c>
      <c r="H5326">
        <v>99</v>
      </c>
      <c r="I5326">
        <v>99</v>
      </c>
      <c r="J5326">
        <v>999</v>
      </c>
      <c r="K5326">
        <v>99</v>
      </c>
      <c r="L5326">
        <v>99</v>
      </c>
      <c r="M5326">
        <v>99</v>
      </c>
      <c r="N5326">
        <v>99</v>
      </c>
      <c r="O5326">
        <v>18</v>
      </c>
      <c r="P5326">
        <v>1875</v>
      </c>
      <c r="R5326">
        <v>0</v>
      </c>
    </row>
    <row r="5327" spans="1:18" x14ac:dyDescent="0.5">
      <c r="A5327">
        <v>14</v>
      </c>
      <c r="B5327">
        <v>3488</v>
      </c>
      <c r="C5327">
        <v>2022</v>
      </c>
      <c r="D5327">
        <v>99</v>
      </c>
      <c r="E5327">
        <v>99</v>
      </c>
      <c r="F5327">
        <v>99</v>
      </c>
      <c r="G5327">
        <v>99</v>
      </c>
      <c r="H5327">
        <v>99</v>
      </c>
      <c r="I5327">
        <v>99</v>
      </c>
      <c r="J5327">
        <v>999</v>
      </c>
      <c r="K5327">
        <v>99</v>
      </c>
      <c r="L5327">
        <v>99</v>
      </c>
      <c r="M5327">
        <v>99</v>
      </c>
      <c r="N5327">
        <v>99</v>
      </c>
      <c r="O5327">
        <v>18</v>
      </c>
      <c r="P5327">
        <v>1875</v>
      </c>
      <c r="R5327">
        <v>0</v>
      </c>
    </row>
    <row r="5328" spans="1:18" x14ac:dyDescent="0.5">
      <c r="A5328">
        <v>14</v>
      </c>
      <c r="B5328">
        <v>3489</v>
      </c>
      <c r="C5328">
        <v>2012</v>
      </c>
      <c r="D5328">
        <v>99</v>
      </c>
      <c r="E5328">
        <v>99</v>
      </c>
      <c r="F5328">
        <v>99</v>
      </c>
      <c r="G5328">
        <v>99</v>
      </c>
      <c r="H5328">
        <v>99</v>
      </c>
      <c r="I5328">
        <v>99</v>
      </c>
      <c r="J5328">
        <v>999</v>
      </c>
      <c r="K5328">
        <v>99</v>
      </c>
      <c r="L5328">
        <v>99</v>
      </c>
      <c r="M5328">
        <v>99</v>
      </c>
      <c r="N5328">
        <v>99</v>
      </c>
      <c r="O5328">
        <v>54</v>
      </c>
      <c r="P5328">
        <v>5401</v>
      </c>
      <c r="R5328">
        <v>0</v>
      </c>
    </row>
    <row r="5329" spans="1:18" x14ac:dyDescent="0.5">
      <c r="A5329">
        <v>14</v>
      </c>
      <c r="B5329">
        <v>3490</v>
      </c>
      <c r="C5329">
        <v>2013</v>
      </c>
      <c r="D5329">
        <v>99</v>
      </c>
      <c r="E5329">
        <v>99</v>
      </c>
      <c r="F5329">
        <v>99</v>
      </c>
      <c r="G5329">
        <v>99</v>
      </c>
      <c r="H5329">
        <v>99</v>
      </c>
      <c r="I5329">
        <v>99</v>
      </c>
      <c r="J5329">
        <v>999</v>
      </c>
      <c r="K5329">
        <v>99</v>
      </c>
      <c r="L5329">
        <v>99</v>
      </c>
      <c r="M5329">
        <v>99</v>
      </c>
      <c r="N5329">
        <v>99</v>
      </c>
      <c r="O5329">
        <v>54</v>
      </c>
      <c r="P5329">
        <v>5401</v>
      </c>
      <c r="R5329">
        <v>0</v>
      </c>
    </row>
    <row r="5330" spans="1:18" x14ac:dyDescent="0.5">
      <c r="A5330">
        <v>14</v>
      </c>
      <c r="B5330">
        <v>3491</v>
      </c>
      <c r="C5330">
        <v>2014</v>
      </c>
      <c r="D5330">
        <v>99</v>
      </c>
      <c r="E5330">
        <v>99</v>
      </c>
      <c r="F5330">
        <v>99</v>
      </c>
      <c r="G5330">
        <v>99</v>
      </c>
      <c r="H5330">
        <v>99</v>
      </c>
      <c r="I5330">
        <v>99</v>
      </c>
      <c r="J5330">
        <v>999</v>
      </c>
      <c r="K5330">
        <v>99</v>
      </c>
      <c r="L5330">
        <v>99</v>
      </c>
      <c r="M5330">
        <v>99</v>
      </c>
      <c r="N5330">
        <v>99</v>
      </c>
      <c r="O5330">
        <v>54</v>
      </c>
      <c r="P5330">
        <v>5401</v>
      </c>
      <c r="R5330">
        <v>0</v>
      </c>
    </row>
    <row r="5331" spans="1:18" x14ac:dyDescent="0.5">
      <c r="A5331">
        <v>14</v>
      </c>
      <c r="B5331">
        <v>3492</v>
      </c>
      <c r="C5331">
        <v>2015</v>
      </c>
      <c r="D5331">
        <v>99</v>
      </c>
      <c r="E5331">
        <v>99</v>
      </c>
      <c r="F5331">
        <v>99</v>
      </c>
      <c r="G5331">
        <v>99</v>
      </c>
      <c r="H5331">
        <v>99</v>
      </c>
      <c r="I5331">
        <v>99</v>
      </c>
      <c r="J5331">
        <v>999</v>
      </c>
      <c r="K5331">
        <v>99</v>
      </c>
      <c r="L5331">
        <v>99</v>
      </c>
      <c r="M5331">
        <v>99</v>
      </c>
      <c r="N5331">
        <v>99</v>
      </c>
      <c r="O5331">
        <v>54</v>
      </c>
      <c r="P5331">
        <v>5401</v>
      </c>
      <c r="R5331">
        <v>0</v>
      </c>
    </row>
    <row r="5332" spans="1:18" x14ac:dyDescent="0.5">
      <c r="A5332">
        <v>14</v>
      </c>
      <c r="B5332">
        <v>3493</v>
      </c>
      <c r="C5332">
        <v>2016</v>
      </c>
      <c r="D5332">
        <v>99</v>
      </c>
      <c r="E5332">
        <v>99</v>
      </c>
      <c r="F5332">
        <v>99</v>
      </c>
      <c r="G5332">
        <v>99</v>
      </c>
      <c r="H5332">
        <v>99</v>
      </c>
      <c r="I5332">
        <v>99</v>
      </c>
      <c r="J5332">
        <v>999</v>
      </c>
      <c r="K5332">
        <v>99</v>
      </c>
      <c r="L5332">
        <v>99</v>
      </c>
      <c r="M5332">
        <v>99</v>
      </c>
      <c r="N5332">
        <v>99</v>
      </c>
      <c r="O5332">
        <v>54</v>
      </c>
      <c r="P5332">
        <v>5401</v>
      </c>
      <c r="R5332">
        <v>0</v>
      </c>
    </row>
    <row r="5333" spans="1:18" x14ac:dyDescent="0.5">
      <c r="A5333">
        <v>14</v>
      </c>
      <c r="B5333">
        <v>3494</v>
      </c>
      <c r="C5333">
        <v>2017</v>
      </c>
      <c r="D5333">
        <v>99</v>
      </c>
      <c r="E5333">
        <v>99</v>
      </c>
      <c r="F5333">
        <v>99</v>
      </c>
      <c r="G5333">
        <v>99</v>
      </c>
      <c r="H5333">
        <v>99</v>
      </c>
      <c r="I5333">
        <v>99</v>
      </c>
      <c r="J5333">
        <v>999</v>
      </c>
      <c r="K5333">
        <v>99</v>
      </c>
      <c r="L5333">
        <v>99</v>
      </c>
      <c r="M5333">
        <v>99</v>
      </c>
      <c r="N5333">
        <v>99</v>
      </c>
      <c r="O5333">
        <v>54</v>
      </c>
      <c r="P5333">
        <v>5401</v>
      </c>
      <c r="R5333">
        <v>0</v>
      </c>
    </row>
    <row r="5334" spans="1:18" x14ac:dyDescent="0.5">
      <c r="A5334">
        <v>14</v>
      </c>
      <c r="B5334">
        <v>3495</v>
      </c>
      <c r="C5334">
        <v>2018</v>
      </c>
      <c r="D5334">
        <v>99</v>
      </c>
      <c r="E5334">
        <v>99</v>
      </c>
      <c r="F5334">
        <v>99</v>
      </c>
      <c r="G5334">
        <v>99</v>
      </c>
      <c r="H5334">
        <v>99</v>
      </c>
      <c r="I5334">
        <v>99</v>
      </c>
      <c r="J5334">
        <v>999</v>
      </c>
      <c r="K5334">
        <v>99</v>
      </c>
      <c r="L5334">
        <v>99</v>
      </c>
      <c r="M5334">
        <v>99</v>
      </c>
      <c r="N5334">
        <v>99</v>
      </c>
      <c r="O5334">
        <v>54</v>
      </c>
      <c r="P5334">
        <v>5401</v>
      </c>
      <c r="R5334">
        <v>0</v>
      </c>
    </row>
    <row r="5335" spans="1:18" x14ac:dyDescent="0.5">
      <c r="A5335">
        <v>14</v>
      </c>
      <c r="B5335">
        <v>3496</v>
      </c>
      <c r="C5335">
        <v>2019</v>
      </c>
      <c r="D5335">
        <v>99</v>
      </c>
      <c r="E5335">
        <v>99</v>
      </c>
      <c r="F5335">
        <v>99</v>
      </c>
      <c r="G5335">
        <v>99</v>
      </c>
      <c r="H5335">
        <v>99</v>
      </c>
      <c r="I5335">
        <v>99</v>
      </c>
      <c r="J5335">
        <v>999</v>
      </c>
      <c r="K5335">
        <v>99</v>
      </c>
      <c r="L5335">
        <v>99</v>
      </c>
      <c r="M5335">
        <v>99</v>
      </c>
      <c r="N5335">
        <v>99</v>
      </c>
      <c r="O5335">
        <v>54</v>
      </c>
      <c r="P5335">
        <v>5401</v>
      </c>
      <c r="R5335">
        <v>0</v>
      </c>
    </row>
    <row r="5336" spans="1:18" x14ac:dyDescent="0.5">
      <c r="A5336">
        <v>14</v>
      </c>
      <c r="B5336">
        <v>3497</v>
      </c>
      <c r="C5336">
        <v>2020</v>
      </c>
      <c r="D5336">
        <v>99</v>
      </c>
      <c r="E5336">
        <v>99</v>
      </c>
      <c r="F5336">
        <v>99</v>
      </c>
      <c r="G5336">
        <v>99</v>
      </c>
      <c r="H5336">
        <v>99</v>
      </c>
      <c r="I5336">
        <v>99</v>
      </c>
      <c r="J5336">
        <v>999</v>
      </c>
      <c r="K5336">
        <v>99</v>
      </c>
      <c r="L5336">
        <v>99</v>
      </c>
      <c r="M5336">
        <v>99</v>
      </c>
      <c r="N5336">
        <v>99</v>
      </c>
      <c r="O5336">
        <v>54</v>
      </c>
      <c r="P5336">
        <v>5401</v>
      </c>
      <c r="R5336">
        <v>0</v>
      </c>
    </row>
    <row r="5337" spans="1:18" x14ac:dyDescent="0.5">
      <c r="A5337">
        <v>14</v>
      </c>
      <c r="B5337">
        <v>3498</v>
      </c>
      <c r="C5337">
        <v>2021</v>
      </c>
      <c r="D5337">
        <v>99</v>
      </c>
      <c r="E5337">
        <v>99</v>
      </c>
      <c r="F5337">
        <v>99</v>
      </c>
      <c r="G5337">
        <v>99</v>
      </c>
      <c r="H5337">
        <v>99</v>
      </c>
      <c r="I5337">
        <v>99</v>
      </c>
      <c r="J5337">
        <v>999</v>
      </c>
      <c r="K5337">
        <v>99</v>
      </c>
      <c r="L5337">
        <v>99</v>
      </c>
      <c r="M5337">
        <v>99</v>
      </c>
      <c r="N5337">
        <v>99</v>
      </c>
      <c r="O5337">
        <v>54</v>
      </c>
      <c r="P5337">
        <v>5401</v>
      </c>
      <c r="R5337">
        <v>0</v>
      </c>
    </row>
    <row r="5338" spans="1:18" x14ac:dyDescent="0.5">
      <c r="A5338">
        <v>14</v>
      </c>
      <c r="B5338">
        <v>3499</v>
      </c>
      <c r="C5338">
        <v>2022</v>
      </c>
      <c r="D5338">
        <v>99</v>
      </c>
      <c r="E5338">
        <v>99</v>
      </c>
      <c r="F5338">
        <v>99</v>
      </c>
      <c r="G5338">
        <v>99</v>
      </c>
      <c r="H5338">
        <v>99</v>
      </c>
      <c r="I5338">
        <v>99</v>
      </c>
      <c r="J5338">
        <v>999</v>
      </c>
      <c r="K5338">
        <v>99</v>
      </c>
      <c r="L5338">
        <v>99</v>
      </c>
      <c r="M5338">
        <v>99</v>
      </c>
      <c r="N5338">
        <v>99</v>
      </c>
      <c r="O5338">
        <v>54</v>
      </c>
      <c r="P5338">
        <v>5401</v>
      </c>
      <c r="R5338">
        <v>0</v>
      </c>
    </row>
    <row r="5339" spans="1:18" x14ac:dyDescent="0.5">
      <c r="A5339">
        <v>14</v>
      </c>
      <c r="B5339">
        <v>3500</v>
      </c>
      <c r="C5339">
        <v>2012</v>
      </c>
      <c r="D5339">
        <v>99</v>
      </c>
      <c r="E5339">
        <v>99</v>
      </c>
      <c r="F5339">
        <v>99</v>
      </c>
      <c r="G5339">
        <v>99</v>
      </c>
      <c r="H5339">
        <v>99</v>
      </c>
      <c r="I5339">
        <v>99</v>
      </c>
      <c r="J5339">
        <v>999</v>
      </c>
      <c r="K5339">
        <v>99</v>
      </c>
      <c r="L5339">
        <v>99</v>
      </c>
      <c r="M5339">
        <v>99</v>
      </c>
      <c r="N5339">
        <v>99</v>
      </c>
      <c r="O5339">
        <v>54</v>
      </c>
      <c r="P5339">
        <v>5402</v>
      </c>
      <c r="R5339">
        <v>0</v>
      </c>
    </row>
    <row r="5340" spans="1:18" x14ac:dyDescent="0.5">
      <c r="A5340">
        <v>14</v>
      </c>
      <c r="B5340">
        <v>3501</v>
      </c>
      <c r="C5340">
        <v>2013</v>
      </c>
      <c r="D5340">
        <v>99</v>
      </c>
      <c r="E5340">
        <v>99</v>
      </c>
      <c r="F5340">
        <v>99</v>
      </c>
      <c r="G5340">
        <v>99</v>
      </c>
      <c r="H5340">
        <v>99</v>
      </c>
      <c r="I5340">
        <v>99</v>
      </c>
      <c r="J5340">
        <v>999</v>
      </c>
      <c r="K5340">
        <v>99</v>
      </c>
      <c r="L5340">
        <v>99</v>
      </c>
      <c r="M5340">
        <v>99</v>
      </c>
      <c r="N5340">
        <v>99</v>
      </c>
      <c r="O5340">
        <v>54</v>
      </c>
      <c r="P5340">
        <v>5402</v>
      </c>
      <c r="R5340">
        <v>0</v>
      </c>
    </row>
    <row r="5341" spans="1:18" x14ac:dyDescent="0.5">
      <c r="A5341">
        <v>14</v>
      </c>
      <c r="B5341">
        <v>3502</v>
      </c>
      <c r="C5341">
        <v>2014</v>
      </c>
      <c r="D5341">
        <v>99</v>
      </c>
      <c r="E5341">
        <v>99</v>
      </c>
      <c r="F5341">
        <v>99</v>
      </c>
      <c r="G5341">
        <v>99</v>
      </c>
      <c r="H5341">
        <v>99</v>
      </c>
      <c r="I5341">
        <v>99</v>
      </c>
      <c r="J5341">
        <v>999</v>
      </c>
      <c r="K5341">
        <v>99</v>
      </c>
      <c r="L5341">
        <v>99</v>
      </c>
      <c r="M5341">
        <v>99</v>
      </c>
      <c r="N5341">
        <v>99</v>
      </c>
      <c r="O5341">
        <v>54</v>
      </c>
      <c r="P5341">
        <v>5402</v>
      </c>
      <c r="R5341">
        <v>0</v>
      </c>
    </row>
    <row r="5342" spans="1:18" x14ac:dyDescent="0.5">
      <c r="A5342">
        <v>14</v>
      </c>
      <c r="B5342">
        <v>3503</v>
      </c>
      <c r="C5342">
        <v>2015</v>
      </c>
      <c r="D5342">
        <v>99</v>
      </c>
      <c r="E5342">
        <v>99</v>
      </c>
      <c r="F5342">
        <v>99</v>
      </c>
      <c r="G5342">
        <v>99</v>
      </c>
      <c r="H5342">
        <v>99</v>
      </c>
      <c r="I5342">
        <v>99</v>
      </c>
      <c r="J5342">
        <v>999</v>
      </c>
      <c r="K5342">
        <v>99</v>
      </c>
      <c r="L5342">
        <v>99</v>
      </c>
      <c r="M5342">
        <v>99</v>
      </c>
      <c r="N5342">
        <v>99</v>
      </c>
      <c r="O5342">
        <v>54</v>
      </c>
      <c r="P5342">
        <v>5402</v>
      </c>
      <c r="R5342">
        <v>0</v>
      </c>
    </row>
    <row r="5343" spans="1:18" x14ac:dyDescent="0.5">
      <c r="A5343">
        <v>14</v>
      </c>
      <c r="B5343">
        <v>3504</v>
      </c>
      <c r="C5343">
        <v>2016</v>
      </c>
      <c r="D5343">
        <v>99</v>
      </c>
      <c r="E5343">
        <v>99</v>
      </c>
      <c r="F5343">
        <v>99</v>
      </c>
      <c r="G5343">
        <v>99</v>
      </c>
      <c r="H5343">
        <v>99</v>
      </c>
      <c r="I5343">
        <v>99</v>
      </c>
      <c r="J5343">
        <v>999</v>
      </c>
      <c r="K5343">
        <v>99</v>
      </c>
      <c r="L5343">
        <v>99</v>
      </c>
      <c r="M5343">
        <v>99</v>
      </c>
      <c r="N5343">
        <v>99</v>
      </c>
      <c r="O5343">
        <v>54</v>
      </c>
      <c r="P5343">
        <v>5402</v>
      </c>
      <c r="R5343">
        <v>0</v>
      </c>
    </row>
    <row r="5344" spans="1:18" x14ac:dyDescent="0.5">
      <c r="A5344">
        <v>14</v>
      </c>
      <c r="B5344">
        <v>3505</v>
      </c>
      <c r="C5344">
        <v>2017</v>
      </c>
      <c r="D5344">
        <v>99</v>
      </c>
      <c r="E5344">
        <v>99</v>
      </c>
      <c r="F5344">
        <v>99</v>
      </c>
      <c r="G5344">
        <v>99</v>
      </c>
      <c r="H5344">
        <v>99</v>
      </c>
      <c r="I5344">
        <v>99</v>
      </c>
      <c r="J5344">
        <v>999</v>
      </c>
      <c r="K5344">
        <v>99</v>
      </c>
      <c r="L5344">
        <v>99</v>
      </c>
      <c r="M5344">
        <v>99</v>
      </c>
      <c r="N5344">
        <v>99</v>
      </c>
      <c r="O5344">
        <v>54</v>
      </c>
      <c r="P5344">
        <v>5402</v>
      </c>
      <c r="R5344">
        <v>0</v>
      </c>
    </row>
    <row r="5345" spans="1:18" x14ac:dyDescent="0.5">
      <c r="A5345">
        <v>14</v>
      </c>
      <c r="B5345">
        <v>3506</v>
      </c>
      <c r="C5345">
        <v>2018</v>
      </c>
      <c r="D5345">
        <v>99</v>
      </c>
      <c r="E5345">
        <v>99</v>
      </c>
      <c r="F5345">
        <v>99</v>
      </c>
      <c r="G5345">
        <v>99</v>
      </c>
      <c r="H5345">
        <v>99</v>
      </c>
      <c r="I5345">
        <v>99</v>
      </c>
      <c r="J5345">
        <v>999</v>
      </c>
      <c r="K5345">
        <v>99</v>
      </c>
      <c r="L5345">
        <v>99</v>
      </c>
      <c r="M5345">
        <v>99</v>
      </c>
      <c r="N5345">
        <v>99</v>
      </c>
      <c r="O5345">
        <v>54</v>
      </c>
      <c r="P5345">
        <v>5402</v>
      </c>
      <c r="R5345">
        <v>0</v>
      </c>
    </row>
    <row r="5346" spans="1:18" x14ac:dyDescent="0.5">
      <c r="A5346">
        <v>14</v>
      </c>
      <c r="B5346">
        <v>3507</v>
      </c>
      <c r="C5346">
        <v>2019</v>
      </c>
      <c r="D5346">
        <v>99</v>
      </c>
      <c r="E5346">
        <v>99</v>
      </c>
      <c r="F5346">
        <v>99</v>
      </c>
      <c r="G5346">
        <v>99</v>
      </c>
      <c r="H5346">
        <v>99</v>
      </c>
      <c r="I5346">
        <v>99</v>
      </c>
      <c r="J5346">
        <v>999</v>
      </c>
      <c r="K5346">
        <v>99</v>
      </c>
      <c r="L5346">
        <v>99</v>
      </c>
      <c r="M5346">
        <v>99</v>
      </c>
      <c r="N5346">
        <v>99</v>
      </c>
      <c r="O5346">
        <v>54</v>
      </c>
      <c r="P5346">
        <v>5402</v>
      </c>
      <c r="R5346">
        <v>0</v>
      </c>
    </row>
    <row r="5347" spans="1:18" x14ac:dyDescent="0.5">
      <c r="A5347">
        <v>14</v>
      </c>
      <c r="B5347">
        <v>3508</v>
      </c>
      <c r="C5347">
        <v>2020</v>
      </c>
      <c r="D5347">
        <v>99</v>
      </c>
      <c r="E5347">
        <v>99</v>
      </c>
      <c r="F5347">
        <v>99</v>
      </c>
      <c r="G5347">
        <v>99</v>
      </c>
      <c r="H5347">
        <v>99</v>
      </c>
      <c r="I5347">
        <v>99</v>
      </c>
      <c r="J5347">
        <v>999</v>
      </c>
      <c r="K5347">
        <v>99</v>
      </c>
      <c r="L5347">
        <v>99</v>
      </c>
      <c r="M5347">
        <v>99</v>
      </c>
      <c r="N5347">
        <v>99</v>
      </c>
      <c r="O5347">
        <v>54</v>
      </c>
      <c r="P5347">
        <v>5402</v>
      </c>
      <c r="R5347">
        <v>0</v>
      </c>
    </row>
    <row r="5348" spans="1:18" x14ac:dyDescent="0.5">
      <c r="A5348">
        <v>14</v>
      </c>
      <c r="B5348">
        <v>3509</v>
      </c>
      <c r="C5348">
        <v>2021</v>
      </c>
      <c r="D5348">
        <v>99</v>
      </c>
      <c r="E5348">
        <v>99</v>
      </c>
      <c r="F5348">
        <v>99</v>
      </c>
      <c r="G5348">
        <v>99</v>
      </c>
      <c r="H5348">
        <v>99</v>
      </c>
      <c r="I5348">
        <v>99</v>
      </c>
      <c r="J5348">
        <v>999</v>
      </c>
      <c r="K5348">
        <v>99</v>
      </c>
      <c r="L5348">
        <v>99</v>
      </c>
      <c r="M5348">
        <v>99</v>
      </c>
      <c r="N5348">
        <v>99</v>
      </c>
      <c r="O5348">
        <v>54</v>
      </c>
      <c r="P5348">
        <v>5402</v>
      </c>
      <c r="R5348">
        <v>0</v>
      </c>
    </row>
    <row r="5349" spans="1:18" x14ac:dyDescent="0.5">
      <c r="A5349">
        <v>14</v>
      </c>
      <c r="B5349">
        <v>3510</v>
      </c>
      <c r="C5349">
        <v>2022</v>
      </c>
      <c r="D5349">
        <v>99</v>
      </c>
      <c r="E5349">
        <v>99</v>
      </c>
      <c r="F5349">
        <v>99</v>
      </c>
      <c r="G5349">
        <v>99</v>
      </c>
      <c r="H5349">
        <v>99</v>
      </c>
      <c r="I5349">
        <v>99</v>
      </c>
      <c r="J5349">
        <v>999</v>
      </c>
      <c r="K5349">
        <v>99</v>
      </c>
      <c r="L5349">
        <v>99</v>
      </c>
      <c r="M5349">
        <v>99</v>
      </c>
      <c r="N5349">
        <v>99</v>
      </c>
      <c r="O5349">
        <v>54</v>
      </c>
      <c r="P5349">
        <v>5402</v>
      </c>
      <c r="R5349">
        <v>0</v>
      </c>
    </row>
    <row r="5350" spans="1:18" x14ac:dyDescent="0.5">
      <c r="A5350">
        <v>14</v>
      </c>
      <c r="B5350">
        <v>3511</v>
      </c>
      <c r="C5350">
        <v>2012</v>
      </c>
      <c r="D5350">
        <v>99</v>
      </c>
      <c r="E5350">
        <v>99</v>
      </c>
      <c r="F5350">
        <v>99</v>
      </c>
      <c r="G5350">
        <v>99</v>
      </c>
      <c r="H5350">
        <v>99</v>
      </c>
      <c r="I5350">
        <v>99</v>
      </c>
      <c r="J5350">
        <v>999</v>
      </c>
      <c r="K5350">
        <v>99</v>
      </c>
      <c r="L5350">
        <v>99</v>
      </c>
      <c r="M5350">
        <v>99</v>
      </c>
      <c r="N5350">
        <v>99</v>
      </c>
      <c r="O5350">
        <v>54</v>
      </c>
      <c r="P5350">
        <v>5403</v>
      </c>
      <c r="R5350">
        <v>0</v>
      </c>
    </row>
    <row r="5351" spans="1:18" x14ac:dyDescent="0.5">
      <c r="A5351">
        <v>14</v>
      </c>
      <c r="B5351">
        <v>3512</v>
      </c>
      <c r="C5351">
        <v>2013</v>
      </c>
      <c r="D5351">
        <v>99</v>
      </c>
      <c r="E5351">
        <v>99</v>
      </c>
      <c r="F5351">
        <v>99</v>
      </c>
      <c r="G5351">
        <v>99</v>
      </c>
      <c r="H5351">
        <v>99</v>
      </c>
      <c r="I5351">
        <v>99</v>
      </c>
      <c r="J5351">
        <v>999</v>
      </c>
      <c r="K5351">
        <v>99</v>
      </c>
      <c r="L5351">
        <v>99</v>
      </c>
      <c r="M5351">
        <v>99</v>
      </c>
      <c r="N5351">
        <v>99</v>
      </c>
      <c r="O5351">
        <v>54</v>
      </c>
      <c r="P5351">
        <v>5403</v>
      </c>
      <c r="R5351">
        <v>0</v>
      </c>
    </row>
    <row r="5352" spans="1:18" x14ac:dyDescent="0.5">
      <c r="A5352">
        <v>14</v>
      </c>
      <c r="B5352">
        <v>3513</v>
      </c>
      <c r="C5352">
        <v>2014</v>
      </c>
      <c r="D5352">
        <v>99</v>
      </c>
      <c r="E5352">
        <v>99</v>
      </c>
      <c r="F5352">
        <v>99</v>
      </c>
      <c r="G5352">
        <v>99</v>
      </c>
      <c r="H5352">
        <v>99</v>
      </c>
      <c r="I5352">
        <v>99</v>
      </c>
      <c r="J5352">
        <v>999</v>
      </c>
      <c r="K5352">
        <v>99</v>
      </c>
      <c r="L5352">
        <v>99</v>
      </c>
      <c r="M5352">
        <v>99</v>
      </c>
      <c r="N5352">
        <v>99</v>
      </c>
      <c r="O5352">
        <v>54</v>
      </c>
      <c r="P5352">
        <v>5403</v>
      </c>
      <c r="R5352">
        <v>0</v>
      </c>
    </row>
    <row r="5353" spans="1:18" x14ac:dyDescent="0.5">
      <c r="A5353">
        <v>14</v>
      </c>
      <c r="B5353">
        <v>3514</v>
      </c>
      <c r="C5353">
        <v>2015</v>
      </c>
      <c r="D5353">
        <v>99</v>
      </c>
      <c r="E5353">
        <v>99</v>
      </c>
      <c r="F5353">
        <v>99</v>
      </c>
      <c r="G5353">
        <v>99</v>
      </c>
      <c r="H5353">
        <v>99</v>
      </c>
      <c r="I5353">
        <v>99</v>
      </c>
      <c r="J5353">
        <v>999</v>
      </c>
      <c r="K5353">
        <v>99</v>
      </c>
      <c r="L5353">
        <v>99</v>
      </c>
      <c r="M5353">
        <v>99</v>
      </c>
      <c r="N5353">
        <v>99</v>
      </c>
      <c r="O5353">
        <v>54</v>
      </c>
      <c r="P5353">
        <v>5403</v>
      </c>
      <c r="R5353">
        <v>0</v>
      </c>
    </row>
    <row r="5354" spans="1:18" x14ac:dyDescent="0.5">
      <c r="A5354">
        <v>14</v>
      </c>
      <c r="B5354">
        <v>3515</v>
      </c>
      <c r="C5354">
        <v>2016</v>
      </c>
      <c r="D5354">
        <v>99</v>
      </c>
      <c r="E5354">
        <v>99</v>
      </c>
      <c r="F5354">
        <v>99</v>
      </c>
      <c r="G5354">
        <v>99</v>
      </c>
      <c r="H5354">
        <v>99</v>
      </c>
      <c r="I5354">
        <v>99</v>
      </c>
      <c r="J5354">
        <v>999</v>
      </c>
      <c r="K5354">
        <v>99</v>
      </c>
      <c r="L5354">
        <v>99</v>
      </c>
      <c r="M5354">
        <v>99</v>
      </c>
      <c r="N5354">
        <v>99</v>
      </c>
      <c r="O5354">
        <v>54</v>
      </c>
      <c r="P5354">
        <v>5403</v>
      </c>
      <c r="R5354">
        <v>0</v>
      </c>
    </row>
    <row r="5355" spans="1:18" x14ac:dyDescent="0.5">
      <c r="A5355">
        <v>14</v>
      </c>
      <c r="B5355">
        <v>3516</v>
      </c>
      <c r="C5355">
        <v>2017</v>
      </c>
      <c r="D5355">
        <v>99</v>
      </c>
      <c r="E5355">
        <v>99</v>
      </c>
      <c r="F5355">
        <v>99</v>
      </c>
      <c r="G5355">
        <v>99</v>
      </c>
      <c r="H5355">
        <v>99</v>
      </c>
      <c r="I5355">
        <v>99</v>
      </c>
      <c r="J5355">
        <v>999</v>
      </c>
      <c r="K5355">
        <v>99</v>
      </c>
      <c r="L5355">
        <v>99</v>
      </c>
      <c r="M5355">
        <v>99</v>
      </c>
      <c r="N5355">
        <v>99</v>
      </c>
      <c r="O5355">
        <v>54</v>
      </c>
      <c r="P5355">
        <v>5403</v>
      </c>
      <c r="R5355">
        <v>0</v>
      </c>
    </row>
    <row r="5356" spans="1:18" x14ac:dyDescent="0.5">
      <c r="A5356">
        <v>14</v>
      </c>
      <c r="B5356">
        <v>3517</v>
      </c>
      <c r="C5356">
        <v>2018</v>
      </c>
      <c r="D5356">
        <v>99</v>
      </c>
      <c r="E5356">
        <v>99</v>
      </c>
      <c r="F5356">
        <v>99</v>
      </c>
      <c r="G5356">
        <v>99</v>
      </c>
      <c r="H5356">
        <v>99</v>
      </c>
      <c r="I5356">
        <v>99</v>
      </c>
      <c r="J5356">
        <v>999</v>
      </c>
      <c r="K5356">
        <v>99</v>
      </c>
      <c r="L5356">
        <v>99</v>
      </c>
      <c r="M5356">
        <v>99</v>
      </c>
      <c r="N5356">
        <v>99</v>
      </c>
      <c r="O5356">
        <v>54</v>
      </c>
      <c r="P5356">
        <v>5403</v>
      </c>
      <c r="R5356">
        <v>0</v>
      </c>
    </row>
    <row r="5357" spans="1:18" x14ac:dyDescent="0.5">
      <c r="A5357">
        <v>14</v>
      </c>
      <c r="B5357">
        <v>3518</v>
      </c>
      <c r="C5357">
        <v>2019</v>
      </c>
      <c r="D5357">
        <v>99</v>
      </c>
      <c r="E5357">
        <v>99</v>
      </c>
      <c r="F5357">
        <v>99</v>
      </c>
      <c r="G5357">
        <v>99</v>
      </c>
      <c r="H5357">
        <v>99</v>
      </c>
      <c r="I5357">
        <v>99</v>
      </c>
      <c r="J5357">
        <v>999</v>
      </c>
      <c r="K5357">
        <v>99</v>
      </c>
      <c r="L5357">
        <v>99</v>
      </c>
      <c r="M5357">
        <v>99</v>
      </c>
      <c r="N5357">
        <v>99</v>
      </c>
      <c r="O5357">
        <v>54</v>
      </c>
      <c r="P5357">
        <v>5403</v>
      </c>
      <c r="R5357">
        <v>0</v>
      </c>
    </row>
    <row r="5358" spans="1:18" x14ac:dyDescent="0.5">
      <c r="A5358">
        <v>14</v>
      </c>
      <c r="B5358">
        <v>3519</v>
      </c>
      <c r="C5358">
        <v>2020</v>
      </c>
      <c r="D5358">
        <v>99</v>
      </c>
      <c r="E5358">
        <v>99</v>
      </c>
      <c r="F5358">
        <v>99</v>
      </c>
      <c r="G5358">
        <v>99</v>
      </c>
      <c r="H5358">
        <v>99</v>
      </c>
      <c r="I5358">
        <v>99</v>
      </c>
      <c r="J5358">
        <v>999</v>
      </c>
      <c r="K5358">
        <v>99</v>
      </c>
      <c r="L5358">
        <v>99</v>
      </c>
      <c r="M5358">
        <v>99</v>
      </c>
      <c r="N5358">
        <v>99</v>
      </c>
      <c r="O5358">
        <v>54</v>
      </c>
      <c r="P5358">
        <v>5403</v>
      </c>
      <c r="R5358">
        <v>0</v>
      </c>
    </row>
    <row r="5359" spans="1:18" x14ac:dyDescent="0.5">
      <c r="A5359">
        <v>14</v>
      </c>
      <c r="B5359">
        <v>3520</v>
      </c>
      <c r="C5359">
        <v>2021</v>
      </c>
      <c r="D5359">
        <v>99</v>
      </c>
      <c r="E5359">
        <v>99</v>
      </c>
      <c r="F5359">
        <v>99</v>
      </c>
      <c r="G5359">
        <v>99</v>
      </c>
      <c r="H5359">
        <v>99</v>
      </c>
      <c r="I5359">
        <v>99</v>
      </c>
      <c r="J5359">
        <v>999</v>
      </c>
      <c r="K5359">
        <v>99</v>
      </c>
      <c r="L5359">
        <v>99</v>
      </c>
      <c r="M5359">
        <v>99</v>
      </c>
      <c r="N5359">
        <v>99</v>
      </c>
      <c r="O5359">
        <v>54</v>
      </c>
      <c r="P5359">
        <v>5403</v>
      </c>
      <c r="R5359">
        <v>0</v>
      </c>
    </row>
    <row r="5360" spans="1:18" x14ac:dyDescent="0.5">
      <c r="A5360">
        <v>14</v>
      </c>
      <c r="B5360">
        <v>3521</v>
      </c>
      <c r="C5360">
        <v>2022</v>
      </c>
      <c r="D5360">
        <v>99</v>
      </c>
      <c r="E5360">
        <v>99</v>
      </c>
      <c r="F5360">
        <v>99</v>
      </c>
      <c r="G5360">
        <v>99</v>
      </c>
      <c r="H5360">
        <v>99</v>
      </c>
      <c r="I5360">
        <v>99</v>
      </c>
      <c r="J5360">
        <v>999</v>
      </c>
      <c r="K5360">
        <v>99</v>
      </c>
      <c r="L5360">
        <v>99</v>
      </c>
      <c r="M5360">
        <v>99</v>
      </c>
      <c r="N5360">
        <v>99</v>
      </c>
      <c r="O5360">
        <v>54</v>
      </c>
      <c r="P5360">
        <v>5403</v>
      </c>
      <c r="R5360">
        <v>0</v>
      </c>
    </row>
    <row r="5361" spans="1:18" x14ac:dyDescent="0.5">
      <c r="A5361">
        <v>14</v>
      </c>
      <c r="B5361">
        <v>3522</v>
      </c>
      <c r="C5361">
        <v>2012</v>
      </c>
      <c r="D5361">
        <v>99</v>
      </c>
      <c r="E5361">
        <v>99</v>
      </c>
      <c r="F5361">
        <v>99</v>
      </c>
      <c r="G5361">
        <v>99</v>
      </c>
      <c r="H5361">
        <v>99</v>
      </c>
      <c r="I5361">
        <v>99</v>
      </c>
      <c r="J5361">
        <v>999</v>
      </c>
      <c r="K5361">
        <v>99</v>
      </c>
      <c r="L5361">
        <v>99</v>
      </c>
      <c r="M5361">
        <v>99</v>
      </c>
      <c r="N5361">
        <v>99</v>
      </c>
      <c r="O5361">
        <v>54</v>
      </c>
      <c r="P5361">
        <v>5404</v>
      </c>
      <c r="R5361">
        <v>0</v>
      </c>
    </row>
    <row r="5362" spans="1:18" x14ac:dyDescent="0.5">
      <c r="A5362">
        <v>14</v>
      </c>
      <c r="B5362">
        <v>3523</v>
      </c>
      <c r="C5362">
        <v>2013</v>
      </c>
      <c r="D5362">
        <v>99</v>
      </c>
      <c r="E5362">
        <v>99</v>
      </c>
      <c r="F5362">
        <v>99</v>
      </c>
      <c r="G5362">
        <v>99</v>
      </c>
      <c r="H5362">
        <v>99</v>
      </c>
      <c r="I5362">
        <v>99</v>
      </c>
      <c r="J5362">
        <v>999</v>
      </c>
      <c r="K5362">
        <v>99</v>
      </c>
      <c r="L5362">
        <v>99</v>
      </c>
      <c r="M5362">
        <v>99</v>
      </c>
      <c r="N5362">
        <v>99</v>
      </c>
      <c r="O5362">
        <v>54</v>
      </c>
      <c r="P5362">
        <v>5404</v>
      </c>
      <c r="R5362">
        <v>0</v>
      </c>
    </row>
    <row r="5363" spans="1:18" x14ac:dyDescent="0.5">
      <c r="A5363">
        <v>14</v>
      </c>
      <c r="B5363">
        <v>3524</v>
      </c>
      <c r="C5363">
        <v>2014</v>
      </c>
      <c r="D5363">
        <v>99</v>
      </c>
      <c r="E5363">
        <v>99</v>
      </c>
      <c r="F5363">
        <v>99</v>
      </c>
      <c r="G5363">
        <v>99</v>
      </c>
      <c r="H5363">
        <v>99</v>
      </c>
      <c r="I5363">
        <v>99</v>
      </c>
      <c r="J5363">
        <v>999</v>
      </c>
      <c r="K5363">
        <v>99</v>
      </c>
      <c r="L5363">
        <v>99</v>
      </c>
      <c r="M5363">
        <v>99</v>
      </c>
      <c r="N5363">
        <v>99</v>
      </c>
      <c r="O5363">
        <v>54</v>
      </c>
      <c r="P5363">
        <v>5404</v>
      </c>
      <c r="R5363">
        <v>0</v>
      </c>
    </row>
    <row r="5364" spans="1:18" x14ac:dyDescent="0.5">
      <c r="A5364">
        <v>14</v>
      </c>
      <c r="B5364">
        <v>3525</v>
      </c>
      <c r="C5364">
        <v>2015</v>
      </c>
      <c r="D5364">
        <v>99</v>
      </c>
      <c r="E5364">
        <v>99</v>
      </c>
      <c r="F5364">
        <v>99</v>
      </c>
      <c r="G5364">
        <v>99</v>
      </c>
      <c r="H5364">
        <v>99</v>
      </c>
      <c r="I5364">
        <v>99</v>
      </c>
      <c r="J5364">
        <v>999</v>
      </c>
      <c r="K5364">
        <v>99</v>
      </c>
      <c r="L5364">
        <v>99</v>
      </c>
      <c r="M5364">
        <v>99</v>
      </c>
      <c r="N5364">
        <v>99</v>
      </c>
      <c r="O5364">
        <v>54</v>
      </c>
      <c r="P5364">
        <v>5404</v>
      </c>
      <c r="R5364">
        <v>0</v>
      </c>
    </row>
    <row r="5365" spans="1:18" x14ac:dyDescent="0.5">
      <c r="A5365">
        <v>14</v>
      </c>
      <c r="B5365">
        <v>3526</v>
      </c>
      <c r="C5365">
        <v>2016</v>
      </c>
      <c r="D5365">
        <v>99</v>
      </c>
      <c r="E5365">
        <v>99</v>
      </c>
      <c r="F5365">
        <v>99</v>
      </c>
      <c r="G5365">
        <v>99</v>
      </c>
      <c r="H5365">
        <v>99</v>
      </c>
      <c r="I5365">
        <v>99</v>
      </c>
      <c r="J5365">
        <v>999</v>
      </c>
      <c r="K5365">
        <v>99</v>
      </c>
      <c r="L5365">
        <v>99</v>
      </c>
      <c r="M5365">
        <v>99</v>
      </c>
      <c r="N5365">
        <v>99</v>
      </c>
      <c r="O5365">
        <v>54</v>
      </c>
      <c r="P5365">
        <v>5404</v>
      </c>
      <c r="R5365">
        <v>0</v>
      </c>
    </row>
    <row r="5366" spans="1:18" x14ac:dyDescent="0.5">
      <c r="A5366">
        <v>14</v>
      </c>
      <c r="B5366">
        <v>3527</v>
      </c>
      <c r="C5366">
        <v>2017</v>
      </c>
      <c r="D5366">
        <v>99</v>
      </c>
      <c r="E5366">
        <v>99</v>
      </c>
      <c r="F5366">
        <v>99</v>
      </c>
      <c r="G5366">
        <v>99</v>
      </c>
      <c r="H5366">
        <v>99</v>
      </c>
      <c r="I5366">
        <v>99</v>
      </c>
      <c r="J5366">
        <v>999</v>
      </c>
      <c r="K5366">
        <v>99</v>
      </c>
      <c r="L5366">
        <v>99</v>
      </c>
      <c r="M5366">
        <v>99</v>
      </c>
      <c r="N5366">
        <v>99</v>
      </c>
      <c r="O5366">
        <v>54</v>
      </c>
      <c r="P5366">
        <v>5404</v>
      </c>
      <c r="R5366">
        <v>0</v>
      </c>
    </row>
    <row r="5367" spans="1:18" x14ac:dyDescent="0.5">
      <c r="A5367">
        <v>14</v>
      </c>
      <c r="B5367">
        <v>3528</v>
      </c>
      <c r="C5367">
        <v>2018</v>
      </c>
      <c r="D5367">
        <v>99</v>
      </c>
      <c r="E5367">
        <v>99</v>
      </c>
      <c r="F5367">
        <v>99</v>
      </c>
      <c r="G5367">
        <v>99</v>
      </c>
      <c r="H5367">
        <v>99</v>
      </c>
      <c r="I5367">
        <v>99</v>
      </c>
      <c r="J5367">
        <v>999</v>
      </c>
      <c r="K5367">
        <v>99</v>
      </c>
      <c r="L5367">
        <v>99</v>
      </c>
      <c r="M5367">
        <v>99</v>
      </c>
      <c r="N5367">
        <v>99</v>
      </c>
      <c r="O5367">
        <v>54</v>
      </c>
      <c r="P5367">
        <v>5404</v>
      </c>
      <c r="R5367">
        <v>0</v>
      </c>
    </row>
    <row r="5368" spans="1:18" x14ac:dyDescent="0.5">
      <c r="A5368">
        <v>14</v>
      </c>
      <c r="B5368">
        <v>3529</v>
      </c>
      <c r="C5368">
        <v>2019</v>
      </c>
      <c r="D5368">
        <v>99</v>
      </c>
      <c r="E5368">
        <v>99</v>
      </c>
      <c r="F5368">
        <v>99</v>
      </c>
      <c r="G5368">
        <v>99</v>
      </c>
      <c r="H5368">
        <v>99</v>
      </c>
      <c r="I5368">
        <v>99</v>
      </c>
      <c r="J5368">
        <v>999</v>
      </c>
      <c r="K5368">
        <v>99</v>
      </c>
      <c r="L5368">
        <v>99</v>
      </c>
      <c r="M5368">
        <v>99</v>
      </c>
      <c r="N5368">
        <v>99</v>
      </c>
      <c r="O5368">
        <v>54</v>
      </c>
      <c r="P5368">
        <v>5404</v>
      </c>
      <c r="R5368">
        <v>0</v>
      </c>
    </row>
    <row r="5369" spans="1:18" x14ac:dyDescent="0.5">
      <c r="A5369">
        <v>14</v>
      </c>
      <c r="B5369">
        <v>3530</v>
      </c>
      <c r="C5369">
        <v>2020</v>
      </c>
      <c r="D5369">
        <v>99</v>
      </c>
      <c r="E5369">
        <v>99</v>
      </c>
      <c r="F5369">
        <v>99</v>
      </c>
      <c r="G5369">
        <v>99</v>
      </c>
      <c r="H5369">
        <v>99</v>
      </c>
      <c r="I5369">
        <v>99</v>
      </c>
      <c r="J5369">
        <v>999</v>
      </c>
      <c r="K5369">
        <v>99</v>
      </c>
      <c r="L5369">
        <v>99</v>
      </c>
      <c r="M5369">
        <v>99</v>
      </c>
      <c r="N5369">
        <v>99</v>
      </c>
      <c r="O5369">
        <v>54</v>
      </c>
      <c r="P5369">
        <v>5404</v>
      </c>
      <c r="R5369">
        <v>0</v>
      </c>
    </row>
    <row r="5370" spans="1:18" x14ac:dyDescent="0.5">
      <c r="A5370">
        <v>14</v>
      </c>
      <c r="B5370">
        <v>3531</v>
      </c>
      <c r="C5370">
        <v>2021</v>
      </c>
      <c r="D5370">
        <v>99</v>
      </c>
      <c r="E5370">
        <v>99</v>
      </c>
      <c r="F5370">
        <v>99</v>
      </c>
      <c r="G5370">
        <v>99</v>
      </c>
      <c r="H5370">
        <v>99</v>
      </c>
      <c r="I5370">
        <v>99</v>
      </c>
      <c r="J5370">
        <v>999</v>
      </c>
      <c r="K5370">
        <v>99</v>
      </c>
      <c r="L5370">
        <v>99</v>
      </c>
      <c r="M5370">
        <v>99</v>
      </c>
      <c r="N5370">
        <v>99</v>
      </c>
      <c r="O5370">
        <v>54</v>
      </c>
      <c r="P5370">
        <v>5404</v>
      </c>
      <c r="R5370">
        <v>0</v>
      </c>
    </row>
    <row r="5371" spans="1:18" x14ac:dyDescent="0.5">
      <c r="A5371">
        <v>14</v>
      </c>
      <c r="B5371">
        <v>3532</v>
      </c>
      <c r="C5371">
        <v>2022</v>
      </c>
      <c r="D5371">
        <v>99</v>
      </c>
      <c r="E5371">
        <v>99</v>
      </c>
      <c r="F5371">
        <v>99</v>
      </c>
      <c r="G5371">
        <v>99</v>
      </c>
      <c r="H5371">
        <v>99</v>
      </c>
      <c r="I5371">
        <v>99</v>
      </c>
      <c r="J5371">
        <v>999</v>
      </c>
      <c r="K5371">
        <v>99</v>
      </c>
      <c r="L5371">
        <v>99</v>
      </c>
      <c r="M5371">
        <v>99</v>
      </c>
      <c r="N5371">
        <v>99</v>
      </c>
      <c r="O5371">
        <v>54</v>
      </c>
      <c r="P5371">
        <v>5404</v>
      </c>
      <c r="R5371">
        <v>0</v>
      </c>
    </row>
    <row r="5372" spans="1:18" x14ac:dyDescent="0.5">
      <c r="A5372">
        <v>14</v>
      </c>
      <c r="B5372">
        <v>3533</v>
      </c>
      <c r="C5372">
        <v>2012</v>
      </c>
      <c r="D5372">
        <v>99</v>
      </c>
      <c r="E5372">
        <v>99</v>
      </c>
      <c r="F5372">
        <v>99</v>
      </c>
      <c r="G5372">
        <v>99</v>
      </c>
      <c r="H5372">
        <v>99</v>
      </c>
      <c r="I5372">
        <v>99</v>
      </c>
      <c r="J5372">
        <v>999</v>
      </c>
      <c r="K5372">
        <v>99</v>
      </c>
      <c r="L5372">
        <v>99</v>
      </c>
      <c r="M5372">
        <v>99</v>
      </c>
      <c r="N5372">
        <v>99</v>
      </c>
      <c r="O5372">
        <v>54</v>
      </c>
      <c r="P5372">
        <v>5405</v>
      </c>
      <c r="R5372">
        <v>0</v>
      </c>
    </row>
    <row r="5373" spans="1:18" x14ac:dyDescent="0.5">
      <c r="A5373">
        <v>14</v>
      </c>
      <c r="B5373">
        <v>3534</v>
      </c>
      <c r="C5373">
        <v>2013</v>
      </c>
      <c r="D5373">
        <v>99</v>
      </c>
      <c r="E5373">
        <v>99</v>
      </c>
      <c r="F5373">
        <v>99</v>
      </c>
      <c r="G5373">
        <v>99</v>
      </c>
      <c r="H5373">
        <v>99</v>
      </c>
      <c r="I5373">
        <v>99</v>
      </c>
      <c r="J5373">
        <v>999</v>
      </c>
      <c r="K5373">
        <v>99</v>
      </c>
      <c r="L5373">
        <v>99</v>
      </c>
      <c r="M5373">
        <v>99</v>
      </c>
      <c r="N5373">
        <v>99</v>
      </c>
      <c r="O5373">
        <v>54</v>
      </c>
      <c r="P5373">
        <v>5405</v>
      </c>
      <c r="R5373">
        <v>0</v>
      </c>
    </row>
    <row r="5374" spans="1:18" x14ac:dyDescent="0.5">
      <c r="A5374">
        <v>14</v>
      </c>
      <c r="B5374">
        <v>3535</v>
      </c>
      <c r="C5374">
        <v>2014</v>
      </c>
      <c r="D5374">
        <v>99</v>
      </c>
      <c r="E5374">
        <v>99</v>
      </c>
      <c r="F5374">
        <v>99</v>
      </c>
      <c r="G5374">
        <v>99</v>
      </c>
      <c r="H5374">
        <v>99</v>
      </c>
      <c r="I5374">
        <v>99</v>
      </c>
      <c r="J5374">
        <v>999</v>
      </c>
      <c r="K5374">
        <v>99</v>
      </c>
      <c r="L5374">
        <v>99</v>
      </c>
      <c r="M5374">
        <v>99</v>
      </c>
      <c r="N5374">
        <v>99</v>
      </c>
      <c r="O5374">
        <v>54</v>
      </c>
      <c r="P5374">
        <v>5405</v>
      </c>
      <c r="R5374">
        <v>0</v>
      </c>
    </row>
    <row r="5375" spans="1:18" x14ac:dyDescent="0.5">
      <c r="A5375">
        <v>14</v>
      </c>
      <c r="B5375">
        <v>3536</v>
      </c>
      <c r="C5375">
        <v>2015</v>
      </c>
      <c r="D5375">
        <v>99</v>
      </c>
      <c r="E5375">
        <v>99</v>
      </c>
      <c r="F5375">
        <v>99</v>
      </c>
      <c r="G5375">
        <v>99</v>
      </c>
      <c r="H5375">
        <v>99</v>
      </c>
      <c r="I5375">
        <v>99</v>
      </c>
      <c r="J5375">
        <v>999</v>
      </c>
      <c r="K5375">
        <v>99</v>
      </c>
      <c r="L5375">
        <v>99</v>
      </c>
      <c r="M5375">
        <v>99</v>
      </c>
      <c r="N5375">
        <v>99</v>
      </c>
      <c r="O5375">
        <v>54</v>
      </c>
      <c r="P5375">
        <v>5405</v>
      </c>
      <c r="R5375">
        <v>0</v>
      </c>
    </row>
    <row r="5376" spans="1:18" x14ac:dyDescent="0.5">
      <c r="A5376">
        <v>14</v>
      </c>
      <c r="B5376">
        <v>3537</v>
      </c>
      <c r="C5376">
        <v>2016</v>
      </c>
      <c r="D5376">
        <v>99</v>
      </c>
      <c r="E5376">
        <v>99</v>
      </c>
      <c r="F5376">
        <v>99</v>
      </c>
      <c r="G5376">
        <v>99</v>
      </c>
      <c r="H5376">
        <v>99</v>
      </c>
      <c r="I5376">
        <v>99</v>
      </c>
      <c r="J5376">
        <v>999</v>
      </c>
      <c r="K5376">
        <v>99</v>
      </c>
      <c r="L5376">
        <v>99</v>
      </c>
      <c r="M5376">
        <v>99</v>
      </c>
      <c r="N5376">
        <v>99</v>
      </c>
      <c r="O5376">
        <v>54</v>
      </c>
      <c r="P5376">
        <v>5405</v>
      </c>
      <c r="R5376">
        <v>0</v>
      </c>
    </row>
    <row r="5377" spans="1:18" x14ac:dyDescent="0.5">
      <c r="A5377">
        <v>14</v>
      </c>
      <c r="B5377">
        <v>3538</v>
      </c>
      <c r="C5377">
        <v>2017</v>
      </c>
      <c r="D5377">
        <v>99</v>
      </c>
      <c r="E5377">
        <v>99</v>
      </c>
      <c r="F5377">
        <v>99</v>
      </c>
      <c r="G5377">
        <v>99</v>
      </c>
      <c r="H5377">
        <v>99</v>
      </c>
      <c r="I5377">
        <v>99</v>
      </c>
      <c r="J5377">
        <v>999</v>
      </c>
      <c r="K5377">
        <v>99</v>
      </c>
      <c r="L5377">
        <v>99</v>
      </c>
      <c r="M5377">
        <v>99</v>
      </c>
      <c r="N5377">
        <v>99</v>
      </c>
      <c r="O5377">
        <v>54</v>
      </c>
      <c r="P5377">
        <v>5405</v>
      </c>
      <c r="R5377">
        <v>0</v>
      </c>
    </row>
    <row r="5378" spans="1:18" x14ac:dyDescent="0.5">
      <c r="A5378">
        <v>14</v>
      </c>
      <c r="B5378">
        <v>3539</v>
      </c>
      <c r="C5378">
        <v>2018</v>
      </c>
      <c r="D5378">
        <v>99</v>
      </c>
      <c r="E5378">
        <v>99</v>
      </c>
      <c r="F5378">
        <v>99</v>
      </c>
      <c r="G5378">
        <v>99</v>
      </c>
      <c r="H5378">
        <v>99</v>
      </c>
      <c r="I5378">
        <v>99</v>
      </c>
      <c r="J5378">
        <v>999</v>
      </c>
      <c r="K5378">
        <v>99</v>
      </c>
      <c r="L5378">
        <v>99</v>
      </c>
      <c r="M5378">
        <v>99</v>
      </c>
      <c r="N5378">
        <v>99</v>
      </c>
      <c r="O5378">
        <v>54</v>
      </c>
      <c r="P5378">
        <v>5405</v>
      </c>
      <c r="R5378">
        <v>0</v>
      </c>
    </row>
    <row r="5379" spans="1:18" x14ac:dyDescent="0.5">
      <c r="A5379">
        <v>14</v>
      </c>
      <c r="B5379">
        <v>3540</v>
      </c>
      <c r="C5379">
        <v>2019</v>
      </c>
      <c r="D5379">
        <v>99</v>
      </c>
      <c r="E5379">
        <v>99</v>
      </c>
      <c r="F5379">
        <v>99</v>
      </c>
      <c r="G5379">
        <v>99</v>
      </c>
      <c r="H5379">
        <v>99</v>
      </c>
      <c r="I5379">
        <v>99</v>
      </c>
      <c r="J5379">
        <v>999</v>
      </c>
      <c r="K5379">
        <v>99</v>
      </c>
      <c r="L5379">
        <v>99</v>
      </c>
      <c r="M5379">
        <v>99</v>
      </c>
      <c r="N5379">
        <v>99</v>
      </c>
      <c r="O5379">
        <v>54</v>
      </c>
      <c r="P5379">
        <v>5405</v>
      </c>
      <c r="R5379">
        <v>0</v>
      </c>
    </row>
    <row r="5380" spans="1:18" x14ac:dyDescent="0.5">
      <c r="A5380">
        <v>14</v>
      </c>
      <c r="B5380">
        <v>3541</v>
      </c>
      <c r="C5380">
        <v>2020</v>
      </c>
      <c r="D5380">
        <v>99</v>
      </c>
      <c r="E5380">
        <v>99</v>
      </c>
      <c r="F5380">
        <v>99</v>
      </c>
      <c r="G5380">
        <v>99</v>
      </c>
      <c r="H5380">
        <v>99</v>
      </c>
      <c r="I5380">
        <v>99</v>
      </c>
      <c r="J5380">
        <v>999</v>
      </c>
      <c r="K5380">
        <v>99</v>
      </c>
      <c r="L5380">
        <v>99</v>
      </c>
      <c r="M5380">
        <v>99</v>
      </c>
      <c r="N5380">
        <v>99</v>
      </c>
      <c r="O5380">
        <v>54</v>
      </c>
      <c r="P5380">
        <v>5405</v>
      </c>
      <c r="R5380">
        <v>0</v>
      </c>
    </row>
    <row r="5381" spans="1:18" x14ac:dyDescent="0.5">
      <c r="A5381">
        <v>14</v>
      </c>
      <c r="B5381">
        <v>3542</v>
      </c>
      <c r="C5381">
        <v>2021</v>
      </c>
      <c r="D5381">
        <v>99</v>
      </c>
      <c r="E5381">
        <v>99</v>
      </c>
      <c r="F5381">
        <v>99</v>
      </c>
      <c r="G5381">
        <v>99</v>
      </c>
      <c r="H5381">
        <v>99</v>
      </c>
      <c r="I5381">
        <v>99</v>
      </c>
      <c r="J5381">
        <v>999</v>
      </c>
      <c r="K5381">
        <v>99</v>
      </c>
      <c r="L5381">
        <v>99</v>
      </c>
      <c r="M5381">
        <v>99</v>
      </c>
      <c r="N5381">
        <v>99</v>
      </c>
      <c r="O5381">
        <v>54</v>
      </c>
      <c r="P5381">
        <v>5405</v>
      </c>
      <c r="R5381">
        <v>0</v>
      </c>
    </row>
    <row r="5382" spans="1:18" x14ac:dyDescent="0.5">
      <c r="A5382">
        <v>14</v>
      </c>
      <c r="B5382">
        <v>3543</v>
      </c>
      <c r="C5382">
        <v>2022</v>
      </c>
      <c r="D5382">
        <v>99</v>
      </c>
      <c r="E5382">
        <v>99</v>
      </c>
      <c r="F5382">
        <v>99</v>
      </c>
      <c r="G5382">
        <v>99</v>
      </c>
      <c r="H5382">
        <v>99</v>
      </c>
      <c r="I5382">
        <v>99</v>
      </c>
      <c r="J5382">
        <v>999</v>
      </c>
      <c r="K5382">
        <v>99</v>
      </c>
      <c r="L5382">
        <v>99</v>
      </c>
      <c r="M5382">
        <v>99</v>
      </c>
      <c r="N5382">
        <v>99</v>
      </c>
      <c r="O5382">
        <v>54</v>
      </c>
      <c r="P5382">
        <v>5405</v>
      </c>
      <c r="R5382">
        <v>0</v>
      </c>
    </row>
    <row r="5383" spans="1:18" x14ac:dyDescent="0.5">
      <c r="A5383">
        <v>14</v>
      </c>
      <c r="B5383">
        <v>3544</v>
      </c>
      <c r="C5383">
        <v>2012</v>
      </c>
      <c r="D5383">
        <v>99</v>
      </c>
      <c r="E5383">
        <v>99</v>
      </c>
      <c r="F5383">
        <v>99</v>
      </c>
      <c r="G5383">
        <v>99</v>
      </c>
      <c r="H5383">
        <v>99</v>
      </c>
      <c r="I5383">
        <v>99</v>
      </c>
      <c r="J5383">
        <v>999</v>
      </c>
      <c r="K5383">
        <v>99</v>
      </c>
      <c r="L5383">
        <v>99</v>
      </c>
      <c r="M5383">
        <v>99</v>
      </c>
      <c r="N5383">
        <v>99</v>
      </c>
      <c r="O5383">
        <v>54</v>
      </c>
      <c r="P5383">
        <v>5406</v>
      </c>
      <c r="R5383">
        <v>0</v>
      </c>
    </row>
    <row r="5384" spans="1:18" x14ac:dyDescent="0.5">
      <c r="A5384">
        <v>14</v>
      </c>
      <c r="B5384">
        <v>3545</v>
      </c>
      <c r="C5384">
        <v>2013</v>
      </c>
      <c r="D5384">
        <v>99</v>
      </c>
      <c r="E5384">
        <v>99</v>
      </c>
      <c r="F5384">
        <v>99</v>
      </c>
      <c r="G5384">
        <v>99</v>
      </c>
      <c r="H5384">
        <v>99</v>
      </c>
      <c r="I5384">
        <v>99</v>
      </c>
      <c r="J5384">
        <v>999</v>
      </c>
      <c r="K5384">
        <v>99</v>
      </c>
      <c r="L5384">
        <v>99</v>
      </c>
      <c r="M5384">
        <v>99</v>
      </c>
      <c r="N5384">
        <v>99</v>
      </c>
      <c r="O5384">
        <v>54</v>
      </c>
      <c r="P5384">
        <v>5406</v>
      </c>
      <c r="R5384">
        <v>0</v>
      </c>
    </row>
    <row r="5385" spans="1:18" x14ac:dyDescent="0.5">
      <c r="A5385">
        <v>14</v>
      </c>
      <c r="B5385">
        <v>3546</v>
      </c>
      <c r="C5385">
        <v>2014</v>
      </c>
      <c r="D5385">
        <v>99</v>
      </c>
      <c r="E5385">
        <v>99</v>
      </c>
      <c r="F5385">
        <v>99</v>
      </c>
      <c r="G5385">
        <v>99</v>
      </c>
      <c r="H5385">
        <v>99</v>
      </c>
      <c r="I5385">
        <v>99</v>
      </c>
      <c r="J5385">
        <v>999</v>
      </c>
      <c r="K5385">
        <v>99</v>
      </c>
      <c r="L5385">
        <v>99</v>
      </c>
      <c r="M5385">
        <v>99</v>
      </c>
      <c r="N5385">
        <v>99</v>
      </c>
      <c r="O5385">
        <v>54</v>
      </c>
      <c r="P5385">
        <v>5406</v>
      </c>
      <c r="R5385">
        <v>0</v>
      </c>
    </row>
    <row r="5386" spans="1:18" x14ac:dyDescent="0.5">
      <c r="A5386">
        <v>14</v>
      </c>
      <c r="B5386">
        <v>3547</v>
      </c>
      <c r="C5386">
        <v>2015</v>
      </c>
      <c r="D5386">
        <v>99</v>
      </c>
      <c r="E5386">
        <v>99</v>
      </c>
      <c r="F5386">
        <v>99</v>
      </c>
      <c r="G5386">
        <v>99</v>
      </c>
      <c r="H5386">
        <v>99</v>
      </c>
      <c r="I5386">
        <v>99</v>
      </c>
      <c r="J5386">
        <v>999</v>
      </c>
      <c r="K5386">
        <v>99</v>
      </c>
      <c r="L5386">
        <v>99</v>
      </c>
      <c r="M5386">
        <v>99</v>
      </c>
      <c r="N5386">
        <v>99</v>
      </c>
      <c r="O5386">
        <v>54</v>
      </c>
      <c r="P5386">
        <v>5406</v>
      </c>
      <c r="R5386">
        <v>0</v>
      </c>
    </row>
    <row r="5387" spans="1:18" x14ac:dyDescent="0.5">
      <c r="A5387">
        <v>14</v>
      </c>
      <c r="B5387">
        <v>3548</v>
      </c>
      <c r="C5387">
        <v>2016</v>
      </c>
      <c r="D5387">
        <v>99</v>
      </c>
      <c r="E5387">
        <v>99</v>
      </c>
      <c r="F5387">
        <v>99</v>
      </c>
      <c r="G5387">
        <v>99</v>
      </c>
      <c r="H5387">
        <v>99</v>
      </c>
      <c r="I5387">
        <v>99</v>
      </c>
      <c r="J5387">
        <v>999</v>
      </c>
      <c r="K5387">
        <v>99</v>
      </c>
      <c r="L5387">
        <v>99</v>
      </c>
      <c r="M5387">
        <v>99</v>
      </c>
      <c r="N5387">
        <v>99</v>
      </c>
      <c r="O5387">
        <v>54</v>
      </c>
      <c r="P5387">
        <v>5406</v>
      </c>
      <c r="R5387">
        <v>0</v>
      </c>
    </row>
    <row r="5388" spans="1:18" x14ac:dyDescent="0.5">
      <c r="A5388">
        <v>14</v>
      </c>
      <c r="B5388">
        <v>3549</v>
      </c>
      <c r="C5388">
        <v>2017</v>
      </c>
      <c r="D5388">
        <v>99</v>
      </c>
      <c r="E5388">
        <v>99</v>
      </c>
      <c r="F5388">
        <v>99</v>
      </c>
      <c r="G5388">
        <v>99</v>
      </c>
      <c r="H5388">
        <v>99</v>
      </c>
      <c r="I5388">
        <v>99</v>
      </c>
      <c r="J5388">
        <v>999</v>
      </c>
      <c r="K5388">
        <v>99</v>
      </c>
      <c r="L5388">
        <v>99</v>
      </c>
      <c r="M5388">
        <v>99</v>
      </c>
      <c r="N5388">
        <v>99</v>
      </c>
      <c r="O5388">
        <v>54</v>
      </c>
      <c r="P5388">
        <v>5406</v>
      </c>
      <c r="R5388">
        <v>0</v>
      </c>
    </row>
    <row r="5389" spans="1:18" x14ac:dyDescent="0.5">
      <c r="A5389">
        <v>14</v>
      </c>
      <c r="B5389">
        <v>3550</v>
      </c>
      <c r="C5389">
        <v>2018</v>
      </c>
      <c r="D5389">
        <v>99</v>
      </c>
      <c r="E5389">
        <v>99</v>
      </c>
      <c r="F5389">
        <v>99</v>
      </c>
      <c r="G5389">
        <v>99</v>
      </c>
      <c r="H5389">
        <v>99</v>
      </c>
      <c r="I5389">
        <v>99</v>
      </c>
      <c r="J5389">
        <v>999</v>
      </c>
      <c r="K5389">
        <v>99</v>
      </c>
      <c r="L5389">
        <v>99</v>
      </c>
      <c r="M5389">
        <v>99</v>
      </c>
      <c r="N5389">
        <v>99</v>
      </c>
      <c r="O5389">
        <v>54</v>
      </c>
      <c r="P5389">
        <v>5406</v>
      </c>
      <c r="R5389">
        <v>0</v>
      </c>
    </row>
    <row r="5390" spans="1:18" x14ac:dyDescent="0.5">
      <c r="A5390">
        <v>14</v>
      </c>
      <c r="B5390">
        <v>3551</v>
      </c>
      <c r="C5390">
        <v>2019</v>
      </c>
      <c r="D5390">
        <v>99</v>
      </c>
      <c r="E5390">
        <v>99</v>
      </c>
      <c r="F5390">
        <v>99</v>
      </c>
      <c r="G5390">
        <v>99</v>
      </c>
      <c r="H5390">
        <v>99</v>
      </c>
      <c r="I5390">
        <v>99</v>
      </c>
      <c r="J5390">
        <v>999</v>
      </c>
      <c r="K5390">
        <v>99</v>
      </c>
      <c r="L5390">
        <v>99</v>
      </c>
      <c r="M5390">
        <v>99</v>
      </c>
      <c r="N5390">
        <v>99</v>
      </c>
      <c r="O5390">
        <v>54</v>
      </c>
      <c r="P5390">
        <v>5406</v>
      </c>
      <c r="R5390">
        <v>0</v>
      </c>
    </row>
    <row r="5391" spans="1:18" x14ac:dyDescent="0.5">
      <c r="A5391">
        <v>14</v>
      </c>
      <c r="B5391">
        <v>3552</v>
      </c>
      <c r="C5391">
        <v>2020</v>
      </c>
      <c r="D5391">
        <v>99</v>
      </c>
      <c r="E5391">
        <v>99</v>
      </c>
      <c r="F5391">
        <v>99</v>
      </c>
      <c r="G5391">
        <v>99</v>
      </c>
      <c r="H5391">
        <v>99</v>
      </c>
      <c r="I5391">
        <v>99</v>
      </c>
      <c r="J5391">
        <v>999</v>
      </c>
      <c r="K5391">
        <v>99</v>
      </c>
      <c r="L5391">
        <v>99</v>
      </c>
      <c r="M5391">
        <v>99</v>
      </c>
      <c r="N5391">
        <v>99</v>
      </c>
      <c r="O5391">
        <v>54</v>
      </c>
      <c r="P5391">
        <v>5406</v>
      </c>
      <c r="R5391">
        <v>0</v>
      </c>
    </row>
    <row r="5392" spans="1:18" x14ac:dyDescent="0.5">
      <c r="A5392">
        <v>14</v>
      </c>
      <c r="B5392">
        <v>3553</v>
      </c>
      <c r="C5392">
        <v>2021</v>
      </c>
      <c r="D5392">
        <v>99</v>
      </c>
      <c r="E5392">
        <v>99</v>
      </c>
      <c r="F5392">
        <v>99</v>
      </c>
      <c r="G5392">
        <v>99</v>
      </c>
      <c r="H5392">
        <v>99</v>
      </c>
      <c r="I5392">
        <v>99</v>
      </c>
      <c r="J5392">
        <v>999</v>
      </c>
      <c r="K5392">
        <v>99</v>
      </c>
      <c r="L5392">
        <v>99</v>
      </c>
      <c r="M5392">
        <v>99</v>
      </c>
      <c r="N5392">
        <v>99</v>
      </c>
      <c r="O5392">
        <v>54</v>
      </c>
      <c r="P5392">
        <v>5406</v>
      </c>
      <c r="R5392">
        <v>0</v>
      </c>
    </row>
    <row r="5393" spans="1:18" x14ac:dyDescent="0.5">
      <c r="A5393">
        <v>14</v>
      </c>
      <c r="B5393">
        <v>3554</v>
      </c>
      <c r="C5393">
        <v>2022</v>
      </c>
      <c r="D5393">
        <v>99</v>
      </c>
      <c r="E5393">
        <v>99</v>
      </c>
      <c r="F5393">
        <v>99</v>
      </c>
      <c r="G5393">
        <v>99</v>
      </c>
      <c r="H5393">
        <v>99</v>
      </c>
      <c r="I5393">
        <v>99</v>
      </c>
      <c r="J5393">
        <v>999</v>
      </c>
      <c r="K5393">
        <v>99</v>
      </c>
      <c r="L5393">
        <v>99</v>
      </c>
      <c r="M5393">
        <v>99</v>
      </c>
      <c r="N5393">
        <v>99</v>
      </c>
      <c r="O5393">
        <v>54</v>
      </c>
      <c r="P5393">
        <v>5406</v>
      </c>
      <c r="R5393">
        <v>0</v>
      </c>
    </row>
    <row r="5394" spans="1:18" x14ac:dyDescent="0.5">
      <c r="A5394">
        <v>14</v>
      </c>
      <c r="B5394">
        <v>3555</v>
      </c>
      <c r="C5394">
        <v>2012</v>
      </c>
      <c r="D5394">
        <v>99</v>
      </c>
      <c r="E5394">
        <v>99</v>
      </c>
      <c r="F5394">
        <v>99</v>
      </c>
      <c r="G5394">
        <v>99</v>
      </c>
      <c r="H5394">
        <v>99</v>
      </c>
      <c r="I5394">
        <v>99</v>
      </c>
      <c r="J5394">
        <v>999</v>
      </c>
      <c r="K5394">
        <v>99</v>
      </c>
      <c r="L5394">
        <v>99</v>
      </c>
      <c r="M5394">
        <v>99</v>
      </c>
      <c r="N5394">
        <v>99</v>
      </c>
      <c r="O5394">
        <v>54</v>
      </c>
      <c r="P5394">
        <v>5411</v>
      </c>
      <c r="R5394">
        <v>0</v>
      </c>
    </row>
    <row r="5395" spans="1:18" x14ac:dyDescent="0.5">
      <c r="A5395">
        <v>14</v>
      </c>
      <c r="B5395">
        <v>3556</v>
      </c>
      <c r="C5395">
        <v>2013</v>
      </c>
      <c r="D5395">
        <v>99</v>
      </c>
      <c r="E5395">
        <v>99</v>
      </c>
      <c r="F5395">
        <v>99</v>
      </c>
      <c r="G5395">
        <v>99</v>
      </c>
      <c r="H5395">
        <v>99</v>
      </c>
      <c r="I5395">
        <v>99</v>
      </c>
      <c r="J5395">
        <v>999</v>
      </c>
      <c r="K5395">
        <v>99</v>
      </c>
      <c r="L5395">
        <v>99</v>
      </c>
      <c r="M5395">
        <v>99</v>
      </c>
      <c r="N5395">
        <v>99</v>
      </c>
      <c r="O5395">
        <v>54</v>
      </c>
      <c r="P5395">
        <v>5411</v>
      </c>
      <c r="R5395">
        <v>0</v>
      </c>
    </row>
    <row r="5396" spans="1:18" x14ac:dyDescent="0.5">
      <c r="A5396">
        <v>14</v>
      </c>
      <c r="B5396">
        <v>3557</v>
      </c>
      <c r="C5396">
        <v>2014</v>
      </c>
      <c r="D5396">
        <v>99</v>
      </c>
      <c r="E5396">
        <v>99</v>
      </c>
      <c r="F5396">
        <v>99</v>
      </c>
      <c r="G5396">
        <v>99</v>
      </c>
      <c r="H5396">
        <v>99</v>
      </c>
      <c r="I5396">
        <v>99</v>
      </c>
      <c r="J5396">
        <v>999</v>
      </c>
      <c r="K5396">
        <v>99</v>
      </c>
      <c r="L5396">
        <v>99</v>
      </c>
      <c r="M5396">
        <v>99</v>
      </c>
      <c r="N5396">
        <v>99</v>
      </c>
      <c r="O5396">
        <v>54</v>
      </c>
      <c r="P5396">
        <v>5411</v>
      </c>
      <c r="R5396">
        <v>0</v>
      </c>
    </row>
    <row r="5397" spans="1:18" x14ac:dyDescent="0.5">
      <c r="A5397">
        <v>14</v>
      </c>
      <c r="B5397">
        <v>3558</v>
      </c>
      <c r="C5397">
        <v>2015</v>
      </c>
      <c r="D5397">
        <v>99</v>
      </c>
      <c r="E5397">
        <v>99</v>
      </c>
      <c r="F5397">
        <v>99</v>
      </c>
      <c r="G5397">
        <v>99</v>
      </c>
      <c r="H5397">
        <v>99</v>
      </c>
      <c r="I5397">
        <v>99</v>
      </c>
      <c r="J5397">
        <v>999</v>
      </c>
      <c r="K5397">
        <v>99</v>
      </c>
      <c r="L5397">
        <v>99</v>
      </c>
      <c r="M5397">
        <v>99</v>
      </c>
      <c r="N5397">
        <v>99</v>
      </c>
      <c r="O5397">
        <v>54</v>
      </c>
      <c r="P5397">
        <v>5411</v>
      </c>
      <c r="R5397">
        <v>0</v>
      </c>
    </row>
    <row r="5398" spans="1:18" x14ac:dyDescent="0.5">
      <c r="A5398">
        <v>14</v>
      </c>
      <c r="B5398">
        <v>3559</v>
      </c>
      <c r="C5398">
        <v>2016</v>
      </c>
      <c r="D5398">
        <v>99</v>
      </c>
      <c r="E5398">
        <v>99</v>
      </c>
      <c r="F5398">
        <v>99</v>
      </c>
      <c r="G5398">
        <v>99</v>
      </c>
      <c r="H5398">
        <v>99</v>
      </c>
      <c r="I5398">
        <v>99</v>
      </c>
      <c r="J5398">
        <v>999</v>
      </c>
      <c r="K5398">
        <v>99</v>
      </c>
      <c r="L5398">
        <v>99</v>
      </c>
      <c r="M5398">
        <v>99</v>
      </c>
      <c r="N5398">
        <v>99</v>
      </c>
      <c r="O5398">
        <v>54</v>
      </c>
      <c r="P5398">
        <v>5411</v>
      </c>
      <c r="R5398">
        <v>0</v>
      </c>
    </row>
    <row r="5399" spans="1:18" x14ac:dyDescent="0.5">
      <c r="A5399">
        <v>14</v>
      </c>
      <c r="B5399">
        <v>3560</v>
      </c>
      <c r="C5399">
        <v>2017</v>
      </c>
      <c r="D5399">
        <v>99</v>
      </c>
      <c r="E5399">
        <v>99</v>
      </c>
      <c r="F5399">
        <v>99</v>
      </c>
      <c r="G5399">
        <v>99</v>
      </c>
      <c r="H5399">
        <v>99</v>
      </c>
      <c r="I5399">
        <v>99</v>
      </c>
      <c r="J5399">
        <v>999</v>
      </c>
      <c r="K5399">
        <v>99</v>
      </c>
      <c r="L5399">
        <v>99</v>
      </c>
      <c r="M5399">
        <v>99</v>
      </c>
      <c r="N5399">
        <v>99</v>
      </c>
      <c r="O5399">
        <v>54</v>
      </c>
      <c r="P5399">
        <v>5411</v>
      </c>
      <c r="R5399">
        <v>0</v>
      </c>
    </row>
    <row r="5400" spans="1:18" x14ac:dyDescent="0.5">
      <c r="A5400">
        <v>14</v>
      </c>
      <c r="B5400">
        <v>3561</v>
      </c>
      <c r="C5400">
        <v>2018</v>
      </c>
      <c r="D5400">
        <v>99</v>
      </c>
      <c r="E5400">
        <v>99</v>
      </c>
      <c r="F5400">
        <v>99</v>
      </c>
      <c r="G5400">
        <v>99</v>
      </c>
      <c r="H5400">
        <v>99</v>
      </c>
      <c r="I5400">
        <v>99</v>
      </c>
      <c r="J5400">
        <v>999</v>
      </c>
      <c r="K5400">
        <v>99</v>
      </c>
      <c r="L5400">
        <v>99</v>
      </c>
      <c r="M5400">
        <v>99</v>
      </c>
      <c r="N5400">
        <v>99</v>
      </c>
      <c r="O5400">
        <v>54</v>
      </c>
      <c r="P5400">
        <v>5411</v>
      </c>
      <c r="R5400">
        <v>0</v>
      </c>
    </row>
    <row r="5401" spans="1:18" x14ac:dyDescent="0.5">
      <c r="A5401">
        <v>14</v>
      </c>
      <c r="B5401">
        <v>3562</v>
      </c>
      <c r="C5401">
        <v>2019</v>
      </c>
      <c r="D5401">
        <v>99</v>
      </c>
      <c r="E5401">
        <v>99</v>
      </c>
      <c r="F5401">
        <v>99</v>
      </c>
      <c r="G5401">
        <v>99</v>
      </c>
      <c r="H5401">
        <v>99</v>
      </c>
      <c r="I5401">
        <v>99</v>
      </c>
      <c r="J5401">
        <v>999</v>
      </c>
      <c r="K5401">
        <v>99</v>
      </c>
      <c r="L5401">
        <v>99</v>
      </c>
      <c r="M5401">
        <v>99</v>
      </c>
      <c r="N5401">
        <v>99</v>
      </c>
      <c r="O5401">
        <v>54</v>
      </c>
      <c r="P5401">
        <v>5411</v>
      </c>
      <c r="R5401">
        <v>0</v>
      </c>
    </row>
    <row r="5402" spans="1:18" x14ac:dyDescent="0.5">
      <c r="A5402">
        <v>14</v>
      </c>
      <c r="B5402">
        <v>3563</v>
      </c>
      <c r="C5402">
        <v>2020</v>
      </c>
      <c r="D5402">
        <v>99</v>
      </c>
      <c r="E5402">
        <v>99</v>
      </c>
      <c r="F5402">
        <v>99</v>
      </c>
      <c r="G5402">
        <v>99</v>
      </c>
      <c r="H5402">
        <v>99</v>
      </c>
      <c r="I5402">
        <v>99</v>
      </c>
      <c r="J5402">
        <v>999</v>
      </c>
      <c r="K5402">
        <v>99</v>
      </c>
      <c r="L5402">
        <v>99</v>
      </c>
      <c r="M5402">
        <v>99</v>
      </c>
      <c r="N5402">
        <v>99</v>
      </c>
      <c r="O5402">
        <v>54</v>
      </c>
      <c r="P5402">
        <v>5411</v>
      </c>
      <c r="R5402">
        <v>0</v>
      </c>
    </row>
    <row r="5403" spans="1:18" x14ac:dyDescent="0.5">
      <c r="A5403">
        <v>14</v>
      </c>
      <c r="B5403">
        <v>3564</v>
      </c>
      <c r="C5403">
        <v>2021</v>
      </c>
      <c r="D5403">
        <v>99</v>
      </c>
      <c r="E5403">
        <v>99</v>
      </c>
      <c r="F5403">
        <v>99</v>
      </c>
      <c r="G5403">
        <v>99</v>
      </c>
      <c r="H5403">
        <v>99</v>
      </c>
      <c r="I5403">
        <v>99</v>
      </c>
      <c r="J5403">
        <v>999</v>
      </c>
      <c r="K5403">
        <v>99</v>
      </c>
      <c r="L5403">
        <v>99</v>
      </c>
      <c r="M5403">
        <v>99</v>
      </c>
      <c r="N5403">
        <v>99</v>
      </c>
      <c r="O5403">
        <v>54</v>
      </c>
      <c r="P5403">
        <v>5411</v>
      </c>
      <c r="R5403">
        <v>0</v>
      </c>
    </row>
    <row r="5404" spans="1:18" x14ac:dyDescent="0.5">
      <c r="A5404">
        <v>14</v>
      </c>
      <c r="B5404">
        <v>3565</v>
      </c>
      <c r="C5404">
        <v>2022</v>
      </c>
      <c r="D5404">
        <v>99</v>
      </c>
      <c r="E5404">
        <v>99</v>
      </c>
      <c r="F5404">
        <v>99</v>
      </c>
      <c r="G5404">
        <v>99</v>
      </c>
      <c r="H5404">
        <v>99</v>
      </c>
      <c r="I5404">
        <v>99</v>
      </c>
      <c r="J5404">
        <v>999</v>
      </c>
      <c r="K5404">
        <v>99</v>
      </c>
      <c r="L5404">
        <v>99</v>
      </c>
      <c r="M5404">
        <v>99</v>
      </c>
      <c r="N5404">
        <v>99</v>
      </c>
      <c r="O5404">
        <v>54</v>
      </c>
      <c r="P5404">
        <v>5411</v>
      </c>
      <c r="R5404">
        <v>0</v>
      </c>
    </row>
    <row r="5405" spans="1:18" x14ac:dyDescent="0.5">
      <c r="A5405">
        <v>14</v>
      </c>
      <c r="B5405">
        <v>3566</v>
      </c>
      <c r="C5405">
        <v>2012</v>
      </c>
      <c r="D5405">
        <v>99</v>
      </c>
      <c r="E5405">
        <v>99</v>
      </c>
      <c r="F5405">
        <v>99</v>
      </c>
      <c r="G5405">
        <v>99</v>
      </c>
      <c r="H5405">
        <v>99</v>
      </c>
      <c r="I5405">
        <v>99</v>
      </c>
      <c r="J5405">
        <v>999</v>
      </c>
      <c r="K5405">
        <v>99</v>
      </c>
      <c r="L5405">
        <v>99</v>
      </c>
      <c r="M5405">
        <v>99</v>
      </c>
      <c r="N5405">
        <v>99</v>
      </c>
      <c r="O5405">
        <v>54</v>
      </c>
      <c r="P5405">
        <v>5412</v>
      </c>
      <c r="R5405">
        <v>0</v>
      </c>
    </row>
    <row r="5406" spans="1:18" x14ac:dyDescent="0.5">
      <c r="A5406">
        <v>14</v>
      </c>
      <c r="B5406">
        <v>3567</v>
      </c>
      <c r="C5406">
        <v>2013</v>
      </c>
      <c r="D5406">
        <v>99</v>
      </c>
      <c r="E5406">
        <v>99</v>
      </c>
      <c r="F5406">
        <v>99</v>
      </c>
      <c r="G5406">
        <v>99</v>
      </c>
      <c r="H5406">
        <v>99</v>
      </c>
      <c r="I5406">
        <v>99</v>
      </c>
      <c r="J5406">
        <v>999</v>
      </c>
      <c r="K5406">
        <v>99</v>
      </c>
      <c r="L5406">
        <v>99</v>
      </c>
      <c r="M5406">
        <v>99</v>
      </c>
      <c r="N5406">
        <v>99</v>
      </c>
      <c r="O5406">
        <v>54</v>
      </c>
      <c r="P5406">
        <v>5412</v>
      </c>
      <c r="R5406">
        <v>0</v>
      </c>
    </row>
    <row r="5407" spans="1:18" x14ac:dyDescent="0.5">
      <c r="A5407">
        <v>14</v>
      </c>
      <c r="B5407">
        <v>3568</v>
      </c>
      <c r="C5407">
        <v>2014</v>
      </c>
      <c r="D5407">
        <v>99</v>
      </c>
      <c r="E5407">
        <v>99</v>
      </c>
      <c r="F5407">
        <v>99</v>
      </c>
      <c r="G5407">
        <v>99</v>
      </c>
      <c r="H5407">
        <v>99</v>
      </c>
      <c r="I5407">
        <v>99</v>
      </c>
      <c r="J5407">
        <v>999</v>
      </c>
      <c r="K5407">
        <v>99</v>
      </c>
      <c r="L5407">
        <v>99</v>
      </c>
      <c r="M5407">
        <v>99</v>
      </c>
      <c r="N5407">
        <v>99</v>
      </c>
      <c r="O5407">
        <v>54</v>
      </c>
      <c r="P5407">
        <v>5412</v>
      </c>
      <c r="R5407">
        <v>0</v>
      </c>
    </row>
    <row r="5408" spans="1:18" x14ac:dyDescent="0.5">
      <c r="A5408">
        <v>14</v>
      </c>
      <c r="B5408">
        <v>3569</v>
      </c>
      <c r="C5408">
        <v>2015</v>
      </c>
      <c r="D5408">
        <v>99</v>
      </c>
      <c r="E5408">
        <v>99</v>
      </c>
      <c r="F5408">
        <v>99</v>
      </c>
      <c r="G5408">
        <v>99</v>
      </c>
      <c r="H5408">
        <v>99</v>
      </c>
      <c r="I5408">
        <v>99</v>
      </c>
      <c r="J5408">
        <v>999</v>
      </c>
      <c r="K5408">
        <v>99</v>
      </c>
      <c r="L5408">
        <v>99</v>
      </c>
      <c r="M5408">
        <v>99</v>
      </c>
      <c r="N5408">
        <v>99</v>
      </c>
      <c r="O5408">
        <v>54</v>
      </c>
      <c r="P5408">
        <v>5412</v>
      </c>
      <c r="R5408">
        <v>0</v>
      </c>
    </row>
    <row r="5409" spans="1:18" x14ac:dyDescent="0.5">
      <c r="A5409">
        <v>14</v>
      </c>
      <c r="B5409">
        <v>3570</v>
      </c>
      <c r="C5409">
        <v>2016</v>
      </c>
      <c r="D5409">
        <v>99</v>
      </c>
      <c r="E5409">
        <v>99</v>
      </c>
      <c r="F5409">
        <v>99</v>
      </c>
      <c r="G5409">
        <v>99</v>
      </c>
      <c r="H5409">
        <v>99</v>
      </c>
      <c r="I5409">
        <v>99</v>
      </c>
      <c r="J5409">
        <v>999</v>
      </c>
      <c r="K5409">
        <v>99</v>
      </c>
      <c r="L5409">
        <v>99</v>
      </c>
      <c r="M5409">
        <v>99</v>
      </c>
      <c r="N5409">
        <v>99</v>
      </c>
      <c r="O5409">
        <v>54</v>
      </c>
      <c r="P5409">
        <v>5412</v>
      </c>
      <c r="R5409">
        <v>0</v>
      </c>
    </row>
    <row r="5410" spans="1:18" x14ac:dyDescent="0.5">
      <c r="A5410">
        <v>14</v>
      </c>
      <c r="B5410">
        <v>3571</v>
      </c>
      <c r="C5410">
        <v>2017</v>
      </c>
      <c r="D5410">
        <v>99</v>
      </c>
      <c r="E5410">
        <v>99</v>
      </c>
      <c r="F5410">
        <v>99</v>
      </c>
      <c r="G5410">
        <v>99</v>
      </c>
      <c r="H5410">
        <v>99</v>
      </c>
      <c r="I5410">
        <v>99</v>
      </c>
      <c r="J5410">
        <v>999</v>
      </c>
      <c r="K5410">
        <v>99</v>
      </c>
      <c r="L5410">
        <v>99</v>
      </c>
      <c r="M5410">
        <v>99</v>
      </c>
      <c r="N5410">
        <v>99</v>
      </c>
      <c r="O5410">
        <v>54</v>
      </c>
      <c r="P5410">
        <v>5412</v>
      </c>
      <c r="R5410">
        <v>0</v>
      </c>
    </row>
    <row r="5411" spans="1:18" x14ac:dyDescent="0.5">
      <c r="A5411">
        <v>14</v>
      </c>
      <c r="B5411">
        <v>3572</v>
      </c>
      <c r="C5411">
        <v>2018</v>
      </c>
      <c r="D5411">
        <v>99</v>
      </c>
      <c r="E5411">
        <v>99</v>
      </c>
      <c r="F5411">
        <v>99</v>
      </c>
      <c r="G5411">
        <v>99</v>
      </c>
      <c r="H5411">
        <v>99</v>
      </c>
      <c r="I5411">
        <v>99</v>
      </c>
      <c r="J5411">
        <v>999</v>
      </c>
      <c r="K5411">
        <v>99</v>
      </c>
      <c r="L5411">
        <v>99</v>
      </c>
      <c r="M5411">
        <v>99</v>
      </c>
      <c r="N5411">
        <v>99</v>
      </c>
      <c r="O5411">
        <v>54</v>
      </c>
      <c r="P5411">
        <v>5412</v>
      </c>
      <c r="R5411">
        <v>0</v>
      </c>
    </row>
    <row r="5412" spans="1:18" x14ac:dyDescent="0.5">
      <c r="A5412">
        <v>14</v>
      </c>
      <c r="B5412">
        <v>3573</v>
      </c>
      <c r="C5412">
        <v>2019</v>
      </c>
      <c r="D5412">
        <v>99</v>
      </c>
      <c r="E5412">
        <v>99</v>
      </c>
      <c r="F5412">
        <v>99</v>
      </c>
      <c r="G5412">
        <v>99</v>
      </c>
      <c r="H5412">
        <v>99</v>
      </c>
      <c r="I5412">
        <v>99</v>
      </c>
      <c r="J5412">
        <v>999</v>
      </c>
      <c r="K5412">
        <v>99</v>
      </c>
      <c r="L5412">
        <v>99</v>
      </c>
      <c r="M5412">
        <v>99</v>
      </c>
      <c r="N5412">
        <v>99</v>
      </c>
      <c r="O5412">
        <v>54</v>
      </c>
      <c r="P5412">
        <v>5412</v>
      </c>
      <c r="R5412">
        <v>0</v>
      </c>
    </row>
    <row r="5413" spans="1:18" x14ac:dyDescent="0.5">
      <c r="A5413">
        <v>14</v>
      </c>
      <c r="B5413">
        <v>3574</v>
      </c>
      <c r="C5413">
        <v>2020</v>
      </c>
      <c r="D5413">
        <v>99</v>
      </c>
      <c r="E5413">
        <v>99</v>
      </c>
      <c r="F5413">
        <v>99</v>
      </c>
      <c r="G5413">
        <v>99</v>
      </c>
      <c r="H5413">
        <v>99</v>
      </c>
      <c r="I5413">
        <v>99</v>
      </c>
      <c r="J5413">
        <v>999</v>
      </c>
      <c r="K5413">
        <v>99</v>
      </c>
      <c r="L5413">
        <v>99</v>
      </c>
      <c r="M5413">
        <v>99</v>
      </c>
      <c r="N5413">
        <v>99</v>
      </c>
      <c r="O5413">
        <v>54</v>
      </c>
      <c r="P5413">
        <v>5412</v>
      </c>
      <c r="R5413">
        <v>0</v>
      </c>
    </row>
    <row r="5414" spans="1:18" x14ac:dyDescent="0.5">
      <c r="A5414">
        <v>14</v>
      </c>
      <c r="B5414">
        <v>3575</v>
      </c>
      <c r="C5414">
        <v>2021</v>
      </c>
      <c r="D5414">
        <v>99</v>
      </c>
      <c r="E5414">
        <v>99</v>
      </c>
      <c r="F5414">
        <v>99</v>
      </c>
      <c r="G5414">
        <v>99</v>
      </c>
      <c r="H5414">
        <v>99</v>
      </c>
      <c r="I5414">
        <v>99</v>
      </c>
      <c r="J5414">
        <v>999</v>
      </c>
      <c r="K5414">
        <v>99</v>
      </c>
      <c r="L5414">
        <v>99</v>
      </c>
      <c r="M5414">
        <v>99</v>
      </c>
      <c r="N5414">
        <v>99</v>
      </c>
      <c r="O5414">
        <v>54</v>
      </c>
      <c r="P5414">
        <v>5412</v>
      </c>
      <c r="R5414">
        <v>0</v>
      </c>
    </row>
    <row r="5415" spans="1:18" x14ac:dyDescent="0.5">
      <c r="A5415">
        <v>14</v>
      </c>
      <c r="B5415">
        <v>3576</v>
      </c>
      <c r="C5415">
        <v>2022</v>
      </c>
      <c r="D5415">
        <v>99</v>
      </c>
      <c r="E5415">
        <v>99</v>
      </c>
      <c r="F5415">
        <v>99</v>
      </c>
      <c r="G5415">
        <v>99</v>
      </c>
      <c r="H5415">
        <v>99</v>
      </c>
      <c r="I5415">
        <v>99</v>
      </c>
      <c r="J5415">
        <v>999</v>
      </c>
      <c r="K5415">
        <v>99</v>
      </c>
      <c r="L5415">
        <v>99</v>
      </c>
      <c r="M5415">
        <v>99</v>
      </c>
      <c r="N5415">
        <v>99</v>
      </c>
      <c r="O5415">
        <v>54</v>
      </c>
      <c r="P5415">
        <v>5412</v>
      </c>
      <c r="R5415">
        <v>0</v>
      </c>
    </row>
    <row r="5416" spans="1:18" x14ac:dyDescent="0.5">
      <c r="A5416">
        <v>14</v>
      </c>
      <c r="B5416">
        <v>3577</v>
      </c>
      <c r="C5416">
        <v>2012</v>
      </c>
      <c r="D5416">
        <v>99</v>
      </c>
      <c r="E5416">
        <v>99</v>
      </c>
      <c r="F5416">
        <v>99</v>
      </c>
      <c r="G5416">
        <v>99</v>
      </c>
      <c r="H5416">
        <v>99</v>
      </c>
      <c r="I5416">
        <v>99</v>
      </c>
      <c r="J5416">
        <v>999</v>
      </c>
      <c r="K5416">
        <v>99</v>
      </c>
      <c r="L5416">
        <v>99</v>
      </c>
      <c r="M5416">
        <v>99</v>
      </c>
      <c r="N5416">
        <v>99</v>
      </c>
      <c r="O5416">
        <v>54</v>
      </c>
      <c r="P5416">
        <v>5413</v>
      </c>
      <c r="R5416">
        <v>0</v>
      </c>
    </row>
    <row r="5417" spans="1:18" x14ac:dyDescent="0.5">
      <c r="A5417">
        <v>14</v>
      </c>
      <c r="B5417">
        <v>3578</v>
      </c>
      <c r="C5417">
        <v>2013</v>
      </c>
      <c r="D5417">
        <v>99</v>
      </c>
      <c r="E5417">
        <v>99</v>
      </c>
      <c r="F5417">
        <v>99</v>
      </c>
      <c r="G5417">
        <v>99</v>
      </c>
      <c r="H5417">
        <v>99</v>
      </c>
      <c r="I5417">
        <v>99</v>
      </c>
      <c r="J5417">
        <v>999</v>
      </c>
      <c r="K5417">
        <v>99</v>
      </c>
      <c r="L5417">
        <v>99</v>
      </c>
      <c r="M5417">
        <v>99</v>
      </c>
      <c r="N5417">
        <v>99</v>
      </c>
      <c r="O5417">
        <v>54</v>
      </c>
      <c r="P5417">
        <v>5413</v>
      </c>
      <c r="R5417">
        <v>0</v>
      </c>
    </row>
    <row r="5418" spans="1:18" x14ac:dyDescent="0.5">
      <c r="A5418">
        <v>14</v>
      </c>
      <c r="B5418">
        <v>3579</v>
      </c>
      <c r="C5418">
        <v>2014</v>
      </c>
      <c r="D5418">
        <v>99</v>
      </c>
      <c r="E5418">
        <v>99</v>
      </c>
      <c r="F5418">
        <v>99</v>
      </c>
      <c r="G5418">
        <v>99</v>
      </c>
      <c r="H5418">
        <v>99</v>
      </c>
      <c r="I5418">
        <v>99</v>
      </c>
      <c r="J5418">
        <v>999</v>
      </c>
      <c r="K5418">
        <v>99</v>
      </c>
      <c r="L5418">
        <v>99</v>
      </c>
      <c r="M5418">
        <v>99</v>
      </c>
      <c r="N5418">
        <v>99</v>
      </c>
      <c r="O5418">
        <v>54</v>
      </c>
      <c r="P5418">
        <v>5413</v>
      </c>
      <c r="R5418">
        <v>0</v>
      </c>
    </row>
    <row r="5419" spans="1:18" x14ac:dyDescent="0.5">
      <c r="A5419">
        <v>14</v>
      </c>
      <c r="B5419">
        <v>3580</v>
      </c>
      <c r="C5419">
        <v>2015</v>
      </c>
      <c r="D5419">
        <v>99</v>
      </c>
      <c r="E5419">
        <v>99</v>
      </c>
      <c r="F5419">
        <v>99</v>
      </c>
      <c r="G5419">
        <v>99</v>
      </c>
      <c r="H5419">
        <v>99</v>
      </c>
      <c r="I5419">
        <v>99</v>
      </c>
      <c r="J5419">
        <v>999</v>
      </c>
      <c r="K5419">
        <v>99</v>
      </c>
      <c r="L5419">
        <v>99</v>
      </c>
      <c r="M5419">
        <v>99</v>
      </c>
      <c r="N5419">
        <v>99</v>
      </c>
      <c r="O5419">
        <v>54</v>
      </c>
      <c r="P5419">
        <v>5413</v>
      </c>
      <c r="R5419">
        <v>0</v>
      </c>
    </row>
    <row r="5420" spans="1:18" x14ac:dyDescent="0.5">
      <c r="A5420">
        <v>14</v>
      </c>
      <c r="B5420">
        <v>3581</v>
      </c>
      <c r="C5420">
        <v>2016</v>
      </c>
      <c r="D5420">
        <v>99</v>
      </c>
      <c r="E5420">
        <v>99</v>
      </c>
      <c r="F5420">
        <v>99</v>
      </c>
      <c r="G5420">
        <v>99</v>
      </c>
      <c r="H5420">
        <v>99</v>
      </c>
      <c r="I5420">
        <v>99</v>
      </c>
      <c r="J5420">
        <v>999</v>
      </c>
      <c r="K5420">
        <v>99</v>
      </c>
      <c r="L5420">
        <v>99</v>
      </c>
      <c r="M5420">
        <v>99</v>
      </c>
      <c r="N5420">
        <v>99</v>
      </c>
      <c r="O5420">
        <v>54</v>
      </c>
      <c r="P5420">
        <v>5413</v>
      </c>
      <c r="R5420">
        <v>0</v>
      </c>
    </row>
    <row r="5421" spans="1:18" x14ac:dyDescent="0.5">
      <c r="A5421">
        <v>14</v>
      </c>
      <c r="B5421">
        <v>3582</v>
      </c>
      <c r="C5421">
        <v>2017</v>
      </c>
      <c r="D5421">
        <v>99</v>
      </c>
      <c r="E5421">
        <v>99</v>
      </c>
      <c r="F5421">
        <v>99</v>
      </c>
      <c r="G5421">
        <v>99</v>
      </c>
      <c r="H5421">
        <v>99</v>
      </c>
      <c r="I5421">
        <v>99</v>
      </c>
      <c r="J5421">
        <v>999</v>
      </c>
      <c r="K5421">
        <v>99</v>
      </c>
      <c r="L5421">
        <v>99</v>
      </c>
      <c r="M5421">
        <v>99</v>
      </c>
      <c r="N5421">
        <v>99</v>
      </c>
      <c r="O5421">
        <v>54</v>
      </c>
      <c r="P5421">
        <v>5413</v>
      </c>
      <c r="R5421">
        <v>0</v>
      </c>
    </row>
    <row r="5422" spans="1:18" x14ac:dyDescent="0.5">
      <c r="A5422">
        <v>14</v>
      </c>
      <c r="B5422">
        <v>3583</v>
      </c>
      <c r="C5422">
        <v>2018</v>
      </c>
      <c r="D5422">
        <v>99</v>
      </c>
      <c r="E5422">
        <v>99</v>
      </c>
      <c r="F5422">
        <v>99</v>
      </c>
      <c r="G5422">
        <v>99</v>
      </c>
      <c r="H5422">
        <v>99</v>
      </c>
      <c r="I5422">
        <v>99</v>
      </c>
      <c r="J5422">
        <v>999</v>
      </c>
      <c r="K5422">
        <v>99</v>
      </c>
      <c r="L5422">
        <v>99</v>
      </c>
      <c r="M5422">
        <v>99</v>
      </c>
      <c r="N5422">
        <v>99</v>
      </c>
      <c r="O5422">
        <v>54</v>
      </c>
      <c r="P5422">
        <v>5413</v>
      </c>
      <c r="R5422">
        <v>0</v>
      </c>
    </row>
    <row r="5423" spans="1:18" x14ac:dyDescent="0.5">
      <c r="A5423">
        <v>14</v>
      </c>
      <c r="B5423">
        <v>3584</v>
      </c>
      <c r="C5423">
        <v>2019</v>
      </c>
      <c r="D5423">
        <v>99</v>
      </c>
      <c r="E5423">
        <v>99</v>
      </c>
      <c r="F5423">
        <v>99</v>
      </c>
      <c r="G5423">
        <v>99</v>
      </c>
      <c r="H5423">
        <v>99</v>
      </c>
      <c r="I5423">
        <v>99</v>
      </c>
      <c r="J5423">
        <v>999</v>
      </c>
      <c r="K5423">
        <v>99</v>
      </c>
      <c r="L5423">
        <v>99</v>
      </c>
      <c r="M5423">
        <v>99</v>
      </c>
      <c r="N5423">
        <v>99</v>
      </c>
      <c r="O5423">
        <v>54</v>
      </c>
      <c r="P5423">
        <v>5413</v>
      </c>
      <c r="R5423">
        <v>0</v>
      </c>
    </row>
    <row r="5424" spans="1:18" x14ac:dyDescent="0.5">
      <c r="A5424">
        <v>14</v>
      </c>
      <c r="B5424">
        <v>3585</v>
      </c>
      <c r="C5424">
        <v>2020</v>
      </c>
      <c r="D5424">
        <v>99</v>
      </c>
      <c r="E5424">
        <v>99</v>
      </c>
      <c r="F5424">
        <v>99</v>
      </c>
      <c r="G5424">
        <v>99</v>
      </c>
      <c r="H5424">
        <v>99</v>
      </c>
      <c r="I5424">
        <v>99</v>
      </c>
      <c r="J5424">
        <v>999</v>
      </c>
      <c r="K5424">
        <v>99</v>
      </c>
      <c r="L5424">
        <v>99</v>
      </c>
      <c r="M5424">
        <v>99</v>
      </c>
      <c r="N5424">
        <v>99</v>
      </c>
      <c r="O5424">
        <v>54</v>
      </c>
      <c r="P5424">
        <v>5413</v>
      </c>
      <c r="R5424">
        <v>0</v>
      </c>
    </row>
    <row r="5425" spans="1:18" x14ac:dyDescent="0.5">
      <c r="A5425">
        <v>14</v>
      </c>
      <c r="B5425">
        <v>3586</v>
      </c>
      <c r="C5425">
        <v>2021</v>
      </c>
      <c r="D5425">
        <v>99</v>
      </c>
      <c r="E5425">
        <v>99</v>
      </c>
      <c r="F5425">
        <v>99</v>
      </c>
      <c r="G5425">
        <v>99</v>
      </c>
      <c r="H5425">
        <v>99</v>
      </c>
      <c r="I5425">
        <v>99</v>
      </c>
      <c r="J5425">
        <v>999</v>
      </c>
      <c r="K5425">
        <v>99</v>
      </c>
      <c r="L5425">
        <v>99</v>
      </c>
      <c r="M5425">
        <v>99</v>
      </c>
      <c r="N5425">
        <v>99</v>
      </c>
      <c r="O5425">
        <v>54</v>
      </c>
      <c r="P5425">
        <v>5413</v>
      </c>
      <c r="R5425">
        <v>0</v>
      </c>
    </row>
    <row r="5426" spans="1:18" x14ac:dyDescent="0.5">
      <c r="A5426">
        <v>14</v>
      </c>
      <c r="B5426">
        <v>3587</v>
      </c>
      <c r="C5426">
        <v>2022</v>
      </c>
      <c r="D5426">
        <v>99</v>
      </c>
      <c r="E5426">
        <v>99</v>
      </c>
      <c r="F5426">
        <v>99</v>
      </c>
      <c r="G5426">
        <v>99</v>
      </c>
      <c r="H5426">
        <v>99</v>
      </c>
      <c r="I5426">
        <v>99</v>
      </c>
      <c r="J5426">
        <v>999</v>
      </c>
      <c r="K5426">
        <v>99</v>
      </c>
      <c r="L5426">
        <v>99</v>
      </c>
      <c r="M5426">
        <v>99</v>
      </c>
      <c r="N5426">
        <v>99</v>
      </c>
      <c r="O5426">
        <v>54</v>
      </c>
      <c r="P5426">
        <v>5413</v>
      </c>
      <c r="R5426">
        <v>0</v>
      </c>
    </row>
    <row r="5427" spans="1:18" x14ac:dyDescent="0.5">
      <c r="A5427">
        <v>14</v>
      </c>
      <c r="B5427">
        <v>3588</v>
      </c>
      <c r="C5427">
        <v>2012</v>
      </c>
      <c r="D5427">
        <v>99</v>
      </c>
      <c r="E5427">
        <v>99</v>
      </c>
      <c r="F5427">
        <v>99</v>
      </c>
      <c r="G5427">
        <v>99</v>
      </c>
      <c r="H5427">
        <v>99</v>
      </c>
      <c r="I5427">
        <v>99</v>
      </c>
      <c r="J5427">
        <v>999</v>
      </c>
      <c r="K5427">
        <v>99</v>
      </c>
      <c r="L5427">
        <v>99</v>
      </c>
      <c r="M5427">
        <v>99</v>
      </c>
      <c r="N5427">
        <v>99</v>
      </c>
      <c r="O5427">
        <v>54</v>
      </c>
      <c r="P5427">
        <v>5414</v>
      </c>
      <c r="R5427">
        <v>0</v>
      </c>
    </row>
    <row r="5428" spans="1:18" x14ac:dyDescent="0.5">
      <c r="A5428">
        <v>14</v>
      </c>
      <c r="B5428">
        <v>3589</v>
      </c>
      <c r="C5428">
        <v>2013</v>
      </c>
      <c r="D5428">
        <v>99</v>
      </c>
      <c r="E5428">
        <v>99</v>
      </c>
      <c r="F5428">
        <v>99</v>
      </c>
      <c r="G5428">
        <v>99</v>
      </c>
      <c r="H5428">
        <v>99</v>
      </c>
      <c r="I5428">
        <v>99</v>
      </c>
      <c r="J5428">
        <v>999</v>
      </c>
      <c r="K5428">
        <v>99</v>
      </c>
      <c r="L5428">
        <v>99</v>
      </c>
      <c r="M5428">
        <v>99</v>
      </c>
      <c r="N5428">
        <v>99</v>
      </c>
      <c r="O5428">
        <v>54</v>
      </c>
      <c r="P5428">
        <v>5414</v>
      </c>
      <c r="R5428">
        <v>0</v>
      </c>
    </row>
    <row r="5429" spans="1:18" x14ac:dyDescent="0.5">
      <c r="A5429">
        <v>14</v>
      </c>
      <c r="B5429">
        <v>3590</v>
      </c>
      <c r="C5429">
        <v>2014</v>
      </c>
      <c r="D5429">
        <v>99</v>
      </c>
      <c r="E5429">
        <v>99</v>
      </c>
      <c r="F5429">
        <v>99</v>
      </c>
      <c r="G5429">
        <v>99</v>
      </c>
      <c r="H5429">
        <v>99</v>
      </c>
      <c r="I5429">
        <v>99</v>
      </c>
      <c r="J5429">
        <v>999</v>
      </c>
      <c r="K5429">
        <v>99</v>
      </c>
      <c r="L5429">
        <v>99</v>
      </c>
      <c r="M5429">
        <v>99</v>
      </c>
      <c r="N5429">
        <v>99</v>
      </c>
      <c r="O5429">
        <v>54</v>
      </c>
      <c r="P5429">
        <v>5414</v>
      </c>
      <c r="R5429">
        <v>0</v>
      </c>
    </row>
    <row r="5430" spans="1:18" x14ac:dyDescent="0.5">
      <c r="A5430">
        <v>14</v>
      </c>
      <c r="B5430">
        <v>3591</v>
      </c>
      <c r="C5430">
        <v>2015</v>
      </c>
      <c r="D5430">
        <v>99</v>
      </c>
      <c r="E5430">
        <v>99</v>
      </c>
      <c r="F5430">
        <v>99</v>
      </c>
      <c r="G5430">
        <v>99</v>
      </c>
      <c r="H5430">
        <v>99</v>
      </c>
      <c r="I5430">
        <v>99</v>
      </c>
      <c r="J5430">
        <v>999</v>
      </c>
      <c r="K5430">
        <v>99</v>
      </c>
      <c r="L5430">
        <v>99</v>
      </c>
      <c r="M5430">
        <v>99</v>
      </c>
      <c r="N5430">
        <v>99</v>
      </c>
      <c r="O5430">
        <v>54</v>
      </c>
      <c r="P5430">
        <v>5414</v>
      </c>
      <c r="R5430">
        <v>0</v>
      </c>
    </row>
    <row r="5431" spans="1:18" x14ac:dyDescent="0.5">
      <c r="A5431">
        <v>14</v>
      </c>
      <c r="B5431">
        <v>3592</v>
      </c>
      <c r="C5431">
        <v>2016</v>
      </c>
      <c r="D5431">
        <v>99</v>
      </c>
      <c r="E5431">
        <v>99</v>
      </c>
      <c r="F5431">
        <v>99</v>
      </c>
      <c r="G5431">
        <v>99</v>
      </c>
      <c r="H5431">
        <v>99</v>
      </c>
      <c r="I5431">
        <v>99</v>
      </c>
      <c r="J5431">
        <v>999</v>
      </c>
      <c r="K5431">
        <v>99</v>
      </c>
      <c r="L5431">
        <v>99</v>
      </c>
      <c r="M5431">
        <v>99</v>
      </c>
      <c r="N5431">
        <v>99</v>
      </c>
      <c r="O5431">
        <v>54</v>
      </c>
      <c r="P5431">
        <v>5414</v>
      </c>
      <c r="R5431">
        <v>0</v>
      </c>
    </row>
    <row r="5432" spans="1:18" x14ac:dyDescent="0.5">
      <c r="A5432">
        <v>14</v>
      </c>
      <c r="B5432">
        <v>3593</v>
      </c>
      <c r="C5432">
        <v>2017</v>
      </c>
      <c r="D5432">
        <v>99</v>
      </c>
      <c r="E5432">
        <v>99</v>
      </c>
      <c r="F5432">
        <v>99</v>
      </c>
      <c r="G5432">
        <v>99</v>
      </c>
      <c r="H5432">
        <v>99</v>
      </c>
      <c r="I5432">
        <v>99</v>
      </c>
      <c r="J5432">
        <v>999</v>
      </c>
      <c r="K5432">
        <v>99</v>
      </c>
      <c r="L5432">
        <v>99</v>
      </c>
      <c r="M5432">
        <v>99</v>
      </c>
      <c r="N5432">
        <v>99</v>
      </c>
      <c r="O5432">
        <v>54</v>
      </c>
      <c r="P5432">
        <v>5414</v>
      </c>
      <c r="R5432">
        <v>0</v>
      </c>
    </row>
    <row r="5433" spans="1:18" x14ac:dyDescent="0.5">
      <c r="A5433">
        <v>14</v>
      </c>
      <c r="B5433">
        <v>3594</v>
      </c>
      <c r="C5433">
        <v>2018</v>
      </c>
      <c r="D5433">
        <v>99</v>
      </c>
      <c r="E5433">
        <v>99</v>
      </c>
      <c r="F5433">
        <v>99</v>
      </c>
      <c r="G5433">
        <v>99</v>
      </c>
      <c r="H5433">
        <v>99</v>
      </c>
      <c r="I5433">
        <v>99</v>
      </c>
      <c r="J5433">
        <v>999</v>
      </c>
      <c r="K5433">
        <v>99</v>
      </c>
      <c r="L5433">
        <v>99</v>
      </c>
      <c r="M5433">
        <v>99</v>
      </c>
      <c r="N5433">
        <v>99</v>
      </c>
      <c r="O5433">
        <v>54</v>
      </c>
      <c r="P5433">
        <v>5414</v>
      </c>
      <c r="R5433">
        <v>0</v>
      </c>
    </row>
    <row r="5434" spans="1:18" x14ac:dyDescent="0.5">
      <c r="A5434">
        <v>14</v>
      </c>
      <c r="B5434">
        <v>3595</v>
      </c>
      <c r="C5434">
        <v>2019</v>
      </c>
      <c r="D5434">
        <v>99</v>
      </c>
      <c r="E5434">
        <v>99</v>
      </c>
      <c r="F5434">
        <v>99</v>
      </c>
      <c r="G5434">
        <v>99</v>
      </c>
      <c r="H5434">
        <v>99</v>
      </c>
      <c r="I5434">
        <v>99</v>
      </c>
      <c r="J5434">
        <v>999</v>
      </c>
      <c r="K5434">
        <v>99</v>
      </c>
      <c r="L5434">
        <v>99</v>
      </c>
      <c r="M5434">
        <v>99</v>
      </c>
      <c r="N5434">
        <v>99</v>
      </c>
      <c r="O5434">
        <v>54</v>
      </c>
      <c r="P5434">
        <v>5414</v>
      </c>
      <c r="R5434">
        <v>0</v>
      </c>
    </row>
    <row r="5435" spans="1:18" x14ac:dyDescent="0.5">
      <c r="A5435">
        <v>14</v>
      </c>
      <c r="B5435">
        <v>3596</v>
      </c>
      <c r="C5435">
        <v>2020</v>
      </c>
      <c r="D5435">
        <v>99</v>
      </c>
      <c r="E5435">
        <v>99</v>
      </c>
      <c r="F5435">
        <v>99</v>
      </c>
      <c r="G5435">
        <v>99</v>
      </c>
      <c r="H5435">
        <v>99</v>
      </c>
      <c r="I5435">
        <v>99</v>
      </c>
      <c r="J5435">
        <v>999</v>
      </c>
      <c r="K5435">
        <v>99</v>
      </c>
      <c r="L5435">
        <v>99</v>
      </c>
      <c r="M5435">
        <v>99</v>
      </c>
      <c r="N5435">
        <v>99</v>
      </c>
      <c r="O5435">
        <v>54</v>
      </c>
      <c r="P5435">
        <v>5414</v>
      </c>
      <c r="R5435">
        <v>0</v>
      </c>
    </row>
    <row r="5436" spans="1:18" x14ac:dyDescent="0.5">
      <c r="A5436">
        <v>14</v>
      </c>
      <c r="B5436">
        <v>3597</v>
      </c>
      <c r="C5436">
        <v>2021</v>
      </c>
      <c r="D5436">
        <v>99</v>
      </c>
      <c r="E5436">
        <v>99</v>
      </c>
      <c r="F5436">
        <v>99</v>
      </c>
      <c r="G5436">
        <v>99</v>
      </c>
      <c r="H5436">
        <v>99</v>
      </c>
      <c r="I5436">
        <v>99</v>
      </c>
      <c r="J5436">
        <v>999</v>
      </c>
      <c r="K5436">
        <v>99</v>
      </c>
      <c r="L5436">
        <v>99</v>
      </c>
      <c r="M5436">
        <v>99</v>
      </c>
      <c r="N5436">
        <v>99</v>
      </c>
      <c r="O5436">
        <v>54</v>
      </c>
      <c r="P5436">
        <v>5414</v>
      </c>
      <c r="R5436">
        <v>0</v>
      </c>
    </row>
    <row r="5437" spans="1:18" x14ac:dyDescent="0.5">
      <c r="A5437">
        <v>14</v>
      </c>
      <c r="B5437">
        <v>3598</v>
      </c>
      <c r="C5437">
        <v>2022</v>
      </c>
      <c r="D5437">
        <v>99</v>
      </c>
      <c r="E5437">
        <v>99</v>
      </c>
      <c r="F5437">
        <v>99</v>
      </c>
      <c r="G5437">
        <v>99</v>
      </c>
      <c r="H5437">
        <v>99</v>
      </c>
      <c r="I5437">
        <v>99</v>
      </c>
      <c r="J5437">
        <v>999</v>
      </c>
      <c r="K5437">
        <v>99</v>
      </c>
      <c r="L5437">
        <v>99</v>
      </c>
      <c r="M5437">
        <v>99</v>
      </c>
      <c r="N5437">
        <v>99</v>
      </c>
      <c r="O5437">
        <v>54</v>
      </c>
      <c r="P5437">
        <v>5414</v>
      </c>
      <c r="R5437">
        <v>0</v>
      </c>
    </row>
    <row r="5438" spans="1:18" x14ac:dyDescent="0.5">
      <c r="A5438">
        <v>14</v>
      </c>
      <c r="B5438">
        <v>3599</v>
      </c>
      <c r="C5438">
        <v>2012</v>
      </c>
      <c r="D5438">
        <v>99</v>
      </c>
      <c r="E5438">
        <v>99</v>
      </c>
      <c r="F5438">
        <v>99</v>
      </c>
      <c r="G5438">
        <v>99</v>
      </c>
      <c r="H5438">
        <v>99</v>
      </c>
      <c r="I5438">
        <v>99</v>
      </c>
      <c r="J5438">
        <v>999</v>
      </c>
      <c r="K5438">
        <v>99</v>
      </c>
      <c r="L5438">
        <v>99</v>
      </c>
      <c r="M5438">
        <v>99</v>
      </c>
      <c r="N5438">
        <v>99</v>
      </c>
      <c r="O5438">
        <v>54</v>
      </c>
      <c r="P5438">
        <v>5415</v>
      </c>
      <c r="R5438">
        <v>0</v>
      </c>
    </row>
    <row r="5439" spans="1:18" x14ac:dyDescent="0.5">
      <c r="A5439">
        <v>14</v>
      </c>
      <c r="B5439">
        <v>3600</v>
      </c>
      <c r="C5439">
        <v>2013</v>
      </c>
      <c r="D5439">
        <v>99</v>
      </c>
      <c r="E5439">
        <v>99</v>
      </c>
      <c r="F5439">
        <v>99</v>
      </c>
      <c r="G5439">
        <v>99</v>
      </c>
      <c r="H5439">
        <v>99</v>
      </c>
      <c r="I5439">
        <v>99</v>
      </c>
      <c r="J5439">
        <v>999</v>
      </c>
      <c r="K5439">
        <v>99</v>
      </c>
      <c r="L5439">
        <v>99</v>
      </c>
      <c r="M5439">
        <v>99</v>
      </c>
      <c r="N5439">
        <v>99</v>
      </c>
      <c r="O5439">
        <v>54</v>
      </c>
      <c r="P5439">
        <v>5415</v>
      </c>
      <c r="R5439">
        <v>0</v>
      </c>
    </row>
    <row r="5440" spans="1:18" x14ac:dyDescent="0.5">
      <c r="A5440">
        <v>14</v>
      </c>
      <c r="B5440">
        <v>3601</v>
      </c>
      <c r="C5440">
        <v>2014</v>
      </c>
      <c r="D5440">
        <v>99</v>
      </c>
      <c r="E5440">
        <v>99</v>
      </c>
      <c r="F5440">
        <v>99</v>
      </c>
      <c r="G5440">
        <v>99</v>
      </c>
      <c r="H5440">
        <v>99</v>
      </c>
      <c r="I5440">
        <v>99</v>
      </c>
      <c r="J5440">
        <v>999</v>
      </c>
      <c r="K5440">
        <v>99</v>
      </c>
      <c r="L5440">
        <v>99</v>
      </c>
      <c r="M5440">
        <v>99</v>
      </c>
      <c r="N5440">
        <v>99</v>
      </c>
      <c r="O5440">
        <v>54</v>
      </c>
      <c r="P5440">
        <v>5415</v>
      </c>
      <c r="R5440">
        <v>0</v>
      </c>
    </row>
    <row r="5441" spans="1:38" x14ac:dyDescent="0.5">
      <c r="A5441">
        <v>14</v>
      </c>
      <c r="B5441">
        <v>3602</v>
      </c>
      <c r="C5441">
        <v>2015</v>
      </c>
      <c r="D5441">
        <v>99</v>
      </c>
      <c r="E5441">
        <v>99</v>
      </c>
      <c r="F5441">
        <v>99</v>
      </c>
      <c r="G5441">
        <v>99</v>
      </c>
      <c r="H5441">
        <v>99</v>
      </c>
      <c r="I5441">
        <v>99</v>
      </c>
      <c r="J5441">
        <v>999</v>
      </c>
      <c r="K5441">
        <v>99</v>
      </c>
      <c r="L5441">
        <v>99</v>
      </c>
      <c r="M5441">
        <v>99</v>
      </c>
      <c r="N5441">
        <v>99</v>
      </c>
      <c r="O5441">
        <v>54</v>
      </c>
      <c r="P5441">
        <v>5415</v>
      </c>
      <c r="Q5441">
        <v>1</v>
      </c>
      <c r="R5441">
        <v>21</v>
      </c>
      <c r="S5441">
        <v>21</v>
      </c>
      <c r="T5441">
        <v>17</v>
      </c>
      <c r="U5441">
        <v>64.761904761904745</v>
      </c>
      <c r="V5441">
        <v>91.52865913429298</v>
      </c>
      <c r="W5441">
        <v>84.480952380952388</v>
      </c>
      <c r="X5441">
        <v>15.951313397114721</v>
      </c>
      <c r="Y5441">
        <v>2.5053231310411506</v>
      </c>
      <c r="Z5441">
        <v>-35.841936493790286</v>
      </c>
      <c r="AA5441">
        <v>5.5334510289583937E-2</v>
      </c>
      <c r="AB5441">
        <v>5.7926115127508913E-2</v>
      </c>
      <c r="AC5441">
        <v>0</v>
      </c>
      <c r="AD5441">
        <v>0</v>
      </c>
      <c r="AE5441">
        <v>0</v>
      </c>
      <c r="AF5441">
        <v>0</v>
      </c>
      <c r="AG5441">
        <v>0</v>
      </c>
      <c r="AH5441">
        <v>0</v>
      </c>
      <c r="AI5441">
        <v>0</v>
      </c>
      <c r="AJ5441">
        <v>0</v>
      </c>
      <c r="AK5441">
        <v>0</v>
      </c>
      <c r="AL5441">
        <v>0</v>
      </c>
    </row>
    <row r="5442" spans="1:38" x14ac:dyDescent="0.5">
      <c r="A5442">
        <v>14</v>
      </c>
      <c r="B5442">
        <v>3603</v>
      </c>
      <c r="C5442">
        <v>2016</v>
      </c>
      <c r="D5442">
        <v>99</v>
      </c>
      <c r="E5442">
        <v>99</v>
      </c>
      <c r="F5442">
        <v>99</v>
      </c>
      <c r="G5442">
        <v>99</v>
      </c>
      <c r="H5442">
        <v>99</v>
      </c>
      <c r="I5442">
        <v>99</v>
      </c>
      <c r="J5442">
        <v>999</v>
      </c>
      <c r="K5442">
        <v>99</v>
      </c>
      <c r="L5442">
        <v>99</v>
      </c>
      <c r="M5442">
        <v>99</v>
      </c>
      <c r="N5442">
        <v>99</v>
      </c>
      <c r="O5442">
        <v>54</v>
      </c>
      <c r="P5442">
        <v>5415</v>
      </c>
      <c r="R5442">
        <v>0</v>
      </c>
    </row>
    <row r="5443" spans="1:38" x14ac:dyDescent="0.5">
      <c r="A5443">
        <v>14</v>
      </c>
      <c r="B5443">
        <v>3604</v>
      </c>
      <c r="C5443">
        <v>2017</v>
      </c>
      <c r="D5443">
        <v>99</v>
      </c>
      <c r="E5443">
        <v>99</v>
      </c>
      <c r="F5443">
        <v>99</v>
      </c>
      <c r="G5443">
        <v>99</v>
      </c>
      <c r="H5443">
        <v>99</v>
      </c>
      <c r="I5443">
        <v>99</v>
      </c>
      <c r="J5443">
        <v>999</v>
      </c>
      <c r="K5443">
        <v>99</v>
      </c>
      <c r="L5443">
        <v>99</v>
      </c>
      <c r="M5443">
        <v>99</v>
      </c>
      <c r="N5443">
        <v>99</v>
      </c>
      <c r="O5443">
        <v>54</v>
      </c>
      <c r="P5443">
        <v>5415</v>
      </c>
      <c r="R5443">
        <v>0</v>
      </c>
    </row>
    <row r="5444" spans="1:38" x14ac:dyDescent="0.5">
      <c r="A5444">
        <v>14</v>
      </c>
      <c r="B5444">
        <v>3605</v>
      </c>
      <c r="C5444">
        <v>2018</v>
      </c>
      <c r="D5444">
        <v>99</v>
      </c>
      <c r="E5444">
        <v>99</v>
      </c>
      <c r="F5444">
        <v>99</v>
      </c>
      <c r="G5444">
        <v>99</v>
      </c>
      <c r="H5444">
        <v>99</v>
      </c>
      <c r="I5444">
        <v>99</v>
      </c>
      <c r="J5444">
        <v>999</v>
      </c>
      <c r="K5444">
        <v>99</v>
      </c>
      <c r="L5444">
        <v>99</v>
      </c>
      <c r="M5444">
        <v>99</v>
      </c>
      <c r="N5444">
        <v>99</v>
      </c>
      <c r="O5444">
        <v>54</v>
      </c>
      <c r="P5444">
        <v>5415</v>
      </c>
      <c r="R5444">
        <v>0</v>
      </c>
    </row>
    <row r="5445" spans="1:38" x14ac:dyDescent="0.5">
      <c r="A5445">
        <v>14</v>
      </c>
      <c r="B5445">
        <v>3606</v>
      </c>
      <c r="C5445">
        <v>2019</v>
      </c>
      <c r="D5445">
        <v>99</v>
      </c>
      <c r="E5445">
        <v>99</v>
      </c>
      <c r="F5445">
        <v>99</v>
      </c>
      <c r="G5445">
        <v>99</v>
      </c>
      <c r="H5445">
        <v>99</v>
      </c>
      <c r="I5445">
        <v>99</v>
      </c>
      <c r="J5445">
        <v>999</v>
      </c>
      <c r="K5445">
        <v>99</v>
      </c>
      <c r="L5445">
        <v>99</v>
      </c>
      <c r="M5445">
        <v>99</v>
      </c>
      <c r="N5445">
        <v>99</v>
      </c>
      <c r="O5445">
        <v>54</v>
      </c>
      <c r="P5445">
        <v>5415</v>
      </c>
      <c r="R5445">
        <v>0</v>
      </c>
    </row>
    <row r="5446" spans="1:38" x14ac:dyDescent="0.5">
      <c r="A5446">
        <v>14</v>
      </c>
      <c r="B5446">
        <v>3607</v>
      </c>
      <c r="C5446">
        <v>2020</v>
      </c>
      <c r="D5446">
        <v>99</v>
      </c>
      <c r="E5446">
        <v>99</v>
      </c>
      <c r="F5446">
        <v>99</v>
      </c>
      <c r="G5446">
        <v>99</v>
      </c>
      <c r="H5446">
        <v>99</v>
      </c>
      <c r="I5446">
        <v>99</v>
      </c>
      <c r="J5446">
        <v>999</v>
      </c>
      <c r="K5446">
        <v>99</v>
      </c>
      <c r="L5446">
        <v>99</v>
      </c>
      <c r="M5446">
        <v>99</v>
      </c>
      <c r="N5446">
        <v>99</v>
      </c>
      <c r="O5446">
        <v>54</v>
      </c>
      <c r="P5446">
        <v>5415</v>
      </c>
      <c r="R5446">
        <v>0</v>
      </c>
    </row>
    <row r="5447" spans="1:38" x14ac:dyDescent="0.5">
      <c r="A5447">
        <v>14</v>
      </c>
      <c r="B5447">
        <v>3608</v>
      </c>
      <c r="C5447">
        <v>2021</v>
      </c>
      <c r="D5447">
        <v>99</v>
      </c>
      <c r="E5447">
        <v>99</v>
      </c>
      <c r="F5447">
        <v>99</v>
      </c>
      <c r="G5447">
        <v>99</v>
      </c>
      <c r="H5447">
        <v>99</v>
      </c>
      <c r="I5447">
        <v>99</v>
      </c>
      <c r="J5447">
        <v>999</v>
      </c>
      <c r="K5447">
        <v>99</v>
      </c>
      <c r="L5447">
        <v>99</v>
      </c>
      <c r="M5447">
        <v>99</v>
      </c>
      <c r="N5447">
        <v>99</v>
      </c>
      <c r="O5447">
        <v>54</v>
      </c>
      <c r="P5447">
        <v>5415</v>
      </c>
      <c r="R5447">
        <v>0</v>
      </c>
    </row>
    <row r="5448" spans="1:38" x14ac:dyDescent="0.5">
      <c r="A5448">
        <v>14</v>
      </c>
      <c r="B5448">
        <v>3609</v>
      </c>
      <c r="C5448">
        <v>2022</v>
      </c>
      <c r="D5448">
        <v>99</v>
      </c>
      <c r="E5448">
        <v>99</v>
      </c>
      <c r="F5448">
        <v>99</v>
      </c>
      <c r="G5448">
        <v>99</v>
      </c>
      <c r="H5448">
        <v>99</v>
      </c>
      <c r="I5448">
        <v>99</v>
      </c>
      <c r="J5448">
        <v>999</v>
      </c>
      <c r="K5448">
        <v>99</v>
      </c>
      <c r="L5448">
        <v>99</v>
      </c>
      <c r="M5448">
        <v>99</v>
      </c>
      <c r="N5448">
        <v>99</v>
      </c>
      <c r="O5448">
        <v>54</v>
      </c>
      <c r="P5448">
        <v>5415</v>
      </c>
      <c r="R5448">
        <v>0</v>
      </c>
    </row>
    <row r="5449" spans="1:38" x14ac:dyDescent="0.5">
      <c r="A5449">
        <v>14</v>
      </c>
      <c r="B5449">
        <v>3610</v>
      </c>
      <c r="C5449">
        <v>2012</v>
      </c>
      <c r="D5449">
        <v>99</v>
      </c>
      <c r="E5449">
        <v>99</v>
      </c>
      <c r="F5449">
        <v>99</v>
      </c>
      <c r="G5449">
        <v>99</v>
      </c>
      <c r="H5449">
        <v>99</v>
      </c>
      <c r="I5449">
        <v>99</v>
      </c>
      <c r="J5449">
        <v>999</v>
      </c>
      <c r="K5449">
        <v>99</v>
      </c>
      <c r="L5449">
        <v>99</v>
      </c>
      <c r="M5449">
        <v>99</v>
      </c>
      <c r="N5449">
        <v>99</v>
      </c>
      <c r="O5449">
        <v>54</v>
      </c>
      <c r="P5449">
        <v>5416</v>
      </c>
      <c r="R5449">
        <v>0</v>
      </c>
    </row>
    <row r="5450" spans="1:38" x14ac:dyDescent="0.5">
      <c r="A5450">
        <v>14</v>
      </c>
      <c r="B5450">
        <v>3611</v>
      </c>
      <c r="C5450">
        <v>2013</v>
      </c>
      <c r="D5450">
        <v>99</v>
      </c>
      <c r="E5450">
        <v>99</v>
      </c>
      <c r="F5450">
        <v>99</v>
      </c>
      <c r="G5450">
        <v>99</v>
      </c>
      <c r="H5450">
        <v>99</v>
      </c>
      <c r="I5450">
        <v>99</v>
      </c>
      <c r="J5450">
        <v>999</v>
      </c>
      <c r="K5450">
        <v>99</v>
      </c>
      <c r="L5450">
        <v>99</v>
      </c>
      <c r="M5450">
        <v>99</v>
      </c>
      <c r="N5450">
        <v>99</v>
      </c>
      <c r="O5450">
        <v>54</v>
      </c>
      <c r="P5450">
        <v>5416</v>
      </c>
      <c r="R5450">
        <v>0</v>
      </c>
    </row>
    <row r="5451" spans="1:38" x14ac:dyDescent="0.5">
      <c r="A5451">
        <v>14</v>
      </c>
      <c r="B5451">
        <v>3612</v>
      </c>
      <c r="C5451">
        <v>2014</v>
      </c>
      <c r="D5451">
        <v>99</v>
      </c>
      <c r="E5451">
        <v>99</v>
      </c>
      <c r="F5451">
        <v>99</v>
      </c>
      <c r="G5451">
        <v>99</v>
      </c>
      <c r="H5451">
        <v>99</v>
      </c>
      <c r="I5451">
        <v>99</v>
      </c>
      <c r="J5451">
        <v>999</v>
      </c>
      <c r="K5451">
        <v>99</v>
      </c>
      <c r="L5451">
        <v>99</v>
      </c>
      <c r="M5451">
        <v>99</v>
      </c>
      <c r="N5451">
        <v>99</v>
      </c>
      <c r="O5451">
        <v>54</v>
      </c>
      <c r="P5451">
        <v>5416</v>
      </c>
      <c r="R5451">
        <v>0</v>
      </c>
    </row>
    <row r="5452" spans="1:38" x14ac:dyDescent="0.5">
      <c r="A5452">
        <v>14</v>
      </c>
      <c r="B5452">
        <v>3613</v>
      </c>
      <c r="C5452">
        <v>2015</v>
      </c>
      <c r="D5452">
        <v>99</v>
      </c>
      <c r="E5452">
        <v>99</v>
      </c>
      <c r="F5452">
        <v>99</v>
      </c>
      <c r="G5452">
        <v>99</v>
      </c>
      <c r="H5452">
        <v>99</v>
      </c>
      <c r="I5452">
        <v>99</v>
      </c>
      <c r="J5452">
        <v>999</v>
      </c>
      <c r="K5452">
        <v>99</v>
      </c>
      <c r="L5452">
        <v>99</v>
      </c>
      <c r="M5452">
        <v>99</v>
      </c>
      <c r="N5452">
        <v>99</v>
      </c>
      <c r="O5452">
        <v>54</v>
      </c>
      <c r="P5452">
        <v>5416</v>
      </c>
      <c r="R5452">
        <v>0</v>
      </c>
    </row>
    <row r="5453" spans="1:38" x14ac:dyDescent="0.5">
      <c r="A5453">
        <v>14</v>
      </c>
      <c r="B5453">
        <v>3614</v>
      </c>
      <c r="C5453">
        <v>2016</v>
      </c>
      <c r="D5453">
        <v>99</v>
      </c>
      <c r="E5453">
        <v>99</v>
      </c>
      <c r="F5453">
        <v>99</v>
      </c>
      <c r="G5453">
        <v>99</v>
      </c>
      <c r="H5453">
        <v>99</v>
      </c>
      <c r="I5453">
        <v>99</v>
      </c>
      <c r="J5453">
        <v>999</v>
      </c>
      <c r="K5453">
        <v>99</v>
      </c>
      <c r="L5453">
        <v>99</v>
      </c>
      <c r="M5453">
        <v>99</v>
      </c>
      <c r="N5453">
        <v>99</v>
      </c>
      <c r="O5453">
        <v>54</v>
      </c>
      <c r="P5453">
        <v>5416</v>
      </c>
      <c r="R5453">
        <v>0</v>
      </c>
    </row>
    <row r="5454" spans="1:38" x14ac:dyDescent="0.5">
      <c r="A5454">
        <v>14</v>
      </c>
      <c r="B5454">
        <v>3615</v>
      </c>
      <c r="C5454">
        <v>2017</v>
      </c>
      <c r="D5454">
        <v>99</v>
      </c>
      <c r="E5454">
        <v>99</v>
      </c>
      <c r="F5454">
        <v>99</v>
      </c>
      <c r="G5454">
        <v>99</v>
      </c>
      <c r="H5454">
        <v>99</v>
      </c>
      <c r="I5454">
        <v>99</v>
      </c>
      <c r="J5454">
        <v>999</v>
      </c>
      <c r="K5454">
        <v>99</v>
      </c>
      <c r="L5454">
        <v>99</v>
      </c>
      <c r="M5454">
        <v>99</v>
      </c>
      <c r="N5454">
        <v>99</v>
      </c>
      <c r="O5454">
        <v>54</v>
      </c>
      <c r="P5454">
        <v>5416</v>
      </c>
      <c r="R5454">
        <v>0</v>
      </c>
    </row>
    <row r="5455" spans="1:38" x14ac:dyDescent="0.5">
      <c r="A5455">
        <v>14</v>
      </c>
      <c r="B5455">
        <v>3616</v>
      </c>
      <c r="C5455">
        <v>2018</v>
      </c>
      <c r="D5455">
        <v>99</v>
      </c>
      <c r="E5455">
        <v>99</v>
      </c>
      <c r="F5455">
        <v>99</v>
      </c>
      <c r="G5455">
        <v>99</v>
      </c>
      <c r="H5455">
        <v>99</v>
      </c>
      <c r="I5455">
        <v>99</v>
      </c>
      <c r="J5455">
        <v>999</v>
      </c>
      <c r="K5455">
        <v>99</v>
      </c>
      <c r="L5455">
        <v>99</v>
      </c>
      <c r="M5455">
        <v>99</v>
      </c>
      <c r="N5455">
        <v>99</v>
      </c>
      <c r="O5455">
        <v>54</v>
      </c>
      <c r="P5455">
        <v>5416</v>
      </c>
      <c r="R5455">
        <v>0</v>
      </c>
    </row>
    <row r="5456" spans="1:38" x14ac:dyDescent="0.5">
      <c r="A5456">
        <v>14</v>
      </c>
      <c r="B5456">
        <v>3617</v>
      </c>
      <c r="C5456">
        <v>2019</v>
      </c>
      <c r="D5456">
        <v>99</v>
      </c>
      <c r="E5456">
        <v>99</v>
      </c>
      <c r="F5456">
        <v>99</v>
      </c>
      <c r="G5456">
        <v>99</v>
      </c>
      <c r="H5456">
        <v>99</v>
      </c>
      <c r="I5456">
        <v>99</v>
      </c>
      <c r="J5456">
        <v>999</v>
      </c>
      <c r="K5456">
        <v>99</v>
      </c>
      <c r="L5456">
        <v>99</v>
      </c>
      <c r="M5456">
        <v>99</v>
      </c>
      <c r="N5456">
        <v>99</v>
      </c>
      <c r="O5456">
        <v>54</v>
      </c>
      <c r="P5456">
        <v>5416</v>
      </c>
      <c r="R5456">
        <v>0</v>
      </c>
    </row>
    <row r="5457" spans="1:18" x14ac:dyDescent="0.5">
      <c r="A5457">
        <v>14</v>
      </c>
      <c r="B5457">
        <v>3618</v>
      </c>
      <c r="C5457">
        <v>2020</v>
      </c>
      <c r="D5457">
        <v>99</v>
      </c>
      <c r="E5457">
        <v>99</v>
      </c>
      <c r="F5457">
        <v>99</v>
      </c>
      <c r="G5457">
        <v>99</v>
      </c>
      <c r="H5457">
        <v>99</v>
      </c>
      <c r="I5457">
        <v>99</v>
      </c>
      <c r="J5457">
        <v>999</v>
      </c>
      <c r="K5457">
        <v>99</v>
      </c>
      <c r="L5457">
        <v>99</v>
      </c>
      <c r="M5457">
        <v>99</v>
      </c>
      <c r="N5457">
        <v>99</v>
      </c>
      <c r="O5457">
        <v>54</v>
      </c>
      <c r="P5457">
        <v>5416</v>
      </c>
      <c r="R5457">
        <v>0</v>
      </c>
    </row>
    <row r="5458" spans="1:18" x14ac:dyDescent="0.5">
      <c r="A5458">
        <v>14</v>
      </c>
      <c r="B5458">
        <v>3619</v>
      </c>
      <c r="C5458">
        <v>2021</v>
      </c>
      <c r="D5458">
        <v>99</v>
      </c>
      <c r="E5458">
        <v>99</v>
      </c>
      <c r="F5458">
        <v>99</v>
      </c>
      <c r="G5458">
        <v>99</v>
      </c>
      <c r="H5458">
        <v>99</v>
      </c>
      <c r="I5458">
        <v>99</v>
      </c>
      <c r="J5458">
        <v>999</v>
      </c>
      <c r="K5458">
        <v>99</v>
      </c>
      <c r="L5458">
        <v>99</v>
      </c>
      <c r="M5458">
        <v>99</v>
      </c>
      <c r="N5458">
        <v>99</v>
      </c>
      <c r="O5458">
        <v>54</v>
      </c>
      <c r="P5458">
        <v>5416</v>
      </c>
      <c r="R5458">
        <v>0</v>
      </c>
    </row>
    <row r="5459" spans="1:18" x14ac:dyDescent="0.5">
      <c r="A5459">
        <v>14</v>
      </c>
      <c r="B5459">
        <v>3620</v>
      </c>
      <c r="C5459">
        <v>2022</v>
      </c>
      <c r="D5459">
        <v>99</v>
      </c>
      <c r="E5459">
        <v>99</v>
      </c>
      <c r="F5459">
        <v>99</v>
      </c>
      <c r="G5459">
        <v>99</v>
      </c>
      <c r="H5459">
        <v>99</v>
      </c>
      <c r="I5459">
        <v>99</v>
      </c>
      <c r="J5459">
        <v>999</v>
      </c>
      <c r="K5459">
        <v>99</v>
      </c>
      <c r="L5459">
        <v>99</v>
      </c>
      <c r="M5459">
        <v>99</v>
      </c>
      <c r="N5459">
        <v>99</v>
      </c>
      <c r="O5459">
        <v>54</v>
      </c>
      <c r="P5459">
        <v>5416</v>
      </c>
      <c r="R5459">
        <v>0</v>
      </c>
    </row>
    <row r="5460" spans="1:18" x14ac:dyDescent="0.5">
      <c r="A5460">
        <v>14</v>
      </c>
      <c r="B5460">
        <v>3621</v>
      </c>
      <c r="C5460">
        <v>2012</v>
      </c>
      <c r="D5460">
        <v>99</v>
      </c>
      <c r="E5460">
        <v>99</v>
      </c>
      <c r="F5460">
        <v>99</v>
      </c>
      <c r="G5460">
        <v>99</v>
      </c>
      <c r="H5460">
        <v>99</v>
      </c>
      <c r="I5460">
        <v>99</v>
      </c>
      <c r="J5460">
        <v>999</v>
      </c>
      <c r="K5460">
        <v>99</v>
      </c>
      <c r="L5460">
        <v>99</v>
      </c>
      <c r="M5460">
        <v>99</v>
      </c>
      <c r="N5460">
        <v>99</v>
      </c>
      <c r="O5460">
        <v>54</v>
      </c>
      <c r="P5460">
        <v>5417</v>
      </c>
      <c r="R5460">
        <v>0</v>
      </c>
    </row>
    <row r="5461" spans="1:18" x14ac:dyDescent="0.5">
      <c r="A5461">
        <v>14</v>
      </c>
      <c r="B5461">
        <v>3622</v>
      </c>
      <c r="C5461">
        <v>2013</v>
      </c>
      <c r="D5461">
        <v>99</v>
      </c>
      <c r="E5461">
        <v>99</v>
      </c>
      <c r="F5461">
        <v>99</v>
      </c>
      <c r="G5461">
        <v>99</v>
      </c>
      <c r="H5461">
        <v>99</v>
      </c>
      <c r="I5461">
        <v>99</v>
      </c>
      <c r="J5461">
        <v>999</v>
      </c>
      <c r="K5461">
        <v>99</v>
      </c>
      <c r="L5461">
        <v>99</v>
      </c>
      <c r="M5461">
        <v>99</v>
      </c>
      <c r="N5461">
        <v>99</v>
      </c>
      <c r="O5461">
        <v>54</v>
      </c>
      <c r="P5461">
        <v>5417</v>
      </c>
      <c r="R5461">
        <v>0</v>
      </c>
    </row>
    <row r="5462" spans="1:18" x14ac:dyDescent="0.5">
      <c r="A5462">
        <v>14</v>
      </c>
      <c r="B5462">
        <v>3623</v>
      </c>
      <c r="C5462">
        <v>2014</v>
      </c>
      <c r="D5462">
        <v>99</v>
      </c>
      <c r="E5462">
        <v>99</v>
      </c>
      <c r="F5462">
        <v>99</v>
      </c>
      <c r="G5462">
        <v>99</v>
      </c>
      <c r="H5462">
        <v>99</v>
      </c>
      <c r="I5462">
        <v>99</v>
      </c>
      <c r="J5462">
        <v>999</v>
      </c>
      <c r="K5462">
        <v>99</v>
      </c>
      <c r="L5462">
        <v>99</v>
      </c>
      <c r="M5462">
        <v>99</v>
      </c>
      <c r="N5462">
        <v>99</v>
      </c>
      <c r="O5462">
        <v>54</v>
      </c>
      <c r="P5462">
        <v>5417</v>
      </c>
      <c r="R5462">
        <v>0</v>
      </c>
    </row>
    <row r="5463" spans="1:18" x14ac:dyDescent="0.5">
      <c r="A5463">
        <v>14</v>
      </c>
      <c r="B5463">
        <v>3624</v>
      </c>
      <c r="C5463">
        <v>2015</v>
      </c>
      <c r="D5463">
        <v>99</v>
      </c>
      <c r="E5463">
        <v>99</v>
      </c>
      <c r="F5463">
        <v>99</v>
      </c>
      <c r="G5463">
        <v>99</v>
      </c>
      <c r="H5463">
        <v>99</v>
      </c>
      <c r="I5463">
        <v>99</v>
      </c>
      <c r="J5463">
        <v>999</v>
      </c>
      <c r="K5463">
        <v>99</v>
      </c>
      <c r="L5463">
        <v>99</v>
      </c>
      <c r="M5463">
        <v>99</v>
      </c>
      <c r="N5463">
        <v>99</v>
      </c>
      <c r="O5463">
        <v>54</v>
      </c>
      <c r="P5463">
        <v>5417</v>
      </c>
      <c r="R5463">
        <v>0</v>
      </c>
    </row>
    <row r="5464" spans="1:18" x14ac:dyDescent="0.5">
      <c r="A5464">
        <v>14</v>
      </c>
      <c r="B5464">
        <v>3625</v>
      </c>
      <c r="C5464">
        <v>2016</v>
      </c>
      <c r="D5464">
        <v>99</v>
      </c>
      <c r="E5464">
        <v>99</v>
      </c>
      <c r="F5464">
        <v>99</v>
      </c>
      <c r="G5464">
        <v>99</v>
      </c>
      <c r="H5464">
        <v>99</v>
      </c>
      <c r="I5464">
        <v>99</v>
      </c>
      <c r="J5464">
        <v>999</v>
      </c>
      <c r="K5464">
        <v>99</v>
      </c>
      <c r="L5464">
        <v>99</v>
      </c>
      <c r="M5464">
        <v>99</v>
      </c>
      <c r="N5464">
        <v>99</v>
      </c>
      <c r="O5464">
        <v>54</v>
      </c>
      <c r="P5464">
        <v>5417</v>
      </c>
      <c r="R5464">
        <v>0</v>
      </c>
    </row>
    <row r="5465" spans="1:18" x14ac:dyDescent="0.5">
      <c r="A5465">
        <v>14</v>
      </c>
      <c r="B5465">
        <v>3626</v>
      </c>
      <c r="C5465">
        <v>2017</v>
      </c>
      <c r="D5465">
        <v>99</v>
      </c>
      <c r="E5465">
        <v>99</v>
      </c>
      <c r="F5465">
        <v>99</v>
      </c>
      <c r="G5465">
        <v>99</v>
      </c>
      <c r="H5465">
        <v>99</v>
      </c>
      <c r="I5465">
        <v>99</v>
      </c>
      <c r="J5465">
        <v>999</v>
      </c>
      <c r="K5465">
        <v>99</v>
      </c>
      <c r="L5465">
        <v>99</v>
      </c>
      <c r="M5465">
        <v>99</v>
      </c>
      <c r="N5465">
        <v>99</v>
      </c>
      <c r="O5465">
        <v>54</v>
      </c>
      <c r="P5465">
        <v>5417</v>
      </c>
      <c r="R5465">
        <v>0</v>
      </c>
    </row>
    <row r="5466" spans="1:18" x14ac:dyDescent="0.5">
      <c r="A5466">
        <v>14</v>
      </c>
      <c r="B5466">
        <v>3627</v>
      </c>
      <c r="C5466">
        <v>2018</v>
      </c>
      <c r="D5466">
        <v>99</v>
      </c>
      <c r="E5466">
        <v>99</v>
      </c>
      <c r="F5466">
        <v>99</v>
      </c>
      <c r="G5466">
        <v>99</v>
      </c>
      <c r="H5466">
        <v>99</v>
      </c>
      <c r="I5466">
        <v>99</v>
      </c>
      <c r="J5466">
        <v>999</v>
      </c>
      <c r="K5466">
        <v>99</v>
      </c>
      <c r="L5466">
        <v>99</v>
      </c>
      <c r="M5466">
        <v>99</v>
      </c>
      <c r="N5466">
        <v>99</v>
      </c>
      <c r="O5466">
        <v>54</v>
      </c>
      <c r="P5466">
        <v>5417</v>
      </c>
      <c r="R5466">
        <v>0</v>
      </c>
    </row>
    <row r="5467" spans="1:18" x14ac:dyDescent="0.5">
      <c r="A5467">
        <v>14</v>
      </c>
      <c r="B5467">
        <v>3628</v>
      </c>
      <c r="C5467">
        <v>2019</v>
      </c>
      <c r="D5467">
        <v>99</v>
      </c>
      <c r="E5467">
        <v>99</v>
      </c>
      <c r="F5467">
        <v>99</v>
      </c>
      <c r="G5467">
        <v>99</v>
      </c>
      <c r="H5467">
        <v>99</v>
      </c>
      <c r="I5467">
        <v>99</v>
      </c>
      <c r="J5467">
        <v>999</v>
      </c>
      <c r="K5467">
        <v>99</v>
      </c>
      <c r="L5467">
        <v>99</v>
      </c>
      <c r="M5467">
        <v>99</v>
      </c>
      <c r="N5467">
        <v>99</v>
      </c>
      <c r="O5467">
        <v>54</v>
      </c>
      <c r="P5467">
        <v>5417</v>
      </c>
      <c r="R5467">
        <v>0</v>
      </c>
    </row>
    <row r="5468" spans="1:18" x14ac:dyDescent="0.5">
      <c r="A5468">
        <v>14</v>
      </c>
      <c r="B5468">
        <v>3629</v>
      </c>
      <c r="C5468">
        <v>2020</v>
      </c>
      <c r="D5468">
        <v>99</v>
      </c>
      <c r="E5468">
        <v>99</v>
      </c>
      <c r="F5468">
        <v>99</v>
      </c>
      <c r="G5468">
        <v>99</v>
      </c>
      <c r="H5468">
        <v>99</v>
      </c>
      <c r="I5468">
        <v>99</v>
      </c>
      <c r="J5468">
        <v>999</v>
      </c>
      <c r="K5468">
        <v>99</v>
      </c>
      <c r="L5468">
        <v>99</v>
      </c>
      <c r="M5468">
        <v>99</v>
      </c>
      <c r="N5468">
        <v>99</v>
      </c>
      <c r="O5468">
        <v>54</v>
      </c>
      <c r="P5468">
        <v>5417</v>
      </c>
      <c r="R5468">
        <v>0</v>
      </c>
    </row>
    <row r="5469" spans="1:18" x14ac:dyDescent="0.5">
      <c r="A5469">
        <v>14</v>
      </c>
      <c r="B5469">
        <v>3630</v>
      </c>
      <c r="C5469">
        <v>2021</v>
      </c>
      <c r="D5469">
        <v>99</v>
      </c>
      <c r="E5469">
        <v>99</v>
      </c>
      <c r="F5469">
        <v>99</v>
      </c>
      <c r="G5469">
        <v>99</v>
      </c>
      <c r="H5469">
        <v>99</v>
      </c>
      <c r="I5469">
        <v>99</v>
      </c>
      <c r="J5469">
        <v>999</v>
      </c>
      <c r="K5469">
        <v>99</v>
      </c>
      <c r="L5469">
        <v>99</v>
      </c>
      <c r="M5469">
        <v>99</v>
      </c>
      <c r="N5469">
        <v>99</v>
      </c>
      <c r="O5469">
        <v>54</v>
      </c>
      <c r="P5469">
        <v>5417</v>
      </c>
      <c r="R5469">
        <v>0</v>
      </c>
    </row>
    <row r="5470" spans="1:18" x14ac:dyDescent="0.5">
      <c r="A5470">
        <v>14</v>
      </c>
      <c r="B5470">
        <v>3631</v>
      </c>
      <c r="C5470">
        <v>2022</v>
      </c>
      <c r="D5470">
        <v>99</v>
      </c>
      <c r="E5470">
        <v>99</v>
      </c>
      <c r="F5470">
        <v>99</v>
      </c>
      <c r="G5470">
        <v>99</v>
      </c>
      <c r="H5470">
        <v>99</v>
      </c>
      <c r="I5470">
        <v>99</v>
      </c>
      <c r="J5470">
        <v>999</v>
      </c>
      <c r="K5470">
        <v>99</v>
      </c>
      <c r="L5470">
        <v>99</v>
      </c>
      <c r="M5470">
        <v>99</v>
      </c>
      <c r="N5470">
        <v>99</v>
      </c>
      <c r="O5470">
        <v>54</v>
      </c>
      <c r="P5470">
        <v>5417</v>
      </c>
      <c r="R5470">
        <v>0</v>
      </c>
    </row>
    <row r="5471" spans="1:18" x14ac:dyDescent="0.5">
      <c r="A5471">
        <v>14</v>
      </c>
      <c r="B5471">
        <v>3632</v>
      </c>
      <c r="C5471">
        <v>2012</v>
      </c>
      <c r="D5471">
        <v>99</v>
      </c>
      <c r="E5471">
        <v>99</v>
      </c>
      <c r="F5471">
        <v>99</v>
      </c>
      <c r="G5471">
        <v>99</v>
      </c>
      <c r="H5471">
        <v>99</v>
      </c>
      <c r="I5471">
        <v>99</v>
      </c>
      <c r="J5471">
        <v>999</v>
      </c>
      <c r="K5471">
        <v>99</v>
      </c>
      <c r="L5471">
        <v>99</v>
      </c>
      <c r="M5471">
        <v>99</v>
      </c>
      <c r="N5471">
        <v>99</v>
      </c>
      <c r="O5471">
        <v>54</v>
      </c>
      <c r="P5471">
        <v>5418</v>
      </c>
      <c r="R5471">
        <v>0</v>
      </c>
    </row>
    <row r="5472" spans="1:18" x14ac:dyDescent="0.5">
      <c r="A5472">
        <v>14</v>
      </c>
      <c r="B5472">
        <v>3633</v>
      </c>
      <c r="C5472">
        <v>2013</v>
      </c>
      <c r="D5472">
        <v>99</v>
      </c>
      <c r="E5472">
        <v>99</v>
      </c>
      <c r="F5472">
        <v>99</v>
      </c>
      <c r="G5472">
        <v>99</v>
      </c>
      <c r="H5472">
        <v>99</v>
      </c>
      <c r="I5472">
        <v>99</v>
      </c>
      <c r="J5472">
        <v>999</v>
      </c>
      <c r="K5472">
        <v>99</v>
      </c>
      <c r="L5472">
        <v>99</v>
      </c>
      <c r="M5472">
        <v>99</v>
      </c>
      <c r="N5472">
        <v>99</v>
      </c>
      <c r="O5472">
        <v>54</v>
      </c>
      <c r="P5472">
        <v>5418</v>
      </c>
      <c r="R5472">
        <v>0</v>
      </c>
    </row>
    <row r="5473" spans="1:18" x14ac:dyDescent="0.5">
      <c r="A5473">
        <v>14</v>
      </c>
      <c r="B5473">
        <v>3634</v>
      </c>
      <c r="C5473">
        <v>2014</v>
      </c>
      <c r="D5473">
        <v>99</v>
      </c>
      <c r="E5473">
        <v>99</v>
      </c>
      <c r="F5473">
        <v>99</v>
      </c>
      <c r="G5473">
        <v>99</v>
      </c>
      <c r="H5473">
        <v>99</v>
      </c>
      <c r="I5473">
        <v>99</v>
      </c>
      <c r="J5473">
        <v>999</v>
      </c>
      <c r="K5473">
        <v>99</v>
      </c>
      <c r="L5473">
        <v>99</v>
      </c>
      <c r="M5473">
        <v>99</v>
      </c>
      <c r="N5473">
        <v>99</v>
      </c>
      <c r="O5473">
        <v>54</v>
      </c>
      <c r="P5473">
        <v>5418</v>
      </c>
      <c r="R5473">
        <v>0</v>
      </c>
    </row>
    <row r="5474" spans="1:18" x14ac:dyDescent="0.5">
      <c r="A5474">
        <v>14</v>
      </c>
      <c r="B5474">
        <v>3635</v>
      </c>
      <c r="C5474">
        <v>2015</v>
      </c>
      <c r="D5474">
        <v>99</v>
      </c>
      <c r="E5474">
        <v>99</v>
      </c>
      <c r="F5474">
        <v>99</v>
      </c>
      <c r="G5474">
        <v>99</v>
      </c>
      <c r="H5474">
        <v>99</v>
      </c>
      <c r="I5474">
        <v>99</v>
      </c>
      <c r="J5474">
        <v>999</v>
      </c>
      <c r="K5474">
        <v>99</v>
      </c>
      <c r="L5474">
        <v>99</v>
      </c>
      <c r="M5474">
        <v>99</v>
      </c>
      <c r="N5474">
        <v>99</v>
      </c>
      <c r="O5474">
        <v>54</v>
      </c>
      <c r="P5474">
        <v>5418</v>
      </c>
      <c r="R5474">
        <v>0</v>
      </c>
    </row>
    <row r="5475" spans="1:18" x14ac:dyDescent="0.5">
      <c r="A5475">
        <v>14</v>
      </c>
      <c r="B5475">
        <v>3636</v>
      </c>
      <c r="C5475">
        <v>2016</v>
      </c>
      <c r="D5475">
        <v>99</v>
      </c>
      <c r="E5475">
        <v>99</v>
      </c>
      <c r="F5475">
        <v>99</v>
      </c>
      <c r="G5475">
        <v>99</v>
      </c>
      <c r="H5475">
        <v>99</v>
      </c>
      <c r="I5475">
        <v>99</v>
      </c>
      <c r="J5475">
        <v>999</v>
      </c>
      <c r="K5475">
        <v>99</v>
      </c>
      <c r="L5475">
        <v>99</v>
      </c>
      <c r="M5475">
        <v>99</v>
      </c>
      <c r="N5475">
        <v>99</v>
      </c>
      <c r="O5475">
        <v>54</v>
      </c>
      <c r="P5475">
        <v>5418</v>
      </c>
      <c r="R5475">
        <v>0</v>
      </c>
    </row>
    <row r="5476" spans="1:18" x14ac:dyDescent="0.5">
      <c r="A5476">
        <v>14</v>
      </c>
      <c r="B5476">
        <v>3637</v>
      </c>
      <c r="C5476">
        <v>2017</v>
      </c>
      <c r="D5476">
        <v>99</v>
      </c>
      <c r="E5476">
        <v>99</v>
      </c>
      <c r="F5476">
        <v>99</v>
      </c>
      <c r="G5476">
        <v>99</v>
      </c>
      <c r="H5476">
        <v>99</v>
      </c>
      <c r="I5476">
        <v>99</v>
      </c>
      <c r="J5476">
        <v>999</v>
      </c>
      <c r="K5476">
        <v>99</v>
      </c>
      <c r="L5476">
        <v>99</v>
      </c>
      <c r="M5476">
        <v>99</v>
      </c>
      <c r="N5476">
        <v>99</v>
      </c>
      <c r="O5476">
        <v>54</v>
      </c>
      <c r="P5476">
        <v>5418</v>
      </c>
      <c r="R5476">
        <v>0</v>
      </c>
    </row>
    <row r="5477" spans="1:18" x14ac:dyDescent="0.5">
      <c r="A5477">
        <v>14</v>
      </c>
      <c r="B5477">
        <v>3638</v>
      </c>
      <c r="C5477">
        <v>2018</v>
      </c>
      <c r="D5477">
        <v>99</v>
      </c>
      <c r="E5477">
        <v>99</v>
      </c>
      <c r="F5477">
        <v>99</v>
      </c>
      <c r="G5477">
        <v>99</v>
      </c>
      <c r="H5477">
        <v>99</v>
      </c>
      <c r="I5477">
        <v>99</v>
      </c>
      <c r="J5477">
        <v>999</v>
      </c>
      <c r="K5477">
        <v>99</v>
      </c>
      <c r="L5477">
        <v>99</v>
      </c>
      <c r="M5477">
        <v>99</v>
      </c>
      <c r="N5477">
        <v>99</v>
      </c>
      <c r="O5477">
        <v>54</v>
      </c>
      <c r="P5477">
        <v>5418</v>
      </c>
      <c r="R5477">
        <v>0</v>
      </c>
    </row>
    <row r="5478" spans="1:18" x14ac:dyDescent="0.5">
      <c r="A5478">
        <v>14</v>
      </c>
      <c r="B5478">
        <v>3639</v>
      </c>
      <c r="C5478">
        <v>2019</v>
      </c>
      <c r="D5478">
        <v>99</v>
      </c>
      <c r="E5478">
        <v>99</v>
      </c>
      <c r="F5478">
        <v>99</v>
      </c>
      <c r="G5478">
        <v>99</v>
      </c>
      <c r="H5478">
        <v>99</v>
      </c>
      <c r="I5478">
        <v>99</v>
      </c>
      <c r="J5478">
        <v>999</v>
      </c>
      <c r="K5478">
        <v>99</v>
      </c>
      <c r="L5478">
        <v>99</v>
      </c>
      <c r="M5478">
        <v>99</v>
      </c>
      <c r="N5478">
        <v>99</v>
      </c>
      <c r="O5478">
        <v>54</v>
      </c>
      <c r="P5478">
        <v>5418</v>
      </c>
      <c r="R5478">
        <v>0</v>
      </c>
    </row>
    <row r="5479" spans="1:18" x14ac:dyDescent="0.5">
      <c r="A5479">
        <v>14</v>
      </c>
      <c r="B5479">
        <v>3640</v>
      </c>
      <c r="C5479">
        <v>2020</v>
      </c>
      <c r="D5479">
        <v>99</v>
      </c>
      <c r="E5479">
        <v>99</v>
      </c>
      <c r="F5479">
        <v>99</v>
      </c>
      <c r="G5479">
        <v>99</v>
      </c>
      <c r="H5479">
        <v>99</v>
      </c>
      <c r="I5479">
        <v>99</v>
      </c>
      <c r="J5479">
        <v>999</v>
      </c>
      <c r="K5479">
        <v>99</v>
      </c>
      <c r="L5479">
        <v>99</v>
      </c>
      <c r="M5479">
        <v>99</v>
      </c>
      <c r="N5479">
        <v>99</v>
      </c>
      <c r="O5479">
        <v>54</v>
      </c>
      <c r="P5479">
        <v>5418</v>
      </c>
      <c r="R5479">
        <v>0</v>
      </c>
    </row>
    <row r="5480" spans="1:18" x14ac:dyDescent="0.5">
      <c r="A5480">
        <v>14</v>
      </c>
      <c r="B5480">
        <v>3641</v>
      </c>
      <c r="C5480">
        <v>2021</v>
      </c>
      <c r="D5480">
        <v>99</v>
      </c>
      <c r="E5480">
        <v>99</v>
      </c>
      <c r="F5480">
        <v>99</v>
      </c>
      <c r="G5480">
        <v>99</v>
      </c>
      <c r="H5480">
        <v>99</v>
      </c>
      <c r="I5480">
        <v>99</v>
      </c>
      <c r="J5480">
        <v>999</v>
      </c>
      <c r="K5480">
        <v>99</v>
      </c>
      <c r="L5480">
        <v>99</v>
      </c>
      <c r="M5480">
        <v>99</v>
      </c>
      <c r="N5480">
        <v>99</v>
      </c>
      <c r="O5480">
        <v>54</v>
      </c>
      <c r="P5480">
        <v>5418</v>
      </c>
      <c r="R5480">
        <v>0</v>
      </c>
    </row>
    <row r="5481" spans="1:18" x14ac:dyDescent="0.5">
      <c r="A5481">
        <v>14</v>
      </c>
      <c r="B5481">
        <v>3642</v>
      </c>
      <c r="C5481">
        <v>2022</v>
      </c>
      <c r="D5481">
        <v>99</v>
      </c>
      <c r="E5481">
        <v>99</v>
      </c>
      <c r="F5481">
        <v>99</v>
      </c>
      <c r="G5481">
        <v>99</v>
      </c>
      <c r="H5481">
        <v>99</v>
      </c>
      <c r="I5481">
        <v>99</v>
      </c>
      <c r="J5481">
        <v>999</v>
      </c>
      <c r="K5481">
        <v>99</v>
      </c>
      <c r="L5481">
        <v>99</v>
      </c>
      <c r="M5481">
        <v>99</v>
      </c>
      <c r="N5481">
        <v>99</v>
      </c>
      <c r="O5481">
        <v>54</v>
      </c>
      <c r="P5481">
        <v>5418</v>
      </c>
      <c r="R5481">
        <v>0</v>
      </c>
    </row>
    <row r="5482" spans="1:18" x14ac:dyDescent="0.5">
      <c r="A5482">
        <v>14</v>
      </c>
      <c r="B5482">
        <v>3643</v>
      </c>
      <c r="C5482">
        <v>2012</v>
      </c>
      <c r="D5482">
        <v>99</v>
      </c>
      <c r="E5482">
        <v>99</v>
      </c>
      <c r="F5482">
        <v>99</v>
      </c>
      <c r="G5482">
        <v>99</v>
      </c>
      <c r="H5482">
        <v>99</v>
      </c>
      <c r="I5482">
        <v>99</v>
      </c>
      <c r="J5482">
        <v>999</v>
      </c>
      <c r="K5482">
        <v>99</v>
      </c>
      <c r="L5482">
        <v>99</v>
      </c>
      <c r="M5482">
        <v>99</v>
      </c>
      <c r="N5482">
        <v>99</v>
      </c>
      <c r="O5482">
        <v>54</v>
      </c>
      <c r="P5482">
        <v>5419</v>
      </c>
      <c r="R5482">
        <v>0</v>
      </c>
    </row>
    <row r="5483" spans="1:18" x14ac:dyDescent="0.5">
      <c r="A5483">
        <v>14</v>
      </c>
      <c r="B5483">
        <v>3644</v>
      </c>
      <c r="C5483">
        <v>2013</v>
      </c>
      <c r="D5483">
        <v>99</v>
      </c>
      <c r="E5483">
        <v>99</v>
      </c>
      <c r="F5483">
        <v>99</v>
      </c>
      <c r="G5483">
        <v>99</v>
      </c>
      <c r="H5483">
        <v>99</v>
      </c>
      <c r="I5483">
        <v>99</v>
      </c>
      <c r="J5483">
        <v>999</v>
      </c>
      <c r="K5483">
        <v>99</v>
      </c>
      <c r="L5483">
        <v>99</v>
      </c>
      <c r="M5483">
        <v>99</v>
      </c>
      <c r="N5483">
        <v>99</v>
      </c>
      <c r="O5483">
        <v>54</v>
      </c>
      <c r="P5483">
        <v>5419</v>
      </c>
      <c r="R5483">
        <v>0</v>
      </c>
    </row>
    <row r="5484" spans="1:18" x14ac:dyDescent="0.5">
      <c r="A5484">
        <v>14</v>
      </c>
      <c r="B5484">
        <v>3645</v>
      </c>
      <c r="C5484">
        <v>2014</v>
      </c>
      <c r="D5484">
        <v>99</v>
      </c>
      <c r="E5484">
        <v>99</v>
      </c>
      <c r="F5484">
        <v>99</v>
      </c>
      <c r="G5484">
        <v>99</v>
      </c>
      <c r="H5484">
        <v>99</v>
      </c>
      <c r="I5484">
        <v>99</v>
      </c>
      <c r="J5484">
        <v>999</v>
      </c>
      <c r="K5484">
        <v>99</v>
      </c>
      <c r="L5484">
        <v>99</v>
      </c>
      <c r="M5484">
        <v>99</v>
      </c>
      <c r="N5484">
        <v>99</v>
      </c>
      <c r="O5484">
        <v>54</v>
      </c>
      <c r="P5484">
        <v>5419</v>
      </c>
      <c r="R5484">
        <v>0</v>
      </c>
    </row>
    <row r="5485" spans="1:18" x14ac:dyDescent="0.5">
      <c r="A5485">
        <v>14</v>
      </c>
      <c r="B5485">
        <v>3646</v>
      </c>
      <c r="C5485">
        <v>2015</v>
      </c>
      <c r="D5485">
        <v>99</v>
      </c>
      <c r="E5485">
        <v>99</v>
      </c>
      <c r="F5485">
        <v>99</v>
      </c>
      <c r="G5485">
        <v>99</v>
      </c>
      <c r="H5485">
        <v>99</v>
      </c>
      <c r="I5485">
        <v>99</v>
      </c>
      <c r="J5485">
        <v>999</v>
      </c>
      <c r="K5485">
        <v>99</v>
      </c>
      <c r="L5485">
        <v>99</v>
      </c>
      <c r="M5485">
        <v>99</v>
      </c>
      <c r="N5485">
        <v>99</v>
      </c>
      <c r="O5485">
        <v>54</v>
      </c>
      <c r="P5485">
        <v>5419</v>
      </c>
      <c r="R5485">
        <v>0</v>
      </c>
    </row>
    <row r="5486" spans="1:18" x14ac:dyDescent="0.5">
      <c r="A5486">
        <v>14</v>
      </c>
      <c r="B5486">
        <v>3647</v>
      </c>
      <c r="C5486">
        <v>2016</v>
      </c>
      <c r="D5486">
        <v>99</v>
      </c>
      <c r="E5486">
        <v>99</v>
      </c>
      <c r="F5486">
        <v>99</v>
      </c>
      <c r="G5486">
        <v>99</v>
      </c>
      <c r="H5486">
        <v>99</v>
      </c>
      <c r="I5486">
        <v>99</v>
      </c>
      <c r="J5486">
        <v>999</v>
      </c>
      <c r="K5486">
        <v>99</v>
      </c>
      <c r="L5486">
        <v>99</v>
      </c>
      <c r="M5486">
        <v>99</v>
      </c>
      <c r="N5486">
        <v>99</v>
      </c>
      <c r="O5486">
        <v>54</v>
      </c>
      <c r="P5486">
        <v>5419</v>
      </c>
      <c r="R5486">
        <v>0</v>
      </c>
    </row>
    <row r="5487" spans="1:18" x14ac:dyDescent="0.5">
      <c r="A5487">
        <v>14</v>
      </c>
      <c r="B5487">
        <v>3648</v>
      </c>
      <c r="C5487">
        <v>2017</v>
      </c>
      <c r="D5487">
        <v>99</v>
      </c>
      <c r="E5487">
        <v>99</v>
      </c>
      <c r="F5487">
        <v>99</v>
      </c>
      <c r="G5487">
        <v>99</v>
      </c>
      <c r="H5487">
        <v>99</v>
      </c>
      <c r="I5487">
        <v>99</v>
      </c>
      <c r="J5487">
        <v>999</v>
      </c>
      <c r="K5487">
        <v>99</v>
      </c>
      <c r="L5487">
        <v>99</v>
      </c>
      <c r="M5487">
        <v>99</v>
      </c>
      <c r="N5487">
        <v>99</v>
      </c>
      <c r="O5487">
        <v>54</v>
      </c>
      <c r="P5487">
        <v>5419</v>
      </c>
      <c r="R5487">
        <v>0</v>
      </c>
    </row>
    <row r="5488" spans="1:18" x14ac:dyDescent="0.5">
      <c r="A5488">
        <v>14</v>
      </c>
      <c r="B5488">
        <v>3649</v>
      </c>
      <c r="C5488">
        <v>2018</v>
      </c>
      <c r="D5488">
        <v>99</v>
      </c>
      <c r="E5488">
        <v>99</v>
      </c>
      <c r="F5488">
        <v>99</v>
      </c>
      <c r="G5488">
        <v>99</v>
      </c>
      <c r="H5488">
        <v>99</v>
      </c>
      <c r="I5488">
        <v>99</v>
      </c>
      <c r="J5488">
        <v>999</v>
      </c>
      <c r="K5488">
        <v>99</v>
      </c>
      <c r="L5488">
        <v>99</v>
      </c>
      <c r="M5488">
        <v>99</v>
      </c>
      <c r="N5488">
        <v>99</v>
      </c>
      <c r="O5488">
        <v>54</v>
      </c>
      <c r="P5488">
        <v>5419</v>
      </c>
      <c r="R5488">
        <v>0</v>
      </c>
    </row>
    <row r="5489" spans="1:18" x14ac:dyDescent="0.5">
      <c r="A5489">
        <v>14</v>
      </c>
      <c r="B5489">
        <v>3650</v>
      </c>
      <c r="C5489">
        <v>2019</v>
      </c>
      <c r="D5489">
        <v>99</v>
      </c>
      <c r="E5489">
        <v>99</v>
      </c>
      <c r="F5489">
        <v>99</v>
      </c>
      <c r="G5489">
        <v>99</v>
      </c>
      <c r="H5489">
        <v>99</v>
      </c>
      <c r="I5489">
        <v>99</v>
      </c>
      <c r="J5489">
        <v>999</v>
      </c>
      <c r="K5489">
        <v>99</v>
      </c>
      <c r="L5489">
        <v>99</v>
      </c>
      <c r="M5489">
        <v>99</v>
      </c>
      <c r="N5489">
        <v>99</v>
      </c>
      <c r="O5489">
        <v>54</v>
      </c>
      <c r="P5489">
        <v>5419</v>
      </c>
      <c r="R5489">
        <v>0</v>
      </c>
    </row>
    <row r="5490" spans="1:18" x14ac:dyDescent="0.5">
      <c r="A5490">
        <v>14</v>
      </c>
      <c r="B5490">
        <v>3651</v>
      </c>
      <c r="C5490">
        <v>2020</v>
      </c>
      <c r="D5490">
        <v>99</v>
      </c>
      <c r="E5490">
        <v>99</v>
      </c>
      <c r="F5490">
        <v>99</v>
      </c>
      <c r="G5490">
        <v>99</v>
      </c>
      <c r="H5490">
        <v>99</v>
      </c>
      <c r="I5490">
        <v>99</v>
      </c>
      <c r="J5490">
        <v>999</v>
      </c>
      <c r="K5490">
        <v>99</v>
      </c>
      <c r="L5490">
        <v>99</v>
      </c>
      <c r="M5490">
        <v>99</v>
      </c>
      <c r="N5490">
        <v>99</v>
      </c>
      <c r="O5490">
        <v>54</v>
      </c>
      <c r="P5490">
        <v>5419</v>
      </c>
      <c r="R5490">
        <v>0</v>
      </c>
    </row>
    <row r="5491" spans="1:18" x14ac:dyDescent="0.5">
      <c r="A5491">
        <v>14</v>
      </c>
      <c r="B5491">
        <v>3652</v>
      </c>
      <c r="C5491">
        <v>2021</v>
      </c>
      <c r="D5491">
        <v>99</v>
      </c>
      <c r="E5491">
        <v>99</v>
      </c>
      <c r="F5491">
        <v>99</v>
      </c>
      <c r="G5491">
        <v>99</v>
      </c>
      <c r="H5491">
        <v>99</v>
      </c>
      <c r="I5491">
        <v>99</v>
      </c>
      <c r="J5491">
        <v>999</v>
      </c>
      <c r="K5491">
        <v>99</v>
      </c>
      <c r="L5491">
        <v>99</v>
      </c>
      <c r="M5491">
        <v>99</v>
      </c>
      <c r="N5491">
        <v>99</v>
      </c>
      <c r="O5491">
        <v>54</v>
      </c>
      <c r="P5491">
        <v>5419</v>
      </c>
      <c r="R5491">
        <v>0</v>
      </c>
    </row>
    <row r="5492" spans="1:18" x14ac:dyDescent="0.5">
      <c r="A5492">
        <v>14</v>
      </c>
      <c r="B5492">
        <v>3653</v>
      </c>
      <c r="C5492">
        <v>2022</v>
      </c>
      <c r="D5492">
        <v>99</v>
      </c>
      <c r="E5492">
        <v>99</v>
      </c>
      <c r="F5492">
        <v>99</v>
      </c>
      <c r="G5492">
        <v>99</v>
      </c>
      <c r="H5492">
        <v>99</v>
      </c>
      <c r="I5492">
        <v>99</v>
      </c>
      <c r="J5492">
        <v>999</v>
      </c>
      <c r="K5492">
        <v>99</v>
      </c>
      <c r="L5492">
        <v>99</v>
      </c>
      <c r="M5492">
        <v>99</v>
      </c>
      <c r="N5492">
        <v>99</v>
      </c>
      <c r="O5492">
        <v>54</v>
      </c>
      <c r="P5492">
        <v>5419</v>
      </c>
      <c r="R5492">
        <v>0</v>
      </c>
    </row>
    <row r="5493" spans="1:18" x14ac:dyDescent="0.5">
      <c r="A5493">
        <v>14</v>
      </c>
      <c r="B5493">
        <v>3654</v>
      </c>
      <c r="C5493">
        <v>2012</v>
      </c>
      <c r="D5493">
        <v>99</v>
      </c>
      <c r="E5493">
        <v>99</v>
      </c>
      <c r="F5493">
        <v>99</v>
      </c>
      <c r="G5493">
        <v>99</v>
      </c>
      <c r="H5493">
        <v>99</v>
      </c>
      <c r="I5493">
        <v>99</v>
      </c>
      <c r="J5493">
        <v>999</v>
      </c>
      <c r="K5493">
        <v>99</v>
      </c>
      <c r="L5493">
        <v>99</v>
      </c>
      <c r="M5493">
        <v>99</v>
      </c>
      <c r="N5493">
        <v>99</v>
      </c>
      <c r="O5493">
        <v>54</v>
      </c>
      <c r="P5493">
        <v>5420</v>
      </c>
      <c r="R5493">
        <v>0</v>
      </c>
    </row>
    <row r="5494" spans="1:18" x14ac:dyDescent="0.5">
      <c r="A5494">
        <v>14</v>
      </c>
      <c r="B5494">
        <v>3655</v>
      </c>
      <c r="C5494">
        <v>2013</v>
      </c>
      <c r="D5494">
        <v>99</v>
      </c>
      <c r="E5494">
        <v>99</v>
      </c>
      <c r="F5494">
        <v>99</v>
      </c>
      <c r="G5494">
        <v>99</v>
      </c>
      <c r="H5494">
        <v>99</v>
      </c>
      <c r="I5494">
        <v>99</v>
      </c>
      <c r="J5494">
        <v>999</v>
      </c>
      <c r="K5494">
        <v>99</v>
      </c>
      <c r="L5494">
        <v>99</v>
      </c>
      <c r="M5494">
        <v>99</v>
      </c>
      <c r="N5494">
        <v>99</v>
      </c>
      <c r="O5494">
        <v>54</v>
      </c>
      <c r="P5494">
        <v>5420</v>
      </c>
      <c r="R5494">
        <v>0</v>
      </c>
    </row>
    <row r="5495" spans="1:18" x14ac:dyDescent="0.5">
      <c r="A5495">
        <v>14</v>
      </c>
      <c r="B5495">
        <v>3656</v>
      </c>
      <c r="C5495">
        <v>2014</v>
      </c>
      <c r="D5495">
        <v>99</v>
      </c>
      <c r="E5495">
        <v>99</v>
      </c>
      <c r="F5495">
        <v>99</v>
      </c>
      <c r="G5495">
        <v>99</v>
      </c>
      <c r="H5495">
        <v>99</v>
      </c>
      <c r="I5495">
        <v>99</v>
      </c>
      <c r="J5495">
        <v>999</v>
      </c>
      <c r="K5495">
        <v>99</v>
      </c>
      <c r="L5495">
        <v>99</v>
      </c>
      <c r="M5495">
        <v>99</v>
      </c>
      <c r="N5495">
        <v>99</v>
      </c>
      <c r="O5495">
        <v>54</v>
      </c>
      <c r="P5495">
        <v>5420</v>
      </c>
      <c r="R5495">
        <v>0</v>
      </c>
    </row>
    <row r="5496" spans="1:18" x14ac:dyDescent="0.5">
      <c r="A5496">
        <v>14</v>
      </c>
      <c r="B5496">
        <v>3657</v>
      </c>
      <c r="C5496">
        <v>2015</v>
      </c>
      <c r="D5496">
        <v>99</v>
      </c>
      <c r="E5496">
        <v>99</v>
      </c>
      <c r="F5496">
        <v>99</v>
      </c>
      <c r="G5496">
        <v>99</v>
      </c>
      <c r="H5496">
        <v>99</v>
      </c>
      <c r="I5496">
        <v>99</v>
      </c>
      <c r="J5496">
        <v>999</v>
      </c>
      <c r="K5496">
        <v>99</v>
      </c>
      <c r="L5496">
        <v>99</v>
      </c>
      <c r="M5496">
        <v>99</v>
      </c>
      <c r="N5496">
        <v>99</v>
      </c>
      <c r="O5496">
        <v>54</v>
      </c>
      <c r="P5496">
        <v>5420</v>
      </c>
      <c r="R5496">
        <v>0</v>
      </c>
    </row>
    <row r="5497" spans="1:18" x14ac:dyDescent="0.5">
      <c r="A5497">
        <v>14</v>
      </c>
      <c r="B5497">
        <v>3658</v>
      </c>
      <c r="C5497">
        <v>2016</v>
      </c>
      <c r="D5497">
        <v>99</v>
      </c>
      <c r="E5497">
        <v>99</v>
      </c>
      <c r="F5497">
        <v>99</v>
      </c>
      <c r="G5497">
        <v>99</v>
      </c>
      <c r="H5497">
        <v>99</v>
      </c>
      <c r="I5497">
        <v>99</v>
      </c>
      <c r="J5497">
        <v>999</v>
      </c>
      <c r="K5497">
        <v>99</v>
      </c>
      <c r="L5497">
        <v>99</v>
      </c>
      <c r="M5497">
        <v>99</v>
      </c>
      <c r="N5497">
        <v>99</v>
      </c>
      <c r="O5497">
        <v>54</v>
      </c>
      <c r="P5497">
        <v>5420</v>
      </c>
      <c r="R5497">
        <v>0</v>
      </c>
    </row>
    <row r="5498" spans="1:18" x14ac:dyDescent="0.5">
      <c r="A5498">
        <v>14</v>
      </c>
      <c r="B5498">
        <v>3659</v>
      </c>
      <c r="C5498">
        <v>2017</v>
      </c>
      <c r="D5498">
        <v>99</v>
      </c>
      <c r="E5498">
        <v>99</v>
      </c>
      <c r="F5498">
        <v>99</v>
      </c>
      <c r="G5498">
        <v>99</v>
      </c>
      <c r="H5498">
        <v>99</v>
      </c>
      <c r="I5498">
        <v>99</v>
      </c>
      <c r="J5498">
        <v>999</v>
      </c>
      <c r="K5498">
        <v>99</v>
      </c>
      <c r="L5498">
        <v>99</v>
      </c>
      <c r="M5498">
        <v>99</v>
      </c>
      <c r="N5498">
        <v>99</v>
      </c>
      <c r="O5498">
        <v>54</v>
      </c>
      <c r="P5498">
        <v>5420</v>
      </c>
      <c r="R5498">
        <v>0</v>
      </c>
    </row>
    <row r="5499" spans="1:18" x14ac:dyDescent="0.5">
      <c r="A5499">
        <v>14</v>
      </c>
      <c r="B5499">
        <v>3660</v>
      </c>
      <c r="C5499">
        <v>2018</v>
      </c>
      <c r="D5499">
        <v>99</v>
      </c>
      <c r="E5499">
        <v>99</v>
      </c>
      <c r="F5499">
        <v>99</v>
      </c>
      <c r="G5499">
        <v>99</v>
      </c>
      <c r="H5499">
        <v>99</v>
      </c>
      <c r="I5499">
        <v>99</v>
      </c>
      <c r="J5499">
        <v>999</v>
      </c>
      <c r="K5499">
        <v>99</v>
      </c>
      <c r="L5499">
        <v>99</v>
      </c>
      <c r="M5499">
        <v>99</v>
      </c>
      <c r="N5499">
        <v>99</v>
      </c>
      <c r="O5499">
        <v>54</v>
      </c>
      <c r="P5499">
        <v>5420</v>
      </c>
      <c r="R5499">
        <v>0</v>
      </c>
    </row>
    <row r="5500" spans="1:18" x14ac:dyDescent="0.5">
      <c r="A5500">
        <v>14</v>
      </c>
      <c r="B5500">
        <v>3661</v>
      </c>
      <c r="C5500">
        <v>2019</v>
      </c>
      <c r="D5500">
        <v>99</v>
      </c>
      <c r="E5500">
        <v>99</v>
      </c>
      <c r="F5500">
        <v>99</v>
      </c>
      <c r="G5500">
        <v>99</v>
      </c>
      <c r="H5500">
        <v>99</v>
      </c>
      <c r="I5500">
        <v>99</v>
      </c>
      <c r="J5500">
        <v>999</v>
      </c>
      <c r="K5500">
        <v>99</v>
      </c>
      <c r="L5500">
        <v>99</v>
      </c>
      <c r="M5500">
        <v>99</v>
      </c>
      <c r="N5500">
        <v>99</v>
      </c>
      <c r="O5500">
        <v>54</v>
      </c>
      <c r="P5500">
        <v>5420</v>
      </c>
      <c r="R5500">
        <v>0</v>
      </c>
    </row>
    <row r="5501" spans="1:18" x14ac:dyDescent="0.5">
      <c r="A5501">
        <v>14</v>
      </c>
      <c r="B5501">
        <v>3662</v>
      </c>
      <c r="C5501">
        <v>2020</v>
      </c>
      <c r="D5501">
        <v>99</v>
      </c>
      <c r="E5501">
        <v>99</v>
      </c>
      <c r="F5501">
        <v>99</v>
      </c>
      <c r="G5501">
        <v>99</v>
      </c>
      <c r="H5501">
        <v>99</v>
      </c>
      <c r="I5501">
        <v>99</v>
      </c>
      <c r="J5501">
        <v>999</v>
      </c>
      <c r="K5501">
        <v>99</v>
      </c>
      <c r="L5501">
        <v>99</v>
      </c>
      <c r="M5501">
        <v>99</v>
      </c>
      <c r="N5501">
        <v>99</v>
      </c>
      <c r="O5501">
        <v>54</v>
      </c>
      <c r="P5501">
        <v>5420</v>
      </c>
      <c r="R5501">
        <v>0</v>
      </c>
    </row>
    <row r="5502" spans="1:18" x14ac:dyDescent="0.5">
      <c r="A5502">
        <v>14</v>
      </c>
      <c r="B5502">
        <v>3663</v>
      </c>
      <c r="C5502">
        <v>2021</v>
      </c>
      <c r="D5502">
        <v>99</v>
      </c>
      <c r="E5502">
        <v>99</v>
      </c>
      <c r="F5502">
        <v>99</v>
      </c>
      <c r="G5502">
        <v>99</v>
      </c>
      <c r="H5502">
        <v>99</v>
      </c>
      <c r="I5502">
        <v>99</v>
      </c>
      <c r="J5502">
        <v>999</v>
      </c>
      <c r="K5502">
        <v>99</v>
      </c>
      <c r="L5502">
        <v>99</v>
      </c>
      <c r="M5502">
        <v>99</v>
      </c>
      <c r="N5502">
        <v>99</v>
      </c>
      <c r="O5502">
        <v>54</v>
      </c>
      <c r="P5502">
        <v>5420</v>
      </c>
      <c r="R5502">
        <v>0</v>
      </c>
    </row>
    <row r="5503" spans="1:18" x14ac:dyDescent="0.5">
      <c r="A5503">
        <v>14</v>
      </c>
      <c r="B5503">
        <v>3664</v>
      </c>
      <c r="C5503">
        <v>2022</v>
      </c>
      <c r="D5503">
        <v>99</v>
      </c>
      <c r="E5503">
        <v>99</v>
      </c>
      <c r="F5503">
        <v>99</v>
      </c>
      <c r="G5503">
        <v>99</v>
      </c>
      <c r="H5503">
        <v>99</v>
      </c>
      <c r="I5503">
        <v>99</v>
      </c>
      <c r="J5503">
        <v>999</v>
      </c>
      <c r="K5503">
        <v>99</v>
      </c>
      <c r="L5503">
        <v>99</v>
      </c>
      <c r="M5503">
        <v>99</v>
      </c>
      <c r="N5503">
        <v>99</v>
      </c>
      <c r="O5503">
        <v>54</v>
      </c>
      <c r="P5503">
        <v>5420</v>
      </c>
      <c r="R5503">
        <v>0</v>
      </c>
    </row>
    <row r="5504" spans="1:18" x14ac:dyDescent="0.5">
      <c r="A5504">
        <v>14</v>
      </c>
      <c r="B5504">
        <v>3665</v>
      </c>
      <c r="C5504">
        <v>2012</v>
      </c>
      <c r="D5504">
        <v>99</v>
      </c>
      <c r="E5504">
        <v>99</v>
      </c>
      <c r="F5504">
        <v>99</v>
      </c>
      <c r="G5504">
        <v>99</v>
      </c>
      <c r="H5504">
        <v>99</v>
      </c>
      <c r="I5504">
        <v>99</v>
      </c>
      <c r="J5504">
        <v>999</v>
      </c>
      <c r="K5504">
        <v>99</v>
      </c>
      <c r="L5504">
        <v>99</v>
      </c>
      <c r="M5504">
        <v>99</v>
      </c>
      <c r="N5504">
        <v>99</v>
      </c>
      <c r="O5504">
        <v>54</v>
      </c>
      <c r="P5504">
        <v>5421</v>
      </c>
      <c r="R5504">
        <v>0</v>
      </c>
    </row>
    <row r="5505" spans="1:18" x14ac:dyDescent="0.5">
      <c r="A5505">
        <v>14</v>
      </c>
      <c r="B5505">
        <v>3666</v>
      </c>
      <c r="C5505">
        <v>2013</v>
      </c>
      <c r="D5505">
        <v>99</v>
      </c>
      <c r="E5505">
        <v>99</v>
      </c>
      <c r="F5505">
        <v>99</v>
      </c>
      <c r="G5505">
        <v>99</v>
      </c>
      <c r="H5505">
        <v>99</v>
      </c>
      <c r="I5505">
        <v>99</v>
      </c>
      <c r="J5505">
        <v>999</v>
      </c>
      <c r="K5505">
        <v>99</v>
      </c>
      <c r="L5505">
        <v>99</v>
      </c>
      <c r="M5505">
        <v>99</v>
      </c>
      <c r="N5505">
        <v>99</v>
      </c>
      <c r="O5505">
        <v>54</v>
      </c>
      <c r="P5505">
        <v>5421</v>
      </c>
      <c r="R5505">
        <v>0</v>
      </c>
    </row>
    <row r="5506" spans="1:18" x14ac:dyDescent="0.5">
      <c r="A5506">
        <v>14</v>
      </c>
      <c r="B5506">
        <v>3667</v>
      </c>
      <c r="C5506">
        <v>2014</v>
      </c>
      <c r="D5506">
        <v>99</v>
      </c>
      <c r="E5506">
        <v>99</v>
      </c>
      <c r="F5506">
        <v>99</v>
      </c>
      <c r="G5506">
        <v>99</v>
      </c>
      <c r="H5506">
        <v>99</v>
      </c>
      <c r="I5506">
        <v>99</v>
      </c>
      <c r="J5506">
        <v>999</v>
      </c>
      <c r="K5506">
        <v>99</v>
      </c>
      <c r="L5506">
        <v>99</v>
      </c>
      <c r="M5506">
        <v>99</v>
      </c>
      <c r="N5506">
        <v>99</v>
      </c>
      <c r="O5506">
        <v>54</v>
      </c>
      <c r="P5506">
        <v>5421</v>
      </c>
      <c r="R5506">
        <v>0</v>
      </c>
    </row>
    <row r="5507" spans="1:18" x14ac:dyDescent="0.5">
      <c r="A5507">
        <v>14</v>
      </c>
      <c r="B5507">
        <v>3668</v>
      </c>
      <c r="C5507">
        <v>2015</v>
      </c>
      <c r="D5507">
        <v>99</v>
      </c>
      <c r="E5507">
        <v>99</v>
      </c>
      <c r="F5507">
        <v>99</v>
      </c>
      <c r="G5507">
        <v>99</v>
      </c>
      <c r="H5507">
        <v>99</v>
      </c>
      <c r="I5507">
        <v>99</v>
      </c>
      <c r="J5507">
        <v>999</v>
      </c>
      <c r="K5507">
        <v>99</v>
      </c>
      <c r="L5507">
        <v>99</v>
      </c>
      <c r="M5507">
        <v>99</v>
      </c>
      <c r="N5507">
        <v>99</v>
      </c>
      <c r="O5507">
        <v>54</v>
      </c>
      <c r="P5507">
        <v>5421</v>
      </c>
      <c r="R5507">
        <v>0</v>
      </c>
    </row>
    <row r="5508" spans="1:18" x14ac:dyDescent="0.5">
      <c r="A5508">
        <v>14</v>
      </c>
      <c r="B5508">
        <v>3669</v>
      </c>
      <c r="C5508">
        <v>2016</v>
      </c>
      <c r="D5508">
        <v>99</v>
      </c>
      <c r="E5508">
        <v>99</v>
      </c>
      <c r="F5508">
        <v>99</v>
      </c>
      <c r="G5508">
        <v>99</v>
      </c>
      <c r="H5508">
        <v>99</v>
      </c>
      <c r="I5508">
        <v>99</v>
      </c>
      <c r="J5508">
        <v>999</v>
      </c>
      <c r="K5508">
        <v>99</v>
      </c>
      <c r="L5508">
        <v>99</v>
      </c>
      <c r="M5508">
        <v>99</v>
      </c>
      <c r="N5508">
        <v>99</v>
      </c>
      <c r="O5508">
        <v>54</v>
      </c>
      <c r="P5508">
        <v>5421</v>
      </c>
      <c r="R5508">
        <v>0</v>
      </c>
    </row>
    <row r="5509" spans="1:18" x14ac:dyDescent="0.5">
      <c r="A5509">
        <v>14</v>
      </c>
      <c r="B5509">
        <v>3670</v>
      </c>
      <c r="C5509">
        <v>2017</v>
      </c>
      <c r="D5509">
        <v>99</v>
      </c>
      <c r="E5509">
        <v>99</v>
      </c>
      <c r="F5509">
        <v>99</v>
      </c>
      <c r="G5509">
        <v>99</v>
      </c>
      <c r="H5509">
        <v>99</v>
      </c>
      <c r="I5509">
        <v>99</v>
      </c>
      <c r="J5509">
        <v>999</v>
      </c>
      <c r="K5509">
        <v>99</v>
      </c>
      <c r="L5509">
        <v>99</v>
      </c>
      <c r="M5509">
        <v>99</v>
      </c>
      <c r="N5509">
        <v>99</v>
      </c>
      <c r="O5509">
        <v>54</v>
      </c>
      <c r="P5509">
        <v>5421</v>
      </c>
      <c r="R5509">
        <v>0</v>
      </c>
    </row>
    <row r="5510" spans="1:18" x14ac:dyDescent="0.5">
      <c r="A5510">
        <v>14</v>
      </c>
      <c r="B5510">
        <v>3671</v>
      </c>
      <c r="C5510">
        <v>2018</v>
      </c>
      <c r="D5510">
        <v>99</v>
      </c>
      <c r="E5510">
        <v>99</v>
      </c>
      <c r="F5510">
        <v>99</v>
      </c>
      <c r="G5510">
        <v>99</v>
      </c>
      <c r="H5510">
        <v>99</v>
      </c>
      <c r="I5510">
        <v>99</v>
      </c>
      <c r="J5510">
        <v>999</v>
      </c>
      <c r="K5510">
        <v>99</v>
      </c>
      <c r="L5510">
        <v>99</v>
      </c>
      <c r="M5510">
        <v>99</v>
      </c>
      <c r="N5510">
        <v>99</v>
      </c>
      <c r="O5510">
        <v>54</v>
      </c>
      <c r="P5510">
        <v>5421</v>
      </c>
      <c r="R5510">
        <v>0</v>
      </c>
    </row>
    <row r="5511" spans="1:18" x14ac:dyDescent="0.5">
      <c r="A5511">
        <v>14</v>
      </c>
      <c r="B5511">
        <v>3672</v>
      </c>
      <c r="C5511">
        <v>2019</v>
      </c>
      <c r="D5511">
        <v>99</v>
      </c>
      <c r="E5511">
        <v>99</v>
      </c>
      <c r="F5511">
        <v>99</v>
      </c>
      <c r="G5511">
        <v>99</v>
      </c>
      <c r="H5511">
        <v>99</v>
      </c>
      <c r="I5511">
        <v>99</v>
      </c>
      <c r="J5511">
        <v>999</v>
      </c>
      <c r="K5511">
        <v>99</v>
      </c>
      <c r="L5511">
        <v>99</v>
      </c>
      <c r="M5511">
        <v>99</v>
      </c>
      <c r="N5511">
        <v>99</v>
      </c>
      <c r="O5511">
        <v>54</v>
      </c>
      <c r="P5511">
        <v>5421</v>
      </c>
      <c r="R5511">
        <v>0</v>
      </c>
    </row>
    <row r="5512" spans="1:18" x14ac:dyDescent="0.5">
      <c r="A5512">
        <v>14</v>
      </c>
      <c r="B5512">
        <v>3673</v>
      </c>
      <c r="C5512">
        <v>2020</v>
      </c>
      <c r="D5512">
        <v>99</v>
      </c>
      <c r="E5512">
        <v>99</v>
      </c>
      <c r="F5512">
        <v>99</v>
      </c>
      <c r="G5512">
        <v>99</v>
      </c>
      <c r="H5512">
        <v>99</v>
      </c>
      <c r="I5512">
        <v>99</v>
      </c>
      <c r="J5512">
        <v>999</v>
      </c>
      <c r="K5512">
        <v>99</v>
      </c>
      <c r="L5512">
        <v>99</v>
      </c>
      <c r="M5512">
        <v>99</v>
      </c>
      <c r="N5512">
        <v>99</v>
      </c>
      <c r="O5512">
        <v>54</v>
      </c>
      <c r="P5512">
        <v>5421</v>
      </c>
      <c r="R5512">
        <v>0</v>
      </c>
    </row>
    <row r="5513" spans="1:18" x14ac:dyDescent="0.5">
      <c r="A5513">
        <v>14</v>
      </c>
      <c r="B5513">
        <v>3674</v>
      </c>
      <c r="C5513">
        <v>2021</v>
      </c>
      <c r="D5513">
        <v>99</v>
      </c>
      <c r="E5513">
        <v>99</v>
      </c>
      <c r="F5513">
        <v>99</v>
      </c>
      <c r="G5513">
        <v>99</v>
      </c>
      <c r="H5513">
        <v>99</v>
      </c>
      <c r="I5513">
        <v>99</v>
      </c>
      <c r="J5513">
        <v>999</v>
      </c>
      <c r="K5513">
        <v>99</v>
      </c>
      <c r="L5513">
        <v>99</v>
      </c>
      <c r="M5513">
        <v>99</v>
      </c>
      <c r="N5513">
        <v>99</v>
      </c>
      <c r="O5513">
        <v>54</v>
      </c>
      <c r="P5513">
        <v>5421</v>
      </c>
      <c r="R5513">
        <v>0</v>
      </c>
    </row>
    <row r="5514" spans="1:18" x14ac:dyDescent="0.5">
      <c r="A5514">
        <v>14</v>
      </c>
      <c r="B5514">
        <v>3675</v>
      </c>
      <c r="C5514">
        <v>2022</v>
      </c>
      <c r="D5514">
        <v>99</v>
      </c>
      <c r="E5514">
        <v>99</v>
      </c>
      <c r="F5514">
        <v>99</v>
      </c>
      <c r="G5514">
        <v>99</v>
      </c>
      <c r="H5514">
        <v>99</v>
      </c>
      <c r="I5514">
        <v>99</v>
      </c>
      <c r="J5514">
        <v>999</v>
      </c>
      <c r="K5514">
        <v>99</v>
      </c>
      <c r="L5514">
        <v>99</v>
      </c>
      <c r="M5514">
        <v>99</v>
      </c>
      <c r="N5514">
        <v>99</v>
      </c>
      <c r="O5514">
        <v>54</v>
      </c>
      <c r="P5514">
        <v>5421</v>
      </c>
      <c r="R5514">
        <v>0</v>
      </c>
    </row>
    <row r="5515" spans="1:18" x14ac:dyDescent="0.5">
      <c r="A5515">
        <v>14</v>
      </c>
      <c r="B5515">
        <v>3676</v>
      </c>
      <c r="C5515">
        <v>2012</v>
      </c>
      <c r="D5515">
        <v>99</v>
      </c>
      <c r="E5515">
        <v>99</v>
      </c>
      <c r="F5515">
        <v>99</v>
      </c>
      <c r="G5515">
        <v>99</v>
      </c>
      <c r="H5515">
        <v>99</v>
      </c>
      <c r="I5515">
        <v>99</v>
      </c>
      <c r="J5515">
        <v>999</v>
      </c>
      <c r="K5515">
        <v>99</v>
      </c>
      <c r="L5515">
        <v>99</v>
      </c>
      <c r="M5515">
        <v>99</v>
      </c>
      <c r="N5515">
        <v>99</v>
      </c>
      <c r="O5515">
        <v>54</v>
      </c>
      <c r="P5515">
        <v>5422</v>
      </c>
      <c r="R5515">
        <v>0</v>
      </c>
    </row>
    <row r="5516" spans="1:18" x14ac:dyDescent="0.5">
      <c r="A5516">
        <v>14</v>
      </c>
      <c r="B5516">
        <v>3677</v>
      </c>
      <c r="C5516">
        <v>2013</v>
      </c>
      <c r="D5516">
        <v>99</v>
      </c>
      <c r="E5516">
        <v>99</v>
      </c>
      <c r="F5516">
        <v>99</v>
      </c>
      <c r="G5516">
        <v>99</v>
      </c>
      <c r="H5516">
        <v>99</v>
      </c>
      <c r="I5516">
        <v>99</v>
      </c>
      <c r="J5516">
        <v>999</v>
      </c>
      <c r="K5516">
        <v>99</v>
      </c>
      <c r="L5516">
        <v>99</v>
      </c>
      <c r="M5516">
        <v>99</v>
      </c>
      <c r="N5516">
        <v>99</v>
      </c>
      <c r="O5516">
        <v>54</v>
      </c>
      <c r="P5516">
        <v>5422</v>
      </c>
      <c r="R5516">
        <v>0</v>
      </c>
    </row>
    <row r="5517" spans="1:18" x14ac:dyDescent="0.5">
      <c r="A5517">
        <v>14</v>
      </c>
      <c r="B5517">
        <v>3678</v>
      </c>
      <c r="C5517">
        <v>2014</v>
      </c>
      <c r="D5517">
        <v>99</v>
      </c>
      <c r="E5517">
        <v>99</v>
      </c>
      <c r="F5517">
        <v>99</v>
      </c>
      <c r="G5517">
        <v>99</v>
      </c>
      <c r="H5517">
        <v>99</v>
      </c>
      <c r="I5517">
        <v>99</v>
      </c>
      <c r="J5517">
        <v>999</v>
      </c>
      <c r="K5517">
        <v>99</v>
      </c>
      <c r="L5517">
        <v>99</v>
      </c>
      <c r="M5517">
        <v>99</v>
      </c>
      <c r="N5517">
        <v>99</v>
      </c>
      <c r="O5517">
        <v>54</v>
      </c>
      <c r="P5517">
        <v>5422</v>
      </c>
      <c r="R5517">
        <v>0</v>
      </c>
    </row>
    <row r="5518" spans="1:18" x14ac:dyDescent="0.5">
      <c r="A5518">
        <v>14</v>
      </c>
      <c r="B5518">
        <v>3679</v>
      </c>
      <c r="C5518">
        <v>2015</v>
      </c>
      <c r="D5518">
        <v>99</v>
      </c>
      <c r="E5518">
        <v>99</v>
      </c>
      <c r="F5518">
        <v>99</v>
      </c>
      <c r="G5518">
        <v>99</v>
      </c>
      <c r="H5518">
        <v>99</v>
      </c>
      <c r="I5518">
        <v>99</v>
      </c>
      <c r="J5518">
        <v>999</v>
      </c>
      <c r="K5518">
        <v>99</v>
      </c>
      <c r="L5518">
        <v>99</v>
      </c>
      <c r="M5518">
        <v>99</v>
      </c>
      <c r="N5518">
        <v>99</v>
      </c>
      <c r="O5518">
        <v>54</v>
      </c>
      <c r="P5518">
        <v>5422</v>
      </c>
      <c r="R5518">
        <v>0</v>
      </c>
    </row>
    <row r="5519" spans="1:18" x14ac:dyDescent="0.5">
      <c r="A5519">
        <v>14</v>
      </c>
      <c r="B5519">
        <v>3680</v>
      </c>
      <c r="C5519">
        <v>2016</v>
      </c>
      <c r="D5519">
        <v>99</v>
      </c>
      <c r="E5519">
        <v>99</v>
      </c>
      <c r="F5519">
        <v>99</v>
      </c>
      <c r="G5519">
        <v>99</v>
      </c>
      <c r="H5519">
        <v>99</v>
      </c>
      <c r="I5519">
        <v>99</v>
      </c>
      <c r="J5519">
        <v>999</v>
      </c>
      <c r="K5519">
        <v>99</v>
      </c>
      <c r="L5519">
        <v>99</v>
      </c>
      <c r="M5519">
        <v>99</v>
      </c>
      <c r="N5519">
        <v>99</v>
      </c>
      <c r="O5519">
        <v>54</v>
      </c>
      <c r="P5519">
        <v>5422</v>
      </c>
      <c r="R5519">
        <v>0</v>
      </c>
    </row>
    <row r="5520" spans="1:18" x14ac:dyDescent="0.5">
      <c r="A5520">
        <v>14</v>
      </c>
      <c r="B5520">
        <v>3681</v>
      </c>
      <c r="C5520">
        <v>2017</v>
      </c>
      <c r="D5520">
        <v>99</v>
      </c>
      <c r="E5520">
        <v>99</v>
      </c>
      <c r="F5520">
        <v>99</v>
      </c>
      <c r="G5520">
        <v>99</v>
      </c>
      <c r="H5520">
        <v>99</v>
      </c>
      <c r="I5520">
        <v>99</v>
      </c>
      <c r="J5520">
        <v>999</v>
      </c>
      <c r="K5520">
        <v>99</v>
      </c>
      <c r="L5520">
        <v>99</v>
      </c>
      <c r="M5520">
        <v>99</v>
      </c>
      <c r="N5520">
        <v>99</v>
      </c>
      <c r="O5520">
        <v>54</v>
      </c>
      <c r="P5520">
        <v>5422</v>
      </c>
      <c r="R5520">
        <v>0</v>
      </c>
    </row>
    <row r="5521" spans="1:18" x14ac:dyDescent="0.5">
      <c r="A5521">
        <v>14</v>
      </c>
      <c r="B5521">
        <v>3682</v>
      </c>
      <c r="C5521">
        <v>2018</v>
      </c>
      <c r="D5521">
        <v>99</v>
      </c>
      <c r="E5521">
        <v>99</v>
      </c>
      <c r="F5521">
        <v>99</v>
      </c>
      <c r="G5521">
        <v>99</v>
      </c>
      <c r="H5521">
        <v>99</v>
      </c>
      <c r="I5521">
        <v>99</v>
      </c>
      <c r="J5521">
        <v>999</v>
      </c>
      <c r="K5521">
        <v>99</v>
      </c>
      <c r="L5521">
        <v>99</v>
      </c>
      <c r="M5521">
        <v>99</v>
      </c>
      <c r="N5521">
        <v>99</v>
      </c>
      <c r="O5521">
        <v>54</v>
      </c>
      <c r="P5521">
        <v>5422</v>
      </c>
      <c r="R5521">
        <v>0</v>
      </c>
    </row>
    <row r="5522" spans="1:18" x14ac:dyDescent="0.5">
      <c r="A5522">
        <v>14</v>
      </c>
      <c r="B5522">
        <v>3683</v>
      </c>
      <c r="C5522">
        <v>2019</v>
      </c>
      <c r="D5522">
        <v>99</v>
      </c>
      <c r="E5522">
        <v>99</v>
      </c>
      <c r="F5522">
        <v>99</v>
      </c>
      <c r="G5522">
        <v>99</v>
      </c>
      <c r="H5522">
        <v>99</v>
      </c>
      <c r="I5522">
        <v>99</v>
      </c>
      <c r="J5522">
        <v>999</v>
      </c>
      <c r="K5522">
        <v>99</v>
      </c>
      <c r="L5522">
        <v>99</v>
      </c>
      <c r="M5522">
        <v>99</v>
      </c>
      <c r="N5522">
        <v>99</v>
      </c>
      <c r="O5522">
        <v>54</v>
      </c>
      <c r="P5522">
        <v>5422</v>
      </c>
      <c r="R5522">
        <v>0</v>
      </c>
    </row>
    <row r="5523" spans="1:18" x14ac:dyDescent="0.5">
      <c r="A5523">
        <v>14</v>
      </c>
      <c r="B5523">
        <v>3684</v>
      </c>
      <c r="C5523">
        <v>2020</v>
      </c>
      <c r="D5523">
        <v>99</v>
      </c>
      <c r="E5523">
        <v>99</v>
      </c>
      <c r="F5523">
        <v>99</v>
      </c>
      <c r="G5523">
        <v>99</v>
      </c>
      <c r="H5523">
        <v>99</v>
      </c>
      <c r="I5523">
        <v>99</v>
      </c>
      <c r="J5523">
        <v>999</v>
      </c>
      <c r="K5523">
        <v>99</v>
      </c>
      <c r="L5523">
        <v>99</v>
      </c>
      <c r="M5523">
        <v>99</v>
      </c>
      <c r="N5523">
        <v>99</v>
      </c>
      <c r="O5523">
        <v>54</v>
      </c>
      <c r="P5523">
        <v>5422</v>
      </c>
      <c r="R5523">
        <v>0</v>
      </c>
    </row>
    <row r="5524" spans="1:18" x14ac:dyDescent="0.5">
      <c r="A5524">
        <v>14</v>
      </c>
      <c r="B5524">
        <v>3685</v>
      </c>
      <c r="C5524">
        <v>2021</v>
      </c>
      <c r="D5524">
        <v>99</v>
      </c>
      <c r="E5524">
        <v>99</v>
      </c>
      <c r="F5524">
        <v>99</v>
      </c>
      <c r="G5524">
        <v>99</v>
      </c>
      <c r="H5524">
        <v>99</v>
      </c>
      <c r="I5524">
        <v>99</v>
      </c>
      <c r="J5524">
        <v>999</v>
      </c>
      <c r="K5524">
        <v>99</v>
      </c>
      <c r="L5524">
        <v>99</v>
      </c>
      <c r="M5524">
        <v>99</v>
      </c>
      <c r="N5524">
        <v>99</v>
      </c>
      <c r="O5524">
        <v>54</v>
      </c>
      <c r="P5524">
        <v>5422</v>
      </c>
      <c r="R5524">
        <v>0</v>
      </c>
    </row>
    <row r="5525" spans="1:18" x14ac:dyDescent="0.5">
      <c r="A5525">
        <v>14</v>
      </c>
      <c r="B5525">
        <v>3686</v>
      </c>
      <c r="C5525">
        <v>2022</v>
      </c>
      <c r="D5525">
        <v>99</v>
      </c>
      <c r="E5525">
        <v>99</v>
      </c>
      <c r="F5525">
        <v>99</v>
      </c>
      <c r="G5525">
        <v>99</v>
      </c>
      <c r="H5525">
        <v>99</v>
      </c>
      <c r="I5525">
        <v>99</v>
      </c>
      <c r="J5525">
        <v>999</v>
      </c>
      <c r="K5525">
        <v>99</v>
      </c>
      <c r="L5525">
        <v>99</v>
      </c>
      <c r="M5525">
        <v>99</v>
      </c>
      <c r="N5525">
        <v>99</v>
      </c>
      <c r="O5525">
        <v>54</v>
      </c>
      <c r="P5525">
        <v>5422</v>
      </c>
      <c r="R5525">
        <v>0</v>
      </c>
    </row>
    <row r="5526" spans="1:18" x14ac:dyDescent="0.5">
      <c r="A5526">
        <v>14</v>
      </c>
      <c r="B5526">
        <v>3687</v>
      </c>
      <c r="C5526">
        <v>2012</v>
      </c>
      <c r="D5526">
        <v>99</v>
      </c>
      <c r="E5526">
        <v>99</v>
      </c>
      <c r="F5526">
        <v>99</v>
      </c>
      <c r="G5526">
        <v>99</v>
      </c>
      <c r="H5526">
        <v>99</v>
      </c>
      <c r="I5526">
        <v>99</v>
      </c>
      <c r="J5526">
        <v>999</v>
      </c>
      <c r="K5526">
        <v>99</v>
      </c>
      <c r="L5526">
        <v>99</v>
      </c>
      <c r="M5526">
        <v>99</v>
      </c>
      <c r="N5526">
        <v>99</v>
      </c>
      <c r="O5526">
        <v>54</v>
      </c>
      <c r="P5526">
        <v>5423</v>
      </c>
      <c r="R5526">
        <v>0</v>
      </c>
    </row>
    <row r="5527" spans="1:18" x14ac:dyDescent="0.5">
      <c r="A5527">
        <v>14</v>
      </c>
      <c r="B5527">
        <v>3688</v>
      </c>
      <c r="C5527">
        <v>2013</v>
      </c>
      <c r="D5527">
        <v>99</v>
      </c>
      <c r="E5527">
        <v>99</v>
      </c>
      <c r="F5527">
        <v>99</v>
      </c>
      <c r="G5527">
        <v>99</v>
      </c>
      <c r="H5527">
        <v>99</v>
      </c>
      <c r="I5527">
        <v>99</v>
      </c>
      <c r="J5527">
        <v>999</v>
      </c>
      <c r="K5527">
        <v>99</v>
      </c>
      <c r="L5527">
        <v>99</v>
      </c>
      <c r="M5527">
        <v>99</v>
      </c>
      <c r="N5527">
        <v>99</v>
      </c>
      <c r="O5527">
        <v>54</v>
      </c>
      <c r="P5527">
        <v>5423</v>
      </c>
      <c r="R5527">
        <v>0</v>
      </c>
    </row>
    <row r="5528" spans="1:18" x14ac:dyDescent="0.5">
      <c r="A5528">
        <v>14</v>
      </c>
      <c r="B5528">
        <v>3689</v>
      </c>
      <c r="C5528">
        <v>2014</v>
      </c>
      <c r="D5528">
        <v>99</v>
      </c>
      <c r="E5528">
        <v>99</v>
      </c>
      <c r="F5528">
        <v>99</v>
      </c>
      <c r="G5528">
        <v>99</v>
      </c>
      <c r="H5528">
        <v>99</v>
      </c>
      <c r="I5528">
        <v>99</v>
      </c>
      <c r="J5528">
        <v>999</v>
      </c>
      <c r="K5528">
        <v>99</v>
      </c>
      <c r="L5528">
        <v>99</v>
      </c>
      <c r="M5528">
        <v>99</v>
      </c>
      <c r="N5528">
        <v>99</v>
      </c>
      <c r="O5528">
        <v>54</v>
      </c>
      <c r="P5528">
        <v>5423</v>
      </c>
      <c r="R5528">
        <v>0</v>
      </c>
    </row>
    <row r="5529" spans="1:18" x14ac:dyDescent="0.5">
      <c r="A5529">
        <v>14</v>
      </c>
      <c r="B5529">
        <v>3690</v>
      </c>
      <c r="C5529">
        <v>2015</v>
      </c>
      <c r="D5529">
        <v>99</v>
      </c>
      <c r="E5529">
        <v>99</v>
      </c>
      <c r="F5529">
        <v>99</v>
      </c>
      <c r="G5529">
        <v>99</v>
      </c>
      <c r="H5529">
        <v>99</v>
      </c>
      <c r="I5529">
        <v>99</v>
      </c>
      <c r="J5529">
        <v>999</v>
      </c>
      <c r="K5529">
        <v>99</v>
      </c>
      <c r="L5529">
        <v>99</v>
      </c>
      <c r="M5529">
        <v>99</v>
      </c>
      <c r="N5529">
        <v>99</v>
      </c>
      <c r="O5529">
        <v>54</v>
      </c>
      <c r="P5529">
        <v>5423</v>
      </c>
      <c r="R5529">
        <v>0</v>
      </c>
    </row>
    <row r="5530" spans="1:18" x14ac:dyDescent="0.5">
      <c r="A5530">
        <v>14</v>
      </c>
      <c r="B5530">
        <v>3691</v>
      </c>
      <c r="C5530">
        <v>2016</v>
      </c>
      <c r="D5530">
        <v>99</v>
      </c>
      <c r="E5530">
        <v>99</v>
      </c>
      <c r="F5530">
        <v>99</v>
      </c>
      <c r="G5530">
        <v>99</v>
      </c>
      <c r="H5530">
        <v>99</v>
      </c>
      <c r="I5530">
        <v>99</v>
      </c>
      <c r="J5530">
        <v>999</v>
      </c>
      <c r="K5530">
        <v>99</v>
      </c>
      <c r="L5530">
        <v>99</v>
      </c>
      <c r="M5530">
        <v>99</v>
      </c>
      <c r="N5530">
        <v>99</v>
      </c>
      <c r="O5530">
        <v>54</v>
      </c>
      <c r="P5530">
        <v>5423</v>
      </c>
      <c r="R5530">
        <v>0</v>
      </c>
    </row>
    <row r="5531" spans="1:18" x14ac:dyDescent="0.5">
      <c r="A5531">
        <v>14</v>
      </c>
      <c r="B5531">
        <v>3692</v>
      </c>
      <c r="C5531">
        <v>2017</v>
      </c>
      <c r="D5531">
        <v>99</v>
      </c>
      <c r="E5531">
        <v>99</v>
      </c>
      <c r="F5531">
        <v>99</v>
      </c>
      <c r="G5531">
        <v>99</v>
      </c>
      <c r="H5531">
        <v>99</v>
      </c>
      <c r="I5531">
        <v>99</v>
      </c>
      <c r="J5531">
        <v>999</v>
      </c>
      <c r="K5531">
        <v>99</v>
      </c>
      <c r="L5531">
        <v>99</v>
      </c>
      <c r="M5531">
        <v>99</v>
      </c>
      <c r="N5531">
        <v>99</v>
      </c>
      <c r="O5531">
        <v>54</v>
      </c>
      <c r="P5531">
        <v>5423</v>
      </c>
      <c r="R5531">
        <v>0</v>
      </c>
    </row>
    <row r="5532" spans="1:18" x14ac:dyDescent="0.5">
      <c r="A5532">
        <v>14</v>
      </c>
      <c r="B5532">
        <v>3693</v>
      </c>
      <c r="C5532">
        <v>2018</v>
      </c>
      <c r="D5532">
        <v>99</v>
      </c>
      <c r="E5532">
        <v>99</v>
      </c>
      <c r="F5532">
        <v>99</v>
      </c>
      <c r="G5532">
        <v>99</v>
      </c>
      <c r="H5532">
        <v>99</v>
      </c>
      <c r="I5532">
        <v>99</v>
      </c>
      <c r="J5532">
        <v>999</v>
      </c>
      <c r="K5532">
        <v>99</v>
      </c>
      <c r="L5532">
        <v>99</v>
      </c>
      <c r="M5532">
        <v>99</v>
      </c>
      <c r="N5532">
        <v>99</v>
      </c>
      <c r="O5532">
        <v>54</v>
      </c>
      <c r="P5532">
        <v>5423</v>
      </c>
      <c r="R5532">
        <v>0</v>
      </c>
    </row>
    <row r="5533" spans="1:18" x14ac:dyDescent="0.5">
      <c r="A5533">
        <v>14</v>
      </c>
      <c r="B5533">
        <v>3694</v>
      </c>
      <c r="C5533">
        <v>2019</v>
      </c>
      <c r="D5533">
        <v>99</v>
      </c>
      <c r="E5533">
        <v>99</v>
      </c>
      <c r="F5533">
        <v>99</v>
      </c>
      <c r="G5533">
        <v>99</v>
      </c>
      <c r="H5533">
        <v>99</v>
      </c>
      <c r="I5533">
        <v>99</v>
      </c>
      <c r="J5533">
        <v>999</v>
      </c>
      <c r="K5533">
        <v>99</v>
      </c>
      <c r="L5533">
        <v>99</v>
      </c>
      <c r="M5533">
        <v>99</v>
      </c>
      <c r="N5533">
        <v>99</v>
      </c>
      <c r="O5533">
        <v>54</v>
      </c>
      <c r="P5533">
        <v>5423</v>
      </c>
      <c r="R5533">
        <v>0</v>
      </c>
    </row>
    <row r="5534" spans="1:18" x14ac:dyDescent="0.5">
      <c r="A5534">
        <v>14</v>
      </c>
      <c r="B5534">
        <v>3695</v>
      </c>
      <c r="C5534">
        <v>2020</v>
      </c>
      <c r="D5534">
        <v>99</v>
      </c>
      <c r="E5534">
        <v>99</v>
      </c>
      <c r="F5534">
        <v>99</v>
      </c>
      <c r="G5534">
        <v>99</v>
      </c>
      <c r="H5534">
        <v>99</v>
      </c>
      <c r="I5534">
        <v>99</v>
      </c>
      <c r="J5534">
        <v>999</v>
      </c>
      <c r="K5534">
        <v>99</v>
      </c>
      <c r="L5534">
        <v>99</v>
      </c>
      <c r="M5534">
        <v>99</v>
      </c>
      <c r="N5534">
        <v>99</v>
      </c>
      <c r="O5534">
        <v>54</v>
      </c>
      <c r="P5534">
        <v>5423</v>
      </c>
      <c r="R5534">
        <v>0</v>
      </c>
    </row>
    <row r="5535" spans="1:18" x14ac:dyDescent="0.5">
      <c r="A5535">
        <v>14</v>
      </c>
      <c r="B5535">
        <v>3696</v>
      </c>
      <c r="C5535">
        <v>2021</v>
      </c>
      <c r="D5535">
        <v>99</v>
      </c>
      <c r="E5535">
        <v>99</v>
      </c>
      <c r="F5535">
        <v>99</v>
      </c>
      <c r="G5535">
        <v>99</v>
      </c>
      <c r="H5535">
        <v>99</v>
      </c>
      <c r="I5535">
        <v>99</v>
      </c>
      <c r="J5535">
        <v>999</v>
      </c>
      <c r="K5535">
        <v>99</v>
      </c>
      <c r="L5535">
        <v>99</v>
      </c>
      <c r="M5535">
        <v>99</v>
      </c>
      <c r="N5535">
        <v>99</v>
      </c>
      <c r="O5535">
        <v>54</v>
      </c>
      <c r="P5535">
        <v>5423</v>
      </c>
      <c r="R5535">
        <v>0</v>
      </c>
    </row>
    <row r="5536" spans="1:18" x14ac:dyDescent="0.5">
      <c r="A5536">
        <v>14</v>
      </c>
      <c r="B5536">
        <v>3697</v>
      </c>
      <c r="C5536">
        <v>2022</v>
      </c>
      <c r="D5536">
        <v>99</v>
      </c>
      <c r="E5536">
        <v>99</v>
      </c>
      <c r="F5536">
        <v>99</v>
      </c>
      <c r="G5536">
        <v>99</v>
      </c>
      <c r="H5536">
        <v>99</v>
      </c>
      <c r="I5536">
        <v>99</v>
      </c>
      <c r="J5536">
        <v>999</v>
      </c>
      <c r="K5536">
        <v>99</v>
      </c>
      <c r="L5536">
        <v>99</v>
      </c>
      <c r="M5536">
        <v>99</v>
      </c>
      <c r="N5536">
        <v>99</v>
      </c>
      <c r="O5536">
        <v>54</v>
      </c>
      <c r="P5536">
        <v>5423</v>
      </c>
      <c r="R5536">
        <v>0</v>
      </c>
    </row>
    <row r="5537" spans="1:18" x14ac:dyDescent="0.5">
      <c r="A5537">
        <v>14</v>
      </c>
      <c r="B5537">
        <v>3698</v>
      </c>
      <c r="C5537">
        <v>2012</v>
      </c>
      <c r="D5537">
        <v>99</v>
      </c>
      <c r="E5537">
        <v>99</v>
      </c>
      <c r="F5537">
        <v>99</v>
      </c>
      <c r="G5537">
        <v>99</v>
      </c>
      <c r="H5537">
        <v>99</v>
      </c>
      <c r="I5537">
        <v>99</v>
      </c>
      <c r="J5537">
        <v>999</v>
      </c>
      <c r="K5537">
        <v>99</v>
      </c>
      <c r="L5537">
        <v>99</v>
      </c>
      <c r="M5537">
        <v>99</v>
      </c>
      <c r="N5537">
        <v>99</v>
      </c>
      <c r="O5537">
        <v>54</v>
      </c>
      <c r="P5537">
        <v>5424</v>
      </c>
      <c r="R5537">
        <v>0</v>
      </c>
    </row>
    <row r="5538" spans="1:18" x14ac:dyDescent="0.5">
      <c r="A5538">
        <v>14</v>
      </c>
      <c r="B5538">
        <v>3699</v>
      </c>
      <c r="C5538">
        <v>2013</v>
      </c>
      <c r="D5538">
        <v>99</v>
      </c>
      <c r="E5538">
        <v>99</v>
      </c>
      <c r="F5538">
        <v>99</v>
      </c>
      <c r="G5538">
        <v>99</v>
      </c>
      <c r="H5538">
        <v>99</v>
      </c>
      <c r="I5538">
        <v>99</v>
      </c>
      <c r="J5538">
        <v>999</v>
      </c>
      <c r="K5538">
        <v>99</v>
      </c>
      <c r="L5538">
        <v>99</v>
      </c>
      <c r="M5538">
        <v>99</v>
      </c>
      <c r="N5538">
        <v>99</v>
      </c>
      <c r="O5538">
        <v>54</v>
      </c>
      <c r="P5538">
        <v>5424</v>
      </c>
      <c r="R5538">
        <v>0</v>
      </c>
    </row>
    <row r="5539" spans="1:18" x14ac:dyDescent="0.5">
      <c r="A5539">
        <v>14</v>
      </c>
      <c r="B5539">
        <v>3700</v>
      </c>
      <c r="C5539">
        <v>2014</v>
      </c>
      <c r="D5539">
        <v>99</v>
      </c>
      <c r="E5539">
        <v>99</v>
      </c>
      <c r="F5539">
        <v>99</v>
      </c>
      <c r="G5539">
        <v>99</v>
      </c>
      <c r="H5539">
        <v>99</v>
      </c>
      <c r="I5539">
        <v>99</v>
      </c>
      <c r="J5539">
        <v>999</v>
      </c>
      <c r="K5539">
        <v>99</v>
      </c>
      <c r="L5539">
        <v>99</v>
      </c>
      <c r="M5539">
        <v>99</v>
      </c>
      <c r="N5539">
        <v>99</v>
      </c>
      <c r="O5539">
        <v>54</v>
      </c>
      <c r="P5539">
        <v>5424</v>
      </c>
      <c r="R5539">
        <v>0</v>
      </c>
    </row>
    <row r="5540" spans="1:18" x14ac:dyDescent="0.5">
      <c r="A5540">
        <v>14</v>
      </c>
      <c r="B5540">
        <v>3701</v>
      </c>
      <c r="C5540">
        <v>2015</v>
      </c>
      <c r="D5540">
        <v>99</v>
      </c>
      <c r="E5540">
        <v>99</v>
      </c>
      <c r="F5540">
        <v>99</v>
      </c>
      <c r="G5540">
        <v>99</v>
      </c>
      <c r="H5540">
        <v>99</v>
      </c>
      <c r="I5540">
        <v>99</v>
      </c>
      <c r="J5540">
        <v>999</v>
      </c>
      <c r="K5540">
        <v>99</v>
      </c>
      <c r="L5540">
        <v>99</v>
      </c>
      <c r="M5540">
        <v>99</v>
      </c>
      <c r="N5540">
        <v>99</v>
      </c>
      <c r="O5540">
        <v>54</v>
      </c>
      <c r="P5540">
        <v>5424</v>
      </c>
      <c r="R5540">
        <v>0</v>
      </c>
    </row>
    <row r="5541" spans="1:18" x14ac:dyDescent="0.5">
      <c r="A5541">
        <v>14</v>
      </c>
      <c r="B5541">
        <v>3702</v>
      </c>
      <c r="C5541">
        <v>2016</v>
      </c>
      <c r="D5541">
        <v>99</v>
      </c>
      <c r="E5541">
        <v>99</v>
      </c>
      <c r="F5541">
        <v>99</v>
      </c>
      <c r="G5541">
        <v>99</v>
      </c>
      <c r="H5541">
        <v>99</v>
      </c>
      <c r="I5541">
        <v>99</v>
      </c>
      <c r="J5541">
        <v>999</v>
      </c>
      <c r="K5541">
        <v>99</v>
      </c>
      <c r="L5541">
        <v>99</v>
      </c>
      <c r="M5541">
        <v>99</v>
      </c>
      <c r="N5541">
        <v>99</v>
      </c>
      <c r="O5541">
        <v>54</v>
      </c>
      <c r="P5541">
        <v>5424</v>
      </c>
      <c r="R5541">
        <v>0</v>
      </c>
    </row>
    <row r="5542" spans="1:18" x14ac:dyDescent="0.5">
      <c r="A5542">
        <v>14</v>
      </c>
      <c r="B5542">
        <v>3703</v>
      </c>
      <c r="C5542">
        <v>2017</v>
      </c>
      <c r="D5542">
        <v>99</v>
      </c>
      <c r="E5542">
        <v>99</v>
      </c>
      <c r="F5542">
        <v>99</v>
      </c>
      <c r="G5542">
        <v>99</v>
      </c>
      <c r="H5542">
        <v>99</v>
      </c>
      <c r="I5542">
        <v>99</v>
      </c>
      <c r="J5542">
        <v>999</v>
      </c>
      <c r="K5542">
        <v>99</v>
      </c>
      <c r="L5542">
        <v>99</v>
      </c>
      <c r="M5542">
        <v>99</v>
      </c>
      <c r="N5542">
        <v>99</v>
      </c>
      <c r="O5542">
        <v>54</v>
      </c>
      <c r="P5542">
        <v>5424</v>
      </c>
      <c r="R5542">
        <v>0</v>
      </c>
    </row>
    <row r="5543" spans="1:18" x14ac:dyDescent="0.5">
      <c r="A5543">
        <v>14</v>
      </c>
      <c r="B5543">
        <v>3704</v>
      </c>
      <c r="C5543">
        <v>2018</v>
      </c>
      <c r="D5543">
        <v>99</v>
      </c>
      <c r="E5543">
        <v>99</v>
      </c>
      <c r="F5543">
        <v>99</v>
      </c>
      <c r="G5543">
        <v>99</v>
      </c>
      <c r="H5543">
        <v>99</v>
      </c>
      <c r="I5543">
        <v>99</v>
      </c>
      <c r="J5543">
        <v>999</v>
      </c>
      <c r="K5543">
        <v>99</v>
      </c>
      <c r="L5543">
        <v>99</v>
      </c>
      <c r="M5543">
        <v>99</v>
      </c>
      <c r="N5543">
        <v>99</v>
      </c>
      <c r="O5543">
        <v>54</v>
      </c>
      <c r="P5543">
        <v>5424</v>
      </c>
      <c r="R5543">
        <v>0</v>
      </c>
    </row>
    <row r="5544" spans="1:18" x14ac:dyDescent="0.5">
      <c r="A5544">
        <v>14</v>
      </c>
      <c r="B5544">
        <v>3705</v>
      </c>
      <c r="C5544">
        <v>2019</v>
      </c>
      <c r="D5544">
        <v>99</v>
      </c>
      <c r="E5544">
        <v>99</v>
      </c>
      <c r="F5544">
        <v>99</v>
      </c>
      <c r="G5544">
        <v>99</v>
      </c>
      <c r="H5544">
        <v>99</v>
      </c>
      <c r="I5544">
        <v>99</v>
      </c>
      <c r="J5544">
        <v>999</v>
      </c>
      <c r="K5544">
        <v>99</v>
      </c>
      <c r="L5544">
        <v>99</v>
      </c>
      <c r="M5544">
        <v>99</v>
      </c>
      <c r="N5544">
        <v>99</v>
      </c>
      <c r="O5544">
        <v>54</v>
      </c>
      <c r="P5544">
        <v>5424</v>
      </c>
      <c r="R5544">
        <v>0</v>
      </c>
    </row>
    <row r="5545" spans="1:18" x14ac:dyDescent="0.5">
      <c r="A5545">
        <v>14</v>
      </c>
      <c r="B5545">
        <v>3706</v>
      </c>
      <c r="C5545">
        <v>2020</v>
      </c>
      <c r="D5545">
        <v>99</v>
      </c>
      <c r="E5545">
        <v>99</v>
      </c>
      <c r="F5545">
        <v>99</v>
      </c>
      <c r="G5545">
        <v>99</v>
      </c>
      <c r="H5545">
        <v>99</v>
      </c>
      <c r="I5545">
        <v>99</v>
      </c>
      <c r="J5545">
        <v>999</v>
      </c>
      <c r="K5545">
        <v>99</v>
      </c>
      <c r="L5545">
        <v>99</v>
      </c>
      <c r="M5545">
        <v>99</v>
      </c>
      <c r="N5545">
        <v>99</v>
      </c>
      <c r="O5545">
        <v>54</v>
      </c>
      <c r="P5545">
        <v>5424</v>
      </c>
      <c r="R5545">
        <v>0</v>
      </c>
    </row>
    <row r="5546" spans="1:18" x14ac:dyDescent="0.5">
      <c r="A5546">
        <v>14</v>
      </c>
      <c r="B5546">
        <v>3707</v>
      </c>
      <c r="C5546">
        <v>2021</v>
      </c>
      <c r="D5546">
        <v>99</v>
      </c>
      <c r="E5546">
        <v>99</v>
      </c>
      <c r="F5546">
        <v>99</v>
      </c>
      <c r="G5546">
        <v>99</v>
      </c>
      <c r="H5546">
        <v>99</v>
      </c>
      <c r="I5546">
        <v>99</v>
      </c>
      <c r="J5546">
        <v>999</v>
      </c>
      <c r="K5546">
        <v>99</v>
      </c>
      <c r="L5546">
        <v>99</v>
      </c>
      <c r="M5546">
        <v>99</v>
      </c>
      <c r="N5546">
        <v>99</v>
      </c>
      <c r="O5546">
        <v>54</v>
      </c>
      <c r="P5546">
        <v>5424</v>
      </c>
      <c r="R5546">
        <v>0</v>
      </c>
    </row>
    <row r="5547" spans="1:18" x14ac:dyDescent="0.5">
      <c r="A5547">
        <v>14</v>
      </c>
      <c r="B5547">
        <v>3708</v>
      </c>
      <c r="C5547">
        <v>2022</v>
      </c>
      <c r="D5547">
        <v>99</v>
      </c>
      <c r="E5547">
        <v>99</v>
      </c>
      <c r="F5547">
        <v>99</v>
      </c>
      <c r="G5547">
        <v>99</v>
      </c>
      <c r="H5547">
        <v>99</v>
      </c>
      <c r="I5547">
        <v>99</v>
      </c>
      <c r="J5547">
        <v>999</v>
      </c>
      <c r="K5547">
        <v>99</v>
      </c>
      <c r="L5547">
        <v>99</v>
      </c>
      <c r="M5547">
        <v>99</v>
      </c>
      <c r="N5547">
        <v>99</v>
      </c>
      <c r="O5547">
        <v>54</v>
      </c>
      <c r="P5547">
        <v>5424</v>
      </c>
      <c r="R5547">
        <v>0</v>
      </c>
    </row>
    <row r="5548" spans="1:18" x14ac:dyDescent="0.5">
      <c r="A5548">
        <v>14</v>
      </c>
      <c r="B5548">
        <v>3709</v>
      </c>
      <c r="C5548">
        <v>2012</v>
      </c>
      <c r="D5548">
        <v>99</v>
      </c>
      <c r="E5548">
        <v>99</v>
      </c>
      <c r="F5548">
        <v>99</v>
      </c>
      <c r="G5548">
        <v>99</v>
      </c>
      <c r="H5548">
        <v>99</v>
      </c>
      <c r="I5548">
        <v>99</v>
      </c>
      <c r="J5548">
        <v>999</v>
      </c>
      <c r="K5548">
        <v>99</v>
      </c>
      <c r="L5548">
        <v>99</v>
      </c>
      <c r="M5548">
        <v>99</v>
      </c>
      <c r="N5548">
        <v>99</v>
      </c>
      <c r="O5548">
        <v>54</v>
      </c>
      <c r="P5548">
        <v>5425</v>
      </c>
      <c r="R5548">
        <v>0</v>
      </c>
    </row>
    <row r="5549" spans="1:18" x14ac:dyDescent="0.5">
      <c r="A5549">
        <v>14</v>
      </c>
      <c r="B5549">
        <v>3710</v>
      </c>
      <c r="C5549">
        <v>2013</v>
      </c>
      <c r="D5549">
        <v>99</v>
      </c>
      <c r="E5549">
        <v>99</v>
      </c>
      <c r="F5549">
        <v>99</v>
      </c>
      <c r="G5549">
        <v>99</v>
      </c>
      <c r="H5549">
        <v>99</v>
      </c>
      <c r="I5549">
        <v>99</v>
      </c>
      <c r="J5549">
        <v>999</v>
      </c>
      <c r="K5549">
        <v>99</v>
      </c>
      <c r="L5549">
        <v>99</v>
      </c>
      <c r="M5549">
        <v>99</v>
      </c>
      <c r="N5549">
        <v>99</v>
      </c>
      <c r="O5549">
        <v>54</v>
      </c>
      <c r="P5549">
        <v>5425</v>
      </c>
      <c r="R5549">
        <v>0</v>
      </c>
    </row>
    <row r="5550" spans="1:18" x14ac:dyDescent="0.5">
      <c r="A5550">
        <v>14</v>
      </c>
      <c r="B5550">
        <v>3711</v>
      </c>
      <c r="C5550">
        <v>2014</v>
      </c>
      <c r="D5550">
        <v>99</v>
      </c>
      <c r="E5550">
        <v>99</v>
      </c>
      <c r="F5550">
        <v>99</v>
      </c>
      <c r="G5550">
        <v>99</v>
      </c>
      <c r="H5550">
        <v>99</v>
      </c>
      <c r="I5550">
        <v>99</v>
      </c>
      <c r="J5550">
        <v>999</v>
      </c>
      <c r="K5550">
        <v>99</v>
      </c>
      <c r="L5550">
        <v>99</v>
      </c>
      <c r="M5550">
        <v>99</v>
      </c>
      <c r="N5550">
        <v>99</v>
      </c>
      <c r="O5550">
        <v>54</v>
      </c>
      <c r="P5550">
        <v>5425</v>
      </c>
      <c r="R5550">
        <v>0</v>
      </c>
    </row>
    <row r="5551" spans="1:18" x14ac:dyDescent="0.5">
      <c r="A5551">
        <v>14</v>
      </c>
      <c r="B5551">
        <v>3712</v>
      </c>
      <c r="C5551">
        <v>2015</v>
      </c>
      <c r="D5551">
        <v>99</v>
      </c>
      <c r="E5551">
        <v>99</v>
      </c>
      <c r="F5551">
        <v>99</v>
      </c>
      <c r="G5551">
        <v>99</v>
      </c>
      <c r="H5551">
        <v>99</v>
      </c>
      <c r="I5551">
        <v>99</v>
      </c>
      <c r="J5551">
        <v>999</v>
      </c>
      <c r="K5551">
        <v>99</v>
      </c>
      <c r="L5551">
        <v>99</v>
      </c>
      <c r="M5551">
        <v>99</v>
      </c>
      <c r="N5551">
        <v>99</v>
      </c>
      <c r="O5551">
        <v>54</v>
      </c>
      <c r="P5551">
        <v>5425</v>
      </c>
      <c r="R5551">
        <v>0</v>
      </c>
    </row>
    <row r="5552" spans="1:18" x14ac:dyDescent="0.5">
      <c r="A5552">
        <v>14</v>
      </c>
      <c r="B5552">
        <v>3713</v>
      </c>
      <c r="C5552">
        <v>2016</v>
      </c>
      <c r="D5552">
        <v>99</v>
      </c>
      <c r="E5552">
        <v>99</v>
      </c>
      <c r="F5552">
        <v>99</v>
      </c>
      <c r="G5552">
        <v>99</v>
      </c>
      <c r="H5552">
        <v>99</v>
      </c>
      <c r="I5552">
        <v>99</v>
      </c>
      <c r="J5552">
        <v>999</v>
      </c>
      <c r="K5552">
        <v>99</v>
      </c>
      <c r="L5552">
        <v>99</v>
      </c>
      <c r="M5552">
        <v>99</v>
      </c>
      <c r="N5552">
        <v>99</v>
      </c>
      <c r="O5552">
        <v>54</v>
      </c>
      <c r="P5552">
        <v>5425</v>
      </c>
      <c r="R5552">
        <v>0</v>
      </c>
    </row>
    <row r="5553" spans="1:38" x14ac:dyDescent="0.5">
      <c r="A5553">
        <v>14</v>
      </c>
      <c r="B5553">
        <v>3714</v>
      </c>
      <c r="C5553">
        <v>2017</v>
      </c>
      <c r="D5553">
        <v>99</v>
      </c>
      <c r="E5553">
        <v>99</v>
      </c>
      <c r="F5553">
        <v>99</v>
      </c>
      <c r="G5553">
        <v>99</v>
      </c>
      <c r="H5553">
        <v>99</v>
      </c>
      <c r="I5553">
        <v>99</v>
      </c>
      <c r="J5553">
        <v>999</v>
      </c>
      <c r="K5553">
        <v>99</v>
      </c>
      <c r="L5553">
        <v>99</v>
      </c>
      <c r="M5553">
        <v>99</v>
      </c>
      <c r="N5553">
        <v>99</v>
      </c>
      <c r="O5553">
        <v>54</v>
      </c>
      <c r="P5553">
        <v>5425</v>
      </c>
      <c r="R5553">
        <v>0</v>
      </c>
    </row>
    <row r="5554" spans="1:38" x14ac:dyDescent="0.5">
      <c r="A5554">
        <v>14</v>
      </c>
      <c r="B5554">
        <v>3715</v>
      </c>
      <c r="C5554">
        <v>2018</v>
      </c>
      <c r="D5554">
        <v>99</v>
      </c>
      <c r="E5554">
        <v>99</v>
      </c>
      <c r="F5554">
        <v>99</v>
      </c>
      <c r="G5554">
        <v>99</v>
      </c>
      <c r="H5554">
        <v>99</v>
      </c>
      <c r="I5554">
        <v>99</v>
      </c>
      <c r="J5554">
        <v>999</v>
      </c>
      <c r="K5554">
        <v>99</v>
      </c>
      <c r="L5554">
        <v>99</v>
      </c>
      <c r="M5554">
        <v>99</v>
      </c>
      <c r="N5554">
        <v>99</v>
      </c>
      <c r="O5554">
        <v>54</v>
      </c>
      <c r="P5554">
        <v>5425</v>
      </c>
      <c r="R5554">
        <v>0</v>
      </c>
    </row>
    <row r="5555" spans="1:38" x14ac:dyDescent="0.5">
      <c r="A5555">
        <v>14</v>
      </c>
      <c r="B5555">
        <v>3716</v>
      </c>
      <c r="C5555">
        <v>2019</v>
      </c>
      <c r="D5555">
        <v>99</v>
      </c>
      <c r="E5555">
        <v>99</v>
      </c>
      <c r="F5555">
        <v>99</v>
      </c>
      <c r="G5555">
        <v>99</v>
      </c>
      <c r="H5555">
        <v>99</v>
      </c>
      <c r="I5555">
        <v>99</v>
      </c>
      <c r="J5555">
        <v>999</v>
      </c>
      <c r="K5555">
        <v>99</v>
      </c>
      <c r="L5555">
        <v>99</v>
      </c>
      <c r="M5555">
        <v>99</v>
      </c>
      <c r="N5555">
        <v>99</v>
      </c>
      <c r="O5555">
        <v>54</v>
      </c>
      <c r="P5555">
        <v>5425</v>
      </c>
      <c r="R5555">
        <v>0</v>
      </c>
    </row>
    <row r="5556" spans="1:38" x14ac:dyDescent="0.5">
      <c r="A5556">
        <v>14</v>
      </c>
      <c r="B5556">
        <v>3717</v>
      </c>
      <c r="C5556">
        <v>2020</v>
      </c>
      <c r="D5556">
        <v>99</v>
      </c>
      <c r="E5556">
        <v>99</v>
      </c>
      <c r="F5556">
        <v>99</v>
      </c>
      <c r="G5556">
        <v>99</v>
      </c>
      <c r="H5556">
        <v>99</v>
      </c>
      <c r="I5556">
        <v>99</v>
      </c>
      <c r="J5556">
        <v>999</v>
      </c>
      <c r="K5556">
        <v>99</v>
      </c>
      <c r="L5556">
        <v>99</v>
      </c>
      <c r="M5556">
        <v>99</v>
      </c>
      <c r="N5556">
        <v>99</v>
      </c>
      <c r="O5556">
        <v>54</v>
      </c>
      <c r="P5556">
        <v>5425</v>
      </c>
      <c r="R5556">
        <v>0</v>
      </c>
    </row>
    <row r="5557" spans="1:38" x14ac:dyDescent="0.5">
      <c r="A5557">
        <v>14</v>
      </c>
      <c r="B5557">
        <v>3718</v>
      </c>
      <c r="C5557">
        <v>2021</v>
      </c>
      <c r="D5557">
        <v>99</v>
      </c>
      <c r="E5557">
        <v>99</v>
      </c>
      <c r="F5557">
        <v>99</v>
      </c>
      <c r="G5557">
        <v>99</v>
      </c>
      <c r="H5557">
        <v>99</v>
      </c>
      <c r="I5557">
        <v>99</v>
      </c>
      <c r="J5557">
        <v>999</v>
      </c>
      <c r="K5557">
        <v>99</v>
      </c>
      <c r="L5557">
        <v>99</v>
      </c>
      <c r="M5557">
        <v>99</v>
      </c>
      <c r="N5557">
        <v>99</v>
      </c>
      <c r="O5557">
        <v>54</v>
      </c>
      <c r="P5557">
        <v>5425</v>
      </c>
      <c r="R5557">
        <v>0</v>
      </c>
    </row>
    <row r="5558" spans="1:38" x14ac:dyDescent="0.5">
      <c r="A5558">
        <v>14</v>
      </c>
      <c r="B5558">
        <v>3719</v>
      </c>
      <c r="C5558">
        <v>2022</v>
      </c>
      <c r="D5558">
        <v>99</v>
      </c>
      <c r="E5558">
        <v>99</v>
      </c>
      <c r="F5558">
        <v>99</v>
      </c>
      <c r="G5558">
        <v>99</v>
      </c>
      <c r="H5558">
        <v>99</v>
      </c>
      <c r="I5558">
        <v>99</v>
      </c>
      <c r="J5558">
        <v>999</v>
      </c>
      <c r="K5558">
        <v>99</v>
      </c>
      <c r="L5558">
        <v>99</v>
      </c>
      <c r="M5558">
        <v>99</v>
      </c>
      <c r="N5558">
        <v>99</v>
      </c>
      <c r="O5558">
        <v>54</v>
      </c>
      <c r="P5558">
        <v>5425</v>
      </c>
      <c r="R5558">
        <v>0</v>
      </c>
    </row>
    <row r="5559" spans="1:38" x14ac:dyDescent="0.5">
      <c r="A5559">
        <v>14</v>
      </c>
      <c r="B5559">
        <v>3720</v>
      </c>
      <c r="C5559">
        <v>2012</v>
      </c>
      <c r="D5559">
        <v>99</v>
      </c>
      <c r="E5559">
        <v>99</v>
      </c>
      <c r="F5559">
        <v>99</v>
      </c>
      <c r="G5559">
        <v>99</v>
      </c>
      <c r="H5559">
        <v>99</v>
      </c>
      <c r="I5559">
        <v>99</v>
      </c>
      <c r="J5559">
        <v>999</v>
      </c>
      <c r="K5559">
        <v>99</v>
      </c>
      <c r="L5559">
        <v>99</v>
      </c>
      <c r="M5559">
        <v>99</v>
      </c>
      <c r="N5559">
        <v>99</v>
      </c>
      <c r="O5559">
        <v>54</v>
      </c>
      <c r="P5559">
        <v>5426</v>
      </c>
      <c r="R5559">
        <v>0</v>
      </c>
    </row>
    <row r="5560" spans="1:38" x14ac:dyDescent="0.5">
      <c r="A5560">
        <v>14</v>
      </c>
      <c r="B5560">
        <v>3721</v>
      </c>
      <c r="C5560">
        <v>2013</v>
      </c>
      <c r="D5560">
        <v>99</v>
      </c>
      <c r="E5560">
        <v>99</v>
      </c>
      <c r="F5560">
        <v>99</v>
      </c>
      <c r="G5560">
        <v>99</v>
      </c>
      <c r="H5560">
        <v>99</v>
      </c>
      <c r="I5560">
        <v>99</v>
      </c>
      <c r="J5560">
        <v>999</v>
      </c>
      <c r="K5560">
        <v>99</v>
      </c>
      <c r="L5560">
        <v>99</v>
      </c>
      <c r="M5560">
        <v>99</v>
      </c>
      <c r="N5560">
        <v>99</v>
      </c>
      <c r="O5560">
        <v>54</v>
      </c>
      <c r="P5560">
        <v>5426</v>
      </c>
      <c r="R5560">
        <v>0</v>
      </c>
    </row>
    <row r="5561" spans="1:38" x14ac:dyDescent="0.5">
      <c r="A5561">
        <v>14</v>
      </c>
      <c r="B5561">
        <v>3722</v>
      </c>
      <c r="C5561">
        <v>2014</v>
      </c>
      <c r="D5561">
        <v>99</v>
      </c>
      <c r="E5561">
        <v>99</v>
      </c>
      <c r="F5561">
        <v>99</v>
      </c>
      <c r="G5561">
        <v>99</v>
      </c>
      <c r="H5561">
        <v>99</v>
      </c>
      <c r="I5561">
        <v>99</v>
      </c>
      <c r="J5561">
        <v>999</v>
      </c>
      <c r="K5561">
        <v>99</v>
      </c>
      <c r="L5561">
        <v>99</v>
      </c>
      <c r="M5561">
        <v>99</v>
      </c>
      <c r="N5561">
        <v>99</v>
      </c>
      <c r="O5561">
        <v>54</v>
      </c>
      <c r="P5561">
        <v>5426</v>
      </c>
      <c r="Q5561">
        <v>1</v>
      </c>
      <c r="R5561">
        <v>158</v>
      </c>
      <c r="S5561">
        <v>158</v>
      </c>
      <c r="T5561">
        <v>15.215189873417723</v>
      </c>
      <c r="U5561">
        <v>59.474683544303808</v>
      </c>
      <c r="V5561">
        <v>78.596212131601675</v>
      </c>
      <c r="W5561">
        <v>72.544303797468388</v>
      </c>
      <c r="X5561">
        <v>13.227022080683902</v>
      </c>
      <c r="Y5561">
        <v>2.9396877623927122</v>
      </c>
      <c r="Z5561">
        <v>-52.022293722452389</v>
      </c>
      <c r="AA5561">
        <v>1.4864992003010631</v>
      </c>
      <c r="AB5561">
        <v>1.3962307130558298</v>
      </c>
    </row>
    <row r="5562" spans="1:38" x14ac:dyDescent="0.5">
      <c r="A5562">
        <v>14</v>
      </c>
      <c r="B5562">
        <v>3723</v>
      </c>
      <c r="C5562">
        <v>2015</v>
      </c>
      <c r="D5562">
        <v>99</v>
      </c>
      <c r="E5562">
        <v>99</v>
      </c>
      <c r="F5562">
        <v>99</v>
      </c>
      <c r="G5562">
        <v>99</v>
      </c>
      <c r="H5562">
        <v>99</v>
      </c>
      <c r="I5562">
        <v>99</v>
      </c>
      <c r="J5562">
        <v>999</v>
      </c>
      <c r="K5562">
        <v>99</v>
      </c>
      <c r="L5562">
        <v>99</v>
      </c>
      <c r="M5562">
        <v>99</v>
      </c>
      <c r="N5562">
        <v>99</v>
      </c>
      <c r="O5562">
        <v>54</v>
      </c>
      <c r="P5562">
        <v>5426</v>
      </c>
      <c r="Q5562">
        <v>1</v>
      </c>
      <c r="R5562">
        <v>162</v>
      </c>
      <c r="S5562">
        <v>161</v>
      </c>
      <c r="T5562">
        <v>15.135802469135802</v>
      </c>
      <c r="U5562">
        <v>58.950310559006205</v>
      </c>
      <c r="V5562">
        <v>81.803866678330849</v>
      </c>
      <c r="W5562">
        <v>75.259006211180193</v>
      </c>
      <c r="X5562">
        <v>9.4109588032371096</v>
      </c>
      <c r="Y5562">
        <v>2.3795224799833128</v>
      </c>
      <c r="Z5562">
        <v>-41.982623899457003</v>
      </c>
      <c r="AA5562">
        <v>0.42686622223393311</v>
      </c>
      <c r="AB5562">
        <v>0.39562220797333192</v>
      </c>
      <c r="AC5562">
        <v>0</v>
      </c>
      <c r="AD5562">
        <v>0</v>
      </c>
      <c r="AE5562">
        <v>0</v>
      </c>
      <c r="AF5562">
        <v>0</v>
      </c>
      <c r="AG5562">
        <v>0</v>
      </c>
      <c r="AH5562">
        <v>0</v>
      </c>
      <c r="AI5562">
        <v>0</v>
      </c>
      <c r="AJ5562">
        <v>0</v>
      </c>
      <c r="AK5562">
        <v>1</v>
      </c>
      <c r="AL5562">
        <v>0</v>
      </c>
    </row>
    <row r="5563" spans="1:38" x14ac:dyDescent="0.5">
      <c r="A5563">
        <v>14</v>
      </c>
      <c r="B5563">
        <v>3724</v>
      </c>
      <c r="C5563">
        <v>2016</v>
      </c>
      <c r="D5563">
        <v>99</v>
      </c>
      <c r="E5563">
        <v>99</v>
      </c>
      <c r="F5563">
        <v>99</v>
      </c>
      <c r="G5563">
        <v>99</v>
      </c>
      <c r="H5563">
        <v>99</v>
      </c>
      <c r="I5563">
        <v>99</v>
      </c>
      <c r="J5563">
        <v>999</v>
      </c>
      <c r="K5563">
        <v>99</v>
      </c>
      <c r="L5563">
        <v>99</v>
      </c>
      <c r="M5563">
        <v>99</v>
      </c>
      <c r="N5563">
        <v>99</v>
      </c>
      <c r="O5563">
        <v>54</v>
      </c>
      <c r="P5563">
        <v>5426</v>
      </c>
      <c r="Q5563">
        <v>1</v>
      </c>
      <c r="R5563">
        <v>121</v>
      </c>
      <c r="S5563">
        <v>121</v>
      </c>
      <c r="T5563">
        <v>14.669421487603302</v>
      </c>
      <c r="U5563">
        <v>58.1404958677686</v>
      </c>
      <c r="V5563">
        <v>96.149816892454496</v>
      </c>
      <c r="W5563">
        <v>88.746280991735517</v>
      </c>
      <c r="X5563">
        <v>11.488255169090584</v>
      </c>
      <c r="Y5563">
        <v>2.5137827842409939</v>
      </c>
      <c r="Z5563">
        <v>-34.294921818047435</v>
      </c>
      <c r="AA5563">
        <v>0.25801774138519279</v>
      </c>
      <c r="AB5563">
        <v>0.28108103920018157</v>
      </c>
      <c r="AC5563">
        <v>1</v>
      </c>
      <c r="AD5563">
        <v>0</v>
      </c>
      <c r="AE5563">
        <v>0</v>
      </c>
      <c r="AF5563">
        <v>0</v>
      </c>
      <c r="AG5563">
        <v>3</v>
      </c>
      <c r="AH5563">
        <v>1</v>
      </c>
      <c r="AI5563">
        <v>16</v>
      </c>
      <c r="AJ5563">
        <v>0</v>
      </c>
      <c r="AK5563">
        <v>0</v>
      </c>
      <c r="AL5563">
        <v>1</v>
      </c>
    </row>
    <row r="5564" spans="1:38" x14ac:dyDescent="0.5">
      <c r="A5564">
        <v>14</v>
      </c>
      <c r="B5564">
        <v>3725</v>
      </c>
      <c r="C5564">
        <v>2017</v>
      </c>
      <c r="D5564">
        <v>99</v>
      </c>
      <c r="E5564">
        <v>99</v>
      </c>
      <c r="F5564">
        <v>99</v>
      </c>
      <c r="G5564">
        <v>99</v>
      </c>
      <c r="H5564">
        <v>99</v>
      </c>
      <c r="I5564">
        <v>99</v>
      </c>
      <c r="J5564">
        <v>999</v>
      </c>
      <c r="K5564">
        <v>99</v>
      </c>
      <c r="L5564">
        <v>99</v>
      </c>
      <c r="M5564">
        <v>99</v>
      </c>
      <c r="N5564">
        <v>99</v>
      </c>
      <c r="O5564">
        <v>54</v>
      </c>
      <c r="P5564">
        <v>5426</v>
      </c>
      <c r="Q5564">
        <v>1</v>
      </c>
      <c r="R5564">
        <v>41</v>
      </c>
      <c r="S5564">
        <v>41</v>
      </c>
      <c r="T5564">
        <v>14.878048780487802</v>
      </c>
      <c r="U5564">
        <v>58.414634146341456</v>
      </c>
      <c r="V5564">
        <v>89.815817984832066</v>
      </c>
      <c r="W5564">
        <v>82.9</v>
      </c>
      <c r="X5564">
        <v>14.279543615033957</v>
      </c>
      <c r="Y5564">
        <v>1.8607054753911765</v>
      </c>
      <c r="Z5564">
        <v>-46.191792202144313</v>
      </c>
      <c r="AA5564">
        <v>0.11830221888795917</v>
      </c>
      <c r="AB5564">
        <v>0.1201545135644085</v>
      </c>
      <c r="AC5564">
        <v>1</v>
      </c>
      <c r="AD5564">
        <v>0</v>
      </c>
      <c r="AE5564">
        <v>0</v>
      </c>
      <c r="AF5564">
        <v>1</v>
      </c>
      <c r="AG5564">
        <v>3</v>
      </c>
      <c r="AH5564">
        <v>1</v>
      </c>
      <c r="AI5564">
        <v>11</v>
      </c>
      <c r="AJ5564">
        <v>0</v>
      </c>
      <c r="AK5564">
        <v>4</v>
      </c>
      <c r="AL5564">
        <v>0</v>
      </c>
    </row>
    <row r="5565" spans="1:38" x14ac:dyDescent="0.5">
      <c r="A5565">
        <v>14</v>
      </c>
      <c r="B5565">
        <v>3726</v>
      </c>
      <c r="C5565">
        <v>2018</v>
      </c>
      <c r="D5565">
        <v>99</v>
      </c>
      <c r="E5565">
        <v>99</v>
      </c>
      <c r="F5565">
        <v>99</v>
      </c>
      <c r="G5565">
        <v>99</v>
      </c>
      <c r="H5565">
        <v>99</v>
      </c>
      <c r="I5565">
        <v>99</v>
      </c>
      <c r="J5565">
        <v>999</v>
      </c>
      <c r="K5565">
        <v>99</v>
      </c>
      <c r="L5565">
        <v>99</v>
      </c>
      <c r="M5565">
        <v>99</v>
      </c>
      <c r="N5565">
        <v>99</v>
      </c>
      <c r="O5565">
        <v>54</v>
      </c>
      <c r="P5565">
        <v>5426</v>
      </c>
      <c r="R5565">
        <v>0</v>
      </c>
    </row>
    <row r="5566" spans="1:38" x14ac:dyDescent="0.5">
      <c r="A5566">
        <v>14</v>
      </c>
      <c r="B5566">
        <v>3727</v>
      </c>
      <c r="C5566">
        <v>2019</v>
      </c>
      <c r="D5566">
        <v>99</v>
      </c>
      <c r="E5566">
        <v>99</v>
      </c>
      <c r="F5566">
        <v>99</v>
      </c>
      <c r="G5566">
        <v>99</v>
      </c>
      <c r="H5566">
        <v>99</v>
      </c>
      <c r="I5566">
        <v>99</v>
      </c>
      <c r="J5566">
        <v>999</v>
      </c>
      <c r="K5566">
        <v>99</v>
      </c>
      <c r="L5566">
        <v>99</v>
      </c>
      <c r="M5566">
        <v>99</v>
      </c>
      <c r="N5566">
        <v>99</v>
      </c>
      <c r="O5566">
        <v>54</v>
      </c>
      <c r="P5566">
        <v>5426</v>
      </c>
      <c r="R5566">
        <v>0</v>
      </c>
    </row>
    <row r="5567" spans="1:38" x14ac:dyDescent="0.5">
      <c r="A5567">
        <v>14</v>
      </c>
      <c r="B5567">
        <v>3728</v>
      </c>
      <c r="C5567">
        <v>2020</v>
      </c>
      <c r="D5567">
        <v>99</v>
      </c>
      <c r="E5567">
        <v>99</v>
      </c>
      <c r="F5567">
        <v>99</v>
      </c>
      <c r="G5567">
        <v>99</v>
      </c>
      <c r="H5567">
        <v>99</v>
      </c>
      <c r="I5567">
        <v>99</v>
      </c>
      <c r="J5567">
        <v>999</v>
      </c>
      <c r="K5567">
        <v>99</v>
      </c>
      <c r="L5567">
        <v>99</v>
      </c>
      <c r="M5567">
        <v>99</v>
      </c>
      <c r="N5567">
        <v>99</v>
      </c>
      <c r="O5567">
        <v>54</v>
      </c>
      <c r="P5567">
        <v>5426</v>
      </c>
      <c r="R5567">
        <v>0</v>
      </c>
    </row>
    <row r="5568" spans="1:38" x14ac:dyDescent="0.5">
      <c r="A5568">
        <v>14</v>
      </c>
      <c r="B5568">
        <v>3729</v>
      </c>
      <c r="C5568">
        <v>2021</v>
      </c>
      <c r="D5568">
        <v>99</v>
      </c>
      <c r="E5568">
        <v>99</v>
      </c>
      <c r="F5568">
        <v>99</v>
      </c>
      <c r="G5568">
        <v>99</v>
      </c>
      <c r="H5568">
        <v>99</v>
      </c>
      <c r="I5568">
        <v>99</v>
      </c>
      <c r="J5568">
        <v>999</v>
      </c>
      <c r="K5568">
        <v>99</v>
      </c>
      <c r="L5568">
        <v>99</v>
      </c>
      <c r="M5568">
        <v>99</v>
      </c>
      <c r="N5568">
        <v>99</v>
      </c>
      <c r="O5568">
        <v>54</v>
      </c>
      <c r="P5568">
        <v>5426</v>
      </c>
      <c r="R5568">
        <v>0</v>
      </c>
    </row>
    <row r="5569" spans="1:18" x14ac:dyDescent="0.5">
      <c r="A5569">
        <v>14</v>
      </c>
      <c r="B5569">
        <v>3730</v>
      </c>
      <c r="C5569">
        <v>2022</v>
      </c>
      <c r="D5569">
        <v>99</v>
      </c>
      <c r="E5569">
        <v>99</v>
      </c>
      <c r="F5569">
        <v>99</v>
      </c>
      <c r="G5569">
        <v>99</v>
      </c>
      <c r="H5569">
        <v>99</v>
      </c>
      <c r="I5569">
        <v>99</v>
      </c>
      <c r="J5569">
        <v>999</v>
      </c>
      <c r="K5569">
        <v>99</v>
      </c>
      <c r="L5569">
        <v>99</v>
      </c>
      <c r="M5569">
        <v>99</v>
      </c>
      <c r="N5569">
        <v>99</v>
      </c>
      <c r="O5569">
        <v>54</v>
      </c>
      <c r="P5569">
        <v>5426</v>
      </c>
      <c r="R5569">
        <v>0</v>
      </c>
    </row>
    <row r="5570" spans="1:18" x14ac:dyDescent="0.5">
      <c r="A5570">
        <v>14</v>
      </c>
      <c r="B5570">
        <v>3731</v>
      </c>
      <c r="C5570">
        <v>2012</v>
      </c>
      <c r="D5570">
        <v>99</v>
      </c>
      <c r="E5570">
        <v>99</v>
      </c>
      <c r="F5570">
        <v>99</v>
      </c>
      <c r="G5570">
        <v>99</v>
      </c>
      <c r="H5570">
        <v>99</v>
      </c>
      <c r="I5570">
        <v>99</v>
      </c>
      <c r="J5570">
        <v>999</v>
      </c>
      <c r="K5570">
        <v>99</v>
      </c>
      <c r="L5570">
        <v>99</v>
      </c>
      <c r="M5570">
        <v>99</v>
      </c>
      <c r="N5570">
        <v>99</v>
      </c>
      <c r="O5570">
        <v>54</v>
      </c>
      <c r="P5570">
        <v>5427</v>
      </c>
      <c r="R5570">
        <v>0</v>
      </c>
    </row>
    <row r="5571" spans="1:18" x14ac:dyDescent="0.5">
      <c r="A5571">
        <v>14</v>
      </c>
      <c r="B5571">
        <v>3732</v>
      </c>
      <c r="C5571">
        <v>2013</v>
      </c>
      <c r="D5571">
        <v>99</v>
      </c>
      <c r="E5571">
        <v>99</v>
      </c>
      <c r="F5571">
        <v>99</v>
      </c>
      <c r="G5571">
        <v>99</v>
      </c>
      <c r="H5571">
        <v>99</v>
      </c>
      <c r="I5571">
        <v>99</v>
      </c>
      <c r="J5571">
        <v>999</v>
      </c>
      <c r="K5571">
        <v>99</v>
      </c>
      <c r="L5571">
        <v>99</v>
      </c>
      <c r="M5571">
        <v>99</v>
      </c>
      <c r="N5571">
        <v>99</v>
      </c>
      <c r="O5571">
        <v>54</v>
      </c>
      <c r="P5571">
        <v>5427</v>
      </c>
      <c r="R5571">
        <v>0</v>
      </c>
    </row>
    <row r="5572" spans="1:18" x14ac:dyDescent="0.5">
      <c r="A5572">
        <v>14</v>
      </c>
      <c r="B5572">
        <v>3733</v>
      </c>
      <c r="C5572">
        <v>2014</v>
      </c>
      <c r="D5572">
        <v>99</v>
      </c>
      <c r="E5572">
        <v>99</v>
      </c>
      <c r="F5572">
        <v>99</v>
      </c>
      <c r="G5572">
        <v>99</v>
      </c>
      <c r="H5572">
        <v>99</v>
      </c>
      <c r="I5572">
        <v>99</v>
      </c>
      <c r="J5572">
        <v>999</v>
      </c>
      <c r="K5572">
        <v>99</v>
      </c>
      <c r="L5572">
        <v>99</v>
      </c>
      <c r="M5572">
        <v>99</v>
      </c>
      <c r="N5572">
        <v>99</v>
      </c>
      <c r="O5572">
        <v>54</v>
      </c>
      <c r="P5572">
        <v>5427</v>
      </c>
      <c r="R5572">
        <v>0</v>
      </c>
    </row>
    <row r="5573" spans="1:18" x14ac:dyDescent="0.5">
      <c r="A5573">
        <v>14</v>
      </c>
      <c r="B5573">
        <v>3734</v>
      </c>
      <c r="C5573">
        <v>2015</v>
      </c>
      <c r="D5573">
        <v>99</v>
      </c>
      <c r="E5573">
        <v>99</v>
      </c>
      <c r="F5573">
        <v>99</v>
      </c>
      <c r="G5573">
        <v>99</v>
      </c>
      <c r="H5573">
        <v>99</v>
      </c>
      <c r="I5573">
        <v>99</v>
      </c>
      <c r="J5573">
        <v>999</v>
      </c>
      <c r="K5573">
        <v>99</v>
      </c>
      <c r="L5573">
        <v>99</v>
      </c>
      <c r="M5573">
        <v>99</v>
      </c>
      <c r="N5573">
        <v>99</v>
      </c>
      <c r="O5573">
        <v>54</v>
      </c>
      <c r="P5573">
        <v>5427</v>
      </c>
      <c r="R5573">
        <v>0</v>
      </c>
    </row>
    <row r="5574" spans="1:18" x14ac:dyDescent="0.5">
      <c r="A5574">
        <v>14</v>
      </c>
      <c r="B5574">
        <v>3735</v>
      </c>
      <c r="C5574">
        <v>2016</v>
      </c>
      <c r="D5574">
        <v>99</v>
      </c>
      <c r="E5574">
        <v>99</v>
      </c>
      <c r="F5574">
        <v>99</v>
      </c>
      <c r="G5574">
        <v>99</v>
      </c>
      <c r="H5574">
        <v>99</v>
      </c>
      <c r="I5574">
        <v>99</v>
      </c>
      <c r="J5574">
        <v>999</v>
      </c>
      <c r="K5574">
        <v>99</v>
      </c>
      <c r="L5574">
        <v>99</v>
      </c>
      <c r="M5574">
        <v>99</v>
      </c>
      <c r="N5574">
        <v>99</v>
      </c>
      <c r="O5574">
        <v>54</v>
      </c>
      <c r="P5574">
        <v>5427</v>
      </c>
      <c r="R5574">
        <v>0</v>
      </c>
    </row>
    <row r="5575" spans="1:18" x14ac:dyDescent="0.5">
      <c r="A5575">
        <v>14</v>
      </c>
      <c r="B5575">
        <v>3736</v>
      </c>
      <c r="C5575">
        <v>2017</v>
      </c>
      <c r="D5575">
        <v>99</v>
      </c>
      <c r="E5575">
        <v>99</v>
      </c>
      <c r="F5575">
        <v>99</v>
      </c>
      <c r="G5575">
        <v>99</v>
      </c>
      <c r="H5575">
        <v>99</v>
      </c>
      <c r="I5575">
        <v>99</v>
      </c>
      <c r="J5575">
        <v>999</v>
      </c>
      <c r="K5575">
        <v>99</v>
      </c>
      <c r="L5575">
        <v>99</v>
      </c>
      <c r="M5575">
        <v>99</v>
      </c>
      <c r="N5575">
        <v>99</v>
      </c>
      <c r="O5575">
        <v>54</v>
      </c>
      <c r="P5575">
        <v>5427</v>
      </c>
      <c r="R5575">
        <v>0</v>
      </c>
    </row>
    <row r="5576" spans="1:18" x14ac:dyDescent="0.5">
      <c r="A5576">
        <v>14</v>
      </c>
      <c r="B5576">
        <v>3737</v>
      </c>
      <c r="C5576">
        <v>2018</v>
      </c>
      <c r="D5576">
        <v>99</v>
      </c>
      <c r="E5576">
        <v>99</v>
      </c>
      <c r="F5576">
        <v>99</v>
      </c>
      <c r="G5576">
        <v>99</v>
      </c>
      <c r="H5576">
        <v>99</v>
      </c>
      <c r="I5576">
        <v>99</v>
      </c>
      <c r="J5576">
        <v>999</v>
      </c>
      <c r="K5576">
        <v>99</v>
      </c>
      <c r="L5576">
        <v>99</v>
      </c>
      <c r="M5576">
        <v>99</v>
      </c>
      <c r="N5576">
        <v>99</v>
      </c>
      <c r="O5576">
        <v>54</v>
      </c>
      <c r="P5576">
        <v>5427</v>
      </c>
      <c r="R5576">
        <v>0</v>
      </c>
    </row>
    <row r="5577" spans="1:18" x14ac:dyDescent="0.5">
      <c r="A5577">
        <v>14</v>
      </c>
      <c r="B5577">
        <v>3738</v>
      </c>
      <c r="C5577">
        <v>2019</v>
      </c>
      <c r="D5577">
        <v>99</v>
      </c>
      <c r="E5577">
        <v>99</v>
      </c>
      <c r="F5577">
        <v>99</v>
      </c>
      <c r="G5577">
        <v>99</v>
      </c>
      <c r="H5577">
        <v>99</v>
      </c>
      <c r="I5577">
        <v>99</v>
      </c>
      <c r="J5577">
        <v>999</v>
      </c>
      <c r="K5577">
        <v>99</v>
      </c>
      <c r="L5577">
        <v>99</v>
      </c>
      <c r="M5577">
        <v>99</v>
      </c>
      <c r="N5577">
        <v>99</v>
      </c>
      <c r="O5577">
        <v>54</v>
      </c>
      <c r="P5577">
        <v>5427</v>
      </c>
      <c r="R5577">
        <v>0</v>
      </c>
    </row>
    <row r="5578" spans="1:18" x14ac:dyDescent="0.5">
      <c r="A5578">
        <v>14</v>
      </c>
      <c r="B5578">
        <v>3739</v>
      </c>
      <c r="C5578">
        <v>2020</v>
      </c>
      <c r="D5578">
        <v>99</v>
      </c>
      <c r="E5578">
        <v>99</v>
      </c>
      <c r="F5578">
        <v>99</v>
      </c>
      <c r="G5578">
        <v>99</v>
      </c>
      <c r="H5578">
        <v>99</v>
      </c>
      <c r="I5578">
        <v>99</v>
      </c>
      <c r="J5578">
        <v>999</v>
      </c>
      <c r="K5578">
        <v>99</v>
      </c>
      <c r="L5578">
        <v>99</v>
      </c>
      <c r="M5578">
        <v>99</v>
      </c>
      <c r="N5578">
        <v>99</v>
      </c>
      <c r="O5578">
        <v>54</v>
      </c>
      <c r="P5578">
        <v>5427</v>
      </c>
      <c r="R5578">
        <v>0</v>
      </c>
    </row>
    <row r="5579" spans="1:18" x14ac:dyDescent="0.5">
      <c r="A5579">
        <v>14</v>
      </c>
      <c r="B5579">
        <v>3740</v>
      </c>
      <c r="C5579">
        <v>2021</v>
      </c>
      <c r="D5579">
        <v>99</v>
      </c>
      <c r="E5579">
        <v>99</v>
      </c>
      <c r="F5579">
        <v>99</v>
      </c>
      <c r="G5579">
        <v>99</v>
      </c>
      <c r="H5579">
        <v>99</v>
      </c>
      <c r="I5579">
        <v>99</v>
      </c>
      <c r="J5579">
        <v>999</v>
      </c>
      <c r="K5579">
        <v>99</v>
      </c>
      <c r="L5579">
        <v>99</v>
      </c>
      <c r="M5579">
        <v>99</v>
      </c>
      <c r="N5579">
        <v>99</v>
      </c>
      <c r="O5579">
        <v>54</v>
      </c>
      <c r="P5579">
        <v>5427</v>
      </c>
      <c r="R5579">
        <v>0</v>
      </c>
    </row>
    <row r="5580" spans="1:18" x14ac:dyDescent="0.5">
      <c r="A5580">
        <v>14</v>
      </c>
      <c r="B5580">
        <v>3741</v>
      </c>
      <c r="C5580">
        <v>2022</v>
      </c>
      <c r="D5580">
        <v>99</v>
      </c>
      <c r="E5580">
        <v>99</v>
      </c>
      <c r="F5580">
        <v>99</v>
      </c>
      <c r="G5580">
        <v>99</v>
      </c>
      <c r="H5580">
        <v>99</v>
      </c>
      <c r="I5580">
        <v>99</v>
      </c>
      <c r="J5580">
        <v>999</v>
      </c>
      <c r="K5580">
        <v>99</v>
      </c>
      <c r="L5580">
        <v>99</v>
      </c>
      <c r="M5580">
        <v>99</v>
      </c>
      <c r="N5580">
        <v>99</v>
      </c>
      <c r="O5580">
        <v>54</v>
      </c>
      <c r="P5580">
        <v>5427</v>
      </c>
      <c r="R5580">
        <v>0</v>
      </c>
    </row>
    <row r="5581" spans="1:18" x14ac:dyDescent="0.5">
      <c r="A5581">
        <v>14</v>
      </c>
      <c r="B5581">
        <v>3742</v>
      </c>
      <c r="C5581">
        <v>2012</v>
      </c>
      <c r="D5581">
        <v>99</v>
      </c>
      <c r="E5581">
        <v>99</v>
      </c>
      <c r="F5581">
        <v>99</v>
      </c>
      <c r="G5581">
        <v>99</v>
      </c>
      <c r="H5581">
        <v>99</v>
      </c>
      <c r="I5581">
        <v>99</v>
      </c>
      <c r="J5581">
        <v>999</v>
      </c>
      <c r="K5581">
        <v>99</v>
      </c>
      <c r="L5581">
        <v>99</v>
      </c>
      <c r="M5581">
        <v>99</v>
      </c>
      <c r="N5581">
        <v>99</v>
      </c>
      <c r="O5581">
        <v>54</v>
      </c>
      <c r="P5581">
        <v>5428</v>
      </c>
      <c r="R5581">
        <v>0</v>
      </c>
    </row>
    <row r="5582" spans="1:18" x14ac:dyDescent="0.5">
      <c r="A5582">
        <v>14</v>
      </c>
      <c r="B5582">
        <v>3743</v>
      </c>
      <c r="C5582">
        <v>2013</v>
      </c>
      <c r="D5582">
        <v>99</v>
      </c>
      <c r="E5582">
        <v>99</v>
      </c>
      <c r="F5582">
        <v>99</v>
      </c>
      <c r="G5582">
        <v>99</v>
      </c>
      <c r="H5582">
        <v>99</v>
      </c>
      <c r="I5582">
        <v>99</v>
      </c>
      <c r="J5582">
        <v>999</v>
      </c>
      <c r="K5582">
        <v>99</v>
      </c>
      <c r="L5582">
        <v>99</v>
      </c>
      <c r="M5582">
        <v>99</v>
      </c>
      <c r="N5582">
        <v>99</v>
      </c>
      <c r="O5582">
        <v>54</v>
      </c>
      <c r="P5582">
        <v>5428</v>
      </c>
      <c r="R5582">
        <v>0</v>
      </c>
    </row>
    <row r="5583" spans="1:18" x14ac:dyDescent="0.5">
      <c r="A5583">
        <v>14</v>
      </c>
      <c r="B5583">
        <v>3744</v>
      </c>
      <c r="C5583">
        <v>2014</v>
      </c>
      <c r="D5583">
        <v>99</v>
      </c>
      <c r="E5583">
        <v>99</v>
      </c>
      <c r="F5583">
        <v>99</v>
      </c>
      <c r="G5583">
        <v>99</v>
      </c>
      <c r="H5583">
        <v>99</v>
      </c>
      <c r="I5583">
        <v>99</v>
      </c>
      <c r="J5583">
        <v>999</v>
      </c>
      <c r="K5583">
        <v>99</v>
      </c>
      <c r="L5583">
        <v>99</v>
      </c>
      <c r="M5583">
        <v>99</v>
      </c>
      <c r="N5583">
        <v>99</v>
      </c>
      <c r="O5583">
        <v>54</v>
      </c>
      <c r="P5583">
        <v>5428</v>
      </c>
      <c r="R5583">
        <v>0</v>
      </c>
    </row>
    <row r="5584" spans="1:18" x14ac:dyDescent="0.5">
      <c r="A5584">
        <v>14</v>
      </c>
      <c r="B5584">
        <v>3745</v>
      </c>
      <c r="C5584">
        <v>2015</v>
      </c>
      <c r="D5584">
        <v>99</v>
      </c>
      <c r="E5584">
        <v>99</v>
      </c>
      <c r="F5584">
        <v>99</v>
      </c>
      <c r="G5584">
        <v>99</v>
      </c>
      <c r="H5584">
        <v>99</v>
      </c>
      <c r="I5584">
        <v>99</v>
      </c>
      <c r="J5584">
        <v>999</v>
      </c>
      <c r="K5584">
        <v>99</v>
      </c>
      <c r="L5584">
        <v>99</v>
      </c>
      <c r="M5584">
        <v>99</v>
      </c>
      <c r="N5584">
        <v>99</v>
      </c>
      <c r="O5584">
        <v>54</v>
      </c>
      <c r="P5584">
        <v>5428</v>
      </c>
      <c r="R5584">
        <v>0</v>
      </c>
    </row>
    <row r="5585" spans="1:38" x14ac:dyDescent="0.5">
      <c r="A5585">
        <v>14</v>
      </c>
      <c r="B5585">
        <v>3746</v>
      </c>
      <c r="C5585">
        <v>2016</v>
      </c>
      <c r="D5585">
        <v>99</v>
      </c>
      <c r="E5585">
        <v>99</v>
      </c>
      <c r="F5585">
        <v>99</v>
      </c>
      <c r="G5585">
        <v>99</v>
      </c>
      <c r="H5585">
        <v>99</v>
      </c>
      <c r="I5585">
        <v>99</v>
      </c>
      <c r="J5585">
        <v>999</v>
      </c>
      <c r="K5585">
        <v>99</v>
      </c>
      <c r="L5585">
        <v>99</v>
      </c>
      <c r="M5585">
        <v>99</v>
      </c>
      <c r="N5585">
        <v>99</v>
      </c>
      <c r="O5585">
        <v>54</v>
      </c>
      <c r="P5585">
        <v>5428</v>
      </c>
      <c r="R5585">
        <v>0</v>
      </c>
    </row>
    <row r="5586" spans="1:38" x14ac:dyDescent="0.5">
      <c r="A5586">
        <v>14</v>
      </c>
      <c r="B5586">
        <v>3747</v>
      </c>
      <c r="C5586">
        <v>2017</v>
      </c>
      <c r="D5586">
        <v>99</v>
      </c>
      <c r="E5586">
        <v>99</v>
      </c>
      <c r="F5586">
        <v>99</v>
      </c>
      <c r="G5586">
        <v>99</v>
      </c>
      <c r="H5586">
        <v>99</v>
      </c>
      <c r="I5586">
        <v>99</v>
      </c>
      <c r="J5586">
        <v>999</v>
      </c>
      <c r="K5586">
        <v>99</v>
      </c>
      <c r="L5586">
        <v>99</v>
      </c>
      <c r="M5586">
        <v>99</v>
      </c>
      <c r="N5586">
        <v>99</v>
      </c>
      <c r="O5586">
        <v>54</v>
      </c>
      <c r="P5586">
        <v>5428</v>
      </c>
      <c r="R5586">
        <v>0</v>
      </c>
    </row>
    <row r="5587" spans="1:38" x14ac:dyDescent="0.5">
      <c r="A5587">
        <v>14</v>
      </c>
      <c r="B5587">
        <v>3748</v>
      </c>
      <c r="C5587">
        <v>2018</v>
      </c>
      <c r="D5587">
        <v>99</v>
      </c>
      <c r="E5587">
        <v>99</v>
      </c>
      <c r="F5587">
        <v>99</v>
      </c>
      <c r="G5587">
        <v>99</v>
      </c>
      <c r="H5587">
        <v>99</v>
      </c>
      <c r="I5587">
        <v>99</v>
      </c>
      <c r="J5587">
        <v>999</v>
      </c>
      <c r="K5587">
        <v>99</v>
      </c>
      <c r="L5587">
        <v>99</v>
      </c>
      <c r="M5587">
        <v>99</v>
      </c>
      <c r="N5587">
        <v>99</v>
      </c>
      <c r="O5587">
        <v>54</v>
      </c>
      <c r="P5587">
        <v>5428</v>
      </c>
      <c r="R5587">
        <v>0</v>
      </c>
    </row>
    <row r="5588" spans="1:38" x14ac:dyDescent="0.5">
      <c r="A5588">
        <v>14</v>
      </c>
      <c r="B5588">
        <v>3749</v>
      </c>
      <c r="C5588">
        <v>2019</v>
      </c>
      <c r="D5588">
        <v>99</v>
      </c>
      <c r="E5588">
        <v>99</v>
      </c>
      <c r="F5588">
        <v>99</v>
      </c>
      <c r="G5588">
        <v>99</v>
      </c>
      <c r="H5588">
        <v>99</v>
      </c>
      <c r="I5588">
        <v>99</v>
      </c>
      <c r="J5588">
        <v>999</v>
      </c>
      <c r="K5588">
        <v>99</v>
      </c>
      <c r="L5588">
        <v>99</v>
      </c>
      <c r="M5588">
        <v>99</v>
      </c>
      <c r="N5588">
        <v>99</v>
      </c>
      <c r="O5588">
        <v>54</v>
      </c>
      <c r="P5588">
        <v>5428</v>
      </c>
      <c r="R5588">
        <v>0</v>
      </c>
    </row>
    <row r="5589" spans="1:38" x14ac:dyDescent="0.5">
      <c r="A5589">
        <v>14</v>
      </c>
      <c r="B5589">
        <v>3750</v>
      </c>
      <c r="C5589">
        <v>2020</v>
      </c>
      <c r="D5589">
        <v>99</v>
      </c>
      <c r="E5589">
        <v>99</v>
      </c>
      <c r="F5589">
        <v>99</v>
      </c>
      <c r="G5589">
        <v>99</v>
      </c>
      <c r="H5589">
        <v>99</v>
      </c>
      <c r="I5589">
        <v>99</v>
      </c>
      <c r="J5589">
        <v>999</v>
      </c>
      <c r="K5589">
        <v>99</v>
      </c>
      <c r="L5589">
        <v>99</v>
      </c>
      <c r="M5589">
        <v>99</v>
      </c>
      <c r="N5589">
        <v>99</v>
      </c>
      <c r="O5589">
        <v>54</v>
      </c>
      <c r="P5589">
        <v>5428</v>
      </c>
      <c r="R5589">
        <v>0</v>
      </c>
    </row>
    <row r="5590" spans="1:38" x14ac:dyDescent="0.5">
      <c r="A5590">
        <v>14</v>
      </c>
      <c r="B5590">
        <v>3751</v>
      </c>
      <c r="C5590">
        <v>2021</v>
      </c>
      <c r="D5590">
        <v>99</v>
      </c>
      <c r="E5590">
        <v>99</v>
      </c>
      <c r="F5590">
        <v>99</v>
      </c>
      <c r="G5590">
        <v>99</v>
      </c>
      <c r="H5590">
        <v>99</v>
      </c>
      <c r="I5590">
        <v>99</v>
      </c>
      <c r="J5590">
        <v>999</v>
      </c>
      <c r="K5590">
        <v>99</v>
      </c>
      <c r="L5590">
        <v>99</v>
      </c>
      <c r="M5590">
        <v>99</v>
      </c>
      <c r="N5590">
        <v>99</v>
      </c>
      <c r="O5590">
        <v>54</v>
      </c>
      <c r="P5590">
        <v>5428</v>
      </c>
      <c r="R5590">
        <v>0</v>
      </c>
    </row>
    <row r="5591" spans="1:38" x14ac:dyDescent="0.5">
      <c r="A5591">
        <v>14</v>
      </c>
      <c r="B5591">
        <v>3752</v>
      </c>
      <c r="C5591">
        <v>2022</v>
      </c>
      <c r="D5591">
        <v>99</v>
      </c>
      <c r="E5591">
        <v>99</v>
      </c>
      <c r="F5591">
        <v>99</v>
      </c>
      <c r="G5591">
        <v>99</v>
      </c>
      <c r="H5591">
        <v>99</v>
      </c>
      <c r="I5591">
        <v>99</v>
      </c>
      <c r="J5591">
        <v>999</v>
      </c>
      <c r="K5591">
        <v>99</v>
      </c>
      <c r="L5591">
        <v>99</v>
      </c>
      <c r="M5591">
        <v>99</v>
      </c>
      <c r="N5591">
        <v>99</v>
      </c>
      <c r="O5591">
        <v>54</v>
      </c>
      <c r="P5591">
        <v>5428</v>
      </c>
      <c r="R5591">
        <v>0</v>
      </c>
    </row>
    <row r="5592" spans="1:38" x14ac:dyDescent="0.5">
      <c r="A5592">
        <v>14</v>
      </c>
      <c r="B5592">
        <v>3753</v>
      </c>
      <c r="C5592">
        <v>2012</v>
      </c>
      <c r="D5592">
        <v>99</v>
      </c>
      <c r="E5592">
        <v>99</v>
      </c>
      <c r="F5592">
        <v>99</v>
      </c>
      <c r="G5592">
        <v>99</v>
      </c>
      <c r="H5592">
        <v>99</v>
      </c>
      <c r="I5592">
        <v>99</v>
      </c>
      <c r="J5592">
        <v>999</v>
      </c>
      <c r="K5592">
        <v>99</v>
      </c>
      <c r="L5592">
        <v>99</v>
      </c>
      <c r="M5592">
        <v>99</v>
      </c>
      <c r="N5592">
        <v>99</v>
      </c>
      <c r="O5592">
        <v>54</v>
      </c>
      <c r="P5592">
        <v>5429</v>
      </c>
      <c r="R5592">
        <v>0</v>
      </c>
    </row>
    <row r="5593" spans="1:38" x14ac:dyDescent="0.5">
      <c r="A5593">
        <v>14</v>
      </c>
      <c r="B5593">
        <v>3754</v>
      </c>
      <c r="C5593">
        <v>2013</v>
      </c>
      <c r="D5593">
        <v>99</v>
      </c>
      <c r="E5593">
        <v>99</v>
      </c>
      <c r="F5593">
        <v>99</v>
      </c>
      <c r="G5593">
        <v>99</v>
      </c>
      <c r="H5593">
        <v>99</v>
      </c>
      <c r="I5593">
        <v>99</v>
      </c>
      <c r="J5593">
        <v>999</v>
      </c>
      <c r="K5593">
        <v>99</v>
      </c>
      <c r="L5593">
        <v>99</v>
      </c>
      <c r="M5593">
        <v>99</v>
      </c>
      <c r="N5593">
        <v>99</v>
      </c>
      <c r="O5593">
        <v>54</v>
      </c>
      <c r="P5593">
        <v>5429</v>
      </c>
      <c r="R5593">
        <v>0</v>
      </c>
    </row>
    <row r="5594" spans="1:38" x14ac:dyDescent="0.5">
      <c r="A5594">
        <v>14</v>
      </c>
      <c r="B5594">
        <v>3755</v>
      </c>
      <c r="C5594">
        <v>2014</v>
      </c>
      <c r="D5594">
        <v>99</v>
      </c>
      <c r="E5594">
        <v>99</v>
      </c>
      <c r="F5594">
        <v>99</v>
      </c>
      <c r="G5594">
        <v>99</v>
      </c>
      <c r="H5594">
        <v>99</v>
      </c>
      <c r="I5594">
        <v>99</v>
      </c>
      <c r="J5594">
        <v>999</v>
      </c>
      <c r="K5594">
        <v>99</v>
      </c>
      <c r="L5594">
        <v>99</v>
      </c>
      <c r="M5594">
        <v>99</v>
      </c>
      <c r="N5594">
        <v>99</v>
      </c>
      <c r="O5594">
        <v>54</v>
      </c>
      <c r="P5594">
        <v>5429</v>
      </c>
      <c r="R5594">
        <v>0</v>
      </c>
    </row>
    <row r="5595" spans="1:38" x14ac:dyDescent="0.5">
      <c r="A5595">
        <v>14</v>
      </c>
      <c r="B5595">
        <v>3756</v>
      </c>
      <c r="C5595">
        <v>2015</v>
      </c>
      <c r="D5595">
        <v>99</v>
      </c>
      <c r="E5595">
        <v>99</v>
      </c>
      <c r="F5595">
        <v>99</v>
      </c>
      <c r="G5595">
        <v>99</v>
      </c>
      <c r="H5595">
        <v>99</v>
      </c>
      <c r="I5595">
        <v>99</v>
      </c>
      <c r="J5595">
        <v>999</v>
      </c>
      <c r="K5595">
        <v>99</v>
      </c>
      <c r="L5595">
        <v>99</v>
      </c>
      <c r="M5595">
        <v>99</v>
      </c>
      <c r="N5595">
        <v>99</v>
      </c>
      <c r="O5595">
        <v>54</v>
      </c>
      <c r="P5595">
        <v>5429</v>
      </c>
      <c r="Q5595">
        <v>1</v>
      </c>
      <c r="R5595">
        <v>156</v>
      </c>
      <c r="S5595">
        <v>156</v>
      </c>
      <c r="T5595">
        <v>15.519230769230772</v>
      </c>
      <c r="U5595">
        <v>59.679487179487211</v>
      </c>
      <c r="V5595">
        <v>90.908964635941899</v>
      </c>
      <c r="W5595">
        <v>83.908974358974433</v>
      </c>
      <c r="X5595">
        <v>9.0213164355375763</v>
      </c>
      <c r="Y5595">
        <v>2.4651082555079498</v>
      </c>
      <c r="Z5595">
        <v>-38.197500918359751</v>
      </c>
      <c r="AA5595">
        <v>0.41105636215119495</v>
      </c>
      <c r="AB5595">
        <v>0.42739488292433742</v>
      </c>
      <c r="AC5595">
        <v>0</v>
      </c>
      <c r="AD5595">
        <v>0</v>
      </c>
      <c r="AE5595">
        <v>0</v>
      </c>
      <c r="AF5595">
        <v>0</v>
      </c>
      <c r="AG5595">
        <v>0</v>
      </c>
      <c r="AH5595">
        <v>0</v>
      </c>
      <c r="AI5595">
        <v>0</v>
      </c>
      <c r="AJ5595">
        <v>0</v>
      </c>
      <c r="AK5595">
        <v>0</v>
      </c>
      <c r="AL5595">
        <v>0</v>
      </c>
    </row>
    <row r="5596" spans="1:38" x14ac:dyDescent="0.5">
      <c r="A5596">
        <v>14</v>
      </c>
      <c r="B5596">
        <v>3757</v>
      </c>
      <c r="C5596">
        <v>2016</v>
      </c>
      <c r="D5596">
        <v>99</v>
      </c>
      <c r="E5596">
        <v>99</v>
      </c>
      <c r="F5596">
        <v>99</v>
      </c>
      <c r="G5596">
        <v>99</v>
      </c>
      <c r="H5596">
        <v>99</v>
      </c>
      <c r="I5596">
        <v>99</v>
      </c>
      <c r="J5596">
        <v>999</v>
      </c>
      <c r="K5596">
        <v>99</v>
      </c>
      <c r="L5596">
        <v>99</v>
      </c>
      <c r="M5596">
        <v>99</v>
      </c>
      <c r="N5596">
        <v>99</v>
      </c>
      <c r="O5596">
        <v>54</v>
      </c>
      <c r="P5596">
        <v>5429</v>
      </c>
      <c r="Q5596">
        <v>1</v>
      </c>
      <c r="R5596">
        <v>20</v>
      </c>
      <c r="S5596">
        <v>20</v>
      </c>
      <c r="T5596">
        <v>14.9</v>
      </c>
      <c r="U5596">
        <v>58.3</v>
      </c>
      <c r="V5596">
        <v>86.083423618634896</v>
      </c>
      <c r="W5596">
        <v>79.455000000000013</v>
      </c>
      <c r="X5596">
        <v>5.7098577040061373</v>
      </c>
      <c r="Y5596">
        <v>2.7404379212089176</v>
      </c>
      <c r="Z5596">
        <v>-17.967714328790859</v>
      </c>
      <c r="AA5596">
        <v>4.2647560559535995E-2</v>
      </c>
      <c r="AB5596">
        <v>4.1595585836958202E-2</v>
      </c>
      <c r="AC5596">
        <v>0</v>
      </c>
      <c r="AD5596">
        <v>0</v>
      </c>
      <c r="AE5596">
        <v>0</v>
      </c>
      <c r="AF5596">
        <v>0</v>
      </c>
      <c r="AG5596">
        <v>8</v>
      </c>
      <c r="AH5596">
        <v>0</v>
      </c>
      <c r="AI5596">
        <v>13</v>
      </c>
      <c r="AJ5596">
        <v>0</v>
      </c>
      <c r="AK5596">
        <v>0</v>
      </c>
      <c r="AL5596">
        <v>0</v>
      </c>
    </row>
    <row r="5597" spans="1:38" x14ac:dyDescent="0.5">
      <c r="A5597">
        <v>14</v>
      </c>
      <c r="B5597">
        <v>3758</v>
      </c>
      <c r="C5597">
        <v>2017</v>
      </c>
      <c r="D5597">
        <v>99</v>
      </c>
      <c r="E5597">
        <v>99</v>
      </c>
      <c r="F5597">
        <v>99</v>
      </c>
      <c r="G5597">
        <v>99</v>
      </c>
      <c r="H5597">
        <v>99</v>
      </c>
      <c r="I5597">
        <v>99</v>
      </c>
      <c r="J5597">
        <v>999</v>
      </c>
      <c r="K5597">
        <v>99</v>
      </c>
      <c r="L5597">
        <v>99</v>
      </c>
      <c r="M5597">
        <v>99</v>
      </c>
      <c r="N5597">
        <v>99</v>
      </c>
      <c r="O5597">
        <v>54</v>
      </c>
      <c r="P5597">
        <v>5429</v>
      </c>
      <c r="Q5597">
        <v>1</v>
      </c>
      <c r="R5597">
        <v>20</v>
      </c>
      <c r="S5597">
        <v>20</v>
      </c>
      <c r="T5597">
        <v>15.5</v>
      </c>
      <c r="U5597">
        <v>60</v>
      </c>
      <c r="V5597">
        <v>106.98808234019501</v>
      </c>
      <c r="W5597">
        <v>98.75</v>
      </c>
      <c r="X5597">
        <v>11.868635136358428</v>
      </c>
      <c r="Y5597">
        <v>2.4289915602982237</v>
      </c>
      <c r="Z5597">
        <v>-64.674875719382385</v>
      </c>
      <c r="AA5597">
        <v>5.7708399457541019E-2</v>
      </c>
      <c r="AB5597">
        <v>6.9818224804997747E-2</v>
      </c>
      <c r="AC5597">
        <v>0</v>
      </c>
      <c r="AD5597">
        <v>0</v>
      </c>
      <c r="AE5597">
        <v>0</v>
      </c>
      <c r="AF5597">
        <v>1</v>
      </c>
      <c r="AG5597">
        <v>12</v>
      </c>
      <c r="AH5597">
        <v>3</v>
      </c>
      <c r="AI5597">
        <v>3</v>
      </c>
      <c r="AJ5597">
        <v>0</v>
      </c>
      <c r="AK5597">
        <v>4</v>
      </c>
      <c r="AL5597">
        <v>0</v>
      </c>
    </row>
    <row r="5598" spans="1:38" x14ac:dyDescent="0.5">
      <c r="A5598">
        <v>14</v>
      </c>
      <c r="B5598">
        <v>3759</v>
      </c>
      <c r="C5598">
        <v>2018</v>
      </c>
      <c r="D5598">
        <v>99</v>
      </c>
      <c r="E5598">
        <v>99</v>
      </c>
      <c r="F5598">
        <v>99</v>
      </c>
      <c r="G5598">
        <v>99</v>
      </c>
      <c r="H5598">
        <v>99</v>
      </c>
      <c r="I5598">
        <v>99</v>
      </c>
      <c r="J5598">
        <v>999</v>
      </c>
      <c r="K5598">
        <v>99</v>
      </c>
      <c r="L5598">
        <v>99</v>
      </c>
      <c r="M5598">
        <v>99</v>
      </c>
      <c r="N5598">
        <v>99</v>
      </c>
      <c r="O5598">
        <v>54</v>
      </c>
      <c r="P5598">
        <v>5429</v>
      </c>
      <c r="R5598">
        <v>0</v>
      </c>
    </row>
    <row r="5599" spans="1:38" x14ac:dyDescent="0.5">
      <c r="A5599">
        <v>14</v>
      </c>
      <c r="B5599">
        <v>3760</v>
      </c>
      <c r="C5599">
        <v>2019</v>
      </c>
      <c r="D5599">
        <v>99</v>
      </c>
      <c r="E5599">
        <v>99</v>
      </c>
      <c r="F5599">
        <v>99</v>
      </c>
      <c r="G5599">
        <v>99</v>
      </c>
      <c r="H5599">
        <v>99</v>
      </c>
      <c r="I5599">
        <v>99</v>
      </c>
      <c r="J5599">
        <v>999</v>
      </c>
      <c r="K5599">
        <v>99</v>
      </c>
      <c r="L5599">
        <v>99</v>
      </c>
      <c r="M5599">
        <v>99</v>
      </c>
      <c r="N5599">
        <v>99</v>
      </c>
      <c r="O5599">
        <v>54</v>
      </c>
      <c r="P5599">
        <v>5429</v>
      </c>
      <c r="R5599">
        <v>0</v>
      </c>
    </row>
    <row r="5600" spans="1:38" x14ac:dyDescent="0.5">
      <c r="A5600">
        <v>14</v>
      </c>
      <c r="B5600">
        <v>3761</v>
      </c>
      <c r="C5600">
        <v>2020</v>
      </c>
      <c r="D5600">
        <v>99</v>
      </c>
      <c r="E5600">
        <v>99</v>
      </c>
      <c r="F5600">
        <v>99</v>
      </c>
      <c r="G5600">
        <v>99</v>
      </c>
      <c r="H5600">
        <v>99</v>
      </c>
      <c r="I5600">
        <v>99</v>
      </c>
      <c r="J5600">
        <v>999</v>
      </c>
      <c r="K5600">
        <v>99</v>
      </c>
      <c r="L5600">
        <v>99</v>
      </c>
      <c r="M5600">
        <v>99</v>
      </c>
      <c r="N5600">
        <v>99</v>
      </c>
      <c r="O5600">
        <v>54</v>
      </c>
      <c r="P5600">
        <v>5429</v>
      </c>
      <c r="R5600">
        <v>0</v>
      </c>
    </row>
    <row r="5601" spans="1:18" x14ac:dyDescent="0.5">
      <c r="A5601">
        <v>14</v>
      </c>
      <c r="B5601">
        <v>3762</v>
      </c>
      <c r="C5601">
        <v>2021</v>
      </c>
      <c r="D5601">
        <v>99</v>
      </c>
      <c r="E5601">
        <v>99</v>
      </c>
      <c r="F5601">
        <v>99</v>
      </c>
      <c r="G5601">
        <v>99</v>
      </c>
      <c r="H5601">
        <v>99</v>
      </c>
      <c r="I5601">
        <v>99</v>
      </c>
      <c r="J5601">
        <v>999</v>
      </c>
      <c r="K5601">
        <v>99</v>
      </c>
      <c r="L5601">
        <v>99</v>
      </c>
      <c r="M5601">
        <v>99</v>
      </c>
      <c r="N5601">
        <v>99</v>
      </c>
      <c r="O5601">
        <v>54</v>
      </c>
      <c r="P5601">
        <v>5429</v>
      </c>
      <c r="R5601">
        <v>0</v>
      </c>
    </row>
    <row r="5602" spans="1:18" x14ac:dyDescent="0.5">
      <c r="A5602">
        <v>14</v>
      </c>
      <c r="B5602">
        <v>3763</v>
      </c>
      <c r="C5602">
        <v>2022</v>
      </c>
      <c r="D5602">
        <v>99</v>
      </c>
      <c r="E5602">
        <v>99</v>
      </c>
      <c r="F5602">
        <v>99</v>
      </c>
      <c r="G5602">
        <v>99</v>
      </c>
      <c r="H5602">
        <v>99</v>
      </c>
      <c r="I5602">
        <v>99</v>
      </c>
      <c r="J5602">
        <v>999</v>
      </c>
      <c r="K5602">
        <v>99</v>
      </c>
      <c r="L5602">
        <v>99</v>
      </c>
      <c r="M5602">
        <v>99</v>
      </c>
      <c r="N5602">
        <v>99</v>
      </c>
      <c r="O5602">
        <v>54</v>
      </c>
      <c r="P5602">
        <v>5429</v>
      </c>
      <c r="R5602">
        <v>0</v>
      </c>
    </row>
    <row r="5603" spans="1:18" x14ac:dyDescent="0.5">
      <c r="A5603">
        <v>14</v>
      </c>
      <c r="B5603">
        <v>3764</v>
      </c>
      <c r="C5603">
        <v>2012</v>
      </c>
      <c r="D5603">
        <v>99</v>
      </c>
      <c r="E5603">
        <v>99</v>
      </c>
      <c r="F5603">
        <v>99</v>
      </c>
      <c r="G5603">
        <v>99</v>
      </c>
      <c r="H5603">
        <v>99</v>
      </c>
      <c r="I5603">
        <v>99</v>
      </c>
      <c r="J5603">
        <v>999</v>
      </c>
      <c r="K5603">
        <v>99</v>
      </c>
      <c r="L5603">
        <v>99</v>
      </c>
      <c r="M5603">
        <v>99</v>
      </c>
      <c r="N5603">
        <v>99</v>
      </c>
      <c r="O5603">
        <v>54</v>
      </c>
      <c r="P5603">
        <v>5430</v>
      </c>
      <c r="R5603">
        <v>0</v>
      </c>
    </row>
    <row r="5604" spans="1:18" x14ac:dyDescent="0.5">
      <c r="A5604">
        <v>14</v>
      </c>
      <c r="B5604">
        <v>3765</v>
      </c>
      <c r="C5604">
        <v>2013</v>
      </c>
      <c r="D5604">
        <v>99</v>
      </c>
      <c r="E5604">
        <v>99</v>
      </c>
      <c r="F5604">
        <v>99</v>
      </c>
      <c r="G5604">
        <v>99</v>
      </c>
      <c r="H5604">
        <v>99</v>
      </c>
      <c r="I5604">
        <v>99</v>
      </c>
      <c r="J5604">
        <v>999</v>
      </c>
      <c r="K5604">
        <v>99</v>
      </c>
      <c r="L5604">
        <v>99</v>
      </c>
      <c r="M5604">
        <v>99</v>
      </c>
      <c r="N5604">
        <v>99</v>
      </c>
      <c r="O5604">
        <v>54</v>
      </c>
      <c r="P5604">
        <v>5430</v>
      </c>
      <c r="R5604">
        <v>0</v>
      </c>
    </row>
    <row r="5605" spans="1:18" x14ac:dyDescent="0.5">
      <c r="A5605">
        <v>14</v>
      </c>
      <c r="B5605">
        <v>3766</v>
      </c>
      <c r="C5605">
        <v>2014</v>
      </c>
      <c r="D5605">
        <v>99</v>
      </c>
      <c r="E5605">
        <v>99</v>
      </c>
      <c r="F5605">
        <v>99</v>
      </c>
      <c r="G5605">
        <v>99</v>
      </c>
      <c r="H5605">
        <v>99</v>
      </c>
      <c r="I5605">
        <v>99</v>
      </c>
      <c r="J5605">
        <v>999</v>
      </c>
      <c r="K5605">
        <v>99</v>
      </c>
      <c r="L5605">
        <v>99</v>
      </c>
      <c r="M5605">
        <v>99</v>
      </c>
      <c r="N5605">
        <v>99</v>
      </c>
      <c r="O5605">
        <v>54</v>
      </c>
      <c r="P5605">
        <v>5430</v>
      </c>
      <c r="R5605">
        <v>0</v>
      </c>
    </row>
    <row r="5606" spans="1:18" x14ac:dyDescent="0.5">
      <c r="A5606">
        <v>14</v>
      </c>
      <c r="B5606">
        <v>3767</v>
      </c>
      <c r="C5606">
        <v>2015</v>
      </c>
      <c r="D5606">
        <v>99</v>
      </c>
      <c r="E5606">
        <v>99</v>
      </c>
      <c r="F5606">
        <v>99</v>
      </c>
      <c r="G5606">
        <v>99</v>
      </c>
      <c r="H5606">
        <v>99</v>
      </c>
      <c r="I5606">
        <v>99</v>
      </c>
      <c r="J5606">
        <v>999</v>
      </c>
      <c r="K5606">
        <v>99</v>
      </c>
      <c r="L5606">
        <v>99</v>
      </c>
      <c r="M5606">
        <v>99</v>
      </c>
      <c r="N5606">
        <v>99</v>
      </c>
      <c r="O5606">
        <v>54</v>
      </c>
      <c r="P5606">
        <v>5430</v>
      </c>
      <c r="R5606">
        <v>0</v>
      </c>
    </row>
    <row r="5607" spans="1:18" x14ac:dyDescent="0.5">
      <c r="A5607">
        <v>14</v>
      </c>
      <c r="B5607">
        <v>3768</v>
      </c>
      <c r="C5607">
        <v>2016</v>
      </c>
      <c r="D5607">
        <v>99</v>
      </c>
      <c r="E5607">
        <v>99</v>
      </c>
      <c r="F5607">
        <v>99</v>
      </c>
      <c r="G5607">
        <v>99</v>
      </c>
      <c r="H5607">
        <v>99</v>
      </c>
      <c r="I5607">
        <v>99</v>
      </c>
      <c r="J5607">
        <v>999</v>
      </c>
      <c r="K5607">
        <v>99</v>
      </c>
      <c r="L5607">
        <v>99</v>
      </c>
      <c r="M5607">
        <v>99</v>
      </c>
      <c r="N5607">
        <v>99</v>
      </c>
      <c r="O5607">
        <v>54</v>
      </c>
      <c r="P5607">
        <v>5430</v>
      </c>
      <c r="R5607">
        <v>0</v>
      </c>
    </row>
    <row r="5608" spans="1:18" x14ac:dyDescent="0.5">
      <c r="A5608">
        <v>14</v>
      </c>
      <c r="B5608">
        <v>3769</v>
      </c>
      <c r="C5608">
        <v>2017</v>
      </c>
      <c r="D5608">
        <v>99</v>
      </c>
      <c r="E5608">
        <v>99</v>
      </c>
      <c r="F5608">
        <v>99</v>
      </c>
      <c r="G5608">
        <v>99</v>
      </c>
      <c r="H5608">
        <v>99</v>
      </c>
      <c r="I5608">
        <v>99</v>
      </c>
      <c r="J5608">
        <v>999</v>
      </c>
      <c r="K5608">
        <v>99</v>
      </c>
      <c r="L5608">
        <v>99</v>
      </c>
      <c r="M5608">
        <v>99</v>
      </c>
      <c r="N5608">
        <v>99</v>
      </c>
      <c r="O5608">
        <v>54</v>
      </c>
      <c r="P5608">
        <v>5430</v>
      </c>
      <c r="R5608">
        <v>0</v>
      </c>
    </row>
    <row r="5609" spans="1:18" x14ac:dyDescent="0.5">
      <c r="A5609">
        <v>14</v>
      </c>
      <c r="B5609">
        <v>3770</v>
      </c>
      <c r="C5609">
        <v>2018</v>
      </c>
      <c r="D5609">
        <v>99</v>
      </c>
      <c r="E5609">
        <v>99</v>
      </c>
      <c r="F5609">
        <v>99</v>
      </c>
      <c r="G5609">
        <v>99</v>
      </c>
      <c r="H5609">
        <v>99</v>
      </c>
      <c r="I5609">
        <v>99</v>
      </c>
      <c r="J5609">
        <v>999</v>
      </c>
      <c r="K5609">
        <v>99</v>
      </c>
      <c r="L5609">
        <v>99</v>
      </c>
      <c r="M5609">
        <v>99</v>
      </c>
      <c r="N5609">
        <v>99</v>
      </c>
      <c r="O5609">
        <v>54</v>
      </c>
      <c r="P5609">
        <v>5430</v>
      </c>
      <c r="R5609">
        <v>0</v>
      </c>
    </row>
    <row r="5610" spans="1:18" x14ac:dyDescent="0.5">
      <c r="A5610">
        <v>14</v>
      </c>
      <c r="B5610">
        <v>3771</v>
      </c>
      <c r="C5610">
        <v>2019</v>
      </c>
      <c r="D5610">
        <v>99</v>
      </c>
      <c r="E5610">
        <v>99</v>
      </c>
      <c r="F5610">
        <v>99</v>
      </c>
      <c r="G5610">
        <v>99</v>
      </c>
      <c r="H5610">
        <v>99</v>
      </c>
      <c r="I5610">
        <v>99</v>
      </c>
      <c r="J5610">
        <v>999</v>
      </c>
      <c r="K5610">
        <v>99</v>
      </c>
      <c r="L5610">
        <v>99</v>
      </c>
      <c r="M5610">
        <v>99</v>
      </c>
      <c r="N5610">
        <v>99</v>
      </c>
      <c r="O5610">
        <v>54</v>
      </c>
      <c r="P5610">
        <v>5430</v>
      </c>
      <c r="R5610">
        <v>0</v>
      </c>
    </row>
    <row r="5611" spans="1:18" x14ac:dyDescent="0.5">
      <c r="A5611">
        <v>14</v>
      </c>
      <c r="B5611">
        <v>3772</v>
      </c>
      <c r="C5611">
        <v>2020</v>
      </c>
      <c r="D5611">
        <v>99</v>
      </c>
      <c r="E5611">
        <v>99</v>
      </c>
      <c r="F5611">
        <v>99</v>
      </c>
      <c r="G5611">
        <v>99</v>
      </c>
      <c r="H5611">
        <v>99</v>
      </c>
      <c r="I5611">
        <v>99</v>
      </c>
      <c r="J5611">
        <v>999</v>
      </c>
      <c r="K5611">
        <v>99</v>
      </c>
      <c r="L5611">
        <v>99</v>
      </c>
      <c r="M5611">
        <v>99</v>
      </c>
      <c r="N5611">
        <v>99</v>
      </c>
      <c r="O5611">
        <v>54</v>
      </c>
      <c r="P5611">
        <v>5430</v>
      </c>
      <c r="R5611">
        <v>0</v>
      </c>
    </row>
    <row r="5612" spans="1:18" x14ac:dyDescent="0.5">
      <c r="A5612">
        <v>14</v>
      </c>
      <c r="B5612">
        <v>3773</v>
      </c>
      <c r="C5612">
        <v>2021</v>
      </c>
      <c r="D5612">
        <v>99</v>
      </c>
      <c r="E5612">
        <v>99</v>
      </c>
      <c r="F5612">
        <v>99</v>
      </c>
      <c r="G5612">
        <v>99</v>
      </c>
      <c r="H5612">
        <v>99</v>
      </c>
      <c r="I5612">
        <v>99</v>
      </c>
      <c r="J5612">
        <v>999</v>
      </c>
      <c r="K5612">
        <v>99</v>
      </c>
      <c r="L5612">
        <v>99</v>
      </c>
      <c r="M5612">
        <v>99</v>
      </c>
      <c r="N5612">
        <v>99</v>
      </c>
      <c r="O5612">
        <v>54</v>
      </c>
      <c r="P5612">
        <v>5430</v>
      </c>
      <c r="R5612">
        <v>0</v>
      </c>
    </row>
    <row r="5613" spans="1:18" x14ac:dyDescent="0.5">
      <c r="A5613">
        <v>14</v>
      </c>
      <c r="B5613">
        <v>3774</v>
      </c>
      <c r="C5613">
        <v>2022</v>
      </c>
      <c r="D5613">
        <v>99</v>
      </c>
      <c r="E5613">
        <v>99</v>
      </c>
      <c r="F5613">
        <v>99</v>
      </c>
      <c r="G5613">
        <v>99</v>
      </c>
      <c r="H5613">
        <v>99</v>
      </c>
      <c r="I5613">
        <v>99</v>
      </c>
      <c r="J5613">
        <v>999</v>
      </c>
      <c r="K5613">
        <v>99</v>
      </c>
      <c r="L5613">
        <v>99</v>
      </c>
      <c r="M5613">
        <v>99</v>
      </c>
      <c r="N5613">
        <v>99</v>
      </c>
      <c r="O5613">
        <v>54</v>
      </c>
      <c r="P5613">
        <v>5430</v>
      </c>
      <c r="R5613">
        <v>0</v>
      </c>
    </row>
    <row r="5614" spans="1:18" x14ac:dyDescent="0.5">
      <c r="A5614">
        <v>14</v>
      </c>
      <c r="B5614">
        <v>3775</v>
      </c>
      <c r="C5614">
        <v>2012</v>
      </c>
      <c r="D5614">
        <v>99</v>
      </c>
      <c r="E5614">
        <v>99</v>
      </c>
      <c r="F5614">
        <v>99</v>
      </c>
      <c r="G5614">
        <v>99</v>
      </c>
      <c r="H5614">
        <v>99</v>
      </c>
      <c r="I5614">
        <v>99</v>
      </c>
      <c r="J5614">
        <v>999</v>
      </c>
      <c r="K5614">
        <v>99</v>
      </c>
      <c r="L5614">
        <v>99</v>
      </c>
      <c r="M5614">
        <v>99</v>
      </c>
      <c r="N5614">
        <v>99</v>
      </c>
      <c r="O5614">
        <v>54</v>
      </c>
      <c r="P5614">
        <v>5432</v>
      </c>
      <c r="R5614">
        <v>0</v>
      </c>
    </row>
    <row r="5615" spans="1:18" x14ac:dyDescent="0.5">
      <c r="A5615">
        <v>14</v>
      </c>
      <c r="B5615">
        <v>3776</v>
      </c>
      <c r="C5615">
        <v>2013</v>
      </c>
      <c r="D5615">
        <v>99</v>
      </c>
      <c r="E5615">
        <v>99</v>
      </c>
      <c r="F5615">
        <v>99</v>
      </c>
      <c r="G5615">
        <v>99</v>
      </c>
      <c r="H5615">
        <v>99</v>
      </c>
      <c r="I5615">
        <v>99</v>
      </c>
      <c r="J5615">
        <v>999</v>
      </c>
      <c r="K5615">
        <v>99</v>
      </c>
      <c r="L5615">
        <v>99</v>
      </c>
      <c r="M5615">
        <v>99</v>
      </c>
      <c r="N5615">
        <v>99</v>
      </c>
      <c r="O5615">
        <v>54</v>
      </c>
      <c r="P5615">
        <v>5432</v>
      </c>
      <c r="R5615">
        <v>0</v>
      </c>
    </row>
    <row r="5616" spans="1:18" x14ac:dyDescent="0.5">
      <c r="A5616">
        <v>14</v>
      </c>
      <c r="B5616">
        <v>3777</v>
      </c>
      <c r="C5616">
        <v>2014</v>
      </c>
      <c r="D5616">
        <v>99</v>
      </c>
      <c r="E5616">
        <v>99</v>
      </c>
      <c r="F5616">
        <v>99</v>
      </c>
      <c r="G5616">
        <v>99</v>
      </c>
      <c r="H5616">
        <v>99</v>
      </c>
      <c r="I5616">
        <v>99</v>
      </c>
      <c r="J5616">
        <v>999</v>
      </c>
      <c r="K5616">
        <v>99</v>
      </c>
      <c r="L5616">
        <v>99</v>
      </c>
      <c r="M5616">
        <v>99</v>
      </c>
      <c r="N5616">
        <v>99</v>
      </c>
      <c r="O5616">
        <v>54</v>
      </c>
      <c r="P5616">
        <v>5432</v>
      </c>
      <c r="R5616">
        <v>0</v>
      </c>
    </row>
    <row r="5617" spans="1:18" x14ac:dyDescent="0.5">
      <c r="A5617">
        <v>14</v>
      </c>
      <c r="B5617">
        <v>3778</v>
      </c>
      <c r="C5617">
        <v>2015</v>
      </c>
      <c r="D5617">
        <v>99</v>
      </c>
      <c r="E5617">
        <v>99</v>
      </c>
      <c r="F5617">
        <v>99</v>
      </c>
      <c r="G5617">
        <v>99</v>
      </c>
      <c r="H5617">
        <v>99</v>
      </c>
      <c r="I5617">
        <v>99</v>
      </c>
      <c r="J5617">
        <v>999</v>
      </c>
      <c r="K5617">
        <v>99</v>
      </c>
      <c r="L5617">
        <v>99</v>
      </c>
      <c r="M5617">
        <v>99</v>
      </c>
      <c r="N5617">
        <v>99</v>
      </c>
      <c r="O5617">
        <v>54</v>
      </c>
      <c r="P5617">
        <v>5432</v>
      </c>
      <c r="R5617">
        <v>0</v>
      </c>
    </row>
    <row r="5618" spans="1:18" x14ac:dyDescent="0.5">
      <c r="A5618">
        <v>14</v>
      </c>
      <c r="B5618">
        <v>3779</v>
      </c>
      <c r="C5618">
        <v>2016</v>
      </c>
      <c r="D5618">
        <v>99</v>
      </c>
      <c r="E5618">
        <v>99</v>
      </c>
      <c r="F5618">
        <v>99</v>
      </c>
      <c r="G5618">
        <v>99</v>
      </c>
      <c r="H5618">
        <v>99</v>
      </c>
      <c r="I5618">
        <v>99</v>
      </c>
      <c r="J5618">
        <v>999</v>
      </c>
      <c r="K5618">
        <v>99</v>
      </c>
      <c r="L5618">
        <v>99</v>
      </c>
      <c r="M5618">
        <v>99</v>
      </c>
      <c r="N5618">
        <v>99</v>
      </c>
      <c r="O5618">
        <v>54</v>
      </c>
      <c r="P5618">
        <v>5432</v>
      </c>
      <c r="R5618">
        <v>0</v>
      </c>
    </row>
    <row r="5619" spans="1:18" x14ac:dyDescent="0.5">
      <c r="A5619">
        <v>14</v>
      </c>
      <c r="B5619">
        <v>3780</v>
      </c>
      <c r="C5619">
        <v>2017</v>
      </c>
      <c r="D5619">
        <v>99</v>
      </c>
      <c r="E5619">
        <v>99</v>
      </c>
      <c r="F5619">
        <v>99</v>
      </c>
      <c r="G5619">
        <v>99</v>
      </c>
      <c r="H5619">
        <v>99</v>
      </c>
      <c r="I5619">
        <v>99</v>
      </c>
      <c r="J5619">
        <v>999</v>
      </c>
      <c r="K5619">
        <v>99</v>
      </c>
      <c r="L5619">
        <v>99</v>
      </c>
      <c r="M5619">
        <v>99</v>
      </c>
      <c r="N5619">
        <v>99</v>
      </c>
      <c r="O5619">
        <v>54</v>
      </c>
      <c r="P5619">
        <v>5432</v>
      </c>
      <c r="R5619">
        <v>0</v>
      </c>
    </row>
    <row r="5620" spans="1:18" x14ac:dyDescent="0.5">
      <c r="A5620">
        <v>14</v>
      </c>
      <c r="B5620">
        <v>3781</v>
      </c>
      <c r="C5620">
        <v>2018</v>
      </c>
      <c r="D5620">
        <v>99</v>
      </c>
      <c r="E5620">
        <v>99</v>
      </c>
      <c r="F5620">
        <v>99</v>
      </c>
      <c r="G5620">
        <v>99</v>
      </c>
      <c r="H5620">
        <v>99</v>
      </c>
      <c r="I5620">
        <v>99</v>
      </c>
      <c r="J5620">
        <v>999</v>
      </c>
      <c r="K5620">
        <v>99</v>
      </c>
      <c r="L5620">
        <v>99</v>
      </c>
      <c r="M5620">
        <v>99</v>
      </c>
      <c r="N5620">
        <v>99</v>
      </c>
      <c r="O5620">
        <v>54</v>
      </c>
      <c r="P5620">
        <v>5432</v>
      </c>
      <c r="R5620">
        <v>0</v>
      </c>
    </row>
    <row r="5621" spans="1:18" x14ac:dyDescent="0.5">
      <c r="A5621">
        <v>14</v>
      </c>
      <c r="B5621">
        <v>3782</v>
      </c>
      <c r="C5621">
        <v>2019</v>
      </c>
      <c r="D5621">
        <v>99</v>
      </c>
      <c r="E5621">
        <v>99</v>
      </c>
      <c r="F5621">
        <v>99</v>
      </c>
      <c r="G5621">
        <v>99</v>
      </c>
      <c r="H5621">
        <v>99</v>
      </c>
      <c r="I5621">
        <v>99</v>
      </c>
      <c r="J5621">
        <v>999</v>
      </c>
      <c r="K5621">
        <v>99</v>
      </c>
      <c r="L5621">
        <v>99</v>
      </c>
      <c r="M5621">
        <v>99</v>
      </c>
      <c r="N5621">
        <v>99</v>
      </c>
      <c r="O5621">
        <v>54</v>
      </c>
      <c r="P5621">
        <v>5432</v>
      </c>
      <c r="R5621">
        <v>0</v>
      </c>
    </row>
    <row r="5622" spans="1:18" x14ac:dyDescent="0.5">
      <c r="A5622">
        <v>14</v>
      </c>
      <c r="B5622">
        <v>3783</v>
      </c>
      <c r="C5622">
        <v>2020</v>
      </c>
      <c r="D5622">
        <v>99</v>
      </c>
      <c r="E5622">
        <v>99</v>
      </c>
      <c r="F5622">
        <v>99</v>
      </c>
      <c r="G5622">
        <v>99</v>
      </c>
      <c r="H5622">
        <v>99</v>
      </c>
      <c r="I5622">
        <v>99</v>
      </c>
      <c r="J5622">
        <v>999</v>
      </c>
      <c r="K5622">
        <v>99</v>
      </c>
      <c r="L5622">
        <v>99</v>
      </c>
      <c r="M5622">
        <v>99</v>
      </c>
      <c r="N5622">
        <v>99</v>
      </c>
      <c r="O5622">
        <v>54</v>
      </c>
      <c r="P5622">
        <v>5432</v>
      </c>
      <c r="R5622">
        <v>0</v>
      </c>
    </row>
    <row r="5623" spans="1:18" x14ac:dyDescent="0.5">
      <c r="A5623">
        <v>14</v>
      </c>
      <c r="B5623">
        <v>3784</v>
      </c>
      <c r="C5623">
        <v>2021</v>
      </c>
      <c r="D5623">
        <v>99</v>
      </c>
      <c r="E5623">
        <v>99</v>
      </c>
      <c r="F5623">
        <v>99</v>
      </c>
      <c r="G5623">
        <v>99</v>
      </c>
      <c r="H5623">
        <v>99</v>
      </c>
      <c r="I5623">
        <v>99</v>
      </c>
      <c r="J5623">
        <v>999</v>
      </c>
      <c r="K5623">
        <v>99</v>
      </c>
      <c r="L5623">
        <v>99</v>
      </c>
      <c r="M5623">
        <v>99</v>
      </c>
      <c r="N5623">
        <v>99</v>
      </c>
      <c r="O5623">
        <v>54</v>
      </c>
      <c r="P5623">
        <v>5432</v>
      </c>
      <c r="R5623">
        <v>0</v>
      </c>
    </row>
    <row r="5624" spans="1:18" x14ac:dyDescent="0.5">
      <c r="A5624">
        <v>14</v>
      </c>
      <c r="B5624">
        <v>3785</v>
      </c>
      <c r="C5624">
        <v>2022</v>
      </c>
      <c r="D5624">
        <v>99</v>
      </c>
      <c r="E5624">
        <v>99</v>
      </c>
      <c r="F5624">
        <v>99</v>
      </c>
      <c r="G5624">
        <v>99</v>
      </c>
      <c r="H5624">
        <v>99</v>
      </c>
      <c r="I5624">
        <v>99</v>
      </c>
      <c r="J5624">
        <v>999</v>
      </c>
      <c r="K5624">
        <v>99</v>
      </c>
      <c r="L5624">
        <v>99</v>
      </c>
      <c r="M5624">
        <v>99</v>
      </c>
      <c r="N5624">
        <v>99</v>
      </c>
      <c r="O5624">
        <v>54</v>
      </c>
      <c r="P5624">
        <v>5432</v>
      </c>
      <c r="R5624">
        <v>0</v>
      </c>
    </row>
    <row r="5625" spans="1:18" x14ac:dyDescent="0.5">
      <c r="A5625">
        <v>14</v>
      </c>
      <c r="B5625">
        <v>3786</v>
      </c>
      <c r="C5625">
        <v>2012</v>
      </c>
      <c r="D5625">
        <v>99</v>
      </c>
      <c r="E5625">
        <v>99</v>
      </c>
      <c r="F5625">
        <v>99</v>
      </c>
      <c r="G5625">
        <v>99</v>
      </c>
      <c r="H5625">
        <v>99</v>
      </c>
      <c r="I5625">
        <v>99</v>
      </c>
      <c r="J5625">
        <v>999</v>
      </c>
      <c r="K5625">
        <v>99</v>
      </c>
      <c r="L5625">
        <v>99</v>
      </c>
      <c r="M5625">
        <v>99</v>
      </c>
      <c r="N5625">
        <v>99</v>
      </c>
      <c r="O5625">
        <v>54</v>
      </c>
      <c r="P5625">
        <v>5433</v>
      </c>
      <c r="R5625">
        <v>0</v>
      </c>
    </row>
    <row r="5626" spans="1:18" x14ac:dyDescent="0.5">
      <c r="A5626">
        <v>14</v>
      </c>
      <c r="B5626">
        <v>3787</v>
      </c>
      <c r="C5626">
        <v>2013</v>
      </c>
      <c r="D5626">
        <v>99</v>
      </c>
      <c r="E5626">
        <v>99</v>
      </c>
      <c r="F5626">
        <v>99</v>
      </c>
      <c r="G5626">
        <v>99</v>
      </c>
      <c r="H5626">
        <v>99</v>
      </c>
      <c r="I5626">
        <v>99</v>
      </c>
      <c r="J5626">
        <v>999</v>
      </c>
      <c r="K5626">
        <v>99</v>
      </c>
      <c r="L5626">
        <v>99</v>
      </c>
      <c r="M5626">
        <v>99</v>
      </c>
      <c r="N5626">
        <v>99</v>
      </c>
      <c r="O5626">
        <v>54</v>
      </c>
      <c r="P5626">
        <v>5433</v>
      </c>
      <c r="R5626">
        <v>0</v>
      </c>
    </row>
    <row r="5627" spans="1:18" x14ac:dyDescent="0.5">
      <c r="A5627">
        <v>14</v>
      </c>
      <c r="B5627">
        <v>3788</v>
      </c>
      <c r="C5627">
        <v>2014</v>
      </c>
      <c r="D5627">
        <v>99</v>
      </c>
      <c r="E5627">
        <v>99</v>
      </c>
      <c r="F5627">
        <v>99</v>
      </c>
      <c r="G5627">
        <v>99</v>
      </c>
      <c r="H5627">
        <v>99</v>
      </c>
      <c r="I5627">
        <v>99</v>
      </c>
      <c r="J5627">
        <v>999</v>
      </c>
      <c r="K5627">
        <v>99</v>
      </c>
      <c r="L5627">
        <v>99</v>
      </c>
      <c r="M5627">
        <v>99</v>
      </c>
      <c r="N5627">
        <v>99</v>
      </c>
      <c r="O5627">
        <v>54</v>
      </c>
      <c r="P5627">
        <v>5433</v>
      </c>
      <c r="R5627">
        <v>0</v>
      </c>
    </row>
    <row r="5628" spans="1:18" x14ac:dyDescent="0.5">
      <c r="A5628">
        <v>14</v>
      </c>
      <c r="B5628">
        <v>3789</v>
      </c>
      <c r="C5628">
        <v>2015</v>
      </c>
      <c r="D5628">
        <v>99</v>
      </c>
      <c r="E5628">
        <v>99</v>
      </c>
      <c r="F5628">
        <v>99</v>
      </c>
      <c r="G5628">
        <v>99</v>
      </c>
      <c r="H5628">
        <v>99</v>
      </c>
      <c r="I5628">
        <v>99</v>
      </c>
      <c r="J5628">
        <v>999</v>
      </c>
      <c r="K5628">
        <v>99</v>
      </c>
      <c r="L5628">
        <v>99</v>
      </c>
      <c r="M5628">
        <v>99</v>
      </c>
      <c r="N5628">
        <v>99</v>
      </c>
      <c r="O5628">
        <v>54</v>
      </c>
      <c r="P5628">
        <v>5433</v>
      </c>
      <c r="R5628">
        <v>0</v>
      </c>
    </row>
    <row r="5629" spans="1:18" x14ac:dyDescent="0.5">
      <c r="A5629">
        <v>14</v>
      </c>
      <c r="B5629">
        <v>3790</v>
      </c>
      <c r="C5629">
        <v>2016</v>
      </c>
      <c r="D5629">
        <v>99</v>
      </c>
      <c r="E5629">
        <v>99</v>
      </c>
      <c r="F5629">
        <v>99</v>
      </c>
      <c r="G5629">
        <v>99</v>
      </c>
      <c r="H5629">
        <v>99</v>
      </c>
      <c r="I5629">
        <v>99</v>
      </c>
      <c r="J5629">
        <v>999</v>
      </c>
      <c r="K5629">
        <v>99</v>
      </c>
      <c r="L5629">
        <v>99</v>
      </c>
      <c r="M5629">
        <v>99</v>
      </c>
      <c r="N5629">
        <v>99</v>
      </c>
      <c r="O5629">
        <v>54</v>
      </c>
      <c r="P5629">
        <v>5433</v>
      </c>
      <c r="R5629">
        <v>0</v>
      </c>
    </row>
    <row r="5630" spans="1:18" x14ac:dyDescent="0.5">
      <c r="A5630">
        <v>14</v>
      </c>
      <c r="B5630">
        <v>3791</v>
      </c>
      <c r="C5630">
        <v>2017</v>
      </c>
      <c r="D5630">
        <v>99</v>
      </c>
      <c r="E5630">
        <v>99</v>
      </c>
      <c r="F5630">
        <v>99</v>
      </c>
      <c r="G5630">
        <v>99</v>
      </c>
      <c r="H5630">
        <v>99</v>
      </c>
      <c r="I5630">
        <v>99</v>
      </c>
      <c r="J5630">
        <v>999</v>
      </c>
      <c r="K5630">
        <v>99</v>
      </c>
      <c r="L5630">
        <v>99</v>
      </c>
      <c r="M5630">
        <v>99</v>
      </c>
      <c r="N5630">
        <v>99</v>
      </c>
      <c r="O5630">
        <v>54</v>
      </c>
      <c r="P5630">
        <v>5433</v>
      </c>
      <c r="R5630">
        <v>0</v>
      </c>
    </row>
    <row r="5631" spans="1:18" x14ac:dyDescent="0.5">
      <c r="A5631">
        <v>14</v>
      </c>
      <c r="B5631">
        <v>3792</v>
      </c>
      <c r="C5631">
        <v>2018</v>
      </c>
      <c r="D5631">
        <v>99</v>
      </c>
      <c r="E5631">
        <v>99</v>
      </c>
      <c r="F5631">
        <v>99</v>
      </c>
      <c r="G5631">
        <v>99</v>
      </c>
      <c r="H5631">
        <v>99</v>
      </c>
      <c r="I5631">
        <v>99</v>
      </c>
      <c r="J5631">
        <v>999</v>
      </c>
      <c r="K5631">
        <v>99</v>
      </c>
      <c r="L5631">
        <v>99</v>
      </c>
      <c r="M5631">
        <v>99</v>
      </c>
      <c r="N5631">
        <v>99</v>
      </c>
      <c r="O5631">
        <v>54</v>
      </c>
      <c r="P5631">
        <v>5433</v>
      </c>
      <c r="R5631">
        <v>0</v>
      </c>
    </row>
    <row r="5632" spans="1:18" x14ac:dyDescent="0.5">
      <c r="A5632">
        <v>14</v>
      </c>
      <c r="B5632">
        <v>3793</v>
      </c>
      <c r="C5632">
        <v>2019</v>
      </c>
      <c r="D5632">
        <v>99</v>
      </c>
      <c r="E5632">
        <v>99</v>
      </c>
      <c r="F5632">
        <v>99</v>
      </c>
      <c r="G5632">
        <v>99</v>
      </c>
      <c r="H5632">
        <v>99</v>
      </c>
      <c r="I5632">
        <v>99</v>
      </c>
      <c r="J5632">
        <v>999</v>
      </c>
      <c r="K5632">
        <v>99</v>
      </c>
      <c r="L5632">
        <v>99</v>
      </c>
      <c r="M5632">
        <v>99</v>
      </c>
      <c r="N5632">
        <v>99</v>
      </c>
      <c r="O5632">
        <v>54</v>
      </c>
      <c r="P5632">
        <v>5433</v>
      </c>
      <c r="R5632">
        <v>0</v>
      </c>
    </row>
    <row r="5633" spans="1:18" x14ac:dyDescent="0.5">
      <c r="A5633">
        <v>14</v>
      </c>
      <c r="B5633">
        <v>3794</v>
      </c>
      <c r="C5633">
        <v>2020</v>
      </c>
      <c r="D5633">
        <v>99</v>
      </c>
      <c r="E5633">
        <v>99</v>
      </c>
      <c r="F5633">
        <v>99</v>
      </c>
      <c r="G5633">
        <v>99</v>
      </c>
      <c r="H5633">
        <v>99</v>
      </c>
      <c r="I5633">
        <v>99</v>
      </c>
      <c r="J5633">
        <v>999</v>
      </c>
      <c r="K5633">
        <v>99</v>
      </c>
      <c r="L5633">
        <v>99</v>
      </c>
      <c r="M5633">
        <v>99</v>
      </c>
      <c r="N5633">
        <v>99</v>
      </c>
      <c r="O5633">
        <v>54</v>
      </c>
      <c r="P5633">
        <v>5433</v>
      </c>
      <c r="R5633">
        <v>0</v>
      </c>
    </row>
    <row r="5634" spans="1:18" x14ac:dyDescent="0.5">
      <c r="A5634">
        <v>14</v>
      </c>
      <c r="B5634">
        <v>3795</v>
      </c>
      <c r="C5634">
        <v>2021</v>
      </c>
      <c r="D5634">
        <v>99</v>
      </c>
      <c r="E5634">
        <v>99</v>
      </c>
      <c r="F5634">
        <v>99</v>
      </c>
      <c r="G5634">
        <v>99</v>
      </c>
      <c r="H5634">
        <v>99</v>
      </c>
      <c r="I5634">
        <v>99</v>
      </c>
      <c r="J5634">
        <v>999</v>
      </c>
      <c r="K5634">
        <v>99</v>
      </c>
      <c r="L5634">
        <v>99</v>
      </c>
      <c r="M5634">
        <v>99</v>
      </c>
      <c r="N5634">
        <v>99</v>
      </c>
      <c r="O5634">
        <v>54</v>
      </c>
      <c r="P5634">
        <v>5433</v>
      </c>
      <c r="R5634">
        <v>0</v>
      </c>
    </row>
    <row r="5635" spans="1:18" x14ac:dyDescent="0.5">
      <c r="A5635">
        <v>14</v>
      </c>
      <c r="B5635">
        <v>3796</v>
      </c>
      <c r="C5635">
        <v>2022</v>
      </c>
      <c r="D5635">
        <v>99</v>
      </c>
      <c r="E5635">
        <v>99</v>
      </c>
      <c r="F5635">
        <v>99</v>
      </c>
      <c r="G5635">
        <v>99</v>
      </c>
      <c r="H5635">
        <v>99</v>
      </c>
      <c r="I5635">
        <v>99</v>
      </c>
      <c r="J5635">
        <v>999</v>
      </c>
      <c r="K5635">
        <v>99</v>
      </c>
      <c r="L5635">
        <v>99</v>
      </c>
      <c r="M5635">
        <v>99</v>
      </c>
      <c r="N5635">
        <v>99</v>
      </c>
      <c r="O5635">
        <v>54</v>
      </c>
      <c r="P5635">
        <v>5433</v>
      </c>
      <c r="R5635">
        <v>0</v>
      </c>
    </row>
    <row r="5636" spans="1:18" x14ac:dyDescent="0.5">
      <c r="A5636">
        <v>14</v>
      </c>
      <c r="B5636">
        <v>3797</v>
      </c>
      <c r="C5636">
        <v>2012</v>
      </c>
      <c r="D5636">
        <v>99</v>
      </c>
      <c r="E5636">
        <v>99</v>
      </c>
      <c r="F5636">
        <v>99</v>
      </c>
      <c r="G5636">
        <v>99</v>
      </c>
      <c r="H5636">
        <v>99</v>
      </c>
      <c r="I5636">
        <v>99</v>
      </c>
      <c r="J5636">
        <v>999</v>
      </c>
      <c r="K5636">
        <v>99</v>
      </c>
      <c r="L5636">
        <v>99</v>
      </c>
      <c r="M5636">
        <v>99</v>
      </c>
      <c r="N5636">
        <v>99</v>
      </c>
      <c r="O5636">
        <v>54</v>
      </c>
      <c r="P5636">
        <v>5434</v>
      </c>
      <c r="R5636">
        <v>0</v>
      </c>
    </row>
    <row r="5637" spans="1:18" x14ac:dyDescent="0.5">
      <c r="A5637">
        <v>14</v>
      </c>
      <c r="B5637">
        <v>3798</v>
      </c>
      <c r="C5637">
        <v>2013</v>
      </c>
      <c r="D5637">
        <v>99</v>
      </c>
      <c r="E5637">
        <v>99</v>
      </c>
      <c r="F5637">
        <v>99</v>
      </c>
      <c r="G5637">
        <v>99</v>
      </c>
      <c r="H5637">
        <v>99</v>
      </c>
      <c r="I5637">
        <v>99</v>
      </c>
      <c r="J5637">
        <v>999</v>
      </c>
      <c r="K5637">
        <v>99</v>
      </c>
      <c r="L5637">
        <v>99</v>
      </c>
      <c r="M5637">
        <v>99</v>
      </c>
      <c r="N5637">
        <v>99</v>
      </c>
      <c r="O5637">
        <v>54</v>
      </c>
      <c r="P5637">
        <v>5434</v>
      </c>
      <c r="R5637">
        <v>0</v>
      </c>
    </row>
    <row r="5638" spans="1:18" x14ac:dyDescent="0.5">
      <c r="A5638">
        <v>14</v>
      </c>
      <c r="B5638">
        <v>3799</v>
      </c>
      <c r="C5638">
        <v>2014</v>
      </c>
      <c r="D5638">
        <v>99</v>
      </c>
      <c r="E5638">
        <v>99</v>
      </c>
      <c r="F5638">
        <v>99</v>
      </c>
      <c r="G5638">
        <v>99</v>
      </c>
      <c r="H5638">
        <v>99</v>
      </c>
      <c r="I5638">
        <v>99</v>
      </c>
      <c r="J5638">
        <v>999</v>
      </c>
      <c r="K5638">
        <v>99</v>
      </c>
      <c r="L5638">
        <v>99</v>
      </c>
      <c r="M5638">
        <v>99</v>
      </c>
      <c r="N5638">
        <v>99</v>
      </c>
      <c r="O5638">
        <v>54</v>
      </c>
      <c r="P5638">
        <v>5434</v>
      </c>
      <c r="R5638">
        <v>0</v>
      </c>
    </row>
    <row r="5639" spans="1:18" x14ac:dyDescent="0.5">
      <c r="A5639">
        <v>14</v>
      </c>
      <c r="B5639">
        <v>3800</v>
      </c>
      <c r="C5639">
        <v>2015</v>
      </c>
      <c r="D5639">
        <v>99</v>
      </c>
      <c r="E5639">
        <v>99</v>
      </c>
      <c r="F5639">
        <v>99</v>
      </c>
      <c r="G5639">
        <v>99</v>
      </c>
      <c r="H5639">
        <v>99</v>
      </c>
      <c r="I5639">
        <v>99</v>
      </c>
      <c r="J5639">
        <v>999</v>
      </c>
      <c r="K5639">
        <v>99</v>
      </c>
      <c r="L5639">
        <v>99</v>
      </c>
      <c r="M5639">
        <v>99</v>
      </c>
      <c r="N5639">
        <v>99</v>
      </c>
      <c r="O5639">
        <v>54</v>
      </c>
      <c r="P5639">
        <v>5434</v>
      </c>
      <c r="R5639">
        <v>0</v>
      </c>
    </row>
    <row r="5640" spans="1:18" x14ac:dyDescent="0.5">
      <c r="A5640">
        <v>14</v>
      </c>
      <c r="B5640">
        <v>3801</v>
      </c>
      <c r="C5640">
        <v>2016</v>
      </c>
      <c r="D5640">
        <v>99</v>
      </c>
      <c r="E5640">
        <v>99</v>
      </c>
      <c r="F5640">
        <v>99</v>
      </c>
      <c r="G5640">
        <v>99</v>
      </c>
      <c r="H5640">
        <v>99</v>
      </c>
      <c r="I5640">
        <v>99</v>
      </c>
      <c r="J5640">
        <v>999</v>
      </c>
      <c r="K5640">
        <v>99</v>
      </c>
      <c r="L5640">
        <v>99</v>
      </c>
      <c r="M5640">
        <v>99</v>
      </c>
      <c r="N5640">
        <v>99</v>
      </c>
      <c r="O5640">
        <v>54</v>
      </c>
      <c r="P5640">
        <v>5434</v>
      </c>
      <c r="R5640">
        <v>0</v>
      </c>
    </row>
    <row r="5641" spans="1:18" x14ac:dyDescent="0.5">
      <c r="A5641">
        <v>14</v>
      </c>
      <c r="B5641">
        <v>3802</v>
      </c>
      <c r="C5641">
        <v>2017</v>
      </c>
      <c r="D5641">
        <v>99</v>
      </c>
      <c r="E5641">
        <v>99</v>
      </c>
      <c r="F5641">
        <v>99</v>
      </c>
      <c r="G5641">
        <v>99</v>
      </c>
      <c r="H5641">
        <v>99</v>
      </c>
      <c r="I5641">
        <v>99</v>
      </c>
      <c r="J5641">
        <v>999</v>
      </c>
      <c r="K5641">
        <v>99</v>
      </c>
      <c r="L5641">
        <v>99</v>
      </c>
      <c r="M5641">
        <v>99</v>
      </c>
      <c r="N5641">
        <v>99</v>
      </c>
      <c r="O5641">
        <v>54</v>
      </c>
      <c r="P5641">
        <v>5434</v>
      </c>
      <c r="R5641">
        <v>0</v>
      </c>
    </row>
    <row r="5642" spans="1:18" x14ac:dyDescent="0.5">
      <c r="A5642">
        <v>14</v>
      </c>
      <c r="B5642">
        <v>3803</v>
      </c>
      <c r="C5642">
        <v>2018</v>
      </c>
      <c r="D5642">
        <v>99</v>
      </c>
      <c r="E5642">
        <v>99</v>
      </c>
      <c r="F5642">
        <v>99</v>
      </c>
      <c r="G5642">
        <v>99</v>
      </c>
      <c r="H5642">
        <v>99</v>
      </c>
      <c r="I5642">
        <v>99</v>
      </c>
      <c r="J5642">
        <v>999</v>
      </c>
      <c r="K5642">
        <v>99</v>
      </c>
      <c r="L5642">
        <v>99</v>
      </c>
      <c r="M5642">
        <v>99</v>
      </c>
      <c r="N5642">
        <v>99</v>
      </c>
      <c r="O5642">
        <v>54</v>
      </c>
      <c r="P5642">
        <v>5434</v>
      </c>
      <c r="R5642">
        <v>0</v>
      </c>
    </row>
    <row r="5643" spans="1:18" x14ac:dyDescent="0.5">
      <c r="A5643">
        <v>14</v>
      </c>
      <c r="B5643">
        <v>3804</v>
      </c>
      <c r="C5643">
        <v>2019</v>
      </c>
      <c r="D5643">
        <v>99</v>
      </c>
      <c r="E5643">
        <v>99</v>
      </c>
      <c r="F5643">
        <v>99</v>
      </c>
      <c r="G5643">
        <v>99</v>
      </c>
      <c r="H5643">
        <v>99</v>
      </c>
      <c r="I5643">
        <v>99</v>
      </c>
      <c r="J5643">
        <v>999</v>
      </c>
      <c r="K5643">
        <v>99</v>
      </c>
      <c r="L5643">
        <v>99</v>
      </c>
      <c r="M5643">
        <v>99</v>
      </c>
      <c r="N5643">
        <v>99</v>
      </c>
      <c r="O5643">
        <v>54</v>
      </c>
      <c r="P5643">
        <v>5434</v>
      </c>
      <c r="R5643">
        <v>0</v>
      </c>
    </row>
    <row r="5644" spans="1:18" x14ac:dyDescent="0.5">
      <c r="A5644">
        <v>14</v>
      </c>
      <c r="B5644">
        <v>3805</v>
      </c>
      <c r="C5644">
        <v>2020</v>
      </c>
      <c r="D5644">
        <v>99</v>
      </c>
      <c r="E5644">
        <v>99</v>
      </c>
      <c r="F5644">
        <v>99</v>
      </c>
      <c r="G5644">
        <v>99</v>
      </c>
      <c r="H5644">
        <v>99</v>
      </c>
      <c r="I5644">
        <v>99</v>
      </c>
      <c r="J5644">
        <v>999</v>
      </c>
      <c r="K5644">
        <v>99</v>
      </c>
      <c r="L5644">
        <v>99</v>
      </c>
      <c r="M5644">
        <v>99</v>
      </c>
      <c r="N5644">
        <v>99</v>
      </c>
      <c r="O5644">
        <v>54</v>
      </c>
      <c r="P5644">
        <v>5434</v>
      </c>
      <c r="R5644">
        <v>0</v>
      </c>
    </row>
    <row r="5645" spans="1:18" x14ac:dyDescent="0.5">
      <c r="A5645">
        <v>14</v>
      </c>
      <c r="B5645">
        <v>3806</v>
      </c>
      <c r="C5645">
        <v>2021</v>
      </c>
      <c r="D5645">
        <v>99</v>
      </c>
      <c r="E5645">
        <v>99</v>
      </c>
      <c r="F5645">
        <v>99</v>
      </c>
      <c r="G5645">
        <v>99</v>
      </c>
      <c r="H5645">
        <v>99</v>
      </c>
      <c r="I5645">
        <v>99</v>
      </c>
      <c r="J5645">
        <v>999</v>
      </c>
      <c r="K5645">
        <v>99</v>
      </c>
      <c r="L5645">
        <v>99</v>
      </c>
      <c r="M5645">
        <v>99</v>
      </c>
      <c r="N5645">
        <v>99</v>
      </c>
      <c r="O5645">
        <v>54</v>
      </c>
      <c r="P5645">
        <v>5434</v>
      </c>
      <c r="R5645">
        <v>0</v>
      </c>
    </row>
    <row r="5646" spans="1:18" x14ac:dyDescent="0.5">
      <c r="A5646">
        <v>14</v>
      </c>
      <c r="B5646">
        <v>3807</v>
      </c>
      <c r="C5646">
        <v>2022</v>
      </c>
      <c r="D5646">
        <v>99</v>
      </c>
      <c r="E5646">
        <v>99</v>
      </c>
      <c r="F5646">
        <v>99</v>
      </c>
      <c r="G5646">
        <v>99</v>
      </c>
      <c r="H5646">
        <v>99</v>
      </c>
      <c r="I5646">
        <v>99</v>
      </c>
      <c r="J5646">
        <v>999</v>
      </c>
      <c r="K5646">
        <v>99</v>
      </c>
      <c r="L5646">
        <v>99</v>
      </c>
      <c r="M5646">
        <v>99</v>
      </c>
      <c r="N5646">
        <v>99</v>
      </c>
      <c r="O5646">
        <v>54</v>
      </c>
      <c r="P5646">
        <v>5434</v>
      </c>
      <c r="R5646">
        <v>0</v>
      </c>
    </row>
    <row r="5647" spans="1:18" x14ac:dyDescent="0.5">
      <c r="A5647">
        <v>14</v>
      </c>
      <c r="B5647">
        <v>3808</v>
      </c>
      <c r="C5647">
        <v>2012</v>
      </c>
      <c r="D5647">
        <v>99</v>
      </c>
      <c r="E5647">
        <v>99</v>
      </c>
      <c r="F5647">
        <v>99</v>
      </c>
      <c r="G5647">
        <v>99</v>
      </c>
      <c r="H5647">
        <v>99</v>
      </c>
      <c r="I5647">
        <v>99</v>
      </c>
      <c r="J5647">
        <v>999</v>
      </c>
      <c r="K5647">
        <v>99</v>
      </c>
      <c r="L5647">
        <v>99</v>
      </c>
      <c r="M5647">
        <v>99</v>
      </c>
      <c r="N5647">
        <v>99</v>
      </c>
      <c r="O5647">
        <v>54</v>
      </c>
      <c r="P5647">
        <v>5435</v>
      </c>
      <c r="R5647">
        <v>0</v>
      </c>
    </row>
    <row r="5648" spans="1:18" x14ac:dyDescent="0.5">
      <c r="A5648">
        <v>14</v>
      </c>
      <c r="B5648">
        <v>3809</v>
      </c>
      <c r="C5648">
        <v>2013</v>
      </c>
      <c r="D5648">
        <v>99</v>
      </c>
      <c r="E5648">
        <v>99</v>
      </c>
      <c r="F5648">
        <v>99</v>
      </c>
      <c r="G5648">
        <v>99</v>
      </c>
      <c r="H5648">
        <v>99</v>
      </c>
      <c r="I5648">
        <v>99</v>
      </c>
      <c r="J5648">
        <v>999</v>
      </c>
      <c r="K5648">
        <v>99</v>
      </c>
      <c r="L5648">
        <v>99</v>
      </c>
      <c r="M5648">
        <v>99</v>
      </c>
      <c r="N5648">
        <v>99</v>
      </c>
      <c r="O5648">
        <v>54</v>
      </c>
      <c r="P5648">
        <v>5435</v>
      </c>
      <c r="R5648">
        <v>0</v>
      </c>
    </row>
    <row r="5649" spans="1:18" x14ac:dyDescent="0.5">
      <c r="A5649">
        <v>14</v>
      </c>
      <c r="B5649">
        <v>3810</v>
      </c>
      <c r="C5649">
        <v>2014</v>
      </c>
      <c r="D5649">
        <v>99</v>
      </c>
      <c r="E5649">
        <v>99</v>
      </c>
      <c r="F5649">
        <v>99</v>
      </c>
      <c r="G5649">
        <v>99</v>
      </c>
      <c r="H5649">
        <v>99</v>
      </c>
      <c r="I5649">
        <v>99</v>
      </c>
      <c r="J5649">
        <v>999</v>
      </c>
      <c r="K5649">
        <v>99</v>
      </c>
      <c r="L5649">
        <v>99</v>
      </c>
      <c r="M5649">
        <v>99</v>
      </c>
      <c r="N5649">
        <v>99</v>
      </c>
      <c r="O5649">
        <v>54</v>
      </c>
      <c r="P5649">
        <v>5435</v>
      </c>
      <c r="R5649">
        <v>0</v>
      </c>
    </row>
    <row r="5650" spans="1:18" x14ac:dyDescent="0.5">
      <c r="A5650">
        <v>14</v>
      </c>
      <c r="B5650">
        <v>3811</v>
      </c>
      <c r="C5650">
        <v>2015</v>
      </c>
      <c r="D5650">
        <v>99</v>
      </c>
      <c r="E5650">
        <v>99</v>
      </c>
      <c r="F5650">
        <v>99</v>
      </c>
      <c r="G5650">
        <v>99</v>
      </c>
      <c r="H5650">
        <v>99</v>
      </c>
      <c r="I5650">
        <v>99</v>
      </c>
      <c r="J5650">
        <v>999</v>
      </c>
      <c r="K5650">
        <v>99</v>
      </c>
      <c r="L5650">
        <v>99</v>
      </c>
      <c r="M5650">
        <v>99</v>
      </c>
      <c r="N5650">
        <v>99</v>
      </c>
      <c r="O5650">
        <v>54</v>
      </c>
      <c r="P5650">
        <v>5435</v>
      </c>
      <c r="R5650">
        <v>0</v>
      </c>
    </row>
    <row r="5651" spans="1:18" x14ac:dyDescent="0.5">
      <c r="A5651">
        <v>14</v>
      </c>
      <c r="B5651">
        <v>3812</v>
      </c>
      <c r="C5651">
        <v>2016</v>
      </c>
      <c r="D5651">
        <v>99</v>
      </c>
      <c r="E5651">
        <v>99</v>
      </c>
      <c r="F5651">
        <v>99</v>
      </c>
      <c r="G5651">
        <v>99</v>
      </c>
      <c r="H5651">
        <v>99</v>
      </c>
      <c r="I5651">
        <v>99</v>
      </c>
      <c r="J5651">
        <v>999</v>
      </c>
      <c r="K5651">
        <v>99</v>
      </c>
      <c r="L5651">
        <v>99</v>
      </c>
      <c r="M5651">
        <v>99</v>
      </c>
      <c r="N5651">
        <v>99</v>
      </c>
      <c r="O5651">
        <v>54</v>
      </c>
      <c r="P5651">
        <v>5435</v>
      </c>
      <c r="R5651">
        <v>0</v>
      </c>
    </row>
    <row r="5652" spans="1:18" x14ac:dyDescent="0.5">
      <c r="A5652">
        <v>14</v>
      </c>
      <c r="B5652">
        <v>3813</v>
      </c>
      <c r="C5652">
        <v>2017</v>
      </c>
      <c r="D5652">
        <v>99</v>
      </c>
      <c r="E5652">
        <v>99</v>
      </c>
      <c r="F5652">
        <v>99</v>
      </c>
      <c r="G5652">
        <v>99</v>
      </c>
      <c r="H5652">
        <v>99</v>
      </c>
      <c r="I5652">
        <v>99</v>
      </c>
      <c r="J5652">
        <v>999</v>
      </c>
      <c r="K5652">
        <v>99</v>
      </c>
      <c r="L5652">
        <v>99</v>
      </c>
      <c r="M5652">
        <v>99</v>
      </c>
      <c r="N5652">
        <v>99</v>
      </c>
      <c r="O5652">
        <v>54</v>
      </c>
      <c r="P5652">
        <v>5435</v>
      </c>
      <c r="R5652">
        <v>0</v>
      </c>
    </row>
    <row r="5653" spans="1:18" x14ac:dyDescent="0.5">
      <c r="A5653">
        <v>14</v>
      </c>
      <c r="B5653">
        <v>3814</v>
      </c>
      <c r="C5653">
        <v>2018</v>
      </c>
      <c r="D5653">
        <v>99</v>
      </c>
      <c r="E5653">
        <v>99</v>
      </c>
      <c r="F5653">
        <v>99</v>
      </c>
      <c r="G5653">
        <v>99</v>
      </c>
      <c r="H5653">
        <v>99</v>
      </c>
      <c r="I5653">
        <v>99</v>
      </c>
      <c r="J5653">
        <v>999</v>
      </c>
      <c r="K5653">
        <v>99</v>
      </c>
      <c r="L5653">
        <v>99</v>
      </c>
      <c r="M5653">
        <v>99</v>
      </c>
      <c r="N5653">
        <v>99</v>
      </c>
      <c r="O5653">
        <v>54</v>
      </c>
      <c r="P5653">
        <v>5435</v>
      </c>
      <c r="R5653">
        <v>0</v>
      </c>
    </row>
    <row r="5654" spans="1:18" x14ac:dyDescent="0.5">
      <c r="A5654">
        <v>14</v>
      </c>
      <c r="B5654">
        <v>3815</v>
      </c>
      <c r="C5654">
        <v>2019</v>
      </c>
      <c r="D5654">
        <v>99</v>
      </c>
      <c r="E5654">
        <v>99</v>
      </c>
      <c r="F5654">
        <v>99</v>
      </c>
      <c r="G5654">
        <v>99</v>
      </c>
      <c r="H5654">
        <v>99</v>
      </c>
      <c r="I5654">
        <v>99</v>
      </c>
      <c r="J5654">
        <v>999</v>
      </c>
      <c r="K5654">
        <v>99</v>
      </c>
      <c r="L5654">
        <v>99</v>
      </c>
      <c r="M5654">
        <v>99</v>
      </c>
      <c r="N5654">
        <v>99</v>
      </c>
      <c r="O5654">
        <v>54</v>
      </c>
      <c r="P5654">
        <v>5435</v>
      </c>
      <c r="R5654">
        <v>0</v>
      </c>
    </row>
    <row r="5655" spans="1:18" x14ac:dyDescent="0.5">
      <c r="A5655">
        <v>14</v>
      </c>
      <c r="B5655">
        <v>3816</v>
      </c>
      <c r="C5655">
        <v>2020</v>
      </c>
      <c r="D5655">
        <v>99</v>
      </c>
      <c r="E5655">
        <v>99</v>
      </c>
      <c r="F5655">
        <v>99</v>
      </c>
      <c r="G5655">
        <v>99</v>
      </c>
      <c r="H5655">
        <v>99</v>
      </c>
      <c r="I5655">
        <v>99</v>
      </c>
      <c r="J5655">
        <v>999</v>
      </c>
      <c r="K5655">
        <v>99</v>
      </c>
      <c r="L5655">
        <v>99</v>
      </c>
      <c r="M5655">
        <v>99</v>
      </c>
      <c r="N5655">
        <v>99</v>
      </c>
      <c r="O5655">
        <v>54</v>
      </c>
      <c r="P5655">
        <v>5435</v>
      </c>
      <c r="R5655">
        <v>0</v>
      </c>
    </row>
    <row r="5656" spans="1:18" x14ac:dyDescent="0.5">
      <c r="A5656">
        <v>14</v>
      </c>
      <c r="B5656">
        <v>3817</v>
      </c>
      <c r="C5656">
        <v>2021</v>
      </c>
      <c r="D5656">
        <v>99</v>
      </c>
      <c r="E5656">
        <v>99</v>
      </c>
      <c r="F5656">
        <v>99</v>
      </c>
      <c r="G5656">
        <v>99</v>
      </c>
      <c r="H5656">
        <v>99</v>
      </c>
      <c r="I5656">
        <v>99</v>
      </c>
      <c r="J5656">
        <v>999</v>
      </c>
      <c r="K5656">
        <v>99</v>
      </c>
      <c r="L5656">
        <v>99</v>
      </c>
      <c r="M5656">
        <v>99</v>
      </c>
      <c r="N5656">
        <v>99</v>
      </c>
      <c r="O5656">
        <v>54</v>
      </c>
      <c r="P5656">
        <v>5435</v>
      </c>
      <c r="R5656">
        <v>0</v>
      </c>
    </row>
    <row r="5657" spans="1:18" x14ac:dyDescent="0.5">
      <c r="A5657">
        <v>14</v>
      </c>
      <c r="B5657">
        <v>3818</v>
      </c>
      <c r="C5657">
        <v>2022</v>
      </c>
      <c r="D5657">
        <v>99</v>
      </c>
      <c r="E5657">
        <v>99</v>
      </c>
      <c r="F5657">
        <v>99</v>
      </c>
      <c r="G5657">
        <v>99</v>
      </c>
      <c r="H5657">
        <v>99</v>
      </c>
      <c r="I5657">
        <v>99</v>
      </c>
      <c r="J5657">
        <v>999</v>
      </c>
      <c r="K5657">
        <v>99</v>
      </c>
      <c r="L5657">
        <v>99</v>
      </c>
      <c r="M5657">
        <v>99</v>
      </c>
      <c r="N5657">
        <v>99</v>
      </c>
      <c r="O5657">
        <v>54</v>
      </c>
      <c r="P5657">
        <v>5435</v>
      </c>
      <c r="R5657">
        <v>0</v>
      </c>
    </row>
    <row r="5658" spans="1:18" x14ac:dyDescent="0.5">
      <c r="A5658">
        <v>14</v>
      </c>
      <c r="B5658">
        <v>3819</v>
      </c>
      <c r="C5658">
        <v>2012</v>
      </c>
      <c r="D5658">
        <v>99</v>
      </c>
      <c r="E5658">
        <v>99</v>
      </c>
      <c r="F5658">
        <v>99</v>
      </c>
      <c r="G5658">
        <v>99</v>
      </c>
      <c r="H5658">
        <v>99</v>
      </c>
      <c r="I5658">
        <v>99</v>
      </c>
      <c r="J5658">
        <v>999</v>
      </c>
      <c r="K5658">
        <v>99</v>
      </c>
      <c r="L5658">
        <v>99</v>
      </c>
      <c r="M5658">
        <v>99</v>
      </c>
      <c r="N5658">
        <v>99</v>
      </c>
      <c r="O5658">
        <v>54</v>
      </c>
      <c r="P5658">
        <v>5436</v>
      </c>
      <c r="R5658">
        <v>0</v>
      </c>
    </row>
    <row r="5659" spans="1:18" x14ac:dyDescent="0.5">
      <c r="A5659">
        <v>14</v>
      </c>
      <c r="B5659">
        <v>3820</v>
      </c>
      <c r="C5659">
        <v>2013</v>
      </c>
      <c r="D5659">
        <v>99</v>
      </c>
      <c r="E5659">
        <v>99</v>
      </c>
      <c r="F5659">
        <v>99</v>
      </c>
      <c r="G5659">
        <v>99</v>
      </c>
      <c r="H5659">
        <v>99</v>
      </c>
      <c r="I5659">
        <v>99</v>
      </c>
      <c r="J5659">
        <v>999</v>
      </c>
      <c r="K5659">
        <v>99</v>
      </c>
      <c r="L5659">
        <v>99</v>
      </c>
      <c r="M5659">
        <v>99</v>
      </c>
      <c r="N5659">
        <v>99</v>
      </c>
      <c r="O5659">
        <v>54</v>
      </c>
      <c r="P5659">
        <v>5436</v>
      </c>
      <c r="R5659">
        <v>0</v>
      </c>
    </row>
    <row r="5660" spans="1:18" x14ac:dyDescent="0.5">
      <c r="A5660">
        <v>14</v>
      </c>
      <c r="B5660">
        <v>3821</v>
      </c>
      <c r="C5660">
        <v>2014</v>
      </c>
      <c r="D5660">
        <v>99</v>
      </c>
      <c r="E5660">
        <v>99</v>
      </c>
      <c r="F5660">
        <v>99</v>
      </c>
      <c r="G5660">
        <v>99</v>
      </c>
      <c r="H5660">
        <v>99</v>
      </c>
      <c r="I5660">
        <v>99</v>
      </c>
      <c r="J5660">
        <v>999</v>
      </c>
      <c r="K5660">
        <v>99</v>
      </c>
      <c r="L5660">
        <v>99</v>
      </c>
      <c r="M5660">
        <v>99</v>
      </c>
      <c r="N5660">
        <v>99</v>
      </c>
      <c r="O5660">
        <v>54</v>
      </c>
      <c r="P5660">
        <v>5436</v>
      </c>
      <c r="R5660">
        <v>0</v>
      </c>
    </row>
    <row r="5661" spans="1:18" x14ac:dyDescent="0.5">
      <c r="A5661">
        <v>14</v>
      </c>
      <c r="B5661">
        <v>3822</v>
      </c>
      <c r="C5661">
        <v>2015</v>
      </c>
      <c r="D5661">
        <v>99</v>
      </c>
      <c r="E5661">
        <v>99</v>
      </c>
      <c r="F5661">
        <v>99</v>
      </c>
      <c r="G5661">
        <v>99</v>
      </c>
      <c r="H5661">
        <v>99</v>
      </c>
      <c r="I5661">
        <v>99</v>
      </c>
      <c r="J5661">
        <v>999</v>
      </c>
      <c r="K5661">
        <v>99</v>
      </c>
      <c r="L5661">
        <v>99</v>
      </c>
      <c r="M5661">
        <v>99</v>
      </c>
      <c r="N5661">
        <v>99</v>
      </c>
      <c r="O5661">
        <v>54</v>
      </c>
      <c r="P5661">
        <v>5436</v>
      </c>
      <c r="R5661">
        <v>0</v>
      </c>
    </row>
    <row r="5662" spans="1:18" x14ac:dyDescent="0.5">
      <c r="A5662">
        <v>14</v>
      </c>
      <c r="B5662">
        <v>3823</v>
      </c>
      <c r="C5662">
        <v>2016</v>
      </c>
      <c r="D5662">
        <v>99</v>
      </c>
      <c r="E5662">
        <v>99</v>
      </c>
      <c r="F5662">
        <v>99</v>
      </c>
      <c r="G5662">
        <v>99</v>
      </c>
      <c r="H5662">
        <v>99</v>
      </c>
      <c r="I5662">
        <v>99</v>
      </c>
      <c r="J5662">
        <v>999</v>
      </c>
      <c r="K5662">
        <v>99</v>
      </c>
      <c r="L5662">
        <v>99</v>
      </c>
      <c r="M5662">
        <v>99</v>
      </c>
      <c r="N5662">
        <v>99</v>
      </c>
      <c r="O5662">
        <v>54</v>
      </c>
      <c r="P5662">
        <v>5436</v>
      </c>
      <c r="R5662">
        <v>0</v>
      </c>
    </row>
    <row r="5663" spans="1:18" x14ac:dyDescent="0.5">
      <c r="A5663">
        <v>14</v>
      </c>
      <c r="B5663">
        <v>3824</v>
      </c>
      <c r="C5663">
        <v>2017</v>
      </c>
      <c r="D5663">
        <v>99</v>
      </c>
      <c r="E5663">
        <v>99</v>
      </c>
      <c r="F5663">
        <v>99</v>
      </c>
      <c r="G5663">
        <v>99</v>
      </c>
      <c r="H5663">
        <v>99</v>
      </c>
      <c r="I5663">
        <v>99</v>
      </c>
      <c r="J5663">
        <v>999</v>
      </c>
      <c r="K5663">
        <v>99</v>
      </c>
      <c r="L5663">
        <v>99</v>
      </c>
      <c r="M5663">
        <v>99</v>
      </c>
      <c r="N5663">
        <v>99</v>
      </c>
      <c r="O5663">
        <v>54</v>
      </c>
      <c r="P5663">
        <v>5436</v>
      </c>
      <c r="R5663">
        <v>0</v>
      </c>
    </row>
    <row r="5664" spans="1:18" x14ac:dyDescent="0.5">
      <c r="A5664">
        <v>14</v>
      </c>
      <c r="B5664">
        <v>3825</v>
      </c>
      <c r="C5664">
        <v>2018</v>
      </c>
      <c r="D5664">
        <v>99</v>
      </c>
      <c r="E5664">
        <v>99</v>
      </c>
      <c r="F5664">
        <v>99</v>
      </c>
      <c r="G5664">
        <v>99</v>
      </c>
      <c r="H5664">
        <v>99</v>
      </c>
      <c r="I5664">
        <v>99</v>
      </c>
      <c r="J5664">
        <v>999</v>
      </c>
      <c r="K5664">
        <v>99</v>
      </c>
      <c r="L5664">
        <v>99</v>
      </c>
      <c r="M5664">
        <v>99</v>
      </c>
      <c r="N5664">
        <v>99</v>
      </c>
      <c r="O5664">
        <v>54</v>
      </c>
      <c r="P5664">
        <v>5436</v>
      </c>
      <c r="R5664">
        <v>0</v>
      </c>
    </row>
    <row r="5665" spans="1:18" x14ac:dyDescent="0.5">
      <c r="A5665">
        <v>14</v>
      </c>
      <c r="B5665">
        <v>3826</v>
      </c>
      <c r="C5665">
        <v>2019</v>
      </c>
      <c r="D5665">
        <v>99</v>
      </c>
      <c r="E5665">
        <v>99</v>
      </c>
      <c r="F5665">
        <v>99</v>
      </c>
      <c r="G5665">
        <v>99</v>
      </c>
      <c r="H5665">
        <v>99</v>
      </c>
      <c r="I5665">
        <v>99</v>
      </c>
      <c r="J5665">
        <v>999</v>
      </c>
      <c r="K5665">
        <v>99</v>
      </c>
      <c r="L5665">
        <v>99</v>
      </c>
      <c r="M5665">
        <v>99</v>
      </c>
      <c r="N5665">
        <v>99</v>
      </c>
      <c r="O5665">
        <v>54</v>
      </c>
      <c r="P5665">
        <v>5436</v>
      </c>
      <c r="R5665">
        <v>0</v>
      </c>
    </row>
    <row r="5666" spans="1:18" x14ac:dyDescent="0.5">
      <c r="A5666">
        <v>14</v>
      </c>
      <c r="B5666">
        <v>3827</v>
      </c>
      <c r="C5666">
        <v>2020</v>
      </c>
      <c r="D5666">
        <v>99</v>
      </c>
      <c r="E5666">
        <v>99</v>
      </c>
      <c r="F5666">
        <v>99</v>
      </c>
      <c r="G5666">
        <v>99</v>
      </c>
      <c r="H5666">
        <v>99</v>
      </c>
      <c r="I5666">
        <v>99</v>
      </c>
      <c r="J5666">
        <v>999</v>
      </c>
      <c r="K5666">
        <v>99</v>
      </c>
      <c r="L5666">
        <v>99</v>
      </c>
      <c r="M5666">
        <v>99</v>
      </c>
      <c r="N5666">
        <v>99</v>
      </c>
      <c r="O5666">
        <v>54</v>
      </c>
      <c r="P5666">
        <v>5436</v>
      </c>
      <c r="R5666">
        <v>0</v>
      </c>
    </row>
    <row r="5667" spans="1:18" x14ac:dyDescent="0.5">
      <c r="A5667">
        <v>14</v>
      </c>
      <c r="B5667">
        <v>3828</v>
      </c>
      <c r="C5667">
        <v>2021</v>
      </c>
      <c r="D5667">
        <v>99</v>
      </c>
      <c r="E5667">
        <v>99</v>
      </c>
      <c r="F5667">
        <v>99</v>
      </c>
      <c r="G5667">
        <v>99</v>
      </c>
      <c r="H5667">
        <v>99</v>
      </c>
      <c r="I5667">
        <v>99</v>
      </c>
      <c r="J5667">
        <v>999</v>
      </c>
      <c r="K5667">
        <v>99</v>
      </c>
      <c r="L5667">
        <v>99</v>
      </c>
      <c r="M5667">
        <v>99</v>
      </c>
      <c r="N5667">
        <v>99</v>
      </c>
      <c r="O5667">
        <v>54</v>
      </c>
      <c r="P5667">
        <v>5436</v>
      </c>
      <c r="R5667">
        <v>0</v>
      </c>
    </row>
    <row r="5668" spans="1:18" x14ac:dyDescent="0.5">
      <c r="A5668">
        <v>14</v>
      </c>
      <c r="B5668">
        <v>3829</v>
      </c>
      <c r="C5668">
        <v>2022</v>
      </c>
      <c r="D5668">
        <v>99</v>
      </c>
      <c r="E5668">
        <v>99</v>
      </c>
      <c r="F5668">
        <v>99</v>
      </c>
      <c r="G5668">
        <v>99</v>
      </c>
      <c r="H5668">
        <v>99</v>
      </c>
      <c r="I5668">
        <v>99</v>
      </c>
      <c r="J5668">
        <v>999</v>
      </c>
      <c r="K5668">
        <v>99</v>
      </c>
      <c r="L5668">
        <v>99</v>
      </c>
      <c r="M5668">
        <v>99</v>
      </c>
      <c r="N5668">
        <v>99</v>
      </c>
      <c r="O5668">
        <v>54</v>
      </c>
      <c r="P5668">
        <v>5436</v>
      </c>
      <c r="R5668">
        <v>0</v>
      </c>
    </row>
    <row r="5669" spans="1:18" x14ac:dyDescent="0.5">
      <c r="A5669">
        <v>14</v>
      </c>
      <c r="B5669">
        <v>3830</v>
      </c>
      <c r="C5669">
        <v>2012</v>
      </c>
      <c r="D5669">
        <v>99</v>
      </c>
      <c r="E5669">
        <v>99</v>
      </c>
      <c r="F5669">
        <v>99</v>
      </c>
      <c r="G5669">
        <v>99</v>
      </c>
      <c r="H5669">
        <v>99</v>
      </c>
      <c r="I5669">
        <v>99</v>
      </c>
      <c r="J5669">
        <v>999</v>
      </c>
      <c r="K5669">
        <v>99</v>
      </c>
      <c r="L5669">
        <v>99</v>
      </c>
      <c r="M5669">
        <v>99</v>
      </c>
      <c r="N5669">
        <v>99</v>
      </c>
      <c r="O5669">
        <v>54</v>
      </c>
      <c r="P5669">
        <v>5437</v>
      </c>
      <c r="R5669">
        <v>0</v>
      </c>
    </row>
    <row r="5670" spans="1:18" x14ac:dyDescent="0.5">
      <c r="A5670">
        <v>14</v>
      </c>
      <c r="B5670">
        <v>3831</v>
      </c>
      <c r="C5670">
        <v>2013</v>
      </c>
      <c r="D5670">
        <v>99</v>
      </c>
      <c r="E5670">
        <v>99</v>
      </c>
      <c r="F5670">
        <v>99</v>
      </c>
      <c r="G5670">
        <v>99</v>
      </c>
      <c r="H5670">
        <v>99</v>
      </c>
      <c r="I5670">
        <v>99</v>
      </c>
      <c r="J5670">
        <v>999</v>
      </c>
      <c r="K5670">
        <v>99</v>
      </c>
      <c r="L5670">
        <v>99</v>
      </c>
      <c r="M5670">
        <v>99</v>
      </c>
      <c r="N5670">
        <v>99</v>
      </c>
      <c r="O5670">
        <v>54</v>
      </c>
      <c r="P5670">
        <v>5437</v>
      </c>
      <c r="R5670">
        <v>0</v>
      </c>
    </row>
    <row r="5671" spans="1:18" x14ac:dyDescent="0.5">
      <c r="A5671">
        <v>14</v>
      </c>
      <c r="B5671">
        <v>3832</v>
      </c>
      <c r="C5671">
        <v>2014</v>
      </c>
      <c r="D5671">
        <v>99</v>
      </c>
      <c r="E5671">
        <v>99</v>
      </c>
      <c r="F5671">
        <v>99</v>
      </c>
      <c r="G5671">
        <v>99</v>
      </c>
      <c r="H5671">
        <v>99</v>
      </c>
      <c r="I5671">
        <v>99</v>
      </c>
      <c r="J5671">
        <v>999</v>
      </c>
      <c r="K5671">
        <v>99</v>
      </c>
      <c r="L5671">
        <v>99</v>
      </c>
      <c r="M5671">
        <v>99</v>
      </c>
      <c r="N5671">
        <v>99</v>
      </c>
      <c r="O5671">
        <v>54</v>
      </c>
      <c r="P5671">
        <v>5437</v>
      </c>
      <c r="R5671">
        <v>0</v>
      </c>
    </row>
    <row r="5672" spans="1:18" x14ac:dyDescent="0.5">
      <c r="A5672">
        <v>14</v>
      </c>
      <c r="B5672">
        <v>3833</v>
      </c>
      <c r="C5672">
        <v>2015</v>
      </c>
      <c r="D5672">
        <v>99</v>
      </c>
      <c r="E5672">
        <v>99</v>
      </c>
      <c r="F5672">
        <v>99</v>
      </c>
      <c r="G5672">
        <v>99</v>
      </c>
      <c r="H5672">
        <v>99</v>
      </c>
      <c r="I5672">
        <v>99</v>
      </c>
      <c r="J5672">
        <v>999</v>
      </c>
      <c r="K5672">
        <v>99</v>
      </c>
      <c r="L5672">
        <v>99</v>
      </c>
      <c r="M5672">
        <v>99</v>
      </c>
      <c r="N5672">
        <v>99</v>
      </c>
      <c r="O5672">
        <v>54</v>
      </c>
      <c r="P5672">
        <v>5437</v>
      </c>
      <c r="R5672">
        <v>0</v>
      </c>
    </row>
    <row r="5673" spans="1:18" x14ac:dyDescent="0.5">
      <c r="A5673">
        <v>14</v>
      </c>
      <c r="B5673">
        <v>3834</v>
      </c>
      <c r="C5673">
        <v>2016</v>
      </c>
      <c r="D5673">
        <v>99</v>
      </c>
      <c r="E5673">
        <v>99</v>
      </c>
      <c r="F5673">
        <v>99</v>
      </c>
      <c r="G5673">
        <v>99</v>
      </c>
      <c r="H5673">
        <v>99</v>
      </c>
      <c r="I5673">
        <v>99</v>
      </c>
      <c r="J5673">
        <v>999</v>
      </c>
      <c r="K5673">
        <v>99</v>
      </c>
      <c r="L5673">
        <v>99</v>
      </c>
      <c r="M5673">
        <v>99</v>
      </c>
      <c r="N5673">
        <v>99</v>
      </c>
      <c r="O5673">
        <v>54</v>
      </c>
      <c r="P5673">
        <v>5437</v>
      </c>
      <c r="R5673">
        <v>0</v>
      </c>
    </row>
    <row r="5674" spans="1:18" x14ac:dyDescent="0.5">
      <c r="A5674">
        <v>14</v>
      </c>
      <c r="B5674">
        <v>3835</v>
      </c>
      <c r="C5674">
        <v>2017</v>
      </c>
      <c r="D5674">
        <v>99</v>
      </c>
      <c r="E5674">
        <v>99</v>
      </c>
      <c r="F5674">
        <v>99</v>
      </c>
      <c r="G5674">
        <v>99</v>
      </c>
      <c r="H5674">
        <v>99</v>
      </c>
      <c r="I5674">
        <v>99</v>
      </c>
      <c r="J5674">
        <v>999</v>
      </c>
      <c r="K5674">
        <v>99</v>
      </c>
      <c r="L5674">
        <v>99</v>
      </c>
      <c r="M5674">
        <v>99</v>
      </c>
      <c r="N5674">
        <v>99</v>
      </c>
      <c r="O5674">
        <v>54</v>
      </c>
      <c r="P5674">
        <v>5437</v>
      </c>
      <c r="R5674">
        <v>0</v>
      </c>
    </row>
    <row r="5675" spans="1:18" x14ac:dyDescent="0.5">
      <c r="A5675">
        <v>14</v>
      </c>
      <c r="B5675">
        <v>3836</v>
      </c>
      <c r="C5675">
        <v>2018</v>
      </c>
      <c r="D5675">
        <v>99</v>
      </c>
      <c r="E5675">
        <v>99</v>
      </c>
      <c r="F5675">
        <v>99</v>
      </c>
      <c r="G5675">
        <v>99</v>
      </c>
      <c r="H5675">
        <v>99</v>
      </c>
      <c r="I5675">
        <v>99</v>
      </c>
      <c r="J5675">
        <v>999</v>
      </c>
      <c r="K5675">
        <v>99</v>
      </c>
      <c r="L5675">
        <v>99</v>
      </c>
      <c r="M5675">
        <v>99</v>
      </c>
      <c r="N5675">
        <v>99</v>
      </c>
      <c r="O5675">
        <v>54</v>
      </c>
      <c r="P5675">
        <v>5437</v>
      </c>
      <c r="R5675">
        <v>0</v>
      </c>
    </row>
    <row r="5676" spans="1:18" x14ac:dyDescent="0.5">
      <c r="A5676">
        <v>14</v>
      </c>
      <c r="B5676">
        <v>3837</v>
      </c>
      <c r="C5676">
        <v>2019</v>
      </c>
      <c r="D5676">
        <v>99</v>
      </c>
      <c r="E5676">
        <v>99</v>
      </c>
      <c r="F5676">
        <v>99</v>
      </c>
      <c r="G5676">
        <v>99</v>
      </c>
      <c r="H5676">
        <v>99</v>
      </c>
      <c r="I5676">
        <v>99</v>
      </c>
      <c r="J5676">
        <v>999</v>
      </c>
      <c r="K5676">
        <v>99</v>
      </c>
      <c r="L5676">
        <v>99</v>
      </c>
      <c r="M5676">
        <v>99</v>
      </c>
      <c r="N5676">
        <v>99</v>
      </c>
      <c r="O5676">
        <v>54</v>
      </c>
      <c r="P5676">
        <v>5437</v>
      </c>
      <c r="R5676">
        <v>0</v>
      </c>
    </row>
    <row r="5677" spans="1:18" x14ac:dyDescent="0.5">
      <c r="A5677">
        <v>14</v>
      </c>
      <c r="B5677">
        <v>3838</v>
      </c>
      <c r="C5677">
        <v>2020</v>
      </c>
      <c r="D5677">
        <v>99</v>
      </c>
      <c r="E5677">
        <v>99</v>
      </c>
      <c r="F5677">
        <v>99</v>
      </c>
      <c r="G5677">
        <v>99</v>
      </c>
      <c r="H5677">
        <v>99</v>
      </c>
      <c r="I5677">
        <v>99</v>
      </c>
      <c r="J5677">
        <v>999</v>
      </c>
      <c r="K5677">
        <v>99</v>
      </c>
      <c r="L5677">
        <v>99</v>
      </c>
      <c r="M5677">
        <v>99</v>
      </c>
      <c r="N5677">
        <v>99</v>
      </c>
      <c r="O5677">
        <v>54</v>
      </c>
      <c r="P5677">
        <v>5437</v>
      </c>
      <c r="R5677">
        <v>0</v>
      </c>
    </row>
    <row r="5678" spans="1:18" x14ac:dyDescent="0.5">
      <c r="A5678">
        <v>14</v>
      </c>
      <c r="B5678">
        <v>3839</v>
      </c>
      <c r="C5678">
        <v>2021</v>
      </c>
      <c r="D5678">
        <v>99</v>
      </c>
      <c r="E5678">
        <v>99</v>
      </c>
      <c r="F5678">
        <v>99</v>
      </c>
      <c r="G5678">
        <v>99</v>
      </c>
      <c r="H5678">
        <v>99</v>
      </c>
      <c r="I5678">
        <v>99</v>
      </c>
      <c r="J5678">
        <v>999</v>
      </c>
      <c r="K5678">
        <v>99</v>
      </c>
      <c r="L5678">
        <v>99</v>
      </c>
      <c r="M5678">
        <v>99</v>
      </c>
      <c r="N5678">
        <v>99</v>
      </c>
      <c r="O5678">
        <v>54</v>
      </c>
      <c r="P5678">
        <v>5437</v>
      </c>
      <c r="R5678">
        <v>0</v>
      </c>
    </row>
    <row r="5679" spans="1:18" x14ac:dyDescent="0.5">
      <c r="A5679">
        <v>14</v>
      </c>
      <c r="B5679">
        <v>3840</v>
      </c>
      <c r="C5679">
        <v>2022</v>
      </c>
      <c r="D5679">
        <v>99</v>
      </c>
      <c r="E5679">
        <v>99</v>
      </c>
      <c r="F5679">
        <v>99</v>
      </c>
      <c r="G5679">
        <v>99</v>
      </c>
      <c r="H5679">
        <v>99</v>
      </c>
      <c r="I5679">
        <v>99</v>
      </c>
      <c r="J5679">
        <v>999</v>
      </c>
      <c r="K5679">
        <v>99</v>
      </c>
      <c r="L5679">
        <v>99</v>
      </c>
      <c r="M5679">
        <v>99</v>
      </c>
      <c r="N5679">
        <v>99</v>
      </c>
      <c r="O5679">
        <v>54</v>
      </c>
      <c r="P5679">
        <v>5437</v>
      </c>
      <c r="R5679">
        <v>0</v>
      </c>
    </row>
    <row r="5680" spans="1:18" x14ac:dyDescent="0.5">
      <c r="A5680">
        <v>14</v>
      </c>
      <c r="B5680">
        <v>3841</v>
      </c>
      <c r="C5680">
        <v>2012</v>
      </c>
      <c r="D5680">
        <v>99</v>
      </c>
      <c r="E5680">
        <v>99</v>
      </c>
      <c r="F5680">
        <v>99</v>
      </c>
      <c r="G5680">
        <v>99</v>
      </c>
      <c r="H5680">
        <v>99</v>
      </c>
      <c r="I5680">
        <v>99</v>
      </c>
      <c r="J5680">
        <v>999</v>
      </c>
      <c r="K5680">
        <v>99</v>
      </c>
      <c r="L5680">
        <v>99</v>
      </c>
      <c r="M5680">
        <v>99</v>
      </c>
      <c r="N5680">
        <v>99</v>
      </c>
      <c r="O5680">
        <v>54</v>
      </c>
      <c r="P5680">
        <v>5438</v>
      </c>
      <c r="R5680">
        <v>0</v>
      </c>
    </row>
    <row r="5681" spans="1:18" x14ac:dyDescent="0.5">
      <c r="A5681">
        <v>14</v>
      </c>
      <c r="B5681">
        <v>3842</v>
      </c>
      <c r="C5681">
        <v>2013</v>
      </c>
      <c r="D5681">
        <v>99</v>
      </c>
      <c r="E5681">
        <v>99</v>
      </c>
      <c r="F5681">
        <v>99</v>
      </c>
      <c r="G5681">
        <v>99</v>
      </c>
      <c r="H5681">
        <v>99</v>
      </c>
      <c r="I5681">
        <v>99</v>
      </c>
      <c r="J5681">
        <v>999</v>
      </c>
      <c r="K5681">
        <v>99</v>
      </c>
      <c r="L5681">
        <v>99</v>
      </c>
      <c r="M5681">
        <v>99</v>
      </c>
      <c r="N5681">
        <v>99</v>
      </c>
      <c r="O5681">
        <v>54</v>
      </c>
      <c r="P5681">
        <v>5438</v>
      </c>
      <c r="R5681">
        <v>0</v>
      </c>
    </row>
    <row r="5682" spans="1:18" x14ac:dyDescent="0.5">
      <c r="A5682">
        <v>14</v>
      </c>
      <c r="B5682">
        <v>3843</v>
      </c>
      <c r="C5682">
        <v>2014</v>
      </c>
      <c r="D5682">
        <v>99</v>
      </c>
      <c r="E5682">
        <v>99</v>
      </c>
      <c r="F5682">
        <v>99</v>
      </c>
      <c r="G5682">
        <v>99</v>
      </c>
      <c r="H5682">
        <v>99</v>
      </c>
      <c r="I5682">
        <v>99</v>
      </c>
      <c r="J5682">
        <v>999</v>
      </c>
      <c r="K5682">
        <v>99</v>
      </c>
      <c r="L5682">
        <v>99</v>
      </c>
      <c r="M5682">
        <v>99</v>
      </c>
      <c r="N5682">
        <v>99</v>
      </c>
      <c r="O5682">
        <v>54</v>
      </c>
      <c r="P5682">
        <v>5438</v>
      </c>
      <c r="R5682">
        <v>0</v>
      </c>
    </row>
    <row r="5683" spans="1:18" x14ac:dyDescent="0.5">
      <c r="A5683">
        <v>14</v>
      </c>
      <c r="B5683">
        <v>3844</v>
      </c>
      <c r="C5683">
        <v>2015</v>
      </c>
      <c r="D5683">
        <v>99</v>
      </c>
      <c r="E5683">
        <v>99</v>
      </c>
      <c r="F5683">
        <v>99</v>
      </c>
      <c r="G5683">
        <v>99</v>
      </c>
      <c r="H5683">
        <v>99</v>
      </c>
      <c r="I5683">
        <v>99</v>
      </c>
      <c r="J5683">
        <v>999</v>
      </c>
      <c r="K5683">
        <v>99</v>
      </c>
      <c r="L5683">
        <v>99</v>
      </c>
      <c r="M5683">
        <v>99</v>
      </c>
      <c r="N5683">
        <v>99</v>
      </c>
      <c r="O5683">
        <v>54</v>
      </c>
      <c r="P5683">
        <v>5438</v>
      </c>
      <c r="R5683">
        <v>0</v>
      </c>
    </row>
    <row r="5684" spans="1:18" x14ac:dyDescent="0.5">
      <c r="A5684">
        <v>14</v>
      </c>
      <c r="B5684">
        <v>3845</v>
      </c>
      <c r="C5684">
        <v>2016</v>
      </c>
      <c r="D5684">
        <v>99</v>
      </c>
      <c r="E5684">
        <v>99</v>
      </c>
      <c r="F5684">
        <v>99</v>
      </c>
      <c r="G5684">
        <v>99</v>
      </c>
      <c r="H5684">
        <v>99</v>
      </c>
      <c r="I5684">
        <v>99</v>
      </c>
      <c r="J5684">
        <v>999</v>
      </c>
      <c r="K5684">
        <v>99</v>
      </c>
      <c r="L5684">
        <v>99</v>
      </c>
      <c r="M5684">
        <v>99</v>
      </c>
      <c r="N5684">
        <v>99</v>
      </c>
      <c r="O5684">
        <v>54</v>
      </c>
      <c r="P5684">
        <v>5438</v>
      </c>
      <c r="R5684">
        <v>0</v>
      </c>
    </row>
    <row r="5685" spans="1:18" x14ac:dyDescent="0.5">
      <c r="A5685">
        <v>14</v>
      </c>
      <c r="B5685">
        <v>3846</v>
      </c>
      <c r="C5685">
        <v>2017</v>
      </c>
      <c r="D5685">
        <v>99</v>
      </c>
      <c r="E5685">
        <v>99</v>
      </c>
      <c r="F5685">
        <v>99</v>
      </c>
      <c r="G5685">
        <v>99</v>
      </c>
      <c r="H5685">
        <v>99</v>
      </c>
      <c r="I5685">
        <v>99</v>
      </c>
      <c r="J5685">
        <v>999</v>
      </c>
      <c r="K5685">
        <v>99</v>
      </c>
      <c r="L5685">
        <v>99</v>
      </c>
      <c r="M5685">
        <v>99</v>
      </c>
      <c r="N5685">
        <v>99</v>
      </c>
      <c r="O5685">
        <v>54</v>
      </c>
      <c r="P5685">
        <v>5438</v>
      </c>
      <c r="R5685">
        <v>0</v>
      </c>
    </row>
    <row r="5686" spans="1:18" x14ac:dyDescent="0.5">
      <c r="A5686">
        <v>14</v>
      </c>
      <c r="B5686">
        <v>3847</v>
      </c>
      <c r="C5686">
        <v>2018</v>
      </c>
      <c r="D5686">
        <v>99</v>
      </c>
      <c r="E5686">
        <v>99</v>
      </c>
      <c r="F5686">
        <v>99</v>
      </c>
      <c r="G5686">
        <v>99</v>
      </c>
      <c r="H5686">
        <v>99</v>
      </c>
      <c r="I5686">
        <v>99</v>
      </c>
      <c r="J5686">
        <v>999</v>
      </c>
      <c r="K5686">
        <v>99</v>
      </c>
      <c r="L5686">
        <v>99</v>
      </c>
      <c r="M5686">
        <v>99</v>
      </c>
      <c r="N5686">
        <v>99</v>
      </c>
      <c r="O5686">
        <v>54</v>
      </c>
      <c r="P5686">
        <v>5438</v>
      </c>
      <c r="R5686">
        <v>0</v>
      </c>
    </row>
    <row r="5687" spans="1:18" x14ac:dyDescent="0.5">
      <c r="A5687">
        <v>14</v>
      </c>
      <c r="B5687">
        <v>3848</v>
      </c>
      <c r="C5687">
        <v>2019</v>
      </c>
      <c r="D5687">
        <v>99</v>
      </c>
      <c r="E5687">
        <v>99</v>
      </c>
      <c r="F5687">
        <v>99</v>
      </c>
      <c r="G5687">
        <v>99</v>
      </c>
      <c r="H5687">
        <v>99</v>
      </c>
      <c r="I5687">
        <v>99</v>
      </c>
      <c r="J5687">
        <v>999</v>
      </c>
      <c r="K5687">
        <v>99</v>
      </c>
      <c r="L5687">
        <v>99</v>
      </c>
      <c r="M5687">
        <v>99</v>
      </c>
      <c r="N5687">
        <v>99</v>
      </c>
      <c r="O5687">
        <v>54</v>
      </c>
      <c r="P5687">
        <v>5438</v>
      </c>
      <c r="R5687">
        <v>0</v>
      </c>
    </row>
    <row r="5688" spans="1:18" x14ac:dyDescent="0.5">
      <c r="A5688">
        <v>14</v>
      </c>
      <c r="B5688">
        <v>3849</v>
      </c>
      <c r="C5688">
        <v>2020</v>
      </c>
      <c r="D5688">
        <v>99</v>
      </c>
      <c r="E5688">
        <v>99</v>
      </c>
      <c r="F5688">
        <v>99</v>
      </c>
      <c r="G5688">
        <v>99</v>
      </c>
      <c r="H5688">
        <v>99</v>
      </c>
      <c r="I5688">
        <v>99</v>
      </c>
      <c r="J5688">
        <v>999</v>
      </c>
      <c r="K5688">
        <v>99</v>
      </c>
      <c r="L5688">
        <v>99</v>
      </c>
      <c r="M5688">
        <v>99</v>
      </c>
      <c r="N5688">
        <v>99</v>
      </c>
      <c r="O5688">
        <v>54</v>
      </c>
      <c r="P5688">
        <v>5438</v>
      </c>
      <c r="R5688">
        <v>0</v>
      </c>
    </row>
    <row r="5689" spans="1:18" x14ac:dyDescent="0.5">
      <c r="A5689">
        <v>14</v>
      </c>
      <c r="B5689">
        <v>3850</v>
      </c>
      <c r="C5689">
        <v>2021</v>
      </c>
      <c r="D5689">
        <v>99</v>
      </c>
      <c r="E5689">
        <v>99</v>
      </c>
      <c r="F5689">
        <v>99</v>
      </c>
      <c r="G5689">
        <v>99</v>
      </c>
      <c r="H5689">
        <v>99</v>
      </c>
      <c r="I5689">
        <v>99</v>
      </c>
      <c r="J5689">
        <v>999</v>
      </c>
      <c r="K5689">
        <v>99</v>
      </c>
      <c r="L5689">
        <v>99</v>
      </c>
      <c r="M5689">
        <v>99</v>
      </c>
      <c r="N5689">
        <v>99</v>
      </c>
      <c r="O5689">
        <v>54</v>
      </c>
      <c r="P5689">
        <v>5438</v>
      </c>
      <c r="R5689">
        <v>0</v>
      </c>
    </row>
    <row r="5690" spans="1:18" x14ac:dyDescent="0.5">
      <c r="A5690">
        <v>14</v>
      </c>
      <c r="B5690">
        <v>3851</v>
      </c>
      <c r="C5690">
        <v>2022</v>
      </c>
      <c r="D5690">
        <v>99</v>
      </c>
      <c r="E5690">
        <v>99</v>
      </c>
      <c r="F5690">
        <v>99</v>
      </c>
      <c r="G5690">
        <v>99</v>
      </c>
      <c r="H5690">
        <v>99</v>
      </c>
      <c r="I5690">
        <v>99</v>
      </c>
      <c r="J5690">
        <v>999</v>
      </c>
      <c r="K5690">
        <v>99</v>
      </c>
      <c r="L5690">
        <v>99</v>
      </c>
      <c r="M5690">
        <v>99</v>
      </c>
      <c r="N5690">
        <v>99</v>
      </c>
      <c r="O5690">
        <v>54</v>
      </c>
      <c r="P5690">
        <v>5438</v>
      </c>
      <c r="R5690">
        <v>0</v>
      </c>
    </row>
    <row r="5691" spans="1:18" x14ac:dyDescent="0.5">
      <c r="A5691">
        <v>14</v>
      </c>
      <c r="B5691">
        <v>3852</v>
      </c>
      <c r="C5691">
        <v>2012</v>
      </c>
      <c r="D5691">
        <v>99</v>
      </c>
      <c r="E5691">
        <v>99</v>
      </c>
      <c r="F5691">
        <v>99</v>
      </c>
      <c r="G5691">
        <v>99</v>
      </c>
      <c r="H5691">
        <v>99</v>
      </c>
      <c r="I5691">
        <v>99</v>
      </c>
      <c r="J5691">
        <v>999</v>
      </c>
      <c r="K5691">
        <v>99</v>
      </c>
      <c r="L5691">
        <v>99</v>
      </c>
      <c r="M5691">
        <v>99</v>
      </c>
      <c r="N5691">
        <v>99</v>
      </c>
      <c r="O5691">
        <v>54</v>
      </c>
      <c r="P5691">
        <v>5439</v>
      </c>
      <c r="R5691">
        <v>0</v>
      </c>
    </row>
    <row r="5692" spans="1:18" x14ac:dyDescent="0.5">
      <c r="A5692">
        <v>14</v>
      </c>
      <c r="B5692">
        <v>3853</v>
      </c>
      <c r="C5692">
        <v>2013</v>
      </c>
      <c r="D5692">
        <v>99</v>
      </c>
      <c r="E5692">
        <v>99</v>
      </c>
      <c r="F5692">
        <v>99</v>
      </c>
      <c r="G5692">
        <v>99</v>
      </c>
      <c r="H5692">
        <v>99</v>
      </c>
      <c r="I5692">
        <v>99</v>
      </c>
      <c r="J5692">
        <v>999</v>
      </c>
      <c r="K5692">
        <v>99</v>
      </c>
      <c r="L5692">
        <v>99</v>
      </c>
      <c r="M5692">
        <v>99</v>
      </c>
      <c r="N5692">
        <v>99</v>
      </c>
      <c r="O5692">
        <v>54</v>
      </c>
      <c r="P5692">
        <v>5439</v>
      </c>
      <c r="R5692">
        <v>0</v>
      </c>
    </row>
    <row r="5693" spans="1:18" x14ac:dyDescent="0.5">
      <c r="A5693">
        <v>14</v>
      </c>
      <c r="B5693">
        <v>3854</v>
      </c>
      <c r="C5693">
        <v>2014</v>
      </c>
      <c r="D5693">
        <v>99</v>
      </c>
      <c r="E5693">
        <v>99</v>
      </c>
      <c r="F5693">
        <v>99</v>
      </c>
      <c r="G5693">
        <v>99</v>
      </c>
      <c r="H5693">
        <v>99</v>
      </c>
      <c r="I5693">
        <v>99</v>
      </c>
      <c r="J5693">
        <v>999</v>
      </c>
      <c r="K5693">
        <v>99</v>
      </c>
      <c r="L5693">
        <v>99</v>
      </c>
      <c r="M5693">
        <v>99</v>
      </c>
      <c r="N5693">
        <v>99</v>
      </c>
      <c r="O5693">
        <v>54</v>
      </c>
      <c r="P5693">
        <v>5439</v>
      </c>
      <c r="R5693">
        <v>0</v>
      </c>
    </row>
    <row r="5694" spans="1:18" x14ac:dyDescent="0.5">
      <c r="A5694">
        <v>14</v>
      </c>
      <c r="B5694">
        <v>3855</v>
      </c>
      <c r="C5694">
        <v>2015</v>
      </c>
      <c r="D5694">
        <v>99</v>
      </c>
      <c r="E5694">
        <v>99</v>
      </c>
      <c r="F5694">
        <v>99</v>
      </c>
      <c r="G5694">
        <v>99</v>
      </c>
      <c r="H5694">
        <v>99</v>
      </c>
      <c r="I5694">
        <v>99</v>
      </c>
      <c r="J5694">
        <v>999</v>
      </c>
      <c r="K5694">
        <v>99</v>
      </c>
      <c r="L5694">
        <v>99</v>
      </c>
      <c r="M5694">
        <v>99</v>
      </c>
      <c r="N5694">
        <v>99</v>
      </c>
      <c r="O5694">
        <v>54</v>
      </c>
      <c r="P5694">
        <v>5439</v>
      </c>
      <c r="R5694">
        <v>0</v>
      </c>
    </row>
    <row r="5695" spans="1:18" x14ac:dyDescent="0.5">
      <c r="A5695">
        <v>14</v>
      </c>
      <c r="B5695">
        <v>3856</v>
      </c>
      <c r="C5695">
        <v>2016</v>
      </c>
      <c r="D5695">
        <v>99</v>
      </c>
      <c r="E5695">
        <v>99</v>
      </c>
      <c r="F5695">
        <v>99</v>
      </c>
      <c r="G5695">
        <v>99</v>
      </c>
      <c r="H5695">
        <v>99</v>
      </c>
      <c r="I5695">
        <v>99</v>
      </c>
      <c r="J5695">
        <v>999</v>
      </c>
      <c r="K5695">
        <v>99</v>
      </c>
      <c r="L5695">
        <v>99</v>
      </c>
      <c r="M5695">
        <v>99</v>
      </c>
      <c r="N5695">
        <v>99</v>
      </c>
      <c r="O5695">
        <v>54</v>
      </c>
      <c r="P5695">
        <v>5439</v>
      </c>
      <c r="R5695">
        <v>0</v>
      </c>
    </row>
    <row r="5696" spans="1:18" x14ac:dyDescent="0.5">
      <c r="A5696">
        <v>14</v>
      </c>
      <c r="B5696">
        <v>3857</v>
      </c>
      <c r="C5696">
        <v>2017</v>
      </c>
      <c r="D5696">
        <v>99</v>
      </c>
      <c r="E5696">
        <v>99</v>
      </c>
      <c r="F5696">
        <v>99</v>
      </c>
      <c r="G5696">
        <v>99</v>
      </c>
      <c r="H5696">
        <v>99</v>
      </c>
      <c r="I5696">
        <v>99</v>
      </c>
      <c r="J5696">
        <v>999</v>
      </c>
      <c r="K5696">
        <v>99</v>
      </c>
      <c r="L5696">
        <v>99</v>
      </c>
      <c r="M5696">
        <v>99</v>
      </c>
      <c r="N5696">
        <v>99</v>
      </c>
      <c r="O5696">
        <v>54</v>
      </c>
      <c r="P5696">
        <v>5439</v>
      </c>
      <c r="R5696">
        <v>0</v>
      </c>
    </row>
    <row r="5697" spans="1:18" x14ac:dyDescent="0.5">
      <c r="A5697">
        <v>14</v>
      </c>
      <c r="B5697">
        <v>3858</v>
      </c>
      <c r="C5697">
        <v>2018</v>
      </c>
      <c r="D5697">
        <v>99</v>
      </c>
      <c r="E5697">
        <v>99</v>
      </c>
      <c r="F5697">
        <v>99</v>
      </c>
      <c r="G5697">
        <v>99</v>
      </c>
      <c r="H5697">
        <v>99</v>
      </c>
      <c r="I5697">
        <v>99</v>
      </c>
      <c r="J5697">
        <v>999</v>
      </c>
      <c r="K5697">
        <v>99</v>
      </c>
      <c r="L5697">
        <v>99</v>
      </c>
      <c r="M5697">
        <v>99</v>
      </c>
      <c r="N5697">
        <v>99</v>
      </c>
      <c r="O5697">
        <v>54</v>
      </c>
      <c r="P5697">
        <v>5439</v>
      </c>
      <c r="R5697">
        <v>0</v>
      </c>
    </row>
    <row r="5698" spans="1:18" x14ac:dyDescent="0.5">
      <c r="A5698">
        <v>14</v>
      </c>
      <c r="B5698">
        <v>3859</v>
      </c>
      <c r="C5698">
        <v>2019</v>
      </c>
      <c r="D5698">
        <v>99</v>
      </c>
      <c r="E5698">
        <v>99</v>
      </c>
      <c r="F5698">
        <v>99</v>
      </c>
      <c r="G5698">
        <v>99</v>
      </c>
      <c r="H5698">
        <v>99</v>
      </c>
      <c r="I5698">
        <v>99</v>
      </c>
      <c r="J5698">
        <v>999</v>
      </c>
      <c r="K5698">
        <v>99</v>
      </c>
      <c r="L5698">
        <v>99</v>
      </c>
      <c r="M5698">
        <v>99</v>
      </c>
      <c r="N5698">
        <v>99</v>
      </c>
      <c r="O5698">
        <v>54</v>
      </c>
      <c r="P5698">
        <v>5439</v>
      </c>
      <c r="R5698">
        <v>0</v>
      </c>
    </row>
    <row r="5699" spans="1:18" x14ac:dyDescent="0.5">
      <c r="A5699">
        <v>14</v>
      </c>
      <c r="B5699">
        <v>3860</v>
      </c>
      <c r="C5699">
        <v>2020</v>
      </c>
      <c r="D5699">
        <v>99</v>
      </c>
      <c r="E5699">
        <v>99</v>
      </c>
      <c r="F5699">
        <v>99</v>
      </c>
      <c r="G5699">
        <v>99</v>
      </c>
      <c r="H5699">
        <v>99</v>
      </c>
      <c r="I5699">
        <v>99</v>
      </c>
      <c r="J5699">
        <v>999</v>
      </c>
      <c r="K5699">
        <v>99</v>
      </c>
      <c r="L5699">
        <v>99</v>
      </c>
      <c r="M5699">
        <v>99</v>
      </c>
      <c r="N5699">
        <v>99</v>
      </c>
      <c r="O5699">
        <v>54</v>
      </c>
      <c r="P5699">
        <v>5439</v>
      </c>
      <c r="R5699">
        <v>0</v>
      </c>
    </row>
    <row r="5700" spans="1:18" x14ac:dyDescent="0.5">
      <c r="A5700">
        <v>14</v>
      </c>
      <c r="B5700">
        <v>3861</v>
      </c>
      <c r="C5700">
        <v>2021</v>
      </c>
      <c r="D5700">
        <v>99</v>
      </c>
      <c r="E5700">
        <v>99</v>
      </c>
      <c r="F5700">
        <v>99</v>
      </c>
      <c r="G5700">
        <v>99</v>
      </c>
      <c r="H5700">
        <v>99</v>
      </c>
      <c r="I5700">
        <v>99</v>
      </c>
      <c r="J5700">
        <v>999</v>
      </c>
      <c r="K5700">
        <v>99</v>
      </c>
      <c r="L5700">
        <v>99</v>
      </c>
      <c r="M5700">
        <v>99</v>
      </c>
      <c r="N5700">
        <v>99</v>
      </c>
      <c r="O5700">
        <v>54</v>
      </c>
      <c r="P5700">
        <v>5439</v>
      </c>
      <c r="R5700">
        <v>0</v>
      </c>
    </row>
    <row r="5701" spans="1:18" x14ac:dyDescent="0.5">
      <c r="A5701">
        <v>14</v>
      </c>
      <c r="B5701">
        <v>3862</v>
      </c>
      <c r="C5701">
        <v>2022</v>
      </c>
      <c r="D5701">
        <v>99</v>
      </c>
      <c r="E5701">
        <v>99</v>
      </c>
      <c r="F5701">
        <v>99</v>
      </c>
      <c r="G5701">
        <v>99</v>
      </c>
      <c r="H5701">
        <v>99</v>
      </c>
      <c r="I5701">
        <v>99</v>
      </c>
      <c r="J5701">
        <v>999</v>
      </c>
      <c r="K5701">
        <v>99</v>
      </c>
      <c r="L5701">
        <v>99</v>
      </c>
      <c r="M5701">
        <v>99</v>
      </c>
      <c r="N5701">
        <v>99</v>
      </c>
      <c r="O5701">
        <v>54</v>
      </c>
      <c r="P5701">
        <v>5439</v>
      </c>
      <c r="R5701">
        <v>0</v>
      </c>
    </row>
    <row r="5702" spans="1:18" x14ac:dyDescent="0.5">
      <c r="A5702">
        <v>14</v>
      </c>
      <c r="B5702">
        <v>3863</v>
      </c>
      <c r="C5702">
        <v>2012</v>
      </c>
      <c r="D5702">
        <v>99</v>
      </c>
      <c r="E5702">
        <v>99</v>
      </c>
      <c r="F5702">
        <v>99</v>
      </c>
      <c r="G5702">
        <v>99</v>
      </c>
      <c r="H5702">
        <v>99</v>
      </c>
      <c r="I5702">
        <v>99</v>
      </c>
      <c r="J5702">
        <v>999</v>
      </c>
      <c r="K5702">
        <v>99</v>
      </c>
      <c r="L5702">
        <v>99</v>
      </c>
      <c r="M5702">
        <v>99</v>
      </c>
      <c r="N5702">
        <v>99</v>
      </c>
      <c r="O5702">
        <v>54</v>
      </c>
      <c r="P5702">
        <v>5440</v>
      </c>
      <c r="R5702">
        <v>0</v>
      </c>
    </row>
    <row r="5703" spans="1:18" x14ac:dyDescent="0.5">
      <c r="A5703">
        <v>14</v>
      </c>
      <c r="B5703">
        <v>3864</v>
      </c>
      <c r="C5703">
        <v>2013</v>
      </c>
      <c r="D5703">
        <v>99</v>
      </c>
      <c r="E5703">
        <v>99</v>
      </c>
      <c r="F5703">
        <v>99</v>
      </c>
      <c r="G5703">
        <v>99</v>
      </c>
      <c r="H5703">
        <v>99</v>
      </c>
      <c r="I5703">
        <v>99</v>
      </c>
      <c r="J5703">
        <v>999</v>
      </c>
      <c r="K5703">
        <v>99</v>
      </c>
      <c r="L5703">
        <v>99</v>
      </c>
      <c r="M5703">
        <v>99</v>
      </c>
      <c r="N5703">
        <v>99</v>
      </c>
      <c r="O5703">
        <v>54</v>
      </c>
      <c r="P5703">
        <v>5440</v>
      </c>
      <c r="R5703">
        <v>0</v>
      </c>
    </row>
    <row r="5704" spans="1:18" x14ac:dyDescent="0.5">
      <c r="A5704">
        <v>14</v>
      </c>
      <c r="B5704">
        <v>3865</v>
      </c>
      <c r="C5704">
        <v>2014</v>
      </c>
      <c r="D5704">
        <v>99</v>
      </c>
      <c r="E5704">
        <v>99</v>
      </c>
      <c r="F5704">
        <v>99</v>
      </c>
      <c r="G5704">
        <v>99</v>
      </c>
      <c r="H5704">
        <v>99</v>
      </c>
      <c r="I5704">
        <v>99</v>
      </c>
      <c r="J5704">
        <v>999</v>
      </c>
      <c r="K5704">
        <v>99</v>
      </c>
      <c r="L5704">
        <v>99</v>
      </c>
      <c r="M5704">
        <v>99</v>
      </c>
      <c r="N5704">
        <v>99</v>
      </c>
      <c r="O5704">
        <v>54</v>
      </c>
      <c r="P5704">
        <v>5440</v>
      </c>
      <c r="R5704">
        <v>0</v>
      </c>
    </row>
    <row r="5705" spans="1:18" x14ac:dyDescent="0.5">
      <c r="A5705">
        <v>14</v>
      </c>
      <c r="B5705">
        <v>3866</v>
      </c>
      <c r="C5705">
        <v>2015</v>
      </c>
      <c r="D5705">
        <v>99</v>
      </c>
      <c r="E5705">
        <v>99</v>
      </c>
      <c r="F5705">
        <v>99</v>
      </c>
      <c r="G5705">
        <v>99</v>
      </c>
      <c r="H5705">
        <v>99</v>
      </c>
      <c r="I5705">
        <v>99</v>
      </c>
      <c r="J5705">
        <v>999</v>
      </c>
      <c r="K5705">
        <v>99</v>
      </c>
      <c r="L5705">
        <v>99</v>
      </c>
      <c r="M5705">
        <v>99</v>
      </c>
      <c r="N5705">
        <v>99</v>
      </c>
      <c r="O5705">
        <v>54</v>
      </c>
      <c r="P5705">
        <v>5440</v>
      </c>
      <c r="R5705">
        <v>0</v>
      </c>
    </row>
    <row r="5706" spans="1:18" x14ac:dyDescent="0.5">
      <c r="A5706">
        <v>14</v>
      </c>
      <c r="B5706">
        <v>3867</v>
      </c>
      <c r="C5706">
        <v>2016</v>
      </c>
      <c r="D5706">
        <v>99</v>
      </c>
      <c r="E5706">
        <v>99</v>
      </c>
      <c r="F5706">
        <v>99</v>
      </c>
      <c r="G5706">
        <v>99</v>
      </c>
      <c r="H5706">
        <v>99</v>
      </c>
      <c r="I5706">
        <v>99</v>
      </c>
      <c r="J5706">
        <v>999</v>
      </c>
      <c r="K5706">
        <v>99</v>
      </c>
      <c r="L5706">
        <v>99</v>
      </c>
      <c r="M5706">
        <v>99</v>
      </c>
      <c r="N5706">
        <v>99</v>
      </c>
      <c r="O5706">
        <v>54</v>
      </c>
      <c r="P5706">
        <v>5440</v>
      </c>
      <c r="R5706">
        <v>0</v>
      </c>
    </row>
    <row r="5707" spans="1:18" x14ac:dyDescent="0.5">
      <c r="A5707">
        <v>14</v>
      </c>
      <c r="B5707">
        <v>3868</v>
      </c>
      <c r="C5707">
        <v>2017</v>
      </c>
      <c r="D5707">
        <v>99</v>
      </c>
      <c r="E5707">
        <v>99</v>
      </c>
      <c r="F5707">
        <v>99</v>
      </c>
      <c r="G5707">
        <v>99</v>
      </c>
      <c r="H5707">
        <v>99</v>
      </c>
      <c r="I5707">
        <v>99</v>
      </c>
      <c r="J5707">
        <v>999</v>
      </c>
      <c r="K5707">
        <v>99</v>
      </c>
      <c r="L5707">
        <v>99</v>
      </c>
      <c r="M5707">
        <v>99</v>
      </c>
      <c r="N5707">
        <v>99</v>
      </c>
      <c r="O5707">
        <v>54</v>
      </c>
      <c r="P5707">
        <v>5440</v>
      </c>
      <c r="R5707">
        <v>0</v>
      </c>
    </row>
    <row r="5708" spans="1:18" x14ac:dyDescent="0.5">
      <c r="A5708">
        <v>14</v>
      </c>
      <c r="B5708">
        <v>3869</v>
      </c>
      <c r="C5708">
        <v>2018</v>
      </c>
      <c r="D5708">
        <v>99</v>
      </c>
      <c r="E5708">
        <v>99</v>
      </c>
      <c r="F5708">
        <v>99</v>
      </c>
      <c r="G5708">
        <v>99</v>
      </c>
      <c r="H5708">
        <v>99</v>
      </c>
      <c r="I5708">
        <v>99</v>
      </c>
      <c r="J5708">
        <v>999</v>
      </c>
      <c r="K5708">
        <v>99</v>
      </c>
      <c r="L5708">
        <v>99</v>
      </c>
      <c r="M5708">
        <v>99</v>
      </c>
      <c r="N5708">
        <v>99</v>
      </c>
      <c r="O5708">
        <v>54</v>
      </c>
      <c r="P5708">
        <v>5440</v>
      </c>
      <c r="R5708">
        <v>0</v>
      </c>
    </row>
    <row r="5709" spans="1:18" x14ac:dyDescent="0.5">
      <c r="A5709">
        <v>14</v>
      </c>
      <c r="B5709">
        <v>3870</v>
      </c>
      <c r="C5709">
        <v>2019</v>
      </c>
      <c r="D5709">
        <v>99</v>
      </c>
      <c r="E5709">
        <v>99</v>
      </c>
      <c r="F5709">
        <v>99</v>
      </c>
      <c r="G5709">
        <v>99</v>
      </c>
      <c r="H5709">
        <v>99</v>
      </c>
      <c r="I5709">
        <v>99</v>
      </c>
      <c r="J5709">
        <v>999</v>
      </c>
      <c r="K5709">
        <v>99</v>
      </c>
      <c r="L5709">
        <v>99</v>
      </c>
      <c r="M5709">
        <v>99</v>
      </c>
      <c r="N5709">
        <v>99</v>
      </c>
      <c r="O5709">
        <v>54</v>
      </c>
      <c r="P5709">
        <v>5440</v>
      </c>
      <c r="R5709">
        <v>0</v>
      </c>
    </row>
    <row r="5710" spans="1:18" x14ac:dyDescent="0.5">
      <c r="A5710">
        <v>14</v>
      </c>
      <c r="B5710">
        <v>3871</v>
      </c>
      <c r="C5710">
        <v>2020</v>
      </c>
      <c r="D5710">
        <v>99</v>
      </c>
      <c r="E5710">
        <v>99</v>
      </c>
      <c r="F5710">
        <v>99</v>
      </c>
      <c r="G5710">
        <v>99</v>
      </c>
      <c r="H5710">
        <v>99</v>
      </c>
      <c r="I5710">
        <v>99</v>
      </c>
      <c r="J5710">
        <v>999</v>
      </c>
      <c r="K5710">
        <v>99</v>
      </c>
      <c r="L5710">
        <v>99</v>
      </c>
      <c r="M5710">
        <v>99</v>
      </c>
      <c r="N5710">
        <v>99</v>
      </c>
      <c r="O5710">
        <v>54</v>
      </c>
      <c r="P5710">
        <v>5440</v>
      </c>
      <c r="R5710">
        <v>0</v>
      </c>
    </row>
    <row r="5711" spans="1:18" x14ac:dyDescent="0.5">
      <c r="A5711">
        <v>14</v>
      </c>
      <c r="B5711">
        <v>3872</v>
      </c>
      <c r="C5711">
        <v>2021</v>
      </c>
      <c r="D5711">
        <v>99</v>
      </c>
      <c r="E5711">
        <v>99</v>
      </c>
      <c r="F5711">
        <v>99</v>
      </c>
      <c r="G5711">
        <v>99</v>
      </c>
      <c r="H5711">
        <v>99</v>
      </c>
      <c r="I5711">
        <v>99</v>
      </c>
      <c r="J5711">
        <v>999</v>
      </c>
      <c r="K5711">
        <v>99</v>
      </c>
      <c r="L5711">
        <v>99</v>
      </c>
      <c r="M5711">
        <v>99</v>
      </c>
      <c r="N5711">
        <v>99</v>
      </c>
      <c r="O5711">
        <v>54</v>
      </c>
      <c r="P5711">
        <v>5440</v>
      </c>
      <c r="R5711">
        <v>0</v>
      </c>
    </row>
    <row r="5712" spans="1:18" x14ac:dyDescent="0.5">
      <c r="A5712">
        <v>14</v>
      </c>
      <c r="B5712">
        <v>3873</v>
      </c>
      <c r="C5712">
        <v>2022</v>
      </c>
      <c r="D5712">
        <v>99</v>
      </c>
      <c r="E5712">
        <v>99</v>
      </c>
      <c r="F5712">
        <v>99</v>
      </c>
      <c r="G5712">
        <v>99</v>
      </c>
      <c r="H5712">
        <v>99</v>
      </c>
      <c r="I5712">
        <v>99</v>
      </c>
      <c r="J5712">
        <v>999</v>
      </c>
      <c r="K5712">
        <v>99</v>
      </c>
      <c r="L5712">
        <v>99</v>
      </c>
      <c r="M5712">
        <v>99</v>
      </c>
      <c r="N5712">
        <v>99</v>
      </c>
      <c r="O5712">
        <v>54</v>
      </c>
      <c r="P5712">
        <v>5440</v>
      </c>
      <c r="R5712">
        <v>0</v>
      </c>
    </row>
    <row r="5713" spans="1:18" x14ac:dyDescent="0.5">
      <c r="A5713">
        <v>14</v>
      </c>
      <c r="B5713">
        <v>3874</v>
      </c>
      <c r="C5713">
        <v>2012</v>
      </c>
      <c r="D5713">
        <v>99</v>
      </c>
      <c r="E5713">
        <v>99</v>
      </c>
      <c r="F5713">
        <v>99</v>
      </c>
      <c r="G5713">
        <v>99</v>
      </c>
      <c r="H5713">
        <v>99</v>
      </c>
      <c r="I5713">
        <v>99</v>
      </c>
      <c r="J5713">
        <v>999</v>
      </c>
      <c r="K5713">
        <v>99</v>
      </c>
      <c r="L5713">
        <v>99</v>
      </c>
      <c r="M5713">
        <v>99</v>
      </c>
      <c r="N5713">
        <v>99</v>
      </c>
      <c r="O5713">
        <v>54</v>
      </c>
      <c r="P5713">
        <v>5441</v>
      </c>
      <c r="R5713">
        <v>0</v>
      </c>
    </row>
    <row r="5714" spans="1:18" x14ac:dyDescent="0.5">
      <c r="A5714">
        <v>14</v>
      </c>
      <c r="B5714">
        <v>3875</v>
      </c>
      <c r="C5714">
        <v>2013</v>
      </c>
      <c r="D5714">
        <v>99</v>
      </c>
      <c r="E5714">
        <v>99</v>
      </c>
      <c r="F5714">
        <v>99</v>
      </c>
      <c r="G5714">
        <v>99</v>
      </c>
      <c r="H5714">
        <v>99</v>
      </c>
      <c r="I5714">
        <v>99</v>
      </c>
      <c r="J5714">
        <v>999</v>
      </c>
      <c r="K5714">
        <v>99</v>
      </c>
      <c r="L5714">
        <v>99</v>
      </c>
      <c r="M5714">
        <v>99</v>
      </c>
      <c r="N5714">
        <v>99</v>
      </c>
      <c r="O5714">
        <v>54</v>
      </c>
      <c r="P5714">
        <v>5441</v>
      </c>
      <c r="R5714">
        <v>0</v>
      </c>
    </row>
    <row r="5715" spans="1:18" x14ac:dyDescent="0.5">
      <c r="A5715">
        <v>14</v>
      </c>
      <c r="B5715">
        <v>3876</v>
      </c>
      <c r="C5715">
        <v>2014</v>
      </c>
      <c r="D5715">
        <v>99</v>
      </c>
      <c r="E5715">
        <v>99</v>
      </c>
      <c r="F5715">
        <v>99</v>
      </c>
      <c r="G5715">
        <v>99</v>
      </c>
      <c r="H5715">
        <v>99</v>
      </c>
      <c r="I5715">
        <v>99</v>
      </c>
      <c r="J5715">
        <v>999</v>
      </c>
      <c r="K5715">
        <v>99</v>
      </c>
      <c r="L5715">
        <v>99</v>
      </c>
      <c r="M5715">
        <v>99</v>
      </c>
      <c r="N5715">
        <v>99</v>
      </c>
      <c r="O5715">
        <v>54</v>
      </c>
      <c r="P5715">
        <v>5441</v>
      </c>
      <c r="R5715">
        <v>0</v>
      </c>
    </row>
    <row r="5716" spans="1:18" x14ac:dyDescent="0.5">
      <c r="A5716">
        <v>14</v>
      </c>
      <c r="B5716">
        <v>3877</v>
      </c>
      <c r="C5716">
        <v>2015</v>
      </c>
      <c r="D5716">
        <v>99</v>
      </c>
      <c r="E5716">
        <v>99</v>
      </c>
      <c r="F5716">
        <v>99</v>
      </c>
      <c r="G5716">
        <v>99</v>
      </c>
      <c r="H5716">
        <v>99</v>
      </c>
      <c r="I5716">
        <v>99</v>
      </c>
      <c r="J5716">
        <v>999</v>
      </c>
      <c r="K5716">
        <v>99</v>
      </c>
      <c r="L5716">
        <v>99</v>
      </c>
      <c r="M5716">
        <v>99</v>
      </c>
      <c r="N5716">
        <v>99</v>
      </c>
      <c r="O5716">
        <v>54</v>
      </c>
      <c r="P5716">
        <v>5441</v>
      </c>
      <c r="R5716">
        <v>0</v>
      </c>
    </row>
    <row r="5717" spans="1:18" x14ac:dyDescent="0.5">
      <c r="A5717">
        <v>14</v>
      </c>
      <c r="B5717">
        <v>3878</v>
      </c>
      <c r="C5717">
        <v>2016</v>
      </c>
      <c r="D5717">
        <v>99</v>
      </c>
      <c r="E5717">
        <v>99</v>
      </c>
      <c r="F5717">
        <v>99</v>
      </c>
      <c r="G5717">
        <v>99</v>
      </c>
      <c r="H5717">
        <v>99</v>
      </c>
      <c r="I5717">
        <v>99</v>
      </c>
      <c r="J5717">
        <v>999</v>
      </c>
      <c r="K5717">
        <v>99</v>
      </c>
      <c r="L5717">
        <v>99</v>
      </c>
      <c r="M5717">
        <v>99</v>
      </c>
      <c r="N5717">
        <v>99</v>
      </c>
      <c r="O5717">
        <v>54</v>
      </c>
      <c r="P5717">
        <v>5441</v>
      </c>
      <c r="R5717">
        <v>0</v>
      </c>
    </row>
    <row r="5718" spans="1:18" x14ac:dyDescent="0.5">
      <c r="A5718">
        <v>14</v>
      </c>
      <c r="B5718">
        <v>3879</v>
      </c>
      <c r="C5718">
        <v>2017</v>
      </c>
      <c r="D5718">
        <v>99</v>
      </c>
      <c r="E5718">
        <v>99</v>
      </c>
      <c r="F5718">
        <v>99</v>
      </c>
      <c r="G5718">
        <v>99</v>
      </c>
      <c r="H5718">
        <v>99</v>
      </c>
      <c r="I5718">
        <v>99</v>
      </c>
      <c r="J5718">
        <v>999</v>
      </c>
      <c r="K5718">
        <v>99</v>
      </c>
      <c r="L5718">
        <v>99</v>
      </c>
      <c r="M5718">
        <v>99</v>
      </c>
      <c r="N5718">
        <v>99</v>
      </c>
      <c r="O5718">
        <v>54</v>
      </c>
      <c r="P5718">
        <v>5441</v>
      </c>
      <c r="R5718">
        <v>0</v>
      </c>
    </row>
    <row r="5719" spans="1:18" x14ac:dyDescent="0.5">
      <c r="A5719">
        <v>14</v>
      </c>
      <c r="B5719">
        <v>3880</v>
      </c>
      <c r="C5719">
        <v>2018</v>
      </c>
      <c r="D5719">
        <v>99</v>
      </c>
      <c r="E5719">
        <v>99</v>
      </c>
      <c r="F5719">
        <v>99</v>
      </c>
      <c r="G5719">
        <v>99</v>
      </c>
      <c r="H5719">
        <v>99</v>
      </c>
      <c r="I5719">
        <v>99</v>
      </c>
      <c r="J5719">
        <v>999</v>
      </c>
      <c r="K5719">
        <v>99</v>
      </c>
      <c r="L5719">
        <v>99</v>
      </c>
      <c r="M5719">
        <v>99</v>
      </c>
      <c r="N5719">
        <v>99</v>
      </c>
      <c r="O5719">
        <v>54</v>
      </c>
      <c r="P5719">
        <v>5441</v>
      </c>
      <c r="R5719">
        <v>0</v>
      </c>
    </row>
    <row r="5720" spans="1:18" x14ac:dyDescent="0.5">
      <c r="A5720">
        <v>14</v>
      </c>
      <c r="B5720">
        <v>3881</v>
      </c>
      <c r="C5720">
        <v>2019</v>
      </c>
      <c r="D5720">
        <v>99</v>
      </c>
      <c r="E5720">
        <v>99</v>
      </c>
      <c r="F5720">
        <v>99</v>
      </c>
      <c r="G5720">
        <v>99</v>
      </c>
      <c r="H5720">
        <v>99</v>
      </c>
      <c r="I5720">
        <v>99</v>
      </c>
      <c r="J5720">
        <v>999</v>
      </c>
      <c r="K5720">
        <v>99</v>
      </c>
      <c r="L5720">
        <v>99</v>
      </c>
      <c r="M5720">
        <v>99</v>
      </c>
      <c r="N5720">
        <v>99</v>
      </c>
      <c r="O5720">
        <v>54</v>
      </c>
      <c r="P5720">
        <v>5441</v>
      </c>
      <c r="R5720">
        <v>0</v>
      </c>
    </row>
    <row r="5721" spans="1:18" x14ac:dyDescent="0.5">
      <c r="A5721">
        <v>14</v>
      </c>
      <c r="B5721">
        <v>3882</v>
      </c>
      <c r="C5721">
        <v>2020</v>
      </c>
      <c r="D5721">
        <v>99</v>
      </c>
      <c r="E5721">
        <v>99</v>
      </c>
      <c r="F5721">
        <v>99</v>
      </c>
      <c r="G5721">
        <v>99</v>
      </c>
      <c r="H5721">
        <v>99</v>
      </c>
      <c r="I5721">
        <v>99</v>
      </c>
      <c r="J5721">
        <v>999</v>
      </c>
      <c r="K5721">
        <v>99</v>
      </c>
      <c r="L5721">
        <v>99</v>
      </c>
      <c r="M5721">
        <v>99</v>
      </c>
      <c r="N5721">
        <v>99</v>
      </c>
      <c r="O5721">
        <v>54</v>
      </c>
      <c r="P5721">
        <v>5441</v>
      </c>
      <c r="R5721">
        <v>0</v>
      </c>
    </row>
    <row r="5722" spans="1:18" x14ac:dyDescent="0.5">
      <c r="A5722">
        <v>14</v>
      </c>
      <c r="B5722">
        <v>3883</v>
      </c>
      <c r="C5722">
        <v>2021</v>
      </c>
      <c r="D5722">
        <v>99</v>
      </c>
      <c r="E5722">
        <v>99</v>
      </c>
      <c r="F5722">
        <v>99</v>
      </c>
      <c r="G5722">
        <v>99</v>
      </c>
      <c r="H5722">
        <v>99</v>
      </c>
      <c r="I5722">
        <v>99</v>
      </c>
      <c r="J5722">
        <v>999</v>
      </c>
      <c r="K5722">
        <v>99</v>
      </c>
      <c r="L5722">
        <v>99</v>
      </c>
      <c r="M5722">
        <v>99</v>
      </c>
      <c r="N5722">
        <v>99</v>
      </c>
      <c r="O5722">
        <v>54</v>
      </c>
      <c r="P5722">
        <v>5441</v>
      </c>
      <c r="R5722">
        <v>0</v>
      </c>
    </row>
    <row r="5723" spans="1:18" x14ac:dyDescent="0.5">
      <c r="A5723">
        <v>14</v>
      </c>
      <c r="B5723">
        <v>3884</v>
      </c>
      <c r="C5723">
        <v>2022</v>
      </c>
      <c r="D5723">
        <v>99</v>
      </c>
      <c r="E5723">
        <v>99</v>
      </c>
      <c r="F5723">
        <v>99</v>
      </c>
      <c r="G5723">
        <v>99</v>
      </c>
      <c r="H5723">
        <v>99</v>
      </c>
      <c r="I5723">
        <v>99</v>
      </c>
      <c r="J5723">
        <v>999</v>
      </c>
      <c r="K5723">
        <v>99</v>
      </c>
      <c r="L5723">
        <v>99</v>
      </c>
      <c r="M5723">
        <v>99</v>
      </c>
      <c r="N5723">
        <v>99</v>
      </c>
      <c r="O5723">
        <v>54</v>
      </c>
      <c r="P5723">
        <v>5441</v>
      </c>
      <c r="R5723">
        <v>0</v>
      </c>
    </row>
    <row r="5724" spans="1:18" x14ac:dyDescent="0.5">
      <c r="A5724">
        <v>14</v>
      </c>
      <c r="B5724">
        <v>3885</v>
      </c>
      <c r="C5724">
        <v>2012</v>
      </c>
      <c r="D5724">
        <v>99</v>
      </c>
      <c r="E5724">
        <v>99</v>
      </c>
      <c r="F5724">
        <v>99</v>
      </c>
      <c r="G5724">
        <v>99</v>
      </c>
      <c r="H5724">
        <v>99</v>
      </c>
      <c r="I5724">
        <v>99</v>
      </c>
      <c r="J5724">
        <v>999</v>
      </c>
      <c r="K5724">
        <v>99</v>
      </c>
      <c r="L5724">
        <v>99</v>
      </c>
      <c r="M5724">
        <v>99</v>
      </c>
      <c r="N5724">
        <v>99</v>
      </c>
      <c r="O5724">
        <v>54</v>
      </c>
      <c r="P5724">
        <v>5442</v>
      </c>
      <c r="R5724">
        <v>0</v>
      </c>
    </row>
    <row r="5725" spans="1:18" x14ac:dyDescent="0.5">
      <c r="A5725">
        <v>14</v>
      </c>
      <c r="B5725">
        <v>3886</v>
      </c>
      <c r="C5725">
        <v>2013</v>
      </c>
      <c r="D5725">
        <v>99</v>
      </c>
      <c r="E5725">
        <v>99</v>
      </c>
      <c r="F5725">
        <v>99</v>
      </c>
      <c r="G5725">
        <v>99</v>
      </c>
      <c r="H5725">
        <v>99</v>
      </c>
      <c r="I5725">
        <v>99</v>
      </c>
      <c r="J5725">
        <v>999</v>
      </c>
      <c r="K5725">
        <v>99</v>
      </c>
      <c r="L5725">
        <v>99</v>
      </c>
      <c r="M5725">
        <v>99</v>
      </c>
      <c r="N5725">
        <v>99</v>
      </c>
      <c r="O5725">
        <v>54</v>
      </c>
      <c r="P5725">
        <v>5442</v>
      </c>
      <c r="R5725">
        <v>0</v>
      </c>
    </row>
    <row r="5726" spans="1:18" x14ac:dyDescent="0.5">
      <c r="A5726">
        <v>14</v>
      </c>
      <c r="B5726">
        <v>3887</v>
      </c>
      <c r="C5726">
        <v>2014</v>
      </c>
      <c r="D5726">
        <v>99</v>
      </c>
      <c r="E5726">
        <v>99</v>
      </c>
      <c r="F5726">
        <v>99</v>
      </c>
      <c r="G5726">
        <v>99</v>
      </c>
      <c r="H5726">
        <v>99</v>
      </c>
      <c r="I5726">
        <v>99</v>
      </c>
      <c r="J5726">
        <v>999</v>
      </c>
      <c r="K5726">
        <v>99</v>
      </c>
      <c r="L5726">
        <v>99</v>
      </c>
      <c r="M5726">
        <v>99</v>
      </c>
      <c r="N5726">
        <v>99</v>
      </c>
      <c r="O5726">
        <v>54</v>
      </c>
      <c r="P5726">
        <v>5442</v>
      </c>
      <c r="R5726">
        <v>0</v>
      </c>
    </row>
    <row r="5727" spans="1:18" x14ac:dyDescent="0.5">
      <c r="A5727">
        <v>14</v>
      </c>
      <c r="B5727">
        <v>3888</v>
      </c>
      <c r="C5727">
        <v>2015</v>
      </c>
      <c r="D5727">
        <v>99</v>
      </c>
      <c r="E5727">
        <v>99</v>
      </c>
      <c r="F5727">
        <v>99</v>
      </c>
      <c r="G5727">
        <v>99</v>
      </c>
      <c r="H5727">
        <v>99</v>
      </c>
      <c r="I5727">
        <v>99</v>
      </c>
      <c r="J5727">
        <v>999</v>
      </c>
      <c r="K5727">
        <v>99</v>
      </c>
      <c r="L5727">
        <v>99</v>
      </c>
      <c r="M5727">
        <v>99</v>
      </c>
      <c r="N5727">
        <v>99</v>
      </c>
      <c r="O5727">
        <v>54</v>
      </c>
      <c r="P5727">
        <v>5442</v>
      </c>
      <c r="R5727">
        <v>0</v>
      </c>
    </row>
    <row r="5728" spans="1:18" x14ac:dyDescent="0.5">
      <c r="A5728">
        <v>14</v>
      </c>
      <c r="B5728">
        <v>3889</v>
      </c>
      <c r="C5728">
        <v>2016</v>
      </c>
      <c r="D5728">
        <v>99</v>
      </c>
      <c r="E5728">
        <v>99</v>
      </c>
      <c r="F5728">
        <v>99</v>
      </c>
      <c r="G5728">
        <v>99</v>
      </c>
      <c r="H5728">
        <v>99</v>
      </c>
      <c r="I5728">
        <v>99</v>
      </c>
      <c r="J5728">
        <v>999</v>
      </c>
      <c r="K5728">
        <v>99</v>
      </c>
      <c r="L5728">
        <v>99</v>
      </c>
      <c r="M5728">
        <v>99</v>
      </c>
      <c r="N5728">
        <v>99</v>
      </c>
      <c r="O5728">
        <v>54</v>
      </c>
      <c r="P5728">
        <v>5442</v>
      </c>
      <c r="R5728">
        <v>0</v>
      </c>
    </row>
    <row r="5729" spans="1:18" x14ac:dyDescent="0.5">
      <c r="A5729">
        <v>14</v>
      </c>
      <c r="B5729">
        <v>3890</v>
      </c>
      <c r="C5729">
        <v>2017</v>
      </c>
      <c r="D5729">
        <v>99</v>
      </c>
      <c r="E5729">
        <v>99</v>
      </c>
      <c r="F5729">
        <v>99</v>
      </c>
      <c r="G5729">
        <v>99</v>
      </c>
      <c r="H5729">
        <v>99</v>
      </c>
      <c r="I5729">
        <v>99</v>
      </c>
      <c r="J5729">
        <v>999</v>
      </c>
      <c r="K5729">
        <v>99</v>
      </c>
      <c r="L5729">
        <v>99</v>
      </c>
      <c r="M5729">
        <v>99</v>
      </c>
      <c r="N5729">
        <v>99</v>
      </c>
      <c r="O5729">
        <v>54</v>
      </c>
      <c r="P5729">
        <v>5442</v>
      </c>
      <c r="R5729">
        <v>0</v>
      </c>
    </row>
    <row r="5730" spans="1:18" x14ac:dyDescent="0.5">
      <c r="A5730">
        <v>14</v>
      </c>
      <c r="B5730">
        <v>3891</v>
      </c>
      <c r="C5730">
        <v>2018</v>
      </c>
      <c r="D5730">
        <v>99</v>
      </c>
      <c r="E5730">
        <v>99</v>
      </c>
      <c r="F5730">
        <v>99</v>
      </c>
      <c r="G5730">
        <v>99</v>
      </c>
      <c r="H5730">
        <v>99</v>
      </c>
      <c r="I5730">
        <v>99</v>
      </c>
      <c r="J5730">
        <v>999</v>
      </c>
      <c r="K5730">
        <v>99</v>
      </c>
      <c r="L5730">
        <v>99</v>
      </c>
      <c r="M5730">
        <v>99</v>
      </c>
      <c r="N5730">
        <v>99</v>
      </c>
      <c r="O5730">
        <v>54</v>
      </c>
      <c r="P5730">
        <v>5442</v>
      </c>
      <c r="R5730">
        <v>0</v>
      </c>
    </row>
    <row r="5731" spans="1:18" x14ac:dyDescent="0.5">
      <c r="A5731">
        <v>14</v>
      </c>
      <c r="B5731">
        <v>3892</v>
      </c>
      <c r="C5731">
        <v>2019</v>
      </c>
      <c r="D5731">
        <v>99</v>
      </c>
      <c r="E5731">
        <v>99</v>
      </c>
      <c r="F5731">
        <v>99</v>
      </c>
      <c r="G5731">
        <v>99</v>
      </c>
      <c r="H5731">
        <v>99</v>
      </c>
      <c r="I5731">
        <v>99</v>
      </c>
      <c r="J5731">
        <v>999</v>
      </c>
      <c r="K5731">
        <v>99</v>
      </c>
      <c r="L5731">
        <v>99</v>
      </c>
      <c r="M5731">
        <v>99</v>
      </c>
      <c r="N5731">
        <v>99</v>
      </c>
      <c r="O5731">
        <v>54</v>
      </c>
      <c r="P5731">
        <v>5442</v>
      </c>
      <c r="R5731">
        <v>0</v>
      </c>
    </row>
    <row r="5732" spans="1:18" x14ac:dyDescent="0.5">
      <c r="A5732">
        <v>14</v>
      </c>
      <c r="B5732">
        <v>3893</v>
      </c>
      <c r="C5732">
        <v>2020</v>
      </c>
      <c r="D5732">
        <v>99</v>
      </c>
      <c r="E5732">
        <v>99</v>
      </c>
      <c r="F5732">
        <v>99</v>
      </c>
      <c r="G5732">
        <v>99</v>
      </c>
      <c r="H5732">
        <v>99</v>
      </c>
      <c r="I5732">
        <v>99</v>
      </c>
      <c r="J5732">
        <v>999</v>
      </c>
      <c r="K5732">
        <v>99</v>
      </c>
      <c r="L5732">
        <v>99</v>
      </c>
      <c r="M5732">
        <v>99</v>
      </c>
      <c r="N5732">
        <v>99</v>
      </c>
      <c r="O5732">
        <v>54</v>
      </c>
      <c r="P5732">
        <v>5442</v>
      </c>
      <c r="R5732">
        <v>0</v>
      </c>
    </row>
    <row r="5733" spans="1:18" x14ac:dyDescent="0.5">
      <c r="A5733">
        <v>14</v>
      </c>
      <c r="B5733">
        <v>3894</v>
      </c>
      <c r="C5733">
        <v>2021</v>
      </c>
      <c r="D5733">
        <v>99</v>
      </c>
      <c r="E5733">
        <v>99</v>
      </c>
      <c r="F5733">
        <v>99</v>
      </c>
      <c r="G5733">
        <v>99</v>
      </c>
      <c r="H5733">
        <v>99</v>
      </c>
      <c r="I5733">
        <v>99</v>
      </c>
      <c r="J5733">
        <v>999</v>
      </c>
      <c r="K5733">
        <v>99</v>
      </c>
      <c r="L5733">
        <v>99</v>
      </c>
      <c r="M5733">
        <v>99</v>
      </c>
      <c r="N5733">
        <v>99</v>
      </c>
      <c r="O5733">
        <v>54</v>
      </c>
      <c r="P5733">
        <v>5442</v>
      </c>
      <c r="R5733">
        <v>0</v>
      </c>
    </row>
    <row r="5734" spans="1:18" x14ac:dyDescent="0.5">
      <c r="A5734">
        <v>14</v>
      </c>
      <c r="B5734">
        <v>3895</v>
      </c>
      <c r="C5734">
        <v>2022</v>
      </c>
      <c r="D5734">
        <v>99</v>
      </c>
      <c r="E5734">
        <v>99</v>
      </c>
      <c r="F5734">
        <v>99</v>
      </c>
      <c r="G5734">
        <v>99</v>
      </c>
      <c r="H5734">
        <v>99</v>
      </c>
      <c r="I5734">
        <v>99</v>
      </c>
      <c r="J5734">
        <v>999</v>
      </c>
      <c r="K5734">
        <v>99</v>
      </c>
      <c r="L5734">
        <v>99</v>
      </c>
      <c r="M5734">
        <v>99</v>
      </c>
      <c r="N5734">
        <v>99</v>
      </c>
      <c r="O5734">
        <v>54</v>
      </c>
      <c r="P5734">
        <v>5442</v>
      </c>
      <c r="R5734">
        <v>0</v>
      </c>
    </row>
    <row r="5735" spans="1:18" x14ac:dyDescent="0.5">
      <c r="A5735">
        <v>14</v>
      </c>
      <c r="B5735">
        <v>3896</v>
      </c>
      <c r="C5735">
        <v>2012</v>
      </c>
      <c r="D5735">
        <v>99</v>
      </c>
      <c r="E5735">
        <v>99</v>
      </c>
      <c r="F5735">
        <v>99</v>
      </c>
      <c r="G5735">
        <v>99</v>
      </c>
      <c r="H5735">
        <v>99</v>
      </c>
      <c r="I5735">
        <v>99</v>
      </c>
      <c r="J5735">
        <v>999</v>
      </c>
      <c r="K5735">
        <v>99</v>
      </c>
      <c r="L5735">
        <v>99</v>
      </c>
      <c r="M5735">
        <v>99</v>
      </c>
      <c r="N5735">
        <v>99</v>
      </c>
      <c r="O5735">
        <v>54</v>
      </c>
      <c r="P5735">
        <v>5443</v>
      </c>
      <c r="R5735">
        <v>0</v>
      </c>
    </row>
    <row r="5736" spans="1:18" x14ac:dyDescent="0.5">
      <c r="A5736">
        <v>14</v>
      </c>
      <c r="B5736">
        <v>3897</v>
      </c>
      <c r="C5736">
        <v>2013</v>
      </c>
      <c r="D5736">
        <v>99</v>
      </c>
      <c r="E5736">
        <v>99</v>
      </c>
      <c r="F5736">
        <v>99</v>
      </c>
      <c r="G5736">
        <v>99</v>
      </c>
      <c r="H5736">
        <v>99</v>
      </c>
      <c r="I5736">
        <v>99</v>
      </c>
      <c r="J5736">
        <v>999</v>
      </c>
      <c r="K5736">
        <v>99</v>
      </c>
      <c r="L5736">
        <v>99</v>
      </c>
      <c r="M5736">
        <v>99</v>
      </c>
      <c r="N5736">
        <v>99</v>
      </c>
      <c r="O5736">
        <v>54</v>
      </c>
      <c r="P5736">
        <v>5443</v>
      </c>
      <c r="R5736">
        <v>0</v>
      </c>
    </row>
    <row r="5737" spans="1:18" x14ac:dyDescent="0.5">
      <c r="A5737">
        <v>14</v>
      </c>
      <c r="B5737">
        <v>3898</v>
      </c>
      <c r="C5737">
        <v>2014</v>
      </c>
      <c r="D5737">
        <v>99</v>
      </c>
      <c r="E5737">
        <v>99</v>
      </c>
      <c r="F5737">
        <v>99</v>
      </c>
      <c r="G5737">
        <v>99</v>
      </c>
      <c r="H5737">
        <v>99</v>
      </c>
      <c r="I5737">
        <v>99</v>
      </c>
      <c r="J5737">
        <v>999</v>
      </c>
      <c r="K5737">
        <v>99</v>
      </c>
      <c r="L5737">
        <v>99</v>
      </c>
      <c r="M5737">
        <v>99</v>
      </c>
      <c r="N5737">
        <v>99</v>
      </c>
      <c r="O5737">
        <v>54</v>
      </c>
      <c r="P5737">
        <v>5443</v>
      </c>
      <c r="R5737">
        <v>0</v>
      </c>
    </row>
    <row r="5738" spans="1:18" x14ac:dyDescent="0.5">
      <c r="A5738">
        <v>14</v>
      </c>
      <c r="B5738">
        <v>3899</v>
      </c>
      <c r="C5738">
        <v>2015</v>
      </c>
      <c r="D5738">
        <v>99</v>
      </c>
      <c r="E5738">
        <v>99</v>
      </c>
      <c r="F5738">
        <v>99</v>
      </c>
      <c r="G5738">
        <v>99</v>
      </c>
      <c r="H5738">
        <v>99</v>
      </c>
      <c r="I5738">
        <v>99</v>
      </c>
      <c r="J5738">
        <v>999</v>
      </c>
      <c r="K5738">
        <v>99</v>
      </c>
      <c r="L5738">
        <v>99</v>
      </c>
      <c r="M5738">
        <v>99</v>
      </c>
      <c r="N5738">
        <v>99</v>
      </c>
      <c r="O5738">
        <v>54</v>
      </c>
      <c r="P5738">
        <v>5443</v>
      </c>
      <c r="R5738">
        <v>0</v>
      </c>
    </row>
    <row r="5739" spans="1:18" x14ac:dyDescent="0.5">
      <c r="A5739">
        <v>14</v>
      </c>
      <c r="B5739">
        <v>3900</v>
      </c>
      <c r="C5739">
        <v>2016</v>
      </c>
      <c r="D5739">
        <v>99</v>
      </c>
      <c r="E5739">
        <v>99</v>
      </c>
      <c r="F5739">
        <v>99</v>
      </c>
      <c r="G5739">
        <v>99</v>
      </c>
      <c r="H5739">
        <v>99</v>
      </c>
      <c r="I5739">
        <v>99</v>
      </c>
      <c r="J5739">
        <v>999</v>
      </c>
      <c r="K5739">
        <v>99</v>
      </c>
      <c r="L5739">
        <v>99</v>
      </c>
      <c r="M5739">
        <v>99</v>
      </c>
      <c r="N5739">
        <v>99</v>
      </c>
      <c r="O5739">
        <v>54</v>
      </c>
      <c r="P5739">
        <v>5443</v>
      </c>
      <c r="R5739">
        <v>0</v>
      </c>
    </row>
    <row r="5740" spans="1:18" x14ac:dyDescent="0.5">
      <c r="A5740">
        <v>14</v>
      </c>
      <c r="B5740">
        <v>3901</v>
      </c>
      <c r="C5740">
        <v>2017</v>
      </c>
      <c r="D5740">
        <v>99</v>
      </c>
      <c r="E5740">
        <v>99</v>
      </c>
      <c r="F5740">
        <v>99</v>
      </c>
      <c r="G5740">
        <v>99</v>
      </c>
      <c r="H5740">
        <v>99</v>
      </c>
      <c r="I5740">
        <v>99</v>
      </c>
      <c r="J5740">
        <v>999</v>
      </c>
      <c r="K5740">
        <v>99</v>
      </c>
      <c r="L5740">
        <v>99</v>
      </c>
      <c r="M5740">
        <v>99</v>
      </c>
      <c r="N5740">
        <v>99</v>
      </c>
      <c r="O5740">
        <v>54</v>
      </c>
      <c r="P5740">
        <v>5443</v>
      </c>
      <c r="R5740">
        <v>0</v>
      </c>
    </row>
    <row r="5741" spans="1:18" x14ac:dyDescent="0.5">
      <c r="A5741">
        <v>14</v>
      </c>
      <c r="B5741">
        <v>3902</v>
      </c>
      <c r="C5741">
        <v>2018</v>
      </c>
      <c r="D5741">
        <v>99</v>
      </c>
      <c r="E5741">
        <v>99</v>
      </c>
      <c r="F5741">
        <v>99</v>
      </c>
      <c r="G5741">
        <v>99</v>
      </c>
      <c r="H5741">
        <v>99</v>
      </c>
      <c r="I5741">
        <v>99</v>
      </c>
      <c r="J5741">
        <v>999</v>
      </c>
      <c r="K5741">
        <v>99</v>
      </c>
      <c r="L5741">
        <v>99</v>
      </c>
      <c r="M5741">
        <v>99</v>
      </c>
      <c r="N5741">
        <v>99</v>
      </c>
      <c r="O5741">
        <v>54</v>
      </c>
      <c r="P5741">
        <v>5443</v>
      </c>
      <c r="R5741">
        <v>0</v>
      </c>
    </row>
    <row r="5742" spans="1:18" x14ac:dyDescent="0.5">
      <c r="A5742">
        <v>14</v>
      </c>
      <c r="B5742">
        <v>3903</v>
      </c>
      <c r="C5742">
        <v>2019</v>
      </c>
      <c r="D5742">
        <v>99</v>
      </c>
      <c r="E5742">
        <v>99</v>
      </c>
      <c r="F5742">
        <v>99</v>
      </c>
      <c r="G5742">
        <v>99</v>
      </c>
      <c r="H5742">
        <v>99</v>
      </c>
      <c r="I5742">
        <v>99</v>
      </c>
      <c r="J5742">
        <v>999</v>
      </c>
      <c r="K5742">
        <v>99</v>
      </c>
      <c r="L5742">
        <v>99</v>
      </c>
      <c r="M5742">
        <v>99</v>
      </c>
      <c r="N5742">
        <v>99</v>
      </c>
      <c r="O5742">
        <v>54</v>
      </c>
      <c r="P5742">
        <v>5443</v>
      </c>
      <c r="R5742">
        <v>0</v>
      </c>
    </row>
    <row r="5743" spans="1:18" x14ac:dyDescent="0.5">
      <c r="A5743">
        <v>14</v>
      </c>
      <c r="B5743">
        <v>3904</v>
      </c>
      <c r="C5743">
        <v>2020</v>
      </c>
      <c r="D5743">
        <v>99</v>
      </c>
      <c r="E5743">
        <v>99</v>
      </c>
      <c r="F5743">
        <v>99</v>
      </c>
      <c r="G5743">
        <v>99</v>
      </c>
      <c r="H5743">
        <v>99</v>
      </c>
      <c r="I5743">
        <v>99</v>
      </c>
      <c r="J5743">
        <v>999</v>
      </c>
      <c r="K5743">
        <v>99</v>
      </c>
      <c r="L5743">
        <v>99</v>
      </c>
      <c r="M5743">
        <v>99</v>
      </c>
      <c r="N5743">
        <v>99</v>
      </c>
      <c r="O5743">
        <v>54</v>
      </c>
      <c r="P5743">
        <v>5443</v>
      </c>
      <c r="R5743">
        <v>0</v>
      </c>
    </row>
    <row r="5744" spans="1:18" x14ac:dyDescent="0.5">
      <c r="A5744">
        <v>14</v>
      </c>
      <c r="B5744">
        <v>3905</v>
      </c>
      <c r="C5744">
        <v>2021</v>
      </c>
      <c r="D5744">
        <v>99</v>
      </c>
      <c r="E5744">
        <v>99</v>
      </c>
      <c r="F5744">
        <v>99</v>
      </c>
      <c r="G5744">
        <v>99</v>
      </c>
      <c r="H5744">
        <v>99</v>
      </c>
      <c r="I5744">
        <v>99</v>
      </c>
      <c r="J5744">
        <v>999</v>
      </c>
      <c r="K5744">
        <v>99</v>
      </c>
      <c r="L5744">
        <v>99</v>
      </c>
      <c r="M5744">
        <v>99</v>
      </c>
      <c r="N5744">
        <v>99</v>
      </c>
      <c r="O5744">
        <v>54</v>
      </c>
      <c r="P5744">
        <v>5443</v>
      </c>
      <c r="R5744">
        <v>0</v>
      </c>
    </row>
    <row r="5745" spans="1:38" x14ac:dyDescent="0.5">
      <c r="A5745">
        <v>14</v>
      </c>
      <c r="B5745">
        <v>3906</v>
      </c>
      <c r="C5745">
        <v>2022</v>
      </c>
      <c r="D5745">
        <v>99</v>
      </c>
      <c r="E5745">
        <v>99</v>
      </c>
      <c r="F5745">
        <v>99</v>
      </c>
      <c r="G5745">
        <v>99</v>
      </c>
      <c r="H5745">
        <v>99</v>
      </c>
      <c r="I5745">
        <v>99</v>
      </c>
      <c r="J5745">
        <v>999</v>
      </c>
      <c r="K5745">
        <v>99</v>
      </c>
      <c r="L5745">
        <v>99</v>
      </c>
      <c r="M5745">
        <v>99</v>
      </c>
      <c r="N5745">
        <v>99</v>
      </c>
      <c r="O5745">
        <v>54</v>
      </c>
      <c r="P5745">
        <v>5443</v>
      </c>
      <c r="R5745">
        <v>0</v>
      </c>
    </row>
    <row r="5746" spans="1:38" x14ac:dyDescent="0.5">
      <c r="A5746">
        <v>14</v>
      </c>
      <c r="B5746">
        <v>3907</v>
      </c>
      <c r="C5746">
        <v>2012</v>
      </c>
      <c r="D5746">
        <v>99</v>
      </c>
      <c r="E5746">
        <v>99</v>
      </c>
      <c r="F5746">
        <v>99</v>
      </c>
      <c r="G5746">
        <v>99</v>
      </c>
      <c r="H5746">
        <v>99</v>
      </c>
      <c r="I5746">
        <v>99</v>
      </c>
      <c r="J5746">
        <v>999</v>
      </c>
      <c r="K5746">
        <v>99</v>
      </c>
      <c r="L5746">
        <v>99</v>
      </c>
      <c r="M5746">
        <v>99</v>
      </c>
      <c r="N5746">
        <v>99</v>
      </c>
      <c r="O5746">
        <v>54</v>
      </c>
      <c r="P5746">
        <v>5444</v>
      </c>
      <c r="R5746">
        <v>0</v>
      </c>
    </row>
    <row r="5747" spans="1:38" x14ac:dyDescent="0.5">
      <c r="A5747">
        <v>14</v>
      </c>
      <c r="B5747">
        <v>3908</v>
      </c>
      <c r="C5747">
        <v>2013</v>
      </c>
      <c r="D5747">
        <v>99</v>
      </c>
      <c r="E5747">
        <v>99</v>
      </c>
      <c r="F5747">
        <v>99</v>
      </c>
      <c r="G5747">
        <v>99</v>
      </c>
      <c r="H5747">
        <v>99</v>
      </c>
      <c r="I5747">
        <v>99</v>
      </c>
      <c r="J5747">
        <v>999</v>
      </c>
      <c r="K5747">
        <v>99</v>
      </c>
      <c r="L5747">
        <v>99</v>
      </c>
      <c r="M5747">
        <v>99</v>
      </c>
      <c r="N5747">
        <v>99</v>
      </c>
      <c r="O5747">
        <v>54</v>
      </c>
      <c r="P5747">
        <v>5444</v>
      </c>
      <c r="R5747">
        <v>0</v>
      </c>
    </row>
    <row r="5748" spans="1:38" x14ac:dyDescent="0.5">
      <c r="A5748">
        <v>14</v>
      </c>
      <c r="B5748">
        <v>3909</v>
      </c>
      <c r="C5748">
        <v>2014</v>
      </c>
      <c r="D5748">
        <v>99</v>
      </c>
      <c r="E5748">
        <v>99</v>
      </c>
      <c r="F5748">
        <v>99</v>
      </c>
      <c r="G5748">
        <v>99</v>
      </c>
      <c r="H5748">
        <v>99</v>
      </c>
      <c r="I5748">
        <v>99</v>
      </c>
      <c r="J5748">
        <v>999</v>
      </c>
      <c r="K5748">
        <v>99</v>
      </c>
      <c r="L5748">
        <v>99</v>
      </c>
      <c r="M5748">
        <v>99</v>
      </c>
      <c r="N5748">
        <v>99</v>
      </c>
      <c r="O5748">
        <v>54</v>
      </c>
      <c r="P5748">
        <v>5444</v>
      </c>
      <c r="R5748">
        <v>0</v>
      </c>
    </row>
    <row r="5749" spans="1:38" x14ac:dyDescent="0.5">
      <c r="A5749">
        <v>14</v>
      </c>
      <c r="B5749">
        <v>3910</v>
      </c>
      <c r="C5749">
        <v>2015</v>
      </c>
      <c r="D5749">
        <v>99</v>
      </c>
      <c r="E5749">
        <v>99</v>
      </c>
      <c r="F5749">
        <v>99</v>
      </c>
      <c r="G5749">
        <v>99</v>
      </c>
      <c r="H5749">
        <v>99</v>
      </c>
      <c r="I5749">
        <v>99</v>
      </c>
      <c r="J5749">
        <v>999</v>
      </c>
      <c r="K5749">
        <v>99</v>
      </c>
      <c r="L5749">
        <v>99</v>
      </c>
      <c r="M5749">
        <v>99</v>
      </c>
      <c r="N5749">
        <v>99</v>
      </c>
      <c r="O5749">
        <v>54</v>
      </c>
      <c r="P5749">
        <v>5444</v>
      </c>
      <c r="R5749">
        <v>0</v>
      </c>
    </row>
    <row r="5750" spans="1:38" x14ac:dyDescent="0.5">
      <c r="A5750">
        <v>14</v>
      </c>
      <c r="B5750">
        <v>3911</v>
      </c>
      <c r="C5750">
        <v>2016</v>
      </c>
      <c r="D5750">
        <v>99</v>
      </c>
      <c r="E5750">
        <v>99</v>
      </c>
      <c r="F5750">
        <v>99</v>
      </c>
      <c r="G5750">
        <v>99</v>
      </c>
      <c r="H5750">
        <v>99</v>
      </c>
      <c r="I5750">
        <v>99</v>
      </c>
      <c r="J5750">
        <v>999</v>
      </c>
      <c r="K5750">
        <v>99</v>
      </c>
      <c r="L5750">
        <v>99</v>
      </c>
      <c r="M5750">
        <v>99</v>
      </c>
      <c r="N5750">
        <v>99</v>
      </c>
      <c r="O5750">
        <v>54</v>
      </c>
      <c r="P5750">
        <v>5444</v>
      </c>
      <c r="R5750">
        <v>0</v>
      </c>
    </row>
    <row r="5751" spans="1:38" x14ac:dyDescent="0.5">
      <c r="A5751">
        <v>14</v>
      </c>
      <c r="B5751">
        <v>3912</v>
      </c>
      <c r="C5751">
        <v>2017</v>
      </c>
      <c r="D5751">
        <v>99</v>
      </c>
      <c r="E5751">
        <v>99</v>
      </c>
      <c r="F5751">
        <v>99</v>
      </c>
      <c r="G5751">
        <v>99</v>
      </c>
      <c r="H5751">
        <v>99</v>
      </c>
      <c r="I5751">
        <v>99</v>
      </c>
      <c r="J5751">
        <v>999</v>
      </c>
      <c r="K5751">
        <v>99</v>
      </c>
      <c r="L5751">
        <v>99</v>
      </c>
      <c r="M5751">
        <v>99</v>
      </c>
      <c r="N5751">
        <v>99</v>
      </c>
      <c r="O5751">
        <v>54</v>
      </c>
      <c r="P5751">
        <v>5444</v>
      </c>
      <c r="R5751">
        <v>0</v>
      </c>
    </row>
    <row r="5752" spans="1:38" x14ac:dyDescent="0.5">
      <c r="A5752">
        <v>14</v>
      </c>
      <c r="B5752">
        <v>3913</v>
      </c>
      <c r="C5752">
        <v>2018</v>
      </c>
      <c r="D5752">
        <v>99</v>
      </c>
      <c r="E5752">
        <v>99</v>
      </c>
      <c r="F5752">
        <v>99</v>
      </c>
      <c r="G5752">
        <v>99</v>
      </c>
      <c r="H5752">
        <v>99</v>
      </c>
      <c r="I5752">
        <v>99</v>
      </c>
      <c r="J5752">
        <v>999</v>
      </c>
      <c r="K5752">
        <v>99</v>
      </c>
      <c r="L5752">
        <v>99</v>
      </c>
      <c r="M5752">
        <v>99</v>
      </c>
      <c r="N5752">
        <v>99</v>
      </c>
      <c r="O5752">
        <v>54</v>
      </c>
      <c r="P5752">
        <v>5444</v>
      </c>
      <c r="R5752">
        <v>0</v>
      </c>
    </row>
    <row r="5753" spans="1:38" x14ac:dyDescent="0.5">
      <c r="A5753">
        <v>14</v>
      </c>
      <c r="B5753">
        <v>3914</v>
      </c>
      <c r="C5753">
        <v>2019</v>
      </c>
      <c r="D5753">
        <v>99</v>
      </c>
      <c r="E5753">
        <v>99</v>
      </c>
      <c r="F5753">
        <v>99</v>
      </c>
      <c r="G5753">
        <v>99</v>
      </c>
      <c r="H5753">
        <v>99</v>
      </c>
      <c r="I5753">
        <v>99</v>
      </c>
      <c r="J5753">
        <v>999</v>
      </c>
      <c r="K5753">
        <v>99</v>
      </c>
      <c r="L5753">
        <v>99</v>
      </c>
      <c r="M5753">
        <v>99</v>
      </c>
      <c r="N5753">
        <v>99</v>
      </c>
      <c r="O5753">
        <v>54</v>
      </c>
      <c r="P5753">
        <v>5444</v>
      </c>
      <c r="R5753">
        <v>0</v>
      </c>
    </row>
    <row r="5754" spans="1:38" x14ac:dyDescent="0.5">
      <c r="A5754">
        <v>14</v>
      </c>
      <c r="B5754">
        <v>3915</v>
      </c>
      <c r="C5754">
        <v>2020</v>
      </c>
      <c r="D5754">
        <v>99</v>
      </c>
      <c r="E5754">
        <v>99</v>
      </c>
      <c r="F5754">
        <v>99</v>
      </c>
      <c r="G5754">
        <v>99</v>
      </c>
      <c r="H5754">
        <v>99</v>
      </c>
      <c r="I5754">
        <v>99</v>
      </c>
      <c r="J5754">
        <v>999</v>
      </c>
      <c r="K5754">
        <v>99</v>
      </c>
      <c r="L5754">
        <v>99</v>
      </c>
      <c r="M5754">
        <v>99</v>
      </c>
      <c r="N5754">
        <v>99</v>
      </c>
      <c r="O5754">
        <v>54</v>
      </c>
      <c r="P5754">
        <v>5444</v>
      </c>
      <c r="R5754">
        <v>0</v>
      </c>
    </row>
    <row r="5755" spans="1:38" x14ac:dyDescent="0.5">
      <c r="A5755">
        <v>14</v>
      </c>
      <c r="B5755">
        <v>3916</v>
      </c>
      <c r="C5755">
        <v>2021</v>
      </c>
      <c r="D5755">
        <v>99</v>
      </c>
      <c r="E5755">
        <v>99</v>
      </c>
      <c r="F5755">
        <v>99</v>
      </c>
      <c r="G5755">
        <v>99</v>
      </c>
      <c r="H5755">
        <v>99</v>
      </c>
      <c r="I5755">
        <v>99</v>
      </c>
      <c r="J5755">
        <v>999</v>
      </c>
      <c r="K5755">
        <v>99</v>
      </c>
      <c r="L5755">
        <v>99</v>
      </c>
      <c r="M5755">
        <v>99</v>
      </c>
      <c r="N5755">
        <v>99</v>
      </c>
      <c r="O5755">
        <v>54</v>
      </c>
      <c r="P5755">
        <v>5444</v>
      </c>
      <c r="R5755">
        <v>0</v>
      </c>
    </row>
    <row r="5756" spans="1:38" x14ac:dyDescent="0.5">
      <c r="A5756">
        <v>14</v>
      </c>
      <c r="B5756">
        <v>3917</v>
      </c>
      <c r="C5756">
        <v>2022</v>
      </c>
      <c r="D5756">
        <v>99</v>
      </c>
      <c r="E5756">
        <v>99</v>
      </c>
      <c r="F5756">
        <v>99</v>
      </c>
      <c r="G5756">
        <v>99</v>
      </c>
      <c r="H5756">
        <v>99</v>
      </c>
      <c r="I5756">
        <v>99</v>
      </c>
      <c r="J5756">
        <v>999</v>
      </c>
      <c r="K5756">
        <v>99</v>
      </c>
      <c r="L5756">
        <v>99</v>
      </c>
      <c r="M5756">
        <v>99</v>
      </c>
      <c r="N5756">
        <v>99</v>
      </c>
      <c r="O5756">
        <v>54</v>
      </c>
      <c r="P5756">
        <v>5444</v>
      </c>
      <c r="R5756">
        <v>0</v>
      </c>
    </row>
    <row r="5757" spans="1:38" x14ac:dyDescent="0.5">
      <c r="A5757">
        <v>15</v>
      </c>
      <c r="B5757">
        <v>1</v>
      </c>
      <c r="C5757">
        <v>2022</v>
      </c>
      <c r="D5757">
        <v>1</v>
      </c>
      <c r="E5757">
        <v>99</v>
      </c>
      <c r="F5757">
        <v>99</v>
      </c>
      <c r="G5757">
        <v>99</v>
      </c>
      <c r="H5757">
        <v>99</v>
      </c>
      <c r="I5757">
        <v>99</v>
      </c>
      <c r="J5757">
        <v>999</v>
      </c>
      <c r="K5757">
        <v>0</v>
      </c>
      <c r="M5757">
        <v>99</v>
      </c>
      <c r="N5757">
        <v>99</v>
      </c>
      <c r="O5757">
        <v>99</v>
      </c>
      <c r="P5757">
        <v>99</v>
      </c>
      <c r="Q5757">
        <v>20</v>
      </c>
      <c r="R5757">
        <v>424</v>
      </c>
      <c r="S5757">
        <v>423</v>
      </c>
      <c r="T5757">
        <v>16.415094339622652</v>
      </c>
      <c r="U5757">
        <v>61.293144208037845</v>
      </c>
      <c r="V5757">
        <v>95.466141090953826</v>
      </c>
      <c r="W5757">
        <v>88.022104018912501</v>
      </c>
      <c r="X5757">
        <v>8.5534248221260931</v>
      </c>
      <c r="Y5757">
        <v>2.0649329940664711</v>
      </c>
      <c r="Z5757">
        <v>-33.94132386453051</v>
      </c>
      <c r="AA5757">
        <v>14.119214119214121</v>
      </c>
      <c r="AB5757">
        <v>14.432297933351402</v>
      </c>
      <c r="AC5757">
        <v>0</v>
      </c>
      <c r="AD5757">
        <v>0</v>
      </c>
      <c r="AE5757">
        <v>0</v>
      </c>
      <c r="AF5757">
        <v>1</v>
      </c>
      <c r="AG5757">
        <v>16</v>
      </c>
      <c r="AH5757">
        <v>5</v>
      </c>
      <c r="AI5757">
        <v>58</v>
      </c>
      <c r="AJ5757">
        <v>0</v>
      </c>
      <c r="AK5757">
        <v>4</v>
      </c>
      <c r="AL5757">
        <v>1</v>
      </c>
    </row>
    <row r="5758" spans="1:38" x14ac:dyDescent="0.5">
      <c r="A5758">
        <v>15</v>
      </c>
      <c r="B5758">
        <v>2</v>
      </c>
      <c r="C5758">
        <v>2022</v>
      </c>
      <c r="D5758">
        <v>1</v>
      </c>
      <c r="E5758">
        <v>99</v>
      </c>
      <c r="F5758">
        <v>99</v>
      </c>
      <c r="G5758">
        <v>99</v>
      </c>
      <c r="H5758">
        <v>99</v>
      </c>
      <c r="I5758">
        <v>99</v>
      </c>
      <c r="J5758">
        <v>999</v>
      </c>
      <c r="K5758">
        <v>1</v>
      </c>
      <c r="M5758">
        <v>99</v>
      </c>
      <c r="N5758">
        <v>99</v>
      </c>
      <c r="O5758">
        <v>99</v>
      </c>
      <c r="P5758">
        <v>99</v>
      </c>
      <c r="R5758">
        <v>0</v>
      </c>
    </row>
    <row r="5759" spans="1:38" x14ac:dyDescent="0.5">
      <c r="A5759">
        <v>15</v>
      </c>
      <c r="B5759">
        <v>3</v>
      </c>
      <c r="C5759">
        <v>2022</v>
      </c>
      <c r="D5759">
        <v>1</v>
      </c>
      <c r="E5759">
        <v>99</v>
      </c>
      <c r="F5759">
        <v>99</v>
      </c>
      <c r="G5759">
        <v>99</v>
      </c>
      <c r="H5759">
        <v>99</v>
      </c>
      <c r="I5759">
        <v>99</v>
      </c>
      <c r="J5759">
        <v>999</v>
      </c>
      <c r="K5759">
        <v>3</v>
      </c>
      <c r="M5759">
        <v>99</v>
      </c>
      <c r="N5759">
        <v>99</v>
      </c>
      <c r="O5759">
        <v>99</v>
      </c>
      <c r="P5759">
        <v>99</v>
      </c>
      <c r="Q5759">
        <v>1</v>
      </c>
      <c r="R5759">
        <v>2</v>
      </c>
      <c r="S5759">
        <v>2</v>
      </c>
      <c r="T5759">
        <v>15.5</v>
      </c>
      <c r="U5759">
        <v>61.5</v>
      </c>
      <c r="V5759">
        <v>96.58721560130013</v>
      </c>
      <c r="W5759">
        <v>89.15</v>
      </c>
      <c r="X5759">
        <v>6.9499999999999824</v>
      </c>
      <c r="Y5759">
        <v>2.5</v>
      </c>
      <c r="Z5759">
        <v>-100.00000000000024</v>
      </c>
      <c r="AA5759">
        <v>6.6600066600066607E-2</v>
      </c>
      <c r="AB5759">
        <v>6.9112199721930889E-2</v>
      </c>
      <c r="AC5759">
        <v>0</v>
      </c>
      <c r="AD5759">
        <v>0</v>
      </c>
      <c r="AE5759">
        <v>0</v>
      </c>
      <c r="AF5759">
        <v>0</v>
      </c>
      <c r="AG5759">
        <v>0</v>
      </c>
      <c r="AH5759">
        <v>0</v>
      </c>
      <c r="AI5759">
        <v>0</v>
      </c>
      <c r="AJ5759">
        <v>0</v>
      </c>
      <c r="AK5759">
        <v>0</v>
      </c>
      <c r="AL5759">
        <v>0</v>
      </c>
    </row>
    <row r="5760" spans="1:38" x14ac:dyDescent="0.5">
      <c r="A5760">
        <v>15</v>
      </c>
      <c r="B5760">
        <v>4</v>
      </c>
      <c r="C5760">
        <v>2022</v>
      </c>
      <c r="D5760">
        <v>1</v>
      </c>
      <c r="E5760">
        <v>99</v>
      </c>
      <c r="F5760">
        <v>99</v>
      </c>
      <c r="G5760">
        <v>99</v>
      </c>
      <c r="H5760">
        <v>99</v>
      </c>
      <c r="I5760">
        <v>99</v>
      </c>
      <c r="J5760">
        <v>999</v>
      </c>
      <c r="K5760">
        <v>6</v>
      </c>
      <c r="M5760">
        <v>99</v>
      </c>
      <c r="N5760">
        <v>99</v>
      </c>
      <c r="O5760">
        <v>99</v>
      </c>
      <c r="P5760">
        <v>99</v>
      </c>
      <c r="Q5760">
        <v>1</v>
      </c>
      <c r="R5760">
        <v>3</v>
      </c>
      <c r="S5760">
        <v>3</v>
      </c>
      <c r="T5760">
        <v>15</v>
      </c>
      <c r="U5760">
        <v>58.66666666666665</v>
      </c>
      <c r="V5760">
        <v>91.715420729505254</v>
      </c>
      <c r="W5760">
        <v>84.653333333333364</v>
      </c>
      <c r="X5760">
        <v>0.3933898264481257</v>
      </c>
      <c r="Y5760">
        <v>1.699673171197714</v>
      </c>
      <c r="Z5760">
        <v>-94.055755915765914</v>
      </c>
      <c r="AA5760">
        <v>9.9900099900099917E-2</v>
      </c>
      <c r="AB5760">
        <v>9.8439339547849516E-2</v>
      </c>
      <c r="AC5760">
        <v>0</v>
      </c>
      <c r="AD5760">
        <v>0</v>
      </c>
      <c r="AE5760">
        <v>0</v>
      </c>
      <c r="AF5760">
        <v>0</v>
      </c>
      <c r="AG5760">
        <v>0</v>
      </c>
      <c r="AH5760">
        <v>0</v>
      </c>
      <c r="AI5760">
        <v>0</v>
      </c>
      <c r="AJ5760">
        <v>0</v>
      </c>
      <c r="AK5760">
        <v>0</v>
      </c>
      <c r="AL5760">
        <v>0</v>
      </c>
    </row>
    <row r="5761" spans="1:38" x14ac:dyDescent="0.5">
      <c r="A5761">
        <v>15</v>
      </c>
      <c r="B5761">
        <v>5</v>
      </c>
      <c r="C5761">
        <v>2022</v>
      </c>
      <c r="D5761">
        <v>1</v>
      </c>
      <c r="E5761">
        <v>99</v>
      </c>
      <c r="F5761">
        <v>99</v>
      </c>
      <c r="G5761">
        <v>99</v>
      </c>
      <c r="H5761">
        <v>99</v>
      </c>
      <c r="I5761">
        <v>99</v>
      </c>
      <c r="J5761">
        <v>999</v>
      </c>
      <c r="K5761">
        <v>7</v>
      </c>
      <c r="M5761">
        <v>99</v>
      </c>
      <c r="N5761">
        <v>99</v>
      </c>
      <c r="O5761">
        <v>99</v>
      </c>
      <c r="P5761">
        <v>99</v>
      </c>
      <c r="R5761">
        <v>0</v>
      </c>
    </row>
    <row r="5762" spans="1:38" x14ac:dyDescent="0.5">
      <c r="A5762">
        <v>15</v>
      </c>
      <c r="B5762">
        <v>6</v>
      </c>
      <c r="C5762">
        <v>2022</v>
      </c>
      <c r="D5762">
        <v>1</v>
      </c>
      <c r="E5762">
        <v>99</v>
      </c>
      <c r="F5762">
        <v>99</v>
      </c>
      <c r="G5762">
        <v>99</v>
      </c>
      <c r="H5762">
        <v>99</v>
      </c>
      <c r="I5762">
        <v>99</v>
      </c>
      <c r="J5762">
        <v>999</v>
      </c>
      <c r="K5762">
        <v>8</v>
      </c>
      <c r="M5762">
        <v>99</v>
      </c>
      <c r="N5762">
        <v>99</v>
      </c>
      <c r="O5762">
        <v>99</v>
      </c>
      <c r="P5762">
        <v>99</v>
      </c>
      <c r="R5762">
        <v>0</v>
      </c>
    </row>
    <row r="5763" spans="1:38" x14ac:dyDescent="0.5">
      <c r="A5763">
        <v>15</v>
      </c>
      <c r="B5763">
        <v>7</v>
      </c>
      <c r="C5763">
        <v>2022</v>
      </c>
      <c r="D5763">
        <v>1</v>
      </c>
      <c r="E5763">
        <v>99</v>
      </c>
      <c r="F5763">
        <v>99</v>
      </c>
      <c r="G5763">
        <v>99</v>
      </c>
      <c r="H5763">
        <v>99</v>
      </c>
      <c r="I5763">
        <v>99</v>
      </c>
      <c r="J5763">
        <v>999</v>
      </c>
      <c r="K5763">
        <v>9</v>
      </c>
      <c r="M5763">
        <v>99</v>
      </c>
      <c r="N5763">
        <v>99</v>
      </c>
      <c r="O5763">
        <v>99</v>
      </c>
      <c r="P5763">
        <v>99</v>
      </c>
      <c r="Q5763">
        <v>51</v>
      </c>
      <c r="R5763">
        <v>2574</v>
      </c>
      <c r="S5763">
        <v>2574</v>
      </c>
      <c r="T5763">
        <v>16.088578088578085</v>
      </c>
      <c r="U5763">
        <v>60.606449106449112</v>
      </c>
      <c r="V5763">
        <v>92.735286863130881</v>
      </c>
      <c r="W5763">
        <v>85.59466977466991</v>
      </c>
      <c r="X5763">
        <v>11.027855830700085</v>
      </c>
      <c r="Y5763">
        <v>2.4058279525094179</v>
      </c>
      <c r="Z5763">
        <v>-38.818212899919672</v>
      </c>
      <c r="AA5763">
        <v>85.714285714285694</v>
      </c>
      <c r="AB5763">
        <v>85.400150527378841</v>
      </c>
      <c r="AC5763">
        <v>44</v>
      </c>
      <c r="AD5763">
        <v>0</v>
      </c>
      <c r="AE5763">
        <v>0</v>
      </c>
      <c r="AF5763">
        <v>17</v>
      </c>
      <c r="AG5763">
        <v>48</v>
      </c>
      <c r="AH5763">
        <v>12</v>
      </c>
      <c r="AI5763">
        <v>47</v>
      </c>
      <c r="AJ5763">
        <v>0</v>
      </c>
      <c r="AK5763">
        <v>24</v>
      </c>
      <c r="AL5763">
        <v>24</v>
      </c>
    </row>
    <row r="5764" spans="1:38" x14ac:dyDescent="0.5">
      <c r="A5764">
        <v>15</v>
      </c>
      <c r="B5764">
        <v>8</v>
      </c>
      <c r="C5764">
        <v>2022</v>
      </c>
      <c r="D5764">
        <v>2</v>
      </c>
      <c r="E5764">
        <v>99</v>
      </c>
      <c r="F5764">
        <v>99</v>
      </c>
      <c r="G5764">
        <v>99</v>
      </c>
      <c r="H5764">
        <v>99</v>
      </c>
      <c r="I5764">
        <v>99</v>
      </c>
      <c r="J5764">
        <v>999</v>
      </c>
      <c r="K5764">
        <v>0</v>
      </c>
      <c r="M5764">
        <v>99</v>
      </c>
      <c r="N5764">
        <v>99</v>
      </c>
      <c r="O5764">
        <v>99</v>
      </c>
      <c r="P5764">
        <v>99</v>
      </c>
      <c r="Q5764">
        <v>16</v>
      </c>
      <c r="R5764">
        <v>372</v>
      </c>
      <c r="S5764">
        <v>372</v>
      </c>
      <c r="T5764">
        <v>16.370967741935488</v>
      </c>
      <c r="U5764">
        <v>61.1505376344086</v>
      </c>
      <c r="V5764">
        <v>93.450529479607127</v>
      </c>
      <c r="W5764">
        <v>86.254838709677443</v>
      </c>
      <c r="X5764">
        <v>9.0842504159202164</v>
      </c>
      <c r="Y5764">
        <v>2.1871876996567323</v>
      </c>
      <c r="Z5764">
        <v>-27.036970021472641</v>
      </c>
      <c r="AA5764">
        <v>15.525876460767948</v>
      </c>
      <c r="AB5764">
        <v>15.500854588546304</v>
      </c>
      <c r="AC5764">
        <v>4</v>
      </c>
      <c r="AD5764">
        <v>0</v>
      </c>
      <c r="AE5764">
        <v>0</v>
      </c>
      <c r="AF5764">
        <v>3</v>
      </c>
      <c r="AG5764">
        <v>14</v>
      </c>
      <c r="AH5764">
        <v>19</v>
      </c>
      <c r="AI5764">
        <v>25</v>
      </c>
      <c r="AJ5764">
        <v>0</v>
      </c>
      <c r="AK5764">
        <v>2</v>
      </c>
      <c r="AL5764">
        <v>0</v>
      </c>
    </row>
    <row r="5765" spans="1:38" x14ac:dyDescent="0.5">
      <c r="A5765">
        <v>15</v>
      </c>
      <c r="B5765">
        <v>9</v>
      </c>
      <c r="C5765">
        <v>2022</v>
      </c>
      <c r="D5765">
        <v>2</v>
      </c>
      <c r="E5765">
        <v>99</v>
      </c>
      <c r="F5765">
        <v>99</v>
      </c>
      <c r="G5765">
        <v>99</v>
      </c>
      <c r="H5765">
        <v>99</v>
      </c>
      <c r="I5765">
        <v>99</v>
      </c>
      <c r="J5765">
        <v>999</v>
      </c>
      <c r="K5765">
        <v>1</v>
      </c>
      <c r="M5765">
        <v>99</v>
      </c>
      <c r="N5765">
        <v>99</v>
      </c>
      <c r="O5765">
        <v>99</v>
      </c>
      <c r="P5765">
        <v>99</v>
      </c>
      <c r="R5765">
        <v>0</v>
      </c>
    </row>
    <row r="5766" spans="1:38" x14ac:dyDescent="0.5">
      <c r="A5766">
        <v>15</v>
      </c>
      <c r="B5766">
        <v>10</v>
      </c>
      <c r="C5766">
        <v>2022</v>
      </c>
      <c r="D5766">
        <v>2</v>
      </c>
      <c r="E5766">
        <v>99</v>
      </c>
      <c r="F5766">
        <v>99</v>
      </c>
      <c r="G5766">
        <v>99</v>
      </c>
      <c r="H5766">
        <v>99</v>
      </c>
      <c r="I5766">
        <v>99</v>
      </c>
      <c r="J5766">
        <v>999</v>
      </c>
      <c r="K5766">
        <v>3</v>
      </c>
      <c r="M5766">
        <v>99</v>
      </c>
      <c r="N5766">
        <v>99</v>
      </c>
      <c r="O5766">
        <v>99</v>
      </c>
      <c r="P5766">
        <v>99</v>
      </c>
      <c r="Q5766">
        <v>1</v>
      </c>
      <c r="R5766">
        <v>30</v>
      </c>
      <c r="S5766">
        <v>30</v>
      </c>
      <c r="T5766">
        <v>17</v>
      </c>
      <c r="U5766">
        <v>62.533333333333331</v>
      </c>
      <c r="V5766">
        <v>95.236547490068645</v>
      </c>
      <c r="W5766">
        <v>87.903333333333308</v>
      </c>
      <c r="X5766">
        <v>6.9608181192221803</v>
      </c>
      <c r="Y5766">
        <v>1.4079141387962839</v>
      </c>
      <c r="Z5766">
        <v>-11.65051517062683</v>
      </c>
      <c r="AA5766">
        <v>1.2520868113522539</v>
      </c>
      <c r="AB5766">
        <v>1.273960121777661</v>
      </c>
      <c r="AC5766">
        <v>0</v>
      </c>
      <c r="AD5766">
        <v>0</v>
      </c>
      <c r="AE5766">
        <v>0</v>
      </c>
      <c r="AF5766">
        <v>0</v>
      </c>
      <c r="AG5766">
        <v>0</v>
      </c>
      <c r="AH5766">
        <v>0</v>
      </c>
      <c r="AI5766">
        <v>1</v>
      </c>
      <c r="AJ5766">
        <v>0</v>
      </c>
      <c r="AK5766">
        <v>0</v>
      </c>
      <c r="AL5766">
        <v>0</v>
      </c>
    </row>
    <row r="5767" spans="1:38" x14ac:dyDescent="0.5">
      <c r="A5767">
        <v>15</v>
      </c>
      <c r="B5767">
        <v>11</v>
      </c>
      <c r="C5767">
        <v>2022</v>
      </c>
      <c r="D5767">
        <v>2</v>
      </c>
      <c r="E5767">
        <v>99</v>
      </c>
      <c r="F5767">
        <v>99</v>
      </c>
      <c r="G5767">
        <v>99</v>
      </c>
      <c r="H5767">
        <v>99</v>
      </c>
      <c r="I5767">
        <v>99</v>
      </c>
      <c r="J5767">
        <v>999</v>
      </c>
      <c r="K5767">
        <v>6</v>
      </c>
      <c r="M5767">
        <v>99</v>
      </c>
      <c r="N5767">
        <v>99</v>
      </c>
      <c r="O5767">
        <v>99</v>
      </c>
      <c r="P5767">
        <v>99</v>
      </c>
      <c r="R5767">
        <v>0</v>
      </c>
    </row>
    <row r="5768" spans="1:38" x14ac:dyDescent="0.5">
      <c r="A5768">
        <v>15</v>
      </c>
      <c r="B5768">
        <v>12</v>
      </c>
      <c r="C5768">
        <v>2022</v>
      </c>
      <c r="D5768">
        <v>2</v>
      </c>
      <c r="E5768">
        <v>99</v>
      </c>
      <c r="F5768">
        <v>99</v>
      </c>
      <c r="G5768">
        <v>99</v>
      </c>
      <c r="H5768">
        <v>99</v>
      </c>
      <c r="I5768">
        <v>99</v>
      </c>
      <c r="J5768">
        <v>999</v>
      </c>
      <c r="K5768">
        <v>7</v>
      </c>
      <c r="M5768">
        <v>99</v>
      </c>
      <c r="N5768">
        <v>99</v>
      </c>
      <c r="O5768">
        <v>99</v>
      </c>
      <c r="P5768">
        <v>99</v>
      </c>
      <c r="R5768">
        <v>0</v>
      </c>
    </row>
    <row r="5769" spans="1:38" x14ac:dyDescent="0.5">
      <c r="A5769">
        <v>15</v>
      </c>
      <c r="B5769">
        <v>13</v>
      </c>
      <c r="C5769">
        <v>2022</v>
      </c>
      <c r="D5769">
        <v>2</v>
      </c>
      <c r="E5769">
        <v>99</v>
      </c>
      <c r="F5769">
        <v>99</v>
      </c>
      <c r="G5769">
        <v>99</v>
      </c>
      <c r="H5769">
        <v>99</v>
      </c>
      <c r="I5769">
        <v>99</v>
      </c>
      <c r="J5769">
        <v>999</v>
      </c>
      <c r="K5769">
        <v>8</v>
      </c>
      <c r="M5769">
        <v>99</v>
      </c>
      <c r="N5769">
        <v>99</v>
      </c>
      <c r="O5769">
        <v>99</v>
      </c>
      <c r="P5769">
        <v>99</v>
      </c>
      <c r="R5769">
        <v>0</v>
      </c>
    </row>
    <row r="5770" spans="1:38" x14ac:dyDescent="0.5">
      <c r="A5770">
        <v>15</v>
      </c>
      <c r="B5770">
        <v>14</v>
      </c>
      <c r="C5770">
        <v>2022</v>
      </c>
      <c r="D5770">
        <v>2</v>
      </c>
      <c r="E5770">
        <v>99</v>
      </c>
      <c r="F5770">
        <v>99</v>
      </c>
      <c r="G5770">
        <v>99</v>
      </c>
      <c r="H5770">
        <v>99</v>
      </c>
      <c r="I5770">
        <v>99</v>
      </c>
      <c r="J5770">
        <v>999</v>
      </c>
      <c r="K5770">
        <v>9</v>
      </c>
      <c r="M5770">
        <v>99</v>
      </c>
      <c r="N5770">
        <v>99</v>
      </c>
      <c r="O5770">
        <v>99</v>
      </c>
      <c r="P5770">
        <v>99</v>
      </c>
      <c r="Q5770">
        <v>41</v>
      </c>
      <c r="R5770">
        <v>1994</v>
      </c>
      <c r="S5770">
        <v>1994</v>
      </c>
      <c r="T5770">
        <v>16.181544633901702</v>
      </c>
      <c r="U5770">
        <v>60.831995987963879</v>
      </c>
      <c r="V5770">
        <v>93.604920938329698</v>
      </c>
      <c r="W5770">
        <v>86.397342026078107</v>
      </c>
      <c r="X5770">
        <v>10.106762483608758</v>
      </c>
      <c r="Y5770">
        <v>2.405560119066529</v>
      </c>
      <c r="Z5770">
        <v>-29.571150024630327</v>
      </c>
      <c r="AA5770">
        <v>83.222036727879811</v>
      </c>
      <c r="AB5770">
        <v>83.22518528967602</v>
      </c>
      <c r="AC5770">
        <v>35</v>
      </c>
      <c r="AD5770">
        <v>0</v>
      </c>
      <c r="AE5770">
        <v>0</v>
      </c>
      <c r="AF5770">
        <v>13</v>
      </c>
      <c r="AG5770">
        <v>29</v>
      </c>
      <c r="AH5770">
        <v>12</v>
      </c>
      <c r="AI5770">
        <v>33</v>
      </c>
      <c r="AJ5770">
        <v>0</v>
      </c>
      <c r="AK5770">
        <v>19</v>
      </c>
      <c r="AL5770">
        <v>15</v>
      </c>
    </row>
    <row r="5771" spans="1:38" x14ac:dyDescent="0.5">
      <c r="A5771">
        <v>15</v>
      </c>
      <c r="B5771">
        <v>15</v>
      </c>
      <c r="C5771">
        <v>2022</v>
      </c>
      <c r="D5771">
        <v>3</v>
      </c>
      <c r="E5771">
        <v>99</v>
      </c>
      <c r="F5771">
        <v>99</v>
      </c>
      <c r="G5771">
        <v>99</v>
      </c>
      <c r="H5771">
        <v>99</v>
      </c>
      <c r="I5771">
        <v>99</v>
      </c>
      <c r="J5771">
        <v>999</v>
      </c>
      <c r="K5771">
        <v>0</v>
      </c>
      <c r="M5771">
        <v>99</v>
      </c>
      <c r="N5771">
        <v>99</v>
      </c>
      <c r="O5771">
        <v>99</v>
      </c>
      <c r="P5771">
        <v>99</v>
      </c>
      <c r="Q5771">
        <v>28</v>
      </c>
      <c r="R5771">
        <v>564</v>
      </c>
      <c r="S5771">
        <v>564</v>
      </c>
      <c r="T5771">
        <v>16.345744680851059</v>
      </c>
      <c r="U5771">
        <v>61.017730496453865</v>
      </c>
      <c r="V5771">
        <v>93.570726047501637</v>
      </c>
      <c r="W5771">
        <v>86.365780141843999</v>
      </c>
      <c r="X5771">
        <v>8.8656330607959983</v>
      </c>
      <c r="Y5771">
        <v>2.1103521835739647</v>
      </c>
      <c r="Z5771">
        <v>-32.416478597955177</v>
      </c>
      <c r="AA5771">
        <v>27.810650887573964</v>
      </c>
      <c r="AB5771">
        <v>28.36689566975102</v>
      </c>
      <c r="AC5771">
        <v>5</v>
      </c>
      <c r="AD5771">
        <v>0</v>
      </c>
      <c r="AE5771">
        <v>0</v>
      </c>
      <c r="AF5771">
        <v>3</v>
      </c>
      <c r="AG5771">
        <v>21</v>
      </c>
      <c r="AH5771">
        <v>18</v>
      </c>
      <c r="AI5771">
        <v>36</v>
      </c>
      <c r="AJ5771">
        <v>0</v>
      </c>
      <c r="AK5771">
        <v>15</v>
      </c>
      <c r="AL5771">
        <v>4</v>
      </c>
    </row>
    <row r="5772" spans="1:38" x14ac:dyDescent="0.5">
      <c r="A5772">
        <v>15</v>
      </c>
      <c r="B5772">
        <v>16</v>
      </c>
      <c r="C5772">
        <v>2022</v>
      </c>
      <c r="D5772">
        <v>3</v>
      </c>
      <c r="E5772">
        <v>99</v>
      </c>
      <c r="F5772">
        <v>99</v>
      </c>
      <c r="G5772">
        <v>99</v>
      </c>
      <c r="H5772">
        <v>99</v>
      </c>
      <c r="I5772">
        <v>99</v>
      </c>
      <c r="J5772">
        <v>999</v>
      </c>
      <c r="K5772">
        <v>1</v>
      </c>
      <c r="M5772">
        <v>99</v>
      </c>
      <c r="N5772">
        <v>99</v>
      </c>
      <c r="O5772">
        <v>99</v>
      </c>
      <c r="P5772">
        <v>99</v>
      </c>
      <c r="R5772">
        <v>0</v>
      </c>
    </row>
    <row r="5773" spans="1:38" x14ac:dyDescent="0.5">
      <c r="A5773">
        <v>15</v>
      </c>
      <c r="B5773">
        <v>17</v>
      </c>
      <c r="C5773">
        <v>2022</v>
      </c>
      <c r="D5773">
        <v>3</v>
      </c>
      <c r="E5773">
        <v>99</v>
      </c>
      <c r="F5773">
        <v>99</v>
      </c>
      <c r="G5773">
        <v>99</v>
      </c>
      <c r="H5773">
        <v>99</v>
      </c>
      <c r="I5773">
        <v>99</v>
      </c>
      <c r="J5773">
        <v>999</v>
      </c>
      <c r="K5773">
        <v>3</v>
      </c>
      <c r="M5773">
        <v>99</v>
      </c>
      <c r="N5773">
        <v>99</v>
      </c>
      <c r="O5773">
        <v>99</v>
      </c>
      <c r="P5773">
        <v>99</v>
      </c>
      <c r="Q5773">
        <v>3</v>
      </c>
      <c r="R5773">
        <v>6</v>
      </c>
      <c r="S5773">
        <v>6</v>
      </c>
      <c r="T5773">
        <v>14.5</v>
      </c>
      <c r="U5773">
        <v>57.66666666666665</v>
      </c>
      <c r="V5773">
        <v>104.89346334416756</v>
      </c>
      <c r="W5773">
        <v>96.816666666666634</v>
      </c>
      <c r="X5773">
        <v>16.345174279346875</v>
      </c>
      <c r="Y5773">
        <v>2.28521820013377</v>
      </c>
      <c r="Z5773">
        <v>-4.0009446664342052</v>
      </c>
      <c r="AA5773">
        <v>0.29585798816568054</v>
      </c>
      <c r="AB5773">
        <v>0.33829251091778045</v>
      </c>
      <c r="AC5773">
        <v>0</v>
      </c>
      <c r="AD5773">
        <v>0</v>
      </c>
      <c r="AE5773">
        <v>0</v>
      </c>
      <c r="AF5773">
        <v>0</v>
      </c>
      <c r="AG5773">
        <v>0</v>
      </c>
      <c r="AH5773">
        <v>0</v>
      </c>
      <c r="AI5773">
        <v>4</v>
      </c>
      <c r="AJ5773">
        <v>0</v>
      </c>
      <c r="AK5773">
        <v>0</v>
      </c>
      <c r="AL5773">
        <v>0</v>
      </c>
    </row>
    <row r="5774" spans="1:38" x14ac:dyDescent="0.5">
      <c r="A5774">
        <v>15</v>
      </c>
      <c r="B5774">
        <v>18</v>
      </c>
      <c r="C5774">
        <v>2022</v>
      </c>
      <c r="D5774">
        <v>3</v>
      </c>
      <c r="E5774">
        <v>99</v>
      </c>
      <c r="F5774">
        <v>99</v>
      </c>
      <c r="G5774">
        <v>99</v>
      </c>
      <c r="H5774">
        <v>99</v>
      </c>
      <c r="I5774">
        <v>99</v>
      </c>
      <c r="J5774">
        <v>999</v>
      </c>
      <c r="K5774">
        <v>6</v>
      </c>
      <c r="M5774">
        <v>99</v>
      </c>
      <c r="N5774">
        <v>99</v>
      </c>
      <c r="O5774">
        <v>99</v>
      </c>
      <c r="P5774">
        <v>99</v>
      </c>
      <c r="Q5774">
        <v>2</v>
      </c>
      <c r="R5774">
        <v>2</v>
      </c>
      <c r="S5774">
        <v>2</v>
      </c>
      <c r="T5774">
        <v>15.5</v>
      </c>
      <c r="U5774">
        <v>61</v>
      </c>
      <c r="V5774">
        <v>97.941495124593743</v>
      </c>
      <c r="W5774">
        <v>90.4</v>
      </c>
      <c r="X5774">
        <v>10.399999999999944</v>
      </c>
      <c r="Y5774">
        <v>3</v>
      </c>
      <c r="Z5774">
        <v>-100.00000000000281</v>
      </c>
      <c r="AA5774">
        <v>9.8619329388560162E-2</v>
      </c>
      <c r="AB5774">
        <v>0.1052905594318036</v>
      </c>
      <c r="AC5774">
        <v>0</v>
      </c>
      <c r="AD5774">
        <v>0</v>
      </c>
      <c r="AE5774">
        <v>0</v>
      </c>
      <c r="AF5774">
        <v>0</v>
      </c>
      <c r="AG5774">
        <v>1</v>
      </c>
      <c r="AH5774">
        <v>0</v>
      </c>
      <c r="AI5774">
        <v>1</v>
      </c>
      <c r="AJ5774">
        <v>0</v>
      </c>
      <c r="AK5774">
        <v>0</v>
      </c>
      <c r="AL5774">
        <v>0</v>
      </c>
    </row>
    <row r="5775" spans="1:38" x14ac:dyDescent="0.5">
      <c r="A5775">
        <v>15</v>
      </c>
      <c r="B5775">
        <v>19</v>
      </c>
      <c r="C5775">
        <v>2022</v>
      </c>
      <c r="D5775">
        <v>3</v>
      </c>
      <c r="E5775">
        <v>99</v>
      </c>
      <c r="F5775">
        <v>99</v>
      </c>
      <c r="G5775">
        <v>99</v>
      </c>
      <c r="H5775">
        <v>99</v>
      </c>
      <c r="I5775">
        <v>99</v>
      </c>
      <c r="J5775">
        <v>999</v>
      </c>
      <c r="K5775">
        <v>7</v>
      </c>
      <c r="M5775">
        <v>99</v>
      </c>
      <c r="N5775">
        <v>99</v>
      </c>
      <c r="O5775">
        <v>99</v>
      </c>
      <c r="P5775">
        <v>99</v>
      </c>
      <c r="R5775">
        <v>0</v>
      </c>
    </row>
    <row r="5776" spans="1:38" x14ac:dyDescent="0.5">
      <c r="A5776">
        <v>15</v>
      </c>
      <c r="B5776">
        <v>20</v>
      </c>
      <c r="C5776">
        <v>2022</v>
      </c>
      <c r="D5776">
        <v>3</v>
      </c>
      <c r="E5776">
        <v>99</v>
      </c>
      <c r="F5776">
        <v>99</v>
      </c>
      <c r="G5776">
        <v>99</v>
      </c>
      <c r="H5776">
        <v>99</v>
      </c>
      <c r="I5776">
        <v>99</v>
      </c>
      <c r="J5776">
        <v>999</v>
      </c>
      <c r="K5776">
        <v>8</v>
      </c>
      <c r="M5776">
        <v>99</v>
      </c>
      <c r="N5776">
        <v>99</v>
      </c>
      <c r="O5776">
        <v>99</v>
      </c>
      <c r="P5776">
        <v>99</v>
      </c>
      <c r="R5776">
        <v>0</v>
      </c>
    </row>
    <row r="5777" spans="1:38" x14ac:dyDescent="0.5">
      <c r="A5777">
        <v>15</v>
      </c>
      <c r="B5777">
        <v>21</v>
      </c>
      <c r="C5777">
        <v>2022</v>
      </c>
      <c r="D5777">
        <v>3</v>
      </c>
      <c r="E5777">
        <v>99</v>
      </c>
      <c r="F5777">
        <v>99</v>
      </c>
      <c r="G5777">
        <v>99</v>
      </c>
      <c r="H5777">
        <v>99</v>
      </c>
      <c r="I5777">
        <v>99</v>
      </c>
      <c r="J5777">
        <v>999</v>
      </c>
      <c r="K5777">
        <v>9</v>
      </c>
      <c r="M5777">
        <v>99</v>
      </c>
      <c r="N5777">
        <v>99</v>
      </c>
      <c r="O5777">
        <v>99</v>
      </c>
      <c r="P5777">
        <v>99</v>
      </c>
      <c r="Q5777">
        <v>51</v>
      </c>
      <c r="R5777">
        <v>1456</v>
      </c>
      <c r="S5777">
        <v>1456</v>
      </c>
      <c r="T5777">
        <v>16.348901098901099</v>
      </c>
      <c r="U5777">
        <v>61.076236263736241</v>
      </c>
      <c r="V5777">
        <v>90.962416510899715</v>
      </c>
      <c r="W5777">
        <v>83.958310439560549</v>
      </c>
      <c r="X5777">
        <v>10.33961825513143</v>
      </c>
      <c r="Y5777">
        <v>2.2364576850783964</v>
      </c>
      <c r="Z5777">
        <v>-48.466570725819437</v>
      </c>
      <c r="AA5777">
        <v>71.79487179487181</v>
      </c>
      <c r="AB5777">
        <v>71.189521259899394</v>
      </c>
      <c r="AC5777">
        <v>35</v>
      </c>
      <c r="AD5777">
        <v>0</v>
      </c>
      <c r="AE5777">
        <v>0</v>
      </c>
      <c r="AF5777">
        <v>8</v>
      </c>
      <c r="AG5777">
        <v>19</v>
      </c>
      <c r="AH5777">
        <v>5</v>
      </c>
      <c r="AI5777">
        <v>58</v>
      </c>
      <c r="AJ5777">
        <v>0</v>
      </c>
      <c r="AK5777">
        <v>11</v>
      </c>
      <c r="AL5777">
        <v>20</v>
      </c>
    </row>
    <row r="5778" spans="1:38" x14ac:dyDescent="0.5">
      <c r="A5778">
        <v>15</v>
      </c>
      <c r="B5778">
        <v>22</v>
      </c>
      <c r="C5778">
        <v>2022</v>
      </c>
      <c r="D5778">
        <v>4</v>
      </c>
      <c r="E5778">
        <v>99</v>
      </c>
      <c r="F5778">
        <v>99</v>
      </c>
      <c r="G5778">
        <v>99</v>
      </c>
      <c r="H5778">
        <v>99</v>
      </c>
      <c r="I5778">
        <v>99</v>
      </c>
      <c r="J5778">
        <v>999</v>
      </c>
      <c r="K5778">
        <v>0</v>
      </c>
      <c r="M5778">
        <v>99</v>
      </c>
      <c r="N5778">
        <v>99</v>
      </c>
      <c r="O5778">
        <v>99</v>
      </c>
      <c r="P5778">
        <v>99</v>
      </c>
      <c r="Q5778">
        <v>18</v>
      </c>
      <c r="R5778">
        <v>274</v>
      </c>
      <c r="S5778">
        <v>274</v>
      </c>
      <c r="T5778">
        <v>16.638686131386855</v>
      </c>
      <c r="U5778">
        <v>61.83941605839415</v>
      </c>
      <c r="V5778">
        <v>92.62639283200609</v>
      </c>
      <c r="W5778">
        <v>85.49416058394155</v>
      </c>
      <c r="X5778">
        <v>8.6706844493925193</v>
      </c>
      <c r="Y5778">
        <v>2.0298271352894899</v>
      </c>
      <c r="Z5778">
        <v>-49.051472312114441</v>
      </c>
      <c r="AA5778">
        <v>12.017543859649122</v>
      </c>
      <c r="AB5778">
        <v>12.201669712040282</v>
      </c>
      <c r="AC5778">
        <v>3</v>
      </c>
      <c r="AD5778">
        <v>0</v>
      </c>
      <c r="AE5778">
        <v>0</v>
      </c>
      <c r="AF5778">
        <v>1</v>
      </c>
      <c r="AG5778">
        <v>10</v>
      </c>
      <c r="AH5778">
        <v>26</v>
      </c>
      <c r="AI5778">
        <v>11</v>
      </c>
      <c r="AJ5778">
        <v>0</v>
      </c>
      <c r="AK5778">
        <v>2</v>
      </c>
      <c r="AL5778">
        <v>2</v>
      </c>
    </row>
    <row r="5779" spans="1:38" x14ac:dyDescent="0.5">
      <c r="A5779">
        <v>15</v>
      </c>
      <c r="B5779">
        <v>23</v>
      </c>
      <c r="C5779">
        <v>2022</v>
      </c>
      <c r="D5779">
        <v>4</v>
      </c>
      <c r="E5779">
        <v>99</v>
      </c>
      <c r="F5779">
        <v>99</v>
      </c>
      <c r="G5779">
        <v>99</v>
      </c>
      <c r="H5779">
        <v>99</v>
      </c>
      <c r="I5779">
        <v>99</v>
      </c>
      <c r="J5779">
        <v>999</v>
      </c>
      <c r="K5779">
        <v>1</v>
      </c>
      <c r="M5779">
        <v>99</v>
      </c>
      <c r="N5779">
        <v>99</v>
      </c>
      <c r="O5779">
        <v>99</v>
      </c>
      <c r="P5779">
        <v>99</v>
      </c>
      <c r="Q5779">
        <v>1</v>
      </c>
      <c r="R5779">
        <v>6</v>
      </c>
      <c r="S5779">
        <v>6</v>
      </c>
      <c r="T5779">
        <v>15.5</v>
      </c>
      <c r="U5779">
        <v>59.16666666666665</v>
      </c>
      <c r="V5779">
        <v>88.407367280606692</v>
      </c>
      <c r="W5779">
        <v>81.600000000000023</v>
      </c>
      <c r="X5779">
        <v>3.462176579359459</v>
      </c>
      <c r="Y5779">
        <v>2.266911751455996</v>
      </c>
      <c r="Z5779">
        <v>-24.20860548199078</v>
      </c>
      <c r="AA5779">
        <v>0.26315789473684204</v>
      </c>
      <c r="AB5779">
        <v>0.2550196577652859</v>
      </c>
      <c r="AC5779">
        <v>0</v>
      </c>
      <c r="AD5779">
        <v>0</v>
      </c>
      <c r="AE5779">
        <v>0</v>
      </c>
      <c r="AF5779">
        <v>0</v>
      </c>
      <c r="AG5779">
        <v>0</v>
      </c>
      <c r="AH5779">
        <v>0</v>
      </c>
      <c r="AI5779">
        <v>0</v>
      </c>
      <c r="AJ5779">
        <v>0</v>
      </c>
      <c r="AK5779">
        <v>0</v>
      </c>
      <c r="AL5779">
        <v>0</v>
      </c>
    </row>
    <row r="5780" spans="1:38" x14ac:dyDescent="0.5">
      <c r="A5780">
        <v>15</v>
      </c>
      <c r="B5780">
        <v>24</v>
      </c>
      <c r="C5780">
        <v>2022</v>
      </c>
      <c r="D5780">
        <v>4</v>
      </c>
      <c r="E5780">
        <v>99</v>
      </c>
      <c r="F5780">
        <v>99</v>
      </c>
      <c r="G5780">
        <v>99</v>
      </c>
      <c r="H5780">
        <v>99</v>
      </c>
      <c r="I5780">
        <v>99</v>
      </c>
      <c r="J5780">
        <v>999</v>
      </c>
      <c r="K5780">
        <v>3</v>
      </c>
      <c r="M5780">
        <v>99</v>
      </c>
      <c r="N5780">
        <v>99</v>
      </c>
      <c r="O5780">
        <v>99</v>
      </c>
      <c r="P5780">
        <v>99</v>
      </c>
      <c r="R5780">
        <v>0</v>
      </c>
    </row>
    <row r="5781" spans="1:38" x14ac:dyDescent="0.5">
      <c r="A5781">
        <v>15</v>
      </c>
      <c r="B5781">
        <v>25</v>
      </c>
      <c r="C5781">
        <v>2022</v>
      </c>
      <c r="D5781">
        <v>4</v>
      </c>
      <c r="E5781">
        <v>99</v>
      </c>
      <c r="F5781">
        <v>99</v>
      </c>
      <c r="G5781">
        <v>99</v>
      </c>
      <c r="H5781">
        <v>99</v>
      </c>
      <c r="I5781">
        <v>99</v>
      </c>
      <c r="J5781">
        <v>999</v>
      </c>
      <c r="K5781">
        <v>6</v>
      </c>
      <c r="M5781">
        <v>99</v>
      </c>
      <c r="N5781">
        <v>99</v>
      </c>
      <c r="O5781">
        <v>99</v>
      </c>
      <c r="P5781">
        <v>99</v>
      </c>
      <c r="R5781">
        <v>0</v>
      </c>
    </row>
    <row r="5782" spans="1:38" x14ac:dyDescent="0.5">
      <c r="A5782">
        <v>15</v>
      </c>
      <c r="B5782">
        <v>26</v>
      </c>
      <c r="C5782">
        <v>2022</v>
      </c>
      <c r="D5782">
        <v>4</v>
      </c>
      <c r="E5782">
        <v>99</v>
      </c>
      <c r="F5782">
        <v>99</v>
      </c>
      <c r="G5782">
        <v>99</v>
      </c>
      <c r="H5782">
        <v>99</v>
      </c>
      <c r="I5782">
        <v>99</v>
      </c>
      <c r="J5782">
        <v>999</v>
      </c>
      <c r="K5782">
        <v>7</v>
      </c>
      <c r="M5782">
        <v>99</v>
      </c>
      <c r="N5782">
        <v>99</v>
      </c>
      <c r="O5782">
        <v>99</v>
      </c>
      <c r="P5782">
        <v>99</v>
      </c>
      <c r="R5782">
        <v>0</v>
      </c>
    </row>
    <row r="5783" spans="1:38" x14ac:dyDescent="0.5">
      <c r="A5783">
        <v>15</v>
      </c>
      <c r="B5783">
        <v>27</v>
      </c>
      <c r="C5783">
        <v>2022</v>
      </c>
      <c r="D5783">
        <v>4</v>
      </c>
      <c r="E5783">
        <v>99</v>
      </c>
      <c r="F5783">
        <v>99</v>
      </c>
      <c r="G5783">
        <v>99</v>
      </c>
      <c r="H5783">
        <v>99</v>
      </c>
      <c r="I5783">
        <v>99</v>
      </c>
      <c r="J5783">
        <v>999</v>
      </c>
      <c r="K5783">
        <v>8</v>
      </c>
      <c r="M5783">
        <v>99</v>
      </c>
      <c r="N5783">
        <v>99</v>
      </c>
      <c r="O5783">
        <v>99</v>
      </c>
      <c r="P5783">
        <v>99</v>
      </c>
      <c r="R5783">
        <v>0</v>
      </c>
    </row>
    <row r="5784" spans="1:38" x14ac:dyDescent="0.5">
      <c r="A5784">
        <v>15</v>
      </c>
      <c r="B5784">
        <v>28</v>
      </c>
      <c r="C5784">
        <v>2022</v>
      </c>
      <c r="D5784">
        <v>4</v>
      </c>
      <c r="E5784">
        <v>99</v>
      </c>
      <c r="F5784">
        <v>99</v>
      </c>
      <c r="G5784">
        <v>99</v>
      </c>
      <c r="H5784">
        <v>99</v>
      </c>
      <c r="I5784">
        <v>99</v>
      </c>
      <c r="J5784">
        <v>999</v>
      </c>
      <c r="K5784">
        <v>9</v>
      </c>
      <c r="M5784">
        <v>99</v>
      </c>
      <c r="N5784">
        <v>99</v>
      </c>
      <c r="O5784">
        <v>99</v>
      </c>
      <c r="P5784">
        <v>99</v>
      </c>
      <c r="Q5784">
        <v>47</v>
      </c>
      <c r="R5784">
        <v>2000</v>
      </c>
      <c r="S5784">
        <v>1997</v>
      </c>
      <c r="T5784">
        <v>16.266500000000001</v>
      </c>
      <c r="U5784">
        <v>61.102153229844753</v>
      </c>
      <c r="V5784">
        <v>91.244287883613126</v>
      </c>
      <c r="W5784">
        <v>84.16134201301962</v>
      </c>
      <c r="X5784">
        <v>11.478702396819761</v>
      </c>
      <c r="Y5784">
        <v>2.4029651959933518</v>
      </c>
      <c r="Z5784">
        <v>-41.275664306221003</v>
      </c>
      <c r="AA5784">
        <v>87.719298245614013</v>
      </c>
      <c r="AB5784">
        <v>87.543310630194455</v>
      </c>
      <c r="AC5784">
        <v>55</v>
      </c>
      <c r="AD5784">
        <v>0</v>
      </c>
      <c r="AE5784">
        <v>0</v>
      </c>
      <c r="AF5784">
        <v>9</v>
      </c>
      <c r="AG5784">
        <v>37</v>
      </c>
      <c r="AH5784">
        <v>7</v>
      </c>
      <c r="AI5784">
        <v>36</v>
      </c>
      <c r="AJ5784">
        <v>0</v>
      </c>
      <c r="AK5784">
        <v>8</v>
      </c>
      <c r="AL5784">
        <v>20</v>
      </c>
    </row>
    <row r="5785" spans="1:38" x14ac:dyDescent="0.5">
      <c r="A5785">
        <v>15</v>
      </c>
      <c r="B5785">
        <v>29</v>
      </c>
      <c r="C5785">
        <v>2022</v>
      </c>
      <c r="D5785">
        <v>5</v>
      </c>
      <c r="E5785">
        <v>99</v>
      </c>
      <c r="F5785">
        <v>99</v>
      </c>
      <c r="G5785">
        <v>99</v>
      </c>
      <c r="H5785">
        <v>99</v>
      </c>
      <c r="I5785">
        <v>99</v>
      </c>
      <c r="J5785">
        <v>999</v>
      </c>
      <c r="K5785">
        <v>0</v>
      </c>
      <c r="M5785">
        <v>99</v>
      </c>
      <c r="N5785">
        <v>99</v>
      </c>
      <c r="O5785">
        <v>99</v>
      </c>
      <c r="P5785">
        <v>99</v>
      </c>
      <c r="Q5785">
        <v>23</v>
      </c>
      <c r="R5785">
        <v>363</v>
      </c>
      <c r="S5785">
        <v>363</v>
      </c>
      <c r="T5785">
        <v>16.115702479338843</v>
      </c>
      <c r="U5785">
        <v>60.655647382920087</v>
      </c>
      <c r="V5785">
        <v>101.18490131294226</v>
      </c>
      <c r="W5785">
        <v>93.393663911845692</v>
      </c>
      <c r="X5785">
        <v>10.036914706406652</v>
      </c>
      <c r="Y5785">
        <v>2.4829756002796781</v>
      </c>
      <c r="Z5785">
        <v>-41.599547643319099</v>
      </c>
      <c r="AA5785">
        <v>14.648910411622278</v>
      </c>
      <c r="AB5785">
        <v>15.76663158516455</v>
      </c>
      <c r="AC5785">
        <v>6</v>
      </c>
      <c r="AD5785">
        <v>0</v>
      </c>
      <c r="AE5785">
        <v>0</v>
      </c>
      <c r="AF5785">
        <v>0</v>
      </c>
      <c r="AG5785">
        <v>12</v>
      </c>
      <c r="AH5785">
        <v>16</v>
      </c>
      <c r="AI5785">
        <v>5</v>
      </c>
      <c r="AJ5785">
        <v>0</v>
      </c>
      <c r="AK5785">
        <v>4</v>
      </c>
      <c r="AL5785">
        <v>6</v>
      </c>
    </row>
    <row r="5786" spans="1:38" x14ac:dyDescent="0.5">
      <c r="A5786">
        <v>15</v>
      </c>
      <c r="B5786">
        <v>30</v>
      </c>
      <c r="C5786">
        <v>2022</v>
      </c>
      <c r="D5786">
        <v>5</v>
      </c>
      <c r="E5786">
        <v>99</v>
      </c>
      <c r="F5786">
        <v>99</v>
      </c>
      <c r="G5786">
        <v>99</v>
      </c>
      <c r="H5786">
        <v>99</v>
      </c>
      <c r="I5786">
        <v>99</v>
      </c>
      <c r="J5786">
        <v>999</v>
      </c>
      <c r="K5786">
        <v>1</v>
      </c>
      <c r="M5786">
        <v>99</v>
      </c>
      <c r="N5786">
        <v>99</v>
      </c>
      <c r="O5786">
        <v>99</v>
      </c>
      <c r="P5786">
        <v>99</v>
      </c>
      <c r="Q5786">
        <v>1</v>
      </c>
      <c r="R5786">
        <v>1</v>
      </c>
      <c r="S5786">
        <v>1</v>
      </c>
      <c r="T5786">
        <v>14</v>
      </c>
      <c r="U5786">
        <v>57</v>
      </c>
      <c r="V5786">
        <v>119.28494041170099</v>
      </c>
      <c r="W5786">
        <v>110.1</v>
      </c>
      <c r="X5786">
        <v>0</v>
      </c>
      <c r="Y5786">
        <v>0</v>
      </c>
      <c r="AA5786">
        <v>4.0355125100887811E-2</v>
      </c>
      <c r="AB5786">
        <v>5.1203800893950394E-2</v>
      </c>
      <c r="AC5786">
        <v>0</v>
      </c>
      <c r="AD5786">
        <v>0</v>
      </c>
      <c r="AE5786">
        <v>0</v>
      </c>
      <c r="AF5786">
        <v>0</v>
      </c>
      <c r="AG5786">
        <v>0</v>
      </c>
      <c r="AH5786">
        <v>0</v>
      </c>
      <c r="AI5786">
        <v>0</v>
      </c>
      <c r="AJ5786">
        <v>0</v>
      </c>
      <c r="AK5786">
        <v>0</v>
      </c>
      <c r="AL5786">
        <v>0</v>
      </c>
    </row>
    <row r="5787" spans="1:38" x14ac:dyDescent="0.5">
      <c r="A5787">
        <v>15</v>
      </c>
      <c r="B5787">
        <v>31</v>
      </c>
      <c r="C5787">
        <v>2022</v>
      </c>
      <c r="D5787">
        <v>5</v>
      </c>
      <c r="E5787">
        <v>99</v>
      </c>
      <c r="F5787">
        <v>99</v>
      </c>
      <c r="G5787">
        <v>99</v>
      </c>
      <c r="H5787">
        <v>99</v>
      </c>
      <c r="I5787">
        <v>99</v>
      </c>
      <c r="J5787">
        <v>999</v>
      </c>
      <c r="K5787">
        <v>3</v>
      </c>
      <c r="M5787">
        <v>99</v>
      </c>
      <c r="N5787">
        <v>99</v>
      </c>
      <c r="O5787">
        <v>99</v>
      </c>
      <c r="P5787">
        <v>99</v>
      </c>
      <c r="Q5787">
        <v>2</v>
      </c>
      <c r="R5787">
        <v>17</v>
      </c>
      <c r="S5787">
        <v>17</v>
      </c>
      <c r="T5787">
        <v>16.823529411764703</v>
      </c>
      <c r="U5787">
        <v>61.411764705882355</v>
      </c>
      <c r="V5787">
        <v>94.589254986935188</v>
      </c>
      <c r="W5787">
        <v>87.305882352941154</v>
      </c>
      <c r="X5787">
        <v>5.4001601924206879</v>
      </c>
      <c r="Y5787">
        <v>1.6823940760087372</v>
      </c>
      <c r="Z5787">
        <v>-39.327822800198312</v>
      </c>
      <c r="AA5787">
        <v>0.68603712671509287</v>
      </c>
      <c r="AB5787">
        <v>0.69025141949864843</v>
      </c>
      <c r="AC5787">
        <v>0</v>
      </c>
      <c r="AD5787">
        <v>0</v>
      </c>
      <c r="AE5787">
        <v>0</v>
      </c>
      <c r="AF5787">
        <v>0</v>
      </c>
      <c r="AG5787">
        <v>1</v>
      </c>
      <c r="AH5787">
        <v>0</v>
      </c>
      <c r="AI5787">
        <v>0</v>
      </c>
      <c r="AJ5787">
        <v>0</v>
      </c>
      <c r="AK5787">
        <v>0</v>
      </c>
      <c r="AL5787">
        <v>0</v>
      </c>
    </row>
    <row r="5788" spans="1:38" x14ac:dyDescent="0.5">
      <c r="A5788">
        <v>15</v>
      </c>
      <c r="B5788">
        <v>32</v>
      </c>
      <c r="C5788">
        <v>2022</v>
      </c>
      <c r="D5788">
        <v>5</v>
      </c>
      <c r="E5788">
        <v>99</v>
      </c>
      <c r="F5788">
        <v>99</v>
      </c>
      <c r="G5788">
        <v>99</v>
      </c>
      <c r="H5788">
        <v>99</v>
      </c>
      <c r="I5788">
        <v>99</v>
      </c>
      <c r="J5788">
        <v>999</v>
      </c>
      <c r="K5788">
        <v>6</v>
      </c>
      <c r="M5788">
        <v>99</v>
      </c>
      <c r="N5788">
        <v>99</v>
      </c>
      <c r="O5788">
        <v>99</v>
      </c>
      <c r="P5788">
        <v>99</v>
      </c>
      <c r="R5788">
        <v>0</v>
      </c>
    </row>
    <row r="5789" spans="1:38" x14ac:dyDescent="0.5">
      <c r="A5789">
        <v>15</v>
      </c>
      <c r="B5789">
        <v>33</v>
      </c>
      <c r="C5789">
        <v>2022</v>
      </c>
      <c r="D5789">
        <v>5</v>
      </c>
      <c r="E5789">
        <v>99</v>
      </c>
      <c r="F5789">
        <v>99</v>
      </c>
      <c r="G5789">
        <v>99</v>
      </c>
      <c r="H5789">
        <v>99</v>
      </c>
      <c r="I5789">
        <v>99</v>
      </c>
      <c r="J5789">
        <v>999</v>
      </c>
      <c r="K5789">
        <v>7</v>
      </c>
      <c r="M5789">
        <v>99</v>
      </c>
      <c r="N5789">
        <v>99</v>
      </c>
      <c r="O5789">
        <v>99</v>
      </c>
      <c r="P5789">
        <v>99</v>
      </c>
      <c r="R5789">
        <v>0</v>
      </c>
    </row>
    <row r="5790" spans="1:38" x14ac:dyDescent="0.5">
      <c r="A5790">
        <v>15</v>
      </c>
      <c r="B5790">
        <v>34</v>
      </c>
      <c r="C5790">
        <v>2022</v>
      </c>
      <c r="D5790">
        <v>5</v>
      </c>
      <c r="E5790">
        <v>99</v>
      </c>
      <c r="F5790">
        <v>99</v>
      </c>
      <c r="G5790">
        <v>99</v>
      </c>
      <c r="H5790">
        <v>99</v>
      </c>
      <c r="I5790">
        <v>99</v>
      </c>
      <c r="J5790">
        <v>999</v>
      </c>
      <c r="K5790">
        <v>8</v>
      </c>
      <c r="M5790">
        <v>99</v>
      </c>
      <c r="N5790">
        <v>99</v>
      </c>
      <c r="O5790">
        <v>99</v>
      </c>
      <c r="P5790">
        <v>99</v>
      </c>
      <c r="R5790">
        <v>0</v>
      </c>
    </row>
    <row r="5791" spans="1:38" x14ac:dyDescent="0.5">
      <c r="A5791">
        <v>15</v>
      </c>
      <c r="B5791">
        <v>35</v>
      </c>
      <c r="C5791">
        <v>2022</v>
      </c>
      <c r="D5791">
        <v>5</v>
      </c>
      <c r="E5791">
        <v>99</v>
      </c>
      <c r="F5791">
        <v>99</v>
      </c>
      <c r="G5791">
        <v>99</v>
      </c>
      <c r="H5791">
        <v>99</v>
      </c>
      <c r="I5791">
        <v>99</v>
      </c>
      <c r="J5791">
        <v>999</v>
      </c>
      <c r="K5791">
        <v>9</v>
      </c>
      <c r="M5791">
        <v>99</v>
      </c>
      <c r="N5791">
        <v>99</v>
      </c>
      <c r="O5791">
        <v>99</v>
      </c>
      <c r="P5791">
        <v>99</v>
      </c>
      <c r="Q5791">
        <v>51</v>
      </c>
      <c r="R5791">
        <v>2097</v>
      </c>
      <c r="S5791">
        <v>2097</v>
      </c>
      <c r="T5791">
        <v>16.181688125894137</v>
      </c>
      <c r="U5791">
        <v>60.774439675727216</v>
      </c>
      <c r="V5791">
        <v>92.753306456987843</v>
      </c>
      <c r="W5791">
        <v>85.611301859799852</v>
      </c>
      <c r="X5791">
        <v>11.095962872059218</v>
      </c>
      <c r="Y5791">
        <v>2.5537904138052983</v>
      </c>
      <c r="Z5791">
        <v>-32.14027143690253</v>
      </c>
      <c r="AA5791">
        <v>84.624697336561738</v>
      </c>
      <c r="AB5791">
        <v>83.491913194442887</v>
      </c>
      <c r="AC5791">
        <v>18</v>
      </c>
      <c r="AD5791">
        <v>0</v>
      </c>
      <c r="AE5791">
        <v>0</v>
      </c>
      <c r="AF5791">
        <v>8</v>
      </c>
      <c r="AG5791">
        <v>20</v>
      </c>
      <c r="AH5791">
        <v>17</v>
      </c>
      <c r="AI5791">
        <v>56</v>
      </c>
      <c r="AJ5791">
        <v>0</v>
      </c>
      <c r="AK5791">
        <v>19</v>
      </c>
      <c r="AL5791">
        <v>5</v>
      </c>
    </row>
    <row r="5792" spans="1:38" x14ac:dyDescent="0.5">
      <c r="A5792">
        <v>15</v>
      </c>
      <c r="B5792">
        <v>36</v>
      </c>
      <c r="C5792">
        <v>2022</v>
      </c>
      <c r="D5792">
        <v>6</v>
      </c>
      <c r="E5792">
        <v>99</v>
      </c>
      <c r="F5792">
        <v>99</v>
      </c>
      <c r="G5792">
        <v>99</v>
      </c>
      <c r="H5792">
        <v>99</v>
      </c>
      <c r="I5792">
        <v>99</v>
      </c>
      <c r="J5792">
        <v>999</v>
      </c>
      <c r="K5792">
        <v>0</v>
      </c>
      <c r="M5792">
        <v>99</v>
      </c>
      <c r="N5792">
        <v>99</v>
      </c>
      <c r="O5792">
        <v>99</v>
      </c>
      <c r="P5792">
        <v>99</v>
      </c>
      <c r="Q5792">
        <v>25</v>
      </c>
      <c r="R5792">
        <v>334</v>
      </c>
      <c r="S5792">
        <v>334</v>
      </c>
      <c r="T5792">
        <v>16.443113772455092</v>
      </c>
      <c r="U5792">
        <v>61.544910179640723</v>
      </c>
      <c r="V5792">
        <v>91.874322860238379</v>
      </c>
      <c r="W5792">
        <v>84.799999999999983</v>
      </c>
      <c r="X5792">
        <v>9.8071249914948986</v>
      </c>
      <c r="Y5792">
        <v>2.3012794848478442</v>
      </c>
      <c r="Z5792">
        <v>-36.760294555691402</v>
      </c>
      <c r="AA5792">
        <v>20.254699818071561</v>
      </c>
      <c r="AB5792">
        <v>20.064849179963204</v>
      </c>
      <c r="AC5792">
        <v>6</v>
      </c>
      <c r="AD5792">
        <v>0</v>
      </c>
      <c r="AE5792">
        <v>0</v>
      </c>
      <c r="AF5792">
        <v>1</v>
      </c>
      <c r="AG5792">
        <v>16</v>
      </c>
      <c r="AH5792">
        <v>11</v>
      </c>
      <c r="AI5792">
        <v>25</v>
      </c>
      <c r="AJ5792">
        <v>0</v>
      </c>
      <c r="AK5792">
        <v>6</v>
      </c>
      <c r="AL5792">
        <v>5</v>
      </c>
    </row>
    <row r="5793" spans="1:38" x14ac:dyDescent="0.5">
      <c r="A5793">
        <v>15</v>
      </c>
      <c r="B5793">
        <v>37</v>
      </c>
      <c r="C5793">
        <v>2022</v>
      </c>
      <c r="D5793">
        <v>6</v>
      </c>
      <c r="E5793">
        <v>99</v>
      </c>
      <c r="F5793">
        <v>99</v>
      </c>
      <c r="G5793">
        <v>99</v>
      </c>
      <c r="H5793">
        <v>99</v>
      </c>
      <c r="I5793">
        <v>99</v>
      </c>
      <c r="J5793">
        <v>999</v>
      </c>
      <c r="K5793">
        <v>1</v>
      </c>
      <c r="M5793">
        <v>99</v>
      </c>
      <c r="N5793">
        <v>99</v>
      </c>
      <c r="O5793">
        <v>99</v>
      </c>
      <c r="P5793">
        <v>99</v>
      </c>
      <c r="R5793">
        <v>0</v>
      </c>
    </row>
    <row r="5794" spans="1:38" x14ac:dyDescent="0.5">
      <c r="A5794">
        <v>15</v>
      </c>
      <c r="B5794">
        <v>38</v>
      </c>
      <c r="C5794">
        <v>2022</v>
      </c>
      <c r="D5794">
        <v>6</v>
      </c>
      <c r="E5794">
        <v>99</v>
      </c>
      <c r="F5794">
        <v>99</v>
      </c>
      <c r="G5794">
        <v>99</v>
      </c>
      <c r="H5794">
        <v>99</v>
      </c>
      <c r="I5794">
        <v>99</v>
      </c>
      <c r="J5794">
        <v>999</v>
      </c>
      <c r="K5794">
        <v>3</v>
      </c>
      <c r="M5794">
        <v>99</v>
      </c>
      <c r="N5794">
        <v>99</v>
      </c>
      <c r="O5794">
        <v>99</v>
      </c>
      <c r="P5794">
        <v>99</v>
      </c>
      <c r="R5794">
        <v>0</v>
      </c>
    </row>
    <row r="5795" spans="1:38" x14ac:dyDescent="0.5">
      <c r="A5795">
        <v>15</v>
      </c>
      <c r="B5795">
        <v>39</v>
      </c>
      <c r="C5795">
        <v>2022</v>
      </c>
      <c r="D5795">
        <v>6</v>
      </c>
      <c r="E5795">
        <v>99</v>
      </c>
      <c r="F5795">
        <v>99</v>
      </c>
      <c r="G5795">
        <v>99</v>
      </c>
      <c r="H5795">
        <v>99</v>
      </c>
      <c r="I5795">
        <v>99</v>
      </c>
      <c r="J5795">
        <v>999</v>
      </c>
      <c r="K5795">
        <v>6</v>
      </c>
      <c r="M5795">
        <v>99</v>
      </c>
      <c r="N5795">
        <v>99</v>
      </c>
      <c r="O5795">
        <v>99</v>
      </c>
      <c r="P5795">
        <v>99</v>
      </c>
      <c r="R5795">
        <v>0</v>
      </c>
    </row>
    <row r="5796" spans="1:38" x14ac:dyDescent="0.5">
      <c r="A5796">
        <v>15</v>
      </c>
      <c r="B5796">
        <v>40</v>
      </c>
      <c r="C5796">
        <v>2022</v>
      </c>
      <c r="D5796">
        <v>6</v>
      </c>
      <c r="E5796">
        <v>99</v>
      </c>
      <c r="F5796">
        <v>99</v>
      </c>
      <c r="G5796">
        <v>99</v>
      </c>
      <c r="H5796">
        <v>99</v>
      </c>
      <c r="I5796">
        <v>99</v>
      </c>
      <c r="J5796">
        <v>999</v>
      </c>
      <c r="K5796">
        <v>7</v>
      </c>
      <c r="M5796">
        <v>99</v>
      </c>
      <c r="N5796">
        <v>99</v>
      </c>
      <c r="O5796">
        <v>99</v>
      </c>
      <c r="P5796">
        <v>99</v>
      </c>
      <c r="R5796">
        <v>0</v>
      </c>
    </row>
    <row r="5797" spans="1:38" x14ac:dyDescent="0.5">
      <c r="A5797">
        <v>15</v>
      </c>
      <c r="B5797">
        <v>41</v>
      </c>
      <c r="C5797">
        <v>2022</v>
      </c>
      <c r="D5797">
        <v>6</v>
      </c>
      <c r="E5797">
        <v>99</v>
      </c>
      <c r="F5797">
        <v>99</v>
      </c>
      <c r="G5797">
        <v>99</v>
      </c>
      <c r="H5797">
        <v>99</v>
      </c>
      <c r="I5797">
        <v>99</v>
      </c>
      <c r="J5797">
        <v>999</v>
      </c>
      <c r="K5797">
        <v>8</v>
      </c>
      <c r="M5797">
        <v>99</v>
      </c>
      <c r="N5797">
        <v>99</v>
      </c>
      <c r="O5797">
        <v>99</v>
      </c>
      <c r="P5797">
        <v>99</v>
      </c>
      <c r="R5797">
        <v>0</v>
      </c>
    </row>
    <row r="5798" spans="1:38" x14ac:dyDescent="0.5">
      <c r="A5798">
        <v>15</v>
      </c>
      <c r="B5798">
        <v>42</v>
      </c>
      <c r="C5798">
        <v>2022</v>
      </c>
      <c r="D5798">
        <v>6</v>
      </c>
      <c r="E5798">
        <v>99</v>
      </c>
      <c r="F5798">
        <v>99</v>
      </c>
      <c r="G5798">
        <v>99</v>
      </c>
      <c r="H5798">
        <v>99</v>
      </c>
      <c r="I5798">
        <v>99</v>
      </c>
      <c r="J5798">
        <v>999</v>
      </c>
      <c r="K5798">
        <v>9</v>
      </c>
      <c r="M5798">
        <v>99</v>
      </c>
      <c r="N5798">
        <v>99</v>
      </c>
      <c r="O5798">
        <v>99</v>
      </c>
      <c r="P5798">
        <v>99</v>
      </c>
      <c r="Q5798">
        <v>39</v>
      </c>
      <c r="R5798">
        <v>1315</v>
      </c>
      <c r="S5798">
        <v>1315</v>
      </c>
      <c r="T5798">
        <v>16.174144486692011</v>
      </c>
      <c r="U5798">
        <v>60.769581749049451</v>
      </c>
      <c r="V5798">
        <v>92.964420038805471</v>
      </c>
      <c r="W5798">
        <v>85.806159695817499</v>
      </c>
      <c r="X5798">
        <v>9.7467631404455606</v>
      </c>
      <c r="Y5798">
        <v>2.454015607271347</v>
      </c>
      <c r="Z5798">
        <v>-33.024512365384609</v>
      </c>
      <c r="AA5798">
        <v>79.745300181928442</v>
      </c>
      <c r="AB5798">
        <v>79.93515082003681</v>
      </c>
      <c r="AC5798">
        <v>10</v>
      </c>
      <c r="AD5798">
        <v>0</v>
      </c>
      <c r="AE5798">
        <v>0</v>
      </c>
      <c r="AF5798">
        <v>4</v>
      </c>
      <c r="AG5798">
        <v>16</v>
      </c>
      <c r="AH5798">
        <v>4</v>
      </c>
      <c r="AI5798">
        <v>43</v>
      </c>
      <c r="AJ5798">
        <v>0</v>
      </c>
      <c r="AK5798">
        <v>13</v>
      </c>
      <c r="AL5798">
        <v>6</v>
      </c>
    </row>
    <row r="5799" spans="1:38" x14ac:dyDescent="0.5">
      <c r="A5799">
        <v>15</v>
      </c>
      <c r="B5799">
        <v>43</v>
      </c>
      <c r="C5799">
        <v>2022</v>
      </c>
      <c r="D5799">
        <v>7</v>
      </c>
      <c r="E5799">
        <v>99</v>
      </c>
      <c r="F5799">
        <v>99</v>
      </c>
      <c r="G5799">
        <v>99</v>
      </c>
      <c r="H5799">
        <v>99</v>
      </c>
      <c r="I5799">
        <v>99</v>
      </c>
      <c r="J5799">
        <v>999</v>
      </c>
      <c r="K5799">
        <v>0</v>
      </c>
      <c r="M5799">
        <v>99</v>
      </c>
      <c r="N5799">
        <v>99</v>
      </c>
      <c r="O5799">
        <v>99</v>
      </c>
      <c r="P5799">
        <v>99</v>
      </c>
      <c r="Q5799">
        <v>21</v>
      </c>
      <c r="R5799">
        <v>208</v>
      </c>
      <c r="S5799">
        <v>206</v>
      </c>
      <c r="T5799">
        <v>16.274038461538456</v>
      </c>
      <c r="U5799">
        <v>61.233009708737882</v>
      </c>
      <c r="V5799">
        <v>91.805425533033898</v>
      </c>
      <c r="W5799">
        <v>84.351456310679609</v>
      </c>
      <c r="X5799">
        <v>12.955396701930836</v>
      </c>
      <c r="Y5799">
        <v>2.2585495968560698</v>
      </c>
      <c r="Z5799">
        <v>-49.82660031781176</v>
      </c>
      <c r="AA5799">
        <v>9.3609360936093609</v>
      </c>
      <c r="AB5799">
        <v>9.2367227824348976</v>
      </c>
      <c r="AC5799">
        <v>2</v>
      </c>
      <c r="AD5799">
        <v>0</v>
      </c>
      <c r="AE5799">
        <v>0</v>
      </c>
      <c r="AF5799">
        <v>3</v>
      </c>
      <c r="AG5799">
        <v>12</v>
      </c>
      <c r="AH5799">
        <v>8</v>
      </c>
      <c r="AI5799">
        <v>36</v>
      </c>
      <c r="AJ5799">
        <v>0</v>
      </c>
      <c r="AK5799">
        <v>3</v>
      </c>
      <c r="AL5799">
        <v>1</v>
      </c>
    </row>
    <row r="5800" spans="1:38" x14ac:dyDescent="0.5">
      <c r="A5800">
        <v>15</v>
      </c>
      <c r="B5800">
        <v>44</v>
      </c>
      <c r="C5800">
        <v>2022</v>
      </c>
      <c r="D5800">
        <v>7</v>
      </c>
      <c r="E5800">
        <v>99</v>
      </c>
      <c r="F5800">
        <v>99</v>
      </c>
      <c r="G5800">
        <v>99</v>
      </c>
      <c r="H5800">
        <v>99</v>
      </c>
      <c r="I5800">
        <v>99</v>
      </c>
      <c r="J5800">
        <v>999</v>
      </c>
      <c r="K5800">
        <v>1</v>
      </c>
      <c r="M5800">
        <v>99</v>
      </c>
      <c r="N5800">
        <v>99</v>
      </c>
      <c r="O5800">
        <v>99</v>
      </c>
      <c r="P5800">
        <v>99</v>
      </c>
      <c r="R5800">
        <v>0</v>
      </c>
    </row>
    <row r="5801" spans="1:38" x14ac:dyDescent="0.5">
      <c r="A5801">
        <v>15</v>
      </c>
      <c r="B5801">
        <v>45</v>
      </c>
      <c r="C5801">
        <v>2022</v>
      </c>
      <c r="D5801">
        <v>7</v>
      </c>
      <c r="E5801">
        <v>99</v>
      </c>
      <c r="F5801">
        <v>99</v>
      </c>
      <c r="G5801">
        <v>99</v>
      </c>
      <c r="H5801">
        <v>99</v>
      </c>
      <c r="I5801">
        <v>99</v>
      </c>
      <c r="J5801">
        <v>999</v>
      </c>
      <c r="K5801">
        <v>3</v>
      </c>
      <c r="M5801">
        <v>99</v>
      </c>
      <c r="N5801">
        <v>99</v>
      </c>
      <c r="O5801">
        <v>99</v>
      </c>
      <c r="P5801">
        <v>99</v>
      </c>
      <c r="Q5801">
        <v>1</v>
      </c>
      <c r="R5801">
        <v>73</v>
      </c>
      <c r="S5801">
        <v>73</v>
      </c>
      <c r="T5801">
        <v>16.424657534246581</v>
      </c>
      <c r="U5801">
        <v>61.273972602739732</v>
      </c>
      <c r="V5801">
        <v>99.795188411819694</v>
      </c>
      <c r="W5801">
        <v>92.110958904109566</v>
      </c>
      <c r="X5801">
        <v>7.6237293869495613</v>
      </c>
      <c r="Y5801">
        <v>1.9672682817552796</v>
      </c>
      <c r="Z5801">
        <v>-12.387029899596804</v>
      </c>
      <c r="AA5801">
        <v>3.2853285328532857</v>
      </c>
      <c r="AB5801">
        <v>3.574310424562654</v>
      </c>
      <c r="AC5801">
        <v>2</v>
      </c>
      <c r="AD5801">
        <v>0</v>
      </c>
      <c r="AE5801">
        <v>0</v>
      </c>
      <c r="AF5801">
        <v>1</v>
      </c>
      <c r="AG5801">
        <v>0</v>
      </c>
      <c r="AH5801">
        <v>0</v>
      </c>
      <c r="AI5801">
        <v>0</v>
      </c>
      <c r="AJ5801">
        <v>0</v>
      </c>
      <c r="AK5801">
        <v>6</v>
      </c>
      <c r="AL5801">
        <v>4</v>
      </c>
    </row>
    <row r="5802" spans="1:38" x14ac:dyDescent="0.5">
      <c r="A5802">
        <v>15</v>
      </c>
      <c r="B5802">
        <v>46</v>
      </c>
      <c r="C5802">
        <v>2022</v>
      </c>
      <c r="D5802">
        <v>7</v>
      </c>
      <c r="E5802">
        <v>99</v>
      </c>
      <c r="F5802">
        <v>99</v>
      </c>
      <c r="G5802">
        <v>99</v>
      </c>
      <c r="H5802">
        <v>99</v>
      </c>
      <c r="I5802">
        <v>99</v>
      </c>
      <c r="J5802">
        <v>999</v>
      </c>
      <c r="K5802">
        <v>6</v>
      </c>
      <c r="M5802">
        <v>99</v>
      </c>
      <c r="N5802">
        <v>99</v>
      </c>
      <c r="O5802">
        <v>99</v>
      </c>
      <c r="P5802">
        <v>99</v>
      </c>
      <c r="Q5802">
        <v>1</v>
      </c>
      <c r="R5802">
        <v>17</v>
      </c>
      <c r="S5802">
        <v>17</v>
      </c>
      <c r="T5802">
        <v>15.941176470588236</v>
      </c>
      <c r="U5802">
        <v>60.705882352941181</v>
      </c>
      <c r="V5802">
        <v>95.379516920527678</v>
      </c>
      <c r="W5802">
        <v>88.035294117647055</v>
      </c>
      <c r="X5802">
        <v>10.574438723887802</v>
      </c>
      <c r="Y5802">
        <v>2.0797258270193666</v>
      </c>
      <c r="Z5802">
        <v>-46.012467364686842</v>
      </c>
      <c r="AA5802">
        <v>0.76507650765076507</v>
      </c>
      <c r="AB5802">
        <v>0.79554334132455917</v>
      </c>
      <c r="AC5802">
        <v>1</v>
      </c>
      <c r="AD5802">
        <v>0</v>
      </c>
      <c r="AE5802">
        <v>0</v>
      </c>
      <c r="AF5802">
        <v>0</v>
      </c>
      <c r="AG5802">
        <v>1</v>
      </c>
      <c r="AH5802">
        <v>0</v>
      </c>
      <c r="AI5802">
        <v>0</v>
      </c>
      <c r="AJ5802">
        <v>0</v>
      </c>
      <c r="AK5802">
        <v>0</v>
      </c>
      <c r="AL5802">
        <v>0</v>
      </c>
    </row>
    <row r="5803" spans="1:38" x14ac:dyDescent="0.5">
      <c r="A5803">
        <v>15</v>
      </c>
      <c r="B5803">
        <v>47</v>
      </c>
      <c r="C5803">
        <v>2022</v>
      </c>
      <c r="D5803">
        <v>7</v>
      </c>
      <c r="E5803">
        <v>99</v>
      </c>
      <c r="F5803">
        <v>99</v>
      </c>
      <c r="G5803">
        <v>99</v>
      </c>
      <c r="H5803">
        <v>99</v>
      </c>
      <c r="I5803">
        <v>99</v>
      </c>
      <c r="J5803">
        <v>999</v>
      </c>
      <c r="K5803">
        <v>7</v>
      </c>
      <c r="M5803">
        <v>99</v>
      </c>
      <c r="N5803">
        <v>99</v>
      </c>
      <c r="O5803">
        <v>99</v>
      </c>
      <c r="P5803">
        <v>99</v>
      </c>
      <c r="R5803">
        <v>0</v>
      </c>
    </row>
    <row r="5804" spans="1:38" x14ac:dyDescent="0.5">
      <c r="A5804">
        <v>15</v>
      </c>
      <c r="B5804">
        <v>48</v>
      </c>
      <c r="C5804">
        <v>2022</v>
      </c>
      <c r="D5804">
        <v>7</v>
      </c>
      <c r="E5804">
        <v>99</v>
      </c>
      <c r="F5804">
        <v>99</v>
      </c>
      <c r="G5804">
        <v>99</v>
      </c>
      <c r="H5804">
        <v>99</v>
      </c>
      <c r="I5804">
        <v>99</v>
      </c>
      <c r="J5804">
        <v>999</v>
      </c>
      <c r="K5804">
        <v>8</v>
      </c>
      <c r="M5804">
        <v>99</v>
      </c>
      <c r="N5804">
        <v>99</v>
      </c>
      <c r="O5804">
        <v>99</v>
      </c>
      <c r="P5804">
        <v>99</v>
      </c>
      <c r="R5804">
        <v>0</v>
      </c>
    </row>
    <row r="5805" spans="1:38" x14ac:dyDescent="0.5">
      <c r="A5805">
        <v>15</v>
      </c>
      <c r="B5805">
        <v>49</v>
      </c>
      <c r="C5805">
        <v>2022</v>
      </c>
      <c r="D5805">
        <v>7</v>
      </c>
      <c r="E5805">
        <v>99</v>
      </c>
      <c r="F5805">
        <v>99</v>
      </c>
      <c r="G5805">
        <v>99</v>
      </c>
      <c r="H5805">
        <v>99</v>
      </c>
      <c r="I5805">
        <v>99</v>
      </c>
      <c r="J5805">
        <v>999</v>
      </c>
      <c r="K5805">
        <v>9</v>
      </c>
      <c r="M5805">
        <v>99</v>
      </c>
      <c r="N5805">
        <v>99</v>
      </c>
      <c r="O5805">
        <v>99</v>
      </c>
      <c r="P5805">
        <v>99</v>
      </c>
      <c r="Q5805">
        <v>50</v>
      </c>
      <c r="R5805">
        <v>1924</v>
      </c>
      <c r="S5805">
        <v>1924</v>
      </c>
      <c r="T5805">
        <v>16.243762993762996</v>
      </c>
      <c r="U5805">
        <v>60.903846153846168</v>
      </c>
      <c r="V5805">
        <v>91.519957744226559</v>
      </c>
      <c r="W5805">
        <v>84.47292099792098</v>
      </c>
      <c r="X5805">
        <v>9.870627777157015</v>
      </c>
      <c r="Y5805">
        <v>2.1989427078631762</v>
      </c>
      <c r="Z5805">
        <v>-34.561065731885151</v>
      </c>
      <c r="AA5805">
        <v>86.588658865886586</v>
      </c>
      <c r="AB5805">
        <v>86.39342345167789</v>
      </c>
      <c r="AC5805">
        <v>26</v>
      </c>
      <c r="AD5805">
        <v>0</v>
      </c>
      <c r="AE5805">
        <v>0</v>
      </c>
      <c r="AF5805">
        <v>13</v>
      </c>
      <c r="AG5805">
        <v>47</v>
      </c>
      <c r="AH5805">
        <v>13</v>
      </c>
      <c r="AI5805">
        <v>91</v>
      </c>
      <c r="AJ5805">
        <v>0</v>
      </c>
      <c r="AK5805">
        <v>23</v>
      </c>
      <c r="AL5805">
        <v>20</v>
      </c>
    </row>
    <row r="5806" spans="1:38" x14ac:dyDescent="0.5">
      <c r="A5806">
        <v>15</v>
      </c>
      <c r="B5806">
        <v>50</v>
      </c>
      <c r="C5806">
        <v>2022</v>
      </c>
      <c r="D5806">
        <v>8</v>
      </c>
      <c r="E5806">
        <v>99</v>
      </c>
      <c r="F5806">
        <v>99</v>
      </c>
      <c r="G5806">
        <v>99</v>
      </c>
      <c r="H5806">
        <v>99</v>
      </c>
      <c r="I5806">
        <v>99</v>
      </c>
      <c r="J5806">
        <v>999</v>
      </c>
      <c r="K5806">
        <v>0</v>
      </c>
      <c r="M5806">
        <v>99</v>
      </c>
      <c r="N5806">
        <v>99</v>
      </c>
      <c r="O5806">
        <v>99</v>
      </c>
      <c r="P5806">
        <v>99</v>
      </c>
      <c r="Q5806">
        <v>19</v>
      </c>
      <c r="R5806">
        <v>472</v>
      </c>
      <c r="S5806">
        <v>472</v>
      </c>
      <c r="T5806">
        <v>16.427966101694917</v>
      </c>
      <c r="U5806">
        <v>61.125</v>
      </c>
      <c r="V5806">
        <v>94.21584920212274</v>
      </c>
      <c r="W5806">
        <v>86.961228813559387</v>
      </c>
      <c r="X5806">
        <v>9.3775991297964101</v>
      </c>
      <c r="Y5806">
        <v>2.0889261088261577</v>
      </c>
      <c r="Z5806">
        <v>-30.089706191239895</v>
      </c>
      <c r="AA5806">
        <v>16.702052370842175</v>
      </c>
      <c r="AB5806">
        <v>16.904069138914124</v>
      </c>
      <c r="AC5806">
        <v>2</v>
      </c>
      <c r="AD5806">
        <v>0</v>
      </c>
      <c r="AE5806">
        <v>0</v>
      </c>
      <c r="AF5806">
        <v>2</v>
      </c>
      <c r="AG5806">
        <v>16</v>
      </c>
      <c r="AH5806">
        <v>32</v>
      </c>
      <c r="AI5806">
        <v>65</v>
      </c>
      <c r="AJ5806">
        <v>0</v>
      </c>
      <c r="AK5806">
        <v>15</v>
      </c>
      <c r="AL5806">
        <v>3</v>
      </c>
    </row>
    <row r="5807" spans="1:38" x14ac:dyDescent="0.5">
      <c r="A5807">
        <v>15</v>
      </c>
      <c r="B5807">
        <v>51</v>
      </c>
      <c r="C5807">
        <v>2022</v>
      </c>
      <c r="D5807">
        <v>8</v>
      </c>
      <c r="E5807">
        <v>99</v>
      </c>
      <c r="F5807">
        <v>99</v>
      </c>
      <c r="G5807">
        <v>99</v>
      </c>
      <c r="H5807">
        <v>99</v>
      </c>
      <c r="I5807">
        <v>99</v>
      </c>
      <c r="J5807">
        <v>999</v>
      </c>
      <c r="K5807">
        <v>1</v>
      </c>
      <c r="M5807">
        <v>99</v>
      </c>
      <c r="N5807">
        <v>99</v>
      </c>
      <c r="O5807">
        <v>99</v>
      </c>
      <c r="P5807">
        <v>99</v>
      </c>
      <c r="R5807">
        <v>0</v>
      </c>
    </row>
    <row r="5808" spans="1:38" x14ac:dyDescent="0.5">
      <c r="A5808">
        <v>15</v>
      </c>
      <c r="B5808">
        <v>52</v>
      </c>
      <c r="C5808">
        <v>2022</v>
      </c>
      <c r="D5808">
        <v>8</v>
      </c>
      <c r="E5808">
        <v>99</v>
      </c>
      <c r="F5808">
        <v>99</v>
      </c>
      <c r="G5808">
        <v>99</v>
      </c>
      <c r="H5808">
        <v>99</v>
      </c>
      <c r="I5808">
        <v>99</v>
      </c>
      <c r="J5808">
        <v>999</v>
      </c>
      <c r="K5808">
        <v>3</v>
      </c>
      <c r="M5808">
        <v>99</v>
      </c>
      <c r="N5808">
        <v>99</v>
      </c>
      <c r="O5808">
        <v>99</v>
      </c>
      <c r="P5808">
        <v>99</v>
      </c>
      <c r="Q5808">
        <v>1</v>
      </c>
      <c r="R5808">
        <v>2</v>
      </c>
      <c r="S5808">
        <v>2</v>
      </c>
      <c r="T5808">
        <v>15.5</v>
      </c>
      <c r="U5808">
        <v>60</v>
      </c>
      <c r="V5808">
        <v>107.74647887323948</v>
      </c>
      <c r="W5808">
        <v>99.45</v>
      </c>
      <c r="X5808">
        <v>1.0500000000004155</v>
      </c>
      <c r="Y5808">
        <v>1</v>
      </c>
      <c r="Z5808">
        <v>99.999999999977732</v>
      </c>
      <c r="AA5808">
        <v>7.0771408351026188E-2</v>
      </c>
      <c r="AB5808">
        <v>8.1914045849626554E-2</v>
      </c>
      <c r="AC5808">
        <v>0</v>
      </c>
      <c r="AD5808">
        <v>0</v>
      </c>
      <c r="AE5808">
        <v>0</v>
      </c>
      <c r="AF5808">
        <v>0</v>
      </c>
      <c r="AG5808">
        <v>1</v>
      </c>
      <c r="AH5808">
        <v>0</v>
      </c>
      <c r="AI5808">
        <v>0</v>
      </c>
      <c r="AJ5808">
        <v>0</v>
      </c>
      <c r="AK5808">
        <v>1</v>
      </c>
      <c r="AL5808">
        <v>0</v>
      </c>
    </row>
    <row r="5809" spans="1:38" x14ac:dyDescent="0.5">
      <c r="A5809">
        <v>15</v>
      </c>
      <c r="B5809">
        <v>53</v>
      </c>
      <c r="C5809">
        <v>2022</v>
      </c>
      <c r="D5809">
        <v>8</v>
      </c>
      <c r="E5809">
        <v>99</v>
      </c>
      <c r="F5809">
        <v>99</v>
      </c>
      <c r="G5809">
        <v>99</v>
      </c>
      <c r="H5809">
        <v>99</v>
      </c>
      <c r="I5809">
        <v>99</v>
      </c>
      <c r="J5809">
        <v>999</v>
      </c>
      <c r="K5809">
        <v>6</v>
      </c>
      <c r="M5809">
        <v>99</v>
      </c>
      <c r="N5809">
        <v>99</v>
      </c>
      <c r="O5809">
        <v>99</v>
      </c>
      <c r="P5809">
        <v>99</v>
      </c>
      <c r="Q5809">
        <v>1</v>
      </c>
      <c r="R5809">
        <v>1</v>
      </c>
      <c r="S5809">
        <v>1</v>
      </c>
      <c r="T5809">
        <v>17</v>
      </c>
      <c r="U5809">
        <v>62</v>
      </c>
      <c r="V5809">
        <v>88.624052004333734</v>
      </c>
      <c r="W5809">
        <v>81.8</v>
      </c>
      <c r="X5809">
        <v>0</v>
      </c>
      <c r="Y5809">
        <v>0</v>
      </c>
      <c r="AA5809">
        <v>3.5385704175513094E-2</v>
      </c>
      <c r="AB5809">
        <v>3.3688129464552297E-2</v>
      </c>
      <c r="AC5809">
        <v>0</v>
      </c>
      <c r="AD5809">
        <v>0</v>
      </c>
      <c r="AE5809">
        <v>0</v>
      </c>
      <c r="AF5809">
        <v>0</v>
      </c>
      <c r="AG5809">
        <v>0</v>
      </c>
      <c r="AH5809">
        <v>0</v>
      </c>
      <c r="AI5809">
        <v>0</v>
      </c>
      <c r="AJ5809">
        <v>0</v>
      </c>
      <c r="AK5809">
        <v>0</v>
      </c>
      <c r="AL5809">
        <v>0</v>
      </c>
    </row>
    <row r="5810" spans="1:38" x14ac:dyDescent="0.5">
      <c r="A5810">
        <v>15</v>
      </c>
      <c r="B5810">
        <v>54</v>
      </c>
      <c r="C5810">
        <v>2022</v>
      </c>
      <c r="D5810">
        <v>8</v>
      </c>
      <c r="E5810">
        <v>99</v>
      </c>
      <c r="F5810">
        <v>99</v>
      </c>
      <c r="G5810">
        <v>99</v>
      </c>
      <c r="H5810">
        <v>99</v>
      </c>
      <c r="I5810">
        <v>99</v>
      </c>
      <c r="J5810">
        <v>999</v>
      </c>
      <c r="K5810">
        <v>7</v>
      </c>
      <c r="M5810">
        <v>99</v>
      </c>
      <c r="N5810">
        <v>99</v>
      </c>
      <c r="O5810">
        <v>99</v>
      </c>
      <c r="P5810">
        <v>99</v>
      </c>
      <c r="R5810">
        <v>0</v>
      </c>
    </row>
    <row r="5811" spans="1:38" x14ac:dyDescent="0.5">
      <c r="A5811">
        <v>15</v>
      </c>
      <c r="B5811">
        <v>55</v>
      </c>
      <c r="C5811">
        <v>2022</v>
      </c>
      <c r="D5811">
        <v>8</v>
      </c>
      <c r="E5811">
        <v>99</v>
      </c>
      <c r="F5811">
        <v>99</v>
      </c>
      <c r="G5811">
        <v>99</v>
      </c>
      <c r="H5811">
        <v>99</v>
      </c>
      <c r="I5811">
        <v>99</v>
      </c>
      <c r="J5811">
        <v>999</v>
      </c>
      <c r="K5811">
        <v>8</v>
      </c>
      <c r="M5811">
        <v>99</v>
      </c>
      <c r="N5811">
        <v>99</v>
      </c>
      <c r="O5811">
        <v>99</v>
      </c>
      <c r="P5811">
        <v>99</v>
      </c>
      <c r="R5811">
        <v>0</v>
      </c>
    </row>
    <row r="5812" spans="1:38" x14ac:dyDescent="0.5">
      <c r="A5812">
        <v>15</v>
      </c>
      <c r="B5812">
        <v>56</v>
      </c>
      <c r="C5812">
        <v>2022</v>
      </c>
      <c r="D5812">
        <v>8</v>
      </c>
      <c r="E5812">
        <v>99</v>
      </c>
      <c r="F5812">
        <v>99</v>
      </c>
      <c r="G5812">
        <v>99</v>
      </c>
      <c r="H5812">
        <v>99</v>
      </c>
      <c r="I5812">
        <v>99</v>
      </c>
      <c r="J5812">
        <v>999</v>
      </c>
      <c r="K5812">
        <v>9</v>
      </c>
      <c r="M5812">
        <v>99</v>
      </c>
      <c r="N5812">
        <v>99</v>
      </c>
      <c r="O5812">
        <v>99</v>
      </c>
      <c r="P5812">
        <v>99</v>
      </c>
      <c r="Q5812">
        <v>52</v>
      </c>
      <c r="R5812">
        <v>2351</v>
      </c>
      <c r="S5812">
        <v>2349</v>
      </c>
      <c r="T5812">
        <v>16.213526159081241</v>
      </c>
      <c r="U5812">
        <v>60.831843337590477</v>
      </c>
      <c r="V5812">
        <v>92.962866105168217</v>
      </c>
      <c r="W5812">
        <v>85.77654320987655</v>
      </c>
      <c r="X5812">
        <v>10.150547855513688</v>
      </c>
      <c r="Y5812">
        <v>2.3597824179728737</v>
      </c>
      <c r="Z5812">
        <v>-35.620336249868302</v>
      </c>
      <c r="AA5812">
        <v>83.191790516631301</v>
      </c>
      <c r="AB5812">
        <v>82.980328685771696</v>
      </c>
      <c r="AC5812">
        <v>27</v>
      </c>
      <c r="AD5812">
        <v>0</v>
      </c>
      <c r="AE5812">
        <v>0</v>
      </c>
      <c r="AF5812">
        <v>10</v>
      </c>
      <c r="AG5812">
        <v>41</v>
      </c>
      <c r="AH5812">
        <v>11</v>
      </c>
      <c r="AI5812">
        <v>132</v>
      </c>
      <c r="AJ5812">
        <v>0</v>
      </c>
      <c r="AK5812">
        <v>10</v>
      </c>
      <c r="AL5812">
        <v>22</v>
      </c>
    </row>
    <row r="5813" spans="1:38" x14ac:dyDescent="0.5">
      <c r="A5813">
        <v>15</v>
      </c>
      <c r="B5813">
        <v>57</v>
      </c>
      <c r="C5813">
        <v>2022</v>
      </c>
      <c r="D5813">
        <v>9</v>
      </c>
      <c r="E5813">
        <v>99</v>
      </c>
      <c r="F5813">
        <v>99</v>
      </c>
      <c r="G5813">
        <v>99</v>
      </c>
      <c r="H5813">
        <v>99</v>
      </c>
      <c r="I5813">
        <v>99</v>
      </c>
      <c r="J5813">
        <v>999</v>
      </c>
      <c r="K5813">
        <v>0</v>
      </c>
      <c r="M5813">
        <v>99</v>
      </c>
      <c r="N5813">
        <v>99</v>
      </c>
      <c r="O5813">
        <v>99</v>
      </c>
      <c r="P5813">
        <v>99</v>
      </c>
      <c r="Q5813">
        <v>27</v>
      </c>
      <c r="R5813">
        <v>326</v>
      </c>
      <c r="S5813">
        <v>324</v>
      </c>
      <c r="T5813">
        <v>15.92944785276074</v>
      </c>
      <c r="U5813">
        <v>60.589506172839506</v>
      </c>
      <c r="V5813">
        <v>96.636036542139863</v>
      </c>
      <c r="W5813">
        <v>88.956481481481475</v>
      </c>
      <c r="X5813">
        <v>11.44125581103766</v>
      </c>
      <c r="Y5813">
        <v>2.3454739189091058</v>
      </c>
      <c r="Z5813">
        <v>-33.721964650005248</v>
      </c>
      <c r="AA5813">
        <v>12.251033446072904</v>
      </c>
      <c r="AB5813">
        <v>12.535713773109835</v>
      </c>
      <c r="AC5813">
        <v>4</v>
      </c>
      <c r="AD5813">
        <v>0</v>
      </c>
      <c r="AE5813">
        <v>0</v>
      </c>
      <c r="AF5813">
        <v>3</v>
      </c>
      <c r="AG5813">
        <v>5</v>
      </c>
      <c r="AH5813">
        <v>6</v>
      </c>
      <c r="AI5813">
        <v>45</v>
      </c>
      <c r="AJ5813">
        <v>0</v>
      </c>
      <c r="AK5813">
        <v>1</v>
      </c>
      <c r="AL5813">
        <v>5</v>
      </c>
    </row>
    <row r="5814" spans="1:38" x14ac:dyDescent="0.5">
      <c r="A5814">
        <v>15</v>
      </c>
      <c r="B5814">
        <v>58</v>
      </c>
      <c r="C5814">
        <v>2022</v>
      </c>
      <c r="D5814">
        <v>9</v>
      </c>
      <c r="E5814">
        <v>99</v>
      </c>
      <c r="F5814">
        <v>99</v>
      </c>
      <c r="G5814">
        <v>99</v>
      </c>
      <c r="H5814">
        <v>99</v>
      </c>
      <c r="I5814">
        <v>99</v>
      </c>
      <c r="J5814">
        <v>999</v>
      </c>
      <c r="K5814">
        <v>1</v>
      </c>
      <c r="M5814">
        <v>99</v>
      </c>
      <c r="N5814">
        <v>99</v>
      </c>
      <c r="O5814">
        <v>99</v>
      </c>
      <c r="P5814">
        <v>99</v>
      </c>
      <c r="R5814">
        <v>0</v>
      </c>
    </row>
    <row r="5815" spans="1:38" x14ac:dyDescent="0.5">
      <c r="A5815">
        <v>15</v>
      </c>
      <c r="B5815">
        <v>59</v>
      </c>
      <c r="C5815">
        <v>2022</v>
      </c>
      <c r="D5815">
        <v>9</v>
      </c>
      <c r="E5815">
        <v>99</v>
      </c>
      <c r="F5815">
        <v>99</v>
      </c>
      <c r="G5815">
        <v>99</v>
      </c>
      <c r="H5815">
        <v>99</v>
      </c>
      <c r="I5815">
        <v>99</v>
      </c>
      <c r="J5815">
        <v>999</v>
      </c>
      <c r="K5815">
        <v>3</v>
      </c>
      <c r="M5815">
        <v>99</v>
      </c>
      <c r="N5815">
        <v>99</v>
      </c>
      <c r="O5815">
        <v>99</v>
      </c>
      <c r="P5815">
        <v>99</v>
      </c>
      <c r="R5815">
        <v>0</v>
      </c>
    </row>
    <row r="5816" spans="1:38" x14ac:dyDescent="0.5">
      <c r="A5816">
        <v>15</v>
      </c>
      <c r="B5816">
        <v>60</v>
      </c>
      <c r="C5816">
        <v>2022</v>
      </c>
      <c r="D5816">
        <v>9</v>
      </c>
      <c r="E5816">
        <v>99</v>
      </c>
      <c r="F5816">
        <v>99</v>
      </c>
      <c r="G5816">
        <v>99</v>
      </c>
      <c r="H5816">
        <v>99</v>
      </c>
      <c r="I5816">
        <v>99</v>
      </c>
      <c r="J5816">
        <v>999</v>
      </c>
      <c r="K5816">
        <v>6</v>
      </c>
      <c r="M5816">
        <v>99</v>
      </c>
      <c r="N5816">
        <v>99</v>
      </c>
      <c r="O5816">
        <v>99</v>
      </c>
      <c r="P5816">
        <v>99</v>
      </c>
      <c r="R5816">
        <v>0</v>
      </c>
    </row>
    <row r="5817" spans="1:38" x14ac:dyDescent="0.5">
      <c r="A5817">
        <v>15</v>
      </c>
      <c r="B5817">
        <v>61</v>
      </c>
      <c r="C5817">
        <v>2022</v>
      </c>
      <c r="D5817">
        <v>9</v>
      </c>
      <c r="E5817">
        <v>99</v>
      </c>
      <c r="F5817">
        <v>99</v>
      </c>
      <c r="G5817">
        <v>99</v>
      </c>
      <c r="H5817">
        <v>99</v>
      </c>
      <c r="I5817">
        <v>99</v>
      </c>
      <c r="J5817">
        <v>999</v>
      </c>
      <c r="K5817">
        <v>7</v>
      </c>
      <c r="M5817">
        <v>99</v>
      </c>
      <c r="N5817">
        <v>99</v>
      </c>
      <c r="O5817">
        <v>99</v>
      </c>
      <c r="P5817">
        <v>99</v>
      </c>
      <c r="R5817">
        <v>0</v>
      </c>
    </row>
    <row r="5818" spans="1:38" x14ac:dyDescent="0.5">
      <c r="A5818">
        <v>15</v>
      </c>
      <c r="B5818">
        <v>62</v>
      </c>
      <c r="C5818">
        <v>2022</v>
      </c>
      <c r="D5818">
        <v>9</v>
      </c>
      <c r="E5818">
        <v>99</v>
      </c>
      <c r="F5818">
        <v>99</v>
      </c>
      <c r="G5818">
        <v>99</v>
      </c>
      <c r="H5818">
        <v>99</v>
      </c>
      <c r="I5818">
        <v>99</v>
      </c>
      <c r="J5818">
        <v>999</v>
      </c>
      <c r="K5818">
        <v>8</v>
      </c>
      <c r="M5818">
        <v>99</v>
      </c>
      <c r="N5818">
        <v>99</v>
      </c>
      <c r="O5818">
        <v>99</v>
      </c>
      <c r="P5818">
        <v>99</v>
      </c>
      <c r="R5818">
        <v>0</v>
      </c>
    </row>
    <row r="5819" spans="1:38" x14ac:dyDescent="0.5">
      <c r="A5819">
        <v>15</v>
      </c>
      <c r="B5819">
        <v>63</v>
      </c>
      <c r="C5819">
        <v>2022</v>
      </c>
      <c r="D5819">
        <v>9</v>
      </c>
      <c r="E5819">
        <v>99</v>
      </c>
      <c r="F5819">
        <v>99</v>
      </c>
      <c r="G5819">
        <v>99</v>
      </c>
      <c r="H5819">
        <v>99</v>
      </c>
      <c r="I5819">
        <v>99</v>
      </c>
      <c r="J5819">
        <v>999</v>
      </c>
      <c r="K5819">
        <v>9</v>
      </c>
      <c r="M5819">
        <v>99</v>
      </c>
      <c r="N5819">
        <v>99</v>
      </c>
      <c r="O5819">
        <v>99</v>
      </c>
      <c r="P5819">
        <v>99</v>
      </c>
      <c r="Q5819">
        <v>54</v>
      </c>
      <c r="R5819">
        <v>2335</v>
      </c>
      <c r="S5819">
        <v>2334</v>
      </c>
      <c r="T5819">
        <v>16.201284796573876</v>
      </c>
      <c r="U5819">
        <v>60.854755784061695</v>
      </c>
      <c r="V5819">
        <v>93.386984619469445</v>
      </c>
      <c r="W5819">
        <v>86.159554413024892</v>
      </c>
      <c r="X5819">
        <v>11.574582892031001</v>
      </c>
      <c r="Y5819">
        <v>2.5296664999614502</v>
      </c>
      <c r="Z5819">
        <v>-19.690052065649407</v>
      </c>
      <c r="AA5819">
        <v>87.748966553927062</v>
      </c>
      <c r="AB5819">
        <v>87.464286226890195</v>
      </c>
      <c r="AC5819">
        <v>51</v>
      </c>
      <c r="AD5819">
        <v>0</v>
      </c>
      <c r="AE5819">
        <v>0</v>
      </c>
      <c r="AF5819">
        <v>14</v>
      </c>
      <c r="AG5819">
        <v>51</v>
      </c>
      <c r="AH5819">
        <v>14</v>
      </c>
      <c r="AI5819">
        <v>221</v>
      </c>
      <c r="AJ5819">
        <v>0</v>
      </c>
      <c r="AK5819">
        <v>20</v>
      </c>
      <c r="AL5819">
        <v>27</v>
      </c>
    </row>
    <row r="5820" spans="1:38" x14ac:dyDescent="0.5">
      <c r="A5820">
        <v>15</v>
      </c>
      <c r="B5820">
        <v>64</v>
      </c>
      <c r="C5820">
        <v>2022</v>
      </c>
      <c r="D5820">
        <v>10</v>
      </c>
      <c r="E5820">
        <v>99</v>
      </c>
      <c r="F5820">
        <v>99</v>
      </c>
      <c r="G5820">
        <v>99</v>
      </c>
      <c r="H5820">
        <v>99</v>
      </c>
      <c r="I5820">
        <v>99</v>
      </c>
      <c r="J5820">
        <v>999</v>
      </c>
      <c r="K5820">
        <v>0</v>
      </c>
      <c r="M5820">
        <v>99</v>
      </c>
      <c r="N5820">
        <v>99</v>
      </c>
      <c r="O5820">
        <v>99</v>
      </c>
      <c r="P5820">
        <v>99</v>
      </c>
      <c r="Q5820">
        <v>20</v>
      </c>
      <c r="R5820">
        <v>399</v>
      </c>
      <c r="S5820">
        <v>399</v>
      </c>
      <c r="T5820">
        <v>16.218045112781954</v>
      </c>
      <c r="U5820">
        <v>60.902255639097753</v>
      </c>
      <c r="V5820">
        <v>94.675203718939827</v>
      </c>
      <c r="W5820">
        <v>87.385213032581504</v>
      </c>
      <c r="X5820">
        <v>9.2478924994523428</v>
      </c>
      <c r="Y5820">
        <v>2.2728582525980841</v>
      </c>
      <c r="Z5820">
        <v>-33.325343281921477</v>
      </c>
      <c r="AA5820">
        <v>17.6783340717767</v>
      </c>
      <c r="AB5820">
        <v>17.623783795805579</v>
      </c>
      <c r="AC5820">
        <v>7</v>
      </c>
      <c r="AD5820">
        <v>0</v>
      </c>
      <c r="AE5820">
        <v>0</v>
      </c>
      <c r="AF5820">
        <v>1</v>
      </c>
      <c r="AG5820">
        <v>5</v>
      </c>
      <c r="AH5820">
        <v>5</v>
      </c>
      <c r="AI5820">
        <v>25</v>
      </c>
      <c r="AJ5820">
        <v>0</v>
      </c>
      <c r="AK5820">
        <v>0</v>
      </c>
      <c r="AL5820">
        <v>3</v>
      </c>
    </row>
    <row r="5821" spans="1:38" x14ac:dyDescent="0.5">
      <c r="A5821">
        <v>15</v>
      </c>
      <c r="B5821">
        <v>65</v>
      </c>
      <c r="C5821">
        <v>2022</v>
      </c>
      <c r="D5821">
        <v>10</v>
      </c>
      <c r="E5821">
        <v>99</v>
      </c>
      <c r="F5821">
        <v>99</v>
      </c>
      <c r="G5821">
        <v>99</v>
      </c>
      <c r="H5821">
        <v>99</v>
      </c>
      <c r="I5821">
        <v>99</v>
      </c>
      <c r="J5821">
        <v>999</v>
      </c>
      <c r="K5821">
        <v>1</v>
      </c>
      <c r="M5821">
        <v>99</v>
      </c>
      <c r="N5821">
        <v>99</v>
      </c>
      <c r="O5821">
        <v>99</v>
      </c>
      <c r="P5821">
        <v>99</v>
      </c>
      <c r="R5821">
        <v>0</v>
      </c>
    </row>
    <row r="5822" spans="1:38" x14ac:dyDescent="0.5">
      <c r="A5822">
        <v>15</v>
      </c>
      <c r="B5822">
        <v>66</v>
      </c>
      <c r="C5822">
        <v>2022</v>
      </c>
      <c r="D5822">
        <v>10</v>
      </c>
      <c r="E5822">
        <v>99</v>
      </c>
      <c r="F5822">
        <v>99</v>
      </c>
      <c r="G5822">
        <v>99</v>
      </c>
      <c r="H5822">
        <v>99</v>
      </c>
      <c r="I5822">
        <v>99</v>
      </c>
      <c r="J5822">
        <v>999</v>
      </c>
      <c r="K5822">
        <v>3</v>
      </c>
      <c r="M5822">
        <v>99</v>
      </c>
      <c r="N5822">
        <v>99</v>
      </c>
      <c r="O5822">
        <v>99</v>
      </c>
      <c r="P5822">
        <v>99</v>
      </c>
      <c r="Q5822">
        <v>2</v>
      </c>
      <c r="R5822">
        <v>2</v>
      </c>
      <c r="S5822">
        <v>2</v>
      </c>
      <c r="T5822">
        <v>17</v>
      </c>
      <c r="U5822">
        <v>60.5</v>
      </c>
      <c r="V5822">
        <v>100</v>
      </c>
      <c r="W5822">
        <v>92.300000000000011</v>
      </c>
      <c r="X5822">
        <v>0.29999999999721094</v>
      </c>
      <c r="Y5822">
        <v>0.5</v>
      </c>
      <c r="Z5822">
        <v>-100.00000000129349</v>
      </c>
      <c r="AA5822">
        <v>8.8613203367301746E-2</v>
      </c>
      <c r="AB5822">
        <v>9.3308242211213255E-2</v>
      </c>
      <c r="AC5822">
        <v>0</v>
      </c>
      <c r="AD5822">
        <v>0</v>
      </c>
      <c r="AE5822">
        <v>0</v>
      </c>
      <c r="AF5822">
        <v>0</v>
      </c>
      <c r="AG5822">
        <v>1</v>
      </c>
      <c r="AH5822">
        <v>1</v>
      </c>
      <c r="AI5822">
        <v>1</v>
      </c>
      <c r="AJ5822">
        <v>0</v>
      </c>
      <c r="AK5822">
        <v>0</v>
      </c>
      <c r="AL5822">
        <v>0</v>
      </c>
    </row>
    <row r="5823" spans="1:38" x14ac:dyDescent="0.5">
      <c r="A5823">
        <v>15</v>
      </c>
      <c r="B5823">
        <v>67</v>
      </c>
      <c r="C5823">
        <v>2022</v>
      </c>
      <c r="D5823">
        <v>10</v>
      </c>
      <c r="E5823">
        <v>99</v>
      </c>
      <c r="F5823">
        <v>99</v>
      </c>
      <c r="G5823">
        <v>99</v>
      </c>
      <c r="H5823">
        <v>99</v>
      </c>
      <c r="I5823">
        <v>99</v>
      </c>
      <c r="J5823">
        <v>999</v>
      </c>
      <c r="K5823">
        <v>6</v>
      </c>
      <c r="M5823">
        <v>99</v>
      </c>
      <c r="N5823">
        <v>99</v>
      </c>
      <c r="O5823">
        <v>99</v>
      </c>
      <c r="P5823">
        <v>99</v>
      </c>
      <c r="R5823">
        <v>0</v>
      </c>
    </row>
    <row r="5824" spans="1:38" x14ac:dyDescent="0.5">
      <c r="A5824">
        <v>15</v>
      </c>
      <c r="B5824">
        <v>68</v>
      </c>
      <c r="C5824">
        <v>2022</v>
      </c>
      <c r="D5824">
        <v>10</v>
      </c>
      <c r="E5824">
        <v>99</v>
      </c>
      <c r="F5824">
        <v>99</v>
      </c>
      <c r="G5824">
        <v>99</v>
      </c>
      <c r="H5824">
        <v>99</v>
      </c>
      <c r="I5824">
        <v>99</v>
      </c>
      <c r="J5824">
        <v>999</v>
      </c>
      <c r="K5824">
        <v>7</v>
      </c>
      <c r="M5824">
        <v>99</v>
      </c>
      <c r="N5824">
        <v>99</v>
      </c>
      <c r="O5824">
        <v>99</v>
      </c>
      <c r="P5824">
        <v>99</v>
      </c>
      <c r="R5824">
        <v>0</v>
      </c>
    </row>
    <row r="5825" spans="1:38" x14ac:dyDescent="0.5">
      <c r="A5825">
        <v>15</v>
      </c>
      <c r="B5825">
        <v>69</v>
      </c>
      <c r="C5825">
        <v>2022</v>
      </c>
      <c r="D5825">
        <v>10</v>
      </c>
      <c r="E5825">
        <v>99</v>
      </c>
      <c r="F5825">
        <v>99</v>
      </c>
      <c r="G5825">
        <v>99</v>
      </c>
      <c r="H5825">
        <v>99</v>
      </c>
      <c r="I5825">
        <v>99</v>
      </c>
      <c r="J5825">
        <v>999</v>
      </c>
      <c r="K5825">
        <v>8</v>
      </c>
      <c r="M5825">
        <v>99</v>
      </c>
      <c r="N5825">
        <v>99</v>
      </c>
      <c r="O5825">
        <v>99</v>
      </c>
      <c r="P5825">
        <v>99</v>
      </c>
      <c r="R5825">
        <v>0</v>
      </c>
    </row>
    <row r="5826" spans="1:38" x14ac:dyDescent="0.5">
      <c r="A5826">
        <v>15</v>
      </c>
      <c r="B5826">
        <v>70</v>
      </c>
      <c r="C5826">
        <v>2022</v>
      </c>
      <c r="D5826">
        <v>10</v>
      </c>
      <c r="E5826">
        <v>99</v>
      </c>
      <c r="F5826">
        <v>99</v>
      </c>
      <c r="G5826">
        <v>99</v>
      </c>
      <c r="H5826">
        <v>99</v>
      </c>
      <c r="I5826">
        <v>99</v>
      </c>
      <c r="J5826">
        <v>999</v>
      </c>
      <c r="K5826">
        <v>9</v>
      </c>
      <c r="M5826">
        <v>99</v>
      </c>
      <c r="N5826">
        <v>99</v>
      </c>
      <c r="O5826">
        <v>99</v>
      </c>
      <c r="P5826">
        <v>99</v>
      </c>
      <c r="Q5826">
        <v>44</v>
      </c>
      <c r="R5826">
        <v>1856</v>
      </c>
      <c r="S5826">
        <v>1856</v>
      </c>
      <c r="T5826">
        <v>16.098060344827591</v>
      </c>
      <c r="U5826">
        <v>60.642780172413779</v>
      </c>
      <c r="V5826">
        <v>95.025824709530482</v>
      </c>
      <c r="W5826">
        <v>87.708836206896578</v>
      </c>
      <c r="X5826">
        <v>10.43848604381636</v>
      </c>
      <c r="Y5826">
        <v>2.6769453181113194</v>
      </c>
      <c r="Z5826">
        <v>-31.888518664453336</v>
      </c>
      <c r="AA5826">
        <v>82.233052724855995</v>
      </c>
      <c r="AB5826">
        <v>82.282907961983213</v>
      </c>
      <c r="AC5826">
        <v>32</v>
      </c>
      <c r="AD5826">
        <v>0</v>
      </c>
      <c r="AE5826">
        <v>0</v>
      </c>
      <c r="AF5826">
        <v>7</v>
      </c>
      <c r="AG5826">
        <v>21</v>
      </c>
      <c r="AH5826">
        <v>10</v>
      </c>
      <c r="AI5826">
        <v>142</v>
      </c>
      <c r="AJ5826">
        <v>0</v>
      </c>
      <c r="AK5826">
        <v>7</v>
      </c>
      <c r="AL5826">
        <v>8</v>
      </c>
    </row>
    <row r="5827" spans="1:38" x14ac:dyDescent="0.5">
      <c r="A5827">
        <v>15</v>
      </c>
      <c r="B5827">
        <v>71</v>
      </c>
      <c r="C5827">
        <v>2022</v>
      </c>
      <c r="D5827">
        <v>11</v>
      </c>
      <c r="E5827">
        <v>99</v>
      </c>
      <c r="F5827">
        <v>99</v>
      </c>
      <c r="G5827">
        <v>99</v>
      </c>
      <c r="H5827">
        <v>99</v>
      </c>
      <c r="I5827">
        <v>99</v>
      </c>
      <c r="J5827">
        <v>999</v>
      </c>
      <c r="K5827">
        <v>0</v>
      </c>
      <c r="M5827">
        <v>99</v>
      </c>
      <c r="N5827">
        <v>99</v>
      </c>
      <c r="O5827">
        <v>99</v>
      </c>
      <c r="P5827">
        <v>99</v>
      </c>
      <c r="Q5827">
        <v>24</v>
      </c>
      <c r="R5827">
        <v>293</v>
      </c>
      <c r="S5827">
        <v>293</v>
      </c>
      <c r="T5827">
        <v>16.006825938566553</v>
      </c>
      <c r="U5827">
        <v>60.320819112627994</v>
      </c>
      <c r="V5827">
        <v>95.310217831008131</v>
      </c>
      <c r="W5827">
        <v>87.971331058020496</v>
      </c>
      <c r="X5827">
        <v>10.547066489733828</v>
      </c>
      <c r="Y5827">
        <v>2.1685331096909124</v>
      </c>
      <c r="Z5827">
        <v>-32.975289247553654</v>
      </c>
      <c r="AA5827">
        <v>11.052433044134288</v>
      </c>
      <c r="AB5827">
        <v>11.274508088587782</v>
      </c>
      <c r="AC5827">
        <v>1</v>
      </c>
      <c r="AD5827">
        <v>0</v>
      </c>
      <c r="AE5827">
        <v>0</v>
      </c>
      <c r="AF5827">
        <v>2</v>
      </c>
      <c r="AG5827">
        <v>6</v>
      </c>
      <c r="AH5827">
        <v>4</v>
      </c>
      <c r="AI5827">
        <v>29</v>
      </c>
      <c r="AJ5827">
        <v>0</v>
      </c>
      <c r="AK5827">
        <v>2</v>
      </c>
      <c r="AL5827">
        <v>2</v>
      </c>
    </row>
    <row r="5828" spans="1:38" x14ac:dyDescent="0.5">
      <c r="A5828">
        <v>15</v>
      </c>
      <c r="B5828">
        <v>72</v>
      </c>
      <c r="C5828">
        <v>2022</v>
      </c>
      <c r="D5828">
        <v>11</v>
      </c>
      <c r="E5828">
        <v>99</v>
      </c>
      <c r="F5828">
        <v>99</v>
      </c>
      <c r="G5828">
        <v>99</v>
      </c>
      <c r="H5828">
        <v>99</v>
      </c>
      <c r="I5828">
        <v>99</v>
      </c>
      <c r="J5828">
        <v>999</v>
      </c>
      <c r="K5828">
        <v>1</v>
      </c>
      <c r="M5828">
        <v>99</v>
      </c>
      <c r="N5828">
        <v>99</v>
      </c>
      <c r="O5828">
        <v>99</v>
      </c>
      <c r="P5828">
        <v>99</v>
      </c>
      <c r="Q5828">
        <v>1</v>
      </c>
      <c r="R5828">
        <v>1</v>
      </c>
      <c r="S5828">
        <v>1</v>
      </c>
      <c r="T5828">
        <v>17</v>
      </c>
      <c r="U5828">
        <v>60</v>
      </c>
      <c r="V5828">
        <v>120.9100758396533</v>
      </c>
      <c r="W5828">
        <v>111.6</v>
      </c>
      <c r="X5828">
        <v>0</v>
      </c>
      <c r="Y5828">
        <v>0</v>
      </c>
      <c r="AA5828">
        <v>3.7721614485099961E-2</v>
      </c>
      <c r="AB5828">
        <v>4.8814968523968279E-2</v>
      </c>
      <c r="AC5828">
        <v>0</v>
      </c>
      <c r="AD5828">
        <v>0</v>
      </c>
      <c r="AE5828">
        <v>0</v>
      </c>
      <c r="AF5828">
        <v>0</v>
      </c>
      <c r="AG5828">
        <v>0</v>
      </c>
      <c r="AH5828">
        <v>0</v>
      </c>
      <c r="AI5828">
        <v>0</v>
      </c>
      <c r="AJ5828">
        <v>0</v>
      </c>
      <c r="AK5828">
        <v>0</v>
      </c>
      <c r="AL5828">
        <v>0</v>
      </c>
    </row>
    <row r="5829" spans="1:38" x14ac:dyDescent="0.5">
      <c r="A5829">
        <v>15</v>
      </c>
      <c r="B5829">
        <v>73</v>
      </c>
      <c r="C5829">
        <v>2022</v>
      </c>
      <c r="D5829">
        <v>11</v>
      </c>
      <c r="E5829">
        <v>99</v>
      </c>
      <c r="F5829">
        <v>99</v>
      </c>
      <c r="G5829">
        <v>99</v>
      </c>
      <c r="H5829">
        <v>99</v>
      </c>
      <c r="I5829">
        <v>99</v>
      </c>
      <c r="J5829">
        <v>999</v>
      </c>
      <c r="K5829">
        <v>3</v>
      </c>
      <c r="M5829">
        <v>99</v>
      </c>
      <c r="N5829">
        <v>99</v>
      </c>
      <c r="O5829">
        <v>99</v>
      </c>
      <c r="P5829">
        <v>99</v>
      </c>
      <c r="Q5829">
        <v>1</v>
      </c>
      <c r="R5829">
        <v>1</v>
      </c>
      <c r="S5829">
        <v>1</v>
      </c>
      <c r="T5829">
        <v>14</v>
      </c>
      <c r="U5829">
        <v>59</v>
      </c>
      <c r="V5829">
        <v>111.48429035752979</v>
      </c>
      <c r="W5829">
        <v>102.9</v>
      </c>
      <c r="X5829">
        <v>0</v>
      </c>
      <c r="Y5829">
        <v>0</v>
      </c>
      <c r="AA5829">
        <v>3.7721614485099961E-2</v>
      </c>
      <c r="AB5829">
        <v>4.5009500547637409E-2</v>
      </c>
      <c r="AC5829">
        <v>0</v>
      </c>
      <c r="AD5829">
        <v>0</v>
      </c>
      <c r="AE5829">
        <v>0</v>
      </c>
      <c r="AF5829">
        <v>0</v>
      </c>
      <c r="AG5829">
        <v>0</v>
      </c>
      <c r="AH5829">
        <v>0</v>
      </c>
      <c r="AI5829">
        <v>0</v>
      </c>
      <c r="AJ5829">
        <v>0</v>
      </c>
      <c r="AK5829">
        <v>0</v>
      </c>
      <c r="AL5829">
        <v>0</v>
      </c>
    </row>
    <row r="5830" spans="1:38" x14ac:dyDescent="0.5">
      <c r="A5830">
        <v>15</v>
      </c>
      <c r="B5830">
        <v>74</v>
      </c>
      <c r="C5830">
        <v>2022</v>
      </c>
      <c r="D5830">
        <v>11</v>
      </c>
      <c r="E5830">
        <v>99</v>
      </c>
      <c r="F5830">
        <v>99</v>
      </c>
      <c r="G5830">
        <v>99</v>
      </c>
      <c r="H5830">
        <v>99</v>
      </c>
      <c r="I5830">
        <v>99</v>
      </c>
      <c r="J5830">
        <v>999</v>
      </c>
      <c r="K5830">
        <v>6</v>
      </c>
      <c r="M5830">
        <v>99</v>
      </c>
      <c r="N5830">
        <v>99</v>
      </c>
      <c r="O5830">
        <v>99</v>
      </c>
      <c r="P5830">
        <v>99</v>
      </c>
      <c r="R5830">
        <v>0</v>
      </c>
    </row>
    <row r="5831" spans="1:38" x14ac:dyDescent="0.5">
      <c r="A5831">
        <v>15</v>
      </c>
      <c r="B5831">
        <v>75</v>
      </c>
      <c r="C5831">
        <v>2022</v>
      </c>
      <c r="D5831">
        <v>11</v>
      </c>
      <c r="E5831">
        <v>99</v>
      </c>
      <c r="F5831">
        <v>99</v>
      </c>
      <c r="G5831">
        <v>99</v>
      </c>
      <c r="H5831">
        <v>99</v>
      </c>
      <c r="I5831">
        <v>99</v>
      </c>
      <c r="J5831">
        <v>999</v>
      </c>
      <c r="K5831">
        <v>7</v>
      </c>
      <c r="M5831">
        <v>99</v>
      </c>
      <c r="N5831">
        <v>99</v>
      </c>
      <c r="O5831">
        <v>99</v>
      </c>
      <c r="P5831">
        <v>99</v>
      </c>
      <c r="R5831">
        <v>0</v>
      </c>
    </row>
    <row r="5832" spans="1:38" x14ac:dyDescent="0.5">
      <c r="A5832">
        <v>15</v>
      </c>
      <c r="B5832">
        <v>76</v>
      </c>
      <c r="C5832">
        <v>2022</v>
      </c>
      <c r="D5832">
        <v>11</v>
      </c>
      <c r="E5832">
        <v>99</v>
      </c>
      <c r="F5832">
        <v>99</v>
      </c>
      <c r="G5832">
        <v>99</v>
      </c>
      <c r="H5832">
        <v>99</v>
      </c>
      <c r="I5832">
        <v>99</v>
      </c>
      <c r="J5832">
        <v>999</v>
      </c>
      <c r="K5832">
        <v>8</v>
      </c>
      <c r="M5832">
        <v>99</v>
      </c>
      <c r="N5832">
        <v>99</v>
      </c>
      <c r="O5832">
        <v>99</v>
      </c>
      <c r="P5832">
        <v>99</v>
      </c>
      <c r="R5832">
        <v>0</v>
      </c>
    </row>
    <row r="5833" spans="1:38" x14ac:dyDescent="0.5">
      <c r="A5833">
        <v>15</v>
      </c>
      <c r="B5833">
        <v>77</v>
      </c>
      <c r="C5833">
        <v>2022</v>
      </c>
      <c r="D5833">
        <v>11</v>
      </c>
      <c r="E5833">
        <v>99</v>
      </c>
      <c r="F5833">
        <v>99</v>
      </c>
      <c r="G5833">
        <v>99</v>
      </c>
      <c r="H5833">
        <v>99</v>
      </c>
      <c r="I5833">
        <v>99</v>
      </c>
      <c r="J5833">
        <v>999</v>
      </c>
      <c r="K5833">
        <v>9</v>
      </c>
      <c r="M5833">
        <v>99</v>
      </c>
      <c r="N5833">
        <v>99</v>
      </c>
      <c r="O5833">
        <v>99</v>
      </c>
      <c r="P5833">
        <v>99</v>
      </c>
      <c r="Q5833">
        <v>51</v>
      </c>
      <c r="R5833">
        <v>2356</v>
      </c>
      <c r="S5833">
        <v>2356</v>
      </c>
      <c r="T5833">
        <v>16.171052631578949</v>
      </c>
      <c r="U5833">
        <v>60.748302207130727</v>
      </c>
      <c r="V5833">
        <v>93.180087446449605</v>
      </c>
      <c r="W5833">
        <v>86.005220713073129</v>
      </c>
      <c r="X5833">
        <v>9.6092168409242742</v>
      </c>
      <c r="Y5833">
        <v>2.2688320751152702</v>
      </c>
      <c r="Z5833">
        <v>-23.837342348784208</v>
      </c>
      <c r="AA5833">
        <v>88.872123726895524</v>
      </c>
      <c r="AB5833">
        <v>88.631667442340628</v>
      </c>
      <c r="AC5833">
        <v>25</v>
      </c>
      <c r="AD5833">
        <v>0</v>
      </c>
      <c r="AE5833">
        <v>0</v>
      </c>
      <c r="AF5833">
        <v>11</v>
      </c>
      <c r="AG5833">
        <v>44</v>
      </c>
      <c r="AH5833">
        <v>6</v>
      </c>
      <c r="AI5833">
        <v>56</v>
      </c>
      <c r="AJ5833">
        <v>0</v>
      </c>
      <c r="AK5833">
        <v>42</v>
      </c>
      <c r="AL5833">
        <v>17</v>
      </c>
    </row>
    <row r="5834" spans="1:38" x14ac:dyDescent="0.5">
      <c r="A5834">
        <v>15</v>
      </c>
      <c r="B5834">
        <v>78</v>
      </c>
      <c r="C5834">
        <v>2022</v>
      </c>
      <c r="D5834">
        <v>12</v>
      </c>
      <c r="E5834">
        <v>99</v>
      </c>
      <c r="F5834">
        <v>99</v>
      </c>
      <c r="G5834">
        <v>99</v>
      </c>
      <c r="H5834">
        <v>99</v>
      </c>
      <c r="I5834">
        <v>99</v>
      </c>
      <c r="J5834">
        <v>999</v>
      </c>
      <c r="K5834">
        <v>0</v>
      </c>
      <c r="M5834">
        <v>99</v>
      </c>
      <c r="N5834">
        <v>99</v>
      </c>
      <c r="O5834">
        <v>99</v>
      </c>
      <c r="P5834">
        <v>99</v>
      </c>
      <c r="Q5834">
        <v>21</v>
      </c>
      <c r="R5834">
        <v>365</v>
      </c>
      <c r="S5834">
        <v>365</v>
      </c>
      <c r="T5834">
        <v>16.309589041095887</v>
      </c>
      <c r="U5834">
        <v>61.076712328767101</v>
      </c>
      <c r="V5834">
        <v>93.244185873936999</v>
      </c>
      <c r="W5834">
        <v>86.064383561643893</v>
      </c>
      <c r="X5834">
        <v>11.340633330904602</v>
      </c>
      <c r="Y5834">
        <v>2.2826637016388536</v>
      </c>
      <c r="Z5834">
        <v>-37.631656873045969</v>
      </c>
      <c r="AA5834">
        <v>15.505522514868311</v>
      </c>
      <c r="AB5834">
        <v>15.858580045354236</v>
      </c>
      <c r="AC5834">
        <v>5</v>
      </c>
      <c r="AD5834">
        <v>0</v>
      </c>
      <c r="AE5834">
        <v>0</v>
      </c>
      <c r="AF5834">
        <v>3</v>
      </c>
      <c r="AG5834">
        <v>12</v>
      </c>
      <c r="AH5834">
        <v>6</v>
      </c>
      <c r="AI5834">
        <v>15</v>
      </c>
      <c r="AJ5834">
        <v>0</v>
      </c>
      <c r="AK5834">
        <v>0</v>
      </c>
      <c r="AL5834">
        <v>1</v>
      </c>
    </row>
    <row r="5835" spans="1:38" x14ac:dyDescent="0.5">
      <c r="A5835">
        <v>15</v>
      </c>
      <c r="B5835">
        <v>79</v>
      </c>
      <c r="C5835">
        <v>2022</v>
      </c>
      <c r="D5835">
        <v>12</v>
      </c>
      <c r="E5835">
        <v>99</v>
      </c>
      <c r="F5835">
        <v>99</v>
      </c>
      <c r="G5835">
        <v>99</v>
      </c>
      <c r="H5835">
        <v>99</v>
      </c>
      <c r="I5835">
        <v>99</v>
      </c>
      <c r="J5835">
        <v>999</v>
      </c>
      <c r="K5835">
        <v>1</v>
      </c>
      <c r="M5835">
        <v>99</v>
      </c>
      <c r="N5835">
        <v>99</v>
      </c>
      <c r="O5835">
        <v>99</v>
      </c>
      <c r="P5835">
        <v>99</v>
      </c>
      <c r="Q5835">
        <v>1</v>
      </c>
      <c r="R5835">
        <v>1</v>
      </c>
      <c r="S5835">
        <v>1</v>
      </c>
      <c r="T5835">
        <v>14</v>
      </c>
      <c r="U5835">
        <v>55</v>
      </c>
      <c r="V5835">
        <v>108.12567713976163</v>
      </c>
      <c r="W5835">
        <v>99.8</v>
      </c>
      <c r="X5835">
        <v>0</v>
      </c>
      <c r="Y5835">
        <v>0</v>
      </c>
      <c r="AA5835">
        <v>4.2480883602378929E-2</v>
      </c>
      <c r="AB5835">
        <v>5.0382360721548142E-2</v>
      </c>
      <c r="AC5835">
        <v>0</v>
      </c>
      <c r="AD5835">
        <v>0</v>
      </c>
      <c r="AE5835">
        <v>0</v>
      </c>
      <c r="AF5835">
        <v>0</v>
      </c>
      <c r="AG5835">
        <v>0</v>
      </c>
      <c r="AH5835">
        <v>0</v>
      </c>
      <c r="AI5835">
        <v>0</v>
      </c>
      <c r="AJ5835">
        <v>0</v>
      </c>
      <c r="AK5835">
        <v>0</v>
      </c>
      <c r="AL5835">
        <v>0</v>
      </c>
    </row>
    <row r="5836" spans="1:38" x14ac:dyDescent="0.5">
      <c r="A5836">
        <v>15</v>
      </c>
      <c r="B5836">
        <v>80</v>
      </c>
      <c r="C5836">
        <v>2022</v>
      </c>
      <c r="D5836">
        <v>12</v>
      </c>
      <c r="E5836">
        <v>99</v>
      </c>
      <c r="F5836">
        <v>99</v>
      </c>
      <c r="G5836">
        <v>99</v>
      </c>
      <c r="H5836">
        <v>99</v>
      </c>
      <c r="I5836">
        <v>99</v>
      </c>
      <c r="J5836">
        <v>999</v>
      </c>
      <c r="K5836">
        <v>3</v>
      </c>
      <c r="M5836">
        <v>99</v>
      </c>
      <c r="N5836">
        <v>99</v>
      </c>
      <c r="O5836">
        <v>99</v>
      </c>
      <c r="P5836">
        <v>99</v>
      </c>
      <c r="R5836">
        <v>0</v>
      </c>
    </row>
    <row r="5837" spans="1:38" x14ac:dyDescent="0.5">
      <c r="A5837">
        <v>15</v>
      </c>
      <c r="B5837">
        <v>81</v>
      </c>
      <c r="C5837">
        <v>2022</v>
      </c>
      <c r="D5837">
        <v>12</v>
      </c>
      <c r="E5837">
        <v>99</v>
      </c>
      <c r="F5837">
        <v>99</v>
      </c>
      <c r="G5837">
        <v>99</v>
      </c>
      <c r="H5837">
        <v>99</v>
      </c>
      <c r="I5837">
        <v>99</v>
      </c>
      <c r="J5837">
        <v>999</v>
      </c>
      <c r="K5837">
        <v>6</v>
      </c>
      <c r="M5837">
        <v>99</v>
      </c>
      <c r="N5837">
        <v>99</v>
      </c>
      <c r="O5837">
        <v>99</v>
      </c>
      <c r="P5837">
        <v>99</v>
      </c>
      <c r="R5837">
        <v>0</v>
      </c>
    </row>
    <row r="5838" spans="1:38" x14ac:dyDescent="0.5">
      <c r="A5838">
        <v>15</v>
      </c>
      <c r="B5838">
        <v>82</v>
      </c>
      <c r="C5838">
        <v>2022</v>
      </c>
      <c r="D5838">
        <v>12</v>
      </c>
      <c r="E5838">
        <v>99</v>
      </c>
      <c r="F5838">
        <v>99</v>
      </c>
      <c r="G5838">
        <v>99</v>
      </c>
      <c r="H5838">
        <v>99</v>
      </c>
      <c r="I5838">
        <v>99</v>
      </c>
      <c r="J5838">
        <v>999</v>
      </c>
      <c r="K5838">
        <v>7</v>
      </c>
      <c r="M5838">
        <v>99</v>
      </c>
      <c r="N5838">
        <v>99</v>
      </c>
      <c r="O5838">
        <v>99</v>
      </c>
      <c r="P5838">
        <v>99</v>
      </c>
      <c r="R5838">
        <v>0</v>
      </c>
    </row>
    <row r="5839" spans="1:38" x14ac:dyDescent="0.5">
      <c r="A5839">
        <v>15</v>
      </c>
      <c r="B5839">
        <v>83</v>
      </c>
      <c r="C5839">
        <v>2022</v>
      </c>
      <c r="D5839">
        <v>12</v>
      </c>
      <c r="E5839">
        <v>99</v>
      </c>
      <c r="F5839">
        <v>99</v>
      </c>
      <c r="G5839">
        <v>99</v>
      </c>
      <c r="H5839">
        <v>99</v>
      </c>
      <c r="I5839">
        <v>99</v>
      </c>
      <c r="J5839">
        <v>999</v>
      </c>
      <c r="K5839">
        <v>8</v>
      </c>
      <c r="M5839">
        <v>99</v>
      </c>
      <c r="N5839">
        <v>99</v>
      </c>
      <c r="O5839">
        <v>99</v>
      </c>
      <c r="P5839">
        <v>99</v>
      </c>
      <c r="R5839">
        <v>0</v>
      </c>
    </row>
    <row r="5840" spans="1:38" x14ac:dyDescent="0.5">
      <c r="A5840">
        <v>15</v>
      </c>
      <c r="B5840">
        <v>84</v>
      </c>
      <c r="C5840">
        <v>2022</v>
      </c>
      <c r="D5840">
        <v>12</v>
      </c>
      <c r="E5840">
        <v>99</v>
      </c>
      <c r="F5840">
        <v>99</v>
      </c>
      <c r="G5840">
        <v>99</v>
      </c>
      <c r="H5840">
        <v>99</v>
      </c>
      <c r="I5840">
        <v>99</v>
      </c>
      <c r="J5840">
        <v>999</v>
      </c>
      <c r="K5840">
        <v>9</v>
      </c>
      <c r="M5840">
        <v>99</v>
      </c>
      <c r="N5840">
        <v>99</v>
      </c>
      <c r="O5840">
        <v>99</v>
      </c>
      <c r="P5840">
        <v>99</v>
      </c>
      <c r="Q5840">
        <v>50</v>
      </c>
      <c r="R5840">
        <v>1988</v>
      </c>
      <c r="S5840">
        <v>1988</v>
      </c>
      <c r="T5840">
        <v>16.257545271629787</v>
      </c>
      <c r="U5840">
        <v>60.932595573440643</v>
      </c>
      <c r="V5840">
        <v>90.778637153364357</v>
      </c>
      <c r="W5840">
        <v>83.788682092555277</v>
      </c>
      <c r="X5840">
        <v>11.0712298529245</v>
      </c>
      <c r="Y5840">
        <v>2.503214011173442</v>
      </c>
      <c r="Z5840">
        <v>-35.252389884715114</v>
      </c>
      <c r="AA5840">
        <v>84.451996601529302</v>
      </c>
      <c r="AB5840">
        <v>84.091037593924227</v>
      </c>
      <c r="AC5840">
        <v>32</v>
      </c>
      <c r="AD5840">
        <v>0</v>
      </c>
      <c r="AE5840">
        <v>0</v>
      </c>
      <c r="AF5840">
        <v>12</v>
      </c>
      <c r="AG5840">
        <v>37</v>
      </c>
      <c r="AH5840">
        <v>5</v>
      </c>
      <c r="AI5840">
        <v>86</v>
      </c>
      <c r="AJ5840">
        <v>0</v>
      </c>
      <c r="AK5840">
        <v>22</v>
      </c>
      <c r="AL5840">
        <v>9</v>
      </c>
    </row>
    <row r="5841" spans="1:38" x14ac:dyDescent="0.5">
      <c r="A5841">
        <v>15</v>
      </c>
      <c r="B5841">
        <v>85</v>
      </c>
      <c r="C5841">
        <v>2021</v>
      </c>
      <c r="D5841">
        <v>1</v>
      </c>
      <c r="E5841">
        <v>99</v>
      </c>
      <c r="F5841">
        <v>99</v>
      </c>
      <c r="G5841">
        <v>99</v>
      </c>
      <c r="H5841">
        <v>99</v>
      </c>
      <c r="I5841">
        <v>99</v>
      </c>
      <c r="J5841">
        <v>999</v>
      </c>
      <c r="K5841">
        <v>0</v>
      </c>
      <c r="M5841">
        <v>99</v>
      </c>
      <c r="N5841">
        <v>99</v>
      </c>
      <c r="O5841">
        <v>99</v>
      </c>
      <c r="P5841">
        <v>99</v>
      </c>
      <c r="Q5841">
        <v>22</v>
      </c>
      <c r="R5841">
        <v>598</v>
      </c>
      <c r="S5841">
        <v>598</v>
      </c>
      <c r="T5841">
        <v>16.377926421404684</v>
      </c>
      <c r="U5841">
        <v>61.182274247491648</v>
      </c>
      <c r="V5841">
        <v>99.781086829699547</v>
      </c>
      <c r="W5841">
        <v>92.097943143812785</v>
      </c>
      <c r="X5841">
        <v>12.140035260954628</v>
      </c>
      <c r="Y5841">
        <v>2.1819923189534434</v>
      </c>
      <c r="Z5841">
        <v>-12.653897194287088</v>
      </c>
      <c r="AA5841">
        <v>22.164566345441063</v>
      </c>
      <c r="AB5841">
        <v>23.439213866249279</v>
      </c>
      <c r="AC5841">
        <v>11</v>
      </c>
      <c r="AD5841">
        <v>0</v>
      </c>
      <c r="AE5841">
        <v>0</v>
      </c>
      <c r="AF5841">
        <v>3</v>
      </c>
      <c r="AG5841">
        <v>17</v>
      </c>
      <c r="AH5841">
        <v>24</v>
      </c>
      <c r="AI5841">
        <v>50</v>
      </c>
      <c r="AJ5841">
        <v>0</v>
      </c>
      <c r="AK5841">
        <v>12</v>
      </c>
      <c r="AL5841">
        <v>6</v>
      </c>
    </row>
    <row r="5842" spans="1:38" x14ac:dyDescent="0.5">
      <c r="A5842">
        <v>15</v>
      </c>
      <c r="B5842">
        <v>86</v>
      </c>
      <c r="C5842">
        <v>2021</v>
      </c>
      <c r="D5842">
        <v>1</v>
      </c>
      <c r="E5842">
        <v>99</v>
      </c>
      <c r="F5842">
        <v>99</v>
      </c>
      <c r="G5842">
        <v>99</v>
      </c>
      <c r="H5842">
        <v>99</v>
      </c>
      <c r="I5842">
        <v>99</v>
      </c>
      <c r="J5842">
        <v>999</v>
      </c>
      <c r="K5842">
        <v>1</v>
      </c>
      <c r="M5842">
        <v>99</v>
      </c>
      <c r="N5842">
        <v>99</v>
      </c>
      <c r="O5842">
        <v>99</v>
      </c>
      <c r="P5842">
        <v>99</v>
      </c>
      <c r="Q5842">
        <v>1</v>
      </c>
      <c r="R5842">
        <v>1</v>
      </c>
      <c r="S5842">
        <v>1</v>
      </c>
      <c r="T5842">
        <v>17</v>
      </c>
      <c r="U5842">
        <v>61</v>
      </c>
      <c r="V5842">
        <v>92.957746478873219</v>
      </c>
      <c r="W5842">
        <v>85.8</v>
      </c>
      <c r="X5842">
        <v>0</v>
      </c>
      <c r="Y5842">
        <v>0</v>
      </c>
      <c r="AA5842">
        <v>3.7064492216456642E-2</v>
      </c>
      <c r="AB5842">
        <v>3.6515665028781646E-2</v>
      </c>
      <c r="AC5842">
        <v>0</v>
      </c>
      <c r="AD5842">
        <v>0</v>
      </c>
      <c r="AE5842">
        <v>0</v>
      </c>
      <c r="AF5842">
        <v>0</v>
      </c>
      <c r="AG5842">
        <v>0</v>
      </c>
      <c r="AH5842">
        <v>0</v>
      </c>
      <c r="AI5842">
        <v>0</v>
      </c>
      <c r="AJ5842">
        <v>0</v>
      </c>
      <c r="AK5842">
        <v>0</v>
      </c>
      <c r="AL5842">
        <v>0</v>
      </c>
    </row>
    <row r="5843" spans="1:38" x14ac:dyDescent="0.5">
      <c r="A5843">
        <v>15</v>
      </c>
      <c r="B5843">
        <v>87</v>
      </c>
      <c r="C5843">
        <v>2021</v>
      </c>
      <c r="D5843">
        <v>1</v>
      </c>
      <c r="E5843">
        <v>99</v>
      </c>
      <c r="F5843">
        <v>99</v>
      </c>
      <c r="G5843">
        <v>99</v>
      </c>
      <c r="H5843">
        <v>99</v>
      </c>
      <c r="I5843">
        <v>99</v>
      </c>
      <c r="J5843">
        <v>999</v>
      </c>
      <c r="K5843">
        <v>3</v>
      </c>
      <c r="M5843">
        <v>99</v>
      </c>
      <c r="N5843">
        <v>99</v>
      </c>
      <c r="O5843">
        <v>99</v>
      </c>
      <c r="P5843">
        <v>99</v>
      </c>
      <c r="Q5843">
        <v>1</v>
      </c>
      <c r="R5843">
        <v>25</v>
      </c>
      <c r="S5843">
        <v>25</v>
      </c>
      <c r="T5843">
        <v>16.16</v>
      </c>
      <c r="U5843">
        <v>60.68</v>
      </c>
      <c r="V5843">
        <v>86.439869989165771</v>
      </c>
      <c r="W5843">
        <v>79.784000000000006</v>
      </c>
      <c r="X5843">
        <v>9.6672924854894067</v>
      </c>
      <c r="Y5843">
        <v>1.6178998732925629</v>
      </c>
      <c r="Z5843">
        <v>-22.180065447550003</v>
      </c>
      <c r="AA5843">
        <v>0.92661230541141604</v>
      </c>
      <c r="AB5843">
        <v>0.84888281429379775</v>
      </c>
      <c r="AC5843">
        <v>1</v>
      </c>
      <c r="AD5843">
        <v>0</v>
      </c>
      <c r="AE5843">
        <v>0</v>
      </c>
      <c r="AF5843">
        <v>1</v>
      </c>
      <c r="AG5843">
        <v>2</v>
      </c>
      <c r="AH5843">
        <v>2</v>
      </c>
      <c r="AI5843">
        <v>2</v>
      </c>
      <c r="AJ5843">
        <v>0</v>
      </c>
      <c r="AK5843">
        <v>1</v>
      </c>
      <c r="AL5843">
        <v>0</v>
      </c>
    </row>
    <row r="5844" spans="1:38" x14ac:dyDescent="0.5">
      <c r="A5844">
        <v>15</v>
      </c>
      <c r="B5844">
        <v>88</v>
      </c>
      <c r="C5844">
        <v>2021</v>
      </c>
      <c r="D5844">
        <v>1</v>
      </c>
      <c r="E5844">
        <v>99</v>
      </c>
      <c r="F5844">
        <v>99</v>
      </c>
      <c r="G5844">
        <v>99</v>
      </c>
      <c r="H5844">
        <v>99</v>
      </c>
      <c r="I5844">
        <v>99</v>
      </c>
      <c r="J5844">
        <v>999</v>
      </c>
      <c r="K5844">
        <v>6</v>
      </c>
      <c r="M5844">
        <v>99</v>
      </c>
      <c r="N5844">
        <v>99</v>
      </c>
      <c r="O5844">
        <v>99</v>
      </c>
      <c r="P5844">
        <v>99</v>
      </c>
      <c r="Q5844">
        <v>1</v>
      </c>
      <c r="R5844">
        <v>1</v>
      </c>
      <c r="S5844">
        <v>1</v>
      </c>
      <c r="T5844">
        <v>17</v>
      </c>
      <c r="U5844">
        <v>62</v>
      </c>
      <c r="V5844">
        <v>92.686890574214502</v>
      </c>
      <c r="W5844">
        <v>85.55</v>
      </c>
      <c r="X5844">
        <v>0</v>
      </c>
      <c r="Y5844">
        <v>0</v>
      </c>
      <c r="AA5844">
        <v>3.7064492216456642E-2</v>
      </c>
      <c r="AB5844">
        <v>3.6409267403406394E-2</v>
      </c>
      <c r="AC5844">
        <v>0</v>
      </c>
      <c r="AD5844">
        <v>0</v>
      </c>
      <c r="AE5844">
        <v>0</v>
      </c>
      <c r="AF5844">
        <v>0</v>
      </c>
      <c r="AG5844">
        <v>0</v>
      </c>
      <c r="AH5844">
        <v>0</v>
      </c>
      <c r="AI5844">
        <v>0</v>
      </c>
      <c r="AJ5844">
        <v>0</v>
      </c>
      <c r="AK5844">
        <v>0</v>
      </c>
      <c r="AL5844">
        <v>0</v>
      </c>
    </row>
    <row r="5845" spans="1:38" x14ac:dyDescent="0.5">
      <c r="A5845">
        <v>15</v>
      </c>
      <c r="B5845">
        <v>89</v>
      </c>
      <c r="C5845">
        <v>2021</v>
      </c>
      <c r="D5845">
        <v>1</v>
      </c>
      <c r="E5845">
        <v>99</v>
      </c>
      <c r="F5845">
        <v>99</v>
      </c>
      <c r="G5845">
        <v>99</v>
      </c>
      <c r="H5845">
        <v>99</v>
      </c>
      <c r="I5845">
        <v>99</v>
      </c>
      <c r="J5845">
        <v>999</v>
      </c>
      <c r="K5845">
        <v>7</v>
      </c>
      <c r="M5845">
        <v>99</v>
      </c>
      <c r="N5845">
        <v>99</v>
      </c>
      <c r="O5845">
        <v>99</v>
      </c>
      <c r="P5845">
        <v>99</v>
      </c>
      <c r="R5845">
        <v>0</v>
      </c>
    </row>
    <row r="5846" spans="1:38" x14ac:dyDescent="0.5">
      <c r="A5846">
        <v>15</v>
      </c>
      <c r="B5846">
        <v>90</v>
      </c>
      <c r="C5846">
        <v>2021</v>
      </c>
      <c r="D5846">
        <v>1</v>
      </c>
      <c r="E5846">
        <v>99</v>
      </c>
      <c r="F5846">
        <v>99</v>
      </c>
      <c r="G5846">
        <v>99</v>
      </c>
      <c r="H5846">
        <v>99</v>
      </c>
      <c r="I5846">
        <v>99</v>
      </c>
      <c r="J5846">
        <v>999</v>
      </c>
      <c r="K5846">
        <v>8</v>
      </c>
      <c r="M5846">
        <v>99</v>
      </c>
      <c r="N5846">
        <v>99</v>
      </c>
      <c r="O5846">
        <v>99</v>
      </c>
      <c r="P5846">
        <v>99</v>
      </c>
      <c r="R5846">
        <v>0</v>
      </c>
    </row>
    <row r="5847" spans="1:38" x14ac:dyDescent="0.5">
      <c r="A5847">
        <v>15</v>
      </c>
      <c r="B5847">
        <v>91</v>
      </c>
      <c r="C5847">
        <v>2021</v>
      </c>
      <c r="D5847">
        <v>1</v>
      </c>
      <c r="E5847">
        <v>99</v>
      </c>
      <c r="F5847">
        <v>99</v>
      </c>
      <c r="G5847">
        <v>99</v>
      </c>
      <c r="H5847">
        <v>99</v>
      </c>
      <c r="I5847">
        <v>99</v>
      </c>
      <c r="J5847">
        <v>999</v>
      </c>
      <c r="K5847">
        <v>9</v>
      </c>
      <c r="M5847">
        <v>99</v>
      </c>
      <c r="N5847">
        <v>99</v>
      </c>
      <c r="O5847">
        <v>99</v>
      </c>
      <c r="P5847">
        <v>99</v>
      </c>
      <c r="Q5847">
        <v>50</v>
      </c>
      <c r="R5847">
        <v>2073</v>
      </c>
      <c r="S5847">
        <v>2072</v>
      </c>
      <c r="T5847">
        <v>16.149541726965754</v>
      </c>
      <c r="U5847">
        <v>60.882722007722002</v>
      </c>
      <c r="V5847">
        <v>92.952057459099777</v>
      </c>
      <c r="W5847">
        <v>85.775641891891851</v>
      </c>
      <c r="X5847">
        <v>11.035346517170193</v>
      </c>
      <c r="Y5847">
        <v>2.6579905617204456</v>
      </c>
      <c r="Z5847">
        <v>-21.246062293036683</v>
      </c>
      <c r="AA5847">
        <v>76.834692364714599</v>
      </c>
      <c r="AB5847">
        <v>75.638978387024721</v>
      </c>
      <c r="AC5847">
        <v>38</v>
      </c>
      <c r="AD5847">
        <v>0</v>
      </c>
      <c r="AE5847">
        <v>0</v>
      </c>
      <c r="AF5847">
        <v>7</v>
      </c>
      <c r="AG5847">
        <v>151</v>
      </c>
      <c r="AH5847">
        <v>41</v>
      </c>
      <c r="AI5847">
        <v>24</v>
      </c>
      <c r="AJ5847">
        <v>0</v>
      </c>
      <c r="AK5847">
        <v>27</v>
      </c>
      <c r="AL5847">
        <v>17</v>
      </c>
    </row>
    <row r="5848" spans="1:38" x14ac:dyDescent="0.5">
      <c r="A5848">
        <v>15</v>
      </c>
      <c r="B5848">
        <v>92</v>
      </c>
      <c r="C5848">
        <v>2021</v>
      </c>
      <c r="D5848">
        <v>2</v>
      </c>
      <c r="E5848">
        <v>99</v>
      </c>
      <c r="F5848">
        <v>99</v>
      </c>
      <c r="G5848">
        <v>99</v>
      </c>
      <c r="H5848">
        <v>99</v>
      </c>
      <c r="I5848">
        <v>99</v>
      </c>
      <c r="J5848">
        <v>999</v>
      </c>
      <c r="K5848">
        <v>0</v>
      </c>
      <c r="M5848">
        <v>99</v>
      </c>
      <c r="N5848">
        <v>99</v>
      </c>
      <c r="O5848">
        <v>99</v>
      </c>
      <c r="P5848">
        <v>99</v>
      </c>
      <c r="Q5848">
        <v>27</v>
      </c>
      <c r="R5848">
        <v>525</v>
      </c>
      <c r="S5848">
        <v>525</v>
      </c>
      <c r="T5848">
        <v>16.594285714285721</v>
      </c>
      <c r="U5848">
        <v>61.897142857142889</v>
      </c>
      <c r="V5848">
        <v>94.843027395140084</v>
      </c>
      <c r="W5848">
        <v>87.54011428571421</v>
      </c>
      <c r="X5848">
        <v>9.8562652245879647</v>
      </c>
      <c r="Y5848">
        <v>2.1639671304103434</v>
      </c>
      <c r="Z5848">
        <v>-21.053153966641354</v>
      </c>
      <c r="AA5848">
        <v>28.165236051502145</v>
      </c>
      <c r="AB5848">
        <v>28.762724743990567</v>
      </c>
      <c r="AC5848">
        <v>4</v>
      </c>
      <c r="AD5848">
        <v>0</v>
      </c>
      <c r="AE5848">
        <v>0</v>
      </c>
      <c r="AF5848">
        <v>3</v>
      </c>
      <c r="AG5848">
        <v>27</v>
      </c>
      <c r="AH5848">
        <v>28</v>
      </c>
      <c r="AI5848">
        <v>40</v>
      </c>
      <c r="AJ5848">
        <v>0</v>
      </c>
      <c r="AK5848">
        <v>8</v>
      </c>
      <c r="AL5848">
        <v>2</v>
      </c>
    </row>
    <row r="5849" spans="1:38" x14ac:dyDescent="0.5">
      <c r="A5849">
        <v>15</v>
      </c>
      <c r="B5849">
        <v>93</v>
      </c>
      <c r="C5849">
        <v>2021</v>
      </c>
      <c r="D5849">
        <v>2</v>
      </c>
      <c r="E5849">
        <v>99</v>
      </c>
      <c r="F5849">
        <v>99</v>
      </c>
      <c r="G5849">
        <v>99</v>
      </c>
      <c r="H5849">
        <v>99</v>
      </c>
      <c r="I5849">
        <v>99</v>
      </c>
      <c r="J5849">
        <v>999</v>
      </c>
      <c r="K5849">
        <v>1</v>
      </c>
      <c r="M5849">
        <v>99</v>
      </c>
      <c r="N5849">
        <v>99</v>
      </c>
      <c r="O5849">
        <v>99</v>
      </c>
      <c r="P5849">
        <v>99</v>
      </c>
      <c r="Q5849">
        <v>1</v>
      </c>
      <c r="R5849">
        <v>2</v>
      </c>
      <c r="S5849">
        <v>2</v>
      </c>
      <c r="T5849">
        <v>17</v>
      </c>
      <c r="U5849">
        <v>61.5</v>
      </c>
      <c r="V5849">
        <v>94.528710725893845</v>
      </c>
      <c r="W5849">
        <v>87.25</v>
      </c>
      <c r="X5849">
        <v>15.150000000000061</v>
      </c>
      <c r="Y5849">
        <v>0.5</v>
      </c>
      <c r="Z5849">
        <v>-99.999999999985178</v>
      </c>
      <c r="AA5849">
        <v>0.1072961373390558</v>
      </c>
      <c r="AB5849">
        <v>0.10920915424300402</v>
      </c>
      <c r="AC5849">
        <v>0</v>
      </c>
      <c r="AD5849">
        <v>0</v>
      </c>
      <c r="AE5849">
        <v>0</v>
      </c>
      <c r="AF5849">
        <v>0</v>
      </c>
      <c r="AG5849">
        <v>0</v>
      </c>
      <c r="AH5849">
        <v>0</v>
      </c>
      <c r="AI5849">
        <v>0</v>
      </c>
      <c r="AJ5849">
        <v>0</v>
      </c>
      <c r="AK5849">
        <v>0</v>
      </c>
      <c r="AL5849">
        <v>0</v>
      </c>
    </row>
    <row r="5850" spans="1:38" x14ac:dyDescent="0.5">
      <c r="A5850">
        <v>15</v>
      </c>
      <c r="B5850">
        <v>94</v>
      </c>
      <c r="C5850">
        <v>2021</v>
      </c>
      <c r="D5850">
        <v>2</v>
      </c>
      <c r="E5850">
        <v>99</v>
      </c>
      <c r="F5850">
        <v>99</v>
      </c>
      <c r="G5850">
        <v>99</v>
      </c>
      <c r="H5850">
        <v>99</v>
      </c>
      <c r="I5850">
        <v>99</v>
      </c>
      <c r="J5850">
        <v>999</v>
      </c>
      <c r="K5850">
        <v>3</v>
      </c>
      <c r="M5850">
        <v>99</v>
      </c>
      <c r="N5850">
        <v>99</v>
      </c>
      <c r="O5850">
        <v>99</v>
      </c>
      <c r="P5850">
        <v>99</v>
      </c>
      <c r="Q5850">
        <v>2</v>
      </c>
      <c r="R5850">
        <v>2</v>
      </c>
      <c r="S5850">
        <v>2</v>
      </c>
      <c r="T5850">
        <v>17</v>
      </c>
      <c r="U5850">
        <v>61.5</v>
      </c>
      <c r="V5850">
        <v>85.590465872156017</v>
      </c>
      <c r="W5850">
        <v>79</v>
      </c>
      <c r="X5850">
        <v>5.80000000000003</v>
      </c>
      <c r="Y5850">
        <v>0.5</v>
      </c>
      <c r="Z5850">
        <v>-99.999999999987011</v>
      </c>
      <c r="AA5850">
        <v>0.1072961373390558</v>
      </c>
      <c r="AB5850">
        <v>9.8882787222891899E-2</v>
      </c>
      <c r="AC5850">
        <v>0</v>
      </c>
      <c r="AD5850">
        <v>0</v>
      </c>
      <c r="AE5850">
        <v>0</v>
      </c>
      <c r="AF5850">
        <v>0</v>
      </c>
      <c r="AG5850">
        <v>1</v>
      </c>
      <c r="AH5850">
        <v>0</v>
      </c>
      <c r="AI5850">
        <v>0</v>
      </c>
      <c r="AJ5850">
        <v>0</v>
      </c>
      <c r="AK5850">
        <v>0</v>
      </c>
      <c r="AL5850">
        <v>0</v>
      </c>
    </row>
    <row r="5851" spans="1:38" x14ac:dyDescent="0.5">
      <c r="A5851">
        <v>15</v>
      </c>
      <c r="B5851">
        <v>95</v>
      </c>
      <c r="C5851">
        <v>2021</v>
      </c>
      <c r="D5851">
        <v>2</v>
      </c>
      <c r="E5851">
        <v>99</v>
      </c>
      <c r="F5851">
        <v>99</v>
      </c>
      <c r="G5851">
        <v>99</v>
      </c>
      <c r="H5851">
        <v>99</v>
      </c>
      <c r="I5851">
        <v>99</v>
      </c>
      <c r="J5851">
        <v>999</v>
      </c>
      <c r="K5851">
        <v>6</v>
      </c>
      <c r="M5851">
        <v>99</v>
      </c>
      <c r="N5851">
        <v>99</v>
      </c>
      <c r="O5851">
        <v>99</v>
      </c>
      <c r="P5851">
        <v>99</v>
      </c>
      <c r="R5851">
        <v>0</v>
      </c>
    </row>
    <row r="5852" spans="1:38" x14ac:dyDescent="0.5">
      <c r="A5852">
        <v>15</v>
      </c>
      <c r="B5852">
        <v>96</v>
      </c>
      <c r="C5852">
        <v>2021</v>
      </c>
      <c r="D5852">
        <v>2</v>
      </c>
      <c r="E5852">
        <v>99</v>
      </c>
      <c r="F5852">
        <v>99</v>
      </c>
      <c r="G5852">
        <v>99</v>
      </c>
      <c r="H5852">
        <v>99</v>
      </c>
      <c r="I5852">
        <v>99</v>
      </c>
      <c r="J5852">
        <v>999</v>
      </c>
      <c r="K5852">
        <v>7</v>
      </c>
      <c r="M5852">
        <v>99</v>
      </c>
      <c r="N5852">
        <v>99</v>
      </c>
      <c r="O5852">
        <v>99</v>
      </c>
      <c r="P5852">
        <v>99</v>
      </c>
      <c r="R5852">
        <v>0</v>
      </c>
    </row>
    <row r="5853" spans="1:38" x14ac:dyDescent="0.5">
      <c r="A5853">
        <v>15</v>
      </c>
      <c r="B5853">
        <v>97</v>
      </c>
      <c r="C5853">
        <v>2021</v>
      </c>
      <c r="D5853">
        <v>2</v>
      </c>
      <c r="E5853">
        <v>99</v>
      </c>
      <c r="F5853">
        <v>99</v>
      </c>
      <c r="G5853">
        <v>99</v>
      </c>
      <c r="H5853">
        <v>99</v>
      </c>
      <c r="I5853">
        <v>99</v>
      </c>
      <c r="J5853">
        <v>999</v>
      </c>
      <c r="K5853">
        <v>8</v>
      </c>
      <c r="M5853">
        <v>99</v>
      </c>
      <c r="N5853">
        <v>99</v>
      </c>
      <c r="O5853">
        <v>99</v>
      </c>
      <c r="P5853">
        <v>99</v>
      </c>
      <c r="R5853">
        <v>0</v>
      </c>
    </row>
    <row r="5854" spans="1:38" x14ac:dyDescent="0.5">
      <c r="A5854">
        <v>15</v>
      </c>
      <c r="B5854">
        <v>98</v>
      </c>
      <c r="C5854">
        <v>2021</v>
      </c>
      <c r="D5854">
        <v>2</v>
      </c>
      <c r="E5854">
        <v>99</v>
      </c>
      <c r="F5854">
        <v>99</v>
      </c>
      <c r="G5854">
        <v>99</v>
      </c>
      <c r="H5854">
        <v>99</v>
      </c>
      <c r="I5854">
        <v>99</v>
      </c>
      <c r="J5854">
        <v>999</v>
      </c>
      <c r="K5854">
        <v>9</v>
      </c>
      <c r="M5854">
        <v>99</v>
      </c>
      <c r="N5854">
        <v>99</v>
      </c>
      <c r="O5854">
        <v>99</v>
      </c>
      <c r="P5854">
        <v>99</v>
      </c>
      <c r="Q5854">
        <v>38</v>
      </c>
      <c r="R5854">
        <v>1335</v>
      </c>
      <c r="S5854">
        <v>1335</v>
      </c>
      <c r="T5854">
        <v>16.119101123595502</v>
      </c>
      <c r="U5854">
        <v>60.738576779026225</v>
      </c>
      <c r="V5854">
        <v>92.106492020402484</v>
      </c>
      <c r="W5854">
        <v>85.014292134831493</v>
      </c>
      <c r="X5854">
        <v>10.146853164558994</v>
      </c>
      <c r="Y5854">
        <v>2.691332084011067</v>
      </c>
      <c r="Z5854">
        <v>-24.845167898979888</v>
      </c>
      <c r="AA5854">
        <v>71.620171673819755</v>
      </c>
      <c r="AB5854">
        <v>71.029183314543516</v>
      </c>
      <c r="AC5854">
        <v>50</v>
      </c>
      <c r="AD5854">
        <v>0</v>
      </c>
      <c r="AE5854">
        <v>0</v>
      </c>
      <c r="AF5854">
        <v>4</v>
      </c>
      <c r="AG5854">
        <v>48</v>
      </c>
      <c r="AH5854">
        <v>41</v>
      </c>
      <c r="AI5854">
        <v>20</v>
      </c>
      <c r="AJ5854">
        <v>0</v>
      </c>
      <c r="AK5854">
        <v>14</v>
      </c>
      <c r="AL5854">
        <v>16</v>
      </c>
    </row>
    <row r="5855" spans="1:38" x14ac:dyDescent="0.5">
      <c r="A5855">
        <v>15</v>
      </c>
      <c r="B5855">
        <v>99</v>
      </c>
      <c r="C5855">
        <v>2021</v>
      </c>
      <c r="D5855">
        <v>3</v>
      </c>
      <c r="E5855">
        <v>99</v>
      </c>
      <c r="F5855">
        <v>99</v>
      </c>
      <c r="G5855">
        <v>99</v>
      </c>
      <c r="H5855">
        <v>99</v>
      </c>
      <c r="I5855">
        <v>99</v>
      </c>
      <c r="J5855">
        <v>999</v>
      </c>
      <c r="K5855">
        <v>0</v>
      </c>
      <c r="M5855">
        <v>99</v>
      </c>
      <c r="N5855">
        <v>99</v>
      </c>
      <c r="O5855">
        <v>99</v>
      </c>
      <c r="P5855">
        <v>99</v>
      </c>
      <c r="Q5855">
        <v>24</v>
      </c>
      <c r="R5855">
        <v>413</v>
      </c>
      <c r="S5855">
        <v>413</v>
      </c>
      <c r="T5855">
        <v>16.578692493946729</v>
      </c>
      <c r="U5855">
        <v>61.941888619854723</v>
      </c>
      <c r="V5855">
        <v>92.853207904532724</v>
      </c>
      <c r="W5855">
        <v>85.703510895883809</v>
      </c>
      <c r="X5855">
        <v>8.6839982268464553</v>
      </c>
      <c r="Y5855">
        <v>2.1110830143904162</v>
      </c>
      <c r="Z5855">
        <v>-26.135995424010471</v>
      </c>
      <c r="AA5855">
        <v>18.282425852146968</v>
      </c>
      <c r="AB5855">
        <v>18.402957945514139</v>
      </c>
      <c r="AC5855">
        <v>6</v>
      </c>
      <c r="AD5855">
        <v>0</v>
      </c>
      <c r="AE5855">
        <v>0</v>
      </c>
      <c r="AF5855">
        <v>0</v>
      </c>
      <c r="AG5855">
        <v>35</v>
      </c>
      <c r="AH5855">
        <v>32</v>
      </c>
      <c r="AI5855">
        <v>66</v>
      </c>
      <c r="AJ5855">
        <v>0</v>
      </c>
      <c r="AK5855">
        <v>9</v>
      </c>
      <c r="AL5855">
        <v>3</v>
      </c>
    </row>
    <row r="5856" spans="1:38" x14ac:dyDescent="0.5">
      <c r="A5856">
        <v>15</v>
      </c>
      <c r="B5856">
        <v>100</v>
      </c>
      <c r="C5856">
        <v>2021</v>
      </c>
      <c r="D5856">
        <v>3</v>
      </c>
      <c r="E5856">
        <v>99</v>
      </c>
      <c r="F5856">
        <v>99</v>
      </c>
      <c r="G5856">
        <v>99</v>
      </c>
      <c r="H5856">
        <v>99</v>
      </c>
      <c r="I5856">
        <v>99</v>
      </c>
      <c r="J5856">
        <v>999</v>
      </c>
      <c r="K5856">
        <v>1</v>
      </c>
      <c r="M5856">
        <v>99</v>
      </c>
      <c r="N5856">
        <v>99</v>
      </c>
      <c r="O5856">
        <v>99</v>
      </c>
      <c r="P5856">
        <v>99</v>
      </c>
      <c r="R5856">
        <v>0</v>
      </c>
    </row>
    <row r="5857" spans="1:38" x14ac:dyDescent="0.5">
      <c r="A5857">
        <v>15</v>
      </c>
      <c r="B5857">
        <v>101</v>
      </c>
      <c r="C5857">
        <v>2021</v>
      </c>
      <c r="D5857">
        <v>3</v>
      </c>
      <c r="E5857">
        <v>99</v>
      </c>
      <c r="F5857">
        <v>99</v>
      </c>
      <c r="G5857">
        <v>99</v>
      </c>
      <c r="H5857">
        <v>99</v>
      </c>
      <c r="I5857">
        <v>99</v>
      </c>
      <c r="J5857">
        <v>999</v>
      </c>
      <c r="K5857">
        <v>3</v>
      </c>
      <c r="M5857">
        <v>99</v>
      </c>
      <c r="N5857">
        <v>99</v>
      </c>
      <c r="O5857">
        <v>99</v>
      </c>
      <c r="P5857">
        <v>99</v>
      </c>
      <c r="R5857">
        <v>0</v>
      </c>
    </row>
    <row r="5858" spans="1:38" x14ac:dyDescent="0.5">
      <c r="A5858">
        <v>15</v>
      </c>
      <c r="B5858">
        <v>102</v>
      </c>
      <c r="C5858">
        <v>2021</v>
      </c>
      <c r="D5858">
        <v>3</v>
      </c>
      <c r="E5858">
        <v>99</v>
      </c>
      <c r="F5858">
        <v>99</v>
      </c>
      <c r="G5858">
        <v>99</v>
      </c>
      <c r="H5858">
        <v>99</v>
      </c>
      <c r="I5858">
        <v>99</v>
      </c>
      <c r="J5858">
        <v>999</v>
      </c>
      <c r="K5858">
        <v>6</v>
      </c>
      <c r="M5858">
        <v>99</v>
      </c>
      <c r="N5858">
        <v>99</v>
      </c>
      <c r="O5858">
        <v>99</v>
      </c>
      <c r="P5858">
        <v>99</v>
      </c>
      <c r="Q5858">
        <v>3</v>
      </c>
      <c r="R5858">
        <v>48</v>
      </c>
      <c r="S5858">
        <v>48</v>
      </c>
      <c r="T5858">
        <v>16.125</v>
      </c>
      <c r="U5858">
        <v>60.97916666666665</v>
      </c>
      <c r="V5858">
        <v>94.069835680751169</v>
      </c>
      <c r="W5858">
        <v>86.826458333333363</v>
      </c>
      <c r="X5858">
        <v>7.8265234112342483</v>
      </c>
      <c r="Y5858">
        <v>2.4451447071470618</v>
      </c>
      <c r="Z5858">
        <v>35.728863151520905</v>
      </c>
      <c r="AA5858">
        <v>2.1248339973439574</v>
      </c>
      <c r="AB5858">
        <v>2.1668671836086983</v>
      </c>
      <c r="AC5858">
        <v>0</v>
      </c>
      <c r="AD5858">
        <v>0</v>
      </c>
      <c r="AE5858">
        <v>0</v>
      </c>
      <c r="AF5858">
        <v>1</v>
      </c>
      <c r="AG5858">
        <v>0</v>
      </c>
      <c r="AH5858">
        <v>0</v>
      </c>
      <c r="AI5858">
        <v>1</v>
      </c>
      <c r="AJ5858">
        <v>0</v>
      </c>
      <c r="AK5858">
        <v>0</v>
      </c>
      <c r="AL5858">
        <v>0</v>
      </c>
    </row>
    <row r="5859" spans="1:38" x14ac:dyDescent="0.5">
      <c r="A5859">
        <v>15</v>
      </c>
      <c r="B5859">
        <v>103</v>
      </c>
      <c r="C5859">
        <v>2021</v>
      </c>
      <c r="D5859">
        <v>3</v>
      </c>
      <c r="E5859">
        <v>99</v>
      </c>
      <c r="F5859">
        <v>99</v>
      </c>
      <c r="G5859">
        <v>99</v>
      </c>
      <c r="H5859">
        <v>99</v>
      </c>
      <c r="I5859">
        <v>99</v>
      </c>
      <c r="J5859">
        <v>999</v>
      </c>
      <c r="K5859">
        <v>7</v>
      </c>
      <c r="M5859">
        <v>99</v>
      </c>
      <c r="N5859">
        <v>99</v>
      </c>
      <c r="O5859">
        <v>99</v>
      </c>
      <c r="P5859">
        <v>99</v>
      </c>
      <c r="R5859">
        <v>0</v>
      </c>
    </row>
    <row r="5860" spans="1:38" x14ac:dyDescent="0.5">
      <c r="A5860">
        <v>15</v>
      </c>
      <c r="B5860">
        <v>104</v>
      </c>
      <c r="C5860">
        <v>2021</v>
      </c>
      <c r="D5860">
        <v>3</v>
      </c>
      <c r="E5860">
        <v>99</v>
      </c>
      <c r="F5860">
        <v>99</v>
      </c>
      <c r="G5860">
        <v>99</v>
      </c>
      <c r="H5860">
        <v>99</v>
      </c>
      <c r="I5860">
        <v>99</v>
      </c>
      <c r="J5860">
        <v>999</v>
      </c>
      <c r="K5860">
        <v>8</v>
      </c>
      <c r="M5860">
        <v>99</v>
      </c>
      <c r="N5860">
        <v>99</v>
      </c>
      <c r="O5860">
        <v>99</v>
      </c>
      <c r="P5860">
        <v>99</v>
      </c>
      <c r="R5860">
        <v>0</v>
      </c>
    </row>
    <row r="5861" spans="1:38" x14ac:dyDescent="0.5">
      <c r="A5861">
        <v>15</v>
      </c>
      <c r="B5861">
        <v>105</v>
      </c>
      <c r="C5861">
        <v>2021</v>
      </c>
      <c r="D5861">
        <v>3</v>
      </c>
      <c r="E5861">
        <v>99</v>
      </c>
      <c r="F5861">
        <v>99</v>
      </c>
      <c r="G5861">
        <v>99</v>
      </c>
      <c r="H5861">
        <v>99</v>
      </c>
      <c r="I5861">
        <v>99</v>
      </c>
      <c r="J5861">
        <v>999</v>
      </c>
      <c r="K5861">
        <v>9</v>
      </c>
      <c r="M5861">
        <v>99</v>
      </c>
      <c r="N5861">
        <v>99</v>
      </c>
      <c r="O5861">
        <v>99</v>
      </c>
      <c r="P5861">
        <v>99</v>
      </c>
      <c r="Q5861">
        <v>48</v>
      </c>
      <c r="R5861">
        <v>1798</v>
      </c>
      <c r="S5861">
        <v>1798</v>
      </c>
      <c r="T5861">
        <v>16.229143492769747</v>
      </c>
      <c r="U5861">
        <v>61.138487208008897</v>
      </c>
      <c r="V5861">
        <v>92.056648955080703</v>
      </c>
      <c r="W5861">
        <v>84.968286985539621</v>
      </c>
      <c r="X5861">
        <v>9.3940145761839684</v>
      </c>
      <c r="Y5861">
        <v>2.53150523104734</v>
      </c>
      <c r="Z5861">
        <v>-31.392371991722037</v>
      </c>
      <c r="AA5861">
        <v>79.592740150509059</v>
      </c>
      <c r="AB5861">
        <v>79.430174870877181</v>
      </c>
      <c r="AC5861">
        <v>22</v>
      </c>
      <c r="AD5861">
        <v>0</v>
      </c>
      <c r="AE5861">
        <v>0</v>
      </c>
      <c r="AF5861">
        <v>6</v>
      </c>
      <c r="AG5861">
        <v>38</v>
      </c>
      <c r="AH5861">
        <v>26</v>
      </c>
      <c r="AI5861">
        <v>53</v>
      </c>
      <c r="AJ5861">
        <v>0</v>
      </c>
      <c r="AK5861">
        <v>24</v>
      </c>
      <c r="AL5861">
        <v>21</v>
      </c>
    </row>
    <row r="5862" spans="1:38" x14ac:dyDescent="0.5">
      <c r="A5862">
        <v>15</v>
      </c>
      <c r="B5862">
        <v>106</v>
      </c>
      <c r="C5862">
        <v>2021</v>
      </c>
      <c r="D5862">
        <v>4</v>
      </c>
      <c r="E5862">
        <v>99</v>
      </c>
      <c r="F5862">
        <v>99</v>
      </c>
      <c r="G5862">
        <v>99</v>
      </c>
      <c r="H5862">
        <v>99</v>
      </c>
      <c r="I5862">
        <v>99</v>
      </c>
      <c r="J5862">
        <v>999</v>
      </c>
      <c r="K5862">
        <v>0</v>
      </c>
      <c r="M5862">
        <v>99</v>
      </c>
      <c r="N5862">
        <v>99</v>
      </c>
      <c r="O5862">
        <v>99</v>
      </c>
      <c r="P5862">
        <v>99</v>
      </c>
      <c r="Q5862">
        <v>17</v>
      </c>
      <c r="R5862">
        <v>397</v>
      </c>
      <c r="S5862">
        <v>397</v>
      </c>
      <c r="T5862">
        <v>16.455919395465997</v>
      </c>
      <c r="U5862">
        <v>61.390428211586922</v>
      </c>
      <c r="V5862">
        <v>90.35788456762657</v>
      </c>
      <c r="W5862">
        <v>83.400327455919367</v>
      </c>
      <c r="X5862">
        <v>9.5461674240103829</v>
      </c>
      <c r="Y5862">
        <v>2.2559652953031661</v>
      </c>
      <c r="Z5862">
        <v>-30.719722934247155</v>
      </c>
      <c r="AA5862">
        <v>19.451249387555119</v>
      </c>
      <c r="AB5862">
        <v>19.194023231715725</v>
      </c>
      <c r="AC5862">
        <v>5</v>
      </c>
      <c r="AD5862">
        <v>0</v>
      </c>
      <c r="AE5862">
        <v>0</v>
      </c>
      <c r="AF5862">
        <v>1</v>
      </c>
      <c r="AG5862">
        <v>25</v>
      </c>
      <c r="AH5862">
        <v>27</v>
      </c>
      <c r="AI5862">
        <v>47</v>
      </c>
      <c r="AJ5862">
        <v>0</v>
      </c>
      <c r="AK5862">
        <v>8</v>
      </c>
      <c r="AL5862">
        <v>3</v>
      </c>
    </row>
    <row r="5863" spans="1:38" x14ac:dyDescent="0.5">
      <c r="A5863">
        <v>15</v>
      </c>
      <c r="B5863">
        <v>107</v>
      </c>
      <c r="C5863">
        <v>2021</v>
      </c>
      <c r="D5863">
        <v>4</v>
      </c>
      <c r="E5863">
        <v>99</v>
      </c>
      <c r="F5863">
        <v>99</v>
      </c>
      <c r="G5863">
        <v>99</v>
      </c>
      <c r="H5863">
        <v>99</v>
      </c>
      <c r="I5863">
        <v>99</v>
      </c>
      <c r="J5863">
        <v>999</v>
      </c>
      <c r="K5863">
        <v>1</v>
      </c>
      <c r="M5863">
        <v>99</v>
      </c>
      <c r="N5863">
        <v>99</v>
      </c>
      <c r="O5863">
        <v>99</v>
      </c>
      <c r="P5863">
        <v>99</v>
      </c>
      <c r="Q5863">
        <v>2</v>
      </c>
      <c r="R5863">
        <v>2</v>
      </c>
      <c r="S5863">
        <v>2</v>
      </c>
      <c r="T5863">
        <v>15.5</v>
      </c>
      <c r="U5863">
        <v>60.5</v>
      </c>
      <c r="V5863">
        <v>87.811484290357498</v>
      </c>
      <c r="W5863">
        <v>81.050000000000011</v>
      </c>
      <c r="X5863">
        <v>0.14999999999708963</v>
      </c>
      <c r="Y5863">
        <v>1.5</v>
      </c>
      <c r="Z5863">
        <v>100.00000000169776</v>
      </c>
      <c r="AA5863">
        <v>9.7991180793728566E-2</v>
      </c>
      <c r="AB5863">
        <v>9.397033354830768E-2</v>
      </c>
      <c r="AC5863">
        <v>0</v>
      </c>
      <c r="AD5863">
        <v>0</v>
      </c>
      <c r="AE5863">
        <v>0</v>
      </c>
      <c r="AF5863">
        <v>0</v>
      </c>
      <c r="AG5863">
        <v>0</v>
      </c>
      <c r="AH5863">
        <v>0</v>
      </c>
      <c r="AI5863">
        <v>1</v>
      </c>
      <c r="AJ5863">
        <v>0</v>
      </c>
      <c r="AK5863">
        <v>0</v>
      </c>
      <c r="AL5863">
        <v>0</v>
      </c>
    </row>
    <row r="5864" spans="1:38" x14ac:dyDescent="0.5">
      <c r="A5864">
        <v>15</v>
      </c>
      <c r="B5864">
        <v>108</v>
      </c>
      <c r="C5864">
        <v>2021</v>
      </c>
      <c r="D5864">
        <v>4</v>
      </c>
      <c r="E5864">
        <v>99</v>
      </c>
      <c r="F5864">
        <v>99</v>
      </c>
      <c r="G5864">
        <v>99</v>
      </c>
      <c r="H5864">
        <v>99</v>
      </c>
      <c r="I5864">
        <v>99</v>
      </c>
      <c r="J5864">
        <v>999</v>
      </c>
      <c r="K5864">
        <v>3</v>
      </c>
      <c r="M5864">
        <v>99</v>
      </c>
      <c r="N5864">
        <v>99</v>
      </c>
      <c r="O5864">
        <v>99</v>
      </c>
      <c r="P5864">
        <v>99</v>
      </c>
      <c r="R5864">
        <v>0</v>
      </c>
    </row>
    <row r="5865" spans="1:38" x14ac:dyDescent="0.5">
      <c r="A5865">
        <v>15</v>
      </c>
      <c r="B5865">
        <v>109</v>
      </c>
      <c r="C5865">
        <v>2021</v>
      </c>
      <c r="D5865">
        <v>4</v>
      </c>
      <c r="E5865">
        <v>99</v>
      </c>
      <c r="F5865">
        <v>99</v>
      </c>
      <c r="G5865">
        <v>99</v>
      </c>
      <c r="H5865">
        <v>99</v>
      </c>
      <c r="I5865">
        <v>99</v>
      </c>
      <c r="J5865">
        <v>999</v>
      </c>
      <c r="K5865">
        <v>6</v>
      </c>
      <c r="M5865">
        <v>99</v>
      </c>
      <c r="N5865">
        <v>99</v>
      </c>
      <c r="O5865">
        <v>99</v>
      </c>
      <c r="P5865">
        <v>99</v>
      </c>
      <c r="R5865">
        <v>0</v>
      </c>
    </row>
    <row r="5866" spans="1:38" x14ac:dyDescent="0.5">
      <c r="A5866">
        <v>15</v>
      </c>
      <c r="B5866">
        <v>110</v>
      </c>
      <c r="C5866">
        <v>2021</v>
      </c>
      <c r="D5866">
        <v>4</v>
      </c>
      <c r="E5866">
        <v>99</v>
      </c>
      <c r="F5866">
        <v>99</v>
      </c>
      <c r="G5866">
        <v>99</v>
      </c>
      <c r="H5866">
        <v>99</v>
      </c>
      <c r="I5866">
        <v>99</v>
      </c>
      <c r="J5866">
        <v>999</v>
      </c>
      <c r="K5866">
        <v>7</v>
      </c>
      <c r="M5866">
        <v>99</v>
      </c>
      <c r="N5866">
        <v>99</v>
      </c>
      <c r="O5866">
        <v>99</v>
      </c>
      <c r="P5866">
        <v>99</v>
      </c>
      <c r="R5866">
        <v>0</v>
      </c>
    </row>
    <row r="5867" spans="1:38" x14ac:dyDescent="0.5">
      <c r="A5867">
        <v>15</v>
      </c>
      <c r="B5867">
        <v>111</v>
      </c>
      <c r="C5867">
        <v>2021</v>
      </c>
      <c r="D5867">
        <v>4</v>
      </c>
      <c r="E5867">
        <v>99</v>
      </c>
      <c r="F5867">
        <v>99</v>
      </c>
      <c r="G5867">
        <v>99</v>
      </c>
      <c r="H5867">
        <v>99</v>
      </c>
      <c r="I5867">
        <v>99</v>
      </c>
      <c r="J5867">
        <v>999</v>
      </c>
      <c r="K5867">
        <v>8</v>
      </c>
      <c r="M5867">
        <v>99</v>
      </c>
      <c r="N5867">
        <v>99</v>
      </c>
      <c r="O5867">
        <v>99</v>
      </c>
      <c r="P5867">
        <v>99</v>
      </c>
      <c r="R5867">
        <v>0</v>
      </c>
    </row>
    <row r="5868" spans="1:38" x14ac:dyDescent="0.5">
      <c r="A5868">
        <v>15</v>
      </c>
      <c r="B5868">
        <v>112</v>
      </c>
      <c r="C5868">
        <v>2021</v>
      </c>
      <c r="D5868">
        <v>4</v>
      </c>
      <c r="E5868">
        <v>99</v>
      </c>
      <c r="F5868">
        <v>99</v>
      </c>
      <c r="G5868">
        <v>99</v>
      </c>
      <c r="H5868">
        <v>99</v>
      </c>
      <c r="I5868">
        <v>99</v>
      </c>
      <c r="J5868">
        <v>999</v>
      </c>
      <c r="K5868">
        <v>9</v>
      </c>
      <c r="M5868">
        <v>99</v>
      </c>
      <c r="N5868">
        <v>99</v>
      </c>
      <c r="O5868">
        <v>99</v>
      </c>
      <c r="P5868">
        <v>99</v>
      </c>
      <c r="Q5868">
        <v>41</v>
      </c>
      <c r="R5868">
        <v>1642</v>
      </c>
      <c r="S5868">
        <v>1642</v>
      </c>
      <c r="T5868">
        <v>16.271010962241171</v>
      </c>
      <c r="U5868">
        <v>61.130328867235086</v>
      </c>
      <c r="V5868">
        <v>91.866154294831105</v>
      </c>
      <c r="W5868">
        <v>84.792460414129053</v>
      </c>
      <c r="X5868">
        <v>10.280724062400475</v>
      </c>
      <c r="Y5868">
        <v>2.3642317422508818</v>
      </c>
      <c r="Z5868">
        <v>-33.522969705678221</v>
      </c>
      <c r="AA5868">
        <v>80.450759431651122</v>
      </c>
      <c r="AB5868">
        <v>80.712006434735983</v>
      </c>
      <c r="AC5868">
        <v>45</v>
      </c>
      <c r="AD5868">
        <v>0</v>
      </c>
      <c r="AE5868">
        <v>0</v>
      </c>
      <c r="AF5868">
        <v>11</v>
      </c>
      <c r="AG5868">
        <v>61</v>
      </c>
      <c r="AH5868">
        <v>26</v>
      </c>
      <c r="AI5868">
        <v>27</v>
      </c>
      <c r="AJ5868">
        <v>0</v>
      </c>
      <c r="AK5868">
        <v>30</v>
      </c>
      <c r="AL5868">
        <v>12</v>
      </c>
    </row>
    <row r="5869" spans="1:38" x14ac:dyDescent="0.5">
      <c r="A5869">
        <v>15</v>
      </c>
      <c r="B5869">
        <v>113</v>
      </c>
      <c r="C5869">
        <v>2021</v>
      </c>
      <c r="D5869">
        <v>5</v>
      </c>
      <c r="E5869">
        <v>99</v>
      </c>
      <c r="F5869">
        <v>99</v>
      </c>
      <c r="G5869">
        <v>99</v>
      </c>
      <c r="H5869">
        <v>99</v>
      </c>
      <c r="I5869">
        <v>99</v>
      </c>
      <c r="J5869">
        <v>999</v>
      </c>
      <c r="K5869">
        <v>0</v>
      </c>
      <c r="M5869">
        <v>99</v>
      </c>
      <c r="N5869">
        <v>99</v>
      </c>
      <c r="O5869">
        <v>99</v>
      </c>
      <c r="P5869">
        <v>99</v>
      </c>
      <c r="Q5869">
        <v>23</v>
      </c>
      <c r="R5869">
        <v>424</v>
      </c>
      <c r="S5869">
        <v>424</v>
      </c>
      <c r="T5869">
        <v>16.547169811320753</v>
      </c>
      <c r="U5869">
        <v>61.870283018867923</v>
      </c>
      <c r="V5869">
        <v>91.224907500153279</v>
      </c>
      <c r="W5869">
        <v>84.200589622641587</v>
      </c>
      <c r="X5869">
        <v>10.023120812979471</v>
      </c>
      <c r="Y5869">
        <v>2.1804586489774436</v>
      </c>
      <c r="Z5869">
        <v>-23.278399277424104</v>
      </c>
      <c r="AA5869">
        <v>20.896993592902906</v>
      </c>
      <c r="AB5869">
        <v>20.685443282095811</v>
      </c>
      <c r="AC5869">
        <v>14</v>
      </c>
      <c r="AD5869">
        <v>0</v>
      </c>
      <c r="AE5869">
        <v>0</v>
      </c>
      <c r="AF5869">
        <v>2</v>
      </c>
      <c r="AG5869">
        <v>23</v>
      </c>
      <c r="AH5869">
        <v>7</v>
      </c>
      <c r="AI5869">
        <v>37</v>
      </c>
      <c r="AJ5869">
        <v>0</v>
      </c>
      <c r="AK5869">
        <v>3</v>
      </c>
      <c r="AL5869">
        <v>5</v>
      </c>
    </row>
    <row r="5870" spans="1:38" x14ac:dyDescent="0.5">
      <c r="A5870">
        <v>15</v>
      </c>
      <c r="B5870">
        <v>114</v>
      </c>
      <c r="C5870">
        <v>2021</v>
      </c>
      <c r="D5870">
        <v>5</v>
      </c>
      <c r="E5870">
        <v>99</v>
      </c>
      <c r="F5870">
        <v>99</v>
      </c>
      <c r="G5870">
        <v>99</v>
      </c>
      <c r="H5870">
        <v>99</v>
      </c>
      <c r="I5870">
        <v>99</v>
      </c>
      <c r="J5870">
        <v>999</v>
      </c>
      <c r="K5870">
        <v>1</v>
      </c>
      <c r="M5870">
        <v>99</v>
      </c>
      <c r="N5870">
        <v>99</v>
      </c>
      <c r="O5870">
        <v>99</v>
      </c>
      <c r="P5870">
        <v>99</v>
      </c>
      <c r="Q5870">
        <v>1</v>
      </c>
      <c r="R5870">
        <v>1</v>
      </c>
      <c r="S5870">
        <v>1</v>
      </c>
      <c r="T5870">
        <v>17</v>
      </c>
      <c r="U5870">
        <v>62</v>
      </c>
      <c r="V5870">
        <v>95.774647887323979</v>
      </c>
      <c r="W5870">
        <v>88.4</v>
      </c>
      <c r="X5870">
        <v>0</v>
      </c>
      <c r="Y5870">
        <v>0</v>
      </c>
      <c r="AA5870">
        <v>4.9285362247412513E-2</v>
      </c>
      <c r="AB5870">
        <v>5.121959119233941E-2</v>
      </c>
      <c r="AC5870">
        <v>0</v>
      </c>
      <c r="AD5870">
        <v>0</v>
      </c>
      <c r="AE5870">
        <v>0</v>
      </c>
      <c r="AF5870">
        <v>0</v>
      </c>
      <c r="AG5870">
        <v>0</v>
      </c>
      <c r="AH5870">
        <v>0</v>
      </c>
      <c r="AI5870">
        <v>0</v>
      </c>
      <c r="AJ5870">
        <v>0</v>
      </c>
      <c r="AK5870">
        <v>0</v>
      </c>
      <c r="AL5870">
        <v>0</v>
      </c>
    </row>
    <row r="5871" spans="1:38" x14ac:dyDescent="0.5">
      <c r="A5871">
        <v>15</v>
      </c>
      <c r="B5871">
        <v>115</v>
      </c>
      <c r="C5871">
        <v>2021</v>
      </c>
      <c r="D5871">
        <v>5</v>
      </c>
      <c r="E5871">
        <v>99</v>
      </c>
      <c r="F5871">
        <v>99</v>
      </c>
      <c r="G5871">
        <v>99</v>
      </c>
      <c r="H5871">
        <v>99</v>
      </c>
      <c r="I5871">
        <v>99</v>
      </c>
      <c r="J5871">
        <v>999</v>
      </c>
      <c r="K5871">
        <v>3</v>
      </c>
      <c r="M5871">
        <v>99</v>
      </c>
      <c r="N5871">
        <v>99</v>
      </c>
      <c r="O5871">
        <v>99</v>
      </c>
      <c r="P5871">
        <v>99</v>
      </c>
      <c r="R5871">
        <v>0</v>
      </c>
    </row>
    <row r="5872" spans="1:38" x14ac:dyDescent="0.5">
      <c r="A5872">
        <v>15</v>
      </c>
      <c r="B5872">
        <v>116</v>
      </c>
      <c r="C5872">
        <v>2021</v>
      </c>
      <c r="D5872">
        <v>5</v>
      </c>
      <c r="E5872">
        <v>99</v>
      </c>
      <c r="F5872">
        <v>99</v>
      </c>
      <c r="G5872">
        <v>99</v>
      </c>
      <c r="H5872">
        <v>99</v>
      </c>
      <c r="I5872">
        <v>99</v>
      </c>
      <c r="J5872">
        <v>999</v>
      </c>
      <c r="K5872">
        <v>6</v>
      </c>
      <c r="M5872">
        <v>99</v>
      </c>
      <c r="N5872">
        <v>99</v>
      </c>
      <c r="O5872">
        <v>99</v>
      </c>
      <c r="P5872">
        <v>99</v>
      </c>
      <c r="Q5872">
        <v>2</v>
      </c>
      <c r="R5872">
        <v>2</v>
      </c>
      <c r="S5872">
        <v>2</v>
      </c>
      <c r="T5872">
        <v>17</v>
      </c>
      <c r="U5872">
        <v>62.5</v>
      </c>
      <c r="V5872">
        <v>86.370530877573145</v>
      </c>
      <c r="W5872">
        <v>79.72</v>
      </c>
      <c r="X5872">
        <v>7.7900000000000844</v>
      </c>
      <c r="Y5872">
        <v>2.5</v>
      </c>
      <c r="Z5872">
        <v>-99.99999999999612</v>
      </c>
      <c r="AA5872">
        <v>9.8570724494825027E-2</v>
      </c>
      <c r="AB5872">
        <v>9.2380674431070092E-2</v>
      </c>
      <c r="AC5872">
        <v>0</v>
      </c>
      <c r="AD5872">
        <v>0</v>
      </c>
      <c r="AE5872">
        <v>0</v>
      </c>
      <c r="AF5872">
        <v>0</v>
      </c>
      <c r="AG5872">
        <v>0</v>
      </c>
      <c r="AH5872">
        <v>0</v>
      </c>
      <c r="AI5872">
        <v>0</v>
      </c>
      <c r="AJ5872">
        <v>0</v>
      </c>
      <c r="AK5872">
        <v>0</v>
      </c>
      <c r="AL5872">
        <v>0</v>
      </c>
    </row>
    <row r="5873" spans="1:38" x14ac:dyDescent="0.5">
      <c r="A5873">
        <v>15</v>
      </c>
      <c r="B5873">
        <v>117</v>
      </c>
      <c r="C5873">
        <v>2021</v>
      </c>
      <c r="D5873">
        <v>5</v>
      </c>
      <c r="E5873">
        <v>99</v>
      </c>
      <c r="F5873">
        <v>99</v>
      </c>
      <c r="G5873">
        <v>99</v>
      </c>
      <c r="H5873">
        <v>99</v>
      </c>
      <c r="I5873">
        <v>99</v>
      </c>
      <c r="J5873">
        <v>999</v>
      </c>
      <c r="K5873">
        <v>7</v>
      </c>
      <c r="M5873">
        <v>99</v>
      </c>
      <c r="N5873">
        <v>99</v>
      </c>
      <c r="O5873">
        <v>99</v>
      </c>
      <c r="P5873">
        <v>99</v>
      </c>
      <c r="R5873">
        <v>0</v>
      </c>
    </row>
    <row r="5874" spans="1:38" x14ac:dyDescent="0.5">
      <c r="A5874">
        <v>15</v>
      </c>
      <c r="B5874">
        <v>118</v>
      </c>
      <c r="C5874">
        <v>2021</v>
      </c>
      <c r="D5874">
        <v>5</v>
      </c>
      <c r="E5874">
        <v>99</v>
      </c>
      <c r="F5874">
        <v>99</v>
      </c>
      <c r="G5874">
        <v>99</v>
      </c>
      <c r="H5874">
        <v>99</v>
      </c>
      <c r="I5874">
        <v>99</v>
      </c>
      <c r="J5874">
        <v>999</v>
      </c>
      <c r="K5874">
        <v>8</v>
      </c>
      <c r="M5874">
        <v>99</v>
      </c>
      <c r="N5874">
        <v>99</v>
      </c>
      <c r="O5874">
        <v>99</v>
      </c>
      <c r="P5874">
        <v>99</v>
      </c>
      <c r="R5874">
        <v>0</v>
      </c>
    </row>
    <row r="5875" spans="1:38" x14ac:dyDescent="0.5">
      <c r="A5875">
        <v>15</v>
      </c>
      <c r="B5875">
        <v>119</v>
      </c>
      <c r="C5875">
        <v>2021</v>
      </c>
      <c r="D5875">
        <v>5</v>
      </c>
      <c r="E5875">
        <v>99</v>
      </c>
      <c r="F5875">
        <v>99</v>
      </c>
      <c r="G5875">
        <v>99</v>
      </c>
      <c r="H5875">
        <v>99</v>
      </c>
      <c r="I5875">
        <v>99</v>
      </c>
      <c r="J5875">
        <v>999</v>
      </c>
      <c r="K5875">
        <v>9</v>
      </c>
      <c r="M5875">
        <v>99</v>
      </c>
      <c r="N5875">
        <v>99</v>
      </c>
      <c r="O5875">
        <v>99</v>
      </c>
      <c r="P5875">
        <v>99</v>
      </c>
      <c r="Q5875">
        <v>38</v>
      </c>
      <c r="R5875">
        <v>1602</v>
      </c>
      <c r="S5875">
        <v>1602</v>
      </c>
      <c r="T5875">
        <v>16.110486891385765</v>
      </c>
      <c r="U5875">
        <v>60.779650436953808</v>
      </c>
      <c r="V5875">
        <v>92.409758657582785</v>
      </c>
      <c r="W5875">
        <v>85.294207240948722</v>
      </c>
      <c r="X5875">
        <v>9.8726178416980321</v>
      </c>
      <c r="Y5875">
        <v>2.8819053860830621</v>
      </c>
      <c r="Z5875">
        <v>-2.7630192189386462</v>
      </c>
      <c r="AA5875">
        <v>78.955150320354861</v>
      </c>
      <c r="AB5875">
        <v>79.170956452280763</v>
      </c>
      <c r="AC5875">
        <v>40</v>
      </c>
      <c r="AD5875">
        <v>0</v>
      </c>
      <c r="AE5875">
        <v>0</v>
      </c>
      <c r="AF5875">
        <v>12</v>
      </c>
      <c r="AG5875">
        <v>48</v>
      </c>
      <c r="AH5875">
        <v>21</v>
      </c>
      <c r="AI5875">
        <v>38</v>
      </c>
      <c r="AJ5875">
        <v>0</v>
      </c>
      <c r="AK5875">
        <v>31</v>
      </c>
      <c r="AL5875">
        <v>18</v>
      </c>
    </row>
    <row r="5876" spans="1:38" x14ac:dyDescent="0.5">
      <c r="A5876">
        <v>15</v>
      </c>
      <c r="B5876">
        <v>120</v>
      </c>
      <c r="C5876">
        <v>2021</v>
      </c>
      <c r="D5876">
        <v>6</v>
      </c>
      <c r="E5876">
        <v>99</v>
      </c>
      <c r="F5876">
        <v>99</v>
      </c>
      <c r="G5876">
        <v>99</v>
      </c>
      <c r="H5876">
        <v>99</v>
      </c>
      <c r="I5876">
        <v>99</v>
      </c>
      <c r="J5876">
        <v>999</v>
      </c>
      <c r="K5876">
        <v>0</v>
      </c>
      <c r="M5876">
        <v>99</v>
      </c>
      <c r="N5876">
        <v>99</v>
      </c>
      <c r="O5876">
        <v>99</v>
      </c>
      <c r="P5876">
        <v>99</v>
      </c>
      <c r="Q5876">
        <v>19</v>
      </c>
      <c r="R5876">
        <v>494</v>
      </c>
      <c r="S5876">
        <v>494</v>
      </c>
      <c r="T5876">
        <v>16.544534412955461</v>
      </c>
      <c r="U5876">
        <v>61.748987854251027</v>
      </c>
      <c r="V5876">
        <v>93.394712717287902</v>
      </c>
      <c r="W5876">
        <v>86.2033198380567</v>
      </c>
      <c r="X5876">
        <v>8.5739435504911441</v>
      </c>
      <c r="Y5876">
        <v>2.2535956397599368</v>
      </c>
      <c r="Z5876">
        <v>-13.861656317621229</v>
      </c>
      <c r="AA5876">
        <v>19.855305466237951</v>
      </c>
      <c r="AB5876">
        <v>20.337939474336764</v>
      </c>
      <c r="AC5876">
        <v>5</v>
      </c>
      <c r="AD5876">
        <v>0</v>
      </c>
      <c r="AE5876">
        <v>0</v>
      </c>
      <c r="AF5876">
        <v>1</v>
      </c>
      <c r="AG5876">
        <v>51</v>
      </c>
      <c r="AH5876">
        <v>26</v>
      </c>
      <c r="AI5876">
        <v>64</v>
      </c>
      <c r="AJ5876">
        <v>0</v>
      </c>
      <c r="AK5876">
        <v>5</v>
      </c>
      <c r="AL5876">
        <v>9</v>
      </c>
    </row>
    <row r="5877" spans="1:38" x14ac:dyDescent="0.5">
      <c r="A5877">
        <v>15</v>
      </c>
      <c r="B5877">
        <v>121</v>
      </c>
      <c r="C5877">
        <v>2021</v>
      </c>
      <c r="D5877">
        <v>6</v>
      </c>
      <c r="E5877">
        <v>99</v>
      </c>
      <c r="F5877">
        <v>99</v>
      </c>
      <c r="G5877">
        <v>99</v>
      </c>
      <c r="H5877">
        <v>99</v>
      </c>
      <c r="I5877">
        <v>99</v>
      </c>
      <c r="J5877">
        <v>999</v>
      </c>
      <c r="K5877">
        <v>1</v>
      </c>
      <c r="M5877">
        <v>99</v>
      </c>
      <c r="N5877">
        <v>99</v>
      </c>
      <c r="O5877">
        <v>99</v>
      </c>
      <c r="P5877">
        <v>99</v>
      </c>
      <c r="Q5877">
        <v>2</v>
      </c>
      <c r="R5877">
        <v>4</v>
      </c>
      <c r="S5877">
        <v>4</v>
      </c>
      <c r="T5877">
        <v>17</v>
      </c>
      <c r="U5877">
        <v>62.25</v>
      </c>
      <c r="V5877">
        <v>94.420368364030324</v>
      </c>
      <c r="W5877">
        <v>87.15</v>
      </c>
      <c r="X5877">
        <v>1.4256577429380957</v>
      </c>
      <c r="Y5877">
        <v>0.82915619758885006</v>
      </c>
      <c r="Z5877">
        <v>-62.389340703299801</v>
      </c>
      <c r="AA5877">
        <v>0.16077170418006426</v>
      </c>
      <c r="AB5877">
        <v>0.1664881750412544</v>
      </c>
      <c r="AC5877">
        <v>0</v>
      </c>
      <c r="AD5877">
        <v>0</v>
      </c>
      <c r="AE5877">
        <v>0</v>
      </c>
      <c r="AF5877">
        <v>0</v>
      </c>
      <c r="AG5877">
        <v>1</v>
      </c>
      <c r="AH5877">
        <v>0</v>
      </c>
      <c r="AI5877">
        <v>1</v>
      </c>
      <c r="AJ5877">
        <v>0</v>
      </c>
      <c r="AK5877">
        <v>0</v>
      </c>
      <c r="AL5877">
        <v>0</v>
      </c>
    </row>
    <row r="5878" spans="1:38" x14ac:dyDescent="0.5">
      <c r="A5878">
        <v>15</v>
      </c>
      <c r="B5878">
        <v>122</v>
      </c>
      <c r="C5878">
        <v>2021</v>
      </c>
      <c r="D5878">
        <v>6</v>
      </c>
      <c r="E5878">
        <v>99</v>
      </c>
      <c r="F5878">
        <v>99</v>
      </c>
      <c r="G5878">
        <v>99</v>
      </c>
      <c r="H5878">
        <v>99</v>
      </c>
      <c r="I5878">
        <v>99</v>
      </c>
      <c r="J5878">
        <v>999</v>
      </c>
      <c r="K5878">
        <v>3</v>
      </c>
      <c r="M5878">
        <v>99</v>
      </c>
      <c r="N5878">
        <v>99</v>
      </c>
      <c r="O5878">
        <v>99</v>
      </c>
      <c r="P5878">
        <v>99</v>
      </c>
      <c r="Q5878">
        <v>3</v>
      </c>
      <c r="R5878">
        <v>18</v>
      </c>
      <c r="S5878">
        <v>18</v>
      </c>
      <c r="T5878">
        <v>16</v>
      </c>
      <c r="U5878">
        <v>60.83333333333335</v>
      </c>
      <c r="V5878">
        <v>88.943060069820618</v>
      </c>
      <c r="W5878">
        <v>82.094444444444449</v>
      </c>
      <c r="X5878">
        <v>9.9027197286750628</v>
      </c>
      <c r="Y5878">
        <v>2.5221243250702594</v>
      </c>
      <c r="Z5878">
        <v>-26.429191686285591</v>
      </c>
      <c r="AA5878">
        <v>0.72347266881028927</v>
      </c>
      <c r="AB5878">
        <v>0.70573601910057837</v>
      </c>
      <c r="AC5878">
        <v>0</v>
      </c>
      <c r="AD5878">
        <v>0</v>
      </c>
      <c r="AE5878">
        <v>0</v>
      </c>
      <c r="AF5878">
        <v>0</v>
      </c>
      <c r="AG5878">
        <v>0</v>
      </c>
      <c r="AH5878">
        <v>0</v>
      </c>
      <c r="AI5878">
        <v>0</v>
      </c>
      <c r="AJ5878">
        <v>0</v>
      </c>
      <c r="AK5878">
        <v>0</v>
      </c>
      <c r="AL5878">
        <v>0</v>
      </c>
    </row>
    <row r="5879" spans="1:38" x14ac:dyDescent="0.5">
      <c r="A5879">
        <v>15</v>
      </c>
      <c r="B5879">
        <v>123</v>
      </c>
      <c r="C5879">
        <v>2021</v>
      </c>
      <c r="D5879">
        <v>6</v>
      </c>
      <c r="E5879">
        <v>99</v>
      </c>
      <c r="F5879">
        <v>99</v>
      </c>
      <c r="G5879">
        <v>99</v>
      </c>
      <c r="H5879">
        <v>99</v>
      </c>
      <c r="I5879">
        <v>99</v>
      </c>
      <c r="J5879">
        <v>999</v>
      </c>
      <c r="K5879">
        <v>6</v>
      </c>
      <c r="M5879">
        <v>99</v>
      </c>
      <c r="N5879">
        <v>99</v>
      </c>
      <c r="O5879">
        <v>99</v>
      </c>
      <c r="P5879">
        <v>99</v>
      </c>
      <c r="Q5879">
        <v>2</v>
      </c>
      <c r="R5879">
        <v>2</v>
      </c>
      <c r="S5879">
        <v>2</v>
      </c>
      <c r="T5879">
        <v>17</v>
      </c>
      <c r="U5879">
        <v>61</v>
      </c>
      <c r="V5879">
        <v>86.798483206933895</v>
      </c>
      <c r="W5879">
        <v>80.115000000000009</v>
      </c>
      <c r="X5879">
        <v>6.4149999999999148</v>
      </c>
      <c r="Y5879">
        <v>1</v>
      </c>
      <c r="Z5879">
        <v>-100.00000000000075</v>
      </c>
      <c r="AA5879">
        <v>8.0385852090032128E-2</v>
      </c>
      <c r="AB5879">
        <v>7.6524384070166901E-2</v>
      </c>
      <c r="AC5879">
        <v>0</v>
      </c>
      <c r="AD5879">
        <v>0</v>
      </c>
      <c r="AE5879">
        <v>0</v>
      </c>
      <c r="AF5879">
        <v>0</v>
      </c>
      <c r="AG5879">
        <v>0</v>
      </c>
      <c r="AH5879">
        <v>0</v>
      </c>
      <c r="AI5879">
        <v>0</v>
      </c>
      <c r="AJ5879">
        <v>0</v>
      </c>
      <c r="AK5879">
        <v>0</v>
      </c>
      <c r="AL5879">
        <v>0</v>
      </c>
    </row>
    <row r="5880" spans="1:38" x14ac:dyDescent="0.5">
      <c r="A5880">
        <v>15</v>
      </c>
      <c r="B5880">
        <v>124</v>
      </c>
      <c r="C5880">
        <v>2021</v>
      </c>
      <c r="D5880">
        <v>6</v>
      </c>
      <c r="E5880">
        <v>99</v>
      </c>
      <c r="F5880">
        <v>99</v>
      </c>
      <c r="G5880">
        <v>99</v>
      </c>
      <c r="H5880">
        <v>99</v>
      </c>
      <c r="I5880">
        <v>99</v>
      </c>
      <c r="J5880">
        <v>999</v>
      </c>
      <c r="K5880">
        <v>7</v>
      </c>
      <c r="M5880">
        <v>99</v>
      </c>
      <c r="N5880">
        <v>99</v>
      </c>
      <c r="O5880">
        <v>99</v>
      </c>
      <c r="P5880">
        <v>99</v>
      </c>
      <c r="R5880">
        <v>0</v>
      </c>
    </row>
    <row r="5881" spans="1:38" x14ac:dyDescent="0.5">
      <c r="A5881">
        <v>15</v>
      </c>
      <c r="B5881">
        <v>125</v>
      </c>
      <c r="C5881">
        <v>2021</v>
      </c>
      <c r="D5881">
        <v>6</v>
      </c>
      <c r="E5881">
        <v>99</v>
      </c>
      <c r="F5881">
        <v>99</v>
      </c>
      <c r="G5881">
        <v>99</v>
      </c>
      <c r="H5881">
        <v>99</v>
      </c>
      <c r="I5881">
        <v>99</v>
      </c>
      <c r="J5881">
        <v>999</v>
      </c>
      <c r="K5881">
        <v>8</v>
      </c>
      <c r="M5881">
        <v>99</v>
      </c>
      <c r="N5881">
        <v>99</v>
      </c>
      <c r="O5881">
        <v>99</v>
      </c>
      <c r="P5881">
        <v>99</v>
      </c>
      <c r="R5881">
        <v>0</v>
      </c>
    </row>
    <row r="5882" spans="1:38" x14ac:dyDescent="0.5">
      <c r="A5882">
        <v>15</v>
      </c>
      <c r="B5882">
        <v>126</v>
      </c>
      <c r="C5882">
        <v>2021</v>
      </c>
      <c r="D5882">
        <v>6</v>
      </c>
      <c r="E5882">
        <v>99</v>
      </c>
      <c r="F5882">
        <v>99</v>
      </c>
      <c r="G5882">
        <v>99</v>
      </c>
      <c r="H5882">
        <v>99</v>
      </c>
      <c r="I5882">
        <v>99</v>
      </c>
      <c r="J5882">
        <v>999</v>
      </c>
      <c r="K5882">
        <v>9</v>
      </c>
      <c r="M5882">
        <v>99</v>
      </c>
      <c r="N5882">
        <v>99</v>
      </c>
      <c r="O5882">
        <v>99</v>
      </c>
      <c r="P5882">
        <v>99</v>
      </c>
      <c r="Q5882">
        <v>42</v>
      </c>
      <c r="R5882">
        <v>1970</v>
      </c>
      <c r="S5882">
        <v>1967</v>
      </c>
      <c r="T5882">
        <v>16.281218274111676</v>
      </c>
      <c r="U5882">
        <v>61.048296898830706</v>
      </c>
      <c r="V5882">
        <v>90.917115063774233</v>
      </c>
      <c r="W5882">
        <v>83.789156075241422</v>
      </c>
      <c r="X5882">
        <v>10.647030709921845</v>
      </c>
      <c r="Y5882">
        <v>2.3838991137526597</v>
      </c>
      <c r="Z5882">
        <v>-17.96353487835346</v>
      </c>
      <c r="AA5882">
        <v>79.180064308681651</v>
      </c>
      <c r="AB5882">
        <v>78.713311947451245</v>
      </c>
      <c r="AC5882">
        <v>23</v>
      </c>
      <c r="AD5882">
        <v>0</v>
      </c>
      <c r="AE5882">
        <v>0</v>
      </c>
      <c r="AF5882">
        <v>13</v>
      </c>
      <c r="AG5882">
        <v>57</v>
      </c>
      <c r="AH5882">
        <v>8</v>
      </c>
      <c r="AI5882">
        <v>18</v>
      </c>
      <c r="AJ5882">
        <v>0</v>
      </c>
      <c r="AK5882">
        <v>8</v>
      </c>
      <c r="AL5882">
        <v>8</v>
      </c>
    </row>
    <row r="5883" spans="1:38" x14ac:dyDescent="0.5">
      <c r="A5883">
        <v>15</v>
      </c>
      <c r="B5883">
        <v>127</v>
      </c>
      <c r="C5883">
        <v>2021</v>
      </c>
      <c r="D5883">
        <v>7</v>
      </c>
      <c r="E5883">
        <v>99</v>
      </c>
      <c r="F5883">
        <v>99</v>
      </c>
      <c r="G5883">
        <v>99</v>
      </c>
      <c r="H5883">
        <v>99</v>
      </c>
      <c r="I5883">
        <v>99</v>
      </c>
      <c r="J5883">
        <v>999</v>
      </c>
      <c r="K5883">
        <v>0</v>
      </c>
      <c r="M5883">
        <v>99</v>
      </c>
      <c r="N5883">
        <v>99</v>
      </c>
      <c r="O5883">
        <v>99</v>
      </c>
      <c r="P5883">
        <v>99</v>
      </c>
      <c r="Q5883">
        <v>19</v>
      </c>
      <c r="R5883">
        <v>425</v>
      </c>
      <c r="S5883">
        <v>423</v>
      </c>
      <c r="T5883">
        <v>16.338823529411766</v>
      </c>
      <c r="U5883">
        <v>61.252955082742318</v>
      </c>
      <c r="V5883">
        <v>91.230697514785021</v>
      </c>
      <c r="W5883">
        <v>83.918226950354537</v>
      </c>
      <c r="X5883">
        <v>10.428584146732575</v>
      </c>
      <c r="Y5883">
        <v>2.2888019134315409</v>
      </c>
      <c r="Z5883">
        <v>-39.90206264533569</v>
      </c>
      <c r="AA5883">
        <v>19.749070631970255</v>
      </c>
      <c r="AB5883">
        <v>19.709885956386749</v>
      </c>
      <c r="AC5883">
        <v>3</v>
      </c>
      <c r="AD5883">
        <v>0</v>
      </c>
      <c r="AE5883">
        <v>0</v>
      </c>
      <c r="AF5883">
        <v>2</v>
      </c>
      <c r="AG5883">
        <v>31</v>
      </c>
      <c r="AH5883">
        <v>15</v>
      </c>
      <c r="AI5883">
        <v>101</v>
      </c>
      <c r="AJ5883">
        <v>0</v>
      </c>
      <c r="AK5883">
        <v>19</v>
      </c>
      <c r="AL5883">
        <v>0</v>
      </c>
    </row>
    <row r="5884" spans="1:38" x14ac:dyDescent="0.5">
      <c r="A5884">
        <v>15</v>
      </c>
      <c r="B5884">
        <v>128</v>
      </c>
      <c r="C5884">
        <v>2021</v>
      </c>
      <c r="D5884">
        <v>7</v>
      </c>
      <c r="E5884">
        <v>99</v>
      </c>
      <c r="F5884">
        <v>99</v>
      </c>
      <c r="G5884">
        <v>99</v>
      </c>
      <c r="H5884">
        <v>99</v>
      </c>
      <c r="I5884">
        <v>99</v>
      </c>
      <c r="J5884">
        <v>999</v>
      </c>
      <c r="K5884">
        <v>1</v>
      </c>
      <c r="M5884">
        <v>99</v>
      </c>
      <c r="N5884">
        <v>99</v>
      </c>
      <c r="O5884">
        <v>99</v>
      </c>
      <c r="P5884">
        <v>99</v>
      </c>
      <c r="Q5884">
        <v>1</v>
      </c>
      <c r="R5884">
        <v>7</v>
      </c>
      <c r="S5884">
        <v>7</v>
      </c>
      <c r="T5884">
        <v>16.142857142857139</v>
      </c>
      <c r="U5884">
        <v>60.571428571428562</v>
      </c>
      <c r="V5884">
        <v>99.288035907754221</v>
      </c>
      <c r="W5884">
        <v>91.642857142857181</v>
      </c>
      <c r="X5884">
        <v>6.1609037237954221</v>
      </c>
      <c r="Y5884">
        <v>1.4982983545288129</v>
      </c>
      <c r="Z5884">
        <v>38.424742639834591</v>
      </c>
      <c r="AA5884">
        <v>0.32527881040892193</v>
      </c>
      <c r="AB5884">
        <v>0.35619195431503609</v>
      </c>
      <c r="AC5884">
        <v>0</v>
      </c>
      <c r="AD5884">
        <v>0</v>
      </c>
      <c r="AE5884">
        <v>0</v>
      </c>
      <c r="AF5884">
        <v>0</v>
      </c>
      <c r="AG5884">
        <v>0</v>
      </c>
      <c r="AH5884">
        <v>1</v>
      </c>
      <c r="AI5884">
        <v>0</v>
      </c>
      <c r="AJ5884">
        <v>0</v>
      </c>
      <c r="AK5884">
        <v>0</v>
      </c>
      <c r="AL5884">
        <v>0</v>
      </c>
    </row>
    <row r="5885" spans="1:38" x14ac:dyDescent="0.5">
      <c r="A5885">
        <v>15</v>
      </c>
      <c r="B5885">
        <v>129</v>
      </c>
      <c r="C5885">
        <v>2021</v>
      </c>
      <c r="D5885">
        <v>7</v>
      </c>
      <c r="E5885">
        <v>99</v>
      </c>
      <c r="F5885">
        <v>99</v>
      </c>
      <c r="G5885">
        <v>99</v>
      </c>
      <c r="H5885">
        <v>99</v>
      </c>
      <c r="I5885">
        <v>99</v>
      </c>
      <c r="J5885">
        <v>999</v>
      </c>
      <c r="K5885">
        <v>3</v>
      </c>
      <c r="M5885">
        <v>99</v>
      </c>
      <c r="N5885">
        <v>99</v>
      </c>
      <c r="O5885">
        <v>99</v>
      </c>
      <c r="P5885">
        <v>99</v>
      </c>
      <c r="Q5885">
        <v>3</v>
      </c>
      <c r="R5885">
        <v>6</v>
      </c>
      <c r="S5885">
        <v>6</v>
      </c>
      <c r="T5885">
        <v>15</v>
      </c>
      <c r="U5885">
        <v>58.66666666666665</v>
      </c>
      <c r="V5885">
        <v>112.91079812206571</v>
      </c>
      <c r="W5885">
        <v>104.21666666666664</v>
      </c>
      <c r="X5885">
        <v>11.303748149274444</v>
      </c>
      <c r="Y5885">
        <v>2.9249881291307762</v>
      </c>
      <c r="Z5885">
        <v>-63.648897387602894</v>
      </c>
      <c r="AA5885">
        <v>0.27881040892193315</v>
      </c>
      <c r="AB5885">
        <v>0.34719692756538145</v>
      </c>
      <c r="AC5885">
        <v>0</v>
      </c>
      <c r="AD5885">
        <v>0</v>
      </c>
      <c r="AE5885">
        <v>0</v>
      </c>
      <c r="AF5885">
        <v>0</v>
      </c>
      <c r="AG5885">
        <v>2</v>
      </c>
      <c r="AH5885">
        <v>0</v>
      </c>
      <c r="AI5885">
        <v>0</v>
      </c>
      <c r="AJ5885">
        <v>0</v>
      </c>
      <c r="AK5885">
        <v>0</v>
      </c>
      <c r="AL5885">
        <v>0</v>
      </c>
    </row>
    <row r="5886" spans="1:38" x14ac:dyDescent="0.5">
      <c r="A5886">
        <v>15</v>
      </c>
      <c r="B5886">
        <v>130</v>
      </c>
      <c r="C5886">
        <v>2021</v>
      </c>
      <c r="D5886">
        <v>7</v>
      </c>
      <c r="E5886">
        <v>99</v>
      </c>
      <c r="F5886">
        <v>99</v>
      </c>
      <c r="G5886">
        <v>99</v>
      </c>
      <c r="H5886">
        <v>99</v>
      </c>
      <c r="I5886">
        <v>99</v>
      </c>
      <c r="J5886">
        <v>999</v>
      </c>
      <c r="K5886">
        <v>6</v>
      </c>
      <c r="M5886">
        <v>99</v>
      </c>
      <c r="N5886">
        <v>99</v>
      </c>
      <c r="O5886">
        <v>99</v>
      </c>
      <c r="P5886">
        <v>99</v>
      </c>
      <c r="R5886">
        <v>0</v>
      </c>
    </row>
    <row r="5887" spans="1:38" x14ac:dyDescent="0.5">
      <c r="A5887">
        <v>15</v>
      </c>
      <c r="B5887">
        <v>131</v>
      </c>
      <c r="C5887">
        <v>2021</v>
      </c>
      <c r="D5887">
        <v>7</v>
      </c>
      <c r="E5887">
        <v>99</v>
      </c>
      <c r="F5887">
        <v>99</v>
      </c>
      <c r="G5887">
        <v>99</v>
      </c>
      <c r="H5887">
        <v>99</v>
      </c>
      <c r="I5887">
        <v>99</v>
      </c>
      <c r="J5887">
        <v>999</v>
      </c>
      <c r="K5887">
        <v>7</v>
      </c>
      <c r="M5887">
        <v>99</v>
      </c>
      <c r="N5887">
        <v>99</v>
      </c>
      <c r="O5887">
        <v>99</v>
      </c>
      <c r="P5887">
        <v>99</v>
      </c>
      <c r="R5887">
        <v>0</v>
      </c>
    </row>
    <row r="5888" spans="1:38" x14ac:dyDescent="0.5">
      <c r="A5888">
        <v>15</v>
      </c>
      <c r="B5888">
        <v>132</v>
      </c>
      <c r="C5888">
        <v>2021</v>
      </c>
      <c r="D5888">
        <v>7</v>
      </c>
      <c r="E5888">
        <v>99</v>
      </c>
      <c r="F5888">
        <v>99</v>
      </c>
      <c r="G5888">
        <v>99</v>
      </c>
      <c r="H5888">
        <v>99</v>
      </c>
      <c r="I5888">
        <v>99</v>
      </c>
      <c r="J5888">
        <v>999</v>
      </c>
      <c r="K5888">
        <v>8</v>
      </c>
      <c r="M5888">
        <v>99</v>
      </c>
      <c r="N5888">
        <v>99</v>
      </c>
      <c r="O5888">
        <v>99</v>
      </c>
      <c r="P5888">
        <v>99</v>
      </c>
      <c r="R5888">
        <v>0</v>
      </c>
    </row>
    <row r="5889" spans="1:38" x14ac:dyDescent="0.5">
      <c r="A5889">
        <v>15</v>
      </c>
      <c r="B5889">
        <v>133</v>
      </c>
      <c r="C5889">
        <v>2021</v>
      </c>
      <c r="D5889">
        <v>7</v>
      </c>
      <c r="E5889">
        <v>99</v>
      </c>
      <c r="F5889">
        <v>99</v>
      </c>
      <c r="G5889">
        <v>99</v>
      </c>
      <c r="H5889">
        <v>99</v>
      </c>
      <c r="I5889">
        <v>99</v>
      </c>
      <c r="J5889">
        <v>999</v>
      </c>
      <c r="K5889">
        <v>9</v>
      </c>
      <c r="M5889">
        <v>99</v>
      </c>
      <c r="N5889">
        <v>99</v>
      </c>
      <c r="O5889">
        <v>99</v>
      </c>
      <c r="P5889">
        <v>99</v>
      </c>
      <c r="Q5889">
        <v>48</v>
      </c>
      <c r="R5889">
        <v>1714</v>
      </c>
      <c r="S5889">
        <v>1712</v>
      </c>
      <c r="T5889">
        <v>16.230455075845978</v>
      </c>
      <c r="U5889">
        <v>60.904205607476634</v>
      </c>
      <c r="V5889">
        <v>90.783241866728815</v>
      </c>
      <c r="W5889">
        <v>83.723896028037487</v>
      </c>
      <c r="X5889">
        <v>10.047243906315972</v>
      </c>
      <c r="Y5889">
        <v>2.2400206680385035</v>
      </c>
      <c r="Z5889">
        <v>-35.936237692204728</v>
      </c>
      <c r="AA5889">
        <v>79.646840148698899</v>
      </c>
      <c r="AB5889">
        <v>79.586725161732815</v>
      </c>
      <c r="AC5889">
        <v>8</v>
      </c>
      <c r="AD5889">
        <v>0</v>
      </c>
      <c r="AE5889">
        <v>0</v>
      </c>
      <c r="AF5889">
        <v>16</v>
      </c>
      <c r="AG5889">
        <v>23</v>
      </c>
      <c r="AH5889">
        <v>2</v>
      </c>
      <c r="AI5889">
        <v>42</v>
      </c>
      <c r="AJ5889">
        <v>0</v>
      </c>
      <c r="AK5889">
        <v>8</v>
      </c>
      <c r="AL5889">
        <v>3</v>
      </c>
    </row>
    <row r="5890" spans="1:38" x14ac:dyDescent="0.5">
      <c r="A5890">
        <v>15</v>
      </c>
      <c r="B5890">
        <v>134</v>
      </c>
      <c r="C5890">
        <v>2021</v>
      </c>
      <c r="D5890">
        <v>8</v>
      </c>
      <c r="E5890">
        <v>99</v>
      </c>
      <c r="F5890">
        <v>99</v>
      </c>
      <c r="G5890">
        <v>99</v>
      </c>
      <c r="H5890">
        <v>99</v>
      </c>
      <c r="I5890">
        <v>99</v>
      </c>
      <c r="J5890">
        <v>999</v>
      </c>
      <c r="K5890">
        <v>0</v>
      </c>
      <c r="M5890">
        <v>99</v>
      </c>
      <c r="N5890">
        <v>99</v>
      </c>
      <c r="O5890">
        <v>99</v>
      </c>
      <c r="P5890">
        <v>99</v>
      </c>
      <c r="Q5890">
        <v>26</v>
      </c>
      <c r="R5890">
        <v>532</v>
      </c>
      <c r="S5890">
        <v>531</v>
      </c>
      <c r="T5890">
        <v>16.562030075187973</v>
      </c>
      <c r="U5890">
        <v>61.709981167608255</v>
      </c>
      <c r="V5890">
        <v>90.255512504259215</v>
      </c>
      <c r="W5890">
        <v>83.234086629001979</v>
      </c>
      <c r="X5890">
        <v>9.8055729985817219</v>
      </c>
      <c r="Y5890">
        <v>2.0416275678542664</v>
      </c>
      <c r="Z5890">
        <v>-28.171839106857504</v>
      </c>
      <c r="AA5890">
        <v>26.991374936580407</v>
      </c>
      <c r="AB5890">
        <v>26.716845014516579</v>
      </c>
      <c r="AC5890">
        <v>5</v>
      </c>
      <c r="AD5890">
        <v>0</v>
      </c>
      <c r="AE5890">
        <v>0</v>
      </c>
      <c r="AF5890">
        <v>2</v>
      </c>
      <c r="AG5890">
        <v>33</v>
      </c>
      <c r="AH5890">
        <v>29</v>
      </c>
      <c r="AI5890">
        <v>94</v>
      </c>
      <c r="AJ5890">
        <v>0</v>
      </c>
      <c r="AK5890">
        <v>9</v>
      </c>
      <c r="AL5890">
        <v>5</v>
      </c>
    </row>
    <row r="5891" spans="1:38" x14ac:dyDescent="0.5">
      <c r="A5891">
        <v>15</v>
      </c>
      <c r="B5891">
        <v>135</v>
      </c>
      <c r="C5891">
        <v>2021</v>
      </c>
      <c r="D5891">
        <v>8</v>
      </c>
      <c r="E5891">
        <v>99</v>
      </c>
      <c r="F5891">
        <v>99</v>
      </c>
      <c r="G5891">
        <v>99</v>
      </c>
      <c r="H5891">
        <v>99</v>
      </c>
      <c r="I5891">
        <v>99</v>
      </c>
      <c r="J5891">
        <v>999</v>
      </c>
      <c r="K5891">
        <v>1</v>
      </c>
      <c r="M5891">
        <v>99</v>
      </c>
      <c r="N5891">
        <v>99</v>
      </c>
      <c r="O5891">
        <v>99</v>
      </c>
      <c r="P5891">
        <v>99</v>
      </c>
      <c r="Q5891">
        <v>2</v>
      </c>
      <c r="R5891">
        <v>3</v>
      </c>
      <c r="S5891">
        <v>3</v>
      </c>
      <c r="T5891">
        <v>17</v>
      </c>
      <c r="U5891">
        <v>60.33333333333335</v>
      </c>
      <c r="V5891">
        <v>81.401227880101118</v>
      </c>
      <c r="W5891">
        <v>75.13333333333334</v>
      </c>
      <c r="X5891">
        <v>10.699013454000671</v>
      </c>
      <c r="Y5891">
        <v>0.47140452079081746</v>
      </c>
      <c r="Z5891">
        <v>81.732338203636601</v>
      </c>
      <c r="AA5891">
        <v>0.15220700152206998</v>
      </c>
      <c r="AB5891">
        <v>0.13625214359863672</v>
      </c>
      <c r="AC5891">
        <v>0</v>
      </c>
      <c r="AD5891">
        <v>0</v>
      </c>
      <c r="AE5891">
        <v>0</v>
      </c>
      <c r="AF5891">
        <v>0</v>
      </c>
      <c r="AG5891">
        <v>1</v>
      </c>
      <c r="AH5891">
        <v>0</v>
      </c>
      <c r="AI5891">
        <v>0</v>
      </c>
      <c r="AJ5891">
        <v>0</v>
      </c>
      <c r="AK5891">
        <v>0</v>
      </c>
      <c r="AL5891">
        <v>0</v>
      </c>
    </row>
    <row r="5892" spans="1:38" x14ac:dyDescent="0.5">
      <c r="A5892">
        <v>15</v>
      </c>
      <c r="B5892">
        <v>136</v>
      </c>
      <c r="C5892">
        <v>2021</v>
      </c>
      <c r="D5892">
        <v>8</v>
      </c>
      <c r="E5892">
        <v>99</v>
      </c>
      <c r="F5892">
        <v>99</v>
      </c>
      <c r="G5892">
        <v>99</v>
      </c>
      <c r="H5892">
        <v>99</v>
      </c>
      <c r="I5892">
        <v>99</v>
      </c>
      <c r="J5892">
        <v>999</v>
      </c>
      <c r="K5892">
        <v>3</v>
      </c>
      <c r="M5892">
        <v>99</v>
      </c>
      <c r="N5892">
        <v>99</v>
      </c>
      <c r="O5892">
        <v>99</v>
      </c>
      <c r="P5892">
        <v>99</v>
      </c>
      <c r="Q5892">
        <v>3</v>
      </c>
      <c r="R5892">
        <v>22</v>
      </c>
      <c r="S5892">
        <v>22</v>
      </c>
      <c r="T5892">
        <v>16.454545454545453</v>
      </c>
      <c r="U5892">
        <v>61.27272727272728</v>
      </c>
      <c r="V5892">
        <v>76.085885945040886</v>
      </c>
      <c r="W5892">
        <v>70.227272727272734</v>
      </c>
      <c r="X5892">
        <v>12.893098288273221</v>
      </c>
      <c r="Y5892">
        <v>1.9348906048902048</v>
      </c>
      <c r="Z5892">
        <v>-48.223406436913194</v>
      </c>
      <c r="AA5892">
        <v>1.1161846778285136</v>
      </c>
      <c r="AB5892">
        <v>0.93393771898799394</v>
      </c>
      <c r="AC5892">
        <v>0</v>
      </c>
      <c r="AD5892">
        <v>0</v>
      </c>
      <c r="AE5892">
        <v>0</v>
      </c>
      <c r="AF5892">
        <v>0</v>
      </c>
      <c r="AG5892">
        <v>0</v>
      </c>
      <c r="AH5892">
        <v>0</v>
      </c>
      <c r="AI5892">
        <v>0</v>
      </c>
      <c r="AJ5892">
        <v>0</v>
      </c>
      <c r="AK5892">
        <v>0</v>
      </c>
      <c r="AL5892">
        <v>0</v>
      </c>
    </row>
    <row r="5893" spans="1:38" x14ac:dyDescent="0.5">
      <c r="A5893">
        <v>15</v>
      </c>
      <c r="B5893">
        <v>137</v>
      </c>
      <c r="C5893">
        <v>2021</v>
      </c>
      <c r="D5893">
        <v>8</v>
      </c>
      <c r="E5893">
        <v>99</v>
      </c>
      <c r="F5893">
        <v>99</v>
      </c>
      <c r="G5893">
        <v>99</v>
      </c>
      <c r="H5893">
        <v>99</v>
      </c>
      <c r="I5893">
        <v>99</v>
      </c>
      <c r="J5893">
        <v>999</v>
      </c>
      <c r="K5893">
        <v>6</v>
      </c>
      <c r="M5893">
        <v>99</v>
      </c>
      <c r="N5893">
        <v>99</v>
      </c>
      <c r="O5893">
        <v>99</v>
      </c>
      <c r="P5893">
        <v>99</v>
      </c>
      <c r="Q5893">
        <v>1</v>
      </c>
      <c r="R5893">
        <v>3</v>
      </c>
      <c r="S5893">
        <v>3</v>
      </c>
      <c r="T5893">
        <v>16</v>
      </c>
      <c r="U5893">
        <v>59.33333333333335</v>
      </c>
      <c r="V5893">
        <v>82.072950523654754</v>
      </c>
      <c r="W5893">
        <v>75.753333333333316</v>
      </c>
      <c r="X5893">
        <v>0.96940990069092636</v>
      </c>
      <c r="Y5893">
        <v>0.94280904158195611</v>
      </c>
      <c r="Z5893">
        <v>92.87945523038195</v>
      </c>
      <c r="AA5893">
        <v>0.15220700152206998</v>
      </c>
      <c r="AB5893">
        <v>0.13737649580402037</v>
      </c>
      <c r="AC5893">
        <v>0</v>
      </c>
      <c r="AD5893">
        <v>0</v>
      </c>
      <c r="AE5893">
        <v>0</v>
      </c>
      <c r="AF5893">
        <v>0</v>
      </c>
      <c r="AG5893">
        <v>0</v>
      </c>
      <c r="AH5893">
        <v>0</v>
      </c>
      <c r="AI5893">
        <v>0</v>
      </c>
      <c r="AJ5893">
        <v>0</v>
      </c>
      <c r="AK5893">
        <v>0</v>
      </c>
      <c r="AL5893">
        <v>0</v>
      </c>
    </row>
    <row r="5894" spans="1:38" x14ac:dyDescent="0.5">
      <c r="A5894">
        <v>15</v>
      </c>
      <c r="B5894">
        <v>138</v>
      </c>
      <c r="C5894">
        <v>2021</v>
      </c>
      <c r="D5894">
        <v>8</v>
      </c>
      <c r="E5894">
        <v>99</v>
      </c>
      <c r="F5894">
        <v>99</v>
      </c>
      <c r="G5894">
        <v>99</v>
      </c>
      <c r="H5894">
        <v>99</v>
      </c>
      <c r="I5894">
        <v>99</v>
      </c>
      <c r="J5894">
        <v>999</v>
      </c>
      <c r="K5894">
        <v>7</v>
      </c>
      <c r="M5894">
        <v>99</v>
      </c>
      <c r="N5894">
        <v>99</v>
      </c>
      <c r="O5894">
        <v>99</v>
      </c>
      <c r="P5894">
        <v>99</v>
      </c>
      <c r="R5894">
        <v>0</v>
      </c>
    </row>
    <row r="5895" spans="1:38" x14ac:dyDescent="0.5">
      <c r="A5895">
        <v>15</v>
      </c>
      <c r="B5895">
        <v>139</v>
      </c>
      <c r="C5895">
        <v>2021</v>
      </c>
      <c r="D5895">
        <v>8</v>
      </c>
      <c r="E5895">
        <v>99</v>
      </c>
      <c r="F5895">
        <v>99</v>
      </c>
      <c r="G5895">
        <v>99</v>
      </c>
      <c r="H5895">
        <v>99</v>
      </c>
      <c r="I5895">
        <v>99</v>
      </c>
      <c r="J5895">
        <v>999</v>
      </c>
      <c r="K5895">
        <v>8</v>
      </c>
      <c r="M5895">
        <v>99</v>
      </c>
      <c r="N5895">
        <v>99</v>
      </c>
      <c r="O5895">
        <v>99</v>
      </c>
      <c r="P5895">
        <v>99</v>
      </c>
      <c r="R5895">
        <v>0</v>
      </c>
    </row>
    <row r="5896" spans="1:38" x14ac:dyDescent="0.5">
      <c r="A5896">
        <v>15</v>
      </c>
      <c r="B5896">
        <v>140</v>
      </c>
      <c r="C5896">
        <v>2021</v>
      </c>
      <c r="D5896">
        <v>8</v>
      </c>
      <c r="E5896">
        <v>99</v>
      </c>
      <c r="F5896">
        <v>99</v>
      </c>
      <c r="G5896">
        <v>99</v>
      </c>
      <c r="H5896">
        <v>99</v>
      </c>
      <c r="I5896">
        <v>99</v>
      </c>
      <c r="J5896">
        <v>999</v>
      </c>
      <c r="K5896">
        <v>9</v>
      </c>
      <c r="M5896">
        <v>99</v>
      </c>
      <c r="N5896">
        <v>99</v>
      </c>
      <c r="O5896">
        <v>99</v>
      </c>
      <c r="P5896">
        <v>99</v>
      </c>
      <c r="Q5896">
        <v>36</v>
      </c>
      <c r="R5896">
        <v>1411</v>
      </c>
      <c r="S5896">
        <v>1411</v>
      </c>
      <c r="T5896">
        <v>16.291991495393336</v>
      </c>
      <c r="U5896">
        <v>60.957476966690301</v>
      </c>
      <c r="V5896">
        <v>91.552466957883212</v>
      </c>
      <c r="W5896">
        <v>84.5029270021261</v>
      </c>
      <c r="X5896">
        <v>9.3349646717459365</v>
      </c>
      <c r="Y5896">
        <v>2.035727766508594</v>
      </c>
      <c r="Z5896">
        <v>-29.151764744491039</v>
      </c>
      <c r="AA5896">
        <v>71.588026382546914</v>
      </c>
      <c r="AB5896">
        <v>72.075588627092785</v>
      </c>
      <c r="AC5896">
        <v>17</v>
      </c>
      <c r="AD5896">
        <v>0</v>
      </c>
      <c r="AE5896">
        <v>0</v>
      </c>
      <c r="AF5896">
        <v>11</v>
      </c>
      <c r="AG5896">
        <v>47</v>
      </c>
      <c r="AH5896">
        <v>12</v>
      </c>
      <c r="AI5896">
        <v>47</v>
      </c>
      <c r="AJ5896">
        <v>0</v>
      </c>
      <c r="AK5896">
        <v>14</v>
      </c>
      <c r="AL5896">
        <v>15</v>
      </c>
    </row>
    <row r="5897" spans="1:38" x14ac:dyDescent="0.5">
      <c r="A5897">
        <v>15</v>
      </c>
      <c r="B5897">
        <v>141</v>
      </c>
      <c r="C5897">
        <v>2021</v>
      </c>
      <c r="D5897">
        <v>9</v>
      </c>
      <c r="E5897">
        <v>99</v>
      </c>
      <c r="F5897">
        <v>99</v>
      </c>
      <c r="G5897">
        <v>99</v>
      </c>
      <c r="H5897">
        <v>99</v>
      </c>
      <c r="I5897">
        <v>99</v>
      </c>
      <c r="J5897">
        <v>999</v>
      </c>
      <c r="K5897">
        <v>0</v>
      </c>
      <c r="M5897">
        <v>99</v>
      </c>
      <c r="N5897">
        <v>99</v>
      </c>
      <c r="O5897">
        <v>99</v>
      </c>
      <c r="P5897">
        <v>99</v>
      </c>
      <c r="Q5897">
        <v>23</v>
      </c>
      <c r="R5897">
        <v>314</v>
      </c>
      <c r="S5897">
        <v>314</v>
      </c>
      <c r="T5897">
        <v>16.369426751592353</v>
      </c>
      <c r="U5897">
        <v>61.29617834394903</v>
      </c>
      <c r="V5897">
        <v>92.839501487119719</v>
      </c>
      <c r="W5897">
        <v>85.690859872611483</v>
      </c>
      <c r="X5897">
        <v>10.373677379870262</v>
      </c>
      <c r="Y5897">
        <v>2.3684869891715832</v>
      </c>
      <c r="Z5897">
        <v>-44.104729507323974</v>
      </c>
      <c r="AA5897">
        <v>15.739348370927322</v>
      </c>
      <c r="AB5897">
        <v>16.084290341235079</v>
      </c>
      <c r="AC5897">
        <v>1</v>
      </c>
      <c r="AD5897">
        <v>0</v>
      </c>
      <c r="AE5897">
        <v>0</v>
      </c>
      <c r="AF5897">
        <v>1</v>
      </c>
      <c r="AG5897">
        <v>12</v>
      </c>
      <c r="AH5897">
        <v>10</v>
      </c>
      <c r="AI5897">
        <v>21</v>
      </c>
      <c r="AJ5897">
        <v>0</v>
      </c>
      <c r="AK5897">
        <v>4</v>
      </c>
      <c r="AL5897">
        <v>2</v>
      </c>
    </row>
    <row r="5898" spans="1:38" x14ac:dyDescent="0.5">
      <c r="A5898">
        <v>15</v>
      </c>
      <c r="B5898">
        <v>142</v>
      </c>
      <c r="C5898">
        <v>2021</v>
      </c>
      <c r="D5898">
        <v>9</v>
      </c>
      <c r="E5898">
        <v>99</v>
      </c>
      <c r="F5898">
        <v>99</v>
      </c>
      <c r="G5898">
        <v>99</v>
      </c>
      <c r="H5898">
        <v>99</v>
      </c>
      <c r="I5898">
        <v>99</v>
      </c>
      <c r="J5898">
        <v>999</v>
      </c>
      <c r="K5898">
        <v>1</v>
      </c>
      <c r="M5898">
        <v>99</v>
      </c>
      <c r="N5898">
        <v>99</v>
      </c>
      <c r="O5898">
        <v>99</v>
      </c>
      <c r="P5898">
        <v>99</v>
      </c>
      <c r="Q5898">
        <v>1</v>
      </c>
      <c r="R5898">
        <v>1</v>
      </c>
      <c r="S5898">
        <v>1</v>
      </c>
      <c r="T5898">
        <v>17</v>
      </c>
      <c r="U5898">
        <v>65</v>
      </c>
      <c r="V5898">
        <v>82.990249187432298</v>
      </c>
      <c r="W5898">
        <v>76.600000000000023</v>
      </c>
      <c r="X5898">
        <v>0</v>
      </c>
      <c r="Y5898">
        <v>0</v>
      </c>
      <c r="AA5898">
        <v>5.012531328320801E-2</v>
      </c>
      <c r="AB5898">
        <v>4.5789565741561997E-2</v>
      </c>
      <c r="AC5898">
        <v>0</v>
      </c>
      <c r="AD5898">
        <v>0</v>
      </c>
      <c r="AE5898">
        <v>0</v>
      </c>
      <c r="AF5898">
        <v>0</v>
      </c>
      <c r="AG5898">
        <v>0</v>
      </c>
      <c r="AH5898">
        <v>0</v>
      </c>
      <c r="AI5898">
        <v>0</v>
      </c>
      <c r="AJ5898">
        <v>0</v>
      </c>
      <c r="AK5898">
        <v>0</v>
      </c>
      <c r="AL5898">
        <v>0</v>
      </c>
    </row>
    <row r="5899" spans="1:38" x14ac:dyDescent="0.5">
      <c r="A5899">
        <v>15</v>
      </c>
      <c r="B5899">
        <v>143</v>
      </c>
      <c r="C5899">
        <v>2021</v>
      </c>
      <c r="D5899">
        <v>9</v>
      </c>
      <c r="E5899">
        <v>99</v>
      </c>
      <c r="F5899">
        <v>99</v>
      </c>
      <c r="G5899">
        <v>99</v>
      </c>
      <c r="H5899">
        <v>99</v>
      </c>
      <c r="I5899">
        <v>99</v>
      </c>
      <c r="J5899">
        <v>999</v>
      </c>
      <c r="K5899">
        <v>3</v>
      </c>
      <c r="M5899">
        <v>99</v>
      </c>
      <c r="N5899">
        <v>99</v>
      </c>
      <c r="O5899">
        <v>99</v>
      </c>
      <c r="P5899">
        <v>99</v>
      </c>
      <c r="Q5899">
        <v>3</v>
      </c>
      <c r="R5899">
        <v>9</v>
      </c>
      <c r="S5899">
        <v>9</v>
      </c>
      <c r="T5899">
        <v>15.666666666666663</v>
      </c>
      <c r="U5899">
        <v>59.888888888888879</v>
      </c>
      <c r="V5899">
        <v>99.711087035030701</v>
      </c>
      <c r="W5899">
        <v>92.03333333333336</v>
      </c>
      <c r="X5899">
        <v>9.4953789930796386</v>
      </c>
      <c r="Y5899">
        <v>2.4695678634326579</v>
      </c>
      <c r="Z5899">
        <v>-50.589443945771826</v>
      </c>
      <c r="AA5899">
        <v>0.45112781954887199</v>
      </c>
      <c r="AB5899">
        <v>0.49513704051874419</v>
      </c>
      <c r="AC5899">
        <v>0</v>
      </c>
      <c r="AD5899">
        <v>0</v>
      </c>
      <c r="AE5899">
        <v>0</v>
      </c>
      <c r="AF5899">
        <v>0</v>
      </c>
      <c r="AG5899">
        <v>0</v>
      </c>
      <c r="AH5899">
        <v>0</v>
      </c>
      <c r="AI5899">
        <v>0</v>
      </c>
      <c r="AJ5899">
        <v>0</v>
      </c>
      <c r="AK5899">
        <v>1</v>
      </c>
      <c r="AL5899">
        <v>0</v>
      </c>
    </row>
    <row r="5900" spans="1:38" x14ac:dyDescent="0.5">
      <c r="A5900">
        <v>15</v>
      </c>
      <c r="B5900">
        <v>144</v>
      </c>
      <c r="C5900">
        <v>2021</v>
      </c>
      <c r="D5900">
        <v>9</v>
      </c>
      <c r="E5900">
        <v>99</v>
      </c>
      <c r="F5900">
        <v>99</v>
      </c>
      <c r="G5900">
        <v>99</v>
      </c>
      <c r="H5900">
        <v>99</v>
      </c>
      <c r="I5900">
        <v>99</v>
      </c>
      <c r="J5900">
        <v>999</v>
      </c>
      <c r="K5900">
        <v>6</v>
      </c>
      <c r="M5900">
        <v>99</v>
      </c>
      <c r="N5900">
        <v>99</v>
      </c>
      <c r="O5900">
        <v>99</v>
      </c>
      <c r="P5900">
        <v>99</v>
      </c>
      <c r="Q5900">
        <v>1</v>
      </c>
      <c r="R5900">
        <v>1</v>
      </c>
      <c r="S5900">
        <v>1</v>
      </c>
      <c r="T5900">
        <v>17</v>
      </c>
      <c r="U5900">
        <v>63</v>
      </c>
      <c r="V5900">
        <v>67.638136511375919</v>
      </c>
      <c r="W5900">
        <v>62.43</v>
      </c>
      <c r="X5900">
        <v>0</v>
      </c>
      <c r="Y5900">
        <v>0</v>
      </c>
      <c r="AA5900">
        <v>5.012531328320801E-2</v>
      </c>
      <c r="AB5900">
        <v>3.7319093854382694E-2</v>
      </c>
      <c r="AC5900">
        <v>0</v>
      </c>
      <c r="AD5900">
        <v>0</v>
      </c>
      <c r="AE5900">
        <v>0</v>
      </c>
      <c r="AF5900">
        <v>0</v>
      </c>
      <c r="AG5900">
        <v>0</v>
      </c>
      <c r="AH5900">
        <v>0</v>
      </c>
      <c r="AI5900">
        <v>0</v>
      </c>
      <c r="AJ5900">
        <v>0</v>
      </c>
      <c r="AK5900">
        <v>1</v>
      </c>
      <c r="AL5900">
        <v>0</v>
      </c>
    </row>
    <row r="5901" spans="1:38" x14ac:dyDescent="0.5">
      <c r="A5901">
        <v>15</v>
      </c>
      <c r="B5901">
        <v>145</v>
      </c>
      <c r="C5901">
        <v>2021</v>
      </c>
      <c r="D5901">
        <v>9</v>
      </c>
      <c r="E5901">
        <v>99</v>
      </c>
      <c r="F5901">
        <v>99</v>
      </c>
      <c r="G5901">
        <v>99</v>
      </c>
      <c r="H5901">
        <v>99</v>
      </c>
      <c r="I5901">
        <v>99</v>
      </c>
      <c r="J5901">
        <v>999</v>
      </c>
      <c r="K5901">
        <v>7</v>
      </c>
      <c r="M5901">
        <v>99</v>
      </c>
      <c r="N5901">
        <v>99</v>
      </c>
      <c r="O5901">
        <v>99</v>
      </c>
      <c r="P5901">
        <v>99</v>
      </c>
      <c r="R5901">
        <v>0</v>
      </c>
    </row>
    <row r="5902" spans="1:38" x14ac:dyDescent="0.5">
      <c r="A5902">
        <v>15</v>
      </c>
      <c r="B5902">
        <v>146</v>
      </c>
      <c r="C5902">
        <v>2021</v>
      </c>
      <c r="D5902">
        <v>9</v>
      </c>
      <c r="E5902">
        <v>99</v>
      </c>
      <c r="F5902">
        <v>99</v>
      </c>
      <c r="G5902">
        <v>99</v>
      </c>
      <c r="H5902">
        <v>99</v>
      </c>
      <c r="I5902">
        <v>99</v>
      </c>
      <c r="J5902">
        <v>999</v>
      </c>
      <c r="K5902">
        <v>8</v>
      </c>
      <c r="M5902">
        <v>99</v>
      </c>
      <c r="N5902">
        <v>99</v>
      </c>
      <c r="O5902">
        <v>99</v>
      </c>
      <c r="P5902">
        <v>99</v>
      </c>
      <c r="R5902">
        <v>0</v>
      </c>
    </row>
    <row r="5903" spans="1:38" x14ac:dyDescent="0.5">
      <c r="A5903">
        <v>15</v>
      </c>
      <c r="B5903">
        <v>147</v>
      </c>
      <c r="C5903">
        <v>2021</v>
      </c>
      <c r="D5903">
        <v>9</v>
      </c>
      <c r="E5903">
        <v>99</v>
      </c>
      <c r="F5903">
        <v>99</v>
      </c>
      <c r="G5903">
        <v>99</v>
      </c>
      <c r="H5903">
        <v>99</v>
      </c>
      <c r="I5903">
        <v>99</v>
      </c>
      <c r="J5903">
        <v>999</v>
      </c>
      <c r="K5903">
        <v>9</v>
      </c>
      <c r="M5903">
        <v>99</v>
      </c>
      <c r="N5903">
        <v>99</v>
      </c>
      <c r="O5903">
        <v>99</v>
      </c>
      <c r="P5903">
        <v>99</v>
      </c>
      <c r="Q5903">
        <v>42</v>
      </c>
      <c r="R5903">
        <v>1670</v>
      </c>
      <c r="S5903">
        <v>1670</v>
      </c>
      <c r="T5903">
        <v>16.423353293413179</v>
      </c>
      <c r="U5903">
        <v>61.352095808383218</v>
      </c>
      <c r="V5903">
        <v>90.4449562413633</v>
      </c>
      <c r="W5903">
        <v>83.480694610778485</v>
      </c>
      <c r="X5903">
        <v>10.98401231715356</v>
      </c>
      <c r="Y5903">
        <v>2.1557564859578129</v>
      </c>
      <c r="Z5903">
        <v>-45.622446480494929</v>
      </c>
      <c r="AA5903">
        <v>83.709273182957403</v>
      </c>
      <c r="AB5903">
        <v>83.337463958650218</v>
      </c>
      <c r="AC5903">
        <v>18</v>
      </c>
      <c r="AD5903">
        <v>0</v>
      </c>
      <c r="AE5903">
        <v>0</v>
      </c>
      <c r="AF5903">
        <v>11</v>
      </c>
      <c r="AG5903">
        <v>34</v>
      </c>
      <c r="AH5903">
        <v>16</v>
      </c>
      <c r="AI5903">
        <v>48</v>
      </c>
      <c r="AJ5903">
        <v>0</v>
      </c>
      <c r="AK5903">
        <v>36</v>
      </c>
      <c r="AL5903">
        <v>17</v>
      </c>
    </row>
    <row r="5904" spans="1:38" x14ac:dyDescent="0.5">
      <c r="A5904">
        <v>15</v>
      </c>
      <c r="B5904">
        <v>148</v>
      </c>
      <c r="C5904">
        <v>2021</v>
      </c>
      <c r="D5904">
        <v>10</v>
      </c>
      <c r="E5904">
        <v>99</v>
      </c>
      <c r="F5904">
        <v>99</v>
      </c>
      <c r="G5904">
        <v>99</v>
      </c>
      <c r="H5904">
        <v>99</v>
      </c>
      <c r="I5904">
        <v>99</v>
      </c>
      <c r="J5904">
        <v>999</v>
      </c>
      <c r="K5904">
        <v>0</v>
      </c>
      <c r="M5904">
        <v>99</v>
      </c>
      <c r="N5904">
        <v>99</v>
      </c>
      <c r="O5904">
        <v>99</v>
      </c>
      <c r="P5904">
        <v>99</v>
      </c>
      <c r="Q5904">
        <v>29</v>
      </c>
      <c r="R5904">
        <v>395</v>
      </c>
      <c r="S5904">
        <v>395</v>
      </c>
      <c r="T5904">
        <v>16.210126582278477</v>
      </c>
      <c r="U5904">
        <v>60.724050632911386</v>
      </c>
      <c r="V5904">
        <v>93.591425867767484</v>
      </c>
      <c r="W5904">
        <v>86.384886075949396</v>
      </c>
      <c r="X5904">
        <v>12.124255223882978</v>
      </c>
      <c r="Y5904">
        <v>2.338950061425257</v>
      </c>
      <c r="Z5904">
        <v>-48.262425668686923</v>
      </c>
      <c r="AA5904">
        <v>18.5533114138093</v>
      </c>
      <c r="AB5904">
        <v>18.567381054758183</v>
      </c>
      <c r="AC5904">
        <v>3</v>
      </c>
      <c r="AD5904">
        <v>0</v>
      </c>
      <c r="AE5904">
        <v>0</v>
      </c>
      <c r="AF5904">
        <v>3</v>
      </c>
      <c r="AG5904">
        <v>11</v>
      </c>
      <c r="AH5904">
        <v>22</v>
      </c>
      <c r="AI5904">
        <v>19</v>
      </c>
      <c r="AJ5904">
        <v>0</v>
      </c>
      <c r="AK5904">
        <v>5</v>
      </c>
      <c r="AL5904">
        <v>4</v>
      </c>
    </row>
    <row r="5905" spans="1:38" x14ac:dyDescent="0.5">
      <c r="A5905">
        <v>15</v>
      </c>
      <c r="B5905">
        <v>149</v>
      </c>
      <c r="C5905">
        <v>2021</v>
      </c>
      <c r="D5905">
        <v>10</v>
      </c>
      <c r="E5905">
        <v>99</v>
      </c>
      <c r="F5905">
        <v>99</v>
      </c>
      <c r="G5905">
        <v>99</v>
      </c>
      <c r="H5905">
        <v>99</v>
      </c>
      <c r="I5905">
        <v>99</v>
      </c>
      <c r="J5905">
        <v>999</v>
      </c>
      <c r="K5905">
        <v>1</v>
      </c>
      <c r="M5905">
        <v>99</v>
      </c>
      <c r="N5905">
        <v>99</v>
      </c>
      <c r="O5905">
        <v>99</v>
      </c>
      <c r="P5905">
        <v>99</v>
      </c>
      <c r="Q5905">
        <v>1</v>
      </c>
      <c r="R5905">
        <v>1</v>
      </c>
      <c r="S5905">
        <v>1</v>
      </c>
      <c r="T5905">
        <v>14</v>
      </c>
      <c r="U5905">
        <v>59</v>
      </c>
      <c r="V5905">
        <v>97.61646803900328</v>
      </c>
      <c r="W5905">
        <v>90.100000000000023</v>
      </c>
      <c r="X5905">
        <v>0</v>
      </c>
      <c r="Y5905">
        <v>0</v>
      </c>
      <c r="AA5905">
        <v>4.6970408642555195E-2</v>
      </c>
      <c r="AB5905">
        <v>4.9027593992318513E-2</v>
      </c>
      <c r="AC5905">
        <v>0</v>
      </c>
      <c r="AD5905">
        <v>0</v>
      </c>
      <c r="AE5905">
        <v>0</v>
      </c>
      <c r="AF5905">
        <v>0</v>
      </c>
      <c r="AG5905">
        <v>0</v>
      </c>
      <c r="AH5905">
        <v>1</v>
      </c>
      <c r="AI5905">
        <v>0</v>
      </c>
      <c r="AJ5905">
        <v>0</v>
      </c>
      <c r="AK5905">
        <v>0</v>
      </c>
      <c r="AL5905">
        <v>0</v>
      </c>
    </row>
    <row r="5906" spans="1:38" x14ac:dyDescent="0.5">
      <c r="A5906">
        <v>15</v>
      </c>
      <c r="B5906">
        <v>150</v>
      </c>
      <c r="C5906">
        <v>2021</v>
      </c>
      <c r="D5906">
        <v>10</v>
      </c>
      <c r="E5906">
        <v>99</v>
      </c>
      <c r="F5906">
        <v>99</v>
      </c>
      <c r="G5906">
        <v>99</v>
      </c>
      <c r="H5906">
        <v>99</v>
      </c>
      <c r="I5906">
        <v>99</v>
      </c>
      <c r="J5906">
        <v>999</v>
      </c>
      <c r="K5906">
        <v>3</v>
      </c>
      <c r="M5906">
        <v>99</v>
      </c>
      <c r="N5906">
        <v>99</v>
      </c>
      <c r="O5906">
        <v>99</v>
      </c>
      <c r="P5906">
        <v>99</v>
      </c>
      <c r="R5906">
        <v>0</v>
      </c>
    </row>
    <row r="5907" spans="1:38" x14ac:dyDescent="0.5">
      <c r="A5907">
        <v>15</v>
      </c>
      <c r="B5907">
        <v>151</v>
      </c>
      <c r="C5907">
        <v>2021</v>
      </c>
      <c r="D5907">
        <v>10</v>
      </c>
      <c r="E5907">
        <v>99</v>
      </c>
      <c r="F5907">
        <v>99</v>
      </c>
      <c r="G5907">
        <v>99</v>
      </c>
      <c r="H5907">
        <v>99</v>
      </c>
      <c r="I5907">
        <v>99</v>
      </c>
      <c r="J5907">
        <v>999</v>
      </c>
      <c r="K5907">
        <v>6</v>
      </c>
      <c r="M5907">
        <v>99</v>
      </c>
      <c r="N5907">
        <v>99</v>
      </c>
      <c r="O5907">
        <v>99</v>
      </c>
      <c r="P5907">
        <v>99</v>
      </c>
      <c r="R5907">
        <v>0</v>
      </c>
    </row>
    <row r="5908" spans="1:38" x14ac:dyDescent="0.5">
      <c r="A5908">
        <v>15</v>
      </c>
      <c r="B5908">
        <v>152</v>
      </c>
      <c r="C5908">
        <v>2021</v>
      </c>
      <c r="D5908">
        <v>10</v>
      </c>
      <c r="E5908">
        <v>99</v>
      </c>
      <c r="F5908">
        <v>99</v>
      </c>
      <c r="G5908">
        <v>99</v>
      </c>
      <c r="H5908">
        <v>99</v>
      </c>
      <c r="I5908">
        <v>99</v>
      </c>
      <c r="J5908">
        <v>999</v>
      </c>
      <c r="K5908">
        <v>7</v>
      </c>
      <c r="M5908">
        <v>99</v>
      </c>
      <c r="N5908">
        <v>99</v>
      </c>
      <c r="O5908">
        <v>99</v>
      </c>
      <c r="P5908">
        <v>99</v>
      </c>
      <c r="R5908">
        <v>0</v>
      </c>
    </row>
    <row r="5909" spans="1:38" x14ac:dyDescent="0.5">
      <c r="A5909">
        <v>15</v>
      </c>
      <c r="B5909">
        <v>153</v>
      </c>
      <c r="C5909">
        <v>2021</v>
      </c>
      <c r="D5909">
        <v>10</v>
      </c>
      <c r="E5909">
        <v>99</v>
      </c>
      <c r="F5909">
        <v>99</v>
      </c>
      <c r="G5909">
        <v>99</v>
      </c>
      <c r="H5909">
        <v>99</v>
      </c>
      <c r="I5909">
        <v>99</v>
      </c>
      <c r="J5909">
        <v>999</v>
      </c>
      <c r="K5909">
        <v>8</v>
      </c>
      <c r="M5909">
        <v>99</v>
      </c>
      <c r="N5909">
        <v>99</v>
      </c>
      <c r="O5909">
        <v>99</v>
      </c>
      <c r="P5909">
        <v>99</v>
      </c>
      <c r="R5909">
        <v>0</v>
      </c>
    </row>
    <row r="5910" spans="1:38" x14ac:dyDescent="0.5">
      <c r="A5910">
        <v>15</v>
      </c>
      <c r="B5910">
        <v>154</v>
      </c>
      <c r="C5910">
        <v>2021</v>
      </c>
      <c r="D5910">
        <v>10</v>
      </c>
      <c r="E5910">
        <v>99</v>
      </c>
      <c r="F5910">
        <v>99</v>
      </c>
      <c r="G5910">
        <v>99</v>
      </c>
      <c r="H5910">
        <v>99</v>
      </c>
      <c r="I5910">
        <v>99</v>
      </c>
      <c r="J5910">
        <v>999</v>
      </c>
      <c r="K5910">
        <v>9</v>
      </c>
      <c r="M5910">
        <v>99</v>
      </c>
      <c r="N5910">
        <v>99</v>
      </c>
      <c r="O5910">
        <v>99</v>
      </c>
      <c r="P5910">
        <v>99</v>
      </c>
      <c r="Q5910">
        <v>38</v>
      </c>
      <c r="R5910">
        <v>1733</v>
      </c>
      <c r="S5910">
        <v>1732</v>
      </c>
      <c r="T5910">
        <v>16.340450086555101</v>
      </c>
      <c r="U5910">
        <v>61.099307159353359</v>
      </c>
      <c r="V5910">
        <v>93.614568920004245</v>
      </c>
      <c r="W5910">
        <v>86.35215357967688</v>
      </c>
      <c r="X5910">
        <v>10.765480487702575</v>
      </c>
      <c r="Y5910">
        <v>2.3213189052616765</v>
      </c>
      <c r="Z5910">
        <v>-41.185456949290248</v>
      </c>
      <c r="AA5910">
        <v>81.399718177548138</v>
      </c>
      <c r="AB5910">
        <v>81.383591351249507</v>
      </c>
      <c r="AC5910">
        <v>34</v>
      </c>
      <c r="AD5910">
        <v>0</v>
      </c>
      <c r="AE5910">
        <v>0</v>
      </c>
      <c r="AF5910">
        <v>17</v>
      </c>
      <c r="AG5910">
        <v>28</v>
      </c>
      <c r="AH5910">
        <v>7</v>
      </c>
      <c r="AI5910">
        <v>61</v>
      </c>
      <c r="AJ5910">
        <v>0</v>
      </c>
      <c r="AK5910">
        <v>11</v>
      </c>
      <c r="AL5910">
        <v>15</v>
      </c>
    </row>
    <row r="5911" spans="1:38" x14ac:dyDescent="0.5">
      <c r="A5911">
        <v>15</v>
      </c>
      <c r="B5911">
        <v>155</v>
      </c>
      <c r="C5911">
        <v>2021</v>
      </c>
      <c r="D5911">
        <v>11</v>
      </c>
      <c r="E5911">
        <v>99</v>
      </c>
      <c r="F5911">
        <v>99</v>
      </c>
      <c r="G5911">
        <v>99</v>
      </c>
      <c r="H5911">
        <v>99</v>
      </c>
      <c r="I5911">
        <v>99</v>
      </c>
      <c r="J5911">
        <v>999</v>
      </c>
      <c r="K5911">
        <v>0</v>
      </c>
      <c r="M5911">
        <v>99</v>
      </c>
      <c r="N5911">
        <v>99</v>
      </c>
      <c r="O5911">
        <v>99</v>
      </c>
      <c r="P5911">
        <v>99</v>
      </c>
      <c r="Q5911">
        <v>28</v>
      </c>
      <c r="R5911">
        <v>610</v>
      </c>
      <c r="S5911">
        <v>610</v>
      </c>
      <c r="T5911">
        <v>16.252459016393441</v>
      </c>
      <c r="U5911">
        <v>60.837704918032792</v>
      </c>
      <c r="V5911">
        <v>93.253254711116554</v>
      </c>
      <c r="W5911">
        <v>86.072754098360662</v>
      </c>
      <c r="X5911">
        <v>9.9273436901720942</v>
      </c>
      <c r="Y5911">
        <v>2.1717005450081799</v>
      </c>
      <c r="Z5911">
        <v>-35.398402217059243</v>
      </c>
      <c r="AA5911">
        <v>21.478873239436624</v>
      </c>
      <c r="AB5911">
        <v>21.731835625664477</v>
      </c>
      <c r="AC5911">
        <v>3</v>
      </c>
      <c r="AD5911">
        <v>0</v>
      </c>
      <c r="AE5911">
        <v>0</v>
      </c>
      <c r="AF5911">
        <v>1</v>
      </c>
      <c r="AG5911">
        <v>24</v>
      </c>
      <c r="AH5911">
        <v>14</v>
      </c>
      <c r="AI5911">
        <v>40</v>
      </c>
      <c r="AJ5911">
        <v>0</v>
      </c>
      <c r="AK5911">
        <v>4</v>
      </c>
      <c r="AL5911">
        <v>3</v>
      </c>
    </row>
    <row r="5912" spans="1:38" x14ac:dyDescent="0.5">
      <c r="A5912">
        <v>15</v>
      </c>
      <c r="B5912">
        <v>156</v>
      </c>
      <c r="C5912">
        <v>2021</v>
      </c>
      <c r="D5912">
        <v>11</v>
      </c>
      <c r="E5912">
        <v>99</v>
      </c>
      <c r="F5912">
        <v>99</v>
      </c>
      <c r="G5912">
        <v>99</v>
      </c>
      <c r="H5912">
        <v>99</v>
      </c>
      <c r="I5912">
        <v>99</v>
      </c>
      <c r="J5912">
        <v>999</v>
      </c>
      <c r="K5912">
        <v>1</v>
      </c>
      <c r="M5912">
        <v>99</v>
      </c>
      <c r="N5912">
        <v>99</v>
      </c>
      <c r="O5912">
        <v>99</v>
      </c>
      <c r="P5912">
        <v>99</v>
      </c>
      <c r="R5912">
        <v>0</v>
      </c>
    </row>
    <row r="5913" spans="1:38" x14ac:dyDescent="0.5">
      <c r="A5913">
        <v>15</v>
      </c>
      <c r="B5913">
        <v>157</v>
      </c>
      <c r="C5913">
        <v>2021</v>
      </c>
      <c r="D5913">
        <v>11</v>
      </c>
      <c r="E5913">
        <v>99</v>
      </c>
      <c r="F5913">
        <v>99</v>
      </c>
      <c r="G5913">
        <v>99</v>
      </c>
      <c r="H5913">
        <v>99</v>
      </c>
      <c r="I5913">
        <v>99</v>
      </c>
      <c r="J5913">
        <v>999</v>
      </c>
      <c r="K5913">
        <v>3</v>
      </c>
      <c r="M5913">
        <v>99</v>
      </c>
      <c r="N5913">
        <v>99</v>
      </c>
      <c r="O5913">
        <v>99</v>
      </c>
      <c r="P5913">
        <v>99</v>
      </c>
      <c r="Q5913">
        <v>1</v>
      </c>
      <c r="R5913">
        <v>1</v>
      </c>
      <c r="S5913">
        <v>1</v>
      </c>
      <c r="T5913">
        <v>14</v>
      </c>
      <c r="U5913">
        <v>58</v>
      </c>
      <c r="V5913">
        <v>129.46912242686889</v>
      </c>
      <c r="W5913">
        <v>119.5</v>
      </c>
      <c r="X5913">
        <v>0</v>
      </c>
      <c r="Y5913">
        <v>0</v>
      </c>
      <c r="AA5913">
        <v>3.5211267605633798E-2</v>
      </c>
      <c r="AB5913">
        <v>4.9461670764742005E-2</v>
      </c>
      <c r="AC5913">
        <v>0</v>
      </c>
      <c r="AD5913">
        <v>0</v>
      </c>
      <c r="AE5913">
        <v>0</v>
      </c>
      <c r="AF5913">
        <v>0</v>
      </c>
      <c r="AG5913">
        <v>0</v>
      </c>
      <c r="AH5913">
        <v>0</v>
      </c>
      <c r="AI5913">
        <v>0</v>
      </c>
      <c r="AJ5913">
        <v>0</v>
      </c>
      <c r="AK5913">
        <v>0</v>
      </c>
      <c r="AL5913">
        <v>0</v>
      </c>
    </row>
    <row r="5914" spans="1:38" x14ac:dyDescent="0.5">
      <c r="A5914">
        <v>15</v>
      </c>
      <c r="B5914">
        <v>158</v>
      </c>
      <c r="C5914">
        <v>2021</v>
      </c>
      <c r="D5914">
        <v>11</v>
      </c>
      <c r="E5914">
        <v>99</v>
      </c>
      <c r="F5914">
        <v>99</v>
      </c>
      <c r="G5914">
        <v>99</v>
      </c>
      <c r="H5914">
        <v>99</v>
      </c>
      <c r="I5914">
        <v>99</v>
      </c>
      <c r="J5914">
        <v>999</v>
      </c>
      <c r="K5914">
        <v>6</v>
      </c>
      <c r="M5914">
        <v>99</v>
      </c>
      <c r="N5914">
        <v>99</v>
      </c>
      <c r="O5914">
        <v>99</v>
      </c>
      <c r="P5914">
        <v>99</v>
      </c>
      <c r="Q5914">
        <v>2</v>
      </c>
      <c r="R5914">
        <v>13</v>
      </c>
      <c r="S5914">
        <v>13</v>
      </c>
      <c r="T5914">
        <v>16.307692307692303</v>
      </c>
      <c r="U5914">
        <v>61.461538461538481</v>
      </c>
      <c r="V5914">
        <v>80.057504792066013</v>
      </c>
      <c r="W5914">
        <v>73.89307692307689</v>
      </c>
      <c r="X5914">
        <v>11.980601875606125</v>
      </c>
      <c r="Y5914">
        <v>1.9060787220560595</v>
      </c>
      <c r="Z5914">
        <v>-53.599131060764705</v>
      </c>
      <c r="AA5914">
        <v>0.45774647887323938</v>
      </c>
      <c r="AB5914">
        <v>0.39760146906542942</v>
      </c>
      <c r="AC5914">
        <v>0</v>
      </c>
      <c r="AD5914">
        <v>0</v>
      </c>
      <c r="AE5914">
        <v>0</v>
      </c>
      <c r="AF5914">
        <v>0</v>
      </c>
      <c r="AG5914">
        <v>0</v>
      </c>
      <c r="AH5914">
        <v>0</v>
      </c>
      <c r="AI5914">
        <v>0</v>
      </c>
      <c r="AJ5914">
        <v>0</v>
      </c>
      <c r="AK5914">
        <v>0</v>
      </c>
      <c r="AL5914">
        <v>0</v>
      </c>
    </row>
    <row r="5915" spans="1:38" x14ac:dyDescent="0.5">
      <c r="A5915">
        <v>15</v>
      </c>
      <c r="B5915">
        <v>159</v>
      </c>
      <c r="C5915">
        <v>2021</v>
      </c>
      <c r="D5915">
        <v>11</v>
      </c>
      <c r="E5915">
        <v>99</v>
      </c>
      <c r="F5915">
        <v>99</v>
      </c>
      <c r="G5915">
        <v>99</v>
      </c>
      <c r="H5915">
        <v>99</v>
      </c>
      <c r="I5915">
        <v>99</v>
      </c>
      <c r="J5915">
        <v>999</v>
      </c>
      <c r="K5915">
        <v>7</v>
      </c>
      <c r="M5915">
        <v>99</v>
      </c>
      <c r="N5915">
        <v>99</v>
      </c>
      <c r="O5915">
        <v>99</v>
      </c>
      <c r="P5915">
        <v>99</v>
      </c>
      <c r="R5915">
        <v>0</v>
      </c>
    </row>
    <row r="5916" spans="1:38" x14ac:dyDescent="0.5">
      <c r="A5916">
        <v>15</v>
      </c>
      <c r="B5916">
        <v>160</v>
      </c>
      <c r="C5916">
        <v>2021</v>
      </c>
      <c r="D5916">
        <v>11</v>
      </c>
      <c r="E5916">
        <v>99</v>
      </c>
      <c r="F5916">
        <v>99</v>
      </c>
      <c r="G5916">
        <v>99</v>
      </c>
      <c r="H5916">
        <v>99</v>
      </c>
      <c r="I5916">
        <v>99</v>
      </c>
      <c r="J5916">
        <v>999</v>
      </c>
      <c r="K5916">
        <v>8</v>
      </c>
      <c r="M5916">
        <v>99</v>
      </c>
      <c r="N5916">
        <v>99</v>
      </c>
      <c r="O5916">
        <v>99</v>
      </c>
      <c r="P5916">
        <v>99</v>
      </c>
      <c r="R5916">
        <v>0</v>
      </c>
    </row>
    <row r="5917" spans="1:38" x14ac:dyDescent="0.5">
      <c r="A5917">
        <v>15</v>
      </c>
      <c r="B5917">
        <v>161</v>
      </c>
      <c r="C5917">
        <v>2021</v>
      </c>
      <c r="D5917">
        <v>11</v>
      </c>
      <c r="E5917">
        <v>99</v>
      </c>
      <c r="F5917">
        <v>99</v>
      </c>
      <c r="G5917">
        <v>99</v>
      </c>
      <c r="H5917">
        <v>99</v>
      </c>
      <c r="I5917">
        <v>99</v>
      </c>
      <c r="J5917">
        <v>999</v>
      </c>
      <c r="K5917">
        <v>9</v>
      </c>
      <c r="M5917">
        <v>99</v>
      </c>
      <c r="N5917">
        <v>99</v>
      </c>
      <c r="O5917">
        <v>99</v>
      </c>
      <c r="P5917">
        <v>99</v>
      </c>
      <c r="Q5917">
        <v>47</v>
      </c>
      <c r="R5917">
        <v>2216</v>
      </c>
      <c r="S5917">
        <v>2215</v>
      </c>
      <c r="T5917">
        <v>16.272111913357403</v>
      </c>
      <c r="U5917">
        <v>60.887133182844245</v>
      </c>
      <c r="V5917">
        <v>91.983565221857262</v>
      </c>
      <c r="W5917">
        <v>84.883399548532708</v>
      </c>
      <c r="X5917">
        <v>10.38775144103043</v>
      </c>
      <c r="Y5917">
        <v>2.1364073232614458</v>
      </c>
      <c r="Z5917">
        <v>-37.19084578198111</v>
      </c>
      <c r="AA5917">
        <v>78.028169014084497</v>
      </c>
      <c r="AB5917">
        <v>77.821101234505349</v>
      </c>
      <c r="AC5917">
        <v>35</v>
      </c>
      <c r="AD5917">
        <v>0</v>
      </c>
      <c r="AE5917">
        <v>0</v>
      </c>
      <c r="AF5917">
        <v>15</v>
      </c>
      <c r="AG5917">
        <v>39</v>
      </c>
      <c r="AH5917">
        <v>14</v>
      </c>
      <c r="AI5917">
        <v>52</v>
      </c>
      <c r="AJ5917">
        <v>0</v>
      </c>
      <c r="AK5917">
        <v>32</v>
      </c>
      <c r="AL5917">
        <v>4</v>
      </c>
    </row>
    <row r="5918" spans="1:38" x14ac:dyDescent="0.5">
      <c r="A5918">
        <v>15</v>
      </c>
      <c r="B5918">
        <v>162</v>
      </c>
      <c r="C5918">
        <v>2021</v>
      </c>
      <c r="D5918">
        <v>12</v>
      </c>
      <c r="E5918">
        <v>99</v>
      </c>
      <c r="F5918">
        <v>99</v>
      </c>
      <c r="G5918">
        <v>99</v>
      </c>
      <c r="H5918">
        <v>99</v>
      </c>
      <c r="I5918">
        <v>99</v>
      </c>
      <c r="J5918">
        <v>999</v>
      </c>
      <c r="K5918">
        <v>0</v>
      </c>
      <c r="M5918">
        <v>99</v>
      </c>
      <c r="N5918">
        <v>99</v>
      </c>
      <c r="O5918">
        <v>99</v>
      </c>
      <c r="P5918">
        <v>99</v>
      </c>
      <c r="Q5918">
        <v>25</v>
      </c>
      <c r="R5918">
        <v>384</v>
      </c>
      <c r="S5918">
        <v>384</v>
      </c>
      <c r="T5918">
        <v>16.296875</v>
      </c>
      <c r="U5918">
        <v>60.94270833333335</v>
      </c>
      <c r="V5918">
        <v>93.715578728782873</v>
      </c>
      <c r="W5918">
        <v>86.499479166666688</v>
      </c>
      <c r="X5918">
        <v>10.249009415527068</v>
      </c>
      <c r="Y5918">
        <v>2.2642716264317073</v>
      </c>
      <c r="Z5918">
        <v>-32.531253695344716</v>
      </c>
      <c r="AA5918">
        <v>21.029572836801744</v>
      </c>
      <c r="AB5918">
        <v>21.969490427247504</v>
      </c>
      <c r="AC5918">
        <v>3</v>
      </c>
      <c r="AD5918">
        <v>0</v>
      </c>
      <c r="AE5918">
        <v>0</v>
      </c>
      <c r="AF5918">
        <v>1</v>
      </c>
      <c r="AG5918">
        <v>17</v>
      </c>
      <c r="AH5918">
        <v>6</v>
      </c>
      <c r="AI5918">
        <v>20</v>
      </c>
      <c r="AJ5918">
        <v>0</v>
      </c>
      <c r="AK5918">
        <v>6</v>
      </c>
      <c r="AL5918">
        <v>1</v>
      </c>
    </row>
    <row r="5919" spans="1:38" x14ac:dyDescent="0.5">
      <c r="A5919">
        <v>15</v>
      </c>
      <c r="B5919">
        <v>163</v>
      </c>
      <c r="C5919">
        <v>2021</v>
      </c>
      <c r="D5919">
        <v>12</v>
      </c>
      <c r="E5919">
        <v>99</v>
      </c>
      <c r="F5919">
        <v>99</v>
      </c>
      <c r="G5919">
        <v>99</v>
      </c>
      <c r="H5919">
        <v>99</v>
      </c>
      <c r="I5919">
        <v>99</v>
      </c>
      <c r="J5919">
        <v>999</v>
      </c>
      <c r="K5919">
        <v>1</v>
      </c>
      <c r="M5919">
        <v>99</v>
      </c>
      <c r="N5919">
        <v>99</v>
      </c>
      <c r="O5919">
        <v>99</v>
      </c>
      <c r="P5919">
        <v>99</v>
      </c>
      <c r="Q5919">
        <v>1</v>
      </c>
      <c r="R5919">
        <v>3</v>
      </c>
      <c r="S5919">
        <v>3</v>
      </c>
      <c r="T5919">
        <v>14</v>
      </c>
      <c r="U5919">
        <v>57</v>
      </c>
      <c r="V5919">
        <v>107.94510653665586</v>
      </c>
      <c r="W5919">
        <v>99.633333333333354</v>
      </c>
      <c r="X5919">
        <v>9.2582695767381189</v>
      </c>
      <c r="Y5919">
        <v>2.4494897427831779</v>
      </c>
      <c r="Z5919">
        <v>94.364431101436182</v>
      </c>
      <c r="AA5919">
        <v>0.16429353778751363</v>
      </c>
      <c r="AB5919">
        <v>0.19769750205336847</v>
      </c>
      <c r="AC5919">
        <v>0</v>
      </c>
      <c r="AD5919">
        <v>0</v>
      </c>
      <c r="AE5919">
        <v>0</v>
      </c>
      <c r="AF5919">
        <v>0</v>
      </c>
      <c r="AG5919">
        <v>0</v>
      </c>
      <c r="AH5919">
        <v>0</v>
      </c>
      <c r="AI5919">
        <v>1</v>
      </c>
      <c r="AJ5919">
        <v>0</v>
      </c>
      <c r="AK5919">
        <v>0</v>
      </c>
      <c r="AL5919">
        <v>0</v>
      </c>
    </row>
    <row r="5920" spans="1:38" x14ac:dyDescent="0.5">
      <c r="A5920">
        <v>15</v>
      </c>
      <c r="B5920">
        <v>164</v>
      </c>
      <c r="C5920">
        <v>2021</v>
      </c>
      <c r="D5920">
        <v>12</v>
      </c>
      <c r="E5920">
        <v>99</v>
      </c>
      <c r="F5920">
        <v>99</v>
      </c>
      <c r="G5920">
        <v>99</v>
      </c>
      <c r="H5920">
        <v>99</v>
      </c>
      <c r="I5920">
        <v>99</v>
      </c>
      <c r="J5920">
        <v>999</v>
      </c>
      <c r="K5920">
        <v>3</v>
      </c>
      <c r="M5920">
        <v>99</v>
      </c>
      <c r="N5920">
        <v>99</v>
      </c>
      <c r="O5920">
        <v>99</v>
      </c>
      <c r="P5920">
        <v>99</v>
      </c>
      <c r="R5920">
        <v>0</v>
      </c>
    </row>
    <row r="5921" spans="1:38" x14ac:dyDescent="0.5">
      <c r="A5921">
        <v>15</v>
      </c>
      <c r="B5921">
        <v>165</v>
      </c>
      <c r="C5921">
        <v>2021</v>
      </c>
      <c r="D5921">
        <v>12</v>
      </c>
      <c r="E5921">
        <v>99</v>
      </c>
      <c r="F5921">
        <v>99</v>
      </c>
      <c r="G5921">
        <v>99</v>
      </c>
      <c r="H5921">
        <v>99</v>
      </c>
      <c r="I5921">
        <v>99</v>
      </c>
      <c r="J5921">
        <v>999</v>
      </c>
      <c r="K5921">
        <v>6</v>
      </c>
      <c r="M5921">
        <v>99</v>
      </c>
      <c r="N5921">
        <v>99</v>
      </c>
      <c r="O5921">
        <v>99</v>
      </c>
      <c r="P5921">
        <v>99</v>
      </c>
      <c r="R5921">
        <v>0</v>
      </c>
    </row>
    <row r="5922" spans="1:38" x14ac:dyDescent="0.5">
      <c r="A5922">
        <v>15</v>
      </c>
      <c r="B5922">
        <v>166</v>
      </c>
      <c r="C5922">
        <v>2021</v>
      </c>
      <c r="D5922">
        <v>12</v>
      </c>
      <c r="E5922">
        <v>99</v>
      </c>
      <c r="F5922">
        <v>99</v>
      </c>
      <c r="G5922">
        <v>99</v>
      </c>
      <c r="H5922">
        <v>99</v>
      </c>
      <c r="I5922">
        <v>99</v>
      </c>
      <c r="J5922">
        <v>999</v>
      </c>
      <c r="K5922">
        <v>7</v>
      </c>
      <c r="M5922">
        <v>99</v>
      </c>
      <c r="N5922">
        <v>99</v>
      </c>
      <c r="O5922">
        <v>99</v>
      </c>
      <c r="P5922">
        <v>99</v>
      </c>
      <c r="R5922">
        <v>0</v>
      </c>
    </row>
    <row r="5923" spans="1:38" x14ac:dyDescent="0.5">
      <c r="A5923">
        <v>15</v>
      </c>
      <c r="B5923">
        <v>167</v>
      </c>
      <c r="C5923">
        <v>2021</v>
      </c>
      <c r="D5923">
        <v>12</v>
      </c>
      <c r="E5923">
        <v>99</v>
      </c>
      <c r="F5923">
        <v>99</v>
      </c>
      <c r="G5923">
        <v>99</v>
      </c>
      <c r="H5923">
        <v>99</v>
      </c>
      <c r="I5923">
        <v>99</v>
      </c>
      <c r="J5923">
        <v>999</v>
      </c>
      <c r="K5923">
        <v>8</v>
      </c>
      <c r="M5923">
        <v>99</v>
      </c>
      <c r="N5923">
        <v>99</v>
      </c>
      <c r="O5923">
        <v>99</v>
      </c>
      <c r="P5923">
        <v>99</v>
      </c>
      <c r="R5923">
        <v>0</v>
      </c>
    </row>
    <row r="5924" spans="1:38" x14ac:dyDescent="0.5">
      <c r="A5924">
        <v>15</v>
      </c>
      <c r="B5924">
        <v>168</v>
      </c>
      <c r="C5924">
        <v>2021</v>
      </c>
      <c r="D5924">
        <v>12</v>
      </c>
      <c r="E5924">
        <v>99</v>
      </c>
      <c r="F5924">
        <v>99</v>
      </c>
      <c r="G5924">
        <v>99</v>
      </c>
      <c r="H5924">
        <v>99</v>
      </c>
      <c r="I5924">
        <v>99</v>
      </c>
      <c r="J5924">
        <v>999</v>
      </c>
      <c r="K5924">
        <v>9</v>
      </c>
      <c r="M5924">
        <v>99</v>
      </c>
      <c r="N5924">
        <v>99</v>
      </c>
      <c r="O5924">
        <v>99</v>
      </c>
      <c r="P5924">
        <v>99</v>
      </c>
      <c r="Q5924">
        <v>39</v>
      </c>
      <c r="R5924">
        <v>1439</v>
      </c>
      <c r="S5924">
        <v>1439</v>
      </c>
      <c r="T5924">
        <v>16.4954829742877</v>
      </c>
      <c r="U5924">
        <v>61.379430159833198</v>
      </c>
      <c r="V5924">
        <v>88.598212463964359</v>
      </c>
      <c r="W5924">
        <v>81.776150104239122</v>
      </c>
      <c r="X5924">
        <v>10.577802037741945</v>
      </c>
      <c r="Y5924">
        <v>2.040049177882636</v>
      </c>
      <c r="Z5924">
        <v>-37.658835866795215</v>
      </c>
      <c r="AA5924">
        <v>78.806133625410752</v>
      </c>
      <c r="AB5924">
        <v>77.83281207069912</v>
      </c>
      <c r="AC5924">
        <v>18</v>
      </c>
      <c r="AD5924">
        <v>0</v>
      </c>
      <c r="AE5924">
        <v>0</v>
      </c>
      <c r="AF5924">
        <v>13</v>
      </c>
      <c r="AG5924">
        <v>21</v>
      </c>
      <c r="AH5924">
        <v>16</v>
      </c>
      <c r="AI5924">
        <v>48</v>
      </c>
      <c r="AJ5924">
        <v>0</v>
      </c>
      <c r="AK5924">
        <v>13</v>
      </c>
      <c r="AL5924">
        <v>11</v>
      </c>
    </row>
    <row r="5925" spans="1:38" x14ac:dyDescent="0.5">
      <c r="A5925">
        <v>15</v>
      </c>
      <c r="B5925">
        <v>169</v>
      </c>
      <c r="C5925">
        <v>2020</v>
      </c>
      <c r="D5925">
        <v>1</v>
      </c>
      <c r="E5925">
        <v>99</v>
      </c>
      <c r="F5925">
        <v>99</v>
      </c>
      <c r="G5925">
        <v>99</v>
      </c>
      <c r="H5925">
        <v>99</v>
      </c>
      <c r="I5925">
        <v>99</v>
      </c>
      <c r="J5925">
        <v>999</v>
      </c>
      <c r="K5925">
        <v>0</v>
      </c>
      <c r="M5925">
        <v>99</v>
      </c>
      <c r="N5925">
        <v>99</v>
      </c>
      <c r="O5925">
        <v>99</v>
      </c>
      <c r="P5925">
        <v>99</v>
      </c>
      <c r="Q5925">
        <v>50</v>
      </c>
      <c r="R5925">
        <v>1916</v>
      </c>
      <c r="S5925">
        <v>1916</v>
      </c>
      <c r="T5925">
        <v>16.22912317327766</v>
      </c>
      <c r="U5925">
        <v>61.087160751565747</v>
      </c>
      <c r="V5925">
        <v>88.899680401341783</v>
      </c>
      <c r="W5925">
        <v>82.054405010438487</v>
      </c>
      <c r="X5925">
        <v>11.583100767643103</v>
      </c>
      <c r="Y5925">
        <v>3.292812137315746</v>
      </c>
      <c r="Z5925">
        <v>-25.173511211092102</v>
      </c>
      <c r="AA5925">
        <v>95.608782435129754</v>
      </c>
      <c r="AB5925">
        <v>95.771503537697058</v>
      </c>
      <c r="AC5925">
        <v>27</v>
      </c>
      <c r="AD5925">
        <v>0</v>
      </c>
      <c r="AE5925">
        <v>0</v>
      </c>
      <c r="AF5925">
        <v>13</v>
      </c>
      <c r="AG5925">
        <v>89</v>
      </c>
      <c r="AH5925">
        <v>21</v>
      </c>
      <c r="AI5925">
        <v>95</v>
      </c>
      <c r="AJ5925">
        <v>0</v>
      </c>
      <c r="AK5925">
        <v>36</v>
      </c>
      <c r="AL5925">
        <v>14</v>
      </c>
    </row>
    <row r="5926" spans="1:38" x14ac:dyDescent="0.5">
      <c r="A5926">
        <v>15</v>
      </c>
      <c r="B5926">
        <v>170</v>
      </c>
      <c r="C5926">
        <v>2020</v>
      </c>
      <c r="D5926">
        <v>1</v>
      </c>
      <c r="E5926">
        <v>99</v>
      </c>
      <c r="F5926">
        <v>99</v>
      </c>
      <c r="G5926">
        <v>99</v>
      </c>
      <c r="H5926">
        <v>99</v>
      </c>
      <c r="I5926">
        <v>99</v>
      </c>
      <c r="J5926">
        <v>999</v>
      </c>
      <c r="K5926">
        <v>1</v>
      </c>
      <c r="M5926">
        <v>99</v>
      </c>
      <c r="N5926">
        <v>99</v>
      </c>
      <c r="O5926">
        <v>99</v>
      </c>
      <c r="P5926">
        <v>99</v>
      </c>
      <c r="Q5926">
        <v>1</v>
      </c>
      <c r="R5926">
        <v>16</v>
      </c>
      <c r="S5926">
        <v>16</v>
      </c>
      <c r="T5926">
        <v>16.625</v>
      </c>
      <c r="U5926">
        <v>60.375</v>
      </c>
      <c r="V5926">
        <v>98.24620801733478</v>
      </c>
      <c r="W5926">
        <v>90.681250000000006</v>
      </c>
      <c r="X5926">
        <v>3.614072970693869</v>
      </c>
      <c r="Y5926">
        <v>1.5761900266148117</v>
      </c>
      <c r="Z5926">
        <v>7.693915272229443</v>
      </c>
      <c r="AA5926">
        <v>0.79840319361277456</v>
      </c>
      <c r="AB5926">
        <v>0.88384555236052353</v>
      </c>
      <c r="AC5926">
        <v>0</v>
      </c>
      <c r="AD5926">
        <v>0</v>
      </c>
      <c r="AE5926">
        <v>0</v>
      </c>
      <c r="AF5926">
        <v>0</v>
      </c>
      <c r="AG5926">
        <v>1</v>
      </c>
      <c r="AH5926">
        <v>1</v>
      </c>
      <c r="AI5926">
        <v>0</v>
      </c>
      <c r="AJ5926">
        <v>0</v>
      </c>
      <c r="AK5926">
        <v>1</v>
      </c>
      <c r="AL5926">
        <v>0</v>
      </c>
    </row>
    <row r="5927" spans="1:38" x14ac:dyDescent="0.5">
      <c r="A5927">
        <v>15</v>
      </c>
      <c r="B5927">
        <v>171</v>
      </c>
      <c r="C5927">
        <v>2020</v>
      </c>
      <c r="D5927">
        <v>1</v>
      </c>
      <c r="E5927">
        <v>99</v>
      </c>
      <c r="F5927">
        <v>99</v>
      </c>
      <c r="G5927">
        <v>99</v>
      </c>
      <c r="H5927">
        <v>99</v>
      </c>
      <c r="I5927">
        <v>99</v>
      </c>
      <c r="J5927">
        <v>999</v>
      </c>
      <c r="K5927">
        <v>3</v>
      </c>
      <c r="M5927">
        <v>99</v>
      </c>
      <c r="N5927">
        <v>99</v>
      </c>
      <c r="O5927">
        <v>99</v>
      </c>
      <c r="P5927">
        <v>99</v>
      </c>
      <c r="R5927">
        <v>0</v>
      </c>
    </row>
    <row r="5928" spans="1:38" x14ac:dyDescent="0.5">
      <c r="A5928">
        <v>15</v>
      </c>
      <c r="B5928">
        <v>172</v>
      </c>
      <c r="C5928">
        <v>2020</v>
      </c>
      <c r="D5928">
        <v>1</v>
      </c>
      <c r="E5928">
        <v>99</v>
      </c>
      <c r="F5928">
        <v>99</v>
      </c>
      <c r="G5928">
        <v>99</v>
      </c>
      <c r="H5928">
        <v>99</v>
      </c>
      <c r="I5928">
        <v>99</v>
      </c>
      <c r="J5928">
        <v>999</v>
      </c>
      <c r="K5928">
        <v>6</v>
      </c>
      <c r="M5928">
        <v>99</v>
      </c>
      <c r="N5928">
        <v>99</v>
      </c>
      <c r="O5928">
        <v>99</v>
      </c>
      <c r="P5928">
        <v>99</v>
      </c>
      <c r="Q5928">
        <v>1</v>
      </c>
      <c r="R5928">
        <v>1</v>
      </c>
      <c r="S5928">
        <v>1</v>
      </c>
      <c r="T5928">
        <v>14</v>
      </c>
      <c r="U5928">
        <v>57</v>
      </c>
      <c r="V5928">
        <v>95.882990249187444</v>
      </c>
      <c r="W5928">
        <v>88.5</v>
      </c>
      <c r="X5928">
        <v>0</v>
      </c>
      <c r="Y5928">
        <v>0</v>
      </c>
      <c r="AA5928">
        <v>4.990019960079841E-2</v>
      </c>
      <c r="AB5928">
        <v>5.3911593758292312E-2</v>
      </c>
      <c r="AC5928">
        <v>0</v>
      </c>
      <c r="AD5928">
        <v>0</v>
      </c>
      <c r="AE5928">
        <v>0</v>
      </c>
      <c r="AF5928">
        <v>0</v>
      </c>
      <c r="AG5928">
        <v>0</v>
      </c>
      <c r="AH5928">
        <v>0</v>
      </c>
      <c r="AI5928">
        <v>0</v>
      </c>
      <c r="AJ5928">
        <v>0</v>
      </c>
      <c r="AK5928">
        <v>0</v>
      </c>
      <c r="AL5928">
        <v>0</v>
      </c>
    </row>
    <row r="5929" spans="1:38" x14ac:dyDescent="0.5">
      <c r="A5929">
        <v>15</v>
      </c>
      <c r="B5929">
        <v>173</v>
      </c>
      <c r="C5929">
        <v>2020</v>
      </c>
      <c r="D5929">
        <v>1</v>
      </c>
      <c r="E5929">
        <v>99</v>
      </c>
      <c r="F5929">
        <v>99</v>
      </c>
      <c r="G5929">
        <v>99</v>
      </c>
      <c r="H5929">
        <v>99</v>
      </c>
      <c r="I5929">
        <v>99</v>
      </c>
      <c r="J5929">
        <v>999</v>
      </c>
      <c r="K5929">
        <v>7</v>
      </c>
      <c r="M5929">
        <v>99</v>
      </c>
      <c r="N5929">
        <v>99</v>
      </c>
      <c r="O5929">
        <v>99</v>
      </c>
      <c r="P5929">
        <v>99</v>
      </c>
      <c r="R5929">
        <v>0</v>
      </c>
    </row>
    <row r="5930" spans="1:38" x14ac:dyDescent="0.5">
      <c r="A5930">
        <v>15</v>
      </c>
      <c r="B5930">
        <v>174</v>
      </c>
      <c r="C5930">
        <v>2020</v>
      </c>
      <c r="D5930">
        <v>1</v>
      </c>
      <c r="E5930">
        <v>99</v>
      </c>
      <c r="F5930">
        <v>99</v>
      </c>
      <c r="G5930">
        <v>99</v>
      </c>
      <c r="H5930">
        <v>99</v>
      </c>
      <c r="I5930">
        <v>99</v>
      </c>
      <c r="J5930">
        <v>999</v>
      </c>
      <c r="K5930">
        <v>8</v>
      </c>
      <c r="M5930">
        <v>99</v>
      </c>
      <c r="N5930">
        <v>99</v>
      </c>
      <c r="O5930">
        <v>99</v>
      </c>
      <c r="P5930">
        <v>99</v>
      </c>
      <c r="R5930">
        <v>0</v>
      </c>
    </row>
    <row r="5931" spans="1:38" x14ac:dyDescent="0.5">
      <c r="A5931">
        <v>15</v>
      </c>
      <c r="B5931">
        <v>175</v>
      </c>
      <c r="C5931">
        <v>2020</v>
      </c>
      <c r="D5931">
        <v>1</v>
      </c>
      <c r="E5931">
        <v>99</v>
      </c>
      <c r="F5931">
        <v>99</v>
      </c>
      <c r="G5931">
        <v>99</v>
      </c>
      <c r="H5931">
        <v>99</v>
      </c>
      <c r="I5931">
        <v>99</v>
      </c>
      <c r="J5931">
        <v>999</v>
      </c>
      <c r="K5931">
        <v>9</v>
      </c>
      <c r="M5931">
        <v>99</v>
      </c>
      <c r="N5931">
        <v>99</v>
      </c>
      <c r="O5931">
        <v>99</v>
      </c>
      <c r="P5931">
        <v>99</v>
      </c>
      <c r="Q5931">
        <v>12</v>
      </c>
      <c r="R5931">
        <v>71</v>
      </c>
      <c r="S5931">
        <v>71</v>
      </c>
      <c r="T5931">
        <v>16.366197183098588</v>
      </c>
      <c r="U5931">
        <v>61.577464788732399</v>
      </c>
      <c r="V5931">
        <v>82.431751941769775</v>
      </c>
      <c r="W5931">
        <v>76.084507042253506</v>
      </c>
      <c r="X5931">
        <v>13.040982507349508</v>
      </c>
      <c r="Y5931">
        <v>2.673089534080582</v>
      </c>
      <c r="Z5931">
        <v>-13.94582846527406</v>
      </c>
      <c r="AA5931">
        <v>3.5429141716566872</v>
      </c>
      <c r="AB5931">
        <v>3.2907393161841241</v>
      </c>
      <c r="AC5931">
        <v>3</v>
      </c>
      <c r="AD5931">
        <v>0</v>
      </c>
      <c r="AE5931">
        <v>0</v>
      </c>
      <c r="AF5931">
        <v>2</v>
      </c>
      <c r="AG5931">
        <v>5</v>
      </c>
      <c r="AH5931">
        <v>1</v>
      </c>
      <c r="AI5931">
        <v>11</v>
      </c>
      <c r="AJ5931">
        <v>0</v>
      </c>
      <c r="AK5931">
        <v>0</v>
      </c>
      <c r="AL5931">
        <v>1</v>
      </c>
    </row>
    <row r="5932" spans="1:38" x14ac:dyDescent="0.5">
      <c r="A5932">
        <v>15</v>
      </c>
      <c r="B5932">
        <v>176</v>
      </c>
      <c r="C5932">
        <v>2020</v>
      </c>
      <c r="D5932">
        <v>2</v>
      </c>
      <c r="E5932">
        <v>99</v>
      </c>
      <c r="F5932">
        <v>99</v>
      </c>
      <c r="G5932">
        <v>99</v>
      </c>
      <c r="H5932">
        <v>99</v>
      </c>
      <c r="I5932">
        <v>99</v>
      </c>
      <c r="J5932">
        <v>999</v>
      </c>
      <c r="K5932">
        <v>0</v>
      </c>
      <c r="M5932">
        <v>99</v>
      </c>
      <c r="N5932">
        <v>99</v>
      </c>
      <c r="O5932">
        <v>99</v>
      </c>
      <c r="P5932">
        <v>99</v>
      </c>
      <c r="Q5932">
        <v>42</v>
      </c>
      <c r="R5932">
        <v>1052</v>
      </c>
      <c r="S5932">
        <v>1052</v>
      </c>
      <c r="T5932">
        <v>16.312737642585549</v>
      </c>
      <c r="U5932">
        <v>61.415399239543746</v>
      </c>
      <c r="V5932">
        <v>89.748340878850144</v>
      </c>
      <c r="W5932">
        <v>82.837718631178745</v>
      </c>
      <c r="X5932">
        <v>10.419532336479367</v>
      </c>
      <c r="Y5932">
        <v>2.6510401381330264</v>
      </c>
      <c r="Z5932">
        <v>-26.564093961907439</v>
      </c>
      <c r="AA5932">
        <v>84.430176565008011</v>
      </c>
      <c r="AB5932">
        <v>83.830778672833503</v>
      </c>
      <c r="AC5932">
        <v>13</v>
      </c>
      <c r="AD5932">
        <v>0</v>
      </c>
      <c r="AE5932">
        <v>0</v>
      </c>
      <c r="AF5932">
        <v>3</v>
      </c>
      <c r="AG5932">
        <v>79</v>
      </c>
      <c r="AH5932">
        <v>20</v>
      </c>
      <c r="AI5932">
        <v>75</v>
      </c>
      <c r="AJ5932">
        <v>0</v>
      </c>
      <c r="AK5932">
        <v>16</v>
      </c>
      <c r="AL5932">
        <v>9</v>
      </c>
    </row>
    <row r="5933" spans="1:38" x14ac:dyDescent="0.5">
      <c r="A5933">
        <v>15</v>
      </c>
      <c r="B5933">
        <v>177</v>
      </c>
      <c r="C5933">
        <v>2020</v>
      </c>
      <c r="D5933">
        <v>2</v>
      </c>
      <c r="E5933">
        <v>99</v>
      </c>
      <c r="F5933">
        <v>99</v>
      </c>
      <c r="G5933">
        <v>99</v>
      </c>
      <c r="H5933">
        <v>99</v>
      </c>
      <c r="I5933">
        <v>99</v>
      </c>
      <c r="J5933">
        <v>999</v>
      </c>
      <c r="K5933">
        <v>1</v>
      </c>
      <c r="M5933">
        <v>99</v>
      </c>
      <c r="N5933">
        <v>99</v>
      </c>
      <c r="O5933">
        <v>99</v>
      </c>
      <c r="P5933">
        <v>99</v>
      </c>
      <c r="Q5933">
        <v>2</v>
      </c>
      <c r="R5933">
        <v>5</v>
      </c>
      <c r="S5933">
        <v>5</v>
      </c>
      <c r="T5933">
        <v>15.2</v>
      </c>
      <c r="U5933">
        <v>59</v>
      </c>
      <c r="V5933">
        <v>110.66088840736732</v>
      </c>
      <c r="W5933">
        <v>102.14</v>
      </c>
      <c r="X5933">
        <v>11.102179966114647</v>
      </c>
      <c r="Y5933">
        <v>1.264911064067352</v>
      </c>
      <c r="Z5933">
        <v>-90.434775887972677</v>
      </c>
      <c r="AA5933">
        <v>0.40128410914927776</v>
      </c>
      <c r="AB5933">
        <v>0.4912759321929549</v>
      </c>
      <c r="AC5933">
        <v>0</v>
      </c>
      <c r="AD5933">
        <v>0</v>
      </c>
      <c r="AE5933">
        <v>0</v>
      </c>
      <c r="AF5933">
        <v>0</v>
      </c>
      <c r="AG5933">
        <v>0</v>
      </c>
      <c r="AH5933">
        <v>0</v>
      </c>
      <c r="AI5933">
        <v>0</v>
      </c>
      <c r="AJ5933">
        <v>0</v>
      </c>
      <c r="AK5933">
        <v>0</v>
      </c>
      <c r="AL5933">
        <v>0</v>
      </c>
    </row>
    <row r="5934" spans="1:38" x14ac:dyDescent="0.5">
      <c r="A5934">
        <v>15</v>
      </c>
      <c r="B5934">
        <v>178</v>
      </c>
      <c r="C5934">
        <v>2020</v>
      </c>
      <c r="D5934">
        <v>2</v>
      </c>
      <c r="E5934">
        <v>99</v>
      </c>
      <c r="F5934">
        <v>99</v>
      </c>
      <c r="G5934">
        <v>99</v>
      </c>
      <c r="H5934">
        <v>99</v>
      </c>
      <c r="I5934">
        <v>99</v>
      </c>
      <c r="J5934">
        <v>999</v>
      </c>
      <c r="K5934">
        <v>3</v>
      </c>
      <c r="M5934">
        <v>99</v>
      </c>
      <c r="N5934">
        <v>99</v>
      </c>
      <c r="O5934">
        <v>99</v>
      </c>
      <c r="P5934">
        <v>99</v>
      </c>
      <c r="R5934">
        <v>0</v>
      </c>
    </row>
    <row r="5935" spans="1:38" x14ac:dyDescent="0.5">
      <c r="A5935">
        <v>15</v>
      </c>
      <c r="B5935">
        <v>179</v>
      </c>
      <c r="C5935">
        <v>2020</v>
      </c>
      <c r="D5935">
        <v>2</v>
      </c>
      <c r="E5935">
        <v>99</v>
      </c>
      <c r="F5935">
        <v>99</v>
      </c>
      <c r="G5935">
        <v>99</v>
      </c>
      <c r="H5935">
        <v>99</v>
      </c>
      <c r="I5935">
        <v>99</v>
      </c>
      <c r="J5935">
        <v>999</v>
      </c>
      <c r="K5935">
        <v>6</v>
      </c>
      <c r="M5935">
        <v>99</v>
      </c>
      <c r="N5935">
        <v>99</v>
      </c>
      <c r="O5935">
        <v>99</v>
      </c>
      <c r="P5935">
        <v>99</v>
      </c>
      <c r="Q5935">
        <v>1</v>
      </c>
      <c r="R5935">
        <v>1</v>
      </c>
      <c r="S5935">
        <v>1</v>
      </c>
      <c r="T5935">
        <v>14</v>
      </c>
      <c r="U5935">
        <v>59</v>
      </c>
      <c r="V5935">
        <v>89.924160346695558</v>
      </c>
      <c r="W5935">
        <v>83</v>
      </c>
      <c r="X5935">
        <v>0</v>
      </c>
      <c r="Y5935">
        <v>0</v>
      </c>
      <c r="AA5935">
        <v>8.0256821829855551E-2</v>
      </c>
      <c r="AB5935">
        <v>7.9843161096564016E-2</v>
      </c>
      <c r="AC5935">
        <v>0</v>
      </c>
      <c r="AD5935">
        <v>0</v>
      </c>
      <c r="AE5935">
        <v>0</v>
      </c>
      <c r="AF5935">
        <v>0</v>
      </c>
      <c r="AG5935">
        <v>0</v>
      </c>
      <c r="AH5935">
        <v>0</v>
      </c>
      <c r="AI5935">
        <v>0</v>
      </c>
      <c r="AJ5935">
        <v>0</v>
      </c>
      <c r="AK5935">
        <v>0</v>
      </c>
      <c r="AL5935">
        <v>0</v>
      </c>
    </row>
    <row r="5936" spans="1:38" x14ac:dyDescent="0.5">
      <c r="A5936">
        <v>15</v>
      </c>
      <c r="B5936">
        <v>180</v>
      </c>
      <c r="C5936">
        <v>2020</v>
      </c>
      <c r="D5936">
        <v>2</v>
      </c>
      <c r="E5936">
        <v>99</v>
      </c>
      <c r="F5936">
        <v>99</v>
      </c>
      <c r="G5936">
        <v>99</v>
      </c>
      <c r="H5936">
        <v>99</v>
      </c>
      <c r="I5936">
        <v>99</v>
      </c>
      <c r="J5936">
        <v>999</v>
      </c>
      <c r="K5936">
        <v>7</v>
      </c>
      <c r="M5936">
        <v>99</v>
      </c>
      <c r="N5936">
        <v>99</v>
      </c>
      <c r="O5936">
        <v>99</v>
      </c>
      <c r="P5936">
        <v>99</v>
      </c>
      <c r="R5936">
        <v>0</v>
      </c>
    </row>
    <row r="5937" spans="1:38" x14ac:dyDescent="0.5">
      <c r="A5937">
        <v>15</v>
      </c>
      <c r="B5937">
        <v>181</v>
      </c>
      <c r="C5937">
        <v>2020</v>
      </c>
      <c r="D5937">
        <v>2</v>
      </c>
      <c r="E5937">
        <v>99</v>
      </c>
      <c r="F5937">
        <v>99</v>
      </c>
      <c r="G5937">
        <v>99</v>
      </c>
      <c r="H5937">
        <v>99</v>
      </c>
      <c r="I5937">
        <v>99</v>
      </c>
      <c r="J5937">
        <v>999</v>
      </c>
      <c r="K5937">
        <v>8</v>
      </c>
      <c r="M5937">
        <v>99</v>
      </c>
      <c r="N5937">
        <v>99</v>
      </c>
      <c r="O5937">
        <v>99</v>
      </c>
      <c r="P5937">
        <v>99</v>
      </c>
      <c r="R5937">
        <v>0</v>
      </c>
    </row>
    <row r="5938" spans="1:38" x14ac:dyDescent="0.5">
      <c r="A5938">
        <v>15</v>
      </c>
      <c r="B5938">
        <v>182</v>
      </c>
      <c r="C5938">
        <v>2020</v>
      </c>
      <c r="D5938">
        <v>2</v>
      </c>
      <c r="E5938">
        <v>99</v>
      </c>
      <c r="F5938">
        <v>99</v>
      </c>
      <c r="G5938">
        <v>99</v>
      </c>
      <c r="H5938">
        <v>99</v>
      </c>
      <c r="I5938">
        <v>99</v>
      </c>
      <c r="J5938">
        <v>999</v>
      </c>
      <c r="K5938">
        <v>9</v>
      </c>
      <c r="M5938">
        <v>99</v>
      </c>
      <c r="N5938">
        <v>99</v>
      </c>
      <c r="O5938">
        <v>99</v>
      </c>
      <c r="P5938">
        <v>99</v>
      </c>
      <c r="Q5938">
        <v>12</v>
      </c>
      <c r="R5938">
        <v>188</v>
      </c>
      <c r="S5938">
        <v>188</v>
      </c>
      <c r="T5938">
        <v>15.62765957446809</v>
      </c>
      <c r="U5938">
        <v>60.085106382978715</v>
      </c>
      <c r="V5938">
        <v>93.444249786772986</v>
      </c>
      <c r="W5938">
        <v>86.249042553191515</v>
      </c>
      <c r="X5938">
        <v>13.468808573977324</v>
      </c>
      <c r="Y5938">
        <v>3.944183906819072</v>
      </c>
      <c r="Z5938">
        <v>-48.547838970023115</v>
      </c>
      <c r="AA5938">
        <v>15.088282504012838</v>
      </c>
      <c r="AB5938">
        <v>15.59810223387697</v>
      </c>
      <c r="AC5938">
        <v>2</v>
      </c>
      <c r="AD5938">
        <v>0</v>
      </c>
      <c r="AE5938">
        <v>0</v>
      </c>
      <c r="AF5938">
        <v>2</v>
      </c>
      <c r="AG5938">
        <v>5</v>
      </c>
      <c r="AH5938">
        <v>0</v>
      </c>
      <c r="AI5938">
        <v>2</v>
      </c>
      <c r="AJ5938">
        <v>0</v>
      </c>
      <c r="AK5938">
        <v>12</v>
      </c>
      <c r="AL5938">
        <v>2</v>
      </c>
    </row>
    <row r="5939" spans="1:38" x14ac:dyDescent="0.5">
      <c r="A5939">
        <v>15</v>
      </c>
      <c r="B5939">
        <v>183</v>
      </c>
      <c r="C5939">
        <v>2020</v>
      </c>
      <c r="D5939">
        <v>3</v>
      </c>
      <c r="E5939">
        <v>99</v>
      </c>
      <c r="F5939">
        <v>99</v>
      </c>
      <c r="G5939">
        <v>99</v>
      </c>
      <c r="H5939">
        <v>99</v>
      </c>
      <c r="I5939">
        <v>99</v>
      </c>
      <c r="J5939">
        <v>999</v>
      </c>
      <c r="K5939">
        <v>0</v>
      </c>
      <c r="M5939">
        <v>99</v>
      </c>
      <c r="N5939">
        <v>99</v>
      </c>
      <c r="O5939">
        <v>99</v>
      </c>
      <c r="P5939">
        <v>99</v>
      </c>
      <c r="Q5939">
        <v>47</v>
      </c>
      <c r="R5939">
        <v>1937</v>
      </c>
      <c r="S5939">
        <v>1937</v>
      </c>
      <c r="T5939">
        <v>16.42385131646877</v>
      </c>
      <c r="U5939">
        <v>61.631388745482731</v>
      </c>
      <c r="V5939">
        <v>89.729104942190318</v>
      </c>
      <c r="W5939">
        <v>82.819963861641781</v>
      </c>
      <c r="X5939">
        <v>9.957344930645764</v>
      </c>
      <c r="Y5939">
        <v>2.555608848112497</v>
      </c>
      <c r="Z5939">
        <v>-37.644172253211906</v>
      </c>
      <c r="AA5939">
        <v>89.180478821362783</v>
      </c>
      <c r="AB5939">
        <v>89.335138127811049</v>
      </c>
      <c r="AC5939">
        <v>29</v>
      </c>
      <c r="AD5939">
        <v>0</v>
      </c>
      <c r="AE5939">
        <v>0</v>
      </c>
      <c r="AF5939">
        <v>11</v>
      </c>
      <c r="AG5939">
        <v>123</v>
      </c>
      <c r="AH5939">
        <v>33</v>
      </c>
      <c r="AI5939">
        <v>149</v>
      </c>
      <c r="AJ5939">
        <v>0</v>
      </c>
      <c r="AK5939">
        <v>43</v>
      </c>
      <c r="AL5939">
        <v>23</v>
      </c>
    </row>
    <row r="5940" spans="1:38" x14ac:dyDescent="0.5">
      <c r="A5940">
        <v>15</v>
      </c>
      <c r="B5940">
        <v>184</v>
      </c>
      <c r="C5940">
        <v>2020</v>
      </c>
      <c r="D5940">
        <v>3</v>
      </c>
      <c r="E5940">
        <v>99</v>
      </c>
      <c r="F5940">
        <v>99</v>
      </c>
      <c r="G5940">
        <v>99</v>
      </c>
      <c r="H5940">
        <v>99</v>
      </c>
      <c r="I5940">
        <v>99</v>
      </c>
      <c r="J5940">
        <v>999</v>
      </c>
      <c r="K5940">
        <v>1</v>
      </c>
      <c r="M5940">
        <v>99</v>
      </c>
      <c r="N5940">
        <v>99</v>
      </c>
      <c r="O5940">
        <v>99</v>
      </c>
      <c r="P5940">
        <v>99</v>
      </c>
      <c r="Q5940">
        <v>2</v>
      </c>
      <c r="R5940">
        <v>2</v>
      </c>
      <c r="S5940">
        <v>2</v>
      </c>
      <c r="T5940">
        <v>17</v>
      </c>
      <c r="U5940">
        <v>62.5</v>
      </c>
      <c r="V5940">
        <v>90.249187432286007</v>
      </c>
      <c r="W5940">
        <v>83.300000000000011</v>
      </c>
      <c r="X5940">
        <v>4.3999999999998591</v>
      </c>
      <c r="Y5940">
        <v>1.5</v>
      </c>
      <c r="Z5940">
        <v>-100.00000000002248</v>
      </c>
      <c r="AA5940">
        <v>9.2081031307550645E-2</v>
      </c>
      <c r="AB5940">
        <v>9.2775361002517362E-2</v>
      </c>
      <c r="AC5940">
        <v>1</v>
      </c>
      <c r="AD5940">
        <v>0</v>
      </c>
      <c r="AE5940">
        <v>0</v>
      </c>
      <c r="AF5940">
        <v>0</v>
      </c>
      <c r="AG5940">
        <v>0</v>
      </c>
      <c r="AH5940">
        <v>0</v>
      </c>
      <c r="AI5940">
        <v>0</v>
      </c>
      <c r="AJ5940">
        <v>0</v>
      </c>
      <c r="AK5940">
        <v>0</v>
      </c>
      <c r="AL5940">
        <v>0</v>
      </c>
    </row>
    <row r="5941" spans="1:38" x14ac:dyDescent="0.5">
      <c r="A5941">
        <v>15</v>
      </c>
      <c r="B5941">
        <v>185</v>
      </c>
      <c r="C5941">
        <v>2020</v>
      </c>
      <c r="D5941">
        <v>3</v>
      </c>
      <c r="E5941">
        <v>99</v>
      </c>
      <c r="F5941">
        <v>99</v>
      </c>
      <c r="G5941">
        <v>99</v>
      </c>
      <c r="H5941">
        <v>99</v>
      </c>
      <c r="I5941">
        <v>99</v>
      </c>
      <c r="J5941">
        <v>999</v>
      </c>
      <c r="K5941">
        <v>3</v>
      </c>
      <c r="M5941">
        <v>99</v>
      </c>
      <c r="N5941">
        <v>99</v>
      </c>
      <c r="O5941">
        <v>99</v>
      </c>
      <c r="P5941">
        <v>99</v>
      </c>
      <c r="R5941">
        <v>0</v>
      </c>
    </row>
    <row r="5942" spans="1:38" x14ac:dyDescent="0.5">
      <c r="A5942">
        <v>15</v>
      </c>
      <c r="B5942">
        <v>186</v>
      </c>
      <c r="C5942">
        <v>2020</v>
      </c>
      <c r="D5942">
        <v>3</v>
      </c>
      <c r="E5942">
        <v>99</v>
      </c>
      <c r="F5942">
        <v>99</v>
      </c>
      <c r="G5942">
        <v>99</v>
      </c>
      <c r="H5942">
        <v>99</v>
      </c>
      <c r="I5942">
        <v>99</v>
      </c>
      <c r="J5942">
        <v>999</v>
      </c>
      <c r="K5942">
        <v>6</v>
      </c>
      <c r="M5942">
        <v>99</v>
      </c>
      <c r="N5942">
        <v>99</v>
      </c>
      <c r="O5942">
        <v>99</v>
      </c>
      <c r="P5942">
        <v>99</v>
      </c>
      <c r="Q5942">
        <v>1</v>
      </c>
      <c r="R5942">
        <v>1</v>
      </c>
      <c r="S5942">
        <v>1</v>
      </c>
      <c r="T5942">
        <v>14</v>
      </c>
      <c r="U5942">
        <v>59</v>
      </c>
      <c r="V5942">
        <v>94.387865655471259</v>
      </c>
      <c r="W5942">
        <v>87.12</v>
      </c>
      <c r="X5942">
        <v>0</v>
      </c>
      <c r="Y5942">
        <v>0</v>
      </c>
      <c r="AA5942">
        <v>4.6040515653775323E-2</v>
      </c>
      <c r="AB5942">
        <v>4.8514942680307989E-2</v>
      </c>
      <c r="AC5942">
        <v>0</v>
      </c>
      <c r="AD5942">
        <v>0</v>
      </c>
      <c r="AE5942">
        <v>0</v>
      </c>
      <c r="AF5942">
        <v>0</v>
      </c>
      <c r="AG5942">
        <v>0</v>
      </c>
      <c r="AH5942">
        <v>0</v>
      </c>
      <c r="AI5942">
        <v>0</v>
      </c>
      <c r="AJ5942">
        <v>0</v>
      </c>
      <c r="AK5942">
        <v>0</v>
      </c>
      <c r="AL5942">
        <v>0</v>
      </c>
    </row>
    <row r="5943" spans="1:38" x14ac:dyDescent="0.5">
      <c r="A5943">
        <v>15</v>
      </c>
      <c r="B5943">
        <v>187</v>
      </c>
      <c r="C5943">
        <v>2020</v>
      </c>
      <c r="D5943">
        <v>3</v>
      </c>
      <c r="E5943">
        <v>99</v>
      </c>
      <c r="F5943">
        <v>99</v>
      </c>
      <c r="G5943">
        <v>99</v>
      </c>
      <c r="H5943">
        <v>99</v>
      </c>
      <c r="I5943">
        <v>99</v>
      </c>
      <c r="J5943">
        <v>999</v>
      </c>
      <c r="K5943">
        <v>7</v>
      </c>
      <c r="M5943">
        <v>99</v>
      </c>
      <c r="N5943">
        <v>99</v>
      </c>
      <c r="O5943">
        <v>99</v>
      </c>
      <c r="P5943">
        <v>99</v>
      </c>
      <c r="R5943">
        <v>0</v>
      </c>
    </row>
    <row r="5944" spans="1:38" x14ac:dyDescent="0.5">
      <c r="A5944">
        <v>15</v>
      </c>
      <c r="B5944">
        <v>188</v>
      </c>
      <c r="C5944">
        <v>2020</v>
      </c>
      <c r="D5944">
        <v>3</v>
      </c>
      <c r="E5944">
        <v>99</v>
      </c>
      <c r="F5944">
        <v>99</v>
      </c>
      <c r="G5944">
        <v>99</v>
      </c>
      <c r="H5944">
        <v>99</v>
      </c>
      <c r="I5944">
        <v>99</v>
      </c>
      <c r="J5944">
        <v>999</v>
      </c>
      <c r="K5944">
        <v>8</v>
      </c>
      <c r="M5944">
        <v>99</v>
      </c>
      <c r="N5944">
        <v>99</v>
      </c>
      <c r="O5944">
        <v>99</v>
      </c>
      <c r="P5944">
        <v>99</v>
      </c>
      <c r="R5944">
        <v>0</v>
      </c>
    </row>
    <row r="5945" spans="1:38" x14ac:dyDescent="0.5">
      <c r="A5945">
        <v>15</v>
      </c>
      <c r="B5945">
        <v>189</v>
      </c>
      <c r="C5945">
        <v>2020</v>
      </c>
      <c r="D5945">
        <v>3</v>
      </c>
      <c r="E5945">
        <v>99</v>
      </c>
      <c r="F5945">
        <v>99</v>
      </c>
      <c r="G5945">
        <v>99</v>
      </c>
      <c r="H5945">
        <v>99</v>
      </c>
      <c r="I5945">
        <v>99</v>
      </c>
      <c r="J5945">
        <v>999</v>
      </c>
      <c r="K5945">
        <v>9</v>
      </c>
      <c r="M5945">
        <v>99</v>
      </c>
      <c r="N5945">
        <v>99</v>
      </c>
      <c r="O5945">
        <v>99</v>
      </c>
      <c r="P5945">
        <v>99</v>
      </c>
      <c r="Q5945">
        <v>20</v>
      </c>
      <c r="R5945">
        <v>232</v>
      </c>
      <c r="S5945">
        <v>232</v>
      </c>
      <c r="T5945">
        <v>16.215517241379303</v>
      </c>
      <c r="U5945">
        <v>61.021551724137922</v>
      </c>
      <c r="V5945">
        <v>88.250224156610713</v>
      </c>
      <c r="W5945">
        <v>81.454956896551749</v>
      </c>
      <c r="X5945">
        <v>11.24184739074342</v>
      </c>
      <c r="Y5945">
        <v>4.9134282229922972</v>
      </c>
      <c r="Z5945">
        <v>8.000662246867801</v>
      </c>
      <c r="AA5945">
        <v>10.681399631675873</v>
      </c>
      <c r="AB5945">
        <v>10.523571568506137</v>
      </c>
      <c r="AC5945">
        <v>9</v>
      </c>
      <c r="AD5945">
        <v>0</v>
      </c>
      <c r="AE5945">
        <v>0</v>
      </c>
      <c r="AF5945">
        <v>1</v>
      </c>
      <c r="AG5945">
        <v>7</v>
      </c>
      <c r="AH5945">
        <v>0</v>
      </c>
      <c r="AI5945">
        <v>18</v>
      </c>
      <c r="AJ5945">
        <v>0</v>
      </c>
      <c r="AK5945">
        <v>7</v>
      </c>
      <c r="AL5945">
        <v>14</v>
      </c>
    </row>
    <row r="5946" spans="1:38" x14ac:dyDescent="0.5">
      <c r="A5946">
        <v>15</v>
      </c>
      <c r="B5946">
        <v>190</v>
      </c>
      <c r="C5946">
        <v>2020</v>
      </c>
      <c r="D5946">
        <v>4</v>
      </c>
      <c r="E5946">
        <v>99</v>
      </c>
      <c r="F5946">
        <v>99</v>
      </c>
      <c r="G5946">
        <v>99</v>
      </c>
      <c r="H5946">
        <v>99</v>
      </c>
      <c r="I5946">
        <v>99</v>
      </c>
      <c r="J5946">
        <v>999</v>
      </c>
      <c r="K5946">
        <v>0</v>
      </c>
      <c r="M5946">
        <v>99</v>
      </c>
      <c r="N5946">
        <v>99</v>
      </c>
      <c r="O5946">
        <v>99</v>
      </c>
      <c r="P5946">
        <v>99</v>
      </c>
      <c r="Q5946">
        <v>50</v>
      </c>
      <c r="R5946">
        <v>1626</v>
      </c>
      <c r="S5946">
        <v>1626</v>
      </c>
      <c r="T5946">
        <v>16.37822878228782</v>
      </c>
      <c r="U5946">
        <v>61.449569495694952</v>
      </c>
      <c r="V5946">
        <v>88.982188142574586</v>
      </c>
      <c r="W5946">
        <v>82.1305596555965</v>
      </c>
      <c r="X5946">
        <v>10.951367401597862</v>
      </c>
      <c r="Y5946">
        <v>2.4702864839570289</v>
      </c>
      <c r="Z5946">
        <v>-37.486162856644945</v>
      </c>
      <c r="AA5946">
        <v>95.703354914655677</v>
      </c>
      <c r="AB5946">
        <v>95.691848325338981</v>
      </c>
      <c r="AC5946">
        <v>32</v>
      </c>
      <c r="AD5946">
        <v>0</v>
      </c>
      <c r="AE5946">
        <v>0</v>
      </c>
      <c r="AF5946">
        <v>11</v>
      </c>
      <c r="AG5946">
        <v>96</v>
      </c>
      <c r="AH5946">
        <v>16</v>
      </c>
      <c r="AI5946">
        <v>93</v>
      </c>
      <c r="AJ5946">
        <v>1</v>
      </c>
      <c r="AK5946">
        <v>23</v>
      </c>
      <c r="AL5946">
        <v>27</v>
      </c>
    </row>
    <row r="5947" spans="1:38" x14ac:dyDescent="0.5">
      <c r="A5947">
        <v>15</v>
      </c>
      <c r="B5947">
        <v>191</v>
      </c>
      <c r="C5947">
        <v>2020</v>
      </c>
      <c r="D5947">
        <v>4</v>
      </c>
      <c r="E5947">
        <v>99</v>
      </c>
      <c r="F5947">
        <v>99</v>
      </c>
      <c r="G5947">
        <v>99</v>
      </c>
      <c r="H5947">
        <v>99</v>
      </c>
      <c r="I5947">
        <v>99</v>
      </c>
      <c r="J5947">
        <v>999</v>
      </c>
      <c r="K5947">
        <v>1</v>
      </c>
      <c r="M5947">
        <v>99</v>
      </c>
      <c r="N5947">
        <v>99</v>
      </c>
      <c r="O5947">
        <v>99</v>
      </c>
      <c r="P5947">
        <v>99</v>
      </c>
      <c r="Q5947">
        <v>4</v>
      </c>
      <c r="R5947">
        <v>12</v>
      </c>
      <c r="S5947">
        <v>12</v>
      </c>
      <c r="T5947">
        <v>16.5</v>
      </c>
      <c r="U5947">
        <v>62</v>
      </c>
      <c r="V5947">
        <v>83.450704225352112</v>
      </c>
      <c r="W5947">
        <v>77.02500000000002</v>
      </c>
      <c r="X5947">
        <v>15.985989959961739</v>
      </c>
      <c r="Y5947">
        <v>2.5819888974716099</v>
      </c>
      <c r="Z5947">
        <v>-24.146602189719633</v>
      </c>
      <c r="AA5947">
        <v>0.70629782224838145</v>
      </c>
      <c r="AB5947">
        <v>0.66231192218784407</v>
      </c>
      <c r="AC5947">
        <v>0</v>
      </c>
      <c r="AD5947">
        <v>0</v>
      </c>
      <c r="AE5947">
        <v>0</v>
      </c>
      <c r="AF5947">
        <v>0</v>
      </c>
      <c r="AG5947">
        <v>0</v>
      </c>
      <c r="AH5947">
        <v>0</v>
      </c>
      <c r="AI5947">
        <v>3</v>
      </c>
      <c r="AJ5947">
        <v>0</v>
      </c>
      <c r="AK5947">
        <v>0</v>
      </c>
      <c r="AL5947">
        <v>0</v>
      </c>
    </row>
    <row r="5948" spans="1:38" x14ac:dyDescent="0.5">
      <c r="A5948">
        <v>15</v>
      </c>
      <c r="B5948">
        <v>192</v>
      </c>
      <c r="C5948">
        <v>2020</v>
      </c>
      <c r="D5948">
        <v>4</v>
      </c>
      <c r="E5948">
        <v>99</v>
      </c>
      <c r="F5948">
        <v>99</v>
      </c>
      <c r="G5948">
        <v>99</v>
      </c>
      <c r="H5948">
        <v>99</v>
      </c>
      <c r="I5948">
        <v>99</v>
      </c>
      <c r="J5948">
        <v>999</v>
      </c>
      <c r="K5948">
        <v>3</v>
      </c>
      <c r="M5948">
        <v>99</v>
      </c>
      <c r="N5948">
        <v>99</v>
      </c>
      <c r="O5948">
        <v>99</v>
      </c>
      <c r="P5948">
        <v>99</v>
      </c>
      <c r="Q5948">
        <v>1</v>
      </c>
      <c r="R5948">
        <v>1</v>
      </c>
      <c r="S5948">
        <v>1</v>
      </c>
      <c r="T5948">
        <v>17</v>
      </c>
      <c r="U5948">
        <v>60</v>
      </c>
      <c r="V5948">
        <v>103.57529794149512</v>
      </c>
      <c r="W5948">
        <v>95.600000000000023</v>
      </c>
      <c r="X5948">
        <v>0</v>
      </c>
      <c r="Y5948">
        <v>0</v>
      </c>
      <c r="AA5948">
        <v>5.8858151854031794E-2</v>
      </c>
      <c r="AB5948">
        <v>6.8502672034142481E-2</v>
      </c>
      <c r="AC5948">
        <v>0</v>
      </c>
      <c r="AD5948">
        <v>0</v>
      </c>
      <c r="AE5948">
        <v>0</v>
      </c>
      <c r="AF5948">
        <v>0</v>
      </c>
      <c r="AG5948">
        <v>0</v>
      </c>
      <c r="AH5948">
        <v>0</v>
      </c>
      <c r="AI5948">
        <v>0</v>
      </c>
      <c r="AJ5948">
        <v>0</v>
      </c>
      <c r="AK5948">
        <v>0</v>
      </c>
      <c r="AL5948">
        <v>0</v>
      </c>
    </row>
    <row r="5949" spans="1:38" x14ac:dyDescent="0.5">
      <c r="A5949">
        <v>15</v>
      </c>
      <c r="B5949">
        <v>193</v>
      </c>
      <c r="C5949">
        <v>2020</v>
      </c>
      <c r="D5949">
        <v>4</v>
      </c>
      <c r="E5949">
        <v>99</v>
      </c>
      <c r="F5949">
        <v>99</v>
      </c>
      <c r="G5949">
        <v>99</v>
      </c>
      <c r="H5949">
        <v>99</v>
      </c>
      <c r="I5949">
        <v>99</v>
      </c>
      <c r="J5949">
        <v>999</v>
      </c>
      <c r="K5949">
        <v>6</v>
      </c>
      <c r="M5949">
        <v>99</v>
      </c>
      <c r="N5949">
        <v>99</v>
      </c>
      <c r="O5949">
        <v>99</v>
      </c>
      <c r="P5949">
        <v>99</v>
      </c>
      <c r="R5949">
        <v>0</v>
      </c>
    </row>
    <row r="5950" spans="1:38" x14ac:dyDescent="0.5">
      <c r="A5950">
        <v>15</v>
      </c>
      <c r="B5950">
        <v>194</v>
      </c>
      <c r="C5950">
        <v>2020</v>
      </c>
      <c r="D5950">
        <v>4</v>
      </c>
      <c r="E5950">
        <v>99</v>
      </c>
      <c r="F5950">
        <v>99</v>
      </c>
      <c r="G5950">
        <v>99</v>
      </c>
      <c r="H5950">
        <v>99</v>
      </c>
      <c r="I5950">
        <v>99</v>
      </c>
      <c r="J5950">
        <v>999</v>
      </c>
      <c r="K5950">
        <v>7</v>
      </c>
      <c r="M5950">
        <v>99</v>
      </c>
      <c r="N5950">
        <v>99</v>
      </c>
      <c r="O5950">
        <v>99</v>
      </c>
      <c r="P5950">
        <v>99</v>
      </c>
      <c r="R5950">
        <v>0</v>
      </c>
    </row>
    <row r="5951" spans="1:38" x14ac:dyDescent="0.5">
      <c r="A5951">
        <v>15</v>
      </c>
      <c r="B5951">
        <v>195</v>
      </c>
      <c r="C5951">
        <v>2020</v>
      </c>
      <c r="D5951">
        <v>4</v>
      </c>
      <c r="E5951">
        <v>99</v>
      </c>
      <c r="F5951">
        <v>99</v>
      </c>
      <c r="G5951">
        <v>99</v>
      </c>
      <c r="H5951">
        <v>99</v>
      </c>
      <c r="I5951">
        <v>99</v>
      </c>
      <c r="J5951">
        <v>999</v>
      </c>
      <c r="K5951">
        <v>8</v>
      </c>
      <c r="M5951">
        <v>99</v>
      </c>
      <c r="N5951">
        <v>99</v>
      </c>
      <c r="O5951">
        <v>99</v>
      </c>
      <c r="P5951">
        <v>99</v>
      </c>
      <c r="R5951">
        <v>0</v>
      </c>
    </row>
    <row r="5952" spans="1:38" x14ac:dyDescent="0.5">
      <c r="A5952">
        <v>15</v>
      </c>
      <c r="B5952">
        <v>196</v>
      </c>
      <c r="C5952">
        <v>2020</v>
      </c>
      <c r="D5952">
        <v>4</v>
      </c>
      <c r="E5952">
        <v>99</v>
      </c>
      <c r="F5952">
        <v>99</v>
      </c>
      <c r="G5952">
        <v>99</v>
      </c>
      <c r="H5952">
        <v>99</v>
      </c>
      <c r="I5952">
        <v>99</v>
      </c>
      <c r="J5952">
        <v>999</v>
      </c>
      <c r="K5952">
        <v>9</v>
      </c>
      <c r="M5952">
        <v>99</v>
      </c>
      <c r="N5952">
        <v>99</v>
      </c>
      <c r="O5952">
        <v>99</v>
      </c>
      <c r="P5952">
        <v>99</v>
      </c>
      <c r="Q5952">
        <v>11</v>
      </c>
      <c r="R5952">
        <v>60</v>
      </c>
      <c r="S5952">
        <v>60</v>
      </c>
      <c r="T5952">
        <v>16.350000000000001</v>
      </c>
      <c r="U5952">
        <v>61.65</v>
      </c>
      <c r="V5952">
        <v>90.148248465149891</v>
      </c>
      <c r="W5952">
        <v>83.206833333333364</v>
      </c>
      <c r="X5952">
        <v>11.765819916416872</v>
      </c>
      <c r="Y5952">
        <v>3.0595478968850478</v>
      </c>
      <c r="Z5952">
        <v>-31.42974659270476</v>
      </c>
      <c r="AA5952">
        <v>3.5314891112419073</v>
      </c>
      <c r="AB5952">
        <v>3.5773370804390514</v>
      </c>
      <c r="AC5952">
        <v>0</v>
      </c>
      <c r="AD5952">
        <v>0</v>
      </c>
      <c r="AE5952">
        <v>0</v>
      </c>
      <c r="AF5952">
        <v>0</v>
      </c>
      <c r="AG5952">
        <v>0</v>
      </c>
      <c r="AH5952">
        <v>2</v>
      </c>
      <c r="AI5952">
        <v>1</v>
      </c>
      <c r="AJ5952">
        <v>0</v>
      </c>
      <c r="AK5952">
        <v>0</v>
      </c>
      <c r="AL5952">
        <v>0</v>
      </c>
    </row>
    <row r="5953" spans="1:38" x14ac:dyDescent="0.5">
      <c r="A5953">
        <v>15</v>
      </c>
      <c r="B5953">
        <v>197</v>
      </c>
      <c r="C5953">
        <v>2020</v>
      </c>
      <c r="D5953">
        <v>5</v>
      </c>
      <c r="E5953">
        <v>99</v>
      </c>
      <c r="F5953">
        <v>99</v>
      </c>
      <c r="G5953">
        <v>99</v>
      </c>
      <c r="H5953">
        <v>99</v>
      </c>
      <c r="I5953">
        <v>99</v>
      </c>
      <c r="J5953">
        <v>999</v>
      </c>
      <c r="K5953">
        <v>0</v>
      </c>
      <c r="M5953">
        <v>99</v>
      </c>
      <c r="N5953">
        <v>99</v>
      </c>
      <c r="O5953">
        <v>99</v>
      </c>
      <c r="P5953">
        <v>99</v>
      </c>
      <c r="Q5953">
        <v>47</v>
      </c>
      <c r="R5953">
        <v>1289</v>
      </c>
      <c r="S5953">
        <v>1289</v>
      </c>
      <c r="T5953">
        <v>16.369278510473237</v>
      </c>
      <c r="U5953">
        <v>61.401861908456176</v>
      </c>
      <c r="V5953">
        <v>90.455870029510479</v>
      </c>
      <c r="W5953">
        <v>83.490768037238226</v>
      </c>
      <c r="X5953">
        <v>8.9534007884457409</v>
      </c>
      <c r="Y5953">
        <v>2.5621575487149264</v>
      </c>
      <c r="Z5953">
        <v>-35.731614966087243</v>
      </c>
      <c r="AA5953">
        <v>90.139860139860147</v>
      </c>
      <c r="AB5953">
        <v>90.233900521156798</v>
      </c>
      <c r="AC5953">
        <v>38</v>
      </c>
      <c r="AD5953">
        <v>0</v>
      </c>
      <c r="AE5953">
        <v>0</v>
      </c>
      <c r="AF5953">
        <v>11</v>
      </c>
      <c r="AG5953">
        <v>69</v>
      </c>
      <c r="AH5953">
        <v>23</v>
      </c>
      <c r="AI5953">
        <v>70</v>
      </c>
      <c r="AJ5953">
        <v>0</v>
      </c>
      <c r="AK5953">
        <v>10</v>
      </c>
      <c r="AL5953">
        <v>10</v>
      </c>
    </row>
    <row r="5954" spans="1:38" x14ac:dyDescent="0.5">
      <c r="A5954">
        <v>15</v>
      </c>
      <c r="B5954">
        <v>198</v>
      </c>
      <c r="C5954">
        <v>2020</v>
      </c>
      <c r="D5954">
        <v>5</v>
      </c>
      <c r="E5954">
        <v>99</v>
      </c>
      <c r="F5954">
        <v>99</v>
      </c>
      <c r="G5954">
        <v>99</v>
      </c>
      <c r="H5954">
        <v>99</v>
      </c>
      <c r="I5954">
        <v>99</v>
      </c>
      <c r="J5954">
        <v>999</v>
      </c>
      <c r="K5954">
        <v>1</v>
      </c>
      <c r="M5954">
        <v>99</v>
      </c>
      <c r="N5954">
        <v>99</v>
      </c>
      <c r="O5954">
        <v>99</v>
      </c>
      <c r="P5954">
        <v>99</v>
      </c>
      <c r="Q5954">
        <v>2</v>
      </c>
      <c r="R5954">
        <v>4</v>
      </c>
      <c r="S5954">
        <v>4</v>
      </c>
      <c r="T5954">
        <v>16.25</v>
      </c>
      <c r="U5954">
        <v>61.25</v>
      </c>
      <c r="V5954">
        <v>81.47345612134346</v>
      </c>
      <c r="W5954">
        <v>75.2</v>
      </c>
      <c r="X5954">
        <v>2.8319604517010157</v>
      </c>
      <c r="Y5954">
        <v>3.8971143170299753</v>
      </c>
      <c r="Z5954">
        <v>-24.917379357670551</v>
      </c>
      <c r="AA5954">
        <v>0.27972027972027969</v>
      </c>
      <c r="AB5954">
        <v>0.25220645009611581</v>
      </c>
      <c r="AC5954">
        <v>1</v>
      </c>
      <c r="AD5954">
        <v>0</v>
      </c>
      <c r="AE5954">
        <v>0</v>
      </c>
      <c r="AF5954">
        <v>0</v>
      </c>
      <c r="AG5954">
        <v>0</v>
      </c>
      <c r="AH5954">
        <v>0</v>
      </c>
      <c r="AI5954">
        <v>1</v>
      </c>
      <c r="AJ5954">
        <v>0</v>
      </c>
      <c r="AK5954">
        <v>0</v>
      </c>
      <c r="AL5954">
        <v>1</v>
      </c>
    </row>
    <row r="5955" spans="1:38" x14ac:dyDescent="0.5">
      <c r="A5955">
        <v>15</v>
      </c>
      <c r="B5955">
        <v>199</v>
      </c>
      <c r="C5955">
        <v>2020</v>
      </c>
      <c r="D5955">
        <v>5</v>
      </c>
      <c r="E5955">
        <v>99</v>
      </c>
      <c r="F5955">
        <v>99</v>
      </c>
      <c r="G5955">
        <v>99</v>
      </c>
      <c r="H5955">
        <v>99</v>
      </c>
      <c r="I5955">
        <v>99</v>
      </c>
      <c r="J5955">
        <v>999</v>
      </c>
      <c r="K5955">
        <v>3</v>
      </c>
      <c r="M5955">
        <v>99</v>
      </c>
      <c r="N5955">
        <v>99</v>
      </c>
      <c r="O5955">
        <v>99</v>
      </c>
      <c r="P5955">
        <v>99</v>
      </c>
      <c r="R5955">
        <v>0</v>
      </c>
    </row>
    <row r="5956" spans="1:38" x14ac:dyDescent="0.5">
      <c r="A5956">
        <v>15</v>
      </c>
      <c r="B5956">
        <v>200</v>
      </c>
      <c r="C5956">
        <v>2020</v>
      </c>
      <c r="D5956">
        <v>5</v>
      </c>
      <c r="E5956">
        <v>99</v>
      </c>
      <c r="F5956">
        <v>99</v>
      </c>
      <c r="G5956">
        <v>99</v>
      </c>
      <c r="H5956">
        <v>99</v>
      </c>
      <c r="I5956">
        <v>99</v>
      </c>
      <c r="J5956">
        <v>999</v>
      </c>
      <c r="K5956">
        <v>6</v>
      </c>
      <c r="M5956">
        <v>99</v>
      </c>
      <c r="N5956">
        <v>99</v>
      </c>
      <c r="O5956">
        <v>99</v>
      </c>
      <c r="P5956">
        <v>99</v>
      </c>
      <c r="R5956">
        <v>0</v>
      </c>
    </row>
    <row r="5957" spans="1:38" x14ac:dyDescent="0.5">
      <c r="A5957">
        <v>15</v>
      </c>
      <c r="B5957">
        <v>201</v>
      </c>
      <c r="C5957">
        <v>2020</v>
      </c>
      <c r="D5957">
        <v>5</v>
      </c>
      <c r="E5957">
        <v>99</v>
      </c>
      <c r="F5957">
        <v>99</v>
      </c>
      <c r="G5957">
        <v>99</v>
      </c>
      <c r="H5957">
        <v>99</v>
      </c>
      <c r="I5957">
        <v>99</v>
      </c>
      <c r="J5957">
        <v>999</v>
      </c>
      <c r="K5957">
        <v>7</v>
      </c>
      <c r="M5957">
        <v>99</v>
      </c>
      <c r="N5957">
        <v>99</v>
      </c>
      <c r="O5957">
        <v>99</v>
      </c>
      <c r="P5957">
        <v>99</v>
      </c>
      <c r="R5957">
        <v>0</v>
      </c>
    </row>
    <row r="5958" spans="1:38" x14ac:dyDescent="0.5">
      <c r="A5958">
        <v>15</v>
      </c>
      <c r="B5958">
        <v>202</v>
      </c>
      <c r="C5958">
        <v>2020</v>
      </c>
      <c r="D5958">
        <v>5</v>
      </c>
      <c r="E5958">
        <v>99</v>
      </c>
      <c r="F5958">
        <v>99</v>
      </c>
      <c r="G5958">
        <v>99</v>
      </c>
      <c r="H5958">
        <v>99</v>
      </c>
      <c r="I5958">
        <v>99</v>
      </c>
      <c r="J5958">
        <v>999</v>
      </c>
      <c r="K5958">
        <v>8</v>
      </c>
      <c r="M5958">
        <v>99</v>
      </c>
      <c r="N5958">
        <v>99</v>
      </c>
      <c r="O5958">
        <v>99</v>
      </c>
      <c r="P5958">
        <v>99</v>
      </c>
      <c r="R5958">
        <v>0</v>
      </c>
    </row>
    <row r="5959" spans="1:38" x14ac:dyDescent="0.5">
      <c r="A5959">
        <v>15</v>
      </c>
      <c r="B5959">
        <v>203</v>
      </c>
      <c r="C5959">
        <v>2020</v>
      </c>
      <c r="D5959">
        <v>5</v>
      </c>
      <c r="E5959">
        <v>99</v>
      </c>
      <c r="F5959">
        <v>99</v>
      </c>
      <c r="G5959">
        <v>99</v>
      </c>
      <c r="H5959">
        <v>99</v>
      </c>
      <c r="I5959">
        <v>99</v>
      </c>
      <c r="J5959">
        <v>999</v>
      </c>
      <c r="K5959">
        <v>9</v>
      </c>
      <c r="M5959">
        <v>99</v>
      </c>
      <c r="N5959">
        <v>99</v>
      </c>
      <c r="O5959">
        <v>99</v>
      </c>
      <c r="P5959">
        <v>99</v>
      </c>
      <c r="Q5959">
        <v>17</v>
      </c>
      <c r="R5959">
        <v>137</v>
      </c>
      <c r="S5959">
        <v>137</v>
      </c>
      <c r="T5959">
        <v>16.167883211678827</v>
      </c>
      <c r="U5959">
        <v>60.554744525547413</v>
      </c>
      <c r="V5959">
        <v>89.734126262346692</v>
      </c>
      <c r="W5959">
        <v>82.824598540145999</v>
      </c>
      <c r="X5959">
        <v>10.312705013372632</v>
      </c>
      <c r="Y5959">
        <v>5.703014580000322</v>
      </c>
      <c r="Z5959">
        <v>-17.71279258976071</v>
      </c>
      <c r="AA5959">
        <v>9.5804195804195817</v>
      </c>
      <c r="AB5959">
        <v>9.5138930287470878</v>
      </c>
      <c r="AC5959">
        <v>0</v>
      </c>
      <c r="AD5959">
        <v>0</v>
      </c>
      <c r="AE5959">
        <v>0</v>
      </c>
      <c r="AF5959">
        <v>1</v>
      </c>
      <c r="AG5959">
        <v>9</v>
      </c>
      <c r="AH5959">
        <v>1</v>
      </c>
      <c r="AI5959">
        <v>6</v>
      </c>
      <c r="AJ5959">
        <v>0</v>
      </c>
      <c r="AK5959">
        <v>4</v>
      </c>
      <c r="AL5959">
        <v>0</v>
      </c>
    </row>
    <row r="5960" spans="1:38" x14ac:dyDescent="0.5">
      <c r="A5960">
        <v>15</v>
      </c>
      <c r="B5960">
        <v>204</v>
      </c>
      <c r="C5960">
        <v>2020</v>
      </c>
      <c r="D5960">
        <v>6</v>
      </c>
      <c r="E5960">
        <v>99</v>
      </c>
      <c r="F5960">
        <v>99</v>
      </c>
      <c r="G5960">
        <v>99</v>
      </c>
      <c r="H5960">
        <v>99</v>
      </c>
      <c r="I5960">
        <v>99</v>
      </c>
      <c r="J5960">
        <v>999</v>
      </c>
      <c r="K5960">
        <v>0</v>
      </c>
      <c r="M5960">
        <v>99</v>
      </c>
      <c r="N5960">
        <v>99</v>
      </c>
      <c r="O5960">
        <v>99</v>
      </c>
      <c r="P5960">
        <v>99</v>
      </c>
      <c r="Q5960">
        <v>55</v>
      </c>
      <c r="R5960">
        <v>1672</v>
      </c>
      <c r="S5960">
        <v>1672</v>
      </c>
      <c r="T5960">
        <v>16.431818181818183</v>
      </c>
      <c r="U5960">
        <v>61.635765550239249</v>
      </c>
      <c r="V5960">
        <v>87.773927332859813</v>
      </c>
      <c r="W5960">
        <v>81.015334928229692</v>
      </c>
      <c r="X5960">
        <v>11.098617850401862</v>
      </c>
      <c r="Y5960">
        <v>2.9512771159092659</v>
      </c>
      <c r="Z5960">
        <v>-25.592224083401753</v>
      </c>
      <c r="AA5960">
        <v>89.078316462440057</v>
      </c>
      <c r="AB5960">
        <v>88.999102700485849</v>
      </c>
      <c r="AC5960">
        <v>38</v>
      </c>
      <c r="AD5960">
        <v>0</v>
      </c>
      <c r="AE5960">
        <v>0</v>
      </c>
      <c r="AF5960">
        <v>10</v>
      </c>
      <c r="AG5960">
        <v>123</v>
      </c>
      <c r="AH5960">
        <v>29</v>
      </c>
      <c r="AI5960">
        <v>46</v>
      </c>
      <c r="AJ5960">
        <v>0</v>
      </c>
      <c r="AK5960">
        <v>26</v>
      </c>
      <c r="AL5960">
        <v>25</v>
      </c>
    </row>
    <row r="5961" spans="1:38" x14ac:dyDescent="0.5">
      <c r="A5961">
        <v>15</v>
      </c>
      <c r="B5961">
        <v>205</v>
      </c>
      <c r="C5961">
        <v>2020</v>
      </c>
      <c r="D5961">
        <v>6</v>
      </c>
      <c r="E5961">
        <v>99</v>
      </c>
      <c r="F5961">
        <v>99</v>
      </c>
      <c r="G5961">
        <v>99</v>
      </c>
      <c r="H5961">
        <v>99</v>
      </c>
      <c r="I5961">
        <v>99</v>
      </c>
      <c r="J5961">
        <v>999</v>
      </c>
      <c r="K5961">
        <v>1</v>
      </c>
      <c r="M5961">
        <v>99</v>
      </c>
      <c r="N5961">
        <v>99</v>
      </c>
      <c r="O5961">
        <v>99</v>
      </c>
      <c r="P5961">
        <v>99</v>
      </c>
      <c r="Q5961">
        <v>2</v>
      </c>
      <c r="R5961">
        <v>11</v>
      </c>
      <c r="S5961">
        <v>11</v>
      </c>
      <c r="T5961">
        <v>16.181818181818183</v>
      </c>
      <c r="U5961">
        <v>60.818181818181827</v>
      </c>
      <c r="V5961">
        <v>87.580025608194603</v>
      </c>
      <c r="W5961">
        <v>80.836363636363643</v>
      </c>
      <c r="X5961">
        <v>5.8206954797314392</v>
      </c>
      <c r="Y5961">
        <v>1.5266232385223253</v>
      </c>
      <c r="Z5961">
        <v>-6.2685598721431788</v>
      </c>
      <c r="AA5961">
        <v>0.58604155567394756</v>
      </c>
      <c r="AB5961">
        <v>0.58422693707990192</v>
      </c>
      <c r="AC5961">
        <v>0</v>
      </c>
      <c r="AD5961">
        <v>0</v>
      </c>
      <c r="AE5961">
        <v>0</v>
      </c>
      <c r="AF5961">
        <v>0</v>
      </c>
      <c r="AG5961">
        <v>0</v>
      </c>
      <c r="AH5961">
        <v>0</v>
      </c>
      <c r="AI5961">
        <v>0</v>
      </c>
      <c r="AJ5961">
        <v>0</v>
      </c>
      <c r="AK5961">
        <v>0</v>
      </c>
      <c r="AL5961">
        <v>0</v>
      </c>
    </row>
    <row r="5962" spans="1:38" x14ac:dyDescent="0.5">
      <c r="A5962">
        <v>15</v>
      </c>
      <c r="B5962">
        <v>206</v>
      </c>
      <c r="C5962">
        <v>2020</v>
      </c>
      <c r="D5962">
        <v>6</v>
      </c>
      <c r="E5962">
        <v>99</v>
      </c>
      <c r="F5962">
        <v>99</v>
      </c>
      <c r="G5962">
        <v>99</v>
      </c>
      <c r="H5962">
        <v>99</v>
      </c>
      <c r="I5962">
        <v>99</v>
      </c>
      <c r="J5962">
        <v>999</v>
      </c>
      <c r="K5962">
        <v>3</v>
      </c>
      <c r="M5962">
        <v>99</v>
      </c>
      <c r="N5962">
        <v>99</v>
      </c>
      <c r="O5962">
        <v>99</v>
      </c>
      <c r="P5962">
        <v>99</v>
      </c>
      <c r="Q5962">
        <v>4</v>
      </c>
      <c r="R5962">
        <v>99</v>
      </c>
      <c r="S5962">
        <v>99</v>
      </c>
      <c r="T5962">
        <v>16.454545454545453</v>
      </c>
      <c r="U5962">
        <v>60.868686868686865</v>
      </c>
      <c r="V5962">
        <v>85.952701445659201</v>
      </c>
      <c r="W5962">
        <v>79.334343434343396</v>
      </c>
      <c r="X5962">
        <v>6.7774456857630847</v>
      </c>
      <c r="Y5962">
        <v>1.8783533764973193</v>
      </c>
      <c r="Z5962">
        <v>5.4388429717946636</v>
      </c>
      <c r="AA5962">
        <v>5.2743740010655298</v>
      </c>
      <c r="AB5962">
        <v>5.1603427648664626</v>
      </c>
      <c r="AC5962">
        <v>1</v>
      </c>
      <c r="AD5962">
        <v>0</v>
      </c>
      <c r="AE5962">
        <v>0</v>
      </c>
      <c r="AF5962">
        <v>2</v>
      </c>
      <c r="AG5962">
        <v>1</v>
      </c>
      <c r="AH5962">
        <v>0</v>
      </c>
      <c r="AI5962">
        <v>0</v>
      </c>
      <c r="AJ5962">
        <v>0</v>
      </c>
      <c r="AK5962">
        <v>1</v>
      </c>
      <c r="AL5962">
        <v>0</v>
      </c>
    </row>
    <row r="5963" spans="1:38" x14ac:dyDescent="0.5">
      <c r="A5963">
        <v>15</v>
      </c>
      <c r="B5963">
        <v>207</v>
      </c>
      <c r="C5963">
        <v>2020</v>
      </c>
      <c r="D5963">
        <v>6</v>
      </c>
      <c r="E5963">
        <v>99</v>
      </c>
      <c r="F5963">
        <v>99</v>
      </c>
      <c r="G5963">
        <v>99</v>
      </c>
      <c r="H5963">
        <v>99</v>
      </c>
      <c r="I5963">
        <v>99</v>
      </c>
      <c r="J5963">
        <v>999</v>
      </c>
      <c r="K5963">
        <v>6</v>
      </c>
      <c r="M5963">
        <v>99</v>
      </c>
      <c r="N5963">
        <v>99</v>
      </c>
      <c r="O5963">
        <v>99</v>
      </c>
      <c r="P5963">
        <v>99</v>
      </c>
      <c r="R5963">
        <v>0</v>
      </c>
    </row>
    <row r="5964" spans="1:38" x14ac:dyDescent="0.5">
      <c r="A5964">
        <v>15</v>
      </c>
      <c r="B5964">
        <v>208</v>
      </c>
      <c r="C5964">
        <v>2020</v>
      </c>
      <c r="D5964">
        <v>6</v>
      </c>
      <c r="E5964">
        <v>99</v>
      </c>
      <c r="F5964">
        <v>99</v>
      </c>
      <c r="G5964">
        <v>99</v>
      </c>
      <c r="H5964">
        <v>99</v>
      </c>
      <c r="I5964">
        <v>99</v>
      </c>
      <c r="J5964">
        <v>999</v>
      </c>
      <c r="K5964">
        <v>7</v>
      </c>
      <c r="M5964">
        <v>99</v>
      </c>
      <c r="N5964">
        <v>99</v>
      </c>
      <c r="O5964">
        <v>99</v>
      </c>
      <c r="P5964">
        <v>99</v>
      </c>
      <c r="R5964">
        <v>0</v>
      </c>
    </row>
    <row r="5965" spans="1:38" x14ac:dyDescent="0.5">
      <c r="A5965">
        <v>15</v>
      </c>
      <c r="B5965">
        <v>209</v>
      </c>
      <c r="C5965">
        <v>2020</v>
      </c>
      <c r="D5965">
        <v>6</v>
      </c>
      <c r="E5965">
        <v>99</v>
      </c>
      <c r="F5965">
        <v>99</v>
      </c>
      <c r="G5965">
        <v>99</v>
      </c>
      <c r="H5965">
        <v>99</v>
      </c>
      <c r="I5965">
        <v>99</v>
      </c>
      <c r="J5965">
        <v>999</v>
      </c>
      <c r="K5965">
        <v>8</v>
      </c>
      <c r="M5965">
        <v>99</v>
      </c>
      <c r="N5965">
        <v>99</v>
      </c>
      <c r="O5965">
        <v>99</v>
      </c>
      <c r="P5965">
        <v>99</v>
      </c>
      <c r="R5965">
        <v>0</v>
      </c>
    </row>
    <row r="5966" spans="1:38" x14ac:dyDescent="0.5">
      <c r="A5966">
        <v>15</v>
      </c>
      <c r="B5966">
        <v>210</v>
      </c>
      <c r="C5966">
        <v>2020</v>
      </c>
      <c r="D5966">
        <v>6</v>
      </c>
      <c r="E5966">
        <v>99</v>
      </c>
      <c r="F5966">
        <v>99</v>
      </c>
      <c r="G5966">
        <v>99</v>
      </c>
      <c r="H5966">
        <v>99</v>
      </c>
      <c r="I5966">
        <v>99</v>
      </c>
      <c r="J5966">
        <v>999</v>
      </c>
      <c r="K5966">
        <v>9</v>
      </c>
      <c r="M5966">
        <v>99</v>
      </c>
      <c r="N5966">
        <v>99</v>
      </c>
      <c r="O5966">
        <v>99</v>
      </c>
      <c r="P5966">
        <v>99</v>
      </c>
      <c r="Q5966">
        <v>12</v>
      </c>
      <c r="R5966">
        <v>95</v>
      </c>
      <c r="S5966">
        <v>95</v>
      </c>
      <c r="T5966">
        <v>16.368421052631579</v>
      </c>
      <c r="U5966">
        <v>61.326315789473682</v>
      </c>
      <c r="V5966">
        <v>91.237839995438208</v>
      </c>
      <c r="W5966">
        <v>84.212526315789503</v>
      </c>
      <c r="X5966">
        <v>14.204069021784653</v>
      </c>
      <c r="Y5966">
        <v>2.4124331690254808</v>
      </c>
      <c r="Z5966">
        <v>-40.966003542700072</v>
      </c>
      <c r="AA5966">
        <v>5.0612679808204577</v>
      </c>
      <c r="AB5966">
        <v>5.2563275975677692</v>
      </c>
      <c r="AC5966">
        <v>0</v>
      </c>
      <c r="AD5966">
        <v>0</v>
      </c>
      <c r="AE5966">
        <v>0</v>
      </c>
      <c r="AF5966">
        <v>0</v>
      </c>
      <c r="AG5966">
        <v>4</v>
      </c>
      <c r="AH5966">
        <v>0</v>
      </c>
      <c r="AI5966">
        <v>3</v>
      </c>
      <c r="AJ5966">
        <v>0</v>
      </c>
      <c r="AK5966">
        <v>2</v>
      </c>
      <c r="AL5966">
        <v>0</v>
      </c>
    </row>
    <row r="5967" spans="1:38" x14ac:dyDescent="0.5">
      <c r="A5967">
        <v>15</v>
      </c>
      <c r="B5967">
        <v>211</v>
      </c>
      <c r="C5967">
        <v>2020</v>
      </c>
      <c r="D5967">
        <v>7</v>
      </c>
      <c r="E5967">
        <v>99</v>
      </c>
      <c r="F5967">
        <v>99</v>
      </c>
      <c r="G5967">
        <v>99</v>
      </c>
      <c r="H5967">
        <v>99</v>
      </c>
      <c r="I5967">
        <v>99</v>
      </c>
      <c r="J5967">
        <v>999</v>
      </c>
      <c r="K5967">
        <v>0</v>
      </c>
      <c r="M5967">
        <v>99</v>
      </c>
      <c r="N5967">
        <v>99</v>
      </c>
      <c r="O5967">
        <v>99</v>
      </c>
      <c r="P5967">
        <v>99</v>
      </c>
      <c r="Q5967">
        <v>44</v>
      </c>
      <c r="R5967">
        <v>1694</v>
      </c>
      <c r="S5967">
        <v>1694</v>
      </c>
      <c r="T5967">
        <v>16.287485242030701</v>
      </c>
      <c r="U5967">
        <v>61.289846517119258</v>
      </c>
      <c r="V5967">
        <v>88.126930687750246</v>
      </c>
      <c r="W5967">
        <v>81.341157024793375</v>
      </c>
      <c r="X5967">
        <v>11.241028907208985</v>
      </c>
      <c r="Y5967">
        <v>3.3264605282288473</v>
      </c>
      <c r="Z5967">
        <v>-15.580956055951829</v>
      </c>
      <c r="AA5967">
        <v>85.685381891755185</v>
      </c>
      <c r="AB5967">
        <v>85.391168399399291</v>
      </c>
      <c r="AC5967">
        <v>38</v>
      </c>
      <c r="AD5967">
        <v>0</v>
      </c>
      <c r="AE5967">
        <v>0</v>
      </c>
      <c r="AF5967">
        <v>9</v>
      </c>
      <c r="AG5967">
        <v>80</v>
      </c>
      <c r="AH5967">
        <v>16</v>
      </c>
      <c r="AI5967">
        <v>108</v>
      </c>
      <c r="AJ5967">
        <v>0</v>
      </c>
      <c r="AK5967">
        <v>29</v>
      </c>
      <c r="AL5967">
        <v>30</v>
      </c>
    </row>
    <row r="5968" spans="1:38" x14ac:dyDescent="0.5">
      <c r="A5968">
        <v>15</v>
      </c>
      <c r="B5968">
        <v>212</v>
      </c>
      <c r="C5968">
        <v>2020</v>
      </c>
      <c r="D5968">
        <v>7</v>
      </c>
      <c r="E5968">
        <v>99</v>
      </c>
      <c r="F5968">
        <v>99</v>
      </c>
      <c r="G5968">
        <v>99</v>
      </c>
      <c r="H5968">
        <v>99</v>
      </c>
      <c r="I5968">
        <v>99</v>
      </c>
      <c r="J5968">
        <v>999</v>
      </c>
      <c r="K5968">
        <v>1</v>
      </c>
      <c r="M5968">
        <v>99</v>
      </c>
      <c r="N5968">
        <v>99</v>
      </c>
      <c r="O5968">
        <v>99</v>
      </c>
      <c r="P5968">
        <v>99</v>
      </c>
      <c r="Q5968">
        <v>2</v>
      </c>
      <c r="R5968">
        <v>10</v>
      </c>
      <c r="S5968">
        <v>10</v>
      </c>
      <c r="T5968">
        <v>15.8</v>
      </c>
      <c r="U5968">
        <v>60.1</v>
      </c>
      <c r="V5968">
        <v>96.023835319609987</v>
      </c>
      <c r="W5968">
        <v>88.63</v>
      </c>
      <c r="X5968">
        <v>6.9897138711111086</v>
      </c>
      <c r="Y5968">
        <v>2.165640782770637</v>
      </c>
      <c r="Z5968">
        <v>-24.396834963000043</v>
      </c>
      <c r="AA5968">
        <v>0.50581689428426913</v>
      </c>
      <c r="AB5968">
        <v>0.54924985842702245</v>
      </c>
      <c r="AC5968">
        <v>0</v>
      </c>
      <c r="AD5968">
        <v>0</v>
      </c>
      <c r="AE5968">
        <v>0</v>
      </c>
      <c r="AF5968">
        <v>0</v>
      </c>
      <c r="AG5968">
        <v>0</v>
      </c>
      <c r="AH5968">
        <v>0</v>
      </c>
      <c r="AI5968">
        <v>0</v>
      </c>
      <c r="AJ5968">
        <v>0</v>
      </c>
      <c r="AK5968">
        <v>0</v>
      </c>
      <c r="AL5968">
        <v>0</v>
      </c>
    </row>
    <row r="5969" spans="1:38" x14ac:dyDescent="0.5">
      <c r="A5969">
        <v>15</v>
      </c>
      <c r="B5969">
        <v>213</v>
      </c>
      <c r="C5969">
        <v>2020</v>
      </c>
      <c r="D5969">
        <v>7</v>
      </c>
      <c r="E5969">
        <v>99</v>
      </c>
      <c r="F5969">
        <v>99</v>
      </c>
      <c r="G5969">
        <v>99</v>
      </c>
      <c r="H5969">
        <v>99</v>
      </c>
      <c r="I5969">
        <v>99</v>
      </c>
      <c r="J5969">
        <v>999</v>
      </c>
      <c r="K5969">
        <v>3</v>
      </c>
      <c r="M5969">
        <v>99</v>
      </c>
      <c r="N5969">
        <v>99</v>
      </c>
      <c r="O5969">
        <v>99</v>
      </c>
      <c r="P5969">
        <v>99</v>
      </c>
      <c r="Q5969">
        <v>3</v>
      </c>
      <c r="R5969">
        <v>152</v>
      </c>
      <c r="S5969">
        <v>152</v>
      </c>
      <c r="T5969">
        <v>16.348684210526311</v>
      </c>
      <c r="U5969">
        <v>61.046052631578959</v>
      </c>
      <c r="V5969">
        <v>88.504305183326693</v>
      </c>
      <c r="W5969">
        <v>81.689473684210498</v>
      </c>
      <c r="X5969">
        <v>7.6261509734831918</v>
      </c>
      <c r="Y5969">
        <v>2.040184511100763</v>
      </c>
      <c r="Z5969">
        <v>-7.9717477493197633</v>
      </c>
      <c r="AA5969">
        <v>7.68841679312089</v>
      </c>
      <c r="AB5969">
        <v>7.6948275325698416</v>
      </c>
      <c r="AC5969">
        <v>2</v>
      </c>
      <c r="AD5969">
        <v>0</v>
      </c>
      <c r="AE5969">
        <v>0</v>
      </c>
      <c r="AF5969">
        <v>1</v>
      </c>
      <c r="AG5969">
        <v>0</v>
      </c>
      <c r="AH5969">
        <v>0</v>
      </c>
      <c r="AI5969">
        <v>10</v>
      </c>
      <c r="AJ5969">
        <v>0</v>
      </c>
      <c r="AK5969">
        <v>5</v>
      </c>
      <c r="AL5969">
        <v>5</v>
      </c>
    </row>
    <row r="5970" spans="1:38" x14ac:dyDescent="0.5">
      <c r="A5970">
        <v>15</v>
      </c>
      <c r="B5970">
        <v>214</v>
      </c>
      <c r="C5970">
        <v>2020</v>
      </c>
      <c r="D5970">
        <v>7</v>
      </c>
      <c r="E5970">
        <v>99</v>
      </c>
      <c r="F5970">
        <v>99</v>
      </c>
      <c r="G5970">
        <v>99</v>
      </c>
      <c r="H5970">
        <v>99</v>
      </c>
      <c r="I5970">
        <v>99</v>
      </c>
      <c r="J5970">
        <v>999</v>
      </c>
      <c r="K5970">
        <v>6</v>
      </c>
      <c r="M5970">
        <v>99</v>
      </c>
      <c r="N5970">
        <v>99</v>
      </c>
      <c r="O5970">
        <v>99</v>
      </c>
      <c r="P5970">
        <v>99</v>
      </c>
      <c r="Q5970">
        <v>1</v>
      </c>
      <c r="R5970">
        <v>1</v>
      </c>
      <c r="S5970">
        <v>1</v>
      </c>
      <c r="T5970">
        <v>17</v>
      </c>
      <c r="U5970">
        <v>65</v>
      </c>
      <c r="V5970">
        <v>109.89165763813649</v>
      </c>
      <c r="W5970">
        <v>101.43</v>
      </c>
      <c r="X5970">
        <v>0</v>
      </c>
      <c r="Y5970">
        <v>0</v>
      </c>
      <c r="AA5970">
        <v>5.0581689428426911E-2</v>
      </c>
      <c r="AB5970">
        <v>6.2857286630094683E-2</v>
      </c>
      <c r="AC5970">
        <v>0</v>
      </c>
      <c r="AD5970">
        <v>0</v>
      </c>
      <c r="AE5970">
        <v>0</v>
      </c>
      <c r="AF5970">
        <v>0</v>
      </c>
      <c r="AG5970">
        <v>0</v>
      </c>
      <c r="AH5970">
        <v>0</v>
      </c>
      <c r="AI5970">
        <v>0</v>
      </c>
      <c r="AJ5970">
        <v>0</v>
      </c>
      <c r="AK5970">
        <v>0</v>
      </c>
      <c r="AL5970">
        <v>0</v>
      </c>
    </row>
    <row r="5971" spans="1:38" x14ac:dyDescent="0.5">
      <c r="A5971">
        <v>15</v>
      </c>
      <c r="B5971">
        <v>215</v>
      </c>
      <c r="C5971">
        <v>2020</v>
      </c>
      <c r="D5971">
        <v>7</v>
      </c>
      <c r="E5971">
        <v>99</v>
      </c>
      <c r="F5971">
        <v>99</v>
      </c>
      <c r="G5971">
        <v>99</v>
      </c>
      <c r="H5971">
        <v>99</v>
      </c>
      <c r="I5971">
        <v>99</v>
      </c>
      <c r="J5971">
        <v>999</v>
      </c>
      <c r="K5971">
        <v>7</v>
      </c>
      <c r="M5971">
        <v>99</v>
      </c>
      <c r="N5971">
        <v>99</v>
      </c>
      <c r="O5971">
        <v>99</v>
      </c>
      <c r="P5971">
        <v>99</v>
      </c>
      <c r="R5971">
        <v>0</v>
      </c>
    </row>
    <row r="5972" spans="1:38" x14ac:dyDescent="0.5">
      <c r="A5972">
        <v>15</v>
      </c>
      <c r="B5972">
        <v>216</v>
      </c>
      <c r="C5972">
        <v>2020</v>
      </c>
      <c r="D5972">
        <v>7</v>
      </c>
      <c r="E5972">
        <v>99</v>
      </c>
      <c r="F5972">
        <v>99</v>
      </c>
      <c r="G5972">
        <v>99</v>
      </c>
      <c r="H5972">
        <v>99</v>
      </c>
      <c r="I5972">
        <v>99</v>
      </c>
      <c r="J5972">
        <v>999</v>
      </c>
      <c r="K5972">
        <v>8</v>
      </c>
      <c r="M5972">
        <v>99</v>
      </c>
      <c r="N5972">
        <v>99</v>
      </c>
      <c r="O5972">
        <v>99</v>
      </c>
      <c r="P5972">
        <v>99</v>
      </c>
      <c r="R5972">
        <v>0</v>
      </c>
    </row>
    <row r="5973" spans="1:38" x14ac:dyDescent="0.5">
      <c r="A5973">
        <v>15</v>
      </c>
      <c r="B5973">
        <v>217</v>
      </c>
      <c r="C5973">
        <v>2020</v>
      </c>
      <c r="D5973">
        <v>7</v>
      </c>
      <c r="E5973">
        <v>99</v>
      </c>
      <c r="F5973">
        <v>99</v>
      </c>
      <c r="G5973">
        <v>99</v>
      </c>
      <c r="H5973">
        <v>99</v>
      </c>
      <c r="I5973">
        <v>99</v>
      </c>
      <c r="J5973">
        <v>999</v>
      </c>
      <c r="K5973">
        <v>9</v>
      </c>
      <c r="M5973">
        <v>99</v>
      </c>
      <c r="N5973">
        <v>99</v>
      </c>
      <c r="O5973">
        <v>99</v>
      </c>
      <c r="P5973">
        <v>99</v>
      </c>
      <c r="Q5973">
        <v>12</v>
      </c>
      <c r="R5973">
        <v>120</v>
      </c>
      <c r="S5973">
        <v>120</v>
      </c>
      <c r="T5973">
        <v>16.574999999999999</v>
      </c>
      <c r="U5973">
        <v>61.674999999999997</v>
      </c>
      <c r="V5973">
        <v>91.81193571686525</v>
      </c>
      <c r="W5973">
        <v>84.742416666666685</v>
      </c>
      <c r="X5973">
        <v>10.851755387634418</v>
      </c>
      <c r="Y5973">
        <v>2.2809446142626779</v>
      </c>
      <c r="Z5973">
        <v>-33.086070647568938</v>
      </c>
      <c r="AA5973">
        <v>6.0698027314112304</v>
      </c>
      <c r="AB5973">
        <v>6.3018969229737651</v>
      </c>
      <c r="AC5973">
        <v>1</v>
      </c>
      <c r="AD5973">
        <v>0</v>
      </c>
      <c r="AE5973">
        <v>0</v>
      </c>
      <c r="AF5973">
        <v>0</v>
      </c>
      <c r="AG5973">
        <v>5</v>
      </c>
      <c r="AH5973">
        <v>3</v>
      </c>
      <c r="AI5973">
        <v>2</v>
      </c>
      <c r="AJ5973">
        <v>0</v>
      </c>
      <c r="AK5973">
        <v>2</v>
      </c>
      <c r="AL5973">
        <v>1</v>
      </c>
    </row>
    <row r="5974" spans="1:38" x14ac:dyDescent="0.5">
      <c r="A5974">
        <v>15</v>
      </c>
      <c r="B5974">
        <v>218</v>
      </c>
      <c r="C5974">
        <v>2020</v>
      </c>
      <c r="D5974">
        <v>8</v>
      </c>
      <c r="E5974">
        <v>99</v>
      </c>
      <c r="F5974">
        <v>99</v>
      </c>
      <c r="G5974">
        <v>99</v>
      </c>
      <c r="H5974">
        <v>99</v>
      </c>
      <c r="I5974">
        <v>99</v>
      </c>
      <c r="J5974">
        <v>999</v>
      </c>
      <c r="K5974">
        <v>0</v>
      </c>
      <c r="M5974">
        <v>99</v>
      </c>
      <c r="N5974">
        <v>99</v>
      </c>
      <c r="O5974">
        <v>99</v>
      </c>
      <c r="P5974">
        <v>99</v>
      </c>
      <c r="Q5974">
        <v>46</v>
      </c>
      <c r="R5974">
        <v>1285</v>
      </c>
      <c r="S5974">
        <v>1285</v>
      </c>
      <c r="T5974">
        <v>16.564202334630348</v>
      </c>
      <c r="U5974">
        <v>61.830350194552551</v>
      </c>
      <c r="V5974">
        <v>91.451829805531801</v>
      </c>
      <c r="W5974">
        <v>84.410038910505762</v>
      </c>
      <c r="X5974">
        <v>9.4548300339698415</v>
      </c>
      <c r="Y5974">
        <v>2.842563694951004</v>
      </c>
      <c r="Z5974">
        <v>-12.951739567572931</v>
      </c>
      <c r="AA5974">
        <v>91.917024320457799</v>
      </c>
      <c r="AB5974">
        <v>92.032687428732444</v>
      </c>
      <c r="AC5974">
        <v>18</v>
      </c>
      <c r="AD5974">
        <v>0</v>
      </c>
      <c r="AE5974">
        <v>0</v>
      </c>
      <c r="AF5974">
        <v>6</v>
      </c>
      <c r="AG5974">
        <v>31</v>
      </c>
      <c r="AH5974">
        <v>15</v>
      </c>
      <c r="AI5974">
        <v>51</v>
      </c>
      <c r="AJ5974">
        <v>0</v>
      </c>
      <c r="AK5974">
        <v>27</v>
      </c>
      <c r="AL5974">
        <v>14</v>
      </c>
    </row>
    <row r="5975" spans="1:38" x14ac:dyDescent="0.5">
      <c r="A5975">
        <v>15</v>
      </c>
      <c r="B5975">
        <v>219</v>
      </c>
      <c r="C5975">
        <v>2020</v>
      </c>
      <c r="D5975">
        <v>8</v>
      </c>
      <c r="E5975">
        <v>99</v>
      </c>
      <c r="F5975">
        <v>99</v>
      </c>
      <c r="G5975">
        <v>99</v>
      </c>
      <c r="H5975">
        <v>99</v>
      </c>
      <c r="I5975">
        <v>99</v>
      </c>
      <c r="J5975">
        <v>999</v>
      </c>
      <c r="K5975">
        <v>1</v>
      </c>
      <c r="M5975">
        <v>99</v>
      </c>
      <c r="N5975">
        <v>99</v>
      </c>
      <c r="O5975">
        <v>99</v>
      </c>
      <c r="P5975">
        <v>99</v>
      </c>
      <c r="Q5975">
        <v>1</v>
      </c>
      <c r="R5975">
        <v>3</v>
      </c>
      <c r="S5975">
        <v>3</v>
      </c>
      <c r="T5975">
        <v>14</v>
      </c>
      <c r="U5975">
        <v>57.66666666666665</v>
      </c>
      <c r="V5975">
        <v>88.082340195016258</v>
      </c>
      <c r="W5975">
        <v>81.3</v>
      </c>
      <c r="X5975">
        <v>9.9079092984678976</v>
      </c>
      <c r="Y5975">
        <v>0.94280904158227774</v>
      </c>
      <c r="Z5975">
        <v>-99.915074294636611</v>
      </c>
      <c r="AA5975">
        <v>0.21459227467811159</v>
      </c>
      <c r="AB5975">
        <v>0.20694582830216277</v>
      </c>
      <c r="AC5975">
        <v>0</v>
      </c>
      <c r="AD5975">
        <v>0</v>
      </c>
      <c r="AE5975">
        <v>0</v>
      </c>
      <c r="AF5975">
        <v>0</v>
      </c>
      <c r="AG5975">
        <v>0</v>
      </c>
      <c r="AH5975">
        <v>0</v>
      </c>
      <c r="AI5975">
        <v>2</v>
      </c>
      <c r="AJ5975">
        <v>0</v>
      </c>
      <c r="AK5975">
        <v>0</v>
      </c>
      <c r="AL5975">
        <v>0</v>
      </c>
    </row>
    <row r="5976" spans="1:38" x14ac:dyDescent="0.5">
      <c r="A5976">
        <v>15</v>
      </c>
      <c r="B5976">
        <v>220</v>
      </c>
      <c r="C5976">
        <v>2020</v>
      </c>
      <c r="D5976">
        <v>8</v>
      </c>
      <c r="E5976">
        <v>99</v>
      </c>
      <c r="F5976">
        <v>99</v>
      </c>
      <c r="G5976">
        <v>99</v>
      </c>
      <c r="H5976">
        <v>99</v>
      </c>
      <c r="I5976">
        <v>99</v>
      </c>
      <c r="J5976">
        <v>999</v>
      </c>
      <c r="K5976">
        <v>3</v>
      </c>
      <c r="M5976">
        <v>99</v>
      </c>
      <c r="N5976">
        <v>99</v>
      </c>
      <c r="O5976">
        <v>99</v>
      </c>
      <c r="P5976">
        <v>99</v>
      </c>
      <c r="Q5976">
        <v>2</v>
      </c>
      <c r="R5976">
        <v>3</v>
      </c>
      <c r="S5976">
        <v>3</v>
      </c>
      <c r="T5976">
        <v>16</v>
      </c>
      <c r="U5976">
        <v>60.66666666666665</v>
      </c>
      <c r="V5976">
        <v>89.346334416756974</v>
      </c>
      <c r="W5976">
        <v>82.466666666666683</v>
      </c>
      <c r="X5976">
        <v>15.127091223658603</v>
      </c>
      <c r="Y5976">
        <v>3.2998316455372834</v>
      </c>
      <c r="Z5976">
        <v>-81.223957304408131</v>
      </c>
      <c r="AA5976">
        <v>0.21459227467811159</v>
      </c>
      <c r="AB5976">
        <v>0.20991553063532223</v>
      </c>
      <c r="AC5976">
        <v>0</v>
      </c>
      <c r="AD5976">
        <v>0</v>
      </c>
      <c r="AE5976">
        <v>0</v>
      </c>
      <c r="AF5976">
        <v>0</v>
      </c>
      <c r="AG5976">
        <v>0</v>
      </c>
      <c r="AH5976">
        <v>0</v>
      </c>
      <c r="AI5976">
        <v>1</v>
      </c>
      <c r="AJ5976">
        <v>0</v>
      </c>
      <c r="AK5976">
        <v>0</v>
      </c>
      <c r="AL5976">
        <v>0</v>
      </c>
    </row>
    <row r="5977" spans="1:38" x14ac:dyDescent="0.5">
      <c r="A5977">
        <v>15</v>
      </c>
      <c r="B5977">
        <v>221</v>
      </c>
      <c r="C5977">
        <v>2020</v>
      </c>
      <c r="D5977">
        <v>8</v>
      </c>
      <c r="E5977">
        <v>99</v>
      </c>
      <c r="F5977">
        <v>99</v>
      </c>
      <c r="G5977">
        <v>99</v>
      </c>
      <c r="H5977">
        <v>99</v>
      </c>
      <c r="I5977">
        <v>99</v>
      </c>
      <c r="J5977">
        <v>999</v>
      </c>
      <c r="K5977">
        <v>6</v>
      </c>
      <c r="M5977">
        <v>99</v>
      </c>
      <c r="N5977">
        <v>99</v>
      </c>
      <c r="O5977">
        <v>99</v>
      </c>
      <c r="P5977">
        <v>99</v>
      </c>
      <c r="R5977">
        <v>0</v>
      </c>
    </row>
    <row r="5978" spans="1:38" x14ac:dyDescent="0.5">
      <c r="A5978">
        <v>15</v>
      </c>
      <c r="B5978">
        <v>222</v>
      </c>
      <c r="C5978">
        <v>2020</v>
      </c>
      <c r="D5978">
        <v>8</v>
      </c>
      <c r="E5978">
        <v>99</v>
      </c>
      <c r="F5978">
        <v>99</v>
      </c>
      <c r="G5978">
        <v>99</v>
      </c>
      <c r="H5978">
        <v>99</v>
      </c>
      <c r="I5978">
        <v>99</v>
      </c>
      <c r="J5978">
        <v>999</v>
      </c>
      <c r="K5978">
        <v>7</v>
      </c>
      <c r="M5978">
        <v>99</v>
      </c>
      <c r="N5978">
        <v>99</v>
      </c>
      <c r="O5978">
        <v>99</v>
      </c>
      <c r="P5978">
        <v>99</v>
      </c>
      <c r="R5978">
        <v>0</v>
      </c>
    </row>
    <row r="5979" spans="1:38" x14ac:dyDescent="0.5">
      <c r="A5979">
        <v>15</v>
      </c>
      <c r="B5979">
        <v>223</v>
      </c>
      <c r="C5979">
        <v>2020</v>
      </c>
      <c r="D5979">
        <v>8</v>
      </c>
      <c r="E5979">
        <v>99</v>
      </c>
      <c r="F5979">
        <v>99</v>
      </c>
      <c r="G5979">
        <v>99</v>
      </c>
      <c r="H5979">
        <v>99</v>
      </c>
      <c r="I5979">
        <v>99</v>
      </c>
      <c r="J5979">
        <v>999</v>
      </c>
      <c r="K5979">
        <v>8</v>
      </c>
      <c r="M5979">
        <v>99</v>
      </c>
      <c r="N5979">
        <v>99</v>
      </c>
      <c r="O5979">
        <v>99</v>
      </c>
      <c r="P5979">
        <v>99</v>
      </c>
      <c r="R5979">
        <v>0</v>
      </c>
    </row>
    <row r="5980" spans="1:38" x14ac:dyDescent="0.5">
      <c r="A5980">
        <v>15</v>
      </c>
      <c r="B5980">
        <v>224</v>
      </c>
      <c r="C5980">
        <v>2020</v>
      </c>
      <c r="D5980">
        <v>8</v>
      </c>
      <c r="E5980">
        <v>99</v>
      </c>
      <c r="F5980">
        <v>99</v>
      </c>
      <c r="G5980">
        <v>99</v>
      </c>
      <c r="H5980">
        <v>99</v>
      </c>
      <c r="I5980">
        <v>99</v>
      </c>
      <c r="J5980">
        <v>999</v>
      </c>
      <c r="K5980">
        <v>9</v>
      </c>
      <c r="M5980">
        <v>99</v>
      </c>
      <c r="N5980">
        <v>99</v>
      </c>
      <c r="O5980">
        <v>99</v>
      </c>
      <c r="P5980">
        <v>99</v>
      </c>
      <c r="Q5980">
        <v>12</v>
      </c>
      <c r="R5980">
        <v>107</v>
      </c>
      <c r="S5980">
        <v>107</v>
      </c>
      <c r="T5980">
        <v>16.242990654205602</v>
      </c>
      <c r="U5980">
        <v>61.084112149532693</v>
      </c>
      <c r="V5980">
        <v>90.103684652848784</v>
      </c>
      <c r="W5980">
        <v>83.16570093457949</v>
      </c>
      <c r="X5980">
        <v>11.11122570458436</v>
      </c>
      <c r="Y5980">
        <v>2.7855484713945198</v>
      </c>
      <c r="Z5980">
        <v>-28.00584615086002</v>
      </c>
      <c r="AA5980">
        <v>7.6537911301859856</v>
      </c>
      <c r="AB5980">
        <v>7.5504512123300769</v>
      </c>
      <c r="AC5980">
        <v>2</v>
      </c>
      <c r="AD5980">
        <v>0</v>
      </c>
      <c r="AE5980">
        <v>0</v>
      </c>
      <c r="AF5980">
        <v>0</v>
      </c>
      <c r="AG5980">
        <v>1</v>
      </c>
      <c r="AH5980">
        <v>1</v>
      </c>
      <c r="AI5980">
        <v>4</v>
      </c>
      <c r="AJ5980">
        <v>0</v>
      </c>
      <c r="AK5980">
        <v>3</v>
      </c>
      <c r="AL5980">
        <v>0</v>
      </c>
    </row>
    <row r="5981" spans="1:38" x14ac:dyDescent="0.5">
      <c r="A5981">
        <v>15</v>
      </c>
      <c r="B5981">
        <v>225</v>
      </c>
      <c r="C5981">
        <v>2020</v>
      </c>
      <c r="D5981">
        <v>9</v>
      </c>
      <c r="E5981">
        <v>99</v>
      </c>
      <c r="F5981">
        <v>99</v>
      </c>
      <c r="G5981">
        <v>99</v>
      </c>
      <c r="H5981">
        <v>99</v>
      </c>
      <c r="I5981">
        <v>99</v>
      </c>
      <c r="J5981">
        <v>999</v>
      </c>
      <c r="K5981">
        <v>0</v>
      </c>
      <c r="M5981">
        <v>99</v>
      </c>
      <c r="N5981">
        <v>99</v>
      </c>
      <c r="O5981">
        <v>99</v>
      </c>
      <c r="P5981">
        <v>99</v>
      </c>
      <c r="Q5981">
        <v>50</v>
      </c>
      <c r="R5981">
        <v>1540</v>
      </c>
      <c r="S5981">
        <v>1540</v>
      </c>
      <c r="T5981">
        <v>16.377272727272729</v>
      </c>
      <c r="U5981">
        <v>61.287012987012979</v>
      </c>
      <c r="V5981">
        <v>88.551659607997564</v>
      </c>
      <c r="W5981">
        <v>81.733181818181748</v>
      </c>
      <c r="X5981">
        <v>10.62776331091947</v>
      </c>
      <c r="Y5981">
        <v>2.86845135145707</v>
      </c>
      <c r="Z5981">
        <v>-12.906969855069464</v>
      </c>
      <c r="AA5981">
        <v>94.769230769230788</v>
      </c>
      <c r="AB5981">
        <v>94.697539373640566</v>
      </c>
      <c r="AC5981">
        <v>20</v>
      </c>
      <c r="AD5981">
        <v>0</v>
      </c>
      <c r="AE5981">
        <v>0</v>
      </c>
      <c r="AF5981">
        <v>5</v>
      </c>
      <c r="AG5981">
        <v>78</v>
      </c>
      <c r="AH5981">
        <v>23</v>
      </c>
      <c r="AI5981">
        <v>74</v>
      </c>
      <c r="AJ5981">
        <v>0</v>
      </c>
      <c r="AK5981">
        <v>20</v>
      </c>
      <c r="AL5981">
        <v>24</v>
      </c>
    </row>
    <row r="5982" spans="1:38" x14ac:dyDescent="0.5">
      <c r="A5982">
        <v>15</v>
      </c>
      <c r="B5982">
        <v>226</v>
      </c>
      <c r="C5982">
        <v>2020</v>
      </c>
      <c r="D5982">
        <v>9</v>
      </c>
      <c r="E5982">
        <v>99</v>
      </c>
      <c r="F5982">
        <v>99</v>
      </c>
      <c r="G5982">
        <v>99</v>
      </c>
      <c r="H5982">
        <v>99</v>
      </c>
      <c r="I5982">
        <v>99</v>
      </c>
      <c r="J5982">
        <v>999</v>
      </c>
      <c r="K5982">
        <v>1</v>
      </c>
      <c r="M5982">
        <v>99</v>
      </c>
      <c r="N5982">
        <v>99</v>
      </c>
      <c r="O5982">
        <v>99</v>
      </c>
      <c r="P5982">
        <v>99</v>
      </c>
      <c r="R5982">
        <v>0</v>
      </c>
    </row>
    <row r="5983" spans="1:38" x14ac:dyDescent="0.5">
      <c r="A5983">
        <v>15</v>
      </c>
      <c r="B5983">
        <v>227</v>
      </c>
      <c r="C5983">
        <v>2020</v>
      </c>
      <c r="D5983">
        <v>9</v>
      </c>
      <c r="E5983">
        <v>99</v>
      </c>
      <c r="F5983">
        <v>99</v>
      </c>
      <c r="G5983">
        <v>99</v>
      </c>
      <c r="H5983">
        <v>99</v>
      </c>
      <c r="I5983">
        <v>99</v>
      </c>
      <c r="J5983">
        <v>999</v>
      </c>
      <c r="K5983">
        <v>3</v>
      </c>
      <c r="M5983">
        <v>99</v>
      </c>
      <c r="N5983">
        <v>99</v>
      </c>
      <c r="O5983">
        <v>99</v>
      </c>
      <c r="P5983">
        <v>99</v>
      </c>
      <c r="R5983">
        <v>0</v>
      </c>
    </row>
    <row r="5984" spans="1:38" x14ac:dyDescent="0.5">
      <c r="A5984">
        <v>15</v>
      </c>
      <c r="B5984">
        <v>228</v>
      </c>
      <c r="C5984">
        <v>2020</v>
      </c>
      <c r="D5984">
        <v>9</v>
      </c>
      <c r="E5984">
        <v>99</v>
      </c>
      <c r="F5984">
        <v>99</v>
      </c>
      <c r="G5984">
        <v>99</v>
      </c>
      <c r="H5984">
        <v>99</v>
      </c>
      <c r="I5984">
        <v>99</v>
      </c>
      <c r="J5984">
        <v>999</v>
      </c>
      <c r="K5984">
        <v>6</v>
      </c>
      <c r="M5984">
        <v>99</v>
      </c>
      <c r="N5984">
        <v>99</v>
      </c>
      <c r="O5984">
        <v>99</v>
      </c>
      <c r="P5984">
        <v>99</v>
      </c>
      <c r="Q5984">
        <v>1</v>
      </c>
      <c r="R5984">
        <v>1</v>
      </c>
      <c r="S5984">
        <v>1</v>
      </c>
      <c r="T5984">
        <v>17</v>
      </c>
      <c r="U5984">
        <v>65</v>
      </c>
      <c r="V5984">
        <v>98.071505958829903</v>
      </c>
      <c r="W5984">
        <v>90.52</v>
      </c>
      <c r="X5984">
        <v>0</v>
      </c>
      <c r="Y5984">
        <v>0</v>
      </c>
      <c r="AA5984">
        <v>6.1538461538461521E-2</v>
      </c>
      <c r="AB5984">
        <v>6.8102665897364439E-2</v>
      </c>
      <c r="AC5984">
        <v>0</v>
      </c>
      <c r="AD5984">
        <v>0</v>
      </c>
      <c r="AE5984">
        <v>0</v>
      </c>
      <c r="AF5984">
        <v>0</v>
      </c>
      <c r="AG5984">
        <v>0</v>
      </c>
      <c r="AH5984">
        <v>0</v>
      </c>
      <c r="AI5984">
        <v>0</v>
      </c>
      <c r="AJ5984">
        <v>0</v>
      </c>
      <c r="AK5984">
        <v>0</v>
      </c>
      <c r="AL5984">
        <v>1</v>
      </c>
    </row>
    <row r="5985" spans="1:38" x14ac:dyDescent="0.5">
      <c r="A5985">
        <v>15</v>
      </c>
      <c r="B5985">
        <v>229</v>
      </c>
      <c r="C5985">
        <v>2020</v>
      </c>
      <c r="D5985">
        <v>9</v>
      </c>
      <c r="E5985">
        <v>99</v>
      </c>
      <c r="F5985">
        <v>99</v>
      </c>
      <c r="G5985">
        <v>99</v>
      </c>
      <c r="H5985">
        <v>99</v>
      </c>
      <c r="I5985">
        <v>99</v>
      </c>
      <c r="J5985">
        <v>999</v>
      </c>
      <c r="K5985">
        <v>7</v>
      </c>
      <c r="M5985">
        <v>99</v>
      </c>
      <c r="N5985">
        <v>99</v>
      </c>
      <c r="O5985">
        <v>99</v>
      </c>
      <c r="P5985">
        <v>99</v>
      </c>
      <c r="R5985">
        <v>0</v>
      </c>
    </row>
    <row r="5986" spans="1:38" x14ac:dyDescent="0.5">
      <c r="A5986">
        <v>15</v>
      </c>
      <c r="B5986">
        <v>230</v>
      </c>
      <c r="C5986">
        <v>2020</v>
      </c>
      <c r="D5986">
        <v>9</v>
      </c>
      <c r="E5986">
        <v>99</v>
      </c>
      <c r="F5986">
        <v>99</v>
      </c>
      <c r="G5986">
        <v>99</v>
      </c>
      <c r="H5986">
        <v>99</v>
      </c>
      <c r="I5986">
        <v>99</v>
      </c>
      <c r="J5986">
        <v>999</v>
      </c>
      <c r="K5986">
        <v>8</v>
      </c>
      <c r="M5986">
        <v>99</v>
      </c>
      <c r="N5986">
        <v>99</v>
      </c>
      <c r="O5986">
        <v>99</v>
      </c>
      <c r="P5986">
        <v>99</v>
      </c>
      <c r="R5986">
        <v>0</v>
      </c>
    </row>
    <row r="5987" spans="1:38" x14ac:dyDescent="0.5">
      <c r="A5987">
        <v>15</v>
      </c>
      <c r="B5987">
        <v>231</v>
      </c>
      <c r="C5987">
        <v>2020</v>
      </c>
      <c r="D5987">
        <v>9</v>
      </c>
      <c r="E5987">
        <v>99</v>
      </c>
      <c r="F5987">
        <v>99</v>
      </c>
      <c r="G5987">
        <v>99</v>
      </c>
      <c r="H5987">
        <v>99</v>
      </c>
      <c r="I5987">
        <v>99</v>
      </c>
      <c r="J5987">
        <v>999</v>
      </c>
      <c r="K5987">
        <v>9</v>
      </c>
      <c r="M5987">
        <v>99</v>
      </c>
      <c r="N5987">
        <v>99</v>
      </c>
      <c r="O5987">
        <v>99</v>
      </c>
      <c r="P5987">
        <v>99</v>
      </c>
      <c r="Q5987">
        <v>10</v>
      </c>
      <c r="R5987">
        <v>84</v>
      </c>
      <c r="S5987">
        <v>84</v>
      </c>
      <c r="T5987">
        <v>16</v>
      </c>
      <c r="U5987">
        <v>61.071428571428562</v>
      </c>
      <c r="V5987">
        <v>89.735206108445524</v>
      </c>
      <c r="W5987">
        <v>82.825595238095261</v>
      </c>
      <c r="X5987">
        <v>10.847244915863968</v>
      </c>
      <c r="Y5987">
        <v>2.9064202916242552</v>
      </c>
      <c r="Z5987">
        <v>-39.590219725077709</v>
      </c>
      <c r="AA5987">
        <v>5.1692307692307677</v>
      </c>
      <c r="AB5987">
        <v>5.2343579604620896</v>
      </c>
      <c r="AC5987">
        <v>1</v>
      </c>
      <c r="AD5987">
        <v>0</v>
      </c>
      <c r="AE5987">
        <v>0</v>
      </c>
      <c r="AF5987">
        <v>1</v>
      </c>
      <c r="AG5987">
        <v>2</v>
      </c>
      <c r="AH5987">
        <v>0</v>
      </c>
      <c r="AI5987">
        <v>1</v>
      </c>
      <c r="AJ5987">
        <v>0</v>
      </c>
      <c r="AK5987">
        <v>0</v>
      </c>
      <c r="AL5987">
        <v>0</v>
      </c>
    </row>
    <row r="5988" spans="1:38" x14ac:dyDescent="0.5">
      <c r="A5988">
        <v>15</v>
      </c>
      <c r="B5988">
        <v>232</v>
      </c>
      <c r="C5988">
        <v>2020</v>
      </c>
      <c r="D5988">
        <v>10</v>
      </c>
      <c r="E5988">
        <v>99</v>
      </c>
      <c r="F5988">
        <v>99</v>
      </c>
      <c r="G5988">
        <v>99</v>
      </c>
      <c r="H5988">
        <v>99</v>
      </c>
      <c r="I5988">
        <v>99</v>
      </c>
      <c r="J5988">
        <v>999</v>
      </c>
      <c r="K5988">
        <v>0</v>
      </c>
      <c r="M5988">
        <v>99</v>
      </c>
      <c r="N5988">
        <v>99</v>
      </c>
      <c r="O5988">
        <v>99</v>
      </c>
      <c r="P5988">
        <v>99</v>
      </c>
      <c r="Q5988">
        <v>42</v>
      </c>
      <c r="R5988">
        <v>1312</v>
      </c>
      <c r="S5988">
        <v>1312</v>
      </c>
      <c r="T5988">
        <v>16.451219512195124</v>
      </c>
      <c r="U5988">
        <v>61.298018292682897</v>
      </c>
      <c r="V5988">
        <v>93.519054052268558</v>
      </c>
      <c r="W5988">
        <v>86.31808689024389</v>
      </c>
      <c r="X5988">
        <v>9.411181907276001</v>
      </c>
      <c r="Y5988">
        <v>2.279694775174494</v>
      </c>
      <c r="Z5988">
        <v>-27.967678359404395</v>
      </c>
      <c r="AA5988">
        <v>85.976408912188717</v>
      </c>
      <c r="AB5988">
        <v>86.820314617215999</v>
      </c>
      <c r="AC5988">
        <v>23</v>
      </c>
      <c r="AD5988">
        <v>0</v>
      </c>
      <c r="AE5988">
        <v>0</v>
      </c>
      <c r="AF5988">
        <v>8</v>
      </c>
      <c r="AG5988">
        <v>49</v>
      </c>
      <c r="AH5988">
        <v>28</v>
      </c>
      <c r="AI5988">
        <v>72</v>
      </c>
      <c r="AJ5988">
        <v>0</v>
      </c>
      <c r="AK5988">
        <v>9</v>
      </c>
      <c r="AL5988">
        <v>13</v>
      </c>
    </row>
    <row r="5989" spans="1:38" x14ac:dyDescent="0.5">
      <c r="A5989">
        <v>15</v>
      </c>
      <c r="B5989">
        <v>233</v>
      </c>
      <c r="C5989">
        <v>2020</v>
      </c>
      <c r="D5989">
        <v>10</v>
      </c>
      <c r="E5989">
        <v>99</v>
      </c>
      <c r="F5989">
        <v>99</v>
      </c>
      <c r="G5989">
        <v>99</v>
      </c>
      <c r="H5989">
        <v>99</v>
      </c>
      <c r="I5989">
        <v>99</v>
      </c>
      <c r="J5989">
        <v>999</v>
      </c>
      <c r="K5989">
        <v>1</v>
      </c>
      <c r="M5989">
        <v>99</v>
      </c>
      <c r="N5989">
        <v>99</v>
      </c>
      <c r="O5989">
        <v>99</v>
      </c>
      <c r="P5989">
        <v>99</v>
      </c>
      <c r="Q5989">
        <v>3</v>
      </c>
      <c r="R5989">
        <v>7</v>
      </c>
      <c r="S5989">
        <v>7</v>
      </c>
      <c r="T5989">
        <v>16.142857142857139</v>
      </c>
      <c r="U5989">
        <v>61.428571428571438</v>
      </c>
      <c r="V5989">
        <v>91.765980498374844</v>
      </c>
      <c r="W5989">
        <v>84.7</v>
      </c>
      <c r="X5989">
        <v>12.965889314439101</v>
      </c>
      <c r="Y5989">
        <v>1.7612611437054428</v>
      </c>
      <c r="Z5989">
        <v>59.304033646459757</v>
      </c>
      <c r="AA5989">
        <v>0.45871559633027525</v>
      </c>
      <c r="AB5989">
        <v>0.45453482626826475</v>
      </c>
      <c r="AC5989">
        <v>0</v>
      </c>
      <c r="AD5989">
        <v>0</v>
      </c>
      <c r="AE5989">
        <v>0</v>
      </c>
      <c r="AF5989">
        <v>0</v>
      </c>
      <c r="AG5989">
        <v>0</v>
      </c>
      <c r="AH5989">
        <v>0</v>
      </c>
      <c r="AI5989">
        <v>0</v>
      </c>
      <c r="AJ5989">
        <v>0</v>
      </c>
      <c r="AK5989">
        <v>0</v>
      </c>
      <c r="AL5989">
        <v>0</v>
      </c>
    </row>
    <row r="5990" spans="1:38" x14ac:dyDescent="0.5">
      <c r="A5990">
        <v>15</v>
      </c>
      <c r="B5990">
        <v>234</v>
      </c>
      <c r="C5990">
        <v>2020</v>
      </c>
      <c r="D5990">
        <v>10</v>
      </c>
      <c r="E5990">
        <v>99</v>
      </c>
      <c r="F5990">
        <v>99</v>
      </c>
      <c r="G5990">
        <v>99</v>
      </c>
      <c r="H5990">
        <v>99</v>
      </c>
      <c r="I5990">
        <v>99</v>
      </c>
      <c r="J5990">
        <v>999</v>
      </c>
      <c r="K5990">
        <v>3</v>
      </c>
      <c r="M5990">
        <v>99</v>
      </c>
      <c r="N5990">
        <v>99</v>
      </c>
      <c r="O5990">
        <v>99</v>
      </c>
      <c r="P5990">
        <v>99</v>
      </c>
      <c r="Q5990">
        <v>2</v>
      </c>
      <c r="R5990">
        <v>2</v>
      </c>
      <c r="S5990">
        <v>2</v>
      </c>
      <c r="T5990">
        <v>17</v>
      </c>
      <c r="U5990">
        <v>63</v>
      </c>
      <c r="V5990">
        <v>77.95232936078007</v>
      </c>
      <c r="W5990">
        <v>71.95</v>
      </c>
      <c r="X5990">
        <v>2.5499999999999221</v>
      </c>
      <c r="Y5990">
        <v>1</v>
      </c>
      <c r="Z5990">
        <v>-100.00000000001017</v>
      </c>
      <c r="AA5990">
        <v>0.13106159895150721</v>
      </c>
      <c r="AB5990">
        <v>0.11031803255186921</v>
      </c>
      <c r="AC5990">
        <v>0</v>
      </c>
      <c r="AD5990">
        <v>0</v>
      </c>
      <c r="AE5990">
        <v>0</v>
      </c>
      <c r="AF5990">
        <v>0</v>
      </c>
      <c r="AG5990">
        <v>1</v>
      </c>
      <c r="AH5990">
        <v>0</v>
      </c>
      <c r="AI5990">
        <v>0</v>
      </c>
      <c r="AJ5990">
        <v>0</v>
      </c>
      <c r="AK5990">
        <v>0</v>
      </c>
      <c r="AL5990">
        <v>0</v>
      </c>
    </row>
    <row r="5991" spans="1:38" x14ac:dyDescent="0.5">
      <c r="A5991">
        <v>15</v>
      </c>
      <c r="B5991">
        <v>235</v>
      </c>
      <c r="C5991">
        <v>2020</v>
      </c>
      <c r="D5991">
        <v>10</v>
      </c>
      <c r="E5991">
        <v>99</v>
      </c>
      <c r="F5991">
        <v>99</v>
      </c>
      <c r="G5991">
        <v>99</v>
      </c>
      <c r="H5991">
        <v>99</v>
      </c>
      <c r="I5991">
        <v>99</v>
      </c>
      <c r="J5991">
        <v>999</v>
      </c>
      <c r="K5991">
        <v>6</v>
      </c>
      <c r="M5991">
        <v>99</v>
      </c>
      <c r="N5991">
        <v>99</v>
      </c>
      <c r="O5991">
        <v>99</v>
      </c>
      <c r="P5991">
        <v>99</v>
      </c>
      <c r="R5991">
        <v>0</v>
      </c>
    </row>
    <row r="5992" spans="1:38" x14ac:dyDescent="0.5">
      <c r="A5992">
        <v>15</v>
      </c>
      <c r="B5992">
        <v>236</v>
      </c>
      <c r="C5992">
        <v>2020</v>
      </c>
      <c r="D5992">
        <v>10</v>
      </c>
      <c r="E5992">
        <v>99</v>
      </c>
      <c r="F5992">
        <v>99</v>
      </c>
      <c r="G5992">
        <v>99</v>
      </c>
      <c r="H5992">
        <v>99</v>
      </c>
      <c r="I5992">
        <v>99</v>
      </c>
      <c r="J5992">
        <v>999</v>
      </c>
      <c r="K5992">
        <v>7</v>
      </c>
      <c r="M5992">
        <v>99</v>
      </c>
      <c r="N5992">
        <v>99</v>
      </c>
      <c r="O5992">
        <v>99</v>
      </c>
      <c r="P5992">
        <v>99</v>
      </c>
      <c r="R5992">
        <v>0</v>
      </c>
    </row>
    <row r="5993" spans="1:38" x14ac:dyDescent="0.5">
      <c r="A5993">
        <v>15</v>
      </c>
      <c r="B5993">
        <v>237</v>
      </c>
      <c r="C5993">
        <v>2020</v>
      </c>
      <c r="D5993">
        <v>10</v>
      </c>
      <c r="E5993">
        <v>99</v>
      </c>
      <c r="F5993">
        <v>99</v>
      </c>
      <c r="G5993">
        <v>99</v>
      </c>
      <c r="H5993">
        <v>99</v>
      </c>
      <c r="I5993">
        <v>99</v>
      </c>
      <c r="J5993">
        <v>999</v>
      </c>
      <c r="K5993">
        <v>8</v>
      </c>
      <c r="M5993">
        <v>99</v>
      </c>
      <c r="N5993">
        <v>99</v>
      </c>
      <c r="O5993">
        <v>99</v>
      </c>
      <c r="P5993">
        <v>99</v>
      </c>
      <c r="R5993">
        <v>0</v>
      </c>
    </row>
    <row r="5994" spans="1:38" x14ac:dyDescent="0.5">
      <c r="A5994">
        <v>15</v>
      </c>
      <c r="B5994">
        <v>238</v>
      </c>
      <c r="C5994">
        <v>2020</v>
      </c>
      <c r="D5994">
        <v>10</v>
      </c>
      <c r="E5994">
        <v>99</v>
      </c>
      <c r="F5994">
        <v>99</v>
      </c>
      <c r="G5994">
        <v>99</v>
      </c>
      <c r="H5994">
        <v>99</v>
      </c>
      <c r="I5994">
        <v>99</v>
      </c>
      <c r="J5994">
        <v>999</v>
      </c>
      <c r="K5994">
        <v>9</v>
      </c>
      <c r="M5994">
        <v>99</v>
      </c>
      <c r="N5994">
        <v>99</v>
      </c>
      <c r="O5994">
        <v>99</v>
      </c>
      <c r="P5994">
        <v>99</v>
      </c>
      <c r="Q5994">
        <v>11</v>
      </c>
      <c r="R5994">
        <v>205</v>
      </c>
      <c r="S5994">
        <v>205</v>
      </c>
      <c r="T5994">
        <v>16.546341463414635</v>
      </c>
      <c r="U5994">
        <v>61.502439024390249</v>
      </c>
      <c r="V5994">
        <v>86.964141320719818</v>
      </c>
      <c r="W5994">
        <v>80.267902439024354</v>
      </c>
      <c r="X5994">
        <v>10.135900310896918</v>
      </c>
      <c r="Y5994">
        <v>2.3219512195123166</v>
      </c>
      <c r="Z5994">
        <v>-48.013336574555751</v>
      </c>
      <c r="AA5994">
        <v>13.433813892529487</v>
      </c>
      <c r="AB5994">
        <v>12.614832523963887</v>
      </c>
      <c r="AC5994">
        <v>0</v>
      </c>
      <c r="AD5994">
        <v>0</v>
      </c>
      <c r="AE5994">
        <v>0</v>
      </c>
      <c r="AF5994">
        <v>0</v>
      </c>
      <c r="AG5994">
        <v>2</v>
      </c>
      <c r="AH5994">
        <v>1</v>
      </c>
      <c r="AI5994">
        <v>0</v>
      </c>
      <c r="AJ5994">
        <v>0</v>
      </c>
      <c r="AK5994">
        <v>2</v>
      </c>
      <c r="AL5994">
        <v>0</v>
      </c>
    </row>
    <row r="5995" spans="1:38" x14ac:dyDescent="0.5">
      <c r="A5995">
        <v>15</v>
      </c>
      <c r="B5995">
        <v>239</v>
      </c>
      <c r="C5995">
        <v>2020</v>
      </c>
      <c r="D5995">
        <v>11</v>
      </c>
      <c r="E5995">
        <v>99</v>
      </c>
      <c r="F5995">
        <v>99</v>
      </c>
      <c r="G5995">
        <v>99</v>
      </c>
      <c r="H5995">
        <v>99</v>
      </c>
      <c r="I5995">
        <v>99</v>
      </c>
      <c r="J5995">
        <v>999</v>
      </c>
      <c r="K5995">
        <v>0</v>
      </c>
      <c r="M5995">
        <v>99</v>
      </c>
      <c r="N5995">
        <v>99</v>
      </c>
      <c r="O5995">
        <v>99</v>
      </c>
      <c r="P5995">
        <v>99</v>
      </c>
      <c r="Q5995">
        <v>52</v>
      </c>
      <c r="R5995">
        <v>1992</v>
      </c>
      <c r="S5995">
        <v>1992</v>
      </c>
      <c r="T5995">
        <v>16.440261044176712</v>
      </c>
      <c r="U5995">
        <v>61.592369477911639</v>
      </c>
      <c r="V5995">
        <v>91.006588651463872</v>
      </c>
      <c r="W5995">
        <v>83.999081325301091</v>
      </c>
      <c r="X5995">
        <v>10.050662679177101</v>
      </c>
      <c r="Y5995">
        <v>2.826385648024337</v>
      </c>
      <c r="Z5995">
        <v>-26.213861161183299</v>
      </c>
      <c r="AA5995">
        <v>90.586630286493886</v>
      </c>
      <c r="AB5995">
        <v>90.908975827427497</v>
      </c>
      <c r="AC5995">
        <v>34</v>
      </c>
      <c r="AD5995">
        <v>0</v>
      </c>
      <c r="AE5995">
        <v>0</v>
      </c>
      <c r="AF5995">
        <v>13</v>
      </c>
      <c r="AG5995">
        <v>77</v>
      </c>
      <c r="AH5995">
        <v>33</v>
      </c>
      <c r="AI5995">
        <v>52</v>
      </c>
      <c r="AJ5995">
        <v>0</v>
      </c>
      <c r="AK5995">
        <v>22</v>
      </c>
      <c r="AL5995">
        <v>17</v>
      </c>
    </row>
    <row r="5996" spans="1:38" x14ac:dyDescent="0.5">
      <c r="A5996">
        <v>15</v>
      </c>
      <c r="B5996">
        <v>240</v>
      </c>
      <c r="C5996">
        <v>2020</v>
      </c>
      <c r="D5996">
        <v>11</v>
      </c>
      <c r="E5996">
        <v>99</v>
      </c>
      <c r="F5996">
        <v>99</v>
      </c>
      <c r="G5996">
        <v>99</v>
      </c>
      <c r="H5996">
        <v>99</v>
      </c>
      <c r="I5996">
        <v>99</v>
      </c>
      <c r="J5996">
        <v>999</v>
      </c>
      <c r="K5996">
        <v>1</v>
      </c>
      <c r="M5996">
        <v>99</v>
      </c>
      <c r="N5996">
        <v>99</v>
      </c>
      <c r="O5996">
        <v>99</v>
      </c>
      <c r="P5996">
        <v>99</v>
      </c>
      <c r="R5996">
        <v>0</v>
      </c>
    </row>
    <row r="5997" spans="1:38" x14ac:dyDescent="0.5">
      <c r="A5997">
        <v>15</v>
      </c>
      <c r="B5997">
        <v>241</v>
      </c>
      <c r="C5997">
        <v>2020</v>
      </c>
      <c r="D5997">
        <v>11</v>
      </c>
      <c r="E5997">
        <v>99</v>
      </c>
      <c r="F5997">
        <v>99</v>
      </c>
      <c r="G5997">
        <v>99</v>
      </c>
      <c r="H5997">
        <v>99</v>
      </c>
      <c r="I5997">
        <v>99</v>
      </c>
      <c r="J5997">
        <v>999</v>
      </c>
      <c r="K5997">
        <v>3</v>
      </c>
      <c r="M5997">
        <v>99</v>
      </c>
      <c r="N5997">
        <v>99</v>
      </c>
      <c r="O5997">
        <v>99</v>
      </c>
      <c r="P5997">
        <v>99</v>
      </c>
      <c r="Q5997">
        <v>1</v>
      </c>
      <c r="R5997">
        <v>2</v>
      </c>
      <c r="S5997">
        <v>2</v>
      </c>
      <c r="T5997">
        <v>17</v>
      </c>
      <c r="U5997">
        <v>62</v>
      </c>
      <c r="V5997">
        <v>109.69664138678222</v>
      </c>
      <c r="W5997">
        <v>101.25</v>
      </c>
      <c r="X5997">
        <v>8.6500000000001176</v>
      </c>
      <c r="Y5997">
        <v>1</v>
      </c>
      <c r="Z5997">
        <v>-99.999999999994444</v>
      </c>
      <c r="AA5997">
        <v>9.0950432014552066E-2</v>
      </c>
      <c r="AB5997">
        <v>0.11001905801736872</v>
      </c>
      <c r="AC5997">
        <v>0</v>
      </c>
      <c r="AD5997">
        <v>0</v>
      </c>
      <c r="AE5997">
        <v>0</v>
      </c>
      <c r="AF5997">
        <v>0</v>
      </c>
      <c r="AG5997">
        <v>0</v>
      </c>
      <c r="AH5997">
        <v>0</v>
      </c>
      <c r="AI5997">
        <v>1</v>
      </c>
      <c r="AJ5997">
        <v>0</v>
      </c>
      <c r="AK5997">
        <v>0</v>
      </c>
      <c r="AL5997">
        <v>0</v>
      </c>
    </row>
    <row r="5998" spans="1:38" x14ac:dyDescent="0.5">
      <c r="A5998">
        <v>15</v>
      </c>
      <c r="B5998">
        <v>242</v>
      </c>
      <c r="C5998">
        <v>2020</v>
      </c>
      <c r="D5998">
        <v>11</v>
      </c>
      <c r="E5998">
        <v>99</v>
      </c>
      <c r="F5998">
        <v>99</v>
      </c>
      <c r="G5998">
        <v>99</v>
      </c>
      <c r="H5998">
        <v>99</v>
      </c>
      <c r="I5998">
        <v>99</v>
      </c>
      <c r="J5998">
        <v>999</v>
      </c>
      <c r="K5998">
        <v>6</v>
      </c>
      <c r="M5998">
        <v>99</v>
      </c>
      <c r="N5998">
        <v>99</v>
      </c>
      <c r="O5998">
        <v>99</v>
      </c>
      <c r="P5998">
        <v>99</v>
      </c>
      <c r="R5998">
        <v>0</v>
      </c>
    </row>
    <row r="5999" spans="1:38" x14ac:dyDescent="0.5">
      <c r="A5999">
        <v>15</v>
      </c>
      <c r="B5999">
        <v>243</v>
      </c>
      <c r="C5999">
        <v>2020</v>
      </c>
      <c r="D5999">
        <v>11</v>
      </c>
      <c r="E5999">
        <v>99</v>
      </c>
      <c r="F5999">
        <v>99</v>
      </c>
      <c r="G5999">
        <v>99</v>
      </c>
      <c r="H5999">
        <v>99</v>
      </c>
      <c r="I5999">
        <v>99</v>
      </c>
      <c r="J5999">
        <v>999</v>
      </c>
      <c r="K5999">
        <v>7</v>
      </c>
      <c r="M5999">
        <v>99</v>
      </c>
      <c r="N5999">
        <v>99</v>
      </c>
      <c r="O5999">
        <v>99</v>
      </c>
      <c r="P5999">
        <v>99</v>
      </c>
      <c r="R5999">
        <v>0</v>
      </c>
    </row>
    <row r="6000" spans="1:38" x14ac:dyDescent="0.5">
      <c r="A6000">
        <v>15</v>
      </c>
      <c r="B6000">
        <v>244</v>
      </c>
      <c r="C6000">
        <v>2020</v>
      </c>
      <c r="D6000">
        <v>11</v>
      </c>
      <c r="E6000">
        <v>99</v>
      </c>
      <c r="F6000">
        <v>99</v>
      </c>
      <c r="G6000">
        <v>99</v>
      </c>
      <c r="H6000">
        <v>99</v>
      </c>
      <c r="I6000">
        <v>99</v>
      </c>
      <c r="J6000">
        <v>999</v>
      </c>
      <c r="K6000">
        <v>8</v>
      </c>
      <c r="M6000">
        <v>99</v>
      </c>
      <c r="N6000">
        <v>99</v>
      </c>
      <c r="O6000">
        <v>99</v>
      </c>
      <c r="P6000">
        <v>99</v>
      </c>
      <c r="R6000">
        <v>0</v>
      </c>
    </row>
    <row r="6001" spans="1:38" x14ac:dyDescent="0.5">
      <c r="A6001">
        <v>15</v>
      </c>
      <c r="B6001">
        <v>245</v>
      </c>
      <c r="C6001">
        <v>2020</v>
      </c>
      <c r="D6001">
        <v>11</v>
      </c>
      <c r="E6001">
        <v>99</v>
      </c>
      <c r="F6001">
        <v>99</v>
      </c>
      <c r="G6001">
        <v>99</v>
      </c>
      <c r="H6001">
        <v>99</v>
      </c>
      <c r="I6001">
        <v>99</v>
      </c>
      <c r="J6001">
        <v>999</v>
      </c>
      <c r="K6001">
        <v>9</v>
      </c>
      <c r="M6001">
        <v>99</v>
      </c>
      <c r="N6001">
        <v>99</v>
      </c>
      <c r="O6001">
        <v>99</v>
      </c>
      <c r="P6001">
        <v>99</v>
      </c>
      <c r="Q6001">
        <v>20</v>
      </c>
      <c r="R6001">
        <v>205</v>
      </c>
      <c r="S6001">
        <v>205</v>
      </c>
      <c r="T6001">
        <v>16.51707317073171</v>
      </c>
      <c r="U6001">
        <v>61.468292682926865</v>
      </c>
      <c r="V6001">
        <v>87.362788362444817</v>
      </c>
      <c r="W6001">
        <v>80.635853658536547</v>
      </c>
      <c r="X6001">
        <v>9.4679070692141369</v>
      </c>
      <c r="Y6001">
        <v>2.3982146839751226</v>
      </c>
      <c r="Z6001">
        <v>-46.560056350752042</v>
      </c>
      <c r="AA6001">
        <v>9.3224192814915909</v>
      </c>
      <c r="AB6001">
        <v>8.9810051145551117</v>
      </c>
      <c r="AC6001">
        <v>2</v>
      </c>
      <c r="AD6001">
        <v>0</v>
      </c>
      <c r="AE6001">
        <v>0</v>
      </c>
      <c r="AF6001">
        <v>0</v>
      </c>
      <c r="AG6001">
        <v>0</v>
      </c>
      <c r="AH6001">
        <v>1</v>
      </c>
      <c r="AI6001">
        <v>1</v>
      </c>
      <c r="AJ6001">
        <v>0</v>
      </c>
      <c r="AK6001">
        <v>1</v>
      </c>
      <c r="AL6001">
        <v>4</v>
      </c>
    </row>
    <row r="6002" spans="1:38" x14ac:dyDescent="0.5">
      <c r="A6002">
        <v>15</v>
      </c>
      <c r="B6002">
        <v>246</v>
      </c>
      <c r="C6002">
        <v>2020</v>
      </c>
      <c r="D6002">
        <v>12</v>
      </c>
      <c r="E6002">
        <v>99</v>
      </c>
      <c r="F6002">
        <v>99</v>
      </c>
      <c r="G6002">
        <v>99</v>
      </c>
      <c r="H6002">
        <v>99</v>
      </c>
      <c r="I6002">
        <v>99</v>
      </c>
      <c r="J6002">
        <v>999</v>
      </c>
      <c r="K6002">
        <v>0</v>
      </c>
      <c r="M6002">
        <v>99</v>
      </c>
      <c r="N6002">
        <v>99</v>
      </c>
      <c r="O6002">
        <v>99</v>
      </c>
      <c r="P6002">
        <v>99</v>
      </c>
      <c r="Q6002">
        <v>45</v>
      </c>
      <c r="R6002">
        <v>1454</v>
      </c>
      <c r="S6002">
        <v>1454</v>
      </c>
      <c r="T6002">
        <v>16.486244841815676</v>
      </c>
      <c r="U6002">
        <v>61.793672627235203</v>
      </c>
      <c r="V6002">
        <v>87.450079803761724</v>
      </c>
      <c r="W6002">
        <v>80.716423658872145</v>
      </c>
      <c r="X6002">
        <v>10.05029451356968</v>
      </c>
      <c r="Y6002">
        <v>2.5271703445948055</v>
      </c>
      <c r="Z6002">
        <v>-37.644554538844638</v>
      </c>
      <c r="AA6002">
        <v>84.289855072463737</v>
      </c>
      <c r="AB6002">
        <v>84.199461191426863</v>
      </c>
      <c r="AC6002">
        <v>19</v>
      </c>
      <c r="AD6002">
        <v>0</v>
      </c>
      <c r="AE6002">
        <v>0</v>
      </c>
      <c r="AF6002">
        <v>5</v>
      </c>
      <c r="AG6002">
        <v>61</v>
      </c>
      <c r="AH6002">
        <v>26</v>
      </c>
      <c r="AI6002">
        <v>30</v>
      </c>
      <c r="AJ6002">
        <v>0</v>
      </c>
      <c r="AK6002">
        <v>15</v>
      </c>
      <c r="AL6002">
        <v>16</v>
      </c>
    </row>
    <row r="6003" spans="1:38" x14ac:dyDescent="0.5">
      <c r="A6003">
        <v>15</v>
      </c>
      <c r="B6003">
        <v>247</v>
      </c>
      <c r="C6003">
        <v>2020</v>
      </c>
      <c r="D6003">
        <v>12</v>
      </c>
      <c r="E6003">
        <v>99</v>
      </c>
      <c r="F6003">
        <v>99</v>
      </c>
      <c r="G6003">
        <v>99</v>
      </c>
      <c r="H6003">
        <v>99</v>
      </c>
      <c r="I6003">
        <v>99</v>
      </c>
      <c r="J6003">
        <v>999</v>
      </c>
      <c r="K6003">
        <v>1</v>
      </c>
      <c r="M6003">
        <v>99</v>
      </c>
      <c r="N6003">
        <v>99</v>
      </c>
      <c r="O6003">
        <v>99</v>
      </c>
      <c r="P6003">
        <v>99</v>
      </c>
      <c r="R6003">
        <v>0</v>
      </c>
    </row>
    <row r="6004" spans="1:38" x14ac:dyDescent="0.5">
      <c r="A6004">
        <v>15</v>
      </c>
      <c r="B6004">
        <v>248</v>
      </c>
      <c r="C6004">
        <v>2020</v>
      </c>
      <c r="D6004">
        <v>12</v>
      </c>
      <c r="E6004">
        <v>99</v>
      </c>
      <c r="F6004">
        <v>99</v>
      </c>
      <c r="G6004">
        <v>99</v>
      </c>
      <c r="H6004">
        <v>99</v>
      </c>
      <c r="I6004">
        <v>99</v>
      </c>
      <c r="J6004">
        <v>999</v>
      </c>
      <c r="K6004">
        <v>3</v>
      </c>
      <c r="M6004">
        <v>99</v>
      </c>
      <c r="N6004">
        <v>99</v>
      </c>
      <c r="O6004">
        <v>99</v>
      </c>
      <c r="P6004">
        <v>99</v>
      </c>
      <c r="R6004">
        <v>0</v>
      </c>
    </row>
    <row r="6005" spans="1:38" x14ac:dyDescent="0.5">
      <c r="A6005">
        <v>15</v>
      </c>
      <c r="B6005">
        <v>249</v>
      </c>
      <c r="C6005">
        <v>2020</v>
      </c>
      <c r="D6005">
        <v>12</v>
      </c>
      <c r="E6005">
        <v>99</v>
      </c>
      <c r="F6005">
        <v>99</v>
      </c>
      <c r="G6005">
        <v>99</v>
      </c>
      <c r="H6005">
        <v>99</v>
      </c>
      <c r="I6005">
        <v>99</v>
      </c>
      <c r="J6005">
        <v>999</v>
      </c>
      <c r="K6005">
        <v>6</v>
      </c>
      <c r="M6005">
        <v>99</v>
      </c>
      <c r="N6005">
        <v>99</v>
      </c>
      <c r="O6005">
        <v>99</v>
      </c>
      <c r="P6005">
        <v>99</v>
      </c>
      <c r="R6005">
        <v>0</v>
      </c>
    </row>
    <row r="6006" spans="1:38" x14ac:dyDescent="0.5">
      <c r="A6006">
        <v>15</v>
      </c>
      <c r="B6006">
        <v>250</v>
      </c>
      <c r="C6006">
        <v>2020</v>
      </c>
      <c r="D6006">
        <v>12</v>
      </c>
      <c r="E6006">
        <v>99</v>
      </c>
      <c r="F6006">
        <v>99</v>
      </c>
      <c r="G6006">
        <v>99</v>
      </c>
      <c r="H6006">
        <v>99</v>
      </c>
      <c r="I6006">
        <v>99</v>
      </c>
      <c r="J6006">
        <v>999</v>
      </c>
      <c r="K6006">
        <v>7</v>
      </c>
      <c r="M6006">
        <v>99</v>
      </c>
      <c r="N6006">
        <v>99</v>
      </c>
      <c r="O6006">
        <v>99</v>
      </c>
      <c r="P6006">
        <v>99</v>
      </c>
      <c r="R6006">
        <v>0</v>
      </c>
    </row>
    <row r="6007" spans="1:38" x14ac:dyDescent="0.5">
      <c r="A6007">
        <v>15</v>
      </c>
      <c r="B6007">
        <v>251</v>
      </c>
      <c r="C6007">
        <v>2020</v>
      </c>
      <c r="D6007">
        <v>12</v>
      </c>
      <c r="E6007">
        <v>99</v>
      </c>
      <c r="F6007">
        <v>99</v>
      </c>
      <c r="G6007">
        <v>99</v>
      </c>
      <c r="H6007">
        <v>99</v>
      </c>
      <c r="I6007">
        <v>99</v>
      </c>
      <c r="J6007">
        <v>999</v>
      </c>
      <c r="K6007">
        <v>8</v>
      </c>
      <c r="M6007">
        <v>99</v>
      </c>
      <c r="N6007">
        <v>99</v>
      </c>
      <c r="O6007">
        <v>99</v>
      </c>
      <c r="P6007">
        <v>99</v>
      </c>
      <c r="R6007">
        <v>0</v>
      </c>
    </row>
    <row r="6008" spans="1:38" x14ac:dyDescent="0.5">
      <c r="A6008">
        <v>15</v>
      </c>
      <c r="B6008">
        <v>252</v>
      </c>
      <c r="C6008">
        <v>2020</v>
      </c>
      <c r="D6008">
        <v>12</v>
      </c>
      <c r="E6008">
        <v>99</v>
      </c>
      <c r="F6008">
        <v>99</v>
      </c>
      <c r="G6008">
        <v>99</v>
      </c>
      <c r="H6008">
        <v>99</v>
      </c>
      <c r="I6008">
        <v>99</v>
      </c>
      <c r="J6008">
        <v>999</v>
      </c>
      <c r="K6008">
        <v>9</v>
      </c>
      <c r="M6008">
        <v>99</v>
      </c>
      <c r="N6008">
        <v>99</v>
      </c>
      <c r="O6008">
        <v>99</v>
      </c>
      <c r="P6008">
        <v>99</v>
      </c>
      <c r="Q6008">
        <v>12</v>
      </c>
      <c r="R6008">
        <v>271</v>
      </c>
      <c r="S6008">
        <v>271</v>
      </c>
      <c r="T6008">
        <v>16.369003690036902</v>
      </c>
      <c r="U6008">
        <v>61.166051660516594</v>
      </c>
      <c r="V6008">
        <v>88.04767863496626</v>
      </c>
      <c r="W6008">
        <v>81.268007380073783</v>
      </c>
      <c r="X6008">
        <v>9.070581848484494</v>
      </c>
      <c r="Y6008">
        <v>2.2692616899021001</v>
      </c>
      <c r="Z6008">
        <v>-36.02118523522239</v>
      </c>
      <c r="AA6008">
        <v>15.710144927536231</v>
      </c>
      <c r="AB6008">
        <v>15.80053880857314</v>
      </c>
      <c r="AC6008">
        <v>2</v>
      </c>
      <c r="AD6008">
        <v>0</v>
      </c>
      <c r="AE6008">
        <v>0</v>
      </c>
      <c r="AF6008">
        <v>2</v>
      </c>
      <c r="AG6008">
        <v>10</v>
      </c>
      <c r="AH6008">
        <v>0</v>
      </c>
      <c r="AI6008">
        <v>16</v>
      </c>
      <c r="AJ6008">
        <v>0</v>
      </c>
      <c r="AK6008">
        <v>7</v>
      </c>
      <c r="AL6008">
        <v>1</v>
      </c>
    </row>
    <row r="6009" spans="1:38" x14ac:dyDescent="0.5">
      <c r="A6009">
        <v>15</v>
      </c>
      <c r="B6009">
        <v>253</v>
      </c>
      <c r="C6009">
        <v>2019</v>
      </c>
      <c r="D6009">
        <v>1</v>
      </c>
      <c r="E6009">
        <v>99</v>
      </c>
      <c r="F6009">
        <v>99</v>
      </c>
      <c r="G6009">
        <v>99</v>
      </c>
      <c r="H6009">
        <v>99</v>
      </c>
      <c r="I6009">
        <v>99</v>
      </c>
      <c r="J6009">
        <v>999</v>
      </c>
      <c r="K6009">
        <v>0</v>
      </c>
      <c r="M6009">
        <v>99</v>
      </c>
      <c r="N6009">
        <v>99</v>
      </c>
      <c r="O6009">
        <v>99</v>
      </c>
      <c r="P6009">
        <v>99</v>
      </c>
      <c r="R6009">
        <v>0</v>
      </c>
    </row>
    <row r="6010" spans="1:38" x14ac:dyDescent="0.5">
      <c r="A6010">
        <v>15</v>
      </c>
      <c r="B6010">
        <v>254</v>
      </c>
      <c r="C6010">
        <v>2019</v>
      </c>
      <c r="D6010">
        <v>1</v>
      </c>
      <c r="E6010">
        <v>99</v>
      </c>
      <c r="F6010">
        <v>99</v>
      </c>
      <c r="G6010">
        <v>99</v>
      </c>
      <c r="H6010">
        <v>99</v>
      </c>
      <c r="I6010">
        <v>99</v>
      </c>
      <c r="J6010">
        <v>999</v>
      </c>
      <c r="K6010">
        <v>1</v>
      </c>
      <c r="M6010">
        <v>99</v>
      </c>
      <c r="N6010">
        <v>99</v>
      </c>
      <c r="O6010">
        <v>99</v>
      </c>
      <c r="P6010">
        <v>99</v>
      </c>
      <c r="R6010">
        <v>0</v>
      </c>
    </row>
    <row r="6011" spans="1:38" x14ac:dyDescent="0.5">
      <c r="A6011">
        <v>15</v>
      </c>
      <c r="B6011">
        <v>255</v>
      </c>
      <c r="C6011">
        <v>2019</v>
      </c>
      <c r="D6011">
        <v>1</v>
      </c>
      <c r="E6011">
        <v>99</v>
      </c>
      <c r="F6011">
        <v>99</v>
      </c>
      <c r="G6011">
        <v>99</v>
      </c>
      <c r="H6011">
        <v>99</v>
      </c>
      <c r="I6011">
        <v>99</v>
      </c>
      <c r="J6011">
        <v>999</v>
      </c>
      <c r="K6011">
        <v>3</v>
      </c>
      <c r="M6011">
        <v>99</v>
      </c>
      <c r="N6011">
        <v>99</v>
      </c>
      <c r="O6011">
        <v>99</v>
      </c>
      <c r="P6011">
        <v>99</v>
      </c>
      <c r="R6011">
        <v>0</v>
      </c>
    </row>
    <row r="6012" spans="1:38" x14ac:dyDescent="0.5">
      <c r="A6012">
        <v>15</v>
      </c>
      <c r="B6012">
        <v>256</v>
      </c>
      <c r="C6012">
        <v>2019</v>
      </c>
      <c r="D6012">
        <v>1</v>
      </c>
      <c r="E6012">
        <v>99</v>
      </c>
      <c r="F6012">
        <v>99</v>
      </c>
      <c r="G6012">
        <v>99</v>
      </c>
      <c r="H6012">
        <v>99</v>
      </c>
      <c r="I6012">
        <v>99</v>
      </c>
      <c r="J6012">
        <v>999</v>
      </c>
      <c r="K6012">
        <v>6</v>
      </c>
      <c r="M6012">
        <v>99</v>
      </c>
      <c r="N6012">
        <v>99</v>
      </c>
      <c r="O6012">
        <v>99</v>
      </c>
      <c r="P6012">
        <v>99</v>
      </c>
      <c r="R6012">
        <v>0</v>
      </c>
    </row>
    <row r="6013" spans="1:38" x14ac:dyDescent="0.5">
      <c r="A6013">
        <v>15</v>
      </c>
      <c r="B6013">
        <v>257</v>
      </c>
      <c r="C6013">
        <v>2019</v>
      </c>
      <c r="D6013">
        <v>1</v>
      </c>
      <c r="E6013">
        <v>99</v>
      </c>
      <c r="F6013">
        <v>99</v>
      </c>
      <c r="G6013">
        <v>99</v>
      </c>
      <c r="H6013">
        <v>99</v>
      </c>
      <c r="I6013">
        <v>99</v>
      </c>
      <c r="J6013">
        <v>999</v>
      </c>
      <c r="K6013">
        <v>8</v>
      </c>
      <c r="M6013">
        <v>99</v>
      </c>
      <c r="N6013">
        <v>99</v>
      </c>
      <c r="O6013">
        <v>99</v>
      </c>
      <c r="P6013">
        <v>99</v>
      </c>
      <c r="R6013">
        <v>0</v>
      </c>
    </row>
    <row r="6014" spans="1:38" x14ac:dyDescent="0.5">
      <c r="A6014">
        <v>15</v>
      </c>
      <c r="B6014">
        <v>258</v>
      </c>
      <c r="C6014">
        <v>2019</v>
      </c>
      <c r="D6014">
        <v>1</v>
      </c>
      <c r="E6014">
        <v>99</v>
      </c>
      <c r="F6014">
        <v>99</v>
      </c>
      <c r="G6014">
        <v>99</v>
      </c>
      <c r="H6014">
        <v>99</v>
      </c>
      <c r="I6014">
        <v>99</v>
      </c>
      <c r="J6014">
        <v>999</v>
      </c>
      <c r="K6014">
        <v>9</v>
      </c>
      <c r="M6014">
        <v>99</v>
      </c>
      <c r="N6014">
        <v>99</v>
      </c>
      <c r="O6014">
        <v>99</v>
      </c>
      <c r="P6014">
        <v>99</v>
      </c>
      <c r="R6014">
        <v>0</v>
      </c>
    </row>
    <row r="6015" spans="1:38" x14ac:dyDescent="0.5">
      <c r="A6015">
        <v>15</v>
      </c>
      <c r="B6015">
        <v>259</v>
      </c>
      <c r="C6015">
        <v>2019</v>
      </c>
      <c r="D6015">
        <v>2</v>
      </c>
      <c r="E6015">
        <v>99</v>
      </c>
      <c r="F6015">
        <v>99</v>
      </c>
      <c r="G6015">
        <v>99</v>
      </c>
      <c r="H6015">
        <v>99</v>
      </c>
      <c r="I6015">
        <v>99</v>
      </c>
      <c r="J6015">
        <v>999</v>
      </c>
      <c r="K6015">
        <v>0</v>
      </c>
      <c r="M6015">
        <v>99</v>
      </c>
      <c r="N6015">
        <v>99</v>
      </c>
      <c r="O6015">
        <v>99</v>
      </c>
      <c r="P6015">
        <v>99</v>
      </c>
      <c r="R6015">
        <v>0</v>
      </c>
    </row>
    <row r="6016" spans="1:38" x14ac:dyDescent="0.5">
      <c r="A6016">
        <v>15</v>
      </c>
      <c r="B6016">
        <v>260</v>
      </c>
      <c r="C6016">
        <v>2019</v>
      </c>
      <c r="D6016">
        <v>2</v>
      </c>
      <c r="E6016">
        <v>99</v>
      </c>
      <c r="F6016">
        <v>99</v>
      </c>
      <c r="G6016">
        <v>99</v>
      </c>
      <c r="H6016">
        <v>99</v>
      </c>
      <c r="I6016">
        <v>99</v>
      </c>
      <c r="J6016">
        <v>999</v>
      </c>
      <c r="K6016">
        <v>1</v>
      </c>
      <c r="M6016">
        <v>99</v>
      </c>
      <c r="N6016">
        <v>99</v>
      </c>
      <c r="O6016">
        <v>99</v>
      </c>
      <c r="P6016">
        <v>99</v>
      </c>
      <c r="R6016">
        <v>0</v>
      </c>
    </row>
    <row r="6017" spans="1:18" x14ac:dyDescent="0.5">
      <c r="A6017">
        <v>15</v>
      </c>
      <c r="B6017">
        <v>261</v>
      </c>
      <c r="C6017">
        <v>2019</v>
      </c>
      <c r="D6017">
        <v>2</v>
      </c>
      <c r="E6017">
        <v>99</v>
      </c>
      <c r="F6017">
        <v>99</v>
      </c>
      <c r="G6017">
        <v>99</v>
      </c>
      <c r="H6017">
        <v>99</v>
      </c>
      <c r="I6017">
        <v>99</v>
      </c>
      <c r="J6017">
        <v>999</v>
      </c>
      <c r="K6017">
        <v>3</v>
      </c>
      <c r="M6017">
        <v>99</v>
      </c>
      <c r="N6017">
        <v>99</v>
      </c>
      <c r="O6017">
        <v>99</v>
      </c>
      <c r="P6017">
        <v>99</v>
      </c>
      <c r="R6017">
        <v>0</v>
      </c>
    </row>
    <row r="6018" spans="1:18" x14ac:dyDescent="0.5">
      <c r="A6018">
        <v>15</v>
      </c>
      <c r="B6018">
        <v>262</v>
      </c>
      <c r="C6018">
        <v>2019</v>
      </c>
      <c r="D6018">
        <v>2</v>
      </c>
      <c r="E6018">
        <v>99</v>
      </c>
      <c r="F6018">
        <v>99</v>
      </c>
      <c r="G6018">
        <v>99</v>
      </c>
      <c r="H6018">
        <v>99</v>
      </c>
      <c r="I6018">
        <v>99</v>
      </c>
      <c r="J6018">
        <v>999</v>
      </c>
      <c r="K6018">
        <v>6</v>
      </c>
      <c r="M6018">
        <v>99</v>
      </c>
      <c r="N6018">
        <v>99</v>
      </c>
      <c r="O6018">
        <v>99</v>
      </c>
      <c r="P6018">
        <v>99</v>
      </c>
      <c r="R6018">
        <v>0</v>
      </c>
    </row>
    <row r="6019" spans="1:18" x14ac:dyDescent="0.5">
      <c r="A6019">
        <v>15</v>
      </c>
      <c r="B6019">
        <v>263</v>
      </c>
      <c r="C6019">
        <v>2019</v>
      </c>
      <c r="D6019">
        <v>2</v>
      </c>
      <c r="E6019">
        <v>99</v>
      </c>
      <c r="F6019">
        <v>99</v>
      </c>
      <c r="G6019">
        <v>99</v>
      </c>
      <c r="H6019">
        <v>99</v>
      </c>
      <c r="I6019">
        <v>99</v>
      </c>
      <c r="J6019">
        <v>999</v>
      </c>
      <c r="K6019">
        <v>8</v>
      </c>
      <c r="M6019">
        <v>99</v>
      </c>
      <c r="N6019">
        <v>99</v>
      </c>
      <c r="O6019">
        <v>99</v>
      </c>
      <c r="P6019">
        <v>99</v>
      </c>
      <c r="R6019">
        <v>0</v>
      </c>
    </row>
    <row r="6020" spans="1:18" x14ac:dyDescent="0.5">
      <c r="A6020">
        <v>15</v>
      </c>
      <c r="B6020">
        <v>264</v>
      </c>
      <c r="C6020">
        <v>2019</v>
      </c>
      <c r="D6020">
        <v>2</v>
      </c>
      <c r="E6020">
        <v>99</v>
      </c>
      <c r="F6020">
        <v>99</v>
      </c>
      <c r="G6020">
        <v>99</v>
      </c>
      <c r="H6020">
        <v>99</v>
      </c>
      <c r="I6020">
        <v>99</v>
      </c>
      <c r="J6020">
        <v>999</v>
      </c>
      <c r="K6020">
        <v>9</v>
      </c>
      <c r="M6020">
        <v>99</v>
      </c>
      <c r="N6020">
        <v>99</v>
      </c>
      <c r="O6020">
        <v>99</v>
      </c>
      <c r="P6020">
        <v>99</v>
      </c>
      <c r="R6020">
        <v>0</v>
      </c>
    </row>
    <row r="6021" spans="1:18" x14ac:dyDescent="0.5">
      <c r="A6021">
        <v>15</v>
      </c>
      <c r="B6021">
        <v>265</v>
      </c>
      <c r="C6021">
        <v>2019</v>
      </c>
      <c r="D6021">
        <v>3</v>
      </c>
      <c r="E6021">
        <v>99</v>
      </c>
      <c r="F6021">
        <v>99</v>
      </c>
      <c r="G6021">
        <v>99</v>
      </c>
      <c r="H6021">
        <v>99</v>
      </c>
      <c r="I6021">
        <v>99</v>
      </c>
      <c r="J6021">
        <v>999</v>
      </c>
      <c r="K6021">
        <v>0</v>
      </c>
      <c r="M6021">
        <v>99</v>
      </c>
      <c r="N6021">
        <v>99</v>
      </c>
      <c r="O6021">
        <v>99</v>
      </c>
      <c r="P6021">
        <v>99</v>
      </c>
      <c r="R6021">
        <v>0</v>
      </c>
    </row>
    <row r="6022" spans="1:18" x14ac:dyDescent="0.5">
      <c r="A6022">
        <v>15</v>
      </c>
      <c r="B6022">
        <v>266</v>
      </c>
      <c r="C6022">
        <v>2019</v>
      </c>
      <c r="D6022">
        <v>3</v>
      </c>
      <c r="E6022">
        <v>99</v>
      </c>
      <c r="F6022">
        <v>99</v>
      </c>
      <c r="G6022">
        <v>99</v>
      </c>
      <c r="H6022">
        <v>99</v>
      </c>
      <c r="I6022">
        <v>99</v>
      </c>
      <c r="J6022">
        <v>999</v>
      </c>
      <c r="K6022">
        <v>1</v>
      </c>
      <c r="M6022">
        <v>99</v>
      </c>
      <c r="N6022">
        <v>99</v>
      </c>
      <c r="O6022">
        <v>99</v>
      </c>
      <c r="P6022">
        <v>99</v>
      </c>
      <c r="R6022">
        <v>0</v>
      </c>
    </row>
    <row r="6023" spans="1:18" x14ac:dyDescent="0.5">
      <c r="A6023">
        <v>15</v>
      </c>
      <c r="B6023">
        <v>267</v>
      </c>
      <c r="C6023">
        <v>2019</v>
      </c>
      <c r="D6023">
        <v>3</v>
      </c>
      <c r="E6023">
        <v>99</v>
      </c>
      <c r="F6023">
        <v>99</v>
      </c>
      <c r="G6023">
        <v>99</v>
      </c>
      <c r="H6023">
        <v>99</v>
      </c>
      <c r="I6023">
        <v>99</v>
      </c>
      <c r="J6023">
        <v>999</v>
      </c>
      <c r="K6023">
        <v>3</v>
      </c>
      <c r="M6023">
        <v>99</v>
      </c>
      <c r="N6023">
        <v>99</v>
      </c>
      <c r="O6023">
        <v>99</v>
      </c>
      <c r="P6023">
        <v>99</v>
      </c>
      <c r="R6023">
        <v>0</v>
      </c>
    </row>
    <row r="6024" spans="1:18" x14ac:dyDescent="0.5">
      <c r="A6024">
        <v>15</v>
      </c>
      <c r="B6024">
        <v>268</v>
      </c>
      <c r="C6024">
        <v>2019</v>
      </c>
      <c r="D6024">
        <v>3</v>
      </c>
      <c r="E6024">
        <v>99</v>
      </c>
      <c r="F6024">
        <v>99</v>
      </c>
      <c r="G6024">
        <v>99</v>
      </c>
      <c r="H6024">
        <v>99</v>
      </c>
      <c r="I6024">
        <v>99</v>
      </c>
      <c r="J6024">
        <v>999</v>
      </c>
      <c r="K6024">
        <v>6</v>
      </c>
      <c r="M6024">
        <v>99</v>
      </c>
      <c r="N6024">
        <v>99</v>
      </c>
      <c r="O6024">
        <v>99</v>
      </c>
      <c r="P6024">
        <v>99</v>
      </c>
      <c r="R6024">
        <v>0</v>
      </c>
    </row>
    <row r="6025" spans="1:18" x14ac:dyDescent="0.5">
      <c r="A6025">
        <v>15</v>
      </c>
      <c r="B6025">
        <v>269</v>
      </c>
      <c r="C6025">
        <v>2019</v>
      </c>
      <c r="D6025">
        <v>3</v>
      </c>
      <c r="E6025">
        <v>99</v>
      </c>
      <c r="F6025">
        <v>99</v>
      </c>
      <c r="G6025">
        <v>99</v>
      </c>
      <c r="H6025">
        <v>99</v>
      </c>
      <c r="I6025">
        <v>99</v>
      </c>
      <c r="J6025">
        <v>999</v>
      </c>
      <c r="K6025">
        <v>8</v>
      </c>
      <c r="M6025">
        <v>99</v>
      </c>
      <c r="N6025">
        <v>99</v>
      </c>
      <c r="O6025">
        <v>99</v>
      </c>
      <c r="P6025">
        <v>99</v>
      </c>
      <c r="R6025">
        <v>0</v>
      </c>
    </row>
    <row r="6026" spans="1:18" x14ac:dyDescent="0.5">
      <c r="A6026">
        <v>15</v>
      </c>
      <c r="B6026">
        <v>270</v>
      </c>
      <c r="C6026">
        <v>2019</v>
      </c>
      <c r="D6026">
        <v>3</v>
      </c>
      <c r="E6026">
        <v>99</v>
      </c>
      <c r="F6026">
        <v>99</v>
      </c>
      <c r="G6026">
        <v>99</v>
      </c>
      <c r="H6026">
        <v>99</v>
      </c>
      <c r="I6026">
        <v>99</v>
      </c>
      <c r="J6026">
        <v>999</v>
      </c>
      <c r="K6026">
        <v>9</v>
      </c>
      <c r="M6026">
        <v>99</v>
      </c>
      <c r="N6026">
        <v>99</v>
      </c>
      <c r="O6026">
        <v>99</v>
      </c>
      <c r="P6026">
        <v>99</v>
      </c>
      <c r="R6026">
        <v>0</v>
      </c>
    </row>
    <row r="6027" spans="1:18" x14ac:dyDescent="0.5">
      <c r="A6027">
        <v>15</v>
      </c>
      <c r="B6027">
        <v>271</v>
      </c>
      <c r="C6027">
        <v>2019</v>
      </c>
      <c r="D6027">
        <v>4</v>
      </c>
      <c r="E6027">
        <v>99</v>
      </c>
      <c r="F6027">
        <v>99</v>
      </c>
      <c r="G6027">
        <v>99</v>
      </c>
      <c r="H6027">
        <v>99</v>
      </c>
      <c r="I6027">
        <v>99</v>
      </c>
      <c r="J6027">
        <v>999</v>
      </c>
      <c r="K6027">
        <v>0</v>
      </c>
      <c r="M6027">
        <v>99</v>
      </c>
      <c r="N6027">
        <v>99</v>
      </c>
      <c r="O6027">
        <v>99</v>
      </c>
      <c r="P6027">
        <v>99</v>
      </c>
      <c r="R6027">
        <v>0</v>
      </c>
    </row>
    <row r="6028" spans="1:18" x14ac:dyDescent="0.5">
      <c r="A6028">
        <v>15</v>
      </c>
      <c r="B6028">
        <v>272</v>
      </c>
      <c r="C6028">
        <v>2019</v>
      </c>
      <c r="D6028">
        <v>4</v>
      </c>
      <c r="E6028">
        <v>99</v>
      </c>
      <c r="F6028">
        <v>99</v>
      </c>
      <c r="G6028">
        <v>99</v>
      </c>
      <c r="H6028">
        <v>99</v>
      </c>
      <c r="I6028">
        <v>99</v>
      </c>
      <c r="J6028">
        <v>999</v>
      </c>
      <c r="K6028">
        <v>1</v>
      </c>
      <c r="M6028">
        <v>99</v>
      </c>
      <c r="N6028">
        <v>99</v>
      </c>
      <c r="O6028">
        <v>99</v>
      </c>
      <c r="P6028">
        <v>99</v>
      </c>
      <c r="R6028">
        <v>0</v>
      </c>
    </row>
    <row r="6029" spans="1:18" x14ac:dyDescent="0.5">
      <c r="A6029">
        <v>15</v>
      </c>
      <c r="B6029">
        <v>273</v>
      </c>
      <c r="C6029">
        <v>2019</v>
      </c>
      <c r="D6029">
        <v>4</v>
      </c>
      <c r="E6029">
        <v>99</v>
      </c>
      <c r="F6029">
        <v>99</v>
      </c>
      <c r="G6029">
        <v>99</v>
      </c>
      <c r="H6029">
        <v>99</v>
      </c>
      <c r="I6029">
        <v>99</v>
      </c>
      <c r="J6029">
        <v>999</v>
      </c>
      <c r="K6029">
        <v>3</v>
      </c>
      <c r="M6029">
        <v>99</v>
      </c>
      <c r="N6029">
        <v>99</v>
      </c>
      <c r="O6029">
        <v>99</v>
      </c>
      <c r="P6029">
        <v>99</v>
      </c>
      <c r="R6029">
        <v>0</v>
      </c>
    </row>
    <row r="6030" spans="1:18" x14ac:dyDescent="0.5">
      <c r="A6030">
        <v>15</v>
      </c>
      <c r="B6030">
        <v>274</v>
      </c>
      <c r="C6030">
        <v>2019</v>
      </c>
      <c r="D6030">
        <v>4</v>
      </c>
      <c r="E6030">
        <v>99</v>
      </c>
      <c r="F6030">
        <v>99</v>
      </c>
      <c r="G6030">
        <v>99</v>
      </c>
      <c r="H6030">
        <v>99</v>
      </c>
      <c r="I6030">
        <v>99</v>
      </c>
      <c r="J6030">
        <v>999</v>
      </c>
      <c r="K6030">
        <v>6</v>
      </c>
      <c r="M6030">
        <v>99</v>
      </c>
      <c r="N6030">
        <v>99</v>
      </c>
      <c r="O6030">
        <v>99</v>
      </c>
      <c r="P6030">
        <v>99</v>
      </c>
      <c r="R6030">
        <v>0</v>
      </c>
    </row>
    <row r="6031" spans="1:18" x14ac:dyDescent="0.5">
      <c r="A6031">
        <v>15</v>
      </c>
      <c r="B6031">
        <v>275</v>
      </c>
      <c r="C6031">
        <v>2019</v>
      </c>
      <c r="D6031">
        <v>4</v>
      </c>
      <c r="E6031">
        <v>99</v>
      </c>
      <c r="F6031">
        <v>99</v>
      </c>
      <c r="G6031">
        <v>99</v>
      </c>
      <c r="H6031">
        <v>99</v>
      </c>
      <c r="I6031">
        <v>99</v>
      </c>
      <c r="J6031">
        <v>999</v>
      </c>
      <c r="K6031">
        <v>8</v>
      </c>
      <c r="M6031">
        <v>99</v>
      </c>
      <c r="N6031">
        <v>99</v>
      </c>
      <c r="O6031">
        <v>99</v>
      </c>
      <c r="P6031">
        <v>99</v>
      </c>
      <c r="R6031">
        <v>0</v>
      </c>
    </row>
    <row r="6032" spans="1:18" x14ac:dyDescent="0.5">
      <c r="A6032">
        <v>15</v>
      </c>
      <c r="B6032">
        <v>276</v>
      </c>
      <c r="C6032">
        <v>2019</v>
      </c>
      <c r="D6032">
        <v>4</v>
      </c>
      <c r="E6032">
        <v>99</v>
      </c>
      <c r="F6032">
        <v>99</v>
      </c>
      <c r="G6032">
        <v>99</v>
      </c>
      <c r="H6032">
        <v>99</v>
      </c>
      <c r="I6032">
        <v>99</v>
      </c>
      <c r="J6032">
        <v>999</v>
      </c>
      <c r="K6032">
        <v>9</v>
      </c>
      <c r="M6032">
        <v>99</v>
      </c>
      <c r="N6032">
        <v>99</v>
      </c>
      <c r="O6032">
        <v>99</v>
      </c>
      <c r="P6032">
        <v>99</v>
      </c>
      <c r="R6032">
        <v>0</v>
      </c>
    </row>
    <row r="6033" spans="1:18" x14ac:dyDescent="0.5">
      <c r="A6033">
        <v>15</v>
      </c>
      <c r="B6033">
        <v>277</v>
      </c>
      <c r="C6033">
        <v>2019</v>
      </c>
      <c r="D6033">
        <v>5</v>
      </c>
      <c r="E6033">
        <v>99</v>
      </c>
      <c r="F6033">
        <v>99</v>
      </c>
      <c r="G6033">
        <v>99</v>
      </c>
      <c r="H6033">
        <v>99</v>
      </c>
      <c r="I6033">
        <v>99</v>
      </c>
      <c r="J6033">
        <v>999</v>
      </c>
      <c r="K6033">
        <v>0</v>
      </c>
      <c r="M6033">
        <v>99</v>
      </c>
      <c r="N6033">
        <v>99</v>
      </c>
      <c r="O6033">
        <v>99</v>
      </c>
      <c r="P6033">
        <v>99</v>
      </c>
      <c r="R6033">
        <v>0</v>
      </c>
    </row>
    <row r="6034" spans="1:18" x14ac:dyDescent="0.5">
      <c r="A6034">
        <v>15</v>
      </c>
      <c r="B6034">
        <v>278</v>
      </c>
      <c r="C6034">
        <v>2019</v>
      </c>
      <c r="D6034">
        <v>5</v>
      </c>
      <c r="E6034">
        <v>99</v>
      </c>
      <c r="F6034">
        <v>99</v>
      </c>
      <c r="G6034">
        <v>99</v>
      </c>
      <c r="H6034">
        <v>99</v>
      </c>
      <c r="I6034">
        <v>99</v>
      </c>
      <c r="J6034">
        <v>999</v>
      </c>
      <c r="K6034">
        <v>1</v>
      </c>
      <c r="M6034">
        <v>99</v>
      </c>
      <c r="N6034">
        <v>99</v>
      </c>
      <c r="O6034">
        <v>99</v>
      </c>
      <c r="P6034">
        <v>99</v>
      </c>
      <c r="R6034">
        <v>0</v>
      </c>
    </row>
    <row r="6035" spans="1:18" x14ac:dyDescent="0.5">
      <c r="A6035">
        <v>15</v>
      </c>
      <c r="B6035">
        <v>279</v>
      </c>
      <c r="C6035">
        <v>2019</v>
      </c>
      <c r="D6035">
        <v>5</v>
      </c>
      <c r="E6035">
        <v>99</v>
      </c>
      <c r="F6035">
        <v>99</v>
      </c>
      <c r="G6035">
        <v>99</v>
      </c>
      <c r="H6035">
        <v>99</v>
      </c>
      <c r="I6035">
        <v>99</v>
      </c>
      <c r="J6035">
        <v>999</v>
      </c>
      <c r="K6035">
        <v>3</v>
      </c>
      <c r="M6035">
        <v>99</v>
      </c>
      <c r="N6035">
        <v>99</v>
      </c>
      <c r="O6035">
        <v>99</v>
      </c>
      <c r="P6035">
        <v>99</v>
      </c>
      <c r="R6035">
        <v>0</v>
      </c>
    </row>
    <row r="6036" spans="1:18" x14ac:dyDescent="0.5">
      <c r="A6036">
        <v>15</v>
      </c>
      <c r="B6036">
        <v>280</v>
      </c>
      <c r="C6036">
        <v>2019</v>
      </c>
      <c r="D6036">
        <v>5</v>
      </c>
      <c r="E6036">
        <v>99</v>
      </c>
      <c r="F6036">
        <v>99</v>
      </c>
      <c r="G6036">
        <v>99</v>
      </c>
      <c r="H6036">
        <v>99</v>
      </c>
      <c r="I6036">
        <v>99</v>
      </c>
      <c r="J6036">
        <v>999</v>
      </c>
      <c r="K6036">
        <v>6</v>
      </c>
      <c r="M6036">
        <v>99</v>
      </c>
      <c r="N6036">
        <v>99</v>
      </c>
      <c r="O6036">
        <v>99</v>
      </c>
      <c r="P6036">
        <v>99</v>
      </c>
      <c r="R6036">
        <v>0</v>
      </c>
    </row>
    <row r="6037" spans="1:18" x14ac:dyDescent="0.5">
      <c r="A6037">
        <v>15</v>
      </c>
      <c r="B6037">
        <v>281</v>
      </c>
      <c r="C6037">
        <v>2019</v>
      </c>
      <c r="D6037">
        <v>5</v>
      </c>
      <c r="E6037">
        <v>99</v>
      </c>
      <c r="F6037">
        <v>99</v>
      </c>
      <c r="G6037">
        <v>99</v>
      </c>
      <c r="H6037">
        <v>99</v>
      </c>
      <c r="I6037">
        <v>99</v>
      </c>
      <c r="J6037">
        <v>999</v>
      </c>
      <c r="K6037">
        <v>8</v>
      </c>
      <c r="M6037">
        <v>99</v>
      </c>
      <c r="N6037">
        <v>99</v>
      </c>
      <c r="O6037">
        <v>99</v>
      </c>
      <c r="P6037">
        <v>99</v>
      </c>
      <c r="R6037">
        <v>0</v>
      </c>
    </row>
    <row r="6038" spans="1:18" x14ac:dyDescent="0.5">
      <c r="A6038">
        <v>15</v>
      </c>
      <c r="B6038">
        <v>282</v>
      </c>
      <c r="C6038">
        <v>2019</v>
      </c>
      <c r="D6038">
        <v>5</v>
      </c>
      <c r="E6038">
        <v>99</v>
      </c>
      <c r="F6038">
        <v>99</v>
      </c>
      <c r="G6038">
        <v>99</v>
      </c>
      <c r="H6038">
        <v>99</v>
      </c>
      <c r="I6038">
        <v>99</v>
      </c>
      <c r="J6038">
        <v>999</v>
      </c>
      <c r="K6038">
        <v>9</v>
      </c>
      <c r="M6038">
        <v>99</v>
      </c>
      <c r="N6038">
        <v>99</v>
      </c>
      <c r="O6038">
        <v>99</v>
      </c>
      <c r="P6038">
        <v>99</v>
      </c>
      <c r="R6038">
        <v>0</v>
      </c>
    </row>
    <row r="6039" spans="1:18" x14ac:dyDescent="0.5">
      <c r="A6039">
        <v>15</v>
      </c>
      <c r="B6039">
        <v>283</v>
      </c>
      <c r="C6039">
        <v>2019</v>
      </c>
      <c r="D6039">
        <v>6</v>
      </c>
      <c r="E6039">
        <v>99</v>
      </c>
      <c r="F6039">
        <v>99</v>
      </c>
      <c r="G6039">
        <v>99</v>
      </c>
      <c r="H6039">
        <v>99</v>
      </c>
      <c r="I6039">
        <v>99</v>
      </c>
      <c r="J6039">
        <v>999</v>
      </c>
      <c r="K6039">
        <v>0</v>
      </c>
      <c r="M6039">
        <v>99</v>
      </c>
      <c r="N6039">
        <v>99</v>
      </c>
      <c r="O6039">
        <v>99</v>
      </c>
      <c r="P6039">
        <v>99</v>
      </c>
      <c r="R6039">
        <v>0</v>
      </c>
    </row>
    <row r="6040" spans="1:18" x14ac:dyDescent="0.5">
      <c r="A6040">
        <v>15</v>
      </c>
      <c r="B6040">
        <v>284</v>
      </c>
      <c r="C6040">
        <v>2019</v>
      </c>
      <c r="D6040">
        <v>6</v>
      </c>
      <c r="E6040">
        <v>99</v>
      </c>
      <c r="F6040">
        <v>99</v>
      </c>
      <c r="G6040">
        <v>99</v>
      </c>
      <c r="H6040">
        <v>99</v>
      </c>
      <c r="I6040">
        <v>99</v>
      </c>
      <c r="J6040">
        <v>999</v>
      </c>
      <c r="K6040">
        <v>1</v>
      </c>
      <c r="M6040">
        <v>99</v>
      </c>
      <c r="N6040">
        <v>99</v>
      </c>
      <c r="O6040">
        <v>99</v>
      </c>
      <c r="P6040">
        <v>99</v>
      </c>
      <c r="R6040">
        <v>0</v>
      </c>
    </row>
    <row r="6041" spans="1:18" x14ac:dyDescent="0.5">
      <c r="A6041">
        <v>15</v>
      </c>
      <c r="B6041">
        <v>285</v>
      </c>
      <c r="C6041">
        <v>2019</v>
      </c>
      <c r="D6041">
        <v>6</v>
      </c>
      <c r="E6041">
        <v>99</v>
      </c>
      <c r="F6041">
        <v>99</v>
      </c>
      <c r="G6041">
        <v>99</v>
      </c>
      <c r="H6041">
        <v>99</v>
      </c>
      <c r="I6041">
        <v>99</v>
      </c>
      <c r="J6041">
        <v>999</v>
      </c>
      <c r="K6041">
        <v>3</v>
      </c>
      <c r="M6041">
        <v>99</v>
      </c>
      <c r="N6041">
        <v>99</v>
      </c>
      <c r="O6041">
        <v>99</v>
      </c>
      <c r="P6041">
        <v>99</v>
      </c>
      <c r="R6041">
        <v>0</v>
      </c>
    </row>
    <row r="6042" spans="1:18" x14ac:dyDescent="0.5">
      <c r="A6042">
        <v>15</v>
      </c>
      <c r="B6042">
        <v>286</v>
      </c>
      <c r="C6042">
        <v>2019</v>
      </c>
      <c r="D6042">
        <v>6</v>
      </c>
      <c r="E6042">
        <v>99</v>
      </c>
      <c r="F6042">
        <v>99</v>
      </c>
      <c r="G6042">
        <v>99</v>
      </c>
      <c r="H6042">
        <v>99</v>
      </c>
      <c r="I6042">
        <v>99</v>
      </c>
      <c r="J6042">
        <v>999</v>
      </c>
      <c r="K6042">
        <v>6</v>
      </c>
      <c r="M6042">
        <v>99</v>
      </c>
      <c r="N6042">
        <v>99</v>
      </c>
      <c r="O6042">
        <v>99</v>
      </c>
      <c r="P6042">
        <v>99</v>
      </c>
      <c r="R6042">
        <v>0</v>
      </c>
    </row>
    <row r="6043" spans="1:18" x14ac:dyDescent="0.5">
      <c r="A6043">
        <v>15</v>
      </c>
      <c r="B6043">
        <v>287</v>
      </c>
      <c r="C6043">
        <v>2019</v>
      </c>
      <c r="D6043">
        <v>6</v>
      </c>
      <c r="E6043">
        <v>99</v>
      </c>
      <c r="F6043">
        <v>99</v>
      </c>
      <c r="G6043">
        <v>99</v>
      </c>
      <c r="H6043">
        <v>99</v>
      </c>
      <c r="I6043">
        <v>99</v>
      </c>
      <c r="J6043">
        <v>999</v>
      </c>
      <c r="K6043">
        <v>8</v>
      </c>
      <c r="M6043">
        <v>99</v>
      </c>
      <c r="N6043">
        <v>99</v>
      </c>
      <c r="O6043">
        <v>99</v>
      </c>
      <c r="P6043">
        <v>99</v>
      </c>
      <c r="R6043">
        <v>0</v>
      </c>
    </row>
    <row r="6044" spans="1:18" x14ac:dyDescent="0.5">
      <c r="A6044">
        <v>15</v>
      </c>
      <c r="B6044">
        <v>288</v>
      </c>
      <c r="C6044">
        <v>2019</v>
      </c>
      <c r="D6044">
        <v>6</v>
      </c>
      <c r="E6044">
        <v>99</v>
      </c>
      <c r="F6044">
        <v>99</v>
      </c>
      <c r="G6044">
        <v>99</v>
      </c>
      <c r="H6044">
        <v>99</v>
      </c>
      <c r="I6044">
        <v>99</v>
      </c>
      <c r="J6044">
        <v>999</v>
      </c>
      <c r="K6044">
        <v>9</v>
      </c>
      <c r="M6044">
        <v>99</v>
      </c>
      <c r="N6044">
        <v>99</v>
      </c>
      <c r="O6044">
        <v>99</v>
      </c>
      <c r="P6044">
        <v>99</v>
      </c>
      <c r="R6044">
        <v>0</v>
      </c>
    </row>
    <row r="6045" spans="1:18" x14ac:dyDescent="0.5">
      <c r="A6045">
        <v>15</v>
      </c>
      <c r="B6045">
        <v>289</v>
      </c>
      <c r="C6045">
        <v>2019</v>
      </c>
      <c r="D6045">
        <v>7</v>
      </c>
      <c r="E6045">
        <v>99</v>
      </c>
      <c r="F6045">
        <v>99</v>
      </c>
      <c r="G6045">
        <v>99</v>
      </c>
      <c r="H6045">
        <v>99</v>
      </c>
      <c r="I6045">
        <v>99</v>
      </c>
      <c r="J6045">
        <v>999</v>
      </c>
      <c r="K6045">
        <v>0</v>
      </c>
      <c r="M6045">
        <v>99</v>
      </c>
      <c r="N6045">
        <v>99</v>
      </c>
      <c r="O6045">
        <v>99</v>
      </c>
      <c r="P6045">
        <v>99</v>
      </c>
      <c r="R6045">
        <v>0</v>
      </c>
    </row>
    <row r="6046" spans="1:18" x14ac:dyDescent="0.5">
      <c r="A6046">
        <v>15</v>
      </c>
      <c r="B6046">
        <v>290</v>
      </c>
      <c r="C6046">
        <v>2019</v>
      </c>
      <c r="D6046">
        <v>7</v>
      </c>
      <c r="E6046">
        <v>99</v>
      </c>
      <c r="F6046">
        <v>99</v>
      </c>
      <c r="G6046">
        <v>99</v>
      </c>
      <c r="H6046">
        <v>99</v>
      </c>
      <c r="I6046">
        <v>99</v>
      </c>
      <c r="J6046">
        <v>999</v>
      </c>
      <c r="K6046">
        <v>1</v>
      </c>
      <c r="M6046">
        <v>99</v>
      </c>
      <c r="N6046">
        <v>99</v>
      </c>
      <c r="O6046">
        <v>99</v>
      </c>
      <c r="P6046">
        <v>99</v>
      </c>
      <c r="R6046">
        <v>0</v>
      </c>
    </row>
    <row r="6047" spans="1:18" x14ac:dyDescent="0.5">
      <c r="A6047">
        <v>15</v>
      </c>
      <c r="B6047">
        <v>291</v>
      </c>
      <c r="C6047">
        <v>2019</v>
      </c>
      <c r="D6047">
        <v>7</v>
      </c>
      <c r="E6047">
        <v>99</v>
      </c>
      <c r="F6047">
        <v>99</v>
      </c>
      <c r="G6047">
        <v>99</v>
      </c>
      <c r="H6047">
        <v>99</v>
      </c>
      <c r="I6047">
        <v>99</v>
      </c>
      <c r="J6047">
        <v>999</v>
      </c>
      <c r="K6047">
        <v>3</v>
      </c>
      <c r="M6047">
        <v>99</v>
      </c>
      <c r="N6047">
        <v>99</v>
      </c>
      <c r="O6047">
        <v>99</v>
      </c>
      <c r="P6047">
        <v>99</v>
      </c>
      <c r="R6047">
        <v>0</v>
      </c>
    </row>
    <row r="6048" spans="1:18" x14ac:dyDescent="0.5">
      <c r="A6048">
        <v>15</v>
      </c>
      <c r="B6048">
        <v>292</v>
      </c>
      <c r="C6048">
        <v>2019</v>
      </c>
      <c r="D6048">
        <v>7</v>
      </c>
      <c r="E6048">
        <v>99</v>
      </c>
      <c r="F6048">
        <v>99</v>
      </c>
      <c r="G6048">
        <v>99</v>
      </c>
      <c r="H6048">
        <v>99</v>
      </c>
      <c r="I6048">
        <v>99</v>
      </c>
      <c r="J6048">
        <v>999</v>
      </c>
      <c r="K6048">
        <v>6</v>
      </c>
      <c r="M6048">
        <v>99</v>
      </c>
      <c r="N6048">
        <v>99</v>
      </c>
      <c r="O6048">
        <v>99</v>
      </c>
      <c r="P6048">
        <v>99</v>
      </c>
      <c r="R6048">
        <v>0</v>
      </c>
    </row>
    <row r="6049" spans="1:18" x14ac:dyDescent="0.5">
      <c r="A6049">
        <v>15</v>
      </c>
      <c r="B6049">
        <v>293</v>
      </c>
      <c r="C6049">
        <v>2019</v>
      </c>
      <c r="D6049">
        <v>7</v>
      </c>
      <c r="E6049">
        <v>99</v>
      </c>
      <c r="F6049">
        <v>99</v>
      </c>
      <c r="G6049">
        <v>99</v>
      </c>
      <c r="H6049">
        <v>99</v>
      </c>
      <c r="I6049">
        <v>99</v>
      </c>
      <c r="J6049">
        <v>999</v>
      </c>
      <c r="K6049">
        <v>8</v>
      </c>
      <c r="M6049">
        <v>99</v>
      </c>
      <c r="N6049">
        <v>99</v>
      </c>
      <c r="O6049">
        <v>99</v>
      </c>
      <c r="P6049">
        <v>99</v>
      </c>
      <c r="R6049">
        <v>0</v>
      </c>
    </row>
    <row r="6050" spans="1:18" x14ac:dyDescent="0.5">
      <c r="A6050">
        <v>15</v>
      </c>
      <c r="B6050">
        <v>294</v>
      </c>
      <c r="C6050">
        <v>2019</v>
      </c>
      <c r="D6050">
        <v>7</v>
      </c>
      <c r="E6050">
        <v>99</v>
      </c>
      <c r="F6050">
        <v>99</v>
      </c>
      <c r="G6050">
        <v>99</v>
      </c>
      <c r="H6050">
        <v>99</v>
      </c>
      <c r="I6050">
        <v>99</v>
      </c>
      <c r="J6050">
        <v>999</v>
      </c>
      <c r="K6050">
        <v>9</v>
      </c>
      <c r="M6050">
        <v>99</v>
      </c>
      <c r="N6050">
        <v>99</v>
      </c>
      <c r="O6050">
        <v>99</v>
      </c>
      <c r="P6050">
        <v>99</v>
      </c>
      <c r="R6050">
        <v>0</v>
      </c>
    </row>
    <row r="6051" spans="1:18" x14ac:dyDescent="0.5">
      <c r="A6051">
        <v>15</v>
      </c>
      <c r="B6051">
        <v>295</v>
      </c>
      <c r="C6051">
        <v>2019</v>
      </c>
      <c r="D6051">
        <v>8</v>
      </c>
      <c r="E6051">
        <v>99</v>
      </c>
      <c r="F6051">
        <v>99</v>
      </c>
      <c r="G6051">
        <v>99</v>
      </c>
      <c r="H6051">
        <v>99</v>
      </c>
      <c r="I6051">
        <v>99</v>
      </c>
      <c r="J6051">
        <v>999</v>
      </c>
      <c r="K6051">
        <v>0</v>
      </c>
      <c r="M6051">
        <v>99</v>
      </c>
      <c r="N6051">
        <v>99</v>
      </c>
      <c r="O6051">
        <v>99</v>
      </c>
      <c r="P6051">
        <v>99</v>
      </c>
      <c r="R6051">
        <v>0</v>
      </c>
    </row>
    <row r="6052" spans="1:18" x14ac:dyDescent="0.5">
      <c r="A6052">
        <v>15</v>
      </c>
      <c r="B6052">
        <v>296</v>
      </c>
      <c r="C6052">
        <v>2019</v>
      </c>
      <c r="D6052">
        <v>8</v>
      </c>
      <c r="E6052">
        <v>99</v>
      </c>
      <c r="F6052">
        <v>99</v>
      </c>
      <c r="G6052">
        <v>99</v>
      </c>
      <c r="H6052">
        <v>99</v>
      </c>
      <c r="I6052">
        <v>99</v>
      </c>
      <c r="J6052">
        <v>999</v>
      </c>
      <c r="K6052">
        <v>1</v>
      </c>
      <c r="M6052">
        <v>99</v>
      </c>
      <c r="N6052">
        <v>99</v>
      </c>
      <c r="O6052">
        <v>99</v>
      </c>
      <c r="P6052">
        <v>99</v>
      </c>
      <c r="R6052">
        <v>0</v>
      </c>
    </row>
    <row r="6053" spans="1:18" x14ac:dyDescent="0.5">
      <c r="A6053">
        <v>15</v>
      </c>
      <c r="B6053">
        <v>297</v>
      </c>
      <c r="C6053">
        <v>2019</v>
      </c>
      <c r="D6053">
        <v>8</v>
      </c>
      <c r="E6053">
        <v>99</v>
      </c>
      <c r="F6053">
        <v>99</v>
      </c>
      <c r="G6053">
        <v>99</v>
      </c>
      <c r="H6053">
        <v>99</v>
      </c>
      <c r="I6053">
        <v>99</v>
      </c>
      <c r="J6053">
        <v>999</v>
      </c>
      <c r="K6053">
        <v>3</v>
      </c>
      <c r="M6053">
        <v>99</v>
      </c>
      <c r="N6053">
        <v>99</v>
      </c>
      <c r="O6053">
        <v>99</v>
      </c>
      <c r="P6053">
        <v>99</v>
      </c>
      <c r="R6053">
        <v>0</v>
      </c>
    </row>
    <row r="6054" spans="1:18" x14ac:dyDescent="0.5">
      <c r="A6054">
        <v>15</v>
      </c>
      <c r="B6054">
        <v>298</v>
      </c>
      <c r="C6054">
        <v>2019</v>
      </c>
      <c r="D6054">
        <v>8</v>
      </c>
      <c r="E6054">
        <v>99</v>
      </c>
      <c r="F6054">
        <v>99</v>
      </c>
      <c r="G6054">
        <v>99</v>
      </c>
      <c r="H6054">
        <v>99</v>
      </c>
      <c r="I6054">
        <v>99</v>
      </c>
      <c r="J6054">
        <v>999</v>
      </c>
      <c r="K6054">
        <v>6</v>
      </c>
      <c r="M6054">
        <v>99</v>
      </c>
      <c r="N6054">
        <v>99</v>
      </c>
      <c r="O6054">
        <v>99</v>
      </c>
      <c r="P6054">
        <v>99</v>
      </c>
      <c r="R6054">
        <v>0</v>
      </c>
    </row>
    <row r="6055" spans="1:18" x14ac:dyDescent="0.5">
      <c r="A6055">
        <v>15</v>
      </c>
      <c r="B6055">
        <v>299</v>
      </c>
      <c r="C6055">
        <v>2019</v>
      </c>
      <c r="D6055">
        <v>8</v>
      </c>
      <c r="E6055">
        <v>99</v>
      </c>
      <c r="F6055">
        <v>99</v>
      </c>
      <c r="G6055">
        <v>99</v>
      </c>
      <c r="H6055">
        <v>99</v>
      </c>
      <c r="I6055">
        <v>99</v>
      </c>
      <c r="J6055">
        <v>999</v>
      </c>
      <c r="K6055">
        <v>8</v>
      </c>
      <c r="M6055">
        <v>99</v>
      </c>
      <c r="N6055">
        <v>99</v>
      </c>
      <c r="O6055">
        <v>99</v>
      </c>
      <c r="P6055">
        <v>99</v>
      </c>
      <c r="R6055">
        <v>0</v>
      </c>
    </row>
    <row r="6056" spans="1:18" x14ac:dyDescent="0.5">
      <c r="A6056">
        <v>15</v>
      </c>
      <c r="B6056">
        <v>300</v>
      </c>
      <c r="C6056">
        <v>2019</v>
      </c>
      <c r="D6056">
        <v>8</v>
      </c>
      <c r="E6056">
        <v>99</v>
      </c>
      <c r="F6056">
        <v>99</v>
      </c>
      <c r="G6056">
        <v>99</v>
      </c>
      <c r="H6056">
        <v>99</v>
      </c>
      <c r="I6056">
        <v>99</v>
      </c>
      <c r="J6056">
        <v>999</v>
      </c>
      <c r="K6056">
        <v>9</v>
      </c>
      <c r="M6056">
        <v>99</v>
      </c>
      <c r="N6056">
        <v>99</v>
      </c>
      <c r="O6056">
        <v>99</v>
      </c>
      <c r="P6056">
        <v>99</v>
      </c>
      <c r="R6056">
        <v>0</v>
      </c>
    </row>
    <row r="6057" spans="1:18" x14ac:dyDescent="0.5">
      <c r="A6057">
        <v>15</v>
      </c>
      <c r="B6057">
        <v>301</v>
      </c>
      <c r="C6057">
        <v>2019</v>
      </c>
      <c r="D6057">
        <v>9</v>
      </c>
      <c r="E6057">
        <v>99</v>
      </c>
      <c r="F6057">
        <v>99</v>
      </c>
      <c r="G6057">
        <v>99</v>
      </c>
      <c r="H6057">
        <v>99</v>
      </c>
      <c r="I6057">
        <v>99</v>
      </c>
      <c r="J6057">
        <v>999</v>
      </c>
      <c r="K6057">
        <v>0</v>
      </c>
      <c r="M6057">
        <v>99</v>
      </c>
      <c r="N6057">
        <v>99</v>
      </c>
      <c r="O6057">
        <v>99</v>
      </c>
      <c r="P6057">
        <v>99</v>
      </c>
      <c r="R6057">
        <v>0</v>
      </c>
    </row>
    <row r="6058" spans="1:18" x14ac:dyDescent="0.5">
      <c r="A6058">
        <v>15</v>
      </c>
      <c r="B6058">
        <v>302</v>
      </c>
      <c r="C6058">
        <v>2019</v>
      </c>
      <c r="D6058">
        <v>9</v>
      </c>
      <c r="E6058">
        <v>99</v>
      </c>
      <c r="F6058">
        <v>99</v>
      </c>
      <c r="G6058">
        <v>99</v>
      </c>
      <c r="H6058">
        <v>99</v>
      </c>
      <c r="I6058">
        <v>99</v>
      </c>
      <c r="J6058">
        <v>999</v>
      </c>
      <c r="K6058">
        <v>1</v>
      </c>
      <c r="M6058">
        <v>99</v>
      </c>
      <c r="N6058">
        <v>99</v>
      </c>
      <c r="O6058">
        <v>99</v>
      </c>
      <c r="P6058">
        <v>99</v>
      </c>
      <c r="R6058">
        <v>0</v>
      </c>
    </row>
    <row r="6059" spans="1:18" x14ac:dyDescent="0.5">
      <c r="A6059">
        <v>15</v>
      </c>
      <c r="B6059">
        <v>303</v>
      </c>
      <c r="C6059">
        <v>2019</v>
      </c>
      <c r="D6059">
        <v>9</v>
      </c>
      <c r="E6059">
        <v>99</v>
      </c>
      <c r="F6059">
        <v>99</v>
      </c>
      <c r="G6059">
        <v>99</v>
      </c>
      <c r="H6059">
        <v>99</v>
      </c>
      <c r="I6059">
        <v>99</v>
      </c>
      <c r="J6059">
        <v>999</v>
      </c>
      <c r="K6059">
        <v>3</v>
      </c>
      <c r="M6059">
        <v>99</v>
      </c>
      <c r="N6059">
        <v>99</v>
      </c>
      <c r="O6059">
        <v>99</v>
      </c>
      <c r="P6059">
        <v>99</v>
      </c>
      <c r="R6059">
        <v>0</v>
      </c>
    </row>
    <row r="6060" spans="1:18" x14ac:dyDescent="0.5">
      <c r="A6060">
        <v>15</v>
      </c>
      <c r="B6060">
        <v>304</v>
      </c>
      <c r="C6060">
        <v>2019</v>
      </c>
      <c r="D6060">
        <v>9</v>
      </c>
      <c r="E6060">
        <v>99</v>
      </c>
      <c r="F6060">
        <v>99</v>
      </c>
      <c r="G6060">
        <v>99</v>
      </c>
      <c r="H6060">
        <v>99</v>
      </c>
      <c r="I6060">
        <v>99</v>
      </c>
      <c r="J6060">
        <v>999</v>
      </c>
      <c r="K6060">
        <v>6</v>
      </c>
      <c r="M6060">
        <v>99</v>
      </c>
      <c r="N6060">
        <v>99</v>
      </c>
      <c r="O6060">
        <v>99</v>
      </c>
      <c r="P6060">
        <v>99</v>
      </c>
      <c r="R6060">
        <v>0</v>
      </c>
    </row>
    <row r="6061" spans="1:18" x14ac:dyDescent="0.5">
      <c r="A6061">
        <v>15</v>
      </c>
      <c r="B6061">
        <v>305</v>
      </c>
      <c r="C6061">
        <v>2019</v>
      </c>
      <c r="D6061">
        <v>9</v>
      </c>
      <c r="E6061">
        <v>99</v>
      </c>
      <c r="F6061">
        <v>99</v>
      </c>
      <c r="G6061">
        <v>99</v>
      </c>
      <c r="H6061">
        <v>99</v>
      </c>
      <c r="I6061">
        <v>99</v>
      </c>
      <c r="J6061">
        <v>999</v>
      </c>
      <c r="K6061">
        <v>8</v>
      </c>
      <c r="M6061">
        <v>99</v>
      </c>
      <c r="N6061">
        <v>99</v>
      </c>
      <c r="O6061">
        <v>99</v>
      </c>
      <c r="P6061">
        <v>99</v>
      </c>
      <c r="R6061">
        <v>0</v>
      </c>
    </row>
    <row r="6062" spans="1:18" x14ac:dyDescent="0.5">
      <c r="A6062">
        <v>15</v>
      </c>
      <c r="B6062">
        <v>306</v>
      </c>
      <c r="C6062">
        <v>2019</v>
      </c>
      <c r="D6062">
        <v>9</v>
      </c>
      <c r="E6062">
        <v>99</v>
      </c>
      <c r="F6062">
        <v>99</v>
      </c>
      <c r="G6062">
        <v>99</v>
      </c>
      <c r="H6062">
        <v>99</v>
      </c>
      <c r="I6062">
        <v>99</v>
      </c>
      <c r="J6062">
        <v>999</v>
      </c>
      <c r="K6062">
        <v>9</v>
      </c>
      <c r="M6062">
        <v>99</v>
      </c>
      <c r="N6062">
        <v>99</v>
      </c>
      <c r="O6062">
        <v>99</v>
      </c>
      <c r="P6062">
        <v>99</v>
      </c>
      <c r="R6062">
        <v>0</v>
      </c>
    </row>
    <row r="6063" spans="1:18" x14ac:dyDescent="0.5">
      <c r="A6063">
        <v>15</v>
      </c>
      <c r="B6063">
        <v>307</v>
      </c>
      <c r="C6063">
        <v>2019</v>
      </c>
      <c r="D6063">
        <v>10</v>
      </c>
      <c r="E6063">
        <v>99</v>
      </c>
      <c r="F6063">
        <v>99</v>
      </c>
      <c r="G6063">
        <v>99</v>
      </c>
      <c r="H6063">
        <v>99</v>
      </c>
      <c r="I6063">
        <v>99</v>
      </c>
      <c r="J6063">
        <v>999</v>
      </c>
      <c r="K6063">
        <v>0</v>
      </c>
      <c r="M6063">
        <v>99</v>
      </c>
      <c r="N6063">
        <v>99</v>
      </c>
      <c r="O6063">
        <v>99</v>
      </c>
      <c r="P6063">
        <v>99</v>
      </c>
      <c r="R6063">
        <v>0</v>
      </c>
    </row>
    <row r="6064" spans="1:18" x14ac:dyDescent="0.5">
      <c r="A6064">
        <v>15</v>
      </c>
      <c r="B6064">
        <v>308</v>
      </c>
      <c r="C6064">
        <v>2019</v>
      </c>
      <c r="D6064">
        <v>10</v>
      </c>
      <c r="E6064">
        <v>99</v>
      </c>
      <c r="F6064">
        <v>99</v>
      </c>
      <c r="G6064">
        <v>99</v>
      </c>
      <c r="H6064">
        <v>99</v>
      </c>
      <c r="I6064">
        <v>99</v>
      </c>
      <c r="J6064">
        <v>999</v>
      </c>
      <c r="K6064">
        <v>1</v>
      </c>
      <c r="M6064">
        <v>99</v>
      </c>
      <c r="N6064">
        <v>99</v>
      </c>
      <c r="O6064">
        <v>99</v>
      </c>
      <c r="P6064">
        <v>99</v>
      </c>
      <c r="R6064">
        <v>0</v>
      </c>
    </row>
    <row r="6065" spans="1:18" x14ac:dyDescent="0.5">
      <c r="A6065">
        <v>15</v>
      </c>
      <c r="B6065">
        <v>309</v>
      </c>
      <c r="C6065">
        <v>2019</v>
      </c>
      <c r="D6065">
        <v>10</v>
      </c>
      <c r="E6065">
        <v>99</v>
      </c>
      <c r="F6065">
        <v>99</v>
      </c>
      <c r="G6065">
        <v>99</v>
      </c>
      <c r="H6065">
        <v>99</v>
      </c>
      <c r="I6065">
        <v>99</v>
      </c>
      <c r="J6065">
        <v>999</v>
      </c>
      <c r="K6065">
        <v>3</v>
      </c>
      <c r="M6065">
        <v>99</v>
      </c>
      <c r="N6065">
        <v>99</v>
      </c>
      <c r="O6065">
        <v>99</v>
      </c>
      <c r="P6065">
        <v>99</v>
      </c>
      <c r="R6065">
        <v>0</v>
      </c>
    </row>
    <row r="6066" spans="1:18" x14ac:dyDescent="0.5">
      <c r="A6066">
        <v>15</v>
      </c>
      <c r="B6066">
        <v>310</v>
      </c>
      <c r="C6066">
        <v>2019</v>
      </c>
      <c r="D6066">
        <v>10</v>
      </c>
      <c r="E6066">
        <v>99</v>
      </c>
      <c r="F6066">
        <v>99</v>
      </c>
      <c r="G6066">
        <v>99</v>
      </c>
      <c r="H6066">
        <v>99</v>
      </c>
      <c r="I6066">
        <v>99</v>
      </c>
      <c r="J6066">
        <v>999</v>
      </c>
      <c r="K6066">
        <v>6</v>
      </c>
      <c r="M6066">
        <v>99</v>
      </c>
      <c r="N6066">
        <v>99</v>
      </c>
      <c r="O6066">
        <v>99</v>
      </c>
      <c r="P6066">
        <v>99</v>
      </c>
      <c r="R6066">
        <v>0</v>
      </c>
    </row>
    <row r="6067" spans="1:18" x14ac:dyDescent="0.5">
      <c r="A6067">
        <v>15</v>
      </c>
      <c r="B6067">
        <v>311</v>
      </c>
      <c r="C6067">
        <v>2019</v>
      </c>
      <c r="D6067">
        <v>10</v>
      </c>
      <c r="E6067">
        <v>99</v>
      </c>
      <c r="F6067">
        <v>99</v>
      </c>
      <c r="G6067">
        <v>99</v>
      </c>
      <c r="H6067">
        <v>99</v>
      </c>
      <c r="I6067">
        <v>99</v>
      </c>
      <c r="J6067">
        <v>999</v>
      </c>
      <c r="K6067">
        <v>8</v>
      </c>
      <c r="M6067">
        <v>99</v>
      </c>
      <c r="N6067">
        <v>99</v>
      </c>
      <c r="O6067">
        <v>99</v>
      </c>
      <c r="P6067">
        <v>99</v>
      </c>
      <c r="R6067">
        <v>0</v>
      </c>
    </row>
    <row r="6068" spans="1:18" x14ac:dyDescent="0.5">
      <c r="A6068">
        <v>15</v>
      </c>
      <c r="B6068">
        <v>312</v>
      </c>
      <c r="C6068">
        <v>2019</v>
      </c>
      <c r="D6068">
        <v>10</v>
      </c>
      <c r="E6068">
        <v>99</v>
      </c>
      <c r="F6068">
        <v>99</v>
      </c>
      <c r="G6068">
        <v>99</v>
      </c>
      <c r="H6068">
        <v>99</v>
      </c>
      <c r="I6068">
        <v>99</v>
      </c>
      <c r="J6068">
        <v>999</v>
      </c>
      <c r="K6068">
        <v>9</v>
      </c>
      <c r="M6068">
        <v>99</v>
      </c>
      <c r="N6068">
        <v>99</v>
      </c>
      <c r="O6068">
        <v>99</v>
      </c>
      <c r="P6068">
        <v>99</v>
      </c>
      <c r="R6068">
        <v>0</v>
      </c>
    </row>
    <row r="6069" spans="1:18" x14ac:dyDescent="0.5">
      <c r="A6069">
        <v>15</v>
      </c>
      <c r="B6069">
        <v>313</v>
      </c>
      <c r="C6069">
        <v>2019</v>
      </c>
      <c r="D6069">
        <v>11</v>
      </c>
      <c r="E6069">
        <v>99</v>
      </c>
      <c r="F6069">
        <v>99</v>
      </c>
      <c r="G6069">
        <v>99</v>
      </c>
      <c r="H6069">
        <v>99</v>
      </c>
      <c r="I6069">
        <v>99</v>
      </c>
      <c r="J6069">
        <v>999</v>
      </c>
      <c r="K6069">
        <v>0</v>
      </c>
      <c r="M6069">
        <v>99</v>
      </c>
      <c r="N6069">
        <v>99</v>
      </c>
      <c r="O6069">
        <v>99</v>
      </c>
      <c r="P6069">
        <v>99</v>
      </c>
      <c r="R6069">
        <v>0</v>
      </c>
    </row>
    <row r="6070" spans="1:18" x14ac:dyDescent="0.5">
      <c r="A6070">
        <v>15</v>
      </c>
      <c r="B6070">
        <v>314</v>
      </c>
      <c r="C6070">
        <v>2019</v>
      </c>
      <c r="D6070">
        <v>11</v>
      </c>
      <c r="E6070">
        <v>99</v>
      </c>
      <c r="F6070">
        <v>99</v>
      </c>
      <c r="G6070">
        <v>99</v>
      </c>
      <c r="H6070">
        <v>99</v>
      </c>
      <c r="I6070">
        <v>99</v>
      </c>
      <c r="J6070">
        <v>999</v>
      </c>
      <c r="K6070">
        <v>1</v>
      </c>
      <c r="M6070">
        <v>99</v>
      </c>
      <c r="N6070">
        <v>99</v>
      </c>
      <c r="O6070">
        <v>99</v>
      </c>
      <c r="P6070">
        <v>99</v>
      </c>
      <c r="R6070">
        <v>0</v>
      </c>
    </row>
    <row r="6071" spans="1:18" x14ac:dyDescent="0.5">
      <c r="A6071">
        <v>15</v>
      </c>
      <c r="B6071">
        <v>315</v>
      </c>
      <c r="C6071">
        <v>2019</v>
      </c>
      <c r="D6071">
        <v>11</v>
      </c>
      <c r="E6071">
        <v>99</v>
      </c>
      <c r="F6071">
        <v>99</v>
      </c>
      <c r="G6071">
        <v>99</v>
      </c>
      <c r="H6071">
        <v>99</v>
      </c>
      <c r="I6071">
        <v>99</v>
      </c>
      <c r="J6071">
        <v>999</v>
      </c>
      <c r="K6071">
        <v>3</v>
      </c>
      <c r="M6071">
        <v>99</v>
      </c>
      <c r="N6071">
        <v>99</v>
      </c>
      <c r="O6071">
        <v>99</v>
      </c>
      <c r="P6071">
        <v>99</v>
      </c>
      <c r="R6071">
        <v>0</v>
      </c>
    </row>
    <row r="6072" spans="1:18" x14ac:dyDescent="0.5">
      <c r="A6072">
        <v>15</v>
      </c>
      <c r="B6072">
        <v>316</v>
      </c>
      <c r="C6072">
        <v>2019</v>
      </c>
      <c r="D6072">
        <v>11</v>
      </c>
      <c r="E6072">
        <v>99</v>
      </c>
      <c r="F6072">
        <v>99</v>
      </c>
      <c r="G6072">
        <v>99</v>
      </c>
      <c r="H6072">
        <v>99</v>
      </c>
      <c r="I6072">
        <v>99</v>
      </c>
      <c r="J6072">
        <v>999</v>
      </c>
      <c r="K6072">
        <v>6</v>
      </c>
      <c r="M6072">
        <v>99</v>
      </c>
      <c r="N6072">
        <v>99</v>
      </c>
      <c r="O6072">
        <v>99</v>
      </c>
      <c r="P6072">
        <v>99</v>
      </c>
      <c r="R6072">
        <v>0</v>
      </c>
    </row>
    <row r="6073" spans="1:18" x14ac:dyDescent="0.5">
      <c r="A6073">
        <v>15</v>
      </c>
      <c r="B6073">
        <v>317</v>
      </c>
      <c r="C6073">
        <v>2019</v>
      </c>
      <c r="D6073">
        <v>11</v>
      </c>
      <c r="E6073">
        <v>99</v>
      </c>
      <c r="F6073">
        <v>99</v>
      </c>
      <c r="G6073">
        <v>99</v>
      </c>
      <c r="H6073">
        <v>99</v>
      </c>
      <c r="I6073">
        <v>99</v>
      </c>
      <c r="J6073">
        <v>999</v>
      </c>
      <c r="K6073">
        <v>8</v>
      </c>
      <c r="M6073">
        <v>99</v>
      </c>
      <c r="N6073">
        <v>99</v>
      </c>
      <c r="O6073">
        <v>99</v>
      </c>
      <c r="P6073">
        <v>99</v>
      </c>
      <c r="R6073">
        <v>0</v>
      </c>
    </row>
    <row r="6074" spans="1:18" x14ac:dyDescent="0.5">
      <c r="A6074">
        <v>15</v>
      </c>
      <c r="B6074">
        <v>318</v>
      </c>
      <c r="C6074">
        <v>2019</v>
      </c>
      <c r="D6074">
        <v>11</v>
      </c>
      <c r="E6074">
        <v>99</v>
      </c>
      <c r="F6074">
        <v>99</v>
      </c>
      <c r="G6074">
        <v>99</v>
      </c>
      <c r="H6074">
        <v>99</v>
      </c>
      <c r="I6074">
        <v>99</v>
      </c>
      <c r="J6074">
        <v>999</v>
      </c>
      <c r="K6074">
        <v>9</v>
      </c>
      <c r="M6074">
        <v>99</v>
      </c>
      <c r="N6074">
        <v>99</v>
      </c>
      <c r="O6074">
        <v>99</v>
      </c>
      <c r="P6074">
        <v>99</v>
      </c>
      <c r="R6074">
        <v>0</v>
      </c>
    </row>
    <row r="6075" spans="1:18" x14ac:dyDescent="0.5">
      <c r="A6075">
        <v>15</v>
      </c>
      <c r="B6075">
        <v>319</v>
      </c>
      <c r="C6075">
        <v>2019</v>
      </c>
      <c r="D6075">
        <v>12</v>
      </c>
      <c r="E6075">
        <v>99</v>
      </c>
      <c r="F6075">
        <v>99</v>
      </c>
      <c r="G6075">
        <v>99</v>
      </c>
      <c r="H6075">
        <v>99</v>
      </c>
      <c r="I6075">
        <v>99</v>
      </c>
      <c r="J6075">
        <v>999</v>
      </c>
      <c r="K6075">
        <v>0</v>
      </c>
      <c r="M6075">
        <v>99</v>
      </c>
      <c r="N6075">
        <v>99</v>
      </c>
      <c r="O6075">
        <v>99</v>
      </c>
      <c r="P6075">
        <v>99</v>
      </c>
      <c r="R6075">
        <v>0</v>
      </c>
    </row>
    <row r="6076" spans="1:18" x14ac:dyDescent="0.5">
      <c r="A6076">
        <v>15</v>
      </c>
      <c r="B6076">
        <v>320</v>
      </c>
      <c r="C6076">
        <v>2019</v>
      </c>
      <c r="D6076">
        <v>12</v>
      </c>
      <c r="E6076">
        <v>99</v>
      </c>
      <c r="F6076">
        <v>99</v>
      </c>
      <c r="G6076">
        <v>99</v>
      </c>
      <c r="H6076">
        <v>99</v>
      </c>
      <c r="I6076">
        <v>99</v>
      </c>
      <c r="J6076">
        <v>999</v>
      </c>
      <c r="K6076">
        <v>1</v>
      </c>
      <c r="M6076">
        <v>99</v>
      </c>
      <c r="N6076">
        <v>99</v>
      </c>
      <c r="O6076">
        <v>99</v>
      </c>
      <c r="P6076">
        <v>99</v>
      </c>
      <c r="R6076">
        <v>0</v>
      </c>
    </row>
    <row r="6077" spans="1:18" x14ac:dyDescent="0.5">
      <c r="A6077">
        <v>15</v>
      </c>
      <c r="B6077">
        <v>321</v>
      </c>
      <c r="C6077">
        <v>2019</v>
      </c>
      <c r="D6077">
        <v>12</v>
      </c>
      <c r="E6077">
        <v>99</v>
      </c>
      <c r="F6077">
        <v>99</v>
      </c>
      <c r="G6077">
        <v>99</v>
      </c>
      <c r="H6077">
        <v>99</v>
      </c>
      <c r="I6077">
        <v>99</v>
      </c>
      <c r="J6077">
        <v>999</v>
      </c>
      <c r="K6077">
        <v>3</v>
      </c>
      <c r="M6077">
        <v>99</v>
      </c>
      <c r="N6077">
        <v>99</v>
      </c>
      <c r="O6077">
        <v>99</v>
      </c>
      <c r="P6077">
        <v>99</v>
      </c>
      <c r="R6077">
        <v>0</v>
      </c>
    </row>
    <row r="6078" spans="1:18" x14ac:dyDescent="0.5">
      <c r="A6078">
        <v>15</v>
      </c>
      <c r="B6078">
        <v>322</v>
      </c>
      <c r="C6078">
        <v>2019</v>
      </c>
      <c r="D6078">
        <v>12</v>
      </c>
      <c r="E6078">
        <v>99</v>
      </c>
      <c r="F6078">
        <v>99</v>
      </c>
      <c r="G6078">
        <v>99</v>
      </c>
      <c r="H6078">
        <v>99</v>
      </c>
      <c r="I6078">
        <v>99</v>
      </c>
      <c r="J6078">
        <v>999</v>
      </c>
      <c r="K6078">
        <v>6</v>
      </c>
      <c r="M6078">
        <v>99</v>
      </c>
      <c r="N6078">
        <v>99</v>
      </c>
      <c r="O6078">
        <v>99</v>
      </c>
      <c r="P6078">
        <v>99</v>
      </c>
      <c r="R6078">
        <v>0</v>
      </c>
    </row>
    <row r="6079" spans="1:18" x14ac:dyDescent="0.5">
      <c r="A6079">
        <v>15</v>
      </c>
      <c r="B6079">
        <v>323</v>
      </c>
      <c r="C6079">
        <v>2019</v>
      </c>
      <c r="D6079">
        <v>12</v>
      </c>
      <c r="E6079">
        <v>99</v>
      </c>
      <c r="F6079">
        <v>99</v>
      </c>
      <c r="G6079">
        <v>99</v>
      </c>
      <c r="H6079">
        <v>99</v>
      </c>
      <c r="I6079">
        <v>99</v>
      </c>
      <c r="J6079">
        <v>999</v>
      </c>
      <c r="K6079">
        <v>8</v>
      </c>
      <c r="M6079">
        <v>99</v>
      </c>
      <c r="N6079">
        <v>99</v>
      </c>
      <c r="O6079">
        <v>99</v>
      </c>
      <c r="P6079">
        <v>99</v>
      </c>
      <c r="R6079">
        <v>0</v>
      </c>
    </row>
    <row r="6080" spans="1:18" x14ac:dyDescent="0.5">
      <c r="A6080">
        <v>15</v>
      </c>
      <c r="B6080">
        <v>324</v>
      </c>
      <c r="C6080">
        <v>2019</v>
      </c>
      <c r="D6080">
        <v>12</v>
      </c>
      <c r="E6080">
        <v>99</v>
      </c>
      <c r="F6080">
        <v>99</v>
      </c>
      <c r="G6080">
        <v>99</v>
      </c>
      <c r="H6080">
        <v>99</v>
      </c>
      <c r="I6080">
        <v>99</v>
      </c>
      <c r="J6080">
        <v>999</v>
      </c>
      <c r="K6080">
        <v>9</v>
      </c>
      <c r="M6080">
        <v>99</v>
      </c>
      <c r="N6080">
        <v>99</v>
      </c>
      <c r="O6080">
        <v>99</v>
      </c>
      <c r="P6080">
        <v>99</v>
      </c>
      <c r="R6080">
        <v>0</v>
      </c>
    </row>
    <row r="6081" spans="1:38" x14ac:dyDescent="0.5">
      <c r="A6081">
        <v>16</v>
      </c>
      <c r="B6081">
        <v>1</v>
      </c>
      <c r="C6081">
        <v>2022</v>
      </c>
      <c r="D6081">
        <v>1</v>
      </c>
      <c r="E6081">
        <v>99</v>
      </c>
      <c r="F6081">
        <v>176</v>
      </c>
      <c r="G6081">
        <v>99</v>
      </c>
      <c r="H6081">
        <v>99</v>
      </c>
      <c r="I6081">
        <v>99</v>
      </c>
      <c r="J6081">
        <v>103</v>
      </c>
      <c r="M6081">
        <v>99</v>
      </c>
      <c r="N6081">
        <v>99</v>
      </c>
      <c r="O6081">
        <v>99</v>
      </c>
      <c r="P6081">
        <v>99</v>
      </c>
      <c r="Q6081">
        <v>14</v>
      </c>
      <c r="R6081">
        <v>463</v>
      </c>
      <c r="S6081">
        <v>463</v>
      </c>
      <c r="T6081">
        <v>16.287257019438449</v>
      </c>
      <c r="U6081">
        <v>60.844492440604753</v>
      </c>
      <c r="V6081">
        <v>92.88349803088343</v>
      </c>
      <c r="W6081">
        <v>85.731468682505337</v>
      </c>
      <c r="X6081">
        <v>9.7478364217717317</v>
      </c>
      <c r="Y6081">
        <v>2.0850198271834905</v>
      </c>
      <c r="Z6081">
        <v>-40.158651145167163</v>
      </c>
      <c r="AA6081">
        <v>15.41791541791542</v>
      </c>
      <c r="AB6081">
        <v>15.3859610136647</v>
      </c>
      <c r="AC6081">
        <v>4</v>
      </c>
      <c r="AD6081">
        <v>0</v>
      </c>
      <c r="AE6081">
        <v>0</v>
      </c>
      <c r="AF6081">
        <v>1</v>
      </c>
      <c r="AG6081">
        <v>9</v>
      </c>
      <c r="AH6081">
        <v>1</v>
      </c>
      <c r="AI6081">
        <v>9</v>
      </c>
      <c r="AJ6081">
        <v>0</v>
      </c>
      <c r="AK6081">
        <v>2</v>
      </c>
      <c r="AL6081">
        <v>0</v>
      </c>
    </row>
    <row r="6082" spans="1:38" x14ac:dyDescent="0.5">
      <c r="A6082">
        <v>16</v>
      </c>
      <c r="B6082">
        <v>2</v>
      </c>
      <c r="C6082">
        <v>2022</v>
      </c>
      <c r="D6082">
        <v>2</v>
      </c>
      <c r="E6082">
        <v>99</v>
      </c>
      <c r="F6082">
        <v>176</v>
      </c>
      <c r="G6082">
        <v>99</v>
      </c>
      <c r="H6082">
        <v>99</v>
      </c>
      <c r="I6082">
        <v>99</v>
      </c>
      <c r="J6082">
        <v>103</v>
      </c>
      <c r="M6082">
        <v>99</v>
      </c>
      <c r="N6082">
        <v>99</v>
      </c>
      <c r="O6082">
        <v>99</v>
      </c>
      <c r="P6082">
        <v>99</v>
      </c>
      <c r="Q6082">
        <v>14</v>
      </c>
      <c r="R6082">
        <v>570</v>
      </c>
      <c r="S6082">
        <v>570</v>
      </c>
      <c r="T6082">
        <v>16.18947368421053</v>
      </c>
      <c r="U6082">
        <v>60.784210526315803</v>
      </c>
      <c r="V6082">
        <v>95.962251240234977</v>
      </c>
      <c r="W6082">
        <v>88.57315789473688</v>
      </c>
      <c r="X6082">
        <v>9.8388345583354369</v>
      </c>
      <c r="Y6082">
        <v>2.3012040687877047</v>
      </c>
      <c r="Z6082">
        <v>-45.831759819138</v>
      </c>
      <c r="AA6082">
        <v>23.789649415692821</v>
      </c>
      <c r="AB6082">
        <v>24.389686580012963</v>
      </c>
      <c r="AC6082">
        <v>5</v>
      </c>
      <c r="AD6082">
        <v>0</v>
      </c>
      <c r="AE6082">
        <v>0</v>
      </c>
      <c r="AF6082">
        <v>3</v>
      </c>
      <c r="AG6082">
        <v>6</v>
      </c>
      <c r="AH6082">
        <v>4</v>
      </c>
      <c r="AI6082">
        <v>10</v>
      </c>
      <c r="AJ6082">
        <v>0</v>
      </c>
      <c r="AK6082">
        <v>2</v>
      </c>
      <c r="AL6082">
        <v>3</v>
      </c>
    </row>
    <row r="6083" spans="1:38" x14ac:dyDescent="0.5">
      <c r="A6083">
        <v>16</v>
      </c>
      <c r="B6083">
        <v>3</v>
      </c>
      <c r="C6083">
        <v>2022</v>
      </c>
      <c r="D6083">
        <v>3</v>
      </c>
      <c r="E6083">
        <v>99</v>
      </c>
      <c r="F6083">
        <v>176</v>
      </c>
      <c r="G6083">
        <v>99</v>
      </c>
      <c r="H6083">
        <v>99</v>
      </c>
      <c r="I6083">
        <v>99</v>
      </c>
      <c r="J6083">
        <v>103</v>
      </c>
      <c r="M6083">
        <v>99</v>
      </c>
      <c r="N6083">
        <v>99</v>
      </c>
      <c r="O6083">
        <v>99</v>
      </c>
      <c r="P6083">
        <v>99</v>
      </c>
      <c r="Q6083">
        <v>15</v>
      </c>
      <c r="R6083">
        <v>262</v>
      </c>
      <c r="S6083">
        <v>262</v>
      </c>
      <c r="T6083">
        <v>16.381679389312975</v>
      </c>
      <c r="U6083">
        <v>61</v>
      </c>
      <c r="V6083">
        <v>91.951237666752093</v>
      </c>
      <c r="W6083">
        <v>84.870992366412224</v>
      </c>
      <c r="X6083">
        <v>8.6245565306912138</v>
      </c>
      <c r="Y6083">
        <v>2.0171024490779677</v>
      </c>
      <c r="Z6083">
        <v>-32.071696715340913</v>
      </c>
      <c r="AA6083">
        <v>12.919132149901381</v>
      </c>
      <c r="AB6083">
        <v>12.94945761967629</v>
      </c>
      <c r="AC6083">
        <v>2</v>
      </c>
      <c r="AD6083">
        <v>0</v>
      </c>
      <c r="AE6083">
        <v>0</v>
      </c>
      <c r="AF6083">
        <v>1</v>
      </c>
      <c r="AG6083">
        <v>3</v>
      </c>
      <c r="AH6083">
        <v>2</v>
      </c>
      <c r="AI6083">
        <v>13</v>
      </c>
      <c r="AJ6083">
        <v>0</v>
      </c>
      <c r="AK6083">
        <v>0</v>
      </c>
      <c r="AL6083">
        <v>1</v>
      </c>
    </row>
    <row r="6084" spans="1:38" x14ac:dyDescent="0.5">
      <c r="A6084">
        <v>16</v>
      </c>
      <c r="B6084">
        <v>4</v>
      </c>
      <c r="C6084">
        <v>2022</v>
      </c>
      <c r="D6084">
        <v>4</v>
      </c>
      <c r="E6084">
        <v>99</v>
      </c>
      <c r="F6084">
        <v>176</v>
      </c>
      <c r="G6084">
        <v>99</v>
      </c>
      <c r="H6084">
        <v>99</v>
      </c>
      <c r="I6084">
        <v>99</v>
      </c>
      <c r="J6084">
        <v>103</v>
      </c>
      <c r="M6084">
        <v>99</v>
      </c>
      <c r="N6084">
        <v>99</v>
      </c>
      <c r="O6084">
        <v>99</v>
      </c>
      <c r="P6084">
        <v>99</v>
      </c>
      <c r="Q6084">
        <v>11</v>
      </c>
      <c r="R6084">
        <v>272</v>
      </c>
      <c r="S6084">
        <v>272</v>
      </c>
      <c r="T6084">
        <v>16.371323529411764</v>
      </c>
      <c r="U6084">
        <v>61.253676470588239</v>
      </c>
      <c r="V6084">
        <v>96.115209355681628</v>
      </c>
      <c r="W6084">
        <v>88.714338235294107</v>
      </c>
      <c r="X6084">
        <v>9.5873795108778168</v>
      </c>
      <c r="Y6084">
        <v>2.1705721693571776</v>
      </c>
      <c r="Z6084">
        <v>-41.974270342220507</v>
      </c>
      <c r="AA6084">
        <v>11.929824561403512</v>
      </c>
      <c r="AB6084">
        <v>12.568833430910299</v>
      </c>
      <c r="AC6084">
        <v>5</v>
      </c>
      <c r="AD6084">
        <v>0</v>
      </c>
      <c r="AE6084">
        <v>0</v>
      </c>
      <c r="AF6084">
        <v>0</v>
      </c>
      <c r="AG6084">
        <v>3</v>
      </c>
      <c r="AH6084">
        <v>2</v>
      </c>
      <c r="AI6084">
        <v>7</v>
      </c>
      <c r="AJ6084">
        <v>0</v>
      </c>
      <c r="AK6084">
        <v>1</v>
      </c>
      <c r="AL6084">
        <v>1</v>
      </c>
    </row>
    <row r="6085" spans="1:38" x14ac:dyDescent="0.5">
      <c r="A6085">
        <v>16</v>
      </c>
      <c r="B6085">
        <v>5</v>
      </c>
      <c r="C6085">
        <v>2022</v>
      </c>
      <c r="D6085">
        <v>5</v>
      </c>
      <c r="E6085">
        <v>99</v>
      </c>
      <c r="F6085">
        <v>176</v>
      </c>
      <c r="G6085">
        <v>99</v>
      </c>
      <c r="H6085">
        <v>99</v>
      </c>
      <c r="I6085">
        <v>99</v>
      </c>
      <c r="J6085">
        <v>103</v>
      </c>
      <c r="M6085">
        <v>99</v>
      </c>
      <c r="N6085">
        <v>99</v>
      </c>
      <c r="O6085">
        <v>99</v>
      </c>
      <c r="P6085">
        <v>99</v>
      </c>
      <c r="Q6085">
        <v>19</v>
      </c>
      <c r="R6085">
        <v>923</v>
      </c>
      <c r="S6085">
        <v>923</v>
      </c>
      <c r="T6085">
        <v>16.190682556879739</v>
      </c>
      <c r="U6085">
        <v>60.809317443120243</v>
      </c>
      <c r="V6085">
        <v>91.900616131156553</v>
      </c>
      <c r="W6085">
        <v>84.824268689057433</v>
      </c>
      <c r="X6085">
        <v>11.137531659398196</v>
      </c>
      <c r="Y6085">
        <v>2.8054350342325192</v>
      </c>
      <c r="Z6085">
        <v>-31.068027828186526</v>
      </c>
      <c r="AA6085">
        <v>37.247780468119451</v>
      </c>
      <c r="AB6085">
        <v>36.411343711443109</v>
      </c>
      <c r="AC6085">
        <v>5</v>
      </c>
      <c r="AD6085">
        <v>0</v>
      </c>
      <c r="AE6085">
        <v>0</v>
      </c>
      <c r="AF6085">
        <v>0</v>
      </c>
      <c r="AG6085">
        <v>7</v>
      </c>
      <c r="AH6085">
        <v>6</v>
      </c>
      <c r="AI6085">
        <v>8</v>
      </c>
      <c r="AJ6085">
        <v>0</v>
      </c>
      <c r="AK6085">
        <v>2</v>
      </c>
      <c r="AL6085">
        <v>0</v>
      </c>
    </row>
    <row r="6086" spans="1:38" x14ac:dyDescent="0.5">
      <c r="A6086">
        <v>16</v>
      </c>
      <c r="B6086">
        <v>6</v>
      </c>
      <c r="C6086">
        <v>2022</v>
      </c>
      <c r="D6086">
        <v>6</v>
      </c>
      <c r="E6086">
        <v>99</v>
      </c>
      <c r="F6086">
        <v>176</v>
      </c>
      <c r="G6086">
        <v>99</v>
      </c>
      <c r="H6086">
        <v>99</v>
      </c>
      <c r="I6086">
        <v>99</v>
      </c>
      <c r="J6086">
        <v>103</v>
      </c>
      <c r="M6086">
        <v>99</v>
      </c>
      <c r="N6086">
        <v>99</v>
      </c>
      <c r="O6086">
        <v>99</v>
      </c>
      <c r="P6086">
        <v>99</v>
      </c>
      <c r="Q6086">
        <v>25</v>
      </c>
      <c r="R6086">
        <v>503</v>
      </c>
      <c r="S6086">
        <v>503</v>
      </c>
      <c r="T6086">
        <v>15.896620278330021</v>
      </c>
      <c r="U6086">
        <v>60.37176938369781</v>
      </c>
      <c r="V6086">
        <v>93.111752023072881</v>
      </c>
      <c r="W6086">
        <v>85.942147117296244</v>
      </c>
      <c r="X6086">
        <v>9.4056586412313585</v>
      </c>
      <c r="Y6086">
        <v>2.7628172749440192</v>
      </c>
      <c r="Z6086">
        <v>-31.61713957723212</v>
      </c>
      <c r="AA6086">
        <v>30.503335354760473</v>
      </c>
      <c r="AB6086">
        <v>30.624412450419147</v>
      </c>
      <c r="AC6086">
        <v>4</v>
      </c>
      <c r="AD6086">
        <v>0</v>
      </c>
      <c r="AE6086">
        <v>0</v>
      </c>
      <c r="AF6086">
        <v>0</v>
      </c>
      <c r="AG6086">
        <v>3</v>
      </c>
      <c r="AH6086">
        <v>1</v>
      </c>
      <c r="AI6086">
        <v>4</v>
      </c>
      <c r="AJ6086">
        <v>0</v>
      </c>
      <c r="AK6086">
        <v>1</v>
      </c>
      <c r="AL6086">
        <v>0</v>
      </c>
    </row>
    <row r="6087" spans="1:38" x14ac:dyDescent="0.5">
      <c r="A6087">
        <v>16</v>
      </c>
      <c r="B6087">
        <v>7</v>
      </c>
      <c r="C6087">
        <v>2022</v>
      </c>
      <c r="D6087">
        <v>7</v>
      </c>
      <c r="E6087">
        <v>99</v>
      </c>
      <c r="F6087">
        <v>176</v>
      </c>
      <c r="G6087">
        <v>99</v>
      </c>
      <c r="H6087">
        <v>99</v>
      </c>
      <c r="I6087">
        <v>99</v>
      </c>
      <c r="J6087">
        <v>103</v>
      </c>
      <c r="M6087">
        <v>99</v>
      </c>
      <c r="N6087">
        <v>99</v>
      </c>
      <c r="O6087">
        <v>99</v>
      </c>
      <c r="P6087">
        <v>99</v>
      </c>
      <c r="Q6087">
        <v>20</v>
      </c>
      <c r="R6087">
        <v>608</v>
      </c>
      <c r="S6087">
        <v>608</v>
      </c>
      <c r="T6087">
        <v>16.338815789473689</v>
      </c>
      <c r="U6087">
        <v>61.026315789473678</v>
      </c>
      <c r="V6087">
        <v>93.269587158579014</v>
      </c>
      <c r="W6087">
        <v>86.087828947368394</v>
      </c>
      <c r="X6087">
        <v>7.9646226343487507</v>
      </c>
      <c r="Y6087">
        <v>2.0883365591991478</v>
      </c>
      <c r="Z6087">
        <v>-30.678156182745791</v>
      </c>
      <c r="AA6087">
        <v>27.362736273627359</v>
      </c>
      <c r="AB6087">
        <v>27.822966888684523</v>
      </c>
      <c r="AC6087">
        <v>4</v>
      </c>
      <c r="AD6087">
        <v>0</v>
      </c>
      <c r="AE6087">
        <v>0</v>
      </c>
      <c r="AF6087">
        <v>1</v>
      </c>
      <c r="AG6087">
        <v>5</v>
      </c>
      <c r="AH6087">
        <v>1</v>
      </c>
      <c r="AI6087">
        <v>15</v>
      </c>
      <c r="AJ6087">
        <v>0</v>
      </c>
      <c r="AK6087">
        <v>0</v>
      </c>
      <c r="AL6087">
        <v>0</v>
      </c>
    </row>
    <row r="6088" spans="1:38" x14ac:dyDescent="0.5">
      <c r="A6088">
        <v>16</v>
      </c>
      <c r="B6088">
        <v>8</v>
      </c>
      <c r="C6088">
        <v>2022</v>
      </c>
      <c r="D6088">
        <v>8</v>
      </c>
      <c r="E6088">
        <v>99</v>
      </c>
      <c r="F6088">
        <v>176</v>
      </c>
      <c r="G6088">
        <v>99</v>
      </c>
      <c r="H6088">
        <v>99</v>
      </c>
      <c r="I6088">
        <v>99</v>
      </c>
      <c r="J6088">
        <v>103</v>
      </c>
      <c r="M6088">
        <v>99</v>
      </c>
      <c r="N6088">
        <v>99</v>
      </c>
      <c r="O6088">
        <v>99</v>
      </c>
      <c r="P6088">
        <v>99</v>
      </c>
      <c r="Q6088">
        <v>22</v>
      </c>
      <c r="R6088">
        <v>868</v>
      </c>
      <c r="S6088">
        <v>868</v>
      </c>
      <c r="T6088">
        <v>16.315668202764986</v>
      </c>
      <c r="U6088">
        <v>61.109447004608306</v>
      </c>
      <c r="V6088">
        <v>93.535905257849777</v>
      </c>
      <c r="W6088">
        <v>86.333640552995377</v>
      </c>
      <c r="X6088">
        <v>8.5742472695537604</v>
      </c>
      <c r="Y6088">
        <v>2.408367358761903</v>
      </c>
      <c r="Z6088">
        <v>-30.369067482337194</v>
      </c>
      <c r="AA6088">
        <v>30.714791224345369</v>
      </c>
      <c r="AB6088">
        <v>30.861950740376951</v>
      </c>
      <c r="AC6088">
        <v>7</v>
      </c>
      <c r="AD6088">
        <v>0</v>
      </c>
      <c r="AE6088">
        <v>0</v>
      </c>
      <c r="AF6088">
        <v>1</v>
      </c>
      <c r="AG6088">
        <v>9</v>
      </c>
      <c r="AH6088">
        <v>6</v>
      </c>
      <c r="AI6088">
        <v>81</v>
      </c>
      <c r="AJ6088">
        <v>0</v>
      </c>
      <c r="AK6088">
        <v>0</v>
      </c>
      <c r="AL6088">
        <v>2</v>
      </c>
    </row>
    <row r="6089" spans="1:38" x14ac:dyDescent="0.5">
      <c r="A6089">
        <v>16</v>
      </c>
      <c r="B6089">
        <v>9</v>
      </c>
      <c r="C6089">
        <v>2022</v>
      </c>
      <c r="D6089">
        <v>9</v>
      </c>
      <c r="E6089">
        <v>99</v>
      </c>
      <c r="F6089">
        <v>176</v>
      </c>
      <c r="G6089">
        <v>99</v>
      </c>
      <c r="H6089">
        <v>99</v>
      </c>
      <c r="I6089">
        <v>99</v>
      </c>
      <c r="J6089">
        <v>103</v>
      </c>
      <c r="M6089">
        <v>99</v>
      </c>
      <c r="N6089">
        <v>99</v>
      </c>
      <c r="O6089">
        <v>99</v>
      </c>
      <c r="P6089">
        <v>99</v>
      </c>
      <c r="R6089">
        <v>0</v>
      </c>
    </row>
    <row r="6090" spans="1:38" x14ac:dyDescent="0.5">
      <c r="A6090">
        <v>16</v>
      </c>
      <c r="B6090">
        <v>10</v>
      </c>
      <c r="C6090">
        <v>2022</v>
      </c>
      <c r="D6090">
        <v>10</v>
      </c>
      <c r="E6090">
        <v>99</v>
      </c>
      <c r="F6090">
        <v>176</v>
      </c>
      <c r="G6090">
        <v>99</v>
      </c>
      <c r="H6090">
        <v>99</v>
      </c>
      <c r="I6090">
        <v>99</v>
      </c>
      <c r="J6090">
        <v>103</v>
      </c>
      <c r="M6090">
        <v>99</v>
      </c>
      <c r="N6090">
        <v>99</v>
      </c>
      <c r="O6090">
        <v>99</v>
      </c>
      <c r="P6090">
        <v>99</v>
      </c>
      <c r="R6090">
        <v>0</v>
      </c>
    </row>
    <row r="6091" spans="1:38" x14ac:dyDescent="0.5">
      <c r="A6091">
        <v>16</v>
      </c>
      <c r="B6091">
        <v>11</v>
      </c>
      <c r="C6091">
        <v>2022</v>
      </c>
      <c r="D6091">
        <v>11</v>
      </c>
      <c r="E6091">
        <v>99</v>
      </c>
      <c r="F6091">
        <v>176</v>
      </c>
      <c r="G6091">
        <v>99</v>
      </c>
      <c r="H6091">
        <v>99</v>
      </c>
      <c r="I6091">
        <v>99</v>
      </c>
      <c r="J6091">
        <v>103</v>
      </c>
      <c r="M6091">
        <v>99</v>
      </c>
      <c r="N6091">
        <v>99</v>
      </c>
      <c r="O6091">
        <v>99</v>
      </c>
      <c r="P6091">
        <v>99</v>
      </c>
      <c r="R6091">
        <v>0</v>
      </c>
    </row>
    <row r="6092" spans="1:38" x14ac:dyDescent="0.5">
      <c r="A6092">
        <v>16</v>
      </c>
      <c r="B6092">
        <v>12</v>
      </c>
      <c r="C6092">
        <v>2022</v>
      </c>
      <c r="D6092">
        <v>12</v>
      </c>
      <c r="E6092">
        <v>99</v>
      </c>
      <c r="F6092">
        <v>176</v>
      </c>
      <c r="G6092">
        <v>99</v>
      </c>
      <c r="H6092">
        <v>99</v>
      </c>
      <c r="I6092">
        <v>99</v>
      </c>
      <c r="J6092">
        <v>103</v>
      </c>
      <c r="M6092">
        <v>99</v>
      </c>
      <c r="N6092">
        <v>99</v>
      </c>
      <c r="O6092">
        <v>99</v>
      </c>
      <c r="P6092">
        <v>99</v>
      </c>
      <c r="R6092">
        <v>0</v>
      </c>
    </row>
    <row r="6093" spans="1:38" x14ac:dyDescent="0.5">
      <c r="A6093">
        <v>16</v>
      </c>
      <c r="B6093">
        <v>13</v>
      </c>
      <c r="C6093">
        <v>2022</v>
      </c>
      <c r="D6093">
        <v>1</v>
      </c>
      <c r="E6093">
        <v>99</v>
      </c>
      <c r="F6093">
        <v>176</v>
      </c>
      <c r="G6093">
        <v>99</v>
      </c>
      <c r="H6093">
        <v>99</v>
      </c>
      <c r="I6093">
        <v>99</v>
      </c>
      <c r="J6093">
        <v>106</v>
      </c>
      <c r="M6093">
        <v>99</v>
      </c>
      <c r="N6093">
        <v>99</v>
      </c>
      <c r="O6093">
        <v>99</v>
      </c>
      <c r="P6093">
        <v>99</v>
      </c>
      <c r="Q6093">
        <v>5</v>
      </c>
      <c r="R6093">
        <v>95</v>
      </c>
      <c r="S6093">
        <v>95</v>
      </c>
      <c r="T6093">
        <v>16.557894736842101</v>
      </c>
      <c r="U6093">
        <v>61.631578947368403</v>
      </c>
      <c r="V6093">
        <v>94.65929178308717</v>
      </c>
      <c r="W6093">
        <v>87.370526315789505</v>
      </c>
      <c r="X6093">
        <v>6.4207045634734463</v>
      </c>
      <c r="Y6093">
        <v>2.2197801293630346</v>
      </c>
      <c r="Z6093">
        <v>-39.987783351648631</v>
      </c>
      <c r="AA6093">
        <v>3.163503163503163</v>
      </c>
      <c r="AB6093">
        <v>3.2173027489173944</v>
      </c>
      <c r="AC6093">
        <v>0</v>
      </c>
      <c r="AD6093">
        <v>0</v>
      </c>
      <c r="AE6093">
        <v>0</v>
      </c>
      <c r="AF6093">
        <v>0</v>
      </c>
      <c r="AG6093">
        <v>4</v>
      </c>
      <c r="AH6093">
        <v>5</v>
      </c>
      <c r="AI6093">
        <v>42</v>
      </c>
      <c r="AJ6093">
        <v>0</v>
      </c>
      <c r="AK6093">
        <v>0</v>
      </c>
      <c r="AL6093">
        <v>0</v>
      </c>
    </row>
    <row r="6094" spans="1:38" x14ac:dyDescent="0.5">
      <c r="A6094">
        <v>16</v>
      </c>
      <c r="B6094">
        <v>14</v>
      </c>
      <c r="C6094">
        <v>2022</v>
      </c>
      <c r="D6094">
        <v>2</v>
      </c>
      <c r="E6094">
        <v>99</v>
      </c>
      <c r="F6094">
        <v>176</v>
      </c>
      <c r="G6094">
        <v>99</v>
      </c>
      <c r="H6094">
        <v>99</v>
      </c>
      <c r="I6094">
        <v>99</v>
      </c>
      <c r="J6094">
        <v>106</v>
      </c>
      <c r="M6094">
        <v>99</v>
      </c>
      <c r="N6094">
        <v>99</v>
      </c>
      <c r="O6094">
        <v>99</v>
      </c>
      <c r="P6094">
        <v>99</v>
      </c>
      <c r="Q6094">
        <v>4</v>
      </c>
      <c r="R6094">
        <v>201</v>
      </c>
      <c r="S6094">
        <v>201</v>
      </c>
      <c r="T6094">
        <v>16.597014925373134</v>
      </c>
      <c r="U6094">
        <v>61.537313432835802</v>
      </c>
      <c r="V6094">
        <v>93.691348242535909</v>
      </c>
      <c r="W6094">
        <v>86.477114427860684</v>
      </c>
      <c r="X6094">
        <v>6.279966856065001</v>
      </c>
      <c r="Y6094">
        <v>2.0756466944705996</v>
      </c>
      <c r="Z6094">
        <v>-36.603668041428378</v>
      </c>
      <c r="AA6094">
        <v>8.3889816360600999</v>
      </c>
      <c r="AB6094">
        <v>8.3970450270096393</v>
      </c>
      <c r="AC6094">
        <v>2</v>
      </c>
      <c r="AD6094">
        <v>0</v>
      </c>
      <c r="AE6094">
        <v>0</v>
      </c>
      <c r="AF6094">
        <v>0</v>
      </c>
      <c r="AG6094">
        <v>13</v>
      </c>
      <c r="AH6094">
        <v>17</v>
      </c>
      <c r="AI6094">
        <v>25</v>
      </c>
      <c r="AJ6094">
        <v>0</v>
      </c>
      <c r="AK6094">
        <v>1</v>
      </c>
      <c r="AL6094">
        <v>0</v>
      </c>
    </row>
    <row r="6095" spans="1:38" x14ac:dyDescent="0.5">
      <c r="A6095">
        <v>16</v>
      </c>
      <c r="B6095">
        <v>15</v>
      </c>
      <c r="C6095">
        <v>2022</v>
      </c>
      <c r="D6095">
        <v>3</v>
      </c>
      <c r="E6095">
        <v>99</v>
      </c>
      <c r="F6095">
        <v>176</v>
      </c>
      <c r="G6095">
        <v>99</v>
      </c>
      <c r="H6095">
        <v>99</v>
      </c>
      <c r="I6095">
        <v>99</v>
      </c>
      <c r="J6095">
        <v>106</v>
      </c>
      <c r="M6095">
        <v>99</v>
      </c>
      <c r="N6095">
        <v>99</v>
      </c>
      <c r="O6095">
        <v>99</v>
      </c>
      <c r="P6095">
        <v>99</v>
      </c>
      <c r="Q6095">
        <v>5</v>
      </c>
      <c r="R6095">
        <v>111</v>
      </c>
      <c r="S6095">
        <v>111</v>
      </c>
      <c r="T6095">
        <v>16.405405405405411</v>
      </c>
      <c r="U6095">
        <v>61.144144144144143</v>
      </c>
      <c r="V6095">
        <v>96.546709222765571</v>
      </c>
      <c r="W6095">
        <v>89.112612612612509</v>
      </c>
      <c r="X6095">
        <v>8.6242912451150104</v>
      </c>
      <c r="Y6095">
        <v>1.8249859772230057</v>
      </c>
      <c r="Z6095">
        <v>-22.054393291772648</v>
      </c>
      <c r="AA6095">
        <v>5.4733727810650876</v>
      </c>
      <c r="AB6095">
        <v>5.7604069060823351</v>
      </c>
      <c r="AC6095">
        <v>1</v>
      </c>
      <c r="AD6095">
        <v>0</v>
      </c>
      <c r="AE6095">
        <v>0</v>
      </c>
      <c r="AF6095">
        <v>0</v>
      </c>
      <c r="AG6095">
        <v>10</v>
      </c>
      <c r="AH6095">
        <v>11</v>
      </c>
      <c r="AI6095">
        <v>26</v>
      </c>
      <c r="AJ6095">
        <v>0</v>
      </c>
      <c r="AK6095">
        <v>11</v>
      </c>
      <c r="AL6095">
        <v>0</v>
      </c>
    </row>
    <row r="6096" spans="1:38" x14ac:dyDescent="0.5">
      <c r="A6096">
        <v>16</v>
      </c>
      <c r="B6096">
        <v>16</v>
      </c>
      <c r="C6096">
        <v>2022</v>
      </c>
      <c r="D6096">
        <v>4</v>
      </c>
      <c r="E6096">
        <v>99</v>
      </c>
      <c r="F6096">
        <v>176</v>
      </c>
      <c r="G6096">
        <v>99</v>
      </c>
      <c r="H6096">
        <v>99</v>
      </c>
      <c r="I6096">
        <v>99</v>
      </c>
      <c r="J6096">
        <v>106</v>
      </c>
      <c r="M6096">
        <v>99</v>
      </c>
      <c r="N6096">
        <v>99</v>
      </c>
      <c r="O6096">
        <v>99</v>
      </c>
      <c r="P6096">
        <v>99</v>
      </c>
      <c r="Q6096">
        <v>6</v>
      </c>
      <c r="R6096">
        <v>160</v>
      </c>
      <c r="S6096">
        <v>160</v>
      </c>
      <c r="T6096">
        <v>16.793749999999999</v>
      </c>
      <c r="U6096">
        <v>61.762500000000003</v>
      </c>
      <c r="V6096">
        <v>95.213299024918811</v>
      </c>
      <c r="W6096">
        <v>87.881874999999937</v>
      </c>
      <c r="X6096">
        <v>5.1726790915718999</v>
      </c>
      <c r="Y6096">
        <v>1.6065782738478245</v>
      </c>
      <c r="Z6096">
        <v>-24.456713971723236</v>
      </c>
      <c r="AA6096">
        <v>7.0175438596491215</v>
      </c>
      <c r="AB6096">
        <v>7.3240541458404049</v>
      </c>
      <c r="AC6096">
        <v>2</v>
      </c>
      <c r="AD6096">
        <v>0</v>
      </c>
      <c r="AE6096">
        <v>0</v>
      </c>
      <c r="AF6096">
        <v>0</v>
      </c>
      <c r="AG6096">
        <v>8</v>
      </c>
      <c r="AH6096">
        <v>26</v>
      </c>
      <c r="AI6096">
        <v>11</v>
      </c>
      <c r="AJ6096">
        <v>0</v>
      </c>
      <c r="AK6096">
        <v>1</v>
      </c>
      <c r="AL6096">
        <v>2</v>
      </c>
    </row>
    <row r="6097" spans="1:38" x14ac:dyDescent="0.5">
      <c r="A6097">
        <v>16</v>
      </c>
      <c r="B6097">
        <v>17</v>
      </c>
      <c r="C6097">
        <v>2022</v>
      </c>
      <c r="D6097">
        <v>5</v>
      </c>
      <c r="E6097">
        <v>99</v>
      </c>
      <c r="F6097">
        <v>176</v>
      </c>
      <c r="G6097">
        <v>99</v>
      </c>
      <c r="H6097">
        <v>99</v>
      </c>
      <c r="I6097">
        <v>99</v>
      </c>
      <c r="J6097">
        <v>106</v>
      </c>
      <c r="M6097">
        <v>99</v>
      </c>
      <c r="N6097">
        <v>99</v>
      </c>
      <c r="O6097">
        <v>99</v>
      </c>
      <c r="P6097">
        <v>99</v>
      </c>
      <c r="Q6097">
        <v>4</v>
      </c>
      <c r="R6097">
        <v>93</v>
      </c>
      <c r="S6097">
        <v>93</v>
      </c>
      <c r="T6097">
        <v>16.838709677419356</v>
      </c>
      <c r="U6097">
        <v>62.247311827956992</v>
      </c>
      <c r="V6097">
        <v>97.835482705996128</v>
      </c>
      <c r="W6097">
        <v>90.302150537634404</v>
      </c>
      <c r="X6097">
        <v>7.5417686881177985</v>
      </c>
      <c r="Y6097">
        <v>1.898816348786428</v>
      </c>
      <c r="Z6097">
        <v>-7.0618290192825324</v>
      </c>
      <c r="AA6097">
        <v>3.753026634382568</v>
      </c>
      <c r="AB6097">
        <v>3.9056733904403753</v>
      </c>
      <c r="AC6097">
        <v>5</v>
      </c>
      <c r="AD6097">
        <v>0</v>
      </c>
      <c r="AE6097">
        <v>0</v>
      </c>
      <c r="AF6097">
        <v>0</v>
      </c>
      <c r="AG6097">
        <v>5</v>
      </c>
      <c r="AH6097">
        <v>15</v>
      </c>
      <c r="AI6097">
        <v>3</v>
      </c>
      <c r="AJ6097">
        <v>0</v>
      </c>
      <c r="AK6097">
        <v>1</v>
      </c>
      <c r="AL6097">
        <v>1</v>
      </c>
    </row>
    <row r="6098" spans="1:38" x14ac:dyDescent="0.5">
      <c r="A6098">
        <v>16</v>
      </c>
      <c r="B6098">
        <v>18</v>
      </c>
      <c r="C6098">
        <v>2022</v>
      </c>
      <c r="D6098">
        <v>6</v>
      </c>
      <c r="E6098">
        <v>99</v>
      </c>
      <c r="F6098">
        <v>176</v>
      </c>
      <c r="G6098">
        <v>99</v>
      </c>
      <c r="H6098">
        <v>99</v>
      </c>
      <c r="I6098">
        <v>99</v>
      </c>
      <c r="J6098">
        <v>106</v>
      </c>
      <c r="M6098">
        <v>99</v>
      </c>
      <c r="N6098">
        <v>99</v>
      </c>
      <c r="O6098">
        <v>99</v>
      </c>
      <c r="P6098">
        <v>99</v>
      </c>
      <c r="Q6098">
        <v>5</v>
      </c>
      <c r="R6098">
        <v>76</v>
      </c>
      <c r="S6098">
        <v>76</v>
      </c>
      <c r="T6098">
        <v>16.25</v>
      </c>
      <c r="U6098">
        <v>61.421052631578959</v>
      </c>
      <c r="V6098">
        <v>92.140902092718235</v>
      </c>
      <c r="W6098">
        <v>85.046052631578945</v>
      </c>
      <c r="X6098">
        <v>6.2237753136761587</v>
      </c>
      <c r="Y6098">
        <v>2.5918046846832392</v>
      </c>
      <c r="Z6098">
        <v>-32.91133093246949</v>
      </c>
      <c r="AA6098">
        <v>4.6088538508186758</v>
      </c>
      <c r="AB6098">
        <v>4.5789018428246866</v>
      </c>
      <c r="AC6098">
        <v>2</v>
      </c>
      <c r="AD6098">
        <v>0</v>
      </c>
      <c r="AE6098">
        <v>0</v>
      </c>
      <c r="AF6098">
        <v>0</v>
      </c>
      <c r="AG6098">
        <v>10</v>
      </c>
      <c r="AH6098">
        <v>11</v>
      </c>
      <c r="AI6098">
        <v>9</v>
      </c>
      <c r="AJ6098">
        <v>0</v>
      </c>
      <c r="AK6098">
        <v>1</v>
      </c>
      <c r="AL6098">
        <v>0</v>
      </c>
    </row>
    <row r="6099" spans="1:38" x14ac:dyDescent="0.5">
      <c r="A6099">
        <v>16</v>
      </c>
      <c r="B6099">
        <v>19</v>
      </c>
      <c r="C6099">
        <v>2022</v>
      </c>
      <c r="D6099">
        <v>7</v>
      </c>
      <c r="E6099">
        <v>99</v>
      </c>
      <c r="F6099">
        <v>176</v>
      </c>
      <c r="G6099">
        <v>99</v>
      </c>
      <c r="H6099">
        <v>99</v>
      </c>
      <c r="I6099">
        <v>99</v>
      </c>
      <c r="J6099">
        <v>106</v>
      </c>
      <c r="M6099">
        <v>99</v>
      </c>
      <c r="N6099">
        <v>99</v>
      </c>
      <c r="O6099">
        <v>99</v>
      </c>
      <c r="P6099">
        <v>99</v>
      </c>
      <c r="Q6099">
        <v>4</v>
      </c>
      <c r="R6099">
        <v>72</v>
      </c>
      <c r="S6099">
        <v>72</v>
      </c>
      <c r="T6099">
        <v>16.583333333333329</v>
      </c>
      <c r="U6099">
        <v>61.777777777777779</v>
      </c>
      <c r="V6099">
        <v>87.432286023835317</v>
      </c>
      <c r="W6099">
        <v>80.699999999999989</v>
      </c>
      <c r="X6099">
        <v>6.2353829072480087</v>
      </c>
      <c r="Y6099">
        <v>2.0153730163574282</v>
      </c>
      <c r="Z6099">
        <v>-36.748581975927891</v>
      </c>
      <c r="AA6099">
        <v>3.2403240324032394</v>
      </c>
      <c r="AB6099">
        <v>3.0886175534092044</v>
      </c>
      <c r="AC6099">
        <v>1</v>
      </c>
      <c r="AD6099">
        <v>0</v>
      </c>
      <c r="AE6099">
        <v>0</v>
      </c>
      <c r="AF6099">
        <v>1</v>
      </c>
      <c r="AG6099">
        <v>4</v>
      </c>
      <c r="AH6099">
        <v>7</v>
      </c>
      <c r="AI6099">
        <v>19</v>
      </c>
      <c r="AJ6099">
        <v>0</v>
      </c>
      <c r="AK6099">
        <v>0</v>
      </c>
      <c r="AL6099">
        <v>1</v>
      </c>
    </row>
    <row r="6100" spans="1:38" x14ac:dyDescent="0.5">
      <c r="A6100">
        <v>16</v>
      </c>
      <c r="B6100">
        <v>20</v>
      </c>
      <c r="C6100">
        <v>2022</v>
      </c>
      <c r="D6100">
        <v>8</v>
      </c>
      <c r="E6100">
        <v>99</v>
      </c>
      <c r="F6100">
        <v>176</v>
      </c>
      <c r="G6100">
        <v>99</v>
      </c>
      <c r="H6100">
        <v>99</v>
      </c>
      <c r="I6100">
        <v>99</v>
      </c>
      <c r="J6100">
        <v>106</v>
      </c>
      <c r="M6100">
        <v>99</v>
      </c>
      <c r="N6100">
        <v>99</v>
      </c>
      <c r="O6100">
        <v>99</v>
      </c>
      <c r="P6100">
        <v>99</v>
      </c>
      <c r="Q6100">
        <v>4</v>
      </c>
      <c r="R6100">
        <v>139</v>
      </c>
      <c r="S6100">
        <v>139</v>
      </c>
      <c r="T6100">
        <v>16.697841726618705</v>
      </c>
      <c r="U6100">
        <v>61.410071942446059</v>
      </c>
      <c r="V6100">
        <v>93.85956023913262</v>
      </c>
      <c r="W6100">
        <v>86.632374100719488</v>
      </c>
      <c r="X6100">
        <v>7.6068240456500673</v>
      </c>
      <c r="Y6100">
        <v>1.6129554162096755</v>
      </c>
      <c r="Z6100">
        <v>-46.136945010077746</v>
      </c>
      <c r="AA6100">
        <v>4.9186128803963198</v>
      </c>
      <c r="AB6100">
        <v>4.9592797823862194</v>
      </c>
      <c r="AC6100">
        <v>1</v>
      </c>
      <c r="AD6100">
        <v>0</v>
      </c>
      <c r="AE6100">
        <v>0</v>
      </c>
      <c r="AF6100">
        <v>0</v>
      </c>
      <c r="AG6100">
        <v>9</v>
      </c>
      <c r="AH6100">
        <v>29</v>
      </c>
      <c r="AI6100">
        <v>62</v>
      </c>
      <c r="AJ6100">
        <v>0</v>
      </c>
      <c r="AK6100">
        <v>4</v>
      </c>
      <c r="AL6100">
        <v>0</v>
      </c>
    </row>
    <row r="6101" spans="1:38" x14ac:dyDescent="0.5">
      <c r="A6101">
        <v>16</v>
      </c>
      <c r="B6101">
        <v>21</v>
      </c>
      <c r="C6101">
        <v>2022</v>
      </c>
      <c r="D6101">
        <v>9</v>
      </c>
      <c r="E6101">
        <v>99</v>
      </c>
      <c r="F6101">
        <v>176</v>
      </c>
      <c r="G6101">
        <v>99</v>
      </c>
      <c r="H6101">
        <v>99</v>
      </c>
      <c r="I6101">
        <v>99</v>
      </c>
      <c r="J6101">
        <v>106</v>
      </c>
      <c r="M6101">
        <v>99</v>
      </c>
      <c r="N6101">
        <v>99</v>
      </c>
      <c r="O6101">
        <v>99</v>
      </c>
      <c r="P6101">
        <v>99</v>
      </c>
      <c r="Q6101">
        <v>1</v>
      </c>
      <c r="R6101">
        <v>2</v>
      </c>
      <c r="S6101">
        <v>2</v>
      </c>
      <c r="T6101">
        <v>15.5</v>
      </c>
      <c r="U6101">
        <v>58</v>
      </c>
      <c r="V6101">
        <v>86.34886240520045</v>
      </c>
      <c r="W6101">
        <v>79.7</v>
      </c>
      <c r="X6101">
        <v>7.099999999999989</v>
      </c>
      <c r="Y6101">
        <v>2</v>
      </c>
      <c r="Z6101">
        <v>-99.999999999998877</v>
      </c>
      <c r="AA6101">
        <v>7.5159714393085345E-2</v>
      </c>
      <c r="AB6101">
        <v>6.932897468361586E-2</v>
      </c>
      <c r="AC6101">
        <v>1</v>
      </c>
      <c r="AD6101">
        <v>0</v>
      </c>
      <c r="AE6101">
        <v>0</v>
      </c>
      <c r="AF6101">
        <v>0</v>
      </c>
      <c r="AG6101">
        <v>0</v>
      </c>
      <c r="AH6101">
        <v>0</v>
      </c>
      <c r="AI6101">
        <v>0</v>
      </c>
      <c r="AJ6101">
        <v>0</v>
      </c>
      <c r="AK6101">
        <v>0</v>
      </c>
      <c r="AL6101">
        <v>0</v>
      </c>
    </row>
    <row r="6102" spans="1:38" x14ac:dyDescent="0.5">
      <c r="A6102">
        <v>16</v>
      </c>
      <c r="B6102">
        <v>22</v>
      </c>
      <c r="C6102">
        <v>2022</v>
      </c>
      <c r="D6102">
        <v>10</v>
      </c>
      <c r="E6102">
        <v>99</v>
      </c>
      <c r="F6102">
        <v>176</v>
      </c>
      <c r="G6102">
        <v>99</v>
      </c>
      <c r="H6102">
        <v>99</v>
      </c>
      <c r="I6102">
        <v>99</v>
      </c>
      <c r="J6102">
        <v>106</v>
      </c>
      <c r="M6102">
        <v>99</v>
      </c>
      <c r="N6102">
        <v>99</v>
      </c>
      <c r="O6102">
        <v>99</v>
      </c>
      <c r="P6102">
        <v>99</v>
      </c>
      <c r="Q6102">
        <v>3</v>
      </c>
      <c r="R6102">
        <v>50</v>
      </c>
      <c r="S6102">
        <v>50</v>
      </c>
      <c r="T6102">
        <v>16.399999999999999</v>
      </c>
      <c r="U6102">
        <v>60.92</v>
      </c>
      <c r="V6102">
        <v>97.306608884073682</v>
      </c>
      <c r="W6102">
        <v>89.813999999999979</v>
      </c>
      <c r="X6102">
        <v>5.7783392077656526</v>
      </c>
      <c r="Y6102">
        <v>1.8956792977716088</v>
      </c>
      <c r="Z6102">
        <v>-47.388513862126942</v>
      </c>
      <c r="AA6102">
        <v>2.2153300841825434</v>
      </c>
      <c r="AB6102">
        <v>2.2698771576267358</v>
      </c>
      <c r="AC6102">
        <v>2</v>
      </c>
      <c r="AD6102">
        <v>0</v>
      </c>
      <c r="AE6102">
        <v>0</v>
      </c>
      <c r="AF6102">
        <v>0</v>
      </c>
      <c r="AG6102">
        <v>2</v>
      </c>
      <c r="AH6102">
        <v>1</v>
      </c>
      <c r="AI6102">
        <v>9</v>
      </c>
      <c r="AJ6102">
        <v>0</v>
      </c>
      <c r="AK6102">
        <v>0</v>
      </c>
      <c r="AL6102">
        <v>1</v>
      </c>
    </row>
    <row r="6103" spans="1:38" x14ac:dyDescent="0.5">
      <c r="A6103">
        <v>16</v>
      </c>
      <c r="B6103">
        <v>23</v>
      </c>
      <c r="C6103">
        <v>2022</v>
      </c>
      <c r="D6103">
        <v>11</v>
      </c>
      <c r="E6103">
        <v>99</v>
      </c>
      <c r="F6103">
        <v>176</v>
      </c>
      <c r="G6103">
        <v>99</v>
      </c>
      <c r="H6103">
        <v>99</v>
      </c>
      <c r="I6103">
        <v>99</v>
      </c>
      <c r="J6103">
        <v>106</v>
      </c>
      <c r="M6103">
        <v>99</v>
      </c>
      <c r="N6103">
        <v>99</v>
      </c>
      <c r="O6103">
        <v>99</v>
      </c>
      <c r="P6103">
        <v>99</v>
      </c>
      <c r="Q6103">
        <v>4</v>
      </c>
      <c r="R6103">
        <v>52</v>
      </c>
      <c r="S6103">
        <v>52</v>
      </c>
      <c r="T6103">
        <v>15.61538461538462</v>
      </c>
      <c r="U6103">
        <v>59.942307692307693</v>
      </c>
      <c r="V6103">
        <v>97.362280190015866</v>
      </c>
      <c r="W6103">
        <v>89.865384615384656</v>
      </c>
      <c r="X6103">
        <v>5.5356496601357854</v>
      </c>
      <c r="Y6103">
        <v>1.8853020726996781</v>
      </c>
      <c r="Z6103">
        <v>1.0127587299543661</v>
      </c>
      <c r="AA6103">
        <v>1.9615239532251985</v>
      </c>
      <c r="AB6103">
        <v>2.0440174544131198</v>
      </c>
      <c r="AC6103">
        <v>0</v>
      </c>
      <c r="AD6103">
        <v>0</v>
      </c>
      <c r="AE6103">
        <v>0</v>
      </c>
      <c r="AF6103">
        <v>0</v>
      </c>
      <c r="AG6103">
        <v>3</v>
      </c>
      <c r="AH6103">
        <v>0</v>
      </c>
      <c r="AI6103">
        <v>9</v>
      </c>
      <c r="AJ6103">
        <v>0</v>
      </c>
      <c r="AK6103">
        <v>0</v>
      </c>
      <c r="AL6103">
        <v>0</v>
      </c>
    </row>
    <row r="6104" spans="1:38" x14ac:dyDescent="0.5">
      <c r="A6104">
        <v>16</v>
      </c>
      <c r="B6104">
        <v>24</v>
      </c>
      <c r="C6104">
        <v>2022</v>
      </c>
      <c r="D6104">
        <v>12</v>
      </c>
      <c r="E6104">
        <v>99</v>
      </c>
      <c r="F6104">
        <v>176</v>
      </c>
      <c r="G6104">
        <v>99</v>
      </c>
      <c r="H6104">
        <v>99</v>
      </c>
      <c r="I6104">
        <v>99</v>
      </c>
      <c r="J6104">
        <v>106</v>
      </c>
      <c r="M6104">
        <v>99</v>
      </c>
      <c r="N6104">
        <v>99</v>
      </c>
      <c r="O6104">
        <v>99</v>
      </c>
      <c r="P6104">
        <v>99</v>
      </c>
      <c r="Q6104">
        <v>3</v>
      </c>
      <c r="R6104">
        <v>11</v>
      </c>
      <c r="S6104">
        <v>11</v>
      </c>
      <c r="T6104">
        <v>16.454545454545453</v>
      </c>
      <c r="U6104">
        <v>60.545454545454554</v>
      </c>
      <c r="V6104">
        <v>93.716143011917637</v>
      </c>
      <c r="W6104">
        <v>86.5</v>
      </c>
      <c r="X6104">
        <v>5.077400909914588</v>
      </c>
      <c r="Y6104">
        <v>1.6713433009863674</v>
      </c>
      <c r="Z6104">
        <v>-35.352011776781367</v>
      </c>
      <c r="AA6104">
        <v>0.46728971962616805</v>
      </c>
      <c r="AB6104">
        <v>0.48034885998550114</v>
      </c>
      <c r="AC6104">
        <v>0</v>
      </c>
      <c r="AD6104">
        <v>0</v>
      </c>
      <c r="AE6104">
        <v>0</v>
      </c>
      <c r="AF6104">
        <v>0</v>
      </c>
      <c r="AG6104">
        <v>0</v>
      </c>
      <c r="AH6104">
        <v>0</v>
      </c>
      <c r="AI6104">
        <v>1</v>
      </c>
      <c r="AJ6104">
        <v>0</v>
      </c>
      <c r="AK6104">
        <v>0</v>
      </c>
      <c r="AL6104">
        <v>0</v>
      </c>
    </row>
    <row r="6105" spans="1:38" x14ac:dyDescent="0.5">
      <c r="A6105">
        <v>16</v>
      </c>
      <c r="B6105">
        <v>25</v>
      </c>
      <c r="C6105">
        <v>2022</v>
      </c>
      <c r="D6105">
        <v>1</v>
      </c>
      <c r="E6105">
        <v>99</v>
      </c>
      <c r="F6105">
        <v>176</v>
      </c>
      <c r="G6105">
        <v>99</v>
      </c>
      <c r="H6105">
        <v>99</v>
      </c>
      <c r="I6105">
        <v>99</v>
      </c>
      <c r="J6105">
        <v>109</v>
      </c>
      <c r="M6105">
        <v>99</v>
      </c>
      <c r="N6105">
        <v>99</v>
      </c>
      <c r="O6105">
        <v>99</v>
      </c>
      <c r="P6105">
        <v>99</v>
      </c>
      <c r="Q6105">
        <v>11</v>
      </c>
      <c r="R6105">
        <v>807</v>
      </c>
      <c r="S6105">
        <v>807</v>
      </c>
      <c r="T6105">
        <v>15.810408921933082</v>
      </c>
      <c r="U6105">
        <v>60.11276332094176</v>
      </c>
      <c r="V6105">
        <v>92.647379846709725</v>
      </c>
      <c r="W6105">
        <v>85.513531598512998</v>
      </c>
      <c r="X6105">
        <v>10.079645496101149</v>
      </c>
      <c r="Y6105">
        <v>2.6311306030022674</v>
      </c>
      <c r="Z6105">
        <v>-27.222360655193821</v>
      </c>
      <c r="AA6105">
        <v>26.873126873126875</v>
      </c>
      <c r="AB6105">
        <v>26.749258652465599</v>
      </c>
      <c r="AC6105">
        <v>15</v>
      </c>
      <c r="AD6105">
        <v>0</v>
      </c>
      <c r="AE6105">
        <v>0</v>
      </c>
      <c r="AF6105">
        <v>9</v>
      </c>
      <c r="AG6105">
        <v>22</v>
      </c>
      <c r="AH6105">
        <v>4</v>
      </c>
      <c r="AI6105">
        <v>3</v>
      </c>
      <c r="AJ6105">
        <v>0</v>
      </c>
      <c r="AK6105">
        <v>3</v>
      </c>
      <c r="AL6105">
        <v>8</v>
      </c>
    </row>
    <row r="6106" spans="1:38" x14ac:dyDescent="0.5">
      <c r="A6106">
        <v>16</v>
      </c>
      <c r="B6106">
        <v>26</v>
      </c>
      <c r="C6106">
        <v>2022</v>
      </c>
      <c r="D6106">
        <v>2</v>
      </c>
      <c r="E6106">
        <v>99</v>
      </c>
      <c r="F6106">
        <v>176</v>
      </c>
      <c r="G6106">
        <v>99</v>
      </c>
      <c r="H6106">
        <v>99</v>
      </c>
      <c r="I6106">
        <v>99</v>
      </c>
      <c r="J6106">
        <v>109</v>
      </c>
      <c r="M6106">
        <v>99</v>
      </c>
      <c r="N6106">
        <v>99</v>
      </c>
      <c r="O6106">
        <v>99</v>
      </c>
      <c r="P6106">
        <v>99</v>
      </c>
      <c r="Q6106">
        <v>10</v>
      </c>
      <c r="R6106">
        <v>428</v>
      </c>
      <c r="S6106">
        <v>428</v>
      </c>
      <c r="T6106">
        <v>15.73130841121495</v>
      </c>
      <c r="U6106">
        <v>59.820093457943955</v>
      </c>
      <c r="V6106">
        <v>94.789694312532191</v>
      </c>
      <c r="W6106">
        <v>87.490887850467274</v>
      </c>
      <c r="X6106">
        <v>8.5955207937848392</v>
      </c>
      <c r="Y6106">
        <v>2.5809995873247007</v>
      </c>
      <c r="Z6106">
        <v>-19.965904716954004</v>
      </c>
      <c r="AA6106">
        <v>17.863105175292155</v>
      </c>
      <c r="AB6106">
        <v>18.089885903491879</v>
      </c>
      <c r="AC6106">
        <v>12</v>
      </c>
      <c r="AD6106">
        <v>0</v>
      </c>
      <c r="AE6106">
        <v>0</v>
      </c>
      <c r="AF6106">
        <v>1</v>
      </c>
      <c r="AG6106">
        <v>7</v>
      </c>
      <c r="AH6106">
        <v>3</v>
      </c>
      <c r="AI6106">
        <v>5</v>
      </c>
      <c r="AJ6106">
        <v>0</v>
      </c>
      <c r="AK6106">
        <v>0</v>
      </c>
      <c r="AL6106">
        <v>2</v>
      </c>
    </row>
    <row r="6107" spans="1:38" x14ac:dyDescent="0.5">
      <c r="A6107">
        <v>16</v>
      </c>
      <c r="B6107">
        <v>27</v>
      </c>
      <c r="C6107">
        <v>2022</v>
      </c>
      <c r="D6107">
        <v>3</v>
      </c>
      <c r="E6107">
        <v>99</v>
      </c>
      <c r="F6107">
        <v>176</v>
      </c>
      <c r="G6107">
        <v>99</v>
      </c>
      <c r="H6107">
        <v>99</v>
      </c>
      <c r="I6107">
        <v>99</v>
      </c>
      <c r="J6107">
        <v>109</v>
      </c>
      <c r="M6107">
        <v>99</v>
      </c>
      <c r="N6107">
        <v>99</v>
      </c>
      <c r="O6107">
        <v>99</v>
      </c>
      <c r="P6107">
        <v>99</v>
      </c>
      <c r="Q6107">
        <v>12</v>
      </c>
      <c r="R6107">
        <v>379</v>
      </c>
      <c r="S6107">
        <v>379</v>
      </c>
      <c r="T6107">
        <v>15.947229551451189</v>
      </c>
      <c r="U6107">
        <v>60.601583113456485</v>
      </c>
      <c r="V6107">
        <v>94.820720548172318</v>
      </c>
      <c r="W6107">
        <v>87.519525065963009</v>
      </c>
      <c r="X6107">
        <v>9.1521261446214091</v>
      </c>
      <c r="Y6107">
        <v>2.6556253084184558</v>
      </c>
      <c r="Z6107">
        <v>-45.18345804762059</v>
      </c>
      <c r="AA6107">
        <v>18.688362919132153</v>
      </c>
      <c r="AB6107">
        <v>19.316799376642606</v>
      </c>
      <c r="AC6107">
        <v>14</v>
      </c>
      <c r="AD6107">
        <v>0</v>
      </c>
      <c r="AE6107">
        <v>0</v>
      </c>
      <c r="AF6107">
        <v>7</v>
      </c>
      <c r="AG6107">
        <v>10</v>
      </c>
      <c r="AH6107">
        <v>0</v>
      </c>
      <c r="AI6107">
        <v>11</v>
      </c>
      <c r="AJ6107">
        <v>0</v>
      </c>
      <c r="AK6107">
        <v>3</v>
      </c>
      <c r="AL6107">
        <v>4</v>
      </c>
    </row>
    <row r="6108" spans="1:38" x14ac:dyDescent="0.5">
      <c r="A6108">
        <v>16</v>
      </c>
      <c r="B6108">
        <v>28</v>
      </c>
      <c r="C6108">
        <v>2022</v>
      </c>
      <c r="D6108">
        <v>4</v>
      </c>
      <c r="E6108">
        <v>99</v>
      </c>
      <c r="F6108">
        <v>176</v>
      </c>
      <c r="G6108">
        <v>99</v>
      </c>
      <c r="H6108">
        <v>99</v>
      </c>
      <c r="I6108">
        <v>99</v>
      </c>
      <c r="J6108">
        <v>109</v>
      </c>
      <c r="M6108">
        <v>99</v>
      </c>
      <c r="N6108">
        <v>99</v>
      </c>
      <c r="O6108">
        <v>99</v>
      </c>
      <c r="P6108">
        <v>99</v>
      </c>
      <c r="Q6108">
        <v>13</v>
      </c>
      <c r="R6108">
        <v>551</v>
      </c>
      <c r="S6108">
        <v>551</v>
      </c>
      <c r="T6108">
        <v>16.036297640653359</v>
      </c>
      <c r="U6108">
        <v>60.571687840290394</v>
      </c>
      <c r="V6108">
        <v>93.421593360245211</v>
      </c>
      <c r="W6108">
        <v>86.228130671506378</v>
      </c>
      <c r="X6108">
        <v>10.02028378182078</v>
      </c>
      <c r="Y6108">
        <v>2.768410844347561</v>
      </c>
      <c r="Z6108">
        <v>-38.333041732978209</v>
      </c>
      <c r="AA6108">
        <v>24.166666666666671</v>
      </c>
      <c r="AB6108">
        <v>24.747584709654703</v>
      </c>
      <c r="AC6108">
        <v>22</v>
      </c>
      <c r="AD6108">
        <v>0</v>
      </c>
      <c r="AE6108">
        <v>0</v>
      </c>
      <c r="AF6108">
        <v>3</v>
      </c>
      <c r="AG6108">
        <v>14</v>
      </c>
      <c r="AH6108">
        <v>0</v>
      </c>
      <c r="AI6108">
        <v>13</v>
      </c>
      <c r="AJ6108">
        <v>0</v>
      </c>
      <c r="AK6108">
        <v>2</v>
      </c>
      <c r="AL6108">
        <v>2</v>
      </c>
    </row>
    <row r="6109" spans="1:38" x14ac:dyDescent="0.5">
      <c r="A6109">
        <v>16</v>
      </c>
      <c r="B6109">
        <v>29</v>
      </c>
      <c r="C6109">
        <v>2022</v>
      </c>
      <c r="D6109">
        <v>5</v>
      </c>
      <c r="E6109">
        <v>99</v>
      </c>
      <c r="F6109">
        <v>176</v>
      </c>
      <c r="G6109">
        <v>99</v>
      </c>
      <c r="H6109">
        <v>99</v>
      </c>
      <c r="I6109">
        <v>99</v>
      </c>
      <c r="J6109">
        <v>109</v>
      </c>
      <c r="M6109">
        <v>99</v>
      </c>
      <c r="N6109">
        <v>99</v>
      </c>
      <c r="O6109">
        <v>99</v>
      </c>
      <c r="P6109">
        <v>99</v>
      </c>
      <c r="R6109">
        <v>0</v>
      </c>
    </row>
    <row r="6110" spans="1:38" x14ac:dyDescent="0.5">
      <c r="A6110">
        <v>16</v>
      </c>
      <c r="B6110">
        <v>30</v>
      </c>
      <c r="C6110">
        <v>2022</v>
      </c>
      <c r="D6110">
        <v>6</v>
      </c>
      <c r="E6110">
        <v>99</v>
      </c>
      <c r="F6110">
        <v>176</v>
      </c>
      <c r="G6110">
        <v>99</v>
      </c>
      <c r="H6110">
        <v>99</v>
      </c>
      <c r="I6110">
        <v>99</v>
      </c>
      <c r="J6110">
        <v>109</v>
      </c>
      <c r="M6110">
        <v>99</v>
      </c>
      <c r="N6110">
        <v>99</v>
      </c>
      <c r="O6110">
        <v>99</v>
      </c>
      <c r="P6110">
        <v>99</v>
      </c>
      <c r="R6110">
        <v>0</v>
      </c>
    </row>
    <row r="6111" spans="1:38" x14ac:dyDescent="0.5">
      <c r="A6111">
        <v>16</v>
      </c>
      <c r="B6111">
        <v>31</v>
      </c>
      <c r="C6111">
        <v>2022</v>
      </c>
      <c r="D6111">
        <v>7</v>
      </c>
      <c r="E6111">
        <v>99</v>
      </c>
      <c r="F6111">
        <v>176</v>
      </c>
      <c r="G6111">
        <v>99</v>
      </c>
      <c r="H6111">
        <v>99</v>
      </c>
      <c r="I6111">
        <v>99</v>
      </c>
      <c r="J6111">
        <v>109</v>
      </c>
      <c r="M6111">
        <v>99</v>
      </c>
      <c r="N6111">
        <v>99</v>
      </c>
      <c r="O6111">
        <v>99</v>
      </c>
      <c r="P6111">
        <v>99</v>
      </c>
      <c r="R6111">
        <v>0</v>
      </c>
    </row>
    <row r="6112" spans="1:38" x14ac:dyDescent="0.5">
      <c r="A6112">
        <v>16</v>
      </c>
      <c r="B6112">
        <v>32</v>
      </c>
      <c r="C6112">
        <v>2022</v>
      </c>
      <c r="D6112">
        <v>8</v>
      </c>
      <c r="E6112">
        <v>99</v>
      </c>
      <c r="F6112">
        <v>176</v>
      </c>
      <c r="G6112">
        <v>99</v>
      </c>
      <c r="H6112">
        <v>99</v>
      </c>
      <c r="I6112">
        <v>99</v>
      </c>
      <c r="J6112">
        <v>109</v>
      </c>
      <c r="M6112">
        <v>99</v>
      </c>
      <c r="N6112">
        <v>99</v>
      </c>
      <c r="O6112">
        <v>99</v>
      </c>
      <c r="P6112">
        <v>99</v>
      </c>
      <c r="Q6112">
        <v>8</v>
      </c>
      <c r="R6112">
        <v>69</v>
      </c>
      <c r="S6112">
        <v>69</v>
      </c>
      <c r="T6112">
        <v>16.478260869565219</v>
      </c>
      <c r="U6112">
        <v>60.579710144927539</v>
      </c>
      <c r="V6112">
        <v>94.184056400835331</v>
      </c>
      <c r="W6112">
        <v>86.931884057971061</v>
      </c>
      <c r="X6112">
        <v>7.4568807395159604</v>
      </c>
      <c r="Y6112">
        <v>2.4812677749602634</v>
      </c>
      <c r="Z6112">
        <v>-11.206885403419362</v>
      </c>
      <c r="AA6112">
        <v>2.4416135881104033</v>
      </c>
      <c r="AB6112">
        <v>2.4703118211152102</v>
      </c>
      <c r="AC6112">
        <v>1</v>
      </c>
      <c r="AD6112">
        <v>0</v>
      </c>
      <c r="AE6112">
        <v>0</v>
      </c>
      <c r="AF6112">
        <v>2</v>
      </c>
      <c r="AG6112">
        <v>1</v>
      </c>
      <c r="AH6112">
        <v>4</v>
      </c>
      <c r="AI6112">
        <v>24</v>
      </c>
      <c r="AJ6112">
        <v>0</v>
      </c>
      <c r="AK6112">
        <v>1</v>
      </c>
      <c r="AL6112">
        <v>3</v>
      </c>
    </row>
    <row r="6113" spans="1:38" x14ac:dyDescent="0.5">
      <c r="A6113">
        <v>16</v>
      </c>
      <c r="B6113">
        <v>33</v>
      </c>
      <c r="C6113">
        <v>2022</v>
      </c>
      <c r="D6113">
        <v>9</v>
      </c>
      <c r="E6113">
        <v>99</v>
      </c>
      <c r="F6113">
        <v>176</v>
      </c>
      <c r="G6113">
        <v>99</v>
      </c>
      <c r="H6113">
        <v>99</v>
      </c>
      <c r="I6113">
        <v>99</v>
      </c>
      <c r="J6113">
        <v>109</v>
      </c>
      <c r="M6113">
        <v>99</v>
      </c>
      <c r="N6113">
        <v>99</v>
      </c>
      <c r="O6113">
        <v>99</v>
      </c>
      <c r="P6113">
        <v>99</v>
      </c>
      <c r="Q6113">
        <v>31</v>
      </c>
      <c r="R6113">
        <v>1240</v>
      </c>
      <c r="S6113">
        <v>1239</v>
      </c>
      <c r="T6113">
        <v>16.347580645161287</v>
      </c>
      <c r="U6113">
        <v>61.093623890234085</v>
      </c>
      <c r="V6113">
        <v>95.589617671260058</v>
      </c>
      <c r="W6113">
        <v>88.160209846650503</v>
      </c>
      <c r="X6113">
        <v>11.06016740118516</v>
      </c>
      <c r="Y6113">
        <v>2.5611393418942425</v>
      </c>
      <c r="Z6113">
        <v>-9.8068618754285275</v>
      </c>
      <c r="AA6113">
        <v>46.59902292371288</v>
      </c>
      <c r="AB6113">
        <v>47.508397548172546</v>
      </c>
      <c r="AC6113">
        <v>17</v>
      </c>
      <c r="AD6113">
        <v>0</v>
      </c>
      <c r="AE6113">
        <v>0</v>
      </c>
      <c r="AF6113">
        <v>11</v>
      </c>
      <c r="AG6113">
        <v>16</v>
      </c>
      <c r="AH6113">
        <v>9</v>
      </c>
      <c r="AI6113">
        <v>69</v>
      </c>
      <c r="AJ6113">
        <v>0</v>
      </c>
      <c r="AK6113">
        <v>3</v>
      </c>
      <c r="AL6113">
        <v>5</v>
      </c>
    </row>
    <row r="6114" spans="1:38" x14ac:dyDescent="0.5">
      <c r="A6114">
        <v>16</v>
      </c>
      <c r="B6114">
        <v>34</v>
      </c>
      <c r="C6114">
        <v>2022</v>
      </c>
      <c r="D6114">
        <v>10</v>
      </c>
      <c r="E6114">
        <v>99</v>
      </c>
      <c r="F6114">
        <v>176</v>
      </c>
      <c r="G6114">
        <v>99</v>
      </c>
      <c r="H6114">
        <v>99</v>
      </c>
      <c r="I6114">
        <v>99</v>
      </c>
      <c r="J6114">
        <v>109</v>
      </c>
      <c r="M6114">
        <v>99</v>
      </c>
      <c r="N6114">
        <v>99</v>
      </c>
      <c r="O6114">
        <v>99</v>
      </c>
      <c r="P6114">
        <v>99</v>
      </c>
      <c r="Q6114">
        <v>22</v>
      </c>
      <c r="R6114">
        <v>882</v>
      </c>
      <c r="S6114">
        <v>882</v>
      </c>
      <c r="T6114">
        <v>16.105442176870749</v>
      </c>
      <c r="U6114">
        <v>60.844671201814066</v>
      </c>
      <c r="V6114">
        <v>97.156688605380722</v>
      </c>
      <c r="W6114">
        <v>89.67562358276642</v>
      </c>
      <c r="X6114">
        <v>10.35774195897449</v>
      </c>
      <c r="Y6114">
        <v>2.897281538165196</v>
      </c>
      <c r="Z6114">
        <v>-19.112897704228089</v>
      </c>
      <c r="AA6114">
        <v>39.078422684980069</v>
      </c>
      <c r="AB6114">
        <v>39.978942462781589</v>
      </c>
      <c r="AC6114">
        <v>16</v>
      </c>
      <c r="AD6114">
        <v>0</v>
      </c>
      <c r="AE6114">
        <v>0</v>
      </c>
      <c r="AF6114">
        <v>2</v>
      </c>
      <c r="AG6114">
        <v>6</v>
      </c>
      <c r="AH6114">
        <v>5</v>
      </c>
      <c r="AI6114">
        <v>71</v>
      </c>
      <c r="AJ6114">
        <v>0</v>
      </c>
      <c r="AK6114">
        <v>3</v>
      </c>
      <c r="AL6114">
        <v>4</v>
      </c>
    </row>
    <row r="6115" spans="1:38" x14ac:dyDescent="0.5">
      <c r="A6115">
        <v>16</v>
      </c>
      <c r="B6115">
        <v>35</v>
      </c>
      <c r="C6115">
        <v>2022</v>
      </c>
      <c r="D6115">
        <v>11</v>
      </c>
      <c r="E6115">
        <v>99</v>
      </c>
      <c r="F6115">
        <v>176</v>
      </c>
      <c r="G6115">
        <v>99</v>
      </c>
      <c r="H6115">
        <v>99</v>
      </c>
      <c r="I6115">
        <v>99</v>
      </c>
      <c r="J6115">
        <v>109</v>
      </c>
      <c r="M6115">
        <v>99</v>
      </c>
      <c r="N6115">
        <v>99</v>
      </c>
      <c r="O6115">
        <v>99</v>
      </c>
      <c r="P6115">
        <v>99</v>
      </c>
      <c r="Q6115">
        <v>24</v>
      </c>
      <c r="R6115">
        <v>1025</v>
      </c>
      <c r="S6115">
        <v>1025</v>
      </c>
      <c r="T6115">
        <v>16.446829268292685</v>
      </c>
      <c r="U6115">
        <v>61.143414634146325</v>
      </c>
      <c r="V6115">
        <v>95.77549348624585</v>
      </c>
      <c r="W6115">
        <v>88.400780487804866</v>
      </c>
      <c r="X6115">
        <v>9.0155962088260875</v>
      </c>
      <c r="Y6115">
        <v>2.1082689810295996</v>
      </c>
      <c r="Z6115">
        <v>-6.3575810335610603</v>
      </c>
      <c r="AA6115">
        <v>38.664654847227446</v>
      </c>
      <c r="AB6115">
        <v>39.634080196519619</v>
      </c>
      <c r="AC6115">
        <v>6</v>
      </c>
      <c r="AD6115">
        <v>0</v>
      </c>
      <c r="AE6115">
        <v>0</v>
      </c>
      <c r="AF6115">
        <v>4</v>
      </c>
      <c r="AG6115">
        <v>11</v>
      </c>
      <c r="AH6115">
        <v>6</v>
      </c>
      <c r="AI6115">
        <v>14</v>
      </c>
      <c r="AJ6115">
        <v>0</v>
      </c>
      <c r="AK6115">
        <v>1</v>
      </c>
      <c r="AL6115">
        <v>1</v>
      </c>
    </row>
    <row r="6116" spans="1:38" x14ac:dyDescent="0.5">
      <c r="A6116">
        <v>16</v>
      </c>
      <c r="B6116">
        <v>36</v>
      </c>
      <c r="C6116">
        <v>2022</v>
      </c>
      <c r="D6116">
        <v>12</v>
      </c>
      <c r="E6116">
        <v>99</v>
      </c>
      <c r="F6116">
        <v>176</v>
      </c>
      <c r="G6116">
        <v>99</v>
      </c>
      <c r="H6116">
        <v>99</v>
      </c>
      <c r="I6116">
        <v>99</v>
      </c>
      <c r="J6116">
        <v>109</v>
      </c>
      <c r="M6116">
        <v>99</v>
      </c>
      <c r="N6116">
        <v>99</v>
      </c>
      <c r="O6116">
        <v>99</v>
      </c>
      <c r="P6116">
        <v>99</v>
      </c>
      <c r="Q6116">
        <v>22</v>
      </c>
      <c r="R6116">
        <v>878</v>
      </c>
      <c r="S6116">
        <v>878</v>
      </c>
      <c r="T6116">
        <v>16.183371298405472</v>
      </c>
      <c r="U6116">
        <v>60.79726651480636</v>
      </c>
      <c r="V6116">
        <v>95.06795459986138</v>
      </c>
      <c r="W6116">
        <v>87.747722095672017</v>
      </c>
      <c r="X6116">
        <v>9.8718410906771368</v>
      </c>
      <c r="Y6116">
        <v>2.7500079601531482</v>
      </c>
      <c r="Z6116">
        <v>-18.189599321968288</v>
      </c>
      <c r="AA6116">
        <v>37.298215802888706</v>
      </c>
      <c r="AB6116">
        <v>38.893617493886495</v>
      </c>
      <c r="AC6116">
        <v>16</v>
      </c>
      <c r="AD6116">
        <v>0</v>
      </c>
      <c r="AE6116">
        <v>0</v>
      </c>
      <c r="AF6116">
        <v>4</v>
      </c>
      <c r="AG6116">
        <v>15</v>
      </c>
      <c r="AH6116">
        <v>4</v>
      </c>
      <c r="AI6116">
        <v>20</v>
      </c>
      <c r="AJ6116">
        <v>0</v>
      </c>
      <c r="AK6116">
        <v>4</v>
      </c>
      <c r="AL6116">
        <v>0</v>
      </c>
    </row>
    <row r="6117" spans="1:38" x14ac:dyDescent="0.5">
      <c r="A6117">
        <v>16</v>
      </c>
      <c r="B6117">
        <v>37</v>
      </c>
      <c r="C6117">
        <v>2022</v>
      </c>
      <c r="D6117">
        <v>1</v>
      </c>
      <c r="E6117">
        <v>99</v>
      </c>
      <c r="F6117">
        <v>176</v>
      </c>
      <c r="G6117">
        <v>99</v>
      </c>
      <c r="H6117">
        <v>99</v>
      </c>
      <c r="I6117">
        <v>99</v>
      </c>
      <c r="J6117">
        <v>111</v>
      </c>
      <c r="M6117">
        <v>99</v>
      </c>
      <c r="N6117">
        <v>99</v>
      </c>
      <c r="O6117">
        <v>99</v>
      </c>
      <c r="P6117">
        <v>99</v>
      </c>
      <c r="Q6117">
        <v>12</v>
      </c>
      <c r="R6117">
        <v>205</v>
      </c>
      <c r="S6117">
        <v>205</v>
      </c>
      <c r="T6117">
        <v>16.385365853658538</v>
      </c>
      <c r="U6117">
        <v>60.858536585365862</v>
      </c>
      <c r="V6117">
        <v>91.850170441032674</v>
      </c>
      <c r="W6117">
        <v>84.777707317073137</v>
      </c>
      <c r="X6117">
        <v>10.919932953970823</v>
      </c>
      <c r="Y6117">
        <v>2.1148690335689473</v>
      </c>
      <c r="Z6117">
        <v>-30.649332610439561</v>
      </c>
      <c r="AA6117">
        <v>6.8265068265068267</v>
      </c>
      <c r="AB6117">
        <v>6.7365711565525439</v>
      </c>
      <c r="AC6117">
        <v>2</v>
      </c>
      <c r="AD6117">
        <v>0</v>
      </c>
      <c r="AE6117">
        <v>0</v>
      </c>
      <c r="AF6117">
        <v>1</v>
      </c>
      <c r="AG6117">
        <v>4</v>
      </c>
      <c r="AH6117">
        <v>1</v>
      </c>
      <c r="AI6117">
        <v>10</v>
      </c>
      <c r="AJ6117">
        <v>0</v>
      </c>
      <c r="AK6117">
        <v>0</v>
      </c>
      <c r="AL6117">
        <v>0</v>
      </c>
    </row>
    <row r="6118" spans="1:38" x14ac:dyDescent="0.5">
      <c r="A6118">
        <v>16</v>
      </c>
      <c r="B6118">
        <v>38</v>
      </c>
      <c r="C6118">
        <v>2022</v>
      </c>
      <c r="D6118">
        <v>2</v>
      </c>
      <c r="E6118">
        <v>99</v>
      </c>
      <c r="F6118">
        <v>176</v>
      </c>
      <c r="G6118">
        <v>99</v>
      </c>
      <c r="H6118">
        <v>99</v>
      </c>
      <c r="I6118">
        <v>99</v>
      </c>
      <c r="J6118">
        <v>111</v>
      </c>
      <c r="M6118">
        <v>99</v>
      </c>
      <c r="N6118">
        <v>99</v>
      </c>
      <c r="O6118">
        <v>99</v>
      </c>
      <c r="P6118">
        <v>99</v>
      </c>
      <c r="Q6118">
        <v>7</v>
      </c>
      <c r="R6118">
        <v>175</v>
      </c>
      <c r="S6118">
        <v>175</v>
      </c>
      <c r="T6118">
        <v>16.537142857142861</v>
      </c>
      <c r="U6118">
        <v>62.222857142857109</v>
      </c>
      <c r="V6118">
        <v>96.876025383067642</v>
      </c>
      <c r="W6118">
        <v>89.416571428571487</v>
      </c>
      <c r="X6118">
        <v>9.7201357847237819</v>
      </c>
      <c r="Y6118">
        <v>2.4475160252544406</v>
      </c>
      <c r="Z6118">
        <v>-37.91830430327407</v>
      </c>
      <c r="AA6118">
        <v>7.3038397328881475</v>
      </c>
      <c r="AB6118">
        <v>7.559364676942339</v>
      </c>
      <c r="AC6118">
        <v>1</v>
      </c>
      <c r="AD6118">
        <v>0</v>
      </c>
      <c r="AE6118">
        <v>0</v>
      </c>
      <c r="AF6118">
        <v>0</v>
      </c>
      <c r="AG6118">
        <v>6</v>
      </c>
      <c r="AH6118">
        <v>4</v>
      </c>
      <c r="AI6118">
        <v>8</v>
      </c>
      <c r="AJ6118">
        <v>0</v>
      </c>
      <c r="AK6118">
        <v>2</v>
      </c>
      <c r="AL6118">
        <v>0</v>
      </c>
    </row>
    <row r="6119" spans="1:38" x14ac:dyDescent="0.5">
      <c r="A6119">
        <v>16</v>
      </c>
      <c r="B6119">
        <v>39</v>
      </c>
      <c r="C6119">
        <v>2022</v>
      </c>
      <c r="D6119">
        <v>3</v>
      </c>
      <c r="E6119">
        <v>99</v>
      </c>
      <c r="F6119">
        <v>176</v>
      </c>
      <c r="G6119">
        <v>99</v>
      </c>
      <c r="H6119">
        <v>99</v>
      </c>
      <c r="I6119">
        <v>99</v>
      </c>
      <c r="J6119">
        <v>111</v>
      </c>
      <c r="M6119">
        <v>99</v>
      </c>
      <c r="N6119">
        <v>99</v>
      </c>
      <c r="O6119">
        <v>99</v>
      </c>
      <c r="P6119">
        <v>99</v>
      </c>
      <c r="Q6119">
        <v>12</v>
      </c>
      <c r="R6119">
        <v>153</v>
      </c>
      <c r="S6119">
        <v>153</v>
      </c>
      <c r="T6119">
        <v>16.509803921568629</v>
      </c>
      <c r="U6119">
        <v>61.209150326797378</v>
      </c>
      <c r="V6119">
        <v>94.968099193451323</v>
      </c>
      <c r="W6119">
        <v>87.655555555555551</v>
      </c>
      <c r="X6119">
        <v>9.2253124990121478</v>
      </c>
      <c r="Y6119">
        <v>2.0248572765687798</v>
      </c>
      <c r="Z6119">
        <v>-34.613962535417969</v>
      </c>
      <c r="AA6119">
        <v>7.544378698224854</v>
      </c>
      <c r="AB6119">
        <v>7.81019513112693</v>
      </c>
      <c r="AC6119">
        <v>3</v>
      </c>
      <c r="AD6119">
        <v>0</v>
      </c>
      <c r="AE6119">
        <v>0</v>
      </c>
      <c r="AF6119">
        <v>0</v>
      </c>
      <c r="AG6119">
        <v>1</v>
      </c>
      <c r="AH6119">
        <v>0</v>
      </c>
      <c r="AI6119">
        <v>5</v>
      </c>
      <c r="AJ6119">
        <v>0</v>
      </c>
      <c r="AK6119">
        <v>0</v>
      </c>
      <c r="AL6119">
        <v>0</v>
      </c>
    </row>
    <row r="6120" spans="1:38" x14ac:dyDescent="0.5">
      <c r="A6120">
        <v>16</v>
      </c>
      <c r="B6120">
        <v>40</v>
      </c>
      <c r="C6120">
        <v>2022</v>
      </c>
      <c r="D6120">
        <v>4</v>
      </c>
      <c r="E6120">
        <v>99</v>
      </c>
      <c r="F6120">
        <v>176</v>
      </c>
      <c r="G6120">
        <v>99</v>
      </c>
      <c r="H6120">
        <v>99</v>
      </c>
      <c r="I6120">
        <v>99</v>
      </c>
      <c r="J6120">
        <v>111</v>
      </c>
      <c r="M6120">
        <v>99</v>
      </c>
      <c r="N6120">
        <v>99</v>
      </c>
      <c r="O6120">
        <v>99</v>
      </c>
      <c r="P6120">
        <v>99</v>
      </c>
      <c r="Q6120">
        <v>9</v>
      </c>
      <c r="R6120">
        <v>349</v>
      </c>
      <c r="S6120">
        <v>349</v>
      </c>
      <c r="T6120">
        <v>16.51002865329513</v>
      </c>
      <c r="U6120">
        <v>61.750716332378239</v>
      </c>
      <c r="V6120">
        <v>84.243171171618727</v>
      </c>
      <c r="W6120">
        <v>77.756446991404005</v>
      </c>
      <c r="X6120">
        <v>10.780641409950675</v>
      </c>
      <c r="Y6120">
        <v>2.0406417335180822</v>
      </c>
      <c r="Z6120">
        <v>-31.699043076445118</v>
      </c>
      <c r="AA6120">
        <v>15.307017543859653</v>
      </c>
      <c r="AB6120">
        <v>14.13494373524626</v>
      </c>
      <c r="AC6120">
        <v>8</v>
      </c>
      <c r="AD6120">
        <v>0</v>
      </c>
      <c r="AE6120">
        <v>0</v>
      </c>
      <c r="AF6120">
        <v>0</v>
      </c>
      <c r="AG6120">
        <v>1</v>
      </c>
      <c r="AH6120">
        <v>0</v>
      </c>
      <c r="AI6120">
        <v>3</v>
      </c>
      <c r="AJ6120">
        <v>0</v>
      </c>
      <c r="AK6120">
        <v>0</v>
      </c>
      <c r="AL6120">
        <v>2</v>
      </c>
    </row>
    <row r="6121" spans="1:38" x14ac:dyDescent="0.5">
      <c r="A6121">
        <v>16</v>
      </c>
      <c r="B6121">
        <v>41</v>
      </c>
      <c r="C6121">
        <v>2022</v>
      </c>
      <c r="D6121">
        <v>5</v>
      </c>
      <c r="E6121">
        <v>99</v>
      </c>
      <c r="F6121">
        <v>176</v>
      </c>
      <c r="G6121">
        <v>99</v>
      </c>
      <c r="H6121">
        <v>99</v>
      </c>
      <c r="I6121">
        <v>99</v>
      </c>
      <c r="J6121">
        <v>111</v>
      </c>
      <c r="M6121">
        <v>99</v>
      </c>
      <c r="N6121">
        <v>99</v>
      </c>
      <c r="O6121">
        <v>99</v>
      </c>
      <c r="P6121">
        <v>99</v>
      </c>
      <c r="Q6121">
        <v>13</v>
      </c>
      <c r="R6121">
        <v>119</v>
      </c>
      <c r="S6121">
        <v>119</v>
      </c>
      <c r="T6121">
        <v>16.319327731092439</v>
      </c>
      <c r="U6121">
        <v>60.890756302520998</v>
      </c>
      <c r="V6121">
        <v>95.743692926791525</v>
      </c>
      <c r="W6121">
        <v>88.37142857142851</v>
      </c>
      <c r="X6121">
        <v>10.393915017343682</v>
      </c>
      <c r="Y6121">
        <v>2.4246282430678421</v>
      </c>
      <c r="Z6121">
        <v>-24.090698595749288</v>
      </c>
      <c r="AA6121">
        <v>4.8022598870056497</v>
      </c>
      <c r="AB6121">
        <v>4.8907303447862072</v>
      </c>
      <c r="AC6121">
        <v>0</v>
      </c>
      <c r="AD6121">
        <v>0</v>
      </c>
      <c r="AE6121">
        <v>0</v>
      </c>
      <c r="AF6121">
        <v>2</v>
      </c>
      <c r="AG6121">
        <v>4</v>
      </c>
      <c r="AH6121">
        <v>2</v>
      </c>
      <c r="AI6121">
        <v>2</v>
      </c>
      <c r="AJ6121">
        <v>0</v>
      </c>
      <c r="AK6121">
        <v>1</v>
      </c>
      <c r="AL6121">
        <v>0</v>
      </c>
    </row>
    <row r="6122" spans="1:38" x14ac:dyDescent="0.5">
      <c r="A6122">
        <v>16</v>
      </c>
      <c r="B6122">
        <v>42</v>
      </c>
      <c r="C6122">
        <v>2022</v>
      </c>
      <c r="D6122">
        <v>6</v>
      </c>
      <c r="E6122">
        <v>99</v>
      </c>
      <c r="F6122">
        <v>176</v>
      </c>
      <c r="G6122">
        <v>99</v>
      </c>
      <c r="H6122">
        <v>99</v>
      </c>
      <c r="I6122">
        <v>99</v>
      </c>
      <c r="J6122">
        <v>111</v>
      </c>
      <c r="M6122">
        <v>99</v>
      </c>
      <c r="N6122">
        <v>99</v>
      </c>
      <c r="O6122">
        <v>99</v>
      </c>
      <c r="P6122">
        <v>99</v>
      </c>
      <c r="Q6122">
        <v>11</v>
      </c>
      <c r="R6122">
        <v>234</v>
      </c>
      <c r="S6122">
        <v>234</v>
      </c>
      <c r="T6122">
        <v>16.5</v>
      </c>
      <c r="U6122">
        <v>61.688034188034194</v>
      </c>
      <c r="V6122">
        <v>95.637136428035646</v>
      </c>
      <c r="W6122">
        <v>88.273076923076886</v>
      </c>
      <c r="X6122">
        <v>11.495774099924002</v>
      </c>
      <c r="Y6122">
        <v>2.4110026425578504</v>
      </c>
      <c r="Z6122">
        <v>-35.491810762359961</v>
      </c>
      <c r="AA6122">
        <v>14.190418435415404</v>
      </c>
      <c r="AB6122">
        <v>14.633145907821204</v>
      </c>
      <c r="AC6122">
        <v>3</v>
      </c>
      <c r="AD6122">
        <v>0</v>
      </c>
      <c r="AE6122">
        <v>0</v>
      </c>
      <c r="AF6122">
        <v>0</v>
      </c>
      <c r="AG6122">
        <v>3</v>
      </c>
      <c r="AH6122">
        <v>1</v>
      </c>
      <c r="AI6122">
        <v>33</v>
      </c>
      <c r="AJ6122">
        <v>0</v>
      </c>
      <c r="AK6122">
        <v>2</v>
      </c>
      <c r="AL6122">
        <v>1</v>
      </c>
    </row>
    <row r="6123" spans="1:38" x14ac:dyDescent="0.5">
      <c r="A6123">
        <v>16</v>
      </c>
      <c r="B6123">
        <v>43</v>
      </c>
      <c r="C6123">
        <v>2022</v>
      </c>
      <c r="D6123">
        <v>7</v>
      </c>
      <c r="E6123">
        <v>99</v>
      </c>
      <c r="F6123">
        <v>176</v>
      </c>
      <c r="G6123">
        <v>99</v>
      </c>
      <c r="H6123">
        <v>99</v>
      </c>
      <c r="I6123">
        <v>99</v>
      </c>
      <c r="J6123">
        <v>111</v>
      </c>
      <c r="M6123">
        <v>99</v>
      </c>
      <c r="N6123">
        <v>99</v>
      </c>
      <c r="O6123">
        <v>99</v>
      </c>
      <c r="P6123">
        <v>99</v>
      </c>
      <c r="Q6123">
        <v>14</v>
      </c>
      <c r="R6123">
        <v>260</v>
      </c>
      <c r="S6123">
        <v>260</v>
      </c>
      <c r="T6123">
        <v>15.973076923076924</v>
      </c>
      <c r="U6123">
        <v>60.330769230769214</v>
      </c>
      <c r="V6123">
        <v>100.33336111342609</v>
      </c>
      <c r="W6123">
        <v>92.607692307692318</v>
      </c>
      <c r="X6123">
        <v>10.761352612900048</v>
      </c>
      <c r="Y6123">
        <v>2.3366263041418796</v>
      </c>
      <c r="Z6123">
        <v>-27.689292113266283</v>
      </c>
      <c r="AA6123">
        <v>11.701170117011699</v>
      </c>
      <c r="AB6123">
        <v>12.799072946954912</v>
      </c>
      <c r="AC6123">
        <v>2</v>
      </c>
      <c r="AD6123">
        <v>0</v>
      </c>
      <c r="AE6123">
        <v>0</v>
      </c>
      <c r="AF6123">
        <v>3</v>
      </c>
      <c r="AG6123">
        <v>3</v>
      </c>
      <c r="AH6123">
        <v>5</v>
      </c>
      <c r="AI6123">
        <v>24</v>
      </c>
      <c r="AJ6123">
        <v>0</v>
      </c>
      <c r="AK6123">
        <v>1</v>
      </c>
      <c r="AL6123">
        <v>2</v>
      </c>
    </row>
    <row r="6124" spans="1:38" x14ac:dyDescent="0.5">
      <c r="A6124">
        <v>16</v>
      </c>
      <c r="B6124">
        <v>44</v>
      </c>
      <c r="C6124">
        <v>2022</v>
      </c>
      <c r="D6124">
        <v>8</v>
      </c>
      <c r="E6124">
        <v>99</v>
      </c>
      <c r="F6124">
        <v>176</v>
      </c>
      <c r="G6124">
        <v>99</v>
      </c>
      <c r="H6124">
        <v>99</v>
      </c>
      <c r="I6124">
        <v>99</v>
      </c>
      <c r="J6124">
        <v>111</v>
      </c>
      <c r="M6124">
        <v>99</v>
      </c>
      <c r="N6124">
        <v>99</v>
      </c>
      <c r="O6124">
        <v>99</v>
      </c>
      <c r="P6124">
        <v>99</v>
      </c>
      <c r="Q6124">
        <v>11</v>
      </c>
      <c r="R6124">
        <v>481</v>
      </c>
      <c r="S6124">
        <v>480</v>
      </c>
      <c r="T6124">
        <v>16.185031185031189</v>
      </c>
      <c r="U6124">
        <v>60.69791666666665</v>
      </c>
      <c r="V6124">
        <v>90.68075117370897</v>
      </c>
      <c r="W6124">
        <v>83.621666666666684</v>
      </c>
      <c r="X6124">
        <v>9.4493181705820923</v>
      </c>
      <c r="Y6124">
        <v>2.0932420611073752</v>
      </c>
      <c r="Z6124">
        <v>-20.273914422498756</v>
      </c>
      <c r="AA6124">
        <v>17.020523708421798</v>
      </c>
      <c r="AB6124">
        <v>16.530410949877588</v>
      </c>
      <c r="AC6124">
        <v>3</v>
      </c>
      <c r="AD6124">
        <v>0</v>
      </c>
      <c r="AE6124">
        <v>0</v>
      </c>
      <c r="AF6124">
        <v>1</v>
      </c>
      <c r="AG6124">
        <v>3</v>
      </c>
      <c r="AH6124">
        <v>1</v>
      </c>
      <c r="AI6124">
        <v>1</v>
      </c>
      <c r="AJ6124">
        <v>0</v>
      </c>
      <c r="AK6124">
        <v>4</v>
      </c>
      <c r="AL6124">
        <v>5</v>
      </c>
    </row>
    <row r="6125" spans="1:38" x14ac:dyDescent="0.5">
      <c r="A6125">
        <v>16</v>
      </c>
      <c r="B6125">
        <v>45</v>
      </c>
      <c r="C6125">
        <v>2022</v>
      </c>
      <c r="D6125">
        <v>9</v>
      </c>
      <c r="E6125">
        <v>99</v>
      </c>
      <c r="F6125">
        <v>176</v>
      </c>
      <c r="G6125">
        <v>99</v>
      </c>
      <c r="H6125">
        <v>99</v>
      </c>
      <c r="I6125">
        <v>99</v>
      </c>
      <c r="J6125">
        <v>111</v>
      </c>
      <c r="M6125">
        <v>99</v>
      </c>
      <c r="N6125">
        <v>99</v>
      </c>
      <c r="O6125">
        <v>99</v>
      </c>
      <c r="P6125">
        <v>99</v>
      </c>
      <c r="Q6125">
        <v>14</v>
      </c>
      <c r="R6125">
        <v>368</v>
      </c>
      <c r="S6125">
        <v>368</v>
      </c>
      <c r="T6125">
        <v>16.241847826086957</v>
      </c>
      <c r="U6125">
        <v>60.980978260869549</v>
      </c>
      <c r="V6125">
        <v>90.628680107400299</v>
      </c>
      <c r="W6125">
        <v>83.650271739130432</v>
      </c>
      <c r="X6125">
        <v>10.549438473211213</v>
      </c>
      <c r="Y6125">
        <v>2.2727514256965922</v>
      </c>
      <c r="Z6125">
        <v>-18.312369897052847</v>
      </c>
      <c r="AA6125">
        <v>13.829387448327696</v>
      </c>
      <c r="AB6125">
        <v>13.388799412660935</v>
      </c>
      <c r="AC6125">
        <v>4</v>
      </c>
      <c r="AD6125">
        <v>0</v>
      </c>
      <c r="AE6125">
        <v>0</v>
      </c>
      <c r="AF6125">
        <v>0</v>
      </c>
      <c r="AG6125">
        <v>4</v>
      </c>
      <c r="AH6125">
        <v>1</v>
      </c>
      <c r="AI6125">
        <v>70</v>
      </c>
      <c r="AJ6125">
        <v>0</v>
      </c>
      <c r="AK6125">
        <v>4</v>
      </c>
      <c r="AL6125">
        <v>4</v>
      </c>
    </row>
    <row r="6126" spans="1:38" x14ac:dyDescent="0.5">
      <c r="A6126">
        <v>16</v>
      </c>
      <c r="B6126">
        <v>46</v>
      </c>
      <c r="C6126">
        <v>2022</v>
      </c>
      <c r="D6126">
        <v>10</v>
      </c>
      <c r="E6126">
        <v>99</v>
      </c>
      <c r="F6126">
        <v>176</v>
      </c>
      <c r="G6126">
        <v>99</v>
      </c>
      <c r="H6126">
        <v>99</v>
      </c>
      <c r="I6126">
        <v>99</v>
      </c>
      <c r="J6126">
        <v>111</v>
      </c>
      <c r="M6126">
        <v>99</v>
      </c>
      <c r="N6126">
        <v>99</v>
      </c>
      <c r="O6126">
        <v>99</v>
      </c>
      <c r="P6126">
        <v>99</v>
      </c>
      <c r="Q6126">
        <v>8</v>
      </c>
      <c r="R6126">
        <v>201</v>
      </c>
      <c r="S6126">
        <v>201</v>
      </c>
      <c r="T6126">
        <v>16.552238805970148</v>
      </c>
      <c r="U6126">
        <v>61.537313432835802</v>
      </c>
      <c r="V6126">
        <v>91.708305708726115</v>
      </c>
      <c r="W6126">
        <v>84.646766169154276</v>
      </c>
      <c r="X6126">
        <v>8.7894782184884264</v>
      </c>
      <c r="Y6126">
        <v>1.9999628718613596</v>
      </c>
      <c r="Z6126">
        <v>-44.113115075528043</v>
      </c>
      <c r="AA6126">
        <v>8.9056269384138211</v>
      </c>
      <c r="AB6126">
        <v>8.599926505859063</v>
      </c>
      <c r="AC6126">
        <v>5</v>
      </c>
      <c r="AD6126">
        <v>0</v>
      </c>
      <c r="AE6126">
        <v>0</v>
      </c>
      <c r="AF6126">
        <v>0</v>
      </c>
      <c r="AG6126">
        <v>2</v>
      </c>
      <c r="AH6126">
        <v>0</v>
      </c>
      <c r="AI6126">
        <v>15</v>
      </c>
      <c r="AJ6126">
        <v>0</v>
      </c>
      <c r="AK6126">
        <v>1</v>
      </c>
      <c r="AL6126">
        <v>2</v>
      </c>
    </row>
    <row r="6127" spans="1:38" x14ac:dyDescent="0.5">
      <c r="A6127">
        <v>16</v>
      </c>
      <c r="B6127">
        <v>47</v>
      </c>
      <c r="C6127">
        <v>2022</v>
      </c>
      <c r="D6127">
        <v>11</v>
      </c>
      <c r="E6127">
        <v>99</v>
      </c>
      <c r="F6127">
        <v>176</v>
      </c>
      <c r="G6127">
        <v>99</v>
      </c>
      <c r="H6127">
        <v>99</v>
      </c>
      <c r="I6127">
        <v>99</v>
      </c>
      <c r="J6127">
        <v>111</v>
      </c>
      <c r="M6127">
        <v>99</v>
      </c>
      <c r="N6127">
        <v>99</v>
      </c>
      <c r="O6127">
        <v>99</v>
      </c>
      <c r="P6127">
        <v>99</v>
      </c>
      <c r="Q6127">
        <v>13</v>
      </c>
      <c r="R6127">
        <v>272</v>
      </c>
      <c r="S6127">
        <v>272</v>
      </c>
      <c r="T6127">
        <v>15.98529411764706</v>
      </c>
      <c r="U6127">
        <v>60.191176470588239</v>
      </c>
      <c r="V6127">
        <v>95.183146389650076</v>
      </c>
      <c r="W6127">
        <v>87.854044117647049</v>
      </c>
      <c r="X6127">
        <v>8.0529715814830904</v>
      </c>
      <c r="Y6127">
        <v>1.9834414012992476</v>
      </c>
      <c r="Z6127">
        <v>-35.246723959974489</v>
      </c>
      <c r="AA6127">
        <v>10.260279139947189</v>
      </c>
      <c r="AB6127">
        <v>10.452483264689111</v>
      </c>
      <c r="AC6127">
        <v>4</v>
      </c>
      <c r="AD6127">
        <v>0</v>
      </c>
      <c r="AE6127">
        <v>0</v>
      </c>
      <c r="AF6127">
        <v>1</v>
      </c>
      <c r="AG6127">
        <v>9</v>
      </c>
      <c r="AH6127">
        <v>1</v>
      </c>
      <c r="AI6127">
        <v>10</v>
      </c>
      <c r="AJ6127">
        <v>0</v>
      </c>
      <c r="AK6127">
        <v>3</v>
      </c>
      <c r="AL6127">
        <v>2</v>
      </c>
    </row>
    <row r="6128" spans="1:38" x14ac:dyDescent="0.5">
      <c r="A6128">
        <v>16</v>
      </c>
      <c r="B6128">
        <v>48</v>
      </c>
      <c r="C6128">
        <v>2022</v>
      </c>
      <c r="D6128">
        <v>12</v>
      </c>
      <c r="E6128">
        <v>99</v>
      </c>
      <c r="F6128">
        <v>176</v>
      </c>
      <c r="G6128">
        <v>99</v>
      </c>
      <c r="H6128">
        <v>99</v>
      </c>
      <c r="I6128">
        <v>99</v>
      </c>
      <c r="J6128">
        <v>111</v>
      </c>
      <c r="M6128">
        <v>99</v>
      </c>
      <c r="N6128">
        <v>99</v>
      </c>
      <c r="O6128">
        <v>99</v>
      </c>
      <c r="P6128">
        <v>99</v>
      </c>
      <c r="Q6128">
        <v>15</v>
      </c>
      <c r="R6128">
        <v>193</v>
      </c>
      <c r="S6128">
        <v>193</v>
      </c>
      <c r="T6128">
        <v>16.580310880829021</v>
      </c>
      <c r="U6128">
        <v>61.735751295336783</v>
      </c>
      <c r="V6128">
        <v>84.53174206658845</v>
      </c>
      <c r="W6128">
        <v>78.022797927461099</v>
      </c>
      <c r="X6128">
        <v>10.582505773257948</v>
      </c>
      <c r="Y6128">
        <v>2.0174411999215214</v>
      </c>
      <c r="Z6128">
        <v>-41.270473820477889</v>
      </c>
      <c r="AA6128">
        <v>8.1988105352591329</v>
      </c>
      <c r="AB6128">
        <v>7.6019813696328606</v>
      </c>
      <c r="AC6128">
        <v>1</v>
      </c>
      <c r="AD6128">
        <v>0</v>
      </c>
      <c r="AE6128">
        <v>0</v>
      </c>
      <c r="AF6128">
        <v>1</v>
      </c>
      <c r="AG6128">
        <v>2</v>
      </c>
      <c r="AH6128">
        <v>0</v>
      </c>
      <c r="AI6128">
        <v>28</v>
      </c>
      <c r="AJ6128">
        <v>0</v>
      </c>
      <c r="AK6128">
        <v>2</v>
      </c>
      <c r="AL6128">
        <v>0</v>
      </c>
    </row>
    <row r="6129" spans="1:38" x14ac:dyDescent="0.5">
      <c r="A6129">
        <v>16</v>
      </c>
      <c r="B6129">
        <v>49</v>
      </c>
      <c r="C6129">
        <v>2022</v>
      </c>
      <c r="D6129">
        <v>1</v>
      </c>
      <c r="E6129">
        <v>99</v>
      </c>
      <c r="F6129">
        <v>176</v>
      </c>
      <c r="G6129">
        <v>99</v>
      </c>
      <c r="H6129">
        <v>99</v>
      </c>
      <c r="I6129">
        <v>99</v>
      </c>
      <c r="J6129">
        <v>116</v>
      </c>
      <c r="M6129">
        <v>99</v>
      </c>
      <c r="N6129">
        <v>99</v>
      </c>
      <c r="O6129">
        <v>99</v>
      </c>
      <c r="P6129">
        <v>99</v>
      </c>
      <c r="Q6129">
        <v>3</v>
      </c>
      <c r="R6129">
        <v>244</v>
      </c>
      <c r="S6129">
        <v>244</v>
      </c>
      <c r="T6129">
        <v>16.631147540983605</v>
      </c>
      <c r="U6129">
        <v>61.688524590163951</v>
      </c>
      <c r="V6129">
        <v>84.199376587393203</v>
      </c>
      <c r="W6129">
        <v>77.716024590163983</v>
      </c>
      <c r="X6129">
        <v>7.9859766547704476</v>
      </c>
      <c r="Y6129">
        <v>1.853583004430386</v>
      </c>
      <c r="Z6129">
        <v>-40.289089407975347</v>
      </c>
      <c r="AA6129">
        <v>8.1252081252081272</v>
      </c>
      <c r="AB6129">
        <v>7.3502781872633678</v>
      </c>
      <c r="AC6129">
        <v>6</v>
      </c>
      <c r="AD6129">
        <v>0</v>
      </c>
      <c r="AE6129">
        <v>0</v>
      </c>
      <c r="AF6129">
        <v>2</v>
      </c>
      <c r="AG6129">
        <v>2</v>
      </c>
      <c r="AH6129">
        <v>6</v>
      </c>
      <c r="AI6129">
        <v>3</v>
      </c>
      <c r="AJ6129">
        <v>0</v>
      </c>
      <c r="AK6129">
        <v>5</v>
      </c>
      <c r="AL6129">
        <v>9</v>
      </c>
    </row>
    <row r="6130" spans="1:38" x14ac:dyDescent="0.5">
      <c r="A6130">
        <v>16</v>
      </c>
      <c r="B6130">
        <v>50</v>
      </c>
      <c r="C6130">
        <v>2022</v>
      </c>
      <c r="D6130">
        <v>2</v>
      </c>
      <c r="E6130">
        <v>99</v>
      </c>
      <c r="F6130">
        <v>176</v>
      </c>
      <c r="G6130">
        <v>99</v>
      </c>
      <c r="H6130">
        <v>99</v>
      </c>
      <c r="I6130">
        <v>99</v>
      </c>
      <c r="J6130">
        <v>116</v>
      </c>
      <c r="M6130">
        <v>99</v>
      </c>
      <c r="N6130">
        <v>99</v>
      </c>
      <c r="O6130">
        <v>99</v>
      </c>
      <c r="P6130">
        <v>99</v>
      </c>
      <c r="Q6130">
        <v>3</v>
      </c>
      <c r="R6130">
        <v>98</v>
      </c>
      <c r="S6130">
        <v>98</v>
      </c>
      <c r="T6130">
        <v>16.387755102040817</v>
      </c>
      <c r="U6130">
        <v>61.387755102040813</v>
      </c>
      <c r="V6130">
        <v>83.823822053198299</v>
      </c>
      <c r="W6130">
        <v>77.369387755102053</v>
      </c>
      <c r="X6130">
        <v>9.0347561114013839</v>
      </c>
      <c r="Y6130">
        <v>2.3760396352309905</v>
      </c>
      <c r="Z6130">
        <v>-50.387722107238517</v>
      </c>
      <c r="AA6130">
        <v>4.090150250417361</v>
      </c>
      <c r="AB6130">
        <v>3.6628950116956398</v>
      </c>
      <c r="AC6130">
        <v>2</v>
      </c>
      <c r="AD6130">
        <v>0</v>
      </c>
      <c r="AE6130">
        <v>0</v>
      </c>
      <c r="AF6130">
        <v>1</v>
      </c>
      <c r="AG6130">
        <v>2</v>
      </c>
      <c r="AH6130">
        <v>0</v>
      </c>
      <c r="AI6130">
        <v>1</v>
      </c>
      <c r="AJ6130">
        <v>0</v>
      </c>
      <c r="AK6130">
        <v>1</v>
      </c>
      <c r="AL6130">
        <v>1</v>
      </c>
    </row>
    <row r="6131" spans="1:38" x14ac:dyDescent="0.5">
      <c r="A6131">
        <v>16</v>
      </c>
      <c r="B6131">
        <v>51</v>
      </c>
      <c r="C6131">
        <v>2022</v>
      </c>
      <c r="D6131">
        <v>3</v>
      </c>
      <c r="E6131">
        <v>99</v>
      </c>
      <c r="F6131">
        <v>176</v>
      </c>
      <c r="G6131">
        <v>99</v>
      </c>
      <c r="H6131">
        <v>99</v>
      </c>
      <c r="I6131">
        <v>99</v>
      </c>
      <c r="J6131">
        <v>116</v>
      </c>
      <c r="M6131">
        <v>99</v>
      </c>
      <c r="N6131">
        <v>99</v>
      </c>
      <c r="O6131">
        <v>99</v>
      </c>
      <c r="P6131">
        <v>99</v>
      </c>
      <c r="Q6131">
        <v>7</v>
      </c>
      <c r="R6131">
        <v>245</v>
      </c>
      <c r="S6131">
        <v>245</v>
      </c>
      <c r="T6131">
        <v>16.608163265306118</v>
      </c>
      <c r="U6131">
        <v>61.902040816326512</v>
      </c>
      <c r="V6131">
        <v>79.739093904083873</v>
      </c>
      <c r="W6131">
        <v>73.599183673469412</v>
      </c>
      <c r="X6131">
        <v>8.7214302882259975</v>
      </c>
      <c r="Y6131">
        <v>2.1031065259654151</v>
      </c>
      <c r="Z6131">
        <v>-66.778904426010243</v>
      </c>
      <c r="AA6131">
        <v>12.080867850098619</v>
      </c>
      <c r="AB6131">
        <v>10.500986225455744</v>
      </c>
      <c r="AC6131">
        <v>7</v>
      </c>
      <c r="AD6131">
        <v>0</v>
      </c>
      <c r="AE6131">
        <v>0</v>
      </c>
      <c r="AF6131">
        <v>0</v>
      </c>
      <c r="AG6131">
        <v>0</v>
      </c>
      <c r="AH6131">
        <v>3</v>
      </c>
      <c r="AI6131">
        <v>0</v>
      </c>
      <c r="AJ6131">
        <v>0</v>
      </c>
      <c r="AK6131">
        <v>4</v>
      </c>
      <c r="AL6131">
        <v>5</v>
      </c>
    </row>
    <row r="6132" spans="1:38" x14ac:dyDescent="0.5">
      <c r="A6132">
        <v>16</v>
      </c>
      <c r="B6132">
        <v>52</v>
      </c>
      <c r="C6132">
        <v>2022</v>
      </c>
      <c r="D6132">
        <v>4</v>
      </c>
      <c r="E6132">
        <v>99</v>
      </c>
      <c r="F6132">
        <v>176</v>
      </c>
      <c r="G6132">
        <v>99</v>
      </c>
      <c r="H6132">
        <v>99</v>
      </c>
      <c r="I6132">
        <v>99</v>
      </c>
      <c r="J6132">
        <v>116</v>
      </c>
      <c r="M6132">
        <v>99</v>
      </c>
      <c r="N6132">
        <v>99</v>
      </c>
      <c r="O6132">
        <v>99</v>
      </c>
      <c r="P6132">
        <v>99</v>
      </c>
      <c r="Q6132">
        <v>6</v>
      </c>
      <c r="R6132">
        <v>130</v>
      </c>
      <c r="S6132">
        <v>130</v>
      </c>
      <c r="T6132">
        <v>16.169230769230765</v>
      </c>
      <c r="U6132">
        <v>60.769230769230759</v>
      </c>
      <c r="V6132">
        <v>92.066005500458374</v>
      </c>
      <c r="W6132">
        <v>84.976923076923114</v>
      </c>
      <c r="X6132">
        <v>10.622679210512649</v>
      </c>
      <c r="Y6132">
        <v>2.3255717627433454</v>
      </c>
      <c r="Z6132">
        <v>-55.662321146382567</v>
      </c>
      <c r="AA6132">
        <v>5.7017543859649118</v>
      </c>
      <c r="AB6132">
        <v>5.7540893777228685</v>
      </c>
      <c r="AC6132">
        <v>0</v>
      </c>
      <c r="AD6132">
        <v>0</v>
      </c>
      <c r="AE6132">
        <v>0</v>
      </c>
      <c r="AF6132">
        <v>1</v>
      </c>
      <c r="AG6132">
        <v>1</v>
      </c>
      <c r="AH6132">
        <v>0</v>
      </c>
      <c r="AI6132">
        <v>4</v>
      </c>
      <c r="AJ6132">
        <v>0</v>
      </c>
      <c r="AK6132">
        <v>0</v>
      </c>
      <c r="AL6132">
        <v>0</v>
      </c>
    </row>
    <row r="6133" spans="1:38" x14ac:dyDescent="0.5">
      <c r="A6133">
        <v>16</v>
      </c>
      <c r="B6133">
        <v>53</v>
      </c>
      <c r="C6133">
        <v>2022</v>
      </c>
      <c r="D6133">
        <v>5</v>
      </c>
      <c r="E6133">
        <v>99</v>
      </c>
      <c r="F6133">
        <v>176</v>
      </c>
      <c r="G6133">
        <v>99</v>
      </c>
      <c r="H6133">
        <v>99</v>
      </c>
      <c r="I6133">
        <v>99</v>
      </c>
      <c r="J6133">
        <v>116</v>
      </c>
      <c r="M6133">
        <v>99</v>
      </c>
      <c r="N6133">
        <v>99</v>
      </c>
      <c r="O6133">
        <v>99</v>
      </c>
      <c r="P6133">
        <v>99</v>
      </c>
      <c r="Q6133">
        <v>6</v>
      </c>
      <c r="R6133">
        <v>333</v>
      </c>
      <c r="S6133">
        <v>333</v>
      </c>
      <c r="T6133">
        <v>16.027027027027032</v>
      </c>
      <c r="U6133">
        <v>60.489489489489486</v>
      </c>
      <c r="V6133">
        <v>89.46150917981906</v>
      </c>
      <c r="W6133">
        <v>82.572972972972991</v>
      </c>
      <c r="X6133">
        <v>9.3615077897934746</v>
      </c>
      <c r="Y6133">
        <v>2.2522682682115045</v>
      </c>
      <c r="Z6133">
        <v>-34.256269327222419</v>
      </c>
      <c r="AA6133">
        <v>13.438256658595639</v>
      </c>
      <c r="AB6133">
        <v>12.787835353503878</v>
      </c>
      <c r="AC6133">
        <v>8</v>
      </c>
      <c r="AD6133">
        <v>0</v>
      </c>
      <c r="AE6133">
        <v>0</v>
      </c>
      <c r="AF6133">
        <v>3</v>
      </c>
      <c r="AG6133">
        <v>2</v>
      </c>
      <c r="AH6133">
        <v>3</v>
      </c>
      <c r="AI6133">
        <v>1</v>
      </c>
      <c r="AJ6133">
        <v>0</v>
      </c>
      <c r="AK6133">
        <v>11</v>
      </c>
      <c r="AL6133">
        <v>2</v>
      </c>
    </row>
    <row r="6134" spans="1:38" x14ac:dyDescent="0.5">
      <c r="A6134">
        <v>16</v>
      </c>
      <c r="B6134">
        <v>54</v>
      </c>
      <c r="C6134">
        <v>2022</v>
      </c>
      <c r="D6134">
        <v>6</v>
      </c>
      <c r="E6134">
        <v>99</v>
      </c>
      <c r="F6134">
        <v>176</v>
      </c>
      <c r="G6134">
        <v>99</v>
      </c>
      <c r="H6134">
        <v>99</v>
      </c>
      <c r="I6134">
        <v>99</v>
      </c>
      <c r="J6134">
        <v>116</v>
      </c>
      <c r="M6134">
        <v>99</v>
      </c>
      <c r="N6134">
        <v>99</v>
      </c>
      <c r="O6134">
        <v>99</v>
      </c>
      <c r="P6134">
        <v>99</v>
      </c>
      <c r="R6134">
        <v>0</v>
      </c>
    </row>
    <row r="6135" spans="1:38" x14ac:dyDescent="0.5">
      <c r="A6135">
        <v>16</v>
      </c>
      <c r="B6135">
        <v>55</v>
      </c>
      <c r="C6135">
        <v>2022</v>
      </c>
      <c r="D6135">
        <v>7</v>
      </c>
      <c r="E6135">
        <v>99</v>
      </c>
      <c r="F6135">
        <v>176</v>
      </c>
      <c r="G6135">
        <v>99</v>
      </c>
      <c r="H6135">
        <v>99</v>
      </c>
      <c r="I6135">
        <v>99</v>
      </c>
      <c r="J6135">
        <v>116</v>
      </c>
      <c r="M6135">
        <v>99</v>
      </c>
      <c r="N6135">
        <v>99</v>
      </c>
      <c r="O6135">
        <v>99</v>
      </c>
      <c r="P6135">
        <v>99</v>
      </c>
      <c r="R6135">
        <v>0</v>
      </c>
    </row>
    <row r="6136" spans="1:38" x14ac:dyDescent="0.5">
      <c r="A6136">
        <v>16</v>
      </c>
      <c r="B6136">
        <v>56</v>
      </c>
      <c r="C6136">
        <v>2022</v>
      </c>
      <c r="D6136">
        <v>8</v>
      </c>
      <c r="E6136">
        <v>99</v>
      </c>
      <c r="F6136">
        <v>176</v>
      </c>
      <c r="G6136">
        <v>99</v>
      </c>
      <c r="H6136">
        <v>99</v>
      </c>
      <c r="I6136">
        <v>99</v>
      </c>
      <c r="J6136">
        <v>116</v>
      </c>
      <c r="M6136">
        <v>99</v>
      </c>
      <c r="N6136">
        <v>99</v>
      </c>
      <c r="O6136">
        <v>99</v>
      </c>
      <c r="P6136">
        <v>99</v>
      </c>
      <c r="Q6136">
        <v>5</v>
      </c>
      <c r="R6136">
        <v>153</v>
      </c>
      <c r="S6136">
        <v>153</v>
      </c>
      <c r="T6136">
        <v>16.411764705882348</v>
      </c>
      <c r="U6136">
        <v>61.372549019607824</v>
      </c>
      <c r="V6136">
        <v>91.026703205659331</v>
      </c>
      <c r="W6136">
        <v>84.017647058823513</v>
      </c>
      <c r="X6136">
        <v>8.3050273588342591</v>
      </c>
      <c r="Y6136">
        <v>2.0860017512984506</v>
      </c>
      <c r="Z6136">
        <v>-21.995091333250006</v>
      </c>
      <c r="AA6136">
        <v>5.4140127388535042</v>
      </c>
      <c r="AB6136">
        <v>5.2940195333493953</v>
      </c>
      <c r="AC6136">
        <v>1</v>
      </c>
      <c r="AD6136">
        <v>0</v>
      </c>
      <c r="AE6136">
        <v>0</v>
      </c>
      <c r="AF6136">
        <v>1</v>
      </c>
      <c r="AG6136">
        <v>0</v>
      </c>
      <c r="AH6136">
        <v>0</v>
      </c>
      <c r="AI6136">
        <v>1</v>
      </c>
      <c r="AJ6136">
        <v>0</v>
      </c>
      <c r="AK6136">
        <v>2</v>
      </c>
      <c r="AL6136">
        <v>1</v>
      </c>
    </row>
    <row r="6137" spans="1:38" x14ac:dyDescent="0.5">
      <c r="A6137">
        <v>16</v>
      </c>
      <c r="B6137">
        <v>57</v>
      </c>
      <c r="C6137">
        <v>2022</v>
      </c>
      <c r="D6137">
        <v>9</v>
      </c>
      <c r="E6137">
        <v>99</v>
      </c>
      <c r="F6137">
        <v>176</v>
      </c>
      <c r="G6137">
        <v>99</v>
      </c>
      <c r="H6137">
        <v>99</v>
      </c>
      <c r="I6137">
        <v>99</v>
      </c>
      <c r="J6137">
        <v>116</v>
      </c>
      <c r="M6137">
        <v>99</v>
      </c>
      <c r="N6137">
        <v>99</v>
      </c>
      <c r="O6137">
        <v>99</v>
      </c>
      <c r="P6137">
        <v>99</v>
      </c>
      <c r="Q6137">
        <v>3</v>
      </c>
      <c r="R6137">
        <v>71</v>
      </c>
      <c r="S6137">
        <v>71</v>
      </c>
      <c r="T6137">
        <v>16.070422535211272</v>
      </c>
      <c r="U6137">
        <v>60.873239436619755</v>
      </c>
      <c r="V6137">
        <v>101.05595654097932</v>
      </c>
      <c r="W6137">
        <v>93.274647887323979</v>
      </c>
      <c r="X6137">
        <v>15.530530752018691</v>
      </c>
      <c r="Y6137">
        <v>2.4375557918629913</v>
      </c>
      <c r="Z6137">
        <v>41.274129524858431</v>
      </c>
      <c r="AA6137">
        <v>2.6681698609545275</v>
      </c>
      <c r="AB6137">
        <v>2.8803709839538678</v>
      </c>
      <c r="AC6137">
        <v>3</v>
      </c>
      <c r="AD6137">
        <v>0</v>
      </c>
      <c r="AE6137">
        <v>0</v>
      </c>
      <c r="AF6137">
        <v>0</v>
      </c>
      <c r="AG6137">
        <v>2</v>
      </c>
      <c r="AH6137">
        <v>0</v>
      </c>
      <c r="AI6137">
        <v>2</v>
      </c>
      <c r="AJ6137">
        <v>0</v>
      </c>
      <c r="AK6137">
        <v>0</v>
      </c>
      <c r="AL6137">
        <v>0</v>
      </c>
    </row>
    <row r="6138" spans="1:38" x14ac:dyDescent="0.5">
      <c r="A6138">
        <v>16</v>
      </c>
      <c r="B6138">
        <v>58</v>
      </c>
      <c r="C6138">
        <v>2022</v>
      </c>
      <c r="D6138">
        <v>10</v>
      </c>
      <c r="E6138">
        <v>99</v>
      </c>
      <c r="F6138">
        <v>176</v>
      </c>
      <c r="G6138">
        <v>99</v>
      </c>
      <c r="H6138">
        <v>99</v>
      </c>
      <c r="I6138">
        <v>99</v>
      </c>
      <c r="J6138">
        <v>116</v>
      </c>
      <c r="M6138">
        <v>99</v>
      </c>
      <c r="N6138">
        <v>99</v>
      </c>
      <c r="O6138">
        <v>99</v>
      </c>
      <c r="P6138">
        <v>99</v>
      </c>
      <c r="Q6138">
        <v>3</v>
      </c>
      <c r="R6138">
        <v>142</v>
      </c>
      <c r="S6138">
        <v>142</v>
      </c>
      <c r="T6138">
        <v>15.563380281690138</v>
      </c>
      <c r="U6138">
        <v>59.788732394366193</v>
      </c>
      <c r="V6138">
        <v>91.42645689957736</v>
      </c>
      <c r="W6138">
        <v>84.386619718309859</v>
      </c>
      <c r="X6138">
        <v>10.114424429073845</v>
      </c>
      <c r="Y6138">
        <v>2.7471649558379401</v>
      </c>
      <c r="Z6138">
        <v>-57.344767610180511</v>
      </c>
      <c r="AA6138">
        <v>6.2915374390784207</v>
      </c>
      <c r="AB6138">
        <v>6.0568978092781522</v>
      </c>
      <c r="AC6138">
        <v>2</v>
      </c>
      <c r="AD6138">
        <v>0</v>
      </c>
      <c r="AE6138">
        <v>0</v>
      </c>
      <c r="AF6138">
        <v>1</v>
      </c>
      <c r="AG6138">
        <v>1</v>
      </c>
      <c r="AH6138">
        <v>0</v>
      </c>
      <c r="AI6138">
        <v>13</v>
      </c>
      <c r="AJ6138">
        <v>0</v>
      </c>
      <c r="AK6138">
        <v>0</v>
      </c>
      <c r="AL6138">
        <v>0</v>
      </c>
    </row>
    <row r="6139" spans="1:38" x14ac:dyDescent="0.5">
      <c r="A6139">
        <v>16</v>
      </c>
      <c r="B6139">
        <v>59</v>
      </c>
      <c r="C6139">
        <v>2022</v>
      </c>
      <c r="D6139">
        <v>11</v>
      </c>
      <c r="E6139">
        <v>99</v>
      </c>
      <c r="F6139">
        <v>176</v>
      </c>
      <c r="G6139">
        <v>99</v>
      </c>
      <c r="H6139">
        <v>99</v>
      </c>
      <c r="I6139">
        <v>99</v>
      </c>
      <c r="J6139">
        <v>116</v>
      </c>
      <c r="M6139">
        <v>99</v>
      </c>
      <c r="N6139">
        <v>99</v>
      </c>
      <c r="O6139">
        <v>99</v>
      </c>
      <c r="P6139">
        <v>99</v>
      </c>
      <c r="Q6139">
        <v>5</v>
      </c>
      <c r="R6139">
        <v>462</v>
      </c>
      <c r="S6139">
        <v>462</v>
      </c>
      <c r="T6139">
        <v>15.811688311688309</v>
      </c>
      <c r="U6139">
        <v>60.385281385281395</v>
      </c>
      <c r="V6139">
        <v>90.371834738031851</v>
      </c>
      <c r="W6139">
        <v>83.413203463203374</v>
      </c>
      <c r="X6139">
        <v>9.0319717659138714</v>
      </c>
      <c r="Y6139">
        <v>2.676424212609732</v>
      </c>
      <c r="Z6139">
        <v>-48.863707038815825</v>
      </c>
      <c r="AA6139">
        <v>17.427385892116185</v>
      </c>
      <c r="AB6139">
        <v>16.856429753685603</v>
      </c>
      <c r="AC6139">
        <v>6</v>
      </c>
      <c r="AD6139">
        <v>0</v>
      </c>
      <c r="AE6139">
        <v>0</v>
      </c>
      <c r="AF6139">
        <v>2</v>
      </c>
      <c r="AG6139">
        <v>5</v>
      </c>
      <c r="AH6139">
        <v>0</v>
      </c>
      <c r="AI6139">
        <v>15</v>
      </c>
      <c r="AJ6139">
        <v>0</v>
      </c>
      <c r="AK6139">
        <v>5</v>
      </c>
      <c r="AL6139">
        <v>1</v>
      </c>
    </row>
    <row r="6140" spans="1:38" x14ac:dyDescent="0.5">
      <c r="A6140">
        <v>16</v>
      </c>
      <c r="B6140">
        <v>60</v>
      </c>
      <c r="C6140">
        <v>2022</v>
      </c>
      <c r="D6140">
        <v>12</v>
      </c>
      <c r="E6140">
        <v>99</v>
      </c>
      <c r="F6140">
        <v>176</v>
      </c>
      <c r="G6140">
        <v>99</v>
      </c>
      <c r="H6140">
        <v>99</v>
      </c>
      <c r="I6140">
        <v>99</v>
      </c>
      <c r="J6140">
        <v>116</v>
      </c>
      <c r="M6140">
        <v>99</v>
      </c>
      <c r="N6140">
        <v>99</v>
      </c>
      <c r="O6140">
        <v>99</v>
      </c>
      <c r="P6140">
        <v>99</v>
      </c>
      <c r="Q6140">
        <v>5</v>
      </c>
      <c r="R6140">
        <v>113</v>
      </c>
      <c r="S6140">
        <v>113</v>
      </c>
      <c r="T6140">
        <v>16.415929203539822</v>
      </c>
      <c r="U6140">
        <v>61.353982300884951</v>
      </c>
      <c r="V6140">
        <v>85.262562440675381</v>
      </c>
      <c r="W6140">
        <v>78.697345132743379</v>
      </c>
      <c r="X6140">
        <v>11.003703802649902</v>
      </c>
      <c r="Y6140">
        <v>2.1031807095519537</v>
      </c>
      <c r="Z6140">
        <v>-68.956080186036601</v>
      </c>
      <c r="AA6140">
        <v>4.8003398470688188</v>
      </c>
      <c r="AB6140">
        <v>4.4893813369196689</v>
      </c>
      <c r="AC6140">
        <v>2</v>
      </c>
      <c r="AD6140">
        <v>0</v>
      </c>
      <c r="AE6140">
        <v>0</v>
      </c>
      <c r="AF6140">
        <v>0</v>
      </c>
      <c r="AG6140">
        <v>1</v>
      </c>
      <c r="AH6140">
        <v>0</v>
      </c>
      <c r="AI6140">
        <v>2</v>
      </c>
      <c r="AJ6140">
        <v>0</v>
      </c>
      <c r="AK6140">
        <v>2</v>
      </c>
      <c r="AL6140">
        <v>0</v>
      </c>
    </row>
    <row r="6141" spans="1:38" x14ac:dyDescent="0.5">
      <c r="A6141">
        <v>16</v>
      </c>
      <c r="B6141">
        <v>61</v>
      </c>
      <c r="C6141">
        <v>2022</v>
      </c>
      <c r="D6141">
        <v>1</v>
      </c>
      <c r="E6141">
        <v>99</v>
      </c>
      <c r="F6141">
        <v>176</v>
      </c>
      <c r="G6141">
        <v>99</v>
      </c>
      <c r="H6141">
        <v>99</v>
      </c>
      <c r="I6141">
        <v>99</v>
      </c>
      <c r="J6141">
        <v>117</v>
      </c>
      <c r="M6141">
        <v>99</v>
      </c>
      <c r="N6141">
        <v>99</v>
      </c>
      <c r="O6141">
        <v>99</v>
      </c>
      <c r="P6141">
        <v>99</v>
      </c>
      <c r="Q6141">
        <v>5</v>
      </c>
      <c r="R6141">
        <v>195</v>
      </c>
      <c r="S6141">
        <v>195</v>
      </c>
      <c r="T6141">
        <v>16.292307692307691</v>
      </c>
      <c r="U6141">
        <v>61.153846153846168</v>
      </c>
      <c r="V6141">
        <v>97.06253298886017</v>
      </c>
      <c r="W6141">
        <v>89.588717948717957</v>
      </c>
      <c r="X6141">
        <v>8.6218015784933577</v>
      </c>
      <c r="Y6141">
        <v>2.1784311166932864</v>
      </c>
      <c r="Z6141">
        <v>-45.683714183054754</v>
      </c>
      <c r="AA6141">
        <v>6.4935064935064917</v>
      </c>
      <c r="AB6141">
        <v>6.771600149759899</v>
      </c>
      <c r="AC6141">
        <v>0</v>
      </c>
      <c r="AD6141">
        <v>0</v>
      </c>
      <c r="AE6141">
        <v>0</v>
      </c>
      <c r="AF6141">
        <v>0</v>
      </c>
      <c r="AG6141">
        <v>9</v>
      </c>
      <c r="AH6141">
        <v>0</v>
      </c>
      <c r="AI6141">
        <v>7</v>
      </c>
      <c r="AJ6141">
        <v>0</v>
      </c>
      <c r="AK6141">
        <v>3</v>
      </c>
      <c r="AL6141">
        <v>1</v>
      </c>
    </row>
    <row r="6142" spans="1:38" x14ac:dyDescent="0.5">
      <c r="A6142">
        <v>16</v>
      </c>
      <c r="B6142">
        <v>62</v>
      </c>
      <c r="C6142">
        <v>2022</v>
      </c>
      <c r="D6142">
        <v>2</v>
      </c>
      <c r="E6142">
        <v>99</v>
      </c>
      <c r="F6142">
        <v>176</v>
      </c>
      <c r="G6142">
        <v>99</v>
      </c>
      <c r="H6142">
        <v>99</v>
      </c>
      <c r="I6142">
        <v>99</v>
      </c>
      <c r="J6142">
        <v>117</v>
      </c>
      <c r="M6142">
        <v>99</v>
      </c>
      <c r="N6142">
        <v>99</v>
      </c>
      <c r="O6142">
        <v>99</v>
      </c>
      <c r="P6142">
        <v>99</v>
      </c>
      <c r="R6142">
        <v>0</v>
      </c>
    </row>
    <row r="6143" spans="1:38" x14ac:dyDescent="0.5">
      <c r="A6143">
        <v>16</v>
      </c>
      <c r="B6143">
        <v>63</v>
      </c>
      <c r="C6143">
        <v>2022</v>
      </c>
      <c r="D6143">
        <v>3</v>
      </c>
      <c r="E6143">
        <v>99</v>
      </c>
      <c r="F6143">
        <v>176</v>
      </c>
      <c r="G6143">
        <v>99</v>
      </c>
      <c r="H6143">
        <v>99</v>
      </c>
      <c r="I6143">
        <v>99</v>
      </c>
      <c r="J6143">
        <v>117</v>
      </c>
      <c r="M6143">
        <v>99</v>
      </c>
      <c r="N6143">
        <v>99</v>
      </c>
      <c r="O6143">
        <v>99</v>
      </c>
      <c r="P6143">
        <v>99</v>
      </c>
      <c r="Q6143">
        <v>8</v>
      </c>
      <c r="R6143">
        <v>228</v>
      </c>
      <c r="S6143">
        <v>228</v>
      </c>
      <c r="T6143">
        <v>16.434210526315795</v>
      </c>
      <c r="U6143">
        <v>61.23245614035087</v>
      </c>
      <c r="V6143">
        <v>94.469787686985569</v>
      </c>
      <c r="W6143">
        <v>87.195614035087743</v>
      </c>
      <c r="X6143">
        <v>9.4628951316223446</v>
      </c>
      <c r="Y6143">
        <v>2.0991642285926337</v>
      </c>
      <c r="Z6143">
        <v>-49.376291625637649</v>
      </c>
      <c r="AA6143">
        <v>11.242603550295859</v>
      </c>
      <c r="AB6143">
        <v>11.577652078760602</v>
      </c>
      <c r="AC6143">
        <v>3</v>
      </c>
      <c r="AD6143">
        <v>0</v>
      </c>
      <c r="AE6143">
        <v>0</v>
      </c>
      <c r="AF6143">
        <v>1</v>
      </c>
      <c r="AG6143">
        <v>7</v>
      </c>
      <c r="AH6143">
        <v>6</v>
      </c>
      <c r="AI6143">
        <v>14</v>
      </c>
      <c r="AJ6143">
        <v>0</v>
      </c>
      <c r="AK6143">
        <v>1</v>
      </c>
      <c r="AL6143">
        <v>3</v>
      </c>
    </row>
    <row r="6144" spans="1:38" x14ac:dyDescent="0.5">
      <c r="A6144">
        <v>16</v>
      </c>
      <c r="B6144">
        <v>64</v>
      </c>
      <c r="C6144">
        <v>2022</v>
      </c>
      <c r="D6144">
        <v>4</v>
      </c>
      <c r="E6144">
        <v>99</v>
      </c>
      <c r="F6144">
        <v>176</v>
      </c>
      <c r="G6144">
        <v>99</v>
      </c>
      <c r="H6144">
        <v>99</v>
      </c>
      <c r="I6144">
        <v>99</v>
      </c>
      <c r="J6144">
        <v>117</v>
      </c>
      <c r="M6144">
        <v>99</v>
      </c>
      <c r="N6144">
        <v>99</v>
      </c>
      <c r="O6144">
        <v>99</v>
      </c>
      <c r="P6144">
        <v>99</v>
      </c>
      <c r="Q6144">
        <v>1</v>
      </c>
      <c r="R6144">
        <v>3</v>
      </c>
      <c r="S6144">
        <v>3</v>
      </c>
      <c r="T6144">
        <v>16</v>
      </c>
      <c r="U6144">
        <v>62</v>
      </c>
      <c r="V6144">
        <v>89.960274467316722</v>
      </c>
      <c r="W6144">
        <v>83.03333333333336</v>
      </c>
      <c r="X6144">
        <v>2.9169999809540363</v>
      </c>
      <c r="Y6144">
        <v>2.4494897427831779</v>
      </c>
      <c r="Z6144">
        <v>-20.993227277833547</v>
      </c>
      <c r="AA6144">
        <v>0.13157894736842102</v>
      </c>
      <c r="AB6144">
        <v>0.12974958486383323</v>
      </c>
      <c r="AC6144">
        <v>0</v>
      </c>
      <c r="AD6144">
        <v>0</v>
      </c>
      <c r="AE6144">
        <v>0</v>
      </c>
      <c r="AF6144">
        <v>0</v>
      </c>
      <c r="AG6144">
        <v>0</v>
      </c>
      <c r="AH6144">
        <v>0</v>
      </c>
      <c r="AI6144">
        <v>0</v>
      </c>
      <c r="AJ6144">
        <v>0</v>
      </c>
      <c r="AK6144">
        <v>0</v>
      </c>
      <c r="AL6144">
        <v>0</v>
      </c>
    </row>
    <row r="6145" spans="1:38" x14ac:dyDescent="0.5">
      <c r="A6145">
        <v>16</v>
      </c>
      <c r="B6145">
        <v>65</v>
      </c>
      <c r="C6145">
        <v>2022</v>
      </c>
      <c r="D6145">
        <v>5</v>
      </c>
      <c r="E6145">
        <v>99</v>
      </c>
      <c r="F6145">
        <v>176</v>
      </c>
      <c r="G6145">
        <v>99</v>
      </c>
      <c r="H6145">
        <v>99</v>
      </c>
      <c r="I6145">
        <v>99</v>
      </c>
      <c r="J6145">
        <v>117</v>
      </c>
      <c r="M6145">
        <v>99</v>
      </c>
      <c r="N6145">
        <v>99</v>
      </c>
      <c r="O6145">
        <v>99</v>
      </c>
      <c r="P6145">
        <v>99</v>
      </c>
      <c r="Q6145">
        <v>3</v>
      </c>
      <c r="R6145">
        <v>104</v>
      </c>
      <c r="S6145">
        <v>104</v>
      </c>
      <c r="T6145">
        <v>15.24038461538462</v>
      </c>
      <c r="U6145">
        <v>58.980769230769241</v>
      </c>
      <c r="V6145">
        <v>111.85307108925744</v>
      </c>
      <c r="W6145">
        <v>103.24038461538464</v>
      </c>
      <c r="X6145">
        <v>7.7131570812324766</v>
      </c>
      <c r="Y6145">
        <v>2.7699651803933154</v>
      </c>
      <c r="Z6145">
        <v>-48.444181535299919</v>
      </c>
      <c r="AA6145">
        <v>4.1969330104923346</v>
      </c>
      <c r="AB6145">
        <v>4.9934169863609998</v>
      </c>
      <c r="AC6145">
        <v>0</v>
      </c>
      <c r="AD6145">
        <v>0</v>
      </c>
      <c r="AE6145">
        <v>0</v>
      </c>
      <c r="AF6145">
        <v>0</v>
      </c>
      <c r="AG6145">
        <v>6</v>
      </c>
      <c r="AH6145">
        <v>1</v>
      </c>
      <c r="AI6145">
        <v>2</v>
      </c>
      <c r="AJ6145">
        <v>0</v>
      </c>
      <c r="AK6145">
        <v>0</v>
      </c>
      <c r="AL6145">
        <v>5</v>
      </c>
    </row>
    <row r="6146" spans="1:38" x14ac:dyDescent="0.5">
      <c r="A6146">
        <v>16</v>
      </c>
      <c r="B6146">
        <v>66</v>
      </c>
      <c r="C6146">
        <v>2022</v>
      </c>
      <c r="D6146">
        <v>6</v>
      </c>
      <c r="E6146">
        <v>99</v>
      </c>
      <c r="F6146">
        <v>176</v>
      </c>
      <c r="G6146">
        <v>99</v>
      </c>
      <c r="H6146">
        <v>99</v>
      </c>
      <c r="I6146">
        <v>99</v>
      </c>
      <c r="J6146">
        <v>117</v>
      </c>
      <c r="M6146">
        <v>99</v>
      </c>
      <c r="N6146">
        <v>99</v>
      </c>
      <c r="O6146">
        <v>99</v>
      </c>
      <c r="P6146">
        <v>99</v>
      </c>
      <c r="Q6146">
        <v>5</v>
      </c>
      <c r="R6146">
        <v>144</v>
      </c>
      <c r="S6146">
        <v>144</v>
      </c>
      <c r="T6146">
        <v>16.520833333333329</v>
      </c>
      <c r="U6146">
        <v>61.493055555555557</v>
      </c>
      <c r="V6146">
        <v>90.847327555074003</v>
      </c>
      <c r="W6146">
        <v>83.852083333333354</v>
      </c>
      <c r="X6146">
        <v>9.0781098799833515</v>
      </c>
      <c r="Y6146">
        <v>1.9112115404812664</v>
      </c>
      <c r="Z6146">
        <v>-32.624442333953198</v>
      </c>
      <c r="AA6146">
        <v>8.7325651910248627</v>
      </c>
      <c r="AB6146">
        <v>8.5540134728173935</v>
      </c>
      <c r="AC6146">
        <v>1</v>
      </c>
      <c r="AD6146">
        <v>0</v>
      </c>
      <c r="AE6146">
        <v>0</v>
      </c>
      <c r="AF6146">
        <v>0</v>
      </c>
      <c r="AG6146">
        <v>4</v>
      </c>
      <c r="AH6146">
        <v>0</v>
      </c>
      <c r="AI6146">
        <v>13</v>
      </c>
      <c r="AJ6146">
        <v>0</v>
      </c>
      <c r="AK6146">
        <v>2</v>
      </c>
      <c r="AL6146">
        <v>3</v>
      </c>
    </row>
    <row r="6147" spans="1:38" x14ac:dyDescent="0.5">
      <c r="A6147">
        <v>16</v>
      </c>
      <c r="B6147">
        <v>67</v>
      </c>
      <c r="C6147">
        <v>2022</v>
      </c>
      <c r="D6147">
        <v>7</v>
      </c>
      <c r="E6147">
        <v>99</v>
      </c>
      <c r="F6147">
        <v>176</v>
      </c>
      <c r="G6147">
        <v>99</v>
      </c>
      <c r="H6147">
        <v>99</v>
      </c>
      <c r="I6147">
        <v>99</v>
      </c>
      <c r="J6147">
        <v>117</v>
      </c>
      <c r="M6147">
        <v>99</v>
      </c>
      <c r="N6147">
        <v>99</v>
      </c>
      <c r="O6147">
        <v>99</v>
      </c>
      <c r="P6147">
        <v>99</v>
      </c>
      <c r="Q6147">
        <v>1</v>
      </c>
      <c r="R6147">
        <v>27</v>
      </c>
      <c r="S6147">
        <v>27</v>
      </c>
      <c r="T6147">
        <v>16.444444444444443</v>
      </c>
      <c r="U6147">
        <v>60.814814814814824</v>
      </c>
      <c r="V6147">
        <v>94.245816781028068</v>
      </c>
      <c r="W6147">
        <v>86.988888888888894</v>
      </c>
      <c r="X6147">
        <v>9.3115353920836803</v>
      </c>
      <c r="Y6147">
        <v>1.9443562590230641</v>
      </c>
      <c r="Z6147">
        <v>-34.665295505483158</v>
      </c>
      <c r="AA6147">
        <v>1.2151215121512151</v>
      </c>
      <c r="AB6147">
        <v>1.2484916783168456</v>
      </c>
      <c r="AC6147">
        <v>1</v>
      </c>
      <c r="AD6147">
        <v>0</v>
      </c>
      <c r="AE6147">
        <v>0</v>
      </c>
      <c r="AF6147">
        <v>0</v>
      </c>
      <c r="AG6147">
        <v>3</v>
      </c>
      <c r="AH6147">
        <v>0</v>
      </c>
      <c r="AI6147">
        <v>7</v>
      </c>
      <c r="AJ6147">
        <v>0</v>
      </c>
      <c r="AK6147">
        <v>2</v>
      </c>
      <c r="AL6147">
        <v>0</v>
      </c>
    </row>
    <row r="6148" spans="1:38" x14ac:dyDescent="0.5">
      <c r="A6148">
        <v>16</v>
      </c>
      <c r="B6148">
        <v>68</v>
      </c>
      <c r="C6148">
        <v>2022</v>
      </c>
      <c r="D6148">
        <v>8</v>
      </c>
      <c r="E6148">
        <v>99</v>
      </c>
      <c r="F6148">
        <v>176</v>
      </c>
      <c r="G6148">
        <v>99</v>
      </c>
      <c r="H6148">
        <v>99</v>
      </c>
      <c r="I6148">
        <v>99</v>
      </c>
      <c r="J6148">
        <v>117</v>
      </c>
      <c r="M6148">
        <v>99</v>
      </c>
      <c r="N6148">
        <v>99</v>
      </c>
      <c r="O6148">
        <v>99</v>
      </c>
      <c r="P6148">
        <v>99</v>
      </c>
      <c r="Q6148">
        <v>4</v>
      </c>
      <c r="R6148">
        <v>95</v>
      </c>
      <c r="S6148">
        <v>95</v>
      </c>
      <c r="T6148">
        <v>16.178947368421049</v>
      </c>
      <c r="U6148">
        <v>60.957894736842114</v>
      </c>
      <c r="V6148">
        <v>92.728516850088326</v>
      </c>
      <c r="W6148">
        <v>85.588421052631546</v>
      </c>
      <c r="X6148">
        <v>8.6353357678044134</v>
      </c>
      <c r="Y6148">
        <v>2.1614604686046754</v>
      </c>
      <c r="Z6148">
        <v>-34.049000071099513</v>
      </c>
      <c r="AA6148">
        <v>3.3616418966737447</v>
      </c>
      <c r="AB6148">
        <v>3.3485918320700279</v>
      </c>
      <c r="AC6148">
        <v>0</v>
      </c>
      <c r="AD6148">
        <v>0</v>
      </c>
      <c r="AE6148">
        <v>0</v>
      </c>
      <c r="AF6148">
        <v>1</v>
      </c>
      <c r="AG6148">
        <v>3</v>
      </c>
      <c r="AH6148">
        <v>2</v>
      </c>
      <c r="AI6148">
        <v>2</v>
      </c>
      <c r="AJ6148">
        <v>0</v>
      </c>
      <c r="AK6148">
        <v>2</v>
      </c>
      <c r="AL6148">
        <v>2</v>
      </c>
    </row>
    <row r="6149" spans="1:38" x14ac:dyDescent="0.5">
      <c r="A6149">
        <v>16</v>
      </c>
      <c r="B6149">
        <v>69</v>
      </c>
      <c r="C6149">
        <v>2022</v>
      </c>
      <c r="D6149">
        <v>9</v>
      </c>
      <c r="E6149">
        <v>99</v>
      </c>
      <c r="F6149">
        <v>176</v>
      </c>
      <c r="G6149">
        <v>99</v>
      </c>
      <c r="H6149">
        <v>99</v>
      </c>
      <c r="I6149">
        <v>99</v>
      </c>
      <c r="J6149">
        <v>117</v>
      </c>
      <c r="M6149">
        <v>99</v>
      </c>
      <c r="N6149">
        <v>99</v>
      </c>
      <c r="O6149">
        <v>99</v>
      </c>
      <c r="P6149">
        <v>99</v>
      </c>
      <c r="Q6149">
        <v>5</v>
      </c>
      <c r="R6149">
        <v>140</v>
      </c>
      <c r="S6149">
        <v>140</v>
      </c>
      <c r="T6149">
        <v>15.8</v>
      </c>
      <c r="U6149">
        <v>60.171428571428557</v>
      </c>
      <c r="V6149">
        <v>95.725893824485382</v>
      </c>
      <c r="W6149">
        <v>88.355000000000018</v>
      </c>
      <c r="X6149">
        <v>10.890548490712844</v>
      </c>
      <c r="Y6149">
        <v>2.2738980286938926</v>
      </c>
      <c r="Z6149">
        <v>-47.97344701564699</v>
      </c>
      <c r="AA6149">
        <v>5.2611800075159687</v>
      </c>
      <c r="AB6149">
        <v>5.3800415190961308</v>
      </c>
      <c r="AC6149">
        <v>2</v>
      </c>
      <c r="AD6149">
        <v>0</v>
      </c>
      <c r="AE6149">
        <v>0</v>
      </c>
      <c r="AF6149">
        <v>0</v>
      </c>
      <c r="AG6149">
        <v>3</v>
      </c>
      <c r="AH6149">
        <v>0</v>
      </c>
      <c r="AI6149">
        <v>34</v>
      </c>
      <c r="AJ6149">
        <v>0</v>
      </c>
      <c r="AK6149">
        <v>0</v>
      </c>
      <c r="AL6149">
        <v>0</v>
      </c>
    </row>
    <row r="6150" spans="1:38" x14ac:dyDescent="0.5">
      <c r="A6150">
        <v>16</v>
      </c>
      <c r="B6150">
        <v>70</v>
      </c>
      <c r="C6150">
        <v>2022</v>
      </c>
      <c r="D6150">
        <v>10</v>
      </c>
      <c r="E6150">
        <v>99</v>
      </c>
      <c r="F6150">
        <v>176</v>
      </c>
      <c r="G6150">
        <v>99</v>
      </c>
      <c r="H6150">
        <v>99</v>
      </c>
      <c r="I6150">
        <v>99</v>
      </c>
      <c r="J6150">
        <v>117</v>
      </c>
      <c r="M6150">
        <v>99</v>
      </c>
      <c r="N6150">
        <v>99</v>
      </c>
      <c r="O6150">
        <v>99</v>
      </c>
      <c r="P6150">
        <v>99</v>
      </c>
      <c r="Q6150">
        <v>3</v>
      </c>
      <c r="R6150">
        <v>39</v>
      </c>
      <c r="S6150">
        <v>39</v>
      </c>
      <c r="T6150">
        <v>16.15384615384615</v>
      </c>
      <c r="U6150">
        <v>60.923076923076913</v>
      </c>
      <c r="V6150">
        <v>96.088562935800169</v>
      </c>
      <c r="W6150">
        <v>88.6897435897436</v>
      </c>
      <c r="X6150">
        <v>11.74373362357281</v>
      </c>
      <c r="Y6150">
        <v>2.555884265513344</v>
      </c>
      <c r="Z6150">
        <v>-52.129327071907475</v>
      </c>
      <c r="AA6150">
        <v>1.7279574656623835</v>
      </c>
      <c r="AB6150">
        <v>1.748341706307506</v>
      </c>
      <c r="AC6150">
        <v>0</v>
      </c>
      <c r="AD6150">
        <v>0</v>
      </c>
      <c r="AE6150">
        <v>0</v>
      </c>
      <c r="AF6150">
        <v>0</v>
      </c>
      <c r="AG6150">
        <v>2</v>
      </c>
      <c r="AH6150">
        <v>1</v>
      </c>
      <c r="AI6150">
        <v>13</v>
      </c>
      <c r="AJ6150">
        <v>0</v>
      </c>
      <c r="AK6150">
        <v>0</v>
      </c>
      <c r="AL6150">
        <v>0</v>
      </c>
    </row>
    <row r="6151" spans="1:38" x14ac:dyDescent="0.5">
      <c r="A6151">
        <v>16</v>
      </c>
      <c r="B6151">
        <v>71</v>
      </c>
      <c r="C6151">
        <v>2022</v>
      </c>
      <c r="D6151">
        <v>11</v>
      </c>
      <c r="E6151">
        <v>99</v>
      </c>
      <c r="F6151">
        <v>176</v>
      </c>
      <c r="G6151">
        <v>99</v>
      </c>
      <c r="H6151">
        <v>99</v>
      </c>
      <c r="I6151">
        <v>99</v>
      </c>
      <c r="J6151">
        <v>117</v>
      </c>
      <c r="M6151">
        <v>99</v>
      </c>
      <c r="N6151">
        <v>99</v>
      </c>
      <c r="O6151">
        <v>99</v>
      </c>
      <c r="P6151">
        <v>99</v>
      </c>
      <c r="Q6151">
        <v>4</v>
      </c>
      <c r="R6151">
        <v>95</v>
      </c>
      <c r="S6151">
        <v>95</v>
      </c>
      <c r="T6151">
        <v>15.8</v>
      </c>
      <c r="U6151">
        <v>59.821052631578958</v>
      </c>
      <c r="V6151">
        <v>100.18475223812509</v>
      </c>
      <c r="W6151">
        <v>92.470526315789499</v>
      </c>
      <c r="X6151">
        <v>9.41438846921581</v>
      </c>
      <c r="Y6151">
        <v>1.9680551306376837</v>
      </c>
      <c r="Z6151">
        <v>-54.120036017184077</v>
      </c>
      <c r="AA6151">
        <v>3.5835533760844962</v>
      </c>
      <c r="AB6151">
        <v>3.8425166128360639</v>
      </c>
      <c r="AC6151">
        <v>0</v>
      </c>
      <c r="AD6151">
        <v>0</v>
      </c>
      <c r="AE6151">
        <v>0</v>
      </c>
      <c r="AF6151">
        <v>1</v>
      </c>
      <c r="AG6151">
        <v>2</v>
      </c>
      <c r="AH6151">
        <v>3</v>
      </c>
      <c r="AI6151">
        <v>17</v>
      </c>
      <c r="AJ6151">
        <v>0</v>
      </c>
      <c r="AK6151">
        <v>1</v>
      </c>
      <c r="AL6151">
        <v>1</v>
      </c>
    </row>
    <row r="6152" spans="1:38" x14ac:dyDescent="0.5">
      <c r="A6152">
        <v>16</v>
      </c>
      <c r="B6152">
        <v>72</v>
      </c>
      <c r="C6152">
        <v>2022</v>
      </c>
      <c r="D6152">
        <v>12</v>
      </c>
      <c r="E6152">
        <v>99</v>
      </c>
      <c r="F6152">
        <v>176</v>
      </c>
      <c r="G6152">
        <v>99</v>
      </c>
      <c r="H6152">
        <v>99</v>
      </c>
      <c r="I6152">
        <v>99</v>
      </c>
      <c r="J6152">
        <v>117</v>
      </c>
      <c r="M6152">
        <v>99</v>
      </c>
      <c r="N6152">
        <v>99</v>
      </c>
      <c r="O6152">
        <v>99</v>
      </c>
      <c r="P6152">
        <v>99</v>
      </c>
      <c r="Q6152">
        <v>3</v>
      </c>
      <c r="R6152">
        <v>21</v>
      </c>
      <c r="S6152">
        <v>21</v>
      </c>
      <c r="T6152">
        <v>16.428571428571423</v>
      </c>
      <c r="U6152">
        <v>60.619047619047599</v>
      </c>
      <c r="V6152">
        <v>93.138317081979054</v>
      </c>
      <c r="W6152">
        <v>85.966666666666683</v>
      </c>
      <c r="X6152">
        <v>18.6340275873732</v>
      </c>
      <c r="Y6152">
        <v>1.5267828135125248</v>
      </c>
      <c r="Z6152">
        <v>-44.834814981410979</v>
      </c>
      <c r="AA6152">
        <v>0.89209855564995744</v>
      </c>
      <c r="AB6152">
        <v>0.9113755091243565</v>
      </c>
      <c r="AC6152">
        <v>0</v>
      </c>
      <c r="AD6152">
        <v>0</v>
      </c>
      <c r="AE6152">
        <v>0</v>
      </c>
      <c r="AF6152">
        <v>0</v>
      </c>
      <c r="AG6152">
        <v>1</v>
      </c>
      <c r="AH6152">
        <v>1</v>
      </c>
      <c r="AI6152">
        <v>9</v>
      </c>
      <c r="AJ6152">
        <v>0</v>
      </c>
      <c r="AK6152">
        <v>0</v>
      </c>
      <c r="AL6152">
        <v>0</v>
      </c>
    </row>
    <row r="6153" spans="1:38" x14ac:dyDescent="0.5">
      <c r="A6153">
        <v>16</v>
      </c>
      <c r="B6153">
        <v>73</v>
      </c>
      <c r="C6153">
        <v>2022</v>
      </c>
      <c r="D6153">
        <v>1</v>
      </c>
      <c r="E6153">
        <v>99</v>
      </c>
      <c r="F6153">
        <v>176</v>
      </c>
      <c r="G6153">
        <v>99</v>
      </c>
      <c r="H6153">
        <v>99</v>
      </c>
      <c r="I6153">
        <v>99</v>
      </c>
      <c r="J6153">
        <v>121</v>
      </c>
      <c r="M6153">
        <v>99</v>
      </c>
      <c r="N6153">
        <v>99</v>
      </c>
      <c r="O6153">
        <v>99</v>
      </c>
      <c r="P6153">
        <v>99</v>
      </c>
      <c r="Q6153">
        <v>16</v>
      </c>
      <c r="R6153">
        <v>670</v>
      </c>
      <c r="S6153">
        <v>670</v>
      </c>
      <c r="T6153">
        <v>15.974626865671638</v>
      </c>
      <c r="U6153">
        <v>60.507462686567187</v>
      </c>
      <c r="V6153">
        <v>94.314613282450139</v>
      </c>
      <c r="W6153">
        <v>87.052388059701556</v>
      </c>
      <c r="X6153">
        <v>12.582273290738751</v>
      </c>
      <c r="Y6153">
        <v>2.4753901204875999</v>
      </c>
      <c r="Z6153">
        <v>-46.053114995811853</v>
      </c>
      <c r="AA6153">
        <v>22.311022311022313</v>
      </c>
      <c r="AB6153">
        <v>22.607829276509246</v>
      </c>
      <c r="AC6153">
        <v>11</v>
      </c>
      <c r="AD6153">
        <v>0</v>
      </c>
      <c r="AE6153">
        <v>0</v>
      </c>
      <c r="AF6153">
        <v>3</v>
      </c>
      <c r="AG6153">
        <v>14</v>
      </c>
      <c r="AH6153">
        <v>0</v>
      </c>
      <c r="AI6153">
        <v>25</v>
      </c>
      <c r="AJ6153">
        <v>0</v>
      </c>
      <c r="AK6153">
        <v>10</v>
      </c>
      <c r="AL6153">
        <v>6</v>
      </c>
    </row>
    <row r="6154" spans="1:38" x14ac:dyDescent="0.5">
      <c r="A6154">
        <v>16</v>
      </c>
      <c r="B6154">
        <v>74</v>
      </c>
      <c r="C6154">
        <v>2022</v>
      </c>
      <c r="D6154">
        <v>2</v>
      </c>
      <c r="E6154">
        <v>99</v>
      </c>
      <c r="F6154">
        <v>176</v>
      </c>
      <c r="G6154">
        <v>99</v>
      </c>
      <c r="H6154">
        <v>99</v>
      </c>
      <c r="I6154">
        <v>99</v>
      </c>
      <c r="J6154">
        <v>121</v>
      </c>
      <c r="M6154">
        <v>99</v>
      </c>
      <c r="N6154">
        <v>99</v>
      </c>
      <c r="O6154">
        <v>99</v>
      </c>
      <c r="P6154">
        <v>99</v>
      </c>
      <c r="Q6154">
        <v>8</v>
      </c>
      <c r="R6154">
        <v>423</v>
      </c>
      <c r="S6154">
        <v>423</v>
      </c>
      <c r="T6154">
        <v>16.049645390070918</v>
      </c>
      <c r="U6154">
        <v>60.576832151300238</v>
      </c>
      <c r="V6154">
        <v>90.367262677721243</v>
      </c>
      <c r="W6154">
        <v>83.408983451536642</v>
      </c>
      <c r="X6154">
        <v>11.921935388646961</v>
      </c>
      <c r="Y6154">
        <v>2.2551506347776407</v>
      </c>
      <c r="Z6154">
        <v>-13.368813892060055</v>
      </c>
      <c r="AA6154">
        <v>17.654424040066779</v>
      </c>
      <c r="AB6154">
        <v>17.044427976398101</v>
      </c>
      <c r="AC6154">
        <v>8</v>
      </c>
      <c r="AD6154">
        <v>0</v>
      </c>
      <c r="AE6154">
        <v>0</v>
      </c>
      <c r="AF6154">
        <v>8</v>
      </c>
      <c r="AG6154">
        <v>6</v>
      </c>
      <c r="AH6154">
        <v>1</v>
      </c>
      <c r="AI6154">
        <v>8</v>
      </c>
      <c r="AJ6154">
        <v>0</v>
      </c>
      <c r="AK6154">
        <v>9</v>
      </c>
      <c r="AL6154">
        <v>9</v>
      </c>
    </row>
    <row r="6155" spans="1:38" x14ac:dyDescent="0.5">
      <c r="A6155">
        <v>16</v>
      </c>
      <c r="B6155">
        <v>75</v>
      </c>
      <c r="C6155">
        <v>2022</v>
      </c>
      <c r="D6155">
        <v>3</v>
      </c>
      <c r="E6155">
        <v>99</v>
      </c>
      <c r="F6155">
        <v>176</v>
      </c>
      <c r="G6155">
        <v>99</v>
      </c>
      <c r="H6155">
        <v>99</v>
      </c>
      <c r="I6155">
        <v>99</v>
      </c>
      <c r="J6155">
        <v>121</v>
      </c>
      <c r="M6155">
        <v>99</v>
      </c>
      <c r="N6155">
        <v>99</v>
      </c>
      <c r="O6155">
        <v>99</v>
      </c>
      <c r="P6155">
        <v>99</v>
      </c>
      <c r="Q6155">
        <v>13</v>
      </c>
      <c r="R6155">
        <v>394</v>
      </c>
      <c r="S6155">
        <v>394</v>
      </c>
      <c r="T6155">
        <v>16.3756345177665</v>
      </c>
      <c r="U6155">
        <v>60.951776649746193</v>
      </c>
      <c r="V6155">
        <v>91.739032398215926</v>
      </c>
      <c r="W6155">
        <v>84.675126903553249</v>
      </c>
      <c r="X6155">
        <v>9.8000797991753519</v>
      </c>
      <c r="Y6155">
        <v>2.1516631251014999</v>
      </c>
      <c r="Z6155">
        <v>-48.509135384258478</v>
      </c>
      <c r="AA6155">
        <v>19.42800788954635</v>
      </c>
      <c r="AB6155">
        <v>19.428670596038895</v>
      </c>
      <c r="AC6155">
        <v>9</v>
      </c>
      <c r="AD6155">
        <v>0</v>
      </c>
      <c r="AE6155">
        <v>0</v>
      </c>
      <c r="AF6155">
        <v>0</v>
      </c>
      <c r="AG6155">
        <v>6</v>
      </c>
      <c r="AH6155">
        <v>1</v>
      </c>
      <c r="AI6155">
        <v>30</v>
      </c>
      <c r="AJ6155">
        <v>0</v>
      </c>
      <c r="AK6155">
        <v>3</v>
      </c>
      <c r="AL6155">
        <v>9</v>
      </c>
    </row>
    <row r="6156" spans="1:38" x14ac:dyDescent="0.5">
      <c r="A6156">
        <v>16</v>
      </c>
      <c r="B6156">
        <v>76</v>
      </c>
      <c r="C6156">
        <v>2022</v>
      </c>
      <c r="D6156">
        <v>4</v>
      </c>
      <c r="E6156">
        <v>99</v>
      </c>
      <c r="F6156">
        <v>176</v>
      </c>
      <c r="G6156">
        <v>99</v>
      </c>
      <c r="H6156">
        <v>99</v>
      </c>
      <c r="I6156">
        <v>99</v>
      </c>
      <c r="J6156">
        <v>121</v>
      </c>
      <c r="M6156">
        <v>99</v>
      </c>
      <c r="N6156">
        <v>99</v>
      </c>
      <c r="O6156">
        <v>99</v>
      </c>
      <c r="P6156">
        <v>99</v>
      </c>
      <c r="Q6156">
        <v>14</v>
      </c>
      <c r="R6156">
        <v>405</v>
      </c>
      <c r="S6156">
        <v>402</v>
      </c>
      <c r="T6156">
        <v>16.318518518518523</v>
      </c>
      <c r="U6156">
        <v>61.706467661691541</v>
      </c>
      <c r="V6156">
        <v>85.672935431186346</v>
      </c>
      <c r="W6156">
        <v>78.792288557213979</v>
      </c>
      <c r="X6156">
        <v>12.758129404688644</v>
      </c>
      <c r="Y6156">
        <v>2.5320646129549123</v>
      </c>
      <c r="Z6156">
        <v>-47.0640294612068</v>
      </c>
      <c r="AA6156">
        <v>17.763157894736839</v>
      </c>
      <c r="AB6156">
        <v>16.49840716888594</v>
      </c>
      <c r="AC6156">
        <v>13</v>
      </c>
      <c r="AD6156">
        <v>0</v>
      </c>
      <c r="AE6156">
        <v>0</v>
      </c>
      <c r="AF6156">
        <v>4</v>
      </c>
      <c r="AG6156">
        <v>15</v>
      </c>
      <c r="AH6156">
        <v>1</v>
      </c>
      <c r="AI6156">
        <v>4</v>
      </c>
      <c r="AJ6156">
        <v>0</v>
      </c>
      <c r="AK6156">
        <v>2</v>
      </c>
      <c r="AL6156">
        <v>13</v>
      </c>
    </row>
    <row r="6157" spans="1:38" x14ac:dyDescent="0.5">
      <c r="A6157">
        <v>16</v>
      </c>
      <c r="B6157">
        <v>77</v>
      </c>
      <c r="C6157">
        <v>2022</v>
      </c>
      <c r="D6157">
        <v>5</v>
      </c>
      <c r="E6157">
        <v>99</v>
      </c>
      <c r="F6157">
        <v>176</v>
      </c>
      <c r="G6157">
        <v>99</v>
      </c>
      <c r="H6157">
        <v>99</v>
      </c>
      <c r="I6157">
        <v>99</v>
      </c>
      <c r="J6157">
        <v>121</v>
      </c>
      <c r="M6157">
        <v>99</v>
      </c>
      <c r="N6157">
        <v>99</v>
      </c>
      <c r="O6157">
        <v>99</v>
      </c>
      <c r="P6157">
        <v>99</v>
      </c>
      <c r="Q6157">
        <v>14</v>
      </c>
      <c r="R6157">
        <v>420</v>
      </c>
      <c r="S6157">
        <v>420</v>
      </c>
      <c r="T6157">
        <v>16.371428571428563</v>
      </c>
      <c r="U6157">
        <v>61.157142857142851</v>
      </c>
      <c r="V6157">
        <v>90.287365216942732</v>
      </c>
      <c r="W6157">
        <v>83.33523809523814</v>
      </c>
      <c r="X6157">
        <v>9.6677690434060821</v>
      </c>
      <c r="Y6157">
        <v>2.3772876558463656</v>
      </c>
      <c r="Z6157">
        <v>-23.485464475832579</v>
      </c>
      <c r="AA6157">
        <v>16.949152542372879</v>
      </c>
      <c r="AB6157">
        <v>16.277692954849972</v>
      </c>
      <c r="AC6157">
        <v>4</v>
      </c>
      <c r="AD6157">
        <v>0</v>
      </c>
      <c r="AE6157">
        <v>0</v>
      </c>
      <c r="AF6157">
        <v>3</v>
      </c>
      <c r="AG6157">
        <v>7</v>
      </c>
      <c r="AH6157">
        <v>1</v>
      </c>
      <c r="AI6157">
        <v>44</v>
      </c>
      <c r="AJ6157">
        <v>0</v>
      </c>
      <c r="AK6157">
        <v>5</v>
      </c>
      <c r="AL6157">
        <v>3</v>
      </c>
    </row>
    <row r="6158" spans="1:38" x14ac:dyDescent="0.5">
      <c r="A6158">
        <v>16</v>
      </c>
      <c r="B6158">
        <v>78</v>
      </c>
      <c r="C6158">
        <v>2022</v>
      </c>
      <c r="D6158">
        <v>6</v>
      </c>
      <c r="E6158">
        <v>99</v>
      </c>
      <c r="F6158">
        <v>176</v>
      </c>
      <c r="G6158">
        <v>99</v>
      </c>
      <c r="H6158">
        <v>99</v>
      </c>
      <c r="I6158">
        <v>99</v>
      </c>
      <c r="J6158">
        <v>121</v>
      </c>
      <c r="M6158">
        <v>99</v>
      </c>
      <c r="N6158">
        <v>99</v>
      </c>
      <c r="O6158">
        <v>99</v>
      </c>
      <c r="P6158">
        <v>99</v>
      </c>
      <c r="Q6158">
        <v>9</v>
      </c>
      <c r="R6158">
        <v>512</v>
      </c>
      <c r="S6158">
        <v>512</v>
      </c>
      <c r="T6158">
        <v>16.291015625</v>
      </c>
      <c r="U6158">
        <v>60.814453125</v>
      </c>
      <c r="V6158">
        <v>91.635631094257818</v>
      </c>
      <c r="W6158">
        <v>84.57968750000002</v>
      </c>
      <c r="X6158">
        <v>9.1715048636978391</v>
      </c>
      <c r="Y6158">
        <v>2.1237924173934077</v>
      </c>
      <c r="Z6158">
        <v>-37.699361439584727</v>
      </c>
      <c r="AA6158">
        <v>31.049120679199511</v>
      </c>
      <c r="AB6158">
        <v>30.678181870991647</v>
      </c>
      <c r="AC6158">
        <v>2</v>
      </c>
      <c r="AD6158">
        <v>0</v>
      </c>
      <c r="AE6158">
        <v>0</v>
      </c>
      <c r="AF6158">
        <v>3</v>
      </c>
      <c r="AG6158">
        <v>9</v>
      </c>
      <c r="AH6158">
        <v>2</v>
      </c>
      <c r="AI6158">
        <v>6</v>
      </c>
      <c r="AJ6158">
        <v>0</v>
      </c>
      <c r="AK6158">
        <v>1</v>
      </c>
      <c r="AL6158">
        <v>6</v>
      </c>
    </row>
    <row r="6159" spans="1:38" x14ac:dyDescent="0.5">
      <c r="A6159">
        <v>16</v>
      </c>
      <c r="B6159">
        <v>79</v>
      </c>
      <c r="C6159">
        <v>2022</v>
      </c>
      <c r="D6159">
        <v>7</v>
      </c>
      <c r="E6159">
        <v>99</v>
      </c>
      <c r="F6159">
        <v>176</v>
      </c>
      <c r="G6159">
        <v>99</v>
      </c>
      <c r="H6159">
        <v>99</v>
      </c>
      <c r="I6159">
        <v>99</v>
      </c>
      <c r="J6159">
        <v>121</v>
      </c>
      <c r="M6159">
        <v>99</v>
      </c>
      <c r="N6159">
        <v>99</v>
      </c>
      <c r="O6159">
        <v>99</v>
      </c>
      <c r="P6159">
        <v>99</v>
      </c>
      <c r="Q6159">
        <v>12</v>
      </c>
      <c r="R6159">
        <v>478</v>
      </c>
      <c r="S6159">
        <v>478</v>
      </c>
      <c r="T6159">
        <v>15.976987447698747</v>
      </c>
      <c r="U6159">
        <v>60.447698744769895</v>
      </c>
      <c r="V6159">
        <v>90.747834286051031</v>
      </c>
      <c r="W6159">
        <v>83.760251046025132</v>
      </c>
      <c r="X6159">
        <v>10.095941929885106</v>
      </c>
      <c r="Y6159">
        <v>2.3106957367655072</v>
      </c>
      <c r="Z6159">
        <v>-28.268020422173198</v>
      </c>
      <c r="AA6159">
        <v>21.512151215121516</v>
      </c>
      <c r="AB6159">
        <v>21.282565130260537</v>
      </c>
      <c r="AC6159">
        <v>10</v>
      </c>
      <c r="AD6159">
        <v>0</v>
      </c>
      <c r="AE6159">
        <v>0</v>
      </c>
      <c r="AF6159">
        <v>6</v>
      </c>
      <c r="AG6159">
        <v>31</v>
      </c>
      <c r="AH6159">
        <v>2</v>
      </c>
      <c r="AI6159">
        <v>32</v>
      </c>
      <c r="AJ6159">
        <v>0</v>
      </c>
      <c r="AK6159">
        <v>1</v>
      </c>
      <c r="AL6159">
        <v>9</v>
      </c>
    </row>
    <row r="6160" spans="1:38" x14ac:dyDescent="0.5">
      <c r="A6160">
        <v>16</v>
      </c>
      <c r="B6160">
        <v>80</v>
      </c>
      <c r="C6160">
        <v>2022</v>
      </c>
      <c r="D6160">
        <v>8</v>
      </c>
      <c r="E6160">
        <v>99</v>
      </c>
      <c r="F6160">
        <v>176</v>
      </c>
      <c r="G6160">
        <v>99</v>
      </c>
      <c r="H6160">
        <v>99</v>
      </c>
      <c r="I6160">
        <v>99</v>
      </c>
      <c r="J6160">
        <v>121</v>
      </c>
      <c r="M6160">
        <v>99</v>
      </c>
      <c r="N6160">
        <v>99</v>
      </c>
      <c r="O6160">
        <v>99</v>
      </c>
      <c r="P6160">
        <v>99</v>
      </c>
      <c r="Q6160">
        <v>16</v>
      </c>
      <c r="R6160">
        <v>675</v>
      </c>
      <c r="S6160">
        <v>674</v>
      </c>
      <c r="T6160">
        <v>15.885925925925926</v>
      </c>
      <c r="U6160">
        <v>60.175074183976257</v>
      </c>
      <c r="V6160">
        <v>95.983938325226418</v>
      </c>
      <c r="W6160">
        <v>88.549554896142368</v>
      </c>
      <c r="X6160">
        <v>12.74114604235089</v>
      </c>
      <c r="Y6160">
        <v>2.5055846366369341</v>
      </c>
      <c r="Z6160">
        <v>-45.655266346945162</v>
      </c>
      <c r="AA6160">
        <v>23.885350318471342</v>
      </c>
      <c r="AB6160">
        <v>24.579320512899702</v>
      </c>
      <c r="AC6160">
        <v>15</v>
      </c>
      <c r="AD6160">
        <v>0</v>
      </c>
      <c r="AE6160">
        <v>0</v>
      </c>
      <c r="AF6160">
        <v>5</v>
      </c>
      <c r="AG6160">
        <v>29</v>
      </c>
      <c r="AH6160">
        <v>0</v>
      </c>
      <c r="AI6160">
        <v>25</v>
      </c>
      <c r="AJ6160">
        <v>0</v>
      </c>
      <c r="AK6160">
        <v>9</v>
      </c>
      <c r="AL6160">
        <v>8</v>
      </c>
    </row>
    <row r="6161" spans="1:38" x14ac:dyDescent="0.5">
      <c r="A6161">
        <v>16</v>
      </c>
      <c r="B6161">
        <v>81</v>
      </c>
      <c r="C6161">
        <v>2022</v>
      </c>
      <c r="D6161">
        <v>9</v>
      </c>
      <c r="E6161">
        <v>99</v>
      </c>
      <c r="F6161">
        <v>176</v>
      </c>
      <c r="G6161">
        <v>99</v>
      </c>
      <c r="H6161">
        <v>99</v>
      </c>
      <c r="I6161">
        <v>99</v>
      </c>
      <c r="J6161">
        <v>121</v>
      </c>
      <c r="M6161">
        <v>99</v>
      </c>
      <c r="N6161">
        <v>99</v>
      </c>
      <c r="O6161">
        <v>99</v>
      </c>
      <c r="P6161">
        <v>99</v>
      </c>
      <c r="Q6161">
        <v>13</v>
      </c>
      <c r="R6161">
        <v>489</v>
      </c>
      <c r="S6161">
        <v>489</v>
      </c>
      <c r="T6161">
        <v>16.012269938650302</v>
      </c>
      <c r="U6161">
        <v>60.543967280163599</v>
      </c>
      <c r="V6161">
        <v>88.28107863794375</v>
      </c>
      <c r="W6161">
        <v>81.483435582822054</v>
      </c>
      <c r="X6161">
        <v>12.168618984596415</v>
      </c>
      <c r="Y6161">
        <v>2.60693769353795</v>
      </c>
      <c r="Z6161">
        <v>-53.493716664067755</v>
      </c>
      <c r="AA6161">
        <v>18.376550169109358</v>
      </c>
      <c r="AB6161">
        <v>17.33024296021674</v>
      </c>
      <c r="AC6161">
        <v>24</v>
      </c>
      <c r="AD6161">
        <v>0</v>
      </c>
      <c r="AE6161">
        <v>0</v>
      </c>
      <c r="AF6161">
        <v>2</v>
      </c>
      <c r="AG6161">
        <v>28</v>
      </c>
      <c r="AH6161">
        <v>1</v>
      </c>
      <c r="AI6161">
        <v>75</v>
      </c>
      <c r="AJ6161">
        <v>0</v>
      </c>
      <c r="AK6161">
        <v>6</v>
      </c>
      <c r="AL6161">
        <v>18</v>
      </c>
    </row>
    <row r="6162" spans="1:38" x14ac:dyDescent="0.5">
      <c r="A6162">
        <v>16</v>
      </c>
      <c r="B6162">
        <v>82</v>
      </c>
      <c r="C6162">
        <v>2022</v>
      </c>
      <c r="D6162">
        <v>10</v>
      </c>
      <c r="E6162">
        <v>99</v>
      </c>
      <c r="F6162">
        <v>176</v>
      </c>
      <c r="G6162">
        <v>99</v>
      </c>
      <c r="H6162">
        <v>99</v>
      </c>
      <c r="I6162">
        <v>99</v>
      </c>
      <c r="J6162">
        <v>121</v>
      </c>
      <c r="M6162">
        <v>99</v>
      </c>
      <c r="N6162">
        <v>99</v>
      </c>
      <c r="O6162">
        <v>99</v>
      </c>
      <c r="P6162">
        <v>99</v>
      </c>
      <c r="Q6162">
        <v>11</v>
      </c>
      <c r="R6162">
        <v>388</v>
      </c>
      <c r="S6162">
        <v>388</v>
      </c>
      <c r="T6162">
        <v>16.126288659793818</v>
      </c>
      <c r="U6162">
        <v>60.47938144329899</v>
      </c>
      <c r="V6162">
        <v>91.420848644603552</v>
      </c>
      <c r="W6162">
        <v>84.381443298969103</v>
      </c>
      <c r="X6162">
        <v>10.223745151713867</v>
      </c>
      <c r="Y6162">
        <v>2.6490783514710978</v>
      </c>
      <c r="Z6162">
        <v>-53.134150905864914</v>
      </c>
      <c r="AA6162">
        <v>17.190961453256538</v>
      </c>
      <c r="AB6162">
        <v>16.548818255661562</v>
      </c>
      <c r="AC6162">
        <v>6</v>
      </c>
      <c r="AD6162">
        <v>0</v>
      </c>
      <c r="AE6162">
        <v>0</v>
      </c>
      <c r="AF6162">
        <v>3</v>
      </c>
      <c r="AG6162">
        <v>6</v>
      </c>
      <c r="AH6162">
        <v>1</v>
      </c>
      <c r="AI6162">
        <v>26</v>
      </c>
      <c r="AJ6162">
        <v>0</v>
      </c>
      <c r="AK6162">
        <v>0</v>
      </c>
      <c r="AL6162">
        <v>0</v>
      </c>
    </row>
    <row r="6163" spans="1:38" x14ac:dyDescent="0.5">
      <c r="A6163">
        <v>16</v>
      </c>
      <c r="B6163">
        <v>83</v>
      </c>
      <c r="C6163">
        <v>2022</v>
      </c>
      <c r="D6163">
        <v>11</v>
      </c>
      <c r="E6163">
        <v>99</v>
      </c>
      <c r="F6163">
        <v>176</v>
      </c>
      <c r="G6163">
        <v>99</v>
      </c>
      <c r="H6163">
        <v>99</v>
      </c>
      <c r="I6163">
        <v>99</v>
      </c>
      <c r="J6163">
        <v>121</v>
      </c>
      <c r="M6163">
        <v>99</v>
      </c>
      <c r="N6163">
        <v>99</v>
      </c>
      <c r="O6163">
        <v>99</v>
      </c>
      <c r="P6163">
        <v>99</v>
      </c>
      <c r="Q6163">
        <v>14</v>
      </c>
      <c r="R6163">
        <v>457</v>
      </c>
      <c r="S6163">
        <v>457</v>
      </c>
      <c r="T6163">
        <v>16.09409190371991</v>
      </c>
      <c r="U6163">
        <v>60.588621444201323</v>
      </c>
      <c r="V6163">
        <v>89.38481926739702</v>
      </c>
      <c r="W6163">
        <v>82.50218818380749</v>
      </c>
      <c r="X6163">
        <v>10.488453358583509</v>
      </c>
      <c r="Y6163">
        <v>2.2524777660289632</v>
      </c>
      <c r="Z6163">
        <v>-37.172609626373287</v>
      </c>
      <c r="AA6163">
        <v>17.238777819690675</v>
      </c>
      <c r="AB6163">
        <v>16.491892166159865</v>
      </c>
      <c r="AC6163">
        <v>7</v>
      </c>
      <c r="AD6163">
        <v>0</v>
      </c>
      <c r="AE6163">
        <v>0</v>
      </c>
      <c r="AF6163">
        <v>3</v>
      </c>
      <c r="AG6163">
        <v>19</v>
      </c>
      <c r="AH6163">
        <v>0</v>
      </c>
      <c r="AI6163">
        <v>20</v>
      </c>
      <c r="AJ6163">
        <v>0</v>
      </c>
      <c r="AK6163">
        <v>3</v>
      </c>
      <c r="AL6163">
        <v>13</v>
      </c>
    </row>
    <row r="6164" spans="1:38" x14ac:dyDescent="0.5">
      <c r="A6164">
        <v>16</v>
      </c>
      <c r="B6164">
        <v>84</v>
      </c>
      <c r="C6164">
        <v>2022</v>
      </c>
      <c r="D6164">
        <v>12</v>
      </c>
      <c r="E6164">
        <v>99</v>
      </c>
      <c r="F6164">
        <v>176</v>
      </c>
      <c r="G6164">
        <v>99</v>
      </c>
      <c r="H6164">
        <v>99</v>
      </c>
      <c r="I6164">
        <v>99</v>
      </c>
      <c r="J6164">
        <v>121</v>
      </c>
      <c r="M6164">
        <v>99</v>
      </c>
      <c r="N6164">
        <v>99</v>
      </c>
      <c r="O6164">
        <v>99</v>
      </c>
      <c r="P6164">
        <v>99</v>
      </c>
      <c r="Q6164">
        <v>14</v>
      </c>
      <c r="R6164">
        <v>478</v>
      </c>
      <c r="S6164">
        <v>478</v>
      </c>
      <c r="T6164">
        <v>15.882845188284518</v>
      </c>
      <c r="U6164">
        <v>60.244769874477008</v>
      </c>
      <c r="V6164">
        <v>90.644705050386023</v>
      </c>
      <c r="W6164">
        <v>83.665062761506277</v>
      </c>
      <c r="X6164">
        <v>13.414360829368253</v>
      </c>
      <c r="Y6164">
        <v>2.6028476217445804</v>
      </c>
      <c r="Z6164">
        <v>-44.902815653337697</v>
      </c>
      <c r="AA6164">
        <v>20.305862361937127</v>
      </c>
      <c r="AB6164">
        <v>20.189241801002805</v>
      </c>
      <c r="AC6164">
        <v>10</v>
      </c>
      <c r="AD6164">
        <v>0</v>
      </c>
      <c r="AE6164">
        <v>0</v>
      </c>
      <c r="AF6164">
        <v>7</v>
      </c>
      <c r="AG6164">
        <v>19</v>
      </c>
      <c r="AH6164">
        <v>1</v>
      </c>
      <c r="AI6164">
        <v>36</v>
      </c>
      <c r="AJ6164">
        <v>0</v>
      </c>
      <c r="AK6164">
        <v>4</v>
      </c>
      <c r="AL6164">
        <v>8</v>
      </c>
    </row>
    <row r="6165" spans="1:38" x14ac:dyDescent="0.5">
      <c r="A6165">
        <v>16</v>
      </c>
      <c r="B6165">
        <v>85</v>
      </c>
      <c r="C6165">
        <v>2022</v>
      </c>
      <c r="D6165">
        <v>1</v>
      </c>
      <c r="E6165">
        <v>99</v>
      </c>
      <c r="F6165">
        <v>176</v>
      </c>
      <c r="G6165">
        <v>99</v>
      </c>
      <c r="H6165">
        <v>99</v>
      </c>
      <c r="I6165">
        <v>99</v>
      </c>
      <c r="J6165">
        <v>134</v>
      </c>
      <c r="M6165">
        <v>99</v>
      </c>
      <c r="N6165">
        <v>99</v>
      </c>
      <c r="O6165">
        <v>99</v>
      </c>
      <c r="P6165">
        <v>99</v>
      </c>
      <c r="R6165">
        <v>0</v>
      </c>
    </row>
    <row r="6166" spans="1:38" x14ac:dyDescent="0.5">
      <c r="A6166">
        <v>16</v>
      </c>
      <c r="B6166">
        <v>86</v>
      </c>
      <c r="C6166">
        <v>2022</v>
      </c>
      <c r="D6166">
        <v>2</v>
      </c>
      <c r="E6166">
        <v>99</v>
      </c>
      <c r="F6166">
        <v>176</v>
      </c>
      <c r="G6166">
        <v>99</v>
      </c>
      <c r="H6166">
        <v>99</v>
      </c>
      <c r="I6166">
        <v>99</v>
      </c>
      <c r="J6166">
        <v>134</v>
      </c>
      <c r="M6166">
        <v>99</v>
      </c>
      <c r="N6166">
        <v>99</v>
      </c>
      <c r="O6166">
        <v>99</v>
      </c>
      <c r="P6166">
        <v>99</v>
      </c>
      <c r="Q6166">
        <v>1</v>
      </c>
      <c r="R6166">
        <v>135</v>
      </c>
      <c r="S6166">
        <v>135</v>
      </c>
      <c r="T6166">
        <v>16.31111111111111</v>
      </c>
      <c r="U6166">
        <v>60.866666666666646</v>
      </c>
      <c r="V6166">
        <v>96.712812487460326</v>
      </c>
      <c r="W6166">
        <v>89.265925925925956</v>
      </c>
      <c r="X6166">
        <v>8.6295887457303024</v>
      </c>
      <c r="Y6166">
        <v>1.8769557701136137</v>
      </c>
      <c r="Z6166">
        <v>-48.417289826958864</v>
      </c>
      <c r="AA6166">
        <v>5.634390651085142</v>
      </c>
      <c r="AB6166">
        <v>5.8216851964394243</v>
      </c>
      <c r="AC6166">
        <v>3</v>
      </c>
      <c r="AD6166">
        <v>0</v>
      </c>
      <c r="AE6166">
        <v>0</v>
      </c>
      <c r="AF6166">
        <v>0</v>
      </c>
      <c r="AG6166">
        <v>2</v>
      </c>
      <c r="AH6166">
        <v>0</v>
      </c>
      <c r="AI6166">
        <v>0</v>
      </c>
      <c r="AJ6166">
        <v>0</v>
      </c>
      <c r="AK6166">
        <v>4</v>
      </c>
      <c r="AL6166">
        <v>0</v>
      </c>
    </row>
    <row r="6167" spans="1:38" x14ac:dyDescent="0.5">
      <c r="A6167">
        <v>16</v>
      </c>
      <c r="B6167">
        <v>87</v>
      </c>
      <c r="C6167">
        <v>2022</v>
      </c>
      <c r="D6167">
        <v>3</v>
      </c>
      <c r="E6167">
        <v>99</v>
      </c>
      <c r="F6167">
        <v>176</v>
      </c>
      <c r="G6167">
        <v>99</v>
      </c>
      <c r="H6167">
        <v>99</v>
      </c>
      <c r="I6167">
        <v>99</v>
      </c>
      <c r="J6167">
        <v>134</v>
      </c>
      <c r="M6167">
        <v>99</v>
      </c>
      <c r="N6167">
        <v>99</v>
      </c>
      <c r="O6167">
        <v>99</v>
      </c>
      <c r="P6167">
        <v>99</v>
      </c>
      <c r="R6167">
        <v>0</v>
      </c>
    </row>
    <row r="6168" spans="1:38" x14ac:dyDescent="0.5">
      <c r="A6168">
        <v>16</v>
      </c>
      <c r="B6168">
        <v>88</v>
      </c>
      <c r="C6168">
        <v>2022</v>
      </c>
      <c r="D6168">
        <v>4</v>
      </c>
      <c r="E6168">
        <v>99</v>
      </c>
      <c r="F6168">
        <v>176</v>
      </c>
      <c r="G6168">
        <v>99</v>
      </c>
      <c r="H6168">
        <v>99</v>
      </c>
      <c r="I6168">
        <v>99</v>
      </c>
      <c r="J6168">
        <v>134</v>
      </c>
      <c r="M6168">
        <v>99</v>
      </c>
      <c r="N6168">
        <v>99</v>
      </c>
      <c r="O6168">
        <v>99</v>
      </c>
      <c r="P6168">
        <v>99</v>
      </c>
      <c r="Q6168">
        <v>1</v>
      </c>
      <c r="R6168">
        <v>127</v>
      </c>
      <c r="S6168">
        <v>127</v>
      </c>
      <c r="T6168">
        <v>16.078740157480315</v>
      </c>
      <c r="U6168">
        <v>60.417322834645645</v>
      </c>
      <c r="V6168">
        <v>101.47413859291422</v>
      </c>
      <c r="W6168">
        <v>93.660629921259869</v>
      </c>
      <c r="X6168">
        <v>8.3846988262158249</v>
      </c>
      <c r="Y6168">
        <v>1.9049911438069136</v>
      </c>
      <c r="Z6168">
        <v>-32.186327272407702</v>
      </c>
      <c r="AA6168">
        <v>5.5701754385964932</v>
      </c>
      <c r="AB6168">
        <v>6.1957380048045358</v>
      </c>
      <c r="AC6168">
        <v>4</v>
      </c>
      <c r="AD6168">
        <v>0</v>
      </c>
      <c r="AE6168">
        <v>0</v>
      </c>
      <c r="AF6168">
        <v>1</v>
      </c>
      <c r="AG6168">
        <v>5</v>
      </c>
      <c r="AH6168">
        <v>4</v>
      </c>
      <c r="AI6168">
        <v>5</v>
      </c>
      <c r="AJ6168">
        <v>0</v>
      </c>
      <c r="AK6168">
        <v>1</v>
      </c>
      <c r="AL6168">
        <v>2</v>
      </c>
    </row>
    <row r="6169" spans="1:38" x14ac:dyDescent="0.5">
      <c r="A6169">
        <v>16</v>
      </c>
      <c r="B6169">
        <v>89</v>
      </c>
      <c r="C6169">
        <v>2022</v>
      </c>
      <c r="D6169">
        <v>5</v>
      </c>
      <c r="E6169">
        <v>99</v>
      </c>
      <c r="F6169">
        <v>176</v>
      </c>
      <c r="G6169">
        <v>99</v>
      </c>
      <c r="H6169">
        <v>99</v>
      </c>
      <c r="I6169">
        <v>99</v>
      </c>
      <c r="J6169">
        <v>134</v>
      </c>
      <c r="M6169">
        <v>99</v>
      </c>
      <c r="N6169">
        <v>99</v>
      </c>
      <c r="O6169">
        <v>99</v>
      </c>
      <c r="P6169">
        <v>99</v>
      </c>
      <c r="Q6169">
        <v>4</v>
      </c>
      <c r="R6169">
        <v>135</v>
      </c>
      <c r="S6169">
        <v>135</v>
      </c>
      <c r="T6169">
        <v>15.555555555555555</v>
      </c>
      <c r="U6169">
        <v>59.577777777777776</v>
      </c>
      <c r="V6169">
        <v>106.16026644195662</v>
      </c>
      <c r="W6169">
        <v>97.98592592592594</v>
      </c>
      <c r="X6169">
        <v>10.849066612611368</v>
      </c>
      <c r="Y6169">
        <v>2.1098241691409911</v>
      </c>
      <c r="Z6169">
        <v>-34.749766528222345</v>
      </c>
      <c r="AA6169">
        <v>5.4479418886198552</v>
      </c>
      <c r="AB6169">
        <v>6.1519436748888818</v>
      </c>
      <c r="AC6169">
        <v>1</v>
      </c>
      <c r="AD6169">
        <v>0</v>
      </c>
      <c r="AE6169">
        <v>0</v>
      </c>
      <c r="AF6169">
        <v>0</v>
      </c>
      <c r="AG6169">
        <v>0</v>
      </c>
      <c r="AH6169">
        <v>5</v>
      </c>
      <c r="AI6169">
        <v>1</v>
      </c>
      <c r="AJ6169">
        <v>0</v>
      </c>
      <c r="AK6169">
        <v>1</v>
      </c>
      <c r="AL6169">
        <v>0</v>
      </c>
    </row>
    <row r="6170" spans="1:38" x14ac:dyDescent="0.5">
      <c r="A6170">
        <v>16</v>
      </c>
      <c r="B6170">
        <v>90</v>
      </c>
      <c r="C6170">
        <v>2022</v>
      </c>
      <c r="D6170">
        <v>6</v>
      </c>
      <c r="E6170">
        <v>99</v>
      </c>
      <c r="F6170">
        <v>176</v>
      </c>
      <c r="G6170">
        <v>99</v>
      </c>
      <c r="H6170">
        <v>99</v>
      </c>
      <c r="I6170">
        <v>99</v>
      </c>
      <c r="J6170">
        <v>134</v>
      </c>
      <c r="M6170">
        <v>99</v>
      </c>
      <c r="N6170">
        <v>99</v>
      </c>
      <c r="O6170">
        <v>99</v>
      </c>
      <c r="P6170">
        <v>99</v>
      </c>
      <c r="R6170">
        <v>0</v>
      </c>
    </row>
    <row r="6171" spans="1:38" x14ac:dyDescent="0.5">
      <c r="A6171">
        <v>16</v>
      </c>
      <c r="B6171">
        <v>91</v>
      </c>
      <c r="C6171">
        <v>2022</v>
      </c>
      <c r="D6171">
        <v>7</v>
      </c>
      <c r="E6171">
        <v>99</v>
      </c>
      <c r="F6171">
        <v>176</v>
      </c>
      <c r="G6171">
        <v>99</v>
      </c>
      <c r="H6171">
        <v>99</v>
      </c>
      <c r="I6171">
        <v>99</v>
      </c>
      <c r="J6171">
        <v>134</v>
      </c>
      <c r="M6171">
        <v>99</v>
      </c>
      <c r="N6171">
        <v>99</v>
      </c>
      <c r="O6171">
        <v>99</v>
      </c>
      <c r="P6171">
        <v>99</v>
      </c>
      <c r="Q6171">
        <v>8</v>
      </c>
      <c r="R6171">
        <v>375</v>
      </c>
      <c r="S6171">
        <v>375</v>
      </c>
      <c r="T6171">
        <v>16.271999999999995</v>
      </c>
      <c r="U6171">
        <v>60.893333333333331</v>
      </c>
      <c r="V6171">
        <v>90.401444564824814</v>
      </c>
      <c r="W6171">
        <v>83.440533333333349</v>
      </c>
      <c r="X6171">
        <v>10.208929933260379</v>
      </c>
      <c r="Y6171">
        <v>2.0144367837079726</v>
      </c>
      <c r="Z6171">
        <v>-34.001427122847026</v>
      </c>
      <c r="AA6171">
        <v>16.876687668766877</v>
      </c>
      <c r="AB6171">
        <v>16.632841279375732</v>
      </c>
      <c r="AC6171">
        <v>8</v>
      </c>
      <c r="AD6171">
        <v>0</v>
      </c>
      <c r="AE6171">
        <v>0</v>
      </c>
      <c r="AF6171">
        <v>5</v>
      </c>
      <c r="AG6171">
        <v>9</v>
      </c>
      <c r="AH6171">
        <v>6</v>
      </c>
      <c r="AI6171">
        <v>28</v>
      </c>
      <c r="AJ6171">
        <v>0</v>
      </c>
      <c r="AK6171">
        <v>12</v>
      </c>
      <c r="AL6171">
        <v>8</v>
      </c>
    </row>
    <row r="6172" spans="1:38" x14ac:dyDescent="0.5">
      <c r="A6172">
        <v>16</v>
      </c>
      <c r="B6172">
        <v>92</v>
      </c>
      <c r="C6172">
        <v>2022</v>
      </c>
      <c r="D6172">
        <v>8</v>
      </c>
      <c r="E6172">
        <v>99</v>
      </c>
      <c r="F6172">
        <v>176</v>
      </c>
      <c r="G6172">
        <v>99</v>
      </c>
      <c r="H6172">
        <v>99</v>
      </c>
      <c r="I6172">
        <v>99</v>
      </c>
      <c r="J6172">
        <v>134</v>
      </c>
      <c r="M6172">
        <v>99</v>
      </c>
      <c r="N6172">
        <v>99</v>
      </c>
      <c r="O6172">
        <v>99</v>
      </c>
      <c r="P6172">
        <v>99</v>
      </c>
      <c r="R6172">
        <v>0</v>
      </c>
    </row>
    <row r="6173" spans="1:38" x14ac:dyDescent="0.5">
      <c r="A6173">
        <v>16</v>
      </c>
      <c r="B6173">
        <v>93</v>
      </c>
      <c r="C6173">
        <v>2022</v>
      </c>
      <c r="D6173">
        <v>9</v>
      </c>
      <c r="E6173">
        <v>99</v>
      </c>
      <c r="F6173">
        <v>176</v>
      </c>
      <c r="G6173">
        <v>99</v>
      </c>
      <c r="H6173">
        <v>99</v>
      </c>
      <c r="I6173">
        <v>99</v>
      </c>
      <c r="J6173">
        <v>134</v>
      </c>
      <c r="M6173">
        <v>99</v>
      </c>
      <c r="N6173">
        <v>99</v>
      </c>
      <c r="O6173">
        <v>99</v>
      </c>
      <c r="P6173">
        <v>99</v>
      </c>
      <c r="Q6173">
        <v>5</v>
      </c>
      <c r="R6173">
        <v>158</v>
      </c>
      <c r="S6173">
        <v>156</v>
      </c>
      <c r="T6173">
        <v>15.550632911392404</v>
      </c>
      <c r="U6173">
        <v>59.788461538461519</v>
      </c>
      <c r="V6173">
        <v>97.794955135150147</v>
      </c>
      <c r="W6173">
        <v>89.769230769230703</v>
      </c>
      <c r="X6173">
        <v>8.126417946368738</v>
      </c>
      <c r="Y6173">
        <v>2.1955947018233282</v>
      </c>
      <c r="Z6173">
        <v>-36.887068533937217</v>
      </c>
      <c r="AA6173">
        <v>5.9376174370537393</v>
      </c>
      <c r="AB6173">
        <v>6.0908592313008549</v>
      </c>
      <c r="AC6173">
        <v>1</v>
      </c>
      <c r="AD6173">
        <v>0</v>
      </c>
      <c r="AE6173">
        <v>0</v>
      </c>
      <c r="AF6173">
        <v>1</v>
      </c>
      <c r="AG6173">
        <v>2</v>
      </c>
      <c r="AH6173">
        <v>8</v>
      </c>
      <c r="AI6173">
        <v>16</v>
      </c>
      <c r="AJ6173">
        <v>0</v>
      </c>
      <c r="AK6173">
        <v>4</v>
      </c>
      <c r="AL6173">
        <v>0</v>
      </c>
    </row>
    <row r="6174" spans="1:38" x14ac:dyDescent="0.5">
      <c r="A6174">
        <v>16</v>
      </c>
      <c r="B6174">
        <v>94</v>
      </c>
      <c r="C6174">
        <v>2022</v>
      </c>
      <c r="D6174">
        <v>10</v>
      </c>
      <c r="E6174">
        <v>99</v>
      </c>
      <c r="F6174">
        <v>176</v>
      </c>
      <c r="G6174">
        <v>99</v>
      </c>
      <c r="H6174">
        <v>99</v>
      </c>
      <c r="I6174">
        <v>99</v>
      </c>
      <c r="J6174">
        <v>134</v>
      </c>
      <c r="M6174">
        <v>99</v>
      </c>
      <c r="N6174">
        <v>99</v>
      </c>
      <c r="O6174">
        <v>99</v>
      </c>
      <c r="P6174">
        <v>99</v>
      </c>
      <c r="Q6174">
        <v>5</v>
      </c>
      <c r="R6174">
        <v>122</v>
      </c>
      <c r="S6174">
        <v>122</v>
      </c>
      <c r="T6174">
        <v>16.434426229508198</v>
      </c>
      <c r="U6174">
        <v>60.844262295081997</v>
      </c>
      <c r="V6174">
        <v>96.049056000568299</v>
      </c>
      <c r="W6174">
        <v>88.653278688524608</v>
      </c>
      <c r="X6174">
        <v>12.06510470511083</v>
      </c>
      <c r="Y6174">
        <v>1.7556489239924589</v>
      </c>
      <c r="Z6174">
        <v>-46.78356185906236</v>
      </c>
      <c r="AA6174">
        <v>5.4054054054054061</v>
      </c>
      <c r="AB6174">
        <v>5.4669228346902452</v>
      </c>
      <c r="AC6174">
        <v>1</v>
      </c>
      <c r="AD6174">
        <v>0</v>
      </c>
      <c r="AE6174">
        <v>0</v>
      </c>
      <c r="AF6174">
        <v>0</v>
      </c>
      <c r="AG6174">
        <v>3</v>
      </c>
      <c r="AH6174">
        <v>5</v>
      </c>
      <c r="AI6174">
        <v>21</v>
      </c>
      <c r="AJ6174">
        <v>0</v>
      </c>
      <c r="AK6174">
        <v>1</v>
      </c>
      <c r="AL6174">
        <v>0</v>
      </c>
    </row>
    <row r="6175" spans="1:38" x14ac:dyDescent="0.5">
      <c r="A6175">
        <v>16</v>
      </c>
      <c r="B6175">
        <v>95</v>
      </c>
      <c r="C6175">
        <v>2022</v>
      </c>
      <c r="D6175">
        <v>11</v>
      </c>
      <c r="E6175">
        <v>99</v>
      </c>
      <c r="F6175">
        <v>176</v>
      </c>
      <c r="G6175">
        <v>99</v>
      </c>
      <c r="H6175">
        <v>99</v>
      </c>
      <c r="I6175">
        <v>99</v>
      </c>
      <c r="J6175">
        <v>134</v>
      </c>
      <c r="M6175">
        <v>99</v>
      </c>
      <c r="N6175">
        <v>99</v>
      </c>
      <c r="O6175">
        <v>99</v>
      </c>
      <c r="P6175">
        <v>99</v>
      </c>
      <c r="Q6175">
        <v>2</v>
      </c>
      <c r="R6175">
        <v>3</v>
      </c>
      <c r="S6175">
        <v>3</v>
      </c>
      <c r="T6175">
        <v>17</v>
      </c>
      <c r="U6175">
        <v>61.66666666666665</v>
      </c>
      <c r="V6175">
        <v>90.213073311664857</v>
      </c>
      <c r="W6175">
        <v>83.266666666666652</v>
      </c>
      <c r="X6175">
        <v>17.451329143904495</v>
      </c>
      <c r="Y6175">
        <v>0.47140452079146061</v>
      </c>
      <c r="Z6175">
        <v>-96.569788348468677</v>
      </c>
      <c r="AA6175">
        <v>0.11316484345529984</v>
      </c>
      <c r="AB6175">
        <v>0.10926504603304024</v>
      </c>
      <c r="AC6175">
        <v>0</v>
      </c>
      <c r="AD6175">
        <v>0</v>
      </c>
      <c r="AE6175">
        <v>0</v>
      </c>
      <c r="AF6175">
        <v>0</v>
      </c>
      <c r="AG6175">
        <v>0</v>
      </c>
      <c r="AH6175">
        <v>0</v>
      </c>
      <c r="AI6175">
        <v>0</v>
      </c>
      <c r="AJ6175">
        <v>0</v>
      </c>
      <c r="AK6175">
        <v>0</v>
      </c>
      <c r="AL6175">
        <v>0</v>
      </c>
    </row>
    <row r="6176" spans="1:38" x14ac:dyDescent="0.5">
      <c r="A6176">
        <v>16</v>
      </c>
      <c r="B6176">
        <v>96</v>
      </c>
      <c r="C6176">
        <v>2022</v>
      </c>
      <c r="D6176">
        <v>12</v>
      </c>
      <c r="E6176">
        <v>99</v>
      </c>
      <c r="F6176">
        <v>176</v>
      </c>
      <c r="G6176">
        <v>99</v>
      </c>
      <c r="H6176">
        <v>99</v>
      </c>
      <c r="I6176">
        <v>99</v>
      </c>
      <c r="J6176">
        <v>134</v>
      </c>
      <c r="M6176">
        <v>99</v>
      </c>
      <c r="N6176">
        <v>99</v>
      </c>
      <c r="O6176">
        <v>99</v>
      </c>
      <c r="P6176">
        <v>99</v>
      </c>
      <c r="Q6176">
        <v>2</v>
      </c>
      <c r="R6176">
        <v>162</v>
      </c>
      <c r="S6176">
        <v>162</v>
      </c>
      <c r="T6176">
        <v>16.5</v>
      </c>
      <c r="U6176">
        <v>61.345679012345705</v>
      </c>
      <c r="V6176">
        <v>89.490122119230065</v>
      </c>
      <c r="W6176">
        <v>82.599382716049377</v>
      </c>
      <c r="X6176">
        <v>8.5812492753171767</v>
      </c>
      <c r="Y6176">
        <v>1.8030186884206576</v>
      </c>
      <c r="Z6176">
        <v>-42.899272124141639</v>
      </c>
      <c r="AA6176">
        <v>6.8819031435853848</v>
      </c>
      <c r="AB6176">
        <v>6.755224519550171</v>
      </c>
      <c r="AC6176">
        <v>3</v>
      </c>
      <c r="AD6176">
        <v>0</v>
      </c>
      <c r="AE6176">
        <v>0</v>
      </c>
      <c r="AF6176">
        <v>1</v>
      </c>
      <c r="AG6176">
        <v>1</v>
      </c>
      <c r="AH6176">
        <v>3</v>
      </c>
      <c r="AI6176">
        <v>1</v>
      </c>
      <c r="AJ6176">
        <v>0</v>
      </c>
      <c r="AK6176">
        <v>4</v>
      </c>
      <c r="AL6176">
        <v>1</v>
      </c>
    </row>
    <row r="6177" spans="1:18" x14ac:dyDescent="0.5">
      <c r="A6177">
        <v>16</v>
      </c>
      <c r="B6177">
        <v>97</v>
      </c>
      <c r="C6177">
        <v>2022</v>
      </c>
      <c r="D6177">
        <v>1</v>
      </c>
      <c r="E6177">
        <v>99</v>
      </c>
      <c r="F6177">
        <v>176</v>
      </c>
      <c r="G6177">
        <v>99</v>
      </c>
      <c r="H6177">
        <v>99</v>
      </c>
      <c r="I6177">
        <v>99</v>
      </c>
      <c r="J6177">
        <v>141</v>
      </c>
      <c r="M6177">
        <v>99</v>
      </c>
      <c r="N6177">
        <v>99</v>
      </c>
      <c r="O6177">
        <v>99</v>
      </c>
      <c r="P6177">
        <v>99</v>
      </c>
      <c r="R6177">
        <v>0</v>
      </c>
    </row>
    <row r="6178" spans="1:18" x14ac:dyDescent="0.5">
      <c r="A6178">
        <v>16</v>
      </c>
      <c r="B6178">
        <v>98</v>
      </c>
      <c r="C6178">
        <v>2022</v>
      </c>
      <c r="D6178">
        <v>2</v>
      </c>
      <c r="E6178">
        <v>99</v>
      </c>
      <c r="F6178">
        <v>176</v>
      </c>
      <c r="G6178">
        <v>99</v>
      </c>
      <c r="H6178">
        <v>99</v>
      </c>
      <c r="I6178">
        <v>99</v>
      </c>
      <c r="J6178">
        <v>141</v>
      </c>
      <c r="M6178">
        <v>99</v>
      </c>
      <c r="N6178">
        <v>99</v>
      </c>
      <c r="O6178">
        <v>99</v>
      </c>
      <c r="P6178">
        <v>99</v>
      </c>
      <c r="R6178">
        <v>0</v>
      </c>
    </row>
    <row r="6179" spans="1:18" x14ac:dyDescent="0.5">
      <c r="A6179">
        <v>16</v>
      </c>
      <c r="B6179">
        <v>99</v>
      </c>
      <c r="C6179">
        <v>2022</v>
      </c>
      <c r="D6179">
        <v>3</v>
      </c>
      <c r="E6179">
        <v>99</v>
      </c>
      <c r="F6179">
        <v>176</v>
      </c>
      <c r="G6179">
        <v>99</v>
      </c>
      <c r="H6179">
        <v>99</v>
      </c>
      <c r="I6179">
        <v>99</v>
      </c>
      <c r="J6179">
        <v>141</v>
      </c>
      <c r="M6179">
        <v>99</v>
      </c>
      <c r="N6179">
        <v>99</v>
      </c>
      <c r="O6179">
        <v>99</v>
      </c>
      <c r="P6179">
        <v>99</v>
      </c>
      <c r="R6179">
        <v>0</v>
      </c>
    </row>
    <row r="6180" spans="1:18" x14ac:dyDescent="0.5">
      <c r="A6180">
        <v>16</v>
      </c>
      <c r="B6180">
        <v>100</v>
      </c>
      <c r="C6180">
        <v>2022</v>
      </c>
      <c r="D6180">
        <v>4</v>
      </c>
      <c r="E6180">
        <v>99</v>
      </c>
      <c r="F6180">
        <v>176</v>
      </c>
      <c r="G6180">
        <v>99</v>
      </c>
      <c r="H6180">
        <v>99</v>
      </c>
      <c r="I6180">
        <v>99</v>
      </c>
      <c r="J6180">
        <v>141</v>
      </c>
      <c r="M6180">
        <v>99</v>
      </c>
      <c r="N6180">
        <v>99</v>
      </c>
      <c r="O6180">
        <v>99</v>
      </c>
      <c r="P6180">
        <v>99</v>
      </c>
      <c r="R6180">
        <v>0</v>
      </c>
    </row>
    <row r="6181" spans="1:18" x14ac:dyDescent="0.5">
      <c r="A6181">
        <v>16</v>
      </c>
      <c r="B6181">
        <v>101</v>
      </c>
      <c r="C6181">
        <v>2022</v>
      </c>
      <c r="D6181">
        <v>5</v>
      </c>
      <c r="E6181">
        <v>99</v>
      </c>
      <c r="F6181">
        <v>176</v>
      </c>
      <c r="G6181">
        <v>99</v>
      </c>
      <c r="H6181">
        <v>99</v>
      </c>
      <c r="I6181">
        <v>99</v>
      </c>
      <c r="J6181">
        <v>141</v>
      </c>
      <c r="M6181">
        <v>99</v>
      </c>
      <c r="N6181">
        <v>99</v>
      </c>
      <c r="O6181">
        <v>99</v>
      </c>
      <c r="P6181">
        <v>99</v>
      </c>
      <c r="R6181">
        <v>0</v>
      </c>
    </row>
    <row r="6182" spans="1:18" x14ac:dyDescent="0.5">
      <c r="A6182">
        <v>16</v>
      </c>
      <c r="B6182">
        <v>102</v>
      </c>
      <c r="C6182">
        <v>2022</v>
      </c>
      <c r="D6182">
        <v>6</v>
      </c>
      <c r="E6182">
        <v>99</v>
      </c>
      <c r="F6182">
        <v>176</v>
      </c>
      <c r="G6182">
        <v>99</v>
      </c>
      <c r="H6182">
        <v>99</v>
      </c>
      <c r="I6182">
        <v>99</v>
      </c>
      <c r="J6182">
        <v>141</v>
      </c>
      <c r="M6182">
        <v>99</v>
      </c>
      <c r="N6182">
        <v>99</v>
      </c>
      <c r="O6182">
        <v>99</v>
      </c>
      <c r="P6182">
        <v>99</v>
      </c>
      <c r="R6182">
        <v>0</v>
      </c>
    </row>
    <row r="6183" spans="1:18" x14ac:dyDescent="0.5">
      <c r="A6183">
        <v>16</v>
      </c>
      <c r="B6183">
        <v>103</v>
      </c>
      <c r="C6183">
        <v>2022</v>
      </c>
      <c r="D6183">
        <v>7</v>
      </c>
      <c r="E6183">
        <v>99</v>
      </c>
      <c r="F6183">
        <v>176</v>
      </c>
      <c r="G6183">
        <v>99</v>
      </c>
      <c r="H6183">
        <v>99</v>
      </c>
      <c r="I6183">
        <v>99</v>
      </c>
      <c r="J6183">
        <v>141</v>
      </c>
      <c r="M6183">
        <v>99</v>
      </c>
      <c r="N6183">
        <v>99</v>
      </c>
      <c r="O6183">
        <v>99</v>
      </c>
      <c r="P6183">
        <v>99</v>
      </c>
      <c r="R6183">
        <v>0</v>
      </c>
    </row>
    <row r="6184" spans="1:18" x14ac:dyDescent="0.5">
      <c r="A6184">
        <v>16</v>
      </c>
      <c r="B6184">
        <v>104</v>
      </c>
      <c r="C6184">
        <v>2022</v>
      </c>
      <c r="D6184">
        <v>8</v>
      </c>
      <c r="E6184">
        <v>99</v>
      </c>
      <c r="F6184">
        <v>176</v>
      </c>
      <c r="G6184">
        <v>99</v>
      </c>
      <c r="H6184">
        <v>99</v>
      </c>
      <c r="I6184">
        <v>99</v>
      </c>
      <c r="J6184">
        <v>141</v>
      </c>
      <c r="M6184">
        <v>99</v>
      </c>
      <c r="N6184">
        <v>99</v>
      </c>
      <c r="O6184">
        <v>99</v>
      </c>
      <c r="P6184">
        <v>99</v>
      </c>
      <c r="R6184">
        <v>0</v>
      </c>
    </row>
    <row r="6185" spans="1:18" x14ac:dyDescent="0.5">
      <c r="A6185">
        <v>16</v>
      </c>
      <c r="B6185">
        <v>105</v>
      </c>
      <c r="C6185">
        <v>2022</v>
      </c>
      <c r="D6185">
        <v>9</v>
      </c>
      <c r="E6185">
        <v>99</v>
      </c>
      <c r="F6185">
        <v>176</v>
      </c>
      <c r="G6185">
        <v>99</v>
      </c>
      <c r="H6185">
        <v>99</v>
      </c>
      <c r="I6185">
        <v>99</v>
      </c>
      <c r="J6185">
        <v>141</v>
      </c>
      <c r="M6185">
        <v>99</v>
      </c>
      <c r="N6185">
        <v>99</v>
      </c>
      <c r="O6185">
        <v>99</v>
      </c>
      <c r="P6185">
        <v>99</v>
      </c>
      <c r="R6185">
        <v>0</v>
      </c>
    </row>
    <row r="6186" spans="1:18" x14ac:dyDescent="0.5">
      <c r="A6186">
        <v>16</v>
      </c>
      <c r="B6186">
        <v>106</v>
      </c>
      <c r="C6186">
        <v>2022</v>
      </c>
      <c r="D6186">
        <v>10</v>
      </c>
      <c r="E6186">
        <v>99</v>
      </c>
      <c r="F6186">
        <v>176</v>
      </c>
      <c r="G6186">
        <v>99</v>
      </c>
      <c r="H6186">
        <v>99</v>
      </c>
      <c r="I6186">
        <v>99</v>
      </c>
      <c r="J6186">
        <v>141</v>
      </c>
      <c r="M6186">
        <v>99</v>
      </c>
      <c r="N6186">
        <v>99</v>
      </c>
      <c r="O6186">
        <v>99</v>
      </c>
      <c r="P6186">
        <v>99</v>
      </c>
      <c r="R6186">
        <v>0</v>
      </c>
    </row>
    <row r="6187" spans="1:18" x14ac:dyDescent="0.5">
      <c r="A6187">
        <v>16</v>
      </c>
      <c r="B6187">
        <v>107</v>
      </c>
      <c r="C6187">
        <v>2022</v>
      </c>
      <c r="D6187">
        <v>11</v>
      </c>
      <c r="E6187">
        <v>99</v>
      </c>
      <c r="F6187">
        <v>176</v>
      </c>
      <c r="G6187">
        <v>99</v>
      </c>
      <c r="H6187">
        <v>99</v>
      </c>
      <c r="I6187">
        <v>99</v>
      </c>
      <c r="J6187">
        <v>141</v>
      </c>
      <c r="M6187">
        <v>99</v>
      </c>
      <c r="N6187">
        <v>99</v>
      </c>
      <c r="O6187">
        <v>99</v>
      </c>
      <c r="P6187">
        <v>99</v>
      </c>
      <c r="R6187">
        <v>0</v>
      </c>
    </row>
    <row r="6188" spans="1:18" x14ac:dyDescent="0.5">
      <c r="A6188">
        <v>16</v>
      </c>
      <c r="B6188">
        <v>108</v>
      </c>
      <c r="C6188">
        <v>2022</v>
      </c>
      <c r="D6188">
        <v>12</v>
      </c>
      <c r="E6188">
        <v>99</v>
      </c>
      <c r="F6188">
        <v>176</v>
      </c>
      <c r="G6188">
        <v>99</v>
      </c>
      <c r="H6188">
        <v>99</v>
      </c>
      <c r="I6188">
        <v>99</v>
      </c>
      <c r="J6188">
        <v>141</v>
      </c>
      <c r="M6188">
        <v>99</v>
      </c>
      <c r="N6188">
        <v>99</v>
      </c>
      <c r="O6188">
        <v>99</v>
      </c>
      <c r="P6188">
        <v>99</v>
      </c>
      <c r="R6188">
        <v>0</v>
      </c>
    </row>
    <row r="6189" spans="1:18" x14ac:dyDescent="0.5">
      <c r="A6189">
        <v>16</v>
      </c>
      <c r="B6189">
        <v>109</v>
      </c>
      <c r="C6189">
        <v>2022</v>
      </c>
      <c r="D6189">
        <v>1</v>
      </c>
      <c r="E6189">
        <v>99</v>
      </c>
      <c r="F6189">
        <v>176</v>
      </c>
      <c r="G6189">
        <v>99</v>
      </c>
      <c r="H6189">
        <v>99</v>
      </c>
      <c r="I6189">
        <v>99</v>
      </c>
      <c r="J6189">
        <v>143</v>
      </c>
      <c r="M6189">
        <v>99</v>
      </c>
      <c r="N6189">
        <v>99</v>
      </c>
      <c r="O6189">
        <v>99</v>
      </c>
      <c r="P6189">
        <v>99</v>
      </c>
      <c r="R6189">
        <v>0</v>
      </c>
    </row>
    <row r="6190" spans="1:18" x14ac:dyDescent="0.5">
      <c r="A6190">
        <v>16</v>
      </c>
      <c r="B6190">
        <v>110</v>
      </c>
      <c r="C6190">
        <v>2022</v>
      </c>
      <c r="D6190">
        <v>2</v>
      </c>
      <c r="E6190">
        <v>99</v>
      </c>
      <c r="F6190">
        <v>176</v>
      </c>
      <c r="G6190">
        <v>99</v>
      </c>
      <c r="H6190">
        <v>99</v>
      </c>
      <c r="I6190">
        <v>99</v>
      </c>
      <c r="J6190">
        <v>143</v>
      </c>
      <c r="M6190">
        <v>99</v>
      </c>
      <c r="N6190">
        <v>99</v>
      </c>
      <c r="O6190">
        <v>99</v>
      </c>
      <c r="P6190">
        <v>99</v>
      </c>
      <c r="R6190">
        <v>0</v>
      </c>
    </row>
    <row r="6191" spans="1:18" x14ac:dyDescent="0.5">
      <c r="A6191">
        <v>16</v>
      </c>
      <c r="B6191">
        <v>111</v>
      </c>
      <c r="C6191">
        <v>2022</v>
      </c>
      <c r="D6191">
        <v>3</v>
      </c>
      <c r="E6191">
        <v>99</v>
      </c>
      <c r="F6191">
        <v>176</v>
      </c>
      <c r="G6191">
        <v>99</v>
      </c>
      <c r="H6191">
        <v>99</v>
      </c>
      <c r="I6191">
        <v>99</v>
      </c>
      <c r="J6191">
        <v>143</v>
      </c>
      <c r="M6191">
        <v>99</v>
      </c>
      <c r="N6191">
        <v>99</v>
      </c>
      <c r="O6191">
        <v>99</v>
      </c>
      <c r="P6191">
        <v>99</v>
      </c>
      <c r="R6191">
        <v>0</v>
      </c>
    </row>
    <row r="6192" spans="1:18" x14ac:dyDescent="0.5">
      <c r="A6192">
        <v>16</v>
      </c>
      <c r="B6192">
        <v>112</v>
      </c>
      <c r="C6192">
        <v>2022</v>
      </c>
      <c r="D6192">
        <v>4</v>
      </c>
      <c r="E6192">
        <v>99</v>
      </c>
      <c r="F6192">
        <v>176</v>
      </c>
      <c r="G6192">
        <v>99</v>
      </c>
      <c r="H6192">
        <v>99</v>
      </c>
      <c r="I6192">
        <v>99</v>
      </c>
      <c r="J6192">
        <v>143</v>
      </c>
      <c r="M6192">
        <v>99</v>
      </c>
      <c r="N6192">
        <v>99</v>
      </c>
      <c r="O6192">
        <v>99</v>
      </c>
      <c r="P6192">
        <v>99</v>
      </c>
      <c r="R6192">
        <v>0</v>
      </c>
    </row>
    <row r="6193" spans="1:38" x14ac:dyDescent="0.5">
      <c r="A6193">
        <v>16</v>
      </c>
      <c r="B6193">
        <v>113</v>
      </c>
      <c r="C6193">
        <v>2022</v>
      </c>
      <c r="D6193">
        <v>5</v>
      </c>
      <c r="E6193">
        <v>99</v>
      </c>
      <c r="F6193">
        <v>176</v>
      </c>
      <c r="G6193">
        <v>99</v>
      </c>
      <c r="H6193">
        <v>99</v>
      </c>
      <c r="I6193">
        <v>99</v>
      </c>
      <c r="J6193">
        <v>143</v>
      </c>
      <c r="M6193">
        <v>99</v>
      </c>
      <c r="N6193">
        <v>99</v>
      </c>
      <c r="O6193">
        <v>99</v>
      </c>
      <c r="P6193">
        <v>99</v>
      </c>
      <c r="R6193">
        <v>0</v>
      </c>
    </row>
    <row r="6194" spans="1:38" x14ac:dyDescent="0.5">
      <c r="A6194">
        <v>16</v>
      </c>
      <c r="B6194">
        <v>114</v>
      </c>
      <c r="C6194">
        <v>2022</v>
      </c>
      <c r="D6194">
        <v>6</v>
      </c>
      <c r="E6194">
        <v>99</v>
      </c>
      <c r="F6194">
        <v>176</v>
      </c>
      <c r="G6194">
        <v>99</v>
      </c>
      <c r="H6194">
        <v>99</v>
      </c>
      <c r="I6194">
        <v>99</v>
      </c>
      <c r="J6194">
        <v>143</v>
      </c>
      <c r="M6194">
        <v>99</v>
      </c>
      <c r="N6194">
        <v>99</v>
      </c>
      <c r="O6194">
        <v>99</v>
      </c>
      <c r="P6194">
        <v>99</v>
      </c>
      <c r="R6194">
        <v>0</v>
      </c>
    </row>
    <row r="6195" spans="1:38" x14ac:dyDescent="0.5">
      <c r="A6195">
        <v>16</v>
      </c>
      <c r="B6195">
        <v>115</v>
      </c>
      <c r="C6195">
        <v>2022</v>
      </c>
      <c r="D6195">
        <v>7</v>
      </c>
      <c r="E6195">
        <v>99</v>
      </c>
      <c r="F6195">
        <v>176</v>
      </c>
      <c r="G6195">
        <v>99</v>
      </c>
      <c r="H6195">
        <v>99</v>
      </c>
      <c r="I6195">
        <v>99</v>
      </c>
      <c r="J6195">
        <v>143</v>
      </c>
      <c r="M6195">
        <v>99</v>
      </c>
      <c r="N6195">
        <v>99</v>
      </c>
      <c r="O6195">
        <v>99</v>
      </c>
      <c r="P6195">
        <v>99</v>
      </c>
      <c r="R6195">
        <v>0</v>
      </c>
    </row>
    <row r="6196" spans="1:38" x14ac:dyDescent="0.5">
      <c r="A6196">
        <v>16</v>
      </c>
      <c r="B6196">
        <v>116</v>
      </c>
      <c r="C6196">
        <v>2022</v>
      </c>
      <c r="D6196">
        <v>8</v>
      </c>
      <c r="E6196">
        <v>99</v>
      </c>
      <c r="F6196">
        <v>176</v>
      </c>
      <c r="G6196">
        <v>99</v>
      </c>
      <c r="H6196">
        <v>99</v>
      </c>
      <c r="I6196">
        <v>99</v>
      </c>
      <c r="J6196">
        <v>143</v>
      </c>
      <c r="M6196">
        <v>99</v>
      </c>
      <c r="N6196">
        <v>99</v>
      </c>
      <c r="O6196">
        <v>99</v>
      </c>
      <c r="P6196">
        <v>99</v>
      </c>
      <c r="R6196">
        <v>0</v>
      </c>
    </row>
    <row r="6197" spans="1:38" x14ac:dyDescent="0.5">
      <c r="A6197">
        <v>16</v>
      </c>
      <c r="B6197">
        <v>117</v>
      </c>
      <c r="C6197">
        <v>2022</v>
      </c>
      <c r="D6197">
        <v>9</v>
      </c>
      <c r="E6197">
        <v>99</v>
      </c>
      <c r="F6197">
        <v>176</v>
      </c>
      <c r="G6197">
        <v>99</v>
      </c>
      <c r="H6197">
        <v>99</v>
      </c>
      <c r="I6197">
        <v>99</v>
      </c>
      <c r="J6197">
        <v>143</v>
      </c>
      <c r="M6197">
        <v>99</v>
      </c>
      <c r="N6197">
        <v>99</v>
      </c>
      <c r="O6197">
        <v>99</v>
      </c>
      <c r="P6197">
        <v>99</v>
      </c>
      <c r="R6197">
        <v>0</v>
      </c>
    </row>
    <row r="6198" spans="1:38" x14ac:dyDescent="0.5">
      <c r="A6198">
        <v>16</v>
      </c>
      <c r="B6198">
        <v>118</v>
      </c>
      <c r="C6198">
        <v>2022</v>
      </c>
      <c r="D6198">
        <v>10</v>
      </c>
      <c r="E6198">
        <v>99</v>
      </c>
      <c r="F6198">
        <v>176</v>
      </c>
      <c r="G6198">
        <v>99</v>
      </c>
      <c r="H6198">
        <v>99</v>
      </c>
      <c r="I6198">
        <v>99</v>
      </c>
      <c r="J6198">
        <v>143</v>
      </c>
      <c r="M6198">
        <v>99</v>
      </c>
      <c r="N6198">
        <v>99</v>
      </c>
      <c r="O6198">
        <v>99</v>
      </c>
      <c r="P6198">
        <v>99</v>
      </c>
      <c r="R6198">
        <v>0</v>
      </c>
    </row>
    <row r="6199" spans="1:38" x14ac:dyDescent="0.5">
      <c r="A6199">
        <v>16</v>
      </c>
      <c r="B6199">
        <v>119</v>
      </c>
      <c r="C6199">
        <v>2022</v>
      </c>
      <c r="D6199">
        <v>11</v>
      </c>
      <c r="E6199">
        <v>99</v>
      </c>
      <c r="F6199">
        <v>176</v>
      </c>
      <c r="G6199">
        <v>99</v>
      </c>
      <c r="H6199">
        <v>99</v>
      </c>
      <c r="I6199">
        <v>99</v>
      </c>
      <c r="J6199">
        <v>143</v>
      </c>
      <c r="M6199">
        <v>99</v>
      </c>
      <c r="N6199">
        <v>99</v>
      </c>
      <c r="O6199">
        <v>99</v>
      </c>
      <c r="P6199">
        <v>99</v>
      </c>
      <c r="R6199">
        <v>0</v>
      </c>
    </row>
    <row r="6200" spans="1:38" x14ac:dyDescent="0.5">
      <c r="A6200">
        <v>16</v>
      </c>
      <c r="B6200">
        <v>120</v>
      </c>
      <c r="C6200">
        <v>2022</v>
      </c>
      <c r="D6200">
        <v>12</v>
      </c>
      <c r="E6200">
        <v>99</v>
      </c>
      <c r="F6200">
        <v>176</v>
      </c>
      <c r="G6200">
        <v>99</v>
      </c>
      <c r="H6200">
        <v>99</v>
      </c>
      <c r="I6200">
        <v>99</v>
      </c>
      <c r="J6200">
        <v>143</v>
      </c>
      <c r="M6200">
        <v>99</v>
      </c>
      <c r="N6200">
        <v>99</v>
      </c>
      <c r="O6200">
        <v>99</v>
      </c>
      <c r="P6200">
        <v>99</v>
      </c>
      <c r="R6200">
        <v>0</v>
      </c>
    </row>
    <row r="6201" spans="1:38" x14ac:dyDescent="0.5">
      <c r="A6201">
        <v>16</v>
      </c>
      <c r="B6201">
        <v>121</v>
      </c>
      <c r="C6201">
        <v>2022</v>
      </c>
      <c r="D6201">
        <v>1</v>
      </c>
      <c r="E6201">
        <v>99</v>
      </c>
      <c r="F6201">
        <v>176</v>
      </c>
      <c r="G6201">
        <v>99</v>
      </c>
      <c r="H6201">
        <v>99</v>
      </c>
      <c r="I6201">
        <v>99</v>
      </c>
      <c r="J6201">
        <v>147</v>
      </c>
      <c r="M6201">
        <v>99</v>
      </c>
      <c r="N6201">
        <v>99</v>
      </c>
      <c r="O6201">
        <v>99</v>
      </c>
      <c r="P6201">
        <v>99</v>
      </c>
      <c r="Q6201">
        <v>1</v>
      </c>
      <c r="R6201">
        <v>2</v>
      </c>
      <c r="S6201">
        <v>2</v>
      </c>
      <c r="T6201">
        <v>15.5</v>
      </c>
      <c r="U6201">
        <v>59.5</v>
      </c>
      <c r="V6201">
        <v>109.20910075839652</v>
      </c>
      <c r="W6201">
        <v>100.8</v>
      </c>
      <c r="X6201">
        <v>20.5</v>
      </c>
      <c r="Y6201">
        <v>1.5</v>
      </c>
      <c r="Z6201">
        <v>-99.999999999997044</v>
      </c>
      <c r="AA6201">
        <v>6.6600066600066607E-2</v>
      </c>
      <c r="AB6201">
        <v>7.8143687402923601E-2</v>
      </c>
      <c r="AC6201">
        <v>0</v>
      </c>
      <c r="AD6201">
        <v>0</v>
      </c>
      <c r="AE6201">
        <v>0</v>
      </c>
      <c r="AF6201">
        <v>0</v>
      </c>
      <c r="AG6201">
        <v>0</v>
      </c>
      <c r="AH6201">
        <v>0</v>
      </c>
      <c r="AI6201">
        <v>0</v>
      </c>
      <c r="AJ6201">
        <v>0</v>
      </c>
      <c r="AK6201">
        <v>0</v>
      </c>
      <c r="AL6201">
        <v>0</v>
      </c>
    </row>
    <row r="6202" spans="1:38" x14ac:dyDescent="0.5">
      <c r="A6202">
        <v>16</v>
      </c>
      <c r="B6202">
        <v>122</v>
      </c>
      <c r="C6202">
        <v>2022</v>
      </c>
      <c r="D6202">
        <v>2</v>
      </c>
      <c r="E6202">
        <v>99</v>
      </c>
      <c r="F6202">
        <v>176</v>
      </c>
      <c r="G6202">
        <v>99</v>
      </c>
      <c r="H6202">
        <v>99</v>
      </c>
      <c r="I6202">
        <v>99</v>
      </c>
      <c r="J6202">
        <v>147</v>
      </c>
      <c r="M6202">
        <v>99</v>
      </c>
      <c r="N6202">
        <v>99</v>
      </c>
      <c r="O6202">
        <v>99</v>
      </c>
      <c r="P6202">
        <v>99</v>
      </c>
      <c r="R6202">
        <v>0</v>
      </c>
    </row>
    <row r="6203" spans="1:38" x14ac:dyDescent="0.5">
      <c r="A6203">
        <v>16</v>
      </c>
      <c r="B6203">
        <v>123</v>
      </c>
      <c r="C6203">
        <v>2022</v>
      </c>
      <c r="D6203">
        <v>3</v>
      </c>
      <c r="E6203">
        <v>99</v>
      </c>
      <c r="F6203">
        <v>176</v>
      </c>
      <c r="G6203">
        <v>99</v>
      </c>
      <c r="H6203">
        <v>99</v>
      </c>
      <c r="I6203">
        <v>99</v>
      </c>
      <c r="J6203">
        <v>147</v>
      </c>
      <c r="M6203">
        <v>99</v>
      </c>
      <c r="N6203">
        <v>99</v>
      </c>
      <c r="O6203">
        <v>99</v>
      </c>
      <c r="P6203">
        <v>99</v>
      </c>
      <c r="R6203">
        <v>0</v>
      </c>
    </row>
    <row r="6204" spans="1:38" x14ac:dyDescent="0.5">
      <c r="A6204">
        <v>16</v>
      </c>
      <c r="B6204">
        <v>124</v>
      </c>
      <c r="C6204">
        <v>2022</v>
      </c>
      <c r="D6204">
        <v>4</v>
      </c>
      <c r="E6204">
        <v>99</v>
      </c>
      <c r="F6204">
        <v>176</v>
      </c>
      <c r="G6204">
        <v>99</v>
      </c>
      <c r="H6204">
        <v>99</v>
      </c>
      <c r="I6204">
        <v>99</v>
      </c>
      <c r="J6204">
        <v>147</v>
      </c>
      <c r="M6204">
        <v>99</v>
      </c>
      <c r="N6204">
        <v>99</v>
      </c>
      <c r="O6204">
        <v>99</v>
      </c>
      <c r="P6204">
        <v>99</v>
      </c>
      <c r="Q6204">
        <v>1</v>
      </c>
      <c r="R6204">
        <v>4</v>
      </c>
      <c r="S6204">
        <v>4</v>
      </c>
      <c r="T6204">
        <v>16.25</v>
      </c>
      <c r="U6204">
        <v>61.25</v>
      </c>
      <c r="V6204">
        <v>94.420368364030324</v>
      </c>
      <c r="W6204">
        <v>87.15</v>
      </c>
      <c r="X6204">
        <v>3.9404948927766967</v>
      </c>
      <c r="Y6204">
        <v>2.384848003542364</v>
      </c>
      <c r="Z6204">
        <v>-45.357897808397937</v>
      </c>
      <c r="AA6204">
        <v>0.17543859649122803</v>
      </c>
      <c r="AB6204">
        <v>0.18157649652160687</v>
      </c>
      <c r="AC6204">
        <v>0</v>
      </c>
      <c r="AD6204">
        <v>0</v>
      </c>
      <c r="AE6204">
        <v>0</v>
      </c>
      <c r="AF6204">
        <v>0</v>
      </c>
      <c r="AG6204">
        <v>0</v>
      </c>
      <c r="AH6204">
        <v>0</v>
      </c>
      <c r="AI6204">
        <v>0</v>
      </c>
      <c r="AJ6204">
        <v>0</v>
      </c>
      <c r="AK6204">
        <v>0</v>
      </c>
      <c r="AL6204">
        <v>0</v>
      </c>
    </row>
    <row r="6205" spans="1:38" x14ac:dyDescent="0.5">
      <c r="A6205">
        <v>16</v>
      </c>
      <c r="B6205">
        <v>125</v>
      </c>
      <c r="C6205">
        <v>2022</v>
      </c>
      <c r="D6205">
        <v>5</v>
      </c>
      <c r="E6205">
        <v>99</v>
      </c>
      <c r="F6205">
        <v>176</v>
      </c>
      <c r="G6205">
        <v>99</v>
      </c>
      <c r="H6205">
        <v>99</v>
      </c>
      <c r="I6205">
        <v>99</v>
      </c>
      <c r="J6205">
        <v>147</v>
      </c>
      <c r="M6205">
        <v>99</v>
      </c>
      <c r="N6205">
        <v>99</v>
      </c>
      <c r="O6205">
        <v>99</v>
      </c>
      <c r="P6205">
        <v>99</v>
      </c>
      <c r="R6205">
        <v>0</v>
      </c>
    </row>
    <row r="6206" spans="1:38" x14ac:dyDescent="0.5">
      <c r="A6206">
        <v>16</v>
      </c>
      <c r="B6206">
        <v>126</v>
      </c>
      <c r="C6206">
        <v>2022</v>
      </c>
      <c r="D6206">
        <v>6</v>
      </c>
      <c r="E6206">
        <v>99</v>
      </c>
      <c r="F6206">
        <v>176</v>
      </c>
      <c r="G6206">
        <v>99</v>
      </c>
      <c r="H6206">
        <v>99</v>
      </c>
      <c r="I6206">
        <v>99</v>
      </c>
      <c r="J6206">
        <v>147</v>
      </c>
      <c r="M6206">
        <v>99</v>
      </c>
      <c r="N6206">
        <v>99</v>
      </c>
      <c r="O6206">
        <v>99</v>
      </c>
      <c r="P6206">
        <v>99</v>
      </c>
      <c r="Q6206">
        <v>1</v>
      </c>
      <c r="R6206">
        <v>7</v>
      </c>
      <c r="S6206">
        <v>7</v>
      </c>
      <c r="T6206">
        <v>14</v>
      </c>
      <c r="U6206">
        <v>57.285714285714306</v>
      </c>
      <c r="V6206">
        <v>115.74059743073828</v>
      </c>
      <c r="W6206">
        <v>106.82857142857139</v>
      </c>
      <c r="X6206">
        <v>7.8783091524795292</v>
      </c>
      <c r="Y6206">
        <v>4.0607629724434178</v>
      </c>
      <c r="Z6206">
        <v>-67.587163711490476</v>
      </c>
      <c r="AA6206">
        <v>0.42449969678593075</v>
      </c>
      <c r="AB6206">
        <v>0.52975985117417801</v>
      </c>
      <c r="AC6206">
        <v>0</v>
      </c>
      <c r="AD6206">
        <v>0</v>
      </c>
      <c r="AE6206">
        <v>0</v>
      </c>
      <c r="AF6206">
        <v>0</v>
      </c>
      <c r="AG6206">
        <v>2</v>
      </c>
      <c r="AH6206">
        <v>0</v>
      </c>
      <c r="AI6206">
        <v>0</v>
      </c>
      <c r="AJ6206">
        <v>0</v>
      </c>
      <c r="AK6206">
        <v>1</v>
      </c>
      <c r="AL6206">
        <v>0</v>
      </c>
    </row>
    <row r="6207" spans="1:38" x14ac:dyDescent="0.5">
      <c r="A6207">
        <v>16</v>
      </c>
      <c r="B6207">
        <v>127</v>
      </c>
      <c r="C6207">
        <v>2022</v>
      </c>
      <c r="D6207">
        <v>7</v>
      </c>
      <c r="E6207">
        <v>99</v>
      </c>
      <c r="F6207">
        <v>176</v>
      </c>
      <c r="G6207">
        <v>99</v>
      </c>
      <c r="H6207">
        <v>99</v>
      </c>
      <c r="I6207">
        <v>99</v>
      </c>
      <c r="J6207">
        <v>147</v>
      </c>
      <c r="M6207">
        <v>99</v>
      </c>
      <c r="N6207">
        <v>99</v>
      </c>
      <c r="O6207">
        <v>99</v>
      </c>
      <c r="P6207">
        <v>99</v>
      </c>
      <c r="Q6207">
        <v>1</v>
      </c>
      <c r="R6207">
        <v>2</v>
      </c>
      <c r="S6207">
        <v>2</v>
      </c>
      <c r="T6207">
        <v>11</v>
      </c>
      <c r="U6207">
        <v>50.5</v>
      </c>
      <c r="V6207">
        <v>112.6218851570964</v>
      </c>
      <c r="W6207">
        <v>103.95</v>
      </c>
      <c r="X6207">
        <v>6.25</v>
      </c>
      <c r="Y6207">
        <v>0.5</v>
      </c>
      <c r="Z6207">
        <v>100</v>
      </c>
      <c r="AA6207">
        <v>9.0009000900090022E-2</v>
      </c>
      <c r="AB6207">
        <v>0.11051280279391676</v>
      </c>
      <c r="AC6207">
        <v>0</v>
      </c>
      <c r="AD6207">
        <v>0</v>
      </c>
      <c r="AE6207">
        <v>0</v>
      </c>
      <c r="AF6207">
        <v>0</v>
      </c>
      <c r="AG6207">
        <v>2</v>
      </c>
      <c r="AH6207">
        <v>0</v>
      </c>
      <c r="AI6207">
        <v>0</v>
      </c>
      <c r="AJ6207">
        <v>0</v>
      </c>
      <c r="AK6207">
        <v>0</v>
      </c>
      <c r="AL6207">
        <v>0</v>
      </c>
    </row>
    <row r="6208" spans="1:38" x14ac:dyDescent="0.5">
      <c r="A6208">
        <v>16</v>
      </c>
      <c r="B6208">
        <v>128</v>
      </c>
      <c r="C6208">
        <v>2022</v>
      </c>
      <c r="D6208">
        <v>8</v>
      </c>
      <c r="E6208">
        <v>99</v>
      </c>
      <c r="F6208">
        <v>176</v>
      </c>
      <c r="G6208">
        <v>99</v>
      </c>
      <c r="H6208">
        <v>99</v>
      </c>
      <c r="I6208">
        <v>99</v>
      </c>
      <c r="J6208">
        <v>147</v>
      </c>
      <c r="M6208">
        <v>99</v>
      </c>
      <c r="N6208">
        <v>99</v>
      </c>
      <c r="O6208">
        <v>99</v>
      </c>
      <c r="P6208">
        <v>99</v>
      </c>
      <c r="R6208">
        <v>0</v>
      </c>
    </row>
    <row r="6209" spans="1:38" x14ac:dyDescent="0.5">
      <c r="A6209">
        <v>16</v>
      </c>
      <c r="B6209">
        <v>129</v>
      </c>
      <c r="C6209">
        <v>2022</v>
      </c>
      <c r="D6209">
        <v>9</v>
      </c>
      <c r="E6209">
        <v>99</v>
      </c>
      <c r="F6209">
        <v>176</v>
      </c>
      <c r="G6209">
        <v>99</v>
      </c>
      <c r="H6209">
        <v>99</v>
      </c>
      <c r="I6209">
        <v>99</v>
      </c>
      <c r="J6209">
        <v>147</v>
      </c>
      <c r="M6209">
        <v>99</v>
      </c>
      <c r="N6209">
        <v>99</v>
      </c>
      <c r="O6209">
        <v>99</v>
      </c>
      <c r="P6209">
        <v>99</v>
      </c>
      <c r="Q6209">
        <v>1</v>
      </c>
      <c r="R6209">
        <v>1</v>
      </c>
      <c r="S6209">
        <v>1</v>
      </c>
      <c r="T6209">
        <v>17</v>
      </c>
      <c r="U6209">
        <v>63</v>
      </c>
      <c r="V6209">
        <v>92.957746478873219</v>
      </c>
      <c r="W6209">
        <v>85.8</v>
      </c>
      <c r="X6209">
        <v>0</v>
      </c>
      <c r="Y6209">
        <v>0</v>
      </c>
      <c r="AA6209">
        <v>3.7579857196542672E-2</v>
      </c>
      <c r="AB6209">
        <v>3.7317603687918706E-2</v>
      </c>
      <c r="AC6209">
        <v>0</v>
      </c>
      <c r="AD6209">
        <v>0</v>
      </c>
      <c r="AE6209">
        <v>0</v>
      </c>
      <c r="AF6209">
        <v>1</v>
      </c>
      <c r="AG6209">
        <v>0</v>
      </c>
      <c r="AH6209">
        <v>0</v>
      </c>
      <c r="AI6209">
        <v>0</v>
      </c>
      <c r="AJ6209">
        <v>0</v>
      </c>
      <c r="AK6209">
        <v>0</v>
      </c>
      <c r="AL6209">
        <v>1</v>
      </c>
    </row>
    <row r="6210" spans="1:38" x14ac:dyDescent="0.5">
      <c r="A6210">
        <v>16</v>
      </c>
      <c r="B6210">
        <v>130</v>
      </c>
      <c r="C6210">
        <v>2022</v>
      </c>
      <c r="D6210">
        <v>10</v>
      </c>
      <c r="E6210">
        <v>99</v>
      </c>
      <c r="F6210">
        <v>176</v>
      </c>
      <c r="G6210">
        <v>99</v>
      </c>
      <c r="H6210">
        <v>99</v>
      </c>
      <c r="I6210">
        <v>99</v>
      </c>
      <c r="J6210">
        <v>147</v>
      </c>
      <c r="M6210">
        <v>99</v>
      </c>
      <c r="N6210">
        <v>99</v>
      </c>
      <c r="O6210">
        <v>99</v>
      </c>
      <c r="P6210">
        <v>99</v>
      </c>
      <c r="R6210">
        <v>0</v>
      </c>
    </row>
    <row r="6211" spans="1:38" x14ac:dyDescent="0.5">
      <c r="A6211">
        <v>16</v>
      </c>
      <c r="B6211">
        <v>131</v>
      </c>
      <c r="C6211">
        <v>2022</v>
      </c>
      <c r="D6211">
        <v>11</v>
      </c>
      <c r="E6211">
        <v>99</v>
      </c>
      <c r="F6211">
        <v>176</v>
      </c>
      <c r="G6211">
        <v>99</v>
      </c>
      <c r="H6211">
        <v>99</v>
      </c>
      <c r="I6211">
        <v>99</v>
      </c>
      <c r="J6211">
        <v>147</v>
      </c>
      <c r="M6211">
        <v>99</v>
      </c>
      <c r="N6211">
        <v>99</v>
      </c>
      <c r="O6211">
        <v>99</v>
      </c>
      <c r="P6211">
        <v>99</v>
      </c>
      <c r="Q6211">
        <v>3</v>
      </c>
      <c r="R6211">
        <v>7</v>
      </c>
      <c r="S6211">
        <v>7</v>
      </c>
      <c r="T6211">
        <v>17</v>
      </c>
      <c r="U6211">
        <v>61.714285714285694</v>
      </c>
      <c r="V6211">
        <v>109.24005571892894</v>
      </c>
      <c r="W6211">
        <v>100.82857142857144</v>
      </c>
      <c r="X6211">
        <v>15.225327984805361</v>
      </c>
      <c r="Y6211">
        <v>1.0301575072752451</v>
      </c>
      <c r="Z6211">
        <v>0.78070126227482817</v>
      </c>
      <c r="AA6211">
        <v>0.26405130139569977</v>
      </c>
      <c r="AB6211">
        <v>0.30872405720624424</v>
      </c>
      <c r="AC6211">
        <v>0</v>
      </c>
      <c r="AD6211">
        <v>0</v>
      </c>
      <c r="AE6211">
        <v>0</v>
      </c>
      <c r="AF6211">
        <v>0</v>
      </c>
      <c r="AG6211">
        <v>0</v>
      </c>
      <c r="AH6211">
        <v>0</v>
      </c>
      <c r="AI6211">
        <v>0</v>
      </c>
      <c r="AJ6211">
        <v>0</v>
      </c>
      <c r="AK6211">
        <v>0</v>
      </c>
      <c r="AL6211">
        <v>0</v>
      </c>
    </row>
    <row r="6212" spans="1:38" x14ac:dyDescent="0.5">
      <c r="A6212">
        <v>16</v>
      </c>
      <c r="B6212">
        <v>132</v>
      </c>
      <c r="C6212">
        <v>2022</v>
      </c>
      <c r="D6212">
        <v>12</v>
      </c>
      <c r="E6212">
        <v>99</v>
      </c>
      <c r="F6212">
        <v>176</v>
      </c>
      <c r="G6212">
        <v>99</v>
      </c>
      <c r="H6212">
        <v>99</v>
      </c>
      <c r="I6212">
        <v>99</v>
      </c>
      <c r="J6212">
        <v>147</v>
      </c>
      <c r="M6212">
        <v>99</v>
      </c>
      <c r="N6212">
        <v>99</v>
      </c>
      <c r="O6212">
        <v>99</v>
      </c>
      <c r="P6212">
        <v>99</v>
      </c>
      <c r="Q6212">
        <v>3</v>
      </c>
      <c r="R6212">
        <v>15</v>
      </c>
      <c r="S6212">
        <v>15</v>
      </c>
      <c r="T6212">
        <v>16.8</v>
      </c>
      <c r="U6212">
        <v>62.93333333333333</v>
      </c>
      <c r="V6212">
        <v>91.607078367641748</v>
      </c>
      <c r="W6212">
        <v>84.553333333333356</v>
      </c>
      <c r="X6212">
        <v>15.713470512765612</v>
      </c>
      <c r="Y6212">
        <v>2.5420901286583621</v>
      </c>
      <c r="Z6212">
        <v>-51.862346277088115</v>
      </c>
      <c r="AA6212">
        <v>0.63721325403568396</v>
      </c>
      <c r="AB6212">
        <v>0.6402800411136218</v>
      </c>
      <c r="AC6212">
        <v>2</v>
      </c>
      <c r="AD6212">
        <v>0</v>
      </c>
      <c r="AE6212">
        <v>0</v>
      </c>
      <c r="AF6212">
        <v>0</v>
      </c>
      <c r="AG6212">
        <v>0</v>
      </c>
      <c r="AH6212">
        <v>0</v>
      </c>
      <c r="AI6212">
        <v>1</v>
      </c>
      <c r="AJ6212">
        <v>0</v>
      </c>
      <c r="AK6212">
        <v>0</v>
      </c>
      <c r="AL6212">
        <v>1</v>
      </c>
    </row>
    <row r="6213" spans="1:38" x14ac:dyDescent="0.5">
      <c r="A6213">
        <v>16</v>
      </c>
      <c r="B6213">
        <v>133</v>
      </c>
      <c r="C6213">
        <v>2022</v>
      </c>
      <c r="D6213">
        <v>1</v>
      </c>
      <c r="E6213">
        <v>99</v>
      </c>
      <c r="F6213">
        <v>176</v>
      </c>
      <c r="G6213">
        <v>99</v>
      </c>
      <c r="H6213">
        <v>99</v>
      </c>
      <c r="I6213">
        <v>99</v>
      </c>
      <c r="J6213">
        <v>155</v>
      </c>
      <c r="M6213">
        <v>99</v>
      </c>
      <c r="N6213">
        <v>99</v>
      </c>
      <c r="O6213">
        <v>99</v>
      </c>
      <c r="P6213">
        <v>99</v>
      </c>
      <c r="R6213">
        <v>0</v>
      </c>
    </row>
    <row r="6214" spans="1:38" x14ac:dyDescent="0.5">
      <c r="A6214">
        <v>16</v>
      </c>
      <c r="B6214">
        <v>134</v>
      </c>
      <c r="C6214">
        <v>2022</v>
      </c>
      <c r="D6214">
        <v>2</v>
      </c>
      <c r="E6214">
        <v>99</v>
      </c>
      <c r="F6214">
        <v>176</v>
      </c>
      <c r="G6214">
        <v>99</v>
      </c>
      <c r="H6214">
        <v>99</v>
      </c>
      <c r="I6214">
        <v>99</v>
      </c>
      <c r="J6214">
        <v>155</v>
      </c>
      <c r="M6214">
        <v>99</v>
      </c>
      <c r="N6214">
        <v>99</v>
      </c>
      <c r="O6214">
        <v>99</v>
      </c>
      <c r="P6214">
        <v>99</v>
      </c>
      <c r="R6214">
        <v>0</v>
      </c>
    </row>
    <row r="6215" spans="1:38" x14ac:dyDescent="0.5">
      <c r="A6215">
        <v>16</v>
      </c>
      <c r="B6215">
        <v>135</v>
      </c>
      <c r="C6215">
        <v>2022</v>
      </c>
      <c r="D6215">
        <v>3</v>
      </c>
      <c r="E6215">
        <v>99</v>
      </c>
      <c r="F6215">
        <v>176</v>
      </c>
      <c r="G6215">
        <v>99</v>
      </c>
      <c r="H6215">
        <v>99</v>
      </c>
      <c r="I6215">
        <v>99</v>
      </c>
      <c r="J6215">
        <v>155</v>
      </c>
      <c r="M6215">
        <v>99</v>
      </c>
      <c r="N6215">
        <v>99</v>
      </c>
      <c r="O6215">
        <v>99</v>
      </c>
      <c r="P6215">
        <v>99</v>
      </c>
      <c r="R6215">
        <v>0</v>
      </c>
    </row>
    <row r="6216" spans="1:38" x14ac:dyDescent="0.5">
      <c r="A6216">
        <v>16</v>
      </c>
      <c r="B6216">
        <v>136</v>
      </c>
      <c r="C6216">
        <v>2022</v>
      </c>
      <c r="D6216">
        <v>4</v>
      </c>
      <c r="E6216">
        <v>99</v>
      </c>
      <c r="F6216">
        <v>176</v>
      </c>
      <c r="G6216">
        <v>99</v>
      </c>
      <c r="H6216">
        <v>99</v>
      </c>
      <c r="I6216">
        <v>99</v>
      </c>
      <c r="J6216">
        <v>155</v>
      </c>
      <c r="M6216">
        <v>99</v>
      </c>
      <c r="N6216">
        <v>99</v>
      </c>
      <c r="O6216">
        <v>99</v>
      </c>
      <c r="P6216">
        <v>99</v>
      </c>
      <c r="R6216">
        <v>0</v>
      </c>
    </row>
    <row r="6217" spans="1:38" x14ac:dyDescent="0.5">
      <c r="A6217">
        <v>16</v>
      </c>
      <c r="B6217">
        <v>137</v>
      </c>
      <c r="C6217">
        <v>2022</v>
      </c>
      <c r="D6217">
        <v>5</v>
      </c>
      <c r="E6217">
        <v>99</v>
      </c>
      <c r="F6217">
        <v>176</v>
      </c>
      <c r="G6217">
        <v>99</v>
      </c>
      <c r="H6217">
        <v>99</v>
      </c>
      <c r="I6217">
        <v>99</v>
      </c>
      <c r="J6217">
        <v>155</v>
      </c>
      <c r="M6217">
        <v>99</v>
      </c>
      <c r="N6217">
        <v>99</v>
      </c>
      <c r="O6217">
        <v>99</v>
      </c>
      <c r="P6217">
        <v>99</v>
      </c>
      <c r="R6217">
        <v>0</v>
      </c>
    </row>
    <row r="6218" spans="1:38" x14ac:dyDescent="0.5">
      <c r="A6218">
        <v>16</v>
      </c>
      <c r="B6218">
        <v>138</v>
      </c>
      <c r="C6218">
        <v>2022</v>
      </c>
      <c r="D6218">
        <v>6</v>
      </c>
      <c r="E6218">
        <v>99</v>
      </c>
      <c r="F6218">
        <v>176</v>
      </c>
      <c r="G6218">
        <v>99</v>
      </c>
      <c r="H6218">
        <v>99</v>
      </c>
      <c r="I6218">
        <v>99</v>
      </c>
      <c r="J6218">
        <v>155</v>
      </c>
      <c r="M6218">
        <v>99</v>
      </c>
      <c r="N6218">
        <v>99</v>
      </c>
      <c r="O6218">
        <v>99</v>
      </c>
      <c r="P6218">
        <v>99</v>
      </c>
      <c r="R6218">
        <v>0</v>
      </c>
    </row>
    <row r="6219" spans="1:38" x14ac:dyDescent="0.5">
      <c r="A6219">
        <v>16</v>
      </c>
      <c r="B6219">
        <v>139</v>
      </c>
      <c r="C6219">
        <v>2022</v>
      </c>
      <c r="D6219">
        <v>7</v>
      </c>
      <c r="E6219">
        <v>99</v>
      </c>
      <c r="F6219">
        <v>176</v>
      </c>
      <c r="G6219">
        <v>99</v>
      </c>
      <c r="H6219">
        <v>99</v>
      </c>
      <c r="I6219">
        <v>99</v>
      </c>
      <c r="J6219">
        <v>155</v>
      </c>
      <c r="M6219">
        <v>99</v>
      </c>
      <c r="N6219">
        <v>99</v>
      </c>
      <c r="O6219">
        <v>99</v>
      </c>
      <c r="P6219">
        <v>99</v>
      </c>
      <c r="R6219">
        <v>0</v>
      </c>
    </row>
    <row r="6220" spans="1:38" x14ac:dyDescent="0.5">
      <c r="A6220">
        <v>16</v>
      </c>
      <c r="B6220">
        <v>140</v>
      </c>
      <c r="C6220">
        <v>2022</v>
      </c>
      <c r="D6220">
        <v>8</v>
      </c>
      <c r="E6220">
        <v>99</v>
      </c>
      <c r="F6220">
        <v>176</v>
      </c>
      <c r="G6220">
        <v>99</v>
      </c>
      <c r="H6220">
        <v>99</v>
      </c>
      <c r="I6220">
        <v>99</v>
      </c>
      <c r="J6220">
        <v>155</v>
      </c>
      <c r="M6220">
        <v>99</v>
      </c>
      <c r="N6220">
        <v>99</v>
      </c>
      <c r="O6220">
        <v>99</v>
      </c>
      <c r="P6220">
        <v>99</v>
      </c>
      <c r="R6220">
        <v>0</v>
      </c>
    </row>
    <row r="6221" spans="1:38" x14ac:dyDescent="0.5">
      <c r="A6221">
        <v>16</v>
      </c>
      <c r="B6221">
        <v>141</v>
      </c>
      <c r="C6221">
        <v>2022</v>
      </c>
      <c r="D6221">
        <v>9</v>
      </c>
      <c r="E6221">
        <v>99</v>
      </c>
      <c r="F6221">
        <v>176</v>
      </c>
      <c r="G6221">
        <v>99</v>
      </c>
      <c r="H6221">
        <v>99</v>
      </c>
      <c r="I6221">
        <v>99</v>
      </c>
      <c r="J6221">
        <v>155</v>
      </c>
      <c r="M6221">
        <v>99</v>
      </c>
      <c r="N6221">
        <v>99</v>
      </c>
      <c r="O6221">
        <v>99</v>
      </c>
      <c r="P6221">
        <v>99</v>
      </c>
      <c r="R6221">
        <v>0</v>
      </c>
    </row>
    <row r="6222" spans="1:38" x14ac:dyDescent="0.5">
      <c r="A6222">
        <v>16</v>
      </c>
      <c r="B6222">
        <v>142</v>
      </c>
      <c r="C6222">
        <v>2022</v>
      </c>
      <c r="D6222">
        <v>10</v>
      </c>
      <c r="E6222">
        <v>99</v>
      </c>
      <c r="F6222">
        <v>176</v>
      </c>
      <c r="G6222">
        <v>99</v>
      </c>
      <c r="H6222">
        <v>99</v>
      </c>
      <c r="I6222">
        <v>99</v>
      </c>
      <c r="J6222">
        <v>155</v>
      </c>
      <c r="M6222">
        <v>99</v>
      </c>
      <c r="N6222">
        <v>99</v>
      </c>
      <c r="O6222">
        <v>99</v>
      </c>
      <c r="P6222">
        <v>99</v>
      </c>
      <c r="R6222">
        <v>0</v>
      </c>
    </row>
    <row r="6223" spans="1:38" x14ac:dyDescent="0.5">
      <c r="A6223">
        <v>16</v>
      </c>
      <c r="B6223">
        <v>143</v>
      </c>
      <c r="C6223">
        <v>2022</v>
      </c>
      <c r="D6223">
        <v>11</v>
      </c>
      <c r="E6223">
        <v>99</v>
      </c>
      <c r="F6223">
        <v>176</v>
      </c>
      <c r="G6223">
        <v>99</v>
      </c>
      <c r="H6223">
        <v>99</v>
      </c>
      <c r="I6223">
        <v>99</v>
      </c>
      <c r="J6223">
        <v>155</v>
      </c>
      <c r="M6223">
        <v>99</v>
      </c>
      <c r="N6223">
        <v>99</v>
      </c>
      <c r="O6223">
        <v>99</v>
      </c>
      <c r="P6223">
        <v>99</v>
      </c>
      <c r="R6223">
        <v>0</v>
      </c>
    </row>
    <row r="6224" spans="1:38" x14ac:dyDescent="0.5">
      <c r="A6224">
        <v>16</v>
      </c>
      <c r="B6224">
        <v>144</v>
      </c>
      <c r="C6224">
        <v>2022</v>
      </c>
      <c r="D6224">
        <v>12</v>
      </c>
      <c r="E6224">
        <v>99</v>
      </c>
      <c r="F6224">
        <v>176</v>
      </c>
      <c r="G6224">
        <v>99</v>
      </c>
      <c r="H6224">
        <v>99</v>
      </c>
      <c r="I6224">
        <v>99</v>
      </c>
      <c r="J6224">
        <v>155</v>
      </c>
      <c r="M6224">
        <v>99</v>
      </c>
      <c r="N6224">
        <v>99</v>
      </c>
      <c r="O6224">
        <v>99</v>
      </c>
      <c r="P6224">
        <v>99</v>
      </c>
      <c r="R6224">
        <v>0</v>
      </c>
    </row>
    <row r="6225" spans="1:38" x14ac:dyDescent="0.5">
      <c r="A6225">
        <v>16</v>
      </c>
      <c r="B6225">
        <v>145</v>
      </c>
      <c r="C6225">
        <v>2022</v>
      </c>
      <c r="D6225">
        <v>1</v>
      </c>
      <c r="E6225">
        <v>99</v>
      </c>
      <c r="F6225">
        <v>176</v>
      </c>
      <c r="G6225">
        <v>99</v>
      </c>
      <c r="H6225">
        <v>99</v>
      </c>
      <c r="I6225">
        <v>99</v>
      </c>
      <c r="J6225">
        <v>160</v>
      </c>
      <c r="M6225">
        <v>99</v>
      </c>
      <c r="N6225">
        <v>99</v>
      </c>
      <c r="O6225">
        <v>99</v>
      </c>
      <c r="P6225">
        <v>99</v>
      </c>
      <c r="Q6225">
        <v>2</v>
      </c>
      <c r="R6225">
        <v>47</v>
      </c>
      <c r="S6225">
        <v>46</v>
      </c>
      <c r="T6225">
        <v>16.12765957446809</v>
      </c>
      <c r="U6225">
        <v>60.826086956521742</v>
      </c>
      <c r="V6225">
        <v>97.550520514390684</v>
      </c>
      <c r="W6225">
        <v>89.182608695652178</v>
      </c>
      <c r="X6225">
        <v>6.7171197356111758</v>
      </c>
      <c r="Y6225">
        <v>1.536573656267066</v>
      </c>
      <c r="Z6225">
        <v>-10.623638546842669</v>
      </c>
      <c r="AA6225">
        <v>1.5651015651015652</v>
      </c>
      <c r="AB6225">
        <v>1.5901620198499691</v>
      </c>
      <c r="AC6225">
        <v>0</v>
      </c>
      <c r="AD6225">
        <v>0</v>
      </c>
      <c r="AE6225">
        <v>0</v>
      </c>
      <c r="AF6225">
        <v>0</v>
      </c>
      <c r="AG6225">
        <v>0</v>
      </c>
      <c r="AH6225">
        <v>0</v>
      </c>
      <c r="AI6225">
        <v>0</v>
      </c>
      <c r="AJ6225">
        <v>0</v>
      </c>
      <c r="AK6225">
        <v>0</v>
      </c>
      <c r="AL6225">
        <v>0</v>
      </c>
    </row>
    <row r="6226" spans="1:38" x14ac:dyDescent="0.5">
      <c r="A6226">
        <v>16</v>
      </c>
      <c r="B6226">
        <v>146</v>
      </c>
      <c r="C6226">
        <v>2022</v>
      </c>
      <c r="D6226">
        <v>2</v>
      </c>
      <c r="E6226">
        <v>99</v>
      </c>
      <c r="F6226">
        <v>176</v>
      </c>
      <c r="G6226">
        <v>99</v>
      </c>
      <c r="H6226">
        <v>99</v>
      </c>
      <c r="I6226">
        <v>99</v>
      </c>
      <c r="J6226">
        <v>160</v>
      </c>
      <c r="M6226">
        <v>99</v>
      </c>
      <c r="N6226">
        <v>99</v>
      </c>
      <c r="O6226">
        <v>99</v>
      </c>
      <c r="P6226">
        <v>99</v>
      </c>
      <c r="Q6226">
        <v>4</v>
      </c>
      <c r="R6226">
        <v>112</v>
      </c>
      <c r="S6226">
        <v>112</v>
      </c>
      <c r="T6226">
        <v>16.517857142857139</v>
      </c>
      <c r="U6226">
        <v>61.625</v>
      </c>
      <c r="V6226">
        <v>93.011917659804979</v>
      </c>
      <c r="W6226">
        <v>85.84999999999998</v>
      </c>
      <c r="X6226">
        <v>9.3077444712918815</v>
      </c>
      <c r="Y6226">
        <v>2.0050160312861061</v>
      </c>
      <c r="Z6226">
        <v>-25.19898188540424</v>
      </c>
      <c r="AA6226">
        <v>4.674457429048414</v>
      </c>
      <c r="AB6226">
        <v>4.6450196666476637</v>
      </c>
      <c r="AC6226">
        <v>2</v>
      </c>
      <c r="AD6226">
        <v>0</v>
      </c>
      <c r="AE6226">
        <v>0</v>
      </c>
      <c r="AF6226">
        <v>2</v>
      </c>
      <c r="AG6226">
        <v>0</v>
      </c>
      <c r="AH6226">
        <v>1</v>
      </c>
      <c r="AI6226">
        <v>1</v>
      </c>
      <c r="AJ6226">
        <v>0</v>
      </c>
      <c r="AK6226">
        <v>1</v>
      </c>
      <c r="AL6226">
        <v>0</v>
      </c>
    </row>
    <row r="6227" spans="1:38" x14ac:dyDescent="0.5">
      <c r="A6227">
        <v>16</v>
      </c>
      <c r="B6227">
        <v>147</v>
      </c>
      <c r="C6227">
        <v>2022</v>
      </c>
      <c r="D6227">
        <v>3</v>
      </c>
      <c r="E6227">
        <v>99</v>
      </c>
      <c r="F6227">
        <v>176</v>
      </c>
      <c r="G6227">
        <v>99</v>
      </c>
      <c r="H6227">
        <v>99</v>
      </c>
      <c r="I6227">
        <v>99</v>
      </c>
      <c r="J6227">
        <v>160</v>
      </c>
      <c r="M6227">
        <v>99</v>
      </c>
      <c r="N6227">
        <v>99</v>
      </c>
      <c r="O6227">
        <v>99</v>
      </c>
      <c r="P6227">
        <v>99</v>
      </c>
      <c r="Q6227">
        <v>3</v>
      </c>
      <c r="R6227">
        <v>124</v>
      </c>
      <c r="S6227">
        <v>124</v>
      </c>
      <c r="T6227">
        <v>16.25</v>
      </c>
      <c r="U6227">
        <v>60.782258064516114</v>
      </c>
      <c r="V6227">
        <v>90.480725544332969</v>
      </c>
      <c r="W6227">
        <v>83.513709677419371</v>
      </c>
      <c r="X6227">
        <v>8.5323136698596151</v>
      </c>
      <c r="Y6227">
        <v>2.2524555914528595</v>
      </c>
      <c r="Z6227">
        <v>-28.871047277512307</v>
      </c>
      <c r="AA6227">
        <v>6.114398422090729</v>
      </c>
      <c r="AB6227">
        <v>6.0307380879863359</v>
      </c>
      <c r="AC6227">
        <v>0</v>
      </c>
      <c r="AD6227">
        <v>0</v>
      </c>
      <c r="AE6227">
        <v>0</v>
      </c>
      <c r="AF6227">
        <v>2</v>
      </c>
      <c r="AG6227">
        <v>1</v>
      </c>
      <c r="AH6227">
        <v>0</v>
      </c>
      <c r="AI6227">
        <v>0</v>
      </c>
      <c r="AJ6227">
        <v>0</v>
      </c>
      <c r="AK6227">
        <v>3</v>
      </c>
      <c r="AL6227">
        <v>1</v>
      </c>
    </row>
    <row r="6228" spans="1:38" x14ac:dyDescent="0.5">
      <c r="A6228">
        <v>16</v>
      </c>
      <c r="B6228">
        <v>148</v>
      </c>
      <c r="C6228">
        <v>2022</v>
      </c>
      <c r="D6228">
        <v>4</v>
      </c>
      <c r="E6228">
        <v>99</v>
      </c>
      <c r="F6228">
        <v>176</v>
      </c>
      <c r="G6228">
        <v>99</v>
      </c>
      <c r="H6228">
        <v>99</v>
      </c>
      <c r="I6228">
        <v>99</v>
      </c>
      <c r="J6228">
        <v>160</v>
      </c>
      <c r="M6228">
        <v>99</v>
      </c>
      <c r="N6228">
        <v>99</v>
      </c>
      <c r="O6228">
        <v>99</v>
      </c>
      <c r="P6228">
        <v>99</v>
      </c>
      <c r="Q6228">
        <v>2</v>
      </c>
      <c r="R6228">
        <v>18</v>
      </c>
      <c r="S6228">
        <v>18</v>
      </c>
      <c r="T6228">
        <v>15.666666666666663</v>
      </c>
      <c r="U6228">
        <v>59.5</v>
      </c>
      <c r="V6228">
        <v>92.969784519080235</v>
      </c>
      <c r="W6228">
        <v>85.811111111111103</v>
      </c>
      <c r="X6228">
        <v>6.50007597296554</v>
      </c>
      <c r="Y6228">
        <v>1.9790570145063195</v>
      </c>
      <c r="Z6228">
        <v>-15.633611909255327</v>
      </c>
      <c r="AA6228">
        <v>0.78947368421052644</v>
      </c>
      <c r="AB6228">
        <v>0.80454118338288572</v>
      </c>
      <c r="AC6228">
        <v>1</v>
      </c>
      <c r="AD6228">
        <v>0</v>
      </c>
      <c r="AE6228">
        <v>0</v>
      </c>
      <c r="AF6228">
        <v>0</v>
      </c>
      <c r="AG6228">
        <v>0</v>
      </c>
      <c r="AH6228">
        <v>0</v>
      </c>
      <c r="AI6228">
        <v>0</v>
      </c>
      <c r="AJ6228">
        <v>0</v>
      </c>
      <c r="AK6228">
        <v>1</v>
      </c>
      <c r="AL6228">
        <v>0</v>
      </c>
    </row>
    <row r="6229" spans="1:38" x14ac:dyDescent="0.5">
      <c r="A6229">
        <v>16</v>
      </c>
      <c r="B6229">
        <v>149</v>
      </c>
      <c r="C6229">
        <v>2022</v>
      </c>
      <c r="D6229">
        <v>5</v>
      </c>
      <c r="E6229">
        <v>99</v>
      </c>
      <c r="F6229">
        <v>176</v>
      </c>
      <c r="G6229">
        <v>99</v>
      </c>
      <c r="H6229">
        <v>99</v>
      </c>
      <c r="I6229">
        <v>99</v>
      </c>
      <c r="J6229">
        <v>160</v>
      </c>
      <c r="M6229">
        <v>99</v>
      </c>
      <c r="N6229">
        <v>99</v>
      </c>
      <c r="O6229">
        <v>99</v>
      </c>
      <c r="P6229">
        <v>99</v>
      </c>
      <c r="Q6229">
        <v>5</v>
      </c>
      <c r="R6229">
        <v>100</v>
      </c>
      <c r="S6229">
        <v>100</v>
      </c>
      <c r="T6229">
        <v>16.370000000000005</v>
      </c>
      <c r="U6229">
        <v>61.02</v>
      </c>
      <c r="V6229">
        <v>93.281690140845029</v>
      </c>
      <c r="W6229">
        <v>86.099000000000004</v>
      </c>
      <c r="X6229">
        <v>5.8571750016540225</v>
      </c>
      <c r="Y6229">
        <v>1.9696700231256072</v>
      </c>
      <c r="Z6229">
        <v>-13.175169101513752</v>
      </c>
      <c r="AA6229">
        <v>4.0355125100887825</v>
      </c>
      <c r="AB6229">
        <v>4.0041744352118442</v>
      </c>
      <c r="AC6229">
        <v>0</v>
      </c>
      <c r="AD6229">
        <v>0</v>
      </c>
      <c r="AE6229">
        <v>0</v>
      </c>
      <c r="AF6229">
        <v>0</v>
      </c>
      <c r="AG6229">
        <v>0</v>
      </c>
      <c r="AH6229">
        <v>0</v>
      </c>
      <c r="AI6229">
        <v>0</v>
      </c>
      <c r="AJ6229">
        <v>0</v>
      </c>
      <c r="AK6229">
        <v>2</v>
      </c>
      <c r="AL6229">
        <v>0</v>
      </c>
    </row>
    <row r="6230" spans="1:38" x14ac:dyDescent="0.5">
      <c r="A6230">
        <v>16</v>
      </c>
      <c r="B6230">
        <v>150</v>
      </c>
      <c r="C6230">
        <v>2022</v>
      </c>
      <c r="D6230">
        <v>6</v>
      </c>
      <c r="E6230">
        <v>99</v>
      </c>
      <c r="F6230">
        <v>176</v>
      </c>
      <c r="G6230">
        <v>99</v>
      </c>
      <c r="H6230">
        <v>99</v>
      </c>
      <c r="I6230">
        <v>99</v>
      </c>
      <c r="J6230">
        <v>160</v>
      </c>
      <c r="M6230">
        <v>99</v>
      </c>
      <c r="N6230">
        <v>99</v>
      </c>
      <c r="O6230">
        <v>99</v>
      </c>
      <c r="P6230">
        <v>99</v>
      </c>
      <c r="Q6230">
        <v>3</v>
      </c>
      <c r="R6230">
        <v>18</v>
      </c>
      <c r="S6230">
        <v>18</v>
      </c>
      <c r="T6230">
        <v>16.333333333333332</v>
      </c>
      <c r="U6230">
        <v>61.33333333333335</v>
      </c>
      <c r="V6230">
        <v>83.965330444203715</v>
      </c>
      <c r="W6230">
        <v>77.500000000000014</v>
      </c>
      <c r="X6230">
        <v>16.057846818438755</v>
      </c>
      <c r="Y6230">
        <v>2.309401076758328</v>
      </c>
      <c r="Z6230">
        <v>-53.676925002675318</v>
      </c>
      <c r="AA6230">
        <v>1.0915706488781078</v>
      </c>
      <c r="AB6230">
        <v>0.9882521962930978</v>
      </c>
      <c r="AC6230">
        <v>0</v>
      </c>
      <c r="AD6230">
        <v>0</v>
      </c>
      <c r="AE6230">
        <v>0</v>
      </c>
      <c r="AF6230">
        <v>1</v>
      </c>
      <c r="AG6230">
        <v>0</v>
      </c>
      <c r="AH6230">
        <v>0</v>
      </c>
      <c r="AI6230">
        <v>0</v>
      </c>
      <c r="AJ6230">
        <v>0</v>
      </c>
      <c r="AK6230">
        <v>1</v>
      </c>
      <c r="AL6230">
        <v>0</v>
      </c>
    </row>
    <row r="6231" spans="1:38" x14ac:dyDescent="0.5">
      <c r="A6231">
        <v>16</v>
      </c>
      <c r="B6231">
        <v>151</v>
      </c>
      <c r="C6231">
        <v>2022</v>
      </c>
      <c r="D6231">
        <v>7</v>
      </c>
      <c r="E6231">
        <v>99</v>
      </c>
      <c r="F6231">
        <v>176</v>
      </c>
      <c r="G6231">
        <v>99</v>
      </c>
      <c r="H6231">
        <v>99</v>
      </c>
      <c r="I6231">
        <v>99</v>
      </c>
      <c r="J6231">
        <v>160</v>
      </c>
      <c r="M6231">
        <v>99</v>
      </c>
      <c r="N6231">
        <v>99</v>
      </c>
      <c r="O6231">
        <v>99</v>
      </c>
      <c r="P6231">
        <v>99</v>
      </c>
      <c r="Q6231">
        <v>3</v>
      </c>
      <c r="R6231">
        <v>93</v>
      </c>
      <c r="S6231">
        <v>93</v>
      </c>
      <c r="T6231">
        <v>16.41935483870968</v>
      </c>
      <c r="U6231">
        <v>61.462365591397848</v>
      </c>
      <c r="V6231">
        <v>95.750183483032174</v>
      </c>
      <c r="W6231">
        <v>88.377419354838736</v>
      </c>
      <c r="X6231">
        <v>11.74641678635504</v>
      </c>
      <c r="Y6231">
        <v>2.0243631138905473</v>
      </c>
      <c r="Z6231">
        <v>-26.63092145962047</v>
      </c>
      <c r="AA6231">
        <v>4.1854185418541876</v>
      </c>
      <c r="AB6231">
        <v>4.3690032585064023</v>
      </c>
      <c r="AC6231">
        <v>2</v>
      </c>
      <c r="AD6231">
        <v>0</v>
      </c>
      <c r="AE6231">
        <v>0</v>
      </c>
      <c r="AF6231">
        <v>1</v>
      </c>
      <c r="AG6231">
        <v>0</v>
      </c>
      <c r="AH6231">
        <v>0</v>
      </c>
      <c r="AI6231">
        <v>0</v>
      </c>
      <c r="AJ6231">
        <v>0</v>
      </c>
      <c r="AK6231">
        <v>6</v>
      </c>
      <c r="AL6231">
        <v>4</v>
      </c>
    </row>
    <row r="6232" spans="1:38" x14ac:dyDescent="0.5">
      <c r="A6232">
        <v>16</v>
      </c>
      <c r="B6232">
        <v>152</v>
      </c>
      <c r="C6232">
        <v>2022</v>
      </c>
      <c r="D6232">
        <v>8</v>
      </c>
      <c r="E6232">
        <v>99</v>
      </c>
      <c r="F6232">
        <v>176</v>
      </c>
      <c r="G6232">
        <v>99</v>
      </c>
      <c r="H6232">
        <v>99</v>
      </c>
      <c r="I6232">
        <v>99</v>
      </c>
      <c r="J6232">
        <v>160</v>
      </c>
      <c r="M6232">
        <v>99</v>
      </c>
      <c r="N6232">
        <v>99</v>
      </c>
      <c r="O6232">
        <v>99</v>
      </c>
      <c r="P6232">
        <v>99</v>
      </c>
      <c r="Q6232">
        <v>3</v>
      </c>
      <c r="R6232">
        <v>119</v>
      </c>
      <c r="S6232">
        <v>119</v>
      </c>
      <c r="T6232">
        <v>16.394957983193276</v>
      </c>
      <c r="U6232">
        <v>60.966386554621842</v>
      </c>
      <c r="V6232">
        <v>92.789315075976177</v>
      </c>
      <c r="W6232">
        <v>85.644537815126014</v>
      </c>
      <c r="X6232">
        <v>9.0224435144400701</v>
      </c>
      <c r="Y6232">
        <v>2.1101307184377687</v>
      </c>
      <c r="Z6232">
        <v>-15.056673872611524</v>
      </c>
      <c r="AA6232">
        <v>4.2108987968860569</v>
      </c>
      <c r="AB6232">
        <v>4.1973020667955723</v>
      </c>
      <c r="AC6232">
        <v>0</v>
      </c>
      <c r="AD6232">
        <v>0</v>
      </c>
      <c r="AE6232">
        <v>0</v>
      </c>
      <c r="AF6232">
        <v>1</v>
      </c>
      <c r="AG6232">
        <v>3</v>
      </c>
      <c r="AH6232">
        <v>0</v>
      </c>
      <c r="AI6232">
        <v>0</v>
      </c>
      <c r="AJ6232">
        <v>0</v>
      </c>
      <c r="AK6232">
        <v>2</v>
      </c>
      <c r="AL6232">
        <v>0</v>
      </c>
    </row>
    <row r="6233" spans="1:38" x14ac:dyDescent="0.5">
      <c r="A6233">
        <v>16</v>
      </c>
      <c r="B6233">
        <v>153</v>
      </c>
      <c r="C6233">
        <v>2022</v>
      </c>
      <c r="D6233">
        <v>9</v>
      </c>
      <c r="E6233">
        <v>99</v>
      </c>
      <c r="F6233">
        <v>176</v>
      </c>
      <c r="G6233">
        <v>99</v>
      </c>
      <c r="H6233">
        <v>99</v>
      </c>
      <c r="I6233">
        <v>99</v>
      </c>
      <c r="J6233">
        <v>160</v>
      </c>
      <c r="M6233">
        <v>99</v>
      </c>
      <c r="N6233">
        <v>99</v>
      </c>
      <c r="O6233">
        <v>99</v>
      </c>
      <c r="P6233">
        <v>99</v>
      </c>
      <c r="Q6233">
        <v>3</v>
      </c>
      <c r="R6233">
        <v>82</v>
      </c>
      <c r="S6233">
        <v>82</v>
      </c>
      <c r="T6233">
        <v>15.865853658536581</v>
      </c>
      <c r="U6233">
        <v>60.487804878048792</v>
      </c>
      <c r="V6233">
        <v>98.327299632692998</v>
      </c>
      <c r="W6233">
        <v>90.756097560975618</v>
      </c>
      <c r="X6233">
        <v>12.301924275028147</v>
      </c>
      <c r="Y6233">
        <v>2.5482844656799126</v>
      </c>
      <c r="Z6233">
        <v>-25.151460665881597</v>
      </c>
      <c r="AA6233">
        <v>3.0815482901164981</v>
      </c>
      <c r="AB6233">
        <v>3.2368019422551413</v>
      </c>
      <c r="AC6233">
        <v>1</v>
      </c>
      <c r="AD6233">
        <v>0</v>
      </c>
      <c r="AE6233">
        <v>0</v>
      </c>
      <c r="AF6233">
        <v>2</v>
      </c>
      <c r="AG6233">
        <v>1</v>
      </c>
      <c r="AH6233">
        <v>0</v>
      </c>
      <c r="AI6233">
        <v>0</v>
      </c>
      <c r="AJ6233">
        <v>0</v>
      </c>
      <c r="AK6233">
        <v>0</v>
      </c>
      <c r="AL6233">
        <v>4</v>
      </c>
    </row>
    <row r="6234" spans="1:38" x14ac:dyDescent="0.5">
      <c r="A6234">
        <v>16</v>
      </c>
      <c r="B6234">
        <v>154</v>
      </c>
      <c r="C6234">
        <v>2022</v>
      </c>
      <c r="D6234">
        <v>10</v>
      </c>
      <c r="E6234">
        <v>99</v>
      </c>
      <c r="F6234">
        <v>176</v>
      </c>
      <c r="G6234">
        <v>99</v>
      </c>
      <c r="H6234">
        <v>99</v>
      </c>
      <c r="I6234">
        <v>99</v>
      </c>
      <c r="J6234">
        <v>160</v>
      </c>
      <c r="M6234">
        <v>99</v>
      </c>
      <c r="N6234">
        <v>99</v>
      </c>
      <c r="O6234">
        <v>99</v>
      </c>
      <c r="P6234">
        <v>99</v>
      </c>
      <c r="Q6234">
        <v>4</v>
      </c>
      <c r="R6234">
        <v>152</v>
      </c>
      <c r="S6234">
        <v>152</v>
      </c>
      <c r="T6234">
        <v>16.210526315789473</v>
      </c>
      <c r="U6234">
        <v>60.84210526315789</v>
      </c>
      <c r="V6234">
        <v>96.790357529794179</v>
      </c>
      <c r="W6234">
        <v>89.337499999999977</v>
      </c>
      <c r="X6234">
        <v>7.9470021863595743</v>
      </c>
      <c r="Y6234">
        <v>2.0966930828464392</v>
      </c>
      <c r="Z6234">
        <v>-9.3813351920553121</v>
      </c>
      <c r="AA6234">
        <v>6.7346034559149315</v>
      </c>
      <c r="AB6234">
        <v>6.8638169743159683</v>
      </c>
      <c r="AC6234">
        <v>3</v>
      </c>
      <c r="AD6234">
        <v>0</v>
      </c>
      <c r="AE6234">
        <v>0</v>
      </c>
      <c r="AF6234">
        <v>1</v>
      </c>
      <c r="AG6234">
        <v>0</v>
      </c>
      <c r="AH6234">
        <v>2</v>
      </c>
      <c r="AI6234">
        <v>0</v>
      </c>
      <c r="AJ6234">
        <v>0</v>
      </c>
      <c r="AK6234">
        <v>0</v>
      </c>
      <c r="AL6234">
        <v>1</v>
      </c>
    </row>
    <row r="6235" spans="1:38" x14ac:dyDescent="0.5">
      <c r="A6235">
        <v>16</v>
      </c>
      <c r="B6235">
        <v>155</v>
      </c>
      <c r="C6235">
        <v>2022</v>
      </c>
      <c r="D6235">
        <v>11</v>
      </c>
      <c r="E6235">
        <v>99</v>
      </c>
      <c r="F6235">
        <v>176</v>
      </c>
      <c r="G6235">
        <v>99</v>
      </c>
      <c r="H6235">
        <v>99</v>
      </c>
      <c r="I6235">
        <v>99</v>
      </c>
      <c r="J6235">
        <v>160</v>
      </c>
      <c r="M6235">
        <v>99</v>
      </c>
      <c r="N6235">
        <v>99</v>
      </c>
      <c r="O6235">
        <v>99</v>
      </c>
      <c r="P6235">
        <v>99</v>
      </c>
      <c r="Q6235">
        <v>4</v>
      </c>
      <c r="R6235">
        <v>57</v>
      </c>
      <c r="S6235">
        <v>57</v>
      </c>
      <c r="T6235">
        <v>16.263157894736842</v>
      </c>
      <c r="U6235">
        <v>61.17543859649124</v>
      </c>
      <c r="V6235">
        <v>90.325217159909513</v>
      </c>
      <c r="W6235">
        <v>83.37017543859649</v>
      </c>
      <c r="X6235">
        <v>12.027438876757538</v>
      </c>
      <c r="Y6235">
        <v>1.8649378618833912</v>
      </c>
      <c r="Z6235">
        <v>-26.264587268125918</v>
      </c>
      <c r="AA6235">
        <v>2.1501320256506986</v>
      </c>
      <c r="AB6235">
        <v>2.0786165942898727</v>
      </c>
      <c r="AC6235">
        <v>0</v>
      </c>
      <c r="AD6235">
        <v>0</v>
      </c>
      <c r="AE6235">
        <v>0</v>
      </c>
      <c r="AF6235">
        <v>0</v>
      </c>
      <c r="AG6235">
        <v>0</v>
      </c>
      <c r="AH6235">
        <v>0</v>
      </c>
      <c r="AI6235">
        <v>0</v>
      </c>
      <c r="AJ6235">
        <v>0</v>
      </c>
      <c r="AK6235">
        <v>1</v>
      </c>
      <c r="AL6235">
        <v>1</v>
      </c>
    </row>
    <row r="6236" spans="1:38" x14ac:dyDescent="0.5">
      <c r="A6236">
        <v>16</v>
      </c>
      <c r="B6236">
        <v>156</v>
      </c>
      <c r="C6236">
        <v>2022</v>
      </c>
      <c r="D6236">
        <v>12</v>
      </c>
      <c r="E6236">
        <v>99</v>
      </c>
      <c r="F6236">
        <v>176</v>
      </c>
      <c r="G6236">
        <v>99</v>
      </c>
      <c r="H6236">
        <v>99</v>
      </c>
      <c r="I6236">
        <v>99</v>
      </c>
      <c r="J6236">
        <v>160</v>
      </c>
      <c r="M6236">
        <v>99</v>
      </c>
      <c r="N6236">
        <v>99</v>
      </c>
      <c r="O6236">
        <v>99</v>
      </c>
      <c r="P6236">
        <v>99</v>
      </c>
      <c r="Q6236">
        <v>3</v>
      </c>
      <c r="R6236">
        <v>186</v>
      </c>
      <c r="S6236">
        <v>186</v>
      </c>
      <c r="T6236">
        <v>16.177419354838715</v>
      </c>
      <c r="U6236">
        <v>60.526881720430097</v>
      </c>
      <c r="V6236">
        <v>94.363284754016235</v>
      </c>
      <c r="W6236">
        <v>87.097311827957014</v>
      </c>
      <c r="X6236">
        <v>9.0318399320776184</v>
      </c>
      <c r="Y6236">
        <v>2.0639840264109206</v>
      </c>
      <c r="Z6236">
        <v>-32.126613563349949</v>
      </c>
      <c r="AA6236">
        <v>7.9014443500424818</v>
      </c>
      <c r="AB6236">
        <v>8.1783495182880888</v>
      </c>
      <c r="AC6236">
        <v>0</v>
      </c>
      <c r="AD6236">
        <v>0</v>
      </c>
      <c r="AE6236">
        <v>0</v>
      </c>
      <c r="AF6236">
        <v>1</v>
      </c>
      <c r="AG6236">
        <v>5</v>
      </c>
      <c r="AH6236">
        <v>2</v>
      </c>
      <c r="AI6236">
        <v>1</v>
      </c>
      <c r="AJ6236">
        <v>0</v>
      </c>
      <c r="AK6236">
        <v>0</v>
      </c>
      <c r="AL6236">
        <v>0</v>
      </c>
    </row>
    <row r="6237" spans="1:38" x14ac:dyDescent="0.5">
      <c r="A6237">
        <v>16</v>
      </c>
      <c r="B6237">
        <v>157</v>
      </c>
      <c r="C6237">
        <v>2022</v>
      </c>
      <c r="D6237">
        <v>1</v>
      </c>
      <c r="E6237">
        <v>99</v>
      </c>
      <c r="F6237">
        <v>176</v>
      </c>
      <c r="G6237">
        <v>99</v>
      </c>
      <c r="H6237">
        <v>99</v>
      </c>
      <c r="I6237">
        <v>99</v>
      </c>
      <c r="J6237">
        <v>171</v>
      </c>
      <c r="M6237">
        <v>99</v>
      </c>
      <c r="N6237">
        <v>99</v>
      </c>
      <c r="O6237">
        <v>99</v>
      </c>
      <c r="P6237">
        <v>99</v>
      </c>
      <c r="Q6237">
        <v>2</v>
      </c>
      <c r="R6237">
        <v>9</v>
      </c>
      <c r="S6237">
        <v>9</v>
      </c>
      <c r="T6237">
        <v>16.333333333333332</v>
      </c>
      <c r="U6237">
        <v>61.222222222222221</v>
      </c>
      <c r="V6237">
        <v>85.795112555675914</v>
      </c>
      <c r="W6237">
        <v>79.188888888888897</v>
      </c>
      <c r="X6237">
        <v>10.902191873853608</v>
      </c>
      <c r="Y6237">
        <v>2.6988795114424544</v>
      </c>
      <c r="Z6237">
        <v>36.147057119425504</v>
      </c>
      <c r="AA6237">
        <v>0.29970029970029977</v>
      </c>
      <c r="AB6237">
        <v>0.27625499013920463</v>
      </c>
      <c r="AC6237">
        <v>0</v>
      </c>
      <c r="AD6237">
        <v>0</v>
      </c>
      <c r="AE6237">
        <v>0</v>
      </c>
      <c r="AF6237">
        <v>0</v>
      </c>
      <c r="AG6237">
        <v>0</v>
      </c>
      <c r="AH6237">
        <v>0</v>
      </c>
      <c r="AI6237">
        <v>6</v>
      </c>
      <c r="AJ6237">
        <v>0</v>
      </c>
      <c r="AK6237">
        <v>1</v>
      </c>
      <c r="AL6237">
        <v>0</v>
      </c>
    </row>
    <row r="6238" spans="1:38" x14ac:dyDescent="0.5">
      <c r="A6238">
        <v>16</v>
      </c>
      <c r="B6238">
        <v>158</v>
      </c>
      <c r="C6238">
        <v>2022</v>
      </c>
      <c r="D6238">
        <v>2</v>
      </c>
      <c r="E6238">
        <v>99</v>
      </c>
      <c r="F6238">
        <v>176</v>
      </c>
      <c r="G6238">
        <v>99</v>
      </c>
      <c r="H6238">
        <v>99</v>
      </c>
      <c r="I6238">
        <v>99</v>
      </c>
      <c r="J6238">
        <v>171</v>
      </c>
      <c r="M6238">
        <v>99</v>
      </c>
      <c r="N6238">
        <v>99</v>
      </c>
      <c r="O6238">
        <v>99</v>
      </c>
      <c r="P6238">
        <v>99</v>
      </c>
      <c r="Q6238">
        <v>3</v>
      </c>
      <c r="R6238">
        <v>10</v>
      </c>
      <c r="S6238">
        <v>10</v>
      </c>
      <c r="T6238">
        <v>16.7</v>
      </c>
      <c r="U6238">
        <v>62.7</v>
      </c>
      <c r="V6238">
        <v>90.736728060671695</v>
      </c>
      <c r="W6238">
        <v>83.750000000000014</v>
      </c>
      <c r="X6238">
        <v>17.501728486066643</v>
      </c>
      <c r="Y6238">
        <v>1.9519221295942764</v>
      </c>
      <c r="Z6238">
        <v>29.989452197597707</v>
      </c>
      <c r="AA6238">
        <v>0.4173622704507513</v>
      </c>
      <c r="AB6238">
        <v>0.40458898107344837</v>
      </c>
      <c r="AC6238">
        <v>0</v>
      </c>
      <c r="AD6238">
        <v>0</v>
      </c>
      <c r="AE6238">
        <v>0</v>
      </c>
      <c r="AF6238">
        <v>1</v>
      </c>
      <c r="AG6238">
        <v>1</v>
      </c>
      <c r="AH6238">
        <v>1</v>
      </c>
      <c r="AI6238">
        <v>0</v>
      </c>
      <c r="AJ6238">
        <v>0</v>
      </c>
      <c r="AK6238">
        <v>0</v>
      </c>
      <c r="AL6238">
        <v>0</v>
      </c>
    </row>
    <row r="6239" spans="1:38" x14ac:dyDescent="0.5">
      <c r="A6239">
        <v>16</v>
      </c>
      <c r="B6239">
        <v>159</v>
      </c>
      <c r="C6239">
        <v>2022</v>
      </c>
      <c r="D6239">
        <v>3</v>
      </c>
      <c r="E6239">
        <v>99</v>
      </c>
      <c r="F6239">
        <v>176</v>
      </c>
      <c r="G6239">
        <v>99</v>
      </c>
      <c r="H6239">
        <v>99</v>
      </c>
      <c r="I6239">
        <v>99</v>
      </c>
      <c r="J6239">
        <v>171</v>
      </c>
      <c r="M6239">
        <v>99</v>
      </c>
      <c r="N6239">
        <v>99</v>
      </c>
      <c r="O6239">
        <v>99</v>
      </c>
      <c r="P6239">
        <v>99</v>
      </c>
      <c r="Q6239">
        <v>3</v>
      </c>
      <c r="R6239">
        <v>6</v>
      </c>
      <c r="S6239">
        <v>6</v>
      </c>
      <c r="T6239">
        <v>17</v>
      </c>
      <c r="U6239">
        <v>62.66666666666665</v>
      </c>
      <c r="V6239">
        <v>98.717948717948772</v>
      </c>
      <c r="W6239">
        <v>91.116666666666688</v>
      </c>
      <c r="X6239">
        <v>7.4519385993771747</v>
      </c>
      <c r="Y6239">
        <v>1.5986105077710331</v>
      </c>
      <c r="Z6239">
        <v>-54.796577036019215</v>
      </c>
      <c r="AA6239">
        <v>0.29585798816568054</v>
      </c>
      <c r="AB6239">
        <v>0.31837582323765001</v>
      </c>
      <c r="AC6239">
        <v>0</v>
      </c>
      <c r="AD6239">
        <v>0</v>
      </c>
      <c r="AE6239">
        <v>0</v>
      </c>
      <c r="AF6239">
        <v>0</v>
      </c>
      <c r="AG6239">
        <v>3</v>
      </c>
      <c r="AH6239">
        <v>0</v>
      </c>
      <c r="AI6239">
        <v>0</v>
      </c>
      <c r="AJ6239">
        <v>0</v>
      </c>
      <c r="AK6239">
        <v>0</v>
      </c>
      <c r="AL6239">
        <v>0</v>
      </c>
    </row>
    <row r="6240" spans="1:38" x14ac:dyDescent="0.5">
      <c r="A6240">
        <v>16</v>
      </c>
      <c r="B6240">
        <v>160</v>
      </c>
      <c r="C6240">
        <v>2022</v>
      </c>
      <c r="D6240">
        <v>4</v>
      </c>
      <c r="E6240">
        <v>99</v>
      </c>
      <c r="F6240">
        <v>176</v>
      </c>
      <c r="G6240">
        <v>99</v>
      </c>
      <c r="H6240">
        <v>99</v>
      </c>
      <c r="I6240">
        <v>99</v>
      </c>
      <c r="J6240">
        <v>171</v>
      </c>
      <c r="M6240">
        <v>99</v>
      </c>
      <c r="N6240">
        <v>99</v>
      </c>
      <c r="O6240">
        <v>99</v>
      </c>
      <c r="P6240">
        <v>99</v>
      </c>
      <c r="Q6240">
        <v>2</v>
      </c>
      <c r="R6240">
        <v>3</v>
      </c>
      <c r="S6240">
        <v>3</v>
      </c>
      <c r="T6240">
        <v>17</v>
      </c>
      <c r="U6240">
        <v>63.33333333333335</v>
      </c>
      <c r="V6240">
        <v>80.4261466233297</v>
      </c>
      <c r="W6240">
        <v>74.233333333333348</v>
      </c>
      <c r="X6240">
        <v>17.946649331343814</v>
      </c>
      <c r="Y6240">
        <v>0.94280904158195611</v>
      </c>
      <c r="Z6240">
        <v>-96.005861132089251</v>
      </c>
      <c r="AA6240">
        <v>0.13157894736842102</v>
      </c>
      <c r="AB6240">
        <v>0.11599852488629329</v>
      </c>
      <c r="AC6240">
        <v>0</v>
      </c>
      <c r="AD6240">
        <v>0</v>
      </c>
      <c r="AE6240">
        <v>0</v>
      </c>
      <c r="AF6240">
        <v>0</v>
      </c>
      <c r="AG6240">
        <v>0</v>
      </c>
      <c r="AH6240">
        <v>0</v>
      </c>
      <c r="AI6240">
        <v>0</v>
      </c>
      <c r="AJ6240">
        <v>0</v>
      </c>
      <c r="AK6240">
        <v>0</v>
      </c>
      <c r="AL6240">
        <v>0</v>
      </c>
    </row>
    <row r="6241" spans="1:38" x14ac:dyDescent="0.5">
      <c r="A6241">
        <v>16</v>
      </c>
      <c r="B6241">
        <v>161</v>
      </c>
      <c r="C6241">
        <v>2022</v>
      </c>
      <c r="D6241">
        <v>5</v>
      </c>
      <c r="E6241">
        <v>99</v>
      </c>
      <c r="F6241">
        <v>176</v>
      </c>
      <c r="G6241">
        <v>99</v>
      </c>
      <c r="H6241">
        <v>99</v>
      </c>
      <c r="I6241">
        <v>99</v>
      </c>
      <c r="J6241">
        <v>171</v>
      </c>
      <c r="M6241">
        <v>99</v>
      </c>
      <c r="N6241">
        <v>99</v>
      </c>
      <c r="O6241">
        <v>99</v>
      </c>
      <c r="P6241">
        <v>99</v>
      </c>
      <c r="Q6241">
        <v>3</v>
      </c>
      <c r="R6241">
        <v>5</v>
      </c>
      <c r="S6241">
        <v>5</v>
      </c>
      <c r="T6241">
        <v>14.6</v>
      </c>
      <c r="U6241">
        <v>59</v>
      </c>
      <c r="V6241">
        <v>109.42578548212347</v>
      </c>
      <c r="W6241">
        <v>101</v>
      </c>
      <c r="X6241">
        <v>10.599245256149151</v>
      </c>
      <c r="Y6241">
        <v>0.63245553203367599</v>
      </c>
      <c r="Z6241">
        <v>-41.172206752177878</v>
      </c>
      <c r="AA6241">
        <v>0.20177562550443903</v>
      </c>
      <c r="AB6241">
        <v>0.23485848729741124</v>
      </c>
      <c r="AC6241">
        <v>0</v>
      </c>
      <c r="AD6241">
        <v>0</v>
      </c>
      <c r="AE6241">
        <v>0</v>
      </c>
      <c r="AF6241">
        <v>0</v>
      </c>
      <c r="AG6241">
        <v>1</v>
      </c>
      <c r="AH6241">
        <v>0</v>
      </c>
      <c r="AI6241">
        <v>0</v>
      </c>
      <c r="AJ6241">
        <v>0</v>
      </c>
      <c r="AK6241">
        <v>0</v>
      </c>
      <c r="AL6241">
        <v>0</v>
      </c>
    </row>
    <row r="6242" spans="1:38" x14ac:dyDescent="0.5">
      <c r="A6242">
        <v>16</v>
      </c>
      <c r="B6242">
        <v>162</v>
      </c>
      <c r="C6242">
        <v>2022</v>
      </c>
      <c r="D6242">
        <v>6</v>
      </c>
      <c r="E6242">
        <v>99</v>
      </c>
      <c r="F6242">
        <v>176</v>
      </c>
      <c r="G6242">
        <v>99</v>
      </c>
      <c r="H6242">
        <v>99</v>
      </c>
      <c r="I6242">
        <v>99</v>
      </c>
      <c r="J6242">
        <v>171</v>
      </c>
      <c r="M6242">
        <v>99</v>
      </c>
      <c r="N6242">
        <v>99</v>
      </c>
      <c r="O6242">
        <v>99</v>
      </c>
      <c r="P6242">
        <v>99</v>
      </c>
      <c r="Q6242">
        <v>4</v>
      </c>
      <c r="R6242">
        <v>7</v>
      </c>
      <c r="S6242">
        <v>7</v>
      </c>
      <c r="T6242">
        <v>16.571428571428577</v>
      </c>
      <c r="U6242">
        <v>61.571428571428562</v>
      </c>
      <c r="V6242">
        <v>90.373007274415713</v>
      </c>
      <c r="W6242">
        <v>83.414285714285739</v>
      </c>
      <c r="X6242">
        <v>17.461093777835483</v>
      </c>
      <c r="Y6242">
        <v>1.4982983545289863</v>
      </c>
      <c r="Z6242">
        <v>-61.734824595064858</v>
      </c>
      <c r="AA6242">
        <v>0.42449969678593075</v>
      </c>
      <c r="AB6242">
        <v>0.41364907341615775</v>
      </c>
      <c r="AC6242">
        <v>1</v>
      </c>
      <c r="AD6242">
        <v>0</v>
      </c>
      <c r="AE6242">
        <v>0</v>
      </c>
      <c r="AF6242">
        <v>0</v>
      </c>
      <c r="AG6242">
        <v>0</v>
      </c>
      <c r="AH6242">
        <v>0</v>
      </c>
      <c r="AI6242">
        <v>3</v>
      </c>
      <c r="AJ6242">
        <v>0</v>
      </c>
      <c r="AK6242">
        <v>0</v>
      </c>
      <c r="AL6242">
        <v>1</v>
      </c>
    </row>
    <row r="6243" spans="1:38" x14ac:dyDescent="0.5">
      <c r="A6243">
        <v>16</v>
      </c>
      <c r="B6243">
        <v>163</v>
      </c>
      <c r="C6243">
        <v>2022</v>
      </c>
      <c r="D6243">
        <v>7</v>
      </c>
      <c r="E6243">
        <v>99</v>
      </c>
      <c r="F6243">
        <v>176</v>
      </c>
      <c r="G6243">
        <v>99</v>
      </c>
      <c r="H6243">
        <v>99</v>
      </c>
      <c r="I6243">
        <v>99</v>
      </c>
      <c r="J6243">
        <v>171</v>
      </c>
      <c r="M6243">
        <v>99</v>
      </c>
      <c r="N6243">
        <v>99</v>
      </c>
      <c r="O6243">
        <v>99</v>
      </c>
      <c r="P6243">
        <v>99</v>
      </c>
      <c r="Q6243">
        <v>5</v>
      </c>
      <c r="R6243">
        <v>20</v>
      </c>
      <c r="S6243">
        <v>18</v>
      </c>
      <c r="T6243">
        <v>14.85</v>
      </c>
      <c r="U6243">
        <v>61.5</v>
      </c>
      <c r="V6243">
        <v>90.1408450704225</v>
      </c>
      <c r="W6243">
        <v>78.794444444444451</v>
      </c>
      <c r="X6243">
        <v>17.970020473067677</v>
      </c>
      <c r="Y6243">
        <v>2.315407331574967</v>
      </c>
      <c r="Z6243">
        <v>-75.125926681744389</v>
      </c>
      <c r="AA6243">
        <v>0.90009000900090019</v>
      </c>
      <c r="AB6243">
        <v>0.75392163637620069</v>
      </c>
      <c r="AC6243">
        <v>0</v>
      </c>
      <c r="AD6243">
        <v>0</v>
      </c>
      <c r="AE6243">
        <v>0</v>
      </c>
      <c r="AF6243">
        <v>0</v>
      </c>
      <c r="AG6243">
        <v>1</v>
      </c>
      <c r="AH6243">
        <v>0</v>
      </c>
      <c r="AI6243">
        <v>2</v>
      </c>
      <c r="AJ6243">
        <v>0</v>
      </c>
      <c r="AK6243">
        <v>0</v>
      </c>
      <c r="AL6243">
        <v>0</v>
      </c>
    </row>
    <row r="6244" spans="1:38" x14ac:dyDescent="0.5">
      <c r="A6244">
        <v>16</v>
      </c>
      <c r="B6244">
        <v>164</v>
      </c>
      <c r="C6244">
        <v>2022</v>
      </c>
      <c r="D6244">
        <v>8</v>
      </c>
      <c r="E6244">
        <v>99</v>
      </c>
      <c r="F6244">
        <v>176</v>
      </c>
      <c r="G6244">
        <v>99</v>
      </c>
      <c r="H6244">
        <v>99</v>
      </c>
      <c r="I6244">
        <v>99</v>
      </c>
      <c r="J6244">
        <v>171</v>
      </c>
      <c r="M6244">
        <v>99</v>
      </c>
      <c r="N6244">
        <v>99</v>
      </c>
      <c r="O6244">
        <v>99</v>
      </c>
      <c r="P6244">
        <v>99</v>
      </c>
      <c r="Q6244">
        <v>2</v>
      </c>
      <c r="R6244">
        <v>5</v>
      </c>
      <c r="S6244">
        <v>5</v>
      </c>
      <c r="T6244">
        <v>15.8</v>
      </c>
      <c r="U6244">
        <v>60.8</v>
      </c>
      <c r="V6244">
        <v>91.83098591549296</v>
      </c>
      <c r="W6244">
        <v>84.76</v>
      </c>
      <c r="X6244">
        <v>14.72923623274473</v>
      </c>
      <c r="Y6244">
        <v>1.8330302779822965</v>
      </c>
      <c r="Z6244">
        <v>-53.660976437980757</v>
      </c>
      <c r="AA6244">
        <v>0.17692852087756547</v>
      </c>
      <c r="AB6244">
        <v>0.174535810110969</v>
      </c>
      <c r="AC6244">
        <v>0</v>
      </c>
      <c r="AD6244">
        <v>0</v>
      </c>
      <c r="AE6244">
        <v>0</v>
      </c>
      <c r="AF6244">
        <v>0</v>
      </c>
      <c r="AG6244">
        <v>1</v>
      </c>
      <c r="AH6244">
        <v>0</v>
      </c>
      <c r="AI6244">
        <v>1</v>
      </c>
      <c r="AJ6244">
        <v>0</v>
      </c>
      <c r="AK6244">
        <v>0</v>
      </c>
      <c r="AL6244">
        <v>1</v>
      </c>
    </row>
    <row r="6245" spans="1:38" x14ac:dyDescent="0.5">
      <c r="A6245">
        <v>16</v>
      </c>
      <c r="B6245">
        <v>165</v>
      </c>
      <c r="C6245">
        <v>2022</v>
      </c>
      <c r="D6245">
        <v>9</v>
      </c>
      <c r="E6245">
        <v>99</v>
      </c>
      <c r="F6245">
        <v>176</v>
      </c>
      <c r="G6245">
        <v>99</v>
      </c>
      <c r="H6245">
        <v>99</v>
      </c>
      <c r="I6245">
        <v>99</v>
      </c>
      <c r="J6245">
        <v>171</v>
      </c>
      <c r="M6245">
        <v>99</v>
      </c>
      <c r="N6245">
        <v>99</v>
      </c>
      <c r="O6245">
        <v>99</v>
      </c>
      <c r="P6245">
        <v>99</v>
      </c>
      <c r="Q6245">
        <v>4</v>
      </c>
      <c r="R6245">
        <v>7</v>
      </c>
      <c r="S6245">
        <v>7</v>
      </c>
      <c r="T6245">
        <v>15.714285714285712</v>
      </c>
      <c r="U6245">
        <v>60</v>
      </c>
      <c r="V6245">
        <v>92.276737347159866</v>
      </c>
      <c r="W6245">
        <v>85.171428571428606</v>
      </c>
      <c r="X6245">
        <v>13.754657838161512</v>
      </c>
      <c r="Y6245">
        <v>2.7255405754769875</v>
      </c>
      <c r="Z6245">
        <v>-85.130010240581981</v>
      </c>
      <c r="AA6245">
        <v>0.26305900037579844</v>
      </c>
      <c r="AB6245">
        <v>0.2593095025493839</v>
      </c>
      <c r="AC6245">
        <v>0</v>
      </c>
      <c r="AD6245">
        <v>0</v>
      </c>
      <c r="AE6245">
        <v>0</v>
      </c>
      <c r="AF6245">
        <v>0</v>
      </c>
      <c r="AG6245">
        <v>0</v>
      </c>
      <c r="AH6245">
        <v>0</v>
      </c>
      <c r="AI6245">
        <v>0</v>
      </c>
      <c r="AJ6245">
        <v>0</v>
      </c>
      <c r="AK6245">
        <v>0</v>
      </c>
      <c r="AL6245">
        <v>0</v>
      </c>
    </row>
    <row r="6246" spans="1:38" x14ac:dyDescent="0.5">
      <c r="A6246">
        <v>16</v>
      </c>
      <c r="B6246">
        <v>166</v>
      </c>
      <c r="C6246">
        <v>2022</v>
      </c>
      <c r="D6246">
        <v>10</v>
      </c>
      <c r="E6246">
        <v>99</v>
      </c>
      <c r="F6246">
        <v>176</v>
      </c>
      <c r="G6246">
        <v>99</v>
      </c>
      <c r="H6246">
        <v>99</v>
      </c>
      <c r="I6246">
        <v>99</v>
      </c>
      <c r="J6246">
        <v>171</v>
      </c>
      <c r="M6246">
        <v>99</v>
      </c>
      <c r="N6246">
        <v>99</v>
      </c>
      <c r="O6246">
        <v>99</v>
      </c>
      <c r="P6246">
        <v>99</v>
      </c>
      <c r="Q6246">
        <v>2</v>
      </c>
      <c r="R6246">
        <v>5</v>
      </c>
      <c r="S6246">
        <v>5</v>
      </c>
      <c r="T6246">
        <v>15.8</v>
      </c>
      <c r="U6246">
        <v>61.4</v>
      </c>
      <c r="V6246">
        <v>89.187432286023821</v>
      </c>
      <c r="W6246">
        <v>82.32</v>
      </c>
      <c r="X6246">
        <v>18.804510097314434</v>
      </c>
      <c r="Y6246">
        <v>3.8781438859330808</v>
      </c>
      <c r="Z6246">
        <v>-90.567781506083762</v>
      </c>
      <c r="AA6246">
        <v>0.22153300841825435</v>
      </c>
      <c r="AB6246">
        <v>0.20804806334851245</v>
      </c>
      <c r="AC6246">
        <v>0</v>
      </c>
      <c r="AD6246">
        <v>0</v>
      </c>
      <c r="AE6246">
        <v>0</v>
      </c>
      <c r="AF6246">
        <v>0</v>
      </c>
      <c r="AG6246">
        <v>2</v>
      </c>
      <c r="AH6246">
        <v>0</v>
      </c>
      <c r="AI6246">
        <v>0</v>
      </c>
      <c r="AJ6246">
        <v>0</v>
      </c>
      <c r="AK6246">
        <v>0</v>
      </c>
      <c r="AL6246">
        <v>0</v>
      </c>
    </row>
    <row r="6247" spans="1:38" x14ac:dyDescent="0.5">
      <c r="A6247">
        <v>16</v>
      </c>
      <c r="B6247">
        <v>167</v>
      </c>
      <c r="C6247">
        <v>2022</v>
      </c>
      <c r="D6247">
        <v>11</v>
      </c>
      <c r="E6247">
        <v>99</v>
      </c>
      <c r="F6247">
        <v>176</v>
      </c>
      <c r="G6247">
        <v>99</v>
      </c>
      <c r="H6247">
        <v>99</v>
      </c>
      <c r="I6247">
        <v>99</v>
      </c>
      <c r="J6247">
        <v>171</v>
      </c>
      <c r="M6247">
        <v>99</v>
      </c>
      <c r="N6247">
        <v>99</v>
      </c>
      <c r="O6247">
        <v>99</v>
      </c>
      <c r="P6247">
        <v>99</v>
      </c>
      <c r="Q6247">
        <v>2</v>
      </c>
      <c r="R6247">
        <v>6</v>
      </c>
      <c r="S6247">
        <v>6</v>
      </c>
      <c r="T6247">
        <v>17</v>
      </c>
      <c r="U6247">
        <v>61.66666666666665</v>
      </c>
      <c r="V6247">
        <v>95.269050198627653</v>
      </c>
      <c r="W6247">
        <v>87.933333333333366</v>
      </c>
      <c r="X6247">
        <v>21.019964055366238</v>
      </c>
      <c r="Y6247">
        <v>1.4907119849999957</v>
      </c>
      <c r="Z6247">
        <v>-85.06717810255671</v>
      </c>
      <c r="AA6247">
        <v>0.22632968691059968</v>
      </c>
      <c r="AB6247">
        <v>0.23077757520829473</v>
      </c>
      <c r="AC6247">
        <v>1</v>
      </c>
      <c r="AD6247">
        <v>0</v>
      </c>
      <c r="AE6247">
        <v>0</v>
      </c>
      <c r="AF6247">
        <v>1</v>
      </c>
      <c r="AG6247">
        <v>0</v>
      </c>
      <c r="AH6247">
        <v>0</v>
      </c>
      <c r="AI6247">
        <v>0</v>
      </c>
      <c r="AJ6247">
        <v>0</v>
      </c>
      <c r="AK6247">
        <v>0</v>
      </c>
      <c r="AL6247">
        <v>0</v>
      </c>
    </row>
    <row r="6248" spans="1:38" x14ac:dyDescent="0.5">
      <c r="A6248">
        <v>16</v>
      </c>
      <c r="B6248">
        <v>168</v>
      </c>
      <c r="C6248">
        <v>2022</v>
      </c>
      <c r="D6248">
        <v>12</v>
      </c>
      <c r="E6248">
        <v>99</v>
      </c>
      <c r="F6248">
        <v>176</v>
      </c>
      <c r="G6248">
        <v>99</v>
      </c>
      <c r="H6248">
        <v>99</v>
      </c>
      <c r="I6248">
        <v>99</v>
      </c>
      <c r="J6248">
        <v>171</v>
      </c>
      <c r="M6248">
        <v>99</v>
      </c>
      <c r="N6248">
        <v>99</v>
      </c>
      <c r="O6248">
        <v>99</v>
      </c>
      <c r="P6248">
        <v>99</v>
      </c>
      <c r="Q6248">
        <v>3</v>
      </c>
      <c r="R6248">
        <v>13</v>
      </c>
      <c r="S6248">
        <v>13</v>
      </c>
      <c r="T6248">
        <v>16.538461538461544</v>
      </c>
      <c r="U6248">
        <v>61.538461538461519</v>
      </c>
      <c r="V6248">
        <v>84.532044337028083</v>
      </c>
      <c r="W6248">
        <v>78.023076923076943</v>
      </c>
      <c r="X6248">
        <v>8.265512580890082</v>
      </c>
      <c r="Y6248">
        <v>1.7808979850445781</v>
      </c>
      <c r="Z6248">
        <v>4.3574633578354236</v>
      </c>
      <c r="AA6248">
        <v>0.55225148683092595</v>
      </c>
      <c r="AB6248">
        <v>0.51205238957781796</v>
      </c>
      <c r="AC6248">
        <v>1</v>
      </c>
      <c r="AD6248">
        <v>0</v>
      </c>
      <c r="AE6248">
        <v>0</v>
      </c>
      <c r="AF6248">
        <v>0</v>
      </c>
      <c r="AG6248">
        <v>2</v>
      </c>
      <c r="AH6248">
        <v>0</v>
      </c>
      <c r="AI6248">
        <v>2</v>
      </c>
      <c r="AJ6248">
        <v>0</v>
      </c>
      <c r="AK6248">
        <v>0</v>
      </c>
      <c r="AL6248">
        <v>0</v>
      </c>
    </row>
    <row r="6249" spans="1:38" x14ac:dyDescent="0.5">
      <c r="A6249">
        <v>16</v>
      </c>
      <c r="B6249">
        <v>169</v>
      </c>
      <c r="C6249">
        <v>2022</v>
      </c>
      <c r="D6249">
        <v>1</v>
      </c>
      <c r="E6249">
        <v>99</v>
      </c>
      <c r="F6249">
        <v>176</v>
      </c>
      <c r="G6249">
        <v>99</v>
      </c>
      <c r="H6249">
        <v>99</v>
      </c>
      <c r="I6249">
        <v>99</v>
      </c>
      <c r="J6249">
        <v>181</v>
      </c>
      <c r="M6249">
        <v>99</v>
      </c>
      <c r="N6249">
        <v>99</v>
      </c>
      <c r="O6249">
        <v>99</v>
      </c>
      <c r="P6249">
        <v>99</v>
      </c>
      <c r="R6249">
        <v>0</v>
      </c>
    </row>
    <row r="6250" spans="1:38" x14ac:dyDescent="0.5">
      <c r="A6250">
        <v>16</v>
      </c>
      <c r="B6250">
        <v>170</v>
      </c>
      <c r="C6250">
        <v>2022</v>
      </c>
      <c r="D6250">
        <v>2</v>
      </c>
      <c r="E6250">
        <v>99</v>
      </c>
      <c r="F6250">
        <v>176</v>
      </c>
      <c r="G6250">
        <v>99</v>
      </c>
      <c r="H6250">
        <v>99</v>
      </c>
      <c r="I6250">
        <v>99</v>
      </c>
      <c r="J6250">
        <v>181</v>
      </c>
      <c r="M6250">
        <v>99</v>
      </c>
      <c r="N6250">
        <v>99</v>
      </c>
      <c r="O6250">
        <v>99</v>
      </c>
      <c r="P6250">
        <v>99</v>
      </c>
      <c r="R6250">
        <v>0</v>
      </c>
    </row>
    <row r="6251" spans="1:38" x14ac:dyDescent="0.5">
      <c r="A6251">
        <v>16</v>
      </c>
      <c r="B6251">
        <v>171</v>
      </c>
      <c r="C6251">
        <v>2022</v>
      </c>
      <c r="D6251">
        <v>3</v>
      </c>
      <c r="E6251">
        <v>99</v>
      </c>
      <c r="F6251">
        <v>176</v>
      </c>
      <c r="G6251">
        <v>99</v>
      </c>
      <c r="H6251">
        <v>99</v>
      </c>
      <c r="I6251">
        <v>99</v>
      </c>
      <c r="J6251">
        <v>181</v>
      </c>
      <c r="M6251">
        <v>99</v>
      </c>
      <c r="N6251">
        <v>99</v>
      </c>
      <c r="O6251">
        <v>99</v>
      </c>
      <c r="P6251">
        <v>99</v>
      </c>
      <c r="R6251">
        <v>0</v>
      </c>
    </row>
    <row r="6252" spans="1:38" x14ac:dyDescent="0.5">
      <c r="A6252">
        <v>16</v>
      </c>
      <c r="B6252">
        <v>172</v>
      </c>
      <c r="C6252">
        <v>2022</v>
      </c>
      <c r="D6252">
        <v>4</v>
      </c>
      <c r="E6252">
        <v>99</v>
      </c>
      <c r="F6252">
        <v>176</v>
      </c>
      <c r="G6252">
        <v>99</v>
      </c>
      <c r="H6252">
        <v>99</v>
      </c>
      <c r="I6252">
        <v>99</v>
      </c>
      <c r="J6252">
        <v>181</v>
      </c>
      <c r="M6252">
        <v>99</v>
      </c>
      <c r="N6252">
        <v>99</v>
      </c>
      <c r="O6252">
        <v>99</v>
      </c>
      <c r="P6252">
        <v>99</v>
      </c>
      <c r="R6252">
        <v>0</v>
      </c>
    </row>
    <row r="6253" spans="1:38" x14ac:dyDescent="0.5">
      <c r="A6253">
        <v>16</v>
      </c>
      <c r="B6253">
        <v>173</v>
      </c>
      <c r="C6253">
        <v>2022</v>
      </c>
      <c r="D6253">
        <v>5</v>
      </c>
      <c r="E6253">
        <v>99</v>
      </c>
      <c r="F6253">
        <v>176</v>
      </c>
      <c r="G6253">
        <v>99</v>
      </c>
      <c r="H6253">
        <v>99</v>
      </c>
      <c r="I6253">
        <v>99</v>
      </c>
      <c r="J6253">
        <v>181</v>
      </c>
      <c r="M6253">
        <v>99</v>
      </c>
      <c r="N6253">
        <v>99</v>
      </c>
      <c r="O6253">
        <v>99</v>
      </c>
      <c r="P6253">
        <v>99</v>
      </c>
      <c r="R6253">
        <v>0</v>
      </c>
    </row>
    <row r="6254" spans="1:38" x14ac:dyDescent="0.5">
      <c r="A6254">
        <v>16</v>
      </c>
      <c r="B6254">
        <v>174</v>
      </c>
      <c r="C6254">
        <v>2022</v>
      </c>
      <c r="D6254">
        <v>6</v>
      </c>
      <c r="E6254">
        <v>99</v>
      </c>
      <c r="F6254">
        <v>176</v>
      </c>
      <c r="G6254">
        <v>99</v>
      </c>
      <c r="H6254">
        <v>99</v>
      </c>
      <c r="I6254">
        <v>99</v>
      </c>
      <c r="J6254">
        <v>181</v>
      </c>
      <c r="M6254">
        <v>99</v>
      </c>
      <c r="N6254">
        <v>99</v>
      </c>
      <c r="O6254">
        <v>99</v>
      </c>
      <c r="P6254">
        <v>99</v>
      </c>
      <c r="R6254">
        <v>0</v>
      </c>
    </row>
    <row r="6255" spans="1:38" x14ac:dyDescent="0.5">
      <c r="A6255">
        <v>16</v>
      </c>
      <c r="B6255">
        <v>175</v>
      </c>
      <c r="C6255">
        <v>2022</v>
      </c>
      <c r="D6255">
        <v>7</v>
      </c>
      <c r="E6255">
        <v>99</v>
      </c>
      <c r="F6255">
        <v>176</v>
      </c>
      <c r="G6255">
        <v>99</v>
      </c>
      <c r="H6255">
        <v>99</v>
      </c>
      <c r="I6255">
        <v>99</v>
      </c>
      <c r="J6255">
        <v>181</v>
      </c>
      <c r="M6255">
        <v>99</v>
      </c>
      <c r="N6255">
        <v>99</v>
      </c>
      <c r="O6255">
        <v>99</v>
      </c>
      <c r="P6255">
        <v>99</v>
      </c>
      <c r="R6255">
        <v>0</v>
      </c>
    </row>
    <row r="6256" spans="1:38" x14ac:dyDescent="0.5">
      <c r="A6256">
        <v>16</v>
      </c>
      <c r="B6256">
        <v>176</v>
      </c>
      <c r="C6256">
        <v>2022</v>
      </c>
      <c r="D6256">
        <v>8</v>
      </c>
      <c r="E6256">
        <v>99</v>
      </c>
      <c r="F6256">
        <v>176</v>
      </c>
      <c r="G6256">
        <v>99</v>
      </c>
      <c r="H6256">
        <v>99</v>
      </c>
      <c r="I6256">
        <v>99</v>
      </c>
      <c r="J6256">
        <v>181</v>
      </c>
      <c r="M6256">
        <v>99</v>
      </c>
      <c r="N6256">
        <v>99</v>
      </c>
      <c r="O6256">
        <v>99</v>
      </c>
      <c r="P6256">
        <v>99</v>
      </c>
      <c r="R6256">
        <v>0</v>
      </c>
    </row>
    <row r="6257" spans="1:18" x14ac:dyDescent="0.5">
      <c r="A6257">
        <v>16</v>
      </c>
      <c r="B6257">
        <v>177</v>
      </c>
      <c r="C6257">
        <v>2022</v>
      </c>
      <c r="D6257">
        <v>9</v>
      </c>
      <c r="E6257">
        <v>99</v>
      </c>
      <c r="F6257">
        <v>176</v>
      </c>
      <c r="G6257">
        <v>99</v>
      </c>
      <c r="H6257">
        <v>99</v>
      </c>
      <c r="I6257">
        <v>99</v>
      </c>
      <c r="J6257">
        <v>181</v>
      </c>
      <c r="M6257">
        <v>99</v>
      </c>
      <c r="N6257">
        <v>99</v>
      </c>
      <c r="O6257">
        <v>99</v>
      </c>
      <c r="P6257">
        <v>99</v>
      </c>
      <c r="R6257">
        <v>0</v>
      </c>
    </row>
    <row r="6258" spans="1:18" x14ac:dyDescent="0.5">
      <c r="A6258">
        <v>16</v>
      </c>
      <c r="B6258">
        <v>178</v>
      </c>
      <c r="C6258">
        <v>2022</v>
      </c>
      <c r="D6258">
        <v>10</v>
      </c>
      <c r="E6258">
        <v>99</v>
      </c>
      <c r="F6258">
        <v>176</v>
      </c>
      <c r="G6258">
        <v>99</v>
      </c>
      <c r="H6258">
        <v>99</v>
      </c>
      <c r="I6258">
        <v>99</v>
      </c>
      <c r="J6258">
        <v>181</v>
      </c>
      <c r="M6258">
        <v>99</v>
      </c>
      <c r="N6258">
        <v>99</v>
      </c>
      <c r="O6258">
        <v>99</v>
      </c>
      <c r="P6258">
        <v>99</v>
      </c>
      <c r="R6258">
        <v>0</v>
      </c>
    </row>
    <row r="6259" spans="1:18" x14ac:dyDescent="0.5">
      <c r="A6259">
        <v>16</v>
      </c>
      <c r="B6259">
        <v>179</v>
      </c>
      <c r="C6259">
        <v>2022</v>
      </c>
      <c r="D6259">
        <v>11</v>
      </c>
      <c r="E6259">
        <v>99</v>
      </c>
      <c r="F6259">
        <v>176</v>
      </c>
      <c r="G6259">
        <v>99</v>
      </c>
      <c r="H6259">
        <v>99</v>
      </c>
      <c r="I6259">
        <v>99</v>
      </c>
      <c r="J6259">
        <v>181</v>
      </c>
      <c r="M6259">
        <v>99</v>
      </c>
      <c r="N6259">
        <v>99</v>
      </c>
      <c r="O6259">
        <v>99</v>
      </c>
      <c r="P6259">
        <v>99</v>
      </c>
      <c r="R6259">
        <v>0</v>
      </c>
    </row>
    <row r="6260" spans="1:18" x14ac:dyDescent="0.5">
      <c r="A6260">
        <v>16</v>
      </c>
      <c r="B6260">
        <v>180</v>
      </c>
      <c r="C6260">
        <v>2022</v>
      </c>
      <c r="D6260">
        <v>12</v>
      </c>
      <c r="E6260">
        <v>99</v>
      </c>
      <c r="F6260">
        <v>176</v>
      </c>
      <c r="G6260">
        <v>99</v>
      </c>
      <c r="H6260">
        <v>99</v>
      </c>
      <c r="I6260">
        <v>99</v>
      </c>
      <c r="J6260">
        <v>181</v>
      </c>
      <c r="M6260">
        <v>99</v>
      </c>
      <c r="N6260">
        <v>99</v>
      </c>
      <c r="O6260">
        <v>99</v>
      </c>
      <c r="P6260">
        <v>99</v>
      </c>
      <c r="R6260">
        <v>0</v>
      </c>
    </row>
    <row r="6261" spans="1:18" x14ac:dyDescent="0.5">
      <c r="A6261">
        <v>16</v>
      </c>
      <c r="B6261">
        <v>181</v>
      </c>
      <c r="C6261">
        <v>2022</v>
      </c>
      <c r="D6261">
        <v>1</v>
      </c>
      <c r="E6261">
        <v>99</v>
      </c>
      <c r="F6261">
        <v>176</v>
      </c>
      <c r="G6261">
        <v>99</v>
      </c>
      <c r="H6261">
        <v>99</v>
      </c>
      <c r="I6261">
        <v>99</v>
      </c>
      <c r="J6261">
        <v>470</v>
      </c>
      <c r="M6261">
        <v>99</v>
      </c>
      <c r="N6261">
        <v>99</v>
      </c>
      <c r="O6261">
        <v>99</v>
      </c>
      <c r="P6261">
        <v>99</v>
      </c>
      <c r="R6261">
        <v>0</v>
      </c>
    </row>
    <row r="6262" spans="1:18" x14ac:dyDescent="0.5">
      <c r="A6262">
        <v>16</v>
      </c>
      <c r="B6262">
        <v>182</v>
      </c>
      <c r="C6262">
        <v>2022</v>
      </c>
      <c r="D6262">
        <v>2</v>
      </c>
      <c r="E6262">
        <v>99</v>
      </c>
      <c r="F6262">
        <v>176</v>
      </c>
      <c r="G6262">
        <v>99</v>
      </c>
      <c r="H6262">
        <v>99</v>
      </c>
      <c r="I6262">
        <v>99</v>
      </c>
      <c r="J6262">
        <v>470</v>
      </c>
      <c r="M6262">
        <v>99</v>
      </c>
      <c r="N6262">
        <v>99</v>
      </c>
      <c r="O6262">
        <v>99</v>
      </c>
      <c r="P6262">
        <v>99</v>
      </c>
      <c r="R6262">
        <v>0</v>
      </c>
    </row>
    <row r="6263" spans="1:18" x14ac:dyDescent="0.5">
      <c r="A6263">
        <v>16</v>
      </c>
      <c r="B6263">
        <v>183</v>
      </c>
      <c r="C6263">
        <v>2022</v>
      </c>
      <c r="D6263">
        <v>3</v>
      </c>
      <c r="E6263">
        <v>99</v>
      </c>
      <c r="F6263">
        <v>176</v>
      </c>
      <c r="G6263">
        <v>99</v>
      </c>
      <c r="H6263">
        <v>99</v>
      </c>
      <c r="I6263">
        <v>99</v>
      </c>
      <c r="J6263">
        <v>470</v>
      </c>
      <c r="M6263">
        <v>99</v>
      </c>
      <c r="N6263">
        <v>99</v>
      </c>
      <c r="O6263">
        <v>99</v>
      </c>
      <c r="P6263">
        <v>99</v>
      </c>
      <c r="R6263">
        <v>0</v>
      </c>
    </row>
    <row r="6264" spans="1:18" x14ac:dyDescent="0.5">
      <c r="A6264">
        <v>16</v>
      </c>
      <c r="B6264">
        <v>184</v>
      </c>
      <c r="C6264">
        <v>2022</v>
      </c>
      <c r="D6264">
        <v>4</v>
      </c>
      <c r="E6264">
        <v>99</v>
      </c>
      <c r="F6264">
        <v>176</v>
      </c>
      <c r="G6264">
        <v>99</v>
      </c>
      <c r="H6264">
        <v>99</v>
      </c>
      <c r="I6264">
        <v>99</v>
      </c>
      <c r="J6264">
        <v>470</v>
      </c>
      <c r="M6264">
        <v>99</v>
      </c>
      <c r="N6264">
        <v>99</v>
      </c>
      <c r="O6264">
        <v>99</v>
      </c>
      <c r="P6264">
        <v>99</v>
      </c>
      <c r="R6264">
        <v>0</v>
      </c>
    </row>
    <row r="6265" spans="1:18" x14ac:dyDescent="0.5">
      <c r="A6265">
        <v>16</v>
      </c>
      <c r="B6265">
        <v>185</v>
      </c>
      <c r="C6265">
        <v>2022</v>
      </c>
      <c r="D6265">
        <v>5</v>
      </c>
      <c r="E6265">
        <v>99</v>
      </c>
      <c r="F6265">
        <v>176</v>
      </c>
      <c r="G6265">
        <v>99</v>
      </c>
      <c r="H6265">
        <v>99</v>
      </c>
      <c r="I6265">
        <v>99</v>
      </c>
      <c r="J6265">
        <v>470</v>
      </c>
      <c r="M6265">
        <v>99</v>
      </c>
      <c r="N6265">
        <v>99</v>
      </c>
      <c r="O6265">
        <v>99</v>
      </c>
      <c r="P6265">
        <v>99</v>
      </c>
      <c r="R6265">
        <v>0</v>
      </c>
    </row>
    <row r="6266" spans="1:18" x14ac:dyDescent="0.5">
      <c r="A6266">
        <v>16</v>
      </c>
      <c r="B6266">
        <v>186</v>
      </c>
      <c r="C6266">
        <v>2022</v>
      </c>
      <c r="D6266">
        <v>6</v>
      </c>
      <c r="E6266">
        <v>99</v>
      </c>
      <c r="F6266">
        <v>176</v>
      </c>
      <c r="G6266">
        <v>99</v>
      </c>
      <c r="H6266">
        <v>99</v>
      </c>
      <c r="I6266">
        <v>99</v>
      </c>
      <c r="J6266">
        <v>470</v>
      </c>
      <c r="M6266">
        <v>99</v>
      </c>
      <c r="N6266">
        <v>99</v>
      </c>
      <c r="O6266">
        <v>99</v>
      </c>
      <c r="P6266">
        <v>99</v>
      </c>
      <c r="R6266">
        <v>0</v>
      </c>
    </row>
    <row r="6267" spans="1:18" x14ac:dyDescent="0.5">
      <c r="A6267">
        <v>16</v>
      </c>
      <c r="B6267">
        <v>187</v>
      </c>
      <c r="C6267">
        <v>2022</v>
      </c>
      <c r="D6267">
        <v>7</v>
      </c>
      <c r="E6267">
        <v>99</v>
      </c>
      <c r="F6267">
        <v>176</v>
      </c>
      <c r="G6267">
        <v>99</v>
      </c>
      <c r="H6267">
        <v>99</v>
      </c>
      <c r="I6267">
        <v>99</v>
      </c>
      <c r="J6267">
        <v>470</v>
      </c>
      <c r="M6267">
        <v>99</v>
      </c>
      <c r="N6267">
        <v>99</v>
      </c>
      <c r="O6267">
        <v>99</v>
      </c>
      <c r="P6267">
        <v>99</v>
      </c>
      <c r="R6267">
        <v>0</v>
      </c>
    </row>
    <row r="6268" spans="1:18" x14ac:dyDescent="0.5">
      <c r="A6268">
        <v>16</v>
      </c>
      <c r="B6268">
        <v>188</v>
      </c>
      <c r="C6268">
        <v>2022</v>
      </c>
      <c r="D6268">
        <v>8</v>
      </c>
      <c r="E6268">
        <v>99</v>
      </c>
      <c r="F6268">
        <v>176</v>
      </c>
      <c r="G6268">
        <v>99</v>
      </c>
      <c r="H6268">
        <v>99</v>
      </c>
      <c r="I6268">
        <v>99</v>
      </c>
      <c r="J6268">
        <v>470</v>
      </c>
      <c r="M6268">
        <v>99</v>
      </c>
      <c r="N6268">
        <v>99</v>
      </c>
      <c r="O6268">
        <v>99</v>
      </c>
      <c r="P6268">
        <v>99</v>
      </c>
      <c r="R6268">
        <v>0</v>
      </c>
    </row>
    <row r="6269" spans="1:18" x14ac:dyDescent="0.5">
      <c r="A6269">
        <v>16</v>
      </c>
      <c r="B6269">
        <v>189</v>
      </c>
      <c r="C6269">
        <v>2022</v>
      </c>
      <c r="D6269">
        <v>9</v>
      </c>
      <c r="E6269">
        <v>99</v>
      </c>
      <c r="F6269">
        <v>176</v>
      </c>
      <c r="G6269">
        <v>99</v>
      </c>
      <c r="H6269">
        <v>99</v>
      </c>
      <c r="I6269">
        <v>99</v>
      </c>
      <c r="J6269">
        <v>470</v>
      </c>
      <c r="M6269">
        <v>99</v>
      </c>
      <c r="N6269">
        <v>99</v>
      </c>
      <c r="O6269">
        <v>99</v>
      </c>
      <c r="P6269">
        <v>99</v>
      </c>
      <c r="R6269">
        <v>0</v>
      </c>
    </row>
    <row r="6270" spans="1:18" x14ac:dyDescent="0.5">
      <c r="A6270">
        <v>16</v>
      </c>
      <c r="B6270">
        <v>190</v>
      </c>
      <c r="C6270">
        <v>2022</v>
      </c>
      <c r="D6270">
        <v>10</v>
      </c>
      <c r="E6270">
        <v>99</v>
      </c>
      <c r="F6270">
        <v>176</v>
      </c>
      <c r="G6270">
        <v>99</v>
      </c>
      <c r="H6270">
        <v>99</v>
      </c>
      <c r="I6270">
        <v>99</v>
      </c>
      <c r="J6270">
        <v>470</v>
      </c>
      <c r="M6270">
        <v>99</v>
      </c>
      <c r="N6270">
        <v>99</v>
      </c>
      <c r="O6270">
        <v>99</v>
      </c>
      <c r="P6270">
        <v>99</v>
      </c>
      <c r="R6270">
        <v>0</v>
      </c>
    </row>
    <row r="6271" spans="1:18" x14ac:dyDescent="0.5">
      <c r="A6271">
        <v>16</v>
      </c>
      <c r="B6271">
        <v>191</v>
      </c>
      <c r="C6271">
        <v>2022</v>
      </c>
      <c r="D6271">
        <v>11</v>
      </c>
      <c r="E6271">
        <v>99</v>
      </c>
      <c r="F6271">
        <v>176</v>
      </c>
      <c r="G6271">
        <v>99</v>
      </c>
      <c r="H6271">
        <v>99</v>
      </c>
      <c r="I6271">
        <v>99</v>
      </c>
      <c r="J6271">
        <v>470</v>
      </c>
      <c r="M6271">
        <v>99</v>
      </c>
      <c r="N6271">
        <v>99</v>
      </c>
      <c r="O6271">
        <v>99</v>
      </c>
      <c r="P6271">
        <v>99</v>
      </c>
      <c r="R6271">
        <v>0</v>
      </c>
    </row>
    <row r="6272" spans="1:18" x14ac:dyDescent="0.5">
      <c r="A6272">
        <v>16</v>
      </c>
      <c r="B6272">
        <v>192</v>
      </c>
      <c r="C6272">
        <v>2022</v>
      </c>
      <c r="D6272">
        <v>12</v>
      </c>
      <c r="E6272">
        <v>99</v>
      </c>
      <c r="F6272">
        <v>176</v>
      </c>
      <c r="G6272">
        <v>99</v>
      </c>
      <c r="H6272">
        <v>99</v>
      </c>
      <c r="I6272">
        <v>99</v>
      </c>
      <c r="J6272">
        <v>470</v>
      </c>
      <c r="M6272">
        <v>99</v>
      </c>
      <c r="N6272">
        <v>99</v>
      </c>
      <c r="O6272">
        <v>99</v>
      </c>
      <c r="P6272">
        <v>99</v>
      </c>
      <c r="R6272">
        <v>0</v>
      </c>
    </row>
    <row r="6273" spans="1:38" x14ac:dyDescent="0.5">
      <c r="A6273">
        <v>16</v>
      </c>
      <c r="B6273">
        <v>193</v>
      </c>
      <c r="C6273">
        <v>2022</v>
      </c>
      <c r="D6273">
        <v>1</v>
      </c>
      <c r="E6273">
        <v>99</v>
      </c>
      <c r="F6273">
        <v>176</v>
      </c>
      <c r="G6273">
        <v>99</v>
      </c>
      <c r="H6273">
        <v>99</v>
      </c>
      <c r="I6273">
        <v>99</v>
      </c>
      <c r="J6273">
        <v>643</v>
      </c>
      <c r="M6273">
        <v>99</v>
      </c>
      <c r="N6273">
        <v>99</v>
      </c>
      <c r="O6273">
        <v>99</v>
      </c>
      <c r="P6273">
        <v>99</v>
      </c>
      <c r="Q6273">
        <v>3</v>
      </c>
      <c r="R6273">
        <v>266</v>
      </c>
      <c r="S6273">
        <v>266</v>
      </c>
      <c r="T6273">
        <v>16.323308270676691</v>
      </c>
      <c r="U6273">
        <v>61.011278195488721</v>
      </c>
      <c r="V6273">
        <v>97.057079318013294</v>
      </c>
      <c r="W6273">
        <v>89.5836842105263</v>
      </c>
      <c r="X6273">
        <v>9.9532140102261639</v>
      </c>
      <c r="Y6273">
        <v>2.0927427100402678</v>
      </c>
      <c r="Z6273">
        <v>-51.196347021506682</v>
      </c>
      <c r="AA6273">
        <v>8.8578088578088554</v>
      </c>
      <c r="AB6273">
        <v>9.2366381174751577</v>
      </c>
      <c r="AC6273">
        <v>6</v>
      </c>
      <c r="AD6273">
        <v>0</v>
      </c>
      <c r="AE6273">
        <v>0</v>
      </c>
      <c r="AF6273">
        <v>2</v>
      </c>
      <c r="AG6273">
        <v>0</v>
      </c>
      <c r="AH6273">
        <v>0</v>
      </c>
      <c r="AI6273">
        <v>0</v>
      </c>
      <c r="AJ6273">
        <v>0</v>
      </c>
      <c r="AK6273">
        <v>4</v>
      </c>
      <c r="AL6273">
        <v>1</v>
      </c>
    </row>
    <row r="6274" spans="1:38" x14ac:dyDescent="0.5">
      <c r="A6274">
        <v>16</v>
      </c>
      <c r="B6274">
        <v>194</v>
      </c>
      <c r="C6274">
        <v>2022</v>
      </c>
      <c r="D6274">
        <v>2</v>
      </c>
      <c r="E6274">
        <v>99</v>
      </c>
      <c r="F6274">
        <v>176</v>
      </c>
      <c r="G6274">
        <v>99</v>
      </c>
      <c r="H6274">
        <v>99</v>
      </c>
      <c r="I6274">
        <v>99</v>
      </c>
      <c r="J6274">
        <v>643</v>
      </c>
      <c r="M6274">
        <v>99</v>
      </c>
      <c r="N6274">
        <v>99</v>
      </c>
      <c r="O6274">
        <v>99</v>
      </c>
      <c r="P6274">
        <v>99</v>
      </c>
      <c r="Q6274">
        <v>4</v>
      </c>
      <c r="R6274">
        <v>244</v>
      </c>
      <c r="S6274">
        <v>244</v>
      </c>
      <c r="T6274">
        <v>16.643442622950818</v>
      </c>
      <c r="U6274">
        <v>61.594262295081997</v>
      </c>
      <c r="V6274">
        <v>91.779301280571161</v>
      </c>
      <c r="W6274">
        <v>84.712295081967156</v>
      </c>
      <c r="X6274">
        <v>7.8998918634317699</v>
      </c>
      <c r="Y6274">
        <v>1.8848315653029204</v>
      </c>
      <c r="Z6274">
        <v>-42.466788055098391</v>
      </c>
      <c r="AA6274">
        <v>10.183639398998336</v>
      </c>
      <c r="AB6274">
        <v>9.9854009802889028</v>
      </c>
      <c r="AC6274">
        <v>4</v>
      </c>
      <c r="AD6274">
        <v>0</v>
      </c>
      <c r="AE6274">
        <v>0</v>
      </c>
      <c r="AF6274">
        <v>0</v>
      </c>
      <c r="AG6274">
        <v>0</v>
      </c>
      <c r="AH6274">
        <v>0</v>
      </c>
      <c r="AI6274">
        <v>1</v>
      </c>
      <c r="AJ6274">
        <v>0</v>
      </c>
      <c r="AK6274">
        <v>1</v>
      </c>
      <c r="AL6274">
        <v>0</v>
      </c>
    </row>
    <row r="6275" spans="1:38" x14ac:dyDescent="0.5">
      <c r="A6275">
        <v>16</v>
      </c>
      <c r="B6275">
        <v>195</v>
      </c>
      <c r="C6275">
        <v>2022</v>
      </c>
      <c r="D6275">
        <v>3</v>
      </c>
      <c r="E6275">
        <v>99</v>
      </c>
      <c r="F6275">
        <v>176</v>
      </c>
      <c r="G6275">
        <v>99</v>
      </c>
      <c r="H6275">
        <v>99</v>
      </c>
      <c r="I6275">
        <v>99</v>
      </c>
      <c r="J6275">
        <v>643</v>
      </c>
      <c r="M6275">
        <v>99</v>
      </c>
      <c r="N6275">
        <v>99</v>
      </c>
      <c r="O6275">
        <v>99</v>
      </c>
      <c r="P6275">
        <v>99</v>
      </c>
      <c r="Q6275">
        <v>3</v>
      </c>
      <c r="R6275">
        <v>126</v>
      </c>
      <c r="S6275">
        <v>126</v>
      </c>
      <c r="T6275">
        <v>16.452380952380949</v>
      </c>
      <c r="U6275">
        <v>60.730158730158706</v>
      </c>
      <c r="V6275">
        <v>93.119400161653687</v>
      </c>
      <c r="W6275">
        <v>85.949206349206321</v>
      </c>
      <c r="X6275">
        <v>7.7700150766103615</v>
      </c>
      <c r="Y6275">
        <v>1.57567168047356</v>
      </c>
      <c r="Z6275">
        <v>-38.747592721535753</v>
      </c>
      <c r="AA6275">
        <v>6.2130177514792884</v>
      </c>
      <c r="AB6275">
        <v>6.3067181549925948</v>
      </c>
      <c r="AC6275">
        <v>1</v>
      </c>
      <c r="AD6275">
        <v>0</v>
      </c>
      <c r="AE6275">
        <v>0</v>
      </c>
      <c r="AF6275">
        <v>0</v>
      </c>
      <c r="AG6275">
        <v>0</v>
      </c>
      <c r="AH6275">
        <v>0</v>
      </c>
      <c r="AI6275">
        <v>0</v>
      </c>
      <c r="AJ6275">
        <v>0</v>
      </c>
      <c r="AK6275">
        <v>1</v>
      </c>
      <c r="AL6275">
        <v>1</v>
      </c>
    </row>
    <row r="6276" spans="1:38" x14ac:dyDescent="0.5">
      <c r="A6276">
        <v>16</v>
      </c>
      <c r="B6276">
        <v>196</v>
      </c>
      <c r="C6276">
        <v>2022</v>
      </c>
      <c r="D6276">
        <v>4</v>
      </c>
      <c r="E6276">
        <v>99</v>
      </c>
      <c r="F6276">
        <v>176</v>
      </c>
      <c r="G6276">
        <v>99</v>
      </c>
      <c r="H6276">
        <v>99</v>
      </c>
      <c r="I6276">
        <v>99</v>
      </c>
      <c r="J6276">
        <v>643</v>
      </c>
      <c r="M6276">
        <v>99</v>
      </c>
      <c r="N6276">
        <v>99</v>
      </c>
      <c r="O6276">
        <v>99</v>
      </c>
      <c r="P6276">
        <v>99</v>
      </c>
      <c r="Q6276">
        <v>2</v>
      </c>
      <c r="R6276">
        <v>258</v>
      </c>
      <c r="S6276">
        <v>258</v>
      </c>
      <c r="T6276">
        <v>16.465116279069768</v>
      </c>
      <c r="U6276">
        <v>61.16279069767441</v>
      </c>
      <c r="V6276">
        <v>93.072387815263653</v>
      </c>
      <c r="W6276">
        <v>85.90581395348832</v>
      </c>
      <c r="X6276">
        <v>8.6896582209200393</v>
      </c>
      <c r="Y6276">
        <v>1.9421505608869984</v>
      </c>
      <c r="Z6276">
        <v>-32.932670705879929</v>
      </c>
      <c r="AA6276">
        <v>11.315789473684211</v>
      </c>
      <c r="AB6276">
        <v>11.54448363728037</v>
      </c>
      <c r="AC6276">
        <v>3</v>
      </c>
      <c r="AD6276">
        <v>0</v>
      </c>
      <c r="AE6276">
        <v>0</v>
      </c>
      <c r="AF6276">
        <v>1</v>
      </c>
      <c r="AG6276">
        <v>0</v>
      </c>
      <c r="AH6276">
        <v>0</v>
      </c>
      <c r="AI6276">
        <v>0</v>
      </c>
      <c r="AJ6276">
        <v>0</v>
      </c>
      <c r="AK6276">
        <v>2</v>
      </c>
      <c r="AL6276">
        <v>0</v>
      </c>
    </row>
    <row r="6277" spans="1:38" x14ac:dyDescent="0.5">
      <c r="A6277">
        <v>16</v>
      </c>
      <c r="B6277">
        <v>197</v>
      </c>
      <c r="C6277">
        <v>2022</v>
      </c>
      <c r="D6277">
        <v>5</v>
      </c>
      <c r="E6277">
        <v>99</v>
      </c>
      <c r="F6277">
        <v>176</v>
      </c>
      <c r="G6277">
        <v>99</v>
      </c>
      <c r="H6277">
        <v>99</v>
      </c>
      <c r="I6277">
        <v>99</v>
      </c>
      <c r="J6277">
        <v>643</v>
      </c>
      <c r="M6277">
        <v>99</v>
      </c>
      <c r="N6277">
        <v>99</v>
      </c>
      <c r="O6277">
        <v>99</v>
      </c>
      <c r="P6277">
        <v>99</v>
      </c>
      <c r="Q6277">
        <v>3</v>
      </c>
      <c r="R6277">
        <v>246</v>
      </c>
      <c r="S6277">
        <v>246</v>
      </c>
      <c r="T6277">
        <v>16.353658536585371</v>
      </c>
      <c r="U6277">
        <v>60.967479674796763</v>
      </c>
      <c r="V6277">
        <v>97.941495124593743</v>
      </c>
      <c r="W6277">
        <v>90.399999999999977</v>
      </c>
      <c r="X6277">
        <v>9.4817325438192483</v>
      </c>
      <c r="Y6277">
        <v>2.0017673465589367</v>
      </c>
      <c r="Z6277">
        <v>-41.988507538435513</v>
      </c>
      <c r="AA6277">
        <v>9.9273607748184016</v>
      </c>
      <c r="AB6277">
        <v>10.342330661217332</v>
      </c>
      <c r="AC6277">
        <v>1</v>
      </c>
      <c r="AD6277">
        <v>0</v>
      </c>
      <c r="AE6277">
        <v>0</v>
      </c>
      <c r="AF6277">
        <v>0</v>
      </c>
      <c r="AG6277">
        <v>1</v>
      </c>
      <c r="AH6277">
        <v>0</v>
      </c>
      <c r="AI6277">
        <v>0</v>
      </c>
      <c r="AJ6277">
        <v>0</v>
      </c>
      <c r="AK6277">
        <v>0</v>
      </c>
      <c r="AL6277">
        <v>0</v>
      </c>
    </row>
    <row r="6278" spans="1:38" x14ac:dyDescent="0.5">
      <c r="A6278">
        <v>16</v>
      </c>
      <c r="B6278">
        <v>198</v>
      </c>
      <c r="C6278">
        <v>2022</v>
      </c>
      <c r="D6278">
        <v>6</v>
      </c>
      <c r="E6278">
        <v>99</v>
      </c>
      <c r="F6278">
        <v>176</v>
      </c>
      <c r="G6278">
        <v>99</v>
      </c>
      <c r="H6278">
        <v>99</v>
      </c>
      <c r="I6278">
        <v>99</v>
      </c>
      <c r="J6278">
        <v>643</v>
      </c>
      <c r="M6278">
        <v>99</v>
      </c>
      <c r="N6278">
        <v>99</v>
      </c>
      <c r="O6278">
        <v>99</v>
      </c>
      <c r="P6278">
        <v>99</v>
      </c>
      <c r="Q6278">
        <v>2</v>
      </c>
      <c r="R6278">
        <v>148</v>
      </c>
      <c r="S6278">
        <v>148</v>
      </c>
      <c r="T6278">
        <v>16.493243243243239</v>
      </c>
      <c r="U6278">
        <v>61.28378378378379</v>
      </c>
      <c r="V6278">
        <v>92.997276800093687</v>
      </c>
      <c r="W6278">
        <v>85.836486486486493</v>
      </c>
      <c r="X6278">
        <v>8.0965887766014912</v>
      </c>
      <c r="Y6278">
        <v>2.0068818779813995</v>
      </c>
      <c r="Z6278">
        <v>-41.945982901339214</v>
      </c>
      <c r="AA6278">
        <v>8.9751364463311099</v>
      </c>
      <c r="AB6278">
        <v>8.9996833342424765</v>
      </c>
      <c r="AC6278">
        <v>3</v>
      </c>
      <c r="AD6278">
        <v>0</v>
      </c>
      <c r="AE6278">
        <v>0</v>
      </c>
      <c r="AF6278">
        <v>1</v>
      </c>
      <c r="AG6278">
        <v>1</v>
      </c>
      <c r="AH6278">
        <v>0</v>
      </c>
      <c r="AI6278">
        <v>0</v>
      </c>
      <c r="AJ6278">
        <v>0</v>
      </c>
      <c r="AK6278">
        <v>10</v>
      </c>
      <c r="AL6278">
        <v>0</v>
      </c>
    </row>
    <row r="6279" spans="1:38" x14ac:dyDescent="0.5">
      <c r="A6279">
        <v>16</v>
      </c>
      <c r="B6279">
        <v>199</v>
      </c>
      <c r="C6279">
        <v>2022</v>
      </c>
      <c r="D6279">
        <v>7</v>
      </c>
      <c r="E6279">
        <v>99</v>
      </c>
      <c r="F6279">
        <v>176</v>
      </c>
      <c r="G6279">
        <v>99</v>
      </c>
      <c r="H6279">
        <v>99</v>
      </c>
      <c r="I6279">
        <v>99</v>
      </c>
      <c r="J6279">
        <v>643</v>
      </c>
      <c r="M6279">
        <v>99</v>
      </c>
      <c r="N6279">
        <v>99</v>
      </c>
      <c r="O6279">
        <v>99</v>
      </c>
      <c r="P6279">
        <v>99</v>
      </c>
      <c r="Q6279">
        <v>3</v>
      </c>
      <c r="R6279">
        <v>287</v>
      </c>
      <c r="S6279">
        <v>287</v>
      </c>
      <c r="T6279">
        <v>16.717770034843205</v>
      </c>
      <c r="U6279">
        <v>61.89895470383275</v>
      </c>
      <c r="V6279">
        <v>84.452682322830086</v>
      </c>
      <c r="W6279">
        <v>77.949825783972173</v>
      </c>
      <c r="X6279">
        <v>7.6295221333697683</v>
      </c>
      <c r="Y6279">
        <v>1.8098353886021976</v>
      </c>
      <c r="Z6279">
        <v>-48.477934473093136</v>
      </c>
      <c r="AA6279">
        <v>12.916291629162917</v>
      </c>
      <c r="AB6279">
        <v>11.892006825321737</v>
      </c>
      <c r="AC6279">
        <v>3</v>
      </c>
      <c r="AD6279">
        <v>0</v>
      </c>
      <c r="AE6279">
        <v>0</v>
      </c>
      <c r="AF6279">
        <v>0</v>
      </c>
      <c r="AG6279">
        <v>2</v>
      </c>
      <c r="AH6279">
        <v>0</v>
      </c>
      <c r="AI6279">
        <v>0</v>
      </c>
      <c r="AJ6279">
        <v>0</v>
      </c>
      <c r="AK6279">
        <v>10</v>
      </c>
      <c r="AL6279">
        <v>1</v>
      </c>
    </row>
    <row r="6280" spans="1:38" x14ac:dyDescent="0.5">
      <c r="A6280">
        <v>16</v>
      </c>
      <c r="B6280">
        <v>200</v>
      </c>
      <c r="C6280">
        <v>2022</v>
      </c>
      <c r="D6280">
        <v>8</v>
      </c>
      <c r="E6280">
        <v>99</v>
      </c>
      <c r="F6280">
        <v>176</v>
      </c>
      <c r="G6280">
        <v>99</v>
      </c>
      <c r="H6280">
        <v>99</v>
      </c>
      <c r="I6280">
        <v>99</v>
      </c>
      <c r="J6280">
        <v>643</v>
      </c>
      <c r="M6280">
        <v>99</v>
      </c>
      <c r="N6280">
        <v>99</v>
      </c>
      <c r="O6280">
        <v>99</v>
      </c>
      <c r="P6280">
        <v>99</v>
      </c>
      <c r="Q6280">
        <v>2</v>
      </c>
      <c r="R6280">
        <v>222</v>
      </c>
      <c r="S6280">
        <v>222</v>
      </c>
      <c r="T6280">
        <v>16.729729729729733</v>
      </c>
      <c r="U6280">
        <v>61.869369369369359</v>
      </c>
      <c r="V6280">
        <v>89.874381423677221</v>
      </c>
      <c r="W6280">
        <v>82.954054054054083</v>
      </c>
      <c r="X6280">
        <v>9.0255371808263742</v>
      </c>
      <c r="Y6280">
        <v>1.7362220969314723</v>
      </c>
      <c r="Z6280">
        <v>-36.151174823858099</v>
      </c>
      <c r="AA6280">
        <v>7.8556263269639057</v>
      </c>
      <c r="AB6280">
        <v>7.5842769510183699</v>
      </c>
      <c r="AC6280">
        <v>1</v>
      </c>
      <c r="AD6280">
        <v>0</v>
      </c>
      <c r="AE6280">
        <v>0</v>
      </c>
      <c r="AF6280">
        <v>0</v>
      </c>
      <c r="AG6280">
        <v>0</v>
      </c>
      <c r="AH6280">
        <v>1</v>
      </c>
      <c r="AI6280">
        <v>0</v>
      </c>
      <c r="AJ6280">
        <v>0</v>
      </c>
      <c r="AK6280">
        <v>2</v>
      </c>
      <c r="AL6280">
        <v>3</v>
      </c>
    </row>
    <row r="6281" spans="1:38" x14ac:dyDescent="0.5">
      <c r="A6281">
        <v>16</v>
      </c>
      <c r="B6281">
        <v>201</v>
      </c>
      <c r="C6281">
        <v>2022</v>
      </c>
      <c r="D6281">
        <v>9</v>
      </c>
      <c r="E6281">
        <v>99</v>
      </c>
      <c r="F6281">
        <v>176</v>
      </c>
      <c r="G6281">
        <v>99</v>
      </c>
      <c r="H6281">
        <v>99</v>
      </c>
      <c r="I6281">
        <v>99</v>
      </c>
      <c r="J6281">
        <v>643</v>
      </c>
      <c r="M6281">
        <v>99</v>
      </c>
      <c r="N6281">
        <v>99</v>
      </c>
      <c r="O6281">
        <v>99</v>
      </c>
      <c r="P6281">
        <v>99</v>
      </c>
      <c r="Q6281">
        <v>2</v>
      </c>
      <c r="R6281">
        <v>103</v>
      </c>
      <c r="S6281">
        <v>103</v>
      </c>
      <c r="T6281">
        <v>16.27184466019418</v>
      </c>
      <c r="U6281">
        <v>61.087378640776677</v>
      </c>
      <c r="V6281">
        <v>92.348715143737735</v>
      </c>
      <c r="W6281">
        <v>85.237864077669897</v>
      </c>
      <c r="X6281">
        <v>9.1695794707743818</v>
      </c>
      <c r="Y6281">
        <v>2.1815946608841554</v>
      </c>
      <c r="Z6281">
        <v>-51.461774505845689</v>
      </c>
      <c r="AA6281">
        <v>3.8707252912438945</v>
      </c>
      <c r="AB6281">
        <v>3.8185303214228714</v>
      </c>
      <c r="AC6281">
        <v>2</v>
      </c>
      <c r="AD6281">
        <v>0</v>
      </c>
      <c r="AE6281">
        <v>0</v>
      </c>
      <c r="AF6281">
        <v>0</v>
      </c>
      <c r="AG6281">
        <v>0</v>
      </c>
      <c r="AH6281">
        <v>1</v>
      </c>
      <c r="AI6281">
        <v>0</v>
      </c>
      <c r="AJ6281">
        <v>0</v>
      </c>
      <c r="AK6281">
        <v>4</v>
      </c>
      <c r="AL6281">
        <v>0</v>
      </c>
    </row>
    <row r="6282" spans="1:38" x14ac:dyDescent="0.5">
      <c r="A6282">
        <v>16</v>
      </c>
      <c r="B6282">
        <v>202</v>
      </c>
      <c r="C6282">
        <v>2022</v>
      </c>
      <c r="D6282">
        <v>10</v>
      </c>
      <c r="E6282">
        <v>99</v>
      </c>
      <c r="F6282">
        <v>176</v>
      </c>
      <c r="G6282">
        <v>99</v>
      </c>
      <c r="H6282">
        <v>99</v>
      </c>
      <c r="I6282">
        <v>99</v>
      </c>
      <c r="J6282">
        <v>643</v>
      </c>
      <c r="M6282">
        <v>99</v>
      </c>
      <c r="N6282">
        <v>99</v>
      </c>
      <c r="O6282">
        <v>99</v>
      </c>
      <c r="P6282">
        <v>99</v>
      </c>
      <c r="Q6282">
        <v>3</v>
      </c>
      <c r="R6282">
        <v>276</v>
      </c>
      <c r="S6282">
        <v>276</v>
      </c>
      <c r="T6282">
        <v>15.891304347826086</v>
      </c>
      <c r="U6282">
        <v>60.086956521739133</v>
      </c>
      <c r="V6282">
        <v>95.199569770910884</v>
      </c>
      <c r="W6282">
        <v>87.869202898550725</v>
      </c>
      <c r="X6282">
        <v>9.1186836834192189</v>
      </c>
      <c r="Y6282">
        <v>2.2649767598690582</v>
      </c>
      <c r="Z6282">
        <v>-48.048611786898313</v>
      </c>
      <c r="AA6282">
        <v>12.228622064687638</v>
      </c>
      <c r="AB6282">
        <v>12.25840823013068</v>
      </c>
      <c r="AC6282">
        <v>4</v>
      </c>
      <c r="AD6282">
        <v>0</v>
      </c>
      <c r="AE6282">
        <v>0</v>
      </c>
      <c r="AF6282">
        <v>1</v>
      </c>
      <c r="AG6282">
        <v>3</v>
      </c>
      <c r="AH6282">
        <v>1</v>
      </c>
      <c r="AI6282">
        <v>0</v>
      </c>
      <c r="AJ6282">
        <v>0</v>
      </c>
      <c r="AK6282">
        <v>2</v>
      </c>
      <c r="AL6282">
        <v>3</v>
      </c>
    </row>
    <row r="6283" spans="1:38" x14ac:dyDescent="0.5">
      <c r="A6283">
        <v>16</v>
      </c>
      <c r="B6283">
        <v>203</v>
      </c>
      <c r="C6283">
        <v>2022</v>
      </c>
      <c r="D6283">
        <v>11</v>
      </c>
      <c r="E6283">
        <v>99</v>
      </c>
      <c r="F6283">
        <v>176</v>
      </c>
      <c r="G6283">
        <v>99</v>
      </c>
      <c r="H6283">
        <v>99</v>
      </c>
      <c r="I6283">
        <v>99</v>
      </c>
      <c r="J6283">
        <v>643</v>
      </c>
      <c r="M6283">
        <v>99</v>
      </c>
      <c r="N6283">
        <v>99</v>
      </c>
      <c r="O6283">
        <v>99</v>
      </c>
      <c r="P6283">
        <v>99</v>
      </c>
      <c r="Q6283">
        <v>2</v>
      </c>
      <c r="R6283">
        <v>215</v>
      </c>
      <c r="S6283">
        <v>215</v>
      </c>
      <c r="T6283">
        <v>16.009302325581388</v>
      </c>
      <c r="U6283">
        <v>60.516279069767442</v>
      </c>
      <c r="V6283">
        <v>91.601703242712091</v>
      </c>
      <c r="W6283">
        <v>84.548372093023289</v>
      </c>
      <c r="X6283">
        <v>8.930625887655852</v>
      </c>
      <c r="Y6283">
        <v>2.2284555327972888</v>
      </c>
      <c r="Z6283">
        <v>-42.146386308887955</v>
      </c>
      <c r="AA6283">
        <v>8.1101471142964936</v>
      </c>
      <c r="AB6283">
        <v>7.9511972789591772</v>
      </c>
      <c r="AC6283">
        <v>2</v>
      </c>
      <c r="AD6283">
        <v>0</v>
      </c>
      <c r="AE6283">
        <v>0</v>
      </c>
      <c r="AF6283">
        <v>1</v>
      </c>
      <c r="AG6283">
        <v>1</v>
      </c>
      <c r="AH6283">
        <v>0</v>
      </c>
      <c r="AI6283">
        <v>0</v>
      </c>
      <c r="AJ6283">
        <v>0</v>
      </c>
      <c r="AK6283">
        <v>30</v>
      </c>
      <c r="AL6283">
        <v>0</v>
      </c>
    </row>
    <row r="6284" spans="1:38" x14ac:dyDescent="0.5">
      <c r="A6284">
        <v>16</v>
      </c>
      <c r="B6284">
        <v>204</v>
      </c>
      <c r="C6284">
        <v>2022</v>
      </c>
      <c r="D6284">
        <v>12</v>
      </c>
      <c r="E6284">
        <v>99</v>
      </c>
      <c r="F6284">
        <v>176</v>
      </c>
      <c r="G6284">
        <v>99</v>
      </c>
      <c r="H6284">
        <v>99</v>
      </c>
      <c r="I6284">
        <v>99</v>
      </c>
      <c r="J6284">
        <v>643</v>
      </c>
      <c r="M6284">
        <v>99</v>
      </c>
      <c r="N6284">
        <v>99</v>
      </c>
      <c r="O6284">
        <v>99</v>
      </c>
      <c r="P6284">
        <v>99</v>
      </c>
      <c r="Q6284">
        <v>3</v>
      </c>
      <c r="R6284">
        <v>284</v>
      </c>
      <c r="S6284">
        <v>284</v>
      </c>
      <c r="T6284">
        <v>16.746478873239436</v>
      </c>
      <c r="U6284">
        <v>61.894366197183089</v>
      </c>
      <c r="V6284">
        <v>85.75450536370991</v>
      </c>
      <c r="W6284">
        <v>79.151408450704196</v>
      </c>
      <c r="X6284">
        <v>7.1480789886191216</v>
      </c>
      <c r="Y6284">
        <v>1.804562864935906</v>
      </c>
      <c r="Z6284">
        <v>-44.138642511631595</v>
      </c>
      <c r="AA6284">
        <v>12.064570943075616</v>
      </c>
      <c r="AB6284">
        <v>11.348147160918629</v>
      </c>
      <c r="AC6284">
        <v>2</v>
      </c>
      <c r="AD6284">
        <v>0</v>
      </c>
      <c r="AE6284">
        <v>0</v>
      </c>
      <c r="AF6284">
        <v>1</v>
      </c>
      <c r="AG6284">
        <v>3</v>
      </c>
      <c r="AH6284">
        <v>0</v>
      </c>
      <c r="AI6284">
        <v>0</v>
      </c>
      <c r="AJ6284">
        <v>0</v>
      </c>
      <c r="AK6284">
        <v>6</v>
      </c>
      <c r="AL6284">
        <v>0</v>
      </c>
    </row>
    <row r="6285" spans="1:38" x14ac:dyDescent="0.5">
      <c r="A6285">
        <v>16</v>
      </c>
      <c r="B6285">
        <v>205</v>
      </c>
      <c r="C6285">
        <v>2022</v>
      </c>
      <c r="D6285">
        <v>1</v>
      </c>
      <c r="E6285">
        <v>99</v>
      </c>
      <c r="F6285">
        <v>176</v>
      </c>
      <c r="G6285">
        <v>99</v>
      </c>
      <c r="H6285">
        <v>99</v>
      </c>
      <c r="I6285">
        <v>99</v>
      </c>
      <c r="J6285">
        <v>802</v>
      </c>
      <c r="M6285">
        <v>99</v>
      </c>
      <c r="N6285">
        <v>99</v>
      </c>
      <c r="O6285">
        <v>99</v>
      </c>
      <c r="P6285">
        <v>99</v>
      </c>
      <c r="R6285">
        <v>0</v>
      </c>
    </row>
    <row r="6286" spans="1:38" x14ac:dyDescent="0.5">
      <c r="A6286">
        <v>16</v>
      </c>
      <c r="B6286">
        <v>206</v>
      </c>
      <c r="C6286">
        <v>2022</v>
      </c>
      <c r="D6286">
        <v>2</v>
      </c>
      <c r="E6286">
        <v>99</v>
      </c>
      <c r="F6286">
        <v>176</v>
      </c>
      <c r="G6286">
        <v>99</v>
      </c>
      <c r="H6286">
        <v>99</v>
      </c>
      <c r="I6286">
        <v>99</v>
      </c>
      <c r="J6286">
        <v>802</v>
      </c>
      <c r="M6286">
        <v>99</v>
      </c>
      <c r="N6286">
        <v>99</v>
      </c>
      <c r="O6286">
        <v>99</v>
      </c>
      <c r="P6286">
        <v>99</v>
      </c>
      <c r="R6286">
        <v>0</v>
      </c>
    </row>
    <row r="6287" spans="1:38" x14ac:dyDescent="0.5">
      <c r="A6287">
        <v>16</v>
      </c>
      <c r="B6287">
        <v>207</v>
      </c>
      <c r="C6287">
        <v>2022</v>
      </c>
      <c r="D6287">
        <v>3</v>
      </c>
      <c r="E6287">
        <v>99</v>
      </c>
      <c r="F6287">
        <v>176</v>
      </c>
      <c r="G6287">
        <v>99</v>
      </c>
      <c r="H6287">
        <v>99</v>
      </c>
      <c r="I6287">
        <v>99</v>
      </c>
      <c r="J6287">
        <v>802</v>
      </c>
      <c r="M6287">
        <v>99</v>
      </c>
      <c r="N6287">
        <v>99</v>
      </c>
      <c r="O6287">
        <v>99</v>
      </c>
      <c r="P6287">
        <v>99</v>
      </c>
      <c r="R6287">
        <v>0</v>
      </c>
    </row>
    <row r="6288" spans="1:38" x14ac:dyDescent="0.5">
      <c r="A6288">
        <v>16</v>
      </c>
      <c r="B6288">
        <v>208</v>
      </c>
      <c r="C6288">
        <v>2022</v>
      </c>
      <c r="D6288">
        <v>4</v>
      </c>
      <c r="E6288">
        <v>99</v>
      </c>
      <c r="F6288">
        <v>176</v>
      </c>
      <c r="G6288">
        <v>99</v>
      </c>
      <c r="H6288">
        <v>99</v>
      </c>
      <c r="I6288">
        <v>99</v>
      </c>
      <c r="J6288">
        <v>802</v>
      </c>
      <c r="M6288">
        <v>99</v>
      </c>
      <c r="N6288">
        <v>99</v>
      </c>
      <c r="O6288">
        <v>99</v>
      </c>
      <c r="P6288">
        <v>99</v>
      </c>
      <c r="R6288">
        <v>0</v>
      </c>
    </row>
    <row r="6289" spans="1:38" x14ac:dyDescent="0.5">
      <c r="A6289">
        <v>16</v>
      </c>
      <c r="B6289">
        <v>209</v>
      </c>
      <c r="C6289">
        <v>2022</v>
      </c>
      <c r="D6289">
        <v>5</v>
      </c>
      <c r="E6289">
        <v>99</v>
      </c>
      <c r="F6289">
        <v>176</v>
      </c>
      <c r="G6289">
        <v>99</v>
      </c>
      <c r="H6289">
        <v>99</v>
      </c>
      <c r="I6289">
        <v>99</v>
      </c>
      <c r="J6289">
        <v>802</v>
      </c>
      <c r="M6289">
        <v>99</v>
      </c>
      <c r="N6289">
        <v>99</v>
      </c>
      <c r="O6289">
        <v>99</v>
      </c>
      <c r="P6289">
        <v>99</v>
      </c>
      <c r="R6289">
        <v>0</v>
      </c>
    </row>
    <row r="6290" spans="1:38" x14ac:dyDescent="0.5">
      <c r="A6290">
        <v>16</v>
      </c>
      <c r="B6290">
        <v>210</v>
      </c>
      <c r="C6290">
        <v>2022</v>
      </c>
      <c r="D6290">
        <v>6</v>
      </c>
      <c r="E6290">
        <v>99</v>
      </c>
      <c r="F6290">
        <v>176</v>
      </c>
      <c r="G6290">
        <v>99</v>
      </c>
      <c r="H6290">
        <v>99</v>
      </c>
      <c r="I6290">
        <v>99</v>
      </c>
      <c r="J6290">
        <v>802</v>
      </c>
      <c r="M6290">
        <v>99</v>
      </c>
      <c r="N6290">
        <v>99</v>
      </c>
      <c r="O6290">
        <v>99</v>
      </c>
      <c r="P6290">
        <v>99</v>
      </c>
      <c r="R6290">
        <v>0</v>
      </c>
    </row>
    <row r="6291" spans="1:38" x14ac:dyDescent="0.5">
      <c r="A6291">
        <v>16</v>
      </c>
      <c r="B6291">
        <v>211</v>
      </c>
      <c r="C6291">
        <v>2022</v>
      </c>
      <c r="D6291">
        <v>7</v>
      </c>
      <c r="E6291">
        <v>99</v>
      </c>
      <c r="F6291">
        <v>176</v>
      </c>
      <c r="G6291">
        <v>99</v>
      </c>
      <c r="H6291">
        <v>99</v>
      </c>
      <c r="I6291">
        <v>99</v>
      </c>
      <c r="J6291">
        <v>802</v>
      </c>
      <c r="M6291">
        <v>99</v>
      </c>
      <c r="N6291">
        <v>99</v>
      </c>
      <c r="O6291">
        <v>99</v>
      </c>
      <c r="P6291">
        <v>99</v>
      </c>
      <c r="R6291">
        <v>0</v>
      </c>
    </row>
    <row r="6292" spans="1:38" x14ac:dyDescent="0.5">
      <c r="A6292">
        <v>16</v>
      </c>
      <c r="B6292">
        <v>212</v>
      </c>
      <c r="C6292">
        <v>2022</v>
      </c>
      <c r="D6292">
        <v>8</v>
      </c>
      <c r="E6292">
        <v>99</v>
      </c>
      <c r="F6292">
        <v>176</v>
      </c>
      <c r="G6292">
        <v>99</v>
      </c>
      <c r="H6292">
        <v>99</v>
      </c>
      <c r="I6292">
        <v>99</v>
      </c>
      <c r="J6292">
        <v>802</v>
      </c>
      <c r="M6292">
        <v>99</v>
      </c>
      <c r="N6292">
        <v>99</v>
      </c>
      <c r="O6292">
        <v>99</v>
      </c>
      <c r="P6292">
        <v>99</v>
      </c>
      <c r="R6292">
        <v>0</v>
      </c>
    </row>
    <row r="6293" spans="1:38" x14ac:dyDescent="0.5">
      <c r="A6293">
        <v>16</v>
      </c>
      <c r="B6293">
        <v>213</v>
      </c>
      <c r="C6293">
        <v>2022</v>
      </c>
      <c r="D6293">
        <v>9</v>
      </c>
      <c r="E6293">
        <v>99</v>
      </c>
      <c r="F6293">
        <v>176</v>
      </c>
      <c r="G6293">
        <v>99</v>
      </c>
      <c r="H6293">
        <v>99</v>
      </c>
      <c r="I6293">
        <v>99</v>
      </c>
      <c r="J6293">
        <v>802</v>
      </c>
      <c r="M6293">
        <v>99</v>
      </c>
      <c r="N6293">
        <v>99</v>
      </c>
      <c r="O6293">
        <v>99</v>
      </c>
      <c r="P6293">
        <v>99</v>
      </c>
      <c r="R6293">
        <v>0</v>
      </c>
    </row>
    <row r="6294" spans="1:38" x14ac:dyDescent="0.5">
      <c r="A6294">
        <v>16</v>
      </c>
      <c r="B6294">
        <v>214</v>
      </c>
      <c r="C6294">
        <v>2022</v>
      </c>
      <c r="D6294">
        <v>10</v>
      </c>
      <c r="E6294">
        <v>99</v>
      </c>
      <c r="F6294">
        <v>176</v>
      </c>
      <c r="G6294">
        <v>99</v>
      </c>
      <c r="H6294">
        <v>99</v>
      </c>
      <c r="I6294">
        <v>99</v>
      </c>
      <c r="J6294">
        <v>802</v>
      </c>
      <c r="M6294">
        <v>99</v>
      </c>
      <c r="N6294">
        <v>99</v>
      </c>
      <c r="O6294">
        <v>99</v>
      </c>
      <c r="P6294">
        <v>99</v>
      </c>
      <c r="R6294">
        <v>0</v>
      </c>
    </row>
    <row r="6295" spans="1:38" x14ac:dyDescent="0.5">
      <c r="A6295">
        <v>16</v>
      </c>
      <c r="B6295">
        <v>215</v>
      </c>
      <c r="C6295">
        <v>2022</v>
      </c>
      <c r="D6295">
        <v>11</v>
      </c>
      <c r="E6295">
        <v>99</v>
      </c>
      <c r="F6295">
        <v>176</v>
      </c>
      <c r="G6295">
        <v>99</v>
      </c>
      <c r="H6295">
        <v>99</v>
      </c>
      <c r="I6295">
        <v>99</v>
      </c>
      <c r="J6295">
        <v>802</v>
      </c>
      <c r="M6295">
        <v>99</v>
      </c>
      <c r="N6295">
        <v>99</v>
      </c>
      <c r="O6295">
        <v>99</v>
      </c>
      <c r="P6295">
        <v>99</v>
      </c>
      <c r="R6295">
        <v>0</v>
      </c>
    </row>
    <row r="6296" spans="1:38" x14ac:dyDescent="0.5">
      <c r="A6296">
        <v>16</v>
      </c>
      <c r="B6296">
        <v>216</v>
      </c>
      <c r="C6296">
        <v>2022</v>
      </c>
      <c r="D6296">
        <v>12</v>
      </c>
      <c r="E6296">
        <v>99</v>
      </c>
      <c r="F6296">
        <v>176</v>
      </c>
      <c r="G6296">
        <v>99</v>
      </c>
      <c r="H6296">
        <v>99</v>
      </c>
      <c r="I6296">
        <v>99</v>
      </c>
      <c r="J6296">
        <v>802</v>
      </c>
      <c r="M6296">
        <v>99</v>
      </c>
      <c r="N6296">
        <v>99</v>
      </c>
      <c r="O6296">
        <v>99</v>
      </c>
      <c r="P6296">
        <v>99</v>
      </c>
      <c r="R6296">
        <v>0</v>
      </c>
    </row>
    <row r="6297" spans="1:38" x14ac:dyDescent="0.5">
      <c r="A6297">
        <v>16</v>
      </c>
      <c r="B6297">
        <v>217</v>
      </c>
      <c r="C6297">
        <v>2021</v>
      </c>
      <c r="D6297">
        <v>1</v>
      </c>
      <c r="E6297">
        <v>99</v>
      </c>
      <c r="F6297">
        <v>176</v>
      </c>
      <c r="G6297">
        <v>99</v>
      </c>
      <c r="H6297">
        <v>99</v>
      </c>
      <c r="I6297">
        <v>99</v>
      </c>
      <c r="J6297">
        <v>103</v>
      </c>
      <c r="M6297">
        <v>99</v>
      </c>
      <c r="N6297">
        <v>99</v>
      </c>
      <c r="O6297">
        <v>99</v>
      </c>
      <c r="P6297">
        <v>99</v>
      </c>
      <c r="Q6297">
        <v>20</v>
      </c>
      <c r="R6297">
        <v>629</v>
      </c>
      <c r="S6297">
        <v>628</v>
      </c>
      <c r="T6297">
        <v>16.429252782193956</v>
      </c>
      <c r="U6297">
        <v>61.584394904458598</v>
      </c>
      <c r="V6297">
        <v>94.819906701354526</v>
      </c>
      <c r="W6297">
        <v>87.455732484076506</v>
      </c>
      <c r="X6297">
        <v>10.255798683138368</v>
      </c>
      <c r="Y6297">
        <v>2.422863189520442</v>
      </c>
      <c r="Z6297">
        <v>-33.936840375213002</v>
      </c>
      <c r="AA6297">
        <v>23.313565604151218</v>
      </c>
      <c r="AB6297">
        <v>23.374366641535556</v>
      </c>
      <c r="AC6297">
        <v>1</v>
      </c>
      <c r="AD6297">
        <v>0</v>
      </c>
      <c r="AE6297">
        <v>0</v>
      </c>
      <c r="AF6297">
        <v>2</v>
      </c>
      <c r="AG6297">
        <v>17</v>
      </c>
      <c r="AH6297">
        <v>10</v>
      </c>
      <c r="AI6297">
        <v>0</v>
      </c>
      <c r="AJ6297">
        <v>0</v>
      </c>
      <c r="AK6297">
        <v>3</v>
      </c>
      <c r="AL6297">
        <v>0</v>
      </c>
    </row>
    <row r="6298" spans="1:38" x14ac:dyDescent="0.5">
      <c r="A6298">
        <v>16</v>
      </c>
      <c r="B6298">
        <v>218</v>
      </c>
      <c r="C6298">
        <v>2021</v>
      </c>
      <c r="D6298">
        <v>2</v>
      </c>
      <c r="E6298">
        <v>99</v>
      </c>
      <c r="F6298">
        <v>176</v>
      </c>
      <c r="G6298">
        <v>99</v>
      </c>
      <c r="H6298">
        <v>99</v>
      </c>
      <c r="I6298">
        <v>99</v>
      </c>
      <c r="J6298">
        <v>103</v>
      </c>
      <c r="M6298">
        <v>99</v>
      </c>
      <c r="N6298">
        <v>99</v>
      </c>
      <c r="O6298">
        <v>99</v>
      </c>
      <c r="P6298">
        <v>99</v>
      </c>
      <c r="Q6298">
        <v>10</v>
      </c>
      <c r="R6298">
        <v>247</v>
      </c>
      <c r="S6298">
        <v>247</v>
      </c>
      <c r="T6298">
        <v>16.392712550607289</v>
      </c>
      <c r="U6298">
        <v>61.246963562753045</v>
      </c>
      <c r="V6298">
        <v>95.055070378671971</v>
      </c>
      <c r="W6298">
        <v>87.735829959514149</v>
      </c>
      <c r="X6298">
        <v>10.237986423686072</v>
      </c>
      <c r="Y6298">
        <v>2.1837968112537172</v>
      </c>
      <c r="Z6298">
        <v>-43.016772053646655</v>
      </c>
      <c r="AA6298">
        <v>13.25107296137339</v>
      </c>
      <c r="AB6298">
        <v>13.562431400066359</v>
      </c>
      <c r="AC6298">
        <v>2</v>
      </c>
      <c r="AD6298">
        <v>0</v>
      </c>
      <c r="AE6298">
        <v>0</v>
      </c>
      <c r="AF6298">
        <v>0</v>
      </c>
      <c r="AG6298">
        <v>7</v>
      </c>
      <c r="AH6298">
        <v>1</v>
      </c>
      <c r="AI6298">
        <v>1</v>
      </c>
      <c r="AJ6298">
        <v>0</v>
      </c>
      <c r="AK6298">
        <v>0</v>
      </c>
      <c r="AL6298">
        <v>0</v>
      </c>
    </row>
    <row r="6299" spans="1:38" x14ac:dyDescent="0.5">
      <c r="A6299">
        <v>16</v>
      </c>
      <c r="B6299">
        <v>219</v>
      </c>
      <c r="C6299">
        <v>2021</v>
      </c>
      <c r="D6299">
        <v>3</v>
      </c>
      <c r="E6299">
        <v>99</v>
      </c>
      <c r="F6299">
        <v>176</v>
      </c>
      <c r="G6299">
        <v>99</v>
      </c>
      <c r="H6299">
        <v>99</v>
      </c>
      <c r="I6299">
        <v>99</v>
      </c>
      <c r="J6299">
        <v>103</v>
      </c>
      <c r="M6299">
        <v>99</v>
      </c>
      <c r="N6299">
        <v>99</v>
      </c>
      <c r="O6299">
        <v>99</v>
      </c>
      <c r="P6299">
        <v>99</v>
      </c>
      <c r="Q6299">
        <v>9</v>
      </c>
      <c r="R6299">
        <v>307</v>
      </c>
      <c r="S6299">
        <v>307</v>
      </c>
      <c r="T6299">
        <v>16.530944625407162</v>
      </c>
      <c r="U6299">
        <v>61.820846905537458</v>
      </c>
      <c r="V6299">
        <v>89.85968428965171</v>
      </c>
      <c r="W6299">
        <v>82.940488599348512</v>
      </c>
      <c r="X6299">
        <v>8.1976107639262814</v>
      </c>
      <c r="Y6299">
        <v>2.0523654262854159</v>
      </c>
      <c r="Z6299">
        <v>-39.509699568776803</v>
      </c>
      <c r="AA6299">
        <v>13.590084108012393</v>
      </c>
      <c r="AB6299">
        <v>13.238657101471279</v>
      </c>
      <c r="AC6299">
        <v>1</v>
      </c>
      <c r="AD6299">
        <v>0</v>
      </c>
      <c r="AE6299">
        <v>0</v>
      </c>
      <c r="AF6299">
        <v>0</v>
      </c>
      <c r="AG6299">
        <v>2</v>
      </c>
      <c r="AH6299">
        <v>1</v>
      </c>
      <c r="AI6299">
        <v>0</v>
      </c>
      <c r="AJ6299">
        <v>0</v>
      </c>
      <c r="AK6299">
        <v>0</v>
      </c>
      <c r="AL6299">
        <v>0</v>
      </c>
    </row>
    <row r="6300" spans="1:38" x14ac:dyDescent="0.5">
      <c r="A6300">
        <v>16</v>
      </c>
      <c r="B6300">
        <v>220</v>
      </c>
      <c r="C6300">
        <v>2021</v>
      </c>
      <c r="D6300">
        <v>4</v>
      </c>
      <c r="E6300">
        <v>99</v>
      </c>
      <c r="F6300">
        <v>176</v>
      </c>
      <c r="G6300">
        <v>99</v>
      </c>
      <c r="H6300">
        <v>99</v>
      </c>
      <c r="I6300">
        <v>99</v>
      </c>
      <c r="J6300">
        <v>103</v>
      </c>
      <c r="M6300">
        <v>99</v>
      </c>
      <c r="N6300">
        <v>99</v>
      </c>
      <c r="O6300">
        <v>99</v>
      </c>
      <c r="P6300">
        <v>99</v>
      </c>
      <c r="Q6300">
        <v>13</v>
      </c>
      <c r="R6300">
        <v>396</v>
      </c>
      <c r="S6300">
        <v>396</v>
      </c>
      <c r="T6300">
        <v>16.257575757575754</v>
      </c>
      <c r="U6300">
        <v>61.159090909090899</v>
      </c>
      <c r="V6300">
        <v>96.313541700865756</v>
      </c>
      <c r="W6300">
        <v>88.89739898989906</v>
      </c>
      <c r="X6300">
        <v>9.1539292800981471</v>
      </c>
      <c r="Y6300">
        <v>2.3360251100893406</v>
      </c>
      <c r="Z6300">
        <v>-37.908958424037472</v>
      </c>
      <c r="AA6300">
        <v>19.402253797158256</v>
      </c>
      <c r="AB6300">
        <v>20.407602843457671</v>
      </c>
      <c r="AC6300">
        <v>3</v>
      </c>
      <c r="AD6300">
        <v>0</v>
      </c>
      <c r="AE6300">
        <v>0</v>
      </c>
      <c r="AF6300">
        <v>0</v>
      </c>
      <c r="AG6300">
        <v>11</v>
      </c>
      <c r="AH6300">
        <v>2</v>
      </c>
      <c r="AI6300">
        <v>1</v>
      </c>
      <c r="AJ6300">
        <v>0</v>
      </c>
      <c r="AK6300">
        <v>3</v>
      </c>
      <c r="AL6300">
        <v>1</v>
      </c>
    </row>
    <row r="6301" spans="1:38" x14ac:dyDescent="0.5">
      <c r="A6301">
        <v>16</v>
      </c>
      <c r="B6301">
        <v>221</v>
      </c>
      <c r="C6301">
        <v>2021</v>
      </c>
      <c r="D6301">
        <v>5</v>
      </c>
      <c r="E6301">
        <v>99</v>
      </c>
      <c r="F6301">
        <v>176</v>
      </c>
      <c r="G6301">
        <v>99</v>
      </c>
      <c r="H6301">
        <v>99</v>
      </c>
      <c r="I6301">
        <v>99</v>
      </c>
      <c r="J6301">
        <v>103</v>
      </c>
      <c r="M6301">
        <v>99</v>
      </c>
      <c r="N6301">
        <v>99</v>
      </c>
      <c r="O6301">
        <v>99</v>
      </c>
      <c r="P6301">
        <v>99</v>
      </c>
      <c r="Q6301">
        <v>9</v>
      </c>
      <c r="R6301">
        <v>210</v>
      </c>
      <c r="S6301">
        <v>210</v>
      </c>
      <c r="T6301">
        <v>16.828571428571426</v>
      </c>
      <c r="U6301">
        <v>62.347619047619027</v>
      </c>
      <c r="V6301">
        <v>87.965072486199347</v>
      </c>
      <c r="W6301">
        <v>81.191761904761989</v>
      </c>
      <c r="X6301">
        <v>10.801473455063531</v>
      </c>
      <c r="Y6301">
        <v>1.9193548141222128</v>
      </c>
      <c r="Z6301">
        <v>-25.818523138738158</v>
      </c>
      <c r="AA6301">
        <v>10.349926071956633</v>
      </c>
      <c r="AB6301">
        <v>9.8790481800792822</v>
      </c>
      <c r="AC6301">
        <v>3</v>
      </c>
      <c r="AD6301">
        <v>0</v>
      </c>
      <c r="AE6301">
        <v>0</v>
      </c>
      <c r="AF6301">
        <v>1</v>
      </c>
      <c r="AG6301">
        <v>2</v>
      </c>
      <c r="AH6301">
        <v>0</v>
      </c>
      <c r="AI6301">
        <v>7</v>
      </c>
      <c r="AJ6301">
        <v>0</v>
      </c>
      <c r="AK6301">
        <v>1</v>
      </c>
      <c r="AL6301">
        <v>0</v>
      </c>
    </row>
    <row r="6302" spans="1:38" x14ac:dyDescent="0.5">
      <c r="A6302">
        <v>16</v>
      </c>
      <c r="B6302">
        <v>222</v>
      </c>
      <c r="C6302">
        <v>2021</v>
      </c>
      <c r="D6302">
        <v>6</v>
      </c>
      <c r="E6302">
        <v>99</v>
      </c>
      <c r="F6302">
        <v>176</v>
      </c>
      <c r="G6302">
        <v>99</v>
      </c>
      <c r="H6302">
        <v>99</v>
      </c>
      <c r="I6302">
        <v>99</v>
      </c>
      <c r="J6302">
        <v>103</v>
      </c>
      <c r="M6302">
        <v>99</v>
      </c>
      <c r="N6302">
        <v>99</v>
      </c>
      <c r="O6302">
        <v>99</v>
      </c>
      <c r="P6302">
        <v>99</v>
      </c>
      <c r="Q6302">
        <v>12</v>
      </c>
      <c r="R6302">
        <v>456</v>
      </c>
      <c r="S6302">
        <v>456</v>
      </c>
      <c r="T6302">
        <v>16.368421052631579</v>
      </c>
      <c r="U6302">
        <v>61.28289473684211</v>
      </c>
      <c r="V6302">
        <v>91.509213852616384</v>
      </c>
      <c r="W6302">
        <v>84.463004385964979</v>
      </c>
      <c r="X6302">
        <v>10.545263464884492</v>
      </c>
      <c r="Y6302">
        <v>2.3219521519482957</v>
      </c>
      <c r="Z6302">
        <v>-35.612750599148619</v>
      </c>
      <c r="AA6302">
        <v>18.327974276527328</v>
      </c>
      <c r="AB6302">
        <v>18.394474197293945</v>
      </c>
      <c r="AC6302">
        <v>1</v>
      </c>
      <c r="AD6302">
        <v>0</v>
      </c>
      <c r="AE6302">
        <v>0</v>
      </c>
      <c r="AF6302">
        <v>0</v>
      </c>
      <c r="AG6302">
        <v>7</v>
      </c>
      <c r="AH6302">
        <v>2</v>
      </c>
      <c r="AI6302">
        <v>1</v>
      </c>
      <c r="AJ6302">
        <v>0</v>
      </c>
      <c r="AK6302">
        <v>0</v>
      </c>
      <c r="AL6302">
        <v>0</v>
      </c>
    </row>
    <row r="6303" spans="1:38" x14ac:dyDescent="0.5">
      <c r="A6303">
        <v>16</v>
      </c>
      <c r="B6303">
        <v>223</v>
      </c>
      <c r="C6303">
        <v>2021</v>
      </c>
      <c r="D6303">
        <v>7</v>
      </c>
      <c r="E6303">
        <v>99</v>
      </c>
      <c r="F6303">
        <v>176</v>
      </c>
      <c r="G6303">
        <v>99</v>
      </c>
      <c r="H6303">
        <v>99</v>
      </c>
      <c r="I6303">
        <v>99</v>
      </c>
      <c r="J6303">
        <v>103</v>
      </c>
      <c r="M6303">
        <v>99</v>
      </c>
      <c r="N6303">
        <v>99</v>
      </c>
      <c r="O6303">
        <v>99</v>
      </c>
      <c r="P6303">
        <v>99</v>
      </c>
      <c r="Q6303">
        <v>13</v>
      </c>
      <c r="R6303">
        <v>376</v>
      </c>
      <c r="S6303">
        <v>376</v>
      </c>
      <c r="T6303">
        <v>15.970744680851068</v>
      </c>
      <c r="U6303">
        <v>60.132978723404271</v>
      </c>
      <c r="V6303">
        <v>93.126224614462529</v>
      </c>
      <c r="W6303">
        <v>85.955505319148898</v>
      </c>
      <c r="X6303">
        <v>11.502304961419899</v>
      </c>
      <c r="Y6303">
        <v>2.03254835842464</v>
      </c>
      <c r="Z6303">
        <v>-41.405437692966011</v>
      </c>
      <c r="AA6303">
        <v>17.472118959107814</v>
      </c>
      <c r="AB6303">
        <v>17.945228282673924</v>
      </c>
      <c r="AC6303">
        <v>1</v>
      </c>
      <c r="AD6303">
        <v>0</v>
      </c>
      <c r="AE6303">
        <v>0</v>
      </c>
      <c r="AF6303">
        <v>0</v>
      </c>
      <c r="AG6303">
        <v>5</v>
      </c>
      <c r="AH6303">
        <v>1</v>
      </c>
      <c r="AI6303">
        <v>24</v>
      </c>
      <c r="AJ6303">
        <v>0</v>
      </c>
      <c r="AK6303">
        <v>2</v>
      </c>
      <c r="AL6303">
        <v>0</v>
      </c>
    </row>
    <row r="6304" spans="1:38" x14ac:dyDescent="0.5">
      <c r="A6304">
        <v>16</v>
      </c>
      <c r="B6304">
        <v>224</v>
      </c>
      <c r="C6304">
        <v>2021</v>
      </c>
      <c r="D6304">
        <v>8</v>
      </c>
      <c r="E6304">
        <v>99</v>
      </c>
      <c r="F6304">
        <v>176</v>
      </c>
      <c r="G6304">
        <v>99</v>
      </c>
      <c r="H6304">
        <v>99</v>
      </c>
      <c r="I6304">
        <v>99</v>
      </c>
      <c r="J6304">
        <v>103</v>
      </c>
      <c r="M6304">
        <v>99</v>
      </c>
      <c r="N6304">
        <v>99</v>
      </c>
      <c r="O6304">
        <v>99</v>
      </c>
      <c r="P6304">
        <v>99</v>
      </c>
      <c r="Q6304">
        <v>11</v>
      </c>
      <c r="R6304">
        <v>423</v>
      </c>
      <c r="S6304">
        <v>423</v>
      </c>
      <c r="T6304">
        <v>16.397163120567381</v>
      </c>
      <c r="U6304">
        <v>61.092198581560304</v>
      </c>
      <c r="V6304">
        <v>89.940603797361348</v>
      </c>
      <c r="W6304">
        <v>83.015177304964496</v>
      </c>
      <c r="X6304">
        <v>9.3274037093259352</v>
      </c>
      <c r="Y6304">
        <v>1.7336908082819749</v>
      </c>
      <c r="Z6304">
        <v>-39.767359658565852</v>
      </c>
      <c r="AA6304">
        <v>21.461187214611876</v>
      </c>
      <c r="AB6304">
        <v>21.226935440844898</v>
      </c>
      <c r="AC6304">
        <v>0</v>
      </c>
      <c r="AD6304">
        <v>0</v>
      </c>
      <c r="AE6304">
        <v>0</v>
      </c>
      <c r="AF6304">
        <v>3</v>
      </c>
      <c r="AG6304">
        <v>5</v>
      </c>
      <c r="AH6304">
        <v>0</v>
      </c>
      <c r="AI6304">
        <v>16</v>
      </c>
      <c r="AJ6304">
        <v>0</v>
      </c>
      <c r="AK6304">
        <v>5</v>
      </c>
      <c r="AL6304">
        <v>0</v>
      </c>
    </row>
    <row r="6305" spans="1:38" x14ac:dyDescent="0.5">
      <c r="A6305">
        <v>16</v>
      </c>
      <c r="B6305">
        <v>225</v>
      </c>
      <c r="C6305">
        <v>2021</v>
      </c>
      <c r="D6305">
        <v>9</v>
      </c>
      <c r="E6305">
        <v>99</v>
      </c>
      <c r="F6305">
        <v>176</v>
      </c>
      <c r="G6305">
        <v>99</v>
      </c>
      <c r="H6305">
        <v>99</v>
      </c>
      <c r="I6305">
        <v>99</v>
      </c>
      <c r="J6305">
        <v>103</v>
      </c>
      <c r="M6305">
        <v>99</v>
      </c>
      <c r="N6305">
        <v>99</v>
      </c>
      <c r="O6305">
        <v>99</v>
      </c>
      <c r="P6305">
        <v>99</v>
      </c>
      <c r="Q6305">
        <v>2</v>
      </c>
      <c r="R6305">
        <v>83</v>
      </c>
      <c r="S6305">
        <v>83</v>
      </c>
      <c r="T6305">
        <v>16.349397590361445</v>
      </c>
      <c r="U6305">
        <v>61.132530120481938</v>
      </c>
      <c r="V6305">
        <v>101.9129606182041</v>
      </c>
      <c r="W6305">
        <v>94.065662650602434</v>
      </c>
      <c r="X6305">
        <v>8.3807825486140448</v>
      </c>
      <c r="Y6305">
        <v>2.0696957714701596</v>
      </c>
      <c r="Z6305">
        <v>-30.139273054761432</v>
      </c>
      <c r="AA6305">
        <v>4.1604010025062648</v>
      </c>
      <c r="AB6305">
        <v>4.6670984993336608</v>
      </c>
      <c r="AC6305">
        <v>2</v>
      </c>
      <c r="AD6305">
        <v>0</v>
      </c>
      <c r="AE6305">
        <v>0</v>
      </c>
      <c r="AF6305">
        <v>0</v>
      </c>
      <c r="AG6305">
        <v>1</v>
      </c>
      <c r="AH6305">
        <v>0</v>
      </c>
      <c r="AI6305">
        <v>4</v>
      </c>
      <c r="AJ6305">
        <v>0</v>
      </c>
      <c r="AK6305">
        <v>0</v>
      </c>
      <c r="AL6305">
        <v>0</v>
      </c>
    </row>
    <row r="6306" spans="1:38" x14ac:dyDescent="0.5">
      <c r="A6306">
        <v>16</v>
      </c>
      <c r="B6306">
        <v>226</v>
      </c>
      <c r="C6306">
        <v>2021</v>
      </c>
      <c r="D6306">
        <v>10</v>
      </c>
      <c r="E6306">
        <v>99</v>
      </c>
      <c r="F6306">
        <v>176</v>
      </c>
      <c r="G6306">
        <v>99</v>
      </c>
      <c r="H6306">
        <v>99</v>
      </c>
      <c r="I6306">
        <v>99</v>
      </c>
      <c r="J6306">
        <v>103</v>
      </c>
      <c r="M6306">
        <v>99</v>
      </c>
      <c r="N6306">
        <v>99</v>
      </c>
      <c r="O6306">
        <v>99</v>
      </c>
      <c r="P6306">
        <v>99</v>
      </c>
      <c r="Q6306">
        <v>6</v>
      </c>
      <c r="R6306">
        <v>89</v>
      </c>
      <c r="S6306">
        <v>89</v>
      </c>
      <c r="T6306">
        <v>16.191011235955056</v>
      </c>
      <c r="U6306">
        <v>60.730337078651694</v>
      </c>
      <c r="V6306">
        <v>100.40670992245607</v>
      </c>
      <c r="W6306">
        <v>92.675393258427007</v>
      </c>
      <c r="X6306">
        <v>12.106011419364767</v>
      </c>
      <c r="Y6306">
        <v>2.6083877018633328</v>
      </c>
      <c r="Z6306">
        <v>-35.896739268427488</v>
      </c>
      <c r="AA6306">
        <v>4.1803663691874116</v>
      </c>
      <c r="AB6306">
        <v>4.4881796701884928</v>
      </c>
      <c r="AC6306">
        <v>1</v>
      </c>
      <c r="AD6306">
        <v>0</v>
      </c>
      <c r="AE6306">
        <v>0</v>
      </c>
      <c r="AF6306">
        <v>0</v>
      </c>
      <c r="AG6306">
        <v>0</v>
      </c>
      <c r="AH6306">
        <v>0</v>
      </c>
      <c r="AI6306">
        <v>1</v>
      </c>
      <c r="AJ6306">
        <v>0</v>
      </c>
      <c r="AK6306">
        <v>0</v>
      </c>
      <c r="AL6306">
        <v>1</v>
      </c>
    </row>
    <row r="6307" spans="1:38" x14ac:dyDescent="0.5">
      <c r="A6307">
        <v>16</v>
      </c>
      <c r="B6307">
        <v>227</v>
      </c>
      <c r="C6307">
        <v>2021</v>
      </c>
      <c r="D6307">
        <v>11</v>
      </c>
      <c r="E6307">
        <v>99</v>
      </c>
      <c r="F6307">
        <v>176</v>
      </c>
      <c r="G6307">
        <v>99</v>
      </c>
      <c r="H6307">
        <v>99</v>
      </c>
      <c r="I6307">
        <v>99</v>
      </c>
      <c r="J6307">
        <v>103</v>
      </c>
      <c r="M6307">
        <v>99</v>
      </c>
      <c r="N6307">
        <v>99</v>
      </c>
      <c r="O6307">
        <v>99</v>
      </c>
      <c r="P6307">
        <v>99</v>
      </c>
      <c r="Q6307">
        <v>10</v>
      </c>
      <c r="R6307">
        <v>452</v>
      </c>
      <c r="S6307">
        <v>452</v>
      </c>
      <c r="T6307">
        <v>16.575221238938049</v>
      </c>
      <c r="U6307">
        <v>61.431415929203517</v>
      </c>
      <c r="V6307">
        <v>92.423561107968382</v>
      </c>
      <c r="W6307">
        <v>85.306946902654857</v>
      </c>
      <c r="X6307">
        <v>11.080589540832724</v>
      </c>
      <c r="Y6307">
        <v>1.9215095316183719</v>
      </c>
      <c r="Z6307">
        <v>-39.976609548238514</v>
      </c>
      <c r="AA6307">
        <v>15.91549295774648</v>
      </c>
      <c r="AB6307">
        <v>15.959662786471023</v>
      </c>
      <c r="AC6307">
        <v>3</v>
      </c>
      <c r="AD6307">
        <v>0</v>
      </c>
      <c r="AE6307">
        <v>0</v>
      </c>
      <c r="AF6307">
        <v>0</v>
      </c>
      <c r="AG6307">
        <v>13</v>
      </c>
      <c r="AH6307">
        <v>2</v>
      </c>
      <c r="AI6307">
        <v>18</v>
      </c>
      <c r="AJ6307">
        <v>0</v>
      </c>
      <c r="AK6307">
        <v>2</v>
      </c>
      <c r="AL6307">
        <v>4</v>
      </c>
    </row>
    <row r="6308" spans="1:38" x14ac:dyDescent="0.5">
      <c r="A6308">
        <v>16</v>
      </c>
      <c r="B6308">
        <v>228</v>
      </c>
      <c r="C6308">
        <v>2021</v>
      </c>
      <c r="D6308">
        <v>12</v>
      </c>
      <c r="E6308">
        <v>99</v>
      </c>
      <c r="F6308">
        <v>176</v>
      </c>
      <c r="G6308">
        <v>99</v>
      </c>
      <c r="H6308">
        <v>99</v>
      </c>
      <c r="I6308">
        <v>99</v>
      </c>
      <c r="J6308">
        <v>103</v>
      </c>
      <c r="M6308">
        <v>99</v>
      </c>
      <c r="N6308">
        <v>99</v>
      </c>
      <c r="O6308">
        <v>99</v>
      </c>
      <c r="P6308">
        <v>99</v>
      </c>
      <c r="Q6308">
        <v>7</v>
      </c>
      <c r="R6308">
        <v>123</v>
      </c>
      <c r="S6308">
        <v>123</v>
      </c>
      <c r="T6308">
        <v>16.390243902439025</v>
      </c>
      <c r="U6308">
        <v>61.008130081300799</v>
      </c>
      <c r="V6308">
        <v>94.453135322252493</v>
      </c>
      <c r="W6308">
        <v>87.180243902438974</v>
      </c>
      <c r="X6308">
        <v>9.9489509569487655</v>
      </c>
      <c r="Y6308">
        <v>2.0620296850684139</v>
      </c>
      <c r="Z6308">
        <v>-36.222506589234278</v>
      </c>
      <c r="AA6308">
        <v>6.7360350492880627</v>
      </c>
      <c r="AB6308">
        <v>7.0924855238997004</v>
      </c>
      <c r="AC6308">
        <v>0</v>
      </c>
      <c r="AD6308">
        <v>0</v>
      </c>
      <c r="AE6308">
        <v>0</v>
      </c>
      <c r="AF6308">
        <v>1</v>
      </c>
      <c r="AG6308">
        <v>0</v>
      </c>
      <c r="AH6308">
        <v>0</v>
      </c>
      <c r="AI6308">
        <v>6</v>
      </c>
      <c r="AJ6308">
        <v>0</v>
      </c>
      <c r="AK6308">
        <v>0</v>
      </c>
      <c r="AL6308">
        <v>0</v>
      </c>
    </row>
    <row r="6309" spans="1:38" x14ac:dyDescent="0.5">
      <c r="A6309">
        <v>16</v>
      </c>
      <c r="B6309">
        <v>229</v>
      </c>
      <c r="C6309">
        <v>2021</v>
      </c>
      <c r="D6309">
        <v>1</v>
      </c>
      <c r="E6309">
        <v>99</v>
      </c>
      <c r="F6309">
        <v>176</v>
      </c>
      <c r="G6309">
        <v>99</v>
      </c>
      <c r="H6309">
        <v>99</v>
      </c>
      <c r="I6309">
        <v>99</v>
      </c>
      <c r="J6309">
        <v>106</v>
      </c>
      <c r="M6309">
        <v>99</v>
      </c>
      <c r="N6309">
        <v>99</v>
      </c>
      <c r="O6309">
        <v>99</v>
      </c>
      <c r="P6309">
        <v>99</v>
      </c>
      <c r="Q6309">
        <v>5</v>
      </c>
      <c r="R6309">
        <v>165</v>
      </c>
      <c r="S6309">
        <v>165</v>
      </c>
      <c r="T6309">
        <v>16.436363636363637</v>
      </c>
      <c r="U6309">
        <v>61.424242424242415</v>
      </c>
      <c r="V6309">
        <v>97.075412850060715</v>
      </c>
      <c r="W6309">
        <v>89.600606060606012</v>
      </c>
      <c r="X6309">
        <v>8.2642457132190117</v>
      </c>
      <c r="Y6309">
        <v>2.0095273532985658</v>
      </c>
      <c r="Z6309">
        <v>-23.32837577526513</v>
      </c>
      <c r="AA6309">
        <v>6.1156412157153444</v>
      </c>
      <c r="AB6309">
        <v>6.2919725332402097</v>
      </c>
      <c r="AC6309">
        <v>1</v>
      </c>
      <c r="AD6309">
        <v>0</v>
      </c>
      <c r="AE6309">
        <v>0</v>
      </c>
      <c r="AF6309">
        <v>1</v>
      </c>
      <c r="AG6309">
        <v>6</v>
      </c>
      <c r="AH6309">
        <v>12</v>
      </c>
      <c r="AI6309">
        <v>24</v>
      </c>
      <c r="AJ6309">
        <v>0</v>
      </c>
      <c r="AK6309">
        <v>2</v>
      </c>
      <c r="AL6309">
        <v>0</v>
      </c>
    </row>
    <row r="6310" spans="1:38" x14ac:dyDescent="0.5">
      <c r="A6310">
        <v>16</v>
      </c>
      <c r="B6310">
        <v>230</v>
      </c>
      <c r="C6310">
        <v>2021</v>
      </c>
      <c r="D6310">
        <v>2</v>
      </c>
      <c r="E6310">
        <v>99</v>
      </c>
      <c r="F6310">
        <v>176</v>
      </c>
      <c r="G6310">
        <v>99</v>
      </c>
      <c r="H6310">
        <v>99</v>
      </c>
      <c r="I6310">
        <v>99</v>
      </c>
      <c r="J6310">
        <v>106</v>
      </c>
      <c r="M6310">
        <v>99</v>
      </c>
      <c r="N6310">
        <v>99</v>
      </c>
      <c r="O6310">
        <v>99</v>
      </c>
      <c r="P6310">
        <v>99</v>
      </c>
      <c r="Q6310">
        <v>5</v>
      </c>
      <c r="R6310">
        <v>208</v>
      </c>
      <c r="S6310">
        <v>208</v>
      </c>
      <c r="T6310">
        <v>16.711538461538456</v>
      </c>
      <c r="U6310">
        <v>62.024038461538481</v>
      </c>
      <c r="V6310">
        <v>95.503791982665248</v>
      </c>
      <c r="W6310">
        <v>88.150000000000077</v>
      </c>
      <c r="X6310">
        <v>7.418434678348131</v>
      </c>
      <c r="Y6310">
        <v>1.8949322695582873</v>
      </c>
      <c r="Z6310">
        <v>-28.559011862333353</v>
      </c>
      <c r="AA6310">
        <v>11.158798283261804</v>
      </c>
      <c r="AB6310">
        <v>11.474909368918798</v>
      </c>
      <c r="AC6310">
        <v>2</v>
      </c>
      <c r="AD6310">
        <v>0</v>
      </c>
      <c r="AE6310">
        <v>0</v>
      </c>
      <c r="AF6310">
        <v>0</v>
      </c>
      <c r="AG6310">
        <v>8</v>
      </c>
      <c r="AH6310">
        <v>18</v>
      </c>
      <c r="AI6310">
        <v>30</v>
      </c>
      <c r="AJ6310">
        <v>0</v>
      </c>
      <c r="AK6310">
        <v>1</v>
      </c>
      <c r="AL6310">
        <v>0</v>
      </c>
    </row>
    <row r="6311" spans="1:38" x14ac:dyDescent="0.5">
      <c r="A6311">
        <v>16</v>
      </c>
      <c r="B6311">
        <v>231</v>
      </c>
      <c r="C6311">
        <v>2021</v>
      </c>
      <c r="D6311">
        <v>3</v>
      </c>
      <c r="E6311">
        <v>99</v>
      </c>
      <c r="F6311">
        <v>176</v>
      </c>
      <c r="G6311">
        <v>99</v>
      </c>
      <c r="H6311">
        <v>99</v>
      </c>
      <c r="I6311">
        <v>99</v>
      </c>
      <c r="J6311">
        <v>106</v>
      </c>
      <c r="M6311">
        <v>99</v>
      </c>
      <c r="N6311">
        <v>99</v>
      </c>
      <c r="O6311">
        <v>99</v>
      </c>
      <c r="P6311">
        <v>99</v>
      </c>
      <c r="Q6311">
        <v>7</v>
      </c>
      <c r="R6311">
        <v>112</v>
      </c>
      <c r="S6311">
        <v>112</v>
      </c>
      <c r="T6311">
        <v>16.571428571428577</v>
      </c>
      <c r="U6311">
        <v>62.133928571428562</v>
      </c>
      <c r="V6311">
        <v>94.108884073672812</v>
      </c>
      <c r="W6311">
        <v>86.862499999999997</v>
      </c>
      <c r="X6311">
        <v>7.257116273503053</v>
      </c>
      <c r="Y6311">
        <v>2.0980243075088598</v>
      </c>
      <c r="Z6311">
        <v>-24.4734271616271</v>
      </c>
      <c r="AA6311">
        <v>4.9579459938025687</v>
      </c>
      <c r="AB6311">
        <v>5.0581221839674519</v>
      </c>
      <c r="AC6311">
        <v>3</v>
      </c>
      <c r="AD6311">
        <v>0</v>
      </c>
      <c r="AE6311">
        <v>0</v>
      </c>
      <c r="AF6311">
        <v>0</v>
      </c>
      <c r="AG6311">
        <v>23</v>
      </c>
      <c r="AH6311">
        <v>26</v>
      </c>
      <c r="AI6311">
        <v>22</v>
      </c>
      <c r="AJ6311">
        <v>0</v>
      </c>
      <c r="AK6311">
        <v>3</v>
      </c>
      <c r="AL6311">
        <v>1</v>
      </c>
    </row>
    <row r="6312" spans="1:38" x14ac:dyDescent="0.5">
      <c r="A6312">
        <v>16</v>
      </c>
      <c r="B6312">
        <v>232</v>
      </c>
      <c r="C6312">
        <v>2021</v>
      </c>
      <c r="D6312">
        <v>4</v>
      </c>
      <c r="E6312">
        <v>99</v>
      </c>
      <c r="F6312">
        <v>176</v>
      </c>
      <c r="G6312">
        <v>99</v>
      </c>
      <c r="H6312">
        <v>99</v>
      </c>
      <c r="I6312">
        <v>99</v>
      </c>
      <c r="J6312">
        <v>106</v>
      </c>
      <c r="M6312">
        <v>99</v>
      </c>
      <c r="N6312">
        <v>99</v>
      </c>
      <c r="O6312">
        <v>99</v>
      </c>
      <c r="P6312">
        <v>99</v>
      </c>
      <c r="Q6312">
        <v>4</v>
      </c>
      <c r="R6312">
        <v>233</v>
      </c>
      <c r="S6312">
        <v>233</v>
      </c>
      <c r="T6312">
        <v>16.35622317596567</v>
      </c>
      <c r="U6312">
        <v>61.210300429184556</v>
      </c>
      <c r="V6312">
        <v>89.057421451787647</v>
      </c>
      <c r="W6312">
        <v>82.199999999999989</v>
      </c>
      <c r="X6312">
        <v>7.1690560610774554</v>
      </c>
      <c r="Y6312">
        <v>2.2982502011303003</v>
      </c>
      <c r="Z6312">
        <v>-31.02651666851666</v>
      </c>
      <c r="AA6312">
        <v>11.415972562469378</v>
      </c>
      <c r="AB6312">
        <v>11.10287606611546</v>
      </c>
      <c r="AC6312">
        <v>3</v>
      </c>
      <c r="AD6312">
        <v>0</v>
      </c>
      <c r="AE6312">
        <v>0</v>
      </c>
      <c r="AF6312">
        <v>1</v>
      </c>
      <c r="AG6312">
        <v>18</v>
      </c>
      <c r="AH6312">
        <v>23</v>
      </c>
      <c r="AI6312">
        <v>36</v>
      </c>
      <c r="AJ6312">
        <v>0</v>
      </c>
      <c r="AK6312">
        <v>5</v>
      </c>
      <c r="AL6312">
        <v>2</v>
      </c>
    </row>
    <row r="6313" spans="1:38" x14ac:dyDescent="0.5">
      <c r="A6313">
        <v>16</v>
      </c>
      <c r="B6313">
        <v>233</v>
      </c>
      <c r="C6313">
        <v>2021</v>
      </c>
      <c r="D6313">
        <v>5</v>
      </c>
      <c r="E6313">
        <v>99</v>
      </c>
      <c r="F6313">
        <v>176</v>
      </c>
      <c r="G6313">
        <v>99</v>
      </c>
      <c r="H6313">
        <v>99</v>
      </c>
      <c r="I6313">
        <v>99</v>
      </c>
      <c r="J6313">
        <v>106</v>
      </c>
      <c r="M6313">
        <v>99</v>
      </c>
      <c r="N6313">
        <v>99</v>
      </c>
      <c r="O6313">
        <v>99</v>
      </c>
      <c r="P6313">
        <v>99</v>
      </c>
      <c r="Q6313">
        <v>4</v>
      </c>
      <c r="R6313">
        <v>94</v>
      </c>
      <c r="S6313">
        <v>94</v>
      </c>
      <c r="T6313">
        <v>16.936170212765955</v>
      </c>
      <c r="U6313">
        <v>63.14893617021275</v>
      </c>
      <c r="V6313">
        <v>92.919711394389282</v>
      </c>
      <c r="W6313">
        <v>85.764893617021258</v>
      </c>
      <c r="X6313">
        <v>5.6021217000239636</v>
      </c>
      <c r="Y6313">
        <v>1.5085391468662885</v>
      </c>
      <c r="Z6313">
        <v>-39.490199108494451</v>
      </c>
      <c r="AA6313">
        <v>4.6328240512567751</v>
      </c>
      <c r="AB6313">
        <v>4.6711224234561159</v>
      </c>
      <c r="AC6313">
        <v>1</v>
      </c>
      <c r="AD6313">
        <v>0</v>
      </c>
      <c r="AE6313">
        <v>0</v>
      </c>
      <c r="AF6313">
        <v>0</v>
      </c>
      <c r="AG6313">
        <v>11</v>
      </c>
      <c r="AH6313">
        <v>2</v>
      </c>
      <c r="AI6313">
        <v>16</v>
      </c>
      <c r="AJ6313">
        <v>0</v>
      </c>
      <c r="AK6313">
        <v>0</v>
      </c>
      <c r="AL6313">
        <v>0</v>
      </c>
    </row>
    <row r="6314" spans="1:38" x14ac:dyDescent="0.5">
      <c r="A6314">
        <v>16</v>
      </c>
      <c r="B6314">
        <v>234</v>
      </c>
      <c r="C6314">
        <v>2021</v>
      </c>
      <c r="D6314">
        <v>6</v>
      </c>
      <c r="E6314">
        <v>99</v>
      </c>
      <c r="F6314">
        <v>176</v>
      </c>
      <c r="G6314">
        <v>99</v>
      </c>
      <c r="H6314">
        <v>99</v>
      </c>
      <c r="I6314">
        <v>99</v>
      </c>
      <c r="J6314">
        <v>106</v>
      </c>
      <c r="M6314">
        <v>99</v>
      </c>
      <c r="N6314">
        <v>99</v>
      </c>
      <c r="O6314">
        <v>99</v>
      </c>
      <c r="P6314">
        <v>99</v>
      </c>
      <c r="Q6314">
        <v>5</v>
      </c>
      <c r="R6314">
        <v>258</v>
      </c>
      <c r="S6314">
        <v>258</v>
      </c>
      <c r="T6314">
        <v>16.662790697674417</v>
      </c>
      <c r="U6314">
        <v>61.798449612403111</v>
      </c>
      <c r="V6314">
        <v>96.457456726045024</v>
      </c>
      <c r="W6314">
        <v>89.030232558139517</v>
      </c>
      <c r="X6314">
        <v>7.5258016611914051</v>
      </c>
      <c r="Y6314">
        <v>1.816717565439558</v>
      </c>
      <c r="Z6314">
        <v>-8.3184330583200286</v>
      </c>
      <c r="AA6314">
        <v>10.369774919614148</v>
      </c>
      <c r="AB6314">
        <v>10.97016661807975</v>
      </c>
      <c r="AC6314">
        <v>2</v>
      </c>
      <c r="AD6314">
        <v>0</v>
      </c>
      <c r="AE6314">
        <v>0</v>
      </c>
      <c r="AF6314">
        <v>0</v>
      </c>
      <c r="AG6314">
        <v>40</v>
      </c>
      <c r="AH6314">
        <v>23</v>
      </c>
      <c r="AI6314">
        <v>58</v>
      </c>
      <c r="AJ6314">
        <v>0</v>
      </c>
      <c r="AK6314">
        <v>3</v>
      </c>
      <c r="AL6314">
        <v>7</v>
      </c>
    </row>
    <row r="6315" spans="1:38" x14ac:dyDescent="0.5">
      <c r="A6315">
        <v>16</v>
      </c>
      <c r="B6315">
        <v>235</v>
      </c>
      <c r="C6315">
        <v>2021</v>
      </c>
      <c r="D6315">
        <v>7</v>
      </c>
      <c r="E6315">
        <v>99</v>
      </c>
      <c r="F6315">
        <v>176</v>
      </c>
      <c r="G6315">
        <v>99</v>
      </c>
      <c r="H6315">
        <v>99</v>
      </c>
      <c r="I6315">
        <v>99</v>
      </c>
      <c r="J6315">
        <v>106</v>
      </c>
      <c r="M6315">
        <v>99</v>
      </c>
      <c r="N6315">
        <v>99</v>
      </c>
      <c r="O6315">
        <v>99</v>
      </c>
      <c r="P6315">
        <v>99</v>
      </c>
      <c r="Q6315">
        <v>5</v>
      </c>
      <c r="R6315">
        <v>266</v>
      </c>
      <c r="S6315">
        <v>265</v>
      </c>
      <c r="T6315">
        <v>16.571428571428577</v>
      </c>
      <c r="U6315">
        <v>61.683018867924503</v>
      </c>
      <c r="V6315">
        <v>90.06071260655375</v>
      </c>
      <c r="W6315">
        <v>82.816603773584902</v>
      </c>
      <c r="X6315">
        <v>8.7764321936969978</v>
      </c>
      <c r="Y6315">
        <v>2.0970541646449679</v>
      </c>
      <c r="Z6315">
        <v>-47.775145766261581</v>
      </c>
      <c r="AA6315">
        <v>12.360594795539033</v>
      </c>
      <c r="AB6315">
        <v>12.185707102384272</v>
      </c>
      <c r="AC6315">
        <v>3</v>
      </c>
      <c r="AD6315">
        <v>0</v>
      </c>
      <c r="AE6315">
        <v>0</v>
      </c>
      <c r="AF6315">
        <v>0</v>
      </c>
      <c r="AG6315">
        <v>29</v>
      </c>
      <c r="AH6315">
        <v>14</v>
      </c>
      <c r="AI6315">
        <v>100</v>
      </c>
      <c r="AJ6315">
        <v>0</v>
      </c>
      <c r="AK6315">
        <v>17</v>
      </c>
      <c r="AL6315">
        <v>0</v>
      </c>
    </row>
    <row r="6316" spans="1:38" x14ac:dyDescent="0.5">
      <c r="A6316">
        <v>16</v>
      </c>
      <c r="B6316">
        <v>236</v>
      </c>
      <c r="C6316">
        <v>2021</v>
      </c>
      <c r="D6316">
        <v>8</v>
      </c>
      <c r="E6316">
        <v>99</v>
      </c>
      <c r="F6316">
        <v>176</v>
      </c>
      <c r="G6316">
        <v>99</v>
      </c>
      <c r="H6316">
        <v>99</v>
      </c>
      <c r="I6316">
        <v>99</v>
      </c>
      <c r="J6316">
        <v>106</v>
      </c>
      <c r="M6316">
        <v>99</v>
      </c>
      <c r="N6316">
        <v>99</v>
      </c>
      <c r="O6316">
        <v>99</v>
      </c>
      <c r="P6316">
        <v>99</v>
      </c>
      <c r="Q6316">
        <v>5</v>
      </c>
      <c r="R6316">
        <v>131</v>
      </c>
      <c r="S6316">
        <v>131</v>
      </c>
      <c r="T6316">
        <v>16.770992366412219</v>
      </c>
      <c r="U6316">
        <v>62.137404580152655</v>
      </c>
      <c r="V6316">
        <v>91.105174795100623</v>
      </c>
      <c r="W6316">
        <v>84.090076335877811</v>
      </c>
      <c r="X6316">
        <v>7.5157631291858573</v>
      </c>
      <c r="Y6316">
        <v>1.8851098284510523</v>
      </c>
      <c r="Z6316">
        <v>-34.300478456381001</v>
      </c>
      <c r="AA6316">
        <v>6.6463723997970581</v>
      </c>
      <c r="AB6316">
        <v>6.6589457118627431</v>
      </c>
      <c r="AC6316">
        <v>3</v>
      </c>
      <c r="AD6316">
        <v>0</v>
      </c>
      <c r="AE6316">
        <v>0</v>
      </c>
      <c r="AF6316">
        <v>0</v>
      </c>
      <c r="AG6316">
        <v>24</v>
      </c>
      <c r="AH6316">
        <v>25</v>
      </c>
      <c r="AI6316">
        <v>54</v>
      </c>
      <c r="AJ6316">
        <v>0</v>
      </c>
      <c r="AK6316">
        <v>5</v>
      </c>
      <c r="AL6316">
        <v>1</v>
      </c>
    </row>
    <row r="6317" spans="1:38" x14ac:dyDescent="0.5">
      <c r="A6317">
        <v>16</v>
      </c>
      <c r="B6317">
        <v>237</v>
      </c>
      <c r="C6317">
        <v>2021</v>
      </c>
      <c r="D6317">
        <v>9</v>
      </c>
      <c r="E6317">
        <v>99</v>
      </c>
      <c r="F6317">
        <v>176</v>
      </c>
      <c r="G6317">
        <v>99</v>
      </c>
      <c r="H6317">
        <v>99</v>
      </c>
      <c r="I6317">
        <v>99</v>
      </c>
      <c r="J6317">
        <v>106</v>
      </c>
      <c r="M6317">
        <v>99</v>
      </c>
      <c r="N6317">
        <v>99</v>
      </c>
      <c r="O6317">
        <v>99</v>
      </c>
      <c r="P6317">
        <v>99</v>
      </c>
      <c r="Q6317">
        <v>3</v>
      </c>
      <c r="R6317">
        <v>122</v>
      </c>
      <c r="S6317">
        <v>122</v>
      </c>
      <c r="T6317">
        <v>16.409836065573771</v>
      </c>
      <c r="U6317">
        <v>61.008196721311471</v>
      </c>
      <c r="V6317">
        <v>94.609523471218267</v>
      </c>
      <c r="W6317">
        <v>87.324590163934388</v>
      </c>
      <c r="X6317">
        <v>5.6228647892859369</v>
      </c>
      <c r="Y6317">
        <v>1.9855870075570481</v>
      </c>
      <c r="Z6317">
        <v>13.227845848074372</v>
      </c>
      <c r="AA6317">
        <v>6.1152882205513777</v>
      </c>
      <c r="AB6317">
        <v>6.3684558431371405</v>
      </c>
      <c r="AC6317">
        <v>0</v>
      </c>
      <c r="AD6317">
        <v>0</v>
      </c>
      <c r="AE6317">
        <v>0</v>
      </c>
      <c r="AF6317">
        <v>0</v>
      </c>
      <c r="AG6317">
        <v>6</v>
      </c>
      <c r="AH6317">
        <v>8</v>
      </c>
      <c r="AI6317">
        <v>18</v>
      </c>
      <c r="AJ6317">
        <v>0</v>
      </c>
      <c r="AK6317">
        <v>2</v>
      </c>
      <c r="AL6317">
        <v>0</v>
      </c>
    </row>
    <row r="6318" spans="1:38" x14ac:dyDescent="0.5">
      <c r="A6318">
        <v>16</v>
      </c>
      <c r="B6318">
        <v>238</v>
      </c>
      <c r="C6318">
        <v>2021</v>
      </c>
      <c r="D6318">
        <v>10</v>
      </c>
      <c r="E6318">
        <v>99</v>
      </c>
      <c r="F6318">
        <v>176</v>
      </c>
      <c r="G6318">
        <v>99</v>
      </c>
      <c r="H6318">
        <v>99</v>
      </c>
      <c r="I6318">
        <v>99</v>
      </c>
      <c r="J6318">
        <v>106</v>
      </c>
      <c r="M6318">
        <v>99</v>
      </c>
      <c r="N6318">
        <v>99</v>
      </c>
      <c r="O6318">
        <v>99</v>
      </c>
      <c r="P6318">
        <v>99</v>
      </c>
      <c r="Q6318">
        <v>6</v>
      </c>
      <c r="R6318">
        <v>109</v>
      </c>
      <c r="S6318">
        <v>109</v>
      </c>
      <c r="T6318">
        <v>16.339449541284402</v>
      </c>
      <c r="U6318">
        <v>60.844036697247695</v>
      </c>
      <c r="V6318">
        <v>95.992326577673566</v>
      </c>
      <c r="W6318">
        <v>88.600917431192684</v>
      </c>
      <c r="X6318">
        <v>6.6927524187089267</v>
      </c>
      <c r="Y6318">
        <v>2.0235961808721012</v>
      </c>
      <c r="Z6318">
        <v>-22.522477893285831</v>
      </c>
      <c r="AA6318">
        <v>5.1197745420385159</v>
      </c>
      <c r="AB6318">
        <v>5.2550942173231618</v>
      </c>
      <c r="AC6318">
        <v>0</v>
      </c>
      <c r="AD6318">
        <v>0</v>
      </c>
      <c r="AE6318">
        <v>0</v>
      </c>
      <c r="AF6318">
        <v>1</v>
      </c>
      <c r="AG6318">
        <v>5</v>
      </c>
      <c r="AH6318">
        <v>17</v>
      </c>
      <c r="AI6318">
        <v>1</v>
      </c>
      <c r="AJ6318">
        <v>0</v>
      </c>
      <c r="AK6318">
        <v>0</v>
      </c>
      <c r="AL6318">
        <v>1</v>
      </c>
    </row>
    <row r="6319" spans="1:38" x14ac:dyDescent="0.5">
      <c r="A6319">
        <v>16</v>
      </c>
      <c r="B6319">
        <v>239</v>
      </c>
      <c r="C6319">
        <v>2021</v>
      </c>
      <c r="D6319">
        <v>11</v>
      </c>
      <c r="E6319">
        <v>99</v>
      </c>
      <c r="F6319">
        <v>176</v>
      </c>
      <c r="G6319">
        <v>99</v>
      </c>
      <c r="H6319">
        <v>99</v>
      </c>
      <c r="I6319">
        <v>99</v>
      </c>
      <c r="J6319">
        <v>106</v>
      </c>
      <c r="M6319">
        <v>99</v>
      </c>
      <c r="N6319">
        <v>99</v>
      </c>
      <c r="O6319">
        <v>99</v>
      </c>
      <c r="P6319">
        <v>99</v>
      </c>
      <c r="Q6319">
        <v>7</v>
      </c>
      <c r="R6319">
        <v>209</v>
      </c>
      <c r="S6319">
        <v>209</v>
      </c>
      <c r="T6319">
        <v>16.612440191387559</v>
      </c>
      <c r="U6319">
        <v>61.473684210526322</v>
      </c>
      <c r="V6319">
        <v>93.327873016531228</v>
      </c>
      <c r="W6319">
        <v>86.141626794258414</v>
      </c>
      <c r="X6319">
        <v>8.0707303425788552</v>
      </c>
      <c r="Y6319">
        <v>1.7932692648505764</v>
      </c>
      <c r="Z6319">
        <v>-11.04915775991542</v>
      </c>
      <c r="AA6319">
        <v>7.3591549295774685</v>
      </c>
      <c r="AB6319">
        <v>7.4517835630134686</v>
      </c>
      <c r="AC6319">
        <v>1</v>
      </c>
      <c r="AD6319">
        <v>0</v>
      </c>
      <c r="AE6319">
        <v>0</v>
      </c>
      <c r="AF6319">
        <v>1</v>
      </c>
      <c r="AG6319">
        <v>13</v>
      </c>
      <c r="AH6319">
        <v>9</v>
      </c>
      <c r="AI6319">
        <v>19</v>
      </c>
      <c r="AJ6319">
        <v>0</v>
      </c>
      <c r="AK6319">
        <v>2</v>
      </c>
      <c r="AL6319">
        <v>0</v>
      </c>
    </row>
    <row r="6320" spans="1:38" x14ac:dyDescent="0.5">
      <c r="A6320">
        <v>16</v>
      </c>
      <c r="B6320">
        <v>240</v>
      </c>
      <c r="C6320">
        <v>2021</v>
      </c>
      <c r="D6320">
        <v>12</v>
      </c>
      <c r="E6320">
        <v>99</v>
      </c>
      <c r="F6320">
        <v>176</v>
      </c>
      <c r="G6320">
        <v>99</v>
      </c>
      <c r="H6320">
        <v>99</v>
      </c>
      <c r="I6320">
        <v>99</v>
      </c>
      <c r="J6320">
        <v>106</v>
      </c>
      <c r="M6320">
        <v>99</v>
      </c>
      <c r="N6320">
        <v>99</v>
      </c>
      <c r="O6320">
        <v>99</v>
      </c>
      <c r="P6320">
        <v>99</v>
      </c>
      <c r="Q6320">
        <v>5</v>
      </c>
      <c r="R6320">
        <v>133</v>
      </c>
      <c r="S6320">
        <v>133</v>
      </c>
      <c r="T6320">
        <v>16.481203007518797</v>
      </c>
      <c r="U6320">
        <v>61.165413533834602</v>
      </c>
      <c r="V6320">
        <v>95.540856474881721</v>
      </c>
      <c r="W6320">
        <v>88.184210526315852</v>
      </c>
      <c r="X6320">
        <v>6.7434383825190354</v>
      </c>
      <c r="Y6320">
        <v>1.8845651305395004</v>
      </c>
      <c r="Z6320">
        <v>-38.613387887986782</v>
      </c>
      <c r="AA6320">
        <v>7.2836801752464382</v>
      </c>
      <c r="AB6320">
        <v>7.7574277445063107</v>
      </c>
      <c r="AC6320">
        <v>1</v>
      </c>
      <c r="AD6320">
        <v>0</v>
      </c>
      <c r="AE6320">
        <v>0</v>
      </c>
      <c r="AF6320">
        <v>0</v>
      </c>
      <c r="AG6320">
        <v>8</v>
      </c>
      <c r="AH6320">
        <v>6</v>
      </c>
      <c r="AI6320">
        <v>5</v>
      </c>
      <c r="AJ6320">
        <v>0</v>
      </c>
      <c r="AK6320">
        <v>1</v>
      </c>
      <c r="AL6320">
        <v>0</v>
      </c>
    </row>
    <row r="6321" spans="1:38" x14ac:dyDescent="0.5">
      <c r="A6321">
        <v>16</v>
      </c>
      <c r="B6321">
        <v>241</v>
      </c>
      <c r="C6321">
        <v>2021</v>
      </c>
      <c r="D6321">
        <v>1</v>
      </c>
      <c r="E6321">
        <v>99</v>
      </c>
      <c r="F6321">
        <v>176</v>
      </c>
      <c r="G6321">
        <v>99</v>
      </c>
      <c r="H6321">
        <v>99</v>
      </c>
      <c r="I6321">
        <v>99</v>
      </c>
      <c r="J6321">
        <v>109</v>
      </c>
      <c r="M6321">
        <v>99</v>
      </c>
      <c r="N6321">
        <v>99</v>
      </c>
      <c r="O6321">
        <v>99</v>
      </c>
      <c r="P6321">
        <v>99</v>
      </c>
      <c r="Q6321">
        <v>5</v>
      </c>
      <c r="R6321">
        <v>220</v>
      </c>
      <c r="S6321">
        <v>220</v>
      </c>
      <c r="T6321">
        <v>15.813636363636364</v>
      </c>
      <c r="U6321">
        <v>60.359090909090916</v>
      </c>
      <c r="V6321">
        <v>93.535654486358752</v>
      </c>
      <c r="W6321">
        <v>86.333409090909086</v>
      </c>
      <c r="X6321">
        <v>11.594430156364879</v>
      </c>
      <c r="Y6321">
        <v>3.0604751697184032</v>
      </c>
      <c r="Z6321">
        <v>-4.4414994806901378</v>
      </c>
      <c r="AA6321">
        <v>8.1541882876204603</v>
      </c>
      <c r="AB6321">
        <v>8.0833893516830901</v>
      </c>
      <c r="AC6321">
        <v>5</v>
      </c>
      <c r="AD6321">
        <v>0</v>
      </c>
      <c r="AE6321">
        <v>0</v>
      </c>
      <c r="AF6321">
        <v>1</v>
      </c>
      <c r="AG6321">
        <v>13</v>
      </c>
      <c r="AH6321">
        <v>14</v>
      </c>
      <c r="AI6321">
        <v>9</v>
      </c>
      <c r="AJ6321">
        <v>0</v>
      </c>
      <c r="AK6321">
        <v>1</v>
      </c>
      <c r="AL6321">
        <v>2</v>
      </c>
    </row>
    <row r="6322" spans="1:38" x14ac:dyDescent="0.5">
      <c r="A6322">
        <v>16</v>
      </c>
      <c r="B6322">
        <v>242</v>
      </c>
      <c r="C6322">
        <v>2021</v>
      </c>
      <c r="D6322">
        <v>2</v>
      </c>
      <c r="E6322">
        <v>99</v>
      </c>
      <c r="F6322">
        <v>176</v>
      </c>
      <c r="G6322">
        <v>99</v>
      </c>
      <c r="H6322">
        <v>99</v>
      </c>
      <c r="I6322">
        <v>99</v>
      </c>
      <c r="J6322">
        <v>109</v>
      </c>
      <c r="M6322">
        <v>99</v>
      </c>
      <c r="N6322">
        <v>99</v>
      </c>
      <c r="O6322">
        <v>99</v>
      </c>
      <c r="P6322">
        <v>99</v>
      </c>
      <c r="Q6322">
        <v>10</v>
      </c>
      <c r="R6322">
        <v>253</v>
      </c>
      <c r="S6322">
        <v>253</v>
      </c>
      <c r="T6322">
        <v>15.411067193675889</v>
      </c>
      <c r="U6322">
        <v>59.355731225296445</v>
      </c>
      <c r="V6322">
        <v>92.752838098827041</v>
      </c>
      <c r="W6322">
        <v>85.610869565217371</v>
      </c>
      <c r="X6322">
        <v>9.49041488755533</v>
      </c>
      <c r="Y6322">
        <v>3.571950558087281</v>
      </c>
      <c r="Z6322">
        <v>-16.830463653379862</v>
      </c>
      <c r="AA6322">
        <v>13.572961373390555</v>
      </c>
      <c r="AB6322">
        <v>13.555421987301196</v>
      </c>
      <c r="AC6322">
        <v>8</v>
      </c>
      <c r="AD6322">
        <v>0</v>
      </c>
      <c r="AE6322">
        <v>0</v>
      </c>
      <c r="AF6322">
        <v>0</v>
      </c>
      <c r="AG6322">
        <v>11</v>
      </c>
      <c r="AH6322">
        <v>0</v>
      </c>
      <c r="AI6322">
        <v>16</v>
      </c>
      <c r="AJ6322">
        <v>0</v>
      </c>
      <c r="AK6322">
        <v>0</v>
      </c>
      <c r="AL6322">
        <v>0</v>
      </c>
    </row>
    <row r="6323" spans="1:38" x14ac:dyDescent="0.5">
      <c r="A6323">
        <v>16</v>
      </c>
      <c r="B6323">
        <v>243</v>
      </c>
      <c r="C6323">
        <v>2021</v>
      </c>
      <c r="D6323">
        <v>3</v>
      </c>
      <c r="E6323">
        <v>99</v>
      </c>
      <c r="F6323">
        <v>176</v>
      </c>
      <c r="G6323">
        <v>99</v>
      </c>
      <c r="H6323">
        <v>99</v>
      </c>
      <c r="I6323">
        <v>99</v>
      </c>
      <c r="J6323">
        <v>109</v>
      </c>
      <c r="M6323">
        <v>99</v>
      </c>
      <c r="N6323">
        <v>99</v>
      </c>
      <c r="O6323">
        <v>99</v>
      </c>
      <c r="P6323">
        <v>99</v>
      </c>
      <c r="Q6323">
        <v>15</v>
      </c>
      <c r="R6323">
        <v>540</v>
      </c>
      <c r="S6323">
        <v>540</v>
      </c>
      <c r="T6323">
        <v>16.205555555555556</v>
      </c>
      <c r="U6323">
        <v>60.959259259259262</v>
      </c>
      <c r="V6323">
        <v>93.209742787207588</v>
      </c>
      <c r="W6323">
        <v>86.032592592592508</v>
      </c>
      <c r="X6323">
        <v>8.9978935776115687</v>
      </c>
      <c r="Y6323">
        <v>2.4844343956155472</v>
      </c>
      <c r="Z6323">
        <v>-13.768210194825231</v>
      </c>
      <c r="AA6323">
        <v>23.904382470119526</v>
      </c>
      <c r="AB6323">
        <v>24.154371355990175</v>
      </c>
      <c r="AC6323">
        <v>9</v>
      </c>
      <c r="AD6323">
        <v>0</v>
      </c>
      <c r="AE6323">
        <v>0</v>
      </c>
      <c r="AF6323">
        <v>5</v>
      </c>
      <c r="AG6323">
        <v>7</v>
      </c>
      <c r="AH6323">
        <v>0</v>
      </c>
      <c r="AI6323">
        <v>16</v>
      </c>
      <c r="AJ6323">
        <v>0</v>
      </c>
      <c r="AK6323">
        <v>4</v>
      </c>
      <c r="AL6323">
        <v>2</v>
      </c>
    </row>
    <row r="6324" spans="1:38" x14ac:dyDescent="0.5">
      <c r="A6324">
        <v>16</v>
      </c>
      <c r="B6324">
        <v>244</v>
      </c>
      <c r="C6324">
        <v>2021</v>
      </c>
      <c r="D6324">
        <v>4</v>
      </c>
      <c r="E6324">
        <v>99</v>
      </c>
      <c r="F6324">
        <v>176</v>
      </c>
      <c r="G6324">
        <v>99</v>
      </c>
      <c r="H6324">
        <v>99</v>
      </c>
      <c r="I6324">
        <v>99</v>
      </c>
      <c r="J6324">
        <v>109</v>
      </c>
      <c r="M6324">
        <v>99</v>
      </c>
      <c r="N6324">
        <v>99</v>
      </c>
      <c r="O6324">
        <v>99</v>
      </c>
      <c r="P6324">
        <v>99</v>
      </c>
      <c r="Q6324">
        <v>10</v>
      </c>
      <c r="R6324">
        <v>345</v>
      </c>
      <c r="S6324">
        <v>345</v>
      </c>
      <c r="T6324">
        <v>16.539130434782603</v>
      </c>
      <c r="U6324">
        <v>61.939130434782605</v>
      </c>
      <c r="V6324">
        <v>89.248418044498877</v>
      </c>
      <c r="W6324">
        <v>82.376289855072443</v>
      </c>
      <c r="X6324">
        <v>10.364258910147241</v>
      </c>
      <c r="Y6324">
        <v>2.3857801805579193</v>
      </c>
      <c r="Z6324">
        <v>-33.986040767015361</v>
      </c>
      <c r="AA6324">
        <v>16.903478686918177</v>
      </c>
      <c r="AB6324">
        <v>16.475138585952269</v>
      </c>
      <c r="AC6324">
        <v>12</v>
      </c>
      <c r="AD6324">
        <v>0</v>
      </c>
      <c r="AE6324">
        <v>0</v>
      </c>
      <c r="AF6324">
        <v>7</v>
      </c>
      <c r="AG6324">
        <v>14</v>
      </c>
      <c r="AH6324">
        <v>16</v>
      </c>
      <c r="AI6324">
        <v>2</v>
      </c>
      <c r="AJ6324">
        <v>0</v>
      </c>
      <c r="AK6324">
        <v>2</v>
      </c>
      <c r="AL6324">
        <v>3</v>
      </c>
    </row>
    <row r="6325" spans="1:38" x14ac:dyDescent="0.5">
      <c r="A6325">
        <v>16</v>
      </c>
      <c r="B6325">
        <v>245</v>
      </c>
      <c r="C6325">
        <v>2021</v>
      </c>
      <c r="D6325">
        <v>5</v>
      </c>
      <c r="E6325">
        <v>99</v>
      </c>
      <c r="F6325">
        <v>176</v>
      </c>
      <c r="G6325">
        <v>99</v>
      </c>
      <c r="H6325">
        <v>99</v>
      </c>
      <c r="I6325">
        <v>99</v>
      </c>
      <c r="J6325">
        <v>109</v>
      </c>
      <c r="M6325">
        <v>99</v>
      </c>
      <c r="N6325">
        <v>99</v>
      </c>
      <c r="O6325">
        <v>99</v>
      </c>
      <c r="P6325">
        <v>99</v>
      </c>
      <c r="Q6325">
        <v>12</v>
      </c>
      <c r="R6325">
        <v>357</v>
      </c>
      <c r="S6325">
        <v>357</v>
      </c>
      <c r="T6325">
        <v>15.605042016806724</v>
      </c>
      <c r="U6325">
        <v>59.862745098039248</v>
      </c>
      <c r="V6325">
        <v>90.293616905050172</v>
      </c>
      <c r="W6325">
        <v>83.341008403361315</v>
      </c>
      <c r="X6325">
        <v>12.438895043672517</v>
      </c>
      <c r="Y6325">
        <v>3.6851866801830502</v>
      </c>
      <c r="Z6325">
        <v>16.612893891901496</v>
      </c>
      <c r="AA6325">
        <v>17.59487432232627</v>
      </c>
      <c r="AB6325">
        <v>17.238949996062928</v>
      </c>
      <c r="AC6325">
        <v>8</v>
      </c>
      <c r="AD6325">
        <v>0</v>
      </c>
      <c r="AE6325">
        <v>0</v>
      </c>
      <c r="AF6325">
        <v>5</v>
      </c>
      <c r="AG6325">
        <v>23</v>
      </c>
      <c r="AH6325">
        <v>6</v>
      </c>
      <c r="AI6325">
        <v>5</v>
      </c>
      <c r="AJ6325">
        <v>0</v>
      </c>
      <c r="AK6325">
        <v>1</v>
      </c>
      <c r="AL6325">
        <v>3</v>
      </c>
    </row>
    <row r="6326" spans="1:38" x14ac:dyDescent="0.5">
      <c r="A6326">
        <v>16</v>
      </c>
      <c r="B6326">
        <v>246</v>
      </c>
      <c r="C6326">
        <v>2021</v>
      </c>
      <c r="D6326">
        <v>6</v>
      </c>
      <c r="E6326">
        <v>99</v>
      </c>
      <c r="F6326">
        <v>176</v>
      </c>
      <c r="G6326">
        <v>99</v>
      </c>
      <c r="H6326">
        <v>99</v>
      </c>
      <c r="I6326">
        <v>99</v>
      </c>
      <c r="J6326">
        <v>109</v>
      </c>
      <c r="M6326">
        <v>99</v>
      </c>
      <c r="N6326">
        <v>99</v>
      </c>
      <c r="O6326">
        <v>99</v>
      </c>
      <c r="P6326">
        <v>99</v>
      </c>
      <c r="Q6326">
        <v>7</v>
      </c>
      <c r="R6326">
        <v>467</v>
      </c>
      <c r="S6326">
        <v>467</v>
      </c>
      <c r="T6326">
        <v>16.65310492505353</v>
      </c>
      <c r="U6326">
        <v>61.668094218415426</v>
      </c>
      <c r="V6326">
        <v>93.195589282689994</v>
      </c>
      <c r="W6326">
        <v>86.01952890792289</v>
      </c>
      <c r="X6326">
        <v>9.3396816722806957</v>
      </c>
      <c r="Y6326">
        <v>1.8986948091452196</v>
      </c>
      <c r="Z6326">
        <v>-9.0100998358215119</v>
      </c>
      <c r="AA6326">
        <v>18.770096463022504</v>
      </c>
      <c r="AB6326">
        <v>19.185359891460788</v>
      </c>
      <c r="AC6326">
        <v>6</v>
      </c>
      <c r="AD6326">
        <v>0</v>
      </c>
      <c r="AE6326">
        <v>0</v>
      </c>
      <c r="AF6326">
        <v>4</v>
      </c>
      <c r="AG6326">
        <v>10</v>
      </c>
      <c r="AH6326">
        <v>2</v>
      </c>
      <c r="AI6326">
        <v>4</v>
      </c>
      <c r="AJ6326">
        <v>0</v>
      </c>
      <c r="AK6326">
        <v>0</v>
      </c>
      <c r="AL6326">
        <v>1</v>
      </c>
    </row>
    <row r="6327" spans="1:38" x14ac:dyDescent="0.5">
      <c r="A6327">
        <v>16</v>
      </c>
      <c r="B6327">
        <v>247</v>
      </c>
      <c r="C6327">
        <v>2021</v>
      </c>
      <c r="D6327">
        <v>7</v>
      </c>
      <c r="E6327">
        <v>99</v>
      </c>
      <c r="F6327">
        <v>176</v>
      </c>
      <c r="G6327">
        <v>99</v>
      </c>
      <c r="H6327">
        <v>99</v>
      </c>
      <c r="I6327">
        <v>99</v>
      </c>
      <c r="J6327">
        <v>109</v>
      </c>
      <c r="M6327">
        <v>99</v>
      </c>
      <c r="N6327">
        <v>99</v>
      </c>
      <c r="O6327">
        <v>99</v>
      </c>
      <c r="P6327">
        <v>99</v>
      </c>
      <c r="Q6327">
        <v>10</v>
      </c>
      <c r="R6327">
        <v>273</v>
      </c>
      <c r="S6327">
        <v>273</v>
      </c>
      <c r="T6327">
        <v>16.68131868131869</v>
      </c>
      <c r="U6327">
        <v>61.820512820512789</v>
      </c>
      <c r="V6327">
        <v>89.984006603724893</v>
      </c>
      <c r="W6327">
        <v>83.055238095238096</v>
      </c>
      <c r="X6327">
        <v>9.4809393534553479</v>
      </c>
      <c r="Y6327">
        <v>1.8498639967879205</v>
      </c>
      <c r="Z6327">
        <v>-33.549384708121778</v>
      </c>
      <c r="AA6327">
        <v>12.685873605947952</v>
      </c>
      <c r="AB6327">
        <v>12.589750378013219</v>
      </c>
      <c r="AC6327">
        <v>1</v>
      </c>
      <c r="AD6327">
        <v>0</v>
      </c>
      <c r="AE6327">
        <v>0</v>
      </c>
      <c r="AF6327">
        <v>2</v>
      </c>
      <c r="AG6327">
        <v>7</v>
      </c>
      <c r="AH6327">
        <v>1</v>
      </c>
      <c r="AI6327">
        <v>3</v>
      </c>
      <c r="AJ6327">
        <v>0</v>
      </c>
      <c r="AK6327">
        <v>0</v>
      </c>
      <c r="AL6327">
        <v>0</v>
      </c>
    </row>
    <row r="6328" spans="1:38" x14ac:dyDescent="0.5">
      <c r="A6328">
        <v>16</v>
      </c>
      <c r="B6328">
        <v>248</v>
      </c>
      <c r="C6328">
        <v>2021</v>
      </c>
      <c r="D6328">
        <v>8</v>
      </c>
      <c r="E6328">
        <v>99</v>
      </c>
      <c r="F6328">
        <v>176</v>
      </c>
      <c r="G6328">
        <v>99</v>
      </c>
      <c r="H6328">
        <v>99</v>
      </c>
      <c r="I6328">
        <v>99</v>
      </c>
      <c r="J6328">
        <v>109</v>
      </c>
      <c r="M6328">
        <v>99</v>
      </c>
      <c r="N6328">
        <v>99</v>
      </c>
      <c r="O6328">
        <v>99</v>
      </c>
      <c r="P6328">
        <v>99</v>
      </c>
      <c r="Q6328">
        <v>14</v>
      </c>
      <c r="R6328">
        <v>471</v>
      </c>
      <c r="S6328">
        <v>471</v>
      </c>
      <c r="T6328">
        <v>16.318471337579613</v>
      </c>
      <c r="U6328">
        <v>61.220806794055193</v>
      </c>
      <c r="V6328">
        <v>94.385634400885138</v>
      </c>
      <c r="W6328">
        <v>87.11794055201706</v>
      </c>
      <c r="X6328">
        <v>8.9398100672732195</v>
      </c>
      <c r="Y6328">
        <v>2.2112605532668823</v>
      </c>
      <c r="Z6328">
        <v>-28.069908715052534</v>
      </c>
      <c r="AA6328">
        <v>23.896499238964996</v>
      </c>
      <c r="AB6328">
        <v>24.803783916673677</v>
      </c>
      <c r="AC6328">
        <v>6</v>
      </c>
      <c r="AD6328">
        <v>0</v>
      </c>
      <c r="AE6328">
        <v>0</v>
      </c>
      <c r="AF6328">
        <v>4</v>
      </c>
      <c r="AG6328">
        <v>19</v>
      </c>
      <c r="AH6328">
        <v>3</v>
      </c>
      <c r="AI6328">
        <v>24</v>
      </c>
      <c r="AJ6328">
        <v>0</v>
      </c>
      <c r="AK6328">
        <v>1</v>
      </c>
      <c r="AL6328">
        <v>0</v>
      </c>
    </row>
    <row r="6329" spans="1:38" x14ac:dyDescent="0.5">
      <c r="A6329">
        <v>16</v>
      </c>
      <c r="B6329">
        <v>249</v>
      </c>
      <c r="C6329">
        <v>2021</v>
      </c>
      <c r="D6329">
        <v>9</v>
      </c>
      <c r="E6329">
        <v>99</v>
      </c>
      <c r="F6329">
        <v>176</v>
      </c>
      <c r="G6329">
        <v>99</v>
      </c>
      <c r="H6329">
        <v>99</v>
      </c>
      <c r="I6329">
        <v>99</v>
      </c>
      <c r="J6329">
        <v>109</v>
      </c>
      <c r="M6329">
        <v>99</v>
      </c>
      <c r="N6329">
        <v>99</v>
      </c>
      <c r="O6329">
        <v>99</v>
      </c>
      <c r="P6329">
        <v>99</v>
      </c>
      <c r="Q6329">
        <v>16</v>
      </c>
      <c r="R6329">
        <v>504</v>
      </c>
      <c r="S6329">
        <v>504</v>
      </c>
      <c r="T6329">
        <v>16.595238095238098</v>
      </c>
      <c r="U6329">
        <v>61.886904761904752</v>
      </c>
      <c r="V6329">
        <v>87.82595143510639</v>
      </c>
      <c r="W6329">
        <v>81.063353174603151</v>
      </c>
      <c r="X6329">
        <v>12.565076035584962</v>
      </c>
      <c r="Y6329">
        <v>2.1787909725445003</v>
      </c>
      <c r="Z6329">
        <v>-48.899878557993759</v>
      </c>
      <c r="AA6329">
        <v>25.263157894736842</v>
      </c>
      <c r="AB6329">
        <v>24.422653951274874</v>
      </c>
      <c r="AC6329">
        <v>6</v>
      </c>
      <c r="AD6329">
        <v>0</v>
      </c>
      <c r="AE6329">
        <v>0</v>
      </c>
      <c r="AF6329">
        <v>5</v>
      </c>
      <c r="AG6329">
        <v>23</v>
      </c>
      <c r="AH6329">
        <v>4</v>
      </c>
      <c r="AI6329">
        <v>33</v>
      </c>
      <c r="AJ6329">
        <v>0</v>
      </c>
      <c r="AK6329">
        <v>0</v>
      </c>
      <c r="AL6329">
        <v>1</v>
      </c>
    </row>
    <row r="6330" spans="1:38" x14ac:dyDescent="0.5">
      <c r="A6330">
        <v>16</v>
      </c>
      <c r="B6330">
        <v>250</v>
      </c>
      <c r="C6330">
        <v>2021</v>
      </c>
      <c r="D6330">
        <v>10</v>
      </c>
      <c r="E6330">
        <v>99</v>
      </c>
      <c r="F6330">
        <v>176</v>
      </c>
      <c r="G6330">
        <v>99</v>
      </c>
      <c r="H6330">
        <v>99</v>
      </c>
      <c r="I6330">
        <v>99</v>
      </c>
      <c r="J6330">
        <v>109</v>
      </c>
      <c r="M6330">
        <v>99</v>
      </c>
      <c r="N6330">
        <v>99</v>
      </c>
      <c r="O6330">
        <v>99</v>
      </c>
      <c r="P6330">
        <v>99</v>
      </c>
      <c r="Q6330">
        <v>18</v>
      </c>
      <c r="R6330">
        <v>510</v>
      </c>
      <c r="S6330">
        <v>510</v>
      </c>
      <c r="T6330">
        <v>16.335294117647059</v>
      </c>
      <c r="U6330">
        <v>61.013725490196045</v>
      </c>
      <c r="V6330">
        <v>93.716397935122046</v>
      </c>
      <c r="W6330">
        <v>86.500235294117616</v>
      </c>
      <c r="X6330">
        <v>10.007007875049494</v>
      </c>
      <c r="Y6330">
        <v>2.1859192536476986</v>
      </c>
      <c r="Z6330">
        <v>-35.743558580243011</v>
      </c>
      <c r="AA6330">
        <v>23.954908407703151</v>
      </c>
      <c r="AB6330">
        <v>24.005085374943544</v>
      </c>
      <c r="AC6330">
        <v>20</v>
      </c>
      <c r="AD6330">
        <v>0</v>
      </c>
      <c r="AE6330">
        <v>0</v>
      </c>
      <c r="AF6330">
        <v>6</v>
      </c>
      <c r="AG6330">
        <v>22</v>
      </c>
      <c r="AH6330">
        <v>9</v>
      </c>
      <c r="AI6330">
        <v>26</v>
      </c>
      <c r="AJ6330">
        <v>0</v>
      </c>
      <c r="AK6330">
        <v>1</v>
      </c>
      <c r="AL6330">
        <v>5</v>
      </c>
    </row>
    <row r="6331" spans="1:38" x14ac:dyDescent="0.5">
      <c r="A6331">
        <v>16</v>
      </c>
      <c r="B6331">
        <v>251</v>
      </c>
      <c r="C6331">
        <v>2021</v>
      </c>
      <c r="D6331">
        <v>11</v>
      </c>
      <c r="E6331">
        <v>99</v>
      </c>
      <c r="F6331">
        <v>176</v>
      </c>
      <c r="G6331">
        <v>99</v>
      </c>
      <c r="H6331">
        <v>99</v>
      </c>
      <c r="I6331">
        <v>99</v>
      </c>
      <c r="J6331">
        <v>109</v>
      </c>
      <c r="M6331">
        <v>99</v>
      </c>
      <c r="N6331">
        <v>99</v>
      </c>
      <c r="O6331">
        <v>99</v>
      </c>
      <c r="P6331">
        <v>99</v>
      </c>
      <c r="Q6331">
        <v>7</v>
      </c>
      <c r="R6331">
        <v>477</v>
      </c>
      <c r="S6331">
        <v>477</v>
      </c>
      <c r="T6331">
        <v>15.911949685534587</v>
      </c>
      <c r="U6331">
        <v>60.182389937106919</v>
      </c>
      <c r="V6331">
        <v>93.151763345757473</v>
      </c>
      <c r="W6331">
        <v>85.979077568134144</v>
      </c>
      <c r="X6331">
        <v>8.3725107247918942</v>
      </c>
      <c r="Y6331">
        <v>2.1265675315865025</v>
      </c>
      <c r="Z6331">
        <v>-23.069765455671217</v>
      </c>
      <c r="AA6331">
        <v>16.795774647887324</v>
      </c>
      <c r="AB6331">
        <v>16.975088122485474</v>
      </c>
      <c r="AC6331">
        <v>15</v>
      </c>
      <c r="AD6331">
        <v>0</v>
      </c>
      <c r="AE6331">
        <v>0</v>
      </c>
      <c r="AF6331">
        <v>9</v>
      </c>
      <c r="AG6331">
        <v>12</v>
      </c>
      <c r="AH6331">
        <v>6</v>
      </c>
      <c r="AI6331">
        <v>2</v>
      </c>
      <c r="AJ6331">
        <v>0</v>
      </c>
      <c r="AK6331">
        <v>0</v>
      </c>
      <c r="AL6331">
        <v>0</v>
      </c>
    </row>
    <row r="6332" spans="1:38" x14ac:dyDescent="0.5">
      <c r="A6332">
        <v>16</v>
      </c>
      <c r="B6332">
        <v>252</v>
      </c>
      <c r="C6332">
        <v>2021</v>
      </c>
      <c r="D6332">
        <v>12</v>
      </c>
      <c r="E6332">
        <v>99</v>
      </c>
      <c r="F6332">
        <v>176</v>
      </c>
      <c r="G6332">
        <v>99</v>
      </c>
      <c r="H6332">
        <v>99</v>
      </c>
      <c r="I6332">
        <v>99</v>
      </c>
      <c r="J6332">
        <v>109</v>
      </c>
      <c r="M6332">
        <v>99</v>
      </c>
      <c r="N6332">
        <v>99</v>
      </c>
      <c r="O6332">
        <v>99</v>
      </c>
      <c r="P6332">
        <v>99</v>
      </c>
      <c r="Q6332">
        <v>14</v>
      </c>
      <c r="R6332">
        <v>361</v>
      </c>
      <c r="S6332">
        <v>361</v>
      </c>
      <c r="T6332">
        <v>16.526315789473689</v>
      </c>
      <c r="U6332">
        <v>61.678670360110821</v>
      </c>
      <c r="V6332">
        <v>87.44164968502686</v>
      </c>
      <c r="W6332">
        <v>80.708642659279803</v>
      </c>
      <c r="X6332">
        <v>11.709074142356039</v>
      </c>
      <c r="Y6332">
        <v>2.3903810946718766</v>
      </c>
      <c r="Z6332">
        <v>-45.203384323534088</v>
      </c>
      <c r="AA6332">
        <v>19.769989047097479</v>
      </c>
      <c r="AB6332">
        <v>19.270922831303391</v>
      </c>
      <c r="AC6332">
        <v>12</v>
      </c>
      <c r="AD6332">
        <v>0</v>
      </c>
      <c r="AE6332">
        <v>0</v>
      </c>
      <c r="AF6332">
        <v>1</v>
      </c>
      <c r="AG6332">
        <v>9</v>
      </c>
      <c r="AH6332">
        <v>1</v>
      </c>
      <c r="AI6332">
        <v>10</v>
      </c>
      <c r="AJ6332">
        <v>0</v>
      </c>
      <c r="AK6332">
        <v>2</v>
      </c>
      <c r="AL6332">
        <v>8</v>
      </c>
    </row>
    <row r="6333" spans="1:38" x14ac:dyDescent="0.5">
      <c r="A6333">
        <v>16</v>
      </c>
      <c r="B6333">
        <v>253</v>
      </c>
      <c r="C6333">
        <v>2021</v>
      </c>
      <c r="D6333">
        <v>1</v>
      </c>
      <c r="E6333">
        <v>99</v>
      </c>
      <c r="F6333">
        <v>176</v>
      </c>
      <c r="G6333">
        <v>99</v>
      </c>
      <c r="H6333">
        <v>99</v>
      </c>
      <c r="I6333">
        <v>99</v>
      </c>
      <c r="J6333">
        <v>111</v>
      </c>
      <c r="M6333">
        <v>99</v>
      </c>
      <c r="N6333">
        <v>99</v>
      </c>
      <c r="O6333">
        <v>99</v>
      </c>
      <c r="P6333">
        <v>99</v>
      </c>
      <c r="Q6333">
        <v>2</v>
      </c>
      <c r="R6333">
        <v>39</v>
      </c>
      <c r="S6333">
        <v>39</v>
      </c>
      <c r="T6333">
        <v>16.461538461538456</v>
      </c>
      <c r="U6333">
        <v>60.846153846153832</v>
      </c>
      <c r="V6333">
        <v>95.446842792454973</v>
      </c>
      <c r="W6333">
        <v>88.097435897435915</v>
      </c>
      <c r="X6333">
        <v>8.2809787350285635</v>
      </c>
      <c r="Y6333">
        <v>1.9019350677591456</v>
      </c>
      <c r="Z6333">
        <v>-61.346058357908113</v>
      </c>
      <c r="AA6333">
        <v>1.4455151964418087</v>
      </c>
      <c r="AB6333">
        <v>1.4622438450569677</v>
      </c>
      <c r="AC6333">
        <v>0</v>
      </c>
      <c r="AD6333">
        <v>0</v>
      </c>
      <c r="AE6333">
        <v>0</v>
      </c>
      <c r="AF6333">
        <v>0</v>
      </c>
      <c r="AG6333">
        <v>0</v>
      </c>
      <c r="AH6333">
        <v>0</v>
      </c>
      <c r="AI6333">
        <v>0</v>
      </c>
      <c r="AJ6333">
        <v>0</v>
      </c>
      <c r="AK6333">
        <v>0</v>
      </c>
      <c r="AL6333">
        <v>0</v>
      </c>
    </row>
    <row r="6334" spans="1:38" x14ac:dyDescent="0.5">
      <c r="A6334">
        <v>16</v>
      </c>
      <c r="B6334">
        <v>254</v>
      </c>
      <c r="C6334">
        <v>2021</v>
      </c>
      <c r="D6334">
        <v>2</v>
      </c>
      <c r="E6334">
        <v>99</v>
      </c>
      <c r="F6334">
        <v>176</v>
      </c>
      <c r="G6334">
        <v>99</v>
      </c>
      <c r="H6334">
        <v>99</v>
      </c>
      <c r="I6334">
        <v>99</v>
      </c>
      <c r="J6334">
        <v>111</v>
      </c>
      <c r="M6334">
        <v>99</v>
      </c>
      <c r="N6334">
        <v>99</v>
      </c>
      <c r="O6334">
        <v>99</v>
      </c>
      <c r="P6334">
        <v>99</v>
      </c>
      <c r="Q6334">
        <v>3</v>
      </c>
      <c r="R6334">
        <v>8</v>
      </c>
      <c r="S6334">
        <v>8</v>
      </c>
      <c r="T6334">
        <v>15.5</v>
      </c>
      <c r="U6334">
        <v>60.25</v>
      </c>
      <c r="V6334">
        <v>98.235373781148454</v>
      </c>
      <c r="W6334">
        <v>90.671250000000001</v>
      </c>
      <c r="X6334">
        <v>13.25112866655129</v>
      </c>
      <c r="Y6334">
        <v>1.854049621773916</v>
      </c>
      <c r="Z6334">
        <v>-39.55435353960295</v>
      </c>
      <c r="AA6334">
        <v>0.42918454935622319</v>
      </c>
      <c r="AB6334">
        <v>0.4539658694168931</v>
      </c>
      <c r="AC6334">
        <v>0</v>
      </c>
      <c r="AD6334">
        <v>0</v>
      </c>
      <c r="AE6334">
        <v>0</v>
      </c>
      <c r="AF6334">
        <v>0</v>
      </c>
      <c r="AG6334">
        <v>0</v>
      </c>
      <c r="AH6334">
        <v>0</v>
      </c>
      <c r="AI6334">
        <v>0</v>
      </c>
      <c r="AJ6334">
        <v>0</v>
      </c>
      <c r="AK6334">
        <v>0</v>
      </c>
      <c r="AL6334">
        <v>0</v>
      </c>
    </row>
    <row r="6335" spans="1:38" x14ac:dyDescent="0.5">
      <c r="A6335">
        <v>16</v>
      </c>
      <c r="B6335">
        <v>255</v>
      </c>
      <c r="C6335">
        <v>2021</v>
      </c>
      <c r="D6335">
        <v>3</v>
      </c>
      <c r="E6335">
        <v>99</v>
      </c>
      <c r="F6335">
        <v>176</v>
      </c>
      <c r="G6335">
        <v>99</v>
      </c>
      <c r="H6335">
        <v>99</v>
      </c>
      <c r="I6335">
        <v>99</v>
      </c>
      <c r="J6335">
        <v>111</v>
      </c>
      <c r="M6335">
        <v>99</v>
      </c>
      <c r="N6335">
        <v>99</v>
      </c>
      <c r="O6335">
        <v>99</v>
      </c>
      <c r="P6335">
        <v>99</v>
      </c>
      <c r="Q6335">
        <v>8</v>
      </c>
      <c r="R6335">
        <v>83</v>
      </c>
      <c r="S6335">
        <v>83</v>
      </c>
      <c r="T6335">
        <v>16.313253012048197</v>
      </c>
      <c r="U6335">
        <v>61.337349397590387</v>
      </c>
      <c r="V6335">
        <v>93.034238797008157</v>
      </c>
      <c r="W6335">
        <v>85.870602409638522</v>
      </c>
      <c r="X6335">
        <v>9.4421157713469999</v>
      </c>
      <c r="Y6335">
        <v>2.2402512145800886</v>
      </c>
      <c r="Z6335">
        <v>-27.957159286008444</v>
      </c>
      <c r="AA6335">
        <v>3.6741921204072598</v>
      </c>
      <c r="AB6335">
        <v>3.7056258780198408</v>
      </c>
      <c r="AC6335">
        <v>0</v>
      </c>
      <c r="AD6335">
        <v>0</v>
      </c>
      <c r="AE6335">
        <v>0</v>
      </c>
      <c r="AF6335">
        <v>0</v>
      </c>
      <c r="AG6335">
        <v>0</v>
      </c>
      <c r="AH6335">
        <v>1</v>
      </c>
      <c r="AI6335">
        <v>6</v>
      </c>
      <c r="AJ6335">
        <v>0</v>
      </c>
      <c r="AK6335">
        <v>0</v>
      </c>
      <c r="AL6335">
        <v>0</v>
      </c>
    </row>
    <row r="6336" spans="1:38" x14ac:dyDescent="0.5">
      <c r="A6336">
        <v>16</v>
      </c>
      <c r="B6336">
        <v>256</v>
      </c>
      <c r="C6336">
        <v>2021</v>
      </c>
      <c r="D6336">
        <v>4</v>
      </c>
      <c r="E6336">
        <v>99</v>
      </c>
      <c r="F6336">
        <v>176</v>
      </c>
      <c r="G6336">
        <v>99</v>
      </c>
      <c r="H6336">
        <v>99</v>
      </c>
      <c r="I6336">
        <v>99</v>
      </c>
      <c r="J6336">
        <v>111</v>
      </c>
      <c r="M6336">
        <v>99</v>
      </c>
      <c r="N6336">
        <v>99</v>
      </c>
      <c r="O6336">
        <v>99</v>
      </c>
      <c r="P6336">
        <v>99</v>
      </c>
      <c r="Q6336">
        <v>4</v>
      </c>
      <c r="R6336">
        <v>9</v>
      </c>
      <c r="S6336">
        <v>9</v>
      </c>
      <c r="T6336">
        <v>15.333333333333337</v>
      </c>
      <c r="U6336">
        <v>59.66666666666665</v>
      </c>
      <c r="V6336">
        <v>92.796436740098684</v>
      </c>
      <c r="W6336">
        <v>85.651111111111106</v>
      </c>
      <c r="X6336">
        <v>14.01247812522378</v>
      </c>
      <c r="Y6336">
        <v>1.4142135623732377</v>
      </c>
      <c r="Z6336">
        <v>-73.701635018705858</v>
      </c>
      <c r="AA6336">
        <v>0.44096031357177873</v>
      </c>
      <c r="AB6336">
        <v>0.44687212411504279</v>
      </c>
      <c r="AC6336">
        <v>0</v>
      </c>
      <c r="AD6336">
        <v>0</v>
      </c>
      <c r="AE6336">
        <v>0</v>
      </c>
      <c r="AF6336">
        <v>1</v>
      </c>
      <c r="AG6336">
        <v>1</v>
      </c>
      <c r="AH6336">
        <v>0</v>
      </c>
      <c r="AI6336">
        <v>0</v>
      </c>
      <c r="AJ6336">
        <v>0</v>
      </c>
      <c r="AK6336">
        <v>0</v>
      </c>
      <c r="AL6336">
        <v>0</v>
      </c>
    </row>
    <row r="6337" spans="1:38" x14ac:dyDescent="0.5">
      <c r="A6337">
        <v>16</v>
      </c>
      <c r="B6337">
        <v>257</v>
      </c>
      <c r="C6337">
        <v>2021</v>
      </c>
      <c r="D6337">
        <v>5</v>
      </c>
      <c r="E6337">
        <v>99</v>
      </c>
      <c r="F6337">
        <v>176</v>
      </c>
      <c r="G6337">
        <v>99</v>
      </c>
      <c r="H6337">
        <v>99</v>
      </c>
      <c r="I6337">
        <v>99</v>
      </c>
      <c r="J6337">
        <v>111</v>
      </c>
      <c r="M6337">
        <v>99</v>
      </c>
      <c r="N6337">
        <v>99</v>
      </c>
      <c r="O6337">
        <v>99</v>
      </c>
      <c r="P6337">
        <v>99</v>
      </c>
      <c r="Q6337">
        <v>3</v>
      </c>
      <c r="R6337">
        <v>45</v>
      </c>
      <c r="S6337">
        <v>45</v>
      </c>
      <c r="T6337">
        <v>16.266666666666662</v>
      </c>
      <c r="U6337">
        <v>61.088888888888881</v>
      </c>
      <c r="V6337">
        <v>92.411219453472938</v>
      </c>
      <c r="W6337">
        <v>85.295555555555524</v>
      </c>
      <c r="X6337">
        <v>7.8931200859586017</v>
      </c>
      <c r="Y6337">
        <v>2.2590285249512285</v>
      </c>
      <c r="Z6337">
        <v>-35.324954037255623</v>
      </c>
      <c r="AA6337">
        <v>2.2178413011335634</v>
      </c>
      <c r="AB6337">
        <v>2.2239384261714483</v>
      </c>
      <c r="AC6337">
        <v>1</v>
      </c>
      <c r="AD6337">
        <v>0</v>
      </c>
      <c r="AE6337">
        <v>0</v>
      </c>
      <c r="AF6337">
        <v>0</v>
      </c>
      <c r="AG6337">
        <v>2</v>
      </c>
      <c r="AH6337">
        <v>0</v>
      </c>
      <c r="AI6337">
        <v>0</v>
      </c>
      <c r="AJ6337">
        <v>0</v>
      </c>
      <c r="AK6337">
        <v>0</v>
      </c>
      <c r="AL6337">
        <v>0</v>
      </c>
    </row>
    <row r="6338" spans="1:38" x14ac:dyDescent="0.5">
      <c r="A6338">
        <v>16</v>
      </c>
      <c r="B6338">
        <v>258</v>
      </c>
      <c r="C6338">
        <v>2021</v>
      </c>
      <c r="D6338">
        <v>6</v>
      </c>
      <c r="E6338">
        <v>99</v>
      </c>
      <c r="F6338">
        <v>176</v>
      </c>
      <c r="G6338">
        <v>99</v>
      </c>
      <c r="H6338">
        <v>99</v>
      </c>
      <c r="I6338">
        <v>99</v>
      </c>
      <c r="J6338">
        <v>111</v>
      </c>
      <c r="M6338">
        <v>99</v>
      </c>
      <c r="N6338">
        <v>99</v>
      </c>
      <c r="O6338">
        <v>99</v>
      </c>
      <c r="P6338">
        <v>99</v>
      </c>
      <c r="Q6338">
        <v>12</v>
      </c>
      <c r="R6338">
        <v>341</v>
      </c>
      <c r="S6338">
        <v>341</v>
      </c>
      <c r="T6338">
        <v>15.785923753665683</v>
      </c>
      <c r="U6338">
        <v>60.049853372434001</v>
      </c>
      <c r="V6338">
        <v>91.115227344214176</v>
      </c>
      <c r="W6338">
        <v>84.099354838709644</v>
      </c>
      <c r="X6338">
        <v>12.09477547202391</v>
      </c>
      <c r="Y6338">
        <v>2.6651616252611312</v>
      </c>
      <c r="Z6338">
        <v>11.359477637873075</v>
      </c>
      <c r="AA6338">
        <v>13.70578778135048</v>
      </c>
      <c r="AB6338">
        <v>13.696293474618709</v>
      </c>
      <c r="AC6338">
        <v>3</v>
      </c>
      <c r="AD6338">
        <v>0</v>
      </c>
      <c r="AE6338">
        <v>0</v>
      </c>
      <c r="AF6338">
        <v>1</v>
      </c>
      <c r="AG6338">
        <v>3</v>
      </c>
      <c r="AH6338">
        <v>3</v>
      </c>
      <c r="AI6338">
        <v>4</v>
      </c>
      <c r="AJ6338">
        <v>0</v>
      </c>
      <c r="AK6338">
        <v>1</v>
      </c>
      <c r="AL6338">
        <v>0</v>
      </c>
    </row>
    <row r="6339" spans="1:38" x14ac:dyDescent="0.5">
      <c r="A6339">
        <v>16</v>
      </c>
      <c r="B6339">
        <v>259</v>
      </c>
      <c r="C6339">
        <v>2021</v>
      </c>
      <c r="D6339">
        <v>7</v>
      </c>
      <c r="E6339">
        <v>99</v>
      </c>
      <c r="F6339">
        <v>176</v>
      </c>
      <c r="G6339">
        <v>99</v>
      </c>
      <c r="H6339">
        <v>99</v>
      </c>
      <c r="I6339">
        <v>99</v>
      </c>
      <c r="J6339">
        <v>111</v>
      </c>
      <c r="M6339">
        <v>99</v>
      </c>
      <c r="N6339">
        <v>99</v>
      </c>
      <c r="O6339">
        <v>99</v>
      </c>
      <c r="P6339">
        <v>99</v>
      </c>
      <c r="Q6339">
        <v>6</v>
      </c>
      <c r="R6339">
        <v>183</v>
      </c>
      <c r="S6339">
        <v>183</v>
      </c>
      <c r="T6339">
        <v>15.754098360655737</v>
      </c>
      <c r="U6339">
        <v>59.857923497267755</v>
      </c>
      <c r="V6339">
        <v>89.288847841145184</v>
      </c>
      <c r="W6339">
        <v>82.413606557377051</v>
      </c>
      <c r="X6339">
        <v>8.4919603314802181</v>
      </c>
      <c r="Y6339">
        <v>2.2715946240964064</v>
      </c>
      <c r="Z6339">
        <v>-40.761925116504145</v>
      </c>
      <c r="AA6339">
        <v>8.5037174721189608</v>
      </c>
      <c r="AB6339">
        <v>8.3740867271606234</v>
      </c>
      <c r="AC6339">
        <v>2</v>
      </c>
      <c r="AD6339">
        <v>0</v>
      </c>
      <c r="AE6339">
        <v>0</v>
      </c>
      <c r="AF6339">
        <v>1</v>
      </c>
      <c r="AG6339">
        <v>0</v>
      </c>
      <c r="AH6339">
        <v>0</v>
      </c>
      <c r="AI6339">
        <v>1</v>
      </c>
      <c r="AJ6339">
        <v>0</v>
      </c>
      <c r="AK6339">
        <v>1</v>
      </c>
      <c r="AL6339">
        <v>0</v>
      </c>
    </row>
    <row r="6340" spans="1:38" x14ac:dyDescent="0.5">
      <c r="A6340">
        <v>16</v>
      </c>
      <c r="B6340">
        <v>260</v>
      </c>
      <c r="C6340">
        <v>2021</v>
      </c>
      <c r="D6340">
        <v>8</v>
      </c>
      <c r="E6340">
        <v>99</v>
      </c>
      <c r="F6340">
        <v>176</v>
      </c>
      <c r="G6340">
        <v>99</v>
      </c>
      <c r="H6340">
        <v>99</v>
      </c>
      <c r="I6340">
        <v>99</v>
      </c>
      <c r="J6340">
        <v>111</v>
      </c>
      <c r="M6340">
        <v>99</v>
      </c>
      <c r="N6340">
        <v>99</v>
      </c>
      <c r="O6340">
        <v>99</v>
      </c>
      <c r="P6340">
        <v>99</v>
      </c>
      <c r="Q6340">
        <v>6</v>
      </c>
      <c r="R6340">
        <v>38</v>
      </c>
      <c r="S6340">
        <v>38</v>
      </c>
      <c r="T6340">
        <v>16.131578947368421</v>
      </c>
      <c r="U6340">
        <v>60.368421052631597</v>
      </c>
      <c r="V6340">
        <v>97.131493413924815</v>
      </c>
      <c r="W6340">
        <v>89.652368421052628</v>
      </c>
      <c r="X6340">
        <v>5.0286957784980988</v>
      </c>
      <c r="Y6340">
        <v>1.7832709837996379</v>
      </c>
      <c r="Z6340">
        <v>-2.1754391891960112</v>
      </c>
      <c r="AA6340">
        <v>1.9279553526128872</v>
      </c>
      <c r="AB6340">
        <v>2.0593719622466722</v>
      </c>
      <c r="AC6340">
        <v>0</v>
      </c>
      <c r="AD6340">
        <v>0</v>
      </c>
      <c r="AE6340">
        <v>0</v>
      </c>
      <c r="AF6340">
        <v>0</v>
      </c>
      <c r="AG6340">
        <v>0</v>
      </c>
      <c r="AH6340">
        <v>0</v>
      </c>
      <c r="AI6340">
        <v>2</v>
      </c>
      <c r="AJ6340">
        <v>0</v>
      </c>
      <c r="AK6340">
        <v>1</v>
      </c>
      <c r="AL6340">
        <v>0</v>
      </c>
    </row>
    <row r="6341" spans="1:38" x14ac:dyDescent="0.5">
      <c r="A6341">
        <v>16</v>
      </c>
      <c r="B6341">
        <v>261</v>
      </c>
      <c r="C6341">
        <v>2021</v>
      </c>
      <c r="D6341">
        <v>9</v>
      </c>
      <c r="E6341">
        <v>99</v>
      </c>
      <c r="F6341">
        <v>176</v>
      </c>
      <c r="G6341">
        <v>99</v>
      </c>
      <c r="H6341">
        <v>99</v>
      </c>
      <c r="I6341">
        <v>99</v>
      </c>
      <c r="J6341">
        <v>111</v>
      </c>
      <c r="M6341">
        <v>99</v>
      </c>
      <c r="N6341">
        <v>99</v>
      </c>
      <c r="O6341">
        <v>99</v>
      </c>
      <c r="P6341">
        <v>99</v>
      </c>
      <c r="Q6341">
        <v>8</v>
      </c>
      <c r="R6341">
        <v>100</v>
      </c>
      <c r="S6341">
        <v>100</v>
      </c>
      <c r="T6341">
        <v>16.7</v>
      </c>
      <c r="U6341">
        <v>61.86</v>
      </c>
      <c r="V6341">
        <v>90.641170097508123</v>
      </c>
      <c r="W6341">
        <v>83.661799999999985</v>
      </c>
      <c r="X6341">
        <v>10.728597986689689</v>
      </c>
      <c r="Y6341">
        <v>1.8001111076819098</v>
      </c>
      <c r="Z6341">
        <v>-40.426562689270071</v>
      </c>
      <c r="AA6341">
        <v>5.0125313283208008</v>
      </c>
      <c r="AB6341">
        <v>5.0010933304927052</v>
      </c>
      <c r="AC6341">
        <v>1</v>
      </c>
      <c r="AD6341">
        <v>0</v>
      </c>
      <c r="AE6341">
        <v>0</v>
      </c>
      <c r="AF6341">
        <v>1</v>
      </c>
      <c r="AG6341">
        <v>3</v>
      </c>
      <c r="AH6341">
        <v>1</v>
      </c>
      <c r="AI6341">
        <v>5</v>
      </c>
      <c r="AJ6341">
        <v>0</v>
      </c>
      <c r="AK6341">
        <v>0</v>
      </c>
      <c r="AL6341">
        <v>0</v>
      </c>
    </row>
    <row r="6342" spans="1:38" x14ac:dyDescent="0.5">
      <c r="A6342">
        <v>16</v>
      </c>
      <c r="B6342">
        <v>262</v>
      </c>
      <c r="C6342">
        <v>2021</v>
      </c>
      <c r="D6342">
        <v>10</v>
      </c>
      <c r="E6342">
        <v>99</v>
      </c>
      <c r="F6342">
        <v>176</v>
      </c>
      <c r="G6342">
        <v>99</v>
      </c>
      <c r="H6342">
        <v>99</v>
      </c>
      <c r="I6342">
        <v>99</v>
      </c>
      <c r="J6342">
        <v>111</v>
      </c>
      <c r="M6342">
        <v>99</v>
      </c>
      <c r="N6342">
        <v>99</v>
      </c>
      <c r="O6342">
        <v>99</v>
      </c>
      <c r="P6342">
        <v>99</v>
      </c>
      <c r="Q6342">
        <v>11</v>
      </c>
      <c r="R6342">
        <v>427</v>
      </c>
      <c r="S6342">
        <v>426</v>
      </c>
      <c r="T6342">
        <v>16.459016393442628</v>
      </c>
      <c r="U6342">
        <v>61.471830985915496</v>
      </c>
      <c r="V6342">
        <v>92.115702521375965</v>
      </c>
      <c r="W6342">
        <v>84.802863849765274</v>
      </c>
      <c r="X6342">
        <v>8.6795652173216009</v>
      </c>
      <c r="Y6342">
        <v>2.3706746983557911</v>
      </c>
      <c r="Z6342">
        <v>-31.50907044857988</v>
      </c>
      <c r="AA6342">
        <v>20.056364490371063</v>
      </c>
      <c r="AB6342">
        <v>19.657845073455963</v>
      </c>
      <c r="AC6342">
        <v>5</v>
      </c>
      <c r="AD6342">
        <v>0</v>
      </c>
      <c r="AE6342">
        <v>0</v>
      </c>
      <c r="AF6342">
        <v>3</v>
      </c>
      <c r="AG6342">
        <v>3</v>
      </c>
      <c r="AH6342">
        <v>0</v>
      </c>
      <c r="AI6342">
        <v>34</v>
      </c>
      <c r="AJ6342">
        <v>0</v>
      </c>
      <c r="AK6342">
        <v>1</v>
      </c>
      <c r="AL6342">
        <v>2</v>
      </c>
    </row>
    <row r="6343" spans="1:38" x14ac:dyDescent="0.5">
      <c r="A6343">
        <v>16</v>
      </c>
      <c r="B6343">
        <v>263</v>
      </c>
      <c r="C6343">
        <v>2021</v>
      </c>
      <c r="D6343">
        <v>11</v>
      </c>
      <c r="E6343">
        <v>99</v>
      </c>
      <c r="F6343">
        <v>176</v>
      </c>
      <c r="G6343">
        <v>99</v>
      </c>
      <c r="H6343">
        <v>99</v>
      </c>
      <c r="I6343">
        <v>99</v>
      </c>
      <c r="J6343">
        <v>111</v>
      </c>
      <c r="M6343">
        <v>99</v>
      </c>
      <c r="N6343">
        <v>99</v>
      </c>
      <c r="O6343">
        <v>99</v>
      </c>
      <c r="P6343">
        <v>99</v>
      </c>
      <c r="Q6343">
        <v>10</v>
      </c>
      <c r="R6343">
        <v>155</v>
      </c>
      <c r="S6343">
        <v>155</v>
      </c>
      <c r="T6343">
        <v>16.264516129032256</v>
      </c>
      <c r="U6343">
        <v>60.767741935483883</v>
      </c>
      <c r="V6343">
        <v>93.708174605948358</v>
      </c>
      <c r="W6343">
        <v>86.492645161290355</v>
      </c>
      <c r="X6343">
        <v>7.9052959853518479</v>
      </c>
      <c r="Y6343">
        <v>1.9832178311172195</v>
      </c>
      <c r="Z6343">
        <v>-15.733434918315321</v>
      </c>
      <c r="AA6343">
        <v>5.457746478873239</v>
      </c>
      <c r="AB6343">
        <v>5.5489620458042381</v>
      </c>
      <c r="AC6343">
        <v>0</v>
      </c>
      <c r="AD6343">
        <v>0</v>
      </c>
      <c r="AE6343">
        <v>0</v>
      </c>
      <c r="AF6343">
        <v>0</v>
      </c>
      <c r="AG6343">
        <v>2</v>
      </c>
      <c r="AH6343">
        <v>2</v>
      </c>
      <c r="AI6343">
        <v>0</v>
      </c>
      <c r="AJ6343">
        <v>0</v>
      </c>
      <c r="AK6343">
        <v>0</v>
      </c>
      <c r="AL6343">
        <v>0</v>
      </c>
    </row>
    <row r="6344" spans="1:38" x14ac:dyDescent="0.5">
      <c r="A6344">
        <v>16</v>
      </c>
      <c r="B6344">
        <v>264</v>
      </c>
      <c r="C6344">
        <v>2021</v>
      </c>
      <c r="D6344">
        <v>12</v>
      </c>
      <c r="E6344">
        <v>99</v>
      </c>
      <c r="F6344">
        <v>176</v>
      </c>
      <c r="G6344">
        <v>99</v>
      </c>
      <c r="H6344">
        <v>99</v>
      </c>
      <c r="I6344">
        <v>99</v>
      </c>
      <c r="J6344">
        <v>111</v>
      </c>
      <c r="M6344">
        <v>99</v>
      </c>
      <c r="N6344">
        <v>99</v>
      </c>
      <c r="O6344">
        <v>99</v>
      </c>
      <c r="P6344">
        <v>99</v>
      </c>
      <c r="Q6344">
        <v>5</v>
      </c>
      <c r="R6344">
        <v>123</v>
      </c>
      <c r="S6344">
        <v>123</v>
      </c>
      <c r="T6344">
        <v>16.390243902439025</v>
      </c>
      <c r="U6344">
        <v>61.154471544715442</v>
      </c>
      <c r="V6344">
        <v>93.930625655118945</v>
      </c>
      <c r="W6344">
        <v>86.697967479674702</v>
      </c>
      <c r="X6344">
        <v>8.5749416513556938</v>
      </c>
      <c r="Y6344">
        <v>1.8871948483215673</v>
      </c>
      <c r="Z6344">
        <v>-22.153261850320249</v>
      </c>
      <c r="AA6344">
        <v>6.7360350492880627</v>
      </c>
      <c r="AB6344">
        <v>7.053250275248625</v>
      </c>
      <c r="AC6344">
        <v>0</v>
      </c>
      <c r="AD6344">
        <v>0</v>
      </c>
      <c r="AE6344">
        <v>0</v>
      </c>
      <c r="AF6344">
        <v>0</v>
      </c>
      <c r="AG6344">
        <v>3</v>
      </c>
      <c r="AH6344">
        <v>0</v>
      </c>
      <c r="AI6344">
        <v>1</v>
      </c>
      <c r="AJ6344">
        <v>0</v>
      </c>
      <c r="AK6344">
        <v>2</v>
      </c>
      <c r="AL6344">
        <v>0</v>
      </c>
    </row>
    <row r="6345" spans="1:38" x14ac:dyDescent="0.5">
      <c r="A6345">
        <v>16</v>
      </c>
      <c r="B6345">
        <v>265</v>
      </c>
      <c r="C6345">
        <v>2021</v>
      </c>
      <c r="D6345">
        <v>1</v>
      </c>
      <c r="E6345">
        <v>99</v>
      </c>
      <c r="F6345">
        <v>176</v>
      </c>
      <c r="G6345">
        <v>99</v>
      </c>
      <c r="H6345">
        <v>99</v>
      </c>
      <c r="I6345">
        <v>99</v>
      </c>
      <c r="J6345">
        <v>116</v>
      </c>
      <c r="M6345">
        <v>99</v>
      </c>
      <c r="N6345">
        <v>99</v>
      </c>
      <c r="O6345">
        <v>99</v>
      </c>
      <c r="P6345">
        <v>99</v>
      </c>
      <c r="Q6345">
        <v>5</v>
      </c>
      <c r="R6345">
        <v>355</v>
      </c>
      <c r="S6345">
        <v>355</v>
      </c>
      <c r="T6345">
        <v>15.833802816901413</v>
      </c>
      <c r="U6345">
        <v>59.988732394366195</v>
      </c>
      <c r="V6345">
        <v>88.576167732287502</v>
      </c>
      <c r="W6345">
        <v>81.755802816901394</v>
      </c>
      <c r="X6345">
        <v>7.3586725391596302</v>
      </c>
      <c r="Y6345">
        <v>2.4460113721348686</v>
      </c>
      <c r="Z6345">
        <v>-32.369579240517503</v>
      </c>
      <c r="AA6345">
        <v>13.157894736842103</v>
      </c>
      <c r="AB6345">
        <v>12.35204505811757</v>
      </c>
      <c r="AC6345">
        <v>9</v>
      </c>
      <c r="AD6345">
        <v>0</v>
      </c>
      <c r="AE6345">
        <v>0</v>
      </c>
      <c r="AF6345">
        <v>2</v>
      </c>
      <c r="AG6345">
        <v>46</v>
      </c>
      <c r="AH6345">
        <v>11</v>
      </c>
      <c r="AI6345">
        <v>9</v>
      </c>
      <c r="AJ6345">
        <v>0</v>
      </c>
      <c r="AK6345">
        <v>17</v>
      </c>
      <c r="AL6345">
        <v>6</v>
      </c>
    </row>
    <row r="6346" spans="1:38" x14ac:dyDescent="0.5">
      <c r="A6346">
        <v>16</v>
      </c>
      <c r="B6346">
        <v>266</v>
      </c>
      <c r="C6346">
        <v>2021</v>
      </c>
      <c r="D6346">
        <v>2</v>
      </c>
      <c r="E6346">
        <v>99</v>
      </c>
      <c r="F6346">
        <v>176</v>
      </c>
      <c r="G6346">
        <v>99</v>
      </c>
      <c r="H6346">
        <v>99</v>
      </c>
      <c r="I6346">
        <v>99</v>
      </c>
      <c r="J6346">
        <v>116</v>
      </c>
      <c r="M6346">
        <v>99</v>
      </c>
      <c r="N6346">
        <v>99</v>
      </c>
      <c r="O6346">
        <v>99</v>
      </c>
      <c r="P6346">
        <v>99</v>
      </c>
      <c r="Q6346">
        <v>4</v>
      </c>
      <c r="R6346">
        <v>300</v>
      </c>
      <c r="S6346">
        <v>300</v>
      </c>
      <c r="T6346">
        <v>16</v>
      </c>
      <c r="U6346">
        <v>60.49666666666667</v>
      </c>
      <c r="V6346">
        <v>88.957240881184518</v>
      </c>
      <c r="W6346">
        <v>82.10753333333335</v>
      </c>
      <c r="X6346">
        <v>8.3709493636557593</v>
      </c>
      <c r="Y6346">
        <v>2.4826039197225871</v>
      </c>
      <c r="Z6346">
        <v>-34.604437226194911</v>
      </c>
      <c r="AA6346">
        <v>16.094420600858374</v>
      </c>
      <c r="AB6346">
        <v>15.415864078474378</v>
      </c>
      <c r="AC6346">
        <v>4</v>
      </c>
      <c r="AD6346">
        <v>0</v>
      </c>
      <c r="AE6346">
        <v>0</v>
      </c>
      <c r="AF6346">
        <v>1</v>
      </c>
      <c r="AG6346">
        <v>1</v>
      </c>
      <c r="AH6346">
        <v>33</v>
      </c>
      <c r="AI6346">
        <v>1</v>
      </c>
      <c r="AJ6346">
        <v>0</v>
      </c>
      <c r="AK6346">
        <v>4</v>
      </c>
      <c r="AL6346">
        <v>3</v>
      </c>
    </row>
    <row r="6347" spans="1:38" x14ac:dyDescent="0.5">
      <c r="A6347">
        <v>16</v>
      </c>
      <c r="B6347">
        <v>267</v>
      </c>
      <c r="C6347">
        <v>2021</v>
      </c>
      <c r="D6347">
        <v>3</v>
      </c>
      <c r="E6347">
        <v>99</v>
      </c>
      <c r="F6347">
        <v>176</v>
      </c>
      <c r="G6347">
        <v>99</v>
      </c>
      <c r="H6347">
        <v>99</v>
      </c>
      <c r="I6347">
        <v>99</v>
      </c>
      <c r="J6347">
        <v>116</v>
      </c>
      <c r="M6347">
        <v>99</v>
      </c>
      <c r="N6347">
        <v>99</v>
      </c>
      <c r="O6347">
        <v>99</v>
      </c>
      <c r="P6347">
        <v>99</v>
      </c>
      <c r="Q6347">
        <v>8</v>
      </c>
      <c r="R6347">
        <v>309</v>
      </c>
      <c r="S6347">
        <v>309</v>
      </c>
      <c r="T6347">
        <v>15.592233009708741</v>
      </c>
      <c r="U6347">
        <v>59.679611650485455</v>
      </c>
      <c r="V6347">
        <v>94.815765391452516</v>
      </c>
      <c r="W6347">
        <v>87.514951456310612</v>
      </c>
      <c r="X6347">
        <v>8.3043229129749516</v>
      </c>
      <c r="Y6347">
        <v>2.673906971074639</v>
      </c>
      <c r="Z6347">
        <v>-19.937353553876925</v>
      </c>
      <c r="AA6347">
        <v>13.678618857901728</v>
      </c>
      <c r="AB6347">
        <v>14.059818172554092</v>
      </c>
      <c r="AC6347">
        <v>4</v>
      </c>
      <c r="AD6347">
        <v>0</v>
      </c>
      <c r="AE6347">
        <v>0</v>
      </c>
      <c r="AF6347">
        <v>1</v>
      </c>
      <c r="AG6347">
        <v>4</v>
      </c>
      <c r="AH6347">
        <v>29</v>
      </c>
      <c r="AI6347">
        <v>5</v>
      </c>
      <c r="AJ6347">
        <v>0</v>
      </c>
      <c r="AK6347">
        <v>5</v>
      </c>
      <c r="AL6347">
        <v>4</v>
      </c>
    </row>
    <row r="6348" spans="1:38" x14ac:dyDescent="0.5">
      <c r="A6348">
        <v>16</v>
      </c>
      <c r="B6348">
        <v>268</v>
      </c>
      <c r="C6348">
        <v>2021</v>
      </c>
      <c r="D6348">
        <v>4</v>
      </c>
      <c r="E6348">
        <v>99</v>
      </c>
      <c r="F6348">
        <v>176</v>
      </c>
      <c r="G6348">
        <v>99</v>
      </c>
      <c r="H6348">
        <v>99</v>
      </c>
      <c r="I6348">
        <v>99</v>
      </c>
      <c r="J6348">
        <v>116</v>
      </c>
      <c r="M6348">
        <v>99</v>
      </c>
      <c r="N6348">
        <v>99</v>
      </c>
      <c r="O6348">
        <v>99</v>
      </c>
      <c r="P6348">
        <v>99</v>
      </c>
      <c r="Q6348">
        <v>4</v>
      </c>
      <c r="R6348">
        <v>150</v>
      </c>
      <c r="S6348">
        <v>150</v>
      </c>
      <c r="T6348">
        <v>16.3</v>
      </c>
      <c r="U6348">
        <v>61.086666666666673</v>
      </c>
      <c r="V6348">
        <v>91.271433730588626</v>
      </c>
      <c r="W6348">
        <v>84.243533333333318</v>
      </c>
      <c r="X6348">
        <v>8.4760568770049129</v>
      </c>
      <c r="Y6348">
        <v>2.1507724710491178</v>
      </c>
      <c r="Z6348">
        <v>-38.562146506393006</v>
      </c>
      <c r="AA6348">
        <v>7.3493385595296452</v>
      </c>
      <c r="AB6348">
        <v>7.3254715545539524</v>
      </c>
      <c r="AC6348">
        <v>6</v>
      </c>
      <c r="AD6348">
        <v>0</v>
      </c>
      <c r="AE6348">
        <v>0</v>
      </c>
      <c r="AF6348">
        <v>0</v>
      </c>
      <c r="AG6348">
        <v>3</v>
      </c>
      <c r="AH6348">
        <v>8</v>
      </c>
      <c r="AI6348">
        <v>16</v>
      </c>
      <c r="AJ6348">
        <v>0</v>
      </c>
      <c r="AK6348">
        <v>5</v>
      </c>
      <c r="AL6348">
        <v>2</v>
      </c>
    </row>
    <row r="6349" spans="1:38" x14ac:dyDescent="0.5">
      <c r="A6349">
        <v>16</v>
      </c>
      <c r="B6349">
        <v>269</v>
      </c>
      <c r="C6349">
        <v>2021</v>
      </c>
      <c r="D6349">
        <v>5</v>
      </c>
      <c r="E6349">
        <v>99</v>
      </c>
      <c r="F6349">
        <v>176</v>
      </c>
      <c r="G6349">
        <v>99</v>
      </c>
      <c r="H6349">
        <v>99</v>
      </c>
      <c r="I6349">
        <v>99</v>
      </c>
      <c r="J6349">
        <v>116</v>
      </c>
      <c r="M6349">
        <v>99</v>
      </c>
      <c r="N6349">
        <v>99</v>
      </c>
      <c r="O6349">
        <v>99</v>
      </c>
      <c r="P6349">
        <v>99</v>
      </c>
      <c r="Q6349">
        <v>3</v>
      </c>
      <c r="R6349">
        <v>219</v>
      </c>
      <c r="S6349">
        <v>219</v>
      </c>
      <c r="T6349">
        <v>15.876712328767123</v>
      </c>
      <c r="U6349">
        <v>60.164383561643859</v>
      </c>
      <c r="V6349">
        <v>94.964059029272178</v>
      </c>
      <c r="W6349">
        <v>87.651826484018258</v>
      </c>
      <c r="X6349">
        <v>8.1219971534007254</v>
      </c>
      <c r="Y6349">
        <v>2.36805431546833</v>
      </c>
      <c r="Z6349">
        <v>-21.750335763734352</v>
      </c>
      <c r="AA6349">
        <v>10.793494332183339</v>
      </c>
      <c r="AB6349">
        <v>11.122154611203038</v>
      </c>
      <c r="AC6349">
        <v>15</v>
      </c>
      <c r="AD6349">
        <v>0</v>
      </c>
      <c r="AE6349">
        <v>0</v>
      </c>
      <c r="AF6349">
        <v>2</v>
      </c>
      <c r="AG6349">
        <v>0</v>
      </c>
      <c r="AH6349">
        <v>6</v>
      </c>
      <c r="AI6349">
        <v>5</v>
      </c>
      <c r="AJ6349">
        <v>0</v>
      </c>
      <c r="AK6349">
        <v>15</v>
      </c>
      <c r="AL6349">
        <v>6</v>
      </c>
    </row>
    <row r="6350" spans="1:38" x14ac:dyDescent="0.5">
      <c r="A6350">
        <v>16</v>
      </c>
      <c r="B6350">
        <v>270</v>
      </c>
      <c r="C6350">
        <v>2021</v>
      </c>
      <c r="D6350">
        <v>6</v>
      </c>
      <c r="E6350">
        <v>99</v>
      </c>
      <c r="F6350">
        <v>176</v>
      </c>
      <c r="G6350">
        <v>99</v>
      </c>
      <c r="H6350">
        <v>99</v>
      </c>
      <c r="I6350">
        <v>99</v>
      </c>
      <c r="J6350">
        <v>116</v>
      </c>
      <c r="M6350">
        <v>99</v>
      </c>
      <c r="N6350">
        <v>99</v>
      </c>
      <c r="O6350">
        <v>99</v>
      </c>
      <c r="P6350">
        <v>99</v>
      </c>
      <c r="Q6350">
        <v>1</v>
      </c>
      <c r="R6350">
        <v>10</v>
      </c>
      <c r="S6350">
        <v>10</v>
      </c>
      <c r="T6350">
        <v>16.399999999999999</v>
      </c>
      <c r="U6350">
        <v>61.1</v>
      </c>
      <c r="V6350">
        <v>83.678223185265438</v>
      </c>
      <c r="W6350">
        <v>77.234999999999999</v>
      </c>
      <c r="X6350">
        <v>12.102838716598738</v>
      </c>
      <c r="Y6350">
        <v>2.7367864366808279</v>
      </c>
      <c r="Z6350">
        <v>-20.434512367173681</v>
      </c>
      <c r="AA6350">
        <v>0.40192926045016064</v>
      </c>
      <c r="AB6350">
        <v>0.36886730347995605</v>
      </c>
      <c r="AC6350">
        <v>1</v>
      </c>
      <c r="AD6350">
        <v>0</v>
      </c>
      <c r="AE6350">
        <v>0</v>
      </c>
      <c r="AF6350">
        <v>0</v>
      </c>
      <c r="AG6350">
        <v>1</v>
      </c>
      <c r="AH6350">
        <v>0</v>
      </c>
      <c r="AI6350">
        <v>0</v>
      </c>
      <c r="AJ6350">
        <v>0</v>
      </c>
      <c r="AK6350">
        <v>0</v>
      </c>
      <c r="AL6350">
        <v>0</v>
      </c>
    </row>
    <row r="6351" spans="1:38" x14ac:dyDescent="0.5">
      <c r="A6351">
        <v>16</v>
      </c>
      <c r="B6351">
        <v>271</v>
      </c>
      <c r="C6351">
        <v>2021</v>
      </c>
      <c r="D6351">
        <v>7</v>
      </c>
      <c r="E6351">
        <v>99</v>
      </c>
      <c r="F6351">
        <v>176</v>
      </c>
      <c r="G6351">
        <v>99</v>
      </c>
      <c r="H6351">
        <v>99</v>
      </c>
      <c r="I6351">
        <v>99</v>
      </c>
      <c r="J6351">
        <v>116</v>
      </c>
      <c r="M6351">
        <v>99</v>
      </c>
      <c r="N6351">
        <v>99</v>
      </c>
      <c r="O6351">
        <v>99</v>
      </c>
      <c r="P6351">
        <v>99</v>
      </c>
      <c r="Q6351">
        <v>5</v>
      </c>
      <c r="R6351">
        <v>98</v>
      </c>
      <c r="S6351">
        <v>98</v>
      </c>
      <c r="T6351">
        <v>16.479591836734699</v>
      </c>
      <c r="U6351">
        <v>61.1938775510204</v>
      </c>
      <c r="V6351">
        <v>83.574192407190381</v>
      </c>
      <c r="W6351">
        <v>77.13897959183673</v>
      </c>
      <c r="X6351">
        <v>10.003111402672452</v>
      </c>
      <c r="Y6351">
        <v>1.8825631857316076</v>
      </c>
      <c r="Z6351">
        <v>-48.610536049873595</v>
      </c>
      <c r="AA6351">
        <v>4.5539033457249083</v>
      </c>
      <c r="AB6351">
        <v>4.1974681553843114</v>
      </c>
      <c r="AC6351">
        <v>1</v>
      </c>
      <c r="AD6351">
        <v>0</v>
      </c>
      <c r="AE6351">
        <v>0</v>
      </c>
      <c r="AF6351">
        <v>0</v>
      </c>
      <c r="AG6351">
        <v>0</v>
      </c>
      <c r="AH6351">
        <v>0</v>
      </c>
      <c r="AI6351">
        <v>0</v>
      </c>
      <c r="AJ6351">
        <v>0</v>
      </c>
      <c r="AK6351">
        <v>0</v>
      </c>
      <c r="AL6351">
        <v>0</v>
      </c>
    </row>
    <row r="6352" spans="1:38" x14ac:dyDescent="0.5">
      <c r="A6352">
        <v>16</v>
      </c>
      <c r="B6352">
        <v>272</v>
      </c>
      <c r="C6352">
        <v>2021</v>
      </c>
      <c r="D6352">
        <v>8</v>
      </c>
      <c r="E6352">
        <v>99</v>
      </c>
      <c r="F6352">
        <v>176</v>
      </c>
      <c r="G6352">
        <v>99</v>
      </c>
      <c r="H6352">
        <v>99</v>
      </c>
      <c r="I6352">
        <v>99</v>
      </c>
      <c r="J6352">
        <v>116</v>
      </c>
      <c r="M6352">
        <v>99</v>
      </c>
      <c r="N6352">
        <v>99</v>
      </c>
      <c r="O6352">
        <v>99</v>
      </c>
      <c r="P6352">
        <v>99</v>
      </c>
      <c r="Q6352">
        <v>2</v>
      </c>
      <c r="R6352">
        <v>73</v>
      </c>
      <c r="S6352">
        <v>73</v>
      </c>
      <c r="T6352">
        <v>16.506849315068497</v>
      </c>
      <c r="U6352">
        <v>61.273972602739732</v>
      </c>
      <c r="V6352">
        <v>83.945442942162998</v>
      </c>
      <c r="W6352">
        <v>77.48164383561641</v>
      </c>
      <c r="X6352">
        <v>9.1790362722262842</v>
      </c>
      <c r="Y6352">
        <v>1.859888595666628</v>
      </c>
      <c r="Z6352">
        <v>-14.324748270253057</v>
      </c>
      <c r="AA6352">
        <v>3.7037037037037042</v>
      </c>
      <c r="AB6352">
        <v>3.41909460752824</v>
      </c>
      <c r="AC6352">
        <v>3</v>
      </c>
      <c r="AD6352">
        <v>0</v>
      </c>
      <c r="AE6352">
        <v>0</v>
      </c>
      <c r="AF6352">
        <v>1</v>
      </c>
      <c r="AG6352">
        <v>0</v>
      </c>
      <c r="AH6352">
        <v>0</v>
      </c>
      <c r="AI6352">
        <v>0</v>
      </c>
      <c r="AJ6352">
        <v>0</v>
      </c>
      <c r="AK6352">
        <v>2</v>
      </c>
      <c r="AL6352">
        <v>1</v>
      </c>
    </row>
    <row r="6353" spans="1:38" x14ac:dyDescent="0.5">
      <c r="A6353">
        <v>16</v>
      </c>
      <c r="B6353">
        <v>273</v>
      </c>
      <c r="C6353">
        <v>2021</v>
      </c>
      <c r="D6353">
        <v>9</v>
      </c>
      <c r="E6353">
        <v>99</v>
      </c>
      <c r="F6353">
        <v>176</v>
      </c>
      <c r="G6353">
        <v>99</v>
      </c>
      <c r="H6353">
        <v>99</v>
      </c>
      <c r="I6353">
        <v>99</v>
      </c>
      <c r="J6353">
        <v>116</v>
      </c>
      <c r="M6353">
        <v>99</v>
      </c>
      <c r="N6353">
        <v>99</v>
      </c>
      <c r="O6353">
        <v>99</v>
      </c>
      <c r="P6353">
        <v>99</v>
      </c>
      <c r="Q6353">
        <v>1</v>
      </c>
      <c r="R6353">
        <v>35</v>
      </c>
      <c r="S6353">
        <v>35</v>
      </c>
      <c r="T6353">
        <v>16.228571428571424</v>
      </c>
      <c r="U6353">
        <v>60.8</v>
      </c>
      <c r="V6353">
        <v>95.718928958365566</v>
      </c>
      <c r="W6353">
        <v>88.34857142857139</v>
      </c>
      <c r="X6353">
        <v>5.6548488133674848</v>
      </c>
      <c r="Y6353">
        <v>2.0812084401685329</v>
      </c>
      <c r="Z6353">
        <v>-12.818266644022444</v>
      </c>
      <c r="AA6353">
        <v>1.7543859649122804</v>
      </c>
      <c r="AB6353">
        <v>1.8484398849354835</v>
      </c>
      <c r="AC6353">
        <v>0</v>
      </c>
      <c r="AD6353">
        <v>0</v>
      </c>
      <c r="AE6353">
        <v>0</v>
      </c>
      <c r="AF6353">
        <v>0</v>
      </c>
      <c r="AG6353">
        <v>0</v>
      </c>
      <c r="AH6353">
        <v>0</v>
      </c>
      <c r="AI6353">
        <v>0</v>
      </c>
      <c r="AJ6353">
        <v>0</v>
      </c>
      <c r="AK6353">
        <v>0</v>
      </c>
      <c r="AL6353">
        <v>0</v>
      </c>
    </row>
    <row r="6354" spans="1:38" x14ac:dyDescent="0.5">
      <c r="A6354">
        <v>16</v>
      </c>
      <c r="B6354">
        <v>274</v>
      </c>
      <c r="C6354">
        <v>2021</v>
      </c>
      <c r="D6354">
        <v>10</v>
      </c>
      <c r="E6354">
        <v>99</v>
      </c>
      <c r="F6354">
        <v>176</v>
      </c>
      <c r="G6354">
        <v>99</v>
      </c>
      <c r="H6354">
        <v>99</v>
      </c>
      <c r="I6354">
        <v>99</v>
      </c>
      <c r="J6354">
        <v>116</v>
      </c>
      <c r="M6354">
        <v>99</v>
      </c>
      <c r="N6354">
        <v>99</v>
      </c>
      <c r="O6354">
        <v>99</v>
      </c>
      <c r="P6354">
        <v>99</v>
      </c>
      <c r="R6354">
        <v>0</v>
      </c>
    </row>
    <row r="6355" spans="1:38" x14ac:dyDescent="0.5">
      <c r="A6355">
        <v>16</v>
      </c>
      <c r="B6355">
        <v>275</v>
      </c>
      <c r="C6355">
        <v>2021</v>
      </c>
      <c r="D6355">
        <v>11</v>
      </c>
      <c r="E6355">
        <v>99</v>
      </c>
      <c r="F6355">
        <v>176</v>
      </c>
      <c r="G6355">
        <v>99</v>
      </c>
      <c r="H6355">
        <v>99</v>
      </c>
      <c r="I6355">
        <v>99</v>
      </c>
      <c r="J6355">
        <v>116</v>
      </c>
      <c r="M6355">
        <v>99</v>
      </c>
      <c r="N6355">
        <v>99</v>
      </c>
      <c r="O6355">
        <v>99</v>
      </c>
      <c r="P6355">
        <v>99</v>
      </c>
      <c r="Q6355">
        <v>5</v>
      </c>
      <c r="R6355">
        <v>315</v>
      </c>
      <c r="S6355">
        <v>315</v>
      </c>
      <c r="T6355">
        <v>16.228571428571424</v>
      </c>
      <c r="U6355">
        <v>60.622222222222227</v>
      </c>
      <c r="V6355">
        <v>88.121205867684708</v>
      </c>
      <c r="W6355">
        <v>81.335873015872991</v>
      </c>
      <c r="X6355">
        <v>9.6977291131548231</v>
      </c>
      <c r="Y6355">
        <v>2.3731597344512898</v>
      </c>
      <c r="Z6355">
        <v>-59.782273356367043</v>
      </c>
      <c r="AA6355">
        <v>11.091549295774648</v>
      </c>
      <c r="AB6355">
        <v>10.604582211960681</v>
      </c>
      <c r="AC6355">
        <v>2</v>
      </c>
      <c r="AD6355">
        <v>0</v>
      </c>
      <c r="AE6355">
        <v>0</v>
      </c>
      <c r="AF6355">
        <v>2</v>
      </c>
      <c r="AG6355">
        <v>0</v>
      </c>
      <c r="AH6355">
        <v>0</v>
      </c>
      <c r="AI6355">
        <v>22</v>
      </c>
      <c r="AJ6355">
        <v>0</v>
      </c>
      <c r="AK6355">
        <v>0</v>
      </c>
      <c r="AL6355">
        <v>0</v>
      </c>
    </row>
    <row r="6356" spans="1:38" x14ac:dyDescent="0.5">
      <c r="A6356">
        <v>16</v>
      </c>
      <c r="B6356">
        <v>276</v>
      </c>
      <c r="C6356">
        <v>2021</v>
      </c>
      <c r="D6356">
        <v>12</v>
      </c>
      <c r="E6356">
        <v>99</v>
      </c>
      <c r="F6356">
        <v>176</v>
      </c>
      <c r="G6356">
        <v>99</v>
      </c>
      <c r="H6356">
        <v>99</v>
      </c>
      <c r="I6356">
        <v>99</v>
      </c>
      <c r="J6356">
        <v>116</v>
      </c>
      <c r="M6356">
        <v>99</v>
      </c>
      <c r="N6356">
        <v>99</v>
      </c>
      <c r="O6356">
        <v>99</v>
      </c>
      <c r="P6356">
        <v>99</v>
      </c>
      <c r="Q6356">
        <v>3</v>
      </c>
      <c r="R6356">
        <v>253</v>
      </c>
      <c r="S6356">
        <v>253</v>
      </c>
      <c r="T6356">
        <v>16.407114624505926</v>
      </c>
      <c r="U6356">
        <v>61.126482213438734</v>
      </c>
      <c r="V6356">
        <v>81.197118863989644</v>
      </c>
      <c r="W6356">
        <v>74.944940711462394</v>
      </c>
      <c r="X6356">
        <v>8.400450468843335</v>
      </c>
      <c r="Y6356">
        <v>2.2979218736569318</v>
      </c>
      <c r="Z6356">
        <v>-54.805379256040339</v>
      </c>
      <c r="AA6356">
        <v>13.855421686746991</v>
      </c>
      <c r="AB6356">
        <v>12.54117154653418</v>
      </c>
      <c r="AC6356">
        <v>3</v>
      </c>
      <c r="AD6356">
        <v>0</v>
      </c>
      <c r="AE6356">
        <v>0</v>
      </c>
      <c r="AF6356">
        <v>1</v>
      </c>
      <c r="AG6356">
        <v>1</v>
      </c>
      <c r="AH6356">
        <v>12</v>
      </c>
      <c r="AI6356">
        <v>0</v>
      </c>
      <c r="AJ6356">
        <v>0</v>
      </c>
      <c r="AK6356">
        <v>2</v>
      </c>
      <c r="AL6356">
        <v>2</v>
      </c>
    </row>
    <row r="6357" spans="1:38" x14ac:dyDescent="0.5">
      <c r="A6357">
        <v>16</v>
      </c>
      <c r="B6357">
        <v>277</v>
      </c>
      <c r="C6357">
        <v>2021</v>
      </c>
      <c r="D6357">
        <v>1</v>
      </c>
      <c r="E6357">
        <v>99</v>
      </c>
      <c r="F6357">
        <v>176</v>
      </c>
      <c r="G6357">
        <v>99</v>
      </c>
      <c r="H6357">
        <v>99</v>
      </c>
      <c r="I6357">
        <v>99</v>
      </c>
      <c r="J6357">
        <v>117</v>
      </c>
      <c r="M6357">
        <v>99</v>
      </c>
      <c r="N6357">
        <v>99</v>
      </c>
      <c r="O6357">
        <v>99</v>
      </c>
      <c r="P6357">
        <v>99</v>
      </c>
      <c r="Q6357">
        <v>8</v>
      </c>
      <c r="R6357">
        <v>248</v>
      </c>
      <c r="S6357">
        <v>248</v>
      </c>
      <c r="T6357">
        <v>16.262096774193548</v>
      </c>
      <c r="U6357">
        <v>60.826612903225808</v>
      </c>
      <c r="V6357">
        <v>97.877276063327869</v>
      </c>
      <c r="W6357">
        <v>90.340725806451644</v>
      </c>
      <c r="X6357">
        <v>11.906683313908871</v>
      </c>
      <c r="Y6357">
        <v>2.1585766244690752</v>
      </c>
      <c r="Z6357">
        <v>-28.019414032204661</v>
      </c>
      <c r="AA6357">
        <v>9.191994069681245</v>
      </c>
      <c r="AB6357">
        <v>9.5351423908780646</v>
      </c>
      <c r="AC6357">
        <v>9</v>
      </c>
      <c r="AD6357">
        <v>0</v>
      </c>
      <c r="AE6357">
        <v>0</v>
      </c>
      <c r="AF6357">
        <v>3</v>
      </c>
      <c r="AG6357">
        <v>10</v>
      </c>
      <c r="AH6357">
        <v>10</v>
      </c>
      <c r="AI6357">
        <v>28</v>
      </c>
      <c r="AJ6357">
        <v>0</v>
      </c>
      <c r="AK6357">
        <v>9</v>
      </c>
      <c r="AL6357">
        <v>5</v>
      </c>
    </row>
    <row r="6358" spans="1:38" x14ac:dyDescent="0.5">
      <c r="A6358">
        <v>16</v>
      </c>
      <c r="B6358">
        <v>278</v>
      </c>
      <c r="C6358">
        <v>2021</v>
      </c>
      <c r="D6358">
        <v>2</v>
      </c>
      <c r="E6358">
        <v>99</v>
      </c>
      <c r="F6358">
        <v>176</v>
      </c>
      <c r="G6358">
        <v>99</v>
      </c>
      <c r="H6358">
        <v>99</v>
      </c>
      <c r="I6358">
        <v>99</v>
      </c>
      <c r="J6358">
        <v>117</v>
      </c>
      <c r="M6358">
        <v>99</v>
      </c>
      <c r="N6358">
        <v>99</v>
      </c>
      <c r="O6358">
        <v>99</v>
      </c>
      <c r="P6358">
        <v>99</v>
      </c>
      <c r="Q6358">
        <v>9</v>
      </c>
      <c r="R6358">
        <v>112</v>
      </c>
      <c r="S6358">
        <v>112</v>
      </c>
      <c r="T6358">
        <v>16.4375</v>
      </c>
      <c r="U6358">
        <v>61.517857142857153</v>
      </c>
      <c r="V6358">
        <v>95.86364339885462</v>
      </c>
      <c r="W6358">
        <v>88.482142857142875</v>
      </c>
      <c r="X6358">
        <v>12.096422244715516</v>
      </c>
      <c r="Y6358">
        <v>2.2912182616347914</v>
      </c>
      <c r="Z6358">
        <v>-26.089804481182345</v>
      </c>
      <c r="AA6358">
        <v>6.0085836909871251</v>
      </c>
      <c r="AB6358">
        <v>6.2020786163218924</v>
      </c>
      <c r="AC6358">
        <v>1</v>
      </c>
      <c r="AD6358">
        <v>0</v>
      </c>
      <c r="AE6358">
        <v>0</v>
      </c>
      <c r="AF6358">
        <v>0</v>
      </c>
      <c r="AG6358">
        <v>10</v>
      </c>
      <c r="AH6358">
        <v>7</v>
      </c>
      <c r="AI6358">
        <v>2</v>
      </c>
      <c r="AJ6358">
        <v>0</v>
      </c>
      <c r="AK6358">
        <v>2</v>
      </c>
      <c r="AL6358">
        <v>1</v>
      </c>
    </row>
    <row r="6359" spans="1:38" x14ac:dyDescent="0.5">
      <c r="A6359">
        <v>16</v>
      </c>
      <c r="B6359">
        <v>279</v>
      </c>
      <c r="C6359">
        <v>2021</v>
      </c>
      <c r="D6359">
        <v>3</v>
      </c>
      <c r="E6359">
        <v>99</v>
      </c>
      <c r="F6359">
        <v>176</v>
      </c>
      <c r="G6359">
        <v>99</v>
      </c>
      <c r="H6359">
        <v>99</v>
      </c>
      <c r="I6359">
        <v>99</v>
      </c>
      <c r="J6359">
        <v>117</v>
      </c>
      <c r="M6359">
        <v>99</v>
      </c>
      <c r="N6359">
        <v>99</v>
      </c>
      <c r="O6359">
        <v>99</v>
      </c>
      <c r="P6359">
        <v>99</v>
      </c>
      <c r="Q6359">
        <v>7</v>
      </c>
      <c r="R6359">
        <v>155</v>
      </c>
      <c r="S6359">
        <v>155</v>
      </c>
      <c r="T6359">
        <v>16.535483870967745</v>
      </c>
      <c r="U6359">
        <v>61.748387096774195</v>
      </c>
      <c r="V6359">
        <v>91.946318107154099</v>
      </c>
      <c r="W6359">
        <v>84.866451612903262</v>
      </c>
      <c r="X6359">
        <v>9.4241780845991912</v>
      </c>
      <c r="Y6359">
        <v>2.1689704660078659</v>
      </c>
      <c r="Z6359">
        <v>-34.949403563618198</v>
      </c>
      <c r="AA6359">
        <v>6.861443116423195</v>
      </c>
      <c r="AB6359">
        <v>6.8392221537079401</v>
      </c>
      <c r="AC6359">
        <v>0</v>
      </c>
      <c r="AD6359">
        <v>0</v>
      </c>
      <c r="AE6359">
        <v>0</v>
      </c>
      <c r="AF6359">
        <v>0</v>
      </c>
      <c r="AG6359">
        <v>6</v>
      </c>
      <c r="AH6359">
        <v>0</v>
      </c>
      <c r="AI6359">
        <v>5</v>
      </c>
      <c r="AJ6359">
        <v>0</v>
      </c>
      <c r="AK6359">
        <v>1</v>
      </c>
      <c r="AL6359">
        <v>0</v>
      </c>
    </row>
    <row r="6360" spans="1:38" x14ac:dyDescent="0.5">
      <c r="A6360">
        <v>16</v>
      </c>
      <c r="B6360">
        <v>280</v>
      </c>
      <c r="C6360">
        <v>2021</v>
      </c>
      <c r="D6360">
        <v>4</v>
      </c>
      <c r="E6360">
        <v>99</v>
      </c>
      <c r="F6360">
        <v>176</v>
      </c>
      <c r="G6360">
        <v>99</v>
      </c>
      <c r="H6360">
        <v>99</v>
      </c>
      <c r="I6360">
        <v>99</v>
      </c>
      <c r="J6360">
        <v>117</v>
      </c>
      <c r="M6360">
        <v>99</v>
      </c>
      <c r="N6360">
        <v>99</v>
      </c>
      <c r="O6360">
        <v>99</v>
      </c>
      <c r="P6360">
        <v>99</v>
      </c>
      <c r="Q6360">
        <v>4</v>
      </c>
      <c r="R6360">
        <v>39</v>
      </c>
      <c r="S6360">
        <v>39</v>
      </c>
      <c r="T6360">
        <v>16.538461538461544</v>
      </c>
      <c r="U6360">
        <v>61.692307692307693</v>
      </c>
      <c r="V6360">
        <v>91.127038364308135</v>
      </c>
      <c r="W6360">
        <v>84.110256410256383</v>
      </c>
      <c r="X6360">
        <v>9.7350225493740723</v>
      </c>
      <c r="Y6360">
        <v>2.220577958421611</v>
      </c>
      <c r="Z6360">
        <v>-57.643196188885796</v>
      </c>
      <c r="AA6360">
        <v>1.9108280254777077</v>
      </c>
      <c r="AB6360">
        <v>1.9016094086274735</v>
      </c>
      <c r="AC6360">
        <v>0</v>
      </c>
      <c r="AD6360">
        <v>0</v>
      </c>
      <c r="AE6360">
        <v>0</v>
      </c>
      <c r="AF6360">
        <v>0</v>
      </c>
      <c r="AG6360">
        <v>2</v>
      </c>
      <c r="AH6360">
        <v>1</v>
      </c>
      <c r="AI6360">
        <v>0</v>
      </c>
      <c r="AJ6360">
        <v>0</v>
      </c>
      <c r="AK6360">
        <v>0</v>
      </c>
      <c r="AL6360">
        <v>0</v>
      </c>
    </row>
    <row r="6361" spans="1:38" x14ac:dyDescent="0.5">
      <c r="A6361">
        <v>16</v>
      </c>
      <c r="B6361">
        <v>281</v>
      </c>
      <c r="C6361">
        <v>2021</v>
      </c>
      <c r="D6361">
        <v>5</v>
      </c>
      <c r="E6361">
        <v>99</v>
      </c>
      <c r="F6361">
        <v>176</v>
      </c>
      <c r="G6361">
        <v>99</v>
      </c>
      <c r="H6361">
        <v>99</v>
      </c>
      <c r="I6361">
        <v>99</v>
      </c>
      <c r="J6361">
        <v>117</v>
      </c>
      <c r="M6361">
        <v>99</v>
      </c>
      <c r="N6361">
        <v>99</v>
      </c>
      <c r="O6361">
        <v>99</v>
      </c>
      <c r="P6361">
        <v>99</v>
      </c>
      <c r="Q6361">
        <v>6</v>
      </c>
      <c r="R6361">
        <v>185</v>
      </c>
      <c r="S6361">
        <v>185</v>
      </c>
      <c r="T6361">
        <v>16.578378378378375</v>
      </c>
      <c r="U6361">
        <v>61.881081081081071</v>
      </c>
      <c r="V6361">
        <v>94.945975227665414</v>
      </c>
      <c r="W6361">
        <v>87.635135135135158</v>
      </c>
      <c r="X6361">
        <v>9.125728885104774</v>
      </c>
      <c r="Y6361">
        <v>2.0864864864866113</v>
      </c>
      <c r="Z6361">
        <v>-45.431164925920157</v>
      </c>
      <c r="AA6361">
        <v>9.1177920157713146</v>
      </c>
      <c r="AB6361">
        <v>9.3936382602466271</v>
      </c>
      <c r="AC6361">
        <v>7</v>
      </c>
      <c r="AD6361">
        <v>0</v>
      </c>
      <c r="AE6361">
        <v>0</v>
      </c>
      <c r="AF6361">
        <v>0</v>
      </c>
      <c r="AG6361">
        <v>8</v>
      </c>
      <c r="AH6361">
        <v>5</v>
      </c>
      <c r="AI6361">
        <v>12</v>
      </c>
      <c r="AJ6361">
        <v>0</v>
      </c>
      <c r="AK6361">
        <v>0</v>
      </c>
      <c r="AL6361">
        <v>4</v>
      </c>
    </row>
    <row r="6362" spans="1:38" x14ac:dyDescent="0.5">
      <c r="A6362">
        <v>16</v>
      </c>
      <c r="B6362">
        <v>282</v>
      </c>
      <c r="C6362">
        <v>2021</v>
      </c>
      <c r="D6362">
        <v>6</v>
      </c>
      <c r="E6362">
        <v>99</v>
      </c>
      <c r="F6362">
        <v>176</v>
      </c>
      <c r="G6362">
        <v>99</v>
      </c>
      <c r="H6362">
        <v>99</v>
      </c>
      <c r="I6362">
        <v>99</v>
      </c>
      <c r="J6362">
        <v>117</v>
      </c>
      <c r="M6362">
        <v>99</v>
      </c>
      <c r="N6362">
        <v>99</v>
      </c>
      <c r="O6362">
        <v>99</v>
      </c>
      <c r="P6362">
        <v>99</v>
      </c>
      <c r="Q6362">
        <v>4</v>
      </c>
      <c r="R6362">
        <v>187</v>
      </c>
      <c r="S6362">
        <v>187</v>
      </c>
      <c r="T6362">
        <v>16.647058823529413</v>
      </c>
      <c r="U6362">
        <v>62.18716577540107</v>
      </c>
      <c r="V6362">
        <v>89.551624845742495</v>
      </c>
      <c r="W6362">
        <v>82.656149732620349</v>
      </c>
      <c r="X6362">
        <v>7.9558744407271389</v>
      </c>
      <c r="Y6362">
        <v>2.1796938384101781</v>
      </c>
      <c r="Z6362">
        <v>-33.910600001246344</v>
      </c>
      <c r="AA6362">
        <v>7.516077170418006</v>
      </c>
      <c r="AB6362">
        <v>7.3819787009757745</v>
      </c>
      <c r="AC6362">
        <v>2</v>
      </c>
      <c r="AD6362">
        <v>0</v>
      </c>
      <c r="AE6362">
        <v>0</v>
      </c>
      <c r="AF6362">
        <v>0</v>
      </c>
      <c r="AG6362">
        <v>5</v>
      </c>
      <c r="AH6362">
        <v>2</v>
      </c>
      <c r="AI6362">
        <v>2</v>
      </c>
      <c r="AJ6362">
        <v>0</v>
      </c>
      <c r="AK6362">
        <v>2</v>
      </c>
      <c r="AL6362">
        <v>2</v>
      </c>
    </row>
    <row r="6363" spans="1:38" x14ac:dyDescent="0.5">
      <c r="A6363">
        <v>16</v>
      </c>
      <c r="B6363">
        <v>283</v>
      </c>
      <c r="C6363">
        <v>2021</v>
      </c>
      <c r="D6363">
        <v>7</v>
      </c>
      <c r="E6363">
        <v>99</v>
      </c>
      <c r="F6363">
        <v>176</v>
      </c>
      <c r="G6363">
        <v>99</v>
      </c>
      <c r="H6363">
        <v>99</v>
      </c>
      <c r="I6363">
        <v>99</v>
      </c>
      <c r="J6363">
        <v>117</v>
      </c>
      <c r="M6363">
        <v>99</v>
      </c>
      <c r="N6363">
        <v>99</v>
      </c>
      <c r="O6363">
        <v>99</v>
      </c>
      <c r="P6363">
        <v>99</v>
      </c>
      <c r="Q6363">
        <v>4</v>
      </c>
      <c r="R6363">
        <v>22</v>
      </c>
      <c r="S6363">
        <v>22</v>
      </c>
      <c r="T6363">
        <v>15.772727272727275</v>
      </c>
      <c r="U6363">
        <v>60.363636363636367</v>
      </c>
      <c r="V6363">
        <v>105.71259726189299</v>
      </c>
      <c r="W6363">
        <v>97.572727272727334</v>
      </c>
      <c r="X6363">
        <v>11.301978178345429</v>
      </c>
      <c r="Y6363">
        <v>2.931730090290289</v>
      </c>
      <c r="Z6363">
        <v>-43.264881925054446</v>
      </c>
      <c r="AA6363">
        <v>1.0223048327137547</v>
      </c>
      <c r="AB6363">
        <v>1.1918965691857479</v>
      </c>
      <c r="AC6363">
        <v>0</v>
      </c>
      <c r="AD6363">
        <v>0</v>
      </c>
      <c r="AE6363">
        <v>0</v>
      </c>
      <c r="AF6363">
        <v>0</v>
      </c>
      <c r="AG6363">
        <v>3</v>
      </c>
      <c r="AH6363">
        <v>0</v>
      </c>
      <c r="AI6363">
        <v>0</v>
      </c>
      <c r="AJ6363">
        <v>0</v>
      </c>
      <c r="AK6363">
        <v>0</v>
      </c>
      <c r="AL6363">
        <v>0</v>
      </c>
    </row>
    <row r="6364" spans="1:38" x14ac:dyDescent="0.5">
      <c r="A6364">
        <v>16</v>
      </c>
      <c r="B6364">
        <v>284</v>
      </c>
      <c r="C6364">
        <v>2021</v>
      </c>
      <c r="D6364">
        <v>8</v>
      </c>
      <c r="E6364">
        <v>99</v>
      </c>
      <c r="F6364">
        <v>176</v>
      </c>
      <c r="G6364">
        <v>99</v>
      </c>
      <c r="H6364">
        <v>99</v>
      </c>
      <c r="I6364">
        <v>99</v>
      </c>
      <c r="J6364">
        <v>117</v>
      </c>
      <c r="M6364">
        <v>99</v>
      </c>
      <c r="N6364">
        <v>99</v>
      </c>
      <c r="O6364">
        <v>99</v>
      </c>
      <c r="P6364">
        <v>99</v>
      </c>
      <c r="Q6364">
        <v>6</v>
      </c>
      <c r="R6364">
        <v>270</v>
      </c>
      <c r="S6364">
        <v>269</v>
      </c>
      <c r="T6364">
        <v>16.492592592592597</v>
      </c>
      <c r="U6364">
        <v>61.624535315985113</v>
      </c>
      <c r="V6364">
        <v>89.108571934897995</v>
      </c>
      <c r="W6364">
        <v>82.105576208178476</v>
      </c>
      <c r="X6364">
        <v>10.976094611507737</v>
      </c>
      <c r="Y6364">
        <v>2.0595936247985152</v>
      </c>
      <c r="Z6364">
        <v>-26.260686129688043</v>
      </c>
      <c r="AA6364">
        <v>13.698630136986299</v>
      </c>
      <c r="AB6364">
        <v>13.351017499454002</v>
      </c>
      <c r="AC6364">
        <v>1</v>
      </c>
      <c r="AD6364">
        <v>0</v>
      </c>
      <c r="AE6364">
        <v>0</v>
      </c>
      <c r="AF6364">
        <v>1</v>
      </c>
      <c r="AG6364">
        <v>9</v>
      </c>
      <c r="AH6364">
        <v>4</v>
      </c>
      <c r="AI6364">
        <v>36</v>
      </c>
      <c r="AJ6364">
        <v>0</v>
      </c>
      <c r="AK6364">
        <v>2</v>
      </c>
      <c r="AL6364">
        <v>4</v>
      </c>
    </row>
    <row r="6365" spans="1:38" x14ac:dyDescent="0.5">
      <c r="A6365">
        <v>16</v>
      </c>
      <c r="B6365">
        <v>285</v>
      </c>
      <c r="C6365">
        <v>2021</v>
      </c>
      <c r="D6365">
        <v>9</v>
      </c>
      <c r="E6365">
        <v>99</v>
      </c>
      <c r="F6365">
        <v>176</v>
      </c>
      <c r="G6365">
        <v>99</v>
      </c>
      <c r="H6365">
        <v>99</v>
      </c>
      <c r="I6365">
        <v>99</v>
      </c>
      <c r="J6365">
        <v>117</v>
      </c>
      <c r="M6365">
        <v>99</v>
      </c>
      <c r="N6365">
        <v>99</v>
      </c>
      <c r="O6365">
        <v>99</v>
      </c>
      <c r="P6365">
        <v>99</v>
      </c>
      <c r="Q6365">
        <v>8</v>
      </c>
      <c r="R6365">
        <v>130</v>
      </c>
      <c r="S6365">
        <v>130</v>
      </c>
      <c r="T6365">
        <v>16.561538461538458</v>
      </c>
      <c r="U6365">
        <v>61.7846153846154</v>
      </c>
      <c r="V6365">
        <v>90.10000833402782</v>
      </c>
      <c r="W6365">
        <v>83.162307692307706</v>
      </c>
      <c r="X6365">
        <v>11.289200185504956</v>
      </c>
      <c r="Y6365">
        <v>2.2187474477024578</v>
      </c>
      <c r="Z6365">
        <v>-65.688195035082813</v>
      </c>
      <c r="AA6365">
        <v>6.5162907268170418</v>
      </c>
      <c r="AB6365">
        <v>6.4626054071618917</v>
      </c>
      <c r="AC6365">
        <v>0</v>
      </c>
      <c r="AD6365">
        <v>0</v>
      </c>
      <c r="AE6365">
        <v>0</v>
      </c>
      <c r="AF6365">
        <v>0</v>
      </c>
      <c r="AG6365">
        <v>1</v>
      </c>
      <c r="AH6365">
        <v>1</v>
      </c>
      <c r="AI6365">
        <v>0</v>
      </c>
      <c r="AJ6365">
        <v>0</v>
      </c>
      <c r="AK6365">
        <v>1</v>
      </c>
      <c r="AL6365">
        <v>0</v>
      </c>
    </row>
    <row r="6366" spans="1:38" x14ac:dyDescent="0.5">
      <c r="A6366">
        <v>16</v>
      </c>
      <c r="B6366">
        <v>286</v>
      </c>
      <c r="C6366">
        <v>2021</v>
      </c>
      <c r="D6366">
        <v>10</v>
      </c>
      <c r="E6366">
        <v>99</v>
      </c>
      <c r="F6366">
        <v>176</v>
      </c>
      <c r="G6366">
        <v>99</v>
      </c>
      <c r="H6366">
        <v>99</v>
      </c>
      <c r="I6366">
        <v>99</v>
      </c>
      <c r="J6366">
        <v>117</v>
      </c>
      <c r="M6366">
        <v>99</v>
      </c>
      <c r="N6366">
        <v>99</v>
      </c>
      <c r="O6366">
        <v>99</v>
      </c>
      <c r="P6366">
        <v>99</v>
      </c>
      <c r="Q6366">
        <v>9</v>
      </c>
      <c r="R6366">
        <v>137</v>
      </c>
      <c r="S6366">
        <v>137</v>
      </c>
      <c r="T6366">
        <v>15.970802919708028</v>
      </c>
      <c r="U6366">
        <v>60.467153284671511</v>
      </c>
      <c r="V6366">
        <v>94.499845790068974</v>
      </c>
      <c r="W6366">
        <v>87.223357664233589</v>
      </c>
      <c r="X6366">
        <v>15.591838885166403</v>
      </c>
      <c r="Y6366">
        <v>2.5943540464072541</v>
      </c>
      <c r="Z6366">
        <v>-66.579925690543433</v>
      </c>
      <c r="AA6366">
        <v>6.4349459840300609</v>
      </c>
      <c r="AB6366">
        <v>6.5023322660445055</v>
      </c>
      <c r="AC6366">
        <v>1</v>
      </c>
      <c r="AD6366">
        <v>0</v>
      </c>
      <c r="AE6366">
        <v>0</v>
      </c>
      <c r="AF6366">
        <v>0</v>
      </c>
      <c r="AG6366">
        <v>4</v>
      </c>
      <c r="AH6366">
        <v>2</v>
      </c>
      <c r="AI6366">
        <v>4</v>
      </c>
      <c r="AJ6366">
        <v>0</v>
      </c>
      <c r="AK6366">
        <v>3</v>
      </c>
      <c r="AL6366">
        <v>2</v>
      </c>
    </row>
    <row r="6367" spans="1:38" x14ac:dyDescent="0.5">
      <c r="A6367">
        <v>16</v>
      </c>
      <c r="B6367">
        <v>287</v>
      </c>
      <c r="C6367">
        <v>2021</v>
      </c>
      <c r="D6367">
        <v>11</v>
      </c>
      <c r="E6367">
        <v>99</v>
      </c>
      <c r="F6367">
        <v>176</v>
      </c>
      <c r="G6367">
        <v>99</v>
      </c>
      <c r="H6367">
        <v>99</v>
      </c>
      <c r="I6367">
        <v>99</v>
      </c>
      <c r="J6367">
        <v>117</v>
      </c>
      <c r="M6367">
        <v>99</v>
      </c>
      <c r="N6367">
        <v>99</v>
      </c>
      <c r="O6367">
        <v>99</v>
      </c>
      <c r="P6367">
        <v>99</v>
      </c>
      <c r="Q6367">
        <v>9</v>
      </c>
      <c r="R6367">
        <v>195</v>
      </c>
      <c r="S6367">
        <v>195</v>
      </c>
      <c r="T6367">
        <v>15.984615384615379</v>
      </c>
      <c r="U6367">
        <v>60.39487179487179</v>
      </c>
      <c r="V6367">
        <v>93.033308331249842</v>
      </c>
      <c r="W6367">
        <v>85.86974358974355</v>
      </c>
      <c r="X6367">
        <v>10.45661402449832</v>
      </c>
      <c r="Y6367">
        <v>2.3474971634234296</v>
      </c>
      <c r="Z6367">
        <v>-56.569331725141552</v>
      </c>
      <c r="AA6367">
        <v>6.8661971830985919</v>
      </c>
      <c r="AB6367">
        <v>6.9306769229062644</v>
      </c>
      <c r="AC6367">
        <v>2</v>
      </c>
      <c r="AD6367">
        <v>0</v>
      </c>
      <c r="AE6367">
        <v>0</v>
      </c>
      <c r="AF6367">
        <v>0</v>
      </c>
      <c r="AG6367">
        <v>9</v>
      </c>
      <c r="AH6367">
        <v>3</v>
      </c>
      <c r="AI6367">
        <v>16</v>
      </c>
      <c r="AJ6367">
        <v>0</v>
      </c>
      <c r="AK6367">
        <v>2</v>
      </c>
      <c r="AL6367">
        <v>2</v>
      </c>
    </row>
    <row r="6368" spans="1:38" x14ac:dyDescent="0.5">
      <c r="A6368">
        <v>16</v>
      </c>
      <c r="B6368">
        <v>288</v>
      </c>
      <c r="C6368">
        <v>2021</v>
      </c>
      <c r="D6368">
        <v>12</v>
      </c>
      <c r="E6368">
        <v>99</v>
      </c>
      <c r="F6368">
        <v>176</v>
      </c>
      <c r="G6368">
        <v>99</v>
      </c>
      <c r="H6368">
        <v>99</v>
      </c>
      <c r="I6368">
        <v>99</v>
      </c>
      <c r="J6368">
        <v>117</v>
      </c>
      <c r="M6368">
        <v>99</v>
      </c>
      <c r="N6368">
        <v>99</v>
      </c>
      <c r="O6368">
        <v>99</v>
      </c>
      <c r="P6368">
        <v>99</v>
      </c>
      <c r="Q6368">
        <v>9</v>
      </c>
      <c r="R6368">
        <v>88</v>
      </c>
      <c r="S6368">
        <v>88</v>
      </c>
      <c r="T6368">
        <v>16.147727272727277</v>
      </c>
      <c r="U6368">
        <v>60.545454545454554</v>
      </c>
      <c r="V6368">
        <v>95.891608391608386</v>
      </c>
      <c r="W6368">
        <v>88.507954545454524</v>
      </c>
      <c r="X6368">
        <v>14.217045000399697</v>
      </c>
      <c r="Y6368">
        <v>2.3056703369040594</v>
      </c>
      <c r="Z6368">
        <v>-23.777164802218039</v>
      </c>
      <c r="AA6368">
        <v>4.8192771084337345</v>
      </c>
      <c r="AB6368">
        <v>5.1515775652160318</v>
      </c>
      <c r="AC6368">
        <v>1</v>
      </c>
      <c r="AD6368">
        <v>0</v>
      </c>
      <c r="AE6368">
        <v>0</v>
      </c>
      <c r="AF6368">
        <v>1</v>
      </c>
      <c r="AG6368">
        <v>9</v>
      </c>
      <c r="AH6368">
        <v>0</v>
      </c>
      <c r="AI6368">
        <v>14</v>
      </c>
      <c r="AJ6368">
        <v>0</v>
      </c>
      <c r="AK6368">
        <v>3</v>
      </c>
      <c r="AL6368">
        <v>0</v>
      </c>
    </row>
    <row r="6369" spans="1:38" x14ac:dyDescent="0.5">
      <c r="A6369">
        <v>16</v>
      </c>
      <c r="B6369">
        <v>289</v>
      </c>
      <c r="C6369">
        <v>2021</v>
      </c>
      <c r="D6369">
        <v>1</v>
      </c>
      <c r="E6369">
        <v>99</v>
      </c>
      <c r="F6369">
        <v>176</v>
      </c>
      <c r="G6369">
        <v>99</v>
      </c>
      <c r="H6369">
        <v>99</v>
      </c>
      <c r="I6369">
        <v>99</v>
      </c>
      <c r="J6369">
        <v>121</v>
      </c>
      <c r="M6369">
        <v>99</v>
      </c>
      <c r="N6369">
        <v>99</v>
      </c>
      <c r="O6369">
        <v>99</v>
      </c>
      <c r="P6369">
        <v>99</v>
      </c>
      <c r="Q6369">
        <v>18</v>
      </c>
      <c r="R6369">
        <v>419</v>
      </c>
      <c r="S6369">
        <v>419</v>
      </c>
      <c r="T6369">
        <v>15.933174224343675</v>
      </c>
      <c r="U6369">
        <v>60.546539379474943</v>
      </c>
      <c r="V6369">
        <v>90.523611653397438</v>
      </c>
      <c r="W6369">
        <v>83.55329355608589</v>
      </c>
      <c r="X6369">
        <v>11.579196848386671</v>
      </c>
      <c r="Y6369">
        <v>2.9554538728444602</v>
      </c>
      <c r="Z6369">
        <v>-35.26271052098047</v>
      </c>
      <c r="AA6369">
        <v>15.530022238695324</v>
      </c>
      <c r="AB6369">
        <v>14.899425516661536</v>
      </c>
      <c r="AC6369">
        <v>8</v>
      </c>
      <c r="AD6369">
        <v>0</v>
      </c>
      <c r="AE6369">
        <v>0</v>
      </c>
      <c r="AF6369">
        <v>1</v>
      </c>
      <c r="AG6369">
        <v>29</v>
      </c>
      <c r="AH6369">
        <v>5</v>
      </c>
      <c r="AI6369">
        <v>6</v>
      </c>
      <c r="AJ6369">
        <v>0</v>
      </c>
      <c r="AK6369">
        <v>1</v>
      </c>
      <c r="AL6369">
        <v>6</v>
      </c>
    </row>
    <row r="6370" spans="1:38" x14ac:dyDescent="0.5">
      <c r="A6370">
        <v>16</v>
      </c>
      <c r="B6370">
        <v>290</v>
      </c>
      <c r="C6370">
        <v>2021</v>
      </c>
      <c r="D6370">
        <v>2</v>
      </c>
      <c r="E6370">
        <v>99</v>
      </c>
      <c r="F6370">
        <v>176</v>
      </c>
      <c r="G6370">
        <v>99</v>
      </c>
      <c r="H6370">
        <v>99</v>
      </c>
      <c r="I6370">
        <v>99</v>
      </c>
      <c r="J6370">
        <v>121</v>
      </c>
      <c r="M6370">
        <v>99</v>
      </c>
      <c r="N6370">
        <v>99</v>
      </c>
      <c r="O6370">
        <v>99</v>
      </c>
      <c r="P6370">
        <v>99</v>
      </c>
      <c r="Q6370">
        <v>14</v>
      </c>
      <c r="R6370">
        <v>414</v>
      </c>
      <c r="S6370">
        <v>414</v>
      </c>
      <c r="T6370">
        <v>16.333333333333332</v>
      </c>
      <c r="U6370">
        <v>61.157004830917892</v>
      </c>
      <c r="V6370">
        <v>93.902366259990245</v>
      </c>
      <c r="W6370">
        <v>86.671884057971056</v>
      </c>
      <c r="X6370">
        <v>10.126340709282164</v>
      </c>
      <c r="Y6370">
        <v>2.2494200465609646</v>
      </c>
      <c r="Z6370">
        <v>-12.539983914911796</v>
      </c>
      <c r="AA6370">
        <v>22.210300429184553</v>
      </c>
      <c r="AB6370">
        <v>22.456506280871924</v>
      </c>
      <c r="AC6370">
        <v>11</v>
      </c>
      <c r="AD6370">
        <v>0</v>
      </c>
      <c r="AE6370">
        <v>0</v>
      </c>
      <c r="AF6370">
        <v>3</v>
      </c>
      <c r="AG6370">
        <v>18</v>
      </c>
      <c r="AH6370">
        <v>3</v>
      </c>
      <c r="AI6370">
        <v>4</v>
      </c>
      <c r="AJ6370">
        <v>0</v>
      </c>
      <c r="AK6370">
        <v>4</v>
      </c>
      <c r="AL6370">
        <v>12</v>
      </c>
    </row>
    <row r="6371" spans="1:38" x14ac:dyDescent="0.5">
      <c r="A6371">
        <v>16</v>
      </c>
      <c r="B6371">
        <v>291</v>
      </c>
      <c r="C6371">
        <v>2021</v>
      </c>
      <c r="D6371">
        <v>3</v>
      </c>
      <c r="E6371">
        <v>99</v>
      </c>
      <c r="F6371">
        <v>176</v>
      </c>
      <c r="G6371">
        <v>99</v>
      </c>
      <c r="H6371">
        <v>99</v>
      </c>
      <c r="I6371">
        <v>99</v>
      </c>
      <c r="J6371">
        <v>121</v>
      </c>
      <c r="M6371">
        <v>99</v>
      </c>
      <c r="N6371">
        <v>99</v>
      </c>
      <c r="O6371">
        <v>99</v>
      </c>
      <c r="P6371">
        <v>99</v>
      </c>
      <c r="Q6371">
        <v>14</v>
      </c>
      <c r="R6371">
        <v>465</v>
      </c>
      <c r="S6371">
        <v>465</v>
      </c>
      <c r="T6371">
        <v>16.522580645161288</v>
      </c>
      <c r="U6371">
        <v>61.948387096774191</v>
      </c>
      <c r="V6371">
        <v>88.827176458253135</v>
      </c>
      <c r="W6371">
        <v>81.987483870967708</v>
      </c>
      <c r="X6371">
        <v>9.4216652360203739</v>
      </c>
      <c r="Y6371">
        <v>2.3567616246733158</v>
      </c>
      <c r="Z6371">
        <v>-24.07123286869782</v>
      </c>
      <c r="AA6371">
        <v>20.584329349269595</v>
      </c>
      <c r="AB6371">
        <v>19.821635240791903</v>
      </c>
      <c r="AC6371">
        <v>8</v>
      </c>
      <c r="AD6371">
        <v>0</v>
      </c>
      <c r="AE6371">
        <v>0</v>
      </c>
      <c r="AF6371">
        <v>1</v>
      </c>
      <c r="AG6371">
        <v>24</v>
      </c>
      <c r="AH6371">
        <v>1</v>
      </c>
      <c r="AI6371">
        <v>28</v>
      </c>
      <c r="AJ6371">
        <v>0</v>
      </c>
      <c r="AK6371">
        <v>12</v>
      </c>
      <c r="AL6371">
        <v>12</v>
      </c>
    </row>
    <row r="6372" spans="1:38" x14ac:dyDescent="0.5">
      <c r="A6372">
        <v>16</v>
      </c>
      <c r="B6372">
        <v>292</v>
      </c>
      <c r="C6372">
        <v>2021</v>
      </c>
      <c r="D6372">
        <v>4</v>
      </c>
      <c r="E6372">
        <v>99</v>
      </c>
      <c r="F6372">
        <v>176</v>
      </c>
      <c r="G6372">
        <v>99</v>
      </c>
      <c r="H6372">
        <v>99</v>
      </c>
      <c r="I6372">
        <v>99</v>
      </c>
      <c r="J6372">
        <v>121</v>
      </c>
      <c r="M6372">
        <v>99</v>
      </c>
      <c r="N6372">
        <v>99</v>
      </c>
      <c r="O6372">
        <v>99</v>
      </c>
      <c r="P6372">
        <v>99</v>
      </c>
      <c r="Q6372">
        <v>13</v>
      </c>
      <c r="R6372">
        <v>443</v>
      </c>
      <c r="S6372">
        <v>443</v>
      </c>
      <c r="T6372">
        <v>16.173814898419863</v>
      </c>
      <c r="U6372">
        <v>60.772009029345362</v>
      </c>
      <c r="V6372">
        <v>88.876174218430947</v>
      </c>
      <c r="W6372">
        <v>82.03270880361174</v>
      </c>
      <c r="X6372">
        <v>10.311887412484406</v>
      </c>
      <c r="Y6372">
        <v>2.4001377462182312</v>
      </c>
      <c r="Z6372">
        <v>-24.748175836513752</v>
      </c>
      <c r="AA6372">
        <v>21.70504654581088</v>
      </c>
      <c r="AB6372">
        <v>21.066798066680683</v>
      </c>
      <c r="AC6372">
        <v>12</v>
      </c>
      <c r="AD6372">
        <v>0</v>
      </c>
      <c r="AE6372">
        <v>0</v>
      </c>
      <c r="AF6372">
        <v>3</v>
      </c>
      <c r="AG6372">
        <v>19</v>
      </c>
      <c r="AH6372">
        <v>1</v>
      </c>
      <c r="AI6372">
        <v>8</v>
      </c>
      <c r="AJ6372">
        <v>0</v>
      </c>
      <c r="AK6372">
        <v>12</v>
      </c>
      <c r="AL6372">
        <v>6</v>
      </c>
    </row>
    <row r="6373" spans="1:38" x14ac:dyDescent="0.5">
      <c r="A6373">
        <v>16</v>
      </c>
      <c r="B6373">
        <v>293</v>
      </c>
      <c r="C6373">
        <v>2021</v>
      </c>
      <c r="D6373">
        <v>5</v>
      </c>
      <c r="E6373">
        <v>99</v>
      </c>
      <c r="F6373">
        <v>176</v>
      </c>
      <c r="G6373">
        <v>99</v>
      </c>
      <c r="H6373">
        <v>99</v>
      </c>
      <c r="I6373">
        <v>99</v>
      </c>
      <c r="J6373">
        <v>121</v>
      </c>
      <c r="M6373">
        <v>99</v>
      </c>
      <c r="N6373">
        <v>99</v>
      </c>
      <c r="O6373">
        <v>99</v>
      </c>
      <c r="P6373">
        <v>99</v>
      </c>
      <c r="Q6373">
        <v>10</v>
      </c>
      <c r="R6373">
        <v>577</v>
      </c>
      <c r="S6373">
        <v>577</v>
      </c>
      <c r="T6373">
        <v>15.986135181975738</v>
      </c>
      <c r="U6373">
        <v>60.407279029462721</v>
      </c>
      <c r="V6373">
        <v>92.380940757194821</v>
      </c>
      <c r="W6373">
        <v>85.267608318890822</v>
      </c>
      <c r="X6373">
        <v>8.4250816327812288</v>
      </c>
      <c r="Y6373">
        <v>2.6484649188681524</v>
      </c>
      <c r="Z6373">
        <v>-13.54384722975942</v>
      </c>
      <c r="AA6373">
        <v>28.437654016757008</v>
      </c>
      <c r="AB6373">
        <v>28.50648944688114</v>
      </c>
      <c r="AC6373">
        <v>11</v>
      </c>
      <c r="AD6373">
        <v>0</v>
      </c>
      <c r="AE6373">
        <v>0</v>
      </c>
      <c r="AF6373">
        <v>4</v>
      </c>
      <c r="AG6373">
        <v>20</v>
      </c>
      <c r="AH6373">
        <v>2</v>
      </c>
      <c r="AI6373">
        <v>11</v>
      </c>
      <c r="AJ6373">
        <v>0</v>
      </c>
      <c r="AK6373">
        <v>6</v>
      </c>
      <c r="AL6373">
        <v>5</v>
      </c>
    </row>
    <row r="6374" spans="1:38" x14ac:dyDescent="0.5">
      <c r="A6374">
        <v>16</v>
      </c>
      <c r="B6374">
        <v>294</v>
      </c>
      <c r="C6374">
        <v>2021</v>
      </c>
      <c r="D6374">
        <v>6</v>
      </c>
      <c r="E6374">
        <v>99</v>
      </c>
      <c r="F6374">
        <v>176</v>
      </c>
      <c r="G6374">
        <v>99</v>
      </c>
      <c r="H6374">
        <v>99</v>
      </c>
      <c r="I6374">
        <v>99</v>
      </c>
      <c r="J6374">
        <v>121</v>
      </c>
      <c r="M6374">
        <v>99</v>
      </c>
      <c r="N6374">
        <v>99</v>
      </c>
      <c r="O6374">
        <v>99</v>
      </c>
      <c r="P6374">
        <v>99</v>
      </c>
      <c r="Q6374">
        <v>13</v>
      </c>
      <c r="R6374">
        <v>515</v>
      </c>
      <c r="S6374">
        <v>512</v>
      </c>
      <c r="T6374">
        <v>16.184466019417474</v>
      </c>
      <c r="U6374">
        <v>61.013671875</v>
      </c>
      <c r="V6374">
        <v>89.663969393282855</v>
      </c>
      <c r="W6374">
        <v>82.270625000000081</v>
      </c>
      <c r="X6374">
        <v>10.843277709454968</v>
      </c>
      <c r="Y6374">
        <v>2.5734917825464261</v>
      </c>
      <c r="Z6374">
        <v>-35.358028295391847</v>
      </c>
      <c r="AA6374">
        <v>20.69935691318328</v>
      </c>
      <c r="AB6374">
        <v>20.117349806270056</v>
      </c>
      <c r="AC6374">
        <v>7</v>
      </c>
      <c r="AD6374">
        <v>0</v>
      </c>
      <c r="AE6374">
        <v>0</v>
      </c>
      <c r="AF6374">
        <v>6</v>
      </c>
      <c r="AG6374">
        <v>35</v>
      </c>
      <c r="AH6374">
        <v>1</v>
      </c>
      <c r="AI6374">
        <v>10</v>
      </c>
      <c r="AJ6374">
        <v>0</v>
      </c>
      <c r="AK6374">
        <v>7</v>
      </c>
      <c r="AL6374">
        <v>6</v>
      </c>
    </row>
    <row r="6375" spans="1:38" x14ac:dyDescent="0.5">
      <c r="A6375">
        <v>16</v>
      </c>
      <c r="B6375">
        <v>295</v>
      </c>
      <c r="C6375">
        <v>2021</v>
      </c>
      <c r="D6375">
        <v>7</v>
      </c>
      <c r="E6375">
        <v>99</v>
      </c>
      <c r="F6375">
        <v>176</v>
      </c>
      <c r="G6375">
        <v>99</v>
      </c>
      <c r="H6375">
        <v>99</v>
      </c>
      <c r="I6375">
        <v>99</v>
      </c>
      <c r="J6375">
        <v>121</v>
      </c>
      <c r="M6375">
        <v>99</v>
      </c>
      <c r="N6375">
        <v>99</v>
      </c>
      <c r="O6375">
        <v>99</v>
      </c>
      <c r="P6375">
        <v>99</v>
      </c>
      <c r="Q6375">
        <v>15</v>
      </c>
      <c r="R6375">
        <v>480</v>
      </c>
      <c r="S6375">
        <v>478</v>
      </c>
      <c r="T6375">
        <v>16.183333333333337</v>
      </c>
      <c r="U6375">
        <v>61.100418410041812</v>
      </c>
      <c r="V6375">
        <v>91.495963227061111</v>
      </c>
      <c r="W6375">
        <v>84.203514644351557</v>
      </c>
      <c r="X6375">
        <v>9.4050852993615752</v>
      </c>
      <c r="Y6375">
        <v>2.5065520485745902</v>
      </c>
      <c r="Z6375">
        <v>-24.361102007715061</v>
      </c>
      <c r="AA6375">
        <v>22.304832713754642</v>
      </c>
      <c r="AB6375">
        <v>22.348354953972123</v>
      </c>
      <c r="AC6375">
        <v>2</v>
      </c>
      <c r="AD6375">
        <v>0</v>
      </c>
      <c r="AE6375">
        <v>0</v>
      </c>
      <c r="AF6375">
        <v>3</v>
      </c>
      <c r="AG6375">
        <v>9</v>
      </c>
      <c r="AH6375">
        <v>0</v>
      </c>
      <c r="AI6375">
        <v>12</v>
      </c>
      <c r="AJ6375">
        <v>0</v>
      </c>
      <c r="AK6375">
        <v>4</v>
      </c>
      <c r="AL6375">
        <v>2</v>
      </c>
    </row>
    <row r="6376" spans="1:38" x14ac:dyDescent="0.5">
      <c r="A6376">
        <v>16</v>
      </c>
      <c r="B6376">
        <v>296</v>
      </c>
      <c r="C6376">
        <v>2021</v>
      </c>
      <c r="D6376">
        <v>8</v>
      </c>
      <c r="E6376">
        <v>99</v>
      </c>
      <c r="F6376">
        <v>176</v>
      </c>
      <c r="G6376">
        <v>99</v>
      </c>
      <c r="H6376">
        <v>99</v>
      </c>
      <c r="I6376">
        <v>99</v>
      </c>
      <c r="J6376">
        <v>121</v>
      </c>
      <c r="M6376">
        <v>99</v>
      </c>
      <c r="N6376">
        <v>99</v>
      </c>
      <c r="O6376">
        <v>99</v>
      </c>
      <c r="P6376">
        <v>99</v>
      </c>
      <c r="Q6376">
        <v>10</v>
      </c>
      <c r="R6376">
        <v>413</v>
      </c>
      <c r="S6376">
        <v>413</v>
      </c>
      <c r="T6376">
        <v>16.20096852300242</v>
      </c>
      <c r="U6376">
        <v>60.743341404358382</v>
      </c>
      <c r="V6376">
        <v>89.169095406860947</v>
      </c>
      <c r="W6376">
        <v>82.303075060532606</v>
      </c>
      <c r="X6376">
        <v>9.8735655585718973</v>
      </c>
      <c r="Y6376">
        <v>2.1464505239967728</v>
      </c>
      <c r="Z6376">
        <v>-30.871227959474503</v>
      </c>
      <c r="AA6376">
        <v>20.953830542871639</v>
      </c>
      <c r="AB6376">
        <v>20.547337071542454</v>
      </c>
      <c r="AC6376">
        <v>6</v>
      </c>
      <c r="AD6376">
        <v>0</v>
      </c>
      <c r="AE6376">
        <v>0</v>
      </c>
      <c r="AF6376">
        <v>3</v>
      </c>
      <c r="AG6376">
        <v>21</v>
      </c>
      <c r="AH6376">
        <v>8</v>
      </c>
      <c r="AI6376">
        <v>5</v>
      </c>
      <c r="AJ6376">
        <v>0</v>
      </c>
      <c r="AK6376">
        <v>2</v>
      </c>
      <c r="AL6376">
        <v>10</v>
      </c>
    </row>
    <row r="6377" spans="1:38" x14ac:dyDescent="0.5">
      <c r="A6377">
        <v>16</v>
      </c>
      <c r="B6377">
        <v>297</v>
      </c>
      <c r="C6377">
        <v>2021</v>
      </c>
      <c r="D6377">
        <v>9</v>
      </c>
      <c r="E6377">
        <v>99</v>
      </c>
      <c r="F6377">
        <v>176</v>
      </c>
      <c r="G6377">
        <v>99</v>
      </c>
      <c r="H6377">
        <v>99</v>
      </c>
      <c r="I6377">
        <v>99</v>
      </c>
      <c r="J6377">
        <v>121</v>
      </c>
      <c r="M6377">
        <v>99</v>
      </c>
      <c r="N6377">
        <v>99</v>
      </c>
      <c r="O6377">
        <v>99</v>
      </c>
      <c r="P6377">
        <v>99</v>
      </c>
      <c r="Q6377">
        <v>13</v>
      </c>
      <c r="R6377">
        <v>396</v>
      </c>
      <c r="S6377">
        <v>396</v>
      </c>
      <c r="T6377">
        <v>16.053030303030301</v>
      </c>
      <c r="U6377">
        <v>60.547979797979799</v>
      </c>
      <c r="V6377">
        <v>92.309333858629685</v>
      </c>
      <c r="W6377">
        <v>85.201515151515125</v>
      </c>
      <c r="X6377">
        <v>10.494778895620376</v>
      </c>
      <c r="Y6377">
        <v>2.195086560865581</v>
      </c>
      <c r="Z6377">
        <v>-34.908773903328701</v>
      </c>
      <c r="AA6377">
        <v>19.849624060150376</v>
      </c>
      <c r="AB6377">
        <v>20.168809271633862</v>
      </c>
      <c r="AC6377">
        <v>4</v>
      </c>
      <c r="AD6377">
        <v>0</v>
      </c>
      <c r="AE6377">
        <v>0</v>
      </c>
      <c r="AF6377">
        <v>2</v>
      </c>
      <c r="AG6377">
        <v>7</v>
      </c>
      <c r="AH6377">
        <v>0</v>
      </c>
      <c r="AI6377">
        <v>1</v>
      </c>
      <c r="AJ6377">
        <v>0</v>
      </c>
      <c r="AK6377">
        <v>2</v>
      </c>
      <c r="AL6377">
        <v>4</v>
      </c>
    </row>
    <row r="6378" spans="1:38" x14ac:dyDescent="0.5">
      <c r="A6378">
        <v>16</v>
      </c>
      <c r="B6378">
        <v>298</v>
      </c>
      <c r="C6378">
        <v>2021</v>
      </c>
      <c r="D6378">
        <v>10</v>
      </c>
      <c r="E6378">
        <v>99</v>
      </c>
      <c r="F6378">
        <v>176</v>
      </c>
      <c r="G6378">
        <v>99</v>
      </c>
      <c r="H6378">
        <v>99</v>
      </c>
      <c r="I6378">
        <v>99</v>
      </c>
      <c r="J6378">
        <v>121</v>
      </c>
      <c r="M6378">
        <v>99</v>
      </c>
      <c r="N6378">
        <v>99</v>
      </c>
      <c r="O6378">
        <v>99</v>
      </c>
      <c r="P6378">
        <v>99</v>
      </c>
      <c r="Q6378">
        <v>10</v>
      </c>
      <c r="R6378">
        <v>530</v>
      </c>
      <c r="S6378">
        <v>530</v>
      </c>
      <c r="T6378">
        <v>16.247169811320752</v>
      </c>
      <c r="U6378">
        <v>60.892452830188688</v>
      </c>
      <c r="V6378">
        <v>93.061080561744973</v>
      </c>
      <c r="W6378">
        <v>85.895377358490606</v>
      </c>
      <c r="X6378">
        <v>12.90149311049846</v>
      </c>
      <c r="Y6378">
        <v>2.5620119641365142</v>
      </c>
      <c r="Z6378">
        <v>-49.899431299384119</v>
      </c>
      <c r="AA6378">
        <v>24.894316580554257</v>
      </c>
      <c r="AB6378">
        <v>24.772021687935737</v>
      </c>
      <c r="AC6378">
        <v>7</v>
      </c>
      <c r="AD6378">
        <v>0</v>
      </c>
      <c r="AE6378">
        <v>0</v>
      </c>
      <c r="AF6378">
        <v>8</v>
      </c>
      <c r="AG6378">
        <v>1</v>
      </c>
      <c r="AH6378">
        <v>0</v>
      </c>
      <c r="AI6378">
        <v>1</v>
      </c>
      <c r="AJ6378">
        <v>0</v>
      </c>
      <c r="AK6378">
        <v>5</v>
      </c>
      <c r="AL6378">
        <v>7</v>
      </c>
    </row>
    <row r="6379" spans="1:38" x14ac:dyDescent="0.5">
      <c r="A6379">
        <v>16</v>
      </c>
      <c r="B6379">
        <v>299</v>
      </c>
      <c r="C6379">
        <v>2021</v>
      </c>
      <c r="D6379">
        <v>11</v>
      </c>
      <c r="E6379">
        <v>99</v>
      </c>
      <c r="F6379">
        <v>176</v>
      </c>
      <c r="G6379">
        <v>99</v>
      </c>
      <c r="H6379">
        <v>99</v>
      </c>
      <c r="I6379">
        <v>99</v>
      </c>
      <c r="J6379">
        <v>121</v>
      </c>
      <c r="M6379">
        <v>99</v>
      </c>
      <c r="N6379">
        <v>99</v>
      </c>
      <c r="O6379">
        <v>99</v>
      </c>
      <c r="P6379">
        <v>99</v>
      </c>
      <c r="Q6379">
        <v>17</v>
      </c>
      <c r="R6379">
        <v>541</v>
      </c>
      <c r="S6379">
        <v>540</v>
      </c>
      <c r="T6379">
        <v>16.19223659889094</v>
      </c>
      <c r="U6379">
        <v>60.972222222222221</v>
      </c>
      <c r="V6379">
        <v>89.657557882909941</v>
      </c>
      <c r="W6379">
        <v>82.682425925925855</v>
      </c>
      <c r="X6379">
        <v>11.992825905055398</v>
      </c>
      <c r="Y6379">
        <v>2.2569166664956919</v>
      </c>
      <c r="Z6379">
        <v>-39.664978083484442</v>
      </c>
      <c r="AA6379">
        <v>19.049295774647888</v>
      </c>
      <c r="AB6379">
        <v>18.480250223902001</v>
      </c>
      <c r="AC6379">
        <v>10</v>
      </c>
      <c r="AD6379">
        <v>0</v>
      </c>
      <c r="AE6379">
        <v>0</v>
      </c>
      <c r="AF6379">
        <v>3</v>
      </c>
      <c r="AG6379">
        <v>6</v>
      </c>
      <c r="AH6379">
        <v>3</v>
      </c>
      <c r="AI6379">
        <v>12</v>
      </c>
      <c r="AJ6379">
        <v>0</v>
      </c>
      <c r="AK6379">
        <v>6</v>
      </c>
      <c r="AL6379">
        <v>0</v>
      </c>
    </row>
    <row r="6380" spans="1:38" x14ac:dyDescent="0.5">
      <c r="A6380">
        <v>16</v>
      </c>
      <c r="B6380">
        <v>300</v>
      </c>
      <c r="C6380">
        <v>2021</v>
      </c>
      <c r="D6380">
        <v>12</v>
      </c>
      <c r="E6380">
        <v>99</v>
      </c>
      <c r="F6380">
        <v>176</v>
      </c>
      <c r="G6380">
        <v>99</v>
      </c>
      <c r="H6380">
        <v>99</v>
      </c>
      <c r="I6380">
        <v>99</v>
      </c>
      <c r="J6380">
        <v>121</v>
      </c>
      <c r="M6380">
        <v>99</v>
      </c>
      <c r="N6380">
        <v>99</v>
      </c>
      <c r="O6380">
        <v>99</v>
      </c>
      <c r="P6380">
        <v>99</v>
      </c>
      <c r="Q6380">
        <v>11</v>
      </c>
      <c r="R6380">
        <v>339</v>
      </c>
      <c r="S6380">
        <v>339</v>
      </c>
      <c r="T6380">
        <v>16.646017699115045</v>
      </c>
      <c r="U6380">
        <v>61.640117994100301</v>
      </c>
      <c r="V6380">
        <v>88.364062295260084</v>
      </c>
      <c r="W6380">
        <v>81.560029498525054</v>
      </c>
      <c r="X6380">
        <v>10.211494347708991</v>
      </c>
      <c r="Y6380">
        <v>1.789921304181632</v>
      </c>
      <c r="Z6380">
        <v>-37.321094599440805</v>
      </c>
      <c r="AA6380">
        <v>18.565169769989048</v>
      </c>
      <c r="AB6380">
        <v>18.287415790057818</v>
      </c>
      <c r="AC6380">
        <v>3</v>
      </c>
      <c r="AD6380">
        <v>0</v>
      </c>
      <c r="AE6380">
        <v>0</v>
      </c>
      <c r="AF6380">
        <v>5</v>
      </c>
      <c r="AG6380">
        <v>6</v>
      </c>
      <c r="AH6380">
        <v>2</v>
      </c>
      <c r="AI6380">
        <v>30</v>
      </c>
      <c r="AJ6380">
        <v>0</v>
      </c>
      <c r="AK6380">
        <v>2</v>
      </c>
      <c r="AL6380">
        <v>0</v>
      </c>
    </row>
    <row r="6381" spans="1:38" x14ac:dyDescent="0.5">
      <c r="A6381">
        <v>16</v>
      </c>
      <c r="B6381">
        <v>301</v>
      </c>
      <c r="C6381">
        <v>2021</v>
      </c>
      <c r="D6381">
        <v>1</v>
      </c>
      <c r="E6381">
        <v>99</v>
      </c>
      <c r="F6381">
        <v>176</v>
      </c>
      <c r="G6381">
        <v>99</v>
      </c>
      <c r="H6381">
        <v>99</v>
      </c>
      <c r="I6381">
        <v>99</v>
      </c>
      <c r="J6381">
        <v>134</v>
      </c>
      <c r="M6381">
        <v>99</v>
      </c>
      <c r="N6381">
        <v>99</v>
      </c>
      <c r="O6381">
        <v>99</v>
      </c>
      <c r="P6381">
        <v>99</v>
      </c>
      <c r="Q6381">
        <v>3</v>
      </c>
      <c r="R6381">
        <v>180</v>
      </c>
      <c r="S6381">
        <v>180</v>
      </c>
      <c r="T6381">
        <v>16.916666666666671</v>
      </c>
      <c r="U6381">
        <v>62.41666666666665</v>
      </c>
      <c r="V6381">
        <v>99.813470566991697</v>
      </c>
      <c r="W6381">
        <v>92.127833333333371</v>
      </c>
      <c r="X6381">
        <v>14.919025112437829</v>
      </c>
      <c r="Y6381">
        <v>1.5701203067849372</v>
      </c>
      <c r="Z6381">
        <v>-47.247149311351869</v>
      </c>
      <c r="AA6381">
        <v>6.6716085989621954</v>
      </c>
      <c r="AB6381">
        <v>7.057571542295288</v>
      </c>
      <c r="AC6381">
        <v>9</v>
      </c>
      <c r="AD6381">
        <v>0</v>
      </c>
      <c r="AE6381">
        <v>0</v>
      </c>
      <c r="AF6381">
        <v>0</v>
      </c>
      <c r="AG6381">
        <v>36</v>
      </c>
      <c r="AH6381">
        <v>5</v>
      </c>
      <c r="AI6381">
        <v>0</v>
      </c>
      <c r="AJ6381">
        <v>0</v>
      </c>
      <c r="AK6381">
        <v>2</v>
      </c>
      <c r="AL6381">
        <v>0</v>
      </c>
    </row>
    <row r="6382" spans="1:38" x14ac:dyDescent="0.5">
      <c r="A6382">
        <v>16</v>
      </c>
      <c r="B6382">
        <v>302</v>
      </c>
      <c r="C6382">
        <v>2021</v>
      </c>
      <c r="D6382">
        <v>2</v>
      </c>
      <c r="E6382">
        <v>99</v>
      </c>
      <c r="F6382">
        <v>176</v>
      </c>
      <c r="G6382">
        <v>99</v>
      </c>
      <c r="H6382">
        <v>99</v>
      </c>
      <c r="I6382">
        <v>99</v>
      </c>
      <c r="J6382">
        <v>134</v>
      </c>
      <c r="M6382">
        <v>99</v>
      </c>
      <c r="N6382">
        <v>99</v>
      </c>
      <c r="O6382">
        <v>99</v>
      </c>
      <c r="P6382">
        <v>99</v>
      </c>
      <c r="Q6382">
        <v>3</v>
      </c>
      <c r="R6382">
        <v>101</v>
      </c>
      <c r="S6382">
        <v>101</v>
      </c>
      <c r="T6382">
        <v>16.792079207920789</v>
      </c>
      <c r="U6382">
        <v>62.356435643564353</v>
      </c>
      <c r="V6382">
        <v>83.680529483067502</v>
      </c>
      <c r="W6382">
        <v>77.237128712871282</v>
      </c>
      <c r="X6382">
        <v>11.101805074587118</v>
      </c>
      <c r="Y6382">
        <v>1.9578941931577789</v>
      </c>
      <c r="Z6382">
        <v>-58.321242272875921</v>
      </c>
      <c r="AA6382">
        <v>5.4184549356223188</v>
      </c>
      <c r="AB6382">
        <v>4.8821498670026484</v>
      </c>
      <c r="AC6382">
        <v>25</v>
      </c>
      <c r="AD6382">
        <v>0</v>
      </c>
      <c r="AE6382">
        <v>0</v>
      </c>
      <c r="AF6382">
        <v>1</v>
      </c>
      <c r="AG6382">
        <v>13</v>
      </c>
      <c r="AH6382">
        <v>6</v>
      </c>
      <c r="AI6382">
        <v>0</v>
      </c>
      <c r="AJ6382">
        <v>0</v>
      </c>
      <c r="AK6382">
        <v>1</v>
      </c>
      <c r="AL6382">
        <v>0</v>
      </c>
    </row>
    <row r="6383" spans="1:38" x14ac:dyDescent="0.5">
      <c r="A6383">
        <v>16</v>
      </c>
      <c r="B6383">
        <v>303</v>
      </c>
      <c r="C6383">
        <v>2021</v>
      </c>
      <c r="D6383">
        <v>3</v>
      </c>
      <c r="E6383">
        <v>99</v>
      </c>
      <c r="F6383">
        <v>176</v>
      </c>
      <c r="G6383">
        <v>99</v>
      </c>
      <c r="H6383">
        <v>99</v>
      </c>
      <c r="I6383">
        <v>99</v>
      </c>
      <c r="J6383">
        <v>134</v>
      </c>
      <c r="M6383">
        <v>99</v>
      </c>
      <c r="N6383">
        <v>99</v>
      </c>
      <c r="O6383">
        <v>99</v>
      </c>
      <c r="P6383">
        <v>99</v>
      </c>
      <c r="R6383">
        <v>0</v>
      </c>
    </row>
    <row r="6384" spans="1:38" x14ac:dyDescent="0.5">
      <c r="A6384">
        <v>16</v>
      </c>
      <c r="B6384">
        <v>304</v>
      </c>
      <c r="C6384">
        <v>2021</v>
      </c>
      <c r="D6384">
        <v>4</v>
      </c>
      <c r="E6384">
        <v>99</v>
      </c>
      <c r="F6384">
        <v>176</v>
      </c>
      <c r="G6384">
        <v>99</v>
      </c>
      <c r="H6384">
        <v>99</v>
      </c>
      <c r="I6384">
        <v>99</v>
      </c>
      <c r="J6384">
        <v>134</v>
      </c>
      <c r="M6384">
        <v>99</v>
      </c>
      <c r="N6384">
        <v>99</v>
      </c>
      <c r="O6384">
        <v>99</v>
      </c>
      <c r="P6384">
        <v>99</v>
      </c>
      <c r="Q6384">
        <v>1</v>
      </c>
      <c r="R6384">
        <v>83</v>
      </c>
      <c r="S6384">
        <v>83</v>
      </c>
      <c r="T6384">
        <v>16.457831325301203</v>
      </c>
      <c r="U6384">
        <v>61.289156626506006</v>
      </c>
      <c r="V6384">
        <v>94.82280149851843</v>
      </c>
      <c r="W6384">
        <v>87.521445783132506</v>
      </c>
      <c r="X6384">
        <v>7.5880411829438899</v>
      </c>
      <c r="Y6384">
        <v>1.9171396897269328</v>
      </c>
      <c r="Z6384">
        <v>-44.511502422181593</v>
      </c>
      <c r="AA6384">
        <v>4.0666340029397352</v>
      </c>
      <c r="AB6384">
        <v>4.2111462960413348</v>
      </c>
      <c r="AC6384">
        <v>12</v>
      </c>
      <c r="AD6384">
        <v>0</v>
      </c>
      <c r="AE6384">
        <v>0</v>
      </c>
      <c r="AF6384">
        <v>0</v>
      </c>
      <c r="AG6384">
        <v>16</v>
      </c>
      <c r="AH6384">
        <v>2</v>
      </c>
      <c r="AI6384">
        <v>0</v>
      </c>
      <c r="AJ6384">
        <v>0</v>
      </c>
      <c r="AK6384">
        <v>0</v>
      </c>
      <c r="AL6384">
        <v>0</v>
      </c>
    </row>
    <row r="6385" spans="1:38" x14ac:dyDescent="0.5">
      <c r="A6385">
        <v>16</v>
      </c>
      <c r="B6385">
        <v>305</v>
      </c>
      <c r="C6385">
        <v>2021</v>
      </c>
      <c r="D6385">
        <v>5</v>
      </c>
      <c r="E6385">
        <v>99</v>
      </c>
      <c r="F6385">
        <v>176</v>
      </c>
      <c r="G6385">
        <v>99</v>
      </c>
      <c r="H6385">
        <v>99</v>
      </c>
      <c r="I6385">
        <v>99</v>
      </c>
      <c r="J6385">
        <v>134</v>
      </c>
      <c r="M6385">
        <v>99</v>
      </c>
      <c r="N6385">
        <v>99</v>
      </c>
      <c r="O6385">
        <v>99</v>
      </c>
      <c r="P6385">
        <v>99</v>
      </c>
      <c r="Q6385">
        <v>3</v>
      </c>
      <c r="R6385">
        <v>90</v>
      </c>
      <c r="S6385">
        <v>90</v>
      </c>
      <c r="T6385">
        <v>16.966666666666661</v>
      </c>
      <c r="U6385">
        <v>62.866666666666646</v>
      </c>
      <c r="V6385">
        <v>94.93944865775849</v>
      </c>
      <c r="W6385">
        <v>87.629111111111101</v>
      </c>
      <c r="X6385">
        <v>7.0219979183585073</v>
      </c>
      <c r="Y6385">
        <v>1.4996295838934695</v>
      </c>
      <c r="Z6385">
        <v>-9.3360072656239037</v>
      </c>
      <c r="AA6385">
        <v>4.4356826022671267</v>
      </c>
      <c r="AB6385">
        <v>4.5695639399245191</v>
      </c>
      <c r="AC6385">
        <v>0</v>
      </c>
      <c r="AD6385">
        <v>0</v>
      </c>
      <c r="AE6385">
        <v>0</v>
      </c>
      <c r="AF6385">
        <v>0</v>
      </c>
      <c r="AG6385">
        <v>0</v>
      </c>
      <c r="AH6385">
        <v>6</v>
      </c>
      <c r="AI6385">
        <v>10</v>
      </c>
      <c r="AJ6385">
        <v>0</v>
      </c>
      <c r="AK6385">
        <v>3</v>
      </c>
      <c r="AL6385">
        <v>0</v>
      </c>
    </row>
    <row r="6386" spans="1:38" x14ac:dyDescent="0.5">
      <c r="A6386">
        <v>16</v>
      </c>
      <c r="B6386">
        <v>306</v>
      </c>
      <c r="C6386">
        <v>2021</v>
      </c>
      <c r="D6386">
        <v>6</v>
      </c>
      <c r="E6386">
        <v>99</v>
      </c>
      <c r="F6386">
        <v>176</v>
      </c>
      <c r="G6386">
        <v>99</v>
      </c>
      <c r="H6386">
        <v>99</v>
      </c>
      <c r="I6386">
        <v>99</v>
      </c>
      <c r="J6386">
        <v>134</v>
      </c>
      <c r="M6386">
        <v>99</v>
      </c>
      <c r="N6386">
        <v>99</v>
      </c>
      <c r="O6386">
        <v>99</v>
      </c>
      <c r="P6386">
        <v>99</v>
      </c>
      <c r="R6386">
        <v>0</v>
      </c>
    </row>
    <row r="6387" spans="1:38" x14ac:dyDescent="0.5">
      <c r="A6387">
        <v>16</v>
      </c>
      <c r="B6387">
        <v>307</v>
      </c>
      <c r="C6387">
        <v>2021</v>
      </c>
      <c r="D6387">
        <v>7</v>
      </c>
      <c r="E6387">
        <v>99</v>
      </c>
      <c r="F6387">
        <v>176</v>
      </c>
      <c r="G6387">
        <v>99</v>
      </c>
      <c r="H6387">
        <v>99</v>
      </c>
      <c r="I6387">
        <v>99</v>
      </c>
      <c r="J6387">
        <v>134</v>
      </c>
      <c r="M6387">
        <v>99</v>
      </c>
      <c r="N6387">
        <v>99</v>
      </c>
      <c r="O6387">
        <v>99</v>
      </c>
      <c r="P6387">
        <v>99</v>
      </c>
      <c r="Q6387">
        <v>2</v>
      </c>
      <c r="R6387">
        <v>24</v>
      </c>
      <c r="S6387">
        <v>24</v>
      </c>
      <c r="T6387">
        <v>16.875</v>
      </c>
      <c r="U6387">
        <v>61.625</v>
      </c>
      <c r="V6387">
        <v>90.139039364391493</v>
      </c>
      <c r="W6387">
        <v>83.19833333333338</v>
      </c>
      <c r="X6387">
        <v>9.1927796243692015</v>
      </c>
      <c r="Y6387">
        <v>1.4086784586980801</v>
      </c>
      <c r="Z6387">
        <v>3.8948867065064552</v>
      </c>
      <c r="AA6387">
        <v>1.1152416356877326</v>
      </c>
      <c r="AB6387">
        <v>1.1086981242370888</v>
      </c>
      <c r="AC6387">
        <v>0</v>
      </c>
      <c r="AD6387">
        <v>0</v>
      </c>
      <c r="AE6387">
        <v>0</v>
      </c>
      <c r="AF6387">
        <v>0</v>
      </c>
      <c r="AG6387">
        <v>0</v>
      </c>
      <c r="AH6387">
        <v>0</v>
      </c>
      <c r="AI6387">
        <v>0</v>
      </c>
      <c r="AJ6387">
        <v>0</v>
      </c>
      <c r="AK6387">
        <v>0</v>
      </c>
      <c r="AL6387">
        <v>0</v>
      </c>
    </row>
    <row r="6388" spans="1:38" x14ac:dyDescent="0.5">
      <c r="A6388">
        <v>16</v>
      </c>
      <c r="B6388">
        <v>308</v>
      </c>
      <c r="C6388">
        <v>2021</v>
      </c>
      <c r="D6388">
        <v>8</v>
      </c>
      <c r="E6388">
        <v>99</v>
      </c>
      <c r="F6388">
        <v>176</v>
      </c>
      <c r="G6388">
        <v>99</v>
      </c>
      <c r="H6388">
        <v>99</v>
      </c>
      <c r="I6388">
        <v>99</v>
      </c>
      <c r="J6388">
        <v>134</v>
      </c>
      <c r="M6388">
        <v>99</v>
      </c>
      <c r="N6388">
        <v>99</v>
      </c>
      <c r="O6388">
        <v>99</v>
      </c>
      <c r="P6388">
        <v>99</v>
      </c>
      <c r="Q6388">
        <v>2</v>
      </c>
      <c r="R6388">
        <v>2</v>
      </c>
      <c r="S6388">
        <v>2</v>
      </c>
      <c r="T6388">
        <v>14</v>
      </c>
      <c r="U6388">
        <v>59</v>
      </c>
      <c r="V6388">
        <v>118.4940411700975</v>
      </c>
      <c r="W6388">
        <v>109.37</v>
      </c>
      <c r="X6388">
        <v>12.349999999999961</v>
      </c>
      <c r="Y6388">
        <v>0</v>
      </c>
      <c r="AA6388">
        <v>0.10147133434804664</v>
      </c>
      <c r="AB6388">
        <v>0.13222623731484384</v>
      </c>
      <c r="AC6388">
        <v>0</v>
      </c>
      <c r="AD6388">
        <v>0</v>
      </c>
      <c r="AE6388">
        <v>0</v>
      </c>
      <c r="AF6388">
        <v>0</v>
      </c>
      <c r="AG6388">
        <v>0</v>
      </c>
      <c r="AH6388">
        <v>0</v>
      </c>
      <c r="AI6388">
        <v>0</v>
      </c>
      <c r="AJ6388">
        <v>0</v>
      </c>
      <c r="AK6388">
        <v>0</v>
      </c>
      <c r="AL6388">
        <v>0</v>
      </c>
    </row>
    <row r="6389" spans="1:38" x14ac:dyDescent="0.5">
      <c r="A6389">
        <v>16</v>
      </c>
      <c r="B6389">
        <v>309</v>
      </c>
      <c r="C6389">
        <v>2021</v>
      </c>
      <c r="D6389">
        <v>9</v>
      </c>
      <c r="E6389">
        <v>99</v>
      </c>
      <c r="F6389">
        <v>176</v>
      </c>
      <c r="G6389">
        <v>99</v>
      </c>
      <c r="H6389">
        <v>99</v>
      </c>
      <c r="I6389">
        <v>99</v>
      </c>
      <c r="J6389">
        <v>134</v>
      </c>
      <c r="M6389">
        <v>99</v>
      </c>
      <c r="N6389">
        <v>99</v>
      </c>
      <c r="O6389">
        <v>99</v>
      </c>
      <c r="P6389">
        <v>99</v>
      </c>
      <c r="Q6389">
        <v>2</v>
      </c>
      <c r="R6389">
        <v>294</v>
      </c>
      <c r="S6389">
        <v>294</v>
      </c>
      <c r="T6389">
        <v>16.255102040816325</v>
      </c>
      <c r="U6389">
        <v>60.700680272108841</v>
      </c>
      <c r="V6389">
        <v>92.903501595654532</v>
      </c>
      <c r="W6389">
        <v>85.749931972789099</v>
      </c>
      <c r="X6389">
        <v>8.0364316713936503</v>
      </c>
      <c r="Y6389">
        <v>2.045120178383979</v>
      </c>
      <c r="Z6389">
        <v>-51.716714187476313</v>
      </c>
      <c r="AA6389">
        <v>14.736842105263156</v>
      </c>
      <c r="AB6389">
        <v>15.070194926061804</v>
      </c>
      <c r="AC6389">
        <v>2</v>
      </c>
      <c r="AD6389">
        <v>0</v>
      </c>
      <c r="AE6389">
        <v>0</v>
      </c>
      <c r="AF6389">
        <v>0</v>
      </c>
      <c r="AG6389">
        <v>0</v>
      </c>
      <c r="AH6389">
        <v>2</v>
      </c>
      <c r="AI6389">
        <v>3</v>
      </c>
      <c r="AJ6389">
        <v>0</v>
      </c>
      <c r="AK6389">
        <v>6</v>
      </c>
      <c r="AL6389">
        <v>1</v>
      </c>
    </row>
    <row r="6390" spans="1:38" x14ac:dyDescent="0.5">
      <c r="A6390">
        <v>16</v>
      </c>
      <c r="B6390">
        <v>310</v>
      </c>
      <c r="C6390">
        <v>2021</v>
      </c>
      <c r="D6390">
        <v>10</v>
      </c>
      <c r="E6390">
        <v>99</v>
      </c>
      <c r="F6390">
        <v>176</v>
      </c>
      <c r="G6390">
        <v>99</v>
      </c>
      <c r="H6390">
        <v>99</v>
      </c>
      <c r="I6390">
        <v>99</v>
      </c>
      <c r="J6390">
        <v>134</v>
      </c>
      <c r="M6390">
        <v>99</v>
      </c>
      <c r="N6390">
        <v>99</v>
      </c>
      <c r="O6390">
        <v>99</v>
      </c>
      <c r="P6390">
        <v>99</v>
      </c>
      <c r="Q6390">
        <v>1</v>
      </c>
      <c r="R6390">
        <v>37</v>
      </c>
      <c r="S6390">
        <v>37</v>
      </c>
      <c r="T6390">
        <v>16.432432432432428</v>
      </c>
      <c r="U6390">
        <v>60.756756756756758</v>
      </c>
      <c r="V6390">
        <v>88.369886679745861</v>
      </c>
      <c r="W6390">
        <v>81.565405405405414</v>
      </c>
      <c r="X6390">
        <v>7.93840122599231</v>
      </c>
      <c r="Y6390">
        <v>1.4408219389471153</v>
      </c>
      <c r="Z6390">
        <v>-60.515522564977189</v>
      </c>
      <c r="AA6390">
        <v>1.7379051197745421</v>
      </c>
      <c r="AB6390">
        <v>1.6421904157746736</v>
      </c>
      <c r="AC6390">
        <v>0</v>
      </c>
      <c r="AD6390">
        <v>0</v>
      </c>
      <c r="AE6390">
        <v>0</v>
      </c>
      <c r="AF6390">
        <v>0</v>
      </c>
      <c r="AG6390">
        <v>0</v>
      </c>
      <c r="AH6390">
        <v>2</v>
      </c>
      <c r="AI6390">
        <v>9</v>
      </c>
      <c r="AJ6390">
        <v>0</v>
      </c>
      <c r="AK6390">
        <v>0</v>
      </c>
      <c r="AL6390">
        <v>0</v>
      </c>
    </row>
    <row r="6391" spans="1:38" x14ac:dyDescent="0.5">
      <c r="A6391">
        <v>16</v>
      </c>
      <c r="B6391">
        <v>311</v>
      </c>
      <c r="C6391">
        <v>2021</v>
      </c>
      <c r="D6391">
        <v>11</v>
      </c>
      <c r="E6391">
        <v>99</v>
      </c>
      <c r="F6391">
        <v>176</v>
      </c>
      <c r="G6391">
        <v>99</v>
      </c>
      <c r="H6391">
        <v>99</v>
      </c>
      <c r="I6391">
        <v>99</v>
      </c>
      <c r="J6391">
        <v>134</v>
      </c>
      <c r="M6391">
        <v>99</v>
      </c>
      <c r="N6391">
        <v>99</v>
      </c>
      <c r="O6391">
        <v>99</v>
      </c>
      <c r="P6391">
        <v>99</v>
      </c>
      <c r="Q6391">
        <v>2</v>
      </c>
      <c r="R6391">
        <v>121</v>
      </c>
      <c r="S6391">
        <v>121</v>
      </c>
      <c r="T6391">
        <v>16.429752066115704</v>
      </c>
      <c r="U6391">
        <v>61.066115702479344</v>
      </c>
      <c r="V6391">
        <v>98.370835310656062</v>
      </c>
      <c r="W6391">
        <v>90.796280991735514</v>
      </c>
      <c r="X6391">
        <v>11.28238150613466</v>
      </c>
      <c r="Y6391">
        <v>1.7755713185546813</v>
      </c>
      <c r="Z6391">
        <v>-42.459984319328029</v>
      </c>
      <c r="AA6391">
        <v>4.26056338028169</v>
      </c>
      <c r="AB6391">
        <v>4.5473073356169316</v>
      </c>
      <c r="AC6391">
        <v>2</v>
      </c>
      <c r="AD6391">
        <v>0</v>
      </c>
      <c r="AE6391">
        <v>0</v>
      </c>
      <c r="AF6391">
        <v>1</v>
      </c>
      <c r="AG6391">
        <v>4</v>
      </c>
      <c r="AH6391">
        <v>2</v>
      </c>
      <c r="AI6391">
        <v>0</v>
      </c>
      <c r="AJ6391">
        <v>0</v>
      </c>
      <c r="AK6391">
        <v>11</v>
      </c>
      <c r="AL6391">
        <v>0</v>
      </c>
    </row>
    <row r="6392" spans="1:38" x14ac:dyDescent="0.5">
      <c r="A6392">
        <v>16</v>
      </c>
      <c r="B6392">
        <v>312</v>
      </c>
      <c r="C6392">
        <v>2021</v>
      </c>
      <c r="D6392">
        <v>12</v>
      </c>
      <c r="E6392">
        <v>99</v>
      </c>
      <c r="F6392">
        <v>176</v>
      </c>
      <c r="G6392">
        <v>99</v>
      </c>
      <c r="H6392">
        <v>99</v>
      </c>
      <c r="I6392">
        <v>99</v>
      </c>
      <c r="J6392">
        <v>134</v>
      </c>
      <c r="M6392">
        <v>99</v>
      </c>
      <c r="N6392">
        <v>99</v>
      </c>
      <c r="O6392">
        <v>99</v>
      </c>
      <c r="P6392">
        <v>99</v>
      </c>
      <c r="Q6392">
        <v>2</v>
      </c>
      <c r="R6392">
        <v>139</v>
      </c>
      <c r="S6392">
        <v>139</v>
      </c>
      <c r="T6392">
        <v>16.136690647482013</v>
      </c>
      <c r="U6392">
        <v>60.410071942446059</v>
      </c>
      <c r="V6392">
        <v>95.196692050476614</v>
      </c>
      <c r="W6392">
        <v>87.866546762589863</v>
      </c>
      <c r="X6392">
        <v>9.9216086181402847</v>
      </c>
      <c r="Y6392">
        <v>1.6656191176807877</v>
      </c>
      <c r="Z6392">
        <v>-28.749043845879758</v>
      </c>
      <c r="AA6392">
        <v>7.6122672508214704</v>
      </c>
      <c r="AB6392">
        <v>8.0781818549806488</v>
      </c>
      <c r="AC6392">
        <v>0</v>
      </c>
      <c r="AD6392">
        <v>0</v>
      </c>
      <c r="AE6392">
        <v>0</v>
      </c>
      <c r="AF6392">
        <v>0</v>
      </c>
      <c r="AG6392">
        <v>2</v>
      </c>
      <c r="AH6392">
        <v>0</v>
      </c>
      <c r="AI6392">
        <v>0</v>
      </c>
      <c r="AJ6392">
        <v>0</v>
      </c>
      <c r="AK6392">
        <v>1</v>
      </c>
      <c r="AL6392">
        <v>0</v>
      </c>
    </row>
    <row r="6393" spans="1:38" x14ac:dyDescent="0.5">
      <c r="A6393">
        <v>16</v>
      </c>
      <c r="B6393">
        <v>313</v>
      </c>
      <c r="C6393">
        <v>2021</v>
      </c>
      <c r="D6393">
        <v>1</v>
      </c>
      <c r="E6393">
        <v>99</v>
      </c>
      <c r="F6393">
        <v>176</v>
      </c>
      <c r="G6393">
        <v>99</v>
      </c>
      <c r="H6393">
        <v>99</v>
      </c>
      <c r="I6393">
        <v>99</v>
      </c>
      <c r="J6393">
        <v>141</v>
      </c>
      <c r="M6393">
        <v>99</v>
      </c>
      <c r="N6393">
        <v>99</v>
      </c>
      <c r="O6393">
        <v>99</v>
      </c>
      <c r="P6393">
        <v>99</v>
      </c>
      <c r="R6393">
        <v>0</v>
      </c>
    </row>
    <row r="6394" spans="1:38" x14ac:dyDescent="0.5">
      <c r="A6394">
        <v>16</v>
      </c>
      <c r="B6394">
        <v>314</v>
      </c>
      <c r="C6394">
        <v>2021</v>
      </c>
      <c r="D6394">
        <v>2</v>
      </c>
      <c r="E6394">
        <v>99</v>
      </c>
      <c r="F6394">
        <v>176</v>
      </c>
      <c r="G6394">
        <v>99</v>
      </c>
      <c r="H6394">
        <v>99</v>
      </c>
      <c r="I6394">
        <v>99</v>
      </c>
      <c r="J6394">
        <v>141</v>
      </c>
      <c r="M6394">
        <v>99</v>
      </c>
      <c r="N6394">
        <v>99</v>
      </c>
      <c r="O6394">
        <v>99</v>
      </c>
      <c r="P6394">
        <v>99</v>
      </c>
      <c r="R6394">
        <v>0</v>
      </c>
    </row>
    <row r="6395" spans="1:38" x14ac:dyDescent="0.5">
      <c r="A6395">
        <v>16</v>
      </c>
      <c r="B6395">
        <v>315</v>
      </c>
      <c r="C6395">
        <v>2021</v>
      </c>
      <c r="D6395">
        <v>3</v>
      </c>
      <c r="E6395">
        <v>99</v>
      </c>
      <c r="F6395">
        <v>176</v>
      </c>
      <c r="G6395">
        <v>99</v>
      </c>
      <c r="H6395">
        <v>99</v>
      </c>
      <c r="I6395">
        <v>99</v>
      </c>
      <c r="J6395">
        <v>141</v>
      </c>
      <c r="M6395">
        <v>99</v>
      </c>
      <c r="N6395">
        <v>99</v>
      </c>
      <c r="O6395">
        <v>99</v>
      </c>
      <c r="P6395">
        <v>99</v>
      </c>
      <c r="R6395">
        <v>0</v>
      </c>
    </row>
    <row r="6396" spans="1:38" x14ac:dyDescent="0.5">
      <c r="A6396">
        <v>16</v>
      </c>
      <c r="B6396">
        <v>316</v>
      </c>
      <c r="C6396">
        <v>2021</v>
      </c>
      <c r="D6396">
        <v>4</v>
      </c>
      <c r="E6396">
        <v>99</v>
      </c>
      <c r="F6396">
        <v>176</v>
      </c>
      <c r="G6396">
        <v>99</v>
      </c>
      <c r="H6396">
        <v>99</v>
      </c>
      <c r="I6396">
        <v>99</v>
      </c>
      <c r="J6396">
        <v>141</v>
      </c>
      <c r="M6396">
        <v>99</v>
      </c>
      <c r="N6396">
        <v>99</v>
      </c>
      <c r="O6396">
        <v>99</v>
      </c>
      <c r="P6396">
        <v>99</v>
      </c>
      <c r="R6396">
        <v>0</v>
      </c>
    </row>
    <row r="6397" spans="1:38" x14ac:dyDescent="0.5">
      <c r="A6397">
        <v>16</v>
      </c>
      <c r="B6397">
        <v>317</v>
      </c>
      <c r="C6397">
        <v>2021</v>
      </c>
      <c r="D6397">
        <v>5</v>
      </c>
      <c r="E6397">
        <v>99</v>
      </c>
      <c r="F6397">
        <v>176</v>
      </c>
      <c r="G6397">
        <v>99</v>
      </c>
      <c r="H6397">
        <v>99</v>
      </c>
      <c r="I6397">
        <v>99</v>
      </c>
      <c r="J6397">
        <v>141</v>
      </c>
      <c r="M6397">
        <v>99</v>
      </c>
      <c r="N6397">
        <v>99</v>
      </c>
      <c r="O6397">
        <v>99</v>
      </c>
      <c r="P6397">
        <v>99</v>
      </c>
      <c r="R6397">
        <v>0</v>
      </c>
    </row>
    <row r="6398" spans="1:38" x14ac:dyDescent="0.5">
      <c r="A6398">
        <v>16</v>
      </c>
      <c r="B6398">
        <v>318</v>
      </c>
      <c r="C6398">
        <v>2021</v>
      </c>
      <c r="D6398">
        <v>6</v>
      </c>
      <c r="E6398">
        <v>99</v>
      </c>
      <c r="F6398">
        <v>176</v>
      </c>
      <c r="G6398">
        <v>99</v>
      </c>
      <c r="H6398">
        <v>99</v>
      </c>
      <c r="I6398">
        <v>99</v>
      </c>
      <c r="J6398">
        <v>141</v>
      </c>
      <c r="M6398">
        <v>99</v>
      </c>
      <c r="N6398">
        <v>99</v>
      </c>
      <c r="O6398">
        <v>99</v>
      </c>
      <c r="P6398">
        <v>99</v>
      </c>
      <c r="R6398">
        <v>0</v>
      </c>
    </row>
    <row r="6399" spans="1:38" x14ac:dyDescent="0.5">
      <c r="A6399">
        <v>16</v>
      </c>
      <c r="B6399">
        <v>319</v>
      </c>
      <c r="C6399">
        <v>2021</v>
      </c>
      <c r="D6399">
        <v>7</v>
      </c>
      <c r="E6399">
        <v>99</v>
      </c>
      <c r="F6399">
        <v>176</v>
      </c>
      <c r="G6399">
        <v>99</v>
      </c>
      <c r="H6399">
        <v>99</v>
      </c>
      <c r="I6399">
        <v>99</v>
      </c>
      <c r="J6399">
        <v>141</v>
      </c>
      <c r="M6399">
        <v>99</v>
      </c>
      <c r="N6399">
        <v>99</v>
      </c>
      <c r="O6399">
        <v>99</v>
      </c>
      <c r="P6399">
        <v>99</v>
      </c>
      <c r="R6399">
        <v>0</v>
      </c>
    </row>
    <row r="6400" spans="1:38" x14ac:dyDescent="0.5">
      <c r="A6400">
        <v>16</v>
      </c>
      <c r="B6400">
        <v>320</v>
      </c>
      <c r="C6400">
        <v>2021</v>
      </c>
      <c r="D6400">
        <v>8</v>
      </c>
      <c r="E6400">
        <v>99</v>
      </c>
      <c r="F6400">
        <v>176</v>
      </c>
      <c r="G6400">
        <v>99</v>
      </c>
      <c r="H6400">
        <v>99</v>
      </c>
      <c r="I6400">
        <v>99</v>
      </c>
      <c r="J6400">
        <v>141</v>
      </c>
      <c r="M6400">
        <v>99</v>
      </c>
      <c r="N6400">
        <v>99</v>
      </c>
      <c r="O6400">
        <v>99</v>
      </c>
      <c r="P6400">
        <v>99</v>
      </c>
      <c r="R6400">
        <v>0</v>
      </c>
    </row>
    <row r="6401" spans="1:18" x14ac:dyDescent="0.5">
      <c r="A6401">
        <v>16</v>
      </c>
      <c r="B6401">
        <v>321</v>
      </c>
      <c r="C6401">
        <v>2021</v>
      </c>
      <c r="D6401">
        <v>9</v>
      </c>
      <c r="E6401">
        <v>99</v>
      </c>
      <c r="F6401">
        <v>176</v>
      </c>
      <c r="G6401">
        <v>99</v>
      </c>
      <c r="H6401">
        <v>99</v>
      </c>
      <c r="I6401">
        <v>99</v>
      </c>
      <c r="J6401">
        <v>141</v>
      </c>
      <c r="M6401">
        <v>99</v>
      </c>
      <c r="N6401">
        <v>99</v>
      </c>
      <c r="O6401">
        <v>99</v>
      </c>
      <c r="P6401">
        <v>99</v>
      </c>
      <c r="R6401">
        <v>0</v>
      </c>
    </row>
    <row r="6402" spans="1:18" x14ac:dyDescent="0.5">
      <c r="A6402">
        <v>16</v>
      </c>
      <c r="B6402">
        <v>322</v>
      </c>
      <c r="C6402">
        <v>2021</v>
      </c>
      <c r="D6402">
        <v>10</v>
      </c>
      <c r="E6402">
        <v>99</v>
      </c>
      <c r="F6402">
        <v>176</v>
      </c>
      <c r="G6402">
        <v>99</v>
      </c>
      <c r="H6402">
        <v>99</v>
      </c>
      <c r="I6402">
        <v>99</v>
      </c>
      <c r="J6402">
        <v>141</v>
      </c>
      <c r="M6402">
        <v>99</v>
      </c>
      <c r="N6402">
        <v>99</v>
      </c>
      <c r="O6402">
        <v>99</v>
      </c>
      <c r="P6402">
        <v>99</v>
      </c>
      <c r="R6402">
        <v>0</v>
      </c>
    </row>
    <row r="6403" spans="1:18" x14ac:dyDescent="0.5">
      <c r="A6403">
        <v>16</v>
      </c>
      <c r="B6403">
        <v>323</v>
      </c>
      <c r="C6403">
        <v>2021</v>
      </c>
      <c r="D6403">
        <v>11</v>
      </c>
      <c r="E6403">
        <v>99</v>
      </c>
      <c r="F6403">
        <v>176</v>
      </c>
      <c r="G6403">
        <v>99</v>
      </c>
      <c r="H6403">
        <v>99</v>
      </c>
      <c r="I6403">
        <v>99</v>
      </c>
      <c r="J6403">
        <v>141</v>
      </c>
      <c r="M6403">
        <v>99</v>
      </c>
      <c r="N6403">
        <v>99</v>
      </c>
      <c r="O6403">
        <v>99</v>
      </c>
      <c r="P6403">
        <v>99</v>
      </c>
      <c r="R6403">
        <v>0</v>
      </c>
    </row>
    <row r="6404" spans="1:18" x14ac:dyDescent="0.5">
      <c r="A6404">
        <v>16</v>
      </c>
      <c r="B6404">
        <v>324</v>
      </c>
      <c r="C6404">
        <v>2021</v>
      </c>
      <c r="D6404">
        <v>12</v>
      </c>
      <c r="E6404">
        <v>99</v>
      </c>
      <c r="F6404">
        <v>176</v>
      </c>
      <c r="G6404">
        <v>99</v>
      </c>
      <c r="H6404">
        <v>99</v>
      </c>
      <c r="I6404">
        <v>99</v>
      </c>
      <c r="J6404">
        <v>141</v>
      </c>
      <c r="M6404">
        <v>99</v>
      </c>
      <c r="N6404">
        <v>99</v>
      </c>
      <c r="O6404">
        <v>99</v>
      </c>
      <c r="P6404">
        <v>99</v>
      </c>
      <c r="R6404">
        <v>0</v>
      </c>
    </row>
    <row r="6405" spans="1:18" x14ac:dyDescent="0.5">
      <c r="A6405">
        <v>16</v>
      </c>
      <c r="B6405">
        <v>325</v>
      </c>
      <c r="C6405">
        <v>2021</v>
      </c>
      <c r="D6405">
        <v>1</v>
      </c>
      <c r="E6405">
        <v>99</v>
      </c>
      <c r="F6405">
        <v>176</v>
      </c>
      <c r="G6405">
        <v>99</v>
      </c>
      <c r="H6405">
        <v>99</v>
      </c>
      <c r="I6405">
        <v>99</v>
      </c>
      <c r="J6405">
        <v>143</v>
      </c>
      <c r="M6405">
        <v>99</v>
      </c>
      <c r="N6405">
        <v>99</v>
      </c>
      <c r="O6405">
        <v>99</v>
      </c>
      <c r="P6405">
        <v>99</v>
      </c>
      <c r="R6405">
        <v>0</v>
      </c>
    </row>
    <row r="6406" spans="1:18" x14ac:dyDescent="0.5">
      <c r="A6406">
        <v>16</v>
      </c>
      <c r="B6406">
        <v>326</v>
      </c>
      <c r="C6406">
        <v>2021</v>
      </c>
      <c r="D6406">
        <v>2</v>
      </c>
      <c r="E6406">
        <v>99</v>
      </c>
      <c r="F6406">
        <v>176</v>
      </c>
      <c r="G6406">
        <v>99</v>
      </c>
      <c r="H6406">
        <v>99</v>
      </c>
      <c r="I6406">
        <v>99</v>
      </c>
      <c r="J6406">
        <v>143</v>
      </c>
      <c r="M6406">
        <v>99</v>
      </c>
      <c r="N6406">
        <v>99</v>
      </c>
      <c r="O6406">
        <v>99</v>
      </c>
      <c r="P6406">
        <v>99</v>
      </c>
      <c r="R6406">
        <v>0</v>
      </c>
    </row>
    <row r="6407" spans="1:18" x14ac:dyDescent="0.5">
      <c r="A6407">
        <v>16</v>
      </c>
      <c r="B6407">
        <v>327</v>
      </c>
      <c r="C6407">
        <v>2021</v>
      </c>
      <c r="D6407">
        <v>3</v>
      </c>
      <c r="E6407">
        <v>99</v>
      </c>
      <c r="F6407">
        <v>176</v>
      </c>
      <c r="G6407">
        <v>99</v>
      </c>
      <c r="H6407">
        <v>99</v>
      </c>
      <c r="I6407">
        <v>99</v>
      </c>
      <c r="J6407">
        <v>143</v>
      </c>
      <c r="M6407">
        <v>99</v>
      </c>
      <c r="N6407">
        <v>99</v>
      </c>
      <c r="O6407">
        <v>99</v>
      </c>
      <c r="P6407">
        <v>99</v>
      </c>
      <c r="R6407">
        <v>0</v>
      </c>
    </row>
    <row r="6408" spans="1:18" x14ac:dyDescent="0.5">
      <c r="A6408">
        <v>16</v>
      </c>
      <c r="B6408">
        <v>328</v>
      </c>
      <c r="C6408">
        <v>2021</v>
      </c>
      <c r="D6408">
        <v>4</v>
      </c>
      <c r="E6408">
        <v>99</v>
      </c>
      <c r="F6408">
        <v>176</v>
      </c>
      <c r="G6408">
        <v>99</v>
      </c>
      <c r="H6408">
        <v>99</v>
      </c>
      <c r="I6408">
        <v>99</v>
      </c>
      <c r="J6408">
        <v>143</v>
      </c>
      <c r="M6408">
        <v>99</v>
      </c>
      <c r="N6408">
        <v>99</v>
      </c>
      <c r="O6408">
        <v>99</v>
      </c>
      <c r="P6408">
        <v>99</v>
      </c>
      <c r="R6408">
        <v>0</v>
      </c>
    </row>
    <row r="6409" spans="1:18" x14ac:dyDescent="0.5">
      <c r="A6409">
        <v>16</v>
      </c>
      <c r="B6409">
        <v>329</v>
      </c>
      <c r="C6409">
        <v>2021</v>
      </c>
      <c r="D6409">
        <v>5</v>
      </c>
      <c r="E6409">
        <v>99</v>
      </c>
      <c r="F6409">
        <v>176</v>
      </c>
      <c r="G6409">
        <v>99</v>
      </c>
      <c r="H6409">
        <v>99</v>
      </c>
      <c r="I6409">
        <v>99</v>
      </c>
      <c r="J6409">
        <v>143</v>
      </c>
      <c r="M6409">
        <v>99</v>
      </c>
      <c r="N6409">
        <v>99</v>
      </c>
      <c r="O6409">
        <v>99</v>
      </c>
      <c r="P6409">
        <v>99</v>
      </c>
      <c r="R6409">
        <v>0</v>
      </c>
    </row>
    <row r="6410" spans="1:18" x14ac:dyDescent="0.5">
      <c r="A6410">
        <v>16</v>
      </c>
      <c r="B6410">
        <v>330</v>
      </c>
      <c r="C6410">
        <v>2021</v>
      </c>
      <c r="D6410">
        <v>6</v>
      </c>
      <c r="E6410">
        <v>99</v>
      </c>
      <c r="F6410">
        <v>176</v>
      </c>
      <c r="G6410">
        <v>99</v>
      </c>
      <c r="H6410">
        <v>99</v>
      </c>
      <c r="I6410">
        <v>99</v>
      </c>
      <c r="J6410">
        <v>143</v>
      </c>
      <c r="M6410">
        <v>99</v>
      </c>
      <c r="N6410">
        <v>99</v>
      </c>
      <c r="O6410">
        <v>99</v>
      </c>
      <c r="P6410">
        <v>99</v>
      </c>
      <c r="R6410">
        <v>0</v>
      </c>
    </row>
    <row r="6411" spans="1:18" x14ac:dyDescent="0.5">
      <c r="A6411">
        <v>16</v>
      </c>
      <c r="B6411">
        <v>331</v>
      </c>
      <c r="C6411">
        <v>2021</v>
      </c>
      <c r="D6411">
        <v>7</v>
      </c>
      <c r="E6411">
        <v>99</v>
      </c>
      <c r="F6411">
        <v>176</v>
      </c>
      <c r="G6411">
        <v>99</v>
      </c>
      <c r="H6411">
        <v>99</v>
      </c>
      <c r="I6411">
        <v>99</v>
      </c>
      <c r="J6411">
        <v>143</v>
      </c>
      <c r="M6411">
        <v>99</v>
      </c>
      <c r="N6411">
        <v>99</v>
      </c>
      <c r="O6411">
        <v>99</v>
      </c>
      <c r="P6411">
        <v>99</v>
      </c>
      <c r="R6411">
        <v>0</v>
      </c>
    </row>
    <row r="6412" spans="1:18" x14ac:dyDescent="0.5">
      <c r="A6412">
        <v>16</v>
      </c>
      <c r="B6412">
        <v>332</v>
      </c>
      <c r="C6412">
        <v>2021</v>
      </c>
      <c r="D6412">
        <v>8</v>
      </c>
      <c r="E6412">
        <v>99</v>
      </c>
      <c r="F6412">
        <v>176</v>
      </c>
      <c r="G6412">
        <v>99</v>
      </c>
      <c r="H6412">
        <v>99</v>
      </c>
      <c r="I6412">
        <v>99</v>
      </c>
      <c r="J6412">
        <v>143</v>
      </c>
      <c r="M6412">
        <v>99</v>
      </c>
      <c r="N6412">
        <v>99</v>
      </c>
      <c r="O6412">
        <v>99</v>
      </c>
      <c r="P6412">
        <v>99</v>
      </c>
      <c r="R6412">
        <v>0</v>
      </c>
    </row>
    <row r="6413" spans="1:18" x14ac:dyDescent="0.5">
      <c r="A6413">
        <v>16</v>
      </c>
      <c r="B6413">
        <v>333</v>
      </c>
      <c r="C6413">
        <v>2021</v>
      </c>
      <c r="D6413">
        <v>9</v>
      </c>
      <c r="E6413">
        <v>99</v>
      </c>
      <c r="F6413">
        <v>176</v>
      </c>
      <c r="G6413">
        <v>99</v>
      </c>
      <c r="H6413">
        <v>99</v>
      </c>
      <c r="I6413">
        <v>99</v>
      </c>
      <c r="J6413">
        <v>143</v>
      </c>
      <c r="M6413">
        <v>99</v>
      </c>
      <c r="N6413">
        <v>99</v>
      </c>
      <c r="O6413">
        <v>99</v>
      </c>
      <c r="P6413">
        <v>99</v>
      </c>
      <c r="R6413">
        <v>0</v>
      </c>
    </row>
    <row r="6414" spans="1:18" x14ac:dyDescent="0.5">
      <c r="A6414">
        <v>16</v>
      </c>
      <c r="B6414">
        <v>334</v>
      </c>
      <c r="C6414">
        <v>2021</v>
      </c>
      <c r="D6414">
        <v>10</v>
      </c>
      <c r="E6414">
        <v>99</v>
      </c>
      <c r="F6414">
        <v>176</v>
      </c>
      <c r="G6414">
        <v>99</v>
      </c>
      <c r="H6414">
        <v>99</v>
      </c>
      <c r="I6414">
        <v>99</v>
      </c>
      <c r="J6414">
        <v>143</v>
      </c>
      <c r="M6414">
        <v>99</v>
      </c>
      <c r="N6414">
        <v>99</v>
      </c>
      <c r="O6414">
        <v>99</v>
      </c>
      <c r="P6414">
        <v>99</v>
      </c>
      <c r="R6414">
        <v>0</v>
      </c>
    </row>
    <row r="6415" spans="1:18" x14ac:dyDescent="0.5">
      <c r="A6415">
        <v>16</v>
      </c>
      <c r="B6415">
        <v>335</v>
      </c>
      <c r="C6415">
        <v>2021</v>
      </c>
      <c r="D6415">
        <v>11</v>
      </c>
      <c r="E6415">
        <v>99</v>
      </c>
      <c r="F6415">
        <v>176</v>
      </c>
      <c r="G6415">
        <v>99</v>
      </c>
      <c r="H6415">
        <v>99</v>
      </c>
      <c r="I6415">
        <v>99</v>
      </c>
      <c r="J6415">
        <v>143</v>
      </c>
      <c r="M6415">
        <v>99</v>
      </c>
      <c r="N6415">
        <v>99</v>
      </c>
      <c r="O6415">
        <v>99</v>
      </c>
      <c r="P6415">
        <v>99</v>
      </c>
      <c r="R6415">
        <v>0</v>
      </c>
    </row>
    <row r="6416" spans="1:18" x14ac:dyDescent="0.5">
      <c r="A6416">
        <v>16</v>
      </c>
      <c r="B6416">
        <v>336</v>
      </c>
      <c r="C6416">
        <v>2021</v>
      </c>
      <c r="D6416">
        <v>12</v>
      </c>
      <c r="E6416">
        <v>99</v>
      </c>
      <c r="F6416">
        <v>176</v>
      </c>
      <c r="G6416">
        <v>99</v>
      </c>
      <c r="H6416">
        <v>99</v>
      </c>
      <c r="I6416">
        <v>99</v>
      </c>
      <c r="J6416">
        <v>143</v>
      </c>
      <c r="M6416">
        <v>99</v>
      </c>
      <c r="N6416">
        <v>99</v>
      </c>
      <c r="O6416">
        <v>99</v>
      </c>
      <c r="P6416">
        <v>99</v>
      </c>
      <c r="R6416">
        <v>0</v>
      </c>
    </row>
    <row r="6417" spans="1:38" x14ac:dyDescent="0.5">
      <c r="A6417">
        <v>16</v>
      </c>
      <c r="B6417">
        <v>337</v>
      </c>
      <c r="C6417">
        <v>2021</v>
      </c>
      <c r="D6417">
        <v>1</v>
      </c>
      <c r="E6417">
        <v>99</v>
      </c>
      <c r="F6417">
        <v>176</v>
      </c>
      <c r="G6417">
        <v>99</v>
      </c>
      <c r="H6417">
        <v>99</v>
      </c>
      <c r="I6417">
        <v>99</v>
      </c>
      <c r="J6417">
        <v>147</v>
      </c>
      <c r="M6417">
        <v>99</v>
      </c>
      <c r="N6417">
        <v>99</v>
      </c>
      <c r="O6417">
        <v>99</v>
      </c>
      <c r="P6417">
        <v>99</v>
      </c>
      <c r="Q6417">
        <v>1</v>
      </c>
      <c r="R6417">
        <v>119</v>
      </c>
      <c r="S6417">
        <v>119</v>
      </c>
      <c r="T6417">
        <v>16.54621848739496</v>
      </c>
      <c r="U6417">
        <v>61.798319327731086</v>
      </c>
      <c r="V6417">
        <v>112.61323597694764</v>
      </c>
      <c r="W6417">
        <v>103.94201680672263</v>
      </c>
      <c r="X6417">
        <v>11.07750765129194</v>
      </c>
      <c r="Y6417">
        <v>2.124605082167605</v>
      </c>
      <c r="Z6417">
        <v>-34.030427459619702</v>
      </c>
      <c r="AA6417">
        <v>4.4106745737583397</v>
      </c>
      <c r="AB6417">
        <v>5.2641714721154145</v>
      </c>
      <c r="AC6417">
        <v>1</v>
      </c>
      <c r="AD6417">
        <v>0</v>
      </c>
      <c r="AE6417">
        <v>0</v>
      </c>
      <c r="AF6417">
        <v>0</v>
      </c>
      <c r="AG6417">
        <v>0</v>
      </c>
      <c r="AH6417">
        <v>0</v>
      </c>
      <c r="AI6417">
        <v>0</v>
      </c>
      <c r="AJ6417">
        <v>0</v>
      </c>
      <c r="AK6417">
        <v>0</v>
      </c>
      <c r="AL6417">
        <v>1</v>
      </c>
    </row>
    <row r="6418" spans="1:38" x14ac:dyDescent="0.5">
      <c r="A6418">
        <v>16</v>
      </c>
      <c r="B6418">
        <v>338</v>
      </c>
      <c r="C6418">
        <v>2021</v>
      </c>
      <c r="D6418">
        <v>2</v>
      </c>
      <c r="E6418">
        <v>99</v>
      </c>
      <c r="F6418">
        <v>176</v>
      </c>
      <c r="G6418">
        <v>99</v>
      </c>
      <c r="H6418">
        <v>99</v>
      </c>
      <c r="I6418">
        <v>99</v>
      </c>
      <c r="J6418">
        <v>147</v>
      </c>
      <c r="M6418">
        <v>99</v>
      </c>
      <c r="N6418">
        <v>99</v>
      </c>
      <c r="O6418">
        <v>99</v>
      </c>
      <c r="P6418">
        <v>99</v>
      </c>
      <c r="Q6418">
        <v>5</v>
      </c>
      <c r="R6418">
        <v>64</v>
      </c>
      <c r="S6418">
        <v>64</v>
      </c>
      <c r="T6418">
        <v>16.8125</v>
      </c>
      <c r="U6418">
        <v>63.09375</v>
      </c>
      <c r="V6418">
        <v>98.376557421451807</v>
      </c>
      <c r="W6418">
        <v>90.801562500000003</v>
      </c>
      <c r="X6418">
        <v>10.730294325347877</v>
      </c>
      <c r="Y6418">
        <v>2.0518189338974335</v>
      </c>
      <c r="Z6418">
        <v>-8.2472759065815922</v>
      </c>
      <c r="AA6418">
        <v>3.4334763948497855</v>
      </c>
      <c r="AB6418">
        <v>3.636946464483493</v>
      </c>
      <c r="AC6418">
        <v>0</v>
      </c>
      <c r="AD6418">
        <v>0</v>
      </c>
      <c r="AE6418">
        <v>0</v>
      </c>
      <c r="AF6418">
        <v>1</v>
      </c>
      <c r="AG6418">
        <v>3</v>
      </c>
      <c r="AH6418">
        <v>0</v>
      </c>
      <c r="AI6418">
        <v>4</v>
      </c>
      <c r="AJ6418">
        <v>0</v>
      </c>
      <c r="AK6418">
        <v>1</v>
      </c>
      <c r="AL6418">
        <v>0</v>
      </c>
    </row>
    <row r="6419" spans="1:38" x14ac:dyDescent="0.5">
      <c r="A6419">
        <v>16</v>
      </c>
      <c r="B6419">
        <v>339</v>
      </c>
      <c r="C6419">
        <v>2021</v>
      </c>
      <c r="D6419">
        <v>3</v>
      </c>
      <c r="E6419">
        <v>99</v>
      </c>
      <c r="F6419">
        <v>176</v>
      </c>
      <c r="G6419">
        <v>99</v>
      </c>
      <c r="H6419">
        <v>99</v>
      </c>
      <c r="I6419">
        <v>99</v>
      </c>
      <c r="J6419">
        <v>147</v>
      </c>
      <c r="M6419">
        <v>99</v>
      </c>
      <c r="N6419">
        <v>99</v>
      </c>
      <c r="O6419">
        <v>99</v>
      </c>
      <c r="P6419">
        <v>99</v>
      </c>
      <c r="Q6419">
        <v>3</v>
      </c>
      <c r="R6419">
        <v>73</v>
      </c>
      <c r="S6419">
        <v>73</v>
      </c>
      <c r="T6419">
        <v>16.876712328767123</v>
      </c>
      <c r="U6419">
        <v>62.86301369863012</v>
      </c>
      <c r="V6419">
        <v>94.606628177918907</v>
      </c>
      <c r="W6419">
        <v>87.321917808219155</v>
      </c>
      <c r="X6419">
        <v>9.1643927759646324</v>
      </c>
      <c r="Y6419">
        <v>1.7619655003632044</v>
      </c>
      <c r="Z6419">
        <v>-53.283356861991287</v>
      </c>
      <c r="AA6419">
        <v>3.2315183709606008</v>
      </c>
      <c r="AB6419">
        <v>3.3142486957733386</v>
      </c>
      <c r="AC6419">
        <v>2</v>
      </c>
      <c r="AD6419">
        <v>0</v>
      </c>
      <c r="AE6419">
        <v>0</v>
      </c>
      <c r="AF6419">
        <v>0</v>
      </c>
      <c r="AG6419">
        <v>6</v>
      </c>
      <c r="AH6419">
        <v>0</v>
      </c>
      <c r="AI6419">
        <v>38</v>
      </c>
      <c r="AJ6419">
        <v>0</v>
      </c>
      <c r="AK6419">
        <v>2</v>
      </c>
      <c r="AL6419">
        <v>2</v>
      </c>
    </row>
    <row r="6420" spans="1:38" x14ac:dyDescent="0.5">
      <c r="A6420">
        <v>16</v>
      </c>
      <c r="B6420">
        <v>340</v>
      </c>
      <c r="C6420">
        <v>2021</v>
      </c>
      <c r="D6420">
        <v>4</v>
      </c>
      <c r="E6420">
        <v>99</v>
      </c>
      <c r="F6420">
        <v>176</v>
      </c>
      <c r="G6420">
        <v>99</v>
      </c>
      <c r="H6420">
        <v>99</v>
      </c>
      <c r="I6420">
        <v>99</v>
      </c>
      <c r="J6420">
        <v>147</v>
      </c>
      <c r="M6420">
        <v>99</v>
      </c>
      <c r="N6420">
        <v>99</v>
      </c>
      <c r="O6420">
        <v>99</v>
      </c>
      <c r="P6420">
        <v>99</v>
      </c>
      <c r="Q6420">
        <v>3</v>
      </c>
      <c r="R6420">
        <v>55</v>
      </c>
      <c r="S6420">
        <v>55</v>
      </c>
      <c r="T6420">
        <v>16.509090909090904</v>
      </c>
      <c r="U6420">
        <v>62.018181818181809</v>
      </c>
      <c r="V6420">
        <v>97.100364424308026</v>
      </c>
      <c r="W6420">
        <v>89.623636363636351</v>
      </c>
      <c r="X6420">
        <v>13.309954765804775</v>
      </c>
      <c r="Y6420">
        <v>2.4679097455938517</v>
      </c>
      <c r="Z6420">
        <v>-58.336531330265025</v>
      </c>
      <c r="AA6420">
        <v>2.6947574718275353</v>
      </c>
      <c r="AB6420">
        <v>2.8575445105470245</v>
      </c>
      <c r="AC6420">
        <v>0</v>
      </c>
      <c r="AD6420">
        <v>0</v>
      </c>
      <c r="AE6420">
        <v>0</v>
      </c>
      <c r="AF6420">
        <v>0</v>
      </c>
      <c r="AG6420">
        <v>1</v>
      </c>
      <c r="AH6420">
        <v>0</v>
      </c>
      <c r="AI6420">
        <v>12</v>
      </c>
      <c r="AJ6420">
        <v>0</v>
      </c>
      <c r="AK6420">
        <v>2</v>
      </c>
      <c r="AL6420">
        <v>0</v>
      </c>
    </row>
    <row r="6421" spans="1:38" x14ac:dyDescent="0.5">
      <c r="A6421">
        <v>16</v>
      </c>
      <c r="B6421">
        <v>341</v>
      </c>
      <c r="C6421">
        <v>2021</v>
      </c>
      <c r="D6421">
        <v>5</v>
      </c>
      <c r="E6421">
        <v>99</v>
      </c>
      <c r="F6421">
        <v>176</v>
      </c>
      <c r="G6421">
        <v>99</v>
      </c>
      <c r="H6421">
        <v>99</v>
      </c>
      <c r="I6421">
        <v>99</v>
      </c>
      <c r="J6421">
        <v>147</v>
      </c>
      <c r="M6421">
        <v>99</v>
      </c>
      <c r="N6421">
        <v>99</v>
      </c>
      <c r="O6421">
        <v>99</v>
      </c>
      <c r="P6421">
        <v>99</v>
      </c>
      <c r="Q6421">
        <v>3</v>
      </c>
      <c r="R6421">
        <v>12</v>
      </c>
      <c r="S6421">
        <v>12</v>
      </c>
      <c r="T6421">
        <v>16.25</v>
      </c>
      <c r="U6421">
        <v>60.66666666666665</v>
      </c>
      <c r="V6421">
        <v>108.33333333333336</v>
      </c>
      <c r="W6421">
        <v>99.991666666666646</v>
      </c>
      <c r="X6421">
        <v>7.8394789721994114</v>
      </c>
      <c r="Y6421">
        <v>2.838231060987805</v>
      </c>
      <c r="Z6421">
        <v>-48.101825682828199</v>
      </c>
      <c r="AA6421">
        <v>0.59142434696894997</v>
      </c>
      <c r="AB6421">
        <v>0.69523062750778253</v>
      </c>
      <c r="AC6421">
        <v>0</v>
      </c>
      <c r="AD6421">
        <v>0</v>
      </c>
      <c r="AE6421">
        <v>0</v>
      </c>
      <c r="AF6421">
        <v>0</v>
      </c>
      <c r="AG6421">
        <v>2</v>
      </c>
      <c r="AH6421">
        <v>0</v>
      </c>
      <c r="AI6421">
        <v>7</v>
      </c>
      <c r="AJ6421">
        <v>0</v>
      </c>
      <c r="AK6421">
        <v>0</v>
      </c>
      <c r="AL6421">
        <v>0</v>
      </c>
    </row>
    <row r="6422" spans="1:38" x14ac:dyDescent="0.5">
      <c r="A6422">
        <v>16</v>
      </c>
      <c r="B6422">
        <v>342</v>
      </c>
      <c r="C6422">
        <v>2021</v>
      </c>
      <c r="D6422">
        <v>6</v>
      </c>
      <c r="E6422">
        <v>99</v>
      </c>
      <c r="F6422">
        <v>176</v>
      </c>
      <c r="G6422">
        <v>99</v>
      </c>
      <c r="H6422">
        <v>99</v>
      </c>
      <c r="I6422">
        <v>99</v>
      </c>
      <c r="J6422">
        <v>147</v>
      </c>
      <c r="M6422">
        <v>99</v>
      </c>
      <c r="N6422">
        <v>99</v>
      </c>
      <c r="O6422">
        <v>99</v>
      </c>
      <c r="P6422">
        <v>99</v>
      </c>
      <c r="Q6422">
        <v>1</v>
      </c>
      <c r="R6422">
        <v>5</v>
      </c>
      <c r="S6422">
        <v>5</v>
      </c>
      <c r="T6422">
        <v>16.399999999999999</v>
      </c>
      <c r="U6422">
        <v>63.6</v>
      </c>
      <c r="V6422">
        <v>97.833152762730236</v>
      </c>
      <c r="W6422">
        <v>90.300000000000011</v>
      </c>
      <c r="X6422">
        <v>11.13229536079592</v>
      </c>
      <c r="Y6422">
        <v>3.3226495451672511</v>
      </c>
      <c r="Z6422">
        <v>-53.367626866112801</v>
      </c>
      <c r="AA6422">
        <v>0.20096463022508032</v>
      </c>
      <c r="AB6422">
        <v>0.21563227490282935</v>
      </c>
      <c r="AC6422">
        <v>1</v>
      </c>
      <c r="AD6422">
        <v>0</v>
      </c>
      <c r="AE6422">
        <v>0</v>
      </c>
      <c r="AF6422">
        <v>1</v>
      </c>
      <c r="AG6422">
        <v>1</v>
      </c>
      <c r="AH6422">
        <v>0</v>
      </c>
      <c r="AI6422">
        <v>2</v>
      </c>
      <c r="AJ6422">
        <v>0</v>
      </c>
      <c r="AK6422">
        <v>0</v>
      </c>
      <c r="AL6422">
        <v>0</v>
      </c>
    </row>
    <row r="6423" spans="1:38" x14ac:dyDescent="0.5">
      <c r="A6423">
        <v>16</v>
      </c>
      <c r="B6423">
        <v>343</v>
      </c>
      <c r="C6423">
        <v>2021</v>
      </c>
      <c r="D6423">
        <v>7</v>
      </c>
      <c r="E6423">
        <v>99</v>
      </c>
      <c r="F6423">
        <v>176</v>
      </c>
      <c r="G6423">
        <v>99</v>
      </c>
      <c r="H6423">
        <v>99</v>
      </c>
      <c r="I6423">
        <v>99</v>
      </c>
      <c r="J6423">
        <v>147</v>
      </c>
      <c r="M6423">
        <v>99</v>
      </c>
      <c r="N6423">
        <v>99</v>
      </c>
      <c r="O6423">
        <v>99</v>
      </c>
      <c r="P6423">
        <v>99</v>
      </c>
      <c r="Q6423">
        <v>5</v>
      </c>
      <c r="R6423">
        <v>20</v>
      </c>
      <c r="S6423">
        <v>19</v>
      </c>
      <c r="T6423">
        <v>15.25</v>
      </c>
      <c r="U6423">
        <v>61.315789473684198</v>
      </c>
      <c r="V6423">
        <v>103.71785368078918</v>
      </c>
      <c r="W6423">
        <v>93.642105263157845</v>
      </c>
      <c r="X6423">
        <v>13.335718392405919</v>
      </c>
      <c r="Y6423">
        <v>3.2614596599641272</v>
      </c>
      <c r="Z6423">
        <v>-21.896912110259688</v>
      </c>
      <c r="AA6423">
        <v>0.92936802973977684</v>
      </c>
      <c r="AB6423">
        <v>0.98789824648061186</v>
      </c>
      <c r="AC6423">
        <v>0</v>
      </c>
      <c r="AD6423">
        <v>0</v>
      </c>
      <c r="AE6423">
        <v>0</v>
      </c>
      <c r="AF6423">
        <v>0</v>
      </c>
      <c r="AG6423">
        <v>1</v>
      </c>
      <c r="AH6423">
        <v>1</v>
      </c>
      <c r="AI6423">
        <v>1</v>
      </c>
      <c r="AJ6423">
        <v>0</v>
      </c>
      <c r="AK6423">
        <v>0</v>
      </c>
      <c r="AL6423">
        <v>0</v>
      </c>
    </row>
    <row r="6424" spans="1:38" x14ac:dyDescent="0.5">
      <c r="A6424">
        <v>16</v>
      </c>
      <c r="B6424">
        <v>344</v>
      </c>
      <c r="C6424">
        <v>2021</v>
      </c>
      <c r="D6424">
        <v>8</v>
      </c>
      <c r="E6424">
        <v>99</v>
      </c>
      <c r="F6424">
        <v>176</v>
      </c>
      <c r="G6424">
        <v>99</v>
      </c>
      <c r="H6424">
        <v>99</v>
      </c>
      <c r="I6424">
        <v>99</v>
      </c>
      <c r="J6424">
        <v>147</v>
      </c>
      <c r="M6424">
        <v>99</v>
      </c>
      <c r="N6424">
        <v>99</v>
      </c>
      <c r="O6424">
        <v>99</v>
      </c>
      <c r="P6424">
        <v>99</v>
      </c>
      <c r="Q6424">
        <v>2</v>
      </c>
      <c r="R6424">
        <v>3</v>
      </c>
      <c r="S6424">
        <v>3</v>
      </c>
      <c r="T6424">
        <v>17</v>
      </c>
      <c r="U6424">
        <v>60</v>
      </c>
      <c r="V6424">
        <v>82.340195016251357</v>
      </c>
      <c r="W6424">
        <v>76</v>
      </c>
      <c r="X6424">
        <v>11.722058977273024</v>
      </c>
      <c r="Y6424">
        <v>0</v>
      </c>
      <c r="AA6424">
        <v>0.15220700152206998</v>
      </c>
      <c r="AB6424">
        <v>0.1378238187244418</v>
      </c>
      <c r="AC6424">
        <v>0</v>
      </c>
      <c r="AD6424">
        <v>0</v>
      </c>
      <c r="AE6424">
        <v>0</v>
      </c>
      <c r="AF6424">
        <v>0</v>
      </c>
      <c r="AG6424">
        <v>0</v>
      </c>
      <c r="AH6424">
        <v>0</v>
      </c>
      <c r="AI6424">
        <v>0</v>
      </c>
      <c r="AJ6424">
        <v>0</v>
      </c>
      <c r="AK6424">
        <v>0</v>
      </c>
      <c r="AL6424">
        <v>0</v>
      </c>
    </row>
    <row r="6425" spans="1:38" x14ac:dyDescent="0.5">
      <c r="A6425">
        <v>16</v>
      </c>
      <c r="B6425">
        <v>345</v>
      </c>
      <c r="C6425">
        <v>2021</v>
      </c>
      <c r="D6425">
        <v>9</v>
      </c>
      <c r="E6425">
        <v>99</v>
      </c>
      <c r="F6425">
        <v>176</v>
      </c>
      <c r="G6425">
        <v>99</v>
      </c>
      <c r="H6425">
        <v>99</v>
      </c>
      <c r="I6425">
        <v>99</v>
      </c>
      <c r="J6425">
        <v>147</v>
      </c>
      <c r="M6425">
        <v>99</v>
      </c>
      <c r="N6425">
        <v>99</v>
      </c>
      <c r="O6425">
        <v>99</v>
      </c>
      <c r="P6425">
        <v>99</v>
      </c>
      <c r="Q6425">
        <v>2</v>
      </c>
      <c r="R6425">
        <v>3</v>
      </c>
      <c r="S6425">
        <v>3</v>
      </c>
      <c r="T6425">
        <v>15</v>
      </c>
      <c r="U6425">
        <v>59.33333333333335</v>
      </c>
      <c r="V6425">
        <v>114.87901769591905</v>
      </c>
      <c r="W6425">
        <v>106.03333333333336</v>
      </c>
      <c r="X6425">
        <v>22.859911538664225</v>
      </c>
      <c r="Y6425">
        <v>4.0276819911981647</v>
      </c>
      <c r="Z6425">
        <v>-99.969578762168581</v>
      </c>
      <c r="AA6425">
        <v>0.15037593984962405</v>
      </c>
      <c r="AB6425">
        <v>0.19015223057951536</v>
      </c>
      <c r="AC6425">
        <v>0</v>
      </c>
      <c r="AD6425">
        <v>0</v>
      </c>
      <c r="AE6425">
        <v>0</v>
      </c>
      <c r="AF6425">
        <v>0</v>
      </c>
      <c r="AG6425">
        <v>0</v>
      </c>
      <c r="AH6425">
        <v>0</v>
      </c>
      <c r="AI6425">
        <v>0</v>
      </c>
      <c r="AJ6425">
        <v>0</v>
      </c>
      <c r="AK6425">
        <v>0</v>
      </c>
      <c r="AL6425">
        <v>0</v>
      </c>
    </row>
    <row r="6426" spans="1:38" x14ac:dyDescent="0.5">
      <c r="A6426">
        <v>16</v>
      </c>
      <c r="B6426">
        <v>346</v>
      </c>
      <c r="C6426">
        <v>2021</v>
      </c>
      <c r="D6426">
        <v>10</v>
      </c>
      <c r="E6426">
        <v>99</v>
      </c>
      <c r="F6426">
        <v>176</v>
      </c>
      <c r="G6426">
        <v>99</v>
      </c>
      <c r="H6426">
        <v>99</v>
      </c>
      <c r="I6426">
        <v>99</v>
      </c>
      <c r="J6426">
        <v>147</v>
      </c>
      <c r="M6426">
        <v>99</v>
      </c>
      <c r="N6426">
        <v>99</v>
      </c>
      <c r="O6426">
        <v>99</v>
      </c>
      <c r="P6426">
        <v>99</v>
      </c>
      <c r="R6426">
        <v>0</v>
      </c>
    </row>
    <row r="6427" spans="1:38" x14ac:dyDescent="0.5">
      <c r="A6427">
        <v>16</v>
      </c>
      <c r="B6427">
        <v>347</v>
      </c>
      <c r="C6427">
        <v>2021</v>
      </c>
      <c r="D6427">
        <v>11</v>
      </c>
      <c r="E6427">
        <v>99</v>
      </c>
      <c r="F6427">
        <v>176</v>
      </c>
      <c r="G6427">
        <v>99</v>
      </c>
      <c r="H6427">
        <v>99</v>
      </c>
      <c r="I6427">
        <v>99</v>
      </c>
      <c r="J6427">
        <v>147</v>
      </c>
      <c r="M6427">
        <v>99</v>
      </c>
      <c r="N6427">
        <v>99</v>
      </c>
      <c r="O6427">
        <v>99</v>
      </c>
      <c r="P6427">
        <v>99</v>
      </c>
      <c r="R6427">
        <v>0</v>
      </c>
    </row>
    <row r="6428" spans="1:38" x14ac:dyDescent="0.5">
      <c r="A6428">
        <v>16</v>
      </c>
      <c r="B6428">
        <v>348</v>
      </c>
      <c r="C6428">
        <v>2021</v>
      </c>
      <c r="D6428">
        <v>12</v>
      </c>
      <c r="E6428">
        <v>99</v>
      </c>
      <c r="F6428">
        <v>176</v>
      </c>
      <c r="G6428">
        <v>99</v>
      </c>
      <c r="H6428">
        <v>99</v>
      </c>
      <c r="I6428">
        <v>99</v>
      </c>
      <c r="J6428">
        <v>147</v>
      </c>
      <c r="M6428">
        <v>99</v>
      </c>
      <c r="N6428">
        <v>99</v>
      </c>
      <c r="O6428">
        <v>99</v>
      </c>
      <c r="P6428">
        <v>99</v>
      </c>
      <c r="Q6428">
        <v>3</v>
      </c>
      <c r="R6428">
        <v>11</v>
      </c>
      <c r="S6428">
        <v>11</v>
      </c>
      <c r="T6428">
        <v>15.909090909090908</v>
      </c>
      <c r="U6428">
        <v>60.363636363636367</v>
      </c>
      <c r="V6428">
        <v>94.376046488722523</v>
      </c>
      <c r="W6428">
        <v>87.109090909090909</v>
      </c>
      <c r="X6428">
        <v>12.103677468623498</v>
      </c>
      <c r="Y6428">
        <v>2.9005556606442378</v>
      </c>
      <c r="Z6428">
        <v>-28.389869178686201</v>
      </c>
      <c r="AA6428">
        <v>0.60240963855421681</v>
      </c>
      <c r="AB6428">
        <v>0.63376964358493804</v>
      </c>
      <c r="AC6428">
        <v>0</v>
      </c>
      <c r="AD6428">
        <v>0</v>
      </c>
      <c r="AE6428">
        <v>0</v>
      </c>
      <c r="AF6428">
        <v>0</v>
      </c>
      <c r="AG6428">
        <v>0</v>
      </c>
      <c r="AH6428">
        <v>0</v>
      </c>
      <c r="AI6428">
        <v>1</v>
      </c>
      <c r="AJ6428">
        <v>0</v>
      </c>
      <c r="AK6428">
        <v>0</v>
      </c>
      <c r="AL6428">
        <v>1</v>
      </c>
    </row>
    <row r="6429" spans="1:38" x14ac:dyDescent="0.5">
      <c r="A6429">
        <v>16</v>
      </c>
      <c r="B6429">
        <v>349</v>
      </c>
      <c r="C6429">
        <v>2021</v>
      </c>
      <c r="D6429">
        <v>1</v>
      </c>
      <c r="E6429">
        <v>99</v>
      </c>
      <c r="F6429">
        <v>176</v>
      </c>
      <c r="G6429">
        <v>99</v>
      </c>
      <c r="H6429">
        <v>99</v>
      </c>
      <c r="I6429">
        <v>99</v>
      </c>
      <c r="J6429">
        <v>155</v>
      </c>
      <c r="M6429">
        <v>99</v>
      </c>
      <c r="N6429">
        <v>99</v>
      </c>
      <c r="O6429">
        <v>99</v>
      </c>
      <c r="P6429">
        <v>99</v>
      </c>
      <c r="R6429">
        <v>0</v>
      </c>
    </row>
    <row r="6430" spans="1:38" x14ac:dyDescent="0.5">
      <c r="A6430">
        <v>16</v>
      </c>
      <c r="B6430">
        <v>350</v>
      </c>
      <c r="C6430">
        <v>2021</v>
      </c>
      <c r="D6430">
        <v>2</v>
      </c>
      <c r="E6430">
        <v>99</v>
      </c>
      <c r="F6430">
        <v>176</v>
      </c>
      <c r="G6430">
        <v>99</v>
      </c>
      <c r="H6430">
        <v>99</v>
      </c>
      <c r="I6430">
        <v>99</v>
      </c>
      <c r="J6430">
        <v>155</v>
      </c>
      <c r="M6430">
        <v>99</v>
      </c>
      <c r="N6430">
        <v>99</v>
      </c>
      <c r="O6430">
        <v>99</v>
      </c>
      <c r="P6430">
        <v>99</v>
      </c>
      <c r="R6430">
        <v>0</v>
      </c>
    </row>
    <row r="6431" spans="1:38" x14ac:dyDescent="0.5">
      <c r="A6431">
        <v>16</v>
      </c>
      <c r="B6431">
        <v>351</v>
      </c>
      <c r="C6431">
        <v>2021</v>
      </c>
      <c r="D6431">
        <v>3</v>
      </c>
      <c r="E6431">
        <v>99</v>
      </c>
      <c r="F6431">
        <v>176</v>
      </c>
      <c r="G6431">
        <v>99</v>
      </c>
      <c r="H6431">
        <v>99</v>
      </c>
      <c r="I6431">
        <v>99</v>
      </c>
      <c r="J6431">
        <v>155</v>
      </c>
      <c r="M6431">
        <v>99</v>
      </c>
      <c r="N6431">
        <v>99</v>
      </c>
      <c r="O6431">
        <v>99</v>
      </c>
      <c r="P6431">
        <v>99</v>
      </c>
      <c r="R6431">
        <v>0</v>
      </c>
    </row>
    <row r="6432" spans="1:38" x14ac:dyDescent="0.5">
      <c r="A6432">
        <v>16</v>
      </c>
      <c r="B6432">
        <v>352</v>
      </c>
      <c r="C6432">
        <v>2021</v>
      </c>
      <c r="D6432">
        <v>4</v>
      </c>
      <c r="E6432">
        <v>99</v>
      </c>
      <c r="F6432">
        <v>176</v>
      </c>
      <c r="G6432">
        <v>99</v>
      </c>
      <c r="H6432">
        <v>99</v>
      </c>
      <c r="I6432">
        <v>99</v>
      </c>
      <c r="J6432">
        <v>155</v>
      </c>
      <c r="M6432">
        <v>99</v>
      </c>
      <c r="N6432">
        <v>99</v>
      </c>
      <c r="O6432">
        <v>99</v>
      </c>
      <c r="P6432">
        <v>99</v>
      </c>
      <c r="R6432">
        <v>0</v>
      </c>
    </row>
    <row r="6433" spans="1:38" x14ac:dyDescent="0.5">
      <c r="A6433">
        <v>16</v>
      </c>
      <c r="B6433">
        <v>353</v>
      </c>
      <c r="C6433">
        <v>2021</v>
      </c>
      <c r="D6433">
        <v>5</v>
      </c>
      <c r="E6433">
        <v>99</v>
      </c>
      <c r="F6433">
        <v>176</v>
      </c>
      <c r="G6433">
        <v>99</v>
      </c>
      <c r="H6433">
        <v>99</v>
      </c>
      <c r="I6433">
        <v>99</v>
      </c>
      <c r="J6433">
        <v>155</v>
      </c>
      <c r="M6433">
        <v>99</v>
      </c>
      <c r="N6433">
        <v>99</v>
      </c>
      <c r="O6433">
        <v>99</v>
      </c>
      <c r="P6433">
        <v>99</v>
      </c>
      <c r="R6433">
        <v>0</v>
      </c>
    </row>
    <row r="6434" spans="1:38" x14ac:dyDescent="0.5">
      <c r="A6434">
        <v>16</v>
      </c>
      <c r="B6434">
        <v>354</v>
      </c>
      <c r="C6434">
        <v>2021</v>
      </c>
      <c r="D6434">
        <v>6</v>
      </c>
      <c r="E6434">
        <v>99</v>
      </c>
      <c r="F6434">
        <v>176</v>
      </c>
      <c r="G6434">
        <v>99</v>
      </c>
      <c r="H6434">
        <v>99</v>
      </c>
      <c r="I6434">
        <v>99</v>
      </c>
      <c r="J6434">
        <v>155</v>
      </c>
      <c r="M6434">
        <v>99</v>
      </c>
      <c r="N6434">
        <v>99</v>
      </c>
      <c r="O6434">
        <v>99</v>
      </c>
      <c r="P6434">
        <v>99</v>
      </c>
      <c r="R6434">
        <v>0</v>
      </c>
    </row>
    <row r="6435" spans="1:38" x14ac:dyDescent="0.5">
      <c r="A6435">
        <v>16</v>
      </c>
      <c r="B6435">
        <v>355</v>
      </c>
      <c r="C6435">
        <v>2021</v>
      </c>
      <c r="D6435">
        <v>7</v>
      </c>
      <c r="E6435">
        <v>99</v>
      </c>
      <c r="F6435">
        <v>176</v>
      </c>
      <c r="G6435">
        <v>99</v>
      </c>
      <c r="H6435">
        <v>99</v>
      </c>
      <c r="I6435">
        <v>99</v>
      </c>
      <c r="J6435">
        <v>155</v>
      </c>
      <c r="M6435">
        <v>99</v>
      </c>
      <c r="N6435">
        <v>99</v>
      </c>
      <c r="O6435">
        <v>99</v>
      </c>
      <c r="P6435">
        <v>99</v>
      </c>
      <c r="R6435">
        <v>0</v>
      </c>
    </row>
    <row r="6436" spans="1:38" x14ac:dyDescent="0.5">
      <c r="A6436">
        <v>16</v>
      </c>
      <c r="B6436">
        <v>356</v>
      </c>
      <c r="C6436">
        <v>2021</v>
      </c>
      <c r="D6436">
        <v>8</v>
      </c>
      <c r="E6436">
        <v>99</v>
      </c>
      <c r="F6436">
        <v>176</v>
      </c>
      <c r="G6436">
        <v>99</v>
      </c>
      <c r="H6436">
        <v>99</v>
      </c>
      <c r="I6436">
        <v>99</v>
      </c>
      <c r="J6436">
        <v>155</v>
      </c>
      <c r="M6436">
        <v>99</v>
      </c>
      <c r="N6436">
        <v>99</v>
      </c>
      <c r="O6436">
        <v>99</v>
      </c>
      <c r="P6436">
        <v>99</v>
      </c>
      <c r="R6436">
        <v>0</v>
      </c>
    </row>
    <row r="6437" spans="1:38" x14ac:dyDescent="0.5">
      <c r="A6437">
        <v>16</v>
      </c>
      <c r="B6437">
        <v>357</v>
      </c>
      <c r="C6437">
        <v>2021</v>
      </c>
      <c r="D6437">
        <v>9</v>
      </c>
      <c r="E6437">
        <v>99</v>
      </c>
      <c r="F6437">
        <v>176</v>
      </c>
      <c r="G6437">
        <v>99</v>
      </c>
      <c r="H6437">
        <v>99</v>
      </c>
      <c r="I6437">
        <v>99</v>
      </c>
      <c r="J6437">
        <v>155</v>
      </c>
      <c r="M6437">
        <v>99</v>
      </c>
      <c r="N6437">
        <v>99</v>
      </c>
      <c r="O6437">
        <v>99</v>
      </c>
      <c r="P6437">
        <v>99</v>
      </c>
      <c r="R6437">
        <v>0</v>
      </c>
    </row>
    <row r="6438" spans="1:38" x14ac:dyDescent="0.5">
      <c r="A6438">
        <v>16</v>
      </c>
      <c r="B6438">
        <v>358</v>
      </c>
      <c r="C6438">
        <v>2021</v>
      </c>
      <c r="D6438">
        <v>10</v>
      </c>
      <c r="E6438">
        <v>99</v>
      </c>
      <c r="F6438">
        <v>176</v>
      </c>
      <c r="G6438">
        <v>99</v>
      </c>
      <c r="H6438">
        <v>99</v>
      </c>
      <c r="I6438">
        <v>99</v>
      </c>
      <c r="J6438">
        <v>155</v>
      </c>
      <c r="M6438">
        <v>99</v>
      </c>
      <c r="N6438">
        <v>99</v>
      </c>
      <c r="O6438">
        <v>99</v>
      </c>
      <c r="P6438">
        <v>99</v>
      </c>
      <c r="R6438">
        <v>0</v>
      </c>
    </row>
    <row r="6439" spans="1:38" x14ac:dyDescent="0.5">
      <c r="A6439">
        <v>16</v>
      </c>
      <c r="B6439">
        <v>359</v>
      </c>
      <c r="C6439">
        <v>2021</v>
      </c>
      <c r="D6439">
        <v>11</v>
      </c>
      <c r="E6439">
        <v>99</v>
      </c>
      <c r="F6439">
        <v>176</v>
      </c>
      <c r="G6439">
        <v>99</v>
      </c>
      <c r="H6439">
        <v>99</v>
      </c>
      <c r="I6439">
        <v>99</v>
      </c>
      <c r="J6439">
        <v>155</v>
      </c>
      <c r="M6439">
        <v>99</v>
      </c>
      <c r="N6439">
        <v>99</v>
      </c>
      <c r="O6439">
        <v>99</v>
      </c>
      <c r="P6439">
        <v>99</v>
      </c>
      <c r="R6439">
        <v>0</v>
      </c>
    </row>
    <row r="6440" spans="1:38" x14ac:dyDescent="0.5">
      <c r="A6440">
        <v>16</v>
      </c>
      <c r="B6440">
        <v>360</v>
      </c>
      <c r="C6440">
        <v>2021</v>
      </c>
      <c r="D6440">
        <v>12</v>
      </c>
      <c r="E6440">
        <v>99</v>
      </c>
      <c r="F6440">
        <v>176</v>
      </c>
      <c r="G6440">
        <v>99</v>
      </c>
      <c r="H6440">
        <v>99</v>
      </c>
      <c r="I6440">
        <v>99</v>
      </c>
      <c r="J6440">
        <v>155</v>
      </c>
      <c r="M6440">
        <v>99</v>
      </c>
      <c r="N6440">
        <v>99</v>
      </c>
      <c r="O6440">
        <v>99</v>
      </c>
      <c r="P6440">
        <v>99</v>
      </c>
      <c r="R6440">
        <v>0</v>
      </c>
    </row>
    <row r="6441" spans="1:38" x14ac:dyDescent="0.5">
      <c r="A6441">
        <v>16</v>
      </c>
      <c r="B6441">
        <v>361</v>
      </c>
      <c r="C6441">
        <v>2021</v>
      </c>
      <c r="D6441">
        <v>1</v>
      </c>
      <c r="E6441">
        <v>99</v>
      </c>
      <c r="F6441">
        <v>176</v>
      </c>
      <c r="G6441">
        <v>99</v>
      </c>
      <c r="H6441">
        <v>99</v>
      </c>
      <c r="I6441">
        <v>99</v>
      </c>
      <c r="J6441">
        <v>160</v>
      </c>
      <c r="M6441">
        <v>99</v>
      </c>
      <c r="N6441">
        <v>99</v>
      </c>
      <c r="O6441">
        <v>99</v>
      </c>
      <c r="P6441">
        <v>99</v>
      </c>
      <c r="Q6441">
        <v>2</v>
      </c>
      <c r="R6441">
        <v>20</v>
      </c>
      <c r="S6441">
        <v>20</v>
      </c>
      <c r="T6441">
        <v>17</v>
      </c>
      <c r="U6441">
        <v>61.45</v>
      </c>
      <c r="V6441">
        <v>91.153846153846118</v>
      </c>
      <c r="W6441">
        <v>84.135000000000005</v>
      </c>
      <c r="X6441">
        <v>6.0340927238484268</v>
      </c>
      <c r="Y6441">
        <v>1.2439855304624141</v>
      </c>
      <c r="Z6441">
        <v>12.579392992197272</v>
      </c>
      <c r="AA6441">
        <v>0.74128984432913281</v>
      </c>
      <c r="AB6441">
        <v>0.71614113687565051</v>
      </c>
      <c r="AC6441">
        <v>0</v>
      </c>
      <c r="AD6441">
        <v>0</v>
      </c>
      <c r="AE6441">
        <v>0</v>
      </c>
      <c r="AF6441">
        <v>0</v>
      </c>
      <c r="AG6441">
        <v>0</v>
      </c>
      <c r="AH6441">
        <v>0</v>
      </c>
      <c r="AI6441">
        <v>0</v>
      </c>
      <c r="AJ6441">
        <v>0</v>
      </c>
      <c r="AK6441">
        <v>2</v>
      </c>
      <c r="AL6441">
        <v>0</v>
      </c>
    </row>
    <row r="6442" spans="1:38" x14ac:dyDescent="0.5">
      <c r="A6442">
        <v>16</v>
      </c>
      <c r="B6442">
        <v>362</v>
      </c>
      <c r="C6442">
        <v>2021</v>
      </c>
      <c r="D6442">
        <v>2</v>
      </c>
      <c r="E6442">
        <v>99</v>
      </c>
      <c r="F6442">
        <v>176</v>
      </c>
      <c r="G6442">
        <v>99</v>
      </c>
      <c r="H6442">
        <v>99</v>
      </c>
      <c r="I6442">
        <v>99</v>
      </c>
      <c r="J6442">
        <v>160</v>
      </c>
      <c r="M6442">
        <v>99</v>
      </c>
      <c r="N6442">
        <v>99</v>
      </c>
      <c r="O6442">
        <v>99</v>
      </c>
      <c r="P6442">
        <v>99</v>
      </c>
      <c r="Q6442">
        <v>2</v>
      </c>
      <c r="R6442">
        <v>66</v>
      </c>
      <c r="S6442">
        <v>66</v>
      </c>
      <c r="T6442">
        <v>16.545454545454547</v>
      </c>
      <c r="U6442">
        <v>61.439393939393938</v>
      </c>
      <c r="V6442">
        <v>93.174431202600246</v>
      </c>
      <c r="W6442">
        <v>86.000000000000014</v>
      </c>
      <c r="X6442">
        <v>6.4591021047818735</v>
      </c>
      <c r="Y6442">
        <v>1.9857735526457705</v>
      </c>
      <c r="Z6442">
        <v>19.963693653133657</v>
      </c>
      <c r="AA6442">
        <v>3.5407725321888397</v>
      </c>
      <c r="AB6442">
        <v>3.5522702549185738</v>
      </c>
      <c r="AC6442">
        <v>0</v>
      </c>
      <c r="AD6442">
        <v>0</v>
      </c>
      <c r="AE6442">
        <v>0</v>
      </c>
      <c r="AF6442">
        <v>1</v>
      </c>
      <c r="AG6442">
        <v>0</v>
      </c>
      <c r="AH6442">
        <v>0</v>
      </c>
      <c r="AI6442">
        <v>0</v>
      </c>
      <c r="AJ6442">
        <v>0</v>
      </c>
      <c r="AK6442">
        <v>1</v>
      </c>
      <c r="AL6442">
        <v>1</v>
      </c>
    </row>
    <row r="6443" spans="1:38" x14ac:dyDescent="0.5">
      <c r="A6443">
        <v>16</v>
      </c>
      <c r="B6443">
        <v>363</v>
      </c>
      <c r="C6443">
        <v>2021</v>
      </c>
      <c r="D6443">
        <v>3</v>
      </c>
      <c r="E6443">
        <v>99</v>
      </c>
      <c r="F6443">
        <v>176</v>
      </c>
      <c r="G6443">
        <v>99</v>
      </c>
      <c r="H6443">
        <v>99</v>
      </c>
      <c r="I6443">
        <v>99</v>
      </c>
      <c r="J6443">
        <v>160</v>
      </c>
      <c r="M6443">
        <v>99</v>
      </c>
      <c r="N6443">
        <v>99</v>
      </c>
      <c r="O6443">
        <v>99</v>
      </c>
      <c r="P6443">
        <v>99</v>
      </c>
      <c r="Q6443">
        <v>2</v>
      </c>
      <c r="R6443">
        <v>16</v>
      </c>
      <c r="S6443">
        <v>16</v>
      </c>
      <c r="T6443">
        <v>15.875</v>
      </c>
      <c r="U6443">
        <v>60.125</v>
      </c>
      <c r="V6443">
        <v>89.991874322860241</v>
      </c>
      <c r="W6443">
        <v>83.062499999999986</v>
      </c>
      <c r="X6443">
        <v>5.3545395460304333</v>
      </c>
      <c r="Y6443">
        <v>1.7275343701356571</v>
      </c>
      <c r="Z6443">
        <v>-14.340981951193449</v>
      </c>
      <c r="AA6443">
        <v>0.70827799911465283</v>
      </c>
      <c r="AB6443">
        <v>0.6909775694850997</v>
      </c>
      <c r="AC6443">
        <v>0</v>
      </c>
      <c r="AD6443">
        <v>0</v>
      </c>
      <c r="AE6443">
        <v>0</v>
      </c>
      <c r="AF6443">
        <v>0</v>
      </c>
      <c r="AG6443">
        <v>0</v>
      </c>
      <c r="AH6443">
        <v>0</v>
      </c>
      <c r="AI6443">
        <v>0</v>
      </c>
      <c r="AJ6443">
        <v>0</v>
      </c>
      <c r="AK6443">
        <v>3</v>
      </c>
      <c r="AL6443">
        <v>0</v>
      </c>
    </row>
    <row r="6444" spans="1:38" x14ac:dyDescent="0.5">
      <c r="A6444">
        <v>16</v>
      </c>
      <c r="B6444">
        <v>364</v>
      </c>
      <c r="C6444">
        <v>2021</v>
      </c>
      <c r="D6444">
        <v>4</v>
      </c>
      <c r="E6444">
        <v>99</v>
      </c>
      <c r="F6444">
        <v>176</v>
      </c>
      <c r="G6444">
        <v>99</v>
      </c>
      <c r="H6444">
        <v>99</v>
      </c>
      <c r="I6444">
        <v>99</v>
      </c>
      <c r="J6444">
        <v>160</v>
      </c>
      <c r="M6444">
        <v>99</v>
      </c>
      <c r="N6444">
        <v>99</v>
      </c>
      <c r="O6444">
        <v>99</v>
      </c>
      <c r="P6444">
        <v>99</v>
      </c>
      <c r="Q6444">
        <v>1</v>
      </c>
      <c r="R6444">
        <v>5</v>
      </c>
      <c r="S6444">
        <v>5</v>
      </c>
      <c r="T6444">
        <v>15.8</v>
      </c>
      <c r="U6444">
        <v>60</v>
      </c>
      <c r="V6444">
        <v>82.188515709642502</v>
      </c>
      <c r="W6444">
        <v>75.86</v>
      </c>
      <c r="X6444">
        <v>9.4311399098942399</v>
      </c>
      <c r="Y6444">
        <v>1.4142135623730951</v>
      </c>
      <c r="Z6444">
        <v>14.545295357800217</v>
      </c>
      <c r="AA6444">
        <v>0.2449779519843214</v>
      </c>
      <c r="AB6444">
        <v>0.21988246461982155</v>
      </c>
      <c r="AC6444">
        <v>1</v>
      </c>
      <c r="AD6444">
        <v>0</v>
      </c>
      <c r="AE6444">
        <v>0</v>
      </c>
      <c r="AF6444">
        <v>0</v>
      </c>
      <c r="AG6444">
        <v>1</v>
      </c>
      <c r="AH6444">
        <v>0</v>
      </c>
      <c r="AI6444">
        <v>0</v>
      </c>
      <c r="AJ6444">
        <v>0</v>
      </c>
      <c r="AK6444">
        <v>0</v>
      </c>
      <c r="AL6444">
        <v>1</v>
      </c>
    </row>
    <row r="6445" spans="1:38" x14ac:dyDescent="0.5">
      <c r="A6445">
        <v>16</v>
      </c>
      <c r="B6445">
        <v>365</v>
      </c>
      <c r="C6445">
        <v>2021</v>
      </c>
      <c r="D6445">
        <v>5</v>
      </c>
      <c r="E6445">
        <v>99</v>
      </c>
      <c r="F6445">
        <v>176</v>
      </c>
      <c r="G6445">
        <v>99</v>
      </c>
      <c r="H6445">
        <v>99</v>
      </c>
      <c r="I6445">
        <v>99</v>
      </c>
      <c r="J6445">
        <v>160</v>
      </c>
      <c r="M6445">
        <v>99</v>
      </c>
      <c r="N6445">
        <v>99</v>
      </c>
      <c r="O6445">
        <v>99</v>
      </c>
      <c r="P6445">
        <v>99</v>
      </c>
      <c r="Q6445">
        <v>4</v>
      </c>
      <c r="R6445">
        <v>76</v>
      </c>
      <c r="S6445">
        <v>76</v>
      </c>
      <c r="T6445">
        <v>15.89473684210526</v>
      </c>
      <c r="U6445">
        <v>60.15789473684211</v>
      </c>
      <c r="V6445">
        <v>84.50989336830699</v>
      </c>
      <c r="W6445">
        <v>78.002631578947387</v>
      </c>
      <c r="X6445">
        <v>7.7241585078077613</v>
      </c>
      <c r="Y6445">
        <v>1.9537590729759444</v>
      </c>
      <c r="Z6445">
        <v>-18.155608730883156</v>
      </c>
      <c r="AA6445">
        <v>3.7456875308033513</v>
      </c>
      <c r="AB6445">
        <v>3.4348414084437362</v>
      </c>
      <c r="AC6445">
        <v>4</v>
      </c>
      <c r="AD6445">
        <v>0</v>
      </c>
      <c r="AE6445">
        <v>0</v>
      </c>
      <c r="AF6445">
        <v>2</v>
      </c>
      <c r="AG6445">
        <v>1</v>
      </c>
      <c r="AH6445">
        <v>0</v>
      </c>
      <c r="AI6445">
        <v>1</v>
      </c>
      <c r="AJ6445">
        <v>0</v>
      </c>
      <c r="AK6445">
        <v>3</v>
      </c>
      <c r="AL6445">
        <v>1</v>
      </c>
    </row>
    <row r="6446" spans="1:38" x14ac:dyDescent="0.5">
      <c r="A6446">
        <v>16</v>
      </c>
      <c r="B6446">
        <v>366</v>
      </c>
      <c r="C6446">
        <v>2021</v>
      </c>
      <c r="D6446">
        <v>6</v>
      </c>
      <c r="E6446">
        <v>99</v>
      </c>
      <c r="F6446">
        <v>176</v>
      </c>
      <c r="G6446">
        <v>99</v>
      </c>
      <c r="H6446">
        <v>99</v>
      </c>
      <c r="I6446">
        <v>99</v>
      </c>
      <c r="J6446">
        <v>160</v>
      </c>
      <c r="M6446">
        <v>99</v>
      </c>
      <c r="N6446">
        <v>99</v>
      </c>
      <c r="O6446">
        <v>99</v>
      </c>
      <c r="P6446">
        <v>99</v>
      </c>
      <c r="Q6446">
        <v>1</v>
      </c>
      <c r="R6446">
        <v>17</v>
      </c>
      <c r="S6446">
        <v>17</v>
      </c>
      <c r="T6446">
        <v>15.588235294117649</v>
      </c>
      <c r="U6446">
        <v>59.647058823529406</v>
      </c>
      <c r="V6446">
        <v>89.012809891020311</v>
      </c>
      <c r="W6446">
        <v>82.158823529411748</v>
      </c>
      <c r="X6446">
        <v>8.8699133773560952</v>
      </c>
      <c r="Y6446">
        <v>2.6108636495495632</v>
      </c>
      <c r="Z6446">
        <v>9.1577378729318841</v>
      </c>
      <c r="AA6446">
        <v>0.68327974276527315</v>
      </c>
      <c r="AB6446">
        <v>0.66705115915123292</v>
      </c>
      <c r="AC6446">
        <v>0</v>
      </c>
      <c r="AD6446">
        <v>0</v>
      </c>
      <c r="AE6446">
        <v>0</v>
      </c>
      <c r="AF6446">
        <v>0</v>
      </c>
      <c r="AG6446">
        <v>0</v>
      </c>
      <c r="AH6446">
        <v>0</v>
      </c>
      <c r="AI6446">
        <v>0</v>
      </c>
      <c r="AJ6446">
        <v>0</v>
      </c>
      <c r="AK6446">
        <v>0</v>
      </c>
      <c r="AL6446">
        <v>0</v>
      </c>
    </row>
    <row r="6447" spans="1:38" x14ac:dyDescent="0.5">
      <c r="A6447">
        <v>16</v>
      </c>
      <c r="B6447">
        <v>367</v>
      </c>
      <c r="C6447">
        <v>2021</v>
      </c>
      <c r="D6447">
        <v>7</v>
      </c>
      <c r="E6447">
        <v>99</v>
      </c>
      <c r="F6447">
        <v>176</v>
      </c>
      <c r="G6447">
        <v>99</v>
      </c>
      <c r="H6447">
        <v>99</v>
      </c>
      <c r="I6447">
        <v>99</v>
      </c>
      <c r="J6447">
        <v>160</v>
      </c>
      <c r="M6447">
        <v>99</v>
      </c>
      <c r="N6447">
        <v>99</v>
      </c>
      <c r="O6447">
        <v>99</v>
      </c>
      <c r="P6447">
        <v>99</v>
      </c>
      <c r="Q6447">
        <v>2</v>
      </c>
      <c r="R6447">
        <v>71</v>
      </c>
      <c r="S6447">
        <v>71</v>
      </c>
      <c r="T6447">
        <v>15.690140845070422</v>
      </c>
      <c r="U6447">
        <v>59.718309859154921</v>
      </c>
      <c r="V6447">
        <v>96.897746173683515</v>
      </c>
      <c r="W6447">
        <v>89.436619718309913</v>
      </c>
      <c r="X6447">
        <v>10.342081946891868</v>
      </c>
      <c r="Y6447">
        <v>2.2340709925519846</v>
      </c>
      <c r="Z6447">
        <v>-24.686356207634081</v>
      </c>
      <c r="AA6447">
        <v>3.2992565055762086</v>
      </c>
      <c r="AB6447">
        <v>3.5258283864387874</v>
      </c>
      <c r="AC6447">
        <v>0</v>
      </c>
      <c r="AD6447">
        <v>0</v>
      </c>
      <c r="AE6447">
        <v>0</v>
      </c>
      <c r="AF6447">
        <v>2</v>
      </c>
      <c r="AG6447">
        <v>0</v>
      </c>
      <c r="AH6447">
        <v>1</v>
      </c>
      <c r="AI6447">
        <v>0</v>
      </c>
      <c r="AJ6447">
        <v>0</v>
      </c>
      <c r="AK6447">
        <v>2</v>
      </c>
      <c r="AL6447">
        <v>0</v>
      </c>
    </row>
    <row r="6448" spans="1:38" x14ac:dyDescent="0.5">
      <c r="A6448">
        <v>16</v>
      </c>
      <c r="B6448">
        <v>368</v>
      </c>
      <c r="C6448">
        <v>2021</v>
      </c>
      <c r="D6448">
        <v>8</v>
      </c>
      <c r="E6448">
        <v>99</v>
      </c>
      <c r="F6448">
        <v>176</v>
      </c>
      <c r="G6448">
        <v>99</v>
      </c>
      <c r="H6448">
        <v>99</v>
      </c>
      <c r="I6448">
        <v>99</v>
      </c>
      <c r="J6448">
        <v>160</v>
      </c>
      <c r="M6448">
        <v>99</v>
      </c>
      <c r="N6448">
        <v>99</v>
      </c>
      <c r="O6448">
        <v>99</v>
      </c>
      <c r="P6448">
        <v>99</v>
      </c>
      <c r="Q6448">
        <v>3</v>
      </c>
      <c r="R6448">
        <v>38</v>
      </c>
      <c r="S6448">
        <v>38</v>
      </c>
      <c r="T6448">
        <v>16.684210526315795</v>
      </c>
      <c r="U6448">
        <v>61.868421052631597</v>
      </c>
      <c r="V6448">
        <v>90.320465301933041</v>
      </c>
      <c r="W6448">
        <v>83.365789473684231</v>
      </c>
      <c r="X6448">
        <v>6.6906563408584301</v>
      </c>
      <c r="Y6448">
        <v>1.9624240197369875</v>
      </c>
      <c r="Z6448">
        <v>-0.65560515711246314</v>
      </c>
      <c r="AA6448">
        <v>1.9279553526128872</v>
      </c>
      <c r="AB6448">
        <v>1.9149652427068389</v>
      </c>
      <c r="AC6448">
        <v>0</v>
      </c>
      <c r="AD6448">
        <v>0</v>
      </c>
      <c r="AE6448">
        <v>0</v>
      </c>
      <c r="AF6448">
        <v>1</v>
      </c>
      <c r="AG6448">
        <v>0</v>
      </c>
      <c r="AH6448">
        <v>0</v>
      </c>
      <c r="AI6448">
        <v>1</v>
      </c>
      <c r="AJ6448">
        <v>0</v>
      </c>
      <c r="AK6448">
        <v>2</v>
      </c>
      <c r="AL6448">
        <v>0</v>
      </c>
    </row>
    <row r="6449" spans="1:38" x14ac:dyDescent="0.5">
      <c r="A6449">
        <v>16</v>
      </c>
      <c r="B6449">
        <v>369</v>
      </c>
      <c r="C6449">
        <v>2021</v>
      </c>
      <c r="D6449">
        <v>9</v>
      </c>
      <c r="E6449">
        <v>99</v>
      </c>
      <c r="F6449">
        <v>176</v>
      </c>
      <c r="G6449">
        <v>99</v>
      </c>
      <c r="H6449">
        <v>99</v>
      </c>
      <c r="I6449">
        <v>99</v>
      </c>
      <c r="J6449">
        <v>160</v>
      </c>
      <c r="M6449">
        <v>99</v>
      </c>
      <c r="N6449">
        <v>99</v>
      </c>
      <c r="O6449">
        <v>99</v>
      </c>
      <c r="P6449">
        <v>99</v>
      </c>
      <c r="Q6449">
        <v>3</v>
      </c>
      <c r="R6449">
        <v>47</v>
      </c>
      <c r="S6449">
        <v>47</v>
      </c>
      <c r="T6449">
        <v>16.170212765957451</v>
      </c>
      <c r="U6449">
        <v>61.340425531914896</v>
      </c>
      <c r="V6449">
        <v>91.159724303266387</v>
      </c>
      <c r="W6449">
        <v>84.140425531914858</v>
      </c>
      <c r="X6449">
        <v>10.359057288384676</v>
      </c>
      <c r="Y6449">
        <v>2.9193164147726369</v>
      </c>
      <c r="Z6449">
        <v>-36.440631907704528</v>
      </c>
      <c r="AA6449">
        <v>2.3558897243107775</v>
      </c>
      <c r="AB6449">
        <v>2.3639610532843478</v>
      </c>
      <c r="AC6449">
        <v>0</v>
      </c>
      <c r="AD6449">
        <v>0</v>
      </c>
      <c r="AE6449">
        <v>0</v>
      </c>
      <c r="AF6449">
        <v>1</v>
      </c>
      <c r="AG6449">
        <v>0</v>
      </c>
      <c r="AH6449">
        <v>1</v>
      </c>
      <c r="AI6449">
        <v>0</v>
      </c>
      <c r="AJ6449">
        <v>0</v>
      </c>
      <c r="AK6449">
        <v>1</v>
      </c>
      <c r="AL6449">
        <v>2</v>
      </c>
    </row>
    <row r="6450" spans="1:38" x14ac:dyDescent="0.5">
      <c r="A6450">
        <v>16</v>
      </c>
      <c r="B6450">
        <v>370</v>
      </c>
      <c r="C6450">
        <v>2021</v>
      </c>
      <c r="D6450">
        <v>10</v>
      </c>
      <c r="E6450">
        <v>99</v>
      </c>
      <c r="F6450">
        <v>176</v>
      </c>
      <c r="G6450">
        <v>99</v>
      </c>
      <c r="H6450">
        <v>99</v>
      </c>
      <c r="I6450">
        <v>99</v>
      </c>
      <c r="J6450">
        <v>160</v>
      </c>
      <c r="M6450">
        <v>99</v>
      </c>
      <c r="N6450">
        <v>99</v>
      </c>
      <c r="O6450">
        <v>99</v>
      </c>
      <c r="P6450">
        <v>99</v>
      </c>
      <c r="Q6450">
        <v>3</v>
      </c>
      <c r="R6450">
        <v>73</v>
      </c>
      <c r="S6450">
        <v>73</v>
      </c>
      <c r="T6450">
        <v>16.424657534246581</v>
      </c>
      <c r="U6450">
        <v>61.027397260273986</v>
      </c>
      <c r="V6450">
        <v>93.302067409727115</v>
      </c>
      <c r="W6450">
        <v>86.117808219178102</v>
      </c>
      <c r="X6450">
        <v>8.5368073732280063</v>
      </c>
      <c r="Y6450">
        <v>1.7514972283205081</v>
      </c>
      <c r="Z6450">
        <v>-18.244045482955062</v>
      </c>
      <c r="AA6450">
        <v>3.4288398309065289</v>
      </c>
      <c r="AB6450">
        <v>3.4208309921432871</v>
      </c>
      <c r="AC6450">
        <v>1</v>
      </c>
      <c r="AD6450">
        <v>0</v>
      </c>
      <c r="AE6450">
        <v>0</v>
      </c>
      <c r="AF6450">
        <v>2</v>
      </c>
      <c r="AG6450">
        <v>0</v>
      </c>
      <c r="AH6450">
        <v>0</v>
      </c>
      <c r="AI6450">
        <v>1</v>
      </c>
      <c r="AJ6450">
        <v>0</v>
      </c>
      <c r="AK6450">
        <v>2</v>
      </c>
      <c r="AL6450">
        <v>0</v>
      </c>
    </row>
    <row r="6451" spans="1:38" x14ac:dyDescent="0.5">
      <c r="A6451">
        <v>16</v>
      </c>
      <c r="B6451">
        <v>371</v>
      </c>
      <c r="C6451">
        <v>2021</v>
      </c>
      <c r="D6451">
        <v>11</v>
      </c>
      <c r="E6451">
        <v>99</v>
      </c>
      <c r="F6451">
        <v>176</v>
      </c>
      <c r="G6451">
        <v>99</v>
      </c>
      <c r="H6451">
        <v>99</v>
      </c>
      <c r="I6451">
        <v>99</v>
      </c>
      <c r="J6451">
        <v>160</v>
      </c>
      <c r="M6451">
        <v>99</v>
      </c>
      <c r="N6451">
        <v>99</v>
      </c>
      <c r="O6451">
        <v>99</v>
      </c>
      <c r="P6451">
        <v>99</v>
      </c>
      <c r="Q6451">
        <v>2</v>
      </c>
      <c r="R6451">
        <v>76</v>
      </c>
      <c r="S6451">
        <v>76</v>
      </c>
      <c r="T6451">
        <v>16.210526315789473</v>
      </c>
      <c r="U6451">
        <v>60.65789473684211</v>
      </c>
      <c r="V6451">
        <v>95.67628442721103</v>
      </c>
      <c r="W6451">
        <v>88.309210526315809</v>
      </c>
      <c r="X6451">
        <v>8.2848177191707908</v>
      </c>
      <c r="Y6451">
        <v>1.6901621814034138</v>
      </c>
      <c r="Z6451">
        <v>-34.125082274751129</v>
      </c>
      <c r="AA6451">
        <v>2.6760563380281694</v>
      </c>
      <c r="AB6451">
        <v>2.7779247141218906</v>
      </c>
      <c r="AC6451">
        <v>0</v>
      </c>
      <c r="AD6451">
        <v>0</v>
      </c>
      <c r="AE6451">
        <v>0</v>
      </c>
      <c r="AF6451">
        <v>0</v>
      </c>
      <c r="AG6451">
        <v>1</v>
      </c>
      <c r="AH6451">
        <v>1</v>
      </c>
      <c r="AI6451">
        <v>1</v>
      </c>
      <c r="AJ6451">
        <v>0</v>
      </c>
      <c r="AK6451">
        <v>0</v>
      </c>
      <c r="AL6451">
        <v>0</v>
      </c>
    </row>
    <row r="6452" spans="1:38" x14ac:dyDescent="0.5">
      <c r="A6452">
        <v>16</v>
      </c>
      <c r="B6452">
        <v>372</v>
      </c>
      <c r="C6452">
        <v>2021</v>
      </c>
      <c r="D6452">
        <v>12</v>
      </c>
      <c r="E6452">
        <v>99</v>
      </c>
      <c r="F6452">
        <v>176</v>
      </c>
      <c r="G6452">
        <v>99</v>
      </c>
      <c r="H6452">
        <v>99</v>
      </c>
      <c r="I6452">
        <v>99</v>
      </c>
      <c r="J6452">
        <v>160</v>
      </c>
      <c r="M6452">
        <v>99</v>
      </c>
      <c r="N6452">
        <v>99</v>
      </c>
      <c r="O6452">
        <v>99</v>
      </c>
      <c r="P6452">
        <v>99</v>
      </c>
      <c r="Q6452">
        <v>4</v>
      </c>
      <c r="R6452">
        <v>135</v>
      </c>
      <c r="S6452">
        <v>135</v>
      </c>
      <c r="T6452">
        <v>16.422222222222221</v>
      </c>
      <c r="U6452">
        <v>61.318518518518509</v>
      </c>
      <c r="V6452">
        <v>90.130412102243042</v>
      </c>
      <c r="W6452">
        <v>83.190370370370374</v>
      </c>
      <c r="X6452">
        <v>7.9878321731114372</v>
      </c>
      <c r="Y6452">
        <v>1.9763484917312699</v>
      </c>
      <c r="Z6452">
        <v>-24.900687804422951</v>
      </c>
      <c r="AA6452">
        <v>7.393209200438112</v>
      </c>
      <c r="AB6452">
        <v>7.4281744272692141</v>
      </c>
      <c r="AC6452">
        <v>1</v>
      </c>
      <c r="AD6452">
        <v>0</v>
      </c>
      <c r="AE6452">
        <v>0</v>
      </c>
      <c r="AF6452">
        <v>0</v>
      </c>
      <c r="AG6452">
        <v>0</v>
      </c>
      <c r="AH6452">
        <v>0</v>
      </c>
      <c r="AI6452">
        <v>0</v>
      </c>
      <c r="AJ6452">
        <v>0</v>
      </c>
      <c r="AK6452">
        <v>1</v>
      </c>
      <c r="AL6452">
        <v>0</v>
      </c>
    </row>
    <row r="6453" spans="1:38" x14ac:dyDescent="0.5">
      <c r="A6453">
        <v>16</v>
      </c>
      <c r="B6453">
        <v>373</v>
      </c>
      <c r="C6453">
        <v>2021</v>
      </c>
      <c r="D6453">
        <v>1</v>
      </c>
      <c r="E6453">
        <v>99</v>
      </c>
      <c r="F6453">
        <v>176</v>
      </c>
      <c r="G6453">
        <v>99</v>
      </c>
      <c r="H6453">
        <v>99</v>
      </c>
      <c r="I6453">
        <v>99</v>
      </c>
      <c r="J6453">
        <v>171</v>
      </c>
      <c r="M6453">
        <v>99</v>
      </c>
      <c r="N6453">
        <v>99</v>
      </c>
      <c r="O6453">
        <v>99</v>
      </c>
      <c r="P6453">
        <v>99</v>
      </c>
      <c r="Q6453">
        <v>2</v>
      </c>
      <c r="R6453">
        <v>24</v>
      </c>
      <c r="S6453">
        <v>24</v>
      </c>
      <c r="T6453">
        <v>15.5</v>
      </c>
      <c r="U6453">
        <v>59.45833333333335</v>
      </c>
      <c r="V6453">
        <v>81.884254243409202</v>
      </c>
      <c r="W6453">
        <v>75.579166666666652</v>
      </c>
      <c r="X6453">
        <v>8.6073117738480303</v>
      </c>
      <c r="Y6453">
        <v>2.692259996524867</v>
      </c>
      <c r="Z6453">
        <v>-20.366777619960224</v>
      </c>
      <c r="AA6453">
        <v>0.88954781319495868</v>
      </c>
      <c r="AB6453">
        <v>0.77197861067257523</v>
      </c>
      <c r="AC6453">
        <v>1</v>
      </c>
      <c r="AD6453">
        <v>0</v>
      </c>
      <c r="AE6453">
        <v>0</v>
      </c>
      <c r="AF6453">
        <v>0</v>
      </c>
      <c r="AG6453">
        <v>1</v>
      </c>
      <c r="AH6453">
        <v>0</v>
      </c>
      <c r="AI6453">
        <v>0</v>
      </c>
      <c r="AJ6453">
        <v>0</v>
      </c>
      <c r="AK6453">
        <v>0</v>
      </c>
      <c r="AL6453">
        <v>0</v>
      </c>
    </row>
    <row r="6454" spans="1:38" x14ac:dyDescent="0.5">
      <c r="A6454">
        <v>16</v>
      </c>
      <c r="B6454">
        <v>374</v>
      </c>
      <c r="C6454">
        <v>2021</v>
      </c>
      <c r="D6454">
        <v>2</v>
      </c>
      <c r="E6454">
        <v>99</v>
      </c>
      <c r="F6454">
        <v>176</v>
      </c>
      <c r="G6454">
        <v>99</v>
      </c>
      <c r="H6454">
        <v>99</v>
      </c>
      <c r="I6454">
        <v>99</v>
      </c>
      <c r="J6454">
        <v>171</v>
      </c>
      <c r="M6454">
        <v>99</v>
      </c>
      <c r="N6454">
        <v>99</v>
      </c>
      <c r="O6454">
        <v>99</v>
      </c>
      <c r="P6454">
        <v>99</v>
      </c>
      <c r="Q6454">
        <v>3</v>
      </c>
      <c r="R6454">
        <v>8</v>
      </c>
      <c r="S6454">
        <v>8</v>
      </c>
      <c r="T6454">
        <v>15.5</v>
      </c>
      <c r="U6454">
        <v>60</v>
      </c>
      <c r="V6454">
        <v>97.91847237269775</v>
      </c>
      <c r="W6454">
        <v>90.378750000000011</v>
      </c>
      <c r="X6454">
        <v>9.3468235747497825</v>
      </c>
      <c r="Y6454">
        <v>3.9051248379533265</v>
      </c>
      <c r="Z6454">
        <v>-74.064027745993613</v>
      </c>
      <c r="AA6454">
        <v>0.42918454935622319</v>
      </c>
      <c r="AB6454">
        <v>0.45250140282131363</v>
      </c>
      <c r="AC6454">
        <v>0</v>
      </c>
      <c r="AD6454">
        <v>0</v>
      </c>
      <c r="AE6454">
        <v>0</v>
      </c>
      <c r="AF6454">
        <v>0</v>
      </c>
      <c r="AG6454">
        <v>4</v>
      </c>
      <c r="AH6454">
        <v>0</v>
      </c>
      <c r="AI6454">
        <v>2</v>
      </c>
      <c r="AJ6454">
        <v>0</v>
      </c>
      <c r="AK6454">
        <v>1</v>
      </c>
      <c r="AL6454">
        <v>0</v>
      </c>
    </row>
    <row r="6455" spans="1:38" x14ac:dyDescent="0.5">
      <c r="A6455">
        <v>16</v>
      </c>
      <c r="B6455">
        <v>375</v>
      </c>
      <c r="C6455">
        <v>2021</v>
      </c>
      <c r="D6455">
        <v>3</v>
      </c>
      <c r="E6455">
        <v>99</v>
      </c>
      <c r="F6455">
        <v>176</v>
      </c>
      <c r="G6455">
        <v>99</v>
      </c>
      <c r="H6455">
        <v>99</v>
      </c>
      <c r="I6455">
        <v>99</v>
      </c>
      <c r="J6455">
        <v>171</v>
      </c>
      <c r="M6455">
        <v>99</v>
      </c>
      <c r="N6455">
        <v>99</v>
      </c>
      <c r="O6455">
        <v>99</v>
      </c>
      <c r="P6455">
        <v>99</v>
      </c>
      <c r="Q6455">
        <v>1</v>
      </c>
      <c r="R6455">
        <v>2</v>
      </c>
      <c r="S6455">
        <v>2</v>
      </c>
      <c r="T6455">
        <v>17</v>
      </c>
      <c r="U6455">
        <v>62</v>
      </c>
      <c r="V6455">
        <v>91.386782231852635</v>
      </c>
      <c r="W6455">
        <v>84.35</v>
      </c>
      <c r="X6455">
        <v>2.5800000000003238</v>
      </c>
      <c r="Y6455">
        <v>1</v>
      </c>
      <c r="Z6455">
        <v>99.999999999984638</v>
      </c>
      <c r="AA6455">
        <v>8.8534749889331604E-2</v>
      </c>
      <c r="AB6455">
        <v>8.771099772169777E-2</v>
      </c>
      <c r="AC6455">
        <v>0</v>
      </c>
      <c r="AD6455">
        <v>0</v>
      </c>
      <c r="AE6455">
        <v>0</v>
      </c>
      <c r="AF6455">
        <v>0</v>
      </c>
      <c r="AG6455">
        <v>0</v>
      </c>
      <c r="AH6455">
        <v>0</v>
      </c>
      <c r="AI6455">
        <v>0</v>
      </c>
      <c r="AJ6455">
        <v>0</v>
      </c>
      <c r="AK6455">
        <v>0</v>
      </c>
      <c r="AL6455">
        <v>0</v>
      </c>
    </row>
    <row r="6456" spans="1:38" x14ac:dyDescent="0.5">
      <c r="A6456">
        <v>16</v>
      </c>
      <c r="B6456">
        <v>376</v>
      </c>
      <c r="C6456">
        <v>2021</v>
      </c>
      <c r="D6456">
        <v>4</v>
      </c>
      <c r="E6456">
        <v>99</v>
      </c>
      <c r="F6456">
        <v>176</v>
      </c>
      <c r="G6456">
        <v>99</v>
      </c>
      <c r="H6456">
        <v>99</v>
      </c>
      <c r="I6456">
        <v>99</v>
      </c>
      <c r="J6456">
        <v>171</v>
      </c>
      <c r="M6456">
        <v>99</v>
      </c>
      <c r="N6456">
        <v>99</v>
      </c>
      <c r="O6456">
        <v>99</v>
      </c>
      <c r="P6456">
        <v>99</v>
      </c>
      <c r="Q6456">
        <v>3</v>
      </c>
      <c r="R6456">
        <v>8</v>
      </c>
      <c r="S6456">
        <v>8</v>
      </c>
      <c r="T6456">
        <v>16.625</v>
      </c>
      <c r="U6456">
        <v>60.25</v>
      </c>
      <c r="V6456">
        <v>98.274647887323923</v>
      </c>
      <c r="W6456">
        <v>90.707499999999996</v>
      </c>
      <c r="X6456">
        <v>18.541168214273871</v>
      </c>
      <c r="Y6456">
        <v>1.3919410907075049</v>
      </c>
      <c r="Z6456">
        <v>-12.847169555891844</v>
      </c>
      <c r="AA6456">
        <v>0.39196472317491426</v>
      </c>
      <c r="AB6456">
        <v>0.42066941543901853</v>
      </c>
      <c r="AC6456">
        <v>0</v>
      </c>
      <c r="AD6456">
        <v>0</v>
      </c>
      <c r="AE6456">
        <v>0</v>
      </c>
      <c r="AF6456">
        <v>0</v>
      </c>
      <c r="AG6456">
        <v>0</v>
      </c>
      <c r="AH6456">
        <v>0</v>
      </c>
      <c r="AI6456">
        <v>0</v>
      </c>
      <c r="AJ6456">
        <v>0</v>
      </c>
      <c r="AK6456">
        <v>0</v>
      </c>
      <c r="AL6456">
        <v>0</v>
      </c>
    </row>
    <row r="6457" spans="1:38" x14ac:dyDescent="0.5">
      <c r="A6457">
        <v>16</v>
      </c>
      <c r="B6457">
        <v>377</v>
      </c>
      <c r="C6457">
        <v>2021</v>
      </c>
      <c r="D6457">
        <v>5</v>
      </c>
      <c r="E6457">
        <v>99</v>
      </c>
      <c r="F6457">
        <v>176</v>
      </c>
      <c r="G6457">
        <v>99</v>
      </c>
      <c r="H6457">
        <v>99</v>
      </c>
      <c r="I6457">
        <v>99</v>
      </c>
      <c r="J6457">
        <v>171</v>
      </c>
      <c r="M6457">
        <v>99</v>
      </c>
      <c r="N6457">
        <v>99</v>
      </c>
      <c r="O6457">
        <v>99</v>
      </c>
      <c r="P6457">
        <v>99</v>
      </c>
      <c r="Q6457">
        <v>3</v>
      </c>
      <c r="R6457">
        <v>9</v>
      </c>
      <c r="S6457">
        <v>9</v>
      </c>
      <c r="T6457">
        <v>17</v>
      </c>
      <c r="U6457">
        <v>62</v>
      </c>
      <c r="V6457">
        <v>80.055374984952451</v>
      </c>
      <c r="W6457">
        <v>73.891111111111101</v>
      </c>
      <c r="X6457">
        <v>9.6080330331151238</v>
      </c>
      <c r="Y6457">
        <v>1.4142135623730951</v>
      </c>
      <c r="Z6457">
        <v>-37.860731114961069</v>
      </c>
      <c r="AA6457">
        <v>0.44356826022671264</v>
      </c>
      <c r="AB6457">
        <v>0.38531733636571847</v>
      </c>
      <c r="AC6457">
        <v>1</v>
      </c>
      <c r="AD6457">
        <v>0</v>
      </c>
      <c r="AE6457">
        <v>0</v>
      </c>
      <c r="AF6457">
        <v>0</v>
      </c>
      <c r="AG6457">
        <v>1</v>
      </c>
      <c r="AH6457">
        <v>0</v>
      </c>
      <c r="AI6457">
        <v>1</v>
      </c>
      <c r="AJ6457">
        <v>0</v>
      </c>
      <c r="AK6457">
        <v>0</v>
      </c>
      <c r="AL6457">
        <v>0</v>
      </c>
    </row>
    <row r="6458" spans="1:38" x14ac:dyDescent="0.5">
      <c r="A6458">
        <v>16</v>
      </c>
      <c r="B6458">
        <v>378</v>
      </c>
      <c r="C6458">
        <v>2021</v>
      </c>
      <c r="D6458">
        <v>6</v>
      </c>
      <c r="E6458">
        <v>99</v>
      </c>
      <c r="F6458">
        <v>176</v>
      </c>
      <c r="G6458">
        <v>99</v>
      </c>
      <c r="H6458">
        <v>99</v>
      </c>
      <c r="I6458">
        <v>99</v>
      </c>
      <c r="J6458">
        <v>171</v>
      </c>
      <c r="M6458">
        <v>99</v>
      </c>
      <c r="N6458">
        <v>99</v>
      </c>
      <c r="O6458">
        <v>99</v>
      </c>
      <c r="P6458">
        <v>99</v>
      </c>
      <c r="Q6458">
        <v>4</v>
      </c>
      <c r="R6458">
        <v>12</v>
      </c>
      <c r="S6458">
        <v>12</v>
      </c>
      <c r="T6458">
        <v>16.25</v>
      </c>
      <c r="U6458">
        <v>61.33333333333335</v>
      </c>
      <c r="V6458">
        <v>99.928674611773218</v>
      </c>
      <c r="W6458">
        <v>92.234166666666681</v>
      </c>
      <c r="X6458">
        <v>9.003708919415045</v>
      </c>
      <c r="Y6458">
        <v>3.0368111930479662</v>
      </c>
      <c r="Z6458">
        <v>26.263488326964559</v>
      </c>
      <c r="AA6458">
        <v>0.48231511254019283</v>
      </c>
      <c r="AB6458">
        <v>0.52860234371030035</v>
      </c>
      <c r="AC6458">
        <v>0</v>
      </c>
      <c r="AD6458">
        <v>0</v>
      </c>
      <c r="AE6458">
        <v>0</v>
      </c>
      <c r="AF6458">
        <v>0</v>
      </c>
      <c r="AG6458">
        <v>5</v>
      </c>
      <c r="AH6458">
        <v>1</v>
      </c>
      <c r="AI6458">
        <v>2</v>
      </c>
      <c r="AJ6458">
        <v>0</v>
      </c>
      <c r="AK6458">
        <v>0</v>
      </c>
      <c r="AL6458">
        <v>0</v>
      </c>
    </row>
    <row r="6459" spans="1:38" x14ac:dyDescent="0.5">
      <c r="A6459">
        <v>16</v>
      </c>
      <c r="B6459">
        <v>379</v>
      </c>
      <c r="C6459">
        <v>2021</v>
      </c>
      <c r="D6459">
        <v>7</v>
      </c>
      <c r="E6459">
        <v>99</v>
      </c>
      <c r="F6459">
        <v>176</v>
      </c>
      <c r="G6459">
        <v>99</v>
      </c>
      <c r="H6459">
        <v>99</v>
      </c>
      <c r="I6459">
        <v>99</v>
      </c>
      <c r="J6459">
        <v>171</v>
      </c>
      <c r="M6459">
        <v>99</v>
      </c>
      <c r="N6459">
        <v>99</v>
      </c>
      <c r="O6459">
        <v>99</v>
      </c>
      <c r="P6459">
        <v>99</v>
      </c>
      <c r="Q6459">
        <v>1</v>
      </c>
      <c r="R6459">
        <v>2</v>
      </c>
      <c r="S6459">
        <v>2</v>
      </c>
      <c r="T6459">
        <v>14</v>
      </c>
      <c r="U6459">
        <v>58</v>
      </c>
      <c r="V6459">
        <v>82.161430119176615</v>
      </c>
      <c r="W6459">
        <v>75.835000000000022</v>
      </c>
      <c r="X6459">
        <v>0.77499999999943647</v>
      </c>
      <c r="Y6459">
        <v>1</v>
      </c>
      <c r="Z6459">
        <v>-100.00000000014312</v>
      </c>
      <c r="AA6459">
        <v>9.2936802973977675E-2</v>
      </c>
      <c r="AB6459">
        <v>8.4214549822231588E-2</v>
      </c>
      <c r="AC6459">
        <v>0</v>
      </c>
      <c r="AD6459">
        <v>0</v>
      </c>
      <c r="AE6459">
        <v>0</v>
      </c>
      <c r="AF6459">
        <v>0</v>
      </c>
      <c r="AG6459">
        <v>0</v>
      </c>
      <c r="AH6459">
        <v>0</v>
      </c>
      <c r="AI6459">
        <v>0</v>
      </c>
      <c r="AJ6459">
        <v>0</v>
      </c>
      <c r="AK6459">
        <v>0</v>
      </c>
      <c r="AL6459">
        <v>0</v>
      </c>
    </row>
    <row r="6460" spans="1:38" x14ac:dyDescent="0.5">
      <c r="A6460">
        <v>16</v>
      </c>
      <c r="B6460">
        <v>380</v>
      </c>
      <c r="C6460">
        <v>2021</v>
      </c>
      <c r="D6460">
        <v>8</v>
      </c>
      <c r="E6460">
        <v>99</v>
      </c>
      <c r="F6460">
        <v>176</v>
      </c>
      <c r="G6460">
        <v>99</v>
      </c>
      <c r="H6460">
        <v>99</v>
      </c>
      <c r="I6460">
        <v>99</v>
      </c>
      <c r="J6460">
        <v>171</v>
      </c>
      <c r="M6460">
        <v>99</v>
      </c>
      <c r="N6460">
        <v>99</v>
      </c>
      <c r="O6460">
        <v>99</v>
      </c>
      <c r="P6460">
        <v>99</v>
      </c>
      <c r="Q6460">
        <v>4</v>
      </c>
      <c r="R6460">
        <v>12</v>
      </c>
      <c r="S6460">
        <v>12</v>
      </c>
      <c r="T6460">
        <v>16.5</v>
      </c>
      <c r="U6460">
        <v>61.16666666666665</v>
      </c>
      <c r="V6460">
        <v>93.455218490429758</v>
      </c>
      <c r="W6460">
        <v>86.259166666666687</v>
      </c>
      <c r="X6460">
        <v>9.2507427254367212</v>
      </c>
      <c r="Y6460">
        <v>2.5110865288866404</v>
      </c>
      <c r="Z6460">
        <v>-72.529567039397449</v>
      </c>
      <c r="AA6460">
        <v>0.60882800608827992</v>
      </c>
      <c r="AB6460">
        <v>0.62571409210463591</v>
      </c>
      <c r="AC6460">
        <v>0</v>
      </c>
      <c r="AD6460">
        <v>0</v>
      </c>
      <c r="AE6460">
        <v>0</v>
      </c>
      <c r="AF6460">
        <v>0</v>
      </c>
      <c r="AG6460">
        <v>1</v>
      </c>
      <c r="AH6460">
        <v>0</v>
      </c>
      <c r="AI6460">
        <v>3</v>
      </c>
      <c r="AJ6460">
        <v>0</v>
      </c>
      <c r="AK6460">
        <v>0</v>
      </c>
      <c r="AL6460">
        <v>0</v>
      </c>
    </row>
    <row r="6461" spans="1:38" x14ac:dyDescent="0.5">
      <c r="A6461">
        <v>16</v>
      </c>
      <c r="B6461">
        <v>381</v>
      </c>
      <c r="C6461">
        <v>2021</v>
      </c>
      <c r="D6461">
        <v>9</v>
      </c>
      <c r="E6461">
        <v>99</v>
      </c>
      <c r="F6461">
        <v>176</v>
      </c>
      <c r="G6461">
        <v>99</v>
      </c>
      <c r="H6461">
        <v>99</v>
      </c>
      <c r="I6461">
        <v>99</v>
      </c>
      <c r="J6461">
        <v>171</v>
      </c>
      <c r="M6461">
        <v>99</v>
      </c>
      <c r="N6461">
        <v>99</v>
      </c>
      <c r="O6461">
        <v>99</v>
      </c>
      <c r="P6461">
        <v>99</v>
      </c>
      <c r="Q6461">
        <v>5</v>
      </c>
      <c r="R6461">
        <v>13</v>
      </c>
      <c r="S6461">
        <v>13</v>
      </c>
      <c r="T6461">
        <v>15.84615384615385</v>
      </c>
      <c r="U6461">
        <v>60.923076923076913</v>
      </c>
      <c r="V6461">
        <v>101.40011667638964</v>
      </c>
      <c r="W6461">
        <v>93.592307692307685</v>
      </c>
      <c r="X6461">
        <v>10.901589265823105</v>
      </c>
      <c r="Y6461">
        <v>2.2000537917040073</v>
      </c>
      <c r="Z6461">
        <v>-14.361349143776097</v>
      </c>
      <c r="AA6461">
        <v>0.65162907268170389</v>
      </c>
      <c r="AB6461">
        <v>0.72731285427883152</v>
      </c>
      <c r="AC6461">
        <v>0</v>
      </c>
      <c r="AD6461">
        <v>0</v>
      </c>
      <c r="AE6461">
        <v>0</v>
      </c>
      <c r="AF6461">
        <v>0</v>
      </c>
      <c r="AG6461">
        <v>3</v>
      </c>
      <c r="AH6461">
        <v>0</v>
      </c>
      <c r="AI6461">
        <v>3</v>
      </c>
      <c r="AJ6461">
        <v>0</v>
      </c>
      <c r="AK6461">
        <v>1</v>
      </c>
      <c r="AL6461">
        <v>0</v>
      </c>
    </row>
    <row r="6462" spans="1:38" x14ac:dyDescent="0.5">
      <c r="A6462">
        <v>16</v>
      </c>
      <c r="B6462">
        <v>382</v>
      </c>
      <c r="C6462">
        <v>2021</v>
      </c>
      <c r="D6462">
        <v>10</v>
      </c>
      <c r="E6462">
        <v>99</v>
      </c>
      <c r="F6462">
        <v>176</v>
      </c>
      <c r="G6462">
        <v>99</v>
      </c>
      <c r="H6462">
        <v>99</v>
      </c>
      <c r="I6462">
        <v>99</v>
      </c>
      <c r="J6462">
        <v>171</v>
      </c>
      <c r="M6462">
        <v>99</v>
      </c>
      <c r="N6462">
        <v>99</v>
      </c>
      <c r="O6462">
        <v>99</v>
      </c>
      <c r="P6462">
        <v>99</v>
      </c>
      <c r="Q6462">
        <v>6</v>
      </c>
      <c r="R6462">
        <v>12</v>
      </c>
      <c r="S6462">
        <v>12</v>
      </c>
      <c r="T6462">
        <v>16.5</v>
      </c>
      <c r="U6462">
        <v>61.91666666666665</v>
      </c>
      <c r="V6462">
        <v>79.096244131455421</v>
      </c>
      <c r="W6462">
        <v>73.005833333333342</v>
      </c>
      <c r="X6462">
        <v>17.45581539121622</v>
      </c>
      <c r="Y6462">
        <v>2.5967394084805582</v>
      </c>
      <c r="Z6462">
        <v>-39.475820971741456</v>
      </c>
      <c r="AA6462">
        <v>0.56364490371066245</v>
      </c>
      <c r="AB6462">
        <v>0.47671036924362414</v>
      </c>
      <c r="AC6462">
        <v>1</v>
      </c>
      <c r="AD6462">
        <v>0</v>
      </c>
      <c r="AE6462">
        <v>0</v>
      </c>
      <c r="AF6462">
        <v>0</v>
      </c>
      <c r="AG6462">
        <v>1</v>
      </c>
      <c r="AH6462">
        <v>0</v>
      </c>
      <c r="AI6462">
        <v>3</v>
      </c>
      <c r="AJ6462">
        <v>0</v>
      </c>
      <c r="AK6462">
        <v>0</v>
      </c>
      <c r="AL6462">
        <v>0</v>
      </c>
    </row>
    <row r="6463" spans="1:38" x14ac:dyDescent="0.5">
      <c r="A6463">
        <v>16</v>
      </c>
      <c r="B6463">
        <v>383</v>
      </c>
      <c r="C6463">
        <v>2021</v>
      </c>
      <c r="D6463">
        <v>11</v>
      </c>
      <c r="E6463">
        <v>99</v>
      </c>
      <c r="F6463">
        <v>176</v>
      </c>
      <c r="G6463">
        <v>99</v>
      </c>
      <c r="H6463">
        <v>99</v>
      </c>
      <c r="I6463">
        <v>99</v>
      </c>
      <c r="J6463">
        <v>171</v>
      </c>
      <c r="M6463">
        <v>99</v>
      </c>
      <c r="N6463">
        <v>99</v>
      </c>
      <c r="O6463">
        <v>99</v>
      </c>
      <c r="P6463">
        <v>99</v>
      </c>
      <c r="Q6463">
        <v>4</v>
      </c>
      <c r="R6463">
        <v>12</v>
      </c>
      <c r="S6463">
        <v>12</v>
      </c>
      <c r="T6463">
        <v>16.25</v>
      </c>
      <c r="U6463">
        <v>61.08333333333335</v>
      </c>
      <c r="V6463">
        <v>80.299747201155654</v>
      </c>
      <c r="W6463">
        <v>74.11666666666666</v>
      </c>
      <c r="X6463">
        <v>18.114237647650448</v>
      </c>
      <c r="Y6463">
        <v>1.9346977943739316</v>
      </c>
      <c r="Z6463">
        <v>-62.715160181421886</v>
      </c>
      <c r="AA6463">
        <v>0.42253521126760551</v>
      </c>
      <c r="AB6463">
        <v>0.36812728015197937</v>
      </c>
      <c r="AC6463">
        <v>0</v>
      </c>
      <c r="AD6463">
        <v>0</v>
      </c>
      <c r="AE6463">
        <v>0</v>
      </c>
      <c r="AF6463">
        <v>0</v>
      </c>
      <c r="AG6463">
        <v>1</v>
      </c>
      <c r="AH6463">
        <v>0</v>
      </c>
      <c r="AI6463">
        <v>2</v>
      </c>
      <c r="AJ6463">
        <v>0</v>
      </c>
      <c r="AK6463">
        <v>0</v>
      </c>
      <c r="AL6463">
        <v>0</v>
      </c>
    </row>
    <row r="6464" spans="1:38" x14ac:dyDescent="0.5">
      <c r="A6464">
        <v>16</v>
      </c>
      <c r="B6464">
        <v>384</v>
      </c>
      <c r="C6464">
        <v>2021</v>
      </c>
      <c r="D6464">
        <v>12</v>
      </c>
      <c r="E6464">
        <v>99</v>
      </c>
      <c r="F6464">
        <v>176</v>
      </c>
      <c r="G6464">
        <v>99</v>
      </c>
      <c r="H6464">
        <v>99</v>
      </c>
      <c r="I6464">
        <v>99</v>
      </c>
      <c r="J6464">
        <v>171</v>
      </c>
      <c r="M6464">
        <v>99</v>
      </c>
      <c r="N6464">
        <v>99</v>
      </c>
      <c r="O6464">
        <v>99</v>
      </c>
      <c r="P6464">
        <v>99</v>
      </c>
      <c r="Q6464">
        <v>1</v>
      </c>
      <c r="R6464">
        <v>1</v>
      </c>
      <c r="S6464">
        <v>1</v>
      </c>
      <c r="T6464">
        <v>14</v>
      </c>
      <c r="U6464">
        <v>58</v>
      </c>
      <c r="V6464">
        <v>91.018418201516795</v>
      </c>
      <c r="W6464">
        <v>84.01</v>
      </c>
      <c r="X6464">
        <v>0</v>
      </c>
      <c r="Y6464">
        <v>0</v>
      </c>
      <c r="AA6464">
        <v>5.4764512595837929E-2</v>
      </c>
      <c r="AB6464">
        <v>5.5565631139188686E-2</v>
      </c>
      <c r="AC6464">
        <v>0</v>
      </c>
      <c r="AD6464">
        <v>0</v>
      </c>
      <c r="AE6464">
        <v>0</v>
      </c>
      <c r="AF6464">
        <v>0</v>
      </c>
      <c r="AG6464">
        <v>0</v>
      </c>
      <c r="AH6464">
        <v>0</v>
      </c>
      <c r="AI6464">
        <v>1</v>
      </c>
      <c r="AJ6464">
        <v>0</v>
      </c>
      <c r="AK6464">
        <v>1</v>
      </c>
      <c r="AL6464">
        <v>0</v>
      </c>
    </row>
    <row r="6465" spans="1:18" x14ac:dyDescent="0.5">
      <c r="A6465">
        <v>16</v>
      </c>
      <c r="B6465">
        <v>385</v>
      </c>
      <c r="C6465">
        <v>2021</v>
      </c>
      <c r="D6465">
        <v>1</v>
      </c>
      <c r="E6465">
        <v>99</v>
      </c>
      <c r="F6465">
        <v>176</v>
      </c>
      <c r="G6465">
        <v>99</v>
      </c>
      <c r="H6465">
        <v>99</v>
      </c>
      <c r="I6465">
        <v>99</v>
      </c>
      <c r="J6465">
        <v>181</v>
      </c>
      <c r="M6465">
        <v>99</v>
      </c>
      <c r="N6465">
        <v>99</v>
      </c>
      <c r="O6465">
        <v>99</v>
      </c>
      <c r="P6465">
        <v>99</v>
      </c>
      <c r="R6465">
        <v>0</v>
      </c>
    </row>
    <row r="6466" spans="1:18" x14ac:dyDescent="0.5">
      <c r="A6466">
        <v>16</v>
      </c>
      <c r="B6466">
        <v>386</v>
      </c>
      <c r="C6466">
        <v>2021</v>
      </c>
      <c r="D6466">
        <v>2</v>
      </c>
      <c r="E6466">
        <v>99</v>
      </c>
      <c r="F6466">
        <v>176</v>
      </c>
      <c r="G6466">
        <v>99</v>
      </c>
      <c r="H6466">
        <v>99</v>
      </c>
      <c r="I6466">
        <v>99</v>
      </c>
      <c r="J6466">
        <v>181</v>
      </c>
      <c r="M6466">
        <v>99</v>
      </c>
      <c r="N6466">
        <v>99</v>
      </c>
      <c r="O6466">
        <v>99</v>
      </c>
      <c r="P6466">
        <v>99</v>
      </c>
      <c r="R6466">
        <v>0</v>
      </c>
    </row>
    <row r="6467" spans="1:18" x14ac:dyDescent="0.5">
      <c r="A6467">
        <v>16</v>
      </c>
      <c r="B6467">
        <v>387</v>
      </c>
      <c r="C6467">
        <v>2021</v>
      </c>
      <c r="D6467">
        <v>3</v>
      </c>
      <c r="E6467">
        <v>99</v>
      </c>
      <c r="F6467">
        <v>176</v>
      </c>
      <c r="G6467">
        <v>99</v>
      </c>
      <c r="H6467">
        <v>99</v>
      </c>
      <c r="I6467">
        <v>99</v>
      </c>
      <c r="J6467">
        <v>181</v>
      </c>
      <c r="M6467">
        <v>99</v>
      </c>
      <c r="N6467">
        <v>99</v>
      </c>
      <c r="O6467">
        <v>99</v>
      </c>
      <c r="P6467">
        <v>99</v>
      </c>
      <c r="R6467">
        <v>0</v>
      </c>
    </row>
    <row r="6468" spans="1:18" x14ac:dyDescent="0.5">
      <c r="A6468">
        <v>16</v>
      </c>
      <c r="B6468">
        <v>388</v>
      </c>
      <c r="C6468">
        <v>2021</v>
      </c>
      <c r="D6468">
        <v>4</v>
      </c>
      <c r="E6468">
        <v>99</v>
      </c>
      <c r="F6468">
        <v>176</v>
      </c>
      <c r="G6468">
        <v>99</v>
      </c>
      <c r="H6468">
        <v>99</v>
      </c>
      <c r="I6468">
        <v>99</v>
      </c>
      <c r="J6468">
        <v>181</v>
      </c>
      <c r="M6468">
        <v>99</v>
      </c>
      <c r="N6468">
        <v>99</v>
      </c>
      <c r="O6468">
        <v>99</v>
      </c>
      <c r="P6468">
        <v>99</v>
      </c>
      <c r="R6468">
        <v>0</v>
      </c>
    </row>
    <row r="6469" spans="1:18" x14ac:dyDescent="0.5">
      <c r="A6469">
        <v>16</v>
      </c>
      <c r="B6469">
        <v>389</v>
      </c>
      <c r="C6469">
        <v>2021</v>
      </c>
      <c r="D6469">
        <v>5</v>
      </c>
      <c r="E6469">
        <v>99</v>
      </c>
      <c r="F6469">
        <v>176</v>
      </c>
      <c r="G6469">
        <v>99</v>
      </c>
      <c r="H6469">
        <v>99</v>
      </c>
      <c r="I6469">
        <v>99</v>
      </c>
      <c r="J6469">
        <v>181</v>
      </c>
      <c r="M6469">
        <v>99</v>
      </c>
      <c r="N6469">
        <v>99</v>
      </c>
      <c r="O6469">
        <v>99</v>
      </c>
      <c r="P6469">
        <v>99</v>
      </c>
      <c r="R6469">
        <v>0</v>
      </c>
    </row>
    <row r="6470" spans="1:18" x14ac:dyDescent="0.5">
      <c r="A6470">
        <v>16</v>
      </c>
      <c r="B6470">
        <v>390</v>
      </c>
      <c r="C6470">
        <v>2021</v>
      </c>
      <c r="D6470">
        <v>6</v>
      </c>
      <c r="E6470">
        <v>99</v>
      </c>
      <c r="F6470">
        <v>176</v>
      </c>
      <c r="G6470">
        <v>99</v>
      </c>
      <c r="H6470">
        <v>99</v>
      </c>
      <c r="I6470">
        <v>99</v>
      </c>
      <c r="J6470">
        <v>181</v>
      </c>
      <c r="M6470">
        <v>99</v>
      </c>
      <c r="N6470">
        <v>99</v>
      </c>
      <c r="O6470">
        <v>99</v>
      </c>
      <c r="P6470">
        <v>99</v>
      </c>
      <c r="R6470">
        <v>0</v>
      </c>
    </row>
    <row r="6471" spans="1:18" x14ac:dyDescent="0.5">
      <c r="A6471">
        <v>16</v>
      </c>
      <c r="B6471">
        <v>391</v>
      </c>
      <c r="C6471">
        <v>2021</v>
      </c>
      <c r="D6471">
        <v>7</v>
      </c>
      <c r="E6471">
        <v>99</v>
      </c>
      <c r="F6471">
        <v>176</v>
      </c>
      <c r="G6471">
        <v>99</v>
      </c>
      <c r="H6471">
        <v>99</v>
      </c>
      <c r="I6471">
        <v>99</v>
      </c>
      <c r="J6471">
        <v>181</v>
      </c>
      <c r="M6471">
        <v>99</v>
      </c>
      <c r="N6471">
        <v>99</v>
      </c>
      <c r="O6471">
        <v>99</v>
      </c>
      <c r="P6471">
        <v>99</v>
      </c>
      <c r="R6471">
        <v>0</v>
      </c>
    </row>
    <row r="6472" spans="1:18" x14ac:dyDescent="0.5">
      <c r="A6472">
        <v>16</v>
      </c>
      <c r="B6472">
        <v>392</v>
      </c>
      <c r="C6472">
        <v>2021</v>
      </c>
      <c r="D6472">
        <v>8</v>
      </c>
      <c r="E6472">
        <v>99</v>
      </c>
      <c r="F6472">
        <v>176</v>
      </c>
      <c r="G6472">
        <v>99</v>
      </c>
      <c r="H6472">
        <v>99</v>
      </c>
      <c r="I6472">
        <v>99</v>
      </c>
      <c r="J6472">
        <v>181</v>
      </c>
      <c r="M6472">
        <v>99</v>
      </c>
      <c r="N6472">
        <v>99</v>
      </c>
      <c r="O6472">
        <v>99</v>
      </c>
      <c r="P6472">
        <v>99</v>
      </c>
      <c r="R6472">
        <v>0</v>
      </c>
    </row>
    <row r="6473" spans="1:18" x14ac:dyDescent="0.5">
      <c r="A6473">
        <v>16</v>
      </c>
      <c r="B6473">
        <v>393</v>
      </c>
      <c r="C6473">
        <v>2021</v>
      </c>
      <c r="D6473">
        <v>9</v>
      </c>
      <c r="E6473">
        <v>99</v>
      </c>
      <c r="F6473">
        <v>176</v>
      </c>
      <c r="G6473">
        <v>99</v>
      </c>
      <c r="H6473">
        <v>99</v>
      </c>
      <c r="I6473">
        <v>99</v>
      </c>
      <c r="J6473">
        <v>181</v>
      </c>
      <c r="M6473">
        <v>99</v>
      </c>
      <c r="N6473">
        <v>99</v>
      </c>
      <c r="O6473">
        <v>99</v>
      </c>
      <c r="P6473">
        <v>99</v>
      </c>
      <c r="R6473">
        <v>0</v>
      </c>
    </row>
    <row r="6474" spans="1:18" x14ac:dyDescent="0.5">
      <c r="A6474">
        <v>16</v>
      </c>
      <c r="B6474">
        <v>394</v>
      </c>
      <c r="C6474">
        <v>2021</v>
      </c>
      <c r="D6474">
        <v>10</v>
      </c>
      <c r="E6474">
        <v>99</v>
      </c>
      <c r="F6474">
        <v>176</v>
      </c>
      <c r="G6474">
        <v>99</v>
      </c>
      <c r="H6474">
        <v>99</v>
      </c>
      <c r="I6474">
        <v>99</v>
      </c>
      <c r="J6474">
        <v>181</v>
      </c>
      <c r="M6474">
        <v>99</v>
      </c>
      <c r="N6474">
        <v>99</v>
      </c>
      <c r="O6474">
        <v>99</v>
      </c>
      <c r="P6474">
        <v>99</v>
      </c>
      <c r="R6474">
        <v>0</v>
      </c>
    </row>
    <row r="6475" spans="1:18" x14ac:dyDescent="0.5">
      <c r="A6475">
        <v>16</v>
      </c>
      <c r="B6475">
        <v>395</v>
      </c>
      <c r="C6475">
        <v>2021</v>
      </c>
      <c r="D6475">
        <v>11</v>
      </c>
      <c r="E6475">
        <v>99</v>
      </c>
      <c r="F6475">
        <v>176</v>
      </c>
      <c r="G6475">
        <v>99</v>
      </c>
      <c r="H6475">
        <v>99</v>
      </c>
      <c r="I6475">
        <v>99</v>
      </c>
      <c r="J6475">
        <v>181</v>
      </c>
      <c r="M6475">
        <v>99</v>
      </c>
      <c r="N6475">
        <v>99</v>
      </c>
      <c r="O6475">
        <v>99</v>
      </c>
      <c r="P6475">
        <v>99</v>
      </c>
      <c r="R6475">
        <v>0</v>
      </c>
    </row>
    <row r="6476" spans="1:18" x14ac:dyDescent="0.5">
      <c r="A6476">
        <v>16</v>
      </c>
      <c r="B6476">
        <v>396</v>
      </c>
      <c r="C6476">
        <v>2021</v>
      </c>
      <c r="D6476">
        <v>12</v>
      </c>
      <c r="E6476">
        <v>99</v>
      </c>
      <c r="F6476">
        <v>176</v>
      </c>
      <c r="G6476">
        <v>99</v>
      </c>
      <c r="H6476">
        <v>99</v>
      </c>
      <c r="I6476">
        <v>99</v>
      </c>
      <c r="J6476">
        <v>181</v>
      </c>
      <c r="M6476">
        <v>99</v>
      </c>
      <c r="N6476">
        <v>99</v>
      </c>
      <c r="O6476">
        <v>99</v>
      </c>
      <c r="P6476">
        <v>99</v>
      </c>
      <c r="R6476">
        <v>0</v>
      </c>
    </row>
    <row r="6477" spans="1:18" x14ac:dyDescent="0.5">
      <c r="A6477">
        <v>16</v>
      </c>
      <c r="B6477">
        <v>397</v>
      </c>
      <c r="C6477">
        <v>2021</v>
      </c>
      <c r="D6477">
        <v>1</v>
      </c>
      <c r="E6477">
        <v>99</v>
      </c>
      <c r="F6477">
        <v>176</v>
      </c>
      <c r="G6477">
        <v>99</v>
      </c>
      <c r="H6477">
        <v>99</v>
      </c>
      <c r="I6477">
        <v>99</v>
      </c>
      <c r="J6477">
        <v>470</v>
      </c>
      <c r="M6477">
        <v>99</v>
      </c>
      <c r="N6477">
        <v>99</v>
      </c>
      <c r="O6477">
        <v>99</v>
      </c>
      <c r="P6477">
        <v>99</v>
      </c>
      <c r="R6477">
        <v>0</v>
      </c>
    </row>
    <row r="6478" spans="1:18" x14ac:dyDescent="0.5">
      <c r="A6478">
        <v>16</v>
      </c>
      <c r="B6478">
        <v>398</v>
      </c>
      <c r="C6478">
        <v>2021</v>
      </c>
      <c r="D6478">
        <v>2</v>
      </c>
      <c r="E6478">
        <v>99</v>
      </c>
      <c r="F6478">
        <v>176</v>
      </c>
      <c r="G6478">
        <v>99</v>
      </c>
      <c r="H6478">
        <v>99</v>
      </c>
      <c r="I6478">
        <v>99</v>
      </c>
      <c r="J6478">
        <v>470</v>
      </c>
      <c r="M6478">
        <v>99</v>
      </c>
      <c r="N6478">
        <v>99</v>
      </c>
      <c r="O6478">
        <v>99</v>
      </c>
      <c r="P6478">
        <v>99</v>
      </c>
      <c r="R6478">
        <v>0</v>
      </c>
    </row>
    <row r="6479" spans="1:18" x14ac:dyDescent="0.5">
      <c r="A6479">
        <v>16</v>
      </c>
      <c r="B6479">
        <v>399</v>
      </c>
      <c r="C6479">
        <v>2021</v>
      </c>
      <c r="D6479">
        <v>3</v>
      </c>
      <c r="E6479">
        <v>99</v>
      </c>
      <c r="F6479">
        <v>176</v>
      </c>
      <c r="G6479">
        <v>99</v>
      </c>
      <c r="H6479">
        <v>99</v>
      </c>
      <c r="I6479">
        <v>99</v>
      </c>
      <c r="J6479">
        <v>470</v>
      </c>
      <c r="M6479">
        <v>99</v>
      </c>
      <c r="N6479">
        <v>99</v>
      </c>
      <c r="O6479">
        <v>99</v>
      </c>
      <c r="P6479">
        <v>99</v>
      </c>
      <c r="R6479">
        <v>0</v>
      </c>
    </row>
    <row r="6480" spans="1:18" x14ac:dyDescent="0.5">
      <c r="A6480">
        <v>16</v>
      </c>
      <c r="B6480">
        <v>400</v>
      </c>
      <c r="C6480">
        <v>2021</v>
      </c>
      <c r="D6480">
        <v>4</v>
      </c>
      <c r="E6480">
        <v>99</v>
      </c>
      <c r="F6480">
        <v>176</v>
      </c>
      <c r="G6480">
        <v>99</v>
      </c>
      <c r="H6480">
        <v>99</v>
      </c>
      <c r="I6480">
        <v>99</v>
      </c>
      <c r="J6480">
        <v>470</v>
      </c>
      <c r="M6480">
        <v>99</v>
      </c>
      <c r="N6480">
        <v>99</v>
      </c>
      <c r="O6480">
        <v>99</v>
      </c>
      <c r="P6480">
        <v>99</v>
      </c>
      <c r="R6480">
        <v>0</v>
      </c>
    </row>
    <row r="6481" spans="1:38" x14ac:dyDescent="0.5">
      <c r="A6481">
        <v>16</v>
      </c>
      <c r="B6481">
        <v>401</v>
      </c>
      <c r="C6481">
        <v>2021</v>
      </c>
      <c r="D6481">
        <v>5</v>
      </c>
      <c r="E6481">
        <v>99</v>
      </c>
      <c r="F6481">
        <v>176</v>
      </c>
      <c r="G6481">
        <v>99</v>
      </c>
      <c r="H6481">
        <v>99</v>
      </c>
      <c r="I6481">
        <v>99</v>
      </c>
      <c r="J6481">
        <v>470</v>
      </c>
      <c r="M6481">
        <v>99</v>
      </c>
      <c r="N6481">
        <v>99</v>
      </c>
      <c r="O6481">
        <v>99</v>
      </c>
      <c r="P6481">
        <v>99</v>
      </c>
      <c r="R6481">
        <v>0</v>
      </c>
    </row>
    <row r="6482" spans="1:38" x14ac:dyDescent="0.5">
      <c r="A6482">
        <v>16</v>
      </c>
      <c r="B6482">
        <v>402</v>
      </c>
      <c r="C6482">
        <v>2021</v>
      </c>
      <c r="D6482">
        <v>6</v>
      </c>
      <c r="E6482">
        <v>99</v>
      </c>
      <c r="F6482">
        <v>176</v>
      </c>
      <c r="G6482">
        <v>99</v>
      </c>
      <c r="H6482">
        <v>99</v>
      </c>
      <c r="I6482">
        <v>99</v>
      </c>
      <c r="J6482">
        <v>470</v>
      </c>
      <c r="M6482">
        <v>99</v>
      </c>
      <c r="N6482">
        <v>99</v>
      </c>
      <c r="O6482">
        <v>99</v>
      </c>
      <c r="P6482">
        <v>99</v>
      </c>
      <c r="R6482">
        <v>0</v>
      </c>
    </row>
    <row r="6483" spans="1:38" x14ac:dyDescent="0.5">
      <c r="A6483">
        <v>16</v>
      </c>
      <c r="B6483">
        <v>403</v>
      </c>
      <c r="C6483">
        <v>2021</v>
      </c>
      <c r="D6483">
        <v>7</v>
      </c>
      <c r="E6483">
        <v>99</v>
      </c>
      <c r="F6483">
        <v>176</v>
      </c>
      <c r="G6483">
        <v>99</v>
      </c>
      <c r="H6483">
        <v>99</v>
      </c>
      <c r="I6483">
        <v>99</v>
      </c>
      <c r="J6483">
        <v>470</v>
      </c>
      <c r="M6483">
        <v>99</v>
      </c>
      <c r="N6483">
        <v>99</v>
      </c>
      <c r="O6483">
        <v>99</v>
      </c>
      <c r="P6483">
        <v>99</v>
      </c>
      <c r="R6483">
        <v>0</v>
      </c>
    </row>
    <row r="6484" spans="1:38" x14ac:dyDescent="0.5">
      <c r="A6484">
        <v>16</v>
      </c>
      <c r="B6484">
        <v>404</v>
      </c>
      <c r="C6484">
        <v>2021</v>
      </c>
      <c r="D6484">
        <v>8</v>
      </c>
      <c r="E6484">
        <v>99</v>
      </c>
      <c r="F6484">
        <v>176</v>
      </c>
      <c r="G6484">
        <v>99</v>
      </c>
      <c r="H6484">
        <v>99</v>
      </c>
      <c r="I6484">
        <v>99</v>
      </c>
      <c r="J6484">
        <v>470</v>
      </c>
      <c r="M6484">
        <v>99</v>
      </c>
      <c r="N6484">
        <v>99</v>
      </c>
      <c r="O6484">
        <v>99</v>
      </c>
      <c r="P6484">
        <v>99</v>
      </c>
      <c r="R6484">
        <v>0</v>
      </c>
    </row>
    <row r="6485" spans="1:38" x14ac:dyDescent="0.5">
      <c r="A6485">
        <v>16</v>
      </c>
      <c r="B6485">
        <v>405</v>
      </c>
      <c r="C6485">
        <v>2021</v>
      </c>
      <c r="D6485">
        <v>9</v>
      </c>
      <c r="E6485">
        <v>99</v>
      </c>
      <c r="F6485">
        <v>176</v>
      </c>
      <c r="G6485">
        <v>99</v>
      </c>
      <c r="H6485">
        <v>99</v>
      </c>
      <c r="I6485">
        <v>99</v>
      </c>
      <c r="J6485">
        <v>470</v>
      </c>
      <c r="M6485">
        <v>99</v>
      </c>
      <c r="N6485">
        <v>99</v>
      </c>
      <c r="O6485">
        <v>99</v>
      </c>
      <c r="P6485">
        <v>99</v>
      </c>
      <c r="R6485">
        <v>0</v>
      </c>
    </row>
    <row r="6486" spans="1:38" x14ac:dyDescent="0.5">
      <c r="A6486">
        <v>16</v>
      </c>
      <c r="B6486">
        <v>406</v>
      </c>
      <c r="C6486">
        <v>2021</v>
      </c>
      <c r="D6486">
        <v>10</v>
      </c>
      <c r="E6486">
        <v>99</v>
      </c>
      <c r="F6486">
        <v>176</v>
      </c>
      <c r="G6486">
        <v>99</v>
      </c>
      <c r="H6486">
        <v>99</v>
      </c>
      <c r="I6486">
        <v>99</v>
      </c>
      <c r="J6486">
        <v>470</v>
      </c>
      <c r="M6486">
        <v>99</v>
      </c>
      <c r="N6486">
        <v>99</v>
      </c>
      <c r="O6486">
        <v>99</v>
      </c>
      <c r="P6486">
        <v>99</v>
      </c>
      <c r="R6486">
        <v>0</v>
      </c>
    </row>
    <row r="6487" spans="1:38" x14ac:dyDescent="0.5">
      <c r="A6487">
        <v>16</v>
      </c>
      <c r="B6487">
        <v>407</v>
      </c>
      <c r="C6487">
        <v>2021</v>
      </c>
      <c r="D6487">
        <v>11</v>
      </c>
      <c r="E6487">
        <v>99</v>
      </c>
      <c r="F6487">
        <v>176</v>
      </c>
      <c r="G6487">
        <v>99</v>
      </c>
      <c r="H6487">
        <v>99</v>
      </c>
      <c r="I6487">
        <v>99</v>
      </c>
      <c r="J6487">
        <v>470</v>
      </c>
      <c r="M6487">
        <v>99</v>
      </c>
      <c r="N6487">
        <v>99</v>
      </c>
      <c r="O6487">
        <v>99</v>
      </c>
      <c r="P6487">
        <v>99</v>
      </c>
      <c r="R6487">
        <v>0</v>
      </c>
    </row>
    <row r="6488" spans="1:38" x14ac:dyDescent="0.5">
      <c r="A6488">
        <v>16</v>
      </c>
      <c r="B6488">
        <v>408</v>
      </c>
      <c r="C6488">
        <v>2021</v>
      </c>
      <c r="D6488">
        <v>12</v>
      </c>
      <c r="E6488">
        <v>99</v>
      </c>
      <c r="F6488">
        <v>176</v>
      </c>
      <c r="G6488">
        <v>99</v>
      </c>
      <c r="H6488">
        <v>99</v>
      </c>
      <c r="I6488">
        <v>99</v>
      </c>
      <c r="J6488">
        <v>470</v>
      </c>
      <c r="M6488">
        <v>99</v>
      </c>
      <c r="N6488">
        <v>99</v>
      </c>
      <c r="O6488">
        <v>99</v>
      </c>
      <c r="P6488">
        <v>99</v>
      </c>
      <c r="R6488">
        <v>0</v>
      </c>
    </row>
    <row r="6489" spans="1:38" x14ac:dyDescent="0.5">
      <c r="A6489">
        <v>16</v>
      </c>
      <c r="B6489">
        <v>409</v>
      </c>
      <c r="C6489">
        <v>2021</v>
      </c>
      <c r="D6489">
        <v>1</v>
      </c>
      <c r="E6489">
        <v>99</v>
      </c>
      <c r="F6489">
        <v>176</v>
      </c>
      <c r="G6489">
        <v>99</v>
      </c>
      <c r="H6489">
        <v>99</v>
      </c>
      <c r="I6489">
        <v>99</v>
      </c>
      <c r="J6489">
        <v>643</v>
      </c>
      <c r="M6489">
        <v>99</v>
      </c>
      <c r="N6489">
        <v>99</v>
      </c>
      <c r="O6489">
        <v>99</v>
      </c>
      <c r="P6489">
        <v>99</v>
      </c>
      <c r="Q6489">
        <v>4</v>
      </c>
      <c r="R6489">
        <v>280</v>
      </c>
      <c r="S6489">
        <v>280</v>
      </c>
      <c r="T6489">
        <v>16.024999999999999</v>
      </c>
      <c r="U6489">
        <v>60.424999999999997</v>
      </c>
      <c r="V6489">
        <v>92.659224578238593</v>
      </c>
      <c r="W6489">
        <v>85.524464285714359</v>
      </c>
      <c r="X6489">
        <v>9.2097059282279066</v>
      </c>
      <c r="Y6489">
        <v>2.3455314658182354</v>
      </c>
      <c r="Z6489">
        <v>-30.8738124472846</v>
      </c>
      <c r="AA6489">
        <v>10.378057820607856</v>
      </c>
      <c r="AB6489">
        <v>10.191551900868056</v>
      </c>
      <c r="AC6489">
        <v>6</v>
      </c>
      <c r="AD6489">
        <v>0</v>
      </c>
      <c r="AE6489">
        <v>0</v>
      </c>
      <c r="AF6489">
        <v>1</v>
      </c>
      <c r="AG6489">
        <v>12</v>
      </c>
      <c r="AH6489">
        <v>0</v>
      </c>
      <c r="AI6489">
        <v>0</v>
      </c>
      <c r="AJ6489">
        <v>0</v>
      </c>
      <c r="AK6489">
        <v>3</v>
      </c>
      <c r="AL6489">
        <v>3</v>
      </c>
    </row>
    <row r="6490" spans="1:38" x14ac:dyDescent="0.5">
      <c r="A6490">
        <v>16</v>
      </c>
      <c r="B6490">
        <v>410</v>
      </c>
      <c r="C6490">
        <v>2021</v>
      </c>
      <c r="D6490">
        <v>2</v>
      </c>
      <c r="E6490">
        <v>99</v>
      </c>
      <c r="F6490">
        <v>176</v>
      </c>
      <c r="G6490">
        <v>99</v>
      </c>
      <c r="H6490">
        <v>99</v>
      </c>
      <c r="I6490">
        <v>99</v>
      </c>
      <c r="J6490">
        <v>643</v>
      </c>
      <c r="M6490">
        <v>99</v>
      </c>
      <c r="N6490">
        <v>99</v>
      </c>
      <c r="O6490">
        <v>99</v>
      </c>
      <c r="P6490">
        <v>99</v>
      </c>
      <c r="Q6490">
        <v>4</v>
      </c>
      <c r="R6490">
        <v>83</v>
      </c>
      <c r="S6490">
        <v>83</v>
      </c>
      <c r="T6490">
        <v>16.3855421686747</v>
      </c>
      <c r="U6490">
        <v>61.096385542168683</v>
      </c>
      <c r="V6490">
        <v>90.832278191857313</v>
      </c>
      <c r="W6490">
        <v>83.838192771084323</v>
      </c>
      <c r="X6490">
        <v>10.89219220133355</v>
      </c>
      <c r="Y6490">
        <v>2.1034364185825849</v>
      </c>
      <c r="Z6490">
        <v>-47.890617094771322</v>
      </c>
      <c r="AA6490">
        <v>4.4527896995708156</v>
      </c>
      <c r="AB6490">
        <v>4.3549544094025263</v>
      </c>
      <c r="AC6490">
        <v>1</v>
      </c>
      <c r="AD6490">
        <v>0</v>
      </c>
      <c r="AE6490">
        <v>0</v>
      </c>
      <c r="AF6490">
        <v>0</v>
      </c>
      <c r="AG6490">
        <v>1</v>
      </c>
      <c r="AH6490">
        <v>1</v>
      </c>
      <c r="AI6490">
        <v>0</v>
      </c>
      <c r="AJ6490">
        <v>0</v>
      </c>
      <c r="AK6490">
        <v>7</v>
      </c>
      <c r="AL6490">
        <v>1</v>
      </c>
    </row>
    <row r="6491" spans="1:38" x14ac:dyDescent="0.5">
      <c r="A6491">
        <v>16</v>
      </c>
      <c r="B6491">
        <v>411</v>
      </c>
      <c r="C6491">
        <v>2021</v>
      </c>
      <c r="D6491">
        <v>3</v>
      </c>
      <c r="E6491">
        <v>99</v>
      </c>
      <c r="F6491">
        <v>176</v>
      </c>
      <c r="G6491">
        <v>99</v>
      </c>
      <c r="H6491">
        <v>99</v>
      </c>
      <c r="I6491">
        <v>99</v>
      </c>
      <c r="J6491">
        <v>643</v>
      </c>
      <c r="M6491">
        <v>99</v>
      </c>
      <c r="N6491">
        <v>99</v>
      </c>
      <c r="O6491">
        <v>99</v>
      </c>
      <c r="P6491">
        <v>99</v>
      </c>
      <c r="Q6491">
        <v>2</v>
      </c>
      <c r="R6491">
        <v>197</v>
      </c>
      <c r="S6491">
        <v>197</v>
      </c>
      <c r="T6491">
        <v>16.147208121827411</v>
      </c>
      <c r="U6491">
        <v>60.893401015228413</v>
      </c>
      <c r="V6491">
        <v>95.512921339045604</v>
      </c>
      <c r="W6491">
        <v>88.158426395939074</v>
      </c>
      <c r="X6491">
        <v>10.468799331953305</v>
      </c>
      <c r="Y6491">
        <v>2.3006966736978702</v>
      </c>
      <c r="Z6491">
        <v>-46.748857301575242</v>
      </c>
      <c r="AA6491">
        <v>8.7206728640991606</v>
      </c>
      <c r="AB6491">
        <v>9.0296106505171743</v>
      </c>
      <c r="AC6491">
        <v>1</v>
      </c>
      <c r="AD6491">
        <v>0</v>
      </c>
      <c r="AE6491">
        <v>0</v>
      </c>
      <c r="AF6491">
        <v>0</v>
      </c>
      <c r="AG6491">
        <v>1</v>
      </c>
      <c r="AH6491">
        <v>0</v>
      </c>
      <c r="AI6491">
        <v>0</v>
      </c>
      <c r="AJ6491">
        <v>0</v>
      </c>
      <c r="AK6491">
        <v>3</v>
      </c>
      <c r="AL6491">
        <v>3</v>
      </c>
    </row>
    <row r="6492" spans="1:38" x14ac:dyDescent="0.5">
      <c r="A6492">
        <v>16</v>
      </c>
      <c r="B6492">
        <v>412</v>
      </c>
      <c r="C6492">
        <v>2021</v>
      </c>
      <c r="D6492">
        <v>4</v>
      </c>
      <c r="E6492">
        <v>99</v>
      </c>
      <c r="F6492">
        <v>176</v>
      </c>
      <c r="G6492">
        <v>99</v>
      </c>
      <c r="H6492">
        <v>99</v>
      </c>
      <c r="I6492">
        <v>99</v>
      </c>
      <c r="J6492">
        <v>643</v>
      </c>
      <c r="M6492">
        <v>99</v>
      </c>
      <c r="N6492">
        <v>99</v>
      </c>
      <c r="O6492">
        <v>99</v>
      </c>
      <c r="P6492">
        <v>99</v>
      </c>
      <c r="Q6492">
        <v>2</v>
      </c>
      <c r="R6492">
        <v>275</v>
      </c>
      <c r="S6492">
        <v>275</v>
      </c>
      <c r="T6492">
        <v>16.170909090909092</v>
      </c>
      <c r="U6492">
        <v>60.767272727272719</v>
      </c>
      <c r="V6492">
        <v>92.184536590170396</v>
      </c>
      <c r="W6492">
        <v>85.086327272727274</v>
      </c>
      <c r="X6492">
        <v>10.60744997040786</v>
      </c>
      <c r="Y6492">
        <v>2.2099818629823167</v>
      </c>
      <c r="Z6492">
        <v>-44.072598250759</v>
      </c>
      <c r="AA6492">
        <v>13.473787359137676</v>
      </c>
      <c r="AB6492">
        <v>13.564388663850258</v>
      </c>
      <c r="AC6492">
        <v>1</v>
      </c>
      <c r="AD6492">
        <v>0</v>
      </c>
      <c r="AE6492">
        <v>0</v>
      </c>
      <c r="AF6492">
        <v>0</v>
      </c>
      <c r="AG6492">
        <v>0</v>
      </c>
      <c r="AH6492">
        <v>0</v>
      </c>
      <c r="AI6492">
        <v>0</v>
      </c>
      <c r="AJ6492">
        <v>0</v>
      </c>
      <c r="AK6492">
        <v>9</v>
      </c>
      <c r="AL6492">
        <v>0</v>
      </c>
    </row>
    <row r="6493" spans="1:38" x14ac:dyDescent="0.5">
      <c r="A6493">
        <v>16</v>
      </c>
      <c r="B6493">
        <v>413</v>
      </c>
      <c r="C6493">
        <v>2021</v>
      </c>
      <c r="D6493">
        <v>5</v>
      </c>
      <c r="E6493">
        <v>99</v>
      </c>
      <c r="F6493">
        <v>176</v>
      </c>
      <c r="G6493">
        <v>99</v>
      </c>
      <c r="H6493">
        <v>99</v>
      </c>
      <c r="I6493">
        <v>99</v>
      </c>
      <c r="J6493">
        <v>643</v>
      </c>
      <c r="M6493">
        <v>99</v>
      </c>
      <c r="N6493">
        <v>99</v>
      </c>
      <c r="O6493">
        <v>99</v>
      </c>
      <c r="P6493">
        <v>99</v>
      </c>
      <c r="Q6493">
        <v>2</v>
      </c>
      <c r="R6493">
        <v>155</v>
      </c>
      <c r="S6493">
        <v>155</v>
      </c>
      <c r="T6493">
        <v>16.748387096774199</v>
      </c>
      <c r="U6493">
        <v>62.225806451612904</v>
      </c>
      <c r="V6493">
        <v>95.058889316045111</v>
      </c>
      <c r="W6493">
        <v>87.739354838709701</v>
      </c>
      <c r="X6493">
        <v>10.232711851793468</v>
      </c>
      <c r="Y6493">
        <v>1.9627117090548527</v>
      </c>
      <c r="Z6493">
        <v>-31.698290806361012</v>
      </c>
      <c r="AA6493">
        <v>7.6392311483489408</v>
      </c>
      <c r="AB6493">
        <v>7.8797053436576734</v>
      </c>
      <c r="AC6493">
        <v>3</v>
      </c>
      <c r="AD6493">
        <v>0</v>
      </c>
      <c r="AE6493">
        <v>0</v>
      </c>
      <c r="AF6493">
        <v>0</v>
      </c>
      <c r="AG6493">
        <v>1</v>
      </c>
      <c r="AH6493">
        <v>1</v>
      </c>
      <c r="AI6493">
        <v>0</v>
      </c>
      <c r="AJ6493">
        <v>0</v>
      </c>
      <c r="AK6493">
        <v>5</v>
      </c>
      <c r="AL6493">
        <v>4</v>
      </c>
    </row>
    <row r="6494" spans="1:38" x14ac:dyDescent="0.5">
      <c r="A6494">
        <v>16</v>
      </c>
      <c r="B6494">
        <v>414</v>
      </c>
      <c r="C6494">
        <v>2021</v>
      </c>
      <c r="D6494">
        <v>6</v>
      </c>
      <c r="E6494">
        <v>99</v>
      </c>
      <c r="F6494">
        <v>176</v>
      </c>
      <c r="G6494">
        <v>99</v>
      </c>
      <c r="H6494">
        <v>99</v>
      </c>
      <c r="I6494">
        <v>99</v>
      </c>
      <c r="J6494">
        <v>643</v>
      </c>
      <c r="M6494">
        <v>99</v>
      </c>
      <c r="N6494">
        <v>99</v>
      </c>
      <c r="O6494">
        <v>99</v>
      </c>
      <c r="P6494">
        <v>99</v>
      </c>
      <c r="Q6494">
        <v>2</v>
      </c>
      <c r="R6494">
        <v>220</v>
      </c>
      <c r="S6494">
        <v>220</v>
      </c>
      <c r="T6494">
        <v>16.181818181818183</v>
      </c>
      <c r="U6494">
        <v>60.636363636363633</v>
      </c>
      <c r="V6494">
        <v>87.38151285334385</v>
      </c>
      <c r="W6494">
        <v>80.653136363636349</v>
      </c>
      <c r="X6494">
        <v>8.7916474141160137</v>
      </c>
      <c r="Y6494">
        <v>2.096435384721989</v>
      </c>
      <c r="Z6494">
        <v>-35.713782737489126</v>
      </c>
      <c r="AA6494">
        <v>8.8424437299035343</v>
      </c>
      <c r="AB6494">
        <v>8.474224230056663</v>
      </c>
      <c r="AC6494">
        <v>5</v>
      </c>
      <c r="AD6494">
        <v>0</v>
      </c>
      <c r="AE6494">
        <v>0</v>
      </c>
      <c r="AF6494">
        <v>2</v>
      </c>
      <c r="AG6494">
        <v>2</v>
      </c>
      <c r="AH6494">
        <v>0</v>
      </c>
      <c r="AI6494">
        <v>0</v>
      </c>
      <c r="AJ6494">
        <v>0</v>
      </c>
      <c r="AK6494">
        <v>0</v>
      </c>
      <c r="AL6494">
        <v>1</v>
      </c>
    </row>
    <row r="6495" spans="1:38" x14ac:dyDescent="0.5">
      <c r="A6495">
        <v>16</v>
      </c>
      <c r="B6495">
        <v>415</v>
      </c>
      <c r="C6495">
        <v>2021</v>
      </c>
      <c r="D6495">
        <v>7</v>
      </c>
      <c r="E6495">
        <v>99</v>
      </c>
      <c r="F6495">
        <v>176</v>
      </c>
      <c r="G6495">
        <v>99</v>
      </c>
      <c r="H6495">
        <v>99</v>
      </c>
      <c r="I6495">
        <v>99</v>
      </c>
      <c r="J6495">
        <v>643</v>
      </c>
      <c r="M6495">
        <v>99</v>
      </c>
      <c r="N6495">
        <v>99</v>
      </c>
      <c r="O6495">
        <v>99</v>
      </c>
      <c r="P6495">
        <v>99</v>
      </c>
      <c r="Q6495">
        <v>5</v>
      </c>
      <c r="R6495">
        <v>337</v>
      </c>
      <c r="S6495">
        <v>337</v>
      </c>
      <c r="T6495">
        <v>16.421364985163205</v>
      </c>
      <c r="U6495">
        <v>61.234421364985167</v>
      </c>
      <c r="V6495">
        <v>89.518921334443505</v>
      </c>
      <c r="W6495">
        <v>82.625964391691397</v>
      </c>
      <c r="X6495">
        <v>9.6232288380127127</v>
      </c>
      <c r="Y6495">
        <v>1.8842472953221796</v>
      </c>
      <c r="Z6495">
        <v>-51.500126044312189</v>
      </c>
      <c r="AA6495">
        <v>15.659851301115237</v>
      </c>
      <c r="AB6495">
        <v>15.460868524247037</v>
      </c>
      <c r="AC6495">
        <v>1</v>
      </c>
      <c r="AD6495">
        <v>0</v>
      </c>
      <c r="AE6495">
        <v>0</v>
      </c>
      <c r="AF6495">
        <v>10</v>
      </c>
      <c r="AG6495">
        <v>2</v>
      </c>
      <c r="AH6495">
        <v>0</v>
      </c>
      <c r="AI6495">
        <v>2</v>
      </c>
      <c r="AJ6495">
        <v>0</v>
      </c>
      <c r="AK6495">
        <v>1</v>
      </c>
      <c r="AL6495">
        <v>1</v>
      </c>
    </row>
    <row r="6496" spans="1:38" x14ac:dyDescent="0.5">
      <c r="A6496">
        <v>16</v>
      </c>
      <c r="B6496">
        <v>416</v>
      </c>
      <c r="C6496">
        <v>2021</v>
      </c>
      <c r="D6496">
        <v>8</v>
      </c>
      <c r="E6496">
        <v>99</v>
      </c>
      <c r="F6496">
        <v>176</v>
      </c>
      <c r="G6496">
        <v>99</v>
      </c>
      <c r="H6496">
        <v>99</v>
      </c>
      <c r="I6496">
        <v>99</v>
      </c>
      <c r="J6496">
        <v>643</v>
      </c>
      <c r="M6496">
        <v>99</v>
      </c>
      <c r="N6496">
        <v>99</v>
      </c>
      <c r="O6496">
        <v>99</v>
      </c>
      <c r="P6496">
        <v>99</v>
      </c>
      <c r="Q6496">
        <v>1</v>
      </c>
      <c r="R6496">
        <v>97</v>
      </c>
      <c r="S6496">
        <v>97</v>
      </c>
      <c r="T6496">
        <v>16.16494845360825</v>
      </c>
      <c r="U6496">
        <v>60.360824742268051</v>
      </c>
      <c r="V6496">
        <v>94.654923992806943</v>
      </c>
      <c r="W6496">
        <v>87.366494845360819</v>
      </c>
      <c r="X6496">
        <v>6.510050760920949</v>
      </c>
      <c r="Y6496">
        <v>1.8173594020140529</v>
      </c>
      <c r="Z6496">
        <v>-29.215962446382381</v>
      </c>
      <c r="AA6496">
        <v>4.9213597158802651</v>
      </c>
      <c r="AB6496">
        <v>5.1227843989965693</v>
      </c>
      <c r="AC6496">
        <v>3</v>
      </c>
      <c r="AD6496">
        <v>0</v>
      </c>
      <c r="AE6496">
        <v>0</v>
      </c>
      <c r="AF6496">
        <v>0</v>
      </c>
      <c r="AG6496">
        <v>2</v>
      </c>
      <c r="AH6496">
        <v>1</v>
      </c>
      <c r="AI6496">
        <v>0</v>
      </c>
      <c r="AJ6496">
        <v>0</v>
      </c>
      <c r="AK6496">
        <v>3</v>
      </c>
      <c r="AL6496">
        <v>4</v>
      </c>
    </row>
    <row r="6497" spans="1:38" x14ac:dyDescent="0.5">
      <c r="A6497">
        <v>16</v>
      </c>
      <c r="B6497">
        <v>417</v>
      </c>
      <c r="C6497">
        <v>2021</v>
      </c>
      <c r="D6497">
        <v>9</v>
      </c>
      <c r="E6497">
        <v>99</v>
      </c>
      <c r="F6497">
        <v>176</v>
      </c>
      <c r="G6497">
        <v>99</v>
      </c>
      <c r="H6497">
        <v>99</v>
      </c>
      <c r="I6497">
        <v>99</v>
      </c>
      <c r="J6497">
        <v>643</v>
      </c>
      <c r="M6497">
        <v>99</v>
      </c>
      <c r="N6497">
        <v>99</v>
      </c>
      <c r="O6497">
        <v>99</v>
      </c>
      <c r="P6497">
        <v>99</v>
      </c>
      <c r="Q6497">
        <v>4</v>
      </c>
      <c r="R6497">
        <v>268</v>
      </c>
      <c r="S6497">
        <v>268</v>
      </c>
      <c r="T6497">
        <v>16.720149253731346</v>
      </c>
      <c r="U6497">
        <v>62.097014925373159</v>
      </c>
      <c r="V6497">
        <v>85.949774421500351</v>
      </c>
      <c r="W6497">
        <v>79.331641791044746</v>
      </c>
      <c r="X6497">
        <v>9.5579338923010617</v>
      </c>
      <c r="Y6497">
        <v>1.7824576484262651</v>
      </c>
      <c r="Z6497">
        <v>-47.153335098553192</v>
      </c>
      <c r="AA6497">
        <v>13.43358395989975</v>
      </c>
      <c r="AB6497">
        <v>12.70922274782586</v>
      </c>
      <c r="AC6497">
        <v>4</v>
      </c>
      <c r="AD6497">
        <v>0</v>
      </c>
      <c r="AE6497">
        <v>0</v>
      </c>
      <c r="AF6497">
        <v>3</v>
      </c>
      <c r="AG6497">
        <v>2</v>
      </c>
      <c r="AH6497">
        <v>9</v>
      </c>
      <c r="AI6497">
        <v>2</v>
      </c>
      <c r="AJ6497">
        <v>0</v>
      </c>
      <c r="AK6497">
        <v>29</v>
      </c>
      <c r="AL6497">
        <v>11</v>
      </c>
    </row>
    <row r="6498" spans="1:38" x14ac:dyDescent="0.5">
      <c r="A6498">
        <v>16</v>
      </c>
      <c r="B6498">
        <v>418</v>
      </c>
      <c r="C6498">
        <v>2021</v>
      </c>
      <c r="D6498">
        <v>10</v>
      </c>
      <c r="E6498">
        <v>99</v>
      </c>
      <c r="F6498">
        <v>176</v>
      </c>
      <c r="G6498">
        <v>99</v>
      </c>
      <c r="H6498">
        <v>99</v>
      </c>
      <c r="I6498">
        <v>99</v>
      </c>
      <c r="J6498">
        <v>643</v>
      </c>
      <c r="M6498">
        <v>99</v>
      </c>
      <c r="N6498">
        <v>99</v>
      </c>
      <c r="O6498">
        <v>99</v>
      </c>
      <c r="P6498">
        <v>99</v>
      </c>
      <c r="Q6498">
        <v>2</v>
      </c>
      <c r="R6498">
        <v>205</v>
      </c>
      <c r="S6498">
        <v>205</v>
      </c>
      <c r="T6498">
        <v>16.341463414634145</v>
      </c>
      <c r="U6498">
        <v>61.097560975609753</v>
      </c>
      <c r="V6498">
        <v>94.984911344238057</v>
      </c>
      <c r="W6498">
        <v>87.671073170731745</v>
      </c>
      <c r="X6498">
        <v>8.8852837949383314</v>
      </c>
      <c r="Y6498">
        <v>1.8689357614504936</v>
      </c>
      <c r="Z6498">
        <v>-42.16957531594047</v>
      </c>
      <c r="AA6498">
        <v>9.6289337717238137</v>
      </c>
      <c r="AB6498">
        <v>9.7797099329470143</v>
      </c>
      <c r="AC6498">
        <v>1</v>
      </c>
      <c r="AD6498">
        <v>0</v>
      </c>
      <c r="AE6498">
        <v>0</v>
      </c>
      <c r="AF6498">
        <v>0</v>
      </c>
      <c r="AG6498">
        <v>3</v>
      </c>
      <c r="AH6498">
        <v>0</v>
      </c>
      <c r="AI6498">
        <v>0</v>
      </c>
      <c r="AJ6498">
        <v>0</v>
      </c>
      <c r="AK6498">
        <v>4</v>
      </c>
      <c r="AL6498">
        <v>1</v>
      </c>
    </row>
    <row r="6499" spans="1:38" x14ac:dyDescent="0.5">
      <c r="A6499">
        <v>16</v>
      </c>
      <c r="B6499">
        <v>419</v>
      </c>
      <c r="C6499">
        <v>2021</v>
      </c>
      <c r="D6499">
        <v>11</v>
      </c>
      <c r="E6499">
        <v>99</v>
      </c>
      <c r="F6499">
        <v>176</v>
      </c>
      <c r="G6499">
        <v>99</v>
      </c>
      <c r="H6499">
        <v>99</v>
      </c>
      <c r="I6499">
        <v>99</v>
      </c>
      <c r="J6499">
        <v>643</v>
      </c>
      <c r="M6499">
        <v>99</v>
      </c>
      <c r="N6499">
        <v>99</v>
      </c>
      <c r="O6499">
        <v>99</v>
      </c>
      <c r="P6499">
        <v>99</v>
      </c>
      <c r="Q6499">
        <v>4</v>
      </c>
      <c r="R6499">
        <v>287</v>
      </c>
      <c r="S6499">
        <v>287</v>
      </c>
      <c r="T6499">
        <v>16.445993031358885</v>
      </c>
      <c r="U6499">
        <v>61.191637630662001</v>
      </c>
      <c r="V6499">
        <v>94.447888078942682</v>
      </c>
      <c r="W6499">
        <v>87.175400696864145</v>
      </c>
      <c r="X6499">
        <v>8.9607457786240303</v>
      </c>
      <c r="Y6499">
        <v>1.9969139346542799</v>
      </c>
      <c r="Z6499">
        <v>-48.67007475292575</v>
      </c>
      <c r="AA6499">
        <v>10.105633802816904</v>
      </c>
      <c r="AB6499">
        <v>10.355634793566024</v>
      </c>
      <c r="AC6499">
        <v>3</v>
      </c>
      <c r="AD6499">
        <v>0</v>
      </c>
      <c r="AE6499">
        <v>0</v>
      </c>
      <c r="AF6499">
        <v>0</v>
      </c>
      <c r="AG6499">
        <v>2</v>
      </c>
      <c r="AH6499">
        <v>0</v>
      </c>
      <c r="AI6499">
        <v>0</v>
      </c>
      <c r="AJ6499">
        <v>0</v>
      </c>
      <c r="AK6499">
        <v>13</v>
      </c>
      <c r="AL6499">
        <v>1</v>
      </c>
    </row>
    <row r="6500" spans="1:38" x14ac:dyDescent="0.5">
      <c r="A6500">
        <v>16</v>
      </c>
      <c r="B6500">
        <v>420</v>
      </c>
      <c r="C6500">
        <v>2021</v>
      </c>
      <c r="D6500">
        <v>12</v>
      </c>
      <c r="E6500">
        <v>99</v>
      </c>
      <c r="F6500">
        <v>176</v>
      </c>
      <c r="G6500">
        <v>99</v>
      </c>
      <c r="H6500">
        <v>99</v>
      </c>
      <c r="I6500">
        <v>99</v>
      </c>
      <c r="J6500">
        <v>643</v>
      </c>
      <c r="M6500">
        <v>99</v>
      </c>
      <c r="N6500">
        <v>99</v>
      </c>
      <c r="O6500">
        <v>99</v>
      </c>
      <c r="P6500">
        <v>99</v>
      </c>
      <c r="Q6500">
        <v>2</v>
      </c>
      <c r="R6500">
        <v>120</v>
      </c>
      <c r="S6500">
        <v>120</v>
      </c>
      <c r="T6500">
        <v>16.524999999999999</v>
      </c>
      <c r="U6500">
        <v>61.54166666666665</v>
      </c>
      <c r="V6500">
        <v>90.775189599133199</v>
      </c>
      <c r="W6500">
        <v>83.785499999999999</v>
      </c>
      <c r="X6500">
        <v>6.4452761577764068</v>
      </c>
      <c r="Y6500">
        <v>1.8161123007372233</v>
      </c>
      <c r="Z6500">
        <v>-27.61398672063838</v>
      </c>
      <c r="AA6500">
        <v>6.571741511500548</v>
      </c>
      <c r="AB6500">
        <v>6.6500571662599599</v>
      </c>
      <c r="AC6500">
        <v>0</v>
      </c>
      <c r="AD6500">
        <v>0</v>
      </c>
      <c r="AE6500">
        <v>0</v>
      </c>
      <c r="AF6500">
        <v>5</v>
      </c>
      <c r="AG6500">
        <v>0</v>
      </c>
      <c r="AH6500">
        <v>1</v>
      </c>
      <c r="AI6500">
        <v>1</v>
      </c>
      <c r="AJ6500">
        <v>0</v>
      </c>
      <c r="AK6500">
        <v>4</v>
      </c>
      <c r="AL6500">
        <v>1</v>
      </c>
    </row>
    <row r="6501" spans="1:38" x14ac:dyDescent="0.5">
      <c r="A6501">
        <v>16</v>
      </c>
      <c r="B6501">
        <v>421</v>
      </c>
      <c r="C6501">
        <v>2021</v>
      </c>
      <c r="D6501">
        <v>1</v>
      </c>
      <c r="E6501">
        <v>99</v>
      </c>
      <c r="F6501">
        <v>176</v>
      </c>
      <c r="G6501">
        <v>99</v>
      </c>
      <c r="H6501">
        <v>99</v>
      </c>
      <c r="I6501">
        <v>99</v>
      </c>
      <c r="J6501">
        <v>802</v>
      </c>
      <c r="M6501">
        <v>99</v>
      </c>
      <c r="N6501">
        <v>99</v>
      </c>
      <c r="O6501">
        <v>99</v>
      </c>
      <c r="P6501">
        <v>99</v>
      </c>
      <c r="R6501">
        <v>0</v>
      </c>
    </row>
    <row r="6502" spans="1:38" x14ac:dyDescent="0.5">
      <c r="A6502">
        <v>16</v>
      </c>
      <c r="B6502">
        <v>422</v>
      </c>
      <c r="C6502">
        <v>2021</v>
      </c>
      <c r="D6502">
        <v>2</v>
      </c>
      <c r="E6502">
        <v>99</v>
      </c>
      <c r="F6502">
        <v>176</v>
      </c>
      <c r="G6502">
        <v>99</v>
      </c>
      <c r="H6502">
        <v>99</v>
      </c>
      <c r="I6502">
        <v>99</v>
      </c>
      <c r="J6502">
        <v>802</v>
      </c>
      <c r="M6502">
        <v>99</v>
      </c>
      <c r="N6502">
        <v>99</v>
      </c>
      <c r="O6502">
        <v>99</v>
      </c>
      <c r="P6502">
        <v>99</v>
      </c>
      <c r="R6502">
        <v>0</v>
      </c>
    </row>
    <row r="6503" spans="1:38" x14ac:dyDescent="0.5">
      <c r="A6503">
        <v>16</v>
      </c>
      <c r="B6503">
        <v>423</v>
      </c>
      <c r="C6503">
        <v>2021</v>
      </c>
      <c r="D6503">
        <v>3</v>
      </c>
      <c r="E6503">
        <v>99</v>
      </c>
      <c r="F6503">
        <v>176</v>
      </c>
      <c r="G6503">
        <v>99</v>
      </c>
      <c r="H6503">
        <v>99</v>
      </c>
      <c r="I6503">
        <v>99</v>
      </c>
      <c r="J6503">
        <v>802</v>
      </c>
      <c r="M6503">
        <v>99</v>
      </c>
      <c r="N6503">
        <v>99</v>
      </c>
      <c r="O6503">
        <v>99</v>
      </c>
      <c r="P6503">
        <v>99</v>
      </c>
      <c r="R6503">
        <v>0</v>
      </c>
    </row>
    <row r="6504" spans="1:38" x14ac:dyDescent="0.5">
      <c r="A6504">
        <v>16</v>
      </c>
      <c r="B6504">
        <v>424</v>
      </c>
      <c r="C6504">
        <v>2021</v>
      </c>
      <c r="D6504">
        <v>4</v>
      </c>
      <c r="E6504">
        <v>99</v>
      </c>
      <c r="F6504">
        <v>176</v>
      </c>
      <c r="G6504">
        <v>99</v>
      </c>
      <c r="H6504">
        <v>99</v>
      </c>
      <c r="I6504">
        <v>99</v>
      </c>
      <c r="J6504">
        <v>802</v>
      </c>
      <c r="M6504">
        <v>99</v>
      </c>
      <c r="N6504">
        <v>99</v>
      </c>
      <c r="O6504">
        <v>99</v>
      </c>
      <c r="P6504">
        <v>99</v>
      </c>
      <c r="R6504">
        <v>0</v>
      </c>
    </row>
    <row r="6505" spans="1:38" x14ac:dyDescent="0.5">
      <c r="A6505">
        <v>16</v>
      </c>
      <c r="B6505">
        <v>425</v>
      </c>
      <c r="C6505">
        <v>2021</v>
      </c>
      <c r="D6505">
        <v>5</v>
      </c>
      <c r="E6505">
        <v>99</v>
      </c>
      <c r="F6505">
        <v>176</v>
      </c>
      <c r="G6505">
        <v>99</v>
      </c>
      <c r="H6505">
        <v>99</v>
      </c>
      <c r="I6505">
        <v>99</v>
      </c>
      <c r="J6505">
        <v>802</v>
      </c>
      <c r="M6505">
        <v>99</v>
      </c>
      <c r="N6505">
        <v>99</v>
      </c>
      <c r="O6505">
        <v>99</v>
      </c>
      <c r="P6505">
        <v>99</v>
      </c>
      <c r="R6505">
        <v>0</v>
      </c>
    </row>
    <row r="6506" spans="1:38" x14ac:dyDescent="0.5">
      <c r="A6506">
        <v>16</v>
      </c>
      <c r="B6506">
        <v>426</v>
      </c>
      <c r="C6506">
        <v>2021</v>
      </c>
      <c r="D6506">
        <v>6</v>
      </c>
      <c r="E6506">
        <v>99</v>
      </c>
      <c r="F6506">
        <v>176</v>
      </c>
      <c r="G6506">
        <v>99</v>
      </c>
      <c r="H6506">
        <v>99</v>
      </c>
      <c r="I6506">
        <v>99</v>
      </c>
      <c r="J6506">
        <v>802</v>
      </c>
      <c r="M6506">
        <v>99</v>
      </c>
      <c r="N6506">
        <v>99</v>
      </c>
      <c r="O6506">
        <v>99</v>
      </c>
      <c r="P6506">
        <v>99</v>
      </c>
      <c r="R6506">
        <v>0</v>
      </c>
    </row>
    <row r="6507" spans="1:38" x14ac:dyDescent="0.5">
      <c r="A6507">
        <v>16</v>
      </c>
      <c r="B6507">
        <v>427</v>
      </c>
      <c r="C6507">
        <v>2021</v>
      </c>
      <c r="D6507">
        <v>7</v>
      </c>
      <c r="E6507">
        <v>99</v>
      </c>
      <c r="F6507">
        <v>176</v>
      </c>
      <c r="G6507">
        <v>99</v>
      </c>
      <c r="H6507">
        <v>99</v>
      </c>
      <c r="I6507">
        <v>99</v>
      </c>
      <c r="J6507">
        <v>802</v>
      </c>
      <c r="M6507">
        <v>99</v>
      </c>
      <c r="N6507">
        <v>99</v>
      </c>
      <c r="O6507">
        <v>99</v>
      </c>
      <c r="P6507">
        <v>99</v>
      </c>
      <c r="R6507">
        <v>0</v>
      </c>
    </row>
    <row r="6508" spans="1:38" x14ac:dyDescent="0.5">
      <c r="A6508">
        <v>16</v>
      </c>
      <c r="B6508">
        <v>428</v>
      </c>
      <c r="C6508">
        <v>2021</v>
      </c>
      <c r="D6508">
        <v>8</v>
      </c>
      <c r="E6508">
        <v>99</v>
      </c>
      <c r="F6508">
        <v>176</v>
      </c>
      <c r="G6508">
        <v>99</v>
      </c>
      <c r="H6508">
        <v>99</v>
      </c>
      <c r="I6508">
        <v>99</v>
      </c>
      <c r="J6508">
        <v>802</v>
      </c>
      <c r="M6508">
        <v>99</v>
      </c>
      <c r="N6508">
        <v>99</v>
      </c>
      <c r="O6508">
        <v>99</v>
      </c>
      <c r="P6508">
        <v>99</v>
      </c>
      <c r="R6508">
        <v>0</v>
      </c>
    </row>
    <row r="6509" spans="1:38" x14ac:dyDescent="0.5">
      <c r="A6509">
        <v>16</v>
      </c>
      <c r="B6509">
        <v>429</v>
      </c>
      <c r="C6509">
        <v>2021</v>
      </c>
      <c r="D6509">
        <v>9</v>
      </c>
      <c r="E6509">
        <v>99</v>
      </c>
      <c r="F6509">
        <v>176</v>
      </c>
      <c r="G6509">
        <v>99</v>
      </c>
      <c r="H6509">
        <v>99</v>
      </c>
      <c r="I6509">
        <v>99</v>
      </c>
      <c r="J6509">
        <v>802</v>
      </c>
      <c r="M6509">
        <v>99</v>
      </c>
      <c r="N6509">
        <v>99</v>
      </c>
      <c r="O6509">
        <v>99</v>
      </c>
      <c r="P6509">
        <v>99</v>
      </c>
      <c r="R6509">
        <v>0</v>
      </c>
    </row>
    <row r="6510" spans="1:38" x14ac:dyDescent="0.5">
      <c r="A6510">
        <v>16</v>
      </c>
      <c r="B6510">
        <v>430</v>
      </c>
      <c r="C6510">
        <v>2021</v>
      </c>
      <c r="D6510">
        <v>10</v>
      </c>
      <c r="E6510">
        <v>99</v>
      </c>
      <c r="F6510">
        <v>176</v>
      </c>
      <c r="G6510">
        <v>99</v>
      </c>
      <c r="H6510">
        <v>99</v>
      </c>
      <c r="I6510">
        <v>99</v>
      </c>
      <c r="J6510">
        <v>802</v>
      </c>
      <c r="M6510">
        <v>99</v>
      </c>
      <c r="N6510">
        <v>99</v>
      </c>
      <c r="O6510">
        <v>99</v>
      </c>
      <c r="P6510">
        <v>99</v>
      </c>
      <c r="R6510">
        <v>0</v>
      </c>
    </row>
    <row r="6511" spans="1:38" x14ac:dyDescent="0.5">
      <c r="A6511">
        <v>16</v>
      </c>
      <c r="B6511">
        <v>431</v>
      </c>
      <c r="C6511">
        <v>2021</v>
      </c>
      <c r="D6511">
        <v>11</v>
      </c>
      <c r="E6511">
        <v>99</v>
      </c>
      <c r="F6511">
        <v>176</v>
      </c>
      <c r="G6511">
        <v>99</v>
      </c>
      <c r="H6511">
        <v>99</v>
      </c>
      <c r="I6511">
        <v>99</v>
      </c>
      <c r="J6511">
        <v>802</v>
      </c>
      <c r="M6511">
        <v>99</v>
      </c>
      <c r="N6511">
        <v>99</v>
      </c>
      <c r="O6511">
        <v>99</v>
      </c>
      <c r="P6511">
        <v>99</v>
      </c>
      <c r="R6511">
        <v>0</v>
      </c>
    </row>
    <row r="6512" spans="1:38" x14ac:dyDescent="0.5">
      <c r="A6512">
        <v>16</v>
      </c>
      <c r="B6512">
        <v>432</v>
      </c>
      <c r="C6512">
        <v>2021</v>
      </c>
      <c r="D6512">
        <v>12</v>
      </c>
      <c r="E6512">
        <v>99</v>
      </c>
      <c r="F6512">
        <v>176</v>
      </c>
      <c r="G6512">
        <v>99</v>
      </c>
      <c r="H6512">
        <v>99</v>
      </c>
      <c r="I6512">
        <v>99</v>
      </c>
      <c r="J6512">
        <v>802</v>
      </c>
      <c r="M6512">
        <v>99</v>
      </c>
      <c r="N6512">
        <v>99</v>
      </c>
      <c r="O6512">
        <v>99</v>
      </c>
      <c r="P6512">
        <v>99</v>
      </c>
      <c r="R6512">
        <v>0</v>
      </c>
    </row>
    <row r="6513" spans="1:38" x14ac:dyDescent="0.5">
      <c r="A6513">
        <v>16</v>
      </c>
      <c r="B6513">
        <v>433</v>
      </c>
      <c r="C6513">
        <v>2020</v>
      </c>
      <c r="D6513">
        <v>1</v>
      </c>
      <c r="E6513">
        <v>99</v>
      </c>
      <c r="F6513">
        <v>176</v>
      </c>
      <c r="G6513">
        <v>99</v>
      </c>
      <c r="H6513">
        <v>99</v>
      </c>
      <c r="I6513">
        <v>99</v>
      </c>
      <c r="J6513">
        <v>103</v>
      </c>
      <c r="M6513">
        <v>99</v>
      </c>
      <c r="N6513">
        <v>99</v>
      </c>
      <c r="O6513">
        <v>99</v>
      </c>
      <c r="P6513">
        <v>99</v>
      </c>
      <c r="Q6513">
        <v>13</v>
      </c>
      <c r="R6513">
        <v>554</v>
      </c>
      <c r="S6513">
        <v>554</v>
      </c>
      <c r="T6513">
        <v>16.579422382671481</v>
      </c>
      <c r="U6513">
        <v>61.675090252707598</v>
      </c>
      <c r="V6513">
        <v>88.77913412158594</v>
      </c>
      <c r="W6513">
        <v>81.943140794223808</v>
      </c>
      <c r="X6513">
        <v>9.4616553660221694</v>
      </c>
      <c r="Y6513">
        <v>3.3720865872843255</v>
      </c>
      <c r="Z6513">
        <v>-9.162513730291117</v>
      </c>
      <c r="AA6513">
        <v>27.644710578842311</v>
      </c>
      <c r="AB6513">
        <v>27.654210915800192</v>
      </c>
      <c r="AC6513">
        <v>6</v>
      </c>
      <c r="AD6513">
        <v>0</v>
      </c>
      <c r="AE6513">
        <v>0</v>
      </c>
      <c r="AF6513">
        <v>1</v>
      </c>
      <c r="AG6513">
        <v>11</v>
      </c>
      <c r="AH6513">
        <v>4</v>
      </c>
      <c r="AI6513">
        <v>17</v>
      </c>
      <c r="AJ6513">
        <v>0</v>
      </c>
      <c r="AK6513">
        <v>3</v>
      </c>
      <c r="AL6513">
        <v>2</v>
      </c>
    </row>
    <row r="6514" spans="1:38" x14ac:dyDescent="0.5">
      <c r="A6514">
        <v>16</v>
      </c>
      <c r="B6514">
        <v>434</v>
      </c>
      <c r="C6514">
        <v>2020</v>
      </c>
      <c r="D6514">
        <v>2</v>
      </c>
      <c r="E6514">
        <v>99</v>
      </c>
      <c r="F6514">
        <v>176</v>
      </c>
      <c r="G6514">
        <v>99</v>
      </c>
      <c r="H6514">
        <v>99</v>
      </c>
      <c r="I6514">
        <v>99</v>
      </c>
      <c r="J6514">
        <v>103</v>
      </c>
      <c r="M6514">
        <v>99</v>
      </c>
      <c r="N6514">
        <v>99</v>
      </c>
      <c r="O6514">
        <v>99</v>
      </c>
      <c r="P6514">
        <v>99</v>
      </c>
      <c r="Q6514">
        <v>15</v>
      </c>
      <c r="R6514">
        <v>266</v>
      </c>
      <c r="S6514">
        <v>266</v>
      </c>
      <c r="T6514">
        <v>16.312030075187973</v>
      </c>
      <c r="U6514">
        <v>61.120300751879697</v>
      </c>
      <c r="V6514">
        <v>90.364861232170327</v>
      </c>
      <c r="W6514">
        <v>83.406766917293155</v>
      </c>
      <c r="X6514">
        <v>8.9896113432997886</v>
      </c>
      <c r="Y6514">
        <v>2.475557487103567</v>
      </c>
      <c r="Z6514">
        <v>-43.703923199872747</v>
      </c>
      <c r="AA6514">
        <v>21.348314606741575</v>
      </c>
      <c r="AB6514">
        <v>21.342365550850463</v>
      </c>
      <c r="AC6514">
        <v>4</v>
      </c>
      <c r="AD6514">
        <v>0</v>
      </c>
      <c r="AE6514">
        <v>0</v>
      </c>
      <c r="AF6514">
        <v>0</v>
      </c>
      <c r="AG6514">
        <v>13</v>
      </c>
      <c r="AH6514">
        <v>9</v>
      </c>
      <c r="AI6514">
        <v>6</v>
      </c>
      <c r="AJ6514">
        <v>0</v>
      </c>
      <c r="AK6514">
        <v>5</v>
      </c>
      <c r="AL6514">
        <v>1</v>
      </c>
    </row>
    <row r="6515" spans="1:38" x14ac:dyDescent="0.5">
      <c r="A6515">
        <v>16</v>
      </c>
      <c r="B6515">
        <v>435</v>
      </c>
      <c r="C6515">
        <v>2020</v>
      </c>
      <c r="D6515">
        <v>3</v>
      </c>
      <c r="E6515">
        <v>99</v>
      </c>
      <c r="F6515">
        <v>176</v>
      </c>
      <c r="G6515">
        <v>99</v>
      </c>
      <c r="H6515">
        <v>99</v>
      </c>
      <c r="I6515">
        <v>99</v>
      </c>
      <c r="J6515">
        <v>103</v>
      </c>
      <c r="M6515">
        <v>99</v>
      </c>
      <c r="N6515">
        <v>99</v>
      </c>
      <c r="O6515">
        <v>99</v>
      </c>
      <c r="P6515">
        <v>99</v>
      </c>
      <c r="Q6515">
        <v>14</v>
      </c>
      <c r="R6515">
        <v>459</v>
      </c>
      <c r="S6515">
        <v>459</v>
      </c>
      <c r="T6515">
        <v>16.577342047930284</v>
      </c>
      <c r="U6515">
        <v>61.803921568627437</v>
      </c>
      <c r="V6515">
        <v>88.547811083022353</v>
      </c>
      <c r="W6515">
        <v>81.729629629629613</v>
      </c>
      <c r="X6515">
        <v>10.745225117501796</v>
      </c>
      <c r="Y6515">
        <v>3.6836661610419048</v>
      </c>
      <c r="Z6515">
        <v>-13.026342967352848</v>
      </c>
      <c r="AA6515">
        <v>21.132596685082873</v>
      </c>
      <c r="AB6515">
        <v>20.890549910638278</v>
      </c>
      <c r="AC6515">
        <v>0</v>
      </c>
      <c r="AD6515">
        <v>0</v>
      </c>
      <c r="AE6515">
        <v>0</v>
      </c>
      <c r="AF6515">
        <v>0</v>
      </c>
      <c r="AG6515">
        <v>16</v>
      </c>
      <c r="AH6515">
        <v>8</v>
      </c>
      <c r="AI6515">
        <v>16</v>
      </c>
      <c r="AJ6515">
        <v>0</v>
      </c>
      <c r="AK6515">
        <v>11</v>
      </c>
      <c r="AL6515">
        <v>1</v>
      </c>
    </row>
    <row r="6516" spans="1:38" x14ac:dyDescent="0.5">
      <c r="A6516">
        <v>16</v>
      </c>
      <c r="B6516">
        <v>436</v>
      </c>
      <c r="C6516">
        <v>2020</v>
      </c>
      <c r="D6516">
        <v>4</v>
      </c>
      <c r="E6516">
        <v>99</v>
      </c>
      <c r="F6516">
        <v>176</v>
      </c>
      <c r="G6516">
        <v>99</v>
      </c>
      <c r="H6516">
        <v>99</v>
      </c>
      <c r="I6516">
        <v>99</v>
      </c>
      <c r="J6516">
        <v>103</v>
      </c>
      <c r="M6516">
        <v>99</v>
      </c>
      <c r="N6516">
        <v>99</v>
      </c>
      <c r="O6516">
        <v>99</v>
      </c>
      <c r="P6516">
        <v>99</v>
      </c>
      <c r="Q6516">
        <v>14</v>
      </c>
      <c r="R6516">
        <v>271</v>
      </c>
      <c r="S6516">
        <v>271</v>
      </c>
      <c r="T6516">
        <v>16.247232472324725</v>
      </c>
      <c r="U6516">
        <v>61.14391143911439</v>
      </c>
      <c r="V6516">
        <v>92.977735844530699</v>
      </c>
      <c r="W6516">
        <v>85.818450184501884</v>
      </c>
      <c r="X6516">
        <v>10.896292024624273</v>
      </c>
      <c r="Y6516">
        <v>2.4670428791982619</v>
      </c>
      <c r="Z6516">
        <v>-44.224508061320037</v>
      </c>
      <c r="AA6516">
        <v>15.950559152442604</v>
      </c>
      <c r="AB6516">
        <v>16.664779738113427</v>
      </c>
      <c r="AC6516">
        <v>5</v>
      </c>
      <c r="AD6516">
        <v>0</v>
      </c>
      <c r="AE6516">
        <v>0</v>
      </c>
      <c r="AF6516">
        <v>0</v>
      </c>
      <c r="AG6516">
        <v>4</v>
      </c>
      <c r="AH6516">
        <v>0</v>
      </c>
      <c r="AI6516">
        <v>6</v>
      </c>
      <c r="AJ6516">
        <v>0</v>
      </c>
      <c r="AK6516">
        <v>0</v>
      </c>
      <c r="AL6516">
        <v>0</v>
      </c>
    </row>
    <row r="6517" spans="1:38" x14ac:dyDescent="0.5">
      <c r="A6517">
        <v>16</v>
      </c>
      <c r="B6517">
        <v>437</v>
      </c>
      <c r="C6517">
        <v>2020</v>
      </c>
      <c r="D6517">
        <v>5</v>
      </c>
      <c r="E6517">
        <v>99</v>
      </c>
      <c r="F6517">
        <v>176</v>
      </c>
      <c r="G6517">
        <v>99</v>
      </c>
      <c r="H6517">
        <v>99</v>
      </c>
      <c r="I6517">
        <v>99</v>
      </c>
      <c r="J6517">
        <v>103</v>
      </c>
      <c r="M6517">
        <v>99</v>
      </c>
      <c r="N6517">
        <v>99</v>
      </c>
      <c r="O6517">
        <v>99</v>
      </c>
      <c r="P6517">
        <v>99</v>
      </c>
      <c r="Q6517">
        <v>13</v>
      </c>
      <c r="R6517">
        <v>280</v>
      </c>
      <c r="S6517">
        <v>280</v>
      </c>
      <c r="T6517">
        <v>16.378571428571437</v>
      </c>
      <c r="U6517">
        <v>61.514285714285698</v>
      </c>
      <c r="V6517">
        <v>89.997291440953504</v>
      </c>
      <c r="W6517">
        <v>83.067499999999995</v>
      </c>
      <c r="X6517">
        <v>9.5826506640910427</v>
      </c>
      <c r="Y6517">
        <v>2.4741108483243912</v>
      </c>
      <c r="Z6517">
        <v>-23.240872010684004</v>
      </c>
      <c r="AA6517">
        <v>19.58041958041958</v>
      </c>
      <c r="AB6517">
        <v>19.501478065626831</v>
      </c>
      <c r="AC6517">
        <v>2</v>
      </c>
      <c r="AD6517">
        <v>0</v>
      </c>
      <c r="AE6517">
        <v>0</v>
      </c>
      <c r="AF6517">
        <v>1</v>
      </c>
      <c r="AG6517">
        <v>20</v>
      </c>
      <c r="AH6517">
        <v>6</v>
      </c>
      <c r="AI6517">
        <v>5</v>
      </c>
      <c r="AJ6517">
        <v>0</v>
      </c>
      <c r="AK6517">
        <v>3</v>
      </c>
      <c r="AL6517">
        <v>3</v>
      </c>
    </row>
    <row r="6518" spans="1:38" x14ac:dyDescent="0.5">
      <c r="A6518">
        <v>16</v>
      </c>
      <c r="B6518">
        <v>438</v>
      </c>
      <c r="C6518">
        <v>2020</v>
      </c>
      <c r="D6518">
        <v>6</v>
      </c>
      <c r="E6518">
        <v>99</v>
      </c>
      <c r="F6518">
        <v>176</v>
      </c>
      <c r="G6518">
        <v>99</v>
      </c>
      <c r="H6518">
        <v>99</v>
      </c>
      <c r="I6518">
        <v>99</v>
      </c>
      <c r="J6518">
        <v>103</v>
      </c>
      <c r="M6518">
        <v>99</v>
      </c>
      <c r="N6518">
        <v>99</v>
      </c>
      <c r="O6518">
        <v>99</v>
      </c>
      <c r="P6518">
        <v>99</v>
      </c>
      <c r="Q6518">
        <v>19</v>
      </c>
      <c r="R6518">
        <v>462</v>
      </c>
      <c r="S6518">
        <v>462</v>
      </c>
      <c r="T6518">
        <v>16.629870129870127</v>
      </c>
      <c r="U6518">
        <v>61.885281385281395</v>
      </c>
      <c r="V6518">
        <v>91.407653379484387</v>
      </c>
      <c r="W6518">
        <v>84.369264069264105</v>
      </c>
      <c r="X6518">
        <v>10.29134713559516</v>
      </c>
      <c r="Y6518">
        <v>2.1069457970763406</v>
      </c>
      <c r="Z6518">
        <v>-39.654143868364926</v>
      </c>
      <c r="AA6518">
        <v>24.613745338305808</v>
      </c>
      <c r="AB6518">
        <v>25.609928126026407</v>
      </c>
      <c r="AC6518">
        <v>3</v>
      </c>
      <c r="AD6518">
        <v>0</v>
      </c>
      <c r="AE6518">
        <v>0</v>
      </c>
      <c r="AF6518">
        <v>1</v>
      </c>
      <c r="AG6518">
        <v>10</v>
      </c>
      <c r="AH6518">
        <v>7</v>
      </c>
      <c r="AI6518">
        <v>2</v>
      </c>
      <c r="AJ6518">
        <v>0</v>
      </c>
      <c r="AK6518">
        <v>5</v>
      </c>
      <c r="AL6518">
        <v>1</v>
      </c>
    </row>
    <row r="6519" spans="1:38" x14ac:dyDescent="0.5">
      <c r="A6519">
        <v>16</v>
      </c>
      <c r="B6519">
        <v>439</v>
      </c>
      <c r="C6519">
        <v>2020</v>
      </c>
      <c r="D6519">
        <v>7</v>
      </c>
      <c r="E6519">
        <v>99</v>
      </c>
      <c r="F6519">
        <v>176</v>
      </c>
      <c r="G6519">
        <v>99</v>
      </c>
      <c r="H6519">
        <v>99</v>
      </c>
      <c r="I6519">
        <v>99</v>
      </c>
      <c r="J6519">
        <v>103</v>
      </c>
      <c r="M6519">
        <v>99</v>
      </c>
      <c r="N6519">
        <v>99</v>
      </c>
      <c r="O6519">
        <v>99</v>
      </c>
      <c r="P6519">
        <v>99</v>
      </c>
      <c r="Q6519">
        <v>10</v>
      </c>
      <c r="R6519">
        <v>152</v>
      </c>
      <c r="S6519">
        <v>152</v>
      </c>
      <c r="T6519">
        <v>16.368421052631579</v>
      </c>
      <c r="U6519">
        <v>61.315789473684198</v>
      </c>
      <c r="V6519">
        <v>90.52218167303414</v>
      </c>
      <c r="W6519">
        <v>83.551973684210495</v>
      </c>
      <c r="X6519">
        <v>10.226384672649189</v>
      </c>
      <c r="Y6519">
        <v>2.1503397914833098</v>
      </c>
      <c r="Z6519">
        <v>-53.465640187202467</v>
      </c>
      <c r="AA6519">
        <v>7.68841679312089</v>
      </c>
      <c r="AB6519">
        <v>7.8702677163909982</v>
      </c>
      <c r="AC6519">
        <v>0</v>
      </c>
      <c r="AD6519">
        <v>0</v>
      </c>
      <c r="AE6519">
        <v>0</v>
      </c>
      <c r="AF6519">
        <v>0</v>
      </c>
      <c r="AG6519">
        <v>6</v>
      </c>
      <c r="AH6519">
        <v>0</v>
      </c>
      <c r="AI6519">
        <v>1</v>
      </c>
      <c r="AJ6519">
        <v>0</v>
      </c>
      <c r="AK6519">
        <v>0</v>
      </c>
      <c r="AL6519">
        <v>0</v>
      </c>
    </row>
    <row r="6520" spans="1:38" x14ac:dyDescent="0.5">
      <c r="A6520">
        <v>16</v>
      </c>
      <c r="B6520">
        <v>440</v>
      </c>
      <c r="C6520">
        <v>2020</v>
      </c>
      <c r="D6520">
        <v>8</v>
      </c>
      <c r="E6520">
        <v>99</v>
      </c>
      <c r="F6520">
        <v>176</v>
      </c>
      <c r="G6520">
        <v>99</v>
      </c>
      <c r="H6520">
        <v>99</v>
      </c>
      <c r="I6520">
        <v>99</v>
      </c>
      <c r="J6520">
        <v>103</v>
      </c>
      <c r="M6520">
        <v>99</v>
      </c>
      <c r="N6520">
        <v>99</v>
      </c>
      <c r="O6520">
        <v>99</v>
      </c>
      <c r="P6520">
        <v>99</v>
      </c>
      <c r="Q6520">
        <v>12</v>
      </c>
      <c r="R6520">
        <v>475</v>
      </c>
      <c r="S6520">
        <v>475</v>
      </c>
      <c r="T6520">
        <v>16.503157894736837</v>
      </c>
      <c r="U6520">
        <v>61.431578947368401</v>
      </c>
      <c r="V6520">
        <v>93.531162684609683</v>
      </c>
      <c r="W6520">
        <v>86.329263157894758</v>
      </c>
      <c r="X6520">
        <v>8.9751098210084308</v>
      </c>
      <c r="Y6520">
        <v>3.5298803664801408</v>
      </c>
      <c r="Z6520">
        <v>8.3968541809880719</v>
      </c>
      <c r="AA6520">
        <v>33.977110157367669</v>
      </c>
      <c r="AB6520">
        <v>34.793371929847488</v>
      </c>
      <c r="AC6520">
        <v>3</v>
      </c>
      <c r="AD6520">
        <v>0</v>
      </c>
      <c r="AE6520">
        <v>0</v>
      </c>
      <c r="AF6520">
        <v>1</v>
      </c>
      <c r="AG6520">
        <v>2</v>
      </c>
      <c r="AH6520">
        <v>3</v>
      </c>
      <c r="AI6520">
        <v>14</v>
      </c>
      <c r="AJ6520">
        <v>0</v>
      </c>
      <c r="AK6520">
        <v>4</v>
      </c>
      <c r="AL6520">
        <v>1</v>
      </c>
    </row>
    <row r="6521" spans="1:38" x14ac:dyDescent="0.5">
      <c r="A6521">
        <v>16</v>
      </c>
      <c r="B6521">
        <v>441</v>
      </c>
      <c r="C6521">
        <v>2020</v>
      </c>
      <c r="D6521">
        <v>9</v>
      </c>
      <c r="E6521">
        <v>99</v>
      </c>
      <c r="F6521">
        <v>176</v>
      </c>
      <c r="G6521">
        <v>99</v>
      </c>
      <c r="H6521">
        <v>99</v>
      </c>
      <c r="I6521">
        <v>99</v>
      </c>
      <c r="J6521">
        <v>103</v>
      </c>
      <c r="M6521">
        <v>99</v>
      </c>
      <c r="N6521">
        <v>99</v>
      </c>
      <c r="O6521">
        <v>99</v>
      </c>
      <c r="P6521">
        <v>99</v>
      </c>
      <c r="R6521">
        <v>0</v>
      </c>
    </row>
    <row r="6522" spans="1:38" x14ac:dyDescent="0.5">
      <c r="A6522">
        <v>16</v>
      </c>
      <c r="B6522">
        <v>442</v>
      </c>
      <c r="C6522">
        <v>2020</v>
      </c>
      <c r="D6522">
        <v>10</v>
      </c>
      <c r="E6522">
        <v>99</v>
      </c>
      <c r="F6522">
        <v>176</v>
      </c>
      <c r="G6522">
        <v>99</v>
      </c>
      <c r="H6522">
        <v>99</v>
      </c>
      <c r="I6522">
        <v>99</v>
      </c>
      <c r="J6522">
        <v>103</v>
      </c>
      <c r="M6522">
        <v>99</v>
      </c>
      <c r="N6522">
        <v>99</v>
      </c>
      <c r="O6522">
        <v>99</v>
      </c>
      <c r="P6522">
        <v>99</v>
      </c>
      <c r="Q6522">
        <v>1</v>
      </c>
      <c r="R6522">
        <v>2</v>
      </c>
      <c r="S6522">
        <v>2</v>
      </c>
      <c r="T6522">
        <v>15.5</v>
      </c>
      <c r="U6522">
        <v>59.5</v>
      </c>
      <c r="V6522">
        <v>111.59263271939332</v>
      </c>
      <c r="W6522">
        <v>103</v>
      </c>
      <c r="X6522">
        <v>11.400000000000045</v>
      </c>
      <c r="Y6522">
        <v>0.5</v>
      </c>
      <c r="Z6522">
        <v>100.00000000001238</v>
      </c>
      <c r="AA6522">
        <v>0.13106159895150721</v>
      </c>
      <c r="AB6522">
        <v>0.15792574500128603</v>
      </c>
      <c r="AC6522">
        <v>0</v>
      </c>
      <c r="AD6522">
        <v>0</v>
      </c>
      <c r="AE6522">
        <v>0</v>
      </c>
      <c r="AF6522">
        <v>0</v>
      </c>
      <c r="AG6522">
        <v>0</v>
      </c>
      <c r="AH6522">
        <v>0</v>
      </c>
      <c r="AI6522">
        <v>2</v>
      </c>
      <c r="AJ6522">
        <v>0</v>
      </c>
      <c r="AK6522">
        <v>0</v>
      </c>
      <c r="AL6522">
        <v>1</v>
      </c>
    </row>
    <row r="6523" spans="1:38" x14ac:dyDescent="0.5">
      <c r="A6523">
        <v>16</v>
      </c>
      <c r="B6523">
        <v>443</v>
      </c>
      <c r="C6523">
        <v>2020</v>
      </c>
      <c r="D6523">
        <v>11</v>
      </c>
      <c r="E6523">
        <v>99</v>
      </c>
      <c r="F6523">
        <v>176</v>
      </c>
      <c r="G6523">
        <v>99</v>
      </c>
      <c r="H6523">
        <v>99</v>
      </c>
      <c r="I6523">
        <v>99</v>
      </c>
      <c r="J6523">
        <v>103</v>
      </c>
      <c r="M6523">
        <v>99</v>
      </c>
      <c r="N6523">
        <v>99</v>
      </c>
      <c r="O6523">
        <v>99</v>
      </c>
      <c r="P6523">
        <v>99</v>
      </c>
      <c r="Q6523">
        <v>16</v>
      </c>
      <c r="R6523">
        <v>449</v>
      </c>
      <c r="S6523">
        <v>449</v>
      </c>
      <c r="T6523">
        <v>16.64587973273942</v>
      </c>
      <c r="U6523">
        <v>62.412026726057903</v>
      </c>
      <c r="V6523">
        <v>89.862870903681468</v>
      </c>
      <c r="W6523">
        <v>82.943429844098091</v>
      </c>
      <c r="X6523">
        <v>10.321713993949842</v>
      </c>
      <c r="Y6523">
        <v>2.4661517300508047</v>
      </c>
      <c r="Z6523">
        <v>-58.232439662364861</v>
      </c>
      <c r="AA6523">
        <v>20.418371987266937</v>
      </c>
      <c r="AB6523">
        <v>20.233509881775998</v>
      </c>
      <c r="AC6523">
        <v>3</v>
      </c>
      <c r="AD6523">
        <v>0</v>
      </c>
      <c r="AE6523">
        <v>0</v>
      </c>
      <c r="AF6523">
        <v>1</v>
      </c>
      <c r="AG6523">
        <v>10</v>
      </c>
      <c r="AH6523">
        <v>4</v>
      </c>
      <c r="AI6523">
        <v>1</v>
      </c>
      <c r="AJ6523">
        <v>0</v>
      </c>
      <c r="AK6523">
        <v>0</v>
      </c>
      <c r="AL6523">
        <v>0</v>
      </c>
    </row>
    <row r="6524" spans="1:38" x14ac:dyDescent="0.5">
      <c r="A6524">
        <v>16</v>
      </c>
      <c r="B6524">
        <v>444</v>
      </c>
      <c r="C6524">
        <v>2020</v>
      </c>
      <c r="D6524">
        <v>12</v>
      </c>
      <c r="E6524">
        <v>99</v>
      </c>
      <c r="F6524">
        <v>176</v>
      </c>
      <c r="G6524">
        <v>99</v>
      </c>
      <c r="H6524">
        <v>99</v>
      </c>
      <c r="I6524">
        <v>99</v>
      </c>
      <c r="J6524">
        <v>103</v>
      </c>
      <c r="M6524">
        <v>99</v>
      </c>
      <c r="N6524">
        <v>99</v>
      </c>
      <c r="O6524">
        <v>99</v>
      </c>
      <c r="P6524">
        <v>99</v>
      </c>
      <c r="Q6524">
        <v>4</v>
      </c>
      <c r="R6524">
        <v>153</v>
      </c>
      <c r="S6524">
        <v>153</v>
      </c>
      <c r="T6524">
        <v>16.843137254901954</v>
      </c>
      <c r="U6524">
        <v>62.032679738562095</v>
      </c>
      <c r="V6524">
        <v>91.843590451709758</v>
      </c>
      <c r="W6524">
        <v>84.771633986928123</v>
      </c>
      <c r="X6524">
        <v>6.90110254121275</v>
      </c>
      <c r="Y6524">
        <v>1.5941818261471852</v>
      </c>
      <c r="Z6524">
        <v>-22.998897060170407</v>
      </c>
      <c r="AA6524">
        <v>8.8695652173913064</v>
      </c>
      <c r="AB6524">
        <v>9.3051843124644922</v>
      </c>
      <c r="AC6524">
        <v>1</v>
      </c>
      <c r="AD6524">
        <v>0</v>
      </c>
      <c r="AE6524">
        <v>0</v>
      </c>
      <c r="AF6524">
        <v>0</v>
      </c>
      <c r="AG6524">
        <v>0</v>
      </c>
      <c r="AH6524">
        <v>0</v>
      </c>
      <c r="AI6524">
        <v>0</v>
      </c>
      <c r="AJ6524">
        <v>0</v>
      </c>
      <c r="AK6524">
        <v>0</v>
      </c>
      <c r="AL6524">
        <v>0</v>
      </c>
    </row>
    <row r="6525" spans="1:38" x14ac:dyDescent="0.5">
      <c r="A6525">
        <v>16</v>
      </c>
      <c r="B6525">
        <v>445</v>
      </c>
      <c r="C6525">
        <v>2020</v>
      </c>
      <c r="D6525">
        <v>1</v>
      </c>
      <c r="E6525">
        <v>99</v>
      </c>
      <c r="F6525">
        <v>176</v>
      </c>
      <c r="G6525">
        <v>99</v>
      </c>
      <c r="H6525">
        <v>99</v>
      </c>
      <c r="I6525">
        <v>99</v>
      </c>
      <c r="J6525">
        <v>106</v>
      </c>
      <c r="M6525">
        <v>99</v>
      </c>
      <c r="N6525">
        <v>99</v>
      </c>
      <c r="O6525">
        <v>99</v>
      </c>
      <c r="P6525">
        <v>99</v>
      </c>
      <c r="Q6525">
        <v>2</v>
      </c>
      <c r="R6525">
        <v>67</v>
      </c>
      <c r="S6525">
        <v>67</v>
      </c>
      <c r="T6525">
        <v>16.417910447761191</v>
      </c>
      <c r="U6525">
        <v>61.671641791044763</v>
      </c>
      <c r="V6525">
        <v>88.816480975404659</v>
      </c>
      <c r="W6525">
        <v>81.977611940298516</v>
      </c>
      <c r="X6525">
        <v>6.649134628814152</v>
      </c>
      <c r="Y6525">
        <v>2.1812502214102754</v>
      </c>
      <c r="Z6525">
        <v>-47.718269856126739</v>
      </c>
      <c r="AA6525">
        <v>3.3433133732534936</v>
      </c>
      <c r="AB6525">
        <v>3.3458692510443022</v>
      </c>
      <c r="AC6525">
        <v>0</v>
      </c>
      <c r="AD6525">
        <v>0</v>
      </c>
      <c r="AE6525">
        <v>0</v>
      </c>
      <c r="AF6525">
        <v>0</v>
      </c>
      <c r="AG6525">
        <v>0</v>
      </c>
      <c r="AH6525">
        <v>3</v>
      </c>
      <c r="AI6525">
        <v>4</v>
      </c>
      <c r="AJ6525">
        <v>0</v>
      </c>
      <c r="AK6525">
        <v>0</v>
      </c>
      <c r="AL6525">
        <v>0</v>
      </c>
    </row>
    <row r="6526" spans="1:38" x14ac:dyDescent="0.5">
      <c r="A6526">
        <v>16</v>
      </c>
      <c r="B6526">
        <v>446</v>
      </c>
      <c r="C6526">
        <v>2020</v>
      </c>
      <c r="D6526">
        <v>2</v>
      </c>
      <c r="E6526">
        <v>99</v>
      </c>
      <c r="F6526">
        <v>176</v>
      </c>
      <c r="G6526">
        <v>99</v>
      </c>
      <c r="H6526">
        <v>99</v>
      </c>
      <c r="I6526">
        <v>99</v>
      </c>
      <c r="J6526">
        <v>106</v>
      </c>
      <c r="M6526">
        <v>99</v>
      </c>
      <c r="N6526">
        <v>99</v>
      </c>
      <c r="O6526">
        <v>99</v>
      </c>
      <c r="P6526">
        <v>99</v>
      </c>
      <c r="Q6526">
        <v>3</v>
      </c>
      <c r="R6526">
        <v>18</v>
      </c>
      <c r="S6526">
        <v>18</v>
      </c>
      <c r="T6526">
        <v>16.666666666666671</v>
      </c>
      <c r="U6526">
        <v>62.055555555555557</v>
      </c>
      <c r="V6526">
        <v>93.62585771036477</v>
      </c>
      <c r="W6526">
        <v>86.416666666666686</v>
      </c>
      <c r="X6526">
        <v>8.3466726570799654</v>
      </c>
      <c r="Y6526">
        <v>1.8096108305446044</v>
      </c>
      <c r="Z6526">
        <v>-32.042779132592727</v>
      </c>
      <c r="AA6526">
        <v>1.4446227929374</v>
      </c>
      <c r="AB6526">
        <v>1.496337796213318</v>
      </c>
      <c r="AC6526">
        <v>0</v>
      </c>
      <c r="AD6526">
        <v>0</v>
      </c>
      <c r="AE6526">
        <v>0</v>
      </c>
      <c r="AF6526">
        <v>0</v>
      </c>
      <c r="AG6526">
        <v>1</v>
      </c>
      <c r="AH6526">
        <v>7</v>
      </c>
      <c r="AI6526">
        <v>7</v>
      </c>
      <c r="AJ6526">
        <v>0</v>
      </c>
      <c r="AK6526">
        <v>0</v>
      </c>
      <c r="AL6526">
        <v>0</v>
      </c>
    </row>
    <row r="6527" spans="1:38" x14ac:dyDescent="0.5">
      <c r="A6527">
        <v>16</v>
      </c>
      <c r="B6527">
        <v>447</v>
      </c>
      <c r="C6527">
        <v>2020</v>
      </c>
      <c r="D6527">
        <v>3</v>
      </c>
      <c r="E6527">
        <v>99</v>
      </c>
      <c r="F6527">
        <v>176</v>
      </c>
      <c r="G6527">
        <v>99</v>
      </c>
      <c r="H6527">
        <v>99</v>
      </c>
      <c r="I6527">
        <v>99</v>
      </c>
      <c r="J6527">
        <v>106</v>
      </c>
      <c r="M6527">
        <v>99</v>
      </c>
      <c r="N6527">
        <v>99</v>
      </c>
      <c r="O6527">
        <v>99</v>
      </c>
      <c r="P6527">
        <v>99</v>
      </c>
      <c r="Q6527">
        <v>2</v>
      </c>
      <c r="R6527">
        <v>107</v>
      </c>
      <c r="S6527">
        <v>107</v>
      </c>
      <c r="T6527">
        <v>16.747663551401867</v>
      </c>
      <c r="U6527">
        <v>62.289719626168242</v>
      </c>
      <c r="V6527">
        <v>96.583671692267203</v>
      </c>
      <c r="W6527">
        <v>89.146728971962574</v>
      </c>
      <c r="X6527">
        <v>8.3593287500162106</v>
      </c>
      <c r="Y6527">
        <v>1.723988777390542</v>
      </c>
      <c r="Z6527">
        <v>-26.85107646218934</v>
      </c>
      <c r="AA6527">
        <v>4.9263351749539606</v>
      </c>
      <c r="AB6527">
        <v>5.3118627610727041</v>
      </c>
      <c r="AC6527">
        <v>1</v>
      </c>
      <c r="AD6527">
        <v>0</v>
      </c>
      <c r="AE6527">
        <v>0</v>
      </c>
      <c r="AF6527">
        <v>1</v>
      </c>
      <c r="AG6527">
        <v>1</v>
      </c>
      <c r="AH6527">
        <v>1</v>
      </c>
      <c r="AI6527">
        <v>1</v>
      </c>
      <c r="AJ6527">
        <v>0</v>
      </c>
      <c r="AK6527">
        <v>6</v>
      </c>
      <c r="AL6527">
        <v>0</v>
      </c>
    </row>
    <row r="6528" spans="1:38" x14ac:dyDescent="0.5">
      <c r="A6528">
        <v>16</v>
      </c>
      <c r="B6528">
        <v>448</v>
      </c>
      <c r="C6528">
        <v>2020</v>
      </c>
      <c r="D6528">
        <v>4</v>
      </c>
      <c r="E6528">
        <v>99</v>
      </c>
      <c r="F6528">
        <v>176</v>
      </c>
      <c r="G6528">
        <v>99</v>
      </c>
      <c r="H6528">
        <v>99</v>
      </c>
      <c r="I6528">
        <v>99</v>
      </c>
      <c r="J6528">
        <v>106</v>
      </c>
      <c r="M6528">
        <v>99</v>
      </c>
      <c r="N6528">
        <v>99</v>
      </c>
      <c r="O6528">
        <v>99</v>
      </c>
      <c r="P6528">
        <v>99</v>
      </c>
      <c r="Q6528">
        <v>3</v>
      </c>
      <c r="R6528">
        <v>109</v>
      </c>
      <c r="S6528">
        <v>109</v>
      </c>
      <c r="T6528">
        <v>16.61467889908257</v>
      </c>
      <c r="U6528">
        <v>61.779816513761489</v>
      </c>
      <c r="V6528">
        <v>91.676523502340714</v>
      </c>
      <c r="W6528">
        <v>84.617431192660547</v>
      </c>
      <c r="X6528">
        <v>6.5831846401821084</v>
      </c>
      <c r="Y6528">
        <v>1.8342200710616119</v>
      </c>
      <c r="Z6528">
        <v>-26.347665125110296</v>
      </c>
      <c r="AA6528">
        <v>6.4155385520894619</v>
      </c>
      <c r="AB6528">
        <v>6.6090030854864619</v>
      </c>
      <c r="AC6528">
        <v>1</v>
      </c>
      <c r="AD6528">
        <v>0</v>
      </c>
      <c r="AE6528">
        <v>0</v>
      </c>
      <c r="AF6528">
        <v>0</v>
      </c>
      <c r="AG6528">
        <v>4</v>
      </c>
      <c r="AH6528">
        <v>1</v>
      </c>
      <c r="AI6528">
        <v>5</v>
      </c>
      <c r="AJ6528">
        <v>0</v>
      </c>
      <c r="AK6528">
        <v>0</v>
      </c>
      <c r="AL6528">
        <v>1</v>
      </c>
    </row>
    <row r="6529" spans="1:38" x14ac:dyDescent="0.5">
      <c r="A6529">
        <v>16</v>
      </c>
      <c r="B6529">
        <v>449</v>
      </c>
      <c r="C6529">
        <v>2020</v>
      </c>
      <c r="D6529">
        <v>5</v>
      </c>
      <c r="E6529">
        <v>99</v>
      </c>
      <c r="F6529">
        <v>176</v>
      </c>
      <c r="G6529">
        <v>99</v>
      </c>
      <c r="H6529">
        <v>99</v>
      </c>
      <c r="I6529">
        <v>99</v>
      </c>
      <c r="J6529">
        <v>106</v>
      </c>
      <c r="M6529">
        <v>99</v>
      </c>
      <c r="N6529">
        <v>99</v>
      </c>
      <c r="O6529">
        <v>99</v>
      </c>
      <c r="P6529">
        <v>99</v>
      </c>
      <c r="Q6529">
        <v>5</v>
      </c>
      <c r="R6529">
        <v>18</v>
      </c>
      <c r="S6529">
        <v>18</v>
      </c>
      <c r="T6529">
        <v>16.333333333333332</v>
      </c>
      <c r="U6529">
        <v>57.83333333333335</v>
      </c>
      <c r="V6529">
        <v>99.181413265920284</v>
      </c>
      <c r="W6529">
        <v>91.544444444444451</v>
      </c>
      <c r="X6529">
        <v>7.8814988860850894</v>
      </c>
      <c r="Y6529">
        <v>14.127396551853884</v>
      </c>
      <c r="Z6529">
        <v>-22.06188112307867</v>
      </c>
      <c r="AA6529">
        <v>1.2587412587412583</v>
      </c>
      <c r="AB6529">
        <v>1.3816016903869015</v>
      </c>
      <c r="AC6529">
        <v>0</v>
      </c>
      <c r="AD6529">
        <v>0</v>
      </c>
      <c r="AE6529">
        <v>0</v>
      </c>
      <c r="AF6529">
        <v>0</v>
      </c>
      <c r="AG6529">
        <v>2</v>
      </c>
      <c r="AH6529">
        <v>2</v>
      </c>
      <c r="AI6529">
        <v>1</v>
      </c>
      <c r="AJ6529">
        <v>0</v>
      </c>
      <c r="AK6529">
        <v>0</v>
      </c>
      <c r="AL6529">
        <v>0</v>
      </c>
    </row>
    <row r="6530" spans="1:38" x14ac:dyDescent="0.5">
      <c r="A6530">
        <v>16</v>
      </c>
      <c r="B6530">
        <v>450</v>
      </c>
      <c r="C6530">
        <v>2020</v>
      </c>
      <c r="D6530">
        <v>6</v>
      </c>
      <c r="E6530">
        <v>99</v>
      </c>
      <c r="F6530">
        <v>176</v>
      </c>
      <c r="G6530">
        <v>99</v>
      </c>
      <c r="H6530">
        <v>99</v>
      </c>
      <c r="I6530">
        <v>99</v>
      </c>
      <c r="J6530">
        <v>106</v>
      </c>
      <c r="M6530">
        <v>99</v>
      </c>
      <c r="N6530">
        <v>99</v>
      </c>
      <c r="O6530">
        <v>99</v>
      </c>
      <c r="P6530">
        <v>99</v>
      </c>
      <c r="Q6530">
        <v>3</v>
      </c>
      <c r="R6530">
        <v>92</v>
      </c>
      <c r="S6530">
        <v>92</v>
      </c>
      <c r="T6530">
        <v>16.315217391304348</v>
      </c>
      <c r="U6530">
        <v>60.793478260869549</v>
      </c>
      <c r="V6530">
        <v>89.358895850016495</v>
      </c>
      <c r="W6530">
        <v>82.478260869565247</v>
      </c>
      <c r="X6530">
        <v>5.562018442016571</v>
      </c>
      <c r="Y6530">
        <v>1.8739521331543441</v>
      </c>
      <c r="Z6530">
        <v>-39.754748163364226</v>
      </c>
      <c r="AA6530">
        <v>4.9014384656366552</v>
      </c>
      <c r="AB6530">
        <v>4.985508320470422</v>
      </c>
      <c r="AC6530">
        <v>1</v>
      </c>
      <c r="AD6530">
        <v>0</v>
      </c>
      <c r="AE6530">
        <v>0</v>
      </c>
      <c r="AF6530">
        <v>1</v>
      </c>
      <c r="AG6530">
        <v>5</v>
      </c>
      <c r="AH6530">
        <v>2</v>
      </c>
      <c r="AI6530">
        <v>4</v>
      </c>
      <c r="AJ6530">
        <v>0</v>
      </c>
      <c r="AK6530">
        <v>1</v>
      </c>
      <c r="AL6530">
        <v>0</v>
      </c>
    </row>
    <row r="6531" spans="1:38" x14ac:dyDescent="0.5">
      <c r="A6531">
        <v>16</v>
      </c>
      <c r="B6531">
        <v>451</v>
      </c>
      <c r="C6531">
        <v>2020</v>
      </c>
      <c r="D6531">
        <v>7</v>
      </c>
      <c r="E6531">
        <v>99</v>
      </c>
      <c r="F6531">
        <v>176</v>
      </c>
      <c r="G6531">
        <v>99</v>
      </c>
      <c r="H6531">
        <v>99</v>
      </c>
      <c r="I6531">
        <v>99</v>
      </c>
      <c r="J6531">
        <v>106</v>
      </c>
      <c r="M6531">
        <v>99</v>
      </c>
      <c r="N6531">
        <v>99</v>
      </c>
      <c r="O6531">
        <v>99</v>
      </c>
      <c r="P6531">
        <v>99</v>
      </c>
      <c r="Q6531">
        <v>2</v>
      </c>
      <c r="R6531">
        <v>33</v>
      </c>
      <c r="S6531">
        <v>33</v>
      </c>
      <c r="T6531">
        <v>16.363636363636363</v>
      </c>
      <c r="U6531">
        <v>61.757575757575758</v>
      </c>
      <c r="V6531">
        <v>92.688532125151838</v>
      </c>
      <c r="W6531">
        <v>85.551515151515133</v>
      </c>
      <c r="X6531">
        <v>7.362440356793722</v>
      </c>
      <c r="Y6531">
        <v>2.132437828576883</v>
      </c>
      <c r="Z6531">
        <v>-13.9332417627109</v>
      </c>
      <c r="AA6531">
        <v>1.6691957511380875</v>
      </c>
      <c r="AB6531">
        <v>1.7495680924192372</v>
      </c>
      <c r="AC6531">
        <v>1</v>
      </c>
      <c r="AD6531">
        <v>0</v>
      </c>
      <c r="AE6531">
        <v>0</v>
      </c>
      <c r="AF6531">
        <v>0</v>
      </c>
      <c r="AG6531">
        <v>1</v>
      </c>
      <c r="AH6531">
        <v>2</v>
      </c>
      <c r="AI6531">
        <v>3</v>
      </c>
      <c r="AJ6531">
        <v>0</v>
      </c>
      <c r="AK6531">
        <v>0</v>
      </c>
      <c r="AL6531">
        <v>1</v>
      </c>
    </row>
    <row r="6532" spans="1:38" x14ac:dyDescent="0.5">
      <c r="A6532">
        <v>16</v>
      </c>
      <c r="B6532">
        <v>452</v>
      </c>
      <c r="C6532">
        <v>2020</v>
      </c>
      <c r="D6532">
        <v>8</v>
      </c>
      <c r="E6532">
        <v>99</v>
      </c>
      <c r="F6532">
        <v>176</v>
      </c>
      <c r="G6532">
        <v>99</v>
      </c>
      <c r="H6532">
        <v>99</v>
      </c>
      <c r="I6532">
        <v>99</v>
      </c>
      <c r="J6532">
        <v>106</v>
      </c>
      <c r="M6532">
        <v>99</v>
      </c>
      <c r="N6532">
        <v>99</v>
      </c>
      <c r="O6532">
        <v>99</v>
      </c>
      <c r="P6532">
        <v>99</v>
      </c>
      <c r="Q6532">
        <v>4</v>
      </c>
      <c r="R6532">
        <v>152</v>
      </c>
      <c r="S6532">
        <v>152</v>
      </c>
      <c r="T6532">
        <v>16.802631578947373</v>
      </c>
      <c r="U6532">
        <v>62.28289473684211</v>
      </c>
      <c r="V6532">
        <v>91.921366254205367</v>
      </c>
      <c r="W6532">
        <v>84.843421052631598</v>
      </c>
      <c r="X6532">
        <v>9.0221705803317889</v>
      </c>
      <c r="Y6532">
        <v>1.984869620396428</v>
      </c>
      <c r="Z6532">
        <v>-34.282526049820696</v>
      </c>
      <c r="AA6532">
        <v>10.872675250357656</v>
      </c>
      <c r="AB6532">
        <v>10.942250065397092</v>
      </c>
      <c r="AC6532">
        <v>3</v>
      </c>
      <c r="AD6532">
        <v>0</v>
      </c>
      <c r="AE6532">
        <v>0</v>
      </c>
      <c r="AF6532">
        <v>0</v>
      </c>
      <c r="AG6532">
        <v>5</v>
      </c>
      <c r="AH6532">
        <v>7</v>
      </c>
      <c r="AI6532">
        <v>2</v>
      </c>
      <c r="AJ6532">
        <v>0</v>
      </c>
      <c r="AK6532">
        <v>3</v>
      </c>
      <c r="AL6532">
        <v>2</v>
      </c>
    </row>
    <row r="6533" spans="1:38" x14ac:dyDescent="0.5">
      <c r="A6533">
        <v>16</v>
      </c>
      <c r="B6533">
        <v>453</v>
      </c>
      <c r="C6533">
        <v>2020</v>
      </c>
      <c r="D6533">
        <v>9</v>
      </c>
      <c r="E6533">
        <v>99</v>
      </c>
      <c r="F6533">
        <v>176</v>
      </c>
      <c r="G6533">
        <v>99</v>
      </c>
      <c r="H6533">
        <v>99</v>
      </c>
      <c r="I6533">
        <v>99</v>
      </c>
      <c r="J6533">
        <v>106</v>
      </c>
      <c r="M6533">
        <v>99</v>
      </c>
      <c r="N6533">
        <v>99</v>
      </c>
      <c r="O6533">
        <v>99</v>
      </c>
      <c r="P6533">
        <v>99</v>
      </c>
      <c r="Q6533">
        <v>2</v>
      </c>
      <c r="R6533">
        <v>96</v>
      </c>
      <c r="S6533">
        <v>96</v>
      </c>
      <c r="T6533">
        <v>16.65625</v>
      </c>
      <c r="U6533">
        <v>61.96875</v>
      </c>
      <c r="V6533">
        <v>88.137639942217405</v>
      </c>
      <c r="W6533">
        <v>81.35104166666666</v>
      </c>
      <c r="X6533">
        <v>5.7734304286910438</v>
      </c>
      <c r="Y6533">
        <v>1.9971496616010864</v>
      </c>
      <c r="Z6533">
        <v>1.7754802082642165</v>
      </c>
      <c r="AA6533">
        <v>5.9076923076923089</v>
      </c>
      <c r="AB6533">
        <v>5.8756229546911891</v>
      </c>
      <c r="AC6533">
        <v>0</v>
      </c>
      <c r="AD6533">
        <v>0</v>
      </c>
      <c r="AE6533">
        <v>0</v>
      </c>
      <c r="AF6533">
        <v>0</v>
      </c>
      <c r="AG6533">
        <v>0</v>
      </c>
      <c r="AH6533">
        <v>4</v>
      </c>
      <c r="AI6533">
        <v>3</v>
      </c>
      <c r="AJ6533">
        <v>0</v>
      </c>
      <c r="AK6533">
        <v>0</v>
      </c>
      <c r="AL6533">
        <v>0</v>
      </c>
    </row>
    <row r="6534" spans="1:38" x14ac:dyDescent="0.5">
      <c r="A6534">
        <v>16</v>
      </c>
      <c r="B6534">
        <v>454</v>
      </c>
      <c r="C6534">
        <v>2020</v>
      </c>
      <c r="D6534">
        <v>10</v>
      </c>
      <c r="E6534">
        <v>99</v>
      </c>
      <c r="F6534">
        <v>176</v>
      </c>
      <c r="G6534">
        <v>99</v>
      </c>
      <c r="H6534">
        <v>99</v>
      </c>
      <c r="I6534">
        <v>99</v>
      </c>
      <c r="J6534">
        <v>106</v>
      </c>
      <c r="M6534">
        <v>99</v>
      </c>
      <c r="N6534">
        <v>99</v>
      </c>
      <c r="O6534">
        <v>99</v>
      </c>
      <c r="P6534">
        <v>99</v>
      </c>
      <c r="Q6534">
        <v>3</v>
      </c>
      <c r="R6534">
        <v>86</v>
      </c>
      <c r="S6534">
        <v>86</v>
      </c>
      <c r="T6534">
        <v>16.895348837209301</v>
      </c>
      <c r="U6534">
        <v>62.406976744186011</v>
      </c>
      <c r="V6534">
        <v>92.743581344957036</v>
      </c>
      <c r="W6534">
        <v>85.602325581395363</v>
      </c>
      <c r="X6534">
        <v>7.8013263145497582</v>
      </c>
      <c r="Y6534">
        <v>1.5580093663086323</v>
      </c>
      <c r="Z6534">
        <v>-26.077097508558275</v>
      </c>
      <c r="AA6534">
        <v>5.6356487549148095</v>
      </c>
      <c r="AB6534">
        <v>5.6437754832546991</v>
      </c>
      <c r="AC6534">
        <v>5</v>
      </c>
      <c r="AD6534">
        <v>0</v>
      </c>
      <c r="AE6534">
        <v>0</v>
      </c>
      <c r="AF6534">
        <v>0</v>
      </c>
      <c r="AG6534">
        <v>13</v>
      </c>
      <c r="AH6534">
        <v>21</v>
      </c>
      <c r="AI6534">
        <v>22</v>
      </c>
      <c r="AJ6534">
        <v>0</v>
      </c>
      <c r="AK6534">
        <v>0</v>
      </c>
      <c r="AL6534">
        <v>0</v>
      </c>
    </row>
    <row r="6535" spans="1:38" x14ac:dyDescent="0.5">
      <c r="A6535">
        <v>16</v>
      </c>
      <c r="B6535">
        <v>455</v>
      </c>
      <c r="C6535">
        <v>2020</v>
      </c>
      <c r="D6535">
        <v>11</v>
      </c>
      <c r="E6535">
        <v>99</v>
      </c>
      <c r="F6535">
        <v>176</v>
      </c>
      <c r="G6535">
        <v>99</v>
      </c>
      <c r="H6535">
        <v>99</v>
      </c>
      <c r="I6535">
        <v>99</v>
      </c>
      <c r="J6535">
        <v>106</v>
      </c>
      <c r="M6535">
        <v>99</v>
      </c>
      <c r="N6535">
        <v>99</v>
      </c>
      <c r="O6535">
        <v>99</v>
      </c>
      <c r="P6535">
        <v>99</v>
      </c>
      <c r="Q6535">
        <v>6</v>
      </c>
      <c r="R6535">
        <v>249</v>
      </c>
      <c r="S6535">
        <v>249</v>
      </c>
      <c r="T6535">
        <v>16.626506024096386</v>
      </c>
      <c r="U6535">
        <v>61.658634538152597</v>
      </c>
      <c r="V6535">
        <v>91.858658904306267</v>
      </c>
      <c r="W6535">
        <v>84.785542168674752</v>
      </c>
      <c r="X6535">
        <v>5.4495598554098788</v>
      </c>
      <c r="Y6535">
        <v>1.9635063462231503</v>
      </c>
      <c r="Z6535">
        <v>-17.08210334437566</v>
      </c>
      <c r="AA6535">
        <v>11.323328785811736</v>
      </c>
      <c r="AB6535">
        <v>11.470016519701128</v>
      </c>
      <c r="AC6535">
        <v>1</v>
      </c>
      <c r="AD6535">
        <v>0</v>
      </c>
      <c r="AE6535">
        <v>0</v>
      </c>
      <c r="AF6535">
        <v>0</v>
      </c>
      <c r="AG6535">
        <v>5</v>
      </c>
      <c r="AH6535">
        <v>9</v>
      </c>
      <c r="AI6535">
        <v>11</v>
      </c>
      <c r="AJ6535">
        <v>0</v>
      </c>
      <c r="AK6535">
        <v>2</v>
      </c>
      <c r="AL6535">
        <v>0</v>
      </c>
    </row>
    <row r="6536" spans="1:38" x14ac:dyDescent="0.5">
      <c r="A6536">
        <v>16</v>
      </c>
      <c r="B6536">
        <v>456</v>
      </c>
      <c r="C6536">
        <v>2020</v>
      </c>
      <c r="D6536">
        <v>12</v>
      </c>
      <c r="E6536">
        <v>99</v>
      </c>
      <c r="F6536">
        <v>176</v>
      </c>
      <c r="G6536">
        <v>99</v>
      </c>
      <c r="H6536">
        <v>99</v>
      </c>
      <c r="I6536">
        <v>99</v>
      </c>
      <c r="J6536">
        <v>106</v>
      </c>
      <c r="M6536">
        <v>99</v>
      </c>
      <c r="N6536">
        <v>99</v>
      </c>
      <c r="O6536">
        <v>99</v>
      </c>
      <c r="P6536">
        <v>99</v>
      </c>
      <c r="Q6536">
        <v>7</v>
      </c>
      <c r="R6536">
        <v>128</v>
      </c>
      <c r="S6536">
        <v>128</v>
      </c>
      <c r="T6536">
        <v>16.578125</v>
      </c>
      <c r="U6536">
        <v>62.6328125</v>
      </c>
      <c r="V6536">
        <v>86.436044149512455</v>
      </c>
      <c r="W6536">
        <v>79.780468749999997</v>
      </c>
      <c r="X6536">
        <v>8.4709804128727892</v>
      </c>
      <c r="Y6536">
        <v>2.4902029716157168</v>
      </c>
      <c r="Z6536">
        <v>-51.084129795558979</v>
      </c>
      <c r="AA6536">
        <v>7.4202898550724621</v>
      </c>
      <c r="AB6536">
        <v>7.3263818116844606</v>
      </c>
      <c r="AC6536">
        <v>2</v>
      </c>
      <c r="AD6536">
        <v>0</v>
      </c>
      <c r="AE6536">
        <v>0</v>
      </c>
      <c r="AF6536">
        <v>1</v>
      </c>
      <c r="AG6536">
        <v>2</v>
      </c>
      <c r="AH6536">
        <v>2</v>
      </c>
      <c r="AI6536">
        <v>4</v>
      </c>
      <c r="AJ6536">
        <v>0</v>
      </c>
      <c r="AK6536">
        <v>3</v>
      </c>
      <c r="AL6536">
        <v>1</v>
      </c>
    </row>
    <row r="6537" spans="1:38" x14ac:dyDescent="0.5">
      <c r="A6537">
        <v>16</v>
      </c>
      <c r="B6537">
        <v>457</v>
      </c>
      <c r="C6537">
        <v>2020</v>
      </c>
      <c r="D6537">
        <v>1</v>
      </c>
      <c r="E6537">
        <v>99</v>
      </c>
      <c r="F6537">
        <v>176</v>
      </c>
      <c r="G6537">
        <v>99</v>
      </c>
      <c r="H6537">
        <v>99</v>
      </c>
      <c r="I6537">
        <v>99</v>
      </c>
      <c r="J6537">
        <v>109</v>
      </c>
      <c r="M6537">
        <v>99</v>
      </c>
      <c r="N6537">
        <v>99</v>
      </c>
      <c r="O6537">
        <v>99</v>
      </c>
      <c r="P6537">
        <v>99</v>
      </c>
      <c r="Q6537">
        <v>7</v>
      </c>
      <c r="R6537">
        <v>253</v>
      </c>
      <c r="S6537">
        <v>253</v>
      </c>
      <c r="T6537">
        <v>15.782608695652176</v>
      </c>
      <c r="U6537">
        <v>60.577075098814227</v>
      </c>
      <c r="V6537">
        <v>82.795832459028944</v>
      </c>
      <c r="W6537">
        <v>76.420553359683851</v>
      </c>
      <c r="X6537">
        <v>13.436266350765989</v>
      </c>
      <c r="Y6537">
        <v>5.296634413378472</v>
      </c>
      <c r="Z6537">
        <v>-24.832763354653498</v>
      </c>
      <c r="AA6537">
        <v>12.624750499001998</v>
      </c>
      <c r="AB6537">
        <v>11.777947100116702</v>
      </c>
      <c r="AC6537">
        <v>5</v>
      </c>
      <c r="AD6537">
        <v>0</v>
      </c>
      <c r="AE6537">
        <v>0</v>
      </c>
      <c r="AF6537">
        <v>4</v>
      </c>
      <c r="AG6537">
        <v>22</v>
      </c>
      <c r="AH6537">
        <v>1</v>
      </c>
      <c r="AI6537">
        <v>9</v>
      </c>
      <c r="AJ6537">
        <v>0</v>
      </c>
      <c r="AK6537">
        <v>4</v>
      </c>
      <c r="AL6537">
        <v>1</v>
      </c>
    </row>
    <row r="6538" spans="1:38" x14ac:dyDescent="0.5">
      <c r="A6538">
        <v>16</v>
      </c>
      <c r="B6538">
        <v>458</v>
      </c>
      <c r="C6538">
        <v>2020</v>
      </c>
      <c r="D6538">
        <v>2</v>
      </c>
      <c r="E6538">
        <v>99</v>
      </c>
      <c r="F6538">
        <v>176</v>
      </c>
      <c r="G6538">
        <v>99</v>
      </c>
      <c r="H6538">
        <v>99</v>
      </c>
      <c r="I6538">
        <v>99</v>
      </c>
      <c r="J6538">
        <v>109</v>
      </c>
      <c r="M6538">
        <v>99</v>
      </c>
      <c r="N6538">
        <v>99</v>
      </c>
      <c r="O6538">
        <v>99</v>
      </c>
      <c r="P6538">
        <v>99</v>
      </c>
      <c r="Q6538">
        <v>5</v>
      </c>
      <c r="R6538">
        <v>63</v>
      </c>
      <c r="S6538">
        <v>63</v>
      </c>
      <c r="T6538">
        <v>16.047619047619044</v>
      </c>
      <c r="U6538">
        <v>61.174603174603185</v>
      </c>
      <c r="V6538">
        <v>82.95860633888806</v>
      </c>
      <c r="W6538">
        <v>76.570793650793675</v>
      </c>
      <c r="X6538">
        <v>11.814102724271502</v>
      </c>
      <c r="Y6538">
        <v>3.3925206367980696</v>
      </c>
      <c r="Z6538">
        <v>-23.195068630145879</v>
      </c>
      <c r="AA6538">
        <v>5.0561797752808992</v>
      </c>
      <c r="AB6538">
        <v>4.6404845229323053</v>
      </c>
      <c r="AC6538">
        <v>2</v>
      </c>
      <c r="AD6538">
        <v>0</v>
      </c>
      <c r="AE6538">
        <v>0</v>
      </c>
      <c r="AF6538">
        <v>0</v>
      </c>
      <c r="AG6538">
        <v>7</v>
      </c>
      <c r="AH6538">
        <v>0</v>
      </c>
      <c r="AI6538">
        <v>1</v>
      </c>
      <c r="AJ6538">
        <v>0</v>
      </c>
      <c r="AK6538">
        <v>0</v>
      </c>
      <c r="AL6538">
        <v>0</v>
      </c>
    </row>
    <row r="6539" spans="1:38" x14ac:dyDescent="0.5">
      <c r="A6539">
        <v>16</v>
      </c>
      <c r="B6539">
        <v>459</v>
      </c>
      <c r="C6539">
        <v>2020</v>
      </c>
      <c r="D6539">
        <v>3</v>
      </c>
      <c r="E6539">
        <v>99</v>
      </c>
      <c r="F6539">
        <v>176</v>
      </c>
      <c r="G6539">
        <v>99</v>
      </c>
      <c r="H6539">
        <v>99</v>
      </c>
      <c r="I6539">
        <v>99</v>
      </c>
      <c r="J6539">
        <v>109</v>
      </c>
      <c r="M6539">
        <v>99</v>
      </c>
      <c r="N6539">
        <v>99</v>
      </c>
      <c r="O6539">
        <v>99</v>
      </c>
      <c r="P6539">
        <v>99</v>
      </c>
      <c r="Q6539">
        <v>6</v>
      </c>
      <c r="R6539">
        <v>231</v>
      </c>
      <c r="S6539">
        <v>231</v>
      </c>
      <c r="T6539">
        <v>16.220779220779221</v>
      </c>
      <c r="U6539">
        <v>61.268398268398286</v>
      </c>
      <c r="V6539">
        <v>87.06077959599088</v>
      </c>
      <c r="W6539">
        <v>80.357099567099596</v>
      </c>
      <c r="X6539">
        <v>9.0019928906368758</v>
      </c>
      <c r="Y6539">
        <v>2.9079375677031649</v>
      </c>
      <c r="Z6539">
        <v>-31.501220307839841</v>
      </c>
      <c r="AA6539">
        <v>10.635359116022101</v>
      </c>
      <c r="AB6539">
        <v>10.336985059157378</v>
      </c>
      <c r="AC6539">
        <v>3</v>
      </c>
      <c r="AD6539">
        <v>0</v>
      </c>
      <c r="AE6539">
        <v>0</v>
      </c>
      <c r="AF6539">
        <v>0</v>
      </c>
      <c r="AG6539">
        <v>35</v>
      </c>
      <c r="AH6539">
        <v>7</v>
      </c>
      <c r="AI6539">
        <v>23</v>
      </c>
      <c r="AJ6539">
        <v>0</v>
      </c>
      <c r="AK6539">
        <v>0</v>
      </c>
      <c r="AL6539">
        <v>2</v>
      </c>
    </row>
    <row r="6540" spans="1:38" x14ac:dyDescent="0.5">
      <c r="A6540">
        <v>16</v>
      </c>
      <c r="B6540">
        <v>460</v>
      </c>
      <c r="C6540">
        <v>2020</v>
      </c>
      <c r="D6540">
        <v>4</v>
      </c>
      <c r="E6540">
        <v>99</v>
      </c>
      <c r="F6540">
        <v>176</v>
      </c>
      <c r="G6540">
        <v>99</v>
      </c>
      <c r="H6540">
        <v>99</v>
      </c>
      <c r="I6540">
        <v>99</v>
      </c>
      <c r="J6540">
        <v>109</v>
      </c>
      <c r="M6540">
        <v>99</v>
      </c>
      <c r="N6540">
        <v>99</v>
      </c>
      <c r="O6540">
        <v>99</v>
      </c>
      <c r="P6540">
        <v>99</v>
      </c>
      <c r="Q6540">
        <v>8</v>
      </c>
      <c r="R6540">
        <v>226</v>
      </c>
      <c r="S6540">
        <v>226</v>
      </c>
      <c r="T6540">
        <v>16.522123893805311</v>
      </c>
      <c r="U6540">
        <v>61.898230088495595</v>
      </c>
      <c r="V6540">
        <v>81.405718175629701</v>
      </c>
      <c r="W6540">
        <v>75.13747787610626</v>
      </c>
      <c r="X6540">
        <v>11.64785776619628</v>
      </c>
      <c r="Y6540">
        <v>2.531797161585764</v>
      </c>
      <c r="Z6540">
        <v>-32.14539573390514</v>
      </c>
      <c r="AA6540">
        <v>13.301942319011184</v>
      </c>
      <c r="AB6540">
        <v>12.167873106682171</v>
      </c>
      <c r="AC6540">
        <v>11</v>
      </c>
      <c r="AD6540">
        <v>0</v>
      </c>
      <c r="AE6540">
        <v>0</v>
      </c>
      <c r="AF6540">
        <v>3</v>
      </c>
      <c r="AG6540">
        <v>18</v>
      </c>
      <c r="AH6540">
        <v>2</v>
      </c>
      <c r="AI6540">
        <v>7</v>
      </c>
      <c r="AJ6540">
        <v>0</v>
      </c>
      <c r="AK6540">
        <v>0</v>
      </c>
      <c r="AL6540">
        <v>6</v>
      </c>
    </row>
    <row r="6541" spans="1:38" x14ac:dyDescent="0.5">
      <c r="A6541">
        <v>16</v>
      </c>
      <c r="B6541">
        <v>461</v>
      </c>
      <c r="C6541">
        <v>2020</v>
      </c>
      <c r="D6541">
        <v>5</v>
      </c>
      <c r="E6541">
        <v>99</v>
      </c>
      <c r="F6541">
        <v>176</v>
      </c>
      <c r="G6541">
        <v>99</v>
      </c>
      <c r="H6541">
        <v>99</v>
      </c>
      <c r="I6541">
        <v>99</v>
      </c>
      <c r="J6541">
        <v>109</v>
      </c>
      <c r="M6541">
        <v>99</v>
      </c>
      <c r="N6541">
        <v>99</v>
      </c>
      <c r="O6541">
        <v>99</v>
      </c>
      <c r="P6541">
        <v>99</v>
      </c>
      <c r="Q6541">
        <v>6</v>
      </c>
      <c r="R6541">
        <v>237</v>
      </c>
      <c r="S6541">
        <v>237</v>
      </c>
      <c r="T6541">
        <v>16.139240506329113</v>
      </c>
      <c r="U6541">
        <v>61.227848101265806</v>
      </c>
      <c r="V6541">
        <v>90.833413332967652</v>
      </c>
      <c r="W6541">
        <v>83.839240506329105</v>
      </c>
      <c r="X6541">
        <v>7.9025761604487315</v>
      </c>
      <c r="Y6541">
        <v>3.1727320565508448</v>
      </c>
      <c r="Z6541">
        <v>-44.413007610763792</v>
      </c>
      <c r="AA6541">
        <v>16.573426573426577</v>
      </c>
      <c r="AB6541">
        <v>16.659963240574523</v>
      </c>
      <c r="AC6541">
        <v>14</v>
      </c>
      <c r="AD6541">
        <v>0</v>
      </c>
      <c r="AE6541">
        <v>0</v>
      </c>
      <c r="AF6541">
        <v>1</v>
      </c>
      <c r="AG6541">
        <v>23</v>
      </c>
      <c r="AH6541">
        <v>10</v>
      </c>
      <c r="AI6541">
        <v>7</v>
      </c>
      <c r="AJ6541">
        <v>0</v>
      </c>
      <c r="AK6541">
        <v>0</v>
      </c>
      <c r="AL6541">
        <v>2</v>
      </c>
    </row>
    <row r="6542" spans="1:38" x14ac:dyDescent="0.5">
      <c r="A6542">
        <v>16</v>
      </c>
      <c r="B6542">
        <v>462</v>
      </c>
      <c r="C6542">
        <v>2020</v>
      </c>
      <c r="D6542">
        <v>6</v>
      </c>
      <c r="E6542">
        <v>99</v>
      </c>
      <c r="F6542">
        <v>176</v>
      </c>
      <c r="G6542">
        <v>99</v>
      </c>
      <c r="H6542">
        <v>99</v>
      </c>
      <c r="I6542">
        <v>99</v>
      </c>
      <c r="J6542">
        <v>109</v>
      </c>
      <c r="M6542">
        <v>99</v>
      </c>
      <c r="N6542">
        <v>99</v>
      </c>
      <c r="O6542">
        <v>99</v>
      </c>
      <c r="P6542">
        <v>99</v>
      </c>
      <c r="Q6542">
        <v>10</v>
      </c>
      <c r="R6542">
        <v>241</v>
      </c>
      <c r="S6542">
        <v>241</v>
      </c>
      <c r="T6542">
        <v>16.35269709543568</v>
      </c>
      <c r="U6542">
        <v>61.875518672199185</v>
      </c>
      <c r="V6542">
        <v>83.051163668894901</v>
      </c>
      <c r="W6542">
        <v>76.65622406639001</v>
      </c>
      <c r="X6542">
        <v>12.094529140066879</v>
      </c>
      <c r="Y6542">
        <v>2.9800620730439382</v>
      </c>
      <c r="Z6542">
        <v>-36.179600656023773</v>
      </c>
      <c r="AA6542">
        <v>12.839637719765584</v>
      </c>
      <c r="AB6542">
        <v>12.137984783687211</v>
      </c>
      <c r="AC6542">
        <v>9</v>
      </c>
      <c r="AD6542">
        <v>0</v>
      </c>
      <c r="AE6542">
        <v>0</v>
      </c>
      <c r="AF6542">
        <v>1</v>
      </c>
      <c r="AG6542">
        <v>14</v>
      </c>
      <c r="AH6542">
        <v>0</v>
      </c>
      <c r="AI6542">
        <v>6</v>
      </c>
      <c r="AJ6542">
        <v>0</v>
      </c>
      <c r="AK6542">
        <v>0</v>
      </c>
      <c r="AL6542">
        <v>1</v>
      </c>
    </row>
    <row r="6543" spans="1:38" x14ac:dyDescent="0.5">
      <c r="A6543">
        <v>16</v>
      </c>
      <c r="B6543">
        <v>463</v>
      </c>
      <c r="C6543">
        <v>2020</v>
      </c>
      <c r="D6543">
        <v>7</v>
      </c>
      <c r="E6543">
        <v>99</v>
      </c>
      <c r="F6543">
        <v>176</v>
      </c>
      <c r="G6543">
        <v>99</v>
      </c>
      <c r="H6543">
        <v>99</v>
      </c>
      <c r="I6543">
        <v>99</v>
      </c>
      <c r="J6543">
        <v>109</v>
      </c>
      <c r="M6543">
        <v>99</v>
      </c>
      <c r="N6543">
        <v>99</v>
      </c>
      <c r="O6543">
        <v>99</v>
      </c>
      <c r="P6543">
        <v>99</v>
      </c>
      <c r="Q6543">
        <v>9</v>
      </c>
      <c r="R6543">
        <v>358</v>
      </c>
      <c r="S6543">
        <v>358</v>
      </c>
      <c r="T6543">
        <v>16.393854748603349</v>
      </c>
      <c r="U6543">
        <v>61.734636871508378</v>
      </c>
      <c r="V6543">
        <v>82.84601463529782</v>
      </c>
      <c r="W6543">
        <v>76.466871508379867</v>
      </c>
      <c r="X6543">
        <v>12.88216315851926</v>
      </c>
      <c r="Y6543">
        <v>5.4756419747583678</v>
      </c>
      <c r="Z6543">
        <v>5.022653330100149</v>
      </c>
      <c r="AA6543">
        <v>18.108244815376832</v>
      </c>
      <c r="AB6543">
        <v>16.964675357576347</v>
      </c>
      <c r="AC6543">
        <v>7</v>
      </c>
      <c r="AD6543">
        <v>0</v>
      </c>
      <c r="AE6543">
        <v>0</v>
      </c>
      <c r="AF6543">
        <v>4</v>
      </c>
      <c r="AG6543">
        <v>3</v>
      </c>
      <c r="AH6543">
        <v>1</v>
      </c>
      <c r="AI6543">
        <v>10</v>
      </c>
      <c r="AJ6543">
        <v>0</v>
      </c>
      <c r="AK6543">
        <v>2</v>
      </c>
      <c r="AL6543">
        <v>5</v>
      </c>
    </row>
    <row r="6544" spans="1:38" x14ac:dyDescent="0.5">
      <c r="A6544">
        <v>16</v>
      </c>
      <c r="B6544">
        <v>464</v>
      </c>
      <c r="C6544">
        <v>2020</v>
      </c>
      <c r="D6544">
        <v>8</v>
      </c>
      <c r="E6544">
        <v>99</v>
      </c>
      <c r="F6544">
        <v>176</v>
      </c>
      <c r="G6544">
        <v>99</v>
      </c>
      <c r="H6544">
        <v>99</v>
      </c>
      <c r="I6544">
        <v>99</v>
      </c>
      <c r="J6544">
        <v>109</v>
      </c>
      <c r="M6544">
        <v>99</v>
      </c>
      <c r="N6544">
        <v>99</v>
      </c>
      <c r="O6544">
        <v>99</v>
      </c>
      <c r="P6544">
        <v>99</v>
      </c>
      <c r="Q6544">
        <v>7</v>
      </c>
      <c r="R6544">
        <v>229</v>
      </c>
      <c r="S6544">
        <v>229</v>
      </c>
      <c r="T6544">
        <v>16.358078602620079</v>
      </c>
      <c r="U6544">
        <v>61.406113537117903</v>
      </c>
      <c r="V6544">
        <v>92.302961200187383</v>
      </c>
      <c r="W6544">
        <v>85.195633187772941</v>
      </c>
      <c r="X6544">
        <v>8.0529020598771179</v>
      </c>
      <c r="Y6544">
        <v>2.284589956852618</v>
      </c>
      <c r="Z6544">
        <v>-11.496763363664888</v>
      </c>
      <c r="AA6544">
        <v>16.380543633762517</v>
      </c>
      <c r="AB6544">
        <v>16.553799594135018</v>
      </c>
      <c r="AC6544">
        <v>1</v>
      </c>
      <c r="AD6544">
        <v>0</v>
      </c>
      <c r="AE6544">
        <v>0</v>
      </c>
      <c r="AF6544">
        <v>1</v>
      </c>
      <c r="AG6544">
        <v>7</v>
      </c>
      <c r="AH6544">
        <v>1</v>
      </c>
      <c r="AI6544">
        <v>9</v>
      </c>
      <c r="AJ6544">
        <v>0</v>
      </c>
      <c r="AK6544">
        <v>5</v>
      </c>
      <c r="AL6544">
        <v>0</v>
      </c>
    </row>
    <row r="6545" spans="1:38" x14ac:dyDescent="0.5">
      <c r="A6545">
        <v>16</v>
      </c>
      <c r="B6545">
        <v>465</v>
      </c>
      <c r="C6545">
        <v>2020</v>
      </c>
      <c r="D6545">
        <v>9</v>
      </c>
      <c r="E6545">
        <v>99</v>
      </c>
      <c r="F6545">
        <v>176</v>
      </c>
      <c r="G6545">
        <v>99</v>
      </c>
      <c r="H6545">
        <v>99</v>
      </c>
      <c r="I6545">
        <v>99</v>
      </c>
      <c r="J6545">
        <v>109</v>
      </c>
      <c r="M6545">
        <v>99</v>
      </c>
      <c r="N6545">
        <v>99</v>
      </c>
      <c r="O6545">
        <v>99</v>
      </c>
      <c r="P6545">
        <v>99</v>
      </c>
      <c r="Q6545">
        <v>19</v>
      </c>
      <c r="R6545">
        <v>551</v>
      </c>
      <c r="S6545">
        <v>551</v>
      </c>
      <c r="T6545">
        <v>16.352087114337571</v>
      </c>
      <c r="U6545">
        <v>61.098003629764072</v>
      </c>
      <c r="V6545">
        <v>86.621173361543057</v>
      </c>
      <c r="W6545">
        <v>79.951343012704129</v>
      </c>
      <c r="X6545">
        <v>10.771729400434085</v>
      </c>
      <c r="Y6545">
        <v>2.3752763919764157</v>
      </c>
      <c r="Z6545">
        <v>-33.993986853264204</v>
      </c>
      <c r="AA6545">
        <v>33.907692307692315</v>
      </c>
      <c r="AB6545">
        <v>33.143390193140839</v>
      </c>
      <c r="AC6545">
        <v>10</v>
      </c>
      <c r="AD6545">
        <v>0</v>
      </c>
      <c r="AE6545">
        <v>0</v>
      </c>
      <c r="AF6545">
        <v>3</v>
      </c>
      <c r="AG6545">
        <v>16</v>
      </c>
      <c r="AH6545">
        <v>9</v>
      </c>
      <c r="AI6545">
        <v>10</v>
      </c>
      <c r="AJ6545">
        <v>0</v>
      </c>
      <c r="AK6545">
        <v>4</v>
      </c>
      <c r="AL6545">
        <v>9</v>
      </c>
    </row>
    <row r="6546" spans="1:38" x14ac:dyDescent="0.5">
      <c r="A6546">
        <v>16</v>
      </c>
      <c r="B6546">
        <v>466</v>
      </c>
      <c r="C6546">
        <v>2020</v>
      </c>
      <c r="D6546">
        <v>10</v>
      </c>
      <c r="E6546">
        <v>99</v>
      </c>
      <c r="F6546">
        <v>176</v>
      </c>
      <c r="G6546">
        <v>99</v>
      </c>
      <c r="H6546">
        <v>99</v>
      </c>
      <c r="I6546">
        <v>99</v>
      </c>
      <c r="J6546">
        <v>109</v>
      </c>
      <c r="M6546">
        <v>99</v>
      </c>
      <c r="N6546">
        <v>99</v>
      </c>
      <c r="O6546">
        <v>99</v>
      </c>
      <c r="P6546">
        <v>99</v>
      </c>
      <c r="Q6546">
        <v>18</v>
      </c>
      <c r="R6546">
        <v>577</v>
      </c>
      <c r="S6546">
        <v>577</v>
      </c>
      <c r="T6546">
        <v>16.391681109185445</v>
      </c>
      <c r="U6546">
        <v>61.199306759098803</v>
      </c>
      <c r="V6546">
        <v>93.528224405760014</v>
      </c>
      <c r="W6546">
        <v>86.32655112651635</v>
      </c>
      <c r="X6546">
        <v>8.5701296618382745</v>
      </c>
      <c r="Y6546">
        <v>2.5275191536912871</v>
      </c>
      <c r="Z6546">
        <v>-20.353840432987635</v>
      </c>
      <c r="AA6546">
        <v>37.811271297509826</v>
      </c>
      <c r="AB6546">
        <v>38.186153821975473</v>
      </c>
      <c r="AC6546">
        <v>11</v>
      </c>
      <c r="AD6546">
        <v>0</v>
      </c>
      <c r="AE6546">
        <v>0</v>
      </c>
      <c r="AF6546">
        <v>5</v>
      </c>
      <c r="AG6546">
        <v>14</v>
      </c>
      <c r="AH6546">
        <v>2</v>
      </c>
      <c r="AI6546">
        <v>14</v>
      </c>
      <c r="AJ6546">
        <v>0</v>
      </c>
      <c r="AK6546">
        <v>1</v>
      </c>
      <c r="AL6546">
        <v>4</v>
      </c>
    </row>
    <row r="6547" spans="1:38" x14ac:dyDescent="0.5">
      <c r="A6547">
        <v>16</v>
      </c>
      <c r="B6547">
        <v>467</v>
      </c>
      <c r="C6547">
        <v>2020</v>
      </c>
      <c r="D6547">
        <v>11</v>
      </c>
      <c r="E6547">
        <v>99</v>
      </c>
      <c r="F6547">
        <v>176</v>
      </c>
      <c r="G6547">
        <v>99</v>
      </c>
      <c r="H6547">
        <v>99</v>
      </c>
      <c r="I6547">
        <v>99</v>
      </c>
      <c r="J6547">
        <v>109</v>
      </c>
      <c r="M6547">
        <v>99</v>
      </c>
      <c r="N6547">
        <v>99</v>
      </c>
      <c r="O6547">
        <v>99</v>
      </c>
      <c r="P6547">
        <v>99</v>
      </c>
      <c r="Q6547">
        <v>11</v>
      </c>
      <c r="R6547">
        <v>337</v>
      </c>
      <c r="S6547">
        <v>337</v>
      </c>
      <c r="T6547">
        <v>16.308605341246292</v>
      </c>
      <c r="U6547">
        <v>61.139465875370895</v>
      </c>
      <c r="V6547">
        <v>87.16146226824543</v>
      </c>
      <c r="W6547">
        <v>80.450029673590493</v>
      </c>
      <c r="X6547">
        <v>10.9782159938952</v>
      </c>
      <c r="Y6547">
        <v>4.2532742157629322</v>
      </c>
      <c r="Z6547">
        <v>-8.7972230015939612</v>
      </c>
      <c r="AA6547">
        <v>15.325147794452027</v>
      </c>
      <c r="AB6547">
        <v>14.729873059195899</v>
      </c>
      <c r="AC6547">
        <v>16</v>
      </c>
      <c r="AD6547">
        <v>0</v>
      </c>
      <c r="AE6547">
        <v>0</v>
      </c>
      <c r="AF6547">
        <v>9</v>
      </c>
      <c r="AG6547">
        <v>24</v>
      </c>
      <c r="AH6547">
        <v>14</v>
      </c>
      <c r="AI6547">
        <v>7</v>
      </c>
      <c r="AJ6547">
        <v>0</v>
      </c>
      <c r="AK6547">
        <v>2</v>
      </c>
      <c r="AL6547">
        <v>4</v>
      </c>
    </row>
    <row r="6548" spans="1:38" x14ac:dyDescent="0.5">
      <c r="A6548">
        <v>16</v>
      </c>
      <c r="B6548">
        <v>468</v>
      </c>
      <c r="C6548">
        <v>2020</v>
      </c>
      <c r="D6548">
        <v>12</v>
      </c>
      <c r="E6548">
        <v>99</v>
      </c>
      <c r="F6548">
        <v>176</v>
      </c>
      <c r="G6548">
        <v>99</v>
      </c>
      <c r="H6548">
        <v>99</v>
      </c>
      <c r="I6548">
        <v>99</v>
      </c>
      <c r="J6548">
        <v>109</v>
      </c>
      <c r="M6548">
        <v>99</v>
      </c>
      <c r="N6548">
        <v>99</v>
      </c>
      <c r="O6548">
        <v>99</v>
      </c>
      <c r="P6548">
        <v>99</v>
      </c>
      <c r="Q6548">
        <v>12</v>
      </c>
      <c r="R6548">
        <v>333</v>
      </c>
      <c r="S6548">
        <v>333</v>
      </c>
      <c r="T6548">
        <v>16.396396396396401</v>
      </c>
      <c r="U6548">
        <v>61.639639639639654</v>
      </c>
      <c r="V6548">
        <v>87.77979496289359</v>
      </c>
      <c r="W6548">
        <v>81.020750750750722</v>
      </c>
      <c r="X6548">
        <v>8.7110385448277654</v>
      </c>
      <c r="Y6548">
        <v>2.789274156584586</v>
      </c>
      <c r="Z6548">
        <v>-33.739463346930037</v>
      </c>
      <c r="AA6548">
        <v>19.304347826086957</v>
      </c>
      <c r="AB6548">
        <v>19.356351110457766</v>
      </c>
      <c r="AC6548">
        <v>3</v>
      </c>
      <c r="AD6548">
        <v>0</v>
      </c>
      <c r="AE6548">
        <v>0</v>
      </c>
      <c r="AF6548">
        <v>2</v>
      </c>
      <c r="AG6548">
        <v>25</v>
      </c>
      <c r="AH6548">
        <v>12</v>
      </c>
      <c r="AI6548">
        <v>3</v>
      </c>
      <c r="AJ6548">
        <v>0</v>
      </c>
      <c r="AK6548">
        <v>5</v>
      </c>
      <c r="AL6548">
        <v>2</v>
      </c>
    </row>
    <row r="6549" spans="1:38" x14ac:dyDescent="0.5">
      <c r="A6549">
        <v>16</v>
      </c>
      <c r="B6549">
        <v>469</v>
      </c>
      <c r="C6549">
        <v>2020</v>
      </c>
      <c r="D6549">
        <v>1</v>
      </c>
      <c r="E6549">
        <v>99</v>
      </c>
      <c r="F6549">
        <v>176</v>
      </c>
      <c r="G6549">
        <v>99</v>
      </c>
      <c r="H6549">
        <v>99</v>
      </c>
      <c r="I6549">
        <v>99</v>
      </c>
      <c r="J6549">
        <v>111</v>
      </c>
      <c r="M6549">
        <v>99</v>
      </c>
      <c r="N6549">
        <v>99</v>
      </c>
      <c r="O6549">
        <v>99</v>
      </c>
      <c r="P6549">
        <v>99</v>
      </c>
      <c r="Q6549">
        <v>5</v>
      </c>
      <c r="R6549">
        <v>62</v>
      </c>
      <c r="S6549">
        <v>62</v>
      </c>
      <c r="T6549">
        <v>16.370967741935488</v>
      </c>
      <c r="U6549">
        <v>61.5</v>
      </c>
      <c r="V6549">
        <v>81.337154440289382</v>
      </c>
      <c r="W6549">
        <v>75.074193548387058</v>
      </c>
      <c r="X6549">
        <v>12.487735085893236</v>
      </c>
      <c r="Y6549">
        <v>2.6624630847054682</v>
      </c>
      <c r="Z6549">
        <v>-21.752373034243018</v>
      </c>
      <c r="AA6549">
        <v>3.0938123752495001</v>
      </c>
      <c r="AB6549">
        <v>2.8354452464107047</v>
      </c>
      <c r="AC6549">
        <v>2</v>
      </c>
      <c r="AD6549">
        <v>0</v>
      </c>
      <c r="AE6549">
        <v>0</v>
      </c>
      <c r="AF6549">
        <v>1</v>
      </c>
      <c r="AG6549">
        <v>4</v>
      </c>
      <c r="AH6549">
        <v>1</v>
      </c>
      <c r="AI6549">
        <v>12</v>
      </c>
      <c r="AJ6549">
        <v>0</v>
      </c>
      <c r="AK6549">
        <v>0</v>
      </c>
      <c r="AL6549">
        <v>0</v>
      </c>
    </row>
    <row r="6550" spans="1:38" x14ac:dyDescent="0.5">
      <c r="A6550">
        <v>16</v>
      </c>
      <c r="B6550">
        <v>470</v>
      </c>
      <c r="C6550">
        <v>2020</v>
      </c>
      <c r="D6550">
        <v>2</v>
      </c>
      <c r="E6550">
        <v>99</v>
      </c>
      <c r="F6550">
        <v>176</v>
      </c>
      <c r="G6550">
        <v>99</v>
      </c>
      <c r="H6550">
        <v>99</v>
      </c>
      <c r="I6550">
        <v>99</v>
      </c>
      <c r="J6550">
        <v>111</v>
      </c>
      <c r="M6550">
        <v>99</v>
      </c>
      <c r="N6550">
        <v>99</v>
      </c>
      <c r="O6550">
        <v>99</v>
      </c>
      <c r="P6550">
        <v>99</v>
      </c>
      <c r="Q6550">
        <v>2</v>
      </c>
      <c r="R6550">
        <v>28</v>
      </c>
      <c r="S6550">
        <v>28</v>
      </c>
      <c r="T6550">
        <v>13.357142857142859</v>
      </c>
      <c r="U6550">
        <v>56.071428571428562</v>
      </c>
      <c r="V6550">
        <v>102.32936078006502</v>
      </c>
      <c r="W6550">
        <v>94.450000000000017</v>
      </c>
      <c r="X6550">
        <v>22.427016552108963</v>
      </c>
      <c r="Y6550">
        <v>6.5133301304137587</v>
      </c>
      <c r="Z6550">
        <v>-60.438801039434395</v>
      </c>
      <c r="AA6550">
        <v>2.2471910112359552</v>
      </c>
      <c r="AB6550">
        <v>2.5440147450117281</v>
      </c>
      <c r="AC6550">
        <v>1</v>
      </c>
      <c r="AD6550">
        <v>0</v>
      </c>
      <c r="AE6550">
        <v>0</v>
      </c>
      <c r="AF6550">
        <v>1</v>
      </c>
      <c r="AG6550">
        <v>2</v>
      </c>
      <c r="AH6550">
        <v>0</v>
      </c>
      <c r="AI6550">
        <v>2</v>
      </c>
      <c r="AJ6550">
        <v>0</v>
      </c>
      <c r="AK6550">
        <v>1</v>
      </c>
      <c r="AL6550">
        <v>1</v>
      </c>
    </row>
    <row r="6551" spans="1:38" x14ac:dyDescent="0.5">
      <c r="A6551">
        <v>16</v>
      </c>
      <c r="B6551">
        <v>471</v>
      </c>
      <c r="C6551">
        <v>2020</v>
      </c>
      <c r="D6551">
        <v>3</v>
      </c>
      <c r="E6551">
        <v>99</v>
      </c>
      <c r="F6551">
        <v>176</v>
      </c>
      <c r="G6551">
        <v>99</v>
      </c>
      <c r="H6551">
        <v>99</v>
      </c>
      <c r="I6551">
        <v>99</v>
      </c>
      <c r="J6551">
        <v>111</v>
      </c>
      <c r="M6551">
        <v>99</v>
      </c>
      <c r="N6551">
        <v>99</v>
      </c>
      <c r="O6551">
        <v>99</v>
      </c>
      <c r="P6551">
        <v>99</v>
      </c>
      <c r="Q6551">
        <v>4</v>
      </c>
      <c r="R6551">
        <v>29</v>
      </c>
      <c r="S6551">
        <v>29</v>
      </c>
      <c r="T6551">
        <v>16.896551724137925</v>
      </c>
      <c r="U6551">
        <v>63.448275862068989</v>
      </c>
      <c r="V6551">
        <v>90.891769716441885</v>
      </c>
      <c r="W6551">
        <v>83.893103448275866</v>
      </c>
      <c r="X6551">
        <v>9.3016102067100981</v>
      </c>
      <c r="Y6551">
        <v>1.7535423634608245</v>
      </c>
      <c r="Z6551">
        <v>-27.633606188319959</v>
      </c>
      <c r="AA6551">
        <v>1.3351749539594842</v>
      </c>
      <c r="AB6551">
        <v>1.354820983091384</v>
      </c>
      <c r="AC6551">
        <v>1</v>
      </c>
      <c r="AD6551">
        <v>0</v>
      </c>
      <c r="AE6551">
        <v>0</v>
      </c>
      <c r="AF6551">
        <v>1</v>
      </c>
      <c r="AG6551">
        <v>0</v>
      </c>
      <c r="AH6551">
        <v>0</v>
      </c>
      <c r="AI6551">
        <v>2</v>
      </c>
      <c r="AJ6551">
        <v>0</v>
      </c>
      <c r="AK6551">
        <v>0</v>
      </c>
      <c r="AL6551">
        <v>0</v>
      </c>
    </row>
    <row r="6552" spans="1:38" x14ac:dyDescent="0.5">
      <c r="A6552">
        <v>16</v>
      </c>
      <c r="B6552">
        <v>472</v>
      </c>
      <c r="C6552">
        <v>2020</v>
      </c>
      <c r="D6552">
        <v>4</v>
      </c>
      <c r="E6552">
        <v>99</v>
      </c>
      <c r="F6552">
        <v>176</v>
      </c>
      <c r="G6552">
        <v>99</v>
      </c>
      <c r="H6552">
        <v>99</v>
      </c>
      <c r="I6552">
        <v>99</v>
      </c>
      <c r="J6552">
        <v>111</v>
      </c>
      <c r="M6552">
        <v>99</v>
      </c>
      <c r="N6552">
        <v>99</v>
      </c>
      <c r="O6552">
        <v>99</v>
      </c>
      <c r="P6552">
        <v>99</v>
      </c>
      <c r="Q6552">
        <v>5</v>
      </c>
      <c r="R6552">
        <v>35</v>
      </c>
      <c r="S6552">
        <v>35</v>
      </c>
      <c r="T6552">
        <v>16.228571428571424</v>
      </c>
      <c r="U6552">
        <v>61.2</v>
      </c>
      <c r="V6552">
        <v>85.689521745859807</v>
      </c>
      <c r="W6552">
        <v>79.091428571428565</v>
      </c>
      <c r="X6552">
        <v>11.351157812023878</v>
      </c>
      <c r="Y6552">
        <v>3.1057550266744514</v>
      </c>
      <c r="Z6552">
        <v>-50.567027587618469</v>
      </c>
      <c r="AA6552">
        <v>2.0600353148911128</v>
      </c>
      <c r="AB6552">
        <v>1.9835679573735672</v>
      </c>
      <c r="AC6552">
        <v>0</v>
      </c>
      <c r="AD6552">
        <v>0</v>
      </c>
      <c r="AE6552">
        <v>0</v>
      </c>
      <c r="AF6552">
        <v>0</v>
      </c>
      <c r="AG6552">
        <v>0</v>
      </c>
      <c r="AH6552">
        <v>0</v>
      </c>
      <c r="AI6552">
        <v>3</v>
      </c>
      <c r="AJ6552">
        <v>0</v>
      </c>
      <c r="AK6552">
        <v>1</v>
      </c>
      <c r="AL6552">
        <v>0</v>
      </c>
    </row>
    <row r="6553" spans="1:38" x14ac:dyDescent="0.5">
      <c r="A6553">
        <v>16</v>
      </c>
      <c r="B6553">
        <v>473</v>
      </c>
      <c r="C6553">
        <v>2020</v>
      </c>
      <c r="D6553">
        <v>5</v>
      </c>
      <c r="E6553">
        <v>99</v>
      </c>
      <c r="F6553">
        <v>176</v>
      </c>
      <c r="G6553">
        <v>99</v>
      </c>
      <c r="H6553">
        <v>99</v>
      </c>
      <c r="I6553">
        <v>99</v>
      </c>
      <c r="J6553">
        <v>111</v>
      </c>
      <c r="M6553">
        <v>99</v>
      </c>
      <c r="N6553">
        <v>99</v>
      </c>
      <c r="O6553">
        <v>99</v>
      </c>
      <c r="P6553">
        <v>99</v>
      </c>
      <c r="Q6553">
        <v>6</v>
      </c>
      <c r="R6553">
        <v>28</v>
      </c>
      <c r="S6553">
        <v>28</v>
      </c>
      <c r="T6553">
        <v>16.142857142857139</v>
      </c>
      <c r="U6553">
        <v>61.357142857142847</v>
      </c>
      <c r="V6553">
        <v>87.710880668627183</v>
      </c>
      <c r="W6553">
        <v>80.957142857142813</v>
      </c>
      <c r="X6553">
        <v>7.9879564958502387</v>
      </c>
      <c r="Y6553">
        <v>2.6754744000469191</v>
      </c>
      <c r="Z6553">
        <v>-67.458004416603501</v>
      </c>
      <c r="AA6553">
        <v>1.9580419580419579</v>
      </c>
      <c r="AB6553">
        <v>1.9006036604982568</v>
      </c>
      <c r="AC6553">
        <v>0</v>
      </c>
      <c r="AD6553">
        <v>0</v>
      </c>
      <c r="AE6553">
        <v>0</v>
      </c>
      <c r="AF6553">
        <v>0</v>
      </c>
      <c r="AG6553">
        <v>0</v>
      </c>
      <c r="AH6553">
        <v>0</v>
      </c>
      <c r="AI6553">
        <v>0</v>
      </c>
      <c r="AJ6553">
        <v>0</v>
      </c>
      <c r="AK6553">
        <v>2</v>
      </c>
      <c r="AL6553">
        <v>0</v>
      </c>
    </row>
    <row r="6554" spans="1:38" x14ac:dyDescent="0.5">
      <c r="A6554">
        <v>16</v>
      </c>
      <c r="B6554">
        <v>474</v>
      </c>
      <c r="C6554">
        <v>2020</v>
      </c>
      <c r="D6554">
        <v>6</v>
      </c>
      <c r="E6554">
        <v>99</v>
      </c>
      <c r="F6554">
        <v>176</v>
      </c>
      <c r="G6554">
        <v>99</v>
      </c>
      <c r="H6554">
        <v>99</v>
      </c>
      <c r="I6554">
        <v>99</v>
      </c>
      <c r="J6554">
        <v>111</v>
      </c>
      <c r="M6554">
        <v>99</v>
      </c>
      <c r="N6554">
        <v>99</v>
      </c>
      <c r="O6554">
        <v>99</v>
      </c>
      <c r="P6554">
        <v>99</v>
      </c>
      <c r="Q6554">
        <v>2</v>
      </c>
      <c r="R6554">
        <v>25</v>
      </c>
      <c r="S6554">
        <v>25</v>
      </c>
      <c r="T6554">
        <v>15.92</v>
      </c>
      <c r="U6554">
        <v>60.4</v>
      </c>
      <c r="V6554">
        <v>90.777898158179823</v>
      </c>
      <c r="W6554">
        <v>83.788000000000011</v>
      </c>
      <c r="X6554">
        <v>19.201069136899612</v>
      </c>
      <c r="Y6554">
        <v>2.607680962081059</v>
      </c>
      <c r="Z6554">
        <v>-45.933851510381487</v>
      </c>
      <c r="AA6554">
        <v>1.3319126265316996</v>
      </c>
      <c r="AB6554">
        <v>1.376270990892118</v>
      </c>
      <c r="AC6554">
        <v>0</v>
      </c>
      <c r="AD6554">
        <v>0</v>
      </c>
      <c r="AE6554">
        <v>0</v>
      </c>
      <c r="AF6554">
        <v>0</v>
      </c>
      <c r="AG6554">
        <v>4</v>
      </c>
      <c r="AH6554">
        <v>0</v>
      </c>
      <c r="AI6554">
        <v>2</v>
      </c>
      <c r="AJ6554">
        <v>0</v>
      </c>
      <c r="AK6554">
        <v>0</v>
      </c>
      <c r="AL6554">
        <v>0</v>
      </c>
    </row>
    <row r="6555" spans="1:38" x14ac:dyDescent="0.5">
      <c r="A6555">
        <v>16</v>
      </c>
      <c r="B6555">
        <v>475</v>
      </c>
      <c r="C6555">
        <v>2020</v>
      </c>
      <c r="D6555">
        <v>7</v>
      </c>
      <c r="E6555">
        <v>99</v>
      </c>
      <c r="F6555">
        <v>176</v>
      </c>
      <c r="G6555">
        <v>99</v>
      </c>
      <c r="H6555">
        <v>99</v>
      </c>
      <c r="I6555">
        <v>99</v>
      </c>
      <c r="J6555">
        <v>111</v>
      </c>
      <c r="M6555">
        <v>99</v>
      </c>
      <c r="N6555">
        <v>99</v>
      </c>
      <c r="O6555">
        <v>99</v>
      </c>
      <c r="P6555">
        <v>99</v>
      </c>
      <c r="Q6555">
        <v>4</v>
      </c>
      <c r="R6555">
        <v>36</v>
      </c>
      <c r="S6555">
        <v>36</v>
      </c>
      <c r="T6555">
        <v>16.75</v>
      </c>
      <c r="U6555">
        <v>62.194444444444443</v>
      </c>
      <c r="V6555">
        <v>88.976164680390013</v>
      </c>
      <c r="W6555">
        <v>82.125</v>
      </c>
      <c r="X6555">
        <v>11.112639825392002</v>
      </c>
      <c r="Y6555">
        <v>2.3430683165034072</v>
      </c>
      <c r="Z6555">
        <v>-31.692858748397335</v>
      </c>
      <c r="AA6555">
        <v>1.8209408194233687</v>
      </c>
      <c r="AB6555">
        <v>1.83217556858794</v>
      </c>
      <c r="AC6555">
        <v>0</v>
      </c>
      <c r="AD6555">
        <v>0</v>
      </c>
      <c r="AE6555">
        <v>0</v>
      </c>
      <c r="AF6555">
        <v>0</v>
      </c>
      <c r="AG6555">
        <v>2</v>
      </c>
      <c r="AH6555">
        <v>1</v>
      </c>
      <c r="AI6555">
        <v>2</v>
      </c>
      <c r="AJ6555">
        <v>0</v>
      </c>
      <c r="AK6555">
        <v>1</v>
      </c>
      <c r="AL6555">
        <v>0</v>
      </c>
    </row>
    <row r="6556" spans="1:38" x14ac:dyDescent="0.5">
      <c r="A6556">
        <v>16</v>
      </c>
      <c r="B6556">
        <v>476</v>
      </c>
      <c r="C6556">
        <v>2020</v>
      </c>
      <c r="D6556">
        <v>8</v>
      </c>
      <c r="E6556">
        <v>99</v>
      </c>
      <c r="F6556">
        <v>176</v>
      </c>
      <c r="G6556">
        <v>99</v>
      </c>
      <c r="H6556">
        <v>99</v>
      </c>
      <c r="I6556">
        <v>99</v>
      </c>
      <c r="J6556">
        <v>111</v>
      </c>
      <c r="M6556">
        <v>99</v>
      </c>
      <c r="N6556">
        <v>99</v>
      </c>
      <c r="O6556">
        <v>99</v>
      </c>
      <c r="P6556">
        <v>99</v>
      </c>
      <c r="Q6556">
        <v>7</v>
      </c>
      <c r="R6556">
        <v>73</v>
      </c>
      <c r="S6556">
        <v>73</v>
      </c>
      <c r="T6556">
        <v>16.506849315068497</v>
      </c>
      <c r="U6556">
        <v>61.205479452054803</v>
      </c>
      <c r="V6556">
        <v>91.574526187684555</v>
      </c>
      <c r="W6556">
        <v>84.523287671232893</v>
      </c>
      <c r="X6556">
        <v>10.483196215365158</v>
      </c>
      <c r="Y6556">
        <v>2.7396575333903197</v>
      </c>
      <c r="Z6556">
        <v>-5.2394355284233907</v>
      </c>
      <c r="AA6556">
        <v>5.221745350500715</v>
      </c>
      <c r="AB6556">
        <v>5.235330667445691</v>
      </c>
      <c r="AC6556">
        <v>0</v>
      </c>
      <c r="AD6556">
        <v>0</v>
      </c>
      <c r="AE6556">
        <v>0</v>
      </c>
      <c r="AF6556">
        <v>0</v>
      </c>
      <c r="AG6556">
        <v>3</v>
      </c>
      <c r="AH6556">
        <v>0</v>
      </c>
      <c r="AI6556">
        <v>4</v>
      </c>
      <c r="AJ6556">
        <v>0</v>
      </c>
      <c r="AK6556">
        <v>2</v>
      </c>
      <c r="AL6556">
        <v>0</v>
      </c>
    </row>
    <row r="6557" spans="1:38" x14ac:dyDescent="0.5">
      <c r="A6557">
        <v>16</v>
      </c>
      <c r="B6557">
        <v>477</v>
      </c>
      <c r="C6557">
        <v>2020</v>
      </c>
      <c r="D6557">
        <v>9</v>
      </c>
      <c r="E6557">
        <v>99</v>
      </c>
      <c r="F6557">
        <v>176</v>
      </c>
      <c r="G6557">
        <v>99</v>
      </c>
      <c r="H6557">
        <v>99</v>
      </c>
      <c r="I6557">
        <v>99</v>
      </c>
      <c r="J6557">
        <v>111</v>
      </c>
      <c r="M6557">
        <v>99</v>
      </c>
      <c r="N6557">
        <v>99</v>
      </c>
      <c r="O6557">
        <v>99</v>
      </c>
      <c r="P6557">
        <v>99</v>
      </c>
      <c r="Q6557">
        <v>5</v>
      </c>
      <c r="R6557">
        <v>17</v>
      </c>
      <c r="S6557">
        <v>17</v>
      </c>
      <c r="T6557">
        <v>15.941176470588236</v>
      </c>
      <c r="U6557">
        <v>60.294117647058819</v>
      </c>
      <c r="V6557">
        <v>97.310560193741622</v>
      </c>
      <c r="W6557">
        <v>89.817647058823525</v>
      </c>
      <c r="X6557">
        <v>10.289013860831091</v>
      </c>
      <c r="Y6557">
        <v>2.8235294117646341</v>
      </c>
      <c r="Z6557">
        <v>4.0115127029860034</v>
      </c>
      <c r="AA6557">
        <v>1.0461538461538464</v>
      </c>
      <c r="AB6557">
        <v>1.1487622686553871</v>
      </c>
      <c r="AC6557">
        <v>0</v>
      </c>
      <c r="AD6557">
        <v>0</v>
      </c>
      <c r="AE6557">
        <v>0</v>
      </c>
      <c r="AF6557">
        <v>0</v>
      </c>
      <c r="AG6557">
        <v>2</v>
      </c>
      <c r="AH6557">
        <v>0</v>
      </c>
      <c r="AI6557">
        <v>1</v>
      </c>
      <c r="AJ6557">
        <v>0</v>
      </c>
      <c r="AK6557">
        <v>0</v>
      </c>
      <c r="AL6557">
        <v>0</v>
      </c>
    </row>
    <row r="6558" spans="1:38" x14ac:dyDescent="0.5">
      <c r="A6558">
        <v>16</v>
      </c>
      <c r="B6558">
        <v>478</v>
      </c>
      <c r="C6558">
        <v>2020</v>
      </c>
      <c r="D6558">
        <v>10</v>
      </c>
      <c r="E6558">
        <v>99</v>
      </c>
      <c r="F6558">
        <v>176</v>
      </c>
      <c r="G6558">
        <v>99</v>
      </c>
      <c r="H6558">
        <v>99</v>
      </c>
      <c r="I6558">
        <v>99</v>
      </c>
      <c r="J6558">
        <v>111</v>
      </c>
      <c r="M6558">
        <v>99</v>
      </c>
      <c r="N6558">
        <v>99</v>
      </c>
      <c r="O6558">
        <v>99</v>
      </c>
      <c r="P6558">
        <v>99</v>
      </c>
      <c r="Q6558">
        <v>5</v>
      </c>
      <c r="R6558">
        <v>72</v>
      </c>
      <c r="S6558">
        <v>72</v>
      </c>
      <c r="T6558">
        <v>16.708333333333329</v>
      </c>
      <c r="U6558">
        <v>62.16666666666665</v>
      </c>
      <c r="V6558">
        <v>83.346876128566251</v>
      </c>
      <c r="W6558">
        <v>76.929166666666688</v>
      </c>
      <c r="X6558">
        <v>13.967138391993821</v>
      </c>
      <c r="Y6558">
        <v>2.2607766610417559</v>
      </c>
      <c r="Z6558">
        <v>-66.68312295952785</v>
      </c>
      <c r="AA6558">
        <v>4.7182175622542593</v>
      </c>
      <c r="AB6558">
        <v>4.2462859659593368</v>
      </c>
      <c r="AC6558">
        <v>0</v>
      </c>
      <c r="AD6558">
        <v>0</v>
      </c>
      <c r="AE6558">
        <v>0</v>
      </c>
      <c r="AF6558">
        <v>0</v>
      </c>
      <c r="AG6558">
        <v>0</v>
      </c>
      <c r="AH6558">
        <v>0</v>
      </c>
      <c r="AI6558">
        <v>0</v>
      </c>
      <c r="AJ6558">
        <v>0</v>
      </c>
      <c r="AK6558">
        <v>1</v>
      </c>
      <c r="AL6558">
        <v>0</v>
      </c>
    </row>
    <row r="6559" spans="1:38" x14ac:dyDescent="0.5">
      <c r="A6559">
        <v>16</v>
      </c>
      <c r="B6559">
        <v>479</v>
      </c>
      <c r="C6559">
        <v>2020</v>
      </c>
      <c r="D6559">
        <v>11</v>
      </c>
      <c r="E6559">
        <v>99</v>
      </c>
      <c r="F6559">
        <v>176</v>
      </c>
      <c r="G6559">
        <v>99</v>
      </c>
      <c r="H6559">
        <v>99</v>
      </c>
      <c r="I6559">
        <v>99</v>
      </c>
      <c r="J6559">
        <v>111</v>
      </c>
      <c r="M6559">
        <v>99</v>
      </c>
      <c r="N6559">
        <v>99</v>
      </c>
      <c r="O6559">
        <v>99</v>
      </c>
      <c r="P6559">
        <v>99</v>
      </c>
      <c r="Q6559">
        <v>2</v>
      </c>
      <c r="R6559">
        <v>44</v>
      </c>
      <c r="S6559">
        <v>44</v>
      </c>
      <c r="T6559">
        <v>16.590909090909086</v>
      </c>
      <c r="U6559">
        <v>62.295454545454554</v>
      </c>
      <c r="V6559">
        <v>90.308283266029775</v>
      </c>
      <c r="W6559">
        <v>83.354545454545459</v>
      </c>
      <c r="X6559">
        <v>9.7520500069904816</v>
      </c>
      <c r="Y6559">
        <v>2.6592851521905461</v>
      </c>
      <c r="Z6559">
        <v>4.6176624912628395</v>
      </c>
      <c r="AA6559">
        <v>2.0009095043201448</v>
      </c>
      <c r="AB6559">
        <v>1.9926217144913627</v>
      </c>
      <c r="AC6559">
        <v>0</v>
      </c>
      <c r="AD6559">
        <v>0</v>
      </c>
      <c r="AE6559">
        <v>0</v>
      </c>
      <c r="AF6559">
        <v>0</v>
      </c>
      <c r="AG6559">
        <v>0</v>
      </c>
      <c r="AH6559">
        <v>0</v>
      </c>
      <c r="AI6559">
        <v>0</v>
      </c>
      <c r="AJ6559">
        <v>0</v>
      </c>
      <c r="AK6559">
        <v>0</v>
      </c>
      <c r="AL6559">
        <v>0</v>
      </c>
    </row>
    <row r="6560" spans="1:38" x14ac:dyDescent="0.5">
      <c r="A6560">
        <v>16</v>
      </c>
      <c r="B6560">
        <v>480</v>
      </c>
      <c r="C6560">
        <v>2020</v>
      </c>
      <c r="D6560">
        <v>12</v>
      </c>
      <c r="E6560">
        <v>99</v>
      </c>
      <c r="F6560">
        <v>176</v>
      </c>
      <c r="G6560">
        <v>99</v>
      </c>
      <c r="H6560">
        <v>99</v>
      </c>
      <c r="I6560">
        <v>99</v>
      </c>
      <c r="J6560">
        <v>111</v>
      </c>
      <c r="M6560">
        <v>99</v>
      </c>
      <c r="N6560">
        <v>99</v>
      </c>
      <c r="O6560">
        <v>99</v>
      </c>
      <c r="P6560">
        <v>99</v>
      </c>
      <c r="Q6560">
        <v>8</v>
      </c>
      <c r="R6560">
        <v>211</v>
      </c>
      <c r="S6560">
        <v>211</v>
      </c>
      <c r="T6560">
        <v>16.388625592417061</v>
      </c>
      <c r="U6560">
        <v>61.417061611374386</v>
      </c>
      <c r="V6560">
        <v>85.739885906763931</v>
      </c>
      <c r="W6560">
        <v>79.137914691943053</v>
      </c>
      <c r="X6560">
        <v>10.904026970908587</v>
      </c>
      <c r="Y6560">
        <v>2.6424340515107438</v>
      </c>
      <c r="Z6560">
        <v>-48.21939701988655</v>
      </c>
      <c r="AA6560">
        <v>12.231884057971016</v>
      </c>
      <c r="AB6560">
        <v>11.979813367707109</v>
      </c>
      <c r="AC6560">
        <v>7</v>
      </c>
      <c r="AD6560">
        <v>0</v>
      </c>
      <c r="AE6560">
        <v>0</v>
      </c>
      <c r="AF6560">
        <v>2</v>
      </c>
      <c r="AG6560">
        <v>18</v>
      </c>
      <c r="AH6560">
        <v>3</v>
      </c>
      <c r="AI6560">
        <v>27</v>
      </c>
      <c r="AJ6560">
        <v>0</v>
      </c>
      <c r="AK6560">
        <v>5</v>
      </c>
      <c r="AL6560">
        <v>3</v>
      </c>
    </row>
    <row r="6561" spans="1:38" x14ac:dyDescent="0.5">
      <c r="A6561">
        <v>16</v>
      </c>
      <c r="B6561">
        <v>481</v>
      </c>
      <c r="C6561">
        <v>2020</v>
      </c>
      <c r="D6561">
        <v>1</v>
      </c>
      <c r="E6561">
        <v>99</v>
      </c>
      <c r="F6561">
        <v>176</v>
      </c>
      <c r="G6561">
        <v>99</v>
      </c>
      <c r="H6561">
        <v>99</v>
      </c>
      <c r="I6561">
        <v>99</v>
      </c>
      <c r="J6561">
        <v>116</v>
      </c>
      <c r="M6561">
        <v>99</v>
      </c>
      <c r="N6561">
        <v>99</v>
      </c>
      <c r="O6561">
        <v>99</v>
      </c>
      <c r="P6561">
        <v>99</v>
      </c>
      <c r="Q6561">
        <v>2</v>
      </c>
      <c r="R6561">
        <v>87</v>
      </c>
      <c r="S6561">
        <v>87</v>
      </c>
      <c r="T6561">
        <v>15.62068965517242</v>
      </c>
      <c r="U6561">
        <v>59.931034482758641</v>
      </c>
      <c r="V6561">
        <v>87.379235625957378</v>
      </c>
      <c r="W6561">
        <v>80.651034482758604</v>
      </c>
      <c r="X6561">
        <v>12.058817829107044</v>
      </c>
      <c r="Y6561">
        <v>2.5766105484437283</v>
      </c>
      <c r="Z6561">
        <v>-48.457758011525584</v>
      </c>
      <c r="AA6561">
        <v>4.3413173652694628</v>
      </c>
      <c r="AB6561">
        <v>4.2743304545557557</v>
      </c>
      <c r="AC6561">
        <v>2</v>
      </c>
      <c r="AD6561">
        <v>0</v>
      </c>
      <c r="AE6561">
        <v>0</v>
      </c>
      <c r="AF6561">
        <v>0</v>
      </c>
      <c r="AG6561">
        <v>6</v>
      </c>
      <c r="AH6561">
        <v>0</v>
      </c>
      <c r="AI6561">
        <v>2</v>
      </c>
      <c r="AJ6561">
        <v>0</v>
      </c>
      <c r="AK6561">
        <v>5</v>
      </c>
      <c r="AL6561">
        <v>0</v>
      </c>
    </row>
    <row r="6562" spans="1:38" x14ac:dyDescent="0.5">
      <c r="A6562">
        <v>16</v>
      </c>
      <c r="B6562">
        <v>482</v>
      </c>
      <c r="C6562">
        <v>2020</v>
      </c>
      <c r="D6562">
        <v>2</v>
      </c>
      <c r="E6562">
        <v>99</v>
      </c>
      <c r="F6562">
        <v>176</v>
      </c>
      <c r="G6562">
        <v>99</v>
      </c>
      <c r="H6562">
        <v>99</v>
      </c>
      <c r="I6562">
        <v>99</v>
      </c>
      <c r="J6562">
        <v>116</v>
      </c>
      <c r="M6562">
        <v>99</v>
      </c>
      <c r="N6562">
        <v>99</v>
      </c>
      <c r="O6562">
        <v>99</v>
      </c>
      <c r="P6562">
        <v>99</v>
      </c>
      <c r="Q6562">
        <v>3</v>
      </c>
      <c r="R6562">
        <v>100</v>
      </c>
      <c r="S6562">
        <v>100</v>
      </c>
      <c r="T6562">
        <v>15.59</v>
      </c>
      <c r="U6562">
        <v>59.95</v>
      </c>
      <c r="V6562">
        <v>88.286457204767103</v>
      </c>
      <c r="W6562">
        <v>81.488400000000013</v>
      </c>
      <c r="X6562">
        <v>8.4967820638167861</v>
      </c>
      <c r="Y6562">
        <v>2.5782746168706345</v>
      </c>
      <c r="Z6562">
        <v>-34.386119040731245</v>
      </c>
      <c r="AA6562">
        <v>8.0256821829855554</v>
      </c>
      <c r="AB6562">
        <v>7.8389053598810268</v>
      </c>
      <c r="AC6562">
        <v>1</v>
      </c>
      <c r="AD6562">
        <v>0</v>
      </c>
      <c r="AE6562">
        <v>0</v>
      </c>
      <c r="AF6562">
        <v>0</v>
      </c>
      <c r="AG6562">
        <v>2</v>
      </c>
      <c r="AH6562">
        <v>0</v>
      </c>
      <c r="AI6562">
        <v>0</v>
      </c>
      <c r="AJ6562">
        <v>0</v>
      </c>
      <c r="AK6562">
        <v>0</v>
      </c>
      <c r="AL6562">
        <v>0</v>
      </c>
    </row>
    <row r="6563" spans="1:38" x14ac:dyDescent="0.5">
      <c r="A6563">
        <v>16</v>
      </c>
      <c r="B6563">
        <v>483</v>
      </c>
      <c r="C6563">
        <v>2020</v>
      </c>
      <c r="D6563">
        <v>3</v>
      </c>
      <c r="E6563">
        <v>99</v>
      </c>
      <c r="F6563">
        <v>176</v>
      </c>
      <c r="G6563">
        <v>99</v>
      </c>
      <c r="H6563">
        <v>99</v>
      </c>
      <c r="I6563">
        <v>99</v>
      </c>
      <c r="J6563">
        <v>116</v>
      </c>
      <c r="M6563">
        <v>99</v>
      </c>
      <c r="N6563">
        <v>99</v>
      </c>
      <c r="O6563">
        <v>99</v>
      </c>
      <c r="P6563">
        <v>99</v>
      </c>
      <c r="Q6563">
        <v>4</v>
      </c>
      <c r="R6563">
        <v>286</v>
      </c>
      <c r="S6563">
        <v>286</v>
      </c>
      <c r="T6563">
        <v>15.636363636363638</v>
      </c>
      <c r="U6563">
        <v>59.797202797202793</v>
      </c>
      <c r="V6563">
        <v>89.728348574502434</v>
      </c>
      <c r="W6563">
        <v>82.819265734265798</v>
      </c>
      <c r="X6563">
        <v>9.3311174923827114</v>
      </c>
      <c r="Y6563">
        <v>2.8261007275943513</v>
      </c>
      <c r="Z6563">
        <v>-25.973203128158961</v>
      </c>
      <c r="AA6563">
        <v>13.167587476979744</v>
      </c>
      <c r="AB6563">
        <v>13.1903118911617</v>
      </c>
      <c r="AC6563">
        <v>15</v>
      </c>
      <c r="AD6563">
        <v>0</v>
      </c>
      <c r="AE6563">
        <v>0</v>
      </c>
      <c r="AF6563">
        <v>0</v>
      </c>
      <c r="AG6563">
        <v>20</v>
      </c>
      <c r="AH6563">
        <v>9</v>
      </c>
      <c r="AI6563">
        <v>2</v>
      </c>
      <c r="AJ6563">
        <v>0</v>
      </c>
      <c r="AK6563">
        <v>7</v>
      </c>
      <c r="AL6563">
        <v>10</v>
      </c>
    </row>
    <row r="6564" spans="1:38" x14ac:dyDescent="0.5">
      <c r="A6564">
        <v>16</v>
      </c>
      <c r="B6564">
        <v>484</v>
      </c>
      <c r="C6564">
        <v>2020</v>
      </c>
      <c r="D6564">
        <v>4</v>
      </c>
      <c r="E6564">
        <v>99</v>
      </c>
      <c r="F6564">
        <v>176</v>
      </c>
      <c r="G6564">
        <v>99</v>
      </c>
      <c r="H6564">
        <v>99</v>
      </c>
      <c r="I6564">
        <v>99</v>
      </c>
      <c r="J6564">
        <v>116</v>
      </c>
      <c r="M6564">
        <v>99</v>
      </c>
      <c r="N6564">
        <v>99</v>
      </c>
      <c r="O6564">
        <v>99</v>
      </c>
      <c r="P6564">
        <v>99</v>
      </c>
      <c r="Q6564">
        <v>4</v>
      </c>
      <c r="R6564">
        <v>169</v>
      </c>
      <c r="S6564">
        <v>169</v>
      </c>
      <c r="T6564">
        <v>15.739644970414203</v>
      </c>
      <c r="U6564">
        <v>60.094674556213008</v>
      </c>
      <c r="V6564">
        <v>92.267368434549056</v>
      </c>
      <c r="W6564">
        <v>85.162781065088751</v>
      </c>
      <c r="X6564">
        <v>9.8656552648134532</v>
      </c>
      <c r="Y6564">
        <v>2.6652322157570194</v>
      </c>
      <c r="Z6564">
        <v>-33.692964910845554</v>
      </c>
      <c r="AA6564">
        <v>9.9470276633313688</v>
      </c>
      <c r="AB6564">
        <v>10.313027115879864</v>
      </c>
      <c r="AC6564">
        <v>1</v>
      </c>
      <c r="AD6564">
        <v>0</v>
      </c>
      <c r="AE6564">
        <v>0</v>
      </c>
      <c r="AF6564">
        <v>0</v>
      </c>
      <c r="AG6564">
        <v>13</v>
      </c>
      <c r="AH6564">
        <v>4</v>
      </c>
      <c r="AI6564">
        <v>0</v>
      </c>
      <c r="AJ6564">
        <v>0</v>
      </c>
      <c r="AK6564">
        <v>2</v>
      </c>
      <c r="AL6564">
        <v>0</v>
      </c>
    </row>
    <row r="6565" spans="1:38" x14ac:dyDescent="0.5">
      <c r="A6565">
        <v>16</v>
      </c>
      <c r="B6565">
        <v>485</v>
      </c>
      <c r="C6565">
        <v>2020</v>
      </c>
      <c r="D6565">
        <v>5</v>
      </c>
      <c r="E6565">
        <v>99</v>
      </c>
      <c r="F6565">
        <v>176</v>
      </c>
      <c r="G6565">
        <v>99</v>
      </c>
      <c r="H6565">
        <v>99</v>
      </c>
      <c r="I6565">
        <v>99</v>
      </c>
      <c r="J6565">
        <v>116</v>
      </c>
      <c r="M6565">
        <v>99</v>
      </c>
      <c r="N6565">
        <v>99</v>
      </c>
      <c r="O6565">
        <v>99</v>
      </c>
      <c r="P6565">
        <v>99</v>
      </c>
      <c r="Q6565">
        <v>2</v>
      </c>
      <c r="R6565">
        <v>68</v>
      </c>
      <c r="S6565">
        <v>68</v>
      </c>
      <c r="T6565">
        <v>15.720588235294121</v>
      </c>
      <c r="U6565">
        <v>60.102941176470594</v>
      </c>
      <c r="V6565">
        <v>93.271620674271873</v>
      </c>
      <c r="W6565">
        <v>86.089705882352945</v>
      </c>
      <c r="X6565">
        <v>10.33527383321865</v>
      </c>
      <c r="Y6565">
        <v>2.2435509268223832</v>
      </c>
      <c r="Z6565">
        <v>-8.7468953962938247</v>
      </c>
      <c r="AA6565">
        <v>4.755244755244755</v>
      </c>
      <c r="AB6565">
        <v>4.908383575490932</v>
      </c>
      <c r="AC6565">
        <v>1</v>
      </c>
      <c r="AD6565">
        <v>0</v>
      </c>
      <c r="AE6565">
        <v>0</v>
      </c>
      <c r="AF6565">
        <v>0</v>
      </c>
      <c r="AG6565">
        <v>6</v>
      </c>
      <c r="AH6565">
        <v>0</v>
      </c>
      <c r="AI6565">
        <v>0</v>
      </c>
      <c r="AJ6565">
        <v>0</v>
      </c>
      <c r="AK6565">
        <v>0</v>
      </c>
      <c r="AL6565">
        <v>0</v>
      </c>
    </row>
    <row r="6566" spans="1:38" x14ac:dyDescent="0.5">
      <c r="A6566">
        <v>16</v>
      </c>
      <c r="B6566">
        <v>486</v>
      </c>
      <c r="C6566">
        <v>2020</v>
      </c>
      <c r="D6566">
        <v>6</v>
      </c>
      <c r="E6566">
        <v>99</v>
      </c>
      <c r="F6566">
        <v>176</v>
      </c>
      <c r="G6566">
        <v>99</v>
      </c>
      <c r="H6566">
        <v>99</v>
      </c>
      <c r="I6566">
        <v>99</v>
      </c>
      <c r="J6566">
        <v>116</v>
      </c>
      <c r="M6566">
        <v>99</v>
      </c>
      <c r="N6566">
        <v>99</v>
      </c>
      <c r="O6566">
        <v>99</v>
      </c>
      <c r="P6566">
        <v>99</v>
      </c>
      <c r="Q6566">
        <v>2</v>
      </c>
      <c r="R6566">
        <v>39</v>
      </c>
      <c r="S6566">
        <v>39</v>
      </c>
      <c r="T6566">
        <v>16.487179487179493</v>
      </c>
      <c r="U6566">
        <v>61.717948717948723</v>
      </c>
      <c r="V6566">
        <v>75.366002722449082</v>
      </c>
      <c r="W6566">
        <v>69.562820512820494</v>
      </c>
      <c r="X6566">
        <v>11.063551835834376</v>
      </c>
      <c r="Y6566">
        <v>10.132326328039529</v>
      </c>
      <c r="Z6566">
        <v>46.223374799559288</v>
      </c>
      <c r="AA6566">
        <v>2.0777836973894503</v>
      </c>
      <c r="AB6566">
        <v>1.7824769106510581</v>
      </c>
      <c r="AC6566">
        <v>0</v>
      </c>
      <c r="AD6566">
        <v>0</v>
      </c>
      <c r="AE6566">
        <v>0</v>
      </c>
      <c r="AF6566">
        <v>0</v>
      </c>
      <c r="AG6566">
        <v>0</v>
      </c>
      <c r="AH6566">
        <v>9</v>
      </c>
      <c r="AI6566">
        <v>0</v>
      </c>
      <c r="AJ6566">
        <v>0</v>
      </c>
      <c r="AK6566">
        <v>0</v>
      </c>
      <c r="AL6566">
        <v>0</v>
      </c>
    </row>
    <row r="6567" spans="1:38" x14ac:dyDescent="0.5">
      <c r="A6567">
        <v>16</v>
      </c>
      <c r="B6567">
        <v>487</v>
      </c>
      <c r="C6567">
        <v>2020</v>
      </c>
      <c r="D6567">
        <v>7</v>
      </c>
      <c r="E6567">
        <v>99</v>
      </c>
      <c r="F6567">
        <v>176</v>
      </c>
      <c r="G6567">
        <v>99</v>
      </c>
      <c r="H6567">
        <v>99</v>
      </c>
      <c r="I6567">
        <v>99</v>
      </c>
      <c r="J6567">
        <v>116</v>
      </c>
      <c r="M6567">
        <v>99</v>
      </c>
      <c r="N6567">
        <v>99</v>
      </c>
      <c r="O6567">
        <v>99</v>
      </c>
      <c r="P6567">
        <v>99</v>
      </c>
      <c r="Q6567">
        <v>1</v>
      </c>
      <c r="R6567">
        <v>5</v>
      </c>
      <c r="S6567">
        <v>5</v>
      </c>
      <c r="T6567">
        <v>14</v>
      </c>
      <c r="U6567">
        <v>56.8</v>
      </c>
      <c r="V6567">
        <v>114.71072589382452</v>
      </c>
      <c r="W6567">
        <v>105.87800000000001</v>
      </c>
      <c r="X6567">
        <v>7.6734644066417506</v>
      </c>
      <c r="Y6567">
        <v>2.7856776554368632</v>
      </c>
      <c r="Z6567">
        <v>76.888824176752948</v>
      </c>
      <c r="AA6567">
        <v>0.25290844714213456</v>
      </c>
      <c r="AB6567">
        <v>0.32806880576856756</v>
      </c>
      <c r="AC6567">
        <v>0</v>
      </c>
      <c r="AD6567">
        <v>0</v>
      </c>
      <c r="AE6567">
        <v>0</v>
      </c>
      <c r="AF6567">
        <v>0</v>
      </c>
      <c r="AG6567">
        <v>1</v>
      </c>
      <c r="AH6567">
        <v>0</v>
      </c>
      <c r="AI6567">
        <v>0</v>
      </c>
      <c r="AJ6567">
        <v>0</v>
      </c>
      <c r="AK6567">
        <v>0</v>
      </c>
      <c r="AL6567">
        <v>0</v>
      </c>
    </row>
    <row r="6568" spans="1:38" x14ac:dyDescent="0.5">
      <c r="A6568">
        <v>16</v>
      </c>
      <c r="B6568">
        <v>488</v>
      </c>
      <c r="C6568">
        <v>2020</v>
      </c>
      <c r="D6568">
        <v>8</v>
      </c>
      <c r="E6568">
        <v>99</v>
      </c>
      <c r="F6568">
        <v>176</v>
      </c>
      <c r="G6568">
        <v>99</v>
      </c>
      <c r="H6568">
        <v>99</v>
      </c>
      <c r="I6568">
        <v>99</v>
      </c>
      <c r="J6568">
        <v>116</v>
      </c>
      <c r="M6568">
        <v>99</v>
      </c>
      <c r="N6568">
        <v>99</v>
      </c>
      <c r="O6568">
        <v>99</v>
      </c>
      <c r="P6568">
        <v>99</v>
      </c>
      <c r="Q6568">
        <v>2</v>
      </c>
      <c r="R6568">
        <v>4</v>
      </c>
      <c r="S6568">
        <v>4</v>
      </c>
      <c r="T6568">
        <v>16.25</v>
      </c>
      <c r="U6568">
        <v>60.5</v>
      </c>
      <c r="V6568">
        <v>97.760021668472348</v>
      </c>
      <c r="W6568">
        <v>90.232500000000002</v>
      </c>
      <c r="X6568">
        <v>16.722277618494402</v>
      </c>
      <c r="Y6568">
        <v>2.9580398915498072</v>
      </c>
      <c r="Z6568">
        <v>-74.954264369399922</v>
      </c>
      <c r="AA6568">
        <v>0.28612303290414881</v>
      </c>
      <c r="AB6568">
        <v>0.30624418945920279</v>
      </c>
      <c r="AC6568">
        <v>1</v>
      </c>
      <c r="AD6568">
        <v>0</v>
      </c>
      <c r="AE6568">
        <v>0</v>
      </c>
      <c r="AF6568">
        <v>0</v>
      </c>
      <c r="AG6568">
        <v>0</v>
      </c>
      <c r="AH6568">
        <v>0</v>
      </c>
      <c r="AI6568">
        <v>0</v>
      </c>
      <c r="AJ6568">
        <v>0</v>
      </c>
      <c r="AK6568">
        <v>0</v>
      </c>
      <c r="AL6568">
        <v>0</v>
      </c>
    </row>
    <row r="6569" spans="1:38" x14ac:dyDescent="0.5">
      <c r="A6569">
        <v>16</v>
      </c>
      <c r="B6569">
        <v>489</v>
      </c>
      <c r="C6569">
        <v>2020</v>
      </c>
      <c r="D6569">
        <v>9</v>
      </c>
      <c r="E6569">
        <v>99</v>
      </c>
      <c r="F6569">
        <v>176</v>
      </c>
      <c r="G6569">
        <v>99</v>
      </c>
      <c r="H6569">
        <v>99</v>
      </c>
      <c r="I6569">
        <v>99</v>
      </c>
      <c r="J6569">
        <v>116</v>
      </c>
      <c r="M6569">
        <v>99</v>
      </c>
      <c r="N6569">
        <v>99</v>
      </c>
      <c r="O6569">
        <v>99</v>
      </c>
      <c r="P6569">
        <v>99</v>
      </c>
      <c r="Q6569">
        <v>2</v>
      </c>
      <c r="R6569">
        <v>2</v>
      </c>
      <c r="S6569">
        <v>2</v>
      </c>
      <c r="T6569">
        <v>15.5</v>
      </c>
      <c r="U6569">
        <v>59.5</v>
      </c>
      <c r="V6569">
        <v>94.712892741061751</v>
      </c>
      <c r="W6569">
        <v>87.420000000000016</v>
      </c>
      <c r="X6569">
        <v>8.8199999999999097</v>
      </c>
      <c r="Y6569">
        <v>0.5</v>
      </c>
      <c r="Z6569">
        <v>-99.999999999997684</v>
      </c>
      <c r="AA6569">
        <v>0.12307692307692304</v>
      </c>
      <c r="AB6569">
        <v>0.13154076563737499</v>
      </c>
      <c r="AC6569">
        <v>0</v>
      </c>
      <c r="AD6569">
        <v>0</v>
      </c>
      <c r="AE6569">
        <v>0</v>
      </c>
      <c r="AF6569">
        <v>0</v>
      </c>
      <c r="AG6569">
        <v>0</v>
      </c>
      <c r="AH6569">
        <v>0</v>
      </c>
      <c r="AI6569">
        <v>0</v>
      </c>
      <c r="AJ6569">
        <v>0</v>
      </c>
      <c r="AK6569">
        <v>0</v>
      </c>
      <c r="AL6569">
        <v>0</v>
      </c>
    </row>
    <row r="6570" spans="1:38" x14ac:dyDescent="0.5">
      <c r="A6570">
        <v>16</v>
      </c>
      <c r="B6570">
        <v>490</v>
      </c>
      <c r="C6570">
        <v>2020</v>
      </c>
      <c r="D6570">
        <v>10</v>
      </c>
      <c r="E6570">
        <v>99</v>
      </c>
      <c r="F6570">
        <v>176</v>
      </c>
      <c r="G6570">
        <v>99</v>
      </c>
      <c r="H6570">
        <v>99</v>
      </c>
      <c r="I6570">
        <v>99</v>
      </c>
      <c r="J6570">
        <v>116</v>
      </c>
      <c r="M6570">
        <v>99</v>
      </c>
      <c r="N6570">
        <v>99</v>
      </c>
      <c r="O6570">
        <v>99</v>
      </c>
      <c r="P6570">
        <v>99</v>
      </c>
      <c r="Q6570">
        <v>2</v>
      </c>
      <c r="R6570">
        <v>13</v>
      </c>
      <c r="S6570">
        <v>13</v>
      </c>
      <c r="T6570">
        <v>15.38461538461538</v>
      </c>
      <c r="U6570">
        <v>58.923076923076913</v>
      </c>
      <c r="V6570">
        <v>105.07208934077836</v>
      </c>
      <c r="W6570">
        <v>96.981538461538435</v>
      </c>
      <c r="X6570">
        <v>17.415071653888127</v>
      </c>
      <c r="Y6570">
        <v>2.4949653446504145</v>
      </c>
      <c r="Z6570">
        <v>-58.871994266980977</v>
      </c>
      <c r="AA6570">
        <v>0.85190039318479682</v>
      </c>
      <c r="AB6570">
        <v>0.96653622460107502</v>
      </c>
      <c r="AC6570">
        <v>0</v>
      </c>
      <c r="AD6570">
        <v>0</v>
      </c>
      <c r="AE6570">
        <v>0</v>
      </c>
      <c r="AF6570">
        <v>0</v>
      </c>
      <c r="AG6570">
        <v>0</v>
      </c>
      <c r="AH6570">
        <v>0</v>
      </c>
      <c r="AI6570">
        <v>0</v>
      </c>
      <c r="AJ6570">
        <v>0</v>
      </c>
      <c r="AK6570">
        <v>0</v>
      </c>
      <c r="AL6570">
        <v>0</v>
      </c>
    </row>
    <row r="6571" spans="1:38" x14ac:dyDescent="0.5">
      <c r="A6571">
        <v>16</v>
      </c>
      <c r="B6571">
        <v>491</v>
      </c>
      <c r="C6571">
        <v>2020</v>
      </c>
      <c r="D6571">
        <v>11</v>
      </c>
      <c r="E6571">
        <v>99</v>
      </c>
      <c r="F6571">
        <v>176</v>
      </c>
      <c r="G6571">
        <v>99</v>
      </c>
      <c r="H6571">
        <v>99</v>
      </c>
      <c r="I6571">
        <v>99</v>
      </c>
      <c r="J6571">
        <v>116</v>
      </c>
      <c r="M6571">
        <v>99</v>
      </c>
      <c r="N6571">
        <v>99</v>
      </c>
      <c r="O6571">
        <v>99</v>
      </c>
      <c r="P6571">
        <v>99</v>
      </c>
      <c r="Q6571">
        <v>2</v>
      </c>
      <c r="R6571">
        <v>88</v>
      </c>
      <c r="S6571">
        <v>88</v>
      </c>
      <c r="T6571">
        <v>16.693181818181817</v>
      </c>
      <c r="U6571">
        <v>61.386363636363633</v>
      </c>
      <c r="V6571">
        <v>87.123879641485303</v>
      </c>
      <c r="W6571">
        <v>80.415340909090915</v>
      </c>
      <c r="X6571">
        <v>6.0132516443536277</v>
      </c>
      <c r="Y6571">
        <v>1.7801418366742039</v>
      </c>
      <c r="Z6571">
        <v>-21.438807307473166</v>
      </c>
      <c r="AA6571">
        <v>4.0018190086402896</v>
      </c>
      <c r="AB6571">
        <v>3.8447178519151111</v>
      </c>
      <c r="AC6571">
        <v>1</v>
      </c>
      <c r="AD6571">
        <v>0</v>
      </c>
      <c r="AE6571">
        <v>0</v>
      </c>
      <c r="AF6571">
        <v>0</v>
      </c>
      <c r="AG6571">
        <v>0</v>
      </c>
      <c r="AH6571">
        <v>1</v>
      </c>
      <c r="AI6571">
        <v>0</v>
      </c>
      <c r="AJ6571">
        <v>0</v>
      </c>
      <c r="AK6571">
        <v>1</v>
      </c>
      <c r="AL6571">
        <v>0</v>
      </c>
    </row>
    <row r="6572" spans="1:38" x14ac:dyDescent="0.5">
      <c r="A6572">
        <v>16</v>
      </c>
      <c r="B6572">
        <v>492</v>
      </c>
      <c r="C6572">
        <v>2020</v>
      </c>
      <c r="D6572">
        <v>12</v>
      </c>
      <c r="E6572">
        <v>99</v>
      </c>
      <c r="F6572">
        <v>176</v>
      </c>
      <c r="G6572">
        <v>99</v>
      </c>
      <c r="H6572">
        <v>99</v>
      </c>
      <c r="I6572">
        <v>99</v>
      </c>
      <c r="J6572">
        <v>116</v>
      </c>
      <c r="M6572">
        <v>99</v>
      </c>
      <c r="N6572">
        <v>99</v>
      </c>
      <c r="O6572">
        <v>99</v>
      </c>
      <c r="P6572">
        <v>99</v>
      </c>
      <c r="Q6572">
        <v>5</v>
      </c>
      <c r="R6572">
        <v>110</v>
      </c>
      <c r="S6572">
        <v>110</v>
      </c>
      <c r="T6572">
        <v>15.936363636363636</v>
      </c>
      <c r="U6572">
        <v>60.1</v>
      </c>
      <c r="V6572">
        <v>87.340588988476327</v>
      </c>
      <c r="W6572">
        <v>80.615363636363654</v>
      </c>
      <c r="X6572">
        <v>10.253309946927651</v>
      </c>
      <c r="Y6572">
        <v>2.2317950378358606</v>
      </c>
      <c r="Z6572">
        <v>-25.76986033319422</v>
      </c>
      <c r="AA6572">
        <v>6.3768115942028993</v>
      </c>
      <c r="AB6572">
        <v>6.3619975447914854</v>
      </c>
      <c r="AC6572">
        <v>0</v>
      </c>
      <c r="AD6572">
        <v>0</v>
      </c>
      <c r="AE6572">
        <v>0</v>
      </c>
      <c r="AF6572">
        <v>0</v>
      </c>
      <c r="AG6572">
        <v>2</v>
      </c>
      <c r="AH6572">
        <v>4</v>
      </c>
      <c r="AI6572">
        <v>0</v>
      </c>
      <c r="AJ6572">
        <v>0</v>
      </c>
      <c r="AK6572">
        <v>0</v>
      </c>
      <c r="AL6572">
        <v>0</v>
      </c>
    </row>
    <row r="6573" spans="1:38" x14ac:dyDescent="0.5">
      <c r="A6573">
        <v>16</v>
      </c>
      <c r="B6573">
        <v>493</v>
      </c>
      <c r="C6573">
        <v>2020</v>
      </c>
      <c r="D6573">
        <v>1</v>
      </c>
      <c r="E6573">
        <v>99</v>
      </c>
      <c r="F6573">
        <v>176</v>
      </c>
      <c r="G6573">
        <v>99</v>
      </c>
      <c r="H6573">
        <v>99</v>
      </c>
      <c r="I6573">
        <v>99</v>
      </c>
      <c r="J6573">
        <v>117</v>
      </c>
      <c r="M6573">
        <v>99</v>
      </c>
      <c r="N6573">
        <v>99</v>
      </c>
      <c r="O6573">
        <v>99</v>
      </c>
      <c r="P6573">
        <v>99</v>
      </c>
      <c r="Q6573">
        <v>5</v>
      </c>
      <c r="R6573">
        <v>164</v>
      </c>
      <c r="S6573">
        <v>164</v>
      </c>
      <c r="T6573">
        <v>16.634146341463413</v>
      </c>
      <c r="U6573">
        <v>61.774390243902438</v>
      </c>
      <c r="V6573">
        <v>85.038844700472978</v>
      </c>
      <c r="W6573">
        <v>78.490853658536579</v>
      </c>
      <c r="X6573">
        <v>9.8525706316552348</v>
      </c>
      <c r="Y6573">
        <v>1.9826264285101527</v>
      </c>
      <c r="Z6573">
        <v>-61.791628061626483</v>
      </c>
      <c r="AA6573">
        <v>8.1836327345309385</v>
      </c>
      <c r="AB6573">
        <v>7.8415479169900353</v>
      </c>
      <c r="AC6573">
        <v>1</v>
      </c>
      <c r="AD6573">
        <v>0</v>
      </c>
      <c r="AE6573">
        <v>0</v>
      </c>
      <c r="AF6573">
        <v>0</v>
      </c>
      <c r="AG6573">
        <v>3</v>
      </c>
      <c r="AH6573">
        <v>7</v>
      </c>
      <c r="AI6573">
        <v>8</v>
      </c>
      <c r="AJ6573">
        <v>0</v>
      </c>
      <c r="AK6573">
        <v>1</v>
      </c>
      <c r="AL6573">
        <v>0</v>
      </c>
    </row>
    <row r="6574" spans="1:38" x14ac:dyDescent="0.5">
      <c r="A6574">
        <v>16</v>
      </c>
      <c r="B6574">
        <v>494</v>
      </c>
      <c r="C6574">
        <v>2020</v>
      </c>
      <c r="D6574">
        <v>2</v>
      </c>
      <c r="E6574">
        <v>99</v>
      </c>
      <c r="F6574">
        <v>176</v>
      </c>
      <c r="G6574">
        <v>99</v>
      </c>
      <c r="H6574">
        <v>99</v>
      </c>
      <c r="I6574">
        <v>99</v>
      </c>
      <c r="J6574">
        <v>117</v>
      </c>
      <c r="M6574">
        <v>99</v>
      </c>
      <c r="N6574">
        <v>99</v>
      </c>
      <c r="O6574">
        <v>99</v>
      </c>
      <c r="P6574">
        <v>99</v>
      </c>
      <c r="Q6574">
        <v>1</v>
      </c>
      <c r="R6574">
        <v>1</v>
      </c>
      <c r="S6574">
        <v>1</v>
      </c>
      <c r="T6574">
        <v>14</v>
      </c>
      <c r="U6574">
        <v>58</v>
      </c>
      <c r="V6574">
        <v>100.10834236186348</v>
      </c>
      <c r="W6574">
        <v>92.4</v>
      </c>
      <c r="X6574">
        <v>0</v>
      </c>
      <c r="Y6574">
        <v>0</v>
      </c>
      <c r="AA6574">
        <v>8.0256821829855551E-2</v>
      </c>
      <c r="AB6574">
        <v>8.8885639582199055E-2</v>
      </c>
      <c r="AC6574">
        <v>0</v>
      </c>
      <c r="AD6574">
        <v>0</v>
      </c>
      <c r="AE6574">
        <v>0</v>
      </c>
      <c r="AF6574">
        <v>0</v>
      </c>
      <c r="AG6574">
        <v>0</v>
      </c>
      <c r="AH6574">
        <v>0</v>
      </c>
      <c r="AI6574">
        <v>0</v>
      </c>
      <c r="AJ6574">
        <v>0</v>
      </c>
      <c r="AK6574">
        <v>0</v>
      </c>
      <c r="AL6574">
        <v>0</v>
      </c>
    </row>
    <row r="6575" spans="1:38" x14ac:dyDescent="0.5">
      <c r="A6575">
        <v>16</v>
      </c>
      <c r="B6575">
        <v>495</v>
      </c>
      <c r="C6575">
        <v>2020</v>
      </c>
      <c r="D6575">
        <v>3</v>
      </c>
      <c r="E6575">
        <v>99</v>
      </c>
      <c r="F6575">
        <v>176</v>
      </c>
      <c r="G6575">
        <v>99</v>
      </c>
      <c r="H6575">
        <v>99</v>
      </c>
      <c r="I6575">
        <v>99</v>
      </c>
      <c r="J6575">
        <v>117</v>
      </c>
      <c r="M6575">
        <v>99</v>
      </c>
      <c r="N6575">
        <v>99</v>
      </c>
      <c r="O6575">
        <v>99</v>
      </c>
      <c r="P6575">
        <v>99</v>
      </c>
      <c r="Q6575">
        <v>4</v>
      </c>
      <c r="R6575">
        <v>158</v>
      </c>
      <c r="S6575">
        <v>158</v>
      </c>
      <c r="T6575">
        <v>16.601265822784811</v>
      </c>
      <c r="U6575">
        <v>62.094936708860757</v>
      </c>
      <c r="V6575">
        <v>88.162568399687345</v>
      </c>
      <c r="W6575">
        <v>81.374050632911391</v>
      </c>
      <c r="X6575">
        <v>10.749407875242367</v>
      </c>
      <c r="Y6575">
        <v>2.3621165543316645</v>
      </c>
      <c r="Z6575">
        <v>-42.115670008864448</v>
      </c>
      <c r="AA6575">
        <v>7.2744014732965008</v>
      </c>
      <c r="AB6575">
        <v>7.1597964822657048</v>
      </c>
      <c r="AC6575">
        <v>2</v>
      </c>
      <c r="AD6575">
        <v>0</v>
      </c>
      <c r="AE6575">
        <v>0</v>
      </c>
      <c r="AF6575">
        <v>1</v>
      </c>
      <c r="AG6575">
        <v>0</v>
      </c>
      <c r="AH6575">
        <v>3</v>
      </c>
      <c r="AI6575">
        <v>5</v>
      </c>
      <c r="AJ6575">
        <v>0</v>
      </c>
      <c r="AK6575">
        <v>3</v>
      </c>
      <c r="AL6575">
        <v>4</v>
      </c>
    </row>
    <row r="6576" spans="1:38" x14ac:dyDescent="0.5">
      <c r="A6576">
        <v>16</v>
      </c>
      <c r="B6576">
        <v>496</v>
      </c>
      <c r="C6576">
        <v>2020</v>
      </c>
      <c r="D6576">
        <v>4</v>
      </c>
      <c r="E6576">
        <v>99</v>
      </c>
      <c r="F6576">
        <v>176</v>
      </c>
      <c r="G6576">
        <v>99</v>
      </c>
      <c r="H6576">
        <v>99</v>
      </c>
      <c r="I6576">
        <v>99</v>
      </c>
      <c r="J6576">
        <v>117</v>
      </c>
      <c r="M6576">
        <v>99</v>
      </c>
      <c r="N6576">
        <v>99</v>
      </c>
      <c r="O6576">
        <v>99</v>
      </c>
      <c r="P6576">
        <v>99</v>
      </c>
      <c r="Q6576">
        <v>1</v>
      </c>
      <c r="R6576">
        <v>16</v>
      </c>
      <c r="S6576">
        <v>16</v>
      </c>
      <c r="T6576">
        <v>16.625</v>
      </c>
      <c r="U6576">
        <v>61.8125</v>
      </c>
      <c r="V6576">
        <v>77.187161430119147</v>
      </c>
      <c r="W6576">
        <v>71.243750000000006</v>
      </c>
      <c r="X6576">
        <v>16.16462065553965</v>
      </c>
      <c r="Y6576">
        <v>2.5792137852454191</v>
      </c>
      <c r="Z6576">
        <v>-46.092274648944553</v>
      </c>
      <c r="AA6576">
        <v>0.94173042966450859</v>
      </c>
      <c r="AB6576">
        <v>0.8168012118380642</v>
      </c>
      <c r="AC6576">
        <v>1</v>
      </c>
      <c r="AD6576">
        <v>0</v>
      </c>
      <c r="AE6576">
        <v>0</v>
      </c>
      <c r="AF6576">
        <v>0</v>
      </c>
      <c r="AG6576">
        <v>0</v>
      </c>
      <c r="AH6576">
        <v>1</v>
      </c>
      <c r="AI6576">
        <v>7</v>
      </c>
      <c r="AJ6576">
        <v>1</v>
      </c>
      <c r="AK6576">
        <v>3</v>
      </c>
      <c r="AL6576">
        <v>0</v>
      </c>
    </row>
    <row r="6577" spans="1:38" x14ac:dyDescent="0.5">
      <c r="A6577">
        <v>16</v>
      </c>
      <c r="B6577">
        <v>497</v>
      </c>
      <c r="C6577">
        <v>2020</v>
      </c>
      <c r="D6577">
        <v>5</v>
      </c>
      <c r="E6577">
        <v>99</v>
      </c>
      <c r="F6577">
        <v>176</v>
      </c>
      <c r="G6577">
        <v>99</v>
      </c>
      <c r="H6577">
        <v>99</v>
      </c>
      <c r="I6577">
        <v>99</v>
      </c>
      <c r="J6577">
        <v>117</v>
      </c>
      <c r="M6577">
        <v>99</v>
      </c>
      <c r="N6577">
        <v>99</v>
      </c>
      <c r="O6577">
        <v>99</v>
      </c>
      <c r="P6577">
        <v>99</v>
      </c>
      <c r="Q6577">
        <v>8</v>
      </c>
      <c r="R6577">
        <v>114</v>
      </c>
      <c r="S6577">
        <v>114</v>
      </c>
      <c r="T6577">
        <v>16.5</v>
      </c>
      <c r="U6577">
        <v>61.543859649122801</v>
      </c>
      <c r="V6577">
        <v>90.021098249415516</v>
      </c>
      <c r="W6577">
        <v>83.089473684210546</v>
      </c>
      <c r="X6577">
        <v>10.935186795354884</v>
      </c>
      <c r="Y6577">
        <v>2.2831970155640406</v>
      </c>
      <c r="Z6577">
        <v>-40.342333313833009</v>
      </c>
      <c r="AA6577">
        <v>7.9720279720279699</v>
      </c>
      <c r="AB6577">
        <v>7.9419878211450481</v>
      </c>
      <c r="AC6577">
        <v>2</v>
      </c>
      <c r="AD6577">
        <v>0</v>
      </c>
      <c r="AE6577">
        <v>0</v>
      </c>
      <c r="AF6577">
        <v>2</v>
      </c>
      <c r="AG6577">
        <v>3</v>
      </c>
      <c r="AH6577">
        <v>2</v>
      </c>
      <c r="AI6577">
        <v>1</v>
      </c>
      <c r="AJ6577">
        <v>0</v>
      </c>
      <c r="AK6577">
        <v>1</v>
      </c>
      <c r="AL6577">
        <v>2</v>
      </c>
    </row>
    <row r="6578" spans="1:38" x14ac:dyDescent="0.5">
      <c r="A6578">
        <v>16</v>
      </c>
      <c r="B6578">
        <v>498</v>
      </c>
      <c r="C6578">
        <v>2020</v>
      </c>
      <c r="D6578">
        <v>6</v>
      </c>
      <c r="E6578">
        <v>99</v>
      </c>
      <c r="F6578">
        <v>176</v>
      </c>
      <c r="G6578">
        <v>99</v>
      </c>
      <c r="H6578">
        <v>99</v>
      </c>
      <c r="I6578">
        <v>99</v>
      </c>
      <c r="J6578">
        <v>117</v>
      </c>
      <c r="M6578">
        <v>99</v>
      </c>
      <c r="N6578">
        <v>99</v>
      </c>
      <c r="O6578">
        <v>99</v>
      </c>
      <c r="P6578">
        <v>99</v>
      </c>
      <c r="Q6578">
        <v>3</v>
      </c>
      <c r="R6578">
        <v>50</v>
      </c>
      <c r="S6578">
        <v>50</v>
      </c>
      <c r="T6578">
        <v>16.760000000000005</v>
      </c>
      <c r="U6578">
        <v>63.44</v>
      </c>
      <c r="V6578">
        <v>80.838569880823371</v>
      </c>
      <c r="W6578">
        <v>74.614000000000019</v>
      </c>
      <c r="X6578">
        <v>11.486966701440451</v>
      </c>
      <c r="Y6578">
        <v>2.4096472770926738</v>
      </c>
      <c r="Z6578">
        <v>-48.158896234250065</v>
      </c>
      <c r="AA6578">
        <v>2.6638252530633992</v>
      </c>
      <c r="AB6578">
        <v>2.4511644558749346</v>
      </c>
      <c r="AC6578">
        <v>2</v>
      </c>
      <c r="AD6578">
        <v>0</v>
      </c>
      <c r="AE6578">
        <v>0</v>
      </c>
      <c r="AF6578">
        <v>0</v>
      </c>
      <c r="AG6578">
        <v>3</v>
      </c>
      <c r="AH6578">
        <v>1</v>
      </c>
      <c r="AI6578">
        <v>1</v>
      </c>
      <c r="AJ6578">
        <v>0</v>
      </c>
      <c r="AK6578">
        <v>1</v>
      </c>
      <c r="AL6578">
        <v>0</v>
      </c>
    </row>
    <row r="6579" spans="1:38" x14ac:dyDescent="0.5">
      <c r="A6579">
        <v>16</v>
      </c>
      <c r="B6579">
        <v>499</v>
      </c>
      <c r="C6579">
        <v>2020</v>
      </c>
      <c r="D6579">
        <v>7</v>
      </c>
      <c r="E6579">
        <v>99</v>
      </c>
      <c r="F6579">
        <v>176</v>
      </c>
      <c r="G6579">
        <v>99</v>
      </c>
      <c r="H6579">
        <v>99</v>
      </c>
      <c r="I6579">
        <v>99</v>
      </c>
      <c r="J6579">
        <v>117</v>
      </c>
      <c r="M6579">
        <v>99</v>
      </c>
      <c r="N6579">
        <v>99</v>
      </c>
      <c r="O6579">
        <v>99</v>
      </c>
      <c r="P6579">
        <v>99</v>
      </c>
      <c r="Q6579">
        <v>6</v>
      </c>
      <c r="R6579">
        <v>118</v>
      </c>
      <c r="S6579">
        <v>118</v>
      </c>
      <c r="T6579">
        <v>16.440677966101699</v>
      </c>
      <c r="U6579">
        <v>61.593220338983059</v>
      </c>
      <c r="V6579">
        <v>89.251152285289294</v>
      </c>
      <c r="W6579">
        <v>82.378813559322055</v>
      </c>
      <c r="X6579">
        <v>9.9963624883822639</v>
      </c>
      <c r="Y6579">
        <v>2.3801341941074043</v>
      </c>
      <c r="Z6579">
        <v>-58.307944116820522</v>
      </c>
      <c r="AA6579">
        <v>5.9686393525543764</v>
      </c>
      <c r="AB6579">
        <v>6.0240247081254159</v>
      </c>
      <c r="AC6579">
        <v>4</v>
      </c>
      <c r="AD6579">
        <v>0</v>
      </c>
      <c r="AE6579">
        <v>0</v>
      </c>
      <c r="AF6579">
        <v>0</v>
      </c>
      <c r="AG6579">
        <v>6</v>
      </c>
      <c r="AH6579">
        <v>1</v>
      </c>
      <c r="AI6579">
        <v>11</v>
      </c>
      <c r="AJ6579">
        <v>0</v>
      </c>
      <c r="AK6579">
        <v>3</v>
      </c>
      <c r="AL6579">
        <v>0</v>
      </c>
    </row>
    <row r="6580" spans="1:38" x14ac:dyDescent="0.5">
      <c r="A6580">
        <v>16</v>
      </c>
      <c r="B6580">
        <v>500</v>
      </c>
      <c r="C6580">
        <v>2020</v>
      </c>
      <c r="D6580">
        <v>8</v>
      </c>
      <c r="E6580">
        <v>99</v>
      </c>
      <c r="F6580">
        <v>176</v>
      </c>
      <c r="G6580">
        <v>99</v>
      </c>
      <c r="H6580">
        <v>99</v>
      </c>
      <c r="I6580">
        <v>99</v>
      </c>
      <c r="J6580">
        <v>117</v>
      </c>
      <c r="M6580">
        <v>99</v>
      </c>
      <c r="N6580">
        <v>99</v>
      </c>
      <c r="O6580">
        <v>99</v>
      </c>
      <c r="P6580">
        <v>99</v>
      </c>
      <c r="Q6580">
        <v>6</v>
      </c>
      <c r="R6580">
        <v>133</v>
      </c>
      <c r="S6580">
        <v>133</v>
      </c>
      <c r="T6580">
        <v>16.796992481203002</v>
      </c>
      <c r="U6580">
        <v>62.804511278195477</v>
      </c>
      <c r="V6580">
        <v>90.547332578466779</v>
      </c>
      <c r="W6580">
        <v>83.575187969924798</v>
      </c>
      <c r="X6580">
        <v>8.9055563125136263</v>
      </c>
      <c r="Y6580">
        <v>2.2258179086919929</v>
      </c>
      <c r="Z6580">
        <v>-61.302477378436585</v>
      </c>
      <c r="AA6580">
        <v>9.5135908440629446</v>
      </c>
      <c r="AB6580">
        <v>9.4313503669236898</v>
      </c>
      <c r="AC6580">
        <v>5</v>
      </c>
      <c r="AD6580">
        <v>0</v>
      </c>
      <c r="AE6580">
        <v>0</v>
      </c>
      <c r="AF6580">
        <v>2</v>
      </c>
      <c r="AG6580">
        <v>6</v>
      </c>
      <c r="AH6580">
        <v>3</v>
      </c>
      <c r="AI6580">
        <v>4</v>
      </c>
      <c r="AJ6580">
        <v>0</v>
      </c>
      <c r="AK6580">
        <v>2</v>
      </c>
      <c r="AL6580">
        <v>8</v>
      </c>
    </row>
    <row r="6581" spans="1:38" x14ac:dyDescent="0.5">
      <c r="A6581">
        <v>16</v>
      </c>
      <c r="B6581">
        <v>501</v>
      </c>
      <c r="C6581">
        <v>2020</v>
      </c>
      <c r="D6581">
        <v>9</v>
      </c>
      <c r="E6581">
        <v>99</v>
      </c>
      <c r="F6581">
        <v>176</v>
      </c>
      <c r="G6581">
        <v>99</v>
      </c>
      <c r="H6581">
        <v>99</v>
      </c>
      <c r="I6581">
        <v>99</v>
      </c>
      <c r="J6581">
        <v>117</v>
      </c>
      <c r="M6581">
        <v>99</v>
      </c>
      <c r="N6581">
        <v>99</v>
      </c>
      <c r="O6581">
        <v>99</v>
      </c>
      <c r="P6581">
        <v>99</v>
      </c>
      <c r="Q6581">
        <v>6</v>
      </c>
      <c r="R6581">
        <v>27</v>
      </c>
      <c r="S6581">
        <v>27</v>
      </c>
      <c r="T6581">
        <v>16.444444444444443</v>
      </c>
      <c r="U6581">
        <v>61.518518518518512</v>
      </c>
      <c r="V6581">
        <v>94.474539544962013</v>
      </c>
      <c r="W6581">
        <v>87.2</v>
      </c>
      <c r="X6581">
        <v>12.148860638546141</v>
      </c>
      <c r="Y6581">
        <v>2.0793583477951927</v>
      </c>
      <c r="Z6581">
        <v>-63.805810843610601</v>
      </c>
      <c r="AA6581">
        <v>1.6615384615384621</v>
      </c>
      <c r="AB6581">
        <v>1.7713313807860656</v>
      </c>
      <c r="AC6581">
        <v>1</v>
      </c>
      <c r="AD6581">
        <v>0</v>
      </c>
      <c r="AE6581">
        <v>0</v>
      </c>
      <c r="AF6581">
        <v>0</v>
      </c>
      <c r="AG6581">
        <v>4</v>
      </c>
      <c r="AH6581">
        <v>0</v>
      </c>
      <c r="AI6581">
        <v>2</v>
      </c>
      <c r="AJ6581">
        <v>0</v>
      </c>
      <c r="AK6581">
        <v>1</v>
      </c>
      <c r="AL6581">
        <v>1</v>
      </c>
    </row>
    <row r="6582" spans="1:38" x14ac:dyDescent="0.5">
      <c r="A6582">
        <v>16</v>
      </c>
      <c r="B6582">
        <v>502</v>
      </c>
      <c r="C6582">
        <v>2020</v>
      </c>
      <c r="D6582">
        <v>10</v>
      </c>
      <c r="E6582">
        <v>99</v>
      </c>
      <c r="F6582">
        <v>176</v>
      </c>
      <c r="G6582">
        <v>99</v>
      </c>
      <c r="H6582">
        <v>99</v>
      </c>
      <c r="I6582">
        <v>99</v>
      </c>
      <c r="J6582">
        <v>117</v>
      </c>
      <c r="M6582">
        <v>99</v>
      </c>
      <c r="N6582">
        <v>99</v>
      </c>
      <c r="O6582">
        <v>99</v>
      </c>
      <c r="P6582">
        <v>99</v>
      </c>
      <c r="Q6582">
        <v>5</v>
      </c>
      <c r="R6582">
        <v>181</v>
      </c>
      <c r="S6582">
        <v>181</v>
      </c>
      <c r="T6582">
        <v>16.320441988950279</v>
      </c>
      <c r="U6582">
        <v>60.922651933701651</v>
      </c>
      <c r="V6582">
        <v>94.686435656009991</v>
      </c>
      <c r="W6582">
        <v>87.395580110497249</v>
      </c>
      <c r="X6582">
        <v>9.9351200445103487</v>
      </c>
      <c r="Y6582">
        <v>1.9050922268125701</v>
      </c>
      <c r="Z6582">
        <v>-26.211398965246516</v>
      </c>
      <c r="AA6582">
        <v>11.861074705111404</v>
      </c>
      <c r="AB6582">
        <v>12.127010630472544</v>
      </c>
      <c r="AC6582">
        <v>2</v>
      </c>
      <c r="AD6582">
        <v>0</v>
      </c>
      <c r="AE6582">
        <v>0</v>
      </c>
      <c r="AF6582">
        <v>0</v>
      </c>
      <c r="AG6582">
        <v>5</v>
      </c>
      <c r="AH6582">
        <v>0</v>
      </c>
      <c r="AI6582">
        <v>17</v>
      </c>
      <c r="AJ6582">
        <v>0</v>
      </c>
      <c r="AK6582">
        <v>1</v>
      </c>
      <c r="AL6582">
        <v>1</v>
      </c>
    </row>
    <row r="6583" spans="1:38" x14ac:dyDescent="0.5">
      <c r="A6583">
        <v>16</v>
      </c>
      <c r="B6583">
        <v>503</v>
      </c>
      <c r="C6583">
        <v>2020</v>
      </c>
      <c r="D6583">
        <v>11</v>
      </c>
      <c r="E6583">
        <v>99</v>
      </c>
      <c r="F6583">
        <v>176</v>
      </c>
      <c r="G6583">
        <v>99</v>
      </c>
      <c r="H6583">
        <v>99</v>
      </c>
      <c r="I6583">
        <v>99</v>
      </c>
      <c r="J6583">
        <v>117</v>
      </c>
      <c r="M6583">
        <v>99</v>
      </c>
      <c r="N6583">
        <v>99</v>
      </c>
      <c r="O6583">
        <v>99</v>
      </c>
      <c r="P6583">
        <v>99</v>
      </c>
      <c r="Q6583">
        <v>8</v>
      </c>
      <c r="R6583">
        <v>135</v>
      </c>
      <c r="S6583">
        <v>135</v>
      </c>
      <c r="T6583">
        <v>16.31111111111111</v>
      </c>
      <c r="U6583">
        <v>61.429629629629616</v>
      </c>
      <c r="V6583">
        <v>92.374302796837981</v>
      </c>
      <c r="W6583">
        <v>85.261481481481468</v>
      </c>
      <c r="X6583">
        <v>8.1977954144434229</v>
      </c>
      <c r="Y6583">
        <v>2.5019717875684409</v>
      </c>
      <c r="Z6583">
        <v>-42.350744907196727</v>
      </c>
      <c r="AA6583">
        <v>6.1391541609822644</v>
      </c>
      <c r="AB6583">
        <v>6.253591918505272</v>
      </c>
      <c r="AC6583">
        <v>2</v>
      </c>
      <c r="AD6583">
        <v>0</v>
      </c>
      <c r="AE6583">
        <v>0</v>
      </c>
      <c r="AF6583">
        <v>1</v>
      </c>
      <c r="AG6583">
        <v>2</v>
      </c>
      <c r="AH6583">
        <v>2</v>
      </c>
      <c r="AI6583">
        <v>1</v>
      </c>
      <c r="AJ6583">
        <v>0</v>
      </c>
      <c r="AK6583">
        <v>1</v>
      </c>
      <c r="AL6583">
        <v>1</v>
      </c>
    </row>
    <row r="6584" spans="1:38" x14ac:dyDescent="0.5">
      <c r="A6584">
        <v>16</v>
      </c>
      <c r="B6584">
        <v>504</v>
      </c>
      <c r="C6584">
        <v>2020</v>
      </c>
      <c r="D6584">
        <v>12</v>
      </c>
      <c r="E6584">
        <v>99</v>
      </c>
      <c r="F6584">
        <v>176</v>
      </c>
      <c r="G6584">
        <v>99</v>
      </c>
      <c r="H6584">
        <v>99</v>
      </c>
      <c r="I6584">
        <v>99</v>
      </c>
      <c r="J6584">
        <v>117</v>
      </c>
      <c r="M6584">
        <v>99</v>
      </c>
      <c r="N6584">
        <v>99</v>
      </c>
      <c r="O6584">
        <v>99</v>
      </c>
      <c r="P6584">
        <v>99</v>
      </c>
      <c r="Q6584">
        <v>3</v>
      </c>
      <c r="R6584">
        <v>25</v>
      </c>
      <c r="S6584">
        <v>25</v>
      </c>
      <c r="T6584">
        <v>16.28</v>
      </c>
      <c r="U6584">
        <v>60.76</v>
      </c>
      <c r="V6584">
        <v>93.902491874322877</v>
      </c>
      <c r="W6584">
        <v>86.671999999999997</v>
      </c>
      <c r="X6584">
        <v>8.4838915598915179</v>
      </c>
      <c r="Y6584">
        <v>1.7951044537853245</v>
      </c>
      <c r="Z6584">
        <v>-43.801388572337331</v>
      </c>
      <c r="AA6584">
        <v>1.4492753623188404</v>
      </c>
      <c r="AB6584">
        <v>1.5545397144074944</v>
      </c>
      <c r="AC6584">
        <v>0</v>
      </c>
      <c r="AD6584">
        <v>0</v>
      </c>
      <c r="AE6584">
        <v>0</v>
      </c>
      <c r="AF6584">
        <v>0</v>
      </c>
      <c r="AG6584">
        <v>2</v>
      </c>
      <c r="AH6584">
        <v>2</v>
      </c>
      <c r="AI6584">
        <v>0</v>
      </c>
      <c r="AJ6584">
        <v>0</v>
      </c>
      <c r="AK6584">
        <v>0</v>
      </c>
      <c r="AL6584">
        <v>0</v>
      </c>
    </row>
    <row r="6585" spans="1:38" x14ac:dyDescent="0.5">
      <c r="A6585">
        <v>16</v>
      </c>
      <c r="B6585">
        <v>505</v>
      </c>
      <c r="C6585">
        <v>2020</v>
      </c>
      <c r="D6585">
        <v>1</v>
      </c>
      <c r="E6585">
        <v>99</v>
      </c>
      <c r="F6585">
        <v>176</v>
      </c>
      <c r="G6585">
        <v>99</v>
      </c>
      <c r="H6585">
        <v>99</v>
      </c>
      <c r="I6585">
        <v>99</v>
      </c>
      <c r="J6585">
        <v>121</v>
      </c>
      <c r="M6585">
        <v>99</v>
      </c>
      <c r="N6585">
        <v>99</v>
      </c>
      <c r="O6585">
        <v>99</v>
      </c>
      <c r="P6585">
        <v>99</v>
      </c>
      <c r="Q6585">
        <v>19</v>
      </c>
      <c r="R6585">
        <v>337</v>
      </c>
      <c r="S6585">
        <v>337</v>
      </c>
      <c r="T6585">
        <v>15.949554896142429</v>
      </c>
      <c r="U6585">
        <v>60.492581602373889</v>
      </c>
      <c r="V6585">
        <v>91.303355398310941</v>
      </c>
      <c r="W6585">
        <v>84.27299703264093</v>
      </c>
      <c r="X6585">
        <v>11.024152641491678</v>
      </c>
      <c r="Y6585">
        <v>2.6125873426859818</v>
      </c>
      <c r="Z6585">
        <v>-39.273314588553426</v>
      </c>
      <c r="AA6585">
        <v>16.816367265469061</v>
      </c>
      <c r="AB6585">
        <v>17.300443646728827</v>
      </c>
      <c r="AC6585">
        <v>7</v>
      </c>
      <c r="AD6585">
        <v>0</v>
      </c>
      <c r="AE6585">
        <v>0</v>
      </c>
      <c r="AF6585">
        <v>6</v>
      </c>
      <c r="AG6585">
        <v>13</v>
      </c>
      <c r="AH6585">
        <v>2</v>
      </c>
      <c r="AI6585">
        <v>41</v>
      </c>
      <c r="AJ6585">
        <v>0</v>
      </c>
      <c r="AK6585">
        <v>2</v>
      </c>
      <c r="AL6585">
        <v>4</v>
      </c>
    </row>
    <row r="6586" spans="1:38" x14ac:dyDescent="0.5">
      <c r="A6586">
        <v>16</v>
      </c>
      <c r="B6586">
        <v>506</v>
      </c>
      <c r="C6586">
        <v>2020</v>
      </c>
      <c r="D6586">
        <v>2</v>
      </c>
      <c r="E6586">
        <v>99</v>
      </c>
      <c r="F6586">
        <v>176</v>
      </c>
      <c r="G6586">
        <v>99</v>
      </c>
      <c r="H6586">
        <v>99</v>
      </c>
      <c r="I6586">
        <v>99</v>
      </c>
      <c r="J6586">
        <v>121</v>
      </c>
      <c r="M6586">
        <v>99</v>
      </c>
      <c r="N6586">
        <v>99</v>
      </c>
      <c r="O6586">
        <v>99</v>
      </c>
      <c r="P6586">
        <v>99</v>
      </c>
      <c r="Q6586">
        <v>18</v>
      </c>
      <c r="R6586">
        <v>600</v>
      </c>
      <c r="S6586">
        <v>600</v>
      </c>
      <c r="T6586">
        <v>16.254999999999995</v>
      </c>
      <c r="U6586">
        <v>61.295000000000002</v>
      </c>
      <c r="V6586">
        <v>89.525099313831745</v>
      </c>
      <c r="W6586">
        <v>82.631666666666661</v>
      </c>
      <c r="X6586">
        <v>10.608937924641237</v>
      </c>
      <c r="Y6586">
        <v>2.7339790903858261</v>
      </c>
      <c r="Z6586">
        <v>-30.469318412717239</v>
      </c>
      <c r="AA6586">
        <v>48.154093097913318</v>
      </c>
      <c r="AB6586">
        <v>47.693302216946385</v>
      </c>
      <c r="AC6586">
        <v>5</v>
      </c>
      <c r="AD6586">
        <v>0</v>
      </c>
      <c r="AE6586">
        <v>0</v>
      </c>
      <c r="AF6586">
        <v>4</v>
      </c>
      <c r="AG6586">
        <v>27</v>
      </c>
      <c r="AH6586">
        <v>2</v>
      </c>
      <c r="AI6586">
        <v>50</v>
      </c>
      <c r="AJ6586">
        <v>0</v>
      </c>
      <c r="AK6586">
        <v>16</v>
      </c>
      <c r="AL6586">
        <v>7</v>
      </c>
    </row>
    <row r="6587" spans="1:38" x14ac:dyDescent="0.5">
      <c r="A6587">
        <v>16</v>
      </c>
      <c r="B6587">
        <v>507</v>
      </c>
      <c r="C6587">
        <v>2020</v>
      </c>
      <c r="D6587">
        <v>3</v>
      </c>
      <c r="E6587">
        <v>99</v>
      </c>
      <c r="F6587">
        <v>176</v>
      </c>
      <c r="G6587">
        <v>99</v>
      </c>
      <c r="H6587">
        <v>99</v>
      </c>
      <c r="I6587">
        <v>99</v>
      </c>
      <c r="J6587">
        <v>121</v>
      </c>
      <c r="M6587">
        <v>99</v>
      </c>
      <c r="N6587">
        <v>99</v>
      </c>
      <c r="O6587">
        <v>99</v>
      </c>
      <c r="P6587">
        <v>99</v>
      </c>
      <c r="Q6587">
        <v>22</v>
      </c>
      <c r="R6587">
        <v>330</v>
      </c>
      <c r="S6587">
        <v>330</v>
      </c>
      <c r="T6587">
        <v>16.536363636363635</v>
      </c>
      <c r="U6587">
        <v>61.921212121212115</v>
      </c>
      <c r="V6587">
        <v>87.126629239305316</v>
      </c>
      <c r="W6587">
        <v>80.417878787878806</v>
      </c>
      <c r="X6587">
        <v>10.332570526363778</v>
      </c>
      <c r="Y6587">
        <v>2.4258403824375807</v>
      </c>
      <c r="Z6587">
        <v>-37.630819667453423</v>
      </c>
      <c r="AA6587">
        <v>15.193370165745856</v>
      </c>
      <c r="AB6587">
        <v>14.778290832825377</v>
      </c>
      <c r="AC6587">
        <v>5</v>
      </c>
      <c r="AD6587">
        <v>0</v>
      </c>
      <c r="AE6587">
        <v>0</v>
      </c>
      <c r="AF6587">
        <v>2</v>
      </c>
      <c r="AG6587">
        <v>27</v>
      </c>
      <c r="AH6587">
        <v>1</v>
      </c>
      <c r="AI6587">
        <v>34</v>
      </c>
      <c r="AJ6587">
        <v>0</v>
      </c>
      <c r="AK6587">
        <v>10</v>
      </c>
      <c r="AL6587">
        <v>7</v>
      </c>
    </row>
    <row r="6588" spans="1:38" x14ac:dyDescent="0.5">
      <c r="A6588">
        <v>16</v>
      </c>
      <c r="B6588">
        <v>508</v>
      </c>
      <c r="C6588">
        <v>2020</v>
      </c>
      <c r="D6588">
        <v>4</v>
      </c>
      <c r="E6588">
        <v>99</v>
      </c>
      <c r="F6588">
        <v>176</v>
      </c>
      <c r="G6588">
        <v>99</v>
      </c>
      <c r="H6588">
        <v>99</v>
      </c>
      <c r="I6588">
        <v>99</v>
      </c>
      <c r="J6588">
        <v>121</v>
      </c>
      <c r="M6588">
        <v>99</v>
      </c>
      <c r="N6588">
        <v>99</v>
      </c>
      <c r="O6588">
        <v>99</v>
      </c>
      <c r="P6588">
        <v>99</v>
      </c>
      <c r="Q6588">
        <v>16</v>
      </c>
      <c r="R6588">
        <v>488</v>
      </c>
      <c r="S6588">
        <v>488</v>
      </c>
      <c r="T6588">
        <v>16.415983606557372</v>
      </c>
      <c r="U6588">
        <v>61.502049180327887</v>
      </c>
      <c r="V6588">
        <v>86.949629682254979</v>
      </c>
      <c r="W6588">
        <v>80.254508196721318</v>
      </c>
      <c r="X6588">
        <v>9.5560222709754363</v>
      </c>
      <c r="Y6588">
        <v>2.3781786109916658</v>
      </c>
      <c r="Z6588">
        <v>-35.158391745484053</v>
      </c>
      <c r="AA6588">
        <v>28.722778104767503</v>
      </c>
      <c r="AB6588">
        <v>28.063309080330139</v>
      </c>
      <c r="AC6588">
        <v>7</v>
      </c>
      <c r="AD6588">
        <v>0</v>
      </c>
      <c r="AE6588">
        <v>0</v>
      </c>
      <c r="AF6588">
        <v>4</v>
      </c>
      <c r="AG6588">
        <v>18</v>
      </c>
      <c r="AH6588">
        <v>4</v>
      </c>
      <c r="AI6588">
        <v>35</v>
      </c>
      <c r="AJ6588">
        <v>0</v>
      </c>
      <c r="AK6588">
        <v>5</v>
      </c>
      <c r="AL6588">
        <v>9</v>
      </c>
    </row>
    <row r="6589" spans="1:38" x14ac:dyDescent="0.5">
      <c r="A6589">
        <v>16</v>
      </c>
      <c r="B6589">
        <v>509</v>
      </c>
      <c r="C6589">
        <v>2020</v>
      </c>
      <c r="D6589">
        <v>5</v>
      </c>
      <c r="E6589">
        <v>99</v>
      </c>
      <c r="F6589">
        <v>176</v>
      </c>
      <c r="G6589">
        <v>99</v>
      </c>
      <c r="H6589">
        <v>99</v>
      </c>
      <c r="I6589">
        <v>99</v>
      </c>
      <c r="J6589">
        <v>121</v>
      </c>
      <c r="M6589">
        <v>99</v>
      </c>
      <c r="N6589">
        <v>99</v>
      </c>
      <c r="O6589">
        <v>99</v>
      </c>
      <c r="P6589">
        <v>99</v>
      </c>
      <c r="Q6589">
        <v>12</v>
      </c>
      <c r="R6589">
        <v>289</v>
      </c>
      <c r="S6589">
        <v>289</v>
      </c>
      <c r="T6589">
        <v>16.294117647058822</v>
      </c>
      <c r="U6589">
        <v>61.332179930795853</v>
      </c>
      <c r="V6589">
        <v>90.409639096222278</v>
      </c>
      <c r="W6589">
        <v>83.448096885813115</v>
      </c>
      <c r="X6589">
        <v>9.5733738043355974</v>
      </c>
      <c r="Y6589">
        <v>2.6699083914688795</v>
      </c>
      <c r="Z6589">
        <v>-33.263402425036162</v>
      </c>
      <c r="AA6589">
        <v>20.209790209790214</v>
      </c>
      <c r="AB6589">
        <v>20.220534753134888</v>
      </c>
      <c r="AC6589">
        <v>8</v>
      </c>
      <c r="AD6589">
        <v>0</v>
      </c>
      <c r="AE6589">
        <v>0</v>
      </c>
      <c r="AF6589">
        <v>5</v>
      </c>
      <c r="AG6589">
        <v>17</v>
      </c>
      <c r="AH6589">
        <v>1</v>
      </c>
      <c r="AI6589">
        <v>51</v>
      </c>
      <c r="AJ6589">
        <v>0</v>
      </c>
      <c r="AK6589">
        <v>6</v>
      </c>
      <c r="AL6589">
        <v>0</v>
      </c>
    </row>
    <row r="6590" spans="1:38" x14ac:dyDescent="0.5">
      <c r="A6590">
        <v>16</v>
      </c>
      <c r="B6590">
        <v>510</v>
      </c>
      <c r="C6590">
        <v>2020</v>
      </c>
      <c r="D6590">
        <v>6</v>
      </c>
      <c r="E6590">
        <v>99</v>
      </c>
      <c r="F6590">
        <v>176</v>
      </c>
      <c r="G6590">
        <v>99</v>
      </c>
      <c r="H6590">
        <v>99</v>
      </c>
      <c r="I6590">
        <v>99</v>
      </c>
      <c r="J6590">
        <v>121</v>
      </c>
      <c r="M6590">
        <v>99</v>
      </c>
      <c r="N6590">
        <v>99</v>
      </c>
      <c r="O6590">
        <v>99</v>
      </c>
      <c r="P6590">
        <v>99</v>
      </c>
      <c r="Q6590">
        <v>18</v>
      </c>
      <c r="R6590">
        <v>470</v>
      </c>
      <c r="S6590">
        <v>470</v>
      </c>
      <c r="T6590">
        <v>16.214893617021275</v>
      </c>
      <c r="U6590">
        <v>61.040425531914899</v>
      </c>
      <c r="V6590">
        <v>86.910836541343002</v>
      </c>
      <c r="W6590">
        <v>80.218702127659526</v>
      </c>
      <c r="X6590">
        <v>10.08729644613117</v>
      </c>
      <c r="Y6590">
        <v>2.6094068433730242</v>
      </c>
      <c r="Z6590">
        <v>-26.75177382246649</v>
      </c>
      <c r="AA6590">
        <v>25.039957378795943</v>
      </c>
      <c r="AB6590">
        <v>24.771688620183038</v>
      </c>
      <c r="AC6590">
        <v>13</v>
      </c>
      <c r="AD6590">
        <v>0</v>
      </c>
      <c r="AE6590">
        <v>0</v>
      </c>
      <c r="AF6590">
        <v>7</v>
      </c>
      <c r="AG6590">
        <v>38</v>
      </c>
      <c r="AH6590">
        <v>6</v>
      </c>
      <c r="AI6590">
        <v>12</v>
      </c>
      <c r="AJ6590">
        <v>0</v>
      </c>
      <c r="AK6590">
        <v>9</v>
      </c>
      <c r="AL6590">
        <v>14</v>
      </c>
    </row>
    <row r="6591" spans="1:38" x14ac:dyDescent="0.5">
      <c r="A6591">
        <v>16</v>
      </c>
      <c r="B6591">
        <v>511</v>
      </c>
      <c r="C6591">
        <v>2020</v>
      </c>
      <c r="D6591">
        <v>7</v>
      </c>
      <c r="E6591">
        <v>99</v>
      </c>
      <c r="F6591">
        <v>176</v>
      </c>
      <c r="G6591">
        <v>99</v>
      </c>
      <c r="H6591">
        <v>99</v>
      </c>
      <c r="I6591">
        <v>99</v>
      </c>
      <c r="J6591">
        <v>121</v>
      </c>
      <c r="M6591">
        <v>99</v>
      </c>
      <c r="N6591">
        <v>99</v>
      </c>
      <c r="O6591">
        <v>99</v>
      </c>
      <c r="P6591">
        <v>99</v>
      </c>
      <c r="Q6591">
        <v>14</v>
      </c>
      <c r="R6591">
        <v>649</v>
      </c>
      <c r="S6591">
        <v>649</v>
      </c>
      <c r="T6591">
        <v>16.043143297380588</v>
      </c>
      <c r="U6591">
        <v>60.785824345146381</v>
      </c>
      <c r="V6591">
        <v>89.810542763514746</v>
      </c>
      <c r="W6591">
        <v>82.895130970724225</v>
      </c>
      <c r="X6591">
        <v>9.6892672195038809</v>
      </c>
      <c r="Y6591">
        <v>2.6147706501947874</v>
      </c>
      <c r="Z6591">
        <v>-24.548115905745941</v>
      </c>
      <c r="AA6591">
        <v>32.827516439049077</v>
      </c>
      <c r="AB6591">
        <v>33.33979485334973</v>
      </c>
      <c r="AC6591">
        <v>17</v>
      </c>
      <c r="AD6591">
        <v>0</v>
      </c>
      <c r="AE6591">
        <v>0</v>
      </c>
      <c r="AF6591">
        <v>4</v>
      </c>
      <c r="AG6591">
        <v>28</v>
      </c>
      <c r="AH6591">
        <v>3</v>
      </c>
      <c r="AI6591">
        <v>85</v>
      </c>
      <c r="AJ6591">
        <v>0</v>
      </c>
      <c r="AK6591">
        <v>20</v>
      </c>
      <c r="AL6591">
        <v>14</v>
      </c>
    </row>
    <row r="6592" spans="1:38" x14ac:dyDescent="0.5">
      <c r="A6592">
        <v>16</v>
      </c>
      <c r="B6592">
        <v>512</v>
      </c>
      <c r="C6592">
        <v>2020</v>
      </c>
      <c r="D6592">
        <v>8</v>
      </c>
      <c r="E6592">
        <v>99</v>
      </c>
      <c r="F6592">
        <v>176</v>
      </c>
      <c r="G6592">
        <v>99</v>
      </c>
      <c r="H6592">
        <v>99</v>
      </c>
      <c r="I6592">
        <v>99</v>
      </c>
      <c r="J6592">
        <v>121</v>
      </c>
      <c r="M6592">
        <v>99</v>
      </c>
      <c r="N6592">
        <v>99</v>
      </c>
      <c r="O6592">
        <v>99</v>
      </c>
      <c r="P6592">
        <v>99</v>
      </c>
      <c r="Q6592">
        <v>11</v>
      </c>
      <c r="R6592">
        <v>116</v>
      </c>
      <c r="S6592">
        <v>116</v>
      </c>
      <c r="T6592">
        <v>16.482758620689651</v>
      </c>
      <c r="U6592">
        <v>61.78448275862069</v>
      </c>
      <c r="V6592">
        <v>85.906900287667611</v>
      </c>
      <c r="W6592">
        <v>79.292068965517274</v>
      </c>
      <c r="X6592">
        <v>8.9893511251040099</v>
      </c>
      <c r="Y6592">
        <v>2.5148045597701194</v>
      </c>
      <c r="Z6592">
        <v>-22.009204954151624</v>
      </c>
      <c r="AA6592">
        <v>8.2975679542203142</v>
      </c>
      <c r="AB6592">
        <v>7.8042759131771069</v>
      </c>
      <c r="AC6592">
        <v>4</v>
      </c>
      <c r="AD6592">
        <v>0</v>
      </c>
      <c r="AE6592">
        <v>0</v>
      </c>
      <c r="AF6592">
        <v>1</v>
      </c>
      <c r="AG6592">
        <v>5</v>
      </c>
      <c r="AH6592">
        <v>1</v>
      </c>
      <c r="AI6592">
        <v>4</v>
      </c>
      <c r="AJ6592">
        <v>0</v>
      </c>
      <c r="AK6592">
        <v>6</v>
      </c>
      <c r="AL6592">
        <v>0</v>
      </c>
    </row>
    <row r="6593" spans="1:38" x14ac:dyDescent="0.5">
      <c r="A6593">
        <v>16</v>
      </c>
      <c r="B6593">
        <v>513</v>
      </c>
      <c r="C6593">
        <v>2020</v>
      </c>
      <c r="D6593">
        <v>9</v>
      </c>
      <c r="E6593">
        <v>99</v>
      </c>
      <c r="F6593">
        <v>176</v>
      </c>
      <c r="G6593">
        <v>99</v>
      </c>
      <c r="H6593">
        <v>99</v>
      </c>
      <c r="I6593">
        <v>99</v>
      </c>
      <c r="J6593">
        <v>121</v>
      </c>
      <c r="M6593">
        <v>99</v>
      </c>
      <c r="N6593">
        <v>99</v>
      </c>
      <c r="O6593">
        <v>99</v>
      </c>
      <c r="P6593">
        <v>99</v>
      </c>
      <c r="Q6593">
        <v>14</v>
      </c>
      <c r="R6593">
        <v>544</v>
      </c>
      <c r="S6593">
        <v>544</v>
      </c>
      <c r="T6593">
        <v>16.235294117647062</v>
      </c>
      <c r="U6593">
        <v>61.189338235294123</v>
      </c>
      <c r="V6593">
        <v>86.244901535912305</v>
      </c>
      <c r="W6593">
        <v>79.604044117647121</v>
      </c>
      <c r="X6593">
        <v>10.741356417567459</v>
      </c>
      <c r="Y6593">
        <v>3.7405513713980278</v>
      </c>
      <c r="Z6593">
        <v>-4.5119618802030867</v>
      </c>
      <c r="AA6593">
        <v>33.476923076923086</v>
      </c>
      <c r="AB6593">
        <v>32.580188970603253</v>
      </c>
      <c r="AC6593">
        <v>6</v>
      </c>
      <c r="AD6593">
        <v>0</v>
      </c>
      <c r="AE6593">
        <v>0</v>
      </c>
      <c r="AF6593">
        <v>2</v>
      </c>
      <c r="AG6593">
        <v>31</v>
      </c>
      <c r="AH6593">
        <v>1</v>
      </c>
      <c r="AI6593">
        <v>29</v>
      </c>
      <c r="AJ6593">
        <v>0</v>
      </c>
      <c r="AK6593">
        <v>12</v>
      </c>
      <c r="AL6593">
        <v>11</v>
      </c>
    </row>
    <row r="6594" spans="1:38" x14ac:dyDescent="0.5">
      <c r="A6594">
        <v>16</v>
      </c>
      <c r="B6594">
        <v>514</v>
      </c>
      <c r="C6594">
        <v>2020</v>
      </c>
      <c r="D6594">
        <v>10</v>
      </c>
      <c r="E6594">
        <v>99</v>
      </c>
      <c r="F6594">
        <v>176</v>
      </c>
      <c r="G6594">
        <v>99</v>
      </c>
      <c r="H6594">
        <v>99</v>
      </c>
      <c r="I6594">
        <v>99</v>
      </c>
      <c r="J6594">
        <v>121</v>
      </c>
      <c r="M6594">
        <v>99</v>
      </c>
      <c r="N6594">
        <v>99</v>
      </c>
      <c r="O6594">
        <v>99</v>
      </c>
      <c r="P6594">
        <v>99</v>
      </c>
      <c r="Q6594">
        <v>8</v>
      </c>
      <c r="R6594">
        <v>147</v>
      </c>
      <c r="S6594">
        <v>147</v>
      </c>
      <c r="T6594">
        <v>16.285714285714278</v>
      </c>
      <c r="U6594">
        <v>61.156462585033999</v>
      </c>
      <c r="V6594">
        <v>90.993138317082042</v>
      </c>
      <c r="W6594">
        <v>83.986666666666636</v>
      </c>
      <c r="X6594">
        <v>8.6791994938978583</v>
      </c>
      <c r="Y6594">
        <v>2.2029685608042913</v>
      </c>
      <c r="Z6594">
        <v>-7.2952528439578241</v>
      </c>
      <c r="AA6594">
        <v>9.6330275229357785</v>
      </c>
      <c r="AB6594">
        <v>9.4648425476489138</v>
      </c>
      <c r="AC6594">
        <v>0</v>
      </c>
      <c r="AD6594">
        <v>0</v>
      </c>
      <c r="AE6594">
        <v>0</v>
      </c>
      <c r="AF6594">
        <v>1</v>
      </c>
      <c r="AG6594">
        <v>2</v>
      </c>
      <c r="AH6594">
        <v>0</v>
      </c>
      <c r="AI6594">
        <v>0</v>
      </c>
      <c r="AJ6594">
        <v>0</v>
      </c>
      <c r="AK6594">
        <v>2</v>
      </c>
      <c r="AL6594">
        <v>1</v>
      </c>
    </row>
    <row r="6595" spans="1:38" x14ac:dyDescent="0.5">
      <c r="A6595">
        <v>16</v>
      </c>
      <c r="B6595">
        <v>515</v>
      </c>
      <c r="C6595">
        <v>2020</v>
      </c>
      <c r="D6595">
        <v>11</v>
      </c>
      <c r="E6595">
        <v>99</v>
      </c>
      <c r="F6595">
        <v>176</v>
      </c>
      <c r="G6595">
        <v>99</v>
      </c>
      <c r="H6595">
        <v>99</v>
      </c>
      <c r="I6595">
        <v>99</v>
      </c>
      <c r="J6595">
        <v>121</v>
      </c>
      <c r="M6595">
        <v>99</v>
      </c>
      <c r="N6595">
        <v>99</v>
      </c>
      <c r="O6595">
        <v>99</v>
      </c>
      <c r="P6595">
        <v>99</v>
      </c>
      <c r="Q6595">
        <v>18</v>
      </c>
      <c r="R6595">
        <v>592</v>
      </c>
      <c r="S6595">
        <v>592</v>
      </c>
      <c r="T6595">
        <v>16.26013513513514</v>
      </c>
      <c r="U6595">
        <v>61.125</v>
      </c>
      <c r="V6595">
        <v>91.337808556118389</v>
      </c>
      <c r="W6595">
        <v>84.304797297297185</v>
      </c>
      <c r="X6595">
        <v>11.31539464800121</v>
      </c>
      <c r="Y6595">
        <v>2.5197698039433809</v>
      </c>
      <c r="Z6595">
        <v>-33.964284161562496</v>
      </c>
      <c r="AA6595">
        <v>26.921327876307419</v>
      </c>
      <c r="AB6595">
        <v>27.115454597117779</v>
      </c>
      <c r="AC6595">
        <v>8</v>
      </c>
      <c r="AD6595">
        <v>0</v>
      </c>
      <c r="AE6595">
        <v>0</v>
      </c>
      <c r="AF6595">
        <v>2</v>
      </c>
      <c r="AG6595">
        <v>10</v>
      </c>
      <c r="AH6595">
        <v>1</v>
      </c>
      <c r="AI6595">
        <v>28</v>
      </c>
      <c r="AJ6595">
        <v>0</v>
      </c>
      <c r="AK6595">
        <v>4</v>
      </c>
      <c r="AL6595">
        <v>11</v>
      </c>
    </row>
    <row r="6596" spans="1:38" x14ac:dyDescent="0.5">
      <c r="A6596">
        <v>16</v>
      </c>
      <c r="B6596">
        <v>516</v>
      </c>
      <c r="C6596">
        <v>2020</v>
      </c>
      <c r="D6596">
        <v>12</v>
      </c>
      <c r="E6596">
        <v>99</v>
      </c>
      <c r="F6596">
        <v>176</v>
      </c>
      <c r="G6596">
        <v>99</v>
      </c>
      <c r="H6596">
        <v>99</v>
      </c>
      <c r="I6596">
        <v>99</v>
      </c>
      <c r="J6596">
        <v>121</v>
      </c>
      <c r="M6596">
        <v>99</v>
      </c>
      <c r="N6596">
        <v>99</v>
      </c>
      <c r="O6596">
        <v>99</v>
      </c>
      <c r="P6596">
        <v>99</v>
      </c>
      <c r="Q6596">
        <v>11</v>
      </c>
      <c r="R6596">
        <v>446</v>
      </c>
      <c r="S6596">
        <v>446</v>
      </c>
      <c r="T6596">
        <v>16.690582959641251</v>
      </c>
      <c r="U6596">
        <v>62.491031390134509</v>
      </c>
      <c r="V6596">
        <v>86.080800081621106</v>
      </c>
      <c r="W6596">
        <v>79.45257847533631</v>
      </c>
      <c r="X6596">
        <v>10.297178325544358</v>
      </c>
      <c r="Y6596">
        <v>2.3252677774146688</v>
      </c>
      <c r="Z6596">
        <v>-39.65988173618301</v>
      </c>
      <c r="AA6596">
        <v>25.855072463768121</v>
      </c>
      <c r="AB6596">
        <v>25.42294449824016</v>
      </c>
      <c r="AC6596">
        <v>3</v>
      </c>
      <c r="AD6596">
        <v>0</v>
      </c>
      <c r="AE6596">
        <v>0</v>
      </c>
      <c r="AF6596">
        <v>1</v>
      </c>
      <c r="AG6596">
        <v>14</v>
      </c>
      <c r="AH6596">
        <v>2</v>
      </c>
      <c r="AI6596">
        <v>9</v>
      </c>
      <c r="AJ6596">
        <v>0</v>
      </c>
      <c r="AK6596">
        <v>4</v>
      </c>
      <c r="AL6596">
        <v>4</v>
      </c>
    </row>
    <row r="6597" spans="1:38" x14ac:dyDescent="0.5">
      <c r="A6597">
        <v>16</v>
      </c>
      <c r="B6597">
        <v>517</v>
      </c>
      <c r="C6597">
        <v>2020</v>
      </c>
      <c r="D6597">
        <v>1</v>
      </c>
      <c r="E6597">
        <v>99</v>
      </c>
      <c r="F6597">
        <v>176</v>
      </c>
      <c r="G6597">
        <v>99</v>
      </c>
      <c r="H6597">
        <v>99</v>
      </c>
      <c r="I6597">
        <v>99</v>
      </c>
      <c r="J6597">
        <v>134</v>
      </c>
      <c r="M6597">
        <v>99</v>
      </c>
      <c r="N6597">
        <v>99</v>
      </c>
      <c r="O6597">
        <v>99</v>
      </c>
      <c r="P6597">
        <v>99</v>
      </c>
      <c r="Q6597">
        <v>3</v>
      </c>
      <c r="R6597">
        <v>95</v>
      </c>
      <c r="S6597">
        <v>95</v>
      </c>
      <c r="T6597">
        <v>16.96842105263158</v>
      </c>
      <c r="U6597">
        <v>62.757894736842111</v>
      </c>
      <c r="V6597">
        <v>98.488909163482873</v>
      </c>
      <c r="W6597">
        <v>90.905263157894751</v>
      </c>
      <c r="X6597">
        <v>10.591579261211944</v>
      </c>
      <c r="Y6597">
        <v>1.4988823167433003</v>
      </c>
      <c r="Z6597">
        <v>-32.229602546265227</v>
      </c>
      <c r="AA6597">
        <v>4.7405189620758481</v>
      </c>
      <c r="AB6597">
        <v>5.2607968779278282</v>
      </c>
      <c r="AC6597">
        <v>0</v>
      </c>
      <c r="AD6597">
        <v>0</v>
      </c>
      <c r="AE6597">
        <v>0</v>
      </c>
      <c r="AF6597">
        <v>0</v>
      </c>
      <c r="AG6597">
        <v>24</v>
      </c>
      <c r="AH6597">
        <v>2</v>
      </c>
      <c r="AI6597">
        <v>0</v>
      </c>
      <c r="AJ6597">
        <v>0</v>
      </c>
      <c r="AK6597">
        <v>1</v>
      </c>
      <c r="AL6597">
        <v>0</v>
      </c>
    </row>
    <row r="6598" spans="1:38" x14ac:dyDescent="0.5">
      <c r="A6598">
        <v>16</v>
      </c>
      <c r="B6598">
        <v>518</v>
      </c>
      <c r="C6598">
        <v>2020</v>
      </c>
      <c r="D6598">
        <v>2</v>
      </c>
      <c r="E6598">
        <v>99</v>
      </c>
      <c r="F6598">
        <v>176</v>
      </c>
      <c r="G6598">
        <v>99</v>
      </c>
      <c r="H6598">
        <v>99</v>
      </c>
      <c r="I6598">
        <v>99</v>
      </c>
      <c r="J6598">
        <v>134</v>
      </c>
      <c r="M6598">
        <v>99</v>
      </c>
      <c r="N6598">
        <v>99</v>
      </c>
      <c r="O6598">
        <v>99</v>
      </c>
      <c r="P6598">
        <v>99</v>
      </c>
      <c r="Q6598">
        <v>1</v>
      </c>
      <c r="R6598">
        <v>87</v>
      </c>
      <c r="S6598">
        <v>87</v>
      </c>
      <c r="T6598">
        <v>16.965517241379303</v>
      </c>
      <c r="U6598">
        <v>63.264367816091983</v>
      </c>
      <c r="V6598">
        <v>95.750986911744562</v>
      </c>
      <c r="W6598">
        <v>88.378160919540235</v>
      </c>
      <c r="X6598">
        <v>9.9591282599556088</v>
      </c>
      <c r="Y6598">
        <v>1.3344228604376311</v>
      </c>
      <c r="Z6598">
        <v>-48.953146960300593</v>
      </c>
      <c r="AA6598">
        <v>6.9823434991974338</v>
      </c>
      <c r="AB6598">
        <v>7.3964588115104988</v>
      </c>
      <c r="AC6598">
        <v>1</v>
      </c>
      <c r="AD6598">
        <v>0</v>
      </c>
      <c r="AE6598">
        <v>0</v>
      </c>
      <c r="AF6598">
        <v>0</v>
      </c>
      <c r="AG6598">
        <v>27</v>
      </c>
      <c r="AH6598">
        <v>2</v>
      </c>
      <c r="AI6598">
        <v>0</v>
      </c>
      <c r="AJ6598">
        <v>0</v>
      </c>
      <c r="AK6598">
        <v>2</v>
      </c>
      <c r="AL6598">
        <v>2</v>
      </c>
    </row>
    <row r="6599" spans="1:38" x14ac:dyDescent="0.5">
      <c r="A6599">
        <v>16</v>
      </c>
      <c r="B6599">
        <v>519</v>
      </c>
      <c r="C6599">
        <v>2020</v>
      </c>
      <c r="D6599">
        <v>3</v>
      </c>
      <c r="E6599">
        <v>99</v>
      </c>
      <c r="F6599">
        <v>176</v>
      </c>
      <c r="G6599">
        <v>99</v>
      </c>
      <c r="H6599">
        <v>99</v>
      </c>
      <c r="I6599">
        <v>99</v>
      </c>
      <c r="J6599">
        <v>134</v>
      </c>
      <c r="M6599">
        <v>99</v>
      </c>
      <c r="N6599">
        <v>99</v>
      </c>
      <c r="O6599">
        <v>99</v>
      </c>
      <c r="P6599">
        <v>99</v>
      </c>
      <c r="Q6599">
        <v>3</v>
      </c>
      <c r="R6599">
        <v>56</v>
      </c>
      <c r="S6599">
        <v>56</v>
      </c>
      <c r="T6599">
        <v>16.892857142857139</v>
      </c>
      <c r="U6599">
        <v>62.696428571428562</v>
      </c>
      <c r="V6599">
        <v>91.872194706701748</v>
      </c>
      <c r="W6599">
        <v>84.798035714285746</v>
      </c>
      <c r="X6599">
        <v>8.4090621652313917</v>
      </c>
      <c r="Y6599">
        <v>1.699996248495282</v>
      </c>
      <c r="Z6599">
        <v>-42.961374081457564</v>
      </c>
      <c r="AA6599">
        <v>2.578268876611419</v>
      </c>
      <c r="AB6599">
        <v>2.6444263447721754</v>
      </c>
      <c r="AC6599">
        <v>0</v>
      </c>
      <c r="AD6599">
        <v>0</v>
      </c>
      <c r="AE6599">
        <v>0</v>
      </c>
      <c r="AF6599">
        <v>1</v>
      </c>
      <c r="AG6599">
        <v>10</v>
      </c>
      <c r="AH6599">
        <v>2</v>
      </c>
      <c r="AI6599">
        <v>0</v>
      </c>
      <c r="AJ6599">
        <v>0</v>
      </c>
      <c r="AK6599">
        <v>6</v>
      </c>
      <c r="AL6599">
        <v>0</v>
      </c>
    </row>
    <row r="6600" spans="1:38" x14ac:dyDescent="0.5">
      <c r="A6600">
        <v>16</v>
      </c>
      <c r="B6600">
        <v>520</v>
      </c>
      <c r="C6600">
        <v>2020</v>
      </c>
      <c r="D6600">
        <v>4</v>
      </c>
      <c r="E6600">
        <v>99</v>
      </c>
      <c r="F6600">
        <v>176</v>
      </c>
      <c r="G6600">
        <v>99</v>
      </c>
      <c r="H6600">
        <v>99</v>
      </c>
      <c r="I6600">
        <v>99</v>
      </c>
      <c r="J6600">
        <v>134</v>
      </c>
      <c r="M6600">
        <v>99</v>
      </c>
      <c r="N6600">
        <v>99</v>
      </c>
      <c r="O6600">
        <v>99</v>
      </c>
      <c r="P6600">
        <v>99</v>
      </c>
      <c r="Q6600">
        <v>1</v>
      </c>
      <c r="R6600">
        <v>122</v>
      </c>
      <c r="S6600">
        <v>122</v>
      </c>
      <c r="T6600">
        <v>16.852459016393436</v>
      </c>
      <c r="U6600">
        <v>62.827868852458991</v>
      </c>
      <c r="V6600">
        <v>93.184110970996173</v>
      </c>
      <c r="W6600">
        <v>86.008934426229558</v>
      </c>
      <c r="X6600">
        <v>13.340293751980861</v>
      </c>
      <c r="Y6600">
        <v>1.8273541876336448</v>
      </c>
      <c r="Z6600">
        <v>-50.86610697967609</v>
      </c>
      <c r="AA6600">
        <v>7.1806945261918758</v>
      </c>
      <c r="AB6600">
        <v>7.5188776453424673</v>
      </c>
      <c r="AC6600">
        <v>4</v>
      </c>
      <c r="AD6600">
        <v>0</v>
      </c>
      <c r="AE6600">
        <v>0</v>
      </c>
      <c r="AF6600">
        <v>0</v>
      </c>
      <c r="AG6600">
        <v>30</v>
      </c>
      <c r="AH6600">
        <v>5</v>
      </c>
      <c r="AI6600">
        <v>0</v>
      </c>
      <c r="AJ6600">
        <v>0</v>
      </c>
      <c r="AK6600">
        <v>5</v>
      </c>
      <c r="AL6600">
        <v>0</v>
      </c>
    </row>
    <row r="6601" spans="1:38" x14ac:dyDescent="0.5">
      <c r="A6601">
        <v>16</v>
      </c>
      <c r="B6601">
        <v>521</v>
      </c>
      <c r="C6601">
        <v>2020</v>
      </c>
      <c r="D6601">
        <v>5</v>
      </c>
      <c r="E6601">
        <v>99</v>
      </c>
      <c r="F6601">
        <v>176</v>
      </c>
      <c r="G6601">
        <v>99</v>
      </c>
      <c r="H6601">
        <v>99</v>
      </c>
      <c r="I6601">
        <v>99</v>
      </c>
      <c r="J6601">
        <v>134</v>
      </c>
      <c r="M6601">
        <v>99</v>
      </c>
      <c r="N6601">
        <v>99</v>
      </c>
      <c r="O6601">
        <v>99</v>
      </c>
      <c r="P6601">
        <v>99</v>
      </c>
      <c r="Q6601">
        <v>1</v>
      </c>
      <c r="R6601">
        <v>1</v>
      </c>
      <c r="S6601">
        <v>1</v>
      </c>
      <c r="T6601">
        <v>17</v>
      </c>
      <c r="U6601">
        <v>60</v>
      </c>
      <c r="V6601">
        <v>95.666305525460444</v>
      </c>
      <c r="W6601">
        <v>88.3</v>
      </c>
      <c r="X6601">
        <v>0</v>
      </c>
      <c r="Y6601">
        <v>0</v>
      </c>
      <c r="AA6601">
        <v>6.9930069930069907E-2</v>
      </c>
      <c r="AB6601">
        <v>7.4035337578081908E-2</v>
      </c>
      <c r="AC6601">
        <v>0</v>
      </c>
      <c r="AD6601">
        <v>0</v>
      </c>
      <c r="AE6601">
        <v>0</v>
      </c>
      <c r="AF6601">
        <v>0</v>
      </c>
      <c r="AG6601">
        <v>0</v>
      </c>
      <c r="AH6601">
        <v>0</v>
      </c>
      <c r="AI6601">
        <v>0</v>
      </c>
      <c r="AJ6601">
        <v>0</v>
      </c>
      <c r="AK6601">
        <v>0</v>
      </c>
      <c r="AL6601">
        <v>0</v>
      </c>
    </row>
    <row r="6602" spans="1:38" x14ac:dyDescent="0.5">
      <c r="A6602">
        <v>16</v>
      </c>
      <c r="B6602">
        <v>522</v>
      </c>
      <c r="C6602">
        <v>2020</v>
      </c>
      <c r="D6602">
        <v>6</v>
      </c>
      <c r="E6602">
        <v>99</v>
      </c>
      <c r="F6602">
        <v>176</v>
      </c>
      <c r="G6602">
        <v>99</v>
      </c>
      <c r="H6602">
        <v>99</v>
      </c>
      <c r="I6602">
        <v>99</v>
      </c>
      <c r="J6602">
        <v>134</v>
      </c>
      <c r="M6602">
        <v>99</v>
      </c>
      <c r="N6602">
        <v>99</v>
      </c>
      <c r="O6602">
        <v>99</v>
      </c>
      <c r="P6602">
        <v>99</v>
      </c>
      <c r="Q6602">
        <v>2</v>
      </c>
      <c r="R6602">
        <v>118</v>
      </c>
      <c r="S6602">
        <v>118</v>
      </c>
      <c r="T6602">
        <v>16.593220338983055</v>
      </c>
      <c r="U6602">
        <v>62.093220338983059</v>
      </c>
      <c r="V6602">
        <v>94.481792974273262</v>
      </c>
      <c r="W6602">
        <v>87.206694915254218</v>
      </c>
      <c r="X6602">
        <v>11.528280852555563</v>
      </c>
      <c r="Y6602">
        <v>2.2054911753013613</v>
      </c>
      <c r="Z6602">
        <v>-42.772771813531186</v>
      </c>
      <c r="AA6602">
        <v>6.2866275972296206</v>
      </c>
      <c r="AB6602">
        <v>6.7610470434746484</v>
      </c>
      <c r="AC6602">
        <v>6</v>
      </c>
      <c r="AD6602">
        <v>0</v>
      </c>
      <c r="AE6602">
        <v>0</v>
      </c>
      <c r="AF6602">
        <v>0</v>
      </c>
      <c r="AG6602">
        <v>45</v>
      </c>
      <c r="AH6602">
        <v>4</v>
      </c>
      <c r="AI6602">
        <v>0</v>
      </c>
      <c r="AJ6602">
        <v>0</v>
      </c>
      <c r="AK6602">
        <v>8</v>
      </c>
      <c r="AL6602">
        <v>3</v>
      </c>
    </row>
    <row r="6603" spans="1:38" x14ac:dyDescent="0.5">
      <c r="A6603">
        <v>16</v>
      </c>
      <c r="B6603">
        <v>523</v>
      </c>
      <c r="C6603">
        <v>2020</v>
      </c>
      <c r="D6603">
        <v>7</v>
      </c>
      <c r="E6603">
        <v>99</v>
      </c>
      <c r="F6603">
        <v>176</v>
      </c>
      <c r="G6603">
        <v>99</v>
      </c>
      <c r="H6603">
        <v>99</v>
      </c>
      <c r="I6603">
        <v>99</v>
      </c>
      <c r="J6603">
        <v>134</v>
      </c>
      <c r="M6603">
        <v>99</v>
      </c>
      <c r="N6603">
        <v>99</v>
      </c>
      <c r="O6603">
        <v>99</v>
      </c>
      <c r="P6603">
        <v>99</v>
      </c>
      <c r="Q6603">
        <v>2</v>
      </c>
      <c r="R6603">
        <v>134</v>
      </c>
      <c r="S6603">
        <v>134</v>
      </c>
      <c r="T6603">
        <v>16.641791044776124</v>
      </c>
      <c r="U6603">
        <v>61.828358208955237</v>
      </c>
      <c r="V6603">
        <v>100.31435455442185</v>
      </c>
      <c r="W6603">
        <v>92.590149253731383</v>
      </c>
      <c r="X6603">
        <v>11.64014841836647</v>
      </c>
      <c r="Y6603">
        <v>1.9605288633236684</v>
      </c>
      <c r="Z6603">
        <v>-36.550325252902688</v>
      </c>
      <c r="AA6603">
        <v>6.7779463834092013</v>
      </c>
      <c r="AB6603">
        <v>7.6888039416594189</v>
      </c>
      <c r="AC6603">
        <v>6</v>
      </c>
      <c r="AD6603">
        <v>0</v>
      </c>
      <c r="AE6603">
        <v>0</v>
      </c>
      <c r="AF6603">
        <v>1</v>
      </c>
      <c r="AG6603">
        <v>34</v>
      </c>
      <c r="AH6603">
        <v>11</v>
      </c>
      <c r="AI6603">
        <v>0</v>
      </c>
      <c r="AJ6603">
        <v>0</v>
      </c>
      <c r="AK6603">
        <v>3</v>
      </c>
      <c r="AL6603">
        <v>5</v>
      </c>
    </row>
    <row r="6604" spans="1:38" x14ac:dyDescent="0.5">
      <c r="A6604">
        <v>16</v>
      </c>
      <c r="B6604">
        <v>524</v>
      </c>
      <c r="C6604">
        <v>2020</v>
      </c>
      <c r="D6604">
        <v>8</v>
      </c>
      <c r="E6604">
        <v>99</v>
      </c>
      <c r="F6604">
        <v>176</v>
      </c>
      <c r="G6604">
        <v>99</v>
      </c>
      <c r="H6604">
        <v>99</v>
      </c>
      <c r="I6604">
        <v>99</v>
      </c>
      <c r="J6604">
        <v>134</v>
      </c>
      <c r="M6604">
        <v>99</v>
      </c>
      <c r="N6604">
        <v>99</v>
      </c>
      <c r="O6604">
        <v>99</v>
      </c>
      <c r="P6604">
        <v>99</v>
      </c>
      <c r="R6604">
        <v>0</v>
      </c>
    </row>
    <row r="6605" spans="1:38" x14ac:dyDescent="0.5">
      <c r="A6605">
        <v>16</v>
      </c>
      <c r="B6605">
        <v>525</v>
      </c>
      <c r="C6605">
        <v>2020</v>
      </c>
      <c r="D6605">
        <v>9</v>
      </c>
      <c r="E6605">
        <v>99</v>
      </c>
      <c r="F6605">
        <v>176</v>
      </c>
      <c r="G6605">
        <v>99</v>
      </c>
      <c r="H6605">
        <v>99</v>
      </c>
      <c r="I6605">
        <v>99</v>
      </c>
      <c r="J6605">
        <v>134</v>
      </c>
      <c r="M6605">
        <v>99</v>
      </c>
      <c r="N6605">
        <v>99</v>
      </c>
      <c r="O6605">
        <v>99</v>
      </c>
      <c r="P6605">
        <v>99</v>
      </c>
      <c r="Q6605">
        <v>2</v>
      </c>
      <c r="R6605">
        <v>72</v>
      </c>
      <c r="S6605">
        <v>72</v>
      </c>
      <c r="T6605">
        <v>16.625</v>
      </c>
      <c r="U6605">
        <v>61.54166666666665</v>
      </c>
      <c r="V6605">
        <v>98.961869507644167</v>
      </c>
      <c r="W6605">
        <v>91.341805555555609</v>
      </c>
      <c r="X6605">
        <v>12.506222043267815</v>
      </c>
      <c r="Y6605">
        <v>1.8022940628235136</v>
      </c>
      <c r="Z6605">
        <v>-47.248975138941375</v>
      </c>
      <c r="AA6605">
        <v>4.4307692307692328</v>
      </c>
      <c r="AB6605">
        <v>4.9479084574377552</v>
      </c>
      <c r="AC6605">
        <v>1</v>
      </c>
      <c r="AD6605">
        <v>0</v>
      </c>
      <c r="AE6605">
        <v>0</v>
      </c>
      <c r="AF6605">
        <v>0</v>
      </c>
      <c r="AG6605">
        <v>22</v>
      </c>
      <c r="AH6605">
        <v>5</v>
      </c>
      <c r="AI6605">
        <v>0</v>
      </c>
      <c r="AJ6605">
        <v>0</v>
      </c>
      <c r="AK6605">
        <v>1</v>
      </c>
      <c r="AL6605">
        <v>0</v>
      </c>
    </row>
    <row r="6606" spans="1:38" x14ac:dyDescent="0.5">
      <c r="A6606">
        <v>16</v>
      </c>
      <c r="B6606">
        <v>526</v>
      </c>
      <c r="C6606">
        <v>2020</v>
      </c>
      <c r="D6606">
        <v>10</v>
      </c>
      <c r="E6606">
        <v>99</v>
      </c>
      <c r="F6606">
        <v>176</v>
      </c>
      <c r="G6606">
        <v>99</v>
      </c>
      <c r="H6606">
        <v>99</v>
      </c>
      <c r="I6606">
        <v>99</v>
      </c>
      <c r="J6606">
        <v>134</v>
      </c>
      <c r="M6606">
        <v>99</v>
      </c>
      <c r="N6606">
        <v>99</v>
      </c>
      <c r="O6606">
        <v>99</v>
      </c>
      <c r="P6606">
        <v>99</v>
      </c>
      <c r="Q6606">
        <v>2</v>
      </c>
      <c r="R6606">
        <v>85</v>
      </c>
      <c r="S6606">
        <v>85</v>
      </c>
      <c r="T6606">
        <v>16.858823529411765</v>
      </c>
      <c r="U6606">
        <v>62.070588235294117</v>
      </c>
      <c r="V6606">
        <v>93.847810846982327</v>
      </c>
      <c r="W6606">
        <v>86.621529411764698</v>
      </c>
      <c r="X6606">
        <v>10.844733664278275</v>
      </c>
      <c r="Y6606">
        <v>1.8005766089137296</v>
      </c>
      <c r="Z6606">
        <v>-42.071898448753174</v>
      </c>
      <c r="AA6606">
        <v>5.5701179554390556</v>
      </c>
      <c r="AB6606">
        <v>5.6445651119797047</v>
      </c>
      <c r="AC6606">
        <v>1</v>
      </c>
      <c r="AD6606">
        <v>0</v>
      </c>
      <c r="AE6606">
        <v>0</v>
      </c>
      <c r="AF6606">
        <v>0</v>
      </c>
      <c r="AG6606">
        <v>14</v>
      </c>
      <c r="AH6606">
        <v>5</v>
      </c>
      <c r="AI6606">
        <v>0</v>
      </c>
      <c r="AJ6606">
        <v>0</v>
      </c>
      <c r="AK6606">
        <v>1</v>
      </c>
      <c r="AL6606">
        <v>0</v>
      </c>
    </row>
    <row r="6607" spans="1:38" x14ac:dyDescent="0.5">
      <c r="A6607">
        <v>16</v>
      </c>
      <c r="B6607">
        <v>527</v>
      </c>
      <c r="C6607">
        <v>2020</v>
      </c>
      <c r="D6607">
        <v>11</v>
      </c>
      <c r="E6607">
        <v>99</v>
      </c>
      <c r="F6607">
        <v>176</v>
      </c>
      <c r="G6607">
        <v>99</v>
      </c>
      <c r="H6607">
        <v>99</v>
      </c>
      <c r="I6607">
        <v>99</v>
      </c>
      <c r="J6607">
        <v>134</v>
      </c>
      <c r="M6607">
        <v>99</v>
      </c>
      <c r="N6607">
        <v>99</v>
      </c>
      <c r="O6607">
        <v>99</v>
      </c>
      <c r="P6607">
        <v>99</v>
      </c>
      <c r="Q6607">
        <v>1</v>
      </c>
      <c r="R6607">
        <v>117</v>
      </c>
      <c r="S6607">
        <v>117</v>
      </c>
      <c r="T6607">
        <v>16.769230769230777</v>
      </c>
      <c r="U6607">
        <v>62.017094017094017</v>
      </c>
      <c r="V6607">
        <v>97.529331147966019</v>
      </c>
      <c r="W6607">
        <v>90.019572649572638</v>
      </c>
      <c r="X6607">
        <v>9.5970388411336387</v>
      </c>
      <c r="Y6607">
        <v>1.7096153712623541</v>
      </c>
      <c r="Z6607">
        <v>-35.066806924587382</v>
      </c>
      <c r="AA6607">
        <v>5.3206002728512969</v>
      </c>
      <c r="AB6607">
        <v>5.7222351830407439</v>
      </c>
      <c r="AC6607">
        <v>1</v>
      </c>
      <c r="AD6607">
        <v>0</v>
      </c>
      <c r="AE6607">
        <v>0</v>
      </c>
      <c r="AF6607">
        <v>0</v>
      </c>
      <c r="AG6607">
        <v>26</v>
      </c>
      <c r="AH6607">
        <v>3</v>
      </c>
      <c r="AI6607">
        <v>0</v>
      </c>
      <c r="AJ6607">
        <v>0</v>
      </c>
      <c r="AK6607">
        <v>3</v>
      </c>
      <c r="AL6607">
        <v>0</v>
      </c>
    </row>
    <row r="6608" spans="1:38" x14ac:dyDescent="0.5">
      <c r="A6608">
        <v>16</v>
      </c>
      <c r="B6608">
        <v>528</v>
      </c>
      <c r="C6608">
        <v>2020</v>
      </c>
      <c r="D6608">
        <v>12</v>
      </c>
      <c r="E6608">
        <v>99</v>
      </c>
      <c r="F6608">
        <v>176</v>
      </c>
      <c r="G6608">
        <v>99</v>
      </c>
      <c r="H6608">
        <v>99</v>
      </c>
      <c r="I6608">
        <v>99</v>
      </c>
      <c r="J6608">
        <v>134</v>
      </c>
      <c r="M6608">
        <v>99</v>
      </c>
      <c r="N6608">
        <v>99</v>
      </c>
      <c r="O6608">
        <v>99</v>
      </c>
      <c r="P6608">
        <v>99</v>
      </c>
      <c r="R6608">
        <v>0</v>
      </c>
    </row>
    <row r="6609" spans="1:38" x14ac:dyDescent="0.5">
      <c r="A6609">
        <v>16</v>
      </c>
      <c r="B6609">
        <v>529</v>
      </c>
      <c r="C6609">
        <v>2020</v>
      </c>
      <c r="D6609">
        <v>1</v>
      </c>
      <c r="E6609">
        <v>99</v>
      </c>
      <c r="F6609">
        <v>176</v>
      </c>
      <c r="G6609">
        <v>99</v>
      </c>
      <c r="H6609">
        <v>99</v>
      </c>
      <c r="I6609">
        <v>99</v>
      </c>
      <c r="J6609">
        <v>141</v>
      </c>
      <c r="M6609">
        <v>99</v>
      </c>
      <c r="N6609">
        <v>99</v>
      </c>
      <c r="O6609">
        <v>99</v>
      </c>
      <c r="P6609">
        <v>99</v>
      </c>
      <c r="R6609">
        <v>0</v>
      </c>
    </row>
    <row r="6610" spans="1:38" x14ac:dyDescent="0.5">
      <c r="A6610">
        <v>16</v>
      </c>
      <c r="B6610">
        <v>530</v>
      </c>
      <c r="C6610">
        <v>2020</v>
      </c>
      <c r="D6610">
        <v>2</v>
      </c>
      <c r="E6610">
        <v>99</v>
      </c>
      <c r="F6610">
        <v>176</v>
      </c>
      <c r="G6610">
        <v>99</v>
      </c>
      <c r="H6610">
        <v>99</v>
      </c>
      <c r="I6610">
        <v>99</v>
      </c>
      <c r="J6610">
        <v>141</v>
      </c>
      <c r="M6610">
        <v>99</v>
      </c>
      <c r="N6610">
        <v>99</v>
      </c>
      <c r="O6610">
        <v>99</v>
      </c>
      <c r="P6610">
        <v>99</v>
      </c>
      <c r="R6610">
        <v>0</v>
      </c>
    </row>
    <row r="6611" spans="1:38" x14ac:dyDescent="0.5">
      <c r="A6611">
        <v>16</v>
      </c>
      <c r="B6611">
        <v>531</v>
      </c>
      <c r="C6611">
        <v>2020</v>
      </c>
      <c r="D6611">
        <v>3</v>
      </c>
      <c r="E6611">
        <v>99</v>
      </c>
      <c r="F6611">
        <v>176</v>
      </c>
      <c r="G6611">
        <v>99</v>
      </c>
      <c r="H6611">
        <v>99</v>
      </c>
      <c r="I6611">
        <v>99</v>
      </c>
      <c r="J6611">
        <v>141</v>
      </c>
      <c r="M6611">
        <v>99</v>
      </c>
      <c r="N6611">
        <v>99</v>
      </c>
      <c r="O6611">
        <v>99</v>
      </c>
      <c r="P6611">
        <v>99</v>
      </c>
      <c r="R6611">
        <v>0</v>
      </c>
    </row>
    <row r="6612" spans="1:38" x14ac:dyDescent="0.5">
      <c r="A6612">
        <v>16</v>
      </c>
      <c r="B6612">
        <v>532</v>
      </c>
      <c r="C6612">
        <v>2020</v>
      </c>
      <c r="D6612">
        <v>4</v>
      </c>
      <c r="E6612">
        <v>99</v>
      </c>
      <c r="F6612">
        <v>176</v>
      </c>
      <c r="G6612">
        <v>99</v>
      </c>
      <c r="H6612">
        <v>99</v>
      </c>
      <c r="I6612">
        <v>99</v>
      </c>
      <c r="J6612">
        <v>141</v>
      </c>
      <c r="M6612">
        <v>99</v>
      </c>
      <c r="N6612">
        <v>99</v>
      </c>
      <c r="O6612">
        <v>99</v>
      </c>
      <c r="P6612">
        <v>99</v>
      </c>
      <c r="Q6612">
        <v>1</v>
      </c>
      <c r="R6612">
        <v>29</v>
      </c>
      <c r="S6612">
        <v>29</v>
      </c>
      <c r="T6612">
        <v>16.482758620689651</v>
      </c>
      <c r="U6612">
        <v>61.34482758620689</v>
      </c>
      <c r="V6612">
        <v>95.505659954421503</v>
      </c>
      <c r="W6612">
        <v>88.151724137931026</v>
      </c>
      <c r="X6612">
        <v>6.5698696092478608</v>
      </c>
      <c r="Y6612">
        <v>2.1539996809299393</v>
      </c>
      <c r="Z6612">
        <v>-18.888519818642997</v>
      </c>
      <c r="AA6612">
        <v>1.7068864037669216</v>
      </c>
      <c r="AB6612">
        <v>1.8318015772811889</v>
      </c>
      <c r="AC6612">
        <v>1</v>
      </c>
      <c r="AD6612">
        <v>0</v>
      </c>
      <c r="AE6612">
        <v>0</v>
      </c>
      <c r="AF6612">
        <v>0</v>
      </c>
      <c r="AG6612">
        <v>0</v>
      </c>
      <c r="AH6612">
        <v>0</v>
      </c>
      <c r="AI6612">
        <v>9</v>
      </c>
      <c r="AJ6612">
        <v>0</v>
      </c>
      <c r="AK6612">
        <v>4</v>
      </c>
      <c r="AL6612">
        <v>9</v>
      </c>
    </row>
    <row r="6613" spans="1:38" x14ac:dyDescent="0.5">
      <c r="A6613">
        <v>16</v>
      </c>
      <c r="B6613">
        <v>533</v>
      </c>
      <c r="C6613">
        <v>2020</v>
      </c>
      <c r="D6613">
        <v>5</v>
      </c>
      <c r="E6613">
        <v>99</v>
      </c>
      <c r="F6613">
        <v>176</v>
      </c>
      <c r="G6613">
        <v>99</v>
      </c>
      <c r="H6613">
        <v>99</v>
      </c>
      <c r="I6613">
        <v>99</v>
      </c>
      <c r="J6613">
        <v>141</v>
      </c>
      <c r="M6613">
        <v>99</v>
      </c>
      <c r="N6613">
        <v>99</v>
      </c>
      <c r="O6613">
        <v>99</v>
      </c>
      <c r="P6613">
        <v>99</v>
      </c>
      <c r="Q6613">
        <v>1</v>
      </c>
      <c r="R6613">
        <v>24</v>
      </c>
      <c r="S6613">
        <v>24</v>
      </c>
      <c r="T6613">
        <v>17</v>
      </c>
      <c r="U6613">
        <v>62.41666666666665</v>
      </c>
      <c r="V6613">
        <v>93.233116648609609</v>
      </c>
      <c r="W6613">
        <v>86.054166666666646</v>
      </c>
      <c r="X6613">
        <v>7.1773938612067196</v>
      </c>
      <c r="Y6613">
        <v>1.5789412767914963</v>
      </c>
      <c r="Z6613">
        <v>-36.230631554607939</v>
      </c>
      <c r="AA6613">
        <v>1.6783216783216779</v>
      </c>
      <c r="AB6613">
        <v>1.7316555232164501</v>
      </c>
      <c r="AC6613">
        <v>5</v>
      </c>
      <c r="AD6613">
        <v>0</v>
      </c>
      <c r="AE6613">
        <v>0</v>
      </c>
      <c r="AF6613">
        <v>0</v>
      </c>
      <c r="AG6613">
        <v>2</v>
      </c>
      <c r="AH6613">
        <v>2</v>
      </c>
      <c r="AI6613">
        <v>7</v>
      </c>
      <c r="AJ6613">
        <v>0</v>
      </c>
      <c r="AK6613">
        <v>2</v>
      </c>
      <c r="AL6613">
        <v>1</v>
      </c>
    </row>
    <row r="6614" spans="1:38" x14ac:dyDescent="0.5">
      <c r="A6614">
        <v>16</v>
      </c>
      <c r="B6614">
        <v>534</v>
      </c>
      <c r="C6614">
        <v>2020</v>
      </c>
      <c r="D6614">
        <v>6</v>
      </c>
      <c r="E6614">
        <v>99</v>
      </c>
      <c r="F6614">
        <v>176</v>
      </c>
      <c r="G6614">
        <v>99</v>
      </c>
      <c r="H6614">
        <v>99</v>
      </c>
      <c r="I6614">
        <v>99</v>
      </c>
      <c r="J6614">
        <v>141</v>
      </c>
      <c r="M6614">
        <v>99</v>
      </c>
      <c r="N6614">
        <v>99</v>
      </c>
      <c r="O6614">
        <v>99</v>
      </c>
      <c r="P6614">
        <v>99</v>
      </c>
      <c r="Q6614">
        <v>2</v>
      </c>
      <c r="R6614">
        <v>18</v>
      </c>
      <c r="S6614">
        <v>18</v>
      </c>
      <c r="T6614">
        <v>16.666666666666671</v>
      </c>
      <c r="U6614">
        <v>62.277777777777779</v>
      </c>
      <c r="V6614">
        <v>95.371373540387651</v>
      </c>
      <c r="W6614">
        <v>88.027777777777771</v>
      </c>
      <c r="X6614">
        <v>9.3245676429739159</v>
      </c>
      <c r="Y6614">
        <v>2.0222527470223435</v>
      </c>
      <c r="Z6614">
        <v>-24.258746669517421</v>
      </c>
      <c r="AA6614">
        <v>0.9589770911028237</v>
      </c>
      <c r="AB6614">
        <v>1.0410566596975988</v>
      </c>
      <c r="AC6614">
        <v>1</v>
      </c>
      <c r="AD6614">
        <v>0</v>
      </c>
      <c r="AE6614">
        <v>0</v>
      </c>
      <c r="AF6614">
        <v>0</v>
      </c>
      <c r="AG6614">
        <v>0</v>
      </c>
      <c r="AH6614">
        <v>0</v>
      </c>
      <c r="AI6614">
        <v>4</v>
      </c>
      <c r="AJ6614">
        <v>0</v>
      </c>
      <c r="AK6614">
        <v>4</v>
      </c>
      <c r="AL6614">
        <v>2</v>
      </c>
    </row>
    <row r="6615" spans="1:38" x14ac:dyDescent="0.5">
      <c r="A6615">
        <v>16</v>
      </c>
      <c r="B6615">
        <v>535</v>
      </c>
      <c r="C6615">
        <v>2020</v>
      </c>
      <c r="D6615">
        <v>7</v>
      </c>
      <c r="E6615">
        <v>99</v>
      </c>
      <c r="F6615">
        <v>176</v>
      </c>
      <c r="G6615">
        <v>99</v>
      </c>
      <c r="H6615">
        <v>99</v>
      </c>
      <c r="I6615">
        <v>99</v>
      </c>
      <c r="J6615">
        <v>141</v>
      </c>
      <c r="M6615">
        <v>99</v>
      </c>
      <c r="N6615">
        <v>99</v>
      </c>
      <c r="O6615">
        <v>99</v>
      </c>
      <c r="P6615">
        <v>99</v>
      </c>
      <c r="Q6615">
        <v>1</v>
      </c>
      <c r="R6615">
        <v>29</v>
      </c>
      <c r="S6615">
        <v>29</v>
      </c>
      <c r="T6615">
        <v>16.172413793103445</v>
      </c>
      <c r="U6615">
        <v>60.896551724137922</v>
      </c>
      <c r="V6615">
        <v>100.9227780475959</v>
      </c>
      <c r="W6615">
        <v>93.151724137931026</v>
      </c>
      <c r="X6615">
        <v>3.8324945229875538</v>
      </c>
      <c r="Y6615">
        <v>2.0735581211549374</v>
      </c>
      <c r="Z6615">
        <v>-30.046340492434872</v>
      </c>
      <c r="AA6615">
        <v>1.4668689934243802</v>
      </c>
      <c r="AB6615">
        <v>1.6740872927392061</v>
      </c>
      <c r="AC6615">
        <v>0</v>
      </c>
      <c r="AD6615">
        <v>0</v>
      </c>
      <c r="AE6615">
        <v>0</v>
      </c>
      <c r="AF6615">
        <v>0</v>
      </c>
      <c r="AG6615">
        <v>0</v>
      </c>
      <c r="AH6615">
        <v>0</v>
      </c>
      <c r="AI6615">
        <v>8</v>
      </c>
      <c r="AJ6615">
        <v>0</v>
      </c>
      <c r="AK6615">
        <v>4</v>
      </c>
      <c r="AL6615">
        <v>0</v>
      </c>
    </row>
    <row r="6616" spans="1:38" x14ac:dyDescent="0.5">
      <c r="A6616">
        <v>16</v>
      </c>
      <c r="B6616">
        <v>536</v>
      </c>
      <c r="C6616">
        <v>2020</v>
      </c>
      <c r="D6616">
        <v>8</v>
      </c>
      <c r="E6616">
        <v>99</v>
      </c>
      <c r="F6616">
        <v>176</v>
      </c>
      <c r="G6616">
        <v>99</v>
      </c>
      <c r="H6616">
        <v>99</v>
      </c>
      <c r="I6616">
        <v>99</v>
      </c>
      <c r="J6616">
        <v>141</v>
      </c>
      <c r="M6616">
        <v>99</v>
      </c>
      <c r="N6616">
        <v>99</v>
      </c>
      <c r="O6616">
        <v>99</v>
      </c>
      <c r="P6616">
        <v>99</v>
      </c>
      <c r="Q6616">
        <v>1</v>
      </c>
      <c r="R6616">
        <v>12</v>
      </c>
      <c r="S6616">
        <v>12</v>
      </c>
      <c r="T6616">
        <v>16.25</v>
      </c>
      <c r="U6616">
        <v>61.08333333333335</v>
      </c>
      <c r="V6616">
        <v>101.57096424702063</v>
      </c>
      <c r="W6616">
        <v>93.75</v>
      </c>
      <c r="X6616">
        <v>4.470178967334741</v>
      </c>
      <c r="Y6616">
        <v>2.0190069065975695</v>
      </c>
      <c r="Z6616">
        <v>-8.6331174515663704</v>
      </c>
      <c r="AA6616">
        <v>0.85836909871244638</v>
      </c>
      <c r="AB6616">
        <v>0.95454717851551019</v>
      </c>
      <c r="AC6616">
        <v>0</v>
      </c>
      <c r="AD6616">
        <v>0</v>
      </c>
      <c r="AE6616">
        <v>0</v>
      </c>
      <c r="AF6616">
        <v>0</v>
      </c>
      <c r="AG6616">
        <v>0</v>
      </c>
      <c r="AH6616">
        <v>0</v>
      </c>
      <c r="AI6616">
        <v>6</v>
      </c>
      <c r="AJ6616">
        <v>0</v>
      </c>
      <c r="AK6616">
        <v>2</v>
      </c>
      <c r="AL6616">
        <v>0</v>
      </c>
    </row>
    <row r="6617" spans="1:38" x14ac:dyDescent="0.5">
      <c r="A6617">
        <v>16</v>
      </c>
      <c r="B6617">
        <v>537</v>
      </c>
      <c r="C6617">
        <v>2020</v>
      </c>
      <c r="D6617">
        <v>9</v>
      </c>
      <c r="E6617">
        <v>99</v>
      </c>
      <c r="F6617">
        <v>176</v>
      </c>
      <c r="G6617">
        <v>99</v>
      </c>
      <c r="H6617">
        <v>99</v>
      </c>
      <c r="I6617">
        <v>99</v>
      </c>
      <c r="J6617">
        <v>141</v>
      </c>
      <c r="M6617">
        <v>99</v>
      </c>
      <c r="N6617">
        <v>99</v>
      </c>
      <c r="O6617">
        <v>99</v>
      </c>
      <c r="P6617">
        <v>99</v>
      </c>
      <c r="Q6617">
        <v>1</v>
      </c>
      <c r="R6617">
        <v>32</v>
      </c>
      <c r="S6617">
        <v>32</v>
      </c>
      <c r="T6617">
        <v>16.8125</v>
      </c>
      <c r="U6617">
        <v>61.9375</v>
      </c>
      <c r="V6617">
        <v>98.554306608884062</v>
      </c>
      <c r="W6617">
        <v>90.965624999999989</v>
      </c>
      <c r="X6617">
        <v>6.583103816542641</v>
      </c>
      <c r="Y6617">
        <v>1.618979230873578</v>
      </c>
      <c r="Z6617">
        <v>-14.358102797652249</v>
      </c>
      <c r="AA6617">
        <v>1.9692307692307689</v>
      </c>
      <c r="AB6617">
        <v>2.1900138108775722</v>
      </c>
      <c r="AC6617">
        <v>0</v>
      </c>
      <c r="AD6617">
        <v>0</v>
      </c>
      <c r="AE6617">
        <v>0</v>
      </c>
      <c r="AF6617">
        <v>0</v>
      </c>
      <c r="AG6617">
        <v>1</v>
      </c>
      <c r="AH6617">
        <v>0</v>
      </c>
      <c r="AI6617">
        <v>20</v>
      </c>
      <c r="AJ6617">
        <v>0</v>
      </c>
      <c r="AK6617">
        <v>0</v>
      </c>
      <c r="AL6617">
        <v>0</v>
      </c>
    </row>
    <row r="6618" spans="1:38" x14ac:dyDescent="0.5">
      <c r="A6618">
        <v>16</v>
      </c>
      <c r="B6618">
        <v>538</v>
      </c>
      <c r="C6618">
        <v>2020</v>
      </c>
      <c r="D6618">
        <v>10</v>
      </c>
      <c r="E6618">
        <v>99</v>
      </c>
      <c r="F6618">
        <v>176</v>
      </c>
      <c r="G6618">
        <v>99</v>
      </c>
      <c r="H6618">
        <v>99</v>
      </c>
      <c r="I6618">
        <v>99</v>
      </c>
      <c r="J6618">
        <v>141</v>
      </c>
      <c r="M6618">
        <v>99</v>
      </c>
      <c r="N6618">
        <v>99</v>
      </c>
      <c r="O6618">
        <v>99</v>
      </c>
      <c r="P6618">
        <v>99</v>
      </c>
      <c r="Q6618">
        <v>1</v>
      </c>
      <c r="R6618">
        <v>26</v>
      </c>
      <c r="S6618">
        <v>26</v>
      </c>
      <c r="T6618">
        <v>16.076923076923077</v>
      </c>
      <c r="U6618">
        <v>60.653846153846168</v>
      </c>
      <c r="V6618">
        <v>99.795816318026482</v>
      </c>
      <c r="W6618">
        <v>92.11153846153843</v>
      </c>
      <c r="X6618">
        <v>6.1324061611609189</v>
      </c>
      <c r="Y6618">
        <v>2.7587944369890831</v>
      </c>
      <c r="Z6618">
        <v>-24.119929799858696</v>
      </c>
      <c r="AA6618">
        <v>1.7038007863695936</v>
      </c>
      <c r="AB6618">
        <v>1.8360017801144657</v>
      </c>
      <c r="AC6618">
        <v>0</v>
      </c>
      <c r="AD6618">
        <v>0</v>
      </c>
      <c r="AE6618">
        <v>0</v>
      </c>
      <c r="AF6618">
        <v>0</v>
      </c>
      <c r="AG6618">
        <v>0</v>
      </c>
      <c r="AH6618">
        <v>0</v>
      </c>
      <c r="AI6618">
        <v>10</v>
      </c>
      <c r="AJ6618">
        <v>0</v>
      </c>
      <c r="AK6618">
        <v>0</v>
      </c>
      <c r="AL6618">
        <v>0</v>
      </c>
    </row>
    <row r="6619" spans="1:38" x14ac:dyDescent="0.5">
      <c r="A6619">
        <v>16</v>
      </c>
      <c r="B6619">
        <v>539</v>
      </c>
      <c r="C6619">
        <v>2020</v>
      </c>
      <c r="D6619">
        <v>11</v>
      </c>
      <c r="E6619">
        <v>99</v>
      </c>
      <c r="F6619">
        <v>176</v>
      </c>
      <c r="G6619">
        <v>99</v>
      </c>
      <c r="H6619">
        <v>99</v>
      </c>
      <c r="I6619">
        <v>99</v>
      </c>
      <c r="J6619">
        <v>141</v>
      </c>
      <c r="M6619">
        <v>99</v>
      </c>
      <c r="N6619">
        <v>99</v>
      </c>
      <c r="O6619">
        <v>99</v>
      </c>
      <c r="P6619">
        <v>99</v>
      </c>
      <c r="R6619">
        <v>0</v>
      </c>
    </row>
    <row r="6620" spans="1:38" x14ac:dyDescent="0.5">
      <c r="A6620">
        <v>16</v>
      </c>
      <c r="B6620">
        <v>540</v>
      </c>
      <c r="C6620">
        <v>2020</v>
      </c>
      <c r="D6620">
        <v>12</v>
      </c>
      <c r="E6620">
        <v>99</v>
      </c>
      <c r="F6620">
        <v>176</v>
      </c>
      <c r="G6620">
        <v>99</v>
      </c>
      <c r="H6620">
        <v>99</v>
      </c>
      <c r="I6620">
        <v>99</v>
      </c>
      <c r="J6620">
        <v>141</v>
      </c>
      <c r="M6620">
        <v>99</v>
      </c>
      <c r="N6620">
        <v>99</v>
      </c>
      <c r="O6620">
        <v>99</v>
      </c>
      <c r="P6620">
        <v>99</v>
      </c>
      <c r="R6620">
        <v>0</v>
      </c>
    </row>
    <row r="6621" spans="1:38" x14ac:dyDescent="0.5">
      <c r="A6621">
        <v>16</v>
      </c>
      <c r="B6621">
        <v>541</v>
      </c>
      <c r="C6621">
        <v>2020</v>
      </c>
      <c r="D6621">
        <v>1</v>
      </c>
      <c r="E6621">
        <v>99</v>
      </c>
      <c r="F6621">
        <v>176</v>
      </c>
      <c r="G6621">
        <v>99</v>
      </c>
      <c r="H6621">
        <v>99</v>
      </c>
      <c r="I6621">
        <v>99</v>
      </c>
      <c r="J6621">
        <v>143</v>
      </c>
      <c r="M6621">
        <v>99</v>
      </c>
      <c r="N6621">
        <v>99</v>
      </c>
      <c r="O6621">
        <v>99</v>
      </c>
      <c r="P6621">
        <v>99</v>
      </c>
      <c r="R6621">
        <v>0</v>
      </c>
    </row>
    <row r="6622" spans="1:38" x14ac:dyDescent="0.5">
      <c r="A6622">
        <v>16</v>
      </c>
      <c r="B6622">
        <v>542</v>
      </c>
      <c r="C6622">
        <v>2020</v>
      </c>
      <c r="D6622">
        <v>2</v>
      </c>
      <c r="E6622">
        <v>99</v>
      </c>
      <c r="F6622">
        <v>176</v>
      </c>
      <c r="G6622">
        <v>99</v>
      </c>
      <c r="H6622">
        <v>99</v>
      </c>
      <c r="I6622">
        <v>99</v>
      </c>
      <c r="J6622">
        <v>143</v>
      </c>
      <c r="M6622">
        <v>99</v>
      </c>
      <c r="N6622">
        <v>99</v>
      </c>
      <c r="O6622">
        <v>99</v>
      </c>
      <c r="P6622">
        <v>99</v>
      </c>
      <c r="R6622">
        <v>0</v>
      </c>
    </row>
    <row r="6623" spans="1:38" x14ac:dyDescent="0.5">
      <c r="A6623">
        <v>16</v>
      </c>
      <c r="B6623">
        <v>543</v>
      </c>
      <c r="C6623">
        <v>2020</v>
      </c>
      <c r="D6623">
        <v>3</v>
      </c>
      <c r="E6623">
        <v>99</v>
      </c>
      <c r="F6623">
        <v>176</v>
      </c>
      <c r="G6623">
        <v>99</v>
      </c>
      <c r="H6623">
        <v>99</v>
      </c>
      <c r="I6623">
        <v>99</v>
      </c>
      <c r="J6623">
        <v>143</v>
      </c>
      <c r="M6623">
        <v>99</v>
      </c>
      <c r="N6623">
        <v>99</v>
      </c>
      <c r="O6623">
        <v>99</v>
      </c>
      <c r="P6623">
        <v>99</v>
      </c>
      <c r="R6623">
        <v>0</v>
      </c>
    </row>
    <row r="6624" spans="1:38" x14ac:dyDescent="0.5">
      <c r="A6624">
        <v>16</v>
      </c>
      <c r="B6624">
        <v>544</v>
      </c>
      <c r="C6624">
        <v>2020</v>
      </c>
      <c r="D6624">
        <v>4</v>
      </c>
      <c r="E6624">
        <v>99</v>
      </c>
      <c r="F6624">
        <v>176</v>
      </c>
      <c r="G6624">
        <v>99</v>
      </c>
      <c r="H6624">
        <v>99</v>
      </c>
      <c r="I6624">
        <v>99</v>
      </c>
      <c r="J6624">
        <v>143</v>
      </c>
      <c r="M6624">
        <v>99</v>
      </c>
      <c r="N6624">
        <v>99</v>
      </c>
      <c r="O6624">
        <v>99</v>
      </c>
      <c r="P6624">
        <v>99</v>
      </c>
      <c r="R6624">
        <v>0</v>
      </c>
    </row>
    <row r="6625" spans="1:38" x14ac:dyDescent="0.5">
      <c r="A6625">
        <v>16</v>
      </c>
      <c r="B6625">
        <v>545</v>
      </c>
      <c r="C6625">
        <v>2020</v>
      </c>
      <c r="D6625">
        <v>5</v>
      </c>
      <c r="E6625">
        <v>99</v>
      </c>
      <c r="F6625">
        <v>176</v>
      </c>
      <c r="G6625">
        <v>99</v>
      </c>
      <c r="H6625">
        <v>99</v>
      </c>
      <c r="I6625">
        <v>99</v>
      </c>
      <c r="J6625">
        <v>143</v>
      </c>
      <c r="M6625">
        <v>99</v>
      </c>
      <c r="N6625">
        <v>99</v>
      </c>
      <c r="O6625">
        <v>99</v>
      </c>
      <c r="P6625">
        <v>99</v>
      </c>
      <c r="R6625">
        <v>0</v>
      </c>
    </row>
    <row r="6626" spans="1:38" x14ac:dyDescent="0.5">
      <c r="A6626">
        <v>16</v>
      </c>
      <c r="B6626">
        <v>546</v>
      </c>
      <c r="C6626">
        <v>2020</v>
      </c>
      <c r="D6626">
        <v>6</v>
      </c>
      <c r="E6626">
        <v>99</v>
      </c>
      <c r="F6626">
        <v>176</v>
      </c>
      <c r="G6626">
        <v>99</v>
      </c>
      <c r="H6626">
        <v>99</v>
      </c>
      <c r="I6626">
        <v>99</v>
      </c>
      <c r="J6626">
        <v>143</v>
      </c>
      <c r="M6626">
        <v>99</v>
      </c>
      <c r="N6626">
        <v>99</v>
      </c>
      <c r="O6626">
        <v>99</v>
      </c>
      <c r="P6626">
        <v>99</v>
      </c>
      <c r="R6626">
        <v>0</v>
      </c>
    </row>
    <row r="6627" spans="1:38" x14ac:dyDescent="0.5">
      <c r="A6627">
        <v>16</v>
      </c>
      <c r="B6627">
        <v>547</v>
      </c>
      <c r="C6627">
        <v>2020</v>
      </c>
      <c r="D6627">
        <v>7</v>
      </c>
      <c r="E6627">
        <v>99</v>
      </c>
      <c r="F6627">
        <v>176</v>
      </c>
      <c r="G6627">
        <v>99</v>
      </c>
      <c r="H6627">
        <v>99</v>
      </c>
      <c r="I6627">
        <v>99</v>
      </c>
      <c r="J6627">
        <v>143</v>
      </c>
      <c r="M6627">
        <v>99</v>
      </c>
      <c r="N6627">
        <v>99</v>
      </c>
      <c r="O6627">
        <v>99</v>
      </c>
      <c r="P6627">
        <v>99</v>
      </c>
      <c r="R6627">
        <v>0</v>
      </c>
    </row>
    <row r="6628" spans="1:38" x14ac:dyDescent="0.5">
      <c r="A6628">
        <v>16</v>
      </c>
      <c r="B6628">
        <v>548</v>
      </c>
      <c r="C6628">
        <v>2020</v>
      </c>
      <c r="D6628">
        <v>8</v>
      </c>
      <c r="E6628">
        <v>99</v>
      </c>
      <c r="F6628">
        <v>176</v>
      </c>
      <c r="G6628">
        <v>99</v>
      </c>
      <c r="H6628">
        <v>99</v>
      </c>
      <c r="I6628">
        <v>99</v>
      </c>
      <c r="J6628">
        <v>143</v>
      </c>
      <c r="M6628">
        <v>99</v>
      </c>
      <c r="N6628">
        <v>99</v>
      </c>
      <c r="O6628">
        <v>99</v>
      </c>
      <c r="P6628">
        <v>99</v>
      </c>
      <c r="R6628">
        <v>0</v>
      </c>
    </row>
    <row r="6629" spans="1:38" x14ac:dyDescent="0.5">
      <c r="A6629">
        <v>16</v>
      </c>
      <c r="B6629">
        <v>549</v>
      </c>
      <c r="C6629">
        <v>2020</v>
      </c>
      <c r="D6629">
        <v>9</v>
      </c>
      <c r="E6629">
        <v>99</v>
      </c>
      <c r="F6629">
        <v>176</v>
      </c>
      <c r="G6629">
        <v>99</v>
      </c>
      <c r="H6629">
        <v>99</v>
      </c>
      <c r="I6629">
        <v>99</v>
      </c>
      <c r="J6629">
        <v>143</v>
      </c>
      <c r="M6629">
        <v>99</v>
      </c>
      <c r="N6629">
        <v>99</v>
      </c>
      <c r="O6629">
        <v>99</v>
      </c>
      <c r="P6629">
        <v>99</v>
      </c>
      <c r="R6629">
        <v>0</v>
      </c>
    </row>
    <row r="6630" spans="1:38" x14ac:dyDescent="0.5">
      <c r="A6630">
        <v>16</v>
      </c>
      <c r="B6630">
        <v>550</v>
      </c>
      <c r="C6630">
        <v>2020</v>
      </c>
      <c r="D6630">
        <v>10</v>
      </c>
      <c r="E6630">
        <v>99</v>
      </c>
      <c r="F6630">
        <v>176</v>
      </c>
      <c r="G6630">
        <v>99</v>
      </c>
      <c r="H6630">
        <v>99</v>
      </c>
      <c r="I6630">
        <v>99</v>
      </c>
      <c r="J6630">
        <v>143</v>
      </c>
      <c r="M6630">
        <v>99</v>
      </c>
      <c r="N6630">
        <v>99</v>
      </c>
      <c r="O6630">
        <v>99</v>
      </c>
      <c r="P6630">
        <v>99</v>
      </c>
      <c r="R6630">
        <v>0</v>
      </c>
    </row>
    <row r="6631" spans="1:38" x14ac:dyDescent="0.5">
      <c r="A6631">
        <v>16</v>
      </c>
      <c r="B6631">
        <v>551</v>
      </c>
      <c r="C6631">
        <v>2020</v>
      </c>
      <c r="D6631">
        <v>11</v>
      </c>
      <c r="E6631">
        <v>99</v>
      </c>
      <c r="F6631">
        <v>176</v>
      </c>
      <c r="G6631">
        <v>99</v>
      </c>
      <c r="H6631">
        <v>99</v>
      </c>
      <c r="I6631">
        <v>99</v>
      </c>
      <c r="J6631">
        <v>143</v>
      </c>
      <c r="M6631">
        <v>99</v>
      </c>
      <c r="N6631">
        <v>99</v>
      </c>
      <c r="O6631">
        <v>99</v>
      </c>
      <c r="P6631">
        <v>99</v>
      </c>
      <c r="R6631">
        <v>0</v>
      </c>
    </row>
    <row r="6632" spans="1:38" x14ac:dyDescent="0.5">
      <c r="A6632">
        <v>16</v>
      </c>
      <c r="B6632">
        <v>552</v>
      </c>
      <c r="C6632">
        <v>2020</v>
      </c>
      <c r="D6632">
        <v>12</v>
      </c>
      <c r="E6632">
        <v>99</v>
      </c>
      <c r="F6632">
        <v>176</v>
      </c>
      <c r="G6632">
        <v>99</v>
      </c>
      <c r="H6632">
        <v>99</v>
      </c>
      <c r="I6632">
        <v>99</v>
      </c>
      <c r="J6632">
        <v>143</v>
      </c>
      <c r="M6632">
        <v>99</v>
      </c>
      <c r="N6632">
        <v>99</v>
      </c>
      <c r="O6632">
        <v>99</v>
      </c>
      <c r="P6632">
        <v>99</v>
      </c>
      <c r="R6632">
        <v>0</v>
      </c>
    </row>
    <row r="6633" spans="1:38" x14ac:dyDescent="0.5">
      <c r="A6633">
        <v>16</v>
      </c>
      <c r="B6633">
        <v>553</v>
      </c>
      <c r="C6633">
        <v>2020</v>
      </c>
      <c r="D6633">
        <v>1</v>
      </c>
      <c r="E6633">
        <v>99</v>
      </c>
      <c r="F6633">
        <v>176</v>
      </c>
      <c r="G6633">
        <v>99</v>
      </c>
      <c r="H6633">
        <v>99</v>
      </c>
      <c r="I6633">
        <v>99</v>
      </c>
      <c r="J6633">
        <v>147</v>
      </c>
      <c r="M6633">
        <v>99</v>
      </c>
      <c r="N6633">
        <v>99</v>
      </c>
      <c r="O6633">
        <v>99</v>
      </c>
      <c r="P6633">
        <v>99</v>
      </c>
      <c r="Q6633">
        <v>2</v>
      </c>
      <c r="R6633">
        <v>48</v>
      </c>
      <c r="S6633">
        <v>48</v>
      </c>
      <c r="T6633">
        <v>16.0625</v>
      </c>
      <c r="U6633">
        <v>61.52083333333335</v>
      </c>
      <c r="V6633">
        <v>97.431383170819757</v>
      </c>
      <c r="W6633">
        <v>89.929166666666646</v>
      </c>
      <c r="X6633">
        <v>16.421238259407389</v>
      </c>
      <c r="Y6633">
        <v>3.2338675460746291</v>
      </c>
      <c r="Z6633">
        <v>-55.485707724653473</v>
      </c>
      <c r="AA6633">
        <v>2.3952095808383236</v>
      </c>
      <c r="AB6633">
        <v>2.6295456001925954</v>
      </c>
      <c r="AC6633">
        <v>0</v>
      </c>
      <c r="AD6633">
        <v>0</v>
      </c>
      <c r="AE6633">
        <v>0</v>
      </c>
      <c r="AF6633">
        <v>0</v>
      </c>
      <c r="AG6633">
        <v>5</v>
      </c>
      <c r="AH6633">
        <v>1</v>
      </c>
      <c r="AI6633">
        <v>11</v>
      </c>
      <c r="AJ6633">
        <v>0</v>
      </c>
      <c r="AK6633">
        <v>5</v>
      </c>
      <c r="AL6633">
        <v>2</v>
      </c>
    </row>
    <row r="6634" spans="1:38" x14ac:dyDescent="0.5">
      <c r="A6634">
        <v>16</v>
      </c>
      <c r="B6634">
        <v>554</v>
      </c>
      <c r="C6634">
        <v>2020</v>
      </c>
      <c r="D6634">
        <v>2</v>
      </c>
      <c r="E6634">
        <v>99</v>
      </c>
      <c r="F6634">
        <v>176</v>
      </c>
      <c r="G6634">
        <v>99</v>
      </c>
      <c r="H6634">
        <v>99</v>
      </c>
      <c r="I6634">
        <v>99</v>
      </c>
      <c r="J6634">
        <v>147</v>
      </c>
      <c r="M6634">
        <v>99</v>
      </c>
      <c r="N6634">
        <v>99</v>
      </c>
      <c r="O6634">
        <v>99</v>
      </c>
      <c r="P6634">
        <v>99</v>
      </c>
      <c r="Q6634">
        <v>4</v>
      </c>
      <c r="R6634">
        <v>58</v>
      </c>
      <c r="S6634">
        <v>58</v>
      </c>
      <c r="T6634">
        <v>16.482758620689651</v>
      </c>
      <c r="U6634">
        <v>62.01724137931032</v>
      </c>
      <c r="V6634">
        <v>97.681847050472555</v>
      </c>
      <c r="W6634">
        <v>90.160344827586172</v>
      </c>
      <c r="X6634">
        <v>9.7127349686248472</v>
      </c>
      <c r="Y6634">
        <v>2.270435013082996</v>
      </c>
      <c r="Z6634">
        <v>-56.790215764342179</v>
      </c>
      <c r="AA6634">
        <v>4.6548956661316208</v>
      </c>
      <c r="AB6634">
        <v>5.0304077388224391</v>
      </c>
      <c r="AC6634">
        <v>1</v>
      </c>
      <c r="AD6634">
        <v>0</v>
      </c>
      <c r="AE6634">
        <v>0</v>
      </c>
      <c r="AF6634">
        <v>0</v>
      </c>
      <c r="AG6634">
        <v>4</v>
      </c>
      <c r="AH6634">
        <v>0</v>
      </c>
      <c r="AI6634">
        <v>11</v>
      </c>
      <c r="AJ6634">
        <v>0</v>
      </c>
      <c r="AK6634">
        <v>1</v>
      </c>
      <c r="AL6634">
        <v>0</v>
      </c>
    </row>
    <row r="6635" spans="1:38" x14ac:dyDescent="0.5">
      <c r="A6635">
        <v>16</v>
      </c>
      <c r="B6635">
        <v>555</v>
      </c>
      <c r="C6635">
        <v>2020</v>
      </c>
      <c r="D6635">
        <v>3</v>
      </c>
      <c r="E6635">
        <v>99</v>
      </c>
      <c r="F6635">
        <v>176</v>
      </c>
      <c r="G6635">
        <v>99</v>
      </c>
      <c r="H6635">
        <v>99</v>
      </c>
      <c r="I6635">
        <v>99</v>
      </c>
      <c r="J6635">
        <v>147</v>
      </c>
      <c r="M6635">
        <v>99</v>
      </c>
      <c r="N6635">
        <v>99</v>
      </c>
      <c r="O6635">
        <v>99</v>
      </c>
      <c r="P6635">
        <v>99</v>
      </c>
      <c r="Q6635">
        <v>2</v>
      </c>
      <c r="R6635">
        <v>208</v>
      </c>
      <c r="S6635">
        <v>208</v>
      </c>
      <c r="T6635">
        <v>16.668269230769223</v>
      </c>
      <c r="U6635">
        <v>62.701923076923087</v>
      </c>
      <c r="V6635">
        <v>92.145699641636739</v>
      </c>
      <c r="W6635">
        <v>85.050480769230788</v>
      </c>
      <c r="X6635">
        <v>8.6749639635482563</v>
      </c>
      <c r="Y6635">
        <v>2.3590244385708838</v>
      </c>
      <c r="Z6635">
        <v>-44.793203451883798</v>
      </c>
      <c r="AA6635">
        <v>9.5764272559852675</v>
      </c>
      <c r="AB6635">
        <v>9.8513957011706719</v>
      </c>
      <c r="AC6635">
        <v>8</v>
      </c>
      <c r="AD6635">
        <v>0</v>
      </c>
      <c r="AE6635">
        <v>0</v>
      </c>
      <c r="AF6635">
        <v>4</v>
      </c>
      <c r="AG6635">
        <v>19</v>
      </c>
      <c r="AH6635">
        <v>2</v>
      </c>
      <c r="AI6635">
        <v>83</v>
      </c>
      <c r="AJ6635">
        <v>0</v>
      </c>
      <c r="AK6635">
        <v>4</v>
      </c>
      <c r="AL6635">
        <v>7</v>
      </c>
    </row>
    <row r="6636" spans="1:38" x14ac:dyDescent="0.5">
      <c r="A6636">
        <v>16</v>
      </c>
      <c r="B6636">
        <v>556</v>
      </c>
      <c r="C6636">
        <v>2020</v>
      </c>
      <c r="D6636">
        <v>4</v>
      </c>
      <c r="E6636">
        <v>99</v>
      </c>
      <c r="F6636">
        <v>176</v>
      </c>
      <c r="G6636">
        <v>99</v>
      </c>
      <c r="H6636">
        <v>99</v>
      </c>
      <c r="I6636">
        <v>99</v>
      </c>
      <c r="J6636">
        <v>147</v>
      </c>
      <c r="M6636">
        <v>99</v>
      </c>
      <c r="N6636">
        <v>99</v>
      </c>
      <c r="O6636">
        <v>99</v>
      </c>
      <c r="P6636">
        <v>99</v>
      </c>
      <c r="Q6636">
        <v>4</v>
      </c>
      <c r="R6636">
        <v>40</v>
      </c>
      <c r="S6636">
        <v>40</v>
      </c>
      <c r="T6636">
        <v>16.774999999999999</v>
      </c>
      <c r="U6636">
        <v>63.25</v>
      </c>
      <c r="V6636">
        <v>90.387323943661983</v>
      </c>
      <c r="W6636">
        <v>83.427499999999981</v>
      </c>
      <c r="X6636">
        <v>12.596586591216044</v>
      </c>
      <c r="Y6636">
        <v>2.0463381929681126</v>
      </c>
      <c r="Z6636">
        <v>-59.362798098433942</v>
      </c>
      <c r="AA6636">
        <v>2.3543260741612717</v>
      </c>
      <c r="AB6636">
        <v>2.391216180388458</v>
      </c>
      <c r="AC6636">
        <v>0</v>
      </c>
      <c r="AD6636">
        <v>0</v>
      </c>
      <c r="AE6636">
        <v>0</v>
      </c>
      <c r="AF6636">
        <v>0</v>
      </c>
      <c r="AG6636">
        <v>6</v>
      </c>
      <c r="AH6636">
        <v>0</v>
      </c>
      <c r="AI6636">
        <v>23</v>
      </c>
      <c r="AJ6636">
        <v>0</v>
      </c>
      <c r="AK6636">
        <v>0</v>
      </c>
      <c r="AL6636">
        <v>0</v>
      </c>
    </row>
    <row r="6637" spans="1:38" x14ac:dyDescent="0.5">
      <c r="A6637">
        <v>16</v>
      </c>
      <c r="B6637">
        <v>557</v>
      </c>
      <c r="C6637">
        <v>2020</v>
      </c>
      <c r="D6637">
        <v>5</v>
      </c>
      <c r="E6637">
        <v>99</v>
      </c>
      <c r="F6637">
        <v>176</v>
      </c>
      <c r="G6637">
        <v>99</v>
      </c>
      <c r="H6637">
        <v>99</v>
      </c>
      <c r="I6637">
        <v>99</v>
      </c>
      <c r="J6637">
        <v>147</v>
      </c>
      <c r="M6637">
        <v>99</v>
      </c>
      <c r="N6637">
        <v>99</v>
      </c>
      <c r="O6637">
        <v>99</v>
      </c>
      <c r="P6637">
        <v>99</v>
      </c>
      <c r="Q6637">
        <v>5</v>
      </c>
      <c r="R6637">
        <v>35</v>
      </c>
      <c r="S6637">
        <v>35</v>
      </c>
      <c r="T6637">
        <v>16.485714285714277</v>
      </c>
      <c r="U6637">
        <v>61.914285714285697</v>
      </c>
      <c r="V6637">
        <v>89.791054016406093</v>
      </c>
      <c r="W6637">
        <v>82.877142857142886</v>
      </c>
      <c r="X6637">
        <v>11.704409076785378</v>
      </c>
      <c r="Y6637">
        <v>2.6872336128063807</v>
      </c>
      <c r="Z6637">
        <v>-34.743438202633151</v>
      </c>
      <c r="AA6637">
        <v>2.4475524475524475</v>
      </c>
      <c r="AB6637">
        <v>2.4320985697932298</v>
      </c>
      <c r="AC6637">
        <v>1</v>
      </c>
      <c r="AD6637">
        <v>0</v>
      </c>
      <c r="AE6637">
        <v>0</v>
      </c>
      <c r="AF6637">
        <v>0</v>
      </c>
      <c r="AG6637">
        <v>2</v>
      </c>
      <c r="AH6637">
        <v>1</v>
      </c>
      <c r="AI6637">
        <v>3</v>
      </c>
      <c r="AJ6637">
        <v>0</v>
      </c>
      <c r="AK6637">
        <v>0</v>
      </c>
      <c r="AL6637">
        <v>2</v>
      </c>
    </row>
    <row r="6638" spans="1:38" x14ac:dyDescent="0.5">
      <c r="A6638">
        <v>16</v>
      </c>
      <c r="B6638">
        <v>558</v>
      </c>
      <c r="C6638">
        <v>2020</v>
      </c>
      <c r="D6638">
        <v>6</v>
      </c>
      <c r="E6638">
        <v>99</v>
      </c>
      <c r="F6638">
        <v>176</v>
      </c>
      <c r="G6638">
        <v>99</v>
      </c>
      <c r="H6638">
        <v>99</v>
      </c>
      <c r="I6638">
        <v>99</v>
      </c>
      <c r="J6638">
        <v>147</v>
      </c>
      <c r="M6638">
        <v>99</v>
      </c>
      <c r="N6638">
        <v>99</v>
      </c>
      <c r="O6638">
        <v>99</v>
      </c>
      <c r="P6638">
        <v>99</v>
      </c>
      <c r="Q6638">
        <v>2</v>
      </c>
      <c r="R6638">
        <v>54</v>
      </c>
      <c r="S6638">
        <v>54</v>
      </c>
      <c r="T6638">
        <v>16.777777777777779</v>
      </c>
      <c r="U6638">
        <v>63.796296296296298</v>
      </c>
      <c r="V6638">
        <v>87.185506199590691</v>
      </c>
      <c r="W6638">
        <v>80.472222222222186</v>
      </c>
      <c r="X6638">
        <v>11.727688299043049</v>
      </c>
      <c r="Y6638">
        <v>2.5631261990405703</v>
      </c>
      <c r="Z6638">
        <v>-66.5842334160739</v>
      </c>
      <c r="AA6638">
        <v>2.8769312733084722</v>
      </c>
      <c r="AB6638">
        <v>2.8551036381924355</v>
      </c>
      <c r="AC6638">
        <v>0</v>
      </c>
      <c r="AD6638">
        <v>0</v>
      </c>
      <c r="AE6638">
        <v>0</v>
      </c>
      <c r="AF6638">
        <v>0</v>
      </c>
      <c r="AG6638">
        <v>5</v>
      </c>
      <c r="AH6638">
        <v>0</v>
      </c>
      <c r="AI6638">
        <v>18</v>
      </c>
      <c r="AJ6638">
        <v>0</v>
      </c>
      <c r="AK6638">
        <v>1</v>
      </c>
      <c r="AL6638">
        <v>1</v>
      </c>
    </row>
    <row r="6639" spans="1:38" x14ac:dyDescent="0.5">
      <c r="A6639">
        <v>16</v>
      </c>
      <c r="B6639">
        <v>559</v>
      </c>
      <c r="C6639">
        <v>2020</v>
      </c>
      <c r="D6639">
        <v>7</v>
      </c>
      <c r="E6639">
        <v>99</v>
      </c>
      <c r="F6639">
        <v>176</v>
      </c>
      <c r="G6639">
        <v>99</v>
      </c>
      <c r="H6639">
        <v>99</v>
      </c>
      <c r="I6639">
        <v>99</v>
      </c>
      <c r="J6639">
        <v>147</v>
      </c>
      <c r="M6639">
        <v>99</v>
      </c>
      <c r="N6639">
        <v>99</v>
      </c>
      <c r="O6639">
        <v>99</v>
      </c>
      <c r="P6639">
        <v>99</v>
      </c>
      <c r="Q6639">
        <v>3</v>
      </c>
      <c r="R6639">
        <v>7</v>
      </c>
      <c r="S6639">
        <v>7</v>
      </c>
      <c r="T6639">
        <v>16.142857142857139</v>
      </c>
      <c r="U6639">
        <v>60.285714285714306</v>
      </c>
      <c r="V6639">
        <v>102.29066707939944</v>
      </c>
      <c r="W6639">
        <v>94.414285714285697</v>
      </c>
      <c r="X6639">
        <v>14.196521563037798</v>
      </c>
      <c r="Y6639">
        <v>2.3123448651769807</v>
      </c>
      <c r="Z6639">
        <v>43.505414026778638</v>
      </c>
      <c r="AA6639">
        <v>0.35407182599898823</v>
      </c>
      <c r="AB6639">
        <v>0.40956699924903434</v>
      </c>
      <c r="AC6639">
        <v>0</v>
      </c>
      <c r="AD6639">
        <v>0</v>
      </c>
      <c r="AE6639">
        <v>0</v>
      </c>
      <c r="AF6639">
        <v>0</v>
      </c>
      <c r="AG6639">
        <v>1</v>
      </c>
      <c r="AH6639">
        <v>0</v>
      </c>
      <c r="AI6639">
        <v>0</v>
      </c>
      <c r="AJ6639">
        <v>0</v>
      </c>
      <c r="AK6639">
        <v>0</v>
      </c>
      <c r="AL6639">
        <v>0</v>
      </c>
    </row>
    <row r="6640" spans="1:38" x14ac:dyDescent="0.5">
      <c r="A6640">
        <v>16</v>
      </c>
      <c r="B6640">
        <v>560</v>
      </c>
      <c r="C6640">
        <v>2020</v>
      </c>
      <c r="D6640">
        <v>8</v>
      </c>
      <c r="E6640">
        <v>99</v>
      </c>
      <c r="F6640">
        <v>176</v>
      </c>
      <c r="G6640">
        <v>99</v>
      </c>
      <c r="H6640">
        <v>99</v>
      </c>
      <c r="I6640">
        <v>99</v>
      </c>
      <c r="J6640">
        <v>147</v>
      </c>
      <c r="M6640">
        <v>99</v>
      </c>
      <c r="N6640">
        <v>99</v>
      </c>
      <c r="O6640">
        <v>99</v>
      </c>
      <c r="P6640">
        <v>99</v>
      </c>
      <c r="Q6640">
        <v>3</v>
      </c>
      <c r="R6640">
        <v>52</v>
      </c>
      <c r="S6640">
        <v>52</v>
      </c>
      <c r="T6640">
        <v>16.769230769230777</v>
      </c>
      <c r="U6640">
        <v>63.961538461538481</v>
      </c>
      <c r="V6640">
        <v>91.115926327193904</v>
      </c>
      <c r="W6640">
        <v>84.100000000000023</v>
      </c>
      <c r="X6640">
        <v>12.088885550213195</v>
      </c>
      <c r="Y6640">
        <v>2.4881375368670042</v>
      </c>
      <c r="Z6640">
        <v>-45.412752108849297</v>
      </c>
      <c r="AA6640">
        <v>3.7195994277539346</v>
      </c>
      <c r="AB6640">
        <v>3.7106006409635839</v>
      </c>
      <c r="AC6640">
        <v>1</v>
      </c>
      <c r="AD6640">
        <v>0</v>
      </c>
      <c r="AE6640">
        <v>0</v>
      </c>
      <c r="AF6640">
        <v>0</v>
      </c>
      <c r="AG6640">
        <v>0</v>
      </c>
      <c r="AH6640">
        <v>0</v>
      </c>
      <c r="AI6640">
        <v>13</v>
      </c>
      <c r="AJ6640">
        <v>0</v>
      </c>
      <c r="AK6640">
        <v>0</v>
      </c>
      <c r="AL6640">
        <v>0</v>
      </c>
    </row>
    <row r="6641" spans="1:38" x14ac:dyDescent="0.5">
      <c r="A6641">
        <v>16</v>
      </c>
      <c r="B6641">
        <v>561</v>
      </c>
      <c r="C6641">
        <v>2020</v>
      </c>
      <c r="D6641">
        <v>9</v>
      </c>
      <c r="E6641">
        <v>99</v>
      </c>
      <c r="F6641">
        <v>176</v>
      </c>
      <c r="G6641">
        <v>99</v>
      </c>
      <c r="H6641">
        <v>99</v>
      </c>
      <c r="I6641">
        <v>99</v>
      </c>
      <c r="J6641">
        <v>147</v>
      </c>
      <c r="M6641">
        <v>99</v>
      </c>
      <c r="N6641">
        <v>99</v>
      </c>
      <c r="O6641">
        <v>99</v>
      </c>
      <c r="P6641">
        <v>99</v>
      </c>
      <c r="Q6641">
        <v>2</v>
      </c>
      <c r="R6641">
        <v>70</v>
      </c>
      <c r="S6641">
        <v>70</v>
      </c>
      <c r="T6641">
        <v>16.785714285714278</v>
      </c>
      <c r="U6641">
        <v>62.957142857142848</v>
      </c>
      <c r="V6641">
        <v>91.208791208791183</v>
      </c>
      <c r="W6641">
        <v>84.185714285714255</v>
      </c>
      <c r="X6641">
        <v>8.6168155489184937</v>
      </c>
      <c r="Y6641">
        <v>1.9671278140312181</v>
      </c>
      <c r="Z6641">
        <v>-38.055861774814446</v>
      </c>
      <c r="AA6641">
        <v>4.3076923076923057</v>
      </c>
      <c r="AB6641">
        <v>4.4335948976266906</v>
      </c>
      <c r="AC6641">
        <v>1</v>
      </c>
      <c r="AD6641">
        <v>0</v>
      </c>
      <c r="AE6641">
        <v>0</v>
      </c>
      <c r="AF6641">
        <v>0</v>
      </c>
      <c r="AG6641">
        <v>0</v>
      </c>
      <c r="AH6641">
        <v>2</v>
      </c>
      <c r="AI6641">
        <v>6</v>
      </c>
      <c r="AJ6641">
        <v>0</v>
      </c>
      <c r="AK6641">
        <v>0</v>
      </c>
      <c r="AL6641">
        <v>2</v>
      </c>
    </row>
    <row r="6642" spans="1:38" x14ac:dyDescent="0.5">
      <c r="A6642">
        <v>16</v>
      </c>
      <c r="B6642">
        <v>562</v>
      </c>
      <c r="C6642">
        <v>2020</v>
      </c>
      <c r="D6642">
        <v>10</v>
      </c>
      <c r="E6642">
        <v>99</v>
      </c>
      <c r="F6642">
        <v>176</v>
      </c>
      <c r="G6642">
        <v>99</v>
      </c>
      <c r="H6642">
        <v>99</v>
      </c>
      <c r="I6642">
        <v>99</v>
      </c>
      <c r="J6642">
        <v>147</v>
      </c>
      <c r="M6642">
        <v>99</v>
      </c>
      <c r="N6642">
        <v>99</v>
      </c>
      <c r="O6642">
        <v>99</v>
      </c>
      <c r="P6642">
        <v>99</v>
      </c>
      <c r="Q6642">
        <v>1</v>
      </c>
      <c r="R6642">
        <v>4</v>
      </c>
      <c r="S6642">
        <v>4</v>
      </c>
      <c r="T6642">
        <v>16.25</v>
      </c>
      <c r="U6642">
        <v>61</v>
      </c>
      <c r="V6642">
        <v>86.294691224268675</v>
      </c>
      <c r="W6642">
        <v>79.650000000000006</v>
      </c>
      <c r="X6642">
        <v>6.488643926122001</v>
      </c>
      <c r="Y6642">
        <v>1.8708286933869704</v>
      </c>
      <c r="Z6642">
        <v>-7.6199788918542941</v>
      </c>
      <c r="AA6642">
        <v>0.26212319790301442</v>
      </c>
      <c r="AB6642">
        <v>0.24424826387092111</v>
      </c>
      <c r="AC6642">
        <v>0</v>
      </c>
      <c r="AD6642">
        <v>0</v>
      </c>
      <c r="AE6642">
        <v>0</v>
      </c>
      <c r="AF6642">
        <v>0</v>
      </c>
      <c r="AG6642">
        <v>0</v>
      </c>
      <c r="AH6642">
        <v>0</v>
      </c>
      <c r="AI6642">
        <v>0</v>
      </c>
      <c r="AJ6642">
        <v>0</v>
      </c>
      <c r="AK6642">
        <v>0</v>
      </c>
      <c r="AL6642">
        <v>0</v>
      </c>
    </row>
    <row r="6643" spans="1:38" x14ac:dyDescent="0.5">
      <c r="A6643">
        <v>16</v>
      </c>
      <c r="B6643">
        <v>563</v>
      </c>
      <c r="C6643">
        <v>2020</v>
      </c>
      <c r="D6643">
        <v>11</v>
      </c>
      <c r="E6643">
        <v>99</v>
      </c>
      <c r="F6643">
        <v>176</v>
      </c>
      <c r="G6643">
        <v>99</v>
      </c>
      <c r="H6643">
        <v>99</v>
      </c>
      <c r="I6643">
        <v>99</v>
      </c>
      <c r="J6643">
        <v>147</v>
      </c>
      <c r="M6643">
        <v>99</v>
      </c>
      <c r="N6643">
        <v>99</v>
      </c>
      <c r="O6643">
        <v>99</v>
      </c>
      <c r="P6643">
        <v>99</v>
      </c>
      <c r="Q6643">
        <v>2</v>
      </c>
      <c r="R6643">
        <v>20</v>
      </c>
      <c r="S6643">
        <v>20</v>
      </c>
      <c r="T6643">
        <v>16.7</v>
      </c>
      <c r="U6643">
        <v>62.4</v>
      </c>
      <c r="V6643">
        <v>100.57421451787648</v>
      </c>
      <c r="W6643">
        <v>92.830000000000013</v>
      </c>
      <c r="X6643">
        <v>10.94715031412284</v>
      </c>
      <c r="Y6643">
        <v>2.0099751242242139</v>
      </c>
      <c r="Z6643">
        <v>-58.886086806164144</v>
      </c>
      <c r="AA6643">
        <v>0.90950432014552063</v>
      </c>
      <c r="AB6643">
        <v>1.0086981882224517</v>
      </c>
      <c r="AC6643">
        <v>0</v>
      </c>
      <c r="AD6643">
        <v>0</v>
      </c>
      <c r="AE6643">
        <v>0</v>
      </c>
      <c r="AF6643">
        <v>0</v>
      </c>
      <c r="AG6643">
        <v>0</v>
      </c>
      <c r="AH6643">
        <v>0</v>
      </c>
      <c r="AI6643">
        <v>1</v>
      </c>
      <c r="AJ6643">
        <v>0</v>
      </c>
      <c r="AK6643">
        <v>1</v>
      </c>
      <c r="AL6643">
        <v>0</v>
      </c>
    </row>
    <row r="6644" spans="1:38" x14ac:dyDescent="0.5">
      <c r="A6644">
        <v>16</v>
      </c>
      <c r="B6644">
        <v>564</v>
      </c>
      <c r="C6644">
        <v>2020</v>
      </c>
      <c r="D6644">
        <v>12</v>
      </c>
      <c r="E6644">
        <v>99</v>
      </c>
      <c r="F6644">
        <v>176</v>
      </c>
      <c r="G6644">
        <v>99</v>
      </c>
      <c r="H6644">
        <v>99</v>
      </c>
      <c r="I6644">
        <v>99</v>
      </c>
      <c r="J6644">
        <v>147</v>
      </c>
      <c r="M6644">
        <v>99</v>
      </c>
      <c r="N6644">
        <v>99</v>
      </c>
      <c r="O6644">
        <v>99</v>
      </c>
      <c r="P6644">
        <v>99</v>
      </c>
      <c r="Q6644">
        <v>1</v>
      </c>
      <c r="R6644">
        <v>7</v>
      </c>
      <c r="S6644">
        <v>7</v>
      </c>
      <c r="T6644">
        <v>16.571428571428577</v>
      </c>
      <c r="U6644">
        <v>62.714285714285694</v>
      </c>
      <c r="V6644">
        <v>81.25677139761649</v>
      </c>
      <c r="W6644">
        <v>75</v>
      </c>
      <c r="X6644">
        <v>13.768597812206091</v>
      </c>
      <c r="Y6644">
        <v>2.8139593719417695</v>
      </c>
      <c r="Z6644">
        <v>5.1620529939762045</v>
      </c>
      <c r="AA6644">
        <v>0.40579710144927533</v>
      </c>
      <c r="AB6644">
        <v>0.37665375210630153</v>
      </c>
      <c r="AC6644">
        <v>0</v>
      </c>
      <c r="AD6644">
        <v>0</v>
      </c>
      <c r="AE6644">
        <v>0</v>
      </c>
      <c r="AF6644">
        <v>0</v>
      </c>
      <c r="AG6644">
        <v>0</v>
      </c>
      <c r="AH6644">
        <v>0</v>
      </c>
      <c r="AI6644">
        <v>0</v>
      </c>
      <c r="AJ6644">
        <v>0</v>
      </c>
      <c r="AK6644">
        <v>0</v>
      </c>
      <c r="AL6644">
        <v>0</v>
      </c>
    </row>
    <row r="6645" spans="1:38" x14ac:dyDescent="0.5">
      <c r="A6645">
        <v>16</v>
      </c>
      <c r="B6645">
        <v>565</v>
      </c>
      <c r="C6645">
        <v>2020</v>
      </c>
      <c r="D6645">
        <v>1</v>
      </c>
      <c r="E6645">
        <v>99</v>
      </c>
      <c r="F6645">
        <v>176</v>
      </c>
      <c r="G6645">
        <v>99</v>
      </c>
      <c r="H6645">
        <v>99</v>
      </c>
      <c r="I6645">
        <v>99</v>
      </c>
      <c r="J6645">
        <v>155</v>
      </c>
      <c r="M6645">
        <v>99</v>
      </c>
      <c r="N6645">
        <v>99</v>
      </c>
      <c r="O6645">
        <v>99</v>
      </c>
      <c r="P6645">
        <v>99</v>
      </c>
      <c r="R6645">
        <v>0</v>
      </c>
    </row>
    <row r="6646" spans="1:38" x14ac:dyDescent="0.5">
      <c r="A6646">
        <v>16</v>
      </c>
      <c r="B6646">
        <v>566</v>
      </c>
      <c r="C6646">
        <v>2020</v>
      </c>
      <c r="D6646">
        <v>2</v>
      </c>
      <c r="E6646">
        <v>99</v>
      </c>
      <c r="F6646">
        <v>176</v>
      </c>
      <c r="G6646">
        <v>99</v>
      </c>
      <c r="H6646">
        <v>99</v>
      </c>
      <c r="I6646">
        <v>99</v>
      </c>
      <c r="J6646">
        <v>155</v>
      </c>
      <c r="M6646">
        <v>99</v>
      </c>
      <c r="N6646">
        <v>99</v>
      </c>
      <c r="O6646">
        <v>99</v>
      </c>
      <c r="P6646">
        <v>99</v>
      </c>
      <c r="R6646">
        <v>0</v>
      </c>
    </row>
    <row r="6647" spans="1:38" x14ac:dyDescent="0.5">
      <c r="A6647">
        <v>16</v>
      </c>
      <c r="B6647">
        <v>567</v>
      </c>
      <c r="C6647">
        <v>2020</v>
      </c>
      <c r="D6647">
        <v>3</v>
      </c>
      <c r="E6647">
        <v>99</v>
      </c>
      <c r="F6647">
        <v>176</v>
      </c>
      <c r="G6647">
        <v>99</v>
      </c>
      <c r="H6647">
        <v>99</v>
      </c>
      <c r="I6647">
        <v>99</v>
      </c>
      <c r="J6647">
        <v>155</v>
      </c>
      <c r="M6647">
        <v>99</v>
      </c>
      <c r="N6647">
        <v>99</v>
      </c>
      <c r="O6647">
        <v>99</v>
      </c>
      <c r="P6647">
        <v>99</v>
      </c>
      <c r="R6647">
        <v>0</v>
      </c>
    </row>
    <row r="6648" spans="1:38" x14ac:dyDescent="0.5">
      <c r="A6648">
        <v>16</v>
      </c>
      <c r="B6648">
        <v>568</v>
      </c>
      <c r="C6648">
        <v>2020</v>
      </c>
      <c r="D6648">
        <v>4</v>
      </c>
      <c r="E6648">
        <v>99</v>
      </c>
      <c r="F6648">
        <v>176</v>
      </c>
      <c r="G6648">
        <v>99</v>
      </c>
      <c r="H6648">
        <v>99</v>
      </c>
      <c r="I6648">
        <v>99</v>
      </c>
      <c r="J6648">
        <v>155</v>
      </c>
      <c r="M6648">
        <v>99</v>
      </c>
      <c r="N6648">
        <v>99</v>
      </c>
      <c r="O6648">
        <v>99</v>
      </c>
      <c r="P6648">
        <v>99</v>
      </c>
      <c r="R6648">
        <v>0</v>
      </c>
    </row>
    <row r="6649" spans="1:38" x14ac:dyDescent="0.5">
      <c r="A6649">
        <v>16</v>
      </c>
      <c r="B6649">
        <v>569</v>
      </c>
      <c r="C6649">
        <v>2020</v>
      </c>
      <c r="D6649">
        <v>5</v>
      </c>
      <c r="E6649">
        <v>99</v>
      </c>
      <c r="F6649">
        <v>176</v>
      </c>
      <c r="G6649">
        <v>99</v>
      </c>
      <c r="H6649">
        <v>99</v>
      </c>
      <c r="I6649">
        <v>99</v>
      </c>
      <c r="J6649">
        <v>155</v>
      </c>
      <c r="M6649">
        <v>99</v>
      </c>
      <c r="N6649">
        <v>99</v>
      </c>
      <c r="O6649">
        <v>99</v>
      </c>
      <c r="P6649">
        <v>99</v>
      </c>
      <c r="R6649">
        <v>0</v>
      </c>
    </row>
    <row r="6650" spans="1:38" x14ac:dyDescent="0.5">
      <c r="A6650">
        <v>16</v>
      </c>
      <c r="B6650">
        <v>570</v>
      </c>
      <c r="C6650">
        <v>2020</v>
      </c>
      <c r="D6650">
        <v>6</v>
      </c>
      <c r="E6650">
        <v>99</v>
      </c>
      <c r="F6650">
        <v>176</v>
      </c>
      <c r="G6650">
        <v>99</v>
      </c>
      <c r="H6650">
        <v>99</v>
      </c>
      <c r="I6650">
        <v>99</v>
      </c>
      <c r="J6650">
        <v>155</v>
      </c>
      <c r="M6650">
        <v>99</v>
      </c>
      <c r="N6650">
        <v>99</v>
      </c>
      <c r="O6650">
        <v>99</v>
      </c>
      <c r="P6650">
        <v>99</v>
      </c>
      <c r="R6650">
        <v>0</v>
      </c>
    </row>
    <row r="6651" spans="1:38" x14ac:dyDescent="0.5">
      <c r="A6651">
        <v>16</v>
      </c>
      <c r="B6651">
        <v>571</v>
      </c>
      <c r="C6651">
        <v>2020</v>
      </c>
      <c r="D6651">
        <v>7</v>
      </c>
      <c r="E6651">
        <v>99</v>
      </c>
      <c r="F6651">
        <v>176</v>
      </c>
      <c r="G6651">
        <v>99</v>
      </c>
      <c r="H6651">
        <v>99</v>
      </c>
      <c r="I6651">
        <v>99</v>
      </c>
      <c r="J6651">
        <v>155</v>
      </c>
      <c r="M6651">
        <v>99</v>
      </c>
      <c r="N6651">
        <v>99</v>
      </c>
      <c r="O6651">
        <v>99</v>
      </c>
      <c r="P6651">
        <v>99</v>
      </c>
      <c r="R6651">
        <v>0</v>
      </c>
    </row>
    <row r="6652" spans="1:38" x14ac:dyDescent="0.5">
      <c r="A6652">
        <v>16</v>
      </c>
      <c r="B6652">
        <v>572</v>
      </c>
      <c r="C6652">
        <v>2020</v>
      </c>
      <c r="D6652">
        <v>8</v>
      </c>
      <c r="E6652">
        <v>99</v>
      </c>
      <c r="F6652">
        <v>176</v>
      </c>
      <c r="G6652">
        <v>99</v>
      </c>
      <c r="H6652">
        <v>99</v>
      </c>
      <c r="I6652">
        <v>99</v>
      </c>
      <c r="J6652">
        <v>155</v>
      </c>
      <c r="M6652">
        <v>99</v>
      </c>
      <c r="N6652">
        <v>99</v>
      </c>
      <c r="O6652">
        <v>99</v>
      </c>
      <c r="P6652">
        <v>99</v>
      </c>
      <c r="R6652">
        <v>0</v>
      </c>
    </row>
    <row r="6653" spans="1:38" x14ac:dyDescent="0.5">
      <c r="A6653">
        <v>16</v>
      </c>
      <c r="B6653">
        <v>573</v>
      </c>
      <c r="C6653">
        <v>2020</v>
      </c>
      <c r="D6653">
        <v>9</v>
      </c>
      <c r="E6653">
        <v>99</v>
      </c>
      <c r="F6653">
        <v>176</v>
      </c>
      <c r="G6653">
        <v>99</v>
      </c>
      <c r="H6653">
        <v>99</v>
      </c>
      <c r="I6653">
        <v>99</v>
      </c>
      <c r="J6653">
        <v>155</v>
      </c>
      <c r="M6653">
        <v>99</v>
      </c>
      <c r="N6653">
        <v>99</v>
      </c>
      <c r="O6653">
        <v>99</v>
      </c>
      <c r="P6653">
        <v>99</v>
      </c>
      <c r="R6653">
        <v>0</v>
      </c>
    </row>
    <row r="6654" spans="1:38" x14ac:dyDescent="0.5">
      <c r="A6654">
        <v>16</v>
      </c>
      <c r="B6654">
        <v>574</v>
      </c>
      <c r="C6654">
        <v>2020</v>
      </c>
      <c r="D6654">
        <v>10</v>
      </c>
      <c r="E6654">
        <v>99</v>
      </c>
      <c r="F6654">
        <v>176</v>
      </c>
      <c r="G6654">
        <v>99</v>
      </c>
      <c r="H6654">
        <v>99</v>
      </c>
      <c r="I6654">
        <v>99</v>
      </c>
      <c r="J6654">
        <v>155</v>
      </c>
      <c r="M6654">
        <v>99</v>
      </c>
      <c r="N6654">
        <v>99</v>
      </c>
      <c r="O6654">
        <v>99</v>
      </c>
      <c r="P6654">
        <v>99</v>
      </c>
      <c r="R6654">
        <v>0</v>
      </c>
    </row>
    <row r="6655" spans="1:38" x14ac:dyDescent="0.5">
      <c r="A6655">
        <v>16</v>
      </c>
      <c r="B6655">
        <v>575</v>
      </c>
      <c r="C6655">
        <v>2020</v>
      </c>
      <c r="D6655">
        <v>11</v>
      </c>
      <c r="E6655">
        <v>99</v>
      </c>
      <c r="F6655">
        <v>176</v>
      </c>
      <c r="G6655">
        <v>99</v>
      </c>
      <c r="H6655">
        <v>99</v>
      </c>
      <c r="I6655">
        <v>99</v>
      </c>
      <c r="J6655">
        <v>155</v>
      </c>
      <c r="M6655">
        <v>99</v>
      </c>
      <c r="N6655">
        <v>99</v>
      </c>
      <c r="O6655">
        <v>99</v>
      </c>
      <c r="P6655">
        <v>99</v>
      </c>
      <c r="R6655">
        <v>0</v>
      </c>
    </row>
    <row r="6656" spans="1:38" x14ac:dyDescent="0.5">
      <c r="A6656">
        <v>16</v>
      </c>
      <c r="B6656">
        <v>576</v>
      </c>
      <c r="C6656">
        <v>2020</v>
      </c>
      <c r="D6656">
        <v>12</v>
      </c>
      <c r="E6656">
        <v>99</v>
      </c>
      <c r="F6656">
        <v>176</v>
      </c>
      <c r="G6656">
        <v>99</v>
      </c>
      <c r="H6656">
        <v>99</v>
      </c>
      <c r="I6656">
        <v>99</v>
      </c>
      <c r="J6656">
        <v>155</v>
      </c>
      <c r="M6656">
        <v>99</v>
      </c>
      <c r="N6656">
        <v>99</v>
      </c>
      <c r="O6656">
        <v>99</v>
      </c>
      <c r="P6656">
        <v>99</v>
      </c>
      <c r="R6656">
        <v>0</v>
      </c>
    </row>
    <row r="6657" spans="1:38" x14ac:dyDescent="0.5">
      <c r="A6657">
        <v>16</v>
      </c>
      <c r="B6657">
        <v>577</v>
      </c>
      <c r="C6657">
        <v>2020</v>
      </c>
      <c r="D6657">
        <v>1</v>
      </c>
      <c r="E6657">
        <v>99</v>
      </c>
      <c r="F6657">
        <v>176</v>
      </c>
      <c r="G6657">
        <v>99</v>
      </c>
      <c r="H6657">
        <v>99</v>
      </c>
      <c r="I6657">
        <v>99</v>
      </c>
      <c r="J6657">
        <v>160</v>
      </c>
      <c r="M6657">
        <v>99</v>
      </c>
      <c r="N6657">
        <v>99</v>
      </c>
      <c r="O6657">
        <v>99</v>
      </c>
      <c r="P6657">
        <v>99</v>
      </c>
      <c r="Q6657">
        <v>2</v>
      </c>
      <c r="R6657">
        <v>17</v>
      </c>
      <c r="S6657">
        <v>17</v>
      </c>
      <c r="T6657">
        <v>16.647058823529413</v>
      </c>
      <c r="U6657">
        <v>60.529411764705877</v>
      </c>
      <c r="V6657">
        <v>97.801287362182165</v>
      </c>
      <c r="W6657">
        <v>90.270588235294113</v>
      </c>
      <c r="X6657">
        <v>3.8718842814928718</v>
      </c>
      <c r="Y6657">
        <v>1.6491583257500704</v>
      </c>
      <c r="Z6657">
        <v>-9.4290227753902425</v>
      </c>
      <c r="AA6657">
        <v>0.84830339321357306</v>
      </c>
      <c r="AB6657">
        <v>0.93483312747429859</v>
      </c>
      <c r="AC6657">
        <v>0</v>
      </c>
      <c r="AD6657">
        <v>0</v>
      </c>
      <c r="AE6657">
        <v>0</v>
      </c>
      <c r="AF6657">
        <v>0</v>
      </c>
      <c r="AG6657">
        <v>1</v>
      </c>
      <c r="AH6657">
        <v>1</v>
      </c>
      <c r="AI6657">
        <v>0</v>
      </c>
      <c r="AJ6657">
        <v>0</v>
      </c>
      <c r="AK6657">
        <v>1</v>
      </c>
      <c r="AL6657">
        <v>0</v>
      </c>
    </row>
    <row r="6658" spans="1:38" x14ac:dyDescent="0.5">
      <c r="A6658">
        <v>16</v>
      </c>
      <c r="B6658">
        <v>578</v>
      </c>
      <c r="C6658">
        <v>2020</v>
      </c>
      <c r="D6658">
        <v>2</v>
      </c>
      <c r="E6658">
        <v>99</v>
      </c>
      <c r="F6658">
        <v>176</v>
      </c>
      <c r="G6658">
        <v>99</v>
      </c>
      <c r="H6658">
        <v>99</v>
      </c>
      <c r="I6658">
        <v>99</v>
      </c>
      <c r="J6658">
        <v>160</v>
      </c>
      <c r="M6658">
        <v>99</v>
      </c>
      <c r="N6658">
        <v>99</v>
      </c>
      <c r="O6658">
        <v>99</v>
      </c>
      <c r="P6658">
        <v>99</v>
      </c>
      <c r="Q6658">
        <v>2</v>
      </c>
      <c r="R6658">
        <v>13</v>
      </c>
      <c r="S6658">
        <v>13</v>
      </c>
      <c r="T6658">
        <v>16.076923076923077</v>
      </c>
      <c r="U6658">
        <v>60.461538461538481</v>
      </c>
      <c r="V6658">
        <v>93.532794399533302</v>
      </c>
      <c r="W6658">
        <v>86.330769230769221</v>
      </c>
      <c r="X6658">
        <v>13.116600439923239</v>
      </c>
      <c r="Y6658">
        <v>1.865285485074256</v>
      </c>
      <c r="Z6658">
        <v>-37.157885655177154</v>
      </c>
      <c r="AA6658">
        <v>1.0433386837881218</v>
      </c>
      <c r="AB6658">
        <v>1.0796142132370341</v>
      </c>
      <c r="AC6658">
        <v>0</v>
      </c>
      <c r="AD6658">
        <v>0</v>
      </c>
      <c r="AE6658">
        <v>0</v>
      </c>
      <c r="AF6658">
        <v>0</v>
      </c>
      <c r="AG6658">
        <v>1</v>
      </c>
      <c r="AH6658">
        <v>0</v>
      </c>
      <c r="AI6658">
        <v>0</v>
      </c>
      <c r="AJ6658">
        <v>0</v>
      </c>
      <c r="AK6658">
        <v>0</v>
      </c>
      <c r="AL6658">
        <v>0</v>
      </c>
    </row>
    <row r="6659" spans="1:38" x14ac:dyDescent="0.5">
      <c r="A6659">
        <v>16</v>
      </c>
      <c r="B6659">
        <v>579</v>
      </c>
      <c r="C6659">
        <v>2020</v>
      </c>
      <c r="D6659">
        <v>3</v>
      </c>
      <c r="E6659">
        <v>99</v>
      </c>
      <c r="F6659">
        <v>176</v>
      </c>
      <c r="G6659">
        <v>99</v>
      </c>
      <c r="H6659">
        <v>99</v>
      </c>
      <c r="I6659">
        <v>99</v>
      </c>
      <c r="J6659">
        <v>160</v>
      </c>
      <c r="M6659">
        <v>99</v>
      </c>
      <c r="N6659">
        <v>99</v>
      </c>
      <c r="O6659">
        <v>99</v>
      </c>
      <c r="P6659">
        <v>99</v>
      </c>
      <c r="Q6659">
        <v>1</v>
      </c>
      <c r="R6659">
        <v>1</v>
      </c>
      <c r="S6659">
        <v>1</v>
      </c>
      <c r="T6659">
        <v>17</v>
      </c>
      <c r="U6659">
        <v>63</v>
      </c>
      <c r="V6659">
        <v>88.190682556879707</v>
      </c>
      <c r="W6659">
        <v>81.400000000000006</v>
      </c>
      <c r="X6659">
        <v>0</v>
      </c>
      <c r="Y6659">
        <v>0</v>
      </c>
      <c r="AA6659">
        <v>4.6040515653775323E-2</v>
      </c>
      <c r="AB6659">
        <v>4.5329618160893856E-2</v>
      </c>
      <c r="AC6659">
        <v>0</v>
      </c>
      <c r="AD6659">
        <v>0</v>
      </c>
      <c r="AE6659">
        <v>0</v>
      </c>
      <c r="AF6659">
        <v>0</v>
      </c>
      <c r="AG6659">
        <v>0</v>
      </c>
      <c r="AH6659">
        <v>0</v>
      </c>
      <c r="AI6659">
        <v>0</v>
      </c>
      <c r="AJ6659">
        <v>0</v>
      </c>
      <c r="AK6659">
        <v>1</v>
      </c>
      <c r="AL6659">
        <v>0</v>
      </c>
    </row>
    <row r="6660" spans="1:38" x14ac:dyDescent="0.5">
      <c r="A6660">
        <v>16</v>
      </c>
      <c r="B6660">
        <v>580</v>
      </c>
      <c r="C6660">
        <v>2020</v>
      </c>
      <c r="D6660">
        <v>4</v>
      </c>
      <c r="E6660">
        <v>99</v>
      </c>
      <c r="F6660">
        <v>176</v>
      </c>
      <c r="G6660">
        <v>99</v>
      </c>
      <c r="H6660">
        <v>99</v>
      </c>
      <c r="I6660">
        <v>99</v>
      </c>
      <c r="J6660">
        <v>160</v>
      </c>
      <c r="M6660">
        <v>99</v>
      </c>
      <c r="N6660">
        <v>99</v>
      </c>
      <c r="O6660">
        <v>99</v>
      </c>
      <c r="P6660">
        <v>99</v>
      </c>
      <c r="Q6660">
        <v>2</v>
      </c>
      <c r="R6660">
        <v>38</v>
      </c>
      <c r="S6660">
        <v>38</v>
      </c>
      <c r="T6660">
        <v>16.368421052631579</v>
      </c>
      <c r="U6660">
        <v>61.578947368421041</v>
      </c>
      <c r="V6660">
        <v>88.068084621086868</v>
      </c>
      <c r="W6660">
        <v>81.28684210526319</v>
      </c>
      <c r="X6660">
        <v>10.521185921063868</v>
      </c>
      <c r="Y6660">
        <v>2.3911193034947504</v>
      </c>
      <c r="Z6660">
        <v>-55.085842823942677</v>
      </c>
      <c r="AA6660">
        <v>2.2366097704532075</v>
      </c>
      <c r="AB6660">
        <v>2.2133671929525378</v>
      </c>
      <c r="AC6660">
        <v>0</v>
      </c>
      <c r="AD6660">
        <v>0</v>
      </c>
      <c r="AE6660">
        <v>0</v>
      </c>
      <c r="AF6660">
        <v>0</v>
      </c>
      <c r="AG6660">
        <v>0</v>
      </c>
      <c r="AH6660">
        <v>0</v>
      </c>
      <c r="AI6660">
        <v>0</v>
      </c>
      <c r="AJ6660">
        <v>0</v>
      </c>
      <c r="AK6660">
        <v>2</v>
      </c>
      <c r="AL6660">
        <v>0</v>
      </c>
    </row>
    <row r="6661" spans="1:38" x14ac:dyDescent="0.5">
      <c r="A6661">
        <v>16</v>
      </c>
      <c r="B6661">
        <v>581</v>
      </c>
      <c r="C6661">
        <v>2020</v>
      </c>
      <c r="D6661">
        <v>5</v>
      </c>
      <c r="E6661">
        <v>99</v>
      </c>
      <c r="F6661">
        <v>176</v>
      </c>
      <c r="G6661">
        <v>99</v>
      </c>
      <c r="H6661">
        <v>99</v>
      </c>
      <c r="I6661">
        <v>99</v>
      </c>
      <c r="J6661">
        <v>160</v>
      </c>
      <c r="M6661">
        <v>99</v>
      </c>
      <c r="N6661">
        <v>99</v>
      </c>
      <c r="O6661">
        <v>99</v>
      </c>
      <c r="P6661">
        <v>99</v>
      </c>
      <c r="Q6661">
        <v>1</v>
      </c>
      <c r="R6661">
        <v>3</v>
      </c>
      <c r="S6661">
        <v>3</v>
      </c>
      <c r="T6661">
        <v>16</v>
      </c>
      <c r="U6661">
        <v>61</v>
      </c>
      <c r="V6661">
        <v>94.835680751173726</v>
      </c>
      <c r="W6661">
        <v>87.53333333333336</v>
      </c>
      <c r="X6661">
        <v>6.2510443571895697</v>
      </c>
      <c r="Y6661">
        <v>2.1602468994692874</v>
      </c>
      <c r="Z6661">
        <v>-99.72502164856563</v>
      </c>
      <c r="AA6661">
        <v>0.20979020979020976</v>
      </c>
      <c r="AB6661">
        <v>0.22017757245757999</v>
      </c>
      <c r="AC6661">
        <v>0</v>
      </c>
      <c r="AD6661">
        <v>0</v>
      </c>
      <c r="AE6661">
        <v>0</v>
      </c>
      <c r="AF6661">
        <v>0</v>
      </c>
      <c r="AG6661">
        <v>0</v>
      </c>
      <c r="AH6661">
        <v>0</v>
      </c>
      <c r="AI6661">
        <v>0</v>
      </c>
      <c r="AJ6661">
        <v>0</v>
      </c>
      <c r="AK6661">
        <v>0</v>
      </c>
      <c r="AL6661">
        <v>0</v>
      </c>
    </row>
    <row r="6662" spans="1:38" x14ac:dyDescent="0.5">
      <c r="A6662">
        <v>16</v>
      </c>
      <c r="B6662">
        <v>582</v>
      </c>
      <c r="C6662">
        <v>2020</v>
      </c>
      <c r="D6662">
        <v>6</v>
      </c>
      <c r="E6662">
        <v>99</v>
      </c>
      <c r="F6662">
        <v>176</v>
      </c>
      <c r="G6662">
        <v>99</v>
      </c>
      <c r="H6662">
        <v>99</v>
      </c>
      <c r="I6662">
        <v>99</v>
      </c>
      <c r="J6662">
        <v>160</v>
      </c>
      <c r="M6662">
        <v>99</v>
      </c>
      <c r="N6662">
        <v>99</v>
      </c>
      <c r="O6662">
        <v>99</v>
      </c>
      <c r="P6662">
        <v>99</v>
      </c>
      <c r="Q6662">
        <v>3</v>
      </c>
      <c r="R6662">
        <v>119</v>
      </c>
      <c r="S6662">
        <v>119</v>
      </c>
      <c r="T6662">
        <v>16.369747899159663</v>
      </c>
      <c r="U6662">
        <v>60.840336134453757</v>
      </c>
      <c r="V6662">
        <v>86.365250325482322</v>
      </c>
      <c r="W6662">
        <v>79.715126050420196</v>
      </c>
      <c r="X6662">
        <v>6.7110925190488402</v>
      </c>
      <c r="Y6662">
        <v>1.8651297892402321</v>
      </c>
      <c r="Z6662">
        <v>0.38182480852330658</v>
      </c>
      <c r="AA6662">
        <v>6.3399041022908884</v>
      </c>
      <c r="AB6662">
        <v>6.2326081284679056</v>
      </c>
      <c r="AC6662">
        <v>1</v>
      </c>
      <c r="AD6662">
        <v>0</v>
      </c>
      <c r="AE6662">
        <v>0</v>
      </c>
      <c r="AF6662">
        <v>2</v>
      </c>
      <c r="AG6662">
        <v>1</v>
      </c>
      <c r="AH6662">
        <v>0</v>
      </c>
      <c r="AI6662">
        <v>0</v>
      </c>
      <c r="AJ6662">
        <v>0</v>
      </c>
      <c r="AK6662">
        <v>0</v>
      </c>
      <c r="AL6662">
        <v>0</v>
      </c>
    </row>
    <row r="6663" spans="1:38" x14ac:dyDescent="0.5">
      <c r="A6663">
        <v>16</v>
      </c>
      <c r="B6663">
        <v>583</v>
      </c>
      <c r="C6663">
        <v>2020</v>
      </c>
      <c r="D6663">
        <v>7</v>
      </c>
      <c r="E6663">
        <v>99</v>
      </c>
      <c r="F6663">
        <v>176</v>
      </c>
      <c r="G6663">
        <v>99</v>
      </c>
      <c r="H6663">
        <v>99</v>
      </c>
      <c r="I6663">
        <v>99</v>
      </c>
      <c r="J6663">
        <v>160</v>
      </c>
      <c r="M6663">
        <v>99</v>
      </c>
      <c r="N6663">
        <v>99</v>
      </c>
      <c r="O6663">
        <v>99</v>
      </c>
      <c r="P6663">
        <v>99</v>
      </c>
      <c r="Q6663">
        <v>3</v>
      </c>
      <c r="R6663">
        <v>160</v>
      </c>
      <c r="S6663">
        <v>160</v>
      </c>
      <c r="T6663">
        <v>16.324999999999999</v>
      </c>
      <c r="U6663">
        <v>60.931249999999999</v>
      </c>
      <c r="V6663">
        <v>86.459913326110524</v>
      </c>
      <c r="W6663">
        <v>79.802499999999995</v>
      </c>
      <c r="X6663">
        <v>5.9996140500868691</v>
      </c>
      <c r="Y6663">
        <v>2.0890245181663483</v>
      </c>
      <c r="Z6663">
        <v>-7.274222698471414</v>
      </c>
      <c r="AA6663">
        <v>8.093070308548306</v>
      </c>
      <c r="AB6663">
        <v>7.9127179198235247</v>
      </c>
      <c r="AC6663">
        <v>2</v>
      </c>
      <c r="AD6663">
        <v>0</v>
      </c>
      <c r="AE6663">
        <v>0</v>
      </c>
      <c r="AF6663">
        <v>1</v>
      </c>
      <c r="AG6663">
        <v>0</v>
      </c>
      <c r="AH6663">
        <v>0</v>
      </c>
      <c r="AI6663">
        <v>0</v>
      </c>
      <c r="AJ6663">
        <v>0</v>
      </c>
      <c r="AK6663">
        <v>3</v>
      </c>
      <c r="AL6663">
        <v>6</v>
      </c>
    </row>
    <row r="6664" spans="1:38" x14ac:dyDescent="0.5">
      <c r="A6664">
        <v>16</v>
      </c>
      <c r="B6664">
        <v>584</v>
      </c>
      <c r="C6664">
        <v>2020</v>
      </c>
      <c r="D6664">
        <v>8</v>
      </c>
      <c r="E6664">
        <v>99</v>
      </c>
      <c r="F6664">
        <v>176</v>
      </c>
      <c r="G6664">
        <v>99</v>
      </c>
      <c r="H6664">
        <v>99</v>
      </c>
      <c r="I6664">
        <v>99</v>
      </c>
      <c r="J6664">
        <v>160</v>
      </c>
      <c r="M6664">
        <v>99</v>
      </c>
      <c r="N6664">
        <v>99</v>
      </c>
      <c r="O6664">
        <v>99</v>
      </c>
      <c r="P6664">
        <v>99</v>
      </c>
      <c r="Q6664">
        <v>2</v>
      </c>
      <c r="R6664">
        <v>15</v>
      </c>
      <c r="S6664">
        <v>15</v>
      </c>
      <c r="T6664">
        <v>15.6</v>
      </c>
      <c r="U6664">
        <v>60.66666666666665</v>
      </c>
      <c r="V6664">
        <v>96.388587937883742</v>
      </c>
      <c r="W6664">
        <v>88.966666666666683</v>
      </c>
      <c r="X6664">
        <v>13.545019584908356</v>
      </c>
      <c r="Y6664">
        <v>2.844097201026901</v>
      </c>
      <c r="Z6664">
        <v>-13.042594026385038</v>
      </c>
      <c r="AA6664">
        <v>1.0729613733905581</v>
      </c>
      <c r="AB6664">
        <v>1.1323050753146211</v>
      </c>
      <c r="AC6664">
        <v>0</v>
      </c>
      <c r="AD6664">
        <v>0</v>
      </c>
      <c r="AE6664">
        <v>0</v>
      </c>
      <c r="AF6664">
        <v>0</v>
      </c>
      <c r="AG6664">
        <v>1</v>
      </c>
      <c r="AH6664">
        <v>0</v>
      </c>
      <c r="AI6664">
        <v>0</v>
      </c>
      <c r="AJ6664">
        <v>0</v>
      </c>
      <c r="AK6664">
        <v>1</v>
      </c>
      <c r="AL6664">
        <v>0</v>
      </c>
    </row>
    <row r="6665" spans="1:38" x14ac:dyDescent="0.5">
      <c r="A6665">
        <v>16</v>
      </c>
      <c r="B6665">
        <v>585</v>
      </c>
      <c r="C6665">
        <v>2020</v>
      </c>
      <c r="D6665">
        <v>9</v>
      </c>
      <c r="E6665">
        <v>99</v>
      </c>
      <c r="F6665">
        <v>176</v>
      </c>
      <c r="G6665">
        <v>99</v>
      </c>
      <c r="H6665">
        <v>99</v>
      </c>
      <c r="I6665">
        <v>99</v>
      </c>
      <c r="J6665">
        <v>160</v>
      </c>
      <c r="M6665">
        <v>99</v>
      </c>
      <c r="N6665">
        <v>99</v>
      </c>
      <c r="O6665">
        <v>99</v>
      </c>
      <c r="P6665">
        <v>99</v>
      </c>
      <c r="Q6665">
        <v>2</v>
      </c>
      <c r="R6665">
        <v>36</v>
      </c>
      <c r="S6665">
        <v>36</v>
      </c>
      <c r="T6665">
        <v>15.083333333333337</v>
      </c>
      <c r="U6665">
        <v>59.194444444444443</v>
      </c>
      <c r="V6665">
        <v>89.553990610328611</v>
      </c>
      <c r="W6665">
        <v>82.658333333333317</v>
      </c>
      <c r="X6665">
        <v>9.7574295055386955</v>
      </c>
      <c r="Y6665">
        <v>2.9042061876263818</v>
      </c>
      <c r="Z6665">
        <v>-22.860129996388959</v>
      </c>
      <c r="AA6665">
        <v>2.2153846153846164</v>
      </c>
      <c r="AB6665">
        <v>2.2387660507157223</v>
      </c>
      <c r="AC6665">
        <v>0</v>
      </c>
      <c r="AD6665">
        <v>0</v>
      </c>
      <c r="AE6665">
        <v>0</v>
      </c>
      <c r="AF6665">
        <v>1</v>
      </c>
      <c r="AG6665">
        <v>1</v>
      </c>
      <c r="AH6665">
        <v>0</v>
      </c>
      <c r="AI6665">
        <v>0</v>
      </c>
      <c r="AJ6665">
        <v>0</v>
      </c>
      <c r="AK6665">
        <v>1</v>
      </c>
      <c r="AL6665">
        <v>1</v>
      </c>
    </row>
    <row r="6666" spans="1:38" x14ac:dyDescent="0.5">
      <c r="A6666">
        <v>16</v>
      </c>
      <c r="B6666">
        <v>586</v>
      </c>
      <c r="C6666">
        <v>2020</v>
      </c>
      <c r="D6666">
        <v>10</v>
      </c>
      <c r="E6666">
        <v>99</v>
      </c>
      <c r="F6666">
        <v>176</v>
      </c>
      <c r="G6666">
        <v>99</v>
      </c>
      <c r="H6666">
        <v>99</v>
      </c>
      <c r="I6666">
        <v>99</v>
      </c>
      <c r="J6666">
        <v>160</v>
      </c>
      <c r="M6666">
        <v>99</v>
      </c>
      <c r="N6666">
        <v>99</v>
      </c>
      <c r="O6666">
        <v>99</v>
      </c>
      <c r="P6666">
        <v>99</v>
      </c>
      <c r="Q6666">
        <v>2</v>
      </c>
      <c r="R6666">
        <v>69</v>
      </c>
      <c r="S6666">
        <v>69</v>
      </c>
      <c r="T6666">
        <v>16.521739130434781</v>
      </c>
      <c r="U6666">
        <v>61.173913043478258</v>
      </c>
      <c r="V6666">
        <v>91.425251621209981</v>
      </c>
      <c r="W6666">
        <v>84.385507246376847</v>
      </c>
      <c r="X6666">
        <v>5.8117391286275799</v>
      </c>
      <c r="Y6666">
        <v>1.8253966949372904</v>
      </c>
      <c r="Z6666">
        <v>-22.476169893337936</v>
      </c>
      <c r="AA6666">
        <v>4.5216251638269966</v>
      </c>
      <c r="AB6666">
        <v>4.4637788487596524</v>
      </c>
      <c r="AC6666">
        <v>0</v>
      </c>
      <c r="AD6666">
        <v>0</v>
      </c>
      <c r="AE6666">
        <v>0</v>
      </c>
      <c r="AF6666">
        <v>0</v>
      </c>
      <c r="AG6666">
        <v>2</v>
      </c>
      <c r="AH6666">
        <v>1</v>
      </c>
      <c r="AI6666">
        <v>0</v>
      </c>
      <c r="AJ6666">
        <v>0</v>
      </c>
      <c r="AK6666">
        <v>1</v>
      </c>
      <c r="AL6666">
        <v>0</v>
      </c>
    </row>
    <row r="6667" spans="1:38" x14ac:dyDescent="0.5">
      <c r="A6667">
        <v>16</v>
      </c>
      <c r="B6667">
        <v>587</v>
      </c>
      <c r="C6667">
        <v>2020</v>
      </c>
      <c r="D6667">
        <v>11</v>
      </c>
      <c r="E6667">
        <v>99</v>
      </c>
      <c r="F6667">
        <v>176</v>
      </c>
      <c r="G6667">
        <v>99</v>
      </c>
      <c r="H6667">
        <v>99</v>
      </c>
      <c r="I6667">
        <v>99</v>
      </c>
      <c r="J6667">
        <v>160</v>
      </c>
      <c r="M6667">
        <v>99</v>
      </c>
      <c r="N6667">
        <v>99</v>
      </c>
      <c r="O6667">
        <v>99</v>
      </c>
      <c r="P6667">
        <v>99</v>
      </c>
      <c r="Q6667">
        <v>1</v>
      </c>
      <c r="R6667">
        <v>10</v>
      </c>
      <c r="S6667">
        <v>10</v>
      </c>
      <c r="T6667">
        <v>16.100000000000001</v>
      </c>
      <c r="U6667">
        <v>60.4</v>
      </c>
      <c r="V6667">
        <v>87.204767063921977</v>
      </c>
      <c r="W6667">
        <v>80.490000000000009</v>
      </c>
      <c r="X6667">
        <v>4.0643449656740325</v>
      </c>
      <c r="Y6667">
        <v>3.469870314579516</v>
      </c>
      <c r="Z6667">
        <v>11.373668300858348</v>
      </c>
      <c r="AA6667">
        <v>0.45475216007276031</v>
      </c>
      <c r="AB6667">
        <v>0.4373053817194073</v>
      </c>
      <c r="AC6667">
        <v>1</v>
      </c>
      <c r="AD6667">
        <v>0</v>
      </c>
      <c r="AE6667">
        <v>0</v>
      </c>
      <c r="AF6667">
        <v>0</v>
      </c>
      <c r="AG6667">
        <v>0</v>
      </c>
      <c r="AH6667">
        <v>0</v>
      </c>
      <c r="AI6667">
        <v>0</v>
      </c>
      <c r="AJ6667">
        <v>0</v>
      </c>
      <c r="AK6667">
        <v>0</v>
      </c>
      <c r="AL6667">
        <v>0</v>
      </c>
    </row>
    <row r="6668" spans="1:38" x14ac:dyDescent="0.5">
      <c r="A6668">
        <v>16</v>
      </c>
      <c r="B6668">
        <v>588</v>
      </c>
      <c r="C6668">
        <v>2020</v>
      </c>
      <c r="D6668">
        <v>12</v>
      </c>
      <c r="E6668">
        <v>99</v>
      </c>
      <c r="F6668">
        <v>176</v>
      </c>
      <c r="G6668">
        <v>99</v>
      </c>
      <c r="H6668">
        <v>99</v>
      </c>
      <c r="I6668">
        <v>99</v>
      </c>
      <c r="J6668">
        <v>160</v>
      </c>
      <c r="M6668">
        <v>99</v>
      </c>
      <c r="N6668">
        <v>99</v>
      </c>
      <c r="O6668">
        <v>99</v>
      </c>
      <c r="P6668">
        <v>99</v>
      </c>
      <c r="Q6668">
        <v>2</v>
      </c>
      <c r="R6668">
        <v>51</v>
      </c>
      <c r="S6668">
        <v>51</v>
      </c>
      <c r="T6668">
        <v>16.117647058823529</v>
      </c>
      <c r="U6668">
        <v>60.313725490196049</v>
      </c>
      <c r="V6668">
        <v>86.308499564506207</v>
      </c>
      <c r="W6668">
        <v>79.662745098039238</v>
      </c>
      <c r="X6668">
        <v>3.9812285415097657</v>
      </c>
      <c r="Y6668">
        <v>1.9147538220758988</v>
      </c>
      <c r="Z6668">
        <v>-7.3831383164459652</v>
      </c>
      <c r="AA6668">
        <v>2.9565217391304346</v>
      </c>
      <c r="AB6668">
        <v>2.9147978362999671</v>
      </c>
      <c r="AC6668">
        <v>0</v>
      </c>
      <c r="AD6668">
        <v>0</v>
      </c>
      <c r="AE6668">
        <v>0</v>
      </c>
      <c r="AF6668">
        <v>0</v>
      </c>
      <c r="AG6668">
        <v>1</v>
      </c>
      <c r="AH6668">
        <v>0</v>
      </c>
      <c r="AI6668">
        <v>0</v>
      </c>
      <c r="AJ6668">
        <v>0</v>
      </c>
      <c r="AK6668">
        <v>0</v>
      </c>
      <c r="AL6668">
        <v>0</v>
      </c>
    </row>
    <row r="6669" spans="1:38" x14ac:dyDescent="0.5">
      <c r="A6669">
        <v>16</v>
      </c>
      <c r="B6669">
        <v>589</v>
      </c>
      <c r="C6669">
        <v>2020</v>
      </c>
      <c r="D6669">
        <v>1</v>
      </c>
      <c r="E6669">
        <v>99</v>
      </c>
      <c r="F6669">
        <v>176</v>
      </c>
      <c r="G6669">
        <v>99</v>
      </c>
      <c r="H6669">
        <v>99</v>
      </c>
      <c r="I6669">
        <v>99</v>
      </c>
      <c r="J6669">
        <v>171</v>
      </c>
      <c r="M6669">
        <v>99</v>
      </c>
      <c r="N6669">
        <v>99</v>
      </c>
      <c r="O6669">
        <v>99</v>
      </c>
      <c r="P6669">
        <v>99</v>
      </c>
      <c r="Q6669">
        <v>3</v>
      </c>
      <c r="R6669">
        <v>6</v>
      </c>
      <c r="S6669">
        <v>6</v>
      </c>
      <c r="T6669">
        <v>17</v>
      </c>
      <c r="U6669">
        <v>62.5</v>
      </c>
      <c r="V6669">
        <v>81.88876850848682</v>
      </c>
      <c r="W6669">
        <v>75.583333333333314</v>
      </c>
      <c r="X6669">
        <v>7.9377613692751279</v>
      </c>
      <c r="Y6669">
        <v>1.8929694486000912</v>
      </c>
      <c r="Z6669">
        <v>-71.487486550466798</v>
      </c>
      <c r="AA6669">
        <v>0.2994011976047905</v>
      </c>
      <c r="AB6669">
        <v>0.27625884485181446</v>
      </c>
      <c r="AC6669">
        <v>0</v>
      </c>
      <c r="AD6669">
        <v>0</v>
      </c>
      <c r="AE6669">
        <v>0</v>
      </c>
      <c r="AF6669">
        <v>0</v>
      </c>
      <c r="AG6669">
        <v>2</v>
      </c>
      <c r="AH6669">
        <v>0</v>
      </c>
      <c r="AI6669">
        <v>1</v>
      </c>
      <c r="AJ6669">
        <v>0</v>
      </c>
      <c r="AK6669">
        <v>0</v>
      </c>
      <c r="AL6669">
        <v>0</v>
      </c>
    </row>
    <row r="6670" spans="1:38" x14ac:dyDescent="0.5">
      <c r="A6670">
        <v>16</v>
      </c>
      <c r="B6670">
        <v>590</v>
      </c>
      <c r="C6670">
        <v>2020</v>
      </c>
      <c r="D6670">
        <v>2</v>
      </c>
      <c r="E6670">
        <v>99</v>
      </c>
      <c r="F6670">
        <v>176</v>
      </c>
      <c r="G6670">
        <v>99</v>
      </c>
      <c r="H6670">
        <v>99</v>
      </c>
      <c r="I6670">
        <v>99</v>
      </c>
      <c r="J6670">
        <v>171</v>
      </c>
      <c r="M6670">
        <v>99</v>
      </c>
      <c r="N6670">
        <v>99</v>
      </c>
      <c r="O6670">
        <v>99</v>
      </c>
      <c r="P6670">
        <v>99</v>
      </c>
      <c r="Q6670">
        <v>3</v>
      </c>
      <c r="R6670">
        <v>12</v>
      </c>
      <c r="S6670">
        <v>12</v>
      </c>
      <c r="T6670">
        <v>16.5</v>
      </c>
      <c r="U6670">
        <v>61.91666666666665</v>
      </c>
      <c r="V6670">
        <v>79.703864210906431</v>
      </c>
      <c r="W6670">
        <v>73.566666666666663</v>
      </c>
      <c r="X6670">
        <v>14.24390707948103</v>
      </c>
      <c r="Y6670">
        <v>1.8465433171801375</v>
      </c>
      <c r="Z6670">
        <v>-32.169089303463515</v>
      </c>
      <c r="AA6670">
        <v>0.96308186195826684</v>
      </c>
      <c r="AB6670">
        <v>0.84922340501261118</v>
      </c>
      <c r="AC6670">
        <v>0</v>
      </c>
      <c r="AD6670">
        <v>0</v>
      </c>
      <c r="AE6670">
        <v>0</v>
      </c>
      <c r="AF6670">
        <v>0</v>
      </c>
      <c r="AG6670">
        <v>0</v>
      </c>
      <c r="AH6670">
        <v>0</v>
      </c>
      <c r="AI6670">
        <v>0</v>
      </c>
      <c r="AJ6670">
        <v>0</v>
      </c>
      <c r="AK6670">
        <v>3</v>
      </c>
      <c r="AL6670">
        <v>0</v>
      </c>
    </row>
    <row r="6671" spans="1:38" x14ac:dyDescent="0.5">
      <c r="A6671">
        <v>16</v>
      </c>
      <c r="B6671">
        <v>591</v>
      </c>
      <c r="C6671">
        <v>2020</v>
      </c>
      <c r="D6671">
        <v>3</v>
      </c>
      <c r="E6671">
        <v>99</v>
      </c>
      <c r="F6671">
        <v>176</v>
      </c>
      <c r="G6671">
        <v>99</v>
      </c>
      <c r="H6671">
        <v>99</v>
      </c>
      <c r="I6671">
        <v>99</v>
      </c>
      <c r="J6671">
        <v>171</v>
      </c>
      <c r="M6671">
        <v>99</v>
      </c>
      <c r="N6671">
        <v>99</v>
      </c>
      <c r="O6671">
        <v>99</v>
      </c>
      <c r="P6671">
        <v>99</v>
      </c>
      <c r="Q6671">
        <v>3</v>
      </c>
      <c r="R6671">
        <v>13</v>
      </c>
      <c r="S6671">
        <v>13</v>
      </c>
      <c r="T6671">
        <v>16.769230769230777</v>
      </c>
      <c r="U6671">
        <v>61.538461538461519</v>
      </c>
      <c r="V6671">
        <v>84.382031835986311</v>
      </c>
      <c r="W6671">
        <v>77.884615384615373</v>
      </c>
      <c r="X6671">
        <v>13.298169113646727</v>
      </c>
      <c r="Y6671">
        <v>2.5302898774458762</v>
      </c>
      <c r="Z6671">
        <v>-33.992493230750178</v>
      </c>
      <c r="AA6671">
        <v>0.59852670349907922</v>
      </c>
      <c r="AB6671">
        <v>0.56383585243126577</v>
      </c>
      <c r="AC6671">
        <v>0</v>
      </c>
      <c r="AD6671">
        <v>0</v>
      </c>
      <c r="AE6671">
        <v>0</v>
      </c>
      <c r="AF6671">
        <v>0</v>
      </c>
      <c r="AG6671">
        <v>1</v>
      </c>
      <c r="AH6671">
        <v>0</v>
      </c>
      <c r="AI6671">
        <v>0</v>
      </c>
      <c r="AJ6671">
        <v>0</v>
      </c>
      <c r="AK6671">
        <v>0</v>
      </c>
      <c r="AL6671">
        <v>0</v>
      </c>
    </row>
    <row r="6672" spans="1:38" x14ac:dyDescent="0.5">
      <c r="A6672">
        <v>16</v>
      </c>
      <c r="B6672">
        <v>592</v>
      </c>
      <c r="C6672">
        <v>2020</v>
      </c>
      <c r="D6672">
        <v>4</v>
      </c>
      <c r="E6672">
        <v>99</v>
      </c>
      <c r="F6672">
        <v>176</v>
      </c>
      <c r="G6672">
        <v>99</v>
      </c>
      <c r="H6672">
        <v>99</v>
      </c>
      <c r="I6672">
        <v>99</v>
      </c>
      <c r="J6672">
        <v>171</v>
      </c>
      <c r="M6672">
        <v>99</v>
      </c>
      <c r="N6672">
        <v>99</v>
      </c>
      <c r="O6672">
        <v>99</v>
      </c>
      <c r="P6672">
        <v>99</v>
      </c>
      <c r="Q6672">
        <v>2</v>
      </c>
      <c r="R6672">
        <v>8</v>
      </c>
      <c r="S6672">
        <v>8</v>
      </c>
      <c r="T6672">
        <v>14.375</v>
      </c>
      <c r="U6672">
        <v>58.25</v>
      </c>
      <c r="V6672">
        <v>94.122426868905762</v>
      </c>
      <c r="W6672">
        <v>86.875</v>
      </c>
      <c r="X6672">
        <v>9.2640096610485312</v>
      </c>
      <c r="Y6672">
        <v>3.8971143170299753</v>
      </c>
      <c r="Z6672">
        <v>-86.88705320327675</v>
      </c>
      <c r="AA6672">
        <v>0.4708652148322543</v>
      </c>
      <c r="AB6672">
        <v>0.49800582702645374</v>
      </c>
      <c r="AC6672">
        <v>0</v>
      </c>
      <c r="AD6672">
        <v>0</v>
      </c>
      <c r="AE6672">
        <v>0</v>
      </c>
      <c r="AF6672">
        <v>0</v>
      </c>
      <c r="AG6672">
        <v>1</v>
      </c>
      <c r="AH6672">
        <v>1</v>
      </c>
      <c r="AI6672">
        <v>1</v>
      </c>
      <c r="AJ6672">
        <v>0</v>
      </c>
      <c r="AK6672">
        <v>0</v>
      </c>
      <c r="AL6672">
        <v>0</v>
      </c>
    </row>
    <row r="6673" spans="1:38" x14ac:dyDescent="0.5">
      <c r="A6673">
        <v>16</v>
      </c>
      <c r="B6673">
        <v>593</v>
      </c>
      <c r="C6673">
        <v>2020</v>
      </c>
      <c r="D6673">
        <v>5</v>
      </c>
      <c r="E6673">
        <v>99</v>
      </c>
      <c r="F6673">
        <v>176</v>
      </c>
      <c r="G6673">
        <v>99</v>
      </c>
      <c r="H6673">
        <v>99</v>
      </c>
      <c r="I6673">
        <v>99</v>
      </c>
      <c r="J6673">
        <v>171</v>
      </c>
      <c r="M6673">
        <v>99</v>
      </c>
      <c r="N6673">
        <v>99</v>
      </c>
      <c r="O6673">
        <v>99</v>
      </c>
      <c r="P6673">
        <v>99</v>
      </c>
      <c r="Q6673">
        <v>2</v>
      </c>
      <c r="R6673">
        <v>8</v>
      </c>
      <c r="S6673">
        <v>8</v>
      </c>
      <c r="T6673">
        <v>15.875</v>
      </c>
      <c r="U6673">
        <v>59.875</v>
      </c>
      <c r="V6673">
        <v>91.765980498374844</v>
      </c>
      <c r="W6673">
        <v>84.7</v>
      </c>
      <c r="X6673">
        <v>8.3218086976329619</v>
      </c>
      <c r="Y6673">
        <v>1.8998355191963328</v>
      </c>
      <c r="Z6673">
        <v>-53.288829209577777</v>
      </c>
      <c r="AA6673">
        <v>0.55944055944055937</v>
      </c>
      <c r="AB6673">
        <v>0.56813527455162305</v>
      </c>
      <c r="AC6673">
        <v>0</v>
      </c>
      <c r="AD6673">
        <v>0</v>
      </c>
      <c r="AE6673">
        <v>0</v>
      </c>
      <c r="AF6673">
        <v>0</v>
      </c>
      <c r="AG6673">
        <v>0</v>
      </c>
      <c r="AH6673">
        <v>0</v>
      </c>
      <c r="AI6673">
        <v>2</v>
      </c>
      <c r="AJ6673">
        <v>0</v>
      </c>
      <c r="AK6673">
        <v>0</v>
      </c>
      <c r="AL6673">
        <v>0</v>
      </c>
    </row>
    <row r="6674" spans="1:38" x14ac:dyDescent="0.5">
      <c r="A6674">
        <v>16</v>
      </c>
      <c r="B6674">
        <v>594</v>
      </c>
      <c r="C6674">
        <v>2020</v>
      </c>
      <c r="D6674">
        <v>6</v>
      </c>
      <c r="E6674">
        <v>99</v>
      </c>
      <c r="F6674">
        <v>176</v>
      </c>
      <c r="G6674">
        <v>99</v>
      </c>
      <c r="H6674">
        <v>99</v>
      </c>
      <c r="I6674">
        <v>99</v>
      </c>
      <c r="J6674">
        <v>171</v>
      </c>
      <c r="M6674">
        <v>99</v>
      </c>
      <c r="N6674">
        <v>99</v>
      </c>
      <c r="O6674">
        <v>99</v>
      </c>
      <c r="P6674">
        <v>99</v>
      </c>
      <c r="Q6674">
        <v>3</v>
      </c>
      <c r="R6674">
        <v>11</v>
      </c>
      <c r="S6674">
        <v>11</v>
      </c>
      <c r="T6674">
        <v>15.909090909090908</v>
      </c>
      <c r="U6674">
        <v>61.636363636363633</v>
      </c>
      <c r="V6674">
        <v>73.98798384713875</v>
      </c>
      <c r="W6674">
        <v>68.290909090909082</v>
      </c>
      <c r="X6674">
        <v>14.092903084722252</v>
      </c>
      <c r="Y6674">
        <v>3.4712514712795275</v>
      </c>
      <c r="Z6674">
        <v>-66.385989457376581</v>
      </c>
      <c r="AA6674">
        <v>0.58604155567394756</v>
      </c>
      <c r="AB6674">
        <v>0.49355743942242752</v>
      </c>
      <c r="AC6674">
        <v>1</v>
      </c>
      <c r="AD6674">
        <v>0</v>
      </c>
      <c r="AE6674">
        <v>0</v>
      </c>
      <c r="AF6674">
        <v>0</v>
      </c>
      <c r="AG6674">
        <v>0</v>
      </c>
      <c r="AH6674">
        <v>0</v>
      </c>
      <c r="AI6674">
        <v>0</v>
      </c>
      <c r="AJ6674">
        <v>0</v>
      </c>
      <c r="AK6674">
        <v>0</v>
      </c>
      <c r="AL6674">
        <v>0</v>
      </c>
    </row>
    <row r="6675" spans="1:38" x14ac:dyDescent="0.5">
      <c r="A6675">
        <v>16</v>
      </c>
      <c r="B6675">
        <v>595</v>
      </c>
      <c r="C6675">
        <v>2020</v>
      </c>
      <c r="D6675">
        <v>7</v>
      </c>
      <c r="E6675">
        <v>99</v>
      </c>
      <c r="F6675">
        <v>176</v>
      </c>
      <c r="G6675">
        <v>99</v>
      </c>
      <c r="H6675">
        <v>99</v>
      </c>
      <c r="I6675">
        <v>99</v>
      </c>
      <c r="J6675">
        <v>171</v>
      </c>
      <c r="M6675">
        <v>99</v>
      </c>
      <c r="N6675">
        <v>99</v>
      </c>
      <c r="O6675">
        <v>99</v>
      </c>
      <c r="P6675">
        <v>99</v>
      </c>
      <c r="Q6675">
        <v>2</v>
      </c>
      <c r="R6675">
        <v>10</v>
      </c>
      <c r="S6675">
        <v>10</v>
      </c>
      <c r="T6675">
        <v>17</v>
      </c>
      <c r="U6675">
        <v>63.2</v>
      </c>
      <c r="V6675">
        <v>66.988082340194993</v>
      </c>
      <c r="W6675">
        <v>61.830000000000013</v>
      </c>
      <c r="X6675">
        <v>6.9990070724353268</v>
      </c>
      <c r="Y6675">
        <v>1.4696938456698572</v>
      </c>
      <c r="Z6675">
        <v>-5.6968437507382399</v>
      </c>
      <c r="AA6675">
        <v>0.50581689428426913</v>
      </c>
      <c r="AB6675">
        <v>0.38316731069099391</v>
      </c>
      <c r="AC6675">
        <v>0</v>
      </c>
      <c r="AD6675">
        <v>0</v>
      </c>
      <c r="AE6675">
        <v>0</v>
      </c>
      <c r="AF6675">
        <v>0</v>
      </c>
      <c r="AG6675">
        <v>0</v>
      </c>
      <c r="AH6675">
        <v>0</v>
      </c>
      <c r="AI6675">
        <v>0</v>
      </c>
      <c r="AJ6675">
        <v>0</v>
      </c>
      <c r="AK6675">
        <v>0</v>
      </c>
      <c r="AL6675">
        <v>0</v>
      </c>
    </row>
    <row r="6676" spans="1:38" x14ac:dyDescent="0.5">
      <c r="A6676">
        <v>16</v>
      </c>
      <c r="B6676">
        <v>596</v>
      </c>
      <c r="C6676">
        <v>2020</v>
      </c>
      <c r="D6676">
        <v>8</v>
      </c>
      <c r="E6676">
        <v>99</v>
      </c>
      <c r="F6676">
        <v>176</v>
      </c>
      <c r="G6676">
        <v>99</v>
      </c>
      <c r="H6676">
        <v>99</v>
      </c>
      <c r="I6676">
        <v>99</v>
      </c>
      <c r="J6676">
        <v>171</v>
      </c>
      <c r="M6676">
        <v>99</v>
      </c>
      <c r="N6676">
        <v>99</v>
      </c>
      <c r="O6676">
        <v>99</v>
      </c>
      <c r="P6676">
        <v>99</v>
      </c>
      <c r="Q6676">
        <v>2</v>
      </c>
      <c r="R6676">
        <v>10</v>
      </c>
      <c r="S6676">
        <v>10</v>
      </c>
      <c r="T6676">
        <v>16.7</v>
      </c>
      <c r="U6676">
        <v>62.4</v>
      </c>
      <c r="V6676">
        <v>72.307692307692292</v>
      </c>
      <c r="W6676">
        <v>66.740000000000009</v>
      </c>
      <c r="X6676">
        <v>16.217903686975035</v>
      </c>
      <c r="Y6676">
        <v>2.1540659228538357</v>
      </c>
      <c r="Z6676">
        <v>-76.245689997164618</v>
      </c>
      <c r="AA6676">
        <v>0.71530758226037205</v>
      </c>
      <c r="AB6676">
        <v>0.56627981061444599</v>
      </c>
      <c r="AC6676">
        <v>0</v>
      </c>
      <c r="AD6676">
        <v>0</v>
      </c>
      <c r="AE6676">
        <v>0</v>
      </c>
      <c r="AF6676">
        <v>0</v>
      </c>
      <c r="AG6676">
        <v>2</v>
      </c>
      <c r="AH6676">
        <v>0</v>
      </c>
      <c r="AI6676">
        <v>0</v>
      </c>
      <c r="AJ6676">
        <v>0</v>
      </c>
      <c r="AK6676">
        <v>0</v>
      </c>
      <c r="AL6676">
        <v>0</v>
      </c>
    </row>
    <row r="6677" spans="1:38" x14ac:dyDescent="0.5">
      <c r="A6677">
        <v>16</v>
      </c>
      <c r="B6677">
        <v>597</v>
      </c>
      <c r="C6677">
        <v>2020</v>
      </c>
      <c r="D6677">
        <v>9</v>
      </c>
      <c r="E6677">
        <v>99</v>
      </c>
      <c r="F6677">
        <v>176</v>
      </c>
      <c r="G6677">
        <v>99</v>
      </c>
      <c r="H6677">
        <v>99</v>
      </c>
      <c r="I6677">
        <v>99</v>
      </c>
      <c r="J6677">
        <v>171</v>
      </c>
      <c r="M6677">
        <v>99</v>
      </c>
      <c r="N6677">
        <v>99</v>
      </c>
      <c r="O6677">
        <v>99</v>
      </c>
      <c r="P6677">
        <v>99</v>
      </c>
      <c r="Q6677">
        <v>3</v>
      </c>
      <c r="R6677">
        <v>8</v>
      </c>
      <c r="S6677">
        <v>8</v>
      </c>
      <c r="T6677">
        <v>16.625</v>
      </c>
      <c r="U6677">
        <v>61.625</v>
      </c>
      <c r="V6677">
        <v>98.550920910075817</v>
      </c>
      <c r="W6677">
        <v>90.962500000000006</v>
      </c>
      <c r="X6677">
        <v>13.017002103018921</v>
      </c>
      <c r="Y6677">
        <v>1.7984368212422699</v>
      </c>
      <c r="Z6677">
        <v>-11.166313230085656</v>
      </c>
      <c r="AA6677">
        <v>0.49230769230769217</v>
      </c>
      <c r="AB6677">
        <v>0.54748464398488761</v>
      </c>
      <c r="AC6677">
        <v>0</v>
      </c>
      <c r="AD6677">
        <v>0</v>
      </c>
      <c r="AE6677">
        <v>0</v>
      </c>
      <c r="AF6677">
        <v>0</v>
      </c>
      <c r="AG6677">
        <v>1</v>
      </c>
      <c r="AH6677">
        <v>1</v>
      </c>
      <c r="AI6677">
        <v>4</v>
      </c>
      <c r="AJ6677">
        <v>0</v>
      </c>
      <c r="AK6677">
        <v>0</v>
      </c>
      <c r="AL6677">
        <v>0</v>
      </c>
    </row>
    <row r="6678" spans="1:38" x14ac:dyDescent="0.5">
      <c r="A6678">
        <v>16</v>
      </c>
      <c r="B6678">
        <v>598</v>
      </c>
      <c r="C6678">
        <v>2020</v>
      </c>
      <c r="D6678">
        <v>10</v>
      </c>
      <c r="E6678">
        <v>99</v>
      </c>
      <c r="F6678">
        <v>176</v>
      </c>
      <c r="G6678">
        <v>99</v>
      </c>
      <c r="H6678">
        <v>99</v>
      </c>
      <c r="I6678">
        <v>99</v>
      </c>
      <c r="J6678">
        <v>171</v>
      </c>
      <c r="M6678">
        <v>99</v>
      </c>
      <c r="N6678">
        <v>99</v>
      </c>
      <c r="O6678">
        <v>99</v>
      </c>
      <c r="P6678">
        <v>99</v>
      </c>
      <c r="Q6678">
        <v>3</v>
      </c>
      <c r="R6678">
        <v>10</v>
      </c>
      <c r="S6678">
        <v>10</v>
      </c>
      <c r="T6678">
        <v>17</v>
      </c>
      <c r="U6678">
        <v>63.5</v>
      </c>
      <c r="V6678">
        <v>69.707475622968559</v>
      </c>
      <c r="W6678">
        <v>64.340000000000018</v>
      </c>
      <c r="X6678">
        <v>14.265637034496551</v>
      </c>
      <c r="Y6678">
        <v>2.2912878474779204</v>
      </c>
      <c r="Z6678">
        <v>-88.139876298496858</v>
      </c>
      <c r="AA6678">
        <v>0.65530799475753598</v>
      </c>
      <c r="AB6678">
        <v>0.49324963268848304</v>
      </c>
      <c r="AC6678">
        <v>0</v>
      </c>
      <c r="AD6678">
        <v>0</v>
      </c>
      <c r="AE6678">
        <v>0</v>
      </c>
      <c r="AF6678">
        <v>0</v>
      </c>
      <c r="AG6678">
        <v>2</v>
      </c>
      <c r="AH6678">
        <v>0</v>
      </c>
      <c r="AI6678">
        <v>7</v>
      </c>
      <c r="AJ6678">
        <v>0</v>
      </c>
      <c r="AK6678">
        <v>0</v>
      </c>
      <c r="AL6678">
        <v>0</v>
      </c>
    </row>
    <row r="6679" spans="1:38" x14ac:dyDescent="0.5">
      <c r="A6679">
        <v>16</v>
      </c>
      <c r="B6679">
        <v>599</v>
      </c>
      <c r="C6679">
        <v>2020</v>
      </c>
      <c r="D6679">
        <v>11</v>
      </c>
      <c r="E6679">
        <v>99</v>
      </c>
      <c r="F6679">
        <v>176</v>
      </c>
      <c r="G6679">
        <v>99</v>
      </c>
      <c r="H6679">
        <v>99</v>
      </c>
      <c r="I6679">
        <v>99</v>
      </c>
      <c r="J6679">
        <v>171</v>
      </c>
      <c r="M6679">
        <v>99</v>
      </c>
      <c r="N6679">
        <v>99</v>
      </c>
      <c r="O6679">
        <v>99</v>
      </c>
      <c r="P6679">
        <v>99</v>
      </c>
      <c r="Q6679">
        <v>2</v>
      </c>
      <c r="R6679">
        <v>4</v>
      </c>
      <c r="S6679">
        <v>4</v>
      </c>
      <c r="T6679">
        <v>17</v>
      </c>
      <c r="U6679">
        <v>64.25</v>
      </c>
      <c r="V6679">
        <v>82.556879739978299</v>
      </c>
      <c r="W6679">
        <v>76.2</v>
      </c>
      <c r="X6679">
        <v>12.381437719425001</v>
      </c>
      <c r="Y6679">
        <v>1.299038105676658</v>
      </c>
      <c r="Z6679">
        <v>-69.323726343072622</v>
      </c>
      <c r="AA6679">
        <v>0.18190086402910413</v>
      </c>
      <c r="AB6679">
        <v>0.16559905621577253</v>
      </c>
      <c r="AC6679">
        <v>0</v>
      </c>
      <c r="AD6679">
        <v>0</v>
      </c>
      <c r="AE6679">
        <v>0</v>
      </c>
      <c r="AF6679">
        <v>0</v>
      </c>
      <c r="AG6679">
        <v>0</v>
      </c>
      <c r="AH6679">
        <v>0</v>
      </c>
      <c r="AI6679">
        <v>4</v>
      </c>
      <c r="AJ6679">
        <v>0</v>
      </c>
      <c r="AK6679">
        <v>0</v>
      </c>
      <c r="AL6679">
        <v>0</v>
      </c>
    </row>
    <row r="6680" spans="1:38" x14ac:dyDescent="0.5">
      <c r="A6680">
        <v>16</v>
      </c>
      <c r="B6680">
        <v>600</v>
      </c>
      <c r="C6680">
        <v>2020</v>
      </c>
      <c r="D6680">
        <v>12</v>
      </c>
      <c r="E6680">
        <v>99</v>
      </c>
      <c r="F6680">
        <v>176</v>
      </c>
      <c r="G6680">
        <v>99</v>
      </c>
      <c r="H6680">
        <v>99</v>
      </c>
      <c r="I6680">
        <v>99</v>
      </c>
      <c r="J6680">
        <v>171</v>
      </c>
      <c r="M6680">
        <v>99</v>
      </c>
      <c r="N6680">
        <v>99</v>
      </c>
      <c r="O6680">
        <v>99</v>
      </c>
      <c r="P6680">
        <v>99</v>
      </c>
      <c r="Q6680">
        <v>2</v>
      </c>
      <c r="R6680">
        <v>9</v>
      </c>
      <c r="S6680">
        <v>9</v>
      </c>
      <c r="T6680">
        <v>17</v>
      </c>
      <c r="U6680">
        <v>62.888888888888879</v>
      </c>
      <c r="V6680">
        <v>80.161309738774534</v>
      </c>
      <c r="W6680">
        <v>73.988888888888894</v>
      </c>
      <c r="X6680">
        <v>13.022241183148857</v>
      </c>
      <c r="Y6680">
        <v>1.286204100310095</v>
      </c>
      <c r="Z6680">
        <v>-35.82984899698868</v>
      </c>
      <c r="AA6680">
        <v>0.52173913043478259</v>
      </c>
      <c r="AB6680">
        <v>0.4777404448144501</v>
      </c>
      <c r="AC6680">
        <v>0</v>
      </c>
      <c r="AD6680">
        <v>0</v>
      </c>
      <c r="AE6680">
        <v>0</v>
      </c>
      <c r="AF6680">
        <v>0</v>
      </c>
      <c r="AG6680">
        <v>1</v>
      </c>
      <c r="AH6680">
        <v>0</v>
      </c>
      <c r="AI6680">
        <v>1</v>
      </c>
      <c r="AJ6680">
        <v>0</v>
      </c>
      <c r="AK6680">
        <v>0</v>
      </c>
      <c r="AL6680">
        <v>0</v>
      </c>
    </row>
    <row r="6681" spans="1:38" x14ac:dyDescent="0.5">
      <c r="A6681">
        <v>16</v>
      </c>
      <c r="B6681">
        <v>601</v>
      </c>
      <c r="C6681">
        <v>2020</v>
      </c>
      <c r="D6681">
        <v>1</v>
      </c>
      <c r="E6681">
        <v>99</v>
      </c>
      <c r="F6681">
        <v>176</v>
      </c>
      <c r="G6681">
        <v>99</v>
      </c>
      <c r="H6681">
        <v>99</v>
      </c>
      <c r="I6681">
        <v>99</v>
      </c>
      <c r="J6681">
        <v>181</v>
      </c>
      <c r="M6681">
        <v>99</v>
      </c>
      <c r="N6681">
        <v>99</v>
      </c>
      <c r="O6681">
        <v>99</v>
      </c>
      <c r="P6681">
        <v>99</v>
      </c>
      <c r="R6681">
        <v>0</v>
      </c>
    </row>
    <row r="6682" spans="1:38" x14ac:dyDescent="0.5">
      <c r="A6682">
        <v>16</v>
      </c>
      <c r="B6682">
        <v>602</v>
      </c>
      <c r="C6682">
        <v>2020</v>
      </c>
      <c r="D6682">
        <v>2</v>
      </c>
      <c r="E6682">
        <v>99</v>
      </c>
      <c r="F6682">
        <v>176</v>
      </c>
      <c r="G6682">
        <v>99</v>
      </c>
      <c r="H6682">
        <v>99</v>
      </c>
      <c r="I6682">
        <v>99</v>
      </c>
      <c r="J6682">
        <v>181</v>
      </c>
      <c r="M6682">
        <v>99</v>
      </c>
      <c r="N6682">
        <v>99</v>
      </c>
      <c r="O6682">
        <v>99</v>
      </c>
      <c r="P6682">
        <v>99</v>
      </c>
      <c r="R6682">
        <v>0</v>
      </c>
    </row>
    <row r="6683" spans="1:38" x14ac:dyDescent="0.5">
      <c r="A6683">
        <v>16</v>
      </c>
      <c r="B6683">
        <v>603</v>
      </c>
      <c r="C6683">
        <v>2020</v>
      </c>
      <c r="D6683">
        <v>3</v>
      </c>
      <c r="E6683">
        <v>99</v>
      </c>
      <c r="F6683">
        <v>176</v>
      </c>
      <c r="G6683">
        <v>99</v>
      </c>
      <c r="H6683">
        <v>99</v>
      </c>
      <c r="I6683">
        <v>99</v>
      </c>
      <c r="J6683">
        <v>181</v>
      </c>
      <c r="M6683">
        <v>99</v>
      </c>
      <c r="N6683">
        <v>99</v>
      </c>
      <c r="O6683">
        <v>99</v>
      </c>
      <c r="P6683">
        <v>99</v>
      </c>
      <c r="R6683">
        <v>0</v>
      </c>
    </row>
    <row r="6684" spans="1:38" x14ac:dyDescent="0.5">
      <c r="A6684">
        <v>16</v>
      </c>
      <c r="B6684">
        <v>604</v>
      </c>
      <c r="C6684">
        <v>2020</v>
      </c>
      <c r="D6684">
        <v>4</v>
      </c>
      <c r="E6684">
        <v>99</v>
      </c>
      <c r="F6684">
        <v>176</v>
      </c>
      <c r="G6684">
        <v>99</v>
      </c>
      <c r="H6684">
        <v>99</v>
      </c>
      <c r="I6684">
        <v>99</v>
      </c>
      <c r="J6684">
        <v>181</v>
      </c>
      <c r="M6684">
        <v>99</v>
      </c>
      <c r="N6684">
        <v>99</v>
      </c>
      <c r="O6684">
        <v>99</v>
      </c>
      <c r="P6684">
        <v>99</v>
      </c>
      <c r="R6684">
        <v>0</v>
      </c>
    </row>
    <row r="6685" spans="1:38" x14ac:dyDescent="0.5">
      <c r="A6685">
        <v>16</v>
      </c>
      <c r="B6685">
        <v>605</v>
      </c>
      <c r="C6685">
        <v>2020</v>
      </c>
      <c r="D6685">
        <v>5</v>
      </c>
      <c r="E6685">
        <v>99</v>
      </c>
      <c r="F6685">
        <v>176</v>
      </c>
      <c r="G6685">
        <v>99</v>
      </c>
      <c r="H6685">
        <v>99</v>
      </c>
      <c r="I6685">
        <v>99</v>
      </c>
      <c r="J6685">
        <v>181</v>
      </c>
      <c r="M6685">
        <v>99</v>
      </c>
      <c r="N6685">
        <v>99</v>
      </c>
      <c r="O6685">
        <v>99</v>
      </c>
      <c r="P6685">
        <v>99</v>
      </c>
      <c r="R6685">
        <v>0</v>
      </c>
    </row>
    <row r="6686" spans="1:38" x14ac:dyDescent="0.5">
      <c r="A6686">
        <v>16</v>
      </c>
      <c r="B6686">
        <v>606</v>
      </c>
      <c r="C6686">
        <v>2020</v>
      </c>
      <c r="D6686">
        <v>6</v>
      </c>
      <c r="E6686">
        <v>99</v>
      </c>
      <c r="F6686">
        <v>176</v>
      </c>
      <c r="G6686">
        <v>99</v>
      </c>
      <c r="H6686">
        <v>99</v>
      </c>
      <c r="I6686">
        <v>99</v>
      </c>
      <c r="J6686">
        <v>181</v>
      </c>
      <c r="M6686">
        <v>99</v>
      </c>
      <c r="N6686">
        <v>99</v>
      </c>
      <c r="O6686">
        <v>99</v>
      </c>
      <c r="P6686">
        <v>99</v>
      </c>
      <c r="R6686">
        <v>0</v>
      </c>
    </row>
    <row r="6687" spans="1:38" x14ac:dyDescent="0.5">
      <c r="A6687">
        <v>16</v>
      </c>
      <c r="B6687">
        <v>607</v>
      </c>
      <c r="C6687">
        <v>2020</v>
      </c>
      <c r="D6687">
        <v>7</v>
      </c>
      <c r="E6687">
        <v>99</v>
      </c>
      <c r="F6687">
        <v>176</v>
      </c>
      <c r="G6687">
        <v>99</v>
      </c>
      <c r="H6687">
        <v>99</v>
      </c>
      <c r="I6687">
        <v>99</v>
      </c>
      <c r="J6687">
        <v>181</v>
      </c>
      <c r="M6687">
        <v>99</v>
      </c>
      <c r="N6687">
        <v>99</v>
      </c>
      <c r="O6687">
        <v>99</v>
      </c>
      <c r="P6687">
        <v>99</v>
      </c>
      <c r="R6687">
        <v>0</v>
      </c>
    </row>
    <row r="6688" spans="1:38" x14ac:dyDescent="0.5">
      <c r="A6688">
        <v>16</v>
      </c>
      <c r="B6688">
        <v>608</v>
      </c>
      <c r="C6688">
        <v>2020</v>
      </c>
      <c r="D6688">
        <v>8</v>
      </c>
      <c r="E6688">
        <v>99</v>
      </c>
      <c r="F6688">
        <v>176</v>
      </c>
      <c r="G6688">
        <v>99</v>
      </c>
      <c r="H6688">
        <v>99</v>
      </c>
      <c r="I6688">
        <v>99</v>
      </c>
      <c r="J6688">
        <v>181</v>
      </c>
      <c r="M6688">
        <v>99</v>
      </c>
      <c r="N6688">
        <v>99</v>
      </c>
      <c r="O6688">
        <v>99</v>
      </c>
      <c r="P6688">
        <v>99</v>
      </c>
      <c r="R6688">
        <v>0</v>
      </c>
    </row>
    <row r="6689" spans="1:18" x14ac:dyDescent="0.5">
      <c r="A6689">
        <v>16</v>
      </c>
      <c r="B6689">
        <v>609</v>
      </c>
      <c r="C6689">
        <v>2020</v>
      </c>
      <c r="D6689">
        <v>9</v>
      </c>
      <c r="E6689">
        <v>99</v>
      </c>
      <c r="F6689">
        <v>176</v>
      </c>
      <c r="G6689">
        <v>99</v>
      </c>
      <c r="H6689">
        <v>99</v>
      </c>
      <c r="I6689">
        <v>99</v>
      </c>
      <c r="J6689">
        <v>181</v>
      </c>
      <c r="M6689">
        <v>99</v>
      </c>
      <c r="N6689">
        <v>99</v>
      </c>
      <c r="O6689">
        <v>99</v>
      </c>
      <c r="P6689">
        <v>99</v>
      </c>
      <c r="R6689">
        <v>0</v>
      </c>
    </row>
    <row r="6690" spans="1:18" x14ac:dyDescent="0.5">
      <c r="A6690">
        <v>16</v>
      </c>
      <c r="B6690">
        <v>610</v>
      </c>
      <c r="C6690">
        <v>2020</v>
      </c>
      <c r="D6690">
        <v>10</v>
      </c>
      <c r="E6690">
        <v>99</v>
      </c>
      <c r="F6690">
        <v>176</v>
      </c>
      <c r="G6690">
        <v>99</v>
      </c>
      <c r="H6690">
        <v>99</v>
      </c>
      <c r="I6690">
        <v>99</v>
      </c>
      <c r="J6690">
        <v>181</v>
      </c>
      <c r="M6690">
        <v>99</v>
      </c>
      <c r="N6690">
        <v>99</v>
      </c>
      <c r="O6690">
        <v>99</v>
      </c>
      <c r="P6690">
        <v>99</v>
      </c>
      <c r="R6690">
        <v>0</v>
      </c>
    </row>
    <row r="6691" spans="1:18" x14ac:dyDescent="0.5">
      <c r="A6691">
        <v>16</v>
      </c>
      <c r="B6691">
        <v>611</v>
      </c>
      <c r="C6691">
        <v>2020</v>
      </c>
      <c r="D6691">
        <v>11</v>
      </c>
      <c r="E6691">
        <v>99</v>
      </c>
      <c r="F6691">
        <v>176</v>
      </c>
      <c r="G6691">
        <v>99</v>
      </c>
      <c r="H6691">
        <v>99</v>
      </c>
      <c r="I6691">
        <v>99</v>
      </c>
      <c r="J6691">
        <v>181</v>
      </c>
      <c r="M6691">
        <v>99</v>
      </c>
      <c r="N6691">
        <v>99</v>
      </c>
      <c r="O6691">
        <v>99</v>
      </c>
      <c r="P6691">
        <v>99</v>
      </c>
      <c r="R6691">
        <v>0</v>
      </c>
    </row>
    <row r="6692" spans="1:18" x14ac:dyDescent="0.5">
      <c r="A6692">
        <v>16</v>
      </c>
      <c r="B6692">
        <v>612</v>
      </c>
      <c r="C6692">
        <v>2020</v>
      </c>
      <c r="D6692">
        <v>12</v>
      </c>
      <c r="E6692">
        <v>99</v>
      </c>
      <c r="F6692">
        <v>176</v>
      </c>
      <c r="G6692">
        <v>99</v>
      </c>
      <c r="H6692">
        <v>99</v>
      </c>
      <c r="I6692">
        <v>99</v>
      </c>
      <c r="J6692">
        <v>181</v>
      </c>
      <c r="M6692">
        <v>99</v>
      </c>
      <c r="N6692">
        <v>99</v>
      </c>
      <c r="O6692">
        <v>99</v>
      </c>
      <c r="P6692">
        <v>99</v>
      </c>
      <c r="R6692">
        <v>0</v>
      </c>
    </row>
    <row r="6693" spans="1:18" x14ac:dyDescent="0.5">
      <c r="A6693">
        <v>16</v>
      </c>
      <c r="B6693">
        <v>613</v>
      </c>
      <c r="C6693">
        <v>2020</v>
      </c>
      <c r="D6693">
        <v>1</v>
      </c>
      <c r="E6693">
        <v>99</v>
      </c>
      <c r="F6693">
        <v>176</v>
      </c>
      <c r="G6693">
        <v>99</v>
      </c>
      <c r="H6693">
        <v>99</v>
      </c>
      <c r="I6693">
        <v>99</v>
      </c>
      <c r="J6693">
        <v>470</v>
      </c>
      <c r="M6693">
        <v>99</v>
      </c>
      <c r="N6693">
        <v>99</v>
      </c>
      <c r="O6693">
        <v>99</v>
      </c>
      <c r="P6693">
        <v>99</v>
      </c>
      <c r="R6693">
        <v>0</v>
      </c>
    </row>
    <row r="6694" spans="1:18" x14ac:dyDescent="0.5">
      <c r="A6694">
        <v>16</v>
      </c>
      <c r="B6694">
        <v>614</v>
      </c>
      <c r="C6694">
        <v>2020</v>
      </c>
      <c r="D6694">
        <v>2</v>
      </c>
      <c r="E6694">
        <v>99</v>
      </c>
      <c r="F6694">
        <v>176</v>
      </c>
      <c r="G6694">
        <v>99</v>
      </c>
      <c r="H6694">
        <v>99</v>
      </c>
      <c r="I6694">
        <v>99</v>
      </c>
      <c r="J6694">
        <v>470</v>
      </c>
      <c r="M6694">
        <v>99</v>
      </c>
      <c r="N6694">
        <v>99</v>
      </c>
      <c r="O6694">
        <v>99</v>
      </c>
      <c r="P6694">
        <v>99</v>
      </c>
      <c r="R6694">
        <v>0</v>
      </c>
    </row>
    <row r="6695" spans="1:18" x14ac:dyDescent="0.5">
      <c r="A6695">
        <v>16</v>
      </c>
      <c r="B6695">
        <v>615</v>
      </c>
      <c r="C6695">
        <v>2020</v>
      </c>
      <c r="D6695">
        <v>3</v>
      </c>
      <c r="E6695">
        <v>99</v>
      </c>
      <c r="F6695">
        <v>176</v>
      </c>
      <c r="G6695">
        <v>99</v>
      </c>
      <c r="H6695">
        <v>99</v>
      </c>
      <c r="I6695">
        <v>99</v>
      </c>
      <c r="J6695">
        <v>470</v>
      </c>
      <c r="M6695">
        <v>99</v>
      </c>
      <c r="N6695">
        <v>99</v>
      </c>
      <c r="O6695">
        <v>99</v>
      </c>
      <c r="P6695">
        <v>99</v>
      </c>
      <c r="R6695">
        <v>0</v>
      </c>
    </row>
    <row r="6696" spans="1:18" x14ac:dyDescent="0.5">
      <c r="A6696">
        <v>16</v>
      </c>
      <c r="B6696">
        <v>616</v>
      </c>
      <c r="C6696">
        <v>2020</v>
      </c>
      <c r="D6696">
        <v>4</v>
      </c>
      <c r="E6696">
        <v>99</v>
      </c>
      <c r="F6696">
        <v>176</v>
      </c>
      <c r="G6696">
        <v>99</v>
      </c>
      <c r="H6696">
        <v>99</v>
      </c>
      <c r="I6696">
        <v>99</v>
      </c>
      <c r="J6696">
        <v>470</v>
      </c>
      <c r="M6696">
        <v>99</v>
      </c>
      <c r="N6696">
        <v>99</v>
      </c>
      <c r="O6696">
        <v>99</v>
      </c>
      <c r="P6696">
        <v>99</v>
      </c>
      <c r="R6696">
        <v>0</v>
      </c>
    </row>
    <row r="6697" spans="1:18" x14ac:dyDescent="0.5">
      <c r="A6697">
        <v>16</v>
      </c>
      <c r="B6697">
        <v>617</v>
      </c>
      <c r="C6697">
        <v>2020</v>
      </c>
      <c r="D6697">
        <v>5</v>
      </c>
      <c r="E6697">
        <v>99</v>
      </c>
      <c r="F6697">
        <v>176</v>
      </c>
      <c r="G6697">
        <v>99</v>
      </c>
      <c r="H6697">
        <v>99</v>
      </c>
      <c r="I6697">
        <v>99</v>
      </c>
      <c r="J6697">
        <v>470</v>
      </c>
      <c r="M6697">
        <v>99</v>
      </c>
      <c r="N6697">
        <v>99</v>
      </c>
      <c r="O6697">
        <v>99</v>
      </c>
      <c r="P6697">
        <v>99</v>
      </c>
      <c r="R6697">
        <v>0</v>
      </c>
    </row>
    <row r="6698" spans="1:18" x14ac:dyDescent="0.5">
      <c r="A6698">
        <v>16</v>
      </c>
      <c r="B6698">
        <v>618</v>
      </c>
      <c r="C6698">
        <v>2020</v>
      </c>
      <c r="D6698">
        <v>6</v>
      </c>
      <c r="E6698">
        <v>99</v>
      </c>
      <c r="F6698">
        <v>176</v>
      </c>
      <c r="G6698">
        <v>99</v>
      </c>
      <c r="H6698">
        <v>99</v>
      </c>
      <c r="I6698">
        <v>99</v>
      </c>
      <c r="J6698">
        <v>470</v>
      </c>
      <c r="M6698">
        <v>99</v>
      </c>
      <c r="N6698">
        <v>99</v>
      </c>
      <c r="O6698">
        <v>99</v>
      </c>
      <c r="P6698">
        <v>99</v>
      </c>
      <c r="R6698">
        <v>0</v>
      </c>
    </row>
    <row r="6699" spans="1:18" x14ac:dyDescent="0.5">
      <c r="A6699">
        <v>16</v>
      </c>
      <c r="B6699">
        <v>619</v>
      </c>
      <c r="C6699">
        <v>2020</v>
      </c>
      <c r="D6699">
        <v>7</v>
      </c>
      <c r="E6699">
        <v>99</v>
      </c>
      <c r="F6699">
        <v>176</v>
      </c>
      <c r="G6699">
        <v>99</v>
      </c>
      <c r="H6699">
        <v>99</v>
      </c>
      <c r="I6699">
        <v>99</v>
      </c>
      <c r="J6699">
        <v>470</v>
      </c>
      <c r="M6699">
        <v>99</v>
      </c>
      <c r="N6699">
        <v>99</v>
      </c>
      <c r="O6699">
        <v>99</v>
      </c>
      <c r="P6699">
        <v>99</v>
      </c>
      <c r="R6699">
        <v>0</v>
      </c>
    </row>
    <row r="6700" spans="1:18" x14ac:dyDescent="0.5">
      <c r="A6700">
        <v>16</v>
      </c>
      <c r="B6700">
        <v>620</v>
      </c>
      <c r="C6700">
        <v>2020</v>
      </c>
      <c r="D6700">
        <v>8</v>
      </c>
      <c r="E6700">
        <v>99</v>
      </c>
      <c r="F6700">
        <v>176</v>
      </c>
      <c r="G6700">
        <v>99</v>
      </c>
      <c r="H6700">
        <v>99</v>
      </c>
      <c r="I6700">
        <v>99</v>
      </c>
      <c r="J6700">
        <v>470</v>
      </c>
      <c r="M6700">
        <v>99</v>
      </c>
      <c r="N6700">
        <v>99</v>
      </c>
      <c r="O6700">
        <v>99</v>
      </c>
      <c r="P6700">
        <v>99</v>
      </c>
      <c r="R6700">
        <v>0</v>
      </c>
    </row>
    <row r="6701" spans="1:18" x14ac:dyDescent="0.5">
      <c r="A6701">
        <v>16</v>
      </c>
      <c r="B6701">
        <v>621</v>
      </c>
      <c r="C6701">
        <v>2020</v>
      </c>
      <c r="D6701">
        <v>9</v>
      </c>
      <c r="E6701">
        <v>99</v>
      </c>
      <c r="F6701">
        <v>176</v>
      </c>
      <c r="G6701">
        <v>99</v>
      </c>
      <c r="H6701">
        <v>99</v>
      </c>
      <c r="I6701">
        <v>99</v>
      </c>
      <c r="J6701">
        <v>470</v>
      </c>
      <c r="M6701">
        <v>99</v>
      </c>
      <c r="N6701">
        <v>99</v>
      </c>
      <c r="O6701">
        <v>99</v>
      </c>
      <c r="P6701">
        <v>99</v>
      </c>
      <c r="R6701">
        <v>0</v>
      </c>
    </row>
    <row r="6702" spans="1:18" x14ac:dyDescent="0.5">
      <c r="A6702">
        <v>16</v>
      </c>
      <c r="B6702">
        <v>622</v>
      </c>
      <c r="C6702">
        <v>2020</v>
      </c>
      <c r="D6702">
        <v>10</v>
      </c>
      <c r="E6702">
        <v>99</v>
      </c>
      <c r="F6702">
        <v>176</v>
      </c>
      <c r="G6702">
        <v>99</v>
      </c>
      <c r="H6702">
        <v>99</v>
      </c>
      <c r="I6702">
        <v>99</v>
      </c>
      <c r="J6702">
        <v>470</v>
      </c>
      <c r="M6702">
        <v>99</v>
      </c>
      <c r="N6702">
        <v>99</v>
      </c>
      <c r="O6702">
        <v>99</v>
      </c>
      <c r="P6702">
        <v>99</v>
      </c>
      <c r="R6702">
        <v>0</v>
      </c>
    </row>
    <row r="6703" spans="1:18" x14ac:dyDescent="0.5">
      <c r="A6703">
        <v>16</v>
      </c>
      <c r="B6703">
        <v>623</v>
      </c>
      <c r="C6703">
        <v>2020</v>
      </c>
      <c r="D6703">
        <v>11</v>
      </c>
      <c r="E6703">
        <v>99</v>
      </c>
      <c r="F6703">
        <v>176</v>
      </c>
      <c r="G6703">
        <v>99</v>
      </c>
      <c r="H6703">
        <v>99</v>
      </c>
      <c r="I6703">
        <v>99</v>
      </c>
      <c r="J6703">
        <v>470</v>
      </c>
      <c r="M6703">
        <v>99</v>
      </c>
      <c r="N6703">
        <v>99</v>
      </c>
      <c r="O6703">
        <v>99</v>
      </c>
      <c r="P6703">
        <v>99</v>
      </c>
      <c r="R6703">
        <v>0</v>
      </c>
    </row>
    <row r="6704" spans="1:18" x14ac:dyDescent="0.5">
      <c r="A6704">
        <v>16</v>
      </c>
      <c r="B6704">
        <v>624</v>
      </c>
      <c r="C6704">
        <v>2020</v>
      </c>
      <c r="D6704">
        <v>12</v>
      </c>
      <c r="E6704">
        <v>99</v>
      </c>
      <c r="F6704">
        <v>176</v>
      </c>
      <c r="G6704">
        <v>99</v>
      </c>
      <c r="H6704">
        <v>99</v>
      </c>
      <c r="I6704">
        <v>99</v>
      </c>
      <c r="J6704">
        <v>470</v>
      </c>
      <c r="M6704">
        <v>99</v>
      </c>
      <c r="N6704">
        <v>99</v>
      </c>
      <c r="O6704">
        <v>99</v>
      </c>
      <c r="P6704">
        <v>99</v>
      </c>
      <c r="R6704">
        <v>0</v>
      </c>
    </row>
    <row r="6705" spans="1:38" x14ac:dyDescent="0.5">
      <c r="A6705">
        <v>16</v>
      </c>
      <c r="B6705">
        <v>625</v>
      </c>
      <c r="C6705">
        <v>2020</v>
      </c>
      <c r="D6705">
        <v>1</v>
      </c>
      <c r="E6705">
        <v>99</v>
      </c>
      <c r="F6705">
        <v>176</v>
      </c>
      <c r="G6705">
        <v>99</v>
      </c>
      <c r="H6705">
        <v>99</v>
      </c>
      <c r="I6705">
        <v>99</v>
      </c>
      <c r="J6705">
        <v>643</v>
      </c>
      <c r="M6705">
        <v>99</v>
      </c>
      <c r="N6705">
        <v>99</v>
      </c>
      <c r="O6705">
        <v>99</v>
      </c>
      <c r="P6705">
        <v>99</v>
      </c>
      <c r="Q6705">
        <v>3</v>
      </c>
      <c r="R6705">
        <v>314</v>
      </c>
      <c r="S6705">
        <v>314</v>
      </c>
      <c r="T6705">
        <v>15.968152866242038</v>
      </c>
      <c r="U6705">
        <v>60.34713375796175</v>
      </c>
      <c r="V6705">
        <v>89.882065543678564</v>
      </c>
      <c r="W6705">
        <v>82.961146496815275</v>
      </c>
      <c r="X6705">
        <v>11.891723020342695</v>
      </c>
      <c r="Y6705">
        <v>2.4175331035890957</v>
      </c>
      <c r="Z6705">
        <v>-44.500203065811469</v>
      </c>
      <c r="AA6705">
        <v>15.668662674650699</v>
      </c>
      <c r="AB6705">
        <v>15.868771017906932</v>
      </c>
      <c r="AC6705">
        <v>7</v>
      </c>
      <c r="AD6705">
        <v>0</v>
      </c>
      <c r="AE6705">
        <v>0</v>
      </c>
      <c r="AF6705">
        <v>3</v>
      </c>
      <c r="AG6705">
        <v>4</v>
      </c>
      <c r="AH6705">
        <v>1</v>
      </c>
      <c r="AI6705">
        <v>1</v>
      </c>
      <c r="AJ6705">
        <v>0</v>
      </c>
      <c r="AK6705">
        <v>15</v>
      </c>
      <c r="AL6705">
        <v>6</v>
      </c>
    </row>
    <row r="6706" spans="1:38" x14ac:dyDescent="0.5">
      <c r="A6706">
        <v>16</v>
      </c>
      <c r="B6706">
        <v>626</v>
      </c>
      <c r="C6706">
        <v>2020</v>
      </c>
      <c r="D6706">
        <v>2</v>
      </c>
      <c r="E6706">
        <v>99</v>
      </c>
      <c r="F6706">
        <v>176</v>
      </c>
      <c r="G6706">
        <v>99</v>
      </c>
      <c r="H6706">
        <v>99</v>
      </c>
      <c r="I6706">
        <v>99</v>
      </c>
      <c r="J6706">
        <v>643</v>
      </c>
      <c r="M6706">
        <v>99</v>
      </c>
      <c r="N6706">
        <v>99</v>
      </c>
      <c r="O6706">
        <v>99</v>
      </c>
      <c r="P6706">
        <v>99</v>
      </c>
      <c r="R6706">
        <v>0</v>
      </c>
    </row>
    <row r="6707" spans="1:38" x14ac:dyDescent="0.5">
      <c r="A6707">
        <v>16</v>
      </c>
      <c r="B6707">
        <v>627</v>
      </c>
      <c r="C6707">
        <v>2020</v>
      </c>
      <c r="D6707">
        <v>3</v>
      </c>
      <c r="E6707">
        <v>99</v>
      </c>
      <c r="F6707">
        <v>176</v>
      </c>
      <c r="G6707">
        <v>99</v>
      </c>
      <c r="H6707">
        <v>99</v>
      </c>
      <c r="I6707">
        <v>99</v>
      </c>
      <c r="J6707">
        <v>643</v>
      </c>
      <c r="M6707">
        <v>99</v>
      </c>
      <c r="N6707">
        <v>99</v>
      </c>
      <c r="O6707">
        <v>99</v>
      </c>
      <c r="P6707">
        <v>99</v>
      </c>
      <c r="Q6707">
        <v>3</v>
      </c>
      <c r="R6707">
        <v>294</v>
      </c>
      <c r="S6707">
        <v>294</v>
      </c>
      <c r="T6707">
        <v>16.275510204081627</v>
      </c>
      <c r="U6707">
        <v>60.993197278911595</v>
      </c>
      <c r="V6707">
        <v>91.800436317538896</v>
      </c>
      <c r="W6707">
        <v>84.731802721088386</v>
      </c>
      <c r="X6707">
        <v>9.8823860252941245</v>
      </c>
      <c r="Y6707">
        <v>2.3459230770701258</v>
      </c>
      <c r="Z6707">
        <v>-57.671754140978862</v>
      </c>
      <c r="AA6707">
        <v>13.535911602209945</v>
      </c>
      <c r="AB6707">
        <v>13.87239456325246</v>
      </c>
      <c r="AC6707">
        <v>4</v>
      </c>
      <c r="AD6707">
        <v>0</v>
      </c>
      <c r="AE6707">
        <v>0</v>
      </c>
      <c r="AF6707">
        <v>2</v>
      </c>
      <c r="AG6707">
        <v>1</v>
      </c>
      <c r="AH6707">
        <v>0</v>
      </c>
      <c r="AI6707">
        <v>1</v>
      </c>
      <c r="AJ6707">
        <v>0</v>
      </c>
      <c r="AK6707">
        <v>2</v>
      </c>
      <c r="AL6707">
        <v>6</v>
      </c>
    </row>
    <row r="6708" spans="1:38" x14ac:dyDescent="0.5">
      <c r="A6708">
        <v>16</v>
      </c>
      <c r="B6708">
        <v>628</v>
      </c>
      <c r="C6708">
        <v>2020</v>
      </c>
      <c r="D6708">
        <v>4</v>
      </c>
      <c r="E6708">
        <v>99</v>
      </c>
      <c r="F6708">
        <v>176</v>
      </c>
      <c r="G6708">
        <v>99</v>
      </c>
      <c r="H6708">
        <v>99</v>
      </c>
      <c r="I6708">
        <v>99</v>
      </c>
      <c r="J6708">
        <v>643</v>
      </c>
      <c r="M6708">
        <v>99</v>
      </c>
      <c r="N6708">
        <v>99</v>
      </c>
      <c r="O6708">
        <v>99</v>
      </c>
      <c r="P6708">
        <v>99</v>
      </c>
      <c r="Q6708">
        <v>2</v>
      </c>
      <c r="R6708">
        <v>148</v>
      </c>
      <c r="S6708">
        <v>148</v>
      </c>
      <c r="T6708">
        <v>16.432432432432428</v>
      </c>
      <c r="U6708">
        <v>61.128378378378351</v>
      </c>
      <c r="V6708">
        <v>91.213507657169615</v>
      </c>
      <c r="W6708">
        <v>84.190067567567525</v>
      </c>
      <c r="X6708">
        <v>8.5376151408186889</v>
      </c>
      <c r="Y6708">
        <v>2.3199499220054967</v>
      </c>
      <c r="Z6708">
        <v>-37.842554584865873</v>
      </c>
      <c r="AA6708">
        <v>8.7110064743967062</v>
      </c>
      <c r="AB6708">
        <v>8.9283702813052184</v>
      </c>
      <c r="AC6708">
        <v>1</v>
      </c>
      <c r="AD6708">
        <v>0</v>
      </c>
      <c r="AE6708">
        <v>0</v>
      </c>
      <c r="AF6708">
        <v>4</v>
      </c>
      <c r="AG6708">
        <v>2</v>
      </c>
      <c r="AH6708">
        <v>0</v>
      </c>
      <c r="AI6708">
        <v>1</v>
      </c>
      <c r="AJ6708">
        <v>0</v>
      </c>
      <c r="AK6708">
        <v>1</v>
      </c>
      <c r="AL6708">
        <v>2</v>
      </c>
    </row>
    <row r="6709" spans="1:38" x14ac:dyDescent="0.5">
      <c r="A6709">
        <v>16</v>
      </c>
      <c r="B6709">
        <v>629</v>
      </c>
      <c r="C6709">
        <v>2020</v>
      </c>
      <c r="D6709">
        <v>5</v>
      </c>
      <c r="E6709">
        <v>99</v>
      </c>
      <c r="F6709">
        <v>176</v>
      </c>
      <c r="G6709">
        <v>99</v>
      </c>
      <c r="H6709">
        <v>99</v>
      </c>
      <c r="I6709">
        <v>99</v>
      </c>
      <c r="J6709">
        <v>643</v>
      </c>
      <c r="M6709">
        <v>99</v>
      </c>
      <c r="N6709">
        <v>99</v>
      </c>
      <c r="O6709">
        <v>99</v>
      </c>
      <c r="P6709">
        <v>99</v>
      </c>
      <c r="Q6709">
        <v>5</v>
      </c>
      <c r="R6709">
        <v>325</v>
      </c>
      <c r="S6709">
        <v>325</v>
      </c>
      <c r="T6709">
        <v>16.57538461538461</v>
      </c>
      <c r="U6709">
        <v>61.473846153846168</v>
      </c>
      <c r="V6709">
        <v>89.296341361780151</v>
      </c>
      <c r="W6709">
        <v>82.420523076923061</v>
      </c>
      <c r="X6709">
        <v>7.4906049074986401</v>
      </c>
      <c r="Y6709">
        <v>2.0880817050826037</v>
      </c>
      <c r="Z6709">
        <v>-35.108341817055653</v>
      </c>
      <c r="AA6709">
        <v>22.727272727272723</v>
      </c>
      <c r="AB6709">
        <v>22.459344915545625</v>
      </c>
      <c r="AC6709">
        <v>6</v>
      </c>
      <c r="AD6709">
        <v>0</v>
      </c>
      <c r="AE6709">
        <v>0</v>
      </c>
      <c r="AF6709">
        <v>3</v>
      </c>
      <c r="AG6709">
        <v>3</v>
      </c>
      <c r="AH6709">
        <v>0</v>
      </c>
      <c r="AI6709">
        <v>0</v>
      </c>
      <c r="AJ6709">
        <v>0</v>
      </c>
      <c r="AK6709">
        <v>0</v>
      </c>
      <c r="AL6709">
        <v>1</v>
      </c>
    </row>
    <row r="6710" spans="1:38" x14ac:dyDescent="0.5">
      <c r="A6710">
        <v>16</v>
      </c>
      <c r="B6710">
        <v>630</v>
      </c>
      <c r="C6710">
        <v>2020</v>
      </c>
      <c r="D6710">
        <v>6</v>
      </c>
      <c r="E6710">
        <v>99</v>
      </c>
      <c r="F6710">
        <v>176</v>
      </c>
      <c r="G6710">
        <v>99</v>
      </c>
      <c r="H6710">
        <v>99</v>
      </c>
      <c r="I6710">
        <v>99</v>
      </c>
      <c r="J6710">
        <v>643</v>
      </c>
      <c r="M6710">
        <v>99</v>
      </c>
      <c r="N6710">
        <v>99</v>
      </c>
      <c r="O6710">
        <v>99</v>
      </c>
      <c r="P6710">
        <v>99</v>
      </c>
      <c r="Q6710">
        <v>3</v>
      </c>
      <c r="R6710">
        <v>178</v>
      </c>
      <c r="S6710">
        <v>178</v>
      </c>
      <c r="T6710">
        <v>16.426966292134836</v>
      </c>
      <c r="U6710">
        <v>61.185393258426963</v>
      </c>
      <c r="V6710">
        <v>88.022386697018732</v>
      </c>
      <c r="W6710">
        <v>81.244662921348251</v>
      </c>
      <c r="X6710">
        <v>10.219127095513469</v>
      </c>
      <c r="Y6710">
        <v>2.3306482949088858</v>
      </c>
      <c r="Z6710">
        <v>-57.27955596261102</v>
      </c>
      <c r="AA6710">
        <v>9.4832179009057018</v>
      </c>
      <c r="AB6710">
        <v>9.5016048829597999</v>
      </c>
      <c r="AC6710">
        <v>2</v>
      </c>
      <c r="AD6710">
        <v>0</v>
      </c>
      <c r="AE6710">
        <v>0</v>
      </c>
      <c r="AF6710">
        <v>0</v>
      </c>
      <c r="AG6710">
        <v>3</v>
      </c>
      <c r="AH6710">
        <v>0</v>
      </c>
      <c r="AI6710">
        <v>0</v>
      </c>
      <c r="AJ6710">
        <v>0</v>
      </c>
      <c r="AK6710">
        <v>0</v>
      </c>
      <c r="AL6710">
        <v>3</v>
      </c>
    </row>
    <row r="6711" spans="1:38" x14ac:dyDescent="0.5">
      <c r="A6711">
        <v>16</v>
      </c>
      <c r="B6711">
        <v>631</v>
      </c>
      <c r="C6711">
        <v>2020</v>
      </c>
      <c r="D6711">
        <v>7</v>
      </c>
      <c r="E6711">
        <v>99</v>
      </c>
      <c r="F6711">
        <v>176</v>
      </c>
      <c r="G6711">
        <v>99</v>
      </c>
      <c r="H6711">
        <v>99</v>
      </c>
      <c r="I6711">
        <v>99</v>
      </c>
      <c r="J6711">
        <v>643</v>
      </c>
      <c r="M6711">
        <v>99</v>
      </c>
      <c r="N6711">
        <v>99</v>
      </c>
      <c r="O6711">
        <v>99</v>
      </c>
      <c r="P6711">
        <v>99</v>
      </c>
      <c r="Q6711">
        <v>3</v>
      </c>
      <c r="R6711">
        <v>286</v>
      </c>
      <c r="S6711">
        <v>286</v>
      </c>
      <c r="T6711">
        <v>16.517482517482524</v>
      </c>
      <c r="U6711">
        <v>61.597902097902093</v>
      </c>
      <c r="V6711">
        <v>84.498291524293734</v>
      </c>
      <c r="W6711">
        <v>77.991923076923058</v>
      </c>
      <c r="X6711">
        <v>7.2195459832228499</v>
      </c>
      <c r="Y6711">
        <v>2.0979166666160003</v>
      </c>
      <c r="Z6711">
        <v>-35.423007531797701</v>
      </c>
      <c r="AA6711">
        <v>14.4663631765301</v>
      </c>
      <c r="AB6711">
        <v>13.823081433619596</v>
      </c>
      <c r="AC6711">
        <v>4</v>
      </c>
      <c r="AD6711">
        <v>0</v>
      </c>
      <c r="AE6711">
        <v>0</v>
      </c>
      <c r="AF6711">
        <v>0</v>
      </c>
      <c r="AG6711">
        <v>3</v>
      </c>
      <c r="AH6711">
        <v>0</v>
      </c>
      <c r="AI6711">
        <v>0</v>
      </c>
      <c r="AJ6711">
        <v>0</v>
      </c>
      <c r="AK6711">
        <v>0</v>
      </c>
      <c r="AL6711">
        <v>5</v>
      </c>
    </row>
    <row r="6712" spans="1:38" x14ac:dyDescent="0.5">
      <c r="A6712">
        <v>16</v>
      </c>
      <c r="B6712">
        <v>632</v>
      </c>
      <c r="C6712">
        <v>2020</v>
      </c>
      <c r="D6712">
        <v>8</v>
      </c>
      <c r="E6712">
        <v>99</v>
      </c>
      <c r="F6712">
        <v>176</v>
      </c>
      <c r="G6712">
        <v>99</v>
      </c>
      <c r="H6712">
        <v>99</v>
      </c>
      <c r="I6712">
        <v>99</v>
      </c>
      <c r="J6712">
        <v>643</v>
      </c>
      <c r="M6712">
        <v>99</v>
      </c>
      <c r="N6712">
        <v>99</v>
      </c>
      <c r="O6712">
        <v>99</v>
      </c>
      <c r="P6712">
        <v>99</v>
      </c>
      <c r="Q6712">
        <v>4</v>
      </c>
      <c r="R6712">
        <v>127</v>
      </c>
      <c r="S6712">
        <v>127</v>
      </c>
      <c r="T6712">
        <v>16.45669291338583</v>
      </c>
      <c r="U6712">
        <v>61.503937007874008</v>
      </c>
      <c r="V6712">
        <v>86.161353341124894</v>
      </c>
      <c r="W6712">
        <v>79.52692913385826</v>
      </c>
      <c r="X6712">
        <v>8.3228198310343071</v>
      </c>
      <c r="Y6712">
        <v>2.0767707206028576</v>
      </c>
      <c r="Z6712">
        <v>-50.809609874054338</v>
      </c>
      <c r="AA6712">
        <v>9.0844062947067261</v>
      </c>
      <c r="AB6712">
        <v>8.5696445682065558</v>
      </c>
      <c r="AC6712">
        <v>2</v>
      </c>
      <c r="AD6712">
        <v>0</v>
      </c>
      <c r="AE6712">
        <v>0</v>
      </c>
      <c r="AF6712">
        <v>1</v>
      </c>
      <c r="AG6712">
        <v>1</v>
      </c>
      <c r="AH6712">
        <v>1</v>
      </c>
      <c r="AI6712">
        <v>2</v>
      </c>
      <c r="AJ6712">
        <v>0</v>
      </c>
      <c r="AK6712">
        <v>5</v>
      </c>
      <c r="AL6712">
        <v>3</v>
      </c>
    </row>
    <row r="6713" spans="1:38" x14ac:dyDescent="0.5">
      <c r="A6713">
        <v>16</v>
      </c>
      <c r="B6713">
        <v>633</v>
      </c>
      <c r="C6713">
        <v>2020</v>
      </c>
      <c r="D6713">
        <v>9</v>
      </c>
      <c r="E6713">
        <v>99</v>
      </c>
      <c r="F6713">
        <v>176</v>
      </c>
      <c r="G6713">
        <v>99</v>
      </c>
      <c r="H6713">
        <v>99</v>
      </c>
      <c r="I6713">
        <v>99</v>
      </c>
      <c r="J6713">
        <v>643</v>
      </c>
      <c r="M6713">
        <v>99</v>
      </c>
      <c r="N6713">
        <v>99</v>
      </c>
      <c r="O6713">
        <v>99</v>
      </c>
      <c r="P6713">
        <v>99</v>
      </c>
      <c r="Q6713">
        <v>2</v>
      </c>
      <c r="R6713">
        <v>170</v>
      </c>
      <c r="S6713">
        <v>170</v>
      </c>
      <c r="T6713">
        <v>16.523529411764702</v>
      </c>
      <c r="U6713">
        <v>61.335294117647059</v>
      </c>
      <c r="V6713">
        <v>93.107067745841604</v>
      </c>
      <c r="W6713">
        <v>85.937823529411759</v>
      </c>
      <c r="X6713">
        <v>5.8464974405021133</v>
      </c>
      <c r="Y6713">
        <v>1.9672139679882064</v>
      </c>
      <c r="Z6713">
        <v>-9.5347664497329632</v>
      </c>
      <c r="AA6713">
        <v>10.461538461538463</v>
      </c>
      <c r="AB6713">
        <v>10.991395605843261</v>
      </c>
      <c r="AC6713">
        <v>2</v>
      </c>
      <c r="AD6713">
        <v>0</v>
      </c>
      <c r="AE6713">
        <v>0</v>
      </c>
      <c r="AF6713">
        <v>0</v>
      </c>
      <c r="AG6713">
        <v>2</v>
      </c>
      <c r="AH6713">
        <v>1</v>
      </c>
      <c r="AI6713">
        <v>0</v>
      </c>
      <c r="AJ6713">
        <v>0</v>
      </c>
      <c r="AK6713">
        <v>1</v>
      </c>
      <c r="AL6713">
        <v>1</v>
      </c>
    </row>
    <row r="6714" spans="1:38" x14ac:dyDescent="0.5">
      <c r="A6714">
        <v>16</v>
      </c>
      <c r="B6714">
        <v>634</v>
      </c>
      <c r="C6714">
        <v>2020</v>
      </c>
      <c r="D6714">
        <v>10</v>
      </c>
      <c r="E6714">
        <v>99</v>
      </c>
      <c r="F6714">
        <v>176</v>
      </c>
      <c r="G6714">
        <v>99</v>
      </c>
      <c r="H6714">
        <v>99</v>
      </c>
      <c r="I6714">
        <v>99</v>
      </c>
      <c r="J6714">
        <v>643</v>
      </c>
      <c r="M6714">
        <v>99</v>
      </c>
      <c r="N6714">
        <v>99</v>
      </c>
      <c r="O6714">
        <v>99</v>
      </c>
      <c r="P6714">
        <v>99</v>
      </c>
      <c r="Q6714">
        <v>3</v>
      </c>
      <c r="R6714">
        <v>254</v>
      </c>
      <c r="S6714">
        <v>254</v>
      </c>
      <c r="T6714">
        <v>16.551181102362204</v>
      </c>
      <c r="U6714">
        <v>61.326771653543311</v>
      </c>
      <c r="V6714">
        <v>91.946835464635186</v>
      </c>
      <c r="W6714">
        <v>84.866929133858306</v>
      </c>
      <c r="X6714">
        <v>8.8657519421035218</v>
      </c>
      <c r="Y6714">
        <v>2.0733383943448822</v>
      </c>
      <c r="Z6714">
        <v>-37.883336966416891</v>
      </c>
      <c r="AA6714">
        <v>16.644823066841415</v>
      </c>
      <c r="AB6714">
        <v>16.525625943673415</v>
      </c>
      <c r="AC6714">
        <v>4</v>
      </c>
      <c r="AD6714">
        <v>0</v>
      </c>
      <c r="AE6714">
        <v>0</v>
      </c>
      <c r="AF6714">
        <v>2</v>
      </c>
      <c r="AG6714">
        <v>0</v>
      </c>
      <c r="AH6714">
        <v>0</v>
      </c>
      <c r="AI6714">
        <v>0</v>
      </c>
      <c r="AJ6714">
        <v>0</v>
      </c>
      <c r="AK6714">
        <v>4</v>
      </c>
      <c r="AL6714">
        <v>6</v>
      </c>
    </row>
    <row r="6715" spans="1:38" x14ac:dyDescent="0.5">
      <c r="A6715">
        <v>16</v>
      </c>
      <c r="B6715">
        <v>635</v>
      </c>
      <c r="C6715">
        <v>2020</v>
      </c>
      <c r="D6715">
        <v>11</v>
      </c>
      <c r="E6715">
        <v>99</v>
      </c>
      <c r="F6715">
        <v>176</v>
      </c>
      <c r="G6715">
        <v>99</v>
      </c>
      <c r="H6715">
        <v>99</v>
      </c>
      <c r="I6715">
        <v>99</v>
      </c>
      <c r="J6715">
        <v>643</v>
      </c>
      <c r="M6715">
        <v>99</v>
      </c>
      <c r="N6715">
        <v>99</v>
      </c>
      <c r="O6715">
        <v>99</v>
      </c>
      <c r="P6715">
        <v>99</v>
      </c>
      <c r="Q6715">
        <v>4</v>
      </c>
      <c r="R6715">
        <v>154</v>
      </c>
      <c r="S6715">
        <v>154</v>
      </c>
      <c r="T6715">
        <v>16.279220779220779</v>
      </c>
      <c r="U6715">
        <v>61.363636363636367</v>
      </c>
      <c r="V6715">
        <v>90.984227040565031</v>
      </c>
      <c r="W6715">
        <v>83.978441558441517</v>
      </c>
      <c r="X6715">
        <v>7.2719717337143424</v>
      </c>
      <c r="Y6715">
        <v>2.4858513444551682</v>
      </c>
      <c r="Z6715">
        <v>-32.624533358909495</v>
      </c>
      <c r="AA6715">
        <v>7.0031832651205077</v>
      </c>
      <c r="AB6715">
        <v>7.0263766480990677</v>
      </c>
      <c r="AC6715">
        <v>3</v>
      </c>
      <c r="AD6715">
        <v>0</v>
      </c>
      <c r="AE6715">
        <v>0</v>
      </c>
      <c r="AF6715">
        <v>0</v>
      </c>
      <c r="AG6715">
        <v>0</v>
      </c>
      <c r="AH6715">
        <v>0</v>
      </c>
      <c r="AI6715">
        <v>1</v>
      </c>
      <c r="AJ6715">
        <v>0</v>
      </c>
      <c r="AK6715">
        <v>9</v>
      </c>
      <c r="AL6715">
        <v>5</v>
      </c>
    </row>
    <row r="6716" spans="1:38" x14ac:dyDescent="0.5">
      <c r="A6716">
        <v>16</v>
      </c>
      <c r="B6716">
        <v>636</v>
      </c>
      <c r="C6716">
        <v>2020</v>
      </c>
      <c r="D6716">
        <v>12</v>
      </c>
      <c r="E6716">
        <v>99</v>
      </c>
      <c r="F6716">
        <v>176</v>
      </c>
      <c r="G6716">
        <v>99</v>
      </c>
      <c r="H6716">
        <v>99</v>
      </c>
      <c r="I6716">
        <v>99</v>
      </c>
      <c r="J6716">
        <v>643</v>
      </c>
      <c r="M6716">
        <v>99</v>
      </c>
      <c r="N6716">
        <v>99</v>
      </c>
      <c r="O6716">
        <v>99</v>
      </c>
      <c r="P6716">
        <v>99</v>
      </c>
      <c r="Q6716">
        <v>4</v>
      </c>
      <c r="R6716">
        <v>252</v>
      </c>
      <c r="S6716">
        <v>252</v>
      </c>
      <c r="T6716">
        <v>16.25</v>
      </c>
      <c r="U6716">
        <v>60.908730158730158</v>
      </c>
      <c r="V6716">
        <v>89.431030628213762</v>
      </c>
      <c r="W6716">
        <v>82.544841269841299</v>
      </c>
      <c r="X6716">
        <v>11.230236024468773</v>
      </c>
      <c r="Y6716">
        <v>2.2029028410680298</v>
      </c>
      <c r="Z6716">
        <v>-42.603605314978786</v>
      </c>
      <c r="AA6716">
        <v>14.608695652173914</v>
      </c>
      <c r="AB6716">
        <v>14.923595607026311</v>
      </c>
      <c r="AC6716">
        <v>5</v>
      </c>
      <c r="AD6716">
        <v>0</v>
      </c>
      <c r="AE6716">
        <v>0</v>
      </c>
      <c r="AF6716">
        <v>1</v>
      </c>
      <c r="AG6716">
        <v>6</v>
      </c>
      <c r="AH6716">
        <v>1</v>
      </c>
      <c r="AI6716">
        <v>2</v>
      </c>
      <c r="AJ6716">
        <v>0</v>
      </c>
      <c r="AK6716">
        <v>5</v>
      </c>
      <c r="AL6716">
        <v>7</v>
      </c>
    </row>
    <row r="6717" spans="1:38" x14ac:dyDescent="0.5">
      <c r="A6717">
        <v>16</v>
      </c>
      <c r="B6717">
        <v>637</v>
      </c>
      <c r="C6717">
        <v>2020</v>
      </c>
      <c r="D6717">
        <v>1</v>
      </c>
      <c r="E6717">
        <v>99</v>
      </c>
      <c r="F6717">
        <v>176</v>
      </c>
      <c r="G6717">
        <v>99</v>
      </c>
      <c r="H6717">
        <v>99</v>
      </c>
      <c r="I6717">
        <v>99</v>
      </c>
      <c r="J6717">
        <v>802</v>
      </c>
      <c r="M6717">
        <v>99</v>
      </c>
      <c r="N6717">
        <v>99</v>
      </c>
      <c r="O6717">
        <v>99</v>
      </c>
      <c r="P6717">
        <v>99</v>
      </c>
      <c r="R6717">
        <v>0</v>
      </c>
    </row>
    <row r="6718" spans="1:38" x14ac:dyDescent="0.5">
      <c r="A6718">
        <v>16</v>
      </c>
      <c r="B6718">
        <v>638</v>
      </c>
      <c r="C6718">
        <v>2020</v>
      </c>
      <c r="D6718">
        <v>2</v>
      </c>
      <c r="E6718">
        <v>99</v>
      </c>
      <c r="F6718">
        <v>176</v>
      </c>
      <c r="G6718">
        <v>99</v>
      </c>
      <c r="H6718">
        <v>99</v>
      </c>
      <c r="I6718">
        <v>99</v>
      </c>
      <c r="J6718">
        <v>802</v>
      </c>
      <c r="M6718">
        <v>99</v>
      </c>
      <c r="N6718">
        <v>99</v>
      </c>
      <c r="O6718">
        <v>99</v>
      </c>
      <c r="P6718">
        <v>99</v>
      </c>
      <c r="R6718">
        <v>0</v>
      </c>
    </row>
    <row r="6719" spans="1:38" x14ac:dyDescent="0.5">
      <c r="A6719">
        <v>16</v>
      </c>
      <c r="B6719">
        <v>639</v>
      </c>
      <c r="C6719">
        <v>2020</v>
      </c>
      <c r="D6719">
        <v>3</v>
      </c>
      <c r="E6719">
        <v>99</v>
      </c>
      <c r="F6719">
        <v>176</v>
      </c>
      <c r="G6719">
        <v>99</v>
      </c>
      <c r="H6719">
        <v>99</v>
      </c>
      <c r="I6719">
        <v>99</v>
      </c>
      <c r="J6719">
        <v>802</v>
      </c>
      <c r="M6719">
        <v>99</v>
      </c>
      <c r="N6719">
        <v>99</v>
      </c>
      <c r="O6719">
        <v>99</v>
      </c>
      <c r="P6719">
        <v>99</v>
      </c>
      <c r="R6719">
        <v>0</v>
      </c>
    </row>
    <row r="6720" spans="1:38" x14ac:dyDescent="0.5">
      <c r="A6720">
        <v>16</v>
      </c>
      <c r="B6720">
        <v>640</v>
      </c>
      <c r="C6720">
        <v>2020</v>
      </c>
      <c r="D6720">
        <v>4</v>
      </c>
      <c r="E6720">
        <v>99</v>
      </c>
      <c r="F6720">
        <v>176</v>
      </c>
      <c r="G6720">
        <v>99</v>
      </c>
      <c r="H6720">
        <v>99</v>
      </c>
      <c r="I6720">
        <v>99</v>
      </c>
      <c r="J6720">
        <v>802</v>
      </c>
      <c r="M6720">
        <v>99</v>
      </c>
      <c r="N6720">
        <v>99</v>
      </c>
      <c r="O6720">
        <v>99</v>
      </c>
      <c r="P6720">
        <v>99</v>
      </c>
      <c r="R6720">
        <v>0</v>
      </c>
    </row>
    <row r="6721" spans="1:18" x14ac:dyDescent="0.5">
      <c r="A6721">
        <v>16</v>
      </c>
      <c r="B6721">
        <v>641</v>
      </c>
      <c r="C6721">
        <v>2020</v>
      </c>
      <c r="D6721">
        <v>5</v>
      </c>
      <c r="E6721">
        <v>99</v>
      </c>
      <c r="F6721">
        <v>176</v>
      </c>
      <c r="G6721">
        <v>99</v>
      </c>
      <c r="H6721">
        <v>99</v>
      </c>
      <c r="I6721">
        <v>99</v>
      </c>
      <c r="J6721">
        <v>802</v>
      </c>
      <c r="M6721">
        <v>99</v>
      </c>
      <c r="N6721">
        <v>99</v>
      </c>
      <c r="O6721">
        <v>99</v>
      </c>
      <c r="P6721">
        <v>99</v>
      </c>
      <c r="R6721">
        <v>0</v>
      </c>
    </row>
    <row r="6722" spans="1:18" x14ac:dyDescent="0.5">
      <c r="A6722">
        <v>16</v>
      </c>
      <c r="B6722">
        <v>642</v>
      </c>
      <c r="C6722">
        <v>2020</v>
      </c>
      <c r="D6722">
        <v>6</v>
      </c>
      <c r="E6722">
        <v>99</v>
      </c>
      <c r="F6722">
        <v>176</v>
      </c>
      <c r="G6722">
        <v>99</v>
      </c>
      <c r="H6722">
        <v>99</v>
      </c>
      <c r="I6722">
        <v>99</v>
      </c>
      <c r="J6722">
        <v>802</v>
      </c>
      <c r="M6722">
        <v>99</v>
      </c>
      <c r="N6722">
        <v>99</v>
      </c>
      <c r="O6722">
        <v>99</v>
      </c>
      <c r="P6722">
        <v>99</v>
      </c>
      <c r="R6722">
        <v>0</v>
      </c>
    </row>
    <row r="6723" spans="1:18" x14ac:dyDescent="0.5">
      <c r="A6723">
        <v>16</v>
      </c>
      <c r="B6723">
        <v>643</v>
      </c>
      <c r="C6723">
        <v>2020</v>
      </c>
      <c r="D6723">
        <v>7</v>
      </c>
      <c r="E6723">
        <v>99</v>
      </c>
      <c r="F6723">
        <v>176</v>
      </c>
      <c r="G6723">
        <v>99</v>
      </c>
      <c r="H6723">
        <v>99</v>
      </c>
      <c r="I6723">
        <v>99</v>
      </c>
      <c r="J6723">
        <v>802</v>
      </c>
      <c r="M6723">
        <v>99</v>
      </c>
      <c r="N6723">
        <v>99</v>
      </c>
      <c r="O6723">
        <v>99</v>
      </c>
      <c r="P6723">
        <v>99</v>
      </c>
      <c r="R6723">
        <v>0</v>
      </c>
    </row>
    <row r="6724" spans="1:18" x14ac:dyDescent="0.5">
      <c r="A6724">
        <v>16</v>
      </c>
      <c r="B6724">
        <v>644</v>
      </c>
      <c r="C6724">
        <v>2020</v>
      </c>
      <c r="D6724">
        <v>8</v>
      </c>
      <c r="E6724">
        <v>99</v>
      </c>
      <c r="F6724">
        <v>176</v>
      </c>
      <c r="G6724">
        <v>99</v>
      </c>
      <c r="H6724">
        <v>99</v>
      </c>
      <c r="I6724">
        <v>99</v>
      </c>
      <c r="J6724">
        <v>802</v>
      </c>
      <c r="M6724">
        <v>99</v>
      </c>
      <c r="N6724">
        <v>99</v>
      </c>
      <c r="O6724">
        <v>99</v>
      </c>
      <c r="P6724">
        <v>99</v>
      </c>
      <c r="R6724">
        <v>0</v>
      </c>
    </row>
    <row r="6725" spans="1:18" x14ac:dyDescent="0.5">
      <c r="A6725">
        <v>16</v>
      </c>
      <c r="B6725">
        <v>645</v>
      </c>
      <c r="C6725">
        <v>2020</v>
      </c>
      <c r="D6725">
        <v>9</v>
      </c>
      <c r="E6725">
        <v>99</v>
      </c>
      <c r="F6725">
        <v>176</v>
      </c>
      <c r="G6725">
        <v>99</v>
      </c>
      <c r="H6725">
        <v>99</v>
      </c>
      <c r="I6725">
        <v>99</v>
      </c>
      <c r="J6725">
        <v>802</v>
      </c>
      <c r="M6725">
        <v>99</v>
      </c>
      <c r="N6725">
        <v>99</v>
      </c>
      <c r="O6725">
        <v>99</v>
      </c>
      <c r="P6725">
        <v>99</v>
      </c>
      <c r="R6725">
        <v>0</v>
      </c>
    </row>
    <row r="6726" spans="1:18" x14ac:dyDescent="0.5">
      <c r="A6726">
        <v>16</v>
      </c>
      <c r="B6726">
        <v>646</v>
      </c>
      <c r="C6726">
        <v>2020</v>
      </c>
      <c r="D6726">
        <v>10</v>
      </c>
      <c r="E6726">
        <v>99</v>
      </c>
      <c r="F6726">
        <v>176</v>
      </c>
      <c r="G6726">
        <v>99</v>
      </c>
      <c r="H6726">
        <v>99</v>
      </c>
      <c r="I6726">
        <v>99</v>
      </c>
      <c r="J6726">
        <v>802</v>
      </c>
      <c r="M6726">
        <v>99</v>
      </c>
      <c r="N6726">
        <v>99</v>
      </c>
      <c r="O6726">
        <v>99</v>
      </c>
      <c r="P6726">
        <v>99</v>
      </c>
      <c r="R6726">
        <v>0</v>
      </c>
    </row>
    <row r="6727" spans="1:18" x14ac:dyDescent="0.5">
      <c r="A6727">
        <v>16</v>
      </c>
      <c r="B6727">
        <v>647</v>
      </c>
      <c r="C6727">
        <v>2020</v>
      </c>
      <c r="D6727">
        <v>11</v>
      </c>
      <c r="E6727">
        <v>99</v>
      </c>
      <c r="F6727">
        <v>176</v>
      </c>
      <c r="G6727">
        <v>99</v>
      </c>
      <c r="H6727">
        <v>99</v>
      </c>
      <c r="I6727">
        <v>99</v>
      </c>
      <c r="J6727">
        <v>802</v>
      </c>
      <c r="M6727">
        <v>99</v>
      </c>
      <c r="N6727">
        <v>99</v>
      </c>
      <c r="O6727">
        <v>99</v>
      </c>
      <c r="P6727">
        <v>99</v>
      </c>
      <c r="R6727">
        <v>0</v>
      </c>
    </row>
    <row r="6728" spans="1:18" x14ac:dyDescent="0.5">
      <c r="A6728">
        <v>16</v>
      </c>
      <c r="B6728">
        <v>648</v>
      </c>
      <c r="C6728">
        <v>2020</v>
      </c>
      <c r="D6728">
        <v>12</v>
      </c>
      <c r="E6728">
        <v>99</v>
      </c>
      <c r="F6728">
        <v>176</v>
      </c>
      <c r="G6728">
        <v>99</v>
      </c>
      <c r="H6728">
        <v>99</v>
      </c>
      <c r="I6728">
        <v>99</v>
      </c>
      <c r="J6728">
        <v>802</v>
      </c>
      <c r="M6728">
        <v>99</v>
      </c>
      <c r="N6728">
        <v>99</v>
      </c>
      <c r="O6728">
        <v>99</v>
      </c>
      <c r="P6728">
        <v>99</v>
      </c>
      <c r="R6728">
        <v>0</v>
      </c>
    </row>
  </sheetData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W328"/>
  <sheetViews>
    <sheetView zoomScale="112" zoomScaleNormal="112" workbookViewId="0"/>
  </sheetViews>
  <sheetFormatPr baseColWidth="10" defaultRowHeight="15" x14ac:dyDescent="0.5"/>
  <cols>
    <col min="1" max="1" width="2.81640625" customWidth="1"/>
    <col min="2" max="2" width="6.1796875" customWidth="1"/>
    <col min="3" max="3" width="3.36328125" customWidth="1"/>
    <col min="4" max="4" width="7.453125" customWidth="1"/>
    <col min="5" max="5" width="6.6328125" customWidth="1"/>
    <col min="6" max="6" width="1.36328125" customWidth="1"/>
    <col min="7" max="7" width="7" style="311" customWidth="1"/>
    <col min="8" max="8" width="1.6796875" style="311" customWidth="1"/>
    <col min="9" max="9" width="6.36328125" style="311" customWidth="1"/>
    <col min="10" max="10" width="1.90625" customWidth="1"/>
    <col min="11" max="11" width="6.1796875" style="125" customWidth="1"/>
    <col min="12" max="12" width="6.08984375" style="125" customWidth="1"/>
    <col min="13" max="13" width="1.453125" style="125" customWidth="1"/>
    <col min="14" max="15" width="7.36328125" customWidth="1"/>
    <col min="16" max="16" width="7.54296875" style="125" customWidth="1"/>
    <col min="17" max="17" width="6.36328125" style="125" customWidth="1"/>
    <col min="18" max="18" width="10.453125" style="11" customWidth="1"/>
    <col min="19" max="19" width="8.1796875" style="11" customWidth="1"/>
    <col min="20" max="20" width="6.90625" style="11" customWidth="1"/>
    <col min="21" max="21" width="6.6328125" style="125" customWidth="1"/>
    <col min="22" max="22" width="8" style="11" customWidth="1"/>
    <col min="23" max="23" width="7.36328125" customWidth="1"/>
    <col min="24" max="24" width="5.6328125" customWidth="1"/>
    <col min="25" max="25" width="8.08984375" customWidth="1"/>
    <col min="26" max="26" width="8.453125" customWidth="1"/>
    <col min="27" max="27" width="9" customWidth="1"/>
    <col min="28" max="28" width="8.36328125" customWidth="1"/>
    <col min="29" max="29" width="8.1796875" customWidth="1"/>
    <col min="31" max="31" width="11" style="125" customWidth="1"/>
    <col min="32" max="32" width="7.453125" customWidth="1"/>
    <col min="33" max="37" width="15.90625" customWidth="1"/>
  </cols>
  <sheetData>
    <row r="1" spans="1:49" x14ac:dyDescent="0.5">
      <c r="A1" s="54"/>
      <c r="B1" s="54"/>
      <c r="C1" s="54"/>
      <c r="D1" s="54"/>
      <c r="E1" s="54"/>
      <c r="F1" s="54"/>
      <c r="G1" s="340"/>
      <c r="H1" s="340"/>
      <c r="I1" s="340"/>
      <c r="J1" s="54"/>
      <c r="K1" s="139"/>
      <c r="L1" s="139"/>
      <c r="M1" s="139"/>
      <c r="N1" s="54"/>
      <c r="O1" s="54"/>
      <c r="P1" s="139"/>
      <c r="Q1" s="139"/>
      <c r="R1" s="83"/>
      <c r="S1" s="83"/>
      <c r="T1" s="54"/>
      <c r="U1" s="139"/>
      <c r="V1" s="54"/>
      <c r="W1" s="6"/>
      <c r="X1" s="67"/>
      <c r="Y1" s="67"/>
      <c r="Z1" s="13"/>
      <c r="AA1" s="7"/>
      <c r="AB1" s="3"/>
      <c r="AC1" s="3"/>
      <c r="AD1" s="4"/>
      <c r="AE1" s="7"/>
      <c r="AF1" s="7"/>
      <c r="AG1" s="3"/>
      <c r="AH1" s="3"/>
      <c r="AI1" s="3"/>
    </row>
    <row r="2" spans="1:49" s="192" customFormat="1" ht="32.4" x14ac:dyDescent="1">
      <c r="A2" s="191"/>
      <c r="B2" s="165" t="s">
        <v>461</v>
      </c>
      <c r="C2" s="191"/>
      <c r="D2" s="191"/>
      <c r="E2" s="191"/>
      <c r="F2" s="191"/>
      <c r="G2" s="346"/>
      <c r="H2" s="346"/>
      <c r="I2" s="346"/>
      <c r="J2" s="191"/>
      <c r="K2" s="193"/>
      <c r="L2" s="193"/>
      <c r="M2" s="193"/>
      <c r="N2" s="209"/>
      <c r="O2" s="209" t="str">
        <f>+År!B3</f>
        <v>VAK GRIS</v>
      </c>
      <c r="P2" s="209"/>
      <c r="Q2" s="209"/>
      <c r="R2" s="201"/>
      <c r="S2" s="201"/>
      <c r="T2" s="191"/>
      <c r="U2" s="193"/>
      <c r="V2" s="191"/>
      <c r="W2" s="6"/>
      <c r="X2" s="216"/>
      <c r="Y2" s="249"/>
      <c r="Z2" s="249"/>
      <c r="AA2" s="250"/>
      <c r="AB2" s="217"/>
      <c r="AC2" s="247"/>
      <c r="AD2" s="247"/>
      <c r="AE2" s="216"/>
      <c r="AF2" s="217"/>
      <c r="AG2" s="217"/>
      <c r="AH2" s="247"/>
      <c r="AI2" s="247"/>
      <c r="AJ2" s="247"/>
    </row>
    <row r="3" spans="1:49" ht="17.25" customHeight="1" x14ac:dyDescent="1">
      <c r="A3" s="54"/>
      <c r="B3" s="168"/>
      <c r="C3" s="54"/>
      <c r="D3" s="54"/>
      <c r="E3" s="54"/>
      <c r="F3" s="54"/>
      <c r="G3" s="340"/>
      <c r="H3" s="340"/>
      <c r="I3" s="340"/>
      <c r="J3" s="54"/>
      <c r="K3" s="139"/>
      <c r="L3" s="139"/>
      <c r="M3" s="139"/>
      <c r="N3" s="54"/>
      <c r="O3" s="54"/>
      <c r="P3" s="139"/>
      <c r="Q3" s="139"/>
      <c r="R3" s="83"/>
      <c r="S3" s="83"/>
      <c r="T3" s="54"/>
      <c r="U3" s="139"/>
      <c r="V3" s="54"/>
      <c r="W3" s="6"/>
      <c r="X3" s="67"/>
      <c r="Y3" s="67"/>
      <c r="Z3" s="13"/>
      <c r="AA3" s="7"/>
      <c r="AB3" s="3"/>
      <c r="AC3" s="3"/>
      <c r="AD3" s="4"/>
      <c r="AE3" s="7"/>
      <c r="AF3" s="7"/>
      <c r="AG3" s="3"/>
      <c r="AH3" s="3"/>
      <c r="AI3" s="3"/>
    </row>
    <row r="4" spans="1:49" ht="20.399999999999999" x14ac:dyDescent="0.7">
      <c r="A4" s="54"/>
      <c r="B4" s="159" t="s">
        <v>8</v>
      </c>
      <c r="C4" s="159"/>
      <c r="D4" s="175">
        <f>+År!M3</f>
        <v>52</v>
      </c>
      <c r="E4" s="176"/>
      <c r="F4" s="176"/>
      <c r="G4" s="347"/>
      <c r="H4" s="347"/>
      <c r="I4" s="347"/>
      <c r="J4" s="177"/>
      <c r="K4" s="177"/>
      <c r="L4" s="177"/>
      <c r="M4" s="177"/>
      <c r="N4" s="159" t="s">
        <v>373</v>
      </c>
      <c r="O4" s="176"/>
      <c r="P4" s="224"/>
      <c r="Q4" s="224"/>
      <c r="R4" s="374">
        <f>+G25+G37</f>
        <v>28805</v>
      </c>
      <c r="S4" s="367"/>
      <c r="T4" s="73"/>
      <c r="U4" s="177"/>
      <c r="V4" s="54"/>
      <c r="W4" s="6"/>
      <c r="X4" s="67"/>
      <c r="Y4" s="67"/>
      <c r="Z4" s="13"/>
      <c r="AA4" s="7"/>
      <c r="AB4" s="3"/>
      <c r="AC4" s="3"/>
      <c r="AD4" s="4"/>
      <c r="AE4" s="7"/>
      <c r="AF4" s="7"/>
      <c r="AG4" s="3"/>
      <c r="AH4" s="3"/>
      <c r="AI4" s="3"/>
      <c r="AJ4" s="6"/>
      <c r="AK4" s="67"/>
      <c r="AL4" s="67"/>
      <c r="AM4" s="13"/>
      <c r="AN4" s="7"/>
      <c r="AO4" s="3"/>
      <c r="AP4" s="3"/>
      <c r="AQ4" s="4"/>
      <c r="AR4" s="7"/>
      <c r="AS4" s="7"/>
      <c r="AT4" s="3"/>
      <c r="AU4" s="3"/>
      <c r="AV4" s="3"/>
      <c r="AW4" s="3"/>
    </row>
    <row r="5" spans="1:49" ht="15.75" customHeight="1" x14ac:dyDescent="0.7">
      <c r="A5" s="54"/>
      <c r="B5" s="54"/>
      <c r="C5" s="54"/>
      <c r="D5" s="73"/>
      <c r="E5" s="54"/>
      <c r="F5" s="54"/>
      <c r="G5" s="340"/>
      <c r="H5" s="340"/>
      <c r="I5" s="340"/>
      <c r="J5" s="54"/>
      <c r="K5" s="139"/>
      <c r="L5" s="139"/>
      <c r="M5" s="139"/>
      <c r="N5" s="54"/>
      <c r="O5" s="54"/>
      <c r="P5" s="139"/>
      <c r="Q5" s="139"/>
      <c r="R5" s="83"/>
      <c r="S5" s="83"/>
      <c r="T5" s="54"/>
      <c r="U5" s="139"/>
      <c r="V5" s="54"/>
      <c r="W5" s="6"/>
      <c r="X5" s="67"/>
      <c r="Y5" s="67"/>
      <c r="Z5" s="13"/>
      <c r="AA5" s="7"/>
      <c r="AB5" s="3"/>
      <c r="AC5" s="3"/>
      <c r="AD5" s="4"/>
      <c r="AE5" s="7"/>
      <c r="AF5" s="7"/>
      <c r="AG5" s="3"/>
      <c r="AH5" s="3"/>
      <c r="AI5" s="3"/>
      <c r="AJ5" s="3"/>
    </row>
    <row r="6" spans="1:49" ht="15.75" customHeight="1" x14ac:dyDescent="0.5">
      <c r="A6" s="54"/>
      <c r="B6" s="60"/>
      <c r="C6" s="60"/>
      <c r="D6" s="60"/>
      <c r="E6" s="60" t="str">
        <f t="shared" ref="E6:U6" si="0">+E12</f>
        <v>Antall</v>
      </c>
      <c r="F6" s="60">
        <f t="shared" si="0"/>
        <v>0</v>
      </c>
      <c r="G6" s="348"/>
      <c r="H6" s="348"/>
      <c r="I6" s="348" t="str">
        <f t="shared" si="0"/>
        <v>Antall</v>
      </c>
      <c r="J6" s="54"/>
      <c r="K6" s="54"/>
      <c r="L6" s="54"/>
      <c r="M6" s="54"/>
      <c r="N6" s="54"/>
      <c r="O6" s="54"/>
      <c r="P6" s="60" t="str">
        <f t="shared" si="0"/>
        <v>Middel</v>
      </c>
      <c r="Q6" s="60" t="str">
        <f t="shared" si="0"/>
        <v>STD</v>
      </c>
      <c r="R6" s="60" t="str">
        <f t="shared" si="0"/>
        <v>Korrelasjon</v>
      </c>
      <c r="S6" s="60" t="str">
        <f t="shared" si="0"/>
        <v>Antall</v>
      </c>
      <c r="T6" s="60"/>
      <c r="U6" s="60" t="str">
        <f t="shared" si="0"/>
        <v>Middel</v>
      </c>
      <c r="V6" s="54"/>
      <c r="W6" s="6"/>
      <c r="X6" s="67"/>
      <c r="Y6" s="67"/>
      <c r="Z6" s="13"/>
      <c r="AA6" s="7"/>
      <c r="AB6" s="3"/>
      <c r="AC6" s="3"/>
      <c r="AD6" s="4"/>
      <c r="AE6" s="7"/>
      <c r="AF6" s="7"/>
      <c r="AG6" s="3"/>
      <c r="AH6" s="3"/>
      <c r="AI6" s="3"/>
      <c r="AJ6" s="3"/>
    </row>
    <row r="7" spans="1:49" ht="15.75" customHeight="1" x14ac:dyDescent="0.5">
      <c r="A7" s="54"/>
      <c r="B7" s="60"/>
      <c r="C7" s="372" t="str">
        <f t="shared" ref="C7:U7" si="1">+C13</f>
        <v>Organisa-</v>
      </c>
      <c r="D7" s="373"/>
      <c r="E7" s="60" t="str">
        <f t="shared" si="1"/>
        <v>produ-</v>
      </c>
      <c r="F7" s="60">
        <f t="shared" si="1"/>
        <v>0</v>
      </c>
      <c r="G7" s="348" t="str">
        <f t="shared" si="1"/>
        <v>Antall</v>
      </c>
      <c r="H7" s="348"/>
      <c r="I7" s="348" t="str">
        <f t="shared" si="1"/>
        <v>målte</v>
      </c>
      <c r="J7" s="54"/>
      <c r="K7" s="60" t="str">
        <f t="shared" si="1"/>
        <v>Antall</v>
      </c>
      <c r="L7" s="60" t="str">
        <f t="shared" si="1"/>
        <v>Vekt</v>
      </c>
      <c r="M7" s="60">
        <f t="shared" si="1"/>
        <v>0</v>
      </c>
      <c r="N7" s="60" t="str">
        <f t="shared" si="1"/>
        <v>Middel</v>
      </c>
      <c r="O7" s="60" t="str">
        <f t="shared" si="1"/>
        <v>STD</v>
      </c>
      <c r="P7" s="60" t="str">
        <f t="shared" si="1"/>
        <v>sl.vekt</v>
      </c>
      <c r="Q7" s="60" t="str">
        <f t="shared" si="1"/>
        <v>sl.vekt</v>
      </c>
      <c r="R7" s="60" t="str">
        <f t="shared" si="1"/>
        <v>slaktevekt</v>
      </c>
      <c r="S7" s="60" t="str">
        <f t="shared" si="1"/>
        <v>slakt per</v>
      </c>
      <c r="T7" s="60" t="str">
        <f t="shared" si="1"/>
        <v>Middel</v>
      </c>
      <c r="U7" s="60" t="str">
        <f t="shared" si="1"/>
        <v>sl.vekt</v>
      </c>
      <c r="V7" s="54"/>
      <c r="W7" s="6"/>
      <c r="X7" s="67"/>
      <c r="Y7" s="67"/>
      <c r="Z7" s="13"/>
      <c r="AA7" s="7"/>
      <c r="AB7" s="3"/>
      <c r="AC7" s="3"/>
      <c r="AD7" s="4"/>
      <c r="AE7" s="7"/>
      <c r="AF7" s="7"/>
      <c r="AG7" s="3"/>
      <c r="AH7" s="3"/>
      <c r="AI7" s="3"/>
      <c r="AJ7" s="3"/>
    </row>
    <row r="8" spans="1:49" ht="15.75" customHeight="1" x14ac:dyDescent="0.5">
      <c r="A8" s="54"/>
      <c r="B8" s="60" t="str">
        <f t="shared" ref="B8:U8" si="2">+B14</f>
        <v>År</v>
      </c>
      <c r="C8" s="372" t="str">
        <f t="shared" si="2"/>
        <v>sjon</v>
      </c>
      <c r="D8" s="373"/>
      <c r="E8" s="60" t="str">
        <f t="shared" si="2"/>
        <v>senter</v>
      </c>
      <c r="F8" s="60">
        <f t="shared" si="2"/>
        <v>0</v>
      </c>
      <c r="G8" s="348" t="str">
        <f t="shared" si="2"/>
        <v>slakt</v>
      </c>
      <c r="H8" s="348"/>
      <c r="I8" s="348" t="str">
        <f t="shared" si="2"/>
        <v>kjøtt%</v>
      </c>
      <c r="J8" s="54"/>
      <c r="K8" s="60" t="str">
        <f t="shared" si="2"/>
        <v>%</v>
      </c>
      <c r="L8" s="60" t="str">
        <f t="shared" si="2"/>
        <v>%</v>
      </c>
      <c r="M8" s="60">
        <f t="shared" si="2"/>
        <v>0</v>
      </c>
      <c r="N8" s="60" t="str">
        <f t="shared" si="2"/>
        <v>kjøtt%</v>
      </c>
      <c r="O8" s="60" t="str">
        <f t="shared" si="2"/>
        <v>Kjøtt%</v>
      </c>
      <c r="P8" s="60" t="str">
        <f t="shared" si="2"/>
        <v>U/HL</v>
      </c>
      <c r="Q8" s="60" t="str">
        <f t="shared" si="2"/>
        <v>U/HL</v>
      </c>
      <c r="R8" s="60" t="str">
        <f t="shared" si="2"/>
        <v>og kjøtt%</v>
      </c>
      <c r="S8" s="60" t="str">
        <f t="shared" si="2"/>
        <v>bonde</v>
      </c>
      <c r="T8" s="60" t="str">
        <f t="shared" si="2"/>
        <v>klasse</v>
      </c>
      <c r="U8" s="60" t="str">
        <f t="shared" si="2"/>
        <v>M/HL</v>
      </c>
      <c r="V8" s="54"/>
      <c r="W8" s="6"/>
      <c r="X8" s="67"/>
      <c r="Y8" s="67"/>
      <c r="Z8" s="13"/>
      <c r="AA8" s="7"/>
      <c r="AB8" s="3"/>
      <c r="AC8" s="3"/>
      <c r="AD8" s="4"/>
      <c r="AE8" s="7"/>
      <c r="AF8" s="7"/>
      <c r="AG8" s="3"/>
      <c r="AH8" s="3"/>
      <c r="AI8" s="3"/>
      <c r="AJ8" s="3"/>
    </row>
    <row r="9" spans="1:49" ht="15.75" customHeight="1" x14ac:dyDescent="0.5">
      <c r="A9" s="54"/>
      <c r="B9" s="117">
        <f>+B25</f>
        <v>2022</v>
      </c>
      <c r="C9" s="117">
        <f>+C25</f>
        <v>1</v>
      </c>
      <c r="D9" s="117" t="str">
        <f>+D25</f>
        <v>Nortura</v>
      </c>
      <c r="E9" s="117">
        <f>+E25</f>
        <v>174</v>
      </c>
      <c r="F9" s="60"/>
      <c r="G9" s="337">
        <f>+G25</f>
        <v>25506</v>
      </c>
      <c r="H9" s="348"/>
      <c r="I9" s="337">
        <f>+I25</f>
        <v>25496</v>
      </c>
      <c r="J9" s="60"/>
      <c r="K9" s="130">
        <f>+K25</f>
        <v>88.547127234855054</v>
      </c>
      <c r="L9" s="130">
        <f>+L25</f>
        <v>88.28039968413303</v>
      </c>
      <c r="M9" s="150"/>
      <c r="N9" s="119">
        <f t="shared" ref="N9:U9" si="3">+N25</f>
        <v>60.844877627863191</v>
      </c>
      <c r="O9" s="119">
        <f t="shared" si="3"/>
        <v>2.420670216667133</v>
      </c>
      <c r="P9" s="130">
        <f t="shared" si="3"/>
        <v>85.533502902416259</v>
      </c>
      <c r="Q9" s="130">
        <f t="shared" si="3"/>
        <v>10.688081039014515</v>
      </c>
      <c r="R9" s="118">
        <f t="shared" si="3"/>
        <v>-33.265931055061891</v>
      </c>
      <c r="S9" s="118">
        <f t="shared" si="3"/>
        <v>146.58620689655172</v>
      </c>
      <c r="T9" s="117">
        <f t="shared" si="3"/>
        <v>16.201050733160827</v>
      </c>
      <c r="U9" s="130">
        <f t="shared" si="3"/>
        <v>92.686966638234978</v>
      </c>
      <c r="V9" s="54"/>
      <c r="W9" s="6"/>
      <c r="X9" s="67"/>
      <c r="Y9" s="67"/>
      <c r="Z9" s="13"/>
      <c r="AA9" s="7"/>
      <c r="AB9" s="3"/>
      <c r="AC9" s="3"/>
      <c r="AD9" s="4"/>
      <c r="AE9" s="7"/>
      <c r="AF9" s="7"/>
      <c r="AG9" s="3"/>
      <c r="AH9" s="3"/>
      <c r="AI9" s="3"/>
      <c r="AJ9" s="3"/>
    </row>
    <row r="10" spans="1:49" ht="15.75" customHeight="1" x14ac:dyDescent="0.5">
      <c r="A10" s="54"/>
      <c r="B10" s="117">
        <f>+B37</f>
        <v>2022</v>
      </c>
      <c r="C10" s="117">
        <f t="shared" ref="C10:U10" si="4">+C37</f>
        <v>2</v>
      </c>
      <c r="D10" s="117" t="str">
        <f t="shared" si="4"/>
        <v>KLF</v>
      </c>
      <c r="E10" s="117">
        <f t="shared" si="4"/>
        <v>39</v>
      </c>
      <c r="F10" s="60"/>
      <c r="G10" s="337">
        <f t="shared" si="4"/>
        <v>3299</v>
      </c>
      <c r="H10" s="348"/>
      <c r="I10" s="337">
        <f t="shared" si="4"/>
        <v>3298</v>
      </c>
      <c r="J10" s="60"/>
      <c r="K10" s="130">
        <f t="shared" si="4"/>
        <v>11.45287276514494</v>
      </c>
      <c r="L10" s="130">
        <f t="shared" si="4"/>
        <v>11.719600315866971</v>
      </c>
      <c r="M10" s="150"/>
      <c r="N10" s="119">
        <f t="shared" si="4"/>
        <v>61.02850212249848</v>
      </c>
      <c r="O10" s="119">
        <f t="shared" si="4"/>
        <v>2.2092836264388289</v>
      </c>
      <c r="P10" s="130">
        <f t="shared" si="4"/>
        <v>87.782140691328223</v>
      </c>
      <c r="Q10" s="130">
        <f t="shared" si="4"/>
        <v>9.5509701259963649</v>
      </c>
      <c r="R10" s="118">
        <f t="shared" si="4"/>
        <v>-36.538811222965712</v>
      </c>
      <c r="S10" s="118">
        <f t="shared" si="4"/>
        <v>84.589743589743591</v>
      </c>
      <c r="T10" s="117">
        <f t="shared" si="4"/>
        <v>16.308275234919673</v>
      </c>
      <c r="U10" s="130">
        <f t="shared" si="4"/>
        <v>95.118187785104837</v>
      </c>
      <c r="V10" s="54"/>
      <c r="W10" s="6"/>
      <c r="X10" s="67"/>
      <c r="Y10" s="67"/>
      <c r="Z10" s="13"/>
      <c r="AA10" s="7"/>
      <c r="AB10" s="3"/>
      <c r="AC10" s="3"/>
      <c r="AD10" s="4"/>
      <c r="AE10" s="7"/>
      <c r="AF10" s="7"/>
      <c r="AG10" s="3"/>
      <c r="AH10" s="3"/>
      <c r="AI10" s="3"/>
      <c r="AJ10" s="3"/>
    </row>
    <row r="11" spans="1:49" ht="15.75" customHeight="1" x14ac:dyDescent="0.7">
      <c r="A11" s="54"/>
      <c r="B11" s="54"/>
      <c r="C11" s="54"/>
      <c r="D11" s="73"/>
      <c r="E11" s="54"/>
      <c r="F11" s="54"/>
      <c r="G11" s="340"/>
      <c r="H11" s="348"/>
      <c r="I11" s="340"/>
      <c r="J11" s="54"/>
      <c r="K11" s="139"/>
      <c r="L11" s="139"/>
      <c r="M11" s="139"/>
      <c r="N11" s="54"/>
      <c r="O11" s="54"/>
      <c r="P11" s="139"/>
      <c r="Q11" s="139"/>
      <c r="R11" s="83"/>
      <c r="S11" s="83"/>
      <c r="T11" s="54"/>
      <c r="U11" s="139"/>
      <c r="V11" s="54"/>
      <c r="W11" s="6"/>
      <c r="X11" s="67"/>
      <c r="Y11" s="67"/>
      <c r="Z11" s="13"/>
      <c r="AA11" s="7"/>
      <c r="AB11" s="3"/>
      <c r="AC11" s="3"/>
      <c r="AD11" s="4"/>
      <c r="AE11" s="7"/>
      <c r="AF11" s="7"/>
      <c r="AG11" s="3"/>
      <c r="AH11" s="3"/>
      <c r="AI11" s="3"/>
      <c r="AJ11" s="3"/>
    </row>
    <row r="12" spans="1:49" x14ac:dyDescent="0.5">
      <c r="A12" s="54"/>
      <c r="B12" s="54"/>
      <c r="C12" s="54"/>
      <c r="D12" s="54"/>
      <c r="E12" s="49" t="s">
        <v>3</v>
      </c>
      <c r="F12" s="49"/>
      <c r="G12" s="340"/>
      <c r="H12" s="348"/>
      <c r="I12" s="335" t="s">
        <v>3</v>
      </c>
      <c r="J12" s="54"/>
      <c r="K12" s="139"/>
      <c r="L12" s="139"/>
      <c r="M12" s="139"/>
      <c r="N12" s="54"/>
      <c r="O12" s="54"/>
      <c r="P12" s="121" t="s">
        <v>17</v>
      </c>
      <c r="Q12" s="121" t="s">
        <v>397</v>
      </c>
      <c r="R12" s="93" t="s">
        <v>50</v>
      </c>
      <c r="S12" s="93" t="s">
        <v>3</v>
      </c>
      <c r="T12" s="54"/>
      <c r="U12" s="121" t="s">
        <v>17</v>
      </c>
      <c r="V12" s="54"/>
      <c r="W12" s="6"/>
      <c r="X12" s="6"/>
      <c r="Y12" s="6"/>
      <c r="Z12" s="6"/>
      <c r="AA12" s="6"/>
      <c r="AB12" s="3"/>
      <c r="AC12" s="3"/>
      <c r="AE12"/>
    </row>
    <row r="13" spans="1:49" x14ac:dyDescent="0.5">
      <c r="A13" s="54"/>
      <c r="B13" s="54"/>
      <c r="C13" s="60" t="s">
        <v>486</v>
      </c>
      <c r="D13" s="54"/>
      <c r="E13" s="49" t="s">
        <v>444</v>
      </c>
      <c r="F13" s="49"/>
      <c r="G13" s="335" t="s">
        <v>3</v>
      </c>
      <c r="H13" s="348"/>
      <c r="I13" s="335" t="s">
        <v>403</v>
      </c>
      <c r="J13" s="93"/>
      <c r="K13" s="121" t="s">
        <v>3</v>
      </c>
      <c r="L13" s="121" t="s">
        <v>1</v>
      </c>
      <c r="M13" s="139"/>
      <c r="N13" s="49" t="s">
        <v>17</v>
      </c>
      <c r="O13" s="49" t="s">
        <v>397</v>
      </c>
      <c r="P13" s="121" t="s">
        <v>401</v>
      </c>
      <c r="Q13" s="121" t="s">
        <v>401</v>
      </c>
      <c r="R13" s="93" t="s">
        <v>74</v>
      </c>
      <c r="S13" s="93" t="s">
        <v>374</v>
      </c>
      <c r="T13" s="49" t="s">
        <v>17</v>
      </c>
      <c r="U13" s="121" t="s">
        <v>401</v>
      </c>
      <c r="V13" s="54"/>
      <c r="W13" s="6"/>
      <c r="X13" s="67"/>
      <c r="Y13" s="67"/>
      <c r="Z13" s="13"/>
      <c r="AA13" s="7"/>
      <c r="AB13" s="3"/>
      <c r="AC13" s="3"/>
      <c r="AE13"/>
    </row>
    <row r="14" spans="1:49" x14ac:dyDescent="0.5">
      <c r="A14" s="54"/>
      <c r="B14" s="60" t="s">
        <v>62</v>
      </c>
      <c r="C14" s="60" t="s">
        <v>453</v>
      </c>
      <c r="D14" s="57"/>
      <c r="E14" s="49" t="s">
        <v>440</v>
      </c>
      <c r="F14" s="49"/>
      <c r="G14" s="335" t="s">
        <v>11</v>
      </c>
      <c r="H14" s="348"/>
      <c r="I14" s="335" t="s">
        <v>395</v>
      </c>
      <c r="J14" s="93"/>
      <c r="K14" s="121" t="s">
        <v>364</v>
      </c>
      <c r="L14" s="121" t="s">
        <v>364</v>
      </c>
      <c r="M14" s="139"/>
      <c r="N14" s="49" t="s">
        <v>395</v>
      </c>
      <c r="O14" s="49" t="s">
        <v>399</v>
      </c>
      <c r="P14" s="121" t="s">
        <v>398</v>
      </c>
      <c r="Q14" s="121" t="s">
        <v>398</v>
      </c>
      <c r="R14" s="93" t="s">
        <v>405</v>
      </c>
      <c r="S14" s="93" t="s">
        <v>474</v>
      </c>
      <c r="T14" s="49" t="s">
        <v>29</v>
      </c>
      <c r="U14" s="121" t="s">
        <v>404</v>
      </c>
      <c r="V14" s="54"/>
      <c r="W14" s="6"/>
      <c r="X14" s="67"/>
      <c r="Y14" s="67"/>
      <c r="Z14" s="13"/>
      <c r="AA14" s="7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</row>
    <row r="15" spans="1:49" ht="17.25" customHeight="1" x14ac:dyDescent="0.5">
      <c r="A15" s="54"/>
      <c r="B15" s="62">
        <f>+'Ark1'!C761</f>
        <v>2012</v>
      </c>
      <c r="C15" s="62">
        <f>+'Ark1'!H761</f>
        <v>1</v>
      </c>
      <c r="D15" s="63" t="s">
        <v>51</v>
      </c>
      <c r="E15" s="62">
        <f>+'Ark1'!Q761</f>
        <v>19</v>
      </c>
      <c r="F15" s="49"/>
      <c r="G15" s="349">
        <f>+'Ark1'!R761</f>
        <v>919</v>
      </c>
      <c r="H15" s="348"/>
      <c r="I15" s="349">
        <f>+'Ark1'!S761</f>
        <v>919</v>
      </c>
      <c r="J15" s="93"/>
      <c r="K15" s="122">
        <f>+'Ark1'!AA761</f>
        <v>95.430944963655236</v>
      </c>
      <c r="L15" s="122">
        <f>+'Ark1'!AB761</f>
        <v>94.881794340398528</v>
      </c>
      <c r="M15" s="139"/>
      <c r="N15" s="64">
        <f>+'Ark1'!U761</f>
        <v>60.032644178454866</v>
      </c>
      <c r="O15" s="64">
        <f>+'Ark1'!Y761</f>
        <v>2.8516113602656392</v>
      </c>
      <c r="P15" s="122">
        <f>+'Ark1'!W761</f>
        <v>75.822633297061984</v>
      </c>
      <c r="Q15" s="122">
        <f>+'Ark1'!X761</f>
        <v>11.4484418936651</v>
      </c>
      <c r="R15" s="84">
        <f>+'Ark1'!Z761</f>
        <v>-48.561132801565059</v>
      </c>
      <c r="S15" s="84">
        <f t="shared" ref="S15" si="5">+G15/E15</f>
        <v>48.368421052631582</v>
      </c>
      <c r="T15" s="64">
        <f>+'Ark1'!T761</f>
        <v>15.690968443960829</v>
      </c>
      <c r="U15" s="122">
        <f>+'Ark1'!V761</f>
        <v>82.148031741128989</v>
      </c>
      <c r="V15" s="54"/>
      <c r="W15" s="4"/>
      <c r="X15" s="66"/>
      <c r="Y15" s="66"/>
      <c r="Z15" s="3"/>
      <c r="AA15" s="7"/>
      <c r="AB15" s="3"/>
      <c r="AC15" s="14"/>
      <c r="AD15" s="14"/>
      <c r="AE15" s="18"/>
      <c r="AF15" s="18"/>
      <c r="AG15" s="18"/>
      <c r="AH15" s="3"/>
      <c r="AI15" s="3"/>
      <c r="AJ15" s="3"/>
      <c r="AK15" s="3"/>
      <c r="AL15" s="3"/>
    </row>
    <row r="16" spans="1:49" ht="17.25" customHeight="1" x14ac:dyDescent="0.5">
      <c r="A16" s="54"/>
      <c r="B16" s="62">
        <f>+'Ark1'!C762</f>
        <v>2013</v>
      </c>
      <c r="C16" s="62">
        <f>+'Ark1'!H762</f>
        <v>1</v>
      </c>
      <c r="D16" s="63" t="s">
        <v>51</v>
      </c>
      <c r="E16" s="62">
        <f>+'Ark1'!Q762</f>
        <v>68</v>
      </c>
      <c r="F16" s="49"/>
      <c r="G16" s="349">
        <f>+'Ark1'!R762</f>
        <v>4822</v>
      </c>
      <c r="H16" s="348"/>
      <c r="I16" s="349">
        <f>+'Ark1'!S762</f>
        <v>4822</v>
      </c>
      <c r="J16" s="93"/>
      <c r="K16" s="122">
        <f>+'Ark1'!AA762</f>
        <v>89.661584232056498</v>
      </c>
      <c r="L16" s="122">
        <f>+'Ark1'!AB762</f>
        <v>88.935002232592396</v>
      </c>
      <c r="M16" s="139"/>
      <c r="N16" s="64">
        <f>+'Ark1'!U762</f>
        <v>60.659062629614255</v>
      </c>
      <c r="O16" s="64">
        <f>+'Ark1'!Y762</f>
        <v>2.923449542920999</v>
      </c>
      <c r="P16" s="122">
        <f>+'Ark1'!W762</f>
        <v>73.895230194939643</v>
      </c>
      <c r="Q16" s="122">
        <f>+'Ark1'!X762</f>
        <v>10.807389424590564</v>
      </c>
      <c r="R16" s="84">
        <f>+'Ark1'!Z762</f>
        <v>-42.183112087685089</v>
      </c>
      <c r="S16" s="84">
        <f t="shared" ref="S16:S21" si="6">+G16/E16</f>
        <v>70.911764705882348</v>
      </c>
      <c r="T16" s="64">
        <f>+'Ark1'!T762</f>
        <v>15.941725425134797</v>
      </c>
      <c r="U16" s="122">
        <f>+'Ark1'!V762</f>
        <v>80.059837697659546</v>
      </c>
      <c r="V16" s="54"/>
      <c r="W16" s="4"/>
      <c r="X16" s="66"/>
      <c r="Y16" s="66"/>
      <c r="Z16" s="3"/>
      <c r="AA16" s="7"/>
      <c r="AB16" s="3"/>
      <c r="AC16" s="14"/>
      <c r="AD16" s="14"/>
      <c r="AE16" s="18"/>
      <c r="AF16" s="18"/>
      <c r="AG16" s="18"/>
      <c r="AH16" s="3"/>
      <c r="AI16" s="3"/>
      <c r="AJ16" s="3"/>
      <c r="AK16" s="3"/>
      <c r="AL16" s="3"/>
    </row>
    <row r="17" spans="1:38" x14ac:dyDescent="0.5">
      <c r="A17" s="54"/>
      <c r="B17" s="62">
        <f>+'Ark1'!C763</f>
        <v>2014</v>
      </c>
      <c r="C17" s="62">
        <f>+'Ark1'!H763</f>
        <v>1</v>
      </c>
      <c r="D17" s="63" t="s">
        <v>51</v>
      </c>
      <c r="E17" s="62">
        <f>+'Ark1'!Q763</f>
        <v>97</v>
      </c>
      <c r="F17" s="49"/>
      <c r="G17" s="349">
        <f>+'Ark1'!R763</f>
        <v>8942</v>
      </c>
      <c r="H17" s="348"/>
      <c r="I17" s="349">
        <f>+'Ark1'!S763</f>
        <v>8942</v>
      </c>
      <c r="J17" s="93"/>
      <c r="K17" s="122">
        <f>+'Ark1'!AA763</f>
        <v>84.128328158810803</v>
      </c>
      <c r="L17" s="122">
        <f>+'Ark1'!AB763</f>
        <v>83.466664717644548</v>
      </c>
      <c r="M17" s="139"/>
      <c r="N17" s="64">
        <f>+'Ark1'!U763</f>
        <v>60.39107582196376</v>
      </c>
      <c r="O17" s="64">
        <f>+'Ark1'!Y763</f>
        <v>2.7933246275548056</v>
      </c>
      <c r="P17" s="122">
        <f>+'Ark1'!W763</f>
        <v>76.626962648177198</v>
      </c>
      <c r="Q17" s="122">
        <f>+'Ark1'!X763</f>
        <v>10.315704680852749</v>
      </c>
      <c r="R17" s="84">
        <f>+'Ark1'!Z763</f>
        <v>-39.899286181020145</v>
      </c>
      <c r="S17" s="84">
        <f t="shared" si="6"/>
        <v>92.185567010309285</v>
      </c>
      <c r="T17" s="64">
        <f>+'Ark1'!T763</f>
        <v>15.792887497204212</v>
      </c>
      <c r="U17" s="122">
        <f>+'Ark1'!V763</f>
        <v>83.019461157287978</v>
      </c>
      <c r="V17" s="54"/>
      <c r="W17" s="4"/>
      <c r="X17" s="66"/>
      <c r="Y17" s="66"/>
      <c r="Z17" s="3"/>
      <c r="AA17" s="3"/>
      <c r="AB17" s="3"/>
      <c r="AC17" s="14"/>
      <c r="AD17" s="14"/>
      <c r="AE17" s="18"/>
      <c r="AF17" s="18"/>
      <c r="AG17" s="18"/>
      <c r="AH17" s="3"/>
      <c r="AI17" s="3"/>
      <c r="AJ17" s="3"/>
      <c r="AK17" s="3"/>
      <c r="AL17" s="3"/>
    </row>
    <row r="18" spans="1:38" x14ac:dyDescent="0.5">
      <c r="A18" s="54"/>
      <c r="B18" s="62">
        <f>+'Ark1'!C764</f>
        <v>2015</v>
      </c>
      <c r="C18" s="62">
        <f>+'Ark1'!H764</f>
        <v>1</v>
      </c>
      <c r="D18" s="63" t="s">
        <v>51</v>
      </c>
      <c r="E18" s="62">
        <f>+'Ark1'!Q764</f>
        <v>141</v>
      </c>
      <c r="F18" s="49"/>
      <c r="G18" s="349">
        <f>+'Ark1'!R764</f>
        <v>29809</v>
      </c>
      <c r="H18" s="348"/>
      <c r="I18" s="349">
        <f>+'Ark1'!S764</f>
        <v>29769</v>
      </c>
      <c r="J18" s="93"/>
      <c r="K18" s="122">
        <f>+'Ark1'!AA764</f>
        <v>78.546019867724169</v>
      </c>
      <c r="L18" s="122">
        <f>+'Ark1'!AB764</f>
        <v>78.132089957647182</v>
      </c>
      <c r="M18" s="139"/>
      <c r="N18" s="64">
        <f>+'Ark1'!U764</f>
        <v>60.389935839295894</v>
      </c>
      <c r="O18" s="64">
        <f>+'Ark1'!Y764</f>
        <v>2.7823726917162599</v>
      </c>
      <c r="P18" s="122">
        <f>+'Ark1'!W764</f>
        <v>80.383865766401499</v>
      </c>
      <c r="Q18" s="122">
        <f>+'Ark1'!X764</f>
        <v>10.028848844944624</v>
      </c>
      <c r="R18" s="84">
        <f>+'Ark1'!Z764</f>
        <v>-38.114699834359854</v>
      </c>
      <c r="S18" s="84">
        <f t="shared" si="6"/>
        <v>211.41134751773049</v>
      </c>
      <c r="T18" s="64">
        <f>+'Ark1'!T764</f>
        <v>15.774128618873497</v>
      </c>
      <c r="U18" s="122">
        <f>+'Ark1'!V764</f>
        <v>87.138609037510633</v>
      </c>
      <c r="V18" s="54"/>
      <c r="W18" s="4"/>
      <c r="X18" s="66"/>
      <c r="Y18" s="66"/>
      <c r="Z18" s="3"/>
      <c r="AA18" s="3"/>
      <c r="AB18" s="3"/>
      <c r="AC18" s="14"/>
      <c r="AD18" s="14"/>
      <c r="AE18" s="18"/>
      <c r="AF18" s="18"/>
      <c r="AG18" s="18"/>
      <c r="AH18" s="3"/>
      <c r="AI18" s="3"/>
      <c r="AJ18" s="3"/>
      <c r="AK18" s="3"/>
      <c r="AL18" s="3"/>
    </row>
    <row r="19" spans="1:38" x14ac:dyDescent="0.5">
      <c r="A19" s="54"/>
      <c r="B19" s="62">
        <f>+'Ark1'!C765</f>
        <v>2016</v>
      </c>
      <c r="C19" s="62">
        <f>+'Ark1'!H765</f>
        <v>1</v>
      </c>
      <c r="D19" s="63" t="s">
        <v>51</v>
      </c>
      <c r="E19" s="62">
        <f>+'Ark1'!Q765</f>
        <v>151</v>
      </c>
      <c r="F19" s="49"/>
      <c r="G19" s="349">
        <f>+'Ark1'!R765</f>
        <v>35141</v>
      </c>
      <c r="H19" s="348"/>
      <c r="I19" s="349">
        <f>+'Ark1'!S765</f>
        <v>35108</v>
      </c>
      <c r="J19" s="93"/>
      <c r="K19" s="122">
        <f>+'Ark1'!AA765</f>
        <v>74.933896281132704</v>
      </c>
      <c r="L19" s="122">
        <f>+'Ark1'!AB765</f>
        <v>74.37262216285373</v>
      </c>
      <c r="M19" s="139"/>
      <c r="N19" s="64">
        <f>+'Ark1'!U765</f>
        <v>60.310128745585047</v>
      </c>
      <c r="O19" s="64">
        <f>+'Ark1'!Y765</f>
        <v>2.8252799602257257</v>
      </c>
      <c r="P19" s="122">
        <f>+'Ark1'!W765</f>
        <v>80.930269454255154</v>
      </c>
      <c r="Q19" s="122">
        <f>+'Ark1'!X765</f>
        <v>10.861042177091187</v>
      </c>
      <c r="R19" s="84">
        <f>+'Ark1'!Z765</f>
        <v>-31.316364486372439</v>
      </c>
      <c r="S19" s="84">
        <f t="shared" si="6"/>
        <v>232.72185430463577</v>
      </c>
      <c r="T19" s="64">
        <f>+'Ark1'!T765</f>
        <v>15.737030818701804</v>
      </c>
      <c r="U19" s="122">
        <f>+'Ark1'!V765</f>
        <v>87.717207796253376</v>
      </c>
      <c r="V19" s="54"/>
      <c r="W19" s="4"/>
      <c r="X19" s="66"/>
      <c r="Y19" s="66"/>
      <c r="Z19" s="3"/>
      <c r="AA19" s="3"/>
      <c r="AB19" s="3"/>
      <c r="AC19" s="14"/>
      <c r="AD19" s="14"/>
      <c r="AE19" s="18"/>
      <c r="AF19" s="18"/>
      <c r="AG19" s="18"/>
      <c r="AH19" s="3"/>
      <c r="AI19" s="3"/>
      <c r="AJ19" s="3"/>
      <c r="AK19" s="3"/>
      <c r="AL19" s="3"/>
    </row>
    <row r="20" spans="1:38" x14ac:dyDescent="0.5">
      <c r="A20" s="54"/>
      <c r="B20" s="62">
        <f>+'Ark1'!C766</f>
        <v>2017</v>
      </c>
      <c r="C20" s="62">
        <f>+'Ark1'!H766</f>
        <v>1</v>
      </c>
      <c r="D20" s="63" t="s">
        <v>51</v>
      </c>
      <c r="E20" s="62">
        <f>+'Ark1'!Q766</f>
        <v>143</v>
      </c>
      <c r="F20" s="49"/>
      <c r="G20" s="349">
        <f>+'Ark1'!R766</f>
        <v>27085</v>
      </c>
      <c r="H20" s="348"/>
      <c r="I20" s="349">
        <f>+'Ark1'!S766</f>
        <v>27066</v>
      </c>
      <c r="J20" s="93"/>
      <c r="K20" s="122">
        <f>+'Ark1'!AA766</f>
        <v>78.151599965374942</v>
      </c>
      <c r="L20" s="122">
        <f>+'Ark1'!AB766</f>
        <v>78.161279957895616</v>
      </c>
      <c r="M20" s="139"/>
      <c r="N20" s="64">
        <f>+'Ark1'!U766</f>
        <v>60.418606369614999</v>
      </c>
      <c r="O20" s="64">
        <f>+'Ark1'!Y766</f>
        <v>2.8491806037475724</v>
      </c>
      <c r="P20" s="122">
        <f>+'Ark1'!W766</f>
        <v>81.689433237272226</v>
      </c>
      <c r="Q20" s="122">
        <f>+'Ark1'!X766</f>
        <v>11.46405386713989</v>
      </c>
      <c r="R20" s="84">
        <f>+'Ark1'!Z766</f>
        <v>-31.882703913569593</v>
      </c>
      <c r="S20" s="84">
        <f t="shared" si="6"/>
        <v>189.4055944055944</v>
      </c>
      <c r="T20" s="64">
        <f>+'Ark1'!T766</f>
        <v>15.788517629684325</v>
      </c>
      <c r="U20" s="122">
        <f>+'Ark1'!V766</f>
        <v>88.531857321761649</v>
      </c>
      <c r="V20" s="54"/>
      <c r="W20" s="15"/>
      <c r="X20" s="14"/>
      <c r="Y20" s="14"/>
      <c r="Z20" s="3"/>
      <c r="AA20" s="3"/>
      <c r="AB20" s="3"/>
      <c r="AC20" s="14"/>
      <c r="AD20" s="14"/>
      <c r="AE20" s="18"/>
      <c r="AF20" s="18"/>
      <c r="AG20" s="18"/>
      <c r="AH20" s="3"/>
      <c r="AI20" s="3"/>
      <c r="AJ20" s="3"/>
      <c r="AK20" s="3"/>
      <c r="AL20" s="3"/>
    </row>
    <row r="21" spans="1:38" x14ac:dyDescent="0.5">
      <c r="A21" s="54"/>
      <c r="B21" s="62">
        <f>+'Ark1'!C767</f>
        <v>2018</v>
      </c>
      <c r="C21" s="62">
        <f>+'Ark1'!H767</f>
        <v>1</v>
      </c>
      <c r="D21" s="63" t="s">
        <v>51</v>
      </c>
      <c r="E21" s="62">
        <f>+'Ark1'!Q767</f>
        <v>132</v>
      </c>
      <c r="F21" s="49"/>
      <c r="G21" s="349">
        <f>+'Ark1'!R767</f>
        <v>19361</v>
      </c>
      <c r="H21" s="348"/>
      <c r="I21" s="349">
        <f>+'Ark1'!S767</f>
        <v>19336</v>
      </c>
      <c r="J21" s="93"/>
      <c r="K21" s="122">
        <f>+'Ark1'!AA767</f>
        <v>77.329552262651262</v>
      </c>
      <c r="L21" s="122">
        <f>+'Ark1'!AB767</f>
        <v>77.539575054965994</v>
      </c>
      <c r="M21" s="139"/>
      <c r="N21" s="64">
        <f>+'Ark1'!U767</f>
        <v>60.756361191559783</v>
      </c>
      <c r="O21" s="64">
        <f>+'Ark1'!Y767</f>
        <v>2.7463559334111687</v>
      </c>
      <c r="P21" s="122">
        <f>+'Ark1'!W767</f>
        <v>80.646002275548582</v>
      </c>
      <c r="Q21" s="122">
        <f>+'Ark1'!X767</f>
        <v>10.942090560321851</v>
      </c>
      <c r="R21" s="84">
        <f>+'Ark1'!Z767</f>
        <v>-31.911522807980298</v>
      </c>
      <c r="S21" s="84">
        <f t="shared" si="6"/>
        <v>146.67424242424244</v>
      </c>
      <c r="T21" s="64">
        <f>+'Ark1'!T767</f>
        <v>15.956768761944122</v>
      </c>
      <c r="U21" s="122">
        <f>+'Ark1'!V767</f>
        <v>87.421959432351699</v>
      </c>
      <c r="V21" s="54"/>
      <c r="W21" s="15"/>
      <c r="X21" s="14"/>
      <c r="Y21" s="14"/>
      <c r="Z21" s="3"/>
      <c r="AA21" s="3"/>
      <c r="AB21" s="3"/>
      <c r="AC21" s="14"/>
      <c r="AD21" s="14"/>
      <c r="AE21" s="18"/>
      <c r="AF21" s="18"/>
      <c r="AG21" s="18"/>
      <c r="AH21" s="3"/>
      <c r="AI21" s="3"/>
      <c r="AJ21" s="3"/>
      <c r="AK21" s="3"/>
      <c r="AL21" s="3"/>
    </row>
    <row r="22" spans="1:38" x14ac:dyDescent="0.5">
      <c r="A22" s="54"/>
      <c r="B22" s="62">
        <f>+'Ark1'!C768</f>
        <v>2019</v>
      </c>
      <c r="C22" s="62">
        <f>+'Ark1'!H768</f>
        <v>1</v>
      </c>
      <c r="D22" s="63" t="s">
        <v>51</v>
      </c>
      <c r="E22" s="62">
        <f>+'Ark1'!Q768</f>
        <v>124</v>
      </c>
      <c r="F22" s="49"/>
      <c r="G22" s="349">
        <f>+'Ark1'!R768</f>
        <v>15906</v>
      </c>
      <c r="H22" s="348"/>
      <c r="I22" s="349">
        <f>+'Ark1'!S768</f>
        <v>15896</v>
      </c>
      <c r="J22" s="93"/>
      <c r="K22" s="122">
        <f>+'Ark1'!AA768</f>
        <v>78.977159880834179</v>
      </c>
      <c r="L22" s="122">
        <f>+'Ark1'!AB768</f>
        <v>78.723361911566599</v>
      </c>
      <c r="M22" s="139"/>
      <c r="N22" s="64">
        <f>+'Ark1'!U768</f>
        <v>61.400037745344747</v>
      </c>
      <c r="O22" s="64">
        <f>+'Ark1'!Y768</f>
        <v>2.5727849588478455</v>
      </c>
      <c r="P22" s="122">
        <f>+'Ark1'!W768</f>
        <v>80.128027176647905</v>
      </c>
      <c r="Q22" s="122">
        <f>+'Ark1'!X768</f>
        <v>10.189123626820304</v>
      </c>
      <c r="R22" s="84">
        <f>+'Ark1'!Z768</f>
        <v>-28.969439837747647</v>
      </c>
      <c r="S22" s="84">
        <f t="shared" ref="S22:S23" si="7">+G22/E22</f>
        <v>128.2741935483871</v>
      </c>
      <c r="T22" s="64">
        <f>+'Ark1'!T768</f>
        <v>16.295800326920652</v>
      </c>
      <c r="U22" s="122">
        <f>+'Ark1'!V768</f>
        <v>86.836438475224</v>
      </c>
      <c r="V22" s="54"/>
      <c r="W22" s="15"/>
      <c r="X22" s="14"/>
      <c r="Y22" s="14"/>
      <c r="Z22" s="3"/>
      <c r="AA22" s="3"/>
      <c r="AB22" s="3"/>
      <c r="AC22" s="14"/>
      <c r="AD22" s="14"/>
      <c r="AE22" s="18"/>
      <c r="AF22" s="18"/>
      <c r="AG22" s="18"/>
      <c r="AH22" s="3"/>
      <c r="AI22" s="3"/>
      <c r="AJ22" s="3"/>
      <c r="AK22" s="3"/>
      <c r="AL22" s="3"/>
    </row>
    <row r="23" spans="1:38" x14ac:dyDescent="0.5">
      <c r="A23" s="54"/>
      <c r="B23" s="62">
        <f>+'Ark1'!C769</f>
        <v>2020</v>
      </c>
      <c r="C23" s="62">
        <f>+'Ark1'!H769</f>
        <v>1</v>
      </c>
      <c r="D23" s="63" t="s">
        <v>51</v>
      </c>
      <c r="E23" s="62">
        <f>+'Ark1'!Q769</f>
        <v>141</v>
      </c>
      <c r="F23" s="49"/>
      <c r="G23" s="349">
        <f>+'Ark1'!R769</f>
        <v>17296</v>
      </c>
      <c r="H23" s="348"/>
      <c r="I23" s="349">
        <f>+'Ark1'!S769</f>
        <v>17296</v>
      </c>
      <c r="J23" s="93"/>
      <c r="K23" s="122">
        <f>+'Ark1'!AA769</f>
        <v>82.843184213047209</v>
      </c>
      <c r="L23" s="122">
        <f>+'Ark1'!AB769</f>
        <v>82.592020373681777</v>
      </c>
      <c r="M23" s="139"/>
      <c r="N23" s="64">
        <f>+'Ark1'!U769</f>
        <v>61.357654949121191</v>
      </c>
      <c r="O23" s="64">
        <f>+'Ark1'!Y769</f>
        <v>2.920167625252172</v>
      </c>
      <c r="P23" s="122">
        <f>+'Ark1'!W769</f>
        <v>82.359701665125186</v>
      </c>
      <c r="Q23" s="122">
        <f>+'Ark1'!X769</f>
        <v>10.74537226849103</v>
      </c>
      <c r="R23" s="84">
        <f>+'Ark1'!Z769</f>
        <v>-24.952037090716704</v>
      </c>
      <c r="S23" s="84">
        <f t="shared" si="7"/>
        <v>122.66666666666667</v>
      </c>
      <c r="T23" s="64">
        <f>+'Ark1'!T769</f>
        <v>16.351815448658645</v>
      </c>
      <c r="U23" s="122">
        <f>+'Ark1'!V769</f>
        <v>89.230446007719252</v>
      </c>
      <c r="V23" s="54"/>
      <c r="W23" s="15"/>
      <c r="X23" s="14"/>
      <c r="Y23" s="14"/>
      <c r="Z23" s="3"/>
      <c r="AA23" s="3"/>
      <c r="AB23" s="3"/>
      <c r="AC23" s="14"/>
      <c r="AD23" s="14"/>
      <c r="AE23" s="18"/>
      <c r="AF23" s="18"/>
      <c r="AG23" s="18"/>
      <c r="AH23" s="3"/>
      <c r="AI23" s="3"/>
      <c r="AJ23" s="3"/>
      <c r="AK23" s="3"/>
      <c r="AL23" s="3"/>
    </row>
    <row r="24" spans="1:38" x14ac:dyDescent="0.5">
      <c r="A24" s="54"/>
      <c r="B24" s="62">
        <f>+'Ark1'!C770</f>
        <v>2021</v>
      </c>
      <c r="C24" s="62">
        <f>+'Ark1'!H770</f>
        <v>1</v>
      </c>
      <c r="D24" s="63" t="s">
        <v>51</v>
      </c>
      <c r="E24" s="62">
        <f>+'Ark1'!Q770</f>
        <v>144</v>
      </c>
      <c r="F24" s="49"/>
      <c r="G24" s="349">
        <f>+'Ark1'!R770</f>
        <v>21479</v>
      </c>
      <c r="H24" s="348"/>
      <c r="I24" s="349">
        <f>+'Ark1'!S770</f>
        <v>21471</v>
      </c>
      <c r="J24" s="93"/>
      <c r="K24" s="122">
        <f>+'Ark1'!AA770</f>
        <v>81.694051422485941</v>
      </c>
      <c r="L24" s="122">
        <f>+'Ark1'!AB770</f>
        <v>81.331002196342098</v>
      </c>
      <c r="M24" s="139"/>
      <c r="N24" s="64">
        <f>+'Ark1'!U770</f>
        <v>61.019607843137265</v>
      </c>
      <c r="O24" s="64">
        <f>+'Ark1'!Y770</f>
        <v>2.3942857421151</v>
      </c>
      <c r="P24" s="122">
        <f>+'Ark1'!W770</f>
        <v>84.50703181034882</v>
      </c>
      <c r="Q24" s="122">
        <f>+'Ark1'!X770</f>
        <v>10.456361607378982</v>
      </c>
      <c r="R24" s="84">
        <f>+'Ark1'!Z770</f>
        <v>-29.18061200187045</v>
      </c>
      <c r="S24" s="84">
        <f t="shared" ref="S24:S25" si="8">+G24/E24</f>
        <v>149.15972222222223</v>
      </c>
      <c r="T24" s="64">
        <f>+'Ark1'!T770</f>
        <v>16.265747939848229</v>
      </c>
      <c r="U24" s="122">
        <f>+'Ark1'!V770</f>
        <v>91.584190785091579</v>
      </c>
      <c r="V24" s="54"/>
      <c r="W24" s="15"/>
      <c r="X24" s="14"/>
      <c r="Y24" s="14"/>
      <c r="Z24" s="3"/>
      <c r="AA24" s="3"/>
      <c r="AB24" s="3"/>
      <c r="AC24" s="14"/>
      <c r="AD24" s="14"/>
      <c r="AE24" s="18"/>
      <c r="AF24" s="18"/>
      <c r="AG24" s="18"/>
      <c r="AH24" s="3"/>
      <c r="AI24" s="3"/>
      <c r="AJ24" s="3"/>
      <c r="AK24" s="3"/>
      <c r="AL24" s="3"/>
    </row>
    <row r="25" spans="1:38" s="2" customFormat="1" x14ac:dyDescent="0.5">
      <c r="A25" s="60"/>
      <c r="B25" s="117">
        <f>+'Ark1'!C771</f>
        <v>2022</v>
      </c>
      <c r="C25" s="117">
        <f>+'Ark1'!H771</f>
        <v>1</v>
      </c>
      <c r="D25" s="117" t="s">
        <v>51</v>
      </c>
      <c r="E25" s="117">
        <f>+'Ark1'!Q771</f>
        <v>174</v>
      </c>
      <c r="F25" s="117"/>
      <c r="G25" s="337">
        <f>+'Ark1'!R771</f>
        <v>25506</v>
      </c>
      <c r="H25" s="337"/>
      <c r="I25" s="337">
        <f>+'Ark1'!S771</f>
        <v>25496</v>
      </c>
      <c r="J25" s="118"/>
      <c r="K25" s="130">
        <f>+'Ark1'!AA771</f>
        <v>88.547127234855054</v>
      </c>
      <c r="L25" s="130">
        <f>+'Ark1'!AB771</f>
        <v>88.28039968413303</v>
      </c>
      <c r="M25" s="130"/>
      <c r="N25" s="119">
        <f>+'Ark1'!U771</f>
        <v>60.844877627863191</v>
      </c>
      <c r="O25" s="119">
        <f>+'Ark1'!Y771</f>
        <v>2.420670216667133</v>
      </c>
      <c r="P25" s="130">
        <f>+'Ark1'!W771</f>
        <v>85.533502902416259</v>
      </c>
      <c r="Q25" s="130">
        <f>+'Ark1'!X771</f>
        <v>10.688081039014515</v>
      </c>
      <c r="R25" s="118">
        <f>+'Ark1'!Z771</f>
        <v>-33.265931055061891</v>
      </c>
      <c r="S25" s="118">
        <f t="shared" si="8"/>
        <v>146.58620689655172</v>
      </c>
      <c r="T25" s="119">
        <f>+'Ark1'!T771</f>
        <v>16.201050733160827</v>
      </c>
      <c r="U25" s="130">
        <f>+'Ark1'!V771</f>
        <v>92.686966638234978</v>
      </c>
      <c r="V25" s="60"/>
      <c r="W25" s="6"/>
      <c r="X25" s="21"/>
      <c r="Y25" s="21"/>
      <c r="Z25" s="7"/>
      <c r="AA25" s="21"/>
      <c r="AB25" s="4"/>
      <c r="AC25" s="4"/>
    </row>
    <row r="26" spans="1:38" x14ac:dyDescent="0.5">
      <c r="A26" s="54"/>
      <c r="B26" s="54"/>
      <c r="C26" s="54"/>
      <c r="D26" s="54"/>
      <c r="E26" s="54"/>
      <c r="F26" s="49"/>
      <c r="G26" s="340"/>
      <c r="H26" s="348"/>
      <c r="I26" s="340"/>
      <c r="J26" s="93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6"/>
      <c r="X26" s="17"/>
      <c r="Y26" s="17"/>
      <c r="Z26" s="7"/>
      <c r="AA26" s="21"/>
      <c r="AB26" s="3"/>
      <c r="AC26" s="3"/>
      <c r="AE26"/>
    </row>
    <row r="27" spans="1:38" x14ac:dyDescent="0.5">
      <c r="A27" s="54"/>
      <c r="B27" s="62">
        <f>+'Ark1'!C772</f>
        <v>2012</v>
      </c>
      <c r="C27" s="62">
        <f>+'Ark1'!H772</f>
        <v>2</v>
      </c>
      <c r="D27" s="5" t="s">
        <v>10</v>
      </c>
      <c r="E27" s="62">
        <f>+'Ark1'!Q772</f>
        <v>4</v>
      </c>
      <c r="F27" s="49"/>
      <c r="G27" s="349">
        <f>+'Ark1'!R772</f>
        <v>44</v>
      </c>
      <c r="H27" s="348"/>
      <c r="I27" s="349">
        <f>+'Ark1'!S772</f>
        <v>44</v>
      </c>
      <c r="J27" s="93"/>
      <c r="K27" s="122">
        <f>+'Ark1'!AA772</f>
        <v>4.5690550363447571</v>
      </c>
      <c r="L27" s="122">
        <f>+'Ark1'!AB772</f>
        <v>5.1182056596014718</v>
      </c>
      <c r="M27" s="139"/>
      <c r="N27" s="64">
        <f>+'Ark1'!U772</f>
        <v>61.25</v>
      </c>
      <c r="O27" s="64">
        <f>+'Ark1'!Y772</f>
        <v>3.2899640782786124</v>
      </c>
      <c r="P27" s="122">
        <f>+'Ark1'!W772</f>
        <v>85.427272727272737</v>
      </c>
      <c r="Q27" s="122">
        <f>+'Ark1'!X772</f>
        <v>13.361041801316579</v>
      </c>
      <c r="R27" s="84">
        <f>+'Ark1'!Z772</f>
        <v>-64.065202270227203</v>
      </c>
      <c r="S27" s="84">
        <f t="shared" ref="S27:S30" si="9">+IF(G27=0,"",G27/E27)</f>
        <v>11</v>
      </c>
      <c r="T27" s="64">
        <f>+'Ark1'!T772</f>
        <v>16.113636363636363</v>
      </c>
      <c r="U27" s="122">
        <f>+'Ark1'!V772</f>
        <v>92.553924948291183</v>
      </c>
      <c r="V27" s="54"/>
      <c r="W27" s="6"/>
      <c r="X27" s="21"/>
      <c r="Y27" s="21"/>
      <c r="Z27" s="7"/>
      <c r="AA27" s="21"/>
      <c r="AB27" s="3"/>
      <c r="AC27" s="3"/>
      <c r="AE27"/>
    </row>
    <row r="28" spans="1:38" x14ac:dyDescent="0.5">
      <c r="A28" s="54"/>
      <c r="B28" s="62">
        <f>+'Ark1'!C773</f>
        <v>2013</v>
      </c>
      <c r="C28" s="62">
        <f>+'Ark1'!H773</f>
        <v>2</v>
      </c>
      <c r="D28" s="5" t="s">
        <v>10</v>
      </c>
      <c r="E28" s="62">
        <f>+'Ark1'!Q773</f>
        <v>12</v>
      </c>
      <c r="F28" s="49"/>
      <c r="G28" s="349">
        <f>+'Ark1'!R773</f>
        <v>556</v>
      </c>
      <c r="H28" s="348"/>
      <c r="I28" s="349">
        <f>+'Ark1'!S773</f>
        <v>556</v>
      </c>
      <c r="J28" s="93"/>
      <c r="K28" s="122">
        <f>+'Ark1'!AA773</f>
        <v>10.338415767943475</v>
      </c>
      <c r="L28" s="122">
        <f>+'Ark1'!AB773</f>
        <v>11.064997767407577</v>
      </c>
      <c r="M28" s="139"/>
      <c r="N28" s="64">
        <f>+'Ark1'!U773</f>
        <v>62.699640287769775</v>
      </c>
      <c r="O28" s="64">
        <f>+'Ark1'!Y773</f>
        <v>2.6460367839419656</v>
      </c>
      <c r="P28" s="122">
        <f>+'Ark1'!W773</f>
        <v>79.73471223021582</v>
      </c>
      <c r="Q28" s="122">
        <f>+'Ark1'!X773</f>
        <v>8.1866139263466451</v>
      </c>
      <c r="R28" s="84">
        <f>+'Ark1'!Z773</f>
        <v>-32.434946790781517</v>
      </c>
      <c r="S28" s="84">
        <f t="shared" si="9"/>
        <v>46.333333333333336</v>
      </c>
      <c r="T28" s="64">
        <f>+'Ark1'!T773</f>
        <v>16.665467625899289</v>
      </c>
      <c r="U28" s="122">
        <f>+'Ark1'!V773</f>
        <v>86.386470455271777</v>
      </c>
      <c r="V28" s="54"/>
      <c r="W28" s="6"/>
      <c r="X28" s="21"/>
      <c r="Y28" s="21"/>
      <c r="Z28" s="7"/>
      <c r="AA28" s="21"/>
      <c r="AB28" s="3"/>
      <c r="AC28" s="3"/>
      <c r="AE28"/>
    </row>
    <row r="29" spans="1:38" x14ac:dyDescent="0.5">
      <c r="A29" s="54"/>
      <c r="B29" s="62">
        <f>+'Ark1'!C774</f>
        <v>2014</v>
      </c>
      <c r="C29" s="62">
        <f>+'Ark1'!H774</f>
        <v>2</v>
      </c>
      <c r="D29" s="5" t="s">
        <v>10</v>
      </c>
      <c r="E29" s="62">
        <f>+'Ark1'!Q774</f>
        <v>16</v>
      </c>
      <c r="F29" s="49"/>
      <c r="G29" s="349">
        <f>+'Ark1'!R774</f>
        <v>1687</v>
      </c>
      <c r="H29" s="348"/>
      <c r="I29" s="349">
        <f>+'Ark1'!S774</f>
        <v>1687</v>
      </c>
      <c r="J29" s="93"/>
      <c r="K29" s="122">
        <f>+'Ark1'!AA774</f>
        <v>15.871671841189196</v>
      </c>
      <c r="L29" s="122">
        <f>+'Ark1'!AB774</f>
        <v>16.533335282355441</v>
      </c>
      <c r="M29" s="139"/>
      <c r="N29" s="64">
        <f>+'Ark1'!U774</f>
        <v>61.360995850622416</v>
      </c>
      <c r="O29" s="64">
        <f>+'Ark1'!Y774</f>
        <v>2.5192976043074906</v>
      </c>
      <c r="P29" s="122">
        <f>+'Ark1'!W774</f>
        <v>80.454179016004787</v>
      </c>
      <c r="Q29" s="122">
        <f>+'Ark1'!X774</f>
        <v>10.601109649838738</v>
      </c>
      <c r="R29" s="84">
        <f>+'Ark1'!Z774</f>
        <v>-35.390498186743592</v>
      </c>
      <c r="S29" s="84">
        <f t="shared" si="9"/>
        <v>105.4375</v>
      </c>
      <c r="T29" s="64">
        <f>+'Ark1'!T774</f>
        <v>16.276229994072317</v>
      </c>
      <c r="U29" s="122">
        <f>+'Ark1'!V774</f>
        <v>87.165957763818852</v>
      </c>
      <c r="V29" s="54"/>
      <c r="W29" s="6"/>
      <c r="X29" s="21"/>
      <c r="Y29" s="21"/>
      <c r="Z29" s="7"/>
      <c r="AA29" s="21"/>
      <c r="AB29" s="3"/>
      <c r="AC29" s="3"/>
      <c r="AE29"/>
    </row>
    <row r="30" spans="1:38" x14ac:dyDescent="0.5">
      <c r="A30" s="54"/>
      <c r="B30" s="62">
        <f>+'Ark1'!C775</f>
        <v>2015</v>
      </c>
      <c r="C30" s="62">
        <f>+'Ark1'!H775</f>
        <v>2</v>
      </c>
      <c r="D30" s="5" t="s">
        <v>10</v>
      </c>
      <c r="E30" s="62">
        <f>+'Ark1'!Q775</f>
        <v>41</v>
      </c>
      <c r="F30" s="49"/>
      <c r="G30" s="349">
        <f>+'Ark1'!R775</f>
        <v>8142</v>
      </c>
      <c r="H30" s="348"/>
      <c r="I30" s="349">
        <f>+'Ark1'!S775</f>
        <v>8141</v>
      </c>
      <c r="J30" s="93"/>
      <c r="K30" s="122">
        <f>+'Ark1'!AA775</f>
        <v>21.453980132275824</v>
      </c>
      <c r="L30" s="122">
        <f>+'Ark1'!AB775</f>
        <v>21.867910042352808</v>
      </c>
      <c r="M30" s="139"/>
      <c r="N30" s="64">
        <f>+'Ark1'!U775</f>
        <v>61.260533104041265</v>
      </c>
      <c r="O30" s="64">
        <f>+'Ark1'!Y775</f>
        <v>2.6447159957610902</v>
      </c>
      <c r="P30" s="122">
        <f>+'Ark1'!W775</f>
        <v>82.268431396634099</v>
      </c>
      <c r="Q30" s="122">
        <f>+'Ark1'!X775</f>
        <v>10.195622321139984</v>
      </c>
      <c r="R30" s="84">
        <f>+'Ark1'!Z775</f>
        <v>-34.486317052288278</v>
      </c>
      <c r="S30" s="84">
        <f t="shared" si="9"/>
        <v>198.58536585365854</v>
      </c>
      <c r="T30" s="64">
        <f>+'Ark1'!T775</f>
        <v>16.206460329157451</v>
      </c>
      <c r="U30" s="122">
        <f>+'Ark1'!V775</f>
        <v>89.137643507716135</v>
      </c>
      <c r="V30" s="54"/>
      <c r="W30" s="6"/>
      <c r="X30" s="21"/>
      <c r="Y30" s="21"/>
      <c r="Z30" s="7"/>
      <c r="AA30" s="21"/>
      <c r="AB30" s="3"/>
      <c r="AC30" s="3"/>
      <c r="AE30"/>
    </row>
    <row r="31" spans="1:38" x14ac:dyDescent="0.5">
      <c r="A31" s="54"/>
      <c r="B31" s="62">
        <f>+'Ark1'!C776</f>
        <v>2016</v>
      </c>
      <c r="C31" s="62">
        <f>+'Ark1'!H776</f>
        <v>2</v>
      </c>
      <c r="D31" s="5" t="s">
        <v>10</v>
      </c>
      <c r="E31" s="62">
        <f>+'Ark1'!Q776</f>
        <v>50</v>
      </c>
      <c r="F31" s="49"/>
      <c r="G31" s="349">
        <f>+'Ark1'!R776</f>
        <v>11755</v>
      </c>
      <c r="H31" s="348"/>
      <c r="I31" s="349">
        <f>+'Ark1'!S776</f>
        <v>11749</v>
      </c>
      <c r="J31" s="93"/>
      <c r="K31" s="122">
        <f>+'Ark1'!AA776</f>
        <v>25.066103718867279</v>
      </c>
      <c r="L31" s="122">
        <f>+'Ark1'!AB776</f>
        <v>25.627377837146295</v>
      </c>
      <c r="M31" s="139"/>
      <c r="N31" s="64">
        <f>+'Ark1'!U776</f>
        <v>61.297812579794048</v>
      </c>
      <c r="O31" s="64">
        <f>+'Ark1'!Y776</f>
        <v>2.6657809549349487</v>
      </c>
      <c r="P31" s="122">
        <f>+'Ark1'!W776</f>
        <v>83.33112605328094</v>
      </c>
      <c r="Q31" s="122">
        <f>+'Ark1'!X776</f>
        <v>11.083401770589008</v>
      </c>
      <c r="R31" s="84">
        <f>+'Ark1'!Z776</f>
        <v>-34.341019993414889</v>
      </c>
      <c r="S31" s="84">
        <f t="shared" ref="S31:S33" si="10">+IF(G31=0,"",G31/E31)</f>
        <v>235.1</v>
      </c>
      <c r="T31" s="64">
        <f>+'Ark1'!T776</f>
        <v>16.21114419396002</v>
      </c>
      <c r="U31" s="122">
        <f>+'Ark1'!V776</f>
        <v>90.303519987916246</v>
      </c>
      <c r="V31" s="54"/>
      <c r="W31" s="6"/>
      <c r="X31" s="21"/>
      <c r="Y31" s="21"/>
      <c r="Z31" s="7"/>
      <c r="AA31" s="21"/>
      <c r="AB31" s="3"/>
      <c r="AC31" s="3"/>
      <c r="AE31"/>
    </row>
    <row r="32" spans="1:38" x14ac:dyDescent="0.5">
      <c r="A32" s="54"/>
      <c r="B32" s="62">
        <f>+'Ark1'!C777</f>
        <v>2017</v>
      </c>
      <c r="C32" s="62">
        <f>+'Ark1'!H777</f>
        <v>2</v>
      </c>
      <c r="D32" s="5" t="s">
        <v>10</v>
      </c>
      <c r="E32" s="62">
        <f>+'Ark1'!Q777</f>
        <v>40</v>
      </c>
      <c r="F32" s="49"/>
      <c r="G32" s="349">
        <f>+'Ark1'!R777</f>
        <v>7572</v>
      </c>
      <c r="H32" s="348"/>
      <c r="I32" s="349">
        <f>+'Ark1'!S777</f>
        <v>7562</v>
      </c>
      <c r="J32" s="93"/>
      <c r="K32" s="122">
        <f>+'Ark1'!AA777</f>
        <v>21.848400034625048</v>
      </c>
      <c r="L32" s="122">
        <f>+'Ark1'!AB777</f>
        <v>21.838720042104406</v>
      </c>
      <c r="M32" s="139"/>
      <c r="N32" s="64">
        <f>+'Ark1'!U777</f>
        <v>60.926738957947634</v>
      </c>
      <c r="O32" s="64">
        <f>+'Ark1'!Y777</f>
        <v>2.853688004405512</v>
      </c>
      <c r="P32" s="122">
        <f>+'Ark1'!W777</f>
        <v>81.693745040994543</v>
      </c>
      <c r="Q32" s="122">
        <f>+'Ark1'!X777</f>
        <v>10.389948032547821</v>
      </c>
      <c r="R32" s="84">
        <f>+'Ark1'!Z777</f>
        <v>-42.204953159212955</v>
      </c>
      <c r="S32" s="84">
        <f t="shared" si="10"/>
        <v>189.3</v>
      </c>
      <c r="T32" s="64">
        <f>+'Ark1'!T777</f>
        <v>15.993792921288964</v>
      </c>
      <c r="U32" s="122">
        <f>+'Ark1'!V777</f>
        <v>88.559737158736553</v>
      </c>
      <c r="V32" s="54"/>
      <c r="W32" s="6"/>
      <c r="X32" s="21"/>
      <c r="Y32" s="21"/>
      <c r="Z32" s="7"/>
      <c r="AA32" s="21"/>
      <c r="AB32" s="3"/>
      <c r="AC32" s="3"/>
      <c r="AE32"/>
    </row>
    <row r="33" spans="1:40" x14ac:dyDescent="0.5">
      <c r="A33" s="54"/>
      <c r="B33" s="62">
        <f>+'Ark1'!C778</f>
        <v>2018</v>
      </c>
      <c r="C33" s="62">
        <f>+'Ark1'!H778</f>
        <v>2</v>
      </c>
      <c r="D33" s="5" t="s">
        <v>10</v>
      </c>
      <c r="E33" s="62">
        <f>+'Ark1'!Q778</f>
        <v>40</v>
      </c>
      <c r="F33" s="49"/>
      <c r="G33" s="349">
        <f>+'Ark1'!R778</f>
        <v>5676</v>
      </c>
      <c r="H33" s="348"/>
      <c r="I33" s="349">
        <f>+'Ark1'!S778</f>
        <v>5671</v>
      </c>
      <c r="J33" s="93"/>
      <c r="K33" s="122">
        <f>+'Ark1'!AA778</f>
        <v>22.670447737348724</v>
      </c>
      <c r="L33" s="122">
        <f>+'Ark1'!AB778</f>
        <v>22.460424945034028</v>
      </c>
      <c r="M33" s="139"/>
      <c r="N33" s="64">
        <f>+'Ark1'!U778</f>
        <v>61.452301181449485</v>
      </c>
      <c r="O33" s="64">
        <f>+'Ark1'!Y778</f>
        <v>2.8190865038523194</v>
      </c>
      <c r="P33" s="122">
        <f>+'Ark1'!W778</f>
        <v>79.649744313172349</v>
      </c>
      <c r="Q33" s="122">
        <f>+'Ark1'!X778</f>
        <v>11.544633716474328</v>
      </c>
      <c r="R33" s="84">
        <f>+'Ark1'!Z778</f>
        <v>-38.902707698826113</v>
      </c>
      <c r="S33" s="84">
        <f t="shared" si="10"/>
        <v>141.9</v>
      </c>
      <c r="T33" s="64">
        <f>+'Ark1'!T778</f>
        <v>16.208597603946437</v>
      </c>
      <c r="U33" s="122">
        <f>+'Ark1'!V778</f>
        <v>86.326338045363215</v>
      </c>
      <c r="V33" s="54"/>
      <c r="W33" s="6"/>
      <c r="X33" s="21"/>
      <c r="Y33" s="21"/>
      <c r="Z33" s="7"/>
      <c r="AA33" s="21"/>
      <c r="AB33" s="3"/>
      <c r="AC33" s="3"/>
      <c r="AE33"/>
    </row>
    <row r="34" spans="1:40" x14ac:dyDescent="0.5">
      <c r="A34" s="54"/>
      <c r="B34" s="62">
        <f>+'Ark1'!C779</f>
        <v>2019</v>
      </c>
      <c r="C34" s="62">
        <f>+'Ark1'!H779</f>
        <v>2</v>
      </c>
      <c r="D34" s="5" t="s">
        <v>10</v>
      </c>
      <c r="E34" s="62">
        <f>+'Ark1'!Q779</f>
        <v>42</v>
      </c>
      <c r="F34" s="49"/>
      <c r="G34" s="349">
        <f>+'Ark1'!R779</f>
        <v>4234</v>
      </c>
      <c r="H34" s="348"/>
      <c r="I34" s="349">
        <f>+'Ark1'!S779</f>
        <v>4232</v>
      </c>
      <c r="J34" s="93"/>
      <c r="K34" s="122">
        <f>+'Ark1'!AA779</f>
        <v>21.022840119165835</v>
      </c>
      <c r="L34" s="122">
        <f>+'Ark1'!AB779</f>
        <v>21.276638088433387</v>
      </c>
      <c r="M34" s="139"/>
      <c r="N34" s="64">
        <f>+'Ark1'!U779</f>
        <v>62.015831758034047</v>
      </c>
      <c r="O34" s="64">
        <f>+'Ark1'!Y779</f>
        <v>2.5288477052793485</v>
      </c>
      <c r="P34" s="122">
        <f>+'Ark1'!W779</f>
        <v>81.344092627599366</v>
      </c>
      <c r="Q34" s="122">
        <f>+'Ark1'!X779</f>
        <v>11.290874833994581</v>
      </c>
      <c r="R34" s="84">
        <f>+'Ark1'!Z779</f>
        <v>-38.791418752765281</v>
      </c>
      <c r="S34" s="84">
        <f t="shared" ref="S34:S37" si="11">+IF(G34=0,"",G34/E34)</f>
        <v>100.80952380952381</v>
      </c>
      <c r="T34" s="64">
        <f>+'Ark1'!T779</f>
        <v>16.522201228153051</v>
      </c>
      <c r="U34" s="122">
        <f>+'Ark1'!V779</f>
        <v>88.148722932330102</v>
      </c>
      <c r="V34" s="54"/>
      <c r="W34" s="6"/>
      <c r="X34" s="21"/>
      <c r="Y34" s="21"/>
      <c r="Z34" s="7"/>
      <c r="AA34" s="21"/>
      <c r="AB34" s="3"/>
      <c r="AC34" s="3"/>
      <c r="AE34"/>
    </row>
    <row r="35" spans="1:40" x14ac:dyDescent="0.5">
      <c r="A35" s="54"/>
      <c r="B35" s="62">
        <f>+'Ark1'!C780</f>
        <v>2020</v>
      </c>
      <c r="C35" s="62">
        <f>+'Ark1'!H780</f>
        <v>2</v>
      </c>
      <c r="D35" s="5" t="s">
        <v>10</v>
      </c>
      <c r="E35" s="62">
        <f>+'Ark1'!Q780</f>
        <v>42</v>
      </c>
      <c r="F35" s="49"/>
      <c r="G35" s="349">
        <f>+'Ark1'!R780</f>
        <v>3582</v>
      </c>
      <c r="H35" s="348"/>
      <c r="I35" s="349">
        <f>+'Ark1'!S780</f>
        <v>3582</v>
      </c>
      <c r="J35" s="93"/>
      <c r="K35" s="122">
        <f>+'Ark1'!AA780</f>
        <v>17.15681578695278</v>
      </c>
      <c r="L35" s="122">
        <f>+'Ark1'!AB780</f>
        <v>17.407979626318177</v>
      </c>
      <c r="M35" s="139"/>
      <c r="N35" s="64">
        <f>+'Ark1'!U780</f>
        <v>61.803182579564478</v>
      </c>
      <c r="O35" s="64">
        <f>+'Ark1'!Y780</f>
        <v>2.5313359245622595</v>
      </c>
      <c r="P35" s="122">
        <f>+'Ark1'!W780</f>
        <v>83.819514237855984</v>
      </c>
      <c r="Q35" s="122">
        <f>+'Ark1'!X780</f>
        <v>9.5369879425231687</v>
      </c>
      <c r="R35" s="84">
        <f>+'Ark1'!Z780</f>
        <v>-32.051224066849898</v>
      </c>
      <c r="S35" s="84">
        <f t="shared" si="11"/>
        <v>85.285714285714292</v>
      </c>
      <c r="T35" s="64">
        <f>+'Ark1'!T780</f>
        <v>16.528475711892796</v>
      </c>
      <c r="U35" s="122">
        <f>+'Ark1'!V780</f>
        <v>90.812041427796217</v>
      </c>
      <c r="V35" s="54"/>
      <c r="W35" s="6"/>
      <c r="X35" s="21"/>
      <c r="Y35" s="21"/>
      <c r="Z35" s="7"/>
      <c r="AA35" s="21"/>
      <c r="AB35" s="3"/>
      <c r="AC35" s="3"/>
      <c r="AE35"/>
    </row>
    <row r="36" spans="1:40" x14ac:dyDescent="0.5">
      <c r="A36" s="54"/>
      <c r="B36" s="62">
        <f>+'Ark1'!C781</f>
        <v>2021</v>
      </c>
      <c r="C36" s="62">
        <f>+'Ark1'!H781</f>
        <v>2</v>
      </c>
      <c r="D36" s="5" t="s">
        <v>10</v>
      </c>
      <c r="E36" s="62">
        <f>+'Ark1'!Q781</f>
        <v>51</v>
      </c>
      <c r="F36" s="49"/>
      <c r="G36" s="349">
        <f>+'Ark1'!R781</f>
        <v>4813</v>
      </c>
      <c r="H36" s="348"/>
      <c r="I36" s="349">
        <f>+'Ark1'!S781</f>
        <v>4810</v>
      </c>
      <c r="J36" s="93"/>
      <c r="K36" s="122">
        <f>+'Ark1'!AA781</f>
        <v>18.305948577514073</v>
      </c>
      <c r="L36" s="122">
        <f>+'Ark1'!AB781</f>
        <v>18.668997803657913</v>
      </c>
      <c r="M36" s="139"/>
      <c r="N36" s="64">
        <f>+'Ark1'!U781</f>
        <v>61.457380457380481</v>
      </c>
      <c r="O36" s="64">
        <f>+'Ark1'!Y781</f>
        <v>2.2061981764368279</v>
      </c>
      <c r="P36" s="122">
        <f>+'Ark1'!W781</f>
        <v>86.589438669438891</v>
      </c>
      <c r="Q36" s="122">
        <f>+'Ark1'!X781</f>
        <v>10.278204777483015</v>
      </c>
      <c r="R36" s="84">
        <f>+'Ark1'!Z781</f>
        <v>-28.903596328112499</v>
      </c>
      <c r="S36" s="84">
        <f t="shared" si="11"/>
        <v>94.372549019607845</v>
      </c>
      <c r="T36" s="64">
        <f>+'Ark1'!T781</f>
        <v>16.44940785372949</v>
      </c>
      <c r="U36" s="122">
        <f>+'Ark1'!V781</f>
        <v>93.849036969296961</v>
      </c>
      <c r="V36" s="54"/>
      <c r="W36" s="6"/>
      <c r="X36" s="21"/>
      <c r="Y36" s="21"/>
      <c r="Z36" s="7"/>
      <c r="AA36" s="21"/>
      <c r="AB36" s="3"/>
      <c r="AC36" s="3"/>
      <c r="AE36"/>
    </row>
    <row r="37" spans="1:40" x14ac:dyDescent="0.5">
      <c r="A37" s="54"/>
      <c r="B37" s="117">
        <f>+'Ark1'!C782</f>
        <v>2022</v>
      </c>
      <c r="C37" s="117">
        <f>+'Ark1'!H782</f>
        <v>2</v>
      </c>
      <c r="D37" s="117" t="s">
        <v>10</v>
      </c>
      <c r="E37" s="117">
        <f>+'Ark1'!Q782</f>
        <v>39</v>
      </c>
      <c r="F37" s="117"/>
      <c r="G37" s="337">
        <f>+'Ark1'!R782</f>
        <v>3299</v>
      </c>
      <c r="H37" s="337"/>
      <c r="I37" s="337">
        <f>+'Ark1'!S782</f>
        <v>3298</v>
      </c>
      <c r="J37" s="118"/>
      <c r="K37" s="130">
        <f>+'Ark1'!AA782</f>
        <v>11.45287276514494</v>
      </c>
      <c r="L37" s="130">
        <f>+'Ark1'!AB782</f>
        <v>11.719600315866971</v>
      </c>
      <c r="M37" s="130"/>
      <c r="N37" s="119">
        <f>+'Ark1'!U782</f>
        <v>61.02850212249848</v>
      </c>
      <c r="O37" s="119">
        <f>+'Ark1'!Y782</f>
        <v>2.2092836264388289</v>
      </c>
      <c r="P37" s="130">
        <f>+'Ark1'!W782</f>
        <v>87.782140691328223</v>
      </c>
      <c r="Q37" s="130">
        <f>+'Ark1'!X782</f>
        <v>9.5509701259963649</v>
      </c>
      <c r="R37" s="118">
        <f>+'Ark1'!Z782</f>
        <v>-36.538811222965712</v>
      </c>
      <c r="S37" s="118">
        <f t="shared" si="11"/>
        <v>84.589743589743591</v>
      </c>
      <c r="T37" s="119">
        <f>+'Ark1'!T782</f>
        <v>16.308275234919673</v>
      </c>
      <c r="U37" s="130">
        <f>+'Ark1'!V782</f>
        <v>95.118187785104837</v>
      </c>
      <c r="V37" s="54"/>
      <c r="W37" s="6"/>
      <c r="X37" s="21"/>
      <c r="Y37" s="21"/>
      <c r="Z37" s="7"/>
      <c r="AA37" s="21"/>
      <c r="AB37" s="3"/>
      <c r="AC37" s="3"/>
      <c r="AE37"/>
    </row>
    <row r="38" spans="1:40" x14ac:dyDescent="0.5">
      <c r="A38" s="54"/>
      <c r="B38" s="54"/>
      <c r="C38" s="54"/>
      <c r="D38" s="54"/>
      <c r="E38" s="54"/>
      <c r="F38" s="54"/>
      <c r="G38" s="340"/>
      <c r="H38" s="348"/>
      <c r="I38" s="340"/>
      <c r="J38" s="54"/>
      <c r="K38" s="54"/>
      <c r="L38" s="54"/>
      <c r="M38" s="139"/>
      <c r="N38" s="54"/>
      <c r="O38" s="54"/>
      <c r="P38" s="139"/>
      <c r="Q38" s="139"/>
      <c r="R38" s="83"/>
      <c r="S38" s="83"/>
      <c r="T38" s="54"/>
      <c r="U38" s="139"/>
      <c r="V38" s="54"/>
      <c r="AH38" s="14"/>
      <c r="AI38" s="14"/>
      <c r="AJ38" s="3"/>
      <c r="AK38" s="3"/>
      <c r="AL38" s="3"/>
      <c r="AM38" s="3"/>
      <c r="AN38" s="3"/>
    </row>
    <row r="39" spans="1:40" x14ac:dyDescent="0.5">
      <c r="A39" s="54"/>
      <c r="B39" s="54"/>
      <c r="C39" s="54"/>
      <c r="D39" s="54"/>
      <c r="E39" s="54"/>
      <c r="F39" s="54"/>
      <c r="G39" s="340"/>
      <c r="H39" s="340"/>
      <c r="I39" s="340"/>
      <c r="J39" s="54"/>
      <c r="K39" s="54"/>
      <c r="L39" s="54"/>
      <c r="M39" s="54"/>
      <c r="N39" s="54"/>
      <c r="O39" s="54"/>
      <c r="P39" s="139"/>
      <c r="Q39" s="139"/>
      <c r="R39" s="83"/>
      <c r="S39" s="83"/>
      <c r="T39" s="54"/>
      <c r="U39" s="139"/>
      <c r="V39" s="54"/>
      <c r="AH39" s="7"/>
      <c r="AI39" s="21"/>
      <c r="AJ39" s="21"/>
      <c r="AK39" s="3"/>
      <c r="AL39" s="21"/>
      <c r="AM39" s="3"/>
      <c r="AN39" s="3"/>
    </row>
    <row r="40" spans="1:40" x14ac:dyDescent="0.5">
      <c r="AH40" s="14"/>
      <c r="AI40" s="14"/>
      <c r="AJ40" s="3"/>
      <c r="AK40" s="3"/>
      <c r="AL40" s="3"/>
      <c r="AM40" s="3"/>
      <c r="AN40" s="3"/>
    </row>
    <row r="41" spans="1:40" x14ac:dyDescent="0.5">
      <c r="AH41" s="14"/>
      <c r="AI41" s="14"/>
      <c r="AJ41" s="3"/>
      <c r="AK41" s="3"/>
      <c r="AL41" s="3"/>
      <c r="AM41" s="3"/>
      <c r="AN41" s="3"/>
    </row>
    <row r="42" spans="1:40" x14ac:dyDescent="0.5">
      <c r="AH42" s="4"/>
      <c r="AI42" s="7"/>
      <c r="AJ42" s="7"/>
      <c r="AK42" s="3"/>
      <c r="AL42" s="3"/>
      <c r="AM42" s="3"/>
      <c r="AN42" s="3"/>
    </row>
    <row r="43" spans="1:40" x14ac:dyDescent="0.5">
      <c r="AH43" s="6"/>
      <c r="AI43" s="6"/>
      <c r="AJ43" s="6"/>
      <c r="AK43" s="6"/>
      <c r="AL43" s="6"/>
      <c r="AM43" s="3"/>
      <c r="AN43" s="3"/>
    </row>
    <row r="44" spans="1:40" x14ac:dyDescent="0.5">
      <c r="AH44" s="6"/>
      <c r="AI44" s="14"/>
      <c r="AJ44" s="14"/>
      <c r="AK44" s="13"/>
      <c r="AL44" s="7"/>
      <c r="AM44" s="3"/>
      <c r="AN44" s="3"/>
    </row>
    <row r="45" spans="1:40" x14ac:dyDescent="0.5">
      <c r="AH45" s="6"/>
      <c r="AI45" s="14"/>
      <c r="AJ45" s="14"/>
      <c r="AK45" s="13"/>
      <c r="AL45" s="7"/>
      <c r="AM45" s="3"/>
      <c r="AN45" s="3"/>
    </row>
    <row r="46" spans="1:40" x14ac:dyDescent="0.5">
      <c r="AH46" s="6"/>
      <c r="AI46" s="14"/>
      <c r="AJ46" s="14"/>
      <c r="AK46" s="13"/>
      <c r="AL46" s="7"/>
      <c r="AM46" s="3"/>
      <c r="AN46" s="3"/>
    </row>
    <row r="47" spans="1:40" x14ac:dyDescent="0.5">
      <c r="AH47" s="6"/>
      <c r="AI47" s="14"/>
      <c r="AJ47" s="14"/>
      <c r="AK47" s="13"/>
      <c r="AL47" s="7"/>
      <c r="AM47" s="3"/>
      <c r="AN47" s="3"/>
    </row>
    <row r="48" spans="1:40" x14ac:dyDescent="0.5">
      <c r="AH48" s="6"/>
      <c r="AI48" s="14"/>
      <c r="AJ48" s="14"/>
      <c r="AK48" s="14"/>
      <c r="AL48" s="7"/>
      <c r="AM48" s="3"/>
      <c r="AN48" s="3"/>
    </row>
    <row r="49" spans="34:40" x14ac:dyDescent="0.5">
      <c r="AH49" s="6"/>
      <c r="AI49" s="14"/>
      <c r="AJ49" s="14"/>
      <c r="AK49" s="14"/>
      <c r="AL49" s="7"/>
      <c r="AM49" s="3"/>
      <c r="AN49" s="3"/>
    </row>
    <row r="50" spans="34:40" x14ac:dyDescent="0.5">
      <c r="AH50" s="6"/>
      <c r="AI50" s="14"/>
      <c r="AJ50" s="14"/>
      <c r="AK50" s="14"/>
      <c r="AL50" s="7"/>
      <c r="AM50" s="3"/>
      <c r="AN50" s="3"/>
    </row>
    <row r="51" spans="34:40" x14ac:dyDescent="0.5">
      <c r="AH51" s="6"/>
      <c r="AI51" s="14"/>
      <c r="AJ51" s="14"/>
      <c r="AK51" s="14"/>
      <c r="AL51" s="7"/>
      <c r="AM51" s="3"/>
      <c r="AN51" s="3"/>
    </row>
    <row r="52" spans="34:40" x14ac:dyDescent="0.5">
      <c r="AH52" s="6"/>
      <c r="AI52" s="14"/>
      <c r="AJ52" s="14"/>
      <c r="AK52" s="7"/>
      <c r="AL52" s="7"/>
      <c r="AM52" s="3"/>
      <c r="AN52" s="3"/>
    </row>
    <row r="53" spans="34:40" x14ac:dyDescent="0.5">
      <c r="AH53" s="6"/>
      <c r="AI53" s="14"/>
      <c r="AJ53" s="14"/>
      <c r="AK53" s="7"/>
      <c r="AL53" s="7"/>
      <c r="AM53" s="3"/>
      <c r="AN53" s="3"/>
    </row>
    <row r="54" spans="34:40" x14ac:dyDescent="0.5">
      <c r="AH54" s="6"/>
      <c r="AI54" s="14"/>
      <c r="AJ54" s="14"/>
      <c r="AK54" s="7"/>
      <c r="AL54" s="7"/>
      <c r="AM54" s="3"/>
      <c r="AN54" s="3"/>
    </row>
    <row r="55" spans="34:40" x14ac:dyDescent="0.5">
      <c r="AH55" s="6"/>
      <c r="AI55" s="14"/>
      <c r="AJ55" s="14"/>
      <c r="AK55" s="7"/>
      <c r="AL55" s="7"/>
      <c r="AM55" s="3"/>
      <c r="AN55" s="3"/>
    </row>
    <row r="56" spans="34:40" x14ac:dyDescent="0.5">
      <c r="AH56" s="6"/>
      <c r="AI56" s="14"/>
      <c r="AJ56" s="14"/>
      <c r="AK56" s="7"/>
      <c r="AL56" s="7"/>
      <c r="AM56" s="3"/>
      <c r="AN56" s="3"/>
    </row>
    <row r="57" spans="34:40" x14ac:dyDescent="0.5">
      <c r="AH57" s="6"/>
      <c r="AI57" s="14"/>
      <c r="AJ57" s="14"/>
      <c r="AK57" s="7"/>
      <c r="AL57" s="7"/>
      <c r="AM57" s="3"/>
      <c r="AN57" s="3"/>
    </row>
    <row r="58" spans="34:40" x14ac:dyDescent="0.5">
      <c r="AH58" s="6"/>
      <c r="AI58" s="14"/>
      <c r="AJ58" s="14"/>
      <c r="AK58" s="7"/>
      <c r="AL58" s="7"/>
      <c r="AM58" s="3"/>
      <c r="AN58" s="3"/>
    </row>
    <row r="59" spans="34:40" x14ac:dyDescent="0.5">
      <c r="AH59" s="6"/>
      <c r="AI59" s="14"/>
      <c r="AJ59" s="14"/>
      <c r="AK59" s="7"/>
      <c r="AL59" s="7"/>
      <c r="AM59" s="3"/>
      <c r="AN59" s="3"/>
    </row>
    <row r="60" spans="34:40" x14ac:dyDescent="0.5">
      <c r="AH60" s="6"/>
      <c r="AI60" s="7"/>
      <c r="AJ60" s="7"/>
      <c r="AK60" s="7"/>
      <c r="AL60" s="7"/>
      <c r="AM60" s="3"/>
      <c r="AN60" s="3"/>
    </row>
    <row r="61" spans="34:40" x14ac:dyDescent="0.5">
      <c r="AH61" s="14"/>
      <c r="AI61" s="14"/>
      <c r="AJ61" s="3"/>
      <c r="AK61" s="3"/>
      <c r="AL61" s="3"/>
      <c r="AM61" s="3"/>
      <c r="AN61" s="3"/>
    </row>
    <row r="62" spans="34:40" x14ac:dyDescent="0.5">
      <c r="AH62" s="7"/>
      <c r="AI62" s="7"/>
      <c r="AJ62" s="7"/>
      <c r="AK62" s="3"/>
      <c r="AL62" s="7"/>
      <c r="AM62" s="3"/>
      <c r="AN62" s="3"/>
    </row>
    <row r="63" spans="34:40" x14ac:dyDescent="0.5">
      <c r="AH63" s="14"/>
      <c r="AI63" s="14"/>
      <c r="AJ63" s="3"/>
      <c r="AK63" s="3"/>
      <c r="AL63" s="3"/>
      <c r="AM63" s="3"/>
      <c r="AN63" s="3"/>
    </row>
    <row r="64" spans="34:40" x14ac:dyDescent="0.5">
      <c r="AH64" s="14"/>
      <c r="AI64" s="14"/>
      <c r="AJ64" s="3"/>
      <c r="AK64" s="3"/>
      <c r="AL64" s="3"/>
      <c r="AM64" s="3"/>
      <c r="AN64" s="3"/>
    </row>
    <row r="65" spans="34:40" x14ac:dyDescent="0.5">
      <c r="AH65" s="4"/>
      <c r="AI65" s="7"/>
      <c r="AJ65" s="7"/>
      <c r="AK65" s="3"/>
      <c r="AL65" s="4"/>
      <c r="AM65" s="3"/>
      <c r="AN65" s="3"/>
    </row>
    <row r="66" spans="34:40" x14ac:dyDescent="0.5">
      <c r="AH66" s="6"/>
      <c r="AI66" s="6"/>
      <c r="AJ66" s="6"/>
      <c r="AK66" s="6"/>
      <c r="AL66" s="6"/>
      <c r="AM66" s="3"/>
      <c r="AN66" s="3"/>
    </row>
    <row r="67" spans="34:40" x14ac:dyDescent="0.5">
      <c r="AH67" s="6"/>
      <c r="AI67" s="14"/>
      <c r="AJ67" s="14"/>
      <c r="AK67" s="13"/>
      <c r="AL67" s="7"/>
      <c r="AM67" s="3"/>
      <c r="AN67" s="3"/>
    </row>
    <row r="68" spans="34:40" x14ac:dyDescent="0.5">
      <c r="AH68" s="6"/>
      <c r="AI68" s="14"/>
      <c r="AJ68" s="14"/>
      <c r="AK68" s="13"/>
      <c r="AL68" s="7"/>
      <c r="AM68" s="3"/>
      <c r="AN68" s="3"/>
    </row>
    <row r="69" spans="34:40" x14ac:dyDescent="0.5">
      <c r="AH69" s="6"/>
      <c r="AI69" s="14"/>
      <c r="AJ69" s="14"/>
      <c r="AK69" s="13"/>
      <c r="AL69" s="7"/>
      <c r="AM69" s="3"/>
      <c r="AN69" s="3"/>
    </row>
    <row r="70" spans="34:40" x14ac:dyDescent="0.5">
      <c r="AH70" s="6"/>
      <c r="AI70" s="14"/>
      <c r="AJ70" s="14"/>
      <c r="AK70" s="13"/>
      <c r="AL70" s="7"/>
      <c r="AM70" s="3"/>
      <c r="AN70" s="3"/>
    </row>
    <row r="71" spans="34:40" x14ac:dyDescent="0.5">
      <c r="AH71" s="6"/>
      <c r="AI71" s="14"/>
      <c r="AJ71" s="14"/>
      <c r="AK71" s="14"/>
      <c r="AL71" s="7"/>
      <c r="AM71" s="3"/>
      <c r="AN71" s="3"/>
    </row>
    <row r="72" spans="34:40" x14ac:dyDescent="0.5">
      <c r="AH72" s="6"/>
      <c r="AI72" s="14"/>
      <c r="AJ72" s="14"/>
      <c r="AK72" s="14"/>
      <c r="AL72" s="7"/>
      <c r="AM72" s="3"/>
      <c r="AN72" s="3"/>
    </row>
    <row r="73" spans="34:40" x14ac:dyDescent="0.5">
      <c r="AH73" s="6"/>
      <c r="AI73" s="14"/>
      <c r="AJ73" s="14"/>
      <c r="AK73" s="14"/>
      <c r="AL73" s="7"/>
      <c r="AM73" s="3"/>
      <c r="AN73" s="3"/>
    </row>
    <row r="74" spans="34:40" x14ac:dyDescent="0.5">
      <c r="AH74" s="6"/>
      <c r="AI74" s="14"/>
      <c r="AJ74" s="14"/>
      <c r="AK74" s="14"/>
      <c r="AL74" s="7"/>
      <c r="AM74" s="3"/>
      <c r="AN74" s="3"/>
    </row>
    <row r="75" spans="34:40" x14ac:dyDescent="0.5">
      <c r="AH75" s="6"/>
      <c r="AI75" s="14"/>
      <c r="AJ75" s="14"/>
      <c r="AK75" s="7"/>
      <c r="AL75" s="7"/>
      <c r="AM75" s="3"/>
      <c r="AN75" s="3"/>
    </row>
    <row r="76" spans="34:40" x14ac:dyDescent="0.5">
      <c r="AH76" s="6"/>
      <c r="AI76" s="14"/>
      <c r="AJ76" s="14"/>
      <c r="AK76" s="7"/>
      <c r="AL76" s="7"/>
      <c r="AM76" s="3"/>
      <c r="AN76" s="3"/>
    </row>
    <row r="77" spans="34:40" x14ac:dyDescent="0.5">
      <c r="AH77" s="6"/>
      <c r="AI77" s="14"/>
      <c r="AJ77" s="14"/>
      <c r="AK77" s="7"/>
      <c r="AL77" s="7"/>
      <c r="AM77" s="3"/>
      <c r="AN77" s="3"/>
    </row>
    <row r="78" spans="34:40" x14ac:dyDescent="0.5">
      <c r="AH78" s="6"/>
      <c r="AI78" s="14"/>
      <c r="AJ78" s="14"/>
      <c r="AK78" s="7"/>
      <c r="AL78" s="7"/>
      <c r="AM78" s="3"/>
      <c r="AN78" s="3"/>
    </row>
    <row r="79" spans="34:40" x14ac:dyDescent="0.5">
      <c r="AH79" s="6"/>
      <c r="AI79" s="14"/>
      <c r="AJ79" s="14"/>
      <c r="AK79" s="7"/>
      <c r="AL79" s="7"/>
      <c r="AM79" s="3"/>
      <c r="AN79" s="3"/>
    </row>
    <row r="80" spans="34:40" x14ac:dyDescent="0.5">
      <c r="AH80" s="6"/>
      <c r="AI80" s="14"/>
      <c r="AJ80" s="14"/>
      <c r="AK80" s="7"/>
      <c r="AL80" s="7"/>
      <c r="AM80" s="3"/>
      <c r="AN80" s="3"/>
    </row>
    <row r="81" spans="34:40" x14ac:dyDescent="0.5">
      <c r="AH81" s="6"/>
      <c r="AI81" s="14"/>
      <c r="AJ81" s="14"/>
      <c r="AK81" s="7"/>
      <c r="AL81" s="7"/>
      <c r="AM81" s="3"/>
      <c r="AN81" s="3"/>
    </row>
    <row r="82" spans="34:40" x14ac:dyDescent="0.5">
      <c r="AH82" s="6"/>
      <c r="AI82" s="14"/>
      <c r="AJ82" s="14"/>
      <c r="AK82" s="7"/>
      <c r="AL82" s="7"/>
      <c r="AM82" s="3"/>
      <c r="AN82" s="3"/>
    </row>
    <row r="83" spans="34:40" x14ac:dyDescent="0.5">
      <c r="AH83" s="6"/>
      <c r="AI83" s="7"/>
      <c r="AJ83" s="7"/>
      <c r="AK83" s="7"/>
      <c r="AL83" s="7"/>
      <c r="AM83" s="3"/>
      <c r="AN83" s="3"/>
    </row>
    <row r="84" spans="34:40" x14ac:dyDescent="0.5">
      <c r="AH84" s="14"/>
      <c r="AI84" s="14"/>
      <c r="AJ84" s="3"/>
      <c r="AK84" s="3"/>
      <c r="AL84" s="3"/>
      <c r="AM84" s="3"/>
      <c r="AN84" s="3"/>
    </row>
    <row r="85" spans="34:40" x14ac:dyDescent="0.5">
      <c r="AH85" s="7"/>
      <c r="AI85" s="7"/>
      <c r="AJ85" s="7"/>
      <c r="AK85" s="3"/>
      <c r="AL85" s="7"/>
      <c r="AM85" s="3"/>
      <c r="AN85" s="3"/>
    </row>
    <row r="86" spans="34:40" x14ac:dyDescent="0.5">
      <c r="AH86" s="14"/>
      <c r="AI86" s="14"/>
    </row>
    <row r="87" spans="34:40" x14ac:dyDescent="0.5">
      <c r="AH87" s="14"/>
      <c r="AI87" s="14"/>
    </row>
    <row r="88" spans="34:40" x14ac:dyDescent="0.5">
      <c r="AH88" s="14"/>
      <c r="AI88" s="14"/>
    </row>
    <row r="89" spans="34:40" x14ac:dyDescent="0.5">
      <c r="AH89" s="14"/>
      <c r="AI89" s="14"/>
    </row>
    <row r="90" spans="34:40" x14ac:dyDescent="0.5">
      <c r="AH90" s="14"/>
      <c r="AI90" s="14"/>
    </row>
    <row r="91" spans="34:40" x14ac:dyDescent="0.5">
      <c r="AH91" s="14"/>
      <c r="AI91" s="14"/>
    </row>
    <row r="92" spans="34:40" x14ac:dyDescent="0.5">
      <c r="AH92" s="14"/>
      <c r="AI92" s="14"/>
    </row>
    <row r="93" spans="34:40" x14ac:dyDescent="0.5">
      <c r="AH93" s="14"/>
      <c r="AI93" s="14"/>
    </row>
    <row r="94" spans="34:40" x14ac:dyDescent="0.5">
      <c r="AH94" s="14"/>
      <c r="AI94" s="14"/>
    </row>
    <row r="95" spans="34:40" x14ac:dyDescent="0.5">
      <c r="AH95" s="14"/>
      <c r="AI95" s="14"/>
    </row>
    <row r="96" spans="34:40" x14ac:dyDescent="0.5">
      <c r="AH96" s="14"/>
      <c r="AI96" s="14"/>
    </row>
    <row r="97" spans="34:35" x14ac:dyDescent="0.5">
      <c r="AH97" s="14"/>
      <c r="AI97" s="14"/>
    </row>
    <row r="98" spans="34:35" x14ac:dyDescent="0.5">
      <c r="AH98" s="14"/>
      <c r="AI98" s="14"/>
    </row>
    <row r="99" spans="34:35" x14ac:dyDescent="0.5">
      <c r="AH99" s="14"/>
      <c r="AI99" s="14"/>
    </row>
    <row r="100" spans="34:35" x14ac:dyDescent="0.5">
      <c r="AH100" s="14"/>
      <c r="AI100" s="14"/>
    </row>
    <row r="101" spans="34:35" x14ac:dyDescent="0.5">
      <c r="AH101" s="14"/>
      <c r="AI101" s="14"/>
    </row>
    <row r="102" spans="34:35" x14ac:dyDescent="0.5">
      <c r="AH102" s="14"/>
      <c r="AI102" s="14"/>
    </row>
    <row r="103" spans="34:35" x14ac:dyDescent="0.5">
      <c r="AH103" s="14"/>
      <c r="AI103" s="14"/>
    </row>
    <row r="104" spans="34:35" x14ac:dyDescent="0.5">
      <c r="AH104" s="14"/>
      <c r="AI104" s="14"/>
    </row>
    <row r="105" spans="34:35" x14ac:dyDescent="0.5">
      <c r="AH105" s="14"/>
      <c r="AI105" s="14"/>
    </row>
    <row r="106" spans="34:35" x14ac:dyDescent="0.5">
      <c r="AH106" s="14"/>
      <c r="AI106" s="14"/>
    </row>
    <row r="107" spans="34:35" x14ac:dyDescent="0.5">
      <c r="AH107" s="14"/>
      <c r="AI107" s="14"/>
    </row>
    <row r="108" spans="34:35" x14ac:dyDescent="0.5">
      <c r="AH108" s="14"/>
      <c r="AI108" s="14"/>
    </row>
    <row r="109" spans="34:35" x14ac:dyDescent="0.5">
      <c r="AH109" s="14"/>
      <c r="AI109" s="14"/>
    </row>
    <row r="110" spans="34:35" x14ac:dyDescent="0.5">
      <c r="AH110" s="14"/>
      <c r="AI110" s="14"/>
    </row>
    <row r="111" spans="34:35" x14ac:dyDescent="0.5">
      <c r="AH111" s="14"/>
      <c r="AI111" s="14"/>
    </row>
    <row r="112" spans="34:35" x14ac:dyDescent="0.5">
      <c r="AH112" s="14"/>
      <c r="AI112" s="14"/>
    </row>
    <row r="113" spans="34:35" x14ac:dyDescent="0.5">
      <c r="AH113" s="14"/>
      <c r="AI113" s="14"/>
    </row>
    <row r="114" spans="34:35" x14ac:dyDescent="0.5">
      <c r="AH114" s="14"/>
      <c r="AI114" s="14"/>
    </row>
    <row r="115" spans="34:35" x14ac:dyDescent="0.5">
      <c r="AH115" s="14"/>
      <c r="AI115" s="14"/>
    </row>
    <row r="116" spans="34:35" x14ac:dyDescent="0.5">
      <c r="AH116" s="14"/>
      <c r="AI116" s="14"/>
    </row>
    <row r="117" spans="34:35" x14ac:dyDescent="0.5">
      <c r="AH117" s="14"/>
      <c r="AI117" s="14"/>
    </row>
    <row r="118" spans="34:35" x14ac:dyDescent="0.5">
      <c r="AH118" s="14"/>
      <c r="AI118" s="14"/>
    </row>
    <row r="119" spans="34:35" x14ac:dyDescent="0.5">
      <c r="AH119" s="14"/>
      <c r="AI119" s="14"/>
    </row>
    <row r="120" spans="34:35" x14ac:dyDescent="0.5">
      <c r="AH120" s="14"/>
      <c r="AI120" s="14"/>
    </row>
    <row r="121" spans="34:35" x14ac:dyDescent="0.5">
      <c r="AH121" s="14"/>
      <c r="AI121" s="14"/>
    </row>
    <row r="122" spans="34:35" x14ac:dyDescent="0.5">
      <c r="AH122" s="14"/>
      <c r="AI122" s="14"/>
    </row>
    <row r="123" spans="34:35" x14ac:dyDescent="0.5">
      <c r="AH123" s="14"/>
      <c r="AI123" s="14"/>
    </row>
    <row r="124" spans="34:35" x14ac:dyDescent="0.5">
      <c r="AH124" s="14"/>
      <c r="AI124" s="14"/>
    </row>
    <row r="125" spans="34:35" x14ac:dyDescent="0.5">
      <c r="AH125" s="14"/>
      <c r="AI125" s="14"/>
    </row>
    <row r="126" spans="34:35" x14ac:dyDescent="0.5">
      <c r="AH126" s="14"/>
      <c r="AI126" s="14"/>
    </row>
    <row r="127" spans="34:35" x14ac:dyDescent="0.5">
      <c r="AH127" s="14"/>
      <c r="AI127" s="14"/>
    </row>
    <row r="128" spans="34:35" x14ac:dyDescent="0.5">
      <c r="AH128" s="14"/>
      <c r="AI128" s="14"/>
    </row>
    <row r="129" spans="34:40" x14ac:dyDescent="0.5">
      <c r="AH129" s="14"/>
      <c r="AI129" s="14"/>
    </row>
    <row r="130" spans="34:40" x14ac:dyDescent="0.5">
      <c r="AH130" s="14"/>
      <c r="AI130" s="14"/>
    </row>
    <row r="131" spans="34:40" x14ac:dyDescent="0.5">
      <c r="AH131" s="14"/>
      <c r="AI131" s="14"/>
    </row>
    <row r="132" spans="34:40" x14ac:dyDescent="0.5">
      <c r="AH132" s="14"/>
      <c r="AI132" s="14"/>
    </row>
    <row r="133" spans="34:40" x14ac:dyDescent="0.5">
      <c r="AH133" s="14"/>
      <c r="AI133" s="14"/>
    </row>
    <row r="134" spans="34:40" x14ac:dyDescent="0.5">
      <c r="AH134" s="14"/>
      <c r="AI134" s="14"/>
    </row>
    <row r="135" spans="34:40" x14ac:dyDescent="0.5">
      <c r="AH135" s="14"/>
      <c r="AI135" s="14"/>
    </row>
    <row r="136" spans="34:40" x14ac:dyDescent="0.5">
      <c r="AH136" s="14"/>
      <c r="AI136" s="14"/>
    </row>
    <row r="137" spans="34:40" x14ac:dyDescent="0.5">
      <c r="AH137" s="14"/>
      <c r="AI137" s="14"/>
    </row>
    <row r="138" spans="34:40" x14ac:dyDescent="0.5">
      <c r="AH138" s="14"/>
      <c r="AI138" s="14"/>
      <c r="AN138" s="3"/>
    </row>
    <row r="139" spans="34:40" x14ac:dyDescent="0.5">
      <c r="AH139" s="14"/>
      <c r="AI139" s="14"/>
      <c r="AN139" s="3"/>
    </row>
    <row r="140" spans="34:40" x14ac:dyDescent="0.5">
      <c r="AH140" s="14"/>
      <c r="AI140" s="14"/>
      <c r="AN140" s="3"/>
    </row>
    <row r="141" spans="34:40" x14ac:dyDescent="0.5">
      <c r="AN141" s="3"/>
    </row>
    <row r="162" spans="9:33" x14ac:dyDescent="0.5">
      <c r="I162" s="352"/>
      <c r="J162" s="15"/>
      <c r="K162" s="140"/>
      <c r="L162" s="140"/>
      <c r="M162" s="140"/>
      <c r="N162" s="15"/>
      <c r="U162" s="140"/>
    </row>
    <row r="163" spans="9:33" x14ac:dyDescent="0.5">
      <c r="I163" s="352"/>
      <c r="J163" s="15"/>
      <c r="K163" s="140"/>
      <c r="L163" s="140"/>
      <c r="M163" s="140"/>
      <c r="N163" s="15"/>
      <c r="U163" s="140"/>
    </row>
    <row r="164" spans="9:33" x14ac:dyDescent="0.5">
      <c r="I164" s="352"/>
      <c r="J164" s="15"/>
      <c r="K164" s="140"/>
      <c r="L164" s="140"/>
      <c r="M164" s="140"/>
      <c r="N164" s="15"/>
      <c r="P164" s="140"/>
      <c r="U164" s="140"/>
    </row>
    <row r="165" spans="9:33" x14ac:dyDescent="0.5">
      <c r="I165" s="352"/>
      <c r="J165" s="15"/>
      <c r="K165" s="140"/>
      <c r="L165" s="140"/>
      <c r="M165" s="140"/>
      <c r="N165" s="15"/>
      <c r="O165" s="15"/>
      <c r="P165" s="140"/>
      <c r="Q165" s="140"/>
      <c r="R165" s="85"/>
      <c r="S165" s="85"/>
      <c r="T165" s="85"/>
      <c r="U165" s="140"/>
      <c r="V165" s="85"/>
      <c r="W165" s="15"/>
      <c r="X165" s="15"/>
      <c r="Y165" s="15"/>
      <c r="Z165" s="15"/>
      <c r="AA165" s="15"/>
      <c r="AB165" s="15"/>
      <c r="AC165" s="15"/>
      <c r="AD165" s="15"/>
      <c r="AE165" s="140"/>
      <c r="AF165" s="15"/>
      <c r="AG165" s="15"/>
    </row>
    <row r="166" spans="9:33" x14ac:dyDescent="0.5">
      <c r="I166" s="352"/>
      <c r="J166" s="15"/>
      <c r="K166" s="140"/>
      <c r="L166" s="140"/>
      <c r="M166" s="140"/>
      <c r="N166" s="15"/>
      <c r="O166" s="15"/>
      <c r="P166" s="140"/>
      <c r="Q166" s="140"/>
      <c r="R166" s="85"/>
      <c r="S166" s="85"/>
      <c r="T166" s="85"/>
      <c r="U166" s="140"/>
      <c r="V166" s="85"/>
      <c r="W166" s="15"/>
      <c r="X166" s="15"/>
      <c r="Y166" s="15"/>
      <c r="Z166" s="15"/>
      <c r="AA166" s="15"/>
      <c r="AB166" s="15"/>
      <c r="AC166" s="15"/>
      <c r="AD166" s="15"/>
      <c r="AE166" s="140"/>
      <c r="AF166" s="15"/>
      <c r="AG166" s="15"/>
    </row>
    <row r="167" spans="9:33" x14ac:dyDescent="0.5">
      <c r="I167" s="352"/>
      <c r="J167" s="15"/>
      <c r="K167" s="140"/>
      <c r="L167" s="140"/>
      <c r="M167" s="140"/>
      <c r="N167" s="15"/>
      <c r="O167" s="15"/>
      <c r="P167" s="140"/>
      <c r="Q167" s="140"/>
      <c r="R167" s="85"/>
      <c r="S167" s="85"/>
      <c r="T167" s="85"/>
      <c r="U167" s="140"/>
      <c r="V167" s="85"/>
      <c r="W167" s="15"/>
      <c r="X167" s="15"/>
      <c r="Y167" s="15"/>
      <c r="Z167" s="15"/>
      <c r="AA167" s="15"/>
      <c r="AB167" s="15"/>
      <c r="AC167" s="15"/>
      <c r="AD167" s="15"/>
      <c r="AE167" s="140"/>
      <c r="AF167" s="15"/>
      <c r="AG167" s="15"/>
    </row>
    <row r="168" spans="9:33" x14ac:dyDescent="0.5">
      <c r="I168" s="352"/>
      <c r="J168" s="15"/>
      <c r="K168" s="140"/>
      <c r="L168" s="140"/>
      <c r="M168" s="140"/>
      <c r="N168" s="15"/>
      <c r="O168" s="15"/>
      <c r="P168" s="140"/>
      <c r="Q168" s="140"/>
      <c r="R168" s="85"/>
      <c r="S168" s="85"/>
      <c r="T168" s="85"/>
      <c r="U168" s="140"/>
      <c r="V168" s="85"/>
      <c r="W168" s="15"/>
      <c r="X168" s="15"/>
      <c r="Y168" s="15"/>
      <c r="Z168" s="15"/>
      <c r="AA168" s="15"/>
      <c r="AB168" s="15"/>
      <c r="AC168" s="15"/>
      <c r="AD168" s="15"/>
      <c r="AE168" s="140"/>
      <c r="AF168" s="15"/>
      <c r="AG168" s="15"/>
    </row>
    <row r="169" spans="9:33" x14ac:dyDescent="0.5">
      <c r="I169" s="352"/>
      <c r="J169" s="15"/>
      <c r="K169" s="140"/>
      <c r="L169" s="140"/>
      <c r="M169" s="140"/>
      <c r="N169" s="15"/>
      <c r="O169" s="15"/>
      <c r="P169" s="140"/>
      <c r="Q169" s="140"/>
      <c r="R169" s="85"/>
      <c r="S169" s="85"/>
      <c r="T169" s="85"/>
      <c r="U169" s="140"/>
      <c r="V169" s="85"/>
      <c r="W169" s="15"/>
      <c r="X169" s="15"/>
      <c r="Y169" s="15"/>
      <c r="Z169" s="15"/>
      <c r="AA169" s="15"/>
      <c r="AB169" s="15"/>
      <c r="AC169" s="15"/>
      <c r="AD169" s="15"/>
      <c r="AE169" s="140"/>
      <c r="AF169" s="15"/>
      <c r="AG169" s="15"/>
    </row>
    <row r="170" spans="9:33" x14ac:dyDescent="0.5">
      <c r="I170" s="352"/>
      <c r="J170" s="15"/>
      <c r="K170" s="140"/>
      <c r="L170" s="140"/>
      <c r="M170" s="140"/>
      <c r="N170" s="15"/>
      <c r="O170" s="15"/>
      <c r="P170" s="140"/>
      <c r="Q170" s="140"/>
      <c r="R170" s="85"/>
      <c r="S170" s="85"/>
      <c r="T170" s="85"/>
      <c r="U170" s="140"/>
      <c r="V170" s="85"/>
      <c r="W170" s="15"/>
      <c r="X170" s="15"/>
      <c r="Y170" s="15"/>
      <c r="Z170" s="15"/>
      <c r="AA170" s="15"/>
      <c r="AB170" s="15"/>
      <c r="AC170" s="15"/>
      <c r="AD170" s="15"/>
      <c r="AE170" s="140"/>
      <c r="AF170" s="15"/>
      <c r="AG170" s="15"/>
    </row>
    <row r="171" spans="9:33" x14ac:dyDescent="0.5">
      <c r="I171" s="352"/>
      <c r="J171" s="15"/>
      <c r="K171" s="140"/>
      <c r="L171" s="140"/>
      <c r="M171" s="140"/>
      <c r="N171" s="15"/>
      <c r="O171" s="15"/>
      <c r="P171" s="140"/>
      <c r="Q171" s="140"/>
      <c r="R171" s="85"/>
      <c r="S171" s="85"/>
      <c r="T171" s="85"/>
      <c r="U171" s="140"/>
      <c r="V171" s="85"/>
      <c r="W171" s="15"/>
      <c r="X171" s="15"/>
      <c r="Y171" s="15"/>
      <c r="Z171" s="15"/>
      <c r="AA171" s="15"/>
      <c r="AB171" s="15"/>
      <c r="AC171" s="15"/>
      <c r="AD171" s="15"/>
      <c r="AE171" s="140"/>
      <c r="AF171" s="15"/>
      <c r="AG171" s="15"/>
    </row>
    <row r="172" spans="9:33" x14ac:dyDescent="0.5">
      <c r="I172" s="352"/>
      <c r="J172" s="15"/>
      <c r="K172" s="140"/>
      <c r="L172" s="140"/>
      <c r="M172" s="140"/>
      <c r="N172" s="15"/>
      <c r="O172" s="15"/>
      <c r="P172" s="140"/>
      <c r="Q172" s="140"/>
      <c r="R172" s="85"/>
      <c r="S172" s="85"/>
      <c r="T172" s="85"/>
      <c r="U172" s="140"/>
      <c r="V172" s="85"/>
      <c r="W172" s="15"/>
      <c r="X172" s="15"/>
      <c r="Y172" s="15"/>
      <c r="Z172" s="15"/>
      <c r="AA172" s="15"/>
      <c r="AB172" s="15"/>
      <c r="AC172" s="15"/>
      <c r="AD172" s="15"/>
      <c r="AE172" s="140"/>
      <c r="AF172" s="15"/>
      <c r="AG172" s="15"/>
    </row>
    <row r="173" spans="9:33" x14ac:dyDescent="0.5">
      <c r="I173" s="352"/>
      <c r="J173" s="15"/>
      <c r="K173" s="140"/>
      <c r="L173" s="140"/>
      <c r="M173" s="140"/>
      <c r="N173" s="15"/>
      <c r="O173" s="15"/>
      <c r="P173" s="140"/>
      <c r="Q173" s="140"/>
      <c r="R173" s="85"/>
      <c r="S173" s="85"/>
      <c r="T173" s="85"/>
      <c r="U173" s="140"/>
      <c r="V173" s="85"/>
      <c r="W173" s="15"/>
      <c r="X173" s="15"/>
      <c r="Y173" s="15"/>
      <c r="Z173" s="15"/>
      <c r="AA173" s="15"/>
      <c r="AB173" s="15"/>
      <c r="AC173" s="15"/>
      <c r="AD173" s="15"/>
      <c r="AE173" s="140"/>
      <c r="AF173" s="15"/>
      <c r="AG173" s="15"/>
    </row>
    <row r="174" spans="9:33" x14ac:dyDescent="0.5">
      <c r="I174" s="352"/>
      <c r="J174" s="15"/>
      <c r="K174" s="140"/>
      <c r="L174" s="140"/>
      <c r="M174" s="140"/>
      <c r="N174" s="15"/>
      <c r="O174" s="15"/>
      <c r="P174" s="140"/>
      <c r="Q174" s="140"/>
      <c r="R174" s="85"/>
      <c r="S174" s="85"/>
      <c r="T174" s="85"/>
      <c r="U174" s="140"/>
      <c r="V174" s="85"/>
      <c r="W174" s="15"/>
      <c r="X174" s="15"/>
      <c r="Y174" s="15"/>
      <c r="Z174" s="15"/>
      <c r="AA174" s="15"/>
      <c r="AB174" s="15"/>
      <c r="AC174" s="15"/>
      <c r="AD174" s="15"/>
      <c r="AE174" s="140"/>
      <c r="AF174" s="15"/>
      <c r="AG174" s="15"/>
    </row>
    <row r="175" spans="9:33" x14ac:dyDescent="0.5">
      <c r="I175" s="352"/>
      <c r="J175" s="15"/>
      <c r="K175" s="140"/>
      <c r="L175" s="140"/>
      <c r="M175" s="140"/>
      <c r="N175" s="15"/>
      <c r="O175" s="15"/>
      <c r="P175" s="140"/>
      <c r="Q175" s="140"/>
      <c r="R175" s="85"/>
      <c r="S175" s="85"/>
      <c r="T175" s="85"/>
      <c r="U175" s="140"/>
      <c r="V175" s="85"/>
      <c r="W175" s="15"/>
      <c r="X175" s="15"/>
      <c r="Y175" s="15"/>
      <c r="Z175" s="15"/>
      <c r="AA175" s="15"/>
      <c r="AB175" s="15"/>
      <c r="AC175" s="15"/>
      <c r="AD175" s="15"/>
      <c r="AE175" s="140"/>
      <c r="AF175" s="15"/>
      <c r="AG175" s="15"/>
    </row>
    <row r="176" spans="9:33" x14ac:dyDescent="0.5">
      <c r="I176" s="352"/>
      <c r="J176" s="15"/>
      <c r="K176" s="140"/>
      <c r="L176" s="140"/>
      <c r="M176" s="140"/>
      <c r="N176" s="15"/>
      <c r="O176" s="15"/>
      <c r="P176" s="140"/>
      <c r="Q176" s="140"/>
      <c r="R176" s="85"/>
      <c r="S176" s="85"/>
      <c r="T176" s="85"/>
      <c r="U176" s="140"/>
      <c r="V176" s="85"/>
      <c r="W176" s="15"/>
      <c r="X176" s="15"/>
      <c r="Y176" s="15"/>
      <c r="Z176" s="15"/>
      <c r="AA176" s="15"/>
      <c r="AB176" s="15"/>
      <c r="AC176" s="15"/>
      <c r="AD176" s="15"/>
      <c r="AE176" s="140"/>
      <c r="AF176" s="15"/>
      <c r="AG176" s="15"/>
    </row>
    <row r="177" spans="9:33" x14ac:dyDescent="0.5">
      <c r="I177" s="352"/>
      <c r="J177" s="15"/>
      <c r="K177" s="140"/>
      <c r="L177" s="140"/>
      <c r="M177" s="140"/>
      <c r="N177" s="15"/>
      <c r="O177" s="15"/>
      <c r="P177" s="140"/>
      <c r="Q177" s="140"/>
      <c r="R177" s="85"/>
      <c r="S177" s="85"/>
      <c r="T177" s="85"/>
      <c r="U177" s="140"/>
      <c r="V177" s="85"/>
      <c r="W177" s="15"/>
      <c r="X177" s="15"/>
      <c r="Y177" s="15"/>
      <c r="Z177" s="15"/>
      <c r="AA177" s="15"/>
      <c r="AB177" s="15"/>
      <c r="AC177" s="15"/>
      <c r="AD177" s="15"/>
      <c r="AE177" s="140"/>
      <c r="AF177" s="15"/>
      <c r="AG177" s="15"/>
    </row>
    <row r="178" spans="9:33" x14ac:dyDescent="0.5">
      <c r="I178" s="352"/>
      <c r="J178" s="15"/>
      <c r="K178" s="140"/>
      <c r="L178" s="140"/>
      <c r="M178" s="140"/>
      <c r="N178" s="15"/>
      <c r="O178" s="15"/>
      <c r="P178" s="140"/>
      <c r="Q178" s="140"/>
      <c r="R178" s="85"/>
      <c r="S178" s="85"/>
      <c r="T178" s="85"/>
      <c r="U178" s="140"/>
      <c r="V178" s="85"/>
      <c r="W178" s="15"/>
      <c r="X178" s="15"/>
      <c r="Y178" s="15"/>
      <c r="Z178" s="15"/>
      <c r="AA178" s="15"/>
      <c r="AB178" s="15"/>
      <c r="AC178" s="15"/>
      <c r="AD178" s="15"/>
      <c r="AE178" s="140"/>
      <c r="AF178" s="15"/>
      <c r="AG178" s="15"/>
    </row>
    <row r="179" spans="9:33" x14ac:dyDescent="0.5">
      <c r="I179" s="352"/>
      <c r="J179" s="15"/>
      <c r="K179" s="140"/>
      <c r="L179" s="140"/>
      <c r="M179" s="140"/>
      <c r="N179" s="15"/>
      <c r="O179" s="15"/>
      <c r="P179" s="140"/>
      <c r="Q179" s="140"/>
      <c r="R179" s="85"/>
      <c r="S179" s="85"/>
      <c r="T179" s="85"/>
      <c r="U179" s="140"/>
      <c r="V179" s="85"/>
      <c r="W179" s="15"/>
      <c r="X179" s="15"/>
      <c r="Y179" s="15"/>
      <c r="Z179" s="15"/>
      <c r="AA179" s="15"/>
      <c r="AB179" s="15"/>
      <c r="AC179" s="15"/>
      <c r="AD179" s="15"/>
      <c r="AE179" s="140"/>
      <c r="AF179" s="15"/>
      <c r="AG179" s="15"/>
    </row>
    <row r="180" spans="9:33" x14ac:dyDescent="0.5">
      <c r="I180" s="352"/>
      <c r="J180" s="15"/>
      <c r="K180" s="140"/>
      <c r="L180" s="140"/>
      <c r="M180" s="140"/>
      <c r="N180" s="15"/>
      <c r="O180" s="15"/>
      <c r="P180" s="140"/>
      <c r="Q180" s="140"/>
      <c r="R180" s="85"/>
      <c r="S180" s="85"/>
      <c r="T180" s="85"/>
      <c r="U180" s="140"/>
      <c r="V180" s="85"/>
      <c r="W180" s="15"/>
      <c r="X180" s="15"/>
      <c r="Y180" s="15"/>
      <c r="Z180" s="15"/>
      <c r="AA180" s="15"/>
      <c r="AB180" s="15"/>
      <c r="AC180" s="15"/>
      <c r="AD180" s="15"/>
      <c r="AE180" s="140"/>
      <c r="AF180" s="15"/>
      <c r="AG180" s="15"/>
    </row>
    <row r="181" spans="9:33" x14ac:dyDescent="0.5">
      <c r="I181" s="352"/>
      <c r="J181" s="15"/>
      <c r="K181" s="140"/>
      <c r="L181" s="140"/>
      <c r="M181" s="140"/>
      <c r="N181" s="15"/>
      <c r="O181" s="15"/>
      <c r="P181" s="140"/>
      <c r="Q181" s="140"/>
      <c r="R181" s="85"/>
      <c r="S181" s="85"/>
      <c r="T181" s="85"/>
      <c r="U181" s="140"/>
      <c r="V181" s="85"/>
      <c r="W181" s="15"/>
      <c r="X181" s="15"/>
      <c r="Y181" s="15"/>
      <c r="Z181" s="15"/>
      <c r="AA181" s="15"/>
      <c r="AB181" s="15"/>
      <c r="AC181" s="15"/>
      <c r="AD181" s="15"/>
      <c r="AE181" s="140"/>
      <c r="AF181" s="15"/>
      <c r="AG181" s="15"/>
    </row>
    <row r="182" spans="9:33" x14ac:dyDescent="0.5">
      <c r="I182" s="352"/>
      <c r="J182" s="15"/>
      <c r="K182" s="140"/>
      <c r="L182" s="140"/>
      <c r="M182" s="140"/>
      <c r="N182" s="15"/>
      <c r="O182" s="15"/>
      <c r="P182" s="140"/>
      <c r="Q182" s="140"/>
      <c r="R182" s="85"/>
      <c r="S182" s="85"/>
      <c r="T182" s="85"/>
      <c r="U182" s="140"/>
      <c r="V182" s="85"/>
      <c r="W182" s="15"/>
      <c r="X182" s="15"/>
      <c r="Y182" s="15"/>
      <c r="Z182" s="15"/>
      <c r="AA182" s="15"/>
      <c r="AB182" s="15"/>
      <c r="AC182" s="15"/>
      <c r="AD182" s="15"/>
      <c r="AE182" s="140"/>
      <c r="AF182" s="15"/>
      <c r="AG182" s="15"/>
    </row>
    <row r="183" spans="9:33" x14ac:dyDescent="0.5">
      <c r="I183" s="352"/>
      <c r="J183" s="15"/>
      <c r="K183" s="140"/>
      <c r="L183" s="140"/>
      <c r="M183" s="140"/>
      <c r="N183" s="15"/>
      <c r="O183" s="15"/>
      <c r="P183" s="140"/>
      <c r="Q183" s="140"/>
      <c r="R183" s="85"/>
      <c r="S183" s="85"/>
      <c r="T183" s="85"/>
      <c r="U183" s="140"/>
      <c r="V183" s="85"/>
      <c r="W183" s="15"/>
      <c r="X183" s="15"/>
      <c r="Y183" s="15"/>
      <c r="Z183" s="15"/>
      <c r="AA183" s="15"/>
      <c r="AB183" s="15"/>
      <c r="AC183" s="15"/>
      <c r="AD183" s="15"/>
      <c r="AE183" s="140"/>
      <c r="AF183" s="15"/>
      <c r="AG183" s="15"/>
    </row>
    <row r="184" spans="9:33" x14ac:dyDescent="0.5">
      <c r="I184" s="352"/>
      <c r="J184" s="15"/>
      <c r="K184" s="140"/>
      <c r="L184" s="140"/>
      <c r="M184" s="140"/>
      <c r="N184" s="15"/>
      <c r="O184" s="15"/>
      <c r="P184" s="140"/>
      <c r="Q184" s="140"/>
      <c r="R184" s="85"/>
      <c r="S184" s="85"/>
      <c r="T184" s="85"/>
      <c r="U184" s="140"/>
      <c r="V184" s="85"/>
      <c r="W184" s="15"/>
      <c r="X184" s="15"/>
      <c r="Y184" s="15"/>
      <c r="Z184" s="15"/>
      <c r="AA184" s="15"/>
      <c r="AB184" s="15"/>
      <c r="AC184" s="15"/>
      <c r="AD184" s="15"/>
      <c r="AE184" s="140"/>
      <c r="AF184" s="15"/>
      <c r="AG184" s="15"/>
    </row>
    <row r="185" spans="9:33" x14ac:dyDescent="0.5">
      <c r="I185" s="352"/>
      <c r="J185" s="15"/>
      <c r="K185" s="140"/>
      <c r="L185" s="140"/>
      <c r="M185" s="140"/>
      <c r="N185" s="15"/>
      <c r="O185" s="15"/>
      <c r="P185" s="140"/>
      <c r="Q185" s="140"/>
      <c r="R185" s="85"/>
      <c r="S185" s="85"/>
      <c r="T185" s="85"/>
      <c r="U185" s="140"/>
      <c r="V185" s="85"/>
      <c r="W185" s="15"/>
      <c r="X185" s="15"/>
      <c r="Y185" s="15"/>
      <c r="Z185" s="15"/>
      <c r="AA185" s="15"/>
      <c r="AB185" s="15"/>
      <c r="AC185" s="15"/>
      <c r="AD185" s="15"/>
      <c r="AE185" s="140"/>
      <c r="AF185" s="15"/>
      <c r="AG185" s="15"/>
    </row>
    <row r="186" spans="9:33" x14ac:dyDescent="0.5">
      <c r="I186" s="352"/>
      <c r="J186" s="15"/>
      <c r="K186" s="140"/>
      <c r="L186" s="140"/>
      <c r="M186" s="140"/>
      <c r="N186" s="15"/>
      <c r="O186" s="15"/>
      <c r="P186" s="140"/>
      <c r="Q186" s="140"/>
      <c r="R186" s="85"/>
      <c r="S186" s="85"/>
      <c r="T186" s="85"/>
      <c r="U186" s="140"/>
      <c r="V186" s="85"/>
      <c r="W186" s="15"/>
      <c r="X186" s="15"/>
      <c r="Y186" s="15"/>
      <c r="Z186" s="15"/>
      <c r="AA186" s="15"/>
      <c r="AB186" s="15"/>
      <c r="AC186" s="15"/>
      <c r="AD186" s="15"/>
      <c r="AE186" s="140"/>
      <c r="AF186" s="15"/>
      <c r="AG186" s="15"/>
    </row>
    <row r="187" spans="9:33" x14ac:dyDescent="0.5">
      <c r="I187" s="352"/>
      <c r="J187" s="15"/>
      <c r="K187" s="140"/>
      <c r="L187" s="140"/>
      <c r="M187" s="140"/>
      <c r="N187" s="15"/>
      <c r="O187" s="15"/>
      <c r="P187" s="140"/>
      <c r="Q187" s="140"/>
      <c r="R187" s="85"/>
      <c r="S187" s="85"/>
      <c r="T187" s="85"/>
      <c r="U187" s="140"/>
      <c r="V187" s="85"/>
      <c r="W187" s="15"/>
      <c r="X187" s="15"/>
      <c r="Y187" s="15"/>
      <c r="Z187" s="15"/>
      <c r="AA187" s="15"/>
      <c r="AB187" s="15"/>
      <c r="AC187" s="15"/>
      <c r="AD187" s="15"/>
      <c r="AE187" s="140"/>
      <c r="AF187" s="15"/>
      <c r="AG187" s="15"/>
    </row>
    <row r="188" spans="9:33" x14ac:dyDescent="0.5">
      <c r="I188" s="352"/>
      <c r="J188" s="15"/>
      <c r="K188" s="140"/>
      <c r="L188" s="140"/>
      <c r="M188" s="140"/>
      <c r="N188" s="15"/>
      <c r="O188" s="15"/>
      <c r="P188" s="140"/>
      <c r="Q188" s="140"/>
      <c r="R188" s="85"/>
      <c r="S188" s="85"/>
      <c r="T188" s="85"/>
      <c r="U188" s="140"/>
      <c r="V188" s="85"/>
      <c r="W188" s="15"/>
      <c r="X188" s="15"/>
      <c r="Y188" s="15"/>
      <c r="Z188" s="15"/>
      <c r="AA188" s="15"/>
      <c r="AB188" s="15"/>
      <c r="AC188" s="15"/>
      <c r="AD188" s="15"/>
      <c r="AE188" s="140"/>
      <c r="AF188" s="15"/>
      <c r="AG188" s="15"/>
    </row>
    <row r="189" spans="9:33" x14ac:dyDescent="0.5">
      <c r="I189" s="352"/>
      <c r="J189" s="15"/>
      <c r="K189" s="140"/>
      <c r="L189" s="140"/>
      <c r="M189" s="140"/>
      <c r="N189" s="15"/>
      <c r="O189" s="15"/>
      <c r="P189" s="140"/>
      <c r="Q189" s="140"/>
      <c r="R189" s="85"/>
      <c r="S189" s="85"/>
      <c r="T189" s="85"/>
      <c r="U189" s="140"/>
      <c r="V189" s="85"/>
      <c r="W189" s="15"/>
      <c r="X189" s="15"/>
      <c r="Y189" s="15"/>
      <c r="Z189" s="15"/>
      <c r="AA189" s="15"/>
      <c r="AB189" s="15"/>
      <c r="AC189" s="15"/>
      <c r="AD189" s="15"/>
      <c r="AE189" s="140"/>
      <c r="AF189" s="15"/>
      <c r="AG189" s="15"/>
    </row>
    <row r="190" spans="9:33" x14ac:dyDescent="0.5">
      <c r="I190" s="352"/>
      <c r="J190" s="15"/>
      <c r="K190" s="140"/>
      <c r="L190" s="140"/>
      <c r="M190" s="140"/>
      <c r="N190" s="15"/>
      <c r="O190" s="15"/>
      <c r="P190" s="140"/>
      <c r="Q190" s="140"/>
      <c r="R190" s="85"/>
      <c r="S190" s="85"/>
      <c r="T190" s="85"/>
      <c r="U190" s="140"/>
      <c r="V190" s="85"/>
      <c r="W190" s="15"/>
      <c r="X190" s="15"/>
      <c r="Y190" s="15"/>
      <c r="Z190" s="15"/>
      <c r="AA190" s="15"/>
      <c r="AB190" s="15"/>
      <c r="AC190" s="15"/>
      <c r="AD190" s="15"/>
      <c r="AE190" s="140"/>
      <c r="AF190" s="15"/>
      <c r="AG190" s="15"/>
    </row>
    <row r="191" spans="9:33" x14ac:dyDescent="0.5">
      <c r="I191" s="352"/>
      <c r="J191" s="15"/>
      <c r="K191" s="140"/>
      <c r="L191" s="140"/>
      <c r="M191" s="140"/>
      <c r="N191" s="15"/>
      <c r="O191" s="15"/>
      <c r="P191" s="140"/>
      <c r="Q191" s="140"/>
      <c r="R191" s="85"/>
      <c r="S191" s="85"/>
      <c r="T191" s="85"/>
      <c r="U191" s="140"/>
      <c r="V191" s="85"/>
      <c r="W191" s="15"/>
      <c r="X191" s="15"/>
      <c r="Y191" s="15"/>
      <c r="Z191" s="15"/>
      <c r="AA191" s="15"/>
      <c r="AB191" s="15"/>
      <c r="AC191" s="15"/>
      <c r="AD191" s="15"/>
      <c r="AE191" s="140"/>
      <c r="AF191" s="15"/>
      <c r="AG191" s="15"/>
    </row>
    <row r="192" spans="9:33" x14ac:dyDescent="0.5">
      <c r="I192" s="352"/>
      <c r="J192" s="15"/>
      <c r="K192" s="140"/>
      <c r="L192" s="140"/>
      <c r="M192" s="140"/>
      <c r="N192" s="15"/>
      <c r="O192" s="15"/>
      <c r="P192" s="140"/>
      <c r="Q192" s="140"/>
      <c r="R192" s="85"/>
      <c r="S192" s="85"/>
      <c r="T192" s="85"/>
      <c r="U192" s="140"/>
      <c r="V192" s="85"/>
      <c r="W192" s="15"/>
      <c r="X192" s="15"/>
      <c r="Y192" s="15"/>
      <c r="Z192" s="15"/>
      <c r="AA192" s="15"/>
      <c r="AB192" s="15"/>
      <c r="AC192" s="15"/>
      <c r="AD192" s="15"/>
      <c r="AE192" s="140"/>
      <c r="AF192" s="15"/>
      <c r="AG192" s="15"/>
    </row>
    <row r="193" spans="9:33" x14ac:dyDescent="0.5">
      <c r="I193" s="352"/>
      <c r="J193" s="15"/>
      <c r="K193" s="140"/>
      <c r="L193" s="140"/>
      <c r="M193" s="140"/>
      <c r="N193" s="15"/>
      <c r="O193" s="15"/>
      <c r="P193" s="140"/>
      <c r="Q193" s="140"/>
      <c r="R193" s="85"/>
      <c r="S193" s="85"/>
      <c r="T193" s="85"/>
      <c r="U193" s="140"/>
      <c r="V193" s="85"/>
      <c r="W193" s="15"/>
      <c r="X193" s="15"/>
      <c r="Y193" s="15"/>
      <c r="Z193" s="15"/>
      <c r="AA193" s="15"/>
      <c r="AB193" s="15"/>
      <c r="AC193" s="15"/>
      <c r="AD193" s="15"/>
      <c r="AE193" s="140"/>
      <c r="AF193" s="15"/>
      <c r="AG193" s="15"/>
    </row>
    <row r="194" spans="9:33" x14ac:dyDescent="0.5">
      <c r="I194" s="352"/>
      <c r="J194" s="15"/>
      <c r="K194" s="140"/>
      <c r="L194" s="140"/>
      <c r="M194" s="140"/>
      <c r="N194" s="15"/>
      <c r="O194" s="15"/>
      <c r="P194" s="140"/>
      <c r="Q194" s="140"/>
      <c r="R194" s="85"/>
      <c r="S194" s="85"/>
      <c r="T194" s="85"/>
      <c r="U194" s="140"/>
      <c r="V194" s="85"/>
      <c r="W194" s="15"/>
      <c r="X194" s="15"/>
      <c r="Y194" s="15"/>
      <c r="Z194" s="15"/>
      <c r="AA194" s="15"/>
      <c r="AB194" s="15"/>
      <c r="AC194" s="15"/>
      <c r="AD194" s="15"/>
      <c r="AE194" s="140"/>
      <c r="AF194" s="15"/>
      <c r="AG194" s="15"/>
    </row>
    <row r="195" spans="9:33" x14ac:dyDescent="0.5">
      <c r="I195" s="352"/>
      <c r="J195" s="15"/>
      <c r="K195" s="140"/>
      <c r="L195" s="140"/>
      <c r="M195" s="140"/>
      <c r="N195" s="15"/>
      <c r="O195" s="15"/>
      <c r="P195" s="140"/>
      <c r="Q195" s="140"/>
      <c r="R195" s="85"/>
      <c r="S195" s="85"/>
      <c r="T195" s="85"/>
      <c r="U195" s="140"/>
      <c r="V195" s="85"/>
      <c r="W195" s="15"/>
      <c r="X195" s="15"/>
      <c r="Y195" s="15"/>
      <c r="Z195" s="15"/>
      <c r="AA195" s="15"/>
      <c r="AB195" s="15"/>
      <c r="AC195" s="15"/>
      <c r="AD195" s="15"/>
      <c r="AE195" s="140"/>
      <c r="AF195" s="15"/>
      <c r="AG195" s="15"/>
    </row>
    <row r="196" spans="9:33" x14ac:dyDescent="0.5">
      <c r="I196" s="352"/>
      <c r="J196" s="15"/>
      <c r="K196" s="140"/>
      <c r="L196" s="140"/>
      <c r="M196" s="140"/>
      <c r="N196" s="15"/>
      <c r="O196" s="15"/>
      <c r="P196" s="140"/>
      <c r="Q196" s="140"/>
      <c r="R196" s="85"/>
      <c r="S196" s="85"/>
      <c r="T196" s="85"/>
      <c r="U196" s="140"/>
      <c r="V196" s="85"/>
      <c r="W196" s="15"/>
      <c r="X196" s="15"/>
      <c r="Y196" s="15"/>
      <c r="Z196" s="15"/>
      <c r="AA196" s="15"/>
      <c r="AB196" s="15"/>
      <c r="AC196" s="15"/>
      <c r="AD196" s="15"/>
      <c r="AE196" s="140"/>
      <c r="AF196" s="15"/>
      <c r="AG196" s="15"/>
    </row>
    <row r="197" spans="9:33" x14ac:dyDescent="0.5">
      <c r="I197" s="352"/>
      <c r="J197" s="15"/>
      <c r="K197" s="140"/>
      <c r="L197" s="140"/>
      <c r="M197" s="140"/>
      <c r="N197" s="15"/>
      <c r="O197" s="15"/>
      <c r="P197" s="140"/>
      <c r="Q197" s="140"/>
      <c r="R197" s="85"/>
      <c r="S197" s="85"/>
      <c r="T197" s="85"/>
      <c r="U197" s="140"/>
      <c r="V197" s="85"/>
      <c r="W197" s="15"/>
      <c r="X197" s="15"/>
      <c r="Y197" s="15"/>
      <c r="Z197" s="15"/>
      <c r="AA197" s="15"/>
      <c r="AB197" s="15"/>
      <c r="AC197" s="15"/>
      <c r="AD197" s="15"/>
      <c r="AE197" s="140"/>
      <c r="AF197" s="15"/>
      <c r="AG197" s="15"/>
    </row>
    <row r="198" spans="9:33" x14ac:dyDescent="0.5">
      <c r="I198" s="352"/>
      <c r="J198" s="15"/>
      <c r="K198" s="140"/>
      <c r="L198" s="140"/>
      <c r="M198" s="140"/>
      <c r="N198" s="15"/>
      <c r="O198" s="15"/>
      <c r="P198" s="140"/>
      <c r="Q198" s="140"/>
      <c r="R198" s="85"/>
      <c r="S198" s="85"/>
      <c r="T198" s="85"/>
      <c r="U198" s="140"/>
      <c r="V198" s="85"/>
      <c r="W198" s="15"/>
      <c r="X198" s="15"/>
      <c r="Y198" s="15"/>
      <c r="Z198" s="15"/>
      <c r="AA198" s="15"/>
      <c r="AB198" s="15"/>
      <c r="AC198" s="15"/>
      <c r="AD198" s="15"/>
      <c r="AE198" s="140"/>
      <c r="AF198" s="15"/>
      <c r="AG198" s="15"/>
    </row>
    <row r="199" spans="9:33" x14ac:dyDescent="0.5">
      <c r="I199" s="352"/>
      <c r="J199" s="15"/>
      <c r="K199" s="140"/>
      <c r="L199" s="140"/>
      <c r="M199" s="140"/>
      <c r="N199" s="15"/>
      <c r="O199" s="15"/>
      <c r="P199" s="140"/>
      <c r="Q199" s="140"/>
      <c r="R199" s="85"/>
      <c r="S199" s="85"/>
      <c r="T199" s="85"/>
      <c r="U199" s="140"/>
      <c r="V199" s="85"/>
      <c r="W199" s="15"/>
      <c r="X199" s="15"/>
      <c r="Y199" s="15"/>
      <c r="Z199" s="15"/>
      <c r="AA199" s="15"/>
      <c r="AB199" s="15"/>
      <c r="AC199" s="15"/>
      <c r="AD199" s="15"/>
      <c r="AE199" s="140"/>
      <c r="AF199" s="15"/>
      <c r="AG199" s="15"/>
    </row>
    <row r="200" spans="9:33" x14ac:dyDescent="0.5">
      <c r="I200" s="352"/>
      <c r="J200" s="15"/>
      <c r="K200" s="140"/>
      <c r="L200" s="140"/>
      <c r="M200" s="140"/>
      <c r="N200" s="15"/>
      <c r="O200" s="15"/>
      <c r="P200" s="140"/>
      <c r="Q200" s="140"/>
      <c r="R200" s="85"/>
      <c r="S200" s="85"/>
      <c r="T200" s="85"/>
      <c r="U200" s="140"/>
      <c r="V200" s="85"/>
      <c r="W200" s="15"/>
      <c r="X200" s="15"/>
      <c r="Y200" s="15"/>
      <c r="Z200" s="15"/>
      <c r="AA200" s="15"/>
      <c r="AB200" s="15"/>
      <c r="AC200" s="15"/>
      <c r="AD200" s="15"/>
      <c r="AE200" s="140"/>
      <c r="AF200" s="15"/>
      <c r="AG200" s="15"/>
    </row>
    <row r="201" spans="9:33" x14ac:dyDescent="0.5">
      <c r="I201" s="352"/>
      <c r="J201" s="15"/>
      <c r="K201" s="140"/>
      <c r="L201" s="140"/>
      <c r="M201" s="140"/>
      <c r="N201" s="15"/>
      <c r="O201" s="15"/>
      <c r="P201" s="140"/>
      <c r="Q201" s="140"/>
      <c r="R201" s="85"/>
      <c r="S201" s="85"/>
      <c r="T201" s="85"/>
      <c r="U201" s="140"/>
      <c r="V201" s="85"/>
      <c r="W201" s="15"/>
      <c r="X201" s="15"/>
      <c r="Y201" s="15"/>
      <c r="Z201" s="15"/>
      <c r="AA201" s="15"/>
      <c r="AB201" s="15"/>
      <c r="AC201" s="15"/>
      <c r="AD201" s="15"/>
      <c r="AE201" s="140"/>
      <c r="AF201" s="15"/>
      <c r="AG201" s="15"/>
    </row>
    <row r="202" spans="9:33" x14ac:dyDescent="0.5">
      <c r="I202" s="352"/>
      <c r="J202" s="15"/>
      <c r="K202" s="140"/>
      <c r="L202" s="140"/>
      <c r="M202" s="140"/>
      <c r="N202" s="15"/>
      <c r="O202" s="15"/>
      <c r="P202" s="140"/>
      <c r="Q202" s="140"/>
      <c r="R202" s="85"/>
      <c r="S202" s="85"/>
      <c r="T202" s="85"/>
      <c r="U202" s="140"/>
      <c r="V202" s="85"/>
      <c r="W202" s="15"/>
      <c r="X202" s="15"/>
      <c r="Y202" s="15"/>
      <c r="Z202" s="15"/>
      <c r="AA202" s="15"/>
      <c r="AB202" s="15"/>
      <c r="AC202" s="15"/>
      <c r="AD202" s="15"/>
      <c r="AE202" s="140"/>
      <c r="AF202" s="15"/>
      <c r="AG202" s="15"/>
    </row>
    <row r="203" spans="9:33" x14ac:dyDescent="0.5">
      <c r="I203" s="352"/>
      <c r="J203" s="15"/>
      <c r="K203" s="140"/>
      <c r="L203" s="140"/>
      <c r="M203" s="140"/>
      <c r="N203" s="15"/>
      <c r="O203" s="15"/>
      <c r="P203" s="140"/>
      <c r="Q203" s="140"/>
      <c r="R203" s="85"/>
      <c r="S203" s="85"/>
      <c r="T203" s="85"/>
      <c r="U203" s="140"/>
      <c r="V203" s="85"/>
      <c r="W203" s="15"/>
      <c r="X203" s="15"/>
      <c r="Y203" s="15"/>
      <c r="Z203" s="15"/>
      <c r="AA203" s="15"/>
      <c r="AB203" s="15"/>
      <c r="AC203" s="15"/>
      <c r="AD203" s="15"/>
      <c r="AE203" s="140"/>
      <c r="AF203" s="15"/>
      <c r="AG203" s="15"/>
    </row>
    <row r="204" spans="9:33" x14ac:dyDescent="0.5">
      <c r="I204" s="352"/>
      <c r="J204" s="15"/>
      <c r="K204" s="140"/>
      <c r="L204" s="140"/>
      <c r="M204" s="140"/>
      <c r="N204" s="15"/>
      <c r="O204" s="15"/>
      <c r="P204" s="140"/>
      <c r="Q204" s="140"/>
      <c r="R204" s="85"/>
      <c r="S204" s="85"/>
      <c r="T204" s="85"/>
      <c r="U204" s="140"/>
      <c r="V204" s="85"/>
      <c r="W204" s="15"/>
      <c r="X204" s="15"/>
      <c r="Y204" s="15"/>
      <c r="Z204" s="15"/>
      <c r="AA204" s="15"/>
      <c r="AB204" s="15"/>
      <c r="AC204" s="15"/>
      <c r="AD204" s="15"/>
      <c r="AE204" s="140"/>
      <c r="AF204" s="15"/>
      <c r="AG204" s="15"/>
    </row>
    <row r="205" spans="9:33" x14ac:dyDescent="0.5">
      <c r="I205" s="352"/>
      <c r="J205" s="15"/>
      <c r="K205" s="140"/>
      <c r="L205" s="140"/>
      <c r="M205" s="140"/>
      <c r="N205" s="15"/>
      <c r="O205" s="15"/>
      <c r="P205" s="140"/>
      <c r="Q205" s="140"/>
      <c r="R205" s="85"/>
      <c r="S205" s="85"/>
      <c r="T205" s="85"/>
      <c r="U205" s="140"/>
      <c r="V205" s="85"/>
      <c r="W205" s="15"/>
      <c r="X205" s="15"/>
      <c r="Y205" s="15"/>
      <c r="Z205" s="15"/>
      <c r="AA205" s="15"/>
      <c r="AB205" s="15"/>
      <c r="AC205" s="15"/>
      <c r="AD205" s="15"/>
      <c r="AE205" s="140"/>
      <c r="AF205" s="15"/>
      <c r="AG205" s="15"/>
    </row>
    <row r="206" spans="9:33" x14ac:dyDescent="0.5">
      <c r="I206" s="352"/>
      <c r="J206" s="15"/>
      <c r="K206" s="140"/>
      <c r="L206" s="140"/>
      <c r="M206" s="140"/>
      <c r="N206" s="15"/>
      <c r="O206" s="15"/>
      <c r="P206" s="140"/>
      <c r="Q206" s="140"/>
      <c r="R206" s="85"/>
      <c r="S206" s="85"/>
      <c r="T206" s="85"/>
      <c r="U206" s="140"/>
      <c r="V206" s="85"/>
      <c r="W206" s="15"/>
      <c r="X206" s="15"/>
      <c r="Y206" s="15"/>
      <c r="Z206" s="15"/>
      <c r="AA206" s="15"/>
      <c r="AB206" s="15"/>
      <c r="AC206" s="15"/>
      <c r="AD206" s="15"/>
      <c r="AE206" s="140"/>
      <c r="AF206" s="15"/>
      <c r="AG206" s="15"/>
    </row>
    <row r="207" spans="9:33" x14ac:dyDescent="0.5">
      <c r="I207" s="352"/>
      <c r="J207" s="15"/>
      <c r="K207" s="140"/>
      <c r="L207" s="140"/>
      <c r="M207" s="140"/>
      <c r="N207" s="15"/>
      <c r="O207" s="15"/>
      <c r="P207" s="140"/>
      <c r="Q207" s="140"/>
      <c r="R207" s="85"/>
      <c r="S207" s="85"/>
      <c r="T207" s="85"/>
      <c r="U207" s="140"/>
      <c r="V207" s="85"/>
      <c r="W207" s="15"/>
      <c r="X207" s="15"/>
      <c r="Y207" s="15"/>
      <c r="Z207" s="15"/>
      <c r="AA207" s="15"/>
      <c r="AB207" s="15"/>
      <c r="AC207" s="15"/>
      <c r="AD207" s="15"/>
      <c r="AE207" s="140"/>
      <c r="AF207" s="15"/>
      <c r="AG207" s="15"/>
    </row>
    <row r="208" spans="9:33" x14ac:dyDescent="0.5">
      <c r="I208" s="352"/>
      <c r="J208" s="15"/>
      <c r="K208" s="140"/>
      <c r="L208" s="140"/>
      <c r="M208" s="140"/>
      <c r="N208" s="15"/>
      <c r="O208" s="15"/>
      <c r="P208" s="140"/>
      <c r="Q208" s="140"/>
      <c r="R208" s="85"/>
      <c r="S208" s="85"/>
      <c r="T208" s="85"/>
      <c r="U208" s="140"/>
      <c r="V208" s="85"/>
      <c r="W208" s="15"/>
      <c r="X208" s="15"/>
      <c r="Y208" s="15"/>
      <c r="Z208" s="15"/>
      <c r="AA208" s="15"/>
      <c r="AB208" s="15"/>
      <c r="AC208" s="15"/>
      <c r="AD208" s="15"/>
      <c r="AE208" s="140"/>
      <c r="AF208" s="15"/>
      <c r="AG208" s="15"/>
    </row>
    <row r="209" spans="9:33" x14ac:dyDescent="0.5">
      <c r="I209" s="352"/>
      <c r="J209" s="15"/>
      <c r="K209" s="140"/>
      <c r="L209" s="140"/>
      <c r="M209" s="140"/>
      <c r="N209" s="15"/>
      <c r="O209" s="15"/>
      <c r="P209" s="140"/>
      <c r="Q209" s="140"/>
      <c r="R209" s="85"/>
      <c r="S209" s="85"/>
      <c r="T209" s="85"/>
      <c r="U209" s="140"/>
      <c r="V209" s="85"/>
      <c r="W209" s="15"/>
      <c r="X209" s="15"/>
      <c r="Y209" s="15"/>
      <c r="Z209" s="15"/>
      <c r="AA209" s="15"/>
      <c r="AB209" s="15"/>
      <c r="AC209" s="15"/>
      <c r="AD209" s="15"/>
      <c r="AE209" s="140"/>
      <c r="AF209" s="15"/>
      <c r="AG209" s="15"/>
    </row>
    <row r="210" spans="9:33" x14ac:dyDescent="0.5">
      <c r="I210" s="352"/>
      <c r="J210" s="15"/>
      <c r="K210" s="140"/>
      <c r="L210" s="140"/>
      <c r="M210" s="140"/>
      <c r="N210" s="15"/>
      <c r="O210" s="15"/>
      <c r="P210" s="140"/>
      <c r="Q210" s="140"/>
      <c r="R210" s="85"/>
      <c r="S210" s="85"/>
      <c r="T210" s="85"/>
      <c r="U210" s="140"/>
      <c r="V210" s="85"/>
      <c r="W210" s="15"/>
      <c r="X210" s="15"/>
      <c r="Y210" s="15"/>
      <c r="Z210" s="15"/>
      <c r="AA210" s="15"/>
      <c r="AB210" s="15"/>
      <c r="AC210" s="15"/>
      <c r="AD210" s="15"/>
      <c r="AE210" s="140"/>
      <c r="AF210" s="15"/>
      <c r="AG210" s="15"/>
    </row>
    <row r="211" spans="9:33" x14ac:dyDescent="0.5">
      <c r="I211" s="352"/>
      <c r="J211" s="15"/>
      <c r="K211" s="140"/>
      <c r="L211" s="140"/>
      <c r="M211" s="140"/>
      <c r="N211" s="15"/>
      <c r="O211" s="15"/>
      <c r="P211" s="140"/>
      <c r="Q211" s="140"/>
      <c r="R211" s="85"/>
      <c r="S211" s="85"/>
      <c r="T211" s="85"/>
      <c r="U211" s="140"/>
      <c r="V211" s="85"/>
      <c r="W211" s="15"/>
      <c r="X211" s="15"/>
      <c r="Y211" s="15"/>
      <c r="Z211" s="15"/>
      <c r="AA211" s="15"/>
      <c r="AB211" s="15"/>
      <c r="AC211" s="15"/>
      <c r="AD211" s="15"/>
      <c r="AE211" s="140"/>
      <c r="AF211" s="15"/>
      <c r="AG211" s="15"/>
    </row>
    <row r="212" spans="9:33" x14ac:dyDescent="0.5">
      <c r="I212" s="352"/>
      <c r="J212" s="15"/>
      <c r="K212" s="140"/>
      <c r="L212" s="140"/>
      <c r="M212" s="140"/>
      <c r="N212" s="15"/>
      <c r="O212" s="15"/>
      <c r="P212" s="140"/>
      <c r="Q212" s="140"/>
      <c r="R212" s="85"/>
      <c r="S212" s="85"/>
      <c r="T212" s="85"/>
      <c r="U212" s="140"/>
      <c r="V212" s="85"/>
      <c r="W212" s="15"/>
      <c r="X212" s="15"/>
      <c r="Y212" s="15"/>
      <c r="Z212" s="15"/>
      <c r="AA212" s="15"/>
      <c r="AB212" s="15"/>
      <c r="AC212" s="15"/>
      <c r="AD212" s="15"/>
      <c r="AE212" s="140"/>
      <c r="AF212" s="15"/>
      <c r="AG212" s="15"/>
    </row>
    <row r="213" spans="9:33" x14ac:dyDescent="0.5">
      <c r="I213" s="352"/>
      <c r="J213" s="15"/>
      <c r="K213" s="140"/>
      <c r="L213" s="140"/>
      <c r="M213" s="140"/>
      <c r="N213" s="15"/>
      <c r="O213" s="15"/>
      <c r="P213" s="140"/>
      <c r="Q213" s="140"/>
      <c r="R213" s="85"/>
      <c r="S213" s="85"/>
      <c r="T213" s="85"/>
      <c r="U213" s="140"/>
      <c r="V213" s="85"/>
      <c r="W213" s="15"/>
      <c r="X213" s="15"/>
      <c r="Y213" s="15"/>
      <c r="Z213" s="15"/>
      <c r="AA213" s="15"/>
      <c r="AB213" s="15"/>
      <c r="AC213" s="15"/>
      <c r="AD213" s="15"/>
      <c r="AE213" s="140"/>
      <c r="AF213" s="15"/>
      <c r="AG213" s="15"/>
    </row>
    <row r="214" spans="9:33" x14ac:dyDescent="0.5">
      <c r="I214" s="352"/>
      <c r="J214" s="15"/>
      <c r="K214" s="140"/>
      <c r="L214" s="140"/>
      <c r="M214" s="140"/>
      <c r="N214" s="15"/>
      <c r="O214" s="15"/>
      <c r="P214" s="140"/>
      <c r="Q214" s="140"/>
      <c r="R214" s="85"/>
      <c r="S214" s="85"/>
      <c r="T214" s="85"/>
      <c r="U214" s="140"/>
      <c r="V214" s="85"/>
      <c r="W214" s="15"/>
      <c r="X214" s="15"/>
      <c r="Y214" s="15"/>
      <c r="Z214" s="15"/>
      <c r="AA214" s="15"/>
      <c r="AB214" s="15"/>
      <c r="AC214" s="15"/>
      <c r="AD214" s="15"/>
      <c r="AE214" s="140"/>
      <c r="AF214" s="15"/>
      <c r="AG214" s="15"/>
    </row>
    <row r="215" spans="9:33" x14ac:dyDescent="0.5">
      <c r="I215" s="352"/>
      <c r="J215" s="15"/>
      <c r="K215" s="140"/>
      <c r="L215" s="140"/>
      <c r="M215" s="140"/>
      <c r="N215" s="15"/>
      <c r="O215" s="15"/>
      <c r="P215" s="140"/>
      <c r="Q215" s="140"/>
      <c r="R215" s="85"/>
      <c r="S215" s="85"/>
      <c r="T215" s="85"/>
      <c r="U215" s="140"/>
      <c r="V215" s="85"/>
      <c r="W215" s="15"/>
      <c r="X215" s="15"/>
      <c r="Y215" s="15"/>
      <c r="Z215" s="15"/>
      <c r="AA215" s="15"/>
      <c r="AB215" s="15"/>
      <c r="AC215" s="15"/>
      <c r="AD215" s="15"/>
      <c r="AE215" s="140"/>
      <c r="AF215" s="15"/>
      <c r="AG215" s="15"/>
    </row>
    <row r="216" spans="9:33" x14ac:dyDescent="0.5">
      <c r="I216" s="352"/>
      <c r="J216" s="15"/>
      <c r="K216" s="140"/>
      <c r="L216" s="140"/>
      <c r="M216" s="140"/>
      <c r="N216" s="15"/>
      <c r="O216" s="15"/>
      <c r="P216" s="140"/>
      <c r="Q216" s="140"/>
      <c r="R216" s="85"/>
      <c r="S216" s="85"/>
      <c r="T216" s="85"/>
      <c r="U216" s="140"/>
      <c r="V216" s="85"/>
      <c r="W216" s="15"/>
      <c r="X216" s="15"/>
      <c r="Y216" s="15"/>
      <c r="Z216" s="15"/>
      <c r="AA216" s="15"/>
      <c r="AB216" s="15"/>
      <c r="AC216" s="15"/>
      <c r="AD216" s="15"/>
      <c r="AE216" s="140"/>
      <c r="AF216" s="15"/>
      <c r="AG216" s="15"/>
    </row>
    <row r="217" spans="9:33" x14ac:dyDescent="0.5">
      <c r="I217" s="352"/>
      <c r="J217" s="15"/>
      <c r="K217" s="140"/>
      <c r="L217" s="140"/>
      <c r="M217" s="140"/>
      <c r="N217" s="15"/>
      <c r="O217" s="15"/>
      <c r="P217" s="140"/>
      <c r="Q217" s="140"/>
      <c r="R217" s="85"/>
      <c r="S217" s="85"/>
      <c r="T217" s="85"/>
      <c r="U217" s="140"/>
      <c r="V217" s="85"/>
      <c r="W217" s="15"/>
      <c r="X217" s="15"/>
      <c r="Y217" s="15"/>
      <c r="Z217" s="15"/>
      <c r="AA217" s="15"/>
      <c r="AB217" s="15"/>
      <c r="AC217" s="15"/>
      <c r="AD217" s="15"/>
      <c r="AE217" s="140"/>
      <c r="AF217" s="15"/>
      <c r="AG217" s="15"/>
    </row>
    <row r="218" spans="9:33" x14ac:dyDescent="0.5">
      <c r="I218" s="352"/>
      <c r="J218" s="15"/>
      <c r="K218" s="140"/>
      <c r="L218" s="140"/>
      <c r="M218" s="140"/>
      <c r="N218" s="15"/>
      <c r="O218" s="15"/>
      <c r="P218" s="140"/>
      <c r="Q218" s="140"/>
      <c r="R218" s="85"/>
      <c r="S218" s="85"/>
      <c r="T218" s="85"/>
      <c r="U218" s="140"/>
      <c r="V218" s="85"/>
      <c r="W218" s="15"/>
      <c r="X218" s="15"/>
      <c r="Y218" s="15"/>
      <c r="Z218" s="15"/>
      <c r="AA218" s="15"/>
      <c r="AB218" s="15"/>
      <c r="AC218" s="15"/>
      <c r="AD218" s="15"/>
      <c r="AE218" s="140"/>
      <c r="AF218" s="15"/>
      <c r="AG218" s="15"/>
    </row>
    <row r="219" spans="9:33" x14ac:dyDescent="0.5">
      <c r="I219" s="352"/>
      <c r="J219" s="15"/>
      <c r="K219" s="140"/>
      <c r="L219" s="140"/>
      <c r="M219" s="140"/>
      <c r="N219" s="15"/>
      <c r="O219" s="15"/>
      <c r="P219" s="140"/>
      <c r="Q219" s="140"/>
      <c r="R219" s="85"/>
      <c r="S219" s="85"/>
      <c r="T219" s="85"/>
      <c r="U219" s="140"/>
      <c r="V219" s="85"/>
      <c r="W219" s="15"/>
      <c r="X219" s="15"/>
      <c r="Y219" s="15"/>
      <c r="Z219" s="15"/>
      <c r="AA219" s="15"/>
      <c r="AB219" s="15"/>
      <c r="AC219" s="15"/>
      <c r="AD219" s="15"/>
      <c r="AE219" s="140"/>
      <c r="AF219" s="15"/>
      <c r="AG219" s="15"/>
    </row>
    <row r="220" spans="9:33" x14ac:dyDescent="0.5">
      <c r="I220" s="352"/>
      <c r="J220" s="15"/>
      <c r="K220" s="140"/>
      <c r="L220" s="140"/>
      <c r="M220" s="140"/>
      <c r="N220" s="15"/>
      <c r="O220" s="15"/>
      <c r="P220" s="140"/>
      <c r="Q220" s="140"/>
      <c r="R220" s="85"/>
      <c r="S220" s="85"/>
      <c r="T220" s="85"/>
      <c r="U220" s="140"/>
      <c r="V220" s="85"/>
      <c r="W220" s="15"/>
      <c r="X220" s="15"/>
      <c r="Y220" s="15"/>
      <c r="Z220" s="15"/>
      <c r="AA220" s="15"/>
      <c r="AB220" s="15"/>
      <c r="AC220" s="15"/>
      <c r="AD220" s="15"/>
      <c r="AE220" s="140"/>
      <c r="AF220" s="15"/>
      <c r="AG220" s="15"/>
    </row>
    <row r="221" spans="9:33" x14ac:dyDescent="0.5">
      <c r="I221" s="352"/>
      <c r="J221" s="15"/>
      <c r="K221" s="140"/>
      <c r="L221" s="140"/>
      <c r="M221" s="140"/>
      <c r="N221" s="15"/>
      <c r="O221" s="15"/>
      <c r="P221" s="140"/>
      <c r="Q221" s="140"/>
      <c r="R221" s="85"/>
      <c r="S221" s="85"/>
      <c r="T221" s="85"/>
      <c r="U221" s="140"/>
      <c r="V221" s="85"/>
      <c r="W221" s="15"/>
      <c r="X221" s="15"/>
      <c r="Y221" s="15"/>
      <c r="Z221" s="15"/>
      <c r="AA221" s="15"/>
      <c r="AB221" s="15"/>
      <c r="AC221" s="15"/>
      <c r="AD221" s="15"/>
      <c r="AE221" s="140"/>
      <c r="AF221" s="15"/>
      <c r="AG221" s="15"/>
    </row>
    <row r="222" spans="9:33" x14ac:dyDescent="0.5">
      <c r="I222" s="352"/>
      <c r="J222" s="15"/>
      <c r="K222" s="140"/>
      <c r="L222" s="140"/>
      <c r="M222" s="140"/>
      <c r="N222" s="15"/>
      <c r="O222" s="15"/>
      <c r="P222" s="140"/>
      <c r="Q222" s="140"/>
      <c r="R222" s="85"/>
      <c r="S222" s="85"/>
      <c r="T222" s="85"/>
      <c r="U222" s="140"/>
      <c r="V222" s="85"/>
      <c r="W222" s="15"/>
      <c r="X222" s="15"/>
      <c r="Y222" s="15"/>
      <c r="Z222" s="15"/>
      <c r="AA222" s="15"/>
      <c r="AB222" s="15"/>
      <c r="AC222" s="15"/>
      <c r="AD222" s="15"/>
      <c r="AE222" s="140"/>
      <c r="AF222" s="15"/>
      <c r="AG222" s="15"/>
    </row>
    <row r="223" spans="9:33" x14ac:dyDescent="0.5">
      <c r="I223" s="352"/>
      <c r="J223" s="15"/>
      <c r="K223" s="140"/>
      <c r="L223" s="140"/>
      <c r="M223" s="140"/>
      <c r="N223" s="15"/>
      <c r="O223" s="15"/>
      <c r="P223" s="140"/>
      <c r="Q223" s="140"/>
      <c r="R223" s="85"/>
      <c r="S223" s="85"/>
      <c r="T223" s="85"/>
      <c r="U223" s="140"/>
      <c r="V223" s="85"/>
      <c r="W223" s="15"/>
      <c r="X223" s="15"/>
      <c r="Y223" s="15"/>
      <c r="Z223" s="15"/>
      <c r="AA223" s="15"/>
      <c r="AB223" s="15"/>
      <c r="AC223" s="15"/>
      <c r="AD223" s="15"/>
      <c r="AE223" s="140"/>
      <c r="AF223" s="15"/>
      <c r="AG223" s="15"/>
    </row>
    <row r="224" spans="9:33" x14ac:dyDescent="0.5">
      <c r="I224" s="352"/>
      <c r="J224" s="15"/>
      <c r="K224" s="140"/>
      <c r="L224" s="140"/>
      <c r="M224" s="140"/>
      <c r="N224" s="15"/>
      <c r="O224" s="15"/>
      <c r="P224" s="140"/>
      <c r="Q224" s="140"/>
      <c r="R224" s="85"/>
      <c r="S224" s="85"/>
      <c r="T224" s="85"/>
      <c r="U224" s="140"/>
      <c r="V224" s="85"/>
      <c r="W224" s="15"/>
      <c r="X224" s="15"/>
      <c r="Y224" s="15"/>
      <c r="Z224" s="15"/>
      <c r="AA224" s="15"/>
      <c r="AB224" s="15"/>
      <c r="AC224" s="15"/>
      <c r="AD224" s="15"/>
      <c r="AE224" s="140"/>
      <c r="AF224" s="15"/>
      <c r="AG224" s="15"/>
    </row>
    <row r="225" spans="9:33" x14ac:dyDescent="0.5">
      <c r="I225" s="352"/>
      <c r="J225" s="15"/>
      <c r="K225" s="140"/>
      <c r="L225" s="140"/>
      <c r="M225" s="140"/>
      <c r="N225" s="15"/>
      <c r="O225" s="15"/>
      <c r="P225" s="140"/>
      <c r="Q225" s="140"/>
      <c r="R225" s="85"/>
      <c r="S225" s="85"/>
      <c r="T225" s="85"/>
      <c r="U225" s="140"/>
      <c r="V225" s="85"/>
      <c r="W225" s="15"/>
      <c r="X225" s="15"/>
      <c r="Y225" s="15"/>
      <c r="Z225" s="15"/>
      <c r="AA225" s="15"/>
      <c r="AB225" s="15"/>
      <c r="AC225" s="15"/>
      <c r="AD225" s="15"/>
      <c r="AE225" s="140"/>
      <c r="AF225" s="15"/>
      <c r="AG225" s="15"/>
    </row>
    <row r="226" spans="9:33" x14ac:dyDescent="0.5">
      <c r="I226" s="352"/>
      <c r="J226" s="15"/>
      <c r="K226" s="140"/>
      <c r="L226" s="140"/>
      <c r="M226" s="140"/>
      <c r="N226" s="15"/>
      <c r="O226" s="15"/>
      <c r="P226" s="140"/>
      <c r="Q226" s="140"/>
      <c r="R226" s="85"/>
      <c r="S226" s="85"/>
      <c r="T226" s="85"/>
      <c r="U226" s="140"/>
      <c r="V226" s="85"/>
      <c r="W226" s="15"/>
      <c r="X226" s="15"/>
      <c r="Y226" s="15"/>
      <c r="Z226" s="15"/>
      <c r="AA226" s="15"/>
      <c r="AB226" s="15"/>
      <c r="AC226" s="15"/>
      <c r="AD226" s="15"/>
      <c r="AE226" s="140"/>
      <c r="AF226" s="15"/>
      <c r="AG226" s="15"/>
    </row>
    <row r="227" spans="9:33" x14ac:dyDescent="0.5">
      <c r="I227" s="352"/>
      <c r="J227" s="15"/>
      <c r="K227" s="140"/>
      <c r="L227" s="140"/>
      <c r="M227" s="140"/>
      <c r="N227" s="15"/>
      <c r="O227" s="15"/>
      <c r="P227" s="140"/>
      <c r="Q227" s="140"/>
      <c r="R227" s="85"/>
      <c r="S227" s="85"/>
      <c r="T227" s="85"/>
      <c r="U227" s="140"/>
      <c r="V227" s="85"/>
      <c r="W227" s="15"/>
      <c r="X227" s="15"/>
      <c r="Y227" s="15"/>
      <c r="Z227" s="15"/>
      <c r="AA227" s="15"/>
      <c r="AB227" s="15"/>
      <c r="AC227" s="15"/>
      <c r="AD227" s="15"/>
      <c r="AE227" s="140"/>
      <c r="AF227" s="15"/>
      <c r="AG227" s="15"/>
    </row>
    <row r="228" spans="9:33" x14ac:dyDescent="0.5">
      <c r="I228" s="352"/>
      <c r="J228" s="15"/>
      <c r="K228" s="140"/>
      <c r="L228" s="140"/>
      <c r="M228" s="140"/>
      <c r="N228" s="15"/>
      <c r="O228" s="15"/>
      <c r="P228" s="140"/>
      <c r="Q228" s="140"/>
      <c r="R228" s="85"/>
      <c r="S228" s="85"/>
      <c r="T228" s="85"/>
      <c r="U228" s="140"/>
      <c r="V228" s="85"/>
      <c r="W228" s="15"/>
      <c r="X228" s="15"/>
      <c r="Y228" s="15"/>
      <c r="Z228" s="15"/>
      <c r="AA228" s="15"/>
      <c r="AB228" s="15"/>
      <c r="AC228" s="15"/>
      <c r="AD228" s="15"/>
      <c r="AE228" s="140"/>
      <c r="AF228" s="15"/>
      <c r="AG228" s="15"/>
    </row>
    <row r="229" spans="9:33" x14ac:dyDescent="0.5">
      <c r="I229" s="352"/>
      <c r="J229" s="15"/>
      <c r="K229" s="140"/>
      <c r="L229" s="140"/>
      <c r="M229" s="140"/>
      <c r="N229" s="15"/>
      <c r="O229" s="15"/>
      <c r="P229" s="140"/>
      <c r="Q229" s="140"/>
      <c r="R229" s="85"/>
      <c r="S229" s="85"/>
      <c r="T229" s="85"/>
      <c r="U229" s="140"/>
      <c r="V229" s="85"/>
      <c r="W229" s="15"/>
      <c r="X229" s="15"/>
      <c r="Y229" s="15"/>
      <c r="Z229" s="15"/>
      <c r="AA229" s="15"/>
      <c r="AB229" s="15"/>
      <c r="AC229" s="15"/>
      <c r="AD229" s="15"/>
      <c r="AE229" s="140"/>
      <c r="AF229" s="15"/>
      <c r="AG229" s="15"/>
    </row>
    <row r="230" spans="9:33" x14ac:dyDescent="0.5">
      <c r="I230" s="352"/>
      <c r="J230" s="15"/>
      <c r="K230" s="140"/>
      <c r="L230" s="140"/>
      <c r="M230" s="140"/>
      <c r="N230" s="15"/>
      <c r="O230" s="15"/>
      <c r="P230" s="140"/>
      <c r="Q230" s="140"/>
      <c r="R230" s="85"/>
      <c r="S230" s="85"/>
      <c r="T230" s="85"/>
      <c r="U230" s="140"/>
      <c r="V230" s="85"/>
      <c r="W230" s="15"/>
      <c r="X230" s="15"/>
      <c r="Y230" s="15"/>
      <c r="Z230" s="15"/>
      <c r="AA230" s="15"/>
      <c r="AB230" s="15"/>
      <c r="AC230" s="15"/>
      <c r="AD230" s="15"/>
      <c r="AE230" s="140"/>
      <c r="AF230" s="15"/>
      <c r="AG230" s="15"/>
    </row>
    <row r="231" spans="9:33" x14ac:dyDescent="0.5">
      <c r="I231" s="352"/>
      <c r="J231" s="15"/>
      <c r="K231" s="140"/>
      <c r="L231" s="140"/>
      <c r="M231" s="140"/>
      <c r="N231" s="15"/>
      <c r="O231" s="15"/>
      <c r="P231" s="140"/>
      <c r="Q231" s="140"/>
      <c r="R231" s="85"/>
      <c r="S231" s="85"/>
      <c r="T231" s="85"/>
      <c r="U231" s="140"/>
      <c r="V231" s="85"/>
      <c r="W231" s="15"/>
      <c r="X231" s="15"/>
      <c r="Y231" s="15"/>
      <c r="Z231" s="15"/>
      <c r="AA231" s="15"/>
      <c r="AB231" s="15"/>
      <c r="AC231" s="15"/>
      <c r="AD231" s="15"/>
      <c r="AE231" s="140"/>
      <c r="AF231" s="15"/>
      <c r="AG231" s="15"/>
    </row>
    <row r="232" spans="9:33" x14ac:dyDescent="0.5">
      <c r="I232" s="352"/>
      <c r="J232" s="15"/>
      <c r="K232" s="140"/>
      <c r="L232" s="140"/>
      <c r="M232" s="140"/>
      <c r="N232" s="15"/>
      <c r="O232" s="15"/>
      <c r="P232" s="140"/>
      <c r="Q232" s="140"/>
      <c r="R232" s="85"/>
      <c r="S232" s="85"/>
      <c r="T232" s="85"/>
      <c r="U232" s="140"/>
      <c r="V232" s="85"/>
      <c r="W232" s="15"/>
      <c r="X232" s="15"/>
      <c r="Y232" s="15"/>
      <c r="Z232" s="15"/>
      <c r="AA232" s="15"/>
      <c r="AB232" s="15"/>
      <c r="AC232" s="15"/>
      <c r="AD232" s="15"/>
      <c r="AE232" s="140"/>
      <c r="AF232" s="15"/>
      <c r="AG232" s="15"/>
    </row>
    <row r="233" spans="9:33" x14ac:dyDescent="0.5">
      <c r="I233" s="352"/>
      <c r="J233" s="15"/>
      <c r="K233" s="140"/>
      <c r="L233" s="140"/>
      <c r="M233" s="140"/>
      <c r="N233" s="15"/>
      <c r="O233" s="15"/>
      <c r="P233" s="140"/>
      <c r="Q233" s="140"/>
      <c r="R233" s="85"/>
      <c r="S233" s="85"/>
      <c r="T233" s="85"/>
      <c r="U233" s="140"/>
      <c r="V233" s="85"/>
      <c r="W233" s="15"/>
      <c r="X233" s="15"/>
      <c r="Y233" s="15"/>
      <c r="Z233" s="15"/>
      <c r="AA233" s="15"/>
      <c r="AB233" s="15"/>
      <c r="AC233" s="15"/>
      <c r="AD233" s="15"/>
      <c r="AE233" s="140"/>
      <c r="AF233" s="15"/>
      <c r="AG233" s="15"/>
    </row>
    <row r="234" spans="9:33" x14ac:dyDescent="0.5">
      <c r="I234" s="352"/>
      <c r="J234" s="15"/>
      <c r="K234" s="140"/>
      <c r="L234" s="140"/>
      <c r="M234" s="140"/>
      <c r="N234" s="15"/>
      <c r="O234" s="15"/>
      <c r="P234" s="140"/>
      <c r="Q234" s="140"/>
      <c r="R234" s="85"/>
      <c r="S234" s="85"/>
      <c r="T234" s="85"/>
      <c r="U234" s="140"/>
      <c r="V234" s="85"/>
      <c r="W234" s="15"/>
      <c r="X234" s="15"/>
      <c r="Y234" s="15"/>
      <c r="Z234" s="15"/>
      <c r="AA234" s="15"/>
      <c r="AB234" s="15"/>
      <c r="AC234" s="15"/>
      <c r="AD234" s="15"/>
      <c r="AE234" s="140"/>
      <c r="AF234" s="15"/>
      <c r="AG234" s="15"/>
    </row>
    <row r="235" spans="9:33" x14ac:dyDescent="0.5">
      <c r="I235" s="352"/>
      <c r="J235" s="15"/>
      <c r="K235" s="140"/>
      <c r="L235" s="140"/>
      <c r="M235" s="140"/>
      <c r="N235" s="15"/>
      <c r="O235" s="15"/>
      <c r="P235" s="140"/>
      <c r="Q235" s="140"/>
      <c r="R235" s="85"/>
      <c r="S235" s="85"/>
      <c r="T235" s="85"/>
      <c r="U235" s="140"/>
      <c r="V235" s="85"/>
      <c r="W235" s="15"/>
      <c r="X235" s="15"/>
      <c r="Y235" s="15"/>
      <c r="Z235" s="15"/>
      <c r="AA235" s="15"/>
      <c r="AB235" s="15"/>
      <c r="AC235" s="15"/>
      <c r="AD235" s="15"/>
      <c r="AE235" s="140"/>
      <c r="AF235" s="15"/>
      <c r="AG235" s="15"/>
    </row>
    <row r="236" spans="9:33" x14ac:dyDescent="0.5">
      <c r="I236" s="352"/>
      <c r="J236" s="15"/>
      <c r="K236" s="140"/>
      <c r="L236" s="140"/>
      <c r="M236" s="140"/>
      <c r="N236" s="15"/>
      <c r="O236" s="15"/>
      <c r="P236" s="140"/>
      <c r="Q236" s="140"/>
      <c r="R236" s="85"/>
      <c r="S236" s="85"/>
      <c r="T236" s="85"/>
      <c r="U236" s="140"/>
      <c r="V236" s="85"/>
      <c r="W236" s="15"/>
      <c r="X236" s="15"/>
      <c r="Y236" s="15"/>
      <c r="Z236" s="15"/>
      <c r="AA236" s="15"/>
      <c r="AB236" s="15"/>
      <c r="AC236" s="15"/>
      <c r="AD236" s="15"/>
      <c r="AE236" s="140"/>
      <c r="AF236" s="15"/>
      <c r="AG236" s="15"/>
    </row>
    <row r="237" spans="9:33" x14ac:dyDescent="0.5">
      <c r="I237" s="352"/>
      <c r="J237" s="15"/>
      <c r="K237" s="140"/>
      <c r="L237" s="140"/>
      <c r="M237" s="140"/>
      <c r="N237" s="15"/>
      <c r="O237" s="15"/>
      <c r="P237" s="140"/>
      <c r="Q237" s="140"/>
      <c r="R237" s="85"/>
      <c r="S237" s="85"/>
      <c r="T237" s="85"/>
      <c r="U237" s="140"/>
      <c r="V237" s="85"/>
      <c r="W237" s="15"/>
      <c r="X237" s="15"/>
      <c r="Y237" s="15"/>
      <c r="Z237" s="15"/>
      <c r="AA237" s="15"/>
      <c r="AB237" s="15"/>
      <c r="AC237" s="15"/>
      <c r="AD237" s="15"/>
      <c r="AE237" s="140"/>
      <c r="AF237" s="15"/>
      <c r="AG237" s="15"/>
    </row>
    <row r="238" spans="9:33" x14ac:dyDescent="0.5">
      <c r="I238" s="352"/>
      <c r="J238" s="15"/>
      <c r="K238" s="140"/>
      <c r="L238" s="140"/>
      <c r="M238" s="140"/>
      <c r="N238" s="15"/>
      <c r="O238" s="15"/>
      <c r="P238" s="140"/>
      <c r="Q238" s="140"/>
      <c r="R238" s="85"/>
      <c r="S238" s="85"/>
      <c r="T238" s="85"/>
      <c r="U238" s="140"/>
      <c r="V238" s="85"/>
      <c r="W238" s="15"/>
      <c r="X238" s="15"/>
      <c r="Y238" s="15"/>
      <c r="Z238" s="15"/>
      <c r="AA238" s="15"/>
      <c r="AB238" s="15"/>
      <c r="AC238" s="15"/>
      <c r="AD238" s="15"/>
      <c r="AE238" s="140"/>
      <c r="AF238" s="15"/>
      <c r="AG238" s="15"/>
    </row>
    <row r="239" spans="9:33" x14ac:dyDescent="0.5">
      <c r="I239" s="352"/>
      <c r="J239" s="15"/>
      <c r="K239" s="140"/>
      <c r="L239" s="140"/>
      <c r="M239" s="140"/>
      <c r="N239" s="15"/>
      <c r="O239" s="15"/>
      <c r="P239" s="140"/>
      <c r="Q239" s="140"/>
      <c r="R239" s="85"/>
      <c r="S239" s="85"/>
      <c r="T239" s="85"/>
      <c r="U239" s="140"/>
      <c r="V239" s="85"/>
      <c r="W239" s="15"/>
      <c r="X239" s="15"/>
      <c r="Y239" s="15"/>
      <c r="Z239" s="15"/>
      <c r="AA239" s="15"/>
      <c r="AB239" s="15"/>
      <c r="AC239" s="15"/>
      <c r="AD239" s="15"/>
      <c r="AE239" s="140"/>
      <c r="AF239" s="15"/>
      <c r="AG239" s="15"/>
    </row>
    <row r="240" spans="9:33" x14ac:dyDescent="0.5">
      <c r="I240" s="352"/>
      <c r="J240" s="15"/>
      <c r="K240" s="140"/>
      <c r="L240" s="140"/>
      <c r="M240" s="140"/>
      <c r="N240" s="15"/>
      <c r="O240" s="15"/>
      <c r="P240" s="140"/>
      <c r="Q240" s="140"/>
      <c r="R240" s="85"/>
      <c r="S240" s="85"/>
      <c r="T240" s="85"/>
      <c r="U240" s="140"/>
      <c r="V240" s="85"/>
      <c r="W240" s="15"/>
      <c r="X240" s="15"/>
      <c r="Y240" s="15"/>
      <c r="Z240" s="15"/>
      <c r="AA240" s="15"/>
      <c r="AB240" s="15"/>
      <c r="AC240" s="15"/>
      <c r="AD240" s="15"/>
      <c r="AE240" s="140"/>
      <c r="AF240" s="15"/>
      <c r="AG240" s="15"/>
    </row>
    <row r="241" spans="9:33" x14ac:dyDescent="0.5">
      <c r="I241" s="352"/>
      <c r="J241" s="15"/>
      <c r="K241" s="140"/>
      <c r="L241" s="140"/>
      <c r="M241" s="140"/>
      <c r="N241" s="15"/>
      <c r="O241" s="15"/>
      <c r="P241" s="140"/>
      <c r="Q241" s="140"/>
      <c r="R241" s="85"/>
      <c r="S241" s="85"/>
      <c r="T241" s="85"/>
      <c r="U241" s="140"/>
      <c r="V241" s="85"/>
      <c r="W241" s="15"/>
      <c r="X241" s="15"/>
      <c r="Y241" s="15"/>
      <c r="Z241" s="15"/>
      <c r="AA241" s="15"/>
      <c r="AB241" s="15"/>
      <c r="AC241" s="15"/>
      <c r="AD241" s="15"/>
      <c r="AE241" s="140"/>
      <c r="AF241" s="15"/>
      <c r="AG241" s="15"/>
    </row>
    <row r="242" spans="9:33" x14ac:dyDescent="0.5">
      <c r="I242" s="352"/>
      <c r="J242" s="15"/>
      <c r="K242" s="140"/>
      <c r="L242" s="140"/>
      <c r="M242" s="140"/>
      <c r="N242" s="15"/>
      <c r="O242" s="15"/>
      <c r="P242" s="140"/>
      <c r="Q242" s="140"/>
      <c r="R242" s="85"/>
      <c r="S242" s="85"/>
      <c r="T242" s="85"/>
      <c r="U242" s="140"/>
      <c r="V242" s="85"/>
      <c r="W242" s="15"/>
      <c r="X242" s="15"/>
      <c r="Y242" s="15"/>
      <c r="Z242" s="15"/>
      <c r="AA242" s="15"/>
      <c r="AB242" s="15"/>
      <c r="AC242" s="15"/>
      <c r="AD242" s="15"/>
      <c r="AE242" s="140"/>
      <c r="AF242" s="15"/>
      <c r="AG242" s="15"/>
    </row>
    <row r="243" spans="9:33" x14ac:dyDescent="0.5">
      <c r="I243" s="352"/>
      <c r="J243" s="15"/>
      <c r="K243" s="140"/>
      <c r="L243" s="140"/>
      <c r="M243" s="140"/>
      <c r="N243" s="15"/>
      <c r="O243" s="15"/>
      <c r="P243" s="140"/>
      <c r="Q243" s="140"/>
      <c r="R243" s="85"/>
      <c r="S243" s="85"/>
      <c r="T243" s="85"/>
      <c r="U243" s="140"/>
      <c r="V243" s="85"/>
      <c r="W243" s="15"/>
      <c r="X243" s="15"/>
      <c r="Y243" s="15"/>
      <c r="Z243" s="15"/>
      <c r="AA243" s="15"/>
      <c r="AB243" s="15"/>
      <c r="AC243" s="15"/>
      <c r="AD243" s="15"/>
      <c r="AE243" s="140"/>
      <c r="AF243" s="15"/>
      <c r="AG243" s="15"/>
    </row>
    <row r="244" spans="9:33" x14ac:dyDescent="0.5">
      <c r="I244" s="352"/>
      <c r="J244" s="15"/>
      <c r="K244" s="140"/>
      <c r="L244" s="140"/>
      <c r="M244" s="140"/>
      <c r="N244" s="15"/>
      <c r="O244" s="15"/>
      <c r="P244" s="140"/>
      <c r="Q244" s="140"/>
      <c r="R244" s="85"/>
      <c r="S244" s="85"/>
      <c r="T244" s="85"/>
      <c r="U244" s="140"/>
      <c r="V244" s="85"/>
      <c r="W244" s="15"/>
      <c r="X244" s="15"/>
      <c r="Y244" s="15"/>
      <c r="Z244" s="15"/>
      <c r="AA244" s="15"/>
      <c r="AB244" s="15"/>
      <c r="AC244" s="15"/>
      <c r="AD244" s="15"/>
      <c r="AE244" s="140"/>
      <c r="AF244" s="15"/>
      <c r="AG244" s="15"/>
    </row>
    <row r="245" spans="9:33" x14ac:dyDescent="0.5">
      <c r="I245" s="352"/>
      <c r="J245" s="15"/>
      <c r="K245" s="140"/>
      <c r="L245" s="140"/>
      <c r="M245" s="140"/>
      <c r="N245" s="15"/>
      <c r="O245" s="15"/>
      <c r="P245" s="140"/>
      <c r="Q245" s="140"/>
      <c r="R245" s="85"/>
      <c r="S245" s="85"/>
      <c r="T245" s="85"/>
      <c r="U245" s="140"/>
      <c r="V245" s="85"/>
      <c r="W245" s="15"/>
      <c r="X245" s="15"/>
      <c r="Y245" s="15"/>
      <c r="Z245" s="15"/>
      <c r="AA245" s="15"/>
      <c r="AB245" s="15"/>
      <c r="AC245" s="15"/>
      <c r="AD245" s="15"/>
      <c r="AE245" s="140"/>
      <c r="AF245" s="15"/>
      <c r="AG245" s="15"/>
    </row>
    <row r="246" spans="9:33" x14ac:dyDescent="0.5">
      <c r="I246" s="352"/>
      <c r="J246" s="15"/>
      <c r="K246" s="140"/>
      <c r="L246" s="140"/>
      <c r="M246" s="140"/>
      <c r="N246" s="15"/>
      <c r="O246" s="15"/>
      <c r="P246" s="140"/>
      <c r="Q246" s="140"/>
      <c r="R246" s="85"/>
      <c r="S246" s="85"/>
      <c r="T246" s="85"/>
      <c r="U246" s="140"/>
      <c r="V246" s="85"/>
      <c r="W246" s="15"/>
      <c r="X246" s="15"/>
      <c r="Y246" s="15"/>
      <c r="Z246" s="15"/>
      <c r="AA246" s="15"/>
      <c r="AB246" s="15"/>
      <c r="AC246" s="15"/>
      <c r="AD246" s="15"/>
      <c r="AE246" s="140"/>
      <c r="AF246" s="15"/>
      <c r="AG246" s="15"/>
    </row>
    <row r="247" spans="9:33" x14ac:dyDescent="0.5">
      <c r="I247" s="352"/>
      <c r="J247" s="15"/>
      <c r="K247" s="140"/>
      <c r="L247" s="140"/>
      <c r="M247" s="140"/>
      <c r="N247" s="15"/>
      <c r="O247" s="15"/>
      <c r="P247" s="140"/>
      <c r="Q247" s="140"/>
      <c r="R247" s="85"/>
      <c r="S247" s="85"/>
      <c r="T247" s="85"/>
      <c r="U247" s="140"/>
      <c r="V247" s="85"/>
      <c r="W247" s="15"/>
      <c r="X247" s="15"/>
      <c r="Y247" s="15"/>
      <c r="Z247" s="15"/>
      <c r="AA247" s="15"/>
      <c r="AB247" s="15"/>
      <c r="AC247" s="15"/>
      <c r="AD247" s="15"/>
      <c r="AE247" s="140"/>
      <c r="AF247" s="15"/>
      <c r="AG247" s="15"/>
    </row>
    <row r="248" spans="9:33" x14ac:dyDescent="0.5">
      <c r="I248" s="352"/>
      <c r="J248" s="15"/>
      <c r="K248" s="140"/>
      <c r="L248" s="140"/>
      <c r="M248" s="140"/>
      <c r="N248" s="15"/>
      <c r="O248" s="15"/>
      <c r="P248" s="140"/>
      <c r="Q248" s="140"/>
      <c r="R248" s="85"/>
      <c r="S248" s="85"/>
      <c r="T248" s="85"/>
      <c r="U248" s="140"/>
      <c r="V248" s="85"/>
      <c r="W248" s="15"/>
      <c r="X248" s="15"/>
      <c r="Y248" s="15"/>
      <c r="Z248" s="15"/>
      <c r="AA248" s="15"/>
      <c r="AB248" s="15"/>
      <c r="AC248" s="15"/>
      <c r="AD248" s="15"/>
      <c r="AE248" s="140"/>
      <c r="AF248" s="15"/>
      <c r="AG248" s="15"/>
    </row>
    <row r="249" spans="9:33" x14ac:dyDescent="0.5">
      <c r="I249" s="352"/>
      <c r="J249" s="15"/>
      <c r="K249" s="140"/>
      <c r="L249" s="140"/>
      <c r="M249" s="140"/>
      <c r="N249" s="15"/>
      <c r="O249" s="15"/>
      <c r="P249" s="140"/>
      <c r="Q249" s="140"/>
      <c r="R249" s="85"/>
      <c r="S249" s="85"/>
      <c r="T249" s="85"/>
      <c r="U249" s="140"/>
      <c r="V249" s="85"/>
      <c r="W249" s="15"/>
      <c r="X249" s="15"/>
      <c r="Y249" s="15"/>
      <c r="Z249" s="15"/>
      <c r="AA249" s="15"/>
      <c r="AB249" s="15"/>
      <c r="AC249" s="15"/>
      <c r="AD249" s="15"/>
      <c r="AE249" s="140"/>
      <c r="AF249" s="15"/>
      <c r="AG249" s="15"/>
    </row>
    <row r="250" spans="9:33" x14ac:dyDescent="0.5">
      <c r="I250" s="352"/>
      <c r="J250" s="15"/>
      <c r="K250" s="140"/>
      <c r="L250" s="140"/>
      <c r="M250" s="140"/>
      <c r="N250" s="15"/>
      <c r="O250" s="15"/>
      <c r="P250" s="140"/>
      <c r="Q250" s="140"/>
      <c r="R250" s="85"/>
      <c r="S250" s="85"/>
      <c r="T250" s="85"/>
      <c r="U250" s="140"/>
      <c r="V250" s="85"/>
      <c r="W250" s="15"/>
      <c r="X250" s="15"/>
      <c r="Y250" s="15"/>
      <c r="Z250" s="15"/>
      <c r="AA250" s="15"/>
      <c r="AB250" s="15"/>
      <c r="AC250" s="15"/>
      <c r="AD250" s="15"/>
      <c r="AE250" s="140"/>
      <c r="AF250" s="15"/>
      <c r="AG250" s="15"/>
    </row>
    <row r="251" spans="9:33" x14ac:dyDescent="0.5">
      <c r="I251" s="352"/>
      <c r="J251" s="15"/>
      <c r="K251" s="140"/>
      <c r="L251" s="140"/>
      <c r="M251" s="140"/>
      <c r="N251" s="15"/>
      <c r="O251" s="15"/>
      <c r="P251" s="140"/>
      <c r="Q251" s="140"/>
      <c r="R251" s="85"/>
      <c r="S251" s="85"/>
      <c r="T251" s="85"/>
      <c r="U251" s="140"/>
      <c r="V251" s="85"/>
      <c r="W251" s="15"/>
      <c r="X251" s="15"/>
      <c r="Y251" s="15"/>
      <c r="Z251" s="15"/>
      <c r="AA251" s="15"/>
      <c r="AB251" s="15"/>
      <c r="AC251" s="15"/>
      <c r="AD251" s="15"/>
      <c r="AE251" s="140"/>
      <c r="AF251" s="15"/>
      <c r="AG251" s="15"/>
    </row>
    <row r="252" spans="9:33" x14ac:dyDescent="0.5">
      <c r="I252" s="352"/>
      <c r="J252" s="15"/>
      <c r="K252" s="140"/>
      <c r="L252" s="140"/>
      <c r="M252" s="140"/>
      <c r="N252" s="15"/>
      <c r="O252" s="15"/>
      <c r="P252" s="140"/>
      <c r="Q252" s="140"/>
      <c r="R252" s="85"/>
      <c r="S252" s="85"/>
      <c r="T252" s="85"/>
      <c r="U252" s="140"/>
      <c r="V252" s="85"/>
      <c r="W252" s="15"/>
      <c r="X252" s="15"/>
      <c r="Y252" s="15"/>
      <c r="Z252" s="15"/>
      <c r="AA252" s="15"/>
      <c r="AB252" s="15"/>
      <c r="AC252" s="15"/>
      <c r="AD252" s="15"/>
      <c r="AE252" s="140"/>
      <c r="AF252" s="15"/>
      <c r="AG252" s="15"/>
    </row>
    <row r="253" spans="9:33" x14ac:dyDescent="0.5">
      <c r="I253" s="352"/>
      <c r="J253" s="15"/>
      <c r="K253" s="140"/>
      <c r="L253" s="140"/>
      <c r="M253" s="140"/>
      <c r="N253" s="15"/>
      <c r="O253" s="15"/>
      <c r="P253" s="140"/>
      <c r="Q253" s="140"/>
      <c r="R253" s="85"/>
      <c r="S253" s="85"/>
      <c r="T253" s="85"/>
      <c r="U253" s="140"/>
      <c r="V253" s="85"/>
      <c r="W253" s="15"/>
      <c r="X253" s="15"/>
      <c r="Y253" s="15"/>
      <c r="Z253" s="15"/>
      <c r="AA253" s="15"/>
      <c r="AB253" s="15"/>
      <c r="AC253" s="15"/>
      <c r="AD253" s="15"/>
      <c r="AE253" s="140"/>
      <c r="AF253" s="15"/>
      <c r="AG253" s="15"/>
    </row>
    <row r="254" spans="9:33" x14ac:dyDescent="0.5">
      <c r="I254" s="352"/>
      <c r="J254" s="15"/>
      <c r="K254" s="140"/>
      <c r="L254" s="140"/>
      <c r="M254" s="140"/>
      <c r="N254" s="15"/>
      <c r="O254" s="15"/>
      <c r="P254" s="140"/>
      <c r="Q254" s="140"/>
      <c r="R254" s="85"/>
      <c r="S254" s="85"/>
      <c r="T254" s="85"/>
      <c r="U254" s="140"/>
      <c r="V254" s="85"/>
      <c r="W254" s="15"/>
      <c r="X254" s="15"/>
      <c r="Y254" s="15"/>
      <c r="Z254" s="15"/>
      <c r="AA254" s="15"/>
      <c r="AB254" s="15"/>
      <c r="AC254" s="15"/>
      <c r="AD254" s="15"/>
      <c r="AE254" s="140"/>
      <c r="AF254" s="15"/>
      <c r="AG254" s="15"/>
    </row>
    <row r="255" spans="9:33" x14ac:dyDescent="0.5">
      <c r="I255" s="352"/>
      <c r="J255" s="15"/>
      <c r="K255" s="140"/>
      <c r="L255" s="140"/>
      <c r="M255" s="140"/>
      <c r="N255" s="15"/>
      <c r="O255" s="15"/>
      <c r="P255" s="140"/>
      <c r="Q255" s="140"/>
      <c r="R255" s="85"/>
      <c r="S255" s="85"/>
      <c r="T255" s="85"/>
      <c r="U255" s="140"/>
      <c r="V255" s="85"/>
      <c r="W255" s="15"/>
      <c r="X255" s="15"/>
      <c r="Y255" s="15"/>
      <c r="Z255" s="15"/>
      <c r="AA255" s="15"/>
      <c r="AB255" s="15"/>
      <c r="AC255" s="15"/>
      <c r="AD255" s="15"/>
      <c r="AE255" s="140"/>
      <c r="AF255" s="15"/>
      <c r="AG255" s="15"/>
    </row>
    <row r="256" spans="9:33" x14ac:dyDescent="0.5">
      <c r="I256" s="352"/>
      <c r="J256" s="15"/>
      <c r="K256" s="140"/>
      <c r="L256" s="140"/>
      <c r="M256" s="140"/>
      <c r="N256" s="15"/>
      <c r="O256" s="15"/>
      <c r="P256" s="140"/>
      <c r="Q256" s="140"/>
      <c r="R256" s="85"/>
      <c r="S256" s="85"/>
      <c r="T256" s="85"/>
      <c r="U256" s="140"/>
      <c r="V256" s="85"/>
      <c r="W256" s="15"/>
      <c r="X256" s="15"/>
      <c r="Y256" s="15"/>
      <c r="Z256" s="15"/>
      <c r="AA256" s="15"/>
      <c r="AB256" s="15"/>
      <c r="AC256" s="15"/>
      <c r="AD256" s="15"/>
      <c r="AE256" s="140"/>
      <c r="AF256" s="15"/>
      <c r="AG256" s="15"/>
    </row>
    <row r="257" spans="1:33" x14ac:dyDescent="0.5">
      <c r="I257" s="352"/>
      <c r="J257" s="15"/>
      <c r="K257" s="140"/>
      <c r="L257" s="140"/>
      <c r="M257" s="140"/>
      <c r="N257" s="15"/>
      <c r="O257" s="15"/>
      <c r="P257" s="140"/>
      <c r="Q257" s="140"/>
      <c r="R257" s="85"/>
      <c r="S257" s="85"/>
      <c r="T257" s="85"/>
      <c r="U257" s="140"/>
      <c r="V257" s="85"/>
      <c r="W257" s="15"/>
      <c r="X257" s="15"/>
      <c r="Y257" s="15"/>
      <c r="Z257" s="15"/>
      <c r="AA257" s="15"/>
      <c r="AB257" s="15"/>
      <c r="AC257" s="15"/>
      <c r="AD257" s="15"/>
      <c r="AE257" s="140"/>
      <c r="AF257" s="15"/>
      <c r="AG257" s="15"/>
    </row>
    <row r="258" spans="1:33" x14ac:dyDescent="0.5">
      <c r="I258" s="352"/>
      <c r="J258" s="15"/>
      <c r="K258" s="140"/>
      <c r="L258" s="140"/>
      <c r="M258" s="140"/>
      <c r="N258" s="15"/>
      <c r="O258" s="15"/>
      <c r="P258" s="140"/>
      <c r="Q258" s="140"/>
      <c r="R258" s="85"/>
      <c r="S258" s="85"/>
      <c r="T258" s="85"/>
      <c r="U258" s="140"/>
      <c r="V258" s="85"/>
      <c r="W258" s="15"/>
      <c r="X258" s="15"/>
      <c r="Y258" s="15"/>
      <c r="Z258" s="15"/>
      <c r="AA258" s="15"/>
      <c r="AB258" s="15"/>
      <c r="AC258" s="15"/>
      <c r="AD258" s="15"/>
      <c r="AE258" s="140"/>
      <c r="AF258" s="15"/>
      <c r="AG258" s="15"/>
    </row>
    <row r="259" spans="1:33" x14ac:dyDescent="0.5">
      <c r="I259" s="352"/>
      <c r="J259" s="15"/>
      <c r="K259" s="140"/>
      <c r="L259" s="140"/>
      <c r="M259" s="140"/>
      <c r="N259" s="15"/>
      <c r="O259" s="15"/>
      <c r="P259" s="140"/>
      <c r="Q259" s="140"/>
      <c r="R259" s="85"/>
      <c r="S259" s="85"/>
      <c r="T259" s="85"/>
      <c r="U259" s="140"/>
      <c r="V259" s="85"/>
      <c r="W259" s="15"/>
      <c r="X259" s="15"/>
      <c r="Y259" s="15"/>
      <c r="Z259" s="15"/>
      <c r="AA259" s="15"/>
      <c r="AB259" s="15"/>
      <c r="AC259" s="15"/>
      <c r="AD259" s="15"/>
      <c r="AE259" s="140"/>
      <c r="AF259" s="15"/>
      <c r="AG259" s="15"/>
    </row>
    <row r="260" spans="1:33" x14ac:dyDescent="0.5">
      <c r="I260" s="352"/>
      <c r="J260" s="15"/>
      <c r="K260" s="140"/>
      <c r="L260" s="140"/>
      <c r="M260" s="140"/>
      <c r="N260" s="15"/>
      <c r="O260" s="15"/>
      <c r="P260" s="140"/>
      <c r="Q260" s="140"/>
      <c r="R260" s="85"/>
      <c r="S260" s="85"/>
      <c r="T260" s="85"/>
      <c r="U260" s="140"/>
      <c r="V260" s="85"/>
      <c r="W260" s="15"/>
      <c r="X260" s="15"/>
      <c r="Y260" s="15"/>
      <c r="Z260" s="15"/>
      <c r="AA260" s="15"/>
      <c r="AB260" s="15"/>
      <c r="AC260" s="15"/>
      <c r="AD260" s="15"/>
      <c r="AE260" s="140"/>
      <c r="AF260" s="15"/>
      <c r="AG260" s="15"/>
    </row>
    <row r="261" spans="1:33" x14ac:dyDescent="0.5">
      <c r="I261" s="352"/>
      <c r="J261" s="15"/>
      <c r="K261" s="140"/>
      <c r="L261" s="140"/>
      <c r="M261" s="140"/>
      <c r="N261" s="15"/>
      <c r="O261" s="15"/>
      <c r="P261" s="140"/>
      <c r="Q261" s="140"/>
      <c r="R261" s="85"/>
      <c r="S261" s="85"/>
      <c r="T261" s="85"/>
      <c r="U261" s="140"/>
      <c r="V261" s="85"/>
      <c r="W261" s="15"/>
      <c r="X261" s="15"/>
      <c r="Y261" s="15"/>
      <c r="Z261" s="15"/>
      <c r="AA261" s="15"/>
      <c r="AB261" s="15"/>
      <c r="AC261" s="15"/>
      <c r="AD261" s="15"/>
      <c r="AE261" s="140"/>
      <c r="AF261" s="15"/>
      <c r="AG261" s="15"/>
    </row>
    <row r="262" spans="1:33" x14ac:dyDescent="0.5">
      <c r="I262" s="352"/>
      <c r="J262" s="15"/>
      <c r="K262" s="140"/>
      <c r="L262" s="140"/>
      <c r="M262" s="140"/>
      <c r="N262" s="15"/>
      <c r="O262" s="15"/>
      <c r="P262" s="140"/>
      <c r="Q262" s="140"/>
      <c r="R262" s="85"/>
      <c r="S262" s="85"/>
      <c r="T262" s="85"/>
      <c r="U262" s="140"/>
      <c r="V262" s="85"/>
      <c r="W262" s="15"/>
      <c r="X262" s="15"/>
      <c r="Y262" s="15"/>
      <c r="Z262" s="15"/>
      <c r="AA262" s="15"/>
      <c r="AB262" s="15"/>
      <c r="AC262" s="15"/>
      <c r="AD262" s="15"/>
      <c r="AE262" s="140"/>
      <c r="AF262" s="15"/>
      <c r="AG262" s="15"/>
    </row>
    <row r="263" spans="1:33" x14ac:dyDescent="0.5">
      <c r="I263" s="352"/>
      <c r="J263" s="15"/>
      <c r="K263" s="140"/>
      <c r="L263" s="140"/>
      <c r="M263" s="140"/>
      <c r="N263" s="15"/>
      <c r="O263" s="15"/>
      <c r="P263" s="140"/>
      <c r="Q263" s="140"/>
      <c r="R263" s="85"/>
      <c r="S263" s="85"/>
      <c r="T263" s="85"/>
      <c r="U263" s="140"/>
      <c r="V263" s="85"/>
      <c r="W263" s="15"/>
      <c r="X263" s="15"/>
      <c r="Y263" s="15"/>
      <c r="Z263" s="15"/>
      <c r="AA263" s="15"/>
      <c r="AB263" s="15"/>
      <c r="AC263" s="15"/>
      <c r="AD263" s="15"/>
      <c r="AE263" s="140"/>
      <c r="AF263" s="15"/>
      <c r="AG263" s="15"/>
    </row>
    <row r="264" spans="1:33" x14ac:dyDescent="0.5">
      <c r="I264" s="352"/>
      <c r="J264" s="15"/>
      <c r="K264" s="140"/>
      <c r="L264" s="140"/>
      <c r="M264" s="140"/>
      <c r="N264" s="15"/>
      <c r="O264" s="15"/>
      <c r="P264" s="140"/>
      <c r="Q264" s="140"/>
      <c r="R264" s="85"/>
      <c r="S264" s="85"/>
      <c r="T264" s="85"/>
      <c r="U264" s="140"/>
      <c r="V264" s="85"/>
      <c r="W264" s="15"/>
      <c r="X264" s="15"/>
      <c r="Y264" s="15"/>
      <c r="Z264" s="15"/>
      <c r="AA264" s="15"/>
      <c r="AB264" s="15"/>
      <c r="AC264" s="15"/>
      <c r="AD264" s="15"/>
      <c r="AE264" s="140"/>
      <c r="AF264" s="15"/>
      <c r="AG264" s="15"/>
    </row>
    <row r="265" spans="1:33" x14ac:dyDescent="0.5">
      <c r="I265" s="352"/>
      <c r="J265" s="15"/>
      <c r="K265" s="140"/>
      <c r="L265" s="140"/>
      <c r="M265" s="140"/>
      <c r="N265" s="15"/>
      <c r="O265" s="15"/>
      <c r="P265" s="140"/>
      <c r="Q265" s="140"/>
      <c r="R265" s="85"/>
      <c r="S265" s="85"/>
      <c r="T265" s="85"/>
      <c r="U265" s="140"/>
      <c r="V265" s="85"/>
      <c r="W265" s="15"/>
      <c r="X265" s="15"/>
      <c r="Y265" s="15"/>
      <c r="Z265" s="15"/>
      <c r="AA265" s="15"/>
      <c r="AB265" s="15"/>
      <c r="AC265" s="15"/>
      <c r="AD265" s="15"/>
      <c r="AE265" s="140"/>
      <c r="AF265" s="15"/>
      <c r="AG265" s="15"/>
    </row>
    <row r="266" spans="1:33" x14ac:dyDescent="0.5">
      <c r="I266" s="352"/>
      <c r="J266" s="15"/>
      <c r="K266" s="140"/>
      <c r="L266" s="140"/>
      <c r="M266" s="140"/>
      <c r="N266" s="15"/>
      <c r="O266" s="15"/>
      <c r="P266" s="140"/>
      <c r="Q266" s="140"/>
      <c r="R266" s="85"/>
      <c r="S266" s="85"/>
      <c r="T266" s="85"/>
      <c r="U266" s="140"/>
      <c r="V266" s="85"/>
      <c r="W266" s="15"/>
      <c r="X266" s="15"/>
      <c r="Y266" s="15"/>
      <c r="Z266" s="15"/>
      <c r="AA266" s="15"/>
      <c r="AB266" s="15"/>
      <c r="AC266" s="15"/>
      <c r="AD266" s="15"/>
      <c r="AE266" s="140"/>
      <c r="AF266" s="15"/>
      <c r="AG266" s="15"/>
    </row>
    <row r="267" spans="1:33" x14ac:dyDescent="0.5">
      <c r="I267" s="352"/>
      <c r="J267" s="15"/>
      <c r="K267" s="140"/>
      <c r="L267" s="140"/>
      <c r="M267" s="140"/>
      <c r="N267" s="15"/>
      <c r="O267" s="15"/>
      <c r="P267" s="140"/>
      <c r="Q267" s="140"/>
      <c r="R267" s="85"/>
      <c r="S267" s="85"/>
      <c r="T267" s="85"/>
      <c r="U267" s="140"/>
      <c r="V267" s="85"/>
      <c r="W267" s="15"/>
      <c r="X267" s="15"/>
      <c r="Y267" s="15"/>
      <c r="Z267" s="15"/>
      <c r="AA267" s="15"/>
      <c r="AB267" s="15"/>
      <c r="AC267" s="15"/>
      <c r="AD267" s="15"/>
      <c r="AE267" s="140"/>
      <c r="AF267" s="15"/>
      <c r="AG267" s="15"/>
    </row>
    <row r="268" spans="1:33" x14ac:dyDescent="0.5">
      <c r="A268" s="42"/>
      <c r="B268" s="42"/>
      <c r="C268" s="42"/>
      <c r="E268" s="42"/>
      <c r="F268" s="48"/>
      <c r="G268" s="350"/>
      <c r="H268" s="350"/>
      <c r="I268" s="350"/>
      <c r="J268" s="48"/>
      <c r="K268" s="141"/>
      <c r="L268" s="141"/>
      <c r="M268" s="141"/>
      <c r="N268" s="42"/>
      <c r="O268" s="15"/>
      <c r="P268" s="140"/>
      <c r="Q268" s="140"/>
      <c r="R268" s="85"/>
      <c r="S268" s="85"/>
      <c r="T268" s="85"/>
      <c r="U268" s="141"/>
      <c r="V268" s="85"/>
      <c r="W268" s="15"/>
      <c r="X268" s="15"/>
      <c r="Y268" s="15"/>
      <c r="Z268" s="15"/>
      <c r="AA268" s="15"/>
      <c r="AB268" s="15"/>
      <c r="AC268" s="15"/>
      <c r="AD268" s="15"/>
      <c r="AE268" s="140"/>
      <c r="AF268" s="15"/>
      <c r="AG268" s="15"/>
    </row>
    <row r="269" spans="1:33" x14ac:dyDescent="0.5">
      <c r="A269" s="45"/>
      <c r="B269" s="45"/>
      <c r="C269" s="45"/>
      <c r="D269" s="42"/>
      <c r="E269" s="45"/>
      <c r="F269" s="45"/>
      <c r="G269" s="351"/>
      <c r="H269" s="351"/>
      <c r="I269" s="351"/>
      <c r="J269" s="45"/>
      <c r="K269" s="142"/>
      <c r="L269" s="142"/>
      <c r="M269" s="142"/>
      <c r="N269" s="45"/>
      <c r="O269" s="15"/>
      <c r="P269" s="140"/>
      <c r="Q269" s="140"/>
      <c r="R269" s="85"/>
      <c r="S269" s="85"/>
      <c r="T269" s="85"/>
      <c r="U269" s="142"/>
      <c r="V269" s="85"/>
      <c r="W269" s="15"/>
      <c r="X269" s="15"/>
      <c r="Y269" s="15"/>
      <c r="Z269" s="15"/>
      <c r="AA269" s="15"/>
      <c r="AB269" s="15"/>
      <c r="AC269" s="15"/>
      <c r="AD269" s="15"/>
      <c r="AE269" s="140"/>
      <c r="AF269" s="15"/>
      <c r="AG269" s="15"/>
    </row>
    <row r="270" spans="1:33" x14ac:dyDescent="0.5">
      <c r="A270" s="45"/>
      <c r="B270" s="45"/>
      <c r="C270" s="45"/>
      <c r="D270" s="45"/>
      <c r="E270" s="45"/>
      <c r="F270" s="45"/>
      <c r="G270" s="351"/>
      <c r="H270" s="351"/>
      <c r="I270" s="351"/>
      <c r="J270" s="45"/>
      <c r="K270" s="142"/>
      <c r="L270" s="142"/>
      <c r="M270" s="142"/>
      <c r="N270" s="45"/>
      <c r="O270" s="15"/>
      <c r="P270" s="141"/>
      <c r="Q270" s="140"/>
      <c r="R270" s="85"/>
      <c r="S270" s="85"/>
      <c r="T270" s="85"/>
      <c r="U270" s="142"/>
      <c r="V270" s="85"/>
      <c r="W270" s="15"/>
      <c r="X270" s="15"/>
      <c r="Y270" s="15"/>
      <c r="Z270" s="15"/>
      <c r="AA270" s="15"/>
      <c r="AB270" s="15"/>
      <c r="AC270" s="15"/>
      <c r="AD270" s="15"/>
      <c r="AE270" s="140"/>
      <c r="AF270" s="15"/>
      <c r="AG270" s="15"/>
    </row>
    <row r="271" spans="1:33" x14ac:dyDescent="0.5">
      <c r="A271" s="45"/>
      <c r="B271" s="45"/>
      <c r="C271" s="45"/>
      <c r="D271" s="45"/>
      <c r="E271" s="45"/>
      <c r="F271" s="45"/>
      <c r="G271" s="351"/>
      <c r="H271" s="351"/>
      <c r="I271" s="351"/>
      <c r="J271" s="45"/>
      <c r="K271" s="142"/>
      <c r="L271" s="142"/>
      <c r="M271" s="142"/>
      <c r="N271" s="45"/>
      <c r="O271" s="42"/>
      <c r="P271" s="142"/>
      <c r="Q271" s="141"/>
      <c r="R271" s="86"/>
      <c r="S271" s="86"/>
      <c r="T271" s="86"/>
      <c r="U271" s="142"/>
      <c r="V271" s="86"/>
      <c r="Y271" s="42"/>
      <c r="Z271" s="42"/>
      <c r="AF271" s="42"/>
    </row>
    <row r="272" spans="1:33" x14ac:dyDescent="0.5">
      <c r="A272" s="45"/>
      <c r="B272" s="45"/>
      <c r="C272" s="45"/>
      <c r="D272" s="45"/>
      <c r="E272" s="45"/>
      <c r="F272" s="45"/>
      <c r="G272" s="351"/>
      <c r="H272" s="351"/>
      <c r="I272" s="351"/>
      <c r="J272" s="45"/>
      <c r="K272" s="142"/>
      <c r="L272" s="142"/>
      <c r="M272" s="142"/>
      <c r="N272" s="45"/>
      <c r="O272" s="45"/>
      <c r="P272" s="142"/>
      <c r="Q272" s="142"/>
      <c r="R272" s="87"/>
      <c r="S272" s="87"/>
      <c r="T272" s="87"/>
      <c r="U272" s="142"/>
      <c r="V272" s="87"/>
      <c r="Y272" s="45"/>
      <c r="Z272" s="45"/>
      <c r="AF272" s="45"/>
    </row>
    <row r="273" spans="1:32" x14ac:dyDescent="0.5">
      <c r="A273" s="45"/>
      <c r="B273" s="45"/>
      <c r="C273" s="45"/>
      <c r="D273" s="45"/>
      <c r="E273" s="45"/>
      <c r="F273" s="45"/>
      <c r="G273" s="351"/>
      <c r="H273" s="351"/>
      <c r="I273" s="351"/>
      <c r="J273" s="45"/>
      <c r="K273" s="142"/>
      <c r="L273" s="142"/>
      <c r="M273" s="142"/>
      <c r="N273" s="45"/>
      <c r="O273" s="45"/>
      <c r="P273" s="142"/>
      <c r="Q273" s="142"/>
      <c r="R273" s="87"/>
      <c r="S273" s="87"/>
      <c r="T273" s="87"/>
      <c r="U273" s="142"/>
      <c r="V273" s="87"/>
      <c r="Y273" s="45"/>
      <c r="Z273" s="45"/>
      <c r="AF273" s="45"/>
    </row>
    <row r="274" spans="1:32" x14ac:dyDescent="0.5">
      <c r="A274" s="45"/>
      <c r="B274" s="45"/>
      <c r="C274" s="45"/>
      <c r="D274" s="45"/>
      <c r="E274" s="45"/>
      <c r="F274" s="45"/>
      <c r="G274" s="351"/>
      <c r="H274" s="351"/>
      <c r="I274" s="351"/>
      <c r="J274" s="45"/>
      <c r="K274" s="142"/>
      <c r="L274" s="142"/>
      <c r="M274" s="142"/>
      <c r="N274" s="45"/>
      <c r="O274" s="45"/>
      <c r="P274" s="142"/>
      <c r="Q274" s="142"/>
      <c r="R274" s="87"/>
      <c r="S274" s="87"/>
      <c r="T274" s="87"/>
      <c r="U274" s="142"/>
      <c r="V274" s="87"/>
      <c r="Y274" s="45"/>
      <c r="Z274" s="45"/>
      <c r="AF274" s="45"/>
    </row>
    <row r="275" spans="1:32" x14ac:dyDescent="0.5">
      <c r="A275" s="45"/>
      <c r="B275" s="45"/>
      <c r="C275" s="45"/>
      <c r="D275" s="45"/>
      <c r="E275" s="45"/>
      <c r="F275" s="45"/>
      <c r="G275" s="351"/>
      <c r="H275" s="351"/>
      <c r="I275" s="351"/>
      <c r="J275" s="45"/>
      <c r="K275" s="142"/>
      <c r="L275" s="142"/>
      <c r="M275" s="142"/>
      <c r="N275" s="45"/>
      <c r="O275" s="45"/>
      <c r="P275" s="142"/>
      <c r="Q275" s="142"/>
      <c r="R275" s="87"/>
      <c r="S275" s="87"/>
      <c r="T275" s="87"/>
      <c r="U275" s="142"/>
      <c r="V275" s="87"/>
      <c r="Y275" s="45"/>
      <c r="Z275" s="45"/>
      <c r="AF275" s="45"/>
    </row>
    <row r="276" spans="1:32" x14ac:dyDescent="0.5">
      <c r="A276" s="45"/>
      <c r="B276" s="45"/>
      <c r="C276" s="45"/>
      <c r="D276" s="45"/>
      <c r="E276" s="45"/>
      <c r="F276" s="45"/>
      <c r="G276" s="351"/>
      <c r="H276" s="351"/>
      <c r="I276" s="351"/>
      <c r="J276" s="45"/>
      <c r="K276" s="142"/>
      <c r="L276" s="142"/>
      <c r="M276" s="142"/>
      <c r="N276" s="45"/>
      <c r="O276" s="45"/>
      <c r="P276" s="142"/>
      <c r="Q276" s="142"/>
      <c r="R276" s="87"/>
      <c r="S276" s="87"/>
      <c r="T276" s="87"/>
      <c r="U276" s="142"/>
      <c r="V276" s="87"/>
      <c r="Y276" s="45"/>
      <c r="Z276" s="45"/>
      <c r="AF276" s="45"/>
    </row>
    <row r="277" spans="1:32" x14ac:dyDescent="0.5">
      <c r="A277" s="45"/>
      <c r="B277" s="45"/>
      <c r="C277" s="45"/>
      <c r="D277" s="45"/>
      <c r="E277" s="45"/>
      <c r="F277" s="45"/>
      <c r="G277" s="351"/>
      <c r="H277" s="351"/>
      <c r="I277" s="351"/>
      <c r="J277" s="45"/>
      <c r="K277" s="142"/>
      <c r="L277" s="142"/>
      <c r="M277" s="142"/>
      <c r="N277" s="45"/>
      <c r="O277" s="45"/>
      <c r="P277" s="142"/>
      <c r="Q277" s="142"/>
      <c r="R277" s="87"/>
      <c r="S277" s="87"/>
      <c r="T277" s="87"/>
      <c r="U277" s="142"/>
      <c r="V277" s="87"/>
      <c r="Y277" s="45"/>
      <c r="Z277" s="45"/>
      <c r="AF277" s="45"/>
    </row>
    <row r="278" spans="1:32" x14ac:dyDescent="0.5">
      <c r="A278" s="45"/>
      <c r="B278" s="45"/>
      <c r="C278" s="45"/>
      <c r="D278" s="45"/>
      <c r="E278" s="45"/>
      <c r="F278" s="45"/>
      <c r="G278" s="351"/>
      <c r="H278" s="351"/>
      <c r="I278" s="351"/>
      <c r="J278" s="45"/>
      <c r="K278" s="142"/>
      <c r="L278" s="142"/>
      <c r="M278" s="142"/>
      <c r="N278" s="45"/>
      <c r="O278" s="45"/>
      <c r="P278" s="142"/>
      <c r="Q278" s="142"/>
      <c r="R278" s="87"/>
      <c r="S278" s="87"/>
      <c r="T278" s="87"/>
      <c r="U278" s="142"/>
      <c r="V278" s="87"/>
      <c r="Y278" s="45"/>
      <c r="Z278" s="45"/>
      <c r="AF278" s="45"/>
    </row>
    <row r="279" spans="1:32" x14ac:dyDescent="0.5">
      <c r="A279" s="45"/>
      <c r="B279" s="45"/>
      <c r="C279" s="45"/>
      <c r="D279" s="45"/>
      <c r="E279" s="45"/>
      <c r="F279" s="45"/>
      <c r="G279" s="351"/>
      <c r="H279" s="351"/>
      <c r="I279" s="351"/>
      <c r="J279" s="45"/>
      <c r="K279" s="142"/>
      <c r="L279" s="142"/>
      <c r="M279" s="142"/>
      <c r="N279" s="45"/>
      <c r="O279" s="45"/>
      <c r="P279" s="142"/>
      <c r="Q279" s="142"/>
      <c r="R279" s="87"/>
      <c r="S279" s="87"/>
      <c r="T279" s="87"/>
      <c r="U279" s="142"/>
      <c r="V279" s="87"/>
      <c r="Y279" s="45"/>
      <c r="Z279" s="45"/>
      <c r="AF279" s="45"/>
    </row>
    <row r="280" spans="1:32" x14ac:dyDescent="0.5">
      <c r="A280" s="45"/>
      <c r="B280" s="45"/>
      <c r="C280" s="45"/>
      <c r="D280" s="45"/>
      <c r="E280" s="45"/>
      <c r="F280" s="45"/>
      <c r="G280" s="351"/>
      <c r="H280" s="351"/>
      <c r="I280" s="351"/>
      <c r="J280" s="45"/>
      <c r="K280" s="142"/>
      <c r="L280" s="142"/>
      <c r="M280" s="142"/>
      <c r="N280" s="45"/>
      <c r="O280" s="45"/>
      <c r="P280" s="142"/>
      <c r="Q280" s="142"/>
      <c r="R280" s="87"/>
      <c r="S280" s="87"/>
      <c r="T280" s="87"/>
      <c r="U280" s="142"/>
      <c r="V280" s="87"/>
      <c r="Y280" s="45"/>
      <c r="Z280" s="45"/>
      <c r="AF280" s="45"/>
    </row>
    <row r="281" spans="1:32" x14ac:dyDescent="0.5">
      <c r="A281" s="45"/>
      <c r="B281" s="45"/>
      <c r="C281" s="45"/>
      <c r="D281" s="45"/>
      <c r="E281" s="45"/>
      <c r="F281" s="45"/>
      <c r="G281" s="351"/>
      <c r="H281" s="351"/>
      <c r="I281" s="351"/>
      <c r="J281" s="45"/>
      <c r="K281" s="142"/>
      <c r="L281" s="142"/>
      <c r="M281" s="142"/>
      <c r="N281" s="45"/>
      <c r="O281" s="45"/>
      <c r="P281" s="142"/>
      <c r="Q281" s="142"/>
      <c r="R281" s="87"/>
      <c r="S281" s="87"/>
      <c r="T281" s="87"/>
      <c r="U281" s="142"/>
      <c r="V281" s="87"/>
      <c r="Y281" s="45"/>
      <c r="Z281" s="45"/>
      <c r="AF281" s="45"/>
    </row>
    <row r="282" spans="1:32" x14ac:dyDescent="0.5">
      <c r="A282" s="45"/>
      <c r="B282" s="45"/>
      <c r="C282" s="45"/>
      <c r="D282" s="45"/>
      <c r="E282" s="45"/>
      <c r="F282" s="45"/>
      <c r="G282" s="351"/>
      <c r="H282" s="351"/>
      <c r="I282" s="351"/>
      <c r="J282" s="45"/>
      <c r="K282" s="142"/>
      <c r="L282" s="142"/>
      <c r="M282" s="142"/>
      <c r="N282" s="45"/>
      <c r="O282" s="45"/>
      <c r="P282" s="142"/>
      <c r="Q282" s="142"/>
      <c r="R282" s="87"/>
      <c r="S282" s="87"/>
      <c r="T282" s="87"/>
      <c r="U282" s="142"/>
      <c r="V282" s="87"/>
      <c r="Y282" s="45"/>
      <c r="Z282" s="45"/>
      <c r="AF282" s="45"/>
    </row>
    <row r="283" spans="1:32" x14ac:dyDescent="0.5">
      <c r="A283" s="45"/>
      <c r="B283" s="45"/>
      <c r="C283" s="45"/>
      <c r="D283" s="45"/>
      <c r="E283" s="45"/>
      <c r="F283" s="45"/>
      <c r="G283" s="351"/>
      <c r="H283" s="351"/>
      <c r="I283" s="351"/>
      <c r="J283" s="45"/>
      <c r="K283" s="142"/>
      <c r="L283" s="142"/>
      <c r="M283" s="142"/>
      <c r="N283" s="45"/>
      <c r="O283" s="45"/>
      <c r="P283" s="142"/>
      <c r="Q283" s="142"/>
      <c r="R283" s="87"/>
      <c r="S283" s="87"/>
      <c r="T283" s="87"/>
      <c r="U283" s="142"/>
      <c r="V283" s="87"/>
      <c r="Y283" s="45"/>
      <c r="Z283" s="45"/>
      <c r="AF283" s="45"/>
    </row>
    <row r="284" spans="1:32" x14ac:dyDescent="0.5">
      <c r="A284" s="45"/>
      <c r="B284" s="45"/>
      <c r="C284" s="45"/>
      <c r="D284" s="45"/>
      <c r="E284" s="45"/>
      <c r="F284" s="45"/>
      <c r="G284" s="351"/>
      <c r="H284" s="351"/>
      <c r="I284" s="351"/>
      <c r="J284" s="45"/>
      <c r="K284" s="142"/>
      <c r="L284" s="142"/>
      <c r="M284" s="142"/>
      <c r="N284" s="45"/>
      <c r="O284" s="45"/>
      <c r="P284" s="142"/>
      <c r="Q284" s="142"/>
      <c r="R284" s="87"/>
      <c r="S284" s="87"/>
      <c r="T284" s="87"/>
      <c r="U284" s="142"/>
      <c r="V284" s="87"/>
      <c r="Y284" s="45"/>
      <c r="Z284" s="45"/>
      <c r="AF284" s="45"/>
    </row>
    <row r="285" spans="1:32" x14ac:dyDescent="0.5">
      <c r="A285" s="45"/>
      <c r="B285" s="45"/>
      <c r="C285" s="45"/>
      <c r="D285" s="45"/>
      <c r="E285" s="45"/>
      <c r="F285" s="45"/>
      <c r="G285" s="351"/>
      <c r="H285" s="351"/>
      <c r="I285" s="351"/>
      <c r="J285" s="45"/>
      <c r="K285" s="142"/>
      <c r="L285" s="142"/>
      <c r="M285" s="142"/>
      <c r="N285" s="45"/>
      <c r="O285" s="45"/>
      <c r="P285" s="142"/>
      <c r="Q285" s="142"/>
      <c r="R285" s="87"/>
      <c r="S285" s="87"/>
      <c r="T285" s="87"/>
      <c r="U285" s="142"/>
      <c r="V285" s="87"/>
      <c r="Y285" s="45"/>
      <c r="Z285" s="45"/>
      <c r="AF285" s="45"/>
    </row>
    <row r="286" spans="1:32" x14ac:dyDescent="0.5">
      <c r="A286" s="45"/>
      <c r="B286" s="45"/>
      <c r="C286" s="45"/>
      <c r="D286" s="45"/>
      <c r="E286" s="45"/>
      <c r="F286" s="45"/>
      <c r="G286" s="351"/>
      <c r="H286" s="351"/>
      <c r="I286" s="351"/>
      <c r="J286" s="45"/>
      <c r="K286" s="142"/>
      <c r="L286" s="142"/>
      <c r="M286" s="142"/>
      <c r="N286" s="45"/>
      <c r="O286" s="45"/>
      <c r="P286" s="142"/>
      <c r="Q286" s="142"/>
      <c r="R286" s="87"/>
      <c r="S286" s="87"/>
      <c r="T286" s="87"/>
      <c r="U286" s="142"/>
      <c r="V286" s="87"/>
      <c r="Y286" s="45"/>
      <c r="Z286" s="45"/>
      <c r="AF286" s="45"/>
    </row>
    <row r="287" spans="1:32" x14ac:dyDescent="0.5">
      <c r="A287" s="45"/>
      <c r="B287" s="45"/>
      <c r="C287" s="45"/>
      <c r="D287" s="45"/>
      <c r="E287" s="45"/>
      <c r="F287" s="45"/>
      <c r="G287" s="351"/>
      <c r="H287" s="351"/>
      <c r="I287" s="351"/>
      <c r="J287" s="45"/>
      <c r="K287" s="142"/>
      <c r="L287" s="142"/>
      <c r="M287" s="142"/>
      <c r="N287" s="45"/>
      <c r="O287" s="45"/>
      <c r="P287" s="142"/>
      <c r="Q287" s="142"/>
      <c r="R287" s="87"/>
      <c r="S287" s="87"/>
      <c r="T287" s="87"/>
      <c r="U287" s="142"/>
      <c r="V287" s="87"/>
      <c r="Y287" s="45"/>
      <c r="Z287" s="45"/>
      <c r="AF287" s="45"/>
    </row>
    <row r="288" spans="1:32" x14ac:dyDescent="0.5">
      <c r="A288" s="45"/>
      <c r="B288" s="45"/>
      <c r="C288" s="45"/>
      <c r="D288" s="45"/>
      <c r="E288" s="45"/>
      <c r="F288" s="45"/>
      <c r="G288" s="351"/>
      <c r="H288" s="351"/>
      <c r="I288" s="351"/>
      <c r="J288" s="45"/>
      <c r="K288" s="142"/>
      <c r="L288" s="142"/>
      <c r="M288" s="142"/>
      <c r="N288" s="45"/>
      <c r="O288" s="45"/>
      <c r="P288" s="142"/>
      <c r="Q288" s="142"/>
      <c r="R288" s="87"/>
      <c r="S288" s="87"/>
      <c r="T288" s="87"/>
      <c r="U288" s="142"/>
      <c r="V288" s="87"/>
      <c r="Y288" s="45"/>
      <c r="Z288" s="45"/>
      <c r="AF288" s="45"/>
    </row>
    <row r="289" spans="1:32" x14ac:dyDescent="0.5">
      <c r="A289" s="45"/>
      <c r="B289" s="45"/>
      <c r="C289" s="45"/>
      <c r="D289" s="45"/>
      <c r="E289" s="45"/>
      <c r="F289" s="45"/>
      <c r="G289" s="351"/>
      <c r="H289" s="351"/>
      <c r="I289" s="351"/>
      <c r="J289" s="45"/>
      <c r="K289" s="142"/>
      <c r="L289" s="142"/>
      <c r="M289" s="142"/>
      <c r="N289" s="45"/>
      <c r="O289" s="45"/>
      <c r="P289" s="142"/>
      <c r="Q289" s="142"/>
      <c r="R289" s="87"/>
      <c r="S289" s="87"/>
      <c r="T289" s="87"/>
      <c r="U289" s="142"/>
      <c r="V289" s="87"/>
      <c r="Y289" s="45"/>
      <c r="Z289" s="45"/>
      <c r="AF289" s="45"/>
    </row>
    <row r="290" spans="1:32" x14ac:dyDescent="0.5">
      <c r="A290" s="45"/>
      <c r="B290" s="45"/>
      <c r="C290" s="45"/>
      <c r="D290" s="45"/>
      <c r="E290" s="45"/>
      <c r="F290" s="45"/>
      <c r="G290" s="351"/>
      <c r="H290" s="351"/>
      <c r="I290" s="351"/>
      <c r="J290" s="45"/>
      <c r="K290" s="142"/>
      <c r="L290" s="142"/>
      <c r="M290" s="142"/>
      <c r="N290" s="45"/>
      <c r="O290" s="45"/>
      <c r="P290" s="142"/>
      <c r="Q290" s="142"/>
      <c r="R290" s="87"/>
      <c r="S290" s="87"/>
      <c r="T290" s="87"/>
      <c r="U290" s="142"/>
      <c r="V290" s="87"/>
      <c r="Y290" s="45"/>
      <c r="Z290" s="45"/>
      <c r="AF290" s="45"/>
    </row>
    <row r="291" spans="1:32" x14ac:dyDescent="0.5">
      <c r="A291" s="45"/>
      <c r="B291" s="45"/>
      <c r="C291" s="45"/>
      <c r="D291" s="45"/>
      <c r="E291" s="45"/>
      <c r="F291" s="45"/>
      <c r="G291" s="351"/>
      <c r="H291" s="351"/>
      <c r="I291" s="351"/>
      <c r="J291" s="45"/>
      <c r="K291" s="142"/>
      <c r="L291" s="142"/>
      <c r="M291" s="142"/>
      <c r="N291" s="45"/>
      <c r="O291" s="45"/>
      <c r="P291" s="142"/>
      <c r="Q291" s="142"/>
      <c r="R291" s="87"/>
      <c r="S291" s="87"/>
      <c r="T291" s="87"/>
      <c r="U291" s="142"/>
      <c r="V291" s="87"/>
      <c r="Y291" s="45"/>
      <c r="Z291" s="45"/>
      <c r="AF291" s="45"/>
    </row>
    <row r="292" spans="1:32" x14ac:dyDescent="0.5">
      <c r="A292" s="45"/>
      <c r="B292" s="45"/>
      <c r="C292" s="45"/>
      <c r="D292" s="45"/>
      <c r="E292" s="45"/>
      <c r="F292" s="45"/>
      <c r="G292" s="351"/>
      <c r="H292" s="351"/>
      <c r="I292" s="351"/>
      <c r="J292" s="45"/>
      <c r="K292" s="142"/>
      <c r="L292" s="142"/>
      <c r="M292" s="142"/>
      <c r="N292" s="45"/>
      <c r="O292" s="45"/>
      <c r="P292" s="142"/>
      <c r="Q292" s="142"/>
      <c r="R292" s="87"/>
      <c r="S292" s="87"/>
      <c r="T292" s="87"/>
      <c r="U292" s="142"/>
      <c r="V292" s="87"/>
      <c r="Y292" s="45"/>
      <c r="Z292" s="45"/>
      <c r="AF292" s="45"/>
    </row>
    <row r="293" spans="1:32" x14ac:dyDescent="0.5">
      <c r="A293" s="45"/>
      <c r="B293" s="45"/>
      <c r="C293" s="45"/>
      <c r="D293" s="45"/>
      <c r="E293" s="45"/>
      <c r="F293" s="45"/>
      <c r="G293" s="351"/>
      <c r="H293" s="351"/>
      <c r="I293" s="351"/>
      <c r="J293" s="45"/>
      <c r="K293" s="142"/>
      <c r="L293" s="142"/>
      <c r="M293" s="142"/>
      <c r="N293" s="45"/>
      <c r="O293" s="45"/>
      <c r="P293" s="142"/>
      <c r="Q293" s="142"/>
      <c r="R293" s="87"/>
      <c r="S293" s="87"/>
      <c r="T293" s="87"/>
      <c r="U293" s="142"/>
      <c r="V293" s="87"/>
      <c r="Y293" s="45"/>
      <c r="Z293" s="45"/>
      <c r="AF293" s="45"/>
    </row>
    <row r="294" spans="1:32" x14ac:dyDescent="0.5">
      <c r="A294" s="45"/>
      <c r="B294" s="45"/>
      <c r="C294" s="45"/>
      <c r="D294" s="45"/>
      <c r="E294" s="45"/>
      <c r="F294" s="45"/>
      <c r="G294" s="351"/>
      <c r="H294" s="351"/>
      <c r="I294" s="351"/>
      <c r="J294" s="45"/>
      <c r="K294" s="142"/>
      <c r="L294" s="142"/>
      <c r="M294" s="142"/>
      <c r="N294" s="45"/>
      <c r="O294" s="45"/>
      <c r="P294" s="142"/>
      <c r="Q294" s="142"/>
      <c r="R294" s="87"/>
      <c r="S294" s="87"/>
      <c r="T294" s="87"/>
      <c r="U294" s="142"/>
      <c r="V294" s="87"/>
      <c r="Y294" s="45"/>
      <c r="Z294" s="45"/>
      <c r="AF294" s="45"/>
    </row>
    <row r="295" spans="1:32" x14ac:dyDescent="0.5">
      <c r="A295" s="45"/>
      <c r="B295" s="45"/>
      <c r="C295" s="45"/>
      <c r="D295" s="45"/>
      <c r="E295" s="45"/>
      <c r="F295" s="45"/>
      <c r="G295" s="351"/>
      <c r="H295" s="351"/>
      <c r="I295" s="351"/>
      <c r="J295" s="45"/>
      <c r="K295" s="142"/>
      <c r="L295" s="142"/>
      <c r="M295" s="142"/>
      <c r="N295" s="45"/>
      <c r="O295" s="45"/>
      <c r="P295" s="142"/>
      <c r="Q295" s="142"/>
      <c r="R295" s="87"/>
      <c r="S295" s="87"/>
      <c r="T295" s="87"/>
      <c r="U295" s="142"/>
      <c r="V295" s="87"/>
      <c r="Y295" s="45"/>
      <c r="Z295" s="45"/>
      <c r="AF295" s="45"/>
    </row>
    <row r="296" spans="1:32" x14ac:dyDescent="0.5">
      <c r="A296" s="45"/>
      <c r="B296" s="45"/>
      <c r="C296" s="45"/>
      <c r="D296" s="45"/>
      <c r="E296" s="45"/>
      <c r="F296" s="45"/>
      <c r="G296" s="351"/>
      <c r="H296" s="351"/>
      <c r="I296" s="351"/>
      <c r="J296" s="45"/>
      <c r="K296" s="142"/>
      <c r="L296" s="142"/>
      <c r="M296" s="142"/>
      <c r="N296" s="45"/>
      <c r="O296" s="45"/>
      <c r="P296" s="142"/>
      <c r="Q296" s="142"/>
      <c r="R296" s="87"/>
      <c r="S296" s="87"/>
      <c r="T296" s="87"/>
      <c r="U296" s="142"/>
      <c r="V296" s="87"/>
      <c r="Y296" s="45"/>
      <c r="Z296" s="45"/>
      <c r="AF296" s="45"/>
    </row>
    <row r="297" spans="1:32" x14ac:dyDescent="0.5">
      <c r="A297" s="45"/>
      <c r="B297" s="45"/>
      <c r="C297" s="45"/>
      <c r="D297" s="45"/>
      <c r="E297" s="45"/>
      <c r="F297" s="45"/>
      <c r="G297" s="351"/>
      <c r="H297" s="351"/>
      <c r="I297" s="351"/>
      <c r="J297" s="45"/>
      <c r="K297" s="142"/>
      <c r="L297" s="142"/>
      <c r="M297" s="142"/>
      <c r="N297" s="45"/>
      <c r="O297" s="45"/>
      <c r="P297" s="142"/>
      <c r="Q297" s="142"/>
      <c r="R297" s="87"/>
      <c r="S297" s="87"/>
      <c r="T297" s="87"/>
      <c r="U297" s="142"/>
      <c r="V297" s="87"/>
      <c r="Y297" s="45"/>
      <c r="Z297" s="45"/>
      <c r="AF297" s="45"/>
    </row>
    <row r="298" spans="1:32" x14ac:dyDescent="0.5">
      <c r="A298" s="45"/>
      <c r="B298" s="45"/>
      <c r="C298" s="45"/>
      <c r="D298" s="45"/>
      <c r="E298" s="45"/>
      <c r="F298" s="45"/>
      <c r="G298" s="351"/>
      <c r="H298" s="351"/>
      <c r="I298" s="351"/>
      <c r="J298" s="45"/>
      <c r="K298" s="142"/>
      <c r="L298" s="142"/>
      <c r="M298" s="142"/>
      <c r="N298" s="45"/>
      <c r="O298" s="45"/>
      <c r="P298" s="142"/>
      <c r="Q298" s="142"/>
      <c r="R298" s="87"/>
      <c r="S298" s="87"/>
      <c r="T298" s="87"/>
      <c r="U298" s="142"/>
      <c r="V298" s="87"/>
      <c r="Y298" s="45"/>
      <c r="Z298" s="45"/>
      <c r="AF298" s="45"/>
    </row>
    <row r="299" spans="1:32" x14ac:dyDescent="0.5">
      <c r="A299" s="45"/>
      <c r="B299" s="45"/>
      <c r="C299" s="45"/>
      <c r="D299" s="45"/>
      <c r="E299" s="45"/>
      <c r="F299" s="45"/>
      <c r="G299" s="351"/>
      <c r="H299" s="351"/>
      <c r="I299" s="351"/>
      <c r="J299" s="45"/>
      <c r="K299" s="142"/>
      <c r="L299" s="142"/>
      <c r="M299" s="142"/>
      <c r="N299" s="45"/>
      <c r="O299" s="45"/>
      <c r="P299" s="142"/>
      <c r="Q299" s="142"/>
      <c r="R299" s="87"/>
      <c r="S299" s="87"/>
      <c r="T299" s="87"/>
      <c r="U299" s="142"/>
      <c r="V299" s="87"/>
      <c r="Y299" s="45"/>
      <c r="Z299" s="45"/>
      <c r="AF299" s="45"/>
    </row>
    <row r="300" spans="1:32" x14ac:dyDescent="0.5">
      <c r="A300" s="45"/>
      <c r="B300" s="45"/>
      <c r="C300" s="45"/>
      <c r="D300" s="45"/>
      <c r="E300" s="45"/>
      <c r="F300" s="45"/>
      <c r="G300" s="351"/>
      <c r="H300" s="351"/>
      <c r="I300" s="351"/>
      <c r="J300" s="45"/>
      <c r="K300" s="142"/>
      <c r="L300" s="142"/>
      <c r="M300" s="142"/>
      <c r="N300" s="45"/>
      <c r="O300" s="45"/>
      <c r="P300" s="142"/>
      <c r="Q300" s="142"/>
      <c r="R300" s="87"/>
      <c r="S300" s="87"/>
      <c r="T300" s="87"/>
      <c r="U300" s="142"/>
      <c r="V300" s="87"/>
      <c r="Y300" s="45"/>
      <c r="Z300" s="45"/>
      <c r="AF300" s="45"/>
    </row>
    <row r="301" spans="1:32" x14ac:dyDescent="0.5">
      <c r="A301" s="45"/>
      <c r="B301" s="45"/>
      <c r="C301" s="45"/>
      <c r="D301" s="45"/>
      <c r="E301" s="45"/>
      <c r="F301" s="45"/>
      <c r="G301" s="351"/>
      <c r="H301" s="351"/>
      <c r="I301" s="351"/>
      <c r="J301" s="45"/>
      <c r="K301" s="142"/>
      <c r="L301" s="142"/>
      <c r="M301" s="142"/>
      <c r="N301" s="45"/>
      <c r="O301" s="45"/>
      <c r="P301" s="142"/>
      <c r="Q301" s="142"/>
      <c r="R301" s="87"/>
      <c r="S301" s="87"/>
      <c r="T301" s="87"/>
      <c r="U301" s="142"/>
      <c r="V301" s="87"/>
      <c r="Y301" s="45"/>
      <c r="Z301" s="45"/>
      <c r="AF301" s="45"/>
    </row>
    <row r="302" spans="1:32" x14ac:dyDescent="0.5">
      <c r="A302" s="45"/>
      <c r="B302" s="45"/>
      <c r="C302" s="45"/>
      <c r="D302" s="45"/>
      <c r="E302" s="45"/>
      <c r="F302" s="45"/>
      <c r="G302" s="351"/>
      <c r="H302" s="351"/>
      <c r="I302" s="351"/>
      <c r="J302" s="45"/>
      <c r="K302" s="142"/>
      <c r="L302" s="142"/>
      <c r="M302" s="142"/>
      <c r="N302" s="45"/>
      <c r="O302" s="45"/>
      <c r="P302" s="142"/>
      <c r="Q302" s="142"/>
      <c r="R302" s="87"/>
      <c r="S302" s="87"/>
      <c r="T302" s="87"/>
      <c r="U302" s="142"/>
      <c r="V302" s="87"/>
      <c r="Y302" s="45"/>
      <c r="Z302" s="45"/>
      <c r="AF302" s="45"/>
    </row>
    <row r="303" spans="1:32" x14ac:dyDescent="0.5">
      <c r="D303" s="45"/>
      <c r="O303" s="45"/>
      <c r="P303" s="142"/>
      <c r="Q303" s="142"/>
      <c r="R303" s="87"/>
      <c r="S303" s="87"/>
      <c r="T303" s="87"/>
      <c r="V303" s="87"/>
      <c r="Y303" s="45"/>
      <c r="Z303" s="45"/>
      <c r="AF303" s="45"/>
    </row>
    <row r="304" spans="1:32" x14ac:dyDescent="0.5">
      <c r="O304" s="45"/>
      <c r="P304" s="142"/>
      <c r="Q304" s="142"/>
      <c r="R304" s="87"/>
      <c r="S304" s="87"/>
      <c r="T304" s="87"/>
      <c r="V304" s="87"/>
      <c r="Y304" s="45"/>
      <c r="Z304" s="45"/>
      <c r="AF304" s="45"/>
    </row>
    <row r="305" spans="15:32" x14ac:dyDescent="0.5">
      <c r="O305" s="45"/>
      <c r="P305" s="142"/>
      <c r="Q305" s="142"/>
      <c r="R305" s="87"/>
      <c r="S305" s="87"/>
      <c r="T305" s="87"/>
      <c r="V305" s="87"/>
      <c r="Y305" s="45"/>
      <c r="Z305" s="45"/>
      <c r="AF305" s="45"/>
    </row>
    <row r="306" spans="15:32" x14ac:dyDescent="0.5">
      <c r="O306" s="45"/>
      <c r="P306" s="142"/>
      <c r="Q306" s="142"/>
      <c r="R306" s="87"/>
      <c r="S306" s="87"/>
      <c r="T306" s="87"/>
    </row>
    <row r="307" spans="15:32" x14ac:dyDescent="0.5">
      <c r="O307" s="45"/>
      <c r="P307" s="142"/>
      <c r="Q307" s="142"/>
      <c r="R307" s="87"/>
      <c r="S307" s="87"/>
      <c r="T307" s="87"/>
    </row>
    <row r="308" spans="15:32" x14ac:dyDescent="0.5">
      <c r="O308" s="45"/>
      <c r="P308" s="142"/>
      <c r="Q308" s="142"/>
      <c r="R308" s="87"/>
      <c r="S308" s="87"/>
      <c r="T308" s="87"/>
    </row>
    <row r="309" spans="15:32" x14ac:dyDescent="0.5">
      <c r="O309" s="45"/>
      <c r="P309" s="142"/>
      <c r="Q309" s="142"/>
      <c r="R309" s="87"/>
      <c r="S309" s="87"/>
      <c r="T309" s="87"/>
    </row>
    <row r="310" spans="15:32" x14ac:dyDescent="0.5">
      <c r="O310" s="45"/>
      <c r="P310" s="142"/>
      <c r="Q310" s="142"/>
      <c r="R310" s="87"/>
      <c r="S310" s="87"/>
      <c r="T310" s="87"/>
    </row>
    <row r="311" spans="15:32" x14ac:dyDescent="0.5">
      <c r="O311" s="45"/>
      <c r="P311" s="142"/>
      <c r="Q311" s="142"/>
      <c r="R311" s="87"/>
      <c r="S311" s="87"/>
      <c r="T311" s="87"/>
    </row>
    <row r="312" spans="15:32" x14ac:dyDescent="0.5">
      <c r="O312" s="45"/>
      <c r="P312" s="142"/>
      <c r="Q312" s="142"/>
      <c r="R312" s="87"/>
      <c r="S312" s="87"/>
      <c r="T312" s="87"/>
    </row>
    <row r="313" spans="15:32" x14ac:dyDescent="0.5">
      <c r="O313" s="45"/>
      <c r="P313" s="142"/>
      <c r="Q313" s="142"/>
      <c r="R313" s="87"/>
      <c r="S313" s="87"/>
      <c r="T313" s="87"/>
    </row>
    <row r="314" spans="15:32" x14ac:dyDescent="0.5">
      <c r="O314" s="45"/>
      <c r="P314" s="142"/>
      <c r="Q314" s="142"/>
      <c r="R314" s="87"/>
      <c r="S314" s="87"/>
      <c r="T314" s="87"/>
    </row>
    <row r="315" spans="15:32" x14ac:dyDescent="0.5">
      <c r="O315" s="45"/>
      <c r="P315" s="142"/>
      <c r="Q315" s="142"/>
      <c r="R315" s="87"/>
      <c r="S315" s="87"/>
      <c r="T315" s="87"/>
    </row>
    <row r="316" spans="15:32" x14ac:dyDescent="0.5">
      <c r="O316" s="45"/>
      <c r="P316" s="142"/>
      <c r="Q316" s="142"/>
      <c r="R316" s="87"/>
      <c r="S316" s="87"/>
      <c r="T316" s="87"/>
    </row>
    <row r="317" spans="15:32" x14ac:dyDescent="0.5">
      <c r="O317" s="45"/>
      <c r="P317" s="142"/>
      <c r="Q317" s="142"/>
      <c r="R317" s="87"/>
      <c r="S317" s="87"/>
      <c r="T317" s="87"/>
    </row>
    <row r="318" spans="15:32" x14ac:dyDescent="0.5">
      <c r="O318" s="45"/>
      <c r="P318" s="142"/>
      <c r="Q318" s="142"/>
      <c r="R318" s="87"/>
      <c r="S318" s="87"/>
      <c r="T318" s="87"/>
    </row>
    <row r="319" spans="15:32" x14ac:dyDescent="0.5">
      <c r="O319" s="45"/>
      <c r="P319" s="142"/>
      <c r="Q319" s="142"/>
      <c r="R319" s="87"/>
      <c r="S319" s="87"/>
      <c r="T319" s="87"/>
    </row>
    <row r="320" spans="15:32" x14ac:dyDescent="0.5">
      <c r="O320" s="45"/>
      <c r="P320" s="142"/>
      <c r="Q320" s="142"/>
      <c r="R320" s="87"/>
      <c r="S320" s="87"/>
      <c r="T320" s="87"/>
    </row>
    <row r="321" spans="15:20" x14ac:dyDescent="0.5">
      <c r="O321" s="45"/>
      <c r="P321" s="142"/>
      <c r="Q321" s="142"/>
      <c r="R321" s="87"/>
      <c r="S321" s="87"/>
      <c r="T321" s="87"/>
    </row>
    <row r="322" spans="15:20" x14ac:dyDescent="0.5">
      <c r="O322" s="45"/>
      <c r="P322" s="142"/>
      <c r="Q322" s="142"/>
      <c r="R322" s="87"/>
      <c r="S322" s="87"/>
      <c r="T322" s="87"/>
    </row>
    <row r="323" spans="15:20" x14ac:dyDescent="0.5">
      <c r="O323" s="45"/>
      <c r="P323" s="142"/>
      <c r="Q323" s="142"/>
      <c r="R323" s="87"/>
      <c r="S323" s="87"/>
      <c r="T323" s="87"/>
    </row>
    <row r="324" spans="15:20" x14ac:dyDescent="0.5">
      <c r="O324" s="45"/>
      <c r="P324" s="142"/>
      <c r="Q324" s="142"/>
      <c r="R324" s="87"/>
      <c r="S324" s="87"/>
      <c r="T324" s="87"/>
    </row>
    <row r="325" spans="15:20" x14ac:dyDescent="0.5">
      <c r="O325" s="45"/>
      <c r="P325" s="142"/>
      <c r="Q325" s="142"/>
      <c r="R325" s="87"/>
      <c r="S325" s="87"/>
      <c r="T325" s="87"/>
    </row>
    <row r="326" spans="15:20" x14ac:dyDescent="0.5">
      <c r="O326" s="45"/>
      <c r="P326" s="142"/>
      <c r="Q326" s="142"/>
      <c r="R326" s="87"/>
      <c r="S326" s="87"/>
      <c r="T326" s="87"/>
    </row>
    <row r="327" spans="15:20" x14ac:dyDescent="0.5">
      <c r="O327" s="45"/>
      <c r="P327" s="142"/>
      <c r="Q327" s="142"/>
      <c r="R327" s="87"/>
      <c r="S327" s="87"/>
      <c r="T327" s="87"/>
    </row>
    <row r="328" spans="15:20" x14ac:dyDescent="0.5">
      <c r="O328" s="45"/>
      <c r="Q328" s="142"/>
      <c r="R328" s="87"/>
      <c r="S328" s="87"/>
      <c r="T328" s="87"/>
    </row>
  </sheetData>
  <mergeCells count="3">
    <mergeCell ref="C7:D7"/>
    <mergeCell ref="C8:D8"/>
    <mergeCell ref="R4:S4"/>
  </mergeCells>
  <phoneticPr fontId="11" type="noConversion"/>
  <conditionalFormatting sqref="X15:Y19 AI85:AJ85">
    <cfRule type="cellIs" dxfId="146" priority="7" stopIfTrue="1" operator="lessThan">
      <formula>0</formula>
    </cfRule>
  </conditionalFormatting>
  <conditionalFormatting sqref="AI62:AJ62">
    <cfRule type="cellIs" dxfId="145" priority="8" stopIfTrue="1" operator="greaterThan">
      <formula>0</formula>
    </cfRule>
  </conditionalFormatting>
  <conditionalFormatting sqref="AI39:AJ39">
    <cfRule type="cellIs" dxfId="144" priority="9" stopIfTrue="1" operator="greaterThan">
      <formula>0</formula>
    </cfRule>
    <cfRule type="cellIs" dxfId="143" priority="10" stopIfTrue="1" operator="lessThan">
      <formula>0</formula>
    </cfRule>
  </conditionalFormatting>
  <conditionalFormatting sqref="AI62:AJ62">
    <cfRule type="cellIs" dxfId="142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9F9DE-A00B-4D49-B814-AC1DCD2CB360}">
  <dimension ref="J1:BO313"/>
  <sheetViews>
    <sheetView zoomScale="94" zoomScaleNormal="89" workbookViewId="0">
      <selection activeCell="P25" sqref="P25"/>
    </sheetView>
  </sheetViews>
  <sheetFormatPr baseColWidth="10" defaultRowHeight="15" x14ac:dyDescent="0.5"/>
  <cols>
    <col min="23" max="23" width="2.81640625" customWidth="1"/>
    <col min="24" max="24" width="6.1796875" customWidth="1"/>
    <col min="25" max="25" width="3.36328125" customWidth="1"/>
    <col min="26" max="26" width="7.453125" customWidth="1"/>
    <col min="27" max="27" width="6.6328125" customWidth="1"/>
    <col min="28" max="28" width="7" customWidth="1"/>
    <col min="29" max="29" width="6.36328125" customWidth="1"/>
    <col min="30" max="30" width="6.1796875" style="125" customWidth="1"/>
    <col min="31" max="31" width="6.08984375" style="125" customWidth="1"/>
    <col min="32" max="32" width="7.36328125" customWidth="1"/>
    <col min="33" max="33" width="7.54296875" customWidth="1"/>
    <col min="34" max="34" width="6.36328125" customWidth="1"/>
    <col min="35" max="35" width="7.36328125" customWidth="1"/>
    <col min="36" max="36" width="10.453125" style="11" customWidth="1"/>
    <col min="37" max="37" width="8.1796875" style="11" customWidth="1"/>
    <col min="38" max="38" width="6.90625" style="11" customWidth="1"/>
    <col min="39" max="39" width="6.6328125" style="125" customWidth="1"/>
    <col min="40" max="40" width="8" style="11" customWidth="1"/>
    <col min="41" max="41" width="7.36328125" customWidth="1"/>
    <col min="42" max="42" width="5.6328125" customWidth="1"/>
    <col min="43" max="43" width="8.08984375" customWidth="1"/>
    <col min="44" max="44" width="8.453125" customWidth="1"/>
    <col min="45" max="45" width="9" customWidth="1"/>
    <col min="46" max="46" width="8.36328125" customWidth="1"/>
    <col min="47" max="47" width="8.1796875" customWidth="1"/>
    <col min="49" max="49" width="11" style="125" customWidth="1"/>
    <col min="50" max="50" width="7.453125" customWidth="1"/>
    <col min="51" max="55" width="15.90625" customWidth="1"/>
  </cols>
  <sheetData>
    <row r="1" spans="10:67" x14ac:dyDescent="0.5">
      <c r="J1" s="54"/>
      <c r="K1" s="54"/>
      <c r="L1" s="54"/>
      <c r="AA1" s="125"/>
      <c r="AB1" s="125"/>
      <c r="AD1"/>
      <c r="AE1"/>
      <c r="AG1" s="11"/>
      <c r="AH1" s="11"/>
      <c r="AI1" s="11"/>
      <c r="AJ1" s="125"/>
      <c r="AL1" s="6"/>
      <c r="AM1" s="67"/>
      <c r="AN1" s="67"/>
      <c r="AO1" s="13"/>
      <c r="AP1" s="7"/>
      <c r="AQ1" s="3"/>
      <c r="AR1" s="3"/>
      <c r="AS1" s="4"/>
      <c r="AT1" s="7"/>
      <c r="AU1" s="7"/>
      <c r="AV1" s="3"/>
      <c r="AW1" s="3"/>
      <c r="AX1" s="3"/>
    </row>
    <row r="2" spans="10:67" s="192" customFormat="1" ht="32.4" x14ac:dyDescent="1">
      <c r="J2" s="209" t="s">
        <v>506</v>
      </c>
      <c r="K2" s="209"/>
      <c r="L2" s="209"/>
      <c r="M2"/>
      <c r="N2"/>
      <c r="O2"/>
      <c r="P2"/>
      <c r="Q2"/>
      <c r="R2"/>
      <c r="T2"/>
      <c r="U2"/>
      <c r="V2"/>
      <c r="W2"/>
      <c r="X2"/>
      <c r="Y2"/>
      <c r="Z2"/>
      <c r="AA2" s="125"/>
      <c r="AB2" s="125"/>
      <c r="AC2"/>
      <c r="AD2"/>
      <c r="AE2"/>
      <c r="AF2"/>
      <c r="AG2" s="11"/>
      <c r="AH2" s="11"/>
      <c r="AI2" s="11"/>
      <c r="AJ2" s="125"/>
      <c r="AK2" s="11"/>
      <c r="AL2" s="6"/>
      <c r="AM2" s="216"/>
      <c r="AN2" s="249"/>
      <c r="AO2" s="249"/>
      <c r="AP2" s="250"/>
      <c r="AQ2" s="217"/>
      <c r="AR2" s="247"/>
      <c r="AS2" s="247"/>
      <c r="AT2" s="216"/>
      <c r="AU2" s="217"/>
      <c r="AV2" s="217"/>
      <c r="AW2" s="247"/>
      <c r="AX2" s="247"/>
      <c r="AY2" s="247"/>
    </row>
    <row r="3" spans="10:67" ht="17.25" customHeight="1" x14ac:dyDescent="0.5">
      <c r="J3" s="54"/>
      <c r="K3" s="54"/>
      <c r="L3" s="54"/>
      <c r="AA3" s="125"/>
      <c r="AB3" s="125"/>
      <c r="AD3"/>
      <c r="AE3"/>
      <c r="AG3" s="11"/>
      <c r="AH3" s="11"/>
      <c r="AI3" s="11"/>
      <c r="AJ3" s="125"/>
      <c r="AL3" s="6"/>
      <c r="AM3" s="67"/>
      <c r="AN3" s="67"/>
      <c r="AO3" s="13"/>
      <c r="AP3" s="7"/>
      <c r="AQ3" s="3"/>
      <c r="AR3" s="3"/>
      <c r="AS3" s="4"/>
      <c r="AT3" s="7"/>
      <c r="AU3" s="7"/>
      <c r="AV3" s="3"/>
      <c r="AW3" s="3"/>
      <c r="AX3" s="3"/>
    </row>
    <row r="4" spans="10:67" x14ac:dyDescent="0.5">
      <c r="J4" s="54"/>
      <c r="K4" s="54"/>
      <c r="L4" s="54"/>
      <c r="AA4" s="125"/>
      <c r="AB4" s="125"/>
      <c r="AD4"/>
      <c r="AE4"/>
      <c r="AG4" s="11"/>
      <c r="AH4" s="11"/>
      <c r="AI4" s="11"/>
      <c r="AJ4" s="125"/>
      <c r="AL4" s="6"/>
      <c r="AM4" s="67"/>
      <c r="AN4" s="67"/>
      <c r="AO4" s="13"/>
      <c r="AP4" s="7"/>
      <c r="AQ4" s="3"/>
      <c r="AR4" s="3"/>
      <c r="AS4" s="4"/>
      <c r="AT4" s="7"/>
      <c r="AU4" s="7"/>
      <c r="AV4" s="3"/>
      <c r="AW4" s="3"/>
      <c r="AX4" s="3"/>
    </row>
    <row r="5" spans="10:67" x14ac:dyDescent="0.5">
      <c r="AO5" s="6"/>
      <c r="AP5" s="67"/>
      <c r="AQ5" s="67"/>
      <c r="AR5" s="13"/>
      <c r="AS5" s="7"/>
      <c r="AT5" s="3"/>
      <c r="AU5" s="3"/>
      <c r="AV5" s="4"/>
      <c r="AW5" s="7"/>
      <c r="AX5" s="7"/>
      <c r="AY5" s="3"/>
      <c r="AZ5" s="3"/>
      <c r="BA5" s="3"/>
      <c r="BB5" s="6"/>
      <c r="BC5" s="67"/>
      <c r="BD5" s="67"/>
      <c r="BE5" s="13"/>
      <c r="BF5" s="7"/>
      <c r="BG5" s="3"/>
      <c r="BH5" s="3"/>
      <c r="BI5" s="4"/>
      <c r="BJ5" s="7"/>
      <c r="BK5" s="7"/>
      <c r="BL5" s="3"/>
      <c r="BM5" s="3"/>
      <c r="BN5" s="3"/>
      <c r="BO5" s="3"/>
    </row>
    <row r="6" spans="10:67" ht="17.25" customHeight="1" x14ac:dyDescent="0.5">
      <c r="AP6" s="67"/>
      <c r="AQ6" s="67"/>
      <c r="AR6" s="13"/>
      <c r="AS6" s="7"/>
      <c r="AT6" s="3"/>
      <c r="AU6" s="3"/>
      <c r="AV6" s="4"/>
      <c r="AW6" s="7"/>
      <c r="AX6" s="7"/>
      <c r="AY6" s="3"/>
      <c r="AZ6" s="3"/>
      <c r="BA6" s="3"/>
      <c r="BB6" s="67"/>
      <c r="BC6" s="13"/>
      <c r="BD6" s="7"/>
      <c r="BE6" s="3"/>
      <c r="BF6" s="3"/>
      <c r="BG6" s="4"/>
      <c r="BH6" s="7"/>
      <c r="BI6" s="7"/>
      <c r="BJ6" s="3"/>
      <c r="BK6" s="3"/>
      <c r="BL6" s="3"/>
      <c r="BM6" s="3"/>
    </row>
    <row r="7" spans="10:67" ht="15.75" customHeight="1" x14ac:dyDescent="0.5">
      <c r="AP7" s="67"/>
      <c r="AQ7" s="67"/>
      <c r="AR7" s="13"/>
      <c r="AS7" s="7"/>
      <c r="AT7" s="3"/>
      <c r="AU7" s="3"/>
      <c r="AV7" s="4"/>
      <c r="AW7" s="7"/>
      <c r="AX7" s="7"/>
      <c r="AY7" s="3"/>
      <c r="AZ7" s="3"/>
      <c r="BA7" s="3"/>
      <c r="BB7" s="3"/>
    </row>
    <row r="8" spans="10:67" x14ac:dyDescent="0.5">
      <c r="AP8" s="6"/>
      <c r="AQ8" s="6"/>
      <c r="AR8" s="6"/>
      <c r="AS8" s="6"/>
      <c r="AT8" s="3"/>
      <c r="AU8" s="3"/>
      <c r="AW8"/>
    </row>
    <row r="9" spans="10:67" x14ac:dyDescent="0.5">
      <c r="AP9" s="67"/>
      <c r="AQ9" s="67"/>
      <c r="AR9" s="13"/>
      <c r="AS9" s="7"/>
      <c r="AT9" s="3"/>
      <c r="AU9" s="3"/>
      <c r="AW9"/>
    </row>
    <row r="10" spans="10:67" x14ac:dyDescent="0.5">
      <c r="AP10" s="67"/>
      <c r="AQ10" s="67"/>
      <c r="AR10" s="13"/>
      <c r="AS10" s="7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</row>
    <row r="11" spans="10:67" ht="17.25" customHeight="1" x14ac:dyDescent="0.5">
      <c r="AP11" s="66"/>
      <c r="AQ11" s="66"/>
      <c r="AR11" s="3"/>
      <c r="AS11" s="7"/>
      <c r="AT11" s="3"/>
      <c r="AU11" s="14"/>
      <c r="AV11" s="14"/>
      <c r="AW11" s="18"/>
      <c r="AX11" s="18"/>
      <c r="AY11" s="18"/>
      <c r="AZ11" s="3"/>
      <c r="BA11" s="3"/>
      <c r="BB11" s="3"/>
      <c r="BC11" s="3"/>
      <c r="BD11" s="3"/>
    </row>
    <row r="12" spans="10:67" ht="17.25" customHeight="1" x14ac:dyDescent="0.5">
      <c r="AP12" s="66"/>
      <c r="AQ12" s="66"/>
      <c r="AR12" s="3"/>
      <c r="AS12" s="7"/>
      <c r="AT12" s="3"/>
      <c r="AU12" s="14"/>
      <c r="AV12" s="14"/>
      <c r="AW12" s="18"/>
      <c r="AX12" s="18"/>
      <c r="AY12" s="18"/>
      <c r="AZ12" s="3"/>
      <c r="BA12" s="3"/>
      <c r="BB12" s="3"/>
      <c r="BC12" s="3"/>
      <c r="BD12" s="3"/>
    </row>
    <row r="13" spans="10:67" x14ac:dyDescent="0.5">
      <c r="AP13" s="66"/>
      <c r="AQ13" s="66"/>
      <c r="AR13" s="3"/>
      <c r="AS13" s="3"/>
      <c r="AT13" s="3"/>
      <c r="AU13" s="14"/>
      <c r="AV13" s="14"/>
      <c r="AW13" s="18"/>
      <c r="AX13" s="18"/>
      <c r="AY13" s="18"/>
      <c r="AZ13" s="3"/>
      <c r="BA13" s="3"/>
      <c r="BB13" s="3"/>
      <c r="BC13" s="3"/>
      <c r="BD13" s="3"/>
    </row>
    <row r="14" spans="10:67" x14ac:dyDescent="0.5">
      <c r="AP14" s="66"/>
      <c r="AQ14" s="66"/>
      <c r="AR14" s="3"/>
      <c r="AS14" s="3"/>
      <c r="AT14" s="3"/>
      <c r="AU14" s="14"/>
      <c r="AV14" s="14"/>
      <c r="AW14" s="18"/>
      <c r="AX14" s="18"/>
      <c r="AY14" s="18"/>
      <c r="AZ14" s="3"/>
      <c r="BA14" s="3"/>
      <c r="BB14" s="3"/>
      <c r="BC14" s="3"/>
      <c r="BD14" s="3"/>
    </row>
    <row r="15" spans="10:67" x14ac:dyDescent="0.5">
      <c r="AP15" s="14"/>
      <c r="AQ15" s="14"/>
      <c r="AR15" s="3"/>
      <c r="AS15" s="3"/>
      <c r="AT15" s="3"/>
      <c r="AU15" s="14"/>
      <c r="AV15" s="14"/>
      <c r="AW15" s="18"/>
      <c r="AX15" s="18"/>
      <c r="AY15" s="18"/>
      <c r="AZ15" s="3"/>
      <c r="BA15" s="3"/>
      <c r="BB15" s="3"/>
      <c r="BC15" s="3"/>
      <c r="BD15" s="3"/>
    </row>
    <row r="16" spans="10:67" x14ac:dyDescent="0.5">
      <c r="AP16" s="14"/>
      <c r="AQ16" s="14"/>
      <c r="AR16" s="3"/>
      <c r="AS16" s="3"/>
      <c r="AT16" s="3"/>
      <c r="AU16" s="14"/>
      <c r="AV16" s="14"/>
      <c r="AW16" s="18"/>
      <c r="AX16" s="18"/>
      <c r="AY16" s="18"/>
      <c r="AZ16" s="3"/>
      <c r="BA16" s="3"/>
      <c r="BB16" s="3"/>
      <c r="BC16" s="3"/>
      <c r="BD16" s="3"/>
    </row>
    <row r="17" spans="42:58" x14ac:dyDescent="0.5">
      <c r="AP17" s="17"/>
      <c r="AQ17" s="17"/>
      <c r="AR17" s="7"/>
      <c r="AS17" s="21"/>
      <c r="AT17" s="3"/>
      <c r="AU17" s="3"/>
      <c r="AW17"/>
    </row>
    <row r="18" spans="42:58" x14ac:dyDescent="0.5">
      <c r="AP18" s="17"/>
      <c r="AQ18" s="17"/>
      <c r="AR18" s="7"/>
      <c r="AS18" s="21"/>
      <c r="AT18" s="3"/>
      <c r="AU18" s="3"/>
      <c r="AW18"/>
    </row>
    <row r="19" spans="42:58" x14ac:dyDescent="0.5">
      <c r="AP19" s="17"/>
      <c r="AQ19" s="17"/>
      <c r="AR19" s="7"/>
      <c r="AS19" s="21"/>
      <c r="AT19" s="3"/>
      <c r="AU19" s="3"/>
      <c r="AW19"/>
    </row>
    <row r="20" spans="42:58" x14ac:dyDescent="0.5">
      <c r="AP20" s="21"/>
      <c r="AQ20" s="21"/>
      <c r="AR20" s="7"/>
      <c r="AS20" s="21"/>
      <c r="AT20" s="3"/>
      <c r="AU20" s="3"/>
      <c r="AW20"/>
    </row>
    <row r="21" spans="42:58" x14ac:dyDescent="0.5">
      <c r="AP21" s="21"/>
      <c r="AQ21" s="21"/>
      <c r="AR21" s="7"/>
      <c r="AS21" s="21"/>
      <c r="AT21" s="3"/>
      <c r="AU21" s="3"/>
      <c r="AW21"/>
    </row>
    <row r="22" spans="42:58" x14ac:dyDescent="0.5">
      <c r="AP22" s="21"/>
      <c r="AQ22" s="21"/>
      <c r="AR22" s="7"/>
      <c r="AS22" s="21"/>
      <c r="AT22" s="3"/>
      <c r="AU22" s="3"/>
      <c r="AW22"/>
    </row>
    <row r="23" spans="42:58" x14ac:dyDescent="0.5">
      <c r="AZ23" s="14"/>
      <c r="BA23" s="14"/>
      <c r="BB23" s="3"/>
      <c r="BC23" s="3"/>
      <c r="BD23" s="3"/>
      <c r="BE23" s="3"/>
      <c r="BF23" s="3"/>
    </row>
    <row r="24" spans="42:58" x14ac:dyDescent="0.5">
      <c r="AZ24" s="7"/>
      <c r="BA24" s="21"/>
      <c r="BB24" s="21"/>
      <c r="BC24" s="3"/>
      <c r="BD24" s="21"/>
      <c r="BE24" s="3"/>
      <c r="BF24" s="3"/>
    </row>
    <row r="25" spans="42:58" x14ac:dyDescent="0.5">
      <c r="AZ25" s="14"/>
      <c r="BA25" s="14"/>
      <c r="BB25" s="3"/>
      <c r="BC25" s="3"/>
      <c r="BD25" s="3"/>
      <c r="BE25" s="3"/>
      <c r="BF25" s="3"/>
    </row>
    <row r="26" spans="42:58" x14ac:dyDescent="0.5">
      <c r="AZ26" s="14"/>
      <c r="BA26" s="14"/>
      <c r="BB26" s="3"/>
      <c r="BC26" s="3"/>
      <c r="BD26" s="3"/>
      <c r="BE26" s="3"/>
      <c r="BF26" s="3"/>
    </row>
    <row r="27" spans="42:58" x14ac:dyDescent="0.5">
      <c r="AZ27" s="4"/>
      <c r="BA27" s="7"/>
      <c r="BB27" s="7"/>
      <c r="BC27" s="3"/>
      <c r="BD27" s="3"/>
      <c r="BE27" s="3"/>
      <c r="BF27" s="3"/>
    </row>
    <row r="28" spans="42:58" x14ac:dyDescent="0.5">
      <c r="AZ28" s="6"/>
      <c r="BA28" s="6"/>
      <c r="BB28" s="6"/>
      <c r="BC28" s="6"/>
      <c r="BD28" s="6"/>
      <c r="BE28" s="3"/>
      <c r="BF28" s="3"/>
    </row>
    <row r="29" spans="42:58" x14ac:dyDescent="0.5">
      <c r="AZ29" s="6"/>
      <c r="BA29" s="14"/>
      <c r="BB29" s="14"/>
      <c r="BC29" s="13"/>
      <c r="BD29" s="7"/>
      <c r="BE29" s="3"/>
      <c r="BF29" s="3"/>
    </row>
    <row r="30" spans="42:58" x14ac:dyDescent="0.5">
      <c r="AZ30" s="6"/>
      <c r="BA30" s="14"/>
      <c r="BB30" s="14"/>
      <c r="BC30" s="13"/>
      <c r="BD30" s="7"/>
      <c r="BE30" s="3"/>
      <c r="BF30" s="3"/>
    </row>
    <row r="31" spans="42:58" x14ac:dyDescent="0.5">
      <c r="AZ31" s="6"/>
      <c r="BA31" s="14"/>
      <c r="BB31" s="14"/>
      <c r="BC31" s="13"/>
      <c r="BD31" s="7"/>
      <c r="BE31" s="3"/>
      <c r="BF31" s="3"/>
    </row>
    <row r="32" spans="42:58" x14ac:dyDescent="0.5">
      <c r="AZ32" s="6"/>
      <c r="BA32" s="14"/>
      <c r="BB32" s="14"/>
      <c r="BC32" s="13"/>
      <c r="BD32" s="7"/>
      <c r="BE32" s="3"/>
      <c r="BF32" s="3"/>
    </row>
    <row r="33" spans="52:58" x14ac:dyDescent="0.5">
      <c r="AZ33" s="6"/>
      <c r="BA33" s="14"/>
      <c r="BB33" s="14"/>
      <c r="BC33" s="14"/>
      <c r="BD33" s="7"/>
      <c r="BE33" s="3"/>
      <c r="BF33" s="3"/>
    </row>
    <row r="34" spans="52:58" x14ac:dyDescent="0.5">
      <c r="AZ34" s="6"/>
      <c r="BA34" s="14"/>
      <c r="BB34" s="14"/>
      <c r="BC34" s="14"/>
      <c r="BD34" s="7"/>
      <c r="BE34" s="3"/>
      <c r="BF34" s="3"/>
    </row>
    <row r="35" spans="52:58" x14ac:dyDescent="0.5">
      <c r="AZ35" s="6"/>
      <c r="BA35" s="14"/>
      <c r="BB35" s="14"/>
      <c r="BC35" s="14"/>
      <c r="BD35" s="7"/>
      <c r="BE35" s="3"/>
      <c r="BF35" s="3"/>
    </row>
    <row r="36" spans="52:58" x14ac:dyDescent="0.5">
      <c r="AZ36" s="6"/>
      <c r="BA36" s="14"/>
      <c r="BB36" s="14"/>
      <c r="BC36" s="14"/>
      <c r="BD36" s="7"/>
      <c r="BE36" s="3"/>
      <c r="BF36" s="3"/>
    </row>
    <row r="37" spans="52:58" x14ac:dyDescent="0.5">
      <c r="AZ37" s="6"/>
      <c r="BA37" s="14"/>
      <c r="BB37" s="14"/>
      <c r="BC37" s="7"/>
      <c r="BD37" s="7"/>
      <c r="BE37" s="3"/>
      <c r="BF37" s="3"/>
    </row>
    <row r="38" spans="52:58" x14ac:dyDescent="0.5">
      <c r="AZ38" s="6"/>
      <c r="BA38" s="14"/>
      <c r="BB38" s="14"/>
      <c r="BC38" s="7"/>
      <c r="BD38" s="7"/>
      <c r="BE38" s="3"/>
      <c r="BF38" s="3"/>
    </row>
    <row r="39" spans="52:58" x14ac:dyDescent="0.5">
      <c r="AZ39" s="6"/>
      <c r="BA39" s="14"/>
      <c r="BB39" s="14"/>
      <c r="BC39" s="7"/>
      <c r="BD39" s="7"/>
      <c r="BE39" s="3"/>
      <c r="BF39" s="3"/>
    </row>
    <row r="40" spans="52:58" x14ac:dyDescent="0.5">
      <c r="AZ40" s="6"/>
      <c r="BA40" s="14"/>
      <c r="BB40" s="14"/>
      <c r="BC40" s="7"/>
      <c r="BD40" s="7"/>
      <c r="BE40" s="3"/>
      <c r="BF40" s="3"/>
    </row>
    <row r="41" spans="52:58" x14ac:dyDescent="0.5">
      <c r="AZ41" s="6"/>
      <c r="BA41" s="14"/>
      <c r="BB41" s="14"/>
      <c r="BC41" s="7"/>
      <c r="BD41" s="7"/>
      <c r="BE41" s="3"/>
      <c r="BF41" s="3"/>
    </row>
    <row r="42" spans="52:58" x14ac:dyDescent="0.5">
      <c r="AZ42" s="6"/>
      <c r="BA42" s="14"/>
      <c r="BB42" s="14"/>
      <c r="BC42" s="7"/>
      <c r="BD42" s="7"/>
      <c r="BE42" s="3"/>
      <c r="BF42" s="3"/>
    </row>
    <row r="43" spans="52:58" x14ac:dyDescent="0.5">
      <c r="AZ43" s="6"/>
      <c r="BA43" s="14"/>
      <c r="BB43" s="14"/>
      <c r="BC43" s="7"/>
      <c r="BD43" s="7"/>
      <c r="BE43" s="3"/>
      <c r="BF43" s="3"/>
    </row>
    <row r="44" spans="52:58" x14ac:dyDescent="0.5">
      <c r="AZ44" s="6"/>
      <c r="BA44" s="14"/>
      <c r="BB44" s="14"/>
      <c r="BC44" s="7"/>
      <c r="BD44" s="7"/>
      <c r="BE44" s="3"/>
      <c r="BF44" s="3"/>
    </row>
    <row r="45" spans="52:58" x14ac:dyDescent="0.5">
      <c r="AZ45" s="6"/>
      <c r="BA45" s="7"/>
      <c r="BB45" s="7"/>
      <c r="BC45" s="7"/>
      <c r="BD45" s="7"/>
      <c r="BE45" s="3"/>
      <c r="BF45" s="3"/>
    </row>
    <row r="46" spans="52:58" x14ac:dyDescent="0.5">
      <c r="AZ46" s="14"/>
      <c r="BA46" s="14"/>
      <c r="BB46" s="3"/>
      <c r="BC46" s="3"/>
      <c r="BD46" s="3"/>
      <c r="BE46" s="3"/>
      <c r="BF46" s="3"/>
    </row>
    <row r="47" spans="52:58" x14ac:dyDescent="0.5">
      <c r="AZ47" s="7"/>
      <c r="BA47" s="7"/>
      <c r="BB47" s="7"/>
      <c r="BC47" s="3"/>
      <c r="BD47" s="7"/>
      <c r="BE47" s="3"/>
      <c r="BF47" s="3"/>
    </row>
    <row r="48" spans="52:58" x14ac:dyDescent="0.5">
      <c r="AZ48" s="14"/>
      <c r="BA48" s="14"/>
      <c r="BB48" s="3"/>
      <c r="BC48" s="3"/>
      <c r="BD48" s="3"/>
      <c r="BE48" s="3"/>
      <c r="BF48" s="3"/>
    </row>
    <row r="49" spans="52:58" x14ac:dyDescent="0.5">
      <c r="AZ49" s="14"/>
      <c r="BA49" s="14"/>
      <c r="BB49" s="3"/>
      <c r="BC49" s="3"/>
      <c r="BD49" s="3"/>
      <c r="BE49" s="3"/>
      <c r="BF49" s="3"/>
    </row>
    <row r="50" spans="52:58" x14ac:dyDescent="0.5">
      <c r="AZ50" s="4"/>
      <c r="BA50" s="7"/>
      <c r="BB50" s="7"/>
      <c r="BC50" s="3"/>
      <c r="BD50" s="4"/>
      <c r="BE50" s="3"/>
      <c r="BF50" s="3"/>
    </row>
    <row r="51" spans="52:58" x14ac:dyDescent="0.5">
      <c r="AZ51" s="6"/>
      <c r="BA51" s="6"/>
      <c r="BB51" s="6"/>
      <c r="BC51" s="6"/>
      <c r="BD51" s="6"/>
      <c r="BE51" s="3"/>
      <c r="BF51" s="3"/>
    </row>
    <row r="52" spans="52:58" x14ac:dyDescent="0.5">
      <c r="AZ52" s="6"/>
      <c r="BA52" s="14"/>
      <c r="BB52" s="14"/>
      <c r="BC52" s="13"/>
      <c r="BD52" s="7"/>
      <c r="BE52" s="3"/>
      <c r="BF52" s="3"/>
    </row>
    <row r="53" spans="52:58" x14ac:dyDescent="0.5">
      <c r="AZ53" s="6"/>
      <c r="BA53" s="14"/>
      <c r="BB53" s="14"/>
      <c r="BC53" s="13"/>
      <c r="BD53" s="7"/>
      <c r="BE53" s="3"/>
      <c r="BF53" s="3"/>
    </row>
    <row r="54" spans="52:58" x14ac:dyDescent="0.5">
      <c r="AZ54" s="6"/>
      <c r="BA54" s="14"/>
      <c r="BB54" s="14"/>
      <c r="BC54" s="13"/>
      <c r="BD54" s="7"/>
      <c r="BE54" s="3"/>
      <c r="BF54" s="3"/>
    </row>
    <row r="55" spans="52:58" x14ac:dyDescent="0.5">
      <c r="AZ55" s="6"/>
      <c r="BA55" s="14"/>
      <c r="BB55" s="14"/>
      <c r="BC55" s="13"/>
      <c r="BD55" s="7"/>
      <c r="BE55" s="3"/>
      <c r="BF55" s="3"/>
    </row>
    <row r="56" spans="52:58" x14ac:dyDescent="0.5">
      <c r="AZ56" s="6"/>
      <c r="BA56" s="14"/>
      <c r="BB56" s="14"/>
      <c r="BC56" s="14"/>
      <c r="BD56" s="7"/>
      <c r="BE56" s="3"/>
      <c r="BF56" s="3"/>
    </row>
    <row r="57" spans="52:58" x14ac:dyDescent="0.5">
      <c r="AZ57" s="6"/>
      <c r="BA57" s="14"/>
      <c r="BB57" s="14"/>
      <c r="BC57" s="14"/>
      <c r="BD57" s="7"/>
      <c r="BE57" s="3"/>
      <c r="BF57" s="3"/>
    </row>
    <row r="58" spans="52:58" x14ac:dyDescent="0.5">
      <c r="AZ58" s="6"/>
      <c r="BA58" s="14"/>
      <c r="BB58" s="14"/>
      <c r="BC58" s="14"/>
      <c r="BD58" s="7"/>
      <c r="BE58" s="3"/>
      <c r="BF58" s="3"/>
    </row>
    <row r="59" spans="52:58" x14ac:dyDescent="0.5">
      <c r="AZ59" s="6"/>
      <c r="BA59" s="14"/>
      <c r="BB59" s="14"/>
      <c r="BC59" s="14"/>
      <c r="BD59" s="7"/>
      <c r="BE59" s="3"/>
      <c r="BF59" s="3"/>
    </row>
    <row r="60" spans="52:58" x14ac:dyDescent="0.5">
      <c r="AZ60" s="6"/>
      <c r="BA60" s="14"/>
      <c r="BB60" s="14"/>
      <c r="BC60" s="7"/>
      <c r="BD60" s="7"/>
      <c r="BE60" s="3"/>
      <c r="BF60" s="3"/>
    </row>
    <row r="61" spans="52:58" x14ac:dyDescent="0.5">
      <c r="AZ61" s="6"/>
      <c r="BA61" s="14"/>
      <c r="BB61" s="14"/>
      <c r="BC61" s="7"/>
      <c r="BD61" s="7"/>
      <c r="BE61" s="3"/>
      <c r="BF61" s="3"/>
    </row>
    <row r="62" spans="52:58" x14ac:dyDescent="0.5">
      <c r="AZ62" s="6"/>
      <c r="BA62" s="14"/>
      <c r="BB62" s="14"/>
      <c r="BC62" s="7"/>
      <c r="BD62" s="7"/>
      <c r="BE62" s="3"/>
      <c r="BF62" s="3"/>
    </row>
    <row r="63" spans="52:58" x14ac:dyDescent="0.5">
      <c r="AZ63" s="6"/>
      <c r="BA63" s="14"/>
      <c r="BB63" s="14"/>
      <c r="BC63" s="7"/>
      <c r="BD63" s="7"/>
      <c r="BE63" s="3"/>
      <c r="BF63" s="3"/>
    </row>
    <row r="64" spans="52:58" x14ac:dyDescent="0.5">
      <c r="AZ64" s="6"/>
      <c r="BA64" s="14"/>
      <c r="BB64" s="14"/>
      <c r="BC64" s="7"/>
      <c r="BD64" s="7"/>
      <c r="BE64" s="3"/>
      <c r="BF64" s="3"/>
    </row>
    <row r="65" spans="52:58" x14ac:dyDescent="0.5">
      <c r="AZ65" s="6"/>
      <c r="BA65" s="14"/>
      <c r="BB65" s="14"/>
      <c r="BC65" s="7"/>
      <c r="BD65" s="7"/>
      <c r="BE65" s="3"/>
      <c r="BF65" s="3"/>
    </row>
    <row r="66" spans="52:58" x14ac:dyDescent="0.5">
      <c r="AZ66" s="6"/>
      <c r="BA66" s="14"/>
      <c r="BB66" s="14"/>
      <c r="BC66" s="7"/>
      <c r="BD66" s="7"/>
      <c r="BE66" s="3"/>
      <c r="BF66" s="3"/>
    </row>
    <row r="67" spans="52:58" x14ac:dyDescent="0.5">
      <c r="AZ67" s="6"/>
      <c r="BA67" s="14"/>
      <c r="BB67" s="14"/>
      <c r="BC67" s="7"/>
      <c r="BD67" s="7"/>
      <c r="BE67" s="3"/>
      <c r="BF67" s="3"/>
    </row>
    <row r="68" spans="52:58" x14ac:dyDescent="0.5">
      <c r="AZ68" s="6"/>
      <c r="BA68" s="7"/>
      <c r="BB68" s="7"/>
      <c r="BC68" s="7"/>
      <c r="BD68" s="7"/>
      <c r="BE68" s="3"/>
      <c r="BF68" s="3"/>
    </row>
    <row r="69" spans="52:58" x14ac:dyDescent="0.5">
      <c r="AZ69" s="14"/>
      <c r="BA69" s="14"/>
      <c r="BB69" s="3"/>
      <c r="BC69" s="3"/>
      <c r="BD69" s="3"/>
      <c r="BE69" s="3"/>
      <c r="BF69" s="3"/>
    </row>
    <row r="70" spans="52:58" x14ac:dyDescent="0.5">
      <c r="AZ70" s="7"/>
      <c r="BA70" s="7"/>
      <c r="BB70" s="7"/>
      <c r="BC70" s="3"/>
      <c r="BD70" s="7"/>
      <c r="BE70" s="3"/>
      <c r="BF70" s="3"/>
    </row>
    <row r="71" spans="52:58" x14ac:dyDescent="0.5">
      <c r="AZ71" s="14"/>
      <c r="BA71" s="14"/>
    </row>
    <row r="72" spans="52:58" x14ac:dyDescent="0.5">
      <c r="AZ72" s="14"/>
      <c r="BA72" s="14"/>
    </row>
    <row r="73" spans="52:58" x14ac:dyDescent="0.5">
      <c r="AZ73" s="14"/>
      <c r="BA73" s="14"/>
    </row>
    <row r="74" spans="52:58" x14ac:dyDescent="0.5">
      <c r="AZ74" s="14"/>
      <c r="BA74" s="14"/>
    </row>
    <row r="75" spans="52:58" x14ac:dyDescent="0.5">
      <c r="AZ75" s="14"/>
      <c r="BA75" s="14"/>
    </row>
    <row r="76" spans="52:58" x14ac:dyDescent="0.5">
      <c r="AZ76" s="14"/>
      <c r="BA76" s="14"/>
    </row>
    <row r="77" spans="52:58" x14ac:dyDescent="0.5">
      <c r="AZ77" s="14"/>
      <c r="BA77" s="14"/>
    </row>
    <row r="78" spans="52:58" x14ac:dyDescent="0.5">
      <c r="AZ78" s="14"/>
      <c r="BA78" s="14"/>
    </row>
    <row r="79" spans="52:58" x14ac:dyDescent="0.5">
      <c r="AZ79" s="14"/>
      <c r="BA79" s="14"/>
    </row>
    <row r="80" spans="52:58" x14ac:dyDescent="0.5">
      <c r="AZ80" s="14"/>
      <c r="BA80" s="14"/>
    </row>
    <row r="81" spans="52:53" x14ac:dyDescent="0.5">
      <c r="AZ81" s="14"/>
      <c r="BA81" s="14"/>
    </row>
    <row r="82" spans="52:53" x14ac:dyDescent="0.5">
      <c r="AZ82" s="14"/>
      <c r="BA82" s="14"/>
    </row>
    <row r="83" spans="52:53" x14ac:dyDescent="0.5">
      <c r="AZ83" s="14"/>
      <c r="BA83" s="14"/>
    </row>
    <row r="84" spans="52:53" x14ac:dyDescent="0.5">
      <c r="AZ84" s="14"/>
      <c r="BA84" s="14"/>
    </row>
    <row r="85" spans="52:53" x14ac:dyDescent="0.5">
      <c r="AZ85" s="14"/>
      <c r="BA85" s="14"/>
    </row>
    <row r="86" spans="52:53" x14ac:dyDescent="0.5">
      <c r="AZ86" s="14"/>
      <c r="BA86" s="14"/>
    </row>
    <row r="87" spans="52:53" x14ac:dyDescent="0.5">
      <c r="AZ87" s="14"/>
      <c r="BA87" s="14"/>
    </row>
    <row r="88" spans="52:53" x14ac:dyDescent="0.5">
      <c r="AZ88" s="14"/>
      <c r="BA88" s="14"/>
    </row>
    <row r="89" spans="52:53" x14ac:dyDescent="0.5">
      <c r="AZ89" s="14"/>
      <c r="BA89" s="14"/>
    </row>
    <row r="90" spans="52:53" x14ac:dyDescent="0.5">
      <c r="AZ90" s="14"/>
      <c r="BA90" s="14"/>
    </row>
    <row r="91" spans="52:53" x14ac:dyDescent="0.5">
      <c r="AZ91" s="14"/>
      <c r="BA91" s="14"/>
    </row>
    <row r="92" spans="52:53" x14ac:dyDescent="0.5">
      <c r="AZ92" s="14"/>
      <c r="BA92" s="14"/>
    </row>
    <row r="93" spans="52:53" x14ac:dyDescent="0.5">
      <c r="AZ93" s="14"/>
      <c r="BA93" s="14"/>
    </row>
    <row r="94" spans="52:53" x14ac:dyDescent="0.5">
      <c r="AZ94" s="14"/>
      <c r="BA94" s="14"/>
    </row>
    <row r="95" spans="52:53" x14ac:dyDescent="0.5">
      <c r="AZ95" s="14"/>
      <c r="BA95" s="14"/>
    </row>
    <row r="96" spans="52:53" x14ac:dyDescent="0.5">
      <c r="AZ96" s="14"/>
      <c r="BA96" s="14"/>
    </row>
    <row r="97" spans="52:53" x14ac:dyDescent="0.5">
      <c r="AZ97" s="14"/>
      <c r="BA97" s="14"/>
    </row>
    <row r="98" spans="52:53" x14ac:dyDescent="0.5">
      <c r="AZ98" s="14"/>
      <c r="BA98" s="14"/>
    </row>
    <row r="99" spans="52:53" x14ac:dyDescent="0.5">
      <c r="AZ99" s="14"/>
      <c r="BA99" s="14"/>
    </row>
    <row r="100" spans="52:53" x14ac:dyDescent="0.5">
      <c r="AZ100" s="14"/>
      <c r="BA100" s="14"/>
    </row>
    <row r="101" spans="52:53" x14ac:dyDescent="0.5">
      <c r="AZ101" s="14"/>
      <c r="BA101" s="14"/>
    </row>
    <row r="102" spans="52:53" x14ac:dyDescent="0.5">
      <c r="AZ102" s="14"/>
      <c r="BA102" s="14"/>
    </row>
    <row r="103" spans="52:53" x14ac:dyDescent="0.5">
      <c r="AZ103" s="14"/>
      <c r="BA103" s="14"/>
    </row>
    <row r="104" spans="52:53" x14ac:dyDescent="0.5">
      <c r="AZ104" s="14"/>
      <c r="BA104" s="14"/>
    </row>
    <row r="105" spans="52:53" x14ac:dyDescent="0.5">
      <c r="AZ105" s="14"/>
      <c r="BA105" s="14"/>
    </row>
    <row r="106" spans="52:53" x14ac:dyDescent="0.5">
      <c r="AZ106" s="14"/>
      <c r="BA106" s="14"/>
    </row>
    <row r="107" spans="52:53" x14ac:dyDescent="0.5">
      <c r="AZ107" s="14"/>
      <c r="BA107" s="14"/>
    </row>
    <row r="108" spans="52:53" x14ac:dyDescent="0.5">
      <c r="AZ108" s="14"/>
      <c r="BA108" s="14"/>
    </row>
    <row r="109" spans="52:53" x14ac:dyDescent="0.5">
      <c r="AZ109" s="14"/>
      <c r="BA109" s="14"/>
    </row>
    <row r="110" spans="52:53" x14ac:dyDescent="0.5">
      <c r="AZ110" s="14"/>
      <c r="BA110" s="14"/>
    </row>
    <row r="111" spans="52:53" x14ac:dyDescent="0.5">
      <c r="AZ111" s="14"/>
      <c r="BA111" s="14"/>
    </row>
    <row r="112" spans="52:53" x14ac:dyDescent="0.5">
      <c r="AZ112" s="14"/>
      <c r="BA112" s="14"/>
    </row>
    <row r="113" spans="52:58" x14ac:dyDescent="0.5">
      <c r="AZ113" s="14"/>
      <c r="BA113" s="14"/>
    </row>
    <row r="114" spans="52:58" x14ac:dyDescent="0.5">
      <c r="AZ114" s="14"/>
      <c r="BA114" s="14"/>
    </row>
    <row r="115" spans="52:58" x14ac:dyDescent="0.5">
      <c r="AZ115" s="14"/>
      <c r="BA115" s="14"/>
    </row>
    <row r="116" spans="52:58" x14ac:dyDescent="0.5">
      <c r="AZ116" s="14"/>
      <c r="BA116" s="14"/>
    </row>
    <row r="117" spans="52:58" x14ac:dyDescent="0.5">
      <c r="AZ117" s="14"/>
      <c r="BA117" s="14"/>
    </row>
    <row r="118" spans="52:58" x14ac:dyDescent="0.5">
      <c r="AZ118" s="14"/>
      <c r="BA118" s="14"/>
    </row>
    <row r="119" spans="52:58" x14ac:dyDescent="0.5">
      <c r="AZ119" s="14"/>
      <c r="BA119" s="14"/>
    </row>
    <row r="120" spans="52:58" x14ac:dyDescent="0.5">
      <c r="AZ120" s="14"/>
      <c r="BA120" s="14"/>
    </row>
    <row r="121" spans="52:58" x14ac:dyDescent="0.5">
      <c r="AZ121" s="14"/>
      <c r="BA121" s="14"/>
    </row>
    <row r="122" spans="52:58" x14ac:dyDescent="0.5">
      <c r="AZ122" s="14"/>
      <c r="BA122" s="14"/>
    </row>
    <row r="123" spans="52:58" x14ac:dyDescent="0.5">
      <c r="AZ123" s="14"/>
      <c r="BA123" s="14"/>
      <c r="BF123" s="3"/>
    </row>
    <row r="124" spans="52:58" x14ac:dyDescent="0.5">
      <c r="AZ124" s="14"/>
      <c r="BA124" s="14"/>
      <c r="BF124" s="3"/>
    </row>
    <row r="125" spans="52:58" x14ac:dyDescent="0.5">
      <c r="AZ125" s="14"/>
      <c r="BA125" s="14"/>
      <c r="BF125" s="3"/>
    </row>
    <row r="126" spans="52:58" x14ac:dyDescent="0.5">
      <c r="BF126" s="3"/>
    </row>
    <row r="146" spans="16:51" x14ac:dyDescent="0.5">
      <c r="P146" s="308" t="s">
        <v>578</v>
      </c>
    </row>
    <row r="147" spans="16:51" x14ac:dyDescent="0.5">
      <c r="AC147" s="15"/>
      <c r="AD147" s="140"/>
      <c r="AE147" s="140"/>
      <c r="AF147" s="15"/>
      <c r="AM147" s="140"/>
    </row>
    <row r="148" spans="16:51" x14ac:dyDescent="0.5">
      <c r="AC148" s="15"/>
      <c r="AD148" s="140"/>
      <c r="AE148" s="140"/>
      <c r="AF148" s="15"/>
      <c r="AM148" s="140"/>
    </row>
    <row r="149" spans="16:51" x14ac:dyDescent="0.5">
      <c r="AC149" s="15"/>
      <c r="AD149" s="140"/>
      <c r="AE149" s="140"/>
      <c r="AF149" s="15"/>
      <c r="AG149" s="15"/>
      <c r="AM149" s="140"/>
    </row>
    <row r="150" spans="16:51" x14ac:dyDescent="0.5">
      <c r="AC150" s="15"/>
      <c r="AD150" s="140"/>
      <c r="AE150" s="140"/>
      <c r="AF150" s="15"/>
      <c r="AG150" s="15"/>
      <c r="AH150" s="15"/>
      <c r="AI150" s="15"/>
      <c r="AJ150" s="85"/>
      <c r="AK150" s="85"/>
      <c r="AL150" s="85"/>
      <c r="AM150" s="140"/>
      <c r="AN150" s="85"/>
      <c r="AO150" s="15"/>
      <c r="AP150" s="15"/>
      <c r="AQ150" s="15"/>
      <c r="AR150" s="15"/>
      <c r="AS150" s="15"/>
      <c r="AT150" s="15"/>
      <c r="AU150" s="15"/>
      <c r="AV150" s="15"/>
      <c r="AW150" s="140"/>
      <c r="AX150" s="15"/>
      <c r="AY150" s="15"/>
    </row>
    <row r="151" spans="16:51" x14ac:dyDescent="0.5">
      <c r="AC151" s="15"/>
      <c r="AD151" s="140"/>
      <c r="AE151" s="140"/>
      <c r="AF151" s="15"/>
      <c r="AG151" s="15"/>
      <c r="AH151" s="15"/>
      <c r="AI151" s="15"/>
      <c r="AJ151" s="85"/>
      <c r="AK151" s="85"/>
      <c r="AL151" s="85"/>
      <c r="AM151" s="140"/>
      <c r="AN151" s="85"/>
      <c r="AO151" s="15"/>
      <c r="AP151" s="15"/>
      <c r="AQ151" s="15"/>
      <c r="AR151" s="15"/>
      <c r="AS151" s="15"/>
      <c r="AT151" s="15"/>
      <c r="AU151" s="15"/>
      <c r="AV151" s="15"/>
      <c r="AW151" s="140"/>
      <c r="AX151" s="15"/>
      <c r="AY151" s="15"/>
    </row>
    <row r="152" spans="16:51" x14ac:dyDescent="0.5">
      <c r="AC152" s="15"/>
      <c r="AD152" s="140"/>
      <c r="AE152" s="140"/>
      <c r="AF152" s="15"/>
      <c r="AG152" s="15"/>
      <c r="AH152" s="15"/>
      <c r="AI152" s="15"/>
      <c r="AJ152" s="85"/>
      <c r="AK152" s="85"/>
      <c r="AL152" s="85"/>
      <c r="AM152" s="140"/>
      <c r="AN152" s="85"/>
      <c r="AO152" s="15"/>
      <c r="AP152" s="15"/>
      <c r="AQ152" s="15"/>
      <c r="AR152" s="15"/>
      <c r="AS152" s="15"/>
      <c r="AT152" s="15"/>
      <c r="AU152" s="15"/>
      <c r="AV152" s="15"/>
      <c r="AW152" s="140"/>
      <c r="AX152" s="15"/>
      <c r="AY152" s="15"/>
    </row>
    <row r="153" spans="16:51" x14ac:dyDescent="0.5">
      <c r="AC153" s="15"/>
      <c r="AD153" s="140"/>
      <c r="AE153" s="140"/>
      <c r="AF153" s="15"/>
      <c r="AG153" s="15"/>
      <c r="AH153" s="15"/>
      <c r="AI153" s="15"/>
      <c r="AJ153" s="85"/>
      <c r="AK153" s="85"/>
      <c r="AL153" s="85"/>
      <c r="AM153" s="140"/>
      <c r="AN153" s="85"/>
      <c r="AO153" s="15"/>
      <c r="AP153" s="15"/>
      <c r="AQ153" s="15"/>
      <c r="AR153" s="15"/>
      <c r="AS153" s="15"/>
      <c r="AT153" s="15"/>
      <c r="AU153" s="15"/>
      <c r="AV153" s="15"/>
      <c r="AW153" s="140"/>
      <c r="AX153" s="15"/>
      <c r="AY153" s="15"/>
    </row>
    <row r="154" spans="16:51" x14ac:dyDescent="0.5">
      <c r="AC154" s="15"/>
      <c r="AD154" s="140"/>
      <c r="AE154" s="140"/>
      <c r="AF154" s="15"/>
      <c r="AG154" s="15"/>
      <c r="AH154" s="15"/>
      <c r="AI154" s="15"/>
      <c r="AJ154" s="85"/>
      <c r="AK154" s="85"/>
      <c r="AL154" s="85"/>
      <c r="AM154" s="140"/>
      <c r="AN154" s="85"/>
      <c r="AO154" s="15"/>
      <c r="AP154" s="15"/>
      <c r="AQ154" s="15"/>
      <c r="AR154" s="15"/>
      <c r="AS154" s="15"/>
      <c r="AT154" s="15"/>
      <c r="AU154" s="15"/>
      <c r="AV154" s="15"/>
      <c r="AW154" s="140"/>
      <c r="AX154" s="15"/>
      <c r="AY154" s="15"/>
    </row>
    <row r="155" spans="16:51" x14ac:dyDescent="0.5">
      <c r="AC155" s="15"/>
      <c r="AD155" s="140"/>
      <c r="AE155" s="140"/>
      <c r="AF155" s="15"/>
      <c r="AG155" s="15"/>
      <c r="AH155" s="15"/>
      <c r="AI155" s="15"/>
      <c r="AJ155" s="85"/>
      <c r="AK155" s="85"/>
      <c r="AL155" s="85"/>
      <c r="AM155" s="140"/>
      <c r="AN155" s="85"/>
      <c r="AO155" s="15"/>
      <c r="AP155" s="15"/>
      <c r="AQ155" s="15"/>
      <c r="AR155" s="15"/>
      <c r="AS155" s="15"/>
      <c r="AT155" s="15"/>
      <c r="AU155" s="15"/>
      <c r="AV155" s="15"/>
      <c r="AW155" s="140"/>
      <c r="AX155" s="15"/>
      <c r="AY155" s="15"/>
    </row>
    <row r="156" spans="16:51" x14ac:dyDescent="0.5">
      <c r="AC156" s="15"/>
      <c r="AD156" s="140"/>
      <c r="AE156" s="140"/>
      <c r="AF156" s="15"/>
      <c r="AG156" s="15"/>
      <c r="AH156" s="15"/>
      <c r="AI156" s="15"/>
      <c r="AJ156" s="85"/>
      <c r="AK156" s="85"/>
      <c r="AL156" s="85"/>
      <c r="AM156" s="140"/>
      <c r="AN156" s="85"/>
      <c r="AO156" s="15"/>
      <c r="AP156" s="15"/>
      <c r="AQ156" s="15"/>
      <c r="AR156" s="15"/>
      <c r="AS156" s="15"/>
      <c r="AT156" s="15"/>
      <c r="AU156" s="15"/>
      <c r="AV156" s="15"/>
      <c r="AW156" s="140"/>
      <c r="AX156" s="15"/>
      <c r="AY156" s="15"/>
    </row>
    <row r="157" spans="16:51" x14ac:dyDescent="0.5">
      <c r="AC157" s="15"/>
      <c r="AD157" s="140"/>
      <c r="AE157" s="140"/>
      <c r="AF157" s="15"/>
      <c r="AG157" s="15"/>
      <c r="AH157" s="15"/>
      <c r="AI157" s="15"/>
      <c r="AJ157" s="85"/>
      <c r="AK157" s="85"/>
      <c r="AL157" s="85"/>
      <c r="AM157" s="140"/>
      <c r="AN157" s="85"/>
      <c r="AO157" s="15"/>
      <c r="AP157" s="15"/>
      <c r="AQ157" s="15"/>
      <c r="AR157" s="15"/>
      <c r="AS157" s="15"/>
      <c r="AT157" s="15"/>
      <c r="AU157" s="15"/>
      <c r="AV157" s="15"/>
      <c r="AW157" s="140"/>
      <c r="AX157" s="15"/>
      <c r="AY157" s="15"/>
    </row>
    <row r="158" spans="16:51" x14ac:dyDescent="0.5">
      <c r="AC158" s="15"/>
      <c r="AD158" s="140"/>
      <c r="AE158" s="140"/>
      <c r="AF158" s="15"/>
      <c r="AG158" s="15"/>
      <c r="AH158" s="15"/>
      <c r="AI158" s="15"/>
      <c r="AJ158" s="85"/>
      <c r="AK158" s="85"/>
      <c r="AL158" s="85"/>
      <c r="AM158" s="140"/>
      <c r="AN158" s="85"/>
      <c r="AO158" s="15"/>
      <c r="AP158" s="15"/>
      <c r="AQ158" s="15"/>
      <c r="AR158" s="15"/>
      <c r="AS158" s="15"/>
      <c r="AT158" s="15"/>
      <c r="AU158" s="15"/>
      <c r="AV158" s="15"/>
      <c r="AW158" s="140"/>
      <c r="AX158" s="15"/>
      <c r="AY158" s="15"/>
    </row>
    <row r="159" spans="16:51" x14ac:dyDescent="0.5">
      <c r="AC159" s="15"/>
      <c r="AD159" s="140"/>
      <c r="AE159" s="140"/>
      <c r="AF159" s="15"/>
      <c r="AG159" s="15"/>
      <c r="AH159" s="15"/>
      <c r="AI159" s="15"/>
      <c r="AJ159" s="85"/>
      <c r="AK159" s="85"/>
      <c r="AL159" s="85"/>
      <c r="AM159" s="140"/>
      <c r="AN159" s="85"/>
      <c r="AO159" s="15"/>
      <c r="AP159" s="15"/>
      <c r="AQ159" s="15"/>
      <c r="AR159" s="15"/>
      <c r="AS159" s="15"/>
      <c r="AT159" s="15"/>
      <c r="AU159" s="15"/>
      <c r="AV159" s="15"/>
      <c r="AW159" s="140"/>
      <c r="AX159" s="15"/>
      <c r="AY159" s="15"/>
    </row>
    <row r="160" spans="16:51" x14ac:dyDescent="0.5">
      <c r="AC160" s="15"/>
      <c r="AD160" s="140"/>
      <c r="AE160" s="140"/>
      <c r="AF160" s="15"/>
      <c r="AG160" s="15"/>
      <c r="AH160" s="15"/>
      <c r="AI160" s="15"/>
      <c r="AJ160" s="85"/>
      <c r="AK160" s="85"/>
      <c r="AL160" s="85"/>
      <c r="AM160" s="140"/>
      <c r="AN160" s="85"/>
      <c r="AO160" s="15"/>
      <c r="AP160" s="15"/>
      <c r="AQ160" s="15"/>
      <c r="AR160" s="15"/>
      <c r="AS160" s="15"/>
      <c r="AT160" s="15"/>
      <c r="AU160" s="15"/>
      <c r="AV160" s="15"/>
      <c r="AW160" s="140"/>
      <c r="AX160" s="15"/>
      <c r="AY160" s="15"/>
    </row>
    <row r="161" spans="29:51" x14ac:dyDescent="0.5">
      <c r="AC161" s="15"/>
      <c r="AD161" s="140"/>
      <c r="AE161" s="140"/>
      <c r="AF161" s="15"/>
      <c r="AG161" s="15"/>
      <c r="AH161" s="15"/>
      <c r="AI161" s="15"/>
      <c r="AJ161" s="85"/>
      <c r="AK161" s="85"/>
      <c r="AL161" s="85"/>
      <c r="AM161" s="140"/>
      <c r="AN161" s="85"/>
      <c r="AO161" s="15"/>
      <c r="AP161" s="15"/>
      <c r="AQ161" s="15"/>
      <c r="AR161" s="15"/>
      <c r="AS161" s="15"/>
      <c r="AT161" s="15"/>
      <c r="AU161" s="15"/>
      <c r="AV161" s="15"/>
      <c r="AW161" s="140"/>
      <c r="AX161" s="15"/>
      <c r="AY161" s="15"/>
    </row>
    <row r="162" spans="29:51" x14ac:dyDescent="0.5">
      <c r="AC162" s="15"/>
      <c r="AD162" s="140"/>
      <c r="AE162" s="140"/>
      <c r="AF162" s="15"/>
      <c r="AG162" s="15"/>
      <c r="AH162" s="15"/>
      <c r="AI162" s="15"/>
      <c r="AJ162" s="85"/>
      <c r="AK162" s="85"/>
      <c r="AL162" s="85"/>
      <c r="AM162" s="140"/>
      <c r="AN162" s="85"/>
      <c r="AO162" s="15"/>
      <c r="AP162" s="15"/>
      <c r="AQ162" s="15"/>
      <c r="AR162" s="15"/>
      <c r="AS162" s="15"/>
      <c r="AT162" s="15"/>
      <c r="AU162" s="15"/>
      <c r="AV162" s="15"/>
      <c r="AW162" s="140"/>
      <c r="AX162" s="15"/>
      <c r="AY162" s="15"/>
    </row>
    <row r="163" spans="29:51" x14ac:dyDescent="0.5">
      <c r="AC163" s="15"/>
      <c r="AD163" s="140"/>
      <c r="AE163" s="140"/>
      <c r="AF163" s="15"/>
      <c r="AG163" s="15"/>
      <c r="AH163" s="15"/>
      <c r="AI163" s="15"/>
      <c r="AJ163" s="85"/>
      <c r="AK163" s="85"/>
      <c r="AL163" s="85"/>
      <c r="AM163" s="140"/>
      <c r="AN163" s="85"/>
      <c r="AO163" s="15"/>
      <c r="AP163" s="15"/>
      <c r="AQ163" s="15"/>
      <c r="AR163" s="15"/>
      <c r="AS163" s="15"/>
      <c r="AT163" s="15"/>
      <c r="AU163" s="15"/>
      <c r="AV163" s="15"/>
      <c r="AW163" s="140"/>
      <c r="AX163" s="15"/>
      <c r="AY163" s="15"/>
    </row>
    <row r="164" spans="29:51" x14ac:dyDescent="0.5">
      <c r="AC164" s="15"/>
      <c r="AD164" s="140"/>
      <c r="AE164" s="140"/>
      <c r="AF164" s="15"/>
      <c r="AG164" s="15"/>
      <c r="AH164" s="15"/>
      <c r="AI164" s="15"/>
      <c r="AJ164" s="85"/>
      <c r="AK164" s="85"/>
      <c r="AL164" s="85"/>
      <c r="AM164" s="140"/>
      <c r="AN164" s="85"/>
      <c r="AO164" s="15"/>
      <c r="AP164" s="15"/>
      <c r="AQ164" s="15"/>
      <c r="AR164" s="15"/>
      <c r="AS164" s="15"/>
      <c r="AT164" s="15"/>
      <c r="AU164" s="15"/>
      <c r="AV164" s="15"/>
      <c r="AW164" s="140"/>
      <c r="AX164" s="15"/>
      <c r="AY164" s="15"/>
    </row>
    <row r="165" spans="29:51" x14ac:dyDescent="0.5">
      <c r="AC165" s="15"/>
      <c r="AD165" s="140"/>
      <c r="AE165" s="140"/>
      <c r="AF165" s="15"/>
      <c r="AG165" s="15"/>
      <c r="AH165" s="15"/>
      <c r="AI165" s="15"/>
      <c r="AJ165" s="85"/>
      <c r="AK165" s="85"/>
      <c r="AL165" s="85"/>
      <c r="AM165" s="140"/>
      <c r="AN165" s="85"/>
      <c r="AO165" s="15"/>
      <c r="AP165" s="15"/>
      <c r="AQ165" s="15"/>
      <c r="AR165" s="15"/>
      <c r="AS165" s="15"/>
      <c r="AT165" s="15"/>
      <c r="AU165" s="15"/>
      <c r="AV165" s="15"/>
      <c r="AW165" s="140"/>
      <c r="AX165" s="15"/>
      <c r="AY165" s="15"/>
    </row>
    <row r="166" spans="29:51" x14ac:dyDescent="0.5">
      <c r="AC166" s="15"/>
      <c r="AD166" s="140"/>
      <c r="AE166" s="140"/>
      <c r="AF166" s="15"/>
      <c r="AG166" s="15"/>
      <c r="AH166" s="15"/>
      <c r="AI166" s="15"/>
      <c r="AJ166" s="85"/>
      <c r="AK166" s="85"/>
      <c r="AL166" s="85"/>
      <c r="AM166" s="140"/>
      <c r="AN166" s="85"/>
      <c r="AO166" s="15"/>
      <c r="AP166" s="15"/>
      <c r="AQ166" s="15"/>
      <c r="AR166" s="15"/>
      <c r="AS166" s="15"/>
      <c r="AT166" s="15"/>
      <c r="AU166" s="15"/>
      <c r="AV166" s="15"/>
      <c r="AW166" s="140"/>
      <c r="AX166" s="15"/>
      <c r="AY166" s="15"/>
    </row>
    <row r="167" spans="29:51" x14ac:dyDescent="0.5">
      <c r="AC167" s="15"/>
      <c r="AD167" s="140"/>
      <c r="AE167" s="140"/>
      <c r="AF167" s="15"/>
      <c r="AG167" s="15"/>
      <c r="AH167" s="15"/>
      <c r="AI167" s="15"/>
      <c r="AJ167" s="85"/>
      <c r="AK167" s="85"/>
      <c r="AL167" s="85"/>
      <c r="AM167" s="140"/>
      <c r="AN167" s="85"/>
      <c r="AO167" s="15"/>
      <c r="AP167" s="15"/>
      <c r="AQ167" s="15"/>
      <c r="AR167" s="15"/>
      <c r="AS167" s="15"/>
      <c r="AT167" s="15"/>
      <c r="AU167" s="15"/>
      <c r="AV167" s="15"/>
      <c r="AW167" s="140"/>
      <c r="AX167" s="15"/>
      <c r="AY167" s="15"/>
    </row>
    <row r="168" spans="29:51" x14ac:dyDescent="0.5">
      <c r="AC168" s="15"/>
      <c r="AD168" s="140"/>
      <c r="AE168" s="140"/>
      <c r="AF168" s="15"/>
      <c r="AG168" s="15"/>
      <c r="AH168" s="15"/>
      <c r="AI168" s="15"/>
      <c r="AJ168" s="85"/>
      <c r="AK168" s="85"/>
      <c r="AL168" s="85"/>
      <c r="AM168" s="140"/>
      <c r="AN168" s="85"/>
      <c r="AO168" s="15"/>
      <c r="AP168" s="15"/>
      <c r="AQ168" s="15"/>
      <c r="AR168" s="15"/>
      <c r="AS168" s="15"/>
      <c r="AT168" s="15"/>
      <c r="AU168" s="15"/>
      <c r="AV168" s="15"/>
      <c r="AW168" s="140"/>
      <c r="AX168" s="15"/>
      <c r="AY168" s="15"/>
    </row>
    <row r="169" spans="29:51" x14ac:dyDescent="0.5">
      <c r="AC169" s="15"/>
      <c r="AD169" s="140"/>
      <c r="AE169" s="140"/>
      <c r="AF169" s="15"/>
      <c r="AG169" s="15"/>
      <c r="AH169" s="15"/>
      <c r="AI169" s="15"/>
      <c r="AJ169" s="85"/>
      <c r="AK169" s="85"/>
      <c r="AL169" s="85"/>
      <c r="AM169" s="140"/>
      <c r="AN169" s="85"/>
      <c r="AO169" s="15"/>
      <c r="AP169" s="15"/>
      <c r="AQ169" s="15"/>
      <c r="AR169" s="15"/>
      <c r="AS169" s="15"/>
      <c r="AT169" s="15"/>
      <c r="AU169" s="15"/>
      <c r="AV169" s="15"/>
      <c r="AW169" s="140"/>
      <c r="AX169" s="15"/>
      <c r="AY169" s="15"/>
    </row>
    <row r="170" spans="29:51" x14ac:dyDescent="0.5">
      <c r="AC170" s="15"/>
      <c r="AD170" s="140"/>
      <c r="AE170" s="140"/>
      <c r="AF170" s="15"/>
      <c r="AG170" s="15"/>
      <c r="AH170" s="15"/>
      <c r="AI170" s="15"/>
      <c r="AJ170" s="85"/>
      <c r="AK170" s="85"/>
      <c r="AL170" s="85"/>
      <c r="AM170" s="140"/>
      <c r="AN170" s="85"/>
      <c r="AO170" s="15"/>
      <c r="AP170" s="15"/>
      <c r="AQ170" s="15"/>
      <c r="AR170" s="15"/>
      <c r="AS170" s="15"/>
      <c r="AT170" s="15"/>
      <c r="AU170" s="15"/>
      <c r="AV170" s="15"/>
      <c r="AW170" s="140"/>
      <c r="AX170" s="15"/>
      <c r="AY170" s="15"/>
    </row>
    <row r="171" spans="29:51" x14ac:dyDescent="0.5">
      <c r="AC171" s="15"/>
      <c r="AD171" s="140"/>
      <c r="AE171" s="140"/>
      <c r="AF171" s="15"/>
      <c r="AG171" s="15"/>
      <c r="AH171" s="15"/>
      <c r="AI171" s="15"/>
      <c r="AJ171" s="85"/>
      <c r="AK171" s="85"/>
      <c r="AL171" s="85"/>
      <c r="AM171" s="140"/>
      <c r="AN171" s="85"/>
      <c r="AO171" s="15"/>
      <c r="AP171" s="15"/>
      <c r="AQ171" s="15"/>
      <c r="AR171" s="15"/>
      <c r="AS171" s="15"/>
      <c r="AT171" s="15"/>
      <c r="AU171" s="15"/>
      <c r="AV171" s="15"/>
      <c r="AW171" s="140"/>
      <c r="AX171" s="15"/>
      <c r="AY171" s="15"/>
    </row>
    <row r="172" spans="29:51" x14ac:dyDescent="0.5">
      <c r="AC172" s="15"/>
      <c r="AD172" s="140"/>
      <c r="AE172" s="140"/>
      <c r="AF172" s="15"/>
      <c r="AG172" s="15"/>
      <c r="AH172" s="15"/>
      <c r="AI172" s="15"/>
      <c r="AJ172" s="85"/>
      <c r="AK172" s="85"/>
      <c r="AL172" s="85"/>
      <c r="AM172" s="140"/>
      <c r="AN172" s="85"/>
      <c r="AO172" s="15"/>
      <c r="AP172" s="15"/>
      <c r="AQ172" s="15"/>
      <c r="AR172" s="15"/>
      <c r="AS172" s="15"/>
      <c r="AT172" s="15"/>
      <c r="AU172" s="15"/>
      <c r="AV172" s="15"/>
      <c r="AW172" s="140"/>
      <c r="AX172" s="15"/>
      <c r="AY172" s="15"/>
    </row>
    <row r="173" spans="29:51" x14ac:dyDescent="0.5">
      <c r="AC173" s="15"/>
      <c r="AD173" s="140"/>
      <c r="AE173" s="140"/>
      <c r="AF173" s="15"/>
      <c r="AG173" s="15"/>
      <c r="AH173" s="15"/>
      <c r="AI173" s="15"/>
      <c r="AJ173" s="85"/>
      <c r="AK173" s="85"/>
      <c r="AL173" s="85"/>
      <c r="AM173" s="140"/>
      <c r="AN173" s="85"/>
      <c r="AO173" s="15"/>
      <c r="AP173" s="15"/>
      <c r="AQ173" s="15"/>
      <c r="AR173" s="15"/>
      <c r="AS173" s="15"/>
      <c r="AT173" s="15"/>
      <c r="AU173" s="15"/>
      <c r="AV173" s="15"/>
      <c r="AW173" s="140"/>
      <c r="AX173" s="15"/>
      <c r="AY173" s="15"/>
    </row>
    <row r="174" spans="29:51" x14ac:dyDescent="0.5">
      <c r="AC174" s="15"/>
      <c r="AD174" s="140"/>
      <c r="AE174" s="140"/>
      <c r="AF174" s="15"/>
      <c r="AG174" s="15"/>
      <c r="AH174" s="15"/>
      <c r="AI174" s="15"/>
      <c r="AJ174" s="85"/>
      <c r="AK174" s="85"/>
      <c r="AL174" s="85"/>
      <c r="AM174" s="140"/>
      <c r="AN174" s="85"/>
      <c r="AO174" s="15"/>
      <c r="AP174" s="15"/>
      <c r="AQ174" s="15"/>
      <c r="AR174" s="15"/>
      <c r="AS174" s="15"/>
      <c r="AT174" s="15"/>
      <c r="AU174" s="15"/>
      <c r="AV174" s="15"/>
      <c r="AW174" s="140"/>
      <c r="AX174" s="15"/>
      <c r="AY174" s="15"/>
    </row>
    <row r="175" spans="29:51" x14ac:dyDescent="0.5">
      <c r="AC175" s="15"/>
      <c r="AD175" s="140"/>
      <c r="AE175" s="140"/>
      <c r="AF175" s="15"/>
      <c r="AG175" s="15"/>
      <c r="AH175" s="15"/>
      <c r="AI175" s="15"/>
      <c r="AJ175" s="85"/>
      <c r="AK175" s="85"/>
      <c r="AL175" s="85"/>
      <c r="AM175" s="140"/>
      <c r="AN175" s="85"/>
      <c r="AO175" s="15"/>
      <c r="AP175" s="15"/>
      <c r="AQ175" s="15"/>
      <c r="AR175" s="15"/>
      <c r="AS175" s="15"/>
      <c r="AT175" s="15"/>
      <c r="AU175" s="15"/>
      <c r="AV175" s="15"/>
      <c r="AW175" s="140"/>
      <c r="AX175" s="15"/>
      <c r="AY175" s="15"/>
    </row>
    <row r="176" spans="29:51" x14ac:dyDescent="0.5">
      <c r="AC176" s="15"/>
      <c r="AD176" s="140"/>
      <c r="AE176" s="140"/>
      <c r="AF176" s="15"/>
      <c r="AG176" s="15"/>
      <c r="AH176" s="15"/>
      <c r="AI176" s="15"/>
      <c r="AJ176" s="85"/>
      <c r="AK176" s="85"/>
      <c r="AL176" s="85"/>
      <c r="AM176" s="140"/>
      <c r="AN176" s="85"/>
      <c r="AO176" s="15"/>
      <c r="AP176" s="15"/>
      <c r="AQ176" s="15"/>
      <c r="AR176" s="15"/>
      <c r="AS176" s="15"/>
      <c r="AT176" s="15"/>
      <c r="AU176" s="15"/>
      <c r="AV176" s="15"/>
      <c r="AW176" s="140"/>
      <c r="AX176" s="15"/>
      <c r="AY176" s="15"/>
    </row>
    <row r="177" spans="29:51" x14ac:dyDescent="0.5">
      <c r="AC177" s="15"/>
      <c r="AD177" s="140"/>
      <c r="AE177" s="140"/>
      <c r="AF177" s="15"/>
      <c r="AG177" s="15"/>
      <c r="AH177" s="15"/>
      <c r="AI177" s="15"/>
      <c r="AJ177" s="85"/>
      <c r="AK177" s="85"/>
      <c r="AL177" s="85"/>
      <c r="AM177" s="140"/>
      <c r="AN177" s="85"/>
      <c r="AO177" s="15"/>
      <c r="AP177" s="15"/>
      <c r="AQ177" s="15"/>
      <c r="AR177" s="15"/>
      <c r="AS177" s="15"/>
      <c r="AT177" s="15"/>
      <c r="AU177" s="15"/>
      <c r="AV177" s="15"/>
      <c r="AW177" s="140"/>
      <c r="AX177" s="15"/>
      <c r="AY177" s="15"/>
    </row>
    <row r="178" spans="29:51" x14ac:dyDescent="0.5">
      <c r="AC178" s="15"/>
      <c r="AD178" s="140"/>
      <c r="AE178" s="140"/>
      <c r="AF178" s="15"/>
      <c r="AG178" s="15"/>
      <c r="AH178" s="15"/>
      <c r="AI178" s="15"/>
      <c r="AJ178" s="85"/>
      <c r="AK178" s="85"/>
      <c r="AL178" s="85"/>
      <c r="AM178" s="140"/>
      <c r="AN178" s="85"/>
      <c r="AO178" s="15"/>
      <c r="AP178" s="15"/>
      <c r="AQ178" s="15"/>
      <c r="AR178" s="15"/>
      <c r="AS178" s="15"/>
      <c r="AT178" s="15"/>
      <c r="AU178" s="15"/>
      <c r="AV178" s="15"/>
      <c r="AW178" s="140"/>
      <c r="AX178" s="15"/>
      <c r="AY178" s="15"/>
    </row>
    <row r="179" spans="29:51" x14ac:dyDescent="0.5">
      <c r="AC179" s="15"/>
      <c r="AD179" s="140"/>
      <c r="AE179" s="140"/>
      <c r="AF179" s="15"/>
      <c r="AG179" s="15"/>
      <c r="AH179" s="15"/>
      <c r="AI179" s="15"/>
      <c r="AJ179" s="85"/>
      <c r="AK179" s="85"/>
      <c r="AL179" s="85"/>
      <c r="AM179" s="140"/>
      <c r="AN179" s="85"/>
      <c r="AO179" s="15"/>
      <c r="AP179" s="15"/>
      <c r="AQ179" s="15"/>
      <c r="AR179" s="15"/>
      <c r="AS179" s="15"/>
      <c r="AT179" s="15"/>
      <c r="AU179" s="15"/>
      <c r="AV179" s="15"/>
      <c r="AW179" s="140"/>
      <c r="AX179" s="15"/>
      <c r="AY179" s="15"/>
    </row>
    <row r="180" spans="29:51" x14ac:dyDescent="0.5">
      <c r="AC180" s="15"/>
      <c r="AD180" s="140"/>
      <c r="AE180" s="140"/>
      <c r="AF180" s="15"/>
      <c r="AG180" s="15"/>
      <c r="AH180" s="15"/>
      <c r="AI180" s="15"/>
      <c r="AJ180" s="85"/>
      <c r="AK180" s="85"/>
      <c r="AL180" s="85"/>
      <c r="AM180" s="140"/>
      <c r="AN180" s="85"/>
      <c r="AO180" s="15"/>
      <c r="AP180" s="15"/>
      <c r="AQ180" s="15"/>
      <c r="AR180" s="15"/>
      <c r="AS180" s="15"/>
      <c r="AT180" s="15"/>
      <c r="AU180" s="15"/>
      <c r="AV180" s="15"/>
      <c r="AW180" s="140"/>
      <c r="AX180" s="15"/>
      <c r="AY180" s="15"/>
    </row>
    <row r="181" spans="29:51" x14ac:dyDescent="0.5">
      <c r="AC181" s="15"/>
      <c r="AD181" s="140"/>
      <c r="AE181" s="140"/>
      <c r="AF181" s="15"/>
      <c r="AG181" s="15"/>
      <c r="AH181" s="15"/>
      <c r="AI181" s="15"/>
      <c r="AJ181" s="85"/>
      <c r="AK181" s="85"/>
      <c r="AL181" s="85"/>
      <c r="AM181" s="140"/>
      <c r="AN181" s="85"/>
      <c r="AO181" s="15"/>
      <c r="AP181" s="15"/>
      <c r="AQ181" s="15"/>
      <c r="AR181" s="15"/>
      <c r="AS181" s="15"/>
      <c r="AT181" s="15"/>
      <c r="AU181" s="15"/>
      <c r="AV181" s="15"/>
      <c r="AW181" s="140"/>
      <c r="AX181" s="15"/>
      <c r="AY181" s="15"/>
    </row>
    <row r="182" spans="29:51" x14ac:dyDescent="0.5">
      <c r="AC182" s="15"/>
      <c r="AD182" s="140"/>
      <c r="AE182" s="140"/>
      <c r="AF182" s="15"/>
      <c r="AG182" s="15"/>
      <c r="AH182" s="15"/>
      <c r="AI182" s="15"/>
      <c r="AJ182" s="85"/>
      <c r="AK182" s="85"/>
      <c r="AL182" s="85"/>
      <c r="AM182" s="140"/>
      <c r="AN182" s="85"/>
      <c r="AO182" s="15"/>
      <c r="AP182" s="15"/>
      <c r="AQ182" s="15"/>
      <c r="AR182" s="15"/>
      <c r="AS182" s="15"/>
      <c r="AT182" s="15"/>
      <c r="AU182" s="15"/>
      <c r="AV182" s="15"/>
      <c r="AW182" s="140"/>
      <c r="AX182" s="15"/>
      <c r="AY182" s="15"/>
    </row>
    <row r="183" spans="29:51" x14ac:dyDescent="0.5">
      <c r="AC183" s="15"/>
      <c r="AD183" s="140"/>
      <c r="AE183" s="140"/>
      <c r="AF183" s="15"/>
      <c r="AG183" s="15"/>
      <c r="AH183" s="15"/>
      <c r="AI183" s="15"/>
      <c r="AJ183" s="85"/>
      <c r="AK183" s="85"/>
      <c r="AL183" s="85"/>
      <c r="AM183" s="140"/>
      <c r="AN183" s="85"/>
      <c r="AO183" s="15"/>
      <c r="AP183" s="15"/>
      <c r="AQ183" s="15"/>
      <c r="AR183" s="15"/>
      <c r="AS183" s="15"/>
      <c r="AT183" s="15"/>
      <c r="AU183" s="15"/>
      <c r="AV183" s="15"/>
      <c r="AW183" s="140"/>
      <c r="AX183" s="15"/>
      <c r="AY183" s="15"/>
    </row>
    <row r="184" spans="29:51" x14ac:dyDescent="0.5">
      <c r="AC184" s="15"/>
      <c r="AD184" s="140"/>
      <c r="AE184" s="140"/>
      <c r="AF184" s="15"/>
      <c r="AG184" s="15"/>
      <c r="AH184" s="15"/>
      <c r="AI184" s="15"/>
      <c r="AJ184" s="85"/>
      <c r="AK184" s="85"/>
      <c r="AL184" s="85"/>
      <c r="AM184" s="140"/>
      <c r="AN184" s="85"/>
      <c r="AO184" s="15"/>
      <c r="AP184" s="15"/>
      <c r="AQ184" s="15"/>
      <c r="AR184" s="15"/>
      <c r="AS184" s="15"/>
      <c r="AT184" s="15"/>
      <c r="AU184" s="15"/>
      <c r="AV184" s="15"/>
      <c r="AW184" s="140"/>
      <c r="AX184" s="15"/>
      <c r="AY184" s="15"/>
    </row>
    <row r="185" spans="29:51" x14ac:dyDescent="0.5">
      <c r="AC185" s="15"/>
      <c r="AD185" s="140"/>
      <c r="AE185" s="140"/>
      <c r="AF185" s="15"/>
      <c r="AG185" s="15"/>
      <c r="AH185" s="15"/>
      <c r="AI185" s="15"/>
      <c r="AJ185" s="85"/>
      <c r="AK185" s="85"/>
      <c r="AL185" s="85"/>
      <c r="AM185" s="140"/>
      <c r="AN185" s="85"/>
      <c r="AO185" s="15"/>
      <c r="AP185" s="15"/>
      <c r="AQ185" s="15"/>
      <c r="AR185" s="15"/>
      <c r="AS185" s="15"/>
      <c r="AT185" s="15"/>
      <c r="AU185" s="15"/>
      <c r="AV185" s="15"/>
      <c r="AW185" s="140"/>
      <c r="AX185" s="15"/>
      <c r="AY185" s="15"/>
    </row>
    <row r="186" spans="29:51" x14ac:dyDescent="0.5">
      <c r="AC186" s="15"/>
      <c r="AD186" s="140"/>
      <c r="AE186" s="140"/>
      <c r="AF186" s="15"/>
      <c r="AG186" s="15"/>
      <c r="AH186" s="15"/>
      <c r="AI186" s="15"/>
      <c r="AJ186" s="85"/>
      <c r="AK186" s="85"/>
      <c r="AL186" s="85"/>
      <c r="AM186" s="140"/>
      <c r="AN186" s="85"/>
      <c r="AO186" s="15"/>
      <c r="AP186" s="15"/>
      <c r="AQ186" s="15"/>
      <c r="AR186" s="15"/>
      <c r="AS186" s="15"/>
      <c r="AT186" s="15"/>
      <c r="AU186" s="15"/>
      <c r="AV186" s="15"/>
      <c r="AW186" s="140"/>
      <c r="AX186" s="15"/>
      <c r="AY186" s="15"/>
    </row>
    <row r="187" spans="29:51" x14ac:dyDescent="0.5">
      <c r="AC187" s="15"/>
      <c r="AD187" s="140"/>
      <c r="AE187" s="140"/>
      <c r="AF187" s="15"/>
      <c r="AG187" s="15"/>
      <c r="AH187" s="15"/>
      <c r="AI187" s="15"/>
      <c r="AJ187" s="85"/>
      <c r="AK187" s="85"/>
      <c r="AL187" s="85"/>
      <c r="AM187" s="140"/>
      <c r="AN187" s="85"/>
      <c r="AO187" s="15"/>
      <c r="AP187" s="15"/>
      <c r="AQ187" s="15"/>
      <c r="AR187" s="15"/>
      <c r="AS187" s="15"/>
      <c r="AT187" s="15"/>
      <c r="AU187" s="15"/>
      <c r="AV187" s="15"/>
      <c r="AW187" s="140"/>
      <c r="AX187" s="15"/>
      <c r="AY187" s="15"/>
    </row>
    <row r="188" spans="29:51" x14ac:dyDescent="0.5">
      <c r="AC188" s="15"/>
      <c r="AD188" s="140"/>
      <c r="AE188" s="140"/>
      <c r="AF188" s="15"/>
      <c r="AG188" s="15"/>
      <c r="AH188" s="15"/>
      <c r="AI188" s="15"/>
      <c r="AJ188" s="85"/>
      <c r="AK188" s="85"/>
      <c r="AL188" s="85"/>
      <c r="AM188" s="140"/>
      <c r="AN188" s="85"/>
      <c r="AO188" s="15"/>
      <c r="AP188" s="15"/>
      <c r="AQ188" s="15"/>
      <c r="AR188" s="15"/>
      <c r="AS188" s="15"/>
      <c r="AT188" s="15"/>
      <c r="AU188" s="15"/>
      <c r="AV188" s="15"/>
      <c r="AW188" s="140"/>
      <c r="AX188" s="15"/>
      <c r="AY188" s="15"/>
    </row>
    <row r="189" spans="29:51" x14ac:dyDescent="0.5">
      <c r="AC189" s="15"/>
      <c r="AD189" s="140"/>
      <c r="AE189" s="140"/>
      <c r="AF189" s="15"/>
      <c r="AG189" s="15"/>
      <c r="AH189" s="15"/>
      <c r="AI189" s="15"/>
      <c r="AJ189" s="85"/>
      <c r="AK189" s="85"/>
      <c r="AL189" s="85"/>
      <c r="AM189" s="140"/>
      <c r="AN189" s="85"/>
      <c r="AO189" s="15"/>
      <c r="AP189" s="15"/>
      <c r="AQ189" s="15"/>
      <c r="AR189" s="15"/>
      <c r="AS189" s="15"/>
      <c r="AT189" s="15"/>
      <c r="AU189" s="15"/>
      <c r="AV189" s="15"/>
      <c r="AW189" s="140"/>
      <c r="AX189" s="15"/>
      <c r="AY189" s="15"/>
    </row>
    <row r="190" spans="29:51" x14ac:dyDescent="0.5">
      <c r="AC190" s="15"/>
      <c r="AD190" s="140"/>
      <c r="AE190" s="140"/>
      <c r="AF190" s="15"/>
      <c r="AG190" s="15"/>
      <c r="AH190" s="15"/>
      <c r="AI190" s="15"/>
      <c r="AJ190" s="85"/>
      <c r="AK190" s="85"/>
      <c r="AL190" s="85"/>
      <c r="AM190" s="140"/>
      <c r="AN190" s="85"/>
      <c r="AO190" s="15"/>
      <c r="AP190" s="15"/>
      <c r="AQ190" s="15"/>
      <c r="AR190" s="15"/>
      <c r="AS190" s="15"/>
      <c r="AT190" s="15"/>
      <c r="AU190" s="15"/>
      <c r="AV190" s="15"/>
      <c r="AW190" s="140"/>
      <c r="AX190" s="15"/>
      <c r="AY190" s="15"/>
    </row>
    <row r="191" spans="29:51" x14ac:dyDescent="0.5">
      <c r="AC191" s="15"/>
      <c r="AD191" s="140"/>
      <c r="AE191" s="140"/>
      <c r="AF191" s="15"/>
      <c r="AG191" s="15"/>
      <c r="AH191" s="15"/>
      <c r="AI191" s="15"/>
      <c r="AJ191" s="85"/>
      <c r="AK191" s="85"/>
      <c r="AL191" s="85"/>
      <c r="AM191" s="140"/>
      <c r="AN191" s="85"/>
      <c r="AO191" s="15"/>
      <c r="AP191" s="15"/>
      <c r="AQ191" s="15"/>
      <c r="AR191" s="15"/>
      <c r="AS191" s="15"/>
      <c r="AT191" s="15"/>
      <c r="AU191" s="15"/>
      <c r="AV191" s="15"/>
      <c r="AW191" s="140"/>
      <c r="AX191" s="15"/>
      <c r="AY191" s="15"/>
    </row>
    <row r="192" spans="29:51" x14ac:dyDescent="0.5">
      <c r="AC192" s="15"/>
      <c r="AD192" s="140"/>
      <c r="AE192" s="140"/>
      <c r="AF192" s="15"/>
      <c r="AG192" s="15"/>
      <c r="AH192" s="15"/>
      <c r="AI192" s="15"/>
      <c r="AJ192" s="85"/>
      <c r="AK192" s="85"/>
      <c r="AL192" s="85"/>
      <c r="AM192" s="140"/>
      <c r="AN192" s="85"/>
      <c r="AO192" s="15"/>
      <c r="AP192" s="15"/>
      <c r="AQ192" s="15"/>
      <c r="AR192" s="15"/>
      <c r="AS192" s="15"/>
      <c r="AT192" s="15"/>
      <c r="AU192" s="15"/>
      <c r="AV192" s="15"/>
      <c r="AW192" s="140"/>
      <c r="AX192" s="15"/>
      <c r="AY192" s="15"/>
    </row>
    <row r="193" spans="29:51" x14ac:dyDescent="0.5">
      <c r="AC193" s="15"/>
      <c r="AD193" s="140"/>
      <c r="AE193" s="140"/>
      <c r="AF193" s="15"/>
      <c r="AG193" s="15"/>
      <c r="AH193" s="15"/>
      <c r="AI193" s="15"/>
      <c r="AJ193" s="85"/>
      <c r="AK193" s="85"/>
      <c r="AL193" s="85"/>
      <c r="AM193" s="140"/>
      <c r="AN193" s="85"/>
      <c r="AO193" s="15"/>
      <c r="AP193" s="15"/>
      <c r="AQ193" s="15"/>
      <c r="AR193" s="15"/>
      <c r="AS193" s="15"/>
      <c r="AT193" s="15"/>
      <c r="AU193" s="15"/>
      <c r="AV193" s="15"/>
      <c r="AW193" s="140"/>
      <c r="AX193" s="15"/>
      <c r="AY193" s="15"/>
    </row>
    <row r="194" spans="29:51" x14ac:dyDescent="0.5">
      <c r="AC194" s="15"/>
      <c r="AD194" s="140"/>
      <c r="AE194" s="140"/>
      <c r="AF194" s="15"/>
      <c r="AG194" s="15"/>
      <c r="AH194" s="15"/>
      <c r="AI194" s="15"/>
      <c r="AJ194" s="85"/>
      <c r="AK194" s="85"/>
      <c r="AL194" s="85"/>
      <c r="AM194" s="140"/>
      <c r="AN194" s="85"/>
      <c r="AO194" s="15"/>
      <c r="AP194" s="15"/>
      <c r="AQ194" s="15"/>
      <c r="AR194" s="15"/>
      <c r="AS194" s="15"/>
      <c r="AT194" s="15"/>
      <c r="AU194" s="15"/>
      <c r="AV194" s="15"/>
      <c r="AW194" s="140"/>
      <c r="AX194" s="15"/>
      <c r="AY194" s="15"/>
    </row>
    <row r="195" spans="29:51" x14ac:dyDescent="0.5">
      <c r="AC195" s="15"/>
      <c r="AD195" s="140"/>
      <c r="AE195" s="140"/>
      <c r="AF195" s="15"/>
      <c r="AG195" s="15"/>
      <c r="AH195" s="15"/>
      <c r="AI195" s="15"/>
      <c r="AJ195" s="85"/>
      <c r="AK195" s="85"/>
      <c r="AL195" s="85"/>
      <c r="AM195" s="140"/>
      <c r="AN195" s="85"/>
      <c r="AO195" s="15"/>
      <c r="AP195" s="15"/>
      <c r="AQ195" s="15"/>
      <c r="AR195" s="15"/>
      <c r="AS195" s="15"/>
      <c r="AT195" s="15"/>
      <c r="AU195" s="15"/>
      <c r="AV195" s="15"/>
      <c r="AW195" s="140"/>
      <c r="AX195" s="15"/>
      <c r="AY195" s="15"/>
    </row>
    <row r="196" spans="29:51" x14ac:dyDescent="0.5">
      <c r="AC196" s="15"/>
      <c r="AD196" s="140"/>
      <c r="AE196" s="140"/>
      <c r="AF196" s="15"/>
      <c r="AG196" s="15"/>
      <c r="AH196" s="15"/>
      <c r="AI196" s="15"/>
      <c r="AJ196" s="85"/>
      <c r="AK196" s="85"/>
      <c r="AL196" s="85"/>
      <c r="AM196" s="140"/>
      <c r="AN196" s="85"/>
      <c r="AO196" s="15"/>
      <c r="AP196" s="15"/>
      <c r="AQ196" s="15"/>
      <c r="AR196" s="15"/>
      <c r="AS196" s="15"/>
      <c r="AT196" s="15"/>
      <c r="AU196" s="15"/>
      <c r="AV196" s="15"/>
      <c r="AW196" s="140"/>
      <c r="AX196" s="15"/>
      <c r="AY196" s="15"/>
    </row>
    <row r="197" spans="29:51" x14ac:dyDescent="0.5">
      <c r="AC197" s="15"/>
      <c r="AD197" s="140"/>
      <c r="AE197" s="140"/>
      <c r="AF197" s="15"/>
      <c r="AG197" s="15"/>
      <c r="AH197" s="15"/>
      <c r="AI197" s="15"/>
      <c r="AJ197" s="85"/>
      <c r="AK197" s="85"/>
      <c r="AL197" s="85"/>
      <c r="AM197" s="140"/>
      <c r="AN197" s="85"/>
      <c r="AO197" s="15"/>
      <c r="AP197" s="15"/>
      <c r="AQ197" s="15"/>
      <c r="AR197" s="15"/>
      <c r="AS197" s="15"/>
      <c r="AT197" s="15"/>
      <c r="AU197" s="15"/>
      <c r="AV197" s="15"/>
      <c r="AW197" s="140"/>
      <c r="AX197" s="15"/>
      <c r="AY197" s="15"/>
    </row>
    <row r="198" spans="29:51" x14ac:dyDescent="0.5">
      <c r="AC198" s="15"/>
      <c r="AD198" s="140"/>
      <c r="AE198" s="140"/>
      <c r="AF198" s="15"/>
      <c r="AG198" s="15"/>
      <c r="AH198" s="15"/>
      <c r="AI198" s="15"/>
      <c r="AJ198" s="85"/>
      <c r="AK198" s="85"/>
      <c r="AL198" s="85"/>
      <c r="AM198" s="140"/>
      <c r="AN198" s="85"/>
      <c r="AO198" s="15"/>
      <c r="AP198" s="15"/>
      <c r="AQ198" s="15"/>
      <c r="AR198" s="15"/>
      <c r="AS198" s="15"/>
      <c r="AT198" s="15"/>
      <c r="AU198" s="15"/>
      <c r="AV198" s="15"/>
      <c r="AW198" s="140"/>
      <c r="AX198" s="15"/>
      <c r="AY198" s="15"/>
    </row>
    <row r="199" spans="29:51" x14ac:dyDescent="0.5">
      <c r="AC199" s="15"/>
      <c r="AD199" s="140"/>
      <c r="AE199" s="140"/>
      <c r="AF199" s="15"/>
      <c r="AG199" s="15"/>
      <c r="AH199" s="15"/>
      <c r="AI199" s="15"/>
      <c r="AJ199" s="85"/>
      <c r="AK199" s="85"/>
      <c r="AL199" s="85"/>
      <c r="AM199" s="140"/>
      <c r="AN199" s="85"/>
      <c r="AO199" s="15"/>
      <c r="AP199" s="15"/>
      <c r="AQ199" s="15"/>
      <c r="AR199" s="15"/>
      <c r="AS199" s="15"/>
      <c r="AT199" s="15"/>
      <c r="AU199" s="15"/>
      <c r="AV199" s="15"/>
      <c r="AW199" s="140"/>
      <c r="AX199" s="15"/>
      <c r="AY199" s="15"/>
    </row>
    <row r="200" spans="29:51" x14ac:dyDescent="0.5">
      <c r="AC200" s="15"/>
      <c r="AD200" s="140"/>
      <c r="AE200" s="140"/>
      <c r="AF200" s="15"/>
      <c r="AG200" s="15"/>
      <c r="AH200" s="15"/>
      <c r="AI200" s="15"/>
      <c r="AJ200" s="85"/>
      <c r="AK200" s="85"/>
      <c r="AL200" s="85"/>
      <c r="AM200" s="140"/>
      <c r="AN200" s="85"/>
      <c r="AO200" s="15"/>
      <c r="AP200" s="15"/>
      <c r="AQ200" s="15"/>
      <c r="AR200" s="15"/>
      <c r="AS200" s="15"/>
      <c r="AT200" s="15"/>
      <c r="AU200" s="15"/>
      <c r="AV200" s="15"/>
      <c r="AW200" s="140"/>
      <c r="AX200" s="15"/>
      <c r="AY200" s="15"/>
    </row>
    <row r="201" spans="29:51" x14ac:dyDescent="0.5">
      <c r="AC201" s="15"/>
      <c r="AD201" s="140"/>
      <c r="AE201" s="140"/>
      <c r="AF201" s="15"/>
      <c r="AG201" s="15"/>
      <c r="AH201" s="15"/>
      <c r="AI201" s="15"/>
      <c r="AJ201" s="85"/>
      <c r="AK201" s="85"/>
      <c r="AL201" s="85"/>
      <c r="AM201" s="140"/>
      <c r="AN201" s="85"/>
      <c r="AO201" s="15"/>
      <c r="AP201" s="15"/>
      <c r="AQ201" s="15"/>
      <c r="AR201" s="15"/>
      <c r="AS201" s="15"/>
      <c r="AT201" s="15"/>
      <c r="AU201" s="15"/>
      <c r="AV201" s="15"/>
      <c r="AW201" s="140"/>
      <c r="AX201" s="15"/>
      <c r="AY201" s="15"/>
    </row>
    <row r="202" spans="29:51" x14ac:dyDescent="0.5">
      <c r="AC202" s="15"/>
      <c r="AD202" s="140"/>
      <c r="AE202" s="140"/>
      <c r="AF202" s="15"/>
      <c r="AG202" s="15"/>
      <c r="AH202" s="15"/>
      <c r="AI202" s="15"/>
      <c r="AJ202" s="85"/>
      <c r="AK202" s="85"/>
      <c r="AL202" s="85"/>
      <c r="AM202" s="140"/>
      <c r="AN202" s="85"/>
      <c r="AO202" s="15"/>
      <c r="AP202" s="15"/>
      <c r="AQ202" s="15"/>
      <c r="AR202" s="15"/>
      <c r="AS202" s="15"/>
      <c r="AT202" s="15"/>
      <c r="AU202" s="15"/>
      <c r="AV202" s="15"/>
      <c r="AW202" s="140"/>
      <c r="AX202" s="15"/>
      <c r="AY202" s="15"/>
    </row>
    <row r="203" spans="29:51" x14ac:dyDescent="0.5">
      <c r="AC203" s="15"/>
      <c r="AD203" s="140"/>
      <c r="AE203" s="140"/>
      <c r="AF203" s="15"/>
      <c r="AG203" s="15"/>
      <c r="AH203" s="15"/>
      <c r="AI203" s="15"/>
      <c r="AJ203" s="85"/>
      <c r="AK203" s="85"/>
      <c r="AL203" s="85"/>
      <c r="AM203" s="140"/>
      <c r="AN203" s="85"/>
      <c r="AO203" s="15"/>
      <c r="AP203" s="15"/>
      <c r="AQ203" s="15"/>
      <c r="AR203" s="15"/>
      <c r="AS203" s="15"/>
      <c r="AT203" s="15"/>
      <c r="AU203" s="15"/>
      <c r="AV203" s="15"/>
      <c r="AW203" s="140"/>
      <c r="AX203" s="15"/>
      <c r="AY203" s="15"/>
    </row>
    <row r="204" spans="29:51" x14ac:dyDescent="0.5">
      <c r="AC204" s="15"/>
      <c r="AD204" s="140"/>
      <c r="AE204" s="140"/>
      <c r="AF204" s="15"/>
      <c r="AG204" s="15"/>
      <c r="AH204" s="15"/>
      <c r="AI204" s="15"/>
      <c r="AJ204" s="85"/>
      <c r="AK204" s="85"/>
      <c r="AL204" s="85"/>
      <c r="AM204" s="140"/>
      <c r="AN204" s="85"/>
      <c r="AO204" s="15"/>
      <c r="AP204" s="15"/>
      <c r="AQ204" s="15"/>
      <c r="AR204" s="15"/>
      <c r="AS204" s="15"/>
      <c r="AT204" s="15"/>
      <c r="AU204" s="15"/>
      <c r="AV204" s="15"/>
      <c r="AW204" s="140"/>
      <c r="AX204" s="15"/>
      <c r="AY204" s="15"/>
    </row>
    <row r="205" spans="29:51" x14ac:dyDescent="0.5">
      <c r="AC205" s="15"/>
      <c r="AD205" s="140"/>
      <c r="AE205" s="140"/>
      <c r="AF205" s="15"/>
      <c r="AG205" s="15"/>
      <c r="AH205" s="15"/>
      <c r="AI205" s="15"/>
      <c r="AJ205" s="85"/>
      <c r="AK205" s="85"/>
      <c r="AL205" s="85"/>
      <c r="AM205" s="140"/>
      <c r="AN205" s="85"/>
      <c r="AO205" s="15"/>
      <c r="AP205" s="15"/>
      <c r="AQ205" s="15"/>
      <c r="AR205" s="15"/>
      <c r="AS205" s="15"/>
      <c r="AT205" s="15"/>
      <c r="AU205" s="15"/>
      <c r="AV205" s="15"/>
      <c r="AW205" s="140"/>
      <c r="AX205" s="15"/>
      <c r="AY205" s="15"/>
    </row>
    <row r="206" spans="29:51" x14ac:dyDescent="0.5">
      <c r="AC206" s="15"/>
      <c r="AD206" s="140"/>
      <c r="AE206" s="140"/>
      <c r="AF206" s="15"/>
      <c r="AG206" s="15"/>
      <c r="AH206" s="15"/>
      <c r="AI206" s="15"/>
      <c r="AJ206" s="85"/>
      <c r="AK206" s="85"/>
      <c r="AL206" s="85"/>
      <c r="AM206" s="140"/>
      <c r="AN206" s="85"/>
      <c r="AO206" s="15"/>
      <c r="AP206" s="15"/>
      <c r="AQ206" s="15"/>
      <c r="AR206" s="15"/>
      <c r="AS206" s="15"/>
      <c r="AT206" s="15"/>
      <c r="AU206" s="15"/>
      <c r="AV206" s="15"/>
      <c r="AW206" s="140"/>
      <c r="AX206" s="15"/>
      <c r="AY206" s="15"/>
    </row>
    <row r="207" spans="29:51" x14ac:dyDescent="0.5">
      <c r="AC207" s="15"/>
      <c r="AD207" s="140"/>
      <c r="AE207" s="140"/>
      <c r="AF207" s="15"/>
      <c r="AG207" s="15"/>
      <c r="AH207" s="15"/>
      <c r="AI207" s="15"/>
      <c r="AJ207" s="85"/>
      <c r="AK207" s="85"/>
      <c r="AL207" s="85"/>
      <c r="AM207" s="140"/>
      <c r="AN207" s="85"/>
      <c r="AO207" s="15"/>
      <c r="AP207" s="15"/>
      <c r="AQ207" s="15"/>
      <c r="AR207" s="15"/>
      <c r="AS207" s="15"/>
      <c r="AT207" s="15"/>
      <c r="AU207" s="15"/>
      <c r="AV207" s="15"/>
      <c r="AW207" s="140"/>
      <c r="AX207" s="15"/>
      <c r="AY207" s="15"/>
    </row>
    <row r="208" spans="29:51" x14ac:dyDescent="0.5">
      <c r="AC208" s="15"/>
      <c r="AD208" s="140"/>
      <c r="AE208" s="140"/>
      <c r="AF208" s="15"/>
      <c r="AG208" s="15"/>
      <c r="AH208" s="15"/>
      <c r="AI208" s="15"/>
      <c r="AJ208" s="85"/>
      <c r="AK208" s="85"/>
      <c r="AL208" s="85"/>
      <c r="AM208" s="140"/>
      <c r="AN208" s="85"/>
      <c r="AO208" s="15"/>
      <c r="AP208" s="15"/>
      <c r="AQ208" s="15"/>
      <c r="AR208" s="15"/>
      <c r="AS208" s="15"/>
      <c r="AT208" s="15"/>
      <c r="AU208" s="15"/>
      <c r="AV208" s="15"/>
      <c r="AW208" s="140"/>
      <c r="AX208" s="15"/>
      <c r="AY208" s="15"/>
    </row>
    <row r="209" spans="29:51" x14ac:dyDescent="0.5">
      <c r="AC209" s="15"/>
      <c r="AD209" s="140"/>
      <c r="AE209" s="140"/>
      <c r="AF209" s="15"/>
      <c r="AG209" s="15"/>
      <c r="AH209" s="15"/>
      <c r="AI209" s="15"/>
      <c r="AJ209" s="85"/>
      <c r="AK209" s="85"/>
      <c r="AL209" s="85"/>
      <c r="AM209" s="140"/>
      <c r="AN209" s="85"/>
      <c r="AO209" s="15"/>
      <c r="AP209" s="15"/>
      <c r="AQ209" s="15"/>
      <c r="AR209" s="15"/>
      <c r="AS209" s="15"/>
      <c r="AT209" s="15"/>
      <c r="AU209" s="15"/>
      <c r="AV209" s="15"/>
      <c r="AW209" s="140"/>
      <c r="AX209" s="15"/>
      <c r="AY209" s="15"/>
    </row>
    <row r="210" spans="29:51" x14ac:dyDescent="0.5">
      <c r="AC210" s="15"/>
      <c r="AD210" s="140"/>
      <c r="AE210" s="140"/>
      <c r="AF210" s="15"/>
      <c r="AG210" s="15"/>
      <c r="AH210" s="15"/>
      <c r="AI210" s="15"/>
      <c r="AJ210" s="85"/>
      <c r="AK210" s="85"/>
      <c r="AL210" s="85"/>
      <c r="AM210" s="140"/>
      <c r="AN210" s="85"/>
      <c r="AO210" s="15"/>
      <c r="AP210" s="15"/>
      <c r="AQ210" s="15"/>
      <c r="AR210" s="15"/>
      <c r="AS210" s="15"/>
      <c r="AT210" s="15"/>
      <c r="AU210" s="15"/>
      <c r="AV210" s="15"/>
      <c r="AW210" s="140"/>
      <c r="AX210" s="15"/>
      <c r="AY210" s="15"/>
    </row>
    <row r="211" spans="29:51" x14ac:dyDescent="0.5">
      <c r="AC211" s="15"/>
      <c r="AD211" s="140"/>
      <c r="AE211" s="140"/>
      <c r="AF211" s="15"/>
      <c r="AG211" s="15"/>
      <c r="AH211" s="15"/>
      <c r="AI211" s="15"/>
      <c r="AJ211" s="85"/>
      <c r="AK211" s="85"/>
      <c r="AL211" s="85"/>
      <c r="AM211" s="140"/>
      <c r="AN211" s="85"/>
      <c r="AO211" s="15"/>
      <c r="AP211" s="15"/>
      <c r="AQ211" s="15"/>
      <c r="AR211" s="15"/>
      <c r="AS211" s="15"/>
      <c r="AT211" s="15"/>
      <c r="AU211" s="15"/>
      <c r="AV211" s="15"/>
      <c r="AW211" s="140"/>
      <c r="AX211" s="15"/>
      <c r="AY211" s="15"/>
    </row>
    <row r="212" spans="29:51" x14ac:dyDescent="0.5">
      <c r="AC212" s="15"/>
      <c r="AD212" s="140"/>
      <c r="AE212" s="140"/>
      <c r="AF212" s="15"/>
      <c r="AG212" s="15"/>
      <c r="AH212" s="15"/>
      <c r="AI212" s="15"/>
      <c r="AJ212" s="85"/>
      <c r="AK212" s="85"/>
      <c r="AL212" s="85"/>
      <c r="AM212" s="140"/>
      <c r="AN212" s="85"/>
      <c r="AO212" s="15"/>
      <c r="AP212" s="15"/>
      <c r="AQ212" s="15"/>
      <c r="AR212" s="15"/>
      <c r="AS212" s="15"/>
      <c r="AT212" s="15"/>
      <c r="AU212" s="15"/>
      <c r="AV212" s="15"/>
      <c r="AW212" s="140"/>
      <c r="AX212" s="15"/>
      <c r="AY212" s="15"/>
    </row>
    <row r="213" spans="29:51" x14ac:dyDescent="0.5">
      <c r="AC213" s="15"/>
      <c r="AD213" s="140"/>
      <c r="AE213" s="140"/>
      <c r="AF213" s="15"/>
      <c r="AG213" s="15"/>
      <c r="AH213" s="15"/>
      <c r="AI213" s="15"/>
      <c r="AJ213" s="85"/>
      <c r="AK213" s="85"/>
      <c r="AL213" s="85"/>
      <c r="AM213" s="140"/>
      <c r="AN213" s="85"/>
      <c r="AO213" s="15"/>
      <c r="AP213" s="15"/>
      <c r="AQ213" s="15"/>
      <c r="AR213" s="15"/>
      <c r="AS213" s="15"/>
      <c r="AT213" s="15"/>
      <c r="AU213" s="15"/>
      <c r="AV213" s="15"/>
      <c r="AW213" s="140"/>
      <c r="AX213" s="15"/>
      <c r="AY213" s="15"/>
    </row>
    <row r="214" spans="29:51" x14ac:dyDescent="0.5">
      <c r="AC214" s="15"/>
      <c r="AD214" s="140"/>
      <c r="AE214" s="140"/>
      <c r="AF214" s="15"/>
      <c r="AG214" s="15"/>
      <c r="AH214" s="15"/>
      <c r="AI214" s="15"/>
      <c r="AJ214" s="85"/>
      <c r="AK214" s="85"/>
      <c r="AL214" s="85"/>
      <c r="AM214" s="140"/>
      <c r="AN214" s="85"/>
      <c r="AO214" s="15"/>
      <c r="AP214" s="15"/>
      <c r="AQ214" s="15"/>
      <c r="AR214" s="15"/>
      <c r="AS214" s="15"/>
      <c r="AT214" s="15"/>
      <c r="AU214" s="15"/>
      <c r="AV214" s="15"/>
      <c r="AW214" s="140"/>
      <c r="AX214" s="15"/>
      <c r="AY214" s="15"/>
    </row>
    <row r="215" spans="29:51" x14ac:dyDescent="0.5">
      <c r="AC215" s="15"/>
      <c r="AD215" s="140"/>
      <c r="AE215" s="140"/>
      <c r="AF215" s="15"/>
      <c r="AG215" s="15"/>
      <c r="AH215" s="15"/>
      <c r="AI215" s="15"/>
      <c r="AJ215" s="85"/>
      <c r="AK215" s="85"/>
      <c r="AL215" s="85"/>
      <c r="AM215" s="140"/>
      <c r="AN215" s="85"/>
      <c r="AO215" s="15"/>
      <c r="AP215" s="15"/>
      <c r="AQ215" s="15"/>
      <c r="AR215" s="15"/>
      <c r="AS215" s="15"/>
      <c r="AT215" s="15"/>
      <c r="AU215" s="15"/>
      <c r="AV215" s="15"/>
      <c r="AW215" s="140"/>
      <c r="AX215" s="15"/>
      <c r="AY215" s="15"/>
    </row>
    <row r="216" spans="29:51" x14ac:dyDescent="0.5">
      <c r="AC216" s="15"/>
      <c r="AD216" s="140"/>
      <c r="AE216" s="140"/>
      <c r="AF216" s="15"/>
      <c r="AG216" s="15"/>
      <c r="AH216" s="15"/>
      <c r="AI216" s="15"/>
      <c r="AJ216" s="85"/>
      <c r="AK216" s="85"/>
      <c r="AL216" s="85"/>
      <c r="AM216" s="140"/>
      <c r="AN216" s="85"/>
      <c r="AO216" s="15"/>
      <c r="AP216" s="15"/>
      <c r="AQ216" s="15"/>
      <c r="AR216" s="15"/>
      <c r="AS216" s="15"/>
      <c r="AT216" s="15"/>
      <c r="AU216" s="15"/>
      <c r="AV216" s="15"/>
      <c r="AW216" s="140"/>
      <c r="AX216" s="15"/>
      <c r="AY216" s="15"/>
    </row>
    <row r="217" spans="29:51" x14ac:dyDescent="0.5">
      <c r="AC217" s="15"/>
      <c r="AD217" s="140"/>
      <c r="AE217" s="140"/>
      <c r="AF217" s="15"/>
      <c r="AG217" s="15"/>
      <c r="AH217" s="15"/>
      <c r="AI217" s="15"/>
      <c r="AJ217" s="85"/>
      <c r="AK217" s="85"/>
      <c r="AL217" s="85"/>
      <c r="AM217" s="140"/>
      <c r="AN217" s="85"/>
      <c r="AO217" s="15"/>
      <c r="AP217" s="15"/>
      <c r="AQ217" s="15"/>
      <c r="AR217" s="15"/>
      <c r="AS217" s="15"/>
      <c r="AT217" s="15"/>
      <c r="AU217" s="15"/>
      <c r="AV217" s="15"/>
      <c r="AW217" s="140"/>
      <c r="AX217" s="15"/>
      <c r="AY217" s="15"/>
    </row>
    <row r="218" spans="29:51" x14ac:dyDescent="0.5">
      <c r="AC218" s="15"/>
      <c r="AD218" s="140"/>
      <c r="AE218" s="140"/>
      <c r="AF218" s="15"/>
      <c r="AG218" s="15"/>
      <c r="AH218" s="15"/>
      <c r="AI218" s="15"/>
      <c r="AJ218" s="85"/>
      <c r="AK218" s="85"/>
      <c r="AL218" s="85"/>
      <c r="AM218" s="140"/>
      <c r="AN218" s="85"/>
      <c r="AO218" s="15"/>
      <c r="AP218" s="15"/>
      <c r="AQ218" s="15"/>
      <c r="AR218" s="15"/>
      <c r="AS218" s="15"/>
      <c r="AT218" s="15"/>
      <c r="AU218" s="15"/>
      <c r="AV218" s="15"/>
      <c r="AW218" s="140"/>
      <c r="AX218" s="15"/>
      <c r="AY218" s="15"/>
    </row>
    <row r="219" spans="29:51" x14ac:dyDescent="0.5">
      <c r="AC219" s="15"/>
      <c r="AD219" s="140"/>
      <c r="AE219" s="140"/>
      <c r="AF219" s="15"/>
      <c r="AG219" s="15"/>
      <c r="AH219" s="15"/>
      <c r="AI219" s="15"/>
      <c r="AJ219" s="85"/>
      <c r="AK219" s="85"/>
      <c r="AL219" s="85"/>
      <c r="AM219" s="140"/>
      <c r="AN219" s="85"/>
      <c r="AO219" s="15"/>
      <c r="AP219" s="15"/>
      <c r="AQ219" s="15"/>
      <c r="AR219" s="15"/>
      <c r="AS219" s="15"/>
      <c r="AT219" s="15"/>
      <c r="AU219" s="15"/>
      <c r="AV219" s="15"/>
      <c r="AW219" s="140"/>
      <c r="AX219" s="15"/>
      <c r="AY219" s="15"/>
    </row>
    <row r="220" spans="29:51" x14ac:dyDescent="0.5">
      <c r="AC220" s="15"/>
      <c r="AD220" s="140"/>
      <c r="AE220" s="140"/>
      <c r="AF220" s="15"/>
      <c r="AG220" s="15"/>
      <c r="AH220" s="15"/>
      <c r="AI220" s="15"/>
      <c r="AJ220" s="85"/>
      <c r="AK220" s="85"/>
      <c r="AL220" s="85"/>
      <c r="AM220" s="140"/>
      <c r="AN220" s="85"/>
      <c r="AO220" s="15"/>
      <c r="AP220" s="15"/>
      <c r="AQ220" s="15"/>
      <c r="AR220" s="15"/>
      <c r="AS220" s="15"/>
      <c r="AT220" s="15"/>
      <c r="AU220" s="15"/>
      <c r="AV220" s="15"/>
      <c r="AW220" s="140"/>
      <c r="AX220" s="15"/>
      <c r="AY220" s="15"/>
    </row>
    <row r="221" spans="29:51" x14ac:dyDescent="0.5">
      <c r="AC221" s="15"/>
      <c r="AD221" s="140"/>
      <c r="AE221" s="140"/>
      <c r="AF221" s="15"/>
      <c r="AG221" s="15"/>
      <c r="AH221" s="15"/>
      <c r="AI221" s="15"/>
      <c r="AJ221" s="85"/>
      <c r="AK221" s="85"/>
      <c r="AL221" s="85"/>
      <c r="AM221" s="140"/>
      <c r="AN221" s="85"/>
      <c r="AO221" s="15"/>
      <c r="AP221" s="15"/>
      <c r="AQ221" s="15"/>
      <c r="AR221" s="15"/>
      <c r="AS221" s="15"/>
      <c r="AT221" s="15"/>
      <c r="AU221" s="15"/>
      <c r="AV221" s="15"/>
      <c r="AW221" s="140"/>
      <c r="AX221" s="15"/>
      <c r="AY221" s="15"/>
    </row>
    <row r="222" spans="29:51" x14ac:dyDescent="0.5">
      <c r="AC222" s="15"/>
      <c r="AD222" s="140"/>
      <c r="AE222" s="140"/>
      <c r="AF222" s="15"/>
      <c r="AG222" s="15"/>
      <c r="AH222" s="15"/>
      <c r="AI222" s="15"/>
      <c r="AJ222" s="85"/>
      <c r="AK222" s="85"/>
      <c r="AL222" s="85"/>
      <c r="AM222" s="140"/>
      <c r="AN222" s="85"/>
      <c r="AO222" s="15"/>
      <c r="AP222" s="15"/>
      <c r="AQ222" s="15"/>
      <c r="AR222" s="15"/>
      <c r="AS222" s="15"/>
      <c r="AT222" s="15"/>
      <c r="AU222" s="15"/>
      <c r="AV222" s="15"/>
      <c r="AW222" s="140"/>
      <c r="AX222" s="15"/>
      <c r="AY222" s="15"/>
    </row>
    <row r="223" spans="29:51" x14ac:dyDescent="0.5">
      <c r="AC223" s="15"/>
      <c r="AD223" s="140"/>
      <c r="AE223" s="140"/>
      <c r="AF223" s="15"/>
      <c r="AG223" s="15"/>
      <c r="AH223" s="15"/>
      <c r="AI223" s="15"/>
      <c r="AJ223" s="85"/>
      <c r="AK223" s="85"/>
      <c r="AL223" s="85"/>
      <c r="AM223" s="140"/>
      <c r="AN223" s="85"/>
      <c r="AO223" s="15"/>
      <c r="AP223" s="15"/>
      <c r="AQ223" s="15"/>
      <c r="AR223" s="15"/>
      <c r="AS223" s="15"/>
      <c r="AT223" s="15"/>
      <c r="AU223" s="15"/>
      <c r="AV223" s="15"/>
      <c r="AW223" s="140"/>
      <c r="AX223" s="15"/>
      <c r="AY223" s="15"/>
    </row>
    <row r="224" spans="29:51" x14ac:dyDescent="0.5">
      <c r="AC224" s="15"/>
      <c r="AD224" s="140"/>
      <c r="AE224" s="140"/>
      <c r="AF224" s="15"/>
      <c r="AG224" s="15"/>
      <c r="AH224" s="15"/>
      <c r="AI224" s="15"/>
      <c r="AJ224" s="85"/>
      <c r="AK224" s="85"/>
      <c r="AL224" s="85"/>
      <c r="AM224" s="140"/>
      <c r="AN224" s="85"/>
      <c r="AO224" s="15"/>
      <c r="AP224" s="15"/>
      <c r="AQ224" s="15"/>
      <c r="AR224" s="15"/>
      <c r="AS224" s="15"/>
      <c r="AT224" s="15"/>
      <c r="AU224" s="15"/>
      <c r="AV224" s="15"/>
      <c r="AW224" s="140"/>
      <c r="AX224" s="15"/>
      <c r="AY224" s="15"/>
    </row>
    <row r="225" spans="29:51" x14ac:dyDescent="0.5">
      <c r="AC225" s="15"/>
      <c r="AD225" s="140"/>
      <c r="AE225" s="140"/>
      <c r="AF225" s="15"/>
      <c r="AG225" s="15"/>
      <c r="AH225" s="15"/>
      <c r="AI225" s="15"/>
      <c r="AJ225" s="85"/>
      <c r="AK225" s="85"/>
      <c r="AL225" s="85"/>
      <c r="AM225" s="140"/>
      <c r="AN225" s="85"/>
      <c r="AO225" s="15"/>
      <c r="AP225" s="15"/>
      <c r="AQ225" s="15"/>
      <c r="AR225" s="15"/>
      <c r="AS225" s="15"/>
      <c r="AT225" s="15"/>
      <c r="AU225" s="15"/>
      <c r="AV225" s="15"/>
      <c r="AW225" s="140"/>
      <c r="AX225" s="15"/>
      <c r="AY225" s="15"/>
    </row>
    <row r="226" spans="29:51" x14ac:dyDescent="0.5">
      <c r="AC226" s="15"/>
      <c r="AD226" s="140"/>
      <c r="AE226" s="140"/>
      <c r="AF226" s="15"/>
      <c r="AG226" s="15"/>
      <c r="AH226" s="15"/>
      <c r="AI226" s="15"/>
      <c r="AJ226" s="85"/>
      <c r="AK226" s="85"/>
      <c r="AL226" s="85"/>
      <c r="AM226" s="140"/>
      <c r="AN226" s="85"/>
      <c r="AO226" s="15"/>
      <c r="AP226" s="15"/>
      <c r="AQ226" s="15"/>
      <c r="AR226" s="15"/>
      <c r="AS226" s="15"/>
      <c r="AT226" s="15"/>
      <c r="AU226" s="15"/>
      <c r="AV226" s="15"/>
      <c r="AW226" s="140"/>
      <c r="AX226" s="15"/>
      <c r="AY226" s="15"/>
    </row>
    <row r="227" spans="29:51" x14ac:dyDescent="0.5">
      <c r="AC227" s="15"/>
      <c r="AD227" s="140"/>
      <c r="AE227" s="140"/>
      <c r="AF227" s="15"/>
      <c r="AG227" s="15"/>
      <c r="AH227" s="15"/>
      <c r="AI227" s="15"/>
      <c r="AJ227" s="85"/>
      <c r="AK227" s="85"/>
      <c r="AL227" s="85"/>
      <c r="AM227" s="140"/>
      <c r="AN227" s="85"/>
      <c r="AO227" s="15"/>
      <c r="AP227" s="15"/>
      <c r="AQ227" s="15"/>
      <c r="AR227" s="15"/>
      <c r="AS227" s="15"/>
      <c r="AT227" s="15"/>
      <c r="AU227" s="15"/>
      <c r="AV227" s="15"/>
      <c r="AW227" s="140"/>
      <c r="AX227" s="15"/>
      <c r="AY227" s="15"/>
    </row>
    <row r="228" spans="29:51" x14ac:dyDescent="0.5">
      <c r="AC228" s="15"/>
      <c r="AD228" s="140"/>
      <c r="AE228" s="140"/>
      <c r="AF228" s="15"/>
      <c r="AG228" s="15"/>
      <c r="AH228" s="15"/>
      <c r="AI228" s="15"/>
      <c r="AJ228" s="85"/>
      <c r="AK228" s="85"/>
      <c r="AL228" s="85"/>
      <c r="AM228" s="140"/>
      <c r="AN228" s="85"/>
      <c r="AO228" s="15"/>
      <c r="AP228" s="15"/>
      <c r="AQ228" s="15"/>
      <c r="AR228" s="15"/>
      <c r="AS228" s="15"/>
      <c r="AT228" s="15"/>
      <c r="AU228" s="15"/>
      <c r="AV228" s="15"/>
      <c r="AW228" s="140"/>
      <c r="AX228" s="15"/>
      <c r="AY228" s="15"/>
    </row>
    <row r="229" spans="29:51" x14ac:dyDescent="0.5">
      <c r="AC229" s="15"/>
      <c r="AD229" s="140"/>
      <c r="AE229" s="140"/>
      <c r="AF229" s="15"/>
      <c r="AG229" s="15"/>
      <c r="AH229" s="15"/>
      <c r="AI229" s="15"/>
      <c r="AJ229" s="85"/>
      <c r="AK229" s="85"/>
      <c r="AL229" s="85"/>
      <c r="AM229" s="140"/>
      <c r="AN229" s="85"/>
      <c r="AO229" s="15"/>
      <c r="AP229" s="15"/>
      <c r="AQ229" s="15"/>
      <c r="AR229" s="15"/>
      <c r="AS229" s="15"/>
      <c r="AT229" s="15"/>
      <c r="AU229" s="15"/>
      <c r="AV229" s="15"/>
      <c r="AW229" s="140"/>
      <c r="AX229" s="15"/>
      <c r="AY229" s="15"/>
    </row>
    <row r="230" spans="29:51" x14ac:dyDescent="0.5">
      <c r="AC230" s="15"/>
      <c r="AD230" s="140"/>
      <c r="AE230" s="140"/>
      <c r="AF230" s="15"/>
      <c r="AG230" s="15"/>
      <c r="AH230" s="15"/>
      <c r="AI230" s="15"/>
      <c r="AJ230" s="85"/>
      <c r="AK230" s="85"/>
      <c r="AL230" s="85"/>
      <c r="AM230" s="140"/>
      <c r="AN230" s="85"/>
      <c r="AO230" s="15"/>
      <c r="AP230" s="15"/>
      <c r="AQ230" s="15"/>
      <c r="AR230" s="15"/>
      <c r="AS230" s="15"/>
      <c r="AT230" s="15"/>
      <c r="AU230" s="15"/>
      <c r="AV230" s="15"/>
      <c r="AW230" s="140"/>
      <c r="AX230" s="15"/>
      <c r="AY230" s="15"/>
    </row>
    <row r="231" spans="29:51" x14ac:dyDescent="0.5">
      <c r="AC231" s="15"/>
      <c r="AD231" s="140"/>
      <c r="AE231" s="140"/>
      <c r="AF231" s="15"/>
      <c r="AG231" s="15"/>
      <c r="AH231" s="15"/>
      <c r="AI231" s="15"/>
      <c r="AJ231" s="85"/>
      <c r="AK231" s="85"/>
      <c r="AL231" s="85"/>
      <c r="AM231" s="140"/>
      <c r="AN231" s="85"/>
      <c r="AO231" s="15"/>
      <c r="AP231" s="15"/>
      <c r="AQ231" s="15"/>
      <c r="AR231" s="15"/>
      <c r="AS231" s="15"/>
      <c r="AT231" s="15"/>
      <c r="AU231" s="15"/>
      <c r="AV231" s="15"/>
      <c r="AW231" s="140"/>
      <c r="AX231" s="15"/>
      <c r="AY231" s="15"/>
    </row>
    <row r="232" spans="29:51" x14ac:dyDescent="0.5">
      <c r="AC232" s="15"/>
      <c r="AD232" s="140"/>
      <c r="AE232" s="140"/>
      <c r="AF232" s="15"/>
      <c r="AG232" s="15"/>
      <c r="AH232" s="15"/>
      <c r="AI232" s="15"/>
      <c r="AJ232" s="85"/>
      <c r="AK232" s="85"/>
      <c r="AL232" s="85"/>
      <c r="AM232" s="140"/>
      <c r="AN232" s="85"/>
      <c r="AO232" s="15"/>
      <c r="AP232" s="15"/>
      <c r="AQ232" s="15"/>
      <c r="AR232" s="15"/>
      <c r="AS232" s="15"/>
      <c r="AT232" s="15"/>
      <c r="AU232" s="15"/>
      <c r="AV232" s="15"/>
      <c r="AW232" s="140"/>
      <c r="AX232" s="15"/>
      <c r="AY232" s="15"/>
    </row>
    <row r="233" spans="29:51" x14ac:dyDescent="0.5">
      <c r="AC233" s="15"/>
      <c r="AD233" s="140"/>
      <c r="AE233" s="140"/>
      <c r="AF233" s="15"/>
      <c r="AG233" s="15"/>
      <c r="AH233" s="15"/>
      <c r="AI233" s="15"/>
      <c r="AJ233" s="85"/>
      <c r="AK233" s="85"/>
      <c r="AL233" s="85"/>
      <c r="AM233" s="140"/>
      <c r="AN233" s="85"/>
      <c r="AO233" s="15"/>
      <c r="AP233" s="15"/>
      <c r="AQ233" s="15"/>
      <c r="AR233" s="15"/>
      <c r="AS233" s="15"/>
      <c r="AT233" s="15"/>
      <c r="AU233" s="15"/>
      <c r="AV233" s="15"/>
      <c r="AW233" s="140"/>
      <c r="AX233" s="15"/>
      <c r="AY233" s="15"/>
    </row>
    <row r="234" spans="29:51" x14ac:dyDescent="0.5">
      <c r="AC234" s="15"/>
      <c r="AD234" s="140"/>
      <c r="AE234" s="140"/>
      <c r="AF234" s="15"/>
      <c r="AG234" s="15"/>
      <c r="AH234" s="15"/>
      <c r="AI234" s="15"/>
      <c r="AJ234" s="85"/>
      <c r="AK234" s="85"/>
      <c r="AL234" s="85"/>
      <c r="AM234" s="140"/>
      <c r="AN234" s="85"/>
      <c r="AO234" s="15"/>
      <c r="AP234" s="15"/>
      <c r="AQ234" s="15"/>
      <c r="AR234" s="15"/>
      <c r="AS234" s="15"/>
      <c r="AT234" s="15"/>
      <c r="AU234" s="15"/>
      <c r="AV234" s="15"/>
      <c r="AW234" s="140"/>
      <c r="AX234" s="15"/>
      <c r="AY234" s="15"/>
    </row>
    <row r="235" spans="29:51" x14ac:dyDescent="0.5">
      <c r="AC235" s="15"/>
      <c r="AD235" s="140"/>
      <c r="AE235" s="140"/>
      <c r="AF235" s="15"/>
      <c r="AG235" s="15"/>
      <c r="AH235" s="15"/>
      <c r="AI235" s="15"/>
      <c r="AJ235" s="85"/>
      <c r="AK235" s="85"/>
      <c r="AL235" s="85"/>
      <c r="AM235" s="140"/>
      <c r="AN235" s="85"/>
      <c r="AO235" s="15"/>
      <c r="AP235" s="15"/>
      <c r="AQ235" s="15"/>
      <c r="AR235" s="15"/>
      <c r="AS235" s="15"/>
      <c r="AT235" s="15"/>
      <c r="AU235" s="15"/>
      <c r="AV235" s="15"/>
      <c r="AW235" s="140"/>
      <c r="AX235" s="15"/>
      <c r="AY235" s="15"/>
    </row>
    <row r="236" spans="29:51" x14ac:dyDescent="0.5">
      <c r="AC236" s="15"/>
      <c r="AD236" s="140"/>
      <c r="AE236" s="140"/>
      <c r="AF236" s="15"/>
      <c r="AG236" s="15"/>
      <c r="AH236" s="15"/>
      <c r="AI236" s="15"/>
      <c r="AJ236" s="85"/>
      <c r="AK236" s="85"/>
      <c r="AL236" s="85"/>
      <c r="AM236" s="140"/>
      <c r="AN236" s="85"/>
      <c r="AO236" s="15"/>
      <c r="AP236" s="15"/>
      <c r="AQ236" s="15"/>
      <c r="AR236" s="15"/>
      <c r="AS236" s="15"/>
      <c r="AT236" s="15"/>
      <c r="AU236" s="15"/>
      <c r="AV236" s="15"/>
      <c r="AW236" s="140"/>
      <c r="AX236" s="15"/>
      <c r="AY236" s="15"/>
    </row>
    <row r="237" spans="29:51" x14ac:dyDescent="0.5">
      <c r="AC237" s="15"/>
      <c r="AD237" s="140"/>
      <c r="AE237" s="140"/>
      <c r="AF237" s="15"/>
      <c r="AG237" s="15"/>
      <c r="AH237" s="15"/>
      <c r="AI237" s="15"/>
      <c r="AJ237" s="85"/>
      <c r="AK237" s="85"/>
      <c r="AL237" s="85"/>
      <c r="AM237" s="140"/>
      <c r="AN237" s="85"/>
      <c r="AO237" s="15"/>
      <c r="AP237" s="15"/>
      <c r="AQ237" s="15"/>
      <c r="AR237" s="15"/>
      <c r="AS237" s="15"/>
      <c r="AT237" s="15"/>
      <c r="AU237" s="15"/>
      <c r="AV237" s="15"/>
      <c r="AW237" s="140"/>
      <c r="AX237" s="15"/>
      <c r="AY237" s="15"/>
    </row>
    <row r="238" spans="29:51" x14ac:dyDescent="0.5">
      <c r="AC238" s="15"/>
      <c r="AD238" s="140"/>
      <c r="AE238" s="140"/>
      <c r="AF238" s="15"/>
      <c r="AG238" s="15"/>
      <c r="AH238" s="15"/>
      <c r="AI238" s="15"/>
      <c r="AJ238" s="85"/>
      <c r="AK238" s="85"/>
      <c r="AL238" s="85"/>
      <c r="AM238" s="140"/>
      <c r="AN238" s="85"/>
      <c r="AO238" s="15"/>
      <c r="AP238" s="15"/>
      <c r="AQ238" s="15"/>
      <c r="AR238" s="15"/>
      <c r="AS238" s="15"/>
      <c r="AT238" s="15"/>
      <c r="AU238" s="15"/>
      <c r="AV238" s="15"/>
      <c r="AW238" s="140"/>
      <c r="AX238" s="15"/>
      <c r="AY238" s="15"/>
    </row>
    <row r="239" spans="29:51" x14ac:dyDescent="0.5">
      <c r="AC239" s="15"/>
      <c r="AD239" s="140"/>
      <c r="AE239" s="140"/>
      <c r="AF239" s="15"/>
      <c r="AG239" s="15"/>
      <c r="AH239" s="15"/>
      <c r="AI239" s="15"/>
      <c r="AJ239" s="85"/>
      <c r="AK239" s="85"/>
      <c r="AL239" s="85"/>
      <c r="AM239" s="140"/>
      <c r="AN239" s="85"/>
      <c r="AO239" s="15"/>
      <c r="AP239" s="15"/>
      <c r="AQ239" s="15"/>
      <c r="AR239" s="15"/>
      <c r="AS239" s="15"/>
      <c r="AT239" s="15"/>
      <c r="AU239" s="15"/>
      <c r="AV239" s="15"/>
      <c r="AW239" s="140"/>
      <c r="AX239" s="15"/>
      <c r="AY239" s="15"/>
    </row>
    <row r="240" spans="29:51" x14ac:dyDescent="0.5">
      <c r="AC240" s="15"/>
      <c r="AD240" s="140"/>
      <c r="AE240" s="140"/>
      <c r="AF240" s="15"/>
      <c r="AG240" s="15"/>
      <c r="AH240" s="15"/>
      <c r="AI240" s="15"/>
      <c r="AJ240" s="85"/>
      <c r="AK240" s="85"/>
      <c r="AL240" s="85"/>
      <c r="AM240" s="140"/>
      <c r="AN240" s="85"/>
      <c r="AO240" s="15"/>
      <c r="AP240" s="15"/>
      <c r="AQ240" s="15"/>
      <c r="AR240" s="15"/>
      <c r="AS240" s="15"/>
      <c r="AT240" s="15"/>
      <c r="AU240" s="15"/>
      <c r="AV240" s="15"/>
      <c r="AW240" s="140"/>
      <c r="AX240" s="15"/>
      <c r="AY240" s="15"/>
    </row>
    <row r="241" spans="23:51" x14ac:dyDescent="0.5">
      <c r="AC241" s="15"/>
      <c r="AD241" s="140"/>
      <c r="AE241" s="140"/>
      <c r="AF241" s="15"/>
      <c r="AG241" s="15"/>
      <c r="AH241" s="15"/>
      <c r="AI241" s="15"/>
      <c r="AJ241" s="85"/>
      <c r="AK241" s="85"/>
      <c r="AL241" s="85"/>
      <c r="AM241" s="140"/>
      <c r="AN241" s="85"/>
      <c r="AO241" s="15"/>
      <c r="AP241" s="15"/>
      <c r="AQ241" s="15"/>
      <c r="AR241" s="15"/>
      <c r="AS241" s="15"/>
      <c r="AT241" s="15"/>
      <c r="AU241" s="15"/>
      <c r="AV241" s="15"/>
      <c r="AW241" s="140"/>
      <c r="AX241" s="15"/>
      <c r="AY241" s="15"/>
    </row>
    <row r="242" spans="23:51" x14ac:dyDescent="0.5">
      <c r="AC242" s="15"/>
      <c r="AD242" s="140"/>
      <c r="AE242" s="140"/>
      <c r="AF242" s="15"/>
      <c r="AG242" s="15"/>
      <c r="AH242" s="15"/>
      <c r="AI242" s="15"/>
      <c r="AJ242" s="85"/>
      <c r="AK242" s="85"/>
      <c r="AL242" s="85"/>
      <c r="AM242" s="140"/>
      <c r="AN242" s="85"/>
      <c r="AO242" s="15"/>
      <c r="AP242" s="15"/>
      <c r="AQ242" s="15"/>
      <c r="AR242" s="15"/>
      <c r="AS242" s="15"/>
      <c r="AT242" s="15"/>
      <c r="AU242" s="15"/>
      <c r="AV242" s="15"/>
      <c r="AW242" s="140"/>
      <c r="AX242" s="15"/>
      <c r="AY242" s="15"/>
    </row>
    <row r="243" spans="23:51" x14ac:dyDescent="0.5">
      <c r="AC243" s="15"/>
      <c r="AD243" s="140"/>
      <c r="AE243" s="140"/>
      <c r="AF243" s="15"/>
      <c r="AG243" s="15"/>
      <c r="AH243" s="15"/>
      <c r="AI243" s="15"/>
      <c r="AJ243" s="85"/>
      <c r="AK243" s="85"/>
      <c r="AL243" s="85"/>
      <c r="AM243" s="140"/>
      <c r="AN243" s="85"/>
      <c r="AO243" s="15"/>
      <c r="AP243" s="15"/>
      <c r="AQ243" s="15"/>
      <c r="AR243" s="15"/>
      <c r="AS243" s="15"/>
      <c r="AT243" s="15"/>
      <c r="AU243" s="15"/>
      <c r="AV243" s="15"/>
      <c r="AW243" s="140"/>
      <c r="AX243" s="15"/>
      <c r="AY243" s="15"/>
    </row>
    <row r="244" spans="23:51" x14ac:dyDescent="0.5">
      <c r="AC244" s="15"/>
      <c r="AD244" s="140"/>
      <c r="AE244" s="140"/>
      <c r="AF244" s="15"/>
      <c r="AG244" s="15"/>
      <c r="AH244" s="15"/>
      <c r="AI244" s="15"/>
      <c r="AJ244" s="85"/>
      <c r="AK244" s="85"/>
      <c r="AL244" s="85"/>
      <c r="AM244" s="140"/>
      <c r="AN244" s="85"/>
      <c r="AO244" s="15"/>
      <c r="AP244" s="15"/>
      <c r="AQ244" s="15"/>
      <c r="AR244" s="15"/>
      <c r="AS244" s="15"/>
      <c r="AT244" s="15"/>
      <c r="AU244" s="15"/>
      <c r="AV244" s="15"/>
      <c r="AW244" s="140"/>
      <c r="AX244" s="15"/>
      <c r="AY244" s="15"/>
    </row>
    <row r="245" spans="23:51" x14ac:dyDescent="0.5">
      <c r="AC245" s="15"/>
      <c r="AD245" s="140"/>
      <c r="AE245" s="140"/>
      <c r="AF245" s="15"/>
      <c r="AG245" s="15"/>
      <c r="AH245" s="15"/>
      <c r="AI245" s="15"/>
      <c r="AJ245" s="85"/>
      <c r="AK245" s="85"/>
      <c r="AL245" s="85"/>
      <c r="AM245" s="140"/>
      <c r="AN245" s="85"/>
      <c r="AO245" s="15"/>
      <c r="AP245" s="15"/>
      <c r="AQ245" s="15"/>
      <c r="AR245" s="15"/>
      <c r="AS245" s="15"/>
      <c r="AT245" s="15"/>
      <c r="AU245" s="15"/>
      <c r="AV245" s="15"/>
      <c r="AW245" s="140"/>
      <c r="AX245" s="15"/>
      <c r="AY245" s="15"/>
    </row>
    <row r="246" spans="23:51" x14ac:dyDescent="0.5">
      <c r="AC246" s="15"/>
      <c r="AD246" s="140"/>
      <c r="AE246" s="140"/>
      <c r="AF246" s="15"/>
      <c r="AG246" s="15"/>
      <c r="AH246" s="15"/>
      <c r="AI246" s="15"/>
      <c r="AJ246" s="85"/>
      <c r="AK246" s="85"/>
      <c r="AL246" s="85"/>
      <c r="AM246" s="140"/>
      <c r="AN246" s="85"/>
      <c r="AO246" s="15"/>
      <c r="AP246" s="15"/>
      <c r="AQ246" s="15"/>
      <c r="AR246" s="15"/>
      <c r="AS246" s="15"/>
      <c r="AT246" s="15"/>
      <c r="AU246" s="15"/>
      <c r="AV246" s="15"/>
      <c r="AW246" s="140"/>
      <c r="AX246" s="15"/>
      <c r="AY246" s="15"/>
    </row>
    <row r="247" spans="23:51" x14ac:dyDescent="0.5">
      <c r="AC247" s="15"/>
      <c r="AD247" s="140"/>
      <c r="AE247" s="140"/>
      <c r="AF247" s="15"/>
      <c r="AG247" s="15"/>
      <c r="AH247" s="15"/>
      <c r="AI247" s="15"/>
      <c r="AJ247" s="85"/>
      <c r="AK247" s="85"/>
      <c r="AL247" s="85"/>
      <c r="AM247" s="140"/>
      <c r="AN247" s="85"/>
      <c r="AO247" s="15"/>
      <c r="AP247" s="15"/>
      <c r="AQ247" s="15"/>
      <c r="AR247" s="15"/>
      <c r="AS247" s="15"/>
      <c r="AT247" s="15"/>
      <c r="AU247" s="15"/>
      <c r="AV247" s="15"/>
      <c r="AW247" s="140"/>
      <c r="AX247" s="15"/>
      <c r="AY247" s="15"/>
    </row>
    <row r="248" spans="23:51" x14ac:dyDescent="0.5">
      <c r="AC248" s="15"/>
      <c r="AD248" s="140"/>
      <c r="AE248" s="140"/>
      <c r="AF248" s="15"/>
      <c r="AG248" s="15"/>
      <c r="AH248" s="15"/>
      <c r="AI248" s="15"/>
      <c r="AJ248" s="85"/>
      <c r="AK248" s="85"/>
      <c r="AL248" s="85"/>
      <c r="AM248" s="140"/>
      <c r="AN248" s="85"/>
      <c r="AO248" s="15"/>
      <c r="AP248" s="15"/>
      <c r="AQ248" s="15"/>
      <c r="AR248" s="15"/>
      <c r="AS248" s="15"/>
      <c r="AT248" s="15"/>
      <c r="AU248" s="15"/>
      <c r="AV248" s="15"/>
      <c r="AW248" s="140"/>
      <c r="AX248" s="15"/>
      <c r="AY248" s="15"/>
    </row>
    <row r="249" spans="23:51" x14ac:dyDescent="0.5">
      <c r="AC249" s="15"/>
      <c r="AD249" s="140"/>
      <c r="AE249" s="140"/>
      <c r="AF249" s="15"/>
      <c r="AG249" s="15"/>
      <c r="AH249" s="15"/>
      <c r="AI249" s="15"/>
      <c r="AJ249" s="85"/>
      <c r="AK249" s="85"/>
      <c r="AL249" s="85"/>
      <c r="AM249" s="140"/>
      <c r="AN249" s="85"/>
      <c r="AO249" s="15"/>
      <c r="AP249" s="15"/>
      <c r="AQ249" s="15"/>
      <c r="AR249" s="15"/>
      <c r="AS249" s="15"/>
      <c r="AT249" s="15"/>
      <c r="AU249" s="15"/>
      <c r="AV249" s="15"/>
      <c r="AW249" s="140"/>
      <c r="AX249" s="15"/>
      <c r="AY249" s="15"/>
    </row>
    <row r="250" spans="23:51" x14ac:dyDescent="0.5">
      <c r="AC250" s="15"/>
      <c r="AD250" s="140"/>
      <c r="AE250" s="140"/>
      <c r="AF250" s="15"/>
      <c r="AG250" s="15"/>
      <c r="AH250" s="15"/>
      <c r="AI250" s="15"/>
      <c r="AJ250" s="85"/>
      <c r="AK250" s="85"/>
      <c r="AL250" s="85"/>
      <c r="AM250" s="140"/>
      <c r="AN250" s="85"/>
      <c r="AO250" s="15"/>
      <c r="AP250" s="15"/>
      <c r="AQ250" s="15"/>
      <c r="AR250" s="15"/>
      <c r="AS250" s="15"/>
      <c r="AT250" s="15"/>
      <c r="AU250" s="15"/>
      <c r="AV250" s="15"/>
      <c r="AW250" s="140"/>
      <c r="AX250" s="15"/>
      <c r="AY250" s="15"/>
    </row>
    <row r="251" spans="23:51" x14ac:dyDescent="0.5">
      <c r="AC251" s="15"/>
      <c r="AD251" s="140"/>
      <c r="AE251" s="140"/>
      <c r="AF251" s="15"/>
      <c r="AG251" s="15"/>
      <c r="AH251" s="15"/>
      <c r="AI251" s="15"/>
      <c r="AJ251" s="85"/>
      <c r="AK251" s="85"/>
      <c r="AL251" s="85"/>
      <c r="AM251" s="140"/>
      <c r="AN251" s="85"/>
      <c r="AO251" s="15"/>
      <c r="AP251" s="15"/>
      <c r="AQ251" s="15"/>
      <c r="AR251" s="15"/>
      <c r="AS251" s="15"/>
      <c r="AT251" s="15"/>
      <c r="AU251" s="15"/>
      <c r="AV251" s="15"/>
      <c r="AW251" s="140"/>
      <c r="AX251" s="15"/>
      <c r="AY251" s="15"/>
    </row>
    <row r="252" spans="23:51" x14ac:dyDescent="0.5">
      <c r="AC252" s="15"/>
      <c r="AD252" s="140"/>
      <c r="AE252" s="140"/>
      <c r="AF252" s="15"/>
      <c r="AG252" s="15"/>
      <c r="AH252" s="15"/>
      <c r="AI252" s="15"/>
      <c r="AJ252" s="85"/>
      <c r="AK252" s="85"/>
      <c r="AL252" s="85"/>
      <c r="AM252" s="140"/>
      <c r="AN252" s="85"/>
      <c r="AO252" s="15"/>
      <c r="AP252" s="15"/>
      <c r="AQ252" s="15"/>
      <c r="AR252" s="15"/>
      <c r="AS252" s="15"/>
      <c r="AT252" s="15"/>
      <c r="AU252" s="15"/>
      <c r="AV252" s="15"/>
      <c r="AW252" s="140"/>
      <c r="AX252" s="15"/>
      <c r="AY252" s="15"/>
    </row>
    <row r="253" spans="23:51" x14ac:dyDescent="0.5">
      <c r="W253" s="48"/>
      <c r="X253" s="48"/>
      <c r="Y253" s="48"/>
      <c r="AA253" s="48"/>
      <c r="AB253" s="48"/>
      <c r="AC253" s="48"/>
      <c r="AD253" s="141"/>
      <c r="AE253" s="141"/>
      <c r="AF253" s="48"/>
      <c r="AG253" s="15"/>
      <c r="AH253" s="15"/>
      <c r="AI253" s="15"/>
      <c r="AJ253" s="85"/>
      <c r="AK253" s="85"/>
      <c r="AL253" s="85"/>
      <c r="AM253" s="141"/>
      <c r="AN253" s="85"/>
      <c r="AO253" s="15"/>
      <c r="AP253" s="15"/>
      <c r="AQ253" s="15"/>
      <c r="AR253" s="15"/>
      <c r="AS253" s="15"/>
      <c r="AT253" s="15"/>
      <c r="AU253" s="15"/>
      <c r="AV253" s="15"/>
      <c r="AW253" s="140"/>
      <c r="AX253" s="15"/>
      <c r="AY253" s="15"/>
    </row>
    <row r="254" spans="23:51" x14ac:dyDescent="0.5">
      <c r="W254" s="45"/>
      <c r="X254" s="45"/>
      <c r="Y254" s="45"/>
      <c r="Z254" s="48"/>
      <c r="AA254" s="45"/>
      <c r="AB254" s="45"/>
      <c r="AC254" s="45"/>
      <c r="AD254" s="142"/>
      <c r="AE254" s="142"/>
      <c r="AF254" s="45"/>
      <c r="AG254" s="15"/>
      <c r="AH254" s="15"/>
      <c r="AI254" s="15"/>
      <c r="AJ254" s="85"/>
      <c r="AK254" s="85"/>
      <c r="AL254" s="85"/>
      <c r="AM254" s="142"/>
      <c r="AN254" s="85"/>
      <c r="AO254" s="15"/>
      <c r="AP254" s="15"/>
      <c r="AQ254" s="15"/>
      <c r="AR254" s="15"/>
      <c r="AS254" s="15"/>
      <c r="AT254" s="15"/>
      <c r="AU254" s="15"/>
      <c r="AV254" s="15"/>
      <c r="AW254" s="140"/>
      <c r="AX254" s="15"/>
      <c r="AY254" s="15"/>
    </row>
    <row r="255" spans="23:51" x14ac:dyDescent="0.5">
      <c r="W255" s="45"/>
      <c r="X255" s="45"/>
      <c r="Y255" s="45"/>
      <c r="Z255" s="45"/>
      <c r="AA255" s="45"/>
      <c r="AB255" s="45"/>
      <c r="AC255" s="45"/>
      <c r="AD255" s="142"/>
      <c r="AE255" s="142"/>
      <c r="AF255" s="45"/>
      <c r="AG255" s="48"/>
      <c r="AH255" s="15"/>
      <c r="AI255" s="15"/>
      <c r="AJ255" s="85"/>
      <c r="AK255" s="85"/>
      <c r="AL255" s="85"/>
      <c r="AM255" s="142"/>
      <c r="AN255" s="85"/>
      <c r="AO255" s="15"/>
      <c r="AP255" s="15"/>
      <c r="AQ255" s="15"/>
      <c r="AR255" s="15"/>
      <c r="AS255" s="15"/>
      <c r="AT255" s="15"/>
      <c r="AU255" s="15"/>
      <c r="AV255" s="15"/>
      <c r="AW255" s="140"/>
      <c r="AX255" s="15"/>
      <c r="AY255" s="15"/>
    </row>
    <row r="256" spans="23:51" x14ac:dyDescent="0.5">
      <c r="W256" s="45"/>
      <c r="X256" s="45"/>
      <c r="Y256" s="45"/>
      <c r="Z256" s="45"/>
      <c r="AA256" s="45"/>
      <c r="AB256" s="45"/>
      <c r="AC256" s="45"/>
      <c r="AD256" s="142"/>
      <c r="AE256" s="142"/>
      <c r="AF256" s="45"/>
      <c r="AG256" s="45"/>
      <c r="AH256" s="48"/>
      <c r="AI256" s="48"/>
      <c r="AJ256" s="86"/>
      <c r="AK256" s="86"/>
      <c r="AL256" s="86"/>
      <c r="AM256" s="142"/>
      <c r="AN256" s="86"/>
      <c r="AQ256" s="48"/>
      <c r="AR256" s="48"/>
      <c r="AX256" s="48"/>
    </row>
    <row r="257" spans="23:50" x14ac:dyDescent="0.5">
      <c r="W257" s="45"/>
      <c r="X257" s="45"/>
      <c r="Y257" s="45"/>
      <c r="Z257" s="45"/>
      <c r="AA257" s="45"/>
      <c r="AB257" s="45"/>
      <c r="AC257" s="45"/>
      <c r="AD257" s="142"/>
      <c r="AE257" s="142"/>
      <c r="AF257" s="45"/>
      <c r="AG257" s="45"/>
      <c r="AH257" s="45"/>
      <c r="AI257" s="45"/>
      <c r="AJ257" s="87"/>
      <c r="AK257" s="87"/>
      <c r="AL257" s="87"/>
      <c r="AM257" s="142"/>
      <c r="AN257" s="87"/>
      <c r="AQ257" s="45"/>
      <c r="AR257" s="45"/>
      <c r="AX257" s="45"/>
    </row>
    <row r="258" spans="23:50" x14ac:dyDescent="0.5">
      <c r="W258" s="45"/>
      <c r="X258" s="45"/>
      <c r="Y258" s="45"/>
      <c r="Z258" s="45"/>
      <c r="AA258" s="45"/>
      <c r="AB258" s="45"/>
      <c r="AC258" s="45"/>
      <c r="AD258" s="142"/>
      <c r="AE258" s="142"/>
      <c r="AF258" s="45"/>
      <c r="AG258" s="45"/>
      <c r="AH258" s="45"/>
      <c r="AI258" s="45"/>
      <c r="AJ258" s="87"/>
      <c r="AK258" s="87"/>
      <c r="AL258" s="87"/>
      <c r="AM258" s="142"/>
      <c r="AN258" s="87"/>
      <c r="AQ258" s="45"/>
      <c r="AR258" s="45"/>
      <c r="AX258" s="45"/>
    </row>
    <row r="259" spans="23:50" x14ac:dyDescent="0.5">
      <c r="W259" s="45"/>
      <c r="X259" s="45"/>
      <c r="Y259" s="45"/>
      <c r="Z259" s="45"/>
      <c r="AA259" s="45"/>
      <c r="AB259" s="45"/>
      <c r="AC259" s="45"/>
      <c r="AD259" s="142"/>
      <c r="AE259" s="142"/>
      <c r="AF259" s="45"/>
      <c r="AG259" s="45"/>
      <c r="AH259" s="45"/>
      <c r="AI259" s="45"/>
      <c r="AJ259" s="87"/>
      <c r="AK259" s="87"/>
      <c r="AL259" s="87"/>
      <c r="AM259" s="142"/>
      <c r="AN259" s="87"/>
      <c r="AQ259" s="45"/>
      <c r="AR259" s="45"/>
      <c r="AX259" s="45"/>
    </row>
    <row r="260" spans="23:50" x14ac:dyDescent="0.5">
      <c r="W260" s="45"/>
      <c r="X260" s="45"/>
      <c r="Y260" s="45"/>
      <c r="Z260" s="45"/>
      <c r="AA260" s="45"/>
      <c r="AB260" s="45"/>
      <c r="AC260" s="45"/>
      <c r="AD260" s="142"/>
      <c r="AE260" s="142"/>
      <c r="AF260" s="45"/>
      <c r="AG260" s="45"/>
      <c r="AH260" s="45"/>
      <c r="AI260" s="45"/>
      <c r="AJ260" s="87"/>
      <c r="AK260" s="87"/>
      <c r="AL260" s="87"/>
      <c r="AM260" s="142"/>
      <c r="AN260" s="87"/>
      <c r="AQ260" s="45"/>
      <c r="AR260" s="45"/>
      <c r="AX260" s="45"/>
    </row>
    <row r="261" spans="23:50" x14ac:dyDescent="0.5">
      <c r="W261" s="45"/>
      <c r="X261" s="45"/>
      <c r="Y261" s="45"/>
      <c r="Z261" s="45"/>
      <c r="AA261" s="45"/>
      <c r="AB261" s="45"/>
      <c r="AC261" s="45"/>
      <c r="AD261" s="142"/>
      <c r="AE261" s="142"/>
      <c r="AF261" s="45"/>
      <c r="AG261" s="45"/>
      <c r="AH261" s="45"/>
      <c r="AI261" s="45"/>
      <c r="AJ261" s="87"/>
      <c r="AK261" s="87"/>
      <c r="AL261" s="87"/>
      <c r="AM261" s="142"/>
      <c r="AN261" s="87"/>
      <c r="AQ261" s="45"/>
      <c r="AR261" s="45"/>
      <c r="AX261" s="45"/>
    </row>
    <row r="262" spans="23:50" x14ac:dyDescent="0.5">
      <c r="W262" s="45"/>
      <c r="X262" s="45"/>
      <c r="Y262" s="45"/>
      <c r="Z262" s="45"/>
      <c r="AA262" s="45"/>
      <c r="AB262" s="45"/>
      <c r="AC262" s="45"/>
      <c r="AD262" s="142"/>
      <c r="AE262" s="142"/>
      <c r="AF262" s="45"/>
      <c r="AG262" s="45"/>
      <c r="AH262" s="45"/>
      <c r="AI262" s="45"/>
      <c r="AJ262" s="87"/>
      <c r="AK262" s="87"/>
      <c r="AL262" s="87"/>
      <c r="AM262" s="142"/>
      <c r="AN262" s="87"/>
      <c r="AQ262" s="45"/>
      <c r="AR262" s="45"/>
      <c r="AX262" s="45"/>
    </row>
    <row r="263" spans="23:50" x14ac:dyDescent="0.5">
      <c r="W263" s="45"/>
      <c r="X263" s="45"/>
      <c r="Y263" s="45"/>
      <c r="Z263" s="45"/>
      <c r="AA263" s="45"/>
      <c r="AB263" s="45"/>
      <c r="AC263" s="45"/>
      <c r="AD263" s="142"/>
      <c r="AE263" s="142"/>
      <c r="AF263" s="45"/>
      <c r="AG263" s="45"/>
      <c r="AH263" s="45"/>
      <c r="AI263" s="45"/>
      <c r="AJ263" s="87"/>
      <c r="AK263" s="87"/>
      <c r="AL263" s="87"/>
      <c r="AM263" s="142"/>
      <c r="AN263" s="87"/>
      <c r="AQ263" s="45"/>
      <c r="AR263" s="45"/>
      <c r="AX263" s="45"/>
    </row>
    <row r="264" spans="23:50" x14ac:dyDescent="0.5">
      <c r="W264" s="45"/>
      <c r="X264" s="45"/>
      <c r="Y264" s="45"/>
      <c r="Z264" s="45"/>
      <c r="AA264" s="45"/>
      <c r="AB264" s="45"/>
      <c r="AC264" s="45"/>
      <c r="AD264" s="142"/>
      <c r="AE264" s="142"/>
      <c r="AF264" s="45"/>
      <c r="AG264" s="45"/>
      <c r="AH264" s="45"/>
      <c r="AI264" s="45"/>
      <c r="AJ264" s="87"/>
      <c r="AK264" s="87"/>
      <c r="AL264" s="87"/>
      <c r="AM264" s="142"/>
      <c r="AN264" s="87"/>
      <c r="AQ264" s="45"/>
      <c r="AR264" s="45"/>
      <c r="AX264" s="45"/>
    </row>
    <row r="265" spans="23:50" x14ac:dyDescent="0.5">
      <c r="W265" s="45"/>
      <c r="X265" s="45"/>
      <c r="Y265" s="45"/>
      <c r="Z265" s="45"/>
      <c r="AA265" s="45"/>
      <c r="AB265" s="45"/>
      <c r="AC265" s="45"/>
      <c r="AD265" s="142"/>
      <c r="AE265" s="142"/>
      <c r="AF265" s="45"/>
      <c r="AG265" s="45"/>
      <c r="AH265" s="45"/>
      <c r="AI265" s="45"/>
      <c r="AJ265" s="87"/>
      <c r="AK265" s="87"/>
      <c r="AL265" s="87"/>
      <c r="AM265" s="142"/>
      <c r="AN265" s="87"/>
      <c r="AQ265" s="45"/>
      <c r="AR265" s="45"/>
      <c r="AX265" s="45"/>
    </row>
    <row r="266" spans="23:50" x14ac:dyDescent="0.5">
      <c r="W266" s="45"/>
      <c r="X266" s="45"/>
      <c r="Y266" s="45"/>
      <c r="Z266" s="45"/>
      <c r="AA266" s="45"/>
      <c r="AB266" s="45"/>
      <c r="AC266" s="45"/>
      <c r="AD266" s="142"/>
      <c r="AE266" s="142"/>
      <c r="AF266" s="45"/>
      <c r="AG266" s="45"/>
      <c r="AH266" s="45"/>
      <c r="AI266" s="45"/>
      <c r="AJ266" s="87"/>
      <c r="AK266" s="87"/>
      <c r="AL266" s="87"/>
      <c r="AM266" s="142"/>
      <c r="AN266" s="87"/>
      <c r="AQ266" s="45"/>
      <c r="AR266" s="45"/>
      <c r="AX266" s="45"/>
    </row>
    <row r="267" spans="23:50" x14ac:dyDescent="0.5">
      <c r="W267" s="45"/>
      <c r="X267" s="45"/>
      <c r="Y267" s="45"/>
      <c r="Z267" s="45"/>
      <c r="AA267" s="45"/>
      <c r="AB267" s="45"/>
      <c r="AC267" s="45"/>
      <c r="AD267" s="142"/>
      <c r="AE267" s="142"/>
      <c r="AF267" s="45"/>
      <c r="AG267" s="45"/>
      <c r="AH267" s="45"/>
      <c r="AI267" s="45"/>
      <c r="AJ267" s="87"/>
      <c r="AK267" s="87"/>
      <c r="AL267" s="87"/>
      <c r="AM267" s="142"/>
      <c r="AN267" s="87"/>
      <c r="AQ267" s="45"/>
      <c r="AR267" s="45"/>
      <c r="AX267" s="45"/>
    </row>
    <row r="268" spans="23:50" x14ac:dyDescent="0.5">
      <c r="W268" s="45"/>
      <c r="X268" s="45"/>
      <c r="Y268" s="45"/>
      <c r="Z268" s="45"/>
      <c r="AA268" s="45"/>
      <c r="AB268" s="45"/>
      <c r="AC268" s="45"/>
      <c r="AD268" s="142"/>
      <c r="AE268" s="142"/>
      <c r="AF268" s="45"/>
      <c r="AG268" s="45"/>
      <c r="AH268" s="45"/>
      <c r="AI268" s="45"/>
      <c r="AJ268" s="87"/>
      <c r="AK268" s="87"/>
      <c r="AL268" s="87"/>
      <c r="AM268" s="142"/>
      <c r="AN268" s="87"/>
      <c r="AQ268" s="45"/>
      <c r="AR268" s="45"/>
      <c r="AX268" s="45"/>
    </row>
    <row r="269" spans="23:50" x14ac:dyDescent="0.5">
      <c r="W269" s="45"/>
      <c r="X269" s="45"/>
      <c r="Y269" s="45"/>
      <c r="Z269" s="45"/>
      <c r="AA269" s="45"/>
      <c r="AB269" s="45"/>
      <c r="AC269" s="45"/>
      <c r="AD269" s="142"/>
      <c r="AE269" s="142"/>
      <c r="AF269" s="45"/>
      <c r="AG269" s="45"/>
      <c r="AH269" s="45"/>
      <c r="AI269" s="45"/>
      <c r="AJ269" s="87"/>
      <c r="AK269" s="87"/>
      <c r="AL269" s="87"/>
      <c r="AM269" s="142"/>
      <c r="AN269" s="87"/>
      <c r="AQ269" s="45"/>
      <c r="AR269" s="45"/>
      <c r="AX269" s="45"/>
    </row>
    <row r="270" spans="23:50" x14ac:dyDescent="0.5">
      <c r="W270" s="45"/>
      <c r="X270" s="45"/>
      <c r="Y270" s="45"/>
      <c r="Z270" s="45"/>
      <c r="AA270" s="45"/>
      <c r="AB270" s="45"/>
      <c r="AC270" s="45"/>
      <c r="AD270" s="142"/>
      <c r="AE270" s="142"/>
      <c r="AF270" s="45"/>
      <c r="AG270" s="45"/>
      <c r="AH270" s="45"/>
      <c r="AI270" s="45"/>
      <c r="AJ270" s="87"/>
      <c r="AK270" s="87"/>
      <c r="AL270" s="87"/>
      <c r="AM270" s="142"/>
      <c r="AN270" s="87"/>
      <c r="AQ270" s="45"/>
      <c r="AR270" s="45"/>
      <c r="AX270" s="45"/>
    </row>
    <row r="271" spans="23:50" x14ac:dyDescent="0.5">
      <c r="W271" s="45"/>
      <c r="X271" s="45"/>
      <c r="Y271" s="45"/>
      <c r="Z271" s="45"/>
      <c r="AA271" s="45"/>
      <c r="AB271" s="45"/>
      <c r="AC271" s="45"/>
      <c r="AD271" s="142"/>
      <c r="AE271" s="142"/>
      <c r="AF271" s="45"/>
      <c r="AG271" s="45"/>
      <c r="AH271" s="45"/>
      <c r="AI271" s="45"/>
      <c r="AJ271" s="87"/>
      <c r="AK271" s="87"/>
      <c r="AL271" s="87"/>
      <c r="AM271" s="142"/>
      <c r="AN271" s="87"/>
      <c r="AQ271" s="45"/>
      <c r="AR271" s="45"/>
      <c r="AX271" s="45"/>
    </row>
    <row r="272" spans="23:50" x14ac:dyDescent="0.5">
      <c r="W272" s="45"/>
      <c r="X272" s="45"/>
      <c r="Y272" s="45"/>
      <c r="Z272" s="45"/>
      <c r="AA272" s="45"/>
      <c r="AB272" s="45"/>
      <c r="AC272" s="45"/>
      <c r="AD272" s="142"/>
      <c r="AE272" s="142"/>
      <c r="AF272" s="45"/>
      <c r="AG272" s="45"/>
      <c r="AH272" s="45"/>
      <c r="AI272" s="45"/>
      <c r="AJ272" s="87"/>
      <c r="AK272" s="87"/>
      <c r="AL272" s="87"/>
      <c r="AM272" s="142"/>
      <c r="AN272" s="87"/>
      <c r="AQ272" s="45"/>
      <c r="AR272" s="45"/>
      <c r="AX272" s="45"/>
    </row>
    <row r="273" spans="23:50" x14ac:dyDescent="0.5">
      <c r="W273" s="45"/>
      <c r="X273" s="45"/>
      <c r="Y273" s="45"/>
      <c r="Z273" s="45"/>
      <c r="AA273" s="45"/>
      <c r="AB273" s="45"/>
      <c r="AC273" s="45"/>
      <c r="AD273" s="142"/>
      <c r="AE273" s="142"/>
      <c r="AF273" s="45"/>
      <c r="AG273" s="45"/>
      <c r="AH273" s="45"/>
      <c r="AI273" s="45"/>
      <c r="AJ273" s="87"/>
      <c r="AK273" s="87"/>
      <c r="AL273" s="87"/>
      <c r="AM273" s="142"/>
      <c r="AN273" s="87"/>
      <c r="AQ273" s="45"/>
      <c r="AR273" s="45"/>
      <c r="AX273" s="45"/>
    </row>
    <row r="274" spans="23:50" x14ac:dyDescent="0.5">
      <c r="W274" s="45"/>
      <c r="X274" s="45"/>
      <c r="Y274" s="45"/>
      <c r="Z274" s="45"/>
      <c r="AA274" s="45"/>
      <c r="AB274" s="45"/>
      <c r="AC274" s="45"/>
      <c r="AD274" s="142"/>
      <c r="AE274" s="142"/>
      <c r="AF274" s="45"/>
      <c r="AG274" s="45"/>
      <c r="AH274" s="45"/>
      <c r="AI274" s="45"/>
      <c r="AJ274" s="87"/>
      <c r="AK274" s="87"/>
      <c r="AL274" s="87"/>
      <c r="AM274" s="142"/>
      <c r="AN274" s="87"/>
      <c r="AQ274" s="45"/>
      <c r="AR274" s="45"/>
      <c r="AX274" s="45"/>
    </row>
    <row r="275" spans="23:50" x14ac:dyDescent="0.5">
      <c r="W275" s="45"/>
      <c r="X275" s="45"/>
      <c r="Y275" s="45"/>
      <c r="Z275" s="45"/>
      <c r="AA275" s="45"/>
      <c r="AB275" s="45"/>
      <c r="AC275" s="45"/>
      <c r="AD275" s="142"/>
      <c r="AE275" s="142"/>
      <c r="AF275" s="45"/>
      <c r="AG275" s="45"/>
      <c r="AH275" s="45"/>
      <c r="AI275" s="45"/>
      <c r="AJ275" s="87"/>
      <c r="AK275" s="87"/>
      <c r="AL275" s="87"/>
      <c r="AM275" s="142"/>
      <c r="AN275" s="87"/>
      <c r="AQ275" s="45"/>
      <c r="AR275" s="45"/>
      <c r="AX275" s="45"/>
    </row>
    <row r="276" spans="23:50" x14ac:dyDescent="0.5">
      <c r="W276" s="45"/>
      <c r="X276" s="45"/>
      <c r="Y276" s="45"/>
      <c r="Z276" s="45"/>
      <c r="AA276" s="45"/>
      <c r="AB276" s="45"/>
      <c r="AC276" s="45"/>
      <c r="AD276" s="142"/>
      <c r="AE276" s="142"/>
      <c r="AF276" s="45"/>
      <c r="AG276" s="45"/>
      <c r="AH276" s="45"/>
      <c r="AI276" s="45"/>
      <c r="AJ276" s="87"/>
      <c r="AK276" s="87"/>
      <c r="AL276" s="87"/>
      <c r="AM276" s="142"/>
      <c r="AN276" s="87"/>
      <c r="AQ276" s="45"/>
      <c r="AR276" s="45"/>
      <c r="AX276" s="45"/>
    </row>
    <row r="277" spans="23:50" x14ac:dyDescent="0.5">
      <c r="W277" s="45"/>
      <c r="X277" s="45"/>
      <c r="Y277" s="45"/>
      <c r="Z277" s="45"/>
      <c r="AA277" s="45"/>
      <c r="AB277" s="45"/>
      <c r="AC277" s="45"/>
      <c r="AD277" s="142"/>
      <c r="AE277" s="142"/>
      <c r="AF277" s="45"/>
      <c r="AG277" s="45"/>
      <c r="AH277" s="45"/>
      <c r="AI277" s="45"/>
      <c r="AJ277" s="87"/>
      <c r="AK277" s="87"/>
      <c r="AL277" s="87"/>
      <c r="AM277" s="142"/>
      <c r="AN277" s="87"/>
      <c r="AQ277" s="45"/>
      <c r="AR277" s="45"/>
      <c r="AX277" s="45"/>
    </row>
    <row r="278" spans="23:50" x14ac:dyDescent="0.5">
      <c r="W278" s="45"/>
      <c r="X278" s="45"/>
      <c r="Y278" s="45"/>
      <c r="Z278" s="45"/>
      <c r="AA278" s="45"/>
      <c r="AB278" s="45"/>
      <c r="AC278" s="45"/>
      <c r="AD278" s="142"/>
      <c r="AE278" s="142"/>
      <c r="AF278" s="45"/>
      <c r="AG278" s="45"/>
      <c r="AH278" s="45"/>
      <c r="AI278" s="45"/>
      <c r="AJ278" s="87"/>
      <c r="AK278" s="87"/>
      <c r="AL278" s="87"/>
      <c r="AM278" s="142"/>
      <c r="AN278" s="87"/>
      <c r="AQ278" s="45"/>
      <c r="AR278" s="45"/>
      <c r="AX278" s="45"/>
    </row>
    <row r="279" spans="23:50" x14ac:dyDescent="0.5">
      <c r="W279" s="45"/>
      <c r="X279" s="45"/>
      <c r="Y279" s="45"/>
      <c r="Z279" s="45"/>
      <c r="AA279" s="45"/>
      <c r="AB279" s="45"/>
      <c r="AC279" s="45"/>
      <c r="AD279" s="142"/>
      <c r="AE279" s="142"/>
      <c r="AF279" s="45"/>
      <c r="AG279" s="45"/>
      <c r="AH279" s="45"/>
      <c r="AI279" s="45"/>
      <c r="AJ279" s="87"/>
      <c r="AK279" s="87"/>
      <c r="AL279" s="87"/>
      <c r="AM279" s="142"/>
      <c r="AN279" s="87"/>
      <c r="AQ279" s="45"/>
      <c r="AR279" s="45"/>
      <c r="AX279" s="45"/>
    </row>
    <row r="280" spans="23:50" x14ac:dyDescent="0.5">
      <c r="W280" s="45"/>
      <c r="X280" s="45"/>
      <c r="Y280" s="45"/>
      <c r="Z280" s="45"/>
      <c r="AA280" s="45"/>
      <c r="AB280" s="45"/>
      <c r="AC280" s="45"/>
      <c r="AD280" s="142"/>
      <c r="AE280" s="142"/>
      <c r="AF280" s="45"/>
      <c r="AG280" s="45"/>
      <c r="AH280" s="45"/>
      <c r="AI280" s="45"/>
      <c r="AJ280" s="87"/>
      <c r="AK280" s="87"/>
      <c r="AL280" s="87"/>
      <c r="AM280" s="142"/>
      <c r="AN280" s="87"/>
      <c r="AQ280" s="45"/>
      <c r="AR280" s="45"/>
      <c r="AX280" s="45"/>
    </row>
    <row r="281" spans="23:50" x14ac:dyDescent="0.5">
      <c r="W281" s="45"/>
      <c r="X281" s="45"/>
      <c r="Y281" s="45"/>
      <c r="Z281" s="45"/>
      <c r="AA281" s="45"/>
      <c r="AB281" s="45"/>
      <c r="AC281" s="45"/>
      <c r="AD281" s="142"/>
      <c r="AE281" s="142"/>
      <c r="AF281" s="45"/>
      <c r="AG281" s="45"/>
      <c r="AH281" s="45"/>
      <c r="AI281" s="45"/>
      <c r="AJ281" s="87"/>
      <c r="AK281" s="87"/>
      <c r="AL281" s="87"/>
      <c r="AM281" s="142"/>
      <c r="AN281" s="87"/>
      <c r="AQ281" s="45"/>
      <c r="AR281" s="45"/>
      <c r="AX281" s="45"/>
    </row>
    <row r="282" spans="23:50" x14ac:dyDescent="0.5">
      <c r="W282" s="45"/>
      <c r="X282" s="45"/>
      <c r="Y282" s="45"/>
      <c r="Z282" s="45"/>
      <c r="AA282" s="45"/>
      <c r="AB282" s="45"/>
      <c r="AC282" s="45"/>
      <c r="AD282" s="142"/>
      <c r="AE282" s="142"/>
      <c r="AF282" s="45"/>
      <c r="AG282" s="45"/>
      <c r="AH282" s="45"/>
      <c r="AI282" s="45"/>
      <c r="AJ282" s="87"/>
      <c r="AK282" s="87"/>
      <c r="AL282" s="87"/>
      <c r="AM282" s="142"/>
      <c r="AN282" s="87"/>
      <c r="AQ282" s="45"/>
      <c r="AR282" s="45"/>
      <c r="AX282" s="45"/>
    </row>
    <row r="283" spans="23:50" x14ac:dyDescent="0.5">
      <c r="W283" s="45"/>
      <c r="X283" s="45"/>
      <c r="Y283" s="45"/>
      <c r="Z283" s="45"/>
      <c r="AA283" s="45"/>
      <c r="AB283" s="45"/>
      <c r="AC283" s="45"/>
      <c r="AD283" s="142"/>
      <c r="AE283" s="142"/>
      <c r="AF283" s="45"/>
      <c r="AG283" s="45"/>
      <c r="AH283" s="45"/>
      <c r="AI283" s="45"/>
      <c r="AJ283" s="87"/>
      <c r="AK283" s="87"/>
      <c r="AL283" s="87"/>
      <c r="AM283" s="142"/>
      <c r="AN283" s="87"/>
      <c r="AQ283" s="45"/>
      <c r="AR283" s="45"/>
      <c r="AX283" s="45"/>
    </row>
    <row r="284" spans="23:50" x14ac:dyDescent="0.5">
      <c r="W284" s="45"/>
      <c r="X284" s="45"/>
      <c r="Y284" s="45"/>
      <c r="Z284" s="45"/>
      <c r="AA284" s="45"/>
      <c r="AB284" s="45"/>
      <c r="AC284" s="45"/>
      <c r="AD284" s="142"/>
      <c r="AE284" s="142"/>
      <c r="AF284" s="45"/>
      <c r="AG284" s="45"/>
      <c r="AH284" s="45"/>
      <c r="AI284" s="45"/>
      <c r="AJ284" s="87"/>
      <c r="AK284" s="87"/>
      <c r="AL284" s="87"/>
      <c r="AM284" s="142"/>
      <c r="AN284" s="87"/>
      <c r="AQ284" s="45"/>
      <c r="AR284" s="45"/>
      <c r="AX284" s="45"/>
    </row>
    <row r="285" spans="23:50" x14ac:dyDescent="0.5">
      <c r="W285" s="45"/>
      <c r="X285" s="45"/>
      <c r="Y285" s="45"/>
      <c r="Z285" s="45"/>
      <c r="AA285" s="45"/>
      <c r="AB285" s="45"/>
      <c r="AC285" s="45"/>
      <c r="AD285" s="142"/>
      <c r="AE285" s="142"/>
      <c r="AF285" s="45"/>
      <c r="AG285" s="45"/>
      <c r="AH285" s="45"/>
      <c r="AI285" s="45"/>
      <c r="AJ285" s="87"/>
      <c r="AK285" s="87"/>
      <c r="AL285" s="87"/>
      <c r="AM285" s="142"/>
      <c r="AN285" s="87"/>
      <c r="AQ285" s="45"/>
      <c r="AR285" s="45"/>
      <c r="AX285" s="45"/>
    </row>
    <row r="286" spans="23:50" x14ac:dyDescent="0.5">
      <c r="W286" s="45"/>
      <c r="X286" s="45"/>
      <c r="Y286" s="45"/>
      <c r="Z286" s="45"/>
      <c r="AA286" s="45"/>
      <c r="AB286" s="45"/>
      <c r="AC286" s="45"/>
      <c r="AD286" s="142"/>
      <c r="AE286" s="142"/>
      <c r="AF286" s="45"/>
      <c r="AG286" s="45"/>
      <c r="AH286" s="45"/>
      <c r="AI286" s="45"/>
      <c r="AJ286" s="87"/>
      <c r="AK286" s="87"/>
      <c r="AL286" s="87"/>
      <c r="AM286" s="142"/>
      <c r="AN286" s="87"/>
      <c r="AQ286" s="45"/>
      <c r="AR286" s="45"/>
      <c r="AX286" s="45"/>
    </row>
    <row r="287" spans="23:50" x14ac:dyDescent="0.5">
      <c r="W287" s="45"/>
      <c r="X287" s="45"/>
      <c r="Y287" s="45"/>
      <c r="Z287" s="45"/>
      <c r="AA287" s="45"/>
      <c r="AB287" s="45"/>
      <c r="AC287" s="45"/>
      <c r="AD287" s="142"/>
      <c r="AE287" s="142"/>
      <c r="AF287" s="45"/>
      <c r="AG287" s="45"/>
      <c r="AH287" s="45"/>
      <c r="AI287" s="45"/>
      <c r="AJ287" s="87"/>
      <c r="AK287" s="87"/>
      <c r="AL287" s="87"/>
      <c r="AM287" s="142"/>
      <c r="AN287" s="87"/>
      <c r="AQ287" s="45"/>
      <c r="AR287" s="45"/>
      <c r="AX287" s="45"/>
    </row>
    <row r="288" spans="23:50" x14ac:dyDescent="0.5">
      <c r="Z288" s="45"/>
      <c r="AG288" s="45"/>
      <c r="AH288" s="45"/>
      <c r="AI288" s="45"/>
      <c r="AJ288" s="87"/>
      <c r="AK288" s="87"/>
      <c r="AL288" s="87"/>
      <c r="AN288" s="87"/>
      <c r="AQ288" s="45"/>
      <c r="AR288" s="45"/>
      <c r="AX288" s="45"/>
    </row>
    <row r="289" spans="33:50" x14ac:dyDescent="0.5">
      <c r="AG289" s="45"/>
      <c r="AH289" s="45"/>
      <c r="AI289" s="45"/>
      <c r="AJ289" s="87"/>
      <c r="AK289" s="87"/>
      <c r="AL289" s="87"/>
      <c r="AN289" s="87"/>
      <c r="AQ289" s="45"/>
      <c r="AR289" s="45"/>
      <c r="AX289" s="45"/>
    </row>
    <row r="290" spans="33:50" x14ac:dyDescent="0.5">
      <c r="AG290" s="45"/>
      <c r="AH290" s="45"/>
      <c r="AI290" s="45"/>
      <c r="AJ290" s="87"/>
      <c r="AK290" s="87"/>
      <c r="AL290" s="87"/>
      <c r="AN290" s="87"/>
      <c r="AQ290" s="45"/>
      <c r="AR290" s="45"/>
      <c r="AX290" s="45"/>
    </row>
    <row r="291" spans="33:50" x14ac:dyDescent="0.5">
      <c r="AG291" s="45"/>
      <c r="AH291" s="45"/>
      <c r="AI291" s="45"/>
      <c r="AJ291" s="87"/>
      <c r="AK291" s="87"/>
      <c r="AL291" s="87"/>
    </row>
    <row r="292" spans="33:50" x14ac:dyDescent="0.5">
      <c r="AG292" s="45"/>
      <c r="AH292" s="45"/>
      <c r="AI292" s="45"/>
      <c r="AJ292" s="87"/>
      <c r="AK292" s="87"/>
      <c r="AL292" s="87"/>
    </row>
    <row r="293" spans="33:50" x14ac:dyDescent="0.5">
      <c r="AG293" s="45"/>
      <c r="AH293" s="45"/>
      <c r="AI293" s="45"/>
      <c r="AJ293" s="87"/>
      <c r="AK293" s="87"/>
      <c r="AL293" s="87"/>
    </row>
    <row r="294" spans="33:50" x14ac:dyDescent="0.5">
      <c r="AG294" s="45"/>
      <c r="AH294" s="45"/>
      <c r="AI294" s="45"/>
      <c r="AJ294" s="87"/>
      <c r="AK294" s="87"/>
      <c r="AL294" s="87"/>
    </row>
    <row r="295" spans="33:50" x14ac:dyDescent="0.5">
      <c r="AG295" s="45"/>
      <c r="AH295" s="45"/>
      <c r="AI295" s="45"/>
      <c r="AJ295" s="87"/>
      <c r="AK295" s="87"/>
      <c r="AL295" s="87"/>
    </row>
    <row r="296" spans="33:50" x14ac:dyDescent="0.5">
      <c r="AG296" s="45"/>
      <c r="AH296" s="45"/>
      <c r="AI296" s="45"/>
      <c r="AJ296" s="87"/>
      <c r="AK296" s="87"/>
      <c r="AL296" s="87"/>
    </row>
    <row r="297" spans="33:50" x14ac:dyDescent="0.5">
      <c r="AG297" s="45"/>
      <c r="AH297" s="45"/>
      <c r="AI297" s="45"/>
      <c r="AJ297" s="87"/>
      <c r="AK297" s="87"/>
      <c r="AL297" s="87"/>
    </row>
    <row r="298" spans="33:50" x14ac:dyDescent="0.5">
      <c r="AG298" s="45"/>
      <c r="AH298" s="45"/>
      <c r="AI298" s="45"/>
      <c r="AJ298" s="87"/>
      <c r="AK298" s="87"/>
      <c r="AL298" s="87"/>
    </row>
    <row r="299" spans="33:50" x14ac:dyDescent="0.5">
      <c r="AG299" s="45"/>
      <c r="AH299" s="45"/>
      <c r="AI299" s="45"/>
      <c r="AJ299" s="87"/>
      <c r="AK299" s="87"/>
      <c r="AL299" s="87"/>
    </row>
    <row r="300" spans="33:50" x14ac:dyDescent="0.5">
      <c r="AG300" s="45"/>
      <c r="AH300" s="45"/>
      <c r="AI300" s="45"/>
      <c r="AJ300" s="87"/>
      <c r="AK300" s="87"/>
      <c r="AL300" s="87"/>
    </row>
    <row r="301" spans="33:50" x14ac:dyDescent="0.5">
      <c r="AG301" s="45"/>
      <c r="AH301" s="45"/>
      <c r="AI301" s="45"/>
      <c r="AJ301" s="87"/>
      <c r="AK301" s="87"/>
      <c r="AL301" s="87"/>
    </row>
    <row r="302" spans="33:50" x14ac:dyDescent="0.5">
      <c r="AG302" s="45"/>
      <c r="AH302" s="45"/>
      <c r="AI302" s="45"/>
      <c r="AJ302" s="87"/>
      <c r="AK302" s="87"/>
      <c r="AL302" s="87"/>
    </row>
    <row r="303" spans="33:50" x14ac:dyDescent="0.5">
      <c r="AG303" s="45"/>
      <c r="AH303" s="45"/>
      <c r="AI303" s="45"/>
      <c r="AJ303" s="87"/>
      <c r="AK303" s="87"/>
      <c r="AL303" s="87"/>
    </row>
    <row r="304" spans="33:50" x14ac:dyDescent="0.5">
      <c r="AG304" s="45"/>
      <c r="AH304" s="45"/>
      <c r="AI304" s="45"/>
      <c r="AJ304" s="87"/>
      <c r="AK304" s="87"/>
      <c r="AL304" s="87"/>
    </row>
    <row r="305" spans="33:38" x14ac:dyDescent="0.5">
      <c r="AG305" s="45"/>
      <c r="AH305" s="45"/>
      <c r="AI305" s="45"/>
      <c r="AJ305" s="87"/>
      <c r="AK305" s="87"/>
      <c r="AL305" s="87"/>
    </row>
    <row r="306" spans="33:38" x14ac:dyDescent="0.5">
      <c r="AG306" s="45"/>
      <c r="AH306" s="45"/>
      <c r="AI306" s="45"/>
      <c r="AJ306" s="87"/>
      <c r="AK306" s="87"/>
      <c r="AL306" s="87"/>
    </row>
    <row r="307" spans="33:38" x14ac:dyDescent="0.5">
      <c r="AG307" s="45"/>
      <c r="AH307" s="45"/>
      <c r="AI307" s="45"/>
      <c r="AJ307" s="87"/>
      <c r="AK307" s="87"/>
      <c r="AL307" s="87"/>
    </row>
    <row r="308" spans="33:38" x14ac:dyDescent="0.5">
      <c r="AG308" s="45"/>
      <c r="AH308" s="45"/>
      <c r="AI308" s="45"/>
      <c r="AJ308" s="87"/>
      <c r="AK308" s="87"/>
      <c r="AL308" s="87"/>
    </row>
    <row r="309" spans="33:38" x14ac:dyDescent="0.5">
      <c r="AG309" s="45"/>
      <c r="AH309" s="45"/>
      <c r="AI309" s="45"/>
      <c r="AJ309" s="87"/>
      <c r="AK309" s="87"/>
      <c r="AL309" s="87"/>
    </row>
    <row r="310" spans="33:38" x14ac:dyDescent="0.5">
      <c r="AG310" s="45"/>
      <c r="AH310" s="45"/>
      <c r="AI310" s="45"/>
      <c r="AJ310" s="87"/>
      <c r="AK310" s="87"/>
      <c r="AL310" s="87"/>
    </row>
    <row r="311" spans="33:38" x14ac:dyDescent="0.5">
      <c r="AG311" s="45"/>
      <c r="AH311" s="45"/>
      <c r="AI311" s="45"/>
      <c r="AJ311" s="87"/>
      <c r="AK311" s="87"/>
      <c r="AL311" s="87"/>
    </row>
    <row r="312" spans="33:38" x14ac:dyDescent="0.5">
      <c r="AG312" s="45"/>
      <c r="AH312" s="45"/>
      <c r="AI312" s="45"/>
      <c r="AJ312" s="87"/>
      <c r="AK312" s="87"/>
      <c r="AL312" s="87"/>
    </row>
    <row r="313" spans="33:38" x14ac:dyDescent="0.5">
      <c r="AH313" s="45"/>
      <c r="AI313" s="45"/>
      <c r="AJ313" s="87"/>
      <c r="AK313" s="87"/>
      <c r="AL313" s="87"/>
    </row>
  </sheetData>
  <conditionalFormatting sqref="AP11:AQ14 BA70:BB70">
    <cfRule type="cellIs" dxfId="141" priority="2" stopIfTrue="1" operator="lessThan">
      <formula>0</formula>
    </cfRule>
  </conditionalFormatting>
  <conditionalFormatting sqref="BA47:BB47">
    <cfRule type="cellIs" dxfId="140" priority="3" stopIfTrue="1" operator="greaterThan">
      <formula>0</formula>
    </cfRule>
  </conditionalFormatting>
  <conditionalFormatting sqref="BA24:BB24">
    <cfRule type="cellIs" dxfId="139" priority="4" stopIfTrue="1" operator="greaterThan">
      <formula>0</formula>
    </cfRule>
    <cfRule type="cellIs" dxfId="138" priority="5" stopIfTrue="1" operator="lessThan">
      <formula>0</formula>
    </cfRule>
  </conditionalFormatting>
  <conditionalFormatting sqref="BA47:BB47">
    <cfRule type="cellIs" dxfId="137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P238"/>
  <sheetViews>
    <sheetView zoomScale="94" zoomScaleNormal="94" workbookViewId="0">
      <selection activeCell="Y5" sqref="Y5"/>
    </sheetView>
  </sheetViews>
  <sheetFormatPr baseColWidth="10" defaultRowHeight="15" x14ac:dyDescent="0.5"/>
  <cols>
    <col min="1" max="1" width="2.81640625" customWidth="1"/>
    <col min="2" max="2" width="6" customWidth="1"/>
    <col min="3" max="3" width="2.81640625" customWidth="1"/>
    <col min="4" max="4" width="8.1796875" customWidth="1"/>
    <col min="5" max="5" width="2.90625" customWidth="1"/>
    <col min="6" max="6" width="8.81640625" customWidth="1"/>
    <col min="7" max="7" width="7.1796875" customWidth="1"/>
    <col min="8" max="8" width="4.54296875" customWidth="1"/>
    <col min="9" max="9" width="6.81640625" style="311" customWidth="1"/>
    <col min="10" max="10" width="5.54296875" style="11" customWidth="1"/>
    <col min="11" max="11" width="5.54296875" customWidth="1"/>
    <col min="12" max="12" width="7" style="311" customWidth="1"/>
    <col min="13" max="13" width="6.1796875" customWidth="1"/>
    <col min="14" max="14" width="5" customWidth="1"/>
    <col min="15" max="15" width="5.6328125" customWidth="1"/>
    <col min="16" max="16" width="7.08984375" customWidth="1"/>
    <col min="17" max="17" width="5.81640625" customWidth="1"/>
    <col min="18" max="18" width="7.54296875" style="11" customWidth="1"/>
    <col min="19" max="19" width="6.81640625" customWidth="1"/>
    <col min="20" max="20" width="8" style="11" customWidth="1"/>
    <col min="21" max="21" width="6.6328125" style="125" customWidth="1"/>
    <col min="22" max="22" width="7.453125" style="11" customWidth="1"/>
    <col min="23" max="23" width="6.6328125" style="125" customWidth="1"/>
    <col min="24" max="24" width="5.54296875" style="11" customWidth="1"/>
    <col min="25" max="25" width="7" style="125" customWidth="1"/>
    <col min="26" max="26" width="7.1796875" style="125" customWidth="1"/>
    <col min="27" max="27" width="8.90625" customWidth="1"/>
    <col min="28" max="28" width="8.453125" customWidth="1"/>
    <col min="29" max="29" width="6" customWidth="1"/>
    <col min="30" max="31" width="8.453125" customWidth="1"/>
    <col min="32" max="32" width="8.6328125" customWidth="1"/>
    <col min="34" max="34" width="12.6328125" style="11" customWidth="1"/>
    <col min="35" max="39" width="20.1796875" customWidth="1"/>
  </cols>
  <sheetData>
    <row r="1" spans="1:42" x14ac:dyDescent="0.5">
      <c r="A1" s="54"/>
      <c r="B1" s="54"/>
      <c r="C1" s="54"/>
      <c r="D1" s="54"/>
      <c r="E1" s="54"/>
      <c r="F1" s="54"/>
      <c r="G1" s="54"/>
      <c r="H1" s="54"/>
      <c r="I1" s="340"/>
      <c r="J1" s="83"/>
      <c r="K1" s="54"/>
      <c r="L1" s="340"/>
      <c r="M1" s="54"/>
      <c r="N1" s="54"/>
      <c r="O1" s="54"/>
      <c r="P1" s="54"/>
      <c r="Q1" s="54"/>
      <c r="R1" s="54"/>
      <c r="S1" s="54"/>
      <c r="T1" s="54"/>
      <c r="U1" s="139"/>
      <c r="V1" s="83"/>
      <c r="W1" s="139"/>
      <c r="X1" s="83"/>
      <c r="Y1" s="139"/>
      <c r="Z1" s="139"/>
      <c r="AA1" s="54"/>
      <c r="AB1" s="7"/>
      <c r="AC1" s="3"/>
      <c r="AD1" s="3"/>
      <c r="AE1" s="3"/>
      <c r="AH1"/>
    </row>
    <row r="2" spans="1:42" ht="32.4" x14ac:dyDescent="1">
      <c r="A2" s="54"/>
      <c r="B2" s="54"/>
      <c r="C2" s="165" t="s">
        <v>372</v>
      </c>
      <c r="D2" s="165"/>
      <c r="E2" s="54"/>
      <c r="F2" s="165" t="s">
        <v>375</v>
      </c>
      <c r="G2" s="54"/>
      <c r="H2" s="54"/>
      <c r="I2" s="340"/>
      <c r="J2" s="83"/>
      <c r="K2" s="54"/>
      <c r="L2" s="340"/>
      <c r="M2" s="54"/>
      <c r="N2" s="54"/>
      <c r="O2" s="165" t="s">
        <v>437</v>
      </c>
      <c r="P2" s="165"/>
      <c r="Q2" s="165"/>
      <c r="R2" s="165"/>
      <c r="S2" s="243" t="str">
        <f>+År!B3</f>
        <v>VAK GRIS</v>
      </c>
      <c r="T2" s="54"/>
      <c r="U2" s="54"/>
      <c r="V2" s="83"/>
      <c r="W2" s="54"/>
      <c r="X2" s="83"/>
      <c r="Y2" s="139"/>
      <c r="Z2" s="209"/>
      <c r="AA2" s="54"/>
      <c r="AB2" s="7"/>
      <c r="AC2" s="3"/>
      <c r="AD2" s="3"/>
      <c r="AE2" s="3"/>
      <c r="AH2"/>
    </row>
    <row r="3" spans="1:42" x14ac:dyDescent="0.5">
      <c r="A3" s="54"/>
      <c r="B3" s="54"/>
      <c r="C3" s="54"/>
      <c r="D3" s="54"/>
      <c r="E3" s="54"/>
      <c r="F3" s="54"/>
      <c r="G3" s="54"/>
      <c r="H3" s="54"/>
      <c r="I3" s="340"/>
      <c r="J3" s="83"/>
      <c r="K3" s="54"/>
      <c r="L3" s="340"/>
      <c r="M3" s="54"/>
      <c r="N3" s="54"/>
      <c r="O3" s="54"/>
      <c r="P3" s="54"/>
      <c r="Q3" s="54"/>
      <c r="R3" s="54"/>
      <c r="S3" s="54"/>
      <c r="T3" s="54"/>
      <c r="U3" s="139"/>
      <c r="V3" s="83"/>
      <c r="W3" s="139"/>
      <c r="X3" s="83"/>
      <c r="Y3" s="139"/>
      <c r="Z3" s="139"/>
      <c r="AA3" s="54"/>
      <c r="AB3" s="7"/>
      <c r="AC3" s="3"/>
      <c r="AD3" s="3"/>
      <c r="AE3" s="3"/>
      <c r="AH3"/>
    </row>
    <row r="4" spans="1:42" x14ac:dyDescent="0.5">
      <c r="A4" s="54"/>
      <c r="B4" s="54"/>
      <c r="C4" s="54"/>
      <c r="D4" s="54"/>
      <c r="E4" s="54"/>
      <c r="F4" s="54"/>
      <c r="G4" s="54"/>
      <c r="H4" s="54"/>
      <c r="I4" s="340"/>
      <c r="J4" s="83"/>
      <c r="K4" s="54"/>
      <c r="L4" s="340"/>
      <c r="M4" s="54"/>
      <c r="N4" s="54"/>
      <c r="O4" s="54"/>
      <c r="P4" s="54"/>
      <c r="Q4" s="54"/>
      <c r="R4" s="54"/>
      <c r="S4" s="54"/>
      <c r="T4" s="54"/>
      <c r="U4" s="139"/>
      <c r="V4" s="83"/>
      <c r="W4" s="139"/>
      <c r="X4" s="83"/>
      <c r="Y4" s="139"/>
      <c r="Z4" s="139"/>
      <c r="AA4" s="54"/>
      <c r="AB4" s="7"/>
      <c r="AC4" s="3"/>
      <c r="AD4" s="3"/>
      <c r="AE4" s="3"/>
      <c r="AH4"/>
    </row>
    <row r="5" spans="1:42" s="228" customFormat="1" ht="22.5" x14ac:dyDescent="0.7">
      <c r="A5" s="167"/>
      <c r="B5" s="167"/>
      <c r="C5" s="167"/>
      <c r="D5" s="167"/>
      <c r="E5" s="167"/>
      <c r="F5" s="167"/>
      <c r="G5" s="164" t="s">
        <v>8</v>
      </c>
      <c r="H5" s="164"/>
      <c r="I5" s="353">
        <f>+År!M3</f>
        <v>52</v>
      </c>
      <c r="J5" s="286"/>
      <c r="K5" s="167"/>
      <c r="L5" s="356"/>
      <c r="M5" s="167"/>
      <c r="N5" s="167"/>
      <c r="O5" s="167"/>
      <c r="P5" s="164" t="s">
        <v>373</v>
      </c>
      <c r="Q5" s="167"/>
      <c r="R5" s="167"/>
      <c r="S5" s="167"/>
      <c r="T5" s="167"/>
      <c r="U5" s="375">
        <f>SUM(I11:I18)</f>
        <v>28805</v>
      </c>
      <c r="V5" s="376"/>
      <c r="W5" s="167"/>
      <c r="X5" s="286"/>
      <c r="Y5" s="227"/>
      <c r="Z5" s="167"/>
      <c r="AA5" s="167"/>
      <c r="AB5" s="3"/>
      <c r="AC5" s="3"/>
      <c r="AD5" s="3"/>
      <c r="AE5" s="3"/>
      <c r="AF5"/>
      <c r="AG5"/>
      <c r="AH5"/>
      <c r="AI5"/>
      <c r="AJ5"/>
      <c r="AK5"/>
      <c r="AL5"/>
      <c r="AM5"/>
      <c r="AN5"/>
      <c r="AO5"/>
      <c r="AP5"/>
    </row>
    <row r="6" spans="1:42" ht="20.100000000000001" x14ac:dyDescent="0.7">
      <c r="A6" s="60"/>
      <c r="B6" s="60"/>
      <c r="C6" s="54"/>
      <c r="D6" s="73"/>
      <c r="E6" s="57"/>
      <c r="F6" s="73"/>
      <c r="G6" s="57"/>
      <c r="H6" s="57"/>
      <c r="I6" s="354"/>
      <c r="J6" s="173"/>
      <c r="K6" s="57"/>
      <c r="L6" s="354"/>
      <c r="M6" s="57"/>
      <c r="N6" s="57"/>
      <c r="O6" s="60"/>
      <c r="P6" s="54"/>
      <c r="Q6" s="54"/>
      <c r="R6" s="54"/>
      <c r="S6" s="54"/>
      <c r="T6" s="54"/>
      <c r="U6" s="139"/>
      <c r="V6" s="83"/>
      <c r="W6" s="139"/>
      <c r="X6" s="173"/>
      <c r="Y6" s="139"/>
      <c r="Z6" s="139"/>
      <c r="AA6" s="54"/>
      <c r="AB6" s="7"/>
      <c r="AC6" s="3"/>
      <c r="AD6" s="3"/>
      <c r="AE6" s="3"/>
      <c r="AH6"/>
    </row>
    <row r="7" spans="1:42" x14ac:dyDescent="0.5">
      <c r="A7" s="54"/>
      <c r="B7" s="54"/>
      <c r="C7" s="54"/>
      <c r="D7" s="54"/>
      <c r="E7" s="54"/>
      <c r="F7" s="54"/>
      <c r="G7" s="57"/>
      <c r="H7" s="57"/>
      <c r="I7" s="354"/>
      <c r="J7" s="173"/>
      <c r="K7" s="57"/>
      <c r="L7" s="354"/>
      <c r="M7" s="57"/>
      <c r="N7" s="57"/>
      <c r="O7" s="57"/>
      <c r="P7" s="57"/>
      <c r="Q7" s="57"/>
      <c r="R7" s="57"/>
      <c r="S7" s="54"/>
      <c r="T7" s="139"/>
      <c r="U7" s="139"/>
      <c r="V7" s="93" t="s">
        <v>477</v>
      </c>
      <c r="W7" s="93" t="s">
        <v>3</v>
      </c>
      <c r="X7" s="173"/>
      <c r="Y7" s="137"/>
      <c r="Z7" s="137"/>
      <c r="AA7" s="54"/>
      <c r="AB7" s="7"/>
      <c r="AC7" s="3"/>
      <c r="AD7" s="3"/>
      <c r="AE7" s="3"/>
      <c r="AH7"/>
    </row>
    <row r="8" spans="1:42" x14ac:dyDescent="0.5">
      <c r="A8" s="54"/>
      <c r="B8" s="54"/>
      <c r="C8" s="54"/>
      <c r="D8" s="54"/>
      <c r="E8" s="54"/>
      <c r="F8" s="54"/>
      <c r="G8" s="49" t="s">
        <v>3</v>
      </c>
      <c r="H8" s="57"/>
      <c r="I8" s="354"/>
      <c r="J8" s="173"/>
      <c r="K8" s="278" t="s">
        <v>364</v>
      </c>
      <c r="L8" s="335" t="s">
        <v>3</v>
      </c>
      <c r="M8" s="57"/>
      <c r="N8" s="57"/>
      <c r="O8" s="57"/>
      <c r="P8" s="57"/>
      <c r="Q8" s="57"/>
      <c r="R8" s="49" t="s">
        <v>17</v>
      </c>
      <c r="S8" s="57"/>
      <c r="T8" s="49" t="s">
        <v>397</v>
      </c>
      <c r="U8" s="57"/>
      <c r="V8" s="106" t="s">
        <v>478</v>
      </c>
      <c r="W8" s="60" t="s">
        <v>11</v>
      </c>
      <c r="X8" s="173"/>
      <c r="Y8" s="137"/>
      <c r="Z8" s="121" t="s">
        <v>17</v>
      </c>
      <c r="AA8" s="57"/>
      <c r="AB8" s="7"/>
      <c r="AC8" s="3"/>
      <c r="AD8" s="3"/>
      <c r="AE8" s="3"/>
      <c r="AH8"/>
    </row>
    <row r="9" spans="1:42" x14ac:dyDescent="0.5">
      <c r="A9" s="54"/>
      <c r="B9" s="54"/>
      <c r="C9" s="54"/>
      <c r="D9" s="54"/>
      <c r="E9" s="54"/>
      <c r="F9" s="54"/>
      <c r="G9" s="49" t="s">
        <v>444</v>
      </c>
      <c r="H9" s="57"/>
      <c r="I9" s="335" t="s">
        <v>3</v>
      </c>
      <c r="J9" s="173"/>
      <c r="K9" s="278" t="s">
        <v>503</v>
      </c>
      <c r="L9" s="335" t="s">
        <v>403</v>
      </c>
      <c r="M9" s="121" t="s">
        <v>3</v>
      </c>
      <c r="N9" s="57"/>
      <c r="O9" s="121" t="s">
        <v>1</v>
      </c>
      <c r="P9" s="49" t="s">
        <v>17</v>
      </c>
      <c r="Q9" s="57"/>
      <c r="R9" s="49" t="s">
        <v>401</v>
      </c>
      <c r="S9" s="57"/>
      <c r="T9" s="49" t="s">
        <v>401</v>
      </c>
      <c r="U9" s="49" t="s">
        <v>397</v>
      </c>
      <c r="V9" s="93" t="s">
        <v>462</v>
      </c>
      <c r="W9" s="93" t="s">
        <v>443</v>
      </c>
      <c r="X9" s="173"/>
      <c r="Y9" s="121" t="s">
        <v>17</v>
      </c>
      <c r="Z9" s="121" t="s">
        <v>401</v>
      </c>
      <c r="AA9" s="54"/>
      <c r="AB9" s="6"/>
      <c r="AC9" s="6"/>
      <c r="AD9" s="6"/>
      <c r="AE9" s="3"/>
      <c r="AH9"/>
    </row>
    <row r="10" spans="1:42" x14ac:dyDescent="0.5">
      <c r="A10" s="54"/>
      <c r="B10" s="60" t="s">
        <v>62</v>
      </c>
      <c r="C10" s="60" t="s">
        <v>372</v>
      </c>
      <c r="D10" s="57"/>
      <c r="E10" s="60" t="s">
        <v>376</v>
      </c>
      <c r="F10" s="60"/>
      <c r="G10" s="49" t="s">
        <v>440</v>
      </c>
      <c r="H10" s="134" t="s">
        <v>445</v>
      </c>
      <c r="I10" s="335" t="s">
        <v>11</v>
      </c>
      <c r="J10" s="135" t="s">
        <v>445</v>
      </c>
      <c r="K10" s="134">
        <v>2018</v>
      </c>
      <c r="L10" s="335" t="s">
        <v>395</v>
      </c>
      <c r="M10" s="121" t="s">
        <v>364</v>
      </c>
      <c r="N10" s="138" t="s">
        <v>445</v>
      </c>
      <c r="O10" s="121" t="s">
        <v>364</v>
      </c>
      <c r="P10" s="49" t="s">
        <v>395</v>
      </c>
      <c r="Q10" s="134" t="s">
        <v>445</v>
      </c>
      <c r="R10" s="49" t="s">
        <v>398</v>
      </c>
      <c r="S10" s="134" t="s">
        <v>445</v>
      </c>
      <c r="T10" s="49" t="s">
        <v>398</v>
      </c>
      <c r="U10" s="49" t="s">
        <v>399</v>
      </c>
      <c r="V10" s="93" t="s">
        <v>395</v>
      </c>
      <c r="W10" s="93" t="s">
        <v>474</v>
      </c>
      <c r="X10" s="135" t="s">
        <v>445</v>
      </c>
      <c r="Y10" s="121" t="s">
        <v>29</v>
      </c>
      <c r="Z10" s="121" t="s">
        <v>404</v>
      </c>
      <c r="AA10" s="54"/>
      <c r="AB10" s="67"/>
      <c r="AC10" s="13"/>
      <c r="AD10" s="7"/>
      <c r="AE10" s="3"/>
      <c r="AF10" s="3"/>
      <c r="AG10" s="3"/>
      <c r="AH10" s="3"/>
      <c r="AI10" s="3"/>
      <c r="AJ10" s="3"/>
      <c r="AK10" s="3"/>
      <c r="AL10" s="3"/>
      <c r="AM10" s="3"/>
    </row>
    <row r="11" spans="1:42" x14ac:dyDescent="0.5">
      <c r="A11" s="54"/>
      <c r="B11" s="4">
        <f>+'Ark1'!C783</f>
        <v>2022</v>
      </c>
      <c r="C11" s="4">
        <f>+'Ark1'!G783</f>
        <v>1</v>
      </c>
      <c r="D11" s="4" t="s">
        <v>380</v>
      </c>
      <c r="E11" s="4">
        <v>1</v>
      </c>
      <c r="F11" s="4" t="s">
        <v>51</v>
      </c>
      <c r="G11" s="4">
        <f>+'Ark1'!Q783</f>
        <v>78</v>
      </c>
      <c r="H11" s="4">
        <f t="shared" ref="H11:H18" si="0">+G11-G20</f>
        <v>30</v>
      </c>
      <c r="I11" s="336">
        <f>+'Ark1'!R783</f>
        <v>11607</v>
      </c>
      <c r="J11" s="21">
        <f t="shared" ref="J11:J18" si="1">+I11-I20</f>
        <v>2927</v>
      </c>
      <c r="K11" s="280">
        <f t="shared" ref="K11:K18" si="2">IF(I11=0,"",100*I11/I20)</f>
        <v>133.72119815668202</v>
      </c>
      <c r="L11" s="336">
        <f>+'Ark1'!S783</f>
        <v>11604</v>
      </c>
      <c r="M11" s="66">
        <f>+'Ark1'!AA783</f>
        <v>84.236882212061829</v>
      </c>
      <c r="N11" s="66">
        <f t="shared" ref="N11:N18" si="3">+M11-M20</f>
        <v>7.8284315078364841</v>
      </c>
      <c r="O11" s="66">
        <f>+'Ark1'!AB783</f>
        <v>84.26461978257106</v>
      </c>
      <c r="P11" s="7">
        <f>+'Ark1'!U783</f>
        <v>60.824370906583987</v>
      </c>
      <c r="Q11" s="7">
        <f t="shared" ref="Q11:Q18" si="4">+P11-P20</f>
        <v>-0.33868509710350025</v>
      </c>
      <c r="R11" s="7">
        <f>+'Ark1'!W783</f>
        <v>87.116545156842619</v>
      </c>
      <c r="S11" s="7">
        <f t="shared" ref="S11:S18" si="5">+R11-R20</f>
        <v>1.9293971964830661</v>
      </c>
      <c r="T11" s="7">
        <f>+'Ark1'!X783</f>
        <v>9.9264723722423192</v>
      </c>
      <c r="U11" s="7">
        <f>+'Ark1'!Y783</f>
        <v>2.5281603903414278</v>
      </c>
      <c r="V11" s="21">
        <f>+'Ark1'!Z783</f>
        <v>-29.533317393697992</v>
      </c>
      <c r="W11" s="21">
        <f t="shared" ref="W11:W63" si="6">+I11/G11</f>
        <v>148.80769230769232</v>
      </c>
      <c r="X11" s="21">
        <f t="shared" ref="X11:X18" si="7">+IF(I11=0,"",W11-W20)</f>
        <v>-32.025641025641022</v>
      </c>
      <c r="Y11" s="66">
        <f>+'Ark1'!T783</f>
        <v>16.196174722150428</v>
      </c>
      <c r="Z11" s="66">
        <f>+'Ark1'!V783</f>
        <v>94.384122596795777</v>
      </c>
      <c r="AA11" s="54"/>
      <c r="AB11" s="67"/>
      <c r="AC11" s="13"/>
      <c r="AD11" s="7"/>
      <c r="AE11" s="3"/>
      <c r="AF11" s="3"/>
      <c r="AG11" s="3"/>
      <c r="AH11" s="3"/>
      <c r="AI11" s="3"/>
      <c r="AJ11" s="3"/>
      <c r="AK11" s="3"/>
      <c r="AL11" s="3"/>
      <c r="AM11" s="3"/>
    </row>
    <row r="12" spans="1:42" x14ac:dyDescent="0.5">
      <c r="A12" s="54"/>
      <c r="B12" s="4">
        <f>+'Ark1'!C784</f>
        <v>2022</v>
      </c>
      <c r="C12" s="4">
        <f>+'Ark1'!G784</f>
        <v>1</v>
      </c>
      <c r="D12" s="4" t="s">
        <v>380</v>
      </c>
      <c r="E12" s="4">
        <v>2</v>
      </c>
      <c r="F12" s="4" t="s">
        <v>10</v>
      </c>
      <c r="G12" s="4">
        <f>+'Ark1'!Q784</f>
        <v>17</v>
      </c>
      <c r="H12" s="4">
        <f t="shared" si="0"/>
        <v>-2</v>
      </c>
      <c r="I12" s="336">
        <f>+'Ark1'!R784</f>
        <v>2172</v>
      </c>
      <c r="J12" s="21">
        <f t="shared" si="1"/>
        <v>-508</v>
      </c>
      <c r="K12" s="280">
        <f t="shared" si="2"/>
        <v>81.044776119402982</v>
      </c>
      <c r="L12" s="336">
        <f>+'Ark1'!S784</f>
        <v>2171</v>
      </c>
      <c r="M12" s="66">
        <f>+'Ark1'!AA784</f>
        <v>15.763117787938173</v>
      </c>
      <c r="N12" s="66">
        <f t="shared" si="3"/>
        <v>-7.8284315078364752</v>
      </c>
      <c r="O12" s="66">
        <f>+'Ark1'!AB784</f>
        <v>15.735380217428956</v>
      </c>
      <c r="P12" s="7">
        <f>+'Ark1'!U784</f>
        <v>61.188392445877454</v>
      </c>
      <c r="Q12" s="7">
        <f t="shared" si="4"/>
        <v>-0.26364189529462578</v>
      </c>
      <c r="R12" s="7">
        <f>+'Ark1'!W784</f>
        <v>86.956333486872325</v>
      </c>
      <c r="S12" s="7">
        <f t="shared" si="5"/>
        <v>1.0239706649238087</v>
      </c>
      <c r="T12" s="7">
        <f>+'Ark1'!X784</f>
        <v>8.3746761465411392</v>
      </c>
      <c r="U12" s="7">
        <f>+'Ark1'!Y784</f>
        <v>2.088104040607571</v>
      </c>
      <c r="V12" s="21">
        <f>+'Ark1'!Z784</f>
        <v>-31.422190137793717</v>
      </c>
      <c r="W12" s="21">
        <f t="shared" si="6"/>
        <v>127.76470588235294</v>
      </c>
      <c r="X12" s="21">
        <f t="shared" si="7"/>
        <v>-13.287925696594428</v>
      </c>
      <c r="Y12" s="66">
        <f>+'Ark1'!T784</f>
        <v>16.402394106814</v>
      </c>
      <c r="Z12" s="66">
        <f>+'Ark1'!V784</f>
        <v>94.210545489569185</v>
      </c>
      <c r="AA12" s="54"/>
      <c r="AB12" s="67"/>
      <c r="AC12" s="13"/>
      <c r="AD12" s="7"/>
      <c r="AE12" s="3"/>
      <c r="AF12" s="4"/>
      <c r="AG12" s="3"/>
      <c r="AH12" s="3"/>
      <c r="AI12" s="3"/>
      <c r="AJ12" s="3"/>
      <c r="AK12" s="3"/>
      <c r="AL12" s="3"/>
      <c r="AM12" s="3"/>
    </row>
    <row r="13" spans="1:42" x14ac:dyDescent="0.5">
      <c r="A13" s="54"/>
      <c r="B13" s="4">
        <f>+'Ark1'!C785</f>
        <v>2022</v>
      </c>
      <c r="C13" s="4">
        <f>+'Ark1'!G785</f>
        <v>2</v>
      </c>
      <c r="D13" s="4" t="s">
        <v>67</v>
      </c>
      <c r="E13" s="4">
        <v>1</v>
      </c>
      <c r="F13" s="4" t="s">
        <v>51</v>
      </c>
      <c r="G13" s="4">
        <f>+'Ark1'!Q785</f>
        <v>52</v>
      </c>
      <c r="H13" s="4">
        <f t="shared" si="0"/>
        <v>6</v>
      </c>
      <c r="I13" s="336">
        <f>+'Ark1'!R785</f>
        <v>4925</v>
      </c>
      <c r="J13" s="21">
        <f t="shared" si="1"/>
        <v>1005</v>
      </c>
      <c r="K13" s="280">
        <f t="shared" si="2"/>
        <v>125.63775510204081</v>
      </c>
      <c r="L13" s="336">
        <f>+'Ark1'!S785</f>
        <v>4922</v>
      </c>
      <c r="M13" s="66">
        <f>+'Ark1'!AA785</f>
        <v>81.892251413368797</v>
      </c>
      <c r="N13" s="66">
        <f t="shared" si="3"/>
        <v>12.975233129261923</v>
      </c>
      <c r="O13" s="66">
        <f>+'Ark1'!AB785</f>
        <v>80.816839499560899</v>
      </c>
      <c r="P13" s="7">
        <f>+'Ark1'!U785</f>
        <v>60.99918732222671</v>
      </c>
      <c r="Q13" s="7">
        <f t="shared" si="4"/>
        <v>0.40530977120631206</v>
      </c>
      <c r="R13" s="7">
        <f>+'Ark1'!W785</f>
        <v>83.217683868346043</v>
      </c>
      <c r="S13" s="7">
        <f t="shared" si="5"/>
        <v>-0.1835839887968973</v>
      </c>
      <c r="T13" s="7">
        <f>+'Ark1'!X785</f>
        <v>10.667263901197686</v>
      </c>
      <c r="U13" s="7">
        <f>+'Ark1'!Y785</f>
        <v>2.327947823847988</v>
      </c>
      <c r="V13" s="21">
        <f>+'Ark1'!Z785</f>
        <v>-41.900662011576237</v>
      </c>
      <c r="W13" s="21">
        <f t="shared" si="6"/>
        <v>94.711538461538467</v>
      </c>
      <c r="X13" s="21">
        <f t="shared" si="7"/>
        <v>9.4941471571906391</v>
      </c>
      <c r="Y13" s="66">
        <f>+'Ark1'!T785</f>
        <v>16.234314720812179</v>
      </c>
      <c r="Z13" s="66">
        <f>+'Ark1'!V785</f>
        <v>90.160004191057737</v>
      </c>
      <c r="AA13" s="54"/>
      <c r="AB13" s="67"/>
      <c r="AC13" s="13"/>
      <c r="AD13" s="7"/>
      <c r="AE13" s="3"/>
      <c r="AF13" s="6"/>
      <c r="AG13" s="6"/>
      <c r="AH13" s="6"/>
      <c r="AI13" s="3"/>
      <c r="AJ13" s="3"/>
      <c r="AK13" s="3"/>
      <c r="AL13" s="3"/>
      <c r="AM13" s="3"/>
    </row>
    <row r="14" spans="1:42" x14ac:dyDescent="0.5">
      <c r="A14" s="54"/>
      <c r="B14" s="4">
        <f>+'Ark1'!C786</f>
        <v>2022</v>
      </c>
      <c r="C14" s="4">
        <f>+'Ark1'!G786</f>
        <v>2</v>
      </c>
      <c r="D14" s="4" t="s">
        <v>67</v>
      </c>
      <c r="E14" s="4">
        <v>2</v>
      </c>
      <c r="F14" s="4" t="s">
        <v>10</v>
      </c>
      <c r="G14" s="4">
        <f>+'Ark1'!Q786</f>
        <v>15</v>
      </c>
      <c r="H14" s="4">
        <f t="shared" si="0"/>
        <v>-6</v>
      </c>
      <c r="I14" s="336">
        <f>+'Ark1'!R786</f>
        <v>1089</v>
      </c>
      <c r="J14" s="21">
        <f t="shared" si="1"/>
        <v>-679</v>
      </c>
      <c r="K14" s="280">
        <f t="shared" si="2"/>
        <v>61.595022624434392</v>
      </c>
      <c r="L14" s="336">
        <f>+'Ark1'!S786</f>
        <v>1089</v>
      </c>
      <c r="M14" s="66">
        <f>+'Ark1'!AA786</f>
        <v>18.107748586631192</v>
      </c>
      <c r="N14" s="66">
        <f t="shared" si="3"/>
        <v>-12.975233129261916</v>
      </c>
      <c r="O14" s="66">
        <f>+'Ark1'!AB786</f>
        <v>19.183160500439129</v>
      </c>
      <c r="P14" s="7">
        <f>+'Ark1'!U786</f>
        <v>60.722681359045005</v>
      </c>
      <c r="Q14" s="7">
        <f t="shared" si="4"/>
        <v>-0.59876742420343021</v>
      </c>
      <c r="R14" s="7">
        <f>+'Ark1'!W786</f>
        <v>89.25335169880627</v>
      </c>
      <c r="S14" s="7">
        <f t="shared" si="5"/>
        <v>3.2412407763388842</v>
      </c>
      <c r="T14" s="7">
        <f>+'Ark1'!X786</f>
        <v>10.770693251538219</v>
      </c>
      <c r="U14" s="7">
        <f>+'Ark1'!Y786</f>
        <v>2.3158038448010503</v>
      </c>
      <c r="V14" s="21">
        <f>+'Ark1'!Z786</f>
        <v>-50.360148698018655</v>
      </c>
      <c r="W14" s="21">
        <f t="shared" si="6"/>
        <v>72.599999999999994</v>
      </c>
      <c r="X14" s="21">
        <f t="shared" si="7"/>
        <v>-11.590476190476195</v>
      </c>
      <c r="Y14" s="66">
        <f>+'Ark1'!T786</f>
        <v>16.134986225895315</v>
      </c>
      <c r="Z14" s="66">
        <f>+'Ark1'!V786</f>
        <v>96.699189272812873</v>
      </c>
      <c r="AA14" s="54"/>
      <c r="AB14" s="67"/>
      <c r="AC14" s="14"/>
      <c r="AD14" s="7"/>
      <c r="AE14" s="3"/>
      <c r="AF14" s="18"/>
      <c r="AG14" s="18"/>
      <c r="AH14" s="18"/>
      <c r="AI14" s="3"/>
      <c r="AJ14" s="3"/>
      <c r="AK14" s="3"/>
      <c r="AL14" s="3"/>
      <c r="AM14" s="3"/>
    </row>
    <row r="15" spans="1:42" x14ac:dyDescent="0.5">
      <c r="A15" s="54"/>
      <c r="B15" s="4">
        <f>+'Ark1'!C787</f>
        <v>2022</v>
      </c>
      <c r="C15" s="4">
        <f>+'Ark1'!G787</f>
        <v>3</v>
      </c>
      <c r="D15" s="4" t="s">
        <v>489</v>
      </c>
      <c r="E15" s="4">
        <v>1</v>
      </c>
      <c r="F15" s="4" t="s">
        <v>51</v>
      </c>
      <c r="G15" s="4">
        <f>+'Ark1'!Q787</f>
        <v>38</v>
      </c>
      <c r="H15" s="4">
        <f t="shared" si="0"/>
        <v>-4</v>
      </c>
      <c r="I15" s="336">
        <f>+'Ark1'!R787</f>
        <v>6299</v>
      </c>
      <c r="J15" s="21">
        <f t="shared" si="1"/>
        <v>5</v>
      </c>
      <c r="K15" s="280">
        <f t="shared" si="2"/>
        <v>100.07944073721004</v>
      </c>
      <c r="L15" s="336">
        <f>+'Ark1'!S787</f>
        <v>6295</v>
      </c>
      <c r="M15" s="66">
        <f>+'Ark1'!AA787</f>
        <v>99.400347167429373</v>
      </c>
      <c r="N15" s="66">
        <f t="shared" si="3"/>
        <v>4.8816506664532824</v>
      </c>
      <c r="O15" s="66">
        <f>+'Ark1'!AB787</f>
        <v>99.336223386947239</v>
      </c>
      <c r="P15" s="7">
        <f>+'Ark1'!U787</f>
        <v>60.609054805401115</v>
      </c>
      <c r="Q15" s="7">
        <f t="shared" si="4"/>
        <v>-0.42672763734697838</v>
      </c>
      <c r="R15" s="7">
        <f>+'Ark1'!W787</f>
        <v>84.793725178713501</v>
      </c>
      <c r="S15" s="7">
        <f t="shared" si="5"/>
        <v>0.57963643825550548</v>
      </c>
      <c r="T15" s="7">
        <f>+'Ark1'!X787</f>
        <v>11.535334353232315</v>
      </c>
      <c r="U15" s="7">
        <f>+'Ark1'!Y787</f>
        <v>2.4052789400322845</v>
      </c>
      <c r="V15" s="21">
        <f>+'Ark1'!Z787</f>
        <v>-47.013120719830432</v>
      </c>
      <c r="W15" s="21">
        <f t="shared" si="6"/>
        <v>165.76315789473685</v>
      </c>
      <c r="X15" s="21">
        <f t="shared" si="7"/>
        <v>15.906015037593988</v>
      </c>
      <c r="Y15" s="66">
        <f>+'Ark1'!T787</f>
        <v>16.085251627242421</v>
      </c>
      <c r="Z15" s="66">
        <f>+'Ark1'!V787</f>
        <v>91.86752457065343</v>
      </c>
      <c r="AA15" s="54"/>
      <c r="AB15" s="67"/>
      <c r="AC15" s="14"/>
      <c r="AD15" s="7"/>
      <c r="AE15" s="3"/>
      <c r="AF15" s="18"/>
      <c r="AG15" s="18"/>
      <c r="AH15" s="18"/>
      <c r="AI15" s="3"/>
      <c r="AJ15" s="3"/>
      <c r="AK15" s="3"/>
      <c r="AL15" s="3"/>
      <c r="AM15" s="3"/>
    </row>
    <row r="16" spans="1:42" x14ac:dyDescent="0.5">
      <c r="A16" s="54"/>
      <c r="B16" s="4">
        <f>+'Ark1'!C788</f>
        <v>2022</v>
      </c>
      <c r="C16" s="4">
        <f>+'Ark1'!G788</f>
        <v>3</v>
      </c>
      <c r="D16" s="4" t="s">
        <v>489</v>
      </c>
      <c r="E16" s="4">
        <v>2</v>
      </c>
      <c r="F16" s="4" t="s">
        <v>10</v>
      </c>
      <c r="G16" s="4">
        <f>+'Ark1'!Q788</f>
        <v>7</v>
      </c>
      <c r="H16" s="4">
        <f t="shared" si="0"/>
        <v>-4</v>
      </c>
      <c r="I16" s="336">
        <f>+'Ark1'!R788</f>
        <v>38</v>
      </c>
      <c r="J16" s="21">
        <f t="shared" si="1"/>
        <v>-327</v>
      </c>
      <c r="K16" s="280">
        <f t="shared" si="2"/>
        <v>10.41095890410959</v>
      </c>
      <c r="L16" s="336">
        <f>+'Ark1'!S788</f>
        <v>38</v>
      </c>
      <c r="M16" s="66">
        <f>+'Ark1'!AA788</f>
        <v>0.59965283257061697</v>
      </c>
      <c r="N16" s="66">
        <f t="shared" si="3"/>
        <v>-4.8816506664532593</v>
      </c>
      <c r="O16" s="66">
        <f>+'Ark1'!AB788</f>
        <v>0.66377661305274516</v>
      </c>
      <c r="P16" s="7">
        <f>+'Ark1'!U788</f>
        <v>60.65789473684211</v>
      </c>
      <c r="Q16" s="7">
        <f t="shared" si="4"/>
        <v>-1.4986986697512847</v>
      </c>
      <c r="R16" s="7">
        <f>+'Ark1'!W788</f>
        <v>93.836842105263116</v>
      </c>
      <c r="S16" s="7">
        <f t="shared" si="5"/>
        <v>-0.83019086176986434</v>
      </c>
      <c r="T16" s="7">
        <f>+'Ark1'!X788</f>
        <v>16.305462776121935</v>
      </c>
      <c r="U16" s="7">
        <f>+'Ark1'!Y788</f>
        <v>4.0670454541057373</v>
      </c>
      <c r="V16" s="21">
        <f>+'Ark1'!Z788</f>
        <v>-54.033177235725006</v>
      </c>
      <c r="W16" s="21">
        <f t="shared" si="6"/>
        <v>5.4285714285714288</v>
      </c>
      <c r="X16" s="21">
        <f t="shared" si="7"/>
        <v>-27.753246753246749</v>
      </c>
      <c r="Y16" s="66">
        <f>+'Ark1'!T788</f>
        <v>15.89473684210526</v>
      </c>
      <c r="Z16" s="66">
        <f>+'Ark1'!V788</f>
        <v>101.66505103495469</v>
      </c>
      <c r="AA16" s="54"/>
      <c r="AB16" s="67"/>
      <c r="AC16" s="14"/>
      <c r="AD16" s="7"/>
      <c r="AE16" s="3"/>
      <c r="AF16" s="18"/>
      <c r="AG16" s="18"/>
      <c r="AH16" s="18"/>
      <c r="AI16" s="3"/>
      <c r="AJ16" s="3"/>
      <c r="AK16" s="3"/>
      <c r="AL16" s="3"/>
      <c r="AM16" s="3"/>
    </row>
    <row r="17" spans="1:39" x14ac:dyDescent="0.5">
      <c r="A17" s="54"/>
      <c r="B17" s="4">
        <f>+'Ark1'!C789</f>
        <v>2022</v>
      </c>
      <c r="C17" s="4">
        <f>+'Ark1'!G789</f>
        <v>4</v>
      </c>
      <c r="D17" s="4" t="s">
        <v>68</v>
      </c>
      <c r="E17" s="4">
        <v>1</v>
      </c>
      <c r="F17" s="4" t="s">
        <v>51</v>
      </c>
      <c r="G17" s="4">
        <f>+'Ark1'!Q789</f>
        <v>6</v>
      </c>
      <c r="H17" s="4">
        <f t="shared" si="0"/>
        <v>-2</v>
      </c>
      <c r="I17" s="336">
        <f>+'Ark1'!R789</f>
        <v>2675</v>
      </c>
      <c r="J17" s="21">
        <f t="shared" si="1"/>
        <v>90</v>
      </c>
      <c r="K17" s="280">
        <f t="shared" si="2"/>
        <v>103.48162475822051</v>
      </c>
      <c r="L17" s="336">
        <f>+'Ark1'!S789</f>
        <v>2675</v>
      </c>
      <c r="M17" s="66">
        <f>+'Ark1'!AA789</f>
        <v>100</v>
      </c>
      <c r="N17" s="66">
        <f t="shared" si="3"/>
        <v>0</v>
      </c>
      <c r="O17" s="66">
        <f>+'Ark1'!AB789</f>
        <v>100</v>
      </c>
      <c r="P17" s="7">
        <f>+'Ark1'!U789</f>
        <v>61.20485981308412</v>
      </c>
      <c r="Q17" s="7">
        <f t="shared" si="4"/>
        <v>6.0565809215638922E-2</v>
      </c>
      <c r="R17" s="7">
        <f>+'Ark1'!W789</f>
        <v>84.826265420560659</v>
      </c>
      <c r="S17" s="7">
        <f t="shared" si="5"/>
        <v>3.9017841969837264E-3</v>
      </c>
      <c r="T17" s="7">
        <f>+'Ark1'!X789</f>
        <v>9.4504354286587056</v>
      </c>
      <c r="U17" s="7">
        <f>+'Ark1'!Y789</f>
        <v>2.0569223741417364</v>
      </c>
      <c r="V17" s="21">
        <f>+'Ark1'!Z789</f>
        <v>-46.322498049586002</v>
      </c>
      <c r="W17" s="21">
        <f t="shared" si="6"/>
        <v>445.83333333333331</v>
      </c>
      <c r="X17" s="21">
        <f t="shared" si="7"/>
        <v>122.70833333333331</v>
      </c>
      <c r="Y17" s="66">
        <f>+'Ark1'!T789</f>
        <v>16.433644859813086</v>
      </c>
      <c r="Z17" s="66">
        <f>+'Ark1'!V789</f>
        <v>91.902779437227395</v>
      </c>
      <c r="AA17" s="54"/>
      <c r="AB17" s="67"/>
      <c r="AC17" s="14"/>
      <c r="AD17" s="7"/>
      <c r="AE17" s="3"/>
      <c r="AF17" s="18"/>
      <c r="AG17" s="18"/>
      <c r="AH17" s="18"/>
      <c r="AI17" s="3"/>
      <c r="AJ17" s="3"/>
      <c r="AK17" s="3"/>
      <c r="AL17" s="3"/>
      <c r="AM17" s="3"/>
    </row>
    <row r="18" spans="1:39" x14ac:dyDescent="0.5">
      <c r="A18" s="54"/>
      <c r="B18" s="4">
        <f>+'Ark1'!C790</f>
        <v>2022</v>
      </c>
      <c r="C18" s="4">
        <f>+'Ark1'!G790</f>
        <v>4</v>
      </c>
      <c r="D18" s="4" t="s">
        <v>68</v>
      </c>
      <c r="E18" s="4">
        <v>2</v>
      </c>
      <c r="F18" s="4" t="s">
        <v>10</v>
      </c>
      <c r="G18" s="4">
        <f>+'Ark1'!Q790</f>
        <v>0</v>
      </c>
      <c r="H18" s="4">
        <f t="shared" si="0"/>
        <v>0</v>
      </c>
      <c r="I18" s="336">
        <f>+'Ark1'!R790</f>
        <v>0</v>
      </c>
      <c r="J18" s="21">
        <f t="shared" si="1"/>
        <v>0</v>
      </c>
      <c r="K18" s="280" t="str">
        <f t="shared" si="2"/>
        <v/>
      </c>
      <c r="L18" s="336">
        <f>+'Ark1'!S790</f>
        <v>0</v>
      </c>
      <c r="M18" s="66">
        <f>+'Ark1'!AA790</f>
        <v>0</v>
      </c>
      <c r="N18" s="66">
        <f t="shared" si="3"/>
        <v>0</v>
      </c>
      <c r="O18" s="66">
        <f>+'Ark1'!AB790</f>
        <v>0</v>
      </c>
      <c r="P18" s="7">
        <f>+'Ark1'!U790</f>
        <v>0</v>
      </c>
      <c r="Q18" s="7">
        <f t="shared" si="4"/>
        <v>0</v>
      </c>
      <c r="R18" s="7">
        <f>+'Ark1'!W790</f>
        <v>0</v>
      </c>
      <c r="S18" s="7">
        <f t="shared" si="5"/>
        <v>0</v>
      </c>
      <c r="T18" s="7">
        <f>+'Ark1'!X790</f>
        <v>0</v>
      </c>
      <c r="U18" s="7">
        <f>+'Ark1'!Y790</f>
        <v>0</v>
      </c>
      <c r="V18" s="21">
        <f>+'Ark1'!Z790</f>
        <v>0</v>
      </c>
      <c r="W18" s="21" t="str">
        <f>IF(I18=0,"",I18/G18)</f>
        <v/>
      </c>
      <c r="X18" s="21" t="str">
        <f t="shared" si="7"/>
        <v/>
      </c>
      <c r="Y18" s="66">
        <f>+'Ark1'!T790</f>
        <v>0</v>
      </c>
      <c r="Z18" s="66">
        <f>+'Ark1'!V790</f>
        <v>0</v>
      </c>
      <c r="AA18" s="54"/>
      <c r="AB18" s="67"/>
      <c r="AC18" s="7"/>
      <c r="AD18" s="7"/>
      <c r="AE18" s="3"/>
      <c r="AF18" s="18"/>
      <c r="AG18" s="18"/>
      <c r="AH18" s="18"/>
      <c r="AI18" s="3"/>
      <c r="AJ18" s="3"/>
      <c r="AK18" s="3"/>
      <c r="AL18" s="3"/>
      <c r="AM18" s="3"/>
    </row>
    <row r="19" spans="1:39" x14ac:dyDescent="0.5">
      <c r="A19" s="54"/>
      <c r="B19" s="54"/>
      <c r="C19" s="54"/>
      <c r="D19" s="54"/>
      <c r="E19" s="54"/>
      <c r="F19" s="54"/>
      <c r="G19" s="54"/>
      <c r="H19" s="54"/>
      <c r="I19" s="340"/>
      <c r="J19" s="83"/>
      <c r="K19" s="54"/>
      <c r="L19" s="340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67"/>
      <c r="AC19" s="7"/>
      <c r="AD19" s="7"/>
      <c r="AE19" s="3"/>
      <c r="AF19" s="18"/>
      <c r="AG19" s="18"/>
      <c r="AH19" s="18"/>
      <c r="AI19" s="3"/>
      <c r="AJ19" s="3"/>
      <c r="AK19" s="3"/>
      <c r="AL19" s="3"/>
      <c r="AM19" s="3"/>
    </row>
    <row r="20" spans="1:39" x14ac:dyDescent="0.5">
      <c r="A20" s="54"/>
      <c r="B20" s="62">
        <f>+'Ark1'!C791</f>
        <v>2021</v>
      </c>
      <c r="C20" s="62">
        <f>+'Ark1'!G791</f>
        <v>1</v>
      </c>
      <c r="D20" s="63" t="str">
        <f t="shared" ref="D20:D27" si="8">+D11</f>
        <v>Øst</v>
      </c>
      <c r="E20" s="63">
        <v>1</v>
      </c>
      <c r="F20" s="63" t="s">
        <v>51</v>
      </c>
      <c r="G20" s="62">
        <f>+'Ark1'!Q791</f>
        <v>48</v>
      </c>
      <c r="H20" s="62"/>
      <c r="I20" s="349">
        <f>+'Ark1'!R791</f>
        <v>8680</v>
      </c>
      <c r="J20" s="84"/>
      <c r="K20" s="62"/>
      <c r="L20" s="349">
        <f>+'Ark1'!S791</f>
        <v>8678</v>
      </c>
      <c r="M20" s="122">
        <f>+'Ark1'!AA791</f>
        <v>76.408450704225345</v>
      </c>
      <c r="N20" s="122"/>
      <c r="O20" s="122">
        <f>+'Ark1'!AB791</f>
        <v>76.256856075933783</v>
      </c>
      <c r="P20" s="64">
        <f>+'Ark1'!U791</f>
        <v>61.163056003687487</v>
      </c>
      <c r="Q20" s="62"/>
      <c r="R20" s="64">
        <f>+'Ark1'!W791</f>
        <v>85.187147960359553</v>
      </c>
      <c r="S20" s="62"/>
      <c r="T20" s="64">
        <f>+'Ark1'!X791</f>
        <v>10.425022522611172</v>
      </c>
      <c r="U20" s="64">
        <f>+'Ark1'!Y791</f>
        <v>2.4282816376554339</v>
      </c>
      <c r="V20" s="84">
        <f>+'Ark1'!Z791</f>
        <v>-31.785961817479144</v>
      </c>
      <c r="W20" s="84">
        <f t="shared" si="6"/>
        <v>180.83333333333334</v>
      </c>
      <c r="X20" s="84"/>
      <c r="Y20" s="122">
        <f>+'Ark1'!T791</f>
        <v>16.3213133640553</v>
      </c>
      <c r="Z20" s="122">
        <f>+'Ark1'!V791</f>
        <v>92.293768104398438</v>
      </c>
      <c r="AA20" s="54"/>
      <c r="AB20" s="67"/>
      <c r="AC20" s="7"/>
      <c r="AD20" s="7"/>
      <c r="AE20" s="3"/>
      <c r="AF20" s="18"/>
      <c r="AG20" s="18"/>
      <c r="AH20" s="18"/>
      <c r="AI20" s="3"/>
      <c r="AJ20" s="3"/>
      <c r="AK20" s="3"/>
      <c r="AL20" s="3"/>
      <c r="AM20" s="3"/>
    </row>
    <row r="21" spans="1:39" x14ac:dyDescent="0.5">
      <c r="A21" s="54"/>
      <c r="B21" s="62">
        <f>+'Ark1'!C792</f>
        <v>2021</v>
      </c>
      <c r="C21" s="62">
        <f>+'Ark1'!G792</f>
        <v>1</v>
      </c>
      <c r="D21" s="63" t="str">
        <f t="shared" si="8"/>
        <v>Øst</v>
      </c>
      <c r="E21" s="63">
        <v>2</v>
      </c>
      <c r="F21" s="63" t="s">
        <v>10</v>
      </c>
      <c r="G21" s="62">
        <f>+'Ark1'!Q792</f>
        <v>19</v>
      </c>
      <c r="H21" s="62"/>
      <c r="I21" s="349">
        <f>+'Ark1'!R792</f>
        <v>2680</v>
      </c>
      <c r="J21" s="84"/>
      <c r="K21" s="62"/>
      <c r="L21" s="349">
        <f>+'Ark1'!S792</f>
        <v>2679</v>
      </c>
      <c r="M21" s="122">
        <f>+'Ark1'!AA792</f>
        <v>23.591549295774648</v>
      </c>
      <c r="N21" s="122"/>
      <c r="O21" s="122">
        <f>+'Ark1'!AB792</f>
        <v>23.743143924066203</v>
      </c>
      <c r="P21" s="64">
        <f>+'Ark1'!U792</f>
        <v>61.45203434117208</v>
      </c>
      <c r="Q21" s="62"/>
      <c r="R21" s="64">
        <f>+'Ark1'!W792</f>
        <v>85.932362821948516</v>
      </c>
      <c r="S21" s="62"/>
      <c r="T21" s="64">
        <f>+'Ark1'!X792</f>
        <v>7.8774000743302643</v>
      </c>
      <c r="U21" s="64">
        <f>+'Ark1'!Y792</f>
        <v>2.0827941590770145</v>
      </c>
      <c r="V21" s="84">
        <f>+'Ark1'!Z792</f>
        <v>-32.527356009705471</v>
      </c>
      <c r="W21" s="84">
        <f t="shared" si="6"/>
        <v>141.05263157894737</v>
      </c>
      <c r="X21" s="84"/>
      <c r="Y21" s="122">
        <f>+'Ark1'!T792</f>
        <v>16.489552238805963</v>
      </c>
      <c r="Z21" s="122">
        <f>+'Ark1'!V792</f>
        <v>93.101151486401562</v>
      </c>
      <c r="AA21" s="54"/>
      <c r="AB21" s="67"/>
      <c r="AC21" s="7"/>
      <c r="AD21" s="7"/>
      <c r="AE21" s="3"/>
      <c r="AF21" s="18"/>
      <c r="AG21" s="18"/>
      <c r="AH21" s="18"/>
      <c r="AI21" s="3"/>
      <c r="AJ21" s="3"/>
      <c r="AK21" s="3"/>
      <c r="AL21" s="3"/>
      <c r="AM21" s="3"/>
    </row>
    <row r="22" spans="1:39" x14ac:dyDescent="0.5">
      <c r="A22" s="54"/>
      <c r="B22" s="62">
        <f>+'Ark1'!C793</f>
        <v>2021</v>
      </c>
      <c r="C22" s="62">
        <f>+'Ark1'!G793</f>
        <v>2</v>
      </c>
      <c r="D22" s="63" t="str">
        <f t="shared" si="8"/>
        <v>Vest</v>
      </c>
      <c r="E22" s="63">
        <v>1</v>
      </c>
      <c r="F22" s="63" t="s">
        <v>51</v>
      </c>
      <c r="G22" s="62">
        <f>+'Ark1'!Q793</f>
        <v>46</v>
      </c>
      <c r="H22" s="62"/>
      <c r="I22" s="349">
        <f>+'Ark1'!R793</f>
        <v>3920</v>
      </c>
      <c r="J22" s="84"/>
      <c r="K22" s="62"/>
      <c r="L22" s="349">
        <f>+'Ark1'!S793</f>
        <v>3920</v>
      </c>
      <c r="M22" s="122">
        <f>+'Ark1'!AA793</f>
        <v>68.917018284106874</v>
      </c>
      <c r="N22" s="122"/>
      <c r="O22" s="122">
        <f>+'Ark1'!AB793</f>
        <v>68.270579494033029</v>
      </c>
      <c r="P22" s="64">
        <f>+'Ark1'!U793</f>
        <v>60.593877551020398</v>
      </c>
      <c r="Q22" s="62"/>
      <c r="R22" s="64">
        <f>+'Ark1'!W793</f>
        <v>83.40126785714294</v>
      </c>
      <c r="S22" s="62"/>
      <c r="T22" s="64">
        <f>+'Ark1'!X793</f>
        <v>9.7316084204338686</v>
      </c>
      <c r="U22" s="64">
        <f>+'Ark1'!Y793</f>
        <v>2.4213892254085705</v>
      </c>
      <c r="V22" s="84">
        <f>+'Ark1'!Z793</f>
        <v>-28.574533859411023</v>
      </c>
      <c r="W22" s="84">
        <f t="shared" si="6"/>
        <v>85.217391304347828</v>
      </c>
      <c r="X22" s="84"/>
      <c r="Y22" s="122">
        <f>+'Ark1'!T793</f>
        <v>16.096938775510203</v>
      </c>
      <c r="Z22" s="122">
        <f>+'Ark1'!V793</f>
        <v>90.358903420523262</v>
      </c>
      <c r="AA22" s="54"/>
      <c r="AB22" s="67"/>
      <c r="AC22" s="7"/>
      <c r="AD22" s="7"/>
      <c r="AE22" s="3"/>
      <c r="AF22" s="18"/>
      <c r="AG22" s="18"/>
      <c r="AH22" s="18"/>
      <c r="AI22" s="3"/>
      <c r="AJ22" s="3"/>
      <c r="AK22" s="3"/>
      <c r="AL22" s="3"/>
      <c r="AM22" s="3"/>
    </row>
    <row r="23" spans="1:39" x14ac:dyDescent="0.5">
      <c r="A23" s="54"/>
      <c r="B23" s="62">
        <f>+'Ark1'!C794</f>
        <v>2021</v>
      </c>
      <c r="C23" s="62">
        <f>+'Ark1'!G794</f>
        <v>2</v>
      </c>
      <c r="D23" s="63" t="str">
        <f t="shared" si="8"/>
        <v>Vest</v>
      </c>
      <c r="E23" s="63">
        <v>2</v>
      </c>
      <c r="F23" s="63" t="s">
        <v>10</v>
      </c>
      <c r="G23" s="62">
        <f>+'Ark1'!Q794</f>
        <v>21</v>
      </c>
      <c r="H23" s="62"/>
      <c r="I23" s="349">
        <f>+'Ark1'!R794</f>
        <v>1768</v>
      </c>
      <c r="J23" s="84"/>
      <c r="K23" s="62"/>
      <c r="L23" s="349">
        <f>+'Ark1'!S794</f>
        <v>1767</v>
      </c>
      <c r="M23" s="122">
        <f>+'Ark1'!AA794</f>
        <v>31.082981715893109</v>
      </c>
      <c r="N23" s="122"/>
      <c r="O23" s="122">
        <f>+'Ark1'!AB794</f>
        <v>31.729420505966953</v>
      </c>
      <c r="P23" s="64">
        <f>+'Ark1'!U794</f>
        <v>61.321448783248435</v>
      </c>
      <c r="Q23" s="62"/>
      <c r="R23" s="64">
        <f>+'Ark1'!W794</f>
        <v>86.012110922467386</v>
      </c>
      <c r="S23" s="62"/>
      <c r="T23" s="64">
        <f>+'Ark1'!X794</f>
        <v>11.434224454069277</v>
      </c>
      <c r="U23" s="64">
        <f>+'Ark1'!Y794</f>
        <v>2.3166698738784839</v>
      </c>
      <c r="V23" s="84">
        <f>+'Ark1'!Z794</f>
        <v>-47.719045241372811</v>
      </c>
      <c r="W23" s="84">
        <f t="shared" si="6"/>
        <v>84.19047619047619</v>
      </c>
      <c r="X23" s="84"/>
      <c r="Y23" s="122">
        <f>+'Ark1'!T794</f>
        <v>16.369343891402714</v>
      </c>
      <c r="Z23" s="122">
        <f>+'Ark1'!V794</f>
        <v>93.187552462044948</v>
      </c>
      <c r="AA23" s="54"/>
      <c r="AB23" s="67"/>
      <c r="AC23" s="7"/>
      <c r="AD23" s="7"/>
      <c r="AE23" s="3"/>
      <c r="AF23" s="18"/>
      <c r="AG23" s="18"/>
      <c r="AH23" s="18"/>
      <c r="AI23" s="3"/>
      <c r="AJ23" s="3"/>
      <c r="AK23" s="3"/>
      <c r="AL23" s="3"/>
      <c r="AM23" s="3"/>
    </row>
    <row r="24" spans="1:39" x14ac:dyDescent="0.5">
      <c r="A24" s="54"/>
      <c r="B24" s="62">
        <f>+'Ark1'!C795</f>
        <v>2021</v>
      </c>
      <c r="C24" s="62">
        <f>+'Ark1'!G795</f>
        <v>3</v>
      </c>
      <c r="D24" s="63" t="str">
        <f t="shared" si="8"/>
        <v>Midt</v>
      </c>
      <c r="E24" s="63">
        <v>1</v>
      </c>
      <c r="F24" s="63" t="s">
        <v>51</v>
      </c>
      <c r="G24" s="62">
        <f>+'Ark1'!Q795</f>
        <v>42</v>
      </c>
      <c r="H24" s="62"/>
      <c r="I24" s="349">
        <f>+'Ark1'!R795</f>
        <v>6294</v>
      </c>
      <c r="J24" s="84"/>
      <c r="K24" s="62"/>
      <c r="L24" s="349">
        <f>+'Ark1'!S795</f>
        <v>6288</v>
      </c>
      <c r="M24" s="122">
        <f>+'Ark1'!AA795</f>
        <v>94.518696500976091</v>
      </c>
      <c r="N24" s="122"/>
      <c r="O24" s="122">
        <f>+'Ark1'!AB795</f>
        <v>93.892449757919437</v>
      </c>
      <c r="P24" s="64">
        <f>+'Ark1'!U795</f>
        <v>61.035782442748094</v>
      </c>
      <c r="Q24" s="62"/>
      <c r="R24" s="64">
        <f>+'Ark1'!W795</f>
        <v>84.214088740457996</v>
      </c>
      <c r="S24" s="62"/>
      <c r="T24" s="64">
        <f>+'Ark1'!X795</f>
        <v>10.403759804163657</v>
      </c>
      <c r="U24" s="64">
        <f>+'Ark1'!Y795</f>
        <v>2.4095913674867262</v>
      </c>
      <c r="V24" s="84">
        <f>+'Ark1'!Z795</f>
        <v>-47.824405337841995</v>
      </c>
      <c r="W24" s="84">
        <f t="shared" si="6"/>
        <v>149.85714285714286</v>
      </c>
      <c r="X24" s="84"/>
      <c r="Y24" s="122">
        <f>+'Ark1'!T795</f>
        <v>16.257705751509373</v>
      </c>
      <c r="Z24" s="122">
        <f>+'Ark1'!V795</f>
        <v>91.239532763226634</v>
      </c>
      <c r="AA24" s="54"/>
      <c r="AB24" s="67"/>
      <c r="AC24" s="7"/>
      <c r="AD24" s="7"/>
      <c r="AE24" s="3"/>
      <c r="AF24" s="18"/>
      <c r="AG24" s="18"/>
      <c r="AH24" s="18"/>
      <c r="AI24" s="3"/>
      <c r="AJ24" s="3"/>
      <c r="AK24" s="3"/>
      <c r="AL24" s="3"/>
      <c r="AM24" s="3"/>
    </row>
    <row r="25" spans="1:39" ht="16.5" customHeight="1" x14ac:dyDescent="0.5">
      <c r="A25" s="54"/>
      <c r="B25" s="62">
        <f>+'Ark1'!C796</f>
        <v>2021</v>
      </c>
      <c r="C25" s="62">
        <f>+'Ark1'!G796</f>
        <v>3</v>
      </c>
      <c r="D25" s="63" t="str">
        <f t="shared" si="8"/>
        <v>Midt</v>
      </c>
      <c r="E25" s="63">
        <v>2</v>
      </c>
      <c r="F25" s="63" t="s">
        <v>10</v>
      </c>
      <c r="G25" s="62">
        <f>+'Ark1'!Q796</f>
        <v>11</v>
      </c>
      <c r="H25" s="62"/>
      <c r="I25" s="349">
        <f>+'Ark1'!R796</f>
        <v>365</v>
      </c>
      <c r="J25" s="84"/>
      <c r="K25" s="62"/>
      <c r="L25" s="349">
        <f>+'Ark1'!S796</f>
        <v>364</v>
      </c>
      <c r="M25" s="122">
        <f>+'Ark1'!AA796</f>
        <v>5.481303499023876</v>
      </c>
      <c r="N25" s="122"/>
      <c r="O25" s="122">
        <f>+'Ark1'!AB796</f>
        <v>6.107550242080559</v>
      </c>
      <c r="P25" s="64">
        <f>+'Ark1'!U796</f>
        <v>62.156593406593394</v>
      </c>
      <c r="Q25" s="62"/>
      <c r="R25" s="64">
        <f>+'Ark1'!W796</f>
        <v>94.667032967032981</v>
      </c>
      <c r="S25" s="62"/>
      <c r="T25" s="64">
        <f>+'Ark1'!X796</f>
        <v>12.5908276394866</v>
      </c>
      <c r="U25" s="64">
        <f>+'Ark1'!Y796</f>
        <v>2.3996761318931914</v>
      </c>
      <c r="V25" s="84">
        <f>+'Ark1'!Z796</f>
        <v>-62.896046770038041</v>
      </c>
      <c r="W25" s="84">
        <f t="shared" si="6"/>
        <v>33.18181818181818</v>
      </c>
      <c r="X25" s="84"/>
      <c r="Y25" s="122">
        <f>+'Ark1'!T796</f>
        <v>16.542465753424658</v>
      </c>
      <c r="Z25" s="122">
        <f>+'Ark1'!V796</f>
        <v>102.56449942257082</v>
      </c>
      <c r="AA25" s="54"/>
      <c r="AB25" s="67"/>
      <c r="AC25" s="7"/>
      <c r="AD25" s="7"/>
      <c r="AE25" s="3"/>
      <c r="AF25" s="18"/>
      <c r="AG25" s="18"/>
      <c r="AH25" s="18"/>
      <c r="AI25" s="3"/>
      <c r="AJ25" s="3"/>
      <c r="AK25" s="3"/>
      <c r="AL25" s="3"/>
      <c r="AM25" s="3"/>
    </row>
    <row r="26" spans="1:39" ht="16.5" customHeight="1" x14ac:dyDescent="0.5">
      <c r="A26" s="54"/>
      <c r="B26" s="62">
        <f>+'Ark1'!C797</f>
        <v>2021</v>
      </c>
      <c r="C26" s="62">
        <f>+'Ark1'!G797</f>
        <v>4</v>
      </c>
      <c r="D26" s="63" t="str">
        <f t="shared" si="8"/>
        <v>Nord</v>
      </c>
      <c r="E26" s="63">
        <v>1</v>
      </c>
      <c r="F26" s="63" t="s">
        <v>51</v>
      </c>
      <c r="G26" s="62">
        <f>+'Ark1'!Q797</f>
        <v>8</v>
      </c>
      <c r="H26" s="62"/>
      <c r="I26" s="349">
        <f>+'Ark1'!R797</f>
        <v>2585</v>
      </c>
      <c r="J26" s="84"/>
      <c r="K26" s="62"/>
      <c r="L26" s="349">
        <f>+'Ark1'!S797</f>
        <v>2585</v>
      </c>
      <c r="M26" s="122">
        <f>+'Ark1'!AA797</f>
        <v>100</v>
      </c>
      <c r="N26" s="122"/>
      <c r="O26" s="122">
        <f>+'Ark1'!AB797</f>
        <v>100</v>
      </c>
      <c r="P26" s="64">
        <f>+'Ark1'!U797</f>
        <v>61.144294003868481</v>
      </c>
      <c r="Q26" s="62"/>
      <c r="R26" s="64">
        <f>+'Ark1'!W797</f>
        <v>84.822363636363676</v>
      </c>
      <c r="S26" s="62"/>
      <c r="T26" s="64">
        <f>+'Ark1'!X797</f>
        <v>9.865626124239121</v>
      </c>
      <c r="U26" s="64">
        <f>+'Ark1'!Y797</f>
        <v>2.1083951505478686</v>
      </c>
      <c r="V26" s="84">
        <f>+'Ark1'!Z797</f>
        <v>-39.047458290975527</v>
      </c>
      <c r="W26" s="84">
        <f t="shared" si="6"/>
        <v>323.125</v>
      </c>
      <c r="X26" s="84"/>
      <c r="Y26" s="122">
        <f>+'Ark1'!T797</f>
        <v>16.354738878143134</v>
      </c>
      <c r="Z26" s="122">
        <f>+'Ark1'!V797</f>
        <v>91.898552152073364</v>
      </c>
      <c r="AA26" s="54"/>
      <c r="AB26" s="67"/>
      <c r="AC26" s="7"/>
      <c r="AD26" s="7"/>
      <c r="AE26" s="3"/>
      <c r="AF26" s="18"/>
      <c r="AG26" s="18"/>
      <c r="AH26" s="18"/>
      <c r="AI26" s="3"/>
      <c r="AJ26" s="3"/>
      <c r="AK26" s="3"/>
      <c r="AL26" s="3"/>
      <c r="AM26" s="3"/>
    </row>
    <row r="27" spans="1:39" x14ac:dyDescent="0.5">
      <c r="A27" s="54"/>
      <c r="B27" s="62">
        <f>+'Ark1'!C798</f>
        <v>2021</v>
      </c>
      <c r="C27" s="62">
        <f>+'Ark1'!G798</f>
        <v>4</v>
      </c>
      <c r="D27" s="63" t="str">
        <f t="shared" si="8"/>
        <v>Nord</v>
      </c>
      <c r="E27" s="63">
        <v>2</v>
      </c>
      <c r="F27" s="63" t="s">
        <v>10</v>
      </c>
      <c r="G27" s="62">
        <f>+'Ark1'!Q798</f>
        <v>0</v>
      </c>
      <c r="H27" s="62"/>
      <c r="I27" s="349">
        <f>+'Ark1'!R798</f>
        <v>0</v>
      </c>
      <c r="J27" s="84"/>
      <c r="K27" s="62"/>
      <c r="L27" s="349">
        <f>+'Ark1'!S798</f>
        <v>0</v>
      </c>
      <c r="M27" s="122">
        <f>+'Ark1'!AA798</f>
        <v>0</v>
      </c>
      <c r="N27" s="122"/>
      <c r="O27" s="122">
        <f>+'Ark1'!AB798</f>
        <v>0</v>
      </c>
      <c r="P27" s="64">
        <f>+'Ark1'!U798</f>
        <v>0</v>
      </c>
      <c r="Q27" s="62"/>
      <c r="R27" s="64">
        <f>+'Ark1'!W798</f>
        <v>0</v>
      </c>
      <c r="S27" s="62"/>
      <c r="T27" s="64">
        <f>+'Ark1'!X798</f>
        <v>0</v>
      </c>
      <c r="U27" s="64">
        <f>+'Ark1'!Y798</f>
        <v>0</v>
      </c>
      <c r="V27" s="84">
        <f>+'Ark1'!Z798</f>
        <v>0</v>
      </c>
      <c r="W27" s="84" t="e">
        <f t="shared" si="6"/>
        <v>#DIV/0!</v>
      </c>
      <c r="X27" s="84"/>
      <c r="Y27" s="122">
        <f>+'Ark1'!T798</f>
        <v>0</v>
      </c>
      <c r="Z27" s="122">
        <f>+'Ark1'!V798</f>
        <v>0</v>
      </c>
      <c r="AA27" s="54"/>
      <c r="AB27" s="66"/>
      <c r="AC27" s="7"/>
      <c r="AD27" s="7"/>
      <c r="AE27" s="3"/>
      <c r="AF27" s="18"/>
      <c r="AG27" s="18"/>
      <c r="AH27" s="18"/>
      <c r="AI27" s="3"/>
      <c r="AJ27" s="3"/>
      <c r="AK27" s="3"/>
      <c r="AL27" s="3"/>
      <c r="AM27" s="3"/>
    </row>
    <row r="28" spans="1:39" x14ac:dyDescent="0.5">
      <c r="A28" s="54"/>
      <c r="B28" s="54"/>
      <c r="C28" s="54"/>
      <c r="D28" s="54"/>
      <c r="E28" s="54"/>
      <c r="F28" s="54"/>
      <c r="G28" s="54"/>
      <c r="H28" s="54"/>
      <c r="I28" s="340"/>
      <c r="J28" s="83"/>
      <c r="K28" s="54"/>
      <c r="L28" s="340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83"/>
      <c r="Y28" s="54"/>
      <c r="Z28" s="54"/>
      <c r="AA28" s="54"/>
      <c r="AB28" s="66"/>
      <c r="AC28" s="7"/>
      <c r="AD28" s="7"/>
      <c r="AE28" s="3"/>
      <c r="AF28" s="18"/>
      <c r="AG28" s="18"/>
      <c r="AH28" s="18"/>
      <c r="AI28" s="3"/>
      <c r="AJ28" s="3"/>
      <c r="AK28" s="3"/>
      <c r="AL28" s="3"/>
      <c r="AM28" s="3"/>
    </row>
    <row r="29" spans="1:39" ht="17.25" customHeight="1" x14ac:dyDescent="0.5">
      <c r="A29" s="54"/>
      <c r="B29" s="3">
        <f>+'Ark1'!C799</f>
        <v>2020</v>
      </c>
      <c r="C29" s="3">
        <f>+'Ark1'!G799</f>
        <v>1</v>
      </c>
      <c r="D29" s="5" t="str">
        <f>+D20</f>
        <v>Øst</v>
      </c>
      <c r="E29" s="5">
        <v>1</v>
      </c>
      <c r="F29" s="5" t="s">
        <v>51</v>
      </c>
      <c r="G29" s="3">
        <f>+'Ark1'!Q799</f>
        <v>52</v>
      </c>
      <c r="H29" s="3">
        <f t="shared" ref="H29:H36" si="9">+G29-G38</f>
        <v>11</v>
      </c>
      <c r="I29" s="355">
        <f>+'Ark1'!R799</f>
        <v>7195</v>
      </c>
      <c r="J29" s="18">
        <f t="shared" ref="J29:J36" si="10">+I29-I38</f>
        <v>908</v>
      </c>
      <c r="K29" s="3"/>
      <c r="L29" s="355">
        <f>+'Ark1'!S799</f>
        <v>7195</v>
      </c>
      <c r="M29" s="123">
        <f>+'Ark1'!AA799</f>
        <v>81.006530060797104</v>
      </c>
      <c r="N29" s="123">
        <f t="shared" ref="N29:N36" si="11">+M29-M38</f>
        <v>-7.5801967251688041</v>
      </c>
      <c r="O29" s="123">
        <f>+'Ark1'!AB799</f>
        <v>80.767711695544349</v>
      </c>
      <c r="P29" s="13">
        <f>+'Ark1'!U799</f>
        <v>61.512717164697747</v>
      </c>
      <c r="Q29" s="3">
        <f t="shared" ref="Q29:Q36" si="12">+P29-P38</f>
        <v>-4.193677324975198E-2</v>
      </c>
      <c r="R29" s="13">
        <f>+'Ark1'!W799</f>
        <v>82.068554551772309</v>
      </c>
      <c r="S29" s="3">
        <f t="shared" ref="S29:S36" si="13">+R29-R38</f>
        <v>1.8698433345883672</v>
      </c>
      <c r="T29" s="13">
        <f>+'Ark1'!X799</f>
        <v>10.670209588892012</v>
      </c>
      <c r="U29" s="13">
        <f>+'Ark1'!Y799</f>
        <v>3.2023181834972858</v>
      </c>
      <c r="V29" s="18">
        <f>+'Ark1'!Z799</f>
        <v>-19.918312515666845</v>
      </c>
      <c r="W29" s="18">
        <f t="shared" si="6"/>
        <v>138.36538461538461</v>
      </c>
      <c r="X29" s="18">
        <f t="shared" ref="X29:X36" si="14">+W29-W38</f>
        <v>-14.976078799249535</v>
      </c>
      <c r="Y29" s="123">
        <f>+'Ark1'!T799</f>
        <v>16.416400277970808</v>
      </c>
      <c r="Z29" s="123">
        <f>+'Ark1'!V799</f>
        <v>88.915010348615738</v>
      </c>
      <c r="AA29" s="54"/>
      <c r="AB29" s="3"/>
      <c r="AC29" s="3"/>
      <c r="AD29" s="3"/>
      <c r="AE29" s="3"/>
      <c r="AF29" s="18"/>
      <c r="AG29" s="18"/>
      <c r="AH29" s="18"/>
      <c r="AI29" s="3"/>
      <c r="AJ29" s="3"/>
      <c r="AK29" s="3"/>
      <c r="AL29" s="3"/>
      <c r="AM29" s="3"/>
    </row>
    <row r="30" spans="1:39" x14ac:dyDescent="0.5">
      <c r="A30" s="54"/>
      <c r="B30" s="3">
        <f>+'Ark1'!C800</f>
        <v>2020</v>
      </c>
      <c r="C30" s="3">
        <f>+'Ark1'!G800</f>
        <v>1</v>
      </c>
      <c r="D30" s="5" t="str">
        <f t="shared" ref="D30:D36" si="15">+D21</f>
        <v>Øst</v>
      </c>
      <c r="E30" s="5">
        <v>2</v>
      </c>
      <c r="F30" s="5" t="s">
        <v>10</v>
      </c>
      <c r="G30" s="3">
        <f>+'Ark1'!Q800</f>
        <v>14</v>
      </c>
      <c r="H30" s="3">
        <f t="shared" si="9"/>
        <v>7</v>
      </c>
      <c r="I30" s="355">
        <f>+'Ark1'!R800</f>
        <v>1687</v>
      </c>
      <c r="J30" s="18">
        <f t="shared" si="10"/>
        <v>877</v>
      </c>
      <c r="K30" s="3"/>
      <c r="L30" s="355">
        <f>+'Ark1'!S800</f>
        <v>1687</v>
      </c>
      <c r="M30" s="123">
        <f>+'Ark1'!AA800</f>
        <v>18.993469939202878</v>
      </c>
      <c r="N30" s="123">
        <f t="shared" si="11"/>
        <v>7.5801967251687756</v>
      </c>
      <c r="O30" s="123">
        <f>+'Ark1'!AB800</f>
        <v>19.232288304455665</v>
      </c>
      <c r="P30" s="13">
        <f>+'Ark1'!U800</f>
        <v>61.532305868405459</v>
      </c>
      <c r="Q30" s="3">
        <f t="shared" si="12"/>
        <v>-0.34670647727354265</v>
      </c>
      <c r="R30" s="13">
        <f>+'Ark1'!W800</f>
        <v>83.346176644931802</v>
      </c>
      <c r="S30" s="3">
        <f t="shared" si="13"/>
        <v>0.74309022517877565</v>
      </c>
      <c r="T30" s="13">
        <f>+'Ark1'!X800</f>
        <v>7.7702094320094686</v>
      </c>
      <c r="U30" s="13">
        <f>+'Ark1'!Y800</f>
        <v>2.6251699163310795</v>
      </c>
      <c r="V30" s="18">
        <f>+'Ark1'!Z800</f>
        <v>-17.46986959511354</v>
      </c>
      <c r="W30" s="18">
        <f t="shared" si="6"/>
        <v>120.5</v>
      </c>
      <c r="X30" s="18">
        <f t="shared" si="14"/>
        <v>4.7857142857142918</v>
      </c>
      <c r="Y30" s="123">
        <f>+'Ark1'!T800</f>
        <v>16.50563129816242</v>
      </c>
      <c r="Z30" s="123">
        <f>+'Ark1'!V800</f>
        <v>90.299216300034558</v>
      </c>
      <c r="AA30" s="54"/>
      <c r="AB30" s="66"/>
      <c r="AC30" s="3"/>
      <c r="AD30" s="7"/>
      <c r="AE30" s="3"/>
      <c r="AF30" s="18"/>
      <c r="AG30" s="18"/>
      <c r="AH30" s="18"/>
      <c r="AI30" s="3"/>
      <c r="AJ30" s="3"/>
      <c r="AK30" s="3"/>
      <c r="AL30" s="3"/>
      <c r="AM30" s="3"/>
    </row>
    <row r="31" spans="1:39" x14ac:dyDescent="0.5">
      <c r="A31" s="54"/>
      <c r="B31" s="3">
        <f>+'Ark1'!C801</f>
        <v>2020</v>
      </c>
      <c r="C31" s="3">
        <f>+'Ark1'!G801</f>
        <v>2</v>
      </c>
      <c r="D31" s="5" t="str">
        <f t="shared" si="15"/>
        <v>Vest</v>
      </c>
      <c r="E31" s="5">
        <v>1</v>
      </c>
      <c r="F31" s="5" t="s">
        <v>51</v>
      </c>
      <c r="G31" s="3">
        <f>+'Ark1'!Q801</f>
        <v>39</v>
      </c>
      <c r="H31" s="3">
        <f t="shared" si="9"/>
        <v>9</v>
      </c>
      <c r="I31" s="355">
        <f>+'Ark1'!R801</f>
        <v>1743</v>
      </c>
      <c r="J31" s="18">
        <f t="shared" si="10"/>
        <v>-988</v>
      </c>
      <c r="K31" s="3"/>
      <c r="L31" s="355">
        <f>+'Ark1'!S801</f>
        <v>1743</v>
      </c>
      <c r="M31" s="123">
        <f>+'Ark1'!AA801</f>
        <v>57.429983525535398</v>
      </c>
      <c r="N31" s="123">
        <f t="shared" si="11"/>
        <v>-12.327360024911592</v>
      </c>
      <c r="O31" s="123">
        <f>+'Ark1'!AB801</f>
        <v>56.730882482509422</v>
      </c>
      <c r="P31" s="13">
        <f>+'Ark1'!U801</f>
        <v>60.707401032702251</v>
      </c>
      <c r="Q31" s="3">
        <f t="shared" si="12"/>
        <v>-0.83972034610231105</v>
      </c>
      <c r="R31" s="13">
        <f>+'Ark1'!W801</f>
        <v>81.38216293746423</v>
      </c>
      <c r="S31" s="3">
        <f t="shared" si="13"/>
        <v>-8.21641619124307E-2</v>
      </c>
      <c r="T31" s="13">
        <f>+'Ark1'!X801</f>
        <v>12.047986315813848</v>
      </c>
      <c r="U31" s="13">
        <f>+'Ark1'!Y801</f>
        <v>3.2621874866910394</v>
      </c>
      <c r="V31" s="18">
        <f>+'Ark1'!Z801</f>
        <v>-32.919939884243767</v>
      </c>
      <c r="W31" s="18">
        <f t="shared" si="6"/>
        <v>44.692307692307693</v>
      </c>
      <c r="X31" s="18">
        <f t="shared" si="14"/>
        <v>-46.341025641025638</v>
      </c>
      <c r="Y31" s="123">
        <f>+'Ark1'!T801</f>
        <v>16.040160642570285</v>
      </c>
      <c r="Z31" s="123">
        <f>+'Ark1'!V801</f>
        <v>88.171357462041243</v>
      </c>
      <c r="AA31" s="54"/>
      <c r="AB31" s="66"/>
      <c r="AC31" s="3"/>
      <c r="AD31" s="3"/>
      <c r="AE31" s="3"/>
      <c r="AF31" s="18"/>
      <c r="AG31" s="18"/>
      <c r="AH31" s="18"/>
      <c r="AI31" s="3"/>
      <c r="AJ31" s="3"/>
      <c r="AK31" s="3"/>
      <c r="AL31" s="3"/>
      <c r="AM31" s="3"/>
    </row>
    <row r="32" spans="1:39" x14ac:dyDescent="0.5">
      <c r="A32" s="54"/>
      <c r="B32" s="3">
        <f>+'Ark1'!C802</f>
        <v>2020</v>
      </c>
      <c r="C32" s="3">
        <f>+'Ark1'!G802</f>
        <v>2</v>
      </c>
      <c r="D32" s="5" t="str">
        <f t="shared" si="15"/>
        <v>Vest</v>
      </c>
      <c r="E32" s="5">
        <v>2</v>
      </c>
      <c r="F32" s="5" t="s">
        <v>10</v>
      </c>
      <c r="G32" s="3">
        <f>+'Ark1'!Q802</f>
        <v>18</v>
      </c>
      <c r="H32" s="3">
        <f t="shared" si="9"/>
        <v>-4</v>
      </c>
      <c r="I32" s="355">
        <f>+'Ark1'!R802</f>
        <v>1292</v>
      </c>
      <c r="J32" s="18">
        <f t="shared" si="10"/>
        <v>108</v>
      </c>
      <c r="K32" s="3"/>
      <c r="L32" s="355">
        <f>+'Ark1'!S802</f>
        <v>1292</v>
      </c>
      <c r="M32" s="123">
        <f>+'Ark1'!AA802</f>
        <v>42.570016474464595</v>
      </c>
      <c r="N32" s="123">
        <f t="shared" si="11"/>
        <v>12.327360024911592</v>
      </c>
      <c r="O32" s="123">
        <f>+'Ark1'!AB802</f>
        <v>43.269117517490578</v>
      </c>
      <c r="P32" s="13">
        <f>+'Ark1'!U802</f>
        <v>61.729102167182639</v>
      </c>
      <c r="Q32" s="3">
        <f t="shared" si="12"/>
        <v>-0.35704648146599993</v>
      </c>
      <c r="R32" s="13">
        <f>+'Ark1'!W802</f>
        <v>83.738003095975273</v>
      </c>
      <c r="S32" s="3">
        <f t="shared" si="13"/>
        <v>0.77009769056986954</v>
      </c>
      <c r="T32" s="13">
        <f>+'Ark1'!X802</f>
        <v>10.582919823357136</v>
      </c>
      <c r="U32" s="13">
        <f>+'Ark1'!Y802</f>
        <v>2.3010943954576817</v>
      </c>
      <c r="V32" s="18">
        <f>+'Ark1'!Z802</f>
        <v>-45.60157054668759</v>
      </c>
      <c r="W32" s="18">
        <f t="shared" si="6"/>
        <v>71.777777777777771</v>
      </c>
      <c r="X32" s="18">
        <f t="shared" si="14"/>
        <v>17.959595959595951</v>
      </c>
      <c r="Y32" s="123">
        <f>+'Ark1'!T802</f>
        <v>16.514705882352938</v>
      </c>
      <c r="Z32" s="123">
        <f>+'Ark1'!V802</f>
        <v>90.723730331500832</v>
      </c>
      <c r="AA32" s="54"/>
      <c r="AB32" s="14"/>
      <c r="AC32" s="3"/>
      <c r="AD32" s="3"/>
      <c r="AE32" s="3"/>
      <c r="AF32" s="18"/>
      <c r="AG32" s="18"/>
      <c r="AH32" s="18"/>
      <c r="AI32" s="3"/>
      <c r="AJ32" s="3"/>
      <c r="AK32" s="3"/>
      <c r="AL32" s="3"/>
      <c r="AM32" s="3"/>
    </row>
    <row r="33" spans="1:39" x14ac:dyDescent="0.5">
      <c r="A33" s="54"/>
      <c r="B33" s="3">
        <f>+'Ark1'!C803</f>
        <v>2020</v>
      </c>
      <c r="C33" s="3">
        <f>+'Ark1'!G803</f>
        <v>3</v>
      </c>
      <c r="D33" s="5" t="str">
        <f t="shared" si="15"/>
        <v>Midt</v>
      </c>
      <c r="E33" s="5">
        <v>1</v>
      </c>
      <c r="F33" s="5" t="s">
        <v>51</v>
      </c>
      <c r="G33" s="3">
        <f>+'Ark1'!Q803</f>
        <v>42</v>
      </c>
      <c r="H33" s="3">
        <f t="shared" si="9"/>
        <v>-4</v>
      </c>
      <c r="I33" s="355">
        <f>+'Ark1'!R803</f>
        <v>5883</v>
      </c>
      <c r="J33" s="18">
        <f t="shared" si="10"/>
        <v>1411</v>
      </c>
      <c r="K33" s="3"/>
      <c r="L33" s="355">
        <f>+'Ark1'!S803</f>
        <v>5883</v>
      </c>
      <c r="M33" s="123">
        <f>+'Ark1'!AA803</f>
        <v>90.703052728954688</v>
      </c>
      <c r="N33" s="123">
        <f t="shared" si="11"/>
        <v>24.076115899395703</v>
      </c>
      <c r="O33" s="123">
        <f>+'Ark1'!AB803</f>
        <v>90.451355748051995</v>
      </c>
      <c r="P33" s="13">
        <f>+'Ark1'!U803</f>
        <v>61.447220805711375</v>
      </c>
      <c r="Q33" s="3">
        <f t="shared" si="12"/>
        <v>0.26123154877313226</v>
      </c>
      <c r="R33" s="13">
        <f>+'Ark1'!W803</f>
        <v>82.838947815740141</v>
      </c>
      <c r="S33" s="3">
        <f t="shared" si="13"/>
        <v>3.0782047539675403</v>
      </c>
      <c r="T33" s="13">
        <f>+'Ark1'!X803</f>
        <v>10.906812606901585</v>
      </c>
      <c r="U33" s="13">
        <f>+'Ark1'!Y803</f>
        <v>2.6563744755662766</v>
      </c>
      <c r="V33" s="18">
        <f>+'Ark1'!Z803</f>
        <v>-25.103916801872391</v>
      </c>
      <c r="W33" s="18">
        <f t="shared" si="6"/>
        <v>140.07142857142858</v>
      </c>
      <c r="X33" s="18">
        <f t="shared" si="14"/>
        <v>42.854037267080756</v>
      </c>
      <c r="Y33" s="123">
        <f>+'Ark1'!T803</f>
        <v>16.357130715621278</v>
      </c>
      <c r="Z33" s="123">
        <f>+'Ark1'!V803</f>
        <v>89.74967260643615</v>
      </c>
      <c r="AA33" s="54"/>
      <c r="AB33" s="7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</row>
    <row r="34" spans="1:39" x14ac:dyDescent="0.5">
      <c r="A34" s="54"/>
      <c r="B34" s="3">
        <f>+'Ark1'!C804</f>
        <v>2020</v>
      </c>
      <c r="C34" s="3">
        <f>+'Ark1'!G804</f>
        <v>3</v>
      </c>
      <c r="D34" s="5" t="str">
        <f t="shared" si="15"/>
        <v>Midt</v>
      </c>
      <c r="E34" s="5">
        <v>2</v>
      </c>
      <c r="F34" s="5" t="s">
        <v>10</v>
      </c>
      <c r="G34" s="3">
        <f>+'Ark1'!Q804</f>
        <v>10</v>
      </c>
      <c r="H34" s="3">
        <f t="shared" si="9"/>
        <v>-3</v>
      </c>
      <c r="I34" s="355">
        <f>+'Ark1'!R804</f>
        <v>603</v>
      </c>
      <c r="J34" s="18">
        <f t="shared" si="10"/>
        <v>-1637</v>
      </c>
      <c r="K34" s="3"/>
      <c r="L34" s="355">
        <f>+'Ark1'!S804</f>
        <v>603</v>
      </c>
      <c r="M34" s="123">
        <f>+'Ark1'!AA804</f>
        <v>9.296947271045326</v>
      </c>
      <c r="N34" s="123">
        <f t="shared" si="11"/>
        <v>-24.076115899395688</v>
      </c>
      <c r="O34" s="123">
        <f>+'Ark1'!AB804</f>
        <v>9.5486442519479766</v>
      </c>
      <c r="P34" s="13">
        <f>+'Ark1'!U804</f>
        <v>62.71973466003319</v>
      </c>
      <c r="Q34" s="3">
        <f t="shared" si="12"/>
        <v>0.69158452598495046</v>
      </c>
      <c r="R34" s="13">
        <f>+'Ark1'!W804</f>
        <v>85.31840796019894</v>
      </c>
      <c r="S34" s="3">
        <f t="shared" si="13"/>
        <v>5.2565670307976973</v>
      </c>
      <c r="T34" s="13">
        <f>+'Ark1'!X804</f>
        <v>11.336858222085619</v>
      </c>
      <c r="U34" s="13">
        <f>+'Ark1'!Y804</f>
        <v>2.5260287323765702</v>
      </c>
      <c r="V34" s="18">
        <f>+'Ark1'!Z804</f>
        <v>-48.697403164809486</v>
      </c>
      <c r="W34" s="18">
        <f t="shared" si="6"/>
        <v>60.3</v>
      </c>
      <c r="X34" s="18">
        <f t="shared" si="14"/>
        <v>-112.00769230769232</v>
      </c>
      <c r="Y34" s="123">
        <f>+'Ark1'!T804</f>
        <v>16.621890547263678</v>
      </c>
      <c r="Z34" s="123">
        <f>+'Ark1'!V804</f>
        <v>92.435978288406318</v>
      </c>
      <c r="AA34" s="54"/>
      <c r="AB34" s="6"/>
      <c r="AC34" s="6"/>
      <c r="AD34" s="6"/>
      <c r="AE34" s="3"/>
      <c r="AF34" s="3"/>
      <c r="AG34" s="3"/>
      <c r="AH34" s="3"/>
      <c r="AI34" s="3"/>
      <c r="AJ34" s="3"/>
      <c r="AK34" s="3"/>
      <c r="AL34" s="3"/>
      <c r="AM34" s="3"/>
    </row>
    <row r="35" spans="1:39" x14ac:dyDescent="0.5">
      <c r="A35" s="54"/>
      <c r="B35" s="3">
        <f>+'Ark1'!C805</f>
        <v>2020</v>
      </c>
      <c r="C35" s="3">
        <f>+'Ark1'!G805</f>
        <v>4</v>
      </c>
      <c r="D35" s="5" t="str">
        <f t="shared" si="15"/>
        <v>Nord</v>
      </c>
      <c r="E35" s="5">
        <v>1</v>
      </c>
      <c r="F35" s="5" t="s">
        <v>51</v>
      </c>
      <c r="G35" s="3">
        <f>+'Ark1'!Q805</f>
        <v>8</v>
      </c>
      <c r="H35" s="3">
        <f t="shared" si="9"/>
        <v>1</v>
      </c>
      <c r="I35" s="355">
        <f>+'Ark1'!R805</f>
        <v>2475</v>
      </c>
      <c r="J35" s="18">
        <f t="shared" si="10"/>
        <v>59</v>
      </c>
      <c r="K35" s="3"/>
      <c r="L35" s="355">
        <f>+'Ark1'!S805</f>
        <v>2475</v>
      </c>
      <c r="M35" s="123">
        <f>+'Ark1'!AA805</f>
        <v>100</v>
      </c>
      <c r="N35" s="123">
        <f t="shared" si="11"/>
        <v>0</v>
      </c>
      <c r="O35" s="123">
        <f>+'Ark1'!AB805</f>
        <v>100</v>
      </c>
      <c r="P35" s="13">
        <f>+'Ark1'!U805</f>
        <v>61.151919191919191</v>
      </c>
      <c r="Q35" s="3">
        <f t="shared" si="12"/>
        <v>-7.5729814703322518E-2</v>
      </c>
      <c r="R35" s="13">
        <f>+'Ark1'!W805</f>
        <v>82.755357575757614</v>
      </c>
      <c r="S35" s="3">
        <f t="shared" si="13"/>
        <v>3.4955065823801164</v>
      </c>
      <c r="T35" s="13">
        <f>+'Ark1'!X805</f>
        <v>9.4499802695218147</v>
      </c>
      <c r="U35" s="13">
        <f>+'Ark1'!Y805</f>
        <v>2.2547707790808862</v>
      </c>
      <c r="V35" s="18">
        <f>+'Ark1'!Z805</f>
        <v>-41.611608559274067</v>
      </c>
      <c r="W35" s="18">
        <f t="shared" si="6"/>
        <v>309.375</v>
      </c>
      <c r="X35" s="18">
        <f t="shared" si="14"/>
        <v>-35.767857142857167</v>
      </c>
      <c r="Y35" s="123">
        <f>+'Ark1'!T805</f>
        <v>16.370909090909091</v>
      </c>
      <c r="Z35" s="123">
        <f>+'Ark1'!V805</f>
        <v>89.659108966151251</v>
      </c>
      <c r="AA35" s="54"/>
      <c r="AB35" s="17"/>
      <c r="AC35" s="13"/>
      <c r="AD35" s="21"/>
      <c r="AE35" s="3"/>
      <c r="AF35" s="3"/>
      <c r="AG35" s="3"/>
      <c r="AH35" s="3"/>
      <c r="AI35" s="3"/>
      <c r="AJ35" s="3"/>
      <c r="AK35" s="3"/>
      <c r="AL35" s="3"/>
      <c r="AM35" s="3"/>
    </row>
    <row r="36" spans="1:39" x14ac:dyDescent="0.5">
      <c r="A36" s="54"/>
      <c r="B36" s="3">
        <f>+'Ark1'!C806</f>
        <v>2020</v>
      </c>
      <c r="C36" s="3">
        <f>+'Ark1'!G806</f>
        <v>4</v>
      </c>
      <c r="D36" s="5" t="str">
        <f t="shared" si="15"/>
        <v>Nord</v>
      </c>
      <c r="E36" s="5">
        <v>2</v>
      </c>
      <c r="F36" s="5" t="s">
        <v>10</v>
      </c>
      <c r="G36" s="3">
        <f>+'Ark1'!Q806</f>
        <v>0</v>
      </c>
      <c r="H36" s="3">
        <f t="shared" si="9"/>
        <v>0</v>
      </c>
      <c r="I36" s="355">
        <f>+'Ark1'!R806</f>
        <v>0</v>
      </c>
      <c r="J36" s="18">
        <f t="shared" si="10"/>
        <v>0</v>
      </c>
      <c r="K36" s="3"/>
      <c r="L36" s="355">
        <f>+'Ark1'!S806</f>
        <v>0</v>
      </c>
      <c r="M36" s="123">
        <f>+'Ark1'!AA806</f>
        <v>0</v>
      </c>
      <c r="N36" s="123">
        <f t="shared" si="11"/>
        <v>0</v>
      </c>
      <c r="O36" s="123">
        <f>+'Ark1'!AB806</f>
        <v>0</v>
      </c>
      <c r="P36" s="13">
        <f>+'Ark1'!U806</f>
        <v>0</v>
      </c>
      <c r="Q36" s="3">
        <f t="shared" si="12"/>
        <v>0</v>
      </c>
      <c r="R36" s="13">
        <f>+'Ark1'!W806</f>
        <v>0</v>
      </c>
      <c r="S36" s="3">
        <f t="shared" si="13"/>
        <v>0</v>
      </c>
      <c r="T36" s="13">
        <f>+'Ark1'!X806</f>
        <v>0</v>
      </c>
      <c r="U36" s="13">
        <f>+'Ark1'!Y806</f>
        <v>0</v>
      </c>
      <c r="V36" s="18">
        <f>+'Ark1'!Z806</f>
        <v>0</v>
      </c>
      <c r="W36" s="18" t="e">
        <f t="shared" si="6"/>
        <v>#DIV/0!</v>
      </c>
      <c r="X36" s="18" t="e">
        <f t="shared" si="14"/>
        <v>#DIV/0!</v>
      </c>
      <c r="Y36" s="123">
        <f>+'Ark1'!T806</f>
        <v>0</v>
      </c>
      <c r="Z36" s="123">
        <f>+'Ark1'!V806</f>
        <v>0</v>
      </c>
      <c r="AA36" s="54"/>
      <c r="AB36" s="17"/>
      <c r="AC36" s="13"/>
      <c r="AD36" s="21"/>
      <c r="AE36" s="3"/>
      <c r="AH36"/>
    </row>
    <row r="37" spans="1:39" x14ac:dyDescent="0.5">
      <c r="A37" s="54"/>
      <c r="B37" s="54"/>
      <c r="C37" s="54"/>
      <c r="D37" s="54"/>
      <c r="E37" s="54"/>
      <c r="F37" s="54"/>
      <c r="G37" s="54"/>
      <c r="H37" s="54"/>
      <c r="I37" s="340"/>
      <c r="J37" s="83"/>
      <c r="K37" s="54"/>
      <c r="L37" s="340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83"/>
      <c r="Y37" s="54"/>
      <c r="Z37" s="54"/>
      <c r="AA37" s="54"/>
      <c r="AB37" s="17"/>
      <c r="AC37" s="13"/>
      <c r="AD37" s="21"/>
      <c r="AE37" s="3"/>
      <c r="AH37"/>
    </row>
    <row r="38" spans="1:39" x14ac:dyDescent="0.5">
      <c r="A38" s="54"/>
      <c r="B38" s="62">
        <f>+'Ark1'!C807</f>
        <v>2019</v>
      </c>
      <c r="C38" s="62">
        <f>+'Ark1'!G807</f>
        <v>1</v>
      </c>
      <c r="D38" s="63" t="str">
        <f>+D29</f>
        <v>Øst</v>
      </c>
      <c r="E38" s="63">
        <v>1</v>
      </c>
      <c r="F38" s="63" t="s">
        <v>51</v>
      </c>
      <c r="G38" s="62">
        <f>+'Ark1'!Q807</f>
        <v>41</v>
      </c>
      <c r="H38" s="62"/>
      <c r="I38" s="349">
        <f>+'Ark1'!R807</f>
        <v>6287</v>
      </c>
      <c r="J38" s="84"/>
      <c r="K38" s="62"/>
      <c r="L38" s="349">
        <f>+'Ark1'!S807</f>
        <v>6285</v>
      </c>
      <c r="M38" s="122">
        <f>+'Ark1'!AA807</f>
        <v>88.586726785965908</v>
      </c>
      <c r="N38" s="122"/>
      <c r="O38" s="122">
        <f>+'Ark1'!AB807</f>
        <v>88.279951997699058</v>
      </c>
      <c r="P38" s="64">
        <f>+'Ark1'!U807</f>
        <v>61.554653937947499</v>
      </c>
      <c r="Q38" s="62"/>
      <c r="R38" s="64">
        <f>+'Ark1'!W807</f>
        <v>80.198711217183941</v>
      </c>
      <c r="S38" s="62"/>
      <c r="T38" s="64">
        <f>+'Ark1'!X807</f>
        <v>9.4757943062516645</v>
      </c>
      <c r="U38" s="64">
        <f>+'Ark1'!Y807</f>
        <v>2.5474487330083257</v>
      </c>
      <c r="V38" s="84">
        <f>+'Ark1'!Z807</f>
        <v>-29.712705867414822</v>
      </c>
      <c r="W38" s="84">
        <f t="shared" si="6"/>
        <v>153.34146341463415</v>
      </c>
      <c r="X38" s="84"/>
      <c r="Y38" s="122">
        <f>+'Ark1'!T807</f>
        <v>16.378081756004455</v>
      </c>
      <c r="Z38" s="122">
        <f>+'Ark1'!V807</f>
        <v>86.889177916775438</v>
      </c>
      <c r="AA38" s="54"/>
      <c r="AB38" s="17"/>
      <c r="AC38" s="13"/>
      <c r="AD38" s="21"/>
      <c r="AE38" s="3"/>
      <c r="AH38"/>
    </row>
    <row r="39" spans="1:39" x14ac:dyDescent="0.5">
      <c r="A39" s="54"/>
      <c r="B39" s="62">
        <f>+'Ark1'!C808</f>
        <v>2019</v>
      </c>
      <c r="C39" s="62">
        <f>+'Ark1'!G808</f>
        <v>1</v>
      </c>
      <c r="D39" s="63" t="str">
        <f t="shared" ref="D39:D45" si="16">+D30</f>
        <v>Øst</v>
      </c>
      <c r="E39" s="63">
        <v>2</v>
      </c>
      <c r="F39" s="63" t="s">
        <v>10</v>
      </c>
      <c r="G39" s="62">
        <f>+'Ark1'!Q808</f>
        <v>7</v>
      </c>
      <c r="H39" s="62"/>
      <c r="I39" s="349">
        <f>+'Ark1'!R808</f>
        <v>810</v>
      </c>
      <c r="J39" s="84"/>
      <c r="K39" s="62"/>
      <c r="L39" s="349">
        <f>+'Ark1'!S808</f>
        <v>810</v>
      </c>
      <c r="M39" s="122">
        <f>+'Ark1'!AA808</f>
        <v>11.413273214034103</v>
      </c>
      <c r="N39" s="122"/>
      <c r="O39" s="122">
        <f>+'Ark1'!AB808</f>
        <v>11.720048002300947</v>
      </c>
      <c r="P39" s="64">
        <f>+'Ark1'!U808</f>
        <v>61.879012345679001</v>
      </c>
      <c r="Q39" s="62"/>
      <c r="R39" s="64">
        <f>+'Ark1'!W808</f>
        <v>82.603086419753026</v>
      </c>
      <c r="S39" s="62"/>
      <c r="T39" s="64">
        <f>+'Ark1'!X808</f>
        <v>8.218278504962452</v>
      </c>
      <c r="U39" s="64">
        <f>+'Ark1'!Y808</f>
        <v>1.9277515879990099</v>
      </c>
      <c r="V39" s="84">
        <f>+'Ark1'!Z808</f>
        <v>-22.663234441406647</v>
      </c>
      <c r="W39" s="84">
        <f t="shared" si="6"/>
        <v>115.71428571428571</v>
      </c>
      <c r="X39" s="84"/>
      <c r="Y39" s="122">
        <f>+'Ark1'!T808</f>
        <v>16.670370370370371</v>
      </c>
      <c r="Z39" s="122">
        <f>+'Ark1'!V808</f>
        <v>89.494134799299061</v>
      </c>
      <c r="AA39" s="54"/>
      <c r="AB39" s="17"/>
      <c r="AC39" s="13"/>
      <c r="AD39" s="21"/>
      <c r="AE39" s="3"/>
      <c r="AH39"/>
    </row>
    <row r="40" spans="1:39" x14ac:dyDescent="0.5">
      <c r="A40" s="54"/>
      <c r="B40" s="62">
        <f>+'Ark1'!C809</f>
        <v>2019</v>
      </c>
      <c r="C40" s="62">
        <f>+'Ark1'!G809</f>
        <v>2</v>
      </c>
      <c r="D40" s="63" t="str">
        <f t="shared" si="16"/>
        <v>Vest</v>
      </c>
      <c r="E40" s="63">
        <v>1</v>
      </c>
      <c r="F40" s="63" t="s">
        <v>51</v>
      </c>
      <c r="G40" s="62">
        <f>+'Ark1'!Q809</f>
        <v>30</v>
      </c>
      <c r="H40" s="62"/>
      <c r="I40" s="349">
        <f>+'Ark1'!R809</f>
        <v>2731</v>
      </c>
      <c r="J40" s="84"/>
      <c r="K40" s="62"/>
      <c r="L40" s="349">
        <f>+'Ark1'!S809</f>
        <v>2727</v>
      </c>
      <c r="M40" s="122">
        <f>+'Ark1'!AA809</f>
        <v>69.75734355044699</v>
      </c>
      <c r="N40" s="122"/>
      <c r="O40" s="122">
        <f>+'Ark1'!AB809</f>
        <v>69.325486706607606</v>
      </c>
      <c r="P40" s="64">
        <f>+'Ark1'!U809</f>
        <v>61.547121378804562</v>
      </c>
      <c r="Q40" s="62"/>
      <c r="R40" s="64">
        <f>+'Ark1'!W809</f>
        <v>81.464327099376661</v>
      </c>
      <c r="S40" s="62"/>
      <c r="T40" s="64">
        <f>+'Ark1'!X809</f>
        <v>12.020343621439743</v>
      </c>
      <c r="U40" s="64">
        <f>+'Ark1'!Y809</f>
        <v>2.6110604285152723</v>
      </c>
      <c r="V40" s="84">
        <f>+'Ark1'!Z809</f>
        <v>-36.420024611582903</v>
      </c>
      <c r="W40" s="84">
        <f t="shared" si="6"/>
        <v>91.033333333333331</v>
      </c>
      <c r="X40" s="84"/>
      <c r="Y40" s="122">
        <f>+'Ark1'!T809</f>
        <v>16.323690955693884</v>
      </c>
      <c r="Z40" s="122">
        <f>+'Ark1'!V809</f>
        <v>88.260376055662618</v>
      </c>
      <c r="AA40" s="54"/>
      <c r="AB40" s="17"/>
      <c r="AC40" s="14"/>
      <c r="AD40" s="21"/>
      <c r="AE40" s="3"/>
      <c r="AH40"/>
    </row>
    <row r="41" spans="1:39" x14ac:dyDescent="0.5">
      <c r="A41" s="54"/>
      <c r="B41" s="62">
        <f>+'Ark1'!C810</f>
        <v>2019</v>
      </c>
      <c r="C41" s="62">
        <f>+'Ark1'!G810</f>
        <v>2</v>
      </c>
      <c r="D41" s="63" t="str">
        <f t="shared" si="16"/>
        <v>Vest</v>
      </c>
      <c r="E41" s="63">
        <v>2</v>
      </c>
      <c r="F41" s="63" t="s">
        <v>10</v>
      </c>
      <c r="G41" s="62">
        <f>+'Ark1'!Q810</f>
        <v>22</v>
      </c>
      <c r="H41" s="62"/>
      <c r="I41" s="349">
        <f>+'Ark1'!R810</f>
        <v>1184</v>
      </c>
      <c r="J41" s="84"/>
      <c r="K41" s="62"/>
      <c r="L41" s="349">
        <f>+'Ark1'!S810</f>
        <v>1184</v>
      </c>
      <c r="M41" s="122">
        <f>+'Ark1'!AA810</f>
        <v>30.242656449553003</v>
      </c>
      <c r="N41" s="122"/>
      <c r="O41" s="122">
        <f>+'Ark1'!AB810</f>
        <v>30.674513293392391</v>
      </c>
      <c r="P41" s="64">
        <f>+'Ark1'!U810</f>
        <v>62.086148648648638</v>
      </c>
      <c r="Q41" s="62"/>
      <c r="R41" s="64">
        <f>+'Ark1'!W810</f>
        <v>82.967905405405403</v>
      </c>
      <c r="S41" s="62"/>
      <c r="T41" s="64">
        <f>+'Ark1'!X810</f>
        <v>10.101896413704663</v>
      </c>
      <c r="U41" s="64">
        <f>+'Ark1'!Y810</f>
        <v>2.3295278560168042</v>
      </c>
      <c r="V41" s="84">
        <f>+'Ark1'!Z810</f>
        <v>-35.253014519992</v>
      </c>
      <c r="W41" s="84">
        <f t="shared" si="6"/>
        <v>53.81818181818182</v>
      </c>
      <c r="X41" s="84"/>
      <c r="Y41" s="122">
        <f>+'Ark1'!T810</f>
        <v>16.604729729729733</v>
      </c>
      <c r="Z41" s="122">
        <f>+'Ark1'!V810</f>
        <v>89.889388304881152</v>
      </c>
      <c r="AA41" s="54"/>
      <c r="AB41" s="17"/>
      <c r="AC41" s="14"/>
      <c r="AD41" s="21"/>
      <c r="AE41" s="3"/>
      <c r="AH41"/>
    </row>
    <row r="42" spans="1:39" x14ac:dyDescent="0.5">
      <c r="A42" s="54"/>
      <c r="B42" s="62">
        <f>+'Ark1'!C811</f>
        <v>2019</v>
      </c>
      <c r="C42" s="62">
        <f>+'Ark1'!G811</f>
        <v>3</v>
      </c>
      <c r="D42" s="63" t="str">
        <f t="shared" si="16"/>
        <v>Midt</v>
      </c>
      <c r="E42" s="63">
        <v>1</v>
      </c>
      <c r="F42" s="63" t="s">
        <v>51</v>
      </c>
      <c r="G42" s="62">
        <f>+'Ark1'!Q811</f>
        <v>46</v>
      </c>
      <c r="H42" s="62"/>
      <c r="I42" s="349">
        <f>+'Ark1'!R811</f>
        <v>4472</v>
      </c>
      <c r="J42" s="84"/>
      <c r="K42" s="62"/>
      <c r="L42" s="349">
        <f>+'Ark1'!S811</f>
        <v>4468</v>
      </c>
      <c r="M42" s="122">
        <f>+'Ark1'!AA811</f>
        <v>66.626936829558986</v>
      </c>
      <c r="N42" s="122"/>
      <c r="O42" s="122">
        <f>+'Ark1'!AB811</f>
        <v>66.543304867093738</v>
      </c>
      <c r="P42" s="64">
        <f>+'Ark1'!U811</f>
        <v>61.185989256938242</v>
      </c>
      <c r="Q42" s="62"/>
      <c r="R42" s="64">
        <f>+'Ark1'!W811</f>
        <v>79.760743061772601</v>
      </c>
      <c r="S42" s="62"/>
      <c r="T42" s="64">
        <f>+'Ark1'!X811</f>
        <v>10.358354336033093</v>
      </c>
      <c r="U42" s="64">
        <f>+'Ark1'!Y811</f>
        <v>2.7363416382479304</v>
      </c>
      <c r="V42" s="84">
        <f>+'Ark1'!Z811</f>
        <v>-41.344736440773531</v>
      </c>
      <c r="W42" s="84">
        <f t="shared" si="6"/>
        <v>97.217391304347828</v>
      </c>
      <c r="X42" s="84"/>
      <c r="Y42" s="122">
        <f>+'Ark1'!T811</f>
        <v>16.140205724508053</v>
      </c>
      <c r="Z42" s="122">
        <f>+'Ark1'!V811</f>
        <v>86.414672872993009</v>
      </c>
      <c r="AA42" s="54"/>
      <c r="AB42" s="17"/>
      <c r="AC42" s="14"/>
      <c r="AD42" s="21"/>
      <c r="AE42" s="3"/>
      <c r="AH42"/>
    </row>
    <row r="43" spans="1:39" x14ac:dyDescent="0.5">
      <c r="A43" s="54"/>
      <c r="B43" s="62">
        <f>+'Ark1'!C812</f>
        <v>2019</v>
      </c>
      <c r="C43" s="62">
        <f>+'Ark1'!G812</f>
        <v>3</v>
      </c>
      <c r="D43" s="63" t="str">
        <f t="shared" si="16"/>
        <v>Midt</v>
      </c>
      <c r="E43" s="63">
        <v>2</v>
      </c>
      <c r="F43" s="63" t="s">
        <v>10</v>
      </c>
      <c r="G43" s="62">
        <f>+'Ark1'!Q812</f>
        <v>13</v>
      </c>
      <c r="H43" s="62"/>
      <c r="I43" s="349">
        <f>+'Ark1'!R812</f>
        <v>2240</v>
      </c>
      <c r="J43" s="84"/>
      <c r="K43" s="62"/>
      <c r="L43" s="349">
        <f>+'Ark1'!S812</f>
        <v>2238</v>
      </c>
      <c r="M43" s="122">
        <f>+'Ark1'!AA812</f>
        <v>33.373063170441014</v>
      </c>
      <c r="N43" s="122"/>
      <c r="O43" s="122">
        <f>+'Ark1'!AB812</f>
        <v>33.456695132906269</v>
      </c>
      <c r="P43" s="64">
        <f>+'Ark1'!U812</f>
        <v>62.028150134048239</v>
      </c>
      <c r="Q43" s="62"/>
      <c r="R43" s="64">
        <f>+'Ark1'!W812</f>
        <v>80.061840929401242</v>
      </c>
      <c r="S43" s="62"/>
      <c r="T43" s="64">
        <f>+'Ark1'!X812</f>
        <v>12.399120569282651</v>
      </c>
      <c r="U43" s="64">
        <f>+'Ark1'!Y812</f>
        <v>2.8048874220194846</v>
      </c>
      <c r="V43" s="84">
        <f>+'Ark1'!Z812</f>
        <v>-49.608600660852005</v>
      </c>
      <c r="W43" s="84">
        <f t="shared" si="6"/>
        <v>172.30769230769232</v>
      </c>
      <c r="X43" s="84"/>
      <c r="Y43" s="122">
        <f>+'Ark1'!T812</f>
        <v>16.425000000000001</v>
      </c>
      <c r="Z43" s="122">
        <f>+'Ark1'!V812</f>
        <v>86.740889414302515</v>
      </c>
      <c r="AA43" s="54"/>
      <c r="AB43" s="17"/>
      <c r="AC43" s="14"/>
      <c r="AD43" s="21"/>
      <c r="AE43" s="3"/>
      <c r="AH43"/>
    </row>
    <row r="44" spans="1:39" x14ac:dyDescent="0.5">
      <c r="A44" s="54"/>
      <c r="B44" s="62">
        <f>+'Ark1'!C813</f>
        <v>2019</v>
      </c>
      <c r="C44" s="62">
        <f>+'Ark1'!G813</f>
        <v>4</v>
      </c>
      <c r="D44" s="63" t="str">
        <f t="shared" si="16"/>
        <v>Nord</v>
      </c>
      <c r="E44" s="63">
        <v>1</v>
      </c>
      <c r="F44" s="63" t="s">
        <v>51</v>
      </c>
      <c r="G44" s="62">
        <f>+'Ark1'!Q813</f>
        <v>7</v>
      </c>
      <c r="H44" s="62"/>
      <c r="I44" s="349">
        <f>+'Ark1'!R813</f>
        <v>2416</v>
      </c>
      <c r="J44" s="84"/>
      <c r="K44" s="62"/>
      <c r="L44" s="349">
        <f>+'Ark1'!S813</f>
        <v>2416</v>
      </c>
      <c r="M44" s="122">
        <f>+'Ark1'!AA813</f>
        <v>100</v>
      </c>
      <c r="N44" s="122"/>
      <c r="O44" s="122">
        <f>+'Ark1'!AB813</f>
        <v>100</v>
      </c>
      <c r="P44" s="64">
        <f>+'Ark1'!U813</f>
        <v>61.227649006622514</v>
      </c>
      <c r="Q44" s="62"/>
      <c r="R44" s="64">
        <f>+'Ark1'!W813</f>
        <v>79.259850993377498</v>
      </c>
      <c r="S44" s="62"/>
      <c r="T44" s="64">
        <f>+'Ark1'!X813</f>
        <v>7.8574095442464609</v>
      </c>
      <c r="U44" s="64">
        <f>+'Ark1'!Y813</f>
        <v>2.2194199549445544</v>
      </c>
      <c r="V44" s="84">
        <f>+'Ark1'!Z813</f>
        <v>-35.371427937348209</v>
      </c>
      <c r="W44" s="84">
        <f t="shared" si="6"/>
        <v>345.14285714285717</v>
      </c>
      <c r="X44" s="84"/>
      <c r="Y44" s="122">
        <f>+'Ark1'!T813</f>
        <v>16.338162251655628</v>
      </c>
      <c r="Z44" s="122">
        <f>+'Ark1'!V813</f>
        <v>85.871994575706751</v>
      </c>
      <c r="AA44" s="54"/>
      <c r="AB44" s="17"/>
      <c r="AC44" s="7"/>
      <c r="AD44" s="21"/>
      <c r="AE44" s="3"/>
      <c r="AH44"/>
    </row>
    <row r="45" spans="1:39" x14ac:dyDescent="0.5">
      <c r="A45" s="54"/>
      <c r="B45" s="62">
        <f>+'Ark1'!C814</f>
        <v>2019</v>
      </c>
      <c r="C45" s="62">
        <f>+'Ark1'!G814</f>
        <v>4</v>
      </c>
      <c r="D45" s="63" t="str">
        <f t="shared" si="16"/>
        <v>Nord</v>
      </c>
      <c r="E45" s="63">
        <v>2</v>
      </c>
      <c r="F45" s="63" t="s">
        <v>10</v>
      </c>
      <c r="G45" s="62">
        <f>+'Ark1'!Q814</f>
        <v>0</v>
      </c>
      <c r="H45" s="62"/>
      <c r="I45" s="349">
        <f>+'Ark1'!R814</f>
        <v>0</v>
      </c>
      <c r="J45" s="84"/>
      <c r="K45" s="62"/>
      <c r="L45" s="349">
        <f>+'Ark1'!S814</f>
        <v>0</v>
      </c>
      <c r="M45" s="122">
        <f>+'Ark1'!AA814</f>
        <v>0</v>
      </c>
      <c r="N45" s="122"/>
      <c r="O45" s="122">
        <f>+'Ark1'!AB814</f>
        <v>0</v>
      </c>
      <c r="P45" s="64">
        <f>+'Ark1'!U814</f>
        <v>0</v>
      </c>
      <c r="Q45" s="62"/>
      <c r="R45" s="64">
        <f>+'Ark1'!W814</f>
        <v>0</v>
      </c>
      <c r="S45" s="62"/>
      <c r="T45" s="64">
        <f>+'Ark1'!X814</f>
        <v>0</v>
      </c>
      <c r="U45" s="64">
        <f>+'Ark1'!Y814</f>
        <v>0</v>
      </c>
      <c r="V45" s="84">
        <f>+'Ark1'!Z814</f>
        <v>0</v>
      </c>
      <c r="W45" s="84" t="e">
        <f t="shared" si="6"/>
        <v>#DIV/0!</v>
      </c>
      <c r="X45" s="84"/>
      <c r="Y45" s="122">
        <f>+'Ark1'!T814</f>
        <v>0</v>
      </c>
      <c r="Z45" s="122">
        <f>+'Ark1'!V814</f>
        <v>0</v>
      </c>
      <c r="AA45" s="54"/>
      <c r="AB45" s="17"/>
      <c r="AC45" s="7"/>
      <c r="AD45" s="21"/>
      <c r="AE45" s="3"/>
      <c r="AH45"/>
    </row>
    <row r="46" spans="1:39" x14ac:dyDescent="0.5">
      <c r="A46" s="54"/>
      <c r="B46" s="54"/>
      <c r="C46" s="54"/>
      <c r="D46" s="54"/>
      <c r="E46" s="54"/>
      <c r="F46" s="54"/>
      <c r="G46" s="54"/>
      <c r="H46" s="54"/>
      <c r="I46" s="340"/>
      <c r="J46" s="83"/>
      <c r="K46" s="54"/>
      <c r="L46" s="340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83"/>
      <c r="Y46" s="54"/>
      <c r="Z46" s="54"/>
      <c r="AA46" s="54"/>
      <c r="AB46" s="17"/>
      <c r="AC46" s="7"/>
      <c r="AD46" s="21"/>
      <c r="AE46" s="3"/>
      <c r="AH46"/>
    </row>
    <row r="47" spans="1:39" x14ac:dyDescent="0.5">
      <c r="A47" s="54"/>
      <c r="B47" s="3">
        <f>+'Ark1'!C815</f>
        <v>2018</v>
      </c>
      <c r="C47" s="3">
        <f>+'Ark1'!G815</f>
        <v>1</v>
      </c>
      <c r="D47" s="5" t="s">
        <v>4</v>
      </c>
      <c r="E47" s="5">
        <v>1</v>
      </c>
      <c r="F47" s="5" t="s">
        <v>51</v>
      </c>
      <c r="G47" s="3">
        <f>+'Ark1'!Q815</f>
        <v>34</v>
      </c>
      <c r="H47" s="3">
        <f t="shared" ref="H47:H54" si="17">+G47-G56</f>
        <v>1</v>
      </c>
      <c r="I47" s="355">
        <f>+'Ark1'!R815</f>
        <v>5684</v>
      </c>
      <c r="J47" s="18">
        <f t="shared" ref="J47:J54" si="18">+I47-I56</f>
        <v>-1510</v>
      </c>
      <c r="K47" s="3"/>
      <c r="L47" s="355">
        <f>+'Ark1'!S815</f>
        <v>5682</v>
      </c>
      <c r="M47" s="123">
        <f>+'Ark1'!AA815</f>
        <v>93.073522187653523</v>
      </c>
      <c r="N47" s="123">
        <f t="shared" ref="N47:N54" si="19">+M47-M56</f>
        <v>3.3615880312749056</v>
      </c>
      <c r="O47" s="123">
        <f>+'Ark1'!AB815</f>
        <v>92.859028300088767</v>
      </c>
      <c r="P47" s="13">
        <f>+'Ark1'!U815</f>
        <v>60.711545230552623</v>
      </c>
      <c r="Q47" s="3">
        <f t="shared" ref="Q47:Q54" si="20">+P47-P56</f>
        <v>0.37552185501343871</v>
      </c>
      <c r="R47" s="13">
        <f>+'Ark1'!W815</f>
        <v>79.753995072157906</v>
      </c>
      <c r="S47" s="3">
        <f t="shared" ref="S47:S54" si="21">+R47-R56</f>
        <v>-3.2015774894116049</v>
      </c>
      <c r="T47" s="13">
        <f>+'Ark1'!X815</f>
        <v>9.5842405579946224</v>
      </c>
      <c r="U47" s="13">
        <f>+'Ark1'!Y815</f>
        <v>2.7572254006601127</v>
      </c>
      <c r="V47" s="18">
        <f>+'Ark1'!Z815</f>
        <v>-32.841249189132192</v>
      </c>
      <c r="W47" s="18">
        <f t="shared" si="6"/>
        <v>167.1764705882353</v>
      </c>
      <c r="X47" s="18">
        <f t="shared" ref="X47:X54" si="22">+W47-W56</f>
        <v>-50.823529411764696</v>
      </c>
      <c r="Y47" s="123">
        <f>+'Ark1'!T815</f>
        <v>15.971147079521465</v>
      </c>
      <c r="Z47" s="123">
        <f>+'Ark1'!V815</f>
        <v>86.407361941665812</v>
      </c>
      <c r="AA47" s="54"/>
      <c r="AB47" s="17"/>
      <c r="AC47" s="7"/>
      <c r="AD47" s="21"/>
      <c r="AE47" s="3"/>
      <c r="AH47"/>
    </row>
    <row r="48" spans="1:39" x14ac:dyDescent="0.5">
      <c r="A48" s="54"/>
      <c r="B48" s="3">
        <f>+'Ark1'!C816</f>
        <v>2018</v>
      </c>
      <c r="C48" s="3">
        <f>+'Ark1'!G816</f>
        <v>1</v>
      </c>
      <c r="D48" s="5" t="s">
        <v>4</v>
      </c>
      <c r="E48" s="5">
        <v>2</v>
      </c>
      <c r="F48" s="5" t="s">
        <v>10</v>
      </c>
      <c r="G48" s="3">
        <f>+'Ark1'!Q816</f>
        <v>8</v>
      </c>
      <c r="H48" s="3">
        <f t="shared" si="17"/>
        <v>-4</v>
      </c>
      <c r="I48" s="355">
        <f>+'Ark1'!R816</f>
        <v>423</v>
      </c>
      <c r="J48" s="18">
        <f t="shared" si="18"/>
        <v>-402</v>
      </c>
      <c r="K48" s="3"/>
      <c r="L48" s="355">
        <f>+'Ark1'!S816</f>
        <v>423</v>
      </c>
      <c r="M48" s="123">
        <f>+'Ark1'!AA816</f>
        <v>6.9264778123464881</v>
      </c>
      <c r="N48" s="123">
        <f t="shared" si="19"/>
        <v>-3.36158803127491</v>
      </c>
      <c r="O48" s="123">
        <f>+'Ark1'!AB816</f>
        <v>7.1409716999112423</v>
      </c>
      <c r="P48" s="13">
        <f>+'Ark1'!U816</f>
        <v>61.06619385342789</v>
      </c>
      <c r="Q48" s="3">
        <f t="shared" si="20"/>
        <v>1.8292558218361279</v>
      </c>
      <c r="R48" s="13">
        <f>+'Ark1'!W816</f>
        <v>82.374231678487007</v>
      </c>
      <c r="S48" s="3">
        <f t="shared" si="21"/>
        <v>-1.6887087832383685</v>
      </c>
      <c r="T48" s="13">
        <f>+'Ark1'!X816</f>
        <v>8.095089298172029</v>
      </c>
      <c r="U48" s="13">
        <f>+'Ark1'!Y816</f>
        <v>2.3681029365245632</v>
      </c>
      <c r="V48" s="18">
        <f>+'Ark1'!Z816</f>
        <v>-23.577497030069257</v>
      </c>
      <c r="W48" s="18">
        <f t="shared" si="6"/>
        <v>52.875</v>
      </c>
      <c r="X48" s="18">
        <f t="shared" si="22"/>
        <v>-15.875</v>
      </c>
      <c r="Y48" s="123">
        <f>+'Ark1'!T816</f>
        <v>16.255319148936174</v>
      </c>
      <c r="Z48" s="123">
        <f>+'Ark1'!V816</f>
        <v>89.246188167374982</v>
      </c>
      <c r="AA48" s="54"/>
      <c r="AB48" s="17"/>
      <c r="AC48" s="7"/>
      <c r="AD48" s="21"/>
      <c r="AE48" s="3"/>
      <c r="AH48"/>
    </row>
    <row r="49" spans="1:34" x14ac:dyDescent="0.5">
      <c r="A49" s="54"/>
      <c r="B49" s="3">
        <f>+'Ark1'!C817</f>
        <v>2018</v>
      </c>
      <c r="C49" s="3">
        <f>+'Ark1'!G817</f>
        <v>2</v>
      </c>
      <c r="D49" s="5" t="s">
        <v>5</v>
      </c>
      <c r="E49" s="5">
        <v>1</v>
      </c>
      <c r="F49" s="5" t="s">
        <v>51</v>
      </c>
      <c r="G49" s="3">
        <f>+'Ark1'!Q817</f>
        <v>29</v>
      </c>
      <c r="H49" s="3">
        <f t="shared" si="17"/>
        <v>-5</v>
      </c>
      <c r="I49" s="355">
        <f>+'Ark1'!R817</f>
        <v>2283</v>
      </c>
      <c r="J49" s="18">
        <f t="shared" si="18"/>
        <v>-914</v>
      </c>
      <c r="K49" s="3"/>
      <c r="L49" s="355">
        <f>+'Ark1'!S817</f>
        <v>2282</v>
      </c>
      <c r="M49" s="123">
        <f>+'Ark1'!AA817</f>
        <v>81.187766714082514</v>
      </c>
      <c r="N49" s="123">
        <f t="shared" si="19"/>
        <v>-7.44544648247971</v>
      </c>
      <c r="O49" s="123">
        <f>+'Ark1'!AB817</f>
        <v>80.937249495117939</v>
      </c>
      <c r="P49" s="13">
        <f>+'Ark1'!U817</f>
        <v>61.22129710780019</v>
      </c>
      <c r="Q49" s="3">
        <f t="shared" si="20"/>
        <v>0.84340105269686916</v>
      </c>
      <c r="R49" s="13">
        <f>+'Ark1'!W817</f>
        <v>83.596099912357474</v>
      </c>
      <c r="S49" s="3">
        <f t="shared" si="21"/>
        <v>-1.1034304570853379</v>
      </c>
      <c r="T49" s="13">
        <f>+'Ark1'!X817</f>
        <v>11.631851599937779</v>
      </c>
      <c r="U49" s="13">
        <f>+'Ark1'!Y817</f>
        <v>2.5222276508614594</v>
      </c>
      <c r="V49" s="18">
        <f>+'Ark1'!Z817</f>
        <v>-23.781025636446</v>
      </c>
      <c r="W49" s="18">
        <f t="shared" si="6"/>
        <v>78.724137931034477</v>
      </c>
      <c r="X49" s="18">
        <f t="shared" si="22"/>
        <v>-15.305273833671407</v>
      </c>
      <c r="Y49" s="123">
        <f>+'Ark1'!T817</f>
        <v>16.238282961016203</v>
      </c>
      <c r="Z49" s="123">
        <f>+'Ark1'!V817</f>
        <v>90.569989070809925</v>
      </c>
      <c r="AA49" s="54"/>
      <c r="AB49" s="17"/>
      <c r="AC49" s="7"/>
      <c r="AD49" s="21"/>
      <c r="AE49" s="3"/>
      <c r="AH49"/>
    </row>
    <row r="50" spans="1:34" x14ac:dyDescent="0.5">
      <c r="A50" s="54"/>
      <c r="B50" s="3">
        <f>+'Ark1'!C818</f>
        <v>2018</v>
      </c>
      <c r="C50" s="3">
        <f>+'Ark1'!G818</f>
        <v>2</v>
      </c>
      <c r="D50" s="5" t="s">
        <v>5</v>
      </c>
      <c r="E50" s="5">
        <v>2</v>
      </c>
      <c r="F50" s="5" t="s">
        <v>10</v>
      </c>
      <c r="G50" s="3">
        <f>+'Ark1'!Q818</f>
        <v>16</v>
      </c>
      <c r="H50" s="3">
        <f t="shared" si="17"/>
        <v>5</v>
      </c>
      <c r="I50" s="355">
        <f>+'Ark1'!R818</f>
        <v>529</v>
      </c>
      <c r="J50" s="18">
        <f t="shared" si="18"/>
        <v>119</v>
      </c>
      <c r="K50" s="3"/>
      <c r="L50" s="355">
        <f>+'Ark1'!S818</f>
        <v>527</v>
      </c>
      <c r="M50" s="123">
        <f>+'Ark1'!AA818</f>
        <v>18.812233285917497</v>
      </c>
      <c r="N50" s="123">
        <f t="shared" si="19"/>
        <v>7.4454464824797384</v>
      </c>
      <c r="O50" s="123">
        <f>+'Ark1'!AB818</f>
        <v>19.062750504882064</v>
      </c>
      <c r="P50" s="13">
        <f>+'Ark1'!U818</f>
        <v>61.130929791271342</v>
      </c>
      <c r="Q50" s="3">
        <f t="shared" si="20"/>
        <v>1.2626371083445065</v>
      </c>
      <c r="R50" s="13">
        <f>+'Ark1'!W818</f>
        <v>85.364516129032253</v>
      </c>
      <c r="S50" s="3">
        <f t="shared" si="21"/>
        <v>-2.0230448465774913</v>
      </c>
      <c r="T50" s="13">
        <f>+'Ark1'!X818</f>
        <v>10.850508820046748</v>
      </c>
      <c r="U50" s="13">
        <f>+'Ark1'!Y818</f>
        <v>2.4871456416721274</v>
      </c>
      <c r="V50" s="18">
        <f>+'Ark1'!Z818</f>
        <v>-74.692172206259698</v>
      </c>
      <c r="W50" s="18">
        <f t="shared" si="6"/>
        <v>33.0625</v>
      </c>
      <c r="X50" s="18">
        <f t="shared" si="22"/>
        <v>-4.2102272727272734</v>
      </c>
      <c r="Y50" s="123">
        <f>+'Ark1'!T818</f>
        <v>16.130434782608699</v>
      </c>
      <c r="Z50" s="123">
        <f>+'Ark1'!V818</f>
        <v>92.48593296753225</v>
      </c>
      <c r="AA50" s="54"/>
      <c r="AB50" s="17"/>
      <c r="AC50" s="7"/>
      <c r="AD50" s="21"/>
      <c r="AE50" s="3"/>
      <c r="AH50"/>
    </row>
    <row r="51" spans="1:34" x14ac:dyDescent="0.5">
      <c r="A51" s="54"/>
      <c r="B51" s="3">
        <f>+'Ark1'!C819</f>
        <v>2018</v>
      </c>
      <c r="C51" s="3">
        <f>+'Ark1'!G819</f>
        <v>3</v>
      </c>
      <c r="D51" s="5" t="s">
        <v>55</v>
      </c>
      <c r="E51" s="5">
        <v>1</v>
      </c>
      <c r="F51" s="5" t="s">
        <v>51</v>
      </c>
      <c r="G51" s="3">
        <f>+'Ark1'!Q819</f>
        <v>56</v>
      </c>
      <c r="H51" s="3">
        <f t="shared" si="17"/>
        <v>-2</v>
      </c>
      <c r="I51" s="355">
        <f>+'Ark1'!R819</f>
        <v>7443</v>
      </c>
      <c r="J51" s="18">
        <f t="shared" si="18"/>
        <v>-2474</v>
      </c>
      <c r="K51" s="3"/>
      <c r="L51" s="355">
        <f>+'Ark1'!S819</f>
        <v>7433</v>
      </c>
      <c r="M51" s="123">
        <f>+'Ark1'!AA819</f>
        <v>61.173666474891114</v>
      </c>
      <c r="N51" s="123">
        <f t="shared" si="19"/>
        <v>0.16099267151963659</v>
      </c>
      <c r="O51" s="123">
        <f>+'Ark1'!AB819</f>
        <v>61.687564194731891</v>
      </c>
      <c r="P51" s="13">
        <f>+'Ark1'!U819</f>
        <v>60.419077088658689</v>
      </c>
      <c r="Q51" s="3">
        <f t="shared" si="20"/>
        <v>9.5295431913662298E-2</v>
      </c>
      <c r="R51" s="13">
        <f>+'Ark1'!W819</f>
        <v>80.61396475178266</v>
      </c>
      <c r="S51" s="3">
        <f t="shared" si="21"/>
        <v>0.1774598582302076</v>
      </c>
      <c r="T51" s="13">
        <f>+'Ark1'!X819</f>
        <v>11.474561740106196</v>
      </c>
      <c r="U51" s="13">
        <f>+'Ark1'!Y819</f>
        <v>2.8866093903071306</v>
      </c>
      <c r="V51" s="18">
        <f>+'Ark1'!Z819</f>
        <v>-42.607006155070678</v>
      </c>
      <c r="W51" s="18">
        <f t="shared" si="6"/>
        <v>132.91071428571428</v>
      </c>
      <c r="X51" s="18">
        <f t="shared" si="22"/>
        <v>-38.072044334975374</v>
      </c>
      <c r="Y51" s="123">
        <f>+'Ark1'!T819</f>
        <v>15.741770791347571</v>
      </c>
      <c r="Z51" s="123">
        <f>+'Ark1'!V819</f>
        <v>87.3390734038815</v>
      </c>
      <c r="AA51" s="54"/>
      <c r="AB51" s="17"/>
      <c r="AC51" s="7"/>
      <c r="AD51" s="21"/>
      <c r="AE51" s="3"/>
      <c r="AH51"/>
    </row>
    <row r="52" spans="1:34" x14ac:dyDescent="0.5">
      <c r="A52" s="54"/>
      <c r="B52" s="3">
        <f>+'Ark1'!C820</f>
        <v>2018</v>
      </c>
      <c r="C52" s="3">
        <f>+'Ark1'!G820</f>
        <v>3</v>
      </c>
      <c r="D52" s="5" t="s">
        <v>55</v>
      </c>
      <c r="E52" s="5">
        <v>2</v>
      </c>
      <c r="F52" s="5" t="s">
        <v>10</v>
      </c>
      <c r="G52" s="3">
        <f>+'Ark1'!Q820</f>
        <v>16</v>
      </c>
      <c r="H52" s="3">
        <f t="shared" si="17"/>
        <v>-1</v>
      </c>
      <c r="I52" s="355">
        <f>+'Ark1'!R820</f>
        <v>4724</v>
      </c>
      <c r="J52" s="18">
        <f t="shared" si="18"/>
        <v>-1613</v>
      </c>
      <c r="K52" s="3"/>
      <c r="L52" s="355">
        <f>+'Ark1'!S820</f>
        <v>4721</v>
      </c>
      <c r="M52" s="123">
        <f>+'Ark1'!AA820</f>
        <v>38.826333525108893</v>
      </c>
      <c r="N52" s="123">
        <f t="shared" si="19"/>
        <v>-0.16099267151961527</v>
      </c>
      <c r="O52" s="123">
        <f>+'Ark1'!AB820</f>
        <v>38.312435805268123</v>
      </c>
      <c r="P52" s="13">
        <f>+'Ark1'!U820</f>
        <v>61.522770599449267</v>
      </c>
      <c r="Q52" s="3">
        <f t="shared" si="20"/>
        <v>0.30772872869560075</v>
      </c>
      <c r="R52" s="13">
        <f>+'Ark1'!W820</f>
        <v>78.803092565134619</v>
      </c>
      <c r="S52" s="3">
        <f t="shared" si="21"/>
        <v>-2.2697467459731939</v>
      </c>
      <c r="T52" s="13">
        <f>+'Ark1'!X820</f>
        <v>11.420073918178492</v>
      </c>
      <c r="U52" s="13">
        <f>+'Ark1'!Y820</f>
        <v>2.8850681682097803</v>
      </c>
      <c r="V52" s="18">
        <f>+'Ark1'!Z820</f>
        <v>-43.614178097999265</v>
      </c>
      <c r="W52" s="18">
        <f t="shared" si="6"/>
        <v>295.25</v>
      </c>
      <c r="X52" s="18">
        <f t="shared" si="22"/>
        <v>-77.514705882352928</v>
      </c>
      <c r="Y52" s="123">
        <f>+'Ark1'!T820</f>
        <v>16.21316680779001</v>
      </c>
      <c r="Z52" s="123">
        <f>+'Ark1'!V820</f>
        <v>85.377131706537938</v>
      </c>
      <c r="AA52" s="54"/>
      <c r="AB52" s="17"/>
      <c r="AC52" s="7"/>
      <c r="AD52" s="21"/>
      <c r="AE52" s="3"/>
      <c r="AH52"/>
    </row>
    <row r="53" spans="1:34" x14ac:dyDescent="0.5">
      <c r="A53" s="54"/>
      <c r="B53" s="3">
        <f>+'Ark1'!C821</f>
        <v>2018</v>
      </c>
      <c r="C53" s="3">
        <f>+'Ark1'!G821</f>
        <v>4</v>
      </c>
      <c r="D53" s="5" t="s">
        <v>7</v>
      </c>
      <c r="E53" s="5">
        <v>1</v>
      </c>
      <c r="F53" s="5" t="s">
        <v>51</v>
      </c>
      <c r="G53" s="3">
        <f>+'Ark1'!Q821</f>
        <v>13</v>
      </c>
      <c r="H53" s="3">
        <f t="shared" si="17"/>
        <v>-5</v>
      </c>
      <c r="I53" s="355">
        <f>+'Ark1'!R821</f>
        <v>3951</v>
      </c>
      <c r="J53" s="18">
        <f t="shared" si="18"/>
        <v>-2826</v>
      </c>
      <c r="K53" s="3"/>
      <c r="L53" s="355">
        <f>+'Ark1'!S821</f>
        <v>3939</v>
      </c>
      <c r="M53" s="123">
        <f>+'Ark1'!AA821</f>
        <v>100</v>
      </c>
      <c r="N53" s="123">
        <f t="shared" si="19"/>
        <v>0</v>
      </c>
      <c r="O53" s="123">
        <f>+'Ark1'!AB821</f>
        <v>100</v>
      </c>
      <c r="P53" s="13">
        <f>+'Ark1'!U821</f>
        <v>61.188118811881189</v>
      </c>
      <c r="Q53" s="3">
        <f t="shared" si="20"/>
        <v>0.52396174072678292</v>
      </c>
      <c r="R53" s="13">
        <f>+'Ark1'!W821</f>
        <v>80.502361005331252</v>
      </c>
      <c r="S53" s="3">
        <f t="shared" si="21"/>
        <v>-0.35937504427005251</v>
      </c>
      <c r="T53" s="13">
        <f>+'Ark1'!X821</f>
        <v>9.3258063804974842</v>
      </c>
      <c r="U53" s="13">
        <f>+'Ark1'!Y821</f>
        <v>2.4739107840116761</v>
      </c>
      <c r="V53" s="18">
        <f>+'Ark1'!Z821</f>
        <v>-77.825802153554491</v>
      </c>
      <c r="W53" s="18">
        <f t="shared" si="6"/>
        <v>303.92307692307691</v>
      </c>
      <c r="X53" s="18">
        <f t="shared" si="22"/>
        <v>-72.576923076923094</v>
      </c>
      <c r="Y53" s="123">
        <f>+'Ark1'!T821</f>
        <v>16.178435839028101</v>
      </c>
      <c r="Z53" s="123">
        <f>+'Ark1'!V821</f>
        <v>87.218159269048101</v>
      </c>
      <c r="AA53" s="54"/>
      <c r="AB53" s="21"/>
      <c r="AC53" s="7"/>
      <c r="AD53" s="21"/>
      <c r="AE53" s="3"/>
      <c r="AH53"/>
    </row>
    <row r="54" spans="1:34" x14ac:dyDescent="0.5">
      <c r="A54" s="54"/>
      <c r="B54" s="3">
        <f>+'Ark1'!C822</f>
        <v>2018</v>
      </c>
      <c r="C54" s="3">
        <f>+'Ark1'!G822</f>
        <v>4</v>
      </c>
      <c r="D54" s="5" t="s">
        <v>7</v>
      </c>
      <c r="E54" s="5">
        <v>2</v>
      </c>
      <c r="F54" s="5" t="s">
        <v>10</v>
      </c>
      <c r="G54" s="3">
        <f>+'Ark1'!Q822</f>
        <v>0</v>
      </c>
      <c r="H54" s="3">
        <f t="shared" si="17"/>
        <v>0</v>
      </c>
      <c r="I54" s="355">
        <f>+'Ark1'!R822</f>
        <v>0</v>
      </c>
      <c r="J54" s="18">
        <f t="shared" si="18"/>
        <v>0</v>
      </c>
      <c r="K54" s="3"/>
      <c r="L54" s="355">
        <f>+'Ark1'!S822</f>
        <v>0</v>
      </c>
      <c r="M54" s="123">
        <f>+'Ark1'!AA822</f>
        <v>0</v>
      </c>
      <c r="N54" s="123">
        <f t="shared" si="19"/>
        <v>0</v>
      </c>
      <c r="O54" s="123">
        <f>+'Ark1'!AB822</f>
        <v>0</v>
      </c>
      <c r="P54" s="13">
        <f>+'Ark1'!U822</f>
        <v>0</v>
      </c>
      <c r="Q54" s="3">
        <f t="shared" si="20"/>
        <v>0</v>
      </c>
      <c r="R54" s="13">
        <f>+'Ark1'!W822</f>
        <v>0</v>
      </c>
      <c r="S54" s="3">
        <f t="shared" si="21"/>
        <v>0</v>
      </c>
      <c r="T54" s="13">
        <f>+'Ark1'!X822</f>
        <v>0</v>
      </c>
      <c r="U54" s="13">
        <f>+'Ark1'!Y822</f>
        <v>0</v>
      </c>
      <c r="V54" s="18">
        <f>+'Ark1'!Z822</f>
        <v>0</v>
      </c>
      <c r="W54" s="18" t="e">
        <f t="shared" si="6"/>
        <v>#DIV/0!</v>
      </c>
      <c r="X54" s="18" t="e">
        <f t="shared" si="22"/>
        <v>#DIV/0!</v>
      </c>
      <c r="Y54" s="123">
        <f>+'Ark1'!T822</f>
        <v>0</v>
      </c>
      <c r="Z54" s="123">
        <f>+'Ark1'!V822</f>
        <v>0</v>
      </c>
      <c r="AA54" s="54"/>
      <c r="AB54" s="3"/>
      <c r="AC54" s="3"/>
      <c r="AD54" s="3"/>
      <c r="AE54" s="3"/>
      <c r="AH54"/>
    </row>
    <row r="55" spans="1:34" x14ac:dyDescent="0.5">
      <c r="A55" s="54"/>
      <c r="B55" s="54"/>
      <c r="C55" s="54"/>
      <c r="D55" s="54"/>
      <c r="E55" s="54"/>
      <c r="F55" s="54"/>
      <c r="G55" s="54"/>
      <c r="H55" s="54"/>
      <c r="I55" s="340"/>
      <c r="J55" s="83"/>
      <c r="K55" s="54"/>
      <c r="L55" s="340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83"/>
      <c r="Y55" s="54"/>
      <c r="Z55" s="54"/>
      <c r="AA55" s="54"/>
      <c r="AB55" s="3"/>
      <c r="AC55" s="3"/>
      <c r="AD55" s="3"/>
      <c r="AE55" s="3"/>
      <c r="AH55"/>
    </row>
    <row r="56" spans="1:34" x14ac:dyDescent="0.5">
      <c r="A56" s="54"/>
      <c r="B56" s="62">
        <f>+'Ark1'!C823</f>
        <v>2017</v>
      </c>
      <c r="C56" s="62">
        <f>+'Ark1'!G823</f>
        <v>1</v>
      </c>
      <c r="D56" s="63" t="s">
        <v>4</v>
      </c>
      <c r="E56" s="63">
        <v>1</v>
      </c>
      <c r="F56" s="63" t="s">
        <v>51</v>
      </c>
      <c r="G56" s="62">
        <f>+'Ark1'!Q823</f>
        <v>33</v>
      </c>
      <c r="H56" s="62"/>
      <c r="I56" s="349">
        <f>+'Ark1'!R823</f>
        <v>7194</v>
      </c>
      <c r="J56" s="84"/>
      <c r="K56" s="62"/>
      <c r="L56" s="349">
        <f>+'Ark1'!S823</f>
        <v>7187</v>
      </c>
      <c r="M56" s="122">
        <f>+'Ark1'!AA823</f>
        <v>89.711934156378618</v>
      </c>
      <c r="N56" s="122"/>
      <c r="O56" s="122">
        <f>+'Ark1'!AB823</f>
        <v>89.608619383538382</v>
      </c>
      <c r="P56" s="64">
        <f>+'Ark1'!U823</f>
        <v>60.336023375539185</v>
      </c>
      <c r="Q56" s="62"/>
      <c r="R56" s="64">
        <f>+'Ark1'!W823</f>
        <v>82.955572561569511</v>
      </c>
      <c r="S56" s="62"/>
      <c r="T56" s="64">
        <f>+'Ark1'!X823</f>
        <v>10.476456901194519</v>
      </c>
      <c r="U56" s="64">
        <f>+'Ark1'!Y823</f>
        <v>2.8537834679288889</v>
      </c>
      <c r="V56" s="84">
        <f>+'Ark1'!Z823</f>
        <v>-35.868204302628726</v>
      </c>
      <c r="W56" s="84">
        <f t="shared" si="6"/>
        <v>218</v>
      </c>
      <c r="X56" s="84"/>
      <c r="Y56" s="122">
        <f>+'Ark1'!T823</f>
        <v>15.733666944676122</v>
      </c>
      <c r="Z56" s="122">
        <f>+'Ark1'!V823</f>
        <v>89.876026610584233</v>
      </c>
      <c r="AA56" s="54"/>
      <c r="AB56" s="21"/>
      <c r="AC56" s="3"/>
      <c r="AD56" s="21"/>
      <c r="AE56" s="3"/>
      <c r="AH56"/>
    </row>
    <row r="57" spans="1:34" x14ac:dyDescent="0.5">
      <c r="A57" s="54"/>
      <c r="B57" s="62">
        <f>+'Ark1'!C824</f>
        <v>2017</v>
      </c>
      <c r="C57" s="62">
        <f>+'Ark1'!G824</f>
        <v>1</v>
      </c>
      <c r="D57" s="63" t="s">
        <v>4</v>
      </c>
      <c r="E57" s="63">
        <v>2</v>
      </c>
      <c r="F57" s="63" t="s">
        <v>10</v>
      </c>
      <c r="G57" s="62">
        <f>+'Ark1'!Q824</f>
        <v>12</v>
      </c>
      <c r="H57" s="62"/>
      <c r="I57" s="349">
        <f>+'Ark1'!R824</f>
        <v>825</v>
      </c>
      <c r="J57" s="84"/>
      <c r="K57" s="62"/>
      <c r="L57" s="349">
        <f>+'Ark1'!S824</f>
        <v>823</v>
      </c>
      <c r="M57" s="122">
        <f>+'Ark1'!AA824</f>
        <v>10.288065843621398</v>
      </c>
      <c r="N57" s="122"/>
      <c r="O57" s="122">
        <f>+'Ark1'!AB824</f>
        <v>10.391380616461602</v>
      </c>
      <c r="P57" s="64">
        <f>+'Ark1'!U824</f>
        <v>59.236938031591762</v>
      </c>
      <c r="Q57" s="62"/>
      <c r="R57" s="64">
        <f>+'Ark1'!W824</f>
        <v>84.062940461725375</v>
      </c>
      <c r="S57" s="62"/>
      <c r="T57" s="64">
        <f>+'Ark1'!X824</f>
        <v>9.5484967730344472</v>
      </c>
      <c r="U57" s="64">
        <f>+'Ark1'!Y824</f>
        <v>2.5488655861446392</v>
      </c>
      <c r="V57" s="84">
        <f>+'Ark1'!Z824</f>
        <v>-66.508976917169292</v>
      </c>
      <c r="W57" s="84">
        <f t="shared" si="6"/>
        <v>68.75</v>
      </c>
      <c r="X57" s="84"/>
      <c r="Y57" s="122">
        <f>+'Ark1'!T824</f>
        <v>15.198787878787877</v>
      </c>
      <c r="Z57" s="122">
        <f>+'Ark1'!V824</f>
        <v>91.075775148131584</v>
      </c>
      <c r="AA57" s="54"/>
      <c r="AB57" s="3"/>
      <c r="AC57" s="3"/>
      <c r="AD57" s="3"/>
      <c r="AE57" s="3"/>
      <c r="AH57"/>
    </row>
    <row r="58" spans="1:34" x14ac:dyDescent="0.5">
      <c r="A58" s="54"/>
      <c r="B58" s="62">
        <f>+'Ark1'!C825</f>
        <v>2017</v>
      </c>
      <c r="C58" s="62">
        <f>+'Ark1'!G825</f>
        <v>2</v>
      </c>
      <c r="D58" s="63" t="s">
        <v>5</v>
      </c>
      <c r="E58" s="63">
        <v>1</v>
      </c>
      <c r="F58" s="63" t="s">
        <v>51</v>
      </c>
      <c r="G58" s="62">
        <f>+'Ark1'!Q825</f>
        <v>34</v>
      </c>
      <c r="H58" s="62"/>
      <c r="I58" s="349">
        <f>+'Ark1'!R825</f>
        <v>3197</v>
      </c>
      <c r="J58" s="84"/>
      <c r="K58" s="62"/>
      <c r="L58" s="349">
        <f>+'Ark1'!S825</f>
        <v>3194</v>
      </c>
      <c r="M58" s="122">
        <f>+'Ark1'!AA825</f>
        <v>88.633213196562224</v>
      </c>
      <c r="N58" s="122"/>
      <c r="O58" s="122">
        <f>+'Ark1'!AB825</f>
        <v>88.301072951563711</v>
      </c>
      <c r="P58" s="64">
        <f>+'Ark1'!U825</f>
        <v>60.377896055103321</v>
      </c>
      <c r="Q58" s="62"/>
      <c r="R58" s="64">
        <f>+'Ark1'!W825</f>
        <v>84.699530369442812</v>
      </c>
      <c r="S58" s="62"/>
      <c r="T58" s="64">
        <f>+'Ark1'!X825</f>
        <v>11.20884302497385</v>
      </c>
      <c r="U58" s="64">
        <f>+'Ark1'!Y825</f>
        <v>2.5662712462677582</v>
      </c>
      <c r="V58" s="84">
        <f>+'Ark1'!Z825</f>
        <v>-27.098428614728963</v>
      </c>
      <c r="W58" s="84">
        <f t="shared" si="6"/>
        <v>94.029411764705884</v>
      </c>
      <c r="X58" s="84"/>
      <c r="Y58" s="122">
        <f>+'Ark1'!T825</f>
        <v>15.838285893024709</v>
      </c>
      <c r="Z58" s="122">
        <f>+'Ark1'!V825</f>
        <v>91.765471689536881</v>
      </c>
      <c r="AA58" s="54"/>
      <c r="AB58" s="3"/>
      <c r="AC58" s="3"/>
      <c r="AD58" s="3"/>
      <c r="AE58" s="3"/>
      <c r="AH58"/>
    </row>
    <row r="59" spans="1:34" x14ac:dyDescent="0.5">
      <c r="A59" s="54"/>
      <c r="B59" s="62">
        <f>+'Ark1'!C826</f>
        <v>2017</v>
      </c>
      <c r="C59" s="62">
        <f>+'Ark1'!G826</f>
        <v>2</v>
      </c>
      <c r="D59" s="63" t="s">
        <v>5</v>
      </c>
      <c r="E59" s="63">
        <v>2</v>
      </c>
      <c r="F59" s="63" t="s">
        <v>10</v>
      </c>
      <c r="G59" s="62">
        <f>+'Ark1'!Q826</f>
        <v>11</v>
      </c>
      <c r="H59" s="62"/>
      <c r="I59" s="349">
        <f>+'Ark1'!R826</f>
        <v>410</v>
      </c>
      <c r="J59" s="84"/>
      <c r="K59" s="62"/>
      <c r="L59" s="349">
        <f>+'Ark1'!S826</f>
        <v>410</v>
      </c>
      <c r="M59" s="122">
        <f>+'Ark1'!AA826</f>
        <v>11.366786803437758</v>
      </c>
      <c r="N59" s="122"/>
      <c r="O59" s="122">
        <f>+'Ark1'!AB826</f>
        <v>11.698927048436271</v>
      </c>
      <c r="P59" s="64">
        <f>+'Ark1'!U826</f>
        <v>59.868292682926835</v>
      </c>
      <c r="Q59" s="62"/>
      <c r="R59" s="64">
        <f>+'Ark1'!W826</f>
        <v>87.387560975609745</v>
      </c>
      <c r="S59" s="62"/>
      <c r="T59" s="64">
        <f>+'Ark1'!X826</f>
        <v>12.721731604886521</v>
      </c>
      <c r="U59" s="64">
        <f>+'Ark1'!Y826</f>
        <v>2.8356991674004406</v>
      </c>
      <c r="V59" s="84">
        <f>+'Ark1'!Z826</f>
        <v>-41.68328902582487</v>
      </c>
      <c r="W59" s="84">
        <f t="shared" si="6"/>
        <v>37.272727272727273</v>
      </c>
      <c r="X59" s="84"/>
      <c r="Y59" s="122">
        <f>+'Ark1'!T826</f>
        <v>15.536585365853661</v>
      </c>
      <c r="Z59" s="122">
        <f>+'Ark1'!V826</f>
        <v>94.677747535871859</v>
      </c>
      <c r="AA59" s="54"/>
      <c r="AB59" s="7"/>
      <c r="AC59" s="3"/>
      <c r="AD59" s="3"/>
      <c r="AE59" s="3"/>
      <c r="AH59"/>
    </row>
    <row r="60" spans="1:34" x14ac:dyDescent="0.5">
      <c r="A60" s="54"/>
      <c r="B60" s="62">
        <f>+'Ark1'!C827</f>
        <v>2017</v>
      </c>
      <c r="C60" s="62">
        <f>+'Ark1'!G827</f>
        <v>3</v>
      </c>
      <c r="D60" s="63" t="s">
        <v>55</v>
      </c>
      <c r="E60" s="63">
        <v>1</v>
      </c>
      <c r="F60" s="63" t="s">
        <v>51</v>
      </c>
      <c r="G60" s="62">
        <f>+'Ark1'!Q827</f>
        <v>58</v>
      </c>
      <c r="H60" s="62"/>
      <c r="I60" s="349">
        <f>+'Ark1'!R827</f>
        <v>9917</v>
      </c>
      <c r="J60" s="84"/>
      <c r="K60" s="62"/>
      <c r="L60" s="349">
        <f>+'Ark1'!S827</f>
        <v>9911</v>
      </c>
      <c r="M60" s="122">
        <f>+'Ark1'!AA827</f>
        <v>61.012673803371477</v>
      </c>
      <c r="N60" s="122"/>
      <c r="O60" s="122">
        <f>+'Ark1'!AB827</f>
        <v>60.846931067606612</v>
      </c>
      <c r="P60" s="64">
        <f>+'Ark1'!U827</f>
        <v>60.323781656745027</v>
      </c>
      <c r="Q60" s="62"/>
      <c r="R60" s="64">
        <f>+'Ark1'!W827</f>
        <v>80.436504893552453</v>
      </c>
      <c r="S60" s="62"/>
      <c r="T60" s="64">
        <f>+'Ark1'!X827</f>
        <v>11.988057667531898</v>
      </c>
      <c r="U60" s="64">
        <f>+'Ark1'!Y827</f>
        <v>3.0208301271001012</v>
      </c>
      <c r="V60" s="84">
        <f>+'Ark1'!Z827</f>
        <v>-43.044617930400968</v>
      </c>
      <c r="W60" s="84">
        <f t="shared" si="6"/>
        <v>170.98275862068965</v>
      </c>
      <c r="X60" s="84"/>
      <c r="Y60" s="122">
        <f>+'Ark1'!T827</f>
        <v>15.7046485832409</v>
      </c>
      <c r="Z60" s="122">
        <f>+'Ark1'!V827</f>
        <v>87.146809202115506</v>
      </c>
      <c r="AA60" s="54"/>
      <c r="AB60" s="6"/>
      <c r="AC60" s="6"/>
      <c r="AD60" s="6"/>
      <c r="AE60" s="3"/>
      <c r="AH60"/>
    </row>
    <row r="61" spans="1:34" x14ac:dyDescent="0.5">
      <c r="A61" s="54"/>
      <c r="B61" s="62">
        <f>+'Ark1'!C828</f>
        <v>2017</v>
      </c>
      <c r="C61" s="62">
        <f>+'Ark1'!G828</f>
        <v>3</v>
      </c>
      <c r="D61" s="63" t="s">
        <v>55</v>
      </c>
      <c r="E61" s="63">
        <v>2</v>
      </c>
      <c r="F61" s="63" t="s">
        <v>10</v>
      </c>
      <c r="G61" s="62">
        <f>+'Ark1'!Q828</f>
        <v>17</v>
      </c>
      <c r="H61" s="62"/>
      <c r="I61" s="349">
        <f>+'Ark1'!R828</f>
        <v>6337</v>
      </c>
      <c r="J61" s="84"/>
      <c r="K61" s="62"/>
      <c r="L61" s="349">
        <f>+'Ark1'!S828</f>
        <v>6329</v>
      </c>
      <c r="M61" s="122">
        <f>+'Ark1'!AA828</f>
        <v>38.987326196628509</v>
      </c>
      <c r="N61" s="122"/>
      <c r="O61" s="122">
        <f>+'Ark1'!AB828</f>
        <v>39.15306893239341</v>
      </c>
      <c r="P61" s="64">
        <f>+'Ark1'!U828</f>
        <v>61.215041870753666</v>
      </c>
      <c r="Q61" s="62"/>
      <c r="R61" s="64">
        <f>+'Ark1'!W828</f>
        <v>81.072839311107813</v>
      </c>
      <c r="S61" s="62"/>
      <c r="T61" s="64">
        <f>+'Ark1'!X828</f>
        <v>9.7093600118807331</v>
      </c>
      <c r="U61" s="64">
        <f>+'Ark1'!Y828</f>
        <v>2.799519404783088</v>
      </c>
      <c r="V61" s="84">
        <f>+'Ark1'!Z828</f>
        <v>-52.226879820735718</v>
      </c>
      <c r="W61" s="84">
        <f t="shared" si="6"/>
        <v>372.76470588235293</v>
      </c>
      <c r="X61" s="84"/>
      <c r="Y61" s="122">
        <f>+'Ark1'!T828</f>
        <v>16.126873915101786</v>
      </c>
      <c r="Z61" s="122">
        <f>+'Ark1'!V828</f>
        <v>87.836228939444823</v>
      </c>
      <c r="AA61" s="54"/>
      <c r="AB61" s="14"/>
      <c r="AC61" s="13"/>
      <c r="AD61" s="7"/>
      <c r="AE61" s="3"/>
      <c r="AH61"/>
    </row>
    <row r="62" spans="1:34" x14ac:dyDescent="0.5">
      <c r="A62" s="54"/>
      <c r="B62" s="62">
        <f>+'Ark1'!C829</f>
        <v>2017</v>
      </c>
      <c r="C62" s="62">
        <f>+'Ark1'!G829</f>
        <v>4</v>
      </c>
      <c r="D62" s="63" t="s">
        <v>7</v>
      </c>
      <c r="E62" s="63">
        <v>1</v>
      </c>
      <c r="F62" s="63" t="s">
        <v>51</v>
      </c>
      <c r="G62" s="62">
        <f>+'Ark1'!Q829</f>
        <v>18</v>
      </c>
      <c r="H62" s="62"/>
      <c r="I62" s="349">
        <f>+'Ark1'!R829</f>
        <v>6777</v>
      </c>
      <c r="J62" s="84"/>
      <c r="K62" s="62"/>
      <c r="L62" s="349">
        <f>+'Ark1'!S829</f>
        <v>6774</v>
      </c>
      <c r="M62" s="122">
        <f>+'Ark1'!AA829</f>
        <v>100</v>
      </c>
      <c r="N62" s="122"/>
      <c r="O62" s="122">
        <f>+'Ark1'!AB829</f>
        <v>100</v>
      </c>
      <c r="P62" s="64">
        <f>+'Ark1'!U829</f>
        <v>60.664157071154406</v>
      </c>
      <c r="Q62" s="62"/>
      <c r="R62" s="64">
        <f>+'Ark1'!W829</f>
        <v>80.861736049601305</v>
      </c>
      <c r="S62" s="62"/>
      <c r="T62" s="64">
        <f>+'Ark1'!X829</f>
        <v>10.657397701723397</v>
      </c>
      <c r="U62" s="64">
        <f>+'Ark1'!Y829</f>
        <v>2.6938282351529601</v>
      </c>
      <c r="V62" s="84">
        <f>+'Ark1'!Z829</f>
        <v>-33.788751475987361</v>
      </c>
      <c r="W62" s="84">
        <f t="shared" si="6"/>
        <v>376.5</v>
      </c>
      <c r="X62" s="84"/>
      <c r="Y62" s="122">
        <f>+'Ark1'!T829</f>
        <v>15.9459938025675</v>
      </c>
      <c r="Z62" s="122">
        <f>+'Ark1'!V829</f>
        <v>87.607514679958499</v>
      </c>
      <c r="AA62" s="54"/>
      <c r="AB62" s="14"/>
      <c r="AC62" s="13"/>
      <c r="AD62" s="7"/>
      <c r="AE62" s="3"/>
      <c r="AH62"/>
    </row>
    <row r="63" spans="1:34" x14ac:dyDescent="0.5">
      <c r="A63" s="54"/>
      <c r="B63" s="62">
        <f>+'Ark1'!C830</f>
        <v>2017</v>
      </c>
      <c r="C63" s="62">
        <f>+'Ark1'!G830</f>
        <v>4</v>
      </c>
      <c r="D63" s="63" t="s">
        <v>7</v>
      </c>
      <c r="E63" s="63">
        <v>2</v>
      </c>
      <c r="F63" s="63" t="s">
        <v>10</v>
      </c>
      <c r="G63" s="62">
        <f>+'Ark1'!Q830</f>
        <v>0</v>
      </c>
      <c r="H63" s="62"/>
      <c r="I63" s="349">
        <f>+'Ark1'!R830</f>
        <v>0</v>
      </c>
      <c r="J63" s="84"/>
      <c r="K63" s="62"/>
      <c r="L63" s="349">
        <f>+'Ark1'!S830</f>
        <v>0</v>
      </c>
      <c r="M63" s="122">
        <f>+'Ark1'!AA830</f>
        <v>0</v>
      </c>
      <c r="N63" s="122"/>
      <c r="O63" s="122">
        <f>+'Ark1'!AB830</f>
        <v>0</v>
      </c>
      <c r="P63" s="64">
        <f>+'Ark1'!U830</f>
        <v>0</v>
      </c>
      <c r="Q63" s="62"/>
      <c r="R63" s="64">
        <f>+'Ark1'!W830</f>
        <v>0</v>
      </c>
      <c r="S63" s="62"/>
      <c r="T63" s="64">
        <f>+'Ark1'!X830</f>
        <v>0</v>
      </c>
      <c r="U63" s="64">
        <f>+'Ark1'!Y830</f>
        <v>0</v>
      </c>
      <c r="V63" s="84">
        <f>+'Ark1'!Z830</f>
        <v>0</v>
      </c>
      <c r="W63" s="84" t="e">
        <f t="shared" si="6"/>
        <v>#DIV/0!</v>
      </c>
      <c r="X63" s="84"/>
      <c r="Y63" s="122">
        <f>+'Ark1'!T830</f>
        <v>0</v>
      </c>
      <c r="Z63" s="122">
        <f>+'Ark1'!V830</f>
        <v>0</v>
      </c>
      <c r="AA63" s="54"/>
      <c r="AB63" s="14"/>
      <c r="AC63" s="13"/>
      <c r="AD63" s="7"/>
      <c r="AE63" s="3"/>
      <c r="AH63"/>
    </row>
    <row r="64" spans="1:34" x14ac:dyDescent="0.5">
      <c r="A64" s="54"/>
      <c r="B64" s="54"/>
      <c r="C64" s="54"/>
      <c r="D64" s="54"/>
      <c r="E64" s="54"/>
      <c r="F64" s="54"/>
      <c r="G64" s="54"/>
      <c r="H64" s="54"/>
      <c r="I64" s="340"/>
      <c r="J64" s="83"/>
      <c r="K64" s="54"/>
      <c r="L64" s="340"/>
      <c r="M64" s="139"/>
      <c r="N64" s="139"/>
      <c r="O64" s="139"/>
      <c r="P64" s="54"/>
      <c r="Q64" s="54"/>
      <c r="R64" s="54"/>
      <c r="S64" s="54"/>
      <c r="T64" s="54"/>
      <c r="U64" s="54"/>
      <c r="V64" s="83"/>
      <c r="W64" s="83"/>
      <c r="X64" s="83"/>
      <c r="Y64" s="139"/>
      <c r="Z64" s="139"/>
      <c r="AA64" s="54"/>
      <c r="AH64"/>
    </row>
    <row r="65" spans="1:34" x14ac:dyDescent="0.5">
      <c r="A65" s="54"/>
      <c r="B65" s="54"/>
      <c r="C65" s="54"/>
      <c r="D65" s="54"/>
      <c r="E65" s="54"/>
      <c r="F65" s="54"/>
      <c r="G65" s="54"/>
      <c r="H65" s="54"/>
      <c r="I65" s="340"/>
      <c r="J65" s="83"/>
      <c r="K65" s="54"/>
      <c r="L65" s="340"/>
      <c r="M65" s="139"/>
      <c r="N65" s="139"/>
      <c r="O65" s="139"/>
      <c r="P65" s="54"/>
      <c r="Q65" s="54"/>
      <c r="R65" s="54"/>
      <c r="S65" s="54"/>
      <c r="T65" s="54"/>
      <c r="U65" s="54"/>
      <c r="V65" s="83"/>
      <c r="W65" s="83"/>
      <c r="X65" s="83"/>
      <c r="Y65" s="139"/>
      <c r="Z65" s="139"/>
      <c r="AA65" s="54"/>
      <c r="AH65"/>
    </row>
    <row r="66" spans="1:34" x14ac:dyDescent="0.5">
      <c r="G66" s="15"/>
      <c r="H66" s="15"/>
      <c r="I66" s="352"/>
      <c r="J66" s="85"/>
      <c r="K66" s="15"/>
      <c r="L66" s="352"/>
      <c r="M66" s="3"/>
      <c r="N66" s="3"/>
      <c r="O66" s="5"/>
      <c r="P66" s="5"/>
      <c r="Q66" s="3"/>
      <c r="R66" s="18"/>
      <c r="S66" s="3"/>
      <c r="T66" s="99"/>
      <c r="U66" s="123"/>
      <c r="V66" s="18"/>
      <c r="X66" s="85"/>
      <c r="Y66" s="67"/>
      <c r="Z66" s="123"/>
      <c r="AA66" s="68"/>
      <c r="AB66" s="13"/>
      <c r="AC66" s="3"/>
      <c r="AD66" s="13"/>
      <c r="AE66" s="13"/>
      <c r="AF66" s="13"/>
      <c r="AG66" s="13"/>
    </row>
    <row r="67" spans="1:34" x14ac:dyDescent="0.5">
      <c r="G67" s="15"/>
      <c r="H67" s="15"/>
      <c r="I67" s="352"/>
      <c r="J67" s="85"/>
      <c r="K67" s="15"/>
      <c r="L67" s="352"/>
      <c r="M67" s="3"/>
      <c r="N67" s="3"/>
      <c r="O67" s="5"/>
      <c r="P67" s="5"/>
      <c r="Q67" s="3"/>
      <c r="R67" s="18"/>
      <c r="S67" s="3"/>
      <c r="T67" s="99"/>
      <c r="U67" s="123"/>
      <c r="V67" s="18"/>
      <c r="X67" s="85"/>
      <c r="Y67" s="67"/>
      <c r="Z67" s="123"/>
      <c r="AA67" s="68"/>
      <c r="AB67" s="13"/>
      <c r="AC67" s="3"/>
      <c r="AD67" s="13"/>
      <c r="AE67" s="13"/>
      <c r="AF67" s="13"/>
      <c r="AG67" s="13"/>
    </row>
    <row r="68" spans="1:34" x14ac:dyDescent="0.5">
      <c r="G68" s="15"/>
      <c r="H68" s="15"/>
      <c r="I68" s="352"/>
      <c r="J68" s="85"/>
      <c r="K68" s="15"/>
      <c r="L68" s="352"/>
      <c r="M68" s="3"/>
      <c r="N68" s="3"/>
      <c r="O68" s="5"/>
      <c r="P68" s="5"/>
      <c r="Q68" s="3"/>
      <c r="R68" s="18"/>
      <c r="S68" s="3"/>
      <c r="T68" s="99"/>
      <c r="U68" s="123"/>
      <c r="V68" s="18"/>
      <c r="X68" s="85"/>
      <c r="Y68" s="67"/>
      <c r="Z68" s="123"/>
      <c r="AA68" s="68"/>
      <c r="AB68" s="13"/>
      <c r="AC68" s="3"/>
      <c r="AD68" s="13"/>
      <c r="AE68" s="13"/>
      <c r="AF68" s="13"/>
      <c r="AG68" s="13"/>
    </row>
    <row r="69" spans="1:34" x14ac:dyDescent="0.5">
      <c r="G69" s="15"/>
      <c r="H69" s="15"/>
      <c r="I69" s="352"/>
      <c r="J69" s="85"/>
      <c r="K69" s="15"/>
      <c r="L69" s="352"/>
      <c r="M69" s="3"/>
      <c r="N69" s="3"/>
      <c r="O69" s="5"/>
      <c r="P69" s="5"/>
      <c r="Q69" s="3"/>
      <c r="R69" s="18"/>
      <c r="S69" s="3"/>
      <c r="T69" s="99"/>
      <c r="U69" s="123"/>
      <c r="V69" s="18"/>
      <c r="X69" s="85"/>
      <c r="Y69" s="67"/>
      <c r="Z69" s="123"/>
      <c r="AA69" s="68"/>
      <c r="AB69" s="13"/>
      <c r="AC69" s="3"/>
      <c r="AD69" s="13"/>
      <c r="AE69" s="13"/>
      <c r="AF69" s="13"/>
      <c r="AG69" s="13"/>
    </row>
    <row r="70" spans="1:34" x14ac:dyDescent="0.5">
      <c r="G70" s="15"/>
      <c r="H70" s="15"/>
      <c r="I70" s="352"/>
      <c r="J70" s="85"/>
      <c r="K70" s="15"/>
      <c r="L70" s="352"/>
      <c r="M70" s="3"/>
      <c r="N70" s="3"/>
      <c r="O70" s="5"/>
      <c r="P70" s="5"/>
      <c r="Q70" s="3"/>
      <c r="R70" s="18"/>
      <c r="S70" s="3"/>
      <c r="T70" s="99"/>
      <c r="U70" s="123"/>
      <c r="V70" s="18"/>
      <c r="X70" s="85"/>
      <c r="Y70" s="67"/>
      <c r="Z70" s="123"/>
      <c r="AA70" s="68"/>
      <c r="AB70" s="13"/>
      <c r="AC70" s="3"/>
      <c r="AD70" s="13"/>
      <c r="AE70" s="13"/>
      <c r="AF70" s="13"/>
      <c r="AG70" s="13"/>
    </row>
    <row r="71" spans="1:34" x14ac:dyDescent="0.5">
      <c r="G71" s="15"/>
      <c r="H71" s="15"/>
      <c r="I71" s="352"/>
      <c r="J71" s="85"/>
      <c r="K71" s="15"/>
      <c r="L71" s="352"/>
      <c r="M71" s="3"/>
      <c r="N71" s="3"/>
      <c r="O71" s="5"/>
      <c r="P71" s="5"/>
      <c r="Q71" s="3"/>
      <c r="R71" s="18"/>
      <c r="S71" s="3"/>
      <c r="T71" s="99"/>
      <c r="U71" s="123"/>
      <c r="V71" s="18"/>
      <c r="X71" s="85"/>
      <c r="Y71" s="67"/>
      <c r="Z71" s="123"/>
      <c r="AA71" s="68"/>
      <c r="AB71" s="13"/>
      <c r="AC71" s="3"/>
      <c r="AD71" s="13"/>
      <c r="AE71" s="13"/>
      <c r="AF71" s="13"/>
      <c r="AG71" s="13"/>
    </row>
    <row r="72" spans="1:34" x14ac:dyDescent="0.5">
      <c r="G72" s="15"/>
      <c r="H72" s="15"/>
      <c r="I72" s="352"/>
      <c r="J72" s="85"/>
      <c r="K72" s="15"/>
      <c r="L72" s="352"/>
      <c r="M72" s="3"/>
      <c r="N72" s="3"/>
      <c r="O72" s="5"/>
      <c r="P72" s="5"/>
      <c r="Q72" s="3"/>
      <c r="R72" s="18"/>
      <c r="S72" s="3"/>
      <c r="T72" s="99"/>
      <c r="U72" s="123"/>
      <c r="V72" s="18"/>
      <c r="X72" s="85"/>
      <c r="Y72" s="67"/>
      <c r="Z72" s="123"/>
      <c r="AA72" s="68"/>
      <c r="AB72" s="13"/>
      <c r="AC72" s="3"/>
      <c r="AD72" s="13"/>
      <c r="AE72" s="13"/>
      <c r="AF72" s="13"/>
      <c r="AG72" s="13"/>
    </row>
    <row r="73" spans="1:34" x14ac:dyDescent="0.5">
      <c r="G73" s="15"/>
      <c r="H73" s="15"/>
      <c r="I73" s="352"/>
      <c r="J73" s="85"/>
      <c r="K73" s="15"/>
      <c r="L73" s="352"/>
      <c r="M73" s="3"/>
      <c r="N73" s="3"/>
      <c r="O73" s="5"/>
      <c r="P73" s="5"/>
      <c r="Q73" s="3"/>
      <c r="R73" s="18"/>
      <c r="S73" s="3"/>
      <c r="T73" s="99"/>
      <c r="U73" s="123"/>
      <c r="V73" s="18"/>
      <c r="X73" s="85"/>
      <c r="Y73" s="67"/>
      <c r="Z73" s="123"/>
      <c r="AA73" s="68"/>
      <c r="AB73" s="13"/>
      <c r="AC73" s="3"/>
      <c r="AD73" s="13"/>
      <c r="AE73" s="13"/>
      <c r="AF73" s="13"/>
      <c r="AG73" s="13"/>
    </row>
    <row r="74" spans="1:34" x14ac:dyDescent="0.5">
      <c r="G74" s="15"/>
      <c r="H74" s="15"/>
      <c r="I74" s="352"/>
      <c r="J74" s="85"/>
      <c r="K74" s="15"/>
      <c r="L74" s="352"/>
      <c r="M74" s="3"/>
      <c r="N74" s="3"/>
      <c r="O74" s="5"/>
      <c r="P74" s="5"/>
      <c r="Q74" s="3"/>
      <c r="R74" s="18"/>
      <c r="S74" s="3"/>
      <c r="T74" s="99"/>
      <c r="U74" s="123"/>
      <c r="V74" s="18"/>
      <c r="X74" s="85"/>
      <c r="Y74" s="67"/>
      <c r="Z74" s="123"/>
      <c r="AA74" s="68"/>
      <c r="AB74" s="13"/>
      <c r="AC74" s="3"/>
      <c r="AD74" s="13"/>
      <c r="AE74" s="13"/>
      <c r="AF74" s="13"/>
      <c r="AG74" s="13"/>
    </row>
    <row r="75" spans="1:34" x14ac:dyDescent="0.5">
      <c r="G75" s="15"/>
      <c r="H75" s="15"/>
      <c r="I75" s="352"/>
      <c r="J75" s="85"/>
      <c r="K75" s="15"/>
      <c r="L75" s="352"/>
      <c r="M75" s="3"/>
      <c r="N75" s="3"/>
      <c r="O75" s="5"/>
      <c r="P75" s="5"/>
      <c r="Q75" s="3"/>
      <c r="R75" s="18"/>
      <c r="S75" s="3"/>
      <c r="T75" s="99"/>
      <c r="U75" s="123"/>
      <c r="V75" s="18"/>
      <c r="W75" s="140"/>
      <c r="X75" s="85"/>
      <c r="Y75" s="67"/>
      <c r="Z75" s="123"/>
      <c r="AA75" s="68"/>
      <c r="AB75" s="13"/>
      <c r="AC75" s="3"/>
      <c r="AD75" s="13"/>
      <c r="AE75" s="13"/>
      <c r="AF75" s="13"/>
      <c r="AG75" s="13"/>
    </row>
    <row r="76" spans="1:34" x14ac:dyDescent="0.5">
      <c r="G76" s="15"/>
      <c r="H76" s="15"/>
      <c r="I76" s="352"/>
      <c r="J76" s="85"/>
      <c r="K76" s="15"/>
      <c r="L76" s="352"/>
      <c r="M76" s="3"/>
      <c r="N76" s="3"/>
      <c r="O76" s="5"/>
      <c r="P76" s="5"/>
      <c r="Q76" s="3"/>
      <c r="R76" s="18"/>
      <c r="S76" s="3"/>
      <c r="T76" s="99"/>
      <c r="U76" s="123"/>
      <c r="V76" s="18"/>
      <c r="W76" s="140"/>
      <c r="X76" s="85"/>
      <c r="Y76" s="67"/>
      <c r="Z76" s="123"/>
      <c r="AA76" s="68"/>
      <c r="AB76" s="13"/>
      <c r="AC76" s="3"/>
      <c r="AD76" s="13"/>
      <c r="AE76" s="13"/>
      <c r="AF76" s="13"/>
      <c r="AG76" s="13"/>
    </row>
    <row r="77" spans="1:34" x14ac:dyDescent="0.5">
      <c r="G77" s="15"/>
      <c r="H77" s="15"/>
      <c r="I77" s="352"/>
      <c r="J77" s="85"/>
      <c r="K77" s="15"/>
      <c r="L77" s="352"/>
      <c r="M77" s="3"/>
      <c r="N77" s="3"/>
      <c r="O77" s="5"/>
      <c r="P77" s="5"/>
      <c r="Q77" s="3"/>
      <c r="R77" s="18"/>
      <c r="S77" s="3"/>
      <c r="T77" s="99"/>
      <c r="U77" s="123"/>
      <c r="V77" s="18"/>
      <c r="W77" s="140"/>
      <c r="X77" s="85"/>
      <c r="Y77" s="67"/>
      <c r="Z77" s="123"/>
      <c r="AA77" s="68"/>
      <c r="AB77" s="13"/>
      <c r="AC77" s="3"/>
      <c r="AD77" s="13"/>
      <c r="AE77" s="13"/>
      <c r="AF77" s="13"/>
      <c r="AG77" s="13"/>
    </row>
    <row r="78" spans="1:34" x14ac:dyDescent="0.5">
      <c r="G78" s="15"/>
      <c r="H78" s="15"/>
      <c r="I78" s="352"/>
      <c r="J78" s="85"/>
      <c r="K78" s="15"/>
      <c r="L78" s="352"/>
      <c r="M78" s="3"/>
      <c r="N78" s="3"/>
      <c r="O78" s="5"/>
      <c r="P78" s="5"/>
      <c r="Q78" s="3"/>
      <c r="R78" s="18"/>
      <c r="S78" s="3"/>
      <c r="T78" s="99"/>
      <c r="U78" s="123"/>
      <c r="V78" s="18"/>
      <c r="W78" s="140"/>
      <c r="X78" s="85"/>
      <c r="Y78" s="67"/>
      <c r="Z78" s="123"/>
      <c r="AA78" s="68"/>
      <c r="AB78" s="13"/>
      <c r="AC78" s="3"/>
      <c r="AD78" s="13"/>
      <c r="AE78" s="13"/>
      <c r="AF78" s="13"/>
      <c r="AG78" s="13"/>
    </row>
    <row r="79" spans="1:34" x14ac:dyDescent="0.5">
      <c r="G79" s="15"/>
      <c r="H79" s="15"/>
      <c r="I79" s="352"/>
      <c r="J79" s="85"/>
      <c r="K79" s="15"/>
      <c r="L79" s="352"/>
      <c r="M79" s="3"/>
      <c r="N79" s="3"/>
      <c r="O79" s="5"/>
      <c r="P79" s="5"/>
      <c r="Q79" s="3"/>
      <c r="R79" s="18"/>
      <c r="S79" s="3"/>
      <c r="T79" s="99"/>
      <c r="U79" s="123"/>
      <c r="V79" s="18"/>
      <c r="W79" s="140"/>
      <c r="X79" s="85"/>
      <c r="Y79" s="67"/>
      <c r="Z79" s="123"/>
      <c r="AA79" s="68"/>
      <c r="AB79" s="13"/>
      <c r="AC79" s="3"/>
      <c r="AD79" s="13"/>
      <c r="AE79" s="13"/>
      <c r="AF79" s="13"/>
      <c r="AG79" s="13"/>
    </row>
    <row r="80" spans="1:34" x14ac:dyDescent="0.5">
      <c r="G80" s="15"/>
      <c r="H80" s="15"/>
      <c r="I80" s="352"/>
      <c r="J80" s="85"/>
      <c r="K80" s="15"/>
      <c r="L80" s="352"/>
      <c r="M80" s="3"/>
      <c r="N80" s="3"/>
      <c r="O80" s="5"/>
      <c r="P80" s="5"/>
      <c r="Q80" s="3"/>
      <c r="R80" s="18"/>
      <c r="S80" s="3"/>
      <c r="T80" s="99"/>
      <c r="U80" s="123"/>
      <c r="V80" s="18"/>
      <c r="W80" s="140"/>
      <c r="X80" s="85"/>
      <c r="Y80" s="67"/>
      <c r="Z80" s="123"/>
      <c r="AA80" s="68"/>
      <c r="AB80" s="13"/>
      <c r="AC80" s="3"/>
      <c r="AD80" s="13"/>
      <c r="AE80" s="13"/>
      <c r="AF80" s="13"/>
      <c r="AG80" s="13"/>
    </row>
    <row r="81" spans="7:33" x14ac:dyDescent="0.5">
      <c r="G81" s="15"/>
      <c r="H81" s="15"/>
      <c r="I81" s="352"/>
      <c r="J81" s="85"/>
      <c r="K81" s="15"/>
      <c r="L81" s="352"/>
      <c r="M81" s="3"/>
      <c r="N81" s="3"/>
      <c r="O81" s="5"/>
      <c r="P81" s="5"/>
      <c r="Q81" s="3"/>
      <c r="R81" s="18"/>
      <c r="S81" s="3"/>
      <c r="T81" s="99"/>
      <c r="U81" s="123"/>
      <c r="V81" s="18"/>
      <c r="W81" s="140"/>
      <c r="X81" s="85"/>
      <c r="Y81" s="67"/>
      <c r="Z81" s="123"/>
      <c r="AA81" s="68"/>
      <c r="AB81" s="13"/>
      <c r="AC81" s="3"/>
      <c r="AD81" s="13"/>
      <c r="AE81" s="13"/>
      <c r="AF81" s="13"/>
      <c r="AG81" s="13"/>
    </row>
    <row r="82" spans="7:33" x14ac:dyDescent="0.5">
      <c r="G82" s="15"/>
      <c r="H82" s="15"/>
      <c r="I82" s="352"/>
      <c r="J82" s="85"/>
      <c r="K82" s="15"/>
      <c r="L82" s="352"/>
      <c r="M82" s="3"/>
      <c r="N82" s="3"/>
      <c r="O82" s="5"/>
      <c r="P82" s="5"/>
      <c r="Q82" s="3"/>
      <c r="R82" s="18"/>
      <c r="S82" s="3"/>
      <c r="T82" s="99"/>
      <c r="U82" s="123"/>
      <c r="V82" s="18"/>
      <c r="W82" s="140"/>
      <c r="X82" s="85"/>
      <c r="Y82" s="67"/>
      <c r="Z82" s="123"/>
      <c r="AA82" s="68"/>
      <c r="AB82" s="13"/>
      <c r="AC82" s="3"/>
      <c r="AD82" s="13"/>
      <c r="AE82" s="13"/>
      <c r="AF82" s="13"/>
      <c r="AG82" s="13"/>
    </row>
    <row r="83" spans="7:33" x14ac:dyDescent="0.5">
      <c r="G83" s="15"/>
      <c r="H83" s="15"/>
      <c r="I83" s="352"/>
      <c r="J83" s="85"/>
      <c r="K83" s="15"/>
      <c r="L83" s="352"/>
      <c r="M83" s="3"/>
      <c r="N83" s="3"/>
      <c r="O83" s="5"/>
      <c r="P83" s="5"/>
      <c r="Q83" s="3"/>
      <c r="R83" s="18"/>
      <c r="S83" s="3"/>
      <c r="T83" s="99"/>
      <c r="U83" s="123"/>
      <c r="V83" s="18"/>
      <c r="W83" s="140"/>
      <c r="X83" s="85"/>
      <c r="Y83" s="67"/>
      <c r="Z83" s="123"/>
      <c r="AA83" s="68"/>
      <c r="AB83" s="13"/>
      <c r="AC83" s="3"/>
      <c r="AD83" s="13"/>
      <c r="AE83" s="13"/>
      <c r="AF83" s="13"/>
      <c r="AG83" s="13"/>
    </row>
    <row r="84" spans="7:33" x14ac:dyDescent="0.5">
      <c r="G84" s="15"/>
      <c r="H84" s="15"/>
      <c r="I84" s="352"/>
      <c r="J84" s="85"/>
      <c r="K84" s="15"/>
      <c r="L84" s="352"/>
      <c r="M84" s="3"/>
      <c r="N84" s="3"/>
      <c r="O84" s="5"/>
      <c r="P84" s="5"/>
      <c r="Q84" s="3"/>
      <c r="R84" s="18"/>
      <c r="S84" s="3"/>
      <c r="T84" s="99"/>
      <c r="U84" s="123"/>
      <c r="V84" s="18"/>
      <c r="W84" s="140"/>
      <c r="X84" s="85"/>
      <c r="Y84" s="67"/>
      <c r="Z84" s="123"/>
      <c r="AA84" s="68"/>
      <c r="AB84" s="13"/>
      <c r="AC84" s="3"/>
      <c r="AD84" s="13"/>
      <c r="AE84" s="13"/>
      <c r="AF84" s="13"/>
      <c r="AG84" s="13"/>
    </row>
    <row r="85" spans="7:33" x14ac:dyDescent="0.5">
      <c r="G85" s="15"/>
      <c r="H85" s="15"/>
      <c r="I85" s="352"/>
      <c r="J85" s="85"/>
      <c r="K85" s="15"/>
      <c r="L85" s="352"/>
      <c r="M85" s="3"/>
      <c r="N85" s="3"/>
      <c r="O85" s="5"/>
      <c r="P85" s="5"/>
      <c r="Q85" s="3"/>
      <c r="R85" s="18"/>
      <c r="S85" s="3"/>
      <c r="T85" s="99"/>
      <c r="U85" s="123"/>
      <c r="V85" s="18"/>
      <c r="W85" s="140"/>
      <c r="X85" s="85"/>
      <c r="Y85" s="67"/>
      <c r="Z85" s="123"/>
      <c r="AA85" s="68"/>
      <c r="AB85" s="13"/>
      <c r="AC85" s="3"/>
      <c r="AD85" s="13"/>
      <c r="AE85" s="13"/>
      <c r="AF85" s="13"/>
      <c r="AG85" s="13"/>
    </row>
    <row r="86" spans="7:33" x14ac:dyDescent="0.5">
      <c r="G86" s="15"/>
      <c r="H86" s="15"/>
      <c r="I86" s="352"/>
      <c r="J86" s="85"/>
      <c r="K86" s="15"/>
      <c r="L86" s="352"/>
      <c r="M86" s="3"/>
      <c r="N86" s="3"/>
      <c r="O86" s="5"/>
      <c r="P86" s="5"/>
      <c r="Q86" s="3"/>
      <c r="R86" s="18"/>
      <c r="S86" s="3"/>
      <c r="T86" s="99"/>
      <c r="U86" s="123"/>
      <c r="V86" s="18"/>
      <c r="W86" s="140"/>
      <c r="X86" s="85"/>
      <c r="Y86" s="67"/>
      <c r="Z86" s="123"/>
      <c r="AA86" s="68"/>
      <c r="AB86" s="13"/>
      <c r="AC86" s="3"/>
      <c r="AD86" s="13"/>
      <c r="AE86" s="13"/>
      <c r="AF86" s="13"/>
      <c r="AG86" s="13"/>
    </row>
    <row r="87" spans="7:33" x14ac:dyDescent="0.5">
      <c r="G87" s="15"/>
      <c r="H87" s="15"/>
      <c r="I87" s="352"/>
      <c r="J87" s="85"/>
      <c r="K87" s="15"/>
      <c r="L87" s="352"/>
      <c r="M87" s="3"/>
      <c r="N87" s="3"/>
      <c r="O87" s="5"/>
      <c r="P87" s="5"/>
      <c r="Q87" s="3"/>
      <c r="R87" s="18"/>
      <c r="S87" s="3"/>
      <c r="T87" s="99"/>
      <c r="U87" s="123"/>
      <c r="V87" s="18"/>
      <c r="W87" s="140"/>
      <c r="X87" s="85"/>
      <c r="Y87" s="67"/>
      <c r="Z87" s="123"/>
      <c r="AA87" s="68"/>
      <c r="AB87" s="13"/>
      <c r="AC87" s="3"/>
      <c r="AD87" s="13"/>
      <c r="AE87" s="13"/>
      <c r="AF87" s="13"/>
      <c r="AG87" s="13"/>
    </row>
    <row r="88" spans="7:33" x14ac:dyDescent="0.5">
      <c r="G88" s="15"/>
      <c r="H88" s="15"/>
      <c r="I88" s="352"/>
      <c r="J88" s="85"/>
      <c r="K88" s="15"/>
      <c r="L88" s="352"/>
      <c r="M88" s="3"/>
      <c r="N88" s="3"/>
      <c r="O88" s="5"/>
      <c r="P88" s="5"/>
      <c r="Q88" s="3"/>
      <c r="R88" s="18"/>
      <c r="S88" s="3"/>
      <c r="T88" s="99"/>
      <c r="U88" s="123"/>
      <c r="V88" s="18"/>
      <c r="W88" s="140"/>
      <c r="X88" s="85"/>
      <c r="Y88" s="67"/>
      <c r="Z88" s="123"/>
      <c r="AA88" s="68"/>
      <c r="AB88" s="13"/>
      <c r="AC88" s="3"/>
      <c r="AD88" s="13"/>
      <c r="AE88" s="13"/>
      <c r="AF88" s="13"/>
      <c r="AG88" s="13"/>
    </row>
    <row r="89" spans="7:33" x14ac:dyDescent="0.5">
      <c r="G89" s="15"/>
      <c r="H89" s="15"/>
      <c r="I89" s="352"/>
      <c r="J89" s="85"/>
      <c r="K89" s="15"/>
      <c r="L89" s="352"/>
      <c r="M89" s="3"/>
      <c r="N89" s="3"/>
      <c r="O89" s="5"/>
      <c r="P89" s="5"/>
      <c r="Q89" s="3"/>
      <c r="R89" s="18"/>
      <c r="S89" s="3"/>
      <c r="T89" s="99"/>
      <c r="U89" s="123"/>
      <c r="V89" s="18"/>
      <c r="W89" s="140"/>
      <c r="X89" s="85"/>
      <c r="Y89" s="67"/>
      <c r="Z89" s="123"/>
      <c r="AA89" s="68"/>
      <c r="AB89" s="13"/>
      <c r="AC89" s="3"/>
      <c r="AD89" s="13"/>
      <c r="AE89" s="13"/>
      <c r="AF89" s="13"/>
      <c r="AG89" s="13"/>
    </row>
    <row r="90" spans="7:33" x14ac:dyDescent="0.5">
      <c r="G90" s="15"/>
      <c r="H90" s="15"/>
      <c r="I90" s="352"/>
      <c r="J90" s="85"/>
      <c r="K90" s="15"/>
      <c r="L90" s="352"/>
      <c r="M90" s="3"/>
      <c r="N90" s="3"/>
      <c r="O90" s="5"/>
      <c r="P90" s="5"/>
      <c r="Q90" s="3"/>
      <c r="R90" s="18"/>
      <c r="S90" s="3"/>
      <c r="T90" s="99"/>
      <c r="U90" s="123"/>
      <c r="V90" s="18"/>
      <c r="W90" s="140"/>
      <c r="X90" s="85"/>
      <c r="Y90" s="67"/>
      <c r="Z90" s="123"/>
      <c r="AA90" s="68"/>
      <c r="AB90" s="13"/>
      <c r="AC90" s="3"/>
      <c r="AD90" s="13"/>
      <c r="AE90" s="13"/>
      <c r="AF90" s="13"/>
      <c r="AG90" s="13"/>
    </row>
    <row r="91" spans="7:33" x14ac:dyDescent="0.5">
      <c r="G91" s="15"/>
      <c r="H91" s="15"/>
      <c r="I91" s="352"/>
      <c r="J91" s="85"/>
      <c r="K91" s="15"/>
      <c r="L91" s="352"/>
      <c r="M91" s="3"/>
      <c r="N91" s="3"/>
      <c r="O91" s="5"/>
      <c r="P91" s="5"/>
      <c r="Q91" s="3"/>
      <c r="R91" s="18"/>
      <c r="S91" s="3"/>
      <c r="T91" s="99"/>
      <c r="U91" s="123"/>
      <c r="V91" s="18"/>
      <c r="W91" s="140"/>
      <c r="X91" s="85"/>
      <c r="Y91" s="67"/>
      <c r="Z91" s="123"/>
      <c r="AA91" s="68"/>
      <c r="AB91" s="13"/>
      <c r="AC91" s="3"/>
      <c r="AD91" s="13"/>
      <c r="AE91" s="13"/>
      <c r="AF91" s="13"/>
      <c r="AG91" s="13"/>
    </row>
    <row r="92" spans="7:33" x14ac:dyDescent="0.5">
      <c r="G92" s="15"/>
      <c r="H92" s="15"/>
      <c r="I92" s="352"/>
      <c r="J92" s="85"/>
      <c r="K92" s="15"/>
      <c r="L92" s="352"/>
      <c r="M92" s="3"/>
      <c r="N92" s="3"/>
      <c r="O92" s="5"/>
      <c r="P92" s="5"/>
      <c r="Q92" s="3"/>
      <c r="R92" s="18"/>
      <c r="S92" s="3"/>
      <c r="T92" s="99"/>
      <c r="U92" s="123"/>
      <c r="V92" s="18"/>
      <c r="W92" s="140"/>
      <c r="X92" s="85"/>
      <c r="Y92" s="67"/>
      <c r="Z92" s="123"/>
      <c r="AA92" s="68"/>
      <c r="AB92" s="13"/>
      <c r="AC92" s="3"/>
      <c r="AD92" s="13"/>
      <c r="AE92" s="13"/>
      <c r="AF92" s="13"/>
      <c r="AG92" s="13"/>
    </row>
    <row r="93" spans="7:33" x14ac:dyDescent="0.5">
      <c r="G93" s="15"/>
      <c r="H93" s="15"/>
      <c r="I93" s="352"/>
      <c r="J93" s="85"/>
      <c r="K93" s="15"/>
      <c r="L93" s="352"/>
      <c r="M93" s="3"/>
      <c r="N93" s="3"/>
      <c r="O93" s="5"/>
      <c r="P93" s="5"/>
      <c r="Q93" s="3"/>
      <c r="R93" s="18"/>
      <c r="S93" s="3"/>
      <c r="T93" s="99"/>
      <c r="U93" s="123"/>
      <c r="V93" s="18"/>
      <c r="W93" s="140"/>
      <c r="X93" s="85"/>
      <c r="Y93" s="67"/>
      <c r="Z93" s="123"/>
      <c r="AA93" s="68"/>
      <c r="AB93" s="13"/>
      <c r="AC93" s="3"/>
      <c r="AD93" s="13"/>
      <c r="AE93" s="13"/>
      <c r="AF93" s="13"/>
      <c r="AG93" s="13"/>
    </row>
    <row r="94" spans="7:33" x14ac:dyDescent="0.5">
      <c r="G94" s="15"/>
      <c r="H94" s="15"/>
      <c r="I94" s="352"/>
      <c r="J94" s="85"/>
      <c r="K94" s="15"/>
      <c r="L94" s="352"/>
      <c r="M94" s="3"/>
      <c r="N94" s="3"/>
      <c r="O94" s="5"/>
      <c r="P94" s="5"/>
      <c r="Q94" s="3"/>
      <c r="R94" s="18"/>
      <c r="S94" s="3"/>
      <c r="T94" s="99"/>
      <c r="U94" s="123"/>
      <c r="V94" s="18"/>
      <c r="W94" s="140"/>
      <c r="X94" s="85"/>
      <c r="Y94" s="67"/>
      <c r="Z94" s="123"/>
      <c r="AA94" s="68"/>
      <c r="AB94" s="13"/>
      <c r="AC94" s="3"/>
      <c r="AD94" s="13"/>
      <c r="AE94" s="13"/>
      <c r="AF94" s="13"/>
      <c r="AG94" s="13"/>
    </row>
    <row r="95" spans="7:33" x14ac:dyDescent="0.5">
      <c r="G95" s="15"/>
      <c r="H95" s="15"/>
      <c r="I95" s="352"/>
      <c r="J95" s="85"/>
      <c r="K95" s="15"/>
      <c r="L95" s="352"/>
      <c r="M95" s="3"/>
      <c r="N95" s="3"/>
      <c r="O95" s="5"/>
      <c r="P95" s="5"/>
      <c r="Q95" s="3"/>
      <c r="R95" s="18"/>
      <c r="S95" s="3"/>
      <c r="T95" s="99"/>
      <c r="U95" s="123"/>
      <c r="V95" s="18"/>
      <c r="W95" s="140"/>
      <c r="X95" s="85"/>
      <c r="Y95" s="67"/>
      <c r="Z95" s="123"/>
      <c r="AA95" s="68"/>
      <c r="AB95" s="13"/>
      <c r="AC95" s="3"/>
      <c r="AD95" s="13"/>
      <c r="AE95" s="13"/>
      <c r="AF95" s="13"/>
      <c r="AG95" s="13"/>
    </row>
    <row r="96" spans="7:33" x14ac:dyDescent="0.5">
      <c r="G96" s="15"/>
      <c r="H96" s="15"/>
      <c r="I96" s="352"/>
      <c r="J96" s="85"/>
      <c r="K96" s="15"/>
      <c r="L96" s="352"/>
      <c r="M96" s="3"/>
      <c r="N96" s="3"/>
      <c r="O96" s="5"/>
      <c r="P96" s="5"/>
      <c r="Q96" s="3"/>
      <c r="R96" s="18"/>
      <c r="S96" s="3"/>
      <c r="T96" s="99"/>
      <c r="U96" s="123"/>
      <c r="V96" s="18"/>
      <c r="W96" s="140"/>
      <c r="X96" s="85"/>
      <c r="Y96" s="67"/>
      <c r="Z96" s="123"/>
      <c r="AA96" s="68"/>
      <c r="AB96" s="13"/>
      <c r="AC96" s="3"/>
      <c r="AD96" s="13"/>
      <c r="AE96" s="13"/>
      <c r="AF96" s="13"/>
      <c r="AG96" s="13"/>
    </row>
    <row r="97" spans="7:33" x14ac:dyDescent="0.5">
      <c r="G97" s="15"/>
      <c r="H97" s="15"/>
      <c r="I97" s="352"/>
      <c r="J97" s="85"/>
      <c r="K97" s="15"/>
      <c r="L97" s="352"/>
      <c r="M97" s="3"/>
      <c r="N97" s="3"/>
      <c r="O97" s="5"/>
      <c r="P97" s="5"/>
      <c r="Q97" s="3"/>
      <c r="R97" s="18"/>
      <c r="S97" s="3"/>
      <c r="T97" s="99"/>
      <c r="U97" s="123"/>
      <c r="V97" s="18"/>
      <c r="W97" s="140"/>
      <c r="X97" s="85"/>
      <c r="Y97" s="67"/>
      <c r="Z97" s="123"/>
      <c r="AA97" s="68"/>
      <c r="AB97" s="13"/>
      <c r="AC97" s="3"/>
      <c r="AD97" s="13"/>
      <c r="AE97" s="13"/>
      <c r="AF97" s="13"/>
      <c r="AG97" s="13"/>
    </row>
    <row r="98" spans="7:33" x14ac:dyDescent="0.5">
      <c r="G98" s="15"/>
      <c r="H98" s="15"/>
      <c r="I98" s="352"/>
      <c r="J98" s="85"/>
      <c r="K98" s="15"/>
      <c r="L98" s="352"/>
      <c r="M98" s="3"/>
      <c r="N98" s="3"/>
      <c r="O98" s="5"/>
      <c r="P98" s="5"/>
      <c r="Q98" s="3"/>
      <c r="R98" s="18"/>
      <c r="S98" s="3"/>
      <c r="T98" s="99"/>
      <c r="U98" s="123"/>
      <c r="V98" s="18"/>
      <c r="W98" s="140"/>
      <c r="X98" s="85"/>
      <c r="Y98" s="67"/>
      <c r="Z98" s="123"/>
      <c r="AA98" s="68"/>
      <c r="AB98" s="13"/>
      <c r="AC98" s="3"/>
      <c r="AD98" s="13"/>
      <c r="AE98" s="13"/>
      <c r="AF98" s="13"/>
      <c r="AG98" s="13"/>
    </row>
    <row r="99" spans="7:33" x14ac:dyDescent="0.5">
      <c r="G99" s="15"/>
      <c r="H99" s="15"/>
      <c r="I99" s="352"/>
      <c r="J99" s="85"/>
      <c r="K99" s="15"/>
      <c r="L99" s="352"/>
      <c r="M99" s="3"/>
      <c r="N99" s="3"/>
      <c r="O99" s="5"/>
      <c r="P99" s="5"/>
      <c r="Q99" s="3"/>
      <c r="R99" s="18"/>
      <c r="S99" s="3"/>
      <c r="T99" s="99"/>
      <c r="U99" s="123"/>
      <c r="V99" s="18"/>
      <c r="W99" s="140"/>
      <c r="X99" s="85"/>
      <c r="Y99" s="67"/>
      <c r="Z99" s="123"/>
      <c r="AA99" s="68"/>
      <c r="AB99" s="13"/>
      <c r="AC99" s="3"/>
      <c r="AD99" s="13"/>
      <c r="AE99" s="13"/>
      <c r="AF99" s="13"/>
      <c r="AG99" s="13"/>
    </row>
    <row r="100" spans="7:33" x14ac:dyDescent="0.5">
      <c r="G100" s="15"/>
      <c r="H100" s="15"/>
      <c r="I100" s="352"/>
      <c r="J100" s="85"/>
      <c r="K100" s="15"/>
      <c r="L100" s="352"/>
      <c r="M100" s="3"/>
      <c r="N100" s="3"/>
      <c r="O100" s="5"/>
      <c r="P100" s="5"/>
      <c r="Q100" s="3"/>
      <c r="R100" s="18"/>
      <c r="S100" s="3"/>
      <c r="T100" s="99"/>
      <c r="U100" s="123"/>
      <c r="V100" s="18"/>
      <c r="W100" s="140"/>
      <c r="X100" s="85"/>
      <c r="Y100" s="67"/>
      <c r="Z100" s="123"/>
      <c r="AA100" s="68"/>
      <c r="AB100" s="13"/>
      <c r="AC100" s="3"/>
      <c r="AD100" s="13"/>
      <c r="AE100" s="13"/>
      <c r="AF100" s="13"/>
      <c r="AG100" s="13"/>
    </row>
    <row r="101" spans="7:33" x14ac:dyDescent="0.5">
      <c r="G101" s="15"/>
      <c r="H101" s="15"/>
      <c r="I101" s="352"/>
      <c r="J101" s="85"/>
      <c r="K101" s="15"/>
      <c r="L101" s="352"/>
      <c r="M101" s="3"/>
      <c r="N101" s="3"/>
      <c r="O101" s="5"/>
      <c r="P101" s="5"/>
      <c r="Q101" s="3"/>
      <c r="R101" s="18"/>
      <c r="S101" s="3"/>
      <c r="T101" s="99"/>
      <c r="U101" s="123"/>
      <c r="V101" s="18"/>
      <c r="W101" s="140"/>
      <c r="X101" s="85"/>
      <c r="Y101" s="67"/>
      <c r="Z101" s="123"/>
      <c r="AA101" s="68"/>
      <c r="AB101" s="13"/>
      <c r="AC101" s="3"/>
      <c r="AD101" s="13"/>
      <c r="AE101" s="13"/>
      <c r="AF101" s="13"/>
      <c r="AG101" s="13"/>
    </row>
    <row r="102" spans="7:33" x14ac:dyDescent="0.5">
      <c r="G102" s="15"/>
      <c r="H102" s="15"/>
      <c r="I102" s="352"/>
      <c r="J102" s="85"/>
      <c r="K102" s="15"/>
      <c r="L102" s="352"/>
      <c r="M102" s="3"/>
      <c r="N102" s="3"/>
      <c r="O102" s="5"/>
      <c r="P102" s="5"/>
      <c r="Q102" s="3"/>
      <c r="R102" s="18"/>
      <c r="S102" s="3"/>
      <c r="T102" s="99"/>
      <c r="U102" s="123"/>
      <c r="V102" s="18"/>
      <c r="W102" s="140"/>
      <c r="X102" s="85"/>
      <c r="Y102" s="67"/>
      <c r="Z102" s="123"/>
      <c r="AA102" s="68"/>
      <c r="AB102" s="13"/>
      <c r="AC102" s="3"/>
      <c r="AD102" s="13"/>
      <c r="AE102" s="13"/>
      <c r="AF102" s="13"/>
      <c r="AG102" s="13"/>
    </row>
    <row r="103" spans="7:33" x14ac:dyDescent="0.5">
      <c r="G103" s="15"/>
      <c r="H103" s="15"/>
      <c r="I103" s="352"/>
      <c r="J103" s="85"/>
      <c r="K103" s="15"/>
      <c r="L103" s="352"/>
      <c r="M103" s="3"/>
      <c r="N103" s="3"/>
      <c r="O103" s="5"/>
      <c r="P103" s="5"/>
      <c r="Q103" s="3"/>
      <c r="R103" s="18"/>
      <c r="S103" s="3"/>
      <c r="T103" s="99"/>
      <c r="U103" s="123"/>
      <c r="V103" s="18"/>
      <c r="W103" s="140"/>
      <c r="X103" s="85"/>
      <c r="Y103" s="67"/>
      <c r="Z103" s="123"/>
      <c r="AA103" s="68"/>
      <c r="AB103" s="13"/>
      <c r="AC103" s="3"/>
      <c r="AD103" s="13"/>
      <c r="AE103" s="13"/>
      <c r="AF103" s="13"/>
      <c r="AG103" s="13"/>
    </row>
    <row r="104" spans="7:33" x14ac:dyDescent="0.5">
      <c r="G104" s="15"/>
      <c r="H104" s="15"/>
      <c r="I104" s="352"/>
      <c r="J104" s="85"/>
      <c r="K104" s="15"/>
      <c r="L104" s="352"/>
      <c r="M104" s="3"/>
      <c r="N104" s="3"/>
      <c r="O104" s="5"/>
      <c r="P104" s="5"/>
      <c r="Q104" s="3"/>
      <c r="R104" s="18"/>
      <c r="S104" s="3"/>
      <c r="T104" s="99"/>
      <c r="U104" s="123"/>
      <c r="V104" s="18"/>
      <c r="W104" s="140"/>
      <c r="X104" s="85"/>
      <c r="Y104" s="67"/>
      <c r="Z104" s="123"/>
      <c r="AA104" s="68"/>
      <c r="AB104" s="13"/>
      <c r="AC104" s="3"/>
      <c r="AD104" s="13"/>
      <c r="AE104" s="13"/>
      <c r="AF104" s="13"/>
      <c r="AG104" s="13"/>
    </row>
    <row r="105" spans="7:33" x14ac:dyDescent="0.5">
      <c r="G105" s="15"/>
      <c r="H105" s="15"/>
      <c r="I105" s="352"/>
      <c r="J105" s="85"/>
      <c r="K105" s="15"/>
      <c r="L105" s="352"/>
      <c r="M105" s="3"/>
      <c r="N105" s="3"/>
      <c r="O105" s="5"/>
      <c r="P105" s="5"/>
      <c r="Q105" s="3"/>
      <c r="R105" s="18"/>
      <c r="S105" s="3"/>
      <c r="T105" s="99"/>
      <c r="U105" s="123"/>
      <c r="V105" s="18"/>
      <c r="W105" s="140"/>
      <c r="X105" s="85"/>
      <c r="Y105" s="67"/>
      <c r="Z105" s="123"/>
      <c r="AA105" s="68"/>
      <c r="AB105" s="13"/>
      <c r="AC105" s="3"/>
      <c r="AD105" s="13"/>
      <c r="AE105" s="13"/>
      <c r="AF105" s="13"/>
      <c r="AG105" s="13"/>
    </row>
    <row r="106" spans="7:33" x14ac:dyDescent="0.5">
      <c r="G106" s="15"/>
      <c r="H106" s="15"/>
      <c r="I106" s="352"/>
      <c r="J106" s="85"/>
      <c r="K106" s="15"/>
      <c r="L106" s="352"/>
      <c r="M106" s="3"/>
      <c r="N106" s="3"/>
      <c r="O106" s="5"/>
      <c r="P106" s="5"/>
      <c r="Q106" s="3"/>
      <c r="R106" s="18"/>
      <c r="S106" s="3"/>
      <c r="T106" s="99"/>
      <c r="U106" s="123"/>
      <c r="V106" s="18"/>
      <c r="W106" s="140"/>
      <c r="X106" s="85"/>
      <c r="Y106" s="67"/>
      <c r="Z106" s="123"/>
      <c r="AA106" s="68"/>
      <c r="AB106" s="13"/>
      <c r="AC106" s="3"/>
      <c r="AD106" s="13"/>
      <c r="AE106" s="13"/>
      <c r="AF106" s="13"/>
      <c r="AG106" s="13"/>
    </row>
    <row r="107" spans="7:33" x14ac:dyDescent="0.5">
      <c r="G107" s="15"/>
      <c r="H107" s="15"/>
      <c r="I107" s="352"/>
      <c r="J107" s="85"/>
      <c r="K107" s="15"/>
      <c r="L107" s="352"/>
      <c r="M107" s="3"/>
      <c r="N107" s="3"/>
      <c r="O107" s="5"/>
      <c r="P107" s="5"/>
      <c r="Q107" s="3"/>
      <c r="R107" s="18"/>
      <c r="S107" s="3"/>
      <c r="T107" s="99"/>
      <c r="U107" s="123"/>
      <c r="V107" s="18"/>
      <c r="W107" s="140"/>
      <c r="X107" s="85"/>
      <c r="Y107" s="67"/>
      <c r="Z107" s="123"/>
      <c r="AA107" s="68"/>
      <c r="AB107" s="13"/>
      <c r="AC107" s="3"/>
      <c r="AD107" s="13"/>
      <c r="AE107" s="13"/>
      <c r="AF107" s="13"/>
      <c r="AG107" s="13"/>
    </row>
    <row r="108" spans="7:33" x14ac:dyDescent="0.5">
      <c r="G108" s="15"/>
      <c r="H108" s="15"/>
      <c r="I108" s="352"/>
      <c r="J108" s="85"/>
      <c r="K108" s="15"/>
      <c r="L108" s="352"/>
      <c r="M108" s="3"/>
      <c r="N108" s="3"/>
      <c r="O108" s="5"/>
      <c r="P108" s="5"/>
      <c r="Q108" s="3"/>
      <c r="R108" s="18"/>
      <c r="S108" s="3"/>
      <c r="T108" s="99"/>
      <c r="U108" s="123"/>
      <c r="V108" s="18"/>
      <c r="W108" s="140"/>
      <c r="X108" s="85"/>
      <c r="Y108" s="67"/>
      <c r="Z108" s="123"/>
      <c r="AA108" s="68"/>
      <c r="AB108" s="13"/>
      <c r="AC108" s="3"/>
      <c r="AD108" s="13"/>
      <c r="AE108" s="13"/>
      <c r="AF108" s="13"/>
      <c r="AG108" s="13"/>
    </row>
    <row r="109" spans="7:33" x14ac:dyDescent="0.5">
      <c r="G109" s="15"/>
      <c r="H109" s="15"/>
      <c r="I109" s="352"/>
      <c r="J109" s="85"/>
      <c r="K109" s="15"/>
      <c r="L109" s="352"/>
      <c r="M109" s="3"/>
      <c r="N109" s="3"/>
      <c r="O109" s="5"/>
      <c r="P109" s="5"/>
      <c r="Q109" s="3"/>
      <c r="R109" s="18"/>
      <c r="S109" s="3"/>
      <c r="T109" s="99"/>
      <c r="U109" s="123"/>
      <c r="V109" s="18"/>
      <c r="W109" s="140"/>
      <c r="X109" s="85"/>
      <c r="Y109" s="67"/>
      <c r="Z109" s="123"/>
      <c r="AA109" s="68"/>
      <c r="AB109" s="13"/>
      <c r="AC109" s="3"/>
      <c r="AD109" s="13"/>
      <c r="AE109" s="13"/>
      <c r="AF109" s="13"/>
      <c r="AG109" s="13"/>
    </row>
    <row r="110" spans="7:33" x14ac:dyDescent="0.5">
      <c r="G110" s="15"/>
      <c r="H110" s="15"/>
      <c r="I110" s="352"/>
      <c r="J110" s="85"/>
      <c r="K110" s="15"/>
      <c r="L110" s="352"/>
      <c r="M110" s="3"/>
      <c r="N110" s="3"/>
      <c r="O110" s="5"/>
      <c r="P110" s="5"/>
      <c r="Q110" s="3"/>
      <c r="R110" s="18"/>
      <c r="S110" s="3"/>
      <c r="T110" s="99"/>
      <c r="U110" s="123"/>
      <c r="V110" s="18"/>
      <c r="W110" s="140"/>
      <c r="X110" s="85"/>
      <c r="Y110" s="67"/>
      <c r="Z110" s="123"/>
      <c r="AA110" s="68"/>
      <c r="AB110" s="13"/>
      <c r="AC110" s="3"/>
      <c r="AD110" s="13"/>
      <c r="AE110" s="13"/>
      <c r="AF110" s="13"/>
      <c r="AG110" s="13"/>
    </row>
    <row r="111" spans="7:33" x14ac:dyDescent="0.5">
      <c r="G111" s="15"/>
      <c r="H111" s="15"/>
      <c r="I111" s="352"/>
      <c r="J111" s="85"/>
      <c r="K111" s="15"/>
      <c r="L111" s="352"/>
      <c r="M111" s="15"/>
      <c r="N111" s="15"/>
      <c r="O111" s="15"/>
      <c r="P111" s="15"/>
      <c r="Q111" s="15"/>
      <c r="R111" s="85"/>
      <c r="S111" s="15"/>
      <c r="T111" s="85"/>
      <c r="U111" s="140"/>
      <c r="V111" s="85"/>
      <c r="W111" s="140"/>
      <c r="X111" s="85"/>
      <c r="Y111" s="140"/>
      <c r="Z111" s="140"/>
      <c r="AA111" s="15"/>
      <c r="AB111" s="15"/>
      <c r="AC111" s="15"/>
      <c r="AD111" s="15"/>
      <c r="AE111" s="15"/>
      <c r="AF111" s="15"/>
      <c r="AG111" s="15"/>
    </row>
    <row r="112" spans="7:33" x14ac:dyDescent="0.5">
      <c r="G112" s="15"/>
      <c r="H112" s="15"/>
      <c r="I112" s="352"/>
      <c r="J112" s="85"/>
      <c r="K112" s="15"/>
      <c r="L112" s="352"/>
      <c r="M112" s="15"/>
      <c r="N112" s="15"/>
      <c r="O112" s="15"/>
      <c r="P112" s="15"/>
      <c r="Q112" s="15"/>
      <c r="R112" s="85"/>
      <c r="S112" s="15"/>
      <c r="T112" s="85"/>
      <c r="U112" s="140"/>
      <c r="V112" s="85"/>
      <c r="W112" s="140"/>
      <c r="X112" s="85"/>
      <c r="Y112" s="140"/>
      <c r="Z112" s="140"/>
      <c r="AA112" s="15"/>
      <c r="AB112" s="15"/>
      <c r="AC112" s="15"/>
      <c r="AD112" s="15"/>
      <c r="AE112" s="15"/>
      <c r="AF112" s="15"/>
      <c r="AG112" s="15"/>
    </row>
    <row r="113" spans="7:33" x14ac:dyDescent="0.5">
      <c r="G113" s="15"/>
      <c r="H113" s="15"/>
      <c r="I113" s="352"/>
      <c r="J113" s="85"/>
      <c r="K113" s="15"/>
      <c r="L113" s="352"/>
      <c r="M113" s="15"/>
      <c r="N113" s="15"/>
      <c r="O113" s="15"/>
      <c r="P113" s="15"/>
      <c r="Q113" s="15"/>
      <c r="R113" s="85"/>
      <c r="S113" s="15"/>
      <c r="T113" s="85"/>
      <c r="U113" s="140"/>
      <c r="V113" s="85"/>
      <c r="W113" s="140"/>
      <c r="X113" s="85"/>
      <c r="Y113" s="140"/>
      <c r="Z113" s="140"/>
      <c r="AA113" s="15"/>
      <c r="AB113" s="15"/>
      <c r="AC113" s="15"/>
      <c r="AD113" s="15"/>
      <c r="AE113" s="15"/>
      <c r="AF113" s="15"/>
      <c r="AG113" s="15"/>
    </row>
    <row r="114" spans="7:33" x14ac:dyDescent="0.5">
      <c r="G114" s="15"/>
      <c r="H114" s="15"/>
      <c r="I114" s="352"/>
      <c r="J114" s="85"/>
      <c r="K114" s="15"/>
      <c r="L114" s="352"/>
      <c r="M114" s="15"/>
      <c r="N114" s="15"/>
      <c r="O114" s="15"/>
      <c r="P114" s="15"/>
      <c r="Q114" s="15"/>
      <c r="R114" s="85"/>
      <c r="S114" s="15"/>
      <c r="T114" s="85"/>
      <c r="U114" s="140"/>
      <c r="V114" s="85"/>
      <c r="W114" s="140"/>
      <c r="X114" s="85"/>
      <c r="Y114" s="140"/>
      <c r="Z114" s="140"/>
      <c r="AA114" s="15"/>
      <c r="AB114" s="15"/>
      <c r="AC114" s="15"/>
      <c r="AD114" s="15"/>
      <c r="AE114" s="15"/>
      <c r="AF114" s="15"/>
      <c r="AG114" s="15"/>
    </row>
    <row r="115" spans="7:33" x14ac:dyDescent="0.5">
      <c r="G115" s="15"/>
      <c r="H115" s="15"/>
      <c r="I115" s="352"/>
      <c r="J115" s="85"/>
      <c r="K115" s="15"/>
      <c r="L115" s="352"/>
      <c r="M115" s="15"/>
      <c r="N115" s="15"/>
      <c r="O115" s="15"/>
      <c r="P115" s="15"/>
      <c r="Q115" s="15"/>
      <c r="R115" s="85"/>
      <c r="S115" s="15"/>
      <c r="T115" s="85"/>
      <c r="U115" s="140"/>
      <c r="V115" s="85"/>
      <c r="W115" s="140"/>
      <c r="X115" s="85"/>
      <c r="Y115" s="140"/>
      <c r="Z115" s="140"/>
      <c r="AA115" s="15"/>
      <c r="AB115" s="15"/>
      <c r="AC115" s="15"/>
      <c r="AD115" s="15"/>
      <c r="AE115" s="15"/>
      <c r="AF115" s="15"/>
      <c r="AG115" s="15"/>
    </row>
    <row r="116" spans="7:33" x14ac:dyDescent="0.5">
      <c r="G116" s="15"/>
      <c r="H116" s="15"/>
      <c r="I116" s="352"/>
      <c r="J116" s="85"/>
      <c r="K116" s="15"/>
      <c r="L116" s="352"/>
      <c r="M116" s="15"/>
      <c r="N116" s="15"/>
      <c r="O116" s="15"/>
      <c r="P116" s="15"/>
      <c r="Q116" s="15"/>
      <c r="R116" s="85"/>
      <c r="S116" s="15"/>
      <c r="T116" s="85"/>
      <c r="U116" s="140"/>
      <c r="V116" s="85"/>
      <c r="W116" s="140"/>
      <c r="X116" s="85"/>
      <c r="Y116" s="140"/>
      <c r="Z116" s="140"/>
      <c r="AA116" s="15"/>
      <c r="AB116" s="15"/>
      <c r="AC116" s="15"/>
      <c r="AD116" s="15"/>
      <c r="AE116" s="15"/>
      <c r="AF116" s="15"/>
      <c r="AG116" s="15"/>
    </row>
    <row r="117" spans="7:33" x14ac:dyDescent="0.5">
      <c r="G117" s="15"/>
      <c r="H117" s="15"/>
      <c r="I117" s="352"/>
      <c r="J117" s="85"/>
      <c r="K117" s="15"/>
      <c r="L117" s="352"/>
      <c r="M117" s="15"/>
      <c r="N117" s="15"/>
      <c r="O117" s="15"/>
      <c r="P117" s="15"/>
      <c r="Q117" s="15"/>
      <c r="R117" s="85"/>
      <c r="S117" s="15"/>
      <c r="T117" s="85"/>
      <c r="U117" s="140"/>
      <c r="V117" s="85"/>
      <c r="W117" s="140"/>
      <c r="X117" s="85"/>
      <c r="Y117" s="140"/>
      <c r="Z117" s="140"/>
      <c r="AA117" s="15"/>
      <c r="AB117" s="15"/>
      <c r="AC117" s="15"/>
      <c r="AD117" s="15"/>
      <c r="AE117" s="15"/>
      <c r="AF117" s="15"/>
      <c r="AG117" s="15"/>
    </row>
    <row r="118" spans="7:33" x14ac:dyDescent="0.5">
      <c r="G118" s="15"/>
      <c r="H118" s="15"/>
      <c r="I118" s="352"/>
      <c r="J118" s="85"/>
      <c r="K118" s="15"/>
      <c r="L118" s="352"/>
      <c r="M118" s="15"/>
      <c r="N118" s="15"/>
      <c r="O118" s="15"/>
      <c r="P118" s="15"/>
      <c r="Q118" s="15"/>
      <c r="R118" s="85"/>
      <c r="S118" s="15"/>
      <c r="T118" s="85"/>
      <c r="U118" s="140"/>
      <c r="V118" s="85"/>
      <c r="W118" s="140"/>
      <c r="X118" s="85"/>
      <c r="Y118" s="140"/>
      <c r="Z118" s="140"/>
      <c r="AA118" s="15"/>
      <c r="AB118" s="15"/>
      <c r="AC118" s="15"/>
      <c r="AD118" s="15"/>
      <c r="AE118" s="15"/>
      <c r="AF118" s="15"/>
      <c r="AG118" s="15"/>
    </row>
    <row r="119" spans="7:33" x14ac:dyDescent="0.5">
      <c r="G119" s="15"/>
      <c r="H119" s="15"/>
      <c r="I119" s="352"/>
      <c r="J119" s="85"/>
      <c r="K119" s="15"/>
      <c r="L119" s="352"/>
      <c r="M119" s="15"/>
      <c r="N119" s="15"/>
      <c r="O119" s="15"/>
      <c r="P119" s="15"/>
      <c r="Q119" s="15"/>
      <c r="R119" s="85"/>
      <c r="S119" s="15"/>
      <c r="T119" s="85"/>
      <c r="U119" s="140"/>
      <c r="V119" s="85"/>
      <c r="W119" s="140"/>
      <c r="X119" s="85"/>
      <c r="Y119" s="140"/>
      <c r="Z119" s="140"/>
      <c r="AA119" s="15"/>
      <c r="AB119" s="15"/>
      <c r="AC119" s="15"/>
      <c r="AD119" s="15"/>
      <c r="AE119" s="15"/>
      <c r="AF119" s="15"/>
      <c r="AG119" s="15"/>
    </row>
    <row r="120" spans="7:33" x14ac:dyDescent="0.5">
      <c r="G120" s="15"/>
      <c r="H120" s="15"/>
      <c r="I120" s="352"/>
      <c r="J120" s="85"/>
      <c r="K120" s="15"/>
      <c r="L120" s="352"/>
      <c r="M120" s="15"/>
      <c r="N120" s="15"/>
      <c r="O120" s="15"/>
      <c r="P120" s="15"/>
      <c r="Q120" s="15"/>
      <c r="R120" s="85"/>
      <c r="S120" s="15"/>
      <c r="T120" s="85"/>
      <c r="U120" s="140"/>
      <c r="V120" s="85"/>
      <c r="W120" s="140"/>
      <c r="X120" s="85"/>
      <c r="Y120" s="140"/>
      <c r="Z120" s="140"/>
      <c r="AA120" s="15"/>
      <c r="AB120" s="15"/>
      <c r="AC120" s="15"/>
      <c r="AD120" s="15"/>
      <c r="AE120" s="15"/>
      <c r="AF120" s="15"/>
      <c r="AG120" s="15"/>
    </row>
    <row r="121" spans="7:33" x14ac:dyDescent="0.5">
      <c r="G121" s="15"/>
      <c r="H121" s="15"/>
      <c r="I121" s="352"/>
      <c r="J121" s="85"/>
      <c r="K121" s="15"/>
      <c r="L121" s="352"/>
      <c r="M121" s="15"/>
      <c r="N121" s="15"/>
      <c r="O121" s="15"/>
      <c r="P121" s="15"/>
      <c r="Q121" s="15"/>
      <c r="R121" s="85"/>
      <c r="S121" s="15"/>
      <c r="T121" s="85"/>
      <c r="U121" s="140"/>
      <c r="V121" s="85"/>
      <c r="W121" s="140"/>
      <c r="X121" s="85"/>
      <c r="Y121" s="140"/>
      <c r="Z121" s="140"/>
      <c r="AA121" s="15"/>
      <c r="AB121" s="15"/>
      <c r="AC121" s="15"/>
      <c r="AD121" s="15"/>
      <c r="AE121" s="15"/>
      <c r="AF121" s="15"/>
      <c r="AG121" s="15"/>
    </row>
    <row r="122" spans="7:33" x14ac:dyDescent="0.5">
      <c r="G122" s="15"/>
      <c r="H122" s="15"/>
      <c r="I122" s="352"/>
      <c r="J122" s="85"/>
      <c r="K122" s="15"/>
      <c r="L122" s="352"/>
      <c r="M122" s="15"/>
      <c r="N122" s="15"/>
      <c r="O122" s="15"/>
      <c r="P122" s="15"/>
      <c r="Q122" s="15"/>
      <c r="R122" s="85"/>
      <c r="S122" s="15"/>
      <c r="T122" s="85"/>
      <c r="U122" s="140"/>
      <c r="V122" s="85"/>
      <c r="W122" s="140"/>
      <c r="X122" s="85"/>
      <c r="Y122" s="140"/>
      <c r="Z122" s="140"/>
      <c r="AA122" s="15"/>
      <c r="AB122" s="15"/>
      <c r="AC122" s="15"/>
      <c r="AD122" s="15"/>
      <c r="AE122" s="15"/>
      <c r="AF122" s="15"/>
      <c r="AG122" s="15"/>
    </row>
    <row r="123" spans="7:33" x14ac:dyDescent="0.5">
      <c r="G123" s="15"/>
      <c r="H123" s="15"/>
      <c r="I123" s="352"/>
      <c r="J123" s="85"/>
      <c r="K123" s="15"/>
      <c r="L123" s="352"/>
      <c r="M123" s="15"/>
      <c r="N123" s="15"/>
      <c r="O123" s="15"/>
      <c r="P123" s="15"/>
      <c r="Q123" s="15"/>
      <c r="R123" s="85"/>
      <c r="S123" s="15"/>
      <c r="T123" s="85"/>
      <c r="U123" s="140"/>
      <c r="V123" s="85"/>
      <c r="W123" s="140"/>
      <c r="X123" s="85"/>
      <c r="Y123" s="140"/>
      <c r="Z123" s="140"/>
      <c r="AA123" s="15"/>
      <c r="AB123" s="15"/>
      <c r="AC123" s="15"/>
      <c r="AD123" s="15"/>
      <c r="AE123" s="15"/>
      <c r="AF123" s="15"/>
      <c r="AG123" s="15"/>
    </row>
    <row r="124" spans="7:33" x14ac:dyDescent="0.5">
      <c r="G124" s="15"/>
      <c r="H124" s="15"/>
      <c r="I124" s="352"/>
      <c r="J124" s="85"/>
      <c r="K124" s="15"/>
      <c r="L124" s="352"/>
      <c r="M124" s="15"/>
      <c r="N124" s="15"/>
      <c r="O124" s="15"/>
      <c r="P124" s="15"/>
      <c r="Q124" s="15"/>
      <c r="R124" s="85"/>
      <c r="S124" s="15"/>
      <c r="T124" s="85"/>
      <c r="U124" s="140"/>
      <c r="V124" s="85"/>
      <c r="W124" s="140"/>
      <c r="X124" s="85"/>
      <c r="Y124" s="140"/>
      <c r="Z124" s="140"/>
      <c r="AA124" s="15"/>
      <c r="AB124" s="15"/>
      <c r="AC124" s="15"/>
      <c r="AD124" s="15"/>
      <c r="AE124" s="15"/>
      <c r="AF124" s="15"/>
      <c r="AG124" s="15"/>
    </row>
    <row r="125" spans="7:33" x14ac:dyDescent="0.5">
      <c r="G125" s="15"/>
      <c r="H125" s="15"/>
      <c r="I125" s="352"/>
      <c r="J125" s="85"/>
      <c r="K125" s="15"/>
      <c r="L125" s="352"/>
      <c r="M125" s="15"/>
      <c r="N125" s="15"/>
      <c r="O125" s="15"/>
      <c r="P125" s="15"/>
      <c r="Q125" s="15"/>
      <c r="R125" s="85"/>
      <c r="S125" s="15"/>
      <c r="T125" s="85"/>
      <c r="U125" s="140"/>
      <c r="V125" s="85"/>
      <c r="W125" s="140"/>
      <c r="X125" s="85"/>
      <c r="Y125" s="140"/>
      <c r="Z125" s="140"/>
      <c r="AA125" s="15"/>
      <c r="AB125" s="15"/>
      <c r="AC125" s="15"/>
      <c r="AD125" s="15"/>
      <c r="AE125" s="15"/>
      <c r="AF125" s="15"/>
      <c r="AG125" s="15"/>
    </row>
    <row r="126" spans="7:33" x14ac:dyDescent="0.5">
      <c r="G126" s="15"/>
      <c r="H126" s="15"/>
      <c r="I126" s="352"/>
      <c r="J126" s="85"/>
      <c r="K126" s="15"/>
      <c r="L126" s="352"/>
      <c r="M126" s="15"/>
      <c r="N126" s="15"/>
      <c r="O126" s="15"/>
      <c r="P126" s="15"/>
      <c r="Q126" s="15"/>
      <c r="R126" s="85"/>
      <c r="S126" s="15"/>
      <c r="T126" s="85"/>
      <c r="U126" s="140"/>
      <c r="V126" s="85"/>
      <c r="W126" s="140"/>
      <c r="X126" s="85"/>
      <c r="Y126" s="140"/>
      <c r="Z126" s="140"/>
      <c r="AA126" s="15"/>
      <c r="AB126" s="15"/>
      <c r="AC126" s="15"/>
      <c r="AD126" s="15"/>
      <c r="AE126" s="15"/>
      <c r="AF126" s="15"/>
      <c r="AG126" s="15"/>
    </row>
    <row r="127" spans="7:33" x14ac:dyDescent="0.5">
      <c r="G127" s="15"/>
      <c r="H127" s="15"/>
      <c r="I127" s="352"/>
      <c r="J127" s="85"/>
      <c r="K127" s="15"/>
      <c r="L127" s="352"/>
      <c r="M127" s="15"/>
      <c r="N127" s="15"/>
      <c r="O127" s="15"/>
      <c r="P127" s="15"/>
      <c r="Q127" s="15"/>
      <c r="R127" s="85"/>
      <c r="S127" s="15"/>
      <c r="T127" s="85"/>
      <c r="U127" s="140"/>
      <c r="V127" s="85"/>
      <c r="W127" s="140"/>
      <c r="X127" s="85"/>
      <c r="Y127" s="140"/>
      <c r="Z127" s="140"/>
      <c r="AA127" s="15"/>
      <c r="AB127" s="15"/>
      <c r="AC127" s="15"/>
      <c r="AD127" s="15"/>
      <c r="AE127" s="15"/>
      <c r="AF127" s="15"/>
      <c r="AG127" s="15"/>
    </row>
    <row r="128" spans="7:33" x14ac:dyDescent="0.5">
      <c r="G128" s="15"/>
      <c r="H128" s="15"/>
      <c r="I128" s="352"/>
      <c r="J128" s="85"/>
      <c r="K128" s="15"/>
      <c r="L128" s="352"/>
      <c r="M128" s="15"/>
      <c r="N128" s="15"/>
      <c r="O128" s="15"/>
      <c r="P128" s="15"/>
      <c r="Q128" s="15"/>
      <c r="R128" s="85"/>
      <c r="S128" s="15"/>
      <c r="T128" s="85"/>
      <c r="U128" s="140"/>
      <c r="V128" s="85"/>
      <c r="W128" s="140"/>
      <c r="X128" s="85"/>
      <c r="Y128" s="140"/>
      <c r="Z128" s="140"/>
      <c r="AA128" s="15"/>
      <c r="AB128" s="15"/>
      <c r="AC128" s="15"/>
      <c r="AD128" s="15"/>
      <c r="AE128" s="15"/>
      <c r="AF128" s="15"/>
      <c r="AG128" s="15"/>
    </row>
    <row r="129" spans="7:33" x14ac:dyDescent="0.5">
      <c r="G129" s="15"/>
      <c r="H129" s="15"/>
      <c r="I129" s="352"/>
      <c r="J129" s="85"/>
      <c r="K129" s="15"/>
      <c r="L129" s="352"/>
      <c r="M129" s="15"/>
      <c r="N129" s="15"/>
      <c r="O129" s="15"/>
      <c r="P129" s="15"/>
      <c r="Q129" s="15"/>
      <c r="R129" s="85"/>
      <c r="S129" s="15"/>
      <c r="T129" s="85"/>
      <c r="U129" s="140"/>
      <c r="V129" s="85"/>
      <c r="W129" s="140"/>
      <c r="X129" s="85"/>
      <c r="Y129" s="140"/>
      <c r="Z129" s="140"/>
      <c r="AA129" s="15"/>
      <c r="AB129" s="15"/>
      <c r="AC129" s="15"/>
      <c r="AD129" s="15"/>
      <c r="AE129" s="15"/>
      <c r="AF129" s="15"/>
      <c r="AG129" s="15"/>
    </row>
    <row r="130" spans="7:33" x14ac:dyDescent="0.5">
      <c r="G130" s="15"/>
      <c r="H130" s="15"/>
      <c r="I130" s="352"/>
      <c r="J130" s="85"/>
      <c r="K130" s="15"/>
      <c r="L130" s="352"/>
      <c r="M130" s="15"/>
      <c r="N130" s="15"/>
      <c r="O130" s="15"/>
      <c r="P130" s="15"/>
      <c r="Q130" s="15"/>
      <c r="R130" s="85"/>
      <c r="S130" s="15"/>
      <c r="T130" s="85"/>
      <c r="U130" s="140"/>
      <c r="V130" s="85"/>
      <c r="W130" s="140"/>
      <c r="X130" s="85"/>
      <c r="Y130" s="140"/>
      <c r="Z130" s="140"/>
      <c r="AA130" s="15"/>
      <c r="AB130" s="15"/>
      <c r="AC130" s="15"/>
      <c r="AD130" s="15"/>
      <c r="AE130" s="15"/>
      <c r="AF130" s="15"/>
      <c r="AG130" s="15"/>
    </row>
    <row r="131" spans="7:33" x14ac:dyDescent="0.5">
      <c r="G131" s="15"/>
      <c r="H131" s="15"/>
      <c r="I131" s="352"/>
      <c r="J131" s="85"/>
      <c r="K131" s="15"/>
      <c r="L131" s="352"/>
      <c r="M131" s="15"/>
      <c r="N131" s="15"/>
      <c r="O131" s="15"/>
      <c r="P131" s="15"/>
      <c r="Q131" s="15"/>
      <c r="R131" s="85"/>
      <c r="S131" s="15"/>
      <c r="T131" s="85"/>
      <c r="U131" s="140"/>
      <c r="V131" s="85"/>
      <c r="W131" s="140"/>
      <c r="X131" s="85"/>
      <c r="Y131" s="140"/>
      <c r="Z131" s="140"/>
      <c r="AA131" s="15"/>
      <c r="AB131" s="15"/>
      <c r="AC131" s="15"/>
      <c r="AD131" s="15"/>
      <c r="AE131" s="15"/>
      <c r="AF131" s="15"/>
      <c r="AG131" s="15"/>
    </row>
    <row r="132" spans="7:33" x14ac:dyDescent="0.5">
      <c r="G132" s="15"/>
      <c r="H132" s="15"/>
      <c r="I132" s="352"/>
      <c r="J132" s="85"/>
      <c r="K132" s="15"/>
      <c r="L132" s="352"/>
      <c r="M132" s="15"/>
      <c r="N132" s="15"/>
      <c r="O132" s="15"/>
      <c r="P132" s="15"/>
      <c r="Q132" s="15"/>
      <c r="R132" s="85"/>
      <c r="S132" s="15"/>
      <c r="T132" s="85"/>
      <c r="U132" s="140"/>
      <c r="V132" s="85"/>
      <c r="W132" s="140"/>
      <c r="X132" s="85"/>
      <c r="Y132" s="140"/>
      <c r="Z132" s="140"/>
      <c r="AA132" s="15"/>
      <c r="AB132" s="15"/>
      <c r="AC132" s="15"/>
      <c r="AD132" s="15"/>
      <c r="AE132" s="15"/>
      <c r="AF132" s="15"/>
      <c r="AG132" s="15"/>
    </row>
    <row r="133" spans="7:33" x14ac:dyDescent="0.5">
      <c r="G133" s="15"/>
      <c r="H133" s="15"/>
      <c r="I133" s="352"/>
      <c r="J133" s="85"/>
      <c r="K133" s="15"/>
      <c r="L133" s="352"/>
      <c r="M133" s="15"/>
      <c r="N133" s="15"/>
      <c r="O133" s="15"/>
      <c r="P133" s="15"/>
      <c r="Q133" s="15"/>
      <c r="R133" s="85"/>
      <c r="S133" s="15"/>
      <c r="T133" s="85"/>
      <c r="U133" s="140"/>
      <c r="V133" s="85"/>
      <c r="W133" s="140"/>
      <c r="X133" s="85"/>
      <c r="Y133" s="140"/>
      <c r="Z133" s="140"/>
      <c r="AA133" s="15"/>
      <c r="AB133" s="15"/>
      <c r="AC133" s="15"/>
      <c r="AD133" s="15"/>
      <c r="AE133" s="15"/>
      <c r="AF133" s="15"/>
      <c r="AG133" s="15"/>
    </row>
    <row r="134" spans="7:33" x14ac:dyDescent="0.5">
      <c r="G134" s="15"/>
      <c r="H134" s="15"/>
      <c r="I134" s="352"/>
      <c r="J134" s="85"/>
      <c r="K134" s="15"/>
      <c r="L134" s="352"/>
      <c r="M134" s="15"/>
      <c r="N134" s="15"/>
      <c r="O134" s="15"/>
      <c r="P134" s="15"/>
      <c r="Q134" s="15"/>
      <c r="R134" s="85"/>
      <c r="S134" s="15"/>
      <c r="T134" s="85"/>
      <c r="U134" s="140"/>
      <c r="V134" s="85"/>
      <c r="W134" s="140"/>
      <c r="X134" s="85"/>
      <c r="Y134" s="140"/>
      <c r="Z134" s="140"/>
      <c r="AA134" s="15"/>
      <c r="AB134" s="15"/>
      <c r="AC134" s="15"/>
      <c r="AD134" s="15"/>
      <c r="AE134" s="15"/>
      <c r="AF134" s="15"/>
      <c r="AG134" s="15"/>
    </row>
    <row r="135" spans="7:33" x14ac:dyDescent="0.5">
      <c r="G135" s="15"/>
      <c r="H135" s="15"/>
      <c r="I135" s="352"/>
      <c r="J135" s="85"/>
      <c r="K135" s="15"/>
      <c r="L135" s="352"/>
      <c r="M135" s="15"/>
      <c r="N135" s="15"/>
      <c r="O135" s="15"/>
      <c r="P135" s="15"/>
      <c r="Q135" s="15"/>
      <c r="R135" s="85"/>
      <c r="S135" s="15"/>
      <c r="T135" s="85"/>
      <c r="U135" s="140"/>
      <c r="V135" s="85"/>
      <c r="W135" s="140"/>
      <c r="X135" s="85"/>
      <c r="Y135" s="140"/>
      <c r="Z135" s="140"/>
      <c r="AA135" s="15"/>
      <c r="AB135" s="15"/>
      <c r="AC135" s="15"/>
      <c r="AD135" s="15"/>
      <c r="AE135" s="15"/>
      <c r="AF135" s="15"/>
      <c r="AG135" s="15"/>
    </row>
    <row r="136" spans="7:33" x14ac:dyDescent="0.5">
      <c r="G136" s="15"/>
      <c r="H136" s="15"/>
      <c r="I136" s="352"/>
      <c r="J136" s="85"/>
      <c r="K136" s="15"/>
      <c r="L136" s="352"/>
      <c r="M136" s="15"/>
      <c r="N136" s="15"/>
      <c r="O136" s="15"/>
      <c r="P136" s="15"/>
      <c r="Q136" s="15"/>
      <c r="R136" s="85"/>
      <c r="S136" s="15"/>
      <c r="T136" s="85"/>
      <c r="U136" s="140"/>
      <c r="V136" s="85"/>
      <c r="W136" s="140"/>
      <c r="X136" s="85"/>
      <c r="Y136" s="140"/>
      <c r="Z136" s="140"/>
      <c r="AA136" s="15"/>
      <c r="AB136" s="15"/>
      <c r="AC136" s="15"/>
      <c r="AD136" s="15"/>
      <c r="AE136" s="15"/>
      <c r="AF136" s="15"/>
      <c r="AG136" s="15"/>
    </row>
    <row r="137" spans="7:33" x14ac:dyDescent="0.5">
      <c r="G137" s="15"/>
      <c r="H137" s="15"/>
      <c r="I137" s="352"/>
      <c r="J137" s="85"/>
      <c r="K137" s="15"/>
      <c r="L137" s="352"/>
      <c r="M137" s="15"/>
      <c r="N137" s="15"/>
      <c r="O137" s="15"/>
      <c r="P137" s="15"/>
      <c r="Q137" s="15"/>
      <c r="R137" s="85"/>
      <c r="S137" s="15"/>
      <c r="T137" s="85"/>
      <c r="U137" s="140"/>
      <c r="V137" s="85"/>
      <c r="W137" s="140"/>
      <c r="X137" s="85"/>
      <c r="Y137" s="140"/>
      <c r="Z137" s="140"/>
      <c r="AA137" s="15"/>
      <c r="AB137" s="15"/>
      <c r="AC137" s="15"/>
      <c r="AD137" s="15"/>
      <c r="AE137" s="15"/>
      <c r="AF137" s="15"/>
      <c r="AG137" s="15"/>
    </row>
    <row r="138" spans="7:33" x14ac:dyDescent="0.5">
      <c r="G138" s="15"/>
      <c r="H138" s="15"/>
      <c r="I138" s="352"/>
      <c r="J138" s="85"/>
      <c r="K138" s="15"/>
      <c r="L138" s="352"/>
      <c r="M138" s="15"/>
      <c r="N138" s="15"/>
      <c r="O138" s="15"/>
      <c r="P138" s="15"/>
      <c r="Q138" s="15"/>
      <c r="R138" s="85"/>
      <c r="S138" s="15"/>
      <c r="T138" s="85"/>
      <c r="U138" s="140"/>
      <c r="V138" s="85"/>
      <c r="W138" s="140"/>
      <c r="X138" s="85"/>
      <c r="Y138" s="140"/>
      <c r="Z138" s="140"/>
      <c r="AA138" s="15"/>
      <c r="AB138" s="15"/>
      <c r="AC138" s="15"/>
      <c r="AD138" s="15"/>
      <c r="AE138" s="15"/>
      <c r="AF138" s="15"/>
      <c r="AG138" s="15"/>
    </row>
    <row r="139" spans="7:33" x14ac:dyDescent="0.5">
      <c r="G139" s="15"/>
      <c r="H139" s="15"/>
      <c r="I139" s="352"/>
      <c r="J139" s="85"/>
      <c r="K139" s="15"/>
      <c r="L139" s="352"/>
      <c r="M139" s="15"/>
      <c r="N139" s="15"/>
      <c r="O139" s="15"/>
      <c r="P139" s="15"/>
      <c r="Q139" s="15"/>
      <c r="R139" s="85"/>
      <c r="S139" s="15"/>
      <c r="T139" s="85"/>
      <c r="U139" s="140"/>
      <c r="V139" s="85"/>
      <c r="W139" s="140"/>
      <c r="X139" s="85"/>
      <c r="Y139" s="140"/>
      <c r="Z139" s="140"/>
      <c r="AA139" s="15"/>
      <c r="AB139" s="15"/>
      <c r="AC139" s="15"/>
      <c r="AD139" s="15"/>
      <c r="AE139" s="15"/>
      <c r="AF139" s="15"/>
      <c r="AG139" s="15"/>
    </row>
    <row r="140" spans="7:33" x14ac:dyDescent="0.5">
      <c r="G140" s="15"/>
      <c r="H140" s="15"/>
      <c r="I140" s="352"/>
      <c r="J140" s="85"/>
      <c r="K140" s="15"/>
      <c r="L140" s="352"/>
      <c r="M140" s="15"/>
      <c r="N140" s="15"/>
      <c r="O140" s="15"/>
      <c r="P140" s="15"/>
      <c r="Q140" s="15"/>
      <c r="R140" s="85"/>
      <c r="S140" s="15"/>
      <c r="T140" s="85"/>
      <c r="U140" s="140"/>
      <c r="V140" s="85"/>
      <c r="W140" s="140"/>
      <c r="X140" s="85"/>
      <c r="Y140" s="140"/>
      <c r="Z140" s="140"/>
      <c r="AA140" s="15"/>
      <c r="AB140" s="15"/>
      <c r="AC140" s="15"/>
      <c r="AD140" s="15"/>
      <c r="AE140" s="15"/>
      <c r="AF140" s="15"/>
      <c r="AG140" s="15"/>
    </row>
    <row r="141" spans="7:33" x14ac:dyDescent="0.5">
      <c r="G141" s="15"/>
      <c r="H141" s="15"/>
      <c r="I141" s="352"/>
      <c r="J141" s="85"/>
      <c r="K141" s="15"/>
      <c r="L141" s="352"/>
      <c r="M141" s="15"/>
      <c r="N141" s="15"/>
      <c r="O141" s="15"/>
      <c r="P141" s="15"/>
      <c r="Q141" s="15"/>
      <c r="R141" s="85"/>
      <c r="S141" s="15"/>
      <c r="T141" s="85"/>
      <c r="U141" s="140"/>
      <c r="V141" s="85"/>
      <c r="W141" s="140"/>
      <c r="X141" s="85"/>
      <c r="Y141" s="140"/>
      <c r="Z141" s="140"/>
      <c r="AA141" s="15"/>
      <c r="AB141" s="15"/>
      <c r="AC141" s="15"/>
      <c r="AD141" s="15"/>
      <c r="AE141" s="15"/>
      <c r="AF141" s="15"/>
      <c r="AG141" s="15"/>
    </row>
    <row r="142" spans="7:33" x14ac:dyDescent="0.5">
      <c r="G142" s="15"/>
      <c r="H142" s="15"/>
      <c r="I142" s="352"/>
      <c r="J142" s="85"/>
      <c r="K142" s="15"/>
      <c r="L142" s="352"/>
      <c r="M142" s="15"/>
      <c r="N142" s="15"/>
      <c r="O142" s="15"/>
      <c r="P142" s="15"/>
      <c r="Q142" s="15"/>
      <c r="R142" s="85"/>
      <c r="S142" s="15"/>
      <c r="T142" s="85"/>
      <c r="U142" s="140"/>
      <c r="V142" s="85"/>
      <c r="W142" s="140"/>
      <c r="X142" s="85"/>
      <c r="Y142" s="140"/>
      <c r="Z142" s="140"/>
      <c r="AA142" s="15"/>
      <c r="AB142" s="15"/>
      <c r="AC142" s="15"/>
      <c r="AD142" s="15"/>
      <c r="AE142" s="15"/>
      <c r="AF142" s="15"/>
      <c r="AG142" s="15"/>
    </row>
    <row r="143" spans="7:33" x14ac:dyDescent="0.5">
      <c r="G143" s="15"/>
      <c r="H143" s="15"/>
      <c r="I143" s="352"/>
      <c r="J143" s="85"/>
      <c r="K143" s="15"/>
      <c r="L143" s="352"/>
      <c r="M143" s="15"/>
      <c r="N143" s="15"/>
      <c r="O143" s="15"/>
      <c r="P143" s="15"/>
      <c r="Q143" s="15"/>
      <c r="R143" s="85"/>
      <c r="S143" s="15"/>
      <c r="T143" s="85"/>
      <c r="U143" s="140"/>
      <c r="V143" s="85"/>
      <c r="W143" s="140"/>
      <c r="X143" s="85"/>
      <c r="Y143" s="140"/>
      <c r="Z143" s="140"/>
      <c r="AA143" s="15"/>
      <c r="AB143" s="15"/>
      <c r="AC143" s="15"/>
      <c r="AD143" s="15"/>
      <c r="AE143" s="15"/>
      <c r="AF143" s="15"/>
      <c r="AG143" s="15"/>
    </row>
    <row r="144" spans="7:33" x14ac:dyDescent="0.5">
      <c r="G144" s="15"/>
      <c r="H144" s="15"/>
      <c r="I144" s="352"/>
      <c r="J144" s="85"/>
      <c r="K144" s="15"/>
      <c r="L144" s="352"/>
      <c r="M144" s="15"/>
      <c r="N144" s="15"/>
      <c r="O144" s="15"/>
      <c r="P144" s="15"/>
      <c r="Q144" s="15"/>
      <c r="R144" s="85"/>
      <c r="S144" s="15"/>
      <c r="T144" s="85"/>
      <c r="U144" s="140"/>
      <c r="V144" s="85"/>
      <c r="W144" s="140"/>
      <c r="X144" s="85"/>
      <c r="Y144" s="140"/>
      <c r="Z144" s="140"/>
      <c r="AA144" s="15"/>
      <c r="AB144" s="15"/>
      <c r="AC144" s="15"/>
      <c r="AD144" s="15"/>
      <c r="AE144" s="15"/>
      <c r="AF144" s="15"/>
      <c r="AG144" s="15"/>
    </row>
    <row r="145" spans="7:33" x14ac:dyDescent="0.5">
      <c r="G145" s="15"/>
      <c r="H145" s="15"/>
      <c r="I145" s="352"/>
      <c r="J145" s="85"/>
      <c r="K145" s="15"/>
      <c r="L145" s="352"/>
      <c r="M145" s="15"/>
      <c r="N145" s="15"/>
      <c r="O145" s="15"/>
      <c r="P145" s="15"/>
      <c r="Q145" s="15"/>
      <c r="R145" s="85"/>
      <c r="S145" s="15"/>
      <c r="T145" s="85"/>
      <c r="U145" s="140"/>
      <c r="V145" s="85"/>
      <c r="W145" s="140"/>
      <c r="X145" s="85"/>
      <c r="Y145" s="140"/>
      <c r="Z145" s="140"/>
      <c r="AA145" s="15"/>
      <c r="AB145" s="15"/>
      <c r="AC145" s="15"/>
      <c r="AD145" s="15"/>
      <c r="AE145" s="15"/>
      <c r="AF145" s="15"/>
      <c r="AG145" s="15"/>
    </row>
    <row r="146" spans="7:33" x14ac:dyDescent="0.5">
      <c r="G146" s="15"/>
      <c r="H146" s="15"/>
      <c r="I146" s="352"/>
      <c r="J146" s="85"/>
      <c r="K146" s="15"/>
      <c r="L146" s="352"/>
      <c r="M146" s="15"/>
      <c r="N146" s="15"/>
      <c r="O146" s="15"/>
      <c r="P146" s="15"/>
      <c r="Q146" s="15"/>
      <c r="R146" s="85"/>
      <c r="S146" s="15"/>
      <c r="T146" s="85"/>
      <c r="U146" s="140"/>
      <c r="V146" s="85"/>
      <c r="W146" s="140"/>
      <c r="X146" s="85"/>
      <c r="Y146" s="140"/>
      <c r="Z146" s="140"/>
      <c r="AA146" s="15"/>
      <c r="AB146" s="15"/>
      <c r="AC146" s="15"/>
      <c r="AD146" s="15"/>
      <c r="AE146" s="15"/>
      <c r="AF146" s="15"/>
      <c r="AG146" s="15"/>
    </row>
    <row r="147" spans="7:33" x14ac:dyDescent="0.5">
      <c r="G147" s="15"/>
      <c r="H147" s="15"/>
      <c r="I147" s="352"/>
      <c r="J147" s="85"/>
      <c r="K147" s="15"/>
      <c r="L147" s="352"/>
      <c r="M147" s="15"/>
      <c r="N147" s="15"/>
      <c r="O147" s="15"/>
      <c r="P147" s="15"/>
      <c r="Q147" s="15"/>
      <c r="R147" s="85"/>
      <c r="S147" s="15"/>
      <c r="T147" s="85"/>
      <c r="U147" s="140"/>
      <c r="V147" s="85"/>
      <c r="W147" s="140"/>
      <c r="X147" s="85"/>
      <c r="Y147" s="140"/>
      <c r="Z147" s="140"/>
      <c r="AA147" s="15"/>
      <c r="AB147" s="15"/>
      <c r="AC147" s="15"/>
      <c r="AD147" s="15"/>
      <c r="AE147" s="15"/>
      <c r="AF147" s="15"/>
      <c r="AG147" s="15"/>
    </row>
    <row r="148" spans="7:33" x14ac:dyDescent="0.5">
      <c r="G148" s="15"/>
      <c r="H148" s="15"/>
      <c r="I148" s="352"/>
      <c r="J148" s="85"/>
      <c r="K148" s="15"/>
      <c r="L148" s="352"/>
      <c r="M148" s="15"/>
      <c r="N148" s="15"/>
      <c r="O148" s="15"/>
      <c r="P148" s="15"/>
      <c r="Q148" s="15"/>
      <c r="R148" s="85"/>
      <c r="S148" s="15"/>
      <c r="T148" s="85"/>
      <c r="U148" s="140"/>
      <c r="V148" s="85"/>
      <c r="W148" s="140"/>
      <c r="X148" s="85"/>
      <c r="Y148" s="140"/>
      <c r="Z148" s="140"/>
      <c r="AA148" s="15"/>
      <c r="AB148" s="15"/>
      <c r="AC148" s="15"/>
      <c r="AD148" s="15"/>
      <c r="AE148" s="15"/>
      <c r="AF148" s="15"/>
      <c r="AG148" s="15"/>
    </row>
    <row r="149" spans="7:33" x14ac:dyDescent="0.5">
      <c r="G149" s="15"/>
      <c r="H149" s="15"/>
      <c r="I149" s="352"/>
      <c r="J149" s="85"/>
      <c r="K149" s="15"/>
      <c r="L149" s="352"/>
      <c r="M149" s="15"/>
      <c r="N149" s="15"/>
      <c r="O149" s="15"/>
      <c r="P149" s="15"/>
      <c r="Q149" s="15"/>
      <c r="R149" s="85"/>
      <c r="S149" s="15"/>
      <c r="T149" s="85"/>
      <c r="U149" s="140"/>
      <c r="V149" s="85"/>
      <c r="W149" s="140"/>
      <c r="X149" s="85"/>
      <c r="Y149" s="140"/>
      <c r="Z149" s="140"/>
      <c r="AA149" s="15"/>
      <c r="AB149" s="15"/>
      <c r="AC149" s="15"/>
      <c r="AD149" s="15"/>
      <c r="AE149" s="15"/>
      <c r="AF149" s="15"/>
      <c r="AG149" s="15"/>
    </row>
    <row r="150" spans="7:33" x14ac:dyDescent="0.5">
      <c r="G150" s="15"/>
      <c r="H150" s="15"/>
      <c r="I150" s="352"/>
      <c r="J150" s="85"/>
      <c r="K150" s="15"/>
      <c r="L150" s="352"/>
      <c r="M150" s="15"/>
      <c r="N150" s="15"/>
      <c r="O150" s="15"/>
      <c r="P150" s="15"/>
      <c r="Q150" s="15"/>
      <c r="R150" s="85"/>
      <c r="S150" s="15"/>
      <c r="T150" s="85"/>
      <c r="U150" s="140"/>
      <c r="V150" s="85"/>
      <c r="W150" s="140"/>
      <c r="X150" s="85"/>
      <c r="Y150" s="140"/>
      <c r="Z150" s="140"/>
      <c r="AA150" s="15"/>
      <c r="AB150" s="15"/>
      <c r="AC150" s="15"/>
      <c r="AD150" s="15"/>
      <c r="AE150" s="15"/>
      <c r="AF150" s="15"/>
      <c r="AG150" s="15"/>
    </row>
    <row r="151" spans="7:33" x14ac:dyDescent="0.5">
      <c r="G151" s="15"/>
      <c r="H151" s="15"/>
      <c r="I151" s="352"/>
      <c r="J151" s="85"/>
      <c r="K151" s="15"/>
      <c r="L151" s="352"/>
      <c r="M151" s="15"/>
      <c r="N151" s="15"/>
      <c r="O151" s="15"/>
      <c r="P151" s="15"/>
      <c r="Q151" s="15"/>
      <c r="R151" s="85"/>
      <c r="S151" s="15"/>
      <c r="T151" s="85"/>
      <c r="U151" s="140"/>
      <c r="V151" s="85"/>
      <c r="W151" s="140"/>
      <c r="X151" s="85"/>
      <c r="Y151" s="140"/>
      <c r="Z151" s="140"/>
      <c r="AA151" s="15"/>
      <c r="AB151" s="15"/>
      <c r="AC151" s="15"/>
      <c r="AD151" s="15"/>
      <c r="AE151" s="15"/>
      <c r="AF151" s="15"/>
      <c r="AG151" s="15"/>
    </row>
    <row r="152" spans="7:33" x14ac:dyDescent="0.5">
      <c r="G152" s="15"/>
      <c r="H152" s="15"/>
      <c r="I152" s="352"/>
      <c r="J152" s="85"/>
      <c r="K152" s="15"/>
      <c r="L152" s="352"/>
      <c r="M152" s="15"/>
      <c r="N152" s="15"/>
      <c r="O152" s="15"/>
      <c r="P152" s="15"/>
      <c r="Q152" s="15"/>
      <c r="R152" s="85"/>
      <c r="S152" s="15"/>
      <c r="T152" s="85"/>
      <c r="U152" s="140"/>
      <c r="V152" s="85"/>
      <c r="W152" s="140"/>
      <c r="X152" s="85"/>
      <c r="Y152" s="140"/>
      <c r="Z152" s="140"/>
      <c r="AA152" s="15"/>
      <c r="AB152" s="15"/>
      <c r="AC152" s="15"/>
      <c r="AD152" s="15"/>
      <c r="AE152" s="15"/>
      <c r="AF152" s="15"/>
      <c r="AG152" s="15"/>
    </row>
    <row r="153" spans="7:33" x14ac:dyDescent="0.5">
      <c r="G153" s="15"/>
      <c r="H153" s="15"/>
      <c r="I153" s="352"/>
      <c r="J153" s="85"/>
      <c r="K153" s="15"/>
      <c r="L153" s="352"/>
      <c r="M153" s="15"/>
      <c r="N153" s="15"/>
      <c r="O153" s="15"/>
      <c r="P153" s="15"/>
      <c r="Q153" s="15"/>
      <c r="R153" s="85"/>
      <c r="S153" s="15"/>
      <c r="T153" s="85"/>
      <c r="U153" s="140"/>
      <c r="V153" s="85"/>
      <c r="W153" s="140"/>
      <c r="X153" s="85"/>
      <c r="Y153" s="140"/>
      <c r="Z153" s="140"/>
      <c r="AA153" s="15"/>
      <c r="AB153" s="15"/>
      <c r="AC153" s="15"/>
      <c r="AD153" s="15"/>
      <c r="AE153" s="15"/>
      <c r="AF153" s="15"/>
      <c r="AG153" s="15"/>
    </row>
    <row r="154" spans="7:33" x14ac:dyDescent="0.5">
      <c r="G154" s="15"/>
      <c r="H154" s="15"/>
      <c r="I154" s="352"/>
      <c r="J154" s="85"/>
      <c r="K154" s="15"/>
      <c r="L154" s="352"/>
      <c r="M154" s="15"/>
      <c r="N154" s="15"/>
      <c r="O154" s="15"/>
      <c r="P154" s="15"/>
      <c r="Q154" s="15"/>
      <c r="R154" s="85"/>
      <c r="S154" s="15"/>
      <c r="T154" s="85"/>
      <c r="U154" s="140"/>
      <c r="V154" s="85"/>
      <c r="W154" s="140"/>
      <c r="X154" s="85"/>
      <c r="Y154" s="140"/>
      <c r="Z154" s="140"/>
      <c r="AA154" s="15"/>
      <c r="AB154" s="15"/>
      <c r="AC154" s="15"/>
      <c r="AD154" s="15"/>
      <c r="AE154" s="15"/>
      <c r="AF154" s="15"/>
      <c r="AG154" s="15"/>
    </row>
    <row r="155" spans="7:33" x14ac:dyDescent="0.5">
      <c r="G155" s="15"/>
      <c r="H155" s="15"/>
      <c r="I155" s="352"/>
      <c r="J155" s="85"/>
      <c r="K155" s="15"/>
      <c r="L155" s="352"/>
      <c r="M155" s="15"/>
      <c r="N155" s="15"/>
      <c r="O155" s="15"/>
      <c r="P155" s="15"/>
      <c r="Q155" s="15"/>
      <c r="R155" s="85"/>
      <c r="S155" s="15"/>
      <c r="T155" s="85"/>
      <c r="U155" s="140"/>
      <c r="V155" s="85"/>
      <c r="W155" s="140"/>
      <c r="X155" s="85"/>
      <c r="Y155" s="140"/>
      <c r="Z155" s="140"/>
      <c r="AA155" s="15"/>
      <c r="AB155" s="15"/>
      <c r="AC155" s="15"/>
      <c r="AD155" s="15"/>
      <c r="AE155" s="15"/>
      <c r="AF155" s="15"/>
      <c r="AG155" s="15"/>
    </row>
    <row r="156" spans="7:33" x14ac:dyDescent="0.5">
      <c r="G156" s="15"/>
      <c r="H156" s="15"/>
      <c r="I156" s="352"/>
      <c r="J156" s="85"/>
      <c r="K156" s="15"/>
      <c r="L156" s="352"/>
      <c r="M156" s="15"/>
      <c r="N156" s="15"/>
      <c r="O156" s="15"/>
      <c r="P156" s="15"/>
      <c r="Q156" s="15"/>
      <c r="R156" s="85"/>
      <c r="S156" s="15"/>
      <c r="T156" s="85"/>
      <c r="U156" s="140"/>
      <c r="V156" s="85"/>
      <c r="W156" s="140"/>
      <c r="X156" s="85"/>
      <c r="Y156" s="140"/>
      <c r="Z156" s="140"/>
      <c r="AA156" s="15"/>
      <c r="AB156" s="15"/>
      <c r="AC156" s="15"/>
      <c r="AD156" s="15"/>
      <c r="AE156" s="15"/>
      <c r="AF156" s="15"/>
      <c r="AG156" s="15"/>
    </row>
    <row r="157" spans="7:33" x14ac:dyDescent="0.5">
      <c r="G157" s="15"/>
      <c r="H157" s="15"/>
      <c r="I157" s="352"/>
      <c r="J157" s="85"/>
      <c r="K157" s="15"/>
      <c r="L157" s="352"/>
      <c r="M157" s="15"/>
      <c r="N157" s="15"/>
      <c r="O157" s="15"/>
      <c r="P157" s="15"/>
      <c r="Q157" s="15"/>
      <c r="R157" s="85"/>
      <c r="S157" s="15"/>
      <c r="T157" s="85"/>
      <c r="U157" s="140"/>
      <c r="V157" s="85"/>
      <c r="W157" s="140"/>
      <c r="X157" s="85"/>
      <c r="Y157" s="140"/>
      <c r="Z157" s="140"/>
      <c r="AA157" s="15"/>
      <c r="AB157" s="15"/>
      <c r="AC157" s="15"/>
      <c r="AD157" s="15"/>
      <c r="AE157" s="15"/>
      <c r="AF157" s="15"/>
      <c r="AG157" s="15"/>
    </row>
    <row r="158" spans="7:33" x14ac:dyDescent="0.5">
      <c r="G158" s="15"/>
      <c r="H158" s="15"/>
      <c r="I158" s="352"/>
      <c r="J158" s="85"/>
      <c r="K158" s="15"/>
      <c r="L158" s="352"/>
      <c r="M158" s="15"/>
      <c r="N158" s="15"/>
      <c r="O158" s="15"/>
      <c r="P158" s="15"/>
      <c r="Q158" s="15"/>
      <c r="R158" s="85"/>
      <c r="S158" s="15"/>
      <c r="T158" s="85"/>
      <c r="U158" s="140"/>
      <c r="V158" s="85"/>
      <c r="W158" s="140"/>
      <c r="X158" s="85"/>
      <c r="Y158" s="140"/>
      <c r="Z158" s="140"/>
      <c r="AA158" s="15"/>
      <c r="AB158" s="15"/>
      <c r="AC158" s="15"/>
      <c r="AD158" s="15"/>
      <c r="AE158" s="15"/>
      <c r="AF158" s="15"/>
      <c r="AG158" s="15"/>
    </row>
    <row r="159" spans="7:33" x14ac:dyDescent="0.5">
      <c r="G159" s="15"/>
      <c r="H159" s="15"/>
      <c r="I159" s="352"/>
      <c r="J159" s="85"/>
      <c r="K159" s="15"/>
      <c r="L159" s="352"/>
      <c r="M159" s="15"/>
      <c r="N159" s="15"/>
      <c r="O159" s="15"/>
      <c r="P159" s="15"/>
      <c r="Q159" s="15"/>
      <c r="R159" s="85"/>
      <c r="S159" s="15"/>
      <c r="T159" s="85"/>
      <c r="U159" s="140"/>
      <c r="V159" s="85"/>
      <c r="W159" s="140"/>
      <c r="X159" s="85"/>
      <c r="Y159" s="140"/>
      <c r="Z159" s="140"/>
      <c r="AA159" s="15"/>
      <c r="AB159" s="15"/>
      <c r="AC159" s="15"/>
      <c r="AD159" s="15"/>
      <c r="AE159" s="15"/>
      <c r="AF159" s="15"/>
      <c r="AG159" s="15"/>
    </row>
    <row r="160" spans="7:33" x14ac:dyDescent="0.5">
      <c r="G160" s="15"/>
      <c r="H160" s="15"/>
      <c r="I160" s="352"/>
      <c r="J160" s="85"/>
      <c r="K160" s="15"/>
      <c r="L160" s="352"/>
      <c r="M160" s="15"/>
      <c r="N160" s="15"/>
      <c r="O160" s="15"/>
      <c r="P160" s="15"/>
      <c r="Q160" s="15"/>
      <c r="R160" s="85"/>
      <c r="S160" s="15"/>
      <c r="T160" s="85"/>
      <c r="U160" s="140"/>
      <c r="V160" s="85"/>
      <c r="W160" s="140"/>
      <c r="X160" s="85"/>
      <c r="Y160" s="140"/>
      <c r="Z160" s="140"/>
      <c r="AA160" s="15"/>
      <c r="AB160" s="15"/>
      <c r="AC160" s="15"/>
      <c r="AD160" s="15"/>
      <c r="AE160" s="15"/>
      <c r="AF160" s="15"/>
      <c r="AG160" s="15"/>
    </row>
    <row r="161" spans="1:33" x14ac:dyDescent="0.5">
      <c r="G161" s="15"/>
      <c r="H161" s="15"/>
      <c r="I161" s="352"/>
      <c r="J161" s="85"/>
      <c r="K161" s="15"/>
      <c r="L161" s="352"/>
      <c r="M161" s="15"/>
      <c r="N161" s="15"/>
      <c r="O161" s="15"/>
      <c r="P161" s="15"/>
      <c r="Q161" s="15"/>
      <c r="R161" s="85"/>
      <c r="S161" s="15"/>
      <c r="T161" s="85"/>
      <c r="U161" s="140"/>
      <c r="V161" s="85"/>
      <c r="W161" s="140"/>
      <c r="X161" s="85"/>
      <c r="Y161" s="140"/>
      <c r="Z161" s="140"/>
      <c r="AA161" s="15"/>
      <c r="AB161" s="15"/>
      <c r="AC161" s="15"/>
      <c r="AD161" s="15"/>
      <c r="AE161" s="15"/>
      <c r="AF161" s="15"/>
      <c r="AG161" s="15"/>
    </row>
    <row r="162" spans="1:33" x14ac:dyDescent="0.5">
      <c r="G162" s="15"/>
      <c r="H162" s="15"/>
      <c r="I162" s="352"/>
      <c r="J162" s="85"/>
      <c r="K162" s="15"/>
      <c r="L162" s="352"/>
      <c r="M162" s="15"/>
      <c r="N162" s="15"/>
      <c r="O162" s="15"/>
      <c r="P162" s="15"/>
      <c r="Q162" s="15"/>
      <c r="R162" s="85"/>
      <c r="S162" s="15"/>
      <c r="T162" s="85"/>
      <c r="U162" s="140"/>
      <c r="V162" s="85"/>
      <c r="W162" s="140"/>
      <c r="X162" s="85"/>
      <c r="Y162" s="140"/>
      <c r="Z162" s="140"/>
      <c r="AA162" s="15"/>
      <c r="AB162" s="15"/>
      <c r="AC162" s="15"/>
      <c r="AD162" s="15"/>
      <c r="AE162" s="15"/>
      <c r="AF162" s="15"/>
      <c r="AG162" s="15"/>
    </row>
    <row r="163" spans="1:33" x14ac:dyDescent="0.5">
      <c r="G163" s="15"/>
      <c r="H163" s="15"/>
      <c r="I163" s="352"/>
      <c r="J163" s="85"/>
      <c r="K163" s="15"/>
      <c r="L163" s="352"/>
      <c r="M163" s="15"/>
      <c r="N163" s="15"/>
      <c r="O163" s="15"/>
      <c r="P163" s="15"/>
      <c r="Q163" s="15"/>
      <c r="R163" s="85"/>
      <c r="S163" s="15"/>
      <c r="T163" s="85"/>
      <c r="U163" s="140"/>
      <c r="V163" s="85"/>
      <c r="W163" s="140"/>
      <c r="X163" s="85"/>
      <c r="Y163" s="140"/>
      <c r="Z163" s="140"/>
      <c r="AA163" s="15"/>
      <c r="AB163" s="15"/>
      <c r="AC163" s="15"/>
      <c r="AD163" s="15"/>
      <c r="AE163" s="15"/>
      <c r="AF163" s="15"/>
      <c r="AG163" s="15"/>
    </row>
    <row r="164" spans="1:33" x14ac:dyDescent="0.5">
      <c r="G164" s="15"/>
      <c r="H164" s="15"/>
      <c r="I164" s="352"/>
      <c r="J164" s="85"/>
      <c r="K164" s="15"/>
      <c r="L164" s="352"/>
      <c r="M164" s="15"/>
      <c r="N164" s="15"/>
      <c r="O164" s="15"/>
      <c r="P164" s="15"/>
      <c r="Q164" s="15"/>
      <c r="R164" s="85"/>
      <c r="S164" s="15"/>
      <c r="T164" s="85"/>
      <c r="U164" s="140"/>
      <c r="V164" s="85"/>
      <c r="W164" s="140"/>
      <c r="X164" s="85"/>
      <c r="Y164" s="140"/>
      <c r="Z164" s="140"/>
      <c r="AA164" s="15"/>
      <c r="AB164" s="15"/>
      <c r="AC164" s="15"/>
      <c r="AD164" s="15"/>
      <c r="AE164" s="15"/>
      <c r="AF164" s="15"/>
      <c r="AG164" s="15"/>
    </row>
    <row r="165" spans="1:33" x14ac:dyDescent="0.5">
      <c r="G165" s="15"/>
      <c r="H165" s="15"/>
      <c r="I165" s="352"/>
      <c r="J165" s="85"/>
      <c r="K165" s="15"/>
      <c r="L165" s="352"/>
      <c r="M165" s="15"/>
      <c r="N165" s="15"/>
      <c r="O165" s="15"/>
      <c r="P165" s="15"/>
      <c r="Q165" s="15"/>
      <c r="R165" s="85"/>
      <c r="S165" s="15"/>
      <c r="T165" s="85"/>
      <c r="U165" s="140"/>
      <c r="V165" s="85"/>
      <c r="W165" s="140"/>
      <c r="X165" s="85"/>
      <c r="Y165" s="140"/>
      <c r="Z165" s="140"/>
      <c r="AA165" s="15"/>
      <c r="AB165" s="15"/>
      <c r="AC165" s="15"/>
      <c r="AD165" s="15"/>
      <c r="AE165" s="15"/>
      <c r="AF165" s="15"/>
      <c r="AG165" s="15"/>
    </row>
    <row r="166" spans="1:33" x14ac:dyDescent="0.5">
      <c r="G166" s="15"/>
      <c r="H166" s="15"/>
      <c r="I166" s="352"/>
      <c r="J166" s="85"/>
      <c r="K166" s="15"/>
      <c r="L166" s="352"/>
      <c r="M166" s="15"/>
      <c r="N166" s="15"/>
      <c r="O166" s="15"/>
      <c r="P166" s="15"/>
      <c r="Q166" s="15"/>
      <c r="R166" s="85"/>
      <c r="S166" s="15"/>
      <c r="T166" s="85"/>
      <c r="U166" s="140"/>
      <c r="V166" s="85"/>
      <c r="W166" s="140"/>
      <c r="X166" s="85"/>
      <c r="Y166" s="140"/>
      <c r="Z166" s="140"/>
      <c r="AA166" s="15"/>
      <c r="AB166" s="15"/>
      <c r="AC166" s="15"/>
      <c r="AD166" s="15"/>
      <c r="AE166" s="15"/>
      <c r="AF166" s="15"/>
      <c r="AG166" s="15"/>
    </row>
    <row r="167" spans="1:33" x14ac:dyDescent="0.5">
      <c r="G167" s="15"/>
      <c r="H167" s="15"/>
      <c r="I167" s="352"/>
      <c r="J167" s="85"/>
      <c r="K167" s="15"/>
      <c r="L167" s="352"/>
      <c r="M167" s="15"/>
      <c r="N167" s="15"/>
      <c r="O167" s="15"/>
      <c r="P167" s="15"/>
      <c r="Q167" s="15"/>
      <c r="R167" s="85"/>
      <c r="S167" s="15"/>
      <c r="T167" s="85"/>
      <c r="U167" s="140"/>
      <c r="V167" s="85"/>
      <c r="W167" s="140"/>
      <c r="X167" s="85"/>
      <c r="Y167" s="140"/>
      <c r="Z167" s="140"/>
      <c r="AA167" s="15"/>
      <c r="AB167" s="15"/>
      <c r="AC167" s="15"/>
      <c r="AD167" s="15"/>
      <c r="AE167" s="15"/>
      <c r="AF167" s="15"/>
      <c r="AG167" s="15"/>
    </row>
    <row r="168" spans="1:33" x14ac:dyDescent="0.5">
      <c r="G168" s="15"/>
      <c r="H168" s="15"/>
      <c r="I168" s="352"/>
      <c r="J168" s="85"/>
      <c r="K168" s="15"/>
      <c r="L168" s="352"/>
      <c r="M168" s="15"/>
      <c r="N168" s="15"/>
      <c r="O168" s="15"/>
      <c r="P168" s="15"/>
      <c r="Q168" s="15"/>
      <c r="R168" s="85"/>
      <c r="S168" s="15"/>
      <c r="T168" s="85"/>
      <c r="U168" s="140"/>
      <c r="V168" s="85"/>
      <c r="W168" s="140"/>
      <c r="X168" s="85"/>
      <c r="Y168" s="140"/>
      <c r="Z168" s="140"/>
      <c r="AA168" s="15"/>
      <c r="AB168" s="15"/>
      <c r="AC168" s="15"/>
      <c r="AD168" s="15"/>
      <c r="AE168" s="15"/>
      <c r="AF168" s="15"/>
      <c r="AG168" s="15"/>
    </row>
    <row r="169" spans="1:33" x14ac:dyDescent="0.5">
      <c r="G169" s="15"/>
      <c r="H169" s="15"/>
      <c r="I169" s="352"/>
      <c r="J169" s="85"/>
      <c r="K169" s="15"/>
      <c r="L169" s="352"/>
      <c r="M169" s="15"/>
      <c r="N169" s="15"/>
      <c r="O169" s="15"/>
      <c r="P169" s="15"/>
      <c r="Q169" s="15"/>
      <c r="R169" s="85"/>
      <c r="S169" s="15"/>
      <c r="T169" s="85"/>
      <c r="U169" s="140"/>
      <c r="V169" s="85"/>
      <c r="W169" s="140"/>
      <c r="X169" s="85"/>
      <c r="Y169" s="140"/>
      <c r="Z169" s="140"/>
      <c r="AA169" s="15"/>
      <c r="AB169" s="15"/>
      <c r="AC169" s="15"/>
      <c r="AD169" s="15"/>
      <c r="AE169" s="15"/>
      <c r="AF169" s="15"/>
      <c r="AG169" s="15"/>
    </row>
    <row r="170" spans="1:33" x14ac:dyDescent="0.5">
      <c r="G170" s="15"/>
      <c r="H170" s="15"/>
      <c r="I170" s="352"/>
      <c r="J170" s="85"/>
      <c r="K170" s="15"/>
      <c r="L170" s="352"/>
      <c r="M170" s="15"/>
      <c r="N170" s="15"/>
      <c r="O170" s="15"/>
      <c r="P170" s="15"/>
      <c r="Q170" s="15"/>
      <c r="R170" s="85"/>
      <c r="S170" s="15"/>
      <c r="T170" s="85"/>
      <c r="U170" s="140"/>
      <c r="V170" s="85"/>
      <c r="W170" s="140"/>
      <c r="X170" s="85"/>
      <c r="Y170" s="140"/>
      <c r="Z170" s="140"/>
      <c r="AA170" s="15"/>
      <c r="AB170" s="15"/>
      <c r="AC170" s="15"/>
      <c r="AD170" s="15"/>
      <c r="AE170" s="15"/>
      <c r="AF170" s="15"/>
      <c r="AG170" s="15"/>
    </row>
    <row r="171" spans="1:33" x14ac:dyDescent="0.5">
      <c r="G171" s="15"/>
      <c r="H171" s="15"/>
      <c r="I171" s="352"/>
      <c r="J171" s="85"/>
      <c r="K171" s="15"/>
      <c r="L171" s="352"/>
      <c r="M171" s="15"/>
      <c r="N171" s="15"/>
      <c r="O171" s="15"/>
      <c r="P171" s="15"/>
      <c r="Q171" s="15"/>
      <c r="R171" s="85"/>
      <c r="S171" s="15"/>
      <c r="T171" s="85"/>
      <c r="U171" s="140"/>
      <c r="V171" s="85"/>
      <c r="W171" s="140"/>
      <c r="X171" s="85"/>
      <c r="Y171" s="140"/>
      <c r="Z171" s="140"/>
      <c r="AA171" s="15"/>
      <c r="AB171" s="15"/>
      <c r="AC171" s="15"/>
      <c r="AD171" s="15"/>
      <c r="AE171" s="15"/>
      <c r="AF171" s="15"/>
      <c r="AG171" s="15"/>
    </row>
    <row r="172" spans="1:33" x14ac:dyDescent="0.5">
      <c r="A172" s="48"/>
      <c r="B172" s="48"/>
      <c r="C172" s="48"/>
      <c r="E172" s="48"/>
      <c r="F172" s="48"/>
      <c r="G172" s="48"/>
      <c r="H172" s="48"/>
      <c r="I172" s="350"/>
      <c r="J172" s="86"/>
      <c r="K172" s="48"/>
      <c r="L172" s="350"/>
      <c r="M172" s="15"/>
      <c r="N172" s="15"/>
      <c r="O172" s="15"/>
      <c r="P172" s="15"/>
      <c r="Q172" s="15"/>
      <c r="R172" s="85"/>
      <c r="S172" s="15"/>
      <c r="T172" s="85"/>
      <c r="U172" s="140"/>
      <c r="V172" s="85"/>
      <c r="W172" s="140"/>
      <c r="X172" s="86"/>
      <c r="Y172" s="140"/>
      <c r="Z172" s="140"/>
      <c r="AA172" s="15"/>
      <c r="AB172" s="15"/>
      <c r="AC172" s="15"/>
      <c r="AD172" s="15"/>
      <c r="AE172" s="15"/>
      <c r="AF172" s="15"/>
      <c r="AG172" s="15"/>
    </row>
    <row r="173" spans="1:33" x14ac:dyDescent="0.5">
      <c r="A173" s="45"/>
      <c r="B173" s="45"/>
      <c r="C173" s="45"/>
      <c r="E173" s="45"/>
      <c r="F173" s="45"/>
      <c r="G173" s="45"/>
      <c r="H173" s="45"/>
      <c r="I173" s="351"/>
      <c r="J173" s="87"/>
      <c r="K173" s="45"/>
      <c r="L173" s="351"/>
      <c r="M173" s="15"/>
      <c r="N173" s="15"/>
      <c r="O173" s="15"/>
      <c r="P173" s="15"/>
      <c r="Q173" s="15"/>
      <c r="R173" s="85"/>
      <c r="S173" s="15"/>
      <c r="T173" s="85"/>
      <c r="U173" s="140"/>
      <c r="V173" s="85"/>
      <c r="W173" s="140"/>
      <c r="X173" s="87"/>
      <c r="Y173" s="140"/>
      <c r="Z173" s="140"/>
      <c r="AA173" s="15"/>
      <c r="AB173" s="15"/>
      <c r="AC173" s="15"/>
      <c r="AD173" s="15"/>
      <c r="AE173" s="15"/>
      <c r="AF173" s="15"/>
      <c r="AG173" s="15"/>
    </row>
    <row r="174" spans="1:33" x14ac:dyDescent="0.5">
      <c r="A174" s="45"/>
      <c r="B174" s="45"/>
      <c r="C174" s="45"/>
      <c r="E174" s="45"/>
      <c r="F174" s="45"/>
      <c r="G174" s="45"/>
      <c r="H174" s="45"/>
      <c r="I174" s="351"/>
      <c r="J174" s="87"/>
      <c r="K174" s="45"/>
      <c r="L174" s="351"/>
      <c r="M174" s="15"/>
      <c r="N174" s="15"/>
      <c r="O174" s="15"/>
      <c r="P174" s="15"/>
      <c r="Q174" s="15"/>
      <c r="R174" s="85"/>
      <c r="S174" s="15"/>
      <c r="T174" s="85"/>
      <c r="U174" s="140"/>
      <c r="V174" s="85"/>
      <c r="W174" s="140"/>
      <c r="X174" s="87"/>
      <c r="Y174" s="140"/>
      <c r="Z174" s="140"/>
      <c r="AA174" s="15"/>
      <c r="AB174" s="15"/>
      <c r="AC174" s="15"/>
      <c r="AD174" s="15"/>
      <c r="AE174" s="15"/>
      <c r="AF174" s="15"/>
      <c r="AG174" s="15"/>
    </row>
    <row r="175" spans="1:33" x14ac:dyDescent="0.5">
      <c r="A175" s="45"/>
      <c r="B175" s="45"/>
      <c r="C175" s="45"/>
      <c r="E175" s="45"/>
      <c r="F175" s="45"/>
      <c r="G175" s="45"/>
      <c r="H175" s="45"/>
      <c r="I175" s="351"/>
      <c r="J175" s="87"/>
      <c r="K175" s="45"/>
      <c r="L175" s="351"/>
      <c r="M175" s="15"/>
      <c r="N175" s="15"/>
      <c r="O175" s="15"/>
      <c r="P175" s="15"/>
      <c r="Q175" s="15"/>
      <c r="R175" s="85"/>
      <c r="S175" s="15"/>
      <c r="T175" s="85"/>
      <c r="U175" s="140"/>
      <c r="V175" s="85"/>
      <c r="W175" s="140"/>
      <c r="X175" s="87"/>
      <c r="Y175" s="140"/>
      <c r="Z175" s="140"/>
      <c r="AA175" s="15"/>
      <c r="AB175" s="15"/>
      <c r="AC175" s="15"/>
      <c r="AD175" s="15"/>
      <c r="AE175" s="15"/>
      <c r="AF175" s="15"/>
      <c r="AG175" s="15"/>
    </row>
    <row r="176" spans="1:33" x14ac:dyDescent="0.5">
      <c r="A176" s="45"/>
      <c r="B176" s="45"/>
      <c r="C176" s="45"/>
      <c r="E176" s="45"/>
      <c r="F176" s="45"/>
      <c r="G176" s="45"/>
      <c r="H176" s="45"/>
      <c r="I176" s="351"/>
      <c r="J176" s="87"/>
      <c r="K176" s="45"/>
      <c r="L176" s="351"/>
      <c r="M176" s="15"/>
      <c r="N176" s="15"/>
      <c r="O176" s="15"/>
      <c r="P176" s="15"/>
      <c r="Q176" s="15"/>
      <c r="R176" s="85"/>
      <c r="S176" s="15"/>
      <c r="T176" s="85"/>
      <c r="U176" s="140"/>
      <c r="V176" s="85"/>
      <c r="W176" s="140"/>
      <c r="X176" s="87"/>
      <c r="Y176" s="140"/>
      <c r="Z176" s="140"/>
      <c r="AA176" s="15"/>
      <c r="AB176" s="15"/>
      <c r="AC176" s="15"/>
      <c r="AD176" s="15"/>
      <c r="AE176" s="15"/>
      <c r="AF176" s="15"/>
      <c r="AG176" s="15"/>
    </row>
    <row r="177" spans="1:33" x14ac:dyDescent="0.5">
      <c r="A177" s="45"/>
      <c r="B177" s="45"/>
      <c r="C177" s="45"/>
      <c r="E177" s="45"/>
      <c r="F177" s="45"/>
      <c r="G177" s="45"/>
      <c r="H177" s="45"/>
      <c r="I177" s="351"/>
      <c r="J177" s="87"/>
      <c r="K177" s="45"/>
      <c r="L177" s="351"/>
      <c r="M177" s="15"/>
      <c r="N177" s="15"/>
      <c r="O177" s="15"/>
      <c r="P177" s="15"/>
      <c r="Q177" s="15"/>
      <c r="R177" s="85"/>
      <c r="S177" s="15"/>
      <c r="T177" s="85"/>
      <c r="U177" s="140"/>
      <c r="V177" s="85"/>
      <c r="W177" s="140"/>
      <c r="X177" s="87"/>
      <c r="Y177" s="140"/>
      <c r="Z177" s="140"/>
      <c r="AA177" s="15"/>
      <c r="AB177" s="15"/>
      <c r="AC177" s="15"/>
      <c r="AD177" s="15"/>
      <c r="AE177" s="15"/>
      <c r="AF177" s="15"/>
      <c r="AG177" s="15"/>
    </row>
    <row r="178" spans="1:33" x14ac:dyDescent="0.5">
      <c r="A178" s="45"/>
      <c r="B178" s="45"/>
      <c r="C178" s="45"/>
      <c r="E178" s="45"/>
      <c r="F178" s="45"/>
      <c r="G178" s="45"/>
      <c r="H178" s="45"/>
      <c r="I178" s="351"/>
      <c r="J178" s="87"/>
      <c r="K178" s="45"/>
      <c r="L178" s="351"/>
      <c r="M178" s="15"/>
      <c r="N178" s="15"/>
      <c r="O178" s="15"/>
      <c r="P178" s="15"/>
      <c r="Q178" s="15"/>
      <c r="R178" s="85"/>
      <c r="S178" s="15"/>
      <c r="T178" s="85"/>
      <c r="U178" s="140"/>
      <c r="V178" s="85"/>
      <c r="W178" s="140"/>
      <c r="X178" s="87"/>
      <c r="Y178" s="140"/>
      <c r="Z178" s="140"/>
      <c r="AA178" s="15"/>
      <c r="AB178" s="15"/>
      <c r="AC178" s="15"/>
      <c r="AD178" s="15"/>
      <c r="AE178" s="15"/>
      <c r="AF178" s="15"/>
      <c r="AG178" s="15"/>
    </row>
    <row r="179" spans="1:33" x14ac:dyDescent="0.5">
      <c r="A179" s="45"/>
      <c r="B179" s="45"/>
      <c r="C179" s="45"/>
      <c r="E179" s="45"/>
      <c r="F179" s="45"/>
      <c r="G179" s="45"/>
      <c r="H179" s="45"/>
      <c r="I179" s="351"/>
      <c r="J179" s="87"/>
      <c r="K179" s="45"/>
      <c r="L179" s="351"/>
      <c r="M179" s="15"/>
      <c r="N179" s="15"/>
      <c r="O179" s="15"/>
      <c r="P179" s="15"/>
      <c r="Q179" s="15"/>
      <c r="R179" s="85"/>
      <c r="S179" s="15"/>
      <c r="T179" s="85"/>
      <c r="U179" s="140"/>
      <c r="V179" s="85"/>
      <c r="W179" s="140"/>
      <c r="X179" s="87"/>
      <c r="Y179" s="140"/>
      <c r="Z179" s="140"/>
      <c r="AA179" s="15"/>
      <c r="AB179" s="15"/>
      <c r="AC179" s="15"/>
      <c r="AD179" s="15"/>
      <c r="AE179" s="15"/>
      <c r="AF179" s="15"/>
      <c r="AG179" s="15"/>
    </row>
    <row r="180" spans="1:33" x14ac:dyDescent="0.5">
      <c r="A180" s="45"/>
      <c r="B180" s="45"/>
      <c r="C180" s="45"/>
      <c r="E180" s="45"/>
      <c r="F180" s="45"/>
      <c r="G180" s="45"/>
      <c r="H180" s="45"/>
      <c r="I180" s="351"/>
      <c r="J180" s="87"/>
      <c r="K180" s="45"/>
      <c r="L180" s="351"/>
      <c r="M180" s="15"/>
      <c r="N180" s="15"/>
      <c r="O180" s="15"/>
      <c r="P180" s="15"/>
      <c r="Q180" s="15"/>
      <c r="R180" s="85"/>
      <c r="S180" s="15"/>
      <c r="T180" s="85"/>
      <c r="U180" s="140"/>
      <c r="V180" s="85"/>
      <c r="W180" s="140"/>
      <c r="X180" s="87"/>
      <c r="Y180" s="140"/>
      <c r="Z180" s="140"/>
      <c r="AA180" s="15"/>
      <c r="AB180" s="15"/>
      <c r="AC180" s="15"/>
      <c r="AD180" s="15"/>
      <c r="AE180" s="15"/>
      <c r="AF180" s="15"/>
      <c r="AG180" s="15"/>
    </row>
    <row r="181" spans="1:33" x14ac:dyDescent="0.5">
      <c r="A181" s="45"/>
      <c r="B181" s="45"/>
      <c r="C181" s="45"/>
      <c r="E181" s="45"/>
      <c r="F181" s="45"/>
      <c r="G181" s="45"/>
      <c r="H181" s="45"/>
      <c r="I181" s="351"/>
      <c r="J181" s="87"/>
      <c r="K181" s="45"/>
      <c r="L181" s="351"/>
      <c r="M181" s="48"/>
      <c r="N181" s="48"/>
      <c r="O181" s="48"/>
      <c r="P181" s="48"/>
      <c r="Q181" s="48"/>
      <c r="R181" s="86"/>
      <c r="S181" s="48"/>
      <c r="T181" s="86"/>
      <c r="X181" s="87"/>
      <c r="Y181" s="141"/>
      <c r="Z181" s="141"/>
      <c r="AA181" s="48"/>
      <c r="AB181" s="48"/>
      <c r="AC181" s="48"/>
      <c r="AD181" s="48"/>
    </row>
    <row r="182" spans="1:33" x14ac:dyDescent="0.5">
      <c r="A182" s="45"/>
      <c r="B182" s="45"/>
      <c r="C182" s="45"/>
      <c r="E182" s="45"/>
      <c r="F182" s="45"/>
      <c r="G182" s="45"/>
      <c r="H182" s="45"/>
      <c r="I182" s="351"/>
      <c r="J182" s="87"/>
      <c r="K182" s="45"/>
      <c r="L182" s="351"/>
      <c r="M182" s="45"/>
      <c r="N182" s="45"/>
      <c r="O182" s="45"/>
      <c r="P182" s="45"/>
      <c r="Q182" s="45"/>
      <c r="R182" s="87"/>
      <c r="S182" s="45"/>
      <c r="T182" s="87"/>
      <c r="X182" s="87"/>
      <c r="Y182" s="142"/>
      <c r="Z182" s="142"/>
      <c r="AA182" s="45"/>
      <c r="AB182" s="45"/>
      <c r="AC182" s="45"/>
      <c r="AD182" s="45"/>
    </row>
    <row r="183" spans="1:33" x14ac:dyDescent="0.5">
      <c r="A183" s="45"/>
      <c r="B183" s="45"/>
      <c r="C183" s="45"/>
      <c r="E183" s="45"/>
      <c r="F183" s="45"/>
      <c r="G183" s="45"/>
      <c r="H183" s="45"/>
      <c r="I183" s="351"/>
      <c r="J183" s="87"/>
      <c r="K183" s="45"/>
      <c r="L183" s="351"/>
      <c r="M183" s="45"/>
      <c r="N183" s="45"/>
      <c r="O183" s="45"/>
      <c r="P183" s="45"/>
      <c r="Q183" s="45"/>
      <c r="R183" s="87"/>
      <c r="S183" s="45"/>
      <c r="T183" s="87"/>
      <c r="X183" s="87"/>
      <c r="Y183" s="142"/>
      <c r="Z183" s="142"/>
      <c r="AA183" s="45"/>
      <c r="AB183" s="45"/>
      <c r="AC183" s="45"/>
      <c r="AD183" s="45"/>
    </row>
    <row r="184" spans="1:33" x14ac:dyDescent="0.5">
      <c r="A184" s="45"/>
      <c r="B184" s="45"/>
      <c r="C184" s="45"/>
      <c r="E184" s="45"/>
      <c r="F184" s="45"/>
      <c r="G184" s="45"/>
      <c r="H184" s="45"/>
      <c r="I184" s="351"/>
      <c r="J184" s="87"/>
      <c r="K184" s="45"/>
      <c r="L184" s="351"/>
      <c r="M184" s="45"/>
      <c r="N184" s="45"/>
      <c r="O184" s="45"/>
      <c r="P184" s="45"/>
      <c r="Q184" s="45"/>
      <c r="R184" s="87"/>
      <c r="S184" s="45"/>
      <c r="T184" s="87"/>
      <c r="X184" s="87"/>
      <c r="Y184" s="142"/>
      <c r="Z184" s="142"/>
      <c r="AA184" s="45"/>
      <c r="AB184" s="45"/>
      <c r="AC184" s="45"/>
      <c r="AD184" s="45"/>
    </row>
    <row r="185" spans="1:33" x14ac:dyDescent="0.5">
      <c r="A185" s="45"/>
      <c r="B185" s="45"/>
      <c r="C185" s="45"/>
      <c r="E185" s="45"/>
      <c r="F185" s="45"/>
      <c r="G185" s="45"/>
      <c r="H185" s="45"/>
      <c r="I185" s="351"/>
      <c r="J185" s="87"/>
      <c r="K185" s="45"/>
      <c r="L185" s="351"/>
      <c r="M185" s="45"/>
      <c r="N185" s="45"/>
      <c r="O185" s="45"/>
      <c r="P185" s="45"/>
      <c r="Q185" s="45"/>
      <c r="R185" s="87"/>
      <c r="S185" s="45"/>
      <c r="T185" s="87"/>
      <c r="X185" s="87"/>
      <c r="Y185" s="142"/>
      <c r="Z185" s="142"/>
      <c r="AA185" s="45"/>
      <c r="AB185" s="45"/>
      <c r="AC185" s="45"/>
      <c r="AD185" s="45"/>
    </row>
    <row r="186" spans="1:33" x14ac:dyDescent="0.5">
      <c r="A186" s="45"/>
      <c r="B186" s="45"/>
      <c r="C186" s="45"/>
      <c r="E186" s="45"/>
      <c r="F186" s="45"/>
      <c r="G186" s="45"/>
      <c r="H186" s="45"/>
      <c r="I186" s="351"/>
      <c r="J186" s="87"/>
      <c r="K186" s="45"/>
      <c r="L186" s="351"/>
      <c r="M186" s="45"/>
      <c r="N186" s="45"/>
      <c r="O186" s="45"/>
      <c r="P186" s="45"/>
      <c r="Q186" s="45"/>
      <c r="R186" s="87"/>
      <c r="S186" s="45"/>
      <c r="T186" s="87"/>
      <c r="X186" s="87"/>
      <c r="Y186" s="142"/>
      <c r="Z186" s="142"/>
      <c r="AA186" s="45"/>
      <c r="AB186" s="45"/>
      <c r="AC186" s="45"/>
      <c r="AD186" s="45"/>
    </row>
    <row r="187" spans="1:33" x14ac:dyDescent="0.5">
      <c r="A187" s="45"/>
      <c r="B187" s="45"/>
      <c r="C187" s="45"/>
      <c r="E187" s="45"/>
      <c r="F187" s="45"/>
      <c r="G187" s="45"/>
      <c r="H187" s="45"/>
      <c r="I187" s="351"/>
      <c r="J187" s="87"/>
      <c r="K187" s="45"/>
      <c r="L187" s="351"/>
      <c r="M187" s="45"/>
      <c r="N187" s="45"/>
      <c r="O187" s="45"/>
      <c r="P187" s="45"/>
      <c r="Q187" s="45"/>
      <c r="R187" s="87"/>
      <c r="S187" s="45"/>
      <c r="T187" s="87"/>
      <c r="X187" s="87"/>
      <c r="Y187" s="142"/>
      <c r="Z187" s="142"/>
      <c r="AA187" s="45"/>
      <c r="AB187" s="45"/>
      <c r="AC187" s="45"/>
      <c r="AD187" s="45"/>
    </row>
    <row r="188" spans="1:33" x14ac:dyDescent="0.5">
      <c r="A188" s="45"/>
      <c r="B188" s="45"/>
      <c r="C188" s="45"/>
      <c r="E188" s="45"/>
      <c r="F188" s="45"/>
      <c r="G188" s="45"/>
      <c r="H188" s="45"/>
      <c r="I188" s="351"/>
      <c r="J188" s="87"/>
      <c r="K188" s="45"/>
      <c r="L188" s="351"/>
      <c r="M188" s="45"/>
      <c r="N188" s="45"/>
      <c r="O188" s="45"/>
      <c r="P188" s="45"/>
      <c r="Q188" s="45"/>
      <c r="R188" s="87"/>
      <c r="S188" s="45"/>
      <c r="T188" s="87"/>
      <c r="X188" s="87"/>
      <c r="Y188" s="142"/>
      <c r="Z188" s="142"/>
      <c r="AA188" s="45"/>
      <c r="AB188" s="45"/>
      <c r="AC188" s="45"/>
      <c r="AD188" s="45"/>
    </row>
    <row r="189" spans="1:33" x14ac:dyDescent="0.5">
      <c r="A189" s="45"/>
      <c r="B189" s="45"/>
      <c r="C189" s="45"/>
      <c r="E189" s="45"/>
      <c r="F189" s="45"/>
      <c r="G189" s="45"/>
      <c r="H189" s="45"/>
      <c r="I189" s="351"/>
      <c r="J189" s="87"/>
      <c r="K189" s="45"/>
      <c r="L189" s="351"/>
      <c r="M189" s="45"/>
      <c r="N189" s="45"/>
      <c r="O189" s="45"/>
      <c r="P189" s="45"/>
      <c r="Q189" s="45"/>
      <c r="R189" s="87"/>
      <c r="S189" s="45"/>
      <c r="T189" s="87"/>
      <c r="X189" s="87"/>
      <c r="Y189" s="142"/>
      <c r="Z189" s="142"/>
      <c r="AA189" s="45"/>
      <c r="AB189" s="45"/>
      <c r="AC189" s="45"/>
      <c r="AD189" s="45"/>
    </row>
    <row r="190" spans="1:33" x14ac:dyDescent="0.5">
      <c r="A190" s="45"/>
      <c r="B190" s="45"/>
      <c r="C190" s="45"/>
      <c r="E190" s="45"/>
      <c r="F190" s="45"/>
      <c r="G190" s="45"/>
      <c r="H190" s="45"/>
      <c r="I190" s="351"/>
      <c r="J190" s="87"/>
      <c r="K190" s="45"/>
      <c r="L190" s="351"/>
      <c r="M190" s="45"/>
      <c r="N190" s="45"/>
      <c r="O190" s="45"/>
      <c r="P190" s="45"/>
      <c r="Q190" s="45"/>
      <c r="R190" s="87"/>
      <c r="S190" s="45"/>
      <c r="T190" s="87"/>
      <c r="X190" s="87"/>
      <c r="Y190" s="142"/>
      <c r="Z190" s="142"/>
      <c r="AA190" s="45"/>
      <c r="AB190" s="45"/>
      <c r="AC190" s="45"/>
      <c r="AD190" s="45"/>
    </row>
    <row r="191" spans="1:33" x14ac:dyDescent="0.5">
      <c r="A191" s="45"/>
      <c r="B191" s="45"/>
      <c r="C191" s="45"/>
      <c r="E191" s="45"/>
      <c r="F191" s="45"/>
      <c r="G191" s="45"/>
      <c r="H191" s="45"/>
      <c r="I191" s="351"/>
      <c r="J191" s="87"/>
      <c r="K191" s="45"/>
      <c r="L191" s="351"/>
      <c r="M191" s="45"/>
      <c r="N191" s="45"/>
      <c r="O191" s="45"/>
      <c r="P191" s="45"/>
      <c r="Q191" s="45"/>
      <c r="R191" s="87"/>
      <c r="S191" s="45"/>
      <c r="T191" s="87"/>
      <c r="X191" s="87"/>
      <c r="Y191" s="142"/>
      <c r="Z191" s="142"/>
      <c r="AA191" s="45"/>
      <c r="AB191" s="45"/>
      <c r="AC191" s="45"/>
      <c r="AD191" s="45"/>
    </row>
    <row r="192" spans="1:33" x14ac:dyDescent="0.5">
      <c r="A192" s="45"/>
      <c r="B192" s="45"/>
      <c r="C192" s="45"/>
      <c r="E192" s="45"/>
      <c r="F192" s="45"/>
      <c r="G192" s="45"/>
      <c r="H192" s="45"/>
      <c r="I192" s="351"/>
      <c r="J192" s="87"/>
      <c r="K192" s="45"/>
      <c r="L192" s="351"/>
      <c r="M192" s="45"/>
      <c r="N192" s="45"/>
      <c r="O192" s="45"/>
      <c r="P192" s="45"/>
      <c r="Q192" s="45"/>
      <c r="R192" s="87"/>
      <c r="S192" s="45"/>
      <c r="T192" s="87"/>
      <c r="X192" s="87"/>
      <c r="Y192" s="142"/>
      <c r="Z192" s="142"/>
      <c r="AA192" s="45"/>
      <c r="AB192" s="45"/>
      <c r="AC192" s="45"/>
      <c r="AD192" s="45"/>
    </row>
    <row r="193" spans="1:30" x14ac:dyDescent="0.5">
      <c r="A193" s="45"/>
      <c r="B193" s="45"/>
      <c r="C193" s="45"/>
      <c r="E193" s="45"/>
      <c r="F193" s="45"/>
      <c r="G193" s="45"/>
      <c r="H193" s="45"/>
      <c r="I193" s="351"/>
      <c r="J193" s="87"/>
      <c r="K193" s="45"/>
      <c r="L193" s="351"/>
      <c r="M193" s="45"/>
      <c r="N193" s="45"/>
      <c r="O193" s="45"/>
      <c r="P193" s="45"/>
      <c r="Q193" s="45"/>
      <c r="R193" s="87"/>
      <c r="S193" s="45"/>
      <c r="T193" s="87"/>
      <c r="X193" s="87"/>
      <c r="Y193" s="142"/>
      <c r="Z193" s="142"/>
      <c r="AA193" s="45"/>
      <c r="AB193" s="45"/>
      <c r="AC193" s="45"/>
      <c r="AD193" s="45"/>
    </row>
    <row r="194" spans="1:30" x14ac:dyDescent="0.5">
      <c r="A194" s="45"/>
      <c r="B194" s="45"/>
      <c r="C194" s="45"/>
      <c r="E194" s="45"/>
      <c r="F194" s="45"/>
      <c r="G194" s="45"/>
      <c r="H194" s="45"/>
      <c r="I194" s="351"/>
      <c r="J194" s="87"/>
      <c r="K194" s="45"/>
      <c r="L194" s="351"/>
      <c r="M194" s="45"/>
      <c r="N194" s="45"/>
      <c r="O194" s="45"/>
      <c r="P194" s="45"/>
      <c r="Q194" s="45"/>
      <c r="R194" s="87"/>
      <c r="S194" s="45"/>
      <c r="T194" s="87"/>
      <c r="X194" s="87"/>
      <c r="Y194" s="142"/>
      <c r="Z194" s="142"/>
      <c r="AA194" s="45"/>
      <c r="AB194" s="45"/>
      <c r="AC194" s="45"/>
      <c r="AD194" s="45"/>
    </row>
    <row r="195" spans="1:30" x14ac:dyDescent="0.5">
      <c r="A195" s="45"/>
      <c r="B195" s="45"/>
      <c r="C195" s="45"/>
      <c r="E195" s="45"/>
      <c r="F195" s="45"/>
      <c r="G195" s="45"/>
      <c r="H195" s="45"/>
      <c r="I195" s="351"/>
      <c r="J195" s="87"/>
      <c r="K195" s="45"/>
      <c r="L195" s="351"/>
      <c r="M195" s="45"/>
      <c r="N195" s="45"/>
      <c r="O195" s="45"/>
      <c r="P195" s="45"/>
      <c r="Q195" s="45"/>
      <c r="R195" s="87"/>
      <c r="S195" s="45"/>
      <c r="T195" s="87"/>
      <c r="X195" s="87"/>
      <c r="Y195" s="142"/>
      <c r="Z195" s="142"/>
      <c r="AA195" s="45"/>
      <c r="AB195" s="45"/>
      <c r="AC195" s="45"/>
      <c r="AD195" s="45"/>
    </row>
    <row r="196" spans="1:30" x14ac:dyDescent="0.5">
      <c r="A196" s="45"/>
      <c r="B196" s="45"/>
      <c r="C196" s="45"/>
      <c r="E196" s="45"/>
      <c r="F196" s="45"/>
      <c r="G196" s="45"/>
      <c r="H196" s="45"/>
      <c r="I196" s="351"/>
      <c r="J196" s="87"/>
      <c r="K196" s="45"/>
      <c r="L196" s="351"/>
      <c r="M196" s="45"/>
      <c r="N196" s="45"/>
      <c r="O196" s="45"/>
      <c r="P196" s="45"/>
      <c r="Q196" s="45"/>
      <c r="R196" s="87"/>
      <c r="S196" s="45"/>
      <c r="T196" s="87"/>
      <c r="X196" s="87"/>
      <c r="Y196" s="142"/>
      <c r="Z196" s="142"/>
      <c r="AA196" s="45"/>
      <c r="AB196" s="45"/>
      <c r="AC196" s="45"/>
      <c r="AD196" s="45"/>
    </row>
    <row r="197" spans="1:30" x14ac:dyDescent="0.5">
      <c r="A197" s="45"/>
      <c r="B197" s="45"/>
      <c r="C197" s="45"/>
      <c r="E197" s="45"/>
      <c r="F197" s="45"/>
      <c r="G197" s="45"/>
      <c r="H197" s="45"/>
      <c r="I197" s="351"/>
      <c r="J197" s="87"/>
      <c r="K197" s="45"/>
      <c r="L197" s="351"/>
      <c r="M197" s="45"/>
      <c r="N197" s="45"/>
      <c r="O197" s="45"/>
      <c r="P197" s="45"/>
      <c r="Q197" s="45"/>
      <c r="R197" s="87"/>
      <c r="S197" s="45"/>
      <c r="T197" s="87"/>
      <c r="X197" s="87"/>
      <c r="Y197" s="142"/>
      <c r="Z197" s="142"/>
      <c r="AA197" s="45"/>
      <c r="AB197" s="45"/>
      <c r="AC197" s="45"/>
      <c r="AD197" s="45"/>
    </row>
    <row r="198" spans="1:30" x14ac:dyDescent="0.5">
      <c r="A198" s="45"/>
      <c r="B198" s="45"/>
      <c r="C198" s="45"/>
      <c r="E198" s="45"/>
      <c r="F198" s="45"/>
      <c r="G198" s="45"/>
      <c r="H198" s="45"/>
      <c r="I198" s="351"/>
      <c r="J198" s="87"/>
      <c r="K198" s="45"/>
      <c r="L198" s="351"/>
      <c r="M198" s="45"/>
      <c r="N198" s="45"/>
      <c r="O198" s="45"/>
      <c r="P198" s="45"/>
      <c r="Q198" s="45"/>
      <c r="R198" s="87"/>
      <c r="S198" s="45"/>
      <c r="T198" s="87"/>
      <c r="X198" s="87"/>
      <c r="Y198" s="142"/>
      <c r="Z198" s="142"/>
      <c r="AA198" s="45"/>
      <c r="AB198" s="45"/>
      <c r="AC198" s="45"/>
      <c r="AD198" s="45"/>
    </row>
    <row r="199" spans="1:30" x14ac:dyDescent="0.5">
      <c r="A199" s="45"/>
      <c r="B199" s="45"/>
      <c r="C199" s="45"/>
      <c r="E199" s="45"/>
      <c r="F199" s="45"/>
      <c r="G199" s="45"/>
      <c r="H199" s="45"/>
      <c r="I199" s="351"/>
      <c r="J199" s="87"/>
      <c r="K199" s="45"/>
      <c r="L199" s="351"/>
      <c r="M199" s="45"/>
      <c r="N199" s="45"/>
      <c r="O199" s="45"/>
      <c r="P199" s="45"/>
      <c r="Q199" s="45"/>
      <c r="R199" s="87"/>
      <c r="S199" s="45"/>
      <c r="T199" s="87"/>
      <c r="X199" s="87"/>
      <c r="Y199" s="142"/>
      <c r="Z199" s="142"/>
      <c r="AA199" s="45"/>
      <c r="AB199" s="45"/>
      <c r="AC199" s="45"/>
      <c r="AD199" s="45"/>
    </row>
    <row r="200" spans="1:30" x14ac:dyDescent="0.5">
      <c r="A200" s="45"/>
      <c r="B200" s="45"/>
      <c r="C200" s="45"/>
      <c r="E200" s="45"/>
      <c r="F200" s="45"/>
      <c r="G200" s="45"/>
      <c r="H200" s="45"/>
      <c r="I200" s="351"/>
      <c r="J200" s="87"/>
      <c r="K200" s="45"/>
      <c r="L200" s="351"/>
      <c r="M200" s="45"/>
      <c r="N200" s="45"/>
      <c r="O200" s="45"/>
      <c r="P200" s="45"/>
      <c r="Q200" s="45"/>
      <c r="R200" s="87"/>
      <c r="S200" s="45"/>
      <c r="T200" s="87"/>
      <c r="X200" s="87"/>
      <c r="Y200" s="142"/>
      <c r="Z200" s="142"/>
      <c r="AA200" s="45"/>
      <c r="AB200" s="45"/>
      <c r="AC200" s="45"/>
      <c r="AD200" s="45"/>
    </row>
    <row r="201" spans="1:30" x14ac:dyDescent="0.5">
      <c r="A201" s="45"/>
      <c r="B201" s="45"/>
      <c r="C201" s="45"/>
      <c r="E201" s="45"/>
      <c r="F201" s="45"/>
      <c r="G201" s="45"/>
      <c r="H201" s="45"/>
      <c r="I201" s="351"/>
      <c r="J201" s="87"/>
      <c r="K201" s="45"/>
      <c r="L201" s="351"/>
      <c r="M201" s="45"/>
      <c r="N201" s="45"/>
      <c r="O201" s="45"/>
      <c r="P201" s="45"/>
      <c r="Q201" s="45"/>
      <c r="R201" s="87"/>
      <c r="S201" s="45"/>
      <c r="T201" s="87"/>
      <c r="X201" s="87"/>
      <c r="Y201" s="142"/>
      <c r="Z201" s="142"/>
      <c r="AA201" s="45"/>
      <c r="AB201" s="45"/>
      <c r="AC201" s="45"/>
      <c r="AD201" s="45"/>
    </row>
    <row r="202" spans="1:30" x14ac:dyDescent="0.5">
      <c r="A202" s="45"/>
      <c r="B202" s="45"/>
      <c r="C202" s="45"/>
      <c r="E202" s="45"/>
      <c r="F202" s="45"/>
      <c r="G202" s="45"/>
      <c r="H202" s="45"/>
      <c r="I202" s="351"/>
      <c r="J202" s="87"/>
      <c r="K202" s="45"/>
      <c r="L202" s="351"/>
      <c r="M202" s="45"/>
      <c r="N202" s="45"/>
      <c r="O202" s="45"/>
      <c r="P202" s="45"/>
      <c r="Q202" s="45"/>
      <c r="R202" s="87"/>
      <c r="S202" s="45"/>
      <c r="T202" s="87"/>
      <c r="X202" s="87"/>
      <c r="Y202" s="142"/>
      <c r="Z202" s="142"/>
      <c r="AA202" s="45"/>
      <c r="AB202" s="45"/>
      <c r="AC202" s="45"/>
      <c r="AD202" s="45"/>
    </row>
    <row r="203" spans="1:30" x14ac:dyDescent="0.5">
      <c r="A203" s="45"/>
      <c r="B203" s="45"/>
      <c r="C203" s="45"/>
      <c r="E203" s="45"/>
      <c r="F203" s="45"/>
      <c r="G203" s="45"/>
      <c r="H203" s="45"/>
      <c r="I203" s="351"/>
      <c r="J203" s="87"/>
      <c r="K203" s="45"/>
      <c r="L203" s="351"/>
      <c r="M203" s="45"/>
      <c r="N203" s="45"/>
      <c r="O203" s="45"/>
      <c r="P203" s="45"/>
      <c r="Q203" s="45"/>
      <c r="R203" s="87"/>
      <c r="S203" s="45"/>
      <c r="T203" s="87"/>
      <c r="X203" s="87"/>
      <c r="Y203" s="142"/>
      <c r="Z203" s="142"/>
      <c r="AA203" s="45"/>
      <c r="AB203" s="45"/>
      <c r="AC203" s="45"/>
      <c r="AD203" s="45"/>
    </row>
    <row r="204" spans="1:30" x14ac:dyDescent="0.5">
      <c r="A204" s="45"/>
      <c r="B204" s="45"/>
      <c r="C204" s="45"/>
      <c r="E204" s="45"/>
      <c r="F204" s="45"/>
      <c r="G204" s="45"/>
      <c r="H204" s="45"/>
      <c r="I204" s="351"/>
      <c r="J204" s="87"/>
      <c r="K204" s="45"/>
      <c r="L204" s="351"/>
      <c r="M204" s="45"/>
      <c r="N204" s="45"/>
      <c r="O204" s="45"/>
      <c r="P204" s="45"/>
      <c r="Q204" s="45"/>
      <c r="R204" s="87"/>
      <c r="S204" s="45"/>
      <c r="T204" s="87"/>
      <c r="X204" s="87"/>
      <c r="Y204" s="142"/>
      <c r="Z204" s="142"/>
      <c r="AA204" s="45"/>
      <c r="AB204" s="45"/>
      <c r="AC204" s="45"/>
      <c r="AD204" s="45"/>
    </row>
    <row r="205" spans="1:30" x14ac:dyDescent="0.5">
      <c r="A205" s="45"/>
      <c r="B205" s="45"/>
      <c r="C205" s="45"/>
      <c r="E205" s="45"/>
      <c r="F205" s="45"/>
      <c r="G205" s="45"/>
      <c r="H205" s="45"/>
      <c r="I205" s="351"/>
      <c r="J205" s="87"/>
      <c r="K205" s="45"/>
      <c r="L205" s="351"/>
      <c r="M205" s="45"/>
      <c r="N205" s="45"/>
      <c r="O205" s="45"/>
      <c r="P205" s="45"/>
      <c r="Q205" s="45"/>
      <c r="R205" s="87"/>
      <c r="S205" s="45"/>
      <c r="T205" s="87"/>
      <c r="X205" s="87"/>
      <c r="Y205" s="142"/>
      <c r="Z205" s="142"/>
      <c r="AA205" s="45"/>
      <c r="AB205" s="45"/>
      <c r="AC205" s="45"/>
      <c r="AD205" s="45"/>
    </row>
    <row r="206" spans="1:30" x14ac:dyDescent="0.5">
      <c r="A206" s="45"/>
      <c r="B206" s="45"/>
      <c r="C206" s="45"/>
      <c r="E206" s="45"/>
      <c r="F206" s="45"/>
      <c r="G206" s="45"/>
      <c r="H206" s="45"/>
      <c r="I206" s="351"/>
      <c r="J206" s="87"/>
      <c r="K206" s="45"/>
      <c r="L206" s="351"/>
      <c r="M206" s="45"/>
      <c r="N206" s="45"/>
      <c r="O206" s="45"/>
      <c r="P206" s="45"/>
      <c r="Q206" s="45"/>
      <c r="R206" s="87"/>
      <c r="S206" s="45"/>
      <c r="T206" s="87"/>
      <c r="X206" s="87"/>
      <c r="Y206" s="142"/>
      <c r="Z206" s="142"/>
      <c r="AA206" s="45"/>
      <c r="AB206" s="45"/>
      <c r="AC206" s="45"/>
      <c r="AD206" s="45"/>
    </row>
    <row r="207" spans="1:30" x14ac:dyDescent="0.5">
      <c r="L207" s="351"/>
      <c r="M207" s="45"/>
      <c r="N207" s="45"/>
      <c r="O207" s="45"/>
      <c r="P207" s="45"/>
      <c r="Q207" s="45"/>
      <c r="R207" s="87"/>
      <c r="S207" s="45"/>
      <c r="T207" s="87"/>
      <c r="Y207" s="142"/>
      <c r="Z207" s="142"/>
      <c r="AA207" s="45"/>
      <c r="AB207" s="45"/>
      <c r="AC207" s="45"/>
      <c r="AD207" s="45"/>
    </row>
    <row r="208" spans="1:30" x14ac:dyDescent="0.5">
      <c r="L208" s="351"/>
      <c r="M208" s="45"/>
      <c r="N208" s="45"/>
      <c r="O208" s="45"/>
      <c r="P208" s="45"/>
      <c r="Q208" s="45"/>
      <c r="R208" s="87"/>
      <c r="S208" s="45"/>
      <c r="T208" s="87"/>
      <c r="Y208" s="142"/>
      <c r="Z208" s="142"/>
      <c r="AA208" s="45"/>
      <c r="AB208" s="45"/>
      <c r="AC208" s="45"/>
      <c r="AD208" s="45"/>
    </row>
    <row r="209" spans="12:30" x14ac:dyDescent="0.5">
      <c r="L209" s="351"/>
      <c r="M209" s="45"/>
      <c r="N209" s="45"/>
      <c r="O209" s="45"/>
      <c r="P209" s="45"/>
      <c r="Q209" s="45"/>
      <c r="R209" s="87"/>
      <c r="S209" s="45"/>
      <c r="T209" s="87"/>
      <c r="Y209" s="142"/>
      <c r="Z209" s="142"/>
      <c r="AA209" s="45"/>
      <c r="AB209" s="45"/>
      <c r="AC209" s="45"/>
      <c r="AD209" s="45"/>
    </row>
    <row r="210" spans="12:30" x14ac:dyDescent="0.5">
      <c r="L210" s="351"/>
      <c r="M210" s="45"/>
      <c r="N210" s="45"/>
      <c r="O210" s="45"/>
      <c r="P210" s="45"/>
      <c r="Q210" s="45"/>
      <c r="R210" s="87"/>
      <c r="S210" s="45"/>
      <c r="T210" s="87"/>
      <c r="Y210" s="142"/>
      <c r="Z210" s="142"/>
      <c r="AA210" s="45"/>
      <c r="AB210" s="45"/>
      <c r="AC210" s="45"/>
      <c r="AD210" s="45"/>
    </row>
    <row r="211" spans="12:30" x14ac:dyDescent="0.5">
      <c r="L211" s="351"/>
      <c r="M211" s="45"/>
      <c r="N211" s="45"/>
      <c r="O211" s="45"/>
      <c r="P211" s="45"/>
      <c r="Q211" s="45"/>
      <c r="R211" s="87"/>
      <c r="S211" s="45"/>
      <c r="T211" s="87"/>
      <c r="Y211" s="142"/>
      <c r="Z211" s="142"/>
      <c r="AA211" s="45"/>
      <c r="AB211" s="45"/>
      <c r="AC211" s="45"/>
      <c r="AD211" s="45"/>
    </row>
    <row r="212" spans="12:30" x14ac:dyDescent="0.5">
      <c r="L212" s="351"/>
      <c r="M212" s="45"/>
      <c r="N212" s="45"/>
      <c r="O212" s="45"/>
      <c r="P212" s="45"/>
      <c r="Q212" s="45"/>
      <c r="R212" s="87"/>
      <c r="S212" s="45"/>
      <c r="T212" s="87"/>
      <c r="Y212" s="142"/>
      <c r="Z212" s="142"/>
      <c r="AA212" s="45"/>
      <c r="AB212" s="45"/>
      <c r="AC212" s="45"/>
      <c r="AD212" s="45"/>
    </row>
    <row r="213" spans="12:30" x14ac:dyDescent="0.5">
      <c r="L213" s="351"/>
      <c r="M213" s="45"/>
      <c r="N213" s="45"/>
      <c r="O213" s="45"/>
      <c r="P213" s="45"/>
      <c r="Q213" s="45"/>
      <c r="R213" s="87"/>
      <c r="S213" s="45"/>
      <c r="T213" s="87"/>
      <c r="Y213" s="142"/>
      <c r="Z213" s="142"/>
      <c r="AA213" s="45"/>
      <c r="AB213" s="45"/>
      <c r="AC213" s="45"/>
      <c r="AD213" s="45"/>
    </row>
    <row r="214" spans="12:30" x14ac:dyDescent="0.5">
      <c r="L214" s="351"/>
      <c r="M214" s="45"/>
      <c r="N214" s="45"/>
      <c r="O214" s="45"/>
      <c r="P214" s="45"/>
      <c r="Q214" s="45"/>
      <c r="R214" s="87"/>
      <c r="S214" s="45"/>
      <c r="T214" s="87"/>
      <c r="Y214" s="142"/>
      <c r="Z214" s="142"/>
      <c r="AA214" s="45"/>
      <c r="AB214" s="45"/>
      <c r="AC214" s="45"/>
      <c r="AD214" s="45"/>
    </row>
    <row r="215" spans="12:30" x14ac:dyDescent="0.5">
      <c r="L215" s="351"/>
      <c r="M215" s="45"/>
      <c r="N215" s="45"/>
      <c r="O215" s="45"/>
      <c r="P215" s="45"/>
      <c r="Q215" s="45"/>
      <c r="R215" s="87"/>
      <c r="S215" s="45"/>
      <c r="T215" s="87"/>
      <c r="Y215" s="142"/>
      <c r="Z215" s="142"/>
      <c r="AA215" s="45"/>
      <c r="AB215" s="45"/>
      <c r="AC215" s="45"/>
      <c r="AD215" s="45"/>
    </row>
    <row r="216" spans="12:30" x14ac:dyDescent="0.5">
      <c r="L216" s="351"/>
      <c r="M216" s="45"/>
      <c r="N216" s="45"/>
      <c r="O216" s="45"/>
      <c r="P216" s="45"/>
      <c r="Q216" s="45"/>
      <c r="R216" s="87"/>
      <c r="S216" s="45"/>
      <c r="Y216" s="142"/>
      <c r="Z216" s="142"/>
      <c r="AC216" s="45"/>
    </row>
    <row r="217" spans="12:30" x14ac:dyDescent="0.5">
      <c r="L217" s="351"/>
      <c r="M217" s="45"/>
      <c r="N217" s="45"/>
      <c r="O217" s="45"/>
      <c r="P217" s="45"/>
      <c r="Q217" s="45"/>
      <c r="R217" s="87"/>
      <c r="S217" s="45"/>
      <c r="Y217" s="142"/>
      <c r="Z217" s="142"/>
      <c r="AC217" s="45"/>
    </row>
    <row r="218" spans="12:30" x14ac:dyDescent="0.5">
      <c r="L218" s="351"/>
      <c r="M218" s="45"/>
      <c r="N218" s="45"/>
      <c r="O218" s="45"/>
      <c r="P218" s="45"/>
      <c r="Q218" s="45"/>
      <c r="R218" s="87"/>
      <c r="S218" s="45"/>
      <c r="Y218" s="142"/>
      <c r="Z218" s="142"/>
      <c r="AC218" s="45"/>
    </row>
    <row r="219" spans="12:30" x14ac:dyDescent="0.5">
      <c r="L219" s="351"/>
      <c r="M219" s="45"/>
      <c r="N219" s="45"/>
      <c r="O219" s="45"/>
      <c r="P219" s="45"/>
      <c r="Q219" s="45"/>
      <c r="R219" s="87"/>
      <c r="S219" s="45"/>
      <c r="Y219" s="142"/>
      <c r="Z219" s="142"/>
      <c r="AC219" s="45"/>
    </row>
    <row r="220" spans="12:30" x14ac:dyDescent="0.5">
      <c r="L220" s="351"/>
      <c r="M220" s="45"/>
      <c r="N220" s="45"/>
      <c r="O220" s="45"/>
      <c r="P220" s="45"/>
      <c r="Q220" s="45"/>
      <c r="R220" s="87"/>
      <c r="S220" s="45"/>
      <c r="Y220" s="142"/>
      <c r="Z220" s="142"/>
      <c r="AC220" s="45"/>
    </row>
    <row r="221" spans="12:30" x14ac:dyDescent="0.5">
      <c r="L221" s="351"/>
      <c r="M221" s="45"/>
      <c r="N221" s="45"/>
      <c r="O221" s="45"/>
      <c r="P221" s="45"/>
      <c r="Q221" s="45"/>
      <c r="R221" s="87"/>
      <c r="S221" s="45"/>
      <c r="Y221" s="142"/>
      <c r="Z221" s="142"/>
      <c r="AC221" s="45"/>
    </row>
    <row r="222" spans="12:30" x14ac:dyDescent="0.5">
      <c r="L222" s="351"/>
      <c r="M222" s="45"/>
      <c r="N222" s="45"/>
      <c r="O222" s="45"/>
      <c r="P222" s="45"/>
      <c r="Q222" s="45"/>
      <c r="R222" s="87"/>
      <c r="S222" s="45"/>
      <c r="Y222" s="142"/>
      <c r="Z222" s="142"/>
      <c r="AC222" s="45"/>
    </row>
    <row r="223" spans="12:30" x14ac:dyDescent="0.5">
      <c r="L223" s="351"/>
      <c r="M223" s="45"/>
      <c r="N223" s="45"/>
      <c r="O223" s="45"/>
      <c r="P223" s="45"/>
      <c r="Q223" s="45"/>
      <c r="R223" s="87"/>
      <c r="S223" s="45"/>
      <c r="Y223" s="142"/>
      <c r="Z223" s="142"/>
      <c r="AC223" s="45"/>
    </row>
    <row r="224" spans="12:30" x14ac:dyDescent="0.5">
      <c r="L224" s="351"/>
      <c r="M224" s="45"/>
      <c r="N224" s="45"/>
      <c r="O224" s="45"/>
      <c r="P224" s="45"/>
      <c r="Q224" s="45"/>
      <c r="R224" s="87"/>
      <c r="S224" s="45"/>
      <c r="Y224" s="142"/>
      <c r="Z224" s="142"/>
      <c r="AC224" s="45"/>
    </row>
    <row r="225" spans="12:29" x14ac:dyDescent="0.5">
      <c r="L225" s="351"/>
      <c r="M225" s="45"/>
      <c r="N225" s="45"/>
      <c r="O225" s="45"/>
      <c r="P225" s="45"/>
      <c r="Q225" s="45"/>
      <c r="R225" s="87"/>
      <c r="S225" s="45"/>
      <c r="Y225" s="142"/>
      <c r="Z225" s="142"/>
      <c r="AC225" s="45"/>
    </row>
    <row r="226" spans="12:29" x14ac:dyDescent="0.5">
      <c r="L226" s="351"/>
      <c r="M226" s="45"/>
      <c r="N226" s="45"/>
      <c r="O226" s="45"/>
      <c r="P226" s="45"/>
      <c r="Q226" s="45"/>
      <c r="R226" s="87"/>
      <c r="S226" s="45"/>
      <c r="Y226" s="142"/>
      <c r="Z226" s="142"/>
      <c r="AC226" s="45"/>
    </row>
    <row r="227" spans="12:29" x14ac:dyDescent="0.5">
      <c r="L227" s="351"/>
      <c r="M227" s="45"/>
      <c r="N227" s="45"/>
      <c r="O227" s="45"/>
      <c r="P227" s="45"/>
      <c r="Q227" s="45"/>
      <c r="R227" s="87"/>
      <c r="S227" s="45"/>
      <c r="Y227" s="142"/>
      <c r="Z227" s="142"/>
      <c r="AC227" s="45"/>
    </row>
    <row r="228" spans="12:29" x14ac:dyDescent="0.5">
      <c r="L228" s="351"/>
      <c r="M228" s="45"/>
      <c r="N228" s="45"/>
      <c r="O228" s="45"/>
      <c r="P228" s="45"/>
      <c r="Q228" s="45"/>
      <c r="R228" s="87"/>
      <c r="S228" s="45"/>
      <c r="Y228" s="142"/>
      <c r="Z228" s="142"/>
      <c r="AC228" s="45"/>
    </row>
    <row r="229" spans="12:29" x14ac:dyDescent="0.5">
      <c r="L229" s="351"/>
      <c r="M229" s="45"/>
      <c r="N229" s="45"/>
      <c r="O229" s="45"/>
      <c r="P229" s="45"/>
      <c r="Q229" s="45"/>
      <c r="R229" s="87"/>
      <c r="S229" s="45"/>
      <c r="Y229" s="142"/>
      <c r="Z229" s="142"/>
      <c r="AC229" s="45"/>
    </row>
    <row r="230" spans="12:29" x14ac:dyDescent="0.5">
      <c r="M230" s="45"/>
      <c r="N230" s="45"/>
      <c r="O230" s="45"/>
      <c r="P230" s="45"/>
      <c r="Q230" s="45"/>
      <c r="R230" s="87"/>
      <c r="S230" s="45"/>
      <c r="Y230" s="142"/>
      <c r="Z230" s="142"/>
      <c r="AC230" s="45"/>
    </row>
    <row r="231" spans="12:29" x14ac:dyDescent="0.5">
      <c r="M231" s="45"/>
      <c r="N231" s="45"/>
      <c r="O231" s="45"/>
      <c r="P231" s="45"/>
      <c r="Q231" s="45"/>
      <c r="R231" s="87"/>
      <c r="S231" s="45"/>
      <c r="Y231" s="142"/>
      <c r="Z231" s="142"/>
      <c r="AC231" s="45"/>
    </row>
    <row r="232" spans="12:29" x14ac:dyDescent="0.5">
      <c r="M232" s="45"/>
      <c r="N232" s="45"/>
      <c r="O232" s="45"/>
      <c r="P232" s="45"/>
      <c r="Q232" s="45"/>
      <c r="R232" s="87"/>
      <c r="S232" s="45"/>
      <c r="Y232" s="142"/>
      <c r="Z232" s="142"/>
      <c r="AC232" s="45"/>
    </row>
    <row r="233" spans="12:29" x14ac:dyDescent="0.5">
      <c r="M233" s="45"/>
      <c r="N233" s="45"/>
      <c r="O233" s="45"/>
      <c r="P233" s="45"/>
      <c r="Q233" s="45"/>
      <c r="R233" s="87"/>
      <c r="S233" s="45"/>
      <c r="Y233" s="142"/>
      <c r="Z233" s="142"/>
      <c r="AC233" s="45"/>
    </row>
    <row r="234" spans="12:29" x14ac:dyDescent="0.5">
      <c r="M234" s="45"/>
      <c r="N234" s="45"/>
      <c r="O234" s="45"/>
      <c r="P234" s="45"/>
      <c r="Q234" s="45"/>
      <c r="R234" s="87"/>
      <c r="S234" s="45"/>
      <c r="Y234" s="142"/>
      <c r="Z234" s="142"/>
      <c r="AC234" s="45"/>
    </row>
    <row r="235" spans="12:29" x14ac:dyDescent="0.5">
      <c r="M235" s="45"/>
      <c r="N235" s="45"/>
      <c r="O235" s="45"/>
      <c r="P235" s="45"/>
      <c r="Q235" s="45"/>
      <c r="R235" s="87"/>
      <c r="S235" s="45"/>
      <c r="Y235" s="142"/>
      <c r="Z235" s="142"/>
      <c r="AC235" s="45"/>
    </row>
    <row r="236" spans="12:29" x14ac:dyDescent="0.5">
      <c r="M236" s="45"/>
      <c r="N236" s="45"/>
      <c r="O236" s="45"/>
      <c r="P236" s="45"/>
      <c r="Q236" s="45"/>
      <c r="R236" s="87"/>
      <c r="S236" s="45"/>
      <c r="Y236" s="142"/>
      <c r="Z236" s="142"/>
      <c r="AC236" s="45"/>
    </row>
    <row r="237" spans="12:29" x14ac:dyDescent="0.5">
      <c r="M237" s="45"/>
      <c r="N237" s="45"/>
      <c r="O237" s="45"/>
      <c r="P237" s="45"/>
      <c r="Q237" s="45"/>
      <c r="R237" s="87"/>
      <c r="S237" s="45"/>
      <c r="Y237" s="142"/>
      <c r="Z237" s="142"/>
      <c r="AC237" s="45"/>
    </row>
    <row r="238" spans="12:29" x14ac:dyDescent="0.5">
      <c r="M238" s="45"/>
      <c r="N238" s="45"/>
      <c r="O238" s="45"/>
      <c r="P238" s="45"/>
      <c r="Q238" s="45"/>
      <c r="R238" s="87"/>
      <c r="S238" s="45"/>
      <c r="Y238" s="142"/>
      <c r="Z238" s="142"/>
      <c r="AC238" s="45"/>
    </row>
  </sheetData>
  <mergeCells count="1">
    <mergeCell ref="U5:V5"/>
  </mergeCells>
  <conditionalFormatting sqref="AB30:AB31">
    <cfRule type="cellIs" dxfId="136" priority="16" stopIfTrue="1" operator="lessThan">
      <formula>0</formula>
    </cfRule>
  </conditionalFormatting>
  <conditionalFormatting sqref="AB56">
    <cfRule type="cellIs" dxfId="135" priority="18" stopIfTrue="1" operator="greaterThan">
      <formula>0</formula>
    </cfRule>
    <cfRule type="cellIs" dxfId="134" priority="19" stopIfTrue="1" operator="lessThan">
      <formula>0</formula>
    </cfRule>
  </conditionalFormatting>
  <conditionalFormatting sqref="N11:N18">
    <cfRule type="cellIs" dxfId="133" priority="13" operator="lessThan">
      <formula>0</formula>
    </cfRule>
    <cfRule type="cellIs" dxfId="132" priority="14" operator="greaterThan">
      <formula>0</formula>
    </cfRule>
  </conditionalFormatting>
  <conditionalFormatting sqref="H11:H18">
    <cfRule type="cellIs" dxfId="131" priority="11" operator="lessThan">
      <formula>0</formula>
    </cfRule>
    <cfRule type="cellIs" dxfId="130" priority="12" operator="greaterThan">
      <formula>0</formula>
    </cfRule>
  </conditionalFormatting>
  <conditionalFormatting sqref="Q11:Q18">
    <cfRule type="cellIs" dxfId="129" priority="7" operator="lessThan">
      <formula>0</formula>
    </cfRule>
    <cfRule type="cellIs" dxfId="128" priority="8" operator="greaterThan">
      <formula>0</formula>
    </cfRule>
  </conditionalFormatting>
  <conditionalFormatting sqref="S11:S18">
    <cfRule type="cellIs" dxfId="127" priority="5" operator="lessThan">
      <formula>0</formula>
    </cfRule>
    <cfRule type="cellIs" dxfId="126" priority="6" operator="greaterThan">
      <formula>0</formula>
    </cfRule>
  </conditionalFormatting>
  <conditionalFormatting sqref="J11:J18">
    <cfRule type="cellIs" dxfId="125" priority="1" operator="greaterThan">
      <formula>0</formula>
    </cfRule>
    <cfRule type="cellIs" dxfId="124" priority="4" operator="lessThan">
      <formula>0</formula>
    </cfRule>
  </conditionalFormatting>
  <conditionalFormatting sqref="X11:X18">
    <cfRule type="cellIs" dxfId="123" priority="2" operator="greaterThan">
      <formula>0</formula>
    </cfRule>
    <cfRule type="cellIs" dxfId="122" priority="3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D1FC2-C139-47E2-B183-CE8970AC2B33}">
  <dimension ref="P1:BQ234"/>
  <sheetViews>
    <sheetView zoomScale="94" zoomScaleNormal="94" workbookViewId="0">
      <selection activeCell="P10" sqref="P10"/>
    </sheetView>
  </sheetViews>
  <sheetFormatPr baseColWidth="10" defaultRowHeight="15" x14ac:dyDescent="0.5"/>
  <cols>
    <col min="27" max="27" width="2.81640625" customWidth="1"/>
    <col min="28" max="28" width="6" customWidth="1"/>
    <col min="29" max="29" width="2.81640625" customWidth="1"/>
    <col min="31" max="31" width="2.90625" customWidth="1"/>
    <col min="32" max="32" width="8.81640625" customWidth="1"/>
    <col min="33" max="33" width="7.1796875" customWidth="1"/>
    <col min="34" max="34" width="4.54296875" customWidth="1"/>
    <col min="35" max="35" width="6.81640625" customWidth="1"/>
    <col min="36" max="37" width="5.54296875" customWidth="1"/>
    <col min="38" max="38" width="7" customWidth="1"/>
    <col min="39" max="39" width="6.1796875" customWidth="1"/>
    <col min="40" max="40" width="5" customWidth="1"/>
    <col min="41" max="41" width="5.6328125" customWidth="1"/>
    <col min="42" max="42" width="7.08984375" customWidth="1"/>
    <col min="43" max="43" width="5.81640625" customWidth="1"/>
    <col min="44" max="44" width="7.54296875" style="11" customWidth="1"/>
    <col min="45" max="45" width="6.81640625" customWidth="1"/>
    <col min="46" max="46" width="8" style="11" customWidth="1"/>
    <col min="47" max="47" width="6.6328125" style="125" customWidth="1"/>
    <col min="48" max="48" width="7.453125" style="11" customWidth="1"/>
    <col min="49" max="49" width="6.6328125" style="125" customWidth="1"/>
    <col min="50" max="50" width="7" style="125" customWidth="1"/>
    <col min="51" max="51" width="7.1796875" style="125" customWidth="1"/>
    <col min="52" max="52" width="8.90625" customWidth="1"/>
    <col min="53" max="53" width="8.453125" customWidth="1"/>
    <col min="54" max="54" width="6" customWidth="1"/>
    <col min="55" max="56" width="8.453125" customWidth="1"/>
    <col min="57" max="57" width="12.08984375" customWidth="1"/>
    <col min="58" max="58" width="8.90625" customWidth="1"/>
    <col min="59" max="59" width="8.6328125" customWidth="1"/>
    <col min="61" max="61" width="12.6328125" style="11" customWidth="1"/>
    <col min="62" max="66" width="20.1796875" customWidth="1"/>
  </cols>
  <sheetData>
    <row r="1" spans="27:69" x14ac:dyDescent="0.5"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139"/>
      <c r="AV1" s="83"/>
      <c r="AW1" s="139"/>
      <c r="AX1" s="139"/>
      <c r="AY1" s="139"/>
      <c r="AZ1" s="54"/>
      <c r="BA1" s="7"/>
      <c r="BB1" s="3"/>
      <c r="BC1" s="3"/>
      <c r="BD1" s="3"/>
      <c r="BE1" s="3"/>
      <c r="BI1"/>
    </row>
    <row r="2" spans="27:69" ht="32.4" x14ac:dyDescent="1">
      <c r="AA2" s="54"/>
      <c r="AB2" s="54"/>
      <c r="AC2" s="165" t="s">
        <v>372</v>
      </c>
      <c r="AD2" s="165"/>
      <c r="AE2" s="54"/>
      <c r="AF2" s="165" t="s">
        <v>375</v>
      </c>
      <c r="AG2" s="54"/>
      <c r="AH2" s="54"/>
      <c r="AI2" s="54"/>
      <c r="AJ2" s="54"/>
      <c r="AK2" s="54"/>
      <c r="AL2" s="54"/>
      <c r="AM2" s="54"/>
      <c r="AN2" s="54"/>
      <c r="AO2" s="165" t="s">
        <v>437</v>
      </c>
      <c r="AP2" s="165"/>
      <c r="AQ2" s="165"/>
      <c r="AR2" s="165"/>
      <c r="AS2" s="243" t="str">
        <f>+År!B3</f>
        <v>VAK GRIS</v>
      </c>
      <c r="AT2" s="54"/>
      <c r="AU2" s="54"/>
      <c r="AV2" s="83"/>
      <c r="AW2" s="54"/>
      <c r="AX2" s="139"/>
      <c r="AY2" s="209"/>
      <c r="AZ2" s="54"/>
      <c r="BA2" s="7"/>
      <c r="BB2" s="3"/>
      <c r="BC2" s="3"/>
      <c r="BD2" s="3"/>
      <c r="BE2" s="3"/>
      <c r="BI2"/>
    </row>
    <row r="3" spans="27:69" x14ac:dyDescent="0.5"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139"/>
      <c r="AV3" s="83"/>
      <c r="AW3" s="139"/>
      <c r="AX3" s="139"/>
      <c r="AY3" s="139"/>
      <c r="AZ3" s="54"/>
      <c r="BA3" s="7"/>
      <c r="BB3" s="3"/>
      <c r="BC3" s="3"/>
      <c r="BD3" s="3"/>
      <c r="BE3" s="3"/>
      <c r="BI3"/>
    </row>
    <row r="4" spans="27:69" x14ac:dyDescent="0.5"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139"/>
      <c r="AV4" s="83"/>
      <c r="AW4" s="139"/>
      <c r="AX4" s="139"/>
      <c r="AY4" s="139"/>
      <c r="AZ4" s="54"/>
      <c r="BA4" s="7"/>
      <c r="BB4" s="3"/>
      <c r="BC4" s="3"/>
      <c r="BD4" s="3"/>
      <c r="BE4" s="3"/>
      <c r="BI4"/>
    </row>
    <row r="5" spans="27:69" s="228" customFormat="1" ht="22.5" x14ac:dyDescent="0.7">
      <c r="AA5" s="167"/>
      <c r="AB5" s="167"/>
      <c r="AC5" s="167"/>
      <c r="AD5" s="167"/>
      <c r="AE5" s="167"/>
      <c r="AF5" s="167"/>
      <c r="AG5" s="164" t="s">
        <v>8</v>
      </c>
      <c r="AH5" s="164"/>
      <c r="AI5" s="166">
        <f>+År!M3</f>
        <v>52</v>
      </c>
      <c r="AJ5" s="167"/>
      <c r="AK5" s="167"/>
      <c r="AL5" s="167"/>
      <c r="AM5" s="167"/>
      <c r="AN5" s="167"/>
      <c r="AO5" s="167"/>
      <c r="AP5" s="164" t="s">
        <v>373</v>
      </c>
      <c r="AQ5" s="167"/>
      <c r="AR5" s="167"/>
      <c r="AS5" s="167"/>
      <c r="AT5" s="167"/>
      <c r="AU5" s="377">
        <f>SUM(AI11:AI18)</f>
        <v>28805</v>
      </c>
      <c r="AV5" s="378"/>
      <c r="AW5" s="167"/>
      <c r="AX5" s="227"/>
      <c r="AY5" s="167"/>
      <c r="AZ5" s="167"/>
      <c r="BA5" s="3"/>
      <c r="BB5" s="3"/>
      <c r="BC5" s="3"/>
      <c r="BD5" s="3"/>
      <c r="BE5"/>
      <c r="BF5"/>
      <c r="BG5"/>
      <c r="BH5"/>
      <c r="BI5"/>
      <c r="BJ5"/>
      <c r="BK5"/>
      <c r="BL5"/>
      <c r="BM5"/>
      <c r="BN5"/>
      <c r="BO5"/>
      <c r="BP5"/>
      <c r="BQ5"/>
    </row>
    <row r="6" spans="27:69" ht="20.100000000000001" x14ac:dyDescent="0.7">
      <c r="AA6" s="60"/>
      <c r="AB6" s="60"/>
      <c r="AC6" s="54"/>
      <c r="AD6" s="73"/>
      <c r="AE6" s="57"/>
      <c r="AF6" s="73"/>
      <c r="AG6" s="57"/>
      <c r="AH6" s="57"/>
      <c r="AI6" s="57"/>
      <c r="AJ6" s="57"/>
      <c r="AK6" s="57"/>
      <c r="AL6" s="57"/>
      <c r="AM6" s="57"/>
      <c r="AN6" s="57"/>
      <c r="AO6" s="60"/>
      <c r="AP6" s="54"/>
      <c r="AQ6" s="54"/>
      <c r="AR6" s="54"/>
      <c r="AS6" s="54"/>
      <c r="AT6" s="54"/>
      <c r="AU6" s="139"/>
      <c r="AV6" s="83"/>
      <c r="AW6" s="139"/>
      <c r="AX6" s="139"/>
      <c r="AY6" s="139"/>
      <c r="AZ6" s="54"/>
      <c r="BA6" s="7"/>
      <c r="BB6" s="3"/>
      <c r="BC6" s="3"/>
      <c r="BD6" s="3"/>
      <c r="BE6" s="3"/>
      <c r="BI6"/>
    </row>
    <row r="7" spans="27:69" x14ac:dyDescent="0.5">
      <c r="AA7" s="54"/>
      <c r="AB7" s="54"/>
      <c r="AC7" s="54"/>
      <c r="AD7" s="54"/>
      <c r="AE7" s="54"/>
      <c r="AF7" s="54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4"/>
      <c r="AT7" s="139"/>
      <c r="AU7" s="139"/>
      <c r="AV7" s="93" t="s">
        <v>477</v>
      </c>
      <c r="AW7" s="93" t="s">
        <v>3</v>
      </c>
      <c r="AX7" s="137"/>
      <c r="AY7" s="137"/>
      <c r="AZ7" s="54"/>
      <c r="BA7" s="7"/>
      <c r="BB7" s="3"/>
      <c r="BC7" s="3"/>
      <c r="BD7" s="3"/>
      <c r="BE7" s="3"/>
      <c r="BI7"/>
    </row>
    <row r="8" spans="27:69" x14ac:dyDescent="0.5">
      <c r="AA8" s="54"/>
      <c r="AB8" s="54"/>
      <c r="AC8" s="54"/>
      <c r="AD8" s="54"/>
      <c r="AE8" s="54"/>
      <c r="AF8" s="54"/>
      <c r="AG8" s="49" t="s">
        <v>3</v>
      </c>
      <c r="AH8" s="57"/>
      <c r="AI8" s="57"/>
      <c r="AJ8" s="57"/>
      <c r="AK8" s="278" t="s">
        <v>364</v>
      </c>
      <c r="AL8" s="93" t="s">
        <v>3</v>
      </c>
      <c r="AM8" s="57"/>
      <c r="AN8" s="57"/>
      <c r="AO8" s="57"/>
      <c r="AP8" s="57"/>
      <c r="AQ8" s="57"/>
      <c r="AR8" s="49" t="s">
        <v>17</v>
      </c>
      <c r="AS8" s="57"/>
      <c r="AT8" s="49" t="s">
        <v>397</v>
      </c>
      <c r="AU8" s="57"/>
      <c r="AV8" s="106" t="s">
        <v>478</v>
      </c>
      <c r="AW8" s="60" t="s">
        <v>11</v>
      </c>
      <c r="AX8" s="137"/>
      <c r="AY8" s="121" t="s">
        <v>17</v>
      </c>
      <c r="AZ8" s="57"/>
      <c r="BA8" s="7"/>
      <c r="BB8" s="3"/>
      <c r="BC8" s="3"/>
      <c r="BD8" s="3"/>
      <c r="BE8" s="3"/>
      <c r="BI8"/>
    </row>
    <row r="9" spans="27:69" x14ac:dyDescent="0.5">
      <c r="AA9" s="54"/>
      <c r="AB9" s="54"/>
      <c r="AC9" s="54"/>
      <c r="AD9" s="54"/>
      <c r="AE9" s="54"/>
      <c r="AF9" s="54"/>
      <c r="AG9" s="49" t="s">
        <v>444</v>
      </c>
      <c r="AH9" s="57"/>
      <c r="AI9" s="93" t="s">
        <v>3</v>
      </c>
      <c r="AJ9" s="57"/>
      <c r="AK9" s="278" t="s">
        <v>503</v>
      </c>
      <c r="AL9" s="93" t="s">
        <v>403</v>
      </c>
      <c r="AM9" s="121" t="s">
        <v>3</v>
      </c>
      <c r="AN9" s="57"/>
      <c r="AO9" s="121" t="s">
        <v>1</v>
      </c>
      <c r="AP9" s="49" t="s">
        <v>17</v>
      </c>
      <c r="AQ9" s="57"/>
      <c r="AR9" s="49" t="s">
        <v>401</v>
      </c>
      <c r="AS9" s="57"/>
      <c r="AT9" s="49" t="s">
        <v>401</v>
      </c>
      <c r="AU9" s="49" t="s">
        <v>397</v>
      </c>
      <c r="AV9" s="93" t="s">
        <v>462</v>
      </c>
      <c r="AW9" s="93" t="s">
        <v>443</v>
      </c>
      <c r="AX9" s="121" t="s">
        <v>17</v>
      </c>
      <c r="AY9" s="121" t="s">
        <v>401</v>
      </c>
      <c r="AZ9" s="54"/>
      <c r="BA9" s="6"/>
      <c r="BB9" s="6"/>
      <c r="BC9" s="6"/>
      <c r="BD9" s="3"/>
      <c r="BE9" s="3"/>
      <c r="BI9"/>
    </row>
    <row r="10" spans="27:69" x14ac:dyDescent="0.5">
      <c r="AA10" s="54"/>
      <c r="AB10" s="60" t="s">
        <v>62</v>
      </c>
      <c r="AC10" s="60" t="s">
        <v>372</v>
      </c>
      <c r="AD10" s="57"/>
      <c r="AE10" s="60" t="s">
        <v>376</v>
      </c>
      <c r="AF10" s="60"/>
      <c r="AG10" s="49" t="s">
        <v>440</v>
      </c>
      <c r="AH10" s="134" t="s">
        <v>445</v>
      </c>
      <c r="AI10" s="93" t="s">
        <v>11</v>
      </c>
      <c r="AJ10" s="134" t="s">
        <v>445</v>
      </c>
      <c r="AK10" s="134">
        <v>2016</v>
      </c>
      <c r="AL10" s="93" t="s">
        <v>395</v>
      </c>
      <c r="AM10" s="121" t="s">
        <v>364</v>
      </c>
      <c r="AN10" s="138" t="s">
        <v>445</v>
      </c>
      <c r="AO10" s="121" t="s">
        <v>364</v>
      </c>
      <c r="AP10" s="49" t="s">
        <v>395</v>
      </c>
      <c r="AQ10" s="134" t="s">
        <v>445</v>
      </c>
      <c r="AR10" s="49" t="s">
        <v>398</v>
      </c>
      <c r="AS10" s="134" t="s">
        <v>445</v>
      </c>
      <c r="AT10" s="49" t="s">
        <v>398</v>
      </c>
      <c r="AU10" s="49" t="s">
        <v>399</v>
      </c>
      <c r="AV10" s="93" t="s">
        <v>395</v>
      </c>
      <c r="AW10" s="93" t="s">
        <v>474</v>
      </c>
      <c r="AX10" s="121" t="s">
        <v>29</v>
      </c>
      <c r="AY10" s="121" t="s">
        <v>404</v>
      </c>
      <c r="AZ10" s="54"/>
      <c r="BA10" s="67"/>
      <c r="BB10" s="13"/>
      <c r="BC10" s="7"/>
      <c r="BD10" s="3"/>
      <c r="BE10" s="3"/>
      <c r="BG10" s="3"/>
      <c r="BH10" s="3"/>
      <c r="BI10" s="3"/>
      <c r="BJ10" s="3"/>
      <c r="BK10" s="3"/>
      <c r="BL10" s="3"/>
      <c r="BM10" s="3"/>
      <c r="BN10" s="3"/>
    </row>
    <row r="11" spans="27:69" x14ac:dyDescent="0.5">
      <c r="AA11" s="54"/>
      <c r="AB11" s="4">
        <f>+'Ark1'!C783</f>
        <v>2022</v>
      </c>
      <c r="AC11" s="4">
        <f>+'Ark1'!G783</f>
        <v>1</v>
      </c>
      <c r="AD11" s="4" t="str">
        <f>+BE11</f>
        <v>Østlandet</v>
      </c>
      <c r="AE11" s="4">
        <f>+'Ark1'!H783</f>
        <v>1</v>
      </c>
      <c r="AF11" s="4" t="str">
        <f>+BF11</f>
        <v>Nortura</v>
      </c>
      <c r="AG11" s="4">
        <f>+'Ark1'!Q783</f>
        <v>78</v>
      </c>
      <c r="AH11" s="4">
        <f t="shared" ref="AH11:AH18" si="0">+AG11-AG20</f>
        <v>30</v>
      </c>
      <c r="AI11" s="21">
        <f>+'Ark1'!R783</f>
        <v>11607</v>
      </c>
      <c r="AJ11" s="4">
        <f t="shared" ref="AJ11:AJ18" si="1">+AI11-AI20</f>
        <v>2927</v>
      </c>
      <c r="AK11" s="280">
        <f t="shared" ref="AK11:AK18" si="2">IF(AI11=0,"",100*AI11/AI20)</f>
        <v>133.72119815668202</v>
      </c>
      <c r="AL11" s="21">
        <f>+'Ark1'!S783</f>
        <v>11604</v>
      </c>
      <c r="AM11" s="66">
        <f>+'Ark1'!AA783</f>
        <v>84.236882212061829</v>
      </c>
      <c r="AN11" s="66">
        <f t="shared" ref="AN11:AN18" si="3">+AM11-AM20</f>
        <v>7.8284315078364841</v>
      </c>
      <c r="AO11" s="66">
        <f>+'Ark1'!AB783</f>
        <v>84.26461978257106</v>
      </c>
      <c r="AP11" s="7">
        <f>+'Ark1'!U783</f>
        <v>60.824370906583987</v>
      </c>
      <c r="AQ11" s="7">
        <f t="shared" ref="AQ11:AQ18" si="4">+AP11-AP20</f>
        <v>-0.33868509710350025</v>
      </c>
      <c r="AR11" s="7">
        <f>+'Ark1'!W783</f>
        <v>87.116545156842619</v>
      </c>
      <c r="AS11" s="7">
        <f t="shared" ref="AS11:AS18" si="5">+AR11-AR20</f>
        <v>1.9293971964830661</v>
      </c>
      <c r="AT11" s="7">
        <f>+'Ark1'!X783</f>
        <v>9.9264723722423192</v>
      </c>
      <c r="AU11" s="7">
        <f>+'Ark1'!Y783</f>
        <v>2.5281603903414278</v>
      </c>
      <c r="AV11" s="21">
        <f>+'Ark1'!Z783</f>
        <v>-29.533317393697992</v>
      </c>
      <c r="AW11" s="21">
        <f t="shared" ref="AW11:AW59" si="6">+AI11/AG11</f>
        <v>148.80769230769232</v>
      </c>
      <c r="AX11" s="66">
        <f>+'Ark1'!T783</f>
        <v>16.196174722150428</v>
      </c>
      <c r="AY11" s="66">
        <f>+'Ark1'!V783</f>
        <v>94.384122596795777</v>
      </c>
      <c r="AZ11" s="54"/>
      <c r="BA11" s="67"/>
      <c r="BB11" s="13"/>
      <c r="BC11" s="7"/>
      <c r="BD11" s="3"/>
      <c r="BE11" s="5" t="s">
        <v>4</v>
      </c>
      <c r="BF11" s="5" t="s">
        <v>51</v>
      </c>
      <c r="BG11" s="3"/>
      <c r="BH11" s="3"/>
      <c r="BI11" s="3"/>
      <c r="BJ11" s="3"/>
      <c r="BK11" s="3"/>
      <c r="BL11" s="3"/>
      <c r="BM11" s="3"/>
      <c r="BN11" s="3"/>
    </row>
    <row r="12" spans="27:69" x14ac:dyDescent="0.5">
      <c r="AA12" s="54"/>
      <c r="AB12" s="4">
        <f>+'Ark1'!C784</f>
        <v>2022</v>
      </c>
      <c r="AC12" s="4">
        <f>+'Ark1'!G784</f>
        <v>1</v>
      </c>
      <c r="AD12" s="4" t="str">
        <f t="shared" ref="AD12:AD18" si="7">+BE12</f>
        <v>Østlandet</v>
      </c>
      <c r="AE12" s="4">
        <f>+'Ark1'!H784</f>
        <v>2</v>
      </c>
      <c r="AF12" s="4" t="str">
        <f t="shared" ref="AF12:AF18" si="8">+BF12</f>
        <v>KLF</v>
      </c>
      <c r="AG12" s="4">
        <f>+'Ark1'!Q784</f>
        <v>17</v>
      </c>
      <c r="AH12" s="4">
        <f t="shared" si="0"/>
        <v>-2</v>
      </c>
      <c r="AI12" s="21">
        <f>+'Ark1'!R784</f>
        <v>2172</v>
      </c>
      <c r="AJ12" s="4">
        <f t="shared" si="1"/>
        <v>-508</v>
      </c>
      <c r="AK12" s="280">
        <f t="shared" si="2"/>
        <v>81.044776119402982</v>
      </c>
      <c r="AL12" s="21">
        <f>+'Ark1'!S784</f>
        <v>2171</v>
      </c>
      <c r="AM12" s="66">
        <f>+'Ark1'!AA784</f>
        <v>15.763117787938173</v>
      </c>
      <c r="AN12" s="66">
        <f t="shared" si="3"/>
        <v>-7.8284315078364752</v>
      </c>
      <c r="AO12" s="66">
        <f>+'Ark1'!AB784</f>
        <v>15.735380217428956</v>
      </c>
      <c r="AP12" s="7">
        <f>+'Ark1'!U784</f>
        <v>61.188392445877454</v>
      </c>
      <c r="AQ12" s="7">
        <f t="shared" si="4"/>
        <v>-0.26364189529462578</v>
      </c>
      <c r="AR12" s="7">
        <f>+'Ark1'!W784</f>
        <v>86.956333486872325</v>
      </c>
      <c r="AS12" s="7">
        <f t="shared" si="5"/>
        <v>1.0239706649238087</v>
      </c>
      <c r="AT12" s="7">
        <f>+'Ark1'!X784</f>
        <v>8.3746761465411392</v>
      </c>
      <c r="AU12" s="7">
        <f>+'Ark1'!Y784</f>
        <v>2.088104040607571</v>
      </c>
      <c r="AV12" s="21">
        <f>+'Ark1'!Z784</f>
        <v>-31.422190137793717</v>
      </c>
      <c r="AW12" s="21">
        <f t="shared" si="6"/>
        <v>127.76470588235294</v>
      </c>
      <c r="AX12" s="66">
        <f>+'Ark1'!T784</f>
        <v>16.402394106814</v>
      </c>
      <c r="AY12" s="66">
        <f>+'Ark1'!V784</f>
        <v>94.210545489569185</v>
      </c>
      <c r="AZ12" s="54"/>
      <c r="BA12" s="67"/>
      <c r="BB12" s="13"/>
      <c r="BC12" s="7"/>
      <c r="BD12" s="3"/>
      <c r="BE12" s="5" t="s">
        <v>4</v>
      </c>
      <c r="BF12" s="5" t="s">
        <v>10</v>
      </c>
      <c r="BG12" s="4"/>
      <c r="BH12" s="3"/>
      <c r="BI12" s="3"/>
      <c r="BJ12" s="3"/>
      <c r="BK12" s="3"/>
      <c r="BL12" s="3"/>
      <c r="BM12" s="3"/>
      <c r="BN12" s="3"/>
    </row>
    <row r="13" spans="27:69" x14ac:dyDescent="0.5">
      <c r="AA13" s="54"/>
      <c r="AB13" s="4">
        <f>+'Ark1'!C785</f>
        <v>2022</v>
      </c>
      <c r="AC13" s="4">
        <f>+'Ark1'!G785</f>
        <v>2</v>
      </c>
      <c r="AD13" s="4" t="str">
        <f t="shared" si="7"/>
        <v>Vestlandet</v>
      </c>
      <c r="AE13" s="4">
        <f>+'Ark1'!H785</f>
        <v>1</v>
      </c>
      <c r="AF13" s="4" t="str">
        <f t="shared" si="8"/>
        <v>Nortura</v>
      </c>
      <c r="AG13" s="4">
        <f>+'Ark1'!Q785</f>
        <v>52</v>
      </c>
      <c r="AH13" s="4">
        <f t="shared" si="0"/>
        <v>6</v>
      </c>
      <c r="AI13" s="21">
        <f>+'Ark1'!R785</f>
        <v>4925</v>
      </c>
      <c r="AJ13" s="4">
        <f t="shared" si="1"/>
        <v>1005</v>
      </c>
      <c r="AK13" s="280">
        <f t="shared" si="2"/>
        <v>125.63775510204081</v>
      </c>
      <c r="AL13" s="21">
        <f>+'Ark1'!S785</f>
        <v>4922</v>
      </c>
      <c r="AM13" s="66">
        <f>+'Ark1'!AA785</f>
        <v>81.892251413368797</v>
      </c>
      <c r="AN13" s="66">
        <f t="shared" si="3"/>
        <v>12.975233129261923</v>
      </c>
      <c r="AO13" s="66">
        <f>+'Ark1'!AB785</f>
        <v>80.816839499560899</v>
      </c>
      <c r="AP13" s="7">
        <f>+'Ark1'!U785</f>
        <v>60.99918732222671</v>
      </c>
      <c r="AQ13" s="7">
        <f t="shared" si="4"/>
        <v>0.40530977120631206</v>
      </c>
      <c r="AR13" s="7">
        <f>+'Ark1'!W785</f>
        <v>83.217683868346043</v>
      </c>
      <c r="AS13" s="7">
        <f t="shared" si="5"/>
        <v>-0.1835839887968973</v>
      </c>
      <c r="AT13" s="7">
        <f>+'Ark1'!X785</f>
        <v>10.667263901197686</v>
      </c>
      <c r="AU13" s="7">
        <f>+'Ark1'!Y785</f>
        <v>2.327947823847988</v>
      </c>
      <c r="AV13" s="21">
        <f>+'Ark1'!Z785</f>
        <v>-41.900662011576237</v>
      </c>
      <c r="AW13" s="21">
        <f t="shared" si="6"/>
        <v>94.711538461538467</v>
      </c>
      <c r="AX13" s="66">
        <f>+'Ark1'!T785</f>
        <v>16.234314720812179</v>
      </c>
      <c r="AY13" s="66">
        <f>+'Ark1'!V785</f>
        <v>90.160004191057737</v>
      </c>
      <c r="AZ13" s="54"/>
      <c r="BA13" s="67"/>
      <c r="BB13" s="13"/>
      <c r="BC13" s="7"/>
      <c r="BD13" s="3"/>
      <c r="BE13" s="5" t="s">
        <v>5</v>
      </c>
      <c r="BF13" s="5" t="s">
        <v>51</v>
      </c>
      <c r="BG13" s="6"/>
      <c r="BH13" s="6"/>
      <c r="BI13" s="6"/>
      <c r="BJ13" s="3"/>
      <c r="BK13" s="3"/>
      <c r="BL13" s="3"/>
      <c r="BM13" s="3"/>
      <c r="BN13" s="3"/>
    </row>
    <row r="14" spans="27:69" x14ac:dyDescent="0.5">
      <c r="AA14" s="54"/>
      <c r="AB14" s="4">
        <f>+'Ark1'!C786</f>
        <v>2022</v>
      </c>
      <c r="AC14" s="4">
        <f>+'Ark1'!G786</f>
        <v>2</v>
      </c>
      <c r="AD14" s="4" t="str">
        <f t="shared" si="7"/>
        <v>Vestlandet</v>
      </c>
      <c r="AE14" s="4">
        <f>+'Ark1'!H786</f>
        <v>2</v>
      </c>
      <c r="AF14" s="4" t="str">
        <f t="shared" si="8"/>
        <v>KLF</v>
      </c>
      <c r="AG14" s="4">
        <f>+'Ark1'!Q786</f>
        <v>15</v>
      </c>
      <c r="AH14" s="4">
        <f t="shared" si="0"/>
        <v>-6</v>
      </c>
      <c r="AI14" s="21">
        <f>+'Ark1'!R786</f>
        <v>1089</v>
      </c>
      <c r="AJ14" s="4">
        <f t="shared" si="1"/>
        <v>-679</v>
      </c>
      <c r="AK14" s="280">
        <f t="shared" si="2"/>
        <v>61.595022624434392</v>
      </c>
      <c r="AL14" s="21">
        <f>+'Ark1'!S786</f>
        <v>1089</v>
      </c>
      <c r="AM14" s="66">
        <f>+'Ark1'!AA786</f>
        <v>18.107748586631192</v>
      </c>
      <c r="AN14" s="66">
        <f t="shared" si="3"/>
        <v>-12.975233129261916</v>
      </c>
      <c r="AO14" s="66">
        <f>+'Ark1'!AB786</f>
        <v>19.183160500439129</v>
      </c>
      <c r="AP14" s="7">
        <f>+'Ark1'!U786</f>
        <v>60.722681359045005</v>
      </c>
      <c r="AQ14" s="7">
        <f t="shared" si="4"/>
        <v>-0.59876742420343021</v>
      </c>
      <c r="AR14" s="7">
        <f>+'Ark1'!W786</f>
        <v>89.25335169880627</v>
      </c>
      <c r="AS14" s="7">
        <f t="shared" si="5"/>
        <v>3.2412407763388842</v>
      </c>
      <c r="AT14" s="7">
        <f>+'Ark1'!X786</f>
        <v>10.770693251538219</v>
      </c>
      <c r="AU14" s="7">
        <f>+'Ark1'!Y786</f>
        <v>2.3158038448010503</v>
      </c>
      <c r="AV14" s="21">
        <f>+'Ark1'!Z786</f>
        <v>-50.360148698018655</v>
      </c>
      <c r="AW14" s="21">
        <f t="shared" si="6"/>
        <v>72.599999999999994</v>
      </c>
      <c r="AX14" s="66">
        <f>+'Ark1'!T786</f>
        <v>16.134986225895315</v>
      </c>
      <c r="AY14" s="66">
        <f>+'Ark1'!V786</f>
        <v>96.699189272812873</v>
      </c>
      <c r="AZ14" s="54"/>
      <c r="BA14" s="67"/>
      <c r="BB14" s="14"/>
      <c r="BC14" s="7"/>
      <c r="BD14" s="3"/>
      <c r="BE14" s="5" t="s">
        <v>5</v>
      </c>
      <c r="BF14" s="5" t="s">
        <v>10</v>
      </c>
      <c r="BG14" s="18"/>
      <c r="BH14" s="18"/>
      <c r="BI14" s="18"/>
      <c r="BJ14" s="3"/>
      <c r="BK14" s="3"/>
      <c r="BL14" s="3"/>
      <c r="BM14" s="3"/>
      <c r="BN14" s="3"/>
    </row>
    <row r="15" spans="27:69" x14ac:dyDescent="0.5">
      <c r="AA15" s="54"/>
      <c r="AB15" s="4">
        <f>+'Ark1'!C787</f>
        <v>2022</v>
      </c>
      <c r="AC15" s="4">
        <f>+'Ark1'!G787</f>
        <v>3</v>
      </c>
      <c r="AD15" s="4" t="str">
        <f t="shared" si="7"/>
        <v>Midt Norge</v>
      </c>
      <c r="AE15" s="4">
        <f>+'Ark1'!H787</f>
        <v>1</v>
      </c>
      <c r="AF15" s="4" t="str">
        <f t="shared" si="8"/>
        <v>Nortura</v>
      </c>
      <c r="AG15" s="4">
        <f>+'Ark1'!Q787</f>
        <v>38</v>
      </c>
      <c r="AH15" s="4">
        <f t="shared" si="0"/>
        <v>-4</v>
      </c>
      <c r="AI15" s="21">
        <f>+'Ark1'!R787</f>
        <v>6299</v>
      </c>
      <c r="AJ15" s="4">
        <f t="shared" si="1"/>
        <v>5</v>
      </c>
      <c r="AK15" s="280">
        <f t="shared" si="2"/>
        <v>100.07944073721004</v>
      </c>
      <c r="AL15" s="21">
        <f>+'Ark1'!S787</f>
        <v>6295</v>
      </c>
      <c r="AM15" s="66">
        <f>+'Ark1'!AA787</f>
        <v>99.400347167429373</v>
      </c>
      <c r="AN15" s="66">
        <f t="shared" si="3"/>
        <v>4.8816506664532824</v>
      </c>
      <c r="AO15" s="66">
        <f>+'Ark1'!AB787</f>
        <v>99.336223386947239</v>
      </c>
      <c r="AP15" s="7">
        <f>+'Ark1'!U787</f>
        <v>60.609054805401115</v>
      </c>
      <c r="AQ15" s="7">
        <f t="shared" si="4"/>
        <v>-0.42672763734697838</v>
      </c>
      <c r="AR15" s="7">
        <f>+'Ark1'!W787</f>
        <v>84.793725178713501</v>
      </c>
      <c r="AS15" s="7">
        <f t="shared" si="5"/>
        <v>0.57963643825550548</v>
      </c>
      <c r="AT15" s="7">
        <f>+'Ark1'!X787</f>
        <v>11.535334353232315</v>
      </c>
      <c r="AU15" s="7">
        <f>+'Ark1'!Y787</f>
        <v>2.4052789400322845</v>
      </c>
      <c r="AV15" s="21">
        <f>+'Ark1'!Z787</f>
        <v>-47.013120719830432</v>
      </c>
      <c r="AW15" s="21">
        <f t="shared" si="6"/>
        <v>165.76315789473685</v>
      </c>
      <c r="AX15" s="66">
        <f>+'Ark1'!T787</f>
        <v>16.085251627242421</v>
      </c>
      <c r="AY15" s="66">
        <f>+'Ark1'!V787</f>
        <v>91.86752457065343</v>
      </c>
      <c r="AZ15" s="54"/>
      <c r="BA15" s="67"/>
      <c r="BB15" s="14"/>
      <c r="BC15" s="7"/>
      <c r="BD15" s="3"/>
      <c r="BE15" s="14" t="s">
        <v>55</v>
      </c>
      <c r="BF15" s="14" t="s">
        <v>51</v>
      </c>
      <c r="BG15" s="18"/>
      <c r="BH15" s="18"/>
      <c r="BI15" s="18"/>
      <c r="BJ15" s="3"/>
      <c r="BK15" s="3"/>
      <c r="BL15" s="3"/>
      <c r="BM15" s="3"/>
      <c r="BN15" s="3"/>
    </row>
    <row r="16" spans="27:69" x14ac:dyDescent="0.5">
      <c r="AA16" s="54"/>
      <c r="AB16" s="4">
        <f>+'Ark1'!C788</f>
        <v>2022</v>
      </c>
      <c r="AC16" s="4">
        <f>+'Ark1'!G788</f>
        <v>3</v>
      </c>
      <c r="AD16" s="4" t="str">
        <f t="shared" si="7"/>
        <v>Midt Norge</v>
      </c>
      <c r="AE16" s="4">
        <f>+'Ark1'!H788</f>
        <v>2</v>
      </c>
      <c r="AF16" s="4" t="str">
        <f t="shared" si="8"/>
        <v>KLF</v>
      </c>
      <c r="AG16" s="4">
        <f>+'Ark1'!Q788</f>
        <v>7</v>
      </c>
      <c r="AH16" s="4">
        <f t="shared" si="0"/>
        <v>-4</v>
      </c>
      <c r="AI16" s="21">
        <f>+'Ark1'!R788</f>
        <v>38</v>
      </c>
      <c r="AJ16" s="4">
        <f t="shared" si="1"/>
        <v>-327</v>
      </c>
      <c r="AK16" s="280">
        <f t="shared" si="2"/>
        <v>10.41095890410959</v>
      </c>
      <c r="AL16" s="21">
        <f>+'Ark1'!S788</f>
        <v>38</v>
      </c>
      <c r="AM16" s="66">
        <f>+'Ark1'!AA788</f>
        <v>0.59965283257061697</v>
      </c>
      <c r="AN16" s="66">
        <f t="shared" si="3"/>
        <v>-4.8816506664532593</v>
      </c>
      <c r="AO16" s="66">
        <f>+'Ark1'!AB788</f>
        <v>0.66377661305274516</v>
      </c>
      <c r="AP16" s="7">
        <f>+'Ark1'!U788</f>
        <v>60.65789473684211</v>
      </c>
      <c r="AQ16" s="7">
        <f t="shared" si="4"/>
        <v>-1.4986986697512847</v>
      </c>
      <c r="AR16" s="7">
        <f>+'Ark1'!W788</f>
        <v>93.836842105263116</v>
      </c>
      <c r="AS16" s="7">
        <f t="shared" si="5"/>
        <v>-0.83019086176986434</v>
      </c>
      <c r="AT16" s="7">
        <f>+'Ark1'!X788</f>
        <v>16.305462776121935</v>
      </c>
      <c r="AU16" s="7">
        <f>+'Ark1'!Y788</f>
        <v>4.0670454541057373</v>
      </c>
      <c r="AV16" s="21">
        <f>+'Ark1'!Z788</f>
        <v>-54.033177235725006</v>
      </c>
      <c r="AW16" s="21">
        <f t="shared" si="6"/>
        <v>5.4285714285714288</v>
      </c>
      <c r="AX16" s="66">
        <f>+'Ark1'!T788</f>
        <v>15.89473684210526</v>
      </c>
      <c r="AY16" s="66">
        <f>+'Ark1'!V788</f>
        <v>101.66505103495469</v>
      </c>
      <c r="AZ16" s="54"/>
      <c r="BA16" s="67"/>
      <c r="BB16" s="14"/>
      <c r="BC16" s="7"/>
      <c r="BD16" s="3"/>
      <c r="BE16" s="14" t="s">
        <v>55</v>
      </c>
      <c r="BF16" s="14" t="s">
        <v>10</v>
      </c>
      <c r="BG16" s="18"/>
      <c r="BH16" s="18"/>
      <c r="BI16" s="18"/>
      <c r="BJ16" s="3"/>
      <c r="BK16" s="3"/>
      <c r="BL16" s="3"/>
      <c r="BM16" s="3"/>
      <c r="BN16" s="3"/>
    </row>
    <row r="17" spans="27:66" x14ac:dyDescent="0.5">
      <c r="AA17" s="54"/>
      <c r="AB17" s="4">
        <f>+'Ark1'!C789</f>
        <v>2022</v>
      </c>
      <c r="AC17" s="4">
        <f>+'Ark1'!G789</f>
        <v>4</v>
      </c>
      <c r="AD17" s="4" t="str">
        <f t="shared" si="7"/>
        <v>Nord Norge</v>
      </c>
      <c r="AE17" s="4">
        <f>+'Ark1'!H789</f>
        <v>1</v>
      </c>
      <c r="AF17" s="4" t="str">
        <f t="shared" si="8"/>
        <v>Nortura</v>
      </c>
      <c r="AG17" s="4">
        <f>+'Ark1'!Q789</f>
        <v>6</v>
      </c>
      <c r="AH17" s="4">
        <f t="shared" si="0"/>
        <v>-2</v>
      </c>
      <c r="AI17" s="21">
        <f>+'Ark1'!R789</f>
        <v>2675</v>
      </c>
      <c r="AJ17" s="4">
        <f t="shared" si="1"/>
        <v>90</v>
      </c>
      <c r="AK17" s="280">
        <f t="shared" si="2"/>
        <v>103.48162475822051</v>
      </c>
      <c r="AL17" s="21">
        <f>+'Ark1'!S789</f>
        <v>2675</v>
      </c>
      <c r="AM17" s="66">
        <f>+'Ark1'!AA789</f>
        <v>100</v>
      </c>
      <c r="AN17" s="66">
        <f t="shared" si="3"/>
        <v>0</v>
      </c>
      <c r="AO17" s="66">
        <f>+'Ark1'!AB789</f>
        <v>100</v>
      </c>
      <c r="AP17" s="7">
        <f>+'Ark1'!U789</f>
        <v>61.20485981308412</v>
      </c>
      <c r="AQ17" s="7">
        <f t="shared" si="4"/>
        <v>6.0565809215638922E-2</v>
      </c>
      <c r="AR17" s="7">
        <f>+'Ark1'!W789</f>
        <v>84.826265420560659</v>
      </c>
      <c r="AS17" s="7">
        <f t="shared" si="5"/>
        <v>3.9017841969837264E-3</v>
      </c>
      <c r="AT17" s="7">
        <f>+'Ark1'!X789</f>
        <v>9.4504354286587056</v>
      </c>
      <c r="AU17" s="7">
        <f>+'Ark1'!Y789</f>
        <v>2.0569223741417364</v>
      </c>
      <c r="AV17" s="21">
        <f>+'Ark1'!Z789</f>
        <v>-46.322498049586002</v>
      </c>
      <c r="AW17" s="21">
        <f t="shared" si="6"/>
        <v>445.83333333333331</v>
      </c>
      <c r="AX17" s="66">
        <f>+'Ark1'!T789</f>
        <v>16.433644859813086</v>
      </c>
      <c r="AY17" s="66">
        <f>+'Ark1'!V789</f>
        <v>91.902779437227395</v>
      </c>
      <c r="AZ17" s="54"/>
      <c r="BA17" s="67"/>
      <c r="BB17" s="14"/>
      <c r="BC17" s="7"/>
      <c r="BD17" s="3"/>
      <c r="BE17" s="14" t="s">
        <v>7</v>
      </c>
      <c r="BF17" s="14" t="s">
        <v>51</v>
      </c>
      <c r="BG17" s="18"/>
      <c r="BH17" s="18"/>
      <c r="BI17" s="18"/>
      <c r="BJ17" s="3"/>
      <c r="BK17" s="3"/>
      <c r="BL17" s="3"/>
      <c r="BM17" s="3"/>
      <c r="BN17" s="3"/>
    </row>
    <row r="18" spans="27:66" x14ac:dyDescent="0.5">
      <c r="AA18" s="54"/>
      <c r="AB18" s="4">
        <f>+'Ark1'!C790</f>
        <v>2022</v>
      </c>
      <c r="AC18" s="4">
        <f>+'Ark1'!G790</f>
        <v>4</v>
      </c>
      <c r="AD18" s="4" t="str">
        <f t="shared" si="7"/>
        <v>Nord Norge</v>
      </c>
      <c r="AE18" s="4">
        <f>+'Ark1'!H790</f>
        <v>2</v>
      </c>
      <c r="AF18" s="4" t="str">
        <f t="shared" si="8"/>
        <v>KLF</v>
      </c>
      <c r="AG18" s="4">
        <f>+'Ark1'!Q790</f>
        <v>0</v>
      </c>
      <c r="AH18" s="4">
        <f t="shared" si="0"/>
        <v>0</v>
      </c>
      <c r="AI18" s="21">
        <f>+'Ark1'!R790</f>
        <v>0</v>
      </c>
      <c r="AJ18" s="4">
        <f t="shared" si="1"/>
        <v>0</v>
      </c>
      <c r="AK18" s="280" t="str">
        <f t="shared" si="2"/>
        <v/>
      </c>
      <c r="AL18" s="21">
        <f>+'Ark1'!S790</f>
        <v>0</v>
      </c>
      <c r="AM18" s="66">
        <f>+'Ark1'!AA790</f>
        <v>0</v>
      </c>
      <c r="AN18" s="66">
        <f t="shared" si="3"/>
        <v>0</v>
      </c>
      <c r="AO18" s="66">
        <f>+'Ark1'!AB790</f>
        <v>0</v>
      </c>
      <c r="AP18" s="7">
        <f>+'Ark1'!U790</f>
        <v>0</v>
      </c>
      <c r="AQ18" s="7">
        <f t="shared" si="4"/>
        <v>0</v>
      </c>
      <c r="AR18" s="7">
        <f>+'Ark1'!W790</f>
        <v>0</v>
      </c>
      <c r="AS18" s="7">
        <f t="shared" si="5"/>
        <v>0</v>
      </c>
      <c r="AT18" s="7">
        <f>+'Ark1'!X790</f>
        <v>0</v>
      </c>
      <c r="AU18" s="7">
        <f>+'Ark1'!Y790</f>
        <v>0</v>
      </c>
      <c r="AV18" s="21">
        <f>+'Ark1'!Z790</f>
        <v>0</v>
      </c>
      <c r="AW18" s="21" t="e">
        <f t="shared" si="6"/>
        <v>#DIV/0!</v>
      </c>
      <c r="AX18" s="66">
        <f>+'Ark1'!T790</f>
        <v>0</v>
      </c>
      <c r="AY18" s="66">
        <f>+'Ark1'!V790</f>
        <v>0</v>
      </c>
      <c r="AZ18" s="54"/>
      <c r="BA18" s="67"/>
      <c r="BB18" s="7"/>
      <c r="BC18" s="7"/>
      <c r="BD18" s="3"/>
      <c r="BE18" s="14" t="s">
        <v>7</v>
      </c>
      <c r="BF18" s="14" t="s">
        <v>10</v>
      </c>
      <c r="BG18" s="18"/>
      <c r="BH18" s="18"/>
      <c r="BI18" s="18"/>
      <c r="BJ18" s="3"/>
      <c r="BK18" s="3"/>
      <c r="BL18" s="3"/>
      <c r="BM18" s="3"/>
      <c r="BN18" s="3"/>
    </row>
    <row r="19" spans="27:66" x14ac:dyDescent="0.5"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67"/>
      <c r="BB19" s="7"/>
      <c r="BC19" s="7"/>
      <c r="BD19" s="3"/>
      <c r="BE19" s="14"/>
      <c r="BF19" s="14"/>
      <c r="BG19" s="18"/>
      <c r="BH19" s="18"/>
      <c r="BI19" s="18"/>
      <c r="BJ19" s="3"/>
      <c r="BK19" s="3"/>
      <c r="BL19" s="3"/>
      <c r="BM19" s="3"/>
      <c r="BN19" s="3"/>
    </row>
    <row r="20" spans="27:66" x14ac:dyDescent="0.5">
      <c r="AA20" s="54"/>
      <c r="AB20" s="62">
        <f>+'Ark1'!C791</f>
        <v>2021</v>
      </c>
      <c r="AC20" s="62">
        <f>+'Ark1'!G791</f>
        <v>1</v>
      </c>
      <c r="AD20" s="63" t="str">
        <f>+BE20</f>
        <v>Østlandet</v>
      </c>
      <c r="AE20" s="63">
        <f>+'Ark1'!H791</f>
        <v>1</v>
      </c>
      <c r="AF20" s="63" t="str">
        <f>+BF20</f>
        <v>Nortura</v>
      </c>
      <c r="AG20" s="62">
        <f>+'Ark1'!Q791</f>
        <v>48</v>
      </c>
      <c r="AH20" s="62"/>
      <c r="AI20" s="84">
        <f>+'Ark1'!R791</f>
        <v>8680</v>
      </c>
      <c r="AJ20" s="62"/>
      <c r="AK20" s="62"/>
      <c r="AL20" s="84">
        <f>+'Ark1'!S791</f>
        <v>8678</v>
      </c>
      <c r="AM20" s="122">
        <f>+'Ark1'!AA791</f>
        <v>76.408450704225345</v>
      </c>
      <c r="AN20" s="122"/>
      <c r="AO20" s="122">
        <f>+'Ark1'!AB791</f>
        <v>76.256856075933783</v>
      </c>
      <c r="AP20" s="64">
        <f>+'Ark1'!U791</f>
        <v>61.163056003687487</v>
      </c>
      <c r="AQ20" s="62"/>
      <c r="AR20" s="64">
        <f>+'Ark1'!W791</f>
        <v>85.187147960359553</v>
      </c>
      <c r="AS20" s="62"/>
      <c r="AT20" s="64">
        <f>+'Ark1'!X791</f>
        <v>10.425022522611172</v>
      </c>
      <c r="AU20" s="64">
        <f>+'Ark1'!Y791</f>
        <v>2.4282816376554339</v>
      </c>
      <c r="AV20" s="84">
        <f>+'Ark1'!Z791</f>
        <v>-31.785961817479144</v>
      </c>
      <c r="AW20" s="84">
        <f t="shared" si="6"/>
        <v>180.83333333333334</v>
      </c>
      <c r="AX20" s="122">
        <f>+'Ark1'!T791</f>
        <v>16.3213133640553</v>
      </c>
      <c r="AY20" s="122">
        <f>+'Ark1'!V791</f>
        <v>92.293768104398438</v>
      </c>
      <c r="AZ20" s="54"/>
      <c r="BA20" s="67"/>
      <c r="BB20" s="7"/>
      <c r="BC20" s="7"/>
      <c r="BD20" s="3"/>
      <c r="BE20" s="5" t="s">
        <v>4</v>
      </c>
      <c r="BF20" s="5" t="s">
        <v>51</v>
      </c>
      <c r="BG20" s="18"/>
      <c r="BH20" s="18"/>
      <c r="BI20" s="18"/>
      <c r="BJ20" s="3"/>
      <c r="BK20" s="3"/>
      <c r="BL20" s="3"/>
      <c r="BM20" s="3"/>
      <c r="BN20" s="3"/>
    </row>
    <row r="21" spans="27:66" x14ac:dyDescent="0.5">
      <c r="AA21" s="54"/>
      <c r="AB21" s="62">
        <f>+'Ark1'!C792</f>
        <v>2021</v>
      </c>
      <c r="AC21" s="62">
        <f>+'Ark1'!G792</f>
        <v>1</v>
      </c>
      <c r="AD21" s="63" t="str">
        <f t="shared" ref="AD21:AD27" si="9">+BE21</f>
        <v>Østlandet</v>
      </c>
      <c r="AE21" s="63">
        <f>+'Ark1'!H792</f>
        <v>2</v>
      </c>
      <c r="AF21" s="63" t="str">
        <f t="shared" ref="AF21:AF27" si="10">+BF21</f>
        <v>KLF</v>
      </c>
      <c r="AG21" s="62">
        <f>+'Ark1'!Q792</f>
        <v>19</v>
      </c>
      <c r="AH21" s="62"/>
      <c r="AI21" s="84">
        <f>+'Ark1'!R792</f>
        <v>2680</v>
      </c>
      <c r="AJ21" s="62"/>
      <c r="AK21" s="62"/>
      <c r="AL21" s="84">
        <f>+'Ark1'!S792</f>
        <v>2679</v>
      </c>
      <c r="AM21" s="122">
        <f>+'Ark1'!AA792</f>
        <v>23.591549295774648</v>
      </c>
      <c r="AN21" s="122"/>
      <c r="AO21" s="122">
        <f>+'Ark1'!AB792</f>
        <v>23.743143924066203</v>
      </c>
      <c r="AP21" s="64">
        <f>+'Ark1'!U792</f>
        <v>61.45203434117208</v>
      </c>
      <c r="AQ21" s="62"/>
      <c r="AR21" s="64">
        <f>+'Ark1'!W792</f>
        <v>85.932362821948516</v>
      </c>
      <c r="AS21" s="62"/>
      <c r="AT21" s="64">
        <f>+'Ark1'!X792</f>
        <v>7.8774000743302643</v>
      </c>
      <c r="AU21" s="64">
        <f>+'Ark1'!Y792</f>
        <v>2.0827941590770145</v>
      </c>
      <c r="AV21" s="84">
        <f>+'Ark1'!Z792</f>
        <v>-32.527356009705471</v>
      </c>
      <c r="AW21" s="84">
        <f t="shared" si="6"/>
        <v>141.05263157894737</v>
      </c>
      <c r="AX21" s="122">
        <f>+'Ark1'!T792</f>
        <v>16.489552238805963</v>
      </c>
      <c r="AY21" s="122">
        <f>+'Ark1'!V792</f>
        <v>93.101151486401562</v>
      </c>
      <c r="AZ21" s="54"/>
      <c r="BA21" s="67"/>
      <c r="BB21" s="7"/>
      <c r="BC21" s="7"/>
      <c r="BD21" s="3"/>
      <c r="BE21" s="5" t="s">
        <v>4</v>
      </c>
      <c r="BF21" s="5" t="s">
        <v>10</v>
      </c>
      <c r="BG21" s="18"/>
      <c r="BH21" s="18"/>
      <c r="BI21" s="18"/>
      <c r="BJ21" s="3"/>
      <c r="BK21" s="3"/>
      <c r="BL21" s="3"/>
      <c r="BM21" s="3"/>
      <c r="BN21" s="3"/>
    </row>
    <row r="22" spans="27:66" x14ac:dyDescent="0.5">
      <c r="AA22" s="54"/>
      <c r="AB22" s="62">
        <f>+'Ark1'!C793</f>
        <v>2021</v>
      </c>
      <c r="AC22" s="62">
        <f>+'Ark1'!G793</f>
        <v>2</v>
      </c>
      <c r="AD22" s="63" t="str">
        <f t="shared" si="9"/>
        <v>Vestlandet</v>
      </c>
      <c r="AE22" s="63">
        <f>+'Ark1'!H793</f>
        <v>1</v>
      </c>
      <c r="AF22" s="63" t="str">
        <f t="shared" si="10"/>
        <v>Nortura</v>
      </c>
      <c r="AG22" s="62">
        <f>+'Ark1'!Q793</f>
        <v>46</v>
      </c>
      <c r="AH22" s="62"/>
      <c r="AI22" s="84">
        <f>+'Ark1'!R793</f>
        <v>3920</v>
      </c>
      <c r="AJ22" s="62"/>
      <c r="AK22" s="62"/>
      <c r="AL22" s="84">
        <f>+'Ark1'!S793</f>
        <v>3920</v>
      </c>
      <c r="AM22" s="122">
        <f>+'Ark1'!AA793</f>
        <v>68.917018284106874</v>
      </c>
      <c r="AN22" s="122"/>
      <c r="AO22" s="122">
        <f>+'Ark1'!AB793</f>
        <v>68.270579494033029</v>
      </c>
      <c r="AP22" s="64">
        <f>+'Ark1'!U793</f>
        <v>60.593877551020398</v>
      </c>
      <c r="AQ22" s="62"/>
      <c r="AR22" s="64">
        <f>+'Ark1'!W793</f>
        <v>83.40126785714294</v>
      </c>
      <c r="AS22" s="62"/>
      <c r="AT22" s="64">
        <f>+'Ark1'!X793</f>
        <v>9.7316084204338686</v>
      </c>
      <c r="AU22" s="64">
        <f>+'Ark1'!Y793</f>
        <v>2.4213892254085705</v>
      </c>
      <c r="AV22" s="84">
        <f>+'Ark1'!Z793</f>
        <v>-28.574533859411023</v>
      </c>
      <c r="AW22" s="84">
        <f t="shared" si="6"/>
        <v>85.217391304347828</v>
      </c>
      <c r="AX22" s="122">
        <f>+'Ark1'!T793</f>
        <v>16.096938775510203</v>
      </c>
      <c r="AY22" s="122">
        <f>+'Ark1'!V793</f>
        <v>90.358903420523262</v>
      </c>
      <c r="AZ22" s="54"/>
      <c r="BA22" s="67"/>
      <c r="BB22" s="7"/>
      <c r="BC22" s="7"/>
      <c r="BD22" s="3"/>
      <c r="BE22" s="5" t="s">
        <v>5</v>
      </c>
      <c r="BF22" s="5" t="s">
        <v>51</v>
      </c>
      <c r="BG22" s="18"/>
      <c r="BH22" s="18"/>
      <c r="BI22" s="18"/>
      <c r="BJ22" s="3"/>
      <c r="BK22" s="3"/>
      <c r="BL22" s="3"/>
      <c r="BM22" s="3"/>
      <c r="BN22" s="3"/>
    </row>
    <row r="23" spans="27:66" x14ac:dyDescent="0.5">
      <c r="AA23" s="54"/>
      <c r="AB23" s="62">
        <f>+'Ark1'!C794</f>
        <v>2021</v>
      </c>
      <c r="AC23" s="62">
        <f>+'Ark1'!G794</f>
        <v>2</v>
      </c>
      <c r="AD23" s="63" t="str">
        <f t="shared" si="9"/>
        <v>Vestlandet</v>
      </c>
      <c r="AE23" s="63">
        <f>+'Ark1'!H794</f>
        <v>2</v>
      </c>
      <c r="AF23" s="63" t="str">
        <f t="shared" si="10"/>
        <v>KLF</v>
      </c>
      <c r="AG23" s="62">
        <f>+'Ark1'!Q794</f>
        <v>21</v>
      </c>
      <c r="AH23" s="62"/>
      <c r="AI23" s="84">
        <f>+'Ark1'!R794</f>
        <v>1768</v>
      </c>
      <c r="AJ23" s="62"/>
      <c r="AK23" s="62"/>
      <c r="AL23" s="84">
        <f>+'Ark1'!S794</f>
        <v>1767</v>
      </c>
      <c r="AM23" s="122">
        <f>+'Ark1'!AA794</f>
        <v>31.082981715893109</v>
      </c>
      <c r="AN23" s="122"/>
      <c r="AO23" s="122">
        <f>+'Ark1'!AB794</f>
        <v>31.729420505966953</v>
      </c>
      <c r="AP23" s="64">
        <f>+'Ark1'!U794</f>
        <v>61.321448783248435</v>
      </c>
      <c r="AQ23" s="62"/>
      <c r="AR23" s="64">
        <f>+'Ark1'!W794</f>
        <v>86.012110922467386</v>
      </c>
      <c r="AS23" s="62"/>
      <c r="AT23" s="64">
        <f>+'Ark1'!X794</f>
        <v>11.434224454069277</v>
      </c>
      <c r="AU23" s="64">
        <f>+'Ark1'!Y794</f>
        <v>2.3166698738784839</v>
      </c>
      <c r="AV23" s="84">
        <f>+'Ark1'!Z794</f>
        <v>-47.719045241372811</v>
      </c>
      <c r="AW23" s="84">
        <f t="shared" si="6"/>
        <v>84.19047619047619</v>
      </c>
      <c r="AX23" s="122">
        <f>+'Ark1'!T794</f>
        <v>16.369343891402714</v>
      </c>
      <c r="AY23" s="122">
        <f>+'Ark1'!V794</f>
        <v>93.187552462044948</v>
      </c>
      <c r="AZ23" s="54"/>
      <c r="BA23" s="67"/>
      <c r="BB23" s="7"/>
      <c r="BC23" s="7"/>
      <c r="BD23" s="3"/>
      <c r="BE23" s="5" t="s">
        <v>5</v>
      </c>
      <c r="BF23" s="5" t="s">
        <v>10</v>
      </c>
      <c r="BG23" s="18"/>
      <c r="BH23" s="18"/>
      <c r="BI23" s="18"/>
      <c r="BJ23" s="3"/>
      <c r="BK23" s="3"/>
      <c r="BL23" s="3"/>
      <c r="BM23" s="3"/>
      <c r="BN23" s="3"/>
    </row>
    <row r="24" spans="27:66" x14ac:dyDescent="0.5">
      <c r="AA24" s="54"/>
      <c r="AB24" s="62">
        <f>+'Ark1'!C795</f>
        <v>2021</v>
      </c>
      <c r="AC24" s="62">
        <f>+'Ark1'!G795</f>
        <v>3</v>
      </c>
      <c r="AD24" s="63" t="str">
        <f t="shared" si="9"/>
        <v>Midt Norge</v>
      </c>
      <c r="AE24" s="63">
        <f>+'Ark1'!H795</f>
        <v>1</v>
      </c>
      <c r="AF24" s="63" t="str">
        <f t="shared" si="10"/>
        <v>Nortura</v>
      </c>
      <c r="AG24" s="62">
        <f>+'Ark1'!Q795</f>
        <v>42</v>
      </c>
      <c r="AH24" s="62"/>
      <c r="AI24" s="84">
        <f>+'Ark1'!R795</f>
        <v>6294</v>
      </c>
      <c r="AJ24" s="62"/>
      <c r="AK24" s="62"/>
      <c r="AL24" s="84">
        <f>+'Ark1'!S795</f>
        <v>6288</v>
      </c>
      <c r="AM24" s="122">
        <f>+'Ark1'!AA795</f>
        <v>94.518696500976091</v>
      </c>
      <c r="AN24" s="122"/>
      <c r="AO24" s="122">
        <f>+'Ark1'!AB795</f>
        <v>93.892449757919437</v>
      </c>
      <c r="AP24" s="64">
        <f>+'Ark1'!U795</f>
        <v>61.035782442748094</v>
      </c>
      <c r="AQ24" s="62"/>
      <c r="AR24" s="64">
        <f>+'Ark1'!W795</f>
        <v>84.214088740457996</v>
      </c>
      <c r="AS24" s="62"/>
      <c r="AT24" s="64">
        <f>+'Ark1'!X795</f>
        <v>10.403759804163657</v>
      </c>
      <c r="AU24" s="64">
        <f>+'Ark1'!Y795</f>
        <v>2.4095913674867262</v>
      </c>
      <c r="AV24" s="84">
        <f>+'Ark1'!Z795</f>
        <v>-47.824405337841995</v>
      </c>
      <c r="AW24" s="84">
        <f t="shared" si="6"/>
        <v>149.85714285714286</v>
      </c>
      <c r="AX24" s="122">
        <f>+'Ark1'!T795</f>
        <v>16.257705751509373</v>
      </c>
      <c r="AY24" s="122">
        <f>+'Ark1'!V795</f>
        <v>91.239532763226634</v>
      </c>
      <c r="AZ24" s="54"/>
      <c r="BA24" s="67"/>
      <c r="BB24" s="7"/>
      <c r="BC24" s="7"/>
      <c r="BD24" s="3"/>
      <c r="BE24" s="14" t="s">
        <v>55</v>
      </c>
      <c r="BF24" s="14" t="s">
        <v>51</v>
      </c>
      <c r="BG24" s="18"/>
      <c r="BH24" s="18"/>
      <c r="BI24" s="18"/>
      <c r="BJ24" s="3"/>
      <c r="BK24" s="3"/>
      <c r="BL24" s="3"/>
      <c r="BM24" s="3"/>
      <c r="BN24" s="3"/>
    </row>
    <row r="25" spans="27:66" ht="16.5" customHeight="1" x14ac:dyDescent="0.5">
      <c r="AA25" s="54"/>
      <c r="AB25" s="62">
        <f>+'Ark1'!C796</f>
        <v>2021</v>
      </c>
      <c r="AC25" s="62">
        <f>+'Ark1'!G796</f>
        <v>3</v>
      </c>
      <c r="AD25" s="63" t="str">
        <f t="shared" si="9"/>
        <v>Midt Norge</v>
      </c>
      <c r="AE25" s="63">
        <f>+'Ark1'!H796</f>
        <v>2</v>
      </c>
      <c r="AF25" s="63" t="str">
        <f t="shared" si="10"/>
        <v>KLF</v>
      </c>
      <c r="AG25" s="62">
        <f>+'Ark1'!Q796</f>
        <v>11</v>
      </c>
      <c r="AH25" s="62"/>
      <c r="AI25" s="84">
        <f>+'Ark1'!R796</f>
        <v>365</v>
      </c>
      <c r="AJ25" s="62"/>
      <c r="AK25" s="62"/>
      <c r="AL25" s="84">
        <f>+'Ark1'!S796</f>
        <v>364</v>
      </c>
      <c r="AM25" s="122">
        <f>+'Ark1'!AA796</f>
        <v>5.481303499023876</v>
      </c>
      <c r="AN25" s="122"/>
      <c r="AO25" s="122">
        <f>+'Ark1'!AB796</f>
        <v>6.107550242080559</v>
      </c>
      <c r="AP25" s="64">
        <f>+'Ark1'!U796</f>
        <v>62.156593406593394</v>
      </c>
      <c r="AQ25" s="62"/>
      <c r="AR25" s="64">
        <f>+'Ark1'!W796</f>
        <v>94.667032967032981</v>
      </c>
      <c r="AS25" s="62"/>
      <c r="AT25" s="64">
        <f>+'Ark1'!X796</f>
        <v>12.5908276394866</v>
      </c>
      <c r="AU25" s="64">
        <f>+'Ark1'!Y796</f>
        <v>2.3996761318931914</v>
      </c>
      <c r="AV25" s="84">
        <f>+'Ark1'!Z796</f>
        <v>-62.896046770038041</v>
      </c>
      <c r="AW25" s="84">
        <f t="shared" si="6"/>
        <v>33.18181818181818</v>
      </c>
      <c r="AX25" s="122">
        <f>+'Ark1'!T796</f>
        <v>16.542465753424658</v>
      </c>
      <c r="AY25" s="122">
        <f>+'Ark1'!V796</f>
        <v>102.56449942257082</v>
      </c>
      <c r="AZ25" s="54"/>
      <c r="BA25" s="67"/>
      <c r="BB25" s="7"/>
      <c r="BC25" s="7"/>
      <c r="BD25" s="3"/>
      <c r="BE25" s="14" t="s">
        <v>55</v>
      </c>
      <c r="BF25" s="14" t="s">
        <v>10</v>
      </c>
      <c r="BG25" s="18"/>
      <c r="BH25" s="18"/>
      <c r="BI25" s="18"/>
      <c r="BJ25" s="3"/>
      <c r="BK25" s="3"/>
      <c r="BL25" s="3"/>
      <c r="BM25" s="3"/>
      <c r="BN25" s="3"/>
    </row>
    <row r="26" spans="27:66" ht="16.5" customHeight="1" x14ac:dyDescent="0.5">
      <c r="AA26" s="54"/>
      <c r="AB26" s="62">
        <f>+'Ark1'!C797</f>
        <v>2021</v>
      </c>
      <c r="AC26" s="62">
        <f>+'Ark1'!G797</f>
        <v>4</v>
      </c>
      <c r="AD26" s="63" t="str">
        <f t="shared" si="9"/>
        <v>Nord Norge</v>
      </c>
      <c r="AE26" s="63">
        <f>+'Ark1'!H797</f>
        <v>1</v>
      </c>
      <c r="AF26" s="63" t="str">
        <f t="shared" si="10"/>
        <v>Nortura</v>
      </c>
      <c r="AG26" s="62">
        <f>+'Ark1'!Q797</f>
        <v>8</v>
      </c>
      <c r="AH26" s="62"/>
      <c r="AI26" s="84">
        <f>+'Ark1'!R797</f>
        <v>2585</v>
      </c>
      <c r="AJ26" s="62"/>
      <c r="AK26" s="62"/>
      <c r="AL26" s="84">
        <f>+'Ark1'!S797</f>
        <v>2585</v>
      </c>
      <c r="AM26" s="122">
        <f>+'Ark1'!AA797</f>
        <v>100</v>
      </c>
      <c r="AN26" s="122"/>
      <c r="AO26" s="122">
        <f>+'Ark1'!AB797</f>
        <v>100</v>
      </c>
      <c r="AP26" s="64">
        <f>+'Ark1'!U797</f>
        <v>61.144294003868481</v>
      </c>
      <c r="AQ26" s="62"/>
      <c r="AR26" s="64">
        <f>+'Ark1'!W797</f>
        <v>84.822363636363676</v>
      </c>
      <c r="AS26" s="62"/>
      <c r="AT26" s="64">
        <f>+'Ark1'!X797</f>
        <v>9.865626124239121</v>
      </c>
      <c r="AU26" s="64">
        <f>+'Ark1'!Y797</f>
        <v>2.1083951505478686</v>
      </c>
      <c r="AV26" s="84">
        <f>+'Ark1'!Z797</f>
        <v>-39.047458290975527</v>
      </c>
      <c r="AW26" s="84">
        <f t="shared" si="6"/>
        <v>323.125</v>
      </c>
      <c r="AX26" s="122">
        <f>+'Ark1'!T797</f>
        <v>16.354738878143134</v>
      </c>
      <c r="AY26" s="122">
        <f>+'Ark1'!V797</f>
        <v>91.898552152073364</v>
      </c>
      <c r="AZ26" s="54"/>
      <c r="BA26" s="67"/>
      <c r="BB26" s="7"/>
      <c r="BC26" s="7"/>
      <c r="BD26" s="3"/>
      <c r="BE26" s="14" t="s">
        <v>7</v>
      </c>
      <c r="BF26" s="14" t="s">
        <v>51</v>
      </c>
      <c r="BG26" s="18"/>
      <c r="BH26" s="18"/>
      <c r="BI26" s="18"/>
      <c r="BJ26" s="3"/>
      <c r="BK26" s="3"/>
      <c r="BL26" s="3"/>
      <c r="BM26" s="3"/>
      <c r="BN26" s="3"/>
    </row>
    <row r="27" spans="27:66" x14ac:dyDescent="0.5">
      <c r="AA27" s="54"/>
      <c r="AB27" s="62">
        <f>+'Ark1'!C798</f>
        <v>2021</v>
      </c>
      <c r="AC27" s="62">
        <f>+'Ark1'!G798</f>
        <v>4</v>
      </c>
      <c r="AD27" s="63" t="str">
        <f t="shared" si="9"/>
        <v>Nord Norge</v>
      </c>
      <c r="AE27" s="63">
        <f>+'Ark1'!H798</f>
        <v>2</v>
      </c>
      <c r="AF27" s="63" t="str">
        <f t="shared" si="10"/>
        <v>KLF</v>
      </c>
      <c r="AG27" s="62">
        <f>+'Ark1'!Q798</f>
        <v>0</v>
      </c>
      <c r="AH27" s="62"/>
      <c r="AI27" s="84">
        <f>+'Ark1'!R798</f>
        <v>0</v>
      </c>
      <c r="AJ27" s="62"/>
      <c r="AK27" s="62"/>
      <c r="AL27" s="84">
        <f>+'Ark1'!S798</f>
        <v>0</v>
      </c>
      <c r="AM27" s="122">
        <f>+'Ark1'!AA798</f>
        <v>0</v>
      </c>
      <c r="AN27" s="122"/>
      <c r="AO27" s="122">
        <f>+'Ark1'!AB798</f>
        <v>0</v>
      </c>
      <c r="AP27" s="64">
        <f>+'Ark1'!U798</f>
        <v>0</v>
      </c>
      <c r="AQ27" s="62"/>
      <c r="AR27" s="64">
        <f>+'Ark1'!W798</f>
        <v>0</v>
      </c>
      <c r="AS27" s="62"/>
      <c r="AT27" s="64">
        <f>+'Ark1'!X798</f>
        <v>0</v>
      </c>
      <c r="AU27" s="64">
        <f>+'Ark1'!Y798</f>
        <v>0</v>
      </c>
      <c r="AV27" s="84">
        <f>+'Ark1'!Z798</f>
        <v>0</v>
      </c>
      <c r="AW27" s="84" t="e">
        <f t="shared" si="6"/>
        <v>#DIV/0!</v>
      </c>
      <c r="AX27" s="122">
        <f>+'Ark1'!T798</f>
        <v>0</v>
      </c>
      <c r="AY27" s="122">
        <f>+'Ark1'!V798</f>
        <v>0</v>
      </c>
      <c r="AZ27" s="54"/>
      <c r="BA27" s="66"/>
      <c r="BB27" s="7"/>
      <c r="BC27" s="7"/>
      <c r="BD27" s="3"/>
      <c r="BE27" s="14" t="s">
        <v>7</v>
      </c>
      <c r="BF27" s="14" t="s">
        <v>10</v>
      </c>
      <c r="BG27" s="18"/>
      <c r="BH27" s="18"/>
      <c r="BI27" s="18"/>
      <c r="BJ27" s="3"/>
      <c r="BK27" s="3"/>
      <c r="BL27" s="3"/>
      <c r="BM27" s="3"/>
      <c r="BN27" s="3"/>
    </row>
    <row r="28" spans="27:66" ht="17.25" customHeight="1" x14ac:dyDescent="0.5">
      <c r="AA28" s="54"/>
      <c r="AB28" s="3">
        <f>+'Ark1'!C799</f>
        <v>2020</v>
      </c>
      <c r="AC28" s="3">
        <f>+'Ark1'!G799</f>
        <v>1</v>
      </c>
      <c r="AD28" s="5" t="str">
        <f>+BE28</f>
        <v>Østlandet</v>
      </c>
      <c r="AE28" s="5">
        <f>+'Ark1'!H799</f>
        <v>1</v>
      </c>
      <c r="AF28" s="5" t="str">
        <f>+BF28</f>
        <v>Nortura</v>
      </c>
      <c r="AG28" s="3">
        <f>+'Ark1'!Q799</f>
        <v>52</v>
      </c>
      <c r="AH28" s="3">
        <f>+AG28-AG36</f>
        <v>11</v>
      </c>
      <c r="AI28" s="18">
        <f>+'Ark1'!R799</f>
        <v>7195</v>
      </c>
      <c r="AJ28" s="3">
        <f>+AI28-AI36</f>
        <v>908</v>
      </c>
      <c r="AK28" s="3"/>
      <c r="AL28" s="18">
        <f>+'Ark1'!S799</f>
        <v>7195</v>
      </c>
      <c r="AM28" s="123">
        <f>+'Ark1'!AA799</f>
        <v>81.006530060797104</v>
      </c>
      <c r="AN28" s="123">
        <f>+AM28-AM36</f>
        <v>-7.5801967251688041</v>
      </c>
      <c r="AO28" s="123">
        <f>+'Ark1'!AB799</f>
        <v>80.767711695544349</v>
      </c>
      <c r="AP28" s="13">
        <f>+'Ark1'!U799</f>
        <v>61.512717164697747</v>
      </c>
      <c r="AQ28" s="3">
        <f>+AP28-AP36</f>
        <v>-4.193677324975198E-2</v>
      </c>
      <c r="AR28" s="13">
        <f>+'Ark1'!W799</f>
        <v>82.068554551772309</v>
      </c>
      <c r="AS28" s="3">
        <f>+AR28-AR36</f>
        <v>1.8698433345883672</v>
      </c>
      <c r="AT28" s="13">
        <f>+'Ark1'!X799</f>
        <v>10.670209588892012</v>
      </c>
      <c r="AU28" s="13">
        <f>+'Ark1'!Y799</f>
        <v>3.2023181834972858</v>
      </c>
      <c r="AV28" s="18">
        <f>+'Ark1'!Z799</f>
        <v>-19.918312515666845</v>
      </c>
      <c r="AW28" s="18">
        <f t="shared" si="6"/>
        <v>138.36538461538461</v>
      </c>
      <c r="AX28" s="123">
        <f>+'Ark1'!T799</f>
        <v>16.416400277970808</v>
      </c>
      <c r="AY28" s="123">
        <f>+'Ark1'!V799</f>
        <v>88.915010348615738</v>
      </c>
      <c r="AZ28" s="54"/>
      <c r="BA28" s="3"/>
      <c r="BB28" s="3"/>
      <c r="BC28" s="3"/>
      <c r="BD28" s="3"/>
      <c r="BE28" s="5" t="s">
        <v>4</v>
      </c>
      <c r="BF28" s="5" t="s">
        <v>51</v>
      </c>
      <c r="BG28" s="18"/>
      <c r="BH28" s="18"/>
      <c r="BI28" s="18"/>
      <c r="BJ28" s="3"/>
      <c r="BK28" s="3"/>
      <c r="BL28" s="3"/>
      <c r="BM28" s="3"/>
      <c r="BN28" s="3"/>
    </row>
    <row r="29" spans="27:66" x14ac:dyDescent="0.5">
      <c r="AA29" s="54"/>
      <c r="AB29" s="3">
        <f>+'Ark1'!C800</f>
        <v>2020</v>
      </c>
      <c r="AC29" s="3">
        <f>+'Ark1'!G800</f>
        <v>1</v>
      </c>
      <c r="AD29" s="5" t="str">
        <f t="shared" ref="AD29:AD35" si="11">+BE29</f>
        <v>Østlandet</v>
      </c>
      <c r="AE29" s="5">
        <f>+'Ark1'!H800</f>
        <v>2</v>
      </c>
      <c r="AF29" s="5" t="str">
        <f t="shared" ref="AF29:AF35" si="12">+BF29</f>
        <v>KLF</v>
      </c>
      <c r="AG29" s="3">
        <f>+'Ark1'!Q800</f>
        <v>14</v>
      </c>
      <c r="AH29" s="3">
        <f t="shared" ref="AH29:AH35" si="13">+AG29-AG37</f>
        <v>7</v>
      </c>
      <c r="AI29" s="18">
        <f>+'Ark1'!R800</f>
        <v>1687</v>
      </c>
      <c r="AJ29" s="3">
        <f t="shared" ref="AJ29:AJ35" si="14">+AI29-AI37</f>
        <v>877</v>
      </c>
      <c r="AK29" s="3"/>
      <c r="AL29" s="18">
        <f>+'Ark1'!S800</f>
        <v>1687</v>
      </c>
      <c r="AM29" s="123">
        <f>+'Ark1'!AA800</f>
        <v>18.993469939202878</v>
      </c>
      <c r="AN29" s="123">
        <f t="shared" ref="AN29:AN35" si="15">+AM29-AM37</f>
        <v>7.5801967251687756</v>
      </c>
      <c r="AO29" s="123">
        <f>+'Ark1'!AB800</f>
        <v>19.232288304455665</v>
      </c>
      <c r="AP29" s="13">
        <f>+'Ark1'!U800</f>
        <v>61.532305868405459</v>
      </c>
      <c r="AQ29" s="3">
        <f t="shared" ref="AQ29:AQ35" si="16">+AP29-AP37</f>
        <v>-0.34670647727354265</v>
      </c>
      <c r="AR29" s="13">
        <f>+'Ark1'!W800</f>
        <v>83.346176644931802</v>
      </c>
      <c r="AS29" s="3">
        <f t="shared" ref="AS29:AS35" si="17">+AR29-AR37</f>
        <v>0.74309022517877565</v>
      </c>
      <c r="AT29" s="13">
        <f>+'Ark1'!X800</f>
        <v>7.7702094320094686</v>
      </c>
      <c r="AU29" s="13">
        <f>+'Ark1'!Y800</f>
        <v>2.6251699163310795</v>
      </c>
      <c r="AV29" s="18">
        <f>+'Ark1'!Z800</f>
        <v>-17.46986959511354</v>
      </c>
      <c r="AW29" s="18">
        <f t="shared" si="6"/>
        <v>120.5</v>
      </c>
      <c r="AX29" s="123">
        <f>+'Ark1'!T800</f>
        <v>16.50563129816242</v>
      </c>
      <c r="AY29" s="123">
        <f>+'Ark1'!V800</f>
        <v>90.299216300034558</v>
      </c>
      <c r="AZ29" s="54"/>
      <c r="BA29" s="66"/>
      <c r="BB29" s="3"/>
      <c r="BC29" s="7"/>
      <c r="BD29" s="3"/>
      <c r="BE29" s="5" t="s">
        <v>4</v>
      </c>
      <c r="BF29" s="5" t="s">
        <v>10</v>
      </c>
      <c r="BG29" s="18"/>
      <c r="BH29" s="18"/>
      <c r="BI29" s="18"/>
      <c r="BJ29" s="3"/>
      <c r="BK29" s="3"/>
      <c r="BL29" s="3"/>
      <c r="BM29" s="3"/>
      <c r="BN29" s="3"/>
    </row>
    <row r="30" spans="27:66" x14ac:dyDescent="0.5">
      <c r="AA30" s="54"/>
      <c r="AB30" s="3">
        <f>+'Ark1'!C801</f>
        <v>2020</v>
      </c>
      <c r="AC30" s="3">
        <f>+'Ark1'!G801</f>
        <v>2</v>
      </c>
      <c r="AD30" s="5" t="str">
        <f t="shared" si="11"/>
        <v>Vestlandet</v>
      </c>
      <c r="AE30" s="5">
        <f>+'Ark1'!H801</f>
        <v>1</v>
      </c>
      <c r="AF30" s="5" t="str">
        <f t="shared" si="12"/>
        <v>Nortura</v>
      </c>
      <c r="AG30" s="3">
        <f>+'Ark1'!Q801</f>
        <v>39</v>
      </c>
      <c r="AH30" s="3">
        <f t="shared" si="13"/>
        <v>9</v>
      </c>
      <c r="AI30" s="18">
        <f>+'Ark1'!R801</f>
        <v>1743</v>
      </c>
      <c r="AJ30" s="3">
        <f t="shared" si="14"/>
        <v>-988</v>
      </c>
      <c r="AK30" s="3"/>
      <c r="AL30" s="18">
        <f>+'Ark1'!S801</f>
        <v>1743</v>
      </c>
      <c r="AM30" s="123">
        <f>+'Ark1'!AA801</f>
        <v>57.429983525535398</v>
      </c>
      <c r="AN30" s="123">
        <f t="shared" si="15"/>
        <v>-12.327360024911592</v>
      </c>
      <c r="AO30" s="123">
        <f>+'Ark1'!AB801</f>
        <v>56.730882482509422</v>
      </c>
      <c r="AP30" s="13">
        <f>+'Ark1'!U801</f>
        <v>60.707401032702251</v>
      </c>
      <c r="AQ30" s="3">
        <f t="shared" si="16"/>
        <v>-0.83972034610231105</v>
      </c>
      <c r="AR30" s="13">
        <f>+'Ark1'!W801</f>
        <v>81.38216293746423</v>
      </c>
      <c r="AS30" s="3">
        <f t="shared" si="17"/>
        <v>-8.21641619124307E-2</v>
      </c>
      <c r="AT30" s="13">
        <f>+'Ark1'!X801</f>
        <v>12.047986315813848</v>
      </c>
      <c r="AU30" s="13">
        <f>+'Ark1'!Y801</f>
        <v>3.2621874866910394</v>
      </c>
      <c r="AV30" s="18">
        <f>+'Ark1'!Z801</f>
        <v>-32.919939884243767</v>
      </c>
      <c r="AW30" s="18">
        <f t="shared" si="6"/>
        <v>44.692307692307693</v>
      </c>
      <c r="AX30" s="123">
        <f>+'Ark1'!T801</f>
        <v>16.040160642570285</v>
      </c>
      <c r="AY30" s="123">
        <f>+'Ark1'!V801</f>
        <v>88.171357462041243</v>
      </c>
      <c r="AZ30" s="54"/>
      <c r="BA30" s="66"/>
      <c r="BB30" s="3"/>
      <c r="BC30" s="3"/>
      <c r="BD30" s="3"/>
      <c r="BE30" s="5" t="s">
        <v>5</v>
      </c>
      <c r="BF30" s="5" t="s">
        <v>51</v>
      </c>
      <c r="BG30" s="18"/>
      <c r="BH30" s="18"/>
      <c r="BI30" s="18"/>
      <c r="BJ30" s="3"/>
      <c r="BK30" s="3"/>
      <c r="BL30" s="3"/>
      <c r="BM30" s="3"/>
      <c r="BN30" s="3"/>
    </row>
    <row r="31" spans="27:66" x14ac:dyDescent="0.5">
      <c r="AA31" s="54"/>
      <c r="AB31" s="3">
        <f>+'Ark1'!C802</f>
        <v>2020</v>
      </c>
      <c r="AC31" s="3">
        <f>+'Ark1'!G802</f>
        <v>2</v>
      </c>
      <c r="AD31" s="5" t="str">
        <f t="shared" si="11"/>
        <v>Vestlandet</v>
      </c>
      <c r="AE31" s="5">
        <f>+'Ark1'!H802</f>
        <v>2</v>
      </c>
      <c r="AF31" s="5" t="str">
        <f t="shared" si="12"/>
        <v>KLF</v>
      </c>
      <c r="AG31" s="3">
        <f>+'Ark1'!Q802</f>
        <v>18</v>
      </c>
      <c r="AH31" s="3">
        <f t="shared" si="13"/>
        <v>-4</v>
      </c>
      <c r="AI31" s="18">
        <f>+'Ark1'!R802</f>
        <v>1292</v>
      </c>
      <c r="AJ31" s="3">
        <f t="shared" si="14"/>
        <v>108</v>
      </c>
      <c r="AK31" s="3"/>
      <c r="AL31" s="18">
        <f>+'Ark1'!S802</f>
        <v>1292</v>
      </c>
      <c r="AM31" s="123">
        <f>+'Ark1'!AA802</f>
        <v>42.570016474464595</v>
      </c>
      <c r="AN31" s="123">
        <f t="shared" si="15"/>
        <v>12.327360024911592</v>
      </c>
      <c r="AO31" s="123">
        <f>+'Ark1'!AB802</f>
        <v>43.269117517490578</v>
      </c>
      <c r="AP31" s="13">
        <f>+'Ark1'!U802</f>
        <v>61.729102167182639</v>
      </c>
      <c r="AQ31" s="3">
        <f t="shared" si="16"/>
        <v>-0.35704648146599993</v>
      </c>
      <c r="AR31" s="13">
        <f>+'Ark1'!W802</f>
        <v>83.738003095975273</v>
      </c>
      <c r="AS31" s="3">
        <f t="shared" si="17"/>
        <v>0.77009769056986954</v>
      </c>
      <c r="AT31" s="13">
        <f>+'Ark1'!X802</f>
        <v>10.582919823357136</v>
      </c>
      <c r="AU31" s="13">
        <f>+'Ark1'!Y802</f>
        <v>2.3010943954576817</v>
      </c>
      <c r="AV31" s="18">
        <f>+'Ark1'!Z802</f>
        <v>-45.60157054668759</v>
      </c>
      <c r="AW31" s="18">
        <f t="shared" si="6"/>
        <v>71.777777777777771</v>
      </c>
      <c r="AX31" s="123">
        <f>+'Ark1'!T802</f>
        <v>16.514705882352938</v>
      </c>
      <c r="AY31" s="123">
        <f>+'Ark1'!V802</f>
        <v>90.723730331500832</v>
      </c>
      <c r="AZ31" s="54"/>
      <c r="BA31" s="14"/>
      <c r="BB31" s="3"/>
      <c r="BC31" s="3"/>
      <c r="BD31" s="3"/>
      <c r="BE31" s="5" t="s">
        <v>5</v>
      </c>
      <c r="BF31" s="5" t="s">
        <v>10</v>
      </c>
      <c r="BG31" s="18"/>
      <c r="BH31" s="18"/>
      <c r="BI31" s="18"/>
      <c r="BJ31" s="3"/>
      <c r="BK31" s="3"/>
      <c r="BL31" s="3"/>
      <c r="BM31" s="3"/>
      <c r="BN31" s="3"/>
    </row>
    <row r="32" spans="27:66" x14ac:dyDescent="0.5">
      <c r="AA32" s="54"/>
      <c r="AB32" s="3">
        <f>+'Ark1'!C803</f>
        <v>2020</v>
      </c>
      <c r="AC32" s="3">
        <f>+'Ark1'!G803</f>
        <v>3</v>
      </c>
      <c r="AD32" s="5" t="str">
        <f t="shared" si="11"/>
        <v>Midt Norge</v>
      </c>
      <c r="AE32" s="5">
        <f>+'Ark1'!H803</f>
        <v>1</v>
      </c>
      <c r="AF32" s="5" t="str">
        <f t="shared" si="12"/>
        <v>Nortura</v>
      </c>
      <c r="AG32" s="3">
        <f>+'Ark1'!Q803</f>
        <v>42</v>
      </c>
      <c r="AH32" s="3">
        <f t="shared" si="13"/>
        <v>-4</v>
      </c>
      <c r="AI32" s="18">
        <f>+'Ark1'!R803</f>
        <v>5883</v>
      </c>
      <c r="AJ32" s="3">
        <f t="shared" si="14"/>
        <v>1411</v>
      </c>
      <c r="AK32" s="3"/>
      <c r="AL32" s="18">
        <f>+'Ark1'!S803</f>
        <v>5883</v>
      </c>
      <c r="AM32" s="123">
        <f>+'Ark1'!AA803</f>
        <v>90.703052728954688</v>
      </c>
      <c r="AN32" s="123">
        <f t="shared" si="15"/>
        <v>24.076115899395703</v>
      </c>
      <c r="AO32" s="123">
        <f>+'Ark1'!AB803</f>
        <v>90.451355748051995</v>
      </c>
      <c r="AP32" s="13">
        <f>+'Ark1'!U803</f>
        <v>61.447220805711375</v>
      </c>
      <c r="AQ32" s="3">
        <f t="shared" si="16"/>
        <v>0.26123154877313226</v>
      </c>
      <c r="AR32" s="13">
        <f>+'Ark1'!W803</f>
        <v>82.838947815740141</v>
      </c>
      <c r="AS32" s="3">
        <f t="shared" si="17"/>
        <v>3.0782047539675403</v>
      </c>
      <c r="AT32" s="13">
        <f>+'Ark1'!X803</f>
        <v>10.906812606901585</v>
      </c>
      <c r="AU32" s="13">
        <f>+'Ark1'!Y803</f>
        <v>2.6563744755662766</v>
      </c>
      <c r="AV32" s="18">
        <f>+'Ark1'!Z803</f>
        <v>-25.103916801872391</v>
      </c>
      <c r="AW32" s="18">
        <f t="shared" si="6"/>
        <v>140.07142857142858</v>
      </c>
      <c r="AX32" s="123">
        <f>+'Ark1'!T803</f>
        <v>16.357130715621278</v>
      </c>
      <c r="AY32" s="123">
        <f>+'Ark1'!V803</f>
        <v>89.74967260643615</v>
      </c>
      <c r="AZ32" s="54"/>
      <c r="BA32" s="7"/>
      <c r="BB32" s="3"/>
      <c r="BC32" s="3"/>
      <c r="BD32" s="3"/>
      <c r="BE32" s="14" t="s">
        <v>55</v>
      </c>
      <c r="BF32" s="14" t="s">
        <v>51</v>
      </c>
      <c r="BG32" s="3"/>
      <c r="BH32" s="3"/>
      <c r="BI32" s="3"/>
      <c r="BJ32" s="3"/>
      <c r="BK32" s="3"/>
      <c r="BL32" s="3"/>
      <c r="BM32" s="3"/>
      <c r="BN32" s="3"/>
    </row>
    <row r="33" spans="27:66" x14ac:dyDescent="0.5">
      <c r="AA33" s="54"/>
      <c r="AB33" s="3">
        <f>+'Ark1'!C804</f>
        <v>2020</v>
      </c>
      <c r="AC33" s="3">
        <f>+'Ark1'!G804</f>
        <v>3</v>
      </c>
      <c r="AD33" s="5" t="str">
        <f t="shared" si="11"/>
        <v>Midt Norge</v>
      </c>
      <c r="AE33" s="5">
        <f>+'Ark1'!H804</f>
        <v>2</v>
      </c>
      <c r="AF33" s="5" t="str">
        <f t="shared" si="12"/>
        <v>KLF</v>
      </c>
      <c r="AG33" s="3">
        <f>+'Ark1'!Q804</f>
        <v>10</v>
      </c>
      <c r="AH33" s="3">
        <f t="shared" si="13"/>
        <v>-3</v>
      </c>
      <c r="AI33" s="18">
        <f>+'Ark1'!R804</f>
        <v>603</v>
      </c>
      <c r="AJ33" s="3">
        <f t="shared" si="14"/>
        <v>-1637</v>
      </c>
      <c r="AK33" s="3"/>
      <c r="AL33" s="18">
        <f>+'Ark1'!S804</f>
        <v>603</v>
      </c>
      <c r="AM33" s="123">
        <f>+'Ark1'!AA804</f>
        <v>9.296947271045326</v>
      </c>
      <c r="AN33" s="123">
        <f t="shared" si="15"/>
        <v>-24.076115899395688</v>
      </c>
      <c r="AO33" s="123">
        <f>+'Ark1'!AB804</f>
        <v>9.5486442519479766</v>
      </c>
      <c r="AP33" s="13">
        <f>+'Ark1'!U804</f>
        <v>62.71973466003319</v>
      </c>
      <c r="AQ33" s="3">
        <f t="shared" si="16"/>
        <v>0.69158452598495046</v>
      </c>
      <c r="AR33" s="13">
        <f>+'Ark1'!W804</f>
        <v>85.31840796019894</v>
      </c>
      <c r="AS33" s="3">
        <f t="shared" si="17"/>
        <v>5.2565670307976973</v>
      </c>
      <c r="AT33" s="13">
        <f>+'Ark1'!X804</f>
        <v>11.336858222085619</v>
      </c>
      <c r="AU33" s="13">
        <f>+'Ark1'!Y804</f>
        <v>2.5260287323765702</v>
      </c>
      <c r="AV33" s="18">
        <f>+'Ark1'!Z804</f>
        <v>-48.697403164809486</v>
      </c>
      <c r="AW33" s="18">
        <f t="shared" si="6"/>
        <v>60.3</v>
      </c>
      <c r="AX33" s="123">
        <f>+'Ark1'!T804</f>
        <v>16.621890547263678</v>
      </c>
      <c r="AY33" s="123">
        <f>+'Ark1'!V804</f>
        <v>92.435978288406318</v>
      </c>
      <c r="AZ33" s="54"/>
      <c r="BA33" s="6"/>
      <c r="BB33" s="6"/>
      <c r="BC33" s="6"/>
      <c r="BD33" s="3"/>
      <c r="BE33" s="14" t="s">
        <v>55</v>
      </c>
      <c r="BF33" s="14" t="s">
        <v>10</v>
      </c>
      <c r="BG33" s="3"/>
      <c r="BH33" s="3"/>
      <c r="BI33" s="3"/>
      <c r="BJ33" s="3"/>
      <c r="BK33" s="3"/>
      <c r="BL33" s="3"/>
      <c r="BM33" s="3"/>
      <c r="BN33" s="3"/>
    </row>
    <row r="34" spans="27:66" x14ac:dyDescent="0.5">
      <c r="AA34" s="54"/>
      <c r="AB34" s="3">
        <f>+'Ark1'!C805</f>
        <v>2020</v>
      </c>
      <c r="AC34" s="3">
        <f>+'Ark1'!G805</f>
        <v>4</v>
      </c>
      <c r="AD34" s="5" t="str">
        <f t="shared" si="11"/>
        <v>Nord Norge</v>
      </c>
      <c r="AE34" s="5">
        <f>+'Ark1'!H805</f>
        <v>1</v>
      </c>
      <c r="AF34" s="5" t="str">
        <f t="shared" si="12"/>
        <v>Nortura</v>
      </c>
      <c r="AG34" s="3">
        <f>+'Ark1'!Q805</f>
        <v>8</v>
      </c>
      <c r="AH34" s="3">
        <f t="shared" si="13"/>
        <v>1</v>
      </c>
      <c r="AI34" s="18">
        <f>+'Ark1'!R805</f>
        <v>2475</v>
      </c>
      <c r="AJ34" s="3">
        <f t="shared" si="14"/>
        <v>59</v>
      </c>
      <c r="AK34" s="3"/>
      <c r="AL34" s="18">
        <f>+'Ark1'!S805</f>
        <v>2475</v>
      </c>
      <c r="AM34" s="123">
        <f>+'Ark1'!AA805</f>
        <v>100</v>
      </c>
      <c r="AN34" s="123">
        <f t="shared" si="15"/>
        <v>0</v>
      </c>
      <c r="AO34" s="123">
        <f>+'Ark1'!AB805</f>
        <v>100</v>
      </c>
      <c r="AP34" s="13">
        <f>+'Ark1'!U805</f>
        <v>61.151919191919191</v>
      </c>
      <c r="AQ34" s="3">
        <f t="shared" si="16"/>
        <v>-7.5729814703322518E-2</v>
      </c>
      <c r="AR34" s="13">
        <f>+'Ark1'!W805</f>
        <v>82.755357575757614</v>
      </c>
      <c r="AS34" s="3">
        <f t="shared" si="17"/>
        <v>3.4955065823801164</v>
      </c>
      <c r="AT34" s="13">
        <f>+'Ark1'!X805</f>
        <v>9.4499802695218147</v>
      </c>
      <c r="AU34" s="13">
        <f>+'Ark1'!Y805</f>
        <v>2.2547707790808862</v>
      </c>
      <c r="AV34" s="18">
        <f>+'Ark1'!Z805</f>
        <v>-41.611608559274067</v>
      </c>
      <c r="AW34" s="18">
        <f t="shared" si="6"/>
        <v>309.375</v>
      </c>
      <c r="AX34" s="123">
        <f>+'Ark1'!T805</f>
        <v>16.370909090909091</v>
      </c>
      <c r="AY34" s="123">
        <f>+'Ark1'!V805</f>
        <v>89.659108966151251</v>
      </c>
      <c r="AZ34" s="54"/>
      <c r="BA34" s="17"/>
      <c r="BB34" s="13"/>
      <c r="BC34" s="21"/>
      <c r="BD34" s="3"/>
      <c r="BE34" s="14" t="s">
        <v>7</v>
      </c>
      <c r="BF34" s="14" t="s">
        <v>51</v>
      </c>
      <c r="BG34" s="3"/>
      <c r="BH34" s="3"/>
      <c r="BI34" s="3"/>
      <c r="BJ34" s="3"/>
      <c r="BK34" s="3"/>
      <c r="BL34" s="3"/>
      <c r="BM34" s="3"/>
      <c r="BN34" s="3"/>
    </row>
    <row r="35" spans="27:66" x14ac:dyDescent="0.5">
      <c r="AA35" s="54"/>
      <c r="AB35" s="3">
        <f>+'Ark1'!C806</f>
        <v>2020</v>
      </c>
      <c r="AC35" s="3">
        <f>+'Ark1'!G806</f>
        <v>4</v>
      </c>
      <c r="AD35" s="5" t="str">
        <f t="shared" si="11"/>
        <v>Nord Norge</v>
      </c>
      <c r="AE35" s="5">
        <f>+'Ark1'!H806</f>
        <v>2</v>
      </c>
      <c r="AF35" s="5" t="str">
        <f t="shared" si="12"/>
        <v>KLF</v>
      </c>
      <c r="AG35" s="3">
        <f>+'Ark1'!Q806</f>
        <v>0</v>
      </c>
      <c r="AH35" s="3">
        <f t="shared" si="13"/>
        <v>0</v>
      </c>
      <c r="AI35" s="18">
        <f>+'Ark1'!R806</f>
        <v>0</v>
      </c>
      <c r="AJ35" s="3">
        <f t="shared" si="14"/>
        <v>0</v>
      </c>
      <c r="AK35" s="3"/>
      <c r="AL35" s="18">
        <f>+'Ark1'!S806</f>
        <v>0</v>
      </c>
      <c r="AM35" s="123">
        <f>+'Ark1'!AA806</f>
        <v>0</v>
      </c>
      <c r="AN35" s="123">
        <f t="shared" si="15"/>
        <v>0</v>
      </c>
      <c r="AO35" s="123">
        <f>+'Ark1'!AB806</f>
        <v>0</v>
      </c>
      <c r="AP35" s="13">
        <f>+'Ark1'!U806</f>
        <v>0</v>
      </c>
      <c r="AQ35" s="3">
        <f t="shared" si="16"/>
        <v>0</v>
      </c>
      <c r="AR35" s="13">
        <f>+'Ark1'!W806</f>
        <v>0</v>
      </c>
      <c r="AS35" s="3">
        <f t="shared" si="17"/>
        <v>0</v>
      </c>
      <c r="AT35" s="13">
        <f>+'Ark1'!X806</f>
        <v>0</v>
      </c>
      <c r="AU35" s="13">
        <f>+'Ark1'!Y806</f>
        <v>0</v>
      </c>
      <c r="AV35" s="18">
        <f>+'Ark1'!Z806</f>
        <v>0</v>
      </c>
      <c r="AW35" s="18" t="e">
        <f t="shared" si="6"/>
        <v>#DIV/0!</v>
      </c>
      <c r="AX35" s="123">
        <f>+'Ark1'!T806</f>
        <v>0</v>
      </c>
      <c r="AY35" s="123">
        <f>+'Ark1'!V806</f>
        <v>0</v>
      </c>
      <c r="AZ35" s="54"/>
      <c r="BA35" s="17"/>
      <c r="BB35" s="13"/>
      <c r="BC35" s="21"/>
      <c r="BD35" s="3"/>
      <c r="BE35" s="14" t="s">
        <v>7</v>
      </c>
      <c r="BF35" s="14" t="s">
        <v>10</v>
      </c>
      <c r="BI35"/>
    </row>
    <row r="36" spans="27:66" x14ac:dyDescent="0.5">
      <c r="AA36" s="54"/>
      <c r="AB36" s="62">
        <f>+'Ark1'!C807</f>
        <v>2019</v>
      </c>
      <c r="AC36" s="62">
        <f>+'Ark1'!G807</f>
        <v>1</v>
      </c>
      <c r="AD36" s="63" t="str">
        <f>+BE36</f>
        <v>Østlandet</v>
      </c>
      <c r="AE36" s="63">
        <f>+'Ark1'!H807</f>
        <v>1</v>
      </c>
      <c r="AF36" s="63" t="str">
        <f>+BF36</f>
        <v>Nortura</v>
      </c>
      <c r="AG36" s="62">
        <f>+'Ark1'!Q807</f>
        <v>41</v>
      </c>
      <c r="AH36" s="62"/>
      <c r="AI36" s="84">
        <f>+'Ark1'!R807</f>
        <v>6287</v>
      </c>
      <c r="AJ36" s="62"/>
      <c r="AK36" s="62"/>
      <c r="AL36" s="84">
        <f>+'Ark1'!S807</f>
        <v>6285</v>
      </c>
      <c r="AM36" s="122">
        <f>+'Ark1'!AA807</f>
        <v>88.586726785965908</v>
      </c>
      <c r="AN36" s="122"/>
      <c r="AO36" s="122">
        <f>+'Ark1'!AB807</f>
        <v>88.279951997699058</v>
      </c>
      <c r="AP36" s="64">
        <f>+'Ark1'!U807</f>
        <v>61.554653937947499</v>
      </c>
      <c r="AQ36" s="62"/>
      <c r="AR36" s="64">
        <f>+'Ark1'!W807</f>
        <v>80.198711217183941</v>
      </c>
      <c r="AS36" s="62"/>
      <c r="AT36" s="64">
        <f>+'Ark1'!X807</f>
        <v>9.4757943062516645</v>
      </c>
      <c r="AU36" s="64">
        <f>+'Ark1'!Y807</f>
        <v>2.5474487330083257</v>
      </c>
      <c r="AV36" s="84">
        <f>+'Ark1'!Z807</f>
        <v>-29.712705867414822</v>
      </c>
      <c r="AW36" s="84">
        <f t="shared" si="6"/>
        <v>153.34146341463415</v>
      </c>
      <c r="AX36" s="122">
        <f>+'Ark1'!T807</f>
        <v>16.378081756004455</v>
      </c>
      <c r="AY36" s="122">
        <f>+'Ark1'!V807</f>
        <v>86.889177916775438</v>
      </c>
      <c r="AZ36" s="54"/>
      <c r="BA36" s="17"/>
      <c r="BB36" s="13"/>
      <c r="BC36" s="21"/>
      <c r="BD36" s="3"/>
      <c r="BE36" s="5" t="s">
        <v>4</v>
      </c>
      <c r="BF36" s="5" t="s">
        <v>51</v>
      </c>
      <c r="BI36"/>
    </row>
    <row r="37" spans="27:66" x14ac:dyDescent="0.5">
      <c r="AA37" s="54"/>
      <c r="AB37" s="62">
        <f>+'Ark1'!C808</f>
        <v>2019</v>
      </c>
      <c r="AC37" s="62">
        <f>+'Ark1'!G808</f>
        <v>1</v>
      </c>
      <c r="AD37" s="63" t="str">
        <f t="shared" ref="AD37:AD43" si="18">+BE37</f>
        <v>Østlandet</v>
      </c>
      <c r="AE37" s="63">
        <f>+'Ark1'!H808</f>
        <v>2</v>
      </c>
      <c r="AF37" s="63" t="str">
        <f t="shared" ref="AF37:AF43" si="19">+BF37</f>
        <v>KLF</v>
      </c>
      <c r="AG37" s="62">
        <f>+'Ark1'!Q808</f>
        <v>7</v>
      </c>
      <c r="AH37" s="62"/>
      <c r="AI37" s="84">
        <f>+'Ark1'!R808</f>
        <v>810</v>
      </c>
      <c r="AJ37" s="62"/>
      <c r="AK37" s="62"/>
      <c r="AL37" s="84">
        <f>+'Ark1'!S808</f>
        <v>810</v>
      </c>
      <c r="AM37" s="122">
        <f>+'Ark1'!AA808</f>
        <v>11.413273214034103</v>
      </c>
      <c r="AN37" s="122"/>
      <c r="AO37" s="122">
        <f>+'Ark1'!AB808</f>
        <v>11.720048002300947</v>
      </c>
      <c r="AP37" s="64">
        <f>+'Ark1'!U808</f>
        <v>61.879012345679001</v>
      </c>
      <c r="AQ37" s="62"/>
      <c r="AR37" s="64">
        <f>+'Ark1'!W808</f>
        <v>82.603086419753026</v>
      </c>
      <c r="AS37" s="62"/>
      <c r="AT37" s="64">
        <f>+'Ark1'!X808</f>
        <v>8.218278504962452</v>
      </c>
      <c r="AU37" s="64">
        <f>+'Ark1'!Y808</f>
        <v>1.9277515879990099</v>
      </c>
      <c r="AV37" s="84">
        <f>+'Ark1'!Z808</f>
        <v>-22.663234441406647</v>
      </c>
      <c r="AW37" s="84">
        <f t="shared" si="6"/>
        <v>115.71428571428571</v>
      </c>
      <c r="AX37" s="122">
        <f>+'Ark1'!T808</f>
        <v>16.670370370370371</v>
      </c>
      <c r="AY37" s="122">
        <f>+'Ark1'!V808</f>
        <v>89.494134799299061</v>
      </c>
      <c r="AZ37" s="54"/>
      <c r="BA37" s="17"/>
      <c r="BB37" s="13"/>
      <c r="BC37" s="21"/>
      <c r="BD37" s="3"/>
      <c r="BE37" s="5" t="s">
        <v>4</v>
      </c>
      <c r="BF37" s="5" t="s">
        <v>10</v>
      </c>
      <c r="BI37"/>
    </row>
    <row r="38" spans="27:66" x14ac:dyDescent="0.5">
      <c r="AA38" s="54"/>
      <c r="AB38" s="62">
        <f>+'Ark1'!C809</f>
        <v>2019</v>
      </c>
      <c r="AC38" s="62">
        <f>+'Ark1'!G809</f>
        <v>2</v>
      </c>
      <c r="AD38" s="63" t="str">
        <f t="shared" si="18"/>
        <v>Vestlandet</v>
      </c>
      <c r="AE38" s="63">
        <f>+'Ark1'!H809</f>
        <v>1</v>
      </c>
      <c r="AF38" s="63" t="str">
        <f t="shared" si="19"/>
        <v>Nortura</v>
      </c>
      <c r="AG38" s="62">
        <f>+'Ark1'!Q809</f>
        <v>30</v>
      </c>
      <c r="AH38" s="62"/>
      <c r="AI38" s="84">
        <f>+'Ark1'!R809</f>
        <v>2731</v>
      </c>
      <c r="AJ38" s="62"/>
      <c r="AK38" s="62"/>
      <c r="AL38" s="84">
        <f>+'Ark1'!S809</f>
        <v>2727</v>
      </c>
      <c r="AM38" s="122">
        <f>+'Ark1'!AA809</f>
        <v>69.75734355044699</v>
      </c>
      <c r="AN38" s="122"/>
      <c r="AO38" s="122">
        <f>+'Ark1'!AB809</f>
        <v>69.325486706607606</v>
      </c>
      <c r="AP38" s="64">
        <f>+'Ark1'!U809</f>
        <v>61.547121378804562</v>
      </c>
      <c r="AQ38" s="62"/>
      <c r="AR38" s="64">
        <f>+'Ark1'!W809</f>
        <v>81.464327099376661</v>
      </c>
      <c r="AS38" s="62"/>
      <c r="AT38" s="64">
        <f>+'Ark1'!X809</f>
        <v>12.020343621439743</v>
      </c>
      <c r="AU38" s="64">
        <f>+'Ark1'!Y809</f>
        <v>2.6110604285152723</v>
      </c>
      <c r="AV38" s="84">
        <f>+'Ark1'!Z809</f>
        <v>-36.420024611582903</v>
      </c>
      <c r="AW38" s="84">
        <f t="shared" si="6"/>
        <v>91.033333333333331</v>
      </c>
      <c r="AX38" s="122">
        <f>+'Ark1'!T809</f>
        <v>16.323690955693884</v>
      </c>
      <c r="AY38" s="122">
        <f>+'Ark1'!V809</f>
        <v>88.260376055662618</v>
      </c>
      <c r="AZ38" s="54"/>
      <c r="BA38" s="17"/>
      <c r="BB38" s="14"/>
      <c r="BC38" s="21"/>
      <c r="BD38" s="3"/>
      <c r="BE38" s="5" t="s">
        <v>5</v>
      </c>
      <c r="BF38" s="5" t="s">
        <v>51</v>
      </c>
      <c r="BI38"/>
    </row>
    <row r="39" spans="27:66" x14ac:dyDescent="0.5">
      <c r="AA39" s="54"/>
      <c r="AB39" s="62">
        <f>+'Ark1'!C810</f>
        <v>2019</v>
      </c>
      <c r="AC39" s="62">
        <f>+'Ark1'!G810</f>
        <v>2</v>
      </c>
      <c r="AD39" s="63" t="str">
        <f t="shared" si="18"/>
        <v>Vestlandet</v>
      </c>
      <c r="AE39" s="63">
        <f>+'Ark1'!H810</f>
        <v>2</v>
      </c>
      <c r="AF39" s="63" t="str">
        <f t="shared" si="19"/>
        <v>KLF</v>
      </c>
      <c r="AG39" s="62">
        <f>+'Ark1'!Q810</f>
        <v>22</v>
      </c>
      <c r="AH39" s="62"/>
      <c r="AI39" s="84">
        <f>+'Ark1'!R810</f>
        <v>1184</v>
      </c>
      <c r="AJ39" s="62"/>
      <c r="AK39" s="62"/>
      <c r="AL39" s="84">
        <f>+'Ark1'!S810</f>
        <v>1184</v>
      </c>
      <c r="AM39" s="122">
        <f>+'Ark1'!AA810</f>
        <v>30.242656449553003</v>
      </c>
      <c r="AN39" s="122"/>
      <c r="AO39" s="122">
        <f>+'Ark1'!AB810</f>
        <v>30.674513293392391</v>
      </c>
      <c r="AP39" s="64">
        <f>+'Ark1'!U810</f>
        <v>62.086148648648638</v>
      </c>
      <c r="AQ39" s="62"/>
      <c r="AR39" s="64">
        <f>+'Ark1'!W810</f>
        <v>82.967905405405403</v>
      </c>
      <c r="AS39" s="62"/>
      <c r="AT39" s="64">
        <f>+'Ark1'!X810</f>
        <v>10.101896413704663</v>
      </c>
      <c r="AU39" s="64">
        <f>+'Ark1'!Y810</f>
        <v>2.3295278560168042</v>
      </c>
      <c r="AV39" s="84">
        <f>+'Ark1'!Z810</f>
        <v>-35.253014519992</v>
      </c>
      <c r="AW39" s="84">
        <f t="shared" si="6"/>
        <v>53.81818181818182</v>
      </c>
      <c r="AX39" s="122">
        <f>+'Ark1'!T810</f>
        <v>16.604729729729733</v>
      </c>
      <c r="AY39" s="122">
        <f>+'Ark1'!V810</f>
        <v>89.889388304881152</v>
      </c>
      <c r="AZ39" s="54"/>
      <c r="BA39" s="17"/>
      <c r="BB39" s="14"/>
      <c r="BC39" s="21"/>
      <c r="BD39" s="3"/>
      <c r="BE39" s="5" t="s">
        <v>5</v>
      </c>
      <c r="BF39" s="5" t="s">
        <v>10</v>
      </c>
      <c r="BI39"/>
    </row>
    <row r="40" spans="27:66" x14ac:dyDescent="0.5">
      <c r="AA40" s="54"/>
      <c r="AB40" s="62">
        <f>+'Ark1'!C811</f>
        <v>2019</v>
      </c>
      <c r="AC40" s="62">
        <f>+'Ark1'!G811</f>
        <v>3</v>
      </c>
      <c r="AD40" s="63" t="str">
        <f t="shared" si="18"/>
        <v>Midt Norge</v>
      </c>
      <c r="AE40" s="63">
        <f>+'Ark1'!H811</f>
        <v>1</v>
      </c>
      <c r="AF40" s="63" t="str">
        <f t="shared" si="19"/>
        <v>Nortura</v>
      </c>
      <c r="AG40" s="62">
        <f>+'Ark1'!Q811</f>
        <v>46</v>
      </c>
      <c r="AH40" s="62"/>
      <c r="AI40" s="84">
        <f>+'Ark1'!R811</f>
        <v>4472</v>
      </c>
      <c r="AJ40" s="62"/>
      <c r="AK40" s="62"/>
      <c r="AL40" s="84">
        <f>+'Ark1'!S811</f>
        <v>4468</v>
      </c>
      <c r="AM40" s="122">
        <f>+'Ark1'!AA811</f>
        <v>66.626936829558986</v>
      </c>
      <c r="AN40" s="122"/>
      <c r="AO40" s="122">
        <f>+'Ark1'!AB811</f>
        <v>66.543304867093738</v>
      </c>
      <c r="AP40" s="64">
        <f>+'Ark1'!U811</f>
        <v>61.185989256938242</v>
      </c>
      <c r="AQ40" s="62"/>
      <c r="AR40" s="64">
        <f>+'Ark1'!W811</f>
        <v>79.760743061772601</v>
      </c>
      <c r="AS40" s="62"/>
      <c r="AT40" s="64">
        <f>+'Ark1'!X811</f>
        <v>10.358354336033093</v>
      </c>
      <c r="AU40" s="64">
        <f>+'Ark1'!Y811</f>
        <v>2.7363416382479304</v>
      </c>
      <c r="AV40" s="84">
        <f>+'Ark1'!Z811</f>
        <v>-41.344736440773531</v>
      </c>
      <c r="AW40" s="84">
        <f t="shared" si="6"/>
        <v>97.217391304347828</v>
      </c>
      <c r="AX40" s="122">
        <f>+'Ark1'!T811</f>
        <v>16.140205724508053</v>
      </c>
      <c r="AY40" s="122">
        <f>+'Ark1'!V811</f>
        <v>86.414672872993009</v>
      </c>
      <c r="AZ40" s="54"/>
      <c r="BA40" s="17"/>
      <c r="BB40" s="14"/>
      <c r="BC40" s="21"/>
      <c r="BD40" s="3"/>
      <c r="BE40" s="14" t="s">
        <v>55</v>
      </c>
      <c r="BF40" s="14" t="s">
        <v>51</v>
      </c>
      <c r="BI40"/>
    </row>
    <row r="41" spans="27:66" x14ac:dyDescent="0.5">
      <c r="AA41" s="54"/>
      <c r="AB41" s="62">
        <f>+'Ark1'!C812</f>
        <v>2019</v>
      </c>
      <c r="AC41" s="62">
        <f>+'Ark1'!G812</f>
        <v>3</v>
      </c>
      <c r="AD41" s="63" t="str">
        <f t="shared" si="18"/>
        <v>Midt Norge</v>
      </c>
      <c r="AE41" s="63">
        <f>+'Ark1'!H812</f>
        <v>2</v>
      </c>
      <c r="AF41" s="63" t="str">
        <f t="shared" si="19"/>
        <v>KLF</v>
      </c>
      <c r="AG41" s="62">
        <f>+'Ark1'!Q812</f>
        <v>13</v>
      </c>
      <c r="AH41" s="62"/>
      <c r="AI41" s="84">
        <f>+'Ark1'!R812</f>
        <v>2240</v>
      </c>
      <c r="AJ41" s="62"/>
      <c r="AK41" s="62"/>
      <c r="AL41" s="84">
        <f>+'Ark1'!S812</f>
        <v>2238</v>
      </c>
      <c r="AM41" s="122">
        <f>+'Ark1'!AA812</f>
        <v>33.373063170441014</v>
      </c>
      <c r="AN41" s="122"/>
      <c r="AO41" s="122">
        <f>+'Ark1'!AB812</f>
        <v>33.456695132906269</v>
      </c>
      <c r="AP41" s="64">
        <f>+'Ark1'!U812</f>
        <v>62.028150134048239</v>
      </c>
      <c r="AQ41" s="62"/>
      <c r="AR41" s="64">
        <f>+'Ark1'!W812</f>
        <v>80.061840929401242</v>
      </c>
      <c r="AS41" s="62"/>
      <c r="AT41" s="64">
        <f>+'Ark1'!X812</f>
        <v>12.399120569282651</v>
      </c>
      <c r="AU41" s="64">
        <f>+'Ark1'!Y812</f>
        <v>2.8048874220194846</v>
      </c>
      <c r="AV41" s="84">
        <f>+'Ark1'!Z812</f>
        <v>-49.608600660852005</v>
      </c>
      <c r="AW41" s="84">
        <f t="shared" si="6"/>
        <v>172.30769230769232</v>
      </c>
      <c r="AX41" s="122">
        <f>+'Ark1'!T812</f>
        <v>16.425000000000001</v>
      </c>
      <c r="AY41" s="122">
        <f>+'Ark1'!V812</f>
        <v>86.740889414302515</v>
      </c>
      <c r="AZ41" s="54"/>
      <c r="BA41" s="17"/>
      <c r="BB41" s="14"/>
      <c r="BC41" s="21"/>
      <c r="BD41" s="3"/>
      <c r="BE41" s="14" t="s">
        <v>55</v>
      </c>
      <c r="BF41" s="14" t="s">
        <v>10</v>
      </c>
      <c r="BI41"/>
    </row>
    <row r="42" spans="27:66" x14ac:dyDescent="0.5">
      <c r="AA42" s="54"/>
      <c r="AB42" s="62">
        <f>+'Ark1'!C813</f>
        <v>2019</v>
      </c>
      <c r="AC42" s="62">
        <f>+'Ark1'!G813</f>
        <v>4</v>
      </c>
      <c r="AD42" s="63" t="str">
        <f t="shared" si="18"/>
        <v>Nord Norge</v>
      </c>
      <c r="AE42" s="63">
        <f>+'Ark1'!H813</f>
        <v>1</v>
      </c>
      <c r="AF42" s="63" t="str">
        <f t="shared" si="19"/>
        <v>Nortura</v>
      </c>
      <c r="AG42" s="62">
        <f>+'Ark1'!Q813</f>
        <v>7</v>
      </c>
      <c r="AH42" s="62"/>
      <c r="AI42" s="84">
        <f>+'Ark1'!R813</f>
        <v>2416</v>
      </c>
      <c r="AJ42" s="62"/>
      <c r="AK42" s="62"/>
      <c r="AL42" s="84">
        <f>+'Ark1'!S813</f>
        <v>2416</v>
      </c>
      <c r="AM42" s="122">
        <f>+'Ark1'!AA813</f>
        <v>100</v>
      </c>
      <c r="AN42" s="122"/>
      <c r="AO42" s="122">
        <f>+'Ark1'!AB813</f>
        <v>100</v>
      </c>
      <c r="AP42" s="64">
        <f>+'Ark1'!U813</f>
        <v>61.227649006622514</v>
      </c>
      <c r="AQ42" s="62"/>
      <c r="AR42" s="64">
        <f>+'Ark1'!W813</f>
        <v>79.259850993377498</v>
      </c>
      <c r="AS42" s="62"/>
      <c r="AT42" s="64">
        <f>+'Ark1'!X813</f>
        <v>7.8574095442464609</v>
      </c>
      <c r="AU42" s="64">
        <f>+'Ark1'!Y813</f>
        <v>2.2194199549445544</v>
      </c>
      <c r="AV42" s="84">
        <f>+'Ark1'!Z813</f>
        <v>-35.371427937348209</v>
      </c>
      <c r="AW42" s="84">
        <f t="shared" si="6"/>
        <v>345.14285714285717</v>
      </c>
      <c r="AX42" s="122">
        <f>+'Ark1'!T813</f>
        <v>16.338162251655628</v>
      </c>
      <c r="AY42" s="122">
        <f>+'Ark1'!V813</f>
        <v>85.871994575706751</v>
      </c>
      <c r="AZ42" s="54"/>
      <c r="BA42" s="17"/>
      <c r="BB42" s="7"/>
      <c r="BC42" s="21"/>
      <c r="BD42" s="3"/>
      <c r="BE42" s="14" t="s">
        <v>7</v>
      </c>
      <c r="BF42" s="14" t="s">
        <v>51</v>
      </c>
      <c r="BI42"/>
    </row>
    <row r="43" spans="27:66" x14ac:dyDescent="0.5">
      <c r="AA43" s="54"/>
      <c r="AB43" s="62">
        <f>+'Ark1'!C814</f>
        <v>2019</v>
      </c>
      <c r="AC43" s="62">
        <f>+'Ark1'!G814</f>
        <v>4</v>
      </c>
      <c r="AD43" s="63" t="str">
        <f t="shared" si="18"/>
        <v>Nord Norge</v>
      </c>
      <c r="AE43" s="63">
        <f>+'Ark1'!H814</f>
        <v>2</v>
      </c>
      <c r="AF43" s="63" t="str">
        <f t="shared" si="19"/>
        <v>KLF</v>
      </c>
      <c r="AG43" s="62">
        <f>+'Ark1'!Q814</f>
        <v>0</v>
      </c>
      <c r="AH43" s="62"/>
      <c r="AI43" s="84">
        <f>+'Ark1'!R814</f>
        <v>0</v>
      </c>
      <c r="AJ43" s="62"/>
      <c r="AK43" s="62"/>
      <c r="AL43" s="84">
        <f>+'Ark1'!S814</f>
        <v>0</v>
      </c>
      <c r="AM43" s="122">
        <f>+'Ark1'!AA814</f>
        <v>0</v>
      </c>
      <c r="AN43" s="122"/>
      <c r="AO43" s="122">
        <f>+'Ark1'!AB814</f>
        <v>0</v>
      </c>
      <c r="AP43" s="64">
        <f>+'Ark1'!U814</f>
        <v>0</v>
      </c>
      <c r="AQ43" s="62"/>
      <c r="AR43" s="64">
        <f>+'Ark1'!W814</f>
        <v>0</v>
      </c>
      <c r="AS43" s="62"/>
      <c r="AT43" s="64">
        <f>+'Ark1'!X814</f>
        <v>0</v>
      </c>
      <c r="AU43" s="64">
        <f>+'Ark1'!Y814</f>
        <v>0</v>
      </c>
      <c r="AV43" s="84">
        <f>+'Ark1'!Z814</f>
        <v>0</v>
      </c>
      <c r="AW43" s="84" t="e">
        <f t="shared" si="6"/>
        <v>#DIV/0!</v>
      </c>
      <c r="AX43" s="122">
        <f>+'Ark1'!T814</f>
        <v>0</v>
      </c>
      <c r="AY43" s="122">
        <f>+'Ark1'!V814</f>
        <v>0</v>
      </c>
      <c r="AZ43" s="54"/>
      <c r="BA43" s="17"/>
      <c r="BB43" s="7"/>
      <c r="BC43" s="21"/>
      <c r="BD43" s="3"/>
      <c r="BE43" s="14" t="s">
        <v>7</v>
      </c>
      <c r="BF43" s="14" t="s">
        <v>10</v>
      </c>
      <c r="BI43"/>
    </row>
    <row r="44" spans="27:66" x14ac:dyDescent="0.5">
      <c r="AA44" s="54"/>
      <c r="AB44" s="3">
        <f>+'Ark1'!C815</f>
        <v>2018</v>
      </c>
      <c r="AC44" s="3">
        <f>+'Ark1'!G815</f>
        <v>1</v>
      </c>
      <c r="AD44" s="5" t="str">
        <f>+BE44</f>
        <v>Østlandet</v>
      </c>
      <c r="AE44" s="5">
        <f>+'Ark1'!H815</f>
        <v>1</v>
      </c>
      <c r="AF44" s="5" t="str">
        <f>+BF44</f>
        <v>Nortura</v>
      </c>
      <c r="AG44" s="3">
        <f>+'Ark1'!Q815</f>
        <v>34</v>
      </c>
      <c r="AH44" s="3">
        <f>+AG44-AG52</f>
        <v>1</v>
      </c>
      <c r="AI44" s="18">
        <f>+'Ark1'!R815</f>
        <v>5684</v>
      </c>
      <c r="AJ44" s="3">
        <f>+AI44-AI52</f>
        <v>-1510</v>
      </c>
      <c r="AK44" s="3"/>
      <c r="AL44" s="18">
        <f>+'Ark1'!S815</f>
        <v>5682</v>
      </c>
      <c r="AM44" s="123">
        <f>+'Ark1'!AA815</f>
        <v>93.073522187653523</v>
      </c>
      <c r="AN44" s="123">
        <f>+AM44-AM52</f>
        <v>3.3615880312749056</v>
      </c>
      <c r="AO44" s="123">
        <f>+'Ark1'!AB815</f>
        <v>92.859028300088767</v>
      </c>
      <c r="AP44" s="13">
        <f>+'Ark1'!U815</f>
        <v>60.711545230552623</v>
      </c>
      <c r="AQ44" s="3">
        <f>+AP44-AP52</f>
        <v>0.37552185501343871</v>
      </c>
      <c r="AR44" s="13">
        <f>+'Ark1'!W815</f>
        <v>79.753995072157906</v>
      </c>
      <c r="AS44" s="3">
        <f>+AR44-AR52</f>
        <v>-3.2015774894116049</v>
      </c>
      <c r="AT44" s="13">
        <f>+'Ark1'!X815</f>
        <v>9.5842405579946224</v>
      </c>
      <c r="AU44" s="13">
        <f>+'Ark1'!Y815</f>
        <v>2.7572254006601127</v>
      </c>
      <c r="AV44" s="18">
        <f>+'Ark1'!Z815</f>
        <v>-32.841249189132192</v>
      </c>
      <c r="AW44" s="18">
        <f t="shared" si="6"/>
        <v>167.1764705882353</v>
      </c>
      <c r="AX44" s="123">
        <f>+'Ark1'!T815</f>
        <v>15.971147079521465</v>
      </c>
      <c r="AY44" s="123">
        <f>+'Ark1'!V815</f>
        <v>86.407361941665812</v>
      </c>
      <c r="AZ44" s="54"/>
      <c r="BA44" s="17"/>
      <c r="BB44" s="7"/>
      <c r="BC44" s="21"/>
      <c r="BD44" s="3"/>
      <c r="BE44" s="5" t="s">
        <v>4</v>
      </c>
      <c r="BF44" s="5" t="s">
        <v>51</v>
      </c>
      <c r="BI44"/>
    </row>
    <row r="45" spans="27:66" x14ac:dyDescent="0.5">
      <c r="AA45" s="54"/>
      <c r="AB45" s="3">
        <f>+'Ark1'!C816</f>
        <v>2018</v>
      </c>
      <c r="AC45" s="3">
        <f>+'Ark1'!G816</f>
        <v>1</v>
      </c>
      <c r="AD45" s="5" t="str">
        <f t="shared" ref="AD45:AD51" si="20">+BE45</f>
        <v>Østlandet</v>
      </c>
      <c r="AE45" s="5">
        <f>+'Ark1'!H816</f>
        <v>2</v>
      </c>
      <c r="AF45" s="5" t="str">
        <f t="shared" ref="AF45:AF51" si="21">+BF45</f>
        <v>KLF</v>
      </c>
      <c r="AG45" s="3">
        <f>+'Ark1'!Q816</f>
        <v>8</v>
      </c>
      <c r="AH45" s="3">
        <f t="shared" ref="AH45:AH51" si="22">+AG45-AG53</f>
        <v>-4</v>
      </c>
      <c r="AI45" s="18">
        <f>+'Ark1'!R816</f>
        <v>423</v>
      </c>
      <c r="AJ45" s="3">
        <f t="shared" ref="AJ45:AJ51" si="23">+AI45-AI53</f>
        <v>-402</v>
      </c>
      <c r="AK45" s="3"/>
      <c r="AL45" s="18">
        <f>+'Ark1'!S816</f>
        <v>423</v>
      </c>
      <c r="AM45" s="123">
        <f>+'Ark1'!AA816</f>
        <v>6.9264778123464881</v>
      </c>
      <c r="AN45" s="123">
        <f t="shared" ref="AN45:AN51" si="24">+AM45-AM53</f>
        <v>-3.36158803127491</v>
      </c>
      <c r="AO45" s="123">
        <f>+'Ark1'!AB816</f>
        <v>7.1409716999112423</v>
      </c>
      <c r="AP45" s="13">
        <f>+'Ark1'!U816</f>
        <v>61.06619385342789</v>
      </c>
      <c r="AQ45" s="3">
        <f t="shared" ref="AQ45:AQ51" si="25">+AP45-AP53</f>
        <v>1.8292558218361279</v>
      </c>
      <c r="AR45" s="13">
        <f>+'Ark1'!W816</f>
        <v>82.374231678487007</v>
      </c>
      <c r="AS45" s="3">
        <f t="shared" ref="AS45:AS51" si="26">+AR45-AR53</f>
        <v>-1.6887087832383685</v>
      </c>
      <c r="AT45" s="13">
        <f>+'Ark1'!X816</f>
        <v>8.095089298172029</v>
      </c>
      <c r="AU45" s="13">
        <f>+'Ark1'!Y816</f>
        <v>2.3681029365245632</v>
      </c>
      <c r="AV45" s="18">
        <f>+'Ark1'!Z816</f>
        <v>-23.577497030069257</v>
      </c>
      <c r="AW45" s="18">
        <f t="shared" si="6"/>
        <v>52.875</v>
      </c>
      <c r="AX45" s="123">
        <f>+'Ark1'!T816</f>
        <v>16.255319148936174</v>
      </c>
      <c r="AY45" s="123">
        <f>+'Ark1'!V816</f>
        <v>89.246188167374982</v>
      </c>
      <c r="AZ45" s="54"/>
      <c r="BA45" s="17"/>
      <c r="BB45" s="7"/>
      <c r="BC45" s="21"/>
      <c r="BD45" s="3"/>
      <c r="BE45" s="5" t="s">
        <v>4</v>
      </c>
      <c r="BF45" s="5" t="s">
        <v>10</v>
      </c>
      <c r="BI45"/>
    </row>
    <row r="46" spans="27:66" x14ac:dyDescent="0.5">
      <c r="AA46" s="54"/>
      <c r="AB46" s="3">
        <f>+'Ark1'!C817</f>
        <v>2018</v>
      </c>
      <c r="AC46" s="3">
        <f>+'Ark1'!G817</f>
        <v>2</v>
      </c>
      <c r="AD46" s="5" t="str">
        <f t="shared" si="20"/>
        <v>Vestlandet</v>
      </c>
      <c r="AE46" s="5">
        <f>+'Ark1'!H817</f>
        <v>1</v>
      </c>
      <c r="AF46" s="5" t="str">
        <f t="shared" si="21"/>
        <v>Nortura</v>
      </c>
      <c r="AG46" s="3">
        <f>+'Ark1'!Q817</f>
        <v>29</v>
      </c>
      <c r="AH46" s="3">
        <f t="shared" si="22"/>
        <v>-5</v>
      </c>
      <c r="AI46" s="18">
        <f>+'Ark1'!R817</f>
        <v>2283</v>
      </c>
      <c r="AJ46" s="3">
        <f t="shared" si="23"/>
        <v>-914</v>
      </c>
      <c r="AK46" s="3"/>
      <c r="AL46" s="18">
        <f>+'Ark1'!S817</f>
        <v>2282</v>
      </c>
      <c r="AM46" s="123">
        <f>+'Ark1'!AA817</f>
        <v>81.187766714082514</v>
      </c>
      <c r="AN46" s="123">
        <f t="shared" si="24"/>
        <v>-7.44544648247971</v>
      </c>
      <c r="AO46" s="123">
        <f>+'Ark1'!AB817</f>
        <v>80.937249495117939</v>
      </c>
      <c r="AP46" s="13">
        <f>+'Ark1'!U817</f>
        <v>61.22129710780019</v>
      </c>
      <c r="AQ46" s="3">
        <f t="shared" si="25"/>
        <v>0.84340105269686916</v>
      </c>
      <c r="AR46" s="13">
        <f>+'Ark1'!W817</f>
        <v>83.596099912357474</v>
      </c>
      <c r="AS46" s="3">
        <f t="shared" si="26"/>
        <v>-1.1034304570853379</v>
      </c>
      <c r="AT46" s="13">
        <f>+'Ark1'!X817</f>
        <v>11.631851599937779</v>
      </c>
      <c r="AU46" s="13">
        <f>+'Ark1'!Y817</f>
        <v>2.5222276508614594</v>
      </c>
      <c r="AV46" s="18">
        <f>+'Ark1'!Z817</f>
        <v>-23.781025636446</v>
      </c>
      <c r="AW46" s="18">
        <f t="shared" si="6"/>
        <v>78.724137931034477</v>
      </c>
      <c r="AX46" s="123">
        <f>+'Ark1'!T817</f>
        <v>16.238282961016203</v>
      </c>
      <c r="AY46" s="123">
        <f>+'Ark1'!V817</f>
        <v>90.569989070809925</v>
      </c>
      <c r="AZ46" s="54"/>
      <c r="BA46" s="17"/>
      <c r="BB46" s="7"/>
      <c r="BC46" s="21"/>
      <c r="BD46" s="3"/>
      <c r="BE46" s="5" t="s">
        <v>5</v>
      </c>
      <c r="BF46" s="5" t="s">
        <v>51</v>
      </c>
      <c r="BI46"/>
    </row>
    <row r="47" spans="27:66" x14ac:dyDescent="0.5">
      <c r="AA47" s="54"/>
      <c r="AB47" s="3">
        <f>+'Ark1'!C818</f>
        <v>2018</v>
      </c>
      <c r="AC47" s="3">
        <f>+'Ark1'!G818</f>
        <v>2</v>
      </c>
      <c r="AD47" s="5" t="str">
        <f t="shared" si="20"/>
        <v>Vestlandet</v>
      </c>
      <c r="AE47" s="5">
        <f>+'Ark1'!H818</f>
        <v>2</v>
      </c>
      <c r="AF47" s="5" t="str">
        <f t="shared" si="21"/>
        <v>KLF</v>
      </c>
      <c r="AG47" s="3">
        <f>+'Ark1'!Q818</f>
        <v>16</v>
      </c>
      <c r="AH47" s="3">
        <f t="shared" si="22"/>
        <v>5</v>
      </c>
      <c r="AI47" s="18">
        <f>+'Ark1'!R818</f>
        <v>529</v>
      </c>
      <c r="AJ47" s="3">
        <f t="shared" si="23"/>
        <v>119</v>
      </c>
      <c r="AK47" s="3"/>
      <c r="AL47" s="18">
        <f>+'Ark1'!S818</f>
        <v>527</v>
      </c>
      <c r="AM47" s="123">
        <f>+'Ark1'!AA818</f>
        <v>18.812233285917497</v>
      </c>
      <c r="AN47" s="123">
        <f t="shared" si="24"/>
        <v>7.4454464824797384</v>
      </c>
      <c r="AO47" s="123">
        <f>+'Ark1'!AB818</f>
        <v>19.062750504882064</v>
      </c>
      <c r="AP47" s="13">
        <f>+'Ark1'!U818</f>
        <v>61.130929791271342</v>
      </c>
      <c r="AQ47" s="3">
        <f t="shared" si="25"/>
        <v>1.2626371083445065</v>
      </c>
      <c r="AR47" s="13">
        <f>+'Ark1'!W818</f>
        <v>85.364516129032253</v>
      </c>
      <c r="AS47" s="3">
        <f t="shared" si="26"/>
        <v>-2.0230448465774913</v>
      </c>
      <c r="AT47" s="13">
        <f>+'Ark1'!X818</f>
        <v>10.850508820046748</v>
      </c>
      <c r="AU47" s="13">
        <f>+'Ark1'!Y818</f>
        <v>2.4871456416721274</v>
      </c>
      <c r="AV47" s="18">
        <f>+'Ark1'!Z818</f>
        <v>-74.692172206259698</v>
      </c>
      <c r="AW47" s="18">
        <f t="shared" si="6"/>
        <v>33.0625</v>
      </c>
      <c r="AX47" s="123">
        <f>+'Ark1'!T818</f>
        <v>16.130434782608699</v>
      </c>
      <c r="AY47" s="123">
        <f>+'Ark1'!V818</f>
        <v>92.48593296753225</v>
      </c>
      <c r="AZ47" s="54"/>
      <c r="BA47" s="17"/>
      <c r="BB47" s="7"/>
      <c r="BC47" s="21"/>
      <c r="BD47" s="3"/>
      <c r="BE47" s="5" t="s">
        <v>5</v>
      </c>
      <c r="BF47" s="5" t="s">
        <v>10</v>
      </c>
      <c r="BI47"/>
    </row>
    <row r="48" spans="27:66" x14ac:dyDescent="0.5">
      <c r="AA48" s="54"/>
      <c r="AB48" s="3">
        <f>+'Ark1'!C819</f>
        <v>2018</v>
      </c>
      <c r="AC48" s="3">
        <f>+'Ark1'!G819</f>
        <v>3</v>
      </c>
      <c r="AD48" s="5" t="str">
        <f t="shared" si="20"/>
        <v>Midt Norge</v>
      </c>
      <c r="AE48" s="5">
        <f>+'Ark1'!H819</f>
        <v>1</v>
      </c>
      <c r="AF48" s="5" t="str">
        <f t="shared" si="21"/>
        <v>Nortura</v>
      </c>
      <c r="AG48" s="3">
        <f>+'Ark1'!Q819</f>
        <v>56</v>
      </c>
      <c r="AH48" s="3">
        <f t="shared" si="22"/>
        <v>-2</v>
      </c>
      <c r="AI48" s="18">
        <f>+'Ark1'!R819</f>
        <v>7443</v>
      </c>
      <c r="AJ48" s="3">
        <f t="shared" si="23"/>
        <v>-2474</v>
      </c>
      <c r="AK48" s="3"/>
      <c r="AL48" s="18">
        <f>+'Ark1'!S819</f>
        <v>7433</v>
      </c>
      <c r="AM48" s="123">
        <f>+'Ark1'!AA819</f>
        <v>61.173666474891114</v>
      </c>
      <c r="AN48" s="123">
        <f t="shared" si="24"/>
        <v>0.16099267151963659</v>
      </c>
      <c r="AO48" s="123">
        <f>+'Ark1'!AB819</f>
        <v>61.687564194731891</v>
      </c>
      <c r="AP48" s="13">
        <f>+'Ark1'!U819</f>
        <v>60.419077088658689</v>
      </c>
      <c r="AQ48" s="3">
        <f t="shared" si="25"/>
        <v>9.5295431913662298E-2</v>
      </c>
      <c r="AR48" s="13">
        <f>+'Ark1'!W819</f>
        <v>80.61396475178266</v>
      </c>
      <c r="AS48" s="3">
        <f t="shared" si="26"/>
        <v>0.1774598582302076</v>
      </c>
      <c r="AT48" s="13">
        <f>+'Ark1'!X819</f>
        <v>11.474561740106196</v>
      </c>
      <c r="AU48" s="13">
        <f>+'Ark1'!Y819</f>
        <v>2.8866093903071306</v>
      </c>
      <c r="AV48" s="18">
        <f>+'Ark1'!Z819</f>
        <v>-42.607006155070678</v>
      </c>
      <c r="AW48" s="18">
        <f t="shared" si="6"/>
        <v>132.91071428571428</v>
      </c>
      <c r="AX48" s="123">
        <f>+'Ark1'!T819</f>
        <v>15.741770791347571</v>
      </c>
      <c r="AY48" s="123">
        <f>+'Ark1'!V819</f>
        <v>87.3390734038815</v>
      </c>
      <c r="AZ48" s="54"/>
      <c r="BA48" s="17"/>
      <c r="BB48" s="7"/>
      <c r="BC48" s="21"/>
      <c r="BD48" s="3"/>
      <c r="BE48" s="14" t="s">
        <v>55</v>
      </c>
      <c r="BF48" s="14" t="s">
        <v>51</v>
      </c>
      <c r="BI48"/>
    </row>
    <row r="49" spans="27:61" x14ac:dyDescent="0.5">
      <c r="AA49" s="54"/>
      <c r="AB49" s="3">
        <f>+'Ark1'!C820</f>
        <v>2018</v>
      </c>
      <c r="AC49" s="3">
        <f>+'Ark1'!G820</f>
        <v>3</v>
      </c>
      <c r="AD49" s="5" t="str">
        <f t="shared" si="20"/>
        <v>Midt Norge</v>
      </c>
      <c r="AE49" s="5">
        <f>+'Ark1'!H820</f>
        <v>2</v>
      </c>
      <c r="AF49" s="5" t="str">
        <f t="shared" si="21"/>
        <v>KLF</v>
      </c>
      <c r="AG49" s="3">
        <f>+'Ark1'!Q820</f>
        <v>16</v>
      </c>
      <c r="AH49" s="3">
        <f t="shared" si="22"/>
        <v>-1</v>
      </c>
      <c r="AI49" s="18">
        <f>+'Ark1'!R820</f>
        <v>4724</v>
      </c>
      <c r="AJ49" s="3">
        <f t="shared" si="23"/>
        <v>-1613</v>
      </c>
      <c r="AK49" s="3"/>
      <c r="AL49" s="18">
        <f>+'Ark1'!S820</f>
        <v>4721</v>
      </c>
      <c r="AM49" s="123">
        <f>+'Ark1'!AA820</f>
        <v>38.826333525108893</v>
      </c>
      <c r="AN49" s="123">
        <f t="shared" si="24"/>
        <v>-0.16099267151961527</v>
      </c>
      <c r="AO49" s="123">
        <f>+'Ark1'!AB820</f>
        <v>38.312435805268123</v>
      </c>
      <c r="AP49" s="13">
        <f>+'Ark1'!U820</f>
        <v>61.522770599449267</v>
      </c>
      <c r="AQ49" s="3">
        <f t="shared" si="25"/>
        <v>0.30772872869560075</v>
      </c>
      <c r="AR49" s="13">
        <f>+'Ark1'!W820</f>
        <v>78.803092565134619</v>
      </c>
      <c r="AS49" s="3">
        <f t="shared" si="26"/>
        <v>-2.2697467459731939</v>
      </c>
      <c r="AT49" s="13">
        <f>+'Ark1'!X820</f>
        <v>11.420073918178492</v>
      </c>
      <c r="AU49" s="13">
        <f>+'Ark1'!Y820</f>
        <v>2.8850681682097803</v>
      </c>
      <c r="AV49" s="18">
        <f>+'Ark1'!Z820</f>
        <v>-43.614178097999265</v>
      </c>
      <c r="AW49" s="18">
        <f t="shared" si="6"/>
        <v>295.25</v>
      </c>
      <c r="AX49" s="123">
        <f>+'Ark1'!T820</f>
        <v>16.21316680779001</v>
      </c>
      <c r="AY49" s="123">
        <f>+'Ark1'!V820</f>
        <v>85.377131706537938</v>
      </c>
      <c r="AZ49" s="54"/>
      <c r="BA49" s="17"/>
      <c r="BB49" s="7"/>
      <c r="BC49" s="21"/>
      <c r="BD49" s="3"/>
      <c r="BE49" s="14" t="s">
        <v>55</v>
      </c>
      <c r="BF49" s="14" t="s">
        <v>10</v>
      </c>
      <c r="BI49"/>
    </row>
    <row r="50" spans="27:61" x14ac:dyDescent="0.5">
      <c r="AA50" s="54"/>
      <c r="AB50" s="3">
        <f>+'Ark1'!C821</f>
        <v>2018</v>
      </c>
      <c r="AC50" s="3">
        <f>+'Ark1'!G821</f>
        <v>4</v>
      </c>
      <c r="AD50" s="5" t="str">
        <f t="shared" si="20"/>
        <v>Nord Norge</v>
      </c>
      <c r="AE50" s="5">
        <f>+'Ark1'!H821</f>
        <v>1</v>
      </c>
      <c r="AF50" s="5" t="str">
        <f t="shared" si="21"/>
        <v>Nortura</v>
      </c>
      <c r="AG50" s="3">
        <f>+'Ark1'!Q821</f>
        <v>13</v>
      </c>
      <c r="AH50" s="3">
        <f t="shared" si="22"/>
        <v>-5</v>
      </c>
      <c r="AI50" s="18">
        <f>+'Ark1'!R821</f>
        <v>3951</v>
      </c>
      <c r="AJ50" s="3">
        <f t="shared" si="23"/>
        <v>-2826</v>
      </c>
      <c r="AK50" s="3"/>
      <c r="AL50" s="18">
        <f>+'Ark1'!S821</f>
        <v>3939</v>
      </c>
      <c r="AM50" s="123">
        <f>+'Ark1'!AA821</f>
        <v>100</v>
      </c>
      <c r="AN50" s="123">
        <f t="shared" si="24"/>
        <v>0</v>
      </c>
      <c r="AO50" s="123">
        <f>+'Ark1'!AB821</f>
        <v>100</v>
      </c>
      <c r="AP50" s="13">
        <f>+'Ark1'!U821</f>
        <v>61.188118811881189</v>
      </c>
      <c r="AQ50" s="3">
        <f t="shared" si="25"/>
        <v>0.52396174072678292</v>
      </c>
      <c r="AR50" s="13">
        <f>+'Ark1'!W821</f>
        <v>80.502361005331252</v>
      </c>
      <c r="AS50" s="3">
        <f t="shared" si="26"/>
        <v>-0.35937504427005251</v>
      </c>
      <c r="AT50" s="13">
        <f>+'Ark1'!X821</f>
        <v>9.3258063804974842</v>
      </c>
      <c r="AU50" s="13">
        <f>+'Ark1'!Y821</f>
        <v>2.4739107840116761</v>
      </c>
      <c r="AV50" s="18">
        <f>+'Ark1'!Z821</f>
        <v>-77.825802153554491</v>
      </c>
      <c r="AW50" s="18">
        <f t="shared" si="6"/>
        <v>303.92307692307691</v>
      </c>
      <c r="AX50" s="123">
        <f>+'Ark1'!T821</f>
        <v>16.178435839028101</v>
      </c>
      <c r="AY50" s="123">
        <f>+'Ark1'!V821</f>
        <v>87.218159269048101</v>
      </c>
      <c r="AZ50" s="54"/>
      <c r="BA50" s="21"/>
      <c r="BB50" s="7"/>
      <c r="BC50" s="21"/>
      <c r="BD50" s="3"/>
      <c r="BE50" s="14" t="s">
        <v>7</v>
      </c>
      <c r="BF50" s="14" t="s">
        <v>51</v>
      </c>
      <c r="BI50"/>
    </row>
    <row r="51" spans="27:61" x14ac:dyDescent="0.5">
      <c r="AA51" s="54"/>
      <c r="AB51" s="3">
        <f>+'Ark1'!C822</f>
        <v>2018</v>
      </c>
      <c r="AC51" s="3">
        <f>+'Ark1'!G822</f>
        <v>4</v>
      </c>
      <c r="AD51" s="5" t="str">
        <f t="shared" si="20"/>
        <v>Nord Norge</v>
      </c>
      <c r="AE51" s="5">
        <f>+'Ark1'!H822</f>
        <v>2</v>
      </c>
      <c r="AF51" s="5" t="str">
        <f t="shared" si="21"/>
        <v>KLF</v>
      </c>
      <c r="AG51" s="3">
        <f>+'Ark1'!Q822</f>
        <v>0</v>
      </c>
      <c r="AH51" s="3">
        <f t="shared" si="22"/>
        <v>0</v>
      </c>
      <c r="AI51" s="18">
        <f>+'Ark1'!R822</f>
        <v>0</v>
      </c>
      <c r="AJ51" s="3">
        <f t="shared" si="23"/>
        <v>0</v>
      </c>
      <c r="AK51" s="3"/>
      <c r="AL51" s="18">
        <f>+'Ark1'!S822</f>
        <v>0</v>
      </c>
      <c r="AM51" s="123">
        <f>+'Ark1'!AA822</f>
        <v>0</v>
      </c>
      <c r="AN51" s="123">
        <f t="shared" si="24"/>
        <v>0</v>
      </c>
      <c r="AO51" s="123">
        <f>+'Ark1'!AB822</f>
        <v>0</v>
      </c>
      <c r="AP51" s="13">
        <f>+'Ark1'!U822</f>
        <v>0</v>
      </c>
      <c r="AQ51" s="3">
        <f t="shared" si="25"/>
        <v>0</v>
      </c>
      <c r="AR51" s="13">
        <f>+'Ark1'!W822</f>
        <v>0</v>
      </c>
      <c r="AS51" s="3">
        <f t="shared" si="26"/>
        <v>0</v>
      </c>
      <c r="AT51" s="13">
        <f>+'Ark1'!X822</f>
        <v>0</v>
      </c>
      <c r="AU51" s="13">
        <f>+'Ark1'!Y822</f>
        <v>0</v>
      </c>
      <c r="AV51" s="18">
        <f>+'Ark1'!Z822</f>
        <v>0</v>
      </c>
      <c r="AW51" s="18" t="e">
        <f t="shared" si="6"/>
        <v>#DIV/0!</v>
      </c>
      <c r="AX51" s="123">
        <f>+'Ark1'!T822</f>
        <v>0</v>
      </c>
      <c r="AY51" s="123">
        <f>+'Ark1'!V822</f>
        <v>0</v>
      </c>
      <c r="AZ51" s="54"/>
      <c r="BA51" s="3"/>
      <c r="BB51" s="3"/>
      <c r="BC51" s="3"/>
      <c r="BD51" s="3"/>
      <c r="BE51" s="14" t="s">
        <v>7</v>
      </c>
      <c r="BF51" s="14" t="s">
        <v>10</v>
      </c>
      <c r="BI51"/>
    </row>
    <row r="52" spans="27:61" x14ac:dyDescent="0.5">
      <c r="AA52" s="54"/>
      <c r="AB52" s="62">
        <f>+'Ark1'!C823</f>
        <v>2017</v>
      </c>
      <c r="AC52" s="62">
        <f>+'Ark1'!G823</f>
        <v>1</v>
      </c>
      <c r="AD52" s="63" t="str">
        <f>+BE52</f>
        <v>Østlandet</v>
      </c>
      <c r="AE52" s="63">
        <f>+'Ark1'!H823</f>
        <v>1</v>
      </c>
      <c r="AF52" s="63" t="str">
        <f>+BF52</f>
        <v>Nortura</v>
      </c>
      <c r="AG52" s="62">
        <f>+'Ark1'!Q823</f>
        <v>33</v>
      </c>
      <c r="AH52" s="62"/>
      <c r="AI52" s="84">
        <f>+'Ark1'!R823</f>
        <v>7194</v>
      </c>
      <c r="AJ52" s="62"/>
      <c r="AK52" s="62"/>
      <c r="AL52" s="84">
        <f>+'Ark1'!S823</f>
        <v>7187</v>
      </c>
      <c r="AM52" s="122">
        <f>+'Ark1'!AA823</f>
        <v>89.711934156378618</v>
      </c>
      <c r="AN52" s="122"/>
      <c r="AO52" s="122">
        <f>+'Ark1'!AB823</f>
        <v>89.608619383538382</v>
      </c>
      <c r="AP52" s="64">
        <f>+'Ark1'!U823</f>
        <v>60.336023375539185</v>
      </c>
      <c r="AQ52" s="62"/>
      <c r="AR52" s="64">
        <f>+'Ark1'!W823</f>
        <v>82.955572561569511</v>
      </c>
      <c r="AS52" s="62"/>
      <c r="AT52" s="64">
        <f>+'Ark1'!X823</f>
        <v>10.476456901194519</v>
      </c>
      <c r="AU52" s="64">
        <f>+'Ark1'!Y823</f>
        <v>2.8537834679288889</v>
      </c>
      <c r="AV52" s="84">
        <f>+'Ark1'!Z823</f>
        <v>-35.868204302628726</v>
      </c>
      <c r="AW52" s="84">
        <f t="shared" si="6"/>
        <v>218</v>
      </c>
      <c r="AX52" s="122">
        <f>+'Ark1'!T823</f>
        <v>15.733666944676122</v>
      </c>
      <c r="AY52" s="122">
        <f>+'Ark1'!V823</f>
        <v>89.876026610584233</v>
      </c>
      <c r="AZ52" s="54"/>
      <c r="BA52" s="21"/>
      <c r="BB52" s="3"/>
      <c r="BC52" s="21"/>
      <c r="BD52" s="3"/>
      <c r="BE52" s="5" t="s">
        <v>4</v>
      </c>
      <c r="BF52" s="5" t="s">
        <v>51</v>
      </c>
      <c r="BI52"/>
    </row>
    <row r="53" spans="27:61" x14ac:dyDescent="0.5">
      <c r="AA53" s="54"/>
      <c r="AB53" s="62">
        <f>+'Ark1'!C824</f>
        <v>2017</v>
      </c>
      <c r="AC53" s="62">
        <f>+'Ark1'!G824</f>
        <v>1</v>
      </c>
      <c r="AD53" s="63" t="str">
        <f t="shared" ref="AD53:AD59" si="27">+BE53</f>
        <v>Østlandet</v>
      </c>
      <c r="AE53" s="63">
        <f>+'Ark1'!H824</f>
        <v>2</v>
      </c>
      <c r="AF53" s="63" t="str">
        <f t="shared" ref="AF53:AF59" si="28">+BF53</f>
        <v>KLF</v>
      </c>
      <c r="AG53" s="62">
        <f>+'Ark1'!Q824</f>
        <v>12</v>
      </c>
      <c r="AH53" s="62"/>
      <c r="AI53" s="84">
        <f>+'Ark1'!R824</f>
        <v>825</v>
      </c>
      <c r="AJ53" s="62"/>
      <c r="AK53" s="62"/>
      <c r="AL53" s="84">
        <f>+'Ark1'!S824</f>
        <v>823</v>
      </c>
      <c r="AM53" s="122">
        <f>+'Ark1'!AA824</f>
        <v>10.288065843621398</v>
      </c>
      <c r="AN53" s="122"/>
      <c r="AO53" s="122">
        <f>+'Ark1'!AB824</f>
        <v>10.391380616461602</v>
      </c>
      <c r="AP53" s="64">
        <f>+'Ark1'!U824</f>
        <v>59.236938031591762</v>
      </c>
      <c r="AQ53" s="62"/>
      <c r="AR53" s="64">
        <f>+'Ark1'!W824</f>
        <v>84.062940461725375</v>
      </c>
      <c r="AS53" s="62"/>
      <c r="AT53" s="64">
        <f>+'Ark1'!X824</f>
        <v>9.5484967730344472</v>
      </c>
      <c r="AU53" s="64">
        <f>+'Ark1'!Y824</f>
        <v>2.5488655861446392</v>
      </c>
      <c r="AV53" s="84">
        <f>+'Ark1'!Z824</f>
        <v>-66.508976917169292</v>
      </c>
      <c r="AW53" s="84">
        <f t="shared" si="6"/>
        <v>68.75</v>
      </c>
      <c r="AX53" s="122">
        <f>+'Ark1'!T824</f>
        <v>15.198787878787877</v>
      </c>
      <c r="AY53" s="122">
        <f>+'Ark1'!V824</f>
        <v>91.075775148131584</v>
      </c>
      <c r="AZ53" s="54"/>
      <c r="BA53" s="3"/>
      <c r="BB53" s="3"/>
      <c r="BC53" s="3"/>
      <c r="BD53" s="3"/>
      <c r="BE53" s="5" t="s">
        <v>4</v>
      </c>
      <c r="BF53" s="5" t="s">
        <v>10</v>
      </c>
      <c r="BI53"/>
    </row>
    <row r="54" spans="27:61" x14ac:dyDescent="0.5">
      <c r="AA54" s="54"/>
      <c r="AB54" s="62">
        <f>+'Ark1'!C825</f>
        <v>2017</v>
      </c>
      <c r="AC54" s="62">
        <f>+'Ark1'!G825</f>
        <v>2</v>
      </c>
      <c r="AD54" s="63" t="str">
        <f t="shared" si="27"/>
        <v>Vestlandet</v>
      </c>
      <c r="AE54" s="63">
        <f>+'Ark1'!H825</f>
        <v>1</v>
      </c>
      <c r="AF54" s="63" t="str">
        <f t="shared" si="28"/>
        <v>Nortura</v>
      </c>
      <c r="AG54" s="62">
        <f>+'Ark1'!Q825</f>
        <v>34</v>
      </c>
      <c r="AH54" s="62"/>
      <c r="AI54" s="84">
        <f>+'Ark1'!R825</f>
        <v>3197</v>
      </c>
      <c r="AJ54" s="62"/>
      <c r="AK54" s="62"/>
      <c r="AL54" s="84">
        <f>+'Ark1'!S825</f>
        <v>3194</v>
      </c>
      <c r="AM54" s="122">
        <f>+'Ark1'!AA825</f>
        <v>88.633213196562224</v>
      </c>
      <c r="AN54" s="122"/>
      <c r="AO54" s="122">
        <f>+'Ark1'!AB825</f>
        <v>88.301072951563711</v>
      </c>
      <c r="AP54" s="64">
        <f>+'Ark1'!U825</f>
        <v>60.377896055103321</v>
      </c>
      <c r="AQ54" s="62"/>
      <c r="AR54" s="64">
        <f>+'Ark1'!W825</f>
        <v>84.699530369442812</v>
      </c>
      <c r="AS54" s="62"/>
      <c r="AT54" s="64">
        <f>+'Ark1'!X825</f>
        <v>11.20884302497385</v>
      </c>
      <c r="AU54" s="64">
        <f>+'Ark1'!Y825</f>
        <v>2.5662712462677582</v>
      </c>
      <c r="AV54" s="84">
        <f>+'Ark1'!Z825</f>
        <v>-27.098428614728963</v>
      </c>
      <c r="AW54" s="84">
        <f t="shared" si="6"/>
        <v>94.029411764705884</v>
      </c>
      <c r="AX54" s="122">
        <f>+'Ark1'!T825</f>
        <v>15.838285893024709</v>
      </c>
      <c r="AY54" s="122">
        <f>+'Ark1'!V825</f>
        <v>91.765471689536881</v>
      </c>
      <c r="AZ54" s="54"/>
      <c r="BA54" s="3"/>
      <c r="BB54" s="3"/>
      <c r="BC54" s="3"/>
      <c r="BD54" s="3"/>
      <c r="BE54" s="5" t="s">
        <v>5</v>
      </c>
      <c r="BF54" s="5" t="s">
        <v>51</v>
      </c>
      <c r="BI54"/>
    </row>
    <row r="55" spans="27:61" x14ac:dyDescent="0.5">
      <c r="AA55" s="54"/>
      <c r="AB55" s="62">
        <f>+'Ark1'!C826</f>
        <v>2017</v>
      </c>
      <c r="AC55" s="62">
        <f>+'Ark1'!G826</f>
        <v>2</v>
      </c>
      <c r="AD55" s="63" t="str">
        <f t="shared" si="27"/>
        <v>Vestlandet</v>
      </c>
      <c r="AE55" s="63">
        <f>+'Ark1'!H826</f>
        <v>2</v>
      </c>
      <c r="AF55" s="63" t="str">
        <f t="shared" si="28"/>
        <v>KLF</v>
      </c>
      <c r="AG55" s="62">
        <f>+'Ark1'!Q826</f>
        <v>11</v>
      </c>
      <c r="AH55" s="62"/>
      <c r="AI55" s="84">
        <f>+'Ark1'!R826</f>
        <v>410</v>
      </c>
      <c r="AJ55" s="62"/>
      <c r="AK55" s="62"/>
      <c r="AL55" s="84">
        <f>+'Ark1'!S826</f>
        <v>410</v>
      </c>
      <c r="AM55" s="122">
        <f>+'Ark1'!AA826</f>
        <v>11.366786803437758</v>
      </c>
      <c r="AN55" s="122"/>
      <c r="AO55" s="122">
        <f>+'Ark1'!AB826</f>
        <v>11.698927048436271</v>
      </c>
      <c r="AP55" s="64">
        <f>+'Ark1'!U826</f>
        <v>59.868292682926835</v>
      </c>
      <c r="AQ55" s="62"/>
      <c r="AR55" s="64">
        <f>+'Ark1'!W826</f>
        <v>87.387560975609745</v>
      </c>
      <c r="AS55" s="62"/>
      <c r="AT55" s="64">
        <f>+'Ark1'!X826</f>
        <v>12.721731604886521</v>
      </c>
      <c r="AU55" s="64">
        <f>+'Ark1'!Y826</f>
        <v>2.8356991674004406</v>
      </c>
      <c r="AV55" s="84">
        <f>+'Ark1'!Z826</f>
        <v>-41.68328902582487</v>
      </c>
      <c r="AW55" s="84">
        <f t="shared" si="6"/>
        <v>37.272727272727273</v>
      </c>
      <c r="AX55" s="122">
        <f>+'Ark1'!T826</f>
        <v>15.536585365853661</v>
      </c>
      <c r="AY55" s="122">
        <f>+'Ark1'!V826</f>
        <v>94.677747535871859</v>
      </c>
      <c r="AZ55" s="54"/>
      <c r="BA55" s="7"/>
      <c r="BB55" s="3"/>
      <c r="BC55" s="3"/>
      <c r="BD55" s="3"/>
      <c r="BE55" s="5" t="s">
        <v>5</v>
      </c>
      <c r="BF55" s="5" t="s">
        <v>10</v>
      </c>
      <c r="BI55"/>
    </row>
    <row r="56" spans="27:61" x14ac:dyDescent="0.5">
      <c r="AA56" s="54"/>
      <c r="AB56" s="62">
        <f>+'Ark1'!C827</f>
        <v>2017</v>
      </c>
      <c r="AC56" s="62">
        <f>+'Ark1'!G827</f>
        <v>3</v>
      </c>
      <c r="AD56" s="63" t="str">
        <f t="shared" si="27"/>
        <v>Midt Norge</v>
      </c>
      <c r="AE56" s="63">
        <f>+'Ark1'!H827</f>
        <v>1</v>
      </c>
      <c r="AF56" s="63" t="str">
        <f t="shared" si="28"/>
        <v>Nortura</v>
      </c>
      <c r="AG56" s="62">
        <f>+'Ark1'!Q827</f>
        <v>58</v>
      </c>
      <c r="AH56" s="62"/>
      <c r="AI56" s="84">
        <f>+'Ark1'!R827</f>
        <v>9917</v>
      </c>
      <c r="AJ56" s="62"/>
      <c r="AK56" s="62"/>
      <c r="AL56" s="84">
        <f>+'Ark1'!S827</f>
        <v>9911</v>
      </c>
      <c r="AM56" s="122">
        <f>+'Ark1'!AA827</f>
        <v>61.012673803371477</v>
      </c>
      <c r="AN56" s="122"/>
      <c r="AO56" s="122">
        <f>+'Ark1'!AB827</f>
        <v>60.846931067606612</v>
      </c>
      <c r="AP56" s="64">
        <f>+'Ark1'!U827</f>
        <v>60.323781656745027</v>
      </c>
      <c r="AQ56" s="62"/>
      <c r="AR56" s="64">
        <f>+'Ark1'!W827</f>
        <v>80.436504893552453</v>
      </c>
      <c r="AS56" s="62"/>
      <c r="AT56" s="64">
        <f>+'Ark1'!X827</f>
        <v>11.988057667531898</v>
      </c>
      <c r="AU56" s="64">
        <f>+'Ark1'!Y827</f>
        <v>3.0208301271001012</v>
      </c>
      <c r="AV56" s="84">
        <f>+'Ark1'!Z827</f>
        <v>-43.044617930400968</v>
      </c>
      <c r="AW56" s="84">
        <f t="shared" si="6"/>
        <v>170.98275862068965</v>
      </c>
      <c r="AX56" s="122">
        <f>+'Ark1'!T827</f>
        <v>15.7046485832409</v>
      </c>
      <c r="AY56" s="122">
        <f>+'Ark1'!V827</f>
        <v>87.146809202115506</v>
      </c>
      <c r="AZ56" s="54"/>
      <c r="BA56" s="6"/>
      <c r="BB56" s="6"/>
      <c r="BC56" s="6"/>
      <c r="BD56" s="3"/>
      <c r="BE56" s="14" t="s">
        <v>55</v>
      </c>
      <c r="BF56" s="14" t="s">
        <v>51</v>
      </c>
      <c r="BI56"/>
    </row>
    <row r="57" spans="27:61" x14ac:dyDescent="0.5">
      <c r="AA57" s="54"/>
      <c r="AB57" s="62">
        <f>+'Ark1'!C828</f>
        <v>2017</v>
      </c>
      <c r="AC57" s="62">
        <f>+'Ark1'!G828</f>
        <v>3</v>
      </c>
      <c r="AD57" s="63" t="str">
        <f t="shared" si="27"/>
        <v>Midt Norge</v>
      </c>
      <c r="AE57" s="63">
        <f>+'Ark1'!H828</f>
        <v>2</v>
      </c>
      <c r="AF57" s="63" t="str">
        <f t="shared" si="28"/>
        <v>KLF</v>
      </c>
      <c r="AG57" s="62">
        <f>+'Ark1'!Q828</f>
        <v>17</v>
      </c>
      <c r="AH57" s="62"/>
      <c r="AI57" s="84">
        <f>+'Ark1'!R828</f>
        <v>6337</v>
      </c>
      <c r="AJ57" s="62"/>
      <c r="AK57" s="62"/>
      <c r="AL57" s="84">
        <f>+'Ark1'!S828</f>
        <v>6329</v>
      </c>
      <c r="AM57" s="122">
        <f>+'Ark1'!AA828</f>
        <v>38.987326196628509</v>
      </c>
      <c r="AN57" s="122"/>
      <c r="AO57" s="122">
        <f>+'Ark1'!AB828</f>
        <v>39.15306893239341</v>
      </c>
      <c r="AP57" s="64">
        <f>+'Ark1'!U828</f>
        <v>61.215041870753666</v>
      </c>
      <c r="AQ57" s="62"/>
      <c r="AR57" s="64">
        <f>+'Ark1'!W828</f>
        <v>81.072839311107813</v>
      </c>
      <c r="AS57" s="62"/>
      <c r="AT57" s="64">
        <f>+'Ark1'!X828</f>
        <v>9.7093600118807331</v>
      </c>
      <c r="AU57" s="64">
        <f>+'Ark1'!Y828</f>
        <v>2.799519404783088</v>
      </c>
      <c r="AV57" s="84">
        <f>+'Ark1'!Z828</f>
        <v>-52.226879820735718</v>
      </c>
      <c r="AW57" s="84">
        <f t="shared" si="6"/>
        <v>372.76470588235293</v>
      </c>
      <c r="AX57" s="122">
        <f>+'Ark1'!T828</f>
        <v>16.126873915101786</v>
      </c>
      <c r="AY57" s="122">
        <f>+'Ark1'!V828</f>
        <v>87.836228939444823</v>
      </c>
      <c r="AZ57" s="54"/>
      <c r="BA57" s="14"/>
      <c r="BB57" s="13"/>
      <c r="BC57" s="7"/>
      <c r="BD57" s="3"/>
      <c r="BE57" s="14" t="s">
        <v>55</v>
      </c>
      <c r="BF57" s="14" t="s">
        <v>10</v>
      </c>
      <c r="BI57"/>
    </row>
    <row r="58" spans="27:61" x14ac:dyDescent="0.5">
      <c r="AA58" s="54"/>
      <c r="AB58" s="62">
        <f>+'Ark1'!C829</f>
        <v>2017</v>
      </c>
      <c r="AC58" s="62">
        <f>+'Ark1'!G829</f>
        <v>4</v>
      </c>
      <c r="AD58" s="63" t="str">
        <f t="shared" si="27"/>
        <v>Nord Norge</v>
      </c>
      <c r="AE58" s="63">
        <f>+'Ark1'!H829</f>
        <v>1</v>
      </c>
      <c r="AF58" s="63" t="str">
        <f t="shared" si="28"/>
        <v>Nortura</v>
      </c>
      <c r="AG58" s="62">
        <f>+'Ark1'!Q829</f>
        <v>18</v>
      </c>
      <c r="AH58" s="62"/>
      <c r="AI58" s="84">
        <f>+'Ark1'!R829</f>
        <v>6777</v>
      </c>
      <c r="AJ58" s="62"/>
      <c r="AK58" s="62"/>
      <c r="AL58" s="84">
        <f>+'Ark1'!S829</f>
        <v>6774</v>
      </c>
      <c r="AM58" s="122">
        <f>+'Ark1'!AA829</f>
        <v>100</v>
      </c>
      <c r="AN58" s="122"/>
      <c r="AO58" s="122">
        <f>+'Ark1'!AB829</f>
        <v>100</v>
      </c>
      <c r="AP58" s="64">
        <f>+'Ark1'!U829</f>
        <v>60.664157071154406</v>
      </c>
      <c r="AQ58" s="62"/>
      <c r="AR58" s="64">
        <f>+'Ark1'!W829</f>
        <v>80.861736049601305</v>
      </c>
      <c r="AS58" s="62"/>
      <c r="AT58" s="64">
        <f>+'Ark1'!X829</f>
        <v>10.657397701723397</v>
      </c>
      <c r="AU58" s="64">
        <f>+'Ark1'!Y829</f>
        <v>2.6938282351529601</v>
      </c>
      <c r="AV58" s="84">
        <f>+'Ark1'!Z829</f>
        <v>-33.788751475987361</v>
      </c>
      <c r="AW58" s="84">
        <f t="shared" si="6"/>
        <v>376.5</v>
      </c>
      <c r="AX58" s="122">
        <f>+'Ark1'!T829</f>
        <v>15.9459938025675</v>
      </c>
      <c r="AY58" s="122">
        <f>+'Ark1'!V829</f>
        <v>87.607514679958499</v>
      </c>
      <c r="AZ58" s="54"/>
      <c r="BA58" s="14"/>
      <c r="BB58" s="13"/>
      <c r="BC58" s="7"/>
      <c r="BD58" s="3"/>
      <c r="BE58" s="14" t="s">
        <v>7</v>
      </c>
      <c r="BF58" s="14" t="s">
        <v>51</v>
      </c>
      <c r="BI58"/>
    </row>
    <row r="59" spans="27:61" x14ac:dyDescent="0.5">
      <c r="AA59" s="54"/>
      <c r="AB59" s="62">
        <f>+'Ark1'!C830</f>
        <v>2017</v>
      </c>
      <c r="AC59" s="62">
        <f>+'Ark1'!G830</f>
        <v>4</v>
      </c>
      <c r="AD59" s="63" t="str">
        <f t="shared" si="27"/>
        <v>Nord Norge</v>
      </c>
      <c r="AE59" s="63">
        <f>+'Ark1'!H830</f>
        <v>2</v>
      </c>
      <c r="AF59" s="63" t="str">
        <f t="shared" si="28"/>
        <v>KLF</v>
      </c>
      <c r="AG59" s="62">
        <f>+'Ark1'!Q830</f>
        <v>0</v>
      </c>
      <c r="AH59" s="62"/>
      <c r="AI59" s="84">
        <f>+'Ark1'!R830</f>
        <v>0</v>
      </c>
      <c r="AJ59" s="62"/>
      <c r="AK59" s="62"/>
      <c r="AL59" s="84">
        <f>+'Ark1'!S830</f>
        <v>0</v>
      </c>
      <c r="AM59" s="122">
        <f>+'Ark1'!AA830</f>
        <v>0</v>
      </c>
      <c r="AN59" s="122"/>
      <c r="AO59" s="122">
        <f>+'Ark1'!AB830</f>
        <v>0</v>
      </c>
      <c r="AP59" s="64">
        <f>+'Ark1'!U830</f>
        <v>0</v>
      </c>
      <c r="AQ59" s="62"/>
      <c r="AR59" s="64">
        <f>+'Ark1'!W830</f>
        <v>0</v>
      </c>
      <c r="AS59" s="62"/>
      <c r="AT59" s="64">
        <f>+'Ark1'!X830</f>
        <v>0</v>
      </c>
      <c r="AU59" s="64">
        <f>+'Ark1'!Y830</f>
        <v>0</v>
      </c>
      <c r="AV59" s="84">
        <f>+'Ark1'!Z830</f>
        <v>0</v>
      </c>
      <c r="AW59" s="84" t="e">
        <f t="shared" si="6"/>
        <v>#DIV/0!</v>
      </c>
      <c r="AX59" s="122">
        <f>+'Ark1'!T830</f>
        <v>0</v>
      </c>
      <c r="AY59" s="122">
        <f>+'Ark1'!V830</f>
        <v>0</v>
      </c>
      <c r="AZ59" s="54"/>
      <c r="BA59" s="14"/>
      <c r="BB59" s="13"/>
      <c r="BC59" s="7"/>
      <c r="BD59" s="3"/>
      <c r="BE59" s="14" t="s">
        <v>7</v>
      </c>
      <c r="BF59" s="14" t="s">
        <v>10</v>
      </c>
      <c r="BI59"/>
    </row>
    <row r="60" spans="27:61" x14ac:dyDescent="0.5"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139"/>
      <c r="AN60" s="139"/>
      <c r="AO60" s="139"/>
      <c r="AP60" s="54"/>
      <c r="AQ60" s="54"/>
      <c r="AR60" s="54"/>
      <c r="AS60" s="54"/>
      <c r="AT60" s="54"/>
      <c r="AU60" s="54"/>
      <c r="AV60" s="83"/>
      <c r="AW60" s="83"/>
      <c r="AX60" s="139"/>
      <c r="AY60" s="139"/>
      <c r="AZ60" s="54"/>
      <c r="BI60"/>
    </row>
    <row r="61" spans="27:61" x14ac:dyDescent="0.5"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54"/>
      <c r="AM61" s="139"/>
      <c r="AN61" s="139"/>
      <c r="AO61" s="139"/>
      <c r="AP61" s="54"/>
      <c r="AQ61" s="54"/>
      <c r="AR61" s="54"/>
      <c r="AS61" s="54"/>
      <c r="AT61" s="54"/>
      <c r="AU61" s="54"/>
      <c r="AV61" s="83"/>
      <c r="AW61" s="83"/>
      <c r="AX61" s="139"/>
      <c r="AY61" s="139"/>
      <c r="AZ61" s="54"/>
      <c r="BI61"/>
    </row>
    <row r="62" spans="27:61" x14ac:dyDescent="0.5">
      <c r="AG62" s="15"/>
      <c r="AH62" s="15"/>
      <c r="AI62" s="15"/>
      <c r="AJ62" s="15"/>
      <c r="AK62" s="15"/>
      <c r="AL62" s="15"/>
      <c r="AM62" s="3"/>
      <c r="AN62" s="3"/>
      <c r="AO62" s="5"/>
      <c r="AP62" s="5"/>
      <c r="AQ62" s="3"/>
      <c r="AR62" s="18"/>
      <c r="AS62" s="3"/>
      <c r="AT62" s="99"/>
      <c r="AU62" s="123"/>
      <c r="AV62" s="18"/>
      <c r="AX62" s="67"/>
      <c r="AY62" s="123"/>
      <c r="AZ62" s="68"/>
      <c r="BA62" s="13"/>
      <c r="BB62" s="3"/>
      <c r="BC62" s="13"/>
      <c r="BD62" s="13"/>
      <c r="BE62" s="3"/>
      <c r="BF62" s="13"/>
      <c r="BG62" s="13"/>
      <c r="BH62" s="13"/>
    </row>
    <row r="63" spans="27:61" x14ac:dyDescent="0.5">
      <c r="AG63" s="15"/>
      <c r="AH63" s="15"/>
      <c r="AI63" s="15"/>
      <c r="AJ63" s="15"/>
      <c r="AK63" s="15"/>
      <c r="AL63" s="15"/>
      <c r="AM63" s="3"/>
      <c r="AN63" s="3"/>
      <c r="AO63" s="5"/>
      <c r="AP63" s="5"/>
      <c r="AQ63" s="3"/>
      <c r="AR63" s="18"/>
      <c r="AS63" s="3"/>
      <c r="AT63" s="99"/>
      <c r="AU63" s="123"/>
      <c r="AV63" s="18"/>
      <c r="AX63" s="67"/>
      <c r="AY63" s="123"/>
      <c r="AZ63" s="68"/>
      <c r="BA63" s="13"/>
      <c r="BB63" s="3"/>
      <c r="BC63" s="13"/>
      <c r="BD63" s="13"/>
      <c r="BE63" s="3"/>
      <c r="BF63" s="13"/>
      <c r="BG63" s="13"/>
      <c r="BH63" s="13"/>
    </row>
    <row r="64" spans="27:61" x14ac:dyDescent="0.5">
      <c r="AG64" s="15"/>
      <c r="AH64" s="15"/>
      <c r="AI64" s="15"/>
      <c r="AJ64" s="15"/>
      <c r="AK64" s="15"/>
      <c r="AL64" s="15"/>
      <c r="AM64" s="3"/>
      <c r="AN64" s="3"/>
      <c r="AO64" s="5"/>
      <c r="AP64" s="5"/>
      <c r="AQ64" s="3"/>
      <c r="AR64" s="18"/>
      <c r="AS64" s="3"/>
      <c r="AT64" s="99"/>
      <c r="AU64" s="123"/>
      <c r="AV64" s="18"/>
      <c r="AX64" s="67"/>
      <c r="AY64" s="123"/>
      <c r="AZ64" s="68"/>
      <c r="BA64" s="13"/>
      <c r="BB64" s="3"/>
      <c r="BC64" s="13"/>
      <c r="BD64" s="13"/>
      <c r="BE64" s="3"/>
      <c r="BF64" s="13"/>
      <c r="BG64" s="13"/>
      <c r="BH64" s="13"/>
    </row>
    <row r="65" spans="33:60" x14ac:dyDescent="0.5">
      <c r="AG65" s="15"/>
      <c r="AH65" s="15"/>
      <c r="AI65" s="15"/>
      <c r="AJ65" s="15"/>
      <c r="AK65" s="15"/>
      <c r="AL65" s="15"/>
      <c r="AM65" s="3"/>
      <c r="AN65" s="3"/>
      <c r="AO65" s="5"/>
      <c r="AP65" s="5"/>
      <c r="AQ65" s="3"/>
      <c r="AR65" s="18"/>
      <c r="AS65" s="3"/>
      <c r="AT65" s="99"/>
      <c r="AU65" s="123"/>
      <c r="AV65" s="18"/>
      <c r="AX65" s="67"/>
      <c r="AY65" s="123"/>
      <c r="AZ65" s="68"/>
      <c r="BA65" s="13"/>
      <c r="BB65" s="3"/>
      <c r="BC65" s="13"/>
      <c r="BD65" s="13"/>
      <c r="BE65" s="3"/>
      <c r="BF65" s="13"/>
      <c r="BG65" s="13"/>
      <c r="BH65" s="13"/>
    </row>
    <row r="66" spans="33:60" x14ac:dyDescent="0.5">
      <c r="AG66" s="15"/>
      <c r="AH66" s="15"/>
      <c r="AI66" s="15"/>
      <c r="AJ66" s="15"/>
      <c r="AK66" s="15"/>
      <c r="AL66" s="15"/>
      <c r="AM66" s="3"/>
      <c r="AN66" s="3"/>
      <c r="AO66" s="5"/>
      <c r="AP66" s="5"/>
      <c r="AQ66" s="3"/>
      <c r="AR66" s="18"/>
      <c r="AS66" s="3"/>
      <c r="AT66" s="99"/>
      <c r="AU66" s="123"/>
      <c r="AV66" s="18"/>
      <c r="AX66" s="67"/>
      <c r="AY66" s="123"/>
      <c r="AZ66" s="68"/>
      <c r="BA66" s="13"/>
      <c r="BB66" s="3"/>
      <c r="BC66" s="13"/>
      <c r="BD66" s="13"/>
      <c r="BE66" s="3"/>
      <c r="BF66" s="13"/>
      <c r="BG66" s="13"/>
      <c r="BH66" s="13"/>
    </row>
    <row r="67" spans="33:60" x14ac:dyDescent="0.5">
      <c r="AG67" s="15"/>
      <c r="AH67" s="15"/>
      <c r="AI67" s="15"/>
      <c r="AJ67" s="15"/>
      <c r="AK67" s="15"/>
      <c r="AL67" s="15"/>
      <c r="AM67" s="3"/>
      <c r="AN67" s="3"/>
      <c r="AO67" s="5"/>
      <c r="AP67" s="5"/>
      <c r="AQ67" s="3"/>
      <c r="AR67" s="18"/>
      <c r="AS67" s="3"/>
      <c r="AT67" s="99"/>
      <c r="AU67" s="123"/>
      <c r="AV67" s="18"/>
      <c r="AX67" s="67"/>
      <c r="AY67" s="123"/>
      <c r="AZ67" s="68"/>
      <c r="BA67" s="13"/>
      <c r="BB67" s="3"/>
      <c r="BC67" s="13"/>
      <c r="BD67" s="13"/>
      <c r="BE67" s="3"/>
      <c r="BF67" s="13"/>
      <c r="BG67" s="13"/>
      <c r="BH67" s="13"/>
    </row>
    <row r="68" spans="33:60" x14ac:dyDescent="0.5">
      <c r="AG68" s="15"/>
      <c r="AH68" s="15"/>
      <c r="AI68" s="15"/>
      <c r="AJ68" s="15"/>
      <c r="AK68" s="15"/>
      <c r="AL68" s="15"/>
      <c r="AM68" s="3"/>
      <c r="AN68" s="3"/>
      <c r="AO68" s="5"/>
      <c r="AP68" s="5"/>
      <c r="AQ68" s="3"/>
      <c r="AR68" s="18"/>
      <c r="AS68" s="3"/>
      <c r="AT68" s="99"/>
      <c r="AU68" s="123"/>
      <c r="AV68" s="18"/>
      <c r="AX68" s="67"/>
      <c r="AY68" s="123"/>
      <c r="AZ68" s="68"/>
      <c r="BA68" s="13"/>
      <c r="BB68" s="3"/>
      <c r="BC68" s="13"/>
      <c r="BD68" s="13"/>
      <c r="BE68" s="3"/>
      <c r="BF68" s="13"/>
      <c r="BG68" s="13"/>
      <c r="BH68" s="13"/>
    </row>
    <row r="69" spans="33:60" x14ac:dyDescent="0.5">
      <c r="AG69" s="15"/>
      <c r="AH69" s="15"/>
      <c r="AI69" s="15"/>
      <c r="AJ69" s="15"/>
      <c r="AK69" s="15"/>
      <c r="AL69" s="15"/>
      <c r="AM69" s="3"/>
      <c r="AN69" s="3"/>
      <c r="AO69" s="5"/>
      <c r="AP69" s="5"/>
      <c r="AQ69" s="3"/>
      <c r="AR69" s="18"/>
      <c r="AS69" s="3"/>
      <c r="AT69" s="99"/>
      <c r="AU69" s="123"/>
      <c r="AV69" s="18"/>
      <c r="AX69" s="67"/>
      <c r="AY69" s="123"/>
      <c r="AZ69" s="68"/>
      <c r="BA69" s="13"/>
      <c r="BB69" s="3"/>
      <c r="BC69" s="13"/>
      <c r="BD69" s="13"/>
      <c r="BE69" s="3"/>
      <c r="BF69" s="13"/>
      <c r="BG69" s="13"/>
      <c r="BH69" s="13"/>
    </row>
    <row r="70" spans="33:60" x14ac:dyDescent="0.5">
      <c r="AG70" s="15"/>
      <c r="AH70" s="15"/>
      <c r="AI70" s="15"/>
      <c r="AJ70" s="15"/>
      <c r="AK70" s="15"/>
      <c r="AL70" s="15"/>
      <c r="AM70" s="3"/>
      <c r="AN70" s="3"/>
      <c r="AO70" s="5"/>
      <c r="AP70" s="5"/>
      <c r="AQ70" s="3"/>
      <c r="AR70" s="18"/>
      <c r="AS70" s="3"/>
      <c r="AT70" s="99"/>
      <c r="AU70" s="123"/>
      <c r="AV70" s="18"/>
      <c r="AX70" s="67"/>
      <c r="AY70" s="123"/>
      <c r="AZ70" s="68"/>
      <c r="BA70" s="13"/>
      <c r="BB70" s="3"/>
      <c r="BC70" s="13"/>
      <c r="BD70" s="13"/>
      <c r="BE70" s="3"/>
      <c r="BF70" s="13"/>
      <c r="BG70" s="13"/>
      <c r="BH70" s="13"/>
    </row>
    <row r="71" spans="33:60" x14ac:dyDescent="0.5">
      <c r="AG71" s="15"/>
      <c r="AH71" s="15"/>
      <c r="AI71" s="15"/>
      <c r="AJ71" s="15"/>
      <c r="AK71" s="15"/>
      <c r="AL71" s="15"/>
      <c r="AM71" s="3"/>
      <c r="AN71" s="3"/>
      <c r="AO71" s="5"/>
      <c r="AP71" s="5"/>
      <c r="AQ71" s="3"/>
      <c r="AR71" s="18"/>
      <c r="AS71" s="3"/>
      <c r="AT71" s="99"/>
      <c r="AU71" s="123"/>
      <c r="AV71" s="18"/>
      <c r="AW71" s="140"/>
      <c r="AX71" s="67"/>
      <c r="AY71" s="123"/>
      <c r="AZ71" s="68"/>
      <c r="BA71" s="13"/>
      <c r="BB71" s="3"/>
      <c r="BC71" s="13"/>
      <c r="BD71" s="13"/>
      <c r="BE71" s="3"/>
      <c r="BF71" s="13"/>
      <c r="BG71" s="13"/>
      <c r="BH71" s="13"/>
    </row>
    <row r="72" spans="33:60" x14ac:dyDescent="0.5">
      <c r="AG72" s="15"/>
      <c r="AH72" s="15"/>
      <c r="AI72" s="15"/>
      <c r="AJ72" s="15"/>
      <c r="AK72" s="15"/>
      <c r="AL72" s="15"/>
      <c r="AM72" s="3"/>
      <c r="AN72" s="3"/>
      <c r="AO72" s="5"/>
      <c r="AP72" s="5"/>
      <c r="AQ72" s="3"/>
      <c r="AR72" s="18"/>
      <c r="AS72" s="3"/>
      <c r="AT72" s="99"/>
      <c r="AU72" s="123"/>
      <c r="AV72" s="18"/>
      <c r="AW72" s="140"/>
      <c r="AX72" s="67"/>
      <c r="AY72" s="123"/>
      <c r="AZ72" s="68"/>
      <c r="BA72" s="13"/>
      <c r="BB72" s="3"/>
      <c r="BC72" s="13"/>
      <c r="BD72" s="13"/>
      <c r="BE72" s="3"/>
      <c r="BF72" s="13"/>
      <c r="BG72" s="13"/>
      <c r="BH72" s="13"/>
    </row>
    <row r="73" spans="33:60" x14ac:dyDescent="0.5">
      <c r="AG73" s="15"/>
      <c r="AH73" s="15"/>
      <c r="AI73" s="15"/>
      <c r="AJ73" s="15"/>
      <c r="AK73" s="15"/>
      <c r="AL73" s="15"/>
      <c r="AM73" s="3"/>
      <c r="AN73" s="3"/>
      <c r="AO73" s="5"/>
      <c r="AP73" s="5"/>
      <c r="AQ73" s="3"/>
      <c r="AR73" s="18"/>
      <c r="AS73" s="3"/>
      <c r="AT73" s="99"/>
      <c r="AU73" s="123"/>
      <c r="AV73" s="18"/>
      <c r="AW73" s="140"/>
      <c r="AX73" s="67"/>
      <c r="AY73" s="123"/>
      <c r="AZ73" s="68"/>
      <c r="BA73" s="13"/>
      <c r="BB73" s="3"/>
      <c r="BC73" s="13"/>
      <c r="BD73" s="13"/>
      <c r="BE73" s="3"/>
      <c r="BF73" s="13"/>
      <c r="BG73" s="13"/>
      <c r="BH73" s="13"/>
    </row>
    <row r="74" spans="33:60" x14ac:dyDescent="0.5">
      <c r="AG74" s="15"/>
      <c r="AH74" s="15"/>
      <c r="AI74" s="15"/>
      <c r="AJ74" s="15"/>
      <c r="AK74" s="15"/>
      <c r="AL74" s="15"/>
      <c r="AM74" s="3"/>
      <c r="AN74" s="3"/>
      <c r="AO74" s="5"/>
      <c r="AP74" s="5"/>
      <c r="AQ74" s="3"/>
      <c r="AR74" s="18"/>
      <c r="AS74" s="3"/>
      <c r="AT74" s="99"/>
      <c r="AU74" s="123"/>
      <c r="AV74" s="18"/>
      <c r="AW74" s="140"/>
      <c r="AX74" s="67"/>
      <c r="AY74" s="123"/>
      <c r="AZ74" s="68"/>
      <c r="BA74" s="13"/>
      <c r="BB74" s="3"/>
      <c r="BC74" s="13"/>
      <c r="BD74" s="13"/>
      <c r="BE74" s="3"/>
      <c r="BF74" s="13"/>
      <c r="BG74" s="13"/>
      <c r="BH74" s="13"/>
    </row>
    <row r="75" spans="33:60" x14ac:dyDescent="0.5">
      <c r="AG75" s="15"/>
      <c r="AH75" s="15"/>
      <c r="AI75" s="15"/>
      <c r="AJ75" s="15"/>
      <c r="AK75" s="15"/>
      <c r="AL75" s="15"/>
      <c r="AM75" s="3"/>
      <c r="AN75" s="3"/>
      <c r="AO75" s="5"/>
      <c r="AP75" s="5"/>
      <c r="AQ75" s="3"/>
      <c r="AR75" s="18"/>
      <c r="AS75" s="3"/>
      <c r="AT75" s="99"/>
      <c r="AU75" s="123"/>
      <c r="AV75" s="18"/>
      <c r="AW75" s="140"/>
      <c r="AX75" s="67"/>
      <c r="AY75" s="123"/>
      <c r="AZ75" s="68"/>
      <c r="BA75" s="13"/>
      <c r="BB75" s="3"/>
      <c r="BC75" s="13"/>
      <c r="BD75" s="13"/>
      <c r="BE75" s="3"/>
      <c r="BF75" s="13"/>
      <c r="BG75" s="13"/>
      <c r="BH75" s="13"/>
    </row>
    <row r="76" spans="33:60" x14ac:dyDescent="0.5">
      <c r="AG76" s="15"/>
      <c r="AH76" s="15"/>
      <c r="AI76" s="15"/>
      <c r="AJ76" s="15"/>
      <c r="AK76" s="15"/>
      <c r="AL76" s="15"/>
      <c r="AM76" s="3"/>
      <c r="AN76" s="3"/>
      <c r="AO76" s="5"/>
      <c r="AP76" s="5"/>
      <c r="AQ76" s="3"/>
      <c r="AR76" s="18"/>
      <c r="AS76" s="3"/>
      <c r="AT76" s="99"/>
      <c r="AU76" s="123"/>
      <c r="AV76" s="18"/>
      <c r="AW76" s="140"/>
      <c r="AX76" s="67"/>
      <c r="AY76" s="123"/>
      <c r="AZ76" s="68"/>
      <c r="BA76" s="13"/>
      <c r="BB76" s="3"/>
      <c r="BC76" s="13"/>
      <c r="BD76" s="13"/>
      <c r="BE76" s="3"/>
      <c r="BF76" s="13"/>
      <c r="BG76" s="13"/>
      <c r="BH76" s="13"/>
    </row>
    <row r="77" spans="33:60" x14ac:dyDescent="0.5">
      <c r="AG77" s="15"/>
      <c r="AH77" s="15"/>
      <c r="AI77" s="15"/>
      <c r="AJ77" s="15"/>
      <c r="AK77" s="15"/>
      <c r="AL77" s="15"/>
      <c r="AM77" s="3"/>
      <c r="AN77" s="3"/>
      <c r="AO77" s="5"/>
      <c r="AP77" s="5"/>
      <c r="AQ77" s="3"/>
      <c r="AR77" s="18"/>
      <c r="AS77" s="3"/>
      <c r="AT77" s="99"/>
      <c r="AU77" s="123"/>
      <c r="AV77" s="18"/>
      <c r="AW77" s="140"/>
      <c r="AX77" s="67"/>
      <c r="AY77" s="123"/>
      <c r="AZ77" s="68"/>
      <c r="BA77" s="13"/>
      <c r="BB77" s="3"/>
      <c r="BC77" s="13"/>
      <c r="BD77" s="13"/>
      <c r="BE77" s="3"/>
      <c r="BF77" s="13"/>
      <c r="BG77" s="13"/>
      <c r="BH77" s="13"/>
    </row>
    <row r="78" spans="33:60" x14ac:dyDescent="0.5">
      <c r="AG78" s="15"/>
      <c r="AH78" s="15"/>
      <c r="AI78" s="15"/>
      <c r="AJ78" s="15"/>
      <c r="AK78" s="15"/>
      <c r="AL78" s="15"/>
      <c r="AM78" s="3"/>
      <c r="AN78" s="3"/>
      <c r="AO78" s="5"/>
      <c r="AP78" s="5"/>
      <c r="AQ78" s="3"/>
      <c r="AR78" s="18"/>
      <c r="AS78" s="3"/>
      <c r="AT78" s="99"/>
      <c r="AU78" s="123"/>
      <c r="AV78" s="18"/>
      <c r="AW78" s="140"/>
      <c r="AX78" s="67"/>
      <c r="AY78" s="123"/>
      <c r="AZ78" s="68"/>
      <c r="BA78" s="13"/>
      <c r="BB78" s="3"/>
      <c r="BC78" s="13"/>
      <c r="BD78" s="13"/>
      <c r="BE78" s="3"/>
      <c r="BF78" s="13"/>
      <c r="BG78" s="13"/>
      <c r="BH78" s="13"/>
    </row>
    <row r="79" spans="33:60" x14ac:dyDescent="0.5">
      <c r="AG79" s="15"/>
      <c r="AH79" s="15"/>
      <c r="AI79" s="15"/>
      <c r="AJ79" s="15"/>
      <c r="AK79" s="15"/>
      <c r="AL79" s="15"/>
      <c r="AM79" s="3"/>
      <c r="AN79" s="3"/>
      <c r="AO79" s="5"/>
      <c r="AP79" s="5"/>
      <c r="AQ79" s="3"/>
      <c r="AR79" s="18"/>
      <c r="AS79" s="3"/>
      <c r="AT79" s="99"/>
      <c r="AU79" s="123"/>
      <c r="AV79" s="18"/>
      <c r="AW79" s="140"/>
      <c r="AX79" s="67"/>
      <c r="AY79" s="123"/>
      <c r="AZ79" s="68"/>
      <c r="BA79" s="13"/>
      <c r="BB79" s="3"/>
      <c r="BC79" s="13"/>
      <c r="BD79" s="13"/>
      <c r="BE79" s="3"/>
      <c r="BF79" s="13"/>
      <c r="BG79" s="13"/>
      <c r="BH79" s="13"/>
    </row>
    <row r="80" spans="33:60" x14ac:dyDescent="0.5">
      <c r="AG80" s="15"/>
      <c r="AH80" s="15"/>
      <c r="AI80" s="15"/>
      <c r="AJ80" s="15"/>
      <c r="AK80" s="15"/>
      <c r="AL80" s="15"/>
      <c r="AM80" s="3"/>
      <c r="AN80" s="3"/>
      <c r="AO80" s="5"/>
      <c r="AP80" s="5"/>
      <c r="AQ80" s="3"/>
      <c r="AR80" s="18"/>
      <c r="AS80" s="3"/>
      <c r="AT80" s="99"/>
      <c r="AU80" s="123"/>
      <c r="AV80" s="18"/>
      <c r="AW80" s="140"/>
      <c r="AX80" s="67"/>
      <c r="AY80" s="123"/>
      <c r="AZ80" s="68"/>
      <c r="BA80" s="13"/>
      <c r="BB80" s="3"/>
      <c r="BC80" s="13"/>
      <c r="BD80" s="13"/>
      <c r="BE80" s="3"/>
      <c r="BF80" s="13"/>
      <c r="BG80" s="13"/>
      <c r="BH80" s="13"/>
    </row>
    <row r="81" spans="33:60" x14ac:dyDescent="0.5">
      <c r="AG81" s="15"/>
      <c r="AH81" s="15"/>
      <c r="AI81" s="15"/>
      <c r="AJ81" s="15"/>
      <c r="AK81" s="15"/>
      <c r="AL81" s="15"/>
      <c r="AM81" s="3"/>
      <c r="AN81" s="3"/>
      <c r="AO81" s="5"/>
      <c r="AP81" s="5"/>
      <c r="AQ81" s="3"/>
      <c r="AR81" s="18"/>
      <c r="AS81" s="3"/>
      <c r="AT81" s="99"/>
      <c r="AU81" s="123"/>
      <c r="AV81" s="18"/>
      <c r="AW81" s="140"/>
      <c r="AX81" s="67"/>
      <c r="AY81" s="123"/>
      <c r="AZ81" s="68"/>
      <c r="BA81" s="13"/>
      <c r="BB81" s="3"/>
      <c r="BC81" s="13"/>
      <c r="BD81" s="13"/>
      <c r="BE81" s="3"/>
      <c r="BF81" s="13"/>
      <c r="BG81" s="13"/>
      <c r="BH81" s="13"/>
    </row>
    <row r="82" spans="33:60" x14ac:dyDescent="0.5">
      <c r="AG82" s="15"/>
      <c r="AH82" s="15"/>
      <c r="AI82" s="15"/>
      <c r="AJ82" s="15"/>
      <c r="AK82" s="15"/>
      <c r="AL82" s="15"/>
      <c r="AM82" s="3"/>
      <c r="AN82" s="3"/>
      <c r="AO82" s="5"/>
      <c r="AP82" s="5"/>
      <c r="AQ82" s="3"/>
      <c r="AR82" s="18"/>
      <c r="AS82" s="3"/>
      <c r="AT82" s="99"/>
      <c r="AU82" s="123"/>
      <c r="AV82" s="18"/>
      <c r="AW82" s="140"/>
      <c r="AX82" s="67"/>
      <c r="AY82" s="123"/>
      <c r="AZ82" s="68"/>
      <c r="BA82" s="13"/>
      <c r="BB82" s="3"/>
      <c r="BC82" s="13"/>
      <c r="BD82" s="13"/>
      <c r="BE82" s="3"/>
      <c r="BF82" s="13"/>
      <c r="BG82" s="13"/>
      <c r="BH82" s="13"/>
    </row>
    <row r="83" spans="33:60" x14ac:dyDescent="0.5">
      <c r="AG83" s="15"/>
      <c r="AH83" s="15"/>
      <c r="AI83" s="15"/>
      <c r="AJ83" s="15"/>
      <c r="AK83" s="15"/>
      <c r="AL83" s="15"/>
      <c r="AM83" s="3"/>
      <c r="AN83" s="3"/>
      <c r="AO83" s="5"/>
      <c r="AP83" s="5"/>
      <c r="AQ83" s="3"/>
      <c r="AR83" s="18"/>
      <c r="AS83" s="3"/>
      <c r="AT83" s="99"/>
      <c r="AU83" s="123"/>
      <c r="AV83" s="18"/>
      <c r="AW83" s="140"/>
      <c r="AX83" s="67"/>
      <c r="AY83" s="123"/>
      <c r="AZ83" s="68"/>
      <c r="BA83" s="13"/>
      <c r="BB83" s="3"/>
      <c r="BC83" s="13"/>
      <c r="BD83" s="13"/>
      <c r="BE83" s="3"/>
      <c r="BF83" s="13"/>
      <c r="BG83" s="13"/>
      <c r="BH83" s="13"/>
    </row>
    <row r="84" spans="33:60" x14ac:dyDescent="0.5">
      <c r="AG84" s="15"/>
      <c r="AH84" s="15"/>
      <c r="AI84" s="15"/>
      <c r="AJ84" s="15"/>
      <c r="AK84" s="15"/>
      <c r="AL84" s="15"/>
      <c r="AM84" s="3"/>
      <c r="AN84" s="3"/>
      <c r="AO84" s="5"/>
      <c r="AP84" s="5"/>
      <c r="AQ84" s="3"/>
      <c r="AR84" s="18"/>
      <c r="AS84" s="3"/>
      <c r="AT84" s="99"/>
      <c r="AU84" s="123"/>
      <c r="AV84" s="18"/>
      <c r="AW84" s="140"/>
      <c r="AX84" s="67"/>
      <c r="AY84" s="123"/>
      <c r="AZ84" s="68"/>
      <c r="BA84" s="13"/>
      <c r="BB84" s="3"/>
      <c r="BC84" s="13"/>
      <c r="BD84" s="13"/>
      <c r="BE84" s="3"/>
      <c r="BF84" s="13"/>
      <c r="BG84" s="13"/>
      <c r="BH84" s="13"/>
    </row>
    <row r="85" spans="33:60" x14ac:dyDescent="0.5">
      <c r="AG85" s="15"/>
      <c r="AH85" s="15"/>
      <c r="AI85" s="15"/>
      <c r="AJ85" s="15"/>
      <c r="AK85" s="15"/>
      <c r="AL85" s="15"/>
      <c r="AM85" s="3"/>
      <c r="AN85" s="3"/>
      <c r="AO85" s="5"/>
      <c r="AP85" s="5"/>
      <c r="AQ85" s="3"/>
      <c r="AR85" s="18"/>
      <c r="AS85" s="3"/>
      <c r="AT85" s="99"/>
      <c r="AU85" s="123"/>
      <c r="AV85" s="18"/>
      <c r="AW85" s="140"/>
      <c r="AX85" s="67"/>
      <c r="AY85" s="123"/>
      <c r="AZ85" s="68"/>
      <c r="BA85" s="13"/>
      <c r="BB85" s="3"/>
      <c r="BC85" s="13"/>
      <c r="BD85" s="13"/>
      <c r="BE85" s="3"/>
      <c r="BF85" s="13"/>
      <c r="BG85" s="13"/>
      <c r="BH85" s="13"/>
    </row>
    <row r="86" spans="33:60" x14ac:dyDescent="0.5">
      <c r="AG86" s="15"/>
      <c r="AH86" s="15"/>
      <c r="AI86" s="15"/>
      <c r="AJ86" s="15"/>
      <c r="AK86" s="15"/>
      <c r="AL86" s="15"/>
      <c r="AM86" s="3"/>
      <c r="AN86" s="3"/>
      <c r="AO86" s="5"/>
      <c r="AP86" s="5"/>
      <c r="AQ86" s="3"/>
      <c r="AR86" s="18"/>
      <c r="AS86" s="3"/>
      <c r="AT86" s="99"/>
      <c r="AU86" s="123"/>
      <c r="AV86" s="18"/>
      <c r="AW86" s="140"/>
      <c r="AX86" s="67"/>
      <c r="AY86" s="123"/>
      <c r="AZ86" s="68"/>
      <c r="BA86" s="13"/>
      <c r="BB86" s="3"/>
      <c r="BC86" s="13"/>
      <c r="BD86" s="13"/>
      <c r="BE86" s="3"/>
      <c r="BF86" s="13"/>
      <c r="BG86" s="13"/>
      <c r="BH86" s="13"/>
    </row>
    <row r="87" spans="33:60" x14ac:dyDescent="0.5">
      <c r="AG87" s="15"/>
      <c r="AH87" s="15"/>
      <c r="AI87" s="15"/>
      <c r="AJ87" s="15"/>
      <c r="AK87" s="15"/>
      <c r="AL87" s="15"/>
      <c r="AM87" s="3"/>
      <c r="AN87" s="3"/>
      <c r="AO87" s="5"/>
      <c r="AP87" s="5"/>
      <c r="AQ87" s="3"/>
      <c r="AR87" s="18"/>
      <c r="AS87" s="3"/>
      <c r="AT87" s="99"/>
      <c r="AU87" s="123"/>
      <c r="AV87" s="18"/>
      <c r="AW87" s="140"/>
      <c r="AX87" s="67"/>
      <c r="AY87" s="123"/>
      <c r="AZ87" s="68"/>
      <c r="BA87" s="13"/>
      <c r="BB87" s="3"/>
      <c r="BC87" s="13"/>
      <c r="BD87" s="13"/>
      <c r="BE87" s="3"/>
      <c r="BF87" s="13"/>
      <c r="BG87" s="13"/>
      <c r="BH87" s="13"/>
    </row>
    <row r="88" spans="33:60" x14ac:dyDescent="0.5">
      <c r="AG88" s="15"/>
      <c r="AH88" s="15"/>
      <c r="AI88" s="15"/>
      <c r="AJ88" s="15"/>
      <c r="AK88" s="15"/>
      <c r="AL88" s="15"/>
      <c r="AM88" s="3"/>
      <c r="AN88" s="3"/>
      <c r="AO88" s="5"/>
      <c r="AP88" s="5"/>
      <c r="AQ88" s="3"/>
      <c r="AR88" s="18"/>
      <c r="AS88" s="3"/>
      <c r="AT88" s="99"/>
      <c r="AU88" s="123"/>
      <c r="AV88" s="18"/>
      <c r="AW88" s="140"/>
      <c r="AX88" s="67"/>
      <c r="AY88" s="123"/>
      <c r="AZ88" s="68"/>
      <c r="BA88" s="13"/>
      <c r="BB88" s="3"/>
      <c r="BC88" s="13"/>
      <c r="BD88" s="13"/>
      <c r="BE88" s="3"/>
      <c r="BF88" s="13"/>
      <c r="BG88" s="13"/>
      <c r="BH88" s="13"/>
    </row>
    <row r="89" spans="33:60" x14ac:dyDescent="0.5">
      <c r="AG89" s="15"/>
      <c r="AH89" s="15"/>
      <c r="AI89" s="15"/>
      <c r="AJ89" s="15"/>
      <c r="AK89" s="15"/>
      <c r="AL89" s="15"/>
      <c r="AM89" s="3"/>
      <c r="AN89" s="3"/>
      <c r="AO89" s="5"/>
      <c r="AP89" s="5"/>
      <c r="AQ89" s="3"/>
      <c r="AR89" s="18"/>
      <c r="AS89" s="3"/>
      <c r="AT89" s="99"/>
      <c r="AU89" s="123"/>
      <c r="AV89" s="18"/>
      <c r="AW89" s="140"/>
      <c r="AX89" s="67"/>
      <c r="AY89" s="123"/>
      <c r="AZ89" s="68"/>
      <c r="BA89" s="13"/>
      <c r="BB89" s="3"/>
      <c r="BC89" s="13"/>
      <c r="BD89" s="13"/>
      <c r="BE89" s="3"/>
      <c r="BF89" s="13"/>
      <c r="BG89" s="13"/>
      <c r="BH89" s="13"/>
    </row>
    <row r="90" spans="33:60" x14ac:dyDescent="0.5">
      <c r="AG90" s="15"/>
      <c r="AH90" s="15"/>
      <c r="AI90" s="15"/>
      <c r="AJ90" s="15"/>
      <c r="AK90" s="15"/>
      <c r="AL90" s="15"/>
      <c r="AM90" s="3"/>
      <c r="AN90" s="3"/>
      <c r="AO90" s="5"/>
      <c r="AP90" s="5"/>
      <c r="AQ90" s="3"/>
      <c r="AR90" s="18"/>
      <c r="AS90" s="3"/>
      <c r="AT90" s="99"/>
      <c r="AU90" s="123"/>
      <c r="AV90" s="18"/>
      <c r="AW90" s="140"/>
      <c r="AX90" s="67"/>
      <c r="AY90" s="123"/>
      <c r="AZ90" s="68"/>
      <c r="BA90" s="13"/>
      <c r="BB90" s="3"/>
      <c r="BC90" s="13"/>
      <c r="BD90" s="13"/>
      <c r="BE90" s="3"/>
      <c r="BF90" s="13"/>
      <c r="BG90" s="13"/>
      <c r="BH90" s="13"/>
    </row>
    <row r="91" spans="33:60" x14ac:dyDescent="0.5">
      <c r="AG91" s="15"/>
      <c r="AH91" s="15"/>
      <c r="AI91" s="15"/>
      <c r="AJ91" s="15"/>
      <c r="AK91" s="15"/>
      <c r="AL91" s="15"/>
      <c r="AM91" s="3"/>
      <c r="AN91" s="3"/>
      <c r="AO91" s="5"/>
      <c r="AP91" s="5"/>
      <c r="AQ91" s="3"/>
      <c r="AR91" s="18"/>
      <c r="AS91" s="3"/>
      <c r="AT91" s="99"/>
      <c r="AU91" s="123"/>
      <c r="AV91" s="18"/>
      <c r="AW91" s="140"/>
      <c r="AX91" s="67"/>
      <c r="AY91" s="123"/>
      <c r="AZ91" s="68"/>
      <c r="BA91" s="13"/>
      <c r="BB91" s="3"/>
      <c r="BC91" s="13"/>
      <c r="BD91" s="13"/>
      <c r="BE91" s="3"/>
      <c r="BF91" s="13"/>
      <c r="BG91" s="13"/>
      <c r="BH91" s="13"/>
    </row>
    <row r="92" spans="33:60" x14ac:dyDescent="0.5">
      <c r="AG92" s="15"/>
      <c r="AH92" s="15"/>
      <c r="AI92" s="15"/>
      <c r="AJ92" s="15"/>
      <c r="AK92" s="15"/>
      <c r="AL92" s="15"/>
      <c r="AM92" s="3"/>
      <c r="AN92" s="3"/>
      <c r="AO92" s="5"/>
      <c r="AP92" s="5"/>
      <c r="AQ92" s="3"/>
      <c r="AR92" s="18"/>
      <c r="AS92" s="3"/>
      <c r="AT92" s="99"/>
      <c r="AU92" s="123"/>
      <c r="AV92" s="18"/>
      <c r="AW92" s="140"/>
      <c r="AX92" s="67"/>
      <c r="AY92" s="123"/>
      <c r="AZ92" s="68"/>
      <c r="BA92" s="13"/>
      <c r="BB92" s="3"/>
      <c r="BC92" s="13"/>
      <c r="BD92" s="13"/>
      <c r="BE92" s="3"/>
      <c r="BF92" s="13"/>
      <c r="BG92" s="13"/>
      <c r="BH92" s="13"/>
    </row>
    <row r="93" spans="33:60" x14ac:dyDescent="0.5">
      <c r="AG93" s="15"/>
      <c r="AH93" s="15"/>
      <c r="AI93" s="15"/>
      <c r="AJ93" s="15"/>
      <c r="AK93" s="15"/>
      <c r="AL93" s="15"/>
      <c r="AM93" s="3"/>
      <c r="AN93" s="3"/>
      <c r="AO93" s="5"/>
      <c r="AP93" s="5"/>
      <c r="AQ93" s="3"/>
      <c r="AR93" s="18"/>
      <c r="AS93" s="3"/>
      <c r="AT93" s="99"/>
      <c r="AU93" s="123"/>
      <c r="AV93" s="18"/>
      <c r="AW93" s="140"/>
      <c r="AX93" s="67"/>
      <c r="AY93" s="123"/>
      <c r="AZ93" s="68"/>
      <c r="BA93" s="13"/>
      <c r="BB93" s="3"/>
      <c r="BC93" s="13"/>
      <c r="BD93" s="13"/>
      <c r="BE93" s="3"/>
      <c r="BF93" s="13"/>
      <c r="BG93" s="13"/>
      <c r="BH93" s="13"/>
    </row>
    <row r="94" spans="33:60" x14ac:dyDescent="0.5">
      <c r="AG94" s="15"/>
      <c r="AH94" s="15"/>
      <c r="AI94" s="15"/>
      <c r="AJ94" s="15"/>
      <c r="AK94" s="15"/>
      <c r="AL94" s="15"/>
      <c r="AM94" s="3"/>
      <c r="AN94" s="3"/>
      <c r="AO94" s="5"/>
      <c r="AP94" s="5"/>
      <c r="AQ94" s="3"/>
      <c r="AR94" s="18"/>
      <c r="AS94" s="3"/>
      <c r="AT94" s="99"/>
      <c r="AU94" s="123"/>
      <c r="AV94" s="18"/>
      <c r="AW94" s="140"/>
      <c r="AX94" s="67"/>
      <c r="AY94" s="123"/>
      <c r="AZ94" s="68"/>
      <c r="BA94" s="13"/>
      <c r="BB94" s="3"/>
      <c r="BC94" s="13"/>
      <c r="BD94" s="13"/>
      <c r="BE94" s="3"/>
      <c r="BF94" s="13"/>
      <c r="BG94" s="13"/>
      <c r="BH94" s="13"/>
    </row>
    <row r="95" spans="33:60" x14ac:dyDescent="0.5">
      <c r="AG95" s="15"/>
      <c r="AH95" s="15"/>
      <c r="AI95" s="15"/>
      <c r="AJ95" s="15"/>
      <c r="AK95" s="15"/>
      <c r="AL95" s="15"/>
      <c r="AM95" s="3"/>
      <c r="AN95" s="3"/>
      <c r="AO95" s="5"/>
      <c r="AP95" s="5"/>
      <c r="AQ95" s="3"/>
      <c r="AR95" s="18"/>
      <c r="AS95" s="3"/>
      <c r="AT95" s="99"/>
      <c r="AU95" s="123"/>
      <c r="AV95" s="18"/>
      <c r="AW95" s="140"/>
      <c r="AX95" s="67"/>
      <c r="AY95" s="123"/>
      <c r="AZ95" s="68"/>
      <c r="BA95" s="13"/>
      <c r="BB95" s="3"/>
      <c r="BC95" s="13"/>
      <c r="BD95" s="13"/>
      <c r="BE95" s="3"/>
      <c r="BF95" s="13"/>
      <c r="BG95" s="13"/>
      <c r="BH95" s="13"/>
    </row>
    <row r="96" spans="33:60" x14ac:dyDescent="0.5">
      <c r="AG96" s="15"/>
      <c r="AH96" s="15"/>
      <c r="AI96" s="15"/>
      <c r="AJ96" s="15"/>
      <c r="AK96" s="15"/>
      <c r="AL96" s="15"/>
      <c r="AM96" s="3"/>
      <c r="AN96" s="3"/>
      <c r="AO96" s="5"/>
      <c r="AP96" s="5"/>
      <c r="AQ96" s="3"/>
      <c r="AR96" s="18"/>
      <c r="AS96" s="3"/>
      <c r="AT96" s="99"/>
      <c r="AU96" s="123"/>
      <c r="AV96" s="18"/>
      <c r="AW96" s="140"/>
      <c r="AX96" s="67"/>
      <c r="AY96" s="123"/>
      <c r="AZ96" s="68"/>
      <c r="BA96" s="13"/>
      <c r="BB96" s="3"/>
      <c r="BC96" s="13"/>
      <c r="BD96" s="13"/>
      <c r="BE96" s="3"/>
      <c r="BF96" s="13"/>
      <c r="BG96" s="13"/>
      <c r="BH96" s="13"/>
    </row>
    <row r="97" spans="33:60" x14ac:dyDescent="0.5">
      <c r="AG97" s="15"/>
      <c r="AH97" s="15"/>
      <c r="AI97" s="15"/>
      <c r="AJ97" s="15"/>
      <c r="AK97" s="15"/>
      <c r="AL97" s="15"/>
      <c r="AM97" s="3"/>
      <c r="AN97" s="3"/>
      <c r="AO97" s="5"/>
      <c r="AP97" s="5"/>
      <c r="AQ97" s="3"/>
      <c r="AR97" s="18"/>
      <c r="AS97" s="3"/>
      <c r="AT97" s="99"/>
      <c r="AU97" s="123"/>
      <c r="AV97" s="18"/>
      <c r="AW97" s="140"/>
      <c r="AX97" s="67"/>
      <c r="AY97" s="123"/>
      <c r="AZ97" s="68"/>
      <c r="BA97" s="13"/>
      <c r="BB97" s="3"/>
      <c r="BC97" s="13"/>
      <c r="BD97" s="13"/>
      <c r="BE97" s="3"/>
      <c r="BF97" s="13"/>
      <c r="BG97" s="13"/>
      <c r="BH97" s="13"/>
    </row>
    <row r="98" spans="33:60" x14ac:dyDescent="0.5">
      <c r="AG98" s="15"/>
      <c r="AH98" s="15"/>
      <c r="AI98" s="15"/>
      <c r="AJ98" s="15"/>
      <c r="AK98" s="15"/>
      <c r="AL98" s="15"/>
      <c r="AM98" s="3"/>
      <c r="AN98" s="3"/>
      <c r="AO98" s="5"/>
      <c r="AP98" s="5"/>
      <c r="AQ98" s="3"/>
      <c r="AR98" s="18"/>
      <c r="AS98" s="3"/>
      <c r="AT98" s="99"/>
      <c r="AU98" s="123"/>
      <c r="AV98" s="18"/>
      <c r="AW98" s="140"/>
      <c r="AX98" s="67"/>
      <c r="AY98" s="123"/>
      <c r="AZ98" s="68"/>
      <c r="BA98" s="13"/>
      <c r="BB98" s="3"/>
      <c r="BC98" s="13"/>
      <c r="BD98" s="13"/>
      <c r="BE98" s="3"/>
      <c r="BF98" s="13"/>
      <c r="BG98" s="13"/>
      <c r="BH98" s="13"/>
    </row>
    <row r="99" spans="33:60" x14ac:dyDescent="0.5">
      <c r="AG99" s="15"/>
      <c r="AH99" s="15"/>
      <c r="AI99" s="15"/>
      <c r="AJ99" s="15"/>
      <c r="AK99" s="15"/>
      <c r="AL99" s="15"/>
      <c r="AM99" s="3"/>
      <c r="AN99" s="3"/>
      <c r="AO99" s="5"/>
      <c r="AP99" s="5"/>
      <c r="AQ99" s="3"/>
      <c r="AR99" s="18"/>
      <c r="AS99" s="3"/>
      <c r="AT99" s="99"/>
      <c r="AU99" s="123"/>
      <c r="AV99" s="18"/>
      <c r="AW99" s="140"/>
      <c r="AX99" s="67"/>
      <c r="AY99" s="123"/>
      <c r="AZ99" s="68"/>
      <c r="BA99" s="13"/>
      <c r="BB99" s="3"/>
      <c r="BC99" s="13"/>
      <c r="BD99" s="13"/>
      <c r="BE99" s="3"/>
      <c r="BF99" s="13"/>
      <c r="BG99" s="13"/>
      <c r="BH99" s="13"/>
    </row>
    <row r="100" spans="33:60" x14ac:dyDescent="0.5">
      <c r="AG100" s="15"/>
      <c r="AH100" s="15"/>
      <c r="AI100" s="15"/>
      <c r="AJ100" s="15"/>
      <c r="AK100" s="15"/>
      <c r="AL100" s="15"/>
      <c r="AM100" s="3"/>
      <c r="AN100" s="3"/>
      <c r="AO100" s="5"/>
      <c r="AP100" s="5"/>
      <c r="AQ100" s="3"/>
      <c r="AR100" s="18"/>
      <c r="AS100" s="3"/>
      <c r="AT100" s="99"/>
      <c r="AU100" s="123"/>
      <c r="AV100" s="18"/>
      <c r="AW100" s="140"/>
      <c r="AX100" s="67"/>
      <c r="AY100" s="123"/>
      <c r="AZ100" s="68"/>
      <c r="BA100" s="13"/>
      <c r="BB100" s="3"/>
      <c r="BC100" s="13"/>
      <c r="BD100" s="13"/>
      <c r="BE100" s="3"/>
      <c r="BF100" s="13"/>
      <c r="BG100" s="13"/>
      <c r="BH100" s="13"/>
    </row>
    <row r="101" spans="33:60" x14ac:dyDescent="0.5">
      <c r="AG101" s="15"/>
      <c r="AH101" s="15"/>
      <c r="AI101" s="15"/>
      <c r="AJ101" s="15"/>
      <c r="AK101" s="15"/>
      <c r="AL101" s="15"/>
      <c r="AM101" s="3"/>
      <c r="AN101" s="3"/>
      <c r="AO101" s="5"/>
      <c r="AP101" s="5"/>
      <c r="AQ101" s="3"/>
      <c r="AR101" s="18"/>
      <c r="AS101" s="3"/>
      <c r="AT101" s="99"/>
      <c r="AU101" s="123"/>
      <c r="AV101" s="18"/>
      <c r="AW101" s="140"/>
      <c r="AX101" s="67"/>
      <c r="AY101" s="123"/>
      <c r="AZ101" s="68"/>
      <c r="BA101" s="13"/>
      <c r="BB101" s="3"/>
      <c r="BC101" s="13"/>
      <c r="BD101" s="13"/>
      <c r="BE101" s="3"/>
      <c r="BF101" s="13"/>
      <c r="BG101" s="13"/>
      <c r="BH101" s="13"/>
    </row>
    <row r="102" spans="33:60" x14ac:dyDescent="0.5">
      <c r="AG102" s="15"/>
      <c r="AH102" s="15"/>
      <c r="AI102" s="15"/>
      <c r="AJ102" s="15"/>
      <c r="AK102" s="15"/>
      <c r="AL102" s="15"/>
      <c r="AM102" s="3"/>
      <c r="AN102" s="3"/>
      <c r="AO102" s="5"/>
      <c r="AP102" s="5"/>
      <c r="AQ102" s="3"/>
      <c r="AR102" s="18"/>
      <c r="AS102" s="3"/>
      <c r="AT102" s="99"/>
      <c r="AU102" s="123"/>
      <c r="AV102" s="18"/>
      <c r="AW102" s="140"/>
      <c r="AX102" s="67"/>
      <c r="AY102" s="123"/>
      <c r="AZ102" s="68"/>
      <c r="BA102" s="13"/>
      <c r="BB102" s="3"/>
      <c r="BC102" s="13"/>
      <c r="BD102" s="13"/>
      <c r="BE102" s="3"/>
      <c r="BF102" s="13"/>
      <c r="BG102" s="13"/>
      <c r="BH102" s="13"/>
    </row>
    <row r="103" spans="33:60" x14ac:dyDescent="0.5">
      <c r="AG103" s="15"/>
      <c r="AH103" s="15"/>
      <c r="AI103" s="15"/>
      <c r="AJ103" s="15"/>
      <c r="AK103" s="15"/>
      <c r="AL103" s="15"/>
      <c r="AM103" s="3"/>
      <c r="AN103" s="3"/>
      <c r="AO103" s="5"/>
      <c r="AP103" s="5"/>
      <c r="AQ103" s="3"/>
      <c r="AR103" s="18"/>
      <c r="AS103" s="3"/>
      <c r="AT103" s="99"/>
      <c r="AU103" s="123"/>
      <c r="AV103" s="18"/>
      <c r="AW103" s="140"/>
      <c r="AX103" s="67"/>
      <c r="AY103" s="123"/>
      <c r="AZ103" s="68"/>
      <c r="BA103" s="13"/>
      <c r="BB103" s="3"/>
      <c r="BC103" s="13"/>
      <c r="BD103" s="13"/>
      <c r="BE103" s="3"/>
      <c r="BF103" s="13"/>
      <c r="BG103" s="13"/>
      <c r="BH103" s="13"/>
    </row>
    <row r="104" spans="33:60" x14ac:dyDescent="0.5">
      <c r="AG104" s="15"/>
      <c r="AH104" s="15"/>
      <c r="AI104" s="15"/>
      <c r="AJ104" s="15"/>
      <c r="AK104" s="15"/>
      <c r="AL104" s="15"/>
      <c r="AM104" s="3"/>
      <c r="AN104" s="3"/>
      <c r="AO104" s="5"/>
      <c r="AP104" s="5"/>
      <c r="AQ104" s="3"/>
      <c r="AR104" s="18"/>
      <c r="AS104" s="3"/>
      <c r="AT104" s="99"/>
      <c r="AU104" s="123"/>
      <c r="AV104" s="18"/>
      <c r="AW104" s="140"/>
      <c r="AX104" s="67"/>
      <c r="AY104" s="123"/>
      <c r="AZ104" s="68"/>
      <c r="BA104" s="13"/>
      <c r="BB104" s="3"/>
      <c r="BC104" s="13"/>
      <c r="BD104" s="13"/>
      <c r="BE104" s="3"/>
      <c r="BF104" s="13"/>
      <c r="BG104" s="13"/>
      <c r="BH104" s="13"/>
    </row>
    <row r="105" spans="33:60" x14ac:dyDescent="0.5">
      <c r="AG105" s="15"/>
      <c r="AH105" s="15"/>
      <c r="AI105" s="15"/>
      <c r="AJ105" s="15"/>
      <c r="AK105" s="15"/>
      <c r="AL105" s="15"/>
      <c r="AM105" s="3"/>
      <c r="AN105" s="3"/>
      <c r="AO105" s="5"/>
      <c r="AP105" s="5"/>
      <c r="AQ105" s="3"/>
      <c r="AR105" s="18"/>
      <c r="AS105" s="3"/>
      <c r="AT105" s="99"/>
      <c r="AU105" s="123"/>
      <c r="AV105" s="18"/>
      <c r="AW105" s="140"/>
      <c r="AX105" s="67"/>
      <c r="AY105" s="123"/>
      <c r="AZ105" s="68"/>
      <c r="BA105" s="13"/>
      <c r="BB105" s="3"/>
      <c r="BC105" s="13"/>
      <c r="BD105" s="13"/>
      <c r="BE105" s="3"/>
      <c r="BF105" s="13"/>
      <c r="BG105" s="13"/>
      <c r="BH105" s="13"/>
    </row>
    <row r="106" spans="33:60" x14ac:dyDescent="0.5">
      <c r="AG106" s="15"/>
      <c r="AH106" s="15"/>
      <c r="AI106" s="15"/>
      <c r="AJ106" s="15"/>
      <c r="AK106" s="15"/>
      <c r="AL106" s="15"/>
      <c r="AM106" s="3"/>
      <c r="AN106" s="3"/>
      <c r="AO106" s="5"/>
      <c r="AP106" s="5"/>
      <c r="AQ106" s="3"/>
      <c r="AR106" s="18"/>
      <c r="AS106" s="3"/>
      <c r="AT106" s="99"/>
      <c r="AU106" s="123"/>
      <c r="AV106" s="18"/>
      <c r="AW106" s="140"/>
      <c r="AX106" s="67"/>
      <c r="AY106" s="123"/>
      <c r="AZ106" s="68"/>
      <c r="BA106" s="13"/>
      <c r="BB106" s="3"/>
      <c r="BC106" s="13"/>
      <c r="BD106" s="13"/>
      <c r="BE106" s="3"/>
      <c r="BF106" s="13"/>
      <c r="BG106" s="13"/>
      <c r="BH106" s="13"/>
    </row>
    <row r="107" spans="33:60" x14ac:dyDescent="0.5"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85"/>
      <c r="AS107" s="15"/>
      <c r="AT107" s="85"/>
      <c r="AU107" s="140"/>
      <c r="AV107" s="85"/>
      <c r="AW107" s="140"/>
      <c r="AX107" s="140"/>
      <c r="AY107" s="140"/>
      <c r="AZ107" s="15"/>
      <c r="BA107" s="15"/>
      <c r="BB107" s="15"/>
      <c r="BC107" s="15"/>
      <c r="BD107" s="15"/>
      <c r="BE107" s="15"/>
      <c r="BF107" s="15"/>
      <c r="BG107" s="15"/>
      <c r="BH107" s="15"/>
    </row>
    <row r="108" spans="33:60" x14ac:dyDescent="0.5"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85"/>
      <c r="AS108" s="15"/>
      <c r="AT108" s="85"/>
      <c r="AU108" s="140"/>
      <c r="AV108" s="85"/>
      <c r="AW108" s="140"/>
      <c r="AX108" s="140"/>
      <c r="AY108" s="140"/>
      <c r="AZ108" s="15"/>
      <c r="BA108" s="15"/>
      <c r="BB108" s="15"/>
      <c r="BC108" s="15"/>
      <c r="BD108" s="15"/>
      <c r="BE108" s="15"/>
      <c r="BF108" s="15"/>
      <c r="BG108" s="15"/>
      <c r="BH108" s="15"/>
    </row>
    <row r="109" spans="33:60" x14ac:dyDescent="0.5"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85"/>
      <c r="AS109" s="15"/>
      <c r="AT109" s="85"/>
      <c r="AU109" s="140"/>
      <c r="AV109" s="85"/>
      <c r="AW109" s="140"/>
      <c r="AX109" s="140"/>
      <c r="AY109" s="140"/>
      <c r="AZ109" s="15"/>
      <c r="BA109" s="15"/>
      <c r="BB109" s="15"/>
      <c r="BC109" s="15"/>
      <c r="BD109" s="15"/>
      <c r="BE109" s="15"/>
      <c r="BF109" s="15"/>
      <c r="BG109" s="15"/>
      <c r="BH109" s="15"/>
    </row>
    <row r="110" spans="33:60" x14ac:dyDescent="0.5"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85"/>
      <c r="AS110" s="15"/>
      <c r="AT110" s="85"/>
      <c r="AU110" s="140"/>
      <c r="AV110" s="85"/>
      <c r="AW110" s="140"/>
      <c r="AX110" s="140"/>
      <c r="AY110" s="140"/>
      <c r="AZ110" s="15"/>
      <c r="BA110" s="15"/>
      <c r="BB110" s="15"/>
      <c r="BC110" s="15"/>
      <c r="BD110" s="15"/>
      <c r="BE110" s="15"/>
      <c r="BF110" s="15"/>
      <c r="BG110" s="15"/>
      <c r="BH110" s="15"/>
    </row>
    <row r="111" spans="33:60" x14ac:dyDescent="0.5"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85"/>
      <c r="AS111" s="15"/>
      <c r="AT111" s="85"/>
      <c r="AU111" s="140"/>
      <c r="AV111" s="85"/>
      <c r="AW111" s="140"/>
      <c r="AX111" s="140"/>
      <c r="AY111" s="140"/>
      <c r="AZ111" s="15"/>
      <c r="BA111" s="15"/>
      <c r="BB111" s="15"/>
      <c r="BC111" s="15"/>
      <c r="BD111" s="15"/>
      <c r="BE111" s="15"/>
      <c r="BF111" s="15"/>
      <c r="BG111" s="15"/>
      <c r="BH111" s="15"/>
    </row>
    <row r="112" spans="33:60" x14ac:dyDescent="0.5"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85"/>
      <c r="AS112" s="15"/>
      <c r="AT112" s="85"/>
      <c r="AU112" s="140"/>
      <c r="AV112" s="85"/>
      <c r="AW112" s="140"/>
      <c r="AX112" s="140"/>
      <c r="AY112" s="140"/>
      <c r="AZ112" s="15"/>
      <c r="BA112" s="15"/>
      <c r="BB112" s="15"/>
      <c r="BC112" s="15"/>
      <c r="BD112" s="15"/>
      <c r="BE112" s="15"/>
      <c r="BF112" s="15"/>
      <c r="BG112" s="15"/>
      <c r="BH112" s="15"/>
    </row>
    <row r="113" spans="33:60" x14ac:dyDescent="0.5"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85"/>
      <c r="AS113" s="15"/>
      <c r="AT113" s="85"/>
      <c r="AU113" s="140"/>
      <c r="AV113" s="85"/>
      <c r="AW113" s="140"/>
      <c r="AX113" s="140"/>
      <c r="AY113" s="140"/>
      <c r="AZ113" s="15"/>
      <c r="BA113" s="15"/>
      <c r="BB113" s="15"/>
      <c r="BC113" s="15"/>
      <c r="BD113" s="15"/>
      <c r="BE113" s="15"/>
      <c r="BF113" s="15"/>
      <c r="BG113" s="15"/>
      <c r="BH113" s="15"/>
    </row>
    <row r="114" spans="33:60" x14ac:dyDescent="0.5"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85"/>
      <c r="AS114" s="15"/>
      <c r="AT114" s="85"/>
      <c r="AU114" s="140"/>
      <c r="AV114" s="85"/>
      <c r="AW114" s="140"/>
      <c r="AX114" s="140"/>
      <c r="AY114" s="140"/>
      <c r="AZ114" s="15"/>
      <c r="BA114" s="15"/>
      <c r="BB114" s="15"/>
      <c r="BC114" s="15"/>
      <c r="BD114" s="15"/>
      <c r="BE114" s="15"/>
      <c r="BF114" s="15"/>
      <c r="BG114" s="15"/>
      <c r="BH114" s="15"/>
    </row>
    <row r="115" spans="33:60" x14ac:dyDescent="0.5"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85"/>
      <c r="AS115" s="15"/>
      <c r="AT115" s="85"/>
      <c r="AU115" s="140"/>
      <c r="AV115" s="85"/>
      <c r="AW115" s="140"/>
      <c r="AX115" s="140"/>
      <c r="AY115" s="140"/>
      <c r="AZ115" s="15"/>
      <c r="BA115" s="15"/>
      <c r="BB115" s="15"/>
      <c r="BC115" s="15"/>
      <c r="BD115" s="15"/>
      <c r="BE115" s="15"/>
      <c r="BF115" s="15"/>
      <c r="BG115" s="15"/>
      <c r="BH115" s="15"/>
    </row>
    <row r="116" spans="33:60" x14ac:dyDescent="0.5"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85"/>
      <c r="AS116" s="15"/>
      <c r="AT116" s="85"/>
      <c r="AU116" s="140"/>
      <c r="AV116" s="85"/>
      <c r="AW116" s="140"/>
      <c r="AX116" s="140"/>
      <c r="AY116" s="140"/>
      <c r="AZ116" s="15"/>
      <c r="BA116" s="15"/>
      <c r="BB116" s="15"/>
      <c r="BC116" s="15"/>
      <c r="BD116" s="15"/>
      <c r="BE116" s="15"/>
      <c r="BF116" s="15"/>
      <c r="BG116" s="15"/>
      <c r="BH116" s="15"/>
    </row>
    <row r="117" spans="33:60" x14ac:dyDescent="0.5"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85"/>
      <c r="AS117" s="15"/>
      <c r="AT117" s="85"/>
      <c r="AU117" s="140"/>
      <c r="AV117" s="85"/>
      <c r="AW117" s="140"/>
      <c r="AX117" s="140"/>
      <c r="AY117" s="140"/>
      <c r="AZ117" s="15"/>
      <c r="BA117" s="15"/>
      <c r="BB117" s="15"/>
      <c r="BC117" s="15"/>
      <c r="BD117" s="15"/>
      <c r="BE117" s="15"/>
      <c r="BF117" s="15"/>
      <c r="BG117" s="15"/>
      <c r="BH117" s="15"/>
    </row>
    <row r="118" spans="33:60" x14ac:dyDescent="0.5"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85"/>
      <c r="AS118" s="15"/>
      <c r="AT118" s="85"/>
      <c r="AU118" s="140"/>
      <c r="AV118" s="85"/>
      <c r="AW118" s="140"/>
      <c r="AX118" s="140"/>
      <c r="AY118" s="140"/>
      <c r="AZ118" s="15"/>
      <c r="BA118" s="15"/>
      <c r="BB118" s="15"/>
      <c r="BC118" s="15"/>
      <c r="BD118" s="15"/>
      <c r="BE118" s="15"/>
      <c r="BF118" s="15"/>
      <c r="BG118" s="15"/>
      <c r="BH118" s="15"/>
    </row>
    <row r="119" spans="33:60" x14ac:dyDescent="0.5"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85"/>
      <c r="AS119" s="15"/>
      <c r="AT119" s="85"/>
      <c r="AU119" s="140"/>
      <c r="AV119" s="85"/>
      <c r="AW119" s="140"/>
      <c r="AX119" s="140"/>
      <c r="AY119" s="140"/>
      <c r="AZ119" s="15"/>
      <c r="BA119" s="15"/>
      <c r="BB119" s="15"/>
      <c r="BC119" s="15"/>
      <c r="BD119" s="15"/>
      <c r="BE119" s="15"/>
      <c r="BF119" s="15"/>
      <c r="BG119" s="15"/>
      <c r="BH119" s="15"/>
    </row>
    <row r="120" spans="33:60" x14ac:dyDescent="0.5"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85"/>
      <c r="AS120" s="15"/>
      <c r="AT120" s="85"/>
      <c r="AU120" s="140"/>
      <c r="AV120" s="85"/>
      <c r="AW120" s="140"/>
      <c r="AX120" s="140"/>
      <c r="AY120" s="140"/>
      <c r="AZ120" s="15"/>
      <c r="BA120" s="15"/>
      <c r="BB120" s="15"/>
      <c r="BC120" s="15"/>
      <c r="BD120" s="15"/>
      <c r="BE120" s="15"/>
      <c r="BF120" s="15"/>
      <c r="BG120" s="15"/>
      <c r="BH120" s="15"/>
    </row>
    <row r="121" spans="33:60" x14ac:dyDescent="0.5"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85"/>
      <c r="AS121" s="15"/>
      <c r="AT121" s="85"/>
      <c r="AU121" s="140"/>
      <c r="AV121" s="85"/>
      <c r="AW121" s="140"/>
      <c r="AX121" s="140"/>
      <c r="AY121" s="140"/>
      <c r="AZ121" s="15"/>
      <c r="BA121" s="15"/>
      <c r="BB121" s="15"/>
      <c r="BC121" s="15"/>
      <c r="BD121" s="15"/>
      <c r="BE121" s="15"/>
      <c r="BF121" s="15"/>
      <c r="BG121" s="15"/>
      <c r="BH121" s="15"/>
    </row>
    <row r="122" spans="33:60" x14ac:dyDescent="0.5"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85"/>
      <c r="AS122" s="15"/>
      <c r="AT122" s="85"/>
      <c r="AU122" s="140"/>
      <c r="AV122" s="85"/>
      <c r="AW122" s="140"/>
      <c r="AX122" s="140"/>
      <c r="AY122" s="140"/>
      <c r="AZ122" s="15"/>
      <c r="BA122" s="15"/>
      <c r="BB122" s="15"/>
      <c r="BC122" s="15"/>
      <c r="BD122" s="15"/>
      <c r="BE122" s="15"/>
      <c r="BF122" s="15"/>
      <c r="BG122" s="15"/>
      <c r="BH122" s="15"/>
    </row>
    <row r="123" spans="33:60" x14ac:dyDescent="0.5"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85"/>
      <c r="AS123" s="15"/>
      <c r="AT123" s="85"/>
      <c r="AU123" s="140"/>
      <c r="AV123" s="85"/>
      <c r="AW123" s="140"/>
      <c r="AX123" s="140"/>
      <c r="AY123" s="140"/>
      <c r="AZ123" s="15"/>
      <c r="BA123" s="15"/>
      <c r="BB123" s="15"/>
      <c r="BC123" s="15"/>
      <c r="BD123" s="15"/>
      <c r="BE123" s="15"/>
      <c r="BF123" s="15"/>
      <c r="BG123" s="15"/>
      <c r="BH123" s="15"/>
    </row>
    <row r="124" spans="33:60" x14ac:dyDescent="0.5"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85"/>
      <c r="AS124" s="15"/>
      <c r="AT124" s="85"/>
      <c r="AU124" s="140"/>
      <c r="AV124" s="85"/>
      <c r="AW124" s="140"/>
      <c r="AX124" s="140"/>
      <c r="AY124" s="140"/>
      <c r="AZ124" s="15"/>
      <c r="BA124" s="15"/>
      <c r="BB124" s="15"/>
      <c r="BC124" s="15"/>
      <c r="BD124" s="15"/>
      <c r="BE124" s="15"/>
      <c r="BF124" s="15"/>
      <c r="BG124" s="15"/>
      <c r="BH124" s="15"/>
    </row>
    <row r="125" spans="33:60" x14ac:dyDescent="0.5"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85"/>
      <c r="AS125" s="15"/>
      <c r="AT125" s="85"/>
      <c r="AU125" s="140"/>
      <c r="AV125" s="85"/>
      <c r="AW125" s="140"/>
      <c r="AX125" s="140"/>
      <c r="AY125" s="140"/>
      <c r="AZ125" s="15"/>
      <c r="BA125" s="15"/>
      <c r="BB125" s="15"/>
      <c r="BC125" s="15"/>
      <c r="BD125" s="15"/>
      <c r="BE125" s="15"/>
      <c r="BF125" s="15"/>
      <c r="BG125" s="15"/>
      <c r="BH125" s="15"/>
    </row>
    <row r="126" spans="33:60" x14ac:dyDescent="0.5"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85"/>
      <c r="AS126" s="15"/>
      <c r="AT126" s="85"/>
      <c r="AU126" s="140"/>
      <c r="AV126" s="85"/>
      <c r="AW126" s="140"/>
      <c r="AX126" s="140"/>
      <c r="AY126" s="140"/>
      <c r="AZ126" s="15"/>
      <c r="BA126" s="15"/>
      <c r="BB126" s="15"/>
      <c r="BC126" s="15"/>
      <c r="BD126" s="15"/>
      <c r="BE126" s="15"/>
      <c r="BF126" s="15"/>
      <c r="BG126" s="15"/>
      <c r="BH126" s="15"/>
    </row>
    <row r="127" spans="33:60" x14ac:dyDescent="0.5"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85"/>
      <c r="AS127" s="15"/>
      <c r="AT127" s="85"/>
      <c r="AU127" s="140"/>
      <c r="AV127" s="85"/>
      <c r="AW127" s="140"/>
      <c r="AX127" s="140"/>
      <c r="AY127" s="140"/>
      <c r="AZ127" s="15"/>
      <c r="BA127" s="15"/>
      <c r="BB127" s="15"/>
      <c r="BC127" s="15"/>
      <c r="BD127" s="15"/>
      <c r="BE127" s="15"/>
      <c r="BF127" s="15"/>
      <c r="BG127" s="15"/>
      <c r="BH127" s="15"/>
    </row>
    <row r="128" spans="33:60" x14ac:dyDescent="0.5"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85"/>
      <c r="AS128" s="15"/>
      <c r="AT128" s="85"/>
      <c r="AU128" s="140"/>
      <c r="AV128" s="85"/>
      <c r="AW128" s="140"/>
      <c r="AX128" s="140"/>
      <c r="AY128" s="140"/>
      <c r="AZ128" s="15"/>
      <c r="BA128" s="15"/>
      <c r="BB128" s="15"/>
      <c r="BC128" s="15"/>
      <c r="BD128" s="15"/>
      <c r="BE128" s="15"/>
      <c r="BF128" s="15"/>
      <c r="BG128" s="15"/>
      <c r="BH128" s="15"/>
    </row>
    <row r="129" spans="33:60" x14ac:dyDescent="0.5"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85"/>
      <c r="AS129" s="15"/>
      <c r="AT129" s="85"/>
      <c r="AU129" s="140"/>
      <c r="AV129" s="85"/>
      <c r="AW129" s="140"/>
      <c r="AX129" s="140"/>
      <c r="AY129" s="140"/>
      <c r="AZ129" s="15"/>
      <c r="BA129" s="15"/>
      <c r="BB129" s="15"/>
      <c r="BC129" s="15"/>
      <c r="BD129" s="15"/>
      <c r="BE129" s="15"/>
      <c r="BF129" s="15"/>
      <c r="BG129" s="15"/>
      <c r="BH129" s="15"/>
    </row>
    <row r="130" spans="33:60" x14ac:dyDescent="0.5"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85"/>
      <c r="AS130" s="15"/>
      <c r="AT130" s="85"/>
      <c r="AU130" s="140"/>
      <c r="AV130" s="85"/>
      <c r="AW130" s="140"/>
      <c r="AX130" s="140"/>
      <c r="AY130" s="140"/>
      <c r="AZ130" s="15"/>
      <c r="BA130" s="15"/>
      <c r="BB130" s="15"/>
      <c r="BC130" s="15"/>
      <c r="BD130" s="15"/>
      <c r="BE130" s="15"/>
      <c r="BF130" s="15"/>
      <c r="BG130" s="15"/>
      <c r="BH130" s="15"/>
    </row>
    <row r="131" spans="33:60" x14ac:dyDescent="0.5"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85"/>
      <c r="AS131" s="15"/>
      <c r="AT131" s="85"/>
      <c r="AU131" s="140"/>
      <c r="AV131" s="85"/>
      <c r="AW131" s="140"/>
      <c r="AX131" s="140"/>
      <c r="AY131" s="140"/>
      <c r="AZ131" s="15"/>
      <c r="BA131" s="15"/>
      <c r="BB131" s="15"/>
      <c r="BC131" s="15"/>
      <c r="BD131" s="15"/>
      <c r="BE131" s="15"/>
      <c r="BF131" s="15"/>
      <c r="BG131" s="15"/>
      <c r="BH131" s="15"/>
    </row>
    <row r="132" spans="33:60" x14ac:dyDescent="0.5"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85"/>
      <c r="AS132" s="15"/>
      <c r="AT132" s="85"/>
      <c r="AU132" s="140"/>
      <c r="AV132" s="85"/>
      <c r="AW132" s="140"/>
      <c r="AX132" s="140"/>
      <c r="AY132" s="140"/>
      <c r="AZ132" s="15"/>
      <c r="BA132" s="15"/>
      <c r="BB132" s="15"/>
      <c r="BC132" s="15"/>
      <c r="BD132" s="15"/>
      <c r="BE132" s="15"/>
      <c r="BF132" s="15"/>
      <c r="BG132" s="15"/>
      <c r="BH132" s="15"/>
    </row>
    <row r="133" spans="33:60" x14ac:dyDescent="0.5"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85"/>
      <c r="AS133" s="15"/>
      <c r="AT133" s="85"/>
      <c r="AU133" s="140"/>
      <c r="AV133" s="85"/>
      <c r="AW133" s="140"/>
      <c r="AX133" s="140"/>
      <c r="AY133" s="140"/>
      <c r="AZ133" s="15"/>
      <c r="BA133" s="15"/>
      <c r="BB133" s="15"/>
      <c r="BC133" s="15"/>
      <c r="BD133" s="15"/>
      <c r="BE133" s="15"/>
      <c r="BF133" s="15"/>
      <c r="BG133" s="15"/>
      <c r="BH133" s="15"/>
    </row>
    <row r="134" spans="33:60" x14ac:dyDescent="0.5"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85"/>
      <c r="AS134" s="15"/>
      <c r="AT134" s="85"/>
      <c r="AU134" s="140"/>
      <c r="AV134" s="85"/>
      <c r="AW134" s="140"/>
      <c r="AX134" s="140"/>
      <c r="AY134" s="140"/>
      <c r="AZ134" s="15"/>
      <c r="BA134" s="15"/>
      <c r="BB134" s="15"/>
      <c r="BC134" s="15"/>
      <c r="BD134" s="15"/>
      <c r="BE134" s="15"/>
      <c r="BF134" s="15"/>
      <c r="BG134" s="15"/>
      <c r="BH134" s="15"/>
    </row>
    <row r="135" spans="33:60" x14ac:dyDescent="0.5"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85"/>
      <c r="AS135" s="15"/>
      <c r="AT135" s="85"/>
      <c r="AU135" s="140"/>
      <c r="AV135" s="85"/>
      <c r="AW135" s="140"/>
      <c r="AX135" s="140"/>
      <c r="AY135" s="140"/>
      <c r="AZ135" s="15"/>
      <c r="BA135" s="15"/>
      <c r="BB135" s="15"/>
      <c r="BC135" s="15"/>
      <c r="BD135" s="15"/>
      <c r="BE135" s="15"/>
      <c r="BF135" s="15"/>
      <c r="BG135" s="15"/>
      <c r="BH135" s="15"/>
    </row>
    <row r="136" spans="33:60" x14ac:dyDescent="0.5"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85"/>
      <c r="AS136" s="15"/>
      <c r="AT136" s="85"/>
      <c r="AU136" s="140"/>
      <c r="AV136" s="85"/>
      <c r="AW136" s="140"/>
      <c r="AX136" s="140"/>
      <c r="AY136" s="140"/>
      <c r="AZ136" s="15"/>
      <c r="BA136" s="15"/>
      <c r="BB136" s="15"/>
      <c r="BC136" s="15"/>
      <c r="BD136" s="15"/>
      <c r="BE136" s="15"/>
      <c r="BF136" s="15"/>
      <c r="BG136" s="15"/>
      <c r="BH136" s="15"/>
    </row>
    <row r="137" spans="33:60" x14ac:dyDescent="0.5"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85"/>
      <c r="AS137" s="15"/>
      <c r="AT137" s="85"/>
      <c r="AU137" s="140"/>
      <c r="AV137" s="85"/>
      <c r="AW137" s="140"/>
      <c r="AX137" s="140"/>
      <c r="AY137" s="140"/>
      <c r="AZ137" s="15"/>
      <c r="BA137" s="15"/>
      <c r="BB137" s="15"/>
      <c r="BC137" s="15"/>
      <c r="BD137" s="15"/>
      <c r="BE137" s="15"/>
      <c r="BF137" s="15"/>
      <c r="BG137" s="15"/>
      <c r="BH137" s="15"/>
    </row>
    <row r="138" spans="33:60" x14ac:dyDescent="0.5"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85"/>
      <c r="AS138" s="15"/>
      <c r="AT138" s="85"/>
      <c r="AU138" s="140"/>
      <c r="AV138" s="85"/>
      <c r="AW138" s="140"/>
      <c r="AX138" s="140"/>
      <c r="AY138" s="140"/>
      <c r="AZ138" s="15"/>
      <c r="BA138" s="15"/>
      <c r="BB138" s="15"/>
      <c r="BC138" s="15"/>
      <c r="BD138" s="15"/>
      <c r="BE138" s="15"/>
      <c r="BF138" s="15"/>
      <c r="BG138" s="15"/>
      <c r="BH138" s="15"/>
    </row>
    <row r="139" spans="33:60" x14ac:dyDescent="0.5"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85"/>
      <c r="AS139" s="15"/>
      <c r="AT139" s="85"/>
      <c r="AU139" s="140"/>
      <c r="AV139" s="85"/>
      <c r="AW139" s="140"/>
      <c r="AX139" s="140"/>
      <c r="AY139" s="140"/>
      <c r="AZ139" s="15"/>
      <c r="BA139" s="15"/>
      <c r="BB139" s="15"/>
      <c r="BC139" s="15"/>
      <c r="BD139" s="15"/>
      <c r="BE139" s="15"/>
      <c r="BF139" s="15"/>
      <c r="BG139" s="15"/>
      <c r="BH139" s="15"/>
    </row>
    <row r="140" spans="33:60" x14ac:dyDescent="0.5"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85"/>
      <c r="AS140" s="15"/>
      <c r="AT140" s="85"/>
      <c r="AU140" s="140"/>
      <c r="AV140" s="85"/>
      <c r="AW140" s="140"/>
      <c r="AX140" s="140"/>
      <c r="AY140" s="140"/>
      <c r="AZ140" s="15"/>
      <c r="BA140" s="15"/>
      <c r="BB140" s="15"/>
      <c r="BC140" s="15"/>
      <c r="BD140" s="15"/>
      <c r="BE140" s="15"/>
      <c r="BF140" s="15"/>
      <c r="BG140" s="15"/>
      <c r="BH140" s="15"/>
    </row>
    <row r="141" spans="33:60" x14ac:dyDescent="0.5"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85"/>
      <c r="AS141" s="15"/>
      <c r="AT141" s="85"/>
      <c r="AU141" s="140"/>
      <c r="AV141" s="85"/>
      <c r="AW141" s="140"/>
      <c r="AX141" s="140"/>
      <c r="AY141" s="140"/>
      <c r="AZ141" s="15"/>
      <c r="BA141" s="15"/>
      <c r="BB141" s="15"/>
      <c r="BC141" s="15"/>
      <c r="BD141" s="15"/>
      <c r="BE141" s="15"/>
      <c r="BF141" s="15"/>
      <c r="BG141" s="15"/>
      <c r="BH141" s="15"/>
    </row>
    <row r="142" spans="33:60" x14ac:dyDescent="0.5"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85"/>
      <c r="AS142" s="15"/>
      <c r="AT142" s="85"/>
      <c r="AU142" s="140"/>
      <c r="AV142" s="85"/>
      <c r="AW142" s="140"/>
      <c r="AX142" s="140"/>
      <c r="AY142" s="140"/>
      <c r="AZ142" s="15"/>
      <c r="BA142" s="15"/>
      <c r="BB142" s="15"/>
      <c r="BC142" s="15"/>
      <c r="BD142" s="15"/>
      <c r="BE142" s="15"/>
      <c r="BF142" s="15"/>
      <c r="BG142" s="15"/>
      <c r="BH142" s="15"/>
    </row>
    <row r="143" spans="33:60" x14ac:dyDescent="0.5"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85"/>
      <c r="AS143" s="15"/>
      <c r="AT143" s="85"/>
      <c r="AU143" s="140"/>
      <c r="AV143" s="85"/>
      <c r="AW143" s="140"/>
      <c r="AX143" s="140"/>
      <c r="AY143" s="140"/>
      <c r="AZ143" s="15"/>
      <c r="BA143" s="15"/>
      <c r="BB143" s="15"/>
      <c r="BC143" s="15"/>
      <c r="BD143" s="15"/>
      <c r="BE143" s="15"/>
      <c r="BF143" s="15"/>
      <c r="BG143" s="15"/>
      <c r="BH143" s="15"/>
    </row>
    <row r="144" spans="33:60" x14ac:dyDescent="0.5"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85"/>
      <c r="AS144" s="15"/>
      <c r="AT144" s="85"/>
      <c r="AU144" s="140"/>
      <c r="AV144" s="85"/>
      <c r="AW144" s="140"/>
      <c r="AX144" s="140"/>
      <c r="AY144" s="140"/>
      <c r="AZ144" s="15"/>
      <c r="BA144" s="15"/>
      <c r="BB144" s="15"/>
      <c r="BC144" s="15"/>
      <c r="BD144" s="15"/>
      <c r="BE144" s="15"/>
      <c r="BF144" s="15"/>
      <c r="BG144" s="15"/>
      <c r="BH144" s="15"/>
    </row>
    <row r="145" spans="33:60" x14ac:dyDescent="0.5"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85"/>
      <c r="AS145" s="15"/>
      <c r="AT145" s="85"/>
      <c r="AU145" s="140"/>
      <c r="AV145" s="85"/>
      <c r="AW145" s="140"/>
      <c r="AX145" s="140"/>
      <c r="AY145" s="140"/>
      <c r="AZ145" s="15"/>
      <c r="BA145" s="15"/>
      <c r="BB145" s="15"/>
      <c r="BC145" s="15"/>
      <c r="BD145" s="15"/>
      <c r="BE145" s="15"/>
      <c r="BF145" s="15"/>
      <c r="BG145" s="15"/>
      <c r="BH145" s="15"/>
    </row>
    <row r="146" spans="33:60" x14ac:dyDescent="0.5"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85"/>
      <c r="AS146" s="15"/>
      <c r="AT146" s="85"/>
      <c r="AU146" s="140"/>
      <c r="AV146" s="85"/>
      <c r="AW146" s="140"/>
      <c r="AX146" s="140"/>
      <c r="AY146" s="140"/>
      <c r="AZ146" s="15"/>
      <c r="BA146" s="15"/>
      <c r="BB146" s="15"/>
      <c r="BC146" s="15"/>
      <c r="BD146" s="15"/>
      <c r="BE146" s="15"/>
      <c r="BF146" s="15"/>
      <c r="BG146" s="15"/>
      <c r="BH146" s="15"/>
    </row>
    <row r="147" spans="33:60" x14ac:dyDescent="0.5"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85"/>
      <c r="AS147" s="15"/>
      <c r="AT147" s="85"/>
      <c r="AU147" s="140"/>
      <c r="AV147" s="85"/>
      <c r="AW147" s="140"/>
      <c r="AX147" s="140"/>
      <c r="AY147" s="140"/>
      <c r="AZ147" s="15"/>
      <c r="BA147" s="15"/>
      <c r="BB147" s="15"/>
      <c r="BC147" s="15"/>
      <c r="BD147" s="15"/>
      <c r="BE147" s="15"/>
      <c r="BF147" s="15"/>
      <c r="BG147" s="15"/>
      <c r="BH147" s="15"/>
    </row>
    <row r="148" spans="33:60" x14ac:dyDescent="0.5"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85"/>
      <c r="AS148" s="15"/>
      <c r="AT148" s="85"/>
      <c r="AU148" s="140"/>
      <c r="AV148" s="85"/>
      <c r="AW148" s="140"/>
      <c r="AX148" s="140"/>
      <c r="AY148" s="140"/>
      <c r="AZ148" s="15"/>
      <c r="BA148" s="15"/>
      <c r="BB148" s="15"/>
      <c r="BC148" s="15"/>
      <c r="BD148" s="15"/>
      <c r="BE148" s="15"/>
      <c r="BF148" s="15"/>
      <c r="BG148" s="15"/>
      <c r="BH148" s="15"/>
    </row>
    <row r="149" spans="33:60" x14ac:dyDescent="0.5"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85"/>
      <c r="AS149" s="15"/>
      <c r="AT149" s="85"/>
      <c r="AU149" s="140"/>
      <c r="AV149" s="85"/>
      <c r="AW149" s="140"/>
      <c r="AX149" s="140"/>
      <c r="AY149" s="140"/>
      <c r="AZ149" s="15"/>
      <c r="BA149" s="15"/>
      <c r="BB149" s="15"/>
      <c r="BC149" s="15"/>
      <c r="BD149" s="15"/>
      <c r="BE149" s="15"/>
      <c r="BF149" s="15"/>
      <c r="BG149" s="15"/>
      <c r="BH149" s="15"/>
    </row>
    <row r="150" spans="33:60" x14ac:dyDescent="0.5"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85"/>
      <c r="AS150" s="15"/>
      <c r="AT150" s="85"/>
      <c r="AU150" s="140"/>
      <c r="AV150" s="85"/>
      <c r="AW150" s="140"/>
      <c r="AX150" s="140"/>
      <c r="AY150" s="140"/>
      <c r="AZ150" s="15"/>
      <c r="BA150" s="15"/>
      <c r="BB150" s="15"/>
      <c r="BC150" s="15"/>
      <c r="BD150" s="15"/>
      <c r="BE150" s="15"/>
      <c r="BF150" s="15"/>
      <c r="BG150" s="15"/>
      <c r="BH150" s="15"/>
    </row>
    <row r="151" spans="33:60" x14ac:dyDescent="0.5"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85"/>
      <c r="AS151" s="15"/>
      <c r="AT151" s="85"/>
      <c r="AU151" s="140"/>
      <c r="AV151" s="85"/>
      <c r="AW151" s="140"/>
      <c r="AX151" s="140"/>
      <c r="AY151" s="140"/>
      <c r="AZ151" s="15"/>
      <c r="BA151" s="15"/>
      <c r="BB151" s="15"/>
      <c r="BC151" s="15"/>
      <c r="BD151" s="15"/>
      <c r="BE151" s="15"/>
      <c r="BF151" s="15"/>
      <c r="BG151" s="15"/>
      <c r="BH151" s="15"/>
    </row>
    <row r="152" spans="33:60" x14ac:dyDescent="0.5"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85"/>
      <c r="AS152" s="15"/>
      <c r="AT152" s="85"/>
      <c r="AU152" s="140"/>
      <c r="AV152" s="85"/>
      <c r="AW152" s="140"/>
      <c r="AX152" s="140"/>
      <c r="AY152" s="140"/>
      <c r="AZ152" s="15"/>
      <c r="BA152" s="15"/>
      <c r="BB152" s="15"/>
      <c r="BC152" s="15"/>
      <c r="BD152" s="15"/>
      <c r="BE152" s="15"/>
      <c r="BF152" s="15"/>
      <c r="BG152" s="15"/>
      <c r="BH152" s="15"/>
    </row>
    <row r="153" spans="33:60" x14ac:dyDescent="0.5"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85"/>
      <c r="AS153" s="15"/>
      <c r="AT153" s="85"/>
      <c r="AU153" s="140"/>
      <c r="AV153" s="85"/>
      <c r="AW153" s="140"/>
      <c r="AX153" s="140"/>
      <c r="AY153" s="140"/>
      <c r="AZ153" s="15"/>
      <c r="BA153" s="15"/>
      <c r="BB153" s="15"/>
      <c r="BC153" s="15"/>
      <c r="BD153" s="15"/>
      <c r="BE153" s="15"/>
      <c r="BF153" s="15"/>
      <c r="BG153" s="15"/>
      <c r="BH153" s="15"/>
    </row>
    <row r="154" spans="33:60" x14ac:dyDescent="0.5"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85"/>
      <c r="AS154" s="15"/>
      <c r="AT154" s="85"/>
      <c r="AU154" s="140"/>
      <c r="AV154" s="85"/>
      <c r="AW154" s="140"/>
      <c r="AX154" s="140"/>
      <c r="AY154" s="140"/>
      <c r="AZ154" s="15"/>
      <c r="BA154" s="15"/>
      <c r="BB154" s="15"/>
      <c r="BC154" s="15"/>
      <c r="BD154" s="15"/>
      <c r="BE154" s="15"/>
      <c r="BF154" s="15"/>
      <c r="BG154" s="15"/>
      <c r="BH154" s="15"/>
    </row>
    <row r="155" spans="33:60" x14ac:dyDescent="0.5"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85"/>
      <c r="AS155" s="15"/>
      <c r="AT155" s="85"/>
      <c r="AU155" s="140"/>
      <c r="AV155" s="85"/>
      <c r="AW155" s="140"/>
      <c r="AX155" s="140"/>
      <c r="AY155" s="140"/>
      <c r="AZ155" s="15"/>
      <c r="BA155" s="15"/>
      <c r="BB155" s="15"/>
      <c r="BC155" s="15"/>
      <c r="BD155" s="15"/>
      <c r="BE155" s="15"/>
      <c r="BF155" s="15"/>
      <c r="BG155" s="15"/>
      <c r="BH155" s="15"/>
    </row>
    <row r="156" spans="33:60" x14ac:dyDescent="0.5"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85"/>
      <c r="AS156" s="15"/>
      <c r="AT156" s="85"/>
      <c r="AU156" s="140"/>
      <c r="AV156" s="85"/>
      <c r="AW156" s="140"/>
      <c r="AX156" s="140"/>
      <c r="AY156" s="140"/>
      <c r="AZ156" s="15"/>
      <c r="BA156" s="15"/>
      <c r="BB156" s="15"/>
      <c r="BC156" s="15"/>
      <c r="BD156" s="15"/>
      <c r="BE156" s="15"/>
      <c r="BF156" s="15"/>
      <c r="BG156" s="15"/>
      <c r="BH156" s="15"/>
    </row>
    <row r="157" spans="33:60" x14ac:dyDescent="0.5"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85"/>
      <c r="AS157" s="15"/>
      <c r="AT157" s="85"/>
      <c r="AU157" s="140"/>
      <c r="AV157" s="85"/>
      <c r="AW157" s="140"/>
      <c r="AX157" s="140"/>
      <c r="AY157" s="140"/>
      <c r="AZ157" s="15"/>
      <c r="BA157" s="15"/>
      <c r="BB157" s="15"/>
      <c r="BC157" s="15"/>
      <c r="BD157" s="15"/>
      <c r="BE157" s="15"/>
      <c r="BF157" s="15"/>
      <c r="BG157" s="15"/>
      <c r="BH157" s="15"/>
    </row>
    <row r="158" spans="33:60" x14ac:dyDescent="0.5"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85"/>
      <c r="AS158" s="15"/>
      <c r="AT158" s="85"/>
      <c r="AU158" s="140"/>
      <c r="AV158" s="85"/>
      <c r="AW158" s="140"/>
      <c r="AX158" s="140"/>
      <c r="AY158" s="140"/>
      <c r="AZ158" s="15"/>
      <c r="BA158" s="15"/>
      <c r="BB158" s="15"/>
      <c r="BC158" s="15"/>
      <c r="BD158" s="15"/>
      <c r="BE158" s="15"/>
      <c r="BF158" s="15"/>
      <c r="BG158" s="15"/>
      <c r="BH158" s="15"/>
    </row>
    <row r="159" spans="33:60" x14ac:dyDescent="0.5"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85"/>
      <c r="AS159" s="15"/>
      <c r="AT159" s="85"/>
      <c r="AU159" s="140"/>
      <c r="AV159" s="85"/>
      <c r="AW159" s="140"/>
      <c r="AX159" s="140"/>
      <c r="AY159" s="140"/>
      <c r="AZ159" s="15"/>
      <c r="BA159" s="15"/>
      <c r="BB159" s="15"/>
      <c r="BC159" s="15"/>
      <c r="BD159" s="15"/>
      <c r="BE159" s="15"/>
      <c r="BF159" s="15"/>
      <c r="BG159" s="15"/>
      <c r="BH159" s="15"/>
    </row>
    <row r="160" spans="33:60" x14ac:dyDescent="0.5"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85"/>
      <c r="AS160" s="15"/>
      <c r="AT160" s="85"/>
      <c r="AU160" s="140"/>
      <c r="AV160" s="85"/>
      <c r="AW160" s="140"/>
      <c r="AX160" s="140"/>
      <c r="AY160" s="140"/>
      <c r="AZ160" s="15"/>
      <c r="BA160" s="15"/>
      <c r="BB160" s="15"/>
      <c r="BC160" s="15"/>
      <c r="BD160" s="15"/>
      <c r="BE160" s="15"/>
      <c r="BF160" s="15"/>
      <c r="BG160" s="15"/>
      <c r="BH160" s="15"/>
    </row>
    <row r="161" spans="27:60" x14ac:dyDescent="0.5"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85"/>
      <c r="AS161" s="15"/>
      <c r="AT161" s="85"/>
      <c r="AU161" s="140"/>
      <c r="AV161" s="85"/>
      <c r="AW161" s="140"/>
      <c r="AX161" s="140"/>
      <c r="AY161" s="140"/>
      <c r="AZ161" s="15"/>
      <c r="BA161" s="15"/>
      <c r="BB161" s="15"/>
      <c r="BC161" s="15"/>
      <c r="BD161" s="15"/>
      <c r="BE161" s="15"/>
      <c r="BF161" s="15"/>
      <c r="BG161" s="15"/>
      <c r="BH161" s="15"/>
    </row>
    <row r="162" spans="27:60" x14ac:dyDescent="0.5"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85"/>
      <c r="AS162" s="15"/>
      <c r="AT162" s="85"/>
      <c r="AU162" s="140"/>
      <c r="AV162" s="85"/>
      <c r="AW162" s="140"/>
      <c r="AX162" s="140"/>
      <c r="AY162" s="140"/>
      <c r="AZ162" s="15"/>
      <c r="BA162" s="15"/>
      <c r="BB162" s="15"/>
      <c r="BC162" s="15"/>
      <c r="BD162" s="15"/>
      <c r="BE162" s="15"/>
      <c r="BF162" s="15"/>
      <c r="BG162" s="15"/>
      <c r="BH162" s="15"/>
    </row>
    <row r="163" spans="27:60" x14ac:dyDescent="0.5"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85"/>
      <c r="AS163" s="15"/>
      <c r="AT163" s="85"/>
      <c r="AU163" s="140"/>
      <c r="AV163" s="85"/>
      <c r="AW163" s="140"/>
      <c r="AX163" s="140"/>
      <c r="AY163" s="140"/>
      <c r="AZ163" s="15"/>
      <c r="BA163" s="15"/>
      <c r="BB163" s="15"/>
      <c r="BC163" s="15"/>
      <c r="BD163" s="15"/>
      <c r="BE163" s="15"/>
      <c r="BF163" s="15"/>
      <c r="BG163" s="15"/>
      <c r="BH163" s="15"/>
    </row>
    <row r="164" spans="27:60" x14ac:dyDescent="0.5"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85"/>
      <c r="AS164" s="15"/>
      <c r="AT164" s="85"/>
      <c r="AU164" s="140"/>
      <c r="AV164" s="85"/>
      <c r="AW164" s="140"/>
      <c r="AX164" s="140"/>
      <c r="AY164" s="140"/>
      <c r="AZ164" s="15"/>
      <c r="BA164" s="15"/>
      <c r="BB164" s="15"/>
      <c r="BC164" s="15"/>
      <c r="BD164" s="15"/>
      <c r="BE164" s="15"/>
      <c r="BF164" s="15"/>
      <c r="BG164" s="15"/>
      <c r="BH164" s="15"/>
    </row>
    <row r="165" spans="27:60" x14ac:dyDescent="0.5"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85"/>
      <c r="AS165" s="15"/>
      <c r="AT165" s="85"/>
      <c r="AU165" s="140"/>
      <c r="AV165" s="85"/>
      <c r="AW165" s="140"/>
      <c r="AX165" s="140"/>
      <c r="AY165" s="140"/>
      <c r="AZ165" s="15"/>
      <c r="BA165" s="15"/>
      <c r="BB165" s="15"/>
      <c r="BC165" s="15"/>
      <c r="BD165" s="15"/>
      <c r="BE165" s="15"/>
      <c r="BF165" s="15"/>
      <c r="BG165" s="15"/>
      <c r="BH165" s="15"/>
    </row>
    <row r="166" spans="27:60" x14ac:dyDescent="0.5"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85"/>
      <c r="AS166" s="15"/>
      <c r="AT166" s="85"/>
      <c r="AU166" s="140"/>
      <c r="AV166" s="85"/>
      <c r="AW166" s="140"/>
      <c r="AX166" s="140"/>
      <c r="AY166" s="140"/>
      <c r="AZ166" s="15"/>
      <c r="BA166" s="15"/>
      <c r="BB166" s="15"/>
      <c r="BC166" s="15"/>
      <c r="BD166" s="15"/>
      <c r="BE166" s="15"/>
      <c r="BF166" s="15"/>
      <c r="BG166" s="15"/>
      <c r="BH166" s="15"/>
    </row>
    <row r="167" spans="27:60" x14ac:dyDescent="0.5"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85"/>
      <c r="AS167" s="15"/>
      <c r="AT167" s="85"/>
      <c r="AU167" s="140"/>
      <c r="AV167" s="85"/>
      <c r="AW167" s="140"/>
      <c r="AX167" s="140"/>
      <c r="AY167" s="140"/>
      <c r="AZ167" s="15"/>
      <c r="BA167" s="15"/>
      <c r="BB167" s="15"/>
      <c r="BC167" s="15"/>
      <c r="BD167" s="15"/>
      <c r="BE167" s="15"/>
      <c r="BF167" s="15"/>
      <c r="BG167" s="15"/>
      <c r="BH167" s="15"/>
    </row>
    <row r="168" spans="27:60" x14ac:dyDescent="0.5">
      <c r="AA168" s="48"/>
      <c r="AB168" s="48"/>
      <c r="AC168" s="48"/>
      <c r="AE168" s="48"/>
      <c r="AF168" s="48"/>
      <c r="AG168" s="48"/>
      <c r="AH168" s="48"/>
      <c r="AI168" s="48"/>
      <c r="AJ168" s="48"/>
      <c r="AK168" s="48"/>
      <c r="AL168" s="48"/>
      <c r="AM168" s="15"/>
      <c r="AN168" s="15"/>
      <c r="AO168" s="15"/>
      <c r="AP168" s="15"/>
      <c r="AQ168" s="15"/>
      <c r="AR168" s="85"/>
      <c r="AS168" s="15"/>
      <c r="AT168" s="85"/>
      <c r="AU168" s="140"/>
      <c r="AV168" s="85"/>
      <c r="AW168" s="140"/>
      <c r="AX168" s="140"/>
      <c r="AY168" s="140"/>
      <c r="AZ168" s="15"/>
      <c r="BA168" s="15"/>
      <c r="BB168" s="15"/>
      <c r="BC168" s="15"/>
      <c r="BD168" s="15"/>
      <c r="BE168" s="15"/>
      <c r="BF168" s="15"/>
      <c r="BG168" s="15"/>
      <c r="BH168" s="15"/>
    </row>
    <row r="169" spans="27:60" x14ac:dyDescent="0.5">
      <c r="AA169" s="45"/>
      <c r="AB169" s="45"/>
      <c r="AC169" s="45"/>
      <c r="AE169" s="45"/>
      <c r="AF169" s="45"/>
      <c r="AG169" s="45"/>
      <c r="AH169" s="45"/>
      <c r="AI169" s="45"/>
      <c r="AJ169" s="45"/>
      <c r="AK169" s="45"/>
      <c r="AL169" s="45"/>
      <c r="AM169" s="15"/>
      <c r="AN169" s="15"/>
      <c r="AO169" s="15"/>
      <c r="AP169" s="15"/>
      <c r="AQ169" s="15"/>
      <c r="AR169" s="85"/>
      <c r="AS169" s="15"/>
      <c r="AT169" s="85"/>
      <c r="AU169" s="140"/>
      <c r="AV169" s="85"/>
      <c r="AW169" s="140"/>
      <c r="AX169" s="140"/>
      <c r="AY169" s="140"/>
      <c r="AZ169" s="15"/>
      <c r="BA169" s="15"/>
      <c r="BB169" s="15"/>
      <c r="BC169" s="15"/>
      <c r="BD169" s="15"/>
      <c r="BE169" s="15"/>
      <c r="BF169" s="15"/>
      <c r="BG169" s="15"/>
      <c r="BH169" s="15"/>
    </row>
    <row r="170" spans="27:60" x14ac:dyDescent="0.5">
      <c r="AA170" s="45"/>
      <c r="AB170" s="45"/>
      <c r="AC170" s="45"/>
      <c r="AE170" s="45"/>
      <c r="AF170" s="45"/>
      <c r="AG170" s="45"/>
      <c r="AH170" s="45"/>
      <c r="AI170" s="45"/>
      <c r="AJ170" s="45"/>
      <c r="AK170" s="45"/>
      <c r="AL170" s="45"/>
      <c r="AM170" s="15"/>
      <c r="AN170" s="15"/>
      <c r="AO170" s="15"/>
      <c r="AP170" s="15"/>
      <c r="AQ170" s="15"/>
      <c r="AR170" s="85"/>
      <c r="AS170" s="15"/>
      <c r="AT170" s="85"/>
      <c r="AU170" s="140"/>
      <c r="AV170" s="85"/>
      <c r="AW170" s="140"/>
      <c r="AX170" s="140"/>
      <c r="AY170" s="140"/>
      <c r="AZ170" s="15"/>
      <c r="BA170" s="15"/>
      <c r="BB170" s="15"/>
      <c r="BC170" s="15"/>
      <c r="BD170" s="15"/>
      <c r="BE170" s="15"/>
      <c r="BF170" s="15"/>
      <c r="BG170" s="15"/>
      <c r="BH170" s="15"/>
    </row>
    <row r="171" spans="27:60" x14ac:dyDescent="0.5">
      <c r="AA171" s="45"/>
      <c r="AB171" s="45"/>
      <c r="AC171" s="45"/>
      <c r="AE171" s="45"/>
      <c r="AF171" s="45"/>
      <c r="AG171" s="45"/>
      <c r="AH171" s="45"/>
      <c r="AI171" s="45"/>
      <c r="AJ171" s="45"/>
      <c r="AK171" s="45"/>
      <c r="AL171" s="45"/>
      <c r="AM171" s="15"/>
      <c r="AN171" s="15"/>
      <c r="AO171" s="15"/>
      <c r="AP171" s="15"/>
      <c r="AQ171" s="15"/>
      <c r="AR171" s="85"/>
      <c r="AS171" s="15"/>
      <c r="AT171" s="85"/>
      <c r="AU171" s="140"/>
      <c r="AV171" s="85"/>
      <c r="AW171" s="140"/>
      <c r="AX171" s="140"/>
      <c r="AY171" s="140"/>
      <c r="AZ171" s="15"/>
      <c r="BA171" s="15"/>
      <c r="BB171" s="15"/>
      <c r="BC171" s="15"/>
      <c r="BD171" s="15"/>
      <c r="BE171" s="15"/>
      <c r="BF171" s="15"/>
      <c r="BG171" s="15"/>
      <c r="BH171" s="15"/>
    </row>
    <row r="172" spans="27:60" x14ac:dyDescent="0.5">
      <c r="AA172" s="45"/>
      <c r="AB172" s="45"/>
      <c r="AC172" s="45"/>
      <c r="AE172" s="45"/>
      <c r="AF172" s="45"/>
      <c r="AG172" s="45"/>
      <c r="AH172" s="45"/>
      <c r="AI172" s="45"/>
      <c r="AJ172" s="45"/>
      <c r="AK172" s="45"/>
      <c r="AL172" s="45"/>
      <c r="AM172" s="15"/>
      <c r="AN172" s="15"/>
      <c r="AO172" s="15"/>
      <c r="AP172" s="15"/>
      <c r="AQ172" s="15"/>
      <c r="AR172" s="85"/>
      <c r="AS172" s="15"/>
      <c r="AT172" s="85"/>
      <c r="AU172" s="140"/>
      <c r="AV172" s="85"/>
      <c r="AW172" s="140"/>
      <c r="AX172" s="140"/>
      <c r="AY172" s="140"/>
      <c r="AZ172" s="15"/>
      <c r="BA172" s="15"/>
      <c r="BB172" s="15"/>
      <c r="BC172" s="15"/>
      <c r="BD172" s="15"/>
      <c r="BE172" s="15"/>
      <c r="BF172" s="15"/>
      <c r="BG172" s="15"/>
      <c r="BH172" s="15"/>
    </row>
    <row r="173" spans="27:60" x14ac:dyDescent="0.5">
      <c r="AA173" s="45"/>
      <c r="AB173" s="45"/>
      <c r="AC173" s="45"/>
      <c r="AE173" s="45"/>
      <c r="AF173" s="45"/>
      <c r="AG173" s="45"/>
      <c r="AH173" s="45"/>
      <c r="AI173" s="45"/>
      <c r="AJ173" s="45"/>
      <c r="AK173" s="45"/>
      <c r="AL173" s="45"/>
      <c r="AM173" s="15"/>
      <c r="AN173" s="15"/>
      <c r="AO173" s="15"/>
      <c r="AP173" s="15"/>
      <c r="AQ173" s="15"/>
      <c r="AR173" s="85"/>
      <c r="AS173" s="15"/>
      <c r="AT173" s="85"/>
      <c r="AU173" s="140"/>
      <c r="AV173" s="85"/>
      <c r="AW173" s="140"/>
      <c r="AX173" s="140"/>
      <c r="AY173" s="140"/>
      <c r="AZ173" s="15"/>
      <c r="BA173" s="15"/>
      <c r="BB173" s="15"/>
      <c r="BC173" s="15"/>
      <c r="BD173" s="15"/>
      <c r="BE173" s="15"/>
      <c r="BF173" s="15"/>
      <c r="BG173" s="15"/>
      <c r="BH173" s="15"/>
    </row>
    <row r="174" spans="27:60" x14ac:dyDescent="0.5">
      <c r="AA174" s="45"/>
      <c r="AB174" s="45"/>
      <c r="AC174" s="45"/>
      <c r="AE174" s="45"/>
      <c r="AF174" s="45"/>
      <c r="AG174" s="45"/>
      <c r="AH174" s="45"/>
      <c r="AI174" s="45"/>
      <c r="AJ174" s="45"/>
      <c r="AK174" s="45"/>
      <c r="AL174" s="45"/>
      <c r="AM174" s="15"/>
      <c r="AN174" s="15"/>
      <c r="AO174" s="15"/>
      <c r="AP174" s="15"/>
      <c r="AQ174" s="15"/>
      <c r="AR174" s="85"/>
      <c r="AS174" s="15"/>
      <c r="AT174" s="85"/>
      <c r="AU174" s="140"/>
      <c r="AV174" s="85"/>
      <c r="AW174" s="140"/>
      <c r="AX174" s="140"/>
      <c r="AY174" s="140"/>
      <c r="AZ174" s="15"/>
      <c r="BA174" s="15"/>
      <c r="BB174" s="15"/>
      <c r="BC174" s="15"/>
      <c r="BD174" s="15"/>
      <c r="BE174" s="15"/>
      <c r="BF174" s="15"/>
      <c r="BG174" s="15"/>
      <c r="BH174" s="15"/>
    </row>
    <row r="175" spans="27:60" x14ac:dyDescent="0.5">
      <c r="AA175" s="45"/>
      <c r="AB175" s="45"/>
      <c r="AC175" s="45"/>
      <c r="AE175" s="45"/>
      <c r="AF175" s="45"/>
      <c r="AG175" s="45"/>
      <c r="AH175" s="45"/>
      <c r="AI175" s="45"/>
      <c r="AJ175" s="45"/>
      <c r="AK175" s="45"/>
      <c r="AL175" s="45"/>
      <c r="AM175" s="15"/>
      <c r="AN175" s="15"/>
      <c r="AO175" s="15"/>
      <c r="AP175" s="15"/>
      <c r="AQ175" s="15"/>
      <c r="AR175" s="85"/>
      <c r="AS175" s="15"/>
      <c r="AT175" s="85"/>
      <c r="AU175" s="140"/>
      <c r="AV175" s="85"/>
      <c r="AW175" s="140"/>
      <c r="AX175" s="140"/>
      <c r="AY175" s="140"/>
      <c r="AZ175" s="15"/>
      <c r="BA175" s="15"/>
      <c r="BB175" s="15"/>
      <c r="BC175" s="15"/>
      <c r="BD175" s="15"/>
      <c r="BE175" s="15"/>
      <c r="BF175" s="15"/>
      <c r="BG175" s="15"/>
      <c r="BH175" s="15"/>
    </row>
    <row r="176" spans="27:60" x14ac:dyDescent="0.5">
      <c r="AA176" s="45"/>
      <c r="AB176" s="45"/>
      <c r="AC176" s="45"/>
      <c r="AE176" s="45"/>
      <c r="AF176" s="45"/>
      <c r="AG176" s="45"/>
      <c r="AH176" s="45"/>
      <c r="AI176" s="45"/>
      <c r="AJ176" s="45"/>
      <c r="AK176" s="45"/>
      <c r="AL176" s="45"/>
      <c r="AM176" s="15"/>
      <c r="AN176" s="15"/>
      <c r="AO176" s="15"/>
      <c r="AP176" s="15"/>
      <c r="AQ176" s="15"/>
      <c r="AR176" s="85"/>
      <c r="AS176" s="15"/>
      <c r="AT176" s="85"/>
      <c r="AU176" s="140"/>
      <c r="AV176" s="85"/>
      <c r="AW176" s="140"/>
      <c r="AX176" s="140"/>
      <c r="AY176" s="140"/>
      <c r="AZ176" s="15"/>
      <c r="BA176" s="15"/>
      <c r="BB176" s="15"/>
      <c r="BC176" s="15"/>
      <c r="BD176" s="15"/>
      <c r="BE176" s="15"/>
      <c r="BF176" s="15"/>
      <c r="BG176" s="15"/>
      <c r="BH176" s="15"/>
    </row>
    <row r="177" spans="16:57" x14ac:dyDescent="0.5">
      <c r="AA177" s="45"/>
      <c r="AB177" s="45"/>
      <c r="AC177" s="45"/>
      <c r="AE177" s="45"/>
      <c r="AF177" s="45"/>
      <c r="AG177" s="45"/>
      <c r="AH177" s="45"/>
      <c r="AI177" s="45"/>
      <c r="AJ177" s="45"/>
      <c r="AK177" s="45"/>
      <c r="AL177" s="45"/>
      <c r="AM177" s="48"/>
      <c r="AN177" s="48"/>
      <c r="AO177" s="48"/>
      <c r="AP177" s="48"/>
      <c r="AQ177" s="48"/>
      <c r="AR177" s="86"/>
      <c r="AS177" s="48"/>
      <c r="AT177" s="86"/>
      <c r="AX177" s="141"/>
      <c r="AY177" s="141"/>
      <c r="AZ177" s="48"/>
      <c r="BA177" s="48"/>
      <c r="BB177" s="48"/>
      <c r="BC177" s="48"/>
      <c r="BE177" s="48"/>
    </row>
    <row r="178" spans="16:57" x14ac:dyDescent="0.5">
      <c r="AA178" s="45"/>
      <c r="AB178" s="45"/>
      <c r="AC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87"/>
      <c r="AS178" s="45"/>
      <c r="AT178" s="87"/>
      <c r="AX178" s="142"/>
      <c r="AY178" s="142"/>
      <c r="AZ178" s="45"/>
      <c r="BA178" s="45"/>
      <c r="BB178" s="45"/>
      <c r="BC178" s="45"/>
      <c r="BE178" s="45"/>
    </row>
    <row r="179" spans="16:57" x14ac:dyDescent="0.5">
      <c r="AA179" s="45"/>
      <c r="AB179" s="45"/>
      <c r="AC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87"/>
      <c r="AS179" s="45"/>
      <c r="AT179" s="87"/>
      <c r="AX179" s="142"/>
      <c r="AY179" s="142"/>
      <c r="AZ179" s="45"/>
      <c r="BA179" s="45"/>
      <c r="BB179" s="45"/>
      <c r="BC179" s="45"/>
      <c r="BE179" s="45"/>
    </row>
    <row r="180" spans="16:57" x14ac:dyDescent="0.5">
      <c r="AA180" s="45"/>
      <c r="AB180" s="45"/>
      <c r="AC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87"/>
      <c r="AS180" s="45"/>
      <c r="AT180" s="87"/>
      <c r="AX180" s="142"/>
      <c r="AY180" s="142"/>
      <c r="AZ180" s="45"/>
      <c r="BA180" s="45"/>
      <c r="BB180" s="45"/>
      <c r="BC180" s="45"/>
      <c r="BE180" s="45"/>
    </row>
    <row r="181" spans="16:57" x14ac:dyDescent="0.5">
      <c r="AA181" s="45"/>
      <c r="AB181" s="45"/>
      <c r="AC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87"/>
      <c r="AS181" s="45"/>
      <c r="AT181" s="87"/>
      <c r="AX181" s="142"/>
      <c r="AY181" s="142"/>
      <c r="AZ181" s="45"/>
      <c r="BA181" s="45"/>
      <c r="BB181" s="45"/>
      <c r="BC181" s="45"/>
      <c r="BE181" s="45"/>
    </row>
    <row r="182" spans="16:57" x14ac:dyDescent="0.5">
      <c r="AA182" s="45"/>
      <c r="AB182" s="45"/>
      <c r="AC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87"/>
      <c r="AS182" s="45"/>
      <c r="AT182" s="87"/>
      <c r="AX182" s="142"/>
      <c r="AY182" s="142"/>
      <c r="AZ182" s="45"/>
      <c r="BA182" s="45"/>
      <c r="BB182" s="45"/>
      <c r="BC182" s="45"/>
      <c r="BE182" s="45"/>
    </row>
    <row r="183" spans="16:57" x14ac:dyDescent="0.5">
      <c r="AA183" s="45"/>
      <c r="AB183" s="45"/>
      <c r="AC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87"/>
      <c r="AS183" s="45"/>
      <c r="AT183" s="87"/>
      <c r="AX183" s="142"/>
      <c r="AY183" s="142"/>
      <c r="AZ183" s="45"/>
      <c r="BA183" s="45"/>
      <c r="BB183" s="45"/>
      <c r="BC183" s="45"/>
      <c r="BE183" s="45"/>
    </row>
    <row r="184" spans="16:57" x14ac:dyDescent="0.5">
      <c r="AA184" s="45"/>
      <c r="AB184" s="45"/>
      <c r="AC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87"/>
      <c r="AS184" s="45"/>
      <c r="AT184" s="87"/>
      <c r="AX184" s="142"/>
      <c r="AY184" s="142"/>
      <c r="AZ184" s="45"/>
      <c r="BA184" s="45"/>
      <c r="BB184" s="45"/>
      <c r="BC184" s="45"/>
      <c r="BE184" s="45"/>
    </row>
    <row r="185" spans="16:57" x14ac:dyDescent="0.5">
      <c r="P185" s="20" t="s">
        <v>578</v>
      </c>
      <c r="AA185" s="45"/>
      <c r="AB185" s="45"/>
      <c r="AC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87"/>
      <c r="AS185" s="45"/>
      <c r="AT185" s="87"/>
      <c r="AX185" s="142"/>
      <c r="AY185" s="142"/>
      <c r="AZ185" s="45"/>
      <c r="BA185" s="45"/>
      <c r="BB185" s="45"/>
      <c r="BC185" s="45"/>
      <c r="BE185" s="45"/>
    </row>
    <row r="186" spans="16:57" x14ac:dyDescent="0.5">
      <c r="AA186" s="45"/>
      <c r="AB186" s="45"/>
      <c r="AC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87"/>
      <c r="AS186" s="45"/>
      <c r="AT186" s="87"/>
      <c r="AX186" s="142"/>
      <c r="AY186" s="142"/>
      <c r="AZ186" s="45"/>
      <c r="BA186" s="45"/>
      <c r="BB186" s="45"/>
      <c r="BC186" s="45"/>
      <c r="BE186" s="45"/>
    </row>
    <row r="187" spans="16:57" x14ac:dyDescent="0.5">
      <c r="AA187" s="45"/>
      <c r="AB187" s="45"/>
      <c r="AC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87"/>
      <c r="AS187" s="45"/>
      <c r="AT187" s="87"/>
      <c r="AX187" s="142"/>
      <c r="AY187" s="142"/>
      <c r="AZ187" s="45"/>
      <c r="BA187" s="45"/>
      <c r="BB187" s="45"/>
      <c r="BC187" s="45"/>
      <c r="BE187" s="45"/>
    </row>
    <row r="188" spans="16:57" x14ac:dyDescent="0.5">
      <c r="AA188" s="45"/>
      <c r="AB188" s="45"/>
      <c r="AC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87"/>
      <c r="AS188" s="45"/>
      <c r="AT188" s="87"/>
      <c r="AX188" s="142"/>
      <c r="AY188" s="142"/>
      <c r="AZ188" s="45"/>
      <c r="BA188" s="45"/>
      <c r="BB188" s="45"/>
      <c r="BC188" s="45"/>
      <c r="BE188" s="45"/>
    </row>
    <row r="189" spans="16:57" x14ac:dyDescent="0.5">
      <c r="AA189" s="45"/>
      <c r="AB189" s="45"/>
      <c r="AC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87"/>
      <c r="AS189" s="45"/>
      <c r="AT189" s="87"/>
      <c r="AX189" s="142"/>
      <c r="AY189" s="142"/>
      <c r="AZ189" s="45"/>
      <c r="BA189" s="45"/>
      <c r="BB189" s="45"/>
      <c r="BC189" s="45"/>
      <c r="BE189" s="45"/>
    </row>
    <row r="190" spans="16:57" x14ac:dyDescent="0.5">
      <c r="AA190" s="45"/>
      <c r="AB190" s="45"/>
      <c r="AC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87"/>
      <c r="AS190" s="45"/>
      <c r="AT190" s="87"/>
      <c r="AX190" s="142"/>
      <c r="AY190" s="142"/>
      <c r="AZ190" s="45"/>
      <c r="BA190" s="45"/>
      <c r="BB190" s="45"/>
      <c r="BC190" s="45"/>
      <c r="BE190" s="45"/>
    </row>
    <row r="191" spans="16:57" x14ac:dyDescent="0.5">
      <c r="AA191" s="45"/>
      <c r="AB191" s="45"/>
      <c r="AC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87"/>
      <c r="AS191" s="45"/>
      <c r="AT191" s="87"/>
      <c r="AX191" s="142"/>
      <c r="AY191" s="142"/>
      <c r="AZ191" s="45"/>
      <c r="BA191" s="45"/>
      <c r="BB191" s="45"/>
      <c r="BC191" s="45"/>
      <c r="BE191" s="45"/>
    </row>
    <row r="192" spans="16:57" x14ac:dyDescent="0.5">
      <c r="AA192" s="45"/>
      <c r="AB192" s="45"/>
      <c r="AC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87"/>
      <c r="AS192" s="45"/>
      <c r="AT192" s="87"/>
      <c r="AX192" s="142"/>
      <c r="AY192" s="142"/>
      <c r="AZ192" s="45"/>
      <c r="BA192" s="45"/>
      <c r="BB192" s="45"/>
      <c r="BC192" s="45"/>
      <c r="BE192" s="45"/>
    </row>
    <row r="193" spans="27:57" x14ac:dyDescent="0.5">
      <c r="AA193" s="45"/>
      <c r="AB193" s="45"/>
      <c r="AC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87"/>
      <c r="AS193" s="45"/>
      <c r="AT193" s="87"/>
      <c r="AX193" s="142"/>
      <c r="AY193" s="142"/>
      <c r="AZ193" s="45"/>
      <c r="BA193" s="45"/>
      <c r="BB193" s="45"/>
      <c r="BC193" s="45"/>
      <c r="BE193" s="45"/>
    </row>
    <row r="194" spans="27:57" x14ac:dyDescent="0.5">
      <c r="AA194" s="45"/>
      <c r="AB194" s="45"/>
      <c r="AC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87"/>
      <c r="AS194" s="45"/>
      <c r="AT194" s="87"/>
      <c r="AX194" s="142"/>
      <c r="AY194" s="142"/>
      <c r="AZ194" s="45"/>
      <c r="BA194" s="45"/>
      <c r="BB194" s="45"/>
      <c r="BC194" s="45"/>
      <c r="BE194" s="45"/>
    </row>
    <row r="195" spans="27:57" x14ac:dyDescent="0.5">
      <c r="AA195" s="45"/>
      <c r="AB195" s="45"/>
      <c r="AC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87"/>
      <c r="AS195" s="45"/>
      <c r="AT195" s="87"/>
      <c r="AX195" s="142"/>
      <c r="AY195" s="142"/>
      <c r="AZ195" s="45"/>
      <c r="BA195" s="45"/>
      <c r="BB195" s="45"/>
      <c r="BC195" s="45"/>
      <c r="BE195" s="45"/>
    </row>
    <row r="196" spans="27:57" x14ac:dyDescent="0.5">
      <c r="AA196" s="45"/>
      <c r="AB196" s="45"/>
      <c r="AC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87"/>
      <c r="AS196" s="45"/>
      <c r="AT196" s="87"/>
      <c r="AX196" s="142"/>
      <c r="AY196" s="142"/>
      <c r="AZ196" s="45"/>
      <c r="BA196" s="45"/>
      <c r="BB196" s="45"/>
      <c r="BC196" s="45"/>
      <c r="BE196" s="45"/>
    </row>
    <row r="197" spans="27:57" x14ac:dyDescent="0.5">
      <c r="AA197" s="45"/>
      <c r="AB197" s="45"/>
      <c r="AC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87"/>
      <c r="AS197" s="45"/>
      <c r="AT197" s="87"/>
      <c r="AX197" s="142"/>
      <c r="AY197" s="142"/>
      <c r="AZ197" s="45"/>
      <c r="BA197" s="45"/>
      <c r="BB197" s="45"/>
      <c r="BC197" s="45"/>
      <c r="BE197" s="45"/>
    </row>
    <row r="198" spans="27:57" x14ac:dyDescent="0.5">
      <c r="AA198" s="45"/>
      <c r="AB198" s="45"/>
      <c r="AC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87"/>
      <c r="AS198" s="45"/>
      <c r="AT198" s="87"/>
      <c r="AX198" s="142"/>
      <c r="AY198" s="142"/>
      <c r="AZ198" s="45"/>
      <c r="BA198" s="45"/>
      <c r="BB198" s="45"/>
      <c r="BC198" s="45"/>
      <c r="BE198" s="45"/>
    </row>
    <row r="199" spans="27:57" x14ac:dyDescent="0.5">
      <c r="AA199" s="45"/>
      <c r="AB199" s="45"/>
      <c r="AC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87"/>
      <c r="AS199" s="45"/>
      <c r="AT199" s="87"/>
      <c r="AX199" s="142"/>
      <c r="AY199" s="142"/>
      <c r="AZ199" s="45"/>
      <c r="BA199" s="45"/>
      <c r="BB199" s="45"/>
      <c r="BC199" s="45"/>
      <c r="BE199" s="45"/>
    </row>
    <row r="200" spans="27:57" x14ac:dyDescent="0.5">
      <c r="AA200" s="45"/>
      <c r="AB200" s="45"/>
      <c r="AC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87"/>
      <c r="AS200" s="45"/>
      <c r="AT200" s="87"/>
      <c r="AX200" s="142"/>
      <c r="AY200" s="142"/>
      <c r="AZ200" s="45"/>
      <c r="BA200" s="45"/>
      <c r="BB200" s="45"/>
      <c r="BC200" s="45"/>
      <c r="BE200" s="45"/>
    </row>
    <row r="201" spans="27:57" x14ac:dyDescent="0.5">
      <c r="AA201" s="45"/>
      <c r="AB201" s="45"/>
      <c r="AC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87"/>
      <c r="AS201" s="45"/>
      <c r="AT201" s="87"/>
      <c r="AX201" s="142"/>
      <c r="AY201" s="142"/>
      <c r="AZ201" s="45"/>
      <c r="BA201" s="45"/>
      <c r="BB201" s="45"/>
      <c r="BC201" s="45"/>
      <c r="BE201" s="45"/>
    </row>
    <row r="202" spans="27:57" x14ac:dyDescent="0.5">
      <c r="AA202" s="45"/>
      <c r="AB202" s="45"/>
      <c r="AC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87"/>
      <c r="AS202" s="45"/>
      <c r="AT202" s="87"/>
      <c r="AX202" s="142"/>
      <c r="AY202" s="142"/>
      <c r="AZ202" s="45"/>
      <c r="BA202" s="45"/>
      <c r="BB202" s="45"/>
      <c r="BC202" s="45"/>
      <c r="BE202" s="45"/>
    </row>
    <row r="203" spans="27:57" x14ac:dyDescent="0.5">
      <c r="AL203" s="45"/>
      <c r="AM203" s="45"/>
      <c r="AN203" s="45"/>
      <c r="AO203" s="45"/>
      <c r="AP203" s="45"/>
      <c r="AQ203" s="45"/>
      <c r="AR203" s="87"/>
      <c r="AS203" s="45"/>
      <c r="AT203" s="87"/>
      <c r="AX203" s="142"/>
      <c r="AY203" s="142"/>
      <c r="AZ203" s="45"/>
      <c r="BA203" s="45"/>
      <c r="BB203" s="45"/>
      <c r="BC203" s="45"/>
      <c r="BE203" s="45"/>
    </row>
    <row r="204" spans="27:57" x14ac:dyDescent="0.5">
      <c r="AL204" s="45"/>
      <c r="AM204" s="45"/>
      <c r="AN204" s="45"/>
      <c r="AO204" s="45"/>
      <c r="AP204" s="45"/>
      <c r="AQ204" s="45"/>
      <c r="AR204" s="87"/>
      <c r="AS204" s="45"/>
      <c r="AT204" s="87"/>
      <c r="AX204" s="142"/>
      <c r="AY204" s="142"/>
      <c r="AZ204" s="45"/>
      <c r="BA204" s="45"/>
      <c r="BB204" s="45"/>
      <c r="BC204" s="45"/>
      <c r="BE204" s="45"/>
    </row>
    <row r="205" spans="27:57" x14ac:dyDescent="0.5">
      <c r="AL205" s="45"/>
      <c r="AM205" s="45"/>
      <c r="AN205" s="45"/>
      <c r="AO205" s="45"/>
      <c r="AP205" s="45"/>
      <c r="AQ205" s="45"/>
      <c r="AR205" s="87"/>
      <c r="AS205" s="45"/>
      <c r="AT205" s="87"/>
      <c r="AX205" s="142"/>
      <c r="AY205" s="142"/>
      <c r="AZ205" s="45"/>
      <c r="BA205" s="45"/>
      <c r="BB205" s="45"/>
      <c r="BC205" s="45"/>
      <c r="BE205" s="45"/>
    </row>
    <row r="206" spans="27:57" x14ac:dyDescent="0.5">
      <c r="AL206" s="45"/>
      <c r="AM206" s="45"/>
      <c r="AN206" s="45"/>
      <c r="AO206" s="45"/>
      <c r="AP206" s="45"/>
      <c r="AQ206" s="45"/>
      <c r="AR206" s="87"/>
      <c r="AS206" s="45"/>
      <c r="AT206" s="87"/>
      <c r="AX206" s="142"/>
      <c r="AY206" s="142"/>
      <c r="AZ206" s="45"/>
      <c r="BA206" s="45"/>
      <c r="BB206" s="45"/>
      <c r="BC206" s="45"/>
      <c r="BE206" s="45"/>
    </row>
    <row r="207" spans="27:57" x14ac:dyDescent="0.5">
      <c r="AL207" s="45"/>
      <c r="AM207" s="45"/>
      <c r="AN207" s="45"/>
      <c r="AO207" s="45"/>
      <c r="AP207" s="45"/>
      <c r="AQ207" s="45"/>
      <c r="AR207" s="87"/>
      <c r="AS207" s="45"/>
      <c r="AT207" s="87"/>
      <c r="AX207" s="142"/>
      <c r="AY207" s="142"/>
      <c r="AZ207" s="45"/>
      <c r="BA207" s="45"/>
      <c r="BB207" s="45"/>
      <c r="BC207" s="45"/>
      <c r="BE207" s="45"/>
    </row>
    <row r="208" spans="27:57" x14ac:dyDescent="0.5">
      <c r="AL208" s="45"/>
      <c r="AM208" s="45"/>
      <c r="AN208" s="45"/>
      <c r="AO208" s="45"/>
      <c r="AP208" s="45"/>
      <c r="AQ208" s="45"/>
      <c r="AR208" s="87"/>
      <c r="AS208" s="45"/>
      <c r="AT208" s="87"/>
      <c r="AX208" s="142"/>
      <c r="AY208" s="142"/>
      <c r="AZ208" s="45"/>
      <c r="BA208" s="45"/>
      <c r="BB208" s="45"/>
      <c r="BC208" s="45"/>
      <c r="BE208" s="45"/>
    </row>
    <row r="209" spans="38:57" x14ac:dyDescent="0.5">
      <c r="AL209" s="45"/>
      <c r="AM209" s="45"/>
      <c r="AN209" s="45"/>
      <c r="AO209" s="45"/>
      <c r="AP209" s="45"/>
      <c r="AQ209" s="45"/>
      <c r="AR209" s="87"/>
      <c r="AS209" s="45"/>
      <c r="AT209" s="87"/>
      <c r="AX209" s="142"/>
      <c r="AY209" s="142"/>
      <c r="AZ209" s="45"/>
      <c r="BA209" s="45"/>
      <c r="BB209" s="45"/>
      <c r="BC209" s="45"/>
      <c r="BE209" s="45"/>
    </row>
    <row r="210" spans="38:57" x14ac:dyDescent="0.5">
      <c r="AL210" s="45"/>
      <c r="AM210" s="45"/>
      <c r="AN210" s="45"/>
      <c r="AO210" s="45"/>
      <c r="AP210" s="45"/>
      <c r="AQ210" s="45"/>
      <c r="AR210" s="87"/>
      <c r="AS210" s="45"/>
      <c r="AT210" s="87"/>
      <c r="AX210" s="142"/>
      <c r="AY210" s="142"/>
      <c r="AZ210" s="45"/>
      <c r="BA210" s="45"/>
      <c r="BB210" s="45"/>
      <c r="BC210" s="45"/>
      <c r="BE210" s="45"/>
    </row>
    <row r="211" spans="38:57" x14ac:dyDescent="0.5">
      <c r="AL211" s="45"/>
      <c r="AM211" s="45"/>
      <c r="AN211" s="45"/>
      <c r="AO211" s="45"/>
      <c r="AP211" s="45"/>
      <c r="AQ211" s="45"/>
      <c r="AR211" s="87"/>
      <c r="AS211" s="45"/>
      <c r="AT211" s="87"/>
      <c r="AX211" s="142"/>
      <c r="AY211" s="142"/>
      <c r="AZ211" s="45"/>
      <c r="BA211" s="45"/>
      <c r="BB211" s="45"/>
      <c r="BC211" s="45"/>
      <c r="BE211" s="45"/>
    </row>
    <row r="212" spans="38:57" x14ac:dyDescent="0.5">
      <c r="AL212" s="45"/>
      <c r="AM212" s="45"/>
      <c r="AN212" s="45"/>
      <c r="AO212" s="45"/>
      <c r="AP212" s="45"/>
      <c r="AQ212" s="45"/>
      <c r="AR212" s="87"/>
      <c r="AS212" s="45"/>
      <c r="AX212" s="142"/>
      <c r="AY212" s="142"/>
      <c r="BB212" s="45"/>
      <c r="BE212" s="45"/>
    </row>
    <row r="213" spans="38:57" x14ac:dyDescent="0.5">
      <c r="AL213" s="45"/>
      <c r="AM213" s="45"/>
      <c r="AN213" s="45"/>
      <c r="AO213" s="45"/>
      <c r="AP213" s="45"/>
      <c r="AQ213" s="45"/>
      <c r="AR213" s="87"/>
      <c r="AS213" s="45"/>
      <c r="AX213" s="142"/>
      <c r="AY213" s="142"/>
      <c r="BB213" s="45"/>
      <c r="BE213" s="45"/>
    </row>
    <row r="214" spans="38:57" x14ac:dyDescent="0.5">
      <c r="AL214" s="45"/>
      <c r="AM214" s="45"/>
      <c r="AN214" s="45"/>
      <c r="AO214" s="45"/>
      <c r="AP214" s="45"/>
      <c r="AQ214" s="45"/>
      <c r="AR214" s="87"/>
      <c r="AS214" s="45"/>
      <c r="AX214" s="142"/>
      <c r="AY214" s="142"/>
      <c r="BB214" s="45"/>
      <c r="BE214" s="45"/>
    </row>
    <row r="215" spans="38:57" x14ac:dyDescent="0.5">
      <c r="AL215" s="45"/>
      <c r="AM215" s="45"/>
      <c r="AN215" s="45"/>
      <c r="AO215" s="45"/>
      <c r="AP215" s="45"/>
      <c r="AQ215" s="45"/>
      <c r="AR215" s="87"/>
      <c r="AS215" s="45"/>
      <c r="AX215" s="142"/>
      <c r="AY215" s="142"/>
      <c r="BB215" s="45"/>
      <c r="BE215" s="45"/>
    </row>
    <row r="216" spans="38:57" x14ac:dyDescent="0.5">
      <c r="AL216" s="45"/>
      <c r="AM216" s="45"/>
      <c r="AN216" s="45"/>
      <c r="AO216" s="45"/>
      <c r="AP216" s="45"/>
      <c r="AQ216" s="45"/>
      <c r="AR216" s="87"/>
      <c r="AS216" s="45"/>
      <c r="AX216" s="142"/>
      <c r="AY216" s="142"/>
      <c r="BB216" s="45"/>
      <c r="BE216" s="45"/>
    </row>
    <row r="217" spans="38:57" x14ac:dyDescent="0.5">
      <c r="AL217" s="45"/>
      <c r="AM217" s="45"/>
      <c r="AN217" s="45"/>
      <c r="AO217" s="45"/>
      <c r="AP217" s="45"/>
      <c r="AQ217" s="45"/>
      <c r="AR217" s="87"/>
      <c r="AS217" s="45"/>
      <c r="AX217" s="142"/>
      <c r="AY217" s="142"/>
      <c r="BB217" s="45"/>
      <c r="BE217" s="45"/>
    </row>
    <row r="218" spans="38:57" x14ac:dyDescent="0.5">
      <c r="AL218" s="45"/>
      <c r="AM218" s="45"/>
      <c r="AN218" s="45"/>
      <c r="AO218" s="45"/>
      <c r="AP218" s="45"/>
      <c r="AQ218" s="45"/>
      <c r="AR218" s="87"/>
      <c r="AS218" s="45"/>
      <c r="AX218" s="142"/>
      <c r="AY218" s="142"/>
      <c r="BB218" s="45"/>
      <c r="BE218" s="45"/>
    </row>
    <row r="219" spans="38:57" x14ac:dyDescent="0.5">
      <c r="AL219" s="45"/>
      <c r="AM219" s="45"/>
      <c r="AN219" s="45"/>
      <c r="AO219" s="45"/>
      <c r="AP219" s="45"/>
      <c r="AQ219" s="45"/>
      <c r="AR219" s="87"/>
      <c r="AS219" s="45"/>
      <c r="AX219" s="142"/>
      <c r="AY219" s="142"/>
      <c r="BB219" s="45"/>
      <c r="BE219" s="45"/>
    </row>
    <row r="220" spans="38:57" x14ac:dyDescent="0.5">
      <c r="AL220" s="45"/>
      <c r="AM220" s="45"/>
      <c r="AN220" s="45"/>
      <c r="AO220" s="45"/>
      <c r="AP220" s="45"/>
      <c r="AQ220" s="45"/>
      <c r="AR220" s="87"/>
      <c r="AS220" s="45"/>
      <c r="AX220" s="142"/>
      <c r="AY220" s="142"/>
      <c r="BB220" s="45"/>
      <c r="BE220" s="45"/>
    </row>
    <row r="221" spans="38:57" x14ac:dyDescent="0.5">
      <c r="AL221" s="45"/>
      <c r="AM221" s="45"/>
      <c r="AN221" s="45"/>
      <c r="AO221" s="45"/>
      <c r="AP221" s="45"/>
      <c r="AQ221" s="45"/>
      <c r="AR221" s="87"/>
      <c r="AS221" s="45"/>
      <c r="AX221" s="142"/>
      <c r="AY221" s="142"/>
      <c r="BB221" s="45"/>
      <c r="BE221" s="45"/>
    </row>
    <row r="222" spans="38:57" x14ac:dyDescent="0.5">
      <c r="AL222" s="45"/>
      <c r="AM222" s="45"/>
      <c r="AN222" s="45"/>
      <c r="AO222" s="45"/>
      <c r="AP222" s="45"/>
      <c r="AQ222" s="45"/>
      <c r="AR222" s="87"/>
      <c r="AS222" s="45"/>
      <c r="AX222" s="142"/>
      <c r="AY222" s="142"/>
      <c r="BB222" s="45"/>
      <c r="BE222" s="45"/>
    </row>
    <row r="223" spans="38:57" x14ac:dyDescent="0.5">
      <c r="AL223" s="45"/>
      <c r="AM223" s="45"/>
      <c r="AN223" s="45"/>
      <c r="AO223" s="45"/>
      <c r="AP223" s="45"/>
      <c r="AQ223" s="45"/>
      <c r="AR223" s="87"/>
      <c r="AS223" s="45"/>
      <c r="AX223" s="142"/>
      <c r="AY223" s="142"/>
      <c r="BB223" s="45"/>
      <c r="BE223" s="45"/>
    </row>
    <row r="224" spans="38:57" x14ac:dyDescent="0.5">
      <c r="AL224" s="45"/>
      <c r="AM224" s="45"/>
      <c r="AN224" s="45"/>
      <c r="AO224" s="45"/>
      <c r="AP224" s="45"/>
      <c r="AQ224" s="45"/>
      <c r="AR224" s="87"/>
      <c r="AS224" s="45"/>
      <c r="AX224" s="142"/>
      <c r="AY224" s="142"/>
      <c r="BB224" s="45"/>
      <c r="BE224" s="45"/>
    </row>
    <row r="225" spans="38:57" x14ac:dyDescent="0.5">
      <c r="AL225" s="45"/>
      <c r="AM225" s="45"/>
      <c r="AN225" s="45"/>
      <c r="AO225" s="45"/>
      <c r="AP225" s="45"/>
      <c r="AQ225" s="45"/>
      <c r="AR225" s="87"/>
      <c r="AS225" s="45"/>
      <c r="AX225" s="142"/>
      <c r="AY225" s="142"/>
      <c r="BB225" s="45"/>
      <c r="BE225" s="45"/>
    </row>
    <row r="226" spans="38:57" x14ac:dyDescent="0.5">
      <c r="AM226" s="45"/>
      <c r="AN226" s="45"/>
      <c r="AO226" s="45"/>
      <c r="AP226" s="45"/>
      <c r="AQ226" s="45"/>
      <c r="AR226" s="87"/>
      <c r="AS226" s="45"/>
      <c r="AX226" s="142"/>
      <c r="AY226" s="142"/>
      <c r="BB226" s="45"/>
      <c r="BE226" s="45"/>
    </row>
    <row r="227" spans="38:57" x14ac:dyDescent="0.5">
      <c r="AM227" s="45"/>
      <c r="AN227" s="45"/>
      <c r="AO227" s="45"/>
      <c r="AP227" s="45"/>
      <c r="AQ227" s="45"/>
      <c r="AR227" s="87"/>
      <c r="AS227" s="45"/>
      <c r="AX227" s="142"/>
      <c r="AY227" s="142"/>
      <c r="BB227" s="45"/>
      <c r="BE227" s="45"/>
    </row>
    <row r="228" spans="38:57" x14ac:dyDescent="0.5">
      <c r="AM228" s="45"/>
      <c r="AN228" s="45"/>
      <c r="AO228" s="45"/>
      <c r="AP228" s="45"/>
      <c r="AQ228" s="45"/>
      <c r="AR228" s="87"/>
      <c r="AS228" s="45"/>
      <c r="AX228" s="142"/>
      <c r="AY228" s="142"/>
      <c r="BB228" s="45"/>
      <c r="BE228" s="45"/>
    </row>
    <row r="229" spans="38:57" x14ac:dyDescent="0.5">
      <c r="AM229" s="45"/>
      <c r="AN229" s="45"/>
      <c r="AO229" s="45"/>
      <c r="AP229" s="45"/>
      <c r="AQ229" s="45"/>
      <c r="AR229" s="87"/>
      <c r="AS229" s="45"/>
      <c r="AX229" s="142"/>
      <c r="AY229" s="142"/>
      <c r="BB229" s="45"/>
      <c r="BE229" s="45"/>
    </row>
    <row r="230" spans="38:57" x14ac:dyDescent="0.5">
      <c r="AM230" s="45"/>
      <c r="AN230" s="45"/>
      <c r="AO230" s="45"/>
      <c r="AP230" s="45"/>
      <c r="AQ230" s="45"/>
      <c r="AR230" s="87"/>
      <c r="AS230" s="45"/>
      <c r="AX230" s="142"/>
      <c r="AY230" s="142"/>
      <c r="BB230" s="45"/>
      <c r="BE230" s="45"/>
    </row>
    <row r="231" spans="38:57" x14ac:dyDescent="0.5">
      <c r="AM231" s="45"/>
      <c r="AN231" s="45"/>
      <c r="AO231" s="45"/>
      <c r="AP231" s="45"/>
      <c r="AQ231" s="45"/>
      <c r="AR231" s="87"/>
      <c r="AS231" s="45"/>
      <c r="AX231" s="142"/>
      <c r="AY231" s="142"/>
      <c r="BB231" s="45"/>
      <c r="BE231" s="45"/>
    </row>
    <row r="232" spans="38:57" x14ac:dyDescent="0.5">
      <c r="AM232" s="45"/>
      <c r="AN232" s="45"/>
      <c r="AO232" s="45"/>
      <c r="AP232" s="45"/>
      <c r="AQ232" s="45"/>
      <c r="AR232" s="87"/>
      <c r="AS232" s="45"/>
      <c r="AX232" s="142"/>
      <c r="AY232" s="142"/>
      <c r="BB232" s="45"/>
      <c r="BE232" s="45"/>
    </row>
    <row r="233" spans="38:57" x14ac:dyDescent="0.5">
      <c r="AM233" s="45"/>
      <c r="AN233" s="45"/>
      <c r="AO233" s="45"/>
      <c r="AP233" s="45"/>
      <c r="AQ233" s="45"/>
      <c r="AR233" s="87"/>
      <c r="AS233" s="45"/>
      <c r="AX233" s="142"/>
      <c r="AY233" s="142"/>
      <c r="BB233" s="45"/>
      <c r="BE233" s="45"/>
    </row>
    <row r="234" spans="38:57" x14ac:dyDescent="0.5">
      <c r="AM234" s="45"/>
      <c r="AN234" s="45"/>
      <c r="AO234" s="45"/>
      <c r="AP234" s="45"/>
      <c r="AQ234" s="45"/>
      <c r="AR234" s="87"/>
      <c r="AS234" s="45"/>
      <c r="AX234" s="142"/>
      <c r="AY234" s="142"/>
      <c r="BB234" s="45"/>
      <c r="BE234" s="45"/>
    </row>
  </sheetData>
  <mergeCells count="1">
    <mergeCell ref="AU5:AV5"/>
  </mergeCells>
  <conditionalFormatting sqref="BA29:BA30">
    <cfRule type="cellIs" dxfId="121" priority="9" stopIfTrue="1" operator="lessThan">
      <formula>0</formula>
    </cfRule>
  </conditionalFormatting>
  <conditionalFormatting sqref="BA52">
    <cfRule type="cellIs" dxfId="120" priority="10" stopIfTrue="1" operator="greaterThan">
      <formula>0</formula>
    </cfRule>
    <cfRule type="cellIs" dxfId="119" priority="11" stopIfTrue="1" operator="lessThan">
      <formula>0</formula>
    </cfRule>
  </conditionalFormatting>
  <conditionalFormatting sqref="AN11:AN18">
    <cfRule type="cellIs" dxfId="118" priority="7" operator="lessThan">
      <formula>0</formula>
    </cfRule>
    <cfRule type="cellIs" dxfId="117" priority="8" operator="greaterThan">
      <formula>0</formula>
    </cfRule>
  </conditionalFormatting>
  <conditionalFormatting sqref="AH11:AH18">
    <cfRule type="cellIs" dxfId="116" priority="5" operator="lessThan">
      <formula>0</formula>
    </cfRule>
    <cfRule type="cellIs" dxfId="115" priority="6" operator="greaterThan">
      <formula>0</formula>
    </cfRule>
  </conditionalFormatting>
  <conditionalFormatting sqref="AQ11:AQ18">
    <cfRule type="cellIs" dxfId="114" priority="3" operator="lessThan">
      <formula>0</formula>
    </cfRule>
    <cfRule type="cellIs" dxfId="113" priority="4" operator="greaterThan">
      <formula>0</formula>
    </cfRule>
  </conditionalFormatting>
  <conditionalFormatting sqref="AS11:AS18">
    <cfRule type="cellIs" dxfId="112" priority="1" operator="lessThan">
      <formula>0</formula>
    </cfRule>
    <cfRule type="cellIs" dxfId="111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Q258"/>
  <sheetViews>
    <sheetView zoomScale="96" zoomScaleNormal="96" workbookViewId="0">
      <selection activeCell="R5" sqref="R5:S5"/>
    </sheetView>
  </sheetViews>
  <sheetFormatPr baseColWidth="10" defaultRowHeight="15" x14ac:dyDescent="0.5"/>
  <cols>
    <col min="1" max="1" width="3.453125" customWidth="1"/>
    <col min="2" max="2" width="5.90625" customWidth="1"/>
    <col min="3" max="3" width="3.81640625" customWidth="1"/>
    <col min="4" max="4" width="8.90625" customWidth="1"/>
    <col min="6" max="6" width="7.1796875" customWidth="1"/>
    <col min="7" max="7" width="4.90625" customWidth="1"/>
    <col min="8" max="8" width="6.90625" customWidth="1"/>
    <col min="9" max="10" width="5.90625" customWidth="1"/>
    <col min="11" max="11" width="7.36328125" customWidth="1"/>
    <col min="12" max="12" width="6.36328125" customWidth="1"/>
    <col min="13" max="13" width="4.81640625" customWidth="1"/>
    <col min="14" max="14" width="5.36328125" customWidth="1"/>
    <col min="15" max="15" width="5.1796875" style="125" customWidth="1"/>
    <col min="16" max="16" width="7" customWidth="1"/>
    <col min="17" max="17" width="5.36328125" customWidth="1"/>
    <col min="18" max="18" width="7.1796875" customWidth="1"/>
    <col min="19" max="19" width="4.453125" style="125" customWidth="1"/>
    <col min="20" max="20" width="6.36328125" customWidth="1"/>
    <col min="21" max="21" width="6.90625" style="11" customWidth="1"/>
    <col min="22" max="22" width="7.453125" style="11" customWidth="1"/>
    <col min="23" max="23" width="6.90625" style="125" customWidth="1"/>
    <col min="24" max="24" width="7.453125" style="1" customWidth="1"/>
    <col min="25" max="25" width="6.90625" style="125" customWidth="1"/>
    <col min="26" max="26" width="5.36328125" style="1" customWidth="1"/>
    <col min="27" max="27" width="9" customWidth="1"/>
    <col min="28" max="28" width="7.6328125" customWidth="1"/>
    <col min="29" max="29" width="5.36328125" customWidth="1"/>
    <col min="30" max="30" width="7.08984375" customWidth="1"/>
    <col min="31" max="31" width="6.54296875" customWidth="1"/>
    <col min="33" max="33" width="7.81640625" customWidth="1"/>
    <col min="34" max="34" width="11.54296875" style="11"/>
    <col min="35" max="35" width="20.90625" customWidth="1"/>
    <col min="36" max="36" width="14" customWidth="1"/>
    <col min="37" max="37" width="12.54296875" customWidth="1"/>
    <col min="38" max="38" width="10.90625" customWidth="1"/>
  </cols>
  <sheetData>
    <row r="1" spans="1:43" x14ac:dyDescent="0.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139"/>
      <c r="P1" s="54"/>
      <c r="Q1" s="54"/>
      <c r="R1" s="54"/>
      <c r="S1" s="139"/>
      <c r="T1" s="54"/>
      <c r="U1" s="54"/>
      <c r="V1" s="83"/>
      <c r="W1" s="139"/>
      <c r="X1" s="102"/>
      <c r="Y1" s="139"/>
      <c r="Z1" s="102"/>
      <c r="AA1" s="4"/>
      <c r="AB1" s="6"/>
      <c r="AC1" s="6"/>
      <c r="AD1" s="3"/>
      <c r="AE1" s="3"/>
      <c r="AH1"/>
    </row>
    <row r="2" spans="1:43" s="192" customFormat="1" ht="32.4" x14ac:dyDescent="1">
      <c r="A2" s="191"/>
      <c r="B2" s="191"/>
      <c r="C2" s="165" t="s">
        <v>479</v>
      </c>
      <c r="D2" s="191"/>
      <c r="E2" s="191"/>
      <c r="F2" s="191"/>
      <c r="G2" s="191"/>
      <c r="H2" s="191"/>
      <c r="I2" s="191"/>
      <c r="J2" s="191"/>
      <c r="K2" s="191"/>
      <c r="L2" s="165" t="s">
        <v>437</v>
      </c>
      <c r="M2" s="165"/>
      <c r="N2" s="165"/>
      <c r="O2" s="209"/>
      <c r="P2" s="165" t="str">
        <f>+År!B3</f>
        <v>VAK GRIS</v>
      </c>
      <c r="Q2" s="191"/>
      <c r="R2" s="191"/>
      <c r="S2" s="193"/>
      <c r="T2" s="191"/>
      <c r="U2" s="191"/>
      <c r="V2" s="201"/>
      <c r="W2" s="191"/>
      <c r="X2" s="191"/>
      <c r="Y2" s="193"/>
      <c r="Z2" s="193"/>
      <c r="AA2" s="4"/>
      <c r="AB2" s="6"/>
      <c r="AC2" s="6"/>
      <c r="AD2" s="3"/>
      <c r="AE2" s="3"/>
      <c r="AF2"/>
      <c r="AG2"/>
      <c r="AH2"/>
      <c r="AI2"/>
      <c r="AJ2"/>
      <c r="AK2"/>
      <c r="AL2"/>
    </row>
    <row r="3" spans="1:43" x14ac:dyDescent="0.5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139"/>
      <c r="P3" s="54"/>
      <c r="Q3" s="54"/>
      <c r="R3" s="54"/>
      <c r="S3" s="139"/>
      <c r="T3" s="54"/>
      <c r="U3" s="54"/>
      <c r="V3" s="83"/>
      <c r="W3" s="139"/>
      <c r="X3" s="102"/>
      <c r="Y3" s="139"/>
      <c r="Z3" s="102"/>
      <c r="AA3" s="4"/>
      <c r="AB3" s="6"/>
      <c r="AC3" s="6"/>
      <c r="AD3" s="3"/>
      <c r="AE3" s="3"/>
      <c r="AH3"/>
    </row>
    <row r="4" spans="1:43" x14ac:dyDescent="0.5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139"/>
      <c r="P4" s="54"/>
      <c r="Q4" s="54"/>
      <c r="R4" s="54"/>
      <c r="S4" s="139"/>
      <c r="T4" s="54"/>
      <c r="U4" s="54"/>
      <c r="V4" s="83"/>
      <c r="W4" s="139"/>
      <c r="X4" s="102"/>
      <c r="Y4" s="139"/>
      <c r="Z4" s="102"/>
      <c r="AA4" s="4"/>
      <c r="AB4" s="6"/>
      <c r="AC4" s="6"/>
      <c r="AD4" s="3"/>
      <c r="AE4" s="3"/>
      <c r="AH4"/>
    </row>
    <row r="5" spans="1:43" s="226" customFormat="1" ht="20.100000000000001" x14ac:dyDescent="0.65">
      <c r="A5" s="176"/>
      <c r="B5" s="176"/>
      <c r="C5" s="176"/>
      <c r="D5" s="176"/>
      <c r="E5" s="176"/>
      <c r="F5" s="159" t="s">
        <v>8</v>
      </c>
      <c r="G5" s="175">
        <f>+År!M3</f>
        <v>52</v>
      </c>
      <c r="H5" s="176"/>
      <c r="I5" s="159"/>
      <c r="J5" s="159"/>
      <c r="K5" s="176"/>
      <c r="L5" s="176"/>
      <c r="M5" s="159" t="s">
        <v>373</v>
      </c>
      <c r="N5" s="176"/>
      <c r="O5" s="224"/>
      <c r="P5" s="176"/>
      <c r="Q5" s="176"/>
      <c r="R5" s="374">
        <f>SUM(H12:H17)</f>
        <v>28805</v>
      </c>
      <c r="S5" s="374"/>
      <c r="T5" s="176"/>
      <c r="U5" s="176"/>
      <c r="V5" s="225"/>
      <c r="W5" s="176"/>
      <c r="X5" s="224"/>
      <c r="Y5" s="224"/>
      <c r="Z5" s="224"/>
      <c r="AA5" s="4"/>
      <c r="AB5" s="6"/>
      <c r="AC5" s="6"/>
      <c r="AD5" s="3"/>
      <c r="AE5" s="3"/>
      <c r="AF5"/>
      <c r="AG5"/>
      <c r="AH5"/>
      <c r="AI5"/>
      <c r="AJ5"/>
      <c r="AK5"/>
      <c r="AL5"/>
      <c r="AN5" s="230"/>
      <c r="AO5" s="230"/>
      <c r="AP5" s="230"/>
      <c r="AQ5" s="230"/>
    </row>
    <row r="6" spans="1:43" x14ac:dyDescent="0.5">
      <c r="A6" s="54"/>
      <c r="B6" s="54"/>
      <c r="C6" s="54"/>
      <c r="D6" s="54"/>
      <c r="E6" s="54"/>
      <c r="F6" s="60"/>
      <c r="G6" s="60"/>
      <c r="H6" s="60"/>
      <c r="I6" s="60"/>
      <c r="J6" s="60"/>
      <c r="K6" s="60"/>
      <c r="L6" s="60"/>
      <c r="M6" s="60"/>
      <c r="N6" s="60"/>
      <c r="O6" s="150"/>
      <c r="P6" s="60"/>
      <c r="Q6" s="60"/>
      <c r="R6" s="60"/>
      <c r="S6" s="139"/>
      <c r="T6" s="54"/>
      <c r="U6" s="54"/>
      <c r="V6" s="83"/>
      <c r="W6" s="139"/>
      <c r="X6" s="102"/>
      <c r="Y6" s="150"/>
      <c r="Z6" s="102"/>
      <c r="AA6" s="4"/>
      <c r="AB6" s="6"/>
      <c r="AC6" s="6"/>
      <c r="AD6" s="3"/>
      <c r="AE6" s="3"/>
      <c r="AH6"/>
      <c r="AM6" s="3"/>
      <c r="AN6" s="3"/>
      <c r="AO6" s="3"/>
      <c r="AP6" s="3"/>
    </row>
    <row r="7" spans="1:43" x14ac:dyDescent="0.5">
      <c r="A7" s="54"/>
      <c r="B7" s="54"/>
      <c r="C7" s="54"/>
      <c r="D7" s="54"/>
      <c r="E7" s="54"/>
      <c r="F7" s="60"/>
      <c r="G7" s="60"/>
      <c r="H7" s="60"/>
      <c r="I7" s="60"/>
      <c r="J7" s="60"/>
      <c r="K7" s="60"/>
      <c r="L7" s="60"/>
      <c r="M7" s="60"/>
      <c r="N7" s="60"/>
      <c r="O7" s="150"/>
      <c r="P7" s="60"/>
      <c r="Q7" s="60"/>
      <c r="R7" s="60"/>
      <c r="S7" s="139"/>
      <c r="T7" s="54"/>
      <c r="U7" s="54"/>
      <c r="V7" s="83"/>
      <c r="W7" s="139"/>
      <c r="X7" s="102"/>
      <c r="Y7" s="150"/>
      <c r="Z7" s="102"/>
      <c r="AA7" s="4"/>
      <c r="AB7" s="6"/>
      <c r="AC7" s="6"/>
      <c r="AD7" s="3"/>
      <c r="AE7" s="3"/>
      <c r="AH7"/>
      <c r="AM7" s="3"/>
      <c r="AN7" s="3"/>
      <c r="AO7" s="3"/>
      <c r="AP7" s="3"/>
    </row>
    <row r="8" spans="1:43" x14ac:dyDescent="0.5">
      <c r="A8" s="54"/>
      <c r="B8" s="54"/>
      <c r="C8" s="54"/>
      <c r="D8" s="54"/>
      <c r="E8" s="54"/>
      <c r="F8" s="54"/>
      <c r="G8" s="54"/>
      <c r="H8" s="54"/>
      <c r="I8" s="54"/>
      <c r="J8" s="54"/>
      <c r="K8" s="60"/>
      <c r="L8" s="60"/>
      <c r="M8" s="60"/>
      <c r="N8" s="60"/>
      <c r="O8" s="150"/>
      <c r="P8" s="60"/>
      <c r="Q8" s="60"/>
      <c r="R8" s="60"/>
      <c r="S8" s="150"/>
      <c r="T8" s="60"/>
      <c r="U8" s="60"/>
      <c r="V8" s="93" t="s">
        <v>463</v>
      </c>
      <c r="W8" s="150" t="s">
        <v>3</v>
      </c>
      <c r="X8" s="102"/>
      <c r="Y8" s="150"/>
      <c r="Z8" s="54"/>
      <c r="AA8" s="4"/>
      <c r="AB8" s="6"/>
      <c r="AC8" s="6"/>
      <c r="AD8" s="3"/>
      <c r="AE8" s="3"/>
      <c r="AH8"/>
    </row>
    <row r="9" spans="1:43" x14ac:dyDescent="0.5">
      <c r="A9" s="54"/>
      <c r="B9" s="54"/>
      <c r="C9" s="54"/>
      <c r="D9" s="54"/>
      <c r="E9" s="54"/>
      <c r="F9" s="49" t="s">
        <v>3</v>
      </c>
      <c r="G9" s="54"/>
      <c r="H9" s="54"/>
      <c r="I9" s="54"/>
      <c r="J9" s="278" t="s">
        <v>364</v>
      </c>
      <c r="K9" s="93" t="s">
        <v>3</v>
      </c>
      <c r="L9" s="54"/>
      <c r="M9" s="54"/>
      <c r="N9" s="54"/>
      <c r="O9" s="139"/>
      <c r="P9" s="54"/>
      <c r="Q9" s="54"/>
      <c r="R9" s="49" t="s">
        <v>17</v>
      </c>
      <c r="S9" s="150"/>
      <c r="T9" s="49" t="s">
        <v>397</v>
      </c>
      <c r="U9" s="60"/>
      <c r="V9" s="93" t="s">
        <v>464</v>
      </c>
      <c r="W9" s="93" t="s">
        <v>11</v>
      </c>
      <c r="X9" s="102"/>
      <c r="Y9" s="121" t="s">
        <v>17</v>
      </c>
      <c r="Z9" s="54"/>
      <c r="AA9" s="4"/>
      <c r="AB9" s="6"/>
      <c r="AC9" s="6"/>
      <c r="AD9" s="3"/>
      <c r="AE9" s="3"/>
      <c r="AH9"/>
    </row>
    <row r="10" spans="1:43" x14ac:dyDescent="0.5">
      <c r="A10" s="54"/>
      <c r="B10" s="54"/>
      <c r="C10" s="54"/>
      <c r="D10" s="54"/>
      <c r="E10" s="54"/>
      <c r="F10" s="49" t="s">
        <v>444</v>
      </c>
      <c r="G10" s="54"/>
      <c r="H10" s="93" t="s">
        <v>3</v>
      </c>
      <c r="I10" s="54"/>
      <c r="J10" s="278" t="s">
        <v>503</v>
      </c>
      <c r="K10" s="93" t="s">
        <v>403</v>
      </c>
      <c r="L10" s="121" t="s">
        <v>3</v>
      </c>
      <c r="M10" s="54"/>
      <c r="N10" s="121" t="s">
        <v>1</v>
      </c>
      <c r="O10" s="139"/>
      <c r="P10" s="49" t="s">
        <v>17</v>
      </c>
      <c r="Q10" s="54"/>
      <c r="R10" s="49" t="s">
        <v>401</v>
      </c>
      <c r="S10" s="150"/>
      <c r="T10" s="49" t="s">
        <v>401</v>
      </c>
      <c r="U10" s="49" t="s">
        <v>397</v>
      </c>
      <c r="V10" s="93" t="s">
        <v>462</v>
      </c>
      <c r="W10" s="93" t="s">
        <v>443</v>
      </c>
      <c r="X10" s="49" t="s">
        <v>17</v>
      </c>
      <c r="Y10" s="121" t="s">
        <v>401</v>
      </c>
      <c r="Z10" s="54"/>
      <c r="AA10" s="6"/>
      <c r="AB10" s="13"/>
      <c r="AC10" s="7"/>
      <c r="AD10" s="3"/>
      <c r="AE10" s="3"/>
      <c r="AH10"/>
    </row>
    <row r="11" spans="1:43" x14ac:dyDescent="0.5">
      <c r="A11" s="54"/>
      <c r="B11" s="60" t="s">
        <v>62</v>
      </c>
      <c r="C11" s="60" t="s">
        <v>372</v>
      </c>
      <c r="D11" s="57"/>
      <c r="E11" s="60" t="s">
        <v>376</v>
      </c>
      <c r="F11" s="49" t="s">
        <v>440</v>
      </c>
      <c r="G11" s="134" t="s">
        <v>445</v>
      </c>
      <c r="H11" s="93" t="s">
        <v>11</v>
      </c>
      <c r="I11" s="134" t="s">
        <v>445</v>
      </c>
      <c r="J11" s="134">
        <v>2017</v>
      </c>
      <c r="K11" s="93" t="s">
        <v>395</v>
      </c>
      <c r="L11" s="121" t="s">
        <v>364</v>
      </c>
      <c r="M11" s="149" t="s">
        <v>445</v>
      </c>
      <c r="N11" s="121" t="s">
        <v>364</v>
      </c>
      <c r="O11" s="138" t="s">
        <v>445</v>
      </c>
      <c r="P11" s="49" t="s">
        <v>395</v>
      </c>
      <c r="Q11" s="134" t="s">
        <v>445</v>
      </c>
      <c r="R11" s="49" t="s">
        <v>398</v>
      </c>
      <c r="S11" s="138" t="s">
        <v>445</v>
      </c>
      <c r="T11" s="49" t="s">
        <v>398</v>
      </c>
      <c r="U11" s="49" t="s">
        <v>399</v>
      </c>
      <c r="V11" s="93" t="s">
        <v>395</v>
      </c>
      <c r="W11" s="93" t="s">
        <v>474</v>
      </c>
      <c r="X11" s="49" t="s">
        <v>29</v>
      </c>
      <c r="Y11" s="121" t="s">
        <v>404</v>
      </c>
      <c r="Z11" s="54"/>
      <c r="AA11" s="6"/>
      <c r="AB11" s="13"/>
      <c r="AC11" s="7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</row>
    <row r="12" spans="1:43" x14ac:dyDescent="0.5">
      <c r="A12" s="54"/>
      <c r="B12" s="4">
        <f>+'Ark1'!C871</f>
        <v>2022</v>
      </c>
      <c r="C12" s="4">
        <f>+'Ark1'!I871</f>
        <v>6</v>
      </c>
      <c r="D12" s="66" t="s">
        <v>51</v>
      </c>
      <c r="E12" s="66" t="s">
        <v>380</v>
      </c>
      <c r="F12" s="4">
        <f>+'Ark1'!Q871</f>
        <v>73</v>
      </c>
      <c r="G12" s="4">
        <f t="shared" ref="G12:G17" si="0">+F12-F19</f>
        <v>25</v>
      </c>
      <c r="H12" s="21">
        <f>+'Ark1'!R871</f>
        <v>10728</v>
      </c>
      <c r="I12" s="4">
        <f t="shared" ref="I12:I17" si="1">+H12-H19</f>
        <v>2159</v>
      </c>
      <c r="J12" s="280">
        <f t="shared" ref="J12:J17" si="2">100*H12/H19</f>
        <v>125.19547205041428</v>
      </c>
      <c r="K12" s="21">
        <f>+'Ark1'!S871</f>
        <v>10727</v>
      </c>
      <c r="L12" s="66">
        <f>+'Ark1'!AA871</f>
        <v>37.243534108661699</v>
      </c>
      <c r="M12" s="66">
        <f t="shared" ref="M12:M17" si="3">+L12-L19</f>
        <v>4.6518712454333411</v>
      </c>
      <c r="N12" s="66">
        <f>+'Ark1'!AB871</f>
        <v>37.828316897914867</v>
      </c>
      <c r="O12" s="66">
        <f t="shared" ref="O12:O17" si="4">+N12-N19</f>
        <v>5.1123114593602779</v>
      </c>
      <c r="P12" s="7">
        <f>+'Ark1'!U871</f>
        <v>60.795282930921985</v>
      </c>
      <c r="Q12" s="7">
        <f t="shared" ref="Q12:Q17" si="5">+P12-P19</f>
        <v>-0.36099624741601843</v>
      </c>
      <c r="R12" s="7">
        <f>+'Ark1'!W871</f>
        <v>87.112957024331322</v>
      </c>
      <c r="S12" s="66">
        <f t="shared" ref="S12:S17" si="6">+R12-R19</f>
        <v>1.9266463333883195</v>
      </c>
      <c r="T12" s="7">
        <f>+'Ark1'!X871</f>
        <v>9.8806562632589863</v>
      </c>
      <c r="U12" s="7">
        <f>+'Ark1'!Y871</f>
        <v>2.5544584325254145</v>
      </c>
      <c r="V12" s="21">
        <f>+'Ark1'!Z871</f>
        <v>-24.179343873238569</v>
      </c>
      <c r="W12" s="21">
        <f t="shared" ref="W12:W49" si="7">+H12/F12</f>
        <v>146.95890410958904</v>
      </c>
      <c r="X12" s="7">
        <f>+'Ark1'!T871</f>
        <v>16.182140193885157</v>
      </c>
      <c r="Y12" s="66">
        <f>+'Ark1'!V871</f>
        <v>94.388870602334819</v>
      </c>
      <c r="Z12" s="54"/>
      <c r="AA12" s="6"/>
      <c r="AB12" s="13"/>
      <c r="AC12" s="7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</row>
    <row r="13" spans="1:43" x14ac:dyDescent="0.5">
      <c r="A13" s="54"/>
      <c r="B13" s="4">
        <f>+'Ark1'!C872</f>
        <v>2022</v>
      </c>
      <c r="C13" s="4">
        <f>+'Ark1'!I872</f>
        <v>24</v>
      </c>
      <c r="D13" s="66" t="s">
        <v>51</v>
      </c>
      <c r="E13" s="66" t="s">
        <v>67</v>
      </c>
      <c r="F13" s="4">
        <f>+'Ark1'!Q872</f>
        <v>68</v>
      </c>
      <c r="G13" s="4">
        <f t="shared" si="0"/>
        <v>12</v>
      </c>
      <c r="H13" s="21">
        <f>+'Ark1'!R872</f>
        <v>6314</v>
      </c>
      <c r="I13" s="4">
        <f t="shared" si="1"/>
        <v>1460</v>
      </c>
      <c r="J13" s="280">
        <f t="shared" si="2"/>
        <v>130.07828594973219</v>
      </c>
      <c r="K13" s="21">
        <f>+'Ark1'!S872</f>
        <v>6309</v>
      </c>
      <c r="L13" s="66">
        <f>+'Ark1'!AA872</f>
        <v>21.919805589307408</v>
      </c>
      <c r="M13" s="66">
        <f t="shared" si="3"/>
        <v>3.4579160411558796</v>
      </c>
      <c r="N13" s="66">
        <f>+'Ark1'!AB872</f>
        <v>21.553997656019167</v>
      </c>
      <c r="O13" s="66">
        <f t="shared" si="4"/>
        <v>3.2454761325367905</v>
      </c>
      <c r="P13" s="7">
        <f>+'Ark1'!U872</f>
        <v>60.961959106038996</v>
      </c>
      <c r="Q13" s="7">
        <f t="shared" si="5"/>
        <v>0.1739928995687734</v>
      </c>
      <c r="R13" s="7">
        <f>+'Ark1'!W872</f>
        <v>84.39395149786013</v>
      </c>
      <c r="S13" s="66">
        <f t="shared" si="6"/>
        <v>0.22886392316388537</v>
      </c>
      <c r="T13" s="7">
        <f>+'Ark1'!X872</f>
        <v>11.150112054386501</v>
      </c>
      <c r="U13" s="7">
        <f>+'Ark1'!Y872</f>
        <v>2.2790322470538631</v>
      </c>
      <c r="V13" s="21">
        <f>+'Ark1'!Z872</f>
        <v>-37.259346489670179</v>
      </c>
      <c r="W13" s="21">
        <f t="shared" si="7"/>
        <v>92.852941176470594</v>
      </c>
      <c r="X13" s="7">
        <f>+'Ark1'!T872</f>
        <v>16.233449477351911</v>
      </c>
      <c r="Y13" s="66">
        <f>+'Ark1'!V872</f>
        <v>91.467612262452491</v>
      </c>
      <c r="Z13" s="54"/>
      <c r="AA13" s="6"/>
      <c r="AB13" s="13"/>
      <c r="AC13" s="7"/>
      <c r="AD13" s="3"/>
      <c r="AE13" s="4"/>
      <c r="AF13" s="4"/>
      <c r="AG13" s="4"/>
      <c r="AH13" s="3"/>
      <c r="AI13" s="3"/>
      <c r="AJ13" s="3"/>
      <c r="AK13" s="3"/>
      <c r="AL13" s="3"/>
      <c r="AM13" s="3"/>
      <c r="AN13" s="3"/>
    </row>
    <row r="14" spans="1:43" x14ac:dyDescent="0.5">
      <c r="A14" s="54"/>
      <c r="B14" s="4">
        <f>+'Ark1'!C873</f>
        <v>2022</v>
      </c>
      <c r="C14" s="4">
        <f>+'Ark1'!I873</f>
        <v>49</v>
      </c>
      <c r="D14" s="66" t="s">
        <v>51</v>
      </c>
      <c r="E14" s="66" t="s">
        <v>68</v>
      </c>
      <c r="F14" s="4">
        <f>+'Ark1'!Q873</f>
        <v>42</v>
      </c>
      <c r="G14" s="4">
        <f t="shared" si="0"/>
        <v>-2</v>
      </c>
      <c r="H14" s="21">
        <f>+'Ark1'!R873</f>
        <v>8464</v>
      </c>
      <c r="I14" s="4">
        <f t="shared" si="1"/>
        <v>408</v>
      </c>
      <c r="J14" s="280">
        <f t="shared" si="2"/>
        <v>105.06454816285998</v>
      </c>
      <c r="K14" s="21">
        <f>+'Ark1'!S873</f>
        <v>8460</v>
      </c>
      <c r="L14" s="66">
        <f>+'Ark1'!AA873</f>
        <v>29.383787536885961</v>
      </c>
      <c r="M14" s="66">
        <f t="shared" si="3"/>
        <v>-1.2567114742200793</v>
      </c>
      <c r="N14" s="66">
        <f>+'Ark1'!AB873</f>
        <v>28.898085130199</v>
      </c>
      <c r="O14" s="66">
        <f t="shared" si="4"/>
        <v>-1.4083901041061502</v>
      </c>
      <c r="P14" s="7">
        <f>+'Ark1'!U873</f>
        <v>60.820449172576851</v>
      </c>
      <c r="Q14" s="7">
        <f t="shared" si="5"/>
        <v>-0.19333964729892728</v>
      </c>
      <c r="R14" s="7">
        <f>+'Ark1'!W873</f>
        <v>84.380621749409116</v>
      </c>
      <c r="S14" s="66">
        <f t="shared" si="6"/>
        <v>0.39043541400519644</v>
      </c>
      <c r="T14" s="7">
        <f>+'Ark1'!X873</f>
        <v>11.059289604841164</v>
      </c>
      <c r="U14" s="7">
        <f>+'Ark1'!Y873</f>
        <v>2.3448112399429455</v>
      </c>
      <c r="V14" s="21">
        <f>+'Ark1'!Z873</f>
        <v>-42.296823018256191</v>
      </c>
      <c r="W14" s="21">
        <f t="shared" si="7"/>
        <v>201.52380952380952</v>
      </c>
      <c r="X14" s="7">
        <f>+'Ark1'!T873</f>
        <v>16.200850661625701</v>
      </c>
      <c r="Y14" s="66">
        <f>+'Ark1'!V873</f>
        <v>91.438335779360614</v>
      </c>
      <c r="Z14" s="54"/>
      <c r="AA14" s="6"/>
      <c r="AB14" s="14"/>
      <c r="AC14" s="7"/>
      <c r="AD14" s="3"/>
      <c r="AE14" s="4"/>
      <c r="AF14" s="4"/>
      <c r="AG14" s="6"/>
      <c r="AH14" s="6"/>
      <c r="AI14" s="6"/>
      <c r="AJ14" s="3"/>
      <c r="AK14" s="3"/>
      <c r="AL14" s="3"/>
      <c r="AM14" s="3"/>
      <c r="AN14" s="3"/>
    </row>
    <row r="15" spans="1:43" x14ac:dyDescent="0.5">
      <c r="A15" s="54"/>
      <c r="B15" s="4">
        <f>+'Ark1'!C874</f>
        <v>2022</v>
      </c>
      <c r="C15" s="4">
        <f>+'Ark1'!I874</f>
        <v>80</v>
      </c>
      <c r="D15" s="66" t="s">
        <v>10</v>
      </c>
      <c r="E15" s="66" t="s">
        <v>9</v>
      </c>
      <c r="F15" s="4">
        <f>+'Ark1'!Q874</f>
        <v>24</v>
      </c>
      <c r="G15" s="4">
        <f t="shared" si="0"/>
        <v>-4</v>
      </c>
      <c r="H15" s="21">
        <f>+'Ark1'!R874</f>
        <v>2199</v>
      </c>
      <c r="I15" s="4">
        <f t="shared" si="1"/>
        <v>-209</v>
      </c>
      <c r="J15" s="280">
        <f t="shared" si="2"/>
        <v>91.320598006644516</v>
      </c>
      <c r="K15" s="21">
        <f>+'Ark1'!S874</f>
        <v>2198</v>
      </c>
      <c r="L15" s="66">
        <f>+'Ark1'!AA874</f>
        <v>7.6340913035931264</v>
      </c>
      <c r="M15" s="66">
        <f t="shared" si="3"/>
        <v>-1.5245881426262562</v>
      </c>
      <c r="N15" s="66">
        <f>+'Ark1'!AB874</f>
        <v>7.8257308219094188</v>
      </c>
      <c r="O15" s="66">
        <f t="shared" si="4"/>
        <v>-1.4097472915693459</v>
      </c>
      <c r="P15" s="7">
        <f>+'Ark1'!U874</f>
        <v>60.822565969062801</v>
      </c>
      <c r="Q15" s="7">
        <f t="shared" si="5"/>
        <v>-0.37560602927537445</v>
      </c>
      <c r="R15" s="7">
        <f>+'Ark1'!W874</f>
        <v>87.951091901728859</v>
      </c>
      <c r="S15" s="66">
        <f t="shared" si="6"/>
        <v>2.3513827201748683</v>
      </c>
      <c r="T15" s="7">
        <f>+'Ark1'!X874</f>
        <v>10.363995306673488</v>
      </c>
      <c r="U15" s="7">
        <f>+'Ark1'!Y874</f>
        <v>2.2251356634203123</v>
      </c>
      <c r="V15" s="21">
        <f>+'Ark1'!Z874</f>
        <v>-38.11631312748321</v>
      </c>
      <c r="W15" s="21">
        <f t="shared" si="7"/>
        <v>91.625</v>
      </c>
      <c r="X15" s="7">
        <f>+'Ark1'!T874</f>
        <v>16.19827194179172</v>
      </c>
      <c r="Y15" s="66">
        <f>+'Ark1'!V874</f>
        <v>95.307711038400896</v>
      </c>
      <c r="Z15" s="54"/>
      <c r="AA15" s="6"/>
      <c r="AB15" s="14"/>
      <c r="AC15" s="7"/>
      <c r="AD15" s="3"/>
      <c r="AE15" s="13"/>
      <c r="AF15" s="13"/>
      <c r="AG15" s="18"/>
      <c r="AH15" s="18"/>
      <c r="AI15" s="18"/>
      <c r="AJ15" s="3"/>
      <c r="AK15" s="3"/>
      <c r="AL15" s="3"/>
      <c r="AM15" s="3"/>
      <c r="AN15" s="3"/>
    </row>
    <row r="16" spans="1:43" x14ac:dyDescent="0.5">
      <c r="A16" s="54"/>
      <c r="B16" s="4">
        <f>+'Ark1'!C875</f>
        <v>2022</v>
      </c>
      <c r="C16" s="4">
        <f>+'Ark1'!I875</f>
        <v>81</v>
      </c>
      <c r="D16" s="66" t="s">
        <v>10</v>
      </c>
      <c r="E16" s="66" t="s">
        <v>55</v>
      </c>
      <c r="F16" s="4">
        <f>+'Ark1'!Q875</f>
        <v>7</v>
      </c>
      <c r="G16" s="4">
        <f t="shared" si="0"/>
        <v>-4</v>
      </c>
      <c r="H16" s="21">
        <f>+'Ark1'!R875</f>
        <v>38</v>
      </c>
      <c r="I16" s="4">
        <f t="shared" si="1"/>
        <v>-327</v>
      </c>
      <c r="J16" s="280">
        <f t="shared" si="2"/>
        <v>10.41095890410959</v>
      </c>
      <c r="K16" s="21">
        <f>+'Ark1'!S875</f>
        <v>38</v>
      </c>
      <c r="L16" s="66">
        <f>+'Ark1'!AA875</f>
        <v>0.13192154139906265</v>
      </c>
      <c r="M16" s="66">
        <f t="shared" si="3"/>
        <v>-1.256333441105121</v>
      </c>
      <c r="N16" s="66">
        <f>+'Ark1'!AB875</f>
        <v>0.14434872845703595</v>
      </c>
      <c r="O16" s="66">
        <f t="shared" si="4"/>
        <v>-1.3984544114203981</v>
      </c>
      <c r="P16" s="7">
        <f>+'Ark1'!U875</f>
        <v>60.65789473684211</v>
      </c>
      <c r="Q16" s="7">
        <f t="shared" si="5"/>
        <v>-1.4986986697512847</v>
      </c>
      <c r="R16" s="7">
        <f>+'Ark1'!W875</f>
        <v>93.836842105263116</v>
      </c>
      <c r="S16" s="66">
        <f t="shared" si="6"/>
        <v>-0.72112492770391157</v>
      </c>
      <c r="T16" s="7">
        <f>+'Ark1'!X875</f>
        <v>16.305462776121935</v>
      </c>
      <c r="U16" s="7">
        <f>+'Ark1'!Y875</f>
        <v>4.0670454541057373</v>
      </c>
      <c r="V16" s="21">
        <f>+'Ark1'!Z875</f>
        <v>-54.033177235725006</v>
      </c>
      <c r="W16" s="21">
        <f t="shared" si="7"/>
        <v>5.4285714285714288</v>
      </c>
      <c r="X16" s="7">
        <f>+'Ark1'!T875</f>
        <v>15.89473684210526</v>
      </c>
      <c r="Y16" s="66">
        <f>+'Ark1'!V875</f>
        <v>101.66505103495469</v>
      </c>
      <c r="Z16" s="54"/>
      <c r="AA16" s="6"/>
      <c r="AB16" s="14"/>
      <c r="AC16" s="7"/>
      <c r="AD16" s="3"/>
      <c r="AE16" s="13"/>
      <c r="AF16" s="13"/>
      <c r="AG16" s="18"/>
      <c r="AH16" s="18"/>
      <c r="AI16" s="18"/>
      <c r="AJ16" s="3"/>
      <c r="AK16" s="3"/>
      <c r="AL16" s="3"/>
      <c r="AM16" s="3"/>
      <c r="AN16" s="3"/>
    </row>
    <row r="17" spans="1:40" x14ac:dyDescent="0.5">
      <c r="A17" s="54"/>
      <c r="B17" s="4">
        <f>+'Ark1'!C876</f>
        <v>2022</v>
      </c>
      <c r="C17" s="4">
        <f>+'Ark1'!I876</f>
        <v>83</v>
      </c>
      <c r="D17" s="66" t="s">
        <v>10</v>
      </c>
      <c r="E17" s="66" t="s">
        <v>428</v>
      </c>
      <c r="F17" s="4">
        <f>+'Ark1'!Q876</f>
        <v>8</v>
      </c>
      <c r="G17" s="4">
        <f t="shared" si="0"/>
        <v>-4</v>
      </c>
      <c r="H17" s="21">
        <f>+'Ark1'!R876</f>
        <v>1062</v>
      </c>
      <c r="I17" s="4">
        <f t="shared" si="1"/>
        <v>-978</v>
      </c>
      <c r="J17" s="280">
        <f t="shared" si="2"/>
        <v>52.058823529411768</v>
      </c>
      <c r="K17" s="21">
        <f>+'Ark1'!S876</f>
        <v>1062</v>
      </c>
      <c r="L17" s="66">
        <f>+'Ark1'!AA876</f>
        <v>3.686859920152751</v>
      </c>
      <c r="M17" s="66">
        <f t="shared" si="3"/>
        <v>-4.072154228637757</v>
      </c>
      <c r="N17" s="66">
        <f>+'Ark1'!AB876</f>
        <v>3.7495207655005194</v>
      </c>
      <c r="O17" s="66">
        <f t="shared" si="4"/>
        <v>-4.1411957848011385</v>
      </c>
      <c r="P17" s="7">
        <f>+'Ark1'!U876</f>
        <v>61.46798493408663</v>
      </c>
      <c r="Q17" s="7">
        <f t="shared" si="5"/>
        <v>-0.17056337390749832</v>
      </c>
      <c r="R17" s="7">
        <f>+'Ark1'!W876</f>
        <v>87.215819209039623</v>
      </c>
      <c r="S17" s="66">
        <f t="shared" si="6"/>
        <v>0.88055682551819814</v>
      </c>
      <c r="T17" s="7">
        <f>+'Ark1'!X876</f>
        <v>7.0547438486144234</v>
      </c>
      <c r="U17" s="7">
        <f>+'Ark1'!Y876</f>
        <v>2.0080842937602505</v>
      </c>
      <c r="V17" s="21">
        <f>+'Ark1'!Z876</f>
        <v>-28.7085860163542</v>
      </c>
      <c r="W17" s="21">
        <f t="shared" si="7"/>
        <v>132.75</v>
      </c>
      <c r="X17" s="7">
        <f>+'Ark1'!T876</f>
        <v>16.550847457627121</v>
      </c>
      <c r="Y17" s="66">
        <f>+'Ark1'!V876</f>
        <v>94.491678449663681</v>
      </c>
      <c r="Z17" s="54"/>
      <c r="AA17" s="6"/>
      <c r="AB17" s="14"/>
      <c r="AC17" s="7"/>
      <c r="AD17" s="3"/>
      <c r="AE17" s="13"/>
      <c r="AF17" s="13"/>
      <c r="AG17" s="18"/>
      <c r="AH17" s="18"/>
      <c r="AI17" s="18"/>
      <c r="AJ17" s="3"/>
      <c r="AK17" s="3"/>
      <c r="AL17" s="3"/>
      <c r="AM17" s="3"/>
      <c r="AN17" s="3"/>
    </row>
    <row r="18" spans="1:40" x14ac:dyDescent="0.5">
      <c r="A18" s="54"/>
      <c r="B18" s="54"/>
      <c r="C18" s="54"/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  <c r="AA18" s="6"/>
      <c r="AB18" s="14"/>
      <c r="AC18" s="7"/>
      <c r="AD18" s="3"/>
      <c r="AE18" s="13"/>
      <c r="AF18" s="13"/>
      <c r="AG18" s="18"/>
      <c r="AH18" s="18"/>
      <c r="AI18" s="18"/>
      <c r="AJ18" s="3"/>
      <c r="AK18" s="3"/>
      <c r="AL18" s="3"/>
      <c r="AM18" s="3"/>
      <c r="AN18" s="3"/>
    </row>
    <row r="19" spans="1:40" x14ac:dyDescent="0.5">
      <c r="A19" s="54"/>
      <c r="B19" s="62">
        <f>+'Ark1'!C877</f>
        <v>2021</v>
      </c>
      <c r="C19" s="62">
        <f>+'Ark1'!I877</f>
        <v>6</v>
      </c>
      <c r="D19" s="112" t="s">
        <v>51</v>
      </c>
      <c r="E19" s="112" t="s">
        <v>380</v>
      </c>
      <c r="F19" s="62">
        <f>+'Ark1'!Q877</f>
        <v>48</v>
      </c>
      <c r="G19" s="62"/>
      <c r="H19" s="84">
        <f>+'Ark1'!R877</f>
        <v>8569</v>
      </c>
      <c r="I19" s="62"/>
      <c r="J19" s="62"/>
      <c r="K19" s="84">
        <f>+'Ark1'!S877</f>
        <v>8568</v>
      </c>
      <c r="L19" s="122">
        <f>+'Ark1'!AA877</f>
        <v>32.591662863228358</v>
      </c>
      <c r="M19" s="64"/>
      <c r="N19" s="122">
        <f>+'Ark1'!AB877</f>
        <v>32.716005438554589</v>
      </c>
      <c r="O19" s="122"/>
      <c r="P19" s="64">
        <f>+'Ark1'!U877</f>
        <v>61.156279178338004</v>
      </c>
      <c r="Q19" s="62"/>
      <c r="R19" s="64">
        <f>+'Ark1'!W877</f>
        <v>85.186310690943003</v>
      </c>
      <c r="S19" s="122"/>
      <c r="T19" s="64">
        <f>+'Ark1'!X877</f>
        <v>10.549647872049437</v>
      </c>
      <c r="U19" s="64">
        <f>+'Ark1'!Y877</f>
        <v>2.4350513432728889</v>
      </c>
      <c r="V19" s="84">
        <f>+'Ark1'!Z877</f>
        <v>-27.796522005138726</v>
      </c>
      <c r="W19" s="84">
        <f t="shared" si="7"/>
        <v>178.52083333333334</v>
      </c>
      <c r="X19" s="64">
        <f>+'Ark1'!T877</f>
        <v>16.316372972342165</v>
      </c>
      <c r="Y19" s="122">
        <f>+'Ark1'!V877</f>
        <v>92.2978671425236</v>
      </c>
      <c r="Z19" s="54"/>
      <c r="AA19" s="6"/>
      <c r="AB19" s="7"/>
      <c r="AC19" s="7"/>
      <c r="AD19" s="3"/>
      <c r="AE19" s="13"/>
      <c r="AF19" s="13"/>
      <c r="AG19" s="18"/>
      <c r="AH19" s="18"/>
      <c r="AI19" s="18"/>
      <c r="AJ19" s="3"/>
      <c r="AK19" s="3"/>
      <c r="AL19" s="3"/>
      <c r="AM19" s="3"/>
      <c r="AN19" s="3"/>
    </row>
    <row r="20" spans="1:40" x14ac:dyDescent="0.5">
      <c r="A20" s="54"/>
      <c r="B20" s="62">
        <f>+'Ark1'!C878</f>
        <v>2021</v>
      </c>
      <c r="C20" s="62">
        <f>+'Ark1'!I878</f>
        <v>24</v>
      </c>
      <c r="D20" s="112" t="s">
        <v>51</v>
      </c>
      <c r="E20" s="112" t="s">
        <v>67</v>
      </c>
      <c r="F20" s="62">
        <f>+'Ark1'!Q878</f>
        <v>56</v>
      </c>
      <c r="G20" s="62"/>
      <c r="H20" s="84">
        <f>+'Ark1'!R878</f>
        <v>4854</v>
      </c>
      <c r="I20" s="62"/>
      <c r="J20" s="62"/>
      <c r="K20" s="84">
        <f>+'Ark1'!S878</f>
        <v>4853</v>
      </c>
      <c r="L20" s="122">
        <f>+'Ark1'!AA878</f>
        <v>18.461889548151529</v>
      </c>
      <c r="M20" s="64"/>
      <c r="N20" s="122">
        <f>+'Ark1'!AB878</f>
        <v>18.308521523482376</v>
      </c>
      <c r="O20" s="122"/>
      <c r="P20" s="64">
        <f>+'Ark1'!U878</f>
        <v>60.787966206470223</v>
      </c>
      <c r="Q20" s="62"/>
      <c r="R20" s="64">
        <f>+'Ark1'!W878</f>
        <v>84.165087574696244</v>
      </c>
      <c r="S20" s="122"/>
      <c r="T20" s="64">
        <f>+'Ark1'!X878</f>
        <v>10.254962292227937</v>
      </c>
      <c r="U20" s="64">
        <f>+'Ark1'!Y878</f>
        <v>2.3640804579790737</v>
      </c>
      <c r="V20" s="84">
        <f>+'Ark1'!Z878</f>
        <v>-25.952242036097086</v>
      </c>
      <c r="W20" s="84">
        <f t="shared" si="7"/>
        <v>86.678571428571431</v>
      </c>
      <c r="X20" s="64">
        <f>+'Ark1'!T878</f>
        <v>16.195920889987637</v>
      </c>
      <c r="Y20" s="122">
        <f>+'Ark1'!V878</f>
        <v>91.207359868765792</v>
      </c>
      <c r="Z20" s="54"/>
      <c r="AA20" s="6"/>
      <c r="AB20" s="7"/>
      <c r="AC20" s="7"/>
      <c r="AD20" s="3"/>
      <c r="AE20" s="13"/>
      <c r="AF20" s="13"/>
      <c r="AG20" s="18"/>
      <c r="AH20" s="18"/>
      <c r="AI20" s="18"/>
      <c r="AJ20" s="3"/>
      <c r="AK20" s="3"/>
      <c r="AL20" s="3"/>
      <c r="AM20" s="3"/>
      <c r="AN20" s="3"/>
    </row>
    <row r="21" spans="1:40" x14ac:dyDescent="0.5">
      <c r="A21" s="54"/>
      <c r="B21" s="62">
        <f>+'Ark1'!C879</f>
        <v>2021</v>
      </c>
      <c r="C21" s="62">
        <f>+'Ark1'!I879</f>
        <v>49</v>
      </c>
      <c r="D21" s="112" t="s">
        <v>51</v>
      </c>
      <c r="E21" s="112" t="s">
        <v>68</v>
      </c>
      <c r="F21" s="62">
        <f>+'Ark1'!Q879</f>
        <v>44</v>
      </c>
      <c r="G21" s="62"/>
      <c r="H21" s="84">
        <f>+'Ark1'!R879</f>
        <v>8056</v>
      </c>
      <c r="I21" s="62"/>
      <c r="J21" s="62"/>
      <c r="K21" s="84">
        <f>+'Ark1'!S879</f>
        <v>8050</v>
      </c>
      <c r="L21" s="122">
        <f>+'Ark1'!AA879</f>
        <v>30.640499011106041</v>
      </c>
      <c r="M21" s="64"/>
      <c r="N21" s="122">
        <f>+'Ark1'!AB879</f>
        <v>30.30647523430515</v>
      </c>
      <c r="O21" s="122"/>
      <c r="P21" s="64">
        <f>+'Ark1'!U879</f>
        <v>61.013788819875778</v>
      </c>
      <c r="Q21" s="62"/>
      <c r="R21" s="64">
        <f>+'Ark1'!W879</f>
        <v>83.990186335403919</v>
      </c>
      <c r="S21" s="122"/>
      <c r="T21" s="64">
        <f>+'Ark1'!X879</f>
        <v>10.437229872847125</v>
      </c>
      <c r="U21" s="64">
        <f>+'Ark1'!Y879</f>
        <v>2.357424361458734</v>
      </c>
      <c r="V21" s="84">
        <f>+'Ark1'!Z879</f>
        <v>-33.496244235347845</v>
      </c>
      <c r="W21" s="84">
        <f t="shared" si="7"/>
        <v>183.09090909090909</v>
      </c>
      <c r="X21" s="64">
        <f>+'Ark1'!T879</f>
        <v>16.253972194637541</v>
      </c>
      <c r="Y21" s="122">
        <f>+'Ark1'!V879</f>
        <v>91.051766115085314</v>
      </c>
      <c r="Z21" s="54"/>
      <c r="AA21" s="6"/>
      <c r="AB21" s="7"/>
      <c r="AC21" s="7"/>
      <c r="AD21" s="3"/>
      <c r="AE21" s="13"/>
      <c r="AF21" s="13"/>
      <c r="AG21" s="18"/>
      <c r="AH21" s="18"/>
      <c r="AI21" s="18"/>
      <c r="AJ21" s="3"/>
      <c r="AK21" s="3"/>
      <c r="AL21" s="3"/>
      <c r="AM21" s="3"/>
      <c r="AN21" s="3"/>
    </row>
    <row r="22" spans="1:40" x14ac:dyDescent="0.5">
      <c r="A22" s="54"/>
      <c r="B22" s="62">
        <f>+'Ark1'!C880</f>
        <v>2021</v>
      </c>
      <c r="C22" s="62">
        <f>+'Ark1'!I880</f>
        <v>80</v>
      </c>
      <c r="D22" s="112" t="s">
        <v>10</v>
      </c>
      <c r="E22" s="112" t="s">
        <v>9</v>
      </c>
      <c r="F22" s="62">
        <f>+'Ark1'!Q880</f>
        <v>28</v>
      </c>
      <c r="G22" s="62"/>
      <c r="H22" s="84">
        <f>+'Ark1'!R880</f>
        <v>2408</v>
      </c>
      <c r="I22" s="62"/>
      <c r="J22" s="62"/>
      <c r="K22" s="84">
        <f>+'Ark1'!S880</f>
        <v>2407</v>
      </c>
      <c r="L22" s="122">
        <f>+'Ark1'!AA880</f>
        <v>9.1586794462193826</v>
      </c>
      <c r="M22" s="64"/>
      <c r="N22" s="122">
        <f>+'Ark1'!AB880</f>
        <v>9.2354781134787647</v>
      </c>
      <c r="O22" s="122"/>
      <c r="P22" s="64">
        <f>+'Ark1'!U880</f>
        <v>61.198171998338175</v>
      </c>
      <c r="Q22" s="62"/>
      <c r="R22" s="64">
        <f>+'Ark1'!W880</f>
        <v>85.59970918155399</v>
      </c>
      <c r="S22" s="122"/>
      <c r="T22" s="64">
        <f>+'Ark1'!X880</f>
        <v>10.96703656719632</v>
      </c>
      <c r="U22" s="64">
        <f>+'Ark1'!Y880</f>
        <v>2.2778053378099017</v>
      </c>
      <c r="V22" s="84">
        <f>+'Ark1'!Z880</f>
        <v>-36.194949452187494</v>
      </c>
      <c r="W22" s="84">
        <f t="shared" si="7"/>
        <v>86</v>
      </c>
      <c r="X22" s="64">
        <f>+'Ark1'!T880</f>
        <v>16.33513289036545</v>
      </c>
      <c r="Y22" s="122">
        <f>+'Ark1'!V880</f>
        <v>92.757896006636713</v>
      </c>
      <c r="Z22" s="54"/>
      <c r="AA22" s="6"/>
      <c r="AB22" s="7"/>
      <c r="AC22" s="7"/>
      <c r="AD22" s="3"/>
      <c r="AE22" s="13"/>
      <c r="AF22" s="13"/>
      <c r="AG22" s="18"/>
      <c r="AH22" s="18"/>
      <c r="AI22" s="18"/>
      <c r="AJ22" s="3"/>
      <c r="AK22" s="3"/>
      <c r="AL22" s="3"/>
      <c r="AM22" s="3"/>
      <c r="AN22" s="3"/>
    </row>
    <row r="23" spans="1:40" x14ac:dyDescent="0.5">
      <c r="A23" s="54"/>
      <c r="B23" s="62">
        <f>+'Ark1'!C881</f>
        <v>2021</v>
      </c>
      <c r="C23" s="62">
        <f>+'Ark1'!I881</f>
        <v>81</v>
      </c>
      <c r="D23" s="112" t="s">
        <v>10</v>
      </c>
      <c r="E23" s="112" t="s">
        <v>55</v>
      </c>
      <c r="F23" s="62">
        <f>+'Ark1'!Q881</f>
        <v>11</v>
      </c>
      <c r="G23" s="62"/>
      <c r="H23" s="84">
        <f>+'Ark1'!R881</f>
        <v>365</v>
      </c>
      <c r="I23" s="62"/>
      <c r="J23" s="62"/>
      <c r="K23" s="84">
        <f>+'Ark1'!S881</f>
        <v>364</v>
      </c>
      <c r="L23" s="122">
        <f>+'Ark1'!AA881</f>
        <v>1.3882549825041837</v>
      </c>
      <c r="M23" s="64"/>
      <c r="N23" s="122">
        <f>+'Ark1'!AB881</f>
        <v>1.542803139877434</v>
      </c>
      <c r="O23" s="122"/>
      <c r="P23" s="64">
        <f>+'Ark1'!U881</f>
        <v>62.156593406593394</v>
      </c>
      <c r="Q23" s="62"/>
      <c r="R23" s="64">
        <f>+'Ark1'!W881</f>
        <v>94.557967032967028</v>
      </c>
      <c r="S23" s="122"/>
      <c r="T23" s="64">
        <f>+'Ark1'!X881</f>
        <v>13.385325622519828</v>
      </c>
      <c r="U23" s="64">
        <f>+'Ark1'!Y881</f>
        <v>2.3996761318931914</v>
      </c>
      <c r="V23" s="84">
        <f>+'Ark1'!Z881</f>
        <v>-38.057338891628149</v>
      </c>
      <c r="W23" s="84">
        <f t="shared" si="7"/>
        <v>33.18181818181818</v>
      </c>
      <c r="X23" s="64">
        <f>+'Ark1'!T881</f>
        <v>16.542465753424658</v>
      </c>
      <c r="Y23" s="122">
        <f>+'Ark1'!V881</f>
        <v>102.56449942257082</v>
      </c>
      <c r="Z23" s="54"/>
      <c r="AA23" s="6"/>
      <c r="AB23" s="7"/>
      <c r="AC23" s="7"/>
      <c r="AD23" s="3"/>
      <c r="AE23" s="13"/>
      <c r="AF23" s="13"/>
      <c r="AG23" s="18"/>
      <c r="AH23" s="18"/>
      <c r="AI23" s="18"/>
      <c r="AJ23" s="3"/>
      <c r="AK23" s="3"/>
      <c r="AL23" s="3"/>
      <c r="AM23" s="3"/>
      <c r="AN23" s="3"/>
    </row>
    <row r="24" spans="1:40" x14ac:dyDescent="0.5">
      <c r="A24" s="54"/>
      <c r="B24" s="62">
        <f>+'Ark1'!C882</f>
        <v>2021</v>
      </c>
      <c r="C24" s="62">
        <f>+'Ark1'!I882</f>
        <v>83</v>
      </c>
      <c r="D24" s="112" t="s">
        <v>10</v>
      </c>
      <c r="E24" s="112" t="s">
        <v>428</v>
      </c>
      <c r="F24" s="62">
        <f>+'Ark1'!Q882</f>
        <v>12</v>
      </c>
      <c r="G24" s="62"/>
      <c r="H24" s="84">
        <f>+'Ark1'!R882</f>
        <v>2040</v>
      </c>
      <c r="I24" s="62"/>
      <c r="J24" s="62"/>
      <c r="K24" s="84">
        <f>+'Ark1'!S882</f>
        <v>2039</v>
      </c>
      <c r="L24" s="122">
        <f>+'Ark1'!AA882</f>
        <v>7.7590141487905084</v>
      </c>
      <c r="M24" s="64"/>
      <c r="N24" s="122">
        <f>+'Ark1'!AB882</f>
        <v>7.8907165503016579</v>
      </c>
      <c r="O24" s="122"/>
      <c r="P24" s="64">
        <f>+'Ark1'!U882</f>
        <v>61.638548307994128</v>
      </c>
      <c r="Q24" s="62"/>
      <c r="R24" s="64">
        <f>+'Ark1'!W882</f>
        <v>86.335262383521425</v>
      </c>
      <c r="S24" s="122"/>
      <c r="T24" s="64">
        <f>+'Ark1'!X882</f>
        <v>7.9173060124417054</v>
      </c>
      <c r="U24" s="64">
        <f>+'Ark1'!Y882</f>
        <v>2.0321846495154237</v>
      </c>
      <c r="V24" s="84">
        <f>+'Ark1'!Z882</f>
        <v>-23.970399817458649</v>
      </c>
      <c r="W24" s="84">
        <f t="shared" si="7"/>
        <v>170</v>
      </c>
      <c r="X24" s="64">
        <f>+'Ark1'!T882</f>
        <v>16.567647058823528</v>
      </c>
      <c r="Y24" s="122">
        <f>+'Ark1'!V882</f>
        <v>93.581233126301584</v>
      </c>
      <c r="Z24" s="54"/>
      <c r="AA24" s="6"/>
      <c r="AB24" s="7"/>
      <c r="AC24" s="7"/>
      <c r="AD24" s="3"/>
      <c r="AE24" s="13"/>
      <c r="AF24" s="13"/>
      <c r="AG24" s="18"/>
      <c r="AH24" s="18"/>
      <c r="AI24" s="18"/>
      <c r="AJ24" s="3"/>
      <c r="AK24" s="3"/>
      <c r="AL24" s="3"/>
      <c r="AM24" s="3"/>
      <c r="AN24" s="3"/>
    </row>
    <row r="25" spans="1:40" x14ac:dyDescent="0.5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6"/>
      <c r="AB25" s="7"/>
      <c r="AC25" s="7"/>
      <c r="AD25" s="3"/>
      <c r="AE25" s="13"/>
      <c r="AF25" s="13"/>
      <c r="AG25" s="18"/>
      <c r="AH25" s="18"/>
      <c r="AI25" s="18"/>
      <c r="AJ25" s="3"/>
      <c r="AK25" s="3"/>
      <c r="AL25" s="3"/>
      <c r="AM25" s="3"/>
      <c r="AN25" s="3"/>
    </row>
    <row r="26" spans="1:40" x14ac:dyDescent="0.5">
      <c r="A26" s="54"/>
      <c r="B26" s="3">
        <f>+'Ark1'!C883</f>
        <v>2020</v>
      </c>
      <c r="C26" s="3">
        <f>+'Ark1'!I883</f>
        <v>6</v>
      </c>
      <c r="D26" s="67" t="s">
        <v>51</v>
      </c>
      <c r="E26" s="67" t="s">
        <v>380</v>
      </c>
      <c r="F26" s="3">
        <f>+'Ark1'!Q883</f>
        <v>53</v>
      </c>
      <c r="G26" s="3"/>
      <c r="H26" s="18">
        <f>+'Ark1'!R883</f>
        <v>7159</v>
      </c>
      <c r="I26" s="3"/>
      <c r="J26" s="3"/>
      <c r="K26" s="18">
        <f>+'Ark1'!S883</f>
        <v>7159</v>
      </c>
      <c r="L26" s="123">
        <f>+'Ark1'!AA883</f>
        <v>34.289682919819896</v>
      </c>
      <c r="M26" s="13"/>
      <c r="N26" s="123">
        <f>+'Ark1'!AB883</f>
        <v>34.069058960887382</v>
      </c>
      <c r="O26" s="123"/>
      <c r="P26" s="13">
        <f>+'Ark1'!U883</f>
        <v>61.506774689202409</v>
      </c>
      <c r="Q26" s="3"/>
      <c r="R26" s="13">
        <f>+'Ark1'!W883</f>
        <v>82.078635284257885</v>
      </c>
      <c r="S26" s="123"/>
      <c r="T26" s="13">
        <f>+'Ark1'!X883</f>
        <v>10.677160445763231</v>
      </c>
      <c r="U26" s="13">
        <f>+'Ark1'!Y883</f>
        <v>3.2073089596010984</v>
      </c>
      <c r="V26" s="18">
        <f>+'Ark1'!Z883</f>
        <v>-19.828081806779224</v>
      </c>
      <c r="W26" s="18">
        <f t="shared" si="7"/>
        <v>135.0754716981132</v>
      </c>
      <c r="X26" s="13">
        <f>+'Ark1'!T883</f>
        <v>16.41346556781674</v>
      </c>
      <c r="Y26" s="123">
        <f>+'Ark1'!V883</f>
        <v>88.925932052283713</v>
      </c>
      <c r="Z26" s="54"/>
      <c r="AA26" s="6"/>
      <c r="AB26" s="7"/>
      <c r="AC26" s="7"/>
      <c r="AD26" s="3"/>
      <c r="AE26" s="14"/>
      <c r="AF26" s="14"/>
      <c r="AG26" s="18"/>
      <c r="AH26" s="18"/>
      <c r="AI26" s="18"/>
      <c r="AJ26" s="3"/>
      <c r="AK26" s="3"/>
      <c r="AL26" s="3"/>
      <c r="AM26" s="3"/>
      <c r="AN26" s="3"/>
    </row>
    <row r="27" spans="1:40" ht="16.5" customHeight="1" x14ac:dyDescent="0.5">
      <c r="A27" s="54"/>
      <c r="B27" s="3">
        <f>+'Ark1'!C884</f>
        <v>2020</v>
      </c>
      <c r="C27" s="3">
        <f>+'Ark1'!I884</f>
        <v>24</v>
      </c>
      <c r="D27" s="67" t="s">
        <v>51</v>
      </c>
      <c r="E27" s="67" t="s">
        <v>67</v>
      </c>
      <c r="F27" s="3">
        <f>+'Ark1'!Q884</f>
        <v>42</v>
      </c>
      <c r="G27" s="3"/>
      <c r="H27" s="18">
        <f>+'Ark1'!R884</f>
        <v>2627</v>
      </c>
      <c r="I27" s="3"/>
      <c r="J27" s="3"/>
      <c r="K27" s="18">
        <f>+'Ark1'!S884</f>
        <v>2627</v>
      </c>
      <c r="L27" s="123">
        <f>+'Ark1'!AA884</f>
        <v>12.58262285659546</v>
      </c>
      <c r="M27" s="13"/>
      <c r="N27" s="123">
        <f>+'Ark1'!AB884</f>
        <v>12.780270753493753</v>
      </c>
      <c r="O27" s="123"/>
      <c r="P27" s="13">
        <f>+'Ark1'!U884</f>
        <v>61.252759802055593</v>
      </c>
      <c r="Q27" s="3"/>
      <c r="R27" s="13">
        <f>+'Ark1'!W884</f>
        <v>83.907799771602512</v>
      </c>
      <c r="S27" s="123"/>
      <c r="T27" s="13">
        <f>+'Ark1'!X884</f>
        <v>12.369732785416955</v>
      </c>
      <c r="U27" s="13">
        <f>+'Ark1'!Y884</f>
        <v>2.9689528780395098</v>
      </c>
      <c r="V27" s="18">
        <f>+'Ark1'!Z884</f>
        <v>-24.307321096642688</v>
      </c>
      <c r="W27" s="18">
        <f t="shared" si="7"/>
        <v>62.547619047619051</v>
      </c>
      <c r="X27" s="13">
        <f>+'Ark1'!T884</f>
        <v>16.292348686714885</v>
      </c>
      <c r="Y27" s="123">
        <f>+'Ark1'!V884</f>
        <v>90.907692060241317</v>
      </c>
      <c r="Z27" s="54"/>
      <c r="AA27" s="6"/>
      <c r="AB27" s="7"/>
      <c r="AC27" s="7"/>
      <c r="AD27" s="3"/>
      <c r="AE27" s="14"/>
      <c r="AF27" s="14"/>
      <c r="AG27" s="18"/>
      <c r="AH27" s="18"/>
      <c r="AI27" s="18"/>
      <c r="AJ27" s="3"/>
      <c r="AK27" s="3"/>
      <c r="AL27" s="3"/>
      <c r="AM27" s="3"/>
      <c r="AN27" s="3"/>
    </row>
    <row r="28" spans="1:40" ht="16.5" customHeight="1" x14ac:dyDescent="0.5">
      <c r="A28" s="54"/>
      <c r="B28" s="3">
        <f>+'Ark1'!C885</f>
        <v>2020</v>
      </c>
      <c r="C28" s="3">
        <f>+'Ark1'!I885</f>
        <v>49</v>
      </c>
      <c r="D28" s="67" t="s">
        <v>51</v>
      </c>
      <c r="E28" s="67" t="s">
        <v>68</v>
      </c>
      <c r="F28" s="3">
        <f>+'Ark1'!Q885</f>
        <v>48</v>
      </c>
      <c r="G28" s="3"/>
      <c r="H28" s="18">
        <f>+'Ark1'!R885</f>
        <v>7510</v>
      </c>
      <c r="I28" s="3"/>
      <c r="J28" s="3"/>
      <c r="K28" s="18">
        <f>+'Ark1'!S885</f>
        <v>7510</v>
      </c>
      <c r="L28" s="123">
        <f>+'Ark1'!AA885</f>
        <v>35.970878436631871</v>
      </c>
      <c r="M28" s="13"/>
      <c r="N28" s="123">
        <f>+'Ark1'!AB885</f>
        <v>35.742690659300663</v>
      </c>
      <c r="O28" s="123"/>
      <c r="P28" s="13">
        <f>+'Ark1'!U885</f>
        <v>61.252197070572571</v>
      </c>
      <c r="Q28" s="3"/>
      <c r="R28" s="13">
        <f>+'Ark1'!W885</f>
        <v>82.086106524633621</v>
      </c>
      <c r="S28" s="123"/>
      <c r="T28" s="13">
        <f>+'Ark1'!X885</f>
        <v>10.135751646134352</v>
      </c>
      <c r="U28" s="13">
        <f>+'Ark1'!Y885</f>
        <v>2.5910410728744755</v>
      </c>
      <c r="V28" s="18">
        <f>+'Ark1'!Z885</f>
        <v>-31.865556972627662</v>
      </c>
      <c r="W28" s="18">
        <f t="shared" si="7"/>
        <v>156.45833333333334</v>
      </c>
      <c r="X28" s="13">
        <f>+'Ark1'!T885</f>
        <v>16.313848202396802</v>
      </c>
      <c r="Y28" s="123">
        <f>+'Ark1'!V885</f>
        <v>88.934026570567283</v>
      </c>
      <c r="Z28" s="54"/>
      <c r="AA28" s="6"/>
      <c r="AB28" s="7"/>
      <c r="AC28" s="7"/>
      <c r="AD28" s="3"/>
      <c r="AE28" s="14"/>
      <c r="AF28" s="14"/>
      <c r="AG28" s="18"/>
      <c r="AH28" s="18"/>
      <c r="AI28" s="18"/>
      <c r="AJ28" s="3"/>
      <c r="AK28" s="3"/>
      <c r="AL28" s="3"/>
      <c r="AM28" s="3"/>
      <c r="AN28" s="3"/>
    </row>
    <row r="29" spans="1:40" x14ac:dyDescent="0.5">
      <c r="A29" s="54"/>
      <c r="B29" s="3">
        <f>+'Ark1'!C886</f>
        <v>2020</v>
      </c>
      <c r="C29" s="3">
        <f>+'Ark1'!I886</f>
        <v>80</v>
      </c>
      <c r="D29" s="67" t="s">
        <v>10</v>
      </c>
      <c r="E29" s="67" t="s">
        <v>9</v>
      </c>
      <c r="F29" s="3">
        <f>+'Ark1'!Q886</f>
        <v>22</v>
      </c>
      <c r="G29" s="3"/>
      <c r="H29" s="18">
        <f>+'Ark1'!R886</f>
        <v>1824</v>
      </c>
      <c r="I29" s="3"/>
      <c r="J29" s="3"/>
      <c r="K29" s="18">
        <f>+'Ark1'!S886</f>
        <v>1824</v>
      </c>
      <c r="L29" s="123">
        <f>+'Ark1'!AA886</f>
        <v>8.7364690104416134</v>
      </c>
      <c r="M29" s="13"/>
      <c r="N29" s="123">
        <f>+'Ark1'!AB886</f>
        <v>8.7859473360224758</v>
      </c>
      <c r="O29" s="123"/>
      <c r="P29" s="13">
        <f>+'Ark1'!U886</f>
        <v>61.45065789473685</v>
      </c>
      <c r="Q29" s="3"/>
      <c r="R29" s="13">
        <f>+'Ark1'!W886</f>
        <v>83.078015350877138</v>
      </c>
      <c r="S29" s="123"/>
      <c r="T29" s="13">
        <f>+'Ark1'!X886</f>
        <v>9.8856396273518907</v>
      </c>
      <c r="U29" s="13">
        <f>+'Ark1'!Y886</f>
        <v>2.3098235116333146</v>
      </c>
      <c r="V29" s="18">
        <f>+'Ark1'!Z886</f>
        <v>-35.827503892940328</v>
      </c>
      <c r="W29" s="18">
        <f t="shared" si="7"/>
        <v>82.909090909090907</v>
      </c>
      <c r="X29" s="13">
        <f>+'Ark1'!T886</f>
        <v>16.434210526315795</v>
      </c>
      <c r="Y29" s="123">
        <f>+'Ark1'!V886</f>
        <v>90.008684020452122</v>
      </c>
      <c r="Z29" s="54"/>
      <c r="AA29" s="6"/>
      <c r="AB29" s="3"/>
      <c r="AC29" s="3"/>
      <c r="AD29" s="3"/>
      <c r="AE29" s="14"/>
      <c r="AF29" s="14"/>
      <c r="AG29" s="18"/>
      <c r="AH29" s="18"/>
      <c r="AI29" s="18"/>
      <c r="AJ29" s="3"/>
      <c r="AK29" s="3"/>
      <c r="AL29" s="3"/>
      <c r="AM29" s="3"/>
      <c r="AN29" s="3"/>
    </row>
    <row r="30" spans="1:40" ht="17.25" customHeight="1" x14ac:dyDescent="0.5">
      <c r="A30" s="54"/>
      <c r="B30" s="3">
        <f>+'Ark1'!C887</f>
        <v>2020</v>
      </c>
      <c r="C30" s="3">
        <f>+'Ark1'!I887</f>
        <v>81</v>
      </c>
      <c r="D30" s="67" t="s">
        <v>10</v>
      </c>
      <c r="E30" s="67" t="s">
        <v>55</v>
      </c>
      <c r="F30" s="3">
        <f>+'Ark1'!Q887</f>
        <v>10</v>
      </c>
      <c r="G30" s="3"/>
      <c r="H30" s="18">
        <f>+'Ark1'!R887</f>
        <v>603</v>
      </c>
      <c r="I30" s="3"/>
      <c r="J30" s="3"/>
      <c r="K30" s="18">
        <f>+'Ark1'!S887</f>
        <v>603</v>
      </c>
      <c r="L30" s="123">
        <f>+'Ark1'!AA887</f>
        <v>2.8882076827282313</v>
      </c>
      <c r="M30" s="13"/>
      <c r="N30" s="123">
        <f>+'Ark1'!AB887</f>
        <v>2.9828931970936488</v>
      </c>
      <c r="O30" s="123"/>
      <c r="P30" s="13">
        <f>+'Ark1'!U887</f>
        <v>62.71973466003319</v>
      </c>
      <c r="Q30" s="3"/>
      <c r="R30" s="13">
        <f>+'Ark1'!W887</f>
        <v>85.31840796019894</v>
      </c>
      <c r="S30" s="123"/>
      <c r="T30" s="13">
        <f>+'Ark1'!X887</f>
        <v>11.336858222085619</v>
      </c>
      <c r="U30" s="13">
        <f>+'Ark1'!Y887</f>
        <v>2.5260287323765702</v>
      </c>
      <c r="V30" s="18">
        <f>+'Ark1'!Z887</f>
        <v>-48.697403164809486</v>
      </c>
      <c r="W30" s="18">
        <f t="shared" si="7"/>
        <v>60.3</v>
      </c>
      <c r="X30" s="13">
        <f>+'Ark1'!T887</f>
        <v>16.621890547263678</v>
      </c>
      <c r="Y30" s="123">
        <f>+'Ark1'!V887</f>
        <v>92.435978288406318</v>
      </c>
      <c r="Z30" s="54"/>
      <c r="AA30" s="3"/>
      <c r="AB30" s="3"/>
      <c r="AC30" s="7"/>
      <c r="AD30" s="3"/>
      <c r="AE30" s="14"/>
      <c r="AF30" s="14"/>
      <c r="AG30" s="18"/>
      <c r="AH30" s="18"/>
      <c r="AI30" s="18"/>
      <c r="AJ30" s="3"/>
      <c r="AK30" s="3"/>
      <c r="AL30" s="3"/>
      <c r="AM30" s="3"/>
      <c r="AN30" s="3"/>
    </row>
    <row r="31" spans="1:40" x14ac:dyDescent="0.5">
      <c r="A31" s="54"/>
      <c r="B31" s="3">
        <f>+'Ark1'!C888</f>
        <v>2020</v>
      </c>
      <c r="C31" s="3">
        <f>+'Ark1'!I888</f>
        <v>83</v>
      </c>
      <c r="D31" s="67" t="s">
        <v>10</v>
      </c>
      <c r="E31" s="67" t="s">
        <v>428</v>
      </c>
      <c r="F31" s="3">
        <f>+'Ark1'!Q888</f>
        <v>10</v>
      </c>
      <c r="G31" s="3"/>
      <c r="H31" s="18">
        <f>+'Ark1'!R888</f>
        <v>1155</v>
      </c>
      <c r="I31" s="3"/>
      <c r="J31" s="3"/>
      <c r="K31" s="18">
        <f>+'Ark1'!S888</f>
        <v>1155</v>
      </c>
      <c r="L31" s="123">
        <f>+'Ark1'!AA888</f>
        <v>5.5321390937829298</v>
      </c>
      <c r="M31" s="13"/>
      <c r="N31" s="123">
        <f>+'Ark1'!AB888</f>
        <v>5.6391390932020897</v>
      </c>
      <c r="O31" s="123"/>
      <c r="P31" s="13">
        <f>+'Ark1'!U888</f>
        <v>61.881385281385278</v>
      </c>
      <c r="Q31" s="3"/>
      <c r="R31" s="13">
        <f>+'Ark1'!W888</f>
        <v>84.207965367965343</v>
      </c>
      <c r="S31" s="123"/>
      <c r="T31" s="13">
        <f>+'Ark1'!X888</f>
        <v>7.6454806116005614</v>
      </c>
      <c r="U31" s="13">
        <f>+'Ark1'!Y888</f>
        <v>2.7339060402360862</v>
      </c>
      <c r="V31" s="18">
        <f>+'Ark1'!Z888</f>
        <v>-23.71488188271222</v>
      </c>
      <c r="W31" s="18">
        <f t="shared" si="7"/>
        <v>115.5</v>
      </c>
      <c r="X31" s="13">
        <f>+'Ark1'!T888</f>
        <v>16.628571428571437</v>
      </c>
      <c r="Y31" s="123">
        <f>+'Ark1'!V888</f>
        <v>91.232898556842258</v>
      </c>
      <c r="Z31" s="54"/>
      <c r="AA31" s="4"/>
      <c r="AB31" s="3"/>
      <c r="AC31" s="3"/>
      <c r="AD31" s="3"/>
      <c r="AE31" s="14"/>
      <c r="AF31" s="14"/>
      <c r="AG31" s="18"/>
      <c r="AH31" s="18"/>
      <c r="AI31" s="18"/>
      <c r="AJ31" s="3"/>
      <c r="AK31" s="3"/>
      <c r="AL31" s="3"/>
      <c r="AM31" s="3"/>
      <c r="AN31" s="3"/>
    </row>
    <row r="32" spans="1:40" x14ac:dyDescent="0.5">
      <c r="A32" s="54"/>
      <c r="B32" s="62">
        <f>+'Ark1'!C889</f>
        <v>2019</v>
      </c>
      <c r="C32" s="62">
        <f>+'Ark1'!I889</f>
        <v>6</v>
      </c>
      <c r="D32" s="112" t="s">
        <v>51</v>
      </c>
      <c r="E32" s="112" t="s">
        <v>380</v>
      </c>
      <c r="F32" s="62">
        <f>+'Ark1'!Q889</f>
        <v>42</v>
      </c>
      <c r="G32" s="62"/>
      <c r="H32" s="84">
        <f>+'Ark1'!R889</f>
        <v>6292</v>
      </c>
      <c r="I32" s="62"/>
      <c r="J32" s="62"/>
      <c r="K32" s="84">
        <f>+'Ark1'!S889</f>
        <v>6290</v>
      </c>
      <c r="L32" s="122">
        <f>+'Ark1'!AA889</f>
        <v>31.241310824230379</v>
      </c>
      <c r="M32" s="64"/>
      <c r="N32" s="122">
        <f>+'Ark1'!AB889</f>
        <v>31.172783323666483</v>
      </c>
      <c r="O32" s="122"/>
      <c r="P32" s="64">
        <f>+'Ark1'!U889</f>
        <v>61.553895071542122</v>
      </c>
      <c r="Q32" s="62"/>
      <c r="R32" s="64">
        <f>+'Ark1'!W889</f>
        <v>80.18508744038175</v>
      </c>
      <c r="S32" s="122"/>
      <c r="T32" s="64">
        <f>+'Ark1'!X889</f>
        <v>9.5651031839279614</v>
      </c>
      <c r="U32" s="64">
        <f>+'Ark1'!Y889</f>
        <v>2.5468029015211542</v>
      </c>
      <c r="V32" s="84">
        <f>+'Ark1'!Z889</f>
        <v>-26.684078156701684</v>
      </c>
      <c r="W32" s="84">
        <f t="shared" si="7"/>
        <v>149.8095238095238</v>
      </c>
      <c r="X32" s="64">
        <f>+'Ark1'!T889</f>
        <v>16.378099173553714</v>
      </c>
      <c r="Y32" s="122">
        <f>+'Ark1'!V889</f>
        <v>86.886147507522736</v>
      </c>
      <c r="Z32" s="54"/>
      <c r="AA32" s="4"/>
      <c r="AB32" s="3"/>
      <c r="AC32" s="3"/>
      <c r="AD32" s="3"/>
      <c r="AE32" s="14"/>
      <c r="AF32" s="14"/>
      <c r="AG32" s="18"/>
      <c r="AH32" s="18"/>
      <c r="AI32" s="18"/>
      <c r="AJ32" s="3"/>
      <c r="AK32" s="3"/>
      <c r="AL32" s="3"/>
      <c r="AM32" s="3"/>
      <c r="AN32" s="3"/>
    </row>
    <row r="33" spans="1:40" ht="20.100000000000001" x14ac:dyDescent="0.7">
      <c r="A33" s="54"/>
      <c r="B33" s="62">
        <f>+'Ark1'!C890</f>
        <v>2019</v>
      </c>
      <c r="C33" s="62">
        <f>+'Ark1'!I890</f>
        <v>24</v>
      </c>
      <c r="D33" s="112" t="s">
        <v>51</v>
      </c>
      <c r="E33" s="112" t="s">
        <v>67</v>
      </c>
      <c r="F33" s="62">
        <f>+'Ark1'!Q890</f>
        <v>34</v>
      </c>
      <c r="G33" s="62"/>
      <c r="H33" s="84">
        <f>+'Ark1'!R890</f>
        <v>2744</v>
      </c>
      <c r="I33" s="62"/>
      <c r="J33" s="62"/>
      <c r="K33" s="84">
        <f>+'Ark1'!S890</f>
        <v>2740</v>
      </c>
      <c r="L33" s="122">
        <f>+'Ark1'!AA890</f>
        <v>13.62462760675273</v>
      </c>
      <c r="M33" s="64"/>
      <c r="N33" s="122">
        <f>+'Ark1'!AB890</f>
        <v>13.79396042179744</v>
      </c>
      <c r="O33" s="122"/>
      <c r="P33" s="64">
        <f>+'Ark1'!U890</f>
        <v>61.540145985401487</v>
      </c>
      <c r="Q33" s="62"/>
      <c r="R33" s="64">
        <f>+'Ark1'!W890</f>
        <v>81.453000000000046</v>
      </c>
      <c r="S33" s="122"/>
      <c r="T33" s="64">
        <f>+'Ark1'!X890</f>
        <v>12.374716918386969</v>
      </c>
      <c r="U33" s="64">
        <f>+'Ark1'!Y890</f>
        <v>2.620148205927364</v>
      </c>
      <c r="V33" s="84">
        <f>+'Ark1'!Z890</f>
        <v>-25.224794919817064</v>
      </c>
      <c r="W33" s="84">
        <f t="shared" si="7"/>
        <v>80.705882352941174</v>
      </c>
      <c r="X33" s="64">
        <f>+'Ark1'!T890</f>
        <v>16.318148688046652</v>
      </c>
      <c r="Y33" s="122">
        <f>+'Ark1'!V890</f>
        <v>88.303817288910324</v>
      </c>
      <c r="Z33" s="54"/>
      <c r="AA33" s="15"/>
      <c r="AB33" s="3"/>
      <c r="AC33" s="3"/>
      <c r="AD33" s="3"/>
      <c r="AE33" s="65"/>
      <c r="AF33" s="65"/>
      <c r="AG33" s="18"/>
      <c r="AH33" s="18"/>
      <c r="AI33" s="18"/>
      <c r="AJ33" s="3"/>
      <c r="AK33" s="3"/>
      <c r="AL33" s="3"/>
      <c r="AM33" s="3"/>
      <c r="AN33" s="3"/>
    </row>
    <row r="34" spans="1:40" x14ac:dyDescent="0.5">
      <c r="A34" s="54"/>
      <c r="B34" s="62">
        <f>+'Ark1'!C891</f>
        <v>2019</v>
      </c>
      <c r="C34" s="62">
        <f>+'Ark1'!I891</f>
        <v>49</v>
      </c>
      <c r="D34" s="112" t="s">
        <v>51</v>
      </c>
      <c r="E34" s="112" t="s">
        <v>68</v>
      </c>
      <c r="F34" s="62">
        <f>+'Ark1'!Q891</f>
        <v>49</v>
      </c>
      <c r="G34" s="62"/>
      <c r="H34" s="84">
        <f>+'Ark1'!R891</f>
        <v>6870</v>
      </c>
      <c r="I34" s="62"/>
      <c r="J34" s="62"/>
      <c r="K34" s="84">
        <f>+'Ark1'!S891</f>
        <v>6866</v>
      </c>
      <c r="L34" s="122">
        <f>+'Ark1'!AA891</f>
        <v>34.111221449851051</v>
      </c>
      <c r="M34" s="64"/>
      <c r="N34" s="122">
        <f>+'Ark1'!AB891</f>
        <v>33.756618166102776</v>
      </c>
      <c r="O34" s="122"/>
      <c r="P34" s="64">
        <f>+'Ark1'!U891</f>
        <v>61.203175065540329</v>
      </c>
      <c r="Q34" s="62"/>
      <c r="R34" s="64">
        <f>+'Ark1'!W891</f>
        <v>79.546999708709606</v>
      </c>
      <c r="S34" s="122"/>
      <c r="T34" s="64">
        <f>+'Ark1'!X891</f>
        <v>9.7154414407023832</v>
      </c>
      <c r="U34" s="64">
        <f>+'Ark1'!Y891</f>
        <v>2.5641087103569</v>
      </c>
      <c r="V34" s="84">
        <f>+'Ark1'!Z891</f>
        <v>-34.359434444800279</v>
      </c>
      <c r="W34" s="84">
        <f t="shared" si="7"/>
        <v>140.20408163265307</v>
      </c>
      <c r="X34" s="64">
        <f>+'Ark1'!T891</f>
        <v>16.211499272197962</v>
      </c>
      <c r="Y34" s="122">
        <f>+'Ark1'!V891</f>
        <v>86.205315876527109</v>
      </c>
      <c r="Z34" s="54"/>
      <c r="AA34" s="4"/>
      <c r="AB34" s="6"/>
      <c r="AC34" s="6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</row>
    <row r="35" spans="1:40" x14ac:dyDescent="0.5">
      <c r="A35" s="54"/>
      <c r="B35" s="62">
        <f>+'Ark1'!C892</f>
        <v>2019</v>
      </c>
      <c r="C35" s="62">
        <f>+'Ark1'!I892</f>
        <v>80</v>
      </c>
      <c r="D35" s="112" t="s">
        <v>10</v>
      </c>
      <c r="E35" s="112" t="s">
        <v>9</v>
      </c>
      <c r="F35" s="62">
        <f>+'Ark1'!Q892</f>
        <v>24</v>
      </c>
      <c r="G35" s="62"/>
      <c r="H35" s="84">
        <f>+'Ark1'!R892</f>
        <v>1264</v>
      </c>
      <c r="I35" s="62"/>
      <c r="J35" s="62"/>
      <c r="K35" s="84">
        <f>+'Ark1'!S892</f>
        <v>1264</v>
      </c>
      <c r="L35" s="122">
        <f>+'Ark1'!AA892</f>
        <v>6.276067527308836</v>
      </c>
      <c r="M35" s="64"/>
      <c r="N35" s="122">
        <f>+'Ark1'!AB892</f>
        <v>6.487310231482871</v>
      </c>
      <c r="O35" s="122"/>
      <c r="P35" s="64">
        <f>+'Ark1'!U892</f>
        <v>62.011867088607602</v>
      </c>
      <c r="Q35" s="62"/>
      <c r="R35" s="64">
        <f>+'Ark1'!W892</f>
        <v>83.039794303797478</v>
      </c>
      <c r="S35" s="122"/>
      <c r="T35" s="64">
        <f>+'Ark1'!X892</f>
        <v>10.16623881612843</v>
      </c>
      <c r="U35" s="64">
        <f>+'Ark1'!Y892</f>
        <v>2.3154718320721912</v>
      </c>
      <c r="V35" s="84">
        <f>+'Ark1'!Z892</f>
        <v>-33.465624625627605</v>
      </c>
      <c r="W35" s="84">
        <f t="shared" si="7"/>
        <v>52.666666666666664</v>
      </c>
      <c r="X35" s="64">
        <f>+'Ark1'!T892</f>
        <v>16.58465189873418</v>
      </c>
      <c r="Y35" s="122">
        <f>+'Ark1'!V892</f>
        <v>89.967274435316781</v>
      </c>
      <c r="Z35" s="54"/>
      <c r="AA35" s="6"/>
      <c r="AB35" s="13"/>
      <c r="AC35" s="21"/>
      <c r="AD35" s="3"/>
      <c r="AE35" s="13"/>
      <c r="AF35" s="7"/>
      <c r="AG35" s="3"/>
      <c r="AH35" s="3"/>
      <c r="AI35" s="3"/>
      <c r="AJ35" s="3"/>
      <c r="AK35" s="3"/>
      <c r="AL35" s="3"/>
      <c r="AM35" s="3"/>
      <c r="AN35" s="3"/>
    </row>
    <row r="36" spans="1:40" x14ac:dyDescent="0.5">
      <c r="A36" s="54"/>
      <c r="B36" s="62">
        <f>+'Ark1'!C893</f>
        <v>2019</v>
      </c>
      <c r="C36" s="62">
        <f>+'Ark1'!I893</f>
        <v>81</v>
      </c>
      <c r="D36" s="112" t="s">
        <v>10</v>
      </c>
      <c r="E36" s="112" t="s">
        <v>55</v>
      </c>
      <c r="F36" s="62">
        <f>+'Ark1'!Q893</f>
        <v>13</v>
      </c>
      <c r="G36" s="62"/>
      <c r="H36" s="84">
        <f>+'Ark1'!R893</f>
        <v>2240</v>
      </c>
      <c r="I36" s="62"/>
      <c r="J36" s="62"/>
      <c r="K36" s="84">
        <f>+'Ark1'!S893</f>
        <v>2238</v>
      </c>
      <c r="L36" s="122">
        <f>+'Ark1'!AA893</f>
        <v>11.122144985104269</v>
      </c>
      <c r="M36" s="64"/>
      <c r="N36" s="122">
        <f>+'Ark1'!AB893</f>
        <v>11.069824500100523</v>
      </c>
      <c r="O36" s="122"/>
      <c r="P36" s="64">
        <f>+'Ark1'!U893</f>
        <v>62.028150134048239</v>
      </c>
      <c r="Q36" s="62"/>
      <c r="R36" s="64">
        <f>+'Ark1'!W893</f>
        <v>80.029356568364619</v>
      </c>
      <c r="S36" s="122"/>
      <c r="T36" s="64">
        <f>+'Ark1'!X893</f>
        <v>12.607087338077443</v>
      </c>
      <c r="U36" s="64">
        <f>+'Ark1'!Y893</f>
        <v>2.8048874220194846</v>
      </c>
      <c r="V36" s="84">
        <f>+'Ark1'!Z893</f>
        <v>-43.092118194489657</v>
      </c>
      <c r="W36" s="84">
        <f t="shared" si="7"/>
        <v>172.30769230769232</v>
      </c>
      <c r="X36" s="64">
        <f>+'Ark1'!T893</f>
        <v>16.425000000000001</v>
      </c>
      <c r="Y36" s="122">
        <f>+'Ark1'!V893</f>
        <v>86.740889414302515</v>
      </c>
      <c r="Z36" s="54"/>
      <c r="AA36" s="6"/>
      <c r="AB36" s="13"/>
      <c r="AC36" s="21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</row>
    <row r="37" spans="1:40" x14ac:dyDescent="0.5">
      <c r="A37" s="54"/>
      <c r="B37" s="62">
        <f>+'Ark1'!C894</f>
        <v>2019</v>
      </c>
      <c r="C37" s="62">
        <f>+'Ark1'!I894</f>
        <v>83</v>
      </c>
      <c r="D37" s="112" t="s">
        <v>10</v>
      </c>
      <c r="E37" s="112" t="s">
        <v>428</v>
      </c>
      <c r="F37" s="62">
        <f>+'Ark1'!Q894</f>
        <v>5</v>
      </c>
      <c r="G37" s="62"/>
      <c r="H37" s="84">
        <f>+'Ark1'!R894</f>
        <v>730</v>
      </c>
      <c r="I37" s="62"/>
      <c r="J37" s="62"/>
      <c r="K37" s="84">
        <f>+'Ark1'!S894</f>
        <v>730</v>
      </c>
      <c r="L37" s="122">
        <f>+'Ark1'!AA894</f>
        <v>3.6246276067527305</v>
      </c>
      <c r="M37" s="64"/>
      <c r="N37" s="122">
        <f>+'Ark1'!AB894</f>
        <v>3.7195033568498905</v>
      </c>
      <c r="O37" s="122"/>
      <c r="P37" s="64">
        <f>+'Ark1'!U894</f>
        <v>61.984931506849293</v>
      </c>
      <c r="Q37" s="62"/>
      <c r="R37" s="64">
        <f>+'Ark1'!W894</f>
        <v>82.438630136986262</v>
      </c>
      <c r="S37" s="122"/>
      <c r="T37" s="64">
        <f>+'Ark1'!X894</f>
        <v>7.833193389123994</v>
      </c>
      <c r="U37" s="64">
        <f>+'Ark1'!Y894</f>
        <v>1.9156293885333953</v>
      </c>
      <c r="V37" s="84">
        <f>+'Ark1'!Z894</f>
        <v>-25.054520177630568</v>
      </c>
      <c r="W37" s="84">
        <f t="shared" si="7"/>
        <v>146</v>
      </c>
      <c r="X37" s="64">
        <f>+'Ark1'!T894</f>
        <v>16.712328767123289</v>
      </c>
      <c r="Y37" s="122">
        <f>+'Ark1'!V894</f>
        <v>89.315958978316715</v>
      </c>
      <c r="Z37" s="54"/>
      <c r="AA37" s="6"/>
      <c r="AB37" s="13"/>
      <c r="AC37" s="21"/>
      <c r="AD37" s="3"/>
      <c r="AE37" s="3"/>
      <c r="AH37"/>
    </row>
    <row r="38" spans="1:40" x14ac:dyDescent="0.5">
      <c r="A38" s="54"/>
      <c r="B38" s="3">
        <f>+'Ark1'!C895</f>
        <v>2018</v>
      </c>
      <c r="C38" s="3">
        <f>+'Ark1'!I895</f>
        <v>6</v>
      </c>
      <c r="D38" s="67" t="s">
        <v>51</v>
      </c>
      <c r="E38" s="67" t="s">
        <v>380</v>
      </c>
      <c r="F38" s="3">
        <f>+'Ark1'!Q895</f>
        <v>34</v>
      </c>
      <c r="G38" s="3"/>
      <c r="H38" s="18">
        <f>+'Ark1'!R895</f>
        <v>5684</v>
      </c>
      <c r="I38" s="3"/>
      <c r="J38" s="3"/>
      <c r="K38" s="18">
        <f>+'Ark1'!S895</f>
        <v>5682</v>
      </c>
      <c r="L38" s="123">
        <f>+'Ark1'!AA895</f>
        <v>22.702400447337943</v>
      </c>
      <c r="M38" s="13"/>
      <c r="N38" s="123">
        <f>+'Ark1'!AB895</f>
        <v>22.530586781689003</v>
      </c>
      <c r="O38" s="123"/>
      <c r="P38" s="13">
        <f>+'Ark1'!U895</f>
        <v>60.711545230552623</v>
      </c>
      <c r="Q38" s="3"/>
      <c r="R38" s="13">
        <f>+'Ark1'!W895</f>
        <v>79.743875395987516</v>
      </c>
      <c r="S38" s="123"/>
      <c r="T38" s="13">
        <f>+'Ark1'!X895</f>
        <v>9.6680780857680446</v>
      </c>
      <c r="U38" s="13">
        <f>+'Ark1'!Y895</f>
        <v>2.7572254006601127</v>
      </c>
      <c r="V38" s="18">
        <f>+'Ark1'!Z895</f>
        <v>-30.251704817940993</v>
      </c>
      <c r="W38" s="18">
        <f t="shared" si="7"/>
        <v>167.1764705882353</v>
      </c>
      <c r="X38" s="13">
        <f>+'Ark1'!T895</f>
        <v>15.971147079521465</v>
      </c>
      <c r="Y38" s="123">
        <f>+'Ark1'!V895</f>
        <v>86.407361941665812</v>
      </c>
      <c r="Z38" s="54"/>
      <c r="AA38" s="6"/>
      <c r="AB38" s="13"/>
      <c r="AC38" s="21"/>
      <c r="AD38" s="3"/>
      <c r="AE38" s="3"/>
      <c r="AH38"/>
    </row>
    <row r="39" spans="1:40" x14ac:dyDescent="0.5">
      <c r="A39" s="54"/>
      <c r="B39" s="3">
        <f>+'Ark1'!C896</f>
        <v>2018</v>
      </c>
      <c r="C39" s="3">
        <f>+'Ark1'!I896</f>
        <v>24</v>
      </c>
      <c r="D39" s="67" t="s">
        <v>51</v>
      </c>
      <c r="E39" s="67" t="s">
        <v>67</v>
      </c>
      <c r="F39" s="3">
        <f>+'Ark1'!Q896</f>
        <v>33</v>
      </c>
      <c r="G39" s="3"/>
      <c r="H39" s="18">
        <f>+'Ark1'!R896</f>
        <v>2297</v>
      </c>
      <c r="I39" s="3"/>
      <c r="J39" s="3"/>
      <c r="K39" s="18">
        <f>+'Ark1'!S896</f>
        <v>2296</v>
      </c>
      <c r="L39" s="123">
        <f>+'Ark1'!AA896</f>
        <v>9.1744218556536321</v>
      </c>
      <c r="M39" s="13"/>
      <c r="N39" s="123">
        <f>+'Ark1'!AB896</f>
        <v>9.5439540287314149</v>
      </c>
      <c r="O39" s="123"/>
      <c r="P39" s="13">
        <f>+'Ark1'!U896</f>
        <v>61.215156794425106</v>
      </c>
      <c r="Q39" s="3"/>
      <c r="R39" s="13">
        <f>+'Ark1'!W896</f>
        <v>83.595426829268177</v>
      </c>
      <c r="S39" s="123"/>
      <c r="T39" s="13">
        <f>+'Ark1'!X896</f>
        <v>11.757903079854938</v>
      </c>
      <c r="U39" s="13">
        <f>+'Ark1'!Y896</f>
        <v>2.5218308624411581</v>
      </c>
      <c r="V39" s="18">
        <f>+'Ark1'!Z896</f>
        <v>-20.073440806757937</v>
      </c>
      <c r="W39" s="18">
        <f t="shared" si="7"/>
        <v>69.606060606060609</v>
      </c>
      <c r="X39" s="13">
        <f>+'Ark1'!T896</f>
        <v>16.23508924684371</v>
      </c>
      <c r="Y39" s="123">
        <f>+'Ark1'!V896</f>
        <v>90.587379813590644</v>
      </c>
      <c r="Z39" s="54"/>
      <c r="AA39" s="6"/>
      <c r="AB39" s="14"/>
      <c r="AC39" s="21"/>
      <c r="AD39" s="3"/>
      <c r="AE39" s="3"/>
      <c r="AH39"/>
    </row>
    <row r="40" spans="1:40" x14ac:dyDescent="0.5">
      <c r="A40" s="54"/>
      <c r="B40" s="3">
        <f>+'Ark1'!C897</f>
        <v>2018</v>
      </c>
      <c r="C40" s="3">
        <f>+'Ark1'!I897</f>
        <v>49</v>
      </c>
      <c r="D40" s="67" t="s">
        <v>51</v>
      </c>
      <c r="E40" s="67" t="s">
        <v>68</v>
      </c>
      <c r="F40" s="3">
        <f>+'Ark1'!Q897</f>
        <v>65</v>
      </c>
      <c r="G40" s="3"/>
      <c r="H40" s="18">
        <f>+'Ark1'!R897</f>
        <v>11380</v>
      </c>
      <c r="I40" s="3"/>
      <c r="J40" s="3"/>
      <c r="K40" s="18">
        <f>+'Ark1'!S897</f>
        <v>11358</v>
      </c>
      <c r="L40" s="123">
        <f>+'Ark1'!AA897</f>
        <v>45.45272995965972</v>
      </c>
      <c r="M40" s="13"/>
      <c r="N40" s="123">
        <f>+'Ark1'!AB897</f>
        <v>45.465034244545485</v>
      </c>
      <c r="O40" s="123"/>
      <c r="P40" s="13">
        <f>+'Ark1'!U897</f>
        <v>60.68603627399191</v>
      </c>
      <c r="Q40" s="3"/>
      <c r="R40" s="13">
        <f>+'Ark1'!W897</f>
        <v>80.501082937136971</v>
      </c>
      <c r="S40" s="123"/>
      <c r="T40" s="13">
        <f>+'Ark1'!X897</f>
        <v>11.266537791408441</v>
      </c>
      <c r="U40" s="13">
        <f>+'Ark1'!Y897</f>
        <v>2.7754553562751441</v>
      </c>
      <c r="V40" s="18">
        <f>+'Ark1'!Z897</f>
        <v>-36.431771945396122</v>
      </c>
      <c r="W40" s="18">
        <f t="shared" si="7"/>
        <v>175.07692307692307</v>
      </c>
      <c r="X40" s="13">
        <f>+'Ark1'!T897</f>
        <v>15.893409490333925</v>
      </c>
      <c r="Y40" s="123">
        <f>+'Ark1'!V897</f>
        <v>87.289641924583108</v>
      </c>
      <c r="Z40" s="54"/>
      <c r="AA40" s="6"/>
      <c r="AB40" s="14"/>
      <c r="AC40" s="21"/>
      <c r="AD40" s="3"/>
      <c r="AE40" s="3"/>
      <c r="AH40"/>
    </row>
    <row r="41" spans="1:40" x14ac:dyDescent="0.5">
      <c r="A41" s="54"/>
      <c r="B41" s="3">
        <f>+'Ark1'!C898</f>
        <v>2018</v>
      </c>
      <c r="C41" s="3">
        <f>+'Ark1'!I898</f>
        <v>80</v>
      </c>
      <c r="D41" s="67" t="s">
        <v>10</v>
      </c>
      <c r="E41" s="67" t="s">
        <v>9</v>
      </c>
      <c r="F41" s="3">
        <f>+'Ark1'!Q898</f>
        <v>19</v>
      </c>
      <c r="G41" s="3"/>
      <c r="H41" s="18">
        <f>+'Ark1'!R898</f>
        <v>545</v>
      </c>
      <c r="I41" s="3"/>
      <c r="J41" s="3"/>
      <c r="K41" s="18">
        <f>+'Ark1'!S898</f>
        <v>543</v>
      </c>
      <c r="L41" s="123">
        <f>+'Ark1'!AA898</f>
        <v>2.1767783680153374</v>
      </c>
      <c r="M41" s="13"/>
      <c r="N41" s="123">
        <f>+'Ark1'!AB898</f>
        <v>2.3060718878874487</v>
      </c>
      <c r="O41" s="123"/>
      <c r="P41" s="13">
        <f>+'Ark1'!U898</f>
        <v>61.057090239410705</v>
      </c>
      <c r="Q41" s="3"/>
      <c r="R41" s="13">
        <f>+'Ark1'!W898</f>
        <v>85.408103130755123</v>
      </c>
      <c r="S41" s="123"/>
      <c r="T41" s="13">
        <f>+'Ark1'!X898</f>
        <v>11.81263053042321</v>
      </c>
      <c r="U41" s="13">
        <f>+'Ark1'!Y898</f>
        <v>2.5240027122949393</v>
      </c>
      <c r="V41" s="18">
        <f>+'Ark1'!Z898</f>
        <v>-43.117487812220126</v>
      </c>
      <c r="W41" s="18">
        <f t="shared" si="7"/>
        <v>28.684210526315791</v>
      </c>
      <c r="X41" s="13">
        <f>+'Ark1'!T898</f>
        <v>16.100917431192659</v>
      </c>
      <c r="Y41" s="123">
        <f>+'Ark1'!V898</f>
        <v>92.664643477809776</v>
      </c>
      <c r="Z41" s="54"/>
      <c r="AA41" s="6"/>
      <c r="AB41" s="14"/>
      <c r="AC41" s="21"/>
      <c r="AD41" s="3"/>
      <c r="AE41" s="3"/>
      <c r="AH41"/>
    </row>
    <row r="42" spans="1:40" x14ac:dyDescent="0.5">
      <c r="A42" s="54"/>
      <c r="B42" s="3">
        <f>+'Ark1'!C899</f>
        <v>2018</v>
      </c>
      <c r="C42" s="3">
        <f>+'Ark1'!I899</f>
        <v>81</v>
      </c>
      <c r="D42" s="67" t="s">
        <v>10</v>
      </c>
      <c r="E42" s="67" t="s">
        <v>55</v>
      </c>
      <c r="F42" s="3">
        <f>+'Ark1'!Q899</f>
        <v>16</v>
      </c>
      <c r="G42" s="3"/>
      <c r="H42" s="18">
        <f>+'Ark1'!R899</f>
        <v>4724</v>
      </c>
      <c r="I42" s="3"/>
      <c r="J42" s="3"/>
      <c r="K42" s="18">
        <f>+'Ark1'!S899</f>
        <v>4721</v>
      </c>
      <c r="L42" s="123">
        <f>+'Ark1'!AA899</f>
        <v>18.868075248632028</v>
      </c>
      <c r="M42" s="13"/>
      <c r="N42" s="123">
        <f>+'Ark1'!AB899</f>
        <v>18.49409327834687</v>
      </c>
      <c r="O42" s="123"/>
      <c r="P42" s="13">
        <f>+'Ark1'!U899</f>
        <v>61.522770599449267</v>
      </c>
      <c r="Q42" s="3"/>
      <c r="R42" s="13">
        <f>+'Ark1'!W899</f>
        <v>78.781656428722854</v>
      </c>
      <c r="S42" s="123"/>
      <c r="T42" s="13">
        <f>+'Ark1'!X899</f>
        <v>11.567026258831987</v>
      </c>
      <c r="U42" s="13">
        <f>+'Ark1'!Y899</f>
        <v>2.8850681682097803</v>
      </c>
      <c r="V42" s="18">
        <f>+'Ark1'!Z899</f>
        <v>-39.108197617251449</v>
      </c>
      <c r="W42" s="18">
        <f t="shared" si="7"/>
        <v>295.25</v>
      </c>
      <c r="X42" s="13">
        <f>+'Ark1'!T899</f>
        <v>16.21316680779001</v>
      </c>
      <c r="Y42" s="123">
        <f>+'Ark1'!V899</f>
        <v>85.377131706537938</v>
      </c>
      <c r="Z42" s="54"/>
      <c r="AA42" s="6"/>
      <c r="AB42" s="14"/>
      <c r="AC42" s="21"/>
      <c r="AD42" s="3"/>
      <c r="AE42" s="3"/>
      <c r="AH42"/>
    </row>
    <row r="43" spans="1:40" x14ac:dyDescent="0.5">
      <c r="A43" s="54"/>
      <c r="B43" s="3">
        <f>+'Ark1'!C900</f>
        <v>2018</v>
      </c>
      <c r="C43" s="3">
        <f>+'Ark1'!I900</f>
        <v>83</v>
      </c>
      <c r="D43" s="67" t="s">
        <v>10</v>
      </c>
      <c r="E43" s="67" t="s">
        <v>428</v>
      </c>
      <c r="F43" s="3">
        <f>+'Ark1'!Q900</f>
        <v>5</v>
      </c>
      <c r="G43" s="3"/>
      <c r="H43" s="18">
        <f>+'Ark1'!R900</f>
        <v>407</v>
      </c>
      <c r="I43" s="3"/>
      <c r="J43" s="3"/>
      <c r="K43" s="18">
        <f>+'Ark1'!S900</f>
        <v>407</v>
      </c>
      <c r="L43" s="123">
        <f>+'Ark1'!AA900</f>
        <v>1.625594120701362</v>
      </c>
      <c r="M43" s="13"/>
      <c r="N43" s="123">
        <f>+'Ark1'!AB900</f>
        <v>1.6602597787997659</v>
      </c>
      <c r="O43" s="123"/>
      <c r="P43" s="13">
        <f>+'Ark1'!U900</f>
        <v>61.162162162162176</v>
      </c>
      <c r="Q43" s="3"/>
      <c r="R43" s="13">
        <f>+'Ark1'!W900</f>
        <v>82.036609336609374</v>
      </c>
      <c r="S43" s="123"/>
      <c r="T43" s="13">
        <f>+'Ark1'!X900</f>
        <v>7.7619028862091746</v>
      </c>
      <c r="U43" s="13">
        <f>+'Ark1'!Y900</f>
        <v>2.3097365205456244</v>
      </c>
      <c r="V43" s="18">
        <f>+'Ark1'!Z900</f>
        <v>-19.181559373440763</v>
      </c>
      <c r="W43" s="18">
        <f t="shared" si="7"/>
        <v>81.400000000000006</v>
      </c>
      <c r="X43" s="13">
        <f>+'Ark1'!T900</f>
        <v>16.299754299754298</v>
      </c>
      <c r="Y43" s="123">
        <f>+'Ark1'!V900</f>
        <v>88.880400148005862</v>
      </c>
      <c r="Z43" s="54"/>
      <c r="AA43" s="6"/>
      <c r="AB43" s="7"/>
      <c r="AC43" s="21"/>
      <c r="AD43" s="3"/>
      <c r="AE43" s="3"/>
      <c r="AH43"/>
    </row>
    <row r="44" spans="1:40" x14ac:dyDescent="0.5">
      <c r="A44" s="54"/>
      <c r="B44" s="62">
        <f>+'Ark1'!C901</f>
        <v>2017</v>
      </c>
      <c r="C44" s="62">
        <f>+'Ark1'!I901</f>
        <v>6</v>
      </c>
      <c r="D44" s="112" t="s">
        <v>51</v>
      </c>
      <c r="E44" s="112" t="s">
        <v>380</v>
      </c>
      <c r="F44" s="62">
        <f>+'Ark1'!Q901</f>
        <v>34</v>
      </c>
      <c r="G44" s="62"/>
      <c r="H44" s="84">
        <f>+'Ark1'!R901</f>
        <v>7198</v>
      </c>
      <c r="I44" s="62"/>
      <c r="J44" s="62"/>
      <c r="K44" s="84">
        <f>+'Ark1'!S901</f>
        <v>7191</v>
      </c>
      <c r="L44" s="122">
        <f>+'Ark1'!AA901</f>
        <v>20.769252964769024</v>
      </c>
      <c r="M44" s="64"/>
      <c r="N44" s="122">
        <f>+'Ark1'!AB901</f>
        <v>21.081176395020275</v>
      </c>
      <c r="O44" s="122"/>
      <c r="P44" s="64">
        <f>+'Ark1'!U901</f>
        <v>60.334863023223505</v>
      </c>
      <c r="Q44" s="62"/>
      <c r="R44" s="64">
        <f>+'Ark1'!W901</f>
        <v>82.928507857043584</v>
      </c>
      <c r="S44" s="122"/>
      <c r="T44" s="64">
        <f>+'Ark1'!X901</f>
        <v>10.775128295171799</v>
      </c>
      <c r="U44" s="64">
        <f>+'Ark1'!Y901</f>
        <v>2.8545038382240362</v>
      </c>
      <c r="V44" s="84">
        <f>+'Ark1'!Z901</f>
        <v>-27.648900209305879</v>
      </c>
      <c r="W44" s="84">
        <f t="shared" si="7"/>
        <v>211.70588235294119</v>
      </c>
      <c r="X44" s="64">
        <f>+'Ark1'!T901</f>
        <v>15.733120311197556</v>
      </c>
      <c r="Y44" s="122">
        <f>+'Ark1'!V901</f>
        <v>89.887081977546899</v>
      </c>
      <c r="Z44" s="54"/>
      <c r="AA44" s="6"/>
      <c r="AB44" s="7"/>
      <c r="AC44" s="21"/>
      <c r="AD44" s="3"/>
      <c r="AE44" s="3"/>
      <c r="AH44"/>
    </row>
    <row r="45" spans="1:40" x14ac:dyDescent="0.5">
      <c r="A45" s="54"/>
      <c r="B45" s="62">
        <f>+'Ark1'!C902</f>
        <v>2017</v>
      </c>
      <c r="C45" s="62">
        <f>+'Ark1'!I902</f>
        <v>24</v>
      </c>
      <c r="D45" s="112" t="s">
        <v>51</v>
      </c>
      <c r="E45" s="112" t="s">
        <v>67</v>
      </c>
      <c r="F45" s="62">
        <f>+'Ark1'!Q902</f>
        <v>37</v>
      </c>
      <c r="G45" s="62"/>
      <c r="H45" s="84">
        <f>+'Ark1'!R902</f>
        <v>3205</v>
      </c>
      <c r="I45" s="62"/>
      <c r="J45" s="62"/>
      <c r="K45" s="84">
        <f>+'Ark1'!S902</f>
        <v>3202</v>
      </c>
      <c r="L45" s="122">
        <f>+'Ark1'!AA902</f>
        <v>9.2477710130709525</v>
      </c>
      <c r="M45" s="64"/>
      <c r="N45" s="122">
        <f>+'Ark1'!AB902</f>
        <v>9.5815138026388418</v>
      </c>
      <c r="O45" s="122"/>
      <c r="P45" s="64">
        <f>+'Ark1'!U902</f>
        <v>60.381948782011243</v>
      </c>
      <c r="Q45" s="62"/>
      <c r="R45" s="64">
        <f>+'Ark1'!W902</f>
        <v>84.646908182386113</v>
      </c>
      <c r="S45" s="122"/>
      <c r="T45" s="64">
        <f>+'Ark1'!X902</f>
        <v>11.442799579136191</v>
      </c>
      <c r="U45" s="64">
        <f>+'Ark1'!Y902</f>
        <v>2.5614177542535672</v>
      </c>
      <c r="V45" s="84">
        <f>+'Ark1'!Z902</f>
        <v>-19.869556869989506</v>
      </c>
      <c r="W45" s="84">
        <f t="shared" si="7"/>
        <v>86.621621621621628</v>
      </c>
      <c r="X45" s="64">
        <f>+'Ark1'!T902</f>
        <v>15.841185647425901</v>
      </c>
      <c r="Y45" s="122">
        <f>+'Ark1'!V902</f>
        <v>91.742701439985566</v>
      </c>
      <c r="Z45" s="54"/>
      <c r="AA45" s="6"/>
      <c r="AB45" s="7"/>
      <c r="AC45" s="21"/>
      <c r="AD45" s="3"/>
      <c r="AE45" s="3"/>
      <c r="AH45"/>
    </row>
    <row r="46" spans="1:40" x14ac:dyDescent="0.5">
      <c r="A46" s="54"/>
      <c r="B46" s="62">
        <f>+'Ark1'!C903</f>
        <v>2017</v>
      </c>
      <c r="C46" s="62">
        <f>+'Ark1'!I903</f>
        <v>49</v>
      </c>
      <c r="D46" s="112" t="s">
        <v>51</v>
      </c>
      <c r="E46" s="112" t="s">
        <v>68</v>
      </c>
      <c r="F46" s="62">
        <f>+'Ark1'!Q903</f>
        <v>73</v>
      </c>
      <c r="G46" s="62"/>
      <c r="H46" s="84">
        <f>+'Ark1'!R903</f>
        <v>16682</v>
      </c>
      <c r="I46" s="62"/>
      <c r="J46" s="62"/>
      <c r="K46" s="84">
        <f>+'Ark1'!S903</f>
        <v>16673</v>
      </c>
      <c r="L46" s="122">
        <f>+'Ark1'!AA903</f>
        <v>48.134575987534994</v>
      </c>
      <c r="M46" s="64"/>
      <c r="N46" s="122">
        <f>+'Ark1'!AB903</f>
        <v>47.498589760236406</v>
      </c>
      <c r="O46" s="122"/>
      <c r="P46" s="64">
        <f>+'Ark1'!U903</f>
        <v>60.461764529478799</v>
      </c>
      <c r="Q46" s="62"/>
      <c r="R46" s="64">
        <f>+'Ark1'!W903</f>
        <v>80.587050920650114</v>
      </c>
      <c r="S46" s="122"/>
      <c r="T46" s="64">
        <f>+'Ark1'!X903</f>
        <v>11.600379024672396</v>
      </c>
      <c r="U46" s="64">
        <f>+'Ark1'!Y903</f>
        <v>2.89803399304822</v>
      </c>
      <c r="V46" s="84">
        <f>+'Ark1'!Z903</f>
        <v>-35.712533454203914</v>
      </c>
      <c r="W46" s="84">
        <f t="shared" si="7"/>
        <v>228.52054794520549</v>
      </c>
      <c r="X46" s="64">
        <f>+'Ark1'!T903</f>
        <v>15.802301882268313</v>
      </c>
      <c r="Y46" s="122">
        <f>+'Ark1'!V903</f>
        <v>87.330721151530867</v>
      </c>
      <c r="Z46" s="54"/>
      <c r="AA46" s="6"/>
      <c r="AB46" s="7"/>
      <c r="AC46" s="21"/>
      <c r="AD46" s="3"/>
      <c r="AE46" s="3"/>
      <c r="AH46"/>
    </row>
    <row r="47" spans="1:40" x14ac:dyDescent="0.5">
      <c r="A47" s="54"/>
      <c r="B47" s="62">
        <f>+'Ark1'!C904</f>
        <v>2017</v>
      </c>
      <c r="C47" s="62">
        <f>+'Ark1'!I904</f>
        <v>80</v>
      </c>
      <c r="D47" s="112" t="s">
        <v>10</v>
      </c>
      <c r="E47" s="112" t="s">
        <v>9</v>
      </c>
      <c r="F47" s="62">
        <f>+'Ark1'!Q904</f>
        <v>14</v>
      </c>
      <c r="G47" s="62"/>
      <c r="H47" s="84">
        <f>+'Ark1'!R904</f>
        <v>678</v>
      </c>
      <c r="I47" s="62"/>
      <c r="J47" s="62"/>
      <c r="K47" s="84">
        <f>+'Ark1'!S904</f>
        <v>677</v>
      </c>
      <c r="L47" s="122">
        <f>+'Ark1'!AA904</f>
        <v>1.9563147416106412</v>
      </c>
      <c r="M47" s="64"/>
      <c r="N47" s="122">
        <f>+'Ark1'!AB904</f>
        <v>2.0597366145471554</v>
      </c>
      <c r="O47" s="122"/>
      <c r="P47" s="64">
        <f>+'Ark1'!U904</f>
        <v>59.896602658788758</v>
      </c>
      <c r="Q47" s="62"/>
      <c r="R47" s="64">
        <f>+'Ark1'!W904</f>
        <v>86.063958641063522</v>
      </c>
      <c r="S47" s="122"/>
      <c r="T47" s="64">
        <f>+'Ark1'!X904</f>
        <v>12.73439732844934</v>
      </c>
      <c r="U47" s="64">
        <f>+'Ark1'!Y904</f>
        <v>2.807660492094838</v>
      </c>
      <c r="V47" s="84">
        <f>+'Ark1'!Z904</f>
        <v>-46.719900221510038</v>
      </c>
      <c r="W47" s="84">
        <f t="shared" si="7"/>
        <v>48.428571428571431</v>
      </c>
      <c r="X47" s="64">
        <f>+'Ark1'!T904</f>
        <v>15.510324483775811</v>
      </c>
      <c r="Y47" s="122">
        <f>+'Ark1'!V904</f>
        <v>93.307418651209602</v>
      </c>
      <c r="Z47" s="54"/>
      <c r="AA47" s="6"/>
      <c r="AB47" s="7"/>
      <c r="AC47" s="21"/>
      <c r="AD47" s="3"/>
      <c r="AE47" s="3"/>
      <c r="AH47"/>
    </row>
    <row r="48" spans="1:40" x14ac:dyDescent="0.5">
      <c r="A48" s="54"/>
      <c r="B48" s="62">
        <f>+'Ark1'!C905</f>
        <v>2017</v>
      </c>
      <c r="C48" s="62">
        <f>+'Ark1'!I905</f>
        <v>81</v>
      </c>
      <c r="D48" s="112" t="s">
        <v>10</v>
      </c>
      <c r="E48" s="112" t="s">
        <v>55</v>
      </c>
      <c r="F48" s="62">
        <f>+'Ark1'!Q905</f>
        <v>17</v>
      </c>
      <c r="G48" s="62"/>
      <c r="H48" s="84">
        <f>+'Ark1'!R905</f>
        <v>6337</v>
      </c>
      <c r="I48" s="62"/>
      <c r="J48" s="62"/>
      <c r="K48" s="84">
        <f>+'Ark1'!S905</f>
        <v>6329</v>
      </c>
      <c r="L48" s="122">
        <f>+'Ark1'!AA905</f>
        <v>18.284906368121877</v>
      </c>
      <c r="M48" s="64"/>
      <c r="N48" s="122">
        <f>+'Ark1'!AB905</f>
        <v>18.129134586665376</v>
      </c>
      <c r="O48" s="122"/>
      <c r="P48" s="64">
        <f>+'Ark1'!U905</f>
        <v>61.215041870753666</v>
      </c>
      <c r="Q48" s="62"/>
      <c r="R48" s="64">
        <f>+'Ark1'!W905</f>
        <v>81.028961921314817</v>
      </c>
      <c r="S48" s="122"/>
      <c r="T48" s="64">
        <f>+'Ark1'!X905</f>
        <v>10.068975904188841</v>
      </c>
      <c r="U48" s="64">
        <f>+'Ark1'!Y905</f>
        <v>2.799519404783088</v>
      </c>
      <c r="V48" s="84">
        <f>+'Ark1'!Z905</f>
        <v>-40.832961116586965</v>
      </c>
      <c r="W48" s="84">
        <f t="shared" si="7"/>
        <v>372.76470588235293</v>
      </c>
      <c r="X48" s="64">
        <f>+'Ark1'!T905</f>
        <v>16.126873915101786</v>
      </c>
      <c r="Y48" s="122">
        <f>+'Ark1'!V905</f>
        <v>87.836228939444823</v>
      </c>
      <c r="Z48" s="54"/>
      <c r="AA48" s="6"/>
      <c r="AB48" s="7"/>
      <c r="AC48" s="21"/>
      <c r="AD48" s="3"/>
      <c r="AE48" s="3"/>
      <c r="AH48"/>
    </row>
    <row r="49" spans="1:42" x14ac:dyDescent="0.5">
      <c r="A49" s="54"/>
      <c r="B49" s="62">
        <f>+'Ark1'!C906</f>
        <v>2017</v>
      </c>
      <c r="C49" s="62">
        <f>+'Ark1'!I906</f>
        <v>83</v>
      </c>
      <c r="D49" s="112" t="s">
        <v>10</v>
      </c>
      <c r="E49" s="112" t="s">
        <v>428</v>
      </c>
      <c r="F49" s="62">
        <f>+'Ark1'!Q906</f>
        <v>9</v>
      </c>
      <c r="G49" s="62"/>
      <c r="H49" s="84">
        <f>+'Ark1'!R906</f>
        <v>557</v>
      </c>
      <c r="I49" s="62"/>
      <c r="J49" s="62"/>
      <c r="K49" s="84">
        <f>+'Ark1'!S906</f>
        <v>556</v>
      </c>
      <c r="L49" s="122">
        <f>+'Ark1'!AA906</f>
        <v>1.6071789248925183</v>
      </c>
      <c r="M49" s="64"/>
      <c r="N49" s="122">
        <f>+'Ark1'!AB906</f>
        <v>1.6498488408919716</v>
      </c>
      <c r="O49" s="122"/>
      <c r="P49" s="64">
        <f>+'Ark1'!U906</f>
        <v>58.899280575539557</v>
      </c>
      <c r="Q49" s="62"/>
      <c r="R49" s="64">
        <f>+'Ark1'!W906</f>
        <v>83.93974820143886</v>
      </c>
      <c r="S49" s="122"/>
      <c r="T49" s="64">
        <f>+'Ark1'!X906</f>
        <v>9.1300822611229719</v>
      </c>
      <c r="U49" s="64">
        <f>+'Ark1'!Y906</f>
        <v>2.3659605378367559</v>
      </c>
      <c r="V49" s="84">
        <f>+'Ark1'!Z906</f>
        <v>-30.633270129315328</v>
      </c>
      <c r="W49" s="84">
        <f t="shared" si="7"/>
        <v>61.888888888888886</v>
      </c>
      <c r="X49" s="64">
        <f>+'Ark1'!T906</f>
        <v>15.068222621184923</v>
      </c>
      <c r="Y49" s="122">
        <f>+'Ark1'!V906</f>
        <v>91.014598938400638</v>
      </c>
      <c r="Z49" s="54"/>
      <c r="AA49" s="6"/>
      <c r="AB49" s="7"/>
      <c r="AC49" s="21"/>
      <c r="AD49" s="3"/>
      <c r="AE49" s="3"/>
      <c r="AH49"/>
    </row>
    <row r="50" spans="1:42" x14ac:dyDescent="0.5">
      <c r="A50" s="54"/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139"/>
      <c r="P50" s="54"/>
      <c r="Q50" s="54"/>
      <c r="R50" s="54"/>
      <c r="S50" s="139"/>
      <c r="T50" s="54"/>
      <c r="U50" s="54"/>
      <c r="V50" s="54"/>
      <c r="W50" s="54"/>
      <c r="X50" s="54"/>
      <c r="Y50" s="54"/>
      <c r="Z50" s="54"/>
      <c r="AA50" s="13"/>
      <c r="AB50" s="13"/>
      <c r="AC50" s="3"/>
      <c r="AD50" s="13"/>
      <c r="AE50" s="13"/>
      <c r="AF50" s="13"/>
      <c r="AG50" s="68"/>
      <c r="AH50" s="18"/>
      <c r="AI50" s="3"/>
      <c r="AJ50" s="14"/>
      <c r="AK50" s="14"/>
    </row>
    <row r="51" spans="1:42" x14ac:dyDescent="0.5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139"/>
      <c r="P51" s="54"/>
      <c r="Q51" s="54"/>
      <c r="R51" s="54"/>
      <c r="S51" s="139"/>
      <c r="T51" s="54"/>
      <c r="U51" s="54"/>
      <c r="V51" s="54"/>
      <c r="W51" s="54"/>
      <c r="X51" s="54"/>
      <c r="Y51" s="54"/>
      <c r="Z51" s="54"/>
      <c r="AA51" s="13"/>
      <c r="AB51" s="13"/>
      <c r="AC51" s="3"/>
      <c r="AD51" s="13"/>
      <c r="AE51" s="13"/>
      <c r="AF51" s="13"/>
      <c r="AG51" s="68"/>
      <c r="AH51" s="18"/>
      <c r="AI51" s="3"/>
      <c r="AJ51" s="14"/>
      <c r="AK51" s="14"/>
    </row>
    <row r="52" spans="1:42" x14ac:dyDescent="0.5">
      <c r="M52" s="3"/>
      <c r="N52" s="3"/>
      <c r="O52" s="123"/>
      <c r="P52" s="5"/>
      <c r="Q52" s="5"/>
      <c r="R52" s="3"/>
      <c r="S52" s="123"/>
      <c r="T52" s="3"/>
      <c r="U52" s="99"/>
      <c r="V52" s="18"/>
      <c r="W52" s="123"/>
      <c r="X52" s="13"/>
      <c r="Y52" s="123"/>
      <c r="Z52" s="13"/>
      <c r="AA52" s="13"/>
      <c r="AB52" s="13"/>
      <c r="AC52" s="3"/>
      <c r="AD52" s="13"/>
      <c r="AE52" s="13"/>
      <c r="AF52" s="13"/>
      <c r="AG52" s="68"/>
      <c r="AH52" s="18"/>
      <c r="AI52" s="3"/>
      <c r="AJ52" s="14"/>
      <c r="AK52" s="14"/>
    </row>
    <row r="53" spans="1:42" x14ac:dyDescent="0.5">
      <c r="M53" s="3"/>
      <c r="N53" s="3"/>
      <c r="O53" s="123"/>
      <c r="P53" s="5"/>
      <c r="Q53" s="5"/>
      <c r="R53" s="3"/>
      <c r="S53" s="123"/>
      <c r="T53" s="3"/>
      <c r="U53" s="99"/>
      <c r="V53" s="18"/>
      <c r="W53" s="123"/>
      <c r="X53" s="13"/>
      <c r="Y53" s="123"/>
      <c r="Z53" s="13"/>
      <c r="AA53" s="13"/>
      <c r="AB53" s="13"/>
      <c r="AC53" s="3"/>
      <c r="AD53" s="13"/>
      <c r="AE53" s="13"/>
      <c r="AF53" s="13"/>
      <c r="AG53" s="68"/>
      <c r="AH53" s="18"/>
      <c r="AI53" s="3"/>
      <c r="AJ53" s="14"/>
      <c r="AK53" s="14"/>
    </row>
    <row r="54" spans="1:42" x14ac:dyDescent="0.5">
      <c r="M54" s="3"/>
      <c r="N54" s="3"/>
      <c r="O54" s="123"/>
      <c r="P54" s="5"/>
      <c r="Q54" s="5"/>
      <c r="R54" s="3"/>
      <c r="S54" s="123"/>
      <c r="T54" s="3"/>
      <c r="U54" s="99"/>
      <c r="V54" s="18"/>
      <c r="W54" s="123"/>
      <c r="X54" s="13"/>
      <c r="Y54" s="123"/>
      <c r="Z54" s="13"/>
      <c r="AA54" s="13"/>
      <c r="AB54" s="13"/>
      <c r="AC54" s="3"/>
      <c r="AD54" s="13"/>
      <c r="AE54" s="13"/>
      <c r="AF54" s="13"/>
      <c r="AG54" s="68"/>
      <c r="AH54" s="18"/>
      <c r="AI54" s="3"/>
      <c r="AJ54" s="14"/>
      <c r="AK54" s="14"/>
    </row>
    <row r="55" spans="1:42" x14ac:dyDescent="0.5">
      <c r="M55" s="3"/>
      <c r="N55" s="3"/>
      <c r="O55" s="123"/>
      <c r="P55" s="5"/>
      <c r="Q55" s="5"/>
      <c r="R55" s="3"/>
      <c r="S55" s="123"/>
      <c r="T55" s="3"/>
      <c r="U55" s="99"/>
      <c r="V55" s="18"/>
      <c r="W55" s="123"/>
      <c r="X55" s="13"/>
      <c r="Y55" s="123"/>
      <c r="Z55" s="13"/>
      <c r="AA55" s="13"/>
      <c r="AB55" s="13"/>
      <c r="AC55" s="3"/>
      <c r="AD55" s="13"/>
      <c r="AE55" s="13"/>
      <c r="AF55" s="13"/>
      <c r="AG55" s="68"/>
      <c r="AH55" s="18"/>
      <c r="AI55" s="3"/>
      <c r="AJ55" s="14"/>
      <c r="AK55" s="14"/>
    </row>
    <row r="56" spans="1:42" x14ac:dyDescent="0.5">
      <c r="M56" s="3"/>
      <c r="N56" s="3"/>
      <c r="O56" s="123"/>
      <c r="P56" s="5"/>
      <c r="Q56" s="5"/>
      <c r="R56" s="3"/>
      <c r="S56" s="123"/>
      <c r="T56" s="3"/>
      <c r="U56" s="99"/>
      <c r="V56" s="18"/>
      <c r="W56" s="123"/>
      <c r="X56" s="13"/>
      <c r="Y56" s="123"/>
      <c r="Z56" s="13"/>
      <c r="AA56" s="13"/>
      <c r="AB56" s="13"/>
      <c r="AC56" s="3"/>
      <c r="AD56" s="13"/>
      <c r="AE56" s="13"/>
      <c r="AF56" s="13"/>
      <c r="AG56" s="68"/>
      <c r="AH56" s="18"/>
      <c r="AI56" s="3"/>
      <c r="AJ56" s="14"/>
      <c r="AK56" s="14"/>
    </row>
    <row r="57" spans="1:42" x14ac:dyDescent="0.5">
      <c r="M57" s="3"/>
      <c r="N57" s="3"/>
      <c r="O57" s="123"/>
      <c r="P57" s="5"/>
      <c r="Q57" s="5"/>
      <c r="R57" s="3"/>
      <c r="S57" s="123"/>
      <c r="T57" s="3"/>
      <c r="U57" s="99"/>
      <c r="V57" s="18"/>
      <c r="W57" s="123"/>
      <c r="X57" s="13"/>
      <c r="Y57" s="123"/>
      <c r="Z57" s="13"/>
      <c r="AA57" s="13"/>
      <c r="AB57" s="13"/>
      <c r="AC57" s="3"/>
      <c r="AD57" s="13"/>
      <c r="AE57" s="13"/>
      <c r="AF57" s="13"/>
      <c r="AG57" s="68"/>
      <c r="AH57" s="18"/>
      <c r="AI57" s="3"/>
      <c r="AJ57" s="14"/>
      <c r="AK57" s="14"/>
    </row>
    <row r="58" spans="1:42" x14ac:dyDescent="0.5">
      <c r="M58" s="3"/>
      <c r="N58" s="3"/>
      <c r="O58" s="123"/>
      <c r="P58" s="5"/>
      <c r="Q58" s="5"/>
      <c r="R58" s="3"/>
      <c r="S58" s="123"/>
      <c r="T58" s="3"/>
      <c r="U58" s="99"/>
      <c r="V58" s="18"/>
      <c r="W58" s="123"/>
      <c r="X58" s="13"/>
      <c r="Y58" s="123"/>
      <c r="Z58" s="13"/>
      <c r="AA58" s="13"/>
      <c r="AB58" s="13"/>
      <c r="AC58" s="3"/>
      <c r="AD58" s="13"/>
      <c r="AE58" s="13"/>
      <c r="AF58" s="13"/>
      <c r="AG58" s="68"/>
      <c r="AH58" s="18"/>
      <c r="AI58" s="3"/>
      <c r="AJ58" s="14"/>
      <c r="AK58" s="14"/>
    </row>
    <row r="59" spans="1:42" x14ac:dyDescent="0.5">
      <c r="M59" s="3"/>
      <c r="N59" s="3"/>
      <c r="O59" s="123"/>
      <c r="P59" s="5"/>
      <c r="Q59" s="5"/>
      <c r="R59" s="3"/>
      <c r="S59" s="123"/>
      <c r="T59" s="3"/>
      <c r="U59" s="99"/>
      <c r="V59" s="18"/>
      <c r="W59" s="123"/>
      <c r="X59" s="13"/>
      <c r="Y59" s="123"/>
      <c r="Z59" s="13"/>
      <c r="AA59" s="13"/>
      <c r="AB59" s="13"/>
      <c r="AC59" s="3"/>
      <c r="AD59" s="13"/>
      <c r="AE59" s="13"/>
      <c r="AF59" s="13"/>
      <c r="AG59" s="68"/>
      <c r="AH59" s="18"/>
      <c r="AI59" s="3"/>
      <c r="AJ59" s="14"/>
      <c r="AK59" s="14"/>
    </row>
    <row r="60" spans="1:42" x14ac:dyDescent="0.5">
      <c r="M60" s="3"/>
      <c r="N60" s="3"/>
      <c r="O60" s="123"/>
      <c r="P60" s="5"/>
      <c r="Q60" s="5"/>
      <c r="R60" s="3"/>
      <c r="S60" s="123"/>
      <c r="T60" s="3"/>
      <c r="U60" s="99"/>
      <c r="V60" s="18"/>
      <c r="W60" s="123"/>
      <c r="X60" s="13"/>
      <c r="Y60" s="123"/>
      <c r="Z60" s="13"/>
      <c r="AA60" s="13"/>
      <c r="AB60" s="13"/>
      <c r="AC60" s="3"/>
      <c r="AD60" s="13"/>
      <c r="AE60" s="13"/>
      <c r="AF60" s="13"/>
      <c r="AG60" s="68"/>
      <c r="AH60" s="18"/>
      <c r="AI60" s="3"/>
      <c r="AJ60" s="14"/>
      <c r="AK60" s="14"/>
    </row>
    <row r="61" spans="1:42" x14ac:dyDescent="0.5">
      <c r="M61" s="3"/>
      <c r="N61" s="3"/>
      <c r="O61" s="123"/>
      <c r="P61" s="5"/>
      <c r="Q61" s="5"/>
      <c r="R61" s="3"/>
      <c r="S61" s="123"/>
      <c r="T61" s="3"/>
      <c r="U61" s="99"/>
      <c r="V61" s="18"/>
      <c r="W61" s="123"/>
      <c r="X61" s="13"/>
      <c r="Y61" s="123"/>
      <c r="Z61" s="13"/>
      <c r="AA61" s="13"/>
      <c r="AB61" s="13"/>
      <c r="AC61" s="3"/>
      <c r="AD61" s="13"/>
      <c r="AE61" s="13"/>
      <c r="AF61" s="13"/>
      <c r="AG61" s="68"/>
      <c r="AH61" s="18"/>
      <c r="AI61" s="3"/>
      <c r="AJ61" s="14"/>
      <c r="AK61" s="14"/>
    </row>
    <row r="62" spans="1:42" x14ac:dyDescent="0.5">
      <c r="M62" s="3"/>
      <c r="N62" s="3"/>
      <c r="O62" s="123"/>
      <c r="P62" s="5"/>
      <c r="Q62" s="5"/>
      <c r="R62" s="3"/>
      <c r="S62" s="123"/>
      <c r="T62" s="3"/>
      <c r="U62" s="99"/>
      <c r="V62" s="18"/>
      <c r="W62" s="123"/>
      <c r="X62" s="13"/>
      <c r="Y62" s="123"/>
      <c r="Z62" s="13"/>
      <c r="AA62" s="13"/>
      <c r="AB62" s="13"/>
      <c r="AC62" s="3"/>
      <c r="AD62" s="13"/>
      <c r="AE62" s="13"/>
      <c r="AF62" s="13"/>
      <c r="AG62" s="68"/>
      <c r="AH62" s="18"/>
      <c r="AI62" s="3"/>
      <c r="AJ62" s="14"/>
      <c r="AK62" s="14"/>
      <c r="AP62" s="3"/>
    </row>
    <row r="63" spans="1:42" x14ac:dyDescent="0.5">
      <c r="N63" s="3"/>
      <c r="O63" s="123"/>
      <c r="P63" s="5"/>
      <c r="Q63" s="5"/>
      <c r="R63" s="3"/>
      <c r="S63" s="123"/>
      <c r="T63" s="3"/>
      <c r="U63" s="99"/>
      <c r="V63" s="18"/>
      <c r="W63" s="123"/>
      <c r="X63" s="13"/>
      <c r="Y63" s="123"/>
      <c r="Z63" s="13"/>
      <c r="AA63" s="13"/>
      <c r="AB63" s="13"/>
      <c r="AC63" s="3"/>
      <c r="AD63" s="13"/>
      <c r="AE63" s="13"/>
      <c r="AF63" s="13"/>
      <c r="AG63" s="68"/>
      <c r="AH63" s="18"/>
      <c r="AI63" s="3"/>
      <c r="AJ63" s="14"/>
      <c r="AK63" s="14"/>
      <c r="AP63" s="3"/>
    </row>
    <row r="64" spans="1:42" x14ac:dyDescent="0.5">
      <c r="N64" s="3"/>
      <c r="O64" s="123"/>
      <c r="P64" s="5"/>
      <c r="Q64" s="5"/>
      <c r="R64" s="3"/>
      <c r="S64" s="123"/>
      <c r="T64" s="3"/>
      <c r="U64" s="99"/>
      <c r="V64" s="18"/>
      <c r="W64" s="123"/>
      <c r="X64" s="13"/>
      <c r="Y64" s="123"/>
      <c r="Z64" s="13"/>
      <c r="AA64" s="13"/>
      <c r="AB64" s="13"/>
      <c r="AC64" s="3"/>
      <c r="AD64" s="13"/>
      <c r="AE64" s="13"/>
      <c r="AF64" s="13"/>
      <c r="AG64" s="68"/>
      <c r="AH64" s="18"/>
      <c r="AJ64" s="14"/>
      <c r="AK64" s="14"/>
      <c r="AP64" s="3"/>
    </row>
    <row r="65" spans="14:42" x14ac:dyDescent="0.5">
      <c r="N65" s="3"/>
      <c r="O65" s="123"/>
      <c r="P65" s="5"/>
      <c r="Q65" s="5"/>
      <c r="R65" s="3"/>
      <c r="S65" s="123"/>
      <c r="T65" s="3"/>
      <c r="U65" s="99"/>
      <c r="V65" s="18"/>
      <c r="W65" s="123"/>
      <c r="X65" s="13"/>
      <c r="Y65" s="123"/>
      <c r="Z65" s="13"/>
      <c r="AA65" s="13"/>
      <c r="AB65" s="13"/>
      <c r="AC65" s="3"/>
      <c r="AD65" s="13"/>
      <c r="AE65" s="13"/>
      <c r="AF65" s="13"/>
      <c r="AG65" s="68"/>
      <c r="AH65" s="18"/>
      <c r="AJ65" s="14"/>
      <c r="AK65" s="14"/>
      <c r="AP65" s="3"/>
    </row>
    <row r="66" spans="14:42" x14ac:dyDescent="0.5">
      <c r="N66" s="3"/>
      <c r="O66" s="123"/>
      <c r="P66" s="5"/>
      <c r="Q66" s="5"/>
      <c r="R66" s="3"/>
      <c r="S66" s="123"/>
      <c r="T66" s="3"/>
      <c r="U66" s="99"/>
      <c r="V66" s="18"/>
      <c r="W66" s="123"/>
      <c r="X66" s="13"/>
      <c r="Y66" s="123"/>
      <c r="Z66" s="13"/>
      <c r="AA66" s="13"/>
      <c r="AB66" s="13"/>
      <c r="AC66" s="3"/>
      <c r="AD66" s="13"/>
      <c r="AE66" s="13"/>
      <c r="AF66" s="13"/>
      <c r="AG66" s="68"/>
      <c r="AH66" s="18"/>
    </row>
    <row r="67" spans="14:42" x14ac:dyDescent="0.5">
      <c r="N67" s="3"/>
      <c r="O67" s="123"/>
      <c r="P67" s="5"/>
      <c r="Q67" s="5"/>
      <c r="R67" s="3"/>
      <c r="S67" s="123"/>
      <c r="T67" s="3"/>
      <c r="U67" s="99"/>
      <c r="V67" s="18"/>
      <c r="W67" s="123"/>
      <c r="X67" s="13"/>
      <c r="Y67" s="123"/>
      <c r="Z67" s="13"/>
      <c r="AA67" s="13"/>
      <c r="AB67" s="13"/>
      <c r="AC67" s="3"/>
      <c r="AD67" s="13"/>
      <c r="AE67" s="13"/>
      <c r="AF67" s="13"/>
      <c r="AG67" s="68"/>
      <c r="AH67" s="18"/>
    </row>
    <row r="68" spans="14:42" x14ac:dyDescent="0.5">
      <c r="N68" s="3"/>
      <c r="O68" s="123"/>
      <c r="P68" s="3"/>
      <c r="Q68" s="3"/>
      <c r="R68" s="3"/>
      <c r="S68" s="123"/>
      <c r="T68" s="3"/>
      <c r="U68" s="99"/>
      <c r="V68" s="18"/>
      <c r="W68" s="123"/>
      <c r="X68" s="13"/>
      <c r="Y68" s="123"/>
      <c r="Z68" s="13"/>
      <c r="AA68" s="13"/>
      <c r="AB68" s="13"/>
      <c r="AC68" s="3"/>
      <c r="AD68" s="13"/>
      <c r="AE68" s="3"/>
      <c r="AF68" s="3"/>
      <c r="AG68" s="3"/>
      <c r="AH68" s="18"/>
    </row>
    <row r="69" spans="14:42" x14ac:dyDescent="0.5">
      <c r="N69" s="3"/>
      <c r="O69" s="123"/>
      <c r="P69" s="3"/>
      <c r="Q69" s="3"/>
      <c r="R69" s="3"/>
      <c r="S69" s="123"/>
      <c r="T69" s="3"/>
      <c r="U69" s="99"/>
      <c r="V69" s="18"/>
      <c r="W69" s="123"/>
      <c r="X69" s="13"/>
      <c r="Y69" s="123"/>
      <c r="Z69" s="13"/>
      <c r="AA69" s="13"/>
      <c r="AB69" s="13"/>
      <c r="AC69" s="3"/>
      <c r="AD69" s="13"/>
      <c r="AE69" s="3"/>
      <c r="AF69" s="3"/>
      <c r="AG69" s="3"/>
      <c r="AH69" s="18"/>
    </row>
    <row r="70" spans="14:42" x14ac:dyDescent="0.5">
      <c r="N70" s="3"/>
      <c r="O70" s="123"/>
      <c r="P70" s="5"/>
      <c r="Q70" s="5"/>
      <c r="R70" s="3"/>
      <c r="S70" s="123"/>
      <c r="T70" s="3"/>
      <c r="U70" s="99"/>
      <c r="V70" s="18"/>
      <c r="W70" s="123"/>
      <c r="X70" s="13"/>
      <c r="Y70" s="123"/>
      <c r="Z70" s="13"/>
      <c r="AA70" s="13"/>
      <c r="AB70" s="13"/>
      <c r="AC70" s="3"/>
      <c r="AD70" s="13"/>
      <c r="AE70" s="13"/>
      <c r="AF70" s="13"/>
      <c r="AG70" s="68"/>
      <c r="AH70" s="18"/>
    </row>
    <row r="71" spans="14:42" x14ac:dyDescent="0.5">
      <c r="N71" s="3"/>
      <c r="O71" s="123"/>
      <c r="P71" s="5"/>
      <c r="Q71" s="5"/>
      <c r="R71" s="3"/>
      <c r="S71" s="123"/>
      <c r="T71" s="3"/>
      <c r="U71" s="99"/>
      <c r="V71" s="18"/>
      <c r="W71" s="123"/>
      <c r="X71" s="13"/>
      <c r="Y71" s="123"/>
      <c r="Z71" s="13"/>
      <c r="AA71" s="13"/>
      <c r="AB71" s="13"/>
      <c r="AC71" s="3"/>
      <c r="AD71" s="13"/>
      <c r="AE71" s="13"/>
      <c r="AF71" s="13"/>
      <c r="AG71" s="68"/>
      <c r="AH71" s="18"/>
    </row>
    <row r="72" spans="14:42" x14ac:dyDescent="0.5">
      <c r="N72" s="3"/>
      <c r="O72" s="123"/>
      <c r="P72" s="5"/>
      <c r="Q72" s="5"/>
      <c r="R72" s="3"/>
      <c r="S72" s="123"/>
      <c r="T72" s="3"/>
      <c r="U72" s="99"/>
      <c r="V72" s="18"/>
      <c r="W72" s="123"/>
      <c r="X72" s="13"/>
      <c r="Y72" s="123"/>
      <c r="Z72" s="13"/>
      <c r="AA72" s="13"/>
      <c r="AB72" s="13"/>
      <c r="AC72" s="3"/>
      <c r="AD72" s="13"/>
      <c r="AE72" s="13"/>
      <c r="AF72" s="13"/>
      <c r="AG72" s="68"/>
      <c r="AH72" s="18"/>
    </row>
    <row r="73" spans="14:42" x14ac:dyDescent="0.5">
      <c r="N73" s="3"/>
      <c r="O73" s="123"/>
      <c r="P73" s="5"/>
      <c r="Q73" s="5"/>
      <c r="R73" s="3"/>
      <c r="S73" s="123"/>
      <c r="T73" s="3"/>
      <c r="U73" s="99"/>
      <c r="V73" s="18"/>
      <c r="W73" s="123"/>
      <c r="X73" s="13"/>
      <c r="Y73" s="123"/>
      <c r="Z73" s="13"/>
      <c r="AA73" s="13"/>
      <c r="AB73" s="13"/>
      <c r="AC73" s="3"/>
      <c r="AD73" s="13"/>
      <c r="AE73" s="13"/>
      <c r="AF73" s="13"/>
      <c r="AG73" s="68"/>
      <c r="AH73" s="18"/>
    </row>
    <row r="74" spans="14:42" x14ac:dyDescent="0.5">
      <c r="N74" s="3"/>
      <c r="O74" s="123"/>
      <c r="P74" s="5"/>
      <c r="Q74" s="5"/>
      <c r="R74" s="3"/>
      <c r="S74" s="123"/>
      <c r="T74" s="3"/>
      <c r="U74" s="99"/>
      <c r="V74" s="18"/>
      <c r="W74" s="123"/>
      <c r="X74" s="13"/>
      <c r="Y74" s="123"/>
      <c r="Z74" s="13"/>
      <c r="AA74" s="13"/>
      <c r="AB74" s="13"/>
      <c r="AC74" s="3"/>
      <c r="AD74" s="13"/>
      <c r="AE74" s="13"/>
      <c r="AF74" s="13"/>
      <c r="AG74" s="68"/>
      <c r="AH74" s="18"/>
    </row>
    <row r="75" spans="14:42" x14ac:dyDescent="0.5">
      <c r="N75" s="3"/>
      <c r="O75" s="123"/>
      <c r="P75" s="5"/>
      <c r="Q75" s="5"/>
      <c r="R75" s="3"/>
      <c r="S75" s="123"/>
      <c r="T75" s="3"/>
      <c r="U75" s="99"/>
      <c r="V75" s="18"/>
      <c r="W75" s="123"/>
      <c r="X75" s="13"/>
      <c r="Y75" s="123"/>
      <c r="Z75" s="13"/>
      <c r="AA75" s="13"/>
      <c r="AB75" s="13"/>
      <c r="AC75" s="3"/>
      <c r="AD75" s="13"/>
      <c r="AE75" s="13"/>
      <c r="AF75" s="13"/>
      <c r="AG75" s="68"/>
      <c r="AH75" s="18"/>
    </row>
    <row r="76" spans="14:42" x14ac:dyDescent="0.5">
      <c r="N76" s="3"/>
      <c r="O76" s="123"/>
      <c r="P76" s="5"/>
      <c r="Q76" s="5"/>
      <c r="R76" s="3"/>
      <c r="S76" s="123"/>
      <c r="T76" s="3"/>
      <c r="U76" s="99"/>
      <c r="V76" s="18"/>
      <c r="W76" s="123"/>
      <c r="X76" s="13"/>
      <c r="Y76" s="123"/>
      <c r="Z76" s="13"/>
      <c r="AA76" s="13"/>
      <c r="AB76" s="13"/>
      <c r="AC76" s="3"/>
      <c r="AD76" s="13"/>
      <c r="AE76" s="13"/>
      <c r="AF76" s="13"/>
      <c r="AG76" s="68"/>
      <c r="AH76" s="18"/>
    </row>
    <row r="77" spans="14:42" x14ac:dyDescent="0.5">
      <c r="N77" s="3"/>
      <c r="O77" s="123"/>
      <c r="P77" s="5"/>
      <c r="Q77" s="5"/>
      <c r="R77" s="3"/>
      <c r="S77" s="123"/>
      <c r="T77" s="3"/>
      <c r="U77" s="99"/>
      <c r="V77" s="18"/>
      <c r="W77" s="123"/>
      <c r="X77" s="13"/>
      <c r="Y77" s="123"/>
      <c r="Z77" s="13"/>
      <c r="AA77" s="13"/>
      <c r="AB77" s="13"/>
      <c r="AC77" s="3"/>
      <c r="AD77" s="13"/>
      <c r="AE77" s="13"/>
      <c r="AF77" s="13"/>
      <c r="AG77" s="68"/>
      <c r="AH77" s="18"/>
    </row>
    <row r="78" spans="14:42" x14ac:dyDescent="0.5">
      <c r="N78" s="3"/>
      <c r="O78" s="123"/>
      <c r="P78" s="5"/>
      <c r="Q78" s="5"/>
      <c r="R78" s="3"/>
      <c r="S78" s="123"/>
      <c r="T78" s="3"/>
      <c r="U78" s="99"/>
      <c r="V78" s="18"/>
      <c r="W78" s="123"/>
      <c r="X78" s="13"/>
      <c r="Y78" s="123"/>
      <c r="Z78" s="13"/>
      <c r="AA78" s="13"/>
      <c r="AB78" s="13"/>
      <c r="AC78" s="3"/>
      <c r="AD78" s="13"/>
      <c r="AE78" s="13"/>
      <c r="AF78" s="13"/>
      <c r="AG78" s="68"/>
      <c r="AH78" s="18"/>
    </row>
    <row r="79" spans="14:42" x14ac:dyDescent="0.5">
      <c r="N79" s="3"/>
      <c r="O79" s="123"/>
      <c r="P79" s="5"/>
      <c r="Q79" s="5"/>
      <c r="R79" s="3"/>
      <c r="S79" s="123"/>
      <c r="T79" s="3"/>
      <c r="U79" s="99"/>
      <c r="V79" s="18"/>
      <c r="W79" s="123"/>
      <c r="X79" s="13"/>
      <c r="Y79" s="123"/>
      <c r="Z79" s="13"/>
      <c r="AA79" s="13"/>
      <c r="AB79" s="13"/>
      <c r="AC79" s="3"/>
      <c r="AD79" s="13"/>
      <c r="AE79" s="13"/>
      <c r="AF79" s="13"/>
      <c r="AG79" s="68"/>
      <c r="AH79" s="18"/>
    </row>
    <row r="80" spans="14:42" x14ac:dyDescent="0.5">
      <c r="N80" s="3"/>
      <c r="O80" s="123"/>
      <c r="P80" s="5"/>
      <c r="Q80" s="5"/>
      <c r="R80" s="3"/>
      <c r="S80" s="123"/>
      <c r="T80" s="3"/>
      <c r="U80" s="99"/>
      <c r="V80" s="18"/>
      <c r="W80" s="123"/>
      <c r="X80" s="13"/>
      <c r="Y80" s="123"/>
      <c r="Z80" s="13"/>
      <c r="AA80" s="13"/>
      <c r="AB80" s="13"/>
      <c r="AC80" s="3"/>
      <c r="AD80" s="13"/>
      <c r="AE80" s="13"/>
      <c r="AF80" s="13"/>
      <c r="AG80" s="68"/>
      <c r="AH80" s="18"/>
    </row>
    <row r="81" spans="7:35" x14ac:dyDescent="0.5">
      <c r="N81" s="3"/>
      <c r="O81" s="123"/>
      <c r="P81" s="5"/>
      <c r="Q81" s="5"/>
      <c r="R81" s="3"/>
      <c r="S81" s="123"/>
      <c r="T81" s="3"/>
      <c r="U81" s="99"/>
      <c r="V81" s="18"/>
      <c r="W81" s="123"/>
      <c r="X81" s="13"/>
      <c r="Y81" s="123"/>
      <c r="Z81" s="13"/>
      <c r="AA81" s="13"/>
      <c r="AB81" s="13"/>
      <c r="AC81" s="3"/>
      <c r="AD81" s="13"/>
      <c r="AE81" s="13"/>
      <c r="AF81" s="13"/>
      <c r="AG81" s="68"/>
      <c r="AH81" s="18"/>
    </row>
    <row r="82" spans="7:35" x14ac:dyDescent="0.5">
      <c r="N82" s="3"/>
      <c r="O82" s="123"/>
      <c r="P82" s="5"/>
      <c r="Q82" s="5"/>
      <c r="R82" s="3"/>
      <c r="S82" s="123"/>
      <c r="T82" s="3"/>
      <c r="U82" s="99"/>
      <c r="V82" s="18"/>
      <c r="W82" s="123"/>
      <c r="X82" s="13"/>
      <c r="Y82" s="123"/>
      <c r="Z82" s="13"/>
      <c r="AA82" s="13"/>
      <c r="AB82" s="13"/>
      <c r="AC82" s="3"/>
      <c r="AD82" s="13"/>
      <c r="AE82" s="13"/>
      <c r="AF82" s="13"/>
      <c r="AG82" s="68"/>
      <c r="AH82" s="18"/>
    </row>
    <row r="83" spans="7:35" x14ac:dyDescent="0.5">
      <c r="N83" s="3"/>
      <c r="O83" s="123"/>
      <c r="P83" s="5"/>
      <c r="Q83" s="5"/>
      <c r="R83" s="3"/>
      <c r="S83" s="123"/>
      <c r="T83" s="3"/>
      <c r="U83" s="99"/>
      <c r="V83" s="18"/>
      <c r="W83" s="123"/>
      <c r="X83" s="13"/>
      <c r="Y83" s="123"/>
      <c r="Z83" s="13"/>
      <c r="AA83" s="13"/>
      <c r="AB83" s="13"/>
      <c r="AC83" s="3"/>
      <c r="AD83" s="13"/>
      <c r="AE83" s="13"/>
      <c r="AF83" s="13"/>
      <c r="AG83" s="68"/>
      <c r="AH83" s="18"/>
    </row>
    <row r="84" spans="7:35" x14ac:dyDescent="0.5">
      <c r="N84" s="3"/>
      <c r="O84" s="123"/>
      <c r="P84" s="5"/>
      <c r="Q84" s="5"/>
      <c r="R84" s="3"/>
      <c r="S84" s="123"/>
      <c r="T84" s="3"/>
      <c r="U84" s="99"/>
      <c r="V84" s="18"/>
      <c r="W84" s="123"/>
      <c r="X84" s="13"/>
      <c r="Y84" s="123"/>
      <c r="Z84" s="13"/>
      <c r="AA84" s="13"/>
      <c r="AB84" s="13"/>
      <c r="AC84" s="3"/>
      <c r="AD84" s="13"/>
      <c r="AE84" s="13"/>
      <c r="AF84" s="13"/>
      <c r="AG84" s="68"/>
      <c r="AH84" s="18"/>
    </row>
    <row r="85" spans="7:35" x14ac:dyDescent="0.5">
      <c r="N85" s="3"/>
      <c r="O85" s="123"/>
      <c r="P85" s="5"/>
      <c r="Q85" s="5"/>
      <c r="R85" s="3"/>
      <c r="S85" s="123"/>
      <c r="T85" s="3"/>
      <c r="U85" s="99"/>
      <c r="V85" s="18"/>
      <c r="W85" s="123"/>
      <c r="X85" s="13"/>
      <c r="Y85" s="123"/>
      <c r="Z85" s="13"/>
      <c r="AA85" s="13"/>
      <c r="AB85" s="13"/>
      <c r="AC85" s="3"/>
      <c r="AD85" s="13"/>
      <c r="AE85" s="13"/>
      <c r="AF85" s="13"/>
      <c r="AG85" s="68"/>
      <c r="AH85" s="18"/>
    </row>
    <row r="86" spans="7:35" x14ac:dyDescent="0.5">
      <c r="G86" s="15"/>
      <c r="H86" s="15"/>
      <c r="I86" s="15"/>
      <c r="J86" s="15"/>
      <c r="K86" s="15"/>
      <c r="L86" s="15"/>
      <c r="N86" s="3"/>
      <c r="O86" s="123"/>
      <c r="P86" s="5"/>
      <c r="Q86" s="5"/>
      <c r="R86" s="3"/>
      <c r="S86" s="123"/>
      <c r="T86" s="3"/>
      <c r="U86" s="99"/>
      <c r="V86" s="18"/>
      <c r="W86" s="123"/>
      <c r="X86" s="13"/>
      <c r="Y86" s="123"/>
      <c r="Z86" s="13"/>
      <c r="AA86" s="13"/>
      <c r="AB86" s="13"/>
      <c r="AC86" s="3"/>
      <c r="AD86" s="13"/>
      <c r="AE86" s="13"/>
      <c r="AF86" s="13"/>
      <c r="AG86" s="68"/>
      <c r="AH86" s="18"/>
    </row>
    <row r="87" spans="7:35" x14ac:dyDescent="0.5">
      <c r="G87" s="15"/>
      <c r="H87" s="15"/>
      <c r="I87" s="15"/>
      <c r="J87" s="15"/>
      <c r="K87" s="15"/>
      <c r="L87" s="15"/>
      <c r="N87" s="3"/>
      <c r="O87" s="123"/>
      <c r="P87" s="5"/>
      <c r="Q87" s="5"/>
      <c r="R87" s="3"/>
      <c r="S87" s="123"/>
      <c r="T87" s="3"/>
      <c r="U87" s="99"/>
      <c r="V87" s="18"/>
      <c r="W87" s="123"/>
      <c r="X87" s="13"/>
      <c r="Y87" s="123"/>
      <c r="Z87" s="13"/>
      <c r="AA87" s="13"/>
      <c r="AB87" s="13"/>
      <c r="AC87" s="3"/>
      <c r="AD87" s="13"/>
      <c r="AE87" s="13"/>
      <c r="AF87" s="13"/>
      <c r="AG87" s="68"/>
      <c r="AH87" s="18"/>
    </row>
    <row r="88" spans="7:35" x14ac:dyDescent="0.5">
      <c r="G88" s="15"/>
      <c r="H88" s="15"/>
      <c r="I88" s="15"/>
      <c r="J88" s="15"/>
      <c r="K88" s="15"/>
      <c r="L88" s="15"/>
      <c r="M88" s="15"/>
      <c r="N88" s="3"/>
      <c r="O88" s="123"/>
      <c r="P88" s="5"/>
      <c r="Q88" s="5"/>
      <c r="R88" s="3"/>
      <c r="S88" s="123"/>
      <c r="T88" s="3"/>
      <c r="U88" s="99"/>
      <c r="V88" s="18"/>
      <c r="W88" s="123"/>
      <c r="X88" s="13"/>
      <c r="Y88" s="123"/>
      <c r="Z88" s="13"/>
      <c r="AA88" s="13"/>
      <c r="AB88" s="13"/>
      <c r="AC88" s="3"/>
      <c r="AD88" s="13"/>
      <c r="AE88" s="13"/>
      <c r="AF88" s="13"/>
      <c r="AG88" s="68"/>
      <c r="AH88" s="18"/>
    </row>
    <row r="89" spans="7:35" x14ac:dyDescent="0.5">
      <c r="G89" s="15"/>
      <c r="H89" s="15"/>
      <c r="I89" s="15"/>
      <c r="J89" s="15"/>
      <c r="K89" s="15"/>
      <c r="L89" s="15"/>
      <c r="M89" s="15"/>
      <c r="N89" s="3"/>
      <c r="O89" s="123"/>
      <c r="P89" s="5"/>
      <c r="Q89" s="5"/>
      <c r="R89" s="3"/>
      <c r="S89" s="123"/>
      <c r="T89" s="3"/>
      <c r="U89" s="99"/>
      <c r="V89" s="18"/>
      <c r="W89" s="123"/>
      <c r="X89" s="13"/>
      <c r="Y89" s="123"/>
      <c r="Z89" s="13"/>
      <c r="AA89" s="13"/>
      <c r="AB89" s="13"/>
      <c r="AC89" s="3"/>
      <c r="AD89" s="13"/>
      <c r="AE89" s="13"/>
      <c r="AF89" s="13"/>
      <c r="AG89" s="68"/>
      <c r="AH89" s="18"/>
      <c r="AI89" s="15"/>
    </row>
    <row r="90" spans="7:35" x14ac:dyDescent="0.5">
      <c r="G90" s="15"/>
      <c r="H90" s="15"/>
      <c r="I90" s="15"/>
      <c r="J90" s="15"/>
      <c r="K90" s="15"/>
      <c r="L90" s="15"/>
      <c r="M90" s="15"/>
      <c r="N90" s="3"/>
      <c r="O90" s="123"/>
      <c r="P90" s="5"/>
      <c r="Q90" s="5"/>
      <c r="R90" s="3"/>
      <c r="S90" s="123"/>
      <c r="T90" s="3"/>
      <c r="U90" s="99"/>
      <c r="V90" s="18"/>
      <c r="W90" s="123"/>
      <c r="X90" s="13"/>
      <c r="Y90" s="123"/>
      <c r="Z90" s="13"/>
      <c r="AA90" s="13"/>
      <c r="AB90" s="13"/>
      <c r="AC90" s="3"/>
      <c r="AD90" s="13"/>
      <c r="AE90" s="13"/>
      <c r="AF90" s="13"/>
      <c r="AG90" s="68"/>
      <c r="AH90" s="18"/>
      <c r="AI90" s="15"/>
    </row>
    <row r="91" spans="7:35" x14ac:dyDescent="0.5">
      <c r="G91" s="15"/>
      <c r="H91" s="15"/>
      <c r="I91" s="15"/>
      <c r="J91" s="15"/>
      <c r="K91" s="15"/>
      <c r="L91" s="15"/>
      <c r="M91" s="15"/>
      <c r="N91" s="3"/>
      <c r="O91" s="123"/>
      <c r="P91" s="5"/>
      <c r="Q91" s="5"/>
      <c r="R91" s="3"/>
      <c r="S91" s="123"/>
      <c r="T91" s="3"/>
      <c r="U91" s="99"/>
      <c r="V91" s="18"/>
      <c r="W91" s="123"/>
      <c r="X91" s="13"/>
      <c r="Y91" s="123"/>
      <c r="Z91" s="13"/>
      <c r="AA91" s="13"/>
      <c r="AB91" s="13"/>
      <c r="AC91" s="3"/>
      <c r="AD91" s="13"/>
      <c r="AE91" s="13"/>
      <c r="AF91" s="13"/>
      <c r="AG91" s="68"/>
      <c r="AH91" s="18"/>
      <c r="AI91" s="15"/>
    </row>
    <row r="92" spans="7:35" x14ac:dyDescent="0.5">
      <c r="G92" s="15"/>
      <c r="H92" s="15"/>
      <c r="I92" s="15"/>
      <c r="J92" s="15"/>
      <c r="K92" s="15"/>
      <c r="L92" s="15"/>
      <c r="M92" s="15"/>
      <c r="N92" s="3"/>
      <c r="O92" s="123"/>
      <c r="P92" s="5"/>
      <c r="Q92" s="5"/>
      <c r="R92" s="3"/>
      <c r="S92" s="123"/>
      <c r="T92" s="3"/>
      <c r="U92" s="99"/>
      <c r="V92" s="18"/>
      <c r="W92" s="123"/>
      <c r="X92" s="13"/>
      <c r="Y92" s="123"/>
      <c r="Z92" s="13"/>
      <c r="AA92" s="13"/>
      <c r="AB92" s="13"/>
      <c r="AC92" s="3"/>
      <c r="AD92" s="13"/>
      <c r="AE92" s="13"/>
      <c r="AF92" s="13"/>
      <c r="AG92" s="68"/>
      <c r="AH92" s="18"/>
      <c r="AI92" s="15"/>
    </row>
    <row r="93" spans="7:35" x14ac:dyDescent="0.5">
      <c r="G93" s="15"/>
      <c r="H93" s="15"/>
      <c r="I93" s="15"/>
      <c r="J93" s="15"/>
      <c r="K93" s="15"/>
      <c r="L93" s="15"/>
      <c r="M93" s="15"/>
      <c r="N93" s="3"/>
      <c r="O93" s="123"/>
      <c r="P93" s="5"/>
      <c r="Q93" s="5"/>
      <c r="R93" s="3"/>
      <c r="S93" s="123"/>
      <c r="T93" s="3"/>
      <c r="U93" s="99"/>
      <c r="V93" s="18"/>
      <c r="W93" s="123"/>
      <c r="X93" s="13"/>
      <c r="Y93" s="123"/>
      <c r="Z93" s="13"/>
      <c r="AA93" s="13"/>
      <c r="AB93" s="13"/>
      <c r="AC93" s="3"/>
      <c r="AD93" s="13"/>
      <c r="AE93" s="13"/>
      <c r="AF93" s="13"/>
      <c r="AG93" s="68"/>
      <c r="AH93" s="18"/>
      <c r="AI93" s="15"/>
    </row>
    <row r="94" spans="7:35" x14ac:dyDescent="0.5">
      <c r="G94" s="15"/>
      <c r="H94" s="15"/>
      <c r="I94" s="15"/>
      <c r="J94" s="15"/>
      <c r="K94" s="15"/>
      <c r="L94" s="15"/>
      <c r="M94" s="15"/>
      <c r="N94" s="3"/>
      <c r="O94" s="123"/>
      <c r="P94" s="5"/>
      <c r="Q94" s="5"/>
      <c r="R94" s="3"/>
      <c r="S94" s="123"/>
      <c r="T94" s="3"/>
      <c r="U94" s="99"/>
      <c r="V94" s="18"/>
      <c r="W94" s="123"/>
      <c r="X94" s="13"/>
      <c r="Y94" s="123"/>
      <c r="Z94" s="13"/>
      <c r="AA94" s="13"/>
      <c r="AB94" s="13"/>
      <c r="AC94" s="3"/>
      <c r="AD94" s="13"/>
      <c r="AE94" s="13"/>
      <c r="AF94" s="13"/>
      <c r="AG94" s="68"/>
      <c r="AH94" s="18"/>
      <c r="AI94" s="15"/>
    </row>
    <row r="95" spans="7:35" x14ac:dyDescent="0.5">
      <c r="G95" s="15"/>
      <c r="H95" s="15"/>
      <c r="I95" s="15"/>
      <c r="J95" s="15"/>
      <c r="K95" s="15"/>
      <c r="L95" s="15"/>
      <c r="M95" s="15"/>
      <c r="N95" s="3"/>
      <c r="O95" s="123"/>
      <c r="P95" s="5"/>
      <c r="Q95" s="5"/>
      <c r="R95" s="3"/>
      <c r="S95" s="123"/>
      <c r="T95" s="3"/>
      <c r="U95" s="99"/>
      <c r="V95" s="18"/>
      <c r="W95" s="123"/>
      <c r="X95" s="13"/>
      <c r="Y95" s="123"/>
      <c r="Z95" s="13"/>
      <c r="AA95" s="13"/>
      <c r="AB95" s="13"/>
      <c r="AC95" s="3"/>
      <c r="AD95" s="13"/>
      <c r="AE95" s="13"/>
      <c r="AF95" s="13"/>
      <c r="AG95" s="68"/>
      <c r="AH95" s="18"/>
      <c r="AI95" s="15"/>
    </row>
    <row r="96" spans="7:35" x14ac:dyDescent="0.5">
      <c r="G96" s="15"/>
      <c r="H96" s="15"/>
      <c r="I96" s="15"/>
      <c r="J96" s="15"/>
      <c r="K96" s="15"/>
      <c r="L96" s="15"/>
      <c r="M96" s="15"/>
      <c r="N96" s="3"/>
      <c r="O96" s="123"/>
      <c r="P96" s="5"/>
      <c r="Q96" s="5"/>
      <c r="R96" s="3"/>
      <c r="S96" s="123"/>
      <c r="T96" s="3"/>
      <c r="U96" s="99"/>
      <c r="V96" s="18"/>
      <c r="W96" s="123"/>
      <c r="X96" s="13"/>
      <c r="Y96" s="123"/>
      <c r="Z96" s="13"/>
      <c r="AA96" s="13"/>
      <c r="AB96" s="13"/>
      <c r="AC96" s="3"/>
      <c r="AD96" s="13"/>
      <c r="AE96" s="13"/>
      <c r="AF96" s="13"/>
      <c r="AG96" s="68"/>
      <c r="AH96" s="18"/>
      <c r="AI96" s="15"/>
    </row>
    <row r="97" spans="7:35" x14ac:dyDescent="0.5">
      <c r="G97" s="15"/>
      <c r="H97" s="15"/>
      <c r="I97" s="15"/>
      <c r="J97" s="15"/>
      <c r="K97" s="15"/>
      <c r="L97" s="15"/>
      <c r="M97" s="15"/>
      <c r="N97" s="3"/>
      <c r="O97" s="123"/>
      <c r="P97" s="5"/>
      <c r="Q97" s="5"/>
      <c r="R97" s="3"/>
      <c r="S97" s="123"/>
      <c r="T97" s="3"/>
      <c r="U97" s="99"/>
      <c r="V97" s="18"/>
      <c r="W97" s="123"/>
      <c r="X97" s="13"/>
      <c r="Y97" s="123"/>
      <c r="Z97" s="13"/>
      <c r="AA97" s="13"/>
      <c r="AB97" s="13"/>
      <c r="AC97" s="3"/>
      <c r="AD97" s="13"/>
      <c r="AE97" s="13"/>
      <c r="AF97" s="13"/>
      <c r="AG97" s="68"/>
      <c r="AH97" s="18"/>
      <c r="AI97" s="15"/>
    </row>
    <row r="98" spans="7:35" x14ac:dyDescent="0.5">
      <c r="G98" s="15"/>
      <c r="H98" s="15"/>
      <c r="I98" s="15"/>
      <c r="J98" s="15"/>
      <c r="K98" s="15"/>
      <c r="L98" s="15"/>
      <c r="M98" s="15"/>
      <c r="N98" s="3"/>
      <c r="O98" s="123"/>
      <c r="P98" s="5"/>
      <c r="Q98" s="5"/>
      <c r="R98" s="3"/>
      <c r="S98" s="123"/>
      <c r="T98" s="3"/>
      <c r="U98" s="99"/>
      <c r="V98" s="18"/>
      <c r="W98" s="123"/>
      <c r="X98" s="13"/>
      <c r="Y98" s="123"/>
      <c r="Z98" s="13"/>
      <c r="AA98" s="13"/>
      <c r="AB98" s="13"/>
      <c r="AC98" s="3"/>
      <c r="AD98" s="13"/>
      <c r="AE98" s="13"/>
      <c r="AF98" s="13"/>
      <c r="AG98" s="68"/>
      <c r="AH98" s="18"/>
      <c r="AI98" s="15"/>
    </row>
    <row r="99" spans="7:35" x14ac:dyDescent="0.5">
      <c r="G99" s="15"/>
      <c r="H99" s="15"/>
      <c r="I99" s="15"/>
      <c r="J99" s="15"/>
      <c r="K99" s="15"/>
      <c r="L99" s="15"/>
      <c r="M99" s="15"/>
      <c r="N99" s="3"/>
      <c r="O99" s="123"/>
      <c r="P99" s="5"/>
      <c r="Q99" s="5"/>
      <c r="R99" s="3"/>
      <c r="S99" s="123"/>
      <c r="T99" s="3"/>
      <c r="U99" s="99"/>
      <c r="V99" s="18"/>
      <c r="W99" s="123"/>
      <c r="X99" s="13"/>
      <c r="Y99" s="123"/>
      <c r="Z99" s="13"/>
      <c r="AA99" s="13"/>
      <c r="AB99" s="13"/>
      <c r="AC99" s="3"/>
      <c r="AD99" s="13"/>
      <c r="AE99" s="13"/>
      <c r="AF99" s="13"/>
      <c r="AG99" s="68"/>
      <c r="AH99" s="18"/>
      <c r="AI99" s="15"/>
    </row>
    <row r="100" spans="7:35" x14ac:dyDescent="0.5">
      <c r="G100" s="15"/>
      <c r="H100" s="15"/>
      <c r="I100" s="15"/>
      <c r="J100" s="15"/>
      <c r="K100" s="15"/>
      <c r="L100" s="15"/>
      <c r="M100" s="15"/>
      <c r="N100" s="3"/>
      <c r="O100" s="123"/>
      <c r="P100" s="5"/>
      <c r="Q100" s="5"/>
      <c r="R100" s="3"/>
      <c r="S100" s="123"/>
      <c r="T100" s="3"/>
      <c r="U100" s="99"/>
      <c r="V100" s="18"/>
      <c r="W100" s="123"/>
      <c r="X100" s="13"/>
      <c r="Y100" s="123"/>
      <c r="Z100" s="13"/>
      <c r="AA100" s="13"/>
      <c r="AB100" s="13"/>
      <c r="AC100" s="3"/>
      <c r="AD100" s="13"/>
      <c r="AE100" s="13"/>
      <c r="AF100" s="13"/>
      <c r="AG100" s="68"/>
      <c r="AH100" s="18"/>
      <c r="AI100" s="15"/>
    </row>
    <row r="101" spans="7:35" x14ac:dyDescent="0.5">
      <c r="G101" s="15"/>
      <c r="H101" s="15"/>
      <c r="I101" s="15"/>
      <c r="J101" s="15"/>
      <c r="K101" s="15"/>
      <c r="L101" s="15"/>
      <c r="M101" s="15"/>
      <c r="N101" s="3"/>
      <c r="O101" s="123"/>
      <c r="P101" s="5"/>
      <c r="Q101" s="5"/>
      <c r="R101" s="3"/>
      <c r="S101" s="123"/>
      <c r="T101" s="3"/>
      <c r="U101" s="99"/>
      <c r="V101" s="18"/>
      <c r="W101" s="123"/>
      <c r="X101" s="13"/>
      <c r="Y101" s="123"/>
      <c r="Z101" s="13"/>
      <c r="AA101" s="13"/>
      <c r="AB101" s="13"/>
      <c r="AC101" s="3"/>
      <c r="AD101" s="13"/>
      <c r="AE101" s="13"/>
      <c r="AF101" s="13"/>
      <c r="AG101" s="68"/>
      <c r="AH101" s="18"/>
      <c r="AI101" s="15"/>
    </row>
    <row r="102" spans="7:35" x14ac:dyDescent="0.5">
      <c r="G102" s="15"/>
      <c r="H102" s="15"/>
      <c r="I102" s="15"/>
      <c r="J102" s="15"/>
      <c r="K102" s="15"/>
      <c r="L102" s="15"/>
      <c r="M102" s="15"/>
      <c r="N102" s="3"/>
      <c r="O102" s="123"/>
      <c r="P102" s="5"/>
      <c r="Q102" s="5"/>
      <c r="R102" s="3"/>
      <c r="S102" s="123"/>
      <c r="T102" s="3"/>
      <c r="U102" s="99"/>
      <c r="V102" s="18"/>
      <c r="W102" s="123"/>
      <c r="X102" s="13"/>
      <c r="Y102" s="123"/>
      <c r="Z102" s="13"/>
      <c r="AA102" s="13"/>
      <c r="AB102" s="13"/>
      <c r="AC102" s="3"/>
      <c r="AD102" s="13"/>
      <c r="AE102" s="13"/>
      <c r="AF102" s="13"/>
      <c r="AG102" s="68"/>
      <c r="AH102" s="18"/>
      <c r="AI102" s="15"/>
    </row>
    <row r="103" spans="7:35" x14ac:dyDescent="0.5">
      <c r="G103" s="15"/>
      <c r="H103" s="15"/>
      <c r="I103" s="15"/>
      <c r="J103" s="15"/>
      <c r="K103" s="15"/>
      <c r="L103" s="15"/>
      <c r="M103" s="15"/>
      <c r="N103" s="3"/>
      <c r="O103" s="123"/>
      <c r="P103" s="5"/>
      <c r="Q103" s="5"/>
      <c r="R103" s="3"/>
      <c r="S103" s="123"/>
      <c r="T103" s="3"/>
      <c r="U103" s="99"/>
      <c r="V103" s="18"/>
      <c r="W103" s="123"/>
      <c r="X103" s="13"/>
      <c r="Y103" s="123"/>
      <c r="Z103" s="13"/>
      <c r="AA103" s="13"/>
      <c r="AB103" s="13"/>
      <c r="AC103" s="3"/>
      <c r="AD103" s="13"/>
      <c r="AE103" s="13"/>
      <c r="AF103" s="13"/>
      <c r="AG103" s="68"/>
      <c r="AH103" s="18"/>
      <c r="AI103" s="15"/>
    </row>
    <row r="104" spans="7:35" x14ac:dyDescent="0.5">
      <c r="G104" s="15"/>
      <c r="H104" s="15"/>
      <c r="I104" s="15"/>
      <c r="J104" s="15"/>
      <c r="K104" s="15"/>
      <c r="L104" s="15"/>
      <c r="M104" s="15"/>
      <c r="N104" s="3"/>
      <c r="O104" s="123"/>
      <c r="P104" s="5"/>
      <c r="Q104" s="5"/>
      <c r="R104" s="3"/>
      <c r="S104" s="123"/>
      <c r="T104" s="3"/>
      <c r="U104" s="99"/>
      <c r="V104" s="18"/>
      <c r="W104" s="123"/>
      <c r="X104" s="13"/>
      <c r="Y104" s="123"/>
      <c r="Z104" s="13"/>
      <c r="AA104" s="13"/>
      <c r="AB104" s="13"/>
      <c r="AC104" s="3"/>
      <c r="AD104" s="13"/>
      <c r="AE104" s="13"/>
      <c r="AF104" s="13"/>
      <c r="AG104" s="68"/>
      <c r="AH104" s="18"/>
      <c r="AI104" s="15"/>
    </row>
    <row r="105" spans="7:35" x14ac:dyDescent="0.5">
      <c r="G105" s="15"/>
      <c r="H105" s="15"/>
      <c r="I105" s="15"/>
      <c r="J105" s="15"/>
      <c r="K105" s="15"/>
      <c r="L105" s="15"/>
      <c r="M105" s="15"/>
      <c r="N105" s="3"/>
      <c r="O105" s="123"/>
      <c r="P105" s="5"/>
      <c r="Q105" s="5"/>
      <c r="R105" s="3"/>
      <c r="S105" s="123"/>
      <c r="T105" s="3"/>
      <c r="U105" s="99"/>
      <c r="V105" s="18"/>
      <c r="W105" s="123"/>
      <c r="X105" s="13"/>
      <c r="Y105" s="123"/>
      <c r="Z105" s="13"/>
      <c r="AA105" s="13"/>
      <c r="AB105" s="13"/>
      <c r="AC105" s="3"/>
      <c r="AD105" s="13"/>
      <c r="AE105" s="13"/>
      <c r="AF105" s="13"/>
      <c r="AG105" s="68"/>
      <c r="AH105" s="18"/>
      <c r="AI105" s="15"/>
    </row>
    <row r="106" spans="7:35" x14ac:dyDescent="0.5">
      <c r="G106" s="15"/>
      <c r="H106" s="15"/>
      <c r="I106" s="15"/>
      <c r="J106" s="15"/>
      <c r="K106" s="15"/>
      <c r="L106" s="15"/>
      <c r="M106" s="15"/>
      <c r="N106" s="3"/>
      <c r="O106" s="123"/>
      <c r="P106" s="5"/>
      <c r="Q106" s="5"/>
      <c r="R106" s="3"/>
      <c r="S106" s="123"/>
      <c r="T106" s="3"/>
      <c r="U106" s="99"/>
      <c r="V106" s="18"/>
      <c r="W106" s="123"/>
      <c r="X106" s="13"/>
      <c r="Y106" s="123"/>
      <c r="Z106" s="13"/>
      <c r="AA106" s="13"/>
      <c r="AB106" s="13"/>
      <c r="AC106" s="3"/>
      <c r="AD106" s="13"/>
      <c r="AE106" s="13"/>
      <c r="AF106" s="13"/>
      <c r="AG106" s="68"/>
      <c r="AH106" s="18"/>
      <c r="AI106" s="15"/>
    </row>
    <row r="107" spans="7:35" x14ac:dyDescent="0.5">
      <c r="G107" s="15"/>
      <c r="H107" s="15"/>
      <c r="I107" s="15"/>
      <c r="J107" s="15"/>
      <c r="K107" s="15"/>
      <c r="L107" s="15"/>
      <c r="M107" s="15"/>
      <c r="N107" s="3"/>
      <c r="O107" s="123"/>
      <c r="P107" s="5"/>
      <c r="Q107" s="5"/>
      <c r="R107" s="3"/>
      <c r="S107" s="123"/>
      <c r="T107" s="3"/>
      <c r="U107" s="99"/>
      <c r="V107" s="18"/>
      <c r="W107" s="123"/>
      <c r="X107" s="13"/>
      <c r="Y107" s="123"/>
      <c r="Z107" s="13"/>
      <c r="AA107" s="13"/>
      <c r="AB107" s="13"/>
      <c r="AC107" s="3"/>
      <c r="AD107" s="13"/>
      <c r="AE107" s="13"/>
      <c r="AF107" s="13"/>
      <c r="AG107" s="68"/>
      <c r="AH107" s="18"/>
      <c r="AI107" s="15"/>
    </row>
    <row r="108" spans="7:35" x14ac:dyDescent="0.5">
      <c r="G108" s="15"/>
      <c r="H108" s="15"/>
      <c r="I108" s="15"/>
      <c r="J108" s="15"/>
      <c r="K108" s="15"/>
      <c r="L108" s="15"/>
      <c r="M108" s="15"/>
      <c r="N108" s="3"/>
      <c r="O108" s="123"/>
      <c r="P108" s="5"/>
      <c r="Q108" s="5"/>
      <c r="R108" s="3"/>
      <c r="S108" s="123"/>
      <c r="T108" s="3"/>
      <c r="U108" s="99"/>
      <c r="V108" s="18"/>
      <c r="W108" s="123"/>
      <c r="X108" s="13"/>
      <c r="Y108" s="123"/>
      <c r="Z108" s="13"/>
      <c r="AA108" s="13"/>
      <c r="AB108" s="13"/>
      <c r="AC108" s="3"/>
      <c r="AD108" s="13"/>
      <c r="AE108" s="13"/>
      <c r="AF108" s="13"/>
      <c r="AG108" s="68"/>
      <c r="AH108" s="18"/>
      <c r="AI108" s="15"/>
    </row>
    <row r="109" spans="7:35" x14ac:dyDescent="0.5">
      <c r="G109" s="15"/>
      <c r="H109" s="15"/>
      <c r="I109" s="15"/>
      <c r="J109" s="15"/>
      <c r="K109" s="15"/>
      <c r="L109" s="15"/>
      <c r="M109" s="15"/>
      <c r="N109" s="3"/>
      <c r="O109" s="123"/>
      <c r="P109" s="5"/>
      <c r="Q109" s="5"/>
      <c r="R109" s="3"/>
      <c r="S109" s="123"/>
      <c r="T109" s="3"/>
      <c r="U109" s="99"/>
      <c r="V109" s="18"/>
      <c r="W109" s="123"/>
      <c r="X109" s="13"/>
      <c r="Y109" s="123"/>
      <c r="Z109" s="13"/>
      <c r="AA109" s="13"/>
      <c r="AB109" s="13"/>
      <c r="AC109" s="3"/>
      <c r="AD109" s="13"/>
      <c r="AE109" s="13"/>
      <c r="AF109" s="13"/>
      <c r="AG109" s="68"/>
      <c r="AH109" s="18"/>
      <c r="AI109" s="15"/>
    </row>
    <row r="110" spans="7:35" x14ac:dyDescent="0.5">
      <c r="G110" s="15"/>
      <c r="H110" s="15"/>
      <c r="I110" s="15"/>
      <c r="J110" s="15"/>
      <c r="K110" s="15"/>
      <c r="L110" s="15"/>
      <c r="M110" s="15"/>
      <c r="N110" s="3"/>
      <c r="O110" s="123"/>
      <c r="P110" s="5"/>
      <c r="Q110" s="5"/>
      <c r="R110" s="3"/>
      <c r="S110" s="123"/>
      <c r="T110" s="3"/>
      <c r="U110" s="99"/>
      <c r="V110" s="18"/>
      <c r="W110" s="123"/>
      <c r="X110" s="13"/>
      <c r="Y110" s="123"/>
      <c r="Z110" s="13"/>
      <c r="AA110" s="13"/>
      <c r="AB110" s="13"/>
      <c r="AC110" s="3"/>
      <c r="AD110" s="13"/>
      <c r="AE110" s="13"/>
      <c r="AF110" s="13"/>
      <c r="AG110" s="68"/>
      <c r="AH110" s="18"/>
      <c r="AI110" s="15"/>
    </row>
    <row r="111" spans="7:35" x14ac:dyDescent="0.5">
      <c r="G111" s="15"/>
      <c r="H111" s="15"/>
      <c r="I111" s="15"/>
      <c r="J111" s="15"/>
      <c r="K111" s="15"/>
      <c r="L111" s="15"/>
      <c r="M111" s="15"/>
      <c r="N111" s="3"/>
      <c r="O111" s="123"/>
      <c r="P111" s="5"/>
      <c r="Q111" s="5"/>
      <c r="R111" s="3"/>
      <c r="S111" s="123"/>
      <c r="T111" s="3"/>
      <c r="U111" s="99"/>
      <c r="V111" s="18"/>
      <c r="W111" s="123"/>
      <c r="X111" s="13"/>
      <c r="Y111" s="123"/>
      <c r="Z111" s="13"/>
      <c r="AA111" s="13"/>
      <c r="AB111" s="13"/>
      <c r="AC111" s="3"/>
      <c r="AD111" s="13"/>
      <c r="AE111" s="13"/>
      <c r="AF111" s="13"/>
      <c r="AG111" s="68"/>
      <c r="AH111" s="18"/>
      <c r="AI111" s="15"/>
    </row>
    <row r="112" spans="7:35" x14ac:dyDescent="0.5">
      <c r="G112" s="15"/>
      <c r="H112" s="15"/>
      <c r="I112" s="15"/>
      <c r="J112" s="15"/>
      <c r="K112" s="15"/>
      <c r="L112" s="15"/>
      <c r="M112" s="15"/>
      <c r="N112" s="3"/>
      <c r="O112" s="123"/>
      <c r="P112" s="5"/>
      <c r="Q112" s="5"/>
      <c r="R112" s="3"/>
      <c r="S112" s="123"/>
      <c r="T112" s="3"/>
      <c r="U112" s="99"/>
      <c r="V112" s="18"/>
      <c r="W112" s="123"/>
      <c r="X112" s="13"/>
      <c r="Y112" s="123"/>
      <c r="Z112" s="13"/>
      <c r="AA112" s="13"/>
      <c r="AB112" s="13"/>
      <c r="AC112" s="3"/>
      <c r="AD112" s="13"/>
      <c r="AE112" s="13"/>
      <c r="AF112" s="13"/>
      <c r="AG112" s="68"/>
      <c r="AH112" s="18"/>
      <c r="AI112" s="15"/>
    </row>
    <row r="113" spans="7:35" x14ac:dyDescent="0.5">
      <c r="G113" s="15"/>
      <c r="H113" s="15"/>
      <c r="I113" s="15"/>
      <c r="J113" s="15"/>
      <c r="K113" s="15"/>
      <c r="L113" s="15"/>
      <c r="M113" s="15"/>
      <c r="N113" s="3"/>
      <c r="O113" s="123"/>
      <c r="P113" s="5"/>
      <c r="Q113" s="5"/>
      <c r="R113" s="3"/>
      <c r="S113" s="123"/>
      <c r="T113" s="3"/>
      <c r="U113" s="99"/>
      <c r="V113" s="18"/>
      <c r="W113" s="123"/>
      <c r="X113" s="13"/>
      <c r="Y113" s="123"/>
      <c r="Z113" s="13"/>
      <c r="AA113" s="13"/>
      <c r="AB113" s="13"/>
      <c r="AC113" s="3"/>
      <c r="AD113" s="13"/>
      <c r="AE113" s="13"/>
      <c r="AF113" s="13"/>
      <c r="AG113" s="68"/>
      <c r="AH113" s="18"/>
      <c r="AI113" s="15"/>
    </row>
    <row r="114" spans="7:35" x14ac:dyDescent="0.5">
      <c r="G114" s="15"/>
      <c r="H114" s="15"/>
      <c r="I114" s="15"/>
      <c r="J114" s="15"/>
      <c r="K114" s="15"/>
      <c r="L114" s="15"/>
      <c r="M114" s="15"/>
      <c r="N114" s="3"/>
      <c r="O114" s="123"/>
      <c r="P114" s="5"/>
      <c r="Q114" s="5"/>
      <c r="R114" s="3"/>
      <c r="S114" s="123"/>
      <c r="T114" s="3"/>
      <c r="U114" s="99"/>
      <c r="V114" s="18"/>
      <c r="W114" s="123"/>
      <c r="X114" s="13"/>
      <c r="Y114" s="123"/>
      <c r="Z114" s="13"/>
      <c r="AA114" s="13"/>
      <c r="AB114" s="13"/>
      <c r="AC114" s="3"/>
      <c r="AD114" s="13"/>
      <c r="AE114" s="13"/>
      <c r="AF114" s="13"/>
      <c r="AG114" s="68"/>
      <c r="AH114" s="18"/>
      <c r="AI114" s="15"/>
    </row>
    <row r="115" spans="7:35" x14ac:dyDescent="0.5">
      <c r="G115" s="15"/>
      <c r="H115" s="15"/>
      <c r="I115" s="15"/>
      <c r="J115" s="15"/>
      <c r="K115" s="15"/>
      <c r="L115" s="15"/>
      <c r="M115" s="15"/>
      <c r="N115" s="3"/>
      <c r="O115" s="123"/>
      <c r="P115" s="5"/>
      <c r="Q115" s="5"/>
      <c r="R115" s="3"/>
      <c r="S115" s="123"/>
      <c r="T115" s="3"/>
      <c r="U115" s="99"/>
      <c r="V115" s="18"/>
      <c r="W115" s="123"/>
      <c r="X115" s="13"/>
      <c r="Y115" s="123"/>
      <c r="Z115" s="13"/>
      <c r="AA115" s="13"/>
      <c r="AB115" s="13"/>
      <c r="AC115" s="3"/>
      <c r="AD115" s="13"/>
      <c r="AE115" s="13"/>
      <c r="AF115" s="13"/>
      <c r="AG115" s="68"/>
      <c r="AH115" s="18"/>
      <c r="AI115" s="15"/>
    </row>
    <row r="116" spans="7:35" x14ac:dyDescent="0.5">
      <c r="G116" s="15"/>
      <c r="H116" s="15"/>
      <c r="I116" s="15"/>
      <c r="J116" s="15"/>
      <c r="K116" s="15"/>
      <c r="L116" s="15"/>
      <c r="M116" s="15"/>
      <c r="N116" s="3"/>
      <c r="O116" s="123"/>
      <c r="P116" s="5"/>
      <c r="Q116" s="5"/>
      <c r="R116" s="3"/>
      <c r="S116" s="123"/>
      <c r="T116" s="3"/>
      <c r="U116" s="99"/>
      <c r="V116" s="18"/>
      <c r="W116" s="123"/>
      <c r="X116" s="13"/>
      <c r="Y116" s="123"/>
      <c r="Z116" s="13"/>
      <c r="AA116" s="13"/>
      <c r="AB116" s="13"/>
      <c r="AC116" s="3"/>
      <c r="AD116" s="13"/>
      <c r="AE116" s="13"/>
      <c r="AF116" s="13"/>
      <c r="AG116" s="68"/>
      <c r="AH116" s="18"/>
      <c r="AI116" s="15"/>
    </row>
    <row r="117" spans="7:35" x14ac:dyDescent="0.5">
      <c r="G117" s="15"/>
      <c r="H117" s="15"/>
      <c r="I117" s="15"/>
      <c r="J117" s="15"/>
      <c r="K117" s="15"/>
      <c r="L117" s="15"/>
      <c r="M117" s="15"/>
      <c r="N117" s="3"/>
      <c r="O117" s="123"/>
      <c r="P117" s="5"/>
      <c r="Q117" s="5"/>
      <c r="R117" s="3"/>
      <c r="S117" s="123"/>
      <c r="T117" s="3"/>
      <c r="U117" s="99"/>
      <c r="V117" s="18"/>
      <c r="W117" s="123"/>
      <c r="X117" s="13"/>
      <c r="Y117" s="123"/>
      <c r="Z117" s="13"/>
      <c r="AA117" s="13"/>
      <c r="AB117" s="13"/>
      <c r="AC117" s="3"/>
      <c r="AD117" s="13"/>
      <c r="AE117" s="13"/>
      <c r="AF117" s="13"/>
      <c r="AG117" s="68"/>
      <c r="AH117" s="18"/>
      <c r="AI117" s="15"/>
    </row>
    <row r="118" spans="7:35" x14ac:dyDescent="0.5">
      <c r="G118" s="15"/>
      <c r="H118" s="15"/>
      <c r="I118" s="15"/>
      <c r="J118" s="15"/>
      <c r="K118" s="15"/>
      <c r="L118" s="15"/>
      <c r="M118" s="15"/>
      <c r="N118" s="3"/>
      <c r="O118" s="123"/>
      <c r="P118" s="5"/>
      <c r="Q118" s="5"/>
      <c r="R118" s="3"/>
      <c r="S118" s="123"/>
      <c r="T118" s="3"/>
      <c r="U118" s="99"/>
      <c r="V118" s="18"/>
      <c r="W118" s="123"/>
      <c r="X118" s="13"/>
      <c r="Y118" s="123"/>
      <c r="Z118" s="13"/>
      <c r="AA118" s="13"/>
      <c r="AB118" s="13"/>
      <c r="AC118" s="3"/>
      <c r="AD118" s="13"/>
      <c r="AE118" s="13"/>
      <c r="AF118" s="13"/>
      <c r="AG118" s="68"/>
      <c r="AH118" s="18"/>
      <c r="AI118" s="15"/>
    </row>
    <row r="119" spans="7:35" x14ac:dyDescent="0.5">
      <c r="G119" s="15"/>
      <c r="H119" s="15"/>
      <c r="I119" s="15"/>
      <c r="J119" s="15"/>
      <c r="K119" s="15"/>
      <c r="L119" s="15"/>
      <c r="M119" s="15"/>
      <c r="N119" s="3"/>
      <c r="O119" s="123"/>
      <c r="P119" s="5"/>
      <c r="Q119" s="5"/>
      <c r="R119" s="3"/>
      <c r="S119" s="123"/>
      <c r="T119" s="3"/>
      <c r="U119" s="99"/>
      <c r="V119" s="18"/>
      <c r="W119" s="123"/>
      <c r="X119" s="13"/>
      <c r="Y119" s="123"/>
      <c r="Z119" s="13"/>
      <c r="AA119" s="13"/>
      <c r="AB119" s="13"/>
      <c r="AC119" s="3"/>
      <c r="AD119" s="13"/>
      <c r="AE119" s="13"/>
      <c r="AF119" s="13"/>
      <c r="AG119" s="68"/>
      <c r="AH119" s="18"/>
      <c r="AI119" s="15"/>
    </row>
    <row r="120" spans="7:35" x14ac:dyDescent="0.5">
      <c r="G120" s="15"/>
      <c r="H120" s="15"/>
      <c r="I120" s="15"/>
      <c r="J120" s="15"/>
      <c r="K120" s="15"/>
      <c r="L120" s="15"/>
      <c r="M120" s="15"/>
      <c r="N120" s="3"/>
      <c r="O120" s="123"/>
      <c r="P120" s="5"/>
      <c r="Q120" s="5"/>
      <c r="R120" s="3"/>
      <c r="S120" s="123"/>
      <c r="T120" s="3"/>
      <c r="U120" s="99"/>
      <c r="V120" s="18"/>
      <c r="W120" s="123"/>
      <c r="X120" s="13"/>
      <c r="Y120" s="123"/>
      <c r="Z120" s="13"/>
      <c r="AA120" s="13"/>
      <c r="AB120" s="13"/>
      <c r="AC120" s="3"/>
      <c r="AD120" s="13"/>
      <c r="AE120" s="13"/>
      <c r="AF120" s="13"/>
      <c r="AG120" s="68"/>
      <c r="AH120" s="18"/>
      <c r="AI120" s="15"/>
    </row>
    <row r="121" spans="7:35" x14ac:dyDescent="0.5">
      <c r="G121" s="15"/>
      <c r="H121" s="15"/>
      <c r="I121" s="15"/>
      <c r="J121" s="15"/>
      <c r="K121" s="15"/>
      <c r="L121" s="15"/>
      <c r="M121" s="15"/>
      <c r="N121" s="3"/>
      <c r="O121" s="123"/>
      <c r="P121" s="5"/>
      <c r="Q121" s="5"/>
      <c r="R121" s="3"/>
      <c r="S121" s="123"/>
      <c r="T121" s="3"/>
      <c r="U121" s="99"/>
      <c r="V121" s="18"/>
      <c r="W121" s="123"/>
      <c r="X121" s="13"/>
      <c r="Y121" s="123"/>
      <c r="Z121" s="13"/>
      <c r="AA121" s="13"/>
      <c r="AB121" s="13"/>
      <c r="AC121" s="3"/>
      <c r="AD121" s="13"/>
      <c r="AE121" s="13"/>
      <c r="AF121" s="13"/>
      <c r="AG121" s="68"/>
      <c r="AH121" s="18"/>
      <c r="AI121" s="15"/>
    </row>
    <row r="122" spans="7:35" x14ac:dyDescent="0.5">
      <c r="G122" s="15"/>
      <c r="H122" s="15"/>
      <c r="I122" s="15"/>
      <c r="J122" s="15"/>
      <c r="K122" s="15"/>
      <c r="L122" s="15"/>
      <c r="M122" s="15"/>
      <c r="N122" s="3"/>
      <c r="O122" s="123"/>
      <c r="P122" s="5"/>
      <c r="Q122" s="5"/>
      <c r="R122" s="3"/>
      <c r="S122" s="123"/>
      <c r="T122" s="3"/>
      <c r="U122" s="99"/>
      <c r="V122" s="18"/>
      <c r="W122" s="123"/>
      <c r="X122" s="13"/>
      <c r="Y122" s="123"/>
      <c r="Z122" s="13"/>
      <c r="AA122" s="13"/>
      <c r="AB122" s="13"/>
      <c r="AC122" s="3"/>
      <c r="AD122" s="13"/>
      <c r="AE122" s="13"/>
      <c r="AF122" s="13"/>
      <c r="AG122" s="68"/>
      <c r="AH122" s="18"/>
      <c r="AI122" s="15"/>
    </row>
    <row r="123" spans="7:35" x14ac:dyDescent="0.5">
      <c r="G123" s="15"/>
      <c r="H123" s="15"/>
      <c r="I123" s="15"/>
      <c r="J123" s="15"/>
      <c r="K123" s="15"/>
      <c r="L123" s="15"/>
      <c r="M123" s="15"/>
      <c r="N123" s="3"/>
      <c r="O123" s="123"/>
      <c r="P123" s="5"/>
      <c r="Q123" s="5"/>
      <c r="R123" s="3"/>
      <c r="S123" s="123"/>
      <c r="T123" s="3"/>
      <c r="U123" s="99"/>
      <c r="V123" s="18"/>
      <c r="W123" s="123"/>
      <c r="X123" s="13"/>
      <c r="Y123" s="123"/>
      <c r="Z123" s="13"/>
      <c r="AA123" s="13"/>
      <c r="AB123" s="13"/>
      <c r="AC123" s="3"/>
      <c r="AD123" s="13"/>
      <c r="AE123" s="13"/>
      <c r="AF123" s="13"/>
      <c r="AG123" s="68"/>
      <c r="AH123" s="18"/>
      <c r="AI123" s="15"/>
    </row>
    <row r="124" spans="7:35" x14ac:dyDescent="0.5">
      <c r="G124" s="15"/>
      <c r="H124" s="15"/>
      <c r="I124" s="15"/>
      <c r="J124" s="15"/>
      <c r="K124" s="15"/>
      <c r="L124" s="15"/>
      <c r="M124" s="15"/>
      <c r="N124" s="3"/>
      <c r="O124" s="123"/>
      <c r="P124" s="5"/>
      <c r="Q124" s="5"/>
      <c r="R124" s="3"/>
      <c r="S124" s="123"/>
      <c r="T124" s="3"/>
      <c r="U124" s="99"/>
      <c r="V124" s="18"/>
      <c r="W124" s="123"/>
      <c r="X124" s="13"/>
      <c r="Y124" s="123"/>
      <c r="Z124" s="13"/>
      <c r="AA124" s="13"/>
      <c r="AB124" s="13"/>
      <c r="AC124" s="3"/>
      <c r="AD124" s="13"/>
      <c r="AE124" s="13"/>
      <c r="AF124" s="13"/>
      <c r="AG124" s="68"/>
      <c r="AH124" s="18"/>
      <c r="AI124" s="15"/>
    </row>
    <row r="125" spans="7:35" x14ac:dyDescent="0.5">
      <c r="G125" s="15"/>
      <c r="H125" s="15"/>
      <c r="I125" s="15"/>
      <c r="J125" s="15"/>
      <c r="K125" s="15"/>
      <c r="L125" s="15"/>
      <c r="M125" s="15"/>
      <c r="N125" s="3"/>
      <c r="O125" s="123"/>
      <c r="P125" s="5"/>
      <c r="Q125" s="5"/>
      <c r="R125" s="3"/>
      <c r="S125" s="123"/>
      <c r="T125" s="3"/>
      <c r="U125" s="99"/>
      <c r="V125" s="18"/>
      <c r="W125" s="123"/>
      <c r="X125" s="13"/>
      <c r="Y125" s="123"/>
      <c r="Z125" s="13"/>
      <c r="AA125" s="13"/>
      <c r="AB125" s="13"/>
      <c r="AC125" s="3"/>
      <c r="AD125" s="13"/>
      <c r="AE125" s="13"/>
      <c r="AF125" s="13"/>
      <c r="AG125" s="68"/>
      <c r="AH125" s="18"/>
      <c r="AI125" s="15"/>
    </row>
    <row r="126" spans="7:35" x14ac:dyDescent="0.5">
      <c r="G126" s="15"/>
      <c r="H126" s="15"/>
      <c r="I126" s="15"/>
      <c r="J126" s="15"/>
      <c r="K126" s="15"/>
      <c r="L126" s="15"/>
      <c r="M126" s="15"/>
      <c r="N126" s="3"/>
      <c r="O126" s="123"/>
      <c r="P126" s="5"/>
      <c r="Q126" s="5"/>
      <c r="R126" s="3"/>
      <c r="S126" s="123"/>
      <c r="T126" s="3"/>
      <c r="U126" s="99"/>
      <c r="V126" s="18"/>
      <c r="W126" s="123"/>
      <c r="X126" s="13"/>
      <c r="Y126" s="123"/>
      <c r="Z126" s="13"/>
      <c r="AA126" s="13"/>
      <c r="AB126" s="13"/>
      <c r="AC126" s="3"/>
      <c r="AD126" s="13"/>
      <c r="AE126" s="13"/>
      <c r="AF126" s="13"/>
      <c r="AG126" s="68"/>
      <c r="AH126" s="18"/>
      <c r="AI126" s="15"/>
    </row>
    <row r="127" spans="7:35" x14ac:dyDescent="0.5">
      <c r="G127" s="15"/>
      <c r="H127" s="15"/>
      <c r="I127" s="15"/>
      <c r="J127" s="15"/>
      <c r="K127" s="15"/>
      <c r="L127" s="15"/>
      <c r="M127" s="15"/>
      <c r="N127" s="3"/>
      <c r="O127" s="123"/>
      <c r="P127" s="5"/>
      <c r="Q127" s="5"/>
      <c r="R127" s="3"/>
      <c r="S127" s="123"/>
      <c r="T127" s="3"/>
      <c r="U127" s="99"/>
      <c r="V127" s="18"/>
      <c r="W127" s="123"/>
      <c r="X127" s="13"/>
      <c r="Y127" s="123"/>
      <c r="Z127" s="13"/>
      <c r="AA127" s="13"/>
      <c r="AB127" s="13"/>
      <c r="AC127" s="3"/>
      <c r="AD127" s="13"/>
      <c r="AE127" s="13"/>
      <c r="AF127" s="13"/>
      <c r="AG127" s="68"/>
      <c r="AH127" s="18"/>
      <c r="AI127" s="15"/>
    </row>
    <row r="128" spans="7:35" x14ac:dyDescent="0.5">
      <c r="G128" s="15"/>
      <c r="H128" s="15"/>
      <c r="I128" s="15"/>
      <c r="J128" s="15"/>
      <c r="K128" s="15"/>
      <c r="L128" s="15"/>
      <c r="M128" s="15"/>
      <c r="N128" s="3"/>
      <c r="O128" s="123"/>
      <c r="P128" s="5"/>
      <c r="Q128" s="5"/>
      <c r="R128" s="3"/>
      <c r="S128" s="123"/>
      <c r="T128" s="3"/>
      <c r="U128" s="99"/>
      <c r="V128" s="18"/>
      <c r="W128" s="123"/>
      <c r="X128" s="13"/>
      <c r="Y128" s="123"/>
      <c r="Z128" s="13"/>
      <c r="AA128" s="13"/>
      <c r="AB128" s="13"/>
      <c r="AC128" s="3"/>
      <c r="AD128" s="13"/>
      <c r="AE128" s="13"/>
      <c r="AF128" s="13"/>
      <c r="AG128" s="68"/>
      <c r="AH128" s="18"/>
      <c r="AI128" s="15"/>
    </row>
    <row r="129" spans="7:35" x14ac:dyDescent="0.5">
      <c r="G129" s="15"/>
      <c r="H129" s="15"/>
      <c r="I129" s="15"/>
      <c r="J129" s="15"/>
      <c r="K129" s="15"/>
      <c r="L129" s="15"/>
      <c r="M129" s="15"/>
      <c r="N129" s="3"/>
      <c r="O129" s="123"/>
      <c r="P129" s="5"/>
      <c r="Q129" s="5"/>
      <c r="R129" s="3"/>
      <c r="S129" s="123"/>
      <c r="T129" s="3"/>
      <c r="U129" s="99"/>
      <c r="V129" s="18"/>
      <c r="W129" s="123"/>
      <c r="X129" s="13"/>
      <c r="Y129" s="123"/>
      <c r="Z129" s="13"/>
      <c r="AA129" s="13"/>
      <c r="AB129" s="13"/>
      <c r="AC129" s="3"/>
      <c r="AD129" s="13"/>
      <c r="AE129" s="13"/>
      <c r="AF129" s="13"/>
      <c r="AG129" s="68"/>
      <c r="AH129" s="18"/>
      <c r="AI129" s="15"/>
    </row>
    <row r="130" spans="7:35" x14ac:dyDescent="0.5">
      <c r="G130" s="15"/>
      <c r="H130" s="15"/>
      <c r="I130" s="15"/>
      <c r="J130" s="15"/>
      <c r="K130" s="15"/>
      <c r="L130" s="15"/>
      <c r="M130" s="15"/>
      <c r="N130" s="3"/>
      <c r="O130" s="123"/>
      <c r="P130" s="5"/>
      <c r="Q130" s="5"/>
      <c r="R130" s="3"/>
      <c r="S130" s="123"/>
      <c r="T130" s="3"/>
      <c r="U130" s="99"/>
      <c r="V130" s="18"/>
      <c r="W130" s="123"/>
      <c r="X130" s="13"/>
      <c r="Y130" s="123"/>
      <c r="Z130" s="13"/>
      <c r="AA130" s="13"/>
      <c r="AB130" s="13"/>
      <c r="AC130" s="3"/>
      <c r="AD130" s="13"/>
      <c r="AE130" s="13"/>
      <c r="AF130" s="13"/>
      <c r="AG130" s="68"/>
      <c r="AH130" s="18"/>
      <c r="AI130" s="15"/>
    </row>
    <row r="131" spans="7:35" x14ac:dyDescent="0.5">
      <c r="G131" s="15"/>
      <c r="H131" s="15"/>
      <c r="I131" s="15"/>
      <c r="J131" s="15"/>
      <c r="K131" s="15"/>
      <c r="L131" s="15"/>
      <c r="M131" s="15"/>
      <c r="N131" s="15"/>
      <c r="O131" s="140"/>
      <c r="P131" s="15"/>
      <c r="Q131" s="15"/>
      <c r="R131" s="15"/>
      <c r="S131" s="140"/>
      <c r="T131" s="15"/>
      <c r="U131" s="85"/>
      <c r="V131" s="85"/>
      <c r="W131" s="140"/>
      <c r="X131" s="103"/>
      <c r="Y131" s="140"/>
      <c r="Z131" s="103"/>
      <c r="AA131" s="15"/>
      <c r="AB131" s="15"/>
      <c r="AC131" s="15"/>
      <c r="AD131" s="15"/>
      <c r="AE131" s="15"/>
      <c r="AF131" s="15"/>
      <c r="AG131" s="15"/>
      <c r="AH131" s="85"/>
      <c r="AI131" s="15"/>
    </row>
    <row r="132" spans="7:35" x14ac:dyDescent="0.5">
      <c r="G132" s="15"/>
      <c r="H132" s="15"/>
      <c r="I132" s="15"/>
      <c r="J132" s="15"/>
      <c r="K132" s="15"/>
      <c r="L132" s="15"/>
      <c r="M132" s="15"/>
      <c r="N132" s="15"/>
      <c r="O132" s="140"/>
      <c r="P132" s="15"/>
      <c r="Q132" s="15"/>
      <c r="R132" s="15"/>
      <c r="S132" s="140"/>
      <c r="T132" s="15"/>
      <c r="U132" s="85"/>
      <c r="V132" s="85"/>
      <c r="W132" s="140"/>
      <c r="X132" s="103"/>
      <c r="Y132" s="140"/>
      <c r="Z132" s="103"/>
      <c r="AA132" s="15"/>
      <c r="AB132" s="15"/>
      <c r="AC132" s="15"/>
      <c r="AD132" s="15"/>
      <c r="AE132" s="15"/>
      <c r="AF132" s="15"/>
      <c r="AG132" s="15"/>
      <c r="AH132" s="85"/>
      <c r="AI132" s="15"/>
    </row>
    <row r="133" spans="7:35" x14ac:dyDescent="0.5">
      <c r="G133" s="15"/>
      <c r="H133" s="15"/>
      <c r="I133" s="15"/>
      <c r="J133" s="15"/>
      <c r="K133" s="15"/>
      <c r="L133" s="15"/>
      <c r="M133" s="15"/>
      <c r="N133" s="15"/>
      <c r="O133" s="140"/>
      <c r="P133" s="15"/>
      <c r="Q133" s="15"/>
      <c r="R133" s="15"/>
      <c r="S133" s="140"/>
      <c r="T133" s="15"/>
      <c r="U133" s="85"/>
      <c r="V133" s="85"/>
      <c r="W133" s="140"/>
      <c r="X133" s="103"/>
      <c r="Y133" s="140"/>
      <c r="Z133" s="103"/>
      <c r="AA133" s="15"/>
      <c r="AB133" s="15"/>
      <c r="AC133" s="15"/>
      <c r="AD133" s="15"/>
      <c r="AE133" s="15"/>
      <c r="AF133" s="15"/>
      <c r="AG133" s="15"/>
      <c r="AH133" s="85"/>
      <c r="AI133" s="15"/>
    </row>
    <row r="134" spans="7:35" x14ac:dyDescent="0.5">
      <c r="G134" s="15"/>
      <c r="H134" s="15"/>
      <c r="I134" s="15"/>
      <c r="J134" s="15"/>
      <c r="K134" s="15"/>
      <c r="L134" s="15"/>
      <c r="M134" s="15"/>
      <c r="N134" s="15"/>
      <c r="O134" s="140"/>
      <c r="P134" s="15"/>
      <c r="Q134" s="15"/>
      <c r="R134" s="15"/>
      <c r="S134" s="140"/>
      <c r="T134" s="15"/>
      <c r="U134" s="85"/>
      <c r="V134" s="85"/>
      <c r="W134" s="140"/>
      <c r="X134" s="103"/>
      <c r="Y134" s="140"/>
      <c r="Z134" s="103"/>
      <c r="AA134" s="15"/>
      <c r="AB134" s="15"/>
      <c r="AC134" s="15"/>
      <c r="AD134" s="15"/>
      <c r="AE134" s="15"/>
      <c r="AF134" s="15"/>
      <c r="AG134" s="15"/>
      <c r="AH134" s="85"/>
      <c r="AI134" s="15"/>
    </row>
    <row r="135" spans="7:35" x14ac:dyDescent="0.5">
      <c r="G135" s="15"/>
      <c r="H135" s="15"/>
      <c r="I135" s="15"/>
      <c r="J135" s="15"/>
      <c r="K135" s="15"/>
      <c r="L135" s="15"/>
      <c r="M135" s="15"/>
      <c r="N135" s="15"/>
      <c r="O135" s="140"/>
      <c r="P135" s="15"/>
      <c r="Q135" s="15"/>
      <c r="R135" s="15"/>
      <c r="S135" s="140"/>
      <c r="T135" s="15"/>
      <c r="U135" s="85"/>
      <c r="V135" s="85"/>
      <c r="W135" s="140"/>
      <c r="X135" s="103"/>
      <c r="Y135" s="140"/>
      <c r="Z135" s="103"/>
      <c r="AA135" s="15"/>
      <c r="AB135" s="15"/>
      <c r="AC135" s="15"/>
      <c r="AD135" s="15"/>
      <c r="AE135" s="15"/>
      <c r="AF135" s="15"/>
      <c r="AG135" s="15"/>
      <c r="AH135" s="85"/>
      <c r="AI135" s="15"/>
    </row>
    <row r="136" spans="7:35" x14ac:dyDescent="0.5">
      <c r="G136" s="15"/>
      <c r="H136" s="15"/>
      <c r="I136" s="15"/>
      <c r="J136" s="15"/>
      <c r="K136" s="15"/>
      <c r="L136" s="15"/>
      <c r="M136" s="15"/>
      <c r="N136" s="15"/>
      <c r="O136" s="140"/>
      <c r="P136" s="15"/>
      <c r="Q136" s="15"/>
      <c r="R136" s="15"/>
      <c r="S136" s="140"/>
      <c r="T136" s="15"/>
      <c r="U136" s="85"/>
      <c r="V136" s="85"/>
      <c r="W136" s="140"/>
      <c r="X136" s="103"/>
      <c r="Y136" s="140"/>
      <c r="Z136" s="103"/>
      <c r="AA136" s="15"/>
      <c r="AB136" s="15"/>
      <c r="AC136" s="15"/>
      <c r="AD136" s="15"/>
      <c r="AE136" s="15"/>
      <c r="AF136" s="15"/>
      <c r="AG136" s="15"/>
      <c r="AH136" s="85"/>
      <c r="AI136" s="15"/>
    </row>
    <row r="137" spans="7:35" x14ac:dyDescent="0.5">
      <c r="G137" s="15"/>
      <c r="H137" s="15"/>
      <c r="I137" s="15"/>
      <c r="J137" s="15"/>
      <c r="K137" s="15"/>
      <c r="L137" s="15"/>
      <c r="M137" s="15"/>
      <c r="N137" s="15"/>
      <c r="O137" s="140"/>
      <c r="P137" s="15"/>
      <c r="Q137" s="15"/>
      <c r="R137" s="15"/>
      <c r="S137" s="140"/>
      <c r="T137" s="15"/>
      <c r="U137" s="85"/>
      <c r="V137" s="85"/>
      <c r="W137" s="140"/>
      <c r="X137" s="103"/>
      <c r="Y137" s="140"/>
      <c r="Z137" s="103"/>
      <c r="AA137" s="15"/>
      <c r="AB137" s="15"/>
      <c r="AC137" s="15"/>
      <c r="AD137" s="15"/>
      <c r="AE137" s="15"/>
      <c r="AF137" s="15"/>
      <c r="AG137" s="15"/>
      <c r="AH137" s="85"/>
      <c r="AI137" s="15"/>
    </row>
    <row r="138" spans="7:35" x14ac:dyDescent="0.5">
      <c r="G138" s="15"/>
      <c r="H138" s="15"/>
      <c r="I138" s="15"/>
      <c r="J138" s="15"/>
      <c r="K138" s="15"/>
      <c r="L138" s="15"/>
      <c r="M138" s="15"/>
      <c r="N138" s="15"/>
      <c r="O138" s="140"/>
      <c r="P138" s="15"/>
      <c r="Q138" s="15"/>
      <c r="R138" s="15"/>
      <c r="S138" s="140"/>
      <c r="T138" s="15"/>
      <c r="U138" s="85"/>
      <c r="V138" s="85"/>
      <c r="W138" s="140"/>
      <c r="X138" s="103"/>
      <c r="Y138" s="140"/>
      <c r="Z138" s="103"/>
      <c r="AA138" s="15"/>
      <c r="AB138" s="15"/>
      <c r="AC138" s="15"/>
      <c r="AD138" s="15"/>
      <c r="AE138" s="15"/>
      <c r="AF138" s="15"/>
      <c r="AG138" s="15"/>
      <c r="AH138" s="85"/>
      <c r="AI138" s="15"/>
    </row>
    <row r="139" spans="7:35" x14ac:dyDescent="0.5">
      <c r="G139" s="15"/>
      <c r="H139" s="15"/>
      <c r="I139" s="15"/>
      <c r="J139" s="15"/>
      <c r="K139" s="15"/>
      <c r="L139" s="15"/>
      <c r="M139" s="15"/>
      <c r="N139" s="15"/>
      <c r="O139" s="140"/>
      <c r="P139" s="15"/>
      <c r="Q139" s="15"/>
      <c r="R139" s="15"/>
      <c r="S139" s="140"/>
      <c r="T139" s="15"/>
      <c r="U139" s="85"/>
      <c r="V139" s="85"/>
      <c r="W139" s="140"/>
      <c r="X139" s="103"/>
      <c r="Y139" s="140"/>
      <c r="Z139" s="103"/>
      <c r="AA139" s="15"/>
      <c r="AB139" s="15"/>
      <c r="AC139" s="15"/>
      <c r="AD139" s="15"/>
      <c r="AE139" s="15"/>
      <c r="AF139" s="15"/>
      <c r="AG139" s="15"/>
      <c r="AH139" s="85"/>
      <c r="AI139" s="15"/>
    </row>
    <row r="140" spans="7:35" x14ac:dyDescent="0.5">
      <c r="G140" s="15"/>
      <c r="H140" s="15"/>
      <c r="I140" s="15"/>
      <c r="J140" s="15"/>
      <c r="K140" s="15"/>
      <c r="L140" s="15"/>
      <c r="M140" s="15"/>
      <c r="N140" s="15"/>
      <c r="O140" s="140"/>
      <c r="P140" s="15"/>
      <c r="Q140" s="15"/>
      <c r="R140" s="15"/>
      <c r="S140" s="140"/>
      <c r="T140" s="15"/>
      <c r="U140" s="85"/>
      <c r="V140" s="85"/>
      <c r="W140" s="140"/>
      <c r="X140" s="103"/>
      <c r="Y140" s="140"/>
      <c r="Z140" s="103"/>
      <c r="AA140" s="15"/>
      <c r="AB140" s="15"/>
      <c r="AC140" s="15"/>
      <c r="AD140" s="15"/>
      <c r="AE140" s="15"/>
      <c r="AF140" s="15"/>
      <c r="AG140" s="15"/>
      <c r="AH140" s="85"/>
      <c r="AI140" s="15"/>
    </row>
    <row r="141" spans="7:35" x14ac:dyDescent="0.5">
      <c r="G141" s="15"/>
      <c r="H141" s="15"/>
      <c r="I141" s="15"/>
      <c r="J141" s="15"/>
      <c r="K141" s="15"/>
      <c r="L141" s="15"/>
      <c r="M141" s="15"/>
      <c r="N141" s="15"/>
      <c r="O141" s="140"/>
      <c r="P141" s="15"/>
      <c r="Q141" s="15"/>
      <c r="R141" s="15"/>
      <c r="S141" s="140"/>
      <c r="T141" s="15"/>
      <c r="U141" s="85"/>
      <c r="V141" s="85"/>
      <c r="W141" s="140"/>
      <c r="X141" s="103"/>
      <c r="Y141" s="140"/>
      <c r="Z141" s="103"/>
      <c r="AA141" s="15"/>
      <c r="AB141" s="15"/>
      <c r="AC141" s="15"/>
      <c r="AD141" s="15"/>
      <c r="AE141" s="15"/>
      <c r="AF141" s="15"/>
      <c r="AG141" s="15"/>
      <c r="AH141" s="85"/>
      <c r="AI141" s="15"/>
    </row>
    <row r="142" spans="7:35" x14ac:dyDescent="0.5">
      <c r="G142" s="15"/>
      <c r="H142" s="15"/>
      <c r="I142" s="15"/>
      <c r="J142" s="15"/>
      <c r="K142" s="15"/>
      <c r="L142" s="15"/>
      <c r="M142" s="15"/>
      <c r="N142" s="15"/>
      <c r="O142" s="140"/>
      <c r="P142" s="15"/>
      <c r="Q142" s="15"/>
      <c r="R142" s="15"/>
      <c r="S142" s="140"/>
      <c r="T142" s="15"/>
      <c r="U142" s="85"/>
      <c r="V142" s="85"/>
      <c r="W142" s="140"/>
      <c r="X142" s="103"/>
      <c r="Y142" s="140"/>
      <c r="Z142" s="103"/>
      <c r="AA142" s="15"/>
      <c r="AB142" s="15"/>
      <c r="AC142" s="15"/>
      <c r="AD142" s="15"/>
      <c r="AE142" s="15"/>
      <c r="AF142" s="15"/>
      <c r="AG142" s="15"/>
      <c r="AH142" s="85"/>
      <c r="AI142" s="15"/>
    </row>
    <row r="143" spans="7:35" x14ac:dyDescent="0.5">
      <c r="G143" s="15"/>
      <c r="H143" s="15"/>
      <c r="I143" s="15"/>
      <c r="J143" s="15"/>
      <c r="K143" s="15"/>
      <c r="L143" s="15"/>
      <c r="M143" s="15"/>
      <c r="N143" s="15"/>
      <c r="O143" s="140"/>
      <c r="P143" s="15"/>
      <c r="Q143" s="15"/>
      <c r="R143" s="15"/>
      <c r="S143" s="140"/>
      <c r="T143" s="15"/>
      <c r="U143" s="85"/>
      <c r="V143" s="85"/>
      <c r="W143" s="140"/>
      <c r="X143" s="103"/>
      <c r="Y143" s="140"/>
      <c r="Z143" s="103"/>
      <c r="AA143" s="15"/>
      <c r="AB143" s="15"/>
      <c r="AC143" s="15"/>
      <c r="AD143" s="15"/>
      <c r="AE143" s="15"/>
      <c r="AF143" s="15"/>
      <c r="AG143" s="15"/>
      <c r="AH143" s="85"/>
      <c r="AI143" s="15"/>
    </row>
    <row r="144" spans="7:35" x14ac:dyDescent="0.5">
      <c r="G144" s="15"/>
      <c r="H144" s="15"/>
      <c r="I144" s="15"/>
      <c r="J144" s="15"/>
      <c r="K144" s="15"/>
      <c r="L144" s="15"/>
      <c r="M144" s="15"/>
      <c r="N144" s="15"/>
      <c r="O144" s="140"/>
      <c r="P144" s="15"/>
      <c r="Q144" s="15"/>
      <c r="R144" s="15"/>
      <c r="S144" s="140"/>
      <c r="T144" s="15"/>
      <c r="U144" s="85"/>
      <c r="V144" s="85"/>
      <c r="W144" s="140"/>
      <c r="X144" s="103"/>
      <c r="Y144" s="140"/>
      <c r="Z144" s="103"/>
      <c r="AA144" s="15"/>
      <c r="AB144" s="15"/>
      <c r="AC144" s="15"/>
      <c r="AD144" s="15"/>
      <c r="AE144" s="15"/>
      <c r="AF144" s="15"/>
      <c r="AG144" s="15"/>
      <c r="AH144" s="85"/>
      <c r="AI144" s="15"/>
    </row>
    <row r="145" spans="7:35" x14ac:dyDescent="0.5">
      <c r="G145" s="15"/>
      <c r="H145" s="15"/>
      <c r="I145" s="15"/>
      <c r="J145" s="15"/>
      <c r="K145" s="15"/>
      <c r="L145" s="15"/>
      <c r="M145" s="15"/>
      <c r="N145" s="15"/>
      <c r="O145" s="140"/>
      <c r="P145" s="15"/>
      <c r="Q145" s="15"/>
      <c r="R145" s="15"/>
      <c r="S145" s="140"/>
      <c r="T145" s="15"/>
      <c r="U145" s="85"/>
      <c r="V145" s="85"/>
      <c r="W145" s="140"/>
      <c r="X145" s="103"/>
      <c r="Y145" s="140"/>
      <c r="Z145" s="103"/>
      <c r="AA145" s="15"/>
      <c r="AB145" s="15"/>
      <c r="AC145" s="15"/>
      <c r="AD145" s="15"/>
      <c r="AE145" s="15"/>
      <c r="AF145" s="15"/>
      <c r="AG145" s="15"/>
      <c r="AH145" s="85"/>
      <c r="AI145" s="15"/>
    </row>
    <row r="146" spans="7:35" x14ac:dyDescent="0.5">
      <c r="G146" s="15"/>
      <c r="H146" s="15"/>
      <c r="I146" s="15"/>
      <c r="J146" s="15"/>
      <c r="K146" s="15"/>
      <c r="L146" s="15"/>
      <c r="M146" s="15"/>
      <c r="N146" s="15"/>
      <c r="O146" s="140"/>
      <c r="P146" s="15"/>
      <c r="Q146" s="15"/>
      <c r="R146" s="15"/>
      <c r="S146" s="140"/>
      <c r="T146" s="15"/>
      <c r="U146" s="85"/>
      <c r="V146" s="85"/>
      <c r="W146" s="140"/>
      <c r="X146" s="103"/>
      <c r="Y146" s="140"/>
      <c r="Z146" s="103"/>
      <c r="AA146" s="15"/>
      <c r="AB146" s="15"/>
      <c r="AC146" s="15"/>
      <c r="AD146" s="15"/>
      <c r="AE146" s="15"/>
      <c r="AF146" s="15"/>
      <c r="AG146" s="15"/>
      <c r="AH146" s="85"/>
      <c r="AI146" s="15"/>
    </row>
    <row r="147" spans="7:35" x14ac:dyDescent="0.5">
      <c r="G147" s="15"/>
      <c r="H147" s="15"/>
      <c r="I147" s="15"/>
      <c r="J147" s="15"/>
      <c r="K147" s="15"/>
      <c r="L147" s="15"/>
      <c r="M147" s="15"/>
      <c r="N147" s="15"/>
      <c r="O147" s="140"/>
      <c r="P147" s="15"/>
      <c r="Q147" s="15"/>
      <c r="R147" s="15"/>
      <c r="S147" s="140"/>
      <c r="T147" s="15"/>
      <c r="U147" s="85"/>
      <c r="V147" s="85"/>
      <c r="W147" s="140"/>
      <c r="X147" s="103"/>
      <c r="Y147" s="140"/>
      <c r="Z147" s="103"/>
      <c r="AA147" s="15"/>
      <c r="AB147" s="15"/>
      <c r="AC147" s="15"/>
      <c r="AD147" s="15"/>
      <c r="AE147" s="15"/>
      <c r="AF147" s="15"/>
      <c r="AG147" s="15"/>
      <c r="AH147" s="85"/>
      <c r="AI147" s="15"/>
    </row>
    <row r="148" spans="7:35" x14ac:dyDescent="0.5">
      <c r="G148" s="15"/>
      <c r="H148" s="15"/>
      <c r="I148" s="15"/>
      <c r="J148" s="15"/>
      <c r="K148" s="15"/>
      <c r="L148" s="15"/>
      <c r="M148" s="15"/>
      <c r="N148" s="15"/>
      <c r="O148" s="140"/>
      <c r="P148" s="15"/>
      <c r="Q148" s="15"/>
      <c r="R148" s="15"/>
      <c r="S148" s="140"/>
      <c r="T148" s="15"/>
      <c r="U148" s="85"/>
      <c r="V148" s="85"/>
      <c r="W148" s="140"/>
      <c r="X148" s="103"/>
      <c r="Y148" s="140"/>
      <c r="Z148" s="103"/>
      <c r="AA148" s="15"/>
      <c r="AB148" s="15"/>
      <c r="AC148" s="15"/>
      <c r="AD148" s="15"/>
      <c r="AE148" s="15"/>
      <c r="AF148" s="15"/>
      <c r="AG148" s="15"/>
      <c r="AH148" s="85"/>
      <c r="AI148" s="15"/>
    </row>
    <row r="149" spans="7:35" x14ac:dyDescent="0.5">
      <c r="G149" s="15"/>
      <c r="H149" s="15"/>
      <c r="I149" s="15"/>
      <c r="J149" s="15"/>
      <c r="K149" s="15"/>
      <c r="L149" s="15"/>
      <c r="M149" s="15"/>
      <c r="N149" s="15"/>
      <c r="O149" s="140"/>
      <c r="P149" s="15"/>
      <c r="Q149" s="15"/>
      <c r="R149" s="15"/>
      <c r="S149" s="140"/>
      <c r="T149" s="15"/>
      <c r="U149" s="85"/>
      <c r="V149" s="85"/>
      <c r="W149" s="140"/>
      <c r="X149" s="103"/>
      <c r="Y149" s="140"/>
      <c r="Z149" s="103"/>
      <c r="AA149" s="15"/>
      <c r="AB149" s="15"/>
      <c r="AC149" s="15"/>
      <c r="AD149" s="15"/>
      <c r="AE149" s="15"/>
      <c r="AF149" s="15"/>
      <c r="AG149" s="15"/>
      <c r="AH149" s="85"/>
      <c r="AI149" s="15"/>
    </row>
    <row r="150" spans="7:35" x14ac:dyDescent="0.5">
      <c r="G150" s="15"/>
      <c r="H150" s="15"/>
      <c r="I150" s="15"/>
      <c r="J150" s="15"/>
      <c r="K150" s="15"/>
      <c r="L150" s="15"/>
      <c r="M150" s="15"/>
      <c r="N150" s="15"/>
      <c r="O150" s="140"/>
      <c r="P150" s="15"/>
      <c r="Q150" s="15"/>
      <c r="R150" s="15"/>
      <c r="S150" s="140"/>
      <c r="T150" s="15"/>
      <c r="U150" s="85"/>
      <c r="V150" s="85"/>
      <c r="W150" s="140"/>
      <c r="X150" s="103"/>
      <c r="Y150" s="140"/>
      <c r="Z150" s="103"/>
      <c r="AA150" s="15"/>
      <c r="AB150" s="15"/>
      <c r="AC150" s="15"/>
      <c r="AD150" s="15"/>
      <c r="AE150" s="15"/>
      <c r="AF150" s="15"/>
      <c r="AG150" s="15"/>
      <c r="AH150" s="85"/>
      <c r="AI150" s="15"/>
    </row>
    <row r="151" spans="7:35" x14ac:dyDescent="0.5">
      <c r="G151" s="15"/>
      <c r="H151" s="15"/>
      <c r="I151" s="15"/>
      <c r="J151" s="15"/>
      <c r="K151" s="15"/>
      <c r="L151" s="15"/>
      <c r="M151" s="15"/>
      <c r="N151" s="15"/>
      <c r="O151" s="140"/>
      <c r="P151" s="15"/>
      <c r="Q151" s="15"/>
      <c r="R151" s="15"/>
      <c r="S151" s="140"/>
      <c r="T151" s="15"/>
      <c r="U151" s="85"/>
      <c r="V151" s="85"/>
      <c r="W151" s="140"/>
      <c r="X151" s="103"/>
      <c r="Y151" s="140"/>
      <c r="Z151" s="103"/>
      <c r="AA151" s="15"/>
      <c r="AB151" s="15"/>
      <c r="AC151" s="15"/>
      <c r="AD151" s="15"/>
      <c r="AE151" s="15"/>
      <c r="AF151" s="15"/>
      <c r="AG151" s="15"/>
      <c r="AH151" s="85"/>
      <c r="AI151" s="15"/>
    </row>
    <row r="152" spans="7:35" x14ac:dyDescent="0.5">
      <c r="G152" s="15"/>
      <c r="H152" s="15"/>
      <c r="I152" s="15"/>
      <c r="J152" s="15"/>
      <c r="K152" s="15"/>
      <c r="L152" s="15"/>
      <c r="M152" s="15"/>
      <c r="N152" s="15"/>
      <c r="O152" s="140"/>
      <c r="P152" s="15"/>
      <c r="Q152" s="15"/>
      <c r="R152" s="15"/>
      <c r="S152" s="140"/>
      <c r="T152" s="15"/>
      <c r="U152" s="85"/>
      <c r="V152" s="85"/>
      <c r="W152" s="140"/>
      <c r="X152" s="103"/>
      <c r="Y152" s="140"/>
      <c r="Z152" s="103"/>
      <c r="AA152" s="15"/>
      <c r="AB152" s="15"/>
      <c r="AC152" s="15"/>
      <c r="AD152" s="15"/>
      <c r="AE152" s="15"/>
      <c r="AF152" s="15"/>
      <c r="AG152" s="15"/>
      <c r="AH152" s="85"/>
      <c r="AI152" s="15"/>
    </row>
    <row r="153" spans="7:35" x14ac:dyDescent="0.5">
      <c r="G153" s="15"/>
      <c r="H153" s="15"/>
      <c r="I153" s="15"/>
      <c r="J153" s="15"/>
      <c r="K153" s="15"/>
      <c r="L153" s="15"/>
      <c r="M153" s="15"/>
      <c r="N153" s="15"/>
      <c r="O153" s="140"/>
      <c r="P153" s="15"/>
      <c r="Q153" s="15"/>
      <c r="R153" s="15"/>
      <c r="S153" s="140"/>
      <c r="T153" s="15"/>
      <c r="U153" s="85"/>
      <c r="V153" s="85"/>
      <c r="W153" s="140"/>
      <c r="X153" s="103"/>
      <c r="Y153" s="140"/>
      <c r="Z153" s="103"/>
      <c r="AA153" s="15"/>
      <c r="AB153" s="15"/>
      <c r="AC153" s="15"/>
      <c r="AD153" s="15"/>
      <c r="AE153" s="15"/>
      <c r="AF153" s="15"/>
      <c r="AG153" s="15"/>
      <c r="AH153" s="85"/>
      <c r="AI153" s="15"/>
    </row>
    <row r="154" spans="7:35" x14ac:dyDescent="0.5">
      <c r="G154" s="15"/>
      <c r="H154" s="15"/>
      <c r="I154" s="15"/>
      <c r="J154" s="15"/>
      <c r="K154" s="15"/>
      <c r="L154" s="15"/>
      <c r="M154" s="15"/>
      <c r="N154" s="15"/>
      <c r="O154" s="140"/>
      <c r="P154" s="15"/>
      <c r="Q154" s="15"/>
      <c r="R154" s="15"/>
      <c r="S154" s="140"/>
      <c r="T154" s="15"/>
      <c r="U154" s="85"/>
      <c r="V154" s="85"/>
      <c r="W154" s="140"/>
      <c r="X154" s="103"/>
      <c r="Y154" s="140"/>
      <c r="Z154" s="103"/>
      <c r="AA154" s="15"/>
      <c r="AB154" s="15"/>
      <c r="AC154" s="15"/>
      <c r="AD154" s="15"/>
      <c r="AE154" s="15"/>
      <c r="AF154" s="15"/>
      <c r="AG154" s="15"/>
      <c r="AH154" s="85"/>
      <c r="AI154" s="15"/>
    </row>
    <row r="155" spans="7:35" x14ac:dyDescent="0.5">
      <c r="G155" s="15"/>
      <c r="H155" s="15"/>
      <c r="I155" s="15"/>
      <c r="J155" s="15"/>
      <c r="K155" s="15"/>
      <c r="L155" s="15"/>
      <c r="M155" s="15"/>
      <c r="N155" s="15"/>
      <c r="O155" s="140"/>
      <c r="P155" s="15"/>
      <c r="Q155" s="15"/>
      <c r="R155" s="15"/>
      <c r="S155" s="140"/>
      <c r="T155" s="15"/>
      <c r="U155" s="85"/>
      <c r="V155" s="85"/>
      <c r="W155" s="140"/>
      <c r="X155" s="103"/>
      <c r="Y155" s="140"/>
      <c r="Z155" s="103"/>
      <c r="AA155" s="15"/>
      <c r="AB155" s="15"/>
      <c r="AC155" s="15"/>
      <c r="AD155" s="15"/>
      <c r="AE155" s="15"/>
      <c r="AF155" s="15"/>
      <c r="AG155" s="15"/>
      <c r="AH155" s="85"/>
      <c r="AI155" s="15"/>
    </row>
    <row r="156" spans="7:35" x14ac:dyDescent="0.5">
      <c r="G156" s="15"/>
      <c r="H156" s="15"/>
      <c r="I156" s="15"/>
      <c r="J156" s="15"/>
      <c r="K156" s="15"/>
      <c r="L156" s="15"/>
      <c r="M156" s="15"/>
      <c r="N156" s="15"/>
      <c r="O156" s="140"/>
      <c r="P156" s="15"/>
      <c r="Q156" s="15"/>
      <c r="R156" s="15"/>
      <c r="S156" s="140"/>
      <c r="T156" s="15"/>
      <c r="U156" s="85"/>
      <c r="V156" s="85"/>
      <c r="W156" s="140"/>
      <c r="X156" s="103"/>
      <c r="Y156" s="140"/>
      <c r="Z156" s="103"/>
      <c r="AA156" s="15"/>
      <c r="AB156" s="15"/>
      <c r="AC156" s="15"/>
      <c r="AD156" s="15"/>
      <c r="AE156" s="15"/>
      <c r="AF156" s="15"/>
      <c r="AG156" s="15"/>
      <c r="AH156" s="85"/>
      <c r="AI156" s="15"/>
    </row>
    <row r="157" spans="7:35" x14ac:dyDescent="0.5">
      <c r="G157" s="15"/>
      <c r="H157" s="15"/>
      <c r="I157" s="15"/>
      <c r="J157" s="15"/>
      <c r="K157" s="15"/>
      <c r="L157" s="15"/>
      <c r="M157" s="15"/>
      <c r="N157" s="15"/>
      <c r="O157" s="140"/>
      <c r="P157" s="15"/>
      <c r="Q157" s="15"/>
      <c r="R157" s="15"/>
      <c r="S157" s="140"/>
      <c r="T157" s="15"/>
      <c r="U157" s="85"/>
      <c r="V157" s="85"/>
      <c r="W157" s="140"/>
      <c r="X157" s="103"/>
      <c r="Y157" s="140"/>
      <c r="Z157" s="103"/>
      <c r="AA157" s="15"/>
      <c r="AB157" s="15"/>
      <c r="AC157" s="15"/>
      <c r="AD157" s="15"/>
      <c r="AE157" s="15"/>
      <c r="AF157" s="15"/>
      <c r="AG157" s="15"/>
      <c r="AH157" s="85"/>
      <c r="AI157" s="15"/>
    </row>
    <row r="158" spans="7:35" x14ac:dyDescent="0.5">
      <c r="G158" s="15"/>
      <c r="H158" s="15"/>
      <c r="I158" s="15"/>
      <c r="J158" s="15"/>
      <c r="K158" s="15"/>
      <c r="L158" s="15"/>
      <c r="M158" s="15"/>
      <c r="N158" s="15"/>
      <c r="O158" s="140"/>
      <c r="P158" s="15"/>
      <c r="Q158" s="15"/>
      <c r="R158" s="15"/>
      <c r="S158" s="140"/>
      <c r="T158" s="15"/>
      <c r="U158" s="85"/>
      <c r="V158" s="85"/>
      <c r="W158" s="140"/>
      <c r="X158" s="103"/>
      <c r="Y158" s="140"/>
      <c r="Z158" s="103"/>
      <c r="AA158" s="15"/>
      <c r="AB158" s="15"/>
      <c r="AC158" s="15"/>
      <c r="AD158" s="15"/>
      <c r="AE158" s="15"/>
      <c r="AF158" s="15"/>
      <c r="AG158" s="15"/>
      <c r="AH158" s="85"/>
      <c r="AI158" s="15"/>
    </row>
    <row r="159" spans="7:35" x14ac:dyDescent="0.5">
      <c r="G159" s="15"/>
      <c r="H159" s="15"/>
      <c r="I159" s="15"/>
      <c r="J159" s="15"/>
      <c r="K159" s="15"/>
      <c r="L159" s="15"/>
      <c r="M159" s="15"/>
      <c r="N159" s="15"/>
      <c r="O159" s="140"/>
      <c r="P159" s="15"/>
      <c r="Q159" s="15"/>
      <c r="R159" s="15"/>
      <c r="S159" s="140"/>
      <c r="T159" s="15"/>
      <c r="U159" s="85"/>
      <c r="V159" s="85"/>
      <c r="W159" s="140"/>
      <c r="X159" s="103"/>
      <c r="Y159" s="140"/>
      <c r="Z159" s="103"/>
      <c r="AA159" s="15"/>
      <c r="AB159" s="15"/>
      <c r="AC159" s="15"/>
      <c r="AD159" s="15"/>
      <c r="AE159" s="15"/>
      <c r="AF159" s="15"/>
      <c r="AG159" s="15"/>
      <c r="AH159" s="85"/>
      <c r="AI159" s="15"/>
    </row>
    <row r="160" spans="7:35" x14ac:dyDescent="0.5">
      <c r="G160" s="15"/>
      <c r="H160" s="15"/>
      <c r="I160" s="15"/>
      <c r="J160" s="15"/>
      <c r="K160" s="15"/>
      <c r="L160" s="15"/>
      <c r="M160" s="15"/>
      <c r="N160" s="15"/>
      <c r="O160" s="140"/>
      <c r="P160" s="15"/>
      <c r="Q160" s="15"/>
      <c r="R160" s="15"/>
      <c r="S160" s="140"/>
      <c r="T160" s="15"/>
      <c r="U160" s="85"/>
      <c r="V160" s="85"/>
      <c r="W160" s="140"/>
      <c r="X160" s="103"/>
      <c r="Y160" s="140"/>
      <c r="Z160" s="103"/>
      <c r="AA160" s="15"/>
      <c r="AB160" s="15"/>
      <c r="AC160" s="15"/>
      <c r="AD160" s="15"/>
      <c r="AE160" s="15"/>
      <c r="AF160" s="15"/>
      <c r="AG160" s="15"/>
      <c r="AH160" s="85"/>
      <c r="AI160" s="15"/>
    </row>
    <row r="161" spans="7:35" x14ac:dyDescent="0.5">
      <c r="G161" s="15"/>
      <c r="H161" s="15"/>
      <c r="I161" s="15"/>
      <c r="J161" s="15"/>
      <c r="K161" s="15"/>
      <c r="L161" s="15"/>
      <c r="M161" s="15"/>
      <c r="N161" s="15"/>
      <c r="O161" s="140"/>
      <c r="P161" s="15"/>
      <c r="Q161" s="15"/>
      <c r="R161" s="15"/>
      <c r="S161" s="140"/>
      <c r="T161" s="15"/>
      <c r="U161" s="85"/>
      <c r="V161" s="85"/>
      <c r="W161" s="140"/>
      <c r="X161" s="103"/>
      <c r="Y161" s="140"/>
      <c r="Z161" s="103"/>
      <c r="AA161" s="15"/>
      <c r="AB161" s="15"/>
      <c r="AC161" s="15"/>
      <c r="AD161" s="15"/>
      <c r="AE161" s="15"/>
      <c r="AF161" s="15"/>
      <c r="AG161" s="15"/>
      <c r="AH161" s="85"/>
      <c r="AI161" s="15"/>
    </row>
    <row r="162" spans="7:35" x14ac:dyDescent="0.5">
      <c r="G162" s="15"/>
      <c r="H162" s="15"/>
      <c r="I162" s="15"/>
      <c r="J162" s="15"/>
      <c r="K162" s="15"/>
      <c r="L162" s="15"/>
      <c r="M162" s="15"/>
      <c r="N162" s="15"/>
      <c r="O162" s="140"/>
      <c r="P162" s="15"/>
      <c r="Q162" s="15"/>
      <c r="R162" s="15"/>
      <c r="S162" s="140"/>
      <c r="T162" s="15"/>
      <c r="U162" s="85"/>
      <c r="V162" s="85"/>
      <c r="W162" s="140"/>
      <c r="X162" s="103"/>
      <c r="Y162" s="140"/>
      <c r="Z162" s="103"/>
      <c r="AA162" s="15"/>
      <c r="AB162" s="15"/>
      <c r="AC162" s="15"/>
      <c r="AD162" s="15"/>
      <c r="AE162" s="15"/>
      <c r="AF162" s="15"/>
      <c r="AG162" s="15"/>
      <c r="AH162" s="85"/>
      <c r="AI162" s="15"/>
    </row>
    <row r="163" spans="7:35" x14ac:dyDescent="0.5">
      <c r="G163" s="15"/>
      <c r="H163" s="15"/>
      <c r="I163" s="15"/>
      <c r="J163" s="15"/>
      <c r="K163" s="15"/>
      <c r="L163" s="15"/>
      <c r="M163" s="15"/>
      <c r="N163" s="15"/>
      <c r="O163" s="140"/>
      <c r="P163" s="15"/>
      <c r="Q163" s="15"/>
      <c r="R163" s="15"/>
      <c r="S163" s="140"/>
      <c r="T163" s="15"/>
      <c r="U163" s="85"/>
      <c r="V163" s="85"/>
      <c r="W163" s="140"/>
      <c r="X163" s="103"/>
      <c r="Y163" s="140"/>
      <c r="Z163" s="103"/>
      <c r="AA163" s="15"/>
      <c r="AB163" s="15"/>
      <c r="AC163" s="15"/>
      <c r="AD163" s="15"/>
      <c r="AE163" s="15"/>
      <c r="AF163" s="15"/>
      <c r="AG163" s="15"/>
      <c r="AH163" s="85"/>
      <c r="AI163" s="15"/>
    </row>
    <row r="164" spans="7:35" x14ac:dyDescent="0.5">
      <c r="G164" s="15"/>
      <c r="H164" s="15"/>
      <c r="I164" s="15"/>
      <c r="J164" s="15"/>
      <c r="K164" s="15"/>
      <c r="L164" s="15"/>
      <c r="M164" s="15"/>
      <c r="N164" s="15"/>
      <c r="O164" s="140"/>
      <c r="P164" s="15"/>
      <c r="Q164" s="15"/>
      <c r="R164" s="15"/>
      <c r="S164" s="140"/>
      <c r="T164" s="15"/>
      <c r="U164" s="85"/>
      <c r="V164" s="85"/>
      <c r="W164" s="140"/>
      <c r="X164" s="103"/>
      <c r="Y164" s="140"/>
      <c r="Z164" s="103"/>
      <c r="AA164" s="15"/>
      <c r="AB164" s="15"/>
      <c r="AC164" s="15"/>
      <c r="AD164" s="15"/>
      <c r="AE164" s="15"/>
      <c r="AF164" s="15"/>
      <c r="AG164" s="15"/>
      <c r="AH164" s="85"/>
      <c r="AI164" s="15"/>
    </row>
    <row r="165" spans="7:35" x14ac:dyDescent="0.5">
      <c r="G165" s="15"/>
      <c r="H165" s="15"/>
      <c r="I165" s="15"/>
      <c r="J165" s="15"/>
      <c r="K165" s="15"/>
      <c r="L165" s="15"/>
      <c r="M165" s="15"/>
      <c r="N165" s="15"/>
      <c r="O165" s="140"/>
      <c r="P165" s="15"/>
      <c r="Q165" s="15"/>
      <c r="R165" s="15"/>
      <c r="S165" s="140"/>
      <c r="T165" s="15"/>
      <c r="U165" s="85"/>
      <c r="V165" s="85"/>
      <c r="W165" s="140"/>
      <c r="X165" s="103"/>
      <c r="Y165" s="140"/>
      <c r="Z165" s="103"/>
      <c r="AA165" s="15"/>
      <c r="AB165" s="15"/>
      <c r="AC165" s="15"/>
      <c r="AD165" s="15"/>
      <c r="AE165" s="15"/>
      <c r="AF165" s="15"/>
      <c r="AG165" s="15"/>
      <c r="AH165" s="85"/>
      <c r="AI165" s="15"/>
    </row>
    <row r="166" spans="7:35" x14ac:dyDescent="0.5">
      <c r="G166" s="15"/>
      <c r="H166" s="15"/>
      <c r="I166" s="15"/>
      <c r="J166" s="15"/>
      <c r="K166" s="15"/>
      <c r="L166" s="15"/>
      <c r="M166" s="15"/>
      <c r="N166" s="15"/>
      <c r="O166" s="140"/>
      <c r="P166" s="15"/>
      <c r="Q166" s="15"/>
      <c r="R166" s="15"/>
      <c r="S166" s="140"/>
      <c r="T166" s="15"/>
      <c r="U166" s="85"/>
      <c r="V166" s="85"/>
      <c r="W166" s="140"/>
      <c r="X166" s="103"/>
      <c r="Y166" s="140"/>
      <c r="Z166" s="103"/>
      <c r="AA166" s="15"/>
      <c r="AB166" s="15"/>
      <c r="AC166" s="15"/>
      <c r="AD166" s="15"/>
      <c r="AE166" s="15"/>
      <c r="AF166" s="15"/>
      <c r="AG166" s="15"/>
      <c r="AH166" s="85"/>
      <c r="AI166" s="15"/>
    </row>
    <row r="167" spans="7:35" x14ac:dyDescent="0.5">
      <c r="G167" s="15"/>
      <c r="H167" s="15"/>
      <c r="I167" s="15"/>
      <c r="J167" s="15"/>
      <c r="K167" s="15"/>
      <c r="L167" s="15"/>
      <c r="M167" s="15"/>
      <c r="N167" s="15"/>
      <c r="O167" s="140"/>
      <c r="P167" s="15"/>
      <c r="Q167" s="15"/>
      <c r="R167" s="15"/>
      <c r="S167" s="140"/>
      <c r="T167" s="15"/>
      <c r="U167" s="85"/>
      <c r="V167" s="85"/>
      <c r="W167" s="140"/>
      <c r="X167" s="103"/>
      <c r="Y167" s="140"/>
      <c r="Z167" s="103"/>
      <c r="AA167" s="15"/>
      <c r="AB167" s="15"/>
      <c r="AC167" s="15"/>
      <c r="AD167" s="15"/>
      <c r="AE167" s="15"/>
      <c r="AF167" s="15"/>
      <c r="AG167" s="15"/>
      <c r="AH167" s="85"/>
      <c r="AI167" s="15"/>
    </row>
    <row r="168" spans="7:35" x14ac:dyDescent="0.5">
      <c r="G168" s="15"/>
      <c r="H168" s="15"/>
      <c r="I168" s="15"/>
      <c r="J168" s="15"/>
      <c r="K168" s="15"/>
      <c r="L168" s="15"/>
      <c r="M168" s="15"/>
      <c r="N168" s="15"/>
      <c r="O168" s="140"/>
      <c r="P168" s="15"/>
      <c r="Q168" s="15"/>
      <c r="R168" s="15"/>
      <c r="S168" s="140"/>
      <c r="T168" s="15"/>
      <c r="U168" s="85"/>
      <c r="V168" s="85"/>
      <c r="W168" s="140"/>
      <c r="X168" s="103"/>
      <c r="Y168" s="140"/>
      <c r="Z168" s="103"/>
      <c r="AA168" s="15"/>
      <c r="AB168" s="15"/>
      <c r="AC168" s="15"/>
      <c r="AD168" s="15"/>
      <c r="AE168" s="15"/>
      <c r="AF168" s="15"/>
      <c r="AG168" s="15"/>
      <c r="AH168" s="85"/>
      <c r="AI168" s="15"/>
    </row>
    <row r="169" spans="7:35" x14ac:dyDescent="0.5">
      <c r="G169" s="15"/>
      <c r="H169" s="15"/>
      <c r="I169" s="15"/>
      <c r="J169" s="15"/>
      <c r="K169" s="15"/>
      <c r="L169" s="15"/>
      <c r="M169" s="15"/>
      <c r="N169" s="15"/>
      <c r="O169" s="140"/>
      <c r="P169" s="15"/>
      <c r="Q169" s="15"/>
      <c r="R169" s="15"/>
      <c r="S169" s="140"/>
      <c r="T169" s="15"/>
      <c r="U169" s="85"/>
      <c r="V169" s="85"/>
      <c r="W169" s="140"/>
      <c r="X169" s="103"/>
      <c r="Y169" s="140"/>
      <c r="Z169" s="103"/>
      <c r="AA169" s="15"/>
      <c r="AB169" s="15"/>
      <c r="AC169" s="15"/>
      <c r="AD169" s="15"/>
      <c r="AE169" s="15"/>
      <c r="AF169" s="15"/>
      <c r="AG169" s="15"/>
      <c r="AH169" s="85"/>
      <c r="AI169" s="15"/>
    </row>
    <row r="170" spans="7:35" x14ac:dyDescent="0.5">
      <c r="G170" s="15"/>
      <c r="H170" s="15"/>
      <c r="I170" s="15"/>
      <c r="J170" s="15"/>
      <c r="K170" s="15"/>
      <c r="L170" s="15"/>
      <c r="M170" s="15"/>
      <c r="N170" s="15"/>
      <c r="O170" s="140"/>
      <c r="P170" s="15"/>
      <c r="Q170" s="15"/>
      <c r="R170" s="15"/>
      <c r="S170" s="140"/>
      <c r="T170" s="15"/>
      <c r="U170" s="85"/>
      <c r="V170" s="85"/>
      <c r="W170" s="140"/>
      <c r="X170" s="103"/>
      <c r="Y170" s="140"/>
      <c r="Z170" s="103"/>
      <c r="AA170" s="15"/>
      <c r="AB170" s="15"/>
      <c r="AC170" s="15"/>
      <c r="AD170" s="15"/>
      <c r="AE170" s="15"/>
      <c r="AF170" s="15"/>
      <c r="AG170" s="15"/>
      <c r="AH170" s="85"/>
      <c r="AI170" s="15"/>
    </row>
    <row r="171" spans="7:35" x14ac:dyDescent="0.5">
      <c r="G171" s="15"/>
      <c r="H171" s="15"/>
      <c r="I171" s="15"/>
      <c r="J171" s="15"/>
      <c r="K171" s="15"/>
      <c r="L171" s="15"/>
      <c r="M171" s="15"/>
      <c r="N171" s="15"/>
      <c r="O171" s="140"/>
      <c r="P171" s="15"/>
      <c r="Q171" s="15"/>
      <c r="R171" s="15"/>
      <c r="S171" s="140"/>
      <c r="T171" s="15"/>
      <c r="U171" s="85"/>
      <c r="V171" s="85"/>
      <c r="W171" s="140"/>
      <c r="X171" s="103"/>
      <c r="Y171" s="140"/>
      <c r="Z171" s="103"/>
      <c r="AA171" s="15"/>
      <c r="AB171" s="15"/>
      <c r="AC171" s="15"/>
      <c r="AD171" s="15"/>
      <c r="AE171" s="15"/>
      <c r="AF171" s="15"/>
      <c r="AG171" s="15"/>
      <c r="AH171" s="85"/>
      <c r="AI171" s="15"/>
    </row>
    <row r="172" spans="7:35" x14ac:dyDescent="0.5">
      <c r="G172" s="15"/>
      <c r="H172" s="15"/>
      <c r="I172" s="15"/>
      <c r="J172" s="15"/>
      <c r="K172" s="15"/>
      <c r="L172" s="15"/>
      <c r="M172" s="15"/>
      <c r="N172" s="15"/>
      <c r="O172" s="140"/>
      <c r="P172" s="15"/>
      <c r="Q172" s="15"/>
      <c r="R172" s="15"/>
      <c r="S172" s="140"/>
      <c r="T172" s="15"/>
      <c r="U172" s="85"/>
      <c r="V172" s="85"/>
      <c r="W172" s="140"/>
      <c r="X172" s="103"/>
      <c r="Y172" s="140"/>
      <c r="Z172" s="103"/>
      <c r="AA172" s="15"/>
      <c r="AB172" s="15"/>
      <c r="AC172" s="15"/>
      <c r="AD172" s="15"/>
      <c r="AE172" s="15"/>
      <c r="AF172" s="15"/>
      <c r="AG172" s="15"/>
      <c r="AH172" s="85"/>
      <c r="AI172" s="15"/>
    </row>
    <row r="173" spans="7:35" x14ac:dyDescent="0.5">
      <c r="G173" s="15"/>
      <c r="H173" s="15"/>
      <c r="I173" s="15"/>
      <c r="J173" s="15"/>
      <c r="K173" s="15"/>
      <c r="L173" s="15"/>
      <c r="M173" s="15"/>
      <c r="N173" s="15"/>
      <c r="O173" s="140"/>
      <c r="P173" s="15"/>
      <c r="Q173" s="15"/>
      <c r="R173" s="15"/>
      <c r="S173" s="140"/>
      <c r="T173" s="15"/>
      <c r="U173" s="85"/>
      <c r="V173" s="85"/>
      <c r="W173" s="140"/>
      <c r="X173" s="103"/>
      <c r="Y173" s="140"/>
      <c r="Z173" s="103"/>
      <c r="AA173" s="15"/>
      <c r="AB173" s="15"/>
      <c r="AC173" s="15"/>
      <c r="AD173" s="15"/>
      <c r="AE173" s="15"/>
      <c r="AF173" s="15"/>
      <c r="AG173" s="15"/>
      <c r="AH173" s="85"/>
      <c r="AI173" s="15"/>
    </row>
    <row r="174" spans="7:35" x14ac:dyDescent="0.5">
      <c r="G174" s="15"/>
      <c r="H174" s="15"/>
      <c r="I174" s="15"/>
      <c r="J174" s="15"/>
      <c r="K174" s="15"/>
      <c r="L174" s="15"/>
      <c r="M174" s="15"/>
      <c r="N174" s="15"/>
      <c r="O174" s="140"/>
      <c r="P174" s="15"/>
      <c r="Q174" s="15"/>
      <c r="R174" s="15"/>
      <c r="S174" s="140"/>
      <c r="T174" s="15"/>
      <c r="U174" s="85"/>
      <c r="V174" s="85"/>
      <c r="W174" s="140"/>
      <c r="X174" s="103"/>
      <c r="Y174" s="140"/>
      <c r="Z174" s="103"/>
      <c r="AA174" s="15"/>
      <c r="AB174" s="15"/>
      <c r="AC174" s="15"/>
      <c r="AD174" s="15"/>
      <c r="AE174" s="15"/>
      <c r="AF174" s="15"/>
      <c r="AG174" s="15"/>
      <c r="AH174" s="85"/>
      <c r="AI174" s="15"/>
    </row>
    <row r="175" spans="7:35" x14ac:dyDescent="0.5">
      <c r="G175" s="15"/>
      <c r="H175" s="15"/>
      <c r="I175" s="15"/>
      <c r="J175" s="15"/>
      <c r="K175" s="15"/>
      <c r="L175" s="15"/>
      <c r="M175" s="15"/>
      <c r="N175" s="15"/>
      <c r="O175" s="140"/>
      <c r="P175" s="15"/>
      <c r="Q175" s="15"/>
      <c r="R175" s="15"/>
      <c r="S175" s="140"/>
      <c r="T175" s="15"/>
      <c r="U175" s="85"/>
      <c r="V175" s="85"/>
      <c r="W175" s="140"/>
      <c r="X175" s="103"/>
      <c r="Y175" s="140"/>
      <c r="Z175" s="103"/>
      <c r="AA175" s="15"/>
      <c r="AB175" s="15"/>
      <c r="AC175" s="15"/>
      <c r="AD175" s="15"/>
      <c r="AE175" s="15"/>
      <c r="AF175" s="15"/>
      <c r="AG175" s="15"/>
      <c r="AH175" s="85"/>
      <c r="AI175" s="15"/>
    </row>
    <row r="176" spans="7:35" x14ac:dyDescent="0.5">
      <c r="G176" s="15"/>
      <c r="H176" s="15"/>
      <c r="I176" s="15"/>
      <c r="J176" s="15"/>
      <c r="K176" s="15"/>
      <c r="L176" s="15"/>
      <c r="M176" s="15"/>
      <c r="N176" s="15"/>
      <c r="O176" s="140"/>
      <c r="P176" s="15"/>
      <c r="Q176" s="15"/>
      <c r="R176" s="15"/>
      <c r="S176" s="140"/>
      <c r="T176" s="15"/>
      <c r="U176" s="85"/>
      <c r="V176" s="85"/>
      <c r="W176" s="140"/>
      <c r="X176" s="103"/>
      <c r="Y176" s="140"/>
      <c r="Z176" s="103"/>
      <c r="AA176" s="15"/>
      <c r="AB176" s="15"/>
      <c r="AC176" s="15"/>
      <c r="AD176" s="15"/>
      <c r="AE176" s="15"/>
      <c r="AF176" s="15"/>
      <c r="AG176" s="15"/>
      <c r="AH176" s="85"/>
      <c r="AI176" s="15"/>
    </row>
    <row r="177" spans="1:35" x14ac:dyDescent="0.5">
      <c r="G177" s="15"/>
      <c r="H177" s="15"/>
      <c r="I177" s="15"/>
      <c r="J177" s="15"/>
      <c r="K177" s="15"/>
      <c r="L177" s="15"/>
      <c r="M177" s="15"/>
      <c r="N177" s="15"/>
      <c r="O177" s="140"/>
      <c r="P177" s="15"/>
      <c r="Q177" s="15"/>
      <c r="R177" s="15"/>
      <c r="S177" s="140"/>
      <c r="T177" s="15"/>
      <c r="U177" s="85"/>
      <c r="V177" s="85"/>
      <c r="W177" s="140"/>
      <c r="X177" s="103"/>
      <c r="Y177" s="140"/>
      <c r="Z177" s="103"/>
      <c r="AA177" s="15"/>
      <c r="AB177" s="15"/>
      <c r="AC177" s="15"/>
      <c r="AD177" s="15"/>
      <c r="AE177" s="15"/>
      <c r="AF177" s="15"/>
      <c r="AG177" s="15"/>
      <c r="AH177" s="85"/>
      <c r="AI177" s="15"/>
    </row>
    <row r="178" spans="1:35" x14ac:dyDescent="0.5">
      <c r="G178" s="15"/>
      <c r="H178" s="15"/>
      <c r="I178" s="15"/>
      <c r="J178" s="15"/>
      <c r="K178" s="15"/>
      <c r="L178" s="15"/>
      <c r="M178" s="15"/>
      <c r="N178" s="15"/>
      <c r="O178" s="140"/>
      <c r="P178" s="15"/>
      <c r="Q178" s="15"/>
      <c r="R178" s="15"/>
      <c r="S178" s="140"/>
      <c r="T178" s="15"/>
      <c r="U178" s="85"/>
      <c r="V178" s="85"/>
      <c r="W178" s="140"/>
      <c r="X178" s="103"/>
      <c r="Y178" s="140"/>
      <c r="Z178" s="103"/>
      <c r="AA178" s="15"/>
      <c r="AB178" s="15"/>
      <c r="AC178" s="15"/>
      <c r="AD178" s="15"/>
      <c r="AE178" s="15"/>
      <c r="AF178" s="15"/>
      <c r="AG178" s="15"/>
      <c r="AH178" s="85"/>
      <c r="AI178" s="15"/>
    </row>
    <row r="179" spans="1:35" x14ac:dyDescent="0.5">
      <c r="G179" s="15"/>
      <c r="H179" s="15"/>
      <c r="I179" s="15"/>
      <c r="J179" s="15"/>
      <c r="K179" s="15"/>
      <c r="L179" s="15"/>
      <c r="M179" s="15"/>
      <c r="N179" s="15"/>
      <c r="O179" s="140"/>
      <c r="P179" s="15"/>
      <c r="Q179" s="15"/>
      <c r="R179" s="15"/>
      <c r="S179" s="140"/>
      <c r="T179" s="15"/>
      <c r="U179" s="85"/>
      <c r="V179" s="85"/>
      <c r="W179" s="140"/>
      <c r="X179" s="103"/>
      <c r="Y179" s="140"/>
      <c r="Z179" s="103"/>
      <c r="AA179" s="15"/>
      <c r="AB179" s="15"/>
      <c r="AC179" s="15"/>
      <c r="AD179" s="15"/>
      <c r="AE179" s="15"/>
      <c r="AF179" s="15"/>
      <c r="AG179" s="15"/>
      <c r="AH179" s="85"/>
      <c r="AI179" s="15"/>
    </row>
    <row r="180" spans="1:35" x14ac:dyDescent="0.5">
      <c r="G180" s="15"/>
      <c r="H180" s="15"/>
      <c r="I180" s="15"/>
      <c r="J180" s="15"/>
      <c r="K180" s="15"/>
      <c r="L180" s="15"/>
      <c r="M180" s="15"/>
      <c r="N180" s="15"/>
      <c r="O180" s="140"/>
      <c r="P180" s="15"/>
      <c r="Q180" s="15"/>
      <c r="R180" s="15"/>
      <c r="S180" s="140"/>
      <c r="T180" s="15"/>
      <c r="U180" s="85"/>
      <c r="V180" s="85"/>
      <c r="W180" s="140"/>
      <c r="X180" s="103"/>
      <c r="Y180" s="140"/>
      <c r="Z180" s="103"/>
      <c r="AA180" s="15"/>
      <c r="AB180" s="15"/>
      <c r="AC180" s="15"/>
      <c r="AD180" s="15"/>
      <c r="AE180" s="15"/>
      <c r="AF180" s="15"/>
      <c r="AG180" s="15"/>
      <c r="AH180" s="85"/>
      <c r="AI180" s="15"/>
    </row>
    <row r="181" spans="1:35" x14ac:dyDescent="0.5">
      <c r="G181" s="15"/>
      <c r="H181" s="15"/>
      <c r="I181" s="15"/>
      <c r="J181" s="15"/>
      <c r="K181" s="15"/>
      <c r="L181" s="15"/>
      <c r="M181" s="15"/>
      <c r="N181" s="15"/>
      <c r="O181" s="140"/>
      <c r="P181" s="15"/>
      <c r="Q181" s="15"/>
      <c r="R181" s="15"/>
      <c r="S181" s="140"/>
      <c r="T181" s="15"/>
      <c r="U181" s="85"/>
      <c r="V181" s="85"/>
      <c r="W181" s="140"/>
      <c r="X181" s="103"/>
      <c r="Y181" s="140"/>
      <c r="Z181" s="103"/>
      <c r="AA181" s="15"/>
      <c r="AB181" s="15"/>
      <c r="AC181" s="15"/>
      <c r="AD181" s="15"/>
      <c r="AE181" s="15"/>
      <c r="AF181" s="15"/>
      <c r="AG181" s="15"/>
      <c r="AH181" s="85"/>
      <c r="AI181" s="15"/>
    </row>
    <row r="182" spans="1:35" x14ac:dyDescent="0.5">
      <c r="G182" s="15"/>
      <c r="H182" s="15"/>
      <c r="I182" s="15"/>
      <c r="J182" s="15"/>
      <c r="K182" s="15"/>
      <c r="L182" s="15"/>
      <c r="M182" s="15"/>
      <c r="N182" s="15"/>
      <c r="O182" s="140"/>
      <c r="P182" s="15"/>
      <c r="Q182" s="15"/>
      <c r="R182" s="15"/>
      <c r="S182" s="140"/>
      <c r="T182" s="15"/>
      <c r="U182" s="85"/>
      <c r="V182" s="85"/>
      <c r="W182" s="140"/>
      <c r="X182" s="103"/>
      <c r="Y182" s="140"/>
      <c r="Z182" s="103"/>
      <c r="AA182" s="15"/>
      <c r="AB182" s="15"/>
      <c r="AC182" s="15"/>
      <c r="AD182" s="15"/>
      <c r="AE182" s="15"/>
      <c r="AF182" s="15"/>
      <c r="AG182" s="15"/>
      <c r="AH182" s="85"/>
      <c r="AI182" s="15"/>
    </row>
    <row r="183" spans="1:35" x14ac:dyDescent="0.5">
      <c r="G183" s="15"/>
      <c r="H183" s="15"/>
      <c r="I183" s="15"/>
      <c r="J183" s="15"/>
      <c r="K183" s="15"/>
      <c r="L183" s="15"/>
      <c r="M183" s="15"/>
      <c r="N183" s="15"/>
      <c r="O183" s="140"/>
      <c r="P183" s="15"/>
      <c r="Q183" s="15"/>
      <c r="R183" s="15"/>
      <c r="S183" s="140"/>
      <c r="T183" s="15"/>
      <c r="U183" s="85"/>
      <c r="V183" s="85"/>
      <c r="W183" s="140"/>
      <c r="X183" s="103"/>
      <c r="Y183" s="140"/>
      <c r="Z183" s="103"/>
      <c r="AA183" s="15"/>
      <c r="AB183" s="15"/>
      <c r="AC183" s="15"/>
      <c r="AD183" s="15"/>
      <c r="AE183" s="15"/>
      <c r="AF183" s="15"/>
      <c r="AG183" s="15"/>
      <c r="AH183" s="85"/>
      <c r="AI183" s="15"/>
    </row>
    <row r="184" spans="1:35" x14ac:dyDescent="0.5">
      <c r="G184" s="15"/>
      <c r="H184" s="15"/>
      <c r="I184" s="15"/>
      <c r="J184" s="15"/>
      <c r="K184" s="15"/>
      <c r="L184" s="15"/>
      <c r="M184" s="15"/>
      <c r="N184" s="15"/>
      <c r="O184" s="140"/>
      <c r="P184" s="15"/>
      <c r="Q184" s="15"/>
      <c r="R184" s="15"/>
      <c r="S184" s="140"/>
      <c r="T184" s="15"/>
      <c r="U184" s="85"/>
      <c r="V184" s="85"/>
      <c r="W184" s="140"/>
      <c r="X184" s="103"/>
      <c r="Y184" s="140"/>
      <c r="Z184" s="103"/>
      <c r="AA184" s="15"/>
      <c r="AB184" s="15"/>
      <c r="AC184" s="15"/>
      <c r="AD184" s="15"/>
      <c r="AE184" s="15"/>
      <c r="AF184" s="15"/>
      <c r="AG184" s="15"/>
      <c r="AH184" s="85"/>
      <c r="AI184" s="15"/>
    </row>
    <row r="185" spans="1:35" x14ac:dyDescent="0.5">
      <c r="G185" s="15"/>
      <c r="H185" s="15"/>
      <c r="I185" s="15"/>
      <c r="J185" s="15"/>
      <c r="K185" s="15"/>
      <c r="L185" s="15"/>
      <c r="M185" s="15"/>
      <c r="N185" s="15"/>
      <c r="O185" s="140"/>
      <c r="P185" s="15"/>
      <c r="Q185" s="15"/>
      <c r="R185" s="15"/>
      <c r="S185" s="140"/>
      <c r="T185" s="15"/>
      <c r="U185" s="85"/>
      <c r="V185" s="85"/>
      <c r="W185" s="140"/>
      <c r="X185" s="103"/>
      <c r="Y185" s="140"/>
      <c r="Z185" s="103"/>
      <c r="AA185" s="15"/>
      <c r="AB185" s="15"/>
      <c r="AC185" s="15"/>
      <c r="AD185" s="15"/>
      <c r="AE185" s="15"/>
      <c r="AF185" s="15"/>
      <c r="AG185" s="15"/>
      <c r="AH185" s="85"/>
      <c r="AI185" s="15"/>
    </row>
    <row r="186" spans="1:35" x14ac:dyDescent="0.5">
      <c r="G186" s="15"/>
      <c r="H186" s="15"/>
      <c r="I186" s="15"/>
      <c r="J186" s="15"/>
      <c r="K186" s="15"/>
      <c r="L186" s="15"/>
      <c r="M186" s="15"/>
      <c r="N186" s="15"/>
      <c r="O186" s="140"/>
      <c r="P186" s="15"/>
      <c r="Q186" s="15"/>
      <c r="R186" s="15"/>
      <c r="S186" s="140"/>
      <c r="T186" s="15"/>
      <c r="U186" s="85"/>
      <c r="V186" s="85"/>
      <c r="W186" s="140"/>
      <c r="X186" s="103"/>
      <c r="Y186" s="140"/>
      <c r="Z186" s="103"/>
      <c r="AA186" s="15"/>
      <c r="AB186" s="15"/>
      <c r="AC186" s="15"/>
      <c r="AD186" s="15"/>
      <c r="AE186" s="15"/>
      <c r="AF186" s="15"/>
      <c r="AG186" s="15"/>
      <c r="AH186" s="85"/>
      <c r="AI186" s="15"/>
    </row>
    <row r="187" spans="1:35" x14ac:dyDescent="0.5">
      <c r="G187" s="15"/>
      <c r="H187" s="15"/>
      <c r="I187" s="15"/>
      <c r="J187" s="15"/>
      <c r="K187" s="15"/>
      <c r="L187" s="15"/>
      <c r="M187" s="15"/>
      <c r="N187" s="15"/>
      <c r="O187" s="140"/>
      <c r="P187" s="15"/>
      <c r="Q187" s="15"/>
      <c r="R187" s="15"/>
      <c r="S187" s="140"/>
      <c r="T187" s="15"/>
      <c r="U187" s="85"/>
      <c r="V187" s="85"/>
      <c r="W187" s="140"/>
      <c r="X187" s="103"/>
      <c r="Y187" s="140"/>
      <c r="Z187" s="103"/>
      <c r="AA187" s="15"/>
      <c r="AB187" s="15"/>
      <c r="AC187" s="15"/>
      <c r="AD187" s="15"/>
      <c r="AE187" s="15"/>
      <c r="AF187" s="15"/>
      <c r="AG187" s="15"/>
      <c r="AH187" s="85"/>
      <c r="AI187" s="15"/>
    </row>
    <row r="188" spans="1:35" x14ac:dyDescent="0.5">
      <c r="G188" s="15"/>
      <c r="H188" s="15"/>
      <c r="I188" s="15"/>
      <c r="J188" s="15"/>
      <c r="K188" s="15"/>
      <c r="L188" s="15"/>
      <c r="M188" s="15"/>
      <c r="N188" s="15"/>
      <c r="O188" s="140"/>
      <c r="P188" s="15"/>
      <c r="Q188" s="15"/>
      <c r="R188" s="15"/>
      <c r="S188" s="140"/>
      <c r="T188" s="15"/>
      <c r="U188" s="85"/>
      <c r="V188" s="85"/>
      <c r="W188" s="140"/>
      <c r="X188" s="103"/>
      <c r="Y188" s="140"/>
      <c r="Z188" s="103"/>
      <c r="AA188" s="15"/>
      <c r="AB188" s="15"/>
      <c r="AC188" s="15"/>
      <c r="AD188" s="15"/>
      <c r="AE188" s="15"/>
      <c r="AF188" s="15"/>
      <c r="AG188" s="15"/>
      <c r="AH188" s="85"/>
      <c r="AI188" s="15"/>
    </row>
    <row r="189" spans="1:35" x14ac:dyDescent="0.5">
      <c r="G189" s="15"/>
      <c r="H189" s="15"/>
      <c r="I189" s="15"/>
      <c r="J189" s="15"/>
      <c r="K189" s="15"/>
      <c r="L189" s="15"/>
      <c r="M189" s="15"/>
      <c r="N189" s="15"/>
      <c r="O189" s="140"/>
      <c r="P189" s="15"/>
      <c r="Q189" s="15"/>
      <c r="R189" s="15"/>
      <c r="S189" s="140"/>
      <c r="T189" s="15"/>
      <c r="U189" s="85"/>
      <c r="V189" s="85"/>
      <c r="W189" s="140"/>
      <c r="X189" s="103"/>
      <c r="Y189" s="140"/>
      <c r="Z189" s="103"/>
      <c r="AA189" s="15"/>
      <c r="AB189" s="15"/>
      <c r="AC189" s="15"/>
      <c r="AD189" s="15"/>
      <c r="AE189" s="15"/>
      <c r="AF189" s="15"/>
      <c r="AG189" s="15"/>
      <c r="AH189" s="85"/>
      <c r="AI189" s="15"/>
    </row>
    <row r="190" spans="1:35" x14ac:dyDescent="0.5">
      <c r="G190" s="15"/>
      <c r="H190" s="15"/>
      <c r="I190" s="15"/>
      <c r="J190" s="15"/>
      <c r="K190" s="15"/>
      <c r="L190" s="15"/>
      <c r="M190" s="15"/>
      <c r="N190" s="15"/>
      <c r="O190" s="140"/>
      <c r="P190" s="15"/>
      <c r="Q190" s="15"/>
      <c r="R190" s="15"/>
      <c r="S190" s="140"/>
      <c r="T190" s="15"/>
      <c r="U190" s="85"/>
      <c r="V190" s="85"/>
      <c r="W190" s="140"/>
      <c r="X190" s="103"/>
      <c r="Y190" s="140"/>
      <c r="Z190" s="103"/>
      <c r="AA190" s="15"/>
      <c r="AB190" s="15"/>
      <c r="AC190" s="15"/>
      <c r="AD190" s="15"/>
      <c r="AE190" s="15"/>
      <c r="AF190" s="15"/>
      <c r="AG190" s="15"/>
      <c r="AH190" s="85"/>
      <c r="AI190" s="15"/>
    </row>
    <row r="191" spans="1:35" x14ac:dyDescent="0.5">
      <c r="G191" s="15"/>
      <c r="H191" s="15"/>
      <c r="I191" s="15"/>
      <c r="J191" s="15"/>
      <c r="K191" s="15"/>
      <c r="L191" s="15"/>
      <c r="M191" s="15"/>
      <c r="N191" s="15"/>
      <c r="O191" s="140"/>
      <c r="P191" s="15"/>
      <c r="Q191" s="15"/>
      <c r="R191" s="15"/>
      <c r="S191" s="140"/>
      <c r="T191" s="15"/>
      <c r="U191" s="85"/>
      <c r="V191" s="85"/>
      <c r="W191" s="140"/>
      <c r="X191" s="103"/>
      <c r="Y191" s="140"/>
      <c r="Z191" s="103"/>
      <c r="AA191" s="15"/>
      <c r="AB191" s="15"/>
      <c r="AC191" s="15"/>
      <c r="AD191" s="15"/>
      <c r="AE191" s="15"/>
      <c r="AF191" s="15"/>
      <c r="AG191" s="15"/>
      <c r="AH191" s="85"/>
      <c r="AI191" s="15"/>
    </row>
    <row r="192" spans="1:35" x14ac:dyDescent="0.5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15"/>
      <c r="N192" s="15"/>
      <c r="O192" s="140"/>
      <c r="P192" s="15"/>
      <c r="Q192" s="15"/>
      <c r="R192" s="15"/>
      <c r="S192" s="140"/>
      <c r="T192" s="15"/>
      <c r="U192" s="85"/>
      <c r="V192" s="85"/>
      <c r="W192" s="140"/>
      <c r="X192" s="103"/>
      <c r="Y192" s="140"/>
      <c r="Z192" s="103"/>
      <c r="AA192" s="15"/>
      <c r="AB192" s="15"/>
      <c r="AC192" s="15"/>
      <c r="AD192" s="15"/>
      <c r="AE192" s="15"/>
      <c r="AF192" s="15"/>
      <c r="AG192" s="15"/>
      <c r="AH192" s="85"/>
      <c r="AI192" s="15"/>
    </row>
    <row r="193" spans="1:35" x14ac:dyDescent="0.5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15"/>
      <c r="N193" s="15"/>
      <c r="O193" s="140"/>
      <c r="P193" s="15"/>
      <c r="Q193" s="15"/>
      <c r="R193" s="15"/>
      <c r="S193" s="140"/>
      <c r="T193" s="15"/>
      <c r="U193" s="85"/>
      <c r="V193" s="85"/>
      <c r="W193" s="140"/>
      <c r="X193" s="103"/>
      <c r="Y193" s="140"/>
      <c r="Z193" s="103"/>
      <c r="AA193" s="15"/>
      <c r="AB193" s="15"/>
      <c r="AC193" s="15"/>
      <c r="AD193" s="15"/>
      <c r="AE193" s="15"/>
      <c r="AF193" s="15"/>
      <c r="AG193" s="15"/>
      <c r="AH193" s="85"/>
      <c r="AI193" s="15"/>
    </row>
    <row r="194" spans="1:35" x14ac:dyDescent="0.5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8"/>
      <c r="N194" s="15"/>
      <c r="O194" s="140"/>
      <c r="P194" s="15"/>
      <c r="Q194" s="15"/>
      <c r="R194" s="15"/>
      <c r="S194" s="140"/>
      <c r="T194" s="15"/>
      <c r="U194" s="85"/>
      <c r="V194" s="85"/>
      <c r="W194" s="140"/>
      <c r="X194" s="103"/>
      <c r="Y194" s="140"/>
      <c r="Z194" s="103"/>
      <c r="AA194" s="15"/>
      <c r="AB194" s="15"/>
      <c r="AC194" s="15"/>
      <c r="AD194" s="15"/>
      <c r="AE194" s="15"/>
      <c r="AF194" s="15"/>
      <c r="AG194" s="15"/>
      <c r="AH194" s="85"/>
      <c r="AI194" s="15"/>
    </row>
    <row r="195" spans="1:35" x14ac:dyDescent="0.5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15"/>
      <c r="O195" s="140"/>
      <c r="P195" s="15"/>
      <c r="Q195" s="15"/>
      <c r="R195" s="15"/>
      <c r="S195" s="140"/>
      <c r="T195" s="15"/>
      <c r="U195" s="85"/>
      <c r="V195" s="85"/>
      <c r="W195" s="140"/>
      <c r="X195" s="103"/>
      <c r="Y195" s="140"/>
      <c r="Z195" s="103"/>
      <c r="AA195" s="15"/>
      <c r="AB195" s="15"/>
      <c r="AC195" s="15"/>
      <c r="AD195" s="15"/>
      <c r="AE195" s="15"/>
      <c r="AF195" s="15"/>
      <c r="AG195" s="15"/>
      <c r="AH195" s="85"/>
    </row>
    <row r="196" spans="1:35" x14ac:dyDescent="0.5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15"/>
      <c r="O196" s="140"/>
      <c r="P196" s="15"/>
      <c r="Q196" s="15"/>
      <c r="R196" s="15"/>
      <c r="S196" s="140"/>
      <c r="T196" s="15"/>
      <c r="U196" s="85"/>
      <c r="V196" s="85"/>
      <c r="W196" s="140"/>
      <c r="X196" s="103"/>
      <c r="Y196" s="140"/>
      <c r="Z196" s="103"/>
      <c r="AA196" s="15"/>
      <c r="AB196" s="15"/>
      <c r="AC196" s="15"/>
      <c r="AD196" s="15"/>
      <c r="AE196" s="15"/>
      <c r="AF196" s="15"/>
      <c r="AG196" s="15"/>
      <c r="AH196" s="85"/>
    </row>
    <row r="197" spans="1:35" x14ac:dyDescent="0.5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15"/>
      <c r="O197" s="140"/>
      <c r="P197" s="15"/>
      <c r="Q197" s="15"/>
      <c r="R197" s="15"/>
      <c r="S197" s="140"/>
      <c r="T197" s="15"/>
      <c r="U197" s="85"/>
      <c r="V197" s="85"/>
      <c r="W197" s="140"/>
      <c r="X197" s="103"/>
      <c r="Y197" s="140"/>
      <c r="Z197" s="103"/>
      <c r="AA197" s="15"/>
      <c r="AB197" s="15"/>
      <c r="AC197" s="15"/>
      <c r="AD197" s="15"/>
      <c r="AE197" s="15"/>
      <c r="AF197" s="15"/>
      <c r="AG197" s="15"/>
      <c r="AH197" s="85"/>
    </row>
    <row r="198" spans="1:35" x14ac:dyDescent="0.5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15"/>
      <c r="O198" s="140"/>
      <c r="P198" s="15"/>
      <c r="Q198" s="15"/>
      <c r="R198" s="15"/>
      <c r="S198" s="140"/>
      <c r="T198" s="15"/>
      <c r="U198" s="85"/>
      <c r="V198" s="85"/>
      <c r="W198" s="140"/>
      <c r="X198" s="103"/>
      <c r="Y198" s="140"/>
      <c r="Z198" s="103"/>
      <c r="AA198" s="15"/>
      <c r="AB198" s="15"/>
      <c r="AC198" s="15"/>
      <c r="AD198" s="15"/>
      <c r="AE198" s="15"/>
      <c r="AF198" s="15"/>
      <c r="AG198" s="15"/>
      <c r="AH198" s="85"/>
    </row>
    <row r="199" spans="1:35" x14ac:dyDescent="0.5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15"/>
      <c r="O199" s="140"/>
      <c r="P199" s="15"/>
      <c r="Q199" s="15"/>
      <c r="R199" s="15"/>
      <c r="S199" s="140"/>
      <c r="T199" s="15"/>
      <c r="U199" s="85"/>
      <c r="V199" s="85"/>
      <c r="W199" s="140"/>
      <c r="X199" s="103"/>
      <c r="Y199" s="140"/>
      <c r="Z199" s="103"/>
      <c r="AA199" s="15"/>
      <c r="AB199" s="15"/>
      <c r="AC199" s="15"/>
      <c r="AD199" s="15"/>
      <c r="AE199" s="15"/>
      <c r="AF199" s="15"/>
      <c r="AG199" s="15"/>
      <c r="AH199" s="85"/>
    </row>
    <row r="200" spans="1:35" x14ac:dyDescent="0.5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15"/>
      <c r="O200" s="140"/>
      <c r="P200" s="15"/>
      <c r="Q200" s="15"/>
      <c r="R200" s="15"/>
      <c r="S200" s="140"/>
      <c r="T200" s="15"/>
      <c r="U200" s="85"/>
      <c r="V200" s="85"/>
      <c r="W200" s="140"/>
      <c r="X200" s="103"/>
      <c r="Y200" s="140"/>
      <c r="Z200" s="103"/>
      <c r="AA200" s="15"/>
      <c r="AB200" s="15"/>
      <c r="AC200" s="15"/>
      <c r="AD200" s="15"/>
      <c r="AE200" s="15"/>
      <c r="AF200" s="15"/>
      <c r="AG200" s="15"/>
      <c r="AH200" s="85"/>
    </row>
    <row r="201" spans="1:35" x14ac:dyDescent="0.5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8"/>
      <c r="O201" s="141"/>
      <c r="P201" s="48"/>
      <c r="Q201" s="48"/>
      <c r="R201" s="48"/>
      <c r="S201" s="141"/>
      <c r="T201" s="48"/>
      <c r="U201" s="86"/>
      <c r="X201" s="104"/>
      <c r="Y201" s="141"/>
      <c r="Z201" s="104"/>
      <c r="AA201" s="48"/>
      <c r="AC201" s="48"/>
      <c r="AG201" s="48"/>
    </row>
    <row r="202" spans="1:35" x14ac:dyDescent="0.5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142"/>
      <c r="P202" s="45"/>
      <c r="Q202" s="45"/>
      <c r="R202" s="45"/>
      <c r="S202" s="142"/>
      <c r="T202" s="45"/>
      <c r="U202" s="87"/>
      <c r="X202" s="105"/>
      <c r="Y202" s="142"/>
      <c r="Z202" s="105"/>
      <c r="AA202" s="45"/>
      <c r="AC202" s="45"/>
      <c r="AG202" s="45"/>
    </row>
    <row r="203" spans="1:35" x14ac:dyDescent="0.5">
      <c r="A203" s="45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142"/>
      <c r="P203" s="45"/>
      <c r="Q203" s="45"/>
      <c r="R203" s="45"/>
      <c r="S203" s="142"/>
      <c r="T203" s="45"/>
      <c r="U203" s="87"/>
      <c r="X203" s="105"/>
      <c r="Y203" s="142"/>
      <c r="Z203" s="105"/>
      <c r="AA203" s="45"/>
      <c r="AC203" s="45"/>
      <c r="AG203" s="45"/>
    </row>
    <row r="204" spans="1:35" x14ac:dyDescent="0.5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142"/>
      <c r="P204" s="45"/>
      <c r="Q204" s="45"/>
      <c r="R204" s="45"/>
      <c r="S204" s="142"/>
      <c r="T204" s="45"/>
      <c r="U204" s="87"/>
      <c r="X204" s="105"/>
      <c r="Y204" s="142"/>
      <c r="Z204" s="105"/>
      <c r="AA204" s="45"/>
      <c r="AC204" s="45"/>
      <c r="AG204" s="45"/>
    </row>
    <row r="205" spans="1:35" x14ac:dyDescent="0.5">
      <c r="A205" s="45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142"/>
      <c r="P205" s="45"/>
      <c r="Q205" s="45"/>
      <c r="R205" s="45"/>
      <c r="S205" s="142"/>
      <c r="T205" s="45"/>
      <c r="U205" s="87"/>
      <c r="X205" s="105"/>
      <c r="Y205" s="142"/>
      <c r="Z205" s="105"/>
      <c r="AA205" s="45"/>
      <c r="AC205" s="45"/>
      <c r="AG205" s="45"/>
    </row>
    <row r="206" spans="1:35" x14ac:dyDescent="0.5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142"/>
      <c r="P206" s="45"/>
      <c r="Q206" s="45"/>
      <c r="R206" s="45"/>
      <c r="S206" s="142"/>
      <c r="T206" s="45"/>
      <c r="U206" s="87"/>
      <c r="X206" s="105"/>
      <c r="Y206" s="142"/>
      <c r="Z206" s="105"/>
      <c r="AA206" s="45"/>
      <c r="AC206" s="45"/>
      <c r="AG206" s="45"/>
    </row>
    <row r="207" spans="1:35" x14ac:dyDescent="0.5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142"/>
      <c r="P207" s="45"/>
      <c r="Q207" s="45"/>
      <c r="R207" s="45"/>
      <c r="S207" s="142"/>
      <c r="T207" s="45"/>
      <c r="U207" s="87"/>
      <c r="X207" s="105"/>
      <c r="Y207" s="142"/>
      <c r="Z207" s="105"/>
      <c r="AA207" s="45"/>
      <c r="AC207" s="45"/>
      <c r="AG207" s="45"/>
    </row>
    <row r="208" spans="1:35" x14ac:dyDescent="0.5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142"/>
      <c r="P208" s="45"/>
      <c r="Q208" s="45"/>
      <c r="R208" s="45"/>
      <c r="S208" s="142"/>
      <c r="T208" s="45"/>
      <c r="U208" s="87"/>
      <c r="X208" s="105"/>
      <c r="Y208" s="142"/>
      <c r="Z208" s="105"/>
      <c r="AA208" s="45"/>
      <c r="AC208" s="45"/>
      <c r="AG208" s="45"/>
    </row>
    <row r="209" spans="1:33" x14ac:dyDescent="0.5">
      <c r="A209" s="45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142"/>
      <c r="P209" s="45"/>
      <c r="Q209" s="45"/>
      <c r="R209" s="45"/>
      <c r="S209" s="142"/>
      <c r="T209" s="45"/>
      <c r="U209" s="87"/>
      <c r="X209" s="105"/>
      <c r="Y209" s="142"/>
      <c r="Z209" s="105"/>
      <c r="AA209" s="45"/>
      <c r="AC209" s="45"/>
      <c r="AG209" s="45"/>
    </row>
    <row r="210" spans="1:33" x14ac:dyDescent="0.5">
      <c r="A210" s="45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142"/>
      <c r="P210" s="45"/>
      <c r="Q210" s="45"/>
      <c r="R210" s="45"/>
      <c r="S210" s="142"/>
      <c r="T210" s="45"/>
      <c r="U210" s="87"/>
      <c r="X210" s="105"/>
      <c r="Y210" s="142"/>
      <c r="Z210" s="105"/>
      <c r="AA210" s="45"/>
      <c r="AC210" s="45"/>
      <c r="AG210" s="45"/>
    </row>
    <row r="211" spans="1:33" x14ac:dyDescent="0.5">
      <c r="A211" s="45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142"/>
      <c r="P211" s="45"/>
      <c r="Q211" s="45"/>
      <c r="R211" s="45"/>
      <c r="S211" s="142"/>
      <c r="T211" s="45"/>
      <c r="U211" s="87"/>
      <c r="X211" s="105"/>
      <c r="Y211" s="142"/>
      <c r="Z211" s="105"/>
      <c r="AA211" s="45"/>
      <c r="AC211" s="45"/>
      <c r="AG211" s="45"/>
    </row>
    <row r="212" spans="1:33" x14ac:dyDescent="0.5">
      <c r="A212" s="45"/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142"/>
      <c r="P212" s="45"/>
      <c r="Q212" s="45"/>
      <c r="R212" s="45"/>
      <c r="S212" s="142"/>
      <c r="T212" s="45"/>
      <c r="U212" s="87"/>
      <c r="X212" s="105"/>
      <c r="Y212" s="142"/>
      <c r="Z212" s="105"/>
      <c r="AA212" s="45"/>
      <c r="AC212" s="45"/>
      <c r="AG212" s="45"/>
    </row>
    <row r="213" spans="1:33" x14ac:dyDescent="0.5">
      <c r="A213" s="45"/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142"/>
      <c r="P213" s="45"/>
      <c r="Q213" s="45"/>
      <c r="R213" s="45"/>
      <c r="S213" s="142"/>
      <c r="T213" s="45"/>
      <c r="U213" s="87"/>
      <c r="X213" s="105"/>
      <c r="Y213" s="142"/>
      <c r="Z213" s="105"/>
      <c r="AA213" s="45"/>
      <c r="AC213" s="45"/>
      <c r="AG213" s="45"/>
    </row>
    <row r="214" spans="1:33" x14ac:dyDescent="0.5">
      <c r="A214" s="45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142"/>
      <c r="P214" s="45"/>
      <c r="Q214" s="45"/>
      <c r="R214" s="45"/>
      <c r="S214" s="142"/>
      <c r="T214" s="45"/>
      <c r="U214" s="87"/>
      <c r="X214" s="105"/>
      <c r="Y214" s="142"/>
      <c r="Z214" s="105"/>
      <c r="AA214" s="45"/>
      <c r="AC214" s="45"/>
      <c r="AG214" s="45"/>
    </row>
    <row r="215" spans="1:33" x14ac:dyDescent="0.5">
      <c r="A215" s="45"/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142"/>
      <c r="P215" s="45"/>
      <c r="Q215" s="45"/>
      <c r="R215" s="45"/>
      <c r="S215" s="142"/>
      <c r="T215" s="45"/>
      <c r="U215" s="87"/>
      <c r="X215" s="105"/>
      <c r="Y215" s="142"/>
      <c r="Z215" s="105"/>
      <c r="AA215" s="45"/>
      <c r="AC215" s="45"/>
      <c r="AG215" s="45"/>
    </row>
    <row r="216" spans="1:33" x14ac:dyDescent="0.5">
      <c r="A216" s="45"/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142"/>
      <c r="P216" s="45"/>
      <c r="Q216" s="45"/>
      <c r="R216" s="45"/>
      <c r="S216" s="142"/>
      <c r="T216" s="45"/>
      <c r="U216" s="87"/>
      <c r="X216" s="105"/>
      <c r="Y216" s="142"/>
      <c r="Z216" s="105"/>
      <c r="AA216" s="45"/>
      <c r="AC216" s="45"/>
      <c r="AG216" s="45"/>
    </row>
    <row r="217" spans="1:33" x14ac:dyDescent="0.5">
      <c r="A217" s="45"/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142"/>
      <c r="P217" s="45"/>
      <c r="Q217" s="45"/>
      <c r="R217" s="45"/>
      <c r="S217" s="142"/>
      <c r="T217" s="45"/>
      <c r="U217" s="87"/>
      <c r="X217" s="105"/>
      <c r="Y217" s="142"/>
      <c r="Z217" s="105"/>
      <c r="AA217" s="45"/>
      <c r="AC217" s="45"/>
      <c r="AG217" s="45"/>
    </row>
    <row r="218" spans="1:33" x14ac:dyDescent="0.5">
      <c r="A218" s="45"/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142"/>
      <c r="P218" s="45"/>
      <c r="Q218" s="45"/>
      <c r="R218" s="45"/>
      <c r="S218" s="142"/>
      <c r="T218" s="45"/>
      <c r="U218" s="87"/>
      <c r="X218" s="105"/>
      <c r="Y218" s="142"/>
      <c r="Z218" s="105"/>
      <c r="AA218" s="45"/>
      <c r="AC218" s="45"/>
      <c r="AG218" s="45"/>
    </row>
    <row r="219" spans="1:33" x14ac:dyDescent="0.5">
      <c r="A219" s="45"/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142"/>
      <c r="P219" s="45"/>
      <c r="Q219" s="45"/>
      <c r="R219" s="45"/>
      <c r="S219" s="142"/>
      <c r="T219" s="45"/>
      <c r="U219" s="87"/>
      <c r="X219" s="105"/>
      <c r="Y219" s="142"/>
      <c r="Z219" s="105"/>
      <c r="AA219" s="45"/>
      <c r="AC219" s="45"/>
      <c r="AG219" s="45"/>
    </row>
    <row r="220" spans="1:33" x14ac:dyDescent="0.5">
      <c r="A220" s="45"/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142"/>
      <c r="P220" s="45"/>
      <c r="Q220" s="45"/>
      <c r="R220" s="45"/>
      <c r="S220" s="142"/>
      <c r="T220" s="45"/>
      <c r="U220" s="87"/>
      <c r="X220" s="105"/>
      <c r="Y220" s="142"/>
      <c r="Z220" s="105"/>
      <c r="AA220" s="45"/>
      <c r="AC220" s="45"/>
      <c r="AG220" s="45"/>
    </row>
    <row r="221" spans="1:33" x14ac:dyDescent="0.5">
      <c r="A221" s="45"/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142"/>
      <c r="P221" s="45"/>
      <c r="Q221" s="45"/>
      <c r="R221" s="45"/>
      <c r="S221" s="142"/>
      <c r="T221" s="45"/>
      <c r="U221" s="87"/>
      <c r="X221" s="105"/>
      <c r="Y221" s="142"/>
      <c r="Z221" s="105"/>
      <c r="AA221" s="45"/>
      <c r="AC221" s="45"/>
      <c r="AG221" s="45"/>
    </row>
    <row r="222" spans="1:33" x14ac:dyDescent="0.5">
      <c r="A222" s="45"/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142"/>
      <c r="P222" s="45"/>
      <c r="Q222" s="45"/>
      <c r="R222" s="45"/>
      <c r="S222" s="142"/>
      <c r="T222" s="45"/>
      <c r="U222" s="87"/>
      <c r="X222" s="105"/>
      <c r="Y222" s="142"/>
      <c r="Z222" s="105"/>
      <c r="AA222" s="45"/>
      <c r="AC222" s="45"/>
      <c r="AG222" s="45"/>
    </row>
    <row r="223" spans="1:33" x14ac:dyDescent="0.5">
      <c r="A223" s="45"/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142"/>
      <c r="P223" s="45"/>
      <c r="Q223" s="45"/>
      <c r="R223" s="45"/>
      <c r="S223" s="142"/>
      <c r="T223" s="45"/>
      <c r="U223" s="87"/>
      <c r="X223" s="105"/>
      <c r="Y223" s="142"/>
      <c r="Z223" s="105"/>
      <c r="AA223" s="45"/>
      <c r="AC223" s="45"/>
      <c r="AG223" s="45"/>
    </row>
    <row r="224" spans="1:33" x14ac:dyDescent="0.5">
      <c r="A224" s="45"/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142"/>
      <c r="P224" s="45"/>
      <c r="Q224" s="45"/>
      <c r="R224" s="45"/>
      <c r="S224" s="142"/>
      <c r="T224" s="45"/>
      <c r="U224" s="87"/>
      <c r="X224" s="105"/>
      <c r="Y224" s="142"/>
      <c r="Z224" s="105"/>
      <c r="AA224" s="45"/>
      <c r="AC224" s="45"/>
      <c r="AG224" s="45"/>
    </row>
    <row r="225" spans="1:33" x14ac:dyDescent="0.5">
      <c r="A225" s="45"/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142"/>
      <c r="P225" s="45"/>
      <c r="Q225" s="45"/>
      <c r="R225" s="45"/>
      <c r="S225" s="142"/>
      <c r="T225" s="45"/>
      <c r="U225" s="87"/>
      <c r="X225" s="105"/>
      <c r="Y225" s="142"/>
      <c r="Z225" s="105"/>
      <c r="AA225" s="45"/>
      <c r="AC225" s="45"/>
      <c r="AG225" s="45"/>
    </row>
    <row r="226" spans="1:33" x14ac:dyDescent="0.5">
      <c r="A226" s="45"/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142"/>
      <c r="P226" s="45"/>
      <c r="Q226" s="45"/>
      <c r="R226" s="45"/>
      <c r="S226" s="142"/>
      <c r="T226" s="45"/>
      <c r="U226" s="87"/>
      <c r="X226" s="105"/>
      <c r="Y226" s="142"/>
      <c r="Z226" s="105"/>
      <c r="AA226" s="45"/>
      <c r="AC226" s="45"/>
      <c r="AG226" s="45"/>
    </row>
    <row r="227" spans="1:33" x14ac:dyDescent="0.5">
      <c r="M227" s="45"/>
      <c r="N227" s="45"/>
      <c r="O227" s="142"/>
      <c r="P227" s="45"/>
      <c r="Q227" s="45"/>
      <c r="R227" s="45"/>
      <c r="S227" s="142"/>
      <c r="T227" s="45"/>
      <c r="U227" s="87"/>
      <c r="X227" s="105"/>
      <c r="Y227" s="142"/>
      <c r="Z227" s="105"/>
      <c r="AA227" s="45"/>
      <c r="AC227" s="45"/>
      <c r="AG227" s="45"/>
    </row>
    <row r="228" spans="1:33" x14ac:dyDescent="0.5">
      <c r="M228" s="45"/>
      <c r="N228" s="45"/>
      <c r="O228" s="142"/>
      <c r="P228" s="45"/>
      <c r="Q228" s="45"/>
      <c r="R228" s="45"/>
      <c r="S228" s="142"/>
      <c r="T228" s="45"/>
      <c r="U228" s="87"/>
      <c r="X228" s="105"/>
      <c r="Y228" s="142"/>
      <c r="Z228" s="105"/>
      <c r="AA228" s="45"/>
      <c r="AC228" s="45"/>
      <c r="AG228" s="45"/>
    </row>
    <row r="229" spans="1:33" x14ac:dyDescent="0.5">
      <c r="M229" s="45"/>
      <c r="N229" s="45"/>
      <c r="O229" s="142"/>
      <c r="P229" s="45"/>
      <c r="Q229" s="45"/>
      <c r="R229" s="45"/>
      <c r="S229" s="142"/>
      <c r="T229" s="45"/>
      <c r="U229" s="87"/>
      <c r="X229" s="105"/>
      <c r="Y229" s="142"/>
      <c r="Z229" s="105"/>
      <c r="AA229" s="45"/>
      <c r="AC229" s="45"/>
      <c r="AG229" s="45"/>
    </row>
    <row r="230" spans="1:33" x14ac:dyDescent="0.5">
      <c r="M230" s="45"/>
      <c r="N230" s="45"/>
      <c r="O230" s="142"/>
      <c r="P230" s="45"/>
      <c r="Q230" s="45"/>
      <c r="R230" s="45"/>
      <c r="S230" s="142"/>
      <c r="T230" s="45"/>
      <c r="U230" s="87"/>
      <c r="X230" s="105"/>
      <c r="Y230" s="142"/>
      <c r="Z230" s="105"/>
      <c r="AA230" s="45"/>
      <c r="AC230" s="45"/>
      <c r="AG230" s="45"/>
    </row>
    <row r="231" spans="1:33" x14ac:dyDescent="0.5">
      <c r="M231" s="45"/>
      <c r="N231" s="45"/>
      <c r="O231" s="142"/>
      <c r="P231" s="45"/>
      <c r="Q231" s="45"/>
      <c r="R231" s="45"/>
      <c r="S231" s="142"/>
      <c r="T231" s="45"/>
      <c r="U231" s="87"/>
      <c r="X231" s="105"/>
      <c r="Y231" s="142"/>
      <c r="Z231" s="105"/>
      <c r="AA231" s="45"/>
      <c r="AC231" s="45"/>
      <c r="AG231" s="45"/>
    </row>
    <row r="232" spans="1:33" x14ac:dyDescent="0.5">
      <c r="M232" s="45"/>
      <c r="N232" s="45"/>
      <c r="O232" s="142"/>
      <c r="P232" s="45"/>
      <c r="Q232" s="45"/>
      <c r="R232" s="45"/>
      <c r="S232" s="142"/>
      <c r="T232" s="45"/>
      <c r="U232" s="87"/>
      <c r="X232" s="105"/>
      <c r="Y232" s="142"/>
      <c r="Z232" s="105"/>
      <c r="AA232" s="45"/>
      <c r="AC232" s="45"/>
      <c r="AG232" s="45"/>
    </row>
    <row r="233" spans="1:33" x14ac:dyDescent="0.5">
      <c r="M233" s="45"/>
      <c r="N233" s="45"/>
      <c r="O233" s="142"/>
      <c r="P233" s="45"/>
      <c r="Q233" s="45"/>
      <c r="R233" s="45"/>
      <c r="S233" s="142"/>
      <c r="T233" s="45"/>
      <c r="U233" s="87"/>
      <c r="X233" s="105"/>
      <c r="Y233" s="142"/>
      <c r="Z233" s="105"/>
      <c r="AA233" s="45"/>
      <c r="AC233" s="45"/>
      <c r="AG233" s="45"/>
    </row>
    <row r="234" spans="1:33" x14ac:dyDescent="0.5">
      <c r="M234" s="45"/>
      <c r="N234" s="45"/>
      <c r="O234" s="142"/>
      <c r="P234" s="45"/>
      <c r="Q234" s="45"/>
      <c r="R234" s="45"/>
      <c r="S234" s="142"/>
      <c r="T234" s="45"/>
      <c r="U234" s="87"/>
      <c r="X234" s="105"/>
      <c r="Y234" s="142"/>
      <c r="Z234" s="105"/>
      <c r="AA234" s="45"/>
      <c r="AC234" s="45"/>
      <c r="AG234" s="45"/>
    </row>
    <row r="235" spans="1:33" x14ac:dyDescent="0.5">
      <c r="M235" s="45"/>
      <c r="N235" s="45"/>
      <c r="O235" s="142"/>
      <c r="P235" s="45"/>
      <c r="Q235" s="45"/>
      <c r="R235" s="45"/>
      <c r="S235" s="142"/>
      <c r="T235" s="45"/>
      <c r="U235" s="87"/>
      <c r="X235" s="105"/>
      <c r="Y235" s="142"/>
      <c r="Z235" s="105"/>
      <c r="AA235" s="45"/>
      <c r="AC235" s="45"/>
      <c r="AG235" s="45"/>
    </row>
    <row r="236" spans="1:33" x14ac:dyDescent="0.5">
      <c r="M236" s="45"/>
      <c r="N236" s="45"/>
      <c r="O236" s="142"/>
      <c r="P236" s="45"/>
      <c r="Q236" s="45"/>
      <c r="R236" s="45"/>
      <c r="S236" s="142"/>
      <c r="T236" s="45"/>
      <c r="X236" s="105"/>
      <c r="Y236" s="142"/>
      <c r="Z236" s="105"/>
      <c r="AC236" s="45"/>
    </row>
    <row r="237" spans="1:33" x14ac:dyDescent="0.5">
      <c r="M237" s="45"/>
      <c r="N237" s="45"/>
      <c r="O237" s="142"/>
      <c r="P237" s="45"/>
      <c r="Q237" s="45"/>
      <c r="R237" s="45"/>
      <c r="S237" s="142"/>
      <c r="T237" s="45"/>
      <c r="X237" s="105"/>
      <c r="Y237" s="142"/>
      <c r="Z237" s="105"/>
      <c r="AC237" s="45"/>
    </row>
    <row r="238" spans="1:33" x14ac:dyDescent="0.5">
      <c r="M238" s="45"/>
      <c r="N238" s="45"/>
      <c r="O238" s="142"/>
      <c r="P238" s="45"/>
      <c r="Q238" s="45"/>
      <c r="R238" s="45"/>
      <c r="S238" s="142"/>
      <c r="T238" s="45"/>
      <c r="X238" s="105"/>
      <c r="Y238" s="142"/>
      <c r="Z238" s="105"/>
      <c r="AC238" s="45"/>
    </row>
    <row r="239" spans="1:33" x14ac:dyDescent="0.5">
      <c r="M239" s="45"/>
      <c r="N239" s="45"/>
      <c r="O239" s="142"/>
      <c r="P239" s="45"/>
      <c r="Q239" s="45"/>
      <c r="R239" s="45"/>
      <c r="S239" s="142"/>
      <c r="T239" s="45"/>
      <c r="X239" s="105"/>
      <c r="Y239" s="142"/>
      <c r="Z239" s="105"/>
      <c r="AC239" s="45"/>
    </row>
    <row r="240" spans="1:33" x14ac:dyDescent="0.5">
      <c r="M240" s="45"/>
      <c r="N240" s="45"/>
      <c r="O240" s="142"/>
      <c r="P240" s="45"/>
      <c r="Q240" s="45"/>
      <c r="R240" s="45"/>
      <c r="S240" s="142"/>
      <c r="T240" s="45"/>
      <c r="X240" s="105"/>
      <c r="Y240" s="142"/>
      <c r="Z240" s="105"/>
      <c r="AC240" s="45"/>
    </row>
    <row r="241" spans="13:29" x14ac:dyDescent="0.5">
      <c r="M241" s="45"/>
      <c r="N241" s="45"/>
      <c r="O241" s="142"/>
      <c r="P241" s="45"/>
      <c r="Q241" s="45"/>
      <c r="R241" s="45"/>
      <c r="S241" s="142"/>
      <c r="T241" s="45"/>
      <c r="X241" s="105"/>
      <c r="Y241" s="142"/>
      <c r="Z241" s="105"/>
      <c r="AC241" s="45"/>
    </row>
    <row r="242" spans="13:29" x14ac:dyDescent="0.5">
      <c r="M242" s="45"/>
      <c r="N242" s="45"/>
      <c r="O242" s="142"/>
      <c r="P242" s="45"/>
      <c r="Q242" s="45"/>
      <c r="R242" s="45"/>
      <c r="S242" s="142"/>
      <c r="T242" s="45"/>
      <c r="X242" s="105"/>
      <c r="Y242" s="142"/>
      <c r="Z242" s="105"/>
      <c r="AC242" s="45"/>
    </row>
    <row r="243" spans="13:29" x14ac:dyDescent="0.5">
      <c r="M243" s="45"/>
      <c r="N243" s="45"/>
      <c r="O243" s="142"/>
      <c r="P243" s="45"/>
      <c r="Q243" s="45"/>
      <c r="R243" s="45"/>
      <c r="S243" s="142"/>
      <c r="T243" s="45"/>
      <c r="X243" s="105"/>
      <c r="Y243" s="142"/>
      <c r="Z243" s="105"/>
      <c r="AC243" s="45"/>
    </row>
    <row r="244" spans="13:29" x14ac:dyDescent="0.5">
      <c r="M244" s="45"/>
      <c r="N244" s="45"/>
      <c r="O244" s="142"/>
      <c r="P244" s="45"/>
      <c r="Q244" s="45"/>
      <c r="R244" s="45"/>
      <c r="S244" s="142"/>
      <c r="T244" s="45"/>
      <c r="X244" s="105"/>
      <c r="Y244" s="142"/>
      <c r="Z244" s="105"/>
      <c r="AC244" s="45"/>
    </row>
    <row r="245" spans="13:29" x14ac:dyDescent="0.5">
      <c r="M245" s="45"/>
      <c r="N245" s="45"/>
      <c r="O245" s="142"/>
      <c r="P245" s="45"/>
      <c r="Q245" s="45"/>
      <c r="R245" s="45"/>
      <c r="S245" s="142"/>
      <c r="T245" s="45"/>
      <c r="X245" s="105"/>
      <c r="Y245" s="142"/>
      <c r="Z245" s="105"/>
      <c r="AC245" s="45"/>
    </row>
    <row r="246" spans="13:29" x14ac:dyDescent="0.5">
      <c r="M246" s="45"/>
      <c r="N246" s="45"/>
      <c r="O246" s="142"/>
      <c r="P246" s="45"/>
      <c r="Q246" s="45"/>
      <c r="R246" s="45"/>
      <c r="S246" s="142"/>
      <c r="T246" s="45"/>
      <c r="X246" s="105"/>
      <c r="Y246" s="142"/>
      <c r="Z246" s="105"/>
      <c r="AC246" s="45"/>
    </row>
    <row r="247" spans="13:29" x14ac:dyDescent="0.5">
      <c r="M247" s="45"/>
      <c r="N247" s="45"/>
      <c r="O247" s="142"/>
      <c r="P247" s="45"/>
      <c r="Q247" s="45"/>
      <c r="R247" s="45"/>
      <c r="S247" s="142"/>
      <c r="T247" s="45"/>
      <c r="X247" s="105"/>
      <c r="Y247" s="142"/>
      <c r="Z247" s="105"/>
      <c r="AC247" s="45"/>
    </row>
    <row r="248" spans="13:29" x14ac:dyDescent="0.5">
      <c r="M248" s="45"/>
      <c r="N248" s="45"/>
      <c r="O248" s="142"/>
      <c r="P248" s="45"/>
      <c r="Q248" s="45"/>
      <c r="R248" s="45"/>
      <c r="S248" s="142"/>
      <c r="T248" s="45"/>
      <c r="X248" s="105"/>
      <c r="Y248" s="142"/>
      <c r="Z248" s="105"/>
      <c r="AC248" s="45"/>
    </row>
    <row r="249" spans="13:29" x14ac:dyDescent="0.5">
      <c r="M249" s="45"/>
      <c r="N249" s="45"/>
      <c r="O249" s="142"/>
      <c r="P249" s="45"/>
      <c r="Q249" s="45"/>
      <c r="R249" s="45"/>
      <c r="S249" s="142"/>
      <c r="T249" s="45"/>
      <c r="X249" s="105"/>
      <c r="Y249" s="142"/>
      <c r="Z249" s="105"/>
      <c r="AC249" s="45"/>
    </row>
    <row r="250" spans="13:29" x14ac:dyDescent="0.5">
      <c r="M250" s="45"/>
      <c r="N250" s="45"/>
      <c r="O250" s="142"/>
      <c r="P250" s="45"/>
      <c r="Q250" s="45"/>
      <c r="R250" s="45"/>
      <c r="S250" s="142"/>
      <c r="T250" s="45"/>
      <c r="X250" s="105"/>
      <c r="Y250" s="142"/>
      <c r="Z250" s="105"/>
      <c r="AC250" s="45"/>
    </row>
    <row r="251" spans="13:29" x14ac:dyDescent="0.5">
      <c r="M251" s="45"/>
      <c r="N251" s="45"/>
      <c r="O251" s="142"/>
      <c r="P251" s="45"/>
      <c r="Q251" s="45"/>
      <c r="R251" s="45"/>
      <c r="S251" s="142"/>
      <c r="T251" s="45"/>
      <c r="X251" s="105"/>
      <c r="Y251" s="142"/>
      <c r="Z251" s="105"/>
      <c r="AC251" s="45"/>
    </row>
    <row r="252" spans="13:29" x14ac:dyDescent="0.5">
      <c r="N252" s="45"/>
      <c r="O252" s="142"/>
      <c r="P252" s="45"/>
      <c r="Q252" s="45"/>
      <c r="R252" s="45"/>
      <c r="S252" s="142"/>
      <c r="T252" s="45"/>
      <c r="X252" s="105"/>
      <c r="Y252" s="142"/>
      <c r="Z252" s="105"/>
      <c r="AC252" s="45"/>
    </row>
    <row r="253" spans="13:29" x14ac:dyDescent="0.5">
      <c r="N253" s="45"/>
      <c r="O253" s="142"/>
      <c r="P253" s="45"/>
      <c r="Q253" s="45"/>
      <c r="R253" s="45"/>
      <c r="S253" s="142"/>
      <c r="T253" s="45"/>
      <c r="X253" s="105"/>
      <c r="Y253" s="142"/>
      <c r="Z253" s="105"/>
      <c r="AC253" s="45"/>
    </row>
    <row r="254" spans="13:29" x14ac:dyDescent="0.5">
      <c r="N254" s="45"/>
      <c r="O254" s="142"/>
      <c r="P254" s="45"/>
      <c r="Q254" s="45"/>
      <c r="R254" s="45"/>
      <c r="S254" s="142"/>
      <c r="T254" s="45"/>
      <c r="X254" s="105"/>
      <c r="Y254" s="142"/>
      <c r="Z254" s="105"/>
      <c r="AC254" s="45"/>
    </row>
    <row r="255" spans="13:29" x14ac:dyDescent="0.5">
      <c r="N255" s="45"/>
      <c r="O255" s="142"/>
      <c r="P255" s="45"/>
      <c r="Q255" s="45"/>
      <c r="R255" s="45"/>
      <c r="S255" s="142"/>
      <c r="T255" s="45"/>
      <c r="X255" s="105"/>
      <c r="Y255" s="142"/>
      <c r="Z255" s="105"/>
      <c r="AC255" s="45"/>
    </row>
    <row r="256" spans="13:29" x14ac:dyDescent="0.5">
      <c r="N256" s="45"/>
      <c r="O256" s="142"/>
      <c r="P256" s="45"/>
      <c r="Q256" s="45"/>
      <c r="R256" s="45"/>
      <c r="S256" s="142"/>
      <c r="T256" s="45"/>
      <c r="X256" s="105"/>
      <c r="Y256" s="142"/>
      <c r="Z256" s="105"/>
      <c r="AC256" s="45"/>
    </row>
    <row r="257" spans="14:29" x14ac:dyDescent="0.5">
      <c r="N257" s="45"/>
      <c r="O257" s="142"/>
      <c r="P257" s="45"/>
      <c r="Q257" s="45"/>
      <c r="R257" s="45"/>
      <c r="S257" s="142"/>
      <c r="T257" s="45"/>
      <c r="X257" s="105"/>
      <c r="Y257" s="142"/>
      <c r="Z257" s="105"/>
      <c r="AC257" s="45"/>
    </row>
    <row r="258" spans="14:29" x14ac:dyDescent="0.5">
      <c r="N258" s="45"/>
      <c r="O258" s="142"/>
      <c r="P258" s="45"/>
      <c r="Q258" s="45"/>
      <c r="R258" s="45"/>
      <c r="S258" s="142"/>
      <c r="T258" s="45"/>
      <c r="X258" s="105"/>
      <c r="Y258" s="142"/>
      <c r="Z258" s="105"/>
      <c r="AC258" s="45"/>
    </row>
  </sheetData>
  <mergeCells count="1">
    <mergeCell ref="R5:S5"/>
  </mergeCells>
  <conditionalFormatting sqref="G12:G17">
    <cfRule type="cellIs" dxfId="110" priority="11" operator="lessThan">
      <formula>0</formula>
    </cfRule>
    <cfRule type="cellIs" dxfId="109" priority="12" operator="greaterThan">
      <formula>0</formula>
    </cfRule>
  </conditionalFormatting>
  <conditionalFormatting sqref="Q12:Q17">
    <cfRule type="cellIs" dxfId="108" priority="7" operator="lessThan">
      <formula>0</formula>
    </cfRule>
    <cfRule type="cellIs" dxfId="107" priority="8" operator="greaterThan">
      <formula>0</formula>
    </cfRule>
  </conditionalFormatting>
  <conditionalFormatting sqref="S12:S17">
    <cfRule type="cellIs" dxfId="106" priority="5" operator="lessThan">
      <formula>0</formula>
    </cfRule>
    <cfRule type="cellIs" dxfId="105" priority="6" operator="greaterThan">
      <formula>0</formula>
    </cfRule>
  </conditionalFormatting>
  <conditionalFormatting sqref="M12:M17">
    <cfRule type="cellIs" dxfId="104" priority="3" operator="lessThan">
      <formula>0</formula>
    </cfRule>
    <cfRule type="cellIs" dxfId="103" priority="4" operator="greaterThan">
      <formula>0</formula>
    </cfRule>
  </conditionalFormatting>
  <conditionalFormatting sqref="O12:O17">
    <cfRule type="cellIs" dxfId="102" priority="1" operator="lessThan">
      <formula>0</formula>
    </cfRule>
    <cfRule type="cellIs" dxfId="101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EA26E-0CDC-43D2-857D-80CBC0D04DBA}">
  <dimension ref="A1"/>
  <sheetViews>
    <sheetView workbookViewId="0">
      <selection activeCell="P16" sqref="P16"/>
    </sheetView>
  </sheetViews>
  <sheetFormatPr baseColWidth="10" defaultRowHeight="15" x14ac:dyDescent="0.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O309"/>
  <sheetViews>
    <sheetView zoomScale="86" zoomScaleNormal="86" workbookViewId="0">
      <selection activeCell="AD9" sqref="AD9"/>
    </sheetView>
  </sheetViews>
  <sheetFormatPr baseColWidth="10" defaultRowHeight="15" x14ac:dyDescent="0.5"/>
  <cols>
    <col min="1" max="1" width="3.1796875" customWidth="1"/>
    <col min="2" max="2" width="6.08984375" customWidth="1"/>
    <col min="3" max="3" width="4.453125" customWidth="1"/>
    <col min="4" max="4" width="9.90625" customWidth="1"/>
    <col min="5" max="5" width="2.6328125" customWidth="1"/>
    <col min="6" max="6" width="3.36328125" customWidth="1"/>
    <col min="7" max="7" width="6.54296875" customWidth="1"/>
    <col min="8" max="8" width="4.6328125" customWidth="1"/>
    <col min="9" max="9" width="6.36328125" customWidth="1"/>
    <col min="10" max="10" width="6.6328125" customWidth="1"/>
    <col min="11" max="11" width="5.6328125" style="125" customWidth="1"/>
    <col min="12" max="12" width="5.54296875" customWidth="1"/>
    <col min="13" max="13" width="1.6328125" customWidth="1"/>
    <col min="14" max="14" width="5.54296875" style="125" customWidth="1"/>
    <col min="15" max="15" width="5.36328125" customWidth="1"/>
    <col min="16" max="16" width="6" customWidth="1"/>
    <col min="17" max="17" width="7.08984375" customWidth="1"/>
    <col min="18" max="18" width="6.36328125" customWidth="1"/>
    <col min="19" max="19" width="7.453125" style="125" customWidth="1"/>
    <col min="20" max="20" width="5.90625" customWidth="1"/>
    <col min="21" max="21" width="6.36328125" style="125" customWidth="1"/>
    <col min="22" max="22" width="7" customWidth="1"/>
    <col min="23" max="23" width="8.81640625" style="125" customWidth="1"/>
    <col min="24" max="24" width="7.36328125" style="11" customWidth="1"/>
    <col min="25" max="25" width="7.36328125" customWidth="1"/>
    <col min="26" max="26" width="7.54296875" style="125" customWidth="1"/>
    <col min="27" max="27" width="8.54296875" style="11" customWidth="1"/>
    <col min="28" max="28" width="8" customWidth="1"/>
    <col min="29" max="29" width="5.90625" style="148" customWidth="1"/>
    <col min="30" max="30" width="8.36328125" customWidth="1"/>
    <col min="31" max="31" width="5.54296875" style="125" customWidth="1"/>
    <col min="32" max="32" width="7.81640625" customWidth="1"/>
    <col min="33" max="33" width="7.54296875" customWidth="1"/>
    <col min="34" max="34" width="6.90625" customWidth="1"/>
    <col min="36" max="36" width="6.90625" customWidth="1"/>
    <col min="37" max="37" width="12.36328125" customWidth="1"/>
    <col min="38" max="38" width="14.54296875" customWidth="1"/>
    <col min="46" max="46" width="14" customWidth="1"/>
    <col min="47" max="47" width="12.54296875" customWidth="1"/>
    <col min="48" max="48" width="10.90625" customWidth="1"/>
  </cols>
  <sheetData>
    <row r="1" spans="1:67" x14ac:dyDescent="0.5">
      <c r="A1" s="54"/>
      <c r="B1" s="54"/>
      <c r="C1" s="54"/>
      <c r="D1" s="54"/>
      <c r="E1" s="54"/>
      <c r="F1" s="57"/>
      <c r="G1" s="57"/>
      <c r="H1" s="57"/>
      <c r="I1" s="57"/>
      <c r="J1" s="57"/>
      <c r="K1" s="137"/>
      <c r="L1" s="57"/>
      <c r="M1" s="57"/>
      <c r="N1" s="137"/>
      <c r="O1" s="57"/>
      <c r="P1" s="57"/>
      <c r="Q1" s="57"/>
      <c r="R1" s="57"/>
      <c r="S1" s="137"/>
      <c r="T1" s="57"/>
      <c r="U1" s="137"/>
      <c r="V1" s="57"/>
      <c r="W1" s="137"/>
      <c r="X1" s="173"/>
      <c r="Y1" s="57"/>
      <c r="Z1" s="137"/>
      <c r="AA1" s="57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</row>
    <row r="2" spans="1:67" s="192" customFormat="1" ht="32.4" x14ac:dyDescent="1">
      <c r="A2" s="191"/>
      <c r="B2" s="165" t="s">
        <v>381</v>
      </c>
      <c r="C2" s="191"/>
      <c r="D2" s="191"/>
      <c r="E2" s="191"/>
      <c r="F2" s="191"/>
      <c r="G2" s="191"/>
      <c r="H2" s="191"/>
      <c r="I2" s="191"/>
      <c r="J2" s="191"/>
      <c r="K2" s="193"/>
      <c r="L2" s="191"/>
      <c r="M2" s="191"/>
      <c r="N2" s="193"/>
      <c r="O2" s="191"/>
      <c r="P2" s="191"/>
      <c r="Q2" s="165" t="s">
        <v>437</v>
      </c>
      <c r="R2" s="191"/>
      <c r="S2" s="209"/>
      <c r="T2" s="191"/>
      <c r="U2" s="209" t="str">
        <f>+År!B3</f>
        <v>VAK GRIS</v>
      </c>
      <c r="V2" s="191"/>
      <c r="W2" s="193"/>
      <c r="X2" s="201"/>
      <c r="Y2" s="191"/>
      <c r="Z2" s="193"/>
      <c r="AA2" s="191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</row>
    <row r="3" spans="1:67" ht="16.5" customHeight="1" x14ac:dyDescent="0.9">
      <c r="A3" s="54"/>
      <c r="B3" s="158"/>
      <c r="C3" s="54"/>
      <c r="D3" s="54"/>
      <c r="E3" s="54"/>
      <c r="F3" s="57"/>
      <c r="G3" s="57"/>
      <c r="H3" s="57"/>
      <c r="I3" s="57"/>
      <c r="J3" s="57"/>
      <c r="K3" s="137"/>
      <c r="L3" s="57"/>
      <c r="M3" s="57"/>
      <c r="N3" s="137"/>
      <c r="O3" s="57"/>
      <c r="P3" s="57"/>
      <c r="Q3" s="57"/>
      <c r="R3" s="57"/>
      <c r="S3" s="137"/>
      <c r="T3" s="57"/>
      <c r="U3" s="137"/>
      <c r="V3" s="57"/>
      <c r="W3" s="137"/>
      <c r="X3" s="173"/>
      <c r="Y3" s="57"/>
      <c r="Z3" s="137"/>
      <c r="AA3" s="57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</row>
    <row r="4" spans="1:67" x14ac:dyDescent="0.5">
      <c r="A4" s="54"/>
      <c r="B4" s="54"/>
      <c r="C4" s="54"/>
      <c r="D4" s="54"/>
      <c r="E4" s="54"/>
      <c r="F4" s="57"/>
      <c r="G4" s="57"/>
      <c r="H4" s="57"/>
      <c r="I4" s="57"/>
      <c r="J4" s="57"/>
      <c r="K4" s="137"/>
      <c r="L4" s="57"/>
      <c r="M4" s="57"/>
      <c r="N4" s="137"/>
      <c r="O4" s="57"/>
      <c r="P4" s="57"/>
      <c r="Q4" s="57"/>
      <c r="R4" s="57"/>
      <c r="S4" s="137"/>
      <c r="T4" s="57"/>
      <c r="U4" s="137"/>
      <c r="V4" s="57"/>
      <c r="W4" s="137"/>
      <c r="X4" s="173"/>
      <c r="Y4" s="57"/>
      <c r="Z4" s="137"/>
      <c r="AA4" s="57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</row>
    <row r="5" spans="1:67" ht="22.5" x14ac:dyDescent="0.7">
      <c r="A5" s="54"/>
      <c r="B5" s="54"/>
      <c r="C5" s="54"/>
      <c r="D5" s="54"/>
      <c r="E5" s="54"/>
      <c r="F5" s="164" t="s">
        <v>8</v>
      </c>
      <c r="G5" s="164"/>
      <c r="H5" s="379">
        <f>+År!M3</f>
        <v>52</v>
      </c>
      <c r="I5" s="367"/>
      <c r="J5" s="164"/>
      <c r="K5" s="164"/>
      <c r="L5" s="167"/>
      <c r="M5" s="167"/>
      <c r="N5" s="164"/>
      <c r="O5" s="164" t="s">
        <v>373</v>
      </c>
      <c r="P5" s="227"/>
      <c r="Q5" s="167"/>
      <c r="R5" s="227"/>
      <c r="S5" s="167"/>
      <c r="T5" s="375">
        <f>SUM(I11:I28)</f>
        <v>28805</v>
      </c>
      <c r="U5" s="380"/>
      <c r="V5" s="57"/>
      <c r="W5" s="139"/>
      <c r="X5" s="167"/>
      <c r="Y5" s="167"/>
      <c r="Z5" s="167"/>
      <c r="AA5" s="167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7"/>
      <c r="AO5" s="7"/>
      <c r="AP5" s="3"/>
      <c r="AQ5" s="3"/>
      <c r="AR5" s="3"/>
      <c r="AS5" s="7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</row>
    <row r="6" spans="1:67" ht="17.25" customHeight="1" x14ac:dyDescent="0.85">
      <c r="A6" s="60"/>
      <c r="B6" s="60"/>
      <c r="C6" s="54"/>
      <c r="D6" s="73"/>
      <c r="E6" s="54"/>
      <c r="F6" s="73"/>
      <c r="G6" s="88"/>
      <c r="H6" s="54"/>
      <c r="I6" s="88"/>
      <c r="J6" s="54"/>
      <c r="K6" s="172"/>
      <c r="L6" s="54"/>
      <c r="M6" s="54"/>
      <c r="N6" s="139"/>
      <c r="O6" s="54"/>
      <c r="P6" s="54"/>
      <c r="Q6" s="54"/>
      <c r="R6" s="54"/>
      <c r="S6" s="139"/>
      <c r="T6" s="54"/>
      <c r="U6" s="137"/>
      <c r="V6" s="57"/>
      <c r="W6" s="137"/>
      <c r="X6" s="173"/>
      <c r="Y6" s="57"/>
      <c r="Z6" s="137"/>
      <c r="AA6" s="57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</row>
    <row r="7" spans="1:67" ht="15" customHeight="1" x14ac:dyDescent="0.85">
      <c r="A7" s="60"/>
      <c r="B7" s="60"/>
      <c r="C7" s="54"/>
      <c r="D7" s="73"/>
      <c r="E7" s="54"/>
      <c r="F7" s="73"/>
      <c r="G7" s="88"/>
      <c r="H7" s="54"/>
      <c r="I7" s="88"/>
      <c r="J7" s="54"/>
      <c r="K7" s="172"/>
      <c r="L7" s="54"/>
      <c r="M7" s="54"/>
      <c r="N7" s="139"/>
      <c r="O7" s="54"/>
      <c r="P7" s="54"/>
      <c r="Q7" s="54"/>
      <c r="R7" s="54"/>
      <c r="S7" s="139"/>
      <c r="T7" s="54"/>
      <c r="U7" s="137"/>
      <c r="V7" s="57"/>
      <c r="W7" s="150" t="s">
        <v>463</v>
      </c>
      <c r="X7" s="106" t="s">
        <v>3</v>
      </c>
      <c r="Y7" s="57"/>
      <c r="Z7" s="137"/>
      <c r="AA7" s="57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</row>
    <row r="8" spans="1:67" x14ac:dyDescent="0.5">
      <c r="A8" s="54"/>
      <c r="B8" s="54"/>
      <c r="C8" s="54"/>
      <c r="D8" s="54"/>
      <c r="E8" s="54"/>
      <c r="F8" s="54"/>
      <c r="G8" s="49" t="s">
        <v>3</v>
      </c>
      <c r="H8" s="54"/>
      <c r="I8" s="54"/>
      <c r="J8" s="54"/>
      <c r="K8" s="54"/>
      <c r="L8" s="54"/>
      <c r="M8" s="54"/>
      <c r="N8" s="54"/>
      <c r="O8" s="54"/>
      <c r="P8" s="278" t="s">
        <v>364</v>
      </c>
      <c r="Q8" s="54"/>
      <c r="R8" s="54"/>
      <c r="S8" s="121" t="s">
        <v>17</v>
      </c>
      <c r="T8" s="54"/>
      <c r="U8" s="121" t="s">
        <v>397</v>
      </c>
      <c r="V8" s="57"/>
      <c r="W8" s="121" t="s">
        <v>464</v>
      </c>
      <c r="X8" s="93" t="s">
        <v>11</v>
      </c>
      <c r="Y8" s="57"/>
      <c r="Z8" s="121" t="s">
        <v>17</v>
      </c>
      <c r="AA8" s="54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</row>
    <row r="9" spans="1:67" x14ac:dyDescent="0.5">
      <c r="A9" s="54"/>
      <c r="B9" s="54"/>
      <c r="C9" s="54"/>
      <c r="D9" s="54"/>
      <c r="E9" s="54"/>
      <c r="F9" s="54"/>
      <c r="G9" s="49" t="s">
        <v>444</v>
      </c>
      <c r="H9" s="54"/>
      <c r="I9" s="93" t="s">
        <v>3</v>
      </c>
      <c r="J9" s="54"/>
      <c r="K9" s="121" t="s">
        <v>3</v>
      </c>
      <c r="L9" s="54"/>
      <c r="M9" s="54"/>
      <c r="N9" s="121" t="s">
        <v>1</v>
      </c>
      <c r="O9" s="54"/>
      <c r="P9" s="278" t="s">
        <v>503</v>
      </c>
      <c r="Q9" s="49" t="s">
        <v>17</v>
      </c>
      <c r="R9" s="54"/>
      <c r="S9" s="121" t="s">
        <v>401</v>
      </c>
      <c r="T9" s="54"/>
      <c r="U9" s="121" t="s">
        <v>401</v>
      </c>
      <c r="V9" s="49" t="s">
        <v>397</v>
      </c>
      <c r="W9" s="121" t="s">
        <v>462</v>
      </c>
      <c r="X9" s="93" t="s">
        <v>443</v>
      </c>
      <c r="Y9" s="49" t="s">
        <v>17</v>
      </c>
      <c r="Z9" s="121" t="s">
        <v>401</v>
      </c>
      <c r="AA9" s="54"/>
      <c r="AB9" s="6"/>
      <c r="AC9" s="67"/>
      <c r="AD9" s="67"/>
      <c r="AE9" s="13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67" x14ac:dyDescent="0.5">
      <c r="A10" s="54"/>
      <c r="B10" s="60" t="s">
        <v>62</v>
      </c>
      <c r="C10" s="60" t="s">
        <v>381</v>
      </c>
      <c r="D10" s="57"/>
      <c r="E10" s="57"/>
      <c r="F10" s="57"/>
      <c r="G10" s="49" t="s">
        <v>440</v>
      </c>
      <c r="H10" s="143" t="s">
        <v>445</v>
      </c>
      <c r="I10" s="93" t="s">
        <v>11</v>
      </c>
      <c r="J10" s="143" t="s">
        <v>445</v>
      </c>
      <c r="K10" s="121" t="s">
        <v>364</v>
      </c>
      <c r="L10" s="143" t="s">
        <v>445</v>
      </c>
      <c r="M10" s="54"/>
      <c r="N10" s="121" t="s">
        <v>364</v>
      </c>
      <c r="O10" s="143" t="s">
        <v>445</v>
      </c>
      <c r="P10" s="143">
        <v>2021</v>
      </c>
      <c r="Q10" s="49" t="s">
        <v>395</v>
      </c>
      <c r="R10" s="143" t="s">
        <v>445</v>
      </c>
      <c r="S10" s="121" t="s">
        <v>398</v>
      </c>
      <c r="T10" s="143" t="s">
        <v>445</v>
      </c>
      <c r="U10" s="121" t="s">
        <v>398</v>
      </c>
      <c r="V10" s="49" t="s">
        <v>399</v>
      </c>
      <c r="W10" s="121" t="s">
        <v>395</v>
      </c>
      <c r="X10" s="93" t="s">
        <v>474</v>
      </c>
      <c r="Y10" s="49" t="s">
        <v>29</v>
      </c>
      <c r="Z10" s="121" t="s">
        <v>404</v>
      </c>
      <c r="AA10" s="54"/>
      <c r="AB10" s="6"/>
      <c r="AC10" s="6"/>
      <c r="AD10" s="6"/>
      <c r="AE10" s="6"/>
      <c r="AF10" s="6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</row>
    <row r="11" spans="1:67" x14ac:dyDescent="0.5">
      <c r="A11" s="54">
        <v>1</v>
      </c>
      <c r="B11" s="62">
        <f>+'Ark1'!C937</f>
        <v>2022</v>
      </c>
      <c r="C11" s="62">
        <f>+'Ark1'!J937</f>
        <v>103</v>
      </c>
      <c r="D11" s="74" t="s">
        <v>37</v>
      </c>
      <c r="E11" s="74">
        <f>+'Ark1'!H937</f>
        <v>1</v>
      </c>
      <c r="F11" s="113" t="s">
        <v>386</v>
      </c>
      <c r="G11" s="62">
        <f>+IF(I11=0,"",'Ark1'!Q937)</f>
        <v>50</v>
      </c>
      <c r="H11" s="170">
        <f t="shared" ref="H11:H29" si="0">+IF(I11=0,"",G11-G31)</f>
        <v>18</v>
      </c>
      <c r="I11" s="314">
        <f>'Ark1'!R937</f>
        <v>4469</v>
      </c>
      <c r="J11" s="170">
        <f t="shared" ref="J11:J29" si="1">IF(I11=0,"",+I11-I31)</f>
        <v>678</v>
      </c>
      <c r="K11" s="122">
        <f>+IF(I11=0,"",'Ark1'!AA937)</f>
        <v>15.514667592431872</v>
      </c>
      <c r="L11" s="174">
        <f t="shared" ref="L11:L29" si="2">+IF(I11=0,"",K11-K31)</f>
        <v>1.0958329659295103</v>
      </c>
      <c r="M11" s="54"/>
      <c r="N11" s="122">
        <f>+IF(I11=0,"",'Ark1'!AB937)</f>
        <v>15.599425582901114</v>
      </c>
      <c r="O11" s="174">
        <f t="shared" ref="O11:O29" si="3">+IF(I11=0,"",N11-N31)</f>
        <v>1.0048698786134089</v>
      </c>
      <c r="P11" s="281">
        <f t="shared" ref="P11:P29" si="4">IF(I11=0,0,IF(I31=0,"",100*I11/I31))</f>
        <v>117.88446320232129</v>
      </c>
      <c r="Q11" s="64">
        <f>+IF(I11=0,"",'Ark1'!U937)</f>
        <v>60.886551801297813</v>
      </c>
      <c r="R11" s="178">
        <f t="shared" ref="R11:R29" si="5">+IF(I11=0,"",Q11-Q31)</f>
        <v>-0.39075690582619416</v>
      </c>
      <c r="S11" s="122">
        <f>+IF(I11=0,"",'Ark1'!W937)</f>
        <v>86.22680017901105</v>
      </c>
      <c r="T11" s="174">
        <f t="shared" ref="T11:T29" si="6">+IF(I11=0,"",S11-S31)</f>
        <v>0.31740440064679376</v>
      </c>
      <c r="U11" s="122">
        <f>+IF(I11=0,"",'Ark1'!X937)</f>
        <v>9.6054417946476764</v>
      </c>
      <c r="V11" s="64">
        <f>+IF(I11=0,"",'Ark1'!Y937)</f>
        <v>2.4309429241333338</v>
      </c>
      <c r="W11" s="122">
        <f>+IF(I11=0,"",'Ark1'!Z937)</f>
        <v>-33.450587361462453</v>
      </c>
      <c r="X11" s="84">
        <f>+IF(I11=0,"",I11/G11)</f>
        <v>89.38</v>
      </c>
      <c r="Y11" s="64">
        <f>+IF(I11=0,"",'Ark1'!T937)</f>
        <v>16.234056835981203</v>
      </c>
      <c r="Z11" s="122">
        <f>+IF(I11=0,"",'Ark1'!V937)</f>
        <v>93.420151873251029</v>
      </c>
      <c r="AA11" s="54"/>
      <c r="AB11" s="6"/>
      <c r="AC11" s="6"/>
      <c r="AD11" s="6"/>
      <c r="AE11" s="13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</row>
    <row r="12" spans="1:67" x14ac:dyDescent="0.5">
      <c r="A12" s="54">
        <f>1+A11</f>
        <v>2</v>
      </c>
      <c r="B12" s="62">
        <f>+'Ark1'!C938</f>
        <v>2022</v>
      </c>
      <c r="C12" s="62">
        <f>+'Ark1'!J938</f>
        <v>106</v>
      </c>
      <c r="D12" s="74" t="s">
        <v>38</v>
      </c>
      <c r="E12" s="74">
        <f>+'Ark1'!H938</f>
        <v>2</v>
      </c>
      <c r="F12" s="113" t="s">
        <v>387</v>
      </c>
      <c r="G12" s="62">
        <f>+IF(I12=0,"",'Ark1'!Q938)</f>
        <v>8</v>
      </c>
      <c r="H12" s="170">
        <f t="shared" si="0"/>
        <v>-4</v>
      </c>
      <c r="I12" s="314">
        <f>'Ark1'!R938</f>
        <v>1062</v>
      </c>
      <c r="J12" s="170">
        <f t="shared" si="1"/>
        <v>-978</v>
      </c>
      <c r="K12" s="122">
        <f>+IF(I12=0,"",'Ark1'!AA938)</f>
        <v>3.686859920152751</v>
      </c>
      <c r="L12" s="174">
        <f t="shared" si="2"/>
        <v>-4.072154228637757</v>
      </c>
      <c r="M12" s="54"/>
      <c r="N12" s="122">
        <f>+IF(I12=0,"",'Ark1'!AB938)</f>
        <v>3.7495207655005216</v>
      </c>
      <c r="O12" s="174">
        <f t="shared" si="3"/>
        <v>-4.1411957848011394</v>
      </c>
      <c r="P12" s="281">
        <f t="shared" si="4"/>
        <v>52.058823529411768</v>
      </c>
      <c r="Q12" s="64">
        <f>+IF(I12=0,"",'Ark1'!U938)</f>
        <v>61.46798493408663</v>
      </c>
      <c r="R12" s="178">
        <f t="shared" si="5"/>
        <v>-0.17056337390749832</v>
      </c>
      <c r="S12" s="122">
        <f>+IF(I12=0,"",'Ark1'!W938)</f>
        <v>87.215819209039623</v>
      </c>
      <c r="T12" s="174">
        <f t="shared" si="6"/>
        <v>0.88055682551819814</v>
      </c>
      <c r="U12" s="122">
        <f>+IF(I12=0,"",'Ark1'!X938)</f>
        <v>7.0547438486144234</v>
      </c>
      <c r="V12" s="64">
        <f>+IF(I12=0,"",'Ark1'!Y938)</f>
        <v>2.0080842937602505</v>
      </c>
      <c r="W12" s="122">
        <f>+IF(I12=0,"",'Ark1'!Z938)</f>
        <v>-28.7085860163542</v>
      </c>
      <c r="X12" s="84">
        <f t="shared" ref="X12:X29" si="7">+IF(I12=0,"",I12/G12)</f>
        <v>132.75</v>
      </c>
      <c r="Y12" s="64">
        <f>+IF(I12=0,"",'Ark1'!T938)</f>
        <v>16.550847457627121</v>
      </c>
      <c r="Z12" s="122">
        <f>+IF(I12=0,"",'Ark1'!V938)</f>
        <v>94.491678449663681</v>
      </c>
      <c r="AA12" s="54"/>
      <c r="AB12" s="6"/>
      <c r="AC12" s="6"/>
      <c r="AD12" s="6"/>
      <c r="AE12" s="13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</row>
    <row r="13" spans="1:67" x14ac:dyDescent="0.5">
      <c r="A13" s="54">
        <f t="shared" ref="A13:A29" si="8">1+A12</f>
        <v>3</v>
      </c>
      <c r="B13" s="62">
        <f>+'Ark1'!C939</f>
        <v>2022</v>
      </c>
      <c r="C13" s="62">
        <f>+'Ark1'!J939</f>
        <v>109</v>
      </c>
      <c r="D13" s="74" t="s">
        <v>61</v>
      </c>
      <c r="E13" s="74">
        <f>+'Ark1'!H939</f>
        <v>1</v>
      </c>
      <c r="F13" s="113" t="s">
        <v>386</v>
      </c>
      <c r="G13" s="62">
        <f>+IF(I13=0,"",'Ark1'!Q939)</f>
        <v>55</v>
      </c>
      <c r="H13" s="170">
        <f t="shared" si="0"/>
        <v>21</v>
      </c>
      <c r="I13" s="314">
        <f>'Ark1'!R939</f>
        <v>6259</v>
      </c>
      <c r="J13" s="170">
        <f t="shared" si="1"/>
        <v>1481</v>
      </c>
      <c r="K13" s="122">
        <f>+IF(I13=0,"",'Ark1'!AA939)</f>
        <v>21.728866516229825</v>
      </c>
      <c r="L13" s="174">
        <f t="shared" si="2"/>
        <v>3.5560382795038237</v>
      </c>
      <c r="M13" s="54"/>
      <c r="N13" s="122">
        <f>+IF(I13=0,"",'Ark1'!AB939)</f>
        <v>22.228891315013652</v>
      </c>
      <c r="O13" s="174">
        <f t="shared" si="3"/>
        <v>4.1074415807466877</v>
      </c>
      <c r="P13" s="281">
        <f t="shared" si="4"/>
        <v>130.99623273336124</v>
      </c>
      <c r="Q13" s="64">
        <f>+IF(I13=0,"",'Ark1'!U939)</f>
        <v>60.730105465004797</v>
      </c>
      <c r="R13" s="178">
        <f t="shared" si="5"/>
        <v>-0.330170801215381</v>
      </c>
      <c r="S13" s="122">
        <f>+IF(I13=0,"",'Ark1'!W939)</f>
        <v>87.745784595717211</v>
      </c>
      <c r="T13" s="174">
        <f t="shared" si="6"/>
        <v>3.1330386769226664</v>
      </c>
      <c r="U13" s="122">
        <f>+IF(I13=0,"",'Ark1'!X939)</f>
        <v>10.024762716854248</v>
      </c>
      <c r="V13" s="64">
        <f>+IF(I13=0,"",'Ark1'!Y939)</f>
        <v>2.6371957748472696</v>
      </c>
      <c r="W13" s="122">
        <f>+IF(I13=0,"",'Ark1'!Z939)</f>
        <v>-18.095917758115736</v>
      </c>
      <c r="X13" s="84">
        <f t="shared" si="7"/>
        <v>113.8</v>
      </c>
      <c r="Y13" s="64">
        <f>+IF(I13=0,"",'Ark1'!T939)</f>
        <v>16.145071097619429</v>
      </c>
      <c r="Z13" s="122">
        <f>+IF(I13=0,"",'Ark1'!V939)</f>
        <v>95.08065775482352</v>
      </c>
      <c r="AA13" s="54"/>
      <c r="AB13" s="6"/>
      <c r="AC13" s="6"/>
      <c r="AD13" s="6"/>
      <c r="AE13" s="14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</row>
    <row r="14" spans="1:67" x14ac:dyDescent="0.5">
      <c r="A14" s="54">
        <f t="shared" si="8"/>
        <v>4</v>
      </c>
      <c r="B14" s="62">
        <f>+'Ark1'!C940</f>
        <v>2022</v>
      </c>
      <c r="C14" s="62">
        <f>+'Ark1'!J940</f>
        <v>111</v>
      </c>
      <c r="D14" s="74" t="s">
        <v>39</v>
      </c>
      <c r="E14" s="74">
        <f>+'Ark1'!H940</f>
        <v>1</v>
      </c>
      <c r="F14" s="113" t="s">
        <v>386</v>
      </c>
      <c r="G14" s="62">
        <f>+IF(I14=0,"",'Ark1'!Q940)</f>
        <v>41</v>
      </c>
      <c r="H14" s="170">
        <f t="shared" si="0"/>
        <v>10</v>
      </c>
      <c r="I14" s="314">
        <f>'Ark1'!R940</f>
        <v>3010</v>
      </c>
      <c r="J14" s="170">
        <f t="shared" si="1"/>
        <v>1459</v>
      </c>
      <c r="K14" s="122">
        <f>+IF(I14=0,"",'Ark1'!AA940)</f>
        <v>10.449574726609962</v>
      </c>
      <c r="L14" s="174">
        <f t="shared" si="2"/>
        <v>4.5504419105442402</v>
      </c>
      <c r="M14" s="54"/>
      <c r="N14" s="122">
        <f>+IF(I14=0,"",'Ark1'!AB940)</f>
        <v>10.351757869609688</v>
      </c>
      <c r="O14" s="174">
        <f t="shared" si="3"/>
        <v>4.4517325494055591</v>
      </c>
      <c r="P14" s="281">
        <f t="shared" si="4"/>
        <v>194.06834300451322</v>
      </c>
      <c r="Q14" s="64">
        <f>+IF(I14=0,"",'Ark1'!U940)</f>
        <v>61.110003323363266</v>
      </c>
      <c r="R14" s="178">
        <f t="shared" si="5"/>
        <v>0.29000332336326551</v>
      </c>
      <c r="S14" s="122">
        <f>+IF(I14=0,"",'Ark1'!W940)</f>
        <v>84.983758723828629</v>
      </c>
      <c r="T14" s="174">
        <f t="shared" si="6"/>
        <v>6.3526465763956708E-2</v>
      </c>
      <c r="U14" s="122">
        <f>+IF(I14=0,"",'Ark1'!X940)</f>
        <v>10.968196539249718</v>
      </c>
      <c r="V14" s="64">
        <f>+IF(I14=0,"",'Ark1'!Y940)</f>
        <v>2.2501127256549425</v>
      </c>
      <c r="W14" s="122">
        <f>+IF(I14=0,"",'Ark1'!Z940)</f>
        <v>-30.651845866679029</v>
      </c>
      <c r="X14" s="84">
        <f t="shared" si="7"/>
        <v>73.41463414634147</v>
      </c>
      <c r="Y14" s="64">
        <f>+IF(I14=0,"",'Ark1'!T940)</f>
        <v>16.323588039867111</v>
      </c>
      <c r="Z14" s="122">
        <f>+IF(I14=0,"",'Ark1'!V940)</f>
        <v>92.086661647416022</v>
      </c>
      <c r="AA14" s="54"/>
      <c r="AB14" s="6"/>
      <c r="AC14" s="6"/>
      <c r="AD14" s="6"/>
      <c r="AE14" s="14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</row>
    <row r="15" spans="1:67" x14ac:dyDescent="0.5">
      <c r="A15" s="54">
        <f t="shared" si="8"/>
        <v>5</v>
      </c>
      <c r="B15" s="62">
        <f>+'Ark1'!C941</f>
        <v>2022</v>
      </c>
      <c r="C15" s="62">
        <f>+'Ark1'!J941</f>
        <v>113</v>
      </c>
      <c r="D15" s="74" t="s">
        <v>513</v>
      </c>
      <c r="E15" s="74">
        <f>+'Ark1'!H941</f>
        <v>1</v>
      </c>
      <c r="F15" s="113" t="s">
        <v>386</v>
      </c>
      <c r="G15" s="62" t="str">
        <f>+IF(I15=0,"",'Ark1'!Q941)</f>
        <v/>
      </c>
      <c r="H15" s="170" t="str">
        <f t="shared" si="0"/>
        <v/>
      </c>
      <c r="I15" s="314">
        <f>'Ark1'!R941</f>
        <v>0</v>
      </c>
      <c r="J15" s="170" t="str">
        <f t="shared" si="1"/>
        <v/>
      </c>
      <c r="K15" s="122" t="str">
        <f>+IF(I15=0,"",'Ark1'!AA941)</f>
        <v/>
      </c>
      <c r="L15" s="174" t="str">
        <f t="shared" si="2"/>
        <v/>
      </c>
      <c r="M15" s="54"/>
      <c r="N15" s="122" t="str">
        <f>+IF(I15=0,"",'Ark1'!AB941)</f>
        <v/>
      </c>
      <c r="O15" s="174" t="str">
        <f t="shared" si="3"/>
        <v/>
      </c>
      <c r="P15" s="281">
        <f t="shared" si="4"/>
        <v>0</v>
      </c>
      <c r="Q15" s="64" t="str">
        <f>+IF(I15=0,"",'Ark1'!U941)</f>
        <v/>
      </c>
      <c r="R15" s="178" t="str">
        <f t="shared" si="5"/>
        <v/>
      </c>
      <c r="S15" s="122" t="str">
        <f>+IF(I15=0,"",'Ark1'!W941)</f>
        <v/>
      </c>
      <c r="T15" s="174" t="str">
        <f t="shared" si="6"/>
        <v/>
      </c>
      <c r="U15" s="122" t="str">
        <f>+IF(I15=0,"",'Ark1'!X941)</f>
        <v/>
      </c>
      <c r="V15" s="64" t="str">
        <f>+IF(I15=0,"",'Ark1'!Y941)</f>
        <v/>
      </c>
      <c r="W15" s="122" t="str">
        <f>+IF(I15=0,"",'Ark1'!Z941)</f>
        <v/>
      </c>
      <c r="X15" s="84" t="str">
        <f t="shared" si="7"/>
        <v/>
      </c>
      <c r="Y15" s="64" t="str">
        <f>+IF(I15=0,"",'Ark1'!T941)</f>
        <v/>
      </c>
      <c r="Z15" s="122" t="str">
        <f>+IF(I15=0,"",'Ark1'!V941)</f>
        <v/>
      </c>
      <c r="AA15" s="54"/>
      <c r="AB15" s="6"/>
      <c r="AC15" s="6"/>
      <c r="AD15" s="6"/>
      <c r="AE15" s="14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</row>
    <row r="16" spans="1:67" x14ac:dyDescent="0.5">
      <c r="A16" s="54">
        <f t="shared" si="8"/>
        <v>6</v>
      </c>
      <c r="B16" s="62">
        <f>+'Ark1'!C942</f>
        <v>2022</v>
      </c>
      <c r="C16" s="62">
        <f>+'Ark1'!J942</f>
        <v>116</v>
      </c>
      <c r="D16" s="74" t="s">
        <v>40</v>
      </c>
      <c r="E16" s="74">
        <f>+'Ark1'!H942</f>
        <v>1</v>
      </c>
      <c r="F16" s="113" t="s">
        <v>386</v>
      </c>
      <c r="G16" s="62">
        <f>+IF(I16=0,"",'Ark1'!Q942)</f>
        <v>16</v>
      </c>
      <c r="H16" s="170">
        <f t="shared" si="0"/>
        <v>4</v>
      </c>
      <c r="I16" s="314">
        <f>'Ark1'!R942</f>
        <v>1991</v>
      </c>
      <c r="J16" s="170">
        <f t="shared" si="1"/>
        <v>-126</v>
      </c>
      <c r="K16" s="122">
        <f>+IF(I16=0,"",'Ark1'!AA942)</f>
        <v>6.9119944454087827</v>
      </c>
      <c r="L16" s="174">
        <f t="shared" si="2"/>
        <v>-1.1398844531154824</v>
      </c>
      <c r="M16" s="54"/>
      <c r="N16" s="122">
        <f>+IF(I16=0,"",'Ark1'!AB942)</f>
        <v>6.5584110845897907</v>
      </c>
      <c r="O16" s="174">
        <f t="shared" si="3"/>
        <v>-1.2495858362496239</v>
      </c>
      <c r="P16" s="281">
        <f t="shared" si="4"/>
        <v>94.048181388757669</v>
      </c>
      <c r="Q16" s="64">
        <f>+IF(I16=0,"",'Ark1'!U942)</f>
        <v>60.929181315921639</v>
      </c>
      <c r="R16" s="178">
        <f t="shared" si="5"/>
        <v>0.46862392338501735</v>
      </c>
      <c r="S16" s="122">
        <f>+IF(I16=0,"",'Ark1'!W942)</f>
        <v>81.371325966850875</v>
      </c>
      <c r="T16" s="174">
        <f t="shared" si="6"/>
        <v>-0.91122953621957947</v>
      </c>
      <c r="U16" s="122">
        <f>+IF(I16=0,"",'Ark1'!X942)</f>
        <v>10.429766362118457</v>
      </c>
      <c r="V16" s="64">
        <f>+IF(I16=0,"",'Ark1'!Y942)</f>
        <v>2.420925700716634</v>
      </c>
      <c r="W16" s="122">
        <f>+IF(I16=0,"",'Ark1'!Z942)</f>
        <v>-45.081901810945936</v>
      </c>
      <c r="X16" s="84">
        <f t="shared" si="7"/>
        <v>124.4375</v>
      </c>
      <c r="Y16" s="64">
        <f>+IF(I16=0,"",'Ark1'!T942)</f>
        <v>16.169763937719747</v>
      </c>
      <c r="Z16" s="122">
        <f>+IF(I16=0,"",'Ark1'!V942)</f>
        <v>88.15961643212438</v>
      </c>
      <c r="AA16" s="54"/>
      <c r="AB16" s="6"/>
      <c r="AC16" s="6"/>
      <c r="AD16" s="6"/>
      <c r="AE16" s="14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</row>
    <row r="17" spans="1:52" x14ac:dyDescent="0.5">
      <c r="A17" s="54">
        <f t="shared" si="8"/>
        <v>7</v>
      </c>
      <c r="B17" s="62">
        <f>+'Ark1'!C943</f>
        <v>2022</v>
      </c>
      <c r="C17" s="62">
        <f>+'Ark1'!J943</f>
        <v>117</v>
      </c>
      <c r="D17" s="74" t="s">
        <v>41</v>
      </c>
      <c r="E17" s="74">
        <f>+'Ark1'!H943</f>
        <v>2</v>
      </c>
      <c r="F17" s="113" t="s">
        <v>387</v>
      </c>
      <c r="G17" s="62">
        <f>+IF(I17=0,"",'Ark1'!Q943)</f>
        <v>16</v>
      </c>
      <c r="H17" s="170">
        <f t="shared" si="0"/>
        <v>-5</v>
      </c>
      <c r="I17" s="314">
        <f>'Ark1'!R943</f>
        <v>1091</v>
      </c>
      <c r="J17" s="170">
        <f t="shared" si="1"/>
        <v>-677</v>
      </c>
      <c r="K17" s="122">
        <f>+IF(I17=0,"",'Ark1'!AA943)</f>
        <v>3.7875368859572993</v>
      </c>
      <c r="L17" s="174">
        <f t="shared" si="2"/>
        <v>-2.9369420429944726</v>
      </c>
      <c r="M17" s="54"/>
      <c r="N17" s="122">
        <f>+IF(I17=0,"",'Ark1'!AB943)</f>
        <v>3.9392249023829495</v>
      </c>
      <c r="O17" s="174">
        <f t="shared" si="3"/>
        <v>-2.8715774117280728</v>
      </c>
      <c r="P17" s="281">
        <f t="shared" si="4"/>
        <v>61.70814479638009</v>
      </c>
      <c r="Q17" s="64">
        <f>+IF(I17=0,"",'Ark1'!U943)</f>
        <v>60.724106324472942</v>
      </c>
      <c r="R17" s="178">
        <f t="shared" si="5"/>
        <v>-0.59734245877549341</v>
      </c>
      <c r="S17" s="122">
        <f>+IF(I17=0,"",'Ark1'!W943)</f>
        <v>89.19285059578371</v>
      </c>
      <c r="T17" s="174">
        <f t="shared" si="6"/>
        <v>3.202301642755998</v>
      </c>
      <c r="U17" s="122">
        <f>+IF(I17=0,"",'Ark1'!X943)</f>
        <v>10.853105687152549</v>
      </c>
      <c r="V17" s="64">
        <f>+IF(I17=0,"",'Ark1'!Y943)</f>
        <v>2.3140181748099957</v>
      </c>
      <c r="W17" s="122">
        <f>+IF(I17=0,"",'Ark1'!Z943)</f>
        <v>-50.115001877325774</v>
      </c>
      <c r="X17" s="84">
        <f t="shared" si="7"/>
        <v>68.1875</v>
      </c>
      <c r="Y17" s="64">
        <f>+IF(I17=0,"",'Ark1'!T943)</f>
        <v>16.136571952337306</v>
      </c>
      <c r="Z17" s="122">
        <f>+IF(I17=0,"",'Ark1'!V943)</f>
        <v>96.633640948844771</v>
      </c>
      <c r="AA17" s="54"/>
      <c r="AB17" s="6"/>
      <c r="AC17" s="6"/>
      <c r="AD17" s="6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</row>
    <row r="18" spans="1:52" x14ac:dyDescent="0.5">
      <c r="A18" s="54">
        <f t="shared" si="8"/>
        <v>8</v>
      </c>
      <c r="B18" s="62">
        <f>+'Ark1'!C944</f>
        <v>2022</v>
      </c>
      <c r="C18" s="62">
        <f>+'Ark1'!J944</f>
        <v>121</v>
      </c>
      <c r="D18" s="74" t="s">
        <v>282</v>
      </c>
      <c r="E18" s="74">
        <f>+'Ark1'!H944</f>
        <v>1</v>
      </c>
      <c r="F18" s="113" t="s">
        <v>386</v>
      </c>
      <c r="G18" s="62">
        <f>+IF(I18=0,"",'Ark1'!Q944)</f>
        <v>36</v>
      </c>
      <c r="H18" s="170">
        <f t="shared" si="0"/>
        <v>-1</v>
      </c>
      <c r="I18" s="314">
        <f>'Ark1'!R944</f>
        <v>5789</v>
      </c>
      <c r="J18" s="170">
        <f t="shared" si="1"/>
        <v>257</v>
      </c>
      <c r="K18" s="122">
        <f>+IF(I18=0,"",'Ark1'!AA944)</f>
        <v>20.097205346294043</v>
      </c>
      <c r="L18" s="174">
        <f t="shared" si="2"/>
        <v>-0.94341537483786198</v>
      </c>
      <c r="M18" s="54"/>
      <c r="N18" s="122">
        <f>+IF(I18=0,"",'Ark1'!AB944)</f>
        <v>19.712430437043075</v>
      </c>
      <c r="O18" s="174">
        <f t="shared" si="3"/>
        <v>-1.01778250117599</v>
      </c>
      <c r="P18" s="281">
        <f t="shared" si="4"/>
        <v>104.64569775849603</v>
      </c>
      <c r="Q18" s="64">
        <f>+IF(I18=0,"",'Ark1'!U944)</f>
        <v>60.642696629213482</v>
      </c>
      <c r="R18" s="178">
        <f t="shared" si="5"/>
        <v>-0.31893927379051235</v>
      </c>
      <c r="S18" s="122">
        <f>+IF(I18=0,"",'Ark1'!W944)</f>
        <v>84.174554883319075</v>
      </c>
      <c r="T18" s="174">
        <f t="shared" si="6"/>
        <v>0.48295336323229776</v>
      </c>
      <c r="U18" s="122">
        <f>+IF(I18=0,"",'Ark1'!X944)</f>
        <v>11.72312105072872</v>
      </c>
      <c r="V18" s="64">
        <f>+IF(I18=0,"",'Ark1'!Y944)</f>
        <v>2.446257400447839</v>
      </c>
      <c r="W18" s="122">
        <f>+IF(I18=0,"",'Ark1'!Z944)</f>
        <v>-41.817477392239901</v>
      </c>
      <c r="X18" s="84">
        <f t="shared" si="7"/>
        <v>160.80555555555554</v>
      </c>
      <c r="Y18" s="64">
        <f>+IF(I18=0,"",'Ark1'!T944)</f>
        <v>16.093280359302128</v>
      </c>
      <c r="Z18" s="122">
        <f>+IF(I18=0,"",'Ark1'!V944)</f>
        <v>91.223575747417115</v>
      </c>
      <c r="AA18" s="54"/>
      <c r="AB18" s="6"/>
      <c r="AC18" s="6"/>
      <c r="AD18" s="6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</row>
    <row r="19" spans="1:52" x14ac:dyDescent="0.5">
      <c r="A19" s="54">
        <f t="shared" si="8"/>
        <v>9</v>
      </c>
      <c r="B19" s="62">
        <f>+'Ark1'!C945</f>
        <v>2022</v>
      </c>
      <c r="C19" s="62">
        <f>+'Ark1'!J945</f>
        <v>134</v>
      </c>
      <c r="D19" s="74" t="s">
        <v>34</v>
      </c>
      <c r="E19" s="74">
        <f>+'Ark1'!H945</f>
        <v>1</v>
      </c>
      <c r="F19" s="113" t="s">
        <v>386</v>
      </c>
      <c r="G19" s="62">
        <f>+IF(I19=0,"",'Ark1'!Q945)</f>
        <v>14</v>
      </c>
      <c r="H19" s="170">
        <f t="shared" si="0"/>
        <v>3</v>
      </c>
      <c r="I19" s="314">
        <f>'Ark1'!R945</f>
        <v>1217</v>
      </c>
      <c r="J19" s="170">
        <f t="shared" si="1"/>
        <v>146</v>
      </c>
      <c r="K19" s="122">
        <f>+IF(I19=0,"",'Ark1'!AA945)</f>
        <v>4.2249609442805056</v>
      </c>
      <c r="L19" s="174">
        <f t="shared" si="2"/>
        <v>0.1514785161654908</v>
      </c>
      <c r="M19" s="54"/>
      <c r="N19" s="122">
        <f>+IF(I19=0,"",'Ark1'!AB945)</f>
        <v>4.3280613041576865</v>
      </c>
      <c r="O19" s="174">
        <f t="shared" si="3"/>
        <v>0.15142173667167214</v>
      </c>
      <c r="P19" s="281">
        <f t="shared" si="4"/>
        <v>113.63211951447245</v>
      </c>
      <c r="Q19" s="64">
        <f>+IF(I19=0,"",'Ark1'!U945)</f>
        <v>60.609876543209879</v>
      </c>
      <c r="R19" s="178">
        <f t="shared" si="5"/>
        <v>-0.78601514679944273</v>
      </c>
      <c r="S19" s="122">
        <f>+IF(I19=0,"",'Ark1'!W945)</f>
        <v>87.995637860082255</v>
      </c>
      <c r="T19" s="174">
        <f t="shared" si="6"/>
        <v>0.99418127744922913</v>
      </c>
      <c r="U19" s="122">
        <f>+IF(I19=0,"",'Ark1'!X945)</f>
        <v>10.952022827633828</v>
      </c>
      <c r="V19" s="64">
        <f>+IF(I19=0,"",'Ark1'!Y945)</f>
        <v>2.0498080772312028</v>
      </c>
      <c r="W19" s="122">
        <f>+IF(I19=0,"",'Ark1'!Z945)</f>
        <v>-42.453746962145779</v>
      </c>
      <c r="X19" s="84">
        <f t="shared" si="7"/>
        <v>86.928571428571431</v>
      </c>
      <c r="Y19" s="64">
        <f>+IF(I19=0,"",'Ark1'!T945)</f>
        <v>16.13147082990961</v>
      </c>
      <c r="Z19" s="122">
        <f>+IF(I19=0,"",'Ark1'!V945)</f>
        <v>95.405481320974218</v>
      </c>
      <c r="AA19" s="54"/>
      <c r="AB19" s="6"/>
      <c r="AC19" s="6"/>
      <c r="AD19" s="6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</row>
    <row r="20" spans="1:52" x14ac:dyDescent="0.5">
      <c r="A20" s="54">
        <f t="shared" si="8"/>
        <v>10</v>
      </c>
      <c r="B20" s="62">
        <f>+'Ark1'!C946</f>
        <v>2022</v>
      </c>
      <c r="C20" s="62">
        <f>+'Ark1'!J946</f>
        <v>141</v>
      </c>
      <c r="D20" s="74" t="s">
        <v>33</v>
      </c>
      <c r="E20" s="74">
        <f>+'Ark1'!H946</f>
        <v>2</v>
      </c>
      <c r="F20" s="113" t="s">
        <v>387</v>
      </c>
      <c r="G20" s="62" t="str">
        <f>+IF(I20=0,"",'Ark1'!Q946)</f>
        <v/>
      </c>
      <c r="H20" s="170" t="str">
        <f t="shared" si="0"/>
        <v/>
      </c>
      <c r="I20" s="314">
        <f>'Ark1'!R946</f>
        <v>0</v>
      </c>
      <c r="J20" s="170" t="str">
        <f t="shared" si="1"/>
        <v/>
      </c>
      <c r="K20" s="122" t="str">
        <f>+IF(I20=0,"",'Ark1'!AA946)</f>
        <v/>
      </c>
      <c r="L20" s="174" t="str">
        <f t="shared" si="2"/>
        <v/>
      </c>
      <c r="M20" s="54"/>
      <c r="N20" s="122" t="str">
        <f>+IF(I20=0,"",'Ark1'!AB946)</f>
        <v/>
      </c>
      <c r="O20" s="174" t="str">
        <f t="shared" si="3"/>
        <v/>
      </c>
      <c r="P20" s="281">
        <f t="shared" si="4"/>
        <v>0</v>
      </c>
      <c r="Q20" s="64" t="str">
        <f>+IF(I20=0,"",'Ark1'!U946)</f>
        <v/>
      </c>
      <c r="R20" s="178" t="str">
        <f t="shared" si="5"/>
        <v/>
      </c>
      <c r="S20" s="122" t="str">
        <f>+IF(I20=0,"",'Ark1'!W946)</f>
        <v/>
      </c>
      <c r="T20" s="174" t="str">
        <f t="shared" si="6"/>
        <v/>
      </c>
      <c r="U20" s="122" t="str">
        <f>+IF(I20=0,"",'Ark1'!X946)</f>
        <v/>
      </c>
      <c r="V20" s="64" t="str">
        <f>+IF(I20=0,"",'Ark1'!Y946)</f>
        <v/>
      </c>
      <c r="W20" s="122" t="str">
        <f>+IF(I20=0,"",'Ark1'!Z946)</f>
        <v/>
      </c>
      <c r="X20" s="84" t="str">
        <f t="shared" si="7"/>
        <v/>
      </c>
      <c r="Y20" s="64" t="str">
        <f>+IF(I20=0,"",'Ark1'!T946)</f>
        <v/>
      </c>
      <c r="Z20" s="122" t="str">
        <f>+IF(I20=0,"",'Ark1'!V946)</f>
        <v/>
      </c>
      <c r="AA20" s="54"/>
      <c r="AB20" s="6"/>
      <c r="AC20" s="6"/>
      <c r="AD20" s="6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</row>
    <row r="21" spans="1:52" x14ac:dyDescent="0.5">
      <c r="A21" s="54">
        <f t="shared" si="8"/>
        <v>11</v>
      </c>
      <c r="B21" s="62">
        <f>+'Ark1'!C947</f>
        <v>2022</v>
      </c>
      <c r="C21" s="62">
        <f>+'Ark1'!J947</f>
        <v>143</v>
      </c>
      <c r="D21" s="74" t="s">
        <v>42</v>
      </c>
      <c r="E21" s="74">
        <f>+'Ark1'!H947</f>
        <v>2</v>
      </c>
      <c r="F21" s="113" t="s">
        <v>387</v>
      </c>
      <c r="G21" s="62" t="str">
        <f>+IF(I21=0,"",'Ark1'!Q947)</f>
        <v/>
      </c>
      <c r="H21" s="170" t="str">
        <f t="shared" si="0"/>
        <v/>
      </c>
      <c r="I21" s="314">
        <f>'Ark1'!R947</f>
        <v>0</v>
      </c>
      <c r="J21" s="170" t="str">
        <f t="shared" si="1"/>
        <v/>
      </c>
      <c r="K21" s="122" t="str">
        <f>+IF(I21=0,"",'Ark1'!AA947)</f>
        <v/>
      </c>
      <c r="L21" s="174" t="str">
        <f t="shared" si="2"/>
        <v/>
      </c>
      <c r="M21" s="54"/>
      <c r="N21" s="122" t="str">
        <f>+IF(I21=0,"",'Ark1'!AB947)</f>
        <v/>
      </c>
      <c r="O21" s="174" t="str">
        <f t="shared" si="3"/>
        <v/>
      </c>
      <c r="P21" s="281">
        <f t="shared" si="4"/>
        <v>0</v>
      </c>
      <c r="Q21" s="64" t="str">
        <f>+IF(I21=0,"",'Ark1'!U947)</f>
        <v/>
      </c>
      <c r="R21" s="178" t="str">
        <f t="shared" si="5"/>
        <v/>
      </c>
      <c r="S21" s="122" t="str">
        <f>+IF(I21=0,"",'Ark1'!W947)</f>
        <v/>
      </c>
      <c r="T21" s="174" t="str">
        <f t="shared" si="6"/>
        <v/>
      </c>
      <c r="U21" s="122" t="str">
        <f>+IF(I21=0,"",'Ark1'!X947)</f>
        <v/>
      </c>
      <c r="V21" s="64" t="str">
        <f>+IF(I21=0,"",'Ark1'!Y947)</f>
        <v/>
      </c>
      <c r="W21" s="122" t="str">
        <f>+IF(I21=0,"",'Ark1'!Z947)</f>
        <v/>
      </c>
      <c r="X21" s="84" t="str">
        <f t="shared" si="7"/>
        <v/>
      </c>
      <c r="Y21" s="64" t="str">
        <f>+IF(I21=0,"",'Ark1'!T947)</f>
        <v/>
      </c>
      <c r="Z21" s="122" t="str">
        <f>+IF(I21=0,"",'Ark1'!V947)</f>
        <v/>
      </c>
      <c r="AA21" s="54"/>
      <c r="AB21" s="6"/>
      <c r="AC21" s="6"/>
      <c r="AD21" s="6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</row>
    <row r="22" spans="1:52" x14ac:dyDescent="0.5">
      <c r="A22" s="54">
        <f t="shared" si="8"/>
        <v>12</v>
      </c>
      <c r="B22" s="62">
        <f>+'Ark1'!C948</f>
        <v>2022</v>
      </c>
      <c r="C22" s="62">
        <f>+'Ark1'!J948</f>
        <v>147</v>
      </c>
      <c r="D22" s="74" t="s">
        <v>6</v>
      </c>
      <c r="E22" s="74">
        <f>+'Ark1'!H948</f>
        <v>2</v>
      </c>
      <c r="F22" s="113" t="s">
        <v>387</v>
      </c>
      <c r="G22" s="62">
        <f>+IF(I22=0,"",'Ark1'!Q948)</f>
        <v>7</v>
      </c>
      <c r="H22" s="170">
        <f t="shared" si="0"/>
        <v>-4</v>
      </c>
      <c r="I22" s="314">
        <f>'Ark1'!R948</f>
        <v>38</v>
      </c>
      <c r="J22" s="170">
        <f t="shared" si="1"/>
        <v>-327</v>
      </c>
      <c r="K22" s="122">
        <f>+IF(I22=0,"",'Ark1'!AA948)</f>
        <v>0.13192154139906265</v>
      </c>
      <c r="L22" s="174">
        <f t="shared" si="2"/>
        <v>-1.256333441105121</v>
      </c>
      <c r="M22" s="54"/>
      <c r="N22" s="122">
        <f>+IF(I22=0,"",'Ark1'!AB948)</f>
        <v>0.14434872845703611</v>
      </c>
      <c r="O22" s="174">
        <f t="shared" si="3"/>
        <v>-1.3984544114203987</v>
      </c>
      <c r="P22" s="281">
        <f t="shared" si="4"/>
        <v>10.41095890410959</v>
      </c>
      <c r="Q22" s="64">
        <f>+IF(I22=0,"",'Ark1'!U948)</f>
        <v>60.65789473684211</v>
      </c>
      <c r="R22" s="178">
        <f t="shared" si="5"/>
        <v>-1.4986986697512847</v>
      </c>
      <c r="S22" s="122">
        <f>+IF(I22=0,"",'Ark1'!W948)</f>
        <v>93.836842105263116</v>
      </c>
      <c r="T22" s="174">
        <f t="shared" si="6"/>
        <v>-0.72112492770391157</v>
      </c>
      <c r="U22" s="122">
        <f>+IF(I22=0,"",'Ark1'!X948)</f>
        <v>16.305462776121935</v>
      </c>
      <c r="V22" s="64">
        <f>+IF(I22=0,"",'Ark1'!Y948)</f>
        <v>4.0670454541057373</v>
      </c>
      <c r="W22" s="122">
        <f>+IF(I22=0,"",'Ark1'!Z948)</f>
        <v>-54.033177235725006</v>
      </c>
      <c r="X22" s="84">
        <f t="shared" si="7"/>
        <v>5.4285714285714288</v>
      </c>
      <c r="Y22" s="64">
        <f>+IF(I22=0,"",'Ark1'!T948)</f>
        <v>15.89473684210526</v>
      </c>
      <c r="Z22" s="122">
        <f>+IF(I22=0,"",'Ark1'!V948)</f>
        <v>101.66505103495469</v>
      </c>
      <c r="AA22" s="54"/>
      <c r="AB22" s="6"/>
      <c r="AC22" s="6"/>
      <c r="AD22" s="6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</row>
    <row r="23" spans="1:52" x14ac:dyDescent="0.5">
      <c r="A23" s="54">
        <f t="shared" si="8"/>
        <v>13</v>
      </c>
      <c r="B23" s="62">
        <f>+'Ark1'!C949</f>
        <v>2022</v>
      </c>
      <c r="C23" s="62">
        <f>+'Ark1'!J949</f>
        <v>155</v>
      </c>
      <c r="D23" s="74" t="s">
        <v>36</v>
      </c>
      <c r="E23" s="74">
        <f>+'Ark1'!H949</f>
        <v>1</v>
      </c>
      <c r="F23" s="113" t="s">
        <v>386</v>
      </c>
      <c r="G23" s="62" t="str">
        <f>+IF(I23=0,"",'Ark1'!Q949)</f>
        <v/>
      </c>
      <c r="H23" s="170" t="str">
        <f t="shared" si="0"/>
        <v/>
      </c>
      <c r="I23" s="314">
        <f>'Ark1'!R949</f>
        <v>0</v>
      </c>
      <c r="J23" s="170" t="str">
        <f t="shared" si="1"/>
        <v/>
      </c>
      <c r="K23" s="122" t="str">
        <f>+IF(I23=0,"",'Ark1'!AA949)</f>
        <v/>
      </c>
      <c r="L23" s="174" t="str">
        <f t="shared" si="2"/>
        <v/>
      </c>
      <c r="M23" s="54"/>
      <c r="N23" s="122" t="str">
        <f>+IF(I23=0,"",'Ark1'!AB949)</f>
        <v/>
      </c>
      <c r="O23" s="174" t="str">
        <f t="shared" si="3"/>
        <v/>
      </c>
      <c r="P23" s="281">
        <f t="shared" si="4"/>
        <v>0</v>
      </c>
      <c r="Q23" s="64" t="str">
        <f>+IF(I23=0,"",'Ark1'!U949)</f>
        <v/>
      </c>
      <c r="R23" s="178" t="str">
        <f t="shared" si="5"/>
        <v/>
      </c>
      <c r="S23" s="122" t="str">
        <f>+IF(I23=0,"",'Ark1'!W949)</f>
        <v/>
      </c>
      <c r="T23" s="174" t="str">
        <f t="shared" si="6"/>
        <v/>
      </c>
      <c r="U23" s="122" t="str">
        <f>+IF(I23=0,"",'Ark1'!X949)</f>
        <v/>
      </c>
      <c r="V23" s="64" t="str">
        <f>+IF(I23=0,"",'Ark1'!Y949)</f>
        <v/>
      </c>
      <c r="W23" s="122" t="str">
        <f>+IF(I23=0,"",'Ark1'!Z949)</f>
        <v/>
      </c>
      <c r="X23" s="84" t="str">
        <f t="shared" si="7"/>
        <v/>
      </c>
      <c r="Y23" s="64" t="str">
        <f>+IF(I23=0,"",'Ark1'!T949)</f>
        <v/>
      </c>
      <c r="Z23" s="122" t="str">
        <f>+IF(I23=0,"",'Ark1'!V949)</f>
        <v/>
      </c>
      <c r="AA23" s="54"/>
      <c r="AB23" s="6"/>
      <c r="AC23" s="6"/>
      <c r="AD23" s="6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</row>
    <row r="24" spans="1:52" ht="16.5" customHeight="1" x14ac:dyDescent="0.5">
      <c r="A24" s="54">
        <f t="shared" si="8"/>
        <v>14</v>
      </c>
      <c r="B24" s="62">
        <f>+'Ark1'!C950</f>
        <v>2022</v>
      </c>
      <c r="C24" s="62">
        <f>+'Ark1'!J950</f>
        <v>160</v>
      </c>
      <c r="D24" s="74" t="s">
        <v>31</v>
      </c>
      <c r="E24" s="74">
        <f>+'Ark1'!H950</f>
        <v>2</v>
      </c>
      <c r="F24" s="113" t="s">
        <v>387</v>
      </c>
      <c r="G24" s="62">
        <f>+IF(I24=0,"",'Ark1'!Q950)</f>
        <v>9</v>
      </c>
      <c r="H24" s="170">
        <f t="shared" si="0"/>
        <v>2</v>
      </c>
      <c r="I24" s="314">
        <f>'Ark1'!R950</f>
        <v>1108</v>
      </c>
      <c r="J24" s="170">
        <f t="shared" si="1"/>
        <v>468</v>
      </c>
      <c r="K24" s="122">
        <f>+IF(I24=0,"",'Ark1'!AA950)</f>
        <v>3.8465544176358271</v>
      </c>
      <c r="L24" s="174">
        <f t="shared" si="2"/>
        <v>1.4123539003682182</v>
      </c>
      <c r="M24" s="54"/>
      <c r="N24" s="122">
        <f>+IF(I24=0,"",'Ark1'!AB950)</f>
        <v>3.8865059195264737</v>
      </c>
      <c r="O24" s="174">
        <f t="shared" si="3"/>
        <v>1.4618301201587385</v>
      </c>
      <c r="P24" s="281">
        <f t="shared" si="4"/>
        <v>173.125</v>
      </c>
      <c r="Q24" s="64">
        <f>+IF(I24=0,"",'Ark1'!U950)</f>
        <v>60.919602529358606</v>
      </c>
      <c r="R24" s="178">
        <f t="shared" si="5"/>
        <v>6.179002935860467E-2</v>
      </c>
      <c r="S24" s="122">
        <f>+IF(I24=0,"",'Ark1'!W950)</f>
        <v>86.727280939475989</v>
      </c>
      <c r="T24" s="174">
        <f t="shared" si="6"/>
        <v>2.2066559394759935</v>
      </c>
      <c r="U24" s="122">
        <f>+IF(I24=0,"",'Ark1'!X950)</f>
        <v>9.7039937259226434</v>
      </c>
      <c r="V24" s="64">
        <f>+IF(I24=0,"",'Ark1'!Y950)</f>
        <v>2.1294690240530914</v>
      </c>
      <c r="W24" s="122">
        <f>+IF(I24=0,"",'Ark1'!Z950)</f>
        <v>-23.27593266910694</v>
      </c>
      <c r="X24" s="84">
        <f t="shared" si="7"/>
        <v>123.11111111111111</v>
      </c>
      <c r="Y24" s="64">
        <f>+IF(I24=0,"",'Ark1'!T950)</f>
        <v>16.259025270758123</v>
      </c>
      <c r="Z24" s="122">
        <f>+IF(I24=0,"",'Ark1'!V950)</f>
        <v>94.000945426572315</v>
      </c>
      <c r="AA24" s="54"/>
      <c r="AB24" s="6"/>
      <c r="AC24" s="6"/>
      <c r="AD24" s="6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</row>
    <row r="25" spans="1:52" ht="16.5" customHeight="1" x14ac:dyDescent="0.5">
      <c r="A25" s="54">
        <f t="shared" si="8"/>
        <v>15</v>
      </c>
      <c r="B25" s="62">
        <f>+'Ark1'!C951</f>
        <v>2022</v>
      </c>
      <c r="C25" s="62">
        <f>+'Ark1'!J951</f>
        <v>171</v>
      </c>
      <c r="D25" s="74" t="s">
        <v>60</v>
      </c>
      <c r="E25" s="74">
        <f>+'Ark1'!H951</f>
        <v>1</v>
      </c>
      <c r="F25" s="113" t="s">
        <v>386</v>
      </c>
      <c r="G25" s="62">
        <f>+IF(I25=0,"",'Ark1'!Q951)</f>
        <v>9</v>
      </c>
      <c r="H25" s="170">
        <f t="shared" si="0"/>
        <v>-1</v>
      </c>
      <c r="I25" s="314">
        <f>'Ark1'!R951</f>
        <v>96</v>
      </c>
      <c r="J25" s="170">
        <f t="shared" si="1"/>
        <v>-19</v>
      </c>
      <c r="K25" s="122">
        <f>+IF(I25=0,"",'Ark1'!AA951)</f>
        <v>0.33327547300815819</v>
      </c>
      <c r="L25" s="174">
        <f t="shared" si="2"/>
        <v>-0.10411993243836559</v>
      </c>
      <c r="M25" s="54"/>
      <c r="N25" s="122">
        <f>+IF(I25=0,"",'Ark1'!AB951)</f>
        <v>0.31576739766207285</v>
      </c>
      <c r="O25" s="174">
        <f t="shared" si="3"/>
        <v>-0.10809231729073537</v>
      </c>
      <c r="P25" s="281">
        <f t="shared" si="4"/>
        <v>83.478260869565219</v>
      </c>
      <c r="Q25" s="64">
        <f>+IF(I25=0,"",'Ark1'!U951)</f>
        <v>61.468085106382993</v>
      </c>
      <c r="R25" s="178">
        <f t="shared" si="5"/>
        <v>0.74634597594820207</v>
      </c>
      <c r="S25" s="122">
        <f>+IF(I25=0,"",'Ark1'!W951)</f>
        <v>82.981914893617059</v>
      </c>
      <c r="T25" s="174">
        <f t="shared" si="6"/>
        <v>0.75513228492144435</v>
      </c>
      <c r="U25" s="122">
        <f>+IF(I25=0,"",'Ark1'!X951)</f>
        <v>16.268253399600219</v>
      </c>
      <c r="V25" s="64">
        <f>+IF(I25=0,"",'Ark1'!Y951)</f>
        <v>2.3461245892964939</v>
      </c>
      <c r="W25" s="122">
        <f>+IF(I25=0,"",'Ark1'!Z951)</f>
        <v>-44.061394996120072</v>
      </c>
      <c r="X25" s="84">
        <f t="shared" si="7"/>
        <v>10.666666666666666</v>
      </c>
      <c r="Y25" s="64">
        <f>+IF(I25=0,"",'Ark1'!T951)</f>
        <v>16.020833333333332</v>
      </c>
      <c r="Z25" s="122">
        <f>+IF(I25=0,"",'Ark1'!V951)</f>
        <v>90.818561121228186</v>
      </c>
      <c r="AA25" s="54"/>
      <c r="AB25" s="3"/>
      <c r="AC25" s="6"/>
      <c r="AD25" s="6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</row>
    <row r="26" spans="1:52" x14ac:dyDescent="0.5">
      <c r="A26" s="54">
        <f t="shared" si="8"/>
        <v>16</v>
      </c>
      <c r="B26" s="62">
        <f>+'Ark1'!C952</f>
        <v>2022</v>
      </c>
      <c r="C26" s="62">
        <f>+'Ark1'!J952</f>
        <v>181</v>
      </c>
      <c r="D26" s="74" t="s">
        <v>43</v>
      </c>
      <c r="E26" s="74">
        <f>+'Ark1'!H952</f>
        <v>2</v>
      </c>
      <c r="F26" s="113" t="s">
        <v>387</v>
      </c>
      <c r="G26" s="62" t="str">
        <f>+IF(I26=0,"",'Ark1'!Q952)</f>
        <v/>
      </c>
      <c r="H26" s="170" t="str">
        <f t="shared" si="0"/>
        <v/>
      </c>
      <c r="I26" s="314">
        <f>'Ark1'!R952</f>
        <v>0</v>
      </c>
      <c r="J26" s="170" t="str">
        <f t="shared" si="1"/>
        <v/>
      </c>
      <c r="K26" s="122" t="str">
        <f>+IF(I26=0,"",'Ark1'!AA952)</f>
        <v/>
      </c>
      <c r="L26" s="174" t="str">
        <f t="shared" si="2"/>
        <v/>
      </c>
      <c r="M26" s="54"/>
      <c r="N26" s="122" t="str">
        <f>+IF(I26=0,"",'Ark1'!AB952)</f>
        <v/>
      </c>
      <c r="O26" s="174" t="str">
        <f t="shared" si="3"/>
        <v/>
      </c>
      <c r="P26" s="281">
        <f t="shared" si="4"/>
        <v>0</v>
      </c>
      <c r="Q26" s="64" t="str">
        <f>+IF(I26=0,"",'Ark1'!U952)</f>
        <v/>
      </c>
      <c r="R26" s="178" t="str">
        <f t="shared" si="5"/>
        <v/>
      </c>
      <c r="S26" s="122" t="str">
        <f>+IF(I26=0,"",'Ark1'!W952)</f>
        <v/>
      </c>
      <c r="T26" s="174" t="str">
        <f t="shared" si="6"/>
        <v/>
      </c>
      <c r="U26" s="122" t="str">
        <f>+IF(I26=0,"",'Ark1'!X952)</f>
        <v/>
      </c>
      <c r="V26" s="64" t="str">
        <f>+IF(I26=0,"",'Ark1'!Y952)</f>
        <v/>
      </c>
      <c r="W26" s="122" t="str">
        <f>+IF(I26=0,"",'Ark1'!Z952)</f>
        <v/>
      </c>
      <c r="X26" s="84" t="str">
        <f t="shared" si="7"/>
        <v/>
      </c>
      <c r="Y26" s="64" t="str">
        <f>+IF(I26=0,"",'Ark1'!T952)</f>
        <v/>
      </c>
      <c r="Z26" s="122" t="str">
        <f>+IF(I26=0,"",'Ark1'!V952)</f>
        <v/>
      </c>
      <c r="AA26" s="54"/>
      <c r="AB26" s="4"/>
      <c r="AC26" s="6"/>
      <c r="AD26" s="6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</row>
    <row r="27" spans="1:52" ht="17.25" customHeight="1" x14ac:dyDescent="0.5">
      <c r="A27" s="54">
        <f t="shared" si="8"/>
        <v>17</v>
      </c>
      <c r="B27" s="62">
        <f>+'Ark1'!C953</f>
        <v>2022</v>
      </c>
      <c r="C27" s="62">
        <f>+'Ark1'!J953</f>
        <v>470</v>
      </c>
      <c r="D27" s="74" t="s">
        <v>44</v>
      </c>
      <c r="E27" s="74">
        <f>+'Ark1'!H953</f>
        <v>2</v>
      </c>
      <c r="F27" s="113" t="s">
        <v>387</v>
      </c>
      <c r="G27" s="62" t="str">
        <f>+IF(I27=0,"",'Ark1'!Q953)</f>
        <v/>
      </c>
      <c r="H27" s="170" t="str">
        <f t="shared" si="0"/>
        <v/>
      </c>
      <c r="I27" s="314">
        <f>'Ark1'!R953</f>
        <v>0</v>
      </c>
      <c r="J27" s="170" t="str">
        <f t="shared" si="1"/>
        <v/>
      </c>
      <c r="K27" s="122" t="str">
        <f>+IF(I27=0,"",'Ark1'!AA953)</f>
        <v/>
      </c>
      <c r="L27" s="174" t="str">
        <f t="shared" si="2"/>
        <v/>
      </c>
      <c r="M27" s="54"/>
      <c r="N27" s="122" t="str">
        <f>+IF(I27=0,"",'Ark1'!AB953)</f>
        <v/>
      </c>
      <c r="O27" s="174" t="str">
        <f t="shared" si="3"/>
        <v/>
      </c>
      <c r="P27" s="281">
        <f t="shared" si="4"/>
        <v>0</v>
      </c>
      <c r="Q27" s="64" t="str">
        <f>+IF(I27=0,"",'Ark1'!U953)</f>
        <v/>
      </c>
      <c r="R27" s="178" t="str">
        <f t="shared" si="5"/>
        <v/>
      </c>
      <c r="S27" s="122" t="str">
        <f>+IF(I27=0,"",'Ark1'!W953)</f>
        <v/>
      </c>
      <c r="T27" s="174" t="str">
        <f t="shared" si="6"/>
        <v/>
      </c>
      <c r="U27" s="122" t="str">
        <f>+IF(I27=0,"",'Ark1'!X953)</f>
        <v/>
      </c>
      <c r="V27" s="64" t="str">
        <f>+IF(I27=0,"",'Ark1'!Y953)</f>
        <v/>
      </c>
      <c r="W27" s="122" t="str">
        <f>+IF(I27=0,"",'Ark1'!Z953)</f>
        <v/>
      </c>
      <c r="X27" s="84" t="str">
        <f t="shared" si="7"/>
        <v/>
      </c>
      <c r="Y27" s="64" t="str">
        <f>+IF(I27=0,"",'Ark1'!T953)</f>
        <v/>
      </c>
      <c r="Z27" s="122" t="str">
        <f>+IF(I27=0,"",'Ark1'!V953)</f>
        <v/>
      </c>
      <c r="AA27" s="54"/>
      <c r="AB27" s="4"/>
      <c r="AC27" s="6"/>
      <c r="AD27" s="6"/>
      <c r="AE27" s="3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</row>
    <row r="28" spans="1:52" ht="17.25" customHeight="1" x14ac:dyDescent="0.5">
      <c r="A28" s="54">
        <f t="shared" si="8"/>
        <v>18</v>
      </c>
      <c r="B28" s="62">
        <f>+'Ark1'!C954</f>
        <v>2022</v>
      </c>
      <c r="C28" s="62">
        <f>+'Ark1'!J954</f>
        <v>643</v>
      </c>
      <c r="D28" s="74" t="s">
        <v>54</v>
      </c>
      <c r="E28" s="74">
        <f>+'Ark1'!H954</f>
        <v>1</v>
      </c>
      <c r="F28" s="113" t="s">
        <v>386</v>
      </c>
      <c r="G28" s="62">
        <f>+IF(I28=0,"",'Ark1'!Q954)</f>
        <v>6</v>
      </c>
      <c r="H28" s="170">
        <f t="shared" si="0"/>
        <v>-2</v>
      </c>
      <c r="I28" s="314">
        <f>'Ark1'!R954</f>
        <v>2675</v>
      </c>
      <c r="J28" s="170">
        <f t="shared" si="1"/>
        <v>151</v>
      </c>
      <c r="K28" s="122">
        <f>+IF(I28=0,"",'Ark1'!AA954)</f>
        <v>9.2865821905919113</v>
      </c>
      <c r="L28" s="174">
        <f t="shared" si="2"/>
        <v>-0.31329609938222625</v>
      </c>
      <c r="M28" s="54"/>
      <c r="N28" s="122">
        <f>+IF(I28=0,"",'Ark1'!AB954)</f>
        <v>9.1856546931559375</v>
      </c>
      <c r="O28" s="174">
        <f t="shared" si="3"/>
        <v>-0.39060760293009089</v>
      </c>
      <c r="P28" s="281">
        <f t="shared" si="4"/>
        <v>105.98256735340729</v>
      </c>
      <c r="Q28" s="64">
        <f>+IF(I28=0,"",'Ark1'!U954)</f>
        <v>61.20485981308412</v>
      </c>
      <c r="R28" s="178">
        <f t="shared" si="5"/>
        <v>7.6888339233093461E-2</v>
      </c>
      <c r="S28" s="122">
        <f>+IF(I28=0,"",'Ark1'!W954)</f>
        <v>84.826265420560659</v>
      </c>
      <c r="T28" s="174">
        <f t="shared" si="6"/>
        <v>0.18236288490291486</v>
      </c>
      <c r="U28" s="122">
        <f>+IF(I28=0,"",'Ark1'!X954)</f>
        <v>9.4504354286587056</v>
      </c>
      <c r="V28" s="64">
        <f>+IF(I28=0,"",'Ark1'!Y954)</f>
        <v>2.0569223741417364</v>
      </c>
      <c r="W28" s="122">
        <f>+IF(I28=0,"",'Ark1'!Z954)</f>
        <v>-46.322498049586002</v>
      </c>
      <c r="X28" s="84">
        <f t="shared" si="7"/>
        <v>445.83333333333331</v>
      </c>
      <c r="Y28" s="64">
        <f>+IF(I28=0,"",'Ark1'!T954)</f>
        <v>16.433644859813086</v>
      </c>
      <c r="Z28" s="122">
        <f>+IF(I28=0,"",'Ark1'!V954)</f>
        <v>91.902779437227395</v>
      </c>
      <c r="AA28" s="54"/>
      <c r="AB28" s="4"/>
      <c r="AC28" s="6"/>
      <c r="AD28" s="6"/>
      <c r="AE28" s="3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</row>
    <row r="29" spans="1:52" x14ac:dyDescent="0.5">
      <c r="A29" s="54">
        <f t="shared" si="8"/>
        <v>19</v>
      </c>
      <c r="B29" s="62">
        <f>+'Ark1'!C955</f>
        <v>2022</v>
      </c>
      <c r="C29" s="62">
        <f>+'Ark1'!J955</f>
        <v>802</v>
      </c>
      <c r="D29" s="74" t="s">
        <v>53</v>
      </c>
      <c r="E29" s="74">
        <f>+'Ark1'!H955</f>
        <v>1</v>
      </c>
      <c r="F29" s="113" t="s">
        <v>386</v>
      </c>
      <c r="G29" s="62" t="str">
        <f>+IF(I29=0,"",'Ark1'!Q955)</f>
        <v/>
      </c>
      <c r="H29" s="170" t="str">
        <f t="shared" si="0"/>
        <v/>
      </c>
      <c r="I29" s="314">
        <f>'Ark1'!R955</f>
        <v>0</v>
      </c>
      <c r="J29" s="170" t="str">
        <f t="shared" si="1"/>
        <v/>
      </c>
      <c r="K29" s="122" t="str">
        <f>+IF(I29=0,"",'Ark1'!AA955)</f>
        <v/>
      </c>
      <c r="L29" s="174" t="str">
        <f t="shared" si="2"/>
        <v/>
      </c>
      <c r="M29" s="54"/>
      <c r="N29" s="122" t="str">
        <f>+IF(I29=0,"",'Ark1'!AB955)</f>
        <v/>
      </c>
      <c r="O29" s="174" t="str">
        <f t="shared" si="3"/>
        <v/>
      </c>
      <c r="P29" s="281">
        <f t="shared" si="4"/>
        <v>0</v>
      </c>
      <c r="Q29" s="64" t="str">
        <f>+IF(I29=0,"",'Ark1'!U955)</f>
        <v/>
      </c>
      <c r="R29" s="178" t="str">
        <f t="shared" si="5"/>
        <v/>
      </c>
      <c r="S29" s="122" t="str">
        <f>+IF(I29=0,"",'Ark1'!W955)</f>
        <v/>
      </c>
      <c r="T29" s="174" t="str">
        <f t="shared" si="6"/>
        <v/>
      </c>
      <c r="U29" s="122" t="str">
        <f>+IF(I29=0,"",'Ark1'!X955)</f>
        <v/>
      </c>
      <c r="V29" s="64" t="str">
        <f>+IF(I29=0,"",'Ark1'!Y955)</f>
        <v/>
      </c>
      <c r="W29" s="122" t="str">
        <f>+IF(I29=0,"",'Ark1'!Z955)</f>
        <v/>
      </c>
      <c r="X29" s="84" t="str">
        <f t="shared" si="7"/>
        <v/>
      </c>
      <c r="Y29" s="64" t="str">
        <f>+IF(I29=0,"",'Ark1'!T955)</f>
        <v/>
      </c>
      <c r="Z29" s="122" t="str">
        <f>+IF(I29=0,"",'Ark1'!V955)</f>
        <v/>
      </c>
      <c r="AA29" s="54"/>
      <c r="AB29" s="4"/>
      <c r="AC29" s="6"/>
      <c r="AD29" s="6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</row>
    <row r="30" spans="1:52" x14ac:dyDescent="0.5">
      <c r="A30" s="54"/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4"/>
      <c r="AC30" s="6"/>
      <c r="AD30" s="6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</row>
    <row r="31" spans="1:52" ht="16.649999999999999" customHeight="1" x14ac:dyDescent="0.5">
      <c r="A31" s="54"/>
      <c r="B31" s="3">
        <f>+'Ark1'!C956</f>
        <v>2021</v>
      </c>
      <c r="C31" s="3">
        <f>+'Ark1'!J956</f>
        <v>103</v>
      </c>
      <c r="D31" s="6" t="str">
        <f t="shared" ref="D31:D49" si="9">+D11</f>
        <v>Rudshøgda</v>
      </c>
      <c r="E31" s="6">
        <f>+'Ark1'!H956</f>
        <v>1</v>
      </c>
      <c r="F31" s="120" t="str">
        <f t="shared" ref="F31:F49" si="10">+F11</f>
        <v>N</v>
      </c>
      <c r="G31" s="3">
        <f>+'Ark1'!Q956</f>
        <v>32</v>
      </c>
      <c r="H31" s="171"/>
      <c r="I31" s="18">
        <f>+'Ark1'!R956</f>
        <v>3791</v>
      </c>
      <c r="J31" s="171"/>
      <c r="K31" s="123">
        <f>+'Ark1'!AA956</f>
        <v>14.418834626502361</v>
      </c>
      <c r="L31" s="171"/>
      <c r="M31" s="171"/>
      <c r="N31" s="123">
        <f>+'Ark1'!AB956</f>
        <v>14.594555704287705</v>
      </c>
      <c r="O31" s="171"/>
      <c r="P31" s="171"/>
      <c r="Q31" s="13">
        <f>+'Ark1'!U956</f>
        <v>61.277308707124007</v>
      </c>
      <c r="R31" s="171"/>
      <c r="S31" s="123">
        <f>+'Ark1'!W956</f>
        <v>85.909395778364257</v>
      </c>
      <c r="T31" s="171"/>
      <c r="U31" s="123">
        <f>+'Ark1'!X956</f>
        <v>10.548983110919609</v>
      </c>
      <c r="V31" s="13">
        <f>+'Ark1'!Y956</f>
        <v>2.2081372986076637</v>
      </c>
      <c r="W31" s="123">
        <f>+'Ark1'!Z956</f>
        <v>-36.593709305035411</v>
      </c>
      <c r="X31" s="18">
        <f t="shared" ref="X31" si="11">+IF(I31=0,"",I31/G31)</f>
        <v>118.46875</v>
      </c>
      <c r="Y31" s="13">
        <f>+'Ark1'!T956</f>
        <v>16.391717225006595</v>
      </c>
      <c r="Z31" s="123">
        <f>+'Ark1'!V956</f>
        <v>93.087585794858555</v>
      </c>
      <c r="AA31" s="54"/>
      <c r="AB31" s="6"/>
      <c r="AC31" s="6"/>
      <c r="AD31" s="6"/>
      <c r="AE31" s="3"/>
      <c r="AF31" s="3"/>
      <c r="AG31" s="3"/>
      <c r="AH31" s="3"/>
    </row>
    <row r="32" spans="1:52" x14ac:dyDescent="0.5">
      <c r="A32" s="54"/>
      <c r="B32" s="3">
        <f>+'Ark1'!C957</f>
        <v>2021</v>
      </c>
      <c r="C32" s="3">
        <f>+'Ark1'!J957</f>
        <v>106</v>
      </c>
      <c r="D32" s="6" t="str">
        <f t="shared" si="9"/>
        <v>Furuseth</v>
      </c>
      <c r="E32" s="6">
        <f>+'Ark1'!H957</f>
        <v>2</v>
      </c>
      <c r="F32" s="120" t="str">
        <f t="shared" si="10"/>
        <v>K</v>
      </c>
      <c r="G32" s="3">
        <f>+'Ark1'!Q957</f>
        <v>12</v>
      </c>
      <c r="H32" s="171"/>
      <c r="I32" s="18">
        <f>+'Ark1'!R957</f>
        <v>2040</v>
      </c>
      <c r="J32" s="171"/>
      <c r="K32" s="123">
        <f>+'Ark1'!AA957</f>
        <v>7.7590141487905084</v>
      </c>
      <c r="L32" s="171"/>
      <c r="M32" s="171"/>
      <c r="N32" s="123">
        <f>+'Ark1'!AB957</f>
        <v>7.8907165503016605</v>
      </c>
      <c r="O32" s="171"/>
      <c r="P32" s="171"/>
      <c r="Q32" s="13">
        <f>+'Ark1'!U957</f>
        <v>61.638548307994128</v>
      </c>
      <c r="R32" s="171"/>
      <c r="S32" s="123">
        <f>+'Ark1'!W957</f>
        <v>86.335262383521425</v>
      </c>
      <c r="T32" s="171"/>
      <c r="U32" s="123">
        <f>+'Ark1'!X957</f>
        <v>7.9173060124417054</v>
      </c>
      <c r="V32" s="13">
        <f>+'Ark1'!Y957</f>
        <v>2.0321846495154237</v>
      </c>
      <c r="W32" s="123">
        <f>+'Ark1'!Z957</f>
        <v>-23.970399817458649</v>
      </c>
      <c r="X32" s="18">
        <f t="shared" ref="X32:X49" si="12">+IF(I32=0,"",I32/G32)</f>
        <v>170</v>
      </c>
      <c r="Y32" s="13">
        <f>+'Ark1'!T957</f>
        <v>16.567647058823528</v>
      </c>
      <c r="Z32" s="123">
        <f>+'Ark1'!V957</f>
        <v>93.581233126301584</v>
      </c>
      <c r="AA32" s="54"/>
      <c r="AB32" s="6"/>
      <c r="AC32" s="6"/>
      <c r="AD32" s="6"/>
      <c r="AE32" s="6"/>
      <c r="AF32" s="6"/>
      <c r="AG32" s="3"/>
      <c r="AH32" s="3"/>
    </row>
    <row r="33" spans="1:43" x14ac:dyDescent="0.5">
      <c r="A33" s="54"/>
      <c r="B33" s="3">
        <f>+'Ark1'!C958</f>
        <v>2021</v>
      </c>
      <c r="C33" s="3">
        <f>+'Ark1'!J958</f>
        <v>109</v>
      </c>
      <c r="D33" s="6" t="str">
        <f t="shared" si="9"/>
        <v>Tønsberg</v>
      </c>
      <c r="E33" s="6">
        <f>+'Ark1'!H958</f>
        <v>1</v>
      </c>
      <c r="F33" s="120" t="str">
        <f t="shared" si="10"/>
        <v>N</v>
      </c>
      <c r="G33" s="3">
        <f>+'Ark1'!Q958</f>
        <v>34</v>
      </c>
      <c r="H33" s="171"/>
      <c r="I33" s="18">
        <f>+'Ark1'!R958</f>
        <v>4778</v>
      </c>
      <c r="J33" s="171"/>
      <c r="K33" s="123">
        <f>+'Ark1'!AA958</f>
        <v>18.172828236726001</v>
      </c>
      <c r="L33" s="171"/>
      <c r="M33" s="171"/>
      <c r="N33" s="123">
        <f>+'Ark1'!AB958</f>
        <v>18.121449734266964</v>
      </c>
      <c r="O33" s="171"/>
      <c r="P33" s="171"/>
      <c r="Q33" s="13">
        <f>+'Ark1'!U958</f>
        <v>61.060276266220178</v>
      </c>
      <c r="R33" s="171"/>
      <c r="S33" s="123">
        <f>+'Ark1'!W958</f>
        <v>84.612745918794545</v>
      </c>
      <c r="T33" s="171"/>
      <c r="U33" s="123">
        <f>+'Ark1'!X958</f>
        <v>10.514869608050278</v>
      </c>
      <c r="V33" s="13">
        <f>+'Ark1'!Y958</f>
        <v>2.5969941263151304</v>
      </c>
      <c r="W33" s="123">
        <f>+'Ark1'!Z958</f>
        <v>-22.586846835867423</v>
      </c>
      <c r="X33" s="18">
        <f t="shared" si="12"/>
        <v>140.52941176470588</v>
      </c>
      <c r="Y33" s="13">
        <f>+'Ark1'!T958</f>
        <v>16.256592716617835</v>
      </c>
      <c r="Z33" s="123">
        <f>+'Ark1'!V958</f>
        <v>91.671447365974387</v>
      </c>
      <c r="AA33" s="54"/>
      <c r="AB33" s="6"/>
      <c r="AC33" s="6"/>
      <c r="AD33" s="6"/>
      <c r="AE33" s="13"/>
      <c r="AF33" s="21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</row>
    <row r="34" spans="1:43" x14ac:dyDescent="0.5">
      <c r="A34" s="54"/>
      <c r="B34" s="3">
        <f>+'Ark1'!C959</f>
        <v>2021</v>
      </c>
      <c r="C34" s="3">
        <f>+'Ark1'!J959</f>
        <v>111</v>
      </c>
      <c r="D34" s="6" t="str">
        <f t="shared" si="9"/>
        <v>Forus</v>
      </c>
      <c r="E34" s="6">
        <f>+'Ark1'!H959</f>
        <v>1</v>
      </c>
      <c r="F34" s="120" t="str">
        <f t="shared" si="10"/>
        <v>N</v>
      </c>
      <c r="G34" s="3">
        <f>+'Ark1'!Q959</f>
        <v>31</v>
      </c>
      <c r="H34" s="171"/>
      <c r="I34" s="18">
        <f>+'Ark1'!R959</f>
        <v>1551</v>
      </c>
      <c r="J34" s="171"/>
      <c r="K34" s="123">
        <f>+'Ark1'!AA959</f>
        <v>5.8991328160657215</v>
      </c>
      <c r="L34" s="171"/>
      <c r="M34" s="171"/>
      <c r="N34" s="123">
        <f>+'Ark1'!AB959</f>
        <v>5.9000253202041293</v>
      </c>
      <c r="O34" s="171"/>
      <c r="P34" s="171"/>
      <c r="Q34" s="13">
        <f>+'Ark1'!U959</f>
        <v>60.82</v>
      </c>
      <c r="R34" s="171"/>
      <c r="S34" s="123">
        <f>+'Ark1'!W959</f>
        <v>84.920232258064672</v>
      </c>
      <c r="T34" s="171"/>
      <c r="U34" s="123">
        <f>+'Ark1'!X959</f>
        <v>9.7164547270167869</v>
      </c>
      <c r="V34" s="13">
        <f>+'Ark1'!Y959</f>
        <v>2.3839219515260792</v>
      </c>
      <c r="W34" s="123">
        <f>+'Ark1'!Z959</f>
        <v>-15.142397277171629</v>
      </c>
      <c r="X34" s="18">
        <f t="shared" si="12"/>
        <v>50.032258064516128</v>
      </c>
      <c r="Y34" s="13">
        <f>+'Ark1'!T959</f>
        <v>16.185686653771764</v>
      </c>
      <c r="Z34" s="123">
        <f>+'Ark1'!V959</f>
        <v>92.070073043721436</v>
      </c>
      <c r="AA34" s="54"/>
      <c r="AB34" s="6"/>
      <c r="AC34" s="6"/>
      <c r="AD34" s="6"/>
      <c r="AE34" s="13"/>
      <c r="AF34" s="21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</row>
    <row r="35" spans="1:43" x14ac:dyDescent="0.5">
      <c r="A35" s="54"/>
      <c r="B35" s="3">
        <f>+'Ark1'!C960</f>
        <v>2021</v>
      </c>
      <c r="C35" s="3">
        <f>+'Ark1'!J960</f>
        <v>113</v>
      </c>
      <c r="D35" s="6" t="str">
        <f t="shared" si="9"/>
        <v>Egersund</v>
      </c>
      <c r="E35" s="6">
        <f>+'Ark1'!H960</f>
        <v>1</v>
      </c>
      <c r="F35" s="120" t="str">
        <f t="shared" si="10"/>
        <v>N</v>
      </c>
      <c r="G35" s="3">
        <f>+'Ark1'!Q960</f>
        <v>0</v>
      </c>
      <c r="H35" s="171"/>
      <c r="I35" s="18">
        <f>+'Ark1'!R960</f>
        <v>0</v>
      </c>
      <c r="J35" s="171"/>
      <c r="K35" s="123">
        <f>+'Ark1'!AA960</f>
        <v>0</v>
      </c>
      <c r="L35" s="171"/>
      <c r="M35" s="171"/>
      <c r="N35" s="123">
        <f>+'Ark1'!AB960</f>
        <v>0</v>
      </c>
      <c r="O35" s="171"/>
      <c r="P35" s="171"/>
      <c r="Q35" s="13">
        <f>+'Ark1'!U960</f>
        <v>0</v>
      </c>
      <c r="R35" s="171"/>
      <c r="S35" s="123">
        <f>+'Ark1'!W960</f>
        <v>0</v>
      </c>
      <c r="T35" s="171"/>
      <c r="U35" s="123">
        <f>+'Ark1'!X960</f>
        <v>0</v>
      </c>
      <c r="V35" s="13">
        <f>+'Ark1'!Y960</f>
        <v>0</v>
      </c>
      <c r="W35" s="123">
        <f>+'Ark1'!Z960</f>
        <v>0</v>
      </c>
      <c r="X35" s="18" t="str">
        <f t="shared" si="12"/>
        <v/>
      </c>
      <c r="Y35" s="13">
        <f>+'Ark1'!T960</f>
        <v>0</v>
      </c>
      <c r="Z35" s="123">
        <f>+'Ark1'!V960</f>
        <v>0</v>
      </c>
      <c r="AA35" s="54"/>
      <c r="AB35" s="6"/>
      <c r="AC35" s="6"/>
      <c r="AD35" s="6"/>
      <c r="AE35" s="13"/>
      <c r="AF35" s="21"/>
      <c r="AG35" s="3"/>
      <c r="AH35" s="4"/>
      <c r="AI35" s="4"/>
      <c r="AJ35" s="4"/>
      <c r="AK35" s="3"/>
      <c r="AL35" s="3"/>
      <c r="AM35" s="3"/>
      <c r="AN35" s="3"/>
      <c r="AO35" s="3"/>
      <c r="AP35" s="3"/>
      <c r="AQ35" s="3"/>
    </row>
    <row r="36" spans="1:43" x14ac:dyDescent="0.5">
      <c r="A36" s="54"/>
      <c r="B36" s="3">
        <f>+'Ark1'!C961</f>
        <v>2021</v>
      </c>
      <c r="C36" s="3">
        <f>+'Ark1'!J961</f>
        <v>116</v>
      </c>
      <c r="D36" s="6" t="str">
        <f t="shared" si="9"/>
        <v>Sandeid</v>
      </c>
      <c r="E36" s="6">
        <f>+'Ark1'!H961</f>
        <v>1</v>
      </c>
      <c r="F36" s="120" t="str">
        <f t="shared" si="10"/>
        <v>N</v>
      </c>
      <c r="G36" s="3">
        <f>+'Ark1'!Q961</f>
        <v>12</v>
      </c>
      <c r="H36" s="171"/>
      <c r="I36" s="18">
        <f>+'Ark1'!R961</f>
        <v>2117</v>
      </c>
      <c r="J36" s="171"/>
      <c r="K36" s="123">
        <f>+'Ark1'!AA961</f>
        <v>8.0518788985242651</v>
      </c>
      <c r="L36" s="171"/>
      <c r="M36" s="171"/>
      <c r="N36" s="123">
        <f>+'Ark1'!AB961</f>
        <v>7.8079969208394147</v>
      </c>
      <c r="O36" s="171"/>
      <c r="P36" s="171"/>
      <c r="Q36" s="13">
        <f>+'Ark1'!U961</f>
        <v>60.460557392536622</v>
      </c>
      <c r="R36" s="171"/>
      <c r="S36" s="123">
        <f>+'Ark1'!W961</f>
        <v>82.282555503070455</v>
      </c>
      <c r="T36" s="171"/>
      <c r="U36" s="123">
        <f>+'Ark1'!X961</f>
        <v>9.4230369145420063</v>
      </c>
      <c r="V36" s="13">
        <f>+'Ark1'!Y961</f>
        <v>2.441179212628688</v>
      </c>
      <c r="W36" s="123">
        <f>+'Ark1'!Z961</f>
        <v>-39.03802824772216</v>
      </c>
      <c r="X36" s="18">
        <f t="shared" si="12"/>
        <v>176.41666666666666</v>
      </c>
      <c r="Y36" s="13">
        <f>+'Ark1'!T961</f>
        <v>16.049126121870575</v>
      </c>
      <c r="Z36" s="123">
        <f>+'Ark1'!V961</f>
        <v>89.146864033662482</v>
      </c>
      <c r="AA36" s="54"/>
      <c r="AB36" s="6"/>
      <c r="AC36" s="6"/>
      <c r="AD36" s="6"/>
      <c r="AE36" s="13"/>
      <c r="AF36" s="21"/>
      <c r="AG36" s="3"/>
      <c r="AH36" s="4"/>
      <c r="AI36" s="4"/>
      <c r="AJ36" s="6"/>
      <c r="AK36" s="6"/>
      <c r="AL36" s="6"/>
      <c r="AM36" s="3"/>
      <c r="AN36" s="3"/>
      <c r="AO36" s="3"/>
      <c r="AP36" s="3"/>
      <c r="AQ36" s="3"/>
    </row>
    <row r="37" spans="1:43" x14ac:dyDescent="0.5">
      <c r="A37" s="54"/>
      <c r="B37" s="3">
        <f>+'Ark1'!C962</f>
        <v>2021</v>
      </c>
      <c r="C37" s="3">
        <f>+'Ark1'!J962</f>
        <v>117</v>
      </c>
      <c r="D37" s="6" t="str">
        <f t="shared" si="9"/>
        <v>Jæren</v>
      </c>
      <c r="E37" s="6">
        <f>+'Ark1'!H962</f>
        <v>2</v>
      </c>
      <c r="F37" s="120" t="str">
        <f t="shared" si="10"/>
        <v>K</v>
      </c>
      <c r="G37" s="3">
        <f>+'Ark1'!Q962</f>
        <v>21</v>
      </c>
      <c r="H37" s="171"/>
      <c r="I37" s="18">
        <f>+'Ark1'!R962</f>
        <v>1768</v>
      </c>
      <c r="J37" s="171"/>
      <c r="K37" s="123">
        <f>+'Ark1'!AA962</f>
        <v>6.7244789289517719</v>
      </c>
      <c r="L37" s="171"/>
      <c r="M37" s="171"/>
      <c r="N37" s="123">
        <f>+'Ark1'!AB962</f>
        <v>6.8108023141110223</v>
      </c>
      <c r="O37" s="171"/>
      <c r="P37" s="171"/>
      <c r="Q37" s="13">
        <f>+'Ark1'!U962</f>
        <v>61.321448783248435</v>
      </c>
      <c r="R37" s="171"/>
      <c r="S37" s="123">
        <f>+'Ark1'!W962</f>
        <v>85.990548953027712</v>
      </c>
      <c r="T37" s="171"/>
      <c r="U37" s="123">
        <f>+'Ark1'!X962</f>
        <v>11.595266489469923</v>
      </c>
      <c r="V37" s="13">
        <f>+'Ark1'!Y962</f>
        <v>2.3166698738784839</v>
      </c>
      <c r="W37" s="123">
        <f>+'Ark1'!Z962</f>
        <v>-42.134131934898342</v>
      </c>
      <c r="X37" s="18">
        <f t="shared" si="12"/>
        <v>84.19047619047619</v>
      </c>
      <c r="Y37" s="13">
        <f>+'Ark1'!T962</f>
        <v>16.369343891402714</v>
      </c>
      <c r="Z37" s="123">
        <f>+'Ark1'!V962</f>
        <v>93.187552462044948</v>
      </c>
      <c r="AA37" s="54"/>
      <c r="AB37" s="6"/>
      <c r="AC37" s="6"/>
      <c r="AD37" s="6"/>
      <c r="AE37" s="14"/>
      <c r="AF37" s="21"/>
      <c r="AG37" s="3"/>
      <c r="AH37" s="13"/>
      <c r="AI37" s="13"/>
      <c r="AJ37" s="18"/>
      <c r="AK37" s="18"/>
      <c r="AL37" s="18"/>
      <c r="AM37" s="3"/>
      <c r="AN37" s="3"/>
      <c r="AO37" s="3"/>
      <c r="AP37" s="3"/>
      <c r="AQ37" s="3"/>
    </row>
    <row r="38" spans="1:43" x14ac:dyDescent="0.5">
      <c r="A38" s="54"/>
      <c r="B38" s="3">
        <f>+'Ark1'!C963</f>
        <v>2021</v>
      </c>
      <c r="C38" s="3">
        <f>+'Ark1'!J963</f>
        <v>121</v>
      </c>
      <c r="D38" s="6" t="str">
        <f t="shared" si="9"/>
        <v>Steinkjer</v>
      </c>
      <c r="E38" s="6">
        <f>+'Ark1'!H963</f>
        <v>1</v>
      </c>
      <c r="F38" s="120" t="str">
        <f t="shared" si="10"/>
        <v>N</v>
      </c>
      <c r="G38" s="3">
        <f>+'Ark1'!Q963</f>
        <v>37</v>
      </c>
      <c r="H38" s="171"/>
      <c r="I38" s="18">
        <f>+'Ark1'!R963</f>
        <v>5532</v>
      </c>
      <c r="J38" s="171"/>
      <c r="K38" s="123">
        <f>+'Ark1'!AA963</f>
        <v>21.040620721131905</v>
      </c>
      <c r="L38" s="171"/>
      <c r="M38" s="171"/>
      <c r="N38" s="123">
        <f>+'Ark1'!AB963</f>
        <v>20.730212938219065</v>
      </c>
      <c r="O38" s="171"/>
      <c r="P38" s="171"/>
      <c r="Q38" s="13">
        <f>+'Ark1'!U963</f>
        <v>60.961635903003994</v>
      </c>
      <c r="R38" s="171"/>
      <c r="S38" s="123">
        <f>+'Ark1'!W963</f>
        <v>83.691601520086778</v>
      </c>
      <c r="T38" s="171"/>
      <c r="U38" s="123">
        <f>+'Ark1'!X963</f>
        <v>10.683943147256803</v>
      </c>
      <c r="V38" s="13">
        <f>+'Ark1'!Y963</f>
        <v>2.4602473478423401</v>
      </c>
      <c r="W38" s="123">
        <f>+'Ark1'!Z963</f>
        <v>-31.187959085631448</v>
      </c>
      <c r="X38" s="18">
        <f t="shared" si="12"/>
        <v>149.51351351351352</v>
      </c>
      <c r="Y38" s="13">
        <f>+'Ark1'!T963</f>
        <v>16.210231381055674</v>
      </c>
      <c r="Z38" s="123">
        <f>+'Ark1'!V963</f>
        <v>90.753308794553362</v>
      </c>
      <c r="AA38" s="54"/>
      <c r="AB38" s="6"/>
      <c r="AC38" s="6"/>
      <c r="AD38" s="6"/>
      <c r="AE38" s="14"/>
      <c r="AF38" s="21"/>
      <c r="AG38" s="3"/>
      <c r="AH38" s="13"/>
      <c r="AI38" s="13"/>
      <c r="AJ38" s="18"/>
      <c r="AK38" s="18"/>
      <c r="AL38" s="18"/>
      <c r="AM38" s="3"/>
      <c r="AN38" s="3"/>
      <c r="AO38" s="3"/>
      <c r="AP38" s="3"/>
      <c r="AQ38" s="3"/>
    </row>
    <row r="39" spans="1:43" x14ac:dyDescent="0.5">
      <c r="A39" s="54"/>
      <c r="B39" s="3">
        <f>+'Ark1'!C964</f>
        <v>2021</v>
      </c>
      <c r="C39" s="3">
        <f>+'Ark1'!J964</f>
        <v>134</v>
      </c>
      <c r="D39" s="6" t="str">
        <f t="shared" si="9"/>
        <v>Førde</v>
      </c>
      <c r="E39" s="6">
        <f>+'Ark1'!H964</f>
        <v>1</v>
      </c>
      <c r="F39" s="120" t="str">
        <f t="shared" si="10"/>
        <v>N</v>
      </c>
      <c r="G39" s="3">
        <f>+'Ark1'!Q964</f>
        <v>11</v>
      </c>
      <c r="H39" s="171"/>
      <c r="I39" s="18">
        <f>+'Ark1'!R964</f>
        <v>1071</v>
      </c>
      <c r="J39" s="171"/>
      <c r="K39" s="123">
        <f>+'Ark1'!AA964</f>
        <v>4.0734824281150148</v>
      </c>
      <c r="L39" s="171"/>
      <c r="M39" s="171"/>
      <c r="N39" s="123">
        <f>+'Ark1'!AB964</f>
        <v>4.1766395674860144</v>
      </c>
      <c r="O39" s="171"/>
      <c r="P39" s="171"/>
      <c r="Q39" s="13">
        <f>+'Ark1'!U964</f>
        <v>61.395891690009321</v>
      </c>
      <c r="R39" s="171"/>
      <c r="S39" s="123">
        <f>+'Ark1'!W964</f>
        <v>87.001456582633026</v>
      </c>
      <c r="T39" s="171"/>
      <c r="U39" s="123">
        <f>+'Ark1'!X964</f>
        <v>11.170225400892997</v>
      </c>
      <c r="V39" s="13">
        <f>+'Ark1'!Y964</f>
        <v>1.9930181410106944</v>
      </c>
      <c r="W39" s="123">
        <f>+'Ark1'!Z964</f>
        <v>-34.69175044906433</v>
      </c>
      <c r="X39" s="18">
        <f t="shared" si="12"/>
        <v>97.36363636363636</v>
      </c>
      <c r="Y39" s="13">
        <f>+'Ark1'!T964</f>
        <v>16.512605042016808</v>
      </c>
      <c r="Z39" s="123">
        <f>+'Ark1'!V964</f>
        <v>94.259432917262387</v>
      </c>
      <c r="AA39" s="54"/>
      <c r="AB39" s="6"/>
      <c r="AC39" s="6"/>
      <c r="AD39" s="6"/>
      <c r="AE39" s="14"/>
      <c r="AF39" s="21"/>
      <c r="AG39" s="3"/>
      <c r="AH39" s="13"/>
      <c r="AI39" s="13"/>
      <c r="AJ39" s="18"/>
      <c r="AK39" s="18"/>
      <c r="AL39" s="18"/>
      <c r="AM39" s="3"/>
      <c r="AN39" s="3"/>
      <c r="AO39" s="3"/>
      <c r="AP39" s="3"/>
      <c r="AQ39" s="3"/>
    </row>
    <row r="40" spans="1:43" x14ac:dyDescent="0.5">
      <c r="A40" s="54"/>
      <c r="B40" s="3">
        <f>+'Ark1'!C965</f>
        <v>2021</v>
      </c>
      <c r="C40" s="3">
        <f>+'Ark1'!J965</f>
        <v>141</v>
      </c>
      <c r="D40" s="6" t="str">
        <f t="shared" si="9"/>
        <v>Ølen</v>
      </c>
      <c r="E40" s="6">
        <f>+'Ark1'!H965</f>
        <v>2</v>
      </c>
      <c r="F40" s="120" t="str">
        <f t="shared" si="10"/>
        <v>K</v>
      </c>
      <c r="G40" s="3">
        <f>+'Ark1'!Q965</f>
        <v>0</v>
      </c>
      <c r="H40" s="171"/>
      <c r="I40" s="18">
        <f>+'Ark1'!R965</f>
        <v>0</v>
      </c>
      <c r="J40" s="171"/>
      <c r="K40" s="123">
        <f>+'Ark1'!AA965</f>
        <v>0</v>
      </c>
      <c r="L40" s="171"/>
      <c r="M40" s="171"/>
      <c r="N40" s="123">
        <f>+'Ark1'!AB965</f>
        <v>0</v>
      </c>
      <c r="O40" s="171"/>
      <c r="P40" s="171"/>
      <c r="Q40" s="13">
        <f>+'Ark1'!U965</f>
        <v>0</v>
      </c>
      <c r="R40" s="171"/>
      <c r="S40" s="123">
        <f>+'Ark1'!W965</f>
        <v>0</v>
      </c>
      <c r="T40" s="171"/>
      <c r="U40" s="123">
        <f>+'Ark1'!X965</f>
        <v>0</v>
      </c>
      <c r="V40" s="13">
        <f>+'Ark1'!Y965</f>
        <v>0</v>
      </c>
      <c r="W40" s="123">
        <f>+'Ark1'!Z965</f>
        <v>0</v>
      </c>
      <c r="X40" s="18" t="str">
        <f t="shared" si="12"/>
        <v/>
      </c>
      <c r="Y40" s="13">
        <f>+'Ark1'!T965</f>
        <v>0</v>
      </c>
      <c r="Z40" s="123">
        <f>+'Ark1'!V965</f>
        <v>0</v>
      </c>
      <c r="AA40" s="54"/>
      <c r="AB40" s="6"/>
      <c r="AC40" s="6"/>
      <c r="AD40" s="6"/>
      <c r="AE40" s="14"/>
      <c r="AF40" s="21"/>
      <c r="AG40" s="3"/>
      <c r="AH40" s="13"/>
      <c r="AI40" s="13"/>
      <c r="AJ40" s="18"/>
      <c r="AK40" s="18"/>
      <c r="AL40" s="18"/>
      <c r="AM40" s="3"/>
      <c r="AN40" s="3"/>
      <c r="AO40" s="3"/>
      <c r="AP40" s="3"/>
      <c r="AQ40" s="3"/>
    </row>
    <row r="41" spans="1:43" x14ac:dyDescent="0.5">
      <c r="A41" s="54"/>
      <c r="B41" s="3">
        <f>+'Ark1'!C966</f>
        <v>2021</v>
      </c>
      <c r="C41" s="3">
        <f>+'Ark1'!J966</f>
        <v>143</v>
      </c>
      <c r="D41" s="6" t="str">
        <f t="shared" si="9"/>
        <v>Nordfjord</v>
      </c>
      <c r="E41" s="6">
        <f>+'Ark1'!H966</f>
        <v>2</v>
      </c>
      <c r="F41" s="120" t="str">
        <f t="shared" si="10"/>
        <v>K</v>
      </c>
      <c r="G41" s="3">
        <f>+'Ark1'!Q966</f>
        <v>0</v>
      </c>
      <c r="H41" s="171"/>
      <c r="I41" s="18">
        <f>+'Ark1'!R966</f>
        <v>0</v>
      </c>
      <c r="J41" s="171"/>
      <c r="K41" s="123">
        <f>+'Ark1'!AA966</f>
        <v>0</v>
      </c>
      <c r="L41" s="171"/>
      <c r="M41" s="171"/>
      <c r="N41" s="123">
        <f>+'Ark1'!AB966</f>
        <v>0</v>
      </c>
      <c r="O41" s="171"/>
      <c r="P41" s="171"/>
      <c r="Q41" s="13">
        <f>+'Ark1'!U966</f>
        <v>0</v>
      </c>
      <c r="R41" s="171"/>
      <c r="S41" s="123">
        <f>+'Ark1'!W966</f>
        <v>0</v>
      </c>
      <c r="T41" s="171"/>
      <c r="U41" s="123">
        <f>+'Ark1'!X966</f>
        <v>0</v>
      </c>
      <c r="V41" s="13">
        <f>+'Ark1'!Y966</f>
        <v>0</v>
      </c>
      <c r="W41" s="123">
        <f>+'Ark1'!Z966</f>
        <v>0</v>
      </c>
      <c r="X41" s="18" t="str">
        <f t="shared" si="12"/>
        <v/>
      </c>
      <c r="Y41" s="13">
        <f>+'Ark1'!T966</f>
        <v>0</v>
      </c>
      <c r="Z41" s="123">
        <f>+'Ark1'!V966</f>
        <v>0</v>
      </c>
      <c r="AA41" s="54"/>
      <c r="AB41" s="6"/>
      <c r="AC41" s="6"/>
      <c r="AD41" s="6"/>
      <c r="AE41" s="7"/>
      <c r="AF41" s="21"/>
      <c r="AG41" s="3"/>
      <c r="AH41" s="13"/>
      <c r="AI41" s="13"/>
      <c r="AJ41" s="18"/>
      <c r="AK41" s="18"/>
      <c r="AL41" s="18"/>
      <c r="AM41" s="3"/>
      <c r="AN41" s="3"/>
      <c r="AO41" s="3"/>
      <c r="AP41" s="3"/>
      <c r="AQ41" s="3"/>
    </row>
    <row r="42" spans="1:43" x14ac:dyDescent="0.5">
      <c r="A42" s="54"/>
      <c r="B42" s="3">
        <f>+'Ark1'!C967</f>
        <v>2021</v>
      </c>
      <c r="C42" s="3">
        <f>+'Ark1'!J967</f>
        <v>147</v>
      </c>
      <c r="D42" s="6" t="str">
        <f t="shared" si="9"/>
        <v>Midt-Norge</v>
      </c>
      <c r="E42" s="6">
        <f>+'Ark1'!H967</f>
        <v>2</v>
      </c>
      <c r="F42" s="120" t="str">
        <f t="shared" si="10"/>
        <v>K</v>
      </c>
      <c r="G42" s="3">
        <f>+'Ark1'!Q967</f>
        <v>11</v>
      </c>
      <c r="H42" s="171"/>
      <c r="I42" s="18">
        <f>+'Ark1'!R967</f>
        <v>365</v>
      </c>
      <c r="J42" s="171"/>
      <c r="K42" s="123">
        <f>+'Ark1'!AA967</f>
        <v>1.3882549825041837</v>
      </c>
      <c r="L42" s="171"/>
      <c r="M42" s="171"/>
      <c r="N42" s="123">
        <f>+'Ark1'!AB967</f>
        <v>1.5428031398774349</v>
      </c>
      <c r="O42" s="171"/>
      <c r="P42" s="171"/>
      <c r="Q42" s="13">
        <f>+'Ark1'!U967</f>
        <v>62.156593406593394</v>
      </c>
      <c r="R42" s="171"/>
      <c r="S42" s="123">
        <f>+'Ark1'!W967</f>
        <v>94.557967032967028</v>
      </c>
      <c r="T42" s="171"/>
      <c r="U42" s="123">
        <f>+'Ark1'!X967</f>
        <v>13.385325622519828</v>
      </c>
      <c r="V42" s="13">
        <f>+'Ark1'!Y967</f>
        <v>2.3996761318931914</v>
      </c>
      <c r="W42" s="123">
        <f>+'Ark1'!Z967</f>
        <v>-38.057338891628149</v>
      </c>
      <c r="X42" s="18">
        <f t="shared" si="12"/>
        <v>33.18181818181818</v>
      </c>
      <c r="Y42" s="13">
        <f>+'Ark1'!T967</f>
        <v>16.542465753424658</v>
      </c>
      <c r="Z42" s="123">
        <f>+'Ark1'!V967</f>
        <v>102.56449942257082</v>
      </c>
      <c r="AA42" s="54"/>
      <c r="AB42" s="6"/>
      <c r="AC42" s="6"/>
      <c r="AD42" s="6"/>
      <c r="AE42" s="7"/>
      <c r="AF42" s="21"/>
      <c r="AG42" s="3"/>
      <c r="AH42" s="13"/>
      <c r="AI42" s="13"/>
      <c r="AJ42" s="18"/>
      <c r="AK42" s="18"/>
      <c r="AL42" s="18"/>
      <c r="AM42" s="3"/>
      <c r="AN42" s="3"/>
      <c r="AO42" s="3"/>
      <c r="AP42" s="3"/>
      <c r="AQ42" s="3"/>
    </row>
    <row r="43" spans="1:43" x14ac:dyDescent="0.5">
      <c r="A43" s="54"/>
      <c r="B43" s="3">
        <f>+'Ark1'!C968</f>
        <v>2021</v>
      </c>
      <c r="C43" s="3">
        <f>+'Ark1'!J968</f>
        <v>155</v>
      </c>
      <c r="D43" s="6" t="str">
        <f t="shared" si="9"/>
        <v>Målselv</v>
      </c>
      <c r="E43" s="6">
        <f>+'Ark1'!H968</f>
        <v>1</v>
      </c>
      <c r="F43" s="120" t="str">
        <f t="shared" si="10"/>
        <v>N</v>
      </c>
      <c r="G43" s="3">
        <f>+'Ark1'!Q968</f>
        <v>0</v>
      </c>
      <c r="H43" s="171"/>
      <c r="I43" s="18">
        <f>+'Ark1'!R968</f>
        <v>0</v>
      </c>
      <c r="J43" s="171"/>
      <c r="K43" s="123">
        <f>+'Ark1'!AA968</f>
        <v>0</v>
      </c>
      <c r="L43" s="171"/>
      <c r="M43" s="171"/>
      <c r="N43" s="123">
        <f>+'Ark1'!AB968</f>
        <v>0</v>
      </c>
      <c r="O43" s="171"/>
      <c r="P43" s="171"/>
      <c r="Q43" s="13">
        <f>+'Ark1'!U968</f>
        <v>0</v>
      </c>
      <c r="R43" s="171"/>
      <c r="S43" s="123">
        <f>+'Ark1'!W968</f>
        <v>0</v>
      </c>
      <c r="T43" s="171"/>
      <c r="U43" s="123">
        <f>+'Ark1'!X968</f>
        <v>0</v>
      </c>
      <c r="V43" s="13">
        <f>+'Ark1'!Y968</f>
        <v>0</v>
      </c>
      <c r="W43" s="123">
        <f>+'Ark1'!Z968</f>
        <v>0</v>
      </c>
      <c r="X43" s="18" t="str">
        <f t="shared" si="12"/>
        <v/>
      </c>
      <c r="Y43" s="13">
        <f>+'Ark1'!T968</f>
        <v>0</v>
      </c>
      <c r="Z43" s="123">
        <f>+'Ark1'!V968</f>
        <v>0</v>
      </c>
      <c r="AA43" s="54"/>
      <c r="AB43" s="6"/>
      <c r="AC43" s="6"/>
      <c r="AD43" s="6"/>
      <c r="AE43" s="7"/>
      <c r="AF43" s="21"/>
      <c r="AG43" s="3"/>
      <c r="AH43" s="13"/>
      <c r="AI43" s="13"/>
      <c r="AJ43" s="18"/>
      <c r="AK43" s="18"/>
      <c r="AL43" s="18"/>
      <c r="AM43" s="3"/>
      <c r="AN43" s="3"/>
      <c r="AO43" s="3"/>
      <c r="AP43" s="3"/>
      <c r="AQ43" s="3"/>
    </row>
    <row r="44" spans="1:43" x14ac:dyDescent="0.5">
      <c r="A44" s="54"/>
      <c r="B44" s="3">
        <f>+'Ark1'!C969</f>
        <v>2021</v>
      </c>
      <c r="C44" s="3">
        <f>+'Ark1'!J969</f>
        <v>160</v>
      </c>
      <c r="D44" s="6" t="str">
        <f t="shared" si="9"/>
        <v>Oslo</v>
      </c>
      <c r="E44" s="6">
        <f>+'Ark1'!H969</f>
        <v>2</v>
      </c>
      <c r="F44" s="120" t="str">
        <f t="shared" si="10"/>
        <v>K</v>
      </c>
      <c r="G44" s="3">
        <f>+'Ark1'!Q969</f>
        <v>7</v>
      </c>
      <c r="H44" s="171"/>
      <c r="I44" s="18">
        <f>+'Ark1'!R969</f>
        <v>640</v>
      </c>
      <c r="J44" s="171"/>
      <c r="K44" s="123">
        <f>+'Ark1'!AA969</f>
        <v>2.4342005172676089</v>
      </c>
      <c r="L44" s="171"/>
      <c r="M44" s="171"/>
      <c r="N44" s="123">
        <f>+'Ark1'!AB969</f>
        <v>2.4246757993677353</v>
      </c>
      <c r="O44" s="171"/>
      <c r="P44" s="171"/>
      <c r="Q44" s="13">
        <f>+'Ark1'!U969</f>
        <v>60.857812500000001</v>
      </c>
      <c r="R44" s="171"/>
      <c r="S44" s="123">
        <f>+'Ark1'!W969</f>
        <v>84.520624999999995</v>
      </c>
      <c r="T44" s="171"/>
      <c r="U44" s="123">
        <f>+'Ark1'!X969</f>
        <v>8.9193791605342394</v>
      </c>
      <c r="V44" s="13">
        <f>+'Ark1'!Y969</f>
        <v>2.1301631897211935</v>
      </c>
      <c r="W44" s="123">
        <f>+'Ark1'!Z969</f>
        <v>-17.141878282622159</v>
      </c>
      <c r="X44" s="18">
        <f t="shared" si="12"/>
        <v>91.428571428571431</v>
      </c>
      <c r="Y44" s="13">
        <f>+'Ark1'!T969</f>
        <v>16.240625000000001</v>
      </c>
      <c r="Z44" s="123">
        <f>+'Ark1'!V969</f>
        <v>91.571641386782204</v>
      </c>
      <c r="AA44" s="54"/>
      <c r="AB44" s="6"/>
      <c r="AC44" s="6"/>
      <c r="AD44" s="6"/>
      <c r="AE44" s="7"/>
      <c r="AF44" s="21"/>
      <c r="AG44" s="3"/>
      <c r="AH44" s="13"/>
      <c r="AI44" s="13"/>
      <c r="AJ44" s="18"/>
      <c r="AK44" s="18"/>
      <c r="AL44" s="18"/>
      <c r="AM44" s="3"/>
      <c r="AN44" s="3"/>
      <c r="AO44" s="3"/>
      <c r="AP44" s="3"/>
      <c r="AQ44" s="3"/>
    </row>
    <row r="45" spans="1:43" x14ac:dyDescent="0.5">
      <c r="A45" s="54"/>
      <c r="B45" s="3">
        <f>+'Ark1'!C970</f>
        <v>2021</v>
      </c>
      <c r="C45" s="3">
        <f>+'Ark1'!J970</f>
        <v>171</v>
      </c>
      <c r="D45" s="6" t="str">
        <f t="shared" si="9"/>
        <v>Prima Jæren</v>
      </c>
      <c r="E45" s="6">
        <f>+'Ark1'!H970</f>
        <v>1</v>
      </c>
      <c r="F45" s="120" t="str">
        <f t="shared" si="10"/>
        <v>N</v>
      </c>
      <c r="G45" s="3">
        <f>+'Ark1'!Q970</f>
        <v>10</v>
      </c>
      <c r="H45" s="171"/>
      <c r="I45" s="18">
        <f>+'Ark1'!R970</f>
        <v>115</v>
      </c>
      <c r="J45" s="171"/>
      <c r="K45" s="123">
        <f>+'Ark1'!AA970</f>
        <v>0.43739540544652378</v>
      </c>
      <c r="L45" s="171"/>
      <c r="M45" s="171"/>
      <c r="N45" s="123">
        <f>+'Ark1'!AB970</f>
        <v>0.42385971495280822</v>
      </c>
      <c r="O45" s="171"/>
      <c r="P45" s="171"/>
      <c r="Q45" s="13">
        <f>+'Ark1'!U970</f>
        <v>60.721739130434791</v>
      </c>
      <c r="R45" s="171"/>
      <c r="S45" s="123">
        <f>+'Ark1'!W970</f>
        <v>82.226782608695615</v>
      </c>
      <c r="T45" s="171"/>
      <c r="U45" s="123">
        <f>+'Ark1'!X970</f>
        <v>14.73941745930634</v>
      </c>
      <c r="V45" s="13">
        <f>+'Ark1'!Y970</f>
        <v>2.6688145099404745</v>
      </c>
      <c r="W45" s="123">
        <f>+'Ark1'!Z970</f>
        <v>-22.519762505916681</v>
      </c>
      <c r="X45" s="18">
        <f t="shared" si="12"/>
        <v>11.5</v>
      </c>
      <c r="Y45" s="13">
        <f>+'Ark1'!T970</f>
        <v>16.086956521739129</v>
      </c>
      <c r="Z45" s="123">
        <f>+'Ark1'!V970</f>
        <v>89.086438362617187</v>
      </c>
      <c r="AA45" s="54"/>
      <c r="AB45" s="6"/>
      <c r="AC45" s="6"/>
      <c r="AD45" s="6"/>
      <c r="AE45" s="7"/>
      <c r="AF45" s="21"/>
      <c r="AG45" s="3"/>
      <c r="AH45" s="13"/>
      <c r="AI45" s="13"/>
      <c r="AJ45" s="18"/>
      <c r="AK45" s="18"/>
      <c r="AL45" s="18"/>
      <c r="AM45" s="3"/>
      <c r="AN45" s="3"/>
      <c r="AO45" s="3"/>
      <c r="AP45" s="3"/>
      <c r="AQ45" s="3"/>
    </row>
    <row r="46" spans="1:43" x14ac:dyDescent="0.5">
      <c r="A46" s="54"/>
      <c r="B46" s="3">
        <f>+'Ark1'!C971</f>
        <v>2021</v>
      </c>
      <c r="C46" s="3">
        <f>+'Ark1'!J971</f>
        <v>181</v>
      </c>
      <c r="D46" s="6" t="str">
        <f t="shared" si="9"/>
        <v>Horns</v>
      </c>
      <c r="E46" s="6">
        <f>+'Ark1'!H971</f>
        <v>2</v>
      </c>
      <c r="F46" s="120" t="str">
        <f t="shared" si="10"/>
        <v>K</v>
      </c>
      <c r="G46" s="3">
        <f>+'Ark1'!Q971</f>
        <v>0</v>
      </c>
      <c r="H46" s="171"/>
      <c r="I46" s="18">
        <f>+'Ark1'!R971</f>
        <v>0</v>
      </c>
      <c r="J46" s="171"/>
      <c r="K46" s="123">
        <f>+'Ark1'!AA971</f>
        <v>0</v>
      </c>
      <c r="L46" s="171"/>
      <c r="M46" s="171"/>
      <c r="N46" s="123">
        <f>+'Ark1'!AB971</f>
        <v>0</v>
      </c>
      <c r="O46" s="171"/>
      <c r="P46" s="171"/>
      <c r="Q46" s="13">
        <f>+'Ark1'!U971</f>
        <v>0</v>
      </c>
      <c r="R46" s="171"/>
      <c r="S46" s="123">
        <f>+'Ark1'!W971</f>
        <v>0</v>
      </c>
      <c r="T46" s="171"/>
      <c r="U46" s="123">
        <f>+'Ark1'!X971</f>
        <v>0</v>
      </c>
      <c r="V46" s="13">
        <f>+'Ark1'!Y971</f>
        <v>0</v>
      </c>
      <c r="W46" s="123">
        <f>+'Ark1'!Z971</f>
        <v>0</v>
      </c>
      <c r="X46" s="18" t="str">
        <f t="shared" si="12"/>
        <v/>
      </c>
      <c r="Y46" s="13">
        <f>+'Ark1'!T971</f>
        <v>0</v>
      </c>
      <c r="Z46" s="123">
        <f>+'Ark1'!V971</f>
        <v>0</v>
      </c>
      <c r="AA46" s="54"/>
      <c r="AB46" s="6"/>
      <c r="AC46" s="6"/>
      <c r="AD46" s="6"/>
      <c r="AE46" s="7"/>
      <c r="AF46" s="21"/>
      <c r="AG46" s="3"/>
      <c r="AH46" s="14"/>
      <c r="AI46" s="14"/>
      <c r="AJ46" s="18"/>
      <c r="AK46" s="18"/>
      <c r="AL46" s="18"/>
      <c r="AM46" s="3"/>
      <c r="AN46" s="3"/>
      <c r="AO46" s="3"/>
      <c r="AP46" s="3"/>
      <c r="AQ46" s="3"/>
    </row>
    <row r="47" spans="1:43" x14ac:dyDescent="0.5">
      <c r="A47" s="54"/>
      <c r="B47" s="3">
        <f>+'Ark1'!C972</f>
        <v>2021</v>
      </c>
      <c r="C47" s="3">
        <f>+'Ark1'!J972</f>
        <v>470</v>
      </c>
      <c r="D47" s="6" t="str">
        <f t="shared" si="9"/>
        <v>Jens Eide</v>
      </c>
      <c r="E47" s="6">
        <f>+'Ark1'!H972</f>
        <v>2</v>
      </c>
      <c r="F47" s="120" t="str">
        <f t="shared" si="10"/>
        <v>K</v>
      </c>
      <c r="G47" s="3">
        <f>+'Ark1'!Q972</f>
        <v>0</v>
      </c>
      <c r="H47" s="171"/>
      <c r="I47" s="18">
        <f>+'Ark1'!R972</f>
        <v>0</v>
      </c>
      <c r="J47" s="171"/>
      <c r="K47" s="123">
        <f>+'Ark1'!AA972</f>
        <v>0</v>
      </c>
      <c r="L47" s="171"/>
      <c r="M47" s="171"/>
      <c r="N47" s="123">
        <f>+'Ark1'!AB972</f>
        <v>0</v>
      </c>
      <c r="O47" s="171"/>
      <c r="P47" s="171"/>
      <c r="Q47" s="13">
        <f>+'Ark1'!U972</f>
        <v>0</v>
      </c>
      <c r="R47" s="171"/>
      <c r="S47" s="123">
        <f>+'Ark1'!W972</f>
        <v>0</v>
      </c>
      <c r="T47" s="171"/>
      <c r="U47" s="123">
        <f>+'Ark1'!X972</f>
        <v>0</v>
      </c>
      <c r="V47" s="13">
        <f>+'Ark1'!Y972</f>
        <v>0</v>
      </c>
      <c r="W47" s="123">
        <f>+'Ark1'!Z972</f>
        <v>0</v>
      </c>
      <c r="X47" s="18" t="str">
        <f t="shared" si="12"/>
        <v/>
      </c>
      <c r="Y47" s="13">
        <f>+'Ark1'!T972</f>
        <v>0</v>
      </c>
      <c r="Z47" s="123">
        <f>+'Ark1'!V972</f>
        <v>0</v>
      </c>
      <c r="AA47" s="54"/>
      <c r="AB47" s="6"/>
      <c r="AC47" s="6"/>
      <c r="AD47" s="6"/>
      <c r="AE47" s="7"/>
      <c r="AF47" s="21"/>
      <c r="AG47" s="3"/>
      <c r="AH47" s="14"/>
      <c r="AI47" s="14"/>
      <c r="AJ47" s="18"/>
      <c r="AK47" s="18"/>
      <c r="AL47" s="18"/>
      <c r="AM47" s="3"/>
      <c r="AN47" s="3"/>
      <c r="AO47" s="3"/>
      <c r="AP47" s="3"/>
      <c r="AQ47" s="3"/>
    </row>
    <row r="48" spans="1:43" x14ac:dyDescent="0.5">
      <c r="A48" s="54"/>
      <c r="B48" s="3">
        <f>+'Ark1'!C973</f>
        <v>2021</v>
      </c>
      <c r="C48" s="3">
        <f>+'Ark1'!J973</f>
        <v>643</v>
      </c>
      <c r="D48" s="6" t="str">
        <f t="shared" si="9"/>
        <v>Bjerka</v>
      </c>
      <c r="E48" s="6">
        <f>+'Ark1'!H973</f>
        <v>1</v>
      </c>
      <c r="F48" s="120" t="str">
        <f t="shared" si="10"/>
        <v>N</v>
      </c>
      <c r="G48" s="3">
        <f>+'Ark1'!Q973</f>
        <v>8</v>
      </c>
      <c r="H48" s="171"/>
      <c r="I48" s="18">
        <f>+'Ark1'!R973</f>
        <v>2524</v>
      </c>
      <c r="J48" s="171"/>
      <c r="K48" s="123">
        <f>+'Ark1'!AA973</f>
        <v>9.5998782899741375</v>
      </c>
      <c r="L48" s="171"/>
      <c r="M48" s="171"/>
      <c r="N48" s="123">
        <f>+'Ark1'!AB973</f>
        <v>9.5762622960860284</v>
      </c>
      <c r="O48" s="171"/>
      <c r="P48" s="171"/>
      <c r="Q48" s="13">
        <f>+'Ark1'!U973</f>
        <v>61.127971473851026</v>
      </c>
      <c r="R48" s="171"/>
      <c r="S48" s="123">
        <f>+'Ark1'!W973</f>
        <v>84.643902535657745</v>
      </c>
      <c r="T48" s="171"/>
      <c r="U48" s="123">
        <f>+'Ark1'!X973</f>
        <v>9.8440154388526846</v>
      </c>
      <c r="V48" s="13">
        <f>+'Ark1'!Y973</f>
        <v>2.1104285260035249</v>
      </c>
      <c r="W48" s="123">
        <f>+'Ark1'!Z973</f>
        <v>-40.657785651878505</v>
      </c>
      <c r="X48" s="18">
        <f t="shared" si="12"/>
        <v>315.5</v>
      </c>
      <c r="Y48" s="13">
        <f>+'Ark1'!T973</f>
        <v>16.349841521394612</v>
      </c>
      <c r="Z48" s="123">
        <f>+'Ark1'!V973</f>
        <v>91.705203180560943</v>
      </c>
      <c r="AA48" s="54"/>
      <c r="AB48" s="6"/>
      <c r="AC48" s="144"/>
      <c r="AD48" s="1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</row>
    <row r="49" spans="1:54" x14ac:dyDescent="0.5">
      <c r="A49" s="54"/>
      <c r="B49" s="3">
        <f>+'Ark1'!C974</f>
        <v>2021</v>
      </c>
      <c r="C49" s="3">
        <f>+'Ark1'!J974</f>
        <v>802</v>
      </c>
      <c r="D49" s="6" t="str">
        <f t="shared" si="9"/>
        <v>Karasjok</v>
      </c>
      <c r="E49" s="6">
        <f>+'Ark1'!H974</f>
        <v>1</v>
      </c>
      <c r="F49" s="120" t="str">
        <f t="shared" si="10"/>
        <v>N</v>
      </c>
      <c r="G49" s="3">
        <f>+'Ark1'!Q974</f>
        <v>0</v>
      </c>
      <c r="H49" s="171"/>
      <c r="I49" s="18">
        <f>+'Ark1'!R974</f>
        <v>0</v>
      </c>
      <c r="J49" s="171"/>
      <c r="K49" s="123">
        <f>+'Ark1'!AA974</f>
        <v>0</v>
      </c>
      <c r="L49" s="171"/>
      <c r="M49" s="171"/>
      <c r="N49" s="123">
        <f>+'Ark1'!AB974</f>
        <v>0</v>
      </c>
      <c r="O49" s="171"/>
      <c r="P49" s="171"/>
      <c r="Q49" s="13">
        <f>+'Ark1'!U974</f>
        <v>0</v>
      </c>
      <c r="R49" s="171"/>
      <c r="S49" s="123">
        <f>+'Ark1'!W974</f>
        <v>0</v>
      </c>
      <c r="T49" s="171"/>
      <c r="U49" s="123">
        <f>+'Ark1'!X974</f>
        <v>0</v>
      </c>
      <c r="V49" s="13">
        <f>+'Ark1'!Y974</f>
        <v>0</v>
      </c>
      <c r="W49" s="123">
        <f>+'Ark1'!Z974</f>
        <v>0</v>
      </c>
      <c r="X49" s="18" t="str">
        <f t="shared" si="12"/>
        <v/>
      </c>
      <c r="Y49" s="13">
        <f>+'Ark1'!T974</f>
        <v>0</v>
      </c>
      <c r="Z49" s="123">
        <f>+'Ark1'!V974</f>
        <v>0</v>
      </c>
      <c r="AA49" s="54"/>
      <c r="AB49" s="6"/>
      <c r="AC49" s="144"/>
      <c r="AD49" s="13"/>
      <c r="AE49" s="6"/>
      <c r="AF49" s="6"/>
      <c r="AG49" s="3"/>
      <c r="AH49" s="13"/>
      <c r="AI49" s="7"/>
      <c r="AJ49" s="3"/>
      <c r="AK49" s="3"/>
      <c r="AL49" s="3"/>
      <c r="AM49" s="3"/>
      <c r="AN49" s="3"/>
      <c r="AO49" s="3"/>
      <c r="AP49" s="3"/>
      <c r="AQ49" s="3"/>
    </row>
    <row r="50" spans="1:54" x14ac:dyDescent="0.5">
      <c r="A50" s="54"/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68"/>
      <c r="AC50" s="144"/>
      <c r="AD50" s="13"/>
      <c r="AE50" s="124"/>
      <c r="AF50" s="68"/>
      <c r="AG50" s="13"/>
      <c r="AH50" s="13"/>
      <c r="AI50" s="13"/>
      <c r="AJ50" s="3"/>
      <c r="AK50" s="13"/>
      <c r="AL50" s="13"/>
      <c r="AM50" s="13"/>
      <c r="AN50" s="13"/>
      <c r="AO50" s="13"/>
      <c r="AP50" s="13"/>
      <c r="AQ50" s="7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</row>
    <row r="51" spans="1:54" x14ac:dyDescent="0.5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68"/>
      <c r="AC51" s="144"/>
      <c r="AD51" s="13"/>
      <c r="AE51" s="124"/>
      <c r="AF51" s="68"/>
      <c r="AG51" s="13"/>
      <c r="AH51" s="13"/>
      <c r="AI51" s="13"/>
      <c r="AJ51" s="3"/>
      <c r="AK51" s="13"/>
      <c r="AL51" s="13"/>
      <c r="AM51" s="13"/>
      <c r="AN51" s="13"/>
      <c r="AO51" s="13"/>
      <c r="AP51" s="13"/>
      <c r="AQ51" s="13"/>
      <c r="AR51" s="3"/>
      <c r="AS51" s="3"/>
    </row>
    <row r="52" spans="1:54" x14ac:dyDescent="0.5">
      <c r="H52" s="3"/>
      <c r="J52" s="3"/>
      <c r="L52" s="3"/>
      <c r="M52" s="3"/>
      <c r="O52" s="3"/>
      <c r="P52" s="3"/>
      <c r="Q52" s="3"/>
      <c r="R52" s="3"/>
      <c r="S52" s="123"/>
      <c r="T52" s="3"/>
      <c r="U52" s="67"/>
      <c r="V52" s="5"/>
      <c r="W52" s="67"/>
      <c r="X52" s="18"/>
      <c r="Y52" s="13"/>
      <c r="Z52" s="67"/>
      <c r="AA52" s="18"/>
      <c r="AB52" s="68"/>
      <c r="AC52" s="144"/>
      <c r="AD52" s="13"/>
      <c r="AE52" s="124"/>
      <c r="AF52" s="68"/>
      <c r="AG52" s="13"/>
      <c r="AH52" s="13"/>
      <c r="AI52" s="13"/>
      <c r="AJ52" s="3"/>
      <c r="AK52" s="13"/>
      <c r="AL52" s="13"/>
      <c r="AM52" s="13"/>
      <c r="AN52" s="13"/>
      <c r="AO52" s="13"/>
      <c r="AP52" s="13"/>
      <c r="AQ52" s="13"/>
      <c r="AR52" s="3"/>
      <c r="AS52" s="3"/>
    </row>
    <row r="53" spans="1:54" x14ac:dyDescent="0.5">
      <c r="H53" s="3"/>
      <c r="J53" s="3"/>
      <c r="L53" s="3"/>
      <c r="M53" s="3"/>
      <c r="O53" s="3"/>
      <c r="P53" s="3"/>
      <c r="Q53" s="3"/>
      <c r="R53" s="3"/>
      <c r="S53" s="123"/>
      <c r="T53" s="3"/>
      <c r="U53" s="67"/>
      <c r="V53" s="5"/>
      <c r="W53" s="67"/>
      <c r="X53" s="18"/>
      <c r="Y53" s="13"/>
      <c r="Z53" s="67"/>
      <c r="AA53" s="18"/>
      <c r="AB53" s="68"/>
      <c r="AC53" s="144"/>
      <c r="AD53" s="13"/>
      <c r="AE53" s="124"/>
      <c r="AF53" s="68"/>
      <c r="AG53" s="13"/>
      <c r="AH53" s="13"/>
      <c r="AI53" s="13"/>
      <c r="AJ53" s="3"/>
      <c r="AK53" s="13"/>
      <c r="AL53" s="13"/>
      <c r="AM53" s="13"/>
      <c r="AN53" s="13"/>
      <c r="AO53" s="13"/>
      <c r="AP53" s="13"/>
      <c r="AQ53" s="13"/>
      <c r="AR53" s="3"/>
      <c r="AS53" s="3"/>
    </row>
    <row r="54" spans="1:54" x14ac:dyDescent="0.5">
      <c r="H54" s="3"/>
      <c r="J54" s="3"/>
      <c r="L54" s="3"/>
      <c r="M54" s="3"/>
      <c r="O54" s="3"/>
      <c r="P54" s="3"/>
      <c r="Q54" s="3"/>
      <c r="R54" s="3"/>
      <c r="S54" s="123"/>
      <c r="T54" s="3"/>
      <c r="U54" s="67"/>
      <c r="V54" s="5"/>
      <c r="W54" s="67"/>
      <c r="X54" s="18"/>
      <c r="Y54" s="13"/>
      <c r="Z54" s="67"/>
      <c r="AA54" s="18"/>
      <c r="AB54" s="68"/>
      <c r="AC54" s="144"/>
      <c r="AD54" s="13"/>
      <c r="AE54" s="124"/>
      <c r="AF54" s="68"/>
      <c r="AG54" s="13"/>
      <c r="AH54" s="13"/>
      <c r="AI54" s="13"/>
      <c r="AJ54" s="3"/>
      <c r="AK54" s="13"/>
      <c r="AL54" s="13"/>
      <c r="AM54" s="13"/>
      <c r="AN54" s="13"/>
      <c r="AO54" s="13"/>
      <c r="AP54" s="13"/>
      <c r="AQ54" s="13"/>
      <c r="AR54" s="3"/>
      <c r="AS54" s="3"/>
    </row>
    <row r="55" spans="1:54" x14ac:dyDescent="0.5">
      <c r="H55" s="3"/>
      <c r="J55" s="3"/>
      <c r="L55" s="3"/>
      <c r="M55" s="3"/>
      <c r="O55" s="3"/>
      <c r="P55" s="3"/>
      <c r="Q55" s="3"/>
      <c r="R55" s="3"/>
      <c r="S55" s="123"/>
      <c r="T55" s="3"/>
      <c r="U55" s="67"/>
      <c r="V55" s="5"/>
      <c r="W55" s="67"/>
      <c r="X55" s="18"/>
      <c r="Y55" s="13"/>
      <c r="Z55" s="67"/>
      <c r="AA55" s="18"/>
      <c r="AB55" s="68"/>
      <c r="AC55" s="144"/>
      <c r="AD55" s="13"/>
      <c r="AE55" s="124"/>
      <c r="AF55" s="68"/>
      <c r="AG55" s="13"/>
      <c r="AH55" s="13"/>
      <c r="AI55" s="13"/>
      <c r="AJ55" s="3"/>
      <c r="AK55" s="13"/>
      <c r="AL55" s="13"/>
      <c r="AM55" s="13"/>
      <c r="AN55" s="13"/>
      <c r="AO55" s="13"/>
      <c r="AP55" s="13"/>
      <c r="AQ55" s="13"/>
      <c r="AR55" s="3"/>
      <c r="AS55" s="3"/>
    </row>
    <row r="56" spans="1:54" x14ac:dyDescent="0.5">
      <c r="H56" s="3"/>
      <c r="J56" s="3"/>
      <c r="L56" s="3"/>
      <c r="M56" s="3"/>
      <c r="O56" s="3"/>
      <c r="P56" s="3"/>
      <c r="Q56" s="3"/>
      <c r="R56" s="3"/>
      <c r="S56" s="123"/>
      <c r="T56" s="3"/>
      <c r="U56" s="67"/>
      <c r="V56" s="5"/>
      <c r="W56" s="67"/>
      <c r="X56" s="18"/>
      <c r="Y56" s="13"/>
      <c r="Z56" s="67"/>
      <c r="AA56" s="18"/>
      <c r="AB56" s="68"/>
      <c r="AC56" s="144"/>
      <c r="AD56" s="13"/>
      <c r="AE56" s="124"/>
      <c r="AF56" s="68"/>
      <c r="AG56" s="13"/>
      <c r="AH56" s="13"/>
      <c r="AI56" s="13"/>
      <c r="AJ56" s="3"/>
      <c r="AK56" s="13"/>
      <c r="AL56" s="13"/>
      <c r="AM56" s="13"/>
      <c r="AN56" s="13"/>
      <c r="AO56" s="13"/>
      <c r="AP56" s="13"/>
      <c r="AQ56" s="13"/>
      <c r="AR56" s="3"/>
      <c r="AS56" s="3"/>
    </row>
    <row r="57" spans="1:54" x14ac:dyDescent="0.5">
      <c r="H57" s="3"/>
      <c r="J57" s="3"/>
      <c r="L57" s="3"/>
      <c r="M57" s="3"/>
      <c r="O57" s="3"/>
      <c r="P57" s="3"/>
      <c r="Q57" s="3"/>
      <c r="R57" s="3"/>
      <c r="S57" s="123"/>
      <c r="T57" s="3"/>
      <c r="U57" s="67"/>
      <c r="V57" s="5"/>
      <c r="W57" s="67"/>
      <c r="X57" s="18"/>
      <c r="Y57" s="13"/>
      <c r="Z57" s="67"/>
      <c r="AA57" s="18"/>
      <c r="AB57" s="68"/>
      <c r="AC57" s="144"/>
      <c r="AD57" s="13"/>
      <c r="AE57" s="124"/>
      <c r="AF57" s="68"/>
      <c r="AG57" s="13"/>
      <c r="AH57" s="13"/>
      <c r="AI57" s="13"/>
      <c r="AJ57" s="3"/>
      <c r="AK57" s="13"/>
      <c r="AL57" s="13"/>
      <c r="AM57" s="13"/>
      <c r="AN57" s="13"/>
      <c r="AO57" s="13"/>
      <c r="AP57" s="13"/>
      <c r="AQ57" s="13"/>
      <c r="AR57" s="3"/>
      <c r="AS57" s="3"/>
    </row>
    <row r="58" spans="1:54" x14ac:dyDescent="0.5">
      <c r="H58" s="3"/>
      <c r="J58" s="3"/>
      <c r="L58" s="3"/>
      <c r="M58" s="3"/>
      <c r="O58" s="3"/>
      <c r="P58" s="3"/>
      <c r="Q58" s="3"/>
      <c r="R58" s="3"/>
      <c r="S58" s="123"/>
      <c r="T58" s="3"/>
      <c r="U58" s="67"/>
      <c r="V58" s="5"/>
      <c r="W58" s="67"/>
      <c r="X58" s="18"/>
      <c r="Y58" s="13"/>
      <c r="Z58" s="67"/>
      <c r="AA58" s="18"/>
      <c r="AB58" s="68"/>
      <c r="AC58" s="144"/>
      <c r="AD58" s="13"/>
      <c r="AE58" s="124"/>
      <c r="AF58" s="68"/>
      <c r="AG58" s="13"/>
      <c r="AH58" s="13"/>
      <c r="AI58" s="13"/>
      <c r="AJ58" s="3"/>
      <c r="AK58" s="13"/>
      <c r="AL58" s="13"/>
      <c r="AM58" s="13"/>
      <c r="AN58" s="13"/>
      <c r="AO58" s="13"/>
      <c r="AP58" s="13"/>
      <c r="AQ58" s="13"/>
      <c r="AR58" s="3"/>
      <c r="AS58" s="3"/>
    </row>
    <row r="59" spans="1:54" x14ac:dyDescent="0.5">
      <c r="H59" s="3"/>
      <c r="J59" s="3"/>
      <c r="L59" s="3"/>
      <c r="M59" s="3"/>
      <c r="O59" s="3"/>
      <c r="P59" s="3"/>
      <c r="Q59" s="3"/>
      <c r="R59" s="3"/>
      <c r="S59" s="123"/>
      <c r="T59" s="3"/>
      <c r="U59" s="67"/>
      <c r="V59" s="5"/>
      <c r="W59" s="67"/>
      <c r="X59" s="18"/>
      <c r="Y59" s="13"/>
      <c r="Z59" s="67"/>
      <c r="AA59" s="18"/>
      <c r="AB59" s="68"/>
      <c r="AC59" s="144"/>
      <c r="AD59" s="13"/>
      <c r="AE59" s="124"/>
      <c r="AF59" s="68"/>
      <c r="AG59" s="13"/>
      <c r="AH59" s="13"/>
      <c r="AI59" s="13"/>
      <c r="AJ59" s="3"/>
      <c r="AK59" s="13"/>
      <c r="AL59" s="13"/>
      <c r="AM59" s="13"/>
      <c r="AN59" s="13"/>
      <c r="AO59" s="13"/>
      <c r="AP59" s="13"/>
      <c r="AQ59" s="13"/>
      <c r="AR59" s="3"/>
      <c r="AS59" s="3"/>
    </row>
    <row r="60" spans="1:54" x14ac:dyDescent="0.5">
      <c r="H60" s="3"/>
      <c r="J60" s="3"/>
      <c r="L60" s="3"/>
      <c r="M60" s="3"/>
      <c r="O60" s="3"/>
      <c r="P60" s="3"/>
      <c r="Q60" s="3"/>
      <c r="R60" s="3"/>
      <c r="S60" s="123"/>
      <c r="T60" s="3"/>
      <c r="U60" s="67"/>
      <c r="V60" s="5"/>
      <c r="W60" s="67"/>
      <c r="X60" s="18"/>
      <c r="Y60" s="13"/>
      <c r="Z60" s="67"/>
      <c r="AA60" s="18"/>
      <c r="AB60" s="68"/>
      <c r="AC60" s="144"/>
      <c r="AD60" s="13"/>
      <c r="AE60" s="124"/>
      <c r="AF60" s="68"/>
      <c r="AG60" s="13"/>
      <c r="AH60" s="13"/>
      <c r="AI60" s="13"/>
      <c r="AJ60" s="3"/>
      <c r="AK60" s="13"/>
      <c r="AL60" s="13"/>
      <c r="AM60" s="13"/>
      <c r="AN60" s="13"/>
      <c r="AO60" s="13"/>
      <c r="AP60" s="13"/>
      <c r="AQ60" s="13"/>
      <c r="AR60" s="3"/>
      <c r="AS60" s="3"/>
    </row>
    <row r="61" spans="1:54" x14ac:dyDescent="0.5">
      <c r="H61" s="3"/>
      <c r="J61" s="3"/>
      <c r="L61" s="3"/>
      <c r="M61" s="3"/>
      <c r="O61" s="3"/>
      <c r="P61" s="3"/>
      <c r="Q61" s="3"/>
      <c r="R61" s="3"/>
      <c r="S61" s="123"/>
      <c r="T61" s="3"/>
      <c r="U61" s="67"/>
      <c r="V61" s="5"/>
      <c r="W61" s="67"/>
      <c r="X61" s="18"/>
      <c r="Y61" s="13"/>
      <c r="Z61" s="67"/>
      <c r="AA61" s="18"/>
      <c r="AB61" s="68"/>
      <c r="AC61" s="144"/>
      <c r="AD61" s="13"/>
      <c r="AE61" s="124"/>
      <c r="AF61" s="68"/>
      <c r="AG61" s="13"/>
      <c r="AH61" s="13"/>
      <c r="AI61" s="13"/>
      <c r="AJ61" s="3"/>
      <c r="AK61" s="13"/>
      <c r="AL61" s="13"/>
      <c r="AM61" s="13"/>
      <c r="AN61" s="13"/>
      <c r="AO61" s="13"/>
      <c r="AP61" s="13"/>
      <c r="AQ61" s="13"/>
      <c r="AR61" s="3"/>
      <c r="AS61" s="3"/>
    </row>
    <row r="62" spans="1:54" x14ac:dyDescent="0.5">
      <c r="H62" s="3"/>
      <c r="J62" s="3"/>
      <c r="L62" s="3"/>
      <c r="M62" s="3"/>
      <c r="O62" s="3"/>
      <c r="P62" s="3"/>
      <c r="Q62" s="3"/>
      <c r="R62" s="3"/>
      <c r="S62" s="123"/>
      <c r="T62" s="3"/>
      <c r="U62" s="67"/>
      <c r="V62" s="5"/>
      <c r="W62" s="67"/>
      <c r="X62" s="18"/>
      <c r="Y62" s="13"/>
      <c r="Z62" s="67"/>
      <c r="AA62" s="18"/>
      <c r="AB62" s="68"/>
      <c r="AC62" s="144"/>
      <c r="AD62" s="13"/>
      <c r="AE62" s="124"/>
      <c r="AF62" s="68"/>
      <c r="AG62" s="13"/>
      <c r="AH62" s="13"/>
      <c r="AI62" s="13"/>
      <c r="AJ62" s="3"/>
      <c r="AK62" s="13"/>
      <c r="AL62" s="13"/>
      <c r="AM62" s="13"/>
      <c r="AN62" s="13"/>
      <c r="AO62" s="13"/>
      <c r="AP62" s="13"/>
      <c r="AQ62" s="13"/>
      <c r="AR62" s="3"/>
      <c r="AS62" s="3"/>
    </row>
    <row r="63" spans="1:54" x14ac:dyDescent="0.5">
      <c r="H63" s="3"/>
      <c r="J63" s="3"/>
      <c r="L63" s="3"/>
      <c r="M63" s="3"/>
      <c r="O63" s="3"/>
      <c r="P63" s="3"/>
      <c r="Q63" s="3"/>
      <c r="R63" s="3"/>
      <c r="S63" s="123"/>
      <c r="T63" s="3"/>
      <c r="U63" s="67"/>
      <c r="V63" s="5"/>
      <c r="W63" s="67"/>
      <c r="X63" s="18"/>
      <c r="Y63" s="13"/>
      <c r="Z63" s="67"/>
      <c r="AA63" s="18"/>
      <c r="AB63" s="68"/>
      <c r="AC63" s="144"/>
      <c r="AD63" s="13"/>
      <c r="AE63" s="124"/>
      <c r="AF63" s="68"/>
      <c r="AG63" s="13"/>
      <c r="AH63" s="13"/>
      <c r="AI63" s="13"/>
      <c r="AJ63" s="3"/>
      <c r="AK63" s="13"/>
      <c r="AL63" s="13"/>
      <c r="AM63" s="13"/>
      <c r="AN63" s="13"/>
      <c r="AO63" s="13"/>
      <c r="AP63" s="13"/>
      <c r="AQ63" s="13"/>
      <c r="AR63" s="3"/>
      <c r="AS63" s="3"/>
    </row>
    <row r="64" spans="1:54" x14ac:dyDescent="0.5">
      <c r="H64" s="3"/>
      <c r="J64" s="3"/>
      <c r="L64" s="3"/>
      <c r="M64" s="3"/>
      <c r="O64" s="3"/>
      <c r="P64" s="3"/>
      <c r="Q64" s="3"/>
      <c r="R64" s="3"/>
      <c r="S64" s="123"/>
      <c r="T64" s="3"/>
      <c r="U64" s="67"/>
      <c r="V64" s="5"/>
      <c r="W64" s="67"/>
      <c r="X64" s="18"/>
      <c r="Y64" s="13"/>
      <c r="Z64" s="67"/>
      <c r="AA64" s="18"/>
      <c r="AB64" s="68"/>
      <c r="AC64" s="144"/>
      <c r="AD64" s="13"/>
      <c r="AE64" s="124"/>
      <c r="AF64" s="68"/>
      <c r="AG64" s="13"/>
      <c r="AH64" s="13"/>
      <c r="AI64" s="13"/>
      <c r="AJ64" s="3"/>
      <c r="AK64" s="13"/>
      <c r="AL64" s="13"/>
      <c r="AM64" s="13"/>
      <c r="AN64" s="13"/>
      <c r="AO64" s="13"/>
      <c r="AP64" s="13"/>
      <c r="AQ64" s="13"/>
      <c r="AR64" s="3"/>
      <c r="AS64" s="3"/>
    </row>
    <row r="65" spans="8:50" x14ac:dyDescent="0.5">
      <c r="H65" s="3"/>
      <c r="J65" s="3"/>
      <c r="L65" s="3"/>
      <c r="M65" s="3"/>
      <c r="O65" s="3"/>
      <c r="P65" s="3"/>
      <c r="Q65" s="3"/>
      <c r="R65" s="3"/>
      <c r="S65" s="123"/>
      <c r="T65" s="3"/>
      <c r="U65" s="67"/>
      <c r="V65" s="5"/>
      <c r="W65" s="67"/>
      <c r="X65" s="18"/>
      <c r="Y65" s="13"/>
      <c r="Z65" s="67"/>
      <c r="AA65" s="18"/>
      <c r="AB65" s="68"/>
      <c r="AC65" s="144"/>
      <c r="AD65" s="13"/>
      <c r="AE65" s="124"/>
      <c r="AF65" s="68"/>
      <c r="AG65" s="13"/>
      <c r="AH65" s="13"/>
      <c r="AI65" s="13"/>
      <c r="AJ65" s="3"/>
      <c r="AK65" s="13"/>
      <c r="AL65" s="13"/>
      <c r="AM65" s="13"/>
      <c r="AN65" s="13"/>
      <c r="AO65" s="13"/>
      <c r="AP65" s="13"/>
      <c r="AQ65" s="13"/>
      <c r="AR65" s="3"/>
      <c r="AS65" s="3"/>
    </row>
    <row r="66" spans="8:50" x14ac:dyDescent="0.5">
      <c r="H66" s="3"/>
      <c r="J66" s="3"/>
      <c r="L66" s="3"/>
      <c r="M66" s="3"/>
      <c r="O66" s="3"/>
      <c r="P66" s="3"/>
      <c r="Q66" s="3"/>
      <c r="R66" s="3"/>
      <c r="S66" s="123"/>
      <c r="T66" s="3"/>
      <c r="U66" s="67"/>
      <c r="V66" s="5"/>
      <c r="W66" s="67"/>
      <c r="X66" s="18"/>
      <c r="Y66" s="13"/>
      <c r="Z66" s="67"/>
      <c r="AA66" s="18"/>
      <c r="AB66" s="68"/>
      <c r="AC66" s="144"/>
      <c r="AD66" s="13"/>
      <c r="AE66" s="124"/>
      <c r="AF66" s="68"/>
      <c r="AG66" s="13"/>
      <c r="AH66" s="13"/>
      <c r="AI66" s="13"/>
      <c r="AJ66" s="3"/>
      <c r="AK66" s="13"/>
      <c r="AL66" s="13"/>
      <c r="AM66" s="13"/>
      <c r="AN66" s="13"/>
      <c r="AO66" s="13"/>
      <c r="AP66" s="13"/>
      <c r="AQ66" s="13"/>
      <c r="AR66" s="3"/>
      <c r="AS66" s="3"/>
    </row>
    <row r="67" spans="8:50" x14ac:dyDescent="0.5">
      <c r="H67" s="3"/>
      <c r="J67" s="3"/>
      <c r="L67" s="3"/>
      <c r="M67" s="3"/>
      <c r="O67" s="3"/>
      <c r="P67" s="3"/>
      <c r="Q67" s="3"/>
      <c r="R67" s="3"/>
      <c r="S67" s="123"/>
      <c r="T67" s="3"/>
      <c r="U67" s="67"/>
      <c r="V67" s="5"/>
      <c r="W67" s="67"/>
      <c r="X67" s="18"/>
      <c r="Y67" s="13"/>
      <c r="Z67" s="67"/>
      <c r="AA67" s="18"/>
      <c r="AB67" s="68"/>
      <c r="AC67" s="144"/>
      <c r="AD67" s="13"/>
      <c r="AE67" s="124"/>
      <c r="AF67" s="68"/>
      <c r="AG67" s="13"/>
      <c r="AH67" s="13"/>
      <c r="AI67" s="13"/>
      <c r="AJ67" s="3"/>
      <c r="AK67" s="13"/>
      <c r="AL67" s="13"/>
      <c r="AM67" s="13"/>
      <c r="AN67" s="13"/>
      <c r="AO67" s="13"/>
      <c r="AP67" s="13"/>
      <c r="AQ67" s="13"/>
      <c r="AR67" s="3"/>
      <c r="AS67" s="3"/>
    </row>
    <row r="68" spans="8:50" x14ac:dyDescent="0.5">
      <c r="H68" s="3"/>
      <c r="J68" s="3"/>
      <c r="L68" s="3"/>
      <c r="M68" s="3"/>
      <c r="O68" s="3"/>
      <c r="P68" s="3"/>
      <c r="Q68" s="3"/>
      <c r="R68" s="3"/>
      <c r="S68" s="123"/>
      <c r="T68" s="3"/>
      <c r="U68" s="67"/>
      <c r="V68" s="5"/>
      <c r="W68" s="67"/>
      <c r="X68" s="18"/>
      <c r="Y68" s="13"/>
      <c r="Z68" s="67"/>
      <c r="AA68" s="18"/>
      <c r="AB68" s="68"/>
      <c r="AC68" s="144"/>
      <c r="AD68" s="13"/>
      <c r="AE68" s="124"/>
      <c r="AF68" s="68"/>
      <c r="AG68" s="13"/>
      <c r="AH68" s="13"/>
      <c r="AI68" s="13"/>
      <c r="AJ68" s="3"/>
      <c r="AK68" s="13"/>
      <c r="AL68" s="13"/>
      <c r="AM68" s="13"/>
      <c r="AN68" s="13"/>
      <c r="AO68" s="13"/>
      <c r="AP68" s="13"/>
      <c r="AQ68" s="13"/>
      <c r="AR68" s="3"/>
      <c r="AS68" s="3"/>
    </row>
    <row r="69" spans="8:50" x14ac:dyDescent="0.5">
      <c r="H69" s="3"/>
      <c r="J69" s="3"/>
      <c r="L69" s="3"/>
      <c r="M69" s="3"/>
      <c r="O69" s="3"/>
      <c r="P69" s="3"/>
      <c r="Q69" s="3"/>
      <c r="R69" s="3"/>
      <c r="S69" s="123"/>
      <c r="T69" s="3"/>
      <c r="U69" s="67"/>
      <c r="V69" s="5"/>
      <c r="W69" s="67"/>
      <c r="X69" s="18"/>
      <c r="Y69" s="13"/>
      <c r="Z69" s="67"/>
      <c r="AA69" s="18"/>
      <c r="AB69" s="68"/>
      <c r="AC69" s="144"/>
      <c r="AD69" s="13"/>
      <c r="AE69" s="124"/>
      <c r="AF69" s="68"/>
      <c r="AG69" s="13"/>
      <c r="AH69" s="13"/>
      <c r="AI69" s="13"/>
      <c r="AJ69" s="3"/>
      <c r="AK69" s="13"/>
      <c r="AL69" s="13"/>
      <c r="AM69" s="13"/>
      <c r="AN69" s="13"/>
      <c r="AO69" s="13"/>
      <c r="AP69" s="13"/>
      <c r="AQ69" s="13"/>
      <c r="AR69" s="3"/>
      <c r="AS69" s="3"/>
    </row>
    <row r="70" spans="8:50" x14ac:dyDescent="0.5">
      <c r="H70" s="3"/>
      <c r="J70" s="3"/>
      <c r="L70" s="3"/>
      <c r="M70" s="3"/>
      <c r="O70" s="3"/>
      <c r="P70" s="3"/>
      <c r="Q70" s="3"/>
      <c r="R70" s="3"/>
      <c r="S70" s="123"/>
      <c r="T70" s="3"/>
      <c r="U70" s="67"/>
      <c r="V70" s="5"/>
      <c r="W70" s="67"/>
      <c r="X70" s="18"/>
      <c r="Y70" s="13"/>
      <c r="Z70" s="67"/>
      <c r="AA70" s="18"/>
      <c r="AB70" s="68"/>
      <c r="AC70" s="144"/>
      <c r="AD70" s="13"/>
      <c r="AE70" s="124"/>
      <c r="AF70" s="68"/>
      <c r="AG70" s="13"/>
      <c r="AH70" s="13"/>
      <c r="AI70" s="13"/>
      <c r="AJ70" s="3"/>
      <c r="AK70" s="13"/>
      <c r="AL70" s="13"/>
      <c r="AM70" s="13"/>
      <c r="AN70" s="13"/>
      <c r="AO70" s="13"/>
      <c r="AP70" s="13"/>
      <c r="AQ70" s="13"/>
      <c r="AR70" s="3"/>
      <c r="AS70" s="3"/>
    </row>
    <row r="71" spans="8:50" x14ac:dyDescent="0.5">
      <c r="H71" s="3"/>
      <c r="J71" s="3"/>
      <c r="L71" s="3"/>
      <c r="M71" s="3"/>
      <c r="O71" s="3"/>
      <c r="P71" s="3"/>
      <c r="Q71" s="3"/>
      <c r="R71" s="3"/>
      <c r="S71" s="123"/>
      <c r="T71" s="3"/>
      <c r="U71" s="67"/>
      <c r="V71" s="5"/>
      <c r="W71" s="67"/>
      <c r="X71" s="18"/>
      <c r="Y71" s="13"/>
      <c r="Z71" s="67"/>
      <c r="AA71" s="18"/>
      <c r="AB71" s="68"/>
      <c r="AC71" s="144"/>
      <c r="AD71" s="13"/>
      <c r="AE71" s="124"/>
      <c r="AF71" s="68"/>
      <c r="AG71" s="13"/>
      <c r="AH71" s="13"/>
      <c r="AI71" s="13"/>
      <c r="AJ71" s="3"/>
      <c r="AK71" s="13"/>
      <c r="AL71" s="13"/>
      <c r="AM71" s="13"/>
      <c r="AN71" s="13"/>
      <c r="AO71" s="13"/>
      <c r="AP71" s="13"/>
      <c r="AQ71" s="13"/>
      <c r="AR71" s="3"/>
      <c r="AS71" s="3"/>
    </row>
    <row r="72" spans="8:50" x14ac:dyDescent="0.5">
      <c r="H72" s="3"/>
      <c r="J72" s="3"/>
      <c r="L72" s="3"/>
      <c r="M72" s="3"/>
      <c r="O72" s="3"/>
      <c r="P72" s="3"/>
      <c r="Q72" s="3"/>
      <c r="R72" s="3"/>
      <c r="S72" s="123"/>
      <c r="T72" s="3"/>
      <c r="U72" s="67"/>
      <c r="V72" s="5"/>
      <c r="W72" s="67"/>
      <c r="X72" s="18"/>
      <c r="Y72" s="13"/>
      <c r="Z72" s="67"/>
      <c r="AA72" s="18"/>
      <c r="AB72" s="68"/>
      <c r="AC72" s="144"/>
      <c r="AD72" s="13"/>
      <c r="AE72" s="124"/>
      <c r="AF72" s="68"/>
      <c r="AG72" s="13"/>
      <c r="AH72" s="13"/>
      <c r="AI72" s="13"/>
      <c r="AJ72" s="3"/>
      <c r="AK72" s="13"/>
      <c r="AL72" s="13"/>
      <c r="AM72" s="13"/>
      <c r="AN72" s="13"/>
      <c r="AO72" s="13"/>
      <c r="AP72" s="13"/>
      <c r="AQ72" s="13"/>
      <c r="AR72" s="3"/>
      <c r="AS72" s="3"/>
    </row>
    <row r="73" spans="8:50" x14ac:dyDescent="0.5">
      <c r="H73" s="3"/>
      <c r="J73" s="3"/>
      <c r="L73" s="3"/>
      <c r="M73" s="3"/>
      <c r="O73" s="3"/>
      <c r="P73" s="3"/>
      <c r="Q73" s="3"/>
      <c r="R73" s="3"/>
      <c r="S73" s="123"/>
      <c r="T73" s="3"/>
      <c r="U73" s="67"/>
      <c r="V73" s="5"/>
      <c r="W73" s="67"/>
      <c r="X73" s="18"/>
      <c r="Y73" s="13"/>
      <c r="Z73" s="67"/>
      <c r="AA73" s="18"/>
      <c r="AB73" s="68"/>
      <c r="AC73" s="144"/>
      <c r="AD73" s="13"/>
      <c r="AE73" s="124"/>
      <c r="AF73" s="68"/>
      <c r="AG73" s="13"/>
      <c r="AH73" s="13"/>
      <c r="AI73" s="13"/>
      <c r="AJ73" s="3"/>
      <c r="AK73" s="13"/>
      <c r="AL73" s="13"/>
      <c r="AM73" s="13"/>
      <c r="AN73" s="13"/>
      <c r="AO73" s="13"/>
      <c r="AP73" s="13"/>
      <c r="AQ73" s="13"/>
      <c r="AR73" s="3"/>
      <c r="AS73" s="3"/>
    </row>
    <row r="74" spans="8:50" x14ac:dyDescent="0.5">
      <c r="H74" s="3"/>
      <c r="J74" s="3"/>
      <c r="L74" s="3"/>
      <c r="M74" s="3"/>
      <c r="O74" s="3"/>
      <c r="P74" s="3"/>
      <c r="Q74" s="3"/>
      <c r="R74" s="3"/>
      <c r="S74" s="123"/>
      <c r="T74" s="3"/>
      <c r="U74" s="67"/>
      <c r="V74" s="5"/>
      <c r="W74" s="67"/>
      <c r="X74" s="18"/>
      <c r="Y74" s="13"/>
      <c r="Z74" s="67"/>
      <c r="AA74" s="18"/>
      <c r="AB74" s="68"/>
      <c r="AC74" s="144"/>
      <c r="AD74" s="13"/>
      <c r="AE74" s="124"/>
      <c r="AF74" s="68"/>
      <c r="AG74" s="13"/>
      <c r="AH74" s="13"/>
      <c r="AI74" s="13"/>
      <c r="AJ74" s="3"/>
      <c r="AK74" s="13"/>
      <c r="AL74" s="13"/>
      <c r="AM74" s="13"/>
      <c r="AN74" s="13"/>
      <c r="AO74" s="13"/>
      <c r="AP74" s="13"/>
      <c r="AQ74" s="13"/>
      <c r="AR74" s="6"/>
      <c r="AS74" s="14"/>
      <c r="AT74" s="14"/>
      <c r="AU74" s="13"/>
      <c r="AV74" s="7"/>
      <c r="AW74" s="3"/>
      <c r="AX74" s="3"/>
    </row>
    <row r="75" spans="8:50" x14ac:dyDescent="0.5">
      <c r="H75" s="3"/>
      <c r="J75" s="3"/>
      <c r="L75" s="3"/>
      <c r="M75" s="3"/>
      <c r="O75" s="3"/>
      <c r="P75" s="3"/>
      <c r="Q75" s="3"/>
      <c r="R75" s="3"/>
      <c r="S75" s="123"/>
      <c r="T75" s="3"/>
      <c r="U75" s="67"/>
      <c r="V75" s="5"/>
      <c r="W75" s="67"/>
      <c r="X75" s="18"/>
      <c r="Y75" s="13"/>
      <c r="Z75" s="67"/>
      <c r="AA75" s="18"/>
      <c r="AB75" s="68"/>
      <c r="AC75" s="144"/>
      <c r="AD75" s="13"/>
      <c r="AE75" s="124"/>
      <c r="AF75" s="68"/>
      <c r="AG75" s="13"/>
      <c r="AH75" s="13"/>
      <c r="AI75" s="13"/>
      <c r="AJ75" s="3"/>
      <c r="AK75" s="13"/>
      <c r="AL75" s="13"/>
      <c r="AM75" s="13"/>
      <c r="AN75" s="13"/>
      <c r="AO75" s="13"/>
      <c r="AP75" s="13"/>
      <c r="AQ75" s="13"/>
      <c r="AR75" s="6"/>
      <c r="AS75" s="14"/>
      <c r="AT75" s="14"/>
      <c r="AU75" s="13"/>
      <c r="AV75" s="7"/>
      <c r="AW75" s="3"/>
      <c r="AX75" s="3"/>
    </row>
    <row r="76" spans="8:50" x14ac:dyDescent="0.5">
      <c r="H76" s="3"/>
      <c r="J76" s="3"/>
      <c r="L76" s="3"/>
      <c r="M76" s="3"/>
      <c r="O76" s="3"/>
      <c r="P76" s="3"/>
      <c r="Q76" s="3"/>
      <c r="R76" s="3"/>
      <c r="S76" s="123"/>
      <c r="T76" s="3"/>
      <c r="U76" s="67"/>
      <c r="V76" s="5"/>
      <c r="W76" s="67"/>
      <c r="X76" s="18"/>
      <c r="Y76" s="13"/>
      <c r="Z76" s="67"/>
      <c r="AA76" s="18"/>
      <c r="AB76" s="68"/>
      <c r="AC76" s="144"/>
      <c r="AD76" s="13"/>
      <c r="AE76" s="124"/>
      <c r="AF76" s="68"/>
      <c r="AG76" s="13"/>
      <c r="AH76" s="13"/>
      <c r="AI76" s="13"/>
      <c r="AJ76" s="3"/>
      <c r="AK76" s="13"/>
      <c r="AL76" s="13"/>
      <c r="AM76" s="13"/>
      <c r="AN76" s="13"/>
      <c r="AO76" s="13"/>
      <c r="AP76" s="13"/>
      <c r="AQ76" s="13"/>
      <c r="AR76" s="6"/>
      <c r="AS76" s="14"/>
      <c r="AT76" s="14"/>
      <c r="AU76" s="13"/>
      <c r="AV76" s="7"/>
      <c r="AW76" s="3"/>
      <c r="AX76" s="3"/>
    </row>
    <row r="77" spans="8:50" x14ac:dyDescent="0.5">
      <c r="H77" s="3"/>
      <c r="J77" s="3"/>
      <c r="L77" s="3"/>
      <c r="M77" s="3"/>
      <c r="O77" s="3"/>
      <c r="P77" s="3"/>
      <c r="Q77" s="3"/>
      <c r="R77" s="3"/>
      <c r="S77" s="123"/>
      <c r="T77" s="3"/>
      <c r="U77" s="67"/>
      <c r="V77" s="5"/>
      <c r="W77" s="67"/>
      <c r="X77" s="18"/>
      <c r="Y77" s="13"/>
      <c r="Z77" s="67"/>
      <c r="AA77" s="18"/>
      <c r="AB77" s="68"/>
      <c r="AC77" s="144"/>
      <c r="AD77" s="13"/>
      <c r="AE77" s="124"/>
      <c r="AF77" s="68"/>
      <c r="AG77" s="13"/>
      <c r="AH77" s="13"/>
      <c r="AI77" s="13"/>
      <c r="AJ77" s="3"/>
      <c r="AK77" s="13"/>
      <c r="AL77" s="13"/>
      <c r="AM77" s="13"/>
      <c r="AN77" s="13"/>
      <c r="AO77" s="13"/>
      <c r="AP77" s="13"/>
      <c r="AQ77" s="13"/>
      <c r="AR77" s="6"/>
      <c r="AS77" s="14"/>
      <c r="AT77" s="14"/>
      <c r="AU77" s="14"/>
      <c r="AV77" s="7"/>
      <c r="AW77" s="3"/>
      <c r="AX77" s="3"/>
    </row>
    <row r="78" spans="8:50" x14ac:dyDescent="0.5">
      <c r="H78" s="3"/>
      <c r="J78" s="3"/>
      <c r="L78" s="3"/>
      <c r="M78" s="3"/>
      <c r="O78" s="3"/>
      <c r="P78" s="3"/>
      <c r="Q78" s="3"/>
      <c r="R78" s="3"/>
      <c r="S78" s="123"/>
      <c r="T78" s="3"/>
      <c r="U78" s="67"/>
      <c r="V78" s="5"/>
      <c r="W78" s="67"/>
      <c r="X78" s="18"/>
      <c r="Y78" s="13"/>
      <c r="Z78" s="67"/>
      <c r="AA78" s="18"/>
      <c r="AB78" s="68"/>
      <c r="AC78" s="144"/>
      <c r="AD78" s="13"/>
      <c r="AE78" s="124"/>
      <c r="AF78" s="68"/>
      <c r="AG78" s="13"/>
      <c r="AH78" s="13"/>
      <c r="AI78" s="13"/>
      <c r="AJ78" s="3"/>
      <c r="AK78" s="13"/>
      <c r="AL78" s="13"/>
      <c r="AM78" s="13"/>
      <c r="AN78" s="13"/>
      <c r="AO78" s="13"/>
      <c r="AP78" s="13"/>
      <c r="AQ78" s="13"/>
      <c r="AR78" s="6"/>
      <c r="AS78" s="14"/>
      <c r="AT78" s="14"/>
      <c r="AU78" s="14"/>
      <c r="AV78" s="7"/>
      <c r="AW78" s="3"/>
      <c r="AX78" s="3"/>
    </row>
    <row r="79" spans="8:50" x14ac:dyDescent="0.5">
      <c r="H79" s="3"/>
      <c r="J79" s="3"/>
      <c r="L79" s="3"/>
      <c r="M79" s="3"/>
      <c r="O79" s="3"/>
      <c r="P79" s="3"/>
      <c r="Q79" s="3"/>
      <c r="R79" s="3"/>
      <c r="S79" s="123"/>
      <c r="T79" s="3"/>
      <c r="U79" s="67"/>
      <c r="V79" s="5"/>
      <c r="W79" s="67"/>
      <c r="X79" s="18"/>
      <c r="Y79" s="13"/>
      <c r="Z79" s="67"/>
      <c r="AA79" s="18"/>
      <c r="AB79" s="68"/>
      <c r="AC79" s="144"/>
      <c r="AD79" s="13"/>
      <c r="AE79" s="124"/>
      <c r="AF79" s="68"/>
      <c r="AG79" s="13"/>
      <c r="AH79" s="13"/>
      <c r="AI79" s="13"/>
      <c r="AJ79" s="3"/>
      <c r="AK79" s="13"/>
      <c r="AL79" s="13"/>
      <c r="AM79" s="13"/>
      <c r="AN79" s="13"/>
      <c r="AO79" s="13"/>
      <c r="AP79" s="13"/>
      <c r="AQ79" s="13"/>
      <c r="AR79" s="6"/>
      <c r="AS79" s="14"/>
      <c r="AT79" s="14"/>
      <c r="AU79" s="14"/>
      <c r="AV79" s="7"/>
      <c r="AW79" s="3"/>
      <c r="AX79" s="3"/>
    </row>
    <row r="80" spans="8:50" x14ac:dyDescent="0.5">
      <c r="H80" s="3"/>
      <c r="J80" s="3"/>
      <c r="L80" s="3"/>
      <c r="M80" s="3"/>
      <c r="O80" s="3"/>
      <c r="P80" s="3"/>
      <c r="Q80" s="3"/>
      <c r="R80" s="3"/>
      <c r="S80" s="123"/>
      <c r="T80" s="3"/>
      <c r="U80" s="67"/>
      <c r="V80" s="5"/>
      <c r="W80" s="67"/>
      <c r="X80" s="18"/>
      <c r="Y80" s="13"/>
      <c r="Z80" s="67"/>
      <c r="AA80" s="18"/>
      <c r="AB80" s="68"/>
      <c r="AC80" s="144"/>
      <c r="AD80" s="13"/>
      <c r="AE80" s="124"/>
      <c r="AF80" s="68"/>
      <c r="AG80" s="13"/>
      <c r="AH80" s="13"/>
      <c r="AI80" s="13"/>
      <c r="AJ80" s="3"/>
      <c r="AK80" s="13"/>
      <c r="AL80" s="13"/>
      <c r="AM80" s="13"/>
      <c r="AN80" s="13"/>
      <c r="AO80" s="13"/>
      <c r="AP80" s="13"/>
      <c r="AQ80" s="13"/>
      <c r="AR80" s="6"/>
      <c r="AS80" s="14"/>
      <c r="AT80" s="14"/>
      <c r="AU80" s="14"/>
      <c r="AV80" s="7"/>
      <c r="AW80" s="3"/>
      <c r="AX80" s="3"/>
    </row>
    <row r="81" spans="8:52" x14ac:dyDescent="0.5">
      <c r="H81" s="3"/>
      <c r="J81" s="3"/>
      <c r="L81" s="3"/>
      <c r="M81" s="3"/>
      <c r="O81" s="3"/>
      <c r="P81" s="3"/>
      <c r="Q81" s="3"/>
      <c r="R81" s="3"/>
      <c r="S81" s="123"/>
      <c r="T81" s="3"/>
      <c r="U81" s="67"/>
      <c r="V81" s="5"/>
      <c r="W81" s="67"/>
      <c r="X81" s="18"/>
      <c r="Y81" s="13"/>
      <c r="Z81" s="67"/>
      <c r="AA81" s="18"/>
      <c r="AB81" s="68"/>
      <c r="AC81" s="145"/>
      <c r="AD81" s="3"/>
      <c r="AE81" s="124"/>
      <c r="AF81" s="68"/>
      <c r="AG81" s="13"/>
      <c r="AH81" s="13"/>
      <c r="AI81" s="13"/>
      <c r="AJ81" s="3"/>
      <c r="AK81" s="13"/>
      <c r="AL81" s="13"/>
      <c r="AM81" s="13"/>
      <c r="AN81" s="13"/>
      <c r="AO81" s="13"/>
      <c r="AP81" s="13"/>
      <c r="AQ81" s="13"/>
      <c r="AR81" s="6"/>
      <c r="AS81" s="14"/>
      <c r="AT81" s="14"/>
      <c r="AU81" s="7"/>
      <c r="AV81" s="7"/>
      <c r="AW81" s="3"/>
      <c r="AX81" s="3"/>
    </row>
    <row r="82" spans="8:52" x14ac:dyDescent="0.5">
      <c r="H82" s="3"/>
      <c r="J82" s="3"/>
      <c r="L82" s="3"/>
      <c r="M82" s="3"/>
      <c r="O82" s="3"/>
      <c r="P82" s="3"/>
      <c r="Q82" s="3"/>
      <c r="R82" s="3"/>
      <c r="S82" s="123"/>
      <c r="T82" s="3"/>
      <c r="U82" s="67"/>
      <c r="V82" s="5"/>
      <c r="W82" s="67"/>
      <c r="X82" s="18"/>
      <c r="Y82" s="13"/>
      <c r="Z82" s="67"/>
      <c r="AA82" s="18"/>
      <c r="AB82" s="68"/>
      <c r="AC82" s="145"/>
      <c r="AD82" s="3"/>
      <c r="AE82" s="124"/>
      <c r="AF82" s="68"/>
      <c r="AG82" s="13"/>
      <c r="AH82" s="13"/>
      <c r="AI82" s="13"/>
      <c r="AJ82" s="3"/>
      <c r="AK82" s="13"/>
      <c r="AL82" s="13"/>
      <c r="AM82" s="13"/>
      <c r="AN82" s="13"/>
      <c r="AO82" s="13"/>
      <c r="AP82" s="13"/>
      <c r="AQ82" s="13"/>
      <c r="AR82" s="6"/>
      <c r="AS82" s="14"/>
      <c r="AT82" s="14"/>
      <c r="AU82" s="7"/>
      <c r="AV82" s="7"/>
      <c r="AW82" s="3"/>
      <c r="AX82" s="3"/>
    </row>
    <row r="83" spans="8:52" x14ac:dyDescent="0.5">
      <c r="H83" s="3"/>
      <c r="J83" s="3"/>
      <c r="L83" s="3"/>
      <c r="M83" s="3"/>
      <c r="O83" s="3"/>
      <c r="P83" s="3"/>
      <c r="Q83" s="3"/>
      <c r="R83" s="3"/>
      <c r="S83" s="123"/>
      <c r="T83" s="3"/>
      <c r="U83" s="67"/>
      <c r="V83" s="5"/>
      <c r="W83" s="67"/>
      <c r="X83" s="18"/>
      <c r="Y83" s="13"/>
      <c r="Z83" s="67"/>
      <c r="AA83" s="18"/>
      <c r="AB83" s="68"/>
      <c r="AC83" s="144"/>
      <c r="AD83" s="13"/>
      <c r="AE83" s="124"/>
      <c r="AF83" s="68"/>
      <c r="AG83" s="13"/>
      <c r="AH83" s="13"/>
      <c r="AI83" s="13"/>
      <c r="AJ83" s="3"/>
      <c r="AK83" s="13"/>
      <c r="AL83" s="13"/>
      <c r="AM83" s="13"/>
      <c r="AN83" s="13"/>
      <c r="AO83" s="13"/>
      <c r="AP83" s="13"/>
      <c r="AQ83" s="13"/>
      <c r="AR83" s="6"/>
      <c r="AS83" s="14"/>
      <c r="AT83" s="14"/>
      <c r="AU83" s="7"/>
      <c r="AV83" s="7"/>
      <c r="AW83" s="3"/>
      <c r="AX83" s="3"/>
    </row>
    <row r="84" spans="8:52" x14ac:dyDescent="0.5">
      <c r="H84" s="3"/>
      <c r="J84" s="3"/>
      <c r="L84" s="3"/>
      <c r="M84" s="3"/>
      <c r="O84" s="3"/>
      <c r="P84" s="3"/>
      <c r="Q84" s="3"/>
      <c r="R84" s="3"/>
      <c r="S84" s="123"/>
      <c r="T84" s="3"/>
      <c r="U84" s="123"/>
      <c r="V84" s="3"/>
      <c r="W84" s="123"/>
      <c r="X84" s="18"/>
      <c r="Y84" s="3"/>
      <c r="Z84" s="123"/>
      <c r="AA84" s="18"/>
      <c r="AB84" s="3"/>
      <c r="AC84" s="144"/>
      <c r="AD84" s="13"/>
      <c r="AE84" s="12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13"/>
      <c r="AQ84" s="13"/>
      <c r="AR84" s="13"/>
      <c r="AS84" s="3"/>
      <c r="AT84" s="6"/>
      <c r="AU84" s="14"/>
      <c r="AV84" s="14"/>
      <c r="AW84" s="7"/>
      <c r="AX84" s="7"/>
      <c r="AY84" s="3"/>
      <c r="AZ84" s="3"/>
    </row>
    <row r="85" spans="8:52" x14ac:dyDescent="0.5">
      <c r="H85" s="3"/>
      <c r="J85" s="3"/>
      <c r="L85" s="3"/>
      <c r="M85" s="3"/>
      <c r="O85" s="3"/>
      <c r="P85" s="3"/>
      <c r="Q85" s="3"/>
      <c r="R85" s="3"/>
      <c r="S85" s="123"/>
      <c r="T85" s="3"/>
      <c r="U85" s="123"/>
      <c r="V85" s="3"/>
      <c r="W85" s="123"/>
      <c r="X85" s="18"/>
      <c r="Y85" s="3"/>
      <c r="Z85" s="123"/>
      <c r="AA85" s="18"/>
      <c r="AB85" s="3"/>
      <c r="AC85" s="144"/>
      <c r="AD85" s="13"/>
      <c r="AE85" s="12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13"/>
      <c r="AS85" s="3"/>
      <c r="AT85" s="6"/>
      <c r="AU85" s="14"/>
      <c r="AV85" s="14"/>
      <c r="AW85" s="7"/>
      <c r="AX85" s="7"/>
      <c r="AY85" s="3"/>
      <c r="AZ85" s="3"/>
    </row>
    <row r="86" spans="8:52" x14ac:dyDescent="0.5">
      <c r="H86" s="3"/>
      <c r="J86" s="3"/>
      <c r="L86" s="3"/>
      <c r="M86" s="3"/>
      <c r="O86" s="3"/>
      <c r="P86" s="3"/>
      <c r="Q86" s="3"/>
      <c r="R86" s="3"/>
      <c r="S86" s="123"/>
      <c r="T86" s="3"/>
      <c r="U86" s="67"/>
      <c r="V86" s="5"/>
      <c r="W86" s="67"/>
      <c r="X86" s="18"/>
      <c r="Y86" s="13"/>
      <c r="Z86" s="67"/>
      <c r="AA86" s="18"/>
      <c r="AB86" s="68"/>
      <c r="AC86" s="144"/>
      <c r="AD86" s="13"/>
      <c r="AE86" s="124"/>
      <c r="AF86" s="68"/>
      <c r="AG86" s="13"/>
      <c r="AH86" s="13"/>
      <c r="AI86" s="13"/>
      <c r="AJ86" s="3"/>
      <c r="AK86" s="13"/>
      <c r="AL86" s="13"/>
      <c r="AM86" s="13"/>
      <c r="AN86" s="13"/>
      <c r="AO86" s="13"/>
      <c r="AP86" s="3"/>
      <c r="AQ86" s="3"/>
      <c r="AR86" s="13"/>
      <c r="AS86" s="3"/>
      <c r="AT86" s="6"/>
      <c r="AU86" s="14"/>
      <c r="AV86" s="14"/>
      <c r="AW86" s="7"/>
      <c r="AX86" s="7"/>
      <c r="AY86" s="3"/>
      <c r="AZ86" s="3"/>
    </row>
    <row r="87" spans="8:52" x14ac:dyDescent="0.5">
      <c r="H87" s="3"/>
      <c r="J87" s="3"/>
      <c r="L87" s="3"/>
      <c r="M87" s="3"/>
      <c r="O87" s="3"/>
      <c r="P87" s="3"/>
      <c r="Q87" s="3"/>
      <c r="R87" s="3"/>
      <c r="S87" s="123"/>
      <c r="T87" s="3"/>
      <c r="U87" s="67"/>
      <c r="V87" s="5"/>
      <c r="W87" s="67"/>
      <c r="X87" s="18"/>
      <c r="Y87" s="13"/>
      <c r="Z87" s="67"/>
      <c r="AA87" s="18"/>
      <c r="AB87" s="68"/>
      <c r="AC87" s="144"/>
      <c r="AD87" s="13"/>
      <c r="AE87" s="124"/>
      <c r="AF87" s="68"/>
      <c r="AG87" s="13"/>
      <c r="AH87" s="13"/>
      <c r="AI87" s="13"/>
      <c r="AJ87" s="3"/>
      <c r="AK87" s="13"/>
      <c r="AL87" s="13"/>
      <c r="AM87" s="13"/>
      <c r="AN87" s="13"/>
      <c r="AO87" s="13"/>
      <c r="AP87" s="13"/>
      <c r="AQ87" s="13"/>
      <c r="AR87" s="13"/>
      <c r="AS87" s="3"/>
      <c r="AT87" s="6"/>
      <c r="AU87" s="14"/>
      <c r="AV87" s="14"/>
      <c r="AW87" s="7"/>
      <c r="AX87" s="7"/>
      <c r="AY87" s="3"/>
      <c r="AZ87" s="3"/>
    </row>
    <row r="88" spans="8:52" x14ac:dyDescent="0.5">
      <c r="H88" s="3"/>
      <c r="J88" s="3"/>
      <c r="L88" s="3"/>
      <c r="M88" s="3"/>
      <c r="O88" s="3"/>
      <c r="P88" s="3"/>
      <c r="Q88" s="3"/>
      <c r="R88" s="3"/>
      <c r="S88" s="123"/>
      <c r="T88" s="3"/>
      <c r="U88" s="67"/>
      <c r="V88" s="5"/>
      <c r="W88" s="67"/>
      <c r="X88" s="18"/>
      <c r="Y88" s="13"/>
      <c r="Z88" s="67"/>
      <c r="AA88" s="18"/>
      <c r="AB88" s="68"/>
      <c r="AC88" s="144"/>
      <c r="AD88" s="13"/>
      <c r="AE88" s="124"/>
      <c r="AF88" s="68"/>
      <c r="AG88" s="13"/>
      <c r="AH88" s="13"/>
      <c r="AI88" s="13"/>
      <c r="AJ88" s="3"/>
      <c r="AK88" s="13"/>
      <c r="AL88" s="13"/>
      <c r="AM88" s="13"/>
      <c r="AN88" s="13"/>
      <c r="AO88" s="13"/>
      <c r="AP88" s="13"/>
      <c r="AQ88" s="13"/>
      <c r="AR88" s="13"/>
      <c r="AS88" s="3"/>
      <c r="AT88" s="6"/>
      <c r="AU88" s="14"/>
      <c r="AV88" s="14"/>
      <c r="AW88" s="7"/>
      <c r="AX88" s="7"/>
      <c r="AY88" s="3"/>
      <c r="AZ88" s="3"/>
    </row>
    <row r="89" spans="8:52" x14ac:dyDescent="0.5">
      <c r="H89" s="3"/>
      <c r="J89" s="3"/>
      <c r="L89" s="3"/>
      <c r="M89" s="3"/>
      <c r="O89" s="3"/>
      <c r="P89" s="3"/>
      <c r="Q89" s="3"/>
      <c r="R89" s="3"/>
      <c r="S89" s="123"/>
      <c r="T89" s="3"/>
      <c r="U89" s="67"/>
      <c r="V89" s="5"/>
      <c r="W89" s="67"/>
      <c r="X89" s="18"/>
      <c r="Y89" s="13"/>
      <c r="Z89" s="67"/>
      <c r="AA89" s="18"/>
      <c r="AB89" s="68"/>
      <c r="AC89" s="144"/>
      <c r="AD89" s="13"/>
      <c r="AE89" s="124"/>
      <c r="AF89" s="68"/>
      <c r="AG89" s="13"/>
      <c r="AH89" s="13"/>
      <c r="AI89" s="13"/>
      <c r="AJ89" s="3"/>
      <c r="AK89" s="13"/>
      <c r="AL89" s="13"/>
      <c r="AM89" s="13"/>
      <c r="AN89" s="13"/>
      <c r="AO89" s="13"/>
      <c r="AP89" s="13"/>
      <c r="AQ89" s="13"/>
      <c r="AR89" s="13"/>
      <c r="AS89" s="3"/>
      <c r="AT89" s="6"/>
      <c r="AU89" s="7"/>
      <c r="AV89" s="7"/>
      <c r="AW89" s="7"/>
      <c r="AX89" s="7"/>
      <c r="AY89" s="3"/>
      <c r="AZ89" s="3"/>
    </row>
    <row r="90" spans="8:52" x14ac:dyDescent="0.5">
      <c r="H90" s="3"/>
      <c r="J90" s="3"/>
      <c r="L90" s="3"/>
      <c r="M90" s="3"/>
      <c r="O90" s="3"/>
      <c r="P90" s="3"/>
      <c r="Q90" s="3"/>
      <c r="R90" s="3"/>
      <c r="S90" s="123"/>
      <c r="T90" s="3"/>
      <c r="U90" s="67"/>
      <c r="V90" s="5"/>
      <c r="W90" s="67"/>
      <c r="X90" s="18"/>
      <c r="Y90" s="13"/>
      <c r="Z90" s="67"/>
      <c r="AA90" s="18"/>
      <c r="AB90" s="68"/>
      <c r="AC90" s="144"/>
      <c r="AD90" s="13"/>
      <c r="AE90" s="124"/>
      <c r="AF90" s="68"/>
      <c r="AG90" s="13"/>
      <c r="AH90" s="13"/>
      <c r="AI90" s="13"/>
      <c r="AJ90" s="3"/>
      <c r="AK90" s="13"/>
      <c r="AL90" s="13"/>
      <c r="AM90" s="13"/>
      <c r="AN90" s="13"/>
      <c r="AO90" s="13"/>
      <c r="AP90" s="13"/>
      <c r="AQ90" s="13"/>
      <c r="AR90" s="13"/>
      <c r="AS90" s="3"/>
      <c r="AT90" s="14"/>
      <c r="AU90" s="14"/>
      <c r="AV90" s="3"/>
      <c r="AW90" s="3"/>
      <c r="AX90" s="3"/>
      <c r="AY90" s="3"/>
      <c r="AZ90" s="3"/>
    </row>
    <row r="91" spans="8:52" x14ac:dyDescent="0.5">
      <c r="H91" s="3"/>
      <c r="J91" s="3"/>
      <c r="L91" s="3"/>
      <c r="M91" s="3"/>
      <c r="O91" s="3"/>
      <c r="P91" s="3"/>
      <c r="Q91" s="3"/>
      <c r="R91" s="3"/>
      <c r="S91" s="123"/>
      <c r="T91" s="3"/>
      <c r="U91" s="67"/>
      <c r="V91" s="5"/>
      <c r="W91" s="67"/>
      <c r="X91" s="18"/>
      <c r="Y91" s="13"/>
      <c r="Z91" s="67"/>
      <c r="AA91" s="18"/>
      <c r="AB91" s="68"/>
      <c r="AC91" s="144"/>
      <c r="AD91" s="13"/>
      <c r="AE91" s="124"/>
      <c r="AF91" s="68"/>
      <c r="AG91" s="13"/>
      <c r="AH91" s="13"/>
      <c r="AI91" s="13"/>
      <c r="AJ91" s="3"/>
      <c r="AK91" s="13"/>
      <c r="AL91" s="13"/>
      <c r="AM91" s="13"/>
      <c r="AN91" s="13"/>
      <c r="AO91" s="13"/>
      <c r="AP91" s="13"/>
      <c r="AQ91" s="13"/>
      <c r="AR91" s="13"/>
      <c r="AS91" s="3"/>
      <c r="AT91" s="7"/>
      <c r="AU91" s="7"/>
      <c r="AV91" s="7"/>
      <c r="AW91" s="3"/>
      <c r="AX91" s="7"/>
      <c r="AY91" s="3"/>
      <c r="AZ91" s="3"/>
    </row>
    <row r="92" spans="8:52" x14ac:dyDescent="0.5">
      <c r="H92" s="3"/>
      <c r="J92" s="3"/>
      <c r="L92" s="3"/>
      <c r="M92" s="3"/>
      <c r="O92" s="3"/>
      <c r="P92" s="3"/>
      <c r="Q92" s="3"/>
      <c r="R92" s="3"/>
      <c r="S92" s="123"/>
      <c r="T92" s="3"/>
      <c r="U92" s="67"/>
      <c r="V92" s="5"/>
      <c r="W92" s="67"/>
      <c r="X92" s="18"/>
      <c r="Y92" s="13"/>
      <c r="Z92" s="67"/>
      <c r="AA92" s="18"/>
      <c r="AB92" s="68"/>
      <c r="AC92" s="144"/>
      <c r="AD92" s="13"/>
      <c r="AE92" s="124"/>
      <c r="AF92" s="68"/>
      <c r="AG92" s="13"/>
      <c r="AH92" s="13"/>
      <c r="AI92" s="13"/>
      <c r="AJ92" s="3"/>
      <c r="AK92" s="13"/>
      <c r="AL92" s="13"/>
      <c r="AM92" s="13"/>
      <c r="AN92" s="13"/>
      <c r="AO92" s="13"/>
      <c r="AP92" s="13"/>
      <c r="AQ92" s="13"/>
      <c r="AR92" s="13"/>
      <c r="AS92" s="3"/>
      <c r="AT92" s="14"/>
      <c r="AU92" s="14"/>
      <c r="AV92" s="3"/>
      <c r="AW92" s="3"/>
      <c r="AX92" s="3"/>
      <c r="AY92" s="3"/>
      <c r="AZ92" s="3"/>
    </row>
    <row r="93" spans="8:52" x14ac:dyDescent="0.5">
      <c r="H93" s="3"/>
      <c r="J93" s="3"/>
      <c r="L93" s="3"/>
      <c r="M93" s="3"/>
      <c r="O93" s="3"/>
      <c r="P93" s="3"/>
      <c r="Q93" s="3"/>
      <c r="R93" s="3"/>
      <c r="S93" s="123"/>
      <c r="T93" s="3"/>
      <c r="U93" s="67"/>
      <c r="V93" s="5"/>
      <c r="W93" s="67"/>
      <c r="X93" s="18"/>
      <c r="Y93" s="13"/>
      <c r="Z93" s="67"/>
      <c r="AA93" s="18"/>
      <c r="AB93" s="68"/>
      <c r="AC93" s="144"/>
      <c r="AD93" s="13"/>
      <c r="AE93" s="124"/>
      <c r="AF93" s="68"/>
      <c r="AG93" s="13"/>
      <c r="AH93" s="13"/>
      <c r="AI93" s="13"/>
      <c r="AJ93" s="3"/>
      <c r="AK93" s="13"/>
      <c r="AL93" s="13"/>
      <c r="AM93" s="13"/>
      <c r="AN93" s="13"/>
      <c r="AO93" s="13"/>
      <c r="AP93" s="13"/>
      <c r="AQ93" s="13"/>
      <c r="AR93" s="13"/>
      <c r="AS93" s="3"/>
      <c r="AT93" s="14"/>
      <c r="AU93" s="14"/>
      <c r="AV93" s="3"/>
      <c r="AW93" s="3"/>
      <c r="AX93" s="3"/>
      <c r="AY93" s="3"/>
      <c r="AZ93" s="3"/>
    </row>
    <row r="94" spans="8:52" x14ac:dyDescent="0.5">
      <c r="H94" s="3"/>
      <c r="J94" s="3"/>
      <c r="L94" s="3"/>
      <c r="M94" s="3"/>
      <c r="O94" s="3"/>
      <c r="P94" s="3"/>
      <c r="Q94" s="3"/>
      <c r="R94" s="3"/>
      <c r="S94" s="123"/>
      <c r="T94" s="3"/>
      <c r="U94" s="67"/>
      <c r="V94" s="5"/>
      <c r="W94" s="67"/>
      <c r="X94" s="18"/>
      <c r="Y94" s="13"/>
      <c r="Z94" s="67"/>
      <c r="AA94" s="18"/>
      <c r="AB94" s="68"/>
      <c r="AC94" s="144"/>
      <c r="AD94" s="13"/>
      <c r="AE94" s="124"/>
      <c r="AF94" s="68"/>
      <c r="AG94" s="13"/>
      <c r="AH94" s="13"/>
      <c r="AI94" s="13"/>
      <c r="AJ94" s="3"/>
      <c r="AK94" s="13"/>
      <c r="AL94" s="13"/>
      <c r="AM94" s="13"/>
      <c r="AN94" s="13"/>
      <c r="AO94" s="13"/>
      <c r="AP94" s="13"/>
      <c r="AQ94" s="13"/>
      <c r="AR94" s="13"/>
      <c r="AS94" s="3"/>
      <c r="AT94" s="4"/>
      <c r="AU94" s="7"/>
      <c r="AV94" s="7"/>
      <c r="AW94" s="3"/>
      <c r="AX94" s="4"/>
      <c r="AY94" s="3"/>
      <c r="AZ94" s="3"/>
    </row>
    <row r="95" spans="8:52" x14ac:dyDescent="0.5">
      <c r="H95" s="3"/>
      <c r="J95" s="3"/>
      <c r="L95" s="3"/>
      <c r="M95" s="3"/>
      <c r="O95" s="3"/>
      <c r="P95" s="3"/>
      <c r="Q95" s="3"/>
      <c r="R95" s="3"/>
      <c r="S95" s="123"/>
      <c r="T95" s="3"/>
      <c r="U95" s="67"/>
      <c r="V95" s="5"/>
      <c r="W95" s="67"/>
      <c r="X95" s="18"/>
      <c r="Y95" s="13"/>
      <c r="Z95" s="67"/>
      <c r="AA95" s="18"/>
      <c r="AB95" s="68"/>
      <c r="AC95" s="144"/>
      <c r="AD95" s="13"/>
      <c r="AE95" s="124"/>
      <c r="AF95" s="68"/>
      <c r="AG95" s="13"/>
      <c r="AH95" s="13"/>
      <c r="AI95" s="13"/>
      <c r="AJ95" s="3"/>
      <c r="AK95" s="13"/>
      <c r="AL95" s="13"/>
      <c r="AM95" s="13"/>
      <c r="AN95" s="13"/>
      <c r="AO95" s="13"/>
      <c r="AP95" s="13"/>
      <c r="AQ95" s="13"/>
      <c r="AR95" s="13"/>
      <c r="AS95" s="3"/>
      <c r="AT95" s="6"/>
      <c r="AU95" s="6"/>
      <c r="AV95" s="6"/>
      <c r="AW95" s="6"/>
      <c r="AX95" s="6"/>
      <c r="AY95" s="3"/>
      <c r="AZ95" s="3"/>
    </row>
    <row r="96" spans="8:52" x14ac:dyDescent="0.5">
      <c r="H96" s="3"/>
      <c r="J96" s="3"/>
      <c r="L96" s="3"/>
      <c r="M96" s="3"/>
      <c r="O96" s="3"/>
      <c r="P96" s="3"/>
      <c r="Q96" s="3"/>
      <c r="R96" s="3"/>
      <c r="S96" s="123"/>
      <c r="T96" s="3"/>
      <c r="U96" s="67"/>
      <c r="V96" s="5"/>
      <c r="W96" s="67"/>
      <c r="X96" s="18"/>
      <c r="Y96" s="13"/>
      <c r="Z96" s="67"/>
      <c r="AA96" s="18"/>
      <c r="AB96" s="68"/>
      <c r="AC96" s="144"/>
      <c r="AD96" s="13"/>
      <c r="AE96" s="124"/>
      <c r="AF96" s="68"/>
      <c r="AG96" s="13"/>
      <c r="AH96" s="13"/>
      <c r="AI96" s="13"/>
      <c r="AJ96" s="3"/>
      <c r="AK96" s="13"/>
      <c r="AL96" s="13"/>
      <c r="AM96" s="13"/>
      <c r="AN96" s="13"/>
      <c r="AO96" s="13"/>
      <c r="AP96" s="13"/>
      <c r="AQ96" s="13"/>
      <c r="AR96" s="13"/>
      <c r="AS96" s="3"/>
      <c r="AT96" s="6"/>
      <c r="AU96" s="14"/>
      <c r="AV96" s="14"/>
      <c r="AW96" s="13"/>
      <c r="AX96" s="7"/>
      <c r="AY96" s="3"/>
      <c r="AZ96" s="3"/>
    </row>
    <row r="97" spans="8:52" x14ac:dyDescent="0.5">
      <c r="H97" s="3"/>
      <c r="J97" s="3"/>
      <c r="L97" s="3"/>
      <c r="M97" s="3"/>
      <c r="O97" s="3"/>
      <c r="P97" s="3"/>
      <c r="Q97" s="3"/>
      <c r="R97" s="3"/>
      <c r="S97" s="123"/>
      <c r="T97" s="3"/>
      <c r="U97" s="67"/>
      <c r="V97" s="5"/>
      <c r="W97" s="67"/>
      <c r="X97" s="18"/>
      <c r="Y97" s="13"/>
      <c r="Z97" s="67"/>
      <c r="AA97" s="18"/>
      <c r="AB97" s="68"/>
      <c r="AC97" s="144"/>
      <c r="AD97" s="13"/>
      <c r="AE97" s="124"/>
      <c r="AF97" s="68"/>
      <c r="AG97" s="13"/>
      <c r="AH97" s="13"/>
      <c r="AI97" s="13"/>
      <c r="AJ97" s="3"/>
      <c r="AK97" s="13"/>
      <c r="AL97" s="13"/>
      <c r="AM97" s="13"/>
      <c r="AN97" s="13"/>
      <c r="AO97" s="13"/>
      <c r="AP97" s="13"/>
      <c r="AQ97" s="13"/>
      <c r="AR97" s="13"/>
      <c r="AS97" s="3"/>
      <c r="AT97" s="6"/>
      <c r="AU97" s="14"/>
      <c r="AV97" s="14"/>
      <c r="AW97" s="13"/>
      <c r="AX97" s="7"/>
      <c r="AY97" s="3"/>
      <c r="AZ97" s="3"/>
    </row>
    <row r="98" spans="8:52" x14ac:dyDescent="0.5">
      <c r="H98" s="3"/>
      <c r="J98" s="3"/>
      <c r="L98" s="3"/>
      <c r="M98" s="3"/>
      <c r="O98" s="3"/>
      <c r="P98" s="3"/>
      <c r="Q98" s="3"/>
      <c r="R98" s="3"/>
      <c r="S98" s="123"/>
      <c r="T98" s="3"/>
      <c r="U98" s="67"/>
      <c r="V98" s="5"/>
      <c r="W98" s="67"/>
      <c r="X98" s="18"/>
      <c r="Y98" s="13"/>
      <c r="Z98" s="67"/>
      <c r="AA98" s="18"/>
      <c r="AB98" s="68"/>
      <c r="AC98" s="144"/>
      <c r="AD98" s="13"/>
      <c r="AE98" s="124"/>
      <c r="AF98" s="68"/>
      <c r="AG98" s="13"/>
      <c r="AH98" s="13"/>
      <c r="AI98" s="13"/>
      <c r="AJ98" s="3"/>
      <c r="AK98" s="13"/>
      <c r="AL98" s="13"/>
      <c r="AM98" s="13"/>
      <c r="AN98" s="13"/>
      <c r="AO98" s="13"/>
      <c r="AP98" s="13"/>
      <c r="AQ98" s="13"/>
      <c r="AR98" s="13"/>
      <c r="AS98" s="3"/>
      <c r="AT98" s="6"/>
      <c r="AU98" s="14"/>
      <c r="AV98" s="14"/>
      <c r="AW98" s="13"/>
      <c r="AX98" s="7"/>
      <c r="AY98" s="3"/>
      <c r="AZ98" s="3"/>
    </row>
    <row r="99" spans="8:52" x14ac:dyDescent="0.5">
      <c r="H99" s="3"/>
      <c r="J99" s="3"/>
      <c r="L99" s="3"/>
      <c r="M99" s="3"/>
      <c r="O99" s="3"/>
      <c r="P99" s="3"/>
      <c r="Q99" s="3"/>
      <c r="R99" s="3"/>
      <c r="S99" s="123"/>
      <c r="T99" s="3"/>
      <c r="U99" s="67"/>
      <c r="V99" s="5"/>
      <c r="W99" s="67"/>
      <c r="X99" s="18"/>
      <c r="Y99" s="13"/>
      <c r="Z99" s="67"/>
      <c r="AA99" s="18"/>
      <c r="AB99" s="68"/>
      <c r="AC99" s="144"/>
      <c r="AD99" s="13"/>
      <c r="AE99" s="124"/>
      <c r="AF99" s="68"/>
      <c r="AG99" s="13"/>
      <c r="AH99" s="13"/>
      <c r="AI99" s="13"/>
      <c r="AJ99" s="3"/>
      <c r="AK99" s="13"/>
      <c r="AL99" s="13"/>
      <c r="AM99" s="13"/>
      <c r="AN99" s="13"/>
      <c r="AO99" s="13"/>
      <c r="AP99" s="13"/>
      <c r="AQ99" s="13"/>
      <c r="AR99" s="13"/>
      <c r="AS99" s="3"/>
      <c r="AT99" s="6"/>
      <c r="AU99" s="14"/>
      <c r="AV99" s="14"/>
      <c r="AW99" s="13"/>
      <c r="AX99" s="7"/>
      <c r="AY99" s="3"/>
      <c r="AZ99" s="3"/>
    </row>
    <row r="100" spans="8:52" x14ac:dyDescent="0.5">
      <c r="H100" s="3"/>
      <c r="J100" s="3"/>
      <c r="L100" s="3"/>
      <c r="M100" s="3"/>
      <c r="O100" s="3"/>
      <c r="P100" s="3"/>
      <c r="Q100" s="3"/>
      <c r="R100" s="3"/>
      <c r="S100" s="123"/>
      <c r="T100" s="3"/>
      <c r="U100" s="67"/>
      <c r="V100" s="5"/>
      <c r="W100" s="67"/>
      <c r="X100" s="18"/>
      <c r="Y100" s="13"/>
      <c r="Z100" s="67"/>
      <c r="AA100" s="18"/>
      <c r="AB100" s="68"/>
      <c r="AC100" s="144"/>
      <c r="AD100" s="13"/>
      <c r="AE100" s="124"/>
      <c r="AF100" s="68"/>
      <c r="AG100" s="13"/>
      <c r="AH100" s="13"/>
      <c r="AI100" s="13"/>
      <c r="AJ100" s="3"/>
      <c r="AK100" s="13"/>
      <c r="AL100" s="13"/>
      <c r="AM100" s="13"/>
      <c r="AN100" s="13"/>
      <c r="AO100" s="13"/>
      <c r="AP100" s="13"/>
      <c r="AQ100" s="13"/>
      <c r="AR100" s="13"/>
      <c r="AS100" s="3"/>
      <c r="AT100" s="6"/>
      <c r="AU100" s="14"/>
      <c r="AV100" s="14"/>
      <c r="AW100" s="14"/>
      <c r="AX100" s="7"/>
      <c r="AY100" s="3"/>
      <c r="AZ100" s="3"/>
    </row>
    <row r="101" spans="8:52" x14ac:dyDescent="0.5">
      <c r="H101" s="3"/>
      <c r="J101" s="3"/>
      <c r="L101" s="3"/>
      <c r="M101" s="3"/>
      <c r="O101" s="3"/>
      <c r="P101" s="3"/>
      <c r="Q101" s="3"/>
      <c r="R101" s="3"/>
      <c r="S101" s="123"/>
      <c r="T101" s="3"/>
      <c r="U101" s="67"/>
      <c r="V101" s="5"/>
      <c r="W101" s="67"/>
      <c r="X101" s="18"/>
      <c r="Y101" s="13"/>
      <c r="Z101" s="67"/>
      <c r="AA101" s="18"/>
      <c r="AB101" s="68"/>
      <c r="AC101" s="144"/>
      <c r="AD101" s="13"/>
      <c r="AE101" s="124"/>
      <c r="AF101" s="68"/>
      <c r="AG101" s="13"/>
      <c r="AH101" s="13"/>
      <c r="AI101" s="13"/>
      <c r="AJ101" s="3"/>
      <c r="AK101" s="13"/>
      <c r="AL101" s="13"/>
      <c r="AM101" s="13"/>
      <c r="AN101" s="13"/>
      <c r="AO101" s="13"/>
      <c r="AP101" s="13"/>
      <c r="AQ101" s="13"/>
      <c r="AR101" s="13"/>
      <c r="AS101" s="3"/>
      <c r="AT101" s="6"/>
      <c r="AU101" s="14"/>
      <c r="AV101" s="14"/>
      <c r="AW101" s="14"/>
      <c r="AX101" s="7"/>
      <c r="AY101" s="3"/>
      <c r="AZ101" s="3"/>
    </row>
    <row r="102" spans="8:52" x14ac:dyDescent="0.5">
      <c r="H102" s="3"/>
      <c r="J102" s="3"/>
      <c r="L102" s="3"/>
      <c r="M102" s="3"/>
      <c r="O102" s="3"/>
      <c r="P102" s="3"/>
      <c r="Q102" s="3"/>
      <c r="R102" s="3"/>
      <c r="S102" s="123"/>
      <c r="T102" s="3"/>
      <c r="U102" s="67"/>
      <c r="V102" s="5"/>
      <c r="W102" s="67"/>
      <c r="X102" s="18"/>
      <c r="Y102" s="13"/>
      <c r="Z102" s="67"/>
      <c r="AA102" s="18"/>
      <c r="AB102" s="68"/>
      <c r="AC102" s="144"/>
      <c r="AD102" s="13"/>
      <c r="AE102" s="124"/>
      <c r="AF102" s="68"/>
      <c r="AG102" s="13"/>
      <c r="AH102" s="13"/>
      <c r="AI102" s="13"/>
      <c r="AJ102" s="3"/>
      <c r="AK102" s="13"/>
      <c r="AL102" s="13"/>
      <c r="AM102" s="13"/>
      <c r="AN102" s="13"/>
      <c r="AO102" s="13"/>
      <c r="AP102" s="13"/>
      <c r="AQ102" s="13"/>
      <c r="AR102" s="13"/>
      <c r="AS102" s="3"/>
      <c r="AT102" s="6"/>
      <c r="AU102" s="14"/>
      <c r="AV102" s="14"/>
      <c r="AW102" s="14"/>
      <c r="AX102" s="7"/>
      <c r="AY102" s="3"/>
      <c r="AZ102" s="3"/>
    </row>
    <row r="103" spans="8:52" x14ac:dyDescent="0.5">
      <c r="H103" s="3"/>
      <c r="J103" s="3"/>
      <c r="L103" s="3"/>
      <c r="M103" s="3"/>
      <c r="O103" s="3"/>
      <c r="P103" s="3"/>
      <c r="Q103" s="3"/>
      <c r="R103" s="3"/>
      <c r="S103" s="123"/>
      <c r="T103" s="3"/>
      <c r="U103" s="67"/>
      <c r="V103" s="5"/>
      <c r="W103" s="67"/>
      <c r="X103" s="18"/>
      <c r="Y103" s="13"/>
      <c r="Z103" s="67"/>
      <c r="AA103" s="18"/>
      <c r="AB103" s="68"/>
      <c r="AC103" s="144"/>
      <c r="AD103" s="13"/>
      <c r="AE103" s="124"/>
      <c r="AF103" s="68"/>
      <c r="AG103" s="13"/>
      <c r="AH103" s="13"/>
      <c r="AI103" s="13"/>
      <c r="AJ103" s="3"/>
      <c r="AK103" s="13"/>
      <c r="AL103" s="13"/>
      <c r="AM103" s="13"/>
      <c r="AN103" s="13"/>
      <c r="AO103" s="13"/>
      <c r="AP103" s="13"/>
      <c r="AQ103" s="13"/>
      <c r="AR103" s="13"/>
      <c r="AS103" s="3"/>
      <c r="AT103" s="6"/>
      <c r="AU103" s="14"/>
      <c r="AV103" s="14"/>
      <c r="AW103" s="14"/>
      <c r="AX103" s="7"/>
      <c r="AY103" s="3"/>
      <c r="AZ103" s="3"/>
    </row>
    <row r="104" spans="8:52" x14ac:dyDescent="0.5">
      <c r="H104" s="3"/>
      <c r="J104" s="3"/>
      <c r="L104" s="3"/>
      <c r="M104" s="3"/>
      <c r="O104" s="3"/>
      <c r="P104" s="3"/>
      <c r="Q104" s="3"/>
      <c r="R104" s="3"/>
      <c r="S104" s="123"/>
      <c r="T104" s="3"/>
      <c r="U104" s="67"/>
      <c r="V104" s="5"/>
      <c r="W104" s="67"/>
      <c r="X104" s="18"/>
      <c r="Y104" s="13"/>
      <c r="Z104" s="67"/>
      <c r="AA104" s="18"/>
      <c r="AB104" s="68"/>
      <c r="AC104" s="144"/>
      <c r="AD104" s="13"/>
      <c r="AE104" s="124"/>
      <c r="AF104" s="68"/>
      <c r="AG104" s="13"/>
      <c r="AH104" s="13"/>
      <c r="AI104" s="13"/>
      <c r="AJ104" s="3"/>
      <c r="AK104" s="13"/>
      <c r="AL104" s="13"/>
      <c r="AM104" s="13"/>
      <c r="AN104" s="13"/>
      <c r="AO104" s="13"/>
      <c r="AP104" s="13"/>
      <c r="AQ104" s="13"/>
      <c r="AR104" s="13"/>
      <c r="AS104" s="3"/>
      <c r="AT104" s="6"/>
      <c r="AU104" s="14"/>
      <c r="AV104" s="14"/>
      <c r="AW104" s="7"/>
      <c r="AX104" s="7"/>
      <c r="AY104" s="3"/>
      <c r="AZ104" s="3"/>
    </row>
    <row r="105" spans="8:52" x14ac:dyDescent="0.5">
      <c r="H105" s="3"/>
      <c r="J105" s="3"/>
      <c r="L105" s="3"/>
      <c r="M105" s="3"/>
      <c r="O105" s="3"/>
      <c r="P105" s="3"/>
      <c r="Q105" s="3"/>
      <c r="R105" s="3"/>
      <c r="S105" s="123"/>
      <c r="T105" s="3"/>
      <c r="U105" s="67"/>
      <c r="V105" s="5"/>
      <c r="W105" s="67"/>
      <c r="X105" s="18"/>
      <c r="Y105" s="13"/>
      <c r="Z105" s="67"/>
      <c r="AA105" s="18"/>
      <c r="AB105" s="68"/>
      <c r="AC105" s="144"/>
      <c r="AD105" s="13"/>
      <c r="AE105" s="124"/>
      <c r="AF105" s="68"/>
      <c r="AG105" s="13"/>
      <c r="AH105" s="13"/>
      <c r="AI105" s="13"/>
      <c r="AJ105" s="3"/>
      <c r="AK105" s="13"/>
      <c r="AL105" s="13"/>
      <c r="AM105" s="13"/>
      <c r="AN105" s="13"/>
      <c r="AO105" s="13"/>
      <c r="AP105" s="13"/>
      <c r="AQ105" s="13"/>
      <c r="AR105" s="13"/>
      <c r="AS105" s="3"/>
      <c r="AT105" s="6"/>
      <c r="AU105" s="14"/>
      <c r="AV105" s="14"/>
      <c r="AW105" s="7"/>
      <c r="AX105" s="7"/>
      <c r="AY105" s="3"/>
      <c r="AZ105" s="3"/>
    </row>
    <row r="106" spans="8:52" x14ac:dyDescent="0.5">
      <c r="H106" s="3"/>
      <c r="J106" s="3"/>
      <c r="L106" s="3"/>
      <c r="M106" s="3"/>
      <c r="O106" s="3"/>
      <c r="P106" s="3"/>
      <c r="Q106" s="3"/>
      <c r="R106" s="3"/>
      <c r="S106" s="123"/>
      <c r="T106" s="3"/>
      <c r="U106" s="67"/>
      <c r="V106" s="5"/>
      <c r="W106" s="67"/>
      <c r="X106" s="18"/>
      <c r="Y106" s="13"/>
      <c r="Z106" s="67"/>
      <c r="AA106" s="18"/>
      <c r="AB106" s="68"/>
      <c r="AC106" s="144"/>
      <c r="AD106" s="13"/>
      <c r="AE106" s="124"/>
      <c r="AF106" s="68"/>
      <c r="AG106" s="13"/>
      <c r="AH106" s="13"/>
      <c r="AI106" s="13"/>
      <c r="AJ106" s="3"/>
      <c r="AK106" s="13"/>
      <c r="AL106" s="13"/>
      <c r="AM106" s="13"/>
      <c r="AN106" s="13"/>
      <c r="AO106" s="13"/>
      <c r="AP106" s="13"/>
      <c r="AQ106" s="13"/>
      <c r="AR106" s="13"/>
      <c r="AS106" s="3"/>
      <c r="AT106" s="6"/>
      <c r="AU106" s="14"/>
      <c r="AV106" s="14"/>
      <c r="AW106" s="7"/>
      <c r="AX106" s="7"/>
      <c r="AY106" s="3"/>
      <c r="AZ106" s="3"/>
    </row>
    <row r="107" spans="8:52" x14ac:dyDescent="0.5">
      <c r="H107" s="3"/>
      <c r="J107" s="3"/>
      <c r="L107" s="3"/>
      <c r="M107" s="3"/>
      <c r="O107" s="3"/>
      <c r="P107" s="3"/>
      <c r="Q107" s="3"/>
      <c r="R107" s="3"/>
      <c r="S107" s="123"/>
      <c r="T107" s="3"/>
      <c r="U107" s="67"/>
      <c r="V107" s="5"/>
      <c r="W107" s="67"/>
      <c r="X107" s="18"/>
      <c r="Y107" s="13"/>
      <c r="Z107" s="67"/>
      <c r="AA107" s="18"/>
      <c r="AB107" s="68"/>
      <c r="AC107" s="144"/>
      <c r="AD107" s="13"/>
      <c r="AE107" s="124"/>
      <c r="AF107" s="68"/>
      <c r="AG107" s="13"/>
      <c r="AH107" s="13"/>
      <c r="AI107" s="13"/>
      <c r="AJ107" s="3"/>
      <c r="AK107" s="13"/>
      <c r="AL107" s="13"/>
      <c r="AM107" s="13"/>
      <c r="AN107" s="13"/>
      <c r="AO107" s="13"/>
      <c r="AP107" s="13"/>
      <c r="AQ107" s="13"/>
      <c r="AR107" s="13"/>
      <c r="AS107" s="3"/>
      <c r="AT107" s="6"/>
      <c r="AU107" s="14"/>
      <c r="AV107" s="14"/>
      <c r="AW107" s="7"/>
      <c r="AX107" s="7"/>
      <c r="AY107" s="3"/>
      <c r="AZ107" s="3"/>
    </row>
    <row r="108" spans="8:52" x14ac:dyDescent="0.5">
      <c r="H108" s="3"/>
      <c r="J108" s="3"/>
      <c r="L108" s="3"/>
      <c r="M108" s="3"/>
      <c r="O108" s="3"/>
      <c r="P108" s="3"/>
      <c r="Q108" s="3"/>
      <c r="R108" s="3"/>
      <c r="S108" s="123"/>
      <c r="T108" s="3"/>
      <c r="U108" s="67"/>
      <c r="V108" s="5"/>
      <c r="W108" s="67"/>
      <c r="X108" s="18"/>
      <c r="Y108" s="13"/>
      <c r="Z108" s="67"/>
      <c r="AA108" s="18"/>
      <c r="AB108" s="68"/>
      <c r="AC108" s="144"/>
      <c r="AD108" s="13"/>
      <c r="AE108" s="124"/>
      <c r="AF108" s="68"/>
      <c r="AG108" s="13"/>
      <c r="AH108" s="13"/>
      <c r="AI108" s="13"/>
      <c r="AJ108" s="3"/>
      <c r="AK108" s="13"/>
      <c r="AL108" s="13"/>
      <c r="AM108" s="13"/>
      <c r="AN108" s="13"/>
      <c r="AO108" s="13"/>
      <c r="AP108" s="13"/>
      <c r="AQ108" s="13"/>
      <c r="AR108" s="13"/>
      <c r="AS108" s="3"/>
      <c r="AT108" s="6"/>
      <c r="AU108" s="14"/>
      <c r="AV108" s="14"/>
      <c r="AW108" s="7"/>
      <c r="AX108" s="7"/>
      <c r="AY108" s="3"/>
      <c r="AZ108" s="3"/>
    </row>
    <row r="109" spans="8:52" x14ac:dyDescent="0.5">
      <c r="H109" s="3"/>
      <c r="J109" s="3"/>
      <c r="L109" s="3"/>
      <c r="M109" s="3"/>
      <c r="O109" s="3"/>
      <c r="P109" s="3"/>
      <c r="Q109" s="3"/>
      <c r="R109" s="3"/>
      <c r="S109" s="123"/>
      <c r="T109" s="3"/>
      <c r="U109" s="67"/>
      <c r="V109" s="5"/>
      <c r="W109" s="67"/>
      <c r="X109" s="18"/>
      <c r="Y109" s="13"/>
      <c r="Z109" s="67"/>
      <c r="AA109" s="18"/>
      <c r="AB109" s="68"/>
      <c r="AC109" s="144"/>
      <c r="AD109" s="13"/>
      <c r="AE109" s="124"/>
      <c r="AF109" s="68"/>
      <c r="AG109" s="13"/>
      <c r="AH109" s="13"/>
      <c r="AI109" s="13"/>
      <c r="AJ109" s="3"/>
      <c r="AK109" s="13"/>
      <c r="AL109" s="13"/>
      <c r="AM109" s="13"/>
      <c r="AN109" s="13"/>
      <c r="AO109" s="13"/>
      <c r="AP109" s="13"/>
      <c r="AQ109" s="13"/>
      <c r="AR109" s="13"/>
      <c r="AS109" s="3"/>
      <c r="AT109" s="6"/>
      <c r="AU109" s="14"/>
      <c r="AV109" s="14"/>
      <c r="AW109" s="7"/>
      <c r="AX109" s="7"/>
      <c r="AY109" s="3"/>
      <c r="AZ109" s="3"/>
    </row>
    <row r="110" spans="8:52" x14ac:dyDescent="0.5">
      <c r="H110" s="3"/>
      <c r="J110" s="3"/>
      <c r="L110" s="3"/>
      <c r="M110" s="3"/>
      <c r="O110" s="3"/>
      <c r="P110" s="3"/>
      <c r="Q110" s="3"/>
      <c r="R110" s="3"/>
      <c r="S110" s="123"/>
      <c r="T110" s="3"/>
      <c r="U110" s="67"/>
      <c r="V110" s="5"/>
      <c r="W110" s="67"/>
      <c r="X110" s="18"/>
      <c r="Y110" s="13"/>
      <c r="Z110" s="67"/>
      <c r="AA110" s="18"/>
      <c r="AB110" s="68"/>
      <c r="AC110" s="144"/>
      <c r="AD110" s="13"/>
      <c r="AE110" s="124"/>
      <c r="AF110" s="68"/>
      <c r="AG110" s="13"/>
      <c r="AH110" s="13"/>
      <c r="AI110" s="13"/>
      <c r="AJ110" s="3"/>
      <c r="AK110" s="13"/>
      <c r="AL110" s="13"/>
      <c r="AM110" s="13"/>
      <c r="AN110" s="13"/>
      <c r="AO110" s="13"/>
      <c r="AP110" s="13"/>
      <c r="AQ110" s="13"/>
      <c r="AR110" s="13"/>
      <c r="AS110" s="3"/>
      <c r="AT110" s="6"/>
      <c r="AU110" s="14"/>
      <c r="AV110" s="14"/>
      <c r="AW110" s="7"/>
      <c r="AX110" s="7"/>
      <c r="AY110" s="3"/>
      <c r="AZ110" s="3"/>
    </row>
    <row r="111" spans="8:52" x14ac:dyDescent="0.5">
      <c r="H111" s="3"/>
      <c r="J111" s="3"/>
      <c r="L111" s="3"/>
      <c r="M111" s="3"/>
      <c r="O111" s="3"/>
      <c r="P111" s="3"/>
      <c r="Q111" s="3"/>
      <c r="R111" s="3"/>
      <c r="S111" s="123"/>
      <c r="T111" s="3"/>
      <c r="U111" s="67"/>
      <c r="V111" s="5"/>
      <c r="W111" s="67"/>
      <c r="X111" s="18"/>
      <c r="Y111" s="13"/>
      <c r="Z111" s="67"/>
      <c r="AA111" s="18"/>
      <c r="AB111" s="68"/>
      <c r="AC111" s="144"/>
      <c r="AD111" s="13"/>
      <c r="AE111" s="124"/>
      <c r="AF111" s="68"/>
      <c r="AG111" s="13"/>
      <c r="AH111" s="13"/>
      <c r="AI111" s="13"/>
      <c r="AJ111" s="3"/>
      <c r="AK111" s="13"/>
      <c r="AL111" s="13"/>
      <c r="AM111" s="13"/>
      <c r="AN111" s="13"/>
      <c r="AO111" s="13"/>
      <c r="AP111" s="13"/>
      <c r="AQ111" s="13"/>
      <c r="AR111" s="13"/>
      <c r="AS111" s="3"/>
      <c r="AT111" s="6"/>
      <c r="AU111" s="14"/>
      <c r="AV111" s="14"/>
      <c r="AW111" s="7"/>
      <c r="AX111" s="7"/>
      <c r="AY111" s="3"/>
      <c r="AZ111" s="3"/>
    </row>
    <row r="112" spans="8:52" x14ac:dyDescent="0.5">
      <c r="H112" s="3"/>
      <c r="J112" s="3"/>
      <c r="L112" s="3"/>
      <c r="M112" s="3"/>
      <c r="O112" s="3"/>
      <c r="P112" s="3"/>
      <c r="Q112" s="3"/>
      <c r="R112" s="3"/>
      <c r="S112" s="123"/>
      <c r="T112" s="3"/>
      <c r="U112" s="67"/>
      <c r="V112" s="5"/>
      <c r="W112" s="67"/>
      <c r="X112" s="18"/>
      <c r="Y112" s="13"/>
      <c r="Z112" s="67"/>
      <c r="AA112" s="18"/>
      <c r="AB112" s="68"/>
      <c r="AC112" s="144"/>
      <c r="AD112" s="13"/>
      <c r="AE112" s="124"/>
      <c r="AF112" s="68"/>
      <c r="AG112" s="13"/>
      <c r="AH112" s="13"/>
      <c r="AI112" s="13"/>
      <c r="AJ112" s="3"/>
      <c r="AK112" s="13"/>
      <c r="AL112" s="13"/>
      <c r="AM112" s="13"/>
      <c r="AN112" s="13"/>
      <c r="AO112" s="13"/>
      <c r="AP112" s="13"/>
      <c r="AQ112" s="13"/>
      <c r="AR112" s="13"/>
      <c r="AS112" s="3"/>
      <c r="AT112" s="6"/>
      <c r="AU112" s="7"/>
      <c r="AV112" s="7"/>
      <c r="AW112" s="7"/>
      <c r="AX112" s="7"/>
      <c r="AY112" s="3"/>
      <c r="AZ112" s="3"/>
    </row>
    <row r="113" spans="8:52" x14ac:dyDescent="0.5">
      <c r="H113" s="3"/>
      <c r="J113" s="3"/>
      <c r="L113" s="3"/>
      <c r="M113" s="3"/>
      <c r="O113" s="3"/>
      <c r="P113" s="3"/>
      <c r="Q113" s="3"/>
      <c r="R113" s="3"/>
      <c r="S113" s="123"/>
      <c r="T113" s="3"/>
      <c r="U113" s="67"/>
      <c r="V113" s="5"/>
      <c r="W113" s="67"/>
      <c r="X113" s="18"/>
      <c r="Y113" s="13"/>
      <c r="Z113" s="67"/>
      <c r="AA113" s="18"/>
      <c r="AB113" s="68"/>
      <c r="AC113" s="144"/>
      <c r="AD113" s="13"/>
      <c r="AE113" s="124"/>
      <c r="AF113" s="68"/>
      <c r="AG113" s="13"/>
      <c r="AH113" s="13"/>
      <c r="AI113" s="13"/>
      <c r="AJ113" s="3"/>
      <c r="AK113" s="13"/>
      <c r="AL113" s="13"/>
      <c r="AM113" s="13"/>
      <c r="AN113" s="13"/>
      <c r="AO113" s="13"/>
      <c r="AP113" s="13"/>
      <c r="AQ113" s="13"/>
      <c r="AR113" s="13"/>
      <c r="AS113" s="3"/>
      <c r="AT113" s="14"/>
      <c r="AU113" s="14"/>
      <c r="AV113" s="3"/>
      <c r="AW113" s="3"/>
      <c r="AX113" s="3"/>
      <c r="AY113" s="3"/>
      <c r="AZ113" s="3"/>
    </row>
    <row r="114" spans="8:52" x14ac:dyDescent="0.5">
      <c r="H114" s="3"/>
      <c r="J114" s="3"/>
      <c r="L114" s="3"/>
      <c r="M114" s="3"/>
      <c r="O114" s="3"/>
      <c r="P114" s="3"/>
      <c r="Q114" s="3"/>
      <c r="R114" s="3"/>
      <c r="S114" s="123"/>
      <c r="T114" s="3"/>
      <c r="U114" s="67"/>
      <c r="V114" s="5"/>
      <c r="W114" s="67"/>
      <c r="X114" s="18"/>
      <c r="Y114" s="13"/>
      <c r="Z114" s="67"/>
      <c r="AA114" s="18"/>
      <c r="AB114" s="68"/>
      <c r="AC114" s="144"/>
      <c r="AD114" s="13"/>
      <c r="AE114" s="124"/>
      <c r="AF114" s="68"/>
      <c r="AG114" s="13"/>
      <c r="AH114" s="13"/>
      <c r="AI114" s="13"/>
      <c r="AJ114" s="3"/>
      <c r="AK114" s="13"/>
      <c r="AL114" s="13"/>
      <c r="AM114" s="13"/>
      <c r="AN114" s="13"/>
      <c r="AO114" s="13"/>
      <c r="AP114" s="13"/>
      <c r="AQ114" s="13"/>
      <c r="AR114" s="13"/>
      <c r="AS114" s="3"/>
      <c r="AT114" s="7"/>
      <c r="AU114" s="7"/>
      <c r="AV114" s="7"/>
      <c r="AW114" s="3"/>
      <c r="AX114" s="7"/>
      <c r="AY114" s="3"/>
      <c r="AZ114" s="3"/>
    </row>
    <row r="115" spans="8:52" x14ac:dyDescent="0.5">
      <c r="H115" s="3"/>
      <c r="J115" s="3"/>
      <c r="L115" s="3"/>
      <c r="M115" s="3"/>
      <c r="O115" s="3"/>
      <c r="P115" s="3"/>
      <c r="Q115" s="3"/>
      <c r="R115" s="3"/>
      <c r="S115" s="123"/>
      <c r="T115" s="3"/>
      <c r="U115" s="67"/>
      <c r="V115" s="5"/>
      <c r="W115" s="67"/>
      <c r="X115" s="18"/>
      <c r="Y115" s="13"/>
      <c r="Z115" s="67"/>
      <c r="AA115" s="18"/>
      <c r="AB115" s="68"/>
      <c r="AC115" s="145"/>
      <c r="AD115" s="3"/>
      <c r="AE115" s="124"/>
      <c r="AF115" s="68"/>
      <c r="AG115" s="13"/>
      <c r="AH115" s="13"/>
      <c r="AI115" s="13"/>
      <c r="AJ115" s="3"/>
      <c r="AK115" s="13"/>
      <c r="AL115" s="13"/>
      <c r="AM115" s="13"/>
      <c r="AN115" s="13"/>
      <c r="AO115" s="13"/>
      <c r="AP115" s="13"/>
      <c r="AQ115" s="13"/>
      <c r="AR115" s="13"/>
      <c r="AS115" s="3"/>
      <c r="AT115" s="14"/>
      <c r="AU115" s="14"/>
    </row>
    <row r="116" spans="8:52" x14ac:dyDescent="0.5">
      <c r="H116" s="3"/>
      <c r="J116" s="3"/>
      <c r="L116" s="3"/>
      <c r="M116" s="3"/>
      <c r="O116" s="3"/>
      <c r="P116" s="3"/>
      <c r="Q116" s="3"/>
      <c r="R116" s="3"/>
      <c r="S116" s="123"/>
      <c r="T116" s="3"/>
      <c r="U116" s="67"/>
      <c r="V116" s="5"/>
      <c r="W116" s="67"/>
      <c r="X116" s="18"/>
      <c r="Y116" s="13"/>
      <c r="Z116" s="67"/>
      <c r="AA116" s="18"/>
      <c r="AB116" s="68"/>
      <c r="AC116" s="145"/>
      <c r="AD116" s="3"/>
      <c r="AE116" s="124"/>
      <c r="AF116" s="68"/>
      <c r="AG116" s="13"/>
      <c r="AH116" s="13"/>
      <c r="AI116" s="13"/>
      <c r="AJ116" s="3"/>
      <c r="AK116" s="13"/>
      <c r="AL116" s="13"/>
      <c r="AM116" s="13"/>
      <c r="AN116" s="13"/>
      <c r="AO116" s="13"/>
      <c r="AP116" s="13"/>
      <c r="AQ116" s="13"/>
      <c r="AR116" s="13"/>
      <c r="AS116" s="3"/>
      <c r="AT116" s="14"/>
      <c r="AU116" s="14"/>
    </row>
    <row r="117" spans="8:52" x14ac:dyDescent="0.5">
      <c r="H117" s="3"/>
      <c r="J117" s="3"/>
      <c r="L117" s="3"/>
      <c r="M117" s="3"/>
      <c r="O117" s="3"/>
      <c r="P117" s="3"/>
      <c r="Q117" s="3"/>
      <c r="R117" s="3"/>
      <c r="S117" s="123"/>
      <c r="T117" s="3"/>
      <c r="U117" s="67"/>
      <c r="V117" s="5"/>
      <c r="W117" s="67"/>
      <c r="X117" s="18"/>
      <c r="Y117" s="13"/>
      <c r="Z117" s="67"/>
      <c r="AA117" s="18"/>
      <c r="AB117" s="68"/>
      <c r="AC117" s="144"/>
      <c r="AD117" s="13"/>
      <c r="AE117" s="124"/>
      <c r="AF117" s="68"/>
      <c r="AG117" s="13"/>
      <c r="AH117" s="13"/>
      <c r="AI117" s="13"/>
      <c r="AJ117" s="3"/>
      <c r="AK117" s="13"/>
      <c r="AL117" s="13"/>
      <c r="AM117" s="13"/>
      <c r="AN117" s="13"/>
      <c r="AO117" s="13"/>
      <c r="AP117" s="13"/>
      <c r="AQ117" s="13"/>
      <c r="AR117" s="13"/>
      <c r="AS117" s="3"/>
      <c r="AT117" s="14"/>
      <c r="AU117" s="14"/>
    </row>
    <row r="118" spans="8:52" x14ac:dyDescent="0.5">
      <c r="H118" s="3"/>
      <c r="J118" s="3"/>
      <c r="L118" s="3"/>
      <c r="M118" s="3"/>
      <c r="O118" s="3"/>
      <c r="P118" s="3"/>
      <c r="Q118" s="3"/>
      <c r="R118" s="3"/>
      <c r="S118" s="123"/>
      <c r="T118" s="3"/>
      <c r="U118" s="123"/>
      <c r="V118" s="3"/>
      <c r="W118" s="123"/>
      <c r="X118" s="18"/>
      <c r="Y118" s="3"/>
      <c r="Z118" s="123"/>
      <c r="AA118" s="18"/>
      <c r="AB118" s="3"/>
      <c r="AC118" s="144"/>
      <c r="AD118" s="13"/>
      <c r="AE118" s="12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13"/>
      <c r="AQ118" s="13"/>
      <c r="AR118" s="13"/>
      <c r="AS118" s="3"/>
      <c r="AT118" s="14"/>
      <c r="AU118" s="14"/>
    </row>
    <row r="119" spans="8:52" x14ac:dyDescent="0.5">
      <c r="H119" s="3"/>
      <c r="J119" s="3"/>
      <c r="L119" s="3"/>
      <c r="M119" s="3"/>
      <c r="O119" s="3"/>
      <c r="P119" s="3"/>
      <c r="Q119" s="3"/>
      <c r="R119" s="3"/>
      <c r="S119" s="123"/>
      <c r="T119" s="3"/>
      <c r="U119" s="123"/>
      <c r="V119" s="3"/>
      <c r="W119" s="123"/>
      <c r="X119" s="18"/>
      <c r="Y119" s="3"/>
      <c r="Z119" s="123"/>
      <c r="AA119" s="18"/>
      <c r="AB119" s="3"/>
      <c r="AC119" s="144"/>
      <c r="AD119" s="13"/>
      <c r="AE119" s="12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13"/>
      <c r="AS119" s="3"/>
      <c r="AT119" s="14"/>
      <c r="AU119" s="14"/>
    </row>
    <row r="120" spans="8:52" x14ac:dyDescent="0.5">
      <c r="H120" s="3"/>
      <c r="J120" s="3"/>
      <c r="L120" s="3"/>
      <c r="M120" s="3"/>
      <c r="O120" s="3"/>
      <c r="P120" s="3"/>
      <c r="R120" s="3"/>
      <c r="S120" s="123"/>
      <c r="T120" s="3"/>
      <c r="U120" s="67"/>
      <c r="V120" s="5"/>
      <c r="W120" s="67"/>
      <c r="X120" s="18"/>
      <c r="Y120" s="13"/>
      <c r="Z120" s="67"/>
      <c r="AA120" s="18"/>
      <c r="AB120" s="68"/>
      <c r="AC120" s="144"/>
      <c r="AD120" s="13"/>
      <c r="AE120" s="124"/>
      <c r="AF120" s="68"/>
      <c r="AG120" s="13"/>
      <c r="AH120" s="13"/>
      <c r="AI120" s="13"/>
      <c r="AJ120" s="3"/>
      <c r="AK120" s="13"/>
      <c r="AL120" s="13"/>
      <c r="AM120" s="13"/>
      <c r="AN120" s="13"/>
      <c r="AO120" s="13"/>
      <c r="AP120" s="3"/>
      <c r="AQ120" s="3"/>
      <c r="AR120" s="13"/>
      <c r="AS120" s="3"/>
      <c r="AT120" s="14"/>
      <c r="AU120" s="14"/>
    </row>
    <row r="121" spans="8:52" x14ac:dyDescent="0.5">
      <c r="H121" s="3"/>
      <c r="J121" s="3"/>
      <c r="L121" s="3"/>
      <c r="M121" s="3"/>
      <c r="O121" s="3"/>
      <c r="P121" s="3"/>
      <c r="R121" s="3"/>
      <c r="S121" s="123"/>
      <c r="T121" s="3"/>
      <c r="U121" s="67"/>
      <c r="V121" s="5"/>
      <c r="W121" s="67"/>
      <c r="X121" s="18"/>
      <c r="Y121" s="13"/>
      <c r="Z121" s="67"/>
      <c r="AA121" s="18"/>
      <c r="AB121" s="68"/>
      <c r="AC121" s="144"/>
      <c r="AD121" s="13"/>
      <c r="AE121" s="124"/>
      <c r="AF121" s="68"/>
      <c r="AG121" s="13"/>
      <c r="AH121" s="13"/>
      <c r="AI121" s="13"/>
      <c r="AJ121" s="3"/>
      <c r="AK121" s="13"/>
      <c r="AL121" s="13"/>
      <c r="AM121" s="13"/>
      <c r="AN121" s="13"/>
      <c r="AO121" s="13"/>
      <c r="AP121" s="13"/>
      <c r="AQ121" s="13"/>
      <c r="AR121" s="13"/>
      <c r="AS121" s="3"/>
      <c r="AT121" s="14"/>
      <c r="AU121" s="14"/>
    </row>
    <row r="122" spans="8:52" x14ac:dyDescent="0.5">
      <c r="H122" s="3"/>
      <c r="J122" s="3"/>
      <c r="L122" s="3"/>
      <c r="M122" s="3"/>
      <c r="O122" s="3"/>
      <c r="P122" s="3"/>
      <c r="R122" s="3"/>
      <c r="S122" s="123"/>
      <c r="T122" s="3"/>
      <c r="U122" s="67"/>
      <c r="V122" s="5"/>
      <c r="W122" s="67"/>
      <c r="X122" s="18"/>
      <c r="Y122" s="13"/>
      <c r="Z122" s="67"/>
      <c r="AA122" s="18"/>
      <c r="AB122" s="68"/>
      <c r="AC122" s="144"/>
      <c r="AD122" s="13"/>
      <c r="AE122" s="124"/>
      <c r="AF122" s="68"/>
      <c r="AG122" s="13"/>
      <c r="AH122" s="13"/>
      <c r="AI122" s="13"/>
      <c r="AJ122" s="3"/>
      <c r="AK122" s="13"/>
      <c r="AL122" s="13"/>
      <c r="AM122" s="13"/>
      <c r="AN122" s="13"/>
      <c r="AO122" s="13"/>
      <c r="AP122" s="13"/>
      <c r="AQ122" s="13"/>
      <c r="AR122" s="13"/>
      <c r="AS122" s="3"/>
      <c r="AT122" s="14"/>
      <c r="AU122" s="14"/>
    </row>
    <row r="123" spans="8:52" x14ac:dyDescent="0.5">
      <c r="H123" s="3"/>
      <c r="J123" s="3"/>
      <c r="L123" s="3"/>
      <c r="M123" s="3"/>
      <c r="O123" s="3"/>
      <c r="P123" s="3"/>
      <c r="R123" s="3"/>
      <c r="S123" s="123"/>
      <c r="T123" s="3"/>
      <c r="U123" s="67"/>
      <c r="V123" s="5"/>
      <c r="W123" s="67"/>
      <c r="X123" s="18"/>
      <c r="Y123" s="13"/>
      <c r="Z123" s="67"/>
      <c r="AA123" s="18"/>
      <c r="AB123" s="68"/>
      <c r="AC123" s="144"/>
      <c r="AD123" s="13"/>
      <c r="AE123" s="124"/>
      <c r="AF123" s="68"/>
      <c r="AG123" s="13"/>
      <c r="AH123" s="13"/>
      <c r="AI123" s="13"/>
      <c r="AJ123" s="3"/>
      <c r="AK123" s="13"/>
      <c r="AL123" s="13"/>
      <c r="AM123" s="13"/>
      <c r="AN123" s="13"/>
      <c r="AO123" s="13"/>
      <c r="AP123" s="13"/>
      <c r="AQ123" s="13"/>
      <c r="AR123" s="13"/>
      <c r="AS123" s="3"/>
      <c r="AT123" s="14"/>
      <c r="AU123" s="14"/>
    </row>
    <row r="124" spans="8:52" x14ac:dyDescent="0.5">
      <c r="H124" s="3"/>
      <c r="J124" s="3"/>
      <c r="L124" s="3"/>
      <c r="M124" s="3"/>
      <c r="O124" s="3"/>
      <c r="P124" s="3"/>
      <c r="R124" s="3"/>
      <c r="S124" s="123"/>
      <c r="T124" s="3"/>
      <c r="U124" s="67"/>
      <c r="V124" s="5"/>
      <c r="W124" s="67"/>
      <c r="X124" s="18"/>
      <c r="Y124" s="13"/>
      <c r="Z124" s="67"/>
      <c r="AA124" s="18"/>
      <c r="AB124" s="68"/>
      <c r="AC124" s="144"/>
      <c r="AD124" s="13"/>
      <c r="AE124" s="124"/>
      <c r="AF124" s="68"/>
      <c r="AG124" s="13"/>
      <c r="AH124" s="13"/>
      <c r="AI124" s="13"/>
      <c r="AJ124" s="3"/>
      <c r="AK124" s="13"/>
      <c r="AL124" s="13"/>
      <c r="AM124" s="13"/>
      <c r="AN124" s="13"/>
      <c r="AO124" s="13"/>
      <c r="AP124" s="13"/>
      <c r="AQ124" s="13"/>
      <c r="AR124" s="13"/>
      <c r="AS124" s="3"/>
      <c r="AT124" s="14"/>
      <c r="AU124" s="14"/>
    </row>
    <row r="125" spans="8:52" x14ac:dyDescent="0.5">
      <c r="H125" s="3"/>
      <c r="J125" s="3"/>
      <c r="L125" s="3"/>
      <c r="M125" s="3"/>
      <c r="O125" s="3"/>
      <c r="P125" s="3"/>
      <c r="R125" s="3"/>
      <c r="S125" s="123"/>
      <c r="T125" s="3"/>
      <c r="U125" s="67"/>
      <c r="V125" s="5"/>
      <c r="W125" s="67"/>
      <c r="X125" s="18"/>
      <c r="Y125" s="13"/>
      <c r="Z125" s="67"/>
      <c r="AA125" s="18"/>
      <c r="AB125" s="68"/>
      <c r="AC125" s="144"/>
      <c r="AD125" s="13"/>
      <c r="AE125" s="124"/>
      <c r="AF125" s="68"/>
      <c r="AG125" s="13"/>
      <c r="AH125" s="13"/>
      <c r="AI125" s="13"/>
      <c r="AJ125" s="3"/>
      <c r="AK125" s="13"/>
      <c r="AL125" s="13"/>
      <c r="AM125" s="13"/>
      <c r="AN125" s="13"/>
      <c r="AO125" s="13"/>
      <c r="AP125" s="13"/>
      <c r="AQ125" s="13"/>
      <c r="AR125" s="13"/>
      <c r="AS125" s="3"/>
      <c r="AT125" s="14"/>
      <c r="AU125" s="14"/>
    </row>
    <row r="126" spans="8:52" x14ac:dyDescent="0.5">
      <c r="H126" s="3"/>
      <c r="J126" s="3"/>
      <c r="L126" s="3"/>
      <c r="M126" s="3"/>
      <c r="O126" s="3"/>
      <c r="P126" s="3"/>
      <c r="R126" s="3"/>
      <c r="S126" s="123"/>
      <c r="T126" s="3"/>
      <c r="U126" s="67"/>
      <c r="V126" s="5"/>
      <c r="W126" s="67"/>
      <c r="X126" s="18"/>
      <c r="Y126" s="13"/>
      <c r="Z126" s="67"/>
      <c r="AA126" s="18"/>
      <c r="AB126" s="68"/>
      <c r="AC126" s="144"/>
      <c r="AD126" s="13"/>
      <c r="AE126" s="124"/>
      <c r="AF126" s="68"/>
      <c r="AG126" s="13"/>
      <c r="AH126" s="13"/>
      <c r="AI126" s="13"/>
      <c r="AJ126" s="3"/>
      <c r="AK126" s="13"/>
      <c r="AL126" s="13"/>
      <c r="AM126" s="13"/>
      <c r="AN126" s="13"/>
      <c r="AO126" s="13"/>
      <c r="AP126" s="13"/>
      <c r="AQ126" s="13"/>
      <c r="AR126" s="13"/>
      <c r="AS126" s="3"/>
      <c r="AT126" s="14"/>
      <c r="AU126" s="14"/>
    </row>
    <row r="127" spans="8:52" x14ac:dyDescent="0.5">
      <c r="H127" s="3"/>
      <c r="J127" s="3"/>
      <c r="L127" s="3"/>
      <c r="M127" s="3"/>
      <c r="O127" s="3"/>
      <c r="P127" s="3"/>
      <c r="R127" s="3"/>
      <c r="S127" s="123"/>
      <c r="T127" s="3"/>
      <c r="U127" s="67"/>
      <c r="V127" s="5"/>
      <c r="W127" s="67"/>
      <c r="X127" s="18"/>
      <c r="Y127" s="13"/>
      <c r="Z127" s="67"/>
      <c r="AA127" s="18"/>
      <c r="AB127" s="68"/>
      <c r="AC127" s="144"/>
      <c r="AD127" s="13"/>
      <c r="AE127" s="124"/>
      <c r="AF127" s="68"/>
      <c r="AG127" s="13"/>
      <c r="AH127" s="13"/>
      <c r="AI127" s="13"/>
      <c r="AJ127" s="3"/>
      <c r="AK127" s="13"/>
      <c r="AL127" s="13"/>
      <c r="AM127" s="13"/>
      <c r="AN127" s="13"/>
      <c r="AO127" s="13"/>
      <c r="AP127" s="13"/>
      <c r="AQ127" s="13"/>
      <c r="AR127" s="13"/>
      <c r="AS127" s="3"/>
      <c r="AT127" s="14"/>
      <c r="AU127" s="14"/>
    </row>
    <row r="128" spans="8:52" x14ac:dyDescent="0.5">
      <c r="H128" s="3"/>
      <c r="J128" s="3"/>
      <c r="L128" s="3"/>
      <c r="M128" s="3"/>
      <c r="O128" s="3"/>
      <c r="P128" s="3"/>
      <c r="R128" s="3"/>
      <c r="S128" s="123"/>
      <c r="T128" s="3"/>
      <c r="U128" s="67"/>
      <c r="V128" s="5"/>
      <c r="W128" s="67"/>
      <c r="X128" s="18"/>
      <c r="Y128" s="13"/>
      <c r="Z128" s="67"/>
      <c r="AA128" s="18"/>
      <c r="AB128" s="68"/>
      <c r="AC128" s="144"/>
      <c r="AD128" s="13"/>
      <c r="AE128" s="124"/>
      <c r="AF128" s="68"/>
      <c r="AG128" s="13"/>
      <c r="AH128" s="13"/>
      <c r="AI128" s="13"/>
      <c r="AJ128" s="3"/>
      <c r="AK128" s="13"/>
      <c r="AL128" s="13"/>
      <c r="AM128" s="13"/>
      <c r="AN128" s="13"/>
      <c r="AO128" s="13"/>
      <c r="AP128" s="13"/>
      <c r="AQ128" s="13"/>
      <c r="AR128" s="13"/>
      <c r="AS128" s="3"/>
      <c r="AT128" s="14"/>
      <c r="AU128" s="14"/>
    </row>
    <row r="129" spans="8:47" x14ac:dyDescent="0.5">
      <c r="H129" s="3"/>
      <c r="J129" s="3"/>
      <c r="L129" s="3"/>
      <c r="M129" s="3"/>
      <c r="O129" s="3"/>
      <c r="P129" s="3"/>
      <c r="R129" s="3"/>
      <c r="S129" s="123"/>
      <c r="T129" s="3"/>
      <c r="U129" s="67"/>
      <c r="V129" s="5"/>
      <c r="W129" s="67"/>
      <c r="X129" s="18"/>
      <c r="Y129" s="13"/>
      <c r="Z129" s="67"/>
      <c r="AA129" s="18"/>
      <c r="AB129" s="68"/>
      <c r="AC129" s="144"/>
      <c r="AD129" s="13"/>
      <c r="AE129" s="124"/>
      <c r="AF129" s="68"/>
      <c r="AG129" s="13"/>
      <c r="AH129" s="13"/>
      <c r="AI129" s="13"/>
      <c r="AJ129" s="3"/>
      <c r="AK129" s="13"/>
      <c r="AL129" s="13"/>
      <c r="AM129" s="13"/>
      <c r="AN129" s="13"/>
      <c r="AO129" s="13"/>
      <c r="AP129" s="13"/>
      <c r="AQ129" s="13"/>
      <c r="AR129" s="13"/>
      <c r="AS129" s="3"/>
      <c r="AT129" s="14"/>
      <c r="AU129" s="14"/>
    </row>
    <row r="130" spans="8:47" x14ac:dyDescent="0.5">
      <c r="H130" s="3"/>
      <c r="J130" s="3"/>
      <c r="L130" s="3"/>
      <c r="M130" s="3"/>
      <c r="O130" s="3"/>
      <c r="P130" s="3"/>
      <c r="R130" s="3"/>
      <c r="S130" s="123"/>
      <c r="T130" s="3"/>
      <c r="U130" s="67"/>
      <c r="V130" s="5"/>
      <c r="W130" s="67"/>
      <c r="X130" s="18"/>
      <c r="Y130" s="13"/>
      <c r="Z130" s="67"/>
      <c r="AA130" s="18"/>
      <c r="AB130" s="68"/>
      <c r="AC130" s="144"/>
      <c r="AD130" s="13"/>
      <c r="AE130" s="124"/>
      <c r="AF130" s="68"/>
      <c r="AG130" s="13"/>
      <c r="AH130" s="13"/>
      <c r="AI130" s="13"/>
      <c r="AJ130" s="3"/>
      <c r="AK130" s="13"/>
      <c r="AL130" s="13"/>
      <c r="AM130" s="13"/>
      <c r="AN130" s="13"/>
      <c r="AO130" s="13"/>
      <c r="AP130" s="13"/>
      <c r="AQ130" s="13"/>
      <c r="AR130" s="3"/>
      <c r="AS130" s="3"/>
      <c r="AT130" s="14"/>
      <c r="AU130" s="14"/>
    </row>
    <row r="131" spans="8:47" x14ac:dyDescent="0.5">
      <c r="H131" s="3"/>
      <c r="J131" s="3"/>
      <c r="L131" s="3"/>
      <c r="M131" s="3"/>
      <c r="O131" s="3"/>
      <c r="P131" s="3"/>
      <c r="R131" s="3"/>
      <c r="S131" s="123"/>
      <c r="T131" s="3"/>
      <c r="U131" s="67"/>
      <c r="V131" s="5"/>
      <c r="W131" s="67"/>
      <c r="X131" s="18"/>
      <c r="Y131" s="13"/>
      <c r="Z131" s="67"/>
      <c r="AA131" s="18"/>
      <c r="AB131" s="68"/>
      <c r="AC131" s="144"/>
      <c r="AD131" s="13"/>
      <c r="AE131" s="124"/>
      <c r="AF131" s="68"/>
      <c r="AG131" s="13"/>
      <c r="AH131" s="13"/>
      <c r="AI131" s="13"/>
      <c r="AJ131" s="3"/>
      <c r="AK131" s="13"/>
      <c r="AL131" s="13"/>
      <c r="AM131" s="13"/>
      <c r="AN131" s="13"/>
      <c r="AO131" s="13"/>
      <c r="AP131" s="13"/>
      <c r="AQ131" s="13"/>
      <c r="AR131" s="3"/>
      <c r="AS131" s="3"/>
      <c r="AT131" s="14"/>
      <c r="AU131" s="14"/>
    </row>
    <row r="132" spans="8:47" x14ac:dyDescent="0.5">
      <c r="H132" s="3"/>
      <c r="J132" s="3"/>
      <c r="L132" s="3"/>
      <c r="M132" s="3"/>
      <c r="O132" s="3"/>
      <c r="P132" s="3"/>
      <c r="R132" s="3"/>
      <c r="S132" s="123"/>
      <c r="T132" s="3"/>
      <c r="U132" s="67"/>
      <c r="V132" s="5"/>
      <c r="W132" s="67"/>
      <c r="X132" s="18"/>
      <c r="Y132" s="13"/>
      <c r="Z132" s="67"/>
      <c r="AA132" s="18"/>
      <c r="AB132" s="68"/>
      <c r="AC132" s="144"/>
      <c r="AD132" s="13"/>
      <c r="AE132" s="124"/>
      <c r="AF132" s="68"/>
      <c r="AG132" s="13"/>
      <c r="AH132" s="13"/>
      <c r="AI132" s="13"/>
      <c r="AJ132" s="3"/>
      <c r="AK132" s="13"/>
      <c r="AL132" s="13"/>
      <c r="AM132" s="13"/>
      <c r="AN132" s="13"/>
      <c r="AO132" s="13"/>
      <c r="AP132" s="13"/>
      <c r="AQ132" s="13"/>
      <c r="AR132" s="13"/>
      <c r="AS132" s="3"/>
      <c r="AT132" s="14"/>
      <c r="AU132" s="14"/>
    </row>
    <row r="133" spans="8:47" x14ac:dyDescent="0.5">
      <c r="H133" s="3"/>
      <c r="J133" s="3"/>
      <c r="L133" s="3"/>
      <c r="M133" s="3"/>
      <c r="O133" s="3"/>
      <c r="P133" s="3"/>
      <c r="R133" s="3"/>
      <c r="S133" s="123"/>
      <c r="T133" s="3"/>
      <c r="U133" s="67"/>
      <c r="V133" s="5"/>
      <c r="W133" s="67"/>
      <c r="X133" s="18"/>
      <c r="Y133" s="13"/>
      <c r="Z133" s="67"/>
      <c r="AA133" s="18"/>
      <c r="AB133" s="68"/>
      <c r="AC133" s="144"/>
      <c r="AD133" s="13"/>
      <c r="AE133" s="124"/>
      <c r="AF133" s="68"/>
      <c r="AG133" s="13"/>
      <c r="AH133" s="13"/>
      <c r="AI133" s="13"/>
      <c r="AJ133" s="3"/>
      <c r="AK133" s="13"/>
      <c r="AL133" s="13"/>
      <c r="AM133" s="13"/>
      <c r="AN133" s="13"/>
      <c r="AO133" s="13"/>
      <c r="AP133" s="13"/>
      <c r="AQ133" s="13"/>
      <c r="AR133" s="13"/>
      <c r="AS133" s="3"/>
      <c r="AT133" s="14"/>
      <c r="AU133" s="14"/>
    </row>
    <row r="134" spans="8:47" x14ac:dyDescent="0.5">
      <c r="H134" s="3"/>
      <c r="J134" s="3"/>
      <c r="L134" s="3"/>
      <c r="M134" s="3"/>
      <c r="O134" s="3"/>
      <c r="P134" s="3"/>
      <c r="R134" s="3"/>
      <c r="S134" s="123"/>
      <c r="T134" s="3"/>
      <c r="U134" s="67"/>
      <c r="V134" s="5"/>
      <c r="W134" s="67"/>
      <c r="X134" s="18"/>
      <c r="Y134" s="13"/>
      <c r="Z134" s="67"/>
      <c r="AA134" s="18"/>
      <c r="AB134" s="68"/>
      <c r="AC134" s="144"/>
      <c r="AD134" s="13"/>
      <c r="AE134" s="124"/>
      <c r="AF134" s="68"/>
      <c r="AG134" s="13"/>
      <c r="AH134" s="13"/>
      <c r="AI134" s="13"/>
      <c r="AJ134" s="3"/>
      <c r="AK134" s="13"/>
      <c r="AL134" s="13"/>
      <c r="AM134" s="13"/>
      <c r="AN134" s="13"/>
      <c r="AO134" s="13"/>
      <c r="AP134" s="13"/>
      <c r="AQ134" s="13"/>
      <c r="AR134" s="13"/>
      <c r="AS134" s="3"/>
      <c r="AT134" s="14"/>
      <c r="AU134" s="14"/>
    </row>
    <row r="135" spans="8:47" x14ac:dyDescent="0.5">
      <c r="H135" s="3"/>
      <c r="J135" s="3"/>
      <c r="L135" s="3"/>
      <c r="M135" s="3"/>
      <c r="O135" s="3"/>
      <c r="P135" s="3"/>
      <c r="R135" s="3"/>
      <c r="S135" s="123"/>
      <c r="T135" s="3"/>
      <c r="U135" s="67"/>
      <c r="V135" s="5"/>
      <c r="W135" s="67"/>
      <c r="X135" s="18"/>
      <c r="Y135" s="13"/>
      <c r="Z135" s="67"/>
      <c r="AA135" s="18"/>
      <c r="AB135" s="68"/>
      <c r="AC135" s="144"/>
      <c r="AD135" s="13"/>
      <c r="AE135" s="124"/>
      <c r="AF135" s="68"/>
      <c r="AG135" s="13"/>
      <c r="AH135" s="13"/>
      <c r="AI135" s="13"/>
      <c r="AJ135" s="3"/>
      <c r="AK135" s="13"/>
      <c r="AL135" s="13"/>
      <c r="AM135" s="13"/>
      <c r="AN135" s="13"/>
      <c r="AO135" s="13"/>
      <c r="AP135" s="13"/>
      <c r="AQ135" s="13"/>
      <c r="AR135" s="13"/>
      <c r="AS135" s="3"/>
      <c r="AT135" s="14"/>
      <c r="AU135" s="14"/>
    </row>
    <row r="136" spans="8:47" x14ac:dyDescent="0.5">
      <c r="H136" s="3"/>
      <c r="J136" s="3"/>
      <c r="L136" s="3"/>
      <c r="M136" s="3"/>
      <c r="O136" s="3"/>
      <c r="P136" s="3"/>
      <c r="R136" s="3"/>
      <c r="S136" s="123"/>
      <c r="T136" s="3"/>
      <c r="U136" s="67"/>
      <c r="V136" s="5"/>
      <c r="W136" s="67"/>
      <c r="X136" s="18"/>
      <c r="Y136" s="13"/>
      <c r="Z136" s="67"/>
      <c r="AA136" s="18"/>
      <c r="AB136" s="68"/>
      <c r="AC136" s="144"/>
      <c r="AD136" s="13"/>
      <c r="AE136" s="124"/>
      <c r="AF136" s="68"/>
      <c r="AG136" s="13"/>
      <c r="AH136" s="13"/>
      <c r="AI136" s="13"/>
      <c r="AJ136" s="3"/>
      <c r="AK136" s="13"/>
      <c r="AL136" s="13"/>
      <c r="AM136" s="13"/>
      <c r="AN136" s="13"/>
      <c r="AO136" s="13"/>
      <c r="AP136" s="13"/>
      <c r="AQ136" s="13"/>
      <c r="AR136" s="13"/>
      <c r="AS136" s="3"/>
      <c r="AT136" s="14"/>
      <c r="AU136" s="14"/>
    </row>
    <row r="137" spans="8:47" x14ac:dyDescent="0.5">
      <c r="H137" s="3"/>
      <c r="J137" s="3"/>
      <c r="L137" s="3"/>
      <c r="M137" s="3"/>
      <c r="O137" s="3"/>
      <c r="P137" s="3"/>
      <c r="R137" s="3"/>
      <c r="S137" s="123"/>
      <c r="T137" s="3"/>
      <c r="U137" s="67"/>
      <c r="V137" s="5"/>
      <c r="W137" s="67"/>
      <c r="X137" s="18"/>
      <c r="Y137" s="13"/>
      <c r="Z137" s="67"/>
      <c r="AA137" s="18"/>
      <c r="AB137" s="68"/>
      <c r="AC137" s="144"/>
      <c r="AD137" s="13"/>
      <c r="AE137" s="124"/>
      <c r="AF137" s="68"/>
      <c r="AG137" s="13"/>
      <c r="AH137" s="13"/>
      <c r="AI137" s="13"/>
      <c r="AJ137" s="3"/>
      <c r="AK137" s="13"/>
      <c r="AL137" s="13"/>
      <c r="AM137" s="13"/>
      <c r="AN137" s="13"/>
      <c r="AO137" s="13"/>
      <c r="AP137" s="13"/>
      <c r="AQ137" s="13"/>
      <c r="AR137" s="13"/>
      <c r="AS137" s="3"/>
      <c r="AT137" s="14"/>
      <c r="AU137" s="14"/>
    </row>
    <row r="138" spans="8:47" x14ac:dyDescent="0.5">
      <c r="H138" s="3"/>
      <c r="J138" s="3"/>
      <c r="L138" s="3"/>
      <c r="M138" s="3"/>
      <c r="O138" s="3"/>
      <c r="P138" s="3"/>
      <c r="R138" s="3"/>
      <c r="S138" s="123"/>
      <c r="T138" s="3"/>
      <c r="U138" s="67"/>
      <c r="V138" s="5"/>
      <c r="W138" s="67"/>
      <c r="X138" s="18"/>
      <c r="Y138" s="13"/>
      <c r="Z138" s="67"/>
      <c r="AA138" s="18"/>
      <c r="AB138" s="68"/>
      <c r="AC138" s="144"/>
      <c r="AD138" s="13"/>
      <c r="AE138" s="124"/>
      <c r="AF138" s="68"/>
      <c r="AG138" s="13"/>
      <c r="AH138" s="13"/>
      <c r="AI138" s="13"/>
      <c r="AJ138" s="3"/>
      <c r="AK138" s="13"/>
      <c r="AL138" s="13"/>
      <c r="AM138" s="13"/>
      <c r="AN138" s="13"/>
      <c r="AO138" s="13"/>
      <c r="AP138" s="13"/>
      <c r="AQ138" s="13"/>
      <c r="AR138" s="13"/>
      <c r="AS138" s="3"/>
      <c r="AT138" s="14"/>
      <c r="AU138" s="14"/>
    </row>
    <row r="139" spans="8:47" x14ac:dyDescent="0.5">
      <c r="H139" s="3"/>
      <c r="J139" s="3"/>
      <c r="L139" s="3"/>
      <c r="M139" s="3"/>
      <c r="O139" s="3"/>
      <c r="P139" s="3"/>
      <c r="R139" s="3"/>
      <c r="S139" s="123"/>
      <c r="T139" s="3"/>
      <c r="U139" s="67"/>
      <c r="V139" s="5"/>
      <c r="W139" s="67"/>
      <c r="X139" s="18"/>
      <c r="Y139" s="13"/>
      <c r="Z139" s="67"/>
      <c r="AA139" s="18"/>
      <c r="AB139" s="68"/>
      <c r="AC139" s="144"/>
      <c r="AD139" s="13"/>
      <c r="AE139" s="124"/>
      <c r="AF139" s="68"/>
      <c r="AG139" s="13"/>
      <c r="AH139" s="13"/>
      <c r="AI139" s="13"/>
      <c r="AJ139" s="3"/>
      <c r="AK139" s="13"/>
      <c r="AL139" s="13"/>
      <c r="AM139" s="13"/>
      <c r="AN139" s="13"/>
      <c r="AO139" s="13"/>
      <c r="AP139" s="13"/>
      <c r="AQ139" s="13"/>
      <c r="AR139" s="13"/>
      <c r="AS139" s="3"/>
      <c r="AT139" s="14"/>
      <c r="AU139" s="14"/>
    </row>
    <row r="140" spans="8:47" x14ac:dyDescent="0.5">
      <c r="H140" s="3"/>
      <c r="J140" s="3"/>
      <c r="L140" s="3"/>
      <c r="M140" s="3"/>
      <c r="O140" s="3"/>
      <c r="P140" s="3"/>
      <c r="R140" s="3"/>
      <c r="S140" s="123"/>
      <c r="T140" s="3"/>
      <c r="U140" s="67"/>
      <c r="V140" s="5"/>
      <c r="W140" s="67"/>
      <c r="X140" s="18"/>
      <c r="Y140" s="13"/>
      <c r="Z140" s="67"/>
      <c r="AA140" s="18"/>
      <c r="AB140" s="68"/>
      <c r="AC140" s="144"/>
      <c r="AD140" s="13"/>
      <c r="AE140" s="124"/>
      <c r="AF140" s="68"/>
      <c r="AG140" s="13"/>
      <c r="AH140" s="13"/>
      <c r="AI140" s="13"/>
      <c r="AJ140" s="3"/>
      <c r="AK140" s="13"/>
      <c r="AL140" s="13"/>
      <c r="AM140" s="13"/>
      <c r="AN140" s="13"/>
      <c r="AO140" s="13"/>
      <c r="AP140" s="13"/>
      <c r="AQ140" s="13"/>
      <c r="AR140" s="13"/>
      <c r="AS140" s="3"/>
      <c r="AT140" s="14"/>
      <c r="AU140" s="14"/>
    </row>
    <row r="141" spans="8:47" x14ac:dyDescent="0.5">
      <c r="H141" s="3"/>
      <c r="J141" s="3"/>
      <c r="L141" s="3"/>
      <c r="M141" s="3"/>
      <c r="O141" s="3"/>
      <c r="P141" s="3"/>
      <c r="R141" s="3"/>
      <c r="S141" s="123"/>
      <c r="T141" s="3"/>
      <c r="U141" s="67"/>
      <c r="V141" s="5"/>
      <c r="W141" s="67"/>
      <c r="X141" s="18"/>
      <c r="Y141" s="13"/>
      <c r="Z141" s="67"/>
      <c r="AA141" s="18"/>
      <c r="AB141" s="68"/>
      <c r="AC141" s="144"/>
      <c r="AD141" s="13"/>
      <c r="AE141" s="124"/>
      <c r="AF141" s="68"/>
      <c r="AG141" s="13"/>
      <c r="AH141" s="13"/>
      <c r="AI141" s="13"/>
      <c r="AJ141" s="3"/>
      <c r="AK141" s="13"/>
      <c r="AL141" s="13"/>
      <c r="AM141" s="13"/>
      <c r="AN141" s="13"/>
      <c r="AO141" s="13"/>
      <c r="AP141" s="13"/>
      <c r="AQ141" s="13"/>
      <c r="AR141" s="13"/>
      <c r="AS141" s="3"/>
      <c r="AT141" s="14"/>
      <c r="AU141" s="14"/>
    </row>
    <row r="142" spans="8:47" x14ac:dyDescent="0.5">
      <c r="H142" s="3"/>
      <c r="J142" s="3"/>
      <c r="L142" s="3"/>
      <c r="M142" s="3"/>
      <c r="O142" s="3"/>
      <c r="P142" s="3"/>
      <c r="R142" s="3"/>
      <c r="S142" s="123"/>
      <c r="T142" s="3"/>
      <c r="U142" s="67"/>
      <c r="V142" s="5"/>
      <c r="W142" s="67"/>
      <c r="X142" s="18"/>
      <c r="Y142" s="13"/>
      <c r="Z142" s="67"/>
      <c r="AA142" s="18"/>
      <c r="AB142" s="68"/>
      <c r="AC142" s="144"/>
      <c r="AD142" s="13"/>
      <c r="AE142" s="124"/>
      <c r="AF142" s="68"/>
      <c r="AG142" s="13"/>
      <c r="AH142" s="13"/>
      <c r="AI142" s="13"/>
      <c r="AJ142" s="3"/>
      <c r="AK142" s="13"/>
      <c r="AL142" s="13"/>
      <c r="AM142" s="13"/>
      <c r="AN142" s="13"/>
      <c r="AO142" s="13"/>
      <c r="AP142" s="13"/>
      <c r="AQ142" s="13"/>
      <c r="AR142" s="13"/>
      <c r="AS142" s="3"/>
      <c r="AT142" s="14"/>
      <c r="AU142" s="14"/>
    </row>
    <row r="143" spans="8:47" x14ac:dyDescent="0.5">
      <c r="H143" s="3"/>
      <c r="J143" s="3"/>
      <c r="L143" s="3"/>
      <c r="M143" s="3"/>
      <c r="O143" s="3"/>
      <c r="P143" s="3"/>
      <c r="R143" s="3"/>
      <c r="S143" s="123"/>
      <c r="T143" s="3"/>
      <c r="U143" s="67"/>
      <c r="V143" s="5"/>
      <c r="W143" s="67"/>
      <c r="X143" s="18"/>
      <c r="Y143" s="13"/>
      <c r="Z143" s="67"/>
      <c r="AA143" s="18"/>
      <c r="AB143" s="68"/>
      <c r="AC143" s="144"/>
      <c r="AD143" s="13"/>
      <c r="AE143" s="124"/>
      <c r="AF143" s="68"/>
      <c r="AG143" s="13"/>
      <c r="AH143" s="13"/>
      <c r="AI143" s="13"/>
      <c r="AJ143" s="3"/>
      <c r="AK143" s="13"/>
      <c r="AL143" s="13"/>
      <c r="AM143" s="13"/>
      <c r="AN143" s="13"/>
      <c r="AO143" s="13"/>
      <c r="AP143" s="13"/>
      <c r="AQ143" s="13"/>
      <c r="AR143" s="13"/>
      <c r="AS143" s="3"/>
      <c r="AT143" s="14"/>
      <c r="AU143" s="14"/>
    </row>
    <row r="144" spans="8:47" x14ac:dyDescent="0.5">
      <c r="H144" s="3"/>
      <c r="J144" s="3"/>
      <c r="L144" s="3"/>
      <c r="M144" s="3"/>
      <c r="O144" s="3"/>
      <c r="P144" s="3"/>
      <c r="R144" s="3"/>
      <c r="S144" s="123"/>
      <c r="T144" s="3"/>
      <c r="U144" s="67"/>
      <c r="V144" s="5"/>
      <c r="W144" s="67"/>
      <c r="X144" s="18"/>
      <c r="Y144" s="13"/>
      <c r="Z144" s="67"/>
      <c r="AA144" s="18"/>
      <c r="AB144" s="68"/>
      <c r="AC144" s="144"/>
      <c r="AD144" s="13"/>
      <c r="AE144" s="124"/>
      <c r="AF144" s="68"/>
      <c r="AG144" s="13"/>
      <c r="AH144" s="13"/>
      <c r="AI144" s="13"/>
      <c r="AJ144" s="3"/>
      <c r="AK144" s="13"/>
      <c r="AL144" s="13"/>
      <c r="AM144" s="13"/>
      <c r="AN144" s="13"/>
      <c r="AO144" s="13"/>
      <c r="AP144" s="13"/>
      <c r="AQ144" s="13"/>
      <c r="AR144" s="13"/>
      <c r="AS144" s="3"/>
      <c r="AT144" s="14"/>
      <c r="AU144" s="14"/>
    </row>
    <row r="145" spans="8:47" x14ac:dyDescent="0.5">
      <c r="H145" s="3"/>
      <c r="J145" s="3"/>
      <c r="L145" s="3"/>
      <c r="M145" s="3"/>
      <c r="O145" s="3"/>
      <c r="P145" s="3"/>
      <c r="Q145" s="15"/>
      <c r="R145" s="3"/>
      <c r="S145" s="123"/>
      <c r="T145" s="3"/>
      <c r="U145" s="67"/>
      <c r="V145" s="5"/>
      <c r="W145" s="67"/>
      <c r="X145" s="18"/>
      <c r="Y145" s="13"/>
      <c r="Z145" s="67"/>
      <c r="AA145" s="18"/>
      <c r="AB145" s="68"/>
      <c r="AC145" s="144"/>
      <c r="AD145" s="13"/>
      <c r="AE145" s="124"/>
      <c r="AF145" s="68"/>
      <c r="AG145" s="13"/>
      <c r="AH145" s="13"/>
      <c r="AI145" s="13"/>
      <c r="AJ145" s="3"/>
      <c r="AK145" s="13"/>
      <c r="AL145" s="13"/>
      <c r="AM145" s="13"/>
      <c r="AN145" s="13"/>
      <c r="AO145" s="13"/>
      <c r="AP145" s="13"/>
      <c r="AQ145" s="13"/>
      <c r="AR145" s="13"/>
      <c r="AS145" s="3"/>
      <c r="AT145" s="14"/>
      <c r="AU145" s="14"/>
    </row>
    <row r="146" spans="8:47" x14ac:dyDescent="0.5">
      <c r="H146" s="3"/>
      <c r="J146" s="3"/>
      <c r="L146" s="3"/>
      <c r="M146" s="3"/>
      <c r="O146" s="3"/>
      <c r="P146" s="3"/>
      <c r="Q146" s="15"/>
      <c r="R146" s="3"/>
      <c r="S146" s="123"/>
      <c r="T146" s="3"/>
      <c r="U146" s="67"/>
      <c r="V146" s="5"/>
      <c r="W146" s="67"/>
      <c r="X146" s="18"/>
      <c r="Y146" s="13"/>
      <c r="Z146" s="67"/>
      <c r="AA146" s="18"/>
      <c r="AB146" s="68"/>
      <c r="AC146" s="144"/>
      <c r="AD146" s="13"/>
      <c r="AE146" s="124"/>
      <c r="AF146" s="68"/>
      <c r="AG146" s="13"/>
      <c r="AH146" s="13"/>
      <c r="AI146" s="13"/>
      <c r="AJ146" s="3"/>
      <c r="AK146" s="13"/>
      <c r="AL146" s="13"/>
      <c r="AM146" s="13"/>
      <c r="AN146" s="13"/>
      <c r="AO146" s="13"/>
      <c r="AP146" s="13"/>
      <c r="AQ146" s="13"/>
      <c r="AR146" s="13"/>
      <c r="AS146" s="3"/>
      <c r="AT146" s="14"/>
      <c r="AU146" s="14"/>
    </row>
    <row r="147" spans="8:47" x14ac:dyDescent="0.5">
      <c r="H147" s="3"/>
      <c r="J147" s="3"/>
      <c r="L147" s="3"/>
      <c r="M147" s="3"/>
      <c r="O147" s="3"/>
      <c r="P147" s="3"/>
      <c r="Q147" s="15"/>
      <c r="R147" s="3"/>
      <c r="S147" s="123"/>
      <c r="T147" s="3"/>
      <c r="U147" s="67"/>
      <c r="V147" s="5"/>
      <c r="W147" s="67"/>
      <c r="X147" s="18"/>
      <c r="Y147" s="13"/>
      <c r="Z147" s="67"/>
      <c r="AA147" s="18"/>
      <c r="AB147" s="68"/>
      <c r="AC147" s="144"/>
      <c r="AD147" s="13"/>
      <c r="AE147" s="124"/>
      <c r="AF147" s="68"/>
      <c r="AG147" s="13"/>
      <c r="AH147" s="13"/>
      <c r="AI147" s="13"/>
      <c r="AJ147" s="3"/>
      <c r="AK147" s="13"/>
      <c r="AL147" s="13"/>
      <c r="AM147" s="13"/>
      <c r="AN147" s="13"/>
      <c r="AO147" s="13"/>
      <c r="AP147" s="13"/>
      <c r="AQ147" s="13"/>
      <c r="AR147" s="13"/>
      <c r="AS147" s="3"/>
      <c r="AT147" s="14"/>
      <c r="AU147" s="14"/>
    </row>
    <row r="148" spans="8:47" x14ac:dyDescent="0.5">
      <c r="H148" s="3"/>
      <c r="J148" s="3"/>
      <c r="L148" s="3"/>
      <c r="M148" s="3"/>
      <c r="O148" s="3"/>
      <c r="P148" s="3"/>
      <c r="Q148" s="15"/>
      <c r="R148" s="3"/>
      <c r="S148" s="123"/>
      <c r="T148" s="3"/>
      <c r="U148" s="67"/>
      <c r="V148" s="5"/>
      <c r="W148" s="67"/>
      <c r="X148" s="18"/>
      <c r="Y148" s="13"/>
      <c r="Z148" s="67"/>
      <c r="AA148" s="18"/>
      <c r="AB148" s="68"/>
      <c r="AC148" s="144"/>
      <c r="AD148" s="13"/>
      <c r="AE148" s="124"/>
      <c r="AF148" s="68"/>
      <c r="AG148" s="13"/>
      <c r="AH148" s="13"/>
      <c r="AI148" s="13"/>
      <c r="AJ148" s="3"/>
      <c r="AK148" s="13"/>
      <c r="AL148" s="13"/>
      <c r="AM148" s="13"/>
      <c r="AN148" s="13"/>
      <c r="AO148" s="13"/>
      <c r="AP148" s="13"/>
      <c r="AQ148" s="13"/>
      <c r="AR148" s="13"/>
      <c r="AS148" s="3"/>
      <c r="AT148" s="14"/>
      <c r="AU148" s="14"/>
    </row>
    <row r="149" spans="8:47" x14ac:dyDescent="0.5">
      <c r="H149" s="3"/>
      <c r="J149" s="3"/>
      <c r="L149" s="3"/>
      <c r="M149" s="3"/>
      <c r="O149" s="3"/>
      <c r="P149" s="3"/>
      <c r="Q149" s="15"/>
      <c r="R149" s="3"/>
      <c r="S149" s="123"/>
      <c r="T149" s="3"/>
      <c r="U149" s="67"/>
      <c r="V149" s="5"/>
      <c r="W149" s="67"/>
      <c r="X149" s="18"/>
      <c r="Y149" s="13"/>
      <c r="Z149" s="67"/>
      <c r="AA149" s="18"/>
      <c r="AB149" s="68"/>
      <c r="AC149" s="144"/>
      <c r="AD149" s="13"/>
      <c r="AE149" s="124"/>
      <c r="AF149" s="68"/>
      <c r="AG149" s="13"/>
      <c r="AH149" s="13"/>
      <c r="AI149" s="13"/>
      <c r="AJ149" s="3"/>
      <c r="AK149" s="13"/>
      <c r="AL149" s="13"/>
      <c r="AM149" s="13"/>
      <c r="AN149" s="13"/>
      <c r="AO149" s="13"/>
      <c r="AP149" s="13"/>
      <c r="AQ149" s="13"/>
      <c r="AR149" s="13"/>
      <c r="AS149" s="3"/>
      <c r="AT149" s="14"/>
      <c r="AU149" s="14"/>
    </row>
    <row r="150" spans="8:47" x14ac:dyDescent="0.5">
      <c r="H150" s="3"/>
      <c r="J150" s="3"/>
      <c r="L150" s="3"/>
      <c r="M150" s="3"/>
      <c r="O150" s="3"/>
      <c r="P150" s="3"/>
      <c r="Q150" s="15"/>
      <c r="R150" s="3"/>
      <c r="S150" s="123"/>
      <c r="T150" s="3"/>
      <c r="U150" s="67"/>
      <c r="V150" s="5"/>
      <c r="W150" s="67"/>
      <c r="X150" s="18"/>
      <c r="Y150" s="13"/>
      <c r="Z150" s="67"/>
      <c r="AA150" s="18"/>
      <c r="AB150" s="68"/>
      <c r="AC150" s="144"/>
      <c r="AD150" s="13"/>
      <c r="AE150" s="124"/>
      <c r="AF150" s="68"/>
      <c r="AG150" s="13"/>
      <c r="AH150" s="13"/>
      <c r="AI150" s="13"/>
      <c r="AJ150" s="3"/>
      <c r="AK150" s="13"/>
      <c r="AL150" s="13"/>
      <c r="AM150" s="13"/>
      <c r="AN150" s="13"/>
      <c r="AO150" s="13"/>
      <c r="AP150" s="13"/>
      <c r="AQ150" s="13"/>
      <c r="AR150" s="13"/>
      <c r="AS150" s="3"/>
      <c r="AT150" s="14"/>
      <c r="AU150" s="14"/>
    </row>
    <row r="151" spans="8:47" x14ac:dyDescent="0.5">
      <c r="H151" s="3"/>
      <c r="J151" s="3"/>
      <c r="L151" s="3"/>
      <c r="M151" s="3"/>
      <c r="O151" s="3"/>
      <c r="P151" s="3"/>
      <c r="Q151" s="15"/>
      <c r="R151" s="3"/>
      <c r="S151" s="123"/>
      <c r="T151" s="3"/>
      <c r="U151" s="67"/>
      <c r="V151" s="5"/>
      <c r="W151" s="67"/>
      <c r="X151" s="18"/>
      <c r="Y151" s="13"/>
      <c r="Z151" s="67"/>
      <c r="AA151" s="18"/>
      <c r="AB151" s="68"/>
      <c r="AC151" s="144"/>
      <c r="AD151" s="13"/>
      <c r="AE151" s="124"/>
      <c r="AF151" s="68"/>
      <c r="AG151" s="13"/>
      <c r="AH151" s="13"/>
      <c r="AI151" s="13"/>
      <c r="AJ151" s="3"/>
      <c r="AK151" s="13"/>
      <c r="AL151" s="13"/>
      <c r="AM151" s="13"/>
      <c r="AN151" s="13"/>
      <c r="AO151" s="13"/>
      <c r="AP151" s="13"/>
      <c r="AQ151" s="13"/>
      <c r="AR151" s="13"/>
      <c r="AS151" s="3"/>
      <c r="AT151" s="14"/>
      <c r="AU151" s="14"/>
    </row>
    <row r="152" spans="8:47" x14ac:dyDescent="0.5">
      <c r="H152" s="3"/>
      <c r="J152" s="3"/>
      <c r="L152" s="3"/>
      <c r="M152" s="3"/>
      <c r="O152" s="3"/>
      <c r="P152" s="3"/>
      <c r="Q152" s="15"/>
      <c r="R152" s="3"/>
      <c r="S152" s="123"/>
      <c r="T152" s="3"/>
      <c r="U152" s="67"/>
      <c r="V152" s="5"/>
      <c r="W152" s="67"/>
      <c r="X152" s="18"/>
      <c r="Y152" s="13"/>
      <c r="Z152" s="67"/>
      <c r="AA152" s="18"/>
      <c r="AB152" s="68"/>
      <c r="AC152" s="144"/>
      <c r="AD152" s="13"/>
      <c r="AE152" s="124"/>
      <c r="AF152" s="68"/>
      <c r="AG152" s="13"/>
      <c r="AH152" s="13"/>
      <c r="AI152" s="13"/>
      <c r="AJ152" s="3"/>
      <c r="AK152" s="13"/>
      <c r="AL152" s="13"/>
      <c r="AM152" s="13"/>
      <c r="AN152" s="13"/>
      <c r="AO152" s="13"/>
      <c r="AP152" s="13"/>
      <c r="AQ152" s="13"/>
      <c r="AR152" s="13"/>
      <c r="AS152" s="3"/>
      <c r="AT152" s="14"/>
      <c r="AU152" s="14"/>
    </row>
    <row r="153" spans="8:47" x14ac:dyDescent="0.5">
      <c r="H153" s="3"/>
      <c r="J153" s="3"/>
      <c r="L153" s="3"/>
      <c r="M153" s="3"/>
      <c r="O153" s="3"/>
      <c r="P153" s="3"/>
      <c r="Q153" s="15"/>
      <c r="R153" s="3"/>
      <c r="S153" s="123"/>
      <c r="T153" s="3"/>
      <c r="U153" s="67"/>
      <c r="V153" s="5"/>
      <c r="W153" s="67"/>
      <c r="X153" s="18"/>
      <c r="Y153" s="13"/>
      <c r="Z153" s="67"/>
      <c r="AA153" s="18"/>
      <c r="AB153" s="68"/>
      <c r="AC153" s="144"/>
      <c r="AD153" s="13"/>
      <c r="AE153" s="124"/>
      <c r="AF153" s="68"/>
      <c r="AG153" s="13"/>
      <c r="AH153" s="13"/>
      <c r="AI153" s="13"/>
      <c r="AJ153" s="3"/>
      <c r="AK153" s="13"/>
      <c r="AL153" s="13"/>
      <c r="AM153" s="13"/>
      <c r="AN153" s="13"/>
      <c r="AO153" s="13"/>
      <c r="AP153" s="13"/>
      <c r="AQ153" s="13"/>
      <c r="AR153" s="13"/>
      <c r="AS153" s="3"/>
      <c r="AT153" s="14"/>
      <c r="AU153" s="14"/>
    </row>
    <row r="154" spans="8:47" x14ac:dyDescent="0.5">
      <c r="H154" s="3"/>
      <c r="J154" s="3"/>
      <c r="L154" s="3"/>
      <c r="M154" s="3"/>
      <c r="O154" s="3"/>
      <c r="P154" s="3"/>
      <c r="Q154" s="15"/>
      <c r="R154" s="3"/>
      <c r="S154" s="123"/>
      <c r="T154" s="3"/>
      <c r="U154" s="67"/>
      <c r="V154" s="5"/>
      <c r="W154" s="67"/>
      <c r="X154" s="18"/>
      <c r="Y154" s="13"/>
      <c r="Z154" s="67"/>
      <c r="AA154" s="18"/>
      <c r="AB154" s="68"/>
      <c r="AC154" s="144"/>
      <c r="AD154" s="13"/>
      <c r="AE154" s="124"/>
      <c r="AF154" s="68"/>
      <c r="AG154" s="13"/>
      <c r="AH154" s="13"/>
      <c r="AI154" s="13"/>
      <c r="AJ154" s="3"/>
      <c r="AK154" s="13"/>
      <c r="AL154" s="13"/>
      <c r="AM154" s="13"/>
      <c r="AN154" s="13"/>
      <c r="AO154" s="13"/>
      <c r="AP154" s="13"/>
      <c r="AQ154" s="13"/>
      <c r="AR154" s="13"/>
      <c r="AS154" s="3"/>
      <c r="AT154" s="14"/>
      <c r="AU154" s="14"/>
    </row>
    <row r="155" spans="8:47" x14ac:dyDescent="0.5">
      <c r="H155" s="3"/>
      <c r="J155" s="3"/>
      <c r="L155" s="3"/>
      <c r="M155" s="3"/>
      <c r="O155" s="3"/>
      <c r="P155" s="3"/>
      <c r="Q155" s="15"/>
      <c r="R155" s="3"/>
      <c r="S155" s="123"/>
      <c r="T155" s="3"/>
      <c r="U155" s="67"/>
      <c r="V155" s="5"/>
      <c r="W155" s="67"/>
      <c r="X155" s="18"/>
      <c r="Y155" s="13"/>
      <c r="Z155" s="67"/>
      <c r="AA155" s="18"/>
      <c r="AB155" s="68"/>
      <c r="AC155" s="144"/>
      <c r="AD155" s="13"/>
      <c r="AE155" s="124"/>
      <c r="AF155" s="68"/>
      <c r="AG155" s="13"/>
      <c r="AH155" s="13"/>
      <c r="AI155" s="13"/>
      <c r="AJ155" s="3"/>
      <c r="AK155" s="13"/>
      <c r="AL155" s="13"/>
      <c r="AM155" s="13"/>
      <c r="AN155" s="13"/>
      <c r="AO155" s="13"/>
      <c r="AP155" s="13"/>
      <c r="AQ155" s="13"/>
      <c r="AR155" s="13"/>
      <c r="AS155" s="3"/>
      <c r="AT155" s="14"/>
      <c r="AU155" s="14"/>
    </row>
    <row r="156" spans="8:47" x14ac:dyDescent="0.5">
      <c r="H156" s="3"/>
      <c r="J156" s="3"/>
      <c r="L156" s="3"/>
      <c r="M156" s="3"/>
      <c r="O156" s="3"/>
      <c r="P156" s="3"/>
      <c r="Q156" s="15"/>
      <c r="R156" s="3"/>
      <c r="S156" s="123"/>
      <c r="T156" s="3"/>
      <c r="U156" s="67"/>
      <c r="V156" s="5"/>
      <c r="W156" s="67"/>
      <c r="X156" s="18"/>
      <c r="Y156" s="13"/>
      <c r="Z156" s="67"/>
      <c r="AA156" s="18"/>
      <c r="AB156" s="68"/>
      <c r="AC156" s="144"/>
      <c r="AD156" s="13"/>
      <c r="AE156" s="124"/>
      <c r="AF156" s="68"/>
      <c r="AG156" s="13"/>
      <c r="AH156" s="13"/>
      <c r="AI156" s="13"/>
      <c r="AJ156" s="3"/>
      <c r="AK156" s="13"/>
      <c r="AL156" s="13"/>
      <c r="AM156" s="13"/>
      <c r="AN156" s="13"/>
      <c r="AO156" s="13"/>
      <c r="AP156" s="13"/>
      <c r="AQ156" s="13"/>
      <c r="AR156" s="13"/>
      <c r="AS156" s="3"/>
      <c r="AT156" s="14"/>
      <c r="AU156" s="14"/>
    </row>
    <row r="157" spans="8:47" x14ac:dyDescent="0.5">
      <c r="H157" s="3"/>
      <c r="J157" s="3"/>
      <c r="L157" s="3"/>
      <c r="M157" s="3"/>
      <c r="O157" s="3"/>
      <c r="P157" s="3"/>
      <c r="Q157" s="15"/>
      <c r="R157" s="3"/>
      <c r="S157" s="123"/>
      <c r="T157" s="3"/>
      <c r="U157" s="67"/>
      <c r="V157" s="5"/>
      <c r="W157" s="67"/>
      <c r="X157" s="18"/>
      <c r="Y157" s="13"/>
      <c r="Z157" s="67"/>
      <c r="AA157" s="18"/>
      <c r="AB157" s="68"/>
      <c r="AC157" s="144"/>
      <c r="AD157" s="13"/>
      <c r="AE157" s="124"/>
      <c r="AF157" s="68"/>
      <c r="AG157" s="13"/>
      <c r="AH157" s="13"/>
      <c r="AI157" s="13"/>
      <c r="AJ157" s="3"/>
      <c r="AK157" s="13"/>
      <c r="AL157" s="13"/>
      <c r="AM157" s="13"/>
      <c r="AN157" s="13"/>
      <c r="AO157" s="13"/>
      <c r="AP157" s="13"/>
      <c r="AQ157" s="13"/>
      <c r="AR157" s="13"/>
      <c r="AS157" s="3"/>
      <c r="AT157" s="14"/>
      <c r="AU157" s="14"/>
    </row>
    <row r="158" spans="8:47" x14ac:dyDescent="0.5">
      <c r="H158" s="3"/>
      <c r="J158" s="3"/>
      <c r="L158" s="3"/>
      <c r="M158" s="3"/>
      <c r="O158" s="3"/>
      <c r="P158" s="3"/>
      <c r="Q158" s="15"/>
      <c r="R158" s="3"/>
      <c r="S158" s="123"/>
      <c r="T158" s="3"/>
      <c r="U158" s="67"/>
      <c r="V158" s="5"/>
      <c r="W158" s="67"/>
      <c r="X158" s="18"/>
      <c r="Y158" s="13"/>
      <c r="Z158" s="67"/>
      <c r="AA158" s="18"/>
      <c r="AB158" s="68"/>
      <c r="AC158" s="144"/>
      <c r="AD158" s="13"/>
      <c r="AE158" s="124"/>
      <c r="AF158" s="68"/>
      <c r="AG158" s="13"/>
      <c r="AH158" s="13"/>
      <c r="AI158" s="13"/>
      <c r="AJ158" s="3"/>
      <c r="AK158" s="13"/>
      <c r="AL158" s="13"/>
      <c r="AM158" s="13"/>
      <c r="AN158" s="13"/>
      <c r="AO158" s="13"/>
      <c r="AP158" s="13"/>
      <c r="AQ158" s="13"/>
      <c r="AR158" s="13"/>
      <c r="AS158" s="3"/>
      <c r="AT158" s="14"/>
      <c r="AU158" s="14"/>
    </row>
    <row r="159" spans="8:47" x14ac:dyDescent="0.5">
      <c r="H159" s="3"/>
      <c r="J159" s="3"/>
      <c r="L159" s="3"/>
      <c r="M159" s="3"/>
      <c r="O159" s="3"/>
      <c r="P159" s="3"/>
      <c r="Q159" s="15"/>
      <c r="R159" s="3"/>
      <c r="S159" s="123"/>
      <c r="T159" s="3"/>
      <c r="U159" s="67"/>
      <c r="V159" s="5"/>
      <c r="W159" s="67"/>
      <c r="X159" s="18"/>
      <c r="Y159" s="13"/>
      <c r="Z159" s="67"/>
      <c r="AA159" s="18"/>
      <c r="AB159" s="68"/>
      <c r="AC159" s="144"/>
      <c r="AD159" s="13"/>
      <c r="AE159" s="124"/>
      <c r="AF159" s="68"/>
      <c r="AG159" s="13"/>
      <c r="AH159" s="13"/>
      <c r="AI159" s="13"/>
      <c r="AJ159" s="3"/>
      <c r="AK159" s="13"/>
      <c r="AL159" s="13"/>
      <c r="AM159" s="13"/>
      <c r="AN159" s="13"/>
      <c r="AO159" s="13"/>
      <c r="AP159" s="13"/>
      <c r="AQ159" s="13"/>
      <c r="AR159" s="13"/>
      <c r="AS159" s="3"/>
      <c r="AT159" s="14"/>
      <c r="AU159" s="14"/>
    </row>
    <row r="160" spans="8:47" x14ac:dyDescent="0.5">
      <c r="H160" s="3"/>
      <c r="J160" s="3"/>
      <c r="L160" s="3"/>
      <c r="M160" s="3"/>
      <c r="O160" s="3"/>
      <c r="P160" s="3"/>
      <c r="Q160" s="15"/>
      <c r="R160" s="3"/>
      <c r="S160" s="123"/>
      <c r="T160" s="3"/>
      <c r="U160" s="67"/>
      <c r="V160" s="5"/>
      <c r="W160" s="67"/>
      <c r="X160" s="18"/>
      <c r="Y160" s="13"/>
      <c r="Z160" s="67"/>
      <c r="AA160" s="18"/>
      <c r="AB160" s="68"/>
      <c r="AC160" s="144"/>
      <c r="AD160" s="13"/>
      <c r="AE160" s="124"/>
      <c r="AF160" s="68"/>
      <c r="AG160" s="13"/>
      <c r="AH160" s="13"/>
      <c r="AI160" s="13"/>
      <c r="AJ160" s="3"/>
      <c r="AK160" s="13"/>
      <c r="AL160" s="13"/>
      <c r="AM160" s="13"/>
      <c r="AN160" s="13"/>
      <c r="AO160" s="13"/>
      <c r="AP160" s="13"/>
      <c r="AQ160" s="13"/>
      <c r="AR160" s="13"/>
      <c r="AS160" s="3"/>
      <c r="AT160" s="14"/>
      <c r="AU160" s="14"/>
    </row>
    <row r="161" spans="7:52" x14ac:dyDescent="0.5">
      <c r="H161" s="3"/>
      <c r="J161" s="3"/>
      <c r="L161" s="3"/>
      <c r="M161" s="3"/>
      <c r="O161" s="3"/>
      <c r="P161" s="3"/>
      <c r="Q161" s="15"/>
      <c r="R161" s="3"/>
      <c r="S161" s="123"/>
      <c r="T161" s="3"/>
      <c r="U161" s="67"/>
      <c r="V161" s="5"/>
      <c r="W161" s="67"/>
      <c r="X161" s="18"/>
      <c r="Y161" s="13"/>
      <c r="Z161" s="67"/>
      <c r="AA161" s="18"/>
      <c r="AB161" s="68"/>
      <c r="AC161" s="144"/>
      <c r="AD161" s="13"/>
      <c r="AE161" s="124"/>
      <c r="AF161" s="68"/>
      <c r="AG161" s="13"/>
      <c r="AH161" s="13"/>
      <c r="AI161" s="13"/>
      <c r="AJ161" s="3"/>
      <c r="AK161" s="13"/>
      <c r="AL161" s="13"/>
      <c r="AM161" s="13"/>
      <c r="AN161" s="13"/>
      <c r="AO161" s="13"/>
      <c r="AP161" s="13"/>
      <c r="AQ161" s="13"/>
      <c r="AR161" s="13"/>
      <c r="AS161" s="3"/>
      <c r="AT161" s="14"/>
      <c r="AU161" s="14"/>
    </row>
    <row r="162" spans="7:52" x14ac:dyDescent="0.5">
      <c r="H162" s="3"/>
      <c r="J162" s="3"/>
      <c r="L162" s="3"/>
      <c r="M162" s="3"/>
      <c r="O162" s="3"/>
      <c r="P162" s="3"/>
      <c r="Q162" s="15"/>
      <c r="R162" s="3"/>
      <c r="S162" s="123"/>
      <c r="T162" s="3"/>
      <c r="U162" s="67"/>
      <c r="V162" s="5"/>
      <c r="W162" s="67"/>
      <c r="X162" s="18"/>
      <c r="Y162" s="13"/>
      <c r="Z162" s="67"/>
      <c r="AA162" s="18"/>
      <c r="AB162" s="68"/>
      <c r="AC162" s="144"/>
      <c r="AD162" s="13"/>
      <c r="AE162" s="124"/>
      <c r="AF162" s="68"/>
      <c r="AG162" s="13"/>
      <c r="AH162" s="13"/>
      <c r="AI162" s="13"/>
      <c r="AJ162" s="3"/>
      <c r="AK162" s="13"/>
      <c r="AL162" s="13"/>
      <c r="AM162" s="13"/>
      <c r="AN162" s="13"/>
      <c r="AO162" s="13"/>
      <c r="AP162" s="13"/>
      <c r="AQ162" s="13"/>
      <c r="AR162" s="13"/>
      <c r="AS162" s="3"/>
      <c r="AT162" s="14"/>
      <c r="AU162" s="14"/>
    </row>
    <row r="163" spans="7:52" x14ac:dyDescent="0.5">
      <c r="H163" s="3"/>
      <c r="J163" s="3"/>
      <c r="L163" s="3"/>
      <c r="M163" s="3"/>
      <c r="O163" s="3"/>
      <c r="P163" s="3"/>
      <c r="Q163" s="15"/>
      <c r="R163" s="3"/>
      <c r="S163" s="123"/>
      <c r="T163" s="3"/>
      <c r="U163" s="67"/>
      <c r="V163" s="5"/>
      <c r="W163" s="67"/>
      <c r="X163" s="18"/>
      <c r="Y163" s="13"/>
      <c r="Z163" s="67"/>
      <c r="AA163" s="18"/>
      <c r="AB163" s="68"/>
      <c r="AC163" s="144"/>
      <c r="AD163" s="13"/>
      <c r="AE163" s="124"/>
      <c r="AF163" s="68"/>
      <c r="AG163" s="13"/>
      <c r="AH163" s="13"/>
      <c r="AI163" s="13"/>
      <c r="AJ163" s="3"/>
      <c r="AK163" s="13"/>
      <c r="AL163" s="13"/>
      <c r="AM163" s="13"/>
      <c r="AN163" s="13"/>
      <c r="AO163" s="13"/>
      <c r="AP163" s="13"/>
      <c r="AQ163" s="13"/>
      <c r="AR163" s="13"/>
      <c r="AS163" s="3"/>
      <c r="AT163" s="14"/>
      <c r="AU163" s="14"/>
    </row>
    <row r="164" spans="7:52" x14ac:dyDescent="0.5">
      <c r="H164" s="3"/>
      <c r="J164" s="3"/>
      <c r="L164" s="3"/>
      <c r="M164" s="3"/>
      <c r="O164" s="3"/>
      <c r="P164" s="3"/>
      <c r="Q164" s="15"/>
      <c r="R164" s="3"/>
      <c r="S164" s="123"/>
      <c r="T164" s="3"/>
      <c r="U164" s="67"/>
      <c r="V164" s="5"/>
      <c r="W164" s="67"/>
      <c r="X164" s="18"/>
      <c r="Y164" s="13"/>
      <c r="Z164" s="67"/>
      <c r="AA164" s="18"/>
      <c r="AB164" s="68"/>
      <c r="AC164" s="144"/>
      <c r="AD164" s="13"/>
      <c r="AE164" s="124"/>
      <c r="AF164" s="68"/>
      <c r="AG164" s="13"/>
      <c r="AH164" s="13"/>
      <c r="AI164" s="13"/>
      <c r="AJ164" s="3"/>
      <c r="AK164" s="13"/>
      <c r="AL164" s="13"/>
      <c r="AM164" s="13"/>
      <c r="AN164" s="13"/>
      <c r="AO164" s="13"/>
      <c r="AP164" s="13"/>
      <c r="AQ164" s="13"/>
      <c r="AR164" s="3"/>
      <c r="AS164" s="3"/>
      <c r="AT164" s="14"/>
      <c r="AU164" s="14"/>
    </row>
    <row r="165" spans="7:52" x14ac:dyDescent="0.5">
      <c r="H165" s="3"/>
      <c r="J165" s="3"/>
      <c r="L165" s="3"/>
      <c r="M165" s="3"/>
      <c r="O165" s="3"/>
      <c r="P165" s="3"/>
      <c r="Q165" s="15"/>
      <c r="R165" s="3"/>
      <c r="S165" s="123"/>
      <c r="T165" s="3"/>
      <c r="U165" s="67"/>
      <c r="V165" s="5"/>
      <c r="W165" s="67"/>
      <c r="X165" s="18"/>
      <c r="Y165" s="13"/>
      <c r="Z165" s="67"/>
      <c r="AA165" s="18"/>
      <c r="AB165" s="68"/>
      <c r="AC165" s="144"/>
      <c r="AD165" s="13"/>
      <c r="AE165" s="124"/>
      <c r="AF165" s="68"/>
      <c r="AG165" s="13"/>
      <c r="AH165" s="13"/>
      <c r="AI165" s="13"/>
      <c r="AJ165" s="3"/>
      <c r="AK165" s="13"/>
      <c r="AL165" s="13"/>
      <c r="AM165" s="13"/>
      <c r="AN165" s="13"/>
      <c r="AO165" s="13"/>
      <c r="AP165" s="13"/>
      <c r="AQ165" s="13"/>
      <c r="AR165" s="3"/>
      <c r="AS165" s="3"/>
      <c r="AT165" s="14"/>
      <c r="AU165" s="14"/>
    </row>
    <row r="166" spans="7:52" x14ac:dyDescent="0.5">
      <c r="H166" s="3"/>
      <c r="J166" s="3"/>
      <c r="L166" s="3"/>
      <c r="M166" s="3"/>
      <c r="O166" s="3"/>
      <c r="P166" s="3"/>
      <c r="Q166" s="15"/>
      <c r="R166" s="3"/>
      <c r="S166" s="123"/>
      <c r="T166" s="3"/>
      <c r="U166" s="67"/>
      <c r="V166" s="5"/>
      <c r="W166" s="67"/>
      <c r="X166" s="18"/>
      <c r="Y166" s="13"/>
      <c r="Z166" s="67"/>
      <c r="AA166" s="18"/>
      <c r="AB166" s="68"/>
      <c r="AC166" s="144"/>
      <c r="AD166" s="13"/>
      <c r="AE166" s="124"/>
      <c r="AF166" s="68"/>
      <c r="AG166" s="13"/>
      <c r="AH166" s="13"/>
      <c r="AI166" s="13"/>
      <c r="AJ166" s="3"/>
      <c r="AK166" s="13"/>
      <c r="AL166" s="13"/>
      <c r="AM166" s="13"/>
      <c r="AN166" s="13"/>
      <c r="AO166" s="13"/>
      <c r="AP166" s="13"/>
      <c r="AQ166" s="13"/>
      <c r="AR166" s="13"/>
      <c r="AT166" s="14"/>
      <c r="AU166" s="14"/>
    </row>
    <row r="167" spans="7:52" x14ac:dyDescent="0.5">
      <c r="H167" s="3"/>
      <c r="J167" s="3"/>
      <c r="L167" s="3"/>
      <c r="M167" s="3"/>
      <c r="O167" s="3"/>
      <c r="P167" s="3"/>
      <c r="Q167" s="15"/>
      <c r="R167" s="3"/>
      <c r="S167" s="123"/>
      <c r="T167" s="3"/>
      <c r="U167" s="67"/>
      <c r="V167" s="5"/>
      <c r="W167" s="67"/>
      <c r="X167" s="18"/>
      <c r="Y167" s="13"/>
      <c r="Z167" s="67"/>
      <c r="AA167" s="18"/>
      <c r="AB167" s="68"/>
      <c r="AC167" s="144"/>
      <c r="AD167" s="13"/>
      <c r="AE167" s="124"/>
      <c r="AF167" s="68"/>
      <c r="AG167" s="13"/>
      <c r="AH167" s="13"/>
      <c r="AI167" s="13"/>
      <c r="AJ167" s="3"/>
      <c r="AK167" s="13"/>
      <c r="AL167" s="13"/>
      <c r="AM167" s="13"/>
      <c r="AN167" s="13"/>
      <c r="AO167" s="13"/>
      <c r="AP167" s="13"/>
      <c r="AQ167" s="13"/>
      <c r="AR167" s="13"/>
      <c r="AT167" s="14"/>
      <c r="AU167" s="14"/>
      <c r="AZ167" s="3"/>
    </row>
    <row r="168" spans="7:52" x14ac:dyDescent="0.5">
      <c r="G168" s="15"/>
      <c r="H168" s="3"/>
      <c r="I168" s="15"/>
      <c r="J168" s="3"/>
      <c r="K168" s="140"/>
      <c r="L168" s="3"/>
      <c r="M168" s="3"/>
      <c r="N168" s="140"/>
      <c r="O168" s="3"/>
      <c r="P168" s="3"/>
      <c r="Q168" s="15"/>
      <c r="R168" s="3"/>
      <c r="S168" s="123"/>
      <c r="T168" s="3"/>
      <c r="U168" s="67"/>
      <c r="V168" s="5"/>
      <c r="W168" s="67"/>
      <c r="X168" s="18"/>
      <c r="Y168" s="13"/>
      <c r="Z168" s="67"/>
      <c r="AA168" s="18"/>
      <c r="AB168" s="68"/>
      <c r="AC168" s="144"/>
      <c r="AD168" s="13"/>
      <c r="AE168" s="124"/>
      <c r="AF168" s="68"/>
      <c r="AG168" s="13"/>
      <c r="AH168" s="13"/>
      <c r="AI168" s="13"/>
      <c r="AJ168" s="3"/>
      <c r="AK168" s="13"/>
      <c r="AL168" s="13"/>
      <c r="AM168" s="13"/>
      <c r="AN168" s="13"/>
      <c r="AO168" s="13"/>
      <c r="AP168" s="13"/>
      <c r="AQ168" s="13"/>
      <c r="AR168" s="13"/>
      <c r="AT168" s="14"/>
      <c r="AU168" s="14"/>
      <c r="AZ168" s="3"/>
    </row>
    <row r="169" spans="7:52" x14ac:dyDescent="0.5">
      <c r="G169" s="15"/>
      <c r="H169" s="3"/>
      <c r="I169" s="15"/>
      <c r="J169" s="3"/>
      <c r="K169" s="140"/>
      <c r="L169" s="3"/>
      <c r="M169" s="3"/>
      <c r="N169" s="140"/>
      <c r="O169" s="3"/>
      <c r="P169" s="3"/>
      <c r="Q169" s="15"/>
      <c r="R169" s="3"/>
      <c r="S169" s="123"/>
      <c r="T169" s="3"/>
      <c r="U169" s="67"/>
      <c r="V169" s="5"/>
      <c r="W169" s="67"/>
      <c r="X169" s="18"/>
      <c r="Y169" s="13"/>
      <c r="Z169" s="67"/>
      <c r="AA169" s="18"/>
      <c r="AB169" s="68"/>
      <c r="AC169" s="144"/>
      <c r="AD169" s="13"/>
      <c r="AE169" s="124"/>
      <c r="AF169" s="68"/>
      <c r="AG169" s="13"/>
      <c r="AH169" s="13"/>
      <c r="AI169" s="13"/>
      <c r="AJ169" s="3"/>
      <c r="AK169" s="13"/>
      <c r="AL169" s="13"/>
      <c r="AM169" s="13"/>
      <c r="AN169" s="13"/>
      <c r="AO169" s="13"/>
      <c r="AP169" s="13"/>
      <c r="AQ169" s="13"/>
      <c r="AR169" s="13"/>
      <c r="AT169" s="14"/>
      <c r="AU169" s="14"/>
      <c r="AZ169" s="3"/>
    </row>
    <row r="170" spans="7:52" x14ac:dyDescent="0.5">
      <c r="G170" s="15"/>
      <c r="H170" s="3"/>
      <c r="I170" s="15"/>
      <c r="J170" s="3"/>
      <c r="K170" s="140"/>
      <c r="L170" s="3"/>
      <c r="M170" s="3"/>
      <c r="N170" s="140"/>
      <c r="O170" s="3"/>
      <c r="P170" s="3"/>
      <c r="Q170" s="15"/>
      <c r="R170" s="3"/>
      <c r="S170" s="123"/>
      <c r="T170" s="3"/>
      <c r="U170" s="67"/>
      <c r="V170" s="5"/>
      <c r="W170" s="67"/>
      <c r="X170" s="18"/>
      <c r="Y170" s="13"/>
      <c r="Z170" s="67"/>
      <c r="AA170" s="18"/>
      <c r="AB170" s="68"/>
      <c r="AC170" s="144"/>
      <c r="AD170" s="13"/>
      <c r="AE170" s="124"/>
      <c r="AF170" s="68"/>
      <c r="AG170" s="13"/>
      <c r="AH170" s="13"/>
      <c r="AI170" s="13"/>
      <c r="AJ170" s="3"/>
      <c r="AK170" s="13"/>
      <c r="AL170" s="13"/>
      <c r="AM170" s="13"/>
      <c r="AN170" s="13"/>
      <c r="AO170" s="13"/>
      <c r="AP170" s="13"/>
      <c r="AQ170" s="13"/>
      <c r="AR170" s="13"/>
      <c r="AZ170" s="3"/>
    </row>
    <row r="171" spans="7:52" x14ac:dyDescent="0.5">
      <c r="G171" s="15"/>
      <c r="H171" s="3"/>
      <c r="I171" s="15"/>
      <c r="J171" s="3"/>
      <c r="K171" s="140"/>
      <c r="L171" s="3"/>
      <c r="M171" s="3"/>
      <c r="N171" s="140"/>
      <c r="O171" s="3"/>
      <c r="P171" s="3"/>
      <c r="Q171" s="15"/>
      <c r="R171" s="3"/>
      <c r="S171" s="123"/>
      <c r="T171" s="3"/>
      <c r="U171" s="67"/>
      <c r="V171" s="5"/>
      <c r="W171" s="67"/>
      <c r="X171" s="18"/>
      <c r="Y171" s="13"/>
      <c r="Z171" s="67"/>
      <c r="AA171" s="18"/>
      <c r="AB171" s="68"/>
      <c r="AC171" s="144"/>
      <c r="AD171" s="13"/>
      <c r="AE171" s="124"/>
      <c r="AF171" s="68"/>
      <c r="AG171" s="13"/>
      <c r="AH171" s="13"/>
      <c r="AI171" s="13"/>
      <c r="AJ171" s="3"/>
      <c r="AK171" s="13"/>
      <c r="AL171" s="13"/>
      <c r="AM171" s="13"/>
      <c r="AN171" s="13"/>
      <c r="AO171" s="13"/>
      <c r="AP171" s="13"/>
      <c r="AQ171" s="13"/>
      <c r="AR171" s="13"/>
    </row>
    <row r="172" spans="7:52" x14ac:dyDescent="0.5">
      <c r="G172" s="15"/>
      <c r="H172" s="3"/>
      <c r="I172" s="15"/>
      <c r="J172" s="3"/>
      <c r="K172" s="140"/>
      <c r="L172" s="3"/>
      <c r="M172" s="3"/>
      <c r="N172" s="140"/>
      <c r="O172" s="3"/>
      <c r="P172" s="3"/>
      <c r="Q172" s="15"/>
      <c r="R172" s="3"/>
      <c r="S172" s="123"/>
      <c r="T172" s="3"/>
      <c r="U172" s="67"/>
      <c r="V172" s="5"/>
      <c r="W172" s="67"/>
      <c r="X172" s="18"/>
      <c r="Y172" s="13"/>
      <c r="Z172" s="67"/>
      <c r="AA172" s="18"/>
      <c r="AB172" s="68"/>
      <c r="AC172" s="144"/>
      <c r="AD172" s="13"/>
      <c r="AE172" s="124"/>
      <c r="AF172" s="68"/>
      <c r="AG172" s="13"/>
      <c r="AH172" s="13"/>
      <c r="AI172" s="13"/>
      <c r="AJ172" s="3"/>
      <c r="AK172" s="13"/>
      <c r="AL172" s="13"/>
      <c r="AM172" s="13"/>
      <c r="AN172" s="13"/>
      <c r="AO172" s="13"/>
      <c r="AP172" s="13"/>
      <c r="AQ172" s="13"/>
      <c r="AR172" s="13"/>
    </row>
    <row r="173" spans="7:52" x14ac:dyDescent="0.5">
      <c r="G173" s="15"/>
      <c r="H173" s="3"/>
      <c r="I173" s="15"/>
      <c r="J173" s="3"/>
      <c r="K173" s="140"/>
      <c r="L173" s="3"/>
      <c r="M173" s="3"/>
      <c r="N173" s="140"/>
      <c r="O173" s="3"/>
      <c r="P173" s="3"/>
      <c r="Q173" s="15"/>
      <c r="R173" s="3"/>
      <c r="S173" s="123"/>
      <c r="T173" s="3"/>
      <c r="U173" s="67"/>
      <c r="V173" s="5"/>
      <c r="W173" s="67"/>
      <c r="X173" s="18"/>
      <c r="Y173" s="13"/>
      <c r="Z173" s="67"/>
      <c r="AA173" s="18"/>
      <c r="AB173" s="68"/>
      <c r="AC173" s="144"/>
      <c r="AD173" s="13"/>
      <c r="AE173" s="124"/>
      <c r="AF173" s="68"/>
      <c r="AG173" s="13"/>
      <c r="AH173" s="13"/>
      <c r="AI173" s="13"/>
      <c r="AJ173" s="3"/>
      <c r="AK173" s="13"/>
      <c r="AL173" s="13"/>
      <c r="AM173" s="13"/>
      <c r="AN173" s="13"/>
      <c r="AO173" s="13"/>
      <c r="AP173" s="13"/>
      <c r="AQ173" s="13"/>
      <c r="AR173" s="13"/>
    </row>
    <row r="174" spans="7:52" x14ac:dyDescent="0.5">
      <c r="G174" s="15"/>
      <c r="H174" s="3"/>
      <c r="I174" s="15"/>
      <c r="J174" s="3"/>
      <c r="K174" s="140"/>
      <c r="L174" s="3"/>
      <c r="M174" s="3"/>
      <c r="N174" s="140"/>
      <c r="O174" s="3"/>
      <c r="P174" s="3"/>
      <c r="Q174" s="15"/>
      <c r="R174" s="3"/>
      <c r="S174" s="123"/>
      <c r="T174" s="3"/>
      <c r="U174" s="67"/>
      <c r="V174" s="5"/>
      <c r="W174" s="67"/>
      <c r="X174" s="18"/>
      <c r="Y174" s="13"/>
      <c r="Z174" s="67"/>
      <c r="AA174" s="18"/>
      <c r="AB174" s="68"/>
      <c r="AC174" s="144"/>
      <c r="AD174" s="13"/>
      <c r="AE174" s="124"/>
      <c r="AF174" s="68"/>
      <c r="AG174" s="13"/>
      <c r="AH174" s="13"/>
      <c r="AI174" s="13"/>
      <c r="AJ174" s="3"/>
      <c r="AK174" s="13"/>
      <c r="AL174" s="13"/>
      <c r="AM174" s="13"/>
      <c r="AN174" s="13"/>
      <c r="AO174" s="13"/>
      <c r="AP174" s="13"/>
      <c r="AQ174" s="13"/>
      <c r="AR174" s="13"/>
    </row>
    <row r="175" spans="7:52" x14ac:dyDescent="0.5">
      <c r="G175" s="15"/>
      <c r="H175" s="3"/>
      <c r="I175" s="15"/>
      <c r="J175" s="3"/>
      <c r="K175" s="140"/>
      <c r="L175" s="3"/>
      <c r="M175" s="3"/>
      <c r="N175" s="140"/>
      <c r="O175" s="3"/>
      <c r="P175" s="3"/>
      <c r="Q175" s="15"/>
      <c r="R175" s="3"/>
      <c r="S175" s="123"/>
      <c r="T175" s="3"/>
      <c r="U175" s="67"/>
      <c r="V175" s="5"/>
      <c r="W175" s="67"/>
      <c r="X175" s="18"/>
      <c r="Y175" s="13"/>
      <c r="Z175" s="67"/>
      <c r="AA175" s="18"/>
      <c r="AB175" s="68"/>
      <c r="AC175" s="144"/>
      <c r="AD175" s="13"/>
      <c r="AE175" s="124"/>
      <c r="AF175" s="68"/>
      <c r="AG175" s="13"/>
      <c r="AH175" s="13"/>
      <c r="AI175" s="13"/>
      <c r="AJ175" s="3"/>
      <c r="AK175" s="13"/>
      <c r="AL175" s="13"/>
      <c r="AM175" s="13"/>
      <c r="AN175" s="13"/>
      <c r="AO175" s="13"/>
      <c r="AP175" s="13"/>
      <c r="AQ175" s="13"/>
      <c r="AR175" s="13"/>
    </row>
    <row r="176" spans="7:52" x14ac:dyDescent="0.5">
      <c r="G176" s="15"/>
      <c r="H176" s="3"/>
      <c r="I176" s="15"/>
      <c r="J176" s="3"/>
      <c r="K176" s="140"/>
      <c r="L176" s="3"/>
      <c r="M176" s="3"/>
      <c r="N176" s="140"/>
      <c r="O176" s="3"/>
      <c r="P176" s="3"/>
      <c r="Q176" s="15"/>
      <c r="R176" s="3"/>
      <c r="S176" s="123"/>
      <c r="T176" s="3"/>
      <c r="U176" s="67"/>
      <c r="V176" s="5"/>
      <c r="W176" s="67"/>
      <c r="X176" s="18"/>
      <c r="Y176" s="13"/>
      <c r="Z176" s="67"/>
      <c r="AA176" s="18"/>
      <c r="AB176" s="68"/>
      <c r="AC176" s="144"/>
      <c r="AD176" s="13"/>
      <c r="AE176" s="124"/>
      <c r="AF176" s="68"/>
      <c r="AG176" s="13"/>
      <c r="AH176" s="13"/>
      <c r="AI176" s="13"/>
      <c r="AJ176" s="3"/>
      <c r="AK176" s="13"/>
      <c r="AL176" s="13"/>
      <c r="AM176" s="13"/>
      <c r="AN176" s="13"/>
      <c r="AO176" s="13"/>
      <c r="AP176" s="13"/>
      <c r="AQ176" s="13"/>
      <c r="AR176" s="13"/>
    </row>
    <row r="177" spans="7:45" x14ac:dyDescent="0.5">
      <c r="G177" s="15"/>
      <c r="H177" s="3"/>
      <c r="I177" s="15"/>
      <c r="J177" s="3"/>
      <c r="K177" s="140"/>
      <c r="L177" s="3"/>
      <c r="M177" s="3"/>
      <c r="N177" s="140"/>
      <c r="O177" s="3"/>
      <c r="P177" s="3"/>
      <c r="Q177" s="15"/>
      <c r="R177" s="3"/>
      <c r="S177" s="123"/>
      <c r="T177" s="3"/>
      <c r="U177" s="67"/>
      <c r="V177" s="5"/>
      <c r="W177" s="67"/>
      <c r="X177" s="18"/>
      <c r="Y177" s="13"/>
      <c r="Z177" s="67"/>
      <c r="AA177" s="18"/>
      <c r="AB177" s="68"/>
      <c r="AC177" s="144"/>
      <c r="AD177" s="13"/>
      <c r="AE177" s="124"/>
      <c r="AF177" s="68"/>
      <c r="AG177" s="13"/>
      <c r="AH177" s="13"/>
      <c r="AI177" s="13"/>
      <c r="AJ177" s="3"/>
      <c r="AK177" s="13"/>
      <c r="AL177" s="13"/>
      <c r="AM177" s="13"/>
      <c r="AN177" s="13"/>
      <c r="AO177" s="13"/>
      <c r="AP177" s="13"/>
      <c r="AQ177" s="13"/>
      <c r="AR177" s="13"/>
    </row>
    <row r="178" spans="7:45" x14ac:dyDescent="0.5">
      <c r="G178" s="15"/>
      <c r="H178" s="3"/>
      <c r="I178" s="15"/>
      <c r="J178" s="3"/>
      <c r="K178" s="140"/>
      <c r="L178" s="3"/>
      <c r="M178" s="3"/>
      <c r="N178" s="140"/>
      <c r="O178" s="3"/>
      <c r="P178" s="3"/>
      <c r="Q178" s="15"/>
      <c r="R178" s="3"/>
      <c r="S178" s="123"/>
      <c r="T178" s="3"/>
      <c r="U178" s="67"/>
      <c r="V178" s="5"/>
      <c r="W178" s="67"/>
      <c r="X178" s="18"/>
      <c r="Y178" s="13"/>
      <c r="Z178" s="67"/>
      <c r="AA178" s="18"/>
      <c r="AB178" s="68"/>
      <c r="AC178" s="145"/>
      <c r="AD178" s="15"/>
      <c r="AE178" s="124"/>
      <c r="AF178" s="68"/>
      <c r="AG178" s="13"/>
      <c r="AH178" s="13"/>
      <c r="AI178" s="13"/>
      <c r="AJ178" s="3"/>
      <c r="AK178" s="13"/>
      <c r="AL178" s="13"/>
      <c r="AM178" s="13"/>
      <c r="AN178" s="13"/>
      <c r="AO178" s="13"/>
      <c r="AP178" s="13"/>
      <c r="AQ178" s="13"/>
      <c r="AR178" s="13"/>
    </row>
    <row r="179" spans="7:45" x14ac:dyDescent="0.5">
      <c r="G179" s="15"/>
      <c r="H179" s="3"/>
      <c r="I179" s="15"/>
      <c r="J179" s="3"/>
      <c r="K179" s="140"/>
      <c r="L179" s="3"/>
      <c r="M179" s="3"/>
      <c r="N179" s="140"/>
      <c r="O179" s="3"/>
      <c r="P179" s="3"/>
      <c r="Q179" s="15"/>
      <c r="R179" s="3"/>
      <c r="S179" s="123"/>
      <c r="T179" s="3"/>
      <c r="U179" s="67"/>
      <c r="V179" s="5"/>
      <c r="W179" s="67"/>
      <c r="X179" s="18"/>
      <c r="Y179" s="13"/>
      <c r="Z179" s="67"/>
      <c r="AA179" s="18"/>
      <c r="AB179" s="68"/>
      <c r="AC179" s="145"/>
      <c r="AD179" s="15"/>
      <c r="AE179" s="124"/>
      <c r="AF179" s="68"/>
      <c r="AG179" s="13"/>
      <c r="AH179" s="13"/>
      <c r="AI179" s="13"/>
      <c r="AJ179" s="3"/>
      <c r="AK179" s="13"/>
      <c r="AL179" s="13"/>
      <c r="AM179" s="13"/>
      <c r="AN179" s="13"/>
      <c r="AO179" s="13"/>
      <c r="AP179" s="13"/>
      <c r="AQ179" s="13"/>
      <c r="AR179" s="13"/>
    </row>
    <row r="180" spans="7:45" x14ac:dyDescent="0.5">
      <c r="G180" s="15"/>
      <c r="H180" s="15"/>
      <c r="I180" s="15"/>
      <c r="J180" s="15"/>
      <c r="K180" s="140"/>
      <c r="L180" s="15"/>
      <c r="M180" s="15"/>
      <c r="N180" s="140"/>
      <c r="O180" s="15"/>
      <c r="P180" s="15"/>
      <c r="Q180" s="15"/>
      <c r="R180" s="15"/>
      <c r="S180" s="140"/>
      <c r="T180" s="15"/>
      <c r="U180" s="67"/>
      <c r="V180" s="5"/>
      <c r="W180" s="67"/>
      <c r="X180" s="18"/>
      <c r="Y180" s="13"/>
      <c r="Z180" s="67"/>
      <c r="AA180" s="18"/>
      <c r="AB180" s="68"/>
      <c r="AC180" s="145"/>
      <c r="AD180" s="15"/>
      <c r="AE180" s="124"/>
      <c r="AF180" s="68"/>
      <c r="AG180" s="13"/>
      <c r="AH180" s="13"/>
      <c r="AI180" s="13"/>
      <c r="AJ180" s="3"/>
      <c r="AK180" s="13"/>
      <c r="AL180" s="13"/>
      <c r="AM180" s="13"/>
      <c r="AN180" s="13"/>
      <c r="AO180" s="13"/>
      <c r="AP180" s="13"/>
      <c r="AQ180" s="13"/>
      <c r="AR180" s="13"/>
    </row>
    <row r="181" spans="7:45" x14ac:dyDescent="0.5">
      <c r="G181" s="15"/>
      <c r="H181" s="15"/>
      <c r="I181" s="15"/>
      <c r="J181" s="15"/>
      <c r="K181" s="140"/>
      <c r="L181" s="15"/>
      <c r="M181" s="15"/>
      <c r="N181" s="140"/>
      <c r="O181" s="15"/>
      <c r="P181" s="15"/>
      <c r="Q181" s="15"/>
      <c r="R181" s="15"/>
      <c r="S181" s="140"/>
      <c r="T181" s="15"/>
      <c r="U181" s="140"/>
      <c r="V181" s="15"/>
      <c r="W181" s="140"/>
      <c r="X181" s="85"/>
      <c r="Y181" s="15"/>
      <c r="Z181" s="140"/>
      <c r="AA181" s="85"/>
      <c r="AB181" s="15"/>
      <c r="AC181" s="145"/>
      <c r="AD181" s="15"/>
      <c r="AE181" s="140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3"/>
      <c r="AQ181" s="13"/>
      <c r="AR181" s="13"/>
    </row>
    <row r="182" spans="7:45" x14ac:dyDescent="0.5">
      <c r="G182" s="15"/>
      <c r="H182" s="15"/>
      <c r="I182" s="15"/>
      <c r="J182" s="15"/>
      <c r="K182" s="140"/>
      <c r="L182" s="15"/>
      <c r="M182" s="15"/>
      <c r="N182" s="140"/>
      <c r="O182" s="15"/>
      <c r="P182" s="15"/>
      <c r="Q182" s="15"/>
      <c r="R182" s="15"/>
      <c r="S182" s="140"/>
      <c r="T182" s="15"/>
      <c r="U182" s="140"/>
      <c r="V182" s="15"/>
      <c r="W182" s="140"/>
      <c r="X182" s="85"/>
      <c r="Y182" s="15"/>
      <c r="Z182" s="140"/>
      <c r="AA182" s="85"/>
      <c r="AB182" s="15"/>
      <c r="AC182" s="145"/>
      <c r="AD182" s="15"/>
      <c r="AE182" s="140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3"/>
    </row>
    <row r="183" spans="7:45" x14ac:dyDescent="0.5">
      <c r="G183" s="15"/>
      <c r="H183" s="15"/>
      <c r="I183" s="15"/>
      <c r="J183" s="15"/>
      <c r="K183" s="140"/>
      <c r="L183" s="15"/>
      <c r="M183" s="15"/>
      <c r="N183" s="140"/>
      <c r="O183" s="15"/>
      <c r="P183" s="15"/>
      <c r="Q183" s="15"/>
      <c r="R183" s="15"/>
      <c r="S183" s="140"/>
      <c r="T183" s="15"/>
      <c r="U183" s="140"/>
      <c r="V183" s="15"/>
      <c r="W183" s="140"/>
      <c r="X183" s="85"/>
      <c r="Y183" s="15"/>
      <c r="Z183" s="140"/>
      <c r="AA183" s="85"/>
      <c r="AB183" s="15"/>
      <c r="AC183" s="145"/>
      <c r="AD183" s="15"/>
      <c r="AE183" s="140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3"/>
    </row>
    <row r="184" spans="7:45" x14ac:dyDescent="0.5">
      <c r="G184" s="15"/>
      <c r="H184" s="15"/>
      <c r="I184" s="15"/>
      <c r="J184" s="15"/>
      <c r="K184" s="140"/>
      <c r="L184" s="15"/>
      <c r="M184" s="15"/>
      <c r="N184" s="140"/>
      <c r="O184" s="15"/>
      <c r="P184" s="15"/>
      <c r="Q184" s="15"/>
      <c r="R184" s="15"/>
      <c r="S184" s="140"/>
      <c r="T184" s="15"/>
      <c r="U184" s="140"/>
      <c r="V184" s="15"/>
      <c r="W184" s="140"/>
      <c r="X184" s="85"/>
      <c r="Y184" s="15"/>
      <c r="Z184" s="140"/>
      <c r="AA184" s="85"/>
      <c r="AB184" s="15"/>
      <c r="AC184" s="145"/>
      <c r="AD184" s="15"/>
      <c r="AE184" s="140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3"/>
    </row>
    <row r="185" spans="7:45" x14ac:dyDescent="0.5">
      <c r="G185" s="15"/>
      <c r="H185" s="15"/>
      <c r="I185" s="15"/>
      <c r="J185" s="15"/>
      <c r="K185" s="140"/>
      <c r="L185" s="15"/>
      <c r="M185" s="15"/>
      <c r="N185" s="140"/>
      <c r="O185" s="15"/>
      <c r="P185" s="15"/>
      <c r="Q185" s="15"/>
      <c r="R185" s="15"/>
      <c r="S185" s="140"/>
      <c r="T185" s="15"/>
      <c r="U185" s="140"/>
      <c r="V185" s="15"/>
      <c r="W185" s="140"/>
      <c r="X185" s="85"/>
      <c r="Y185" s="15"/>
      <c r="Z185" s="140"/>
      <c r="AA185" s="85"/>
      <c r="AB185" s="15"/>
      <c r="AC185" s="145"/>
      <c r="AD185" s="15"/>
      <c r="AE185" s="140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3"/>
    </row>
    <row r="186" spans="7:45" x14ac:dyDescent="0.5">
      <c r="G186" s="15"/>
      <c r="H186" s="15"/>
      <c r="I186" s="15"/>
      <c r="J186" s="15"/>
      <c r="K186" s="140"/>
      <c r="L186" s="15"/>
      <c r="M186" s="15"/>
      <c r="N186" s="140"/>
      <c r="O186" s="15"/>
      <c r="P186" s="15"/>
      <c r="Q186" s="15"/>
      <c r="R186" s="15"/>
      <c r="S186" s="140"/>
      <c r="T186" s="15"/>
      <c r="U186" s="140"/>
      <c r="V186" s="15"/>
      <c r="W186" s="140"/>
      <c r="X186" s="85"/>
      <c r="Y186" s="15"/>
      <c r="Z186" s="140"/>
      <c r="AA186" s="85"/>
      <c r="AB186" s="15"/>
      <c r="AC186" s="145"/>
      <c r="AD186" s="15"/>
      <c r="AE186" s="140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3"/>
    </row>
    <row r="187" spans="7:45" x14ac:dyDescent="0.5">
      <c r="G187" s="15"/>
      <c r="H187" s="15"/>
      <c r="I187" s="15"/>
      <c r="J187" s="15"/>
      <c r="K187" s="140"/>
      <c r="L187" s="15"/>
      <c r="M187" s="15"/>
      <c r="N187" s="140"/>
      <c r="O187" s="15"/>
      <c r="P187" s="15"/>
      <c r="Q187" s="15"/>
      <c r="R187" s="15"/>
      <c r="S187" s="140"/>
      <c r="T187" s="15"/>
      <c r="U187" s="140"/>
      <c r="V187" s="15"/>
      <c r="W187" s="140"/>
      <c r="X187" s="85"/>
      <c r="Y187" s="15"/>
      <c r="Z187" s="140"/>
      <c r="AA187" s="85"/>
      <c r="AB187" s="15"/>
      <c r="AC187" s="145"/>
      <c r="AD187" s="15"/>
      <c r="AE187" s="140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3"/>
    </row>
    <row r="188" spans="7:45" x14ac:dyDescent="0.5">
      <c r="G188" s="15"/>
      <c r="H188" s="15"/>
      <c r="I188" s="15"/>
      <c r="J188" s="15"/>
      <c r="K188" s="140"/>
      <c r="L188" s="15"/>
      <c r="M188" s="15"/>
      <c r="N188" s="140"/>
      <c r="O188" s="15"/>
      <c r="P188" s="15"/>
      <c r="Q188" s="15"/>
      <c r="R188" s="15"/>
      <c r="S188" s="140"/>
      <c r="T188" s="15"/>
      <c r="U188" s="140"/>
      <c r="V188" s="15"/>
      <c r="W188" s="140"/>
      <c r="X188" s="85"/>
      <c r="Y188" s="15"/>
      <c r="Z188" s="140"/>
      <c r="AA188" s="85"/>
      <c r="AB188" s="15"/>
      <c r="AC188" s="145"/>
      <c r="AD188" s="15"/>
      <c r="AE188" s="140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3"/>
    </row>
    <row r="189" spans="7:45" x14ac:dyDescent="0.5">
      <c r="G189" s="15"/>
      <c r="H189" s="15"/>
      <c r="I189" s="15"/>
      <c r="J189" s="15"/>
      <c r="K189" s="140"/>
      <c r="L189" s="15"/>
      <c r="M189" s="15"/>
      <c r="N189" s="140"/>
      <c r="O189" s="15"/>
      <c r="P189" s="15"/>
      <c r="Q189" s="15"/>
      <c r="R189" s="15"/>
      <c r="S189" s="140"/>
      <c r="T189" s="15"/>
      <c r="U189" s="140"/>
      <c r="V189" s="15"/>
      <c r="W189" s="140"/>
      <c r="X189" s="85"/>
      <c r="Y189" s="15"/>
      <c r="Z189" s="140"/>
      <c r="AA189" s="85"/>
      <c r="AB189" s="15"/>
      <c r="AC189" s="145"/>
      <c r="AD189" s="15"/>
      <c r="AE189" s="140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3"/>
    </row>
    <row r="190" spans="7:45" x14ac:dyDescent="0.5">
      <c r="G190" s="15"/>
      <c r="H190" s="15"/>
      <c r="I190" s="15"/>
      <c r="J190" s="15"/>
      <c r="K190" s="140"/>
      <c r="L190" s="15"/>
      <c r="M190" s="15"/>
      <c r="N190" s="140"/>
      <c r="O190" s="15"/>
      <c r="P190" s="15"/>
      <c r="Q190" s="15"/>
      <c r="R190" s="15"/>
      <c r="S190" s="140"/>
      <c r="T190" s="15"/>
      <c r="U190" s="140"/>
      <c r="V190" s="15"/>
      <c r="W190" s="140"/>
      <c r="X190" s="85"/>
      <c r="Y190" s="15"/>
      <c r="Z190" s="140"/>
      <c r="AA190" s="85"/>
      <c r="AB190" s="15"/>
      <c r="AC190" s="145"/>
      <c r="AD190" s="15"/>
      <c r="AE190" s="140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3"/>
    </row>
    <row r="191" spans="7:45" x14ac:dyDescent="0.5">
      <c r="G191" s="15"/>
      <c r="H191" s="15"/>
      <c r="I191" s="15"/>
      <c r="J191" s="15"/>
      <c r="K191" s="140"/>
      <c r="L191" s="15"/>
      <c r="M191" s="15"/>
      <c r="N191" s="140"/>
      <c r="O191" s="15"/>
      <c r="P191" s="15"/>
      <c r="Q191" s="15"/>
      <c r="R191" s="15"/>
      <c r="S191" s="140"/>
      <c r="T191" s="15"/>
      <c r="U191" s="140"/>
      <c r="V191" s="15"/>
      <c r="W191" s="140"/>
      <c r="X191" s="85"/>
      <c r="Y191" s="15"/>
      <c r="Z191" s="140"/>
      <c r="AA191" s="85"/>
      <c r="AB191" s="15"/>
      <c r="AC191" s="145"/>
      <c r="AD191" s="15"/>
      <c r="AE191" s="140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3"/>
      <c r="AS191" s="15"/>
    </row>
    <row r="192" spans="7:45" x14ac:dyDescent="0.5">
      <c r="G192" s="15"/>
      <c r="H192" s="15"/>
      <c r="I192" s="15"/>
      <c r="J192" s="15"/>
      <c r="K192" s="140"/>
      <c r="L192" s="15"/>
      <c r="M192" s="15"/>
      <c r="N192" s="140"/>
      <c r="O192" s="15"/>
      <c r="P192" s="15"/>
      <c r="Q192" s="15"/>
      <c r="R192" s="15"/>
      <c r="S192" s="140"/>
      <c r="T192" s="15"/>
      <c r="U192" s="140"/>
      <c r="V192" s="15"/>
      <c r="W192" s="140"/>
      <c r="X192" s="85"/>
      <c r="Y192" s="15"/>
      <c r="Z192" s="140"/>
      <c r="AA192" s="85"/>
      <c r="AB192" s="15"/>
      <c r="AC192" s="145"/>
      <c r="AD192" s="15"/>
      <c r="AE192" s="140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3"/>
      <c r="AS192" s="15"/>
    </row>
    <row r="193" spans="7:45" x14ac:dyDescent="0.5">
      <c r="G193" s="15"/>
      <c r="H193" s="15"/>
      <c r="I193" s="15"/>
      <c r="J193" s="15"/>
      <c r="K193" s="140"/>
      <c r="L193" s="15"/>
      <c r="M193" s="15"/>
      <c r="N193" s="140"/>
      <c r="O193" s="15"/>
      <c r="P193" s="15"/>
      <c r="Q193" s="15"/>
      <c r="R193" s="15"/>
      <c r="S193" s="140"/>
      <c r="T193" s="15"/>
      <c r="U193" s="140"/>
      <c r="V193" s="15"/>
      <c r="W193" s="140"/>
      <c r="X193" s="85"/>
      <c r="Y193" s="15"/>
      <c r="Z193" s="140"/>
      <c r="AA193" s="85"/>
      <c r="AB193" s="15"/>
      <c r="AC193" s="145"/>
      <c r="AD193" s="15"/>
      <c r="AE193" s="140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3"/>
      <c r="AS193" s="15"/>
    </row>
    <row r="194" spans="7:45" x14ac:dyDescent="0.5">
      <c r="G194" s="15"/>
      <c r="H194" s="15"/>
      <c r="I194" s="15"/>
      <c r="J194" s="15"/>
      <c r="K194" s="140"/>
      <c r="L194" s="15"/>
      <c r="M194" s="15"/>
      <c r="N194" s="140"/>
      <c r="O194" s="15"/>
      <c r="P194" s="15"/>
      <c r="Q194" s="15"/>
      <c r="R194" s="15"/>
      <c r="S194" s="140"/>
      <c r="T194" s="15"/>
      <c r="U194" s="140"/>
      <c r="V194" s="15"/>
      <c r="W194" s="140"/>
      <c r="X194" s="85"/>
      <c r="Y194" s="15"/>
      <c r="Z194" s="140"/>
      <c r="AA194" s="85"/>
      <c r="AB194" s="15"/>
      <c r="AC194" s="145"/>
      <c r="AD194" s="15"/>
      <c r="AE194" s="140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3"/>
      <c r="AS194" s="15"/>
    </row>
    <row r="195" spans="7:45" x14ac:dyDescent="0.5">
      <c r="G195" s="15"/>
      <c r="H195" s="15"/>
      <c r="I195" s="15"/>
      <c r="J195" s="15"/>
      <c r="K195" s="140"/>
      <c r="L195" s="15"/>
      <c r="M195" s="15"/>
      <c r="N195" s="140"/>
      <c r="O195" s="15"/>
      <c r="P195" s="15"/>
      <c r="Q195" s="15"/>
      <c r="R195" s="15"/>
      <c r="S195" s="140"/>
      <c r="T195" s="15"/>
      <c r="U195" s="140"/>
      <c r="V195" s="15"/>
      <c r="W195" s="140"/>
      <c r="X195" s="85"/>
      <c r="Y195" s="15"/>
      <c r="Z195" s="140"/>
      <c r="AA195" s="85"/>
      <c r="AB195" s="15"/>
      <c r="AC195" s="145"/>
      <c r="AD195" s="15"/>
      <c r="AE195" s="140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3"/>
      <c r="AS195" s="15"/>
    </row>
    <row r="196" spans="7:45" x14ac:dyDescent="0.5">
      <c r="G196" s="15"/>
      <c r="H196" s="15"/>
      <c r="I196" s="15"/>
      <c r="J196" s="15"/>
      <c r="K196" s="140"/>
      <c r="L196" s="15"/>
      <c r="M196" s="15"/>
      <c r="N196" s="140"/>
      <c r="O196" s="15"/>
      <c r="P196" s="15"/>
      <c r="Q196" s="15"/>
      <c r="R196" s="15"/>
      <c r="S196" s="140"/>
      <c r="T196" s="15"/>
      <c r="U196" s="140"/>
      <c r="V196" s="15"/>
      <c r="W196" s="140"/>
      <c r="X196" s="85"/>
      <c r="Y196" s="15"/>
      <c r="Z196" s="140"/>
      <c r="AA196" s="85"/>
      <c r="AB196" s="15"/>
      <c r="AC196" s="145"/>
      <c r="AD196" s="15"/>
      <c r="AE196" s="140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3"/>
      <c r="AS196" s="15"/>
    </row>
    <row r="197" spans="7:45" x14ac:dyDescent="0.5">
      <c r="G197" s="15"/>
      <c r="H197" s="15"/>
      <c r="I197" s="15"/>
      <c r="J197" s="15"/>
      <c r="K197" s="140"/>
      <c r="L197" s="15"/>
      <c r="M197" s="15"/>
      <c r="N197" s="140"/>
      <c r="O197" s="15"/>
      <c r="P197" s="15"/>
      <c r="Q197" s="15"/>
      <c r="R197" s="15"/>
      <c r="S197" s="140"/>
      <c r="T197" s="15"/>
      <c r="U197" s="140"/>
      <c r="V197" s="15"/>
      <c r="W197" s="140"/>
      <c r="X197" s="85"/>
      <c r="Y197" s="15"/>
      <c r="Z197" s="140"/>
      <c r="AA197" s="85"/>
      <c r="AB197" s="15"/>
      <c r="AC197" s="145"/>
      <c r="AD197" s="15"/>
      <c r="AE197" s="140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3"/>
      <c r="AS197" s="15"/>
    </row>
    <row r="198" spans="7:45" x14ac:dyDescent="0.5">
      <c r="G198" s="15"/>
      <c r="H198" s="15"/>
      <c r="I198" s="15"/>
      <c r="J198" s="15"/>
      <c r="K198" s="140"/>
      <c r="L198" s="15"/>
      <c r="M198" s="15"/>
      <c r="N198" s="140"/>
      <c r="O198" s="15"/>
      <c r="P198" s="15"/>
      <c r="Q198" s="15"/>
      <c r="R198" s="15"/>
      <c r="S198" s="140"/>
      <c r="T198" s="15"/>
      <c r="U198" s="140"/>
      <c r="V198" s="15"/>
      <c r="W198" s="140"/>
      <c r="X198" s="85"/>
      <c r="Y198" s="15"/>
      <c r="Z198" s="140"/>
      <c r="AA198" s="85"/>
      <c r="AB198" s="15"/>
      <c r="AC198" s="145"/>
      <c r="AD198" s="15"/>
      <c r="AE198" s="140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3"/>
      <c r="AS198" s="15"/>
    </row>
    <row r="199" spans="7:45" x14ac:dyDescent="0.5">
      <c r="G199" s="15"/>
      <c r="H199" s="15"/>
      <c r="I199" s="15"/>
      <c r="J199" s="15"/>
      <c r="K199" s="140"/>
      <c r="L199" s="15"/>
      <c r="M199" s="15"/>
      <c r="N199" s="140"/>
      <c r="O199" s="15"/>
      <c r="P199" s="15"/>
      <c r="Q199" s="15"/>
      <c r="R199" s="15"/>
      <c r="S199" s="140"/>
      <c r="T199" s="15"/>
      <c r="U199" s="140"/>
      <c r="V199" s="15"/>
      <c r="W199" s="140"/>
      <c r="X199" s="85"/>
      <c r="Y199" s="15"/>
      <c r="Z199" s="140"/>
      <c r="AA199" s="85"/>
      <c r="AB199" s="15"/>
      <c r="AC199" s="145"/>
      <c r="AD199" s="15"/>
      <c r="AE199" s="140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3"/>
      <c r="AS199" s="15"/>
    </row>
    <row r="200" spans="7:45" x14ac:dyDescent="0.5">
      <c r="G200" s="15"/>
      <c r="H200" s="15"/>
      <c r="I200" s="15"/>
      <c r="J200" s="15"/>
      <c r="K200" s="140"/>
      <c r="L200" s="15"/>
      <c r="M200" s="15"/>
      <c r="N200" s="140"/>
      <c r="O200" s="15"/>
      <c r="P200" s="15"/>
      <c r="Q200" s="15"/>
      <c r="R200" s="15"/>
      <c r="S200" s="140"/>
      <c r="T200" s="15"/>
      <c r="U200" s="140"/>
      <c r="V200" s="15"/>
      <c r="W200" s="140"/>
      <c r="X200" s="85"/>
      <c r="Y200" s="15"/>
      <c r="Z200" s="140"/>
      <c r="AA200" s="85"/>
      <c r="AB200" s="15"/>
      <c r="AC200" s="145"/>
      <c r="AD200" s="15"/>
      <c r="AE200" s="140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3"/>
      <c r="AS200" s="15"/>
    </row>
    <row r="201" spans="7:45" x14ac:dyDescent="0.5">
      <c r="G201" s="15"/>
      <c r="H201" s="15"/>
      <c r="I201" s="15"/>
      <c r="J201" s="15"/>
      <c r="K201" s="140"/>
      <c r="L201" s="15"/>
      <c r="M201" s="15"/>
      <c r="N201" s="140"/>
      <c r="O201" s="15"/>
      <c r="P201" s="15"/>
      <c r="Q201" s="15"/>
      <c r="R201" s="15"/>
      <c r="S201" s="140"/>
      <c r="T201" s="15"/>
      <c r="U201" s="140"/>
      <c r="V201" s="15"/>
      <c r="W201" s="140"/>
      <c r="X201" s="85"/>
      <c r="Y201" s="15"/>
      <c r="Z201" s="140"/>
      <c r="AA201" s="85"/>
      <c r="AB201" s="15"/>
      <c r="AC201" s="145"/>
      <c r="AD201" s="15"/>
      <c r="AE201" s="140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3"/>
      <c r="AS201" s="15"/>
    </row>
    <row r="202" spans="7:45" x14ac:dyDescent="0.5">
      <c r="G202" s="15"/>
      <c r="H202" s="15"/>
      <c r="I202" s="15"/>
      <c r="J202" s="15"/>
      <c r="K202" s="140"/>
      <c r="L202" s="15"/>
      <c r="M202" s="15"/>
      <c r="N202" s="140"/>
      <c r="O202" s="15"/>
      <c r="P202" s="15"/>
      <c r="Q202" s="15"/>
      <c r="R202" s="15"/>
      <c r="S202" s="140"/>
      <c r="T202" s="15"/>
      <c r="U202" s="140"/>
      <c r="V202" s="15"/>
      <c r="W202" s="140"/>
      <c r="X202" s="85"/>
      <c r="Y202" s="15"/>
      <c r="Z202" s="140"/>
      <c r="AA202" s="85"/>
      <c r="AB202" s="15"/>
      <c r="AC202" s="145"/>
      <c r="AD202" s="15"/>
      <c r="AE202" s="140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3"/>
      <c r="AS202" s="15"/>
    </row>
    <row r="203" spans="7:45" x14ac:dyDescent="0.5">
      <c r="G203" s="15"/>
      <c r="H203" s="15"/>
      <c r="I203" s="15"/>
      <c r="J203" s="15"/>
      <c r="K203" s="140"/>
      <c r="L203" s="15"/>
      <c r="M203" s="15"/>
      <c r="N203" s="140"/>
      <c r="O203" s="15"/>
      <c r="P203" s="15"/>
      <c r="Q203" s="15"/>
      <c r="R203" s="15"/>
      <c r="S203" s="140"/>
      <c r="T203" s="15"/>
      <c r="U203" s="140"/>
      <c r="V203" s="15"/>
      <c r="W203" s="140"/>
      <c r="X203" s="85"/>
      <c r="Y203" s="15"/>
      <c r="Z203" s="140"/>
      <c r="AA203" s="85"/>
      <c r="AB203" s="15"/>
      <c r="AC203" s="145"/>
      <c r="AD203" s="15"/>
      <c r="AE203" s="140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3"/>
      <c r="AS203" s="15"/>
    </row>
    <row r="204" spans="7:45" x14ac:dyDescent="0.5">
      <c r="G204" s="15"/>
      <c r="H204" s="15"/>
      <c r="I204" s="15"/>
      <c r="J204" s="15"/>
      <c r="K204" s="140"/>
      <c r="L204" s="15"/>
      <c r="M204" s="15"/>
      <c r="N204" s="140"/>
      <c r="O204" s="15"/>
      <c r="P204" s="15"/>
      <c r="Q204" s="15"/>
      <c r="R204" s="15"/>
      <c r="S204" s="140"/>
      <c r="T204" s="15"/>
      <c r="U204" s="140"/>
      <c r="V204" s="15"/>
      <c r="W204" s="140"/>
      <c r="X204" s="85"/>
      <c r="Y204" s="15"/>
      <c r="Z204" s="140"/>
      <c r="AA204" s="85"/>
      <c r="AB204" s="15"/>
      <c r="AC204" s="145"/>
      <c r="AD204" s="15"/>
      <c r="AE204" s="140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3"/>
      <c r="AS204" s="15"/>
    </row>
    <row r="205" spans="7:45" x14ac:dyDescent="0.5">
      <c r="G205" s="15"/>
      <c r="H205" s="15"/>
      <c r="I205" s="15"/>
      <c r="J205" s="15"/>
      <c r="K205" s="140"/>
      <c r="L205" s="15"/>
      <c r="M205" s="15"/>
      <c r="N205" s="140"/>
      <c r="O205" s="15"/>
      <c r="P205" s="15"/>
      <c r="Q205" s="15"/>
      <c r="R205" s="15"/>
      <c r="S205" s="140"/>
      <c r="T205" s="15"/>
      <c r="U205" s="140"/>
      <c r="V205" s="15"/>
      <c r="W205" s="140"/>
      <c r="X205" s="85"/>
      <c r="Y205" s="15"/>
      <c r="Z205" s="140"/>
      <c r="AA205" s="85"/>
      <c r="AB205" s="15"/>
      <c r="AC205" s="145"/>
      <c r="AD205" s="15"/>
      <c r="AE205" s="140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3"/>
      <c r="AS205" s="15"/>
    </row>
    <row r="206" spans="7:45" x14ac:dyDescent="0.5">
      <c r="G206" s="15"/>
      <c r="H206" s="15"/>
      <c r="I206" s="15"/>
      <c r="J206" s="15"/>
      <c r="K206" s="140"/>
      <c r="L206" s="15"/>
      <c r="M206" s="15"/>
      <c r="N206" s="140"/>
      <c r="O206" s="15"/>
      <c r="P206" s="15"/>
      <c r="Q206" s="15"/>
      <c r="R206" s="15"/>
      <c r="S206" s="140"/>
      <c r="T206" s="15"/>
      <c r="U206" s="140"/>
      <c r="V206" s="15"/>
      <c r="W206" s="140"/>
      <c r="X206" s="85"/>
      <c r="Y206" s="15"/>
      <c r="Z206" s="140"/>
      <c r="AA206" s="85"/>
      <c r="AB206" s="15"/>
      <c r="AC206" s="145"/>
      <c r="AD206" s="15"/>
      <c r="AE206" s="140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3"/>
      <c r="AS206" s="15"/>
    </row>
    <row r="207" spans="7:45" x14ac:dyDescent="0.5">
      <c r="G207" s="15"/>
      <c r="H207" s="15"/>
      <c r="I207" s="15"/>
      <c r="J207" s="15"/>
      <c r="K207" s="140"/>
      <c r="L207" s="15"/>
      <c r="M207" s="15"/>
      <c r="N207" s="140"/>
      <c r="O207" s="15"/>
      <c r="P207" s="15"/>
      <c r="Q207" s="15"/>
      <c r="R207" s="15"/>
      <c r="S207" s="140"/>
      <c r="T207" s="15"/>
      <c r="U207" s="140"/>
      <c r="V207" s="15"/>
      <c r="W207" s="140"/>
      <c r="X207" s="85"/>
      <c r="Y207" s="15"/>
      <c r="Z207" s="140"/>
      <c r="AA207" s="85"/>
      <c r="AB207" s="15"/>
      <c r="AC207" s="145"/>
      <c r="AD207" s="15"/>
      <c r="AE207" s="140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3"/>
      <c r="AS207" s="15"/>
    </row>
    <row r="208" spans="7:45" x14ac:dyDescent="0.5">
      <c r="G208" s="15"/>
      <c r="H208" s="15"/>
      <c r="I208" s="15"/>
      <c r="J208" s="15"/>
      <c r="K208" s="140"/>
      <c r="L208" s="15"/>
      <c r="M208" s="15"/>
      <c r="N208" s="140"/>
      <c r="O208" s="15"/>
      <c r="P208" s="15"/>
      <c r="Q208" s="15"/>
      <c r="R208" s="15"/>
      <c r="S208" s="140"/>
      <c r="T208" s="15"/>
      <c r="U208" s="140"/>
      <c r="V208" s="15"/>
      <c r="W208" s="140"/>
      <c r="X208" s="85"/>
      <c r="Y208" s="15"/>
      <c r="Z208" s="140"/>
      <c r="AA208" s="85"/>
      <c r="AB208" s="15"/>
      <c r="AC208" s="145"/>
      <c r="AD208" s="15"/>
      <c r="AE208" s="140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3"/>
      <c r="AS208" s="15"/>
    </row>
    <row r="209" spans="7:45" x14ac:dyDescent="0.5">
      <c r="G209" s="15"/>
      <c r="H209" s="15"/>
      <c r="I209" s="15"/>
      <c r="J209" s="15"/>
      <c r="K209" s="140"/>
      <c r="L209" s="15"/>
      <c r="M209" s="15"/>
      <c r="N209" s="140"/>
      <c r="O209" s="15"/>
      <c r="P209" s="15"/>
      <c r="Q209" s="15"/>
      <c r="R209" s="15"/>
      <c r="S209" s="140"/>
      <c r="T209" s="15"/>
      <c r="U209" s="140"/>
      <c r="V209" s="15"/>
      <c r="W209" s="140"/>
      <c r="X209" s="85"/>
      <c r="Y209" s="15"/>
      <c r="Z209" s="140"/>
      <c r="AA209" s="85"/>
      <c r="AB209" s="15"/>
      <c r="AC209" s="145"/>
      <c r="AD209" s="15"/>
      <c r="AE209" s="140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3"/>
      <c r="AS209" s="15"/>
    </row>
    <row r="210" spans="7:45" x14ac:dyDescent="0.5">
      <c r="G210" s="15"/>
      <c r="H210" s="15"/>
      <c r="I210" s="15"/>
      <c r="J210" s="15"/>
      <c r="K210" s="140"/>
      <c r="L210" s="15"/>
      <c r="M210" s="15"/>
      <c r="N210" s="140"/>
      <c r="O210" s="15"/>
      <c r="P210" s="15"/>
      <c r="Q210" s="15"/>
      <c r="R210" s="15"/>
      <c r="S210" s="140"/>
      <c r="T210" s="15"/>
      <c r="U210" s="140"/>
      <c r="V210" s="15"/>
      <c r="W210" s="140"/>
      <c r="X210" s="85"/>
      <c r="Y210" s="15"/>
      <c r="Z210" s="140"/>
      <c r="AA210" s="85"/>
      <c r="AB210" s="15"/>
      <c r="AC210" s="145"/>
      <c r="AD210" s="15"/>
      <c r="AE210" s="140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3"/>
      <c r="AS210" s="15"/>
    </row>
    <row r="211" spans="7:45" x14ac:dyDescent="0.5">
      <c r="G211" s="15"/>
      <c r="H211" s="15"/>
      <c r="I211" s="15"/>
      <c r="J211" s="15"/>
      <c r="K211" s="140"/>
      <c r="L211" s="15"/>
      <c r="M211" s="15"/>
      <c r="N211" s="140"/>
      <c r="O211" s="15"/>
      <c r="P211" s="15"/>
      <c r="Q211" s="15"/>
      <c r="R211" s="15"/>
      <c r="S211" s="140"/>
      <c r="T211" s="15"/>
      <c r="U211" s="140"/>
      <c r="V211" s="15"/>
      <c r="W211" s="140"/>
      <c r="X211" s="85"/>
      <c r="Y211" s="15"/>
      <c r="Z211" s="140"/>
      <c r="AA211" s="85"/>
      <c r="AB211" s="15"/>
      <c r="AC211" s="145"/>
      <c r="AD211" s="15"/>
      <c r="AE211" s="140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3"/>
      <c r="AS211" s="15"/>
    </row>
    <row r="212" spans="7:45" x14ac:dyDescent="0.5">
      <c r="G212" s="15"/>
      <c r="H212" s="15"/>
      <c r="I212" s="15"/>
      <c r="J212" s="15"/>
      <c r="K212" s="140"/>
      <c r="L212" s="15"/>
      <c r="M212" s="15"/>
      <c r="N212" s="140"/>
      <c r="O212" s="15"/>
      <c r="P212" s="15"/>
      <c r="Q212" s="15"/>
      <c r="R212" s="15"/>
      <c r="S212" s="140"/>
      <c r="T212" s="15"/>
      <c r="U212" s="140"/>
      <c r="V212" s="15"/>
      <c r="W212" s="140"/>
      <c r="X212" s="85"/>
      <c r="Y212" s="15"/>
      <c r="Z212" s="140"/>
      <c r="AA212" s="85"/>
      <c r="AB212" s="15"/>
      <c r="AC212" s="145"/>
      <c r="AD212" s="15"/>
      <c r="AE212" s="140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3"/>
      <c r="AS212" s="15"/>
    </row>
    <row r="213" spans="7:45" x14ac:dyDescent="0.5">
      <c r="G213" s="15"/>
      <c r="H213" s="15"/>
      <c r="I213" s="15"/>
      <c r="J213" s="15"/>
      <c r="K213" s="140"/>
      <c r="L213" s="15"/>
      <c r="M213" s="15"/>
      <c r="N213" s="140"/>
      <c r="O213" s="15"/>
      <c r="P213" s="15"/>
      <c r="Q213" s="15"/>
      <c r="R213" s="15"/>
      <c r="S213" s="140"/>
      <c r="T213" s="15"/>
      <c r="U213" s="140"/>
      <c r="V213" s="15"/>
      <c r="W213" s="140"/>
      <c r="X213" s="85"/>
      <c r="Y213" s="15"/>
      <c r="Z213" s="140"/>
      <c r="AA213" s="85"/>
      <c r="AB213" s="15"/>
      <c r="AC213" s="145"/>
      <c r="AD213" s="15"/>
      <c r="AE213" s="140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3"/>
      <c r="AS213" s="15"/>
    </row>
    <row r="214" spans="7:45" x14ac:dyDescent="0.5">
      <c r="G214" s="15"/>
      <c r="H214" s="15"/>
      <c r="I214" s="15"/>
      <c r="J214" s="15"/>
      <c r="K214" s="140"/>
      <c r="L214" s="15"/>
      <c r="M214" s="15"/>
      <c r="N214" s="140"/>
      <c r="O214" s="15"/>
      <c r="P214" s="15"/>
      <c r="Q214" s="15"/>
      <c r="R214" s="15"/>
      <c r="S214" s="140"/>
      <c r="T214" s="15"/>
      <c r="U214" s="140"/>
      <c r="V214" s="15"/>
      <c r="W214" s="140"/>
      <c r="X214" s="85"/>
      <c r="Y214" s="15"/>
      <c r="Z214" s="140"/>
      <c r="AA214" s="85"/>
      <c r="AB214" s="15"/>
      <c r="AC214" s="145"/>
      <c r="AD214" s="15"/>
      <c r="AE214" s="140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3"/>
      <c r="AS214" s="15"/>
    </row>
    <row r="215" spans="7:45" x14ac:dyDescent="0.5">
      <c r="G215" s="15"/>
      <c r="H215" s="15"/>
      <c r="I215" s="15"/>
      <c r="J215" s="15"/>
      <c r="K215" s="140"/>
      <c r="L215" s="15"/>
      <c r="M215" s="15"/>
      <c r="N215" s="140"/>
      <c r="O215" s="15"/>
      <c r="P215" s="15"/>
      <c r="Q215" s="15"/>
      <c r="R215" s="15"/>
      <c r="S215" s="140"/>
      <c r="T215" s="15"/>
      <c r="U215" s="140"/>
      <c r="V215" s="15"/>
      <c r="W215" s="140"/>
      <c r="X215" s="85"/>
      <c r="Y215" s="15"/>
      <c r="Z215" s="140"/>
      <c r="AA215" s="85"/>
      <c r="AB215" s="15"/>
      <c r="AC215" s="145"/>
      <c r="AD215" s="15"/>
      <c r="AE215" s="140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3"/>
      <c r="AS215" s="15"/>
    </row>
    <row r="216" spans="7:45" x14ac:dyDescent="0.5">
      <c r="G216" s="15"/>
      <c r="H216" s="15"/>
      <c r="I216" s="15"/>
      <c r="J216" s="15"/>
      <c r="K216" s="140"/>
      <c r="L216" s="15"/>
      <c r="M216" s="15"/>
      <c r="N216" s="140"/>
      <c r="O216" s="15"/>
      <c r="P216" s="15"/>
      <c r="Q216" s="15"/>
      <c r="R216" s="15"/>
      <c r="S216" s="140"/>
      <c r="T216" s="15"/>
      <c r="U216" s="140"/>
      <c r="V216" s="15"/>
      <c r="W216" s="140"/>
      <c r="X216" s="85"/>
      <c r="Y216" s="15"/>
      <c r="Z216" s="140"/>
      <c r="AA216" s="85"/>
      <c r="AB216" s="15"/>
      <c r="AC216" s="145"/>
      <c r="AD216" s="15"/>
      <c r="AE216" s="140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3"/>
      <c r="AS216" s="15"/>
    </row>
    <row r="217" spans="7:45" x14ac:dyDescent="0.5">
      <c r="G217" s="15"/>
      <c r="H217" s="15"/>
      <c r="I217" s="15"/>
      <c r="J217" s="15"/>
      <c r="K217" s="140"/>
      <c r="L217" s="15"/>
      <c r="M217" s="15"/>
      <c r="N217" s="140"/>
      <c r="O217" s="15"/>
      <c r="P217" s="15"/>
      <c r="Q217" s="15"/>
      <c r="R217" s="15"/>
      <c r="S217" s="140"/>
      <c r="T217" s="15"/>
      <c r="U217" s="140"/>
      <c r="V217" s="15"/>
      <c r="W217" s="140"/>
      <c r="X217" s="85"/>
      <c r="Y217" s="15"/>
      <c r="Z217" s="140"/>
      <c r="AA217" s="85"/>
      <c r="AB217" s="15"/>
      <c r="AC217" s="145"/>
      <c r="AD217" s="15"/>
      <c r="AE217" s="140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3"/>
      <c r="AS217" s="15"/>
    </row>
    <row r="218" spans="7:45" x14ac:dyDescent="0.5">
      <c r="G218" s="15"/>
      <c r="H218" s="15"/>
      <c r="I218" s="15"/>
      <c r="J218" s="15"/>
      <c r="K218" s="140"/>
      <c r="L218" s="15"/>
      <c r="M218" s="15"/>
      <c r="N218" s="140"/>
      <c r="O218" s="15"/>
      <c r="P218" s="15"/>
      <c r="Q218" s="15"/>
      <c r="R218" s="15"/>
      <c r="S218" s="140"/>
      <c r="T218" s="15"/>
      <c r="U218" s="140"/>
      <c r="V218" s="15"/>
      <c r="W218" s="140"/>
      <c r="X218" s="85"/>
      <c r="Y218" s="15"/>
      <c r="Z218" s="140"/>
      <c r="AA218" s="85"/>
      <c r="AB218" s="15"/>
      <c r="AC218" s="145"/>
      <c r="AD218" s="15"/>
      <c r="AE218" s="140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3"/>
      <c r="AS218" s="15"/>
    </row>
    <row r="219" spans="7:45" x14ac:dyDescent="0.5">
      <c r="G219" s="15"/>
      <c r="H219" s="15"/>
      <c r="I219" s="15"/>
      <c r="J219" s="15"/>
      <c r="K219" s="140"/>
      <c r="L219" s="15"/>
      <c r="M219" s="15"/>
      <c r="N219" s="140"/>
      <c r="O219" s="15"/>
      <c r="P219" s="15"/>
      <c r="Q219" s="15"/>
      <c r="R219" s="15"/>
      <c r="S219" s="140"/>
      <c r="T219" s="15"/>
      <c r="U219" s="140"/>
      <c r="V219" s="15"/>
      <c r="W219" s="140"/>
      <c r="X219" s="85"/>
      <c r="Y219" s="15"/>
      <c r="Z219" s="140"/>
      <c r="AA219" s="85"/>
      <c r="AB219" s="15"/>
      <c r="AC219" s="145"/>
      <c r="AD219" s="15"/>
      <c r="AE219" s="140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3"/>
      <c r="AS219" s="15"/>
    </row>
    <row r="220" spans="7:45" x14ac:dyDescent="0.5">
      <c r="G220" s="15"/>
      <c r="H220" s="15"/>
      <c r="I220" s="15"/>
      <c r="J220" s="15"/>
      <c r="K220" s="140"/>
      <c r="L220" s="15"/>
      <c r="M220" s="15"/>
      <c r="N220" s="140"/>
      <c r="O220" s="15"/>
      <c r="P220" s="15"/>
      <c r="Q220" s="15"/>
      <c r="R220" s="15"/>
      <c r="S220" s="140"/>
      <c r="T220" s="15"/>
      <c r="U220" s="140"/>
      <c r="V220" s="15"/>
      <c r="W220" s="140"/>
      <c r="X220" s="85"/>
      <c r="Y220" s="15"/>
      <c r="Z220" s="140"/>
      <c r="AA220" s="85"/>
      <c r="AB220" s="15"/>
      <c r="AC220" s="145"/>
      <c r="AD220" s="15"/>
      <c r="AE220" s="140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3"/>
      <c r="AS220" s="15"/>
    </row>
    <row r="221" spans="7:45" x14ac:dyDescent="0.5">
      <c r="G221" s="15"/>
      <c r="H221" s="15"/>
      <c r="I221" s="15"/>
      <c r="J221" s="15"/>
      <c r="K221" s="140"/>
      <c r="L221" s="15"/>
      <c r="M221" s="15"/>
      <c r="N221" s="140"/>
      <c r="O221" s="15"/>
      <c r="P221" s="15"/>
      <c r="Q221" s="15"/>
      <c r="R221" s="15"/>
      <c r="S221" s="140"/>
      <c r="T221" s="15"/>
      <c r="U221" s="140"/>
      <c r="V221" s="15"/>
      <c r="W221" s="140"/>
      <c r="X221" s="85"/>
      <c r="Y221" s="15"/>
      <c r="Z221" s="140"/>
      <c r="AA221" s="85"/>
      <c r="AB221" s="15"/>
      <c r="AC221" s="145"/>
      <c r="AD221" s="15"/>
      <c r="AE221" s="140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3"/>
      <c r="AS221" s="15"/>
    </row>
    <row r="222" spans="7:45" x14ac:dyDescent="0.5">
      <c r="G222" s="15"/>
      <c r="H222" s="15"/>
      <c r="I222" s="15"/>
      <c r="J222" s="15"/>
      <c r="K222" s="140"/>
      <c r="L222" s="15"/>
      <c r="M222" s="15"/>
      <c r="N222" s="140"/>
      <c r="O222" s="15"/>
      <c r="P222" s="15"/>
      <c r="Q222" s="15"/>
      <c r="R222" s="15"/>
      <c r="S222" s="140"/>
      <c r="T222" s="15"/>
      <c r="U222" s="140"/>
      <c r="V222" s="15"/>
      <c r="W222" s="140"/>
      <c r="X222" s="85"/>
      <c r="Y222" s="15"/>
      <c r="Z222" s="140"/>
      <c r="AA222" s="85"/>
      <c r="AB222" s="15"/>
      <c r="AC222" s="145"/>
      <c r="AD222" s="15"/>
      <c r="AE222" s="140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3"/>
      <c r="AS222" s="15"/>
    </row>
    <row r="223" spans="7:45" x14ac:dyDescent="0.5">
      <c r="G223" s="15"/>
      <c r="H223" s="15"/>
      <c r="I223" s="15"/>
      <c r="J223" s="15"/>
      <c r="K223" s="140"/>
      <c r="L223" s="15"/>
      <c r="M223" s="15"/>
      <c r="N223" s="140"/>
      <c r="O223" s="15"/>
      <c r="P223" s="15"/>
      <c r="Q223" s="15"/>
      <c r="R223" s="15"/>
      <c r="S223" s="140"/>
      <c r="T223" s="15"/>
      <c r="U223" s="140"/>
      <c r="V223" s="15"/>
      <c r="W223" s="140"/>
      <c r="X223" s="85"/>
      <c r="Y223" s="15"/>
      <c r="Z223" s="140"/>
      <c r="AA223" s="85"/>
      <c r="AB223" s="15"/>
      <c r="AC223" s="145"/>
      <c r="AD223" s="15"/>
      <c r="AE223" s="140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3"/>
      <c r="AS223" s="15"/>
    </row>
    <row r="224" spans="7:45" x14ac:dyDescent="0.5">
      <c r="G224" s="15"/>
      <c r="H224" s="15"/>
      <c r="I224" s="15"/>
      <c r="J224" s="15"/>
      <c r="K224" s="140"/>
      <c r="L224" s="15"/>
      <c r="M224" s="15"/>
      <c r="N224" s="140"/>
      <c r="O224" s="15"/>
      <c r="P224" s="15"/>
      <c r="Q224" s="15"/>
      <c r="R224" s="15"/>
      <c r="S224" s="140"/>
      <c r="T224" s="15"/>
      <c r="U224" s="140"/>
      <c r="V224" s="15"/>
      <c r="W224" s="140"/>
      <c r="X224" s="85"/>
      <c r="Y224" s="15"/>
      <c r="Z224" s="140"/>
      <c r="AA224" s="85"/>
      <c r="AB224" s="15"/>
      <c r="AC224" s="145"/>
      <c r="AD224" s="15"/>
      <c r="AE224" s="140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3"/>
      <c r="AS224" s="15"/>
    </row>
    <row r="225" spans="7:45" x14ac:dyDescent="0.5">
      <c r="G225" s="15"/>
      <c r="H225" s="15"/>
      <c r="I225" s="15"/>
      <c r="J225" s="15"/>
      <c r="K225" s="140"/>
      <c r="L225" s="15"/>
      <c r="M225" s="15"/>
      <c r="N225" s="140"/>
      <c r="O225" s="15"/>
      <c r="P225" s="15"/>
      <c r="Q225" s="15"/>
      <c r="R225" s="15"/>
      <c r="S225" s="140"/>
      <c r="T225" s="15"/>
      <c r="U225" s="140"/>
      <c r="V225" s="15"/>
      <c r="W225" s="140"/>
      <c r="X225" s="85"/>
      <c r="Y225" s="15"/>
      <c r="Z225" s="140"/>
      <c r="AA225" s="85"/>
      <c r="AB225" s="15"/>
      <c r="AC225" s="145"/>
      <c r="AD225" s="15"/>
      <c r="AE225" s="140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3"/>
      <c r="AS225" s="15"/>
    </row>
    <row r="226" spans="7:45" x14ac:dyDescent="0.5">
      <c r="G226" s="15"/>
      <c r="H226" s="15"/>
      <c r="I226" s="15"/>
      <c r="J226" s="15"/>
      <c r="K226" s="140"/>
      <c r="L226" s="15"/>
      <c r="M226" s="15"/>
      <c r="N226" s="140"/>
      <c r="O226" s="15"/>
      <c r="P226" s="15"/>
      <c r="Q226" s="15"/>
      <c r="R226" s="15"/>
      <c r="S226" s="140"/>
      <c r="T226" s="15"/>
      <c r="U226" s="140"/>
      <c r="V226" s="15"/>
      <c r="W226" s="140"/>
      <c r="X226" s="85"/>
      <c r="Y226" s="15"/>
      <c r="Z226" s="140"/>
      <c r="AA226" s="85"/>
      <c r="AB226" s="15"/>
      <c r="AC226" s="145"/>
      <c r="AD226" s="15"/>
      <c r="AE226" s="140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3"/>
      <c r="AS226" s="15"/>
    </row>
    <row r="227" spans="7:45" x14ac:dyDescent="0.5">
      <c r="G227" s="15"/>
      <c r="H227" s="15"/>
      <c r="I227" s="15"/>
      <c r="J227" s="15"/>
      <c r="K227" s="140"/>
      <c r="L227" s="15"/>
      <c r="M227" s="15"/>
      <c r="N227" s="140"/>
      <c r="O227" s="15"/>
      <c r="P227" s="15"/>
      <c r="Q227" s="15"/>
      <c r="R227" s="15"/>
      <c r="S227" s="140"/>
      <c r="T227" s="15"/>
      <c r="U227" s="140"/>
      <c r="V227" s="15"/>
      <c r="W227" s="140"/>
      <c r="X227" s="85"/>
      <c r="Y227" s="15"/>
      <c r="Z227" s="140"/>
      <c r="AA227" s="85"/>
      <c r="AB227" s="15"/>
      <c r="AC227" s="145"/>
      <c r="AD227" s="15"/>
      <c r="AE227" s="140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</row>
    <row r="228" spans="7:45" x14ac:dyDescent="0.5">
      <c r="G228" s="15"/>
      <c r="H228" s="15"/>
      <c r="I228" s="15"/>
      <c r="J228" s="15"/>
      <c r="K228" s="140"/>
      <c r="L228" s="15"/>
      <c r="M228" s="15"/>
      <c r="N228" s="140"/>
      <c r="O228" s="15"/>
      <c r="P228" s="15"/>
      <c r="Q228" s="15"/>
      <c r="R228" s="15"/>
      <c r="S228" s="140"/>
      <c r="T228" s="15"/>
      <c r="U228" s="140"/>
      <c r="V228" s="15"/>
      <c r="W228" s="140"/>
      <c r="X228" s="85"/>
      <c r="Y228" s="15"/>
      <c r="Z228" s="140"/>
      <c r="AA228" s="85"/>
      <c r="AB228" s="15"/>
      <c r="AC228" s="145"/>
      <c r="AD228" s="15"/>
      <c r="AE228" s="140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</row>
    <row r="229" spans="7:45" x14ac:dyDescent="0.5">
      <c r="G229" s="15"/>
      <c r="H229" s="15"/>
      <c r="I229" s="15"/>
      <c r="J229" s="15"/>
      <c r="K229" s="140"/>
      <c r="L229" s="15"/>
      <c r="M229" s="15"/>
      <c r="N229" s="140"/>
      <c r="O229" s="15"/>
      <c r="P229" s="15"/>
      <c r="Q229" s="15"/>
      <c r="R229" s="15"/>
      <c r="S229" s="140"/>
      <c r="T229" s="15"/>
      <c r="U229" s="140"/>
      <c r="V229" s="15"/>
      <c r="W229" s="140"/>
      <c r="X229" s="85"/>
      <c r="Y229" s="15"/>
      <c r="Z229" s="140"/>
      <c r="AA229" s="85"/>
      <c r="AB229" s="15"/>
      <c r="AC229" s="145"/>
      <c r="AD229" s="15"/>
      <c r="AE229" s="140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</row>
    <row r="230" spans="7:45" x14ac:dyDescent="0.5">
      <c r="G230" s="15"/>
      <c r="H230" s="15"/>
      <c r="I230" s="15"/>
      <c r="J230" s="15"/>
      <c r="K230" s="140"/>
      <c r="L230" s="15"/>
      <c r="M230" s="15"/>
      <c r="N230" s="140"/>
      <c r="O230" s="15"/>
      <c r="P230" s="15"/>
      <c r="Q230" s="15"/>
      <c r="R230" s="15"/>
      <c r="S230" s="140"/>
      <c r="T230" s="15"/>
      <c r="U230" s="140"/>
      <c r="V230" s="15"/>
      <c r="W230" s="140"/>
      <c r="X230" s="85"/>
      <c r="Y230" s="15"/>
      <c r="Z230" s="140"/>
      <c r="AA230" s="85"/>
      <c r="AB230" s="15"/>
      <c r="AC230" s="145"/>
      <c r="AD230" s="15"/>
      <c r="AE230" s="140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</row>
    <row r="231" spans="7:45" x14ac:dyDescent="0.5">
      <c r="G231" s="15"/>
      <c r="H231" s="15"/>
      <c r="I231" s="15"/>
      <c r="J231" s="15"/>
      <c r="K231" s="140"/>
      <c r="L231" s="15"/>
      <c r="M231" s="15"/>
      <c r="N231" s="140"/>
      <c r="O231" s="15"/>
      <c r="P231" s="15"/>
      <c r="Q231" s="15"/>
      <c r="R231" s="15"/>
      <c r="S231" s="140"/>
      <c r="T231" s="15"/>
      <c r="U231" s="140"/>
      <c r="V231" s="15"/>
      <c r="W231" s="140"/>
      <c r="X231" s="85"/>
      <c r="Y231" s="15"/>
      <c r="Z231" s="140"/>
      <c r="AA231" s="85"/>
      <c r="AB231" s="15"/>
      <c r="AC231" s="145"/>
      <c r="AD231" s="15"/>
      <c r="AE231" s="140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</row>
    <row r="232" spans="7:45" x14ac:dyDescent="0.5">
      <c r="G232" s="15"/>
      <c r="H232" s="15"/>
      <c r="I232" s="15"/>
      <c r="J232" s="15"/>
      <c r="K232" s="140"/>
      <c r="L232" s="15"/>
      <c r="M232" s="15"/>
      <c r="N232" s="140"/>
      <c r="O232" s="15"/>
      <c r="P232" s="15"/>
      <c r="Q232" s="15"/>
      <c r="R232" s="15"/>
      <c r="S232" s="140"/>
      <c r="T232" s="15"/>
      <c r="U232" s="140"/>
      <c r="V232" s="15"/>
      <c r="W232" s="140"/>
      <c r="X232" s="85"/>
      <c r="Y232" s="15"/>
      <c r="Z232" s="140"/>
      <c r="AA232" s="85"/>
      <c r="AB232" s="15"/>
      <c r="AC232" s="145"/>
      <c r="AD232" s="15"/>
      <c r="AE232" s="140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</row>
    <row r="233" spans="7:45" x14ac:dyDescent="0.5">
      <c r="G233" s="15"/>
      <c r="H233" s="15"/>
      <c r="I233" s="15"/>
      <c r="J233" s="15"/>
      <c r="K233" s="140"/>
      <c r="L233" s="15"/>
      <c r="M233" s="15"/>
      <c r="N233" s="140"/>
      <c r="O233" s="15"/>
      <c r="P233" s="15"/>
      <c r="Q233" s="15"/>
      <c r="R233" s="15"/>
      <c r="S233" s="140"/>
      <c r="T233" s="15"/>
      <c r="U233" s="140"/>
      <c r="V233" s="15"/>
      <c r="W233" s="140"/>
      <c r="X233" s="85"/>
      <c r="Y233" s="15"/>
      <c r="Z233" s="140"/>
      <c r="AA233" s="85"/>
      <c r="AB233" s="15"/>
      <c r="AC233" s="145"/>
      <c r="AD233" s="15"/>
      <c r="AE233" s="140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</row>
    <row r="234" spans="7:45" x14ac:dyDescent="0.5">
      <c r="G234" s="15"/>
      <c r="H234" s="15"/>
      <c r="I234" s="15"/>
      <c r="J234" s="15"/>
      <c r="K234" s="140"/>
      <c r="L234" s="15"/>
      <c r="M234" s="15"/>
      <c r="N234" s="140"/>
      <c r="O234" s="15"/>
      <c r="P234" s="15"/>
      <c r="Q234" s="15"/>
      <c r="R234" s="15"/>
      <c r="S234" s="140"/>
      <c r="T234" s="15"/>
      <c r="U234" s="140"/>
      <c r="V234" s="15"/>
      <c r="W234" s="140"/>
      <c r="X234" s="85"/>
      <c r="Y234" s="15"/>
      <c r="Z234" s="140"/>
      <c r="AA234" s="85"/>
      <c r="AB234" s="15"/>
      <c r="AC234" s="145"/>
      <c r="AD234" s="15"/>
      <c r="AE234" s="140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</row>
    <row r="235" spans="7:45" x14ac:dyDescent="0.5">
      <c r="G235" s="15"/>
      <c r="H235" s="15"/>
      <c r="I235" s="15"/>
      <c r="J235" s="15"/>
      <c r="K235" s="140"/>
      <c r="L235" s="15"/>
      <c r="M235" s="15"/>
      <c r="N235" s="140"/>
      <c r="O235" s="15"/>
      <c r="P235" s="15"/>
      <c r="Q235" s="15"/>
      <c r="R235" s="15"/>
      <c r="S235" s="140"/>
      <c r="T235" s="15"/>
      <c r="U235" s="140"/>
      <c r="V235" s="15"/>
      <c r="W235" s="140"/>
      <c r="X235" s="85"/>
      <c r="Y235" s="15"/>
      <c r="Z235" s="140"/>
      <c r="AA235" s="85"/>
      <c r="AB235" s="15"/>
      <c r="AC235" s="145"/>
      <c r="AD235" s="15"/>
      <c r="AE235" s="140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</row>
    <row r="236" spans="7:45" x14ac:dyDescent="0.5">
      <c r="G236" s="15"/>
      <c r="H236" s="15"/>
      <c r="I236" s="15"/>
      <c r="J236" s="15"/>
      <c r="K236" s="140"/>
      <c r="L236" s="15"/>
      <c r="M236" s="15"/>
      <c r="N236" s="140"/>
      <c r="O236" s="15"/>
      <c r="P236" s="15"/>
      <c r="Q236" s="15"/>
      <c r="R236" s="15"/>
      <c r="S236" s="140"/>
      <c r="T236" s="15"/>
      <c r="U236" s="140"/>
      <c r="V236" s="15"/>
      <c r="W236" s="140"/>
      <c r="X236" s="85"/>
      <c r="Y236" s="15"/>
      <c r="Z236" s="140"/>
      <c r="AA236" s="85"/>
      <c r="AB236" s="15"/>
      <c r="AC236" s="145"/>
      <c r="AD236" s="15"/>
      <c r="AE236" s="140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</row>
    <row r="237" spans="7:45" x14ac:dyDescent="0.5">
      <c r="G237" s="15"/>
      <c r="H237" s="15"/>
      <c r="I237" s="15"/>
      <c r="J237" s="15"/>
      <c r="K237" s="140"/>
      <c r="L237" s="15"/>
      <c r="M237" s="15"/>
      <c r="N237" s="140"/>
      <c r="O237" s="15"/>
      <c r="P237" s="15"/>
      <c r="Q237" s="15"/>
      <c r="R237" s="15"/>
      <c r="S237" s="140"/>
      <c r="T237" s="15"/>
      <c r="U237" s="140"/>
      <c r="V237" s="15"/>
      <c r="W237" s="140"/>
      <c r="X237" s="85"/>
      <c r="Y237" s="15"/>
      <c r="Z237" s="140"/>
      <c r="AA237" s="85"/>
      <c r="AB237" s="15"/>
      <c r="AC237" s="145"/>
      <c r="AD237" s="15"/>
      <c r="AE237" s="140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</row>
    <row r="238" spans="7:45" x14ac:dyDescent="0.5">
      <c r="G238" s="15"/>
      <c r="H238" s="15"/>
      <c r="I238" s="15"/>
      <c r="J238" s="15"/>
      <c r="K238" s="140"/>
      <c r="L238" s="15"/>
      <c r="M238" s="15"/>
      <c r="N238" s="140"/>
      <c r="O238" s="15"/>
      <c r="P238" s="15"/>
      <c r="Q238" s="15"/>
      <c r="R238" s="15"/>
      <c r="S238" s="140"/>
      <c r="T238" s="15"/>
      <c r="U238" s="140"/>
      <c r="V238" s="15"/>
      <c r="W238" s="140"/>
      <c r="X238" s="85"/>
      <c r="Y238" s="15"/>
      <c r="Z238" s="140"/>
      <c r="AA238" s="85"/>
      <c r="AB238" s="15"/>
      <c r="AC238" s="145"/>
      <c r="AD238" s="15"/>
      <c r="AE238" s="140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</row>
    <row r="239" spans="7:45" x14ac:dyDescent="0.5">
      <c r="G239" s="15"/>
      <c r="H239" s="15"/>
      <c r="I239" s="15"/>
      <c r="J239" s="15"/>
      <c r="K239" s="140"/>
      <c r="L239" s="15"/>
      <c r="M239" s="15"/>
      <c r="N239" s="140"/>
      <c r="O239" s="15"/>
      <c r="P239" s="15"/>
      <c r="Q239" s="15"/>
      <c r="R239" s="15"/>
      <c r="S239" s="140"/>
      <c r="T239" s="15"/>
      <c r="U239" s="140"/>
      <c r="V239" s="15"/>
      <c r="W239" s="140"/>
      <c r="X239" s="85"/>
      <c r="Y239" s="15"/>
      <c r="Z239" s="140"/>
      <c r="AA239" s="85"/>
      <c r="AB239" s="15"/>
      <c r="AC239" s="145"/>
      <c r="AD239" s="15"/>
      <c r="AE239" s="140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</row>
    <row r="240" spans="7:45" x14ac:dyDescent="0.5">
      <c r="G240" s="15"/>
      <c r="H240" s="15"/>
      <c r="I240" s="15"/>
      <c r="J240" s="15"/>
      <c r="K240" s="140"/>
      <c r="L240" s="15"/>
      <c r="M240" s="15"/>
      <c r="N240" s="140"/>
      <c r="O240" s="15"/>
      <c r="P240" s="15"/>
      <c r="Q240" s="15"/>
      <c r="R240" s="15"/>
      <c r="S240" s="140"/>
      <c r="T240" s="15"/>
      <c r="U240" s="140"/>
      <c r="V240" s="15"/>
      <c r="W240" s="140"/>
      <c r="X240" s="85"/>
      <c r="Y240" s="15"/>
      <c r="Z240" s="140"/>
      <c r="AA240" s="85"/>
      <c r="AB240" s="15"/>
      <c r="AC240" s="145"/>
      <c r="AD240" s="15"/>
      <c r="AE240" s="140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</row>
    <row r="241" spans="7:45" x14ac:dyDescent="0.5">
      <c r="G241" s="15"/>
      <c r="H241" s="15"/>
      <c r="I241" s="15"/>
      <c r="J241" s="15"/>
      <c r="K241" s="140"/>
      <c r="L241" s="15"/>
      <c r="M241" s="15"/>
      <c r="N241" s="140"/>
      <c r="O241" s="15"/>
      <c r="P241" s="15"/>
      <c r="Q241" s="15"/>
      <c r="R241" s="15"/>
      <c r="S241" s="140"/>
      <c r="T241" s="15"/>
      <c r="U241" s="140"/>
      <c r="V241" s="15"/>
      <c r="W241" s="140"/>
      <c r="X241" s="85"/>
      <c r="Y241" s="15"/>
      <c r="Z241" s="140"/>
      <c r="AA241" s="85"/>
      <c r="AB241" s="15"/>
      <c r="AC241" s="145"/>
      <c r="AD241" s="15"/>
      <c r="AE241" s="140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</row>
    <row r="242" spans="7:45" x14ac:dyDescent="0.5">
      <c r="G242" s="15"/>
      <c r="H242" s="15"/>
      <c r="I242" s="15"/>
      <c r="J242" s="15"/>
      <c r="K242" s="140"/>
      <c r="L242" s="15"/>
      <c r="M242" s="15"/>
      <c r="N242" s="140"/>
      <c r="O242" s="15"/>
      <c r="P242" s="15"/>
      <c r="Q242" s="15"/>
      <c r="R242" s="15"/>
      <c r="S242" s="140"/>
      <c r="T242" s="15"/>
      <c r="U242" s="140"/>
      <c r="V242" s="15"/>
      <c r="W242" s="140"/>
      <c r="X242" s="85"/>
      <c r="Y242" s="15"/>
      <c r="Z242" s="140"/>
      <c r="AA242" s="85"/>
      <c r="AB242" s="15"/>
      <c r="AC242" s="145"/>
      <c r="AD242" s="15"/>
      <c r="AE242" s="140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</row>
    <row r="243" spans="7:45" x14ac:dyDescent="0.5">
      <c r="G243" s="15"/>
      <c r="H243" s="15"/>
      <c r="I243" s="15"/>
      <c r="J243" s="15"/>
      <c r="K243" s="140"/>
      <c r="L243" s="15"/>
      <c r="M243" s="15"/>
      <c r="N243" s="140"/>
      <c r="O243" s="15"/>
      <c r="P243" s="15"/>
      <c r="Q243" s="15"/>
      <c r="R243" s="15"/>
      <c r="S243" s="140"/>
      <c r="T243" s="15"/>
      <c r="U243" s="140"/>
      <c r="V243" s="15"/>
      <c r="W243" s="140"/>
      <c r="X243" s="85"/>
      <c r="Y243" s="15"/>
      <c r="Z243" s="140"/>
      <c r="AA243" s="85"/>
      <c r="AB243" s="15"/>
      <c r="AC243" s="145"/>
      <c r="AD243" s="15"/>
      <c r="AE243" s="140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</row>
    <row r="244" spans="7:45" x14ac:dyDescent="0.5">
      <c r="G244" s="15"/>
      <c r="H244" s="15"/>
      <c r="I244" s="15"/>
      <c r="J244" s="15"/>
      <c r="K244" s="140"/>
      <c r="L244" s="15"/>
      <c r="M244" s="15"/>
      <c r="N244" s="140"/>
      <c r="O244" s="15"/>
      <c r="P244" s="15"/>
      <c r="Q244" s="15"/>
      <c r="R244" s="15"/>
      <c r="S244" s="140"/>
      <c r="T244" s="15"/>
      <c r="U244" s="140"/>
      <c r="V244" s="15"/>
      <c r="W244" s="140"/>
      <c r="X244" s="85"/>
      <c r="Y244" s="15"/>
      <c r="Z244" s="140"/>
      <c r="AA244" s="85"/>
      <c r="AB244" s="15"/>
      <c r="AC244" s="145"/>
      <c r="AD244" s="15"/>
      <c r="AE244" s="140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</row>
    <row r="245" spans="7:45" x14ac:dyDescent="0.5">
      <c r="G245" s="15"/>
      <c r="H245" s="15"/>
      <c r="I245" s="15"/>
      <c r="J245" s="15"/>
      <c r="K245" s="140"/>
      <c r="L245" s="15"/>
      <c r="M245" s="15"/>
      <c r="N245" s="140"/>
      <c r="O245" s="15"/>
      <c r="P245" s="15"/>
      <c r="Q245" s="15"/>
      <c r="R245" s="15"/>
      <c r="S245" s="140"/>
      <c r="T245" s="15"/>
      <c r="U245" s="140"/>
      <c r="V245" s="15"/>
      <c r="W245" s="140"/>
      <c r="X245" s="85"/>
      <c r="Y245" s="15"/>
      <c r="Z245" s="140"/>
      <c r="AA245" s="85"/>
      <c r="AB245" s="15"/>
      <c r="AC245" s="145"/>
      <c r="AD245" s="15"/>
      <c r="AE245" s="140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</row>
    <row r="246" spans="7:45" x14ac:dyDescent="0.5">
      <c r="G246" s="15"/>
      <c r="H246" s="15"/>
      <c r="I246" s="15"/>
      <c r="J246" s="15"/>
      <c r="K246" s="140"/>
      <c r="L246" s="15"/>
      <c r="M246" s="15"/>
      <c r="N246" s="140"/>
      <c r="O246" s="15"/>
      <c r="P246" s="15"/>
      <c r="Q246" s="15"/>
      <c r="R246" s="15"/>
      <c r="S246" s="140"/>
      <c r="T246" s="15"/>
      <c r="U246" s="140"/>
      <c r="V246" s="15"/>
      <c r="W246" s="140"/>
      <c r="X246" s="85"/>
      <c r="Y246" s="15"/>
      <c r="Z246" s="140"/>
      <c r="AA246" s="85"/>
      <c r="AB246" s="15"/>
      <c r="AC246" s="145"/>
      <c r="AD246" s="15"/>
      <c r="AE246" s="140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</row>
    <row r="247" spans="7:45" x14ac:dyDescent="0.5">
      <c r="G247" s="15"/>
      <c r="H247" s="15"/>
      <c r="I247" s="15"/>
      <c r="J247" s="15"/>
      <c r="K247" s="140"/>
      <c r="L247" s="15"/>
      <c r="M247" s="15"/>
      <c r="N247" s="140"/>
      <c r="O247" s="15"/>
      <c r="P247" s="15"/>
      <c r="Q247" s="15"/>
      <c r="R247" s="15"/>
      <c r="S247" s="140"/>
      <c r="T247" s="15"/>
      <c r="U247" s="140"/>
      <c r="V247" s="15"/>
      <c r="W247" s="140"/>
      <c r="X247" s="85"/>
      <c r="Y247" s="15"/>
      <c r="Z247" s="140"/>
      <c r="AA247" s="85"/>
      <c r="AB247" s="15"/>
      <c r="AC247" s="145"/>
      <c r="AD247" s="15"/>
      <c r="AE247" s="140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</row>
    <row r="248" spans="7:45" x14ac:dyDescent="0.5">
      <c r="G248" s="15"/>
      <c r="H248" s="15"/>
      <c r="I248" s="15"/>
      <c r="J248" s="15"/>
      <c r="K248" s="140"/>
      <c r="L248" s="15"/>
      <c r="M248" s="15"/>
      <c r="N248" s="140"/>
      <c r="O248" s="15"/>
      <c r="P248" s="15"/>
      <c r="Q248" s="15"/>
      <c r="R248" s="15"/>
      <c r="S248" s="140"/>
      <c r="T248" s="15"/>
      <c r="U248" s="140"/>
      <c r="V248" s="15"/>
      <c r="W248" s="140"/>
      <c r="X248" s="85"/>
      <c r="Y248" s="15"/>
      <c r="Z248" s="140"/>
      <c r="AA248" s="85"/>
      <c r="AB248" s="15"/>
      <c r="AC248" s="146"/>
      <c r="AD248" s="48"/>
      <c r="AE248" s="140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</row>
    <row r="249" spans="7:45" x14ac:dyDescent="0.5">
      <c r="G249" s="15"/>
      <c r="H249" s="15"/>
      <c r="I249" s="15"/>
      <c r="J249" s="15"/>
      <c r="K249" s="140"/>
      <c r="L249" s="15"/>
      <c r="M249" s="15"/>
      <c r="N249" s="140"/>
      <c r="O249" s="15"/>
      <c r="P249" s="15"/>
      <c r="Q249" s="15"/>
      <c r="R249" s="15"/>
      <c r="S249" s="140"/>
      <c r="T249" s="15"/>
      <c r="U249" s="140"/>
      <c r="V249" s="15"/>
      <c r="W249" s="140"/>
      <c r="X249" s="85"/>
      <c r="Y249" s="15"/>
      <c r="Z249" s="140"/>
      <c r="AA249" s="85"/>
      <c r="AB249" s="15"/>
      <c r="AC249" s="147"/>
      <c r="AD249" s="45"/>
      <c r="AE249" s="140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</row>
    <row r="250" spans="7:45" x14ac:dyDescent="0.5">
      <c r="G250" s="15"/>
      <c r="H250" s="48"/>
      <c r="I250" s="15"/>
      <c r="J250" s="48"/>
      <c r="K250" s="140"/>
      <c r="L250" s="48"/>
      <c r="M250" s="48"/>
      <c r="N250" s="140"/>
      <c r="O250" s="48"/>
      <c r="P250" s="48"/>
      <c r="Q250" s="15"/>
      <c r="R250" s="48"/>
      <c r="S250" s="141"/>
      <c r="T250" s="48"/>
      <c r="U250" s="140"/>
      <c r="V250" s="15"/>
      <c r="W250" s="140"/>
      <c r="X250" s="85"/>
      <c r="Y250" s="15"/>
      <c r="Z250" s="140"/>
      <c r="AA250" s="85"/>
      <c r="AB250" s="15"/>
      <c r="AC250" s="147"/>
      <c r="AD250" s="45"/>
      <c r="AE250" s="140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</row>
    <row r="251" spans="7:45" x14ac:dyDescent="0.5">
      <c r="G251" s="15"/>
      <c r="H251" s="45"/>
      <c r="I251" s="15"/>
      <c r="J251" s="45"/>
      <c r="K251" s="140"/>
      <c r="L251" s="45"/>
      <c r="M251" s="45"/>
      <c r="N251" s="140"/>
      <c r="O251" s="45"/>
      <c r="P251" s="45"/>
      <c r="Q251" s="48"/>
      <c r="R251" s="45"/>
      <c r="S251" s="142"/>
      <c r="T251" s="45"/>
      <c r="U251" s="141"/>
      <c r="V251" s="48"/>
      <c r="W251" s="141"/>
      <c r="Z251" s="141"/>
      <c r="AA251" s="86"/>
      <c r="AB251" s="48"/>
      <c r="AC251" s="147"/>
      <c r="AD251" s="45"/>
      <c r="AE251" s="141"/>
      <c r="AF251" s="48"/>
      <c r="AG251" s="48"/>
      <c r="AJ251" s="48"/>
      <c r="AP251" s="15"/>
      <c r="AQ251" s="15"/>
      <c r="AR251" s="15"/>
      <c r="AS251" s="15"/>
    </row>
    <row r="252" spans="7:45" x14ac:dyDescent="0.5">
      <c r="G252" s="15"/>
      <c r="H252" s="45"/>
      <c r="I252" s="15"/>
      <c r="J252" s="45"/>
      <c r="K252" s="140"/>
      <c r="L252" s="45"/>
      <c r="M252" s="45"/>
      <c r="N252" s="140"/>
      <c r="O252" s="45"/>
      <c r="P252" s="45"/>
      <c r="Q252" s="45"/>
      <c r="R252" s="45"/>
      <c r="S252" s="142"/>
      <c r="T252" s="45"/>
      <c r="U252" s="142"/>
      <c r="V252" s="45"/>
      <c r="W252" s="142"/>
      <c r="Z252" s="142"/>
      <c r="AA252" s="87"/>
      <c r="AB252" s="45"/>
      <c r="AC252" s="147"/>
      <c r="AD252" s="45"/>
      <c r="AE252" s="142"/>
      <c r="AF252" s="45"/>
      <c r="AG252" s="45"/>
      <c r="AJ252" s="45"/>
      <c r="AR252" s="15"/>
      <c r="AS252" s="15"/>
    </row>
    <row r="253" spans="7:45" x14ac:dyDescent="0.5">
      <c r="G253" s="15"/>
      <c r="H253" s="45"/>
      <c r="I253" s="15"/>
      <c r="J253" s="45"/>
      <c r="K253" s="140"/>
      <c r="L253" s="45"/>
      <c r="M253" s="45"/>
      <c r="N253" s="140"/>
      <c r="O253" s="45"/>
      <c r="P253" s="45"/>
      <c r="Q253" s="45"/>
      <c r="R253" s="45"/>
      <c r="S253" s="142"/>
      <c r="T253" s="45"/>
      <c r="U253" s="142"/>
      <c r="V253" s="45"/>
      <c r="W253" s="142"/>
      <c r="Z253" s="142"/>
      <c r="AA253" s="87"/>
      <c r="AB253" s="45"/>
      <c r="AC253" s="147"/>
      <c r="AD253" s="45"/>
      <c r="AE253" s="142"/>
      <c r="AF253" s="45"/>
      <c r="AG253" s="45"/>
      <c r="AJ253" s="45"/>
      <c r="AR253" s="15"/>
      <c r="AS253" s="15"/>
    </row>
    <row r="254" spans="7:45" x14ac:dyDescent="0.5">
      <c r="G254" s="15"/>
      <c r="H254" s="45"/>
      <c r="I254" s="15"/>
      <c r="J254" s="45"/>
      <c r="K254" s="140"/>
      <c r="L254" s="45"/>
      <c r="M254" s="45"/>
      <c r="N254" s="140"/>
      <c r="O254" s="45"/>
      <c r="P254" s="45"/>
      <c r="Q254" s="45"/>
      <c r="R254" s="45"/>
      <c r="S254" s="142"/>
      <c r="T254" s="45"/>
      <c r="U254" s="142"/>
      <c r="V254" s="45"/>
      <c r="W254" s="142"/>
      <c r="Z254" s="142"/>
      <c r="AA254" s="87"/>
      <c r="AB254" s="45"/>
      <c r="AC254" s="147"/>
      <c r="AD254" s="45"/>
      <c r="AE254" s="142"/>
      <c r="AF254" s="45"/>
      <c r="AG254" s="45"/>
      <c r="AJ254" s="45"/>
      <c r="AR254" s="15"/>
      <c r="AS254" s="15"/>
    </row>
    <row r="255" spans="7:45" x14ac:dyDescent="0.5">
      <c r="G255" s="15"/>
      <c r="H255" s="45"/>
      <c r="I255" s="15"/>
      <c r="J255" s="45"/>
      <c r="K255" s="140"/>
      <c r="L255" s="45"/>
      <c r="M255" s="45"/>
      <c r="N255" s="140"/>
      <c r="O255" s="45"/>
      <c r="P255" s="45"/>
      <c r="Q255" s="45"/>
      <c r="R255" s="45"/>
      <c r="S255" s="142"/>
      <c r="T255" s="45"/>
      <c r="U255" s="142"/>
      <c r="V255" s="45"/>
      <c r="W255" s="142"/>
      <c r="Z255" s="142"/>
      <c r="AA255" s="87"/>
      <c r="AB255" s="45"/>
      <c r="AC255" s="147"/>
      <c r="AD255" s="45"/>
      <c r="AE255" s="142"/>
      <c r="AF255" s="45"/>
      <c r="AG255" s="45"/>
      <c r="AJ255" s="45"/>
      <c r="AR255" s="15"/>
      <c r="AS255" s="15"/>
    </row>
    <row r="256" spans="7:45" x14ac:dyDescent="0.5">
      <c r="G256" s="15"/>
      <c r="H256" s="45"/>
      <c r="I256" s="15"/>
      <c r="J256" s="45"/>
      <c r="K256" s="140"/>
      <c r="L256" s="45"/>
      <c r="M256" s="45"/>
      <c r="N256" s="140"/>
      <c r="O256" s="45"/>
      <c r="P256" s="45"/>
      <c r="Q256" s="45"/>
      <c r="R256" s="45"/>
      <c r="S256" s="142"/>
      <c r="T256" s="45"/>
      <c r="U256" s="142"/>
      <c r="V256" s="45"/>
      <c r="W256" s="142"/>
      <c r="Z256" s="142"/>
      <c r="AA256" s="87"/>
      <c r="AB256" s="45"/>
      <c r="AC256" s="147"/>
      <c r="AD256" s="45"/>
      <c r="AE256" s="142"/>
      <c r="AF256" s="45"/>
      <c r="AG256" s="45"/>
      <c r="AJ256" s="45"/>
      <c r="AR256" s="15"/>
      <c r="AS256" s="15"/>
    </row>
    <row r="257" spans="7:45" x14ac:dyDescent="0.5">
      <c r="G257" s="15"/>
      <c r="H257" s="45"/>
      <c r="I257" s="15"/>
      <c r="J257" s="45"/>
      <c r="K257" s="140"/>
      <c r="L257" s="45"/>
      <c r="M257" s="45"/>
      <c r="N257" s="140"/>
      <c r="O257" s="45"/>
      <c r="P257" s="45"/>
      <c r="Q257" s="45"/>
      <c r="R257" s="45"/>
      <c r="S257" s="142"/>
      <c r="T257" s="45"/>
      <c r="U257" s="142"/>
      <c r="V257" s="45"/>
      <c r="W257" s="142"/>
      <c r="Z257" s="142"/>
      <c r="AA257" s="87"/>
      <c r="AB257" s="45"/>
      <c r="AC257" s="147"/>
      <c r="AD257" s="45"/>
      <c r="AE257" s="142"/>
      <c r="AF257" s="45"/>
      <c r="AG257" s="45"/>
      <c r="AJ257" s="45"/>
      <c r="AR257" s="15"/>
      <c r="AS257" s="15"/>
    </row>
    <row r="258" spans="7:45" x14ac:dyDescent="0.5">
      <c r="G258" s="15"/>
      <c r="H258" s="45"/>
      <c r="I258" s="15"/>
      <c r="J258" s="45"/>
      <c r="K258" s="140"/>
      <c r="L258" s="45"/>
      <c r="M258" s="45"/>
      <c r="N258" s="140"/>
      <c r="O258" s="45"/>
      <c r="P258" s="45"/>
      <c r="Q258" s="45"/>
      <c r="R258" s="45"/>
      <c r="S258" s="142"/>
      <c r="T258" s="45"/>
      <c r="U258" s="142"/>
      <c r="V258" s="45"/>
      <c r="W258" s="142"/>
      <c r="Z258" s="142"/>
      <c r="AA258" s="87"/>
      <c r="AB258" s="45"/>
      <c r="AC258" s="147"/>
      <c r="AD258" s="45"/>
      <c r="AE258" s="142"/>
      <c r="AF258" s="45"/>
      <c r="AG258" s="45"/>
      <c r="AJ258" s="45"/>
      <c r="AR258" s="15"/>
      <c r="AS258" s="15"/>
    </row>
    <row r="259" spans="7:45" x14ac:dyDescent="0.5">
      <c r="G259" s="15"/>
      <c r="H259" s="45"/>
      <c r="I259" s="15"/>
      <c r="J259" s="45"/>
      <c r="K259" s="140"/>
      <c r="L259" s="45"/>
      <c r="M259" s="45"/>
      <c r="N259" s="140"/>
      <c r="O259" s="45"/>
      <c r="P259" s="45"/>
      <c r="Q259" s="45"/>
      <c r="R259" s="45"/>
      <c r="S259" s="142"/>
      <c r="T259" s="45"/>
      <c r="U259" s="142"/>
      <c r="V259" s="45"/>
      <c r="W259" s="142"/>
      <c r="Z259" s="142"/>
      <c r="AA259" s="87"/>
      <c r="AB259" s="45"/>
      <c r="AC259" s="147"/>
      <c r="AD259" s="45"/>
      <c r="AE259" s="142"/>
      <c r="AF259" s="45"/>
      <c r="AG259" s="45"/>
      <c r="AJ259" s="45"/>
      <c r="AR259" s="15"/>
      <c r="AS259" s="15"/>
    </row>
    <row r="260" spans="7:45" x14ac:dyDescent="0.5">
      <c r="G260" s="15"/>
      <c r="H260" s="45"/>
      <c r="I260" s="15"/>
      <c r="J260" s="45"/>
      <c r="K260" s="140"/>
      <c r="L260" s="45"/>
      <c r="M260" s="45"/>
      <c r="N260" s="140"/>
      <c r="O260" s="45"/>
      <c r="P260" s="45"/>
      <c r="Q260" s="45"/>
      <c r="R260" s="45"/>
      <c r="S260" s="142"/>
      <c r="T260" s="45"/>
      <c r="U260" s="142"/>
      <c r="V260" s="45"/>
      <c r="W260" s="142"/>
      <c r="Z260" s="142"/>
      <c r="AA260" s="87"/>
      <c r="AB260" s="45"/>
      <c r="AC260" s="147"/>
      <c r="AD260" s="45"/>
      <c r="AE260" s="142"/>
      <c r="AF260" s="45"/>
      <c r="AG260" s="45"/>
      <c r="AJ260" s="45"/>
      <c r="AR260" s="15"/>
      <c r="AS260" s="15"/>
    </row>
    <row r="261" spans="7:45" x14ac:dyDescent="0.5">
      <c r="G261" s="15"/>
      <c r="H261" s="45"/>
      <c r="I261" s="15"/>
      <c r="J261" s="45"/>
      <c r="K261" s="140"/>
      <c r="L261" s="45"/>
      <c r="M261" s="45"/>
      <c r="N261" s="140"/>
      <c r="O261" s="45"/>
      <c r="P261" s="45"/>
      <c r="Q261" s="45"/>
      <c r="R261" s="45"/>
      <c r="S261" s="142"/>
      <c r="T261" s="45"/>
      <c r="U261" s="142"/>
      <c r="V261" s="45"/>
      <c r="W261" s="142"/>
      <c r="Z261" s="142"/>
      <c r="AA261" s="87"/>
      <c r="AB261" s="45"/>
      <c r="AC261" s="147"/>
      <c r="AD261" s="45"/>
      <c r="AE261" s="142"/>
      <c r="AF261" s="45"/>
      <c r="AG261" s="45"/>
      <c r="AJ261" s="45"/>
      <c r="AR261" s="15"/>
      <c r="AS261" s="15"/>
    </row>
    <row r="262" spans="7:45" x14ac:dyDescent="0.5">
      <c r="G262" s="15"/>
      <c r="H262" s="45"/>
      <c r="I262" s="15"/>
      <c r="J262" s="45"/>
      <c r="K262" s="140"/>
      <c r="L262" s="45"/>
      <c r="M262" s="45"/>
      <c r="N262" s="140"/>
      <c r="O262" s="45"/>
      <c r="P262" s="45"/>
      <c r="Q262" s="45"/>
      <c r="R262" s="45"/>
      <c r="S262" s="142"/>
      <c r="T262" s="45"/>
      <c r="U262" s="142"/>
      <c r="V262" s="45"/>
      <c r="W262" s="142"/>
      <c r="Z262" s="142"/>
      <c r="AA262" s="87"/>
      <c r="AB262" s="45"/>
      <c r="AC262" s="147"/>
      <c r="AD262" s="45"/>
      <c r="AE262" s="142"/>
      <c r="AF262" s="45"/>
      <c r="AG262" s="45"/>
      <c r="AJ262" s="45"/>
      <c r="AR262" s="15"/>
      <c r="AS262" s="15"/>
    </row>
    <row r="263" spans="7:45" x14ac:dyDescent="0.5">
      <c r="G263" s="15"/>
      <c r="H263" s="45"/>
      <c r="I263" s="15"/>
      <c r="J263" s="45"/>
      <c r="K263" s="140"/>
      <c r="L263" s="45"/>
      <c r="M263" s="45"/>
      <c r="N263" s="140"/>
      <c r="O263" s="45"/>
      <c r="P263" s="45"/>
      <c r="Q263" s="45"/>
      <c r="R263" s="45"/>
      <c r="S263" s="142"/>
      <c r="T263" s="45"/>
      <c r="U263" s="142"/>
      <c r="V263" s="45"/>
      <c r="W263" s="142"/>
      <c r="Z263" s="142"/>
      <c r="AA263" s="87"/>
      <c r="AB263" s="45"/>
      <c r="AC263" s="147"/>
      <c r="AD263" s="45"/>
      <c r="AE263" s="142"/>
      <c r="AF263" s="45"/>
      <c r="AG263" s="45"/>
      <c r="AJ263" s="45"/>
      <c r="AR263" s="15"/>
      <c r="AS263" s="15"/>
    </row>
    <row r="264" spans="7:45" x14ac:dyDescent="0.5">
      <c r="G264" s="15"/>
      <c r="H264" s="45"/>
      <c r="I264" s="15"/>
      <c r="J264" s="45"/>
      <c r="K264" s="140"/>
      <c r="L264" s="45"/>
      <c r="M264" s="45"/>
      <c r="N264" s="140"/>
      <c r="O264" s="45"/>
      <c r="P264" s="45"/>
      <c r="Q264" s="45"/>
      <c r="R264" s="45"/>
      <c r="S264" s="142"/>
      <c r="T264" s="45"/>
      <c r="U264" s="142"/>
      <c r="V264" s="45"/>
      <c r="W264" s="142"/>
      <c r="Z264" s="142"/>
      <c r="AA264" s="87"/>
      <c r="AB264" s="45"/>
      <c r="AC264" s="147"/>
      <c r="AD264" s="45"/>
      <c r="AE264" s="142"/>
      <c r="AF264" s="45"/>
      <c r="AG264" s="45"/>
      <c r="AJ264" s="45"/>
      <c r="AR264" s="15"/>
      <c r="AS264" s="15"/>
    </row>
    <row r="265" spans="7:45" x14ac:dyDescent="0.5">
      <c r="G265" s="15"/>
      <c r="H265" s="45"/>
      <c r="I265" s="15"/>
      <c r="J265" s="45"/>
      <c r="K265" s="140"/>
      <c r="L265" s="45"/>
      <c r="M265" s="45"/>
      <c r="N265" s="140"/>
      <c r="O265" s="45"/>
      <c r="P265" s="45"/>
      <c r="Q265" s="45"/>
      <c r="R265" s="45"/>
      <c r="S265" s="142"/>
      <c r="T265" s="45"/>
      <c r="U265" s="142"/>
      <c r="V265" s="45"/>
      <c r="W265" s="142"/>
      <c r="Z265" s="142"/>
      <c r="AA265" s="87"/>
      <c r="AB265" s="45"/>
      <c r="AC265" s="147"/>
      <c r="AD265" s="45"/>
      <c r="AE265" s="142"/>
      <c r="AF265" s="45"/>
      <c r="AG265" s="45"/>
      <c r="AJ265" s="45"/>
      <c r="AR265" s="15"/>
      <c r="AS265" s="15"/>
    </row>
    <row r="266" spans="7:45" x14ac:dyDescent="0.5">
      <c r="G266" s="15"/>
      <c r="H266" s="45"/>
      <c r="I266" s="15"/>
      <c r="J266" s="45"/>
      <c r="K266" s="140"/>
      <c r="L266" s="45"/>
      <c r="M266" s="45"/>
      <c r="N266" s="140"/>
      <c r="O266" s="45"/>
      <c r="P266" s="45"/>
      <c r="Q266" s="45"/>
      <c r="R266" s="45"/>
      <c r="S266" s="142"/>
      <c r="T266" s="45"/>
      <c r="U266" s="142"/>
      <c r="V266" s="45"/>
      <c r="W266" s="142"/>
      <c r="Z266" s="142"/>
      <c r="AA266" s="87"/>
      <c r="AB266" s="45"/>
      <c r="AC266" s="147"/>
      <c r="AD266" s="45"/>
      <c r="AE266" s="142"/>
      <c r="AF266" s="45"/>
      <c r="AG266" s="45"/>
      <c r="AJ266" s="45"/>
      <c r="AR266" s="15"/>
      <c r="AS266" s="15"/>
    </row>
    <row r="267" spans="7:45" x14ac:dyDescent="0.5">
      <c r="G267" s="15"/>
      <c r="H267" s="45"/>
      <c r="I267" s="15"/>
      <c r="J267" s="45"/>
      <c r="K267" s="140"/>
      <c r="L267" s="45"/>
      <c r="M267" s="45"/>
      <c r="N267" s="140"/>
      <c r="O267" s="45"/>
      <c r="P267" s="45"/>
      <c r="Q267" s="45"/>
      <c r="R267" s="45"/>
      <c r="S267" s="142"/>
      <c r="T267" s="45"/>
      <c r="U267" s="142"/>
      <c r="V267" s="45"/>
      <c r="W267" s="142"/>
      <c r="Z267" s="142"/>
      <c r="AA267" s="87"/>
      <c r="AB267" s="45"/>
      <c r="AC267" s="147"/>
      <c r="AD267" s="45"/>
      <c r="AE267" s="142"/>
      <c r="AF267" s="45"/>
      <c r="AG267" s="45"/>
      <c r="AJ267" s="45"/>
      <c r="AR267" s="15"/>
      <c r="AS267" s="15"/>
    </row>
    <row r="268" spans="7:45" x14ac:dyDescent="0.5">
      <c r="G268" s="15"/>
      <c r="H268" s="45"/>
      <c r="I268" s="15"/>
      <c r="J268" s="45"/>
      <c r="K268" s="140"/>
      <c r="L268" s="45"/>
      <c r="M268" s="45"/>
      <c r="N268" s="140"/>
      <c r="O268" s="45"/>
      <c r="P268" s="45"/>
      <c r="Q268" s="45"/>
      <c r="R268" s="45"/>
      <c r="S268" s="142"/>
      <c r="T268" s="45"/>
      <c r="U268" s="142"/>
      <c r="V268" s="45"/>
      <c r="W268" s="142"/>
      <c r="Z268" s="142"/>
      <c r="AA268" s="87"/>
      <c r="AB268" s="45"/>
      <c r="AC268" s="147"/>
      <c r="AD268" s="45"/>
      <c r="AE268" s="142"/>
      <c r="AF268" s="45"/>
      <c r="AG268" s="45"/>
      <c r="AJ268" s="45"/>
      <c r="AR268" s="15"/>
      <c r="AS268" s="15"/>
    </row>
    <row r="269" spans="7:45" x14ac:dyDescent="0.5">
      <c r="G269" s="15"/>
      <c r="H269" s="45"/>
      <c r="I269" s="15"/>
      <c r="J269" s="45"/>
      <c r="K269" s="140"/>
      <c r="L269" s="45"/>
      <c r="M269" s="45"/>
      <c r="N269" s="140"/>
      <c r="O269" s="45"/>
      <c r="P269" s="45"/>
      <c r="Q269" s="45"/>
      <c r="R269" s="45"/>
      <c r="S269" s="142"/>
      <c r="T269" s="45"/>
      <c r="U269" s="142"/>
      <c r="V269" s="45"/>
      <c r="W269" s="142"/>
      <c r="Z269" s="142"/>
      <c r="AA269" s="87"/>
      <c r="AB269" s="45"/>
      <c r="AC269" s="147"/>
      <c r="AD269" s="45"/>
      <c r="AE269" s="142"/>
      <c r="AF269" s="45"/>
      <c r="AG269" s="45"/>
      <c r="AJ269" s="45"/>
      <c r="AR269" s="15"/>
      <c r="AS269" s="15"/>
    </row>
    <row r="270" spans="7:45" x14ac:dyDescent="0.5">
      <c r="G270" s="15"/>
      <c r="H270" s="45"/>
      <c r="I270" s="15"/>
      <c r="J270" s="45"/>
      <c r="K270" s="140"/>
      <c r="L270" s="45"/>
      <c r="M270" s="45"/>
      <c r="N270" s="140"/>
      <c r="O270" s="45"/>
      <c r="P270" s="45"/>
      <c r="Q270" s="45"/>
      <c r="R270" s="45"/>
      <c r="S270" s="142"/>
      <c r="T270" s="45"/>
      <c r="U270" s="142"/>
      <c r="V270" s="45"/>
      <c r="W270" s="142"/>
      <c r="Z270" s="142"/>
      <c r="AA270" s="87"/>
      <c r="AB270" s="45"/>
      <c r="AC270" s="147"/>
      <c r="AD270" s="45"/>
      <c r="AE270" s="142"/>
      <c r="AF270" s="45"/>
      <c r="AG270" s="45"/>
      <c r="AJ270" s="45"/>
      <c r="AR270" s="15"/>
      <c r="AS270" s="15"/>
    </row>
    <row r="271" spans="7:45" x14ac:dyDescent="0.5">
      <c r="G271" s="15"/>
      <c r="H271" s="45"/>
      <c r="I271" s="15"/>
      <c r="J271" s="45"/>
      <c r="K271" s="140"/>
      <c r="L271" s="45"/>
      <c r="M271" s="45"/>
      <c r="N271" s="140"/>
      <c r="O271" s="45"/>
      <c r="P271" s="45"/>
      <c r="Q271" s="45"/>
      <c r="R271" s="45"/>
      <c r="S271" s="142"/>
      <c r="T271" s="45"/>
      <c r="U271" s="142"/>
      <c r="V271" s="45"/>
      <c r="W271" s="142"/>
      <c r="Z271" s="142"/>
      <c r="AA271" s="87"/>
      <c r="AB271" s="45"/>
      <c r="AC271" s="147"/>
      <c r="AD271" s="45"/>
      <c r="AE271" s="142"/>
      <c r="AF271" s="45"/>
      <c r="AG271" s="45"/>
      <c r="AJ271" s="45"/>
      <c r="AR271" s="15"/>
      <c r="AS271" s="15"/>
    </row>
    <row r="272" spans="7:45" x14ac:dyDescent="0.5">
      <c r="G272" s="15"/>
      <c r="H272" s="45"/>
      <c r="I272" s="15"/>
      <c r="J272" s="45"/>
      <c r="K272" s="140"/>
      <c r="L272" s="45"/>
      <c r="M272" s="45"/>
      <c r="N272" s="140"/>
      <c r="O272" s="45"/>
      <c r="P272" s="45"/>
      <c r="Q272" s="45"/>
      <c r="R272" s="45"/>
      <c r="S272" s="142"/>
      <c r="T272" s="45"/>
      <c r="U272" s="142"/>
      <c r="V272" s="45"/>
      <c r="W272" s="142"/>
      <c r="Z272" s="142"/>
      <c r="AA272" s="87"/>
      <c r="AB272" s="45"/>
      <c r="AC272" s="147"/>
      <c r="AD272" s="45"/>
      <c r="AE272" s="142"/>
      <c r="AF272" s="45"/>
      <c r="AG272" s="45"/>
      <c r="AJ272" s="45"/>
      <c r="AR272" s="15"/>
      <c r="AS272" s="15"/>
    </row>
    <row r="273" spans="1:45" x14ac:dyDescent="0.5">
      <c r="G273" s="15"/>
      <c r="H273" s="45"/>
      <c r="I273" s="15"/>
      <c r="J273" s="45"/>
      <c r="K273" s="140"/>
      <c r="L273" s="45"/>
      <c r="M273" s="45"/>
      <c r="N273" s="140"/>
      <c r="O273" s="45"/>
      <c r="P273" s="45"/>
      <c r="Q273" s="45"/>
      <c r="R273" s="45"/>
      <c r="S273" s="142"/>
      <c r="T273" s="45"/>
      <c r="U273" s="142"/>
      <c r="V273" s="45"/>
      <c r="W273" s="142"/>
      <c r="Z273" s="142"/>
      <c r="AA273" s="87"/>
      <c r="AB273" s="45"/>
      <c r="AC273" s="147"/>
      <c r="AD273" s="45"/>
      <c r="AE273" s="142"/>
      <c r="AF273" s="45"/>
      <c r="AG273" s="45"/>
      <c r="AJ273" s="45"/>
      <c r="AR273" s="15"/>
      <c r="AS273" s="15"/>
    </row>
    <row r="274" spans="1:45" x14ac:dyDescent="0.5">
      <c r="C274" s="48"/>
      <c r="D274" s="48"/>
      <c r="E274" s="48"/>
      <c r="F274" s="48"/>
      <c r="G274" s="48"/>
      <c r="H274" s="45"/>
      <c r="I274" s="48"/>
      <c r="J274" s="45"/>
      <c r="K274" s="141"/>
      <c r="L274" s="45"/>
      <c r="M274" s="45"/>
      <c r="N274" s="141"/>
      <c r="O274" s="45"/>
      <c r="P274" s="45"/>
      <c r="Q274" s="45"/>
      <c r="R274" s="45"/>
      <c r="S274" s="142"/>
      <c r="T274" s="45"/>
      <c r="U274" s="142"/>
      <c r="V274" s="45"/>
      <c r="W274" s="142"/>
      <c r="Z274" s="142"/>
      <c r="AA274" s="87"/>
      <c r="AB274" s="45"/>
      <c r="AC274" s="147"/>
      <c r="AD274" s="45"/>
      <c r="AE274" s="142"/>
      <c r="AF274" s="45"/>
      <c r="AG274" s="45"/>
      <c r="AJ274" s="45"/>
      <c r="AR274" s="15"/>
      <c r="AS274" s="15"/>
    </row>
    <row r="275" spans="1:45" x14ac:dyDescent="0.5">
      <c r="A275" s="48"/>
      <c r="B275" s="48"/>
      <c r="C275" s="45"/>
      <c r="D275" s="45"/>
      <c r="E275" s="45"/>
      <c r="F275" s="45"/>
      <c r="G275" s="45"/>
      <c r="H275" s="45"/>
      <c r="I275" s="45"/>
      <c r="J275" s="45"/>
      <c r="K275" s="142"/>
      <c r="L275" s="45"/>
      <c r="M275" s="45"/>
      <c r="N275" s="142"/>
      <c r="O275" s="45"/>
      <c r="P275" s="45"/>
      <c r="Q275" s="45"/>
      <c r="R275" s="45"/>
      <c r="S275" s="142"/>
      <c r="T275" s="45"/>
      <c r="U275" s="142"/>
      <c r="V275" s="45"/>
      <c r="W275" s="142"/>
      <c r="Z275" s="142"/>
      <c r="AA275" s="87"/>
      <c r="AB275" s="45"/>
      <c r="AC275" s="147"/>
      <c r="AD275" s="45"/>
      <c r="AE275" s="142"/>
      <c r="AF275" s="45"/>
      <c r="AG275" s="45"/>
      <c r="AJ275" s="45"/>
      <c r="AR275" s="15"/>
      <c r="AS275" s="15"/>
    </row>
    <row r="276" spans="1:45" x14ac:dyDescent="0.5">
      <c r="A276" s="45"/>
      <c r="B276" s="45"/>
      <c r="C276" s="45"/>
      <c r="D276" s="45"/>
      <c r="E276" s="45"/>
      <c r="F276" s="45"/>
      <c r="G276" s="45"/>
      <c r="H276" s="45"/>
      <c r="I276" s="45"/>
      <c r="J276" s="45"/>
      <c r="K276" s="142"/>
      <c r="L276" s="45"/>
      <c r="M276" s="45"/>
      <c r="N276" s="142"/>
      <c r="O276" s="45"/>
      <c r="P276" s="45"/>
      <c r="Q276" s="45"/>
      <c r="R276" s="45"/>
      <c r="S276" s="142"/>
      <c r="T276" s="45"/>
      <c r="U276" s="142"/>
      <c r="V276" s="45"/>
      <c r="W276" s="142"/>
      <c r="Z276" s="142"/>
      <c r="AA276" s="87"/>
      <c r="AB276" s="45"/>
      <c r="AC276" s="147"/>
      <c r="AD276" s="45"/>
      <c r="AE276" s="142"/>
      <c r="AF276" s="45"/>
      <c r="AG276" s="45"/>
      <c r="AJ276" s="45"/>
      <c r="AR276" s="15"/>
      <c r="AS276" s="15"/>
    </row>
    <row r="277" spans="1:45" x14ac:dyDescent="0.5">
      <c r="A277" s="45"/>
      <c r="B277" s="45"/>
      <c r="C277" s="45"/>
      <c r="D277" s="45"/>
      <c r="E277" s="45"/>
      <c r="F277" s="45"/>
      <c r="G277" s="45"/>
      <c r="H277" s="45"/>
      <c r="I277" s="45"/>
      <c r="J277" s="45"/>
      <c r="K277" s="142"/>
      <c r="L277" s="45"/>
      <c r="M277" s="45"/>
      <c r="N277" s="142"/>
      <c r="O277" s="45"/>
      <c r="P277" s="45"/>
      <c r="Q277" s="45"/>
      <c r="R277" s="45"/>
      <c r="S277" s="142"/>
      <c r="T277" s="45"/>
      <c r="U277" s="142"/>
      <c r="V277" s="45"/>
      <c r="W277" s="142"/>
      <c r="Z277" s="142"/>
      <c r="AA277" s="87"/>
      <c r="AB277" s="45"/>
      <c r="AC277" s="147"/>
      <c r="AD277" s="45"/>
      <c r="AE277" s="142"/>
      <c r="AF277" s="45"/>
      <c r="AG277" s="45"/>
      <c r="AJ277" s="45"/>
      <c r="AR277" s="15"/>
      <c r="AS277" s="15"/>
    </row>
    <row r="278" spans="1:45" x14ac:dyDescent="0.5">
      <c r="A278" s="45"/>
      <c r="B278" s="45"/>
      <c r="C278" s="45"/>
      <c r="D278" s="45"/>
      <c r="E278" s="45"/>
      <c r="F278" s="45"/>
      <c r="G278" s="45"/>
      <c r="H278" s="45"/>
      <c r="I278" s="45"/>
      <c r="J278" s="45"/>
      <c r="K278" s="142"/>
      <c r="L278" s="45"/>
      <c r="M278" s="45"/>
      <c r="N278" s="142"/>
      <c r="O278" s="45"/>
      <c r="P278" s="45"/>
      <c r="Q278" s="45"/>
      <c r="R278" s="45"/>
      <c r="S278" s="142"/>
      <c r="T278" s="45"/>
      <c r="U278" s="142"/>
      <c r="V278" s="45"/>
      <c r="W278" s="142"/>
      <c r="Z278" s="142"/>
      <c r="AA278" s="87"/>
      <c r="AB278" s="45"/>
      <c r="AC278" s="147"/>
      <c r="AD278" s="45"/>
      <c r="AE278" s="142"/>
      <c r="AF278" s="45"/>
      <c r="AG278" s="45"/>
      <c r="AJ278" s="45"/>
      <c r="AR278" s="15"/>
      <c r="AS278" s="15"/>
    </row>
    <row r="279" spans="1:45" x14ac:dyDescent="0.5">
      <c r="A279" s="45"/>
      <c r="B279" s="45"/>
      <c r="C279" s="45"/>
      <c r="D279" s="45"/>
      <c r="E279" s="45"/>
      <c r="F279" s="45"/>
      <c r="G279" s="45"/>
      <c r="H279" s="45"/>
      <c r="I279" s="45"/>
      <c r="J279" s="45"/>
      <c r="K279" s="142"/>
      <c r="L279" s="45"/>
      <c r="M279" s="45"/>
      <c r="N279" s="142"/>
      <c r="O279" s="45"/>
      <c r="P279" s="45"/>
      <c r="Q279" s="45"/>
      <c r="R279" s="45"/>
      <c r="S279" s="142"/>
      <c r="T279" s="45"/>
      <c r="U279" s="142"/>
      <c r="V279" s="45"/>
      <c r="W279" s="142"/>
      <c r="Z279" s="142"/>
      <c r="AA279" s="87"/>
      <c r="AB279" s="45"/>
      <c r="AC279" s="147"/>
      <c r="AD279" s="45"/>
      <c r="AE279" s="142"/>
      <c r="AF279" s="45"/>
      <c r="AG279" s="45"/>
      <c r="AJ279" s="45"/>
      <c r="AR279" s="15"/>
      <c r="AS279" s="15"/>
    </row>
    <row r="280" spans="1:45" x14ac:dyDescent="0.5">
      <c r="A280" s="45"/>
      <c r="B280" s="45"/>
      <c r="C280" s="45"/>
      <c r="D280" s="45"/>
      <c r="E280" s="45"/>
      <c r="F280" s="45"/>
      <c r="G280" s="45"/>
      <c r="H280" s="45"/>
      <c r="I280" s="45"/>
      <c r="J280" s="45"/>
      <c r="K280" s="142"/>
      <c r="L280" s="45"/>
      <c r="M280" s="45"/>
      <c r="N280" s="142"/>
      <c r="O280" s="45"/>
      <c r="P280" s="45"/>
      <c r="Q280" s="45"/>
      <c r="R280" s="45"/>
      <c r="S280" s="142"/>
      <c r="T280" s="45"/>
      <c r="U280" s="142"/>
      <c r="V280" s="45"/>
      <c r="W280" s="142"/>
      <c r="Z280" s="142"/>
      <c r="AA280" s="87"/>
      <c r="AB280" s="45"/>
      <c r="AC280" s="147"/>
      <c r="AD280" s="45"/>
      <c r="AE280" s="142"/>
      <c r="AF280" s="45"/>
      <c r="AG280" s="45"/>
      <c r="AJ280" s="45"/>
      <c r="AR280" s="15"/>
      <c r="AS280" s="15"/>
    </row>
    <row r="281" spans="1:45" x14ac:dyDescent="0.5">
      <c r="A281" s="45"/>
      <c r="B281" s="45"/>
      <c r="C281" s="45"/>
      <c r="D281" s="45"/>
      <c r="E281" s="45"/>
      <c r="F281" s="45"/>
      <c r="G281" s="45"/>
      <c r="H281" s="45"/>
      <c r="I281" s="45"/>
      <c r="J281" s="45"/>
      <c r="K281" s="142"/>
      <c r="L281" s="45"/>
      <c r="M281" s="45"/>
      <c r="N281" s="142"/>
      <c r="O281" s="45"/>
      <c r="P281" s="45"/>
      <c r="Q281" s="45"/>
      <c r="R281" s="45"/>
      <c r="S281" s="142"/>
      <c r="T281" s="45"/>
      <c r="U281" s="142"/>
      <c r="V281" s="45"/>
      <c r="W281" s="142"/>
      <c r="Z281" s="142"/>
      <c r="AA281" s="87"/>
      <c r="AB281" s="45"/>
      <c r="AC281" s="147"/>
      <c r="AD281" s="45"/>
      <c r="AE281" s="142"/>
      <c r="AF281" s="45"/>
      <c r="AG281" s="45"/>
      <c r="AJ281" s="45"/>
      <c r="AR281" s="15"/>
      <c r="AS281" s="15"/>
    </row>
    <row r="282" spans="1:45" x14ac:dyDescent="0.5">
      <c r="A282" s="45"/>
      <c r="B282" s="45"/>
      <c r="C282" s="45"/>
      <c r="D282" s="45"/>
      <c r="E282" s="45"/>
      <c r="F282" s="45"/>
      <c r="G282" s="45"/>
      <c r="H282" s="45"/>
      <c r="I282" s="45"/>
      <c r="J282" s="45"/>
      <c r="K282" s="142"/>
      <c r="L282" s="45"/>
      <c r="M282" s="45"/>
      <c r="N282" s="142"/>
      <c r="O282" s="45"/>
      <c r="P282" s="45"/>
      <c r="Q282" s="45"/>
      <c r="R282" s="45"/>
      <c r="S282" s="142"/>
      <c r="T282" s="45"/>
      <c r="U282" s="142"/>
      <c r="V282" s="45"/>
      <c r="W282" s="142"/>
      <c r="Z282" s="142"/>
      <c r="AA282" s="87"/>
      <c r="AB282" s="45"/>
      <c r="AC282" s="147"/>
      <c r="AD282" s="45"/>
      <c r="AE282" s="142"/>
      <c r="AF282" s="45"/>
      <c r="AG282" s="45"/>
      <c r="AJ282" s="45"/>
      <c r="AR282" s="15"/>
      <c r="AS282" s="15"/>
    </row>
    <row r="283" spans="1:45" x14ac:dyDescent="0.5">
      <c r="A283" s="45"/>
      <c r="B283" s="45"/>
      <c r="C283" s="45"/>
      <c r="D283" s="45"/>
      <c r="E283" s="45"/>
      <c r="F283" s="45"/>
      <c r="G283" s="45"/>
      <c r="H283" s="45"/>
      <c r="I283" s="45"/>
      <c r="J283" s="45"/>
      <c r="K283" s="142"/>
      <c r="L283" s="45"/>
      <c r="M283" s="45"/>
      <c r="N283" s="142"/>
      <c r="O283" s="45"/>
      <c r="P283" s="45"/>
      <c r="Q283" s="45"/>
      <c r="R283" s="45"/>
      <c r="S283" s="142"/>
      <c r="T283" s="45"/>
      <c r="U283" s="142"/>
      <c r="V283" s="45"/>
      <c r="W283" s="142"/>
      <c r="Z283" s="142"/>
      <c r="AA283" s="87"/>
      <c r="AB283" s="45"/>
      <c r="AE283" s="142"/>
      <c r="AF283" s="45"/>
      <c r="AG283" s="45"/>
      <c r="AJ283" s="45"/>
      <c r="AR283" s="15"/>
      <c r="AS283" s="15"/>
    </row>
    <row r="284" spans="1:45" x14ac:dyDescent="0.5">
      <c r="A284" s="45"/>
      <c r="B284" s="45"/>
      <c r="C284" s="45"/>
      <c r="D284" s="45"/>
      <c r="E284" s="45"/>
      <c r="F284" s="45"/>
      <c r="G284" s="45"/>
      <c r="H284" s="45"/>
      <c r="I284" s="45"/>
      <c r="J284" s="45"/>
      <c r="K284" s="142"/>
      <c r="L284" s="45"/>
      <c r="M284" s="45"/>
      <c r="N284" s="142"/>
      <c r="O284" s="45"/>
      <c r="P284" s="45"/>
      <c r="Q284" s="45"/>
      <c r="R284" s="45"/>
      <c r="S284" s="142"/>
      <c r="T284" s="45"/>
      <c r="U284" s="142"/>
      <c r="V284" s="45"/>
      <c r="W284" s="142"/>
      <c r="Z284" s="142"/>
      <c r="AA284" s="87"/>
      <c r="AB284" s="45"/>
      <c r="AE284" s="142"/>
      <c r="AF284" s="45"/>
      <c r="AG284" s="45"/>
      <c r="AJ284" s="45"/>
      <c r="AR284" s="15"/>
      <c r="AS284" s="15"/>
    </row>
    <row r="285" spans="1:45" x14ac:dyDescent="0.5">
      <c r="A285" s="45"/>
      <c r="B285" s="45"/>
      <c r="C285" s="45"/>
      <c r="D285" s="45"/>
      <c r="E285" s="45"/>
      <c r="F285" s="45"/>
      <c r="G285" s="45"/>
      <c r="H285" s="45"/>
      <c r="I285" s="45"/>
      <c r="J285" s="45"/>
      <c r="K285" s="142"/>
      <c r="L285" s="45"/>
      <c r="M285" s="45"/>
      <c r="N285" s="142"/>
      <c r="O285" s="45"/>
      <c r="P285" s="45"/>
      <c r="Q285" s="45"/>
      <c r="R285" s="45"/>
      <c r="S285" s="142"/>
      <c r="T285" s="45"/>
      <c r="U285" s="142"/>
      <c r="V285" s="45"/>
      <c r="W285" s="142"/>
      <c r="Z285" s="142"/>
      <c r="AA285" s="87"/>
      <c r="AB285" s="45"/>
      <c r="AE285" s="142"/>
      <c r="AF285" s="45"/>
      <c r="AG285" s="45"/>
      <c r="AJ285" s="45"/>
      <c r="AR285" s="15"/>
      <c r="AS285" s="15"/>
    </row>
    <row r="286" spans="1:45" x14ac:dyDescent="0.5">
      <c r="A286" s="45"/>
      <c r="B286" s="45"/>
      <c r="C286" s="45"/>
      <c r="D286" s="45"/>
      <c r="E286" s="45"/>
      <c r="F286" s="45"/>
      <c r="G286" s="45"/>
      <c r="H286" s="45"/>
      <c r="I286" s="45"/>
      <c r="J286" s="45"/>
      <c r="K286" s="142"/>
      <c r="L286" s="45"/>
      <c r="M286" s="45"/>
      <c r="N286" s="142"/>
      <c r="O286" s="45"/>
      <c r="P286" s="45"/>
      <c r="Q286" s="45"/>
      <c r="R286" s="45"/>
      <c r="S286" s="142"/>
      <c r="T286" s="45"/>
      <c r="U286" s="142"/>
      <c r="V286" s="45"/>
      <c r="W286" s="142"/>
      <c r="Z286" s="142"/>
      <c r="AA286" s="87"/>
      <c r="AJ286" s="45"/>
      <c r="AR286" s="15"/>
      <c r="AS286" s="15"/>
    </row>
    <row r="287" spans="1:45" x14ac:dyDescent="0.5">
      <c r="A287" s="45"/>
      <c r="B287" s="45"/>
      <c r="C287" s="45"/>
      <c r="D287" s="45"/>
      <c r="E287" s="45"/>
      <c r="F287" s="45"/>
      <c r="G287" s="45"/>
      <c r="H287" s="45"/>
      <c r="I287" s="45"/>
      <c r="J287" s="45"/>
      <c r="K287" s="142"/>
      <c r="L287" s="45"/>
      <c r="M287" s="45"/>
      <c r="N287" s="142"/>
      <c r="O287" s="45"/>
      <c r="P287" s="45"/>
      <c r="Q287" s="45"/>
      <c r="R287" s="45"/>
      <c r="S287" s="142"/>
      <c r="T287" s="45"/>
      <c r="U287" s="142"/>
      <c r="V287" s="45"/>
      <c r="W287" s="142"/>
      <c r="Z287" s="142"/>
      <c r="AA287" s="87"/>
      <c r="AJ287" s="45"/>
      <c r="AR287" s="15"/>
      <c r="AS287" s="15"/>
    </row>
    <row r="288" spans="1:45" x14ac:dyDescent="0.5">
      <c r="A288" s="45"/>
      <c r="B288" s="45"/>
      <c r="C288" s="45"/>
      <c r="D288" s="45"/>
      <c r="E288" s="45"/>
      <c r="F288" s="45"/>
      <c r="G288" s="45"/>
      <c r="H288" s="45"/>
      <c r="I288" s="45"/>
      <c r="J288" s="45"/>
      <c r="K288" s="142"/>
      <c r="L288" s="45"/>
      <c r="M288" s="45"/>
      <c r="N288" s="142"/>
      <c r="O288" s="45"/>
      <c r="P288" s="45"/>
      <c r="Q288" s="45"/>
      <c r="R288" s="45"/>
      <c r="S288" s="142"/>
      <c r="T288" s="45"/>
      <c r="U288" s="142"/>
      <c r="V288" s="45"/>
      <c r="W288" s="142"/>
      <c r="Z288" s="142"/>
      <c r="AA288" s="87"/>
      <c r="AJ288" s="45"/>
      <c r="AR288" s="15"/>
      <c r="AS288" s="15"/>
    </row>
    <row r="289" spans="1:45" x14ac:dyDescent="0.5">
      <c r="A289" s="45"/>
      <c r="B289" s="45"/>
      <c r="C289" s="45"/>
      <c r="D289" s="45"/>
      <c r="E289" s="45"/>
      <c r="F289" s="45"/>
      <c r="G289" s="45"/>
      <c r="H289" s="45"/>
      <c r="I289" s="45"/>
      <c r="J289" s="45"/>
      <c r="K289" s="142"/>
      <c r="L289" s="45"/>
      <c r="M289" s="45"/>
      <c r="N289" s="142"/>
      <c r="O289" s="45"/>
      <c r="P289" s="45"/>
      <c r="Q289" s="45"/>
      <c r="R289" s="45"/>
      <c r="S289" s="142"/>
      <c r="T289" s="45"/>
      <c r="U289" s="142"/>
      <c r="V289" s="45"/>
      <c r="W289" s="142"/>
      <c r="Z289" s="142"/>
      <c r="AA289" s="87"/>
      <c r="AJ289" s="45"/>
      <c r="AR289" s="15"/>
      <c r="AS289" s="15"/>
    </row>
    <row r="290" spans="1:45" x14ac:dyDescent="0.5">
      <c r="A290" s="45"/>
      <c r="B290" s="45"/>
      <c r="C290" s="45"/>
      <c r="D290" s="45"/>
      <c r="E290" s="45"/>
      <c r="F290" s="45"/>
      <c r="G290" s="45"/>
      <c r="H290" s="45"/>
      <c r="I290" s="45"/>
      <c r="J290" s="45"/>
      <c r="K290" s="142"/>
      <c r="L290" s="45"/>
      <c r="M290" s="45"/>
      <c r="N290" s="142"/>
      <c r="O290" s="45"/>
      <c r="P290" s="45"/>
      <c r="Q290" s="45"/>
      <c r="R290" s="45"/>
      <c r="S290" s="142"/>
      <c r="T290" s="45"/>
      <c r="U290" s="142"/>
      <c r="V290" s="45"/>
      <c r="W290" s="142"/>
      <c r="Z290" s="142"/>
      <c r="AA290" s="87"/>
      <c r="AJ290" s="45"/>
      <c r="AR290" s="15"/>
      <c r="AS290" s="15"/>
    </row>
    <row r="291" spans="1:45" x14ac:dyDescent="0.5">
      <c r="A291" s="45"/>
      <c r="B291" s="45"/>
      <c r="C291" s="45"/>
      <c r="D291" s="45"/>
      <c r="E291" s="45"/>
      <c r="F291" s="45"/>
      <c r="G291" s="45"/>
      <c r="H291" s="45"/>
      <c r="I291" s="45"/>
      <c r="J291" s="45"/>
      <c r="K291" s="142"/>
      <c r="L291" s="45"/>
      <c r="M291" s="45"/>
      <c r="N291" s="142"/>
      <c r="O291" s="45"/>
      <c r="P291" s="45"/>
      <c r="Q291" s="45"/>
      <c r="R291" s="45"/>
      <c r="S291" s="142"/>
      <c r="T291" s="45"/>
      <c r="U291" s="142"/>
      <c r="V291" s="45"/>
      <c r="W291" s="142"/>
      <c r="Z291" s="142"/>
      <c r="AA291" s="87"/>
      <c r="AJ291" s="45"/>
      <c r="AR291" s="15"/>
      <c r="AS291" s="15"/>
    </row>
    <row r="292" spans="1:45" x14ac:dyDescent="0.5">
      <c r="A292" s="45"/>
      <c r="B292" s="45"/>
      <c r="C292" s="45"/>
      <c r="D292" s="45"/>
      <c r="E292" s="45"/>
      <c r="F292" s="45"/>
      <c r="G292" s="45"/>
      <c r="H292" s="45"/>
      <c r="I292" s="45"/>
      <c r="J292" s="45"/>
      <c r="K292" s="142"/>
      <c r="L292" s="45"/>
      <c r="M292" s="45"/>
      <c r="N292" s="142"/>
      <c r="O292" s="45"/>
      <c r="P292" s="45"/>
      <c r="Q292" s="45"/>
      <c r="R292" s="45"/>
      <c r="S292" s="142"/>
      <c r="T292" s="45"/>
      <c r="U292" s="142"/>
      <c r="V292" s="45"/>
      <c r="W292" s="142"/>
      <c r="Z292" s="142"/>
      <c r="AA292" s="87"/>
      <c r="AJ292" s="45"/>
      <c r="AR292" s="15"/>
      <c r="AS292" s="15"/>
    </row>
    <row r="293" spans="1:45" x14ac:dyDescent="0.5">
      <c r="A293" s="45"/>
      <c r="B293" s="45"/>
      <c r="C293" s="45"/>
      <c r="D293" s="45"/>
      <c r="E293" s="45"/>
      <c r="F293" s="45"/>
      <c r="G293" s="45"/>
      <c r="H293" s="45"/>
      <c r="I293" s="45"/>
      <c r="J293" s="45"/>
      <c r="K293" s="142"/>
      <c r="L293" s="45"/>
      <c r="M293" s="45"/>
      <c r="N293" s="142"/>
      <c r="O293" s="45"/>
      <c r="P293" s="45"/>
      <c r="Q293" s="45"/>
      <c r="R293" s="45"/>
      <c r="S293" s="142"/>
      <c r="T293" s="45"/>
      <c r="U293" s="142"/>
      <c r="V293" s="45"/>
      <c r="W293" s="142"/>
      <c r="Z293" s="142"/>
      <c r="AA293" s="87"/>
      <c r="AJ293" s="45"/>
      <c r="AR293" s="15"/>
      <c r="AS293" s="15"/>
    </row>
    <row r="294" spans="1:45" x14ac:dyDescent="0.5">
      <c r="A294" s="45"/>
      <c r="B294" s="45"/>
      <c r="C294" s="45"/>
      <c r="D294" s="45"/>
      <c r="E294" s="45"/>
      <c r="F294" s="45"/>
      <c r="G294" s="45"/>
      <c r="H294" s="45"/>
      <c r="I294" s="45"/>
      <c r="J294" s="45"/>
      <c r="K294" s="142"/>
      <c r="L294" s="45"/>
      <c r="M294" s="45"/>
      <c r="N294" s="142"/>
      <c r="O294" s="45"/>
      <c r="P294" s="45"/>
      <c r="Q294" s="45"/>
      <c r="R294" s="45"/>
      <c r="S294" s="142"/>
      <c r="T294" s="45"/>
      <c r="U294" s="142"/>
      <c r="V294" s="45"/>
      <c r="W294" s="142"/>
      <c r="Z294" s="142"/>
      <c r="AA294" s="87"/>
      <c r="AJ294" s="45"/>
      <c r="AR294" s="15"/>
      <c r="AS294" s="15"/>
    </row>
    <row r="295" spans="1:45" x14ac:dyDescent="0.5">
      <c r="A295" s="45"/>
      <c r="B295" s="45"/>
      <c r="C295" s="45"/>
      <c r="D295" s="45"/>
      <c r="E295" s="45"/>
      <c r="F295" s="45"/>
      <c r="G295" s="45"/>
      <c r="H295" s="45"/>
      <c r="I295" s="45"/>
      <c r="J295" s="45"/>
      <c r="K295" s="142"/>
      <c r="L295" s="45"/>
      <c r="M295" s="45"/>
      <c r="N295" s="142"/>
      <c r="O295" s="45"/>
      <c r="P295" s="45"/>
      <c r="Q295" s="45"/>
      <c r="R295" s="45"/>
      <c r="S295" s="142"/>
      <c r="T295" s="45"/>
      <c r="U295" s="142"/>
      <c r="V295" s="45"/>
      <c r="W295" s="142"/>
      <c r="Z295" s="142"/>
      <c r="AA295" s="87"/>
      <c r="AJ295" s="45"/>
      <c r="AR295" s="15"/>
      <c r="AS295" s="15"/>
    </row>
    <row r="296" spans="1:45" x14ac:dyDescent="0.5">
      <c r="A296" s="45"/>
      <c r="B296" s="45"/>
      <c r="C296" s="45"/>
      <c r="D296" s="45"/>
      <c r="E296" s="45"/>
      <c r="F296" s="45"/>
      <c r="G296" s="45"/>
      <c r="H296" s="45"/>
      <c r="I296" s="45"/>
      <c r="J296" s="45"/>
      <c r="K296" s="142"/>
      <c r="L296" s="45"/>
      <c r="M296" s="45"/>
      <c r="N296" s="142"/>
      <c r="O296" s="45"/>
      <c r="P296" s="45"/>
      <c r="Q296" s="45"/>
      <c r="R296" s="45"/>
      <c r="S296" s="142"/>
      <c r="T296" s="45"/>
      <c r="U296" s="142"/>
      <c r="V296" s="45"/>
      <c r="W296" s="142"/>
      <c r="Z296" s="142"/>
      <c r="AA296" s="87"/>
      <c r="AJ296" s="45"/>
      <c r="AR296" s="15"/>
      <c r="AS296" s="15"/>
    </row>
    <row r="297" spans="1:45" x14ac:dyDescent="0.5">
      <c r="A297" s="45"/>
      <c r="B297" s="45"/>
      <c r="C297" s="45"/>
      <c r="D297" s="45"/>
      <c r="E297" s="45"/>
      <c r="F297" s="45"/>
      <c r="G297" s="45"/>
      <c r="H297" s="45"/>
      <c r="I297" s="45"/>
      <c r="J297" s="45"/>
      <c r="K297" s="142"/>
      <c r="L297" s="45"/>
      <c r="M297" s="45"/>
      <c r="N297" s="142"/>
      <c r="O297" s="45"/>
      <c r="P297" s="45"/>
      <c r="Q297" s="45"/>
      <c r="R297" s="45"/>
      <c r="S297" s="142"/>
      <c r="T297" s="45"/>
      <c r="U297" s="142"/>
      <c r="V297" s="45"/>
      <c r="W297" s="142"/>
      <c r="Z297" s="142"/>
      <c r="AA297" s="87"/>
      <c r="AJ297" s="45"/>
    </row>
    <row r="298" spans="1:45" x14ac:dyDescent="0.5">
      <c r="A298" s="45"/>
      <c r="B298" s="45"/>
      <c r="C298" s="45"/>
      <c r="D298" s="45"/>
      <c r="E298" s="45"/>
      <c r="F298" s="45"/>
      <c r="G298" s="45"/>
      <c r="H298" s="45"/>
      <c r="I298" s="45"/>
      <c r="J298" s="45"/>
      <c r="K298" s="142"/>
      <c r="L298" s="45"/>
      <c r="M298" s="45"/>
      <c r="N298" s="142"/>
      <c r="O298" s="45"/>
      <c r="P298" s="45"/>
      <c r="Q298" s="45"/>
      <c r="R298" s="45"/>
      <c r="S298" s="142"/>
      <c r="T298" s="45"/>
      <c r="U298" s="142"/>
      <c r="V298" s="45"/>
      <c r="W298" s="142"/>
      <c r="Z298" s="142"/>
      <c r="AA298" s="87"/>
      <c r="AJ298" s="45"/>
    </row>
    <row r="299" spans="1:45" x14ac:dyDescent="0.5">
      <c r="A299" s="45"/>
      <c r="B299" s="45"/>
      <c r="C299" s="45"/>
      <c r="D299" s="45"/>
      <c r="E299" s="45"/>
      <c r="F299" s="45"/>
      <c r="G299" s="45"/>
      <c r="H299" s="45"/>
      <c r="I299" s="45"/>
      <c r="J299" s="45"/>
      <c r="K299" s="142"/>
      <c r="L299" s="45"/>
      <c r="M299" s="45"/>
      <c r="N299" s="142"/>
      <c r="O299" s="45"/>
      <c r="P299" s="45"/>
      <c r="Q299" s="45"/>
      <c r="R299" s="45"/>
      <c r="S299" s="142"/>
      <c r="T299" s="45"/>
      <c r="U299" s="142"/>
      <c r="V299" s="45"/>
      <c r="W299" s="142"/>
      <c r="Z299" s="142"/>
      <c r="AA299" s="87"/>
      <c r="AJ299" s="45"/>
    </row>
    <row r="300" spans="1:45" x14ac:dyDescent="0.5">
      <c r="A300" s="45"/>
      <c r="B300" s="45"/>
      <c r="C300" s="45"/>
      <c r="D300" s="45"/>
      <c r="E300" s="45"/>
      <c r="F300" s="45"/>
      <c r="G300" s="45"/>
      <c r="H300" s="45"/>
      <c r="I300" s="45"/>
      <c r="J300" s="45"/>
      <c r="K300" s="142"/>
      <c r="L300" s="45"/>
      <c r="M300" s="45"/>
      <c r="N300" s="142"/>
      <c r="O300" s="45"/>
      <c r="P300" s="45"/>
      <c r="Q300" s="45"/>
      <c r="R300" s="45"/>
      <c r="S300" s="142"/>
      <c r="T300" s="45"/>
      <c r="U300" s="142"/>
      <c r="V300" s="45"/>
      <c r="W300" s="142"/>
      <c r="Z300" s="142"/>
      <c r="AA300" s="87"/>
      <c r="AJ300" s="45"/>
    </row>
    <row r="301" spans="1:45" x14ac:dyDescent="0.5">
      <c r="A301" s="45"/>
      <c r="B301" s="45"/>
      <c r="C301" s="45"/>
      <c r="D301" s="45"/>
      <c r="E301" s="45"/>
      <c r="F301" s="45"/>
      <c r="G301" s="45"/>
      <c r="H301" s="45"/>
      <c r="I301" s="45"/>
      <c r="J301" s="45"/>
      <c r="K301" s="142"/>
      <c r="L301" s="45"/>
      <c r="M301" s="45"/>
      <c r="N301" s="142"/>
      <c r="O301" s="45"/>
      <c r="P301" s="45"/>
      <c r="Q301" s="45"/>
      <c r="R301" s="45"/>
      <c r="S301" s="142"/>
      <c r="T301" s="45"/>
      <c r="U301" s="142"/>
      <c r="V301" s="45"/>
      <c r="W301" s="142"/>
      <c r="Z301" s="142"/>
      <c r="AA301" s="87"/>
      <c r="AJ301" s="45"/>
    </row>
    <row r="302" spans="1:45" x14ac:dyDescent="0.5">
      <c r="A302" s="45"/>
      <c r="B302" s="45"/>
      <c r="C302" s="45"/>
      <c r="D302" s="45"/>
      <c r="E302" s="45"/>
      <c r="F302" s="45"/>
      <c r="G302" s="45"/>
      <c r="H302" s="45"/>
      <c r="I302" s="45"/>
      <c r="J302" s="45"/>
      <c r="K302" s="142"/>
      <c r="L302" s="45"/>
      <c r="M302" s="45"/>
      <c r="N302" s="142"/>
      <c r="O302" s="45"/>
      <c r="P302" s="45"/>
      <c r="Q302" s="45"/>
      <c r="R302" s="45"/>
      <c r="S302" s="142"/>
      <c r="T302" s="45"/>
      <c r="U302" s="142"/>
      <c r="V302" s="45"/>
      <c r="W302" s="142"/>
      <c r="Z302" s="142"/>
      <c r="AA302" s="87"/>
      <c r="AJ302" s="45"/>
    </row>
    <row r="303" spans="1:45" x14ac:dyDescent="0.5">
      <c r="A303" s="45"/>
      <c r="B303" s="45"/>
      <c r="C303" s="45"/>
      <c r="D303" s="45"/>
      <c r="E303" s="45"/>
      <c r="F303" s="45"/>
      <c r="G303" s="45"/>
      <c r="H303" s="45"/>
      <c r="I303" s="45"/>
      <c r="J303" s="45"/>
      <c r="K303" s="142"/>
      <c r="L303" s="45"/>
      <c r="M303" s="45"/>
      <c r="N303" s="142"/>
      <c r="O303" s="45"/>
      <c r="P303" s="45"/>
      <c r="Q303" s="45"/>
      <c r="R303" s="45"/>
      <c r="S303" s="142"/>
      <c r="T303" s="45"/>
      <c r="U303" s="142"/>
      <c r="V303" s="45"/>
      <c r="W303" s="142"/>
      <c r="Z303" s="142"/>
      <c r="AA303" s="87"/>
      <c r="AJ303" s="45"/>
    </row>
    <row r="304" spans="1:45" x14ac:dyDescent="0.5">
      <c r="A304" s="45"/>
      <c r="B304" s="45"/>
      <c r="C304" s="45"/>
      <c r="D304" s="45"/>
      <c r="E304" s="45"/>
      <c r="F304" s="45"/>
      <c r="G304" s="45"/>
      <c r="H304" s="45"/>
      <c r="I304" s="45"/>
      <c r="J304" s="45"/>
      <c r="K304" s="142"/>
      <c r="L304" s="45"/>
      <c r="M304" s="45"/>
      <c r="N304" s="142"/>
      <c r="O304" s="45"/>
      <c r="P304" s="45"/>
      <c r="Q304" s="45"/>
      <c r="R304" s="45"/>
      <c r="S304" s="142"/>
      <c r="T304" s="45"/>
      <c r="U304" s="142"/>
      <c r="V304" s="45"/>
      <c r="W304" s="142"/>
      <c r="Z304" s="142"/>
      <c r="AA304" s="87"/>
      <c r="AJ304" s="45"/>
    </row>
    <row r="305" spans="1:36" x14ac:dyDescent="0.5">
      <c r="A305" s="45"/>
      <c r="B305" s="45"/>
      <c r="C305" s="45"/>
      <c r="D305" s="45"/>
      <c r="E305" s="45"/>
      <c r="F305" s="45"/>
      <c r="G305" s="45"/>
      <c r="H305" s="45"/>
      <c r="I305" s="45"/>
      <c r="J305" s="45"/>
      <c r="K305" s="142"/>
      <c r="L305" s="45"/>
      <c r="M305" s="45"/>
      <c r="N305" s="142"/>
      <c r="O305" s="45"/>
      <c r="P305" s="45"/>
      <c r="Q305" s="45"/>
      <c r="R305" s="45"/>
      <c r="S305" s="142"/>
      <c r="T305" s="45"/>
      <c r="U305" s="142"/>
      <c r="V305" s="45"/>
      <c r="W305" s="142"/>
      <c r="Z305" s="142"/>
      <c r="AA305" s="87"/>
      <c r="AJ305" s="45"/>
    </row>
    <row r="306" spans="1:36" x14ac:dyDescent="0.5">
      <c r="A306" s="45"/>
      <c r="B306" s="45"/>
      <c r="C306" s="45"/>
      <c r="D306" s="45"/>
      <c r="E306" s="45"/>
      <c r="F306" s="45"/>
      <c r="G306" s="45"/>
      <c r="H306" s="45"/>
      <c r="I306" s="45"/>
      <c r="J306" s="45"/>
      <c r="K306" s="142"/>
      <c r="L306" s="45"/>
      <c r="M306" s="45"/>
      <c r="N306" s="142"/>
      <c r="O306" s="45"/>
      <c r="P306" s="45"/>
      <c r="Q306" s="45"/>
      <c r="R306" s="45"/>
      <c r="S306" s="142"/>
      <c r="T306" s="45"/>
      <c r="U306" s="142"/>
      <c r="V306" s="45"/>
      <c r="W306" s="142"/>
      <c r="Z306" s="142"/>
      <c r="AA306" s="87"/>
      <c r="AJ306" s="45"/>
    </row>
    <row r="307" spans="1:36" x14ac:dyDescent="0.5">
      <c r="A307" s="45"/>
      <c r="B307" s="45"/>
      <c r="C307" s="45"/>
      <c r="D307" s="45"/>
      <c r="E307" s="45"/>
      <c r="F307" s="45"/>
      <c r="G307" s="45"/>
      <c r="H307" s="45"/>
      <c r="I307" s="45"/>
      <c r="J307" s="45"/>
      <c r="K307" s="142"/>
      <c r="L307" s="45"/>
      <c r="M307" s="45"/>
      <c r="N307" s="142"/>
      <c r="O307" s="45"/>
      <c r="P307" s="45"/>
      <c r="Q307" s="45"/>
      <c r="R307" s="45"/>
      <c r="S307" s="142"/>
      <c r="T307" s="45"/>
      <c r="U307" s="142"/>
      <c r="V307" s="45"/>
      <c r="W307" s="142"/>
      <c r="Z307" s="142"/>
      <c r="AA307" s="87"/>
      <c r="AJ307" s="45"/>
    </row>
    <row r="308" spans="1:36" x14ac:dyDescent="0.5">
      <c r="A308" s="45"/>
      <c r="B308" s="45"/>
      <c r="C308" s="45"/>
      <c r="D308" s="45"/>
      <c r="E308" s="45"/>
      <c r="F308" s="45"/>
      <c r="G308" s="45"/>
      <c r="I308" s="45"/>
      <c r="K308" s="142"/>
      <c r="N308" s="142"/>
      <c r="Q308" s="45"/>
      <c r="U308" s="142"/>
      <c r="V308" s="45"/>
      <c r="W308" s="142"/>
      <c r="Z308" s="142"/>
      <c r="AA308" s="87"/>
      <c r="AJ308" s="45"/>
    </row>
    <row r="309" spans="1:36" x14ac:dyDescent="0.5">
      <c r="A309" s="45"/>
      <c r="B309" s="45"/>
    </row>
  </sheetData>
  <mergeCells count="2">
    <mergeCell ref="H5:I5"/>
    <mergeCell ref="T5:U5"/>
  </mergeCells>
  <conditionalFormatting sqref="AU114:AV114">
    <cfRule type="cellIs" dxfId="100" priority="28" stopIfTrue="1" operator="lessThan">
      <formula>0</formula>
    </cfRule>
  </conditionalFormatting>
  <conditionalFormatting sqref="AU91:AV91">
    <cfRule type="cellIs" dxfId="99" priority="29" stopIfTrue="1" operator="greaterThan">
      <formula>0</formula>
    </cfRule>
  </conditionalFormatting>
  <conditionalFormatting sqref="AU91:AV91">
    <cfRule type="cellIs" dxfId="98" priority="27" operator="lessThan">
      <formula>0</formula>
    </cfRule>
  </conditionalFormatting>
  <conditionalFormatting sqref="R11:R29 T11:T29 L11:L29 H11:H29 O11:O29 J11:J29">
    <cfRule type="cellIs" dxfId="97" priority="15" operator="lessThan">
      <formula>0</formula>
    </cfRule>
    <cfRule type="cellIs" dxfId="96" priority="16" operator="greaterThan">
      <formula>0</formula>
    </cfRule>
  </conditionalFormatting>
  <conditionalFormatting sqref="P11:P29">
    <cfRule type="cellIs" dxfId="95" priority="1" operator="greaterThan">
      <formula>120</formula>
    </cfRule>
    <cfRule type="cellIs" dxfId="94" priority="3" operator="greaterThan">
      <formula>100</formula>
    </cfRule>
  </conditionalFormatting>
  <conditionalFormatting sqref="I11:I29">
    <cfRule type="cellIs" dxfId="93" priority="2" operator="greaterThan">
      <formula>1000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C27E8-C2E8-45F0-A9AE-B0438946D6EB}">
  <dimension ref="A1:BO338"/>
  <sheetViews>
    <sheetView zoomScale="87" zoomScaleNormal="87" workbookViewId="0">
      <selection activeCell="A21" sqref="A21"/>
    </sheetView>
  </sheetViews>
  <sheetFormatPr baseColWidth="10" defaultRowHeight="15" x14ac:dyDescent="0.5"/>
  <cols>
    <col min="1" max="1" width="3.1796875" customWidth="1"/>
    <col min="2" max="2" width="6.08984375" customWidth="1"/>
    <col min="3" max="3" width="4.453125" customWidth="1"/>
    <col min="4" max="4" width="9.90625" customWidth="1"/>
    <col min="5" max="5" width="2.6328125" customWidth="1"/>
    <col min="6" max="6" width="3.36328125" customWidth="1"/>
    <col min="7" max="7" width="6.6328125" customWidth="1"/>
    <col min="8" max="8" width="6.54296875" customWidth="1"/>
    <col min="9" max="9" width="6.36328125" customWidth="1"/>
    <col min="10" max="10" width="6.6328125" customWidth="1"/>
    <col min="11" max="11" width="5.6328125" style="125" customWidth="1"/>
    <col min="12" max="12" width="6.08984375" customWidth="1"/>
    <col min="13" max="13" width="5.54296875" style="125" customWidth="1"/>
    <col min="14" max="15" width="6" customWidth="1"/>
    <col min="16" max="16" width="7.08984375" customWidth="1"/>
    <col min="17" max="17" width="6.36328125" customWidth="1"/>
    <col min="18" max="18" width="7.453125" style="125" customWidth="1"/>
    <col min="19" max="19" width="5.90625" customWidth="1"/>
    <col min="20" max="20" width="6.36328125" style="125" customWidth="1"/>
    <col min="21" max="21" width="7" customWidth="1"/>
    <col min="22" max="22" width="8.81640625" style="125" customWidth="1"/>
    <col min="23" max="23" width="7.36328125" style="11" customWidth="1"/>
    <col min="24" max="24" width="7.36328125" customWidth="1"/>
    <col min="25" max="25" width="7.54296875" style="125" customWidth="1"/>
    <col min="26" max="26" width="8.54296875" style="11" customWidth="1"/>
    <col min="27" max="27" width="8" customWidth="1"/>
    <col min="28" max="28" width="5.90625" style="148" customWidth="1"/>
    <col min="29" max="29" width="8.36328125" customWidth="1"/>
    <col min="30" max="30" width="5.54296875" style="125" customWidth="1"/>
    <col min="31" max="31" width="7.81640625" customWidth="1"/>
    <col min="32" max="32" width="7.54296875" customWidth="1"/>
    <col min="33" max="33" width="6.90625" customWidth="1"/>
    <col min="35" max="35" width="6.90625" customWidth="1"/>
    <col min="36" max="36" width="12.36328125" customWidth="1"/>
    <col min="37" max="37" width="14.54296875" customWidth="1"/>
    <col min="45" max="45" width="14" customWidth="1"/>
    <col min="46" max="46" width="12.54296875" customWidth="1"/>
    <col min="47" max="47" width="10.90625" customWidth="1"/>
  </cols>
  <sheetData>
    <row r="1" spans="1:67" x14ac:dyDescent="0.5"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</row>
    <row r="2" spans="1:67" s="192" customFormat="1" ht="32.4" x14ac:dyDescent="1">
      <c r="A2"/>
      <c r="B2"/>
      <c r="C2"/>
      <c r="D2"/>
      <c r="E2"/>
      <c r="F2"/>
      <c r="G2"/>
      <c r="H2"/>
      <c r="I2"/>
      <c r="J2"/>
      <c r="K2" s="125"/>
      <c r="L2"/>
      <c r="M2" s="125"/>
      <c r="N2"/>
      <c r="O2"/>
      <c r="P2"/>
      <c r="Q2"/>
      <c r="R2" s="125"/>
      <c r="S2"/>
      <c r="T2" s="125"/>
      <c r="U2"/>
      <c r="V2" s="125"/>
      <c r="W2" s="11"/>
      <c r="X2"/>
      <c r="Y2" s="125"/>
      <c r="Z2" s="11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</row>
    <row r="3" spans="1:67" ht="16.5" customHeight="1" x14ac:dyDescent="0.5"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</row>
    <row r="4" spans="1:67" x14ac:dyDescent="0.5"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</row>
    <row r="5" spans="1:67" x14ac:dyDescent="0.5"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7"/>
      <c r="AN5" s="7"/>
      <c r="AO5" s="3"/>
      <c r="AP5" s="3"/>
      <c r="AQ5" s="3"/>
      <c r="AR5" s="7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</row>
    <row r="6" spans="1:67" ht="15.75" customHeight="1" x14ac:dyDescent="0.5"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3"/>
      <c r="AQ6" s="3"/>
      <c r="AR6" s="3"/>
      <c r="AS6" s="7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</row>
    <row r="7" spans="1:67" ht="17.25" customHeight="1" x14ac:dyDescent="0.5"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</row>
    <row r="8" spans="1:67" ht="15" customHeight="1" x14ac:dyDescent="0.5"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</row>
    <row r="9" spans="1:67" x14ac:dyDescent="0.5"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</row>
    <row r="10" spans="1:67" x14ac:dyDescent="0.5">
      <c r="AA10" s="6"/>
      <c r="AB10" s="67"/>
      <c r="AC10" s="67"/>
      <c r="AD10" s="13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</row>
    <row r="11" spans="1:67" x14ac:dyDescent="0.5">
      <c r="AA11" s="6"/>
      <c r="AB11" s="6"/>
      <c r="AC11" s="6"/>
      <c r="AD11" s="6"/>
      <c r="AE11" s="6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</row>
    <row r="12" spans="1:67" x14ac:dyDescent="0.5">
      <c r="AA12" s="6"/>
      <c r="AB12" s="6"/>
      <c r="AC12" s="6"/>
      <c r="AD12" s="13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</row>
    <row r="13" spans="1:67" x14ac:dyDescent="0.5">
      <c r="AA13" s="6"/>
      <c r="AB13" s="6"/>
      <c r="AC13" s="6"/>
      <c r="AD13" s="13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</row>
    <row r="14" spans="1:67" x14ac:dyDescent="0.5">
      <c r="AA14" s="6"/>
      <c r="AB14" s="6"/>
      <c r="AC14" s="6"/>
      <c r="AD14" s="14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</row>
    <row r="15" spans="1:67" x14ac:dyDescent="0.5">
      <c r="AA15" s="6"/>
      <c r="AB15" s="6"/>
      <c r="AC15" s="6"/>
      <c r="AD15" s="14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</row>
    <row r="16" spans="1:67" x14ac:dyDescent="0.5">
      <c r="AA16" s="6"/>
      <c r="AB16" s="6"/>
      <c r="AC16" s="6"/>
      <c r="AD16" s="14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</row>
    <row r="17" spans="11:51" x14ac:dyDescent="0.5">
      <c r="AA17" s="6"/>
      <c r="AB17" s="6"/>
      <c r="AC17" s="6"/>
      <c r="AD17" s="14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</row>
    <row r="18" spans="11:51" x14ac:dyDescent="0.5">
      <c r="AA18" s="6"/>
      <c r="AB18" s="6"/>
      <c r="AC18" s="6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</row>
    <row r="19" spans="11:51" x14ac:dyDescent="0.5">
      <c r="AA19" s="6"/>
      <c r="AB19" s="6"/>
      <c r="AC19" s="6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</row>
    <row r="20" spans="11:51" x14ac:dyDescent="0.5">
      <c r="AA20" s="6"/>
      <c r="AB20" s="6"/>
      <c r="AC20" s="6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</row>
    <row r="21" spans="11:51" x14ac:dyDescent="0.5">
      <c r="AA21" s="6"/>
      <c r="AB21" s="6"/>
      <c r="AC21" s="6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</row>
    <row r="22" spans="11:51" x14ac:dyDescent="0.5">
      <c r="AA22" s="6"/>
      <c r="AB22" s="6"/>
      <c r="AC22" s="6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</row>
    <row r="23" spans="11:51" x14ac:dyDescent="0.5">
      <c r="AA23" s="6"/>
      <c r="AB23" s="6"/>
      <c r="AC23" s="6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</row>
    <row r="24" spans="11:51" x14ac:dyDescent="0.5">
      <c r="AA24" s="6"/>
      <c r="AB24" s="6"/>
      <c r="AC24" s="6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</row>
    <row r="25" spans="11:51" ht="16.5" customHeight="1" x14ac:dyDescent="0.5">
      <c r="AA25" s="6"/>
      <c r="AB25" s="6"/>
      <c r="AC25" s="6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</row>
    <row r="26" spans="11:51" ht="16.5" customHeight="1" x14ac:dyDescent="0.5">
      <c r="AA26" s="3"/>
      <c r="AB26" s="6"/>
      <c r="AC26" s="6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</row>
    <row r="27" spans="11:51" x14ac:dyDescent="0.5">
      <c r="AA27" s="4"/>
      <c r="AB27" s="6"/>
      <c r="AC27" s="6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</row>
    <row r="28" spans="11:51" ht="17.25" customHeight="1" x14ac:dyDescent="0.5">
      <c r="AA28" s="4"/>
      <c r="AB28" s="6"/>
      <c r="AC28" s="6"/>
      <c r="AD28" s="3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</row>
    <row r="29" spans="11:51" ht="17.25" customHeight="1" x14ac:dyDescent="0.5">
      <c r="AA29" s="4"/>
      <c r="AB29" s="6"/>
      <c r="AC29" s="6"/>
      <c r="AD29" s="3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</row>
    <row r="30" spans="11:51" x14ac:dyDescent="0.5">
      <c r="K30"/>
      <c r="M30"/>
      <c r="AA30" s="4"/>
      <c r="AB30" s="6"/>
      <c r="AC30" s="6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</row>
    <row r="31" spans="11:51" ht="16.649999999999999" customHeight="1" x14ac:dyDescent="0.5">
      <c r="K31"/>
      <c r="M31"/>
      <c r="AA31" s="6"/>
      <c r="AB31" s="6"/>
      <c r="AC31" s="6"/>
      <c r="AD31" s="3"/>
      <c r="AE31" s="3"/>
      <c r="AF31" s="3"/>
      <c r="AG31" s="3"/>
    </row>
    <row r="32" spans="11:51" x14ac:dyDescent="0.5">
      <c r="K32"/>
      <c r="M32"/>
      <c r="AA32" s="6"/>
      <c r="AB32" s="6"/>
      <c r="AC32" s="6"/>
      <c r="AD32" s="6"/>
      <c r="AE32" s="6"/>
      <c r="AF32" s="3"/>
      <c r="AG32" s="3"/>
    </row>
    <row r="33" spans="11:42" x14ac:dyDescent="0.5">
      <c r="K33"/>
      <c r="M33"/>
      <c r="R33" s="123"/>
      <c r="S33" s="3"/>
      <c r="T33" s="67"/>
      <c r="U33" s="5"/>
      <c r="V33" s="67"/>
      <c r="W33" s="18"/>
      <c r="X33" s="13"/>
      <c r="Y33" s="67"/>
      <c r="Z33" s="18"/>
      <c r="AA33" s="68"/>
      <c r="AB33" s="6"/>
      <c r="AC33" s="6"/>
      <c r="AD33" s="13"/>
      <c r="AE33" s="21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</row>
    <row r="34" spans="11:42" x14ac:dyDescent="0.5">
      <c r="K34"/>
      <c r="M34"/>
      <c r="R34" s="123"/>
      <c r="S34" s="3"/>
      <c r="T34" s="67"/>
      <c r="U34" s="5"/>
      <c r="V34" s="67"/>
      <c r="W34" s="18"/>
      <c r="X34" s="13"/>
      <c r="Y34" s="67"/>
      <c r="Z34" s="18"/>
      <c r="AA34" s="68"/>
      <c r="AB34" s="6"/>
      <c r="AC34" s="6"/>
      <c r="AD34" s="13"/>
      <c r="AE34" s="21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</row>
    <row r="35" spans="11:42" x14ac:dyDescent="0.5">
      <c r="K35"/>
      <c r="M35"/>
      <c r="R35" s="123"/>
      <c r="S35" s="3"/>
      <c r="T35" s="67"/>
      <c r="U35" s="5"/>
      <c r="V35" s="67"/>
      <c r="W35" s="18"/>
      <c r="X35" s="13"/>
      <c r="Y35" s="67"/>
      <c r="Z35" s="18"/>
      <c r="AA35" s="68"/>
      <c r="AB35" s="6"/>
      <c r="AC35" s="6"/>
      <c r="AD35" s="13"/>
      <c r="AE35" s="21"/>
      <c r="AF35" s="3"/>
      <c r="AG35" s="4"/>
      <c r="AH35" s="4"/>
      <c r="AI35" s="4"/>
      <c r="AJ35" s="3"/>
      <c r="AK35" s="3"/>
      <c r="AL35" s="3"/>
      <c r="AM35" s="3"/>
      <c r="AN35" s="3"/>
      <c r="AO35" s="3"/>
      <c r="AP35" s="3"/>
    </row>
    <row r="36" spans="11:42" x14ac:dyDescent="0.5">
      <c r="K36"/>
      <c r="M36"/>
      <c r="R36" s="123"/>
      <c r="S36" s="3"/>
      <c r="T36" s="67"/>
      <c r="U36" s="5"/>
      <c r="V36" s="67"/>
      <c r="W36" s="18"/>
      <c r="X36" s="13"/>
      <c r="Y36" s="67"/>
      <c r="Z36" s="18"/>
      <c r="AA36" s="68"/>
      <c r="AB36" s="6"/>
      <c r="AC36" s="6"/>
      <c r="AD36" s="13"/>
      <c r="AE36" s="21"/>
      <c r="AF36" s="3"/>
      <c r="AG36" s="4"/>
      <c r="AH36" s="4"/>
      <c r="AI36" s="6"/>
      <c r="AJ36" s="6"/>
      <c r="AK36" s="6"/>
      <c r="AL36" s="3"/>
      <c r="AM36" s="3"/>
      <c r="AN36" s="3"/>
      <c r="AO36" s="3"/>
      <c r="AP36" s="3"/>
    </row>
    <row r="37" spans="11:42" x14ac:dyDescent="0.5">
      <c r="K37"/>
      <c r="M37"/>
      <c r="R37" s="123"/>
      <c r="S37" s="3"/>
      <c r="T37" s="67"/>
      <c r="U37" s="5"/>
      <c r="V37" s="67"/>
      <c r="W37" s="18"/>
      <c r="X37" s="13"/>
      <c r="Y37" s="67"/>
      <c r="Z37" s="18"/>
      <c r="AA37" s="68"/>
      <c r="AB37" s="6"/>
      <c r="AC37" s="6"/>
      <c r="AD37" s="14"/>
      <c r="AE37" s="21"/>
      <c r="AF37" s="3"/>
      <c r="AG37" s="13"/>
      <c r="AH37" s="13"/>
      <c r="AI37" s="18"/>
      <c r="AJ37" s="18"/>
      <c r="AK37" s="18"/>
      <c r="AL37" s="3"/>
      <c r="AM37" s="3"/>
      <c r="AN37" s="3"/>
      <c r="AO37" s="3"/>
      <c r="AP37" s="3"/>
    </row>
    <row r="38" spans="11:42" x14ac:dyDescent="0.5">
      <c r="K38"/>
      <c r="M38"/>
      <c r="R38" s="123"/>
      <c r="S38" s="3"/>
      <c r="T38" s="67"/>
      <c r="U38" s="5"/>
      <c r="V38" s="67"/>
      <c r="W38" s="18"/>
      <c r="X38" s="13"/>
      <c r="Y38" s="67"/>
      <c r="Z38" s="18"/>
      <c r="AA38" s="68"/>
      <c r="AB38" s="6"/>
      <c r="AC38" s="6"/>
      <c r="AD38" s="14"/>
      <c r="AE38" s="21"/>
      <c r="AF38" s="3"/>
      <c r="AG38" s="13"/>
      <c r="AH38" s="13"/>
      <c r="AI38" s="18"/>
      <c r="AJ38" s="18"/>
      <c r="AK38" s="18"/>
      <c r="AL38" s="3"/>
      <c r="AM38" s="3"/>
      <c r="AN38" s="3"/>
      <c r="AO38" s="3"/>
      <c r="AP38" s="3"/>
    </row>
    <row r="39" spans="11:42" x14ac:dyDescent="0.5">
      <c r="R39" s="123"/>
      <c r="S39" s="3"/>
      <c r="T39" s="67"/>
      <c r="U39" s="5"/>
      <c r="V39" s="67"/>
      <c r="W39" s="18"/>
      <c r="X39" s="13"/>
      <c r="Y39" s="67"/>
      <c r="Z39" s="18"/>
      <c r="AA39" s="68"/>
      <c r="AB39" s="6"/>
      <c r="AC39" s="6"/>
      <c r="AD39" s="14"/>
      <c r="AE39" s="21"/>
      <c r="AF39" s="3"/>
      <c r="AG39" s="13"/>
      <c r="AH39" s="13"/>
      <c r="AI39" s="18"/>
      <c r="AJ39" s="18"/>
      <c r="AK39" s="18"/>
      <c r="AL39" s="3"/>
      <c r="AM39" s="3"/>
      <c r="AN39" s="3"/>
      <c r="AO39" s="3"/>
      <c r="AP39" s="3"/>
    </row>
    <row r="40" spans="11:42" x14ac:dyDescent="0.5">
      <c r="K40"/>
      <c r="M40"/>
      <c r="R40" s="123"/>
      <c r="S40" s="3"/>
      <c r="T40" s="67"/>
      <c r="U40" s="5"/>
      <c r="V40" s="67"/>
      <c r="W40" s="18"/>
      <c r="X40" s="13"/>
      <c r="Y40" s="67"/>
      <c r="Z40" s="18"/>
      <c r="AA40" s="68"/>
      <c r="AB40" s="6"/>
      <c r="AC40" s="6"/>
      <c r="AD40" s="14"/>
      <c r="AE40" s="21"/>
      <c r="AF40" s="3"/>
      <c r="AG40" s="13"/>
      <c r="AH40" s="13"/>
      <c r="AI40" s="18"/>
      <c r="AJ40" s="18"/>
      <c r="AK40" s="18"/>
      <c r="AL40" s="3"/>
      <c r="AM40" s="3"/>
      <c r="AN40" s="3"/>
      <c r="AO40" s="3"/>
      <c r="AP40" s="3"/>
    </row>
    <row r="41" spans="11:42" x14ac:dyDescent="0.5">
      <c r="R41" s="123"/>
      <c r="S41" s="3"/>
      <c r="T41" s="67"/>
      <c r="U41" s="5"/>
      <c r="V41" s="67"/>
      <c r="W41" s="18"/>
      <c r="X41" s="13"/>
      <c r="Y41" s="67"/>
      <c r="Z41" s="18"/>
      <c r="AA41" s="68"/>
      <c r="AB41" s="6"/>
      <c r="AC41" s="6"/>
      <c r="AD41" s="7"/>
      <c r="AE41" s="21"/>
      <c r="AF41" s="3"/>
      <c r="AG41" s="13"/>
      <c r="AH41" s="13"/>
      <c r="AI41" s="18"/>
      <c r="AJ41" s="18"/>
      <c r="AK41" s="18"/>
      <c r="AL41" s="3"/>
      <c r="AM41" s="3"/>
      <c r="AN41" s="3"/>
      <c r="AO41" s="3"/>
      <c r="AP41" s="3"/>
    </row>
    <row r="42" spans="11:42" x14ac:dyDescent="0.5">
      <c r="K42"/>
      <c r="M42"/>
      <c r="R42" s="123"/>
      <c r="S42" s="3"/>
      <c r="T42" s="67"/>
      <c r="U42" s="5"/>
      <c r="V42" s="67"/>
      <c r="W42" s="18"/>
      <c r="X42" s="13"/>
      <c r="Y42" s="67"/>
      <c r="Z42" s="18"/>
      <c r="AA42" s="68"/>
      <c r="AB42" s="6"/>
      <c r="AC42" s="6"/>
      <c r="AD42" s="7"/>
      <c r="AE42" s="21"/>
      <c r="AF42" s="3"/>
      <c r="AG42" s="13"/>
      <c r="AH42" s="13"/>
      <c r="AI42" s="18"/>
      <c r="AJ42" s="18"/>
      <c r="AK42" s="18"/>
      <c r="AL42" s="3"/>
      <c r="AM42" s="3"/>
      <c r="AN42" s="3"/>
      <c r="AO42" s="3"/>
      <c r="AP42" s="3"/>
    </row>
    <row r="43" spans="11:42" x14ac:dyDescent="0.5">
      <c r="R43" s="123"/>
      <c r="S43" s="3"/>
      <c r="T43" s="67"/>
      <c r="U43" s="5"/>
      <c r="V43" s="67"/>
      <c r="W43" s="18"/>
      <c r="X43" s="13"/>
      <c r="Y43" s="67"/>
      <c r="Z43" s="18"/>
      <c r="AA43" s="68"/>
      <c r="AB43" s="6"/>
      <c r="AC43" s="6"/>
      <c r="AD43" s="7"/>
      <c r="AE43" s="21"/>
      <c r="AF43" s="3"/>
      <c r="AG43" s="13"/>
      <c r="AH43" s="13"/>
      <c r="AI43" s="18"/>
      <c r="AJ43" s="18"/>
      <c r="AK43" s="18"/>
      <c r="AL43" s="3"/>
      <c r="AM43" s="3"/>
      <c r="AN43" s="3"/>
      <c r="AO43" s="3"/>
      <c r="AP43" s="3"/>
    </row>
    <row r="44" spans="11:42" x14ac:dyDescent="0.5">
      <c r="K44"/>
      <c r="M44"/>
      <c r="R44" s="123"/>
      <c r="S44" s="3"/>
      <c r="T44" s="67"/>
      <c r="U44" s="5"/>
      <c r="V44" s="67"/>
      <c r="W44" s="18"/>
      <c r="X44" s="13"/>
      <c r="Y44" s="67"/>
      <c r="Z44" s="18"/>
      <c r="AA44" s="68"/>
      <c r="AB44" s="6"/>
      <c r="AC44" s="6"/>
      <c r="AD44" s="7"/>
      <c r="AE44" s="21"/>
      <c r="AF44" s="3"/>
      <c r="AG44" s="13"/>
      <c r="AH44" s="13"/>
      <c r="AI44" s="18"/>
      <c r="AJ44" s="18"/>
      <c r="AK44" s="18"/>
      <c r="AL44" s="3"/>
      <c r="AM44" s="3"/>
      <c r="AN44" s="3"/>
      <c r="AO44" s="3"/>
      <c r="AP44" s="3"/>
    </row>
    <row r="45" spans="11:42" x14ac:dyDescent="0.5">
      <c r="R45" s="123"/>
      <c r="S45" s="3"/>
      <c r="T45" s="67"/>
      <c r="U45" s="5"/>
      <c r="V45" s="67"/>
      <c r="W45" s="18"/>
      <c r="X45" s="13"/>
      <c r="Y45" s="67"/>
      <c r="Z45" s="18"/>
      <c r="AA45" s="68"/>
      <c r="AB45" s="6"/>
      <c r="AC45" s="6"/>
      <c r="AD45" s="7"/>
      <c r="AE45" s="21"/>
      <c r="AF45" s="3"/>
      <c r="AG45" s="13"/>
      <c r="AH45" s="13"/>
      <c r="AI45" s="18"/>
      <c r="AJ45" s="18"/>
      <c r="AK45" s="18"/>
      <c r="AL45" s="3"/>
      <c r="AM45" s="3"/>
      <c r="AN45" s="3"/>
      <c r="AO45" s="3"/>
      <c r="AP45" s="3"/>
    </row>
    <row r="46" spans="11:42" x14ac:dyDescent="0.5">
      <c r="K46"/>
      <c r="M46"/>
      <c r="R46" s="123"/>
      <c r="S46" s="3"/>
      <c r="T46" s="67"/>
      <c r="U46" s="5"/>
      <c r="V46" s="67"/>
      <c r="W46" s="18"/>
      <c r="X46" s="13"/>
      <c r="Y46" s="67"/>
      <c r="Z46" s="18"/>
      <c r="AA46" s="68"/>
      <c r="AB46" s="6"/>
      <c r="AC46" s="6"/>
      <c r="AD46" s="7"/>
      <c r="AE46" s="21"/>
      <c r="AF46" s="3"/>
      <c r="AG46" s="14"/>
      <c r="AH46" s="14"/>
      <c r="AI46" s="18"/>
      <c r="AJ46" s="18"/>
      <c r="AK46" s="18"/>
      <c r="AL46" s="3"/>
      <c r="AM46" s="3"/>
      <c r="AN46" s="3"/>
      <c r="AO46" s="3"/>
      <c r="AP46" s="3"/>
    </row>
    <row r="47" spans="11:42" x14ac:dyDescent="0.5">
      <c r="R47" s="123"/>
      <c r="S47" s="3"/>
      <c r="T47" s="67"/>
      <c r="U47" s="5"/>
      <c r="V47" s="67"/>
      <c r="W47" s="18"/>
      <c r="X47" s="13"/>
      <c r="Y47" s="67"/>
      <c r="Z47" s="18"/>
      <c r="AA47" s="68"/>
      <c r="AB47" s="6"/>
      <c r="AC47" s="6"/>
      <c r="AD47" s="7"/>
      <c r="AE47" s="21"/>
      <c r="AF47" s="3"/>
      <c r="AG47" s="14"/>
      <c r="AH47" s="14"/>
      <c r="AI47" s="18"/>
      <c r="AJ47" s="18"/>
      <c r="AK47" s="18"/>
      <c r="AL47" s="3"/>
      <c r="AM47" s="3"/>
      <c r="AN47" s="3"/>
      <c r="AO47" s="3"/>
      <c r="AP47" s="3"/>
    </row>
    <row r="48" spans="11:42" x14ac:dyDescent="0.5">
      <c r="K48"/>
      <c r="M48"/>
      <c r="R48" s="123"/>
      <c r="S48" s="3"/>
      <c r="T48" s="67"/>
      <c r="U48" s="5"/>
      <c r="V48" s="67"/>
      <c r="W48" s="18"/>
      <c r="X48" s="13"/>
      <c r="Y48" s="67"/>
      <c r="Z48" s="18"/>
      <c r="AA48" s="68"/>
      <c r="AB48" s="144"/>
      <c r="AC48" s="1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</row>
    <row r="49" spans="11:53" x14ac:dyDescent="0.5">
      <c r="R49" s="123"/>
      <c r="S49" s="3"/>
      <c r="T49" s="67"/>
      <c r="U49" s="5"/>
      <c r="V49" s="67"/>
      <c r="W49" s="18"/>
      <c r="X49" s="13"/>
      <c r="Y49" s="67"/>
      <c r="Z49" s="18"/>
      <c r="AA49" s="68"/>
      <c r="AB49" s="144"/>
      <c r="AC49" s="13"/>
      <c r="AD49" s="6"/>
      <c r="AE49" s="6"/>
      <c r="AF49" s="3"/>
      <c r="AG49" s="13"/>
      <c r="AH49" s="7"/>
      <c r="AI49" s="3"/>
      <c r="AJ49" s="3"/>
      <c r="AK49" s="3"/>
      <c r="AL49" s="3"/>
      <c r="AM49" s="3"/>
      <c r="AN49" s="3"/>
      <c r="AO49" s="3"/>
      <c r="AP49" s="3"/>
    </row>
    <row r="50" spans="11:53" x14ac:dyDescent="0.5">
      <c r="K50"/>
      <c r="M50"/>
      <c r="R50" s="123"/>
      <c r="S50" s="3"/>
      <c r="T50" s="67"/>
      <c r="U50" s="5"/>
      <c r="V50" s="67"/>
      <c r="W50" s="18"/>
      <c r="X50" s="13"/>
      <c r="Y50" s="67"/>
      <c r="Z50" s="18"/>
      <c r="AA50" s="68"/>
      <c r="AB50" s="144"/>
      <c r="AC50" s="13"/>
      <c r="AD50" s="124"/>
      <c r="AE50" s="68"/>
      <c r="AF50" s="13"/>
      <c r="AG50" s="13"/>
      <c r="AH50" s="13"/>
      <c r="AI50" s="3"/>
      <c r="AJ50" s="13"/>
      <c r="AK50" s="13"/>
      <c r="AL50" s="13"/>
      <c r="AM50" s="13"/>
      <c r="AN50" s="13"/>
      <c r="AO50" s="13"/>
      <c r="AP50" s="7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</row>
    <row r="51" spans="11:53" x14ac:dyDescent="0.5">
      <c r="R51" s="123"/>
      <c r="S51" s="3"/>
      <c r="T51" s="67"/>
      <c r="U51" s="5"/>
      <c r="V51" s="67"/>
      <c r="W51" s="18"/>
      <c r="X51" s="13"/>
      <c r="Y51" s="67"/>
      <c r="Z51" s="18"/>
      <c r="AA51" s="68"/>
      <c r="AB51" s="144"/>
      <c r="AC51" s="13"/>
      <c r="AD51" s="124"/>
      <c r="AE51" s="68"/>
      <c r="AF51" s="13"/>
      <c r="AG51" s="13"/>
      <c r="AH51" s="13"/>
      <c r="AI51" s="3"/>
      <c r="AJ51" s="13"/>
      <c r="AK51" s="13"/>
      <c r="AL51" s="13"/>
      <c r="AM51" s="13"/>
      <c r="AN51" s="13"/>
      <c r="AO51" s="13"/>
      <c r="AP51" s="13"/>
      <c r="AQ51" s="3"/>
      <c r="AR51" s="3"/>
    </row>
    <row r="52" spans="11:53" x14ac:dyDescent="0.5">
      <c r="K52"/>
      <c r="M52"/>
      <c r="R52" s="123"/>
      <c r="S52" s="3"/>
      <c r="T52" s="67"/>
      <c r="U52" s="5"/>
      <c r="V52" s="67"/>
      <c r="W52" s="18"/>
      <c r="X52" s="13"/>
      <c r="Y52" s="67"/>
      <c r="Z52" s="18"/>
      <c r="AA52" s="68"/>
      <c r="AB52" s="144"/>
      <c r="AC52" s="13"/>
      <c r="AD52" s="124"/>
      <c r="AE52" s="68"/>
      <c r="AF52" s="13"/>
      <c r="AG52" s="13"/>
      <c r="AH52" s="13"/>
      <c r="AI52" s="3"/>
      <c r="AJ52" s="13"/>
      <c r="AK52" s="13"/>
      <c r="AL52" s="13"/>
      <c r="AM52" s="13"/>
      <c r="AN52" s="13"/>
      <c r="AO52" s="13"/>
      <c r="AP52" s="13"/>
      <c r="AQ52" s="3"/>
      <c r="AR52" s="3"/>
    </row>
    <row r="53" spans="11:53" x14ac:dyDescent="0.5">
      <c r="R53" s="123"/>
      <c r="S53" s="3"/>
      <c r="T53" s="67"/>
      <c r="U53" s="5"/>
      <c r="V53" s="67"/>
      <c r="W53" s="18"/>
      <c r="X53" s="13"/>
      <c r="Y53" s="67"/>
      <c r="Z53" s="18"/>
      <c r="AA53" s="68"/>
      <c r="AB53" s="144"/>
      <c r="AC53" s="13"/>
      <c r="AD53" s="124"/>
      <c r="AE53" s="68"/>
      <c r="AF53" s="13"/>
      <c r="AG53" s="13"/>
      <c r="AH53" s="13"/>
      <c r="AI53" s="3"/>
      <c r="AJ53" s="13"/>
      <c r="AK53" s="13"/>
      <c r="AL53" s="13"/>
      <c r="AM53" s="13"/>
      <c r="AN53" s="13"/>
      <c r="AO53" s="13"/>
      <c r="AP53" s="13"/>
      <c r="AQ53" s="3"/>
      <c r="AR53" s="3"/>
    </row>
    <row r="54" spans="11:53" x14ac:dyDescent="0.5">
      <c r="K54"/>
      <c r="M54"/>
      <c r="R54" s="123"/>
      <c r="S54" s="3"/>
      <c r="T54" s="67"/>
      <c r="U54" s="5"/>
      <c r="V54" s="67"/>
      <c r="W54" s="18"/>
      <c r="X54" s="13"/>
      <c r="Y54" s="67"/>
      <c r="Z54" s="18"/>
      <c r="AA54" s="68"/>
      <c r="AB54" s="144"/>
      <c r="AC54" s="13"/>
      <c r="AD54" s="124"/>
      <c r="AE54" s="68"/>
      <c r="AF54" s="13"/>
      <c r="AG54" s="13"/>
      <c r="AH54" s="13"/>
      <c r="AI54" s="3"/>
      <c r="AJ54" s="13"/>
      <c r="AK54" s="13"/>
      <c r="AL54" s="13"/>
      <c r="AM54" s="13"/>
      <c r="AN54" s="13"/>
      <c r="AO54" s="13"/>
      <c r="AP54" s="13"/>
      <c r="AQ54" s="3"/>
      <c r="AR54" s="3"/>
    </row>
    <row r="55" spans="11:53" x14ac:dyDescent="0.5">
      <c r="R55" s="123"/>
      <c r="S55" s="3"/>
      <c r="T55" s="67"/>
      <c r="U55" s="5"/>
      <c r="V55" s="67"/>
      <c r="W55" s="18"/>
      <c r="X55" s="13"/>
      <c r="Y55" s="67"/>
      <c r="Z55" s="18"/>
      <c r="AA55" s="68"/>
      <c r="AB55" s="144"/>
      <c r="AC55" s="13"/>
      <c r="AD55" s="124"/>
      <c r="AE55" s="68"/>
      <c r="AF55" s="13"/>
      <c r="AG55" s="13"/>
      <c r="AH55" s="13"/>
      <c r="AI55" s="3"/>
      <c r="AJ55" s="13"/>
      <c r="AK55" s="13"/>
      <c r="AL55" s="13"/>
      <c r="AM55" s="13"/>
      <c r="AN55" s="13"/>
      <c r="AO55" s="13"/>
      <c r="AP55" s="13"/>
      <c r="AQ55" s="3"/>
      <c r="AR55" s="3"/>
    </row>
    <row r="56" spans="11:53" x14ac:dyDescent="0.5">
      <c r="K56"/>
      <c r="M56"/>
      <c r="R56" s="123"/>
      <c r="S56" s="3"/>
      <c r="T56" s="67"/>
      <c r="U56" s="5"/>
      <c r="V56" s="67"/>
      <c r="W56" s="18"/>
      <c r="X56" s="13"/>
      <c r="Y56" s="67"/>
      <c r="Z56" s="18"/>
      <c r="AA56" s="68"/>
      <c r="AB56" s="144"/>
      <c r="AC56" s="13"/>
      <c r="AD56" s="124"/>
      <c r="AE56" s="68"/>
      <c r="AF56" s="13"/>
      <c r="AG56" s="13"/>
      <c r="AH56" s="13"/>
      <c r="AI56" s="3"/>
      <c r="AJ56" s="13"/>
      <c r="AK56" s="13"/>
      <c r="AL56" s="13"/>
      <c r="AM56" s="13"/>
      <c r="AN56" s="13"/>
      <c r="AO56" s="13"/>
      <c r="AP56" s="13"/>
      <c r="AQ56" s="3"/>
      <c r="AR56" s="3"/>
    </row>
    <row r="57" spans="11:53" x14ac:dyDescent="0.5">
      <c r="R57" s="123"/>
      <c r="S57" s="3"/>
      <c r="T57" s="67"/>
      <c r="U57" s="5"/>
      <c r="V57" s="67"/>
      <c r="W57" s="18"/>
      <c r="X57" s="13"/>
      <c r="Y57" s="67"/>
      <c r="Z57" s="18"/>
      <c r="AA57" s="68"/>
      <c r="AB57" s="144"/>
      <c r="AC57" s="13"/>
      <c r="AD57" s="124"/>
      <c r="AE57" s="68"/>
      <c r="AF57" s="13"/>
      <c r="AG57" s="13"/>
      <c r="AH57" s="13"/>
      <c r="AI57" s="3"/>
      <c r="AJ57" s="13"/>
      <c r="AK57" s="13"/>
      <c r="AL57" s="13"/>
      <c r="AM57" s="13"/>
      <c r="AN57" s="13"/>
      <c r="AO57" s="13"/>
      <c r="AP57" s="13"/>
      <c r="AQ57" s="3"/>
      <c r="AR57" s="3"/>
    </row>
    <row r="58" spans="11:53" x14ac:dyDescent="0.5">
      <c r="K58"/>
      <c r="M58"/>
      <c r="R58" s="123"/>
      <c r="S58" s="3"/>
      <c r="T58" s="67"/>
      <c r="U58" s="5"/>
      <c r="V58" s="67"/>
      <c r="W58" s="18"/>
      <c r="X58" s="13"/>
      <c r="Y58" s="67"/>
      <c r="Z58" s="18"/>
      <c r="AA58" s="68"/>
      <c r="AB58" s="144"/>
      <c r="AC58" s="13"/>
      <c r="AD58" s="124"/>
      <c r="AE58" s="68"/>
      <c r="AF58" s="13"/>
      <c r="AG58" s="13"/>
      <c r="AH58" s="13"/>
      <c r="AI58" s="3"/>
      <c r="AJ58" s="13"/>
      <c r="AK58" s="13"/>
      <c r="AL58" s="13"/>
      <c r="AM58" s="13"/>
      <c r="AN58" s="13"/>
      <c r="AO58" s="13"/>
      <c r="AP58" s="13"/>
      <c r="AQ58" s="3"/>
      <c r="AR58" s="3"/>
    </row>
    <row r="59" spans="11:53" x14ac:dyDescent="0.5">
      <c r="R59" s="123"/>
      <c r="S59" s="3"/>
      <c r="T59" s="67"/>
      <c r="U59" s="5"/>
      <c r="V59" s="67"/>
      <c r="W59" s="18"/>
      <c r="X59" s="13"/>
      <c r="Y59" s="67"/>
      <c r="Z59" s="18"/>
      <c r="AA59" s="68"/>
      <c r="AB59" s="144"/>
      <c r="AC59" s="13"/>
      <c r="AD59" s="124"/>
      <c r="AE59" s="68"/>
      <c r="AF59" s="13"/>
      <c r="AG59" s="13"/>
      <c r="AH59" s="13"/>
      <c r="AI59" s="3"/>
      <c r="AJ59" s="13"/>
      <c r="AK59" s="13"/>
      <c r="AL59" s="13"/>
      <c r="AM59" s="13"/>
      <c r="AN59" s="13"/>
      <c r="AO59" s="13"/>
      <c r="AP59" s="13"/>
      <c r="AQ59" s="3"/>
      <c r="AR59" s="3"/>
    </row>
    <row r="60" spans="11:53" x14ac:dyDescent="0.5">
      <c r="K60"/>
      <c r="M60"/>
      <c r="R60" s="123"/>
      <c r="S60" s="3"/>
      <c r="T60" s="67"/>
      <c r="U60" s="5"/>
      <c r="V60" s="67"/>
      <c r="W60" s="18"/>
      <c r="X60" s="13"/>
      <c r="Y60" s="67"/>
      <c r="Z60" s="18"/>
      <c r="AA60" s="68"/>
      <c r="AB60" s="144"/>
      <c r="AC60" s="13"/>
      <c r="AD60" s="124"/>
      <c r="AE60" s="68"/>
      <c r="AF60" s="13"/>
      <c r="AG60" s="13"/>
      <c r="AH60" s="13"/>
      <c r="AI60" s="3"/>
      <c r="AJ60" s="13"/>
      <c r="AK60" s="13"/>
      <c r="AL60" s="13"/>
      <c r="AM60" s="13"/>
      <c r="AN60" s="13"/>
      <c r="AO60" s="13"/>
      <c r="AP60" s="13"/>
      <c r="AQ60" s="3"/>
      <c r="AR60" s="3"/>
    </row>
    <row r="61" spans="11:53" x14ac:dyDescent="0.5">
      <c r="R61" s="123"/>
      <c r="S61" s="3"/>
      <c r="T61" s="67"/>
      <c r="U61" s="5"/>
      <c r="V61" s="67"/>
      <c r="W61" s="18"/>
      <c r="X61" s="13"/>
      <c r="Y61" s="67"/>
      <c r="Z61" s="18"/>
      <c r="AA61" s="68"/>
      <c r="AB61" s="144"/>
      <c r="AC61" s="13"/>
      <c r="AD61" s="124"/>
      <c r="AE61" s="68"/>
      <c r="AF61" s="13"/>
      <c r="AG61" s="13"/>
      <c r="AH61" s="13"/>
      <c r="AI61" s="3"/>
      <c r="AJ61" s="13"/>
      <c r="AK61" s="13"/>
      <c r="AL61" s="13"/>
      <c r="AM61" s="13"/>
      <c r="AN61" s="13"/>
      <c r="AO61" s="13"/>
      <c r="AP61" s="13"/>
      <c r="AQ61" s="3"/>
      <c r="AR61" s="3"/>
    </row>
    <row r="62" spans="11:53" x14ac:dyDescent="0.5">
      <c r="K62"/>
      <c r="M62"/>
      <c r="R62" s="123"/>
      <c r="S62" s="3"/>
      <c r="T62" s="67"/>
      <c r="U62" s="5"/>
      <c r="V62" s="67"/>
      <c r="W62" s="18"/>
      <c r="X62" s="13"/>
      <c r="Y62" s="67"/>
      <c r="Z62" s="18"/>
      <c r="AA62" s="68"/>
      <c r="AB62" s="144"/>
      <c r="AC62" s="13"/>
      <c r="AD62" s="124"/>
      <c r="AE62" s="68"/>
      <c r="AF62" s="13"/>
      <c r="AG62" s="13"/>
      <c r="AH62" s="13"/>
      <c r="AI62" s="3"/>
      <c r="AJ62" s="13"/>
      <c r="AK62" s="13"/>
      <c r="AL62" s="13"/>
      <c r="AM62" s="13"/>
      <c r="AN62" s="13"/>
      <c r="AO62" s="13"/>
      <c r="AP62" s="13"/>
      <c r="AQ62" s="3"/>
      <c r="AR62" s="3"/>
    </row>
    <row r="63" spans="11:53" x14ac:dyDescent="0.5">
      <c r="R63" s="123"/>
      <c r="S63" s="3"/>
      <c r="T63" s="67"/>
      <c r="U63" s="5"/>
      <c r="V63" s="67"/>
      <c r="W63" s="18"/>
      <c r="X63" s="13"/>
      <c r="Y63" s="67"/>
      <c r="Z63" s="18"/>
      <c r="AA63" s="68"/>
      <c r="AB63" s="144"/>
      <c r="AC63" s="13"/>
      <c r="AD63" s="124"/>
      <c r="AE63" s="68"/>
      <c r="AF63" s="13"/>
      <c r="AG63" s="13"/>
      <c r="AH63" s="13"/>
      <c r="AI63" s="3"/>
      <c r="AJ63" s="13"/>
      <c r="AK63" s="13"/>
      <c r="AL63" s="13"/>
      <c r="AM63" s="13"/>
      <c r="AN63" s="13"/>
      <c r="AO63" s="13"/>
      <c r="AP63" s="13"/>
      <c r="AQ63" s="3"/>
      <c r="AR63" s="3"/>
    </row>
    <row r="64" spans="11:53" x14ac:dyDescent="0.5">
      <c r="K64"/>
      <c r="M64"/>
      <c r="R64" s="123"/>
      <c r="S64" s="3"/>
      <c r="T64" s="67"/>
      <c r="U64" s="5"/>
      <c r="V64" s="67"/>
      <c r="W64" s="18"/>
      <c r="X64" s="13"/>
      <c r="Y64" s="67"/>
      <c r="Z64" s="18"/>
      <c r="AA64" s="68"/>
      <c r="AB64" s="144"/>
      <c r="AC64" s="13"/>
      <c r="AD64" s="124"/>
      <c r="AE64" s="68"/>
      <c r="AF64" s="13"/>
      <c r="AG64" s="13"/>
      <c r="AH64" s="13"/>
      <c r="AI64" s="3"/>
      <c r="AJ64" s="13"/>
      <c r="AK64" s="13"/>
      <c r="AL64" s="13"/>
      <c r="AM64" s="13"/>
      <c r="AN64" s="13"/>
      <c r="AO64" s="13"/>
      <c r="AP64" s="13"/>
      <c r="AQ64" s="3"/>
      <c r="AR64" s="3"/>
    </row>
    <row r="65" spans="11:49" x14ac:dyDescent="0.5">
      <c r="R65" s="123"/>
      <c r="S65" s="3"/>
      <c r="T65" s="67"/>
      <c r="U65" s="5"/>
      <c r="V65" s="67"/>
      <c r="W65" s="18"/>
      <c r="X65" s="13"/>
      <c r="Y65" s="67"/>
      <c r="Z65" s="18"/>
      <c r="AA65" s="68"/>
      <c r="AB65" s="144"/>
      <c r="AC65" s="13"/>
      <c r="AD65" s="124"/>
      <c r="AE65" s="68"/>
      <c r="AF65" s="13"/>
      <c r="AG65" s="13"/>
      <c r="AH65" s="13"/>
      <c r="AI65" s="3"/>
      <c r="AJ65" s="13"/>
      <c r="AK65" s="13"/>
      <c r="AL65" s="13"/>
      <c r="AM65" s="13"/>
      <c r="AN65" s="13"/>
      <c r="AO65" s="13"/>
      <c r="AP65" s="13"/>
      <c r="AQ65" s="3"/>
      <c r="AR65" s="3"/>
    </row>
    <row r="66" spans="11:49" x14ac:dyDescent="0.5">
      <c r="K66"/>
      <c r="M66"/>
      <c r="R66" s="123"/>
      <c r="S66" s="3"/>
      <c r="T66" s="67"/>
      <c r="U66" s="5"/>
      <c r="V66" s="67"/>
      <c r="W66" s="18"/>
      <c r="X66" s="13"/>
      <c r="Y66" s="67"/>
      <c r="Z66" s="18"/>
      <c r="AA66" s="68"/>
      <c r="AB66" s="144"/>
      <c r="AC66" s="13"/>
      <c r="AD66" s="124"/>
      <c r="AE66" s="68"/>
      <c r="AF66" s="13"/>
      <c r="AG66" s="13"/>
      <c r="AH66" s="13"/>
      <c r="AI66" s="3"/>
      <c r="AJ66" s="13"/>
      <c r="AK66" s="13"/>
      <c r="AL66" s="13"/>
      <c r="AM66" s="13"/>
      <c r="AN66" s="13"/>
      <c r="AO66" s="13"/>
      <c r="AP66" s="13"/>
      <c r="AQ66" s="3"/>
      <c r="AR66" s="3"/>
    </row>
    <row r="67" spans="11:49" x14ac:dyDescent="0.5">
      <c r="R67" s="123"/>
      <c r="S67" s="3"/>
      <c r="T67" s="67"/>
      <c r="U67" s="5"/>
      <c r="V67" s="67"/>
      <c r="W67" s="18"/>
      <c r="X67" s="13"/>
      <c r="Y67" s="67"/>
      <c r="Z67" s="18"/>
      <c r="AA67" s="68"/>
      <c r="AB67" s="144"/>
      <c r="AC67" s="13"/>
      <c r="AD67" s="124"/>
      <c r="AE67" s="68"/>
      <c r="AF67" s="13"/>
      <c r="AG67" s="13"/>
      <c r="AH67" s="13"/>
      <c r="AI67" s="3"/>
      <c r="AJ67" s="13"/>
      <c r="AK67" s="13"/>
      <c r="AL67" s="13"/>
      <c r="AM67" s="13"/>
      <c r="AN67" s="13"/>
      <c r="AO67" s="13"/>
      <c r="AP67" s="13"/>
      <c r="AQ67" s="3"/>
      <c r="AR67" s="3"/>
    </row>
    <row r="68" spans="11:49" x14ac:dyDescent="0.5">
      <c r="K68"/>
      <c r="M68"/>
      <c r="R68" s="123"/>
      <c r="S68" s="3"/>
      <c r="T68" s="67"/>
      <c r="U68" s="5"/>
      <c r="V68" s="67"/>
      <c r="W68" s="18"/>
      <c r="X68" s="13"/>
      <c r="Y68" s="67"/>
      <c r="Z68" s="18"/>
      <c r="AA68" s="68"/>
      <c r="AB68" s="144"/>
      <c r="AC68" s="13"/>
      <c r="AD68" s="124"/>
      <c r="AE68" s="68"/>
      <c r="AF68" s="13"/>
      <c r="AG68" s="13"/>
      <c r="AH68" s="13"/>
      <c r="AI68" s="3"/>
      <c r="AJ68" s="13"/>
      <c r="AK68" s="13"/>
      <c r="AL68" s="13"/>
      <c r="AM68" s="13"/>
      <c r="AN68" s="13"/>
      <c r="AO68" s="13"/>
      <c r="AP68" s="13"/>
      <c r="AQ68" s="3"/>
      <c r="AR68" s="3"/>
    </row>
    <row r="69" spans="11:49" x14ac:dyDescent="0.5">
      <c r="R69" s="123"/>
      <c r="S69" s="3"/>
      <c r="T69" s="67"/>
      <c r="U69" s="5"/>
      <c r="V69" s="67"/>
      <c r="W69" s="18"/>
      <c r="X69" s="13"/>
      <c r="Y69" s="67"/>
      <c r="Z69" s="18"/>
      <c r="AA69" s="68"/>
      <c r="AB69" s="144"/>
      <c r="AC69" s="13"/>
      <c r="AD69" s="124"/>
      <c r="AE69" s="68"/>
      <c r="AF69" s="13"/>
      <c r="AG69" s="13"/>
      <c r="AH69" s="13"/>
      <c r="AI69" s="3"/>
      <c r="AJ69" s="13"/>
      <c r="AK69" s="13"/>
      <c r="AL69" s="13"/>
      <c r="AM69" s="13"/>
      <c r="AN69" s="13"/>
      <c r="AO69" s="13"/>
      <c r="AP69" s="13"/>
      <c r="AQ69" s="3"/>
      <c r="AR69" s="3"/>
    </row>
    <row r="70" spans="11:49" x14ac:dyDescent="0.5">
      <c r="K70"/>
      <c r="M70"/>
      <c r="R70" s="123"/>
      <c r="S70" s="3"/>
      <c r="T70" s="67"/>
      <c r="U70" s="5"/>
      <c r="V70" s="67"/>
      <c r="W70" s="18"/>
      <c r="X70" s="13"/>
      <c r="Y70" s="67"/>
      <c r="Z70" s="18"/>
      <c r="AA70" s="68"/>
      <c r="AB70" s="144"/>
      <c r="AC70" s="13"/>
      <c r="AD70" s="124"/>
      <c r="AE70" s="68"/>
      <c r="AF70" s="13"/>
      <c r="AG70" s="13"/>
      <c r="AH70" s="13"/>
      <c r="AI70" s="3"/>
      <c r="AJ70" s="13"/>
      <c r="AK70" s="13"/>
      <c r="AL70" s="13"/>
      <c r="AM70" s="13"/>
      <c r="AN70" s="13"/>
      <c r="AO70" s="13"/>
      <c r="AP70" s="13"/>
      <c r="AQ70" s="3"/>
      <c r="AR70" s="3"/>
    </row>
    <row r="71" spans="11:49" x14ac:dyDescent="0.5">
      <c r="R71" s="123"/>
      <c r="S71" s="3"/>
      <c r="T71" s="67"/>
      <c r="U71" s="5"/>
      <c r="V71" s="67"/>
      <c r="W71" s="18"/>
      <c r="X71" s="13"/>
      <c r="Y71" s="67"/>
      <c r="Z71" s="18"/>
      <c r="AA71" s="68"/>
      <c r="AB71" s="144"/>
      <c r="AC71" s="13"/>
      <c r="AD71" s="124"/>
      <c r="AE71" s="68"/>
      <c r="AF71" s="13"/>
      <c r="AG71" s="13"/>
      <c r="AH71" s="13"/>
      <c r="AI71" s="3"/>
      <c r="AJ71" s="13"/>
      <c r="AK71" s="13"/>
      <c r="AL71" s="13"/>
      <c r="AM71" s="13"/>
      <c r="AN71" s="13"/>
      <c r="AO71" s="13"/>
      <c r="AP71" s="13"/>
      <c r="AQ71" s="3"/>
      <c r="AR71" s="3"/>
    </row>
    <row r="72" spans="11:49" x14ac:dyDescent="0.5">
      <c r="K72"/>
      <c r="M72"/>
      <c r="R72" s="123"/>
      <c r="S72" s="3"/>
      <c r="T72" s="67"/>
      <c r="U72" s="5"/>
      <c r="V72" s="67"/>
      <c r="W72" s="18"/>
      <c r="X72" s="13"/>
      <c r="Y72" s="67"/>
      <c r="Z72" s="18"/>
      <c r="AA72" s="68"/>
      <c r="AB72" s="144"/>
      <c r="AC72" s="13"/>
      <c r="AD72" s="124"/>
      <c r="AE72" s="68"/>
      <c r="AF72" s="13"/>
      <c r="AG72" s="13"/>
      <c r="AH72" s="13"/>
      <c r="AI72" s="3"/>
      <c r="AJ72" s="13"/>
      <c r="AK72" s="13"/>
      <c r="AL72" s="13"/>
      <c r="AM72" s="13"/>
      <c r="AN72" s="13"/>
      <c r="AO72" s="13"/>
      <c r="AP72" s="13"/>
      <c r="AQ72" s="3"/>
      <c r="AR72" s="3"/>
    </row>
    <row r="73" spans="11:49" x14ac:dyDescent="0.5">
      <c r="R73" s="123"/>
      <c r="S73" s="3"/>
      <c r="T73" s="67"/>
      <c r="U73" s="5"/>
      <c r="V73" s="67"/>
      <c r="W73" s="18"/>
      <c r="X73" s="13"/>
      <c r="Y73" s="67"/>
      <c r="Z73" s="18"/>
      <c r="AA73" s="68"/>
      <c r="AB73" s="144"/>
      <c r="AC73" s="13"/>
      <c r="AD73" s="124"/>
      <c r="AE73" s="68"/>
      <c r="AF73" s="13"/>
      <c r="AG73" s="13"/>
      <c r="AH73" s="13"/>
      <c r="AI73" s="3"/>
      <c r="AJ73" s="13"/>
      <c r="AK73" s="13"/>
      <c r="AL73" s="13"/>
      <c r="AM73" s="13"/>
      <c r="AN73" s="13"/>
      <c r="AO73" s="13"/>
      <c r="AP73" s="13"/>
      <c r="AQ73" s="3"/>
      <c r="AR73" s="3"/>
    </row>
    <row r="74" spans="11:49" x14ac:dyDescent="0.5">
      <c r="K74"/>
      <c r="M74"/>
      <c r="R74" s="123"/>
      <c r="S74" s="3"/>
      <c r="T74" s="67"/>
      <c r="U74" s="5"/>
      <c r="V74" s="67"/>
      <c r="W74" s="18"/>
      <c r="X74" s="13"/>
      <c r="Y74" s="67"/>
      <c r="Z74" s="18"/>
      <c r="AA74" s="68"/>
      <c r="AB74" s="144"/>
      <c r="AC74" s="13"/>
      <c r="AD74" s="124"/>
      <c r="AE74" s="68"/>
      <c r="AF74" s="13"/>
      <c r="AG74" s="13"/>
      <c r="AH74" s="13"/>
      <c r="AI74" s="3"/>
      <c r="AJ74" s="13"/>
      <c r="AK74" s="13"/>
      <c r="AL74" s="13"/>
      <c r="AM74" s="13"/>
      <c r="AN74" s="13"/>
      <c r="AO74" s="13"/>
      <c r="AP74" s="13"/>
      <c r="AQ74" s="6"/>
      <c r="AR74" s="14"/>
      <c r="AS74" s="14"/>
      <c r="AT74" s="13"/>
      <c r="AU74" s="7"/>
      <c r="AV74" s="3"/>
      <c r="AW74" s="3"/>
    </row>
    <row r="75" spans="11:49" x14ac:dyDescent="0.5">
      <c r="R75" s="123"/>
      <c r="S75" s="3"/>
      <c r="T75" s="67"/>
      <c r="U75" s="5"/>
      <c r="V75" s="67"/>
      <c r="W75" s="18"/>
      <c r="X75" s="13"/>
      <c r="Y75" s="67"/>
      <c r="Z75" s="18"/>
      <c r="AA75" s="68"/>
      <c r="AB75" s="144"/>
      <c r="AC75" s="13"/>
      <c r="AD75" s="124"/>
      <c r="AE75" s="68"/>
      <c r="AF75" s="13"/>
      <c r="AG75" s="13"/>
      <c r="AH75" s="13"/>
      <c r="AI75" s="3"/>
      <c r="AJ75" s="13"/>
      <c r="AK75" s="13"/>
      <c r="AL75" s="13"/>
      <c r="AM75" s="13"/>
      <c r="AN75" s="13"/>
      <c r="AO75" s="13"/>
      <c r="AP75" s="13"/>
      <c r="AQ75" s="6"/>
      <c r="AR75" s="14"/>
      <c r="AS75" s="14"/>
      <c r="AT75" s="13"/>
      <c r="AU75" s="7"/>
      <c r="AV75" s="3"/>
      <c r="AW75" s="3"/>
    </row>
    <row r="76" spans="11:49" x14ac:dyDescent="0.5">
      <c r="K76"/>
      <c r="M76"/>
      <c r="R76" s="123"/>
      <c r="S76" s="3"/>
      <c r="T76" s="67"/>
      <c r="U76" s="5"/>
      <c r="V76" s="67"/>
      <c r="W76" s="18"/>
      <c r="X76" s="13"/>
      <c r="Y76" s="67"/>
      <c r="Z76" s="18"/>
      <c r="AA76" s="68"/>
      <c r="AB76" s="144"/>
      <c r="AC76" s="13"/>
      <c r="AD76" s="124"/>
      <c r="AE76" s="68"/>
      <c r="AF76" s="13"/>
      <c r="AG76" s="13"/>
      <c r="AH76" s="13"/>
      <c r="AI76" s="3"/>
      <c r="AJ76" s="13"/>
      <c r="AK76" s="13"/>
      <c r="AL76" s="13"/>
      <c r="AM76" s="13"/>
      <c r="AN76" s="13"/>
      <c r="AO76" s="13"/>
      <c r="AP76" s="13"/>
      <c r="AQ76" s="6"/>
      <c r="AR76" s="14"/>
      <c r="AS76" s="14"/>
      <c r="AT76" s="13"/>
      <c r="AU76" s="7"/>
      <c r="AV76" s="3"/>
      <c r="AW76" s="3"/>
    </row>
    <row r="77" spans="11:49" x14ac:dyDescent="0.5">
      <c r="R77" s="123"/>
      <c r="S77" s="3"/>
      <c r="T77" s="67"/>
      <c r="U77" s="5"/>
      <c r="V77" s="67"/>
      <c r="W77" s="18"/>
      <c r="X77" s="13"/>
      <c r="Y77" s="67"/>
      <c r="Z77" s="18"/>
      <c r="AA77" s="68"/>
      <c r="AB77" s="144"/>
      <c r="AC77" s="13"/>
      <c r="AD77" s="124"/>
      <c r="AE77" s="68"/>
      <c r="AF77" s="13"/>
      <c r="AG77" s="13"/>
      <c r="AH77" s="13"/>
      <c r="AI77" s="3"/>
      <c r="AJ77" s="13"/>
      <c r="AK77" s="13"/>
      <c r="AL77" s="13"/>
      <c r="AM77" s="13"/>
      <c r="AN77" s="13"/>
      <c r="AO77" s="13"/>
      <c r="AP77" s="13"/>
      <c r="AQ77" s="6"/>
      <c r="AR77" s="14"/>
      <c r="AS77" s="14"/>
      <c r="AT77" s="14"/>
      <c r="AU77" s="7"/>
      <c r="AV77" s="3"/>
      <c r="AW77" s="3"/>
    </row>
    <row r="78" spans="11:49" x14ac:dyDescent="0.5">
      <c r="K78"/>
      <c r="M78"/>
      <c r="R78" s="123"/>
      <c r="S78" s="3"/>
      <c r="T78" s="67"/>
      <c r="U78" s="5"/>
      <c r="V78" s="67"/>
      <c r="W78" s="18"/>
      <c r="X78" s="13"/>
      <c r="Y78" s="67"/>
      <c r="Z78" s="18"/>
      <c r="AA78" s="68"/>
      <c r="AB78" s="144"/>
      <c r="AC78" s="13"/>
      <c r="AD78" s="124"/>
      <c r="AE78" s="68"/>
      <c r="AF78" s="13"/>
      <c r="AG78" s="13"/>
      <c r="AH78" s="13"/>
      <c r="AI78" s="3"/>
      <c r="AJ78" s="13"/>
      <c r="AK78" s="13"/>
      <c r="AL78" s="13"/>
      <c r="AM78" s="13"/>
      <c r="AN78" s="13"/>
      <c r="AO78" s="13"/>
      <c r="AP78" s="13"/>
      <c r="AQ78" s="6"/>
      <c r="AR78" s="14"/>
      <c r="AS78" s="14"/>
      <c r="AT78" s="14"/>
      <c r="AU78" s="7"/>
      <c r="AV78" s="3"/>
      <c r="AW78" s="3"/>
    </row>
    <row r="79" spans="11:49" x14ac:dyDescent="0.5">
      <c r="R79" s="123"/>
      <c r="S79" s="3"/>
      <c r="T79" s="67"/>
      <c r="U79" s="5"/>
      <c r="V79" s="67"/>
      <c r="W79" s="18"/>
      <c r="X79" s="13"/>
      <c r="Y79" s="67"/>
      <c r="Z79" s="18"/>
      <c r="AA79" s="68"/>
      <c r="AB79" s="144"/>
      <c r="AC79" s="13"/>
      <c r="AD79" s="124"/>
      <c r="AE79" s="68"/>
      <c r="AF79" s="13"/>
      <c r="AG79" s="13"/>
      <c r="AH79" s="13"/>
      <c r="AI79" s="3"/>
      <c r="AJ79" s="13"/>
      <c r="AK79" s="13"/>
      <c r="AL79" s="13"/>
      <c r="AM79" s="13"/>
      <c r="AN79" s="13"/>
      <c r="AO79" s="13"/>
      <c r="AP79" s="13"/>
      <c r="AQ79" s="6"/>
      <c r="AR79" s="14"/>
      <c r="AS79" s="14"/>
      <c r="AT79" s="14"/>
      <c r="AU79" s="7"/>
      <c r="AV79" s="3"/>
      <c r="AW79" s="3"/>
    </row>
    <row r="80" spans="11:49" x14ac:dyDescent="0.5">
      <c r="K80"/>
      <c r="M80"/>
      <c r="R80" s="123"/>
      <c r="S80" s="3"/>
      <c r="T80" s="67"/>
      <c r="U80" s="5"/>
      <c r="V80" s="67"/>
      <c r="W80" s="18"/>
      <c r="X80" s="13"/>
      <c r="Y80" s="67"/>
      <c r="Z80" s="18"/>
      <c r="AA80" s="68"/>
      <c r="AB80" s="144"/>
      <c r="AC80" s="13"/>
      <c r="AD80" s="124"/>
      <c r="AE80" s="68"/>
      <c r="AF80" s="13"/>
      <c r="AG80" s="13"/>
      <c r="AH80" s="13"/>
      <c r="AI80" s="3"/>
      <c r="AJ80" s="13"/>
      <c r="AK80" s="13"/>
      <c r="AL80" s="13"/>
      <c r="AM80" s="13"/>
      <c r="AN80" s="13"/>
      <c r="AO80" s="13"/>
      <c r="AP80" s="13"/>
      <c r="AQ80" s="6"/>
      <c r="AR80" s="14"/>
      <c r="AS80" s="14"/>
      <c r="AT80" s="14"/>
      <c r="AU80" s="7"/>
      <c r="AV80" s="3"/>
      <c r="AW80" s="3"/>
    </row>
    <row r="81" spans="8:51" x14ac:dyDescent="0.5">
      <c r="R81" s="123"/>
      <c r="S81" s="3"/>
      <c r="T81" s="67"/>
      <c r="U81" s="5"/>
      <c r="V81" s="67"/>
      <c r="W81" s="18"/>
      <c r="X81" s="13"/>
      <c r="Y81" s="67"/>
      <c r="Z81" s="18"/>
      <c r="AA81" s="68"/>
      <c r="AB81" s="145"/>
      <c r="AC81" s="3"/>
      <c r="AD81" s="124"/>
      <c r="AE81" s="68"/>
      <c r="AF81" s="13"/>
      <c r="AG81" s="13"/>
      <c r="AH81" s="13"/>
      <c r="AI81" s="3"/>
      <c r="AJ81" s="13"/>
      <c r="AK81" s="13"/>
      <c r="AL81" s="13"/>
      <c r="AM81" s="13"/>
      <c r="AN81" s="13"/>
      <c r="AO81" s="13"/>
      <c r="AP81" s="13"/>
      <c r="AQ81" s="6"/>
      <c r="AR81" s="14"/>
      <c r="AS81" s="14"/>
      <c r="AT81" s="7"/>
      <c r="AU81" s="7"/>
      <c r="AV81" s="3"/>
      <c r="AW81" s="3"/>
    </row>
    <row r="82" spans="8:51" x14ac:dyDescent="0.5">
      <c r="K82"/>
      <c r="M82"/>
      <c r="R82" s="123"/>
      <c r="S82" s="3"/>
      <c r="T82" s="67"/>
      <c r="U82" s="5"/>
      <c r="V82" s="67"/>
      <c r="W82" s="18"/>
      <c r="X82" s="13"/>
      <c r="Y82" s="67"/>
      <c r="Z82" s="18"/>
      <c r="AA82" s="68"/>
      <c r="AB82" s="145"/>
      <c r="AC82" s="3"/>
      <c r="AD82" s="124"/>
      <c r="AE82" s="68"/>
      <c r="AF82" s="13"/>
      <c r="AG82" s="13"/>
      <c r="AH82" s="13"/>
      <c r="AI82" s="3"/>
      <c r="AJ82" s="13"/>
      <c r="AK82" s="13"/>
      <c r="AL82" s="13"/>
      <c r="AM82" s="13"/>
      <c r="AN82" s="13"/>
      <c r="AO82" s="13"/>
      <c r="AP82" s="13"/>
      <c r="AQ82" s="6"/>
      <c r="AR82" s="14"/>
      <c r="AS82" s="14"/>
      <c r="AT82" s="7"/>
      <c r="AU82" s="7"/>
      <c r="AV82" s="3"/>
      <c r="AW82" s="3"/>
    </row>
    <row r="83" spans="8:51" x14ac:dyDescent="0.5">
      <c r="R83" s="123"/>
      <c r="S83" s="3"/>
      <c r="T83" s="67"/>
      <c r="U83" s="5"/>
      <c r="V83" s="67"/>
      <c r="W83" s="18"/>
      <c r="X83" s="13"/>
      <c r="Y83" s="67"/>
      <c r="Z83" s="18"/>
      <c r="AA83" s="68"/>
      <c r="AB83" s="144"/>
      <c r="AC83" s="13"/>
      <c r="AD83" s="124"/>
      <c r="AE83" s="68"/>
      <c r="AF83" s="13"/>
      <c r="AG83" s="13"/>
      <c r="AH83" s="13"/>
      <c r="AI83" s="3"/>
      <c r="AJ83" s="13"/>
      <c r="AK83" s="13"/>
      <c r="AL83" s="13"/>
      <c r="AM83" s="13"/>
      <c r="AN83" s="13"/>
      <c r="AO83" s="13"/>
      <c r="AP83" s="13"/>
      <c r="AQ83" s="6"/>
      <c r="AR83" s="14"/>
      <c r="AS83" s="14"/>
      <c r="AT83" s="7"/>
      <c r="AU83" s="7"/>
      <c r="AV83" s="3"/>
      <c r="AW83" s="3"/>
    </row>
    <row r="84" spans="8:51" x14ac:dyDescent="0.5">
      <c r="K84"/>
      <c r="M84"/>
      <c r="R84" s="123"/>
      <c r="S84" s="3"/>
      <c r="T84" s="67"/>
      <c r="U84" s="5"/>
      <c r="V84" s="67"/>
      <c r="W84" s="18"/>
      <c r="X84" s="13"/>
      <c r="Y84" s="67"/>
      <c r="Z84" s="18"/>
      <c r="AA84" s="3"/>
      <c r="AB84" s="144"/>
      <c r="AC84" s="13"/>
      <c r="AD84" s="12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13"/>
      <c r="AP84" s="13"/>
      <c r="AQ84" s="13"/>
      <c r="AR84" s="3"/>
      <c r="AS84" s="6"/>
      <c r="AT84" s="14"/>
      <c r="AU84" s="14"/>
      <c r="AV84" s="7"/>
      <c r="AW84" s="7"/>
      <c r="AX84" s="3"/>
      <c r="AY84" s="3"/>
    </row>
    <row r="85" spans="8:51" x14ac:dyDescent="0.5">
      <c r="R85" s="123"/>
      <c r="S85" s="3"/>
      <c r="T85" s="67"/>
      <c r="U85" s="5"/>
      <c r="V85" s="67"/>
      <c r="W85" s="18"/>
      <c r="X85" s="13"/>
      <c r="Y85" s="67"/>
      <c r="Z85" s="18"/>
      <c r="AA85" s="3"/>
      <c r="AB85" s="144"/>
      <c r="AC85" s="13"/>
      <c r="AD85" s="12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13"/>
      <c r="AR85" s="3"/>
      <c r="AS85" s="6"/>
      <c r="AT85" s="14"/>
      <c r="AU85" s="14"/>
      <c r="AV85" s="7"/>
      <c r="AW85" s="7"/>
      <c r="AX85" s="3"/>
      <c r="AY85" s="3"/>
    </row>
    <row r="86" spans="8:51" x14ac:dyDescent="0.5">
      <c r="K86"/>
      <c r="M86"/>
      <c r="R86" s="123"/>
      <c r="S86" s="3"/>
      <c r="T86" s="67"/>
      <c r="U86" s="5"/>
      <c r="V86" s="67"/>
      <c r="W86" s="18"/>
      <c r="X86" s="13"/>
      <c r="Y86" s="67"/>
      <c r="Z86" s="18"/>
      <c r="AA86" s="68"/>
      <c r="AB86" s="144"/>
      <c r="AC86" s="13"/>
      <c r="AD86" s="124"/>
      <c r="AE86" s="68"/>
      <c r="AF86" s="13"/>
      <c r="AG86" s="13"/>
      <c r="AH86" s="13"/>
      <c r="AI86" s="3"/>
      <c r="AJ86" s="13"/>
      <c r="AK86" s="13"/>
      <c r="AL86" s="13"/>
      <c r="AM86" s="13"/>
      <c r="AN86" s="13"/>
      <c r="AO86" s="3"/>
      <c r="AP86" s="3"/>
      <c r="AQ86" s="13"/>
      <c r="AR86" s="3"/>
      <c r="AS86" s="6"/>
      <c r="AT86" s="14"/>
      <c r="AU86" s="14"/>
      <c r="AV86" s="7"/>
      <c r="AW86" s="7"/>
      <c r="AX86" s="3"/>
      <c r="AY86" s="3"/>
    </row>
    <row r="87" spans="8:51" x14ac:dyDescent="0.5">
      <c r="R87" s="123"/>
      <c r="S87" s="3"/>
      <c r="T87" s="67"/>
      <c r="U87" s="5"/>
      <c r="V87" s="67"/>
      <c r="W87" s="18"/>
      <c r="X87" s="13"/>
      <c r="Y87" s="67"/>
      <c r="Z87" s="18"/>
      <c r="AA87" s="68"/>
      <c r="AB87" s="144"/>
      <c r="AC87" s="13"/>
      <c r="AD87" s="124"/>
      <c r="AE87" s="68"/>
      <c r="AF87" s="13"/>
      <c r="AG87" s="13"/>
      <c r="AH87" s="13"/>
      <c r="AI87" s="3"/>
      <c r="AJ87" s="13"/>
      <c r="AK87" s="13"/>
      <c r="AL87" s="13"/>
      <c r="AM87" s="13"/>
      <c r="AN87" s="13"/>
      <c r="AO87" s="13"/>
      <c r="AP87" s="13"/>
      <c r="AQ87" s="13"/>
      <c r="AR87" s="3"/>
      <c r="AS87" s="6"/>
      <c r="AT87" s="14"/>
      <c r="AU87" s="14"/>
      <c r="AV87" s="7"/>
      <c r="AW87" s="7"/>
      <c r="AX87" s="3"/>
      <c r="AY87" s="3"/>
    </row>
    <row r="88" spans="8:51" x14ac:dyDescent="0.5">
      <c r="H88" s="3"/>
      <c r="J88" s="3"/>
      <c r="L88" s="3"/>
      <c r="N88" s="3"/>
      <c r="O88" s="3"/>
      <c r="P88" s="3"/>
      <c r="Q88" s="3"/>
      <c r="R88" s="123"/>
      <c r="S88" s="3"/>
      <c r="T88" s="67"/>
      <c r="U88" s="5"/>
      <c r="V88" s="67"/>
      <c r="W88" s="18"/>
      <c r="X88" s="13"/>
      <c r="Y88" s="67"/>
      <c r="Z88" s="18"/>
      <c r="AA88" s="68"/>
      <c r="AB88" s="144"/>
      <c r="AC88" s="13"/>
      <c r="AD88" s="124"/>
      <c r="AE88" s="68"/>
      <c r="AF88" s="13"/>
      <c r="AG88" s="13"/>
      <c r="AH88" s="13"/>
      <c r="AI88" s="3"/>
      <c r="AJ88" s="13"/>
      <c r="AK88" s="13"/>
      <c r="AL88" s="13"/>
      <c r="AM88" s="13"/>
      <c r="AN88" s="13"/>
      <c r="AO88" s="13"/>
      <c r="AP88" s="13"/>
      <c r="AQ88" s="13"/>
      <c r="AR88" s="3"/>
      <c r="AS88" s="6"/>
      <c r="AT88" s="14"/>
      <c r="AU88" s="14"/>
      <c r="AV88" s="7"/>
      <c r="AW88" s="7"/>
      <c r="AX88" s="3"/>
      <c r="AY88" s="3"/>
    </row>
    <row r="89" spans="8:51" x14ac:dyDescent="0.5">
      <c r="H89" s="3"/>
      <c r="J89" s="3"/>
      <c r="L89" s="3"/>
      <c r="N89" s="3"/>
      <c r="O89" s="3"/>
      <c r="P89" s="3"/>
      <c r="Q89" s="3"/>
      <c r="R89" s="123"/>
      <c r="S89" s="3"/>
      <c r="T89" s="67"/>
      <c r="U89" s="5"/>
      <c r="V89" s="67"/>
      <c r="W89" s="18"/>
      <c r="X89" s="13"/>
      <c r="Y89" s="67"/>
      <c r="Z89" s="18"/>
      <c r="AA89" s="68"/>
      <c r="AB89" s="144"/>
      <c r="AC89" s="13"/>
      <c r="AD89" s="124"/>
      <c r="AE89" s="68"/>
      <c r="AF89" s="13"/>
      <c r="AG89" s="13"/>
      <c r="AH89" s="13"/>
      <c r="AI89" s="3"/>
      <c r="AJ89" s="13"/>
      <c r="AK89" s="13"/>
      <c r="AL89" s="13"/>
      <c r="AM89" s="13"/>
      <c r="AN89" s="13"/>
      <c r="AO89" s="13"/>
      <c r="AP89" s="13"/>
      <c r="AQ89" s="13"/>
      <c r="AR89" s="3"/>
      <c r="AS89" s="6"/>
      <c r="AT89" s="7"/>
      <c r="AU89" s="7"/>
      <c r="AV89" s="7"/>
      <c r="AW89" s="7"/>
      <c r="AX89" s="3"/>
      <c r="AY89" s="3"/>
    </row>
    <row r="90" spans="8:51" x14ac:dyDescent="0.5">
      <c r="H90" s="3"/>
      <c r="J90" s="3"/>
      <c r="L90" s="3"/>
      <c r="N90" s="3"/>
      <c r="O90" s="3"/>
      <c r="P90" s="3"/>
      <c r="Q90" s="3"/>
      <c r="R90" s="123"/>
      <c r="S90" s="3"/>
      <c r="T90" s="67"/>
      <c r="U90" s="5"/>
      <c r="V90" s="67"/>
      <c r="W90" s="18"/>
      <c r="X90" s="13"/>
      <c r="Y90" s="67"/>
      <c r="Z90" s="18"/>
      <c r="AA90" s="68"/>
      <c r="AB90" s="144"/>
      <c r="AC90" s="13"/>
      <c r="AD90" s="124"/>
      <c r="AE90" s="68"/>
      <c r="AF90" s="13"/>
      <c r="AG90" s="13"/>
      <c r="AH90" s="13"/>
      <c r="AI90" s="3"/>
      <c r="AJ90" s="13"/>
      <c r="AK90" s="13"/>
      <c r="AL90" s="13"/>
      <c r="AM90" s="13"/>
      <c r="AN90" s="13"/>
      <c r="AO90" s="13"/>
      <c r="AP90" s="13"/>
      <c r="AQ90" s="13"/>
      <c r="AR90" s="3"/>
      <c r="AS90" s="14"/>
      <c r="AT90" s="14"/>
      <c r="AU90" s="3"/>
      <c r="AV90" s="3"/>
      <c r="AW90" s="3"/>
      <c r="AX90" s="3"/>
      <c r="AY90" s="3"/>
    </row>
    <row r="91" spans="8:51" x14ac:dyDescent="0.5">
      <c r="H91" s="3"/>
      <c r="J91" s="3"/>
      <c r="L91" s="3"/>
      <c r="N91" s="3"/>
      <c r="O91" s="3"/>
      <c r="P91" s="3"/>
      <c r="Q91" s="3"/>
      <c r="R91" s="123"/>
      <c r="S91" s="3"/>
      <c r="T91" s="67"/>
      <c r="U91" s="5"/>
      <c r="V91" s="67"/>
      <c r="W91" s="18"/>
      <c r="X91" s="13"/>
      <c r="Y91" s="67"/>
      <c r="Z91" s="18"/>
      <c r="AA91" s="68"/>
      <c r="AB91" s="144"/>
      <c r="AC91" s="13"/>
      <c r="AD91" s="124"/>
      <c r="AE91" s="68"/>
      <c r="AF91" s="13"/>
      <c r="AG91" s="13"/>
      <c r="AH91" s="13"/>
      <c r="AI91" s="3"/>
      <c r="AJ91" s="13"/>
      <c r="AK91" s="13"/>
      <c r="AL91" s="13"/>
      <c r="AM91" s="13"/>
      <c r="AN91" s="13"/>
      <c r="AO91" s="13"/>
      <c r="AP91" s="13"/>
      <c r="AQ91" s="13"/>
      <c r="AR91" s="3"/>
      <c r="AS91" s="7"/>
      <c r="AT91" s="7"/>
      <c r="AU91" s="7"/>
      <c r="AV91" s="3"/>
      <c r="AW91" s="7"/>
      <c r="AX91" s="3"/>
      <c r="AY91" s="3"/>
    </row>
    <row r="92" spans="8:51" x14ac:dyDescent="0.5">
      <c r="H92" s="3"/>
      <c r="J92" s="3"/>
      <c r="L92" s="3"/>
      <c r="N92" s="3"/>
      <c r="O92" s="3"/>
      <c r="P92" s="3"/>
      <c r="Q92" s="3"/>
      <c r="R92" s="123"/>
      <c r="S92" s="3"/>
      <c r="T92" s="67"/>
      <c r="U92" s="5"/>
      <c r="V92" s="67"/>
      <c r="W92" s="18"/>
      <c r="X92" s="13"/>
      <c r="Y92" s="67"/>
      <c r="Z92" s="18"/>
      <c r="AA92" s="68"/>
      <c r="AB92" s="144"/>
      <c r="AC92" s="13"/>
      <c r="AD92" s="124"/>
      <c r="AE92" s="68"/>
      <c r="AF92" s="13"/>
      <c r="AG92" s="13"/>
      <c r="AH92" s="13"/>
      <c r="AI92" s="3"/>
      <c r="AJ92" s="13"/>
      <c r="AK92" s="13"/>
      <c r="AL92" s="13"/>
      <c r="AM92" s="13"/>
      <c r="AN92" s="13"/>
      <c r="AO92" s="13"/>
      <c r="AP92" s="13"/>
      <c r="AQ92" s="13"/>
      <c r="AR92" s="3"/>
      <c r="AS92" s="14"/>
      <c r="AT92" s="14"/>
      <c r="AU92" s="3"/>
      <c r="AV92" s="3"/>
      <c r="AW92" s="3"/>
      <c r="AX92" s="3"/>
      <c r="AY92" s="3"/>
    </row>
    <row r="93" spans="8:51" x14ac:dyDescent="0.5">
      <c r="H93" s="3"/>
      <c r="J93" s="3"/>
      <c r="L93" s="3"/>
      <c r="N93" s="3"/>
      <c r="O93" s="3"/>
      <c r="P93" s="3"/>
      <c r="Q93" s="3"/>
      <c r="R93" s="123"/>
      <c r="S93" s="3"/>
      <c r="T93" s="67"/>
      <c r="U93" s="5"/>
      <c r="V93" s="67"/>
      <c r="W93" s="18"/>
      <c r="X93" s="13"/>
      <c r="Y93" s="67"/>
      <c r="Z93" s="18"/>
      <c r="AA93" s="68"/>
      <c r="AB93" s="144"/>
      <c r="AC93" s="13"/>
      <c r="AD93" s="124"/>
      <c r="AE93" s="68"/>
      <c r="AF93" s="13"/>
      <c r="AG93" s="13"/>
      <c r="AH93" s="13"/>
      <c r="AI93" s="3"/>
      <c r="AJ93" s="13"/>
      <c r="AK93" s="13"/>
      <c r="AL93" s="13"/>
      <c r="AM93" s="13"/>
      <c r="AN93" s="13"/>
      <c r="AO93" s="13"/>
      <c r="AP93" s="13"/>
      <c r="AQ93" s="13"/>
      <c r="AR93" s="3"/>
      <c r="AS93" s="14"/>
      <c r="AT93" s="14"/>
      <c r="AU93" s="3"/>
      <c r="AV93" s="3"/>
      <c r="AW93" s="3"/>
      <c r="AX93" s="3"/>
      <c r="AY93" s="3"/>
    </row>
    <row r="94" spans="8:51" x14ac:dyDescent="0.5">
      <c r="H94" s="3"/>
      <c r="J94" s="3"/>
      <c r="L94" s="3"/>
      <c r="N94" s="3"/>
      <c r="O94" s="3"/>
      <c r="P94" s="3"/>
      <c r="Q94" s="3"/>
      <c r="R94" s="123"/>
      <c r="S94" s="3"/>
      <c r="T94" s="67"/>
      <c r="U94" s="5"/>
      <c r="V94" s="67"/>
      <c r="W94" s="18"/>
      <c r="X94" s="13"/>
      <c r="Y94" s="67"/>
      <c r="Z94" s="18"/>
      <c r="AA94" s="68"/>
      <c r="AB94" s="144"/>
      <c r="AC94" s="13"/>
      <c r="AD94" s="124"/>
      <c r="AE94" s="68"/>
      <c r="AF94" s="13"/>
      <c r="AG94" s="13"/>
      <c r="AH94" s="13"/>
      <c r="AI94" s="3"/>
      <c r="AJ94" s="13"/>
      <c r="AK94" s="13"/>
      <c r="AL94" s="13"/>
      <c r="AM94" s="13"/>
      <c r="AN94" s="13"/>
      <c r="AO94" s="13"/>
      <c r="AP94" s="13"/>
      <c r="AQ94" s="13"/>
      <c r="AR94" s="3"/>
      <c r="AS94" s="4"/>
      <c r="AT94" s="7"/>
      <c r="AU94" s="7"/>
      <c r="AV94" s="3"/>
      <c r="AW94" s="4"/>
      <c r="AX94" s="3"/>
      <c r="AY94" s="3"/>
    </row>
    <row r="95" spans="8:51" x14ac:dyDescent="0.5">
      <c r="H95" s="3"/>
      <c r="J95" s="3"/>
      <c r="L95" s="3"/>
      <c r="N95" s="3"/>
      <c r="O95" s="3"/>
      <c r="P95" s="3"/>
      <c r="Q95" s="3"/>
      <c r="R95" s="123"/>
      <c r="S95" s="3"/>
      <c r="T95" s="67"/>
      <c r="U95" s="5"/>
      <c r="V95" s="67"/>
      <c r="W95" s="18"/>
      <c r="X95" s="13"/>
      <c r="Y95" s="67"/>
      <c r="Z95" s="18"/>
      <c r="AA95" s="68"/>
      <c r="AB95" s="144"/>
      <c r="AC95" s="13"/>
      <c r="AD95" s="124"/>
      <c r="AE95" s="68"/>
      <c r="AF95" s="13"/>
      <c r="AG95" s="13"/>
      <c r="AH95" s="13"/>
      <c r="AI95" s="3"/>
      <c r="AJ95" s="13"/>
      <c r="AK95" s="13"/>
      <c r="AL95" s="13"/>
      <c r="AM95" s="13"/>
      <c r="AN95" s="13"/>
      <c r="AO95" s="13"/>
      <c r="AP95" s="13"/>
      <c r="AQ95" s="13"/>
      <c r="AR95" s="3"/>
      <c r="AS95" s="6"/>
      <c r="AT95" s="6"/>
      <c r="AU95" s="6"/>
      <c r="AV95" s="6"/>
      <c r="AW95" s="6"/>
      <c r="AX95" s="3"/>
      <c r="AY95" s="3"/>
    </row>
    <row r="96" spans="8:51" x14ac:dyDescent="0.5">
      <c r="H96" s="3"/>
      <c r="J96" s="3"/>
      <c r="L96" s="3"/>
      <c r="N96" s="3"/>
      <c r="O96" s="3"/>
      <c r="P96" s="3"/>
      <c r="Q96" s="3"/>
      <c r="R96" s="123"/>
      <c r="S96" s="3"/>
      <c r="T96" s="67"/>
      <c r="U96" s="5"/>
      <c r="V96" s="67"/>
      <c r="W96" s="18"/>
      <c r="X96" s="13"/>
      <c r="Y96" s="67"/>
      <c r="Z96" s="18"/>
      <c r="AA96" s="68"/>
      <c r="AB96" s="144"/>
      <c r="AC96" s="13"/>
      <c r="AD96" s="124"/>
      <c r="AE96" s="68"/>
      <c r="AF96" s="13"/>
      <c r="AG96" s="13"/>
      <c r="AH96" s="13"/>
      <c r="AI96" s="3"/>
      <c r="AJ96" s="13"/>
      <c r="AK96" s="13"/>
      <c r="AL96" s="13"/>
      <c r="AM96" s="13"/>
      <c r="AN96" s="13"/>
      <c r="AO96" s="13"/>
      <c r="AP96" s="13"/>
      <c r="AQ96" s="13"/>
      <c r="AR96" s="3"/>
      <c r="AS96" s="6"/>
      <c r="AT96" s="14"/>
      <c r="AU96" s="14"/>
      <c r="AV96" s="13"/>
      <c r="AW96" s="7"/>
      <c r="AX96" s="3"/>
      <c r="AY96" s="3"/>
    </row>
    <row r="97" spans="8:51" x14ac:dyDescent="0.5">
      <c r="H97" s="3"/>
      <c r="J97" s="3"/>
      <c r="L97" s="3"/>
      <c r="N97" s="3"/>
      <c r="O97" s="3"/>
      <c r="P97" s="3"/>
      <c r="Q97" s="3"/>
      <c r="R97" s="123"/>
      <c r="S97" s="3"/>
      <c r="T97" s="67"/>
      <c r="U97" s="5"/>
      <c r="V97" s="67"/>
      <c r="W97" s="18"/>
      <c r="X97" s="13"/>
      <c r="Y97" s="67"/>
      <c r="Z97" s="18"/>
      <c r="AA97" s="68"/>
      <c r="AB97" s="144"/>
      <c r="AC97" s="13"/>
      <c r="AD97" s="124"/>
      <c r="AE97" s="68"/>
      <c r="AF97" s="13"/>
      <c r="AG97" s="13"/>
      <c r="AH97" s="13"/>
      <c r="AI97" s="3"/>
      <c r="AJ97" s="13"/>
      <c r="AK97" s="13"/>
      <c r="AL97" s="13"/>
      <c r="AM97" s="13"/>
      <c r="AN97" s="13"/>
      <c r="AO97" s="13"/>
      <c r="AP97" s="13"/>
      <c r="AQ97" s="13"/>
      <c r="AR97" s="3"/>
      <c r="AS97" s="6"/>
      <c r="AT97" s="14"/>
      <c r="AU97" s="14"/>
      <c r="AV97" s="13"/>
      <c r="AW97" s="7"/>
      <c r="AX97" s="3"/>
      <c r="AY97" s="3"/>
    </row>
    <row r="98" spans="8:51" x14ac:dyDescent="0.5">
      <c r="H98" s="3"/>
      <c r="J98" s="3"/>
      <c r="L98" s="3"/>
      <c r="N98" s="3"/>
      <c r="O98" s="3"/>
      <c r="P98" s="3"/>
      <c r="Q98" s="3"/>
      <c r="R98" s="123"/>
      <c r="S98" s="3"/>
      <c r="T98" s="67"/>
      <c r="U98" s="5"/>
      <c r="V98" s="67"/>
      <c r="W98" s="18"/>
      <c r="X98" s="13"/>
      <c r="Y98" s="67"/>
      <c r="Z98" s="18"/>
      <c r="AA98" s="68"/>
      <c r="AB98" s="144"/>
      <c r="AC98" s="13"/>
      <c r="AD98" s="124"/>
      <c r="AE98" s="68"/>
      <c r="AF98" s="13"/>
      <c r="AG98" s="13"/>
      <c r="AH98" s="13"/>
      <c r="AI98" s="3"/>
      <c r="AJ98" s="13"/>
      <c r="AK98" s="13"/>
      <c r="AL98" s="13"/>
      <c r="AM98" s="13"/>
      <c r="AN98" s="13"/>
      <c r="AO98" s="13"/>
      <c r="AP98" s="13"/>
      <c r="AQ98" s="13"/>
      <c r="AR98" s="3"/>
      <c r="AS98" s="6"/>
      <c r="AT98" s="14"/>
      <c r="AU98" s="14"/>
      <c r="AV98" s="13"/>
      <c r="AW98" s="7"/>
      <c r="AX98" s="3"/>
      <c r="AY98" s="3"/>
    </row>
    <row r="99" spans="8:51" x14ac:dyDescent="0.5">
      <c r="H99" s="3"/>
      <c r="J99" s="3"/>
      <c r="L99" s="3"/>
      <c r="N99" s="3"/>
      <c r="O99" s="3"/>
      <c r="P99" s="3"/>
      <c r="Q99" s="3"/>
      <c r="R99" s="123"/>
      <c r="S99" s="3"/>
      <c r="T99" s="67"/>
      <c r="U99" s="5"/>
      <c r="V99" s="67"/>
      <c r="W99" s="18"/>
      <c r="X99" s="13"/>
      <c r="Y99" s="67"/>
      <c r="Z99" s="18"/>
      <c r="AA99" s="68"/>
      <c r="AB99" s="144"/>
      <c r="AC99" s="13"/>
      <c r="AD99" s="124"/>
      <c r="AE99" s="68"/>
      <c r="AF99" s="13"/>
      <c r="AG99" s="13"/>
      <c r="AH99" s="13"/>
      <c r="AI99" s="3"/>
      <c r="AJ99" s="13"/>
      <c r="AK99" s="13"/>
      <c r="AL99" s="13"/>
      <c r="AM99" s="13"/>
      <c r="AN99" s="13"/>
      <c r="AO99" s="13"/>
      <c r="AP99" s="13"/>
      <c r="AQ99" s="13"/>
      <c r="AR99" s="3"/>
      <c r="AS99" s="6"/>
      <c r="AT99" s="14"/>
      <c r="AU99" s="14"/>
      <c r="AV99" s="13"/>
      <c r="AW99" s="7"/>
      <c r="AX99" s="3"/>
      <c r="AY99" s="3"/>
    </row>
    <row r="100" spans="8:51" x14ac:dyDescent="0.5">
      <c r="H100" s="3"/>
      <c r="J100" s="3"/>
      <c r="L100" s="3"/>
      <c r="N100" s="3"/>
      <c r="O100" s="3"/>
      <c r="P100" s="3"/>
      <c r="Q100" s="3"/>
      <c r="R100" s="123"/>
      <c r="S100" s="3"/>
      <c r="T100" s="67"/>
      <c r="U100" s="5"/>
      <c r="V100" s="67"/>
      <c r="W100" s="18"/>
      <c r="X100" s="13"/>
      <c r="Y100" s="67"/>
      <c r="Z100" s="18"/>
      <c r="AA100" s="68"/>
      <c r="AB100" s="144"/>
      <c r="AC100" s="13"/>
      <c r="AD100" s="124"/>
      <c r="AE100" s="68"/>
      <c r="AF100" s="13"/>
      <c r="AG100" s="13"/>
      <c r="AH100" s="13"/>
      <c r="AI100" s="3"/>
      <c r="AJ100" s="13"/>
      <c r="AK100" s="13"/>
      <c r="AL100" s="13"/>
      <c r="AM100" s="13"/>
      <c r="AN100" s="13"/>
      <c r="AO100" s="13"/>
      <c r="AP100" s="13"/>
      <c r="AQ100" s="13"/>
      <c r="AR100" s="3"/>
      <c r="AS100" s="6"/>
      <c r="AT100" s="14"/>
      <c r="AU100" s="14"/>
      <c r="AV100" s="14"/>
      <c r="AW100" s="7"/>
      <c r="AX100" s="3"/>
      <c r="AY100" s="3"/>
    </row>
    <row r="101" spans="8:51" x14ac:dyDescent="0.5">
      <c r="H101" s="3"/>
      <c r="J101" s="3"/>
      <c r="L101" s="3"/>
      <c r="N101" s="3"/>
      <c r="O101" s="3"/>
      <c r="P101" s="3"/>
      <c r="Q101" s="3"/>
      <c r="R101" s="123"/>
      <c r="S101" s="3"/>
      <c r="T101" s="67"/>
      <c r="U101" s="5"/>
      <c r="V101" s="67"/>
      <c r="W101" s="18"/>
      <c r="X101" s="13"/>
      <c r="Y101" s="67"/>
      <c r="Z101" s="18"/>
      <c r="AA101" s="68"/>
      <c r="AB101" s="144"/>
      <c r="AC101" s="13"/>
      <c r="AD101" s="124"/>
      <c r="AE101" s="68"/>
      <c r="AF101" s="13"/>
      <c r="AG101" s="13"/>
      <c r="AH101" s="13"/>
      <c r="AI101" s="3"/>
      <c r="AJ101" s="13"/>
      <c r="AK101" s="13"/>
      <c r="AL101" s="13"/>
      <c r="AM101" s="13"/>
      <c r="AN101" s="13"/>
      <c r="AO101" s="13"/>
      <c r="AP101" s="13"/>
      <c r="AQ101" s="13"/>
      <c r="AR101" s="3"/>
      <c r="AS101" s="6"/>
      <c r="AT101" s="14"/>
      <c r="AU101" s="14"/>
      <c r="AV101" s="14"/>
      <c r="AW101" s="7"/>
      <c r="AX101" s="3"/>
      <c r="AY101" s="3"/>
    </row>
    <row r="102" spans="8:51" x14ac:dyDescent="0.5">
      <c r="H102" s="3"/>
      <c r="J102" s="3"/>
      <c r="L102" s="3"/>
      <c r="N102" s="3"/>
      <c r="O102" s="3"/>
      <c r="P102" s="3"/>
      <c r="Q102" s="3"/>
      <c r="R102" s="123"/>
      <c r="S102" s="3"/>
      <c r="T102" s="67"/>
      <c r="U102" s="5"/>
      <c r="V102" s="67"/>
      <c r="W102" s="18"/>
      <c r="X102" s="13"/>
      <c r="Y102" s="67"/>
      <c r="Z102" s="18"/>
      <c r="AA102" s="68"/>
      <c r="AB102" s="144"/>
      <c r="AC102" s="13"/>
      <c r="AD102" s="124"/>
      <c r="AE102" s="68"/>
      <c r="AF102" s="13"/>
      <c r="AG102" s="13"/>
      <c r="AH102" s="13"/>
      <c r="AI102" s="3"/>
      <c r="AJ102" s="13"/>
      <c r="AK102" s="13"/>
      <c r="AL102" s="13"/>
      <c r="AM102" s="13"/>
      <c r="AN102" s="13"/>
      <c r="AO102" s="13"/>
      <c r="AP102" s="13"/>
      <c r="AQ102" s="13"/>
      <c r="AR102" s="3"/>
      <c r="AS102" s="6"/>
      <c r="AT102" s="14"/>
      <c r="AU102" s="14"/>
      <c r="AV102" s="14"/>
      <c r="AW102" s="7"/>
      <c r="AX102" s="3"/>
      <c r="AY102" s="3"/>
    </row>
    <row r="103" spans="8:51" x14ac:dyDescent="0.5">
      <c r="H103" s="3"/>
      <c r="J103" s="3"/>
      <c r="L103" s="3"/>
      <c r="N103" s="3"/>
      <c r="O103" s="3"/>
      <c r="P103" s="3"/>
      <c r="Q103" s="3"/>
      <c r="R103" s="123"/>
      <c r="S103" s="3"/>
      <c r="T103" s="67"/>
      <c r="U103" s="5"/>
      <c r="V103" s="67"/>
      <c r="W103" s="18"/>
      <c r="X103" s="13"/>
      <c r="Y103" s="67"/>
      <c r="Z103" s="18"/>
      <c r="AA103" s="68"/>
      <c r="AB103" s="144"/>
      <c r="AC103" s="13"/>
      <c r="AD103" s="124"/>
      <c r="AE103" s="68"/>
      <c r="AF103" s="13"/>
      <c r="AG103" s="13"/>
      <c r="AH103" s="13"/>
      <c r="AI103" s="3"/>
      <c r="AJ103" s="13"/>
      <c r="AK103" s="13"/>
      <c r="AL103" s="13"/>
      <c r="AM103" s="13"/>
      <c r="AN103" s="13"/>
      <c r="AO103" s="13"/>
      <c r="AP103" s="13"/>
      <c r="AQ103" s="13"/>
      <c r="AR103" s="3"/>
      <c r="AS103" s="6"/>
      <c r="AT103" s="14"/>
      <c r="AU103" s="14"/>
      <c r="AV103" s="14"/>
      <c r="AW103" s="7"/>
      <c r="AX103" s="3"/>
      <c r="AY103" s="3"/>
    </row>
    <row r="104" spans="8:51" x14ac:dyDescent="0.5">
      <c r="H104" s="3"/>
      <c r="J104" s="3"/>
      <c r="L104" s="3"/>
      <c r="N104" s="3"/>
      <c r="O104" s="3"/>
      <c r="P104" s="3"/>
      <c r="Q104" s="3"/>
      <c r="R104" s="123"/>
      <c r="S104" s="3"/>
      <c r="T104" s="67"/>
      <c r="U104" s="5"/>
      <c r="V104" s="67"/>
      <c r="W104" s="18"/>
      <c r="X104" s="13"/>
      <c r="Y104" s="67"/>
      <c r="Z104" s="18"/>
      <c r="AA104" s="68"/>
      <c r="AB104" s="144"/>
      <c r="AC104" s="13"/>
      <c r="AD104" s="124"/>
      <c r="AE104" s="68"/>
      <c r="AF104" s="13"/>
      <c r="AG104" s="13"/>
      <c r="AH104" s="13"/>
      <c r="AI104" s="3"/>
      <c r="AJ104" s="13"/>
      <c r="AK104" s="13"/>
      <c r="AL104" s="13"/>
      <c r="AM104" s="13"/>
      <c r="AN104" s="13"/>
      <c r="AO104" s="13"/>
      <c r="AP104" s="13"/>
      <c r="AQ104" s="13"/>
      <c r="AR104" s="3"/>
      <c r="AS104" s="6"/>
      <c r="AT104" s="14"/>
      <c r="AU104" s="14"/>
      <c r="AV104" s="7"/>
      <c r="AW104" s="7"/>
      <c r="AX104" s="3"/>
      <c r="AY104" s="3"/>
    </row>
    <row r="105" spans="8:51" x14ac:dyDescent="0.5">
      <c r="H105" s="3"/>
      <c r="J105" s="3"/>
      <c r="L105" s="3"/>
      <c r="N105" s="3"/>
      <c r="O105" s="3"/>
      <c r="P105" s="3"/>
      <c r="Q105" s="3"/>
      <c r="R105" s="123"/>
      <c r="S105" s="3"/>
      <c r="T105" s="67"/>
      <c r="U105" s="5"/>
      <c r="V105" s="67"/>
      <c r="W105" s="18"/>
      <c r="X105" s="13"/>
      <c r="Y105" s="67"/>
      <c r="Z105" s="18"/>
      <c r="AA105" s="68"/>
      <c r="AB105" s="144"/>
      <c r="AC105" s="13"/>
      <c r="AD105" s="124"/>
      <c r="AE105" s="68"/>
      <c r="AF105" s="13"/>
      <c r="AG105" s="13"/>
      <c r="AH105" s="13"/>
      <c r="AI105" s="3"/>
      <c r="AJ105" s="13"/>
      <c r="AK105" s="13"/>
      <c r="AL105" s="13"/>
      <c r="AM105" s="13"/>
      <c r="AN105" s="13"/>
      <c r="AO105" s="13"/>
      <c r="AP105" s="13"/>
      <c r="AQ105" s="13"/>
      <c r="AR105" s="3"/>
      <c r="AS105" s="6"/>
      <c r="AT105" s="14"/>
      <c r="AU105" s="14"/>
      <c r="AV105" s="7"/>
      <c r="AW105" s="7"/>
      <c r="AX105" s="3"/>
      <c r="AY105" s="3"/>
    </row>
    <row r="106" spans="8:51" x14ac:dyDescent="0.5">
      <c r="H106" s="3"/>
      <c r="J106" s="3"/>
      <c r="L106" s="3"/>
      <c r="N106" s="3"/>
      <c r="O106" s="3"/>
      <c r="P106" s="3"/>
      <c r="Q106" s="3"/>
      <c r="R106" s="123"/>
      <c r="S106" s="3"/>
      <c r="T106" s="67"/>
      <c r="U106" s="5"/>
      <c r="V106" s="67"/>
      <c r="W106" s="18"/>
      <c r="X106" s="13"/>
      <c r="Y106" s="67"/>
      <c r="Z106" s="18"/>
      <c r="AA106" s="68"/>
      <c r="AB106" s="144"/>
      <c r="AC106" s="13"/>
      <c r="AD106" s="124"/>
      <c r="AE106" s="68"/>
      <c r="AF106" s="13"/>
      <c r="AG106" s="13"/>
      <c r="AH106" s="13"/>
      <c r="AI106" s="3"/>
      <c r="AJ106" s="13"/>
      <c r="AK106" s="13"/>
      <c r="AL106" s="13"/>
      <c r="AM106" s="13"/>
      <c r="AN106" s="13"/>
      <c r="AO106" s="13"/>
      <c r="AP106" s="13"/>
      <c r="AQ106" s="13"/>
      <c r="AR106" s="3"/>
      <c r="AS106" s="6"/>
      <c r="AT106" s="14"/>
      <c r="AU106" s="14"/>
      <c r="AV106" s="7"/>
      <c r="AW106" s="7"/>
      <c r="AX106" s="3"/>
      <c r="AY106" s="3"/>
    </row>
    <row r="107" spans="8:51" x14ac:dyDescent="0.5">
      <c r="H107" s="3"/>
      <c r="J107" s="3"/>
      <c r="L107" s="3"/>
      <c r="N107" s="3"/>
      <c r="O107" s="3"/>
      <c r="P107" s="3"/>
      <c r="Q107" s="3"/>
      <c r="R107" s="123"/>
      <c r="S107" s="3"/>
      <c r="T107" s="67"/>
      <c r="U107" s="5"/>
      <c r="V107" s="67"/>
      <c r="W107" s="18"/>
      <c r="X107" s="13"/>
      <c r="Y107" s="67"/>
      <c r="Z107" s="18"/>
      <c r="AA107" s="68"/>
      <c r="AB107" s="144"/>
      <c r="AC107" s="13"/>
      <c r="AD107" s="124"/>
      <c r="AE107" s="68"/>
      <c r="AF107" s="13"/>
      <c r="AG107" s="13"/>
      <c r="AH107" s="13"/>
      <c r="AI107" s="3"/>
      <c r="AJ107" s="13"/>
      <c r="AK107" s="13"/>
      <c r="AL107" s="13"/>
      <c r="AM107" s="13"/>
      <c r="AN107" s="13"/>
      <c r="AO107" s="13"/>
      <c r="AP107" s="13"/>
      <c r="AQ107" s="13"/>
      <c r="AR107" s="3"/>
      <c r="AS107" s="6"/>
      <c r="AT107" s="14"/>
      <c r="AU107" s="14"/>
      <c r="AV107" s="7"/>
      <c r="AW107" s="7"/>
      <c r="AX107" s="3"/>
      <c r="AY107" s="3"/>
    </row>
    <row r="108" spans="8:51" x14ac:dyDescent="0.5">
      <c r="H108" s="3"/>
      <c r="J108" s="3"/>
      <c r="L108" s="3"/>
      <c r="N108" s="3"/>
      <c r="O108" s="3"/>
      <c r="P108" s="3"/>
      <c r="Q108" s="3"/>
      <c r="R108" s="123"/>
      <c r="S108" s="3"/>
      <c r="T108" s="67"/>
      <c r="U108" s="5"/>
      <c r="V108" s="67"/>
      <c r="W108" s="18"/>
      <c r="X108" s="13"/>
      <c r="Y108" s="67"/>
      <c r="Z108" s="18"/>
      <c r="AA108" s="68"/>
      <c r="AB108" s="144"/>
      <c r="AC108" s="13"/>
      <c r="AD108" s="124"/>
      <c r="AE108" s="68"/>
      <c r="AF108" s="13"/>
      <c r="AG108" s="13"/>
      <c r="AH108" s="13"/>
      <c r="AI108" s="3"/>
      <c r="AJ108" s="13"/>
      <c r="AK108" s="13"/>
      <c r="AL108" s="13"/>
      <c r="AM108" s="13"/>
      <c r="AN108" s="13"/>
      <c r="AO108" s="13"/>
      <c r="AP108" s="13"/>
      <c r="AQ108" s="13"/>
      <c r="AR108" s="3"/>
      <c r="AS108" s="6"/>
      <c r="AT108" s="14"/>
      <c r="AU108" s="14"/>
      <c r="AV108" s="7"/>
      <c r="AW108" s="7"/>
      <c r="AX108" s="3"/>
      <c r="AY108" s="3"/>
    </row>
    <row r="109" spans="8:51" x14ac:dyDescent="0.5">
      <c r="H109" s="3"/>
      <c r="J109" s="3"/>
      <c r="L109" s="3"/>
      <c r="N109" s="3"/>
      <c r="O109" s="3"/>
      <c r="P109" s="3"/>
      <c r="Q109" s="3"/>
      <c r="R109" s="123"/>
      <c r="S109" s="3"/>
      <c r="T109" s="67"/>
      <c r="U109" s="5"/>
      <c r="V109" s="67"/>
      <c r="W109" s="18"/>
      <c r="X109" s="13"/>
      <c r="Y109" s="67"/>
      <c r="Z109" s="18"/>
      <c r="AA109" s="68"/>
      <c r="AB109" s="144"/>
      <c r="AC109" s="13"/>
      <c r="AD109" s="124"/>
      <c r="AE109" s="68"/>
      <c r="AF109" s="13"/>
      <c r="AG109" s="13"/>
      <c r="AH109" s="13"/>
      <c r="AI109" s="3"/>
      <c r="AJ109" s="13"/>
      <c r="AK109" s="13"/>
      <c r="AL109" s="13"/>
      <c r="AM109" s="13"/>
      <c r="AN109" s="13"/>
      <c r="AO109" s="13"/>
      <c r="AP109" s="13"/>
      <c r="AQ109" s="13"/>
      <c r="AR109" s="3"/>
      <c r="AS109" s="6"/>
      <c r="AT109" s="14"/>
      <c r="AU109" s="14"/>
      <c r="AV109" s="7"/>
      <c r="AW109" s="7"/>
      <c r="AX109" s="3"/>
      <c r="AY109" s="3"/>
    </row>
    <row r="110" spans="8:51" x14ac:dyDescent="0.5">
      <c r="H110" s="3"/>
      <c r="J110" s="3"/>
      <c r="L110" s="3"/>
      <c r="N110" s="3"/>
      <c r="O110" s="3"/>
      <c r="P110" s="3"/>
      <c r="Q110" s="3"/>
      <c r="R110" s="123"/>
      <c r="S110" s="3"/>
      <c r="T110" s="67"/>
      <c r="U110" s="5"/>
      <c r="V110" s="67"/>
      <c r="W110" s="18"/>
      <c r="X110" s="13"/>
      <c r="Y110" s="67"/>
      <c r="Z110" s="18"/>
      <c r="AA110" s="68"/>
      <c r="AB110" s="144"/>
      <c r="AC110" s="13"/>
      <c r="AD110" s="124"/>
      <c r="AE110" s="68"/>
      <c r="AF110" s="13"/>
      <c r="AG110" s="13"/>
      <c r="AH110" s="13"/>
      <c r="AI110" s="3"/>
      <c r="AJ110" s="13"/>
      <c r="AK110" s="13"/>
      <c r="AL110" s="13"/>
      <c r="AM110" s="13"/>
      <c r="AN110" s="13"/>
      <c r="AO110" s="13"/>
      <c r="AP110" s="13"/>
      <c r="AQ110" s="13"/>
      <c r="AR110" s="3"/>
      <c r="AS110" s="6"/>
      <c r="AT110" s="14"/>
      <c r="AU110" s="14"/>
      <c r="AV110" s="7"/>
      <c r="AW110" s="7"/>
      <c r="AX110" s="3"/>
      <c r="AY110" s="3"/>
    </row>
    <row r="111" spans="8:51" x14ac:dyDescent="0.5">
      <c r="H111" s="3"/>
      <c r="J111" s="3"/>
      <c r="L111" s="3"/>
      <c r="N111" s="3"/>
      <c r="O111" s="3"/>
      <c r="P111" s="3"/>
      <c r="Q111" s="3"/>
      <c r="R111" s="123"/>
      <c r="S111" s="3"/>
      <c r="T111" s="67"/>
      <c r="U111" s="5"/>
      <c r="V111" s="67"/>
      <c r="W111" s="18"/>
      <c r="X111" s="13"/>
      <c r="Y111" s="67"/>
      <c r="Z111" s="18"/>
      <c r="AA111" s="68"/>
      <c r="AB111" s="144"/>
      <c r="AC111" s="13"/>
      <c r="AD111" s="124"/>
      <c r="AE111" s="68"/>
      <c r="AF111" s="13"/>
      <c r="AG111" s="13"/>
      <c r="AH111" s="13"/>
      <c r="AI111" s="3"/>
      <c r="AJ111" s="13"/>
      <c r="AK111" s="13"/>
      <c r="AL111" s="13"/>
      <c r="AM111" s="13"/>
      <c r="AN111" s="13"/>
      <c r="AO111" s="13"/>
      <c r="AP111" s="13"/>
      <c r="AQ111" s="13"/>
      <c r="AR111" s="3"/>
      <c r="AS111" s="6"/>
      <c r="AT111" s="14"/>
      <c r="AU111" s="14"/>
      <c r="AV111" s="7"/>
      <c r="AW111" s="7"/>
      <c r="AX111" s="3"/>
      <c r="AY111" s="3"/>
    </row>
    <row r="112" spans="8:51" x14ac:dyDescent="0.5">
      <c r="H112" s="3"/>
      <c r="J112" s="3"/>
      <c r="L112" s="3"/>
      <c r="N112" s="3"/>
      <c r="O112" s="3"/>
      <c r="P112" s="3"/>
      <c r="Q112" s="3"/>
      <c r="R112" s="123"/>
      <c r="S112" s="3"/>
      <c r="T112" s="67"/>
      <c r="U112" s="5"/>
      <c r="V112" s="67"/>
      <c r="W112" s="18"/>
      <c r="X112" s="13"/>
      <c r="Y112" s="67"/>
      <c r="Z112" s="18"/>
      <c r="AA112" s="68"/>
      <c r="AB112" s="144"/>
      <c r="AC112" s="13"/>
      <c r="AD112" s="124"/>
      <c r="AE112" s="68"/>
      <c r="AF112" s="13"/>
      <c r="AG112" s="13"/>
      <c r="AH112" s="13"/>
      <c r="AI112" s="3"/>
      <c r="AJ112" s="13"/>
      <c r="AK112" s="13"/>
      <c r="AL112" s="13"/>
      <c r="AM112" s="13"/>
      <c r="AN112" s="13"/>
      <c r="AO112" s="13"/>
      <c r="AP112" s="13"/>
      <c r="AQ112" s="13"/>
      <c r="AR112" s="3"/>
      <c r="AS112" s="6"/>
      <c r="AT112" s="7"/>
      <c r="AU112" s="7"/>
      <c r="AV112" s="7"/>
      <c r="AW112" s="7"/>
      <c r="AX112" s="3"/>
      <c r="AY112" s="3"/>
    </row>
    <row r="113" spans="8:51" x14ac:dyDescent="0.5">
      <c r="H113" s="3"/>
      <c r="J113" s="3"/>
      <c r="L113" s="3"/>
      <c r="N113" s="3"/>
      <c r="O113" s="3"/>
      <c r="P113" s="3"/>
      <c r="Q113" s="3"/>
      <c r="R113" s="123"/>
      <c r="S113" s="3"/>
      <c r="T113" s="123"/>
      <c r="U113" s="3"/>
      <c r="V113" s="123"/>
      <c r="W113" s="18"/>
      <c r="X113" s="3"/>
      <c r="Y113" s="123"/>
      <c r="Z113" s="18"/>
      <c r="AA113" s="68"/>
      <c r="AB113" s="144"/>
      <c r="AC113" s="13"/>
      <c r="AD113" s="124"/>
      <c r="AE113" s="68"/>
      <c r="AF113" s="13"/>
      <c r="AG113" s="13"/>
      <c r="AH113" s="13"/>
      <c r="AI113" s="3"/>
      <c r="AJ113" s="13"/>
      <c r="AK113" s="13"/>
      <c r="AL113" s="13"/>
      <c r="AM113" s="13"/>
      <c r="AN113" s="13"/>
      <c r="AO113" s="13"/>
      <c r="AP113" s="13"/>
      <c r="AQ113" s="13"/>
      <c r="AR113" s="3"/>
      <c r="AS113" s="14"/>
      <c r="AT113" s="14"/>
      <c r="AU113" s="3"/>
      <c r="AV113" s="3"/>
      <c r="AW113" s="3"/>
      <c r="AX113" s="3"/>
      <c r="AY113" s="3"/>
    </row>
    <row r="114" spans="8:51" x14ac:dyDescent="0.5">
      <c r="H114" s="3"/>
      <c r="J114" s="3"/>
      <c r="L114" s="3"/>
      <c r="N114" s="3"/>
      <c r="O114" s="3"/>
      <c r="P114" s="3"/>
      <c r="Q114" s="3"/>
      <c r="R114" s="123"/>
      <c r="S114" s="3"/>
      <c r="T114" s="123"/>
      <c r="U114" s="3"/>
      <c r="V114" s="123"/>
      <c r="W114" s="18"/>
      <c r="X114" s="3"/>
      <c r="Y114" s="123"/>
      <c r="Z114" s="18"/>
      <c r="AA114" s="68"/>
      <c r="AB114" s="144"/>
      <c r="AC114" s="13"/>
      <c r="AD114" s="124"/>
      <c r="AE114" s="68"/>
      <c r="AF114" s="13"/>
      <c r="AG114" s="13"/>
      <c r="AH114" s="13"/>
      <c r="AI114" s="3"/>
      <c r="AJ114" s="13"/>
      <c r="AK114" s="13"/>
      <c r="AL114" s="13"/>
      <c r="AM114" s="13"/>
      <c r="AN114" s="13"/>
      <c r="AO114" s="13"/>
      <c r="AP114" s="13"/>
      <c r="AQ114" s="13"/>
      <c r="AR114" s="3"/>
      <c r="AS114" s="7"/>
      <c r="AT114" s="7"/>
      <c r="AU114" s="7"/>
      <c r="AV114" s="3"/>
      <c r="AW114" s="7"/>
      <c r="AX114" s="3"/>
      <c r="AY114" s="3"/>
    </row>
    <row r="115" spans="8:51" x14ac:dyDescent="0.5">
      <c r="H115" s="3"/>
      <c r="J115" s="3"/>
      <c r="L115" s="3"/>
      <c r="N115" s="3"/>
      <c r="O115" s="3"/>
      <c r="P115" s="3"/>
      <c r="Q115" s="3"/>
      <c r="R115" s="123"/>
      <c r="S115" s="3"/>
      <c r="T115" s="67"/>
      <c r="U115" s="5"/>
      <c r="V115" s="67"/>
      <c r="W115" s="18"/>
      <c r="X115" s="13"/>
      <c r="Y115" s="67"/>
      <c r="Z115" s="18"/>
      <c r="AA115" s="68"/>
      <c r="AB115" s="145"/>
      <c r="AC115" s="3"/>
      <c r="AD115" s="124"/>
      <c r="AE115" s="68"/>
      <c r="AF115" s="13"/>
      <c r="AG115" s="13"/>
      <c r="AH115" s="13"/>
      <c r="AI115" s="3"/>
      <c r="AJ115" s="13"/>
      <c r="AK115" s="13"/>
      <c r="AL115" s="13"/>
      <c r="AM115" s="13"/>
      <c r="AN115" s="13"/>
      <c r="AO115" s="13"/>
      <c r="AP115" s="13"/>
      <c r="AQ115" s="13"/>
      <c r="AR115" s="3"/>
      <c r="AS115" s="14"/>
      <c r="AT115" s="14"/>
    </row>
    <row r="116" spans="8:51" x14ac:dyDescent="0.5">
      <c r="H116" s="3"/>
      <c r="J116" s="3"/>
      <c r="L116" s="3"/>
      <c r="N116" s="3"/>
      <c r="O116" s="3"/>
      <c r="P116" s="3"/>
      <c r="Q116" s="3"/>
      <c r="R116" s="123"/>
      <c r="S116" s="3"/>
      <c r="T116" s="67"/>
      <c r="U116" s="5"/>
      <c r="V116" s="67"/>
      <c r="W116" s="18"/>
      <c r="X116" s="13"/>
      <c r="Y116" s="67"/>
      <c r="Z116" s="18"/>
      <c r="AA116" s="68"/>
      <c r="AB116" s="145"/>
      <c r="AC116" s="3"/>
      <c r="AD116" s="124"/>
      <c r="AE116" s="68"/>
      <c r="AF116" s="13"/>
      <c r="AG116" s="13"/>
      <c r="AH116" s="13"/>
      <c r="AI116" s="3"/>
      <c r="AJ116" s="13"/>
      <c r="AK116" s="13"/>
      <c r="AL116" s="13"/>
      <c r="AM116" s="13"/>
      <c r="AN116" s="13"/>
      <c r="AO116" s="13"/>
      <c r="AP116" s="13"/>
      <c r="AQ116" s="13"/>
      <c r="AR116" s="3"/>
      <c r="AS116" s="14"/>
      <c r="AT116" s="14"/>
    </row>
    <row r="117" spans="8:51" x14ac:dyDescent="0.5">
      <c r="H117" s="3"/>
      <c r="J117" s="3"/>
      <c r="L117" s="3"/>
      <c r="N117" s="3"/>
      <c r="O117" s="3"/>
      <c r="P117" s="3"/>
      <c r="Q117" s="3"/>
      <c r="R117" s="123"/>
      <c r="S117" s="3"/>
      <c r="T117" s="67"/>
      <c r="U117" s="5"/>
      <c r="V117" s="67"/>
      <c r="W117" s="18"/>
      <c r="X117" s="13"/>
      <c r="Y117" s="67"/>
      <c r="Z117" s="18"/>
      <c r="AA117" s="68"/>
      <c r="AB117" s="144"/>
      <c r="AC117" s="13"/>
      <c r="AD117" s="124"/>
      <c r="AE117" s="68"/>
      <c r="AF117" s="13"/>
      <c r="AG117" s="13"/>
      <c r="AH117" s="13"/>
      <c r="AI117" s="3"/>
      <c r="AJ117" s="13"/>
      <c r="AK117" s="13"/>
      <c r="AL117" s="13"/>
      <c r="AM117" s="13"/>
      <c r="AN117" s="13"/>
      <c r="AO117" s="13"/>
      <c r="AP117" s="13"/>
      <c r="AQ117" s="13"/>
      <c r="AR117" s="3"/>
      <c r="AS117" s="14"/>
      <c r="AT117" s="14"/>
    </row>
    <row r="118" spans="8:51" x14ac:dyDescent="0.5">
      <c r="H118" s="3"/>
      <c r="J118" s="3"/>
      <c r="L118" s="3"/>
      <c r="N118" s="3"/>
      <c r="O118" s="3"/>
      <c r="P118" s="3"/>
      <c r="Q118" s="3"/>
      <c r="R118" s="123"/>
      <c r="S118" s="3"/>
      <c r="T118" s="67"/>
      <c r="U118" s="5"/>
      <c r="V118" s="67"/>
      <c r="W118" s="18"/>
      <c r="X118" s="13"/>
      <c r="Y118" s="67"/>
      <c r="Z118" s="18"/>
      <c r="AA118" s="3"/>
      <c r="AB118" s="144"/>
      <c r="AC118" s="13"/>
      <c r="AD118" s="12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13"/>
      <c r="AP118" s="13"/>
      <c r="AQ118" s="13"/>
      <c r="AR118" s="3"/>
      <c r="AS118" s="14"/>
      <c r="AT118" s="14"/>
    </row>
    <row r="119" spans="8:51" x14ac:dyDescent="0.5">
      <c r="H119" s="3"/>
      <c r="J119" s="3"/>
      <c r="L119" s="3"/>
      <c r="N119" s="3"/>
      <c r="O119" s="3"/>
      <c r="P119" s="3"/>
      <c r="Q119" s="3"/>
      <c r="R119" s="123"/>
      <c r="S119" s="3"/>
      <c r="T119" s="67"/>
      <c r="U119" s="5"/>
      <c r="V119" s="67"/>
      <c r="W119" s="18"/>
      <c r="X119" s="13"/>
      <c r="Y119" s="67"/>
      <c r="Z119" s="18"/>
      <c r="AA119" s="3"/>
      <c r="AB119" s="144"/>
      <c r="AC119" s="13"/>
      <c r="AD119" s="12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13"/>
      <c r="AR119" s="3"/>
      <c r="AS119" s="14"/>
      <c r="AT119" s="14"/>
    </row>
    <row r="120" spans="8:51" x14ac:dyDescent="0.5">
      <c r="H120" s="3"/>
      <c r="J120" s="3"/>
      <c r="L120" s="3"/>
      <c r="N120" s="3"/>
      <c r="O120" s="3"/>
      <c r="P120" s="3"/>
      <c r="Q120" s="3"/>
      <c r="R120" s="123"/>
      <c r="S120" s="3"/>
      <c r="T120" s="67"/>
      <c r="U120" s="5"/>
      <c r="V120" s="67"/>
      <c r="W120" s="18"/>
      <c r="X120" s="13"/>
      <c r="Y120" s="67"/>
      <c r="Z120" s="18"/>
      <c r="AA120" s="68"/>
      <c r="AB120" s="144"/>
      <c r="AC120" s="13"/>
      <c r="AD120" s="124"/>
      <c r="AE120" s="68"/>
      <c r="AF120" s="13"/>
      <c r="AG120" s="13"/>
      <c r="AH120" s="13"/>
      <c r="AI120" s="3"/>
      <c r="AJ120" s="13"/>
      <c r="AK120" s="13"/>
      <c r="AL120" s="13"/>
      <c r="AM120" s="13"/>
      <c r="AN120" s="13"/>
      <c r="AO120" s="3"/>
      <c r="AP120" s="3"/>
      <c r="AQ120" s="13"/>
      <c r="AR120" s="3"/>
      <c r="AS120" s="14"/>
      <c r="AT120" s="14"/>
    </row>
    <row r="121" spans="8:51" x14ac:dyDescent="0.5">
      <c r="H121" s="3"/>
      <c r="J121" s="3"/>
      <c r="L121" s="3"/>
      <c r="N121" s="3"/>
      <c r="O121" s="3"/>
      <c r="P121" s="3"/>
      <c r="Q121" s="3"/>
      <c r="R121" s="123"/>
      <c r="S121" s="3"/>
      <c r="T121" s="67"/>
      <c r="U121" s="5"/>
      <c r="V121" s="67"/>
      <c r="W121" s="18"/>
      <c r="X121" s="13"/>
      <c r="Y121" s="67"/>
      <c r="Z121" s="18"/>
      <c r="AA121" s="68"/>
      <c r="AB121" s="144"/>
      <c r="AC121" s="13"/>
      <c r="AD121" s="124"/>
      <c r="AE121" s="68"/>
      <c r="AF121" s="13"/>
      <c r="AG121" s="13"/>
      <c r="AH121" s="13"/>
      <c r="AI121" s="3"/>
      <c r="AJ121" s="13"/>
      <c r="AK121" s="13"/>
      <c r="AL121" s="13"/>
      <c r="AM121" s="13"/>
      <c r="AN121" s="13"/>
      <c r="AO121" s="13"/>
      <c r="AP121" s="13"/>
      <c r="AQ121" s="13"/>
      <c r="AR121" s="3"/>
      <c r="AS121" s="14"/>
      <c r="AT121" s="14"/>
    </row>
    <row r="122" spans="8:51" x14ac:dyDescent="0.5">
      <c r="H122" s="3"/>
      <c r="J122" s="3"/>
      <c r="L122" s="3"/>
      <c r="N122" s="3"/>
      <c r="O122" s="3"/>
      <c r="P122" s="3"/>
      <c r="Q122" s="3"/>
      <c r="R122" s="123"/>
      <c r="S122" s="3"/>
      <c r="T122" s="67"/>
      <c r="U122" s="5"/>
      <c r="V122" s="67"/>
      <c r="W122" s="18"/>
      <c r="X122" s="13"/>
      <c r="Y122" s="67"/>
      <c r="Z122" s="18"/>
      <c r="AA122" s="68"/>
      <c r="AB122" s="144"/>
      <c r="AC122" s="13"/>
      <c r="AD122" s="124"/>
      <c r="AE122" s="68"/>
      <c r="AF122" s="13"/>
      <c r="AG122" s="13"/>
      <c r="AH122" s="13"/>
      <c r="AI122" s="3"/>
      <c r="AJ122" s="13"/>
      <c r="AK122" s="13"/>
      <c r="AL122" s="13"/>
      <c r="AM122" s="13"/>
      <c r="AN122" s="13"/>
      <c r="AO122" s="13"/>
      <c r="AP122" s="13"/>
      <c r="AQ122" s="13"/>
      <c r="AR122" s="3"/>
      <c r="AS122" s="14"/>
      <c r="AT122" s="14"/>
    </row>
    <row r="123" spans="8:51" x14ac:dyDescent="0.5">
      <c r="H123" s="3"/>
      <c r="J123" s="3"/>
      <c r="L123" s="3"/>
      <c r="N123" s="3"/>
      <c r="O123" s="3"/>
      <c r="P123" s="3"/>
      <c r="Q123" s="3"/>
      <c r="R123" s="123"/>
      <c r="S123" s="3"/>
      <c r="T123" s="67"/>
      <c r="U123" s="5"/>
      <c r="V123" s="67"/>
      <c r="W123" s="18"/>
      <c r="X123" s="13"/>
      <c r="Y123" s="67"/>
      <c r="Z123" s="18"/>
      <c r="AA123" s="68"/>
      <c r="AB123" s="144"/>
      <c r="AC123" s="13"/>
      <c r="AD123" s="124"/>
      <c r="AE123" s="68"/>
      <c r="AF123" s="13"/>
      <c r="AG123" s="13"/>
      <c r="AH123" s="13"/>
      <c r="AI123" s="3"/>
      <c r="AJ123" s="13"/>
      <c r="AK123" s="13"/>
      <c r="AL123" s="13"/>
      <c r="AM123" s="13"/>
      <c r="AN123" s="13"/>
      <c r="AO123" s="13"/>
      <c r="AP123" s="13"/>
      <c r="AQ123" s="13"/>
      <c r="AR123" s="3"/>
      <c r="AS123" s="14"/>
      <c r="AT123" s="14"/>
    </row>
    <row r="124" spans="8:51" x14ac:dyDescent="0.5">
      <c r="H124" s="3"/>
      <c r="J124" s="3"/>
      <c r="L124" s="3"/>
      <c r="N124" s="3"/>
      <c r="O124" s="3"/>
      <c r="P124" s="3"/>
      <c r="Q124" s="3"/>
      <c r="R124" s="123"/>
      <c r="S124" s="3"/>
      <c r="T124" s="67"/>
      <c r="U124" s="5"/>
      <c r="V124" s="67"/>
      <c r="W124" s="18"/>
      <c r="X124" s="13"/>
      <c r="Y124" s="67"/>
      <c r="Z124" s="18"/>
      <c r="AA124" s="68"/>
      <c r="AB124" s="144"/>
      <c r="AC124" s="13"/>
      <c r="AD124" s="124"/>
      <c r="AE124" s="68"/>
      <c r="AF124" s="13"/>
      <c r="AG124" s="13"/>
      <c r="AH124" s="13"/>
      <c r="AI124" s="3"/>
      <c r="AJ124" s="13"/>
      <c r="AK124" s="13"/>
      <c r="AL124" s="13"/>
      <c r="AM124" s="13"/>
      <c r="AN124" s="13"/>
      <c r="AO124" s="13"/>
      <c r="AP124" s="13"/>
      <c r="AQ124" s="13"/>
      <c r="AR124" s="3"/>
      <c r="AS124" s="14"/>
      <c r="AT124" s="14"/>
    </row>
    <row r="125" spans="8:51" x14ac:dyDescent="0.5">
      <c r="H125" s="3"/>
      <c r="J125" s="3"/>
      <c r="L125" s="3"/>
      <c r="N125" s="3"/>
      <c r="O125" s="3"/>
      <c r="P125" s="3"/>
      <c r="Q125" s="3"/>
      <c r="R125" s="123"/>
      <c r="S125" s="3"/>
      <c r="T125" s="67"/>
      <c r="U125" s="5"/>
      <c r="V125" s="67"/>
      <c r="W125" s="18"/>
      <c r="X125" s="13"/>
      <c r="Y125" s="67"/>
      <c r="Z125" s="18"/>
      <c r="AA125" s="68"/>
      <c r="AB125" s="144"/>
      <c r="AC125" s="13"/>
      <c r="AD125" s="124"/>
      <c r="AE125" s="68"/>
      <c r="AF125" s="13"/>
      <c r="AG125" s="13"/>
      <c r="AH125" s="13"/>
      <c r="AI125" s="3"/>
      <c r="AJ125" s="13"/>
      <c r="AK125" s="13"/>
      <c r="AL125" s="13"/>
      <c r="AM125" s="13"/>
      <c r="AN125" s="13"/>
      <c r="AO125" s="13"/>
      <c r="AP125" s="13"/>
      <c r="AQ125" s="13"/>
      <c r="AR125" s="3"/>
      <c r="AS125" s="14"/>
      <c r="AT125" s="14"/>
    </row>
    <row r="126" spans="8:51" x14ac:dyDescent="0.5">
      <c r="H126" s="3"/>
      <c r="J126" s="3"/>
      <c r="L126" s="3"/>
      <c r="N126" s="3"/>
      <c r="O126" s="3"/>
      <c r="P126" s="3"/>
      <c r="Q126" s="3"/>
      <c r="R126" s="123"/>
      <c r="S126" s="3"/>
      <c r="T126" s="67"/>
      <c r="U126" s="5"/>
      <c r="V126" s="67"/>
      <c r="W126" s="18"/>
      <c r="X126" s="13"/>
      <c r="Y126" s="67"/>
      <c r="Z126" s="18"/>
      <c r="AA126" s="68"/>
      <c r="AB126" s="144"/>
      <c r="AC126" s="13"/>
      <c r="AD126" s="124"/>
      <c r="AE126" s="68"/>
      <c r="AF126" s="13"/>
      <c r="AG126" s="13"/>
      <c r="AH126" s="13"/>
      <c r="AI126" s="3"/>
      <c r="AJ126" s="13"/>
      <c r="AK126" s="13"/>
      <c r="AL126" s="13"/>
      <c r="AM126" s="13"/>
      <c r="AN126" s="13"/>
      <c r="AO126" s="13"/>
      <c r="AP126" s="13"/>
      <c r="AQ126" s="13"/>
      <c r="AR126" s="3"/>
      <c r="AS126" s="14"/>
      <c r="AT126" s="14"/>
    </row>
    <row r="127" spans="8:51" x14ac:dyDescent="0.5">
      <c r="H127" s="3"/>
      <c r="J127" s="3"/>
      <c r="L127" s="3"/>
      <c r="N127" s="3"/>
      <c r="O127" s="3"/>
      <c r="P127" s="3"/>
      <c r="Q127" s="3"/>
      <c r="R127" s="123"/>
      <c r="S127" s="3"/>
      <c r="T127" s="67"/>
      <c r="U127" s="5"/>
      <c r="V127" s="67"/>
      <c r="W127" s="18"/>
      <c r="X127" s="13"/>
      <c r="Y127" s="67"/>
      <c r="Z127" s="18"/>
      <c r="AA127" s="68"/>
      <c r="AB127" s="144"/>
      <c r="AC127" s="13"/>
      <c r="AD127" s="124"/>
      <c r="AE127" s="68"/>
      <c r="AF127" s="13"/>
      <c r="AG127" s="13"/>
      <c r="AH127" s="13"/>
      <c r="AI127" s="3"/>
      <c r="AJ127" s="13"/>
      <c r="AK127" s="13"/>
      <c r="AL127" s="13"/>
      <c r="AM127" s="13"/>
      <c r="AN127" s="13"/>
      <c r="AO127" s="13"/>
      <c r="AP127" s="13"/>
      <c r="AQ127" s="13"/>
      <c r="AR127" s="3"/>
      <c r="AS127" s="14"/>
      <c r="AT127" s="14"/>
    </row>
    <row r="128" spans="8:51" x14ac:dyDescent="0.5">
      <c r="H128" s="3"/>
      <c r="J128" s="3"/>
      <c r="L128" s="3"/>
      <c r="N128" s="3"/>
      <c r="O128" s="3"/>
      <c r="P128" s="3"/>
      <c r="Q128" s="3"/>
      <c r="R128" s="123"/>
      <c r="S128" s="3"/>
      <c r="T128" s="67"/>
      <c r="U128" s="5"/>
      <c r="V128" s="67"/>
      <c r="W128" s="18"/>
      <c r="X128" s="13"/>
      <c r="Y128" s="67"/>
      <c r="Z128" s="18"/>
      <c r="AA128" s="68"/>
      <c r="AB128" s="144"/>
      <c r="AC128" s="13"/>
      <c r="AD128" s="124"/>
      <c r="AE128" s="68"/>
      <c r="AF128" s="13"/>
      <c r="AG128" s="13"/>
      <c r="AH128" s="13"/>
      <c r="AI128" s="3"/>
      <c r="AJ128" s="13"/>
      <c r="AK128" s="13"/>
      <c r="AL128" s="13"/>
      <c r="AM128" s="13"/>
      <c r="AN128" s="13"/>
      <c r="AO128" s="13"/>
      <c r="AP128" s="13"/>
      <c r="AQ128" s="13"/>
      <c r="AR128" s="3"/>
      <c r="AS128" s="14"/>
      <c r="AT128" s="14"/>
    </row>
    <row r="129" spans="8:46" x14ac:dyDescent="0.5">
      <c r="H129" s="3"/>
      <c r="J129" s="3"/>
      <c r="L129" s="3"/>
      <c r="N129" s="3"/>
      <c r="O129" s="3"/>
      <c r="P129" s="3"/>
      <c r="Q129" s="3"/>
      <c r="R129" s="123"/>
      <c r="S129" s="3"/>
      <c r="T129" s="67"/>
      <c r="U129" s="5"/>
      <c r="V129" s="67"/>
      <c r="W129" s="18"/>
      <c r="X129" s="13"/>
      <c r="Y129" s="67"/>
      <c r="Z129" s="18"/>
      <c r="AA129" s="68"/>
      <c r="AB129" s="144"/>
      <c r="AC129" s="13"/>
      <c r="AD129" s="124"/>
      <c r="AE129" s="68"/>
      <c r="AF129" s="13"/>
      <c r="AG129" s="13"/>
      <c r="AH129" s="13"/>
      <c r="AI129" s="3"/>
      <c r="AJ129" s="13"/>
      <c r="AK129" s="13"/>
      <c r="AL129" s="13"/>
      <c r="AM129" s="13"/>
      <c r="AN129" s="13"/>
      <c r="AO129" s="13"/>
      <c r="AP129" s="13"/>
      <c r="AQ129" s="13"/>
      <c r="AR129" s="3"/>
      <c r="AS129" s="14"/>
      <c r="AT129" s="14"/>
    </row>
    <row r="130" spans="8:46" x14ac:dyDescent="0.5">
      <c r="H130" s="3"/>
      <c r="J130" s="3"/>
      <c r="L130" s="3"/>
      <c r="N130" s="3"/>
      <c r="O130" s="3"/>
      <c r="P130" s="3"/>
      <c r="Q130" s="3"/>
      <c r="R130" s="123"/>
      <c r="S130" s="3"/>
      <c r="T130" s="67"/>
      <c r="U130" s="5"/>
      <c r="V130" s="67"/>
      <c r="W130" s="18"/>
      <c r="X130" s="13"/>
      <c r="Y130" s="67"/>
      <c r="Z130" s="18"/>
      <c r="AA130" s="68"/>
      <c r="AB130" s="144"/>
      <c r="AC130" s="13"/>
      <c r="AD130" s="124"/>
      <c r="AE130" s="68"/>
      <c r="AF130" s="13"/>
      <c r="AG130" s="13"/>
      <c r="AH130" s="13"/>
      <c r="AI130" s="3"/>
      <c r="AJ130" s="13"/>
      <c r="AK130" s="13"/>
      <c r="AL130" s="13"/>
      <c r="AM130" s="13"/>
      <c r="AN130" s="13"/>
      <c r="AO130" s="13"/>
      <c r="AP130" s="13"/>
      <c r="AQ130" s="3"/>
      <c r="AR130" s="3"/>
      <c r="AS130" s="14"/>
      <c r="AT130" s="14"/>
    </row>
    <row r="131" spans="8:46" x14ac:dyDescent="0.5">
      <c r="H131" s="3"/>
      <c r="J131" s="3"/>
      <c r="L131" s="3"/>
      <c r="N131" s="3"/>
      <c r="O131" s="3"/>
      <c r="P131" s="3"/>
      <c r="Q131" s="3"/>
      <c r="R131" s="123"/>
      <c r="S131" s="3"/>
      <c r="T131" s="67"/>
      <c r="U131" s="5"/>
      <c r="V131" s="67"/>
      <c r="W131" s="18"/>
      <c r="X131" s="13"/>
      <c r="Y131" s="67"/>
      <c r="Z131" s="18"/>
      <c r="AA131" s="68"/>
      <c r="AB131" s="144"/>
      <c r="AC131" s="13"/>
      <c r="AD131" s="124"/>
      <c r="AE131" s="68"/>
      <c r="AF131" s="13"/>
      <c r="AG131" s="13"/>
      <c r="AH131" s="13"/>
      <c r="AI131" s="3"/>
      <c r="AJ131" s="13"/>
      <c r="AK131" s="13"/>
      <c r="AL131" s="13"/>
      <c r="AM131" s="13"/>
      <c r="AN131" s="13"/>
      <c r="AO131" s="13"/>
      <c r="AP131" s="13"/>
      <c r="AQ131" s="3"/>
      <c r="AR131" s="3"/>
      <c r="AS131" s="14"/>
      <c r="AT131" s="14"/>
    </row>
    <row r="132" spans="8:46" x14ac:dyDescent="0.5">
      <c r="H132" s="3"/>
      <c r="J132" s="3"/>
      <c r="L132" s="3"/>
      <c r="N132" s="3"/>
      <c r="O132" s="3"/>
      <c r="P132" s="3"/>
      <c r="Q132" s="3"/>
      <c r="R132" s="123"/>
      <c r="S132" s="3"/>
      <c r="T132" s="67"/>
      <c r="U132" s="5"/>
      <c r="V132" s="67"/>
      <c r="W132" s="18"/>
      <c r="X132" s="13"/>
      <c r="Y132" s="67"/>
      <c r="Z132" s="18"/>
      <c r="AA132" s="68"/>
      <c r="AB132" s="144"/>
      <c r="AC132" s="13"/>
      <c r="AD132" s="124"/>
      <c r="AE132" s="68"/>
      <c r="AF132" s="13"/>
      <c r="AG132" s="13"/>
      <c r="AH132" s="13"/>
      <c r="AI132" s="3"/>
      <c r="AJ132" s="13"/>
      <c r="AK132" s="13"/>
      <c r="AL132" s="13"/>
      <c r="AM132" s="13"/>
      <c r="AN132" s="13"/>
      <c r="AO132" s="13"/>
      <c r="AP132" s="13"/>
      <c r="AQ132" s="13"/>
      <c r="AR132" s="3"/>
      <c r="AS132" s="14"/>
      <c r="AT132" s="14"/>
    </row>
    <row r="133" spans="8:46" x14ac:dyDescent="0.5">
      <c r="H133" s="3"/>
      <c r="J133" s="3"/>
      <c r="L133" s="3"/>
      <c r="N133" s="3"/>
      <c r="O133" s="3"/>
      <c r="P133" s="3"/>
      <c r="Q133" s="3"/>
      <c r="R133" s="123"/>
      <c r="S133" s="3"/>
      <c r="T133" s="67"/>
      <c r="U133" s="5"/>
      <c r="V133" s="67"/>
      <c r="W133" s="18"/>
      <c r="X133" s="13"/>
      <c r="Y133" s="67"/>
      <c r="Z133" s="18"/>
      <c r="AA133" s="68"/>
      <c r="AB133" s="144"/>
      <c r="AC133" s="13"/>
      <c r="AD133" s="124"/>
      <c r="AE133" s="68"/>
      <c r="AF133" s="13"/>
      <c r="AG133" s="13"/>
      <c r="AH133" s="13"/>
      <c r="AI133" s="3"/>
      <c r="AJ133" s="13"/>
      <c r="AK133" s="13"/>
      <c r="AL133" s="13"/>
      <c r="AM133" s="13"/>
      <c r="AN133" s="13"/>
      <c r="AO133" s="13"/>
      <c r="AP133" s="13"/>
      <c r="AQ133" s="13"/>
      <c r="AR133" s="3"/>
      <c r="AS133" s="14"/>
      <c r="AT133" s="14"/>
    </row>
    <row r="134" spans="8:46" x14ac:dyDescent="0.5">
      <c r="H134" s="3"/>
      <c r="J134" s="3"/>
      <c r="L134" s="3"/>
      <c r="N134" s="3"/>
      <c r="O134" s="3"/>
      <c r="P134" s="3"/>
      <c r="Q134" s="3"/>
      <c r="R134" s="123"/>
      <c r="S134" s="3"/>
      <c r="T134" s="67"/>
      <c r="U134" s="5"/>
      <c r="V134" s="67"/>
      <c r="W134" s="18"/>
      <c r="X134" s="13"/>
      <c r="Y134" s="67"/>
      <c r="Z134" s="18"/>
      <c r="AA134" s="68"/>
      <c r="AB134" s="144"/>
      <c r="AC134" s="13"/>
      <c r="AD134" s="124"/>
      <c r="AE134" s="68"/>
      <c r="AF134" s="13"/>
      <c r="AG134" s="13"/>
      <c r="AH134" s="13"/>
      <c r="AI134" s="3"/>
      <c r="AJ134" s="13"/>
      <c r="AK134" s="13"/>
      <c r="AL134" s="13"/>
      <c r="AM134" s="13"/>
      <c r="AN134" s="13"/>
      <c r="AO134" s="13"/>
      <c r="AP134" s="13"/>
      <c r="AQ134" s="13"/>
      <c r="AR134" s="3"/>
      <c r="AS134" s="14"/>
      <c r="AT134" s="14"/>
    </row>
    <row r="135" spans="8:46" x14ac:dyDescent="0.5">
      <c r="H135" s="3"/>
      <c r="J135" s="3"/>
      <c r="L135" s="3"/>
      <c r="N135" s="3"/>
      <c r="O135" s="3"/>
      <c r="P135" s="3"/>
      <c r="Q135" s="3"/>
      <c r="R135" s="123"/>
      <c r="S135" s="3"/>
      <c r="T135" s="67"/>
      <c r="U135" s="5"/>
      <c r="V135" s="67"/>
      <c r="W135" s="18"/>
      <c r="X135" s="13"/>
      <c r="Y135" s="67"/>
      <c r="Z135" s="18"/>
      <c r="AA135" s="68"/>
      <c r="AB135" s="144"/>
      <c r="AC135" s="13"/>
      <c r="AD135" s="124"/>
      <c r="AE135" s="68"/>
      <c r="AF135" s="13"/>
      <c r="AG135" s="13"/>
      <c r="AH135" s="13"/>
      <c r="AI135" s="3"/>
      <c r="AJ135" s="13"/>
      <c r="AK135" s="13"/>
      <c r="AL135" s="13"/>
      <c r="AM135" s="13"/>
      <c r="AN135" s="13"/>
      <c r="AO135" s="13"/>
      <c r="AP135" s="13"/>
      <c r="AQ135" s="13"/>
      <c r="AR135" s="3"/>
      <c r="AS135" s="14"/>
      <c r="AT135" s="14"/>
    </row>
    <row r="136" spans="8:46" x14ac:dyDescent="0.5">
      <c r="H136" s="3"/>
      <c r="J136" s="3"/>
      <c r="L136" s="3"/>
      <c r="N136" s="3"/>
      <c r="O136" s="3"/>
      <c r="P136" s="3"/>
      <c r="Q136" s="3"/>
      <c r="R136" s="123"/>
      <c r="S136" s="3"/>
      <c r="T136" s="67"/>
      <c r="U136" s="5"/>
      <c r="V136" s="67"/>
      <c r="W136" s="18"/>
      <c r="X136" s="13"/>
      <c r="Y136" s="67"/>
      <c r="Z136" s="18"/>
      <c r="AA136" s="68"/>
      <c r="AB136" s="144"/>
      <c r="AC136" s="13"/>
      <c r="AD136" s="124"/>
      <c r="AE136" s="68"/>
      <c r="AF136" s="13"/>
      <c r="AG136" s="13"/>
      <c r="AH136" s="13"/>
      <c r="AI136" s="3"/>
      <c r="AJ136" s="13"/>
      <c r="AK136" s="13"/>
      <c r="AL136" s="13"/>
      <c r="AM136" s="13"/>
      <c r="AN136" s="13"/>
      <c r="AO136" s="13"/>
      <c r="AP136" s="13"/>
      <c r="AQ136" s="13"/>
      <c r="AR136" s="3"/>
      <c r="AS136" s="14"/>
      <c r="AT136" s="14"/>
    </row>
    <row r="137" spans="8:46" x14ac:dyDescent="0.5">
      <c r="H137" s="3"/>
      <c r="J137" s="3"/>
      <c r="L137" s="3"/>
      <c r="N137" s="3"/>
      <c r="O137" s="3"/>
      <c r="P137" s="3"/>
      <c r="Q137" s="3"/>
      <c r="R137" s="123"/>
      <c r="S137" s="3"/>
      <c r="T137" s="67"/>
      <c r="U137" s="5"/>
      <c r="V137" s="67"/>
      <c r="W137" s="18"/>
      <c r="X137" s="13"/>
      <c r="Y137" s="67"/>
      <c r="Z137" s="18"/>
      <c r="AA137" s="68"/>
      <c r="AB137" s="144"/>
      <c r="AC137" s="13"/>
      <c r="AD137" s="124"/>
      <c r="AE137" s="68"/>
      <c r="AF137" s="13"/>
      <c r="AG137" s="13"/>
      <c r="AH137" s="13"/>
      <c r="AI137" s="3"/>
      <c r="AJ137" s="13"/>
      <c r="AK137" s="13"/>
      <c r="AL137" s="13"/>
      <c r="AM137" s="13"/>
      <c r="AN137" s="13"/>
      <c r="AO137" s="13"/>
      <c r="AP137" s="13"/>
      <c r="AQ137" s="13"/>
      <c r="AR137" s="3"/>
      <c r="AS137" s="14"/>
      <c r="AT137" s="14"/>
    </row>
    <row r="138" spans="8:46" x14ac:dyDescent="0.5">
      <c r="H138" s="3"/>
      <c r="J138" s="3"/>
      <c r="L138" s="3"/>
      <c r="N138" s="3"/>
      <c r="O138" s="3"/>
      <c r="P138" s="3"/>
      <c r="Q138" s="3"/>
      <c r="R138" s="123"/>
      <c r="S138" s="3"/>
      <c r="T138" s="67"/>
      <c r="U138" s="5"/>
      <c r="V138" s="67"/>
      <c r="W138" s="18"/>
      <c r="X138" s="13"/>
      <c r="Y138" s="67"/>
      <c r="Z138" s="18"/>
      <c r="AA138" s="68"/>
      <c r="AB138" s="144"/>
      <c r="AC138" s="13"/>
      <c r="AD138" s="124"/>
      <c r="AE138" s="68"/>
      <c r="AF138" s="13"/>
      <c r="AG138" s="13"/>
      <c r="AH138" s="13"/>
      <c r="AI138" s="3"/>
      <c r="AJ138" s="13"/>
      <c r="AK138" s="13"/>
      <c r="AL138" s="13"/>
      <c r="AM138" s="13"/>
      <c r="AN138" s="13"/>
      <c r="AO138" s="13"/>
      <c r="AP138" s="13"/>
      <c r="AQ138" s="13"/>
      <c r="AR138" s="3"/>
      <c r="AS138" s="14"/>
      <c r="AT138" s="14"/>
    </row>
    <row r="139" spans="8:46" x14ac:dyDescent="0.5">
      <c r="H139" s="3"/>
      <c r="J139" s="3"/>
      <c r="L139" s="3"/>
      <c r="N139" s="3"/>
      <c r="O139" s="3"/>
      <c r="P139" s="3"/>
      <c r="Q139" s="3"/>
      <c r="R139" s="123"/>
      <c r="S139" s="3"/>
      <c r="T139" s="67"/>
      <c r="U139" s="5"/>
      <c r="V139" s="67"/>
      <c r="W139" s="18"/>
      <c r="X139" s="13"/>
      <c r="Y139" s="67"/>
      <c r="Z139" s="18"/>
      <c r="AA139" s="68"/>
      <c r="AB139" s="144"/>
      <c r="AC139" s="13"/>
      <c r="AD139" s="124"/>
      <c r="AE139" s="68"/>
      <c r="AF139" s="13"/>
      <c r="AG139" s="13"/>
      <c r="AH139" s="13"/>
      <c r="AI139" s="3"/>
      <c r="AJ139" s="13"/>
      <c r="AK139" s="13"/>
      <c r="AL139" s="13"/>
      <c r="AM139" s="13"/>
      <c r="AN139" s="13"/>
      <c r="AO139" s="13"/>
      <c r="AP139" s="13"/>
      <c r="AQ139" s="13"/>
      <c r="AR139" s="3"/>
      <c r="AS139" s="14"/>
      <c r="AT139" s="14"/>
    </row>
    <row r="140" spans="8:46" x14ac:dyDescent="0.5">
      <c r="H140" s="3"/>
      <c r="J140" s="3"/>
      <c r="L140" s="3"/>
      <c r="N140" s="3"/>
      <c r="O140" s="3"/>
      <c r="P140" s="3"/>
      <c r="Q140" s="3"/>
      <c r="R140" s="123"/>
      <c r="S140" s="3"/>
      <c r="T140" s="67"/>
      <c r="U140" s="5"/>
      <c r="V140" s="67"/>
      <c r="W140" s="18"/>
      <c r="X140" s="13"/>
      <c r="Y140" s="67"/>
      <c r="Z140" s="18"/>
      <c r="AA140" s="68"/>
      <c r="AB140" s="144"/>
      <c r="AC140" s="13"/>
      <c r="AD140" s="124"/>
      <c r="AE140" s="68"/>
      <c r="AF140" s="13"/>
      <c r="AG140" s="13"/>
      <c r="AH140" s="13"/>
      <c r="AI140" s="3"/>
      <c r="AJ140" s="13"/>
      <c r="AK140" s="13"/>
      <c r="AL140" s="13"/>
      <c r="AM140" s="13"/>
      <c r="AN140" s="13"/>
      <c r="AO140" s="13"/>
      <c r="AP140" s="13"/>
      <c r="AQ140" s="13"/>
      <c r="AR140" s="3"/>
      <c r="AS140" s="14"/>
      <c r="AT140" s="14"/>
    </row>
    <row r="141" spans="8:46" x14ac:dyDescent="0.5">
      <c r="H141" s="3"/>
      <c r="J141" s="3"/>
      <c r="L141" s="3"/>
      <c r="N141" s="3"/>
      <c r="O141" s="3"/>
      <c r="P141" s="3"/>
      <c r="Q141" s="3"/>
      <c r="R141" s="123"/>
      <c r="S141" s="3"/>
      <c r="T141" s="67"/>
      <c r="U141" s="5"/>
      <c r="V141" s="67"/>
      <c r="W141" s="18"/>
      <c r="X141" s="13"/>
      <c r="Y141" s="67"/>
      <c r="Z141" s="18"/>
      <c r="AA141" s="68"/>
      <c r="AB141" s="144"/>
      <c r="AC141" s="13"/>
      <c r="AD141" s="124"/>
      <c r="AE141" s="68"/>
      <c r="AF141" s="13"/>
      <c r="AG141" s="13"/>
      <c r="AH141" s="13"/>
      <c r="AI141" s="3"/>
      <c r="AJ141" s="13"/>
      <c r="AK141" s="13"/>
      <c r="AL141" s="13"/>
      <c r="AM141" s="13"/>
      <c r="AN141" s="13"/>
      <c r="AO141" s="13"/>
      <c r="AP141" s="13"/>
      <c r="AQ141" s="13"/>
      <c r="AR141" s="3"/>
      <c r="AS141" s="14"/>
      <c r="AT141" s="14"/>
    </row>
    <row r="142" spans="8:46" x14ac:dyDescent="0.5">
      <c r="H142" s="3"/>
      <c r="J142" s="3"/>
      <c r="L142" s="3"/>
      <c r="N142" s="3"/>
      <c r="O142" s="3"/>
      <c r="P142" s="3"/>
      <c r="Q142" s="3"/>
      <c r="R142" s="123"/>
      <c r="S142" s="3"/>
      <c r="T142" s="67"/>
      <c r="U142" s="5"/>
      <c r="V142" s="67"/>
      <c r="W142" s="18"/>
      <c r="X142" s="13"/>
      <c r="Y142" s="67"/>
      <c r="Z142" s="18"/>
      <c r="AA142" s="68"/>
      <c r="AB142" s="144"/>
      <c r="AC142" s="13"/>
      <c r="AD142" s="124"/>
      <c r="AE142" s="68"/>
      <c r="AF142" s="13"/>
      <c r="AG142" s="13"/>
      <c r="AH142" s="13"/>
      <c r="AI142" s="3"/>
      <c r="AJ142" s="13"/>
      <c r="AK142" s="13"/>
      <c r="AL142" s="13"/>
      <c r="AM142" s="13"/>
      <c r="AN142" s="13"/>
      <c r="AO142" s="13"/>
      <c r="AP142" s="13"/>
      <c r="AQ142" s="13"/>
      <c r="AR142" s="3"/>
      <c r="AS142" s="14"/>
      <c r="AT142" s="14"/>
    </row>
    <row r="143" spans="8:46" x14ac:dyDescent="0.5">
      <c r="H143" s="3"/>
      <c r="J143" s="3"/>
      <c r="L143" s="3"/>
      <c r="N143" s="3"/>
      <c r="O143" s="3"/>
      <c r="P143" s="3"/>
      <c r="Q143" s="3"/>
      <c r="R143" s="123"/>
      <c r="S143" s="3"/>
      <c r="T143" s="67"/>
      <c r="U143" s="5"/>
      <c r="V143" s="67"/>
      <c r="W143" s="18"/>
      <c r="X143" s="13"/>
      <c r="Y143" s="67"/>
      <c r="Z143" s="18"/>
      <c r="AA143" s="68"/>
      <c r="AB143" s="144"/>
      <c r="AC143" s="13"/>
      <c r="AD143" s="124"/>
      <c r="AE143" s="68"/>
      <c r="AF143" s="13"/>
      <c r="AG143" s="13"/>
      <c r="AH143" s="13"/>
      <c r="AI143" s="3"/>
      <c r="AJ143" s="13"/>
      <c r="AK143" s="13"/>
      <c r="AL143" s="13"/>
      <c r="AM143" s="13"/>
      <c r="AN143" s="13"/>
      <c r="AO143" s="13"/>
      <c r="AP143" s="13"/>
      <c r="AQ143" s="13"/>
      <c r="AR143" s="3"/>
      <c r="AS143" s="14"/>
      <c r="AT143" s="14"/>
    </row>
    <row r="144" spans="8:46" x14ac:dyDescent="0.5">
      <c r="H144" s="3"/>
      <c r="J144" s="3"/>
      <c r="L144" s="3"/>
      <c r="N144" s="3"/>
      <c r="O144" s="3"/>
      <c r="P144" s="3"/>
      <c r="Q144" s="3"/>
      <c r="R144" s="123"/>
      <c r="S144" s="3"/>
      <c r="T144" s="67"/>
      <c r="U144" s="5"/>
      <c r="V144" s="67"/>
      <c r="W144" s="18"/>
      <c r="X144" s="13"/>
      <c r="Y144" s="67"/>
      <c r="Z144" s="18"/>
      <c r="AA144" s="68"/>
      <c r="AB144" s="144"/>
      <c r="AC144" s="13"/>
      <c r="AD144" s="124"/>
      <c r="AE144" s="68"/>
      <c r="AF144" s="13"/>
      <c r="AG144" s="13"/>
      <c r="AH144" s="13"/>
      <c r="AI144" s="3"/>
      <c r="AJ144" s="13"/>
      <c r="AK144" s="13"/>
      <c r="AL144" s="13"/>
      <c r="AM144" s="13"/>
      <c r="AN144" s="13"/>
      <c r="AO144" s="13"/>
      <c r="AP144" s="13"/>
      <c r="AQ144" s="13"/>
      <c r="AR144" s="3"/>
      <c r="AS144" s="14"/>
      <c r="AT144" s="14"/>
    </row>
    <row r="145" spans="8:46" x14ac:dyDescent="0.5">
      <c r="H145" s="3"/>
      <c r="J145" s="3"/>
      <c r="L145" s="3"/>
      <c r="N145" s="3"/>
      <c r="O145" s="3"/>
      <c r="P145" s="3"/>
      <c r="Q145" s="3"/>
      <c r="R145" s="123"/>
      <c r="S145" s="3"/>
      <c r="T145" s="67"/>
      <c r="U145" s="5"/>
      <c r="V145" s="67"/>
      <c r="W145" s="18"/>
      <c r="X145" s="13"/>
      <c r="Y145" s="67"/>
      <c r="Z145" s="18"/>
      <c r="AA145" s="68"/>
      <c r="AB145" s="144"/>
      <c r="AC145" s="13"/>
      <c r="AD145" s="124"/>
      <c r="AE145" s="68"/>
      <c r="AF145" s="13"/>
      <c r="AG145" s="13"/>
      <c r="AH145" s="13"/>
      <c r="AI145" s="3"/>
      <c r="AJ145" s="13"/>
      <c r="AK145" s="13"/>
      <c r="AL145" s="13"/>
      <c r="AM145" s="13"/>
      <c r="AN145" s="13"/>
      <c r="AO145" s="13"/>
      <c r="AP145" s="13"/>
      <c r="AQ145" s="13"/>
      <c r="AR145" s="3"/>
      <c r="AS145" s="14"/>
      <c r="AT145" s="14"/>
    </row>
    <row r="146" spans="8:46" x14ac:dyDescent="0.5">
      <c r="H146" s="3"/>
      <c r="J146" s="3"/>
      <c r="L146" s="3"/>
      <c r="N146" s="3"/>
      <c r="O146" s="3"/>
      <c r="P146" s="3"/>
      <c r="Q146" s="3"/>
      <c r="R146" s="123"/>
      <c r="S146" s="3"/>
      <c r="T146" s="67"/>
      <c r="U146" s="5"/>
      <c r="V146" s="67"/>
      <c r="W146" s="18"/>
      <c r="X146" s="13"/>
      <c r="Y146" s="67"/>
      <c r="Z146" s="18"/>
      <c r="AA146" s="68"/>
      <c r="AB146" s="144"/>
      <c r="AC146" s="13"/>
      <c r="AD146" s="124"/>
      <c r="AE146" s="68"/>
      <c r="AF146" s="13"/>
      <c r="AG146" s="13"/>
      <c r="AH146" s="13"/>
      <c r="AI146" s="3"/>
      <c r="AJ146" s="13"/>
      <c r="AK146" s="13"/>
      <c r="AL146" s="13"/>
      <c r="AM146" s="13"/>
      <c r="AN146" s="13"/>
      <c r="AO146" s="13"/>
      <c r="AP146" s="13"/>
      <c r="AQ146" s="13"/>
      <c r="AR146" s="3"/>
      <c r="AS146" s="14"/>
      <c r="AT146" s="14"/>
    </row>
    <row r="147" spans="8:46" x14ac:dyDescent="0.5">
      <c r="H147" s="3"/>
      <c r="J147" s="3"/>
      <c r="L147" s="3"/>
      <c r="N147" s="3"/>
      <c r="O147" s="3"/>
      <c r="P147" s="3"/>
      <c r="Q147" s="3"/>
      <c r="R147" s="123"/>
      <c r="S147" s="3"/>
      <c r="T147" s="123"/>
      <c r="U147" s="3"/>
      <c r="V147" s="123"/>
      <c r="W147" s="18"/>
      <c r="X147" s="3"/>
      <c r="Y147" s="123"/>
      <c r="Z147" s="18"/>
      <c r="AA147" s="68"/>
      <c r="AB147" s="144"/>
      <c r="AC147" s="13"/>
      <c r="AD147" s="124"/>
      <c r="AE147" s="68"/>
      <c r="AF147" s="13"/>
      <c r="AG147" s="13"/>
      <c r="AH147" s="13"/>
      <c r="AI147" s="3"/>
      <c r="AJ147" s="13"/>
      <c r="AK147" s="13"/>
      <c r="AL147" s="13"/>
      <c r="AM147" s="13"/>
      <c r="AN147" s="13"/>
      <c r="AO147" s="13"/>
      <c r="AP147" s="13"/>
      <c r="AQ147" s="13"/>
      <c r="AR147" s="3"/>
      <c r="AS147" s="14"/>
      <c r="AT147" s="14"/>
    </row>
    <row r="148" spans="8:46" x14ac:dyDescent="0.5">
      <c r="H148" s="3"/>
      <c r="J148" s="3"/>
      <c r="L148" s="3"/>
      <c r="N148" s="3"/>
      <c r="O148" s="3"/>
      <c r="P148" s="3"/>
      <c r="Q148" s="3"/>
      <c r="R148" s="123"/>
      <c r="S148" s="3"/>
      <c r="T148" s="123"/>
      <c r="U148" s="3"/>
      <c r="V148" s="123"/>
      <c r="W148" s="18"/>
      <c r="X148" s="3"/>
      <c r="Y148" s="123"/>
      <c r="Z148" s="18"/>
      <c r="AA148" s="68"/>
      <c r="AB148" s="144"/>
      <c r="AC148" s="13"/>
      <c r="AD148" s="124"/>
      <c r="AE148" s="68"/>
      <c r="AF148" s="13"/>
      <c r="AG148" s="13"/>
      <c r="AH148" s="13"/>
      <c r="AI148" s="3"/>
      <c r="AJ148" s="13"/>
      <c r="AK148" s="13"/>
      <c r="AL148" s="13"/>
      <c r="AM148" s="13"/>
      <c r="AN148" s="13"/>
      <c r="AO148" s="13"/>
      <c r="AP148" s="13"/>
      <c r="AQ148" s="13"/>
      <c r="AR148" s="3"/>
      <c r="AS148" s="14"/>
      <c r="AT148" s="14"/>
    </row>
    <row r="149" spans="8:46" x14ac:dyDescent="0.5">
      <c r="H149" s="3"/>
      <c r="J149" s="3"/>
      <c r="L149" s="3"/>
      <c r="N149" s="3"/>
      <c r="O149" s="3"/>
      <c r="Q149" s="3"/>
      <c r="R149" s="123"/>
      <c r="S149" s="3"/>
      <c r="T149" s="67"/>
      <c r="U149" s="5"/>
      <c r="V149" s="67"/>
      <c r="W149" s="18"/>
      <c r="X149" s="13"/>
      <c r="Y149" s="67"/>
      <c r="Z149" s="18"/>
      <c r="AA149" s="68"/>
      <c r="AB149" s="144"/>
      <c r="AC149" s="13"/>
      <c r="AD149" s="124"/>
      <c r="AE149" s="68"/>
      <c r="AF149" s="13"/>
      <c r="AG149" s="13"/>
      <c r="AH149" s="13"/>
      <c r="AI149" s="3"/>
      <c r="AJ149" s="13"/>
      <c r="AK149" s="13"/>
      <c r="AL149" s="13"/>
      <c r="AM149" s="13"/>
      <c r="AN149" s="13"/>
      <c r="AO149" s="13"/>
      <c r="AP149" s="13"/>
      <c r="AQ149" s="13"/>
      <c r="AR149" s="3"/>
      <c r="AS149" s="14"/>
      <c r="AT149" s="14"/>
    </row>
    <row r="150" spans="8:46" x14ac:dyDescent="0.5">
      <c r="H150" s="3"/>
      <c r="J150" s="3"/>
      <c r="L150" s="3"/>
      <c r="N150" s="3"/>
      <c r="O150" s="3"/>
      <c r="Q150" s="3"/>
      <c r="R150" s="123"/>
      <c r="S150" s="3"/>
      <c r="T150" s="67"/>
      <c r="U150" s="5"/>
      <c r="V150" s="67"/>
      <c r="W150" s="18"/>
      <c r="X150" s="13"/>
      <c r="Y150" s="67"/>
      <c r="Z150" s="18"/>
      <c r="AA150" s="68"/>
      <c r="AB150" s="144"/>
      <c r="AC150" s="13"/>
      <c r="AD150" s="124"/>
      <c r="AE150" s="68"/>
      <c r="AF150" s="13"/>
      <c r="AG150" s="13"/>
      <c r="AH150" s="13"/>
      <c r="AI150" s="3"/>
      <c r="AJ150" s="13"/>
      <c r="AK150" s="13"/>
      <c r="AL150" s="13"/>
      <c r="AM150" s="13"/>
      <c r="AN150" s="13"/>
      <c r="AO150" s="13"/>
      <c r="AP150" s="13"/>
      <c r="AQ150" s="13"/>
      <c r="AR150" s="3"/>
      <c r="AS150" s="14"/>
      <c r="AT150" s="14"/>
    </row>
    <row r="151" spans="8:46" x14ac:dyDescent="0.5">
      <c r="H151" s="3"/>
      <c r="J151" s="3"/>
      <c r="L151" s="3"/>
      <c r="N151" s="3"/>
      <c r="O151" s="3"/>
      <c r="Q151" s="3"/>
      <c r="R151" s="123"/>
      <c r="S151" s="3"/>
      <c r="T151" s="67"/>
      <c r="U151" s="5"/>
      <c r="V151" s="67"/>
      <c r="W151" s="18"/>
      <c r="X151" s="13"/>
      <c r="Y151" s="67"/>
      <c r="Z151" s="18"/>
      <c r="AA151" s="68"/>
      <c r="AB151" s="144"/>
      <c r="AC151" s="13"/>
      <c r="AD151" s="124"/>
      <c r="AE151" s="68"/>
      <c r="AF151" s="13"/>
      <c r="AG151" s="13"/>
      <c r="AH151" s="13"/>
      <c r="AI151" s="3"/>
      <c r="AJ151" s="13"/>
      <c r="AK151" s="13"/>
      <c r="AL151" s="13"/>
      <c r="AM151" s="13"/>
      <c r="AN151" s="13"/>
      <c r="AO151" s="13"/>
      <c r="AP151" s="13"/>
      <c r="AQ151" s="13"/>
      <c r="AR151" s="3"/>
      <c r="AS151" s="14"/>
      <c r="AT151" s="14"/>
    </row>
    <row r="152" spans="8:46" x14ac:dyDescent="0.5">
      <c r="H152" s="3"/>
      <c r="J152" s="3"/>
      <c r="L152" s="3"/>
      <c r="N152" s="3"/>
      <c r="O152" s="3"/>
      <c r="Q152" s="3"/>
      <c r="R152" s="123"/>
      <c r="S152" s="3"/>
      <c r="T152" s="67"/>
      <c r="U152" s="5"/>
      <c r="V152" s="67"/>
      <c r="W152" s="18"/>
      <c r="X152" s="13"/>
      <c r="Y152" s="67"/>
      <c r="Z152" s="18"/>
      <c r="AA152" s="68"/>
      <c r="AB152" s="144"/>
      <c r="AC152" s="13"/>
      <c r="AD152" s="124"/>
      <c r="AE152" s="68"/>
      <c r="AF152" s="13"/>
      <c r="AG152" s="13"/>
      <c r="AH152" s="13"/>
      <c r="AI152" s="3"/>
      <c r="AJ152" s="13"/>
      <c r="AK152" s="13"/>
      <c r="AL152" s="13"/>
      <c r="AM152" s="13"/>
      <c r="AN152" s="13"/>
      <c r="AO152" s="13"/>
      <c r="AP152" s="13"/>
      <c r="AQ152" s="13"/>
      <c r="AR152" s="3"/>
      <c r="AS152" s="14"/>
      <c r="AT152" s="14"/>
    </row>
    <row r="153" spans="8:46" x14ac:dyDescent="0.5">
      <c r="H153" s="3"/>
      <c r="J153" s="3"/>
      <c r="L153" s="3"/>
      <c r="N153" s="3"/>
      <c r="O153" s="3"/>
      <c r="Q153" s="3"/>
      <c r="R153" s="123"/>
      <c r="S153" s="3"/>
      <c r="T153" s="67"/>
      <c r="U153" s="5"/>
      <c r="V153" s="67"/>
      <c r="W153" s="18"/>
      <c r="X153" s="13"/>
      <c r="Y153" s="67"/>
      <c r="Z153" s="18"/>
      <c r="AA153" s="68"/>
      <c r="AB153" s="144"/>
      <c r="AC153" s="13"/>
      <c r="AD153" s="124"/>
      <c r="AE153" s="68"/>
      <c r="AF153" s="13"/>
      <c r="AG153" s="13"/>
      <c r="AH153" s="13"/>
      <c r="AI153" s="3"/>
      <c r="AJ153" s="13"/>
      <c r="AK153" s="13"/>
      <c r="AL153" s="13"/>
      <c r="AM153" s="13"/>
      <c r="AN153" s="13"/>
      <c r="AO153" s="13"/>
      <c r="AP153" s="13"/>
      <c r="AQ153" s="13"/>
      <c r="AR153" s="3"/>
      <c r="AS153" s="14"/>
      <c r="AT153" s="14"/>
    </row>
    <row r="154" spans="8:46" x14ac:dyDescent="0.5">
      <c r="H154" s="3"/>
      <c r="J154" s="3"/>
      <c r="L154" s="3"/>
      <c r="N154" s="3"/>
      <c r="O154" s="3"/>
      <c r="Q154" s="3"/>
      <c r="R154" s="123"/>
      <c r="S154" s="3"/>
      <c r="T154" s="67"/>
      <c r="U154" s="5"/>
      <c r="V154" s="67"/>
      <c r="W154" s="18"/>
      <c r="X154" s="13"/>
      <c r="Y154" s="67"/>
      <c r="Z154" s="18"/>
      <c r="AA154" s="68"/>
      <c r="AB154" s="144"/>
      <c r="AC154" s="13"/>
      <c r="AD154" s="124"/>
      <c r="AE154" s="68"/>
      <c r="AF154" s="13"/>
      <c r="AG154" s="13"/>
      <c r="AH154" s="13"/>
      <c r="AI154" s="3"/>
      <c r="AJ154" s="13"/>
      <c r="AK154" s="13"/>
      <c r="AL154" s="13"/>
      <c r="AM154" s="13"/>
      <c r="AN154" s="13"/>
      <c r="AO154" s="13"/>
      <c r="AP154" s="13"/>
      <c r="AQ154" s="13"/>
      <c r="AR154" s="3"/>
      <c r="AS154" s="14"/>
      <c r="AT154" s="14"/>
    </row>
    <row r="155" spans="8:46" x14ac:dyDescent="0.5">
      <c r="H155" s="3"/>
      <c r="J155" s="3"/>
      <c r="L155" s="3"/>
      <c r="N155" s="3"/>
      <c r="O155" s="3"/>
      <c r="Q155" s="3"/>
      <c r="R155" s="123"/>
      <c r="S155" s="3"/>
      <c r="T155" s="67"/>
      <c r="U155" s="5"/>
      <c r="V155" s="67"/>
      <c r="W155" s="18"/>
      <c r="X155" s="13"/>
      <c r="Y155" s="67"/>
      <c r="Z155" s="18"/>
      <c r="AA155" s="68"/>
      <c r="AB155" s="144"/>
      <c r="AC155" s="13"/>
      <c r="AD155" s="124"/>
      <c r="AE155" s="68"/>
      <c r="AF155" s="13"/>
      <c r="AG155" s="13"/>
      <c r="AH155" s="13"/>
      <c r="AI155" s="3"/>
      <c r="AJ155" s="13"/>
      <c r="AK155" s="13"/>
      <c r="AL155" s="13"/>
      <c r="AM155" s="13"/>
      <c r="AN155" s="13"/>
      <c r="AO155" s="13"/>
      <c r="AP155" s="13"/>
      <c r="AQ155" s="13"/>
      <c r="AR155" s="3"/>
      <c r="AS155" s="14"/>
      <c r="AT155" s="14"/>
    </row>
    <row r="156" spans="8:46" x14ac:dyDescent="0.5">
      <c r="H156" s="3"/>
      <c r="J156" s="3"/>
      <c r="L156" s="3"/>
      <c r="N156" s="3"/>
      <c r="O156" s="3"/>
      <c r="Q156" s="3"/>
      <c r="R156" s="123"/>
      <c r="S156" s="3"/>
      <c r="T156" s="67"/>
      <c r="U156" s="5"/>
      <c r="V156" s="67"/>
      <c r="W156" s="18"/>
      <c r="X156" s="13"/>
      <c r="Y156" s="67"/>
      <c r="Z156" s="18"/>
      <c r="AA156" s="68"/>
      <c r="AB156" s="144"/>
      <c r="AC156" s="13"/>
      <c r="AD156" s="124"/>
      <c r="AE156" s="68"/>
      <c r="AF156" s="13"/>
      <c r="AG156" s="13"/>
      <c r="AH156" s="13"/>
      <c r="AI156" s="3"/>
      <c r="AJ156" s="13"/>
      <c r="AK156" s="13"/>
      <c r="AL156" s="13"/>
      <c r="AM156" s="13"/>
      <c r="AN156" s="13"/>
      <c r="AO156" s="13"/>
      <c r="AP156" s="13"/>
      <c r="AQ156" s="13"/>
      <c r="AR156" s="3"/>
      <c r="AS156" s="14"/>
      <c r="AT156" s="14"/>
    </row>
    <row r="157" spans="8:46" x14ac:dyDescent="0.5">
      <c r="H157" s="3"/>
      <c r="J157" s="3"/>
      <c r="L157" s="3"/>
      <c r="N157" s="3"/>
      <c r="O157" s="3"/>
      <c r="Q157" s="3"/>
      <c r="R157" s="123"/>
      <c r="S157" s="3"/>
      <c r="T157" s="67"/>
      <c r="U157" s="5"/>
      <c r="V157" s="67"/>
      <c r="W157" s="18"/>
      <c r="X157" s="13"/>
      <c r="Y157" s="67"/>
      <c r="Z157" s="18"/>
      <c r="AA157" s="68"/>
      <c r="AB157" s="144"/>
      <c r="AC157" s="13"/>
      <c r="AD157" s="124"/>
      <c r="AE157" s="68"/>
      <c r="AF157" s="13"/>
      <c r="AG157" s="13"/>
      <c r="AH157" s="13"/>
      <c r="AI157" s="3"/>
      <c r="AJ157" s="13"/>
      <c r="AK157" s="13"/>
      <c r="AL157" s="13"/>
      <c r="AM157" s="13"/>
      <c r="AN157" s="13"/>
      <c r="AO157" s="13"/>
      <c r="AP157" s="13"/>
      <c r="AQ157" s="13"/>
      <c r="AR157" s="3"/>
      <c r="AS157" s="14"/>
      <c r="AT157" s="14"/>
    </row>
    <row r="158" spans="8:46" x14ac:dyDescent="0.5">
      <c r="H158" s="3"/>
      <c r="J158" s="3"/>
      <c r="L158" s="3"/>
      <c r="N158" s="3"/>
      <c r="O158" s="3"/>
      <c r="Q158" s="3"/>
      <c r="R158" s="123"/>
      <c r="S158" s="3"/>
      <c r="T158" s="67"/>
      <c r="U158" s="5"/>
      <c r="V158" s="67"/>
      <c r="W158" s="18"/>
      <c r="X158" s="13"/>
      <c r="Y158" s="67"/>
      <c r="Z158" s="18"/>
      <c r="AA158" s="68"/>
      <c r="AB158" s="144"/>
      <c r="AC158" s="13"/>
      <c r="AD158" s="124"/>
      <c r="AE158" s="68"/>
      <c r="AF158" s="13"/>
      <c r="AG158" s="13"/>
      <c r="AH158" s="13"/>
      <c r="AI158" s="3"/>
      <c r="AJ158" s="13"/>
      <c r="AK158" s="13"/>
      <c r="AL158" s="13"/>
      <c r="AM158" s="13"/>
      <c r="AN158" s="13"/>
      <c r="AO158" s="13"/>
      <c r="AP158" s="13"/>
      <c r="AQ158" s="13"/>
      <c r="AR158" s="3"/>
      <c r="AS158" s="14"/>
      <c r="AT158" s="14"/>
    </row>
    <row r="159" spans="8:46" x14ac:dyDescent="0.5">
      <c r="H159" s="3"/>
      <c r="J159" s="3"/>
      <c r="L159" s="3"/>
      <c r="N159" s="3"/>
      <c r="O159" s="3"/>
      <c r="Q159" s="3"/>
      <c r="R159" s="123"/>
      <c r="S159" s="3"/>
      <c r="T159" s="67"/>
      <c r="U159" s="5"/>
      <c r="V159" s="67"/>
      <c r="W159" s="18"/>
      <c r="X159" s="13"/>
      <c r="Y159" s="67"/>
      <c r="Z159" s="18"/>
      <c r="AA159" s="68"/>
      <c r="AB159" s="144"/>
      <c r="AC159" s="13"/>
      <c r="AD159" s="124"/>
      <c r="AE159" s="68"/>
      <c r="AF159" s="13"/>
      <c r="AG159" s="13"/>
      <c r="AH159" s="13"/>
      <c r="AI159" s="3"/>
      <c r="AJ159" s="13"/>
      <c r="AK159" s="13"/>
      <c r="AL159" s="13"/>
      <c r="AM159" s="13"/>
      <c r="AN159" s="13"/>
      <c r="AO159" s="13"/>
      <c r="AP159" s="13"/>
      <c r="AQ159" s="13"/>
      <c r="AR159" s="3"/>
      <c r="AS159" s="14"/>
      <c r="AT159" s="14"/>
    </row>
    <row r="160" spans="8:46" x14ac:dyDescent="0.5">
      <c r="H160" s="3"/>
      <c r="J160" s="3"/>
      <c r="L160" s="3"/>
      <c r="N160" s="3"/>
      <c r="O160" s="3"/>
      <c r="Q160" s="3"/>
      <c r="R160" s="123"/>
      <c r="S160" s="3"/>
      <c r="T160" s="67"/>
      <c r="U160" s="5"/>
      <c r="V160" s="67"/>
      <c r="W160" s="18"/>
      <c r="X160" s="13"/>
      <c r="Y160" s="67"/>
      <c r="Z160" s="18"/>
      <c r="AA160" s="68"/>
      <c r="AB160" s="144"/>
      <c r="AC160" s="13"/>
      <c r="AD160" s="124"/>
      <c r="AE160" s="68"/>
      <c r="AF160" s="13"/>
      <c r="AG160" s="13"/>
      <c r="AH160" s="13"/>
      <c r="AI160" s="3"/>
      <c r="AJ160" s="13"/>
      <c r="AK160" s="13"/>
      <c r="AL160" s="13"/>
      <c r="AM160" s="13"/>
      <c r="AN160" s="13"/>
      <c r="AO160" s="13"/>
      <c r="AP160" s="13"/>
      <c r="AQ160" s="13"/>
      <c r="AR160" s="3"/>
      <c r="AS160" s="14"/>
      <c r="AT160" s="14"/>
    </row>
    <row r="161" spans="8:51" x14ac:dyDescent="0.5">
      <c r="H161" s="3"/>
      <c r="J161" s="3"/>
      <c r="L161" s="3"/>
      <c r="N161" s="3"/>
      <c r="O161" s="3"/>
      <c r="Q161" s="3"/>
      <c r="R161" s="123"/>
      <c r="S161" s="3"/>
      <c r="T161" s="67"/>
      <c r="U161" s="5"/>
      <c r="V161" s="67"/>
      <c r="W161" s="18"/>
      <c r="X161" s="13"/>
      <c r="Y161" s="67"/>
      <c r="Z161" s="18"/>
      <c r="AA161" s="68"/>
      <c r="AB161" s="144"/>
      <c r="AC161" s="13"/>
      <c r="AD161" s="124"/>
      <c r="AE161" s="68"/>
      <c r="AF161" s="13"/>
      <c r="AG161" s="13"/>
      <c r="AH161" s="13"/>
      <c r="AI161" s="3"/>
      <c r="AJ161" s="13"/>
      <c r="AK161" s="13"/>
      <c r="AL161" s="13"/>
      <c r="AM161" s="13"/>
      <c r="AN161" s="13"/>
      <c r="AO161" s="13"/>
      <c r="AP161" s="13"/>
      <c r="AQ161" s="13"/>
      <c r="AR161" s="3"/>
      <c r="AS161" s="14"/>
      <c r="AT161" s="14"/>
    </row>
    <row r="162" spans="8:51" x14ac:dyDescent="0.5">
      <c r="H162" s="3"/>
      <c r="J162" s="3"/>
      <c r="L162" s="3"/>
      <c r="N162" s="3"/>
      <c r="O162" s="3"/>
      <c r="Q162" s="3"/>
      <c r="R162" s="123"/>
      <c r="S162" s="3"/>
      <c r="T162" s="67"/>
      <c r="U162" s="5"/>
      <c r="V162" s="67"/>
      <c r="W162" s="18"/>
      <c r="X162" s="13"/>
      <c r="Y162" s="67"/>
      <c r="Z162" s="18"/>
      <c r="AA162" s="68"/>
      <c r="AB162" s="144"/>
      <c r="AC162" s="13"/>
      <c r="AD162" s="124"/>
      <c r="AE162" s="68"/>
      <c r="AF162" s="13"/>
      <c r="AG162" s="13"/>
      <c r="AH162" s="13"/>
      <c r="AI162" s="3"/>
      <c r="AJ162" s="13"/>
      <c r="AK162" s="13"/>
      <c r="AL162" s="13"/>
      <c r="AM162" s="13"/>
      <c r="AN162" s="13"/>
      <c r="AO162" s="13"/>
      <c r="AP162" s="13"/>
      <c r="AQ162" s="13"/>
      <c r="AR162" s="3"/>
      <c r="AS162" s="14"/>
      <c r="AT162" s="14"/>
    </row>
    <row r="163" spans="8:51" x14ac:dyDescent="0.5">
      <c r="H163" s="3"/>
      <c r="J163" s="3"/>
      <c r="L163" s="3"/>
      <c r="N163" s="3"/>
      <c r="O163" s="3"/>
      <c r="Q163" s="3"/>
      <c r="R163" s="123"/>
      <c r="S163" s="3"/>
      <c r="T163" s="67"/>
      <c r="U163" s="5"/>
      <c r="V163" s="67"/>
      <c r="W163" s="18"/>
      <c r="X163" s="13"/>
      <c r="Y163" s="67"/>
      <c r="Z163" s="18"/>
      <c r="AA163" s="68"/>
      <c r="AB163" s="144"/>
      <c r="AC163" s="13"/>
      <c r="AD163" s="124"/>
      <c r="AE163" s="68"/>
      <c r="AF163" s="13"/>
      <c r="AG163" s="13"/>
      <c r="AH163" s="13"/>
      <c r="AI163" s="3"/>
      <c r="AJ163" s="13"/>
      <c r="AK163" s="13"/>
      <c r="AL163" s="13"/>
      <c r="AM163" s="13"/>
      <c r="AN163" s="13"/>
      <c r="AO163" s="13"/>
      <c r="AP163" s="13"/>
      <c r="AQ163" s="13"/>
      <c r="AR163" s="3"/>
      <c r="AS163" s="14"/>
      <c r="AT163" s="14"/>
    </row>
    <row r="164" spans="8:51" x14ac:dyDescent="0.5">
      <c r="H164" s="3"/>
      <c r="J164" s="3"/>
      <c r="L164" s="3"/>
      <c r="N164" s="3"/>
      <c r="O164" s="3"/>
      <c r="Q164" s="3"/>
      <c r="R164" s="123"/>
      <c r="S164" s="3"/>
      <c r="T164" s="67"/>
      <c r="U164" s="5"/>
      <c r="V164" s="67"/>
      <c r="W164" s="18"/>
      <c r="X164" s="13"/>
      <c r="Y164" s="67"/>
      <c r="Z164" s="18"/>
      <c r="AA164" s="68"/>
      <c r="AB164" s="144"/>
      <c r="AC164" s="13"/>
      <c r="AD164" s="124"/>
      <c r="AE164" s="68"/>
      <c r="AF164" s="13"/>
      <c r="AG164" s="13"/>
      <c r="AH164" s="13"/>
      <c r="AI164" s="3"/>
      <c r="AJ164" s="13"/>
      <c r="AK164" s="13"/>
      <c r="AL164" s="13"/>
      <c r="AM164" s="13"/>
      <c r="AN164" s="13"/>
      <c r="AO164" s="13"/>
      <c r="AP164" s="13"/>
      <c r="AQ164" s="3"/>
      <c r="AR164" s="3"/>
      <c r="AS164" s="14"/>
      <c r="AT164" s="14"/>
    </row>
    <row r="165" spans="8:51" x14ac:dyDescent="0.5">
      <c r="H165" s="3"/>
      <c r="J165" s="3"/>
      <c r="L165" s="3"/>
      <c r="N165" s="3"/>
      <c r="O165" s="3"/>
      <c r="Q165" s="3"/>
      <c r="R165" s="123"/>
      <c r="S165" s="3"/>
      <c r="T165" s="67"/>
      <c r="U165" s="5"/>
      <c r="V165" s="67"/>
      <c r="W165" s="18"/>
      <c r="X165" s="13"/>
      <c r="Y165" s="67"/>
      <c r="Z165" s="18"/>
      <c r="AA165" s="68"/>
      <c r="AB165" s="144"/>
      <c r="AC165" s="13"/>
      <c r="AD165" s="124"/>
      <c r="AE165" s="68"/>
      <c r="AF165" s="13"/>
      <c r="AG165" s="13"/>
      <c r="AH165" s="13"/>
      <c r="AI165" s="3"/>
      <c r="AJ165" s="13"/>
      <c r="AK165" s="13"/>
      <c r="AL165" s="13"/>
      <c r="AM165" s="13"/>
      <c r="AN165" s="13"/>
      <c r="AO165" s="13"/>
      <c r="AP165" s="13"/>
      <c r="AQ165" s="3"/>
      <c r="AR165" s="3"/>
      <c r="AS165" s="14"/>
      <c r="AT165" s="14"/>
    </row>
    <row r="166" spans="8:51" x14ac:dyDescent="0.5">
      <c r="H166" s="3"/>
      <c r="J166" s="3"/>
      <c r="L166" s="3"/>
      <c r="N166" s="3"/>
      <c r="O166" s="3"/>
      <c r="Q166" s="3"/>
      <c r="R166" s="123"/>
      <c r="S166" s="3"/>
      <c r="T166" s="67"/>
      <c r="U166" s="5"/>
      <c r="V166" s="67"/>
      <c r="W166" s="18"/>
      <c r="X166" s="13"/>
      <c r="Y166" s="67"/>
      <c r="Z166" s="18"/>
      <c r="AA166" s="68"/>
      <c r="AB166" s="144"/>
      <c r="AC166" s="13"/>
      <c r="AD166" s="124"/>
      <c r="AE166" s="68"/>
      <c r="AF166" s="13"/>
      <c r="AG166" s="13"/>
      <c r="AH166" s="13"/>
      <c r="AI166" s="3"/>
      <c r="AJ166" s="13"/>
      <c r="AK166" s="13"/>
      <c r="AL166" s="13"/>
      <c r="AM166" s="13"/>
      <c r="AN166" s="13"/>
      <c r="AO166" s="13"/>
      <c r="AP166" s="13"/>
      <c r="AQ166" s="13"/>
      <c r="AS166" s="14"/>
      <c r="AT166" s="14"/>
    </row>
    <row r="167" spans="8:51" x14ac:dyDescent="0.5">
      <c r="H167" s="3"/>
      <c r="J167" s="3"/>
      <c r="L167" s="3"/>
      <c r="N167" s="3"/>
      <c r="O167" s="3"/>
      <c r="Q167" s="3"/>
      <c r="R167" s="123"/>
      <c r="S167" s="3"/>
      <c r="T167" s="67"/>
      <c r="U167" s="5"/>
      <c r="V167" s="67"/>
      <c r="W167" s="18"/>
      <c r="X167" s="13"/>
      <c r="Y167" s="67"/>
      <c r="Z167" s="18"/>
      <c r="AA167" s="68"/>
      <c r="AB167" s="144"/>
      <c r="AC167" s="13"/>
      <c r="AD167" s="124"/>
      <c r="AE167" s="68"/>
      <c r="AF167" s="13"/>
      <c r="AG167" s="13"/>
      <c r="AH167" s="13"/>
      <c r="AI167" s="3"/>
      <c r="AJ167" s="13"/>
      <c r="AK167" s="13"/>
      <c r="AL167" s="13"/>
      <c r="AM167" s="13"/>
      <c r="AN167" s="13"/>
      <c r="AO167" s="13"/>
      <c r="AP167" s="13"/>
      <c r="AQ167" s="13"/>
      <c r="AS167" s="14"/>
      <c r="AT167" s="14"/>
      <c r="AY167" s="3"/>
    </row>
    <row r="168" spans="8:51" x14ac:dyDescent="0.5">
      <c r="H168" s="3"/>
      <c r="J168" s="3"/>
      <c r="L168" s="3"/>
      <c r="N168" s="3"/>
      <c r="O168" s="3"/>
      <c r="Q168" s="3"/>
      <c r="R168" s="123"/>
      <c r="S168" s="3"/>
      <c r="T168" s="67"/>
      <c r="U168" s="5"/>
      <c r="V168" s="67"/>
      <c r="W168" s="18"/>
      <c r="X168" s="13"/>
      <c r="Y168" s="67"/>
      <c r="Z168" s="18"/>
      <c r="AA168" s="68"/>
      <c r="AB168" s="144"/>
      <c r="AC168" s="13"/>
      <c r="AD168" s="124"/>
      <c r="AE168" s="68"/>
      <c r="AF168" s="13"/>
      <c r="AG168" s="13"/>
      <c r="AH168" s="13"/>
      <c r="AI168" s="3"/>
      <c r="AJ168" s="13"/>
      <c r="AK168" s="13"/>
      <c r="AL168" s="13"/>
      <c r="AM168" s="13"/>
      <c r="AN168" s="13"/>
      <c r="AO168" s="13"/>
      <c r="AP168" s="13"/>
      <c r="AQ168" s="13"/>
      <c r="AS168" s="14"/>
      <c r="AT168" s="14"/>
      <c r="AY168" s="3"/>
    </row>
    <row r="169" spans="8:51" x14ac:dyDescent="0.5">
      <c r="H169" s="3"/>
      <c r="J169" s="3"/>
      <c r="L169" s="3"/>
      <c r="N169" s="3"/>
      <c r="O169" s="3"/>
      <c r="Q169" s="3"/>
      <c r="R169" s="123"/>
      <c r="S169" s="3"/>
      <c r="T169" s="67"/>
      <c r="U169" s="5"/>
      <c r="V169" s="67"/>
      <c r="W169" s="18"/>
      <c r="X169" s="13"/>
      <c r="Y169" s="67"/>
      <c r="Z169" s="18"/>
      <c r="AA169" s="68"/>
      <c r="AB169" s="144"/>
      <c r="AC169" s="13"/>
      <c r="AD169" s="124"/>
      <c r="AE169" s="68"/>
      <c r="AF169" s="13"/>
      <c r="AG169" s="13"/>
      <c r="AH169" s="13"/>
      <c r="AI169" s="3"/>
      <c r="AJ169" s="13"/>
      <c r="AK169" s="13"/>
      <c r="AL169" s="13"/>
      <c r="AM169" s="13"/>
      <c r="AN169" s="13"/>
      <c r="AO169" s="13"/>
      <c r="AP169" s="13"/>
      <c r="AQ169" s="13"/>
      <c r="AS169" s="14"/>
      <c r="AT169" s="14"/>
      <c r="AY169" s="3"/>
    </row>
    <row r="170" spans="8:51" x14ac:dyDescent="0.5">
      <c r="H170" s="3"/>
      <c r="J170" s="3"/>
      <c r="L170" s="3"/>
      <c r="N170" s="3"/>
      <c r="O170" s="3"/>
      <c r="Q170" s="3"/>
      <c r="R170" s="123"/>
      <c r="S170" s="3"/>
      <c r="T170" s="67"/>
      <c r="U170" s="5"/>
      <c r="V170" s="67"/>
      <c r="W170" s="18"/>
      <c r="X170" s="13"/>
      <c r="Y170" s="67"/>
      <c r="Z170" s="18"/>
      <c r="AA170" s="68"/>
      <c r="AB170" s="144"/>
      <c r="AC170" s="13"/>
      <c r="AD170" s="124"/>
      <c r="AE170" s="68"/>
      <c r="AF170" s="13"/>
      <c r="AG170" s="13"/>
      <c r="AH170" s="13"/>
      <c r="AI170" s="3"/>
      <c r="AJ170" s="13"/>
      <c r="AK170" s="13"/>
      <c r="AL170" s="13"/>
      <c r="AM170" s="13"/>
      <c r="AN170" s="13"/>
      <c r="AO170" s="13"/>
      <c r="AP170" s="13"/>
      <c r="AQ170" s="13"/>
      <c r="AY170" s="3"/>
    </row>
    <row r="171" spans="8:51" x14ac:dyDescent="0.5">
      <c r="H171" s="3"/>
      <c r="J171" s="3"/>
      <c r="L171" s="3"/>
      <c r="N171" s="3"/>
      <c r="O171" s="3"/>
      <c r="Q171" s="3"/>
      <c r="R171" s="123"/>
      <c r="S171" s="3"/>
      <c r="T171" s="67"/>
      <c r="U171" s="5"/>
      <c r="V171" s="67"/>
      <c r="W171" s="18"/>
      <c r="X171" s="13"/>
      <c r="Y171" s="67"/>
      <c r="Z171" s="18"/>
      <c r="AA171" s="68"/>
      <c r="AB171" s="144"/>
      <c r="AC171" s="13"/>
      <c r="AD171" s="124"/>
      <c r="AE171" s="68"/>
      <c r="AF171" s="13"/>
      <c r="AG171" s="13"/>
      <c r="AH171" s="13"/>
      <c r="AI171" s="3"/>
      <c r="AJ171" s="13"/>
      <c r="AK171" s="13"/>
      <c r="AL171" s="13"/>
      <c r="AM171" s="13"/>
      <c r="AN171" s="13"/>
      <c r="AO171" s="13"/>
      <c r="AP171" s="13"/>
      <c r="AQ171" s="13"/>
    </row>
    <row r="172" spans="8:51" x14ac:dyDescent="0.5">
      <c r="H172" s="3"/>
      <c r="J172" s="3"/>
      <c r="L172" s="3"/>
      <c r="N172" s="3"/>
      <c r="O172" s="3"/>
      <c r="Q172" s="3"/>
      <c r="R172" s="123"/>
      <c r="S172" s="3"/>
      <c r="T172" s="67"/>
      <c r="U172" s="5"/>
      <c r="V172" s="67"/>
      <c r="W172" s="18"/>
      <c r="X172" s="13"/>
      <c r="Y172" s="67"/>
      <c r="Z172" s="18"/>
      <c r="AA172" s="68"/>
      <c r="AB172" s="144"/>
      <c r="AC172" s="13"/>
      <c r="AD172" s="124"/>
      <c r="AE172" s="68"/>
      <c r="AF172" s="13"/>
      <c r="AG172" s="13"/>
      <c r="AH172" s="13"/>
      <c r="AI172" s="3"/>
      <c r="AJ172" s="13"/>
      <c r="AK172" s="13"/>
      <c r="AL172" s="13"/>
      <c r="AM172" s="13"/>
      <c r="AN172" s="13"/>
      <c r="AO172" s="13"/>
      <c r="AP172" s="13"/>
      <c r="AQ172" s="13"/>
    </row>
    <row r="173" spans="8:51" x14ac:dyDescent="0.5">
      <c r="H173" s="3"/>
      <c r="J173" s="3"/>
      <c r="L173" s="3"/>
      <c r="N173" s="3"/>
      <c r="O173" s="3"/>
      <c r="Q173" s="3"/>
      <c r="R173" s="123"/>
      <c r="S173" s="3"/>
      <c r="T173" s="67"/>
      <c r="U173" s="5"/>
      <c r="V173" s="67"/>
      <c r="W173" s="18"/>
      <c r="X173" s="13"/>
      <c r="Y173" s="67"/>
      <c r="Z173" s="18"/>
      <c r="AA173" s="68"/>
      <c r="AB173" s="144"/>
      <c r="AC173" s="13"/>
      <c r="AD173" s="124"/>
      <c r="AE173" s="68"/>
      <c r="AF173" s="13"/>
      <c r="AG173" s="13"/>
      <c r="AH173" s="13"/>
      <c r="AI173" s="3"/>
      <c r="AJ173" s="13"/>
      <c r="AK173" s="13"/>
      <c r="AL173" s="13"/>
      <c r="AM173" s="13"/>
      <c r="AN173" s="13"/>
      <c r="AO173" s="13"/>
      <c r="AP173" s="13"/>
      <c r="AQ173" s="13"/>
    </row>
    <row r="174" spans="8:51" x14ac:dyDescent="0.5">
      <c r="H174" s="3"/>
      <c r="J174" s="3"/>
      <c r="L174" s="3"/>
      <c r="N174" s="3"/>
      <c r="O174" s="3"/>
      <c r="P174" s="15"/>
      <c r="Q174" s="3"/>
      <c r="R174" s="123"/>
      <c r="S174" s="3"/>
      <c r="T174" s="67"/>
      <c r="U174" s="5"/>
      <c r="V174" s="67"/>
      <c r="W174" s="18"/>
      <c r="X174" s="13"/>
      <c r="Y174" s="67"/>
      <c r="Z174" s="18"/>
      <c r="AA174" s="68"/>
      <c r="AB174" s="144"/>
      <c r="AC174" s="13"/>
      <c r="AD174" s="124"/>
      <c r="AE174" s="68"/>
      <c r="AF174" s="13"/>
      <c r="AG174" s="13"/>
      <c r="AH174" s="13"/>
      <c r="AI174" s="3"/>
      <c r="AJ174" s="13"/>
      <c r="AK174" s="13"/>
      <c r="AL174" s="13"/>
      <c r="AM174" s="13"/>
      <c r="AN174" s="13"/>
      <c r="AO174" s="13"/>
      <c r="AP174" s="13"/>
      <c r="AQ174" s="13"/>
    </row>
    <row r="175" spans="8:51" x14ac:dyDescent="0.5">
      <c r="H175" s="3"/>
      <c r="J175" s="3"/>
      <c r="L175" s="3"/>
      <c r="N175" s="3"/>
      <c r="O175" s="3"/>
      <c r="P175" s="15"/>
      <c r="Q175" s="3"/>
      <c r="R175" s="123"/>
      <c r="S175" s="3"/>
      <c r="T175" s="67"/>
      <c r="U175" s="5"/>
      <c r="V175" s="67"/>
      <c r="W175" s="18"/>
      <c r="X175" s="13"/>
      <c r="Y175" s="67"/>
      <c r="Z175" s="18"/>
      <c r="AA175" s="68"/>
      <c r="AB175" s="144"/>
      <c r="AC175" s="13"/>
      <c r="AD175" s="124"/>
      <c r="AE175" s="68"/>
      <c r="AF175" s="13"/>
      <c r="AG175" s="13"/>
      <c r="AH175" s="13"/>
      <c r="AI175" s="3"/>
      <c r="AJ175" s="13"/>
      <c r="AK175" s="13"/>
      <c r="AL175" s="13"/>
      <c r="AM175" s="13"/>
      <c r="AN175" s="13"/>
      <c r="AO175" s="13"/>
      <c r="AP175" s="13"/>
      <c r="AQ175" s="13"/>
    </row>
    <row r="176" spans="8:51" x14ac:dyDescent="0.5">
      <c r="H176" s="3"/>
      <c r="J176" s="3"/>
      <c r="L176" s="3"/>
      <c r="N176" s="3"/>
      <c r="O176" s="3"/>
      <c r="P176" s="15"/>
      <c r="Q176" s="3"/>
      <c r="R176" s="123"/>
      <c r="S176" s="3"/>
      <c r="T176" s="67"/>
      <c r="U176" s="5"/>
      <c r="V176" s="67"/>
      <c r="W176" s="18"/>
      <c r="X176" s="13"/>
      <c r="Y176" s="67"/>
      <c r="Z176" s="18"/>
      <c r="AA176" s="68"/>
      <c r="AB176" s="144"/>
      <c r="AC176" s="13"/>
      <c r="AD176" s="124"/>
      <c r="AE176" s="68"/>
      <c r="AF176" s="13"/>
      <c r="AG176" s="13"/>
      <c r="AH176" s="13"/>
      <c r="AI176" s="3"/>
      <c r="AJ176" s="13"/>
      <c r="AK176" s="13"/>
      <c r="AL176" s="13"/>
      <c r="AM176" s="13"/>
      <c r="AN176" s="13"/>
      <c r="AO176" s="13"/>
      <c r="AP176" s="13"/>
      <c r="AQ176" s="13"/>
    </row>
    <row r="177" spans="8:44" x14ac:dyDescent="0.5">
      <c r="H177" s="3"/>
      <c r="J177" s="3"/>
      <c r="L177" s="3"/>
      <c r="N177" s="3"/>
      <c r="O177" s="3"/>
      <c r="P177" s="15"/>
      <c r="Q177" s="3"/>
      <c r="R177" s="123"/>
      <c r="S177" s="3"/>
      <c r="T177" s="67"/>
      <c r="U177" s="5"/>
      <c r="V177" s="67"/>
      <c r="W177" s="18"/>
      <c r="X177" s="13"/>
      <c r="Y177" s="67"/>
      <c r="Z177" s="18"/>
      <c r="AA177" s="68"/>
      <c r="AB177" s="144"/>
      <c r="AC177" s="13"/>
      <c r="AD177" s="124"/>
      <c r="AE177" s="68"/>
      <c r="AF177" s="13"/>
      <c r="AG177" s="13"/>
      <c r="AH177" s="13"/>
      <c r="AI177" s="3"/>
      <c r="AJ177" s="13"/>
      <c r="AK177" s="13"/>
      <c r="AL177" s="13"/>
      <c r="AM177" s="13"/>
      <c r="AN177" s="13"/>
      <c r="AO177" s="13"/>
      <c r="AP177" s="13"/>
      <c r="AQ177" s="13"/>
    </row>
    <row r="178" spans="8:44" x14ac:dyDescent="0.5">
      <c r="H178" s="3"/>
      <c r="J178" s="3"/>
      <c r="L178" s="3"/>
      <c r="N178" s="3"/>
      <c r="O178" s="3"/>
      <c r="P178" s="15"/>
      <c r="Q178" s="3"/>
      <c r="R178" s="123"/>
      <c r="S178" s="3"/>
      <c r="T178" s="67"/>
      <c r="U178" s="5"/>
      <c r="V178" s="67"/>
      <c r="W178" s="18"/>
      <c r="X178" s="13"/>
      <c r="Y178" s="67"/>
      <c r="Z178" s="18"/>
      <c r="AA178" s="68"/>
      <c r="AB178" s="145"/>
      <c r="AC178" s="15"/>
      <c r="AD178" s="124"/>
      <c r="AE178" s="68"/>
      <c r="AF178" s="13"/>
      <c r="AG178" s="13"/>
      <c r="AH178" s="13"/>
      <c r="AI178" s="3"/>
      <c r="AJ178" s="13"/>
      <c r="AK178" s="13"/>
      <c r="AL178" s="13"/>
      <c r="AM178" s="13"/>
      <c r="AN178" s="13"/>
      <c r="AO178" s="13"/>
      <c r="AP178" s="13"/>
      <c r="AQ178" s="13"/>
    </row>
    <row r="179" spans="8:44" x14ac:dyDescent="0.5">
      <c r="H179" s="3"/>
      <c r="J179" s="3"/>
      <c r="L179" s="3"/>
      <c r="N179" s="3"/>
      <c r="O179" s="3"/>
      <c r="P179" s="15"/>
      <c r="Q179" s="3"/>
      <c r="R179" s="123"/>
      <c r="S179" s="3"/>
      <c r="T179" s="67"/>
      <c r="U179" s="5"/>
      <c r="V179" s="67"/>
      <c r="W179" s="18"/>
      <c r="X179" s="13"/>
      <c r="Y179" s="67"/>
      <c r="Z179" s="18"/>
      <c r="AA179" s="68"/>
      <c r="AB179" s="145"/>
      <c r="AC179" s="15"/>
      <c r="AD179" s="124"/>
      <c r="AE179" s="68"/>
      <c r="AF179" s="13"/>
      <c r="AG179" s="13"/>
      <c r="AH179" s="13"/>
      <c r="AI179" s="3"/>
      <c r="AJ179" s="13"/>
      <c r="AK179" s="13"/>
      <c r="AL179" s="13"/>
      <c r="AM179" s="13"/>
      <c r="AN179" s="13"/>
      <c r="AO179" s="13"/>
      <c r="AP179" s="13"/>
      <c r="AQ179" s="13"/>
    </row>
    <row r="180" spans="8:44" x14ac:dyDescent="0.5">
      <c r="H180" s="3"/>
      <c r="J180" s="3"/>
      <c r="L180" s="3"/>
      <c r="N180" s="3"/>
      <c r="O180" s="3"/>
      <c r="P180" s="15"/>
      <c r="Q180" s="3"/>
      <c r="R180" s="123"/>
      <c r="S180" s="3"/>
      <c r="T180" s="67"/>
      <c r="U180" s="5"/>
      <c r="V180" s="67"/>
      <c r="W180" s="18"/>
      <c r="X180" s="13"/>
      <c r="Y180" s="67"/>
      <c r="Z180" s="18"/>
      <c r="AA180" s="68"/>
      <c r="AB180" s="145"/>
      <c r="AC180" s="15"/>
      <c r="AD180" s="124"/>
      <c r="AE180" s="68"/>
      <c r="AF180" s="13"/>
      <c r="AG180" s="13"/>
      <c r="AH180" s="13"/>
      <c r="AI180" s="3"/>
      <c r="AJ180" s="13"/>
      <c r="AK180" s="13"/>
      <c r="AL180" s="13"/>
      <c r="AM180" s="13"/>
      <c r="AN180" s="13"/>
      <c r="AO180" s="13"/>
      <c r="AP180" s="13"/>
      <c r="AQ180" s="13"/>
    </row>
    <row r="181" spans="8:44" x14ac:dyDescent="0.5">
      <c r="H181" s="3"/>
      <c r="J181" s="3"/>
      <c r="L181" s="3"/>
      <c r="N181" s="3"/>
      <c r="O181" s="3"/>
      <c r="P181" s="15"/>
      <c r="Q181" s="3"/>
      <c r="R181" s="123"/>
      <c r="S181" s="3"/>
      <c r="T181" s="67"/>
      <c r="U181" s="5"/>
      <c r="V181" s="67"/>
      <c r="W181" s="18"/>
      <c r="X181" s="13"/>
      <c r="Y181" s="67"/>
      <c r="Z181" s="18"/>
      <c r="AA181" s="15"/>
      <c r="AB181" s="145"/>
      <c r="AC181" s="15"/>
      <c r="AD181" s="140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3"/>
      <c r="AP181" s="13"/>
      <c r="AQ181" s="13"/>
    </row>
    <row r="182" spans="8:44" x14ac:dyDescent="0.5">
      <c r="H182" s="3"/>
      <c r="J182" s="3"/>
      <c r="L182" s="3"/>
      <c r="N182" s="3"/>
      <c r="O182" s="3"/>
      <c r="P182" s="15"/>
      <c r="Q182" s="3"/>
      <c r="R182" s="123"/>
      <c r="S182" s="3"/>
      <c r="T182" s="67"/>
      <c r="U182" s="5"/>
      <c r="V182" s="67"/>
      <c r="W182" s="18"/>
      <c r="X182" s="13"/>
      <c r="Y182" s="67"/>
      <c r="Z182" s="18"/>
      <c r="AA182" s="15"/>
      <c r="AB182" s="145"/>
      <c r="AC182" s="15"/>
      <c r="AD182" s="140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3"/>
    </row>
    <row r="183" spans="8:44" x14ac:dyDescent="0.5">
      <c r="H183" s="3"/>
      <c r="J183" s="3"/>
      <c r="L183" s="3"/>
      <c r="N183" s="3"/>
      <c r="O183" s="3"/>
      <c r="P183" s="15"/>
      <c r="Q183" s="3"/>
      <c r="R183" s="123"/>
      <c r="S183" s="3"/>
      <c r="T183" s="67"/>
      <c r="U183" s="5"/>
      <c r="V183" s="67"/>
      <c r="W183" s="18"/>
      <c r="X183" s="13"/>
      <c r="Y183" s="67"/>
      <c r="Z183" s="18"/>
      <c r="AA183" s="15"/>
      <c r="AB183" s="145"/>
      <c r="AC183" s="15"/>
      <c r="AD183" s="140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3"/>
    </row>
    <row r="184" spans="8:44" x14ac:dyDescent="0.5">
      <c r="H184" s="3"/>
      <c r="J184" s="3"/>
      <c r="L184" s="3"/>
      <c r="N184" s="3"/>
      <c r="O184" s="3"/>
      <c r="P184" s="15"/>
      <c r="Q184" s="3"/>
      <c r="R184" s="123"/>
      <c r="S184" s="3"/>
      <c r="T184" s="67"/>
      <c r="U184" s="5"/>
      <c r="V184" s="67"/>
      <c r="W184" s="18"/>
      <c r="X184" s="13"/>
      <c r="Y184" s="67"/>
      <c r="Z184" s="18"/>
      <c r="AA184" s="15"/>
      <c r="AB184" s="145"/>
      <c r="AC184" s="15"/>
      <c r="AD184" s="140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3"/>
    </row>
    <row r="185" spans="8:44" x14ac:dyDescent="0.5">
      <c r="H185" s="3"/>
      <c r="J185" s="3"/>
      <c r="L185" s="3"/>
      <c r="N185" s="3"/>
      <c r="O185" s="3"/>
      <c r="P185" s="15"/>
      <c r="Q185" s="3"/>
      <c r="R185" s="123"/>
      <c r="S185" s="3"/>
      <c r="T185" s="67"/>
      <c r="U185" s="5"/>
      <c r="V185" s="67"/>
      <c r="W185" s="18"/>
      <c r="X185" s="13"/>
      <c r="Y185" s="67"/>
      <c r="Z185" s="18"/>
      <c r="AA185" s="15"/>
      <c r="AB185" s="145"/>
      <c r="AC185" s="15"/>
      <c r="AD185" s="140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3"/>
    </row>
    <row r="186" spans="8:44" x14ac:dyDescent="0.5">
      <c r="H186" s="3"/>
      <c r="J186" s="3"/>
      <c r="L186" s="3"/>
      <c r="N186" s="3"/>
      <c r="O186" s="3"/>
      <c r="P186" s="15"/>
      <c r="Q186" s="3"/>
      <c r="R186" s="123"/>
      <c r="S186" s="3"/>
      <c r="T186" s="67"/>
      <c r="U186" s="5"/>
      <c r="V186" s="67"/>
      <c r="W186" s="18"/>
      <c r="X186" s="13"/>
      <c r="Y186" s="67"/>
      <c r="Z186" s="18"/>
      <c r="AA186" s="15"/>
      <c r="AB186" s="145"/>
      <c r="AC186" s="15"/>
      <c r="AD186" s="140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3"/>
    </row>
    <row r="187" spans="8:44" x14ac:dyDescent="0.5">
      <c r="H187" s="3"/>
      <c r="J187" s="3"/>
      <c r="L187" s="3"/>
      <c r="N187" s="3"/>
      <c r="O187" s="3"/>
      <c r="P187" s="15"/>
      <c r="Q187" s="3"/>
      <c r="R187" s="123"/>
      <c r="S187" s="3"/>
      <c r="T187" s="67"/>
      <c r="U187" s="5"/>
      <c r="V187" s="67"/>
      <c r="W187" s="18"/>
      <c r="X187" s="13"/>
      <c r="Y187" s="67"/>
      <c r="Z187" s="18"/>
      <c r="AA187" s="15"/>
      <c r="AB187" s="145"/>
      <c r="AC187" s="15"/>
      <c r="AD187" s="140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3"/>
    </row>
    <row r="188" spans="8:44" x14ac:dyDescent="0.5">
      <c r="H188" s="3"/>
      <c r="J188" s="3"/>
      <c r="L188" s="3"/>
      <c r="N188" s="3"/>
      <c r="O188" s="3"/>
      <c r="P188" s="15"/>
      <c r="Q188" s="3"/>
      <c r="R188" s="123"/>
      <c r="S188" s="3"/>
      <c r="T188" s="67"/>
      <c r="U188" s="5"/>
      <c r="V188" s="67"/>
      <c r="W188" s="18"/>
      <c r="X188" s="13"/>
      <c r="Y188" s="67"/>
      <c r="Z188" s="18"/>
      <c r="AA188" s="15"/>
      <c r="AB188" s="145"/>
      <c r="AC188" s="15"/>
      <c r="AD188" s="140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3"/>
    </row>
    <row r="189" spans="8:44" x14ac:dyDescent="0.5">
      <c r="H189" s="3"/>
      <c r="J189" s="3"/>
      <c r="L189" s="3"/>
      <c r="N189" s="3"/>
      <c r="O189" s="3"/>
      <c r="P189" s="15"/>
      <c r="Q189" s="3"/>
      <c r="R189" s="123"/>
      <c r="S189" s="3"/>
      <c r="T189" s="67"/>
      <c r="U189" s="5"/>
      <c r="V189" s="67"/>
      <c r="W189" s="18"/>
      <c r="X189" s="13"/>
      <c r="Y189" s="67"/>
      <c r="Z189" s="18"/>
      <c r="AA189" s="15"/>
      <c r="AB189" s="145"/>
      <c r="AC189" s="15"/>
      <c r="AD189" s="140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3"/>
    </row>
    <row r="190" spans="8:44" x14ac:dyDescent="0.5">
      <c r="H190" s="3"/>
      <c r="J190" s="3"/>
      <c r="L190" s="3"/>
      <c r="N190" s="3"/>
      <c r="O190" s="3"/>
      <c r="P190" s="15"/>
      <c r="Q190" s="3"/>
      <c r="R190" s="123"/>
      <c r="S190" s="3"/>
      <c r="T190" s="67"/>
      <c r="U190" s="5"/>
      <c r="V190" s="67"/>
      <c r="W190" s="18"/>
      <c r="X190" s="13"/>
      <c r="Y190" s="67"/>
      <c r="Z190" s="18"/>
      <c r="AA190" s="15"/>
      <c r="AB190" s="145"/>
      <c r="AC190" s="15"/>
      <c r="AD190" s="140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3"/>
    </row>
    <row r="191" spans="8:44" x14ac:dyDescent="0.5">
      <c r="H191" s="3"/>
      <c r="J191" s="3"/>
      <c r="L191" s="3"/>
      <c r="N191" s="3"/>
      <c r="O191" s="3"/>
      <c r="P191" s="15"/>
      <c r="Q191" s="3"/>
      <c r="R191" s="123"/>
      <c r="S191" s="3"/>
      <c r="T191" s="67"/>
      <c r="U191" s="5"/>
      <c r="V191" s="67"/>
      <c r="W191" s="18"/>
      <c r="X191" s="13"/>
      <c r="Y191" s="67"/>
      <c r="Z191" s="18"/>
      <c r="AA191" s="15"/>
      <c r="AB191" s="145"/>
      <c r="AC191" s="15"/>
      <c r="AD191" s="140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3"/>
      <c r="AR191" s="15"/>
    </row>
    <row r="192" spans="8:44" x14ac:dyDescent="0.5">
      <c r="H192" s="3"/>
      <c r="J192" s="3"/>
      <c r="L192" s="3"/>
      <c r="N192" s="3"/>
      <c r="O192" s="3"/>
      <c r="P192" s="15"/>
      <c r="Q192" s="3"/>
      <c r="R192" s="123"/>
      <c r="S192" s="3"/>
      <c r="T192" s="67"/>
      <c r="U192" s="5"/>
      <c r="V192" s="67"/>
      <c r="W192" s="18"/>
      <c r="X192" s="13"/>
      <c r="Y192" s="67"/>
      <c r="Z192" s="18"/>
      <c r="AA192" s="15"/>
      <c r="AB192" s="145"/>
      <c r="AC192" s="15"/>
      <c r="AD192" s="140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3"/>
      <c r="AR192" s="15"/>
    </row>
    <row r="193" spans="7:44" x14ac:dyDescent="0.5">
      <c r="H193" s="3"/>
      <c r="J193" s="3"/>
      <c r="L193" s="3"/>
      <c r="N193" s="3"/>
      <c r="O193" s="3"/>
      <c r="P193" s="15"/>
      <c r="Q193" s="3"/>
      <c r="R193" s="123"/>
      <c r="S193" s="3"/>
      <c r="T193" s="67"/>
      <c r="U193" s="5"/>
      <c r="V193" s="67"/>
      <c r="W193" s="18"/>
      <c r="X193" s="13"/>
      <c r="Y193" s="67"/>
      <c r="Z193" s="18"/>
      <c r="AA193" s="15"/>
      <c r="AB193" s="145"/>
      <c r="AC193" s="15"/>
      <c r="AD193" s="140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3"/>
      <c r="AR193" s="15"/>
    </row>
    <row r="194" spans="7:44" x14ac:dyDescent="0.5">
      <c r="H194" s="3"/>
      <c r="J194" s="3"/>
      <c r="L194" s="3"/>
      <c r="N194" s="3"/>
      <c r="O194" s="3"/>
      <c r="P194" s="15"/>
      <c r="Q194" s="3"/>
      <c r="R194" s="123"/>
      <c r="S194" s="3"/>
      <c r="T194" s="67"/>
      <c r="U194" s="5"/>
      <c r="V194" s="67"/>
      <c r="W194" s="18"/>
      <c r="X194" s="13"/>
      <c r="Y194" s="67"/>
      <c r="Z194" s="18"/>
      <c r="AA194" s="15"/>
      <c r="AB194" s="145"/>
      <c r="AC194" s="15"/>
      <c r="AD194" s="140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3"/>
      <c r="AR194" s="15"/>
    </row>
    <row r="195" spans="7:44" x14ac:dyDescent="0.5">
      <c r="H195" s="3"/>
      <c r="J195" s="3"/>
      <c r="L195" s="3"/>
      <c r="N195" s="3"/>
      <c r="O195" s="3"/>
      <c r="P195" s="15"/>
      <c r="Q195" s="3"/>
      <c r="R195" s="123"/>
      <c r="S195" s="3"/>
      <c r="T195" s="67"/>
      <c r="U195" s="5"/>
      <c r="V195" s="67"/>
      <c r="W195" s="18"/>
      <c r="X195" s="13"/>
      <c r="Y195" s="67"/>
      <c r="Z195" s="18"/>
      <c r="AA195" s="15"/>
      <c r="AB195" s="145"/>
      <c r="AC195" s="15"/>
      <c r="AD195" s="140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3"/>
      <c r="AR195" s="15"/>
    </row>
    <row r="196" spans="7:44" x14ac:dyDescent="0.5">
      <c r="H196" s="3"/>
      <c r="J196" s="3"/>
      <c r="L196" s="3"/>
      <c r="N196" s="3"/>
      <c r="O196" s="3"/>
      <c r="P196" s="15"/>
      <c r="Q196" s="3"/>
      <c r="R196" s="123"/>
      <c r="S196" s="3"/>
      <c r="T196" s="67"/>
      <c r="U196" s="5"/>
      <c r="V196" s="67"/>
      <c r="W196" s="18"/>
      <c r="X196" s="13"/>
      <c r="Y196" s="67"/>
      <c r="Z196" s="18"/>
      <c r="AA196" s="15"/>
      <c r="AB196" s="145"/>
      <c r="AC196" s="15"/>
      <c r="AD196" s="140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3"/>
      <c r="AR196" s="15"/>
    </row>
    <row r="197" spans="7:44" x14ac:dyDescent="0.5">
      <c r="G197" s="15"/>
      <c r="H197" s="3"/>
      <c r="I197" s="15"/>
      <c r="J197" s="3"/>
      <c r="K197" s="140"/>
      <c r="L197" s="3"/>
      <c r="M197" s="140"/>
      <c r="N197" s="3"/>
      <c r="O197" s="3"/>
      <c r="P197" s="15"/>
      <c r="Q197" s="3"/>
      <c r="R197" s="123"/>
      <c r="S197" s="3"/>
      <c r="T197" s="67"/>
      <c r="U197" s="5"/>
      <c r="V197" s="67"/>
      <c r="W197" s="18"/>
      <c r="X197" s="13"/>
      <c r="Y197" s="67"/>
      <c r="Z197" s="18"/>
      <c r="AA197" s="15"/>
      <c r="AB197" s="145"/>
      <c r="AC197" s="15"/>
      <c r="AD197" s="140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3"/>
      <c r="AR197" s="15"/>
    </row>
    <row r="198" spans="7:44" x14ac:dyDescent="0.5">
      <c r="G198" s="15"/>
      <c r="H198" s="3"/>
      <c r="I198" s="15"/>
      <c r="J198" s="3"/>
      <c r="K198" s="140"/>
      <c r="L198" s="3"/>
      <c r="M198" s="140"/>
      <c r="N198" s="3"/>
      <c r="O198" s="3"/>
      <c r="P198" s="15"/>
      <c r="Q198" s="3"/>
      <c r="R198" s="123"/>
      <c r="S198" s="3"/>
      <c r="T198" s="67"/>
      <c r="U198" s="5"/>
      <c r="V198" s="67"/>
      <c r="W198" s="18"/>
      <c r="X198" s="13"/>
      <c r="Y198" s="67"/>
      <c r="Z198" s="18"/>
      <c r="AA198" s="15"/>
      <c r="AB198" s="145"/>
      <c r="AC198" s="15"/>
      <c r="AD198" s="140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3"/>
      <c r="AR198" s="15"/>
    </row>
    <row r="199" spans="7:44" x14ac:dyDescent="0.5">
      <c r="G199" s="15"/>
      <c r="H199" s="3"/>
      <c r="I199" s="15"/>
      <c r="J199" s="3"/>
      <c r="K199" s="140"/>
      <c r="L199" s="3"/>
      <c r="M199" s="140"/>
      <c r="N199" s="3"/>
      <c r="O199" s="3"/>
      <c r="P199" s="15"/>
      <c r="Q199" s="3"/>
      <c r="R199" s="123"/>
      <c r="S199" s="3"/>
      <c r="T199" s="67"/>
      <c r="U199" s="5"/>
      <c r="V199" s="67"/>
      <c r="W199" s="18"/>
      <c r="X199" s="13"/>
      <c r="Y199" s="67"/>
      <c r="Z199" s="18"/>
      <c r="AA199" s="15"/>
      <c r="AB199" s="145"/>
      <c r="AC199" s="15"/>
      <c r="AD199" s="140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3"/>
      <c r="AR199" s="15"/>
    </row>
    <row r="200" spans="7:44" x14ac:dyDescent="0.5">
      <c r="G200" s="15"/>
      <c r="H200" s="3"/>
      <c r="I200" s="15"/>
      <c r="J200" s="3"/>
      <c r="K200" s="140"/>
      <c r="L200" s="3"/>
      <c r="M200" s="140"/>
      <c r="N200" s="3"/>
      <c r="O200" s="3"/>
      <c r="P200" s="15"/>
      <c r="Q200" s="3"/>
      <c r="R200" s="123"/>
      <c r="S200" s="3"/>
      <c r="T200" s="67"/>
      <c r="U200" s="5"/>
      <c r="V200" s="67"/>
      <c r="W200" s="18"/>
      <c r="X200" s="13"/>
      <c r="Y200" s="67"/>
      <c r="Z200" s="18"/>
      <c r="AA200" s="15"/>
      <c r="AB200" s="145"/>
      <c r="AC200" s="15"/>
      <c r="AD200" s="140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3"/>
      <c r="AR200" s="15"/>
    </row>
    <row r="201" spans="7:44" x14ac:dyDescent="0.5">
      <c r="G201" s="15"/>
      <c r="H201" s="3"/>
      <c r="I201" s="15"/>
      <c r="J201" s="3"/>
      <c r="K201" s="140"/>
      <c r="L201" s="3"/>
      <c r="M201" s="140"/>
      <c r="N201" s="3"/>
      <c r="O201" s="3"/>
      <c r="P201" s="15"/>
      <c r="Q201" s="3"/>
      <c r="R201" s="123"/>
      <c r="S201" s="3"/>
      <c r="T201" s="67"/>
      <c r="U201" s="5"/>
      <c r="V201" s="67"/>
      <c r="W201" s="18"/>
      <c r="X201" s="13"/>
      <c r="Y201" s="67"/>
      <c r="Z201" s="18"/>
      <c r="AA201" s="15"/>
      <c r="AB201" s="145"/>
      <c r="AC201" s="15"/>
      <c r="AD201" s="140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3"/>
      <c r="AR201" s="15"/>
    </row>
    <row r="202" spans="7:44" x14ac:dyDescent="0.5">
      <c r="G202" s="15"/>
      <c r="H202" s="3"/>
      <c r="I202" s="15"/>
      <c r="J202" s="3"/>
      <c r="K202" s="140"/>
      <c r="L202" s="3"/>
      <c r="M202" s="140"/>
      <c r="N202" s="3"/>
      <c r="O202" s="3"/>
      <c r="P202" s="15"/>
      <c r="Q202" s="3"/>
      <c r="R202" s="123"/>
      <c r="S202" s="3"/>
      <c r="T202" s="67"/>
      <c r="U202" s="5"/>
      <c r="V202" s="67"/>
      <c r="W202" s="18"/>
      <c r="X202" s="13"/>
      <c r="Y202" s="67"/>
      <c r="Z202" s="18"/>
      <c r="AA202" s="15"/>
      <c r="AB202" s="145"/>
      <c r="AC202" s="15"/>
      <c r="AD202" s="140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3"/>
      <c r="AR202" s="15"/>
    </row>
    <row r="203" spans="7:44" x14ac:dyDescent="0.5">
      <c r="G203" s="15"/>
      <c r="H203" s="3"/>
      <c r="I203" s="15"/>
      <c r="J203" s="3"/>
      <c r="K203" s="140"/>
      <c r="L203" s="3"/>
      <c r="M203" s="140"/>
      <c r="N203" s="3"/>
      <c r="O203" s="3"/>
      <c r="P203" s="15"/>
      <c r="Q203" s="3"/>
      <c r="R203" s="123"/>
      <c r="S203" s="3"/>
      <c r="T203" s="67"/>
      <c r="U203" s="5"/>
      <c r="V203" s="67"/>
      <c r="W203" s="18"/>
      <c r="X203" s="13"/>
      <c r="Y203" s="67"/>
      <c r="Z203" s="18"/>
      <c r="AA203" s="15"/>
      <c r="AB203" s="145"/>
      <c r="AC203" s="15"/>
      <c r="AD203" s="140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3"/>
      <c r="AR203" s="15"/>
    </row>
    <row r="204" spans="7:44" x14ac:dyDescent="0.5">
      <c r="G204" s="15"/>
      <c r="H204" s="3"/>
      <c r="I204" s="15"/>
      <c r="J204" s="3"/>
      <c r="K204" s="140"/>
      <c r="L204" s="3"/>
      <c r="M204" s="140"/>
      <c r="N204" s="3"/>
      <c r="O204" s="3"/>
      <c r="P204" s="15"/>
      <c r="Q204" s="3"/>
      <c r="R204" s="123"/>
      <c r="S204" s="3"/>
      <c r="T204" s="67"/>
      <c r="U204" s="5"/>
      <c r="V204" s="67"/>
      <c r="W204" s="18"/>
      <c r="X204" s="13"/>
      <c r="Y204" s="67"/>
      <c r="Z204" s="18"/>
      <c r="AA204" s="15"/>
      <c r="AB204" s="145"/>
      <c r="AC204" s="15"/>
      <c r="AD204" s="140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3"/>
      <c r="AR204" s="15"/>
    </row>
    <row r="205" spans="7:44" x14ac:dyDescent="0.5">
      <c r="G205" s="15"/>
      <c r="H205" s="3"/>
      <c r="I205" s="15"/>
      <c r="J205" s="3"/>
      <c r="K205" s="140"/>
      <c r="L205" s="3"/>
      <c r="M205" s="140"/>
      <c r="N205" s="3"/>
      <c r="O205" s="3"/>
      <c r="P205" s="15"/>
      <c r="Q205" s="3"/>
      <c r="R205" s="123"/>
      <c r="S205" s="3"/>
      <c r="T205" s="67"/>
      <c r="U205" s="5"/>
      <c r="V205" s="67"/>
      <c r="W205" s="18"/>
      <c r="X205" s="13"/>
      <c r="Y205" s="67"/>
      <c r="Z205" s="18"/>
      <c r="AA205" s="15"/>
      <c r="AB205" s="145"/>
      <c r="AC205" s="15"/>
      <c r="AD205" s="140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3"/>
      <c r="AR205" s="15"/>
    </row>
    <row r="206" spans="7:44" x14ac:dyDescent="0.5">
      <c r="G206" s="15"/>
      <c r="H206" s="3"/>
      <c r="I206" s="15"/>
      <c r="J206" s="3"/>
      <c r="K206" s="140"/>
      <c r="L206" s="3"/>
      <c r="M206" s="140"/>
      <c r="N206" s="3"/>
      <c r="O206" s="3"/>
      <c r="P206" s="15"/>
      <c r="Q206" s="3"/>
      <c r="R206" s="123"/>
      <c r="S206" s="3"/>
      <c r="T206" s="67"/>
      <c r="U206" s="5"/>
      <c r="V206" s="67"/>
      <c r="W206" s="18"/>
      <c r="X206" s="13"/>
      <c r="Y206" s="67"/>
      <c r="Z206" s="18"/>
      <c r="AA206" s="15"/>
      <c r="AB206" s="145"/>
      <c r="AC206" s="15"/>
      <c r="AD206" s="140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3"/>
      <c r="AR206" s="15"/>
    </row>
    <row r="207" spans="7:44" x14ac:dyDescent="0.5">
      <c r="G207" s="15"/>
      <c r="H207" s="3"/>
      <c r="I207" s="15"/>
      <c r="J207" s="3"/>
      <c r="K207" s="140"/>
      <c r="L207" s="3"/>
      <c r="M207" s="140"/>
      <c r="N207" s="3"/>
      <c r="O207" s="3"/>
      <c r="P207" s="15"/>
      <c r="Q207" s="3"/>
      <c r="R207" s="123"/>
      <c r="S207" s="3"/>
      <c r="T207" s="67"/>
      <c r="U207" s="5"/>
      <c r="V207" s="67"/>
      <c r="W207" s="18"/>
      <c r="X207" s="13"/>
      <c r="Y207" s="67"/>
      <c r="Z207" s="18"/>
      <c r="AA207" s="15"/>
      <c r="AB207" s="145"/>
      <c r="AC207" s="15"/>
      <c r="AD207" s="140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3"/>
      <c r="AR207" s="15"/>
    </row>
    <row r="208" spans="7:44" x14ac:dyDescent="0.5">
      <c r="G208" s="15"/>
      <c r="H208" s="3"/>
      <c r="I208" s="15"/>
      <c r="J208" s="3"/>
      <c r="K208" s="140"/>
      <c r="L208" s="3"/>
      <c r="M208" s="140"/>
      <c r="N208" s="3"/>
      <c r="O208" s="3"/>
      <c r="P208" s="15"/>
      <c r="Q208" s="3"/>
      <c r="R208" s="123"/>
      <c r="S208" s="3"/>
      <c r="T208" s="67"/>
      <c r="U208" s="5"/>
      <c r="V208" s="67"/>
      <c r="W208" s="18"/>
      <c r="X208" s="13"/>
      <c r="Y208" s="67"/>
      <c r="Z208" s="18"/>
      <c r="AA208" s="15"/>
      <c r="AB208" s="145"/>
      <c r="AC208" s="15"/>
      <c r="AD208" s="140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3"/>
      <c r="AR208" s="15"/>
    </row>
    <row r="209" spans="7:44" x14ac:dyDescent="0.5">
      <c r="G209" s="15"/>
      <c r="H209" s="15"/>
      <c r="I209" s="15"/>
      <c r="J209" s="15"/>
      <c r="K209" s="140"/>
      <c r="L209" s="15"/>
      <c r="M209" s="140"/>
      <c r="N209" s="15"/>
      <c r="O209" s="15"/>
      <c r="P209" s="15"/>
      <c r="Q209" s="15"/>
      <c r="R209" s="140"/>
      <c r="S209" s="15"/>
      <c r="T209" s="67"/>
      <c r="U209" s="5"/>
      <c r="V209" s="67"/>
      <c r="W209" s="18"/>
      <c r="X209" s="13"/>
      <c r="Y209" s="67"/>
      <c r="Z209" s="18"/>
      <c r="AA209" s="15"/>
      <c r="AB209" s="145"/>
      <c r="AC209" s="15"/>
      <c r="AD209" s="140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3"/>
      <c r="AR209" s="15"/>
    </row>
    <row r="210" spans="7:44" x14ac:dyDescent="0.5">
      <c r="G210" s="15"/>
      <c r="H210" s="15"/>
      <c r="I210" s="15"/>
      <c r="J210" s="15"/>
      <c r="K210" s="140"/>
      <c r="L210" s="15"/>
      <c r="M210" s="140"/>
      <c r="N210" s="15"/>
      <c r="O210" s="15"/>
      <c r="P210" s="15"/>
      <c r="Q210" s="15"/>
      <c r="R210" s="140"/>
      <c r="S210" s="15"/>
      <c r="T210" s="140"/>
      <c r="U210" s="15"/>
      <c r="V210" s="140"/>
      <c r="W210" s="85"/>
      <c r="X210" s="15"/>
      <c r="Y210" s="140"/>
      <c r="Z210" s="85"/>
      <c r="AA210" s="15"/>
      <c r="AB210" s="145"/>
      <c r="AC210" s="15"/>
      <c r="AD210" s="140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3"/>
      <c r="AR210" s="15"/>
    </row>
    <row r="211" spans="7:44" x14ac:dyDescent="0.5">
      <c r="G211" s="15"/>
      <c r="H211" s="15"/>
      <c r="I211" s="15"/>
      <c r="J211" s="15"/>
      <c r="K211" s="140"/>
      <c r="L211" s="15"/>
      <c r="M211" s="140"/>
      <c r="N211" s="15"/>
      <c r="O211" s="15"/>
      <c r="P211" s="15"/>
      <c r="Q211" s="15"/>
      <c r="R211" s="140"/>
      <c r="S211" s="15"/>
      <c r="T211" s="140"/>
      <c r="U211" s="15"/>
      <c r="V211" s="140"/>
      <c r="W211" s="85"/>
      <c r="X211" s="15"/>
      <c r="Y211" s="140"/>
      <c r="Z211" s="85"/>
      <c r="AA211" s="15"/>
      <c r="AB211" s="145"/>
      <c r="AC211" s="15"/>
      <c r="AD211" s="140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3"/>
      <c r="AR211" s="15"/>
    </row>
    <row r="212" spans="7:44" x14ac:dyDescent="0.5">
      <c r="G212" s="15"/>
      <c r="H212" s="15"/>
      <c r="I212" s="15"/>
      <c r="J212" s="15"/>
      <c r="K212" s="140"/>
      <c r="L212" s="15"/>
      <c r="M212" s="140"/>
      <c r="N212" s="15"/>
      <c r="O212" s="15"/>
      <c r="P212" s="15"/>
      <c r="Q212" s="15"/>
      <c r="R212" s="140"/>
      <c r="S212" s="15"/>
      <c r="T212" s="140"/>
      <c r="U212" s="15"/>
      <c r="V212" s="140"/>
      <c r="W212" s="85"/>
      <c r="X212" s="15"/>
      <c r="Y212" s="140"/>
      <c r="Z212" s="85"/>
      <c r="AA212" s="15"/>
      <c r="AB212" s="145"/>
      <c r="AC212" s="15"/>
      <c r="AD212" s="140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3"/>
      <c r="AR212" s="15"/>
    </row>
    <row r="213" spans="7:44" x14ac:dyDescent="0.5">
      <c r="G213" s="15"/>
      <c r="H213" s="15"/>
      <c r="I213" s="15"/>
      <c r="J213" s="15"/>
      <c r="K213" s="140"/>
      <c r="L213" s="15"/>
      <c r="M213" s="140"/>
      <c r="N213" s="15"/>
      <c r="O213" s="15"/>
      <c r="P213" s="15"/>
      <c r="Q213" s="15"/>
      <c r="R213" s="140"/>
      <c r="S213" s="15"/>
      <c r="T213" s="140"/>
      <c r="U213" s="15"/>
      <c r="V213" s="140"/>
      <c r="W213" s="85"/>
      <c r="X213" s="15"/>
      <c r="Y213" s="140"/>
      <c r="Z213" s="85"/>
      <c r="AA213" s="15"/>
      <c r="AB213" s="145"/>
      <c r="AC213" s="15"/>
      <c r="AD213" s="140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3"/>
      <c r="AR213" s="15"/>
    </row>
    <row r="214" spans="7:44" x14ac:dyDescent="0.5">
      <c r="G214" s="15"/>
      <c r="H214" s="15"/>
      <c r="I214" s="15"/>
      <c r="J214" s="15"/>
      <c r="K214" s="140"/>
      <c r="L214" s="15"/>
      <c r="M214" s="140"/>
      <c r="N214" s="15"/>
      <c r="O214" s="15"/>
      <c r="P214" s="15"/>
      <c r="Q214" s="15"/>
      <c r="R214" s="140"/>
      <c r="S214" s="15"/>
      <c r="T214" s="140"/>
      <c r="U214" s="15"/>
      <c r="V214" s="140"/>
      <c r="W214" s="85"/>
      <c r="X214" s="15"/>
      <c r="Y214" s="140"/>
      <c r="Z214" s="85"/>
      <c r="AA214" s="15"/>
      <c r="AB214" s="145"/>
      <c r="AC214" s="15"/>
      <c r="AD214" s="140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3"/>
      <c r="AR214" s="15"/>
    </row>
    <row r="215" spans="7:44" x14ac:dyDescent="0.5">
      <c r="G215" s="15"/>
      <c r="H215" s="15"/>
      <c r="I215" s="15"/>
      <c r="J215" s="15"/>
      <c r="K215" s="140"/>
      <c r="L215" s="15"/>
      <c r="M215" s="140"/>
      <c r="N215" s="15"/>
      <c r="O215" s="15"/>
      <c r="P215" s="15"/>
      <c r="Q215" s="15"/>
      <c r="R215" s="140"/>
      <c r="S215" s="15"/>
      <c r="T215" s="140"/>
      <c r="U215" s="15"/>
      <c r="V215" s="140"/>
      <c r="W215" s="85"/>
      <c r="X215" s="15"/>
      <c r="Y215" s="140"/>
      <c r="Z215" s="85"/>
      <c r="AA215" s="15"/>
      <c r="AB215" s="145"/>
      <c r="AC215" s="15"/>
      <c r="AD215" s="140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3"/>
      <c r="AR215" s="15"/>
    </row>
    <row r="216" spans="7:44" x14ac:dyDescent="0.5">
      <c r="G216" s="15"/>
      <c r="H216" s="15"/>
      <c r="I216" s="15"/>
      <c r="J216" s="15"/>
      <c r="K216" s="140"/>
      <c r="L216" s="15"/>
      <c r="M216" s="140"/>
      <c r="N216" s="15"/>
      <c r="O216" s="15"/>
      <c r="P216" s="15"/>
      <c r="Q216" s="15"/>
      <c r="R216" s="140"/>
      <c r="S216" s="15"/>
      <c r="T216" s="140"/>
      <c r="U216" s="15"/>
      <c r="V216" s="140"/>
      <c r="W216" s="85"/>
      <c r="X216" s="15"/>
      <c r="Y216" s="140"/>
      <c r="Z216" s="85"/>
      <c r="AA216" s="15"/>
      <c r="AB216" s="145"/>
      <c r="AC216" s="15"/>
      <c r="AD216" s="140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3"/>
      <c r="AR216" s="15"/>
    </row>
    <row r="217" spans="7:44" x14ac:dyDescent="0.5">
      <c r="G217" s="15"/>
      <c r="H217" s="15"/>
      <c r="I217" s="15"/>
      <c r="J217" s="15"/>
      <c r="K217" s="140"/>
      <c r="L217" s="15"/>
      <c r="M217" s="140"/>
      <c r="N217" s="15"/>
      <c r="O217" s="15"/>
      <c r="P217" s="15"/>
      <c r="Q217" s="15"/>
      <c r="R217" s="140"/>
      <c r="S217" s="15"/>
      <c r="T217" s="140"/>
      <c r="U217" s="15"/>
      <c r="V217" s="140"/>
      <c r="W217" s="85"/>
      <c r="X217" s="15"/>
      <c r="Y217" s="140"/>
      <c r="Z217" s="85"/>
      <c r="AA217" s="15"/>
      <c r="AB217" s="145"/>
      <c r="AC217" s="15"/>
      <c r="AD217" s="140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3"/>
      <c r="AR217" s="15"/>
    </row>
    <row r="218" spans="7:44" x14ac:dyDescent="0.5">
      <c r="G218" s="15"/>
      <c r="H218" s="15"/>
      <c r="I218" s="15"/>
      <c r="J218" s="15"/>
      <c r="K218" s="140"/>
      <c r="L218" s="15"/>
      <c r="M218" s="140"/>
      <c r="N218" s="15"/>
      <c r="O218" s="15"/>
      <c r="P218" s="15"/>
      <c r="Q218" s="15"/>
      <c r="R218" s="140"/>
      <c r="S218" s="15"/>
      <c r="T218" s="140"/>
      <c r="U218" s="15"/>
      <c r="V218" s="140"/>
      <c r="W218" s="85"/>
      <c r="X218" s="15"/>
      <c r="Y218" s="140"/>
      <c r="Z218" s="85"/>
      <c r="AA218" s="15"/>
      <c r="AB218" s="145"/>
      <c r="AC218" s="15"/>
      <c r="AD218" s="140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3"/>
      <c r="AR218" s="15"/>
    </row>
    <row r="219" spans="7:44" x14ac:dyDescent="0.5">
      <c r="G219" s="15"/>
      <c r="H219" s="15"/>
      <c r="I219" s="15"/>
      <c r="J219" s="15"/>
      <c r="K219" s="140"/>
      <c r="L219" s="15"/>
      <c r="M219" s="140"/>
      <c r="N219" s="15"/>
      <c r="O219" s="15"/>
      <c r="P219" s="15"/>
      <c r="Q219" s="15"/>
      <c r="R219" s="140"/>
      <c r="S219" s="15"/>
      <c r="T219" s="140"/>
      <c r="U219" s="15"/>
      <c r="V219" s="140"/>
      <c r="W219" s="85"/>
      <c r="X219" s="15"/>
      <c r="Y219" s="140"/>
      <c r="Z219" s="85"/>
      <c r="AA219" s="15"/>
      <c r="AB219" s="145"/>
      <c r="AC219" s="15"/>
      <c r="AD219" s="140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3"/>
      <c r="AR219" s="15"/>
    </row>
    <row r="220" spans="7:44" x14ac:dyDescent="0.5">
      <c r="G220" s="15"/>
      <c r="H220" s="15"/>
      <c r="I220" s="15"/>
      <c r="J220" s="15"/>
      <c r="K220" s="140"/>
      <c r="L220" s="15"/>
      <c r="M220" s="140"/>
      <c r="N220" s="15"/>
      <c r="O220" s="15"/>
      <c r="P220" s="15"/>
      <c r="Q220" s="15"/>
      <c r="R220" s="140"/>
      <c r="S220" s="15"/>
      <c r="T220" s="140"/>
      <c r="U220" s="15"/>
      <c r="V220" s="140"/>
      <c r="W220" s="85"/>
      <c r="X220" s="15"/>
      <c r="Y220" s="140"/>
      <c r="Z220" s="85"/>
      <c r="AA220" s="15"/>
      <c r="AB220" s="145"/>
      <c r="AC220" s="15"/>
      <c r="AD220" s="140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3"/>
      <c r="AR220" s="15"/>
    </row>
    <row r="221" spans="7:44" x14ac:dyDescent="0.5">
      <c r="G221" s="15"/>
      <c r="H221" s="15"/>
      <c r="I221" s="15"/>
      <c r="J221" s="15"/>
      <c r="K221" s="140"/>
      <c r="L221" s="15"/>
      <c r="M221" s="140"/>
      <c r="N221" s="15"/>
      <c r="O221" s="15"/>
      <c r="P221" s="15"/>
      <c r="Q221" s="15"/>
      <c r="R221" s="140"/>
      <c r="S221" s="15"/>
      <c r="T221" s="140"/>
      <c r="U221" s="15"/>
      <c r="V221" s="140"/>
      <c r="W221" s="85"/>
      <c r="X221" s="15"/>
      <c r="Y221" s="140"/>
      <c r="Z221" s="85"/>
      <c r="AA221" s="15"/>
      <c r="AB221" s="145"/>
      <c r="AC221" s="15"/>
      <c r="AD221" s="140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3"/>
      <c r="AR221" s="15"/>
    </row>
    <row r="222" spans="7:44" x14ac:dyDescent="0.5">
      <c r="G222" s="15"/>
      <c r="H222" s="15"/>
      <c r="I222" s="15"/>
      <c r="J222" s="15"/>
      <c r="K222" s="140"/>
      <c r="L222" s="15"/>
      <c r="M222" s="140"/>
      <c r="N222" s="15"/>
      <c r="O222" s="15"/>
      <c r="P222" s="15"/>
      <c r="Q222" s="15"/>
      <c r="R222" s="140"/>
      <c r="S222" s="15"/>
      <c r="T222" s="140"/>
      <c r="U222" s="15"/>
      <c r="V222" s="140"/>
      <c r="W222" s="85"/>
      <c r="X222" s="15"/>
      <c r="Y222" s="140"/>
      <c r="Z222" s="85"/>
      <c r="AA222" s="15"/>
      <c r="AB222" s="145"/>
      <c r="AC222" s="15"/>
      <c r="AD222" s="140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3"/>
      <c r="AR222" s="15"/>
    </row>
    <row r="223" spans="7:44" x14ac:dyDescent="0.5">
      <c r="G223" s="15"/>
      <c r="H223" s="15"/>
      <c r="I223" s="15"/>
      <c r="J223" s="15"/>
      <c r="K223" s="140"/>
      <c r="L223" s="15"/>
      <c r="M223" s="140"/>
      <c r="N223" s="15"/>
      <c r="O223" s="15"/>
      <c r="P223" s="15"/>
      <c r="Q223" s="15"/>
      <c r="R223" s="140"/>
      <c r="S223" s="15"/>
      <c r="T223" s="140"/>
      <c r="U223" s="15"/>
      <c r="V223" s="140"/>
      <c r="W223" s="85"/>
      <c r="X223" s="15"/>
      <c r="Y223" s="140"/>
      <c r="Z223" s="85"/>
      <c r="AA223" s="15"/>
      <c r="AB223" s="145"/>
      <c r="AC223" s="15"/>
      <c r="AD223" s="140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3"/>
      <c r="AR223" s="15"/>
    </row>
    <row r="224" spans="7:44" x14ac:dyDescent="0.5">
      <c r="G224" s="15"/>
      <c r="H224" s="15"/>
      <c r="I224" s="15"/>
      <c r="J224" s="15"/>
      <c r="K224" s="140"/>
      <c r="L224" s="15"/>
      <c r="M224" s="140"/>
      <c r="N224" s="15"/>
      <c r="O224" s="15"/>
      <c r="P224" s="15"/>
      <c r="Q224" s="15"/>
      <c r="R224" s="140"/>
      <c r="S224" s="15"/>
      <c r="T224" s="140"/>
      <c r="U224" s="15"/>
      <c r="V224" s="140"/>
      <c r="W224" s="85"/>
      <c r="X224" s="15"/>
      <c r="Y224" s="140"/>
      <c r="Z224" s="85"/>
      <c r="AA224" s="15"/>
      <c r="AB224" s="145"/>
      <c r="AC224" s="15"/>
      <c r="AD224" s="140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3"/>
      <c r="AR224" s="15"/>
    </row>
    <row r="225" spans="7:44" x14ac:dyDescent="0.5">
      <c r="G225" s="15"/>
      <c r="H225" s="15"/>
      <c r="I225" s="15"/>
      <c r="J225" s="15"/>
      <c r="K225" s="140"/>
      <c r="L225" s="15"/>
      <c r="M225" s="140"/>
      <c r="N225" s="15"/>
      <c r="O225" s="15"/>
      <c r="P225" s="15"/>
      <c r="Q225" s="15"/>
      <c r="R225" s="140"/>
      <c r="S225" s="15"/>
      <c r="T225" s="140"/>
      <c r="U225" s="15"/>
      <c r="V225" s="140"/>
      <c r="W225" s="85"/>
      <c r="X225" s="15"/>
      <c r="Y225" s="140"/>
      <c r="Z225" s="85"/>
      <c r="AA225" s="15"/>
      <c r="AB225" s="145"/>
      <c r="AC225" s="15"/>
      <c r="AD225" s="140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3"/>
      <c r="AR225" s="15"/>
    </row>
    <row r="226" spans="7:44" x14ac:dyDescent="0.5">
      <c r="G226" s="15"/>
      <c r="H226" s="15"/>
      <c r="I226" s="15"/>
      <c r="J226" s="15"/>
      <c r="K226" s="140"/>
      <c r="L226" s="15"/>
      <c r="M226" s="140"/>
      <c r="N226" s="15"/>
      <c r="O226" s="15"/>
      <c r="P226" s="15"/>
      <c r="Q226" s="15"/>
      <c r="R226" s="140"/>
      <c r="S226" s="15"/>
      <c r="T226" s="140"/>
      <c r="U226" s="15"/>
      <c r="V226" s="140"/>
      <c r="W226" s="85"/>
      <c r="X226" s="15"/>
      <c r="Y226" s="140"/>
      <c r="Z226" s="85"/>
      <c r="AA226" s="15"/>
      <c r="AB226" s="145"/>
      <c r="AC226" s="15"/>
      <c r="AD226" s="140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3"/>
      <c r="AR226" s="15"/>
    </row>
    <row r="227" spans="7:44" x14ac:dyDescent="0.5">
      <c r="G227" s="15"/>
      <c r="H227" s="15"/>
      <c r="I227" s="15"/>
      <c r="J227" s="15"/>
      <c r="K227" s="140"/>
      <c r="L227" s="15"/>
      <c r="M227" s="140"/>
      <c r="N227" s="15"/>
      <c r="O227" s="15"/>
      <c r="P227" s="15"/>
      <c r="Q227" s="15"/>
      <c r="R227" s="140"/>
      <c r="S227" s="15"/>
      <c r="T227" s="140"/>
      <c r="U227" s="15"/>
      <c r="V227" s="140"/>
      <c r="W227" s="85"/>
      <c r="X227" s="15"/>
      <c r="Y227" s="140"/>
      <c r="Z227" s="85"/>
      <c r="AA227" s="15"/>
      <c r="AB227" s="145"/>
      <c r="AC227" s="15"/>
      <c r="AD227" s="140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</row>
    <row r="228" spans="7:44" x14ac:dyDescent="0.5">
      <c r="G228" s="15"/>
      <c r="H228" s="15"/>
      <c r="I228" s="15"/>
      <c r="J228" s="15"/>
      <c r="K228" s="140"/>
      <c r="L228" s="15"/>
      <c r="M228" s="140"/>
      <c r="N228" s="15"/>
      <c r="O228" s="15"/>
      <c r="P228" s="15"/>
      <c r="Q228" s="15"/>
      <c r="R228" s="140"/>
      <c r="S228" s="15"/>
      <c r="T228" s="140"/>
      <c r="U228" s="15"/>
      <c r="V228" s="140"/>
      <c r="W228" s="85"/>
      <c r="X228" s="15"/>
      <c r="Y228" s="140"/>
      <c r="Z228" s="85"/>
      <c r="AA228" s="15"/>
      <c r="AB228" s="145"/>
      <c r="AC228" s="15"/>
      <c r="AD228" s="140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</row>
    <row r="229" spans="7:44" x14ac:dyDescent="0.5">
      <c r="G229" s="15"/>
      <c r="H229" s="15"/>
      <c r="I229" s="15"/>
      <c r="J229" s="15"/>
      <c r="K229" s="140"/>
      <c r="L229" s="15"/>
      <c r="M229" s="140"/>
      <c r="N229" s="15"/>
      <c r="O229" s="15"/>
      <c r="P229" s="15"/>
      <c r="Q229" s="15"/>
      <c r="R229" s="140"/>
      <c r="S229" s="15"/>
      <c r="T229" s="140"/>
      <c r="U229" s="15"/>
      <c r="V229" s="140"/>
      <c r="W229" s="85"/>
      <c r="X229" s="15"/>
      <c r="Y229" s="140"/>
      <c r="Z229" s="85"/>
      <c r="AA229" s="15"/>
      <c r="AB229" s="145"/>
      <c r="AC229" s="15"/>
      <c r="AD229" s="140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</row>
    <row r="230" spans="7:44" x14ac:dyDescent="0.5">
      <c r="G230" s="15"/>
      <c r="H230" s="15"/>
      <c r="I230" s="15"/>
      <c r="J230" s="15"/>
      <c r="K230" s="140"/>
      <c r="L230" s="15"/>
      <c r="M230" s="140"/>
      <c r="N230" s="15"/>
      <c r="O230" s="15"/>
      <c r="P230" s="15"/>
      <c r="Q230" s="15"/>
      <c r="R230" s="140"/>
      <c r="S230" s="15"/>
      <c r="T230" s="140"/>
      <c r="U230" s="15"/>
      <c r="V230" s="140"/>
      <c r="W230" s="85"/>
      <c r="X230" s="15"/>
      <c r="Y230" s="140"/>
      <c r="Z230" s="85"/>
      <c r="AA230" s="15"/>
      <c r="AB230" s="145"/>
      <c r="AC230" s="15"/>
      <c r="AD230" s="140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</row>
    <row r="231" spans="7:44" x14ac:dyDescent="0.5">
      <c r="G231" s="15"/>
      <c r="H231" s="15"/>
      <c r="I231" s="15"/>
      <c r="J231" s="15"/>
      <c r="K231" s="140"/>
      <c r="L231" s="15"/>
      <c r="M231" s="140"/>
      <c r="N231" s="15"/>
      <c r="O231" s="15"/>
      <c r="P231" s="15"/>
      <c r="Q231" s="15"/>
      <c r="R231" s="140"/>
      <c r="S231" s="15"/>
      <c r="T231" s="140"/>
      <c r="U231" s="15"/>
      <c r="V231" s="140"/>
      <c r="W231" s="85"/>
      <c r="X231" s="15"/>
      <c r="Y231" s="140"/>
      <c r="Z231" s="85"/>
      <c r="AA231" s="15"/>
      <c r="AB231" s="145"/>
      <c r="AC231" s="15"/>
      <c r="AD231" s="140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</row>
    <row r="232" spans="7:44" x14ac:dyDescent="0.5">
      <c r="G232" s="15"/>
      <c r="H232" s="15"/>
      <c r="I232" s="15"/>
      <c r="J232" s="15"/>
      <c r="K232" s="140"/>
      <c r="L232" s="15"/>
      <c r="M232" s="140"/>
      <c r="N232" s="15"/>
      <c r="O232" s="15"/>
      <c r="P232" s="15"/>
      <c r="Q232" s="15"/>
      <c r="R232" s="140"/>
      <c r="S232" s="15"/>
      <c r="T232" s="140"/>
      <c r="U232" s="15"/>
      <c r="V232" s="140"/>
      <c r="W232" s="85"/>
      <c r="X232" s="15"/>
      <c r="Y232" s="140"/>
      <c r="Z232" s="85"/>
      <c r="AA232" s="15"/>
      <c r="AB232" s="145"/>
      <c r="AC232" s="15"/>
      <c r="AD232" s="140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</row>
    <row r="233" spans="7:44" x14ac:dyDescent="0.5">
      <c r="G233" s="15"/>
      <c r="H233" s="15"/>
      <c r="I233" s="15"/>
      <c r="J233" s="15"/>
      <c r="K233" s="140"/>
      <c r="L233" s="15"/>
      <c r="M233" s="140"/>
      <c r="N233" s="15"/>
      <c r="O233" s="15"/>
      <c r="P233" s="15"/>
      <c r="Q233" s="15"/>
      <c r="R233" s="140"/>
      <c r="S233" s="15"/>
      <c r="T233" s="140"/>
      <c r="U233" s="15"/>
      <c r="V233" s="140"/>
      <c r="W233" s="85"/>
      <c r="X233" s="15"/>
      <c r="Y233" s="140"/>
      <c r="Z233" s="85"/>
      <c r="AA233" s="15"/>
      <c r="AB233" s="145"/>
      <c r="AC233" s="15"/>
      <c r="AD233" s="140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</row>
    <row r="234" spans="7:44" x14ac:dyDescent="0.5">
      <c r="G234" s="15"/>
      <c r="H234" s="15"/>
      <c r="I234" s="15"/>
      <c r="J234" s="15"/>
      <c r="K234" s="140"/>
      <c r="L234" s="15"/>
      <c r="M234" s="140"/>
      <c r="N234" s="15"/>
      <c r="O234" s="15"/>
      <c r="P234" s="15"/>
      <c r="Q234" s="15"/>
      <c r="R234" s="140"/>
      <c r="S234" s="15"/>
      <c r="T234" s="140"/>
      <c r="U234" s="15"/>
      <c r="V234" s="140"/>
      <c r="W234" s="85"/>
      <c r="X234" s="15"/>
      <c r="Y234" s="140"/>
      <c r="Z234" s="85"/>
      <c r="AA234" s="15"/>
      <c r="AB234" s="145"/>
      <c r="AC234" s="15"/>
      <c r="AD234" s="140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</row>
    <row r="235" spans="7:44" x14ac:dyDescent="0.5">
      <c r="G235" s="15"/>
      <c r="H235" s="15"/>
      <c r="I235" s="15"/>
      <c r="J235" s="15"/>
      <c r="K235" s="140"/>
      <c r="L235" s="15"/>
      <c r="M235" s="140"/>
      <c r="N235" s="15"/>
      <c r="O235" s="15"/>
      <c r="P235" s="15"/>
      <c r="Q235" s="15"/>
      <c r="R235" s="140"/>
      <c r="S235" s="15"/>
      <c r="T235" s="140"/>
      <c r="U235" s="15"/>
      <c r="V235" s="140"/>
      <c r="W235" s="85"/>
      <c r="X235" s="15"/>
      <c r="Y235" s="140"/>
      <c r="Z235" s="85"/>
      <c r="AA235" s="15"/>
      <c r="AB235" s="145"/>
      <c r="AC235" s="15"/>
      <c r="AD235" s="140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</row>
    <row r="236" spans="7:44" x14ac:dyDescent="0.5">
      <c r="G236" s="15"/>
      <c r="H236" s="15"/>
      <c r="I236" s="15"/>
      <c r="J236" s="15"/>
      <c r="K236" s="140"/>
      <c r="L236" s="15"/>
      <c r="M236" s="140"/>
      <c r="N236" s="15"/>
      <c r="O236" s="15"/>
      <c r="P236" s="15"/>
      <c r="Q236" s="15"/>
      <c r="R236" s="140"/>
      <c r="S236" s="15"/>
      <c r="T236" s="140"/>
      <c r="U236" s="15"/>
      <c r="V236" s="140"/>
      <c r="W236" s="85"/>
      <c r="X236" s="15"/>
      <c r="Y236" s="140"/>
      <c r="Z236" s="85"/>
      <c r="AA236" s="15"/>
      <c r="AB236" s="145"/>
      <c r="AC236" s="15"/>
      <c r="AD236" s="140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</row>
    <row r="237" spans="7:44" x14ac:dyDescent="0.5">
      <c r="G237" s="15"/>
      <c r="H237" s="15"/>
      <c r="I237" s="15"/>
      <c r="J237" s="15"/>
      <c r="K237" s="140"/>
      <c r="L237" s="15"/>
      <c r="M237" s="140"/>
      <c r="N237" s="15"/>
      <c r="O237" s="15"/>
      <c r="P237" s="15"/>
      <c r="Q237" s="15"/>
      <c r="R237" s="140"/>
      <c r="S237" s="15"/>
      <c r="T237" s="140"/>
      <c r="U237" s="15"/>
      <c r="V237" s="140"/>
      <c r="W237" s="85"/>
      <c r="X237" s="15"/>
      <c r="Y237" s="140"/>
      <c r="Z237" s="85"/>
      <c r="AA237" s="15"/>
      <c r="AB237" s="145"/>
      <c r="AC237" s="15"/>
      <c r="AD237" s="140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</row>
    <row r="238" spans="7:44" x14ac:dyDescent="0.5">
      <c r="G238" s="15"/>
      <c r="H238" s="15"/>
      <c r="I238" s="15"/>
      <c r="J238" s="15"/>
      <c r="K238" s="140"/>
      <c r="L238" s="15"/>
      <c r="M238" s="140"/>
      <c r="N238" s="15"/>
      <c r="O238" s="15"/>
      <c r="P238" s="15"/>
      <c r="Q238" s="15"/>
      <c r="R238" s="140"/>
      <c r="S238" s="15"/>
      <c r="T238" s="140"/>
      <c r="U238" s="15"/>
      <c r="V238" s="140"/>
      <c r="W238" s="85"/>
      <c r="X238" s="15"/>
      <c r="Y238" s="140"/>
      <c r="Z238" s="85"/>
      <c r="AA238" s="15"/>
      <c r="AB238" s="145"/>
      <c r="AC238" s="15"/>
      <c r="AD238" s="140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</row>
    <row r="239" spans="7:44" x14ac:dyDescent="0.5">
      <c r="G239" s="15"/>
      <c r="H239" s="15"/>
      <c r="I239" s="15"/>
      <c r="J239" s="15"/>
      <c r="K239" s="140"/>
      <c r="L239" s="15"/>
      <c r="M239" s="140"/>
      <c r="N239" s="15"/>
      <c r="O239" s="15"/>
      <c r="P239" s="15"/>
      <c r="Q239" s="15"/>
      <c r="R239" s="140"/>
      <c r="S239" s="15"/>
      <c r="T239" s="140"/>
      <c r="U239" s="15"/>
      <c r="V239" s="140"/>
      <c r="W239" s="85"/>
      <c r="X239" s="15"/>
      <c r="Y239" s="140"/>
      <c r="Z239" s="85"/>
      <c r="AA239" s="15"/>
      <c r="AB239" s="145"/>
      <c r="AC239" s="15"/>
      <c r="AD239" s="140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</row>
    <row r="240" spans="7:44" x14ac:dyDescent="0.5">
      <c r="G240" s="15"/>
      <c r="H240" s="15"/>
      <c r="I240" s="15"/>
      <c r="J240" s="15"/>
      <c r="K240" s="140"/>
      <c r="L240" s="15"/>
      <c r="M240" s="140"/>
      <c r="N240" s="15"/>
      <c r="O240" s="15"/>
      <c r="P240" s="15"/>
      <c r="Q240" s="15"/>
      <c r="R240" s="140"/>
      <c r="S240" s="15"/>
      <c r="T240" s="140"/>
      <c r="U240" s="15"/>
      <c r="V240" s="140"/>
      <c r="W240" s="85"/>
      <c r="X240" s="15"/>
      <c r="Y240" s="140"/>
      <c r="Z240" s="85"/>
      <c r="AA240" s="15"/>
      <c r="AB240" s="145"/>
      <c r="AC240" s="15"/>
      <c r="AD240" s="140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</row>
    <row r="241" spans="7:44" x14ac:dyDescent="0.5">
      <c r="G241" s="15"/>
      <c r="H241" s="15"/>
      <c r="I241" s="15"/>
      <c r="J241" s="15"/>
      <c r="K241" s="140"/>
      <c r="L241" s="15"/>
      <c r="M241" s="140"/>
      <c r="N241" s="15"/>
      <c r="O241" s="15"/>
      <c r="P241" s="15"/>
      <c r="Q241" s="15"/>
      <c r="R241" s="140"/>
      <c r="S241" s="15"/>
      <c r="T241" s="140"/>
      <c r="U241" s="15"/>
      <c r="V241" s="140"/>
      <c r="W241" s="85"/>
      <c r="X241" s="15"/>
      <c r="Y241" s="140"/>
      <c r="Z241" s="85"/>
      <c r="AA241" s="15"/>
      <c r="AB241" s="145"/>
      <c r="AC241" s="15"/>
      <c r="AD241" s="140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</row>
    <row r="242" spans="7:44" x14ac:dyDescent="0.5">
      <c r="G242" s="15"/>
      <c r="H242" s="15"/>
      <c r="I242" s="15"/>
      <c r="J242" s="15"/>
      <c r="K242" s="140"/>
      <c r="L242" s="15"/>
      <c r="M242" s="140"/>
      <c r="N242" s="15"/>
      <c r="O242" s="15"/>
      <c r="P242" s="15"/>
      <c r="Q242" s="15"/>
      <c r="R242" s="140"/>
      <c r="S242" s="15"/>
      <c r="T242" s="140"/>
      <c r="U242" s="15"/>
      <c r="V242" s="140"/>
      <c r="W242" s="85"/>
      <c r="X242" s="15"/>
      <c r="Y242" s="140"/>
      <c r="Z242" s="85"/>
      <c r="AA242" s="15"/>
      <c r="AB242" s="145"/>
      <c r="AC242" s="15"/>
      <c r="AD242" s="140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</row>
    <row r="243" spans="7:44" x14ac:dyDescent="0.5">
      <c r="G243" s="15"/>
      <c r="H243" s="15"/>
      <c r="I243" s="15"/>
      <c r="J243" s="15"/>
      <c r="K243" s="140"/>
      <c r="L243" s="15"/>
      <c r="M243" s="140"/>
      <c r="N243" s="15"/>
      <c r="O243" s="15"/>
      <c r="P243" s="15"/>
      <c r="Q243" s="15"/>
      <c r="R243" s="140"/>
      <c r="S243" s="15"/>
      <c r="T243" s="140"/>
      <c r="U243" s="15"/>
      <c r="V243" s="140"/>
      <c r="W243" s="85"/>
      <c r="X243" s="15"/>
      <c r="Y243" s="140"/>
      <c r="Z243" s="85"/>
      <c r="AA243" s="15"/>
      <c r="AB243" s="145"/>
      <c r="AC243" s="15"/>
      <c r="AD243" s="140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</row>
    <row r="244" spans="7:44" x14ac:dyDescent="0.5">
      <c r="G244" s="15"/>
      <c r="H244" s="15"/>
      <c r="I244" s="15"/>
      <c r="J244" s="15"/>
      <c r="K244" s="140"/>
      <c r="L244" s="15"/>
      <c r="M244" s="140"/>
      <c r="N244" s="15"/>
      <c r="O244" s="15"/>
      <c r="P244" s="15"/>
      <c r="Q244" s="15"/>
      <c r="R244" s="140"/>
      <c r="S244" s="15"/>
      <c r="T244" s="140"/>
      <c r="U244" s="15"/>
      <c r="V244" s="140"/>
      <c r="W244" s="85"/>
      <c r="X244" s="15"/>
      <c r="Y244" s="140"/>
      <c r="Z244" s="85"/>
      <c r="AA244" s="15"/>
      <c r="AB244" s="145"/>
      <c r="AC244" s="15"/>
      <c r="AD244" s="140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</row>
    <row r="245" spans="7:44" x14ac:dyDescent="0.5">
      <c r="G245" s="15"/>
      <c r="H245" s="15"/>
      <c r="I245" s="15"/>
      <c r="J245" s="15"/>
      <c r="K245" s="140"/>
      <c r="L245" s="15"/>
      <c r="M245" s="140"/>
      <c r="N245" s="15"/>
      <c r="O245" s="15"/>
      <c r="P245" s="15"/>
      <c r="Q245" s="15"/>
      <c r="R245" s="140"/>
      <c r="S245" s="15"/>
      <c r="T245" s="140"/>
      <c r="U245" s="15"/>
      <c r="V245" s="140"/>
      <c r="W245" s="85"/>
      <c r="X245" s="15"/>
      <c r="Y245" s="140"/>
      <c r="Z245" s="85"/>
      <c r="AA245" s="15"/>
      <c r="AB245" s="145"/>
      <c r="AC245" s="15"/>
      <c r="AD245" s="140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</row>
    <row r="246" spans="7:44" x14ac:dyDescent="0.5">
      <c r="G246" s="15"/>
      <c r="H246" s="15"/>
      <c r="I246" s="15"/>
      <c r="J246" s="15"/>
      <c r="K246" s="140"/>
      <c r="L246" s="15"/>
      <c r="M246" s="140"/>
      <c r="N246" s="15"/>
      <c r="O246" s="15"/>
      <c r="P246" s="15"/>
      <c r="Q246" s="15"/>
      <c r="R246" s="140"/>
      <c r="S246" s="15"/>
      <c r="T246" s="140"/>
      <c r="U246" s="15"/>
      <c r="V246" s="140"/>
      <c r="W246" s="85"/>
      <c r="X246" s="15"/>
      <c r="Y246" s="140"/>
      <c r="Z246" s="85"/>
      <c r="AA246" s="15"/>
      <c r="AB246" s="145"/>
      <c r="AC246" s="15"/>
      <c r="AD246" s="140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</row>
    <row r="247" spans="7:44" x14ac:dyDescent="0.5">
      <c r="G247" s="15"/>
      <c r="H247" s="15"/>
      <c r="I247" s="15"/>
      <c r="J247" s="15"/>
      <c r="K247" s="140"/>
      <c r="L247" s="15"/>
      <c r="M247" s="140"/>
      <c r="N247" s="15"/>
      <c r="O247" s="15"/>
      <c r="P247" s="15"/>
      <c r="Q247" s="15"/>
      <c r="R247" s="140"/>
      <c r="S247" s="15"/>
      <c r="T247" s="140"/>
      <c r="U247" s="15"/>
      <c r="V247" s="140"/>
      <c r="W247" s="85"/>
      <c r="X247" s="15"/>
      <c r="Y247" s="140"/>
      <c r="Z247" s="85"/>
      <c r="AA247" s="15"/>
      <c r="AB247" s="145"/>
      <c r="AC247" s="15"/>
      <c r="AD247" s="140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</row>
    <row r="248" spans="7:44" x14ac:dyDescent="0.5">
      <c r="G248" s="15"/>
      <c r="H248" s="15"/>
      <c r="I248" s="15"/>
      <c r="J248" s="15"/>
      <c r="K248" s="140"/>
      <c r="L248" s="15"/>
      <c r="M248" s="140"/>
      <c r="N248" s="15"/>
      <c r="O248" s="15"/>
      <c r="P248" s="15"/>
      <c r="Q248" s="15"/>
      <c r="R248" s="140"/>
      <c r="S248" s="15"/>
      <c r="T248" s="140"/>
      <c r="U248" s="15"/>
      <c r="V248" s="140"/>
      <c r="W248" s="85"/>
      <c r="X248" s="15"/>
      <c r="Y248" s="140"/>
      <c r="Z248" s="85"/>
      <c r="AA248" s="15"/>
      <c r="AB248" s="146"/>
      <c r="AC248" s="48"/>
      <c r="AD248" s="140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</row>
    <row r="249" spans="7:44" x14ac:dyDescent="0.5">
      <c r="G249" s="15"/>
      <c r="H249" s="15"/>
      <c r="I249" s="15"/>
      <c r="J249" s="15"/>
      <c r="K249" s="140"/>
      <c r="L249" s="15"/>
      <c r="M249" s="140"/>
      <c r="N249" s="15"/>
      <c r="O249" s="15"/>
      <c r="P249" s="15"/>
      <c r="Q249" s="15"/>
      <c r="R249" s="140"/>
      <c r="S249" s="15"/>
      <c r="T249" s="140"/>
      <c r="U249" s="15"/>
      <c r="V249" s="140"/>
      <c r="W249" s="85"/>
      <c r="X249" s="15"/>
      <c r="Y249" s="140"/>
      <c r="Z249" s="85"/>
      <c r="AA249" s="15"/>
      <c r="AB249" s="147"/>
      <c r="AC249" s="45"/>
      <c r="AD249" s="140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</row>
    <row r="250" spans="7:44" x14ac:dyDescent="0.5">
      <c r="G250" s="15"/>
      <c r="H250" s="15"/>
      <c r="I250" s="15"/>
      <c r="J250" s="15"/>
      <c r="K250" s="140"/>
      <c r="L250" s="15"/>
      <c r="M250" s="140"/>
      <c r="N250" s="15"/>
      <c r="O250" s="15"/>
      <c r="P250" s="15"/>
      <c r="Q250" s="15"/>
      <c r="R250" s="140"/>
      <c r="S250" s="15"/>
      <c r="T250" s="140"/>
      <c r="U250" s="15"/>
      <c r="V250" s="140"/>
      <c r="W250" s="85"/>
      <c r="X250" s="15"/>
      <c r="Y250" s="140"/>
      <c r="Z250" s="85"/>
      <c r="AA250" s="15"/>
      <c r="AB250" s="147"/>
      <c r="AC250" s="45"/>
      <c r="AD250" s="140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</row>
    <row r="251" spans="7:44" x14ac:dyDescent="0.5">
      <c r="G251" s="15"/>
      <c r="H251" s="15"/>
      <c r="I251" s="15"/>
      <c r="J251" s="15"/>
      <c r="K251" s="140"/>
      <c r="L251" s="15"/>
      <c r="M251" s="140"/>
      <c r="N251" s="15"/>
      <c r="O251" s="15"/>
      <c r="P251" s="15"/>
      <c r="Q251" s="15"/>
      <c r="R251" s="140"/>
      <c r="S251" s="15"/>
      <c r="T251" s="140"/>
      <c r="U251" s="15"/>
      <c r="V251" s="140"/>
      <c r="W251" s="85"/>
      <c r="X251" s="15"/>
      <c r="Y251" s="140"/>
      <c r="Z251" s="85"/>
      <c r="AA251" s="48"/>
      <c r="AB251" s="147"/>
      <c r="AC251" s="45"/>
      <c r="AD251" s="141"/>
      <c r="AE251" s="48"/>
      <c r="AF251" s="48"/>
      <c r="AI251" s="48"/>
      <c r="AO251" s="15"/>
      <c r="AP251" s="15"/>
      <c r="AQ251" s="15"/>
      <c r="AR251" s="15"/>
    </row>
    <row r="252" spans="7:44" x14ac:dyDescent="0.5">
      <c r="G252" s="15"/>
      <c r="H252" s="15"/>
      <c r="I252" s="15"/>
      <c r="J252" s="15"/>
      <c r="K252" s="140"/>
      <c r="L252" s="15"/>
      <c r="M252" s="140"/>
      <c r="N252" s="15"/>
      <c r="O252" s="15"/>
      <c r="P252" s="15"/>
      <c r="Q252" s="15"/>
      <c r="R252" s="140"/>
      <c r="S252" s="15"/>
      <c r="T252" s="140"/>
      <c r="U252" s="15"/>
      <c r="V252" s="140"/>
      <c r="W252" s="85"/>
      <c r="X252" s="15"/>
      <c r="Y252" s="140"/>
      <c r="Z252" s="85"/>
      <c r="AA252" s="45"/>
      <c r="AB252" s="147"/>
      <c r="AC252" s="45"/>
      <c r="AD252" s="142"/>
      <c r="AE252" s="45"/>
      <c r="AF252" s="45"/>
      <c r="AI252" s="45"/>
      <c r="AQ252" s="15"/>
      <c r="AR252" s="15"/>
    </row>
    <row r="253" spans="7:44" x14ac:dyDescent="0.5">
      <c r="G253" s="15"/>
      <c r="H253" s="15"/>
      <c r="I253" s="15"/>
      <c r="J253" s="15"/>
      <c r="K253" s="140"/>
      <c r="L253" s="15"/>
      <c r="M253" s="140"/>
      <c r="N253" s="15"/>
      <c r="O253" s="15"/>
      <c r="P253" s="15"/>
      <c r="Q253" s="15"/>
      <c r="R253" s="140"/>
      <c r="S253" s="15"/>
      <c r="T253" s="140"/>
      <c r="U253" s="15"/>
      <c r="V253" s="140"/>
      <c r="W253" s="85"/>
      <c r="X253" s="15"/>
      <c r="Y253" s="140"/>
      <c r="Z253" s="85"/>
      <c r="AA253" s="45"/>
      <c r="AB253" s="147"/>
      <c r="AC253" s="45"/>
      <c r="AD253" s="142"/>
      <c r="AE253" s="45"/>
      <c r="AF253" s="45"/>
      <c r="AI253" s="45"/>
      <c r="AQ253" s="15"/>
      <c r="AR253" s="15"/>
    </row>
    <row r="254" spans="7:44" x14ac:dyDescent="0.5">
      <c r="G254" s="15"/>
      <c r="H254" s="15"/>
      <c r="I254" s="15"/>
      <c r="J254" s="15"/>
      <c r="K254" s="140"/>
      <c r="L254" s="15"/>
      <c r="M254" s="140"/>
      <c r="N254" s="15"/>
      <c r="O254" s="15"/>
      <c r="P254" s="15"/>
      <c r="Q254" s="15"/>
      <c r="R254" s="140"/>
      <c r="S254" s="15"/>
      <c r="T254" s="140"/>
      <c r="U254" s="15"/>
      <c r="V254" s="140"/>
      <c r="W254" s="85"/>
      <c r="X254" s="15"/>
      <c r="Y254" s="140"/>
      <c r="Z254" s="85"/>
      <c r="AA254" s="45"/>
      <c r="AB254" s="147"/>
      <c r="AC254" s="45"/>
      <c r="AD254" s="142"/>
      <c r="AE254" s="45"/>
      <c r="AF254" s="45"/>
      <c r="AI254" s="45"/>
      <c r="AQ254" s="15"/>
      <c r="AR254" s="15"/>
    </row>
    <row r="255" spans="7:44" x14ac:dyDescent="0.5">
      <c r="G255" s="15"/>
      <c r="H255" s="15"/>
      <c r="I255" s="15"/>
      <c r="J255" s="15"/>
      <c r="K255" s="140"/>
      <c r="L255" s="15"/>
      <c r="M255" s="140"/>
      <c r="N255" s="15"/>
      <c r="O255" s="15"/>
      <c r="P255" s="15"/>
      <c r="Q255" s="15"/>
      <c r="R255" s="140"/>
      <c r="S255" s="15"/>
      <c r="T255" s="140"/>
      <c r="U255" s="15"/>
      <c r="V255" s="140"/>
      <c r="W255" s="85"/>
      <c r="X255" s="15"/>
      <c r="Y255" s="140"/>
      <c r="Z255" s="85"/>
      <c r="AA255" s="45"/>
      <c r="AB255" s="147"/>
      <c r="AC255" s="45"/>
      <c r="AD255" s="142"/>
      <c r="AE255" s="45"/>
      <c r="AF255" s="45"/>
      <c r="AI255" s="45"/>
      <c r="AQ255" s="15"/>
      <c r="AR255" s="15"/>
    </row>
    <row r="256" spans="7:44" x14ac:dyDescent="0.5">
      <c r="G256" s="15"/>
      <c r="H256" s="15"/>
      <c r="I256" s="15"/>
      <c r="J256" s="15"/>
      <c r="K256" s="140"/>
      <c r="L256" s="15"/>
      <c r="M256" s="140"/>
      <c r="N256" s="15"/>
      <c r="O256" s="15"/>
      <c r="P256" s="15"/>
      <c r="Q256" s="15"/>
      <c r="R256" s="140"/>
      <c r="S256" s="15"/>
      <c r="T256" s="140"/>
      <c r="U256" s="15"/>
      <c r="V256" s="140"/>
      <c r="W256" s="85"/>
      <c r="X256" s="15"/>
      <c r="Y256" s="140"/>
      <c r="Z256" s="85"/>
      <c r="AA256" s="45"/>
      <c r="AB256" s="147"/>
      <c r="AC256" s="45"/>
      <c r="AD256" s="142"/>
      <c r="AE256" s="45"/>
      <c r="AF256" s="45"/>
      <c r="AI256" s="45"/>
      <c r="AQ256" s="15"/>
      <c r="AR256" s="15"/>
    </row>
    <row r="257" spans="7:44" x14ac:dyDescent="0.5">
      <c r="G257" s="15"/>
      <c r="H257" s="15"/>
      <c r="I257" s="15"/>
      <c r="J257" s="15"/>
      <c r="K257" s="140"/>
      <c r="L257" s="15"/>
      <c r="M257" s="140"/>
      <c r="N257" s="15"/>
      <c r="O257" s="15"/>
      <c r="P257" s="15"/>
      <c r="Q257" s="15"/>
      <c r="R257" s="140"/>
      <c r="S257" s="15"/>
      <c r="T257" s="140"/>
      <c r="U257" s="15"/>
      <c r="V257" s="140"/>
      <c r="W257" s="85"/>
      <c r="X257" s="15"/>
      <c r="Y257" s="140"/>
      <c r="Z257" s="85"/>
      <c r="AA257" s="45"/>
      <c r="AB257" s="147"/>
      <c r="AC257" s="45"/>
      <c r="AD257" s="142"/>
      <c r="AE257" s="45"/>
      <c r="AF257" s="45"/>
      <c r="AI257" s="45"/>
      <c r="AQ257" s="15"/>
      <c r="AR257" s="15"/>
    </row>
    <row r="258" spans="7:44" x14ac:dyDescent="0.5">
      <c r="G258" s="15"/>
      <c r="H258" s="15"/>
      <c r="I258" s="15"/>
      <c r="J258" s="15"/>
      <c r="K258" s="140"/>
      <c r="L258" s="15"/>
      <c r="M258" s="140"/>
      <c r="N258" s="15"/>
      <c r="O258" s="15"/>
      <c r="P258" s="15"/>
      <c r="Q258" s="15"/>
      <c r="R258" s="140"/>
      <c r="S258" s="15"/>
      <c r="T258" s="140"/>
      <c r="U258" s="15"/>
      <c r="V258" s="140"/>
      <c r="W258" s="85"/>
      <c r="X258" s="15"/>
      <c r="Y258" s="140"/>
      <c r="Z258" s="85"/>
      <c r="AA258" s="45"/>
      <c r="AB258" s="147"/>
      <c r="AC258" s="45"/>
      <c r="AD258" s="142"/>
      <c r="AE258" s="45"/>
      <c r="AF258" s="45"/>
      <c r="AI258" s="45"/>
      <c r="AQ258" s="15"/>
      <c r="AR258" s="15"/>
    </row>
    <row r="259" spans="7:44" x14ac:dyDescent="0.5">
      <c r="G259" s="15"/>
      <c r="H259" s="15"/>
      <c r="I259" s="15"/>
      <c r="J259" s="15"/>
      <c r="K259" s="140"/>
      <c r="L259" s="15"/>
      <c r="M259" s="140"/>
      <c r="N259" s="15"/>
      <c r="O259" s="15"/>
      <c r="P259" s="15"/>
      <c r="Q259" s="15"/>
      <c r="R259" s="140"/>
      <c r="S259" s="15"/>
      <c r="T259" s="140"/>
      <c r="U259" s="15"/>
      <c r="V259" s="140"/>
      <c r="W259" s="85"/>
      <c r="X259" s="15"/>
      <c r="Y259" s="140"/>
      <c r="Z259" s="85"/>
      <c r="AA259" s="45"/>
      <c r="AB259" s="147"/>
      <c r="AC259" s="45"/>
      <c r="AD259" s="142"/>
      <c r="AE259" s="45"/>
      <c r="AF259" s="45"/>
      <c r="AI259" s="45"/>
      <c r="AQ259" s="15"/>
      <c r="AR259" s="15"/>
    </row>
    <row r="260" spans="7:44" x14ac:dyDescent="0.5">
      <c r="G260" s="15"/>
      <c r="H260" s="15"/>
      <c r="I260" s="15"/>
      <c r="J260" s="15"/>
      <c r="K260" s="140"/>
      <c r="L260" s="15"/>
      <c r="M260" s="140"/>
      <c r="N260" s="15"/>
      <c r="O260" s="15"/>
      <c r="P260" s="15"/>
      <c r="Q260" s="15"/>
      <c r="R260" s="140"/>
      <c r="S260" s="15"/>
      <c r="T260" s="140"/>
      <c r="U260" s="15"/>
      <c r="V260" s="140"/>
      <c r="W260" s="85"/>
      <c r="X260" s="15"/>
      <c r="Y260" s="140"/>
      <c r="Z260" s="85"/>
      <c r="AA260" s="45"/>
      <c r="AB260" s="147"/>
      <c r="AC260" s="45"/>
      <c r="AD260" s="142"/>
      <c r="AE260" s="45"/>
      <c r="AF260" s="45"/>
      <c r="AI260" s="45"/>
      <c r="AQ260" s="15"/>
      <c r="AR260" s="15"/>
    </row>
    <row r="261" spans="7:44" x14ac:dyDescent="0.5">
      <c r="G261" s="15"/>
      <c r="H261" s="15"/>
      <c r="I261" s="15"/>
      <c r="J261" s="15"/>
      <c r="K261" s="140"/>
      <c r="L261" s="15"/>
      <c r="M261" s="140"/>
      <c r="N261" s="15"/>
      <c r="O261" s="15"/>
      <c r="P261" s="15"/>
      <c r="Q261" s="15"/>
      <c r="R261" s="140"/>
      <c r="S261" s="15"/>
      <c r="T261" s="140"/>
      <c r="U261" s="15"/>
      <c r="V261" s="140"/>
      <c r="W261" s="85"/>
      <c r="X261" s="15"/>
      <c r="Y261" s="140"/>
      <c r="Z261" s="85"/>
      <c r="AA261" s="45"/>
      <c r="AB261" s="147"/>
      <c r="AC261" s="45"/>
      <c r="AD261" s="142"/>
      <c r="AE261" s="45"/>
      <c r="AF261" s="45"/>
      <c r="AI261" s="45"/>
      <c r="AQ261" s="15"/>
      <c r="AR261" s="15"/>
    </row>
    <row r="262" spans="7:44" x14ac:dyDescent="0.5">
      <c r="G262" s="15"/>
      <c r="H262" s="15"/>
      <c r="I262" s="15"/>
      <c r="J262" s="15"/>
      <c r="K262" s="140"/>
      <c r="L262" s="15"/>
      <c r="M262" s="140"/>
      <c r="N262" s="15"/>
      <c r="O262" s="15"/>
      <c r="P262" s="15"/>
      <c r="Q262" s="15"/>
      <c r="R262" s="140"/>
      <c r="S262" s="15"/>
      <c r="T262" s="140"/>
      <c r="U262" s="15"/>
      <c r="V262" s="140"/>
      <c r="W262" s="85"/>
      <c r="X262" s="15"/>
      <c r="Y262" s="140"/>
      <c r="Z262" s="85"/>
      <c r="AA262" s="45"/>
      <c r="AB262" s="147"/>
      <c r="AC262" s="45"/>
      <c r="AD262" s="142"/>
      <c r="AE262" s="45"/>
      <c r="AF262" s="45"/>
      <c r="AI262" s="45"/>
      <c r="AQ262" s="15"/>
      <c r="AR262" s="15"/>
    </row>
    <row r="263" spans="7:44" x14ac:dyDescent="0.5">
      <c r="G263" s="15"/>
      <c r="H263" s="15"/>
      <c r="I263" s="15"/>
      <c r="J263" s="15"/>
      <c r="K263" s="140"/>
      <c r="L263" s="15"/>
      <c r="M263" s="140"/>
      <c r="N263" s="15"/>
      <c r="O263" s="15"/>
      <c r="P263" s="15"/>
      <c r="Q263" s="15"/>
      <c r="R263" s="140"/>
      <c r="S263" s="15"/>
      <c r="T263" s="140"/>
      <c r="U263" s="15"/>
      <c r="V263" s="140"/>
      <c r="W263" s="85"/>
      <c r="X263" s="15"/>
      <c r="Y263" s="140"/>
      <c r="Z263" s="85"/>
      <c r="AA263" s="45"/>
      <c r="AB263" s="147"/>
      <c r="AC263" s="45"/>
      <c r="AD263" s="142"/>
      <c r="AE263" s="45"/>
      <c r="AF263" s="45"/>
      <c r="AI263" s="45"/>
      <c r="AQ263" s="15"/>
      <c r="AR263" s="15"/>
    </row>
    <row r="264" spans="7:44" x14ac:dyDescent="0.5">
      <c r="G264" s="15"/>
      <c r="H264" s="15"/>
      <c r="I264" s="15"/>
      <c r="J264" s="15"/>
      <c r="K264" s="140"/>
      <c r="L264" s="15"/>
      <c r="M264" s="140"/>
      <c r="N264" s="15"/>
      <c r="O264" s="15"/>
      <c r="P264" s="15"/>
      <c r="Q264" s="15"/>
      <c r="R264" s="140"/>
      <c r="S264" s="15"/>
      <c r="T264" s="140"/>
      <c r="U264" s="15"/>
      <c r="V264" s="140"/>
      <c r="W264" s="85"/>
      <c r="X264" s="15"/>
      <c r="Y264" s="140"/>
      <c r="Z264" s="85"/>
      <c r="AA264" s="45"/>
      <c r="AB264" s="147"/>
      <c r="AC264" s="45"/>
      <c r="AD264" s="142"/>
      <c r="AE264" s="45"/>
      <c r="AF264" s="45"/>
      <c r="AI264" s="45"/>
      <c r="AQ264" s="15"/>
      <c r="AR264" s="15"/>
    </row>
    <row r="265" spans="7:44" x14ac:dyDescent="0.5">
      <c r="G265" s="15"/>
      <c r="H265" s="15"/>
      <c r="I265" s="15"/>
      <c r="J265" s="15"/>
      <c r="K265" s="140"/>
      <c r="L265" s="15"/>
      <c r="M265" s="140"/>
      <c r="N265" s="15"/>
      <c r="O265" s="15"/>
      <c r="P265" s="15"/>
      <c r="Q265" s="15"/>
      <c r="R265" s="140"/>
      <c r="S265" s="15"/>
      <c r="T265" s="140"/>
      <c r="U265" s="15"/>
      <c r="V265" s="140"/>
      <c r="W265" s="85"/>
      <c r="X265" s="15"/>
      <c r="Y265" s="140"/>
      <c r="Z265" s="85"/>
      <c r="AA265" s="45"/>
      <c r="AB265" s="147"/>
      <c r="AC265" s="45" t="s">
        <v>578</v>
      </c>
      <c r="AD265" s="142"/>
      <c r="AE265" s="45"/>
      <c r="AF265" s="45"/>
      <c r="AI265" s="45"/>
      <c r="AQ265" s="15"/>
      <c r="AR265" s="15"/>
    </row>
    <row r="266" spans="7:44" x14ac:dyDescent="0.5">
      <c r="G266" s="15"/>
      <c r="H266" s="15"/>
      <c r="I266" s="15"/>
      <c r="J266" s="15"/>
      <c r="K266" s="140"/>
      <c r="L266" s="15"/>
      <c r="M266" s="140"/>
      <c r="N266" s="15"/>
      <c r="O266" s="15"/>
      <c r="P266" s="15"/>
      <c r="Q266" s="15"/>
      <c r="R266" s="140"/>
      <c r="S266" s="15"/>
      <c r="T266" s="140"/>
      <c r="U266" s="15"/>
      <c r="V266" s="140"/>
      <c r="W266" s="85"/>
      <c r="X266" s="15"/>
      <c r="Y266" s="140"/>
      <c r="Z266" s="85"/>
      <c r="AA266" s="45"/>
      <c r="AB266" s="147"/>
      <c r="AC266" s="45"/>
      <c r="AD266" s="142"/>
      <c r="AE266" s="45"/>
      <c r="AF266" s="45"/>
      <c r="AI266" s="45"/>
      <c r="AQ266" s="15"/>
      <c r="AR266" s="15"/>
    </row>
    <row r="267" spans="7:44" x14ac:dyDescent="0.5">
      <c r="G267" s="15"/>
      <c r="H267" s="15"/>
      <c r="I267" s="15"/>
      <c r="J267" s="15"/>
      <c r="K267" s="140"/>
      <c r="L267" s="15"/>
      <c r="M267" s="140"/>
      <c r="N267" s="15"/>
      <c r="O267" s="15"/>
      <c r="P267" s="15"/>
      <c r="Q267" s="15"/>
      <c r="R267" s="140"/>
      <c r="S267" s="15"/>
      <c r="T267" s="140"/>
      <c r="U267" s="15"/>
      <c r="V267" s="140"/>
      <c r="W267" s="85"/>
      <c r="X267" s="15"/>
      <c r="Y267" s="140"/>
      <c r="Z267" s="85"/>
      <c r="AA267" s="45"/>
      <c r="AB267" s="147"/>
      <c r="AC267" s="45"/>
      <c r="AD267" s="142"/>
      <c r="AE267" s="45"/>
      <c r="AF267" s="45"/>
      <c r="AI267" s="45"/>
      <c r="AQ267" s="15"/>
      <c r="AR267" s="15"/>
    </row>
    <row r="268" spans="7:44" x14ac:dyDescent="0.5">
      <c r="G268" s="15"/>
      <c r="H268" s="15"/>
      <c r="I268" s="15"/>
      <c r="J268" s="15"/>
      <c r="K268" s="140"/>
      <c r="L268" s="15"/>
      <c r="M268" s="140"/>
      <c r="N268" s="15"/>
      <c r="O268" s="15"/>
      <c r="P268" s="15"/>
      <c r="Q268" s="15"/>
      <c r="R268" s="140"/>
      <c r="S268" s="15"/>
      <c r="T268" s="140"/>
      <c r="U268" s="15"/>
      <c r="V268" s="140"/>
      <c r="W268" s="85"/>
      <c r="X268" s="15"/>
      <c r="Y268" s="140"/>
      <c r="Z268" s="85"/>
      <c r="AA268" s="45"/>
      <c r="AB268" s="147"/>
      <c r="AC268" s="45"/>
      <c r="AD268" s="142"/>
      <c r="AE268" s="45"/>
      <c r="AF268" s="45"/>
      <c r="AI268" s="45"/>
      <c r="AQ268" s="15"/>
      <c r="AR268" s="15"/>
    </row>
    <row r="269" spans="7:44" x14ac:dyDescent="0.5">
      <c r="G269" s="15"/>
      <c r="H269" s="15"/>
      <c r="I269" s="15"/>
      <c r="J269" s="15"/>
      <c r="K269" s="140"/>
      <c r="L269" s="15"/>
      <c r="M269" s="140"/>
      <c r="N269" s="15"/>
      <c r="O269" s="15"/>
      <c r="P269" s="15"/>
      <c r="Q269" s="15"/>
      <c r="R269" s="140"/>
      <c r="S269" s="15"/>
      <c r="T269" s="140"/>
      <c r="U269" s="15"/>
      <c r="V269" s="140"/>
      <c r="W269" s="85"/>
      <c r="X269" s="15"/>
      <c r="Y269" s="140"/>
      <c r="Z269" s="85"/>
      <c r="AA269" s="45"/>
      <c r="AB269" s="147"/>
      <c r="AC269" s="45"/>
      <c r="AD269" s="142"/>
      <c r="AE269" s="45"/>
      <c r="AF269" s="45"/>
      <c r="AI269" s="45"/>
      <c r="AQ269" s="15"/>
      <c r="AR269" s="15"/>
    </row>
    <row r="270" spans="7:44" x14ac:dyDescent="0.5">
      <c r="G270" s="15"/>
      <c r="H270" s="15"/>
      <c r="I270" s="15"/>
      <c r="J270" s="15"/>
      <c r="K270" s="140"/>
      <c r="L270" s="15"/>
      <c r="M270" s="140"/>
      <c r="N270" s="15"/>
      <c r="O270" s="15"/>
      <c r="P270" s="15"/>
      <c r="Q270" s="15"/>
      <c r="R270" s="140"/>
      <c r="S270" s="15"/>
      <c r="T270" s="140"/>
      <c r="U270" s="15"/>
      <c r="V270" s="140"/>
      <c r="W270" s="85"/>
      <c r="X270" s="15"/>
      <c r="Y270" s="140"/>
      <c r="Z270" s="85"/>
      <c r="AA270" s="45"/>
      <c r="AB270" s="147"/>
      <c r="AC270" s="45"/>
      <c r="AD270" s="142"/>
      <c r="AE270" s="45"/>
      <c r="AF270" s="45"/>
      <c r="AI270" s="45"/>
      <c r="AQ270" s="15"/>
      <c r="AR270" s="15"/>
    </row>
    <row r="271" spans="7:44" x14ac:dyDescent="0.5">
      <c r="G271" s="15"/>
      <c r="H271" s="15"/>
      <c r="I271" s="15"/>
      <c r="J271" s="15"/>
      <c r="K271" s="140"/>
      <c r="L271" s="15"/>
      <c r="M271" s="140"/>
      <c r="N271" s="15"/>
      <c r="O271" s="15"/>
      <c r="P271" s="15"/>
      <c r="Q271" s="15"/>
      <c r="R271" s="140"/>
      <c r="S271" s="15"/>
      <c r="T271" s="140"/>
      <c r="U271" s="15"/>
      <c r="V271" s="140"/>
      <c r="W271" s="85"/>
      <c r="X271" s="15"/>
      <c r="Y271" s="140"/>
      <c r="Z271" s="85"/>
      <c r="AA271" s="45"/>
      <c r="AB271" s="147"/>
      <c r="AC271" s="45"/>
      <c r="AD271" s="142"/>
      <c r="AE271" s="45"/>
      <c r="AF271" s="45"/>
      <c r="AI271" s="45"/>
      <c r="AQ271" s="15"/>
      <c r="AR271" s="15"/>
    </row>
    <row r="272" spans="7:44" x14ac:dyDescent="0.5">
      <c r="G272" s="15"/>
      <c r="H272" s="15"/>
      <c r="I272" s="15"/>
      <c r="J272" s="15"/>
      <c r="K272" s="140"/>
      <c r="L272" s="15"/>
      <c r="M272" s="140"/>
      <c r="N272" s="15"/>
      <c r="O272" s="15"/>
      <c r="P272" s="15"/>
      <c r="Q272" s="15"/>
      <c r="R272" s="140"/>
      <c r="S272" s="15"/>
      <c r="T272" s="140"/>
      <c r="U272" s="15"/>
      <c r="V272" s="140"/>
      <c r="W272" s="85"/>
      <c r="X272" s="15"/>
      <c r="Y272" s="140"/>
      <c r="Z272" s="85"/>
      <c r="AA272" s="45"/>
      <c r="AB272" s="147"/>
      <c r="AC272" s="45"/>
      <c r="AD272" s="142"/>
      <c r="AE272" s="45"/>
      <c r="AF272" s="45"/>
      <c r="AI272" s="45"/>
      <c r="AQ272" s="15"/>
      <c r="AR272" s="15"/>
    </row>
    <row r="273" spans="7:44" x14ac:dyDescent="0.5">
      <c r="G273" s="15"/>
      <c r="H273" s="15"/>
      <c r="I273" s="15"/>
      <c r="J273" s="15"/>
      <c r="K273" s="140"/>
      <c r="L273" s="15"/>
      <c r="M273" s="140"/>
      <c r="N273" s="15"/>
      <c r="O273" s="15"/>
      <c r="P273" s="15"/>
      <c r="Q273" s="15"/>
      <c r="R273" s="140"/>
      <c r="S273" s="15"/>
      <c r="T273" s="140"/>
      <c r="U273" s="15"/>
      <c r="V273" s="140"/>
      <c r="W273" s="85"/>
      <c r="X273" s="15"/>
      <c r="Y273" s="140"/>
      <c r="Z273" s="85"/>
      <c r="AA273" s="45"/>
      <c r="AB273" s="147"/>
      <c r="AC273" s="45"/>
      <c r="AD273" s="142"/>
      <c r="AE273" s="45"/>
      <c r="AF273" s="45"/>
      <c r="AI273" s="45"/>
      <c r="AQ273" s="15"/>
      <c r="AR273" s="15"/>
    </row>
    <row r="274" spans="7:44" x14ac:dyDescent="0.5">
      <c r="G274" s="15"/>
      <c r="H274" s="15"/>
      <c r="I274" s="15"/>
      <c r="J274" s="15"/>
      <c r="K274" s="140"/>
      <c r="L274" s="15"/>
      <c r="M274" s="140"/>
      <c r="N274" s="15"/>
      <c r="O274" s="15"/>
      <c r="P274" s="15"/>
      <c r="Q274" s="15"/>
      <c r="R274" s="140"/>
      <c r="S274" s="15"/>
      <c r="T274" s="140"/>
      <c r="U274" s="15"/>
      <c r="V274" s="140"/>
      <c r="W274" s="85"/>
      <c r="X274" s="15"/>
      <c r="Y274" s="140"/>
      <c r="Z274" s="85"/>
      <c r="AA274" s="45"/>
      <c r="AB274" s="147"/>
      <c r="AC274" s="45"/>
      <c r="AD274" s="142"/>
      <c r="AE274" s="45"/>
      <c r="AF274" s="45"/>
      <c r="AI274" s="45"/>
      <c r="AQ274" s="15"/>
      <c r="AR274" s="15"/>
    </row>
    <row r="275" spans="7:44" x14ac:dyDescent="0.5">
      <c r="G275" s="15"/>
      <c r="H275" s="15"/>
      <c r="I275" s="15"/>
      <c r="J275" s="15"/>
      <c r="K275" s="140"/>
      <c r="L275" s="15"/>
      <c r="M275" s="140"/>
      <c r="N275" s="15"/>
      <c r="O275" s="15"/>
      <c r="P275" s="15"/>
      <c r="Q275" s="15"/>
      <c r="R275" s="140"/>
      <c r="S275" s="15"/>
      <c r="T275" s="140"/>
      <c r="U275" s="15"/>
      <c r="V275" s="140"/>
      <c r="W275" s="85"/>
      <c r="X275" s="15"/>
      <c r="Y275" s="140"/>
      <c r="Z275" s="85"/>
      <c r="AA275" s="45"/>
      <c r="AB275" s="147"/>
      <c r="AC275" s="45"/>
      <c r="AD275" s="142"/>
      <c r="AE275" s="45"/>
      <c r="AF275" s="45"/>
      <c r="AI275" s="45"/>
      <c r="AQ275" s="15"/>
      <c r="AR275" s="15"/>
    </row>
    <row r="276" spans="7:44" x14ac:dyDescent="0.5">
      <c r="G276" s="15"/>
      <c r="H276" s="15"/>
      <c r="I276" s="15"/>
      <c r="J276" s="15"/>
      <c r="K276" s="140"/>
      <c r="L276" s="15"/>
      <c r="M276" s="140"/>
      <c r="N276" s="15"/>
      <c r="O276" s="15"/>
      <c r="P276" s="15"/>
      <c r="Q276" s="15"/>
      <c r="R276" s="140"/>
      <c r="S276" s="15"/>
      <c r="T276" s="140"/>
      <c r="U276" s="15"/>
      <c r="V276" s="140"/>
      <c r="W276" s="85"/>
      <c r="X276" s="15"/>
      <c r="Y276" s="140"/>
      <c r="Z276" s="85"/>
      <c r="AA276" s="45"/>
      <c r="AB276" s="147"/>
      <c r="AC276" s="45"/>
      <c r="AD276" s="142"/>
      <c r="AE276" s="45"/>
      <c r="AF276" s="45"/>
      <c r="AI276" s="45"/>
      <c r="AQ276" s="15"/>
      <c r="AR276" s="15"/>
    </row>
    <row r="277" spans="7:44" x14ac:dyDescent="0.5">
      <c r="G277" s="15"/>
      <c r="H277" s="15"/>
      <c r="I277" s="15"/>
      <c r="J277" s="15"/>
      <c r="K277" s="140"/>
      <c r="L277" s="15"/>
      <c r="M277" s="140"/>
      <c r="N277" s="15"/>
      <c r="O277" s="15"/>
      <c r="P277" s="15"/>
      <c r="Q277" s="15"/>
      <c r="R277" s="140"/>
      <c r="S277" s="15"/>
      <c r="T277" s="140"/>
      <c r="U277" s="15"/>
      <c r="V277" s="140"/>
      <c r="W277" s="85"/>
      <c r="X277" s="15"/>
      <c r="Y277" s="140"/>
      <c r="Z277" s="85"/>
      <c r="AA277" s="45"/>
      <c r="AB277" s="147"/>
      <c r="AC277" s="45"/>
      <c r="AD277" s="142"/>
      <c r="AE277" s="45"/>
      <c r="AF277" s="45"/>
      <c r="AI277" s="45"/>
      <c r="AQ277" s="15"/>
      <c r="AR277" s="15"/>
    </row>
    <row r="278" spans="7:44" x14ac:dyDescent="0.5">
      <c r="G278" s="15"/>
      <c r="H278" s="15"/>
      <c r="I278" s="15"/>
      <c r="J278" s="15"/>
      <c r="K278" s="140"/>
      <c r="L278" s="15"/>
      <c r="M278" s="140"/>
      <c r="N278" s="15"/>
      <c r="O278" s="15"/>
      <c r="P278" s="15"/>
      <c r="Q278" s="15"/>
      <c r="R278" s="140"/>
      <c r="S278" s="15"/>
      <c r="T278" s="140"/>
      <c r="U278" s="15"/>
      <c r="V278" s="140"/>
      <c r="W278" s="85"/>
      <c r="X278" s="15"/>
      <c r="Y278" s="140"/>
      <c r="Z278" s="85"/>
      <c r="AA278" s="45"/>
      <c r="AB278" s="147"/>
      <c r="AC278" s="45"/>
      <c r="AD278" s="142"/>
      <c r="AE278" s="45"/>
      <c r="AF278" s="45"/>
      <c r="AI278" s="45"/>
      <c r="AQ278" s="15"/>
      <c r="AR278" s="15"/>
    </row>
    <row r="279" spans="7:44" x14ac:dyDescent="0.5">
      <c r="G279" s="15"/>
      <c r="H279" s="48"/>
      <c r="I279" s="15"/>
      <c r="J279" s="48"/>
      <c r="K279" s="140"/>
      <c r="L279" s="48"/>
      <c r="M279" s="140"/>
      <c r="N279" s="48"/>
      <c r="O279" s="48"/>
      <c r="P279" s="15"/>
      <c r="Q279" s="48"/>
      <c r="R279" s="141"/>
      <c r="S279" s="48"/>
      <c r="T279" s="140"/>
      <c r="U279" s="15"/>
      <c r="V279" s="140"/>
      <c r="W279" s="85"/>
      <c r="X279" s="15"/>
      <c r="Y279" s="140"/>
      <c r="Z279" s="85"/>
      <c r="AA279" s="45"/>
      <c r="AB279" s="147"/>
      <c r="AC279" s="45"/>
      <c r="AD279" s="142"/>
      <c r="AE279" s="45"/>
      <c r="AF279" s="45"/>
      <c r="AI279" s="45"/>
      <c r="AQ279" s="15"/>
      <c r="AR279" s="15"/>
    </row>
    <row r="280" spans="7:44" x14ac:dyDescent="0.5">
      <c r="G280" s="15"/>
      <c r="H280" s="45"/>
      <c r="I280" s="15"/>
      <c r="J280" s="45"/>
      <c r="K280" s="140"/>
      <c r="L280" s="45"/>
      <c r="M280" s="140"/>
      <c r="N280" s="45"/>
      <c r="O280" s="45"/>
      <c r="P280" s="48"/>
      <c r="Q280" s="45"/>
      <c r="R280" s="142"/>
      <c r="S280" s="45"/>
      <c r="T280" s="141"/>
      <c r="U280" s="48"/>
      <c r="V280" s="141"/>
      <c r="Y280" s="141"/>
      <c r="Z280" s="86"/>
      <c r="AA280" s="45"/>
      <c r="AB280" s="147"/>
      <c r="AC280" s="45"/>
      <c r="AD280" s="142"/>
      <c r="AE280" s="45"/>
      <c r="AF280" s="45"/>
      <c r="AI280" s="45"/>
      <c r="AQ280" s="15"/>
      <c r="AR280" s="15"/>
    </row>
    <row r="281" spans="7:44" x14ac:dyDescent="0.5">
      <c r="G281" s="15"/>
      <c r="H281" s="45"/>
      <c r="I281" s="15"/>
      <c r="J281" s="45"/>
      <c r="K281" s="140"/>
      <c r="L281" s="45"/>
      <c r="M281" s="140"/>
      <c r="N281" s="45"/>
      <c r="O281" s="45"/>
      <c r="P281" s="45"/>
      <c r="Q281" s="45"/>
      <c r="R281" s="142"/>
      <c r="S281" s="45"/>
      <c r="T281" s="142"/>
      <c r="U281" s="45"/>
      <c r="V281" s="142"/>
      <c r="Y281" s="142"/>
      <c r="Z281" s="87"/>
      <c r="AA281" s="45"/>
      <c r="AB281" s="147"/>
      <c r="AC281" s="45"/>
      <c r="AD281" s="142"/>
      <c r="AE281" s="45"/>
      <c r="AF281" s="45"/>
      <c r="AI281" s="45"/>
      <c r="AQ281" s="15"/>
      <c r="AR281" s="15"/>
    </row>
    <row r="282" spans="7:44" x14ac:dyDescent="0.5">
      <c r="G282" s="15"/>
      <c r="H282" s="45"/>
      <c r="I282" s="15"/>
      <c r="J282" s="45"/>
      <c r="K282" s="140"/>
      <c r="L282" s="45"/>
      <c r="M282" s="140"/>
      <c r="N282" s="45"/>
      <c r="O282" s="45"/>
      <c r="P282" s="45"/>
      <c r="Q282" s="45"/>
      <c r="R282" s="142"/>
      <c r="S282" s="45"/>
      <c r="T282" s="142"/>
      <c r="U282" s="45"/>
      <c r="V282" s="142"/>
      <c r="Y282" s="142"/>
      <c r="Z282" s="87"/>
      <c r="AA282" s="45"/>
      <c r="AB282" s="147"/>
      <c r="AC282" s="45"/>
      <c r="AD282" s="142"/>
      <c r="AE282" s="45"/>
      <c r="AF282" s="45"/>
      <c r="AI282" s="45"/>
      <c r="AQ282" s="15"/>
      <c r="AR282" s="15"/>
    </row>
    <row r="283" spans="7:44" x14ac:dyDescent="0.5">
      <c r="G283" s="15"/>
      <c r="H283" s="45"/>
      <c r="I283" s="15"/>
      <c r="J283" s="45"/>
      <c r="K283" s="140"/>
      <c r="L283" s="45"/>
      <c r="M283" s="140"/>
      <c r="N283" s="45"/>
      <c r="O283" s="45"/>
      <c r="P283" s="45"/>
      <c r="Q283" s="45"/>
      <c r="R283" s="142"/>
      <c r="S283" s="45"/>
      <c r="T283" s="142"/>
      <c r="U283" s="45"/>
      <c r="V283" s="142"/>
      <c r="Y283" s="142"/>
      <c r="Z283" s="87"/>
      <c r="AA283" s="45"/>
      <c r="AD283" s="142"/>
      <c r="AE283" s="45"/>
      <c r="AF283" s="45"/>
      <c r="AI283" s="45"/>
      <c r="AQ283" s="15"/>
      <c r="AR283" s="15"/>
    </row>
    <row r="284" spans="7:44" x14ac:dyDescent="0.5">
      <c r="G284" s="15"/>
      <c r="H284" s="45"/>
      <c r="I284" s="15"/>
      <c r="J284" s="45"/>
      <c r="K284" s="140"/>
      <c r="L284" s="45"/>
      <c r="M284" s="140"/>
      <c r="N284" s="45"/>
      <c r="O284" s="45"/>
      <c r="P284" s="45"/>
      <c r="Q284" s="45"/>
      <c r="R284" s="142"/>
      <c r="S284" s="45"/>
      <c r="T284" s="142"/>
      <c r="U284" s="45"/>
      <c r="V284" s="142"/>
      <c r="Y284" s="142"/>
      <c r="Z284" s="87"/>
      <c r="AA284" s="45"/>
      <c r="AD284" s="142"/>
      <c r="AE284" s="45"/>
      <c r="AF284" s="45"/>
      <c r="AI284" s="45"/>
      <c r="AQ284" s="15"/>
      <c r="AR284" s="15"/>
    </row>
    <row r="285" spans="7:44" x14ac:dyDescent="0.5">
      <c r="G285" s="15"/>
      <c r="H285" s="45"/>
      <c r="I285" s="15"/>
      <c r="J285" s="45"/>
      <c r="K285" s="140"/>
      <c r="L285" s="45"/>
      <c r="M285" s="140"/>
      <c r="N285" s="45"/>
      <c r="O285" s="45"/>
      <c r="P285" s="45"/>
      <c r="Q285" s="45"/>
      <c r="R285" s="142"/>
      <c r="S285" s="45"/>
      <c r="T285" s="142"/>
      <c r="U285" s="45"/>
      <c r="V285" s="142"/>
      <c r="Y285" s="142"/>
      <c r="Z285" s="87"/>
      <c r="AA285" s="45"/>
      <c r="AD285" s="142"/>
      <c r="AE285" s="45"/>
      <c r="AF285" s="45"/>
      <c r="AI285" s="45"/>
      <c r="AQ285" s="15"/>
      <c r="AR285" s="15"/>
    </row>
    <row r="286" spans="7:44" x14ac:dyDescent="0.5">
      <c r="G286" s="15"/>
      <c r="H286" s="45"/>
      <c r="I286" s="15"/>
      <c r="J286" s="45"/>
      <c r="K286" s="140"/>
      <c r="L286" s="45"/>
      <c r="M286" s="140"/>
      <c r="N286" s="45"/>
      <c r="O286" s="45"/>
      <c r="P286" s="45"/>
      <c r="Q286" s="45"/>
      <c r="R286" s="142"/>
      <c r="S286" s="45"/>
      <c r="T286" s="142"/>
      <c r="U286" s="45"/>
      <c r="V286" s="142"/>
      <c r="Y286" s="142"/>
      <c r="Z286" s="87"/>
      <c r="AI286" s="45"/>
      <c r="AQ286" s="15"/>
      <c r="AR286" s="15"/>
    </row>
    <row r="287" spans="7:44" x14ac:dyDescent="0.5">
      <c r="G287" s="15"/>
      <c r="H287" s="45"/>
      <c r="I287" s="15"/>
      <c r="J287" s="45"/>
      <c r="K287" s="140"/>
      <c r="L287" s="45"/>
      <c r="M287" s="140"/>
      <c r="N287" s="45"/>
      <c r="O287" s="45"/>
      <c r="P287" s="45"/>
      <c r="Q287" s="45"/>
      <c r="R287" s="142"/>
      <c r="S287" s="45"/>
      <c r="T287" s="142"/>
      <c r="U287" s="45"/>
      <c r="V287" s="142"/>
      <c r="Y287" s="142"/>
      <c r="Z287" s="87"/>
      <c r="AI287" s="45"/>
      <c r="AQ287" s="15"/>
      <c r="AR287" s="15"/>
    </row>
    <row r="288" spans="7:44" x14ac:dyDescent="0.5">
      <c r="G288" s="15"/>
      <c r="H288" s="45"/>
      <c r="I288" s="15"/>
      <c r="J288" s="45"/>
      <c r="K288" s="140"/>
      <c r="L288" s="45"/>
      <c r="M288" s="140"/>
      <c r="N288" s="45"/>
      <c r="O288" s="45"/>
      <c r="P288" s="45"/>
      <c r="Q288" s="45"/>
      <c r="R288" s="142"/>
      <c r="S288" s="45"/>
      <c r="T288" s="142"/>
      <c r="U288" s="45"/>
      <c r="V288" s="142"/>
      <c r="Y288" s="142"/>
      <c r="Z288" s="87"/>
      <c r="AI288" s="45"/>
      <c r="AQ288" s="15"/>
      <c r="AR288" s="15"/>
    </row>
    <row r="289" spans="1:44" x14ac:dyDescent="0.5">
      <c r="G289" s="15"/>
      <c r="H289" s="45"/>
      <c r="I289" s="15"/>
      <c r="J289" s="45"/>
      <c r="K289" s="140"/>
      <c r="L289" s="45"/>
      <c r="M289" s="140"/>
      <c r="N289" s="45"/>
      <c r="O289" s="45"/>
      <c r="P289" s="45"/>
      <c r="Q289" s="45"/>
      <c r="R289" s="142"/>
      <c r="S289" s="45"/>
      <c r="T289" s="142"/>
      <c r="U289" s="45"/>
      <c r="V289" s="142"/>
      <c r="Y289" s="142"/>
      <c r="Z289" s="87"/>
      <c r="AI289" s="45"/>
      <c r="AQ289" s="15"/>
      <c r="AR289" s="15"/>
    </row>
    <row r="290" spans="1:44" x14ac:dyDescent="0.5">
      <c r="G290" s="15"/>
      <c r="H290" s="45"/>
      <c r="I290" s="15"/>
      <c r="J290" s="45"/>
      <c r="K290" s="140"/>
      <c r="L290" s="45"/>
      <c r="M290" s="140"/>
      <c r="N290" s="45"/>
      <c r="O290" s="45"/>
      <c r="P290" s="45"/>
      <c r="Q290" s="45"/>
      <c r="R290" s="142"/>
      <c r="S290" s="45"/>
      <c r="T290" s="142"/>
      <c r="U290" s="45"/>
      <c r="V290" s="142"/>
      <c r="Y290" s="142"/>
      <c r="Z290" s="87"/>
      <c r="AI290" s="45"/>
      <c r="AQ290" s="15"/>
      <c r="AR290" s="15"/>
    </row>
    <row r="291" spans="1:44" x14ac:dyDescent="0.5">
      <c r="G291" s="15"/>
      <c r="H291" s="45"/>
      <c r="I291" s="15"/>
      <c r="J291" s="45"/>
      <c r="K291" s="140"/>
      <c r="L291" s="45"/>
      <c r="M291" s="140"/>
      <c r="N291" s="45"/>
      <c r="O291" s="45"/>
      <c r="P291" s="45"/>
      <c r="Q291" s="45"/>
      <c r="R291" s="142"/>
      <c r="S291" s="45"/>
      <c r="T291" s="142"/>
      <c r="U291" s="45"/>
      <c r="V291" s="142"/>
      <c r="Y291" s="142"/>
      <c r="Z291" s="87"/>
      <c r="AI291" s="45"/>
      <c r="AQ291" s="15"/>
      <c r="AR291" s="15"/>
    </row>
    <row r="292" spans="1:44" x14ac:dyDescent="0.5">
      <c r="G292" s="15"/>
      <c r="H292" s="45"/>
      <c r="I292" s="15"/>
      <c r="J292" s="45"/>
      <c r="K292" s="140"/>
      <c r="L292" s="45"/>
      <c r="M292" s="140"/>
      <c r="N292" s="45"/>
      <c r="O292" s="45"/>
      <c r="P292" s="45"/>
      <c r="Q292" s="45"/>
      <c r="R292" s="142"/>
      <c r="S292" s="45"/>
      <c r="T292" s="142"/>
      <c r="U292" s="45"/>
      <c r="V292" s="142"/>
      <c r="Y292" s="142"/>
      <c r="Z292" s="87"/>
      <c r="AI292" s="45"/>
      <c r="AQ292" s="15"/>
      <c r="AR292" s="15"/>
    </row>
    <row r="293" spans="1:44" x14ac:dyDescent="0.5">
      <c r="G293" s="15"/>
      <c r="H293" s="45"/>
      <c r="I293" s="15"/>
      <c r="J293" s="45"/>
      <c r="K293" s="140"/>
      <c r="L293" s="45"/>
      <c r="M293" s="140"/>
      <c r="N293" s="45"/>
      <c r="O293" s="45"/>
      <c r="P293" s="45"/>
      <c r="Q293" s="45"/>
      <c r="R293" s="142"/>
      <c r="S293" s="45"/>
      <c r="T293" s="142"/>
      <c r="U293" s="45"/>
      <c r="V293" s="142"/>
      <c r="Y293" s="142"/>
      <c r="Z293" s="87"/>
      <c r="AI293" s="45"/>
      <c r="AQ293" s="15"/>
      <c r="AR293" s="15"/>
    </row>
    <row r="294" spans="1:44" x14ac:dyDescent="0.5">
      <c r="G294" s="15"/>
      <c r="H294" s="45"/>
      <c r="I294" s="15"/>
      <c r="J294" s="45"/>
      <c r="K294" s="140"/>
      <c r="L294" s="45"/>
      <c r="M294" s="140"/>
      <c r="N294" s="45"/>
      <c r="O294" s="45"/>
      <c r="P294" s="45"/>
      <c r="Q294" s="45"/>
      <c r="R294" s="142"/>
      <c r="S294" s="45"/>
      <c r="T294" s="142"/>
      <c r="U294" s="45"/>
      <c r="V294" s="142"/>
      <c r="Y294" s="142"/>
      <c r="Z294" s="87"/>
      <c r="AI294" s="45"/>
      <c r="AQ294" s="15"/>
      <c r="AR294" s="15"/>
    </row>
    <row r="295" spans="1:44" x14ac:dyDescent="0.5">
      <c r="G295" s="15"/>
      <c r="H295" s="45"/>
      <c r="I295" s="15"/>
      <c r="J295" s="45"/>
      <c r="K295" s="140"/>
      <c r="L295" s="45"/>
      <c r="M295" s="140"/>
      <c r="N295" s="45"/>
      <c r="O295" s="45"/>
      <c r="P295" s="45"/>
      <c r="Q295" s="45"/>
      <c r="R295" s="142"/>
      <c r="S295" s="45"/>
      <c r="T295" s="142"/>
      <c r="U295" s="45"/>
      <c r="V295" s="142"/>
      <c r="Y295" s="142"/>
      <c r="Z295" s="87"/>
      <c r="AI295" s="45"/>
      <c r="AQ295" s="15"/>
      <c r="AR295" s="15"/>
    </row>
    <row r="296" spans="1:44" x14ac:dyDescent="0.5">
      <c r="G296" s="15"/>
      <c r="H296" s="45"/>
      <c r="I296" s="15"/>
      <c r="J296" s="45"/>
      <c r="K296" s="140"/>
      <c r="L296" s="45"/>
      <c r="M296" s="140"/>
      <c r="N296" s="45"/>
      <c r="O296" s="45"/>
      <c r="P296" s="45"/>
      <c r="Q296" s="45"/>
      <c r="R296" s="142"/>
      <c r="S296" s="45"/>
      <c r="T296" s="142"/>
      <c r="U296" s="45"/>
      <c r="V296" s="142"/>
      <c r="Y296" s="142"/>
      <c r="Z296" s="87"/>
      <c r="AI296" s="45"/>
      <c r="AQ296" s="15"/>
      <c r="AR296" s="15"/>
    </row>
    <row r="297" spans="1:44" x14ac:dyDescent="0.5">
      <c r="G297" s="15"/>
      <c r="H297" s="45"/>
      <c r="I297" s="15"/>
      <c r="J297" s="45"/>
      <c r="K297" s="140"/>
      <c r="L297" s="45"/>
      <c r="M297" s="140"/>
      <c r="N297" s="45"/>
      <c r="O297" s="45"/>
      <c r="P297" s="45"/>
      <c r="Q297" s="45"/>
      <c r="R297" s="142"/>
      <c r="S297" s="45"/>
      <c r="T297" s="142"/>
      <c r="U297" s="45"/>
      <c r="V297" s="142"/>
      <c r="Y297" s="142"/>
      <c r="Z297" s="87"/>
      <c r="AI297" s="45"/>
    </row>
    <row r="298" spans="1:44" x14ac:dyDescent="0.5">
      <c r="G298" s="15"/>
      <c r="H298" s="45"/>
      <c r="I298" s="15"/>
      <c r="J298" s="45"/>
      <c r="K298" s="140"/>
      <c r="L298" s="45"/>
      <c r="M298" s="140"/>
      <c r="N298" s="45"/>
      <c r="O298" s="45"/>
      <c r="P298" s="45"/>
      <c r="Q298" s="45"/>
      <c r="R298" s="142"/>
      <c r="S298" s="45"/>
      <c r="T298" s="142"/>
      <c r="U298" s="45"/>
      <c r="V298" s="142"/>
      <c r="Y298" s="142"/>
      <c r="Z298" s="87"/>
      <c r="AI298" s="45"/>
    </row>
    <row r="299" spans="1:44" x14ac:dyDescent="0.5">
      <c r="G299" s="15"/>
      <c r="H299" s="45"/>
      <c r="I299" s="15"/>
      <c r="J299" s="45"/>
      <c r="K299" s="140"/>
      <c r="L299" s="45"/>
      <c r="M299" s="140"/>
      <c r="N299" s="45"/>
      <c r="O299" s="45"/>
      <c r="P299" s="45"/>
      <c r="Q299" s="45"/>
      <c r="R299" s="142"/>
      <c r="S299" s="45"/>
      <c r="T299" s="142"/>
      <c r="U299" s="45"/>
      <c r="V299" s="142"/>
      <c r="Y299" s="142"/>
      <c r="Z299" s="87"/>
      <c r="AI299" s="45"/>
    </row>
    <row r="300" spans="1:44" x14ac:dyDescent="0.5">
      <c r="G300" s="15"/>
      <c r="H300" s="45"/>
      <c r="I300" s="15"/>
      <c r="J300" s="45"/>
      <c r="K300" s="140"/>
      <c r="L300" s="45"/>
      <c r="M300" s="140"/>
      <c r="N300" s="45"/>
      <c r="O300" s="45"/>
      <c r="P300" s="45"/>
      <c r="Q300" s="45"/>
      <c r="R300" s="142"/>
      <c r="S300" s="45"/>
      <c r="T300" s="142"/>
      <c r="U300" s="45"/>
      <c r="V300" s="142"/>
      <c r="Y300" s="142"/>
      <c r="Z300" s="87"/>
      <c r="AI300" s="45"/>
    </row>
    <row r="301" spans="1:44" x14ac:dyDescent="0.5">
      <c r="G301" s="15"/>
      <c r="H301" s="45"/>
      <c r="I301" s="15"/>
      <c r="J301" s="45"/>
      <c r="K301" s="140"/>
      <c r="L301" s="45"/>
      <c r="M301" s="140"/>
      <c r="N301" s="45"/>
      <c r="O301" s="45"/>
      <c r="P301" s="45"/>
      <c r="Q301" s="45"/>
      <c r="R301" s="142"/>
      <c r="S301" s="45"/>
      <c r="T301" s="142"/>
      <c r="U301" s="45"/>
      <c r="V301" s="142"/>
      <c r="Y301" s="142"/>
      <c r="Z301" s="87"/>
      <c r="AI301" s="45"/>
    </row>
    <row r="302" spans="1:44" x14ac:dyDescent="0.5">
      <c r="G302" s="15"/>
      <c r="H302" s="45"/>
      <c r="I302" s="15"/>
      <c r="J302" s="45"/>
      <c r="K302" s="140"/>
      <c r="L302" s="45"/>
      <c r="M302" s="140"/>
      <c r="N302" s="45"/>
      <c r="O302" s="45"/>
      <c r="P302" s="45"/>
      <c r="Q302" s="45"/>
      <c r="R302" s="142"/>
      <c r="S302" s="45"/>
      <c r="T302" s="142"/>
      <c r="U302" s="45"/>
      <c r="V302" s="142"/>
      <c r="Y302" s="142"/>
      <c r="Z302" s="87"/>
      <c r="AI302" s="45"/>
    </row>
    <row r="303" spans="1:44" x14ac:dyDescent="0.5">
      <c r="C303" s="48"/>
      <c r="D303" s="48"/>
      <c r="E303" s="48"/>
      <c r="F303" s="48"/>
      <c r="G303" s="48"/>
      <c r="H303" s="45"/>
      <c r="I303" s="48"/>
      <c r="J303" s="45"/>
      <c r="K303" s="141"/>
      <c r="L303" s="45"/>
      <c r="M303" s="141"/>
      <c r="N303" s="45"/>
      <c r="O303" s="45"/>
      <c r="P303" s="45"/>
      <c r="Q303" s="45"/>
      <c r="R303" s="142"/>
      <c r="S303" s="45"/>
      <c r="T303" s="142"/>
      <c r="U303" s="45"/>
      <c r="V303" s="142"/>
      <c r="Y303" s="142"/>
      <c r="Z303" s="87"/>
      <c r="AI303" s="45"/>
    </row>
    <row r="304" spans="1:44" x14ac:dyDescent="0.5">
      <c r="A304" s="48"/>
      <c r="B304" s="48"/>
      <c r="C304" s="45"/>
      <c r="D304" s="45"/>
      <c r="E304" s="45"/>
      <c r="F304" s="45"/>
      <c r="G304" s="45"/>
      <c r="H304" s="45"/>
      <c r="I304" s="45"/>
      <c r="J304" s="45"/>
      <c r="K304" s="142"/>
      <c r="L304" s="45"/>
      <c r="M304" s="142"/>
      <c r="N304" s="45"/>
      <c r="O304" s="45"/>
      <c r="P304" s="45"/>
      <c r="Q304" s="45"/>
      <c r="R304" s="142"/>
      <c r="S304" s="45"/>
      <c r="T304" s="142"/>
      <c r="U304" s="45"/>
      <c r="V304" s="142"/>
      <c r="Y304" s="142"/>
      <c r="Z304" s="87"/>
      <c r="AI304" s="45"/>
    </row>
    <row r="305" spans="1:35" x14ac:dyDescent="0.5">
      <c r="A305" s="45"/>
      <c r="B305" s="45"/>
      <c r="C305" s="45"/>
      <c r="D305" s="45"/>
      <c r="E305" s="45"/>
      <c r="F305" s="45"/>
      <c r="G305" s="45"/>
      <c r="H305" s="45"/>
      <c r="I305" s="45"/>
      <c r="J305" s="45"/>
      <c r="K305" s="142"/>
      <c r="L305" s="45"/>
      <c r="M305" s="142"/>
      <c r="N305" s="45"/>
      <c r="O305" s="45"/>
      <c r="P305" s="45"/>
      <c r="Q305" s="45"/>
      <c r="R305" s="142"/>
      <c r="S305" s="45"/>
      <c r="T305" s="142"/>
      <c r="U305" s="45"/>
      <c r="V305" s="142"/>
      <c r="Y305" s="142"/>
      <c r="Z305" s="87"/>
      <c r="AI305" s="45"/>
    </row>
    <row r="306" spans="1:35" x14ac:dyDescent="0.5">
      <c r="A306" s="45"/>
      <c r="B306" s="45"/>
      <c r="C306" s="45"/>
      <c r="D306" s="45"/>
      <c r="E306" s="45"/>
      <c r="F306" s="45"/>
      <c r="G306" s="45"/>
      <c r="H306" s="45"/>
      <c r="I306" s="45"/>
      <c r="J306" s="45"/>
      <c r="K306" s="142"/>
      <c r="L306" s="45"/>
      <c r="M306" s="142"/>
      <c r="N306" s="45"/>
      <c r="O306" s="45"/>
      <c r="P306" s="45"/>
      <c r="Q306" s="45"/>
      <c r="R306" s="142"/>
      <c r="S306" s="45"/>
      <c r="T306" s="142"/>
      <c r="U306" s="45"/>
      <c r="V306" s="142"/>
      <c r="Y306" s="142"/>
      <c r="Z306" s="87"/>
      <c r="AI306" s="45"/>
    </row>
    <row r="307" spans="1:35" x14ac:dyDescent="0.5">
      <c r="A307" s="45"/>
      <c r="B307" s="45"/>
      <c r="C307" s="45"/>
      <c r="D307" s="45"/>
      <c r="E307" s="45"/>
      <c r="F307" s="45"/>
      <c r="G307" s="45"/>
      <c r="H307" s="45"/>
      <c r="I307" s="45"/>
      <c r="J307" s="45"/>
      <c r="K307" s="142"/>
      <c r="L307" s="45"/>
      <c r="M307" s="142"/>
      <c r="N307" s="45"/>
      <c r="O307" s="45"/>
      <c r="P307" s="45"/>
      <c r="Q307" s="45"/>
      <c r="R307" s="142"/>
      <c r="S307" s="45"/>
      <c r="T307" s="142"/>
      <c r="U307" s="45"/>
      <c r="V307" s="142"/>
      <c r="Y307" s="142"/>
      <c r="Z307" s="87"/>
      <c r="AI307" s="45"/>
    </row>
    <row r="308" spans="1:35" x14ac:dyDescent="0.5">
      <c r="A308" s="45"/>
      <c r="B308" s="45"/>
      <c r="C308" s="45"/>
      <c r="D308" s="45"/>
      <c r="E308" s="45"/>
      <c r="F308" s="45"/>
      <c r="G308" s="45"/>
      <c r="H308" s="45"/>
      <c r="I308" s="45"/>
      <c r="J308" s="45"/>
      <c r="K308" s="142"/>
      <c r="L308" s="45"/>
      <c r="M308" s="142"/>
      <c r="N308" s="45"/>
      <c r="O308" s="45"/>
      <c r="P308" s="45"/>
      <c r="Q308" s="45"/>
      <c r="R308" s="142"/>
      <c r="S308" s="45"/>
      <c r="T308" s="142"/>
      <c r="U308" s="45"/>
      <c r="V308" s="142"/>
      <c r="Y308" s="142"/>
      <c r="Z308" s="87"/>
      <c r="AI308" s="45"/>
    </row>
    <row r="309" spans="1:35" x14ac:dyDescent="0.5">
      <c r="A309" s="45"/>
      <c r="B309" s="45"/>
      <c r="C309" s="45"/>
      <c r="D309" s="45"/>
      <c r="E309" s="45"/>
      <c r="F309" s="45"/>
      <c r="G309" s="45"/>
      <c r="H309" s="45"/>
      <c r="I309" s="45"/>
      <c r="J309" s="45"/>
      <c r="K309" s="142"/>
      <c r="L309" s="45"/>
      <c r="M309" s="142"/>
      <c r="N309" s="45"/>
      <c r="O309" s="45"/>
      <c r="P309" s="45"/>
      <c r="Q309" s="45"/>
      <c r="R309" s="142"/>
      <c r="S309" s="45"/>
      <c r="T309" s="142"/>
      <c r="U309" s="45"/>
      <c r="V309" s="142"/>
      <c r="Y309" s="142"/>
      <c r="Z309" s="87"/>
    </row>
    <row r="310" spans="1:35" x14ac:dyDescent="0.5">
      <c r="A310" s="45"/>
      <c r="B310" s="45"/>
      <c r="C310" s="45"/>
      <c r="D310" s="45"/>
      <c r="E310" s="45"/>
      <c r="F310" s="45"/>
      <c r="G310" s="45"/>
      <c r="H310" s="45"/>
      <c r="I310" s="45"/>
      <c r="J310" s="45"/>
      <c r="K310" s="142"/>
      <c r="L310" s="45"/>
      <c r="M310" s="142"/>
      <c r="N310" s="45"/>
      <c r="O310" s="45"/>
      <c r="P310" s="45"/>
      <c r="Q310" s="45"/>
      <c r="R310" s="142"/>
      <c r="S310" s="45"/>
      <c r="T310" s="142"/>
      <c r="U310" s="45"/>
      <c r="V310" s="142"/>
      <c r="Y310" s="142"/>
      <c r="Z310" s="87"/>
    </row>
    <row r="311" spans="1:35" x14ac:dyDescent="0.5">
      <c r="A311" s="45"/>
      <c r="B311" s="45"/>
      <c r="C311" s="45"/>
      <c r="D311" s="45"/>
      <c r="E311" s="45"/>
      <c r="F311" s="45"/>
      <c r="G311" s="45"/>
      <c r="H311" s="45"/>
      <c r="I311" s="45"/>
      <c r="J311" s="45"/>
      <c r="K311" s="142"/>
      <c r="L311" s="45"/>
      <c r="M311" s="142"/>
      <c r="N311" s="45"/>
      <c r="O311" s="45"/>
      <c r="P311" s="45"/>
      <c r="Q311" s="45"/>
      <c r="R311" s="142"/>
      <c r="S311" s="45"/>
      <c r="T311" s="142"/>
      <c r="U311" s="45"/>
      <c r="V311" s="142"/>
      <c r="Y311" s="142"/>
      <c r="Z311" s="87"/>
    </row>
    <row r="312" spans="1:35" x14ac:dyDescent="0.5">
      <c r="A312" s="45"/>
      <c r="B312" s="45"/>
      <c r="C312" s="45"/>
      <c r="D312" s="45"/>
      <c r="E312" s="45"/>
      <c r="F312" s="45"/>
      <c r="G312" s="45"/>
      <c r="H312" s="45"/>
      <c r="I312" s="45"/>
      <c r="J312" s="45"/>
      <c r="K312" s="142"/>
      <c r="L312" s="45"/>
      <c r="M312" s="142"/>
      <c r="N312" s="45"/>
      <c r="O312" s="45"/>
      <c r="P312" s="45"/>
      <c r="Q312" s="45"/>
      <c r="R312" s="142"/>
      <c r="S312" s="45"/>
      <c r="T312" s="142"/>
      <c r="U312" s="45"/>
      <c r="V312" s="142"/>
      <c r="Y312" s="142"/>
      <c r="Z312" s="87"/>
    </row>
    <row r="313" spans="1:35" x14ac:dyDescent="0.5">
      <c r="A313" s="45"/>
      <c r="B313" s="45"/>
      <c r="C313" s="45"/>
      <c r="D313" s="45"/>
      <c r="E313" s="45"/>
      <c r="F313" s="45"/>
      <c r="G313" s="45"/>
      <c r="H313" s="45"/>
      <c r="I313" s="45"/>
      <c r="J313" s="45"/>
      <c r="K313" s="142"/>
      <c r="L313" s="45"/>
      <c r="M313" s="142"/>
      <c r="N313" s="45"/>
      <c r="O313" s="45"/>
      <c r="P313" s="45"/>
      <c r="Q313" s="45"/>
      <c r="R313" s="142"/>
      <c r="S313" s="45"/>
      <c r="T313" s="142"/>
      <c r="U313" s="45"/>
      <c r="V313" s="142"/>
      <c r="Y313" s="142"/>
      <c r="Z313" s="87"/>
    </row>
    <row r="314" spans="1:35" x14ac:dyDescent="0.5">
      <c r="A314" s="45"/>
      <c r="B314" s="45"/>
      <c r="C314" s="45"/>
      <c r="D314" s="45"/>
      <c r="E314" s="45"/>
      <c r="F314" s="45"/>
      <c r="G314" s="45"/>
      <c r="H314" s="45"/>
      <c r="I314" s="45"/>
      <c r="J314" s="45"/>
      <c r="K314" s="142"/>
      <c r="L314" s="45"/>
      <c r="M314" s="142"/>
      <c r="N314" s="45"/>
      <c r="O314" s="45"/>
      <c r="P314" s="45"/>
      <c r="Q314" s="45"/>
      <c r="R314" s="142"/>
      <c r="S314" s="45"/>
      <c r="T314" s="142"/>
      <c r="U314" s="45"/>
      <c r="V314" s="142"/>
      <c r="Y314" s="142"/>
      <c r="Z314" s="87"/>
    </row>
    <row r="315" spans="1:35" x14ac:dyDescent="0.5">
      <c r="A315" s="45"/>
      <c r="B315" s="45"/>
      <c r="C315" s="45"/>
      <c r="D315" s="45"/>
      <c r="E315" s="45"/>
      <c r="F315" s="45"/>
      <c r="G315" s="45"/>
      <c r="H315" s="45"/>
      <c r="I315" s="45"/>
      <c r="J315" s="45"/>
      <c r="K315" s="142"/>
      <c r="L315" s="45"/>
      <c r="M315" s="142"/>
      <c r="N315" s="45"/>
      <c r="O315" s="45"/>
      <c r="P315" s="45"/>
      <c r="Q315" s="45"/>
      <c r="R315" s="142"/>
      <c r="S315" s="45"/>
      <c r="T315" s="142"/>
      <c r="U315" s="45"/>
      <c r="V315" s="142"/>
      <c r="Y315" s="142"/>
      <c r="Z315" s="87"/>
    </row>
    <row r="316" spans="1:35" x14ac:dyDescent="0.5">
      <c r="A316" s="45"/>
      <c r="B316" s="45"/>
      <c r="C316" s="45"/>
      <c r="D316" s="45"/>
      <c r="E316" s="45"/>
      <c r="F316" s="45"/>
      <c r="G316" s="45"/>
      <c r="H316" s="45"/>
      <c r="I316" s="45"/>
      <c r="J316" s="45"/>
      <c r="K316" s="142"/>
      <c r="L316" s="45"/>
      <c r="M316" s="142"/>
      <c r="N316" s="45"/>
      <c r="O316" s="45"/>
      <c r="P316" s="45"/>
      <c r="Q316" s="45"/>
      <c r="R316" s="142"/>
      <c r="S316" s="45"/>
      <c r="T316" s="142"/>
      <c r="U316" s="45"/>
      <c r="V316" s="142"/>
      <c r="Y316" s="142"/>
      <c r="Z316" s="87"/>
    </row>
    <row r="317" spans="1:35" x14ac:dyDescent="0.5">
      <c r="A317" s="45"/>
      <c r="B317" s="45"/>
      <c r="C317" s="45"/>
      <c r="D317" s="45"/>
      <c r="E317" s="45"/>
      <c r="F317" s="45"/>
      <c r="G317" s="45"/>
      <c r="H317" s="45"/>
      <c r="I317" s="45"/>
      <c r="J317" s="45"/>
      <c r="K317" s="142"/>
      <c r="L317" s="45"/>
      <c r="M317" s="142"/>
      <c r="N317" s="45"/>
      <c r="O317" s="45"/>
      <c r="P317" s="45"/>
      <c r="Q317" s="45"/>
      <c r="R317" s="142"/>
      <c r="S317" s="45"/>
      <c r="T317" s="142"/>
      <c r="U317" s="45"/>
      <c r="V317" s="142"/>
      <c r="Y317" s="142"/>
      <c r="Z317" s="87"/>
    </row>
    <row r="318" spans="1:35" x14ac:dyDescent="0.5">
      <c r="A318" s="45"/>
      <c r="B318" s="45"/>
      <c r="C318" s="45"/>
      <c r="D318" s="45"/>
      <c r="E318" s="45"/>
      <c r="F318" s="45"/>
      <c r="G318" s="45"/>
      <c r="H318" s="45"/>
      <c r="I318" s="45"/>
      <c r="J318" s="45"/>
      <c r="K318" s="142"/>
      <c r="L318" s="45"/>
      <c r="M318" s="142"/>
      <c r="N318" s="45"/>
      <c r="O318" s="45"/>
      <c r="P318" s="45"/>
      <c r="Q318" s="45"/>
      <c r="R318" s="142"/>
      <c r="S318" s="45"/>
      <c r="T318" s="142"/>
      <c r="U318" s="45"/>
      <c r="V318" s="142"/>
      <c r="Y318" s="142"/>
      <c r="Z318" s="87"/>
    </row>
    <row r="319" spans="1:35" x14ac:dyDescent="0.5">
      <c r="A319" s="45"/>
      <c r="B319" s="45"/>
      <c r="C319" s="45"/>
      <c r="D319" s="45"/>
      <c r="E319" s="45"/>
      <c r="F319" s="45"/>
      <c r="G319" s="45"/>
      <c r="H319" s="45"/>
      <c r="I319" s="45"/>
      <c r="J319" s="45"/>
      <c r="K319" s="142"/>
      <c r="L319" s="45"/>
      <c r="M319" s="142"/>
      <c r="N319" s="45"/>
      <c r="O319" s="45"/>
      <c r="P319" s="45"/>
      <c r="Q319" s="45"/>
      <c r="R319" s="142"/>
      <c r="S319" s="45"/>
      <c r="T319" s="142"/>
      <c r="U319" s="45"/>
      <c r="V319" s="142"/>
      <c r="Y319" s="142"/>
      <c r="Z319" s="87"/>
    </row>
    <row r="320" spans="1:35" x14ac:dyDescent="0.5">
      <c r="A320" s="45"/>
      <c r="B320" s="45"/>
      <c r="C320" s="45"/>
      <c r="D320" s="45"/>
      <c r="E320" s="45"/>
      <c r="F320" s="45"/>
      <c r="G320" s="45"/>
      <c r="H320" s="45"/>
      <c r="I320" s="45"/>
      <c r="J320" s="45"/>
      <c r="K320" s="142"/>
      <c r="L320" s="45"/>
      <c r="M320" s="142"/>
      <c r="N320" s="45"/>
      <c r="O320" s="45"/>
      <c r="P320" s="45"/>
      <c r="Q320" s="45"/>
      <c r="R320" s="142"/>
      <c r="S320" s="45"/>
      <c r="T320" s="142"/>
      <c r="U320" s="45"/>
      <c r="V320" s="142"/>
      <c r="Y320" s="142"/>
      <c r="Z320" s="87"/>
    </row>
    <row r="321" spans="1:26" x14ac:dyDescent="0.5">
      <c r="A321" s="45"/>
      <c r="B321" s="45"/>
      <c r="C321" s="45"/>
      <c r="D321" s="45"/>
      <c r="E321" s="45"/>
      <c r="F321" s="45"/>
      <c r="G321" s="45"/>
      <c r="H321" s="45"/>
      <c r="I321" s="45"/>
      <c r="J321" s="45"/>
      <c r="K321" s="142"/>
      <c r="L321" s="45"/>
      <c r="M321" s="142"/>
      <c r="N321" s="45"/>
      <c r="O321" s="45"/>
      <c r="P321" s="45"/>
      <c r="Q321" s="45"/>
      <c r="R321" s="142"/>
      <c r="S321" s="45"/>
      <c r="T321" s="142"/>
      <c r="U321" s="45"/>
      <c r="V321" s="142"/>
      <c r="Y321" s="142"/>
      <c r="Z321" s="87"/>
    </row>
    <row r="322" spans="1:26" x14ac:dyDescent="0.5">
      <c r="A322" s="45"/>
      <c r="B322" s="45"/>
      <c r="C322" s="45"/>
      <c r="D322" s="45"/>
      <c r="E322" s="45"/>
      <c r="F322" s="45"/>
      <c r="G322" s="45"/>
      <c r="H322" s="45"/>
      <c r="I322" s="45"/>
      <c r="J322" s="45"/>
      <c r="K322" s="142"/>
      <c r="L322" s="45"/>
      <c r="M322" s="142"/>
      <c r="N322" s="45"/>
      <c r="O322" s="45"/>
      <c r="P322" s="45"/>
      <c r="Q322" s="45"/>
      <c r="R322" s="142"/>
      <c r="S322" s="45"/>
      <c r="T322" s="142"/>
      <c r="U322" s="45"/>
      <c r="V322" s="142"/>
      <c r="Y322" s="142"/>
      <c r="Z322" s="87"/>
    </row>
    <row r="323" spans="1:26" x14ac:dyDescent="0.5">
      <c r="A323" s="45"/>
      <c r="B323" s="45"/>
      <c r="C323" s="45"/>
      <c r="D323" s="45"/>
      <c r="E323" s="45"/>
      <c r="F323" s="45"/>
      <c r="G323" s="45"/>
      <c r="H323" s="45"/>
      <c r="I323" s="45"/>
      <c r="J323" s="45"/>
      <c r="K323" s="142"/>
      <c r="L323" s="45"/>
      <c r="M323" s="142"/>
      <c r="N323" s="45"/>
      <c r="O323" s="45"/>
      <c r="P323" s="45"/>
      <c r="Q323" s="45"/>
      <c r="R323" s="142"/>
      <c r="S323" s="45"/>
      <c r="T323" s="142"/>
      <c r="U323" s="45"/>
      <c r="V323" s="142"/>
      <c r="Y323" s="142"/>
      <c r="Z323" s="87"/>
    </row>
    <row r="324" spans="1:26" x14ac:dyDescent="0.5">
      <c r="A324" s="45"/>
      <c r="B324" s="45"/>
      <c r="C324" s="45"/>
      <c r="D324" s="45"/>
      <c r="E324" s="45"/>
      <c r="F324" s="45"/>
      <c r="G324" s="45"/>
      <c r="H324" s="45"/>
      <c r="I324" s="45"/>
      <c r="J324" s="45"/>
      <c r="K324" s="142"/>
      <c r="L324" s="45"/>
      <c r="M324" s="142"/>
      <c r="N324" s="45"/>
      <c r="O324" s="45"/>
      <c r="P324" s="45"/>
      <c r="Q324" s="45"/>
      <c r="R324" s="142"/>
      <c r="S324" s="45"/>
      <c r="T324" s="142"/>
      <c r="U324" s="45"/>
      <c r="V324" s="142"/>
      <c r="Y324" s="142"/>
      <c r="Z324" s="87"/>
    </row>
    <row r="325" spans="1:26" x14ac:dyDescent="0.5">
      <c r="A325" s="45"/>
      <c r="B325" s="45"/>
      <c r="C325" s="45"/>
      <c r="D325" s="45"/>
      <c r="E325" s="45"/>
      <c r="F325" s="45"/>
      <c r="G325" s="45"/>
      <c r="H325" s="45"/>
      <c r="I325" s="45"/>
      <c r="J325" s="45"/>
      <c r="K325" s="142"/>
      <c r="L325" s="45"/>
      <c r="M325" s="142"/>
      <c r="N325" s="45"/>
      <c r="O325" s="45"/>
      <c r="P325" s="45"/>
      <c r="Q325" s="45"/>
      <c r="R325" s="142"/>
      <c r="S325" s="45"/>
      <c r="T325" s="142"/>
      <c r="U325" s="45"/>
      <c r="V325" s="142"/>
      <c r="Y325" s="142"/>
      <c r="Z325" s="87"/>
    </row>
    <row r="326" spans="1:26" x14ac:dyDescent="0.5">
      <c r="A326" s="45"/>
      <c r="B326" s="45"/>
      <c r="C326" s="45"/>
      <c r="D326" s="45"/>
      <c r="E326" s="45"/>
      <c r="F326" s="45"/>
      <c r="G326" s="45"/>
      <c r="H326" s="45"/>
      <c r="I326" s="45"/>
      <c r="J326" s="45"/>
      <c r="K326" s="142"/>
      <c r="L326" s="45"/>
      <c r="M326" s="142"/>
      <c r="N326" s="45"/>
      <c r="O326" s="45"/>
      <c r="P326" s="45"/>
      <c r="Q326" s="45"/>
      <c r="R326" s="142"/>
      <c r="S326" s="45"/>
      <c r="T326" s="142"/>
      <c r="U326" s="45"/>
      <c r="V326" s="142"/>
      <c r="Y326" s="142"/>
      <c r="Z326" s="87"/>
    </row>
    <row r="327" spans="1:26" x14ac:dyDescent="0.5">
      <c r="A327" s="45"/>
      <c r="B327" s="45"/>
      <c r="C327" s="45"/>
      <c r="D327" s="45"/>
      <c r="E327" s="45"/>
      <c r="F327" s="45"/>
      <c r="G327" s="45"/>
      <c r="H327" s="45"/>
      <c r="I327" s="45"/>
      <c r="J327" s="45"/>
      <c r="K327" s="142"/>
      <c r="L327" s="45"/>
      <c r="M327" s="142"/>
      <c r="N327" s="45"/>
      <c r="O327" s="45"/>
      <c r="P327" s="45"/>
      <c r="Q327" s="45"/>
      <c r="R327" s="142"/>
      <c r="S327" s="45"/>
      <c r="T327" s="142"/>
      <c r="U327" s="45"/>
      <c r="V327" s="142"/>
      <c r="Y327" s="142"/>
      <c r="Z327" s="87"/>
    </row>
    <row r="328" spans="1:26" x14ac:dyDescent="0.5">
      <c r="A328" s="45"/>
      <c r="B328" s="45"/>
      <c r="C328" s="45"/>
      <c r="D328" s="45"/>
      <c r="E328" s="45"/>
      <c r="F328" s="45"/>
      <c r="G328" s="45"/>
      <c r="H328" s="45"/>
      <c r="I328" s="45"/>
      <c r="J328" s="45"/>
      <c r="K328" s="142"/>
      <c r="L328" s="45"/>
      <c r="M328" s="142"/>
      <c r="N328" s="45"/>
      <c r="O328" s="45"/>
      <c r="P328" s="45"/>
      <c r="Q328" s="45"/>
      <c r="R328" s="142"/>
      <c r="S328" s="45"/>
      <c r="T328" s="142"/>
      <c r="U328" s="45"/>
      <c r="V328" s="142"/>
      <c r="Y328" s="142"/>
      <c r="Z328" s="87"/>
    </row>
    <row r="329" spans="1:26" x14ac:dyDescent="0.5">
      <c r="A329" s="45"/>
      <c r="B329" s="45"/>
      <c r="C329" s="45"/>
      <c r="D329" s="45"/>
      <c r="E329" s="45"/>
      <c r="F329" s="45"/>
      <c r="G329" s="45"/>
      <c r="H329" s="45"/>
      <c r="I329" s="45"/>
      <c r="J329" s="45"/>
      <c r="K329" s="142"/>
      <c r="L329" s="45"/>
      <c r="M329" s="142"/>
      <c r="N329" s="45"/>
      <c r="O329" s="45"/>
      <c r="P329" s="45"/>
      <c r="Q329" s="45"/>
      <c r="R329" s="142"/>
      <c r="S329" s="45"/>
      <c r="T329" s="142"/>
      <c r="U329" s="45"/>
      <c r="V329" s="142"/>
      <c r="Y329" s="142"/>
      <c r="Z329" s="87"/>
    </row>
    <row r="330" spans="1:26" x14ac:dyDescent="0.5">
      <c r="A330" s="45"/>
      <c r="B330" s="45"/>
      <c r="C330" s="45"/>
      <c r="D330" s="45"/>
      <c r="E330" s="45"/>
      <c r="F330" s="45"/>
      <c r="G330" s="45"/>
      <c r="H330" s="45"/>
      <c r="I330" s="45"/>
      <c r="J330" s="45"/>
      <c r="K330" s="142"/>
      <c r="L330" s="45"/>
      <c r="M330" s="142"/>
      <c r="N330" s="45"/>
      <c r="O330" s="45"/>
      <c r="P330" s="45"/>
      <c r="Q330" s="45"/>
      <c r="R330" s="142"/>
      <c r="S330" s="45"/>
      <c r="T330" s="142"/>
      <c r="U330" s="45"/>
      <c r="V330" s="142"/>
      <c r="Y330" s="142"/>
      <c r="Z330" s="87"/>
    </row>
    <row r="331" spans="1:26" x14ac:dyDescent="0.5">
      <c r="A331" s="45"/>
      <c r="B331" s="45"/>
      <c r="C331" s="45"/>
      <c r="D331" s="45"/>
      <c r="E331" s="45"/>
      <c r="F331" s="45"/>
      <c r="G331" s="45"/>
      <c r="H331" s="45"/>
      <c r="I331" s="45"/>
      <c r="J331" s="45"/>
      <c r="K331" s="142"/>
      <c r="L331" s="45"/>
      <c r="M331" s="142"/>
      <c r="N331" s="45"/>
      <c r="O331" s="45"/>
      <c r="P331" s="45"/>
      <c r="Q331" s="45"/>
      <c r="R331" s="142"/>
      <c r="S331" s="45"/>
      <c r="T331" s="142"/>
      <c r="U331" s="45"/>
      <c r="V331" s="142"/>
      <c r="Y331" s="142"/>
      <c r="Z331" s="87"/>
    </row>
    <row r="332" spans="1:26" x14ac:dyDescent="0.5">
      <c r="A332" s="45"/>
      <c r="B332" s="45"/>
      <c r="C332" s="45"/>
      <c r="D332" s="45"/>
      <c r="E332" s="45"/>
      <c r="F332" s="45"/>
      <c r="G332" s="45"/>
      <c r="H332" s="45"/>
      <c r="I332" s="45"/>
      <c r="J332" s="45"/>
      <c r="K332" s="142"/>
      <c r="L332" s="45"/>
      <c r="M332" s="142"/>
      <c r="N332" s="45"/>
      <c r="O332" s="45"/>
      <c r="P332" s="45"/>
      <c r="Q332" s="45"/>
      <c r="R332" s="142"/>
      <c r="S332" s="45"/>
      <c r="T332" s="142"/>
      <c r="U332" s="45"/>
      <c r="V332" s="142"/>
      <c r="Y332" s="142"/>
      <c r="Z332" s="87"/>
    </row>
    <row r="333" spans="1:26" x14ac:dyDescent="0.5">
      <c r="A333" s="45"/>
      <c r="B333" s="45"/>
      <c r="C333" s="45"/>
      <c r="D333" s="45"/>
      <c r="E333" s="45"/>
      <c r="F333" s="45"/>
      <c r="G333" s="45"/>
      <c r="H333" s="45"/>
      <c r="I333" s="45"/>
      <c r="J333" s="45"/>
      <c r="K333" s="142"/>
      <c r="L333" s="45"/>
      <c r="M333" s="142"/>
      <c r="N333" s="45"/>
      <c r="O333" s="45"/>
      <c r="P333" s="45"/>
      <c r="Q333" s="45"/>
      <c r="R333" s="142"/>
      <c r="S333" s="45"/>
      <c r="T333" s="142"/>
      <c r="U333" s="45"/>
      <c r="V333" s="142"/>
      <c r="Y333" s="142"/>
      <c r="Z333" s="87"/>
    </row>
    <row r="334" spans="1:26" x14ac:dyDescent="0.5">
      <c r="A334" s="45"/>
      <c r="B334" s="45"/>
      <c r="C334" s="45"/>
      <c r="D334" s="45"/>
      <c r="E334" s="45"/>
      <c r="F334" s="45"/>
      <c r="G334" s="45"/>
      <c r="H334" s="45"/>
      <c r="I334" s="45"/>
      <c r="J334" s="45"/>
      <c r="K334" s="142"/>
      <c r="L334" s="45"/>
      <c r="M334" s="142"/>
      <c r="N334" s="45"/>
      <c r="O334" s="45"/>
      <c r="P334" s="45"/>
      <c r="Q334" s="45"/>
      <c r="R334" s="142"/>
      <c r="S334" s="45"/>
      <c r="T334" s="142"/>
      <c r="U334" s="45"/>
      <c r="V334" s="142"/>
      <c r="Y334" s="142"/>
      <c r="Z334" s="87"/>
    </row>
    <row r="335" spans="1:26" x14ac:dyDescent="0.5">
      <c r="A335" s="45"/>
      <c r="B335" s="45"/>
      <c r="C335" s="45"/>
      <c r="D335" s="45"/>
      <c r="E335" s="45"/>
      <c r="F335" s="45"/>
      <c r="G335" s="45"/>
      <c r="H335" s="45"/>
      <c r="I335" s="45"/>
      <c r="J335" s="45"/>
      <c r="K335" s="142"/>
      <c r="L335" s="45"/>
      <c r="M335" s="142"/>
      <c r="N335" s="45"/>
      <c r="O335" s="45"/>
      <c r="P335" s="45"/>
      <c r="Q335" s="45"/>
      <c r="R335" s="142"/>
      <c r="S335" s="45"/>
      <c r="T335" s="142"/>
      <c r="U335" s="45"/>
      <c r="V335" s="142"/>
      <c r="Y335" s="142"/>
      <c r="Z335" s="87"/>
    </row>
    <row r="336" spans="1:26" x14ac:dyDescent="0.5">
      <c r="A336" s="45"/>
      <c r="B336" s="45"/>
      <c r="C336" s="45"/>
      <c r="D336" s="45"/>
      <c r="E336" s="45"/>
      <c r="F336" s="45"/>
      <c r="G336" s="45"/>
      <c r="H336" s="45"/>
      <c r="I336" s="45"/>
      <c r="J336" s="45"/>
      <c r="K336" s="142"/>
      <c r="L336" s="45"/>
      <c r="M336" s="142"/>
      <c r="N336" s="45"/>
      <c r="O336" s="45"/>
      <c r="P336" s="45"/>
      <c r="Q336" s="45"/>
      <c r="R336" s="142"/>
      <c r="S336" s="45"/>
      <c r="T336" s="142"/>
      <c r="U336" s="45"/>
      <c r="V336" s="142"/>
      <c r="Y336" s="142"/>
      <c r="Z336" s="87"/>
    </row>
    <row r="337" spans="1:26" x14ac:dyDescent="0.5">
      <c r="A337" s="45"/>
      <c r="B337" s="45"/>
      <c r="C337" s="45"/>
      <c r="D337" s="45"/>
      <c r="E337" s="45"/>
      <c r="F337" s="45"/>
      <c r="G337" s="45"/>
      <c r="I337" s="45"/>
      <c r="K337" s="142"/>
      <c r="M337" s="142"/>
      <c r="P337" s="45"/>
      <c r="T337" s="142"/>
      <c r="U337" s="45"/>
      <c r="V337" s="142"/>
      <c r="Y337" s="142"/>
      <c r="Z337" s="87"/>
    </row>
    <row r="338" spans="1:26" x14ac:dyDescent="0.5">
      <c r="A338" s="45"/>
      <c r="B338" s="45"/>
    </row>
  </sheetData>
  <conditionalFormatting sqref="AT114:AU114">
    <cfRule type="cellIs" dxfId="92" priority="5" stopIfTrue="1" operator="lessThan">
      <formula>0</formula>
    </cfRule>
  </conditionalFormatting>
  <conditionalFormatting sqref="AT91:AU91">
    <cfRule type="cellIs" dxfId="91" priority="6" stopIfTrue="1" operator="greaterThan">
      <formula>0</formula>
    </cfRule>
  </conditionalFormatting>
  <conditionalFormatting sqref="AT91:AU91">
    <cfRule type="cellIs" dxfId="90" priority="4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02889-231D-493E-999C-8C9B63893B93}">
  <dimension ref="A1:AT458"/>
  <sheetViews>
    <sheetView zoomScale="96" zoomScaleNormal="96" workbookViewId="0">
      <pane xSplit="9" ySplit="10" topLeftCell="J82" activePane="bottomRight" state="frozen"/>
      <selection pane="topRight" activeCell="J1" sqref="J1"/>
      <selection pane="bottomLeft" activeCell="A11" sqref="A11"/>
      <selection pane="bottomRight" activeCell="L101" sqref="L101"/>
    </sheetView>
  </sheetViews>
  <sheetFormatPr baseColWidth="10" defaultRowHeight="15" x14ac:dyDescent="0.5"/>
  <cols>
    <col min="1" max="1" width="1.6328125" customWidth="1"/>
    <col min="2" max="2" width="7" customWidth="1"/>
    <col min="3" max="3" width="7.1796875" bestFit="1" customWidth="1"/>
    <col min="4" max="4" width="10.81640625" customWidth="1"/>
    <col min="5" max="5" width="3" customWidth="1"/>
    <col min="6" max="6" width="5.08984375" customWidth="1"/>
    <col min="7" max="7" width="7.36328125" customWidth="1"/>
    <col min="8" max="8" width="6.81640625" style="311" customWidth="1"/>
    <col min="9" max="9" width="7.08984375" style="311" customWidth="1"/>
    <col min="10" max="10" width="2.1796875" customWidth="1"/>
    <col min="11" max="11" width="6.81640625" customWidth="1"/>
    <col min="12" max="12" width="3.08984375" customWidth="1"/>
    <col min="13" max="13" width="6.54296875" customWidth="1"/>
    <col min="14" max="14" width="5.81640625" customWidth="1"/>
    <col min="15" max="15" width="6.81640625" customWidth="1"/>
    <col min="16" max="16" width="8.453125" customWidth="1"/>
    <col min="17" max="17" width="1.54296875" style="125" customWidth="1"/>
    <col min="18" max="18" width="6.90625" style="125" customWidth="1"/>
    <col min="19" max="19" width="6.90625" customWidth="1"/>
    <col min="20" max="20" width="7.6328125" style="11" customWidth="1"/>
    <col min="21" max="21" width="1.26953125" style="11" customWidth="1"/>
    <col min="22" max="22" width="6.54296875" customWidth="1"/>
    <col min="23" max="23" width="8.08984375" customWidth="1"/>
    <col min="24" max="24" width="6.6328125" style="125" customWidth="1"/>
    <col min="25" max="25" width="8" style="11" customWidth="1"/>
    <col min="26" max="26" width="6.90625" style="11" customWidth="1"/>
    <col min="27" max="28" width="7" style="125" customWidth="1"/>
    <col min="29" max="29" width="7.08984375" style="1" customWidth="1"/>
    <col min="30" max="30" width="8.54296875" style="1" customWidth="1"/>
    <col min="31" max="32" width="9.90625" style="1" customWidth="1"/>
    <col min="33" max="33" width="9.81640625" style="1" customWidth="1"/>
    <col min="34" max="35" width="10.90625" style="1"/>
    <col min="36" max="36" width="10.90625" style="11"/>
    <col min="38" max="38" width="14" customWidth="1"/>
    <col min="39" max="39" width="12.54296875" customWidth="1"/>
    <col min="40" max="40" width="10.90625" customWidth="1"/>
  </cols>
  <sheetData>
    <row r="1" spans="1:44" x14ac:dyDescent="0.5">
      <c r="A1" s="54"/>
      <c r="B1" s="54"/>
      <c r="C1" s="54"/>
      <c r="D1" s="54"/>
      <c r="E1" s="54"/>
      <c r="F1" s="54"/>
      <c r="G1" s="54"/>
      <c r="H1" s="340"/>
      <c r="I1" s="340"/>
      <c r="J1" s="54"/>
      <c r="K1" s="54"/>
      <c r="L1" s="54"/>
      <c r="M1" s="54"/>
      <c r="N1" s="54"/>
      <c r="O1" s="54"/>
      <c r="P1" s="54"/>
      <c r="Q1" s="139"/>
      <c r="R1" s="139"/>
      <c r="S1" s="54"/>
      <c r="T1" s="83"/>
      <c r="U1" s="83"/>
      <c r="V1" s="54"/>
      <c r="W1" s="54"/>
      <c r="X1" s="139"/>
      <c r="Y1" s="54"/>
      <c r="Z1" s="2"/>
      <c r="AA1" s="316"/>
      <c r="AB1" s="316"/>
      <c r="AC1"/>
      <c r="AD1" s="317"/>
      <c r="AE1"/>
      <c r="AF1"/>
      <c r="AG1"/>
      <c r="AH1"/>
      <c r="AI1"/>
      <c r="AJ1"/>
    </row>
    <row r="2" spans="1:44" s="192" customFormat="1" ht="32.4" x14ac:dyDescent="1">
      <c r="A2" s="191"/>
      <c r="B2" s="191"/>
      <c r="C2" s="191"/>
      <c r="D2" s="165" t="s">
        <v>582</v>
      </c>
      <c r="E2" s="191"/>
      <c r="F2" s="191"/>
      <c r="G2" s="191"/>
      <c r="H2" s="346"/>
      <c r="I2" s="346"/>
      <c r="J2" s="191"/>
      <c r="K2" s="191"/>
      <c r="L2" s="191"/>
      <c r="M2" s="191"/>
      <c r="N2" s="191"/>
      <c r="O2" s="165" t="s">
        <v>437</v>
      </c>
      <c r="P2" s="165"/>
      <c r="Q2" s="191"/>
      <c r="R2" s="191"/>
      <c r="S2" s="209" t="str">
        <f>+År!B3</f>
        <v>VAK GRIS</v>
      </c>
      <c r="T2" s="193"/>
      <c r="U2" s="193"/>
      <c r="V2" s="193"/>
      <c r="W2" s="191"/>
      <c r="X2" s="201"/>
      <c r="Y2" s="191"/>
      <c r="Z2" s="2"/>
      <c r="AA2" s="2"/>
      <c r="AB2" s="2"/>
      <c r="AC2" s="2"/>
      <c r="AD2" s="316"/>
      <c r="AE2" s="316"/>
      <c r="AF2"/>
      <c r="AG2" s="317"/>
      <c r="AH2"/>
      <c r="AI2"/>
      <c r="AJ2"/>
      <c r="AK2"/>
      <c r="AL2"/>
      <c r="AM2"/>
      <c r="AN2"/>
      <c r="AO2"/>
      <c r="AP2"/>
      <c r="AQ2"/>
      <c r="AR2"/>
    </row>
    <row r="3" spans="1:44" x14ac:dyDescent="0.5">
      <c r="A3" s="54"/>
      <c r="B3" s="54"/>
      <c r="C3" s="54"/>
      <c r="D3" s="54"/>
      <c r="E3" s="54"/>
      <c r="F3" s="54"/>
      <c r="G3" s="54"/>
      <c r="H3" s="340"/>
      <c r="I3" s="340"/>
      <c r="J3" s="54"/>
      <c r="K3" s="54"/>
      <c r="L3" s="54"/>
      <c r="M3" s="54"/>
      <c r="N3" s="54"/>
      <c r="O3" s="54"/>
      <c r="P3" s="54"/>
      <c r="Q3" s="139"/>
      <c r="R3" s="139"/>
      <c r="S3" s="54"/>
      <c r="T3" s="83"/>
      <c r="U3" s="83"/>
      <c r="V3" s="54"/>
      <c r="W3" s="54"/>
      <c r="X3" s="139"/>
      <c r="Y3" s="54"/>
      <c r="Z3" s="2"/>
      <c r="AA3" s="316"/>
      <c r="AB3" s="316"/>
      <c r="AC3"/>
      <c r="AD3" s="317"/>
      <c r="AE3"/>
      <c r="AF3"/>
      <c r="AG3"/>
      <c r="AH3"/>
      <c r="AI3"/>
      <c r="AJ3"/>
    </row>
    <row r="4" spans="1:44" x14ac:dyDescent="0.5">
      <c r="A4" s="54"/>
      <c r="B4" s="54"/>
      <c r="C4" s="54"/>
      <c r="D4" s="54"/>
      <c r="E4" s="54"/>
      <c r="F4" s="54"/>
      <c r="G4" s="54"/>
      <c r="H4" s="340"/>
      <c r="I4" s="340"/>
      <c r="J4" s="54"/>
      <c r="K4" s="54"/>
      <c r="L4" s="54"/>
      <c r="M4" s="54"/>
      <c r="N4" s="54"/>
      <c r="O4" s="54"/>
      <c r="P4" s="54"/>
      <c r="Q4" s="139"/>
      <c r="R4" s="139"/>
      <c r="S4" s="54"/>
      <c r="T4" s="83"/>
      <c r="U4" s="83"/>
      <c r="V4" s="54"/>
      <c r="W4" s="54"/>
      <c r="X4" s="139"/>
      <c r="Y4" s="54"/>
      <c r="Z4" s="2"/>
      <c r="AA4" s="316"/>
      <c r="AB4" s="316"/>
      <c r="AC4"/>
      <c r="AD4" s="317"/>
      <c r="AE4"/>
      <c r="AF4"/>
      <c r="AG4"/>
      <c r="AH4"/>
      <c r="AI4"/>
      <c r="AJ4"/>
    </row>
    <row r="5" spans="1:44" s="226" customFormat="1" ht="20.100000000000001" x14ac:dyDescent="0.65">
      <c r="A5" s="176"/>
      <c r="B5" s="176"/>
      <c r="C5" s="176"/>
      <c r="D5" s="176"/>
      <c r="E5" s="159"/>
      <c r="F5" s="159" t="s">
        <v>8</v>
      </c>
      <c r="G5" s="159"/>
      <c r="H5" s="357">
        <f>+År!M3</f>
        <v>52</v>
      </c>
      <c r="I5" s="347"/>
      <c r="J5" s="159"/>
      <c r="K5" s="159"/>
      <c r="L5" s="159"/>
      <c r="M5" s="159"/>
      <c r="N5" s="159"/>
      <c r="O5" s="159" t="s">
        <v>373</v>
      </c>
      <c r="P5" s="176"/>
      <c r="Q5" s="224"/>
      <c r="R5" s="224"/>
      <c r="S5" s="224"/>
      <c r="T5" s="374">
        <f>SUM(H11:H230)</f>
        <v>28805</v>
      </c>
      <c r="U5" s="374"/>
      <c r="V5" s="367"/>
      <c r="W5" s="54"/>
      <c r="X5" s="176"/>
      <c r="Y5" s="176"/>
      <c r="Z5" s="2"/>
      <c r="AA5" s="2"/>
      <c r="AB5" s="2"/>
      <c r="AC5" s="316"/>
      <c r="AD5" s="316"/>
      <c r="AE5" s="2"/>
      <c r="AF5" s="175"/>
      <c r="AG5"/>
      <c r="AH5"/>
      <c r="AJ5" s="175"/>
    </row>
    <row r="6" spans="1:44" ht="18.75" customHeight="1" x14ac:dyDescent="0.85">
      <c r="A6" s="60"/>
      <c r="B6" s="60"/>
      <c r="C6" s="60"/>
      <c r="D6" s="54"/>
      <c r="E6" s="73"/>
      <c r="F6" s="54"/>
      <c r="G6" s="54"/>
      <c r="H6" s="343"/>
      <c r="I6" s="342"/>
      <c r="J6" s="88"/>
      <c r="K6" s="88"/>
      <c r="L6" s="88"/>
      <c r="M6" s="172"/>
      <c r="N6" s="54"/>
      <c r="O6" s="60"/>
      <c r="P6" s="54"/>
      <c r="Q6" s="139"/>
      <c r="R6" s="139"/>
      <c r="S6" s="54"/>
      <c r="T6" s="83"/>
      <c r="U6" s="83"/>
      <c r="V6" s="54"/>
      <c r="W6" s="54"/>
      <c r="X6" s="139"/>
      <c r="Y6" s="54"/>
      <c r="Z6" s="2"/>
      <c r="AA6" s="316"/>
      <c r="AB6" s="316"/>
      <c r="AC6"/>
      <c r="AD6" s="317"/>
      <c r="AE6"/>
      <c r="AF6"/>
      <c r="AG6"/>
      <c r="AH6"/>
      <c r="AI6"/>
      <c r="AJ6"/>
    </row>
    <row r="7" spans="1:44" ht="18" customHeight="1" x14ac:dyDescent="0.85">
      <c r="A7" s="60"/>
      <c r="B7" s="60"/>
      <c r="C7" s="60"/>
      <c r="D7" s="83"/>
      <c r="E7" s="73"/>
      <c r="F7" s="54"/>
      <c r="G7" s="54"/>
      <c r="H7" s="343"/>
      <c r="I7" s="342"/>
      <c r="J7" s="88"/>
      <c r="K7" s="88"/>
      <c r="L7" s="88"/>
      <c r="M7" s="69"/>
      <c r="N7" s="54"/>
      <c r="O7" s="60"/>
      <c r="P7" s="54"/>
      <c r="Q7" s="150"/>
      <c r="R7" s="139"/>
      <c r="S7" s="54"/>
      <c r="T7" s="106" t="s">
        <v>463</v>
      </c>
      <c r="U7" s="106"/>
      <c r="V7" s="60" t="s">
        <v>3</v>
      </c>
      <c r="W7" s="54"/>
      <c r="X7" s="139"/>
      <c r="Y7" s="54"/>
      <c r="Z7" s="2"/>
      <c r="AA7" s="316"/>
      <c r="AB7" s="316"/>
      <c r="AC7"/>
      <c r="AD7" s="317"/>
      <c r="AE7"/>
      <c r="AF7"/>
      <c r="AG7"/>
      <c r="AH7"/>
      <c r="AI7"/>
      <c r="AJ7"/>
    </row>
    <row r="8" spans="1:44" ht="16.5" customHeight="1" x14ac:dyDescent="0.5">
      <c r="A8" s="54"/>
      <c r="B8" s="54"/>
      <c r="C8" s="54"/>
      <c r="D8" s="54"/>
      <c r="E8" s="54"/>
      <c r="F8" s="54"/>
      <c r="G8" s="60" t="s">
        <v>3</v>
      </c>
      <c r="H8" s="340"/>
      <c r="I8" s="348" t="s">
        <v>3</v>
      </c>
      <c r="J8" s="106"/>
      <c r="K8" s="106" t="s">
        <v>3</v>
      </c>
      <c r="L8" s="106"/>
      <c r="M8" s="150"/>
      <c r="N8" s="139"/>
      <c r="O8" s="108"/>
      <c r="P8" s="108" t="s">
        <v>17</v>
      </c>
      <c r="Q8" s="121"/>
      <c r="R8" s="150" t="s">
        <v>397</v>
      </c>
      <c r="S8" s="108" t="s">
        <v>2</v>
      </c>
      <c r="T8" s="106" t="s">
        <v>464</v>
      </c>
      <c r="U8" s="106"/>
      <c r="V8" s="106" t="s">
        <v>11</v>
      </c>
      <c r="W8" s="108"/>
      <c r="X8" s="150" t="s">
        <v>17</v>
      </c>
      <c r="Y8" s="54"/>
      <c r="Z8" s="2"/>
      <c r="AA8" s="316"/>
      <c r="AB8" s="316"/>
      <c r="AC8"/>
      <c r="AD8" s="317"/>
      <c r="AE8"/>
      <c r="AF8"/>
      <c r="AG8"/>
      <c r="AH8"/>
      <c r="AI8"/>
      <c r="AJ8"/>
    </row>
    <row r="9" spans="1:44" x14ac:dyDescent="0.5">
      <c r="A9" s="54"/>
      <c r="B9" s="54"/>
      <c r="C9" s="54"/>
      <c r="D9" s="54"/>
      <c r="E9" s="60"/>
      <c r="F9" s="60"/>
      <c r="G9" s="60" t="s">
        <v>444</v>
      </c>
      <c r="H9" s="348" t="s">
        <v>3</v>
      </c>
      <c r="I9" s="348" t="s">
        <v>403</v>
      </c>
      <c r="J9" s="106"/>
      <c r="K9" s="106" t="s">
        <v>364</v>
      </c>
      <c r="L9" s="106"/>
      <c r="M9" s="150" t="s">
        <v>3</v>
      </c>
      <c r="N9" s="150" t="s">
        <v>1</v>
      </c>
      <c r="O9" s="108" t="s">
        <v>17</v>
      </c>
      <c r="P9" s="108" t="s">
        <v>401</v>
      </c>
      <c r="Q9" s="138"/>
      <c r="R9" s="150" t="s">
        <v>401</v>
      </c>
      <c r="S9" s="108" t="s">
        <v>397</v>
      </c>
      <c r="T9" s="106" t="s">
        <v>462</v>
      </c>
      <c r="U9" s="106"/>
      <c r="V9" s="106" t="s">
        <v>481</v>
      </c>
      <c r="W9" s="108" t="s">
        <v>17</v>
      </c>
      <c r="X9" s="150" t="s">
        <v>401</v>
      </c>
      <c r="Y9" s="54"/>
      <c r="Z9" s="317"/>
      <c r="AA9" s="317"/>
      <c r="AB9" s="317"/>
      <c r="AC9" s="317"/>
      <c r="AD9" s="316"/>
      <c r="AE9"/>
      <c r="AF9"/>
      <c r="AG9"/>
      <c r="AH9"/>
      <c r="AI9"/>
      <c r="AJ9"/>
    </row>
    <row r="10" spans="1:44" x14ac:dyDescent="0.5">
      <c r="A10" s="54"/>
      <c r="B10" s="60" t="s">
        <v>62</v>
      </c>
      <c r="C10" s="60" t="s">
        <v>381</v>
      </c>
      <c r="D10" s="60"/>
      <c r="E10" s="60" t="s">
        <v>59</v>
      </c>
      <c r="F10" s="60"/>
      <c r="G10" s="61" t="s">
        <v>440</v>
      </c>
      <c r="H10" s="358" t="s">
        <v>11</v>
      </c>
      <c r="I10" s="358" t="s">
        <v>395</v>
      </c>
      <c r="J10" s="107"/>
      <c r="K10" s="107" t="s">
        <v>59</v>
      </c>
      <c r="L10" s="107"/>
      <c r="M10" s="211" t="s">
        <v>364</v>
      </c>
      <c r="N10" s="211" t="s">
        <v>364</v>
      </c>
      <c r="O10" s="109" t="s">
        <v>395</v>
      </c>
      <c r="P10" s="109" t="s">
        <v>398</v>
      </c>
      <c r="Q10" s="138"/>
      <c r="R10" s="211" t="s">
        <v>398</v>
      </c>
      <c r="S10" s="109" t="s">
        <v>399</v>
      </c>
      <c r="T10" s="107" t="s">
        <v>395</v>
      </c>
      <c r="U10" s="107"/>
      <c r="V10" s="107" t="s">
        <v>474</v>
      </c>
      <c r="W10" s="109" t="s">
        <v>29</v>
      </c>
      <c r="X10" s="211" t="s">
        <v>404</v>
      </c>
      <c r="Y10" s="54"/>
      <c r="Z10" s="317"/>
      <c r="AA10" s="152"/>
      <c r="AB10" s="152"/>
      <c r="AC10" s="317"/>
      <c r="AD10" s="316"/>
      <c r="AE10"/>
      <c r="AF10"/>
      <c r="AG10"/>
      <c r="AH10"/>
      <c r="AI10"/>
      <c r="AJ10"/>
    </row>
    <row r="11" spans="1:44" x14ac:dyDescent="0.5">
      <c r="A11" s="54"/>
      <c r="B11" s="2">
        <f>+'Ark1'!C6081</f>
        <v>2022</v>
      </c>
      <c r="C11" s="2">
        <f>+'Ark1'!J6081</f>
        <v>103</v>
      </c>
      <c r="D11" s="2" t="s">
        <v>37</v>
      </c>
      <c r="E11" s="2">
        <f>+'Ark1'!D6081</f>
        <v>1</v>
      </c>
      <c r="F11" s="2" t="s">
        <v>514</v>
      </c>
      <c r="G11" s="20">
        <f>+'Ark1'!Q6081</f>
        <v>14</v>
      </c>
      <c r="H11" s="337">
        <f>+'Ark1'!R6081</f>
        <v>463</v>
      </c>
      <c r="I11" s="359">
        <f>IF(H11=0,"",'Ark1'!S6081)</f>
        <v>463</v>
      </c>
      <c r="J11" s="107"/>
      <c r="K11" s="152">
        <f>IF(G11=0,"",100*H11/Måned!$G10)</f>
        <v>15.417915417915419</v>
      </c>
      <c r="L11" s="107"/>
      <c r="M11" s="152">
        <f>+IF(H11=0,"",'Ark1'!AA6081)</f>
        <v>15.41791541791542</v>
      </c>
      <c r="N11" s="152">
        <f>+IF(I11=0,"",'Ark1'!AB6081)</f>
        <v>15.3859610136647</v>
      </c>
      <c r="O11" s="119">
        <f>IF(H11=0,"",'Ark1'!U6081)</f>
        <v>60.844492440604753</v>
      </c>
      <c r="P11" s="152">
        <f>IF(H11=0,"",'Ark1'!W6081)</f>
        <v>85.731468682505337</v>
      </c>
      <c r="Q11" s="138"/>
      <c r="R11" s="152">
        <f>IF(H11=0,"",'Ark1'!X6081)</f>
        <v>9.7478364217717317</v>
      </c>
      <c r="S11" s="152">
        <f>IF(H11=0,"",'Ark1'!Y6081)</f>
        <v>2.0850198271834905</v>
      </c>
      <c r="T11" s="152">
        <f>IF(H11=0,"",'Ark1'!Z6081)</f>
        <v>-40.158651145167163</v>
      </c>
      <c r="U11" s="107"/>
      <c r="V11" s="97">
        <f>+(IF(H11=0,"",I11/G11))</f>
        <v>33.071428571428569</v>
      </c>
      <c r="W11" s="309">
        <f>IF(H11=0,"",'Ark1'!T6081)</f>
        <v>16.287257019438449</v>
      </c>
      <c r="X11" s="152">
        <f>IF(H11=0,"",'Ark1'!V6081)</f>
        <v>92.88349803088343</v>
      </c>
      <c r="Y11" s="54"/>
      <c r="Z11" s="317"/>
      <c r="AA11" s="152"/>
      <c r="AB11" s="152"/>
      <c r="AC11" s="317"/>
      <c r="AD11" s="316"/>
      <c r="AE11"/>
      <c r="AF11"/>
      <c r="AG11"/>
      <c r="AH11"/>
      <c r="AI11"/>
      <c r="AJ11"/>
    </row>
    <row r="12" spans="1:44" x14ac:dyDescent="0.5">
      <c r="A12" s="54"/>
      <c r="B12" s="2">
        <f>+'Ark1'!C6082</f>
        <v>2022</v>
      </c>
      <c r="C12" s="2">
        <f>+'Ark1'!J6082</f>
        <v>103</v>
      </c>
      <c r="D12" s="2" t="s">
        <v>37</v>
      </c>
      <c r="E12" s="2">
        <f>+'Ark1'!D6082</f>
        <v>2</v>
      </c>
      <c r="F12" s="2" t="s">
        <v>515</v>
      </c>
      <c r="G12" s="20">
        <f>+'Ark1'!Q6082</f>
        <v>14</v>
      </c>
      <c r="H12" s="337">
        <f>+'Ark1'!R6082</f>
        <v>570</v>
      </c>
      <c r="I12" s="359">
        <f>IF(H12=0,"",'Ark1'!S6082)</f>
        <v>570</v>
      </c>
      <c r="J12" s="107"/>
      <c r="K12" s="152">
        <f>IF(G12=0,"",100*H12/Måned!$G11)</f>
        <v>23.789649415692821</v>
      </c>
      <c r="L12" s="107"/>
      <c r="M12" s="152">
        <f>+IF(H12=0,"",'Ark1'!AA6082)</f>
        <v>23.789649415692821</v>
      </c>
      <c r="N12" s="152">
        <f>+IF(I12=0,"",'Ark1'!AB6082)</f>
        <v>24.389686580012963</v>
      </c>
      <c r="O12" s="119">
        <f>IF(H12=0,"",'Ark1'!U6082)</f>
        <v>60.784210526315803</v>
      </c>
      <c r="P12" s="152">
        <f>IF(H12=0,"",'Ark1'!W6082)</f>
        <v>88.57315789473688</v>
      </c>
      <c r="Q12" s="138"/>
      <c r="R12" s="152">
        <f>IF(H12=0,"",'Ark1'!X6082)</f>
        <v>9.8388345583354369</v>
      </c>
      <c r="S12" s="152">
        <f>IF(H12=0,"",'Ark1'!Y6082)</f>
        <v>2.3012040687877047</v>
      </c>
      <c r="T12" s="152">
        <f>IF(H12=0,"",'Ark1'!Z6082)</f>
        <v>-45.831759819138</v>
      </c>
      <c r="U12" s="107"/>
      <c r="V12" s="97">
        <f t="shared" ref="V12:V22" si="0">+(IF(H12=0,"",I12/G12))</f>
        <v>40.714285714285715</v>
      </c>
      <c r="W12" s="309">
        <f>IF(H12=0,"",'Ark1'!T6082)</f>
        <v>16.18947368421053</v>
      </c>
      <c r="X12" s="152">
        <f>IF(H12=0,"",'Ark1'!V6082)</f>
        <v>95.962251240234977</v>
      </c>
      <c r="Y12" s="54"/>
      <c r="Z12" s="317"/>
      <c r="AA12" s="152"/>
      <c r="AB12" s="152"/>
      <c r="AC12" s="317"/>
      <c r="AD12" s="316"/>
      <c r="AE12"/>
      <c r="AF12"/>
      <c r="AG12"/>
      <c r="AH12"/>
      <c r="AI12"/>
      <c r="AJ12"/>
    </row>
    <row r="13" spans="1:44" x14ac:dyDescent="0.5">
      <c r="A13" s="54"/>
      <c r="B13" s="2">
        <f>+'Ark1'!C6083</f>
        <v>2022</v>
      </c>
      <c r="C13" s="2">
        <f>+'Ark1'!J6083</f>
        <v>103</v>
      </c>
      <c r="D13" s="2" t="s">
        <v>37</v>
      </c>
      <c r="E13" s="2">
        <f>+'Ark1'!D6083</f>
        <v>3</v>
      </c>
      <c r="F13" s="2" t="s">
        <v>516</v>
      </c>
      <c r="G13" s="20">
        <f>+'Ark1'!Q6083</f>
        <v>15</v>
      </c>
      <c r="H13" s="337">
        <f>+'Ark1'!R6083</f>
        <v>262</v>
      </c>
      <c r="I13" s="359">
        <f>IF(H13=0,"",'Ark1'!S6083)</f>
        <v>262</v>
      </c>
      <c r="J13" s="107"/>
      <c r="K13" s="152">
        <f>IF(G13=0,"",100*H13/Måned!$G12)</f>
        <v>12.919132149901381</v>
      </c>
      <c r="L13" s="107"/>
      <c r="M13" s="152">
        <f>+IF(H13=0,"",'Ark1'!AA6083)</f>
        <v>12.919132149901381</v>
      </c>
      <c r="N13" s="152">
        <f>+IF(I13=0,"",'Ark1'!AB6083)</f>
        <v>12.94945761967629</v>
      </c>
      <c r="O13" s="119">
        <f>IF(H13=0,"",'Ark1'!U6083)</f>
        <v>61</v>
      </c>
      <c r="P13" s="152">
        <f>IF(H13=0,"",'Ark1'!W6083)</f>
        <v>84.870992366412224</v>
      </c>
      <c r="Q13" s="138"/>
      <c r="R13" s="152">
        <f>IF(H13=0,"",'Ark1'!X6083)</f>
        <v>8.6245565306912138</v>
      </c>
      <c r="S13" s="152">
        <f>IF(H13=0,"",'Ark1'!Y6083)</f>
        <v>2.0171024490779677</v>
      </c>
      <c r="T13" s="152">
        <f>IF(H13=0,"",'Ark1'!Z6083)</f>
        <v>-32.071696715340913</v>
      </c>
      <c r="U13" s="107"/>
      <c r="V13" s="97">
        <f t="shared" si="0"/>
        <v>17.466666666666665</v>
      </c>
      <c r="W13" s="309">
        <f>IF(H13=0,"",'Ark1'!T6083)</f>
        <v>16.381679389312975</v>
      </c>
      <c r="X13" s="152">
        <f>IF(H13=0,"",'Ark1'!V6083)</f>
        <v>91.951237666752093</v>
      </c>
      <c r="Y13" s="54"/>
      <c r="Z13" s="317"/>
      <c r="AA13" s="152"/>
      <c r="AB13" s="152"/>
      <c r="AC13" s="317"/>
      <c r="AD13" s="316"/>
      <c r="AE13"/>
      <c r="AF13"/>
      <c r="AG13"/>
      <c r="AH13"/>
      <c r="AI13"/>
      <c r="AJ13"/>
    </row>
    <row r="14" spans="1:44" x14ac:dyDescent="0.5">
      <c r="A14" s="54"/>
      <c r="B14" s="2">
        <f>+'Ark1'!C6084</f>
        <v>2022</v>
      </c>
      <c r="C14" s="2">
        <f>+'Ark1'!J6084</f>
        <v>103</v>
      </c>
      <c r="D14" s="2" t="s">
        <v>37</v>
      </c>
      <c r="E14" s="2">
        <f>+'Ark1'!D6084</f>
        <v>4</v>
      </c>
      <c r="F14" s="2" t="s">
        <v>517</v>
      </c>
      <c r="G14" s="20">
        <f>+'Ark1'!Q6084</f>
        <v>11</v>
      </c>
      <c r="H14" s="337">
        <f>+'Ark1'!R6084</f>
        <v>272</v>
      </c>
      <c r="I14" s="359">
        <f>IF(H14=0,"",'Ark1'!S6084)</f>
        <v>272</v>
      </c>
      <c r="J14" s="107"/>
      <c r="K14" s="152">
        <f>IF(G14=0,"",100*H14/Måned!$G13)</f>
        <v>11.929824561403509</v>
      </c>
      <c r="L14" s="107"/>
      <c r="M14" s="152">
        <f>+IF(H14=0,"",'Ark1'!AA6084)</f>
        <v>11.929824561403512</v>
      </c>
      <c r="N14" s="152">
        <f>+IF(I14=0,"",'Ark1'!AB6084)</f>
        <v>12.568833430910299</v>
      </c>
      <c r="O14" s="119">
        <f>IF(H14=0,"",'Ark1'!U6084)</f>
        <v>61.253676470588239</v>
      </c>
      <c r="P14" s="152">
        <f>IF(H14=0,"",'Ark1'!W6084)</f>
        <v>88.714338235294107</v>
      </c>
      <c r="Q14" s="138"/>
      <c r="R14" s="152">
        <f>IF(H14=0,"",'Ark1'!X6084)</f>
        <v>9.5873795108778168</v>
      </c>
      <c r="S14" s="152">
        <f>IF(H14=0,"",'Ark1'!Y6084)</f>
        <v>2.1705721693571776</v>
      </c>
      <c r="T14" s="152">
        <f>IF(H14=0,"",'Ark1'!Z6084)</f>
        <v>-41.974270342220507</v>
      </c>
      <c r="U14" s="107"/>
      <c r="V14" s="97">
        <f t="shared" si="0"/>
        <v>24.727272727272727</v>
      </c>
      <c r="W14" s="309">
        <f>IF(H14=0,"",'Ark1'!T6084)</f>
        <v>16.371323529411764</v>
      </c>
      <c r="X14" s="152">
        <f>IF(H14=0,"",'Ark1'!V6084)</f>
        <v>96.115209355681628</v>
      </c>
      <c r="Y14" s="54"/>
      <c r="Z14" s="317"/>
      <c r="AA14" s="152"/>
      <c r="AB14" s="152"/>
      <c r="AC14" s="317"/>
      <c r="AD14" s="316"/>
      <c r="AE14"/>
      <c r="AF14"/>
      <c r="AG14"/>
      <c r="AH14"/>
      <c r="AI14"/>
      <c r="AJ14"/>
    </row>
    <row r="15" spans="1:44" x14ac:dyDescent="0.5">
      <c r="A15" s="54"/>
      <c r="B15" s="2">
        <f>+'Ark1'!C6085</f>
        <v>2022</v>
      </c>
      <c r="C15" s="2">
        <f>+'Ark1'!J6085</f>
        <v>103</v>
      </c>
      <c r="D15" s="2" t="s">
        <v>37</v>
      </c>
      <c r="E15" s="2">
        <f>+'Ark1'!D6085</f>
        <v>5</v>
      </c>
      <c r="F15" s="2" t="s">
        <v>385</v>
      </c>
      <c r="G15" s="20">
        <f>+'Ark1'!Q6085</f>
        <v>19</v>
      </c>
      <c r="H15" s="337">
        <f>+'Ark1'!R6085</f>
        <v>923</v>
      </c>
      <c r="I15" s="359">
        <f>IF(H15=0,"",'Ark1'!S6085)</f>
        <v>923</v>
      </c>
      <c r="J15" s="107"/>
      <c r="K15" s="152">
        <f>IF(G15=0,"",100*H15/Måned!$G14)</f>
        <v>37.247780468119451</v>
      </c>
      <c r="L15" s="107"/>
      <c r="M15" s="152">
        <f>+IF(H15=0,"",'Ark1'!AA6085)</f>
        <v>37.247780468119451</v>
      </c>
      <c r="N15" s="152">
        <f>+IF(I15=0,"",'Ark1'!AB6085)</f>
        <v>36.411343711443109</v>
      </c>
      <c r="O15" s="119">
        <f>IF(H15=0,"",'Ark1'!U6085)</f>
        <v>60.809317443120243</v>
      </c>
      <c r="P15" s="152">
        <f>IF(H15=0,"",'Ark1'!W6085)</f>
        <v>84.824268689057433</v>
      </c>
      <c r="Q15" s="138"/>
      <c r="R15" s="152">
        <f>IF(H15=0,"",'Ark1'!X6085)</f>
        <v>11.137531659398196</v>
      </c>
      <c r="S15" s="152">
        <f>IF(H15=0,"",'Ark1'!Y6085)</f>
        <v>2.8054350342325192</v>
      </c>
      <c r="T15" s="152">
        <f>IF(H15=0,"",'Ark1'!Z6085)</f>
        <v>-31.068027828186526</v>
      </c>
      <c r="U15" s="107"/>
      <c r="V15" s="97">
        <f t="shared" si="0"/>
        <v>48.578947368421055</v>
      </c>
      <c r="W15" s="309">
        <f>IF(H15=0,"",'Ark1'!T6085)</f>
        <v>16.190682556879739</v>
      </c>
      <c r="X15" s="152">
        <f>IF(H15=0,"",'Ark1'!V6085)</f>
        <v>91.900616131156553</v>
      </c>
      <c r="Y15" s="54"/>
      <c r="Z15" s="317"/>
      <c r="AA15" s="152"/>
      <c r="AB15" s="152"/>
      <c r="AC15" s="317"/>
      <c r="AD15" s="316"/>
      <c r="AE15"/>
      <c r="AF15"/>
      <c r="AG15"/>
      <c r="AH15"/>
      <c r="AI15"/>
      <c r="AJ15"/>
    </row>
    <row r="16" spans="1:44" x14ac:dyDescent="0.5">
      <c r="A16" s="54"/>
      <c r="B16" s="2">
        <f>+'Ark1'!C6086</f>
        <v>2022</v>
      </c>
      <c r="C16" s="2">
        <f>+'Ark1'!J6086</f>
        <v>103</v>
      </c>
      <c r="D16" s="2" t="s">
        <v>37</v>
      </c>
      <c r="E16" s="2">
        <f>+'Ark1'!D6086</f>
        <v>6</v>
      </c>
      <c r="F16" s="2" t="s">
        <v>518</v>
      </c>
      <c r="G16" s="20">
        <f>+'Ark1'!Q6086</f>
        <v>25</v>
      </c>
      <c r="H16" s="337">
        <f>+'Ark1'!R6086</f>
        <v>503</v>
      </c>
      <c r="I16" s="359">
        <f>IF(H16=0,"",'Ark1'!S6086)</f>
        <v>503</v>
      </c>
      <c r="J16" s="107"/>
      <c r="K16" s="152">
        <f>IF(G16=0,"",100*H16/Måned!$G15)</f>
        <v>30.503335354760463</v>
      </c>
      <c r="L16" s="107"/>
      <c r="M16" s="152">
        <f>+IF(H16=0,"",'Ark1'!AA6086)</f>
        <v>30.503335354760473</v>
      </c>
      <c r="N16" s="152">
        <f>+IF(I16=0,"",'Ark1'!AB6086)</f>
        <v>30.624412450419147</v>
      </c>
      <c r="O16" s="119">
        <f>IF(H16=0,"",'Ark1'!U6086)</f>
        <v>60.37176938369781</v>
      </c>
      <c r="P16" s="152">
        <f>IF(H16=0,"",'Ark1'!W6086)</f>
        <v>85.942147117296244</v>
      </c>
      <c r="Q16" s="138"/>
      <c r="R16" s="152">
        <f>IF(H16=0,"",'Ark1'!X6086)</f>
        <v>9.4056586412313585</v>
      </c>
      <c r="S16" s="152">
        <f>IF(H16=0,"",'Ark1'!Y6086)</f>
        <v>2.7628172749440192</v>
      </c>
      <c r="T16" s="152">
        <f>IF(H16=0,"",'Ark1'!Z6086)</f>
        <v>-31.61713957723212</v>
      </c>
      <c r="U16" s="107"/>
      <c r="V16" s="97">
        <f t="shared" si="0"/>
        <v>20.12</v>
      </c>
      <c r="W16" s="309">
        <f>IF(H16=0,"",'Ark1'!T6086)</f>
        <v>15.896620278330021</v>
      </c>
      <c r="X16" s="152">
        <f>IF(H16=0,"",'Ark1'!V6086)</f>
        <v>93.111752023072881</v>
      </c>
      <c r="Y16" s="54"/>
      <c r="Z16" s="317"/>
      <c r="AA16" s="152"/>
      <c r="AB16" s="152"/>
      <c r="AC16" s="317"/>
      <c r="AD16" s="316"/>
      <c r="AE16"/>
      <c r="AF16" s="2"/>
      <c r="AG16" s="2"/>
      <c r="AH16" s="2"/>
      <c r="AI16"/>
      <c r="AJ16"/>
    </row>
    <row r="17" spans="1:36" x14ac:dyDescent="0.5">
      <c r="A17" s="54"/>
      <c r="B17" s="2">
        <f>+'Ark1'!C6087</f>
        <v>2022</v>
      </c>
      <c r="C17" s="2">
        <f>+'Ark1'!J6087</f>
        <v>103</v>
      </c>
      <c r="D17" s="2" t="s">
        <v>37</v>
      </c>
      <c r="E17" s="2">
        <f>+'Ark1'!D6087</f>
        <v>7</v>
      </c>
      <c r="F17" s="2" t="s">
        <v>519</v>
      </c>
      <c r="G17" s="20">
        <f>+'Ark1'!Q6087</f>
        <v>20</v>
      </c>
      <c r="H17" s="337">
        <f>+'Ark1'!R6087</f>
        <v>608</v>
      </c>
      <c r="I17" s="359">
        <f>IF(H17=0,"",'Ark1'!S6087)</f>
        <v>608</v>
      </c>
      <c r="J17" s="107"/>
      <c r="K17" s="152">
        <f>IF(G17=0,"",100*H17/Måned!$G16)</f>
        <v>27.362736273627362</v>
      </c>
      <c r="L17" s="107"/>
      <c r="M17" s="152">
        <f>+IF(H17=0,"",'Ark1'!AA6087)</f>
        <v>27.362736273627359</v>
      </c>
      <c r="N17" s="152">
        <f>+IF(I17=0,"",'Ark1'!AB6087)</f>
        <v>27.822966888684523</v>
      </c>
      <c r="O17" s="119">
        <f>IF(H17=0,"",'Ark1'!U6087)</f>
        <v>61.026315789473678</v>
      </c>
      <c r="P17" s="152">
        <f>IF(H17=0,"",'Ark1'!W6087)</f>
        <v>86.087828947368394</v>
      </c>
      <c r="Q17" s="138"/>
      <c r="R17" s="152">
        <f>IF(H17=0,"",'Ark1'!X6087)</f>
        <v>7.9646226343487507</v>
      </c>
      <c r="S17" s="152">
        <f>IF(H17=0,"",'Ark1'!Y6087)</f>
        <v>2.0883365591991478</v>
      </c>
      <c r="T17" s="152">
        <f>IF(H17=0,"",'Ark1'!Z6087)</f>
        <v>-30.678156182745791</v>
      </c>
      <c r="U17" s="107"/>
      <c r="V17" s="97">
        <f t="shared" si="0"/>
        <v>30.4</v>
      </c>
      <c r="W17" s="309">
        <f>IF(H17=0,"",'Ark1'!T6087)</f>
        <v>16.338815789473689</v>
      </c>
      <c r="X17" s="152">
        <f>IF(H17=0,"",'Ark1'!V6087)</f>
        <v>93.269587158579014</v>
      </c>
      <c r="Y17" s="54"/>
      <c r="Z17" s="317"/>
      <c r="AA17" s="152"/>
      <c r="AB17" s="152"/>
      <c r="AC17" s="317"/>
      <c r="AD17" s="316"/>
      <c r="AE17"/>
      <c r="AF17" s="2"/>
      <c r="AG17" s="2"/>
      <c r="AH17" s="2"/>
      <c r="AI17"/>
      <c r="AJ17"/>
    </row>
    <row r="18" spans="1:36" x14ac:dyDescent="0.5">
      <c r="A18" s="54"/>
      <c r="B18" s="2">
        <f>+'Ark1'!C6088</f>
        <v>2022</v>
      </c>
      <c r="C18" s="2">
        <f>+'Ark1'!J6088</f>
        <v>103</v>
      </c>
      <c r="D18" s="2" t="s">
        <v>37</v>
      </c>
      <c r="E18" s="2">
        <f>+'Ark1'!D6088</f>
        <v>8</v>
      </c>
      <c r="F18" s="2" t="s">
        <v>520</v>
      </c>
      <c r="G18" s="20">
        <f>+'Ark1'!Q6088</f>
        <v>22</v>
      </c>
      <c r="H18" s="337">
        <f>+'Ark1'!R6088</f>
        <v>868</v>
      </c>
      <c r="I18" s="359">
        <f>IF(H18=0,"",'Ark1'!S6088)</f>
        <v>868</v>
      </c>
      <c r="J18" s="107"/>
      <c r="K18" s="152">
        <f>IF(G18=0,"",100*H18/Måned!$G17)</f>
        <v>30.714791224345365</v>
      </c>
      <c r="L18" s="107"/>
      <c r="M18" s="152">
        <f>+IF(H18=0,"",'Ark1'!AA6088)</f>
        <v>30.714791224345369</v>
      </c>
      <c r="N18" s="152">
        <f>+IF(I18=0,"",'Ark1'!AB6088)</f>
        <v>30.861950740376951</v>
      </c>
      <c r="O18" s="119">
        <f>IF(H18=0,"",'Ark1'!U6088)</f>
        <v>61.109447004608306</v>
      </c>
      <c r="P18" s="152">
        <f>IF(H18=0,"",'Ark1'!W6088)</f>
        <v>86.333640552995377</v>
      </c>
      <c r="Q18" s="138"/>
      <c r="R18" s="152">
        <f>IF(H18=0,"",'Ark1'!X6088)</f>
        <v>8.5742472695537604</v>
      </c>
      <c r="S18" s="152">
        <f>IF(H18=0,"",'Ark1'!Y6088)</f>
        <v>2.408367358761903</v>
      </c>
      <c r="T18" s="152">
        <f>IF(H18=0,"",'Ark1'!Z6088)</f>
        <v>-30.369067482337194</v>
      </c>
      <c r="U18" s="107"/>
      <c r="V18" s="97">
        <f t="shared" si="0"/>
        <v>39.454545454545453</v>
      </c>
      <c r="W18" s="309">
        <f>IF(H18=0,"",'Ark1'!T6088)</f>
        <v>16.315668202764986</v>
      </c>
      <c r="X18" s="152">
        <f>IF(H18=0,"",'Ark1'!V6088)</f>
        <v>93.535905257849777</v>
      </c>
      <c r="Y18" s="54"/>
      <c r="Z18" s="317"/>
      <c r="AA18" s="152"/>
      <c r="AB18" s="152"/>
      <c r="AC18" s="317"/>
      <c r="AD18" s="316"/>
      <c r="AE18"/>
      <c r="AF18" s="2"/>
      <c r="AG18" s="2"/>
      <c r="AH18" s="2"/>
      <c r="AI18"/>
      <c r="AJ18"/>
    </row>
    <row r="19" spans="1:36" x14ac:dyDescent="0.5">
      <c r="A19" s="54"/>
      <c r="B19" s="2">
        <f>+'Ark1'!C6089</f>
        <v>2022</v>
      </c>
      <c r="C19" s="2">
        <f>+'Ark1'!J6089</f>
        <v>103</v>
      </c>
      <c r="D19" s="2" t="s">
        <v>37</v>
      </c>
      <c r="E19" s="2">
        <f>+'Ark1'!D6089</f>
        <v>9</v>
      </c>
      <c r="F19" s="2" t="s">
        <v>521</v>
      </c>
      <c r="G19" s="20">
        <f>+'Ark1'!Q6089</f>
        <v>0</v>
      </c>
      <c r="H19" s="337">
        <f>+'Ark1'!R6089</f>
        <v>0</v>
      </c>
      <c r="I19" s="359" t="str">
        <f>IF(H19=0,"",'Ark1'!S6089)</f>
        <v/>
      </c>
      <c r="J19" s="107"/>
      <c r="K19" s="152" t="str">
        <f>IF(G19=0,"",100*H19/Måned!$G18)</f>
        <v/>
      </c>
      <c r="L19" s="107"/>
      <c r="M19" s="152" t="str">
        <f>+IF(H19=0,"",'Ark1'!AA6089)</f>
        <v/>
      </c>
      <c r="N19" s="152">
        <f>+IF(I19=0,"",'Ark1'!AB6089)</f>
        <v>0</v>
      </c>
      <c r="O19" s="119" t="str">
        <f>IF(H19=0,"",'Ark1'!U6089)</f>
        <v/>
      </c>
      <c r="P19" s="152" t="str">
        <f>IF(H19=0,"",'Ark1'!W6089)</f>
        <v/>
      </c>
      <c r="Q19" s="138"/>
      <c r="R19" s="152" t="str">
        <f>IF(H19=0,"",'Ark1'!X6089)</f>
        <v/>
      </c>
      <c r="S19" s="152" t="str">
        <f>IF(H19=0,"",'Ark1'!Y6089)</f>
        <v/>
      </c>
      <c r="T19" s="152" t="str">
        <f>IF(H19=0,"",'Ark1'!Z6089)</f>
        <v/>
      </c>
      <c r="U19" s="107"/>
      <c r="V19" s="97" t="str">
        <f t="shared" si="0"/>
        <v/>
      </c>
      <c r="W19" s="309" t="str">
        <f>IF(H19=0,"",'Ark1'!T6089)</f>
        <v/>
      </c>
      <c r="X19" s="152" t="str">
        <f>IF(H19=0,"",'Ark1'!V6089)</f>
        <v/>
      </c>
      <c r="Y19" s="54"/>
      <c r="Z19" s="317"/>
      <c r="AA19" s="152"/>
      <c r="AB19" s="152"/>
      <c r="AC19" s="317"/>
      <c r="AD19" s="316"/>
      <c r="AE19"/>
      <c r="AF19" s="2"/>
      <c r="AG19" s="2"/>
      <c r="AH19" s="2"/>
      <c r="AI19"/>
      <c r="AJ19"/>
    </row>
    <row r="20" spans="1:36" x14ac:dyDescent="0.5">
      <c r="A20" s="54"/>
      <c r="B20" s="2">
        <f>+'Ark1'!C6090</f>
        <v>2022</v>
      </c>
      <c r="C20" s="2">
        <f>+'Ark1'!J6090</f>
        <v>103</v>
      </c>
      <c r="D20" s="2" t="s">
        <v>37</v>
      </c>
      <c r="E20" s="2">
        <f>+'Ark1'!D6090</f>
        <v>10</v>
      </c>
      <c r="F20" s="2" t="s">
        <v>522</v>
      </c>
      <c r="G20" s="20">
        <f>+'Ark1'!Q6090</f>
        <v>0</v>
      </c>
      <c r="H20" s="337">
        <f>+'Ark1'!R6090</f>
        <v>0</v>
      </c>
      <c r="I20" s="359" t="str">
        <f>IF(H20=0,"",'Ark1'!S6090)</f>
        <v/>
      </c>
      <c r="J20" s="107"/>
      <c r="K20" s="152" t="str">
        <f>IF(G20=0,"",100*H20/Måned!$G19)</f>
        <v/>
      </c>
      <c r="L20" s="107"/>
      <c r="M20" s="152" t="str">
        <f>+IF(H20=0,"",'Ark1'!AA6090)</f>
        <v/>
      </c>
      <c r="N20" s="152">
        <f>+IF(I20=0,"",'Ark1'!AB6090)</f>
        <v>0</v>
      </c>
      <c r="O20" s="119" t="str">
        <f>IF(H20=0,"",'Ark1'!U6090)</f>
        <v/>
      </c>
      <c r="P20" s="152" t="str">
        <f>IF(H20=0,"",'Ark1'!W6090)</f>
        <v/>
      </c>
      <c r="Q20" s="138"/>
      <c r="R20" s="152" t="str">
        <f>IF(H20=0,"",'Ark1'!X6090)</f>
        <v/>
      </c>
      <c r="S20" s="152" t="str">
        <f>IF(H20=0,"",'Ark1'!Y6090)</f>
        <v/>
      </c>
      <c r="T20" s="152" t="str">
        <f>IF(H20=0,"",'Ark1'!Z6090)</f>
        <v/>
      </c>
      <c r="U20" s="107"/>
      <c r="V20" s="97" t="str">
        <f t="shared" si="0"/>
        <v/>
      </c>
      <c r="W20" s="309" t="str">
        <f>IF(H20=0,"",'Ark1'!T6090)</f>
        <v/>
      </c>
      <c r="X20" s="152" t="str">
        <f>IF(H20=0,"",'Ark1'!V6090)</f>
        <v/>
      </c>
      <c r="Y20" s="54"/>
      <c r="Z20" s="317"/>
      <c r="AA20" s="152"/>
      <c r="AB20" s="152"/>
      <c r="AC20" s="317"/>
      <c r="AD20" s="316"/>
      <c r="AE20"/>
      <c r="AH20" s="11"/>
      <c r="AI20" s="11"/>
    </row>
    <row r="21" spans="1:36" x14ac:dyDescent="0.5">
      <c r="A21" s="54"/>
      <c r="B21" s="2">
        <f>+'Ark1'!C6091</f>
        <v>2022</v>
      </c>
      <c r="C21" s="2">
        <f>+'Ark1'!J6091</f>
        <v>103</v>
      </c>
      <c r="D21" s="2" t="s">
        <v>37</v>
      </c>
      <c r="E21" s="2">
        <f>+'Ark1'!D6091</f>
        <v>11</v>
      </c>
      <c r="F21" s="2" t="s">
        <v>523</v>
      </c>
      <c r="G21" s="20">
        <f>+'Ark1'!Q6091</f>
        <v>0</v>
      </c>
      <c r="H21" s="337">
        <f>+'Ark1'!R6091</f>
        <v>0</v>
      </c>
      <c r="I21" s="359" t="str">
        <f>IF(H21=0,"",'Ark1'!S6091)</f>
        <v/>
      </c>
      <c r="J21" s="107"/>
      <c r="K21" s="152" t="str">
        <f>IF(G21=0,"",100*H21/Måned!$G20)</f>
        <v/>
      </c>
      <c r="L21" s="107"/>
      <c r="M21" s="152" t="str">
        <f>+IF(H21=0,"",'Ark1'!AA6091)</f>
        <v/>
      </c>
      <c r="N21" s="152">
        <f>+IF(I21=0,"",'Ark1'!AB6091)</f>
        <v>0</v>
      </c>
      <c r="O21" s="119" t="str">
        <f>IF(H21=0,"",'Ark1'!U6091)</f>
        <v/>
      </c>
      <c r="P21" s="152" t="str">
        <f>IF(H21=0,"",'Ark1'!W6091)</f>
        <v/>
      </c>
      <c r="Q21" s="138"/>
      <c r="R21" s="152" t="str">
        <f>IF(H21=0,"",'Ark1'!X6091)</f>
        <v/>
      </c>
      <c r="S21" s="152" t="str">
        <f>IF(H21=0,"",'Ark1'!Y6091)</f>
        <v/>
      </c>
      <c r="T21" s="152" t="str">
        <f>IF(H21=0,"",'Ark1'!Z6091)</f>
        <v/>
      </c>
      <c r="U21" s="107"/>
      <c r="V21" s="97" t="str">
        <f t="shared" si="0"/>
        <v/>
      </c>
      <c r="W21" s="309" t="str">
        <f>IF(H21=0,"",'Ark1'!T6091)</f>
        <v/>
      </c>
      <c r="X21" s="152" t="str">
        <f>IF(H21=0,"",'Ark1'!V6091)</f>
        <v/>
      </c>
      <c r="Y21" s="54"/>
      <c r="Z21" s="317"/>
      <c r="AA21" s="152"/>
      <c r="AB21" s="152"/>
      <c r="AC21" s="317"/>
      <c r="AD21" s="316"/>
      <c r="AE21"/>
      <c r="AH21" s="11"/>
      <c r="AI21" s="11"/>
    </row>
    <row r="22" spans="1:36" x14ac:dyDescent="0.5">
      <c r="A22" s="54"/>
      <c r="B22" s="2">
        <f>+'Ark1'!C6092</f>
        <v>2022</v>
      </c>
      <c r="C22" s="2">
        <f>+'Ark1'!J6092</f>
        <v>103</v>
      </c>
      <c r="D22" s="2" t="s">
        <v>37</v>
      </c>
      <c r="E22" s="2">
        <f>+'Ark1'!D6092</f>
        <v>12</v>
      </c>
      <c r="F22" s="2" t="s">
        <v>524</v>
      </c>
      <c r="G22" s="20">
        <f>+'Ark1'!Q6092</f>
        <v>0</v>
      </c>
      <c r="H22" s="337">
        <f>+'Ark1'!R6092</f>
        <v>0</v>
      </c>
      <c r="I22" s="359" t="str">
        <f>IF(H22=0,"",'Ark1'!S6092)</f>
        <v/>
      </c>
      <c r="J22" s="107"/>
      <c r="K22" s="152" t="str">
        <f>IF(G22=0,"",100*H22/Måned!$G21)</f>
        <v/>
      </c>
      <c r="L22" s="107"/>
      <c r="M22" s="152" t="str">
        <f>+IF(H22=0,"",'Ark1'!AA6092)</f>
        <v/>
      </c>
      <c r="N22" s="152">
        <f>+IF(I22=0,"",'Ark1'!AB6092)</f>
        <v>0</v>
      </c>
      <c r="O22" s="119" t="str">
        <f>IF(H22=0,"",'Ark1'!U6092)</f>
        <v/>
      </c>
      <c r="P22" s="152" t="str">
        <f>IF(H22=0,"",'Ark1'!W6092)</f>
        <v/>
      </c>
      <c r="Q22" s="138"/>
      <c r="R22" s="152" t="str">
        <f>IF(H22=0,"",'Ark1'!X6092)</f>
        <v/>
      </c>
      <c r="S22" s="152" t="str">
        <f>IF(H22=0,"",'Ark1'!Y6092)</f>
        <v/>
      </c>
      <c r="T22" s="152" t="str">
        <f>IF(H22=0,"",'Ark1'!Z6092)</f>
        <v/>
      </c>
      <c r="U22" s="107"/>
      <c r="V22" s="97" t="str">
        <f t="shared" si="0"/>
        <v/>
      </c>
      <c r="W22" s="309" t="str">
        <f>IF(H22=0,"",'Ark1'!T6092)</f>
        <v/>
      </c>
      <c r="X22" s="152" t="str">
        <f>IF(H22=0,"",'Ark1'!V6092)</f>
        <v/>
      </c>
      <c r="Y22" s="54"/>
      <c r="Z22" s="317"/>
      <c r="AA22" s="152"/>
      <c r="AB22" s="152"/>
      <c r="AC22" s="317"/>
      <c r="AD22" s="316"/>
      <c r="AE22"/>
      <c r="AH22" s="11"/>
      <c r="AI22" s="11"/>
    </row>
    <row r="23" spans="1:36" x14ac:dyDescent="0.5">
      <c r="A23" s="54"/>
      <c r="B23" s="54"/>
      <c r="C23" s="54"/>
      <c r="D23" s="54"/>
      <c r="E23" s="54"/>
      <c r="F23" s="54"/>
      <c r="G23" s="54"/>
      <c r="H23" s="340"/>
      <c r="I23" s="340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107"/>
      <c r="V23" s="54"/>
      <c r="W23" s="54"/>
      <c r="X23" s="54"/>
      <c r="Y23" s="54"/>
      <c r="Z23" s="317"/>
      <c r="AA23" s="152"/>
      <c r="AB23" s="152"/>
      <c r="AC23" s="317"/>
      <c r="AD23" s="316"/>
      <c r="AE23"/>
      <c r="AH23" s="11"/>
      <c r="AI23" s="11"/>
    </row>
    <row r="24" spans="1:36" x14ac:dyDescent="0.5">
      <c r="A24" s="54"/>
      <c r="B24" s="2">
        <f>+'Ark1'!C6093</f>
        <v>2022</v>
      </c>
      <c r="C24" s="2">
        <f>+'Ark1'!J6093</f>
        <v>106</v>
      </c>
      <c r="D24" s="2" t="s">
        <v>38</v>
      </c>
      <c r="E24" s="2">
        <f>+'Ark1'!D6093</f>
        <v>1</v>
      </c>
      <c r="F24" s="2" t="s">
        <v>514</v>
      </c>
      <c r="G24" s="20">
        <f>+'Ark1'!Q6093</f>
        <v>5</v>
      </c>
      <c r="H24" s="337">
        <f>+'Ark1'!R6093</f>
        <v>95</v>
      </c>
      <c r="I24" s="359">
        <f>IF(H24=0,"",'Ark1'!S6093)</f>
        <v>95</v>
      </c>
      <c r="J24" s="107"/>
      <c r="K24" s="152">
        <f>IF(G24=0,"",100*H24/Måned!$G10)</f>
        <v>3.1635031635031634</v>
      </c>
      <c r="L24" s="107"/>
      <c r="M24" s="152">
        <f>+IF(H24=0,"",'Ark1'!AA6093)</f>
        <v>3.163503163503163</v>
      </c>
      <c r="N24" s="152">
        <f>+IF(I24=0,"",'Ark1'!AB6093)</f>
        <v>3.2173027489173944</v>
      </c>
      <c r="O24" s="119">
        <f>IF(H24=0,"",'Ark1'!U6093)</f>
        <v>61.631578947368403</v>
      </c>
      <c r="P24" s="152">
        <f>IF(H24=0,"",'Ark1'!W6093)</f>
        <v>87.370526315789505</v>
      </c>
      <c r="Q24" s="138"/>
      <c r="R24" s="152">
        <f>IF(H24=0,"",'Ark1'!X6093)</f>
        <v>6.4207045634734463</v>
      </c>
      <c r="S24" s="152">
        <f>IF(H24=0,"",'Ark1'!Y6093)</f>
        <v>2.2197801293630346</v>
      </c>
      <c r="T24" s="152">
        <f>IF(H24=0,"",'Ark1'!Z6093)</f>
        <v>-39.987783351648631</v>
      </c>
      <c r="U24" s="107"/>
      <c r="V24" s="97">
        <f t="shared" ref="V24" si="1">+(IF(H24=0,"",I24/G24))</f>
        <v>19</v>
      </c>
      <c r="W24" s="309">
        <f>IF(H24=0,"",'Ark1'!T6093)</f>
        <v>16.557894736842101</v>
      </c>
      <c r="X24" s="152">
        <f>IF(H24=0,"",'Ark1'!V6093)</f>
        <v>94.65929178308717</v>
      </c>
      <c r="Y24" s="54"/>
      <c r="Z24" s="317"/>
      <c r="AA24" s="152"/>
      <c r="AB24" s="152"/>
      <c r="AC24" s="317"/>
      <c r="AD24" s="316"/>
      <c r="AE24"/>
      <c r="AH24" s="11"/>
      <c r="AI24" s="11"/>
    </row>
    <row r="25" spans="1:36" x14ac:dyDescent="0.5">
      <c r="A25" s="54"/>
      <c r="B25" s="2">
        <f>+'Ark1'!C6094</f>
        <v>2022</v>
      </c>
      <c r="C25" s="2">
        <f>+'Ark1'!J6094</f>
        <v>106</v>
      </c>
      <c r="D25" s="2" t="s">
        <v>38</v>
      </c>
      <c r="E25" s="2">
        <f>+'Ark1'!D6094</f>
        <v>2</v>
      </c>
      <c r="F25" s="2" t="s">
        <v>515</v>
      </c>
      <c r="G25" s="20">
        <f>+'Ark1'!Q6094</f>
        <v>4</v>
      </c>
      <c r="H25" s="337">
        <f>+'Ark1'!R6094</f>
        <v>201</v>
      </c>
      <c r="I25" s="359">
        <f>IF(H25=0,"",'Ark1'!S6094)</f>
        <v>201</v>
      </c>
      <c r="J25" s="107"/>
      <c r="K25" s="152">
        <f>IF(G25=0,"",100*H25/Måned!$G11)</f>
        <v>8.3889816360600999</v>
      </c>
      <c r="L25" s="107"/>
      <c r="M25" s="152">
        <f>+IF(H25=0,"",'Ark1'!AA6094)</f>
        <v>8.3889816360600999</v>
      </c>
      <c r="N25" s="152">
        <f>+IF(I25=0,"",'Ark1'!AB6094)</f>
        <v>8.3970450270096393</v>
      </c>
      <c r="O25" s="119">
        <f>IF(H25=0,"",'Ark1'!U6094)</f>
        <v>61.537313432835802</v>
      </c>
      <c r="P25" s="152">
        <f>IF(H25=0,"",'Ark1'!W6094)</f>
        <v>86.477114427860684</v>
      </c>
      <c r="Q25" s="138"/>
      <c r="R25" s="152">
        <f>IF(H25=0,"",'Ark1'!X6094)</f>
        <v>6.279966856065001</v>
      </c>
      <c r="S25" s="152">
        <f>IF(H25=0,"",'Ark1'!Y6094)</f>
        <v>2.0756466944705996</v>
      </c>
      <c r="T25" s="152">
        <f>IF(H25=0,"",'Ark1'!Z6094)</f>
        <v>-36.603668041428378</v>
      </c>
      <c r="U25" s="107"/>
      <c r="V25" s="97">
        <f t="shared" ref="V25:V37" si="2">+(IF(H25=0,"",I25/G25))</f>
        <v>50.25</v>
      </c>
      <c r="W25" s="309">
        <f>IF(H25=0,"",'Ark1'!T6094)</f>
        <v>16.597014925373134</v>
      </c>
      <c r="X25" s="152">
        <f>IF(H25=0,"",'Ark1'!V6094)</f>
        <v>93.691348242535909</v>
      </c>
      <c r="Y25" s="54"/>
      <c r="Z25" s="317"/>
      <c r="AA25" s="152"/>
      <c r="AB25" s="152"/>
      <c r="AC25" s="317"/>
      <c r="AD25" s="316"/>
      <c r="AE25"/>
      <c r="AH25" s="11"/>
      <c r="AI25" s="11"/>
    </row>
    <row r="26" spans="1:36" x14ac:dyDescent="0.5">
      <c r="A26" s="54"/>
      <c r="B26" s="2">
        <f>+'Ark1'!C6095</f>
        <v>2022</v>
      </c>
      <c r="C26" s="2">
        <f>+'Ark1'!J6095</f>
        <v>106</v>
      </c>
      <c r="D26" s="2" t="s">
        <v>38</v>
      </c>
      <c r="E26" s="2">
        <f>+'Ark1'!D6095</f>
        <v>3</v>
      </c>
      <c r="F26" s="2" t="s">
        <v>516</v>
      </c>
      <c r="G26" s="20">
        <f>+'Ark1'!Q6095</f>
        <v>5</v>
      </c>
      <c r="H26" s="337">
        <f>+'Ark1'!R6095</f>
        <v>111</v>
      </c>
      <c r="I26" s="359">
        <f>IF(H26=0,"",'Ark1'!S6095)</f>
        <v>111</v>
      </c>
      <c r="J26" s="107"/>
      <c r="K26" s="152">
        <f>IF(G26=0,"",100*H26/Måned!$G12)</f>
        <v>5.4733727810650885</v>
      </c>
      <c r="L26" s="107"/>
      <c r="M26" s="152">
        <f>+IF(H26=0,"",'Ark1'!AA6095)</f>
        <v>5.4733727810650876</v>
      </c>
      <c r="N26" s="152">
        <f>+IF(I26=0,"",'Ark1'!AB6095)</f>
        <v>5.7604069060823351</v>
      </c>
      <c r="O26" s="119">
        <f>IF(H26=0,"",'Ark1'!U6095)</f>
        <v>61.144144144144143</v>
      </c>
      <c r="P26" s="152">
        <f>IF(H26=0,"",'Ark1'!W6095)</f>
        <v>89.112612612612509</v>
      </c>
      <c r="Q26" s="138"/>
      <c r="R26" s="152">
        <f>IF(H26=0,"",'Ark1'!X6095)</f>
        <v>8.6242912451150104</v>
      </c>
      <c r="S26" s="152">
        <f>IF(H26=0,"",'Ark1'!Y6095)</f>
        <v>1.8249859772230057</v>
      </c>
      <c r="T26" s="152">
        <f>IF(H26=0,"",'Ark1'!Z6095)</f>
        <v>-22.054393291772648</v>
      </c>
      <c r="U26" s="107"/>
      <c r="V26" s="97">
        <f t="shared" si="2"/>
        <v>22.2</v>
      </c>
      <c r="W26" s="309">
        <f>IF(H26=0,"",'Ark1'!T6095)</f>
        <v>16.405405405405411</v>
      </c>
      <c r="X26" s="152">
        <f>IF(H26=0,"",'Ark1'!V6095)</f>
        <v>96.546709222765571</v>
      </c>
      <c r="Y26" s="54"/>
      <c r="Z26" s="317"/>
      <c r="AA26" s="152"/>
      <c r="AB26" s="152"/>
      <c r="AC26" s="317"/>
      <c r="AD26" s="313"/>
      <c r="AE26"/>
      <c r="AG26" s="316"/>
      <c r="AH26"/>
      <c r="AI26"/>
      <c r="AJ26"/>
    </row>
    <row r="27" spans="1:36" x14ac:dyDescent="0.5">
      <c r="A27" s="54"/>
      <c r="B27" s="2">
        <f>+'Ark1'!C6096</f>
        <v>2022</v>
      </c>
      <c r="C27" s="2">
        <f>+'Ark1'!J6096</f>
        <v>106</v>
      </c>
      <c r="D27" s="2" t="s">
        <v>38</v>
      </c>
      <c r="E27" s="2">
        <f>+'Ark1'!D6096</f>
        <v>4</v>
      </c>
      <c r="F27" s="2" t="s">
        <v>517</v>
      </c>
      <c r="G27" s="20">
        <f>+'Ark1'!Q6096</f>
        <v>6</v>
      </c>
      <c r="H27" s="337">
        <f>+'Ark1'!R6096</f>
        <v>160</v>
      </c>
      <c r="I27" s="359">
        <f>IF(H27=0,"",'Ark1'!S6096)</f>
        <v>160</v>
      </c>
      <c r="J27" s="107"/>
      <c r="K27" s="152">
        <f>IF(G27=0,"",100*H27/Måned!$G13)</f>
        <v>7.0175438596491224</v>
      </c>
      <c r="L27" s="107"/>
      <c r="M27" s="152">
        <f>+IF(H27=0,"",'Ark1'!AA6096)</f>
        <v>7.0175438596491215</v>
      </c>
      <c r="N27" s="152">
        <f>+IF(I27=0,"",'Ark1'!AB6096)</f>
        <v>7.3240541458404049</v>
      </c>
      <c r="O27" s="119">
        <f>IF(H27=0,"",'Ark1'!U6096)</f>
        <v>61.762500000000003</v>
      </c>
      <c r="P27" s="152">
        <f>IF(H27=0,"",'Ark1'!W6096)</f>
        <v>87.881874999999937</v>
      </c>
      <c r="Q27" s="138"/>
      <c r="R27" s="152">
        <f>IF(H27=0,"",'Ark1'!X6096)</f>
        <v>5.1726790915718999</v>
      </c>
      <c r="S27" s="152">
        <f>IF(H27=0,"",'Ark1'!Y6096)</f>
        <v>1.6065782738478245</v>
      </c>
      <c r="T27" s="152">
        <f>IF(H27=0,"",'Ark1'!Z6096)</f>
        <v>-24.456713971723236</v>
      </c>
      <c r="U27" s="107"/>
      <c r="V27" s="97">
        <f t="shared" si="2"/>
        <v>26.666666666666668</v>
      </c>
      <c r="W27" s="309">
        <f>IF(H27=0,"",'Ark1'!T6096)</f>
        <v>16.793749999999999</v>
      </c>
      <c r="X27" s="152">
        <f>IF(H27=0,"",'Ark1'!V6096)</f>
        <v>95.213299024918811</v>
      </c>
      <c r="Y27" s="54"/>
      <c r="Z27" s="317"/>
      <c r="AA27" s="97"/>
      <c r="AB27" s="152"/>
      <c r="AC27" s="317"/>
      <c r="AD27" s="313"/>
      <c r="AE27"/>
      <c r="AF27"/>
      <c r="AG27"/>
      <c r="AH27"/>
      <c r="AI27"/>
      <c r="AJ27"/>
    </row>
    <row r="28" spans="1:36" x14ac:dyDescent="0.5">
      <c r="A28" s="54"/>
      <c r="B28" s="2">
        <f>+'Ark1'!C6097</f>
        <v>2022</v>
      </c>
      <c r="C28" s="2">
        <f>+'Ark1'!J6097</f>
        <v>106</v>
      </c>
      <c r="D28" s="2" t="s">
        <v>38</v>
      </c>
      <c r="E28" s="2">
        <f>+'Ark1'!D6097</f>
        <v>5</v>
      </c>
      <c r="F28" s="2" t="s">
        <v>385</v>
      </c>
      <c r="G28" s="20">
        <f>+'Ark1'!Q6097</f>
        <v>4</v>
      </c>
      <c r="H28" s="337">
        <f>+'Ark1'!R6097</f>
        <v>93</v>
      </c>
      <c r="I28" s="359">
        <f>IF(H28=0,"",'Ark1'!S6097)</f>
        <v>93</v>
      </c>
      <c r="J28" s="107"/>
      <c r="K28" s="152">
        <f>IF(G28=0,"",100*H28/Måned!$G14)</f>
        <v>3.7530266343825667</v>
      </c>
      <c r="L28" s="107"/>
      <c r="M28" s="152">
        <f>+IF(H28=0,"",'Ark1'!AA6097)</f>
        <v>3.753026634382568</v>
      </c>
      <c r="N28" s="152">
        <f>+IF(I28=0,"",'Ark1'!AB6097)</f>
        <v>3.9056733904403753</v>
      </c>
      <c r="O28" s="119">
        <f>IF(H28=0,"",'Ark1'!U6097)</f>
        <v>62.247311827956992</v>
      </c>
      <c r="P28" s="152">
        <f>IF(H28=0,"",'Ark1'!W6097)</f>
        <v>90.302150537634404</v>
      </c>
      <c r="Q28" s="138"/>
      <c r="R28" s="152">
        <f>IF(H28=0,"",'Ark1'!X6097)</f>
        <v>7.5417686881177985</v>
      </c>
      <c r="S28" s="152">
        <f>IF(H28=0,"",'Ark1'!Y6097)</f>
        <v>1.898816348786428</v>
      </c>
      <c r="T28" s="152">
        <f>IF(H28=0,"",'Ark1'!Z6097)</f>
        <v>-7.0618290192825324</v>
      </c>
      <c r="U28" s="107"/>
      <c r="V28" s="97">
        <f t="shared" si="2"/>
        <v>23.25</v>
      </c>
      <c r="W28" s="309">
        <f>IF(H28=0,"",'Ark1'!T6097)</f>
        <v>16.838709677419356</v>
      </c>
      <c r="X28" s="152">
        <f>IF(H28=0,"",'Ark1'!V6097)</f>
        <v>97.835482705996128</v>
      </c>
      <c r="Y28" s="54"/>
      <c r="Z28" s="317"/>
      <c r="AA28" s="97"/>
      <c r="AB28" s="152"/>
      <c r="AC28" s="317"/>
      <c r="AD28" s="313"/>
      <c r="AE28"/>
      <c r="AF28"/>
      <c r="AG28"/>
      <c r="AH28"/>
      <c r="AI28"/>
      <c r="AJ28"/>
    </row>
    <row r="29" spans="1:36" x14ac:dyDescent="0.5">
      <c r="A29" s="54"/>
      <c r="B29" s="2">
        <f>+'Ark1'!C6098</f>
        <v>2022</v>
      </c>
      <c r="C29" s="2">
        <f>+'Ark1'!J6098</f>
        <v>106</v>
      </c>
      <c r="D29" s="2" t="s">
        <v>38</v>
      </c>
      <c r="E29" s="2">
        <f>+'Ark1'!D6098</f>
        <v>6</v>
      </c>
      <c r="F29" s="2" t="s">
        <v>518</v>
      </c>
      <c r="G29" s="20">
        <f>+'Ark1'!Q6098</f>
        <v>5</v>
      </c>
      <c r="H29" s="337">
        <f>+'Ark1'!R6098</f>
        <v>76</v>
      </c>
      <c r="I29" s="359">
        <f>IF(H29=0,"",'Ark1'!S6098)</f>
        <v>76</v>
      </c>
      <c r="J29" s="107"/>
      <c r="K29" s="152">
        <f>IF(G29=0,"",100*H29/Måned!$G15)</f>
        <v>4.6088538508186776</v>
      </c>
      <c r="L29" s="107"/>
      <c r="M29" s="152">
        <f>+IF(H29=0,"",'Ark1'!AA6098)</f>
        <v>4.6088538508186758</v>
      </c>
      <c r="N29" s="152">
        <f>+IF(I29=0,"",'Ark1'!AB6098)</f>
        <v>4.5789018428246866</v>
      </c>
      <c r="O29" s="119">
        <f>IF(H29=0,"",'Ark1'!U6098)</f>
        <v>61.421052631578959</v>
      </c>
      <c r="P29" s="152">
        <f>IF(H29=0,"",'Ark1'!W6098)</f>
        <v>85.046052631578945</v>
      </c>
      <c r="Q29" s="138"/>
      <c r="R29" s="152">
        <f>IF(H29=0,"",'Ark1'!X6098)</f>
        <v>6.2237753136761587</v>
      </c>
      <c r="S29" s="152">
        <f>IF(H29=0,"",'Ark1'!Y6098)</f>
        <v>2.5918046846832392</v>
      </c>
      <c r="T29" s="152">
        <f>IF(H29=0,"",'Ark1'!Z6098)</f>
        <v>-32.91133093246949</v>
      </c>
      <c r="U29" s="107"/>
      <c r="V29" s="97">
        <f t="shared" si="2"/>
        <v>15.2</v>
      </c>
      <c r="W29" s="309">
        <f>IF(H29=0,"",'Ark1'!T6098)</f>
        <v>16.25</v>
      </c>
      <c r="X29" s="152">
        <f>IF(H29=0,"",'Ark1'!V6098)</f>
        <v>92.140902092718235</v>
      </c>
      <c r="Y29" s="54"/>
      <c r="Z29" s="317"/>
      <c r="AA29" s="97"/>
      <c r="AB29" s="152"/>
      <c r="AC29" s="317"/>
      <c r="AD29" s="313"/>
      <c r="AE29"/>
      <c r="AF29"/>
      <c r="AG29"/>
      <c r="AH29"/>
      <c r="AI29"/>
      <c r="AJ29"/>
    </row>
    <row r="30" spans="1:36" x14ac:dyDescent="0.5">
      <c r="A30" s="54"/>
      <c r="B30" s="2">
        <f>+'Ark1'!C6099</f>
        <v>2022</v>
      </c>
      <c r="C30" s="2">
        <f>+'Ark1'!J6099</f>
        <v>106</v>
      </c>
      <c r="D30" s="2" t="s">
        <v>38</v>
      </c>
      <c r="E30" s="2">
        <f>+'Ark1'!D6099</f>
        <v>7</v>
      </c>
      <c r="F30" s="2" t="s">
        <v>519</v>
      </c>
      <c r="G30" s="20">
        <f>+'Ark1'!Q6099</f>
        <v>4</v>
      </c>
      <c r="H30" s="337">
        <f>+'Ark1'!R6099</f>
        <v>72</v>
      </c>
      <c r="I30" s="359">
        <f>IF(H30=0,"",'Ark1'!S6099)</f>
        <v>72</v>
      </c>
      <c r="J30" s="107"/>
      <c r="K30" s="152">
        <f>IF(G30=0,"",100*H30/Måned!$G16)</f>
        <v>3.2403240324032403</v>
      </c>
      <c r="L30" s="107"/>
      <c r="M30" s="152">
        <f>+IF(H30=0,"",'Ark1'!AA6099)</f>
        <v>3.2403240324032394</v>
      </c>
      <c r="N30" s="152">
        <f>+IF(I30=0,"",'Ark1'!AB6099)</f>
        <v>3.0886175534092044</v>
      </c>
      <c r="O30" s="119">
        <f>IF(H30=0,"",'Ark1'!U6099)</f>
        <v>61.777777777777779</v>
      </c>
      <c r="P30" s="152">
        <f>IF(H30=0,"",'Ark1'!W6099)</f>
        <v>80.699999999999989</v>
      </c>
      <c r="Q30" s="138"/>
      <c r="R30" s="152">
        <f>IF(H30=0,"",'Ark1'!X6099)</f>
        <v>6.2353829072480087</v>
      </c>
      <c r="S30" s="152">
        <f>IF(H30=0,"",'Ark1'!Y6099)</f>
        <v>2.0153730163574282</v>
      </c>
      <c r="T30" s="152">
        <f>IF(H30=0,"",'Ark1'!Z6099)</f>
        <v>-36.748581975927891</v>
      </c>
      <c r="U30" s="107"/>
      <c r="V30" s="97">
        <f t="shared" si="2"/>
        <v>18</v>
      </c>
      <c r="W30" s="309">
        <f>IF(H30=0,"",'Ark1'!T6099)</f>
        <v>16.583333333333329</v>
      </c>
      <c r="X30" s="152">
        <f>IF(H30=0,"",'Ark1'!V6099)</f>
        <v>87.432286023835317</v>
      </c>
      <c r="Y30" s="54"/>
      <c r="Z30" s="317"/>
      <c r="AA30" s="97"/>
      <c r="AB30" s="152"/>
      <c r="AC30" s="317"/>
      <c r="AD30" s="313"/>
      <c r="AE30"/>
      <c r="AF30"/>
      <c r="AG30"/>
      <c r="AH30"/>
      <c r="AI30"/>
      <c r="AJ30"/>
    </row>
    <row r="31" spans="1:36" x14ac:dyDescent="0.5">
      <c r="A31" s="54"/>
      <c r="B31" s="2">
        <f>+'Ark1'!C6100</f>
        <v>2022</v>
      </c>
      <c r="C31" s="2">
        <f>+'Ark1'!J6100</f>
        <v>106</v>
      </c>
      <c r="D31" s="2" t="s">
        <v>38</v>
      </c>
      <c r="E31" s="2">
        <f>+'Ark1'!D6100</f>
        <v>8</v>
      </c>
      <c r="F31" s="2" t="s">
        <v>520</v>
      </c>
      <c r="G31" s="20">
        <f>+'Ark1'!Q6100</f>
        <v>4</v>
      </c>
      <c r="H31" s="337">
        <f>+'Ark1'!R6100</f>
        <v>139</v>
      </c>
      <c r="I31" s="359">
        <f>IF(H31=0,"",'Ark1'!S6100)</f>
        <v>139</v>
      </c>
      <c r="J31" s="107"/>
      <c r="K31" s="152">
        <f>IF(G31=0,"",100*H31/Måned!$G17)</f>
        <v>4.9186128803963198</v>
      </c>
      <c r="L31" s="107"/>
      <c r="M31" s="152">
        <f>+IF(H31=0,"",'Ark1'!AA6100)</f>
        <v>4.9186128803963198</v>
      </c>
      <c r="N31" s="152">
        <f>+IF(I31=0,"",'Ark1'!AB6100)</f>
        <v>4.9592797823862194</v>
      </c>
      <c r="O31" s="119">
        <f>IF(H31=0,"",'Ark1'!U6100)</f>
        <v>61.410071942446059</v>
      </c>
      <c r="P31" s="152">
        <f>IF(H31=0,"",'Ark1'!W6100)</f>
        <v>86.632374100719488</v>
      </c>
      <c r="Q31" s="138"/>
      <c r="R31" s="152">
        <f>IF(H31=0,"",'Ark1'!X6100)</f>
        <v>7.6068240456500673</v>
      </c>
      <c r="S31" s="152">
        <f>IF(H31=0,"",'Ark1'!Y6100)</f>
        <v>1.6129554162096755</v>
      </c>
      <c r="T31" s="152">
        <f>IF(H31=0,"",'Ark1'!Z6100)</f>
        <v>-46.136945010077746</v>
      </c>
      <c r="U31" s="107"/>
      <c r="V31" s="97">
        <f t="shared" si="2"/>
        <v>34.75</v>
      </c>
      <c r="W31" s="309">
        <f>IF(H31=0,"",'Ark1'!T6100)</f>
        <v>16.697841726618705</v>
      </c>
      <c r="X31" s="152">
        <f>IF(H31=0,"",'Ark1'!V6100)</f>
        <v>93.85956023913262</v>
      </c>
      <c r="Y31" s="54"/>
      <c r="Z31" s="317"/>
      <c r="AA31" s="97"/>
      <c r="AB31" s="152"/>
      <c r="AC31" s="317"/>
      <c r="AD31" s="313"/>
      <c r="AE31"/>
      <c r="AF31"/>
      <c r="AG31"/>
      <c r="AH31"/>
      <c r="AI31"/>
      <c r="AJ31"/>
    </row>
    <row r="32" spans="1:36" x14ac:dyDescent="0.5">
      <c r="A32" s="54"/>
      <c r="B32" s="2">
        <f>+'Ark1'!C6101</f>
        <v>2022</v>
      </c>
      <c r="C32" s="2">
        <f>+'Ark1'!J6101</f>
        <v>106</v>
      </c>
      <c r="D32" s="2" t="s">
        <v>38</v>
      </c>
      <c r="E32" s="2">
        <f>+'Ark1'!D6101</f>
        <v>9</v>
      </c>
      <c r="F32" s="2" t="s">
        <v>521</v>
      </c>
      <c r="G32" s="20">
        <f>+'Ark1'!Q6101</f>
        <v>1</v>
      </c>
      <c r="H32" s="337">
        <f>+'Ark1'!R6101</f>
        <v>2</v>
      </c>
      <c r="I32" s="359">
        <f>IF(H32=0,"",'Ark1'!S6101)</f>
        <v>2</v>
      </c>
      <c r="J32" s="107"/>
      <c r="K32" s="152">
        <f>IF(G32=0,"",100*H32/Måned!$G18)</f>
        <v>7.5159714393085303E-2</v>
      </c>
      <c r="L32" s="107"/>
      <c r="M32" s="152">
        <f>+IF(H32=0,"",'Ark1'!AA6101)</f>
        <v>7.5159714393085345E-2</v>
      </c>
      <c r="N32" s="152">
        <f>+IF(I32=0,"",'Ark1'!AB6101)</f>
        <v>6.932897468361586E-2</v>
      </c>
      <c r="O32" s="119">
        <f>IF(H32=0,"",'Ark1'!U6101)</f>
        <v>58</v>
      </c>
      <c r="P32" s="152">
        <f>IF(H32=0,"",'Ark1'!W6101)</f>
        <v>79.7</v>
      </c>
      <c r="Q32" s="138"/>
      <c r="R32" s="152">
        <f>IF(H32=0,"",'Ark1'!X6101)</f>
        <v>7.099999999999989</v>
      </c>
      <c r="S32" s="152">
        <f>IF(H32=0,"",'Ark1'!Y6101)</f>
        <v>2</v>
      </c>
      <c r="T32" s="152">
        <f>IF(H32=0,"",'Ark1'!Z6101)</f>
        <v>-99.999999999998877</v>
      </c>
      <c r="U32" s="107"/>
      <c r="V32" s="97">
        <f t="shared" si="2"/>
        <v>2</v>
      </c>
      <c r="W32" s="309">
        <f>IF(H32=0,"",'Ark1'!T6101)</f>
        <v>15.5</v>
      </c>
      <c r="X32" s="152">
        <f>IF(H32=0,"",'Ark1'!V6101)</f>
        <v>86.34886240520045</v>
      </c>
      <c r="Y32" s="54"/>
      <c r="Z32" s="317"/>
      <c r="AA32" s="97"/>
      <c r="AB32" s="152"/>
      <c r="AC32" s="317"/>
      <c r="AD32" s="313"/>
      <c r="AE32"/>
      <c r="AF32"/>
      <c r="AG32"/>
      <c r="AH32"/>
      <c r="AI32"/>
      <c r="AJ32"/>
    </row>
    <row r="33" spans="1:36" x14ac:dyDescent="0.5">
      <c r="A33" s="54"/>
      <c r="B33" s="2">
        <f>+'Ark1'!C6102</f>
        <v>2022</v>
      </c>
      <c r="C33" s="2">
        <f>+'Ark1'!J6102</f>
        <v>106</v>
      </c>
      <c r="D33" s="2" t="s">
        <v>38</v>
      </c>
      <c r="E33" s="2">
        <f>+'Ark1'!D6102</f>
        <v>10</v>
      </c>
      <c r="F33" s="2" t="s">
        <v>522</v>
      </c>
      <c r="G33" s="20">
        <f>+'Ark1'!Q6102</f>
        <v>3</v>
      </c>
      <c r="H33" s="337">
        <f>+'Ark1'!R6102</f>
        <v>50</v>
      </c>
      <c r="I33" s="359">
        <f>IF(H33=0,"",'Ark1'!S6102)</f>
        <v>50</v>
      </c>
      <c r="J33" s="107"/>
      <c r="K33" s="152">
        <f>IF(G33=0,"",100*H33/Måned!$G19)</f>
        <v>2.2153300841825434</v>
      </c>
      <c r="L33" s="107"/>
      <c r="M33" s="152">
        <f>+IF(H33=0,"",'Ark1'!AA6102)</f>
        <v>2.2153300841825434</v>
      </c>
      <c r="N33" s="152">
        <f>+IF(I33=0,"",'Ark1'!AB6102)</f>
        <v>2.2698771576267358</v>
      </c>
      <c r="O33" s="119">
        <f>IF(H33=0,"",'Ark1'!U6102)</f>
        <v>60.92</v>
      </c>
      <c r="P33" s="152">
        <f>IF(H33=0,"",'Ark1'!W6102)</f>
        <v>89.813999999999979</v>
      </c>
      <c r="Q33" s="138"/>
      <c r="R33" s="152">
        <f>IF(H33=0,"",'Ark1'!X6102)</f>
        <v>5.7783392077656526</v>
      </c>
      <c r="S33" s="152">
        <f>IF(H33=0,"",'Ark1'!Y6102)</f>
        <v>1.8956792977716088</v>
      </c>
      <c r="T33" s="152">
        <f>IF(H33=0,"",'Ark1'!Z6102)</f>
        <v>-47.388513862126942</v>
      </c>
      <c r="U33" s="107"/>
      <c r="V33" s="97">
        <f t="shared" si="2"/>
        <v>16.666666666666668</v>
      </c>
      <c r="W33" s="309">
        <f>IF(H33=0,"",'Ark1'!T6102)</f>
        <v>16.399999999999999</v>
      </c>
      <c r="X33" s="152">
        <f>IF(H33=0,"",'Ark1'!V6102)</f>
        <v>97.306608884073682</v>
      </c>
      <c r="Y33" s="54"/>
      <c r="Z33" s="317"/>
      <c r="AA33" s="97"/>
      <c r="AB33" s="152"/>
      <c r="AC33" s="317"/>
      <c r="AD33" s="313"/>
      <c r="AE33"/>
      <c r="AF33"/>
      <c r="AG33"/>
      <c r="AH33"/>
      <c r="AI33"/>
      <c r="AJ33"/>
    </row>
    <row r="34" spans="1:36" x14ac:dyDescent="0.5">
      <c r="A34" s="54"/>
      <c r="B34" s="2">
        <f>+'Ark1'!C6103</f>
        <v>2022</v>
      </c>
      <c r="C34" s="2">
        <f>+'Ark1'!J6103</f>
        <v>106</v>
      </c>
      <c r="D34" s="2" t="s">
        <v>38</v>
      </c>
      <c r="E34" s="2">
        <f>+'Ark1'!D6103</f>
        <v>11</v>
      </c>
      <c r="F34" s="2" t="s">
        <v>523</v>
      </c>
      <c r="G34" s="20">
        <f>+'Ark1'!Q6103</f>
        <v>4</v>
      </c>
      <c r="H34" s="337">
        <f>+'Ark1'!R6103</f>
        <v>52</v>
      </c>
      <c r="I34" s="359">
        <f>IF(H34=0,"",'Ark1'!S6103)</f>
        <v>52</v>
      </c>
      <c r="J34" s="107"/>
      <c r="K34" s="152">
        <f>IF(G34=0,"",100*H34/Måned!$G20)</f>
        <v>1.961523953225198</v>
      </c>
      <c r="L34" s="107"/>
      <c r="M34" s="152">
        <f>+IF(H34=0,"",'Ark1'!AA6103)</f>
        <v>1.9615239532251985</v>
      </c>
      <c r="N34" s="152">
        <f>+IF(I34=0,"",'Ark1'!AB6103)</f>
        <v>2.0440174544131198</v>
      </c>
      <c r="O34" s="119">
        <f>IF(H34=0,"",'Ark1'!U6103)</f>
        <v>59.942307692307693</v>
      </c>
      <c r="P34" s="152">
        <f>IF(H34=0,"",'Ark1'!W6103)</f>
        <v>89.865384615384656</v>
      </c>
      <c r="Q34" s="138"/>
      <c r="R34" s="152">
        <f>IF(H34=0,"",'Ark1'!X6103)</f>
        <v>5.5356496601357854</v>
      </c>
      <c r="S34" s="152">
        <f>IF(H34=0,"",'Ark1'!Y6103)</f>
        <v>1.8853020726996781</v>
      </c>
      <c r="T34" s="152">
        <f>IF(H34=0,"",'Ark1'!Z6103)</f>
        <v>1.0127587299543661</v>
      </c>
      <c r="U34" s="107"/>
      <c r="V34" s="97">
        <f t="shared" si="2"/>
        <v>13</v>
      </c>
      <c r="W34" s="309">
        <f>IF(H34=0,"",'Ark1'!T6103)</f>
        <v>15.61538461538462</v>
      </c>
      <c r="X34" s="152">
        <f>IF(H34=0,"",'Ark1'!V6103)</f>
        <v>97.362280190015866</v>
      </c>
      <c r="Y34" s="54"/>
      <c r="Z34" s="317"/>
      <c r="AA34" s="97"/>
      <c r="AB34" s="152"/>
      <c r="AC34" s="317"/>
      <c r="AD34" s="313"/>
      <c r="AE34"/>
      <c r="AF34"/>
      <c r="AG34"/>
      <c r="AH34"/>
      <c r="AI34"/>
      <c r="AJ34"/>
    </row>
    <row r="35" spans="1:36" x14ac:dyDescent="0.5">
      <c r="A35" s="54"/>
      <c r="B35" s="2">
        <f>+'Ark1'!C6104</f>
        <v>2022</v>
      </c>
      <c r="C35" s="2">
        <f>+'Ark1'!J6104</f>
        <v>106</v>
      </c>
      <c r="D35" s="2" t="s">
        <v>38</v>
      </c>
      <c r="E35" s="2">
        <f>+'Ark1'!D6104</f>
        <v>12</v>
      </c>
      <c r="F35" s="2" t="s">
        <v>524</v>
      </c>
      <c r="G35" s="20">
        <f>+'Ark1'!Q6104</f>
        <v>3</v>
      </c>
      <c r="H35" s="337">
        <f>+'Ark1'!R6104</f>
        <v>11</v>
      </c>
      <c r="I35" s="359">
        <f>IF(H35=0,"",'Ark1'!S6104)</f>
        <v>11</v>
      </c>
      <c r="J35" s="107"/>
      <c r="K35" s="152">
        <f>IF(G35=0,"",100*H35/Måned!$G21)</f>
        <v>0.46728971962616822</v>
      </c>
      <c r="L35" s="107"/>
      <c r="M35" s="152">
        <f>+IF(H35=0,"",'Ark1'!AA6104)</f>
        <v>0.46728971962616805</v>
      </c>
      <c r="N35" s="152">
        <f>+IF(I35=0,"",'Ark1'!AB6104)</f>
        <v>0.48034885998550114</v>
      </c>
      <c r="O35" s="119">
        <f>IF(H35=0,"",'Ark1'!U6104)</f>
        <v>60.545454545454554</v>
      </c>
      <c r="P35" s="152">
        <f>IF(H35=0,"",'Ark1'!W6104)</f>
        <v>86.5</v>
      </c>
      <c r="Q35" s="138"/>
      <c r="R35" s="152">
        <f>IF(H35=0,"",'Ark1'!X6104)</f>
        <v>5.077400909914588</v>
      </c>
      <c r="S35" s="152">
        <f>IF(H35=0,"",'Ark1'!Y6104)</f>
        <v>1.6713433009863674</v>
      </c>
      <c r="T35" s="152">
        <f>IF(H35=0,"",'Ark1'!Z6104)</f>
        <v>-35.352011776781367</v>
      </c>
      <c r="U35" s="107"/>
      <c r="V35" s="97">
        <f t="shared" si="2"/>
        <v>3.6666666666666665</v>
      </c>
      <c r="W35" s="309">
        <f>IF(H35=0,"",'Ark1'!T6104)</f>
        <v>16.454545454545453</v>
      </c>
      <c r="X35" s="152">
        <f>IF(H35=0,"",'Ark1'!V6104)</f>
        <v>93.716143011917637</v>
      </c>
      <c r="Y35" s="54"/>
      <c r="Z35" s="317"/>
      <c r="AA35" s="97"/>
      <c r="AB35" s="152"/>
      <c r="AC35" s="317"/>
      <c r="AD35" s="313"/>
      <c r="AE35"/>
      <c r="AF35"/>
      <c r="AG35"/>
      <c r="AH35"/>
      <c r="AI35"/>
      <c r="AJ35"/>
    </row>
    <row r="36" spans="1:36" x14ac:dyDescent="0.5">
      <c r="A36" s="54"/>
      <c r="B36" s="54"/>
      <c r="C36" s="54"/>
      <c r="D36" s="54"/>
      <c r="E36" s="54"/>
      <c r="F36" s="54"/>
      <c r="G36" s="54"/>
      <c r="H36" s="340"/>
      <c r="I36" s="340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107"/>
      <c r="V36" s="54"/>
      <c r="W36" s="54"/>
      <c r="X36" s="54"/>
      <c r="Y36" s="54"/>
      <c r="Z36" s="317"/>
      <c r="AA36" s="97"/>
      <c r="AB36" s="152"/>
      <c r="AC36" s="317"/>
      <c r="AD36" s="313"/>
      <c r="AE36"/>
      <c r="AF36"/>
      <c r="AG36"/>
      <c r="AH36"/>
      <c r="AI36"/>
      <c r="AJ36"/>
    </row>
    <row r="37" spans="1:36" x14ac:dyDescent="0.5">
      <c r="A37" s="54"/>
      <c r="B37" s="2">
        <f>+'Ark1'!C6105</f>
        <v>2022</v>
      </c>
      <c r="C37" s="2">
        <f>+'Ark1'!J6105</f>
        <v>109</v>
      </c>
      <c r="D37" s="2" t="s">
        <v>61</v>
      </c>
      <c r="E37" s="2">
        <f>+'Ark1'!D6105</f>
        <v>1</v>
      </c>
      <c r="F37" s="2" t="s">
        <v>514</v>
      </c>
      <c r="G37" s="20">
        <f>+'Ark1'!Q6105</f>
        <v>11</v>
      </c>
      <c r="H37" s="337">
        <f>+'Ark1'!R6105</f>
        <v>807</v>
      </c>
      <c r="I37" s="359">
        <f>IF(H37=0,"",'Ark1'!S6105)</f>
        <v>807</v>
      </c>
      <c r="J37" s="107"/>
      <c r="K37" s="152">
        <f>IF(G37=0,"",100*H37/Måned!$G10)</f>
        <v>26.873126873126875</v>
      </c>
      <c r="L37" s="107"/>
      <c r="M37" s="152">
        <f>+IF(H37=0,"",'Ark1'!AA6105)</f>
        <v>26.873126873126875</v>
      </c>
      <c r="N37" s="152">
        <f>+IF(I37=0,"",'Ark1'!AB6105)</f>
        <v>26.749258652465599</v>
      </c>
      <c r="O37" s="119">
        <f>IF(H37=0,"",'Ark1'!U6105)</f>
        <v>60.11276332094176</v>
      </c>
      <c r="P37" s="152">
        <f>IF(H37=0,"",'Ark1'!W6105)</f>
        <v>85.513531598512998</v>
      </c>
      <c r="Q37" s="138"/>
      <c r="R37" s="152">
        <f>IF(H37=0,"",'Ark1'!X6105)</f>
        <v>10.079645496101149</v>
      </c>
      <c r="S37" s="152">
        <f>IF(H37=0,"",'Ark1'!Y6105)</f>
        <v>2.6311306030022674</v>
      </c>
      <c r="T37" s="152">
        <f>IF(H37=0,"",'Ark1'!Z6105)</f>
        <v>-27.222360655193821</v>
      </c>
      <c r="U37" s="107"/>
      <c r="V37" s="97">
        <f t="shared" si="2"/>
        <v>73.36363636363636</v>
      </c>
      <c r="W37" s="309">
        <f>IF(H37=0,"",'Ark1'!T6105)</f>
        <v>15.810408921933082</v>
      </c>
      <c r="X37" s="152">
        <f>IF(H37=0,"",'Ark1'!V6105)</f>
        <v>92.647379846709725</v>
      </c>
      <c r="Y37" s="54"/>
      <c r="Z37" s="316"/>
      <c r="AA37" s="313"/>
      <c r="AB37" s="152"/>
      <c r="AC37" s="317"/>
      <c r="AD37"/>
      <c r="AE37"/>
      <c r="AF37"/>
      <c r="AG37"/>
      <c r="AH37"/>
      <c r="AI37"/>
      <c r="AJ37"/>
    </row>
    <row r="38" spans="1:36" x14ac:dyDescent="0.5">
      <c r="A38" s="54"/>
      <c r="B38" s="2">
        <f>+'Ark1'!C6106</f>
        <v>2022</v>
      </c>
      <c r="C38" s="2">
        <f>+'Ark1'!J6106</f>
        <v>109</v>
      </c>
      <c r="D38" s="2" t="s">
        <v>61</v>
      </c>
      <c r="E38" s="2">
        <f>+'Ark1'!D6106</f>
        <v>2</v>
      </c>
      <c r="F38" s="2" t="s">
        <v>515</v>
      </c>
      <c r="G38" s="20">
        <f>+'Ark1'!Q6106</f>
        <v>10</v>
      </c>
      <c r="H38" s="337">
        <f>+'Ark1'!R6106</f>
        <v>428</v>
      </c>
      <c r="I38" s="359">
        <f>IF(H38=0,"",'Ark1'!S6106)</f>
        <v>428</v>
      </c>
      <c r="J38" s="107"/>
      <c r="K38" s="152">
        <f>IF(G38=0,"",100*H38/Måned!$G11)</f>
        <v>17.863105175292155</v>
      </c>
      <c r="L38" s="107"/>
      <c r="M38" s="152">
        <f>+IF(H38=0,"",'Ark1'!AA6106)</f>
        <v>17.863105175292155</v>
      </c>
      <c r="N38" s="152">
        <f>+IF(I38=0,"",'Ark1'!AB6106)</f>
        <v>18.089885903491879</v>
      </c>
      <c r="O38" s="119">
        <f>IF(H38=0,"",'Ark1'!U6106)</f>
        <v>59.820093457943955</v>
      </c>
      <c r="P38" s="152">
        <f>IF(H38=0,"",'Ark1'!W6106)</f>
        <v>87.490887850467274</v>
      </c>
      <c r="Q38" s="138"/>
      <c r="R38" s="152">
        <f>IF(H38=0,"",'Ark1'!X6106)</f>
        <v>8.5955207937848392</v>
      </c>
      <c r="S38" s="152">
        <f>IF(H38=0,"",'Ark1'!Y6106)</f>
        <v>2.5809995873247007</v>
      </c>
      <c r="T38" s="152">
        <f>IF(H38=0,"",'Ark1'!Z6106)</f>
        <v>-19.965904716954004</v>
      </c>
      <c r="U38" s="107"/>
      <c r="V38" s="97">
        <f t="shared" ref="V38:V50" si="3">+(IF(H38=0,"",I38/G38))</f>
        <v>42.8</v>
      </c>
      <c r="W38" s="309">
        <f>IF(H38=0,"",'Ark1'!T6106)</f>
        <v>15.73130841121495</v>
      </c>
      <c r="X38" s="152">
        <f>IF(H38=0,"",'Ark1'!V6106)</f>
        <v>94.789694312532191</v>
      </c>
      <c r="Y38" s="54"/>
      <c r="Z38" s="309"/>
      <c r="AA38" s="309"/>
      <c r="AB38" s="152"/>
      <c r="AC38" s="317"/>
      <c r="AD38" s="316"/>
      <c r="AE38"/>
      <c r="AF38"/>
      <c r="AG38"/>
      <c r="AH38"/>
      <c r="AI38"/>
      <c r="AJ38"/>
    </row>
    <row r="39" spans="1:36" x14ac:dyDescent="0.5">
      <c r="A39" s="54"/>
      <c r="B39" s="2">
        <f>+'Ark1'!C6107</f>
        <v>2022</v>
      </c>
      <c r="C39" s="2">
        <f>+'Ark1'!J6107</f>
        <v>109</v>
      </c>
      <c r="D39" s="2" t="s">
        <v>61</v>
      </c>
      <c r="E39" s="2">
        <f>+'Ark1'!D6107</f>
        <v>3</v>
      </c>
      <c r="F39" s="2" t="s">
        <v>516</v>
      </c>
      <c r="G39" s="20">
        <f>+'Ark1'!Q6107</f>
        <v>12</v>
      </c>
      <c r="H39" s="337">
        <f>+'Ark1'!R6107</f>
        <v>379</v>
      </c>
      <c r="I39" s="359">
        <f>IF(H39=0,"",'Ark1'!S6107)</f>
        <v>379</v>
      </c>
      <c r="J39" s="107"/>
      <c r="K39" s="152">
        <f>IF(G39=0,"",100*H39/Måned!$G12)</f>
        <v>18.68836291913215</v>
      </c>
      <c r="L39" s="107"/>
      <c r="M39" s="152">
        <f>+IF(H39=0,"",'Ark1'!AA6107)</f>
        <v>18.688362919132153</v>
      </c>
      <c r="N39" s="152">
        <f>+IF(I39=0,"",'Ark1'!AB6107)</f>
        <v>19.316799376642606</v>
      </c>
      <c r="O39" s="119">
        <f>IF(H39=0,"",'Ark1'!U6107)</f>
        <v>60.601583113456485</v>
      </c>
      <c r="P39" s="152">
        <f>IF(H39=0,"",'Ark1'!W6107)</f>
        <v>87.519525065963009</v>
      </c>
      <c r="Q39" s="138"/>
      <c r="R39" s="152">
        <f>IF(H39=0,"",'Ark1'!X6107)</f>
        <v>9.1521261446214091</v>
      </c>
      <c r="S39" s="152">
        <f>IF(H39=0,"",'Ark1'!Y6107)</f>
        <v>2.6556253084184558</v>
      </c>
      <c r="T39" s="152">
        <f>IF(H39=0,"",'Ark1'!Z6107)</f>
        <v>-45.18345804762059</v>
      </c>
      <c r="U39" s="107"/>
      <c r="V39" s="97">
        <f t="shared" si="3"/>
        <v>31.583333333333332</v>
      </c>
      <c r="W39" s="309">
        <f>IF(H39=0,"",'Ark1'!T6107)</f>
        <v>15.947229551451189</v>
      </c>
      <c r="X39" s="152">
        <f>IF(H39=0,"",'Ark1'!V6107)</f>
        <v>94.820720548172318</v>
      </c>
      <c r="Y39" s="54"/>
      <c r="Z39" s="317"/>
      <c r="AA39" s="309"/>
      <c r="AB39" s="152"/>
      <c r="AC39" s="317"/>
      <c r="AD39" s="316"/>
      <c r="AE39"/>
      <c r="AF39"/>
      <c r="AG39"/>
      <c r="AH39"/>
      <c r="AI39"/>
      <c r="AJ39"/>
    </row>
    <row r="40" spans="1:36" x14ac:dyDescent="0.5">
      <c r="A40" s="54"/>
      <c r="B40" s="2">
        <f>+'Ark1'!C6108</f>
        <v>2022</v>
      </c>
      <c r="C40" s="2">
        <f>+'Ark1'!J6108</f>
        <v>109</v>
      </c>
      <c r="D40" s="2" t="s">
        <v>61</v>
      </c>
      <c r="E40" s="2">
        <f>+'Ark1'!D6108</f>
        <v>4</v>
      </c>
      <c r="F40" s="2" t="s">
        <v>517</v>
      </c>
      <c r="G40" s="20">
        <f>+'Ark1'!Q6108</f>
        <v>13</v>
      </c>
      <c r="H40" s="337">
        <f>+'Ark1'!R6108</f>
        <v>551</v>
      </c>
      <c r="I40" s="359">
        <f>IF(H40=0,"",'Ark1'!S6108)</f>
        <v>551</v>
      </c>
      <c r="J40" s="107"/>
      <c r="K40" s="152">
        <f>IF(G40=0,"",100*H40/Måned!$G13)</f>
        <v>24.166666666666668</v>
      </c>
      <c r="L40" s="107"/>
      <c r="M40" s="152">
        <f>+IF(H40=0,"",'Ark1'!AA6108)</f>
        <v>24.166666666666671</v>
      </c>
      <c r="N40" s="152">
        <f>+IF(I40=0,"",'Ark1'!AB6108)</f>
        <v>24.747584709654703</v>
      </c>
      <c r="O40" s="119">
        <f>IF(H40=0,"",'Ark1'!U6108)</f>
        <v>60.571687840290394</v>
      </c>
      <c r="P40" s="152">
        <f>IF(H40=0,"",'Ark1'!W6108)</f>
        <v>86.228130671506378</v>
      </c>
      <c r="Q40" s="138"/>
      <c r="R40" s="152">
        <f>IF(H40=0,"",'Ark1'!X6108)</f>
        <v>10.02028378182078</v>
      </c>
      <c r="S40" s="152">
        <f>IF(H40=0,"",'Ark1'!Y6108)</f>
        <v>2.768410844347561</v>
      </c>
      <c r="T40" s="152">
        <f>IF(H40=0,"",'Ark1'!Z6108)</f>
        <v>-38.333041732978209</v>
      </c>
      <c r="U40" s="107"/>
      <c r="V40" s="97">
        <f t="shared" si="3"/>
        <v>42.384615384615387</v>
      </c>
      <c r="W40" s="309">
        <f>IF(H40=0,"",'Ark1'!T6108)</f>
        <v>16.036297640653359</v>
      </c>
      <c r="X40" s="152">
        <f>IF(H40=0,"",'Ark1'!V6108)</f>
        <v>93.421593360245211</v>
      </c>
      <c r="Y40" s="54"/>
      <c r="Z40" s="317"/>
      <c r="AA40" s="309"/>
      <c r="AB40" s="152"/>
      <c r="AC40" s="317"/>
      <c r="AD40" s="316"/>
      <c r="AE40"/>
      <c r="AF40"/>
      <c r="AG40"/>
      <c r="AH40"/>
      <c r="AI40"/>
      <c r="AJ40"/>
    </row>
    <row r="41" spans="1:36" x14ac:dyDescent="0.5">
      <c r="A41" s="54"/>
      <c r="B41" s="2">
        <f>+'Ark1'!C6109</f>
        <v>2022</v>
      </c>
      <c r="C41" s="2">
        <f>+'Ark1'!J6109</f>
        <v>109</v>
      </c>
      <c r="D41" s="2" t="s">
        <v>61</v>
      </c>
      <c r="E41" s="2">
        <f>+'Ark1'!D6109</f>
        <v>5</v>
      </c>
      <c r="F41" s="2" t="s">
        <v>385</v>
      </c>
      <c r="G41" s="20">
        <f>+'Ark1'!Q6109</f>
        <v>0</v>
      </c>
      <c r="H41" s="337">
        <f>+'Ark1'!R6109</f>
        <v>0</v>
      </c>
      <c r="I41" s="359" t="str">
        <f>IF(H41=0,"",'Ark1'!S6109)</f>
        <v/>
      </c>
      <c r="J41" s="107"/>
      <c r="K41" s="152" t="str">
        <f>IF(G41=0,"",100*H41/Måned!$G14)</f>
        <v/>
      </c>
      <c r="L41" s="107"/>
      <c r="M41" s="152" t="str">
        <f>+IF(H41=0,"",'Ark1'!AA6109)</f>
        <v/>
      </c>
      <c r="N41" s="152">
        <f>+IF(I41=0,"",'Ark1'!AB6109)</f>
        <v>0</v>
      </c>
      <c r="O41" s="119" t="str">
        <f>IF(H41=0,"",'Ark1'!U6109)</f>
        <v/>
      </c>
      <c r="P41" s="152" t="str">
        <f>IF(H41=0,"",'Ark1'!W6109)</f>
        <v/>
      </c>
      <c r="Q41" s="138"/>
      <c r="R41" s="152" t="str">
        <f>IF(H41=0,"",'Ark1'!X6109)</f>
        <v/>
      </c>
      <c r="S41" s="152" t="str">
        <f>IF(H41=0,"",'Ark1'!Y6109)</f>
        <v/>
      </c>
      <c r="T41" s="152" t="str">
        <f>IF(H41=0,"",'Ark1'!Z6109)</f>
        <v/>
      </c>
      <c r="U41" s="107"/>
      <c r="V41" s="97" t="str">
        <f t="shared" si="3"/>
        <v/>
      </c>
      <c r="W41" s="309" t="str">
        <f>IF(H41=0,"",'Ark1'!T6109)</f>
        <v/>
      </c>
      <c r="X41" s="152" t="str">
        <f>IF(H41=0,"",'Ark1'!V6109)</f>
        <v/>
      </c>
      <c r="Y41" s="54"/>
      <c r="Z41" s="317"/>
      <c r="AA41" s="309"/>
      <c r="AB41" s="152"/>
      <c r="AC41" s="317"/>
      <c r="AD41" s="316"/>
      <c r="AE41"/>
      <c r="AF41"/>
      <c r="AG41"/>
      <c r="AH41"/>
      <c r="AI41"/>
      <c r="AJ41"/>
    </row>
    <row r="42" spans="1:36" x14ac:dyDescent="0.5">
      <c r="A42" s="54"/>
      <c r="B42" s="2">
        <f>+'Ark1'!C6110</f>
        <v>2022</v>
      </c>
      <c r="C42" s="2">
        <f>+'Ark1'!J6110</f>
        <v>109</v>
      </c>
      <c r="D42" s="2" t="s">
        <v>61</v>
      </c>
      <c r="E42" s="2">
        <f>+'Ark1'!D6110</f>
        <v>6</v>
      </c>
      <c r="F42" s="2" t="s">
        <v>518</v>
      </c>
      <c r="G42" s="20">
        <f>+'Ark1'!Q6110</f>
        <v>0</v>
      </c>
      <c r="H42" s="337">
        <f>+'Ark1'!R6110</f>
        <v>0</v>
      </c>
      <c r="I42" s="359" t="str">
        <f>IF(H42=0,"",'Ark1'!S6110)</f>
        <v/>
      </c>
      <c r="J42" s="107"/>
      <c r="K42" s="152" t="str">
        <f>IF(G42=0,"",100*H42/Måned!$G15)</f>
        <v/>
      </c>
      <c r="L42" s="107"/>
      <c r="M42" s="152" t="str">
        <f>+IF(H42=0,"",'Ark1'!AA6110)</f>
        <v/>
      </c>
      <c r="N42" s="152">
        <f>+IF(I42=0,"",'Ark1'!AB6110)</f>
        <v>0</v>
      </c>
      <c r="O42" s="119" t="str">
        <f>IF(H42=0,"",'Ark1'!U6110)</f>
        <v/>
      </c>
      <c r="P42" s="152" t="str">
        <f>IF(H42=0,"",'Ark1'!W6110)</f>
        <v/>
      </c>
      <c r="Q42" s="138"/>
      <c r="R42" s="152" t="str">
        <f>IF(H42=0,"",'Ark1'!X6110)</f>
        <v/>
      </c>
      <c r="S42" s="152" t="str">
        <f>IF(H42=0,"",'Ark1'!Y6110)</f>
        <v/>
      </c>
      <c r="T42" s="152" t="str">
        <f>IF(H42=0,"",'Ark1'!Z6110)</f>
        <v/>
      </c>
      <c r="U42" s="107"/>
      <c r="V42" s="97" t="str">
        <f t="shared" si="3"/>
        <v/>
      </c>
      <c r="W42" s="309" t="str">
        <f>IF(H42=0,"",'Ark1'!T6110)</f>
        <v/>
      </c>
      <c r="X42" s="152" t="str">
        <f>IF(H42=0,"",'Ark1'!V6110)</f>
        <v/>
      </c>
      <c r="Y42" s="54"/>
      <c r="Z42" s="317"/>
      <c r="AA42" s="309"/>
      <c r="AB42" s="152"/>
      <c r="AC42" s="317"/>
      <c r="AD42" s="316"/>
      <c r="AE42"/>
      <c r="AF42"/>
      <c r="AG42"/>
      <c r="AH42"/>
      <c r="AI42"/>
      <c r="AJ42"/>
    </row>
    <row r="43" spans="1:36" x14ac:dyDescent="0.5">
      <c r="A43" s="54"/>
      <c r="B43" s="2">
        <f>+'Ark1'!C6111</f>
        <v>2022</v>
      </c>
      <c r="C43" s="2">
        <f>+'Ark1'!J6111</f>
        <v>109</v>
      </c>
      <c r="D43" s="2" t="s">
        <v>61</v>
      </c>
      <c r="E43" s="2">
        <f>+'Ark1'!D6111</f>
        <v>7</v>
      </c>
      <c r="F43" s="2" t="s">
        <v>519</v>
      </c>
      <c r="G43" s="20">
        <f>+'Ark1'!Q6111</f>
        <v>0</v>
      </c>
      <c r="H43" s="337">
        <f>+'Ark1'!R6111</f>
        <v>0</v>
      </c>
      <c r="I43" s="359" t="str">
        <f>IF(H43=0,"",'Ark1'!S6111)</f>
        <v/>
      </c>
      <c r="J43" s="107"/>
      <c r="K43" s="152" t="str">
        <f>IF(G43=0,"",100*H43/Måned!$G16)</f>
        <v/>
      </c>
      <c r="L43" s="107"/>
      <c r="M43" s="152" t="str">
        <f>+IF(H43=0,"",'Ark1'!AA6111)</f>
        <v/>
      </c>
      <c r="N43" s="152">
        <f>+IF(I43=0,"",'Ark1'!AB6111)</f>
        <v>0</v>
      </c>
      <c r="O43" s="119" t="str">
        <f>IF(H43=0,"",'Ark1'!U6111)</f>
        <v/>
      </c>
      <c r="P43" s="152" t="str">
        <f>IF(H43=0,"",'Ark1'!W6111)</f>
        <v/>
      </c>
      <c r="Q43" s="138"/>
      <c r="R43" s="152" t="str">
        <f>IF(H43=0,"",'Ark1'!X6111)</f>
        <v/>
      </c>
      <c r="S43" s="152" t="str">
        <f>IF(H43=0,"",'Ark1'!Y6111)</f>
        <v/>
      </c>
      <c r="T43" s="152" t="str">
        <f>IF(H43=0,"",'Ark1'!Z6111)</f>
        <v/>
      </c>
      <c r="U43" s="107"/>
      <c r="V43" s="97" t="str">
        <f t="shared" si="3"/>
        <v/>
      </c>
      <c r="W43" s="309" t="str">
        <f>IF(H43=0,"",'Ark1'!T6111)</f>
        <v/>
      </c>
      <c r="X43" s="152" t="str">
        <f>IF(H43=0,"",'Ark1'!V6111)</f>
        <v/>
      </c>
      <c r="Y43" s="54"/>
      <c r="Z43" s="317"/>
      <c r="AA43" s="309"/>
      <c r="AB43" s="152"/>
      <c r="AC43" s="317"/>
      <c r="AD43" s="316"/>
      <c r="AE43"/>
      <c r="AF43"/>
      <c r="AG43"/>
      <c r="AH43"/>
      <c r="AI43"/>
      <c r="AJ43"/>
    </row>
    <row r="44" spans="1:36" x14ac:dyDescent="0.5">
      <c r="A44" s="54"/>
      <c r="B44" s="2">
        <f>+'Ark1'!C6112</f>
        <v>2022</v>
      </c>
      <c r="C44" s="2">
        <f>+'Ark1'!J6112</f>
        <v>109</v>
      </c>
      <c r="D44" s="2" t="s">
        <v>61</v>
      </c>
      <c r="E44" s="2">
        <f>+'Ark1'!D6112</f>
        <v>8</v>
      </c>
      <c r="F44" s="2" t="s">
        <v>520</v>
      </c>
      <c r="G44" s="20">
        <f>+'Ark1'!Q6112</f>
        <v>8</v>
      </c>
      <c r="H44" s="337">
        <f>+'Ark1'!R6112</f>
        <v>69</v>
      </c>
      <c r="I44" s="359">
        <f>IF(H44=0,"",'Ark1'!S6112)</f>
        <v>69</v>
      </c>
      <c r="J44" s="107"/>
      <c r="K44" s="152">
        <f>IF(G44=0,"",100*H44/Måned!$G17)</f>
        <v>2.4416135881104033</v>
      </c>
      <c r="L44" s="107"/>
      <c r="M44" s="152">
        <f>+IF(H44=0,"",'Ark1'!AA6112)</f>
        <v>2.4416135881104033</v>
      </c>
      <c r="N44" s="152">
        <f>+IF(I44=0,"",'Ark1'!AB6112)</f>
        <v>2.4703118211152102</v>
      </c>
      <c r="O44" s="119">
        <f>IF(H44=0,"",'Ark1'!U6112)</f>
        <v>60.579710144927539</v>
      </c>
      <c r="P44" s="152">
        <f>IF(H44=0,"",'Ark1'!W6112)</f>
        <v>86.931884057971061</v>
      </c>
      <c r="Q44" s="138"/>
      <c r="R44" s="152">
        <f>IF(H44=0,"",'Ark1'!X6112)</f>
        <v>7.4568807395159604</v>
      </c>
      <c r="S44" s="152">
        <f>IF(H44=0,"",'Ark1'!Y6112)</f>
        <v>2.4812677749602634</v>
      </c>
      <c r="T44" s="152">
        <f>IF(H44=0,"",'Ark1'!Z6112)</f>
        <v>-11.206885403419362</v>
      </c>
      <c r="U44" s="107"/>
      <c r="V44" s="97">
        <f t="shared" si="3"/>
        <v>8.625</v>
      </c>
      <c r="W44" s="309">
        <f>IF(H44=0,"",'Ark1'!T6112)</f>
        <v>16.478260869565219</v>
      </c>
      <c r="X44" s="152">
        <f>IF(H44=0,"",'Ark1'!V6112)</f>
        <v>94.184056400835331</v>
      </c>
      <c r="Y44" s="54"/>
      <c r="Z44" s="317"/>
      <c r="AA44" s="309"/>
      <c r="AB44" s="152"/>
      <c r="AC44" s="317"/>
      <c r="AD44" s="316"/>
      <c r="AE44"/>
      <c r="AF44"/>
      <c r="AG44"/>
      <c r="AH44"/>
      <c r="AI44"/>
      <c r="AJ44"/>
    </row>
    <row r="45" spans="1:36" x14ac:dyDescent="0.5">
      <c r="A45" s="54"/>
      <c r="B45" s="2">
        <f>+'Ark1'!C6113</f>
        <v>2022</v>
      </c>
      <c r="C45" s="2">
        <f>+'Ark1'!J6113</f>
        <v>109</v>
      </c>
      <c r="D45" s="2" t="s">
        <v>61</v>
      </c>
      <c r="E45" s="2">
        <f>+'Ark1'!D6113</f>
        <v>9</v>
      </c>
      <c r="F45" s="2" t="s">
        <v>521</v>
      </c>
      <c r="G45" s="20">
        <f>+'Ark1'!Q6113</f>
        <v>31</v>
      </c>
      <c r="H45" s="337">
        <f>+'Ark1'!R6113</f>
        <v>1240</v>
      </c>
      <c r="I45" s="359">
        <f>IF(H45=0,"",'Ark1'!S6113)</f>
        <v>1239</v>
      </c>
      <c r="J45" s="107"/>
      <c r="K45" s="152">
        <f>IF(G45=0,"",100*H45/Måned!$G18)</f>
        <v>46.599022923712887</v>
      </c>
      <c r="L45" s="107"/>
      <c r="M45" s="152">
        <f>+IF(H45=0,"",'Ark1'!AA6113)</f>
        <v>46.59902292371288</v>
      </c>
      <c r="N45" s="152">
        <f>+IF(I45=0,"",'Ark1'!AB6113)</f>
        <v>47.508397548172546</v>
      </c>
      <c r="O45" s="119">
        <f>IF(H45=0,"",'Ark1'!U6113)</f>
        <v>61.093623890234085</v>
      </c>
      <c r="P45" s="152">
        <f>IF(H45=0,"",'Ark1'!W6113)</f>
        <v>88.160209846650503</v>
      </c>
      <c r="Q45" s="138"/>
      <c r="R45" s="152">
        <f>IF(H45=0,"",'Ark1'!X6113)</f>
        <v>11.06016740118516</v>
      </c>
      <c r="S45" s="152">
        <f>IF(H45=0,"",'Ark1'!Y6113)</f>
        <v>2.5611393418942425</v>
      </c>
      <c r="T45" s="152">
        <f>IF(H45=0,"",'Ark1'!Z6113)</f>
        <v>-9.8068618754285275</v>
      </c>
      <c r="U45" s="107"/>
      <c r="V45" s="97">
        <f t="shared" si="3"/>
        <v>39.967741935483872</v>
      </c>
      <c r="W45" s="309">
        <f>IF(H45=0,"",'Ark1'!T6113)</f>
        <v>16.347580645161287</v>
      </c>
      <c r="X45" s="152">
        <f>IF(H45=0,"",'Ark1'!V6113)</f>
        <v>95.589617671260058</v>
      </c>
      <c r="Y45" s="54"/>
      <c r="Z45" s="317"/>
      <c r="AA45" s="309"/>
      <c r="AB45" s="152"/>
      <c r="AC45" s="317"/>
      <c r="AD45" s="316"/>
      <c r="AE45"/>
      <c r="AF45"/>
      <c r="AG45"/>
      <c r="AH45"/>
      <c r="AI45"/>
      <c r="AJ45"/>
    </row>
    <row r="46" spans="1:36" x14ac:dyDescent="0.5">
      <c r="A46" s="54"/>
      <c r="B46" s="2">
        <f>+'Ark1'!C6114</f>
        <v>2022</v>
      </c>
      <c r="C46" s="2">
        <f>+'Ark1'!J6114</f>
        <v>109</v>
      </c>
      <c r="D46" s="2" t="s">
        <v>61</v>
      </c>
      <c r="E46" s="2">
        <f>+'Ark1'!D6114</f>
        <v>10</v>
      </c>
      <c r="F46" s="2" t="s">
        <v>522</v>
      </c>
      <c r="G46" s="20">
        <f>+'Ark1'!Q6114</f>
        <v>22</v>
      </c>
      <c r="H46" s="337">
        <f>+'Ark1'!R6114</f>
        <v>882</v>
      </c>
      <c r="I46" s="359">
        <f>IF(H46=0,"",'Ark1'!S6114)</f>
        <v>882</v>
      </c>
      <c r="J46" s="107"/>
      <c r="K46" s="152">
        <f>IF(G46=0,"",100*H46/Måned!$G19)</f>
        <v>39.078422684980062</v>
      </c>
      <c r="L46" s="107"/>
      <c r="M46" s="152">
        <f>+IF(H46=0,"",'Ark1'!AA6114)</f>
        <v>39.078422684980069</v>
      </c>
      <c r="N46" s="152">
        <f>+IF(I46=0,"",'Ark1'!AB6114)</f>
        <v>39.978942462781589</v>
      </c>
      <c r="O46" s="119">
        <f>IF(H46=0,"",'Ark1'!U6114)</f>
        <v>60.844671201814066</v>
      </c>
      <c r="P46" s="152">
        <f>IF(H46=0,"",'Ark1'!W6114)</f>
        <v>89.67562358276642</v>
      </c>
      <c r="Q46" s="138"/>
      <c r="R46" s="152">
        <f>IF(H46=0,"",'Ark1'!X6114)</f>
        <v>10.35774195897449</v>
      </c>
      <c r="S46" s="152">
        <f>IF(H46=0,"",'Ark1'!Y6114)</f>
        <v>2.897281538165196</v>
      </c>
      <c r="T46" s="152">
        <f>IF(H46=0,"",'Ark1'!Z6114)</f>
        <v>-19.112897704228089</v>
      </c>
      <c r="U46" s="107"/>
      <c r="V46" s="97">
        <f t="shared" si="3"/>
        <v>40.090909090909093</v>
      </c>
      <c r="W46" s="309">
        <f>IF(H46=0,"",'Ark1'!T6114)</f>
        <v>16.105442176870749</v>
      </c>
      <c r="X46" s="152">
        <f>IF(H46=0,"",'Ark1'!V6114)</f>
        <v>97.156688605380722</v>
      </c>
      <c r="Y46" s="54"/>
      <c r="Z46" s="317"/>
      <c r="AA46" s="309"/>
      <c r="AB46" s="152"/>
      <c r="AC46" s="317"/>
      <c r="AD46" s="316"/>
      <c r="AE46"/>
      <c r="AF46"/>
      <c r="AG46"/>
      <c r="AH46"/>
      <c r="AI46"/>
      <c r="AJ46"/>
    </row>
    <row r="47" spans="1:36" x14ac:dyDescent="0.5">
      <c r="A47" s="54"/>
      <c r="B47" s="2">
        <f>+'Ark1'!C6115</f>
        <v>2022</v>
      </c>
      <c r="C47" s="2">
        <f>+'Ark1'!J6115</f>
        <v>109</v>
      </c>
      <c r="D47" s="2" t="s">
        <v>61</v>
      </c>
      <c r="E47" s="2">
        <f>+'Ark1'!D6115</f>
        <v>11</v>
      </c>
      <c r="F47" s="2" t="s">
        <v>523</v>
      </c>
      <c r="G47" s="20">
        <f>+'Ark1'!Q6115</f>
        <v>24</v>
      </c>
      <c r="H47" s="337">
        <f>+'Ark1'!R6115</f>
        <v>1025</v>
      </c>
      <c r="I47" s="359">
        <f>IF(H47=0,"",'Ark1'!S6115)</f>
        <v>1025</v>
      </c>
      <c r="J47" s="107"/>
      <c r="K47" s="152">
        <f>IF(G47=0,"",100*H47/Måned!$G20)</f>
        <v>38.66465484722746</v>
      </c>
      <c r="L47" s="107"/>
      <c r="M47" s="152">
        <f>+IF(H47=0,"",'Ark1'!AA6115)</f>
        <v>38.664654847227446</v>
      </c>
      <c r="N47" s="152">
        <f>+IF(I47=0,"",'Ark1'!AB6115)</f>
        <v>39.634080196519619</v>
      </c>
      <c r="O47" s="119">
        <f>IF(H47=0,"",'Ark1'!U6115)</f>
        <v>61.143414634146325</v>
      </c>
      <c r="P47" s="152">
        <f>IF(H47=0,"",'Ark1'!W6115)</f>
        <v>88.400780487804866</v>
      </c>
      <c r="Q47" s="138"/>
      <c r="R47" s="152">
        <f>IF(H47=0,"",'Ark1'!X6115)</f>
        <v>9.0155962088260875</v>
      </c>
      <c r="S47" s="152">
        <f>IF(H47=0,"",'Ark1'!Y6115)</f>
        <v>2.1082689810295996</v>
      </c>
      <c r="T47" s="152">
        <f>IF(H47=0,"",'Ark1'!Z6115)</f>
        <v>-6.3575810335610603</v>
      </c>
      <c r="U47" s="107"/>
      <c r="V47" s="97">
        <f t="shared" si="3"/>
        <v>42.708333333333336</v>
      </c>
      <c r="W47" s="309">
        <f>IF(H47=0,"",'Ark1'!T6115)</f>
        <v>16.446829268292685</v>
      </c>
      <c r="X47" s="152">
        <f>IF(H47=0,"",'Ark1'!V6115)</f>
        <v>95.77549348624585</v>
      </c>
      <c r="Y47" s="54"/>
      <c r="Z47" s="317"/>
      <c r="AA47" s="309"/>
      <c r="AB47" s="152"/>
      <c r="AC47" s="317"/>
      <c r="AD47" s="316"/>
      <c r="AE47"/>
      <c r="AF47"/>
      <c r="AG47"/>
      <c r="AH47"/>
      <c r="AI47"/>
      <c r="AJ47"/>
    </row>
    <row r="48" spans="1:36" x14ac:dyDescent="0.5">
      <c r="A48" s="54"/>
      <c r="B48" s="2">
        <f>+'Ark1'!C6116</f>
        <v>2022</v>
      </c>
      <c r="C48" s="2">
        <f>+'Ark1'!J6116</f>
        <v>109</v>
      </c>
      <c r="D48" s="2" t="s">
        <v>61</v>
      </c>
      <c r="E48" s="2">
        <f>+'Ark1'!D6116</f>
        <v>12</v>
      </c>
      <c r="F48" s="2" t="s">
        <v>524</v>
      </c>
      <c r="G48" s="20">
        <f>+'Ark1'!Q6116</f>
        <v>22</v>
      </c>
      <c r="H48" s="337">
        <f>+'Ark1'!R6116</f>
        <v>878</v>
      </c>
      <c r="I48" s="359">
        <f>IF(H48=0,"",'Ark1'!S6116)</f>
        <v>878</v>
      </c>
      <c r="J48" s="107"/>
      <c r="K48" s="152">
        <f>IF(G48=0,"",100*H48/Måned!$G21)</f>
        <v>37.298215802888699</v>
      </c>
      <c r="L48" s="107"/>
      <c r="M48" s="152">
        <f>+IF(H48=0,"",'Ark1'!AA6116)</f>
        <v>37.298215802888706</v>
      </c>
      <c r="N48" s="152">
        <f>+IF(I48=0,"",'Ark1'!AB6116)</f>
        <v>38.893617493886495</v>
      </c>
      <c r="O48" s="119">
        <f>IF(H48=0,"",'Ark1'!U6116)</f>
        <v>60.79726651480636</v>
      </c>
      <c r="P48" s="152">
        <f>IF(H48=0,"",'Ark1'!W6116)</f>
        <v>87.747722095672017</v>
      </c>
      <c r="Q48" s="138"/>
      <c r="R48" s="152">
        <f>IF(H48=0,"",'Ark1'!X6116)</f>
        <v>9.8718410906771368</v>
      </c>
      <c r="S48" s="152">
        <f>IF(H48=0,"",'Ark1'!Y6116)</f>
        <v>2.7500079601531482</v>
      </c>
      <c r="T48" s="152">
        <f>IF(H48=0,"",'Ark1'!Z6116)</f>
        <v>-18.189599321968288</v>
      </c>
      <c r="U48" s="107"/>
      <c r="V48" s="97">
        <f t="shared" si="3"/>
        <v>39.909090909090907</v>
      </c>
      <c r="W48" s="309">
        <f>IF(H48=0,"",'Ark1'!T6116)</f>
        <v>16.183371298405472</v>
      </c>
      <c r="X48" s="152">
        <f>IF(H48=0,"",'Ark1'!V6116)</f>
        <v>95.06795459986138</v>
      </c>
      <c r="Y48" s="54"/>
      <c r="Z48" s="317"/>
      <c r="AA48" s="309"/>
      <c r="AB48" s="152"/>
      <c r="AC48" s="317"/>
      <c r="AD48" s="316"/>
      <c r="AE48"/>
      <c r="AF48"/>
      <c r="AG48"/>
      <c r="AH48"/>
      <c r="AI48"/>
      <c r="AJ48"/>
    </row>
    <row r="49" spans="1:36" x14ac:dyDescent="0.5">
      <c r="A49" s="54"/>
      <c r="B49" s="54"/>
      <c r="C49" s="54"/>
      <c r="D49" s="54"/>
      <c r="E49" s="54"/>
      <c r="F49" s="54"/>
      <c r="G49" s="54"/>
      <c r="H49" s="340"/>
      <c r="I49" s="340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317"/>
      <c r="AA49" s="309"/>
      <c r="AB49" s="152"/>
      <c r="AC49" s="317"/>
      <c r="AD49" s="316"/>
      <c r="AE49"/>
      <c r="AF49"/>
      <c r="AG49"/>
      <c r="AH49"/>
      <c r="AI49"/>
      <c r="AJ49"/>
    </row>
    <row r="50" spans="1:36" x14ac:dyDescent="0.5">
      <c r="A50" s="54"/>
      <c r="B50" s="2">
        <f>+'Ark1'!C6117</f>
        <v>2022</v>
      </c>
      <c r="C50" s="2">
        <f>+'Ark1'!J6117</f>
        <v>111</v>
      </c>
      <c r="D50" s="2" t="s">
        <v>39</v>
      </c>
      <c r="E50" s="2">
        <f>+'Ark1'!D6117</f>
        <v>1</v>
      </c>
      <c r="F50" s="2" t="s">
        <v>514</v>
      </c>
      <c r="G50" s="20">
        <f>+'Ark1'!Q6117</f>
        <v>12</v>
      </c>
      <c r="H50" s="337">
        <f>+'Ark1'!R6117</f>
        <v>205</v>
      </c>
      <c r="I50" s="359">
        <f>IF(H50=0,"",'Ark1'!S6117)</f>
        <v>205</v>
      </c>
      <c r="J50" s="107"/>
      <c r="K50" s="152">
        <f>IF(G50=0,"",100*H50/Måned!$G10)</f>
        <v>6.8265068265068267</v>
      </c>
      <c r="L50" s="107"/>
      <c r="M50" s="152">
        <f>+IF(H50=0,"",'Ark1'!AA6117)</f>
        <v>6.8265068265068267</v>
      </c>
      <c r="N50" s="152">
        <f>+IF(I50=0,"",'Ark1'!AB6117)</f>
        <v>6.7365711565525439</v>
      </c>
      <c r="O50" s="119">
        <f>IF(H50=0,"",'Ark1'!U6117)</f>
        <v>60.858536585365862</v>
      </c>
      <c r="P50" s="152">
        <f>IF(H50=0,"",'Ark1'!W6117)</f>
        <v>84.777707317073137</v>
      </c>
      <c r="Q50" s="138"/>
      <c r="R50" s="152">
        <f>IF(H50=0,"",'Ark1'!X6117)</f>
        <v>10.919932953970823</v>
      </c>
      <c r="S50" s="152">
        <f>IF(H50=0,"",'Ark1'!Y6117)</f>
        <v>2.1148690335689473</v>
      </c>
      <c r="T50" s="152">
        <f>IF(H50=0,"",'Ark1'!Z6117)</f>
        <v>-30.649332610439561</v>
      </c>
      <c r="U50" s="107"/>
      <c r="V50" s="97">
        <f t="shared" si="3"/>
        <v>17.083333333333332</v>
      </c>
      <c r="W50" s="309">
        <f>IF(H50=0,"",'Ark1'!T6117)</f>
        <v>16.385365853658538</v>
      </c>
      <c r="X50" s="152">
        <f>IF(H50=0,"",'Ark1'!V6117)</f>
        <v>91.850170441032674</v>
      </c>
      <c r="Y50" s="54"/>
      <c r="Z50" s="317"/>
      <c r="AA50" s="309"/>
      <c r="AB50" s="152"/>
      <c r="AC50" s="317"/>
      <c r="AD50" s="316"/>
      <c r="AE50"/>
      <c r="AF50"/>
      <c r="AG50"/>
      <c r="AH50"/>
      <c r="AI50"/>
      <c r="AJ50"/>
    </row>
    <row r="51" spans="1:36" x14ac:dyDescent="0.5">
      <c r="A51" s="54"/>
      <c r="B51" s="2">
        <f>+'Ark1'!C6118</f>
        <v>2022</v>
      </c>
      <c r="C51" s="2">
        <f>+'Ark1'!J6118</f>
        <v>111</v>
      </c>
      <c r="D51" s="2" t="s">
        <v>39</v>
      </c>
      <c r="E51" s="2">
        <f>+'Ark1'!D6118</f>
        <v>2</v>
      </c>
      <c r="F51" s="2" t="s">
        <v>515</v>
      </c>
      <c r="G51" s="20">
        <f>+'Ark1'!Q6118</f>
        <v>7</v>
      </c>
      <c r="H51" s="337">
        <f>+'Ark1'!R6118</f>
        <v>175</v>
      </c>
      <c r="I51" s="359">
        <f>IF(H51=0,"",'Ark1'!S6118)</f>
        <v>175</v>
      </c>
      <c r="J51" s="107"/>
      <c r="K51" s="152">
        <f>IF(G51=0,"",100*H51/Måned!$G11)</f>
        <v>7.3038397328881466</v>
      </c>
      <c r="L51" s="107"/>
      <c r="M51" s="152">
        <f>+IF(H51=0,"",'Ark1'!AA6118)</f>
        <v>7.3038397328881475</v>
      </c>
      <c r="N51" s="152">
        <f>+IF(I51=0,"",'Ark1'!AB6118)</f>
        <v>7.559364676942339</v>
      </c>
      <c r="O51" s="119">
        <f>IF(H51=0,"",'Ark1'!U6118)</f>
        <v>62.222857142857109</v>
      </c>
      <c r="P51" s="152">
        <f>IF(H51=0,"",'Ark1'!W6118)</f>
        <v>89.416571428571487</v>
      </c>
      <c r="Q51" s="138"/>
      <c r="R51" s="152">
        <f>IF(H51=0,"",'Ark1'!X6118)</f>
        <v>9.7201357847237819</v>
      </c>
      <c r="S51" s="152">
        <f>IF(H51=0,"",'Ark1'!Y6118)</f>
        <v>2.4475160252544406</v>
      </c>
      <c r="T51" s="152">
        <f>IF(H51=0,"",'Ark1'!Z6118)</f>
        <v>-37.91830430327407</v>
      </c>
      <c r="U51" s="107"/>
      <c r="V51" s="97">
        <f t="shared" ref="V51:V63" si="4">+(IF(H51=0,"",I51/G51))</f>
        <v>25</v>
      </c>
      <c r="W51" s="309">
        <f>IF(H51=0,"",'Ark1'!T6118)</f>
        <v>16.537142857142861</v>
      </c>
      <c r="X51" s="152">
        <f>IF(H51=0,"",'Ark1'!V6118)</f>
        <v>96.876025383067642</v>
      </c>
      <c r="Y51" s="54"/>
      <c r="Z51" s="317"/>
      <c r="AA51" s="309"/>
      <c r="AB51" s="152"/>
      <c r="AC51" s="317"/>
      <c r="AD51" s="316"/>
      <c r="AE51"/>
      <c r="AF51"/>
      <c r="AG51"/>
      <c r="AH51"/>
      <c r="AI51"/>
      <c r="AJ51"/>
    </row>
    <row r="52" spans="1:36" x14ac:dyDescent="0.5">
      <c r="A52" s="54"/>
      <c r="B52" s="2">
        <f>+'Ark1'!C6119</f>
        <v>2022</v>
      </c>
      <c r="C52" s="2">
        <f>+'Ark1'!J6119</f>
        <v>111</v>
      </c>
      <c r="D52" s="2" t="s">
        <v>39</v>
      </c>
      <c r="E52" s="2">
        <f>+'Ark1'!D6119</f>
        <v>3</v>
      </c>
      <c r="F52" s="2" t="s">
        <v>516</v>
      </c>
      <c r="G52" s="20">
        <f>+'Ark1'!Q6119</f>
        <v>12</v>
      </c>
      <c r="H52" s="337">
        <f>+'Ark1'!R6119</f>
        <v>153</v>
      </c>
      <c r="I52" s="359">
        <f>IF(H52=0,"",'Ark1'!S6119)</f>
        <v>153</v>
      </c>
      <c r="J52" s="107"/>
      <c r="K52" s="152">
        <f>IF(G52=0,"",100*H52/Måned!$G12)</f>
        <v>7.5443786982248522</v>
      </c>
      <c r="L52" s="107"/>
      <c r="M52" s="152">
        <f>+IF(H52=0,"",'Ark1'!AA6119)</f>
        <v>7.544378698224854</v>
      </c>
      <c r="N52" s="152">
        <f>+IF(I52=0,"",'Ark1'!AB6119)</f>
        <v>7.81019513112693</v>
      </c>
      <c r="O52" s="119">
        <f>IF(H52=0,"",'Ark1'!U6119)</f>
        <v>61.209150326797378</v>
      </c>
      <c r="P52" s="152">
        <f>IF(H52=0,"",'Ark1'!W6119)</f>
        <v>87.655555555555551</v>
      </c>
      <c r="Q52" s="138"/>
      <c r="R52" s="152">
        <f>IF(H52=0,"",'Ark1'!X6119)</f>
        <v>9.2253124990121478</v>
      </c>
      <c r="S52" s="152">
        <f>IF(H52=0,"",'Ark1'!Y6119)</f>
        <v>2.0248572765687798</v>
      </c>
      <c r="T52" s="152">
        <f>IF(H52=0,"",'Ark1'!Z6119)</f>
        <v>-34.613962535417969</v>
      </c>
      <c r="U52" s="107"/>
      <c r="V52" s="97">
        <f t="shared" si="4"/>
        <v>12.75</v>
      </c>
      <c r="W52" s="309">
        <f>IF(H52=0,"",'Ark1'!T6119)</f>
        <v>16.509803921568629</v>
      </c>
      <c r="X52" s="152">
        <f>IF(H52=0,"",'Ark1'!V6119)</f>
        <v>94.968099193451323</v>
      </c>
      <c r="Y52" s="54"/>
      <c r="Z52" s="317"/>
      <c r="AA52" s="309"/>
      <c r="AB52" s="152"/>
      <c r="AC52" s="317"/>
      <c r="AD52" s="316"/>
      <c r="AE52"/>
      <c r="AF52"/>
      <c r="AG52"/>
      <c r="AH52"/>
      <c r="AI52"/>
      <c r="AJ52"/>
    </row>
    <row r="53" spans="1:36" x14ac:dyDescent="0.5">
      <c r="A53" s="54"/>
      <c r="B53" s="2">
        <f>+'Ark1'!C6120</f>
        <v>2022</v>
      </c>
      <c r="C53" s="2">
        <f>+'Ark1'!J6120</f>
        <v>111</v>
      </c>
      <c r="D53" s="2" t="s">
        <v>39</v>
      </c>
      <c r="E53" s="2">
        <f>+'Ark1'!D6120</f>
        <v>4</v>
      </c>
      <c r="F53" s="2" t="s">
        <v>517</v>
      </c>
      <c r="G53" s="20">
        <f>+'Ark1'!Q6120</f>
        <v>9</v>
      </c>
      <c r="H53" s="337">
        <f>+'Ark1'!R6120</f>
        <v>349</v>
      </c>
      <c r="I53" s="359">
        <f>IF(H53=0,"",'Ark1'!S6120)</f>
        <v>349</v>
      </c>
      <c r="J53" s="107"/>
      <c r="K53" s="152">
        <f>IF(G53=0,"",100*H53/Måned!$G13)</f>
        <v>15.307017543859649</v>
      </c>
      <c r="L53" s="107"/>
      <c r="M53" s="152">
        <f>+IF(H53=0,"",'Ark1'!AA6120)</f>
        <v>15.307017543859653</v>
      </c>
      <c r="N53" s="152">
        <f>+IF(I53=0,"",'Ark1'!AB6120)</f>
        <v>14.13494373524626</v>
      </c>
      <c r="O53" s="119">
        <f>IF(H53=0,"",'Ark1'!U6120)</f>
        <v>61.750716332378239</v>
      </c>
      <c r="P53" s="152">
        <f>IF(H53=0,"",'Ark1'!W6120)</f>
        <v>77.756446991404005</v>
      </c>
      <c r="Q53" s="138"/>
      <c r="R53" s="152">
        <f>IF(H53=0,"",'Ark1'!X6120)</f>
        <v>10.780641409950675</v>
      </c>
      <c r="S53" s="152">
        <f>IF(H53=0,"",'Ark1'!Y6120)</f>
        <v>2.0406417335180822</v>
      </c>
      <c r="T53" s="152">
        <f>IF(H53=0,"",'Ark1'!Z6120)</f>
        <v>-31.699043076445118</v>
      </c>
      <c r="U53" s="107"/>
      <c r="V53" s="97">
        <f t="shared" si="4"/>
        <v>38.777777777777779</v>
      </c>
      <c r="W53" s="309">
        <f>IF(H53=0,"",'Ark1'!T6120)</f>
        <v>16.51002865329513</v>
      </c>
      <c r="X53" s="152">
        <f>IF(H53=0,"",'Ark1'!V6120)</f>
        <v>84.243171171618727</v>
      </c>
      <c r="Y53" s="54"/>
      <c r="Z53" s="317"/>
      <c r="AA53" s="309"/>
      <c r="AB53" s="152"/>
      <c r="AC53" s="317"/>
      <c r="AD53" s="316"/>
      <c r="AE53"/>
      <c r="AF53"/>
      <c r="AG53"/>
      <c r="AH53"/>
      <c r="AI53"/>
      <c r="AJ53"/>
    </row>
    <row r="54" spans="1:36" x14ac:dyDescent="0.5">
      <c r="A54" s="54"/>
      <c r="B54" s="2">
        <f>+'Ark1'!C6121</f>
        <v>2022</v>
      </c>
      <c r="C54" s="2">
        <f>+'Ark1'!J6121</f>
        <v>111</v>
      </c>
      <c r="D54" s="2" t="s">
        <v>39</v>
      </c>
      <c r="E54" s="2">
        <f>+'Ark1'!D6121</f>
        <v>5</v>
      </c>
      <c r="F54" s="2" t="s">
        <v>385</v>
      </c>
      <c r="G54" s="20">
        <f>+'Ark1'!Q6121</f>
        <v>13</v>
      </c>
      <c r="H54" s="337">
        <f>+'Ark1'!R6121</f>
        <v>119</v>
      </c>
      <c r="I54" s="359">
        <f>IF(H54=0,"",'Ark1'!S6121)</f>
        <v>119</v>
      </c>
      <c r="J54" s="107"/>
      <c r="K54" s="152">
        <f>IF(G54=0,"",100*H54/Måned!$G14)</f>
        <v>4.8022598870056497</v>
      </c>
      <c r="L54" s="107"/>
      <c r="M54" s="152">
        <f>+IF(H54=0,"",'Ark1'!AA6121)</f>
        <v>4.8022598870056497</v>
      </c>
      <c r="N54" s="152">
        <f>+IF(I54=0,"",'Ark1'!AB6121)</f>
        <v>4.8907303447862072</v>
      </c>
      <c r="O54" s="119">
        <f>IF(H54=0,"",'Ark1'!U6121)</f>
        <v>60.890756302520998</v>
      </c>
      <c r="P54" s="152">
        <f>IF(H54=0,"",'Ark1'!W6121)</f>
        <v>88.37142857142851</v>
      </c>
      <c r="Q54" s="138"/>
      <c r="R54" s="152">
        <f>IF(H54=0,"",'Ark1'!X6121)</f>
        <v>10.393915017343682</v>
      </c>
      <c r="S54" s="152">
        <f>IF(H54=0,"",'Ark1'!Y6121)</f>
        <v>2.4246282430678421</v>
      </c>
      <c r="T54" s="152">
        <f>IF(H54=0,"",'Ark1'!Z6121)</f>
        <v>-24.090698595749288</v>
      </c>
      <c r="U54" s="107"/>
      <c r="V54" s="97">
        <f t="shared" si="4"/>
        <v>9.1538461538461533</v>
      </c>
      <c r="W54" s="309">
        <f>IF(H54=0,"",'Ark1'!T6121)</f>
        <v>16.319327731092439</v>
      </c>
      <c r="X54" s="152">
        <f>IF(H54=0,"",'Ark1'!V6121)</f>
        <v>95.743692926791525</v>
      </c>
      <c r="Y54" s="54"/>
      <c r="Z54" s="317"/>
      <c r="AA54" s="309"/>
      <c r="AB54" s="152"/>
      <c r="AC54" s="317"/>
      <c r="AD54" s="316"/>
      <c r="AE54"/>
      <c r="AF54"/>
      <c r="AG54"/>
      <c r="AH54"/>
      <c r="AI54"/>
      <c r="AJ54"/>
    </row>
    <row r="55" spans="1:36" x14ac:dyDescent="0.5">
      <c r="A55" s="54"/>
      <c r="B55" s="2">
        <f>+'Ark1'!C6122</f>
        <v>2022</v>
      </c>
      <c r="C55" s="2">
        <f>+'Ark1'!J6122</f>
        <v>111</v>
      </c>
      <c r="D55" s="2" t="s">
        <v>39</v>
      </c>
      <c r="E55" s="2">
        <f>+'Ark1'!D6122</f>
        <v>6</v>
      </c>
      <c r="F55" s="2" t="s">
        <v>518</v>
      </c>
      <c r="G55" s="20">
        <f>+'Ark1'!Q6122</f>
        <v>11</v>
      </c>
      <c r="H55" s="337">
        <f>+'Ark1'!R6122</f>
        <v>234</v>
      </c>
      <c r="I55" s="359">
        <f>IF(H55=0,"",'Ark1'!S6122)</f>
        <v>234</v>
      </c>
      <c r="J55" s="107"/>
      <c r="K55" s="152">
        <f>IF(G55=0,"",100*H55/Måned!$G15)</f>
        <v>14.190418435415403</v>
      </c>
      <c r="L55" s="107"/>
      <c r="M55" s="152">
        <f>+IF(H55=0,"",'Ark1'!AA6122)</f>
        <v>14.190418435415404</v>
      </c>
      <c r="N55" s="152">
        <f>+IF(I55=0,"",'Ark1'!AB6122)</f>
        <v>14.633145907821204</v>
      </c>
      <c r="O55" s="119">
        <f>IF(H55=0,"",'Ark1'!U6122)</f>
        <v>61.688034188034194</v>
      </c>
      <c r="P55" s="152">
        <f>IF(H55=0,"",'Ark1'!W6122)</f>
        <v>88.273076923076886</v>
      </c>
      <c r="Q55" s="138"/>
      <c r="R55" s="152">
        <f>IF(H55=0,"",'Ark1'!X6122)</f>
        <v>11.495774099924002</v>
      </c>
      <c r="S55" s="152">
        <f>IF(H55=0,"",'Ark1'!Y6122)</f>
        <v>2.4110026425578504</v>
      </c>
      <c r="T55" s="152">
        <f>IF(H55=0,"",'Ark1'!Z6122)</f>
        <v>-35.491810762359961</v>
      </c>
      <c r="U55" s="107"/>
      <c r="V55" s="97">
        <f t="shared" si="4"/>
        <v>21.272727272727273</v>
      </c>
      <c r="W55" s="309">
        <f>IF(H55=0,"",'Ark1'!T6122)</f>
        <v>16.5</v>
      </c>
      <c r="X55" s="152">
        <f>IF(H55=0,"",'Ark1'!V6122)</f>
        <v>95.637136428035646</v>
      </c>
      <c r="Y55" s="54"/>
      <c r="Z55" s="317"/>
      <c r="AA55" s="309"/>
      <c r="AB55" s="152"/>
      <c r="AC55" s="317"/>
      <c r="AD55" s="316"/>
      <c r="AE55"/>
      <c r="AF55"/>
      <c r="AG55"/>
      <c r="AH55"/>
      <c r="AI55"/>
      <c r="AJ55"/>
    </row>
    <row r="56" spans="1:36" x14ac:dyDescent="0.5">
      <c r="A56" s="54"/>
      <c r="B56" s="2">
        <f>+'Ark1'!C6123</f>
        <v>2022</v>
      </c>
      <c r="C56" s="2">
        <f>+'Ark1'!J6123</f>
        <v>111</v>
      </c>
      <c r="D56" s="2" t="s">
        <v>39</v>
      </c>
      <c r="E56" s="2">
        <f>+'Ark1'!D6123</f>
        <v>7</v>
      </c>
      <c r="F56" s="2" t="s">
        <v>519</v>
      </c>
      <c r="G56" s="20">
        <f>+'Ark1'!Q6123</f>
        <v>14</v>
      </c>
      <c r="H56" s="337">
        <f>+'Ark1'!R6123</f>
        <v>260</v>
      </c>
      <c r="I56" s="359">
        <f>IF(H56=0,"",'Ark1'!S6123)</f>
        <v>260</v>
      </c>
      <c r="J56" s="107"/>
      <c r="K56" s="152">
        <f>IF(G56=0,"",100*H56/Måned!$G16)</f>
        <v>11.701170117011701</v>
      </c>
      <c r="L56" s="107"/>
      <c r="M56" s="152">
        <f>+IF(H56=0,"",'Ark1'!AA6123)</f>
        <v>11.701170117011699</v>
      </c>
      <c r="N56" s="152">
        <f>+IF(I56=0,"",'Ark1'!AB6123)</f>
        <v>12.799072946954912</v>
      </c>
      <c r="O56" s="119">
        <f>IF(H56=0,"",'Ark1'!U6123)</f>
        <v>60.330769230769214</v>
      </c>
      <c r="P56" s="152">
        <f>IF(H56=0,"",'Ark1'!W6123)</f>
        <v>92.607692307692318</v>
      </c>
      <c r="Q56" s="138"/>
      <c r="R56" s="152">
        <f>IF(H56=0,"",'Ark1'!X6123)</f>
        <v>10.761352612900048</v>
      </c>
      <c r="S56" s="152">
        <f>IF(H56=0,"",'Ark1'!Y6123)</f>
        <v>2.3366263041418796</v>
      </c>
      <c r="T56" s="152">
        <f>IF(H56=0,"",'Ark1'!Z6123)</f>
        <v>-27.689292113266283</v>
      </c>
      <c r="U56" s="107"/>
      <c r="V56" s="97">
        <f t="shared" si="4"/>
        <v>18.571428571428573</v>
      </c>
      <c r="W56" s="309">
        <f>IF(H56=0,"",'Ark1'!T6123)</f>
        <v>15.973076923076924</v>
      </c>
      <c r="X56" s="152">
        <f>IF(H56=0,"",'Ark1'!V6123)</f>
        <v>100.33336111342609</v>
      </c>
      <c r="Y56" s="54"/>
      <c r="Z56" s="317"/>
      <c r="AA56" s="309"/>
      <c r="AB56" s="152"/>
      <c r="AC56" s="317"/>
      <c r="AD56" s="316"/>
      <c r="AE56"/>
      <c r="AF56"/>
      <c r="AG56"/>
      <c r="AH56"/>
      <c r="AI56"/>
      <c r="AJ56"/>
    </row>
    <row r="57" spans="1:36" x14ac:dyDescent="0.5">
      <c r="A57" s="54"/>
      <c r="B57" s="2">
        <f>+'Ark1'!C6124</f>
        <v>2022</v>
      </c>
      <c r="C57" s="2">
        <f>+'Ark1'!J6124</f>
        <v>111</v>
      </c>
      <c r="D57" s="2" t="s">
        <v>39</v>
      </c>
      <c r="E57" s="2">
        <f>+'Ark1'!D6124</f>
        <v>8</v>
      </c>
      <c r="F57" s="2" t="s">
        <v>520</v>
      </c>
      <c r="G57" s="20">
        <f>+'Ark1'!Q6124</f>
        <v>11</v>
      </c>
      <c r="H57" s="337">
        <f>+'Ark1'!R6124</f>
        <v>481</v>
      </c>
      <c r="I57" s="359">
        <f>IF(H57=0,"",'Ark1'!S6124)</f>
        <v>480</v>
      </c>
      <c r="J57" s="107"/>
      <c r="K57" s="152">
        <f>IF(G57=0,"",100*H57/Måned!$G17)</f>
        <v>17.020523708421798</v>
      </c>
      <c r="L57" s="107"/>
      <c r="M57" s="152">
        <f>+IF(H57=0,"",'Ark1'!AA6124)</f>
        <v>17.020523708421798</v>
      </c>
      <c r="N57" s="152">
        <f>+IF(I57=0,"",'Ark1'!AB6124)</f>
        <v>16.530410949877588</v>
      </c>
      <c r="O57" s="119">
        <f>IF(H57=0,"",'Ark1'!U6124)</f>
        <v>60.69791666666665</v>
      </c>
      <c r="P57" s="152">
        <f>IF(H57=0,"",'Ark1'!W6124)</f>
        <v>83.621666666666684</v>
      </c>
      <c r="Q57" s="138"/>
      <c r="R57" s="152">
        <f>IF(H57=0,"",'Ark1'!X6124)</f>
        <v>9.4493181705820923</v>
      </c>
      <c r="S57" s="152">
        <f>IF(H57=0,"",'Ark1'!Y6124)</f>
        <v>2.0932420611073752</v>
      </c>
      <c r="T57" s="152">
        <f>IF(H57=0,"",'Ark1'!Z6124)</f>
        <v>-20.273914422498756</v>
      </c>
      <c r="U57" s="107"/>
      <c r="V57" s="97">
        <f t="shared" si="4"/>
        <v>43.636363636363633</v>
      </c>
      <c r="W57" s="309">
        <f>IF(H57=0,"",'Ark1'!T6124)</f>
        <v>16.185031185031189</v>
      </c>
      <c r="X57" s="152">
        <f>IF(H57=0,"",'Ark1'!V6124)</f>
        <v>90.68075117370897</v>
      </c>
      <c r="Y57" s="54"/>
      <c r="Z57" s="317"/>
      <c r="AA57" s="309"/>
      <c r="AB57" s="152"/>
      <c r="AC57" s="317"/>
      <c r="AD57" s="316"/>
      <c r="AE57"/>
      <c r="AF57"/>
      <c r="AG57"/>
      <c r="AH57"/>
      <c r="AI57"/>
      <c r="AJ57"/>
    </row>
    <row r="58" spans="1:36" x14ac:dyDescent="0.5">
      <c r="A58" s="54"/>
      <c r="B58" s="2">
        <f>+'Ark1'!C6125</f>
        <v>2022</v>
      </c>
      <c r="C58" s="2">
        <f>+'Ark1'!J6125</f>
        <v>111</v>
      </c>
      <c r="D58" s="2" t="s">
        <v>39</v>
      </c>
      <c r="E58" s="2">
        <f>+'Ark1'!D6125</f>
        <v>9</v>
      </c>
      <c r="F58" s="2" t="s">
        <v>521</v>
      </c>
      <c r="G58" s="20">
        <f>+'Ark1'!Q6125</f>
        <v>14</v>
      </c>
      <c r="H58" s="337">
        <f>+'Ark1'!R6125</f>
        <v>368</v>
      </c>
      <c r="I58" s="359">
        <f>IF(H58=0,"",'Ark1'!S6125)</f>
        <v>368</v>
      </c>
      <c r="J58" s="107"/>
      <c r="K58" s="152">
        <f>IF(G58=0,"",100*H58/Måned!$G18)</f>
        <v>13.829387448327696</v>
      </c>
      <c r="L58" s="107"/>
      <c r="M58" s="152">
        <f>+IF(H58=0,"",'Ark1'!AA6125)</f>
        <v>13.829387448327696</v>
      </c>
      <c r="N58" s="152">
        <f>+IF(I58=0,"",'Ark1'!AB6125)</f>
        <v>13.388799412660935</v>
      </c>
      <c r="O58" s="119">
        <f>IF(H58=0,"",'Ark1'!U6125)</f>
        <v>60.980978260869549</v>
      </c>
      <c r="P58" s="152">
        <f>IF(H58=0,"",'Ark1'!W6125)</f>
        <v>83.650271739130432</v>
      </c>
      <c r="Q58" s="138"/>
      <c r="R58" s="152">
        <f>IF(H58=0,"",'Ark1'!X6125)</f>
        <v>10.549438473211213</v>
      </c>
      <c r="S58" s="152">
        <f>IF(H58=0,"",'Ark1'!Y6125)</f>
        <v>2.2727514256965922</v>
      </c>
      <c r="T58" s="152">
        <f>IF(H58=0,"",'Ark1'!Z6125)</f>
        <v>-18.312369897052847</v>
      </c>
      <c r="U58" s="107"/>
      <c r="V58" s="97">
        <f t="shared" si="4"/>
        <v>26.285714285714285</v>
      </c>
      <c r="W58" s="309">
        <f>IF(H58=0,"",'Ark1'!T6125)</f>
        <v>16.241847826086957</v>
      </c>
      <c r="X58" s="152">
        <f>IF(H58=0,"",'Ark1'!V6125)</f>
        <v>90.628680107400299</v>
      </c>
      <c r="Y58" s="54"/>
      <c r="Z58" s="317"/>
      <c r="AA58" s="309"/>
      <c r="AB58" s="152"/>
      <c r="AC58" s="317"/>
      <c r="AD58" s="316"/>
      <c r="AE58"/>
      <c r="AF58"/>
      <c r="AG58"/>
      <c r="AH58"/>
      <c r="AI58"/>
      <c r="AJ58"/>
    </row>
    <row r="59" spans="1:36" x14ac:dyDescent="0.5">
      <c r="A59" s="54"/>
      <c r="B59" s="2">
        <f>+'Ark1'!C6126</f>
        <v>2022</v>
      </c>
      <c r="C59" s="2">
        <f>+'Ark1'!J6126</f>
        <v>111</v>
      </c>
      <c r="D59" s="2" t="s">
        <v>39</v>
      </c>
      <c r="E59" s="2">
        <f>+'Ark1'!D6126</f>
        <v>10</v>
      </c>
      <c r="F59" s="2" t="s">
        <v>522</v>
      </c>
      <c r="G59" s="20">
        <f>+'Ark1'!Q6126</f>
        <v>8</v>
      </c>
      <c r="H59" s="337">
        <f>+'Ark1'!R6126</f>
        <v>201</v>
      </c>
      <c r="I59" s="359">
        <f>IF(H59=0,"",'Ark1'!S6126)</f>
        <v>201</v>
      </c>
      <c r="J59" s="107"/>
      <c r="K59" s="152">
        <f>IF(G59=0,"",100*H59/Måned!$G19)</f>
        <v>8.9056269384138229</v>
      </c>
      <c r="L59" s="107"/>
      <c r="M59" s="152">
        <f>+IF(H59=0,"",'Ark1'!AA6126)</f>
        <v>8.9056269384138211</v>
      </c>
      <c r="N59" s="152">
        <f>+IF(I59=0,"",'Ark1'!AB6126)</f>
        <v>8.599926505859063</v>
      </c>
      <c r="O59" s="119">
        <f>IF(H59=0,"",'Ark1'!U6126)</f>
        <v>61.537313432835802</v>
      </c>
      <c r="P59" s="152">
        <f>IF(H59=0,"",'Ark1'!W6126)</f>
        <v>84.646766169154276</v>
      </c>
      <c r="Q59" s="138"/>
      <c r="R59" s="152">
        <f>IF(H59=0,"",'Ark1'!X6126)</f>
        <v>8.7894782184884264</v>
      </c>
      <c r="S59" s="152">
        <f>IF(H59=0,"",'Ark1'!Y6126)</f>
        <v>1.9999628718613596</v>
      </c>
      <c r="T59" s="152">
        <f>IF(H59=0,"",'Ark1'!Z6126)</f>
        <v>-44.113115075528043</v>
      </c>
      <c r="U59" s="107"/>
      <c r="V59" s="97">
        <f t="shared" si="4"/>
        <v>25.125</v>
      </c>
      <c r="W59" s="309">
        <f>IF(H59=0,"",'Ark1'!T6126)</f>
        <v>16.552238805970148</v>
      </c>
      <c r="X59" s="152">
        <f>IF(H59=0,"",'Ark1'!V6126)</f>
        <v>91.708305708726115</v>
      </c>
      <c r="Y59" s="54"/>
      <c r="Z59" s="317"/>
      <c r="AA59" s="309"/>
      <c r="AB59" s="152"/>
      <c r="AC59" s="317"/>
      <c r="AD59" s="316"/>
      <c r="AE59"/>
      <c r="AF59"/>
      <c r="AG59"/>
      <c r="AH59"/>
      <c r="AI59"/>
      <c r="AJ59"/>
    </row>
    <row r="60" spans="1:36" x14ac:dyDescent="0.5">
      <c r="A60" s="54"/>
      <c r="B60" s="2">
        <f>+'Ark1'!C6127</f>
        <v>2022</v>
      </c>
      <c r="C60" s="2">
        <f>+'Ark1'!J6127</f>
        <v>111</v>
      </c>
      <c r="D60" s="2" t="s">
        <v>39</v>
      </c>
      <c r="E60" s="2">
        <f>+'Ark1'!D6127</f>
        <v>11</v>
      </c>
      <c r="F60" s="2" t="s">
        <v>523</v>
      </c>
      <c r="G60" s="20">
        <f>+'Ark1'!Q6127</f>
        <v>13</v>
      </c>
      <c r="H60" s="337">
        <f>+'Ark1'!R6127</f>
        <v>272</v>
      </c>
      <c r="I60" s="359">
        <f>IF(H60=0,"",'Ark1'!S6127)</f>
        <v>272</v>
      </c>
      <c r="J60" s="107"/>
      <c r="K60" s="152">
        <f>IF(G60=0,"",100*H60/Måned!$G20)</f>
        <v>10.26027913994719</v>
      </c>
      <c r="L60" s="107"/>
      <c r="M60" s="152">
        <f>+IF(H60=0,"",'Ark1'!AA6127)</f>
        <v>10.260279139947189</v>
      </c>
      <c r="N60" s="152">
        <f>+IF(I60=0,"",'Ark1'!AB6127)</f>
        <v>10.452483264689111</v>
      </c>
      <c r="O60" s="119">
        <f>IF(H60=0,"",'Ark1'!U6127)</f>
        <v>60.191176470588239</v>
      </c>
      <c r="P60" s="152">
        <f>IF(H60=0,"",'Ark1'!W6127)</f>
        <v>87.854044117647049</v>
      </c>
      <c r="Q60" s="138"/>
      <c r="R60" s="152">
        <f>IF(H60=0,"",'Ark1'!X6127)</f>
        <v>8.0529715814830904</v>
      </c>
      <c r="S60" s="152">
        <f>IF(H60=0,"",'Ark1'!Y6127)</f>
        <v>1.9834414012992476</v>
      </c>
      <c r="T60" s="152">
        <f>IF(H60=0,"",'Ark1'!Z6127)</f>
        <v>-35.246723959974489</v>
      </c>
      <c r="U60" s="107"/>
      <c r="V60" s="97">
        <f t="shared" si="4"/>
        <v>20.923076923076923</v>
      </c>
      <c r="W60" s="309">
        <f>IF(H60=0,"",'Ark1'!T6127)</f>
        <v>15.98529411764706</v>
      </c>
      <c r="X60" s="152">
        <f>IF(H60=0,"",'Ark1'!V6127)</f>
        <v>95.183146389650076</v>
      </c>
      <c r="Y60" s="54"/>
      <c r="Z60" s="317"/>
      <c r="AA60" s="316"/>
      <c r="AB60" s="152"/>
      <c r="AC60" s="317"/>
      <c r="AD60" s="316"/>
      <c r="AE60"/>
      <c r="AF60"/>
      <c r="AG60"/>
      <c r="AH60"/>
      <c r="AI60"/>
      <c r="AJ60"/>
    </row>
    <row r="61" spans="1:36" x14ac:dyDescent="0.5">
      <c r="A61" s="54"/>
      <c r="B61" s="2">
        <f>+'Ark1'!C6128</f>
        <v>2022</v>
      </c>
      <c r="C61" s="2">
        <f>+'Ark1'!J6128</f>
        <v>111</v>
      </c>
      <c r="D61" s="2" t="s">
        <v>39</v>
      </c>
      <c r="E61" s="2">
        <f>+'Ark1'!D6128</f>
        <v>12</v>
      </c>
      <c r="F61" s="2" t="s">
        <v>524</v>
      </c>
      <c r="G61" s="20">
        <f>+'Ark1'!Q6128</f>
        <v>15</v>
      </c>
      <c r="H61" s="337">
        <f>+'Ark1'!R6128</f>
        <v>193</v>
      </c>
      <c r="I61" s="359">
        <f>IF(H61=0,"",'Ark1'!S6128)</f>
        <v>193</v>
      </c>
      <c r="J61" s="107"/>
      <c r="K61" s="152">
        <f>IF(G61=0,"",100*H61/Måned!$G21)</f>
        <v>8.1988105352591329</v>
      </c>
      <c r="L61" s="107"/>
      <c r="M61" s="152">
        <f>+IF(H61=0,"",'Ark1'!AA6128)</f>
        <v>8.1988105352591329</v>
      </c>
      <c r="N61" s="152">
        <f>+IF(I61=0,"",'Ark1'!AB6128)</f>
        <v>7.6019813696328606</v>
      </c>
      <c r="O61" s="119">
        <f>IF(H61=0,"",'Ark1'!U6128)</f>
        <v>61.735751295336783</v>
      </c>
      <c r="P61" s="152">
        <f>IF(H61=0,"",'Ark1'!W6128)</f>
        <v>78.022797927461099</v>
      </c>
      <c r="Q61" s="138"/>
      <c r="R61" s="152">
        <f>IF(H61=0,"",'Ark1'!X6128)</f>
        <v>10.582505773257948</v>
      </c>
      <c r="S61" s="152">
        <f>IF(H61=0,"",'Ark1'!Y6128)</f>
        <v>2.0174411999215214</v>
      </c>
      <c r="T61" s="152">
        <f>IF(H61=0,"",'Ark1'!Z6128)</f>
        <v>-41.270473820477889</v>
      </c>
      <c r="U61" s="107"/>
      <c r="V61" s="97">
        <f t="shared" si="4"/>
        <v>12.866666666666667</v>
      </c>
      <c r="W61" s="309">
        <f>IF(H61=0,"",'Ark1'!T6128)</f>
        <v>16.580310880829021</v>
      </c>
      <c r="X61" s="152">
        <f>IF(H61=0,"",'Ark1'!V6128)</f>
        <v>84.53174206658845</v>
      </c>
      <c r="Y61" s="54"/>
      <c r="Z61" s="317"/>
      <c r="AA61" s="316"/>
      <c r="AB61" s="152"/>
      <c r="AC61" s="317"/>
      <c r="AD61"/>
      <c r="AE61"/>
      <c r="AF61"/>
      <c r="AG61"/>
      <c r="AH61"/>
      <c r="AI61"/>
      <c r="AJ61"/>
    </row>
    <row r="62" spans="1:36" x14ac:dyDescent="0.5">
      <c r="A62" s="54"/>
      <c r="B62" s="54"/>
      <c r="C62" s="54"/>
      <c r="D62" s="54"/>
      <c r="E62" s="54"/>
      <c r="F62" s="54"/>
      <c r="G62" s="54"/>
      <c r="H62" s="340"/>
      <c r="I62" s="340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317"/>
      <c r="AA62" s="316"/>
      <c r="AB62" s="152"/>
      <c r="AC62" s="317"/>
      <c r="AD62"/>
      <c r="AE62"/>
      <c r="AF62"/>
      <c r="AG62"/>
      <c r="AH62"/>
      <c r="AI62"/>
      <c r="AJ62"/>
    </row>
    <row r="63" spans="1:36" x14ac:dyDescent="0.5">
      <c r="A63" s="54"/>
      <c r="B63" s="2">
        <f>+'Ark1'!C6129</f>
        <v>2022</v>
      </c>
      <c r="C63" s="2">
        <f>+'Ark1'!J6129</f>
        <v>116</v>
      </c>
      <c r="D63" s="2" t="s">
        <v>40</v>
      </c>
      <c r="E63" s="2">
        <f>+'Ark1'!D6129</f>
        <v>1</v>
      </c>
      <c r="F63" s="2" t="s">
        <v>514</v>
      </c>
      <c r="G63" s="20">
        <f>+'Ark1'!Q6129</f>
        <v>3</v>
      </c>
      <c r="H63" s="359">
        <f>+'Ark1'!R6129</f>
        <v>244</v>
      </c>
      <c r="I63" s="359">
        <f>IF(H63=0,"",'Ark1'!S6129)</f>
        <v>244</v>
      </c>
      <c r="J63" s="107"/>
      <c r="K63" s="152">
        <f>IF(G63=0,"",100*H63/Måned!$G10)</f>
        <v>8.1252081252081254</v>
      </c>
      <c r="L63" s="107"/>
      <c r="M63" s="152">
        <f>+IF(H63=0,"",'Ark1'!AA6129)</f>
        <v>8.1252081252081272</v>
      </c>
      <c r="N63" s="152">
        <f>+IF(I63=0,"",'Ark1'!AB6129)</f>
        <v>7.3502781872633678</v>
      </c>
      <c r="O63" s="119">
        <f>IF(H63=0,"",'Ark1'!U6129)</f>
        <v>61.688524590163951</v>
      </c>
      <c r="P63" s="152">
        <f>IF(H63=0,"",'Ark1'!W6129)</f>
        <v>77.716024590163983</v>
      </c>
      <c r="Q63" s="138"/>
      <c r="R63" s="152">
        <f>IF(H63=0,"",'Ark1'!X6129)</f>
        <v>7.9859766547704476</v>
      </c>
      <c r="S63" s="152">
        <f>IF(H63=0,"",'Ark1'!Y6129)</f>
        <v>1.853583004430386</v>
      </c>
      <c r="T63" s="152">
        <f>IF(H63=0,"",'Ark1'!Z6129)</f>
        <v>-40.289089407975347</v>
      </c>
      <c r="U63" s="107"/>
      <c r="V63" s="97">
        <f t="shared" si="4"/>
        <v>81.333333333333329</v>
      </c>
      <c r="W63" s="309">
        <f>IF(H63=0,"",'Ark1'!T6129)</f>
        <v>16.631147540983605</v>
      </c>
      <c r="X63" s="152">
        <f>IF(H63=0,"",'Ark1'!V6129)</f>
        <v>84.199376587393203</v>
      </c>
      <c r="Y63" s="54"/>
      <c r="Z63" s="309"/>
      <c r="AA63" s="309"/>
      <c r="AB63" s="152"/>
      <c r="AC63" s="317"/>
      <c r="AD63"/>
      <c r="AE63"/>
      <c r="AF63"/>
      <c r="AG63"/>
      <c r="AH63"/>
      <c r="AI63"/>
      <c r="AJ63"/>
    </row>
    <row r="64" spans="1:36" x14ac:dyDescent="0.5">
      <c r="A64" s="54"/>
      <c r="B64" s="2">
        <f>+'Ark1'!C6130</f>
        <v>2022</v>
      </c>
      <c r="C64" s="2">
        <f>+'Ark1'!J6130</f>
        <v>116</v>
      </c>
      <c r="D64" s="2" t="s">
        <v>40</v>
      </c>
      <c r="E64" s="2">
        <f>+'Ark1'!D6130</f>
        <v>2</v>
      </c>
      <c r="F64" s="2" t="s">
        <v>515</v>
      </c>
      <c r="G64" s="20">
        <f>+'Ark1'!Q6130</f>
        <v>3</v>
      </c>
      <c r="H64" s="359">
        <f>+'Ark1'!R6130</f>
        <v>98</v>
      </c>
      <c r="I64" s="359">
        <f>IF(H64=0,"",'Ark1'!S6130)</f>
        <v>98</v>
      </c>
      <c r="J64" s="107"/>
      <c r="K64" s="152">
        <f>IF(G64=0,"",100*H64/Måned!$G11)</f>
        <v>4.0901502504173619</v>
      </c>
      <c r="L64" s="107"/>
      <c r="M64" s="152">
        <f>+IF(H64=0,"",'Ark1'!AA6130)</f>
        <v>4.090150250417361</v>
      </c>
      <c r="N64" s="152">
        <f>+IF(I64=0,"",'Ark1'!AB6130)</f>
        <v>3.6628950116956398</v>
      </c>
      <c r="O64" s="119">
        <f>IF(H64=0,"",'Ark1'!U6130)</f>
        <v>61.387755102040813</v>
      </c>
      <c r="P64" s="152">
        <f>IF(H64=0,"",'Ark1'!W6130)</f>
        <v>77.369387755102053</v>
      </c>
      <c r="Q64" s="138"/>
      <c r="R64" s="152">
        <f>IF(H64=0,"",'Ark1'!X6130)</f>
        <v>9.0347561114013839</v>
      </c>
      <c r="S64" s="152">
        <f>IF(H64=0,"",'Ark1'!Y6130)</f>
        <v>2.3760396352309905</v>
      </c>
      <c r="T64" s="152">
        <f>IF(H64=0,"",'Ark1'!Z6130)</f>
        <v>-50.387722107238517</v>
      </c>
      <c r="U64" s="107"/>
      <c r="V64" s="97">
        <f t="shared" ref="V64:V74" si="5">+(IF(H64=0,"",I64/G64))</f>
        <v>32.666666666666664</v>
      </c>
      <c r="W64" s="309">
        <f>IF(H64=0,"",'Ark1'!T6130)</f>
        <v>16.387755102040817</v>
      </c>
      <c r="X64" s="152">
        <f>IF(H64=0,"",'Ark1'!V6130)</f>
        <v>83.823822053198299</v>
      </c>
      <c r="Y64" s="54"/>
      <c r="Z64" s="309"/>
      <c r="AA64" s="309"/>
      <c r="AB64" s="152"/>
      <c r="AC64" s="317"/>
      <c r="AD64"/>
      <c r="AE64"/>
      <c r="AF64"/>
      <c r="AG64"/>
      <c r="AH64"/>
      <c r="AI64"/>
      <c r="AJ64"/>
    </row>
    <row r="65" spans="1:39" x14ac:dyDescent="0.5">
      <c r="A65" s="54"/>
      <c r="B65" s="2">
        <f>+'Ark1'!C6131</f>
        <v>2022</v>
      </c>
      <c r="C65" s="2">
        <f>+'Ark1'!J6131</f>
        <v>116</v>
      </c>
      <c r="D65" s="2" t="s">
        <v>40</v>
      </c>
      <c r="E65" s="2">
        <f>+'Ark1'!D6131</f>
        <v>3</v>
      </c>
      <c r="F65" s="2" t="s">
        <v>516</v>
      </c>
      <c r="G65" s="20">
        <f>+'Ark1'!Q6131</f>
        <v>7</v>
      </c>
      <c r="H65" s="359">
        <f>+'Ark1'!R6131</f>
        <v>245</v>
      </c>
      <c r="I65" s="359">
        <f>IF(H65=0,"",'Ark1'!S6131)</f>
        <v>245</v>
      </c>
      <c r="J65" s="107"/>
      <c r="K65" s="152">
        <f>IF(G65=0,"",100*H65/Måned!$G12)</f>
        <v>12.080867850098619</v>
      </c>
      <c r="L65" s="107"/>
      <c r="M65" s="152">
        <f>+IF(H65=0,"",'Ark1'!AA6131)</f>
        <v>12.080867850098619</v>
      </c>
      <c r="N65" s="152">
        <f>+IF(I65=0,"",'Ark1'!AB6131)</f>
        <v>10.500986225455744</v>
      </c>
      <c r="O65" s="119">
        <f>IF(H65=0,"",'Ark1'!U6131)</f>
        <v>61.902040816326512</v>
      </c>
      <c r="P65" s="152">
        <f>IF(H65=0,"",'Ark1'!W6131)</f>
        <v>73.599183673469412</v>
      </c>
      <c r="Q65" s="138"/>
      <c r="R65" s="152">
        <f>IF(H65=0,"",'Ark1'!X6131)</f>
        <v>8.7214302882259975</v>
      </c>
      <c r="S65" s="152">
        <f>IF(H65=0,"",'Ark1'!Y6131)</f>
        <v>2.1031065259654151</v>
      </c>
      <c r="T65" s="152">
        <f>IF(H65=0,"",'Ark1'!Z6131)</f>
        <v>-66.778904426010243</v>
      </c>
      <c r="U65" s="107"/>
      <c r="V65" s="97">
        <f t="shared" si="5"/>
        <v>35</v>
      </c>
      <c r="W65" s="309">
        <f>IF(H65=0,"",'Ark1'!T6131)</f>
        <v>16.608163265306118</v>
      </c>
      <c r="X65" s="152">
        <f>IF(H65=0,"",'Ark1'!V6131)</f>
        <v>79.739093904083873</v>
      </c>
      <c r="Y65" s="54"/>
      <c r="Z65" s="309"/>
      <c r="AA65" s="309"/>
      <c r="AB65" s="152"/>
      <c r="AC65" s="317"/>
      <c r="AD65"/>
      <c r="AE65"/>
      <c r="AF65"/>
      <c r="AG65"/>
      <c r="AH65"/>
      <c r="AI65"/>
      <c r="AJ65"/>
    </row>
    <row r="66" spans="1:39" x14ac:dyDescent="0.5">
      <c r="A66" s="54"/>
      <c r="B66" s="2">
        <f>+'Ark1'!C6132</f>
        <v>2022</v>
      </c>
      <c r="C66" s="2">
        <f>+'Ark1'!J6132</f>
        <v>116</v>
      </c>
      <c r="D66" s="2" t="s">
        <v>40</v>
      </c>
      <c r="E66" s="2">
        <f>+'Ark1'!D6132</f>
        <v>4</v>
      </c>
      <c r="F66" s="2" t="s">
        <v>517</v>
      </c>
      <c r="G66" s="20">
        <f>+'Ark1'!Q6132</f>
        <v>6</v>
      </c>
      <c r="H66" s="359">
        <f>+'Ark1'!R6132</f>
        <v>130</v>
      </c>
      <c r="I66" s="359">
        <f>IF(H66=0,"",'Ark1'!S6132)</f>
        <v>130</v>
      </c>
      <c r="J66" s="107"/>
      <c r="K66" s="152">
        <f>IF(G66=0,"",100*H66/Måned!$G13)</f>
        <v>5.7017543859649127</v>
      </c>
      <c r="L66" s="107"/>
      <c r="M66" s="152">
        <f>+IF(H66=0,"",'Ark1'!AA6132)</f>
        <v>5.7017543859649118</v>
      </c>
      <c r="N66" s="152">
        <f>+IF(I66=0,"",'Ark1'!AB6132)</f>
        <v>5.7540893777228685</v>
      </c>
      <c r="O66" s="119">
        <f>IF(H66=0,"",'Ark1'!U6132)</f>
        <v>60.769230769230759</v>
      </c>
      <c r="P66" s="152">
        <f>IF(H66=0,"",'Ark1'!W6132)</f>
        <v>84.976923076923114</v>
      </c>
      <c r="Q66" s="138"/>
      <c r="R66" s="152">
        <f>IF(H66=0,"",'Ark1'!X6132)</f>
        <v>10.622679210512649</v>
      </c>
      <c r="S66" s="152">
        <f>IF(H66=0,"",'Ark1'!Y6132)</f>
        <v>2.3255717627433454</v>
      </c>
      <c r="T66" s="152">
        <f>IF(H66=0,"",'Ark1'!Z6132)</f>
        <v>-55.662321146382567</v>
      </c>
      <c r="U66" s="107"/>
      <c r="V66" s="97">
        <f t="shared" si="5"/>
        <v>21.666666666666668</v>
      </c>
      <c r="W66" s="309">
        <f>IF(H66=0,"",'Ark1'!T6132)</f>
        <v>16.169230769230765</v>
      </c>
      <c r="X66" s="152">
        <f>IF(H66=0,"",'Ark1'!V6132)</f>
        <v>92.066005500458374</v>
      </c>
      <c r="Y66" s="54"/>
      <c r="Z66" s="309"/>
      <c r="AA66" s="309"/>
      <c r="AB66" s="152"/>
      <c r="AC66" s="317"/>
      <c r="AD66"/>
      <c r="AE66"/>
      <c r="AF66"/>
      <c r="AG66"/>
      <c r="AH66"/>
      <c r="AI66"/>
      <c r="AJ66"/>
    </row>
    <row r="67" spans="1:39" x14ac:dyDescent="0.5">
      <c r="A67" s="54"/>
      <c r="B67" s="2">
        <f>+'Ark1'!C6133</f>
        <v>2022</v>
      </c>
      <c r="C67" s="2">
        <f>+'Ark1'!J6133</f>
        <v>116</v>
      </c>
      <c r="D67" s="2" t="s">
        <v>40</v>
      </c>
      <c r="E67" s="2">
        <f>+'Ark1'!D6133</f>
        <v>5</v>
      </c>
      <c r="F67" s="2" t="s">
        <v>385</v>
      </c>
      <c r="G67" s="20">
        <f>+'Ark1'!Q6133</f>
        <v>6</v>
      </c>
      <c r="H67" s="359">
        <f>+'Ark1'!R6133</f>
        <v>333</v>
      </c>
      <c r="I67" s="359">
        <f>IF(H67=0,"",'Ark1'!S6133)</f>
        <v>333</v>
      </c>
      <c r="J67" s="107"/>
      <c r="K67" s="152">
        <f>IF(G67=0,"",100*H67/Måned!$G14)</f>
        <v>13.438256658595641</v>
      </c>
      <c r="L67" s="107"/>
      <c r="M67" s="152">
        <f>+IF(H67=0,"",'Ark1'!AA6133)</f>
        <v>13.438256658595639</v>
      </c>
      <c r="N67" s="152">
        <f>+IF(I67=0,"",'Ark1'!AB6133)</f>
        <v>12.787835353503878</v>
      </c>
      <c r="O67" s="119">
        <f>IF(H67=0,"",'Ark1'!U6133)</f>
        <v>60.489489489489486</v>
      </c>
      <c r="P67" s="152">
        <f>IF(H67=0,"",'Ark1'!W6133)</f>
        <v>82.572972972972991</v>
      </c>
      <c r="Q67" s="138"/>
      <c r="R67" s="152">
        <f>IF(H67=0,"",'Ark1'!X6133)</f>
        <v>9.3615077897934746</v>
      </c>
      <c r="S67" s="152">
        <f>IF(H67=0,"",'Ark1'!Y6133)</f>
        <v>2.2522682682115045</v>
      </c>
      <c r="T67" s="152">
        <f>IF(H67=0,"",'Ark1'!Z6133)</f>
        <v>-34.256269327222419</v>
      </c>
      <c r="U67" s="107"/>
      <c r="V67" s="97">
        <f t="shared" si="5"/>
        <v>55.5</v>
      </c>
      <c r="W67" s="309">
        <f>IF(H67=0,"",'Ark1'!T6133)</f>
        <v>16.027027027027032</v>
      </c>
      <c r="X67" s="152">
        <f>IF(H67=0,"",'Ark1'!V6133)</f>
        <v>89.46150917981906</v>
      </c>
      <c r="Y67" s="54"/>
      <c r="Z67" s="309"/>
      <c r="AA67" s="309"/>
      <c r="AB67" s="152"/>
      <c r="AC67" s="317"/>
      <c r="AD67"/>
      <c r="AE67"/>
      <c r="AF67"/>
      <c r="AG67"/>
      <c r="AH67"/>
      <c r="AI67"/>
      <c r="AJ67"/>
    </row>
    <row r="68" spans="1:39" x14ac:dyDescent="0.5">
      <c r="A68" s="54"/>
      <c r="B68" s="2">
        <f>+'Ark1'!C6134</f>
        <v>2022</v>
      </c>
      <c r="C68" s="2">
        <f>+'Ark1'!J6134</f>
        <v>116</v>
      </c>
      <c r="D68" s="2" t="s">
        <v>40</v>
      </c>
      <c r="E68" s="2">
        <f>+'Ark1'!D6134</f>
        <v>6</v>
      </c>
      <c r="F68" s="2" t="s">
        <v>518</v>
      </c>
      <c r="G68" s="20">
        <f>+'Ark1'!Q6134</f>
        <v>0</v>
      </c>
      <c r="H68" s="359">
        <f>+'Ark1'!R6134</f>
        <v>0</v>
      </c>
      <c r="I68" s="359" t="str">
        <f>IF(H68=0,"",'Ark1'!S6134)</f>
        <v/>
      </c>
      <c r="J68" s="107"/>
      <c r="K68" s="152" t="str">
        <f>IF(G68=0,"",100*H68/Måned!$G15)</f>
        <v/>
      </c>
      <c r="L68" s="107"/>
      <c r="M68" s="152" t="str">
        <f>+IF(H68=0,"",'Ark1'!AA6134)</f>
        <v/>
      </c>
      <c r="N68" s="152">
        <f>+IF(I68=0,"",'Ark1'!AB6134)</f>
        <v>0</v>
      </c>
      <c r="O68" s="119" t="str">
        <f>IF(H68=0,"",'Ark1'!U6134)</f>
        <v/>
      </c>
      <c r="P68" s="152" t="str">
        <f>IF(H68=0,"",'Ark1'!W6134)</f>
        <v/>
      </c>
      <c r="Q68" s="138"/>
      <c r="R68" s="152" t="str">
        <f>IF(H68=0,"",'Ark1'!X6134)</f>
        <v/>
      </c>
      <c r="S68" s="152" t="str">
        <f>IF(H68=0,"",'Ark1'!Y6134)</f>
        <v/>
      </c>
      <c r="T68" s="152" t="str">
        <f>IF(H68=0,"",'Ark1'!Z6134)</f>
        <v/>
      </c>
      <c r="U68" s="107"/>
      <c r="V68" s="97" t="str">
        <f t="shared" si="5"/>
        <v/>
      </c>
      <c r="W68" s="309" t="str">
        <f>IF(H68=0,"",'Ark1'!T6134)</f>
        <v/>
      </c>
      <c r="X68" s="152" t="str">
        <f>IF(H68=0,"",'Ark1'!V6134)</f>
        <v/>
      </c>
      <c r="Y68" s="54"/>
      <c r="Z68" s="309"/>
      <c r="AA68" s="309"/>
      <c r="AB68" s="152"/>
      <c r="AC68" s="317"/>
      <c r="AD68"/>
      <c r="AE68"/>
      <c r="AF68"/>
      <c r="AG68"/>
      <c r="AH68"/>
      <c r="AI68"/>
      <c r="AJ68"/>
    </row>
    <row r="69" spans="1:39" x14ac:dyDescent="0.5">
      <c r="A69" s="54"/>
      <c r="B69" s="2">
        <f>+'Ark1'!C6135</f>
        <v>2022</v>
      </c>
      <c r="C69" s="2">
        <f>+'Ark1'!J6135</f>
        <v>116</v>
      </c>
      <c r="D69" s="2" t="s">
        <v>40</v>
      </c>
      <c r="E69" s="2">
        <f>+'Ark1'!D6135</f>
        <v>7</v>
      </c>
      <c r="F69" s="2" t="s">
        <v>519</v>
      </c>
      <c r="G69" s="20">
        <f>+'Ark1'!Q6135</f>
        <v>0</v>
      </c>
      <c r="H69" s="359">
        <f>+'Ark1'!R6135</f>
        <v>0</v>
      </c>
      <c r="I69" s="359" t="str">
        <f>IF(H69=0,"",'Ark1'!S6135)</f>
        <v/>
      </c>
      <c r="J69" s="107"/>
      <c r="K69" s="152" t="str">
        <f>IF(G69=0,"",100*H69/Måned!$G16)</f>
        <v/>
      </c>
      <c r="L69" s="107"/>
      <c r="M69" s="152" t="str">
        <f>+IF(H69=0,"",'Ark1'!AA6135)</f>
        <v/>
      </c>
      <c r="N69" s="152">
        <f>+IF(I69=0,"",'Ark1'!AB6135)</f>
        <v>0</v>
      </c>
      <c r="O69" s="119" t="str">
        <f>IF(H69=0,"",'Ark1'!U6135)</f>
        <v/>
      </c>
      <c r="P69" s="152" t="str">
        <f>IF(H69=0,"",'Ark1'!W6135)</f>
        <v/>
      </c>
      <c r="Q69" s="138"/>
      <c r="R69" s="152" t="str">
        <f>IF(H69=0,"",'Ark1'!X6135)</f>
        <v/>
      </c>
      <c r="S69" s="152" t="str">
        <f>IF(H69=0,"",'Ark1'!Y6135)</f>
        <v/>
      </c>
      <c r="T69" s="152" t="str">
        <f>IF(H69=0,"",'Ark1'!Z6135)</f>
        <v/>
      </c>
      <c r="U69" s="107"/>
      <c r="V69" s="97" t="str">
        <f t="shared" si="5"/>
        <v/>
      </c>
      <c r="W69" s="309" t="str">
        <f>IF(H69=0,"",'Ark1'!T6135)</f>
        <v/>
      </c>
      <c r="X69" s="152" t="str">
        <f>IF(H69=0,"",'Ark1'!V6135)</f>
        <v/>
      </c>
      <c r="Y69" s="54"/>
      <c r="Z69" s="309"/>
      <c r="AA69" s="309"/>
      <c r="AB69" s="152"/>
      <c r="AC69" s="317"/>
      <c r="AD69"/>
      <c r="AE69"/>
      <c r="AF69"/>
      <c r="AG69"/>
      <c r="AH69"/>
      <c r="AI69"/>
      <c r="AJ69"/>
    </row>
    <row r="70" spans="1:39" x14ac:dyDescent="0.5">
      <c r="A70" s="54"/>
      <c r="B70" s="2">
        <f>+'Ark1'!C6136</f>
        <v>2022</v>
      </c>
      <c r="C70" s="2">
        <f>+'Ark1'!J6136</f>
        <v>116</v>
      </c>
      <c r="D70" s="2" t="s">
        <v>40</v>
      </c>
      <c r="E70" s="2">
        <f>+'Ark1'!D6136</f>
        <v>8</v>
      </c>
      <c r="F70" s="2" t="s">
        <v>520</v>
      </c>
      <c r="G70" s="20">
        <f>+'Ark1'!Q6136</f>
        <v>5</v>
      </c>
      <c r="H70" s="359">
        <f>+'Ark1'!R6136</f>
        <v>153</v>
      </c>
      <c r="I70" s="359">
        <f>IF(H70=0,"",'Ark1'!S6136)</f>
        <v>153</v>
      </c>
      <c r="J70" s="107"/>
      <c r="K70" s="152">
        <f>IF(G70=0,"",100*H70/Måned!$G17)</f>
        <v>5.4140127388535033</v>
      </c>
      <c r="L70" s="107"/>
      <c r="M70" s="152">
        <f>+IF(H70=0,"",'Ark1'!AA6136)</f>
        <v>5.4140127388535042</v>
      </c>
      <c r="N70" s="152">
        <f>+IF(I70=0,"",'Ark1'!AB6136)</f>
        <v>5.2940195333493953</v>
      </c>
      <c r="O70" s="119">
        <f>IF(H70=0,"",'Ark1'!U6136)</f>
        <v>61.372549019607824</v>
      </c>
      <c r="P70" s="152">
        <f>IF(H70=0,"",'Ark1'!W6136)</f>
        <v>84.017647058823513</v>
      </c>
      <c r="Q70" s="138"/>
      <c r="R70" s="152">
        <f>IF(H70=0,"",'Ark1'!X6136)</f>
        <v>8.3050273588342591</v>
      </c>
      <c r="S70" s="152">
        <f>IF(H70=0,"",'Ark1'!Y6136)</f>
        <v>2.0860017512984506</v>
      </c>
      <c r="T70" s="152">
        <f>IF(H70=0,"",'Ark1'!Z6136)</f>
        <v>-21.995091333250006</v>
      </c>
      <c r="U70" s="107"/>
      <c r="V70" s="97">
        <f t="shared" si="5"/>
        <v>30.6</v>
      </c>
      <c r="W70" s="309">
        <f>IF(H70=0,"",'Ark1'!T6136)</f>
        <v>16.411764705882348</v>
      </c>
      <c r="X70" s="152">
        <f>IF(H70=0,"",'Ark1'!V6136)</f>
        <v>91.026703205659331</v>
      </c>
      <c r="Y70" s="54"/>
      <c r="Z70" s="309"/>
      <c r="AA70" s="309"/>
      <c r="AB70" s="152"/>
      <c r="AC70" s="317"/>
      <c r="AD70"/>
      <c r="AE70"/>
      <c r="AF70"/>
      <c r="AG70"/>
      <c r="AH70"/>
      <c r="AI70"/>
      <c r="AJ70"/>
    </row>
    <row r="71" spans="1:39" x14ac:dyDescent="0.5">
      <c r="A71" s="54"/>
      <c r="B71" s="2">
        <f>+'Ark1'!C6137</f>
        <v>2022</v>
      </c>
      <c r="C71" s="2">
        <f>+'Ark1'!J6137</f>
        <v>116</v>
      </c>
      <c r="D71" s="2" t="s">
        <v>40</v>
      </c>
      <c r="E71" s="2">
        <f>+'Ark1'!D6137</f>
        <v>9</v>
      </c>
      <c r="F71" s="2" t="s">
        <v>521</v>
      </c>
      <c r="G71" s="20">
        <f>+'Ark1'!Q6137</f>
        <v>3</v>
      </c>
      <c r="H71" s="359">
        <f>+'Ark1'!R6137</f>
        <v>71</v>
      </c>
      <c r="I71" s="359">
        <f>IF(H71=0,"",'Ark1'!S6137)</f>
        <v>71</v>
      </c>
      <c r="J71" s="107"/>
      <c r="K71" s="152">
        <f>IF(G71=0,"",100*H71/Måned!$G18)</f>
        <v>2.6681698609545283</v>
      </c>
      <c r="L71" s="107"/>
      <c r="M71" s="152">
        <f>+IF(H71=0,"",'Ark1'!AA6137)</f>
        <v>2.6681698609545275</v>
      </c>
      <c r="N71" s="152">
        <f>+IF(I71=0,"",'Ark1'!AB6137)</f>
        <v>2.8803709839538678</v>
      </c>
      <c r="O71" s="119">
        <f>IF(H71=0,"",'Ark1'!U6137)</f>
        <v>60.873239436619755</v>
      </c>
      <c r="P71" s="152">
        <f>IF(H71=0,"",'Ark1'!W6137)</f>
        <v>93.274647887323979</v>
      </c>
      <c r="Q71" s="138"/>
      <c r="R71" s="152">
        <f>IF(H71=0,"",'Ark1'!X6137)</f>
        <v>15.530530752018691</v>
      </c>
      <c r="S71" s="152">
        <f>IF(H71=0,"",'Ark1'!Y6137)</f>
        <v>2.4375557918629913</v>
      </c>
      <c r="T71" s="152">
        <f>IF(H71=0,"",'Ark1'!Z6137)</f>
        <v>41.274129524858431</v>
      </c>
      <c r="U71" s="107"/>
      <c r="V71" s="97">
        <f t="shared" si="5"/>
        <v>23.666666666666668</v>
      </c>
      <c r="W71" s="309">
        <f>IF(H71=0,"",'Ark1'!T6137)</f>
        <v>16.070422535211272</v>
      </c>
      <c r="X71" s="152">
        <f>IF(H71=0,"",'Ark1'!V6137)</f>
        <v>101.05595654097932</v>
      </c>
      <c r="Y71" s="54"/>
      <c r="Z71" s="309"/>
      <c r="AA71" s="309"/>
      <c r="AB71" s="152"/>
      <c r="AC71" s="317"/>
      <c r="AD71"/>
      <c r="AE71"/>
      <c r="AF71"/>
      <c r="AG71"/>
      <c r="AH71"/>
      <c r="AI71"/>
      <c r="AJ71"/>
    </row>
    <row r="72" spans="1:39" x14ac:dyDescent="0.5">
      <c r="A72" s="54"/>
      <c r="B72" s="2">
        <f>+'Ark1'!C6138</f>
        <v>2022</v>
      </c>
      <c r="C72" s="2">
        <f>+'Ark1'!J6138</f>
        <v>116</v>
      </c>
      <c r="D72" s="2" t="s">
        <v>40</v>
      </c>
      <c r="E72" s="2">
        <f>+'Ark1'!D6138</f>
        <v>10</v>
      </c>
      <c r="F72" s="2" t="s">
        <v>522</v>
      </c>
      <c r="G72" s="20">
        <f>+'Ark1'!Q6138</f>
        <v>3</v>
      </c>
      <c r="H72" s="359">
        <f>+'Ark1'!R6138</f>
        <v>142</v>
      </c>
      <c r="I72" s="359">
        <f>IF(H72=0,"",'Ark1'!S6138)</f>
        <v>142</v>
      </c>
      <c r="J72" s="107"/>
      <c r="K72" s="152">
        <f>IF(G72=0,"",100*H72/Måned!$G19)</f>
        <v>6.2915374390784224</v>
      </c>
      <c r="L72" s="107"/>
      <c r="M72" s="152">
        <f>+IF(H72=0,"",'Ark1'!AA6138)</f>
        <v>6.2915374390784207</v>
      </c>
      <c r="N72" s="152">
        <f>+IF(I72=0,"",'Ark1'!AB6138)</f>
        <v>6.0568978092781522</v>
      </c>
      <c r="O72" s="119">
        <f>IF(H72=0,"",'Ark1'!U6138)</f>
        <v>59.788732394366193</v>
      </c>
      <c r="P72" s="152">
        <f>IF(H72=0,"",'Ark1'!W6138)</f>
        <v>84.386619718309859</v>
      </c>
      <c r="Q72" s="138"/>
      <c r="R72" s="152">
        <f>IF(H72=0,"",'Ark1'!X6138)</f>
        <v>10.114424429073845</v>
      </c>
      <c r="S72" s="152">
        <f>IF(H72=0,"",'Ark1'!Y6138)</f>
        <v>2.7471649558379401</v>
      </c>
      <c r="T72" s="152">
        <f>IF(H72=0,"",'Ark1'!Z6138)</f>
        <v>-57.344767610180511</v>
      </c>
      <c r="U72" s="107"/>
      <c r="V72" s="97">
        <f t="shared" si="5"/>
        <v>47.333333333333336</v>
      </c>
      <c r="W72" s="309">
        <f>IF(H72=0,"",'Ark1'!T6138)</f>
        <v>15.563380281690138</v>
      </c>
      <c r="X72" s="152">
        <f>IF(H72=0,"",'Ark1'!V6138)</f>
        <v>91.42645689957736</v>
      </c>
      <c r="Y72" s="54"/>
      <c r="Z72" s="309"/>
      <c r="AA72" s="309"/>
      <c r="AB72" s="152"/>
      <c r="AC72" s="317"/>
      <c r="AD72"/>
      <c r="AE72"/>
      <c r="AF72"/>
      <c r="AG72"/>
      <c r="AH72"/>
      <c r="AI72"/>
      <c r="AJ72"/>
    </row>
    <row r="73" spans="1:39" x14ac:dyDescent="0.5">
      <c r="A73" s="54"/>
      <c r="B73" s="2">
        <f>+'Ark1'!C6139</f>
        <v>2022</v>
      </c>
      <c r="C73" s="2">
        <f>+'Ark1'!J6139</f>
        <v>116</v>
      </c>
      <c r="D73" s="2" t="s">
        <v>40</v>
      </c>
      <c r="E73" s="2">
        <f>+'Ark1'!D6139</f>
        <v>11</v>
      </c>
      <c r="F73" s="2" t="s">
        <v>523</v>
      </c>
      <c r="G73" s="20">
        <f>+'Ark1'!Q6139</f>
        <v>5</v>
      </c>
      <c r="H73" s="359">
        <f>+'Ark1'!R6139</f>
        <v>462</v>
      </c>
      <c r="I73" s="359">
        <f>IF(H73=0,"",'Ark1'!S6139)</f>
        <v>462</v>
      </c>
      <c r="J73" s="107"/>
      <c r="K73" s="152">
        <f>IF(G73=0,"",100*H73/Måned!$G20)</f>
        <v>17.427385892116181</v>
      </c>
      <c r="L73" s="107"/>
      <c r="M73" s="152">
        <f>+IF(H73=0,"",'Ark1'!AA6139)</f>
        <v>17.427385892116185</v>
      </c>
      <c r="N73" s="152">
        <f>+IF(I73=0,"",'Ark1'!AB6139)</f>
        <v>16.856429753685603</v>
      </c>
      <c r="O73" s="119">
        <f>IF(H73=0,"",'Ark1'!U6139)</f>
        <v>60.385281385281395</v>
      </c>
      <c r="P73" s="152">
        <f>IF(H73=0,"",'Ark1'!W6139)</f>
        <v>83.413203463203374</v>
      </c>
      <c r="Q73" s="138"/>
      <c r="R73" s="152">
        <f>IF(H73=0,"",'Ark1'!X6139)</f>
        <v>9.0319717659138714</v>
      </c>
      <c r="S73" s="152">
        <f>IF(H73=0,"",'Ark1'!Y6139)</f>
        <v>2.676424212609732</v>
      </c>
      <c r="T73" s="152">
        <f>IF(H73=0,"",'Ark1'!Z6139)</f>
        <v>-48.863707038815825</v>
      </c>
      <c r="U73" s="107"/>
      <c r="V73" s="97">
        <f t="shared" si="5"/>
        <v>92.4</v>
      </c>
      <c r="W73" s="309">
        <f>IF(H73=0,"",'Ark1'!T6139)</f>
        <v>15.811688311688309</v>
      </c>
      <c r="X73" s="152">
        <f>IF(H73=0,"",'Ark1'!V6139)</f>
        <v>90.371834738031851</v>
      </c>
      <c r="Y73" s="54"/>
      <c r="Z73" s="309"/>
      <c r="AA73" s="309"/>
      <c r="AB73" s="152"/>
      <c r="AC73" s="317"/>
      <c r="AD73"/>
      <c r="AE73"/>
      <c r="AF73"/>
      <c r="AG73"/>
      <c r="AH73"/>
      <c r="AI73"/>
      <c r="AJ73"/>
    </row>
    <row r="74" spans="1:39" x14ac:dyDescent="0.5">
      <c r="A74" s="54"/>
      <c r="B74" s="2">
        <f>+'Ark1'!C6140</f>
        <v>2022</v>
      </c>
      <c r="C74" s="2">
        <f>+'Ark1'!J6140</f>
        <v>116</v>
      </c>
      <c r="D74" s="2" t="s">
        <v>40</v>
      </c>
      <c r="E74" s="2">
        <f>+'Ark1'!D6140</f>
        <v>12</v>
      </c>
      <c r="F74" s="2" t="s">
        <v>524</v>
      </c>
      <c r="G74" s="20">
        <f>+'Ark1'!Q6140</f>
        <v>5</v>
      </c>
      <c r="H74" s="359">
        <f>+'Ark1'!R6140</f>
        <v>113</v>
      </c>
      <c r="I74" s="359">
        <f>IF(H74=0,"",'Ark1'!S6140)</f>
        <v>113</v>
      </c>
      <c r="J74" s="107"/>
      <c r="K74" s="152">
        <f>IF(G74=0,"",100*H74/Måned!$G21)</f>
        <v>4.8003398470688188</v>
      </c>
      <c r="L74" s="107"/>
      <c r="M74" s="152">
        <f>+IF(H74=0,"",'Ark1'!AA6140)</f>
        <v>4.8003398470688188</v>
      </c>
      <c r="N74" s="152">
        <f>+IF(I74=0,"",'Ark1'!AB6140)</f>
        <v>4.4893813369196689</v>
      </c>
      <c r="O74" s="119">
        <f>IF(H74=0,"",'Ark1'!U6140)</f>
        <v>61.353982300884951</v>
      </c>
      <c r="P74" s="152">
        <f>IF(H74=0,"",'Ark1'!W6140)</f>
        <v>78.697345132743379</v>
      </c>
      <c r="Q74" s="138"/>
      <c r="R74" s="152">
        <f>IF(H74=0,"",'Ark1'!X6140)</f>
        <v>11.003703802649902</v>
      </c>
      <c r="S74" s="152">
        <f>IF(H74=0,"",'Ark1'!Y6140)</f>
        <v>2.1031807095519537</v>
      </c>
      <c r="T74" s="152">
        <f>IF(H74=0,"",'Ark1'!Z6140)</f>
        <v>-68.956080186036601</v>
      </c>
      <c r="U74" s="107"/>
      <c r="V74" s="97">
        <f t="shared" si="5"/>
        <v>22.6</v>
      </c>
      <c r="W74" s="309">
        <f>IF(H74=0,"",'Ark1'!T6140)</f>
        <v>16.415929203539822</v>
      </c>
      <c r="X74" s="152">
        <f>IF(H74=0,"",'Ark1'!V6140)</f>
        <v>85.262562440675381</v>
      </c>
      <c r="Y74" s="54"/>
      <c r="Z74" s="309"/>
      <c r="AA74" s="309"/>
      <c r="AB74" s="152"/>
      <c r="AC74" s="317"/>
      <c r="AD74"/>
      <c r="AE74"/>
      <c r="AF74"/>
      <c r="AG74"/>
      <c r="AH74"/>
      <c r="AI74"/>
      <c r="AJ74"/>
    </row>
    <row r="75" spans="1:39" x14ac:dyDescent="0.5">
      <c r="A75" s="54"/>
      <c r="B75" s="54"/>
      <c r="C75" s="54"/>
      <c r="D75" s="54"/>
      <c r="E75" s="54"/>
      <c r="F75" s="54"/>
      <c r="G75" s="54"/>
      <c r="H75" s="340"/>
      <c r="I75" s="340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309"/>
      <c r="AA75" s="309"/>
      <c r="AB75" s="152"/>
      <c r="AC75" s="317"/>
      <c r="AD75"/>
      <c r="AE75"/>
      <c r="AF75"/>
      <c r="AG75"/>
      <c r="AH75"/>
      <c r="AI75"/>
      <c r="AJ75"/>
    </row>
    <row r="76" spans="1:39" x14ac:dyDescent="0.5">
      <c r="A76" s="54"/>
      <c r="B76" s="2">
        <f>+'Ark1'!C6141</f>
        <v>2022</v>
      </c>
      <c r="C76" s="2">
        <f>+'Ark1'!J6141</f>
        <v>117</v>
      </c>
      <c r="D76" s="2" t="s">
        <v>41</v>
      </c>
      <c r="E76" s="2">
        <f>+'Ark1'!D6141</f>
        <v>1</v>
      </c>
      <c r="F76" s="2" t="s">
        <v>514</v>
      </c>
      <c r="G76" s="20">
        <f>+'Ark1'!Q6141</f>
        <v>5</v>
      </c>
      <c r="H76" s="359">
        <f>+'Ark1'!R6141</f>
        <v>195</v>
      </c>
      <c r="I76" s="359">
        <f>IF(H76=0,"",'Ark1'!S6141)</f>
        <v>195</v>
      </c>
      <c r="J76" s="107"/>
      <c r="K76" s="152">
        <f>IF(G76=0,"",100*H76/Måned!$G10)</f>
        <v>6.4935064935064934</v>
      </c>
      <c r="L76" s="107"/>
      <c r="M76" s="152">
        <f>+IF(H76=0,"",'Ark1'!AA6141)</f>
        <v>6.4935064935064917</v>
      </c>
      <c r="N76" s="152">
        <f>+IF(I76=0,"",'Ark1'!AB6141)</f>
        <v>6.771600149759899</v>
      </c>
      <c r="O76" s="119">
        <f>IF(H76=0,"",'Ark1'!U6141)</f>
        <v>61.153846153846168</v>
      </c>
      <c r="P76" s="152">
        <f>IF(H76=0,"",'Ark1'!W6141)</f>
        <v>89.588717948717957</v>
      </c>
      <c r="Q76" s="138"/>
      <c r="R76" s="152">
        <f>IF(H76=0,"",'Ark1'!X6141)</f>
        <v>8.6218015784933577</v>
      </c>
      <c r="S76" s="152">
        <f>IF(H76=0,"",'Ark1'!Y6141)</f>
        <v>2.1784311166932864</v>
      </c>
      <c r="T76" s="152">
        <f>IF(H76=0,"",'Ark1'!Z6141)</f>
        <v>-45.683714183054754</v>
      </c>
      <c r="U76" s="107"/>
      <c r="V76" s="97">
        <f t="shared" ref="V76" si="6">+(IF(H76=0,"",I76/G76))</f>
        <v>39</v>
      </c>
      <c r="W76" s="309">
        <f>IF(H76=0,"",'Ark1'!T6141)</f>
        <v>16.292307692307691</v>
      </c>
      <c r="X76" s="152">
        <f>IF(H76=0,"",'Ark1'!V6141)</f>
        <v>97.06253298886017</v>
      </c>
      <c r="Y76" s="54"/>
      <c r="Z76" s="309"/>
      <c r="AA76" s="309"/>
      <c r="AB76" s="152"/>
      <c r="AC76" s="317"/>
      <c r="AD76"/>
      <c r="AE76"/>
      <c r="AF76"/>
      <c r="AG76"/>
      <c r="AH76"/>
      <c r="AI76"/>
      <c r="AJ76"/>
    </row>
    <row r="77" spans="1:39" x14ac:dyDescent="0.5">
      <c r="A77" s="54"/>
      <c r="B77" s="2">
        <f>+'Ark1'!C6142</f>
        <v>2022</v>
      </c>
      <c r="C77" s="2">
        <f>+'Ark1'!J6142</f>
        <v>117</v>
      </c>
      <c r="D77" s="2" t="s">
        <v>41</v>
      </c>
      <c r="E77" s="2">
        <f>+'Ark1'!D6142</f>
        <v>2</v>
      </c>
      <c r="F77" s="2" t="s">
        <v>515</v>
      </c>
      <c r="G77" s="20">
        <f>+'Ark1'!Q6142</f>
        <v>0</v>
      </c>
      <c r="H77" s="359">
        <f>+'Ark1'!R6142</f>
        <v>0</v>
      </c>
      <c r="I77" s="359" t="str">
        <f>IF(H77=0,"",'Ark1'!S6142)</f>
        <v/>
      </c>
      <c r="J77" s="107"/>
      <c r="K77" s="152" t="str">
        <f>IF(G77=0,"",100*H77/Måned!$G11)</f>
        <v/>
      </c>
      <c r="L77" s="107"/>
      <c r="M77" s="152" t="str">
        <f>+IF(H77=0,"",'Ark1'!AA6142)</f>
        <v/>
      </c>
      <c r="N77" s="152">
        <f>+IF(I77=0,"",'Ark1'!AB6142)</f>
        <v>0</v>
      </c>
      <c r="O77" s="119" t="str">
        <f>IF(H77=0,"",'Ark1'!U6142)</f>
        <v/>
      </c>
      <c r="P77" s="152" t="str">
        <f>IF(H77=0,"",'Ark1'!W6142)</f>
        <v/>
      </c>
      <c r="Q77" s="138"/>
      <c r="R77" s="152" t="str">
        <f>IF(H77=0,"",'Ark1'!X6142)</f>
        <v/>
      </c>
      <c r="S77" s="152" t="str">
        <f>IF(H77=0,"",'Ark1'!Y6142)</f>
        <v/>
      </c>
      <c r="T77" s="152" t="str">
        <f>IF(H77=0,"",'Ark1'!Z6142)</f>
        <v/>
      </c>
      <c r="U77" s="107"/>
      <c r="V77" s="97" t="str">
        <f t="shared" ref="V77:V87" si="7">+(IF(H77=0,"",I77/G77))</f>
        <v/>
      </c>
      <c r="W77" s="309" t="str">
        <f>IF(H77=0,"",'Ark1'!T6142)</f>
        <v/>
      </c>
      <c r="X77" s="152" t="str">
        <f>IF(H77=0,"",'Ark1'!V6142)</f>
        <v/>
      </c>
      <c r="Y77" s="54"/>
      <c r="Z77" s="309"/>
      <c r="AA77" s="309"/>
      <c r="AB77" s="152"/>
      <c r="AC77" s="317"/>
      <c r="AD77"/>
      <c r="AE77"/>
      <c r="AF77"/>
      <c r="AG77"/>
      <c r="AH77"/>
      <c r="AI77"/>
      <c r="AJ77"/>
    </row>
    <row r="78" spans="1:39" x14ac:dyDescent="0.5">
      <c r="A78" s="54"/>
      <c r="B78" s="2">
        <f>+'Ark1'!C6143</f>
        <v>2022</v>
      </c>
      <c r="C78" s="2">
        <f>+'Ark1'!J6143</f>
        <v>117</v>
      </c>
      <c r="D78" s="2" t="s">
        <v>41</v>
      </c>
      <c r="E78" s="2">
        <f>+'Ark1'!D6143</f>
        <v>3</v>
      </c>
      <c r="F78" s="2" t="s">
        <v>516</v>
      </c>
      <c r="G78" s="20">
        <f>+'Ark1'!Q6143</f>
        <v>8</v>
      </c>
      <c r="H78" s="359">
        <f>+'Ark1'!R6143</f>
        <v>228</v>
      </c>
      <c r="I78" s="359">
        <f>IF(H78=0,"",'Ark1'!S6143)</f>
        <v>228</v>
      </c>
      <c r="J78" s="107"/>
      <c r="K78" s="152">
        <f>IF(G78=0,"",100*H78/Måned!$G12)</f>
        <v>11.242603550295858</v>
      </c>
      <c r="L78" s="107"/>
      <c r="M78" s="152">
        <f>+IF(H78=0,"",'Ark1'!AA6143)</f>
        <v>11.242603550295859</v>
      </c>
      <c r="N78" s="152">
        <f>+IF(I78=0,"",'Ark1'!AB6143)</f>
        <v>11.577652078760602</v>
      </c>
      <c r="O78" s="119">
        <f>IF(H78=0,"",'Ark1'!U6143)</f>
        <v>61.23245614035087</v>
      </c>
      <c r="P78" s="152">
        <f>IF(H78=0,"",'Ark1'!W6143)</f>
        <v>87.195614035087743</v>
      </c>
      <c r="Q78" s="138"/>
      <c r="R78" s="152">
        <f>IF(H78=0,"",'Ark1'!X6143)</f>
        <v>9.4628951316223446</v>
      </c>
      <c r="S78" s="152">
        <f>IF(H78=0,"",'Ark1'!Y6143)</f>
        <v>2.0991642285926337</v>
      </c>
      <c r="T78" s="152">
        <f>IF(H78=0,"",'Ark1'!Z6143)</f>
        <v>-49.376291625637649</v>
      </c>
      <c r="U78" s="107"/>
      <c r="V78" s="97">
        <f t="shared" si="7"/>
        <v>28.5</v>
      </c>
      <c r="W78" s="309">
        <f>IF(H78=0,"",'Ark1'!T6143)</f>
        <v>16.434210526315795</v>
      </c>
      <c r="X78" s="152">
        <f>IF(H78=0,"",'Ark1'!V6143)</f>
        <v>94.469787686985569</v>
      </c>
      <c r="Y78" s="54"/>
      <c r="Z78" s="318"/>
      <c r="AB78" s="152"/>
      <c r="AC78" s="317"/>
      <c r="AK78" s="319"/>
      <c r="AL78" s="309"/>
      <c r="AM78" s="309"/>
    </row>
    <row r="79" spans="1:39" x14ac:dyDescent="0.5">
      <c r="A79" s="54"/>
      <c r="B79" s="2">
        <f>+'Ark1'!C6144</f>
        <v>2022</v>
      </c>
      <c r="C79" s="2">
        <f>+'Ark1'!J6144</f>
        <v>117</v>
      </c>
      <c r="D79" s="2" t="s">
        <v>41</v>
      </c>
      <c r="E79" s="2">
        <f>+'Ark1'!D6144</f>
        <v>4</v>
      </c>
      <c r="F79" s="2" t="s">
        <v>517</v>
      </c>
      <c r="G79" s="20">
        <f>+'Ark1'!Q6144</f>
        <v>1</v>
      </c>
      <c r="H79" s="359">
        <f>+'Ark1'!R6144</f>
        <v>3</v>
      </c>
      <c r="I79" s="359">
        <f>IF(H79=0,"",'Ark1'!S6144)</f>
        <v>3</v>
      </c>
      <c r="J79" s="107"/>
      <c r="K79" s="152">
        <f>IF(G79=0,"",100*H79/Måned!$G13)</f>
        <v>0.13157894736842105</v>
      </c>
      <c r="L79" s="107"/>
      <c r="M79" s="152">
        <f>+IF(H79=0,"",'Ark1'!AA6144)</f>
        <v>0.13157894736842102</v>
      </c>
      <c r="N79" s="152">
        <f>+IF(I79=0,"",'Ark1'!AB6144)</f>
        <v>0.12974958486383323</v>
      </c>
      <c r="O79" s="119">
        <f>IF(H79=0,"",'Ark1'!U6144)</f>
        <v>62</v>
      </c>
      <c r="P79" s="152">
        <f>IF(H79=0,"",'Ark1'!W6144)</f>
        <v>83.03333333333336</v>
      </c>
      <c r="Q79" s="138"/>
      <c r="R79" s="152">
        <f>IF(H79=0,"",'Ark1'!X6144)</f>
        <v>2.9169999809540363</v>
      </c>
      <c r="S79" s="152">
        <f>IF(H79=0,"",'Ark1'!Y6144)</f>
        <v>2.4494897427831779</v>
      </c>
      <c r="T79" s="152">
        <f>IF(H79=0,"",'Ark1'!Z6144)</f>
        <v>-20.993227277833547</v>
      </c>
      <c r="U79" s="107"/>
      <c r="V79" s="97">
        <f t="shared" si="7"/>
        <v>3</v>
      </c>
      <c r="W79" s="309">
        <f>IF(H79=0,"",'Ark1'!T6144)</f>
        <v>16</v>
      </c>
      <c r="X79" s="152">
        <f>IF(H79=0,"",'Ark1'!V6144)</f>
        <v>89.960274467316722</v>
      </c>
      <c r="Y79" s="54"/>
      <c r="Z79" s="318"/>
      <c r="AB79" s="152"/>
      <c r="AC79" s="317"/>
      <c r="AK79" s="319"/>
      <c r="AL79" s="309"/>
      <c r="AM79" s="309"/>
    </row>
    <row r="80" spans="1:39" x14ac:dyDescent="0.5">
      <c r="A80" s="54"/>
      <c r="B80" s="2">
        <f>+'Ark1'!C6145</f>
        <v>2022</v>
      </c>
      <c r="C80" s="2">
        <f>+'Ark1'!J6145</f>
        <v>117</v>
      </c>
      <c r="D80" s="2" t="s">
        <v>41</v>
      </c>
      <c r="E80" s="2">
        <f>+'Ark1'!D6145</f>
        <v>5</v>
      </c>
      <c r="F80" s="2" t="s">
        <v>385</v>
      </c>
      <c r="G80" s="20">
        <f>+'Ark1'!Q6145</f>
        <v>3</v>
      </c>
      <c r="H80" s="359">
        <f>+'Ark1'!R6145</f>
        <v>104</v>
      </c>
      <c r="I80" s="359">
        <f>IF(H80=0,"",'Ark1'!S6145)</f>
        <v>104</v>
      </c>
      <c r="J80" s="107"/>
      <c r="K80" s="152">
        <f>IF(G80=0,"",100*H80/Måned!$G14)</f>
        <v>4.1969330104923328</v>
      </c>
      <c r="L80" s="107"/>
      <c r="M80" s="152">
        <f>+IF(H80=0,"",'Ark1'!AA6145)</f>
        <v>4.1969330104923346</v>
      </c>
      <c r="N80" s="152">
        <f>+IF(I80=0,"",'Ark1'!AB6145)</f>
        <v>4.9934169863609998</v>
      </c>
      <c r="O80" s="119">
        <f>IF(H80=0,"",'Ark1'!U6145)</f>
        <v>58.980769230769241</v>
      </c>
      <c r="P80" s="152">
        <f>IF(H80=0,"",'Ark1'!W6145)</f>
        <v>103.24038461538464</v>
      </c>
      <c r="Q80" s="138"/>
      <c r="R80" s="152">
        <f>IF(H80=0,"",'Ark1'!X6145)</f>
        <v>7.7131570812324766</v>
      </c>
      <c r="S80" s="152">
        <f>IF(H80=0,"",'Ark1'!Y6145)</f>
        <v>2.7699651803933154</v>
      </c>
      <c r="T80" s="152">
        <f>IF(H80=0,"",'Ark1'!Z6145)</f>
        <v>-48.444181535299919</v>
      </c>
      <c r="U80" s="107"/>
      <c r="V80" s="97">
        <f t="shared" si="7"/>
        <v>34.666666666666664</v>
      </c>
      <c r="W80" s="309">
        <f>IF(H80=0,"",'Ark1'!T6145)</f>
        <v>15.24038461538462</v>
      </c>
      <c r="X80" s="152">
        <f>IF(H80=0,"",'Ark1'!V6145)</f>
        <v>111.85307108925744</v>
      </c>
      <c r="Y80" s="54"/>
      <c r="Z80" s="318"/>
      <c r="AB80" s="152"/>
      <c r="AC80" s="317"/>
      <c r="AK80" s="319"/>
      <c r="AL80" s="309"/>
      <c r="AM80" s="309"/>
    </row>
    <row r="81" spans="1:39" x14ac:dyDescent="0.5">
      <c r="A81" s="54"/>
      <c r="B81" s="2">
        <f>+'Ark1'!C6146</f>
        <v>2022</v>
      </c>
      <c r="C81" s="2">
        <f>+'Ark1'!J6146</f>
        <v>117</v>
      </c>
      <c r="D81" s="2" t="s">
        <v>41</v>
      </c>
      <c r="E81" s="2">
        <f>+'Ark1'!D6146</f>
        <v>6</v>
      </c>
      <c r="F81" s="2" t="s">
        <v>518</v>
      </c>
      <c r="G81" s="20">
        <f>+'Ark1'!Q6146</f>
        <v>5</v>
      </c>
      <c r="H81" s="359">
        <f>+'Ark1'!R6146</f>
        <v>144</v>
      </c>
      <c r="I81" s="359">
        <f>IF(H81=0,"",'Ark1'!S6146)</f>
        <v>144</v>
      </c>
      <c r="J81" s="107"/>
      <c r="K81" s="152">
        <f>IF(G81=0,"",100*H81/Måned!$G15)</f>
        <v>8.7325651910248627</v>
      </c>
      <c r="L81" s="107"/>
      <c r="M81" s="152">
        <f>+IF(H81=0,"",'Ark1'!AA6146)</f>
        <v>8.7325651910248627</v>
      </c>
      <c r="N81" s="152">
        <f>+IF(I81=0,"",'Ark1'!AB6146)</f>
        <v>8.5540134728173935</v>
      </c>
      <c r="O81" s="119">
        <f>IF(H81=0,"",'Ark1'!U6146)</f>
        <v>61.493055555555557</v>
      </c>
      <c r="P81" s="152">
        <f>IF(H81=0,"",'Ark1'!W6146)</f>
        <v>83.852083333333354</v>
      </c>
      <c r="Q81" s="138"/>
      <c r="R81" s="152">
        <f>IF(H81=0,"",'Ark1'!X6146)</f>
        <v>9.0781098799833515</v>
      </c>
      <c r="S81" s="152">
        <f>IF(H81=0,"",'Ark1'!Y6146)</f>
        <v>1.9112115404812664</v>
      </c>
      <c r="T81" s="152">
        <f>IF(H81=0,"",'Ark1'!Z6146)</f>
        <v>-32.624442333953198</v>
      </c>
      <c r="U81" s="107"/>
      <c r="V81" s="97">
        <f t="shared" si="7"/>
        <v>28.8</v>
      </c>
      <c r="W81" s="309">
        <f>IF(H81=0,"",'Ark1'!T6146)</f>
        <v>16.520833333333329</v>
      </c>
      <c r="X81" s="152">
        <f>IF(H81=0,"",'Ark1'!V6146)</f>
        <v>90.847327555074003</v>
      </c>
      <c r="Y81" s="54"/>
      <c r="Z81" s="318"/>
      <c r="AB81" s="152"/>
      <c r="AC81" s="317"/>
      <c r="AK81" s="319"/>
      <c r="AL81" s="309"/>
      <c r="AM81" s="309"/>
    </row>
    <row r="82" spans="1:39" x14ac:dyDescent="0.5">
      <c r="A82" s="54"/>
      <c r="B82" s="2">
        <f>+'Ark1'!C6147</f>
        <v>2022</v>
      </c>
      <c r="C82" s="2">
        <f>+'Ark1'!J6147</f>
        <v>117</v>
      </c>
      <c r="D82" s="2" t="s">
        <v>41</v>
      </c>
      <c r="E82" s="2">
        <f>+'Ark1'!D6147</f>
        <v>7</v>
      </c>
      <c r="F82" s="2" t="s">
        <v>519</v>
      </c>
      <c r="G82" s="20">
        <f>+'Ark1'!Q6147</f>
        <v>1</v>
      </c>
      <c r="H82" s="359">
        <f>+'Ark1'!R6147</f>
        <v>27</v>
      </c>
      <c r="I82" s="359">
        <f>IF(H82=0,"",'Ark1'!S6147)</f>
        <v>27</v>
      </c>
      <c r="J82" s="107"/>
      <c r="K82" s="152">
        <f>IF(G82=0,"",100*H82/Måned!$G16)</f>
        <v>1.2151215121512151</v>
      </c>
      <c r="L82" s="107"/>
      <c r="M82" s="152">
        <f>+IF(H82=0,"",'Ark1'!AA6147)</f>
        <v>1.2151215121512151</v>
      </c>
      <c r="N82" s="152">
        <f>+IF(I82=0,"",'Ark1'!AB6147)</f>
        <v>1.2484916783168456</v>
      </c>
      <c r="O82" s="119">
        <f>IF(H82=0,"",'Ark1'!U6147)</f>
        <v>60.814814814814824</v>
      </c>
      <c r="P82" s="152">
        <f>IF(H82=0,"",'Ark1'!W6147)</f>
        <v>86.988888888888894</v>
      </c>
      <c r="Q82" s="138"/>
      <c r="R82" s="152">
        <f>IF(H82=0,"",'Ark1'!X6147)</f>
        <v>9.3115353920836803</v>
      </c>
      <c r="S82" s="152">
        <f>IF(H82=0,"",'Ark1'!Y6147)</f>
        <v>1.9443562590230641</v>
      </c>
      <c r="T82" s="152">
        <f>IF(H82=0,"",'Ark1'!Z6147)</f>
        <v>-34.665295505483158</v>
      </c>
      <c r="U82" s="107"/>
      <c r="V82" s="97">
        <f t="shared" si="7"/>
        <v>27</v>
      </c>
      <c r="W82" s="309">
        <f>IF(H82=0,"",'Ark1'!T6147)</f>
        <v>16.444444444444443</v>
      </c>
      <c r="X82" s="152">
        <f>IF(H82=0,"",'Ark1'!V6147)</f>
        <v>94.245816781028068</v>
      </c>
      <c r="Y82" s="54"/>
      <c r="Z82" s="318"/>
      <c r="AB82" s="152"/>
      <c r="AC82" s="317"/>
      <c r="AK82" s="319"/>
      <c r="AL82" s="309"/>
      <c r="AM82" s="309"/>
    </row>
    <row r="83" spans="1:39" x14ac:dyDescent="0.5">
      <c r="A83" s="54"/>
      <c r="B83" s="2">
        <f>+'Ark1'!C6148</f>
        <v>2022</v>
      </c>
      <c r="C83" s="2">
        <f>+'Ark1'!J6148</f>
        <v>117</v>
      </c>
      <c r="D83" s="2" t="s">
        <v>41</v>
      </c>
      <c r="E83" s="2">
        <f>+'Ark1'!D6148</f>
        <v>8</v>
      </c>
      <c r="F83" s="2" t="s">
        <v>520</v>
      </c>
      <c r="G83" s="20">
        <f>+'Ark1'!Q6148</f>
        <v>4</v>
      </c>
      <c r="H83" s="359">
        <f>+'Ark1'!R6148</f>
        <v>95</v>
      </c>
      <c r="I83" s="359">
        <f>IF(H83=0,"",'Ark1'!S6148)</f>
        <v>95</v>
      </c>
      <c r="J83" s="107"/>
      <c r="K83" s="152">
        <f>IF(G83=0,"",100*H83/Måned!$G17)</f>
        <v>3.3616418966737438</v>
      </c>
      <c r="L83" s="107"/>
      <c r="M83" s="152">
        <f>+IF(H83=0,"",'Ark1'!AA6148)</f>
        <v>3.3616418966737447</v>
      </c>
      <c r="N83" s="152">
        <f>+IF(I83=0,"",'Ark1'!AB6148)</f>
        <v>3.3485918320700279</v>
      </c>
      <c r="O83" s="119">
        <f>IF(H83=0,"",'Ark1'!U6148)</f>
        <v>60.957894736842114</v>
      </c>
      <c r="P83" s="152">
        <f>IF(H83=0,"",'Ark1'!W6148)</f>
        <v>85.588421052631546</v>
      </c>
      <c r="Q83" s="138"/>
      <c r="R83" s="152">
        <f>IF(H83=0,"",'Ark1'!X6148)</f>
        <v>8.6353357678044134</v>
      </c>
      <c r="S83" s="152">
        <f>IF(H83=0,"",'Ark1'!Y6148)</f>
        <v>2.1614604686046754</v>
      </c>
      <c r="T83" s="152">
        <f>IF(H83=0,"",'Ark1'!Z6148)</f>
        <v>-34.049000071099513</v>
      </c>
      <c r="U83" s="107"/>
      <c r="V83" s="97">
        <f t="shared" si="7"/>
        <v>23.75</v>
      </c>
      <c r="W83" s="309">
        <f>IF(H83=0,"",'Ark1'!T6148)</f>
        <v>16.178947368421049</v>
      </c>
      <c r="X83" s="152">
        <f>IF(H83=0,"",'Ark1'!V6148)</f>
        <v>92.728516850088326</v>
      </c>
      <c r="Y83" s="54"/>
      <c r="Z83" s="318"/>
      <c r="AB83" s="152"/>
      <c r="AC83" s="317"/>
      <c r="AK83" s="319"/>
      <c r="AL83" s="309"/>
      <c r="AM83" s="309"/>
    </row>
    <row r="84" spans="1:39" x14ac:dyDescent="0.5">
      <c r="A84" s="54"/>
      <c r="B84" s="2">
        <f>+'Ark1'!C6149</f>
        <v>2022</v>
      </c>
      <c r="C84" s="2">
        <f>+'Ark1'!J6149</f>
        <v>117</v>
      </c>
      <c r="D84" s="2" t="s">
        <v>41</v>
      </c>
      <c r="E84" s="2">
        <f>+'Ark1'!D6149</f>
        <v>9</v>
      </c>
      <c r="F84" s="2" t="s">
        <v>521</v>
      </c>
      <c r="G84" s="20">
        <f>+'Ark1'!Q6149</f>
        <v>5</v>
      </c>
      <c r="H84" s="359">
        <f>+'Ark1'!R6149</f>
        <v>140</v>
      </c>
      <c r="I84" s="359">
        <f>IF(H84=0,"",'Ark1'!S6149)</f>
        <v>140</v>
      </c>
      <c r="J84" s="107"/>
      <c r="K84" s="152">
        <f>IF(G84=0,"",100*H84/Måned!$G18)</f>
        <v>5.2611800075159714</v>
      </c>
      <c r="L84" s="107"/>
      <c r="M84" s="152">
        <f>+IF(H84=0,"",'Ark1'!AA6149)</f>
        <v>5.2611800075159687</v>
      </c>
      <c r="N84" s="152">
        <f>+IF(I84=0,"",'Ark1'!AB6149)</f>
        <v>5.3800415190961308</v>
      </c>
      <c r="O84" s="119">
        <f>IF(H84=0,"",'Ark1'!U6149)</f>
        <v>60.171428571428557</v>
      </c>
      <c r="P84" s="152">
        <f>IF(H84=0,"",'Ark1'!W6149)</f>
        <v>88.355000000000018</v>
      </c>
      <c r="Q84" s="138"/>
      <c r="R84" s="152">
        <f>IF(H84=0,"",'Ark1'!X6149)</f>
        <v>10.890548490712844</v>
      </c>
      <c r="S84" s="152">
        <f>IF(H84=0,"",'Ark1'!Y6149)</f>
        <v>2.2738980286938926</v>
      </c>
      <c r="T84" s="152">
        <f>IF(H84=0,"",'Ark1'!Z6149)</f>
        <v>-47.97344701564699</v>
      </c>
      <c r="U84" s="107"/>
      <c r="V84" s="97">
        <f t="shared" si="7"/>
        <v>28</v>
      </c>
      <c r="W84" s="309">
        <f>IF(H84=0,"",'Ark1'!T6149)</f>
        <v>15.8</v>
      </c>
      <c r="X84" s="152">
        <f>IF(H84=0,"",'Ark1'!V6149)</f>
        <v>95.725893824485382</v>
      </c>
      <c r="Y84" s="54"/>
      <c r="Z84" s="318"/>
      <c r="AB84" s="152"/>
      <c r="AC84" s="317"/>
      <c r="AK84" s="319"/>
      <c r="AL84" s="309"/>
      <c r="AM84" s="309"/>
    </row>
    <row r="85" spans="1:39" x14ac:dyDescent="0.5">
      <c r="A85" s="54"/>
      <c r="B85" s="2">
        <f>+'Ark1'!C6150</f>
        <v>2022</v>
      </c>
      <c r="C85" s="2">
        <f>+'Ark1'!J6150</f>
        <v>117</v>
      </c>
      <c r="D85" s="2" t="s">
        <v>41</v>
      </c>
      <c r="E85" s="2">
        <f>+'Ark1'!D6150</f>
        <v>10</v>
      </c>
      <c r="F85" s="2" t="s">
        <v>522</v>
      </c>
      <c r="G85" s="20">
        <f>+'Ark1'!Q6150</f>
        <v>3</v>
      </c>
      <c r="H85" s="359">
        <f>+'Ark1'!R6150</f>
        <v>39</v>
      </c>
      <c r="I85" s="359">
        <f>IF(H85=0,"",'Ark1'!S6150)</f>
        <v>39</v>
      </c>
      <c r="J85" s="107"/>
      <c r="K85" s="152">
        <f>IF(G85=0,"",100*H85/Måned!$G19)</f>
        <v>1.7279574656623837</v>
      </c>
      <c r="L85" s="107"/>
      <c r="M85" s="152">
        <f>+IF(H85=0,"",'Ark1'!AA6150)</f>
        <v>1.7279574656623835</v>
      </c>
      <c r="N85" s="152">
        <f>+IF(I85=0,"",'Ark1'!AB6150)</f>
        <v>1.748341706307506</v>
      </c>
      <c r="O85" s="119">
        <f>IF(H85=0,"",'Ark1'!U6150)</f>
        <v>60.923076923076913</v>
      </c>
      <c r="P85" s="152">
        <f>IF(H85=0,"",'Ark1'!W6150)</f>
        <v>88.6897435897436</v>
      </c>
      <c r="Q85" s="138"/>
      <c r="R85" s="152">
        <f>IF(H85=0,"",'Ark1'!X6150)</f>
        <v>11.74373362357281</v>
      </c>
      <c r="S85" s="152">
        <f>IF(H85=0,"",'Ark1'!Y6150)</f>
        <v>2.555884265513344</v>
      </c>
      <c r="T85" s="152">
        <f>IF(H85=0,"",'Ark1'!Z6150)</f>
        <v>-52.129327071907475</v>
      </c>
      <c r="U85" s="107"/>
      <c r="V85" s="97">
        <f t="shared" si="7"/>
        <v>13</v>
      </c>
      <c r="W85" s="309">
        <f>IF(H85=0,"",'Ark1'!T6150)</f>
        <v>16.15384615384615</v>
      </c>
      <c r="X85" s="152">
        <f>IF(H85=0,"",'Ark1'!V6150)</f>
        <v>96.088562935800169</v>
      </c>
      <c r="Y85" s="54"/>
      <c r="Z85" s="318"/>
      <c r="AB85" s="152"/>
      <c r="AC85" s="317"/>
      <c r="AK85" s="319"/>
      <c r="AL85" s="309"/>
      <c r="AM85" s="309"/>
    </row>
    <row r="86" spans="1:39" x14ac:dyDescent="0.5">
      <c r="A86" s="54"/>
      <c r="B86" s="2">
        <f>+'Ark1'!C6151</f>
        <v>2022</v>
      </c>
      <c r="C86" s="2">
        <f>+'Ark1'!J6151</f>
        <v>117</v>
      </c>
      <c r="D86" s="2" t="s">
        <v>41</v>
      </c>
      <c r="E86" s="2">
        <f>+'Ark1'!D6151</f>
        <v>11</v>
      </c>
      <c r="F86" s="2" t="s">
        <v>523</v>
      </c>
      <c r="G86" s="20">
        <f>+'Ark1'!Q6151</f>
        <v>4</v>
      </c>
      <c r="H86" s="359">
        <f>+'Ark1'!R6151</f>
        <v>95</v>
      </c>
      <c r="I86" s="359">
        <f>IF(H86=0,"",'Ark1'!S6151)</f>
        <v>95</v>
      </c>
      <c r="J86" s="107"/>
      <c r="K86" s="152">
        <f>IF(G86=0,"",100*H86/Måned!$G20)</f>
        <v>3.5835533760844962</v>
      </c>
      <c r="L86" s="107"/>
      <c r="M86" s="152">
        <f>+IF(H86=0,"",'Ark1'!AA6151)</f>
        <v>3.5835533760844962</v>
      </c>
      <c r="N86" s="152">
        <f>+IF(I86=0,"",'Ark1'!AB6151)</f>
        <v>3.8425166128360639</v>
      </c>
      <c r="O86" s="119">
        <f>IF(H86=0,"",'Ark1'!U6151)</f>
        <v>59.821052631578958</v>
      </c>
      <c r="P86" s="152">
        <f>IF(H86=0,"",'Ark1'!W6151)</f>
        <v>92.470526315789499</v>
      </c>
      <c r="Q86" s="138"/>
      <c r="R86" s="152">
        <f>IF(H86=0,"",'Ark1'!X6151)</f>
        <v>9.41438846921581</v>
      </c>
      <c r="S86" s="152">
        <f>IF(H86=0,"",'Ark1'!Y6151)</f>
        <v>1.9680551306376837</v>
      </c>
      <c r="T86" s="152">
        <f>IF(H86=0,"",'Ark1'!Z6151)</f>
        <v>-54.120036017184077</v>
      </c>
      <c r="U86" s="107"/>
      <c r="V86" s="97">
        <f t="shared" si="7"/>
        <v>23.75</v>
      </c>
      <c r="W86" s="309">
        <f>IF(H86=0,"",'Ark1'!T6151)</f>
        <v>15.8</v>
      </c>
      <c r="X86" s="152">
        <f>IF(H86=0,"",'Ark1'!V6151)</f>
        <v>100.18475223812509</v>
      </c>
      <c r="Y86" s="54"/>
      <c r="Z86" s="318"/>
      <c r="AB86" s="152"/>
      <c r="AC86" s="317"/>
      <c r="AK86" s="319"/>
      <c r="AL86" s="309"/>
      <c r="AM86" s="309"/>
    </row>
    <row r="87" spans="1:39" x14ac:dyDescent="0.5">
      <c r="A87" s="54"/>
      <c r="B87" s="2">
        <f>+'Ark1'!C6152</f>
        <v>2022</v>
      </c>
      <c r="C87" s="2">
        <f>+'Ark1'!J6152</f>
        <v>117</v>
      </c>
      <c r="D87" s="2" t="s">
        <v>41</v>
      </c>
      <c r="E87" s="2">
        <f>+'Ark1'!D6152</f>
        <v>12</v>
      </c>
      <c r="F87" s="2" t="s">
        <v>524</v>
      </c>
      <c r="G87" s="20">
        <f>+'Ark1'!Q6152</f>
        <v>3</v>
      </c>
      <c r="H87" s="359">
        <f>+'Ark1'!R6152</f>
        <v>21</v>
      </c>
      <c r="I87" s="359">
        <f>IF(H87=0,"",'Ark1'!S6152)</f>
        <v>21</v>
      </c>
      <c r="J87" s="107"/>
      <c r="K87" s="152">
        <f>IF(G87=0,"",100*H87/Måned!$G21)</f>
        <v>0.89209855564995755</v>
      </c>
      <c r="L87" s="107"/>
      <c r="M87" s="152">
        <f>+IF(H87=0,"",'Ark1'!AA6152)</f>
        <v>0.89209855564995744</v>
      </c>
      <c r="N87" s="152">
        <f>+IF(I87=0,"",'Ark1'!AB6152)</f>
        <v>0.9113755091243565</v>
      </c>
      <c r="O87" s="119">
        <f>IF(H87=0,"",'Ark1'!U6152)</f>
        <v>60.619047619047599</v>
      </c>
      <c r="P87" s="152">
        <f>IF(H87=0,"",'Ark1'!W6152)</f>
        <v>85.966666666666683</v>
      </c>
      <c r="Q87" s="138"/>
      <c r="R87" s="152">
        <f>IF(H87=0,"",'Ark1'!X6152)</f>
        <v>18.6340275873732</v>
      </c>
      <c r="S87" s="152">
        <f>IF(H87=0,"",'Ark1'!Y6152)</f>
        <v>1.5267828135125248</v>
      </c>
      <c r="T87" s="152">
        <f>IF(H87=0,"",'Ark1'!Z6152)</f>
        <v>-44.834814981410979</v>
      </c>
      <c r="U87" s="107"/>
      <c r="V87" s="97">
        <f t="shared" si="7"/>
        <v>7</v>
      </c>
      <c r="W87" s="309">
        <f>IF(H87=0,"",'Ark1'!T6152)</f>
        <v>16.428571428571423</v>
      </c>
      <c r="X87" s="152">
        <f>IF(H87=0,"",'Ark1'!V6152)</f>
        <v>93.138317081979054</v>
      </c>
      <c r="Y87" s="54"/>
      <c r="Z87" s="318"/>
      <c r="AB87" s="152"/>
      <c r="AC87" s="317"/>
      <c r="AK87" s="319"/>
      <c r="AL87" s="309"/>
      <c r="AM87" s="309"/>
    </row>
    <row r="88" spans="1:39" x14ac:dyDescent="0.5">
      <c r="A88" s="54"/>
      <c r="B88" s="54"/>
      <c r="C88" s="54"/>
      <c r="D88" s="54"/>
      <c r="E88" s="54"/>
      <c r="F88" s="54"/>
      <c r="G88" s="54"/>
      <c r="H88" s="340"/>
      <c r="I88" s="340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318"/>
      <c r="AB88" s="152"/>
      <c r="AC88" s="317"/>
      <c r="AK88" s="319"/>
      <c r="AL88" s="309"/>
      <c r="AM88" s="309"/>
    </row>
    <row r="89" spans="1:39" x14ac:dyDescent="0.5">
      <c r="A89" s="54"/>
      <c r="B89" s="2">
        <f>+'Ark1'!C6153</f>
        <v>2022</v>
      </c>
      <c r="C89" s="2">
        <f>+'Ark1'!J6153</f>
        <v>121</v>
      </c>
      <c r="D89" s="2" t="s">
        <v>282</v>
      </c>
      <c r="E89" s="2">
        <f>+'Ark1'!D6153</f>
        <v>1</v>
      </c>
      <c r="F89" s="2" t="s">
        <v>514</v>
      </c>
      <c r="G89" s="20">
        <f>+'Ark1'!Q6153</f>
        <v>16</v>
      </c>
      <c r="H89" s="359">
        <f>+'Ark1'!R6153</f>
        <v>670</v>
      </c>
      <c r="I89" s="359">
        <f>IF(H89=0,"",'Ark1'!S6153)</f>
        <v>670</v>
      </c>
      <c r="J89" s="107"/>
      <c r="K89" s="152">
        <f>IF(G89=0,"",100*H89/Måned!$G10)</f>
        <v>22.31102231102231</v>
      </c>
      <c r="L89" s="107"/>
      <c r="M89" s="152">
        <f>+IF(H89=0,"",'Ark1'!AA6153)</f>
        <v>22.311022311022313</v>
      </c>
      <c r="N89" s="152">
        <f>+IF(I89=0,"",'Ark1'!AB6153)</f>
        <v>22.607829276509246</v>
      </c>
      <c r="O89" s="119">
        <f>IF(H89=0,"",'Ark1'!U6153)</f>
        <v>60.507462686567187</v>
      </c>
      <c r="P89" s="152">
        <f>IF(H89=0,"",'Ark1'!W6153)</f>
        <v>87.052388059701556</v>
      </c>
      <c r="Q89" s="138"/>
      <c r="R89" s="152">
        <f>IF(H89=0,"",'Ark1'!X6153)</f>
        <v>12.582273290738751</v>
      </c>
      <c r="S89" s="152">
        <f>IF(H89=0,"",'Ark1'!Y6153)</f>
        <v>2.4753901204875999</v>
      </c>
      <c r="T89" s="152">
        <f>IF(H89=0,"",'Ark1'!Z6153)</f>
        <v>-46.053114995811853</v>
      </c>
      <c r="U89" s="107"/>
      <c r="V89" s="97">
        <f t="shared" ref="V89" si="8">+(IF(H89=0,"",I89/G89))</f>
        <v>41.875</v>
      </c>
      <c r="W89" s="309">
        <f>IF(H89=0,"",'Ark1'!T6153)</f>
        <v>15.974626865671638</v>
      </c>
      <c r="X89" s="152">
        <f>IF(H89=0,"",'Ark1'!V6153)</f>
        <v>94.314613282450139</v>
      </c>
      <c r="Y89" s="54"/>
      <c r="Z89" s="309"/>
      <c r="AA89" s="309"/>
      <c r="AB89" s="152"/>
      <c r="AC89" s="317"/>
      <c r="AD89"/>
      <c r="AE89"/>
      <c r="AF89"/>
      <c r="AG89"/>
      <c r="AH89"/>
      <c r="AI89"/>
      <c r="AJ89"/>
    </row>
    <row r="90" spans="1:39" x14ac:dyDescent="0.5">
      <c r="A90" s="54"/>
      <c r="B90" s="2">
        <f>+'Ark1'!C6154</f>
        <v>2022</v>
      </c>
      <c r="C90" s="2">
        <f>+'Ark1'!J6154</f>
        <v>121</v>
      </c>
      <c r="D90" s="2" t="s">
        <v>282</v>
      </c>
      <c r="E90" s="2">
        <f>+'Ark1'!D6154</f>
        <v>2</v>
      </c>
      <c r="F90" s="2" t="s">
        <v>515</v>
      </c>
      <c r="G90" s="20">
        <f>+'Ark1'!Q6154</f>
        <v>8</v>
      </c>
      <c r="H90" s="359">
        <f>+'Ark1'!R6154</f>
        <v>423</v>
      </c>
      <c r="I90" s="359">
        <f>IF(H90=0,"",'Ark1'!S6154)</f>
        <v>423</v>
      </c>
      <c r="J90" s="107"/>
      <c r="K90" s="152">
        <f>IF(G90=0,"",100*H90/Måned!$G11)</f>
        <v>17.654424040066779</v>
      </c>
      <c r="L90" s="107"/>
      <c r="M90" s="152">
        <f>+IF(H90=0,"",'Ark1'!AA6154)</f>
        <v>17.654424040066779</v>
      </c>
      <c r="N90" s="152">
        <f>+IF(I90=0,"",'Ark1'!AB6154)</f>
        <v>17.044427976398101</v>
      </c>
      <c r="O90" s="119">
        <f>IF(H90=0,"",'Ark1'!U6154)</f>
        <v>60.576832151300238</v>
      </c>
      <c r="P90" s="152">
        <f>IF(H90=0,"",'Ark1'!W6154)</f>
        <v>83.408983451536642</v>
      </c>
      <c r="Q90" s="138"/>
      <c r="R90" s="152">
        <f>IF(H90=0,"",'Ark1'!X6154)</f>
        <v>11.921935388646961</v>
      </c>
      <c r="S90" s="152">
        <f>IF(H90=0,"",'Ark1'!Y6154)</f>
        <v>2.2551506347776407</v>
      </c>
      <c r="T90" s="152">
        <f>IF(H90=0,"",'Ark1'!Z6154)</f>
        <v>-13.368813892060055</v>
      </c>
      <c r="U90" s="107"/>
      <c r="V90" s="97">
        <f t="shared" ref="V90:V100" si="9">+(IF(H90=0,"",I90/G90))</f>
        <v>52.875</v>
      </c>
      <c r="W90" s="309">
        <f>IF(H90=0,"",'Ark1'!T6154)</f>
        <v>16.049645390070918</v>
      </c>
      <c r="X90" s="152">
        <f>IF(H90=0,"",'Ark1'!V6154)</f>
        <v>90.367262677721243</v>
      </c>
      <c r="Y90" s="54"/>
      <c r="Z90" s="309"/>
      <c r="AA90" s="309"/>
      <c r="AB90" s="152"/>
      <c r="AC90" s="317"/>
      <c r="AD90"/>
      <c r="AE90"/>
      <c r="AF90"/>
      <c r="AG90"/>
      <c r="AH90"/>
      <c r="AI90"/>
      <c r="AJ90"/>
    </row>
    <row r="91" spans="1:39" x14ac:dyDescent="0.5">
      <c r="A91" s="54"/>
      <c r="B91" s="2">
        <f>+'Ark1'!C6155</f>
        <v>2022</v>
      </c>
      <c r="C91" s="2">
        <f>+'Ark1'!J6155</f>
        <v>121</v>
      </c>
      <c r="D91" s="2" t="s">
        <v>282</v>
      </c>
      <c r="E91" s="2">
        <f>+'Ark1'!D6155</f>
        <v>3</v>
      </c>
      <c r="F91" s="2" t="s">
        <v>516</v>
      </c>
      <c r="G91" s="20">
        <f>+'Ark1'!Q6155</f>
        <v>13</v>
      </c>
      <c r="H91" s="359">
        <f>+'Ark1'!R6155</f>
        <v>394</v>
      </c>
      <c r="I91" s="359">
        <f>IF(H91=0,"",'Ark1'!S6155)</f>
        <v>394</v>
      </c>
      <c r="J91" s="107"/>
      <c r="K91" s="152">
        <f>IF(G91=0,"",100*H91/Måned!$G12)</f>
        <v>19.42800788954635</v>
      </c>
      <c r="L91" s="107"/>
      <c r="M91" s="152">
        <f>+IF(H91=0,"",'Ark1'!AA6155)</f>
        <v>19.42800788954635</v>
      </c>
      <c r="N91" s="152">
        <f>+IF(I91=0,"",'Ark1'!AB6155)</f>
        <v>19.428670596038895</v>
      </c>
      <c r="O91" s="119">
        <f>IF(H91=0,"",'Ark1'!U6155)</f>
        <v>60.951776649746193</v>
      </c>
      <c r="P91" s="152">
        <f>IF(H91=0,"",'Ark1'!W6155)</f>
        <v>84.675126903553249</v>
      </c>
      <c r="Q91" s="138"/>
      <c r="R91" s="152">
        <f>IF(H91=0,"",'Ark1'!X6155)</f>
        <v>9.8000797991753519</v>
      </c>
      <c r="S91" s="152">
        <f>IF(H91=0,"",'Ark1'!Y6155)</f>
        <v>2.1516631251014999</v>
      </c>
      <c r="T91" s="152">
        <f>IF(H91=0,"",'Ark1'!Z6155)</f>
        <v>-48.509135384258478</v>
      </c>
      <c r="U91" s="107"/>
      <c r="V91" s="97">
        <f t="shared" si="9"/>
        <v>30.307692307692307</v>
      </c>
      <c r="W91" s="309">
        <f>IF(H91=0,"",'Ark1'!T6155)</f>
        <v>16.3756345177665</v>
      </c>
      <c r="X91" s="152">
        <f>IF(H91=0,"",'Ark1'!V6155)</f>
        <v>91.739032398215926</v>
      </c>
      <c r="Y91" s="54"/>
      <c r="Z91" s="318"/>
      <c r="AB91" s="152"/>
      <c r="AC91" s="317"/>
      <c r="AK91" s="319"/>
      <c r="AL91" s="309"/>
      <c r="AM91" s="309"/>
    </row>
    <row r="92" spans="1:39" x14ac:dyDescent="0.5">
      <c r="A92" s="54"/>
      <c r="B92" s="2">
        <f>+'Ark1'!C6156</f>
        <v>2022</v>
      </c>
      <c r="C92" s="2">
        <f>+'Ark1'!J6156</f>
        <v>121</v>
      </c>
      <c r="D92" s="2" t="s">
        <v>282</v>
      </c>
      <c r="E92" s="2">
        <f>+'Ark1'!D6156</f>
        <v>4</v>
      </c>
      <c r="F92" s="2" t="s">
        <v>517</v>
      </c>
      <c r="G92" s="20">
        <f>+'Ark1'!Q6156</f>
        <v>14</v>
      </c>
      <c r="H92" s="359">
        <f>+'Ark1'!R6156</f>
        <v>405</v>
      </c>
      <c r="I92" s="359">
        <f>IF(H92=0,"",'Ark1'!S6156)</f>
        <v>402</v>
      </c>
      <c r="J92" s="107"/>
      <c r="K92" s="152">
        <f>IF(G92=0,"",100*H92/Måned!$G13)</f>
        <v>17.763157894736842</v>
      </c>
      <c r="L92" s="107"/>
      <c r="M92" s="152">
        <f>+IF(H92=0,"",'Ark1'!AA6156)</f>
        <v>17.763157894736839</v>
      </c>
      <c r="N92" s="152">
        <f>+IF(I92=0,"",'Ark1'!AB6156)</f>
        <v>16.49840716888594</v>
      </c>
      <c r="O92" s="119">
        <f>IF(H92=0,"",'Ark1'!U6156)</f>
        <v>61.706467661691541</v>
      </c>
      <c r="P92" s="152">
        <f>IF(H92=0,"",'Ark1'!W6156)</f>
        <v>78.792288557213979</v>
      </c>
      <c r="Q92" s="138"/>
      <c r="R92" s="152">
        <f>IF(H92=0,"",'Ark1'!X6156)</f>
        <v>12.758129404688644</v>
      </c>
      <c r="S92" s="152">
        <f>IF(H92=0,"",'Ark1'!Y6156)</f>
        <v>2.5320646129549123</v>
      </c>
      <c r="T92" s="152">
        <f>IF(H92=0,"",'Ark1'!Z6156)</f>
        <v>-47.0640294612068</v>
      </c>
      <c r="U92" s="107"/>
      <c r="V92" s="97">
        <f t="shared" si="9"/>
        <v>28.714285714285715</v>
      </c>
      <c r="W92" s="309">
        <f>IF(H92=0,"",'Ark1'!T6156)</f>
        <v>16.318518518518523</v>
      </c>
      <c r="X92" s="152">
        <f>IF(H92=0,"",'Ark1'!V6156)</f>
        <v>85.672935431186346</v>
      </c>
      <c r="Y92" s="54"/>
      <c r="Z92" s="318"/>
      <c r="AB92" s="152"/>
      <c r="AC92" s="317"/>
      <c r="AK92" s="319"/>
      <c r="AL92" s="309"/>
      <c r="AM92" s="309"/>
    </row>
    <row r="93" spans="1:39" x14ac:dyDescent="0.5">
      <c r="A93" s="54"/>
      <c r="B93" s="2">
        <f>+'Ark1'!C6157</f>
        <v>2022</v>
      </c>
      <c r="C93" s="2">
        <f>+'Ark1'!J6157</f>
        <v>121</v>
      </c>
      <c r="D93" s="2" t="s">
        <v>282</v>
      </c>
      <c r="E93" s="2">
        <f>+'Ark1'!D6157</f>
        <v>5</v>
      </c>
      <c r="F93" s="2" t="s">
        <v>385</v>
      </c>
      <c r="G93" s="20">
        <f>+'Ark1'!Q6157</f>
        <v>14</v>
      </c>
      <c r="H93" s="359">
        <f>+'Ark1'!R6157</f>
        <v>420</v>
      </c>
      <c r="I93" s="359">
        <f>IF(H93=0,"",'Ark1'!S6157)</f>
        <v>420</v>
      </c>
      <c r="J93" s="107"/>
      <c r="K93" s="152">
        <f>IF(G93=0,"",100*H93/Måned!$G14)</f>
        <v>16.949152542372882</v>
      </c>
      <c r="L93" s="107"/>
      <c r="M93" s="152">
        <f>+IF(H93=0,"",'Ark1'!AA6157)</f>
        <v>16.949152542372879</v>
      </c>
      <c r="N93" s="152">
        <f>+IF(I93=0,"",'Ark1'!AB6157)</f>
        <v>16.277692954849972</v>
      </c>
      <c r="O93" s="119">
        <f>IF(H93=0,"",'Ark1'!U6157)</f>
        <v>61.157142857142851</v>
      </c>
      <c r="P93" s="152">
        <f>IF(H93=0,"",'Ark1'!W6157)</f>
        <v>83.33523809523814</v>
      </c>
      <c r="Q93" s="138"/>
      <c r="R93" s="152">
        <f>IF(H93=0,"",'Ark1'!X6157)</f>
        <v>9.6677690434060821</v>
      </c>
      <c r="S93" s="152">
        <f>IF(H93=0,"",'Ark1'!Y6157)</f>
        <v>2.3772876558463656</v>
      </c>
      <c r="T93" s="152">
        <f>IF(H93=0,"",'Ark1'!Z6157)</f>
        <v>-23.485464475832579</v>
      </c>
      <c r="U93" s="107"/>
      <c r="V93" s="97">
        <f t="shared" si="9"/>
        <v>30</v>
      </c>
      <c r="W93" s="309">
        <f>IF(H93=0,"",'Ark1'!T6157)</f>
        <v>16.371428571428563</v>
      </c>
      <c r="X93" s="152">
        <f>IF(H93=0,"",'Ark1'!V6157)</f>
        <v>90.287365216942732</v>
      </c>
      <c r="Y93" s="54"/>
      <c r="Z93" s="318"/>
      <c r="AB93" s="152"/>
      <c r="AC93" s="317"/>
      <c r="AK93" s="319"/>
      <c r="AL93" s="309"/>
      <c r="AM93" s="309"/>
    </row>
    <row r="94" spans="1:39" x14ac:dyDescent="0.5">
      <c r="A94" s="54"/>
      <c r="B94" s="2">
        <f>+'Ark1'!C6158</f>
        <v>2022</v>
      </c>
      <c r="C94" s="2">
        <f>+'Ark1'!J6158</f>
        <v>121</v>
      </c>
      <c r="D94" s="2" t="s">
        <v>282</v>
      </c>
      <c r="E94" s="2">
        <f>+'Ark1'!D6158</f>
        <v>6</v>
      </c>
      <c r="F94" s="2" t="s">
        <v>518</v>
      </c>
      <c r="G94" s="20">
        <f>+'Ark1'!Q6158</f>
        <v>9</v>
      </c>
      <c r="H94" s="359">
        <f>+'Ark1'!R6158</f>
        <v>512</v>
      </c>
      <c r="I94" s="359">
        <f>IF(H94=0,"",'Ark1'!S6158)</f>
        <v>512</v>
      </c>
      <c r="J94" s="107"/>
      <c r="K94" s="152">
        <f>IF(G94=0,"",100*H94/Måned!$G15)</f>
        <v>31.049120679199515</v>
      </c>
      <c r="L94" s="107"/>
      <c r="M94" s="152">
        <f>+IF(H94=0,"",'Ark1'!AA6158)</f>
        <v>31.049120679199511</v>
      </c>
      <c r="N94" s="152">
        <f>+IF(I94=0,"",'Ark1'!AB6158)</f>
        <v>30.678181870991647</v>
      </c>
      <c r="O94" s="119">
        <f>IF(H94=0,"",'Ark1'!U6158)</f>
        <v>60.814453125</v>
      </c>
      <c r="P94" s="152">
        <f>IF(H94=0,"",'Ark1'!W6158)</f>
        <v>84.57968750000002</v>
      </c>
      <c r="Q94" s="138"/>
      <c r="R94" s="152">
        <f>IF(H94=0,"",'Ark1'!X6158)</f>
        <v>9.1715048636978391</v>
      </c>
      <c r="S94" s="152">
        <f>IF(H94=0,"",'Ark1'!Y6158)</f>
        <v>2.1237924173934077</v>
      </c>
      <c r="T94" s="152">
        <f>IF(H94=0,"",'Ark1'!Z6158)</f>
        <v>-37.699361439584727</v>
      </c>
      <c r="U94" s="107"/>
      <c r="V94" s="97">
        <f t="shared" si="9"/>
        <v>56.888888888888886</v>
      </c>
      <c r="W94" s="309">
        <f>IF(H94=0,"",'Ark1'!T6158)</f>
        <v>16.291015625</v>
      </c>
      <c r="X94" s="152">
        <f>IF(H94=0,"",'Ark1'!V6158)</f>
        <v>91.635631094257818</v>
      </c>
      <c r="Y94" s="54"/>
      <c r="Z94" s="318"/>
      <c r="AB94" s="152"/>
      <c r="AC94" s="317"/>
      <c r="AK94" s="319"/>
      <c r="AL94" s="309"/>
      <c r="AM94" s="309"/>
    </row>
    <row r="95" spans="1:39" x14ac:dyDescent="0.5">
      <c r="A95" s="54"/>
      <c r="B95" s="2">
        <f>+'Ark1'!C6159</f>
        <v>2022</v>
      </c>
      <c r="C95" s="2">
        <f>+'Ark1'!J6159</f>
        <v>121</v>
      </c>
      <c r="D95" s="2" t="s">
        <v>282</v>
      </c>
      <c r="E95" s="2">
        <f>+'Ark1'!D6159</f>
        <v>7</v>
      </c>
      <c r="F95" s="2" t="s">
        <v>519</v>
      </c>
      <c r="G95" s="20">
        <f>+'Ark1'!Q6159</f>
        <v>12</v>
      </c>
      <c r="H95" s="359">
        <f>+'Ark1'!R6159</f>
        <v>478</v>
      </c>
      <c r="I95" s="359">
        <f>IF(H95=0,"",'Ark1'!S6159)</f>
        <v>478</v>
      </c>
      <c r="J95" s="107"/>
      <c r="K95" s="152">
        <f>IF(G95=0,"",100*H95/Måned!$G16)</f>
        <v>21.512151215121513</v>
      </c>
      <c r="L95" s="107"/>
      <c r="M95" s="152">
        <f>+IF(H95=0,"",'Ark1'!AA6159)</f>
        <v>21.512151215121516</v>
      </c>
      <c r="N95" s="152">
        <f>+IF(I95=0,"",'Ark1'!AB6159)</f>
        <v>21.282565130260537</v>
      </c>
      <c r="O95" s="119">
        <f>IF(H95=0,"",'Ark1'!U6159)</f>
        <v>60.447698744769895</v>
      </c>
      <c r="P95" s="152">
        <f>IF(H95=0,"",'Ark1'!W6159)</f>
        <v>83.760251046025132</v>
      </c>
      <c r="Q95" s="138"/>
      <c r="R95" s="152">
        <f>IF(H95=0,"",'Ark1'!X6159)</f>
        <v>10.095941929885106</v>
      </c>
      <c r="S95" s="152">
        <f>IF(H95=0,"",'Ark1'!Y6159)</f>
        <v>2.3106957367655072</v>
      </c>
      <c r="T95" s="152">
        <f>IF(H95=0,"",'Ark1'!Z6159)</f>
        <v>-28.268020422173198</v>
      </c>
      <c r="U95" s="107"/>
      <c r="V95" s="97">
        <f t="shared" si="9"/>
        <v>39.833333333333336</v>
      </c>
      <c r="W95" s="309">
        <f>IF(H95=0,"",'Ark1'!T6159)</f>
        <v>15.976987447698747</v>
      </c>
      <c r="X95" s="152">
        <f>IF(H95=0,"",'Ark1'!V6159)</f>
        <v>90.747834286051031</v>
      </c>
      <c r="Y95" s="54"/>
      <c r="Z95" s="318"/>
      <c r="AB95" s="152"/>
      <c r="AC95" s="317"/>
      <c r="AK95" s="319"/>
      <c r="AL95" s="309"/>
      <c r="AM95" s="309"/>
    </row>
    <row r="96" spans="1:39" x14ac:dyDescent="0.5">
      <c r="A96" s="54"/>
      <c r="B96" s="2">
        <f>+'Ark1'!C6160</f>
        <v>2022</v>
      </c>
      <c r="C96" s="2">
        <f>+'Ark1'!J6160</f>
        <v>121</v>
      </c>
      <c r="D96" s="2" t="s">
        <v>282</v>
      </c>
      <c r="E96" s="2">
        <f>+'Ark1'!D6160</f>
        <v>8</v>
      </c>
      <c r="F96" s="2" t="s">
        <v>520</v>
      </c>
      <c r="G96" s="20">
        <f>+'Ark1'!Q6160</f>
        <v>16</v>
      </c>
      <c r="H96" s="359">
        <f>+'Ark1'!R6160</f>
        <v>675</v>
      </c>
      <c r="I96" s="359">
        <f>IF(H96=0,"",'Ark1'!S6160)</f>
        <v>674</v>
      </c>
      <c r="J96" s="107"/>
      <c r="K96" s="152">
        <f>IF(G96=0,"",100*H96/Måned!$G17)</f>
        <v>23.885350318471339</v>
      </c>
      <c r="L96" s="107"/>
      <c r="M96" s="152">
        <f>+IF(H96=0,"",'Ark1'!AA6160)</f>
        <v>23.885350318471342</v>
      </c>
      <c r="N96" s="152">
        <f>+IF(I96=0,"",'Ark1'!AB6160)</f>
        <v>24.579320512899702</v>
      </c>
      <c r="O96" s="119">
        <f>IF(H96=0,"",'Ark1'!U6160)</f>
        <v>60.175074183976257</v>
      </c>
      <c r="P96" s="152">
        <f>IF(H96=0,"",'Ark1'!W6160)</f>
        <v>88.549554896142368</v>
      </c>
      <c r="Q96" s="138"/>
      <c r="R96" s="152">
        <f>IF(H96=0,"",'Ark1'!X6160)</f>
        <v>12.74114604235089</v>
      </c>
      <c r="S96" s="152">
        <f>IF(H96=0,"",'Ark1'!Y6160)</f>
        <v>2.5055846366369341</v>
      </c>
      <c r="T96" s="152">
        <f>IF(H96=0,"",'Ark1'!Z6160)</f>
        <v>-45.655266346945162</v>
      </c>
      <c r="U96" s="107"/>
      <c r="V96" s="97">
        <f t="shared" si="9"/>
        <v>42.125</v>
      </c>
      <c r="W96" s="309">
        <f>IF(H96=0,"",'Ark1'!T6160)</f>
        <v>15.885925925925926</v>
      </c>
      <c r="X96" s="152">
        <f>IF(H96=0,"",'Ark1'!V6160)</f>
        <v>95.983938325226418</v>
      </c>
      <c r="Y96" s="54"/>
      <c r="Z96" s="318"/>
      <c r="AB96" s="152"/>
      <c r="AC96" s="317"/>
      <c r="AK96" s="319"/>
      <c r="AL96" s="309"/>
      <c r="AM96" s="309"/>
    </row>
    <row r="97" spans="1:39" x14ac:dyDescent="0.5">
      <c r="A97" s="54"/>
      <c r="B97" s="2">
        <f>+'Ark1'!C6161</f>
        <v>2022</v>
      </c>
      <c r="C97" s="2">
        <f>+'Ark1'!J6161</f>
        <v>121</v>
      </c>
      <c r="D97" s="2" t="s">
        <v>282</v>
      </c>
      <c r="E97" s="2">
        <f>+'Ark1'!D6161</f>
        <v>9</v>
      </c>
      <c r="F97" s="2" t="s">
        <v>521</v>
      </c>
      <c r="G97" s="20">
        <f>+'Ark1'!Q6161</f>
        <v>13</v>
      </c>
      <c r="H97" s="359">
        <f>+'Ark1'!R6161</f>
        <v>489</v>
      </c>
      <c r="I97" s="359">
        <f>IF(H97=0,"",'Ark1'!S6161)</f>
        <v>489</v>
      </c>
      <c r="J97" s="107"/>
      <c r="K97" s="152">
        <f>IF(G97=0,"",100*H97/Måned!$G18)</f>
        <v>18.376550169109358</v>
      </c>
      <c r="L97" s="107"/>
      <c r="M97" s="152">
        <f>+IF(H97=0,"",'Ark1'!AA6161)</f>
        <v>18.376550169109358</v>
      </c>
      <c r="N97" s="152">
        <f>+IF(I97=0,"",'Ark1'!AB6161)</f>
        <v>17.33024296021674</v>
      </c>
      <c r="O97" s="119">
        <f>IF(H97=0,"",'Ark1'!U6161)</f>
        <v>60.543967280163599</v>
      </c>
      <c r="P97" s="152">
        <f>IF(H97=0,"",'Ark1'!W6161)</f>
        <v>81.483435582822054</v>
      </c>
      <c r="Q97" s="138"/>
      <c r="R97" s="152">
        <f>IF(H97=0,"",'Ark1'!X6161)</f>
        <v>12.168618984596415</v>
      </c>
      <c r="S97" s="152">
        <f>IF(H97=0,"",'Ark1'!Y6161)</f>
        <v>2.60693769353795</v>
      </c>
      <c r="T97" s="152">
        <f>IF(H97=0,"",'Ark1'!Z6161)</f>
        <v>-53.493716664067755</v>
      </c>
      <c r="U97" s="107"/>
      <c r="V97" s="97">
        <f t="shared" si="9"/>
        <v>37.615384615384613</v>
      </c>
      <c r="W97" s="309">
        <f>IF(H97=0,"",'Ark1'!T6161)</f>
        <v>16.012269938650302</v>
      </c>
      <c r="X97" s="152">
        <f>IF(H97=0,"",'Ark1'!V6161)</f>
        <v>88.28107863794375</v>
      </c>
      <c r="Y97" s="54"/>
      <c r="Z97" s="318"/>
      <c r="AB97" s="152"/>
      <c r="AC97" s="317"/>
      <c r="AK97" s="319"/>
      <c r="AL97" s="309"/>
      <c r="AM97" s="309"/>
    </row>
    <row r="98" spans="1:39" x14ac:dyDescent="0.5">
      <c r="A98" s="54"/>
      <c r="B98" s="2">
        <f>+'Ark1'!C6162</f>
        <v>2022</v>
      </c>
      <c r="C98" s="2">
        <f>+'Ark1'!J6162</f>
        <v>121</v>
      </c>
      <c r="D98" s="2" t="s">
        <v>282</v>
      </c>
      <c r="E98" s="2">
        <f>+'Ark1'!D6162</f>
        <v>10</v>
      </c>
      <c r="F98" s="2" t="s">
        <v>522</v>
      </c>
      <c r="G98" s="20">
        <f>+'Ark1'!Q6162</f>
        <v>11</v>
      </c>
      <c r="H98" s="359">
        <f>+'Ark1'!R6162</f>
        <v>388</v>
      </c>
      <c r="I98" s="359">
        <f>IF(H98=0,"",'Ark1'!S6162)</f>
        <v>388</v>
      </c>
      <c r="J98" s="107"/>
      <c r="K98" s="152">
        <f>IF(G98=0,"",100*H98/Måned!$G19)</f>
        <v>17.190961453256534</v>
      </c>
      <c r="L98" s="107"/>
      <c r="M98" s="152">
        <f>+IF(H98=0,"",'Ark1'!AA6162)</f>
        <v>17.190961453256538</v>
      </c>
      <c r="N98" s="152">
        <f>+IF(I98=0,"",'Ark1'!AB6162)</f>
        <v>16.548818255661562</v>
      </c>
      <c r="O98" s="119">
        <f>IF(H98=0,"",'Ark1'!U6162)</f>
        <v>60.47938144329899</v>
      </c>
      <c r="P98" s="152">
        <f>IF(H98=0,"",'Ark1'!W6162)</f>
        <v>84.381443298969103</v>
      </c>
      <c r="Q98" s="138"/>
      <c r="R98" s="152">
        <f>IF(H98=0,"",'Ark1'!X6162)</f>
        <v>10.223745151713867</v>
      </c>
      <c r="S98" s="152">
        <f>IF(H98=0,"",'Ark1'!Y6162)</f>
        <v>2.6490783514710978</v>
      </c>
      <c r="T98" s="152">
        <f>IF(H98=0,"",'Ark1'!Z6162)</f>
        <v>-53.134150905864914</v>
      </c>
      <c r="U98" s="107"/>
      <c r="V98" s="97">
        <f t="shared" si="9"/>
        <v>35.272727272727273</v>
      </c>
      <c r="W98" s="309">
        <f>IF(H98=0,"",'Ark1'!T6162)</f>
        <v>16.126288659793818</v>
      </c>
      <c r="X98" s="152">
        <f>IF(H98=0,"",'Ark1'!V6162)</f>
        <v>91.420848644603552</v>
      </c>
      <c r="Y98" s="54"/>
      <c r="Z98" s="318"/>
      <c r="AB98" s="152"/>
      <c r="AC98" s="317"/>
      <c r="AK98" s="319"/>
      <c r="AL98" s="309"/>
      <c r="AM98" s="309"/>
    </row>
    <row r="99" spans="1:39" x14ac:dyDescent="0.5">
      <c r="A99" s="54"/>
      <c r="B99" s="2">
        <f>+'Ark1'!C6163</f>
        <v>2022</v>
      </c>
      <c r="C99" s="2">
        <f>+'Ark1'!J6163</f>
        <v>121</v>
      </c>
      <c r="D99" s="2" t="s">
        <v>282</v>
      </c>
      <c r="E99" s="2">
        <f>+'Ark1'!D6163</f>
        <v>11</v>
      </c>
      <c r="F99" s="2" t="s">
        <v>523</v>
      </c>
      <c r="G99" s="20">
        <f>+'Ark1'!Q6163</f>
        <v>14</v>
      </c>
      <c r="H99" s="359">
        <f>+'Ark1'!R6163</f>
        <v>457</v>
      </c>
      <c r="I99" s="359">
        <f>IF(H99=0,"",'Ark1'!S6163)</f>
        <v>457</v>
      </c>
      <c r="J99" s="107"/>
      <c r="K99" s="152">
        <f>IF(G99=0,"",100*H99/Måned!$G20)</f>
        <v>17.238777819690682</v>
      </c>
      <c r="L99" s="107"/>
      <c r="M99" s="152">
        <f>+IF(H99=0,"",'Ark1'!AA6163)</f>
        <v>17.238777819690675</v>
      </c>
      <c r="N99" s="152">
        <f>+IF(I99=0,"",'Ark1'!AB6163)</f>
        <v>16.491892166159865</v>
      </c>
      <c r="O99" s="119">
        <f>IF(H99=0,"",'Ark1'!U6163)</f>
        <v>60.588621444201323</v>
      </c>
      <c r="P99" s="152">
        <f>IF(H99=0,"",'Ark1'!W6163)</f>
        <v>82.50218818380749</v>
      </c>
      <c r="Q99" s="138"/>
      <c r="R99" s="152">
        <f>IF(H99=0,"",'Ark1'!X6163)</f>
        <v>10.488453358583509</v>
      </c>
      <c r="S99" s="152">
        <f>IF(H99=0,"",'Ark1'!Y6163)</f>
        <v>2.2524777660289632</v>
      </c>
      <c r="T99" s="152">
        <f>IF(H99=0,"",'Ark1'!Z6163)</f>
        <v>-37.172609626373287</v>
      </c>
      <c r="U99" s="107"/>
      <c r="V99" s="97">
        <f t="shared" si="9"/>
        <v>32.642857142857146</v>
      </c>
      <c r="W99" s="309">
        <f>IF(H99=0,"",'Ark1'!T6163)</f>
        <v>16.09409190371991</v>
      </c>
      <c r="X99" s="152">
        <f>IF(H99=0,"",'Ark1'!V6163)</f>
        <v>89.38481926739702</v>
      </c>
      <c r="Y99" s="54"/>
      <c r="Z99" s="318"/>
      <c r="AB99" s="152"/>
      <c r="AC99" s="317"/>
      <c r="AK99" s="319"/>
      <c r="AL99" s="309"/>
      <c r="AM99" s="309"/>
    </row>
    <row r="100" spans="1:39" ht="16.5" customHeight="1" x14ac:dyDescent="0.5">
      <c r="A100" s="54"/>
      <c r="B100" s="2">
        <f>+'Ark1'!C6164</f>
        <v>2022</v>
      </c>
      <c r="C100" s="2">
        <f>+'Ark1'!J6164</f>
        <v>121</v>
      </c>
      <c r="D100" s="2" t="s">
        <v>282</v>
      </c>
      <c r="E100" s="2">
        <f>+'Ark1'!D6164</f>
        <v>12</v>
      </c>
      <c r="F100" s="2" t="s">
        <v>524</v>
      </c>
      <c r="G100" s="20">
        <f>+'Ark1'!Q6164</f>
        <v>14</v>
      </c>
      <c r="H100" s="359">
        <f>+'Ark1'!R6164</f>
        <v>478</v>
      </c>
      <c r="I100" s="359">
        <f>IF(H100=0,"",'Ark1'!S6164)</f>
        <v>478</v>
      </c>
      <c r="J100" s="107"/>
      <c r="K100" s="152">
        <f>IF(G100=0,"",100*H100/Måned!$G21)</f>
        <v>20.305862361937127</v>
      </c>
      <c r="L100" s="107"/>
      <c r="M100" s="152">
        <f>+IF(H100=0,"",'Ark1'!AA6164)</f>
        <v>20.305862361937127</v>
      </c>
      <c r="N100" s="152">
        <f>+IF(I100=0,"",'Ark1'!AB6164)</f>
        <v>20.189241801002805</v>
      </c>
      <c r="O100" s="119">
        <f>IF(H100=0,"",'Ark1'!U6164)</f>
        <v>60.244769874477008</v>
      </c>
      <c r="P100" s="152">
        <f>IF(H100=0,"",'Ark1'!W6164)</f>
        <v>83.665062761506277</v>
      </c>
      <c r="Q100" s="138"/>
      <c r="R100" s="152">
        <f>IF(H100=0,"",'Ark1'!X6164)</f>
        <v>13.414360829368253</v>
      </c>
      <c r="S100" s="152">
        <f>IF(H100=0,"",'Ark1'!Y6164)</f>
        <v>2.6028476217445804</v>
      </c>
      <c r="T100" s="152">
        <f>IF(H100=0,"",'Ark1'!Z6164)</f>
        <v>-44.902815653337697</v>
      </c>
      <c r="U100" s="107"/>
      <c r="V100" s="97">
        <f t="shared" si="9"/>
        <v>34.142857142857146</v>
      </c>
      <c r="W100" s="309">
        <f>IF(H100=0,"",'Ark1'!T6164)</f>
        <v>15.882845188284518</v>
      </c>
      <c r="X100" s="152">
        <f>IF(H100=0,"",'Ark1'!V6164)</f>
        <v>90.644705050386023</v>
      </c>
      <c r="Y100" s="54"/>
      <c r="Z100" s="318"/>
      <c r="AB100" s="152"/>
      <c r="AC100" s="317"/>
      <c r="AK100" s="319"/>
      <c r="AL100" s="309"/>
      <c r="AM100" s="309"/>
    </row>
    <row r="101" spans="1:39" ht="16.5" customHeight="1" x14ac:dyDescent="0.5">
      <c r="A101" s="54"/>
      <c r="B101" s="54"/>
      <c r="C101" s="54"/>
      <c r="D101" s="54"/>
      <c r="E101" s="54"/>
      <c r="F101" s="54"/>
      <c r="G101" s="54"/>
      <c r="H101" s="340"/>
      <c r="I101" s="340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318"/>
      <c r="AB101" s="152"/>
      <c r="AC101" s="317"/>
      <c r="AK101" s="319"/>
      <c r="AL101" s="309"/>
      <c r="AM101" s="309"/>
    </row>
    <row r="102" spans="1:39" x14ac:dyDescent="0.5">
      <c r="A102" s="54"/>
      <c r="B102" s="2">
        <f>+'Ark1'!C6165</f>
        <v>2022</v>
      </c>
      <c r="C102" s="2">
        <f>+'Ark1'!J6165</f>
        <v>134</v>
      </c>
      <c r="D102" s="2" t="s">
        <v>34</v>
      </c>
      <c r="E102" s="2">
        <f>+'Ark1'!D6165</f>
        <v>1</v>
      </c>
      <c r="F102" s="2" t="s">
        <v>514</v>
      </c>
      <c r="G102" s="20">
        <f>+'Ark1'!Q6165</f>
        <v>0</v>
      </c>
      <c r="H102" s="359">
        <f>+'Ark1'!R6165</f>
        <v>0</v>
      </c>
      <c r="I102" s="359" t="str">
        <f>IF(H102=0,"",'Ark1'!S6165)</f>
        <v/>
      </c>
      <c r="J102" s="107"/>
      <c r="K102" s="152" t="str">
        <f>IF(G102=0,"",100*H102/Måned!$G10)</f>
        <v/>
      </c>
      <c r="L102" s="107"/>
      <c r="M102" s="152" t="str">
        <f>+IF(H102=0,"",'Ark1'!AA6165)</f>
        <v/>
      </c>
      <c r="N102" s="152">
        <f>+IF(I102=0,"",'Ark1'!AB6165)</f>
        <v>0</v>
      </c>
      <c r="O102" s="119" t="str">
        <f>IF(H102=0,"",'Ark1'!U6165)</f>
        <v/>
      </c>
      <c r="P102" s="152" t="str">
        <f>IF(H102=0,"",'Ark1'!W6165)</f>
        <v/>
      </c>
      <c r="Q102" s="138"/>
      <c r="R102" s="152" t="str">
        <f>IF(H102=0,"",'Ark1'!X6165)</f>
        <v/>
      </c>
      <c r="S102" s="152" t="str">
        <f>IF(H102=0,"",'Ark1'!Y6165)</f>
        <v/>
      </c>
      <c r="T102" s="152" t="str">
        <f>IF(H102=0,"",'Ark1'!Z6165)</f>
        <v/>
      </c>
      <c r="U102" s="107"/>
      <c r="V102" s="97" t="str">
        <f t="shared" ref="V102:V113" si="10">+(IF(H102=0,"",I102/G102))</f>
        <v/>
      </c>
      <c r="W102" s="309" t="str">
        <f>IF(H102=0,"",'Ark1'!T6165)</f>
        <v/>
      </c>
      <c r="X102" s="152" t="str">
        <f>IF(H102=0,"",'Ark1'!V6165)</f>
        <v/>
      </c>
      <c r="Y102" s="54"/>
      <c r="Z102" s="318"/>
      <c r="AB102" s="152"/>
      <c r="AC102" s="317"/>
      <c r="AK102" s="319"/>
      <c r="AL102" s="309"/>
      <c r="AM102" s="309"/>
    </row>
    <row r="103" spans="1:39" x14ac:dyDescent="0.5">
      <c r="A103" s="54"/>
      <c r="B103" s="2">
        <f>+'Ark1'!C6166</f>
        <v>2022</v>
      </c>
      <c r="C103" s="2">
        <f>+'Ark1'!J6166</f>
        <v>134</v>
      </c>
      <c r="D103" s="2" t="s">
        <v>34</v>
      </c>
      <c r="E103" s="2">
        <f>+'Ark1'!D6166</f>
        <v>2</v>
      </c>
      <c r="F103" s="2" t="s">
        <v>515</v>
      </c>
      <c r="G103" s="20">
        <f>+'Ark1'!Q6166</f>
        <v>1</v>
      </c>
      <c r="H103" s="359">
        <f>+'Ark1'!R6166</f>
        <v>135</v>
      </c>
      <c r="I103" s="359">
        <f>IF(H103=0,"",'Ark1'!S6166)</f>
        <v>135</v>
      </c>
      <c r="J103" s="107"/>
      <c r="K103" s="152">
        <f>IF(G103=0,"",100*H103/Måned!$G11)</f>
        <v>5.634390651085142</v>
      </c>
      <c r="L103" s="107"/>
      <c r="M103" s="152">
        <f>+IF(H103=0,"",'Ark1'!AA6166)</f>
        <v>5.634390651085142</v>
      </c>
      <c r="N103" s="152">
        <f>+IF(I103=0,"",'Ark1'!AB6166)</f>
        <v>5.8216851964394243</v>
      </c>
      <c r="O103" s="119">
        <f>IF(H103=0,"",'Ark1'!U6166)</f>
        <v>60.866666666666646</v>
      </c>
      <c r="P103" s="152">
        <f>IF(H103=0,"",'Ark1'!W6166)</f>
        <v>89.265925925925956</v>
      </c>
      <c r="Q103" s="138"/>
      <c r="R103" s="152">
        <f>IF(H103=0,"",'Ark1'!X6166)</f>
        <v>8.6295887457303024</v>
      </c>
      <c r="S103" s="152">
        <f>IF(H103=0,"",'Ark1'!Y6166)</f>
        <v>1.8769557701136137</v>
      </c>
      <c r="T103" s="152">
        <f>IF(H103=0,"",'Ark1'!Z6166)</f>
        <v>-48.417289826958864</v>
      </c>
      <c r="U103" s="107"/>
      <c r="V103" s="97">
        <f t="shared" si="10"/>
        <v>135</v>
      </c>
      <c r="W103" s="309">
        <f>IF(H103=0,"",'Ark1'!T6166)</f>
        <v>16.31111111111111</v>
      </c>
      <c r="X103" s="152">
        <f>IF(H103=0,"",'Ark1'!V6166)</f>
        <v>96.712812487460326</v>
      </c>
      <c r="Y103" s="54"/>
      <c r="Z103" s="318"/>
      <c r="AB103" s="152"/>
      <c r="AC103" s="317"/>
      <c r="AK103" s="319"/>
      <c r="AL103" s="309"/>
      <c r="AM103" s="309"/>
    </row>
    <row r="104" spans="1:39" x14ac:dyDescent="0.5">
      <c r="A104" s="54"/>
      <c r="B104" s="2">
        <f>+'Ark1'!C6167</f>
        <v>2022</v>
      </c>
      <c r="C104" s="2">
        <f>+'Ark1'!J6167</f>
        <v>134</v>
      </c>
      <c r="D104" s="2" t="s">
        <v>34</v>
      </c>
      <c r="E104" s="2">
        <f>+'Ark1'!D6167</f>
        <v>3</v>
      </c>
      <c r="F104" s="2" t="s">
        <v>516</v>
      </c>
      <c r="G104" s="20">
        <f>+'Ark1'!Q6167</f>
        <v>0</v>
      </c>
      <c r="H104" s="359">
        <f>+'Ark1'!R6167</f>
        <v>0</v>
      </c>
      <c r="I104" s="359" t="str">
        <f>IF(H104=0,"",'Ark1'!S6167)</f>
        <v/>
      </c>
      <c r="J104" s="107"/>
      <c r="K104" s="152" t="str">
        <f>IF(G104=0,"",100*H104/Måned!$G12)</f>
        <v/>
      </c>
      <c r="L104" s="107"/>
      <c r="M104" s="152" t="str">
        <f>+IF(H104=0,"",'Ark1'!AA6167)</f>
        <v/>
      </c>
      <c r="N104" s="152">
        <f>+IF(I104=0,"",'Ark1'!AB6167)</f>
        <v>0</v>
      </c>
      <c r="O104" s="119" t="str">
        <f>IF(H104=0,"",'Ark1'!U6167)</f>
        <v/>
      </c>
      <c r="P104" s="152" t="str">
        <f>IF(H104=0,"",'Ark1'!W6167)</f>
        <v/>
      </c>
      <c r="Q104" s="138"/>
      <c r="R104" s="152" t="str">
        <f>IF(H104=0,"",'Ark1'!X6167)</f>
        <v/>
      </c>
      <c r="S104" s="152" t="str">
        <f>IF(H104=0,"",'Ark1'!Y6167)</f>
        <v/>
      </c>
      <c r="T104" s="152" t="str">
        <f>IF(H104=0,"",'Ark1'!Z6167)</f>
        <v/>
      </c>
      <c r="U104" s="107"/>
      <c r="V104" s="97" t="str">
        <f t="shared" si="10"/>
        <v/>
      </c>
      <c r="W104" s="309" t="str">
        <f>IF(H104=0,"",'Ark1'!T6167)</f>
        <v/>
      </c>
      <c r="X104" s="152" t="str">
        <f>IF(H104=0,"",'Ark1'!V6167)</f>
        <v/>
      </c>
      <c r="Y104" s="54"/>
      <c r="Z104" s="318"/>
      <c r="AB104" s="152"/>
      <c r="AC104" s="317"/>
      <c r="AL104" s="309"/>
      <c r="AM104" s="309"/>
    </row>
    <row r="105" spans="1:39" x14ac:dyDescent="0.5">
      <c r="A105" s="54"/>
      <c r="B105" s="2">
        <f>+'Ark1'!C6168</f>
        <v>2022</v>
      </c>
      <c r="C105" s="2">
        <f>+'Ark1'!J6168</f>
        <v>134</v>
      </c>
      <c r="D105" s="2" t="s">
        <v>34</v>
      </c>
      <c r="E105" s="2">
        <f>+'Ark1'!D6168</f>
        <v>4</v>
      </c>
      <c r="F105" s="2" t="s">
        <v>517</v>
      </c>
      <c r="G105" s="20">
        <f>+'Ark1'!Q6168</f>
        <v>1</v>
      </c>
      <c r="H105" s="359">
        <f>+'Ark1'!R6168</f>
        <v>127</v>
      </c>
      <c r="I105" s="359">
        <f>IF(H105=0,"",'Ark1'!S6168)</f>
        <v>127</v>
      </c>
      <c r="J105" s="107"/>
      <c r="K105" s="152">
        <f>IF(G105=0,"",100*H105/Måned!$G13)</f>
        <v>5.5701754385964914</v>
      </c>
      <c r="L105" s="107"/>
      <c r="M105" s="152">
        <f>+IF(H105=0,"",'Ark1'!AA6168)</f>
        <v>5.5701754385964932</v>
      </c>
      <c r="N105" s="152">
        <f>+IF(I105=0,"",'Ark1'!AB6168)</f>
        <v>6.1957380048045358</v>
      </c>
      <c r="O105" s="119">
        <f>IF(H105=0,"",'Ark1'!U6168)</f>
        <v>60.417322834645645</v>
      </c>
      <c r="P105" s="152">
        <f>IF(H105=0,"",'Ark1'!W6168)</f>
        <v>93.660629921259869</v>
      </c>
      <c r="Q105" s="138"/>
      <c r="R105" s="152">
        <f>IF(H105=0,"",'Ark1'!X6168)</f>
        <v>8.3846988262158249</v>
      </c>
      <c r="S105" s="152">
        <f>IF(H105=0,"",'Ark1'!Y6168)</f>
        <v>1.9049911438069136</v>
      </c>
      <c r="T105" s="152">
        <f>IF(H105=0,"",'Ark1'!Z6168)</f>
        <v>-32.186327272407702</v>
      </c>
      <c r="U105" s="107"/>
      <c r="V105" s="97">
        <f t="shared" si="10"/>
        <v>127</v>
      </c>
      <c r="W105" s="309">
        <f>IF(H105=0,"",'Ark1'!T6168)</f>
        <v>16.078740157480315</v>
      </c>
      <c r="X105" s="152">
        <f>IF(H105=0,"",'Ark1'!V6168)</f>
        <v>101.47413859291422</v>
      </c>
      <c r="Y105" s="54"/>
      <c r="Z105" s="318"/>
      <c r="AB105" s="152"/>
      <c r="AC105" s="317"/>
      <c r="AL105" s="309"/>
      <c r="AM105" s="309"/>
    </row>
    <row r="106" spans="1:39" x14ac:dyDescent="0.5">
      <c r="A106" s="54"/>
      <c r="B106" s="2">
        <f>+'Ark1'!C6169</f>
        <v>2022</v>
      </c>
      <c r="C106" s="2">
        <f>+'Ark1'!J6169</f>
        <v>134</v>
      </c>
      <c r="D106" s="2" t="s">
        <v>34</v>
      </c>
      <c r="E106" s="2">
        <f>+'Ark1'!D6169</f>
        <v>5</v>
      </c>
      <c r="F106" s="2" t="s">
        <v>385</v>
      </c>
      <c r="G106" s="20">
        <f>+'Ark1'!Q6169</f>
        <v>4</v>
      </c>
      <c r="H106" s="359">
        <f>+'Ark1'!R6169</f>
        <v>135</v>
      </c>
      <c r="I106" s="359">
        <f>IF(H106=0,"",'Ark1'!S6169)</f>
        <v>135</v>
      </c>
      <c r="J106" s="107"/>
      <c r="K106" s="152">
        <f>IF(G106=0,"",100*H106/Måned!$G14)</f>
        <v>5.4479418886198543</v>
      </c>
      <c r="L106" s="107"/>
      <c r="M106" s="152">
        <f>+IF(H106=0,"",'Ark1'!AA6169)</f>
        <v>5.4479418886198552</v>
      </c>
      <c r="N106" s="152">
        <f>+IF(I106=0,"",'Ark1'!AB6169)</f>
        <v>6.1519436748888818</v>
      </c>
      <c r="O106" s="119">
        <f>IF(H106=0,"",'Ark1'!U6169)</f>
        <v>59.577777777777776</v>
      </c>
      <c r="P106" s="152">
        <f>IF(H106=0,"",'Ark1'!W6169)</f>
        <v>97.98592592592594</v>
      </c>
      <c r="Q106" s="138"/>
      <c r="R106" s="152">
        <f>IF(H106=0,"",'Ark1'!X6169)</f>
        <v>10.849066612611368</v>
      </c>
      <c r="S106" s="152">
        <f>IF(H106=0,"",'Ark1'!Y6169)</f>
        <v>2.1098241691409911</v>
      </c>
      <c r="T106" s="152">
        <f>IF(H106=0,"",'Ark1'!Z6169)</f>
        <v>-34.749766528222345</v>
      </c>
      <c r="U106" s="107"/>
      <c r="V106" s="97">
        <f t="shared" si="10"/>
        <v>33.75</v>
      </c>
      <c r="W106" s="309">
        <f>IF(H106=0,"",'Ark1'!T6169)</f>
        <v>15.555555555555555</v>
      </c>
      <c r="X106" s="152">
        <f>IF(H106=0,"",'Ark1'!V6169)</f>
        <v>106.16026644195662</v>
      </c>
      <c r="Y106" s="54"/>
      <c r="Z106" s="318"/>
      <c r="AB106" s="152"/>
      <c r="AC106" s="317"/>
      <c r="AL106" s="309"/>
      <c r="AM106" s="309"/>
    </row>
    <row r="107" spans="1:39" x14ac:dyDescent="0.5">
      <c r="A107" s="54"/>
      <c r="B107" s="2">
        <f>+'Ark1'!C6170</f>
        <v>2022</v>
      </c>
      <c r="C107" s="2">
        <f>+'Ark1'!J6170</f>
        <v>134</v>
      </c>
      <c r="D107" s="2" t="s">
        <v>34</v>
      </c>
      <c r="E107" s="2">
        <f>+'Ark1'!D6170</f>
        <v>6</v>
      </c>
      <c r="F107" s="2" t="s">
        <v>518</v>
      </c>
      <c r="G107" s="20">
        <f>+'Ark1'!Q6170</f>
        <v>0</v>
      </c>
      <c r="H107" s="359">
        <f>+'Ark1'!R6170</f>
        <v>0</v>
      </c>
      <c r="I107" s="359" t="str">
        <f>IF(H107=0,"",'Ark1'!S6170)</f>
        <v/>
      </c>
      <c r="J107" s="107"/>
      <c r="K107" s="152" t="str">
        <f>IF(G107=0,"",100*H107/Måned!$G15)</f>
        <v/>
      </c>
      <c r="L107" s="107"/>
      <c r="M107" s="152" t="str">
        <f>+IF(H107=0,"",'Ark1'!AA6170)</f>
        <v/>
      </c>
      <c r="N107" s="152">
        <f>+IF(I107=0,"",'Ark1'!AB6170)</f>
        <v>0</v>
      </c>
      <c r="O107" s="119" t="str">
        <f>IF(H107=0,"",'Ark1'!U6170)</f>
        <v/>
      </c>
      <c r="P107" s="152" t="str">
        <f>IF(H107=0,"",'Ark1'!W6170)</f>
        <v/>
      </c>
      <c r="Q107" s="138"/>
      <c r="R107" s="152" t="str">
        <f>IF(H107=0,"",'Ark1'!X6170)</f>
        <v/>
      </c>
      <c r="S107" s="152" t="str">
        <f>IF(H107=0,"",'Ark1'!Y6170)</f>
        <v/>
      </c>
      <c r="T107" s="152" t="str">
        <f>IF(H107=0,"",'Ark1'!Z6170)</f>
        <v/>
      </c>
      <c r="U107" s="107"/>
      <c r="V107" s="97" t="str">
        <f t="shared" si="10"/>
        <v/>
      </c>
      <c r="W107" s="309" t="str">
        <f>IF(H107=0,"",'Ark1'!T6170)</f>
        <v/>
      </c>
      <c r="X107" s="152" t="str">
        <f>IF(H107=0,"",'Ark1'!V6170)</f>
        <v/>
      </c>
      <c r="Y107" s="54"/>
      <c r="Z107" s="318"/>
      <c r="AB107" s="152"/>
      <c r="AC107" s="317"/>
      <c r="AL107" s="309"/>
      <c r="AM107" s="309"/>
    </row>
    <row r="108" spans="1:39" x14ac:dyDescent="0.5">
      <c r="A108" s="54"/>
      <c r="B108" s="2">
        <f>+'Ark1'!C6171</f>
        <v>2022</v>
      </c>
      <c r="C108" s="2">
        <f>+'Ark1'!J6171</f>
        <v>134</v>
      </c>
      <c r="D108" s="2" t="s">
        <v>34</v>
      </c>
      <c r="E108" s="2">
        <f>+'Ark1'!D6171</f>
        <v>7</v>
      </c>
      <c r="F108" s="2" t="s">
        <v>519</v>
      </c>
      <c r="G108" s="20">
        <f>+'Ark1'!Q6171</f>
        <v>8</v>
      </c>
      <c r="H108" s="359">
        <f>+'Ark1'!R6171</f>
        <v>375</v>
      </c>
      <c r="I108" s="359">
        <f>IF(H108=0,"",'Ark1'!S6171)</f>
        <v>375</v>
      </c>
      <c r="J108" s="107"/>
      <c r="K108" s="152">
        <f>IF(G108=0,"",100*H108/Måned!$G16)</f>
        <v>16.876687668766877</v>
      </c>
      <c r="L108" s="107"/>
      <c r="M108" s="152">
        <f>+IF(H108=0,"",'Ark1'!AA6171)</f>
        <v>16.876687668766877</v>
      </c>
      <c r="N108" s="152">
        <f>+IF(I108=0,"",'Ark1'!AB6171)</f>
        <v>16.632841279375732</v>
      </c>
      <c r="O108" s="119">
        <f>IF(H108=0,"",'Ark1'!U6171)</f>
        <v>60.893333333333331</v>
      </c>
      <c r="P108" s="152">
        <f>IF(H108=0,"",'Ark1'!W6171)</f>
        <v>83.440533333333349</v>
      </c>
      <c r="Q108" s="138"/>
      <c r="R108" s="152">
        <f>IF(H108=0,"",'Ark1'!X6171)</f>
        <v>10.208929933260379</v>
      </c>
      <c r="S108" s="152">
        <f>IF(H108=0,"",'Ark1'!Y6171)</f>
        <v>2.0144367837079726</v>
      </c>
      <c r="T108" s="152">
        <f>IF(H108=0,"",'Ark1'!Z6171)</f>
        <v>-34.001427122847026</v>
      </c>
      <c r="U108" s="107"/>
      <c r="V108" s="97">
        <f t="shared" si="10"/>
        <v>46.875</v>
      </c>
      <c r="W108" s="309">
        <f>IF(H108=0,"",'Ark1'!T6171)</f>
        <v>16.271999999999995</v>
      </c>
      <c r="X108" s="152">
        <f>IF(H108=0,"",'Ark1'!V6171)</f>
        <v>90.401444564824814</v>
      </c>
      <c r="Y108" s="54"/>
      <c r="Z108" s="318"/>
      <c r="AB108" s="152"/>
      <c r="AC108" s="317"/>
      <c r="AL108" s="309"/>
      <c r="AM108" s="309"/>
    </row>
    <row r="109" spans="1:39" x14ac:dyDescent="0.5">
      <c r="A109" s="54"/>
      <c r="B109" s="2">
        <f>+'Ark1'!C6172</f>
        <v>2022</v>
      </c>
      <c r="C109" s="2">
        <f>+'Ark1'!J6172</f>
        <v>134</v>
      </c>
      <c r="D109" s="2" t="s">
        <v>34</v>
      </c>
      <c r="E109" s="2">
        <f>+'Ark1'!D6172</f>
        <v>8</v>
      </c>
      <c r="F109" s="2" t="s">
        <v>520</v>
      </c>
      <c r="G109" s="20">
        <f>+'Ark1'!Q6172</f>
        <v>0</v>
      </c>
      <c r="H109" s="359">
        <f>+'Ark1'!R6172</f>
        <v>0</v>
      </c>
      <c r="I109" s="359" t="str">
        <f>IF(H109=0,"",'Ark1'!S6172)</f>
        <v/>
      </c>
      <c r="J109" s="107"/>
      <c r="K109" s="152" t="str">
        <f>IF(G109=0,"",100*H109/Måned!$G17)</f>
        <v/>
      </c>
      <c r="L109" s="107"/>
      <c r="M109" s="152" t="str">
        <f>+IF(H109=0,"",'Ark1'!AA6172)</f>
        <v/>
      </c>
      <c r="N109" s="152">
        <f>+IF(I109=0,"",'Ark1'!AB6172)</f>
        <v>0</v>
      </c>
      <c r="O109" s="119" t="str">
        <f>IF(H109=0,"",'Ark1'!U6172)</f>
        <v/>
      </c>
      <c r="P109" s="152" t="str">
        <f>IF(H109=0,"",'Ark1'!W6172)</f>
        <v/>
      </c>
      <c r="Q109" s="138"/>
      <c r="R109" s="152" t="str">
        <f>IF(H109=0,"",'Ark1'!X6172)</f>
        <v/>
      </c>
      <c r="S109" s="152" t="str">
        <f>IF(H109=0,"",'Ark1'!Y6172)</f>
        <v/>
      </c>
      <c r="T109" s="152" t="str">
        <f>IF(H109=0,"",'Ark1'!Z6172)</f>
        <v/>
      </c>
      <c r="U109" s="107"/>
      <c r="V109" s="97" t="str">
        <f t="shared" si="10"/>
        <v/>
      </c>
      <c r="W109" s="309" t="str">
        <f>IF(H109=0,"",'Ark1'!T6172)</f>
        <v/>
      </c>
      <c r="X109" s="152" t="str">
        <f>IF(H109=0,"",'Ark1'!V6172)</f>
        <v/>
      </c>
      <c r="Y109" s="54"/>
      <c r="Z109" s="318"/>
      <c r="AB109" s="152"/>
      <c r="AC109" s="317"/>
      <c r="AL109" s="309"/>
      <c r="AM109" s="309"/>
    </row>
    <row r="110" spans="1:39" x14ac:dyDescent="0.5">
      <c r="A110" s="54"/>
      <c r="B110" s="2">
        <f>+'Ark1'!C6173</f>
        <v>2022</v>
      </c>
      <c r="C110" s="2">
        <f>+'Ark1'!J6173</f>
        <v>134</v>
      </c>
      <c r="D110" s="2" t="s">
        <v>34</v>
      </c>
      <c r="E110" s="2">
        <f>+'Ark1'!D6173</f>
        <v>9</v>
      </c>
      <c r="F110" s="2" t="s">
        <v>521</v>
      </c>
      <c r="G110" s="20">
        <f>+'Ark1'!Q6173</f>
        <v>5</v>
      </c>
      <c r="H110" s="359">
        <f>+'Ark1'!R6173</f>
        <v>158</v>
      </c>
      <c r="I110" s="359">
        <f>IF(H110=0,"",'Ark1'!S6173)</f>
        <v>156</v>
      </c>
      <c r="J110" s="107"/>
      <c r="K110" s="152">
        <f>IF(G110=0,"",100*H110/Måned!$G18)</f>
        <v>5.9376174370537393</v>
      </c>
      <c r="L110" s="107"/>
      <c r="M110" s="152">
        <f>+IF(H110=0,"",'Ark1'!AA6173)</f>
        <v>5.9376174370537393</v>
      </c>
      <c r="N110" s="152">
        <f>+IF(I110=0,"",'Ark1'!AB6173)</f>
        <v>6.0908592313008549</v>
      </c>
      <c r="O110" s="119">
        <f>IF(H110=0,"",'Ark1'!U6173)</f>
        <v>59.788461538461519</v>
      </c>
      <c r="P110" s="152">
        <f>IF(H110=0,"",'Ark1'!W6173)</f>
        <v>89.769230769230703</v>
      </c>
      <c r="Q110" s="138"/>
      <c r="R110" s="152">
        <f>IF(H110=0,"",'Ark1'!X6173)</f>
        <v>8.126417946368738</v>
      </c>
      <c r="S110" s="152">
        <f>IF(H110=0,"",'Ark1'!Y6173)</f>
        <v>2.1955947018233282</v>
      </c>
      <c r="T110" s="152">
        <f>IF(H110=0,"",'Ark1'!Z6173)</f>
        <v>-36.887068533937217</v>
      </c>
      <c r="U110" s="107"/>
      <c r="V110" s="97">
        <f t="shared" si="10"/>
        <v>31.2</v>
      </c>
      <c r="W110" s="309">
        <f>IF(H110=0,"",'Ark1'!T6173)</f>
        <v>15.550632911392404</v>
      </c>
      <c r="X110" s="152">
        <f>IF(H110=0,"",'Ark1'!V6173)</f>
        <v>97.794955135150147</v>
      </c>
      <c r="Y110" s="54"/>
      <c r="Z110" s="318"/>
      <c r="AB110" s="152"/>
      <c r="AC110" s="317"/>
      <c r="AL110" s="309"/>
      <c r="AM110" s="309"/>
    </row>
    <row r="111" spans="1:39" x14ac:dyDescent="0.5">
      <c r="A111" s="54"/>
      <c r="B111" s="2">
        <f>+'Ark1'!C6174</f>
        <v>2022</v>
      </c>
      <c r="C111" s="2">
        <f>+'Ark1'!J6174</f>
        <v>134</v>
      </c>
      <c r="D111" s="2" t="s">
        <v>34</v>
      </c>
      <c r="E111" s="2">
        <f>+'Ark1'!D6174</f>
        <v>10</v>
      </c>
      <c r="F111" s="2" t="s">
        <v>522</v>
      </c>
      <c r="G111" s="20">
        <f>+'Ark1'!Q6174</f>
        <v>5</v>
      </c>
      <c r="H111" s="359">
        <f>+'Ark1'!R6174</f>
        <v>122</v>
      </c>
      <c r="I111" s="359">
        <f>IF(H111=0,"",'Ark1'!S6174)</f>
        <v>122</v>
      </c>
      <c r="J111" s="107"/>
      <c r="K111" s="152">
        <f>IF(G111=0,"",100*H111/Måned!$G19)</f>
        <v>5.4054054054054053</v>
      </c>
      <c r="L111" s="107"/>
      <c r="M111" s="152">
        <f>+IF(H111=0,"",'Ark1'!AA6174)</f>
        <v>5.4054054054054061</v>
      </c>
      <c r="N111" s="152">
        <f>+IF(I111=0,"",'Ark1'!AB6174)</f>
        <v>5.4669228346902452</v>
      </c>
      <c r="O111" s="119">
        <f>IF(H111=0,"",'Ark1'!U6174)</f>
        <v>60.844262295081997</v>
      </c>
      <c r="P111" s="152">
        <f>IF(H111=0,"",'Ark1'!W6174)</f>
        <v>88.653278688524608</v>
      </c>
      <c r="Q111" s="138"/>
      <c r="R111" s="152">
        <f>IF(H111=0,"",'Ark1'!X6174)</f>
        <v>12.06510470511083</v>
      </c>
      <c r="S111" s="152">
        <f>IF(H111=0,"",'Ark1'!Y6174)</f>
        <v>1.7556489239924589</v>
      </c>
      <c r="T111" s="152">
        <f>IF(H111=0,"",'Ark1'!Z6174)</f>
        <v>-46.78356185906236</v>
      </c>
      <c r="U111" s="107"/>
      <c r="V111" s="97">
        <f t="shared" si="10"/>
        <v>24.4</v>
      </c>
      <c r="W111" s="309">
        <f>IF(H111=0,"",'Ark1'!T6174)</f>
        <v>16.434426229508198</v>
      </c>
      <c r="X111" s="152">
        <f>IF(H111=0,"",'Ark1'!V6174)</f>
        <v>96.049056000568299</v>
      </c>
      <c r="Y111" s="54"/>
      <c r="Z111" s="318"/>
      <c r="AB111" s="152"/>
      <c r="AC111" s="317"/>
      <c r="AL111" s="309"/>
      <c r="AM111" s="309"/>
    </row>
    <row r="112" spans="1:39" x14ac:dyDescent="0.5">
      <c r="A112" s="54"/>
      <c r="B112" s="2">
        <f>+'Ark1'!C6175</f>
        <v>2022</v>
      </c>
      <c r="C112" s="2">
        <f>+'Ark1'!J6175</f>
        <v>134</v>
      </c>
      <c r="D112" s="2" t="s">
        <v>34</v>
      </c>
      <c r="E112" s="2">
        <f>+'Ark1'!D6175</f>
        <v>11</v>
      </c>
      <c r="F112" s="2" t="s">
        <v>523</v>
      </c>
      <c r="G112" s="20">
        <f>+'Ark1'!Q6175</f>
        <v>2</v>
      </c>
      <c r="H112" s="359">
        <f>+'Ark1'!R6175</f>
        <v>3</v>
      </c>
      <c r="I112" s="359">
        <f>IF(H112=0,"",'Ark1'!S6175)</f>
        <v>3</v>
      </c>
      <c r="J112" s="107"/>
      <c r="K112" s="152">
        <f>IF(G112=0,"",100*H112/Måned!$G20)</f>
        <v>0.11316484345529988</v>
      </c>
      <c r="L112" s="107"/>
      <c r="M112" s="152">
        <f>+IF(H112=0,"",'Ark1'!AA6175)</f>
        <v>0.11316484345529984</v>
      </c>
      <c r="N112" s="152">
        <f>+IF(I112=0,"",'Ark1'!AB6175)</f>
        <v>0.10926504603304024</v>
      </c>
      <c r="O112" s="119">
        <f>IF(H112=0,"",'Ark1'!U6175)</f>
        <v>61.66666666666665</v>
      </c>
      <c r="P112" s="152">
        <f>IF(H112=0,"",'Ark1'!W6175)</f>
        <v>83.266666666666652</v>
      </c>
      <c r="Q112" s="138"/>
      <c r="R112" s="152">
        <f>IF(H112=0,"",'Ark1'!X6175)</f>
        <v>17.451329143904495</v>
      </c>
      <c r="S112" s="152">
        <f>IF(H112=0,"",'Ark1'!Y6175)</f>
        <v>0.47140452079146061</v>
      </c>
      <c r="T112" s="152">
        <f>IF(H112=0,"",'Ark1'!Z6175)</f>
        <v>-96.569788348468677</v>
      </c>
      <c r="U112" s="107"/>
      <c r="V112" s="97">
        <f t="shared" si="10"/>
        <v>1.5</v>
      </c>
      <c r="W112" s="309">
        <f>IF(H112=0,"",'Ark1'!T6175)</f>
        <v>17</v>
      </c>
      <c r="X112" s="152">
        <f>IF(H112=0,"",'Ark1'!V6175)</f>
        <v>90.213073311664857</v>
      </c>
      <c r="Y112" s="54"/>
      <c r="Z112" s="318"/>
      <c r="AB112" s="152"/>
      <c r="AC112" s="317"/>
      <c r="AL112" s="309"/>
      <c r="AM112" s="309"/>
    </row>
    <row r="113" spans="1:39" x14ac:dyDescent="0.5">
      <c r="A113" s="54"/>
      <c r="B113" s="2">
        <f>+'Ark1'!C6176</f>
        <v>2022</v>
      </c>
      <c r="C113" s="2">
        <f>+'Ark1'!J6176</f>
        <v>134</v>
      </c>
      <c r="D113" s="2" t="s">
        <v>34</v>
      </c>
      <c r="E113" s="2">
        <f>+'Ark1'!D6176</f>
        <v>12</v>
      </c>
      <c r="F113" s="2" t="s">
        <v>524</v>
      </c>
      <c r="G113" s="20">
        <f>+'Ark1'!Q6176</f>
        <v>2</v>
      </c>
      <c r="H113" s="359">
        <f>+'Ark1'!R6176</f>
        <v>162</v>
      </c>
      <c r="I113" s="359">
        <f>IF(H113=0,"",'Ark1'!S6176)</f>
        <v>162</v>
      </c>
      <c r="J113" s="107"/>
      <c r="K113" s="152">
        <f>IF(G113=0,"",100*H113/Måned!$G21)</f>
        <v>6.8819031435853866</v>
      </c>
      <c r="L113" s="107"/>
      <c r="M113" s="152">
        <f>+IF(H113=0,"",'Ark1'!AA6176)</f>
        <v>6.8819031435853848</v>
      </c>
      <c r="N113" s="152">
        <f>+IF(I113=0,"",'Ark1'!AB6176)</f>
        <v>6.755224519550171</v>
      </c>
      <c r="O113" s="119">
        <f>IF(H113=0,"",'Ark1'!U6176)</f>
        <v>61.345679012345705</v>
      </c>
      <c r="P113" s="152">
        <f>IF(H113=0,"",'Ark1'!W6176)</f>
        <v>82.599382716049377</v>
      </c>
      <c r="Q113" s="138"/>
      <c r="R113" s="152">
        <f>IF(H113=0,"",'Ark1'!X6176)</f>
        <v>8.5812492753171767</v>
      </c>
      <c r="S113" s="152">
        <f>IF(H113=0,"",'Ark1'!Y6176)</f>
        <v>1.8030186884206576</v>
      </c>
      <c r="T113" s="152">
        <f>IF(H113=0,"",'Ark1'!Z6176)</f>
        <v>-42.899272124141639</v>
      </c>
      <c r="U113" s="107"/>
      <c r="V113" s="97">
        <f t="shared" si="10"/>
        <v>81</v>
      </c>
      <c r="W113" s="309">
        <f>IF(H113=0,"",'Ark1'!T6176)</f>
        <v>16.5</v>
      </c>
      <c r="X113" s="152">
        <f>IF(H113=0,"",'Ark1'!V6176)</f>
        <v>89.490122119230065</v>
      </c>
      <c r="Y113" s="54"/>
      <c r="Z113" s="318"/>
      <c r="AB113" s="152"/>
      <c r="AC113" s="317"/>
      <c r="AL113" s="309"/>
      <c r="AM113" s="309"/>
    </row>
    <row r="114" spans="1:39" x14ac:dyDescent="0.5">
      <c r="A114" s="54"/>
      <c r="B114" s="54"/>
      <c r="C114" s="54"/>
      <c r="D114" s="54"/>
      <c r="E114" s="54"/>
      <c r="F114" s="54"/>
      <c r="G114" s="54"/>
      <c r="H114" s="340"/>
      <c r="I114" s="340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318"/>
      <c r="AB114" s="152"/>
      <c r="AC114" s="317"/>
      <c r="AL114" s="309"/>
      <c r="AM114" s="309"/>
    </row>
    <row r="115" spans="1:39" x14ac:dyDescent="0.5">
      <c r="A115" s="54"/>
      <c r="B115" s="2">
        <f>+'Ark1'!C6177</f>
        <v>2022</v>
      </c>
      <c r="C115" s="2">
        <f>+'Ark1'!J6177</f>
        <v>141</v>
      </c>
      <c r="D115" s="2" t="s">
        <v>33</v>
      </c>
      <c r="E115" s="2">
        <f>+'Ark1'!D6177</f>
        <v>1</v>
      </c>
      <c r="F115" s="2" t="s">
        <v>514</v>
      </c>
      <c r="G115" s="20">
        <f>+'Ark1'!Q6177</f>
        <v>0</v>
      </c>
      <c r="H115" s="359">
        <f>+'Ark1'!R6177</f>
        <v>0</v>
      </c>
      <c r="I115" s="359" t="str">
        <f>IF(H115=0,"",'Ark1'!S6177)</f>
        <v/>
      </c>
      <c r="J115" s="107"/>
      <c r="K115" s="152" t="str">
        <f>IF(G115=0,"",100*H115/Måned!$G10)</f>
        <v/>
      </c>
      <c r="L115" s="107"/>
      <c r="M115" s="152" t="str">
        <f>+IF(H115=0,"",'Ark1'!AA6177)</f>
        <v/>
      </c>
      <c r="N115" s="152">
        <f>+IF(I115=0,"",'Ark1'!AB6177)</f>
        <v>0</v>
      </c>
      <c r="O115" s="119" t="str">
        <f>IF(H115=0,"",'Ark1'!U6177)</f>
        <v/>
      </c>
      <c r="P115" s="152" t="str">
        <f>IF(H115=0,"",'Ark1'!W6177)</f>
        <v/>
      </c>
      <c r="Q115" s="138"/>
      <c r="R115" s="152" t="str">
        <f>IF(H115=0,"",'Ark1'!X6177)</f>
        <v/>
      </c>
      <c r="S115" s="152" t="str">
        <f>IF(H115=0,"",'Ark1'!Y6177)</f>
        <v/>
      </c>
      <c r="T115" s="152" t="str">
        <f>IF(H115=0,"",'Ark1'!Z6177)</f>
        <v/>
      </c>
      <c r="U115" s="107"/>
      <c r="V115" s="97" t="str">
        <f t="shared" ref="V115" si="11">+(IF(H115=0,"",I115/G115))</f>
        <v/>
      </c>
      <c r="W115" s="309" t="str">
        <f>IF(H115=0,"",'Ark1'!T6177)</f>
        <v/>
      </c>
      <c r="X115" s="152" t="str">
        <f>IF(H115=0,"",'Ark1'!V6177)</f>
        <v/>
      </c>
      <c r="Y115" s="54"/>
      <c r="Z115" s="318"/>
      <c r="AB115" s="152"/>
      <c r="AC115" s="317"/>
      <c r="AL115" s="309"/>
      <c r="AM115" s="309"/>
    </row>
    <row r="116" spans="1:39" x14ac:dyDescent="0.5">
      <c r="A116" s="54"/>
      <c r="B116" s="2">
        <f>+'Ark1'!C6178</f>
        <v>2022</v>
      </c>
      <c r="C116" s="2">
        <f>+'Ark1'!J6178</f>
        <v>141</v>
      </c>
      <c r="D116" s="2" t="s">
        <v>33</v>
      </c>
      <c r="E116" s="2">
        <f>+'Ark1'!D6178</f>
        <v>2</v>
      </c>
      <c r="F116" s="2" t="s">
        <v>515</v>
      </c>
      <c r="G116" s="20">
        <f>+'Ark1'!Q6178</f>
        <v>0</v>
      </c>
      <c r="H116" s="359">
        <f>+'Ark1'!R6178</f>
        <v>0</v>
      </c>
      <c r="I116" s="359" t="str">
        <f>IF(H116=0,"",'Ark1'!S6178)</f>
        <v/>
      </c>
      <c r="J116" s="107"/>
      <c r="K116" s="152" t="str">
        <f>IF(G116=0,"",100*H116/Måned!$G11)</f>
        <v/>
      </c>
      <c r="L116" s="107"/>
      <c r="M116" s="152" t="str">
        <f>+IF(H116=0,"",'Ark1'!AA6178)</f>
        <v/>
      </c>
      <c r="N116" s="152">
        <f>+IF(I116=0,"",'Ark1'!AB6178)</f>
        <v>0</v>
      </c>
      <c r="O116" s="119" t="str">
        <f>IF(H116=0,"",'Ark1'!U6178)</f>
        <v/>
      </c>
      <c r="P116" s="152" t="str">
        <f>IF(H116=0,"",'Ark1'!W6178)</f>
        <v/>
      </c>
      <c r="Q116" s="138"/>
      <c r="R116" s="152" t="str">
        <f>IF(H116=0,"",'Ark1'!X6178)</f>
        <v/>
      </c>
      <c r="S116" s="152" t="str">
        <f>IF(H116=0,"",'Ark1'!Y6178)</f>
        <v/>
      </c>
      <c r="T116" s="152" t="str">
        <f>IF(H116=0,"",'Ark1'!Z6178)</f>
        <v/>
      </c>
      <c r="U116" s="107"/>
      <c r="V116" s="97" t="str">
        <f t="shared" ref="V116:V126" si="12">+(IF(H116=0,"",I116/G116))</f>
        <v/>
      </c>
      <c r="W116" s="309" t="str">
        <f>IF(H116=0,"",'Ark1'!T6178)</f>
        <v/>
      </c>
      <c r="X116" s="152" t="str">
        <f>IF(H116=0,"",'Ark1'!V6178)</f>
        <v/>
      </c>
      <c r="Y116" s="54"/>
      <c r="Z116" s="318"/>
      <c r="AB116" s="152"/>
      <c r="AC116" s="317"/>
      <c r="AL116" s="309"/>
      <c r="AM116" s="309"/>
    </row>
    <row r="117" spans="1:39" x14ac:dyDescent="0.5">
      <c r="A117" s="54"/>
      <c r="B117" s="2">
        <f>+'Ark1'!C6179</f>
        <v>2022</v>
      </c>
      <c r="C117" s="2">
        <f>+'Ark1'!J6179</f>
        <v>141</v>
      </c>
      <c r="D117" s="2" t="s">
        <v>33</v>
      </c>
      <c r="E117" s="2">
        <f>+'Ark1'!D6179</f>
        <v>3</v>
      </c>
      <c r="F117" s="2" t="s">
        <v>516</v>
      </c>
      <c r="G117" s="20">
        <f>+'Ark1'!Q6179</f>
        <v>0</v>
      </c>
      <c r="H117" s="359">
        <f>+'Ark1'!R6179</f>
        <v>0</v>
      </c>
      <c r="I117" s="359" t="str">
        <f>IF(H117=0,"",'Ark1'!S6179)</f>
        <v/>
      </c>
      <c r="J117" s="107"/>
      <c r="K117" s="152" t="str">
        <f>IF(G117=0,"",100*H117/Måned!$G12)</f>
        <v/>
      </c>
      <c r="L117" s="107"/>
      <c r="M117" s="152" t="str">
        <f>+IF(H117=0,"",'Ark1'!AA6179)</f>
        <v/>
      </c>
      <c r="N117" s="152">
        <f>+IF(I117=0,"",'Ark1'!AB6179)</f>
        <v>0</v>
      </c>
      <c r="O117" s="119" t="str">
        <f>IF(H117=0,"",'Ark1'!U6179)</f>
        <v/>
      </c>
      <c r="P117" s="152" t="str">
        <f>IF(H117=0,"",'Ark1'!W6179)</f>
        <v/>
      </c>
      <c r="Q117" s="138"/>
      <c r="R117" s="152" t="str">
        <f>IF(H117=0,"",'Ark1'!X6179)</f>
        <v/>
      </c>
      <c r="S117" s="152" t="str">
        <f>IF(H117=0,"",'Ark1'!Y6179)</f>
        <v/>
      </c>
      <c r="T117" s="152" t="str">
        <f>IF(H117=0,"",'Ark1'!Z6179)</f>
        <v/>
      </c>
      <c r="U117" s="107"/>
      <c r="V117" s="97" t="str">
        <f t="shared" si="12"/>
        <v/>
      </c>
      <c r="W117" s="309" t="str">
        <f>IF(H117=0,"",'Ark1'!T6179)</f>
        <v/>
      </c>
      <c r="X117" s="152" t="str">
        <f>IF(H117=0,"",'Ark1'!V6179)</f>
        <v/>
      </c>
      <c r="Y117" s="54"/>
      <c r="Z117" s="318"/>
      <c r="AB117" s="152"/>
      <c r="AC117" s="317"/>
      <c r="AL117" s="309"/>
      <c r="AM117" s="309"/>
    </row>
    <row r="118" spans="1:39" x14ac:dyDescent="0.5">
      <c r="A118" s="54"/>
      <c r="B118" s="2">
        <f>+'Ark1'!C6180</f>
        <v>2022</v>
      </c>
      <c r="C118" s="2">
        <f>+'Ark1'!J6180</f>
        <v>141</v>
      </c>
      <c r="D118" s="2" t="s">
        <v>33</v>
      </c>
      <c r="E118" s="2">
        <f>+'Ark1'!D6180</f>
        <v>4</v>
      </c>
      <c r="F118" s="2" t="s">
        <v>517</v>
      </c>
      <c r="G118" s="20">
        <f>+'Ark1'!Q6180</f>
        <v>0</v>
      </c>
      <c r="H118" s="359">
        <f>+'Ark1'!R6180</f>
        <v>0</v>
      </c>
      <c r="I118" s="359" t="str">
        <f>IF(H118=0,"",'Ark1'!S6180)</f>
        <v/>
      </c>
      <c r="J118" s="107"/>
      <c r="K118" s="152" t="str">
        <f>IF(G118=0,"",100*H118/Måned!$G13)</f>
        <v/>
      </c>
      <c r="L118" s="107"/>
      <c r="M118" s="152" t="str">
        <f>+IF(H118=0,"",'Ark1'!AA6180)</f>
        <v/>
      </c>
      <c r="N118" s="152">
        <f>+IF(I118=0,"",'Ark1'!AB6180)</f>
        <v>0</v>
      </c>
      <c r="O118" s="119" t="str">
        <f>IF(H118=0,"",'Ark1'!U6180)</f>
        <v/>
      </c>
      <c r="P118" s="152" t="str">
        <f>IF(H118=0,"",'Ark1'!W6180)</f>
        <v/>
      </c>
      <c r="Q118" s="138"/>
      <c r="R118" s="152" t="str">
        <f>IF(H118=0,"",'Ark1'!X6180)</f>
        <v/>
      </c>
      <c r="S118" s="152" t="str">
        <f>IF(H118=0,"",'Ark1'!Y6180)</f>
        <v/>
      </c>
      <c r="T118" s="152" t="str">
        <f>IF(H118=0,"",'Ark1'!Z6180)</f>
        <v/>
      </c>
      <c r="U118" s="107"/>
      <c r="V118" s="97" t="str">
        <f t="shared" si="12"/>
        <v/>
      </c>
      <c r="W118" s="309" t="str">
        <f>IF(H118=0,"",'Ark1'!T6180)</f>
        <v/>
      </c>
      <c r="X118" s="152" t="str">
        <f>IF(H118=0,"",'Ark1'!V6180)</f>
        <v/>
      </c>
      <c r="Y118" s="54"/>
      <c r="Z118" s="318"/>
      <c r="AB118" s="152"/>
      <c r="AC118" s="317"/>
      <c r="AL118" s="309"/>
      <c r="AM118" s="309"/>
    </row>
    <row r="119" spans="1:39" x14ac:dyDescent="0.5">
      <c r="A119" s="54"/>
      <c r="B119" s="2">
        <f>+'Ark1'!C6181</f>
        <v>2022</v>
      </c>
      <c r="C119" s="2">
        <f>+'Ark1'!J6181</f>
        <v>141</v>
      </c>
      <c r="D119" s="2" t="s">
        <v>33</v>
      </c>
      <c r="E119" s="2">
        <f>+'Ark1'!D6181</f>
        <v>5</v>
      </c>
      <c r="F119" s="2" t="s">
        <v>385</v>
      </c>
      <c r="G119" s="20">
        <f>+'Ark1'!Q6181</f>
        <v>0</v>
      </c>
      <c r="H119" s="359">
        <f>+'Ark1'!R6181</f>
        <v>0</v>
      </c>
      <c r="I119" s="359" t="str">
        <f>IF(H119=0,"",'Ark1'!S6181)</f>
        <v/>
      </c>
      <c r="J119" s="107"/>
      <c r="K119" s="152" t="str">
        <f>IF(G119=0,"",100*H119/Måned!$G14)</f>
        <v/>
      </c>
      <c r="L119" s="107"/>
      <c r="M119" s="152" t="str">
        <f>+IF(H119=0,"",'Ark1'!AA6181)</f>
        <v/>
      </c>
      <c r="N119" s="152">
        <f>+IF(I119=0,"",'Ark1'!AB6181)</f>
        <v>0</v>
      </c>
      <c r="O119" s="119" t="str">
        <f>IF(H119=0,"",'Ark1'!U6181)</f>
        <v/>
      </c>
      <c r="P119" s="152" t="str">
        <f>IF(H119=0,"",'Ark1'!W6181)</f>
        <v/>
      </c>
      <c r="Q119" s="138"/>
      <c r="R119" s="152" t="str">
        <f>IF(H119=0,"",'Ark1'!X6181)</f>
        <v/>
      </c>
      <c r="S119" s="152" t="str">
        <f>IF(H119=0,"",'Ark1'!Y6181)</f>
        <v/>
      </c>
      <c r="T119" s="152" t="str">
        <f>IF(H119=0,"",'Ark1'!Z6181)</f>
        <v/>
      </c>
      <c r="U119" s="107"/>
      <c r="V119" s="97" t="str">
        <f t="shared" si="12"/>
        <v/>
      </c>
      <c r="W119" s="309" t="str">
        <f>IF(H119=0,"",'Ark1'!T6181)</f>
        <v/>
      </c>
      <c r="X119" s="152" t="str">
        <f>IF(H119=0,"",'Ark1'!V6181)</f>
        <v/>
      </c>
      <c r="Y119" s="54"/>
      <c r="Z119" s="318"/>
      <c r="AB119" s="152"/>
      <c r="AC119" s="317"/>
      <c r="AL119" s="309"/>
      <c r="AM119" s="309"/>
    </row>
    <row r="120" spans="1:39" x14ac:dyDescent="0.5">
      <c r="A120" s="54"/>
      <c r="B120" s="2">
        <f>+'Ark1'!C6182</f>
        <v>2022</v>
      </c>
      <c r="C120" s="2">
        <f>+'Ark1'!J6182</f>
        <v>141</v>
      </c>
      <c r="D120" s="2" t="s">
        <v>33</v>
      </c>
      <c r="E120" s="2">
        <f>+'Ark1'!D6182</f>
        <v>6</v>
      </c>
      <c r="F120" s="2" t="s">
        <v>518</v>
      </c>
      <c r="G120" s="20">
        <f>+'Ark1'!Q6182</f>
        <v>0</v>
      </c>
      <c r="H120" s="359">
        <f>+'Ark1'!R6182</f>
        <v>0</v>
      </c>
      <c r="I120" s="359" t="str">
        <f>IF(H120=0,"",'Ark1'!S6182)</f>
        <v/>
      </c>
      <c r="J120" s="107"/>
      <c r="K120" s="152" t="str">
        <f>IF(G120=0,"",100*H120/Måned!$G15)</f>
        <v/>
      </c>
      <c r="L120" s="107"/>
      <c r="M120" s="152" t="str">
        <f>+IF(H120=0,"",'Ark1'!AA6182)</f>
        <v/>
      </c>
      <c r="N120" s="152">
        <f>+IF(I120=0,"",'Ark1'!AB6182)</f>
        <v>0</v>
      </c>
      <c r="O120" s="119" t="str">
        <f>IF(H120=0,"",'Ark1'!U6182)</f>
        <v/>
      </c>
      <c r="P120" s="152" t="str">
        <f>IF(H120=0,"",'Ark1'!W6182)</f>
        <v/>
      </c>
      <c r="Q120" s="138"/>
      <c r="R120" s="152" t="str">
        <f>IF(H120=0,"",'Ark1'!X6182)</f>
        <v/>
      </c>
      <c r="S120" s="152" t="str">
        <f>IF(H120=0,"",'Ark1'!Y6182)</f>
        <v/>
      </c>
      <c r="T120" s="152" t="str">
        <f>IF(H120=0,"",'Ark1'!Z6182)</f>
        <v/>
      </c>
      <c r="U120" s="107"/>
      <c r="V120" s="97" t="str">
        <f t="shared" si="12"/>
        <v/>
      </c>
      <c r="W120" s="309" t="str">
        <f>IF(H120=0,"",'Ark1'!T6182)</f>
        <v/>
      </c>
      <c r="X120" s="152" t="str">
        <f>IF(H120=0,"",'Ark1'!V6182)</f>
        <v/>
      </c>
      <c r="Y120" s="54"/>
      <c r="Z120" s="318"/>
      <c r="AB120" s="152"/>
      <c r="AC120" s="317"/>
      <c r="AL120" s="309"/>
      <c r="AM120" s="309"/>
    </row>
    <row r="121" spans="1:39" x14ac:dyDescent="0.5">
      <c r="A121" s="54"/>
      <c r="B121" s="2">
        <f>+'Ark1'!C6183</f>
        <v>2022</v>
      </c>
      <c r="C121" s="2">
        <f>+'Ark1'!J6183</f>
        <v>141</v>
      </c>
      <c r="D121" s="2" t="s">
        <v>33</v>
      </c>
      <c r="E121" s="2">
        <f>+'Ark1'!D6183</f>
        <v>7</v>
      </c>
      <c r="F121" s="2" t="s">
        <v>519</v>
      </c>
      <c r="G121" s="20">
        <f>+'Ark1'!Q6183</f>
        <v>0</v>
      </c>
      <c r="H121" s="359">
        <f>+'Ark1'!R6183</f>
        <v>0</v>
      </c>
      <c r="I121" s="359" t="str">
        <f>IF(H121=0,"",'Ark1'!S6183)</f>
        <v/>
      </c>
      <c r="J121" s="107"/>
      <c r="K121" s="152" t="str">
        <f>IF(G121=0,"",100*H121/Måned!$G16)</f>
        <v/>
      </c>
      <c r="L121" s="107"/>
      <c r="M121" s="152" t="str">
        <f>+IF(H121=0,"",'Ark1'!AA6183)</f>
        <v/>
      </c>
      <c r="N121" s="152">
        <f>+IF(I121=0,"",'Ark1'!AB6183)</f>
        <v>0</v>
      </c>
      <c r="O121" s="119" t="str">
        <f>IF(H121=0,"",'Ark1'!U6183)</f>
        <v/>
      </c>
      <c r="P121" s="152" t="str">
        <f>IF(H121=0,"",'Ark1'!W6183)</f>
        <v/>
      </c>
      <c r="Q121" s="138"/>
      <c r="R121" s="152" t="str">
        <f>IF(H121=0,"",'Ark1'!X6183)</f>
        <v/>
      </c>
      <c r="S121" s="152" t="str">
        <f>IF(H121=0,"",'Ark1'!Y6183)</f>
        <v/>
      </c>
      <c r="T121" s="152" t="str">
        <f>IF(H121=0,"",'Ark1'!Z6183)</f>
        <v/>
      </c>
      <c r="U121" s="107"/>
      <c r="V121" s="97" t="str">
        <f t="shared" si="12"/>
        <v/>
      </c>
      <c r="W121" s="309" t="str">
        <f>IF(H121=0,"",'Ark1'!T6183)</f>
        <v/>
      </c>
      <c r="X121" s="152" t="str">
        <f>IF(H121=0,"",'Ark1'!V6183)</f>
        <v/>
      </c>
      <c r="Y121" s="54"/>
      <c r="Z121" s="318"/>
      <c r="AB121" s="152"/>
      <c r="AC121" s="317"/>
      <c r="AL121" s="309"/>
      <c r="AM121" s="309"/>
    </row>
    <row r="122" spans="1:39" x14ac:dyDescent="0.5">
      <c r="A122" s="54"/>
      <c r="B122" s="2">
        <f>+'Ark1'!C6184</f>
        <v>2022</v>
      </c>
      <c r="C122" s="2">
        <f>+'Ark1'!J6184</f>
        <v>141</v>
      </c>
      <c r="D122" s="2" t="s">
        <v>33</v>
      </c>
      <c r="E122" s="2">
        <f>+'Ark1'!D6184</f>
        <v>8</v>
      </c>
      <c r="F122" s="2" t="s">
        <v>520</v>
      </c>
      <c r="G122" s="20">
        <f>+'Ark1'!Q6184</f>
        <v>0</v>
      </c>
      <c r="H122" s="359">
        <f>+'Ark1'!R6184</f>
        <v>0</v>
      </c>
      <c r="I122" s="359" t="str">
        <f>IF(H122=0,"",'Ark1'!S6184)</f>
        <v/>
      </c>
      <c r="J122" s="107"/>
      <c r="K122" s="152" t="str">
        <f>IF(G122=0,"",100*H122/Måned!$G17)</f>
        <v/>
      </c>
      <c r="L122" s="107"/>
      <c r="M122" s="152" t="str">
        <f>+IF(H122=0,"",'Ark1'!AA6184)</f>
        <v/>
      </c>
      <c r="N122" s="152">
        <f>+IF(I122=0,"",'Ark1'!AB6184)</f>
        <v>0</v>
      </c>
      <c r="O122" s="119" t="str">
        <f>IF(H122=0,"",'Ark1'!U6184)</f>
        <v/>
      </c>
      <c r="P122" s="152" t="str">
        <f>IF(H122=0,"",'Ark1'!W6184)</f>
        <v/>
      </c>
      <c r="Q122" s="138"/>
      <c r="R122" s="152" t="str">
        <f>IF(H122=0,"",'Ark1'!X6184)</f>
        <v/>
      </c>
      <c r="S122" s="152" t="str">
        <f>IF(H122=0,"",'Ark1'!Y6184)</f>
        <v/>
      </c>
      <c r="T122" s="152" t="str">
        <f>IF(H122=0,"",'Ark1'!Z6184)</f>
        <v/>
      </c>
      <c r="U122" s="107"/>
      <c r="V122" s="97" t="str">
        <f t="shared" si="12"/>
        <v/>
      </c>
      <c r="W122" s="309" t="str">
        <f>IF(H122=0,"",'Ark1'!T6184)</f>
        <v/>
      </c>
      <c r="X122" s="152" t="str">
        <f>IF(H122=0,"",'Ark1'!V6184)</f>
        <v/>
      </c>
      <c r="Y122" s="54"/>
      <c r="Z122" s="318"/>
      <c r="AB122" s="152"/>
      <c r="AC122" s="317"/>
      <c r="AL122" s="309"/>
      <c r="AM122" s="309"/>
    </row>
    <row r="123" spans="1:39" x14ac:dyDescent="0.5">
      <c r="A123" s="54"/>
      <c r="B123" s="2">
        <f>+'Ark1'!C6185</f>
        <v>2022</v>
      </c>
      <c r="C123" s="2">
        <f>+'Ark1'!J6185</f>
        <v>141</v>
      </c>
      <c r="D123" s="2" t="s">
        <v>33</v>
      </c>
      <c r="E123" s="2">
        <f>+'Ark1'!D6185</f>
        <v>9</v>
      </c>
      <c r="F123" s="2" t="s">
        <v>521</v>
      </c>
      <c r="G123" s="20">
        <f>+'Ark1'!Q6185</f>
        <v>0</v>
      </c>
      <c r="H123" s="359">
        <f>+'Ark1'!R6185</f>
        <v>0</v>
      </c>
      <c r="I123" s="359" t="str">
        <f>IF(H123=0,"",'Ark1'!S6185)</f>
        <v/>
      </c>
      <c r="J123" s="107"/>
      <c r="K123" s="152" t="str">
        <f>IF(G123=0,"",100*H123/Måned!$G18)</f>
        <v/>
      </c>
      <c r="L123" s="107"/>
      <c r="M123" s="152" t="str">
        <f>+IF(H123=0,"",'Ark1'!AA6185)</f>
        <v/>
      </c>
      <c r="N123" s="152">
        <f>+IF(I123=0,"",'Ark1'!AB6185)</f>
        <v>0</v>
      </c>
      <c r="O123" s="119" t="str">
        <f>IF(H123=0,"",'Ark1'!U6185)</f>
        <v/>
      </c>
      <c r="P123" s="152" t="str">
        <f>IF(H123=0,"",'Ark1'!W6185)</f>
        <v/>
      </c>
      <c r="Q123" s="138"/>
      <c r="R123" s="152" t="str">
        <f>IF(H123=0,"",'Ark1'!X6185)</f>
        <v/>
      </c>
      <c r="S123" s="152" t="str">
        <f>IF(H123=0,"",'Ark1'!Y6185)</f>
        <v/>
      </c>
      <c r="T123" s="152" t="str">
        <f>IF(H123=0,"",'Ark1'!Z6185)</f>
        <v/>
      </c>
      <c r="U123" s="107"/>
      <c r="V123" s="97" t="str">
        <f t="shared" si="12"/>
        <v/>
      </c>
      <c r="W123" s="309" t="str">
        <f>IF(H123=0,"",'Ark1'!T6185)</f>
        <v/>
      </c>
      <c r="X123" s="152" t="str">
        <f>IF(H123=0,"",'Ark1'!V6185)</f>
        <v/>
      </c>
      <c r="Y123" s="54"/>
      <c r="Z123" s="318"/>
      <c r="AB123" s="152"/>
      <c r="AC123" s="317"/>
      <c r="AL123" s="309"/>
      <c r="AM123" s="309"/>
    </row>
    <row r="124" spans="1:39" x14ac:dyDescent="0.5">
      <c r="A124" s="54"/>
      <c r="B124" s="2">
        <f>+'Ark1'!C6186</f>
        <v>2022</v>
      </c>
      <c r="C124" s="2">
        <f>+'Ark1'!J6186</f>
        <v>141</v>
      </c>
      <c r="D124" s="2" t="s">
        <v>33</v>
      </c>
      <c r="E124" s="2">
        <f>+'Ark1'!D6186</f>
        <v>10</v>
      </c>
      <c r="F124" s="2" t="s">
        <v>522</v>
      </c>
      <c r="G124" s="20">
        <f>+'Ark1'!Q6186</f>
        <v>0</v>
      </c>
      <c r="H124" s="359">
        <f>+'Ark1'!R6186</f>
        <v>0</v>
      </c>
      <c r="I124" s="359" t="str">
        <f>IF(H124=0,"",'Ark1'!S6186)</f>
        <v/>
      </c>
      <c r="J124" s="107"/>
      <c r="K124" s="152" t="str">
        <f>IF(G124=0,"",100*H124/Måned!$G19)</f>
        <v/>
      </c>
      <c r="L124" s="107"/>
      <c r="M124" s="152" t="str">
        <f>+IF(H124=0,"",'Ark1'!AA6186)</f>
        <v/>
      </c>
      <c r="N124" s="152">
        <f>+IF(I124=0,"",'Ark1'!AB6186)</f>
        <v>0</v>
      </c>
      <c r="O124" s="119" t="str">
        <f>IF(H124=0,"",'Ark1'!U6186)</f>
        <v/>
      </c>
      <c r="P124" s="152" t="str">
        <f>IF(H124=0,"",'Ark1'!W6186)</f>
        <v/>
      </c>
      <c r="Q124" s="138"/>
      <c r="R124" s="152" t="str">
        <f>IF(H124=0,"",'Ark1'!X6186)</f>
        <v/>
      </c>
      <c r="S124" s="152" t="str">
        <f>IF(H124=0,"",'Ark1'!Y6186)</f>
        <v/>
      </c>
      <c r="T124" s="152" t="str">
        <f>IF(H124=0,"",'Ark1'!Z6186)</f>
        <v/>
      </c>
      <c r="U124" s="107"/>
      <c r="V124" s="97" t="str">
        <f t="shared" si="12"/>
        <v/>
      </c>
      <c r="W124" s="309" t="str">
        <f>IF(H124=0,"",'Ark1'!T6186)</f>
        <v/>
      </c>
      <c r="X124" s="152" t="str">
        <f>IF(H124=0,"",'Ark1'!V6186)</f>
        <v/>
      </c>
      <c r="Y124" s="54"/>
      <c r="Z124" s="318"/>
      <c r="AB124" s="152"/>
      <c r="AC124" s="317"/>
      <c r="AL124" s="309"/>
      <c r="AM124" s="309"/>
    </row>
    <row r="125" spans="1:39" x14ac:dyDescent="0.5">
      <c r="A125" s="54"/>
      <c r="B125" s="2">
        <f>+'Ark1'!C6187</f>
        <v>2022</v>
      </c>
      <c r="C125" s="2">
        <f>+'Ark1'!J6187</f>
        <v>141</v>
      </c>
      <c r="D125" s="2" t="s">
        <v>33</v>
      </c>
      <c r="E125" s="2">
        <f>+'Ark1'!D6187</f>
        <v>11</v>
      </c>
      <c r="F125" s="2" t="s">
        <v>523</v>
      </c>
      <c r="G125" s="20">
        <f>+'Ark1'!Q6187</f>
        <v>0</v>
      </c>
      <c r="H125" s="359">
        <f>+'Ark1'!R6187</f>
        <v>0</v>
      </c>
      <c r="I125" s="359" t="str">
        <f>IF(H125=0,"",'Ark1'!S6187)</f>
        <v/>
      </c>
      <c r="J125" s="107"/>
      <c r="K125" s="152" t="str">
        <f>IF(G125=0,"",100*H125/Måned!$G20)</f>
        <v/>
      </c>
      <c r="L125" s="107"/>
      <c r="M125" s="152" t="str">
        <f>+IF(H125=0,"",'Ark1'!AA6187)</f>
        <v/>
      </c>
      <c r="N125" s="152">
        <f>+IF(I125=0,"",'Ark1'!AB6187)</f>
        <v>0</v>
      </c>
      <c r="O125" s="119" t="str">
        <f>IF(H125=0,"",'Ark1'!U6187)</f>
        <v/>
      </c>
      <c r="P125" s="152" t="str">
        <f>IF(H125=0,"",'Ark1'!W6187)</f>
        <v/>
      </c>
      <c r="Q125" s="138"/>
      <c r="R125" s="152" t="str">
        <f>IF(H125=0,"",'Ark1'!X6187)</f>
        <v/>
      </c>
      <c r="S125" s="152" t="str">
        <f>IF(H125=0,"",'Ark1'!Y6187)</f>
        <v/>
      </c>
      <c r="T125" s="152" t="str">
        <f>IF(H125=0,"",'Ark1'!Z6187)</f>
        <v/>
      </c>
      <c r="U125" s="107"/>
      <c r="V125" s="97" t="str">
        <f t="shared" si="12"/>
        <v/>
      </c>
      <c r="W125" s="309" t="str">
        <f>IF(H125=0,"",'Ark1'!T6187)</f>
        <v/>
      </c>
      <c r="X125" s="152" t="str">
        <f>IF(H125=0,"",'Ark1'!V6187)</f>
        <v/>
      </c>
      <c r="Y125" s="54"/>
      <c r="Z125" s="318"/>
      <c r="AB125" s="152"/>
      <c r="AC125" s="317"/>
      <c r="AL125" s="309"/>
      <c r="AM125" s="309"/>
    </row>
    <row r="126" spans="1:39" x14ac:dyDescent="0.5">
      <c r="A126" s="54"/>
      <c r="B126" s="2">
        <f>+'Ark1'!C6188</f>
        <v>2022</v>
      </c>
      <c r="C126" s="2">
        <f>+'Ark1'!J6188</f>
        <v>141</v>
      </c>
      <c r="D126" s="2" t="s">
        <v>33</v>
      </c>
      <c r="E126" s="2">
        <f>+'Ark1'!D6188</f>
        <v>12</v>
      </c>
      <c r="F126" s="2" t="s">
        <v>524</v>
      </c>
      <c r="G126" s="20">
        <f>+'Ark1'!Q6188</f>
        <v>0</v>
      </c>
      <c r="H126" s="359">
        <f>+'Ark1'!R6188</f>
        <v>0</v>
      </c>
      <c r="I126" s="359" t="str">
        <f>IF(H126=0,"",'Ark1'!S6188)</f>
        <v/>
      </c>
      <c r="J126" s="107"/>
      <c r="K126" s="152" t="str">
        <f>IF(G126=0,"",100*H126/Måned!$G21)</f>
        <v/>
      </c>
      <c r="L126" s="107"/>
      <c r="M126" s="152" t="str">
        <f>+IF(H126=0,"",'Ark1'!AA6188)</f>
        <v/>
      </c>
      <c r="N126" s="152">
        <f>+IF(I126=0,"",'Ark1'!AB6188)</f>
        <v>0</v>
      </c>
      <c r="O126" s="119" t="str">
        <f>IF(H126=0,"",'Ark1'!U6188)</f>
        <v/>
      </c>
      <c r="P126" s="152" t="str">
        <f>IF(H126=0,"",'Ark1'!W6188)</f>
        <v/>
      </c>
      <c r="Q126" s="138"/>
      <c r="R126" s="152" t="str">
        <f>IF(H126=0,"",'Ark1'!X6188)</f>
        <v/>
      </c>
      <c r="S126" s="152" t="str">
        <f>IF(H126=0,"",'Ark1'!Y6188)</f>
        <v/>
      </c>
      <c r="T126" s="152" t="str">
        <f>IF(H126=0,"",'Ark1'!Z6188)</f>
        <v/>
      </c>
      <c r="U126" s="107"/>
      <c r="V126" s="97" t="str">
        <f t="shared" si="12"/>
        <v/>
      </c>
      <c r="W126" s="309" t="str">
        <f>IF(H126=0,"",'Ark1'!T6188)</f>
        <v/>
      </c>
      <c r="X126" s="152" t="str">
        <f>IF(H126=0,"",'Ark1'!V6188)</f>
        <v/>
      </c>
      <c r="Y126" s="54"/>
      <c r="Z126" s="318"/>
      <c r="AB126" s="152"/>
      <c r="AC126" s="317"/>
      <c r="AL126" s="309"/>
      <c r="AM126" s="309"/>
    </row>
    <row r="127" spans="1:39" x14ac:dyDescent="0.5">
      <c r="A127" s="54"/>
      <c r="B127" s="54"/>
      <c r="C127" s="54"/>
      <c r="D127" s="54"/>
      <c r="E127" s="54"/>
      <c r="F127" s="54"/>
      <c r="G127" s="54"/>
      <c r="H127" s="340"/>
      <c r="I127" s="340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318"/>
      <c r="AB127" s="152"/>
      <c r="AC127" s="317"/>
      <c r="AL127" s="309"/>
      <c r="AM127" s="309"/>
    </row>
    <row r="128" spans="1:39" x14ac:dyDescent="0.5">
      <c r="A128" s="54"/>
      <c r="B128" s="2">
        <f>+'Ark1'!C6189</f>
        <v>2022</v>
      </c>
      <c r="C128" s="2">
        <f>+'Ark1'!J6189</f>
        <v>143</v>
      </c>
      <c r="D128" s="2" t="s">
        <v>42</v>
      </c>
      <c r="E128" s="2">
        <f>+'Ark1'!D6189</f>
        <v>1</v>
      </c>
      <c r="F128" s="2" t="s">
        <v>514</v>
      </c>
      <c r="G128" s="20">
        <f>+'Ark1'!Q6189</f>
        <v>0</v>
      </c>
      <c r="H128" s="359">
        <f>+'Ark1'!R6189</f>
        <v>0</v>
      </c>
      <c r="I128" s="359" t="str">
        <f>IF(H128=0,"",'Ark1'!S6189)</f>
        <v/>
      </c>
      <c r="J128" s="107"/>
      <c r="K128" s="152" t="str">
        <f>IF(G128=0,"",100*H128/Måned!$G10)</f>
        <v/>
      </c>
      <c r="L128" s="107"/>
      <c r="M128" s="152" t="str">
        <f>+IF(H128=0,"",'Ark1'!AA6189)</f>
        <v/>
      </c>
      <c r="N128" s="152">
        <f>+IF(I128=0,"",'Ark1'!AB6189)</f>
        <v>0</v>
      </c>
      <c r="O128" s="119" t="str">
        <f>IF(H128=0,"",'Ark1'!U6189)</f>
        <v/>
      </c>
      <c r="P128" s="152" t="str">
        <f>IF(H128=0,"",'Ark1'!W6189)</f>
        <v/>
      </c>
      <c r="Q128" s="138"/>
      <c r="R128" s="152" t="str">
        <f>IF(H128=0,"",'Ark1'!X6189)</f>
        <v/>
      </c>
      <c r="S128" s="152" t="str">
        <f>IF(H128=0,"",'Ark1'!Y6189)</f>
        <v/>
      </c>
      <c r="T128" s="152" t="str">
        <f>IF(H128=0,"",'Ark1'!Z6189)</f>
        <v/>
      </c>
      <c r="U128" s="107"/>
      <c r="V128" s="97" t="str">
        <f t="shared" ref="V128:V139" si="13">+(IF(H128=0,"",I128/G128))</f>
        <v/>
      </c>
      <c r="W128" s="309" t="str">
        <f>IF(H128=0,"",'Ark1'!T6189)</f>
        <v/>
      </c>
      <c r="X128" s="152" t="str">
        <f>IF(H128=0,"",'Ark1'!V6189)</f>
        <v/>
      </c>
      <c r="Y128" s="54"/>
      <c r="Z128" s="318"/>
      <c r="AB128" s="152"/>
      <c r="AC128" s="317"/>
      <c r="AL128" s="309"/>
      <c r="AM128" s="309"/>
    </row>
    <row r="129" spans="1:39" x14ac:dyDescent="0.5">
      <c r="A129" s="54"/>
      <c r="B129" s="2">
        <f>+'Ark1'!C6190</f>
        <v>2022</v>
      </c>
      <c r="C129" s="2">
        <f>+'Ark1'!J6190</f>
        <v>143</v>
      </c>
      <c r="D129" s="2" t="s">
        <v>42</v>
      </c>
      <c r="E129" s="2">
        <f>+'Ark1'!D6190</f>
        <v>2</v>
      </c>
      <c r="F129" s="2" t="s">
        <v>515</v>
      </c>
      <c r="G129" s="20">
        <f>+'Ark1'!Q6190</f>
        <v>0</v>
      </c>
      <c r="H129" s="359">
        <f>+'Ark1'!R6190</f>
        <v>0</v>
      </c>
      <c r="I129" s="359" t="str">
        <f>IF(H129=0,"",'Ark1'!S6190)</f>
        <v/>
      </c>
      <c r="J129" s="107"/>
      <c r="K129" s="152" t="str">
        <f>IF(G129=0,"",100*H129/Måned!$G11)</f>
        <v/>
      </c>
      <c r="L129" s="107"/>
      <c r="M129" s="152" t="str">
        <f>+IF(H129=0,"",'Ark1'!AA6190)</f>
        <v/>
      </c>
      <c r="N129" s="152">
        <f>+IF(I129=0,"",'Ark1'!AB6190)</f>
        <v>0</v>
      </c>
      <c r="O129" s="119" t="str">
        <f>IF(H129=0,"",'Ark1'!U6190)</f>
        <v/>
      </c>
      <c r="P129" s="152" t="str">
        <f>IF(H129=0,"",'Ark1'!W6190)</f>
        <v/>
      </c>
      <c r="Q129" s="138"/>
      <c r="R129" s="152" t="str">
        <f>IF(H129=0,"",'Ark1'!X6190)</f>
        <v/>
      </c>
      <c r="S129" s="152" t="str">
        <f>IF(H129=0,"",'Ark1'!Y6190)</f>
        <v/>
      </c>
      <c r="T129" s="152" t="str">
        <f>IF(H129=0,"",'Ark1'!Z6190)</f>
        <v/>
      </c>
      <c r="U129" s="107"/>
      <c r="V129" s="97" t="str">
        <f t="shared" si="13"/>
        <v/>
      </c>
      <c r="W129" s="309" t="str">
        <f>IF(H129=0,"",'Ark1'!T6190)</f>
        <v/>
      </c>
      <c r="X129" s="152" t="str">
        <f>IF(H129=0,"",'Ark1'!V6190)</f>
        <v/>
      </c>
      <c r="Y129" s="54"/>
      <c r="Z129" s="318"/>
      <c r="AB129" s="152"/>
      <c r="AC129" s="317"/>
      <c r="AL129" s="309"/>
      <c r="AM129" s="309"/>
    </row>
    <row r="130" spans="1:39" x14ac:dyDescent="0.5">
      <c r="A130" s="54"/>
      <c r="B130" s="2">
        <f>+'Ark1'!C6191</f>
        <v>2022</v>
      </c>
      <c r="C130" s="2">
        <f>+'Ark1'!J6191</f>
        <v>143</v>
      </c>
      <c r="D130" s="2" t="s">
        <v>42</v>
      </c>
      <c r="E130" s="2">
        <f>+'Ark1'!D6191</f>
        <v>3</v>
      </c>
      <c r="F130" s="2" t="s">
        <v>516</v>
      </c>
      <c r="G130" s="20">
        <f>+'Ark1'!Q6191</f>
        <v>0</v>
      </c>
      <c r="H130" s="359">
        <f>+'Ark1'!R6191</f>
        <v>0</v>
      </c>
      <c r="I130" s="359" t="str">
        <f>IF(H130=0,"",'Ark1'!S6191)</f>
        <v/>
      </c>
      <c r="J130" s="107"/>
      <c r="K130" s="152" t="str">
        <f>IF(G130=0,"",100*H130/Måned!$G12)</f>
        <v/>
      </c>
      <c r="L130" s="107"/>
      <c r="M130" s="152" t="str">
        <f>+IF(H130=0,"",'Ark1'!AA6191)</f>
        <v/>
      </c>
      <c r="N130" s="152">
        <f>+IF(I130=0,"",'Ark1'!AB6191)</f>
        <v>0</v>
      </c>
      <c r="O130" s="119" t="str">
        <f>IF(H130=0,"",'Ark1'!U6191)</f>
        <v/>
      </c>
      <c r="P130" s="152" t="str">
        <f>IF(H130=0,"",'Ark1'!W6191)</f>
        <v/>
      </c>
      <c r="Q130" s="138"/>
      <c r="R130" s="152" t="str">
        <f>IF(H130=0,"",'Ark1'!X6191)</f>
        <v/>
      </c>
      <c r="S130" s="152" t="str">
        <f>IF(H130=0,"",'Ark1'!Y6191)</f>
        <v/>
      </c>
      <c r="T130" s="152" t="str">
        <f>IF(H130=0,"",'Ark1'!Z6191)</f>
        <v/>
      </c>
      <c r="U130" s="107"/>
      <c r="V130" s="97" t="str">
        <f t="shared" si="13"/>
        <v/>
      </c>
      <c r="W130" s="309" t="str">
        <f>IF(H130=0,"",'Ark1'!T6191)</f>
        <v/>
      </c>
      <c r="X130" s="152" t="str">
        <f>IF(H130=0,"",'Ark1'!V6191)</f>
        <v/>
      </c>
      <c r="Y130" s="54"/>
      <c r="Z130" s="318"/>
      <c r="AB130" s="152"/>
      <c r="AC130" s="317"/>
      <c r="AL130" s="309"/>
      <c r="AM130" s="309"/>
    </row>
    <row r="131" spans="1:39" x14ac:dyDescent="0.5">
      <c r="A131" s="54"/>
      <c r="B131" s="2">
        <f>+'Ark1'!C6192</f>
        <v>2022</v>
      </c>
      <c r="C131" s="2">
        <f>+'Ark1'!J6192</f>
        <v>143</v>
      </c>
      <c r="D131" s="2" t="s">
        <v>42</v>
      </c>
      <c r="E131" s="2">
        <f>+'Ark1'!D6192</f>
        <v>4</v>
      </c>
      <c r="F131" s="2" t="s">
        <v>517</v>
      </c>
      <c r="G131" s="20">
        <f>+'Ark1'!Q6192</f>
        <v>0</v>
      </c>
      <c r="H131" s="359">
        <f>+'Ark1'!R6192</f>
        <v>0</v>
      </c>
      <c r="I131" s="359" t="str">
        <f>IF(H131=0,"",'Ark1'!S6192)</f>
        <v/>
      </c>
      <c r="J131" s="107"/>
      <c r="K131" s="152" t="str">
        <f>IF(G131=0,"",100*H131/Måned!$G13)</f>
        <v/>
      </c>
      <c r="L131" s="107"/>
      <c r="M131" s="152" t="str">
        <f>+IF(H131=0,"",'Ark1'!AA6192)</f>
        <v/>
      </c>
      <c r="N131" s="152">
        <f>+IF(I131=0,"",'Ark1'!AB6192)</f>
        <v>0</v>
      </c>
      <c r="O131" s="119" t="str">
        <f>IF(H131=0,"",'Ark1'!U6192)</f>
        <v/>
      </c>
      <c r="P131" s="152" t="str">
        <f>IF(H131=0,"",'Ark1'!W6192)</f>
        <v/>
      </c>
      <c r="Q131" s="138"/>
      <c r="R131" s="152" t="str">
        <f>IF(H131=0,"",'Ark1'!X6192)</f>
        <v/>
      </c>
      <c r="S131" s="152" t="str">
        <f>IF(H131=0,"",'Ark1'!Y6192)</f>
        <v/>
      </c>
      <c r="T131" s="152" t="str">
        <f>IF(H131=0,"",'Ark1'!Z6192)</f>
        <v/>
      </c>
      <c r="U131" s="107"/>
      <c r="V131" s="97" t="str">
        <f t="shared" si="13"/>
        <v/>
      </c>
      <c r="W131" s="309" t="str">
        <f>IF(H131=0,"",'Ark1'!T6192)</f>
        <v/>
      </c>
      <c r="X131" s="152" t="str">
        <f>IF(H131=0,"",'Ark1'!V6192)</f>
        <v/>
      </c>
      <c r="Y131" s="54"/>
      <c r="Z131" s="318"/>
      <c r="AB131" s="152"/>
      <c r="AC131" s="317"/>
    </row>
    <row r="132" spans="1:39" x14ac:dyDescent="0.5">
      <c r="A132" s="54"/>
      <c r="B132" s="2">
        <f>+'Ark1'!C6193</f>
        <v>2022</v>
      </c>
      <c r="C132" s="2">
        <f>+'Ark1'!J6193</f>
        <v>143</v>
      </c>
      <c r="D132" s="2" t="s">
        <v>42</v>
      </c>
      <c r="E132" s="2">
        <f>+'Ark1'!D6193</f>
        <v>5</v>
      </c>
      <c r="F132" s="2" t="s">
        <v>385</v>
      </c>
      <c r="G132" s="20">
        <f>+'Ark1'!Q6193</f>
        <v>0</v>
      </c>
      <c r="H132" s="359">
        <f>+'Ark1'!R6193</f>
        <v>0</v>
      </c>
      <c r="I132" s="359" t="str">
        <f>IF(H132=0,"",'Ark1'!S6193)</f>
        <v/>
      </c>
      <c r="J132" s="107"/>
      <c r="K132" s="152" t="str">
        <f>IF(G132=0,"",100*H132/Måned!$G14)</f>
        <v/>
      </c>
      <c r="L132" s="107"/>
      <c r="M132" s="152" t="str">
        <f>+IF(H132=0,"",'Ark1'!AA6193)</f>
        <v/>
      </c>
      <c r="N132" s="152">
        <f>+IF(I132=0,"",'Ark1'!AB6193)</f>
        <v>0</v>
      </c>
      <c r="O132" s="119" t="str">
        <f>IF(H132=0,"",'Ark1'!U6193)</f>
        <v/>
      </c>
      <c r="P132" s="152" t="str">
        <f>IF(H132=0,"",'Ark1'!W6193)</f>
        <v/>
      </c>
      <c r="Q132" s="138"/>
      <c r="R132" s="152" t="str">
        <f>IF(H132=0,"",'Ark1'!X6193)</f>
        <v/>
      </c>
      <c r="S132" s="152" t="str">
        <f>IF(H132=0,"",'Ark1'!Y6193)</f>
        <v/>
      </c>
      <c r="T132" s="152" t="str">
        <f>IF(H132=0,"",'Ark1'!Z6193)</f>
        <v/>
      </c>
      <c r="U132" s="107"/>
      <c r="V132" s="97" t="str">
        <f t="shared" si="13"/>
        <v/>
      </c>
      <c r="W132" s="309" t="str">
        <f>IF(H132=0,"",'Ark1'!T6193)</f>
        <v/>
      </c>
      <c r="X132" s="152" t="str">
        <f>IF(H132=0,"",'Ark1'!V6193)</f>
        <v/>
      </c>
      <c r="Y132" s="54"/>
      <c r="Z132" s="318"/>
      <c r="AB132" s="152"/>
      <c r="AC132" s="317"/>
    </row>
    <row r="133" spans="1:39" x14ac:dyDescent="0.5">
      <c r="A133" s="54"/>
      <c r="B133" s="2">
        <f>+'Ark1'!C6194</f>
        <v>2022</v>
      </c>
      <c r="C133" s="2">
        <f>+'Ark1'!J6194</f>
        <v>143</v>
      </c>
      <c r="D133" s="2" t="s">
        <v>42</v>
      </c>
      <c r="E133" s="2">
        <f>+'Ark1'!D6194</f>
        <v>6</v>
      </c>
      <c r="F133" s="2" t="s">
        <v>518</v>
      </c>
      <c r="G133" s="20">
        <f>+'Ark1'!Q6194</f>
        <v>0</v>
      </c>
      <c r="H133" s="359">
        <f>+'Ark1'!R6194</f>
        <v>0</v>
      </c>
      <c r="I133" s="359" t="str">
        <f>IF(H133=0,"",'Ark1'!S6194)</f>
        <v/>
      </c>
      <c r="J133" s="107"/>
      <c r="K133" s="152" t="str">
        <f>IF(G133=0,"",100*H133/Måned!$G15)</f>
        <v/>
      </c>
      <c r="L133" s="107"/>
      <c r="M133" s="152" t="str">
        <f>+IF(H133=0,"",'Ark1'!AA6194)</f>
        <v/>
      </c>
      <c r="N133" s="152">
        <f>+IF(I133=0,"",'Ark1'!AB6194)</f>
        <v>0</v>
      </c>
      <c r="O133" s="119" t="str">
        <f>IF(H133=0,"",'Ark1'!U6194)</f>
        <v/>
      </c>
      <c r="P133" s="152" t="str">
        <f>IF(H133=0,"",'Ark1'!W6194)</f>
        <v/>
      </c>
      <c r="Q133" s="138"/>
      <c r="R133" s="152" t="str">
        <f>IF(H133=0,"",'Ark1'!X6194)</f>
        <v/>
      </c>
      <c r="S133" s="152" t="str">
        <f>IF(H133=0,"",'Ark1'!Y6194)</f>
        <v/>
      </c>
      <c r="T133" s="152" t="str">
        <f>IF(H133=0,"",'Ark1'!Z6194)</f>
        <v/>
      </c>
      <c r="U133" s="107"/>
      <c r="V133" s="97" t="str">
        <f t="shared" si="13"/>
        <v/>
      </c>
      <c r="W133" s="309" t="str">
        <f>IF(H133=0,"",'Ark1'!T6194)</f>
        <v/>
      </c>
      <c r="X133" s="152" t="str">
        <f>IF(H133=0,"",'Ark1'!V6194)</f>
        <v/>
      </c>
      <c r="Y133" s="54"/>
      <c r="Z133" s="318"/>
      <c r="AB133" s="152"/>
      <c r="AC133" s="317"/>
    </row>
    <row r="134" spans="1:39" x14ac:dyDescent="0.5">
      <c r="A134" s="54"/>
      <c r="B134" s="2">
        <f>+'Ark1'!C6195</f>
        <v>2022</v>
      </c>
      <c r="C134" s="2">
        <f>+'Ark1'!J6195</f>
        <v>143</v>
      </c>
      <c r="D134" s="2" t="s">
        <v>42</v>
      </c>
      <c r="E134" s="2">
        <f>+'Ark1'!D6195</f>
        <v>7</v>
      </c>
      <c r="F134" s="2" t="s">
        <v>519</v>
      </c>
      <c r="G134" s="20">
        <f>+'Ark1'!Q6195</f>
        <v>0</v>
      </c>
      <c r="H134" s="359">
        <f>+'Ark1'!R6195</f>
        <v>0</v>
      </c>
      <c r="I134" s="359" t="str">
        <f>IF(H134=0,"",'Ark1'!S6195)</f>
        <v/>
      </c>
      <c r="J134" s="107"/>
      <c r="K134" s="152" t="str">
        <f>IF(G134=0,"",100*H134/Måned!$G16)</f>
        <v/>
      </c>
      <c r="L134" s="107"/>
      <c r="M134" s="152" t="str">
        <f>+IF(H134=0,"",'Ark1'!AA6195)</f>
        <v/>
      </c>
      <c r="N134" s="152">
        <f>+IF(I134=0,"",'Ark1'!AB6195)</f>
        <v>0</v>
      </c>
      <c r="O134" s="119" t="str">
        <f>IF(H134=0,"",'Ark1'!U6195)</f>
        <v/>
      </c>
      <c r="P134" s="152" t="str">
        <f>IF(H134=0,"",'Ark1'!W6195)</f>
        <v/>
      </c>
      <c r="Q134" s="138"/>
      <c r="R134" s="152" t="str">
        <f>IF(H134=0,"",'Ark1'!X6195)</f>
        <v/>
      </c>
      <c r="S134" s="152" t="str">
        <f>IF(H134=0,"",'Ark1'!Y6195)</f>
        <v/>
      </c>
      <c r="T134" s="152" t="str">
        <f>IF(H134=0,"",'Ark1'!Z6195)</f>
        <v/>
      </c>
      <c r="U134" s="107"/>
      <c r="V134" s="97" t="str">
        <f t="shared" si="13"/>
        <v/>
      </c>
      <c r="W134" s="309" t="str">
        <f>IF(H134=0,"",'Ark1'!T6195)</f>
        <v/>
      </c>
      <c r="X134" s="152" t="str">
        <f>IF(H134=0,"",'Ark1'!V6195)</f>
        <v/>
      </c>
      <c r="Y134" s="54"/>
      <c r="Z134" s="318"/>
      <c r="AB134" s="152"/>
      <c r="AC134" s="317"/>
    </row>
    <row r="135" spans="1:39" x14ac:dyDescent="0.5">
      <c r="A135" s="54"/>
      <c r="B135" s="2">
        <f>+'Ark1'!C6196</f>
        <v>2022</v>
      </c>
      <c r="C135" s="2">
        <f>+'Ark1'!J6196</f>
        <v>143</v>
      </c>
      <c r="D135" s="2" t="s">
        <v>42</v>
      </c>
      <c r="E135" s="2">
        <f>+'Ark1'!D6196</f>
        <v>8</v>
      </c>
      <c r="F135" s="2" t="s">
        <v>520</v>
      </c>
      <c r="G135" s="20">
        <f>+'Ark1'!Q6196</f>
        <v>0</v>
      </c>
      <c r="H135" s="359">
        <f>+'Ark1'!R6196</f>
        <v>0</v>
      </c>
      <c r="I135" s="359" t="str">
        <f>IF(H135=0,"",'Ark1'!S6196)</f>
        <v/>
      </c>
      <c r="J135" s="107"/>
      <c r="K135" s="152" t="str">
        <f>IF(G135=0,"",100*H135/Måned!$G17)</f>
        <v/>
      </c>
      <c r="L135" s="107"/>
      <c r="M135" s="152" t="str">
        <f>+IF(H135=0,"",'Ark1'!AA6196)</f>
        <v/>
      </c>
      <c r="N135" s="152">
        <f>+IF(I135=0,"",'Ark1'!AB6196)</f>
        <v>0</v>
      </c>
      <c r="O135" s="119" t="str">
        <f>IF(H135=0,"",'Ark1'!U6196)</f>
        <v/>
      </c>
      <c r="P135" s="152" t="str">
        <f>IF(H135=0,"",'Ark1'!W6196)</f>
        <v/>
      </c>
      <c r="Q135" s="138"/>
      <c r="R135" s="152" t="str">
        <f>IF(H135=0,"",'Ark1'!X6196)</f>
        <v/>
      </c>
      <c r="S135" s="152" t="str">
        <f>IF(H135=0,"",'Ark1'!Y6196)</f>
        <v/>
      </c>
      <c r="T135" s="152" t="str">
        <f>IF(H135=0,"",'Ark1'!Z6196)</f>
        <v/>
      </c>
      <c r="U135" s="107"/>
      <c r="V135" s="97" t="str">
        <f t="shared" si="13"/>
        <v/>
      </c>
      <c r="W135" s="309" t="str">
        <f>IF(H135=0,"",'Ark1'!T6196)</f>
        <v/>
      </c>
      <c r="X135" s="152" t="str">
        <f>IF(H135=0,"",'Ark1'!V6196)</f>
        <v/>
      </c>
      <c r="Y135" s="54"/>
      <c r="Z135" s="318"/>
      <c r="AB135" s="152"/>
      <c r="AC135" s="317"/>
    </row>
    <row r="136" spans="1:39" x14ac:dyDescent="0.5">
      <c r="A136" s="54"/>
      <c r="B136" s="2">
        <f>+'Ark1'!C6197</f>
        <v>2022</v>
      </c>
      <c r="C136" s="2">
        <f>+'Ark1'!J6197</f>
        <v>143</v>
      </c>
      <c r="D136" s="2" t="s">
        <v>42</v>
      </c>
      <c r="E136" s="2">
        <f>+'Ark1'!D6197</f>
        <v>9</v>
      </c>
      <c r="F136" s="2" t="s">
        <v>521</v>
      </c>
      <c r="G136" s="20">
        <f>+'Ark1'!Q6197</f>
        <v>0</v>
      </c>
      <c r="H136" s="359">
        <f>+'Ark1'!R6197</f>
        <v>0</v>
      </c>
      <c r="I136" s="359" t="str">
        <f>IF(H136=0,"",'Ark1'!S6197)</f>
        <v/>
      </c>
      <c r="J136" s="107"/>
      <c r="K136" s="152" t="str">
        <f>IF(G136=0,"",100*H136/Måned!$G18)</f>
        <v/>
      </c>
      <c r="L136" s="107"/>
      <c r="M136" s="152" t="str">
        <f>+IF(H136=0,"",'Ark1'!AA6197)</f>
        <v/>
      </c>
      <c r="N136" s="152">
        <f>+IF(I136=0,"",'Ark1'!AB6197)</f>
        <v>0</v>
      </c>
      <c r="O136" s="119" t="str">
        <f>IF(H136=0,"",'Ark1'!U6197)</f>
        <v/>
      </c>
      <c r="P136" s="152" t="str">
        <f>IF(H136=0,"",'Ark1'!W6197)</f>
        <v/>
      </c>
      <c r="Q136" s="138"/>
      <c r="R136" s="152" t="str">
        <f>IF(H136=0,"",'Ark1'!X6197)</f>
        <v/>
      </c>
      <c r="S136" s="152" t="str">
        <f>IF(H136=0,"",'Ark1'!Y6197)</f>
        <v/>
      </c>
      <c r="T136" s="152" t="str">
        <f>IF(H136=0,"",'Ark1'!Z6197)</f>
        <v/>
      </c>
      <c r="U136" s="107"/>
      <c r="V136" s="97" t="str">
        <f t="shared" si="13"/>
        <v/>
      </c>
      <c r="W136" s="309" t="str">
        <f>IF(H136=0,"",'Ark1'!T6197)</f>
        <v/>
      </c>
      <c r="X136" s="152" t="str">
        <f>IF(H136=0,"",'Ark1'!V6197)</f>
        <v/>
      </c>
      <c r="Y136" s="54"/>
      <c r="Z136" s="318"/>
      <c r="AB136" s="152"/>
      <c r="AC136" s="317"/>
    </row>
    <row r="137" spans="1:39" x14ac:dyDescent="0.5">
      <c r="A137" s="54"/>
      <c r="B137" s="2">
        <f>+'Ark1'!C6198</f>
        <v>2022</v>
      </c>
      <c r="C137" s="2">
        <f>+'Ark1'!J6198</f>
        <v>143</v>
      </c>
      <c r="D137" s="2" t="s">
        <v>42</v>
      </c>
      <c r="E137" s="2">
        <f>+'Ark1'!D6198</f>
        <v>10</v>
      </c>
      <c r="F137" s="2" t="s">
        <v>522</v>
      </c>
      <c r="G137" s="20">
        <f>+'Ark1'!Q6198</f>
        <v>0</v>
      </c>
      <c r="H137" s="359">
        <f>+'Ark1'!R6198</f>
        <v>0</v>
      </c>
      <c r="I137" s="359" t="str">
        <f>IF(H137=0,"",'Ark1'!S6198)</f>
        <v/>
      </c>
      <c r="J137" s="107"/>
      <c r="K137" s="152" t="str">
        <f>IF(G137=0,"",100*H137/Måned!$G19)</f>
        <v/>
      </c>
      <c r="L137" s="107"/>
      <c r="M137" s="152" t="str">
        <f>+IF(H137=0,"",'Ark1'!AA6198)</f>
        <v/>
      </c>
      <c r="N137" s="152">
        <f>+IF(I137=0,"",'Ark1'!AB6198)</f>
        <v>0</v>
      </c>
      <c r="O137" s="119" t="str">
        <f>IF(H137=0,"",'Ark1'!U6198)</f>
        <v/>
      </c>
      <c r="P137" s="152" t="str">
        <f>IF(H137=0,"",'Ark1'!W6198)</f>
        <v/>
      </c>
      <c r="Q137" s="138"/>
      <c r="R137" s="152" t="str">
        <f>IF(H137=0,"",'Ark1'!X6198)</f>
        <v/>
      </c>
      <c r="S137" s="152" t="str">
        <f>IF(H137=0,"",'Ark1'!Y6198)</f>
        <v/>
      </c>
      <c r="T137" s="152" t="str">
        <f>IF(H137=0,"",'Ark1'!Z6198)</f>
        <v/>
      </c>
      <c r="U137" s="107"/>
      <c r="V137" s="97" t="str">
        <f t="shared" si="13"/>
        <v/>
      </c>
      <c r="W137" s="309" t="str">
        <f>IF(H137=0,"",'Ark1'!T6198)</f>
        <v/>
      </c>
      <c r="X137" s="152" t="str">
        <f>IF(H137=0,"",'Ark1'!V6198)</f>
        <v/>
      </c>
      <c r="Y137" s="54"/>
      <c r="Z137" s="318"/>
      <c r="AB137" s="152"/>
      <c r="AC137" s="317"/>
    </row>
    <row r="138" spans="1:39" x14ac:dyDescent="0.5">
      <c r="A138" s="54"/>
      <c r="B138" s="2">
        <f>+'Ark1'!C6199</f>
        <v>2022</v>
      </c>
      <c r="C138" s="2">
        <f>+'Ark1'!J6199</f>
        <v>143</v>
      </c>
      <c r="D138" s="2" t="s">
        <v>42</v>
      </c>
      <c r="E138" s="2">
        <f>+'Ark1'!D6199</f>
        <v>11</v>
      </c>
      <c r="F138" s="2" t="s">
        <v>523</v>
      </c>
      <c r="G138" s="20">
        <f>+'Ark1'!Q6199</f>
        <v>0</v>
      </c>
      <c r="H138" s="359">
        <f>+'Ark1'!R6199</f>
        <v>0</v>
      </c>
      <c r="I138" s="359" t="str">
        <f>IF(H138=0,"",'Ark1'!S6199)</f>
        <v/>
      </c>
      <c r="J138" s="107"/>
      <c r="K138" s="152" t="str">
        <f>IF(G138=0,"",100*H138/Måned!$G20)</f>
        <v/>
      </c>
      <c r="L138" s="107"/>
      <c r="M138" s="152" t="str">
        <f>+IF(H138=0,"",'Ark1'!AA6199)</f>
        <v/>
      </c>
      <c r="N138" s="152">
        <f>+IF(I138=0,"",'Ark1'!AB6199)</f>
        <v>0</v>
      </c>
      <c r="O138" s="119" t="str">
        <f>IF(H138=0,"",'Ark1'!U6199)</f>
        <v/>
      </c>
      <c r="P138" s="152" t="str">
        <f>IF(H138=0,"",'Ark1'!W6199)</f>
        <v/>
      </c>
      <c r="Q138" s="138"/>
      <c r="R138" s="152" t="str">
        <f>IF(H138=0,"",'Ark1'!X6199)</f>
        <v/>
      </c>
      <c r="S138" s="152" t="str">
        <f>IF(H138=0,"",'Ark1'!Y6199)</f>
        <v/>
      </c>
      <c r="T138" s="152" t="str">
        <f>IF(H138=0,"",'Ark1'!Z6199)</f>
        <v/>
      </c>
      <c r="U138" s="107"/>
      <c r="V138" s="97" t="str">
        <f t="shared" si="13"/>
        <v/>
      </c>
      <c r="W138" s="309" t="str">
        <f>IF(H138=0,"",'Ark1'!T6199)</f>
        <v/>
      </c>
      <c r="X138" s="152" t="str">
        <f>IF(H138=0,"",'Ark1'!V6199)</f>
        <v/>
      </c>
      <c r="Y138" s="54"/>
      <c r="Z138" s="318"/>
      <c r="AB138" s="152"/>
      <c r="AC138" s="317"/>
    </row>
    <row r="139" spans="1:39" x14ac:dyDescent="0.5">
      <c r="A139" s="54"/>
      <c r="B139" s="2">
        <f>+'Ark1'!C6200</f>
        <v>2022</v>
      </c>
      <c r="C139" s="2">
        <f>+'Ark1'!J6200</f>
        <v>143</v>
      </c>
      <c r="D139" s="2" t="s">
        <v>42</v>
      </c>
      <c r="E139" s="2">
        <f>+'Ark1'!D6200</f>
        <v>12</v>
      </c>
      <c r="F139" s="2" t="s">
        <v>524</v>
      </c>
      <c r="G139" s="20">
        <f>+'Ark1'!Q6200</f>
        <v>0</v>
      </c>
      <c r="H139" s="359">
        <f>+'Ark1'!R6200</f>
        <v>0</v>
      </c>
      <c r="I139" s="359" t="str">
        <f>IF(H139=0,"",'Ark1'!S6200)</f>
        <v/>
      </c>
      <c r="J139" s="107"/>
      <c r="K139" s="152" t="str">
        <f>IF(G139=0,"",100*H139/Måned!$G21)</f>
        <v/>
      </c>
      <c r="L139" s="107"/>
      <c r="M139" s="152" t="str">
        <f>+IF(H139=0,"",'Ark1'!AA6200)</f>
        <v/>
      </c>
      <c r="N139" s="152">
        <f>+IF(I139=0,"",'Ark1'!AB6200)</f>
        <v>0</v>
      </c>
      <c r="O139" s="119" t="str">
        <f>IF(H139=0,"",'Ark1'!U6200)</f>
        <v/>
      </c>
      <c r="P139" s="152" t="str">
        <f>IF(H139=0,"",'Ark1'!W6200)</f>
        <v/>
      </c>
      <c r="Q139" s="138"/>
      <c r="R139" s="152" t="str">
        <f>IF(H139=0,"",'Ark1'!X6200)</f>
        <v/>
      </c>
      <c r="S139" s="152" t="str">
        <f>IF(H139=0,"",'Ark1'!Y6200)</f>
        <v/>
      </c>
      <c r="T139" s="152" t="str">
        <f>IF(H139=0,"",'Ark1'!Z6200)</f>
        <v/>
      </c>
      <c r="U139" s="107"/>
      <c r="V139" s="97" t="str">
        <f t="shared" si="13"/>
        <v/>
      </c>
      <c r="W139" s="309" t="str">
        <f>IF(H139=0,"",'Ark1'!T6200)</f>
        <v/>
      </c>
      <c r="X139" s="152" t="str">
        <f>IF(H139=0,"",'Ark1'!V6200)</f>
        <v/>
      </c>
      <c r="Y139" s="54"/>
      <c r="Z139" s="318"/>
      <c r="AB139" s="152"/>
      <c r="AC139" s="317"/>
    </row>
    <row r="140" spans="1:39" x14ac:dyDescent="0.5">
      <c r="A140" s="54"/>
      <c r="B140" s="54"/>
      <c r="C140" s="54"/>
      <c r="D140" s="54"/>
      <c r="E140" s="54"/>
      <c r="F140" s="54"/>
      <c r="G140" s="54"/>
      <c r="H140" s="340"/>
      <c r="I140" s="340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318"/>
      <c r="AB140" s="152"/>
      <c r="AC140" s="317"/>
    </row>
    <row r="141" spans="1:39" x14ac:dyDescent="0.5">
      <c r="A141" s="54"/>
      <c r="B141" s="2">
        <f>+'Ark1'!C6201</f>
        <v>2022</v>
      </c>
      <c r="C141" s="2">
        <f>+'Ark1'!J6201</f>
        <v>147</v>
      </c>
      <c r="D141" s="2" t="s">
        <v>42</v>
      </c>
      <c r="E141" s="2">
        <f>+'Ark1'!D6201</f>
        <v>1</v>
      </c>
      <c r="F141" s="2" t="s">
        <v>514</v>
      </c>
      <c r="G141" s="20">
        <f>+'Ark1'!Q6201</f>
        <v>1</v>
      </c>
      <c r="H141" s="359">
        <f>+'Ark1'!R6201</f>
        <v>2</v>
      </c>
      <c r="I141" s="359">
        <f>IF(H141=0,"",'Ark1'!S6201)</f>
        <v>2</v>
      </c>
      <c r="J141" s="107"/>
      <c r="K141" s="152">
        <f>IF(G141=0,"",100*H141/Måned!$G10)</f>
        <v>6.6600066600066607E-2</v>
      </c>
      <c r="L141" s="107"/>
      <c r="M141" s="152">
        <f>+IF(H141=0,"",'Ark1'!AA6201)</f>
        <v>6.6600066600066607E-2</v>
      </c>
      <c r="N141" s="152">
        <f>+IF(I141=0,"",'Ark1'!AB6201)</f>
        <v>7.8143687402923601E-2</v>
      </c>
      <c r="O141" s="119">
        <f>IF(H141=0,"",'Ark1'!U6201)</f>
        <v>59.5</v>
      </c>
      <c r="P141" s="152">
        <f>IF(H141=0,"",'Ark1'!W6201)</f>
        <v>100.8</v>
      </c>
      <c r="Q141" s="138"/>
      <c r="R141" s="152">
        <f>IF(H141=0,"",'Ark1'!X6201)</f>
        <v>20.5</v>
      </c>
      <c r="S141" s="152">
        <f>IF(H141=0,"",'Ark1'!Y6201)</f>
        <v>1.5</v>
      </c>
      <c r="T141" s="152">
        <f>IF(H141=0,"",'Ark1'!Z6201)</f>
        <v>-99.999999999997044</v>
      </c>
      <c r="U141" s="107"/>
      <c r="V141" s="97">
        <f t="shared" ref="V141" si="14">+(IF(H141=0,"",I141/G141))</f>
        <v>2</v>
      </c>
      <c r="W141" s="309">
        <f>IF(H141=0,"",'Ark1'!T6201)</f>
        <v>15.5</v>
      </c>
      <c r="X141" s="152">
        <f>IF(H141=0,"",'Ark1'!V6201)</f>
        <v>109.20910075839652</v>
      </c>
      <c r="Y141" s="54"/>
      <c r="Z141" s="318"/>
      <c r="AB141" s="152"/>
      <c r="AC141" s="317"/>
      <c r="AL141" s="309"/>
      <c r="AM141" s="309"/>
    </row>
    <row r="142" spans="1:39" x14ac:dyDescent="0.5">
      <c r="A142" s="54"/>
      <c r="B142" s="2">
        <f>+'Ark1'!C6202</f>
        <v>2022</v>
      </c>
      <c r="C142" s="2">
        <f>+'Ark1'!J6202</f>
        <v>147</v>
      </c>
      <c r="D142" s="2" t="s">
        <v>42</v>
      </c>
      <c r="E142" s="2">
        <f>+'Ark1'!D6202</f>
        <v>2</v>
      </c>
      <c r="F142" s="2" t="s">
        <v>515</v>
      </c>
      <c r="G142" s="20">
        <f>+'Ark1'!Q6202</f>
        <v>0</v>
      </c>
      <c r="H142" s="359">
        <f>+'Ark1'!R6202</f>
        <v>0</v>
      </c>
      <c r="I142" s="359" t="str">
        <f>IF(H142=0,"",'Ark1'!S6202)</f>
        <v/>
      </c>
      <c r="J142" s="107"/>
      <c r="K142" s="152" t="str">
        <f>IF(G142=0,"",100*H142/Måned!$G11)</f>
        <v/>
      </c>
      <c r="L142" s="107"/>
      <c r="M142" s="152" t="str">
        <f>+IF(H142=0,"",'Ark1'!AA6202)</f>
        <v/>
      </c>
      <c r="N142" s="152">
        <f>+IF(I142=0,"",'Ark1'!AB6202)</f>
        <v>0</v>
      </c>
      <c r="O142" s="119" t="str">
        <f>IF(H142=0,"",'Ark1'!U6202)</f>
        <v/>
      </c>
      <c r="P142" s="152" t="str">
        <f>IF(H142=0,"",'Ark1'!W6202)</f>
        <v/>
      </c>
      <c r="Q142" s="138"/>
      <c r="R142" s="152" t="str">
        <f>IF(H142=0,"",'Ark1'!X6202)</f>
        <v/>
      </c>
      <c r="S142" s="152" t="str">
        <f>IF(H142=0,"",'Ark1'!Y6202)</f>
        <v/>
      </c>
      <c r="T142" s="152" t="str">
        <f>IF(H142=0,"",'Ark1'!Z6202)</f>
        <v/>
      </c>
      <c r="U142" s="107"/>
      <c r="V142" s="97" t="str">
        <f t="shared" ref="V142:V152" si="15">+(IF(H142=0,"",I142/G142))</f>
        <v/>
      </c>
      <c r="W142" s="309" t="str">
        <f>IF(H142=0,"",'Ark1'!T6202)</f>
        <v/>
      </c>
      <c r="X142" s="152" t="str">
        <f>IF(H142=0,"",'Ark1'!V6202)</f>
        <v/>
      </c>
      <c r="Y142" s="54"/>
      <c r="Z142" s="318"/>
      <c r="AB142" s="152"/>
      <c r="AC142" s="317"/>
      <c r="AL142" s="309"/>
      <c r="AM142" s="309"/>
    </row>
    <row r="143" spans="1:39" x14ac:dyDescent="0.5">
      <c r="A143" s="54"/>
      <c r="B143" s="2">
        <f>+'Ark1'!C6203</f>
        <v>2022</v>
      </c>
      <c r="C143" s="2">
        <f>+'Ark1'!J6203</f>
        <v>147</v>
      </c>
      <c r="D143" s="2" t="s">
        <v>42</v>
      </c>
      <c r="E143" s="2">
        <f>+'Ark1'!D6203</f>
        <v>3</v>
      </c>
      <c r="F143" s="2" t="s">
        <v>516</v>
      </c>
      <c r="G143" s="20">
        <f>+'Ark1'!Q6203</f>
        <v>0</v>
      </c>
      <c r="H143" s="359">
        <f>+'Ark1'!R6203</f>
        <v>0</v>
      </c>
      <c r="I143" s="359" t="str">
        <f>IF(H143=0,"",'Ark1'!S6203)</f>
        <v/>
      </c>
      <c r="J143" s="107"/>
      <c r="K143" s="152" t="str">
        <f>IF(G143=0,"",100*H143/Måned!$G12)</f>
        <v/>
      </c>
      <c r="L143" s="107"/>
      <c r="M143" s="152" t="str">
        <f>+IF(H143=0,"",'Ark1'!AA6203)</f>
        <v/>
      </c>
      <c r="N143" s="152">
        <f>+IF(I143=0,"",'Ark1'!AB6203)</f>
        <v>0</v>
      </c>
      <c r="O143" s="119" t="str">
        <f>IF(H143=0,"",'Ark1'!U6203)</f>
        <v/>
      </c>
      <c r="P143" s="152" t="str">
        <f>IF(H143=0,"",'Ark1'!W6203)</f>
        <v/>
      </c>
      <c r="Q143" s="138"/>
      <c r="R143" s="152" t="str">
        <f>IF(H143=0,"",'Ark1'!X6203)</f>
        <v/>
      </c>
      <c r="S143" s="152" t="str">
        <f>IF(H143=0,"",'Ark1'!Y6203)</f>
        <v/>
      </c>
      <c r="T143" s="152" t="str">
        <f>IF(H143=0,"",'Ark1'!Z6203)</f>
        <v/>
      </c>
      <c r="U143" s="107"/>
      <c r="V143" s="97" t="str">
        <f t="shared" si="15"/>
        <v/>
      </c>
      <c r="W143" s="309" t="str">
        <f>IF(H143=0,"",'Ark1'!T6203)</f>
        <v/>
      </c>
      <c r="X143" s="152" t="str">
        <f>IF(H143=0,"",'Ark1'!V6203)</f>
        <v/>
      </c>
      <c r="Y143" s="54"/>
      <c r="Z143" s="318"/>
      <c r="AB143" s="152"/>
      <c r="AC143" s="317"/>
      <c r="AL143" s="309"/>
      <c r="AM143" s="309"/>
    </row>
    <row r="144" spans="1:39" x14ac:dyDescent="0.5">
      <c r="A144" s="54"/>
      <c r="B144" s="2">
        <f>+'Ark1'!C6204</f>
        <v>2022</v>
      </c>
      <c r="C144" s="2">
        <f>+'Ark1'!J6204</f>
        <v>147</v>
      </c>
      <c r="D144" s="2" t="s">
        <v>42</v>
      </c>
      <c r="E144" s="2">
        <f>+'Ark1'!D6204</f>
        <v>4</v>
      </c>
      <c r="F144" s="2" t="s">
        <v>517</v>
      </c>
      <c r="G144" s="20">
        <f>+'Ark1'!Q6204</f>
        <v>1</v>
      </c>
      <c r="H144" s="359">
        <f>+'Ark1'!R6204</f>
        <v>4</v>
      </c>
      <c r="I144" s="359">
        <f>IF(H144=0,"",'Ark1'!S6204)</f>
        <v>4</v>
      </c>
      <c r="J144" s="107"/>
      <c r="K144" s="152">
        <f>IF(G144=0,"",100*H144/Måned!$G13)</f>
        <v>0.17543859649122806</v>
      </c>
      <c r="L144" s="107"/>
      <c r="M144" s="152">
        <f>+IF(H144=0,"",'Ark1'!AA6204)</f>
        <v>0.17543859649122803</v>
      </c>
      <c r="N144" s="152">
        <f>+IF(I144=0,"",'Ark1'!AB6204)</f>
        <v>0.18157649652160687</v>
      </c>
      <c r="O144" s="119">
        <f>IF(H144=0,"",'Ark1'!U6204)</f>
        <v>61.25</v>
      </c>
      <c r="P144" s="152">
        <f>IF(H144=0,"",'Ark1'!W6204)</f>
        <v>87.15</v>
      </c>
      <c r="Q144" s="138"/>
      <c r="R144" s="152">
        <f>IF(H144=0,"",'Ark1'!X6204)</f>
        <v>3.9404948927766967</v>
      </c>
      <c r="S144" s="152">
        <f>IF(H144=0,"",'Ark1'!Y6204)</f>
        <v>2.384848003542364</v>
      </c>
      <c r="T144" s="152">
        <f>IF(H144=0,"",'Ark1'!Z6204)</f>
        <v>-45.357897808397937</v>
      </c>
      <c r="U144" s="107"/>
      <c r="V144" s="97">
        <f t="shared" si="15"/>
        <v>4</v>
      </c>
      <c r="W144" s="309">
        <f>IF(H144=0,"",'Ark1'!T6204)</f>
        <v>16.25</v>
      </c>
      <c r="X144" s="152">
        <f>IF(H144=0,"",'Ark1'!V6204)</f>
        <v>94.420368364030324</v>
      </c>
      <c r="Y144" s="54"/>
      <c r="Z144" s="318"/>
      <c r="AB144" s="152"/>
      <c r="AC144" s="317"/>
    </row>
    <row r="145" spans="1:39" x14ac:dyDescent="0.5">
      <c r="A145" s="54"/>
      <c r="B145" s="2">
        <f>+'Ark1'!C6205</f>
        <v>2022</v>
      </c>
      <c r="C145" s="2">
        <f>+'Ark1'!J6205</f>
        <v>147</v>
      </c>
      <c r="D145" s="2" t="s">
        <v>42</v>
      </c>
      <c r="E145" s="2">
        <f>+'Ark1'!D6205</f>
        <v>5</v>
      </c>
      <c r="F145" s="2" t="s">
        <v>385</v>
      </c>
      <c r="G145" s="20">
        <f>+'Ark1'!Q6205</f>
        <v>0</v>
      </c>
      <c r="H145" s="359">
        <f>+'Ark1'!R6205</f>
        <v>0</v>
      </c>
      <c r="I145" s="359" t="str">
        <f>IF(H145=0,"",'Ark1'!S6205)</f>
        <v/>
      </c>
      <c r="J145" s="107"/>
      <c r="K145" s="152" t="str">
        <f>IF(G145=0,"",100*H145/Måned!$G14)</f>
        <v/>
      </c>
      <c r="L145" s="107"/>
      <c r="M145" s="152" t="str">
        <f>+IF(H145=0,"",'Ark1'!AA6205)</f>
        <v/>
      </c>
      <c r="N145" s="152">
        <f>+IF(I145=0,"",'Ark1'!AB6205)</f>
        <v>0</v>
      </c>
      <c r="O145" s="119" t="str">
        <f>IF(H145=0,"",'Ark1'!U6205)</f>
        <v/>
      </c>
      <c r="P145" s="152" t="str">
        <f>IF(H145=0,"",'Ark1'!W6205)</f>
        <v/>
      </c>
      <c r="Q145" s="138"/>
      <c r="R145" s="152" t="str">
        <f>IF(H145=0,"",'Ark1'!X6205)</f>
        <v/>
      </c>
      <c r="S145" s="152" t="str">
        <f>IF(H145=0,"",'Ark1'!Y6205)</f>
        <v/>
      </c>
      <c r="T145" s="152" t="str">
        <f>IF(H145=0,"",'Ark1'!Z6205)</f>
        <v/>
      </c>
      <c r="U145" s="107"/>
      <c r="V145" s="97" t="str">
        <f t="shared" si="15"/>
        <v/>
      </c>
      <c r="W145" s="309" t="str">
        <f>IF(H145=0,"",'Ark1'!T6205)</f>
        <v/>
      </c>
      <c r="X145" s="152" t="str">
        <f>IF(H145=0,"",'Ark1'!V6205)</f>
        <v/>
      </c>
      <c r="Y145" s="54"/>
      <c r="Z145" s="318"/>
      <c r="AB145" s="152"/>
      <c r="AC145" s="317"/>
    </row>
    <row r="146" spans="1:39" x14ac:dyDescent="0.5">
      <c r="A146" s="54"/>
      <c r="B146" s="2">
        <f>+'Ark1'!C6206</f>
        <v>2022</v>
      </c>
      <c r="C146" s="2">
        <f>+'Ark1'!J6206</f>
        <v>147</v>
      </c>
      <c r="D146" s="2" t="s">
        <v>42</v>
      </c>
      <c r="E146" s="2">
        <f>+'Ark1'!D6206</f>
        <v>6</v>
      </c>
      <c r="F146" s="2" t="s">
        <v>518</v>
      </c>
      <c r="G146" s="20">
        <f>+'Ark1'!Q6206</f>
        <v>1</v>
      </c>
      <c r="H146" s="359">
        <f>+'Ark1'!R6206</f>
        <v>7</v>
      </c>
      <c r="I146" s="359">
        <f>IF(H146=0,"",'Ark1'!S6206)</f>
        <v>7</v>
      </c>
      <c r="J146" s="107"/>
      <c r="K146" s="152">
        <f>IF(G146=0,"",100*H146/Måned!$G15)</f>
        <v>0.42449969678593086</v>
      </c>
      <c r="L146" s="107"/>
      <c r="M146" s="152">
        <f>+IF(H146=0,"",'Ark1'!AA6206)</f>
        <v>0.42449969678593075</v>
      </c>
      <c r="N146" s="152">
        <f>+IF(I146=0,"",'Ark1'!AB6206)</f>
        <v>0.52975985117417801</v>
      </c>
      <c r="O146" s="119">
        <f>IF(H146=0,"",'Ark1'!U6206)</f>
        <v>57.285714285714306</v>
      </c>
      <c r="P146" s="152">
        <f>IF(H146=0,"",'Ark1'!W6206)</f>
        <v>106.82857142857139</v>
      </c>
      <c r="Q146" s="138"/>
      <c r="R146" s="152">
        <f>IF(H146=0,"",'Ark1'!X6206)</f>
        <v>7.8783091524795292</v>
      </c>
      <c r="S146" s="152">
        <f>IF(H146=0,"",'Ark1'!Y6206)</f>
        <v>4.0607629724434178</v>
      </c>
      <c r="T146" s="152">
        <f>IF(H146=0,"",'Ark1'!Z6206)</f>
        <v>-67.587163711490476</v>
      </c>
      <c r="U146" s="107"/>
      <c r="V146" s="97">
        <f t="shared" si="15"/>
        <v>7</v>
      </c>
      <c r="W146" s="309">
        <f>IF(H146=0,"",'Ark1'!T6206)</f>
        <v>14</v>
      </c>
      <c r="X146" s="152">
        <f>IF(H146=0,"",'Ark1'!V6206)</f>
        <v>115.74059743073828</v>
      </c>
      <c r="Y146" s="54"/>
      <c r="Z146" s="318"/>
      <c r="AB146" s="152"/>
      <c r="AC146" s="317"/>
    </row>
    <row r="147" spans="1:39" x14ac:dyDescent="0.5">
      <c r="A147" s="54"/>
      <c r="B147" s="2">
        <f>+'Ark1'!C6207</f>
        <v>2022</v>
      </c>
      <c r="C147" s="2">
        <f>+'Ark1'!J6207</f>
        <v>147</v>
      </c>
      <c r="D147" s="2" t="s">
        <v>42</v>
      </c>
      <c r="E147" s="2">
        <f>+'Ark1'!D6207</f>
        <v>7</v>
      </c>
      <c r="F147" s="2" t="s">
        <v>519</v>
      </c>
      <c r="G147" s="20">
        <f>+'Ark1'!Q6207</f>
        <v>1</v>
      </c>
      <c r="H147" s="359">
        <f>+'Ark1'!R6207</f>
        <v>2</v>
      </c>
      <c r="I147" s="359">
        <f>IF(H147=0,"",'Ark1'!S6207)</f>
        <v>2</v>
      </c>
      <c r="J147" s="107"/>
      <c r="K147" s="152">
        <f>IF(G147=0,"",100*H147/Måned!$G16)</f>
        <v>9.0009000900090008E-2</v>
      </c>
      <c r="L147" s="107"/>
      <c r="M147" s="152">
        <f>+IF(H147=0,"",'Ark1'!AA6207)</f>
        <v>9.0009000900090022E-2</v>
      </c>
      <c r="N147" s="152">
        <f>+IF(I147=0,"",'Ark1'!AB6207)</f>
        <v>0.11051280279391676</v>
      </c>
      <c r="O147" s="119">
        <f>IF(H147=0,"",'Ark1'!U6207)</f>
        <v>50.5</v>
      </c>
      <c r="P147" s="152">
        <f>IF(H147=0,"",'Ark1'!W6207)</f>
        <v>103.95</v>
      </c>
      <c r="Q147" s="138"/>
      <c r="R147" s="152">
        <f>IF(H147=0,"",'Ark1'!X6207)</f>
        <v>6.25</v>
      </c>
      <c r="S147" s="152">
        <f>IF(H147=0,"",'Ark1'!Y6207)</f>
        <v>0.5</v>
      </c>
      <c r="T147" s="152">
        <f>IF(H147=0,"",'Ark1'!Z6207)</f>
        <v>100</v>
      </c>
      <c r="U147" s="107"/>
      <c r="V147" s="97">
        <f t="shared" si="15"/>
        <v>2</v>
      </c>
      <c r="W147" s="309">
        <f>IF(H147=0,"",'Ark1'!T6207)</f>
        <v>11</v>
      </c>
      <c r="X147" s="152">
        <f>IF(H147=0,"",'Ark1'!V6207)</f>
        <v>112.6218851570964</v>
      </c>
      <c r="Y147" s="54"/>
      <c r="Z147" s="318"/>
      <c r="AB147" s="152"/>
      <c r="AC147" s="317"/>
    </row>
    <row r="148" spans="1:39" x14ac:dyDescent="0.5">
      <c r="A148" s="54"/>
      <c r="B148" s="2">
        <f>+'Ark1'!C6208</f>
        <v>2022</v>
      </c>
      <c r="C148" s="2">
        <f>+'Ark1'!J6208</f>
        <v>147</v>
      </c>
      <c r="D148" s="2" t="s">
        <v>42</v>
      </c>
      <c r="E148" s="2">
        <f>+'Ark1'!D6208</f>
        <v>8</v>
      </c>
      <c r="F148" s="2" t="s">
        <v>520</v>
      </c>
      <c r="G148" s="20">
        <f>+'Ark1'!Q6208</f>
        <v>0</v>
      </c>
      <c r="H148" s="359">
        <f>+'Ark1'!R6208</f>
        <v>0</v>
      </c>
      <c r="I148" s="359" t="str">
        <f>IF(H148=0,"",'Ark1'!S6208)</f>
        <v/>
      </c>
      <c r="J148" s="107"/>
      <c r="K148" s="152" t="str">
        <f>IF(G148=0,"",100*H148/Måned!$G17)</f>
        <v/>
      </c>
      <c r="L148" s="107"/>
      <c r="M148" s="152" t="str">
        <f>+IF(H148=0,"",'Ark1'!AA6208)</f>
        <v/>
      </c>
      <c r="N148" s="152">
        <f>+IF(I148=0,"",'Ark1'!AB6208)</f>
        <v>0</v>
      </c>
      <c r="O148" s="119" t="str">
        <f>IF(H148=0,"",'Ark1'!U6208)</f>
        <v/>
      </c>
      <c r="P148" s="152" t="str">
        <f>IF(H148=0,"",'Ark1'!W6208)</f>
        <v/>
      </c>
      <c r="Q148" s="138"/>
      <c r="R148" s="152" t="str">
        <f>IF(H148=0,"",'Ark1'!X6208)</f>
        <v/>
      </c>
      <c r="S148" s="152" t="str">
        <f>IF(H148=0,"",'Ark1'!Y6208)</f>
        <v/>
      </c>
      <c r="T148" s="152" t="str">
        <f>IF(H148=0,"",'Ark1'!Z6208)</f>
        <v/>
      </c>
      <c r="U148" s="107"/>
      <c r="V148" s="97" t="str">
        <f t="shared" si="15"/>
        <v/>
      </c>
      <c r="W148" s="309" t="str">
        <f>IF(H148=0,"",'Ark1'!T6208)</f>
        <v/>
      </c>
      <c r="X148" s="152" t="str">
        <f>IF(H148=0,"",'Ark1'!V6208)</f>
        <v/>
      </c>
      <c r="Y148" s="54"/>
      <c r="Z148" s="318"/>
      <c r="AB148" s="152"/>
      <c r="AC148" s="317"/>
    </row>
    <row r="149" spans="1:39" x14ac:dyDescent="0.5">
      <c r="A149" s="54"/>
      <c r="B149" s="2">
        <f>+'Ark1'!C6209</f>
        <v>2022</v>
      </c>
      <c r="C149" s="2">
        <f>+'Ark1'!J6209</f>
        <v>147</v>
      </c>
      <c r="D149" s="2" t="s">
        <v>42</v>
      </c>
      <c r="E149" s="2">
        <f>+'Ark1'!D6209</f>
        <v>9</v>
      </c>
      <c r="F149" s="2" t="s">
        <v>521</v>
      </c>
      <c r="G149" s="20">
        <f>+'Ark1'!Q6209</f>
        <v>1</v>
      </c>
      <c r="H149" s="359">
        <f>+'Ark1'!R6209</f>
        <v>1</v>
      </c>
      <c r="I149" s="359">
        <f>IF(H149=0,"",'Ark1'!S6209)</f>
        <v>1</v>
      </c>
      <c r="J149" s="107"/>
      <c r="K149" s="152">
        <f>IF(G149=0,"",100*H149/Måned!$G18)</f>
        <v>3.7579857196542651E-2</v>
      </c>
      <c r="L149" s="107"/>
      <c r="M149" s="152">
        <f>+IF(H149=0,"",'Ark1'!AA6209)</f>
        <v>3.7579857196542672E-2</v>
      </c>
      <c r="N149" s="152">
        <f>+IF(I149=0,"",'Ark1'!AB6209)</f>
        <v>3.7317603687918706E-2</v>
      </c>
      <c r="O149" s="119">
        <f>IF(H149=0,"",'Ark1'!U6209)</f>
        <v>63</v>
      </c>
      <c r="P149" s="152">
        <f>IF(H149=0,"",'Ark1'!W6209)</f>
        <v>85.8</v>
      </c>
      <c r="Q149" s="138"/>
      <c r="R149" s="152">
        <f>IF(H149=0,"",'Ark1'!X6209)</f>
        <v>0</v>
      </c>
      <c r="S149" s="152">
        <f>IF(H149=0,"",'Ark1'!Y6209)</f>
        <v>0</v>
      </c>
      <c r="T149" s="152">
        <f>IF(H149=0,"",'Ark1'!Z6209)</f>
        <v>0</v>
      </c>
      <c r="U149" s="107"/>
      <c r="V149" s="97">
        <f t="shared" si="15"/>
        <v>1</v>
      </c>
      <c r="W149" s="309">
        <f>IF(H149=0,"",'Ark1'!T6209)</f>
        <v>17</v>
      </c>
      <c r="X149" s="152">
        <f>IF(H149=0,"",'Ark1'!V6209)</f>
        <v>92.957746478873219</v>
      </c>
      <c r="Y149" s="54"/>
      <c r="Z149" s="318"/>
      <c r="AB149" s="152"/>
      <c r="AC149" s="317"/>
    </row>
    <row r="150" spans="1:39" x14ac:dyDescent="0.5">
      <c r="A150" s="54"/>
      <c r="B150" s="2">
        <f>+'Ark1'!C6210</f>
        <v>2022</v>
      </c>
      <c r="C150" s="2">
        <f>+'Ark1'!J6210</f>
        <v>147</v>
      </c>
      <c r="D150" s="2" t="s">
        <v>42</v>
      </c>
      <c r="E150" s="2">
        <f>+'Ark1'!D6210</f>
        <v>10</v>
      </c>
      <c r="F150" s="2" t="s">
        <v>522</v>
      </c>
      <c r="G150" s="20">
        <f>+'Ark1'!Q6210</f>
        <v>0</v>
      </c>
      <c r="H150" s="359">
        <f>+'Ark1'!R6210</f>
        <v>0</v>
      </c>
      <c r="I150" s="359" t="str">
        <f>IF(H150=0,"",'Ark1'!S6210)</f>
        <v/>
      </c>
      <c r="J150" s="107"/>
      <c r="K150" s="152" t="str">
        <f>IF(G150=0,"",100*H150/Måned!$G19)</f>
        <v/>
      </c>
      <c r="L150" s="107"/>
      <c r="M150" s="152" t="str">
        <f>+IF(H150=0,"",'Ark1'!AA6210)</f>
        <v/>
      </c>
      <c r="N150" s="152">
        <f>+IF(I150=0,"",'Ark1'!AB6210)</f>
        <v>0</v>
      </c>
      <c r="O150" s="119" t="str">
        <f>IF(H150=0,"",'Ark1'!U6210)</f>
        <v/>
      </c>
      <c r="P150" s="152" t="str">
        <f>IF(H150=0,"",'Ark1'!W6210)</f>
        <v/>
      </c>
      <c r="Q150" s="138"/>
      <c r="R150" s="152" t="str">
        <f>IF(H150=0,"",'Ark1'!X6210)</f>
        <v/>
      </c>
      <c r="S150" s="152" t="str">
        <f>IF(H150=0,"",'Ark1'!Y6210)</f>
        <v/>
      </c>
      <c r="T150" s="152" t="str">
        <f>IF(H150=0,"",'Ark1'!Z6210)</f>
        <v/>
      </c>
      <c r="U150" s="107"/>
      <c r="V150" s="97" t="str">
        <f t="shared" si="15"/>
        <v/>
      </c>
      <c r="W150" s="309" t="str">
        <f>IF(H150=0,"",'Ark1'!T6210)</f>
        <v/>
      </c>
      <c r="X150" s="152" t="str">
        <f>IF(H150=0,"",'Ark1'!V6210)</f>
        <v/>
      </c>
      <c r="Y150" s="54"/>
      <c r="Z150" s="318"/>
      <c r="AB150" s="152"/>
      <c r="AC150" s="317"/>
    </row>
    <row r="151" spans="1:39" x14ac:dyDescent="0.5">
      <c r="A151" s="54"/>
      <c r="B151" s="2">
        <f>+'Ark1'!C6211</f>
        <v>2022</v>
      </c>
      <c r="C151" s="2">
        <f>+'Ark1'!J6211</f>
        <v>147</v>
      </c>
      <c r="D151" s="2" t="s">
        <v>42</v>
      </c>
      <c r="E151" s="2">
        <f>+'Ark1'!D6211</f>
        <v>11</v>
      </c>
      <c r="F151" s="2" t="s">
        <v>523</v>
      </c>
      <c r="G151" s="20">
        <f>+'Ark1'!Q6211</f>
        <v>3</v>
      </c>
      <c r="H151" s="359">
        <f>+'Ark1'!R6211</f>
        <v>7</v>
      </c>
      <c r="I151" s="359">
        <f>IF(H151=0,"",'Ark1'!S6211)</f>
        <v>7</v>
      </c>
      <c r="J151" s="107"/>
      <c r="K151" s="152">
        <f>IF(G151=0,"",100*H151/Måned!$G20)</f>
        <v>0.26405130139569971</v>
      </c>
      <c r="L151" s="107"/>
      <c r="M151" s="152">
        <f>+IF(H151=0,"",'Ark1'!AA6211)</f>
        <v>0.26405130139569977</v>
      </c>
      <c r="N151" s="152">
        <f>+IF(I151=0,"",'Ark1'!AB6211)</f>
        <v>0.30872405720624424</v>
      </c>
      <c r="O151" s="119">
        <f>IF(H151=0,"",'Ark1'!U6211)</f>
        <v>61.714285714285694</v>
      </c>
      <c r="P151" s="152">
        <f>IF(H151=0,"",'Ark1'!W6211)</f>
        <v>100.82857142857144</v>
      </c>
      <c r="Q151" s="138"/>
      <c r="R151" s="152">
        <f>IF(H151=0,"",'Ark1'!X6211)</f>
        <v>15.225327984805361</v>
      </c>
      <c r="S151" s="152">
        <f>IF(H151=0,"",'Ark1'!Y6211)</f>
        <v>1.0301575072752451</v>
      </c>
      <c r="T151" s="152">
        <f>IF(H151=0,"",'Ark1'!Z6211)</f>
        <v>0.78070126227482817</v>
      </c>
      <c r="U151" s="107"/>
      <c r="V151" s="97">
        <f t="shared" si="15"/>
        <v>2.3333333333333335</v>
      </c>
      <c r="W151" s="309">
        <f>IF(H151=0,"",'Ark1'!T6211)</f>
        <v>17</v>
      </c>
      <c r="X151" s="152">
        <f>IF(H151=0,"",'Ark1'!V6211)</f>
        <v>109.24005571892894</v>
      </c>
      <c r="Y151" s="54"/>
      <c r="Z151" s="318"/>
      <c r="AB151" s="152"/>
      <c r="AC151" s="317"/>
    </row>
    <row r="152" spans="1:39" x14ac:dyDescent="0.5">
      <c r="A152" s="54"/>
      <c r="B152" s="2">
        <f>+'Ark1'!C6212</f>
        <v>2022</v>
      </c>
      <c r="C152" s="2">
        <f>+'Ark1'!J6212</f>
        <v>147</v>
      </c>
      <c r="D152" s="2" t="s">
        <v>42</v>
      </c>
      <c r="E152" s="2">
        <f>+'Ark1'!D6212</f>
        <v>12</v>
      </c>
      <c r="F152" s="2" t="s">
        <v>524</v>
      </c>
      <c r="G152" s="20">
        <f>+'Ark1'!Q6212</f>
        <v>3</v>
      </c>
      <c r="H152" s="359">
        <f>+'Ark1'!R6212</f>
        <v>15</v>
      </c>
      <c r="I152" s="359">
        <f>IF(H152=0,"",'Ark1'!S6212)</f>
        <v>15</v>
      </c>
      <c r="J152" s="107"/>
      <c r="K152" s="152">
        <f>IF(G152=0,"",100*H152/Måned!$G21)</f>
        <v>0.63721325403568396</v>
      </c>
      <c r="L152" s="107"/>
      <c r="M152" s="152">
        <f>+IF(H152=0,"",'Ark1'!AA6212)</f>
        <v>0.63721325403568396</v>
      </c>
      <c r="N152" s="152">
        <f>+IF(I152=0,"",'Ark1'!AB6212)</f>
        <v>0.6402800411136218</v>
      </c>
      <c r="O152" s="119">
        <f>IF(H152=0,"",'Ark1'!U6212)</f>
        <v>62.93333333333333</v>
      </c>
      <c r="P152" s="152">
        <f>IF(H152=0,"",'Ark1'!W6212)</f>
        <v>84.553333333333356</v>
      </c>
      <c r="Q152" s="138"/>
      <c r="R152" s="152">
        <f>IF(H152=0,"",'Ark1'!X6212)</f>
        <v>15.713470512765612</v>
      </c>
      <c r="S152" s="152">
        <f>IF(H152=0,"",'Ark1'!Y6212)</f>
        <v>2.5420901286583621</v>
      </c>
      <c r="T152" s="152">
        <f>IF(H152=0,"",'Ark1'!Z6212)</f>
        <v>-51.862346277088115</v>
      </c>
      <c r="U152" s="107"/>
      <c r="V152" s="97">
        <f t="shared" si="15"/>
        <v>5</v>
      </c>
      <c r="W152" s="309">
        <f>IF(H152=0,"",'Ark1'!T6212)</f>
        <v>16.8</v>
      </c>
      <c r="X152" s="152">
        <f>IF(H152=0,"",'Ark1'!V6212)</f>
        <v>91.607078367641748</v>
      </c>
      <c r="Y152" s="54"/>
      <c r="Z152" s="318"/>
      <c r="AB152" s="152"/>
      <c r="AC152" s="317"/>
    </row>
    <row r="153" spans="1:39" x14ac:dyDescent="0.5">
      <c r="A153" s="54"/>
      <c r="B153" s="54"/>
      <c r="C153" s="54"/>
      <c r="D153" s="54"/>
      <c r="E153" s="54"/>
      <c r="F153" s="54"/>
      <c r="G153" s="54"/>
      <c r="H153" s="340"/>
      <c r="I153" s="340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318"/>
      <c r="AB153" s="152"/>
      <c r="AC153" s="317"/>
    </row>
    <row r="154" spans="1:39" x14ac:dyDescent="0.5">
      <c r="A154" s="54"/>
      <c r="B154" s="2">
        <f>+'Ark1'!C6213</f>
        <v>2022</v>
      </c>
      <c r="C154" s="2">
        <f>+'Ark1'!J6213</f>
        <v>155</v>
      </c>
      <c r="D154" s="2" t="s">
        <v>36</v>
      </c>
      <c r="E154" s="2">
        <f>+'Ark1'!D6213</f>
        <v>1</v>
      </c>
      <c r="F154" s="2" t="s">
        <v>514</v>
      </c>
      <c r="G154" s="20">
        <f>+'Ark1'!Q6213</f>
        <v>0</v>
      </c>
      <c r="H154" s="359">
        <f>+'Ark1'!R6213</f>
        <v>0</v>
      </c>
      <c r="I154" s="359" t="str">
        <f>IF(H154=0,"",'Ark1'!S6213)</f>
        <v/>
      </c>
      <c r="J154" s="107"/>
      <c r="K154" s="152" t="str">
        <f>IF(G154=0,"",100*H154/Måned!$G10)</f>
        <v/>
      </c>
      <c r="L154" s="107"/>
      <c r="M154" s="152" t="str">
        <f>+IF(H154=0,"",'Ark1'!AA6213)</f>
        <v/>
      </c>
      <c r="N154" s="152">
        <f>+IF(I154=0,"",'Ark1'!AB6213)</f>
        <v>0</v>
      </c>
      <c r="O154" s="119" t="str">
        <f>IF(H154=0,"",'Ark1'!U6213)</f>
        <v/>
      </c>
      <c r="P154" s="152" t="str">
        <f>IF(H154=0,"",'Ark1'!W6213)</f>
        <v/>
      </c>
      <c r="Q154" s="138"/>
      <c r="R154" s="152" t="str">
        <f>IF(H154=0,"",'Ark1'!X6213)</f>
        <v/>
      </c>
      <c r="S154" s="152" t="str">
        <f>IF(H154=0,"",'Ark1'!Y6213)</f>
        <v/>
      </c>
      <c r="T154" s="152" t="str">
        <f>IF(H154=0,"",'Ark1'!Z6213)</f>
        <v/>
      </c>
      <c r="U154" s="107"/>
      <c r="V154" s="97" t="str">
        <f t="shared" ref="V154" si="16">+(IF(H154=0,"",I154/G154))</f>
        <v/>
      </c>
      <c r="W154" s="309" t="str">
        <f>IF(H154=0,"",'Ark1'!T6213)</f>
        <v/>
      </c>
      <c r="X154" s="152" t="str">
        <f>IF(H154=0,"",'Ark1'!V6213)</f>
        <v/>
      </c>
      <c r="Y154" s="54"/>
      <c r="Z154" s="318"/>
      <c r="AB154" s="152"/>
      <c r="AC154" s="317"/>
      <c r="AL154" s="309"/>
      <c r="AM154" s="309"/>
    </row>
    <row r="155" spans="1:39" x14ac:dyDescent="0.5">
      <c r="A155" s="54"/>
      <c r="B155" s="2">
        <f>+'Ark1'!C6214</f>
        <v>2022</v>
      </c>
      <c r="C155" s="2">
        <f>+'Ark1'!J6214</f>
        <v>155</v>
      </c>
      <c r="D155" s="2" t="s">
        <v>36</v>
      </c>
      <c r="E155" s="2">
        <f>+'Ark1'!D6214</f>
        <v>2</v>
      </c>
      <c r="F155" s="2" t="s">
        <v>515</v>
      </c>
      <c r="G155" s="20">
        <f>+'Ark1'!Q6214</f>
        <v>0</v>
      </c>
      <c r="H155" s="359">
        <f>+'Ark1'!R6214</f>
        <v>0</v>
      </c>
      <c r="I155" s="359" t="str">
        <f>IF(H155=0,"",'Ark1'!S6214)</f>
        <v/>
      </c>
      <c r="J155" s="107"/>
      <c r="K155" s="152" t="str">
        <f>IF(G155=0,"",100*H155/Måned!$G11)</f>
        <v/>
      </c>
      <c r="L155" s="107"/>
      <c r="M155" s="152" t="str">
        <f>+IF(H155=0,"",'Ark1'!AA6214)</f>
        <v/>
      </c>
      <c r="N155" s="152">
        <f>+IF(I155=0,"",'Ark1'!AB6214)</f>
        <v>0</v>
      </c>
      <c r="O155" s="119" t="str">
        <f>IF(H155=0,"",'Ark1'!U6214)</f>
        <v/>
      </c>
      <c r="P155" s="152" t="str">
        <f>IF(H155=0,"",'Ark1'!W6214)</f>
        <v/>
      </c>
      <c r="Q155" s="138"/>
      <c r="R155" s="152" t="str">
        <f>IF(H155=0,"",'Ark1'!X6214)</f>
        <v/>
      </c>
      <c r="S155" s="152" t="str">
        <f>IF(H155=0,"",'Ark1'!Y6214)</f>
        <v/>
      </c>
      <c r="T155" s="152" t="str">
        <f>IF(H155=0,"",'Ark1'!Z6214)</f>
        <v/>
      </c>
      <c r="U155" s="107"/>
      <c r="V155" s="97" t="str">
        <f t="shared" ref="V155:V165" si="17">+(IF(H155=0,"",I155/G155))</f>
        <v/>
      </c>
      <c r="W155" s="309" t="str">
        <f>IF(H155=0,"",'Ark1'!T6214)</f>
        <v/>
      </c>
      <c r="X155" s="152" t="str">
        <f>IF(H155=0,"",'Ark1'!V6214)</f>
        <v/>
      </c>
      <c r="Y155" s="54"/>
      <c r="Z155" s="318"/>
      <c r="AB155" s="152"/>
      <c r="AC155" s="317"/>
      <c r="AL155" s="309"/>
      <c r="AM155" s="309"/>
    </row>
    <row r="156" spans="1:39" x14ac:dyDescent="0.5">
      <c r="A156" s="54"/>
      <c r="B156" s="2">
        <f>+'Ark1'!C6215</f>
        <v>2022</v>
      </c>
      <c r="C156" s="2">
        <f>+'Ark1'!J6215</f>
        <v>155</v>
      </c>
      <c r="D156" s="2" t="s">
        <v>36</v>
      </c>
      <c r="E156" s="2">
        <f>+'Ark1'!D6215</f>
        <v>3</v>
      </c>
      <c r="F156" s="2" t="s">
        <v>516</v>
      </c>
      <c r="G156" s="20">
        <f>+'Ark1'!Q6215</f>
        <v>0</v>
      </c>
      <c r="H156" s="359">
        <f>+'Ark1'!R6215</f>
        <v>0</v>
      </c>
      <c r="I156" s="359" t="str">
        <f>IF(H156=0,"",'Ark1'!S6215)</f>
        <v/>
      </c>
      <c r="J156" s="107"/>
      <c r="K156" s="152" t="str">
        <f>IF(G156=0,"",100*H156/Måned!$G12)</f>
        <v/>
      </c>
      <c r="L156" s="107"/>
      <c r="M156" s="152" t="str">
        <f>+IF(H156=0,"",'Ark1'!AA6215)</f>
        <v/>
      </c>
      <c r="N156" s="152">
        <f>+IF(I156=0,"",'Ark1'!AB6215)</f>
        <v>0</v>
      </c>
      <c r="O156" s="119" t="str">
        <f>IF(H156=0,"",'Ark1'!U6215)</f>
        <v/>
      </c>
      <c r="P156" s="152" t="str">
        <f>IF(H156=0,"",'Ark1'!W6215)</f>
        <v/>
      </c>
      <c r="Q156" s="138"/>
      <c r="R156" s="152" t="str">
        <f>IF(H156=0,"",'Ark1'!X6215)</f>
        <v/>
      </c>
      <c r="S156" s="152" t="str">
        <f>IF(H156=0,"",'Ark1'!Y6215)</f>
        <v/>
      </c>
      <c r="T156" s="152" t="str">
        <f>IF(H156=0,"",'Ark1'!Z6215)</f>
        <v/>
      </c>
      <c r="U156" s="107"/>
      <c r="V156" s="97" t="str">
        <f t="shared" si="17"/>
        <v/>
      </c>
      <c r="W156" s="309" t="str">
        <f>IF(H156=0,"",'Ark1'!T6215)</f>
        <v/>
      </c>
      <c r="X156" s="152" t="str">
        <f>IF(H156=0,"",'Ark1'!V6215)</f>
        <v/>
      </c>
      <c r="Y156" s="54"/>
      <c r="Z156" s="318"/>
      <c r="AB156" s="152"/>
      <c r="AC156" s="317"/>
      <c r="AL156" s="309"/>
      <c r="AM156" s="309"/>
    </row>
    <row r="157" spans="1:39" x14ac:dyDescent="0.5">
      <c r="A157" s="54"/>
      <c r="B157" s="2">
        <f>+'Ark1'!C6216</f>
        <v>2022</v>
      </c>
      <c r="C157" s="2">
        <f>+'Ark1'!J6216</f>
        <v>155</v>
      </c>
      <c r="D157" s="2" t="s">
        <v>36</v>
      </c>
      <c r="E157" s="2">
        <f>+'Ark1'!D6216</f>
        <v>4</v>
      </c>
      <c r="F157" s="2" t="s">
        <v>517</v>
      </c>
      <c r="G157" s="20">
        <f>+'Ark1'!Q6216</f>
        <v>0</v>
      </c>
      <c r="H157" s="359">
        <f>+'Ark1'!R6216</f>
        <v>0</v>
      </c>
      <c r="I157" s="359" t="str">
        <f>IF(H157=0,"",'Ark1'!S6216)</f>
        <v/>
      </c>
      <c r="J157" s="107"/>
      <c r="K157" s="152" t="str">
        <f>IF(G157=0,"",100*H157/Måned!$G13)</f>
        <v/>
      </c>
      <c r="L157" s="107"/>
      <c r="M157" s="152" t="str">
        <f>+IF(H157=0,"",'Ark1'!AA6216)</f>
        <v/>
      </c>
      <c r="N157" s="152">
        <f>+IF(I157=0,"",'Ark1'!AB6216)</f>
        <v>0</v>
      </c>
      <c r="O157" s="119" t="str">
        <f>IF(H157=0,"",'Ark1'!U6216)</f>
        <v/>
      </c>
      <c r="P157" s="152" t="str">
        <f>IF(H157=0,"",'Ark1'!W6216)</f>
        <v/>
      </c>
      <c r="Q157" s="138"/>
      <c r="R157" s="152" t="str">
        <f>IF(H157=0,"",'Ark1'!X6216)</f>
        <v/>
      </c>
      <c r="S157" s="152" t="str">
        <f>IF(H157=0,"",'Ark1'!Y6216)</f>
        <v/>
      </c>
      <c r="T157" s="152" t="str">
        <f>IF(H157=0,"",'Ark1'!Z6216)</f>
        <v/>
      </c>
      <c r="U157" s="107"/>
      <c r="V157" s="97" t="str">
        <f t="shared" si="17"/>
        <v/>
      </c>
      <c r="W157" s="309" t="str">
        <f>IF(H157=0,"",'Ark1'!T6216)</f>
        <v/>
      </c>
      <c r="X157" s="152" t="str">
        <f>IF(H157=0,"",'Ark1'!V6216)</f>
        <v/>
      </c>
      <c r="Y157" s="54"/>
      <c r="Z157" s="318"/>
      <c r="AB157" s="152"/>
      <c r="AC157" s="317"/>
    </row>
    <row r="158" spans="1:39" x14ac:dyDescent="0.5">
      <c r="A158" s="54"/>
      <c r="B158" s="2">
        <f>+'Ark1'!C6217</f>
        <v>2022</v>
      </c>
      <c r="C158" s="2">
        <f>+'Ark1'!J6217</f>
        <v>155</v>
      </c>
      <c r="D158" s="2" t="s">
        <v>36</v>
      </c>
      <c r="E158" s="2">
        <f>+'Ark1'!D6217</f>
        <v>5</v>
      </c>
      <c r="F158" s="2" t="s">
        <v>385</v>
      </c>
      <c r="G158" s="20">
        <f>+'Ark1'!Q6217</f>
        <v>0</v>
      </c>
      <c r="H158" s="359">
        <f>+'Ark1'!R6217</f>
        <v>0</v>
      </c>
      <c r="I158" s="359" t="str">
        <f>IF(H158=0,"",'Ark1'!S6217)</f>
        <v/>
      </c>
      <c r="J158" s="107"/>
      <c r="K158" s="152" t="str">
        <f>IF(G158=0,"",100*H158/Måned!$G14)</f>
        <v/>
      </c>
      <c r="L158" s="107"/>
      <c r="M158" s="152" t="str">
        <f>+IF(H158=0,"",'Ark1'!AA6217)</f>
        <v/>
      </c>
      <c r="N158" s="152">
        <f>+IF(I158=0,"",'Ark1'!AB6217)</f>
        <v>0</v>
      </c>
      <c r="O158" s="119" t="str">
        <f>IF(H158=0,"",'Ark1'!U6217)</f>
        <v/>
      </c>
      <c r="P158" s="152" t="str">
        <f>IF(H158=0,"",'Ark1'!W6217)</f>
        <v/>
      </c>
      <c r="Q158" s="138"/>
      <c r="R158" s="152" t="str">
        <f>IF(H158=0,"",'Ark1'!X6217)</f>
        <v/>
      </c>
      <c r="S158" s="152" t="str">
        <f>IF(H158=0,"",'Ark1'!Y6217)</f>
        <v/>
      </c>
      <c r="T158" s="152" t="str">
        <f>IF(H158=0,"",'Ark1'!Z6217)</f>
        <v/>
      </c>
      <c r="U158" s="107"/>
      <c r="V158" s="97" t="str">
        <f t="shared" si="17"/>
        <v/>
      </c>
      <c r="W158" s="309" t="str">
        <f>IF(H158=0,"",'Ark1'!T6217)</f>
        <v/>
      </c>
      <c r="X158" s="152" t="str">
        <f>IF(H158=0,"",'Ark1'!V6217)</f>
        <v/>
      </c>
      <c r="Y158" s="54"/>
      <c r="Z158" s="318"/>
      <c r="AB158" s="152"/>
      <c r="AC158" s="317"/>
    </row>
    <row r="159" spans="1:39" x14ac:dyDescent="0.5">
      <c r="A159" s="54"/>
      <c r="B159" s="2">
        <f>+'Ark1'!C6218</f>
        <v>2022</v>
      </c>
      <c r="C159" s="2">
        <f>+'Ark1'!J6218</f>
        <v>155</v>
      </c>
      <c r="D159" s="2" t="s">
        <v>36</v>
      </c>
      <c r="E159" s="2">
        <f>+'Ark1'!D6218</f>
        <v>6</v>
      </c>
      <c r="F159" s="2" t="s">
        <v>518</v>
      </c>
      <c r="G159" s="20">
        <f>+'Ark1'!Q6218</f>
        <v>0</v>
      </c>
      <c r="H159" s="359">
        <f>+'Ark1'!R6218</f>
        <v>0</v>
      </c>
      <c r="I159" s="359" t="str">
        <f>IF(H159=0,"",'Ark1'!S6218)</f>
        <v/>
      </c>
      <c r="J159" s="107"/>
      <c r="K159" s="152" t="str">
        <f>IF(G159=0,"",100*H159/Måned!$G15)</f>
        <v/>
      </c>
      <c r="L159" s="107"/>
      <c r="M159" s="152" t="str">
        <f>+IF(H159=0,"",'Ark1'!AA6218)</f>
        <v/>
      </c>
      <c r="N159" s="152">
        <f>+IF(I159=0,"",'Ark1'!AB6218)</f>
        <v>0</v>
      </c>
      <c r="O159" s="119" t="str">
        <f>IF(H159=0,"",'Ark1'!U6218)</f>
        <v/>
      </c>
      <c r="P159" s="152" t="str">
        <f>IF(H159=0,"",'Ark1'!W6218)</f>
        <v/>
      </c>
      <c r="Q159" s="138"/>
      <c r="R159" s="152" t="str">
        <f>IF(H159=0,"",'Ark1'!X6218)</f>
        <v/>
      </c>
      <c r="S159" s="152" t="str">
        <f>IF(H159=0,"",'Ark1'!Y6218)</f>
        <v/>
      </c>
      <c r="T159" s="152" t="str">
        <f>IF(H159=0,"",'Ark1'!Z6218)</f>
        <v/>
      </c>
      <c r="U159" s="107"/>
      <c r="V159" s="97" t="str">
        <f t="shared" si="17"/>
        <v/>
      </c>
      <c r="W159" s="309" t="str">
        <f>IF(H159=0,"",'Ark1'!T6218)</f>
        <v/>
      </c>
      <c r="X159" s="152" t="str">
        <f>IF(H159=0,"",'Ark1'!V6218)</f>
        <v/>
      </c>
      <c r="Y159" s="54"/>
      <c r="Z159" s="318"/>
      <c r="AB159" s="152"/>
      <c r="AC159" s="317"/>
    </row>
    <row r="160" spans="1:39" x14ac:dyDescent="0.5">
      <c r="A160" s="54"/>
      <c r="B160" s="2">
        <f>+'Ark1'!C6219</f>
        <v>2022</v>
      </c>
      <c r="C160" s="2">
        <f>+'Ark1'!J6219</f>
        <v>155</v>
      </c>
      <c r="D160" s="2" t="s">
        <v>36</v>
      </c>
      <c r="E160" s="2">
        <f>+'Ark1'!D6219</f>
        <v>7</v>
      </c>
      <c r="F160" s="2" t="s">
        <v>519</v>
      </c>
      <c r="G160" s="20">
        <f>+'Ark1'!Q6219</f>
        <v>0</v>
      </c>
      <c r="H160" s="359">
        <f>+'Ark1'!R6219</f>
        <v>0</v>
      </c>
      <c r="I160" s="359" t="str">
        <f>IF(H160=0,"",'Ark1'!S6219)</f>
        <v/>
      </c>
      <c r="J160" s="107"/>
      <c r="K160" s="152" t="str">
        <f>IF(G160=0,"",100*H160/Måned!$G16)</f>
        <v/>
      </c>
      <c r="L160" s="107"/>
      <c r="M160" s="152" t="str">
        <f>+IF(H160=0,"",'Ark1'!AA6219)</f>
        <v/>
      </c>
      <c r="N160" s="152">
        <f>+IF(I160=0,"",'Ark1'!AB6219)</f>
        <v>0</v>
      </c>
      <c r="O160" s="119" t="str">
        <f>IF(H160=0,"",'Ark1'!U6219)</f>
        <v/>
      </c>
      <c r="P160" s="152" t="str">
        <f>IF(H160=0,"",'Ark1'!W6219)</f>
        <v/>
      </c>
      <c r="Q160" s="138"/>
      <c r="R160" s="152" t="str">
        <f>IF(H160=0,"",'Ark1'!X6219)</f>
        <v/>
      </c>
      <c r="S160" s="152" t="str">
        <f>IF(H160=0,"",'Ark1'!Y6219)</f>
        <v/>
      </c>
      <c r="T160" s="152" t="str">
        <f>IF(H160=0,"",'Ark1'!Z6219)</f>
        <v/>
      </c>
      <c r="U160" s="107"/>
      <c r="V160" s="97" t="str">
        <f t="shared" si="17"/>
        <v/>
      </c>
      <c r="W160" s="309" t="str">
        <f>IF(H160=0,"",'Ark1'!T6219)</f>
        <v/>
      </c>
      <c r="X160" s="152" t="str">
        <f>IF(H160=0,"",'Ark1'!V6219)</f>
        <v/>
      </c>
      <c r="Y160" s="54"/>
      <c r="Z160" s="318"/>
      <c r="AB160" s="152"/>
      <c r="AC160" s="317"/>
    </row>
    <row r="161" spans="1:29" x14ac:dyDescent="0.5">
      <c r="A161" s="54"/>
      <c r="B161" s="2">
        <f>+'Ark1'!C6220</f>
        <v>2022</v>
      </c>
      <c r="C161" s="2">
        <f>+'Ark1'!J6220</f>
        <v>155</v>
      </c>
      <c r="D161" s="2" t="s">
        <v>36</v>
      </c>
      <c r="E161" s="2">
        <f>+'Ark1'!D6220</f>
        <v>8</v>
      </c>
      <c r="F161" s="2" t="s">
        <v>520</v>
      </c>
      <c r="G161" s="20">
        <f>+'Ark1'!Q6220</f>
        <v>0</v>
      </c>
      <c r="H161" s="359">
        <f>+'Ark1'!R6220</f>
        <v>0</v>
      </c>
      <c r="I161" s="359" t="str">
        <f>IF(H161=0,"",'Ark1'!S6220)</f>
        <v/>
      </c>
      <c r="J161" s="107"/>
      <c r="K161" s="152" t="str">
        <f>IF(G161=0,"",100*H161/Måned!$G17)</f>
        <v/>
      </c>
      <c r="L161" s="107"/>
      <c r="M161" s="152" t="str">
        <f>+IF(H161=0,"",'Ark1'!AA6220)</f>
        <v/>
      </c>
      <c r="N161" s="152">
        <f>+IF(I161=0,"",'Ark1'!AB6220)</f>
        <v>0</v>
      </c>
      <c r="O161" s="119" t="str">
        <f>IF(H161=0,"",'Ark1'!U6220)</f>
        <v/>
      </c>
      <c r="P161" s="152" t="str">
        <f>IF(H161=0,"",'Ark1'!W6220)</f>
        <v/>
      </c>
      <c r="Q161" s="138"/>
      <c r="R161" s="152" t="str">
        <f>IF(H161=0,"",'Ark1'!X6220)</f>
        <v/>
      </c>
      <c r="S161" s="152" t="str">
        <f>IF(H161=0,"",'Ark1'!Y6220)</f>
        <v/>
      </c>
      <c r="T161" s="152" t="str">
        <f>IF(H161=0,"",'Ark1'!Z6220)</f>
        <v/>
      </c>
      <c r="U161" s="107"/>
      <c r="V161" s="97" t="str">
        <f t="shared" si="17"/>
        <v/>
      </c>
      <c r="W161" s="309" t="str">
        <f>IF(H161=0,"",'Ark1'!T6220)</f>
        <v/>
      </c>
      <c r="X161" s="152" t="str">
        <f>IF(H161=0,"",'Ark1'!V6220)</f>
        <v/>
      </c>
      <c r="Y161" s="54"/>
      <c r="Z161" s="318"/>
      <c r="AB161" s="152"/>
      <c r="AC161" s="317"/>
    </row>
    <row r="162" spans="1:29" x14ac:dyDescent="0.5">
      <c r="A162" s="54"/>
      <c r="B162" s="2">
        <f>+'Ark1'!C6221</f>
        <v>2022</v>
      </c>
      <c r="C162" s="2">
        <f>+'Ark1'!J6221</f>
        <v>155</v>
      </c>
      <c r="D162" s="2" t="s">
        <v>36</v>
      </c>
      <c r="E162" s="2">
        <f>+'Ark1'!D6221</f>
        <v>9</v>
      </c>
      <c r="F162" s="2" t="s">
        <v>521</v>
      </c>
      <c r="G162" s="20">
        <f>+'Ark1'!Q6221</f>
        <v>0</v>
      </c>
      <c r="H162" s="359">
        <f>+'Ark1'!R6221</f>
        <v>0</v>
      </c>
      <c r="I162" s="359" t="str">
        <f>IF(H162=0,"",'Ark1'!S6221)</f>
        <v/>
      </c>
      <c r="J162" s="107"/>
      <c r="K162" s="152" t="str">
        <f>IF(G162=0,"",100*H162/Måned!$G18)</f>
        <v/>
      </c>
      <c r="L162" s="107"/>
      <c r="M162" s="152" t="str">
        <f>+IF(H162=0,"",'Ark1'!AA6221)</f>
        <v/>
      </c>
      <c r="N162" s="152">
        <f>+IF(I162=0,"",'Ark1'!AB6221)</f>
        <v>0</v>
      </c>
      <c r="O162" s="119" t="str">
        <f>IF(H162=0,"",'Ark1'!U6221)</f>
        <v/>
      </c>
      <c r="P162" s="152" t="str">
        <f>IF(H162=0,"",'Ark1'!W6221)</f>
        <v/>
      </c>
      <c r="Q162" s="138"/>
      <c r="R162" s="152" t="str">
        <f>IF(H162=0,"",'Ark1'!X6221)</f>
        <v/>
      </c>
      <c r="S162" s="152" t="str">
        <f>IF(H162=0,"",'Ark1'!Y6221)</f>
        <v/>
      </c>
      <c r="T162" s="152" t="str">
        <f>IF(H162=0,"",'Ark1'!Z6221)</f>
        <v/>
      </c>
      <c r="U162" s="107"/>
      <c r="V162" s="97" t="str">
        <f t="shared" si="17"/>
        <v/>
      </c>
      <c r="W162" s="309" t="str">
        <f>IF(H162=0,"",'Ark1'!T6221)</f>
        <v/>
      </c>
      <c r="X162" s="152" t="str">
        <f>IF(H162=0,"",'Ark1'!V6221)</f>
        <v/>
      </c>
      <c r="Y162" s="54"/>
      <c r="Z162" s="318"/>
      <c r="AB162" s="152"/>
      <c r="AC162" s="317"/>
    </row>
    <row r="163" spans="1:29" x14ac:dyDescent="0.5">
      <c r="A163" s="54"/>
      <c r="B163" s="2">
        <f>+'Ark1'!C6222</f>
        <v>2022</v>
      </c>
      <c r="C163" s="2">
        <f>+'Ark1'!J6222</f>
        <v>155</v>
      </c>
      <c r="D163" s="2" t="s">
        <v>36</v>
      </c>
      <c r="E163" s="2">
        <f>+'Ark1'!D6222</f>
        <v>10</v>
      </c>
      <c r="F163" s="2" t="s">
        <v>522</v>
      </c>
      <c r="G163" s="20">
        <f>+'Ark1'!Q6222</f>
        <v>0</v>
      </c>
      <c r="H163" s="359">
        <f>+'Ark1'!R6222</f>
        <v>0</v>
      </c>
      <c r="I163" s="359" t="str">
        <f>IF(H163=0,"",'Ark1'!S6222)</f>
        <v/>
      </c>
      <c r="J163" s="107"/>
      <c r="K163" s="152" t="str">
        <f>IF(G163=0,"",100*H163/Måned!$G19)</f>
        <v/>
      </c>
      <c r="L163" s="107"/>
      <c r="M163" s="152" t="str">
        <f>+IF(H163=0,"",'Ark1'!AA6222)</f>
        <v/>
      </c>
      <c r="N163" s="152">
        <f>+IF(I163=0,"",'Ark1'!AB6222)</f>
        <v>0</v>
      </c>
      <c r="O163" s="119" t="str">
        <f>IF(H163=0,"",'Ark1'!U6222)</f>
        <v/>
      </c>
      <c r="P163" s="152" t="str">
        <f>IF(H163=0,"",'Ark1'!W6222)</f>
        <v/>
      </c>
      <c r="Q163" s="138"/>
      <c r="R163" s="152" t="str">
        <f>IF(H163=0,"",'Ark1'!X6222)</f>
        <v/>
      </c>
      <c r="S163" s="152" t="str">
        <f>IF(H163=0,"",'Ark1'!Y6222)</f>
        <v/>
      </c>
      <c r="T163" s="152" t="str">
        <f>IF(H163=0,"",'Ark1'!Z6222)</f>
        <v/>
      </c>
      <c r="U163" s="107"/>
      <c r="V163" s="97" t="str">
        <f t="shared" si="17"/>
        <v/>
      </c>
      <c r="W163" s="309" t="str">
        <f>IF(H163=0,"",'Ark1'!T6222)</f>
        <v/>
      </c>
      <c r="X163" s="152" t="str">
        <f>IF(H163=0,"",'Ark1'!V6222)</f>
        <v/>
      </c>
      <c r="Y163" s="54"/>
      <c r="Z163" s="318"/>
      <c r="AB163" s="152"/>
      <c r="AC163" s="317"/>
    </row>
    <row r="164" spans="1:29" x14ac:dyDescent="0.5">
      <c r="A164" s="54"/>
      <c r="B164" s="2">
        <f>+'Ark1'!C6223</f>
        <v>2022</v>
      </c>
      <c r="C164" s="2">
        <f>+'Ark1'!J6223</f>
        <v>155</v>
      </c>
      <c r="D164" s="2" t="s">
        <v>36</v>
      </c>
      <c r="E164" s="2">
        <f>+'Ark1'!D6223</f>
        <v>11</v>
      </c>
      <c r="F164" s="2" t="s">
        <v>523</v>
      </c>
      <c r="G164" s="20">
        <f>+'Ark1'!Q6223</f>
        <v>0</v>
      </c>
      <c r="H164" s="359">
        <f>+'Ark1'!R6223</f>
        <v>0</v>
      </c>
      <c r="I164" s="359" t="str">
        <f>IF(H164=0,"",'Ark1'!S6223)</f>
        <v/>
      </c>
      <c r="J164" s="107"/>
      <c r="K164" s="152" t="str">
        <f>IF(G164=0,"",100*H164/Måned!$G20)</f>
        <v/>
      </c>
      <c r="L164" s="107"/>
      <c r="M164" s="152" t="str">
        <f>+IF(H164=0,"",'Ark1'!AA6223)</f>
        <v/>
      </c>
      <c r="N164" s="152">
        <f>+IF(I164=0,"",'Ark1'!AB6223)</f>
        <v>0</v>
      </c>
      <c r="O164" s="119" t="str">
        <f>IF(H164=0,"",'Ark1'!U6223)</f>
        <v/>
      </c>
      <c r="P164" s="152" t="str">
        <f>IF(H164=0,"",'Ark1'!W6223)</f>
        <v/>
      </c>
      <c r="Q164" s="138"/>
      <c r="R164" s="152" t="str">
        <f>IF(H164=0,"",'Ark1'!X6223)</f>
        <v/>
      </c>
      <c r="S164" s="152" t="str">
        <f>IF(H164=0,"",'Ark1'!Y6223)</f>
        <v/>
      </c>
      <c r="T164" s="152" t="str">
        <f>IF(H164=0,"",'Ark1'!Z6223)</f>
        <v/>
      </c>
      <c r="U164" s="107"/>
      <c r="V164" s="97" t="str">
        <f t="shared" si="17"/>
        <v/>
      </c>
      <c r="W164" s="309" t="str">
        <f>IF(H164=0,"",'Ark1'!T6223)</f>
        <v/>
      </c>
      <c r="X164" s="152" t="str">
        <f>IF(H164=0,"",'Ark1'!V6223)</f>
        <v/>
      </c>
      <c r="Y164" s="54"/>
      <c r="Z164" s="318"/>
      <c r="AB164" s="152"/>
      <c r="AC164" s="317"/>
    </row>
    <row r="165" spans="1:29" ht="17.25" customHeight="1" x14ac:dyDescent="0.5">
      <c r="A165" s="54"/>
      <c r="B165" s="2">
        <f>+'Ark1'!C6224</f>
        <v>2022</v>
      </c>
      <c r="C165" s="2">
        <f>+'Ark1'!J6224</f>
        <v>155</v>
      </c>
      <c r="D165" s="2" t="s">
        <v>36</v>
      </c>
      <c r="E165" s="2">
        <f>+'Ark1'!D6224</f>
        <v>12</v>
      </c>
      <c r="F165" s="2" t="s">
        <v>524</v>
      </c>
      <c r="G165" s="20">
        <f>+'Ark1'!Q6224</f>
        <v>0</v>
      </c>
      <c r="H165" s="359">
        <f>+'Ark1'!R6224</f>
        <v>0</v>
      </c>
      <c r="I165" s="359" t="str">
        <f>IF(H165=0,"",'Ark1'!S6224)</f>
        <v/>
      </c>
      <c r="J165" s="107"/>
      <c r="K165" s="152" t="str">
        <f>IF(G165=0,"",100*H165/Måned!$G21)</f>
        <v/>
      </c>
      <c r="L165" s="107"/>
      <c r="M165" s="152" t="str">
        <f>+IF(H165=0,"",'Ark1'!AA6224)</f>
        <v/>
      </c>
      <c r="N165" s="152">
        <f>+IF(I165=0,"",'Ark1'!AB6224)</f>
        <v>0</v>
      </c>
      <c r="O165" s="119" t="str">
        <f>IF(H165=0,"",'Ark1'!U6224)</f>
        <v/>
      </c>
      <c r="P165" s="152" t="str">
        <f>IF(H165=0,"",'Ark1'!W6224)</f>
        <v/>
      </c>
      <c r="Q165" s="138"/>
      <c r="R165" s="152" t="str">
        <f>IF(H165=0,"",'Ark1'!X6224)</f>
        <v/>
      </c>
      <c r="S165" s="152" t="str">
        <f>IF(H165=0,"",'Ark1'!Y6224)</f>
        <v/>
      </c>
      <c r="T165" s="152" t="str">
        <f>IF(H165=0,"",'Ark1'!Z6224)</f>
        <v/>
      </c>
      <c r="U165" s="107"/>
      <c r="V165" s="97" t="str">
        <f t="shared" si="17"/>
        <v/>
      </c>
      <c r="W165" s="309" t="str">
        <f>IF(H165=0,"",'Ark1'!T6224)</f>
        <v/>
      </c>
      <c r="X165" s="152" t="str">
        <f>IF(H165=0,"",'Ark1'!V6224)</f>
        <v/>
      </c>
      <c r="Y165" s="54"/>
      <c r="Z165" s="318"/>
      <c r="AB165" s="152"/>
      <c r="AC165" s="317"/>
    </row>
    <row r="166" spans="1:29" ht="17.25" customHeight="1" x14ac:dyDescent="0.5">
      <c r="A166" s="54"/>
      <c r="B166" s="54"/>
      <c r="C166" s="54"/>
      <c r="D166" s="54"/>
      <c r="E166" s="54"/>
      <c r="F166" s="54"/>
      <c r="G166" s="54"/>
      <c r="H166" s="340"/>
      <c r="I166" s="340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318"/>
      <c r="AB166" s="152"/>
      <c r="AC166" s="317"/>
    </row>
    <row r="167" spans="1:29" x14ac:dyDescent="0.5">
      <c r="A167" s="54"/>
      <c r="B167" s="2">
        <f>+'Ark1'!C6225</f>
        <v>2022</v>
      </c>
      <c r="C167" s="2">
        <f>+'Ark1'!J6225</f>
        <v>160</v>
      </c>
      <c r="D167" s="2" t="s">
        <v>31</v>
      </c>
      <c r="E167" s="2">
        <f>+'Ark1'!D6225</f>
        <v>1</v>
      </c>
      <c r="F167" s="2" t="s">
        <v>514</v>
      </c>
      <c r="G167" s="20">
        <f>+'Ark1'!Q6225</f>
        <v>2</v>
      </c>
      <c r="H167" s="359">
        <f>+'Ark1'!R6225</f>
        <v>47</v>
      </c>
      <c r="I167" s="359">
        <f>IF(H167=0,"",'Ark1'!S6225)</f>
        <v>46</v>
      </c>
      <c r="J167" s="107"/>
      <c r="K167" s="152">
        <f>IF(G167=0,"",100*H167/Måned!$G10)</f>
        <v>1.5651015651015652</v>
      </c>
      <c r="L167" s="107"/>
      <c r="M167" s="152">
        <f>+IF(H167=0,"",'Ark1'!AA6225)</f>
        <v>1.5651015651015652</v>
      </c>
      <c r="N167" s="152">
        <f>+IF(I167=0,"",'Ark1'!AB6225)</f>
        <v>1.5901620198499691</v>
      </c>
      <c r="O167" s="119">
        <f>IF(H167=0,"",'Ark1'!U6225)</f>
        <v>60.826086956521742</v>
      </c>
      <c r="P167" s="152">
        <f>IF(H167=0,"",'Ark1'!W6225)</f>
        <v>89.182608695652178</v>
      </c>
      <c r="Q167" s="138"/>
      <c r="R167" s="152">
        <f>IF(H167=0,"",'Ark1'!X6225)</f>
        <v>6.7171197356111758</v>
      </c>
      <c r="S167" s="152">
        <f>IF(H167=0,"",'Ark1'!Y6225)</f>
        <v>1.536573656267066</v>
      </c>
      <c r="T167" s="152">
        <f>IF(H167=0,"",'Ark1'!Z6225)</f>
        <v>-10.623638546842669</v>
      </c>
      <c r="U167" s="107"/>
      <c r="V167" s="97">
        <f t="shared" ref="V167" si="18">+(IF(H167=0,"",I167/G167))</f>
        <v>23</v>
      </c>
      <c r="W167" s="309">
        <f>IF(H167=0,"",'Ark1'!T6225)</f>
        <v>16.12765957446809</v>
      </c>
      <c r="X167" s="152">
        <f>IF(H167=0,"",'Ark1'!V6225)</f>
        <v>97.550520514390684</v>
      </c>
      <c r="Y167" s="54"/>
      <c r="Z167" s="318"/>
      <c r="AB167" s="152"/>
      <c r="AC167" s="317"/>
    </row>
    <row r="168" spans="1:29" x14ac:dyDescent="0.5">
      <c r="A168" s="54"/>
      <c r="B168" s="2">
        <f>+'Ark1'!C6226</f>
        <v>2022</v>
      </c>
      <c r="C168" s="2">
        <f>+'Ark1'!J6226</f>
        <v>160</v>
      </c>
      <c r="D168" s="2" t="s">
        <v>31</v>
      </c>
      <c r="E168" s="2">
        <f>+'Ark1'!D6226</f>
        <v>2</v>
      </c>
      <c r="F168" s="2" t="s">
        <v>515</v>
      </c>
      <c r="G168" s="20">
        <f>+'Ark1'!Q6226</f>
        <v>4</v>
      </c>
      <c r="H168" s="359">
        <f>+'Ark1'!R6226</f>
        <v>112</v>
      </c>
      <c r="I168" s="359">
        <f>IF(H168=0,"",'Ark1'!S6226)</f>
        <v>112</v>
      </c>
      <c r="J168" s="107"/>
      <c r="K168" s="152">
        <f>IF(G168=0,"",100*H168/Måned!$G11)</f>
        <v>4.674457429048414</v>
      </c>
      <c r="L168" s="107"/>
      <c r="M168" s="152">
        <f>+IF(H168=0,"",'Ark1'!AA6226)</f>
        <v>4.674457429048414</v>
      </c>
      <c r="N168" s="152">
        <f>+IF(I168=0,"",'Ark1'!AB6226)</f>
        <v>4.6450196666476637</v>
      </c>
      <c r="O168" s="119">
        <f>IF(H168=0,"",'Ark1'!U6226)</f>
        <v>61.625</v>
      </c>
      <c r="P168" s="152">
        <f>IF(H168=0,"",'Ark1'!W6226)</f>
        <v>85.84999999999998</v>
      </c>
      <c r="Q168" s="138"/>
      <c r="R168" s="152">
        <f>IF(H168=0,"",'Ark1'!X6226)</f>
        <v>9.3077444712918815</v>
      </c>
      <c r="S168" s="152">
        <f>IF(H168=0,"",'Ark1'!Y6226)</f>
        <v>2.0050160312861061</v>
      </c>
      <c r="T168" s="152">
        <f>IF(H168=0,"",'Ark1'!Z6226)</f>
        <v>-25.19898188540424</v>
      </c>
      <c r="U168" s="107"/>
      <c r="V168" s="97">
        <f t="shared" ref="V168:V178" si="19">+(IF(H168=0,"",I168/G168))</f>
        <v>28</v>
      </c>
      <c r="W168" s="309">
        <f>IF(H168=0,"",'Ark1'!T6226)</f>
        <v>16.517857142857139</v>
      </c>
      <c r="X168" s="152">
        <f>IF(H168=0,"",'Ark1'!V6226)</f>
        <v>93.011917659804979</v>
      </c>
      <c r="Y168" s="54"/>
      <c r="Z168" s="318"/>
      <c r="AB168" s="152"/>
      <c r="AC168" s="317"/>
    </row>
    <row r="169" spans="1:29" x14ac:dyDescent="0.5">
      <c r="A169" s="54"/>
      <c r="B169" s="2">
        <f>+'Ark1'!C6227</f>
        <v>2022</v>
      </c>
      <c r="C169" s="2">
        <f>+'Ark1'!J6227</f>
        <v>160</v>
      </c>
      <c r="D169" s="2" t="s">
        <v>31</v>
      </c>
      <c r="E169" s="2">
        <f>+'Ark1'!D6227</f>
        <v>3</v>
      </c>
      <c r="F169" s="2" t="s">
        <v>516</v>
      </c>
      <c r="G169" s="20">
        <f>+'Ark1'!Q6227</f>
        <v>3</v>
      </c>
      <c r="H169" s="359">
        <f>+'Ark1'!R6227</f>
        <v>124</v>
      </c>
      <c r="I169" s="359">
        <f>IF(H169=0,"",'Ark1'!S6227)</f>
        <v>124</v>
      </c>
      <c r="J169" s="107"/>
      <c r="K169" s="152">
        <f>IF(G169=0,"",100*H169/Måned!$G12)</f>
        <v>6.1143984220907299</v>
      </c>
      <c r="L169" s="107"/>
      <c r="M169" s="152">
        <f>+IF(H169=0,"",'Ark1'!AA6227)</f>
        <v>6.114398422090729</v>
      </c>
      <c r="N169" s="152">
        <f>+IF(I169=0,"",'Ark1'!AB6227)</f>
        <v>6.0307380879863359</v>
      </c>
      <c r="O169" s="119">
        <f>IF(H169=0,"",'Ark1'!U6227)</f>
        <v>60.782258064516114</v>
      </c>
      <c r="P169" s="152">
        <f>IF(H169=0,"",'Ark1'!W6227)</f>
        <v>83.513709677419371</v>
      </c>
      <c r="Q169" s="138"/>
      <c r="R169" s="152">
        <f>IF(H169=0,"",'Ark1'!X6227)</f>
        <v>8.5323136698596151</v>
      </c>
      <c r="S169" s="152">
        <f>IF(H169=0,"",'Ark1'!Y6227)</f>
        <v>2.2524555914528595</v>
      </c>
      <c r="T169" s="152">
        <f>IF(H169=0,"",'Ark1'!Z6227)</f>
        <v>-28.871047277512307</v>
      </c>
      <c r="U169" s="107"/>
      <c r="V169" s="97">
        <f t="shared" si="19"/>
        <v>41.333333333333336</v>
      </c>
      <c r="W169" s="309">
        <f>IF(H169=0,"",'Ark1'!T6227)</f>
        <v>16.25</v>
      </c>
      <c r="X169" s="152">
        <f>IF(H169=0,"",'Ark1'!V6227)</f>
        <v>90.480725544332969</v>
      </c>
      <c r="Y169" s="54"/>
      <c r="Z169" s="318"/>
      <c r="AB169" s="152"/>
      <c r="AC169" s="317"/>
    </row>
    <row r="170" spans="1:29" x14ac:dyDescent="0.5">
      <c r="A170" s="54"/>
      <c r="B170" s="2">
        <f>+'Ark1'!C6228</f>
        <v>2022</v>
      </c>
      <c r="C170" s="2">
        <f>+'Ark1'!J6228</f>
        <v>160</v>
      </c>
      <c r="D170" s="2" t="s">
        <v>31</v>
      </c>
      <c r="E170" s="2">
        <f>+'Ark1'!D6228</f>
        <v>4</v>
      </c>
      <c r="F170" s="2" t="s">
        <v>517</v>
      </c>
      <c r="G170" s="20">
        <f>+'Ark1'!Q6228</f>
        <v>2</v>
      </c>
      <c r="H170" s="359">
        <f>+'Ark1'!R6228</f>
        <v>18</v>
      </c>
      <c r="I170" s="359">
        <f>IF(H170=0,"",'Ark1'!S6228)</f>
        <v>18</v>
      </c>
      <c r="J170" s="107"/>
      <c r="K170" s="152">
        <f>IF(G170=0,"",100*H170/Måned!$G13)</f>
        <v>0.78947368421052633</v>
      </c>
      <c r="L170" s="107"/>
      <c r="M170" s="152">
        <f>+IF(H170=0,"",'Ark1'!AA6228)</f>
        <v>0.78947368421052644</v>
      </c>
      <c r="N170" s="152">
        <f>+IF(I170=0,"",'Ark1'!AB6228)</f>
        <v>0.80454118338288572</v>
      </c>
      <c r="O170" s="119">
        <f>IF(H170=0,"",'Ark1'!U6228)</f>
        <v>59.5</v>
      </c>
      <c r="P170" s="152">
        <f>IF(H170=0,"",'Ark1'!W6228)</f>
        <v>85.811111111111103</v>
      </c>
      <c r="Q170" s="138"/>
      <c r="R170" s="152">
        <f>IF(H170=0,"",'Ark1'!X6228)</f>
        <v>6.50007597296554</v>
      </c>
      <c r="S170" s="152">
        <f>IF(H170=0,"",'Ark1'!Y6228)</f>
        <v>1.9790570145063195</v>
      </c>
      <c r="T170" s="152">
        <f>IF(H170=0,"",'Ark1'!Z6228)</f>
        <v>-15.633611909255327</v>
      </c>
      <c r="U170" s="107"/>
      <c r="V170" s="97">
        <f t="shared" si="19"/>
        <v>9</v>
      </c>
      <c r="W170" s="309">
        <f>IF(H170=0,"",'Ark1'!T6228)</f>
        <v>15.666666666666663</v>
      </c>
      <c r="X170" s="152">
        <f>IF(H170=0,"",'Ark1'!V6228)</f>
        <v>92.969784519080235</v>
      </c>
      <c r="Y170" s="54"/>
      <c r="Z170" s="318"/>
      <c r="AB170" s="152"/>
      <c r="AC170" s="317"/>
    </row>
    <row r="171" spans="1:29" x14ac:dyDescent="0.5">
      <c r="A171" s="54"/>
      <c r="B171" s="2">
        <f>+'Ark1'!C6229</f>
        <v>2022</v>
      </c>
      <c r="C171" s="2">
        <f>+'Ark1'!J6229</f>
        <v>160</v>
      </c>
      <c r="D171" s="2" t="s">
        <v>31</v>
      </c>
      <c r="E171" s="2">
        <f>+'Ark1'!D6229</f>
        <v>5</v>
      </c>
      <c r="F171" s="2" t="s">
        <v>385</v>
      </c>
      <c r="G171" s="20">
        <f>+'Ark1'!Q6229</f>
        <v>5</v>
      </c>
      <c r="H171" s="359">
        <f>+'Ark1'!R6229</f>
        <v>100</v>
      </c>
      <c r="I171" s="359">
        <f>IF(H171=0,"",'Ark1'!S6229)</f>
        <v>100</v>
      </c>
      <c r="J171" s="107"/>
      <c r="K171" s="152">
        <f>IF(G171=0,"",100*H171/Måned!$G14)</f>
        <v>4.0355125100887816</v>
      </c>
      <c r="L171" s="107"/>
      <c r="M171" s="152">
        <f>+IF(H171=0,"",'Ark1'!AA6229)</f>
        <v>4.0355125100887825</v>
      </c>
      <c r="N171" s="152">
        <f>+IF(I171=0,"",'Ark1'!AB6229)</f>
        <v>4.0041744352118442</v>
      </c>
      <c r="O171" s="119">
        <f>IF(H171=0,"",'Ark1'!U6229)</f>
        <v>61.02</v>
      </c>
      <c r="P171" s="152">
        <f>IF(H171=0,"",'Ark1'!W6229)</f>
        <v>86.099000000000004</v>
      </c>
      <c r="Q171" s="138"/>
      <c r="R171" s="152">
        <f>IF(H171=0,"",'Ark1'!X6229)</f>
        <v>5.8571750016540225</v>
      </c>
      <c r="S171" s="152">
        <f>IF(H171=0,"",'Ark1'!Y6229)</f>
        <v>1.9696700231256072</v>
      </c>
      <c r="T171" s="152">
        <f>IF(H171=0,"",'Ark1'!Z6229)</f>
        <v>-13.175169101513752</v>
      </c>
      <c r="U171" s="107"/>
      <c r="V171" s="97">
        <f t="shared" si="19"/>
        <v>20</v>
      </c>
      <c r="W171" s="309">
        <f>IF(H171=0,"",'Ark1'!T6229)</f>
        <v>16.370000000000005</v>
      </c>
      <c r="X171" s="152">
        <f>IF(H171=0,"",'Ark1'!V6229)</f>
        <v>93.281690140845029</v>
      </c>
      <c r="Y171" s="54"/>
      <c r="Z171" s="318"/>
      <c r="AB171" s="152"/>
      <c r="AC171" s="317"/>
    </row>
    <row r="172" spans="1:29" x14ac:dyDescent="0.5">
      <c r="A172" s="54"/>
      <c r="B172" s="2">
        <f>+'Ark1'!C6230</f>
        <v>2022</v>
      </c>
      <c r="C172" s="2">
        <f>+'Ark1'!J6230</f>
        <v>160</v>
      </c>
      <c r="D172" s="2" t="s">
        <v>31</v>
      </c>
      <c r="E172" s="2">
        <f>+'Ark1'!D6230</f>
        <v>6</v>
      </c>
      <c r="F172" s="2" t="s">
        <v>518</v>
      </c>
      <c r="G172" s="20">
        <f>+'Ark1'!Q6230</f>
        <v>3</v>
      </c>
      <c r="H172" s="359">
        <f>+'Ark1'!R6230</f>
        <v>18</v>
      </c>
      <c r="I172" s="359">
        <f>IF(H172=0,"",'Ark1'!S6230)</f>
        <v>18</v>
      </c>
      <c r="J172" s="107"/>
      <c r="K172" s="152">
        <f>IF(G172=0,"",100*H172/Måned!$G15)</f>
        <v>1.0915706488781078</v>
      </c>
      <c r="L172" s="107"/>
      <c r="M172" s="152">
        <f>+IF(H172=0,"",'Ark1'!AA6230)</f>
        <v>1.0915706488781078</v>
      </c>
      <c r="N172" s="152">
        <f>+IF(I172=0,"",'Ark1'!AB6230)</f>
        <v>0.9882521962930978</v>
      </c>
      <c r="O172" s="119">
        <f>IF(H172=0,"",'Ark1'!U6230)</f>
        <v>61.33333333333335</v>
      </c>
      <c r="P172" s="152">
        <f>IF(H172=0,"",'Ark1'!W6230)</f>
        <v>77.500000000000014</v>
      </c>
      <c r="Q172" s="138"/>
      <c r="R172" s="152">
        <f>IF(H172=0,"",'Ark1'!X6230)</f>
        <v>16.057846818438755</v>
      </c>
      <c r="S172" s="152">
        <f>IF(H172=0,"",'Ark1'!Y6230)</f>
        <v>2.309401076758328</v>
      </c>
      <c r="T172" s="152">
        <f>IF(H172=0,"",'Ark1'!Z6230)</f>
        <v>-53.676925002675318</v>
      </c>
      <c r="U172" s="107"/>
      <c r="V172" s="97">
        <f t="shared" si="19"/>
        <v>6</v>
      </c>
      <c r="W172" s="309">
        <f>IF(H172=0,"",'Ark1'!T6230)</f>
        <v>16.333333333333332</v>
      </c>
      <c r="X172" s="152">
        <f>IF(H172=0,"",'Ark1'!V6230)</f>
        <v>83.965330444203715</v>
      </c>
      <c r="Y172" s="54"/>
      <c r="Z172" s="318"/>
      <c r="AB172" s="152"/>
      <c r="AC172" s="317"/>
    </row>
    <row r="173" spans="1:29" x14ac:dyDescent="0.5">
      <c r="A173" s="54"/>
      <c r="B173" s="2">
        <f>+'Ark1'!C6231</f>
        <v>2022</v>
      </c>
      <c r="C173" s="2">
        <f>+'Ark1'!J6231</f>
        <v>160</v>
      </c>
      <c r="D173" s="2" t="s">
        <v>31</v>
      </c>
      <c r="E173" s="2">
        <f>+'Ark1'!D6231</f>
        <v>7</v>
      </c>
      <c r="F173" s="2" t="s">
        <v>519</v>
      </c>
      <c r="G173" s="20">
        <f>+'Ark1'!Q6231</f>
        <v>3</v>
      </c>
      <c r="H173" s="359">
        <f>+'Ark1'!R6231</f>
        <v>93</v>
      </c>
      <c r="I173" s="359">
        <f>IF(H173=0,"",'Ark1'!S6231)</f>
        <v>93</v>
      </c>
      <c r="J173" s="107"/>
      <c r="K173" s="152">
        <f>IF(G173=0,"",100*H173/Måned!$G16)</f>
        <v>4.1854185418541858</v>
      </c>
      <c r="L173" s="107"/>
      <c r="M173" s="152">
        <f>+IF(H173=0,"",'Ark1'!AA6231)</f>
        <v>4.1854185418541876</v>
      </c>
      <c r="N173" s="152">
        <f>+IF(I173=0,"",'Ark1'!AB6231)</f>
        <v>4.3690032585064023</v>
      </c>
      <c r="O173" s="119">
        <f>IF(H173=0,"",'Ark1'!U6231)</f>
        <v>61.462365591397848</v>
      </c>
      <c r="P173" s="152">
        <f>IF(H173=0,"",'Ark1'!W6231)</f>
        <v>88.377419354838736</v>
      </c>
      <c r="Q173" s="138"/>
      <c r="R173" s="152">
        <f>IF(H173=0,"",'Ark1'!X6231)</f>
        <v>11.74641678635504</v>
      </c>
      <c r="S173" s="152">
        <f>IF(H173=0,"",'Ark1'!Y6231)</f>
        <v>2.0243631138905473</v>
      </c>
      <c r="T173" s="152">
        <f>IF(H173=0,"",'Ark1'!Z6231)</f>
        <v>-26.63092145962047</v>
      </c>
      <c r="U173" s="107"/>
      <c r="V173" s="97">
        <f t="shared" si="19"/>
        <v>31</v>
      </c>
      <c r="W173" s="309">
        <f>IF(H173=0,"",'Ark1'!T6231)</f>
        <v>16.41935483870968</v>
      </c>
      <c r="X173" s="152">
        <f>IF(H173=0,"",'Ark1'!V6231)</f>
        <v>95.750183483032174</v>
      </c>
      <c r="Y173" s="54"/>
      <c r="Z173" s="318"/>
      <c r="AB173" s="152"/>
      <c r="AC173" s="317"/>
    </row>
    <row r="174" spans="1:29" x14ac:dyDescent="0.5">
      <c r="A174" s="54"/>
      <c r="B174" s="2">
        <f>+'Ark1'!C6232</f>
        <v>2022</v>
      </c>
      <c r="C174" s="2">
        <f>+'Ark1'!J6232</f>
        <v>160</v>
      </c>
      <c r="D174" s="2" t="s">
        <v>31</v>
      </c>
      <c r="E174" s="2">
        <f>+'Ark1'!D6232</f>
        <v>8</v>
      </c>
      <c r="F174" s="2" t="s">
        <v>520</v>
      </c>
      <c r="G174" s="20">
        <f>+'Ark1'!Q6232</f>
        <v>3</v>
      </c>
      <c r="H174" s="359">
        <f>+'Ark1'!R6232</f>
        <v>119</v>
      </c>
      <c r="I174" s="359">
        <f>IF(H174=0,"",'Ark1'!S6232)</f>
        <v>119</v>
      </c>
      <c r="J174" s="107"/>
      <c r="K174" s="152">
        <f>IF(G174=0,"",100*H174/Måned!$G17)</f>
        <v>4.2108987968860578</v>
      </c>
      <c r="L174" s="107"/>
      <c r="M174" s="152">
        <f>+IF(H174=0,"",'Ark1'!AA6232)</f>
        <v>4.2108987968860569</v>
      </c>
      <c r="N174" s="152">
        <f>+IF(I174=0,"",'Ark1'!AB6232)</f>
        <v>4.1973020667955723</v>
      </c>
      <c r="O174" s="119">
        <f>IF(H174=0,"",'Ark1'!U6232)</f>
        <v>60.966386554621842</v>
      </c>
      <c r="P174" s="152">
        <f>IF(H174=0,"",'Ark1'!W6232)</f>
        <v>85.644537815126014</v>
      </c>
      <c r="Q174" s="138"/>
      <c r="R174" s="152">
        <f>IF(H174=0,"",'Ark1'!X6232)</f>
        <v>9.0224435144400701</v>
      </c>
      <c r="S174" s="152">
        <f>IF(H174=0,"",'Ark1'!Y6232)</f>
        <v>2.1101307184377687</v>
      </c>
      <c r="T174" s="152">
        <f>IF(H174=0,"",'Ark1'!Z6232)</f>
        <v>-15.056673872611524</v>
      </c>
      <c r="U174" s="107"/>
      <c r="V174" s="97">
        <f t="shared" si="19"/>
        <v>39.666666666666664</v>
      </c>
      <c r="W174" s="309">
        <f>IF(H174=0,"",'Ark1'!T6232)</f>
        <v>16.394957983193276</v>
      </c>
      <c r="X174" s="152">
        <f>IF(H174=0,"",'Ark1'!V6232)</f>
        <v>92.789315075976177</v>
      </c>
      <c r="Y174" s="54"/>
      <c r="Z174" s="318"/>
      <c r="AB174" s="152"/>
      <c r="AC174" s="317"/>
    </row>
    <row r="175" spans="1:29" x14ac:dyDescent="0.5">
      <c r="A175" s="54"/>
      <c r="B175" s="2">
        <f>+'Ark1'!C6233</f>
        <v>2022</v>
      </c>
      <c r="C175" s="2">
        <f>+'Ark1'!J6233</f>
        <v>160</v>
      </c>
      <c r="D175" s="2" t="s">
        <v>31</v>
      </c>
      <c r="E175" s="2">
        <f>+'Ark1'!D6233</f>
        <v>9</v>
      </c>
      <c r="F175" s="2" t="s">
        <v>521</v>
      </c>
      <c r="G175" s="20">
        <f>+'Ark1'!Q6233</f>
        <v>3</v>
      </c>
      <c r="H175" s="359">
        <f>+'Ark1'!R6233</f>
        <v>82</v>
      </c>
      <c r="I175" s="359">
        <f>IF(H175=0,"",'Ark1'!S6233)</f>
        <v>82</v>
      </c>
      <c r="J175" s="107"/>
      <c r="K175" s="152">
        <f>IF(G175=0,"",100*H175/Måned!$G18)</f>
        <v>3.0815482901164977</v>
      </c>
      <c r="L175" s="107"/>
      <c r="M175" s="152">
        <f>+IF(H175=0,"",'Ark1'!AA6233)</f>
        <v>3.0815482901164981</v>
      </c>
      <c r="N175" s="152">
        <f>+IF(I175=0,"",'Ark1'!AB6233)</f>
        <v>3.2368019422551413</v>
      </c>
      <c r="O175" s="119">
        <f>IF(H175=0,"",'Ark1'!U6233)</f>
        <v>60.487804878048792</v>
      </c>
      <c r="P175" s="152">
        <f>IF(H175=0,"",'Ark1'!W6233)</f>
        <v>90.756097560975618</v>
      </c>
      <c r="Q175" s="138"/>
      <c r="R175" s="152">
        <f>IF(H175=0,"",'Ark1'!X6233)</f>
        <v>12.301924275028147</v>
      </c>
      <c r="S175" s="152">
        <f>IF(H175=0,"",'Ark1'!Y6233)</f>
        <v>2.5482844656799126</v>
      </c>
      <c r="T175" s="152">
        <f>IF(H175=0,"",'Ark1'!Z6233)</f>
        <v>-25.151460665881597</v>
      </c>
      <c r="U175" s="107"/>
      <c r="V175" s="97">
        <f t="shared" si="19"/>
        <v>27.333333333333332</v>
      </c>
      <c r="W175" s="309">
        <f>IF(H175=0,"",'Ark1'!T6233)</f>
        <v>15.865853658536581</v>
      </c>
      <c r="X175" s="152">
        <f>IF(H175=0,"",'Ark1'!V6233)</f>
        <v>98.327299632692998</v>
      </c>
      <c r="Y175" s="54"/>
      <c r="Z175" s="318"/>
      <c r="AB175" s="152"/>
      <c r="AC175" s="317"/>
    </row>
    <row r="176" spans="1:29" x14ac:dyDescent="0.5">
      <c r="A176" s="54"/>
      <c r="B176" s="2">
        <f>+'Ark1'!C6234</f>
        <v>2022</v>
      </c>
      <c r="C176" s="2">
        <f>+'Ark1'!J6234</f>
        <v>160</v>
      </c>
      <c r="D176" s="2" t="s">
        <v>31</v>
      </c>
      <c r="E176" s="2">
        <f>+'Ark1'!D6234</f>
        <v>10</v>
      </c>
      <c r="F176" s="2" t="s">
        <v>522</v>
      </c>
      <c r="G176" s="20">
        <f>+'Ark1'!Q6234</f>
        <v>4</v>
      </c>
      <c r="H176" s="359">
        <f>+'Ark1'!R6234</f>
        <v>152</v>
      </c>
      <c r="I176" s="359">
        <f>IF(H176=0,"",'Ark1'!S6234)</f>
        <v>152</v>
      </c>
      <c r="J176" s="107"/>
      <c r="K176" s="152">
        <f>IF(G176=0,"",100*H176/Måned!$G19)</f>
        <v>6.7346034559149315</v>
      </c>
      <c r="L176" s="107"/>
      <c r="M176" s="152">
        <f>+IF(H176=0,"",'Ark1'!AA6234)</f>
        <v>6.7346034559149315</v>
      </c>
      <c r="N176" s="152">
        <f>+IF(I176=0,"",'Ark1'!AB6234)</f>
        <v>6.8638169743159683</v>
      </c>
      <c r="O176" s="119">
        <f>IF(H176=0,"",'Ark1'!U6234)</f>
        <v>60.84210526315789</v>
      </c>
      <c r="P176" s="152">
        <f>IF(H176=0,"",'Ark1'!W6234)</f>
        <v>89.337499999999977</v>
      </c>
      <c r="Q176" s="138"/>
      <c r="R176" s="152">
        <f>IF(H176=0,"",'Ark1'!X6234)</f>
        <v>7.9470021863595743</v>
      </c>
      <c r="S176" s="152">
        <f>IF(H176=0,"",'Ark1'!Y6234)</f>
        <v>2.0966930828464392</v>
      </c>
      <c r="T176" s="152">
        <f>IF(H176=0,"",'Ark1'!Z6234)</f>
        <v>-9.3813351920553121</v>
      </c>
      <c r="U176" s="107"/>
      <c r="V176" s="97">
        <f t="shared" si="19"/>
        <v>38</v>
      </c>
      <c r="W176" s="309">
        <f>IF(H176=0,"",'Ark1'!T6234)</f>
        <v>16.210526315789473</v>
      </c>
      <c r="X176" s="152">
        <f>IF(H176=0,"",'Ark1'!V6234)</f>
        <v>96.790357529794179</v>
      </c>
      <c r="Y176" s="54"/>
      <c r="Z176" s="318"/>
      <c r="AB176" s="152"/>
      <c r="AC176" s="317"/>
    </row>
    <row r="177" spans="1:41" x14ac:dyDescent="0.5">
      <c r="A177" s="54"/>
      <c r="B177" s="2">
        <f>+'Ark1'!C6235</f>
        <v>2022</v>
      </c>
      <c r="C177" s="2">
        <f>+'Ark1'!J6235</f>
        <v>160</v>
      </c>
      <c r="D177" s="2" t="s">
        <v>31</v>
      </c>
      <c r="E177" s="2">
        <f>+'Ark1'!D6235</f>
        <v>11</v>
      </c>
      <c r="F177" s="2" t="s">
        <v>523</v>
      </c>
      <c r="G177" s="20">
        <f>+'Ark1'!Q6235</f>
        <v>4</v>
      </c>
      <c r="H177" s="359">
        <f>+'Ark1'!R6235</f>
        <v>57</v>
      </c>
      <c r="I177" s="359">
        <f>IF(H177=0,"",'Ark1'!S6235)</f>
        <v>57</v>
      </c>
      <c r="J177" s="107"/>
      <c r="K177" s="152">
        <f>IF(G177=0,"",100*H177/Måned!$G20)</f>
        <v>2.1501320256506977</v>
      </c>
      <c r="L177" s="107"/>
      <c r="M177" s="152">
        <f>+IF(H177=0,"",'Ark1'!AA6235)</f>
        <v>2.1501320256506986</v>
      </c>
      <c r="N177" s="152">
        <f>+IF(I177=0,"",'Ark1'!AB6235)</f>
        <v>2.0786165942898727</v>
      </c>
      <c r="O177" s="119">
        <f>IF(H177=0,"",'Ark1'!U6235)</f>
        <v>61.17543859649124</v>
      </c>
      <c r="P177" s="152">
        <f>IF(H177=0,"",'Ark1'!W6235)</f>
        <v>83.37017543859649</v>
      </c>
      <c r="Q177" s="138"/>
      <c r="R177" s="152">
        <f>IF(H177=0,"",'Ark1'!X6235)</f>
        <v>12.027438876757538</v>
      </c>
      <c r="S177" s="152">
        <f>IF(H177=0,"",'Ark1'!Y6235)</f>
        <v>1.8649378618833912</v>
      </c>
      <c r="T177" s="152">
        <f>IF(H177=0,"",'Ark1'!Z6235)</f>
        <v>-26.264587268125918</v>
      </c>
      <c r="U177" s="107"/>
      <c r="V177" s="97">
        <f t="shared" si="19"/>
        <v>14.25</v>
      </c>
      <c r="W177" s="309">
        <f>IF(H177=0,"",'Ark1'!T6235)</f>
        <v>16.263157894736842</v>
      </c>
      <c r="X177" s="152">
        <f>IF(H177=0,"",'Ark1'!V6235)</f>
        <v>90.325217159909513</v>
      </c>
      <c r="Y177" s="54"/>
      <c r="Z177" s="318"/>
      <c r="AB177" s="152"/>
      <c r="AC177" s="317"/>
    </row>
    <row r="178" spans="1:41" x14ac:dyDescent="0.5">
      <c r="A178" s="54"/>
      <c r="B178" s="2">
        <f>+'Ark1'!C6236</f>
        <v>2022</v>
      </c>
      <c r="C178" s="2">
        <f>+'Ark1'!J6236</f>
        <v>160</v>
      </c>
      <c r="D178" s="2" t="s">
        <v>31</v>
      </c>
      <c r="E178" s="2">
        <f>+'Ark1'!D6236</f>
        <v>12</v>
      </c>
      <c r="F178" s="2" t="s">
        <v>524</v>
      </c>
      <c r="G178" s="20">
        <f>+'Ark1'!Q6236</f>
        <v>3</v>
      </c>
      <c r="H178" s="359">
        <f>+'Ark1'!R6236</f>
        <v>186</v>
      </c>
      <c r="I178" s="359">
        <f>IF(H178=0,"",'Ark1'!S6236)</f>
        <v>186</v>
      </c>
      <c r="J178" s="107"/>
      <c r="K178" s="152">
        <f>IF(G178=0,"",100*H178/Måned!$G21)</f>
        <v>7.9014443500424809</v>
      </c>
      <c r="L178" s="107"/>
      <c r="M178" s="152">
        <f>+IF(H178=0,"",'Ark1'!AA6236)</f>
        <v>7.9014443500424818</v>
      </c>
      <c r="N178" s="152">
        <f>+IF(I178=0,"",'Ark1'!AB6236)</f>
        <v>8.1783495182880888</v>
      </c>
      <c r="O178" s="119">
        <f>IF(H178=0,"",'Ark1'!U6236)</f>
        <v>60.526881720430097</v>
      </c>
      <c r="P178" s="152">
        <f>IF(H178=0,"",'Ark1'!W6236)</f>
        <v>87.097311827957014</v>
      </c>
      <c r="Q178" s="138"/>
      <c r="R178" s="152">
        <f>IF(H178=0,"",'Ark1'!X6236)</f>
        <v>9.0318399320776184</v>
      </c>
      <c r="S178" s="152">
        <f>IF(H178=0,"",'Ark1'!Y6236)</f>
        <v>2.0639840264109206</v>
      </c>
      <c r="T178" s="152">
        <f>IF(H178=0,"",'Ark1'!Z6236)</f>
        <v>-32.126613563349949</v>
      </c>
      <c r="U178" s="107"/>
      <c r="V178" s="97">
        <f t="shared" si="19"/>
        <v>62</v>
      </c>
      <c r="W178" s="309">
        <f>IF(H178=0,"",'Ark1'!T6236)</f>
        <v>16.177419354838715</v>
      </c>
      <c r="X178" s="152">
        <f>IF(H178=0,"",'Ark1'!V6236)</f>
        <v>94.363284754016235</v>
      </c>
      <c r="Y178" s="54"/>
      <c r="Z178" s="318"/>
      <c r="AB178" s="152"/>
      <c r="AC178" s="317"/>
    </row>
    <row r="179" spans="1:41" x14ac:dyDescent="0.5">
      <c r="A179" s="54"/>
      <c r="B179" s="54"/>
      <c r="C179" s="54"/>
      <c r="D179" s="54"/>
      <c r="E179" s="54"/>
      <c r="F179" s="54"/>
      <c r="G179" s="54"/>
      <c r="H179" s="340"/>
      <c r="I179" s="340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318"/>
      <c r="AB179" s="152"/>
      <c r="AC179" s="317"/>
    </row>
    <row r="180" spans="1:41" x14ac:dyDescent="0.5">
      <c r="A180" s="54"/>
      <c r="B180" s="2">
        <f>+'Ark1'!C6237</f>
        <v>2022</v>
      </c>
      <c r="C180" s="2">
        <f>+'Ark1'!J6237</f>
        <v>171</v>
      </c>
      <c r="D180" s="2" t="s">
        <v>583</v>
      </c>
      <c r="E180" s="2">
        <f>+'Ark1'!D6237</f>
        <v>1</v>
      </c>
      <c r="F180" s="2" t="s">
        <v>514</v>
      </c>
      <c r="G180" s="20">
        <f>+'Ark1'!Q6237</f>
        <v>2</v>
      </c>
      <c r="H180" s="359">
        <f>+'Ark1'!R6237</f>
        <v>9</v>
      </c>
      <c r="I180" s="359">
        <f>IF(H180=0,"",'Ark1'!S6237)</f>
        <v>9</v>
      </c>
      <c r="J180" s="107"/>
      <c r="K180" s="152">
        <f>IF(G180=0,"",100*H180/Måned!$G10)</f>
        <v>0.29970029970029971</v>
      </c>
      <c r="L180" s="107"/>
      <c r="M180" s="152">
        <f>+IF(H180=0,"",'Ark1'!AA6237)</f>
        <v>0.29970029970029977</v>
      </c>
      <c r="N180" s="152">
        <f>+IF(I180=0,"",'Ark1'!AB6237)</f>
        <v>0.27625499013920463</v>
      </c>
      <c r="O180" s="119">
        <f>IF(H180=0,"",'Ark1'!U6237)</f>
        <v>61.222222222222221</v>
      </c>
      <c r="P180" s="152">
        <f>IF(H180=0,"",'Ark1'!W6237)</f>
        <v>79.188888888888897</v>
      </c>
      <c r="Q180" s="138"/>
      <c r="R180" s="152">
        <f>IF(H180=0,"",'Ark1'!X6237)</f>
        <v>10.902191873853608</v>
      </c>
      <c r="S180" s="152">
        <f>IF(H180=0,"",'Ark1'!Y6237)</f>
        <v>2.6988795114424544</v>
      </c>
      <c r="T180" s="152">
        <f>IF(H180=0,"",'Ark1'!Z6237)</f>
        <v>36.147057119425504</v>
      </c>
      <c r="U180" s="107"/>
      <c r="V180" s="97">
        <f t="shared" ref="V180" si="20">+(IF(H180=0,"",I180/G180))</f>
        <v>4.5</v>
      </c>
      <c r="W180" s="309">
        <f>IF(H180=0,"",'Ark1'!T6237)</f>
        <v>16.333333333333332</v>
      </c>
      <c r="X180" s="152">
        <f>IF(H180=0,"",'Ark1'!V6237)</f>
        <v>85.795112555675914</v>
      </c>
      <c r="Y180" s="54"/>
      <c r="Z180" s="318"/>
      <c r="AB180" s="152"/>
      <c r="AC180" s="317"/>
    </row>
    <row r="181" spans="1:41" x14ac:dyDescent="0.5">
      <c r="A181" s="54"/>
      <c r="B181" s="2">
        <f>+'Ark1'!C6238</f>
        <v>2022</v>
      </c>
      <c r="C181" s="2">
        <f>+'Ark1'!J6238</f>
        <v>171</v>
      </c>
      <c r="D181" s="2" t="s">
        <v>583</v>
      </c>
      <c r="E181" s="2">
        <f>+'Ark1'!D6238</f>
        <v>2</v>
      </c>
      <c r="F181" s="2" t="s">
        <v>515</v>
      </c>
      <c r="G181" s="20">
        <f>+'Ark1'!Q6238</f>
        <v>3</v>
      </c>
      <c r="H181" s="359">
        <f>+'Ark1'!R6238</f>
        <v>10</v>
      </c>
      <c r="I181" s="359">
        <f>IF(H181=0,"",'Ark1'!S6238)</f>
        <v>10</v>
      </c>
      <c r="J181" s="107"/>
      <c r="K181" s="152">
        <f>IF(G181=0,"",100*H181/Måned!$G11)</f>
        <v>0.41736227045075125</v>
      </c>
      <c r="L181" s="107"/>
      <c r="M181" s="152">
        <f>+IF(H181=0,"",'Ark1'!AA6238)</f>
        <v>0.4173622704507513</v>
      </c>
      <c r="N181" s="152">
        <f>+IF(I181=0,"",'Ark1'!AB6238)</f>
        <v>0.40458898107344837</v>
      </c>
      <c r="O181" s="119">
        <f>IF(H181=0,"",'Ark1'!U6238)</f>
        <v>62.7</v>
      </c>
      <c r="P181" s="152">
        <f>IF(H181=0,"",'Ark1'!W6238)</f>
        <v>83.750000000000014</v>
      </c>
      <c r="Q181" s="138"/>
      <c r="R181" s="152">
        <f>IF(H181=0,"",'Ark1'!X6238)</f>
        <v>17.501728486066643</v>
      </c>
      <c r="S181" s="152">
        <f>IF(H181=0,"",'Ark1'!Y6238)</f>
        <v>1.9519221295942764</v>
      </c>
      <c r="T181" s="152">
        <f>IF(H181=0,"",'Ark1'!Z6238)</f>
        <v>29.989452197597707</v>
      </c>
      <c r="U181" s="107"/>
      <c r="V181" s="97">
        <f t="shared" ref="V181:V191" si="21">+(IF(H181=0,"",I181/G181))</f>
        <v>3.3333333333333335</v>
      </c>
      <c r="W181" s="309">
        <f>IF(H181=0,"",'Ark1'!T6238)</f>
        <v>16.7</v>
      </c>
      <c r="X181" s="152">
        <f>IF(H181=0,"",'Ark1'!V6238)</f>
        <v>90.736728060671695</v>
      </c>
      <c r="Y181" s="54"/>
      <c r="Z181" s="318"/>
      <c r="AB181" s="152"/>
      <c r="AC181" s="317"/>
    </row>
    <row r="182" spans="1:41" s="320" customFormat="1" x14ac:dyDescent="0.5">
      <c r="A182" s="54"/>
      <c r="B182" s="2">
        <f>+'Ark1'!C6239</f>
        <v>2022</v>
      </c>
      <c r="C182" s="2">
        <f>+'Ark1'!J6239</f>
        <v>171</v>
      </c>
      <c r="D182" s="2" t="s">
        <v>583</v>
      </c>
      <c r="E182" s="2">
        <f>+'Ark1'!D6239</f>
        <v>3</v>
      </c>
      <c r="F182" s="2" t="s">
        <v>516</v>
      </c>
      <c r="G182" s="20">
        <f>+'Ark1'!Q6239</f>
        <v>3</v>
      </c>
      <c r="H182" s="359">
        <f>+'Ark1'!R6239</f>
        <v>6</v>
      </c>
      <c r="I182" s="359">
        <f>IF(H182=0,"",'Ark1'!S6239)</f>
        <v>6</v>
      </c>
      <c r="J182" s="107"/>
      <c r="K182" s="152">
        <f>IF(G182=0,"",100*H182/Måned!$G12)</f>
        <v>0.29585798816568049</v>
      </c>
      <c r="L182" s="107"/>
      <c r="M182" s="152">
        <f>+IF(H182=0,"",'Ark1'!AA6239)</f>
        <v>0.29585798816568054</v>
      </c>
      <c r="N182" s="152">
        <f>+IF(I182=0,"",'Ark1'!AB6239)</f>
        <v>0.31837582323765001</v>
      </c>
      <c r="O182" s="119">
        <f>IF(H182=0,"",'Ark1'!U6239)</f>
        <v>62.66666666666665</v>
      </c>
      <c r="P182" s="152">
        <f>IF(H182=0,"",'Ark1'!W6239)</f>
        <v>91.116666666666688</v>
      </c>
      <c r="Q182" s="138"/>
      <c r="R182" s="152">
        <f>IF(H182=0,"",'Ark1'!X6239)</f>
        <v>7.4519385993771747</v>
      </c>
      <c r="S182" s="152">
        <f>IF(H182=0,"",'Ark1'!Y6239)</f>
        <v>1.5986105077710331</v>
      </c>
      <c r="T182" s="152">
        <f>IF(H182=0,"",'Ark1'!Z6239)</f>
        <v>-54.796577036019215</v>
      </c>
      <c r="U182" s="107"/>
      <c r="V182" s="97">
        <f t="shared" si="21"/>
        <v>2</v>
      </c>
      <c r="W182" s="309">
        <f>IF(H182=0,"",'Ark1'!T6239)</f>
        <v>17</v>
      </c>
      <c r="X182" s="152">
        <f>IF(H182=0,"",'Ark1'!V6239)</f>
        <v>98.717948717948772</v>
      </c>
      <c r="Y182" s="54"/>
      <c r="Z182" s="318"/>
      <c r="AA182" s="125"/>
      <c r="AB182" s="152"/>
      <c r="AC182" s="317"/>
      <c r="AD182" s="1"/>
      <c r="AE182" s="1"/>
      <c r="AF182" s="1"/>
      <c r="AG182" s="1"/>
      <c r="AH182" s="1"/>
      <c r="AI182" s="1"/>
      <c r="AJ182" s="11"/>
      <c r="AK182"/>
      <c r="AL182"/>
      <c r="AM182"/>
      <c r="AN182"/>
      <c r="AO182"/>
    </row>
    <row r="183" spans="1:41" s="320" customFormat="1" x14ac:dyDescent="0.5">
      <c r="A183" s="54"/>
      <c r="B183" s="2">
        <f>+'Ark1'!C6240</f>
        <v>2022</v>
      </c>
      <c r="C183" s="2">
        <f>+'Ark1'!J6240</f>
        <v>171</v>
      </c>
      <c r="D183" s="2" t="s">
        <v>583</v>
      </c>
      <c r="E183" s="2">
        <f>+'Ark1'!D6240</f>
        <v>4</v>
      </c>
      <c r="F183" s="2" t="s">
        <v>517</v>
      </c>
      <c r="G183" s="20">
        <f>+'Ark1'!Q6240</f>
        <v>2</v>
      </c>
      <c r="H183" s="359">
        <f>+'Ark1'!R6240</f>
        <v>3</v>
      </c>
      <c r="I183" s="359">
        <f>IF(H183=0,"",'Ark1'!S6240)</f>
        <v>3</v>
      </c>
      <c r="J183" s="107"/>
      <c r="K183" s="152">
        <f>IF(G183=0,"",100*H183/Måned!$G13)</f>
        <v>0.13157894736842105</v>
      </c>
      <c r="L183" s="107"/>
      <c r="M183" s="152">
        <f>+IF(H183=0,"",'Ark1'!AA6240)</f>
        <v>0.13157894736842102</v>
      </c>
      <c r="N183" s="152">
        <f>+IF(I183=0,"",'Ark1'!AB6240)</f>
        <v>0.11599852488629329</v>
      </c>
      <c r="O183" s="119">
        <f>IF(H183=0,"",'Ark1'!U6240)</f>
        <v>63.33333333333335</v>
      </c>
      <c r="P183" s="152">
        <f>IF(H183=0,"",'Ark1'!W6240)</f>
        <v>74.233333333333348</v>
      </c>
      <c r="Q183" s="138"/>
      <c r="R183" s="152">
        <f>IF(H183=0,"",'Ark1'!X6240)</f>
        <v>17.946649331343814</v>
      </c>
      <c r="S183" s="152">
        <f>IF(H183=0,"",'Ark1'!Y6240)</f>
        <v>0.94280904158195611</v>
      </c>
      <c r="T183" s="152">
        <f>IF(H183=0,"",'Ark1'!Z6240)</f>
        <v>-96.005861132089251</v>
      </c>
      <c r="U183" s="107"/>
      <c r="V183" s="97">
        <f t="shared" si="21"/>
        <v>1.5</v>
      </c>
      <c r="W183" s="309">
        <f>IF(H183=0,"",'Ark1'!T6240)</f>
        <v>17</v>
      </c>
      <c r="X183" s="152">
        <f>IF(H183=0,"",'Ark1'!V6240)</f>
        <v>80.4261466233297</v>
      </c>
      <c r="Y183" s="54"/>
      <c r="Z183" s="318"/>
      <c r="AA183" s="125"/>
      <c r="AB183" s="152"/>
      <c r="AC183" s="317"/>
      <c r="AD183" s="1"/>
      <c r="AE183" s="1"/>
      <c r="AF183" s="1"/>
      <c r="AG183" s="1"/>
      <c r="AH183" s="1"/>
      <c r="AI183" s="1"/>
      <c r="AJ183" s="11"/>
      <c r="AK183"/>
    </row>
    <row r="184" spans="1:41" s="320" customFormat="1" x14ac:dyDescent="0.5">
      <c r="A184" s="54"/>
      <c r="B184" s="2">
        <f>+'Ark1'!C6241</f>
        <v>2022</v>
      </c>
      <c r="C184" s="2">
        <f>+'Ark1'!J6241</f>
        <v>171</v>
      </c>
      <c r="D184" s="2" t="s">
        <v>583</v>
      </c>
      <c r="E184" s="2">
        <f>+'Ark1'!D6241</f>
        <v>5</v>
      </c>
      <c r="F184" s="2" t="s">
        <v>385</v>
      </c>
      <c r="G184" s="20">
        <f>+'Ark1'!Q6241</f>
        <v>3</v>
      </c>
      <c r="H184" s="359">
        <f>+'Ark1'!R6241</f>
        <v>5</v>
      </c>
      <c r="I184" s="359">
        <f>IF(H184=0,"",'Ark1'!S6241)</f>
        <v>5</v>
      </c>
      <c r="J184" s="107"/>
      <c r="K184" s="152">
        <f>IF(G184=0,"",100*H184/Måned!$G14)</f>
        <v>0.20177562550443906</v>
      </c>
      <c r="L184" s="107"/>
      <c r="M184" s="152">
        <f>+IF(H184=0,"",'Ark1'!AA6241)</f>
        <v>0.20177562550443903</v>
      </c>
      <c r="N184" s="152">
        <f>+IF(I184=0,"",'Ark1'!AB6241)</f>
        <v>0.23485848729741124</v>
      </c>
      <c r="O184" s="119">
        <f>IF(H184=0,"",'Ark1'!U6241)</f>
        <v>59</v>
      </c>
      <c r="P184" s="152">
        <f>IF(H184=0,"",'Ark1'!W6241)</f>
        <v>101</v>
      </c>
      <c r="Q184" s="138"/>
      <c r="R184" s="152">
        <f>IF(H184=0,"",'Ark1'!X6241)</f>
        <v>10.599245256149151</v>
      </c>
      <c r="S184" s="152">
        <f>IF(H184=0,"",'Ark1'!Y6241)</f>
        <v>0.63245553203367599</v>
      </c>
      <c r="T184" s="152">
        <f>IF(H184=0,"",'Ark1'!Z6241)</f>
        <v>-41.172206752177878</v>
      </c>
      <c r="U184" s="107"/>
      <c r="V184" s="97">
        <f t="shared" si="21"/>
        <v>1.6666666666666667</v>
      </c>
      <c r="W184" s="309">
        <f>IF(H184=0,"",'Ark1'!T6241)</f>
        <v>14.6</v>
      </c>
      <c r="X184" s="152">
        <f>IF(H184=0,"",'Ark1'!V6241)</f>
        <v>109.42578548212347</v>
      </c>
      <c r="Y184" s="54"/>
      <c r="Z184" s="318"/>
      <c r="AA184" s="125"/>
      <c r="AB184" s="152"/>
      <c r="AC184" s="317"/>
      <c r="AD184" s="1"/>
      <c r="AE184" s="1"/>
      <c r="AF184" s="1"/>
      <c r="AG184" s="1"/>
      <c r="AH184" s="1"/>
      <c r="AI184" s="1"/>
      <c r="AJ184" s="11"/>
      <c r="AK184"/>
    </row>
    <row r="185" spans="1:41" s="320" customFormat="1" x14ac:dyDescent="0.5">
      <c r="A185" s="54"/>
      <c r="B185" s="2">
        <f>+'Ark1'!C6242</f>
        <v>2022</v>
      </c>
      <c r="C185" s="2">
        <f>+'Ark1'!J6242</f>
        <v>171</v>
      </c>
      <c r="D185" s="2" t="s">
        <v>583</v>
      </c>
      <c r="E185" s="2">
        <f>+'Ark1'!D6242</f>
        <v>6</v>
      </c>
      <c r="F185" s="2" t="s">
        <v>518</v>
      </c>
      <c r="G185" s="20">
        <f>+'Ark1'!Q6242</f>
        <v>4</v>
      </c>
      <c r="H185" s="359">
        <f>+'Ark1'!R6242</f>
        <v>7</v>
      </c>
      <c r="I185" s="359">
        <f>IF(H185=0,"",'Ark1'!S6242)</f>
        <v>7</v>
      </c>
      <c r="J185" s="107"/>
      <c r="K185" s="152">
        <f>IF(G185=0,"",100*H185/Måned!$G15)</f>
        <v>0.42449969678593086</v>
      </c>
      <c r="L185" s="107"/>
      <c r="M185" s="152">
        <f>+IF(H185=0,"",'Ark1'!AA6242)</f>
        <v>0.42449969678593075</v>
      </c>
      <c r="N185" s="152">
        <f>+IF(I185=0,"",'Ark1'!AB6242)</f>
        <v>0.41364907341615775</v>
      </c>
      <c r="O185" s="119">
        <f>IF(H185=0,"",'Ark1'!U6242)</f>
        <v>61.571428571428562</v>
      </c>
      <c r="P185" s="152">
        <f>IF(H185=0,"",'Ark1'!W6242)</f>
        <v>83.414285714285739</v>
      </c>
      <c r="Q185" s="138"/>
      <c r="R185" s="152">
        <f>IF(H185=0,"",'Ark1'!X6242)</f>
        <v>17.461093777835483</v>
      </c>
      <c r="S185" s="152">
        <f>IF(H185=0,"",'Ark1'!Y6242)</f>
        <v>1.4982983545289863</v>
      </c>
      <c r="T185" s="152">
        <f>IF(H185=0,"",'Ark1'!Z6242)</f>
        <v>-61.734824595064858</v>
      </c>
      <c r="U185" s="107"/>
      <c r="V185" s="97">
        <f t="shared" si="21"/>
        <v>1.75</v>
      </c>
      <c r="W185" s="309">
        <f>IF(H185=0,"",'Ark1'!T6242)</f>
        <v>16.571428571428577</v>
      </c>
      <c r="X185" s="152">
        <f>IF(H185=0,"",'Ark1'!V6242)</f>
        <v>90.373007274415713</v>
      </c>
      <c r="Y185" s="54"/>
      <c r="Z185" s="11"/>
      <c r="AA185" s="125"/>
      <c r="AB185" s="152"/>
      <c r="AC185" s="317"/>
      <c r="AD185" s="1"/>
      <c r="AE185" s="1"/>
      <c r="AF185" s="1"/>
      <c r="AG185" s="1"/>
      <c r="AH185" s="1"/>
      <c r="AI185" s="1"/>
      <c r="AJ185" s="11"/>
      <c r="AK185"/>
    </row>
    <row r="186" spans="1:41" s="320" customFormat="1" x14ac:dyDescent="0.5">
      <c r="A186" s="54"/>
      <c r="B186" s="2">
        <f>+'Ark1'!C6243</f>
        <v>2022</v>
      </c>
      <c r="C186" s="2">
        <f>+'Ark1'!J6243</f>
        <v>171</v>
      </c>
      <c r="D186" s="2" t="s">
        <v>583</v>
      </c>
      <c r="E186" s="2">
        <f>+'Ark1'!D6243</f>
        <v>7</v>
      </c>
      <c r="F186" s="2" t="s">
        <v>519</v>
      </c>
      <c r="G186" s="20">
        <f>+'Ark1'!Q6243</f>
        <v>5</v>
      </c>
      <c r="H186" s="359">
        <f>+'Ark1'!R6243</f>
        <v>20</v>
      </c>
      <c r="I186" s="359">
        <f>IF(H186=0,"",'Ark1'!S6243)</f>
        <v>18</v>
      </c>
      <c r="J186" s="107"/>
      <c r="K186" s="152">
        <f>IF(G186=0,"",100*H186/Måned!$G16)</f>
        <v>0.90009000900090008</v>
      </c>
      <c r="L186" s="107"/>
      <c r="M186" s="152">
        <f>+IF(H186=0,"",'Ark1'!AA6243)</f>
        <v>0.90009000900090019</v>
      </c>
      <c r="N186" s="152">
        <f>+IF(I186=0,"",'Ark1'!AB6243)</f>
        <v>0.75392163637620069</v>
      </c>
      <c r="O186" s="119">
        <f>IF(H186=0,"",'Ark1'!U6243)</f>
        <v>61.5</v>
      </c>
      <c r="P186" s="152">
        <f>IF(H186=0,"",'Ark1'!W6243)</f>
        <v>78.794444444444451</v>
      </c>
      <c r="Q186" s="138"/>
      <c r="R186" s="152">
        <f>IF(H186=0,"",'Ark1'!X6243)</f>
        <v>17.970020473067677</v>
      </c>
      <c r="S186" s="152">
        <f>IF(H186=0,"",'Ark1'!Y6243)</f>
        <v>2.315407331574967</v>
      </c>
      <c r="T186" s="152">
        <f>IF(H186=0,"",'Ark1'!Z6243)</f>
        <v>-75.125926681744389</v>
      </c>
      <c r="U186" s="107"/>
      <c r="V186" s="97">
        <f t="shared" si="21"/>
        <v>3.6</v>
      </c>
      <c r="W186" s="309">
        <f>IF(H186=0,"",'Ark1'!T6243)</f>
        <v>14.85</v>
      </c>
      <c r="X186" s="152">
        <f>IF(H186=0,"",'Ark1'!V6243)</f>
        <v>90.1408450704225</v>
      </c>
      <c r="Y186" s="54"/>
      <c r="Z186" s="11"/>
      <c r="AA186" s="125"/>
      <c r="AB186" s="152"/>
      <c r="AC186" s="317"/>
      <c r="AD186" s="1"/>
      <c r="AE186" s="1"/>
      <c r="AF186" s="1"/>
      <c r="AG186" s="1"/>
      <c r="AH186" s="1"/>
      <c r="AI186" s="1"/>
      <c r="AJ186" s="11"/>
      <c r="AK186"/>
    </row>
    <row r="187" spans="1:41" s="320" customFormat="1" x14ac:dyDescent="0.5">
      <c r="A187" s="54"/>
      <c r="B187" s="2">
        <f>+'Ark1'!C6244</f>
        <v>2022</v>
      </c>
      <c r="C187" s="2">
        <f>+'Ark1'!J6244</f>
        <v>171</v>
      </c>
      <c r="D187" s="2" t="s">
        <v>583</v>
      </c>
      <c r="E187" s="2">
        <f>+'Ark1'!D6244</f>
        <v>8</v>
      </c>
      <c r="F187" s="2" t="s">
        <v>520</v>
      </c>
      <c r="G187" s="20">
        <f>+'Ark1'!Q6244</f>
        <v>2</v>
      </c>
      <c r="H187" s="359">
        <f>+'Ark1'!R6244</f>
        <v>5</v>
      </c>
      <c r="I187" s="359">
        <f>IF(H187=0,"",'Ark1'!S6244)</f>
        <v>5</v>
      </c>
      <c r="J187" s="107"/>
      <c r="K187" s="152">
        <f>IF(G187=0,"",100*H187/Måned!$G17)</f>
        <v>0.17692852087756547</v>
      </c>
      <c r="L187" s="107"/>
      <c r="M187" s="152">
        <f>+IF(H187=0,"",'Ark1'!AA6244)</f>
        <v>0.17692852087756547</v>
      </c>
      <c r="N187" s="152">
        <f>+IF(I187=0,"",'Ark1'!AB6244)</f>
        <v>0.174535810110969</v>
      </c>
      <c r="O187" s="119">
        <f>IF(H187=0,"",'Ark1'!U6244)</f>
        <v>60.8</v>
      </c>
      <c r="P187" s="152">
        <f>IF(H187=0,"",'Ark1'!W6244)</f>
        <v>84.76</v>
      </c>
      <c r="Q187" s="138"/>
      <c r="R187" s="152">
        <f>IF(H187=0,"",'Ark1'!X6244)</f>
        <v>14.72923623274473</v>
      </c>
      <c r="S187" s="152">
        <f>IF(H187=0,"",'Ark1'!Y6244)</f>
        <v>1.8330302779822965</v>
      </c>
      <c r="T187" s="152">
        <f>IF(H187=0,"",'Ark1'!Z6244)</f>
        <v>-53.660976437980757</v>
      </c>
      <c r="U187" s="107"/>
      <c r="V187" s="97">
        <f t="shared" si="21"/>
        <v>2.5</v>
      </c>
      <c r="W187" s="309">
        <f>IF(H187=0,"",'Ark1'!T6244)</f>
        <v>15.8</v>
      </c>
      <c r="X187" s="152">
        <f>IF(H187=0,"",'Ark1'!V6244)</f>
        <v>91.83098591549296</v>
      </c>
      <c r="Y187" s="54"/>
      <c r="Z187" s="11"/>
      <c r="AA187" s="125"/>
      <c r="AB187" s="152"/>
      <c r="AC187" s="317"/>
      <c r="AD187" s="1"/>
      <c r="AE187" s="1"/>
      <c r="AF187" s="1"/>
      <c r="AG187" s="1"/>
      <c r="AH187" s="1"/>
      <c r="AI187" s="1"/>
      <c r="AJ187" s="11"/>
      <c r="AK187"/>
    </row>
    <row r="188" spans="1:41" s="320" customFormat="1" x14ac:dyDescent="0.5">
      <c r="A188" s="54"/>
      <c r="B188" s="2">
        <f>+'Ark1'!C6245</f>
        <v>2022</v>
      </c>
      <c r="C188" s="2">
        <f>+'Ark1'!J6245</f>
        <v>171</v>
      </c>
      <c r="D188" s="2" t="s">
        <v>583</v>
      </c>
      <c r="E188" s="2">
        <f>+'Ark1'!D6245</f>
        <v>9</v>
      </c>
      <c r="F188" s="2" t="s">
        <v>521</v>
      </c>
      <c r="G188" s="20">
        <f>+'Ark1'!Q6245</f>
        <v>4</v>
      </c>
      <c r="H188" s="359">
        <f>+'Ark1'!R6245</f>
        <v>7</v>
      </c>
      <c r="I188" s="359">
        <f>IF(H188=0,"",'Ark1'!S6245)</f>
        <v>7</v>
      </c>
      <c r="J188" s="107"/>
      <c r="K188" s="152">
        <f>IF(G188=0,"",100*H188/Måned!$G18)</f>
        <v>0.26305900037579855</v>
      </c>
      <c r="L188" s="107"/>
      <c r="M188" s="152">
        <f>+IF(H188=0,"",'Ark1'!AA6245)</f>
        <v>0.26305900037579844</v>
      </c>
      <c r="N188" s="152">
        <f>+IF(I188=0,"",'Ark1'!AB6245)</f>
        <v>0.2593095025493839</v>
      </c>
      <c r="O188" s="119">
        <f>IF(H188=0,"",'Ark1'!U6245)</f>
        <v>60</v>
      </c>
      <c r="P188" s="152">
        <f>IF(H188=0,"",'Ark1'!W6245)</f>
        <v>85.171428571428606</v>
      </c>
      <c r="Q188" s="138"/>
      <c r="R188" s="152">
        <f>IF(H188=0,"",'Ark1'!X6245)</f>
        <v>13.754657838161512</v>
      </c>
      <c r="S188" s="152">
        <f>IF(H188=0,"",'Ark1'!Y6245)</f>
        <v>2.7255405754769875</v>
      </c>
      <c r="T188" s="152">
        <f>IF(H188=0,"",'Ark1'!Z6245)</f>
        <v>-85.130010240581981</v>
      </c>
      <c r="U188" s="107"/>
      <c r="V188" s="97">
        <f t="shared" si="21"/>
        <v>1.75</v>
      </c>
      <c r="W188" s="309">
        <f>IF(H188=0,"",'Ark1'!T6245)</f>
        <v>15.714285714285712</v>
      </c>
      <c r="X188" s="152">
        <f>IF(H188=0,"",'Ark1'!V6245)</f>
        <v>92.276737347159866</v>
      </c>
      <c r="Y188" s="54"/>
      <c r="Z188" s="11"/>
      <c r="AA188" s="125"/>
      <c r="AB188" s="152"/>
      <c r="AC188" s="317"/>
      <c r="AD188" s="1"/>
      <c r="AE188" s="1"/>
      <c r="AF188" s="1"/>
      <c r="AG188" s="1"/>
      <c r="AH188" s="1"/>
      <c r="AI188" s="1"/>
      <c r="AJ188" s="11"/>
      <c r="AK188"/>
    </row>
    <row r="189" spans="1:41" s="320" customFormat="1" x14ac:dyDescent="0.5">
      <c r="A189" s="54"/>
      <c r="B189" s="2">
        <f>+'Ark1'!C6246</f>
        <v>2022</v>
      </c>
      <c r="C189" s="2">
        <f>+'Ark1'!J6246</f>
        <v>171</v>
      </c>
      <c r="D189" s="2" t="s">
        <v>583</v>
      </c>
      <c r="E189" s="2">
        <f>+'Ark1'!D6246</f>
        <v>10</v>
      </c>
      <c r="F189" s="2" t="s">
        <v>522</v>
      </c>
      <c r="G189" s="20">
        <f>+'Ark1'!Q6246</f>
        <v>2</v>
      </c>
      <c r="H189" s="359">
        <f>+'Ark1'!R6246</f>
        <v>5</v>
      </c>
      <c r="I189" s="359">
        <f>IF(H189=0,"",'Ark1'!S6246)</f>
        <v>5</v>
      </c>
      <c r="J189" s="107"/>
      <c r="K189" s="152">
        <f>IF(G189=0,"",100*H189/Måned!$G19)</f>
        <v>0.22153300841825432</v>
      </c>
      <c r="L189" s="107"/>
      <c r="M189" s="152">
        <f>+IF(H189=0,"",'Ark1'!AA6246)</f>
        <v>0.22153300841825435</v>
      </c>
      <c r="N189" s="152">
        <f>+IF(I189=0,"",'Ark1'!AB6246)</f>
        <v>0.20804806334851245</v>
      </c>
      <c r="O189" s="119">
        <f>IF(H189=0,"",'Ark1'!U6246)</f>
        <v>61.4</v>
      </c>
      <c r="P189" s="152">
        <f>IF(H189=0,"",'Ark1'!W6246)</f>
        <v>82.32</v>
      </c>
      <c r="Q189" s="138"/>
      <c r="R189" s="152">
        <f>IF(H189=0,"",'Ark1'!X6246)</f>
        <v>18.804510097314434</v>
      </c>
      <c r="S189" s="152">
        <f>IF(H189=0,"",'Ark1'!Y6246)</f>
        <v>3.8781438859330808</v>
      </c>
      <c r="T189" s="152">
        <f>IF(H189=0,"",'Ark1'!Z6246)</f>
        <v>-90.567781506083762</v>
      </c>
      <c r="U189" s="107"/>
      <c r="V189" s="97">
        <f t="shared" si="21"/>
        <v>2.5</v>
      </c>
      <c r="W189" s="309">
        <f>IF(H189=0,"",'Ark1'!T6246)</f>
        <v>15.8</v>
      </c>
      <c r="X189" s="152">
        <f>IF(H189=0,"",'Ark1'!V6246)</f>
        <v>89.187432286023821</v>
      </c>
      <c r="Y189" s="54"/>
      <c r="Z189" s="11"/>
      <c r="AA189" s="125"/>
      <c r="AB189" s="152"/>
      <c r="AC189" s="317"/>
      <c r="AD189" s="1"/>
      <c r="AE189" s="1"/>
      <c r="AF189" s="1"/>
      <c r="AG189" s="1"/>
      <c r="AH189" s="1"/>
      <c r="AI189" s="1"/>
      <c r="AJ189" s="11"/>
      <c r="AK189"/>
    </row>
    <row r="190" spans="1:41" s="320" customFormat="1" x14ac:dyDescent="0.5">
      <c r="A190" s="54"/>
      <c r="B190" s="2">
        <f>+'Ark1'!C6247</f>
        <v>2022</v>
      </c>
      <c r="C190" s="2">
        <f>+'Ark1'!J6247</f>
        <v>171</v>
      </c>
      <c r="D190" s="2" t="s">
        <v>583</v>
      </c>
      <c r="E190" s="2">
        <f>+'Ark1'!D6247</f>
        <v>11</v>
      </c>
      <c r="F190" s="2" t="s">
        <v>523</v>
      </c>
      <c r="G190" s="20">
        <f>+'Ark1'!Q6247</f>
        <v>2</v>
      </c>
      <c r="H190" s="359">
        <f>+'Ark1'!R6247</f>
        <v>6</v>
      </c>
      <c r="I190" s="359">
        <f>IF(H190=0,"",'Ark1'!S6247)</f>
        <v>6</v>
      </c>
      <c r="J190" s="107"/>
      <c r="K190" s="152">
        <f>IF(G190=0,"",100*H190/Måned!$G20)</f>
        <v>0.22632968691059976</v>
      </c>
      <c r="L190" s="107"/>
      <c r="M190" s="152">
        <f>+IF(H190=0,"",'Ark1'!AA6247)</f>
        <v>0.22632968691059968</v>
      </c>
      <c r="N190" s="152">
        <f>+IF(I190=0,"",'Ark1'!AB6247)</f>
        <v>0.23077757520829473</v>
      </c>
      <c r="O190" s="119">
        <f>IF(H190=0,"",'Ark1'!U6247)</f>
        <v>61.66666666666665</v>
      </c>
      <c r="P190" s="152">
        <f>IF(H190=0,"",'Ark1'!W6247)</f>
        <v>87.933333333333366</v>
      </c>
      <c r="Q190" s="138"/>
      <c r="R190" s="152">
        <f>IF(H190=0,"",'Ark1'!X6247)</f>
        <v>21.019964055366238</v>
      </c>
      <c r="S190" s="152">
        <f>IF(H190=0,"",'Ark1'!Y6247)</f>
        <v>1.4907119849999957</v>
      </c>
      <c r="T190" s="152">
        <f>IF(H190=0,"",'Ark1'!Z6247)</f>
        <v>-85.06717810255671</v>
      </c>
      <c r="U190" s="107"/>
      <c r="V190" s="97">
        <f t="shared" si="21"/>
        <v>3</v>
      </c>
      <c r="W190" s="309">
        <f>IF(H190=0,"",'Ark1'!T6247)</f>
        <v>17</v>
      </c>
      <c r="X190" s="152">
        <f>IF(H190=0,"",'Ark1'!V6247)</f>
        <v>95.269050198627653</v>
      </c>
      <c r="Y190" s="54"/>
      <c r="Z190" s="11"/>
      <c r="AA190" s="125"/>
      <c r="AB190" s="152"/>
      <c r="AC190" s="317"/>
      <c r="AD190" s="1"/>
      <c r="AE190" s="1"/>
      <c r="AF190" s="1"/>
      <c r="AG190" s="1"/>
      <c r="AH190" s="1"/>
      <c r="AI190" s="1"/>
      <c r="AJ190" s="11"/>
      <c r="AK190"/>
    </row>
    <row r="191" spans="1:41" s="320" customFormat="1" x14ac:dyDescent="0.5">
      <c r="A191" s="54"/>
      <c r="B191" s="2">
        <f>+'Ark1'!C6248</f>
        <v>2022</v>
      </c>
      <c r="C191" s="2">
        <f>+'Ark1'!J6248</f>
        <v>171</v>
      </c>
      <c r="D191" s="2" t="s">
        <v>583</v>
      </c>
      <c r="E191" s="2">
        <f>+'Ark1'!D6248</f>
        <v>12</v>
      </c>
      <c r="F191" s="2" t="s">
        <v>524</v>
      </c>
      <c r="G191" s="20">
        <f>+'Ark1'!Q6248</f>
        <v>3</v>
      </c>
      <c r="H191" s="359">
        <f>+'Ark1'!R6248</f>
        <v>13</v>
      </c>
      <c r="I191" s="359">
        <f>IF(H191=0,"",'Ark1'!S6248)</f>
        <v>13</v>
      </c>
      <c r="J191" s="107"/>
      <c r="K191" s="152">
        <f>IF(G191=0,"",100*H191/Måned!$G21)</f>
        <v>0.55225148683092606</v>
      </c>
      <c r="L191" s="107"/>
      <c r="M191" s="152">
        <f>+IF(H191=0,"",'Ark1'!AA6248)</f>
        <v>0.55225148683092595</v>
      </c>
      <c r="N191" s="152">
        <f>+IF(I191=0,"",'Ark1'!AB6248)</f>
        <v>0.51205238957781796</v>
      </c>
      <c r="O191" s="119">
        <f>IF(H191=0,"",'Ark1'!U6248)</f>
        <v>61.538461538461519</v>
      </c>
      <c r="P191" s="152">
        <f>IF(H191=0,"",'Ark1'!W6248)</f>
        <v>78.023076923076943</v>
      </c>
      <c r="Q191" s="138"/>
      <c r="R191" s="152">
        <f>IF(H191=0,"",'Ark1'!X6248)</f>
        <v>8.265512580890082</v>
      </c>
      <c r="S191" s="152">
        <f>IF(H191=0,"",'Ark1'!Y6248)</f>
        <v>1.7808979850445781</v>
      </c>
      <c r="T191" s="152">
        <f>IF(H191=0,"",'Ark1'!Z6248)</f>
        <v>4.3574633578354236</v>
      </c>
      <c r="U191" s="107"/>
      <c r="V191" s="97">
        <f t="shared" si="21"/>
        <v>4.333333333333333</v>
      </c>
      <c r="W191" s="309">
        <f>IF(H191=0,"",'Ark1'!T6248)</f>
        <v>16.538461538461544</v>
      </c>
      <c r="X191" s="152">
        <f>IF(H191=0,"",'Ark1'!V6248)</f>
        <v>84.532044337028083</v>
      </c>
      <c r="Y191" s="54"/>
      <c r="Z191" s="11"/>
      <c r="AA191" s="125"/>
      <c r="AB191" s="152"/>
      <c r="AC191" s="317"/>
      <c r="AD191" s="1"/>
      <c r="AE191" s="1"/>
      <c r="AF191" s="1"/>
      <c r="AG191" s="1"/>
      <c r="AH191" s="1"/>
      <c r="AI191" s="1"/>
      <c r="AJ191" s="11"/>
      <c r="AK191"/>
    </row>
    <row r="192" spans="1:41" s="320" customFormat="1" x14ac:dyDescent="0.5">
      <c r="A192" s="54"/>
      <c r="B192" s="54"/>
      <c r="C192" s="54"/>
      <c r="D192" s="54"/>
      <c r="E192" s="54"/>
      <c r="F192" s="54"/>
      <c r="G192" s="54"/>
      <c r="H192" s="340"/>
      <c r="I192" s="340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11"/>
      <c r="AA192" s="125"/>
      <c r="AB192" s="152"/>
      <c r="AC192" s="317"/>
      <c r="AD192" s="1"/>
      <c r="AE192" s="1"/>
      <c r="AF192" s="1"/>
      <c r="AG192" s="1"/>
      <c r="AH192" s="1"/>
      <c r="AI192" s="1"/>
      <c r="AJ192" s="11"/>
      <c r="AK192"/>
    </row>
    <row r="193" spans="1:46" x14ac:dyDescent="0.5">
      <c r="A193" s="54"/>
      <c r="B193" s="2">
        <f>+'Ark1'!C6249</f>
        <v>2022</v>
      </c>
      <c r="C193" s="2">
        <f>+'Ark1'!J6249</f>
        <v>181</v>
      </c>
      <c r="D193" s="2" t="s">
        <v>43</v>
      </c>
      <c r="E193" s="2">
        <f>+'Ark1'!D6249</f>
        <v>1</v>
      </c>
      <c r="F193" s="2" t="s">
        <v>514</v>
      </c>
      <c r="G193" s="20">
        <f>+'Ark1'!Q6249</f>
        <v>0</v>
      </c>
      <c r="H193" s="359">
        <f>+'Ark1'!R6249</f>
        <v>0</v>
      </c>
      <c r="I193" s="359" t="str">
        <f>IF(H193=0,"",'Ark1'!S6249)</f>
        <v/>
      </c>
      <c r="J193" s="107"/>
      <c r="K193" s="152" t="str">
        <f>IF(G193=0,"",100*H193/Måned!$G10)</f>
        <v/>
      </c>
      <c r="L193" s="107"/>
      <c r="M193" s="152" t="str">
        <f>+IF(H193=0,"",'Ark1'!AA6249)</f>
        <v/>
      </c>
      <c r="N193" s="152">
        <f>+IF(I193=0,"",'Ark1'!AB6249)</f>
        <v>0</v>
      </c>
      <c r="O193" s="119" t="str">
        <f>IF(H193=0,"",'Ark1'!U6249)</f>
        <v/>
      </c>
      <c r="P193" s="152" t="str">
        <f>IF(H193=0,"",'Ark1'!W6249)</f>
        <v/>
      </c>
      <c r="Q193" s="138"/>
      <c r="R193" s="152" t="str">
        <f>IF(H193=0,"",'Ark1'!X6249)</f>
        <v/>
      </c>
      <c r="S193" s="152" t="str">
        <f>IF(H193=0,"",'Ark1'!Y6249)</f>
        <v/>
      </c>
      <c r="T193" s="152" t="str">
        <f>IF(H193=0,"",'Ark1'!Z6249)</f>
        <v/>
      </c>
      <c r="U193" s="107"/>
      <c r="V193" s="97" t="str">
        <f t="shared" ref="V193:V204" si="22">+(IF(H193=0,"",I193/G193))</f>
        <v/>
      </c>
      <c r="W193" s="309" t="str">
        <f>IF(H193=0,"",'Ark1'!T6249)</f>
        <v/>
      </c>
      <c r="X193" s="152" t="str">
        <f>IF(H193=0,"",'Ark1'!V6249)</f>
        <v/>
      </c>
      <c r="Y193" s="54"/>
      <c r="AB193" s="152"/>
      <c r="AC193" s="317"/>
      <c r="AL193" s="320"/>
      <c r="AM193" s="320"/>
      <c r="AN193" s="320"/>
      <c r="AO193" s="320"/>
    </row>
    <row r="194" spans="1:46" x14ac:dyDescent="0.5">
      <c r="A194" s="54"/>
      <c r="B194" s="2">
        <f>+'Ark1'!C6250</f>
        <v>2022</v>
      </c>
      <c r="C194" s="2">
        <f>+'Ark1'!J6250</f>
        <v>181</v>
      </c>
      <c r="D194" s="2" t="s">
        <v>43</v>
      </c>
      <c r="E194" s="2">
        <f>+'Ark1'!D6250</f>
        <v>2</v>
      </c>
      <c r="F194" s="2" t="s">
        <v>515</v>
      </c>
      <c r="G194" s="20">
        <f>+'Ark1'!Q6250</f>
        <v>0</v>
      </c>
      <c r="H194" s="359">
        <f>+'Ark1'!R6250</f>
        <v>0</v>
      </c>
      <c r="I194" s="359" t="str">
        <f>IF(H194=0,"",'Ark1'!S6250)</f>
        <v/>
      </c>
      <c r="J194" s="107"/>
      <c r="K194" s="152" t="str">
        <f>IF(G194=0,"",100*H194/Måned!$G11)</f>
        <v/>
      </c>
      <c r="L194" s="107"/>
      <c r="M194" s="152" t="str">
        <f>+IF(H194=0,"",'Ark1'!AA6250)</f>
        <v/>
      </c>
      <c r="N194" s="152">
        <f>+IF(I194=0,"",'Ark1'!AB6250)</f>
        <v>0</v>
      </c>
      <c r="O194" s="119" t="str">
        <f>IF(H194=0,"",'Ark1'!U6250)</f>
        <v/>
      </c>
      <c r="P194" s="152" t="str">
        <f>IF(H194=0,"",'Ark1'!W6250)</f>
        <v/>
      </c>
      <c r="Q194" s="138"/>
      <c r="R194" s="152" t="str">
        <f>IF(H194=0,"",'Ark1'!X6250)</f>
        <v/>
      </c>
      <c r="S194" s="152" t="str">
        <f>IF(H194=0,"",'Ark1'!Y6250)</f>
        <v/>
      </c>
      <c r="T194" s="152" t="str">
        <f>IF(H194=0,"",'Ark1'!Z6250)</f>
        <v/>
      </c>
      <c r="U194" s="107"/>
      <c r="V194" s="97" t="str">
        <f t="shared" si="22"/>
        <v/>
      </c>
      <c r="W194" s="309" t="str">
        <f>IF(H194=0,"",'Ark1'!T6250)</f>
        <v/>
      </c>
      <c r="X194" s="152" t="str">
        <f>IF(H194=0,"",'Ark1'!V6250)</f>
        <v/>
      </c>
      <c r="Y194" s="54"/>
      <c r="AB194" s="152"/>
      <c r="AC194" s="317"/>
    </row>
    <row r="195" spans="1:46" x14ac:dyDescent="0.5">
      <c r="A195" s="54"/>
      <c r="B195" s="2">
        <f>+'Ark1'!C6251</f>
        <v>2022</v>
      </c>
      <c r="C195" s="2">
        <f>+'Ark1'!J6251</f>
        <v>181</v>
      </c>
      <c r="D195" s="2" t="s">
        <v>43</v>
      </c>
      <c r="E195" s="2">
        <f>+'Ark1'!D6251</f>
        <v>3</v>
      </c>
      <c r="F195" s="2" t="s">
        <v>516</v>
      </c>
      <c r="G195" s="20">
        <f>+'Ark1'!Q6251</f>
        <v>0</v>
      </c>
      <c r="H195" s="359">
        <f>+'Ark1'!R6251</f>
        <v>0</v>
      </c>
      <c r="I195" s="359" t="str">
        <f>IF(H195=0,"",'Ark1'!S6251)</f>
        <v/>
      </c>
      <c r="J195" s="107"/>
      <c r="K195" s="152" t="str">
        <f>IF(G195=0,"",100*H195/Måned!$G12)</f>
        <v/>
      </c>
      <c r="L195" s="107"/>
      <c r="M195" s="152" t="str">
        <f>+IF(H195=0,"",'Ark1'!AA6251)</f>
        <v/>
      </c>
      <c r="N195" s="152">
        <f>+IF(I195=0,"",'Ark1'!AB6251)</f>
        <v>0</v>
      </c>
      <c r="O195" s="119" t="str">
        <f>IF(H195=0,"",'Ark1'!U6251)</f>
        <v/>
      </c>
      <c r="P195" s="152" t="str">
        <f>IF(H195=0,"",'Ark1'!W6251)</f>
        <v/>
      </c>
      <c r="Q195" s="138"/>
      <c r="R195" s="152" t="str">
        <f>IF(H195=0,"",'Ark1'!X6251)</f>
        <v/>
      </c>
      <c r="S195" s="152" t="str">
        <f>IF(H195=0,"",'Ark1'!Y6251)</f>
        <v/>
      </c>
      <c r="T195" s="152" t="str">
        <f>IF(H195=0,"",'Ark1'!Z6251)</f>
        <v/>
      </c>
      <c r="U195" s="107"/>
      <c r="V195" s="97" t="str">
        <f t="shared" si="22"/>
        <v/>
      </c>
      <c r="W195" s="309" t="str">
        <f>IF(H195=0,"",'Ark1'!T6251)</f>
        <v/>
      </c>
      <c r="X195" s="152" t="str">
        <f>IF(H195=0,"",'Ark1'!V6251)</f>
        <v/>
      </c>
      <c r="Y195" s="54"/>
      <c r="AB195" s="152"/>
      <c r="AC195" s="317"/>
    </row>
    <row r="196" spans="1:46" x14ac:dyDescent="0.5">
      <c r="A196" s="54"/>
      <c r="B196" s="2">
        <f>+'Ark1'!C6252</f>
        <v>2022</v>
      </c>
      <c r="C196" s="2">
        <f>+'Ark1'!J6252</f>
        <v>181</v>
      </c>
      <c r="D196" s="2" t="s">
        <v>43</v>
      </c>
      <c r="E196" s="2">
        <f>+'Ark1'!D6252</f>
        <v>4</v>
      </c>
      <c r="F196" s="2" t="s">
        <v>517</v>
      </c>
      <c r="G196" s="20">
        <f>+'Ark1'!Q6252</f>
        <v>0</v>
      </c>
      <c r="H196" s="359">
        <f>+'Ark1'!R6252</f>
        <v>0</v>
      </c>
      <c r="I196" s="359" t="str">
        <f>IF(H196=0,"",'Ark1'!S6252)</f>
        <v/>
      </c>
      <c r="J196" s="107"/>
      <c r="K196" s="152" t="str">
        <f>IF(G196=0,"",100*H196/Måned!$G13)</f>
        <v/>
      </c>
      <c r="L196" s="107"/>
      <c r="M196" s="152" t="str">
        <f>+IF(H196=0,"",'Ark1'!AA6252)</f>
        <v/>
      </c>
      <c r="N196" s="152">
        <f>+IF(I196=0,"",'Ark1'!AB6252)</f>
        <v>0</v>
      </c>
      <c r="O196" s="119" t="str">
        <f>IF(H196=0,"",'Ark1'!U6252)</f>
        <v/>
      </c>
      <c r="P196" s="152" t="str">
        <f>IF(H196=0,"",'Ark1'!W6252)</f>
        <v/>
      </c>
      <c r="Q196" s="138"/>
      <c r="R196" s="152" t="str">
        <f>IF(H196=0,"",'Ark1'!X6252)</f>
        <v/>
      </c>
      <c r="S196" s="152" t="str">
        <f>IF(H196=0,"",'Ark1'!Y6252)</f>
        <v/>
      </c>
      <c r="T196" s="152" t="str">
        <f>IF(H196=0,"",'Ark1'!Z6252)</f>
        <v/>
      </c>
      <c r="U196" s="107"/>
      <c r="V196" s="97" t="str">
        <f t="shared" si="22"/>
        <v/>
      </c>
      <c r="W196" s="309" t="str">
        <f>IF(H196=0,"",'Ark1'!T6252)</f>
        <v/>
      </c>
      <c r="X196" s="152" t="str">
        <f>IF(H196=0,"",'Ark1'!V6252)</f>
        <v/>
      </c>
      <c r="Y196" s="54"/>
      <c r="AB196" s="152"/>
      <c r="AC196" s="317"/>
    </row>
    <row r="197" spans="1:46" x14ac:dyDescent="0.5">
      <c r="A197" s="54"/>
      <c r="B197" s="2">
        <f>+'Ark1'!C6253</f>
        <v>2022</v>
      </c>
      <c r="C197" s="2">
        <f>+'Ark1'!J6253</f>
        <v>181</v>
      </c>
      <c r="D197" s="2" t="s">
        <v>43</v>
      </c>
      <c r="E197" s="2">
        <f>+'Ark1'!D6253</f>
        <v>5</v>
      </c>
      <c r="F197" s="2" t="s">
        <v>385</v>
      </c>
      <c r="G197" s="20">
        <f>+'Ark1'!Q6253</f>
        <v>0</v>
      </c>
      <c r="H197" s="359">
        <f>+'Ark1'!R6253</f>
        <v>0</v>
      </c>
      <c r="I197" s="359" t="str">
        <f>IF(H197=0,"",'Ark1'!S6253)</f>
        <v/>
      </c>
      <c r="J197" s="107"/>
      <c r="K197" s="152" t="str">
        <f>IF(G197=0,"",100*H197/Måned!$G14)</f>
        <v/>
      </c>
      <c r="L197" s="107"/>
      <c r="M197" s="152" t="str">
        <f>+IF(H197=0,"",'Ark1'!AA6253)</f>
        <v/>
      </c>
      <c r="N197" s="152">
        <f>+IF(I197=0,"",'Ark1'!AB6253)</f>
        <v>0</v>
      </c>
      <c r="O197" s="119" t="str">
        <f>IF(H197=0,"",'Ark1'!U6253)</f>
        <v/>
      </c>
      <c r="P197" s="152" t="str">
        <f>IF(H197=0,"",'Ark1'!W6253)</f>
        <v/>
      </c>
      <c r="Q197" s="138"/>
      <c r="R197" s="152" t="str">
        <f>IF(H197=0,"",'Ark1'!X6253)</f>
        <v/>
      </c>
      <c r="S197" s="152" t="str">
        <f>IF(H197=0,"",'Ark1'!Y6253)</f>
        <v/>
      </c>
      <c r="T197" s="152" t="str">
        <f>IF(H197=0,"",'Ark1'!Z6253)</f>
        <v/>
      </c>
      <c r="U197" s="107"/>
      <c r="V197" s="97" t="str">
        <f t="shared" si="22"/>
        <v/>
      </c>
      <c r="W197" s="309" t="str">
        <f>IF(H197=0,"",'Ark1'!T6253)</f>
        <v/>
      </c>
      <c r="X197" s="152" t="str">
        <f>IF(H197=0,"",'Ark1'!V6253)</f>
        <v/>
      </c>
      <c r="Y197" s="54"/>
      <c r="AB197" s="152"/>
      <c r="AC197" s="317"/>
    </row>
    <row r="198" spans="1:46" x14ac:dyDescent="0.5">
      <c r="A198" s="54"/>
      <c r="B198" s="2">
        <f>+'Ark1'!C6254</f>
        <v>2022</v>
      </c>
      <c r="C198" s="2">
        <f>+'Ark1'!J6254</f>
        <v>181</v>
      </c>
      <c r="D198" s="2" t="s">
        <v>43</v>
      </c>
      <c r="E198" s="2">
        <f>+'Ark1'!D6254</f>
        <v>6</v>
      </c>
      <c r="F198" s="2" t="s">
        <v>518</v>
      </c>
      <c r="G198" s="20">
        <f>+'Ark1'!Q6254</f>
        <v>0</v>
      </c>
      <c r="H198" s="359">
        <f>+'Ark1'!R6254</f>
        <v>0</v>
      </c>
      <c r="I198" s="359" t="str">
        <f>IF(H198=0,"",'Ark1'!S6254)</f>
        <v/>
      </c>
      <c r="J198" s="107"/>
      <c r="K198" s="152" t="str">
        <f>IF(G198=0,"",100*H198/Måned!$G15)</f>
        <v/>
      </c>
      <c r="L198" s="107"/>
      <c r="M198" s="152" t="str">
        <f>+IF(H198=0,"",'Ark1'!AA6254)</f>
        <v/>
      </c>
      <c r="N198" s="152">
        <f>+IF(I198=0,"",'Ark1'!AB6254)</f>
        <v>0</v>
      </c>
      <c r="O198" s="119" t="str">
        <f>IF(H198=0,"",'Ark1'!U6254)</f>
        <v/>
      </c>
      <c r="P198" s="152" t="str">
        <f>IF(H198=0,"",'Ark1'!W6254)</f>
        <v/>
      </c>
      <c r="Q198" s="138"/>
      <c r="R198" s="152" t="str">
        <f>IF(H198=0,"",'Ark1'!X6254)</f>
        <v/>
      </c>
      <c r="S198" s="152" t="str">
        <f>IF(H198=0,"",'Ark1'!Y6254)</f>
        <v/>
      </c>
      <c r="T198" s="152" t="str">
        <f>IF(H198=0,"",'Ark1'!Z6254)</f>
        <v/>
      </c>
      <c r="U198" s="107"/>
      <c r="V198" s="97" t="str">
        <f t="shared" si="22"/>
        <v/>
      </c>
      <c r="W198" s="309" t="str">
        <f>IF(H198=0,"",'Ark1'!T6254)</f>
        <v/>
      </c>
      <c r="X198" s="152" t="str">
        <f>IF(H198=0,"",'Ark1'!V6254)</f>
        <v/>
      </c>
      <c r="Y198" s="54"/>
      <c r="AB198" s="152"/>
      <c r="AC198" s="317"/>
    </row>
    <row r="199" spans="1:46" s="1" customFormat="1" x14ac:dyDescent="0.5">
      <c r="A199" s="54"/>
      <c r="B199" s="2">
        <f>+'Ark1'!C6255</f>
        <v>2022</v>
      </c>
      <c r="C199" s="2">
        <f>+'Ark1'!J6255</f>
        <v>181</v>
      </c>
      <c r="D199" s="2" t="s">
        <v>43</v>
      </c>
      <c r="E199" s="2">
        <f>+'Ark1'!D6255</f>
        <v>7</v>
      </c>
      <c r="F199" s="2" t="s">
        <v>519</v>
      </c>
      <c r="G199" s="20">
        <f>+'Ark1'!Q6255</f>
        <v>0</v>
      </c>
      <c r="H199" s="359">
        <f>+'Ark1'!R6255</f>
        <v>0</v>
      </c>
      <c r="I199" s="359" t="str">
        <f>IF(H199=0,"",'Ark1'!S6255)</f>
        <v/>
      </c>
      <c r="J199" s="107"/>
      <c r="K199" s="152" t="str">
        <f>IF(G199=0,"",100*H199/Måned!$G16)</f>
        <v/>
      </c>
      <c r="L199" s="107"/>
      <c r="M199" s="152" t="str">
        <f>+IF(H199=0,"",'Ark1'!AA6255)</f>
        <v/>
      </c>
      <c r="N199" s="152">
        <f>+IF(I199=0,"",'Ark1'!AB6255)</f>
        <v>0</v>
      </c>
      <c r="O199" s="119" t="str">
        <f>IF(H199=0,"",'Ark1'!U6255)</f>
        <v/>
      </c>
      <c r="P199" s="152" t="str">
        <f>IF(H199=0,"",'Ark1'!W6255)</f>
        <v/>
      </c>
      <c r="Q199" s="138"/>
      <c r="R199" s="152" t="str">
        <f>IF(H199=0,"",'Ark1'!X6255)</f>
        <v/>
      </c>
      <c r="S199" s="152" t="str">
        <f>IF(H199=0,"",'Ark1'!Y6255)</f>
        <v/>
      </c>
      <c r="T199" s="152" t="str">
        <f>IF(H199=0,"",'Ark1'!Z6255)</f>
        <v/>
      </c>
      <c r="U199" s="107"/>
      <c r="V199" s="97" t="str">
        <f t="shared" si="22"/>
        <v/>
      </c>
      <c r="W199" s="309" t="str">
        <f>IF(H199=0,"",'Ark1'!T6255)</f>
        <v/>
      </c>
      <c r="X199" s="152" t="str">
        <f>IF(H199=0,"",'Ark1'!V6255)</f>
        <v/>
      </c>
      <c r="Y199" s="54"/>
      <c r="Z199" s="11"/>
      <c r="AA199" s="125"/>
      <c r="AB199" s="152"/>
      <c r="AC199" s="317"/>
      <c r="AJ199" s="11"/>
      <c r="AK199"/>
      <c r="AL199"/>
      <c r="AM199"/>
      <c r="AN199"/>
      <c r="AO199"/>
      <c r="AP199"/>
      <c r="AQ199"/>
      <c r="AR199"/>
      <c r="AS199"/>
      <c r="AT199"/>
    </row>
    <row r="200" spans="1:46" s="1" customFormat="1" x14ac:dyDescent="0.5">
      <c r="A200" s="54"/>
      <c r="B200" s="2">
        <f>+'Ark1'!C6256</f>
        <v>2022</v>
      </c>
      <c r="C200" s="2">
        <f>+'Ark1'!J6256</f>
        <v>181</v>
      </c>
      <c r="D200" s="2" t="s">
        <v>43</v>
      </c>
      <c r="E200" s="2">
        <f>+'Ark1'!D6256</f>
        <v>8</v>
      </c>
      <c r="F200" s="2" t="s">
        <v>520</v>
      </c>
      <c r="G200" s="20">
        <f>+'Ark1'!Q6256</f>
        <v>0</v>
      </c>
      <c r="H200" s="359">
        <f>+'Ark1'!R6256</f>
        <v>0</v>
      </c>
      <c r="I200" s="359" t="str">
        <f>IF(H200=0,"",'Ark1'!S6256)</f>
        <v/>
      </c>
      <c r="J200" s="107"/>
      <c r="K200" s="152" t="str">
        <f>IF(G200=0,"",100*H200/Måned!$G17)</f>
        <v/>
      </c>
      <c r="L200" s="107"/>
      <c r="M200" s="152" t="str">
        <f>+IF(H200=0,"",'Ark1'!AA6256)</f>
        <v/>
      </c>
      <c r="N200" s="152">
        <f>+IF(I200=0,"",'Ark1'!AB6256)</f>
        <v>0</v>
      </c>
      <c r="O200" s="119" t="str">
        <f>IF(H200=0,"",'Ark1'!U6256)</f>
        <v/>
      </c>
      <c r="P200" s="152" t="str">
        <f>IF(H200=0,"",'Ark1'!W6256)</f>
        <v/>
      </c>
      <c r="Q200" s="138"/>
      <c r="R200" s="152" t="str">
        <f>IF(H200=0,"",'Ark1'!X6256)</f>
        <v/>
      </c>
      <c r="S200" s="152" t="str">
        <f>IF(H200=0,"",'Ark1'!Y6256)</f>
        <v/>
      </c>
      <c r="T200" s="152" t="str">
        <f>IF(H200=0,"",'Ark1'!Z6256)</f>
        <v/>
      </c>
      <c r="U200" s="107"/>
      <c r="V200" s="97" t="str">
        <f t="shared" si="22"/>
        <v/>
      </c>
      <c r="W200" s="309" t="str">
        <f>IF(H200=0,"",'Ark1'!T6256)</f>
        <v/>
      </c>
      <c r="X200" s="152" t="str">
        <f>IF(H200=0,"",'Ark1'!V6256)</f>
        <v/>
      </c>
      <c r="Y200" s="54"/>
      <c r="Z200" s="11"/>
      <c r="AA200" s="125"/>
      <c r="AB200" s="152"/>
      <c r="AC200" s="317"/>
      <c r="AJ200" s="11"/>
      <c r="AK200"/>
      <c r="AL200"/>
      <c r="AM200"/>
      <c r="AN200"/>
      <c r="AO200"/>
      <c r="AP200"/>
      <c r="AQ200"/>
      <c r="AR200"/>
      <c r="AS200"/>
      <c r="AT200"/>
    </row>
    <row r="201" spans="1:46" s="1" customFormat="1" x14ac:dyDescent="0.5">
      <c r="A201" s="54"/>
      <c r="B201" s="2">
        <f>+'Ark1'!C6257</f>
        <v>2022</v>
      </c>
      <c r="C201" s="2">
        <f>+'Ark1'!J6257</f>
        <v>181</v>
      </c>
      <c r="D201" s="2" t="s">
        <v>43</v>
      </c>
      <c r="E201" s="2">
        <f>+'Ark1'!D6257</f>
        <v>9</v>
      </c>
      <c r="F201" s="2" t="s">
        <v>521</v>
      </c>
      <c r="G201" s="20">
        <f>+'Ark1'!Q6257</f>
        <v>0</v>
      </c>
      <c r="H201" s="359">
        <f>+'Ark1'!R6257</f>
        <v>0</v>
      </c>
      <c r="I201" s="359" t="str">
        <f>IF(H201=0,"",'Ark1'!S6257)</f>
        <v/>
      </c>
      <c r="J201" s="107"/>
      <c r="K201" s="152" t="str">
        <f>IF(G201=0,"",100*H201/Måned!$G18)</f>
        <v/>
      </c>
      <c r="L201" s="107"/>
      <c r="M201" s="152" t="str">
        <f>+IF(H201=0,"",'Ark1'!AA6257)</f>
        <v/>
      </c>
      <c r="N201" s="152">
        <f>+IF(I201=0,"",'Ark1'!AB6257)</f>
        <v>0</v>
      </c>
      <c r="O201" s="119" t="str">
        <f>IF(H201=0,"",'Ark1'!U6257)</f>
        <v/>
      </c>
      <c r="P201" s="152" t="str">
        <f>IF(H201=0,"",'Ark1'!W6257)</f>
        <v/>
      </c>
      <c r="Q201" s="138"/>
      <c r="R201" s="152" t="str">
        <f>IF(H201=0,"",'Ark1'!X6257)</f>
        <v/>
      </c>
      <c r="S201" s="152" t="str">
        <f>IF(H201=0,"",'Ark1'!Y6257)</f>
        <v/>
      </c>
      <c r="T201" s="152" t="str">
        <f>IF(H201=0,"",'Ark1'!Z6257)</f>
        <v/>
      </c>
      <c r="U201" s="107"/>
      <c r="V201" s="97" t="str">
        <f t="shared" si="22"/>
        <v/>
      </c>
      <c r="W201" s="309" t="str">
        <f>IF(H201=0,"",'Ark1'!T6257)</f>
        <v/>
      </c>
      <c r="X201" s="152" t="str">
        <f>IF(H201=0,"",'Ark1'!V6257)</f>
        <v/>
      </c>
      <c r="Y201" s="54"/>
      <c r="Z201" s="11"/>
      <c r="AA201" s="125"/>
      <c r="AB201" s="152"/>
      <c r="AC201" s="317"/>
      <c r="AJ201" s="11"/>
      <c r="AK201"/>
      <c r="AL201"/>
      <c r="AM201"/>
      <c r="AN201"/>
      <c r="AO201"/>
      <c r="AP201"/>
      <c r="AQ201"/>
      <c r="AR201"/>
      <c r="AS201"/>
      <c r="AT201"/>
    </row>
    <row r="202" spans="1:46" s="1" customFormat="1" x14ac:dyDescent="0.5">
      <c r="A202" s="54"/>
      <c r="B202" s="2">
        <f>+'Ark1'!C6258</f>
        <v>2022</v>
      </c>
      <c r="C202" s="2">
        <f>+'Ark1'!J6258</f>
        <v>181</v>
      </c>
      <c r="D202" s="2" t="s">
        <v>43</v>
      </c>
      <c r="E202" s="2">
        <f>+'Ark1'!D6258</f>
        <v>10</v>
      </c>
      <c r="F202" s="2" t="s">
        <v>522</v>
      </c>
      <c r="G202" s="20">
        <f>+'Ark1'!Q6258</f>
        <v>0</v>
      </c>
      <c r="H202" s="359">
        <f>+'Ark1'!R6258</f>
        <v>0</v>
      </c>
      <c r="I202" s="359" t="str">
        <f>IF(H202=0,"",'Ark1'!S6258)</f>
        <v/>
      </c>
      <c r="J202" s="107"/>
      <c r="K202" s="152" t="str">
        <f>IF(G202=0,"",100*H202/Måned!$G19)</f>
        <v/>
      </c>
      <c r="L202" s="107"/>
      <c r="M202" s="152" t="str">
        <f>+IF(H202=0,"",'Ark1'!AA6258)</f>
        <v/>
      </c>
      <c r="N202" s="152">
        <f>+IF(I202=0,"",'Ark1'!AB6258)</f>
        <v>0</v>
      </c>
      <c r="O202" s="119" t="str">
        <f>IF(H202=0,"",'Ark1'!U6258)</f>
        <v/>
      </c>
      <c r="P202" s="152" t="str">
        <f>IF(H202=0,"",'Ark1'!W6258)</f>
        <v/>
      </c>
      <c r="Q202" s="138"/>
      <c r="R202" s="152" t="str">
        <f>IF(H202=0,"",'Ark1'!X6258)</f>
        <v/>
      </c>
      <c r="S202" s="152" t="str">
        <f>IF(H202=0,"",'Ark1'!Y6258)</f>
        <v/>
      </c>
      <c r="T202" s="152" t="str">
        <f>IF(H202=0,"",'Ark1'!Z6258)</f>
        <v/>
      </c>
      <c r="U202" s="107"/>
      <c r="V202" s="97" t="str">
        <f t="shared" si="22"/>
        <v/>
      </c>
      <c r="W202" s="309" t="str">
        <f>IF(H202=0,"",'Ark1'!T6258)</f>
        <v/>
      </c>
      <c r="X202" s="152" t="str">
        <f>IF(H202=0,"",'Ark1'!V6258)</f>
        <v/>
      </c>
      <c r="Y202" s="54"/>
      <c r="Z202" s="11"/>
      <c r="AA202" s="125"/>
      <c r="AB202" s="152"/>
      <c r="AC202" s="317"/>
      <c r="AJ202" s="11"/>
      <c r="AK202"/>
      <c r="AL202"/>
      <c r="AM202"/>
      <c r="AN202"/>
      <c r="AO202"/>
      <c r="AP202"/>
      <c r="AQ202"/>
      <c r="AR202"/>
      <c r="AS202"/>
      <c r="AT202"/>
    </row>
    <row r="203" spans="1:46" s="1" customFormat="1" x14ac:dyDescent="0.5">
      <c r="A203" s="54"/>
      <c r="B203" s="2">
        <f>+'Ark1'!C6259</f>
        <v>2022</v>
      </c>
      <c r="C203" s="2">
        <f>+'Ark1'!J6259</f>
        <v>181</v>
      </c>
      <c r="D203" s="2" t="s">
        <v>43</v>
      </c>
      <c r="E203" s="2">
        <f>+'Ark1'!D6259</f>
        <v>11</v>
      </c>
      <c r="F203" s="2" t="s">
        <v>523</v>
      </c>
      <c r="G203" s="20">
        <f>+'Ark1'!Q6259</f>
        <v>0</v>
      </c>
      <c r="H203" s="359">
        <f>+'Ark1'!R6259</f>
        <v>0</v>
      </c>
      <c r="I203" s="359" t="str">
        <f>IF(H203=0,"",'Ark1'!S6259)</f>
        <v/>
      </c>
      <c r="J203" s="107"/>
      <c r="K203" s="152" t="str">
        <f>IF(G203=0,"",100*H203/Måned!$G20)</f>
        <v/>
      </c>
      <c r="L203" s="107"/>
      <c r="M203" s="152" t="str">
        <f>+IF(H203=0,"",'Ark1'!AA6259)</f>
        <v/>
      </c>
      <c r="N203" s="152">
        <f>+IF(I203=0,"",'Ark1'!AB6259)</f>
        <v>0</v>
      </c>
      <c r="O203" s="119" t="str">
        <f>IF(H203=0,"",'Ark1'!U6259)</f>
        <v/>
      </c>
      <c r="P203" s="152" t="str">
        <f>IF(H203=0,"",'Ark1'!W6259)</f>
        <v/>
      </c>
      <c r="Q203" s="138"/>
      <c r="R203" s="152" t="str">
        <f>IF(H203=0,"",'Ark1'!X6259)</f>
        <v/>
      </c>
      <c r="S203" s="152" t="str">
        <f>IF(H203=0,"",'Ark1'!Y6259)</f>
        <v/>
      </c>
      <c r="T203" s="152" t="str">
        <f>IF(H203=0,"",'Ark1'!Z6259)</f>
        <v/>
      </c>
      <c r="U203" s="107"/>
      <c r="V203" s="97" t="str">
        <f t="shared" si="22"/>
        <v/>
      </c>
      <c r="W203" s="309" t="str">
        <f>IF(H203=0,"",'Ark1'!T6259)</f>
        <v/>
      </c>
      <c r="X203" s="152" t="str">
        <f>IF(H203=0,"",'Ark1'!V6259)</f>
        <v/>
      </c>
      <c r="Y203" s="54"/>
      <c r="Z203" s="11"/>
      <c r="AA203" s="125"/>
      <c r="AB203" s="152"/>
      <c r="AC203" s="317"/>
      <c r="AJ203" s="11"/>
      <c r="AK203"/>
      <c r="AL203"/>
      <c r="AM203"/>
      <c r="AN203"/>
      <c r="AO203"/>
      <c r="AP203"/>
      <c r="AQ203"/>
      <c r="AR203"/>
      <c r="AS203"/>
      <c r="AT203"/>
    </row>
    <row r="204" spans="1:46" s="1" customFormat="1" x14ac:dyDescent="0.5">
      <c r="A204" s="54"/>
      <c r="B204" s="2">
        <f>+'Ark1'!C6260</f>
        <v>2022</v>
      </c>
      <c r="C204" s="2">
        <f>+'Ark1'!J6260</f>
        <v>181</v>
      </c>
      <c r="D204" s="2" t="s">
        <v>43</v>
      </c>
      <c r="E204" s="2">
        <f>+'Ark1'!D6260</f>
        <v>12</v>
      </c>
      <c r="F204" s="2" t="s">
        <v>524</v>
      </c>
      <c r="G204" s="20">
        <f>+'Ark1'!Q6260</f>
        <v>0</v>
      </c>
      <c r="H204" s="359">
        <f>+'Ark1'!R6260</f>
        <v>0</v>
      </c>
      <c r="I204" s="359" t="str">
        <f>IF(H204=0,"",'Ark1'!S6260)</f>
        <v/>
      </c>
      <c r="J204" s="107"/>
      <c r="K204" s="152" t="str">
        <f>IF(G204=0,"",100*H204/Måned!$G21)</f>
        <v/>
      </c>
      <c r="L204" s="107"/>
      <c r="M204" s="152" t="str">
        <f>+IF(H204=0,"",'Ark1'!AA6260)</f>
        <v/>
      </c>
      <c r="N204" s="152">
        <f>+IF(I204=0,"",'Ark1'!AB6260)</f>
        <v>0</v>
      </c>
      <c r="O204" s="119" t="str">
        <f>IF(H204=0,"",'Ark1'!U6260)</f>
        <v/>
      </c>
      <c r="P204" s="152" t="str">
        <f>IF(H204=0,"",'Ark1'!W6260)</f>
        <v/>
      </c>
      <c r="Q204" s="138"/>
      <c r="R204" s="152" t="str">
        <f>IF(H204=0,"",'Ark1'!X6260)</f>
        <v/>
      </c>
      <c r="S204" s="152" t="str">
        <f>IF(H204=0,"",'Ark1'!Y6260)</f>
        <v/>
      </c>
      <c r="T204" s="152" t="str">
        <f>IF(H204=0,"",'Ark1'!Z6260)</f>
        <v/>
      </c>
      <c r="U204" s="107"/>
      <c r="V204" s="97" t="str">
        <f t="shared" si="22"/>
        <v/>
      </c>
      <c r="W204" s="309" t="str">
        <f>IF(H204=0,"",'Ark1'!T6260)</f>
        <v/>
      </c>
      <c r="X204" s="152" t="str">
        <f>IF(H204=0,"",'Ark1'!V6260)</f>
        <v/>
      </c>
      <c r="Y204" s="54"/>
      <c r="Z204" s="11"/>
      <c r="AA204" s="125"/>
      <c r="AB204" s="152"/>
      <c r="AC204" s="317"/>
      <c r="AJ204" s="11"/>
      <c r="AK204"/>
      <c r="AL204"/>
      <c r="AM204"/>
      <c r="AN204"/>
      <c r="AO204"/>
      <c r="AP204"/>
      <c r="AQ204"/>
      <c r="AR204"/>
      <c r="AS204"/>
      <c r="AT204"/>
    </row>
    <row r="205" spans="1:46" s="1" customFormat="1" x14ac:dyDescent="0.5">
      <c r="A205" s="54"/>
      <c r="B205" s="54"/>
      <c r="C205" s="54"/>
      <c r="D205" s="54"/>
      <c r="E205" s="54"/>
      <c r="F205" s="54"/>
      <c r="G205" s="54"/>
      <c r="H205" s="340"/>
      <c r="I205" s="340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11"/>
      <c r="AA205" s="125"/>
      <c r="AB205" s="152"/>
      <c r="AC205" s="317"/>
      <c r="AJ205" s="11"/>
      <c r="AK205"/>
      <c r="AL205"/>
      <c r="AM205"/>
      <c r="AN205"/>
      <c r="AO205"/>
      <c r="AP205"/>
      <c r="AQ205"/>
      <c r="AR205"/>
      <c r="AS205"/>
      <c r="AT205"/>
    </row>
    <row r="206" spans="1:46" s="1" customFormat="1" x14ac:dyDescent="0.5">
      <c r="A206" s="54"/>
      <c r="B206" s="2">
        <f>+'Ark1'!C6261</f>
        <v>2022</v>
      </c>
      <c r="C206" s="2">
        <f>+'Ark1'!J6261</f>
        <v>470</v>
      </c>
      <c r="D206" s="2" t="s">
        <v>44</v>
      </c>
      <c r="E206" s="2">
        <f>+'Ark1'!D6261</f>
        <v>1</v>
      </c>
      <c r="F206" s="2" t="s">
        <v>514</v>
      </c>
      <c r="G206" s="20">
        <f>+'Ark1'!Q6261</f>
        <v>0</v>
      </c>
      <c r="H206" s="359">
        <f>+'Ark1'!R6261</f>
        <v>0</v>
      </c>
      <c r="I206" s="359" t="str">
        <f>IF(H206=0,"",'Ark1'!S6261)</f>
        <v/>
      </c>
      <c r="J206" s="107"/>
      <c r="K206" s="152" t="str">
        <f>IF(G206=0,"",100*H206/Måned!$G10)</f>
        <v/>
      </c>
      <c r="L206" s="107"/>
      <c r="M206" s="152" t="str">
        <f>+IF(H206=0,"",'Ark1'!AA6261)</f>
        <v/>
      </c>
      <c r="N206" s="152">
        <f>+IF(I206=0,"",'Ark1'!AB6261)</f>
        <v>0</v>
      </c>
      <c r="O206" s="119" t="str">
        <f>IF(H206=0,"",'Ark1'!U6261)</f>
        <v/>
      </c>
      <c r="P206" s="152" t="str">
        <f>IF(H206=0,"",'Ark1'!W6261)</f>
        <v/>
      </c>
      <c r="Q206" s="138"/>
      <c r="R206" s="152" t="str">
        <f>IF(H206=0,"",'Ark1'!X6261)</f>
        <v/>
      </c>
      <c r="S206" s="152" t="str">
        <f>IF(H206=0,"",'Ark1'!Y6261)</f>
        <v/>
      </c>
      <c r="T206" s="152" t="str">
        <f>IF(H206=0,"",'Ark1'!Z6261)</f>
        <v/>
      </c>
      <c r="U206" s="107"/>
      <c r="V206" s="97" t="str">
        <f t="shared" ref="V206" si="23">+(IF(H206=0,"",I206/G206))</f>
        <v/>
      </c>
      <c r="W206" s="309" t="str">
        <f>IF(H206=0,"",'Ark1'!T6261)</f>
        <v/>
      </c>
      <c r="X206" s="152" t="str">
        <f>IF(H206=0,"",'Ark1'!V6261)</f>
        <v/>
      </c>
      <c r="Y206" s="54"/>
      <c r="Z206" s="11"/>
      <c r="AA206" s="125"/>
      <c r="AB206" s="152"/>
      <c r="AC206" s="317"/>
      <c r="AJ206" s="11"/>
      <c r="AK206"/>
      <c r="AL206"/>
      <c r="AM206"/>
      <c r="AN206"/>
      <c r="AO206"/>
      <c r="AP206"/>
      <c r="AQ206"/>
      <c r="AR206"/>
      <c r="AS206"/>
      <c r="AT206"/>
    </row>
    <row r="207" spans="1:46" s="1" customFormat="1" x14ac:dyDescent="0.5">
      <c r="A207" s="54"/>
      <c r="B207" s="2">
        <f>+'Ark1'!C6262</f>
        <v>2022</v>
      </c>
      <c r="C207" s="2">
        <f>+'Ark1'!J6262</f>
        <v>470</v>
      </c>
      <c r="D207" s="2" t="s">
        <v>44</v>
      </c>
      <c r="E207" s="2">
        <f>+'Ark1'!D6262</f>
        <v>2</v>
      </c>
      <c r="F207" s="2" t="s">
        <v>515</v>
      </c>
      <c r="G207" s="20">
        <f>+'Ark1'!Q6262</f>
        <v>0</v>
      </c>
      <c r="H207" s="359">
        <f>+'Ark1'!R6262</f>
        <v>0</v>
      </c>
      <c r="I207" s="359" t="str">
        <f>IF(H207=0,"",'Ark1'!S6262)</f>
        <v/>
      </c>
      <c r="J207" s="107"/>
      <c r="K207" s="152" t="str">
        <f>IF(G207=0,"",100*H207/Måned!$G11)</f>
        <v/>
      </c>
      <c r="L207" s="107"/>
      <c r="M207" s="152" t="str">
        <f>+IF(H207=0,"",'Ark1'!AA6262)</f>
        <v/>
      </c>
      <c r="N207" s="152">
        <f>+IF(I207=0,"",'Ark1'!AB6262)</f>
        <v>0</v>
      </c>
      <c r="O207" s="119" t="str">
        <f>IF(H207=0,"",'Ark1'!U6262)</f>
        <v/>
      </c>
      <c r="P207" s="152" t="str">
        <f>IF(H207=0,"",'Ark1'!W6262)</f>
        <v/>
      </c>
      <c r="Q207" s="138"/>
      <c r="R207" s="152" t="str">
        <f>IF(H207=0,"",'Ark1'!X6262)</f>
        <v/>
      </c>
      <c r="S207" s="152" t="str">
        <f>IF(H207=0,"",'Ark1'!Y6262)</f>
        <v/>
      </c>
      <c r="T207" s="152" t="str">
        <f>IF(H207=0,"",'Ark1'!Z6262)</f>
        <v/>
      </c>
      <c r="U207" s="107"/>
      <c r="V207" s="97" t="str">
        <f t="shared" ref="V207:V217" si="24">+(IF(H207=0,"",I207/G207))</f>
        <v/>
      </c>
      <c r="W207" s="309" t="str">
        <f>IF(H207=0,"",'Ark1'!T6262)</f>
        <v/>
      </c>
      <c r="X207" s="152" t="str">
        <f>IF(H207=0,"",'Ark1'!V6262)</f>
        <v/>
      </c>
      <c r="Y207" s="54"/>
      <c r="Z207" s="11"/>
      <c r="AA207" s="125"/>
      <c r="AB207" s="152"/>
      <c r="AC207" s="317"/>
      <c r="AJ207" s="11"/>
      <c r="AK207"/>
      <c r="AL207"/>
      <c r="AM207"/>
      <c r="AN207"/>
      <c r="AO207"/>
      <c r="AP207"/>
      <c r="AQ207"/>
      <c r="AR207"/>
      <c r="AS207"/>
      <c r="AT207"/>
    </row>
    <row r="208" spans="1:46" s="1" customFormat="1" x14ac:dyDescent="0.5">
      <c r="A208" s="54"/>
      <c r="B208" s="2">
        <f>+'Ark1'!C6263</f>
        <v>2022</v>
      </c>
      <c r="C208" s="2">
        <f>+'Ark1'!J6263</f>
        <v>470</v>
      </c>
      <c r="D208" s="2" t="s">
        <v>44</v>
      </c>
      <c r="E208" s="2">
        <f>+'Ark1'!D6263</f>
        <v>3</v>
      </c>
      <c r="F208" s="2" t="s">
        <v>516</v>
      </c>
      <c r="G208" s="20">
        <f>+'Ark1'!Q6263</f>
        <v>0</v>
      </c>
      <c r="H208" s="359">
        <f>+'Ark1'!R6263</f>
        <v>0</v>
      </c>
      <c r="I208" s="359" t="str">
        <f>IF(H208=0,"",'Ark1'!S6263)</f>
        <v/>
      </c>
      <c r="J208" s="107"/>
      <c r="K208" s="152" t="str">
        <f>IF(G208=0,"",100*H208/Måned!$G12)</f>
        <v/>
      </c>
      <c r="L208" s="107"/>
      <c r="M208" s="152" t="str">
        <f>+IF(H208=0,"",'Ark1'!AA6263)</f>
        <v/>
      </c>
      <c r="N208" s="152">
        <f>+IF(I208=0,"",'Ark1'!AB6263)</f>
        <v>0</v>
      </c>
      <c r="O208" s="119" t="str">
        <f>IF(H208=0,"",'Ark1'!U6263)</f>
        <v/>
      </c>
      <c r="P208" s="152" t="str">
        <f>IF(H208=0,"",'Ark1'!W6263)</f>
        <v/>
      </c>
      <c r="Q208" s="138"/>
      <c r="R208" s="152" t="str">
        <f>IF(H208=0,"",'Ark1'!X6263)</f>
        <v/>
      </c>
      <c r="S208" s="152" t="str">
        <f>IF(H208=0,"",'Ark1'!Y6263)</f>
        <v/>
      </c>
      <c r="T208" s="152" t="str">
        <f>IF(H208=0,"",'Ark1'!Z6263)</f>
        <v/>
      </c>
      <c r="U208" s="107"/>
      <c r="V208" s="97" t="str">
        <f t="shared" si="24"/>
        <v/>
      </c>
      <c r="W208" s="309" t="str">
        <f>IF(H208=0,"",'Ark1'!T6263)</f>
        <v/>
      </c>
      <c r="X208" s="152" t="str">
        <f>IF(H208=0,"",'Ark1'!V6263)</f>
        <v/>
      </c>
      <c r="Y208" s="54"/>
      <c r="Z208" s="11"/>
      <c r="AA208" s="125"/>
      <c r="AB208" s="152"/>
      <c r="AC208" s="317"/>
      <c r="AJ208" s="11"/>
      <c r="AK208"/>
      <c r="AL208"/>
      <c r="AM208"/>
      <c r="AN208"/>
      <c r="AO208"/>
      <c r="AP208"/>
      <c r="AQ208"/>
      <c r="AR208"/>
      <c r="AS208"/>
      <c r="AT208"/>
    </row>
    <row r="209" spans="1:46" s="1" customFormat="1" x14ac:dyDescent="0.5">
      <c r="A209" s="54"/>
      <c r="B209" s="2">
        <f>+'Ark1'!C6264</f>
        <v>2022</v>
      </c>
      <c r="C209" s="2">
        <f>+'Ark1'!J6264</f>
        <v>470</v>
      </c>
      <c r="D209" s="2" t="s">
        <v>44</v>
      </c>
      <c r="E209" s="2">
        <f>+'Ark1'!D6264</f>
        <v>4</v>
      </c>
      <c r="F209" s="2" t="s">
        <v>517</v>
      </c>
      <c r="G209" s="20">
        <f>+'Ark1'!Q6264</f>
        <v>0</v>
      </c>
      <c r="H209" s="359">
        <f>+'Ark1'!R6264</f>
        <v>0</v>
      </c>
      <c r="I209" s="359" t="str">
        <f>IF(H209=0,"",'Ark1'!S6264)</f>
        <v/>
      </c>
      <c r="J209" s="107"/>
      <c r="K209" s="152" t="str">
        <f>IF(G209=0,"",100*H209/Måned!$G13)</f>
        <v/>
      </c>
      <c r="L209" s="107"/>
      <c r="M209" s="152" t="str">
        <f>+IF(H209=0,"",'Ark1'!AA6264)</f>
        <v/>
      </c>
      <c r="N209" s="152">
        <f>+IF(I209=0,"",'Ark1'!AB6264)</f>
        <v>0</v>
      </c>
      <c r="O209" s="119" t="str">
        <f>IF(H209=0,"",'Ark1'!U6264)</f>
        <v/>
      </c>
      <c r="P209" s="152" t="str">
        <f>IF(H209=0,"",'Ark1'!W6264)</f>
        <v/>
      </c>
      <c r="Q209" s="138"/>
      <c r="R209" s="152" t="str">
        <f>IF(H209=0,"",'Ark1'!X6264)</f>
        <v/>
      </c>
      <c r="S209" s="152" t="str">
        <f>IF(H209=0,"",'Ark1'!Y6264)</f>
        <v/>
      </c>
      <c r="T209" s="152" t="str">
        <f>IF(H209=0,"",'Ark1'!Z6264)</f>
        <v/>
      </c>
      <c r="U209" s="107"/>
      <c r="V209" s="97" t="str">
        <f t="shared" si="24"/>
        <v/>
      </c>
      <c r="W209" s="309" t="str">
        <f>IF(H209=0,"",'Ark1'!T6264)</f>
        <v/>
      </c>
      <c r="X209" s="152" t="str">
        <f>IF(H209=0,"",'Ark1'!V6264)</f>
        <v/>
      </c>
      <c r="Y209" s="54"/>
      <c r="Z209" s="11"/>
      <c r="AA209" s="125"/>
      <c r="AB209" s="152"/>
      <c r="AC209" s="317"/>
      <c r="AJ209" s="11"/>
      <c r="AK209"/>
      <c r="AL209"/>
      <c r="AM209"/>
      <c r="AN209"/>
      <c r="AO209"/>
      <c r="AP209"/>
      <c r="AQ209"/>
      <c r="AR209"/>
      <c r="AS209"/>
      <c r="AT209"/>
    </row>
    <row r="210" spans="1:46" s="1" customFormat="1" x14ac:dyDescent="0.5">
      <c r="A210" s="54"/>
      <c r="B210" s="2">
        <f>+'Ark1'!C6265</f>
        <v>2022</v>
      </c>
      <c r="C210" s="2">
        <f>+'Ark1'!J6265</f>
        <v>470</v>
      </c>
      <c r="D210" s="2" t="s">
        <v>44</v>
      </c>
      <c r="E210" s="2">
        <f>+'Ark1'!D6265</f>
        <v>5</v>
      </c>
      <c r="F210" s="2" t="s">
        <v>385</v>
      </c>
      <c r="G210" s="20">
        <f>+'Ark1'!Q6265</f>
        <v>0</v>
      </c>
      <c r="H210" s="359">
        <f>+'Ark1'!R6265</f>
        <v>0</v>
      </c>
      <c r="I210" s="359" t="str">
        <f>IF(H210=0,"",'Ark1'!S6265)</f>
        <v/>
      </c>
      <c r="J210" s="107"/>
      <c r="K210" s="152" t="str">
        <f>IF(G210=0,"",100*H210/Måned!$G14)</f>
        <v/>
      </c>
      <c r="L210" s="107"/>
      <c r="M210" s="152" t="str">
        <f>+IF(H210=0,"",'Ark1'!AA6265)</f>
        <v/>
      </c>
      <c r="N210" s="152">
        <f>+IF(I210=0,"",'Ark1'!AB6265)</f>
        <v>0</v>
      </c>
      <c r="O210" s="119" t="str">
        <f>IF(H210=0,"",'Ark1'!U6265)</f>
        <v/>
      </c>
      <c r="P210" s="152" t="str">
        <f>IF(H210=0,"",'Ark1'!W6265)</f>
        <v/>
      </c>
      <c r="Q210" s="138"/>
      <c r="R210" s="152" t="str">
        <f>IF(H210=0,"",'Ark1'!X6265)</f>
        <v/>
      </c>
      <c r="S210" s="152" t="str">
        <f>IF(H210=0,"",'Ark1'!Y6265)</f>
        <v/>
      </c>
      <c r="T210" s="152" t="str">
        <f>IF(H210=0,"",'Ark1'!Z6265)</f>
        <v/>
      </c>
      <c r="U210" s="107"/>
      <c r="V210" s="97" t="str">
        <f t="shared" si="24"/>
        <v/>
      </c>
      <c r="W210" s="309" t="str">
        <f>IF(H210=0,"",'Ark1'!T6265)</f>
        <v/>
      </c>
      <c r="X210" s="152" t="str">
        <f>IF(H210=0,"",'Ark1'!V6265)</f>
        <v/>
      </c>
      <c r="Y210" s="54"/>
      <c r="Z210" s="11"/>
      <c r="AA210" s="125"/>
      <c r="AB210" s="152"/>
      <c r="AC210" s="317"/>
      <c r="AJ210" s="11"/>
      <c r="AK210"/>
      <c r="AL210"/>
      <c r="AM210"/>
      <c r="AN210"/>
      <c r="AO210"/>
      <c r="AP210"/>
      <c r="AQ210"/>
      <c r="AR210"/>
      <c r="AS210"/>
      <c r="AT210"/>
    </row>
    <row r="211" spans="1:46" s="1" customFormat="1" x14ac:dyDescent="0.5">
      <c r="A211" s="54"/>
      <c r="B211" s="2">
        <f>+'Ark1'!C6266</f>
        <v>2022</v>
      </c>
      <c r="C211" s="2">
        <f>+'Ark1'!J6266</f>
        <v>470</v>
      </c>
      <c r="D211" s="2" t="s">
        <v>44</v>
      </c>
      <c r="E211" s="2">
        <f>+'Ark1'!D6266</f>
        <v>6</v>
      </c>
      <c r="F211" s="2" t="s">
        <v>518</v>
      </c>
      <c r="G211" s="20">
        <f>+'Ark1'!Q6266</f>
        <v>0</v>
      </c>
      <c r="H211" s="359">
        <f>+'Ark1'!R6266</f>
        <v>0</v>
      </c>
      <c r="I211" s="359" t="str">
        <f>IF(H211=0,"",'Ark1'!S6266)</f>
        <v/>
      </c>
      <c r="J211" s="107"/>
      <c r="K211" s="152" t="str">
        <f>IF(G211=0,"",100*H211/Måned!$G15)</f>
        <v/>
      </c>
      <c r="L211" s="107"/>
      <c r="M211" s="152" t="str">
        <f>+IF(H211=0,"",'Ark1'!AA6266)</f>
        <v/>
      </c>
      <c r="N211" s="152">
        <f>+IF(I211=0,"",'Ark1'!AB6266)</f>
        <v>0</v>
      </c>
      <c r="O211" s="119" t="str">
        <f>IF(H211=0,"",'Ark1'!U6266)</f>
        <v/>
      </c>
      <c r="P211" s="152" t="str">
        <f>IF(H211=0,"",'Ark1'!W6266)</f>
        <v/>
      </c>
      <c r="Q211" s="138"/>
      <c r="R211" s="152" t="str">
        <f>IF(H211=0,"",'Ark1'!X6266)</f>
        <v/>
      </c>
      <c r="S211" s="152" t="str">
        <f>IF(H211=0,"",'Ark1'!Y6266)</f>
        <v/>
      </c>
      <c r="T211" s="152" t="str">
        <f>IF(H211=0,"",'Ark1'!Z6266)</f>
        <v/>
      </c>
      <c r="U211" s="107"/>
      <c r="V211" s="97" t="str">
        <f t="shared" si="24"/>
        <v/>
      </c>
      <c r="W211" s="309" t="str">
        <f>IF(H211=0,"",'Ark1'!T6266)</f>
        <v/>
      </c>
      <c r="X211" s="152" t="str">
        <f>IF(H211=0,"",'Ark1'!V6266)</f>
        <v/>
      </c>
      <c r="Y211" s="54"/>
      <c r="Z211" s="11"/>
      <c r="AA211" s="125"/>
      <c r="AB211" s="152"/>
      <c r="AC211" s="317"/>
      <c r="AJ211" s="11"/>
      <c r="AK211"/>
      <c r="AL211"/>
      <c r="AM211"/>
      <c r="AN211"/>
      <c r="AO211"/>
      <c r="AP211"/>
      <c r="AQ211"/>
      <c r="AR211"/>
      <c r="AS211"/>
      <c r="AT211"/>
    </row>
    <row r="212" spans="1:46" s="1" customFormat="1" x14ac:dyDescent="0.5">
      <c r="A212" s="54"/>
      <c r="B212" s="2">
        <f>+'Ark1'!C6267</f>
        <v>2022</v>
      </c>
      <c r="C212" s="2">
        <f>+'Ark1'!J6267</f>
        <v>470</v>
      </c>
      <c r="D212" s="2" t="s">
        <v>44</v>
      </c>
      <c r="E212" s="2">
        <f>+'Ark1'!D6267</f>
        <v>7</v>
      </c>
      <c r="F212" s="2" t="s">
        <v>519</v>
      </c>
      <c r="G212" s="20">
        <f>+'Ark1'!Q6267</f>
        <v>0</v>
      </c>
      <c r="H212" s="359">
        <f>+'Ark1'!R6267</f>
        <v>0</v>
      </c>
      <c r="I212" s="359" t="str">
        <f>IF(H212=0,"",'Ark1'!S6267)</f>
        <v/>
      </c>
      <c r="J212" s="107"/>
      <c r="K212" s="152" t="str">
        <f>IF(G212=0,"",100*H212/Måned!$G16)</f>
        <v/>
      </c>
      <c r="L212" s="107"/>
      <c r="M212" s="152" t="str">
        <f>+IF(H212=0,"",'Ark1'!AA6267)</f>
        <v/>
      </c>
      <c r="N212" s="152">
        <f>+IF(I212=0,"",'Ark1'!AB6267)</f>
        <v>0</v>
      </c>
      <c r="O212" s="119" t="str">
        <f>IF(H212=0,"",'Ark1'!U6267)</f>
        <v/>
      </c>
      <c r="P212" s="152" t="str">
        <f>IF(H212=0,"",'Ark1'!W6267)</f>
        <v/>
      </c>
      <c r="Q212" s="138"/>
      <c r="R212" s="152" t="str">
        <f>IF(H212=0,"",'Ark1'!X6267)</f>
        <v/>
      </c>
      <c r="S212" s="152" t="str">
        <f>IF(H212=0,"",'Ark1'!Y6267)</f>
        <v/>
      </c>
      <c r="T212" s="152" t="str">
        <f>IF(H212=0,"",'Ark1'!Z6267)</f>
        <v/>
      </c>
      <c r="U212" s="107"/>
      <c r="V212" s="97" t="str">
        <f t="shared" si="24"/>
        <v/>
      </c>
      <c r="W212" s="309" t="str">
        <f>IF(H212=0,"",'Ark1'!T6267)</f>
        <v/>
      </c>
      <c r="X212" s="152" t="str">
        <f>IF(H212=0,"",'Ark1'!V6267)</f>
        <v/>
      </c>
      <c r="Y212" s="54"/>
      <c r="Z212" s="11"/>
      <c r="AA212" s="125"/>
      <c r="AB212" s="152"/>
      <c r="AC212" s="317"/>
      <c r="AJ212" s="11"/>
      <c r="AK212"/>
      <c r="AL212"/>
      <c r="AM212"/>
      <c r="AN212"/>
      <c r="AO212"/>
      <c r="AP212"/>
      <c r="AQ212"/>
      <c r="AR212"/>
      <c r="AS212"/>
      <c r="AT212"/>
    </row>
    <row r="213" spans="1:46" s="1" customFormat="1" x14ac:dyDescent="0.5">
      <c r="A213" s="54"/>
      <c r="B213" s="2">
        <f>+'Ark1'!C6268</f>
        <v>2022</v>
      </c>
      <c r="C213" s="2">
        <f>+'Ark1'!J6268</f>
        <v>470</v>
      </c>
      <c r="D213" s="2" t="s">
        <v>44</v>
      </c>
      <c r="E213" s="2">
        <f>+'Ark1'!D6268</f>
        <v>8</v>
      </c>
      <c r="F213" s="2" t="s">
        <v>520</v>
      </c>
      <c r="G213" s="20">
        <f>+'Ark1'!Q6268</f>
        <v>0</v>
      </c>
      <c r="H213" s="359">
        <f>+'Ark1'!R6268</f>
        <v>0</v>
      </c>
      <c r="I213" s="359" t="str">
        <f>IF(H213=0,"",'Ark1'!S6268)</f>
        <v/>
      </c>
      <c r="J213" s="107"/>
      <c r="K213" s="152" t="str">
        <f>IF(G213=0,"",100*H213/Måned!$G17)</f>
        <v/>
      </c>
      <c r="L213" s="107"/>
      <c r="M213" s="152" t="str">
        <f>+IF(H213=0,"",'Ark1'!AA6268)</f>
        <v/>
      </c>
      <c r="N213" s="152">
        <f>+IF(I213=0,"",'Ark1'!AB6268)</f>
        <v>0</v>
      </c>
      <c r="O213" s="119" t="str">
        <f>IF(H213=0,"",'Ark1'!U6268)</f>
        <v/>
      </c>
      <c r="P213" s="152" t="str">
        <f>IF(H213=0,"",'Ark1'!W6268)</f>
        <v/>
      </c>
      <c r="Q213" s="138"/>
      <c r="R213" s="152" t="str">
        <f>IF(H213=0,"",'Ark1'!X6268)</f>
        <v/>
      </c>
      <c r="S213" s="152" t="str">
        <f>IF(H213=0,"",'Ark1'!Y6268)</f>
        <v/>
      </c>
      <c r="T213" s="152" t="str">
        <f>IF(H213=0,"",'Ark1'!Z6268)</f>
        <v/>
      </c>
      <c r="U213" s="107"/>
      <c r="V213" s="97" t="str">
        <f t="shared" si="24"/>
        <v/>
      </c>
      <c r="W213" s="309" t="str">
        <f>IF(H213=0,"",'Ark1'!T6268)</f>
        <v/>
      </c>
      <c r="X213" s="152" t="str">
        <f>IF(H213=0,"",'Ark1'!V6268)</f>
        <v/>
      </c>
      <c r="Y213" s="54"/>
      <c r="Z213" s="11"/>
      <c r="AA213" s="125"/>
      <c r="AB213" s="152"/>
      <c r="AC213" s="317"/>
      <c r="AJ213" s="11"/>
      <c r="AK213"/>
      <c r="AL213"/>
      <c r="AM213"/>
      <c r="AN213"/>
      <c r="AO213"/>
      <c r="AP213"/>
      <c r="AQ213"/>
      <c r="AR213"/>
      <c r="AS213"/>
      <c r="AT213"/>
    </row>
    <row r="214" spans="1:46" s="1" customFormat="1" x14ac:dyDescent="0.5">
      <c r="A214" s="54"/>
      <c r="B214" s="2">
        <f>+'Ark1'!C6269</f>
        <v>2022</v>
      </c>
      <c r="C214" s="2">
        <f>+'Ark1'!J6269</f>
        <v>470</v>
      </c>
      <c r="D214" s="2" t="s">
        <v>44</v>
      </c>
      <c r="E214" s="2">
        <f>+'Ark1'!D6269</f>
        <v>9</v>
      </c>
      <c r="F214" s="2" t="s">
        <v>521</v>
      </c>
      <c r="G214" s="20">
        <f>+'Ark1'!Q6269</f>
        <v>0</v>
      </c>
      <c r="H214" s="359">
        <f>+'Ark1'!R6269</f>
        <v>0</v>
      </c>
      <c r="I214" s="359" t="str">
        <f>IF(H214=0,"",'Ark1'!S6269)</f>
        <v/>
      </c>
      <c r="J214" s="107"/>
      <c r="K214" s="152" t="str">
        <f>IF(G214=0,"",100*H214/Måned!$G18)</f>
        <v/>
      </c>
      <c r="L214" s="107"/>
      <c r="M214" s="152" t="str">
        <f>+IF(H214=0,"",'Ark1'!AA6269)</f>
        <v/>
      </c>
      <c r="N214" s="152">
        <f>+IF(I214=0,"",'Ark1'!AB6269)</f>
        <v>0</v>
      </c>
      <c r="O214" s="119" t="str">
        <f>IF(H214=0,"",'Ark1'!U6269)</f>
        <v/>
      </c>
      <c r="P214" s="152" t="str">
        <f>IF(H214=0,"",'Ark1'!W6269)</f>
        <v/>
      </c>
      <c r="Q214" s="138"/>
      <c r="R214" s="152" t="str">
        <f>IF(H214=0,"",'Ark1'!X6269)</f>
        <v/>
      </c>
      <c r="S214" s="152" t="str">
        <f>IF(H214=0,"",'Ark1'!Y6269)</f>
        <v/>
      </c>
      <c r="T214" s="152" t="str">
        <f>IF(H214=0,"",'Ark1'!Z6269)</f>
        <v/>
      </c>
      <c r="U214" s="107"/>
      <c r="V214" s="97" t="str">
        <f t="shared" si="24"/>
        <v/>
      </c>
      <c r="W214" s="309" t="str">
        <f>IF(H214=0,"",'Ark1'!T6269)</f>
        <v/>
      </c>
      <c r="X214" s="152" t="str">
        <f>IF(H214=0,"",'Ark1'!V6269)</f>
        <v/>
      </c>
      <c r="Y214" s="54"/>
      <c r="Z214" s="11"/>
      <c r="AA214" s="125"/>
      <c r="AB214" s="152"/>
      <c r="AC214" s="317"/>
      <c r="AJ214" s="11"/>
      <c r="AK214"/>
      <c r="AL214"/>
      <c r="AM214"/>
      <c r="AN214"/>
      <c r="AO214"/>
      <c r="AP214"/>
      <c r="AQ214"/>
      <c r="AR214"/>
      <c r="AS214"/>
      <c r="AT214"/>
    </row>
    <row r="215" spans="1:46" s="1" customFormat="1" x14ac:dyDescent="0.5">
      <c r="A215" s="54"/>
      <c r="B215" s="2">
        <f>+'Ark1'!C6270</f>
        <v>2022</v>
      </c>
      <c r="C215" s="2">
        <f>+'Ark1'!J6270</f>
        <v>470</v>
      </c>
      <c r="D215" s="2" t="s">
        <v>44</v>
      </c>
      <c r="E215" s="2">
        <f>+'Ark1'!D6270</f>
        <v>10</v>
      </c>
      <c r="F215" s="2" t="s">
        <v>522</v>
      </c>
      <c r="G215" s="20">
        <f>+'Ark1'!Q6270</f>
        <v>0</v>
      </c>
      <c r="H215" s="359">
        <f>+'Ark1'!R6270</f>
        <v>0</v>
      </c>
      <c r="I215" s="359" t="str">
        <f>IF(H215=0,"",'Ark1'!S6270)</f>
        <v/>
      </c>
      <c r="J215" s="107"/>
      <c r="K215" s="152" t="str">
        <f>IF(G215=0,"",100*H215/Måned!$G19)</f>
        <v/>
      </c>
      <c r="L215" s="107"/>
      <c r="M215" s="152" t="str">
        <f>+IF(H215=0,"",'Ark1'!AA6270)</f>
        <v/>
      </c>
      <c r="N215" s="152">
        <f>+IF(I215=0,"",'Ark1'!AB6270)</f>
        <v>0</v>
      </c>
      <c r="O215" s="119" t="str">
        <f>IF(H215=0,"",'Ark1'!U6270)</f>
        <v/>
      </c>
      <c r="P215" s="152" t="str">
        <f>IF(H215=0,"",'Ark1'!W6270)</f>
        <v/>
      </c>
      <c r="Q215" s="138"/>
      <c r="R215" s="152" t="str">
        <f>IF(H215=0,"",'Ark1'!X6270)</f>
        <v/>
      </c>
      <c r="S215" s="152" t="str">
        <f>IF(H215=0,"",'Ark1'!Y6270)</f>
        <v/>
      </c>
      <c r="T215" s="152" t="str">
        <f>IF(H215=0,"",'Ark1'!Z6270)</f>
        <v/>
      </c>
      <c r="U215" s="107"/>
      <c r="V215" s="97" t="str">
        <f t="shared" si="24"/>
        <v/>
      </c>
      <c r="W215" s="309" t="str">
        <f>IF(H215=0,"",'Ark1'!T6270)</f>
        <v/>
      </c>
      <c r="X215" s="152" t="str">
        <f>IF(H215=0,"",'Ark1'!V6270)</f>
        <v/>
      </c>
      <c r="Y215" s="54"/>
      <c r="Z215" s="11"/>
      <c r="AA215" s="125"/>
      <c r="AB215" s="152"/>
      <c r="AC215" s="317"/>
      <c r="AJ215" s="11"/>
      <c r="AK215"/>
      <c r="AL215"/>
      <c r="AM215"/>
      <c r="AN215"/>
      <c r="AO215"/>
      <c r="AP215"/>
      <c r="AQ215"/>
      <c r="AR215"/>
      <c r="AS215"/>
      <c r="AT215"/>
    </row>
    <row r="216" spans="1:46" s="1" customFormat="1" x14ac:dyDescent="0.5">
      <c r="A216" s="54"/>
      <c r="B216" s="2">
        <f>+'Ark1'!C6271</f>
        <v>2022</v>
      </c>
      <c r="C216" s="2">
        <f>+'Ark1'!J6271</f>
        <v>470</v>
      </c>
      <c r="D216" s="2" t="s">
        <v>44</v>
      </c>
      <c r="E216" s="2">
        <f>+'Ark1'!D6271</f>
        <v>11</v>
      </c>
      <c r="F216" s="2" t="s">
        <v>523</v>
      </c>
      <c r="G216" s="20">
        <f>+'Ark1'!Q6271</f>
        <v>0</v>
      </c>
      <c r="H216" s="359">
        <f>+'Ark1'!R6271</f>
        <v>0</v>
      </c>
      <c r="I216" s="359" t="str">
        <f>IF(H216=0,"",'Ark1'!S6271)</f>
        <v/>
      </c>
      <c r="J216" s="107"/>
      <c r="K216" s="152" t="str">
        <f>IF(G216=0,"",100*H216/Måned!$G20)</f>
        <v/>
      </c>
      <c r="L216" s="107"/>
      <c r="M216" s="152" t="str">
        <f>+IF(H216=0,"",'Ark1'!AA6271)</f>
        <v/>
      </c>
      <c r="N216" s="152">
        <f>+IF(I216=0,"",'Ark1'!AB6271)</f>
        <v>0</v>
      </c>
      <c r="O216" s="119" t="str">
        <f>IF(H216=0,"",'Ark1'!U6271)</f>
        <v/>
      </c>
      <c r="P216" s="152" t="str">
        <f>IF(H216=0,"",'Ark1'!W6271)</f>
        <v/>
      </c>
      <c r="Q216" s="138"/>
      <c r="R216" s="152" t="str">
        <f>IF(H216=0,"",'Ark1'!X6271)</f>
        <v/>
      </c>
      <c r="S216" s="152" t="str">
        <f>IF(H216=0,"",'Ark1'!Y6271)</f>
        <v/>
      </c>
      <c r="T216" s="152" t="str">
        <f>IF(H216=0,"",'Ark1'!Z6271)</f>
        <v/>
      </c>
      <c r="U216" s="107"/>
      <c r="V216" s="97" t="str">
        <f t="shared" si="24"/>
        <v/>
      </c>
      <c r="W216" s="309" t="str">
        <f>IF(H216=0,"",'Ark1'!T6271)</f>
        <v/>
      </c>
      <c r="X216" s="152" t="str">
        <f>IF(H216=0,"",'Ark1'!V6271)</f>
        <v/>
      </c>
      <c r="Y216" s="54"/>
      <c r="Z216" s="11"/>
      <c r="AA216" s="125"/>
      <c r="AB216" s="152"/>
      <c r="AC216" s="317"/>
      <c r="AJ216" s="11"/>
      <c r="AK216"/>
      <c r="AL216"/>
      <c r="AM216"/>
      <c r="AN216"/>
      <c r="AO216"/>
      <c r="AP216"/>
      <c r="AQ216"/>
      <c r="AR216"/>
      <c r="AS216"/>
      <c r="AT216"/>
    </row>
    <row r="217" spans="1:46" s="1" customFormat="1" x14ac:dyDescent="0.5">
      <c r="A217" s="54"/>
      <c r="B217" s="2">
        <f>+'Ark1'!C6272</f>
        <v>2022</v>
      </c>
      <c r="C217" s="2">
        <f>+'Ark1'!J6272</f>
        <v>470</v>
      </c>
      <c r="D217" s="2" t="s">
        <v>44</v>
      </c>
      <c r="E217" s="2">
        <f>+'Ark1'!D6272</f>
        <v>12</v>
      </c>
      <c r="F217" s="2" t="s">
        <v>524</v>
      </c>
      <c r="G217" s="20">
        <f>+'Ark1'!Q6272</f>
        <v>0</v>
      </c>
      <c r="H217" s="359">
        <f>+'Ark1'!R6272</f>
        <v>0</v>
      </c>
      <c r="I217" s="359" t="str">
        <f>IF(H217=0,"",'Ark1'!S6272)</f>
        <v/>
      </c>
      <c r="J217" s="107"/>
      <c r="K217" s="152" t="str">
        <f>IF(G217=0,"",100*H217/Måned!$G21)</f>
        <v/>
      </c>
      <c r="L217" s="107"/>
      <c r="M217" s="152" t="str">
        <f>+IF(H217=0,"",'Ark1'!AA6272)</f>
        <v/>
      </c>
      <c r="N217" s="152">
        <f>+IF(I217=0,"",'Ark1'!AB6272)</f>
        <v>0</v>
      </c>
      <c r="O217" s="119" t="str">
        <f>IF(H217=0,"",'Ark1'!U6272)</f>
        <v/>
      </c>
      <c r="P217" s="152" t="str">
        <f>IF(H217=0,"",'Ark1'!W6272)</f>
        <v/>
      </c>
      <c r="Q217" s="138"/>
      <c r="R217" s="152" t="str">
        <f>IF(H217=0,"",'Ark1'!X6272)</f>
        <v/>
      </c>
      <c r="S217" s="152" t="str">
        <f>IF(H217=0,"",'Ark1'!Y6272)</f>
        <v/>
      </c>
      <c r="T217" s="152" t="str">
        <f>IF(H217=0,"",'Ark1'!Z6272)</f>
        <v/>
      </c>
      <c r="U217" s="107"/>
      <c r="V217" s="97" t="str">
        <f t="shared" si="24"/>
        <v/>
      </c>
      <c r="W217" s="309" t="str">
        <f>IF(H217=0,"",'Ark1'!T6272)</f>
        <v/>
      </c>
      <c r="X217" s="152" t="str">
        <f>IF(H217=0,"",'Ark1'!V6272)</f>
        <v/>
      </c>
      <c r="Y217" s="54"/>
      <c r="Z217" s="11"/>
      <c r="AA217" s="125"/>
      <c r="AB217" s="152"/>
      <c r="AC217" s="317"/>
      <c r="AJ217" s="11"/>
      <c r="AK217"/>
      <c r="AL217"/>
      <c r="AM217"/>
      <c r="AN217"/>
      <c r="AO217"/>
      <c r="AP217"/>
      <c r="AQ217"/>
      <c r="AR217"/>
      <c r="AS217"/>
      <c r="AT217"/>
    </row>
    <row r="218" spans="1:46" s="1" customFormat="1" x14ac:dyDescent="0.5">
      <c r="A218" s="54"/>
      <c r="B218" s="54"/>
      <c r="C218" s="54"/>
      <c r="D218" s="54"/>
      <c r="E218" s="54"/>
      <c r="F218" s="54"/>
      <c r="G218" s="54"/>
      <c r="H218" s="340"/>
      <c r="I218" s="340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11"/>
      <c r="AA218" s="125"/>
      <c r="AB218" s="152"/>
      <c r="AC218" s="317"/>
      <c r="AJ218" s="11"/>
      <c r="AK218"/>
      <c r="AL218"/>
      <c r="AM218"/>
      <c r="AN218"/>
      <c r="AO218"/>
      <c r="AP218"/>
      <c r="AQ218"/>
      <c r="AR218"/>
      <c r="AS218"/>
      <c r="AT218"/>
    </row>
    <row r="219" spans="1:46" s="1" customFormat="1" x14ac:dyDescent="0.5">
      <c r="A219" s="54"/>
      <c r="B219" s="2">
        <f>+'Ark1'!C6273</f>
        <v>2022</v>
      </c>
      <c r="C219" s="2">
        <f>+'Ark1'!J6273</f>
        <v>643</v>
      </c>
      <c r="D219" s="2" t="s">
        <v>54</v>
      </c>
      <c r="E219" s="2">
        <f>+'Ark1'!D6273</f>
        <v>1</v>
      </c>
      <c r="F219" s="2" t="s">
        <v>514</v>
      </c>
      <c r="G219" s="20">
        <f>+'Ark1'!Q6273</f>
        <v>3</v>
      </c>
      <c r="H219" s="359">
        <f>+'Ark1'!R6273</f>
        <v>266</v>
      </c>
      <c r="I219" s="359">
        <f>IF(H219=0,"",'Ark1'!S6273)</f>
        <v>266</v>
      </c>
      <c r="J219" s="107"/>
      <c r="K219" s="152">
        <f>IF(G219=0,"",100*H219/Måned!$G10)</f>
        <v>8.8578088578088572</v>
      </c>
      <c r="L219" s="107"/>
      <c r="M219" s="152">
        <f>+IF(H219=0,"",'Ark1'!AA6273)</f>
        <v>8.8578088578088554</v>
      </c>
      <c r="N219" s="152">
        <f>+IF(I219=0,"",'Ark1'!AB6273)</f>
        <v>9.2366381174751577</v>
      </c>
      <c r="O219" s="119">
        <f>IF(H219=0,"",'Ark1'!U6273)</f>
        <v>61.011278195488721</v>
      </c>
      <c r="P219" s="152">
        <f>IF(H219=0,"",'Ark1'!W6273)</f>
        <v>89.5836842105263</v>
      </c>
      <c r="Q219" s="138"/>
      <c r="R219" s="152">
        <f>IF(H219=0,"",'Ark1'!X6273)</f>
        <v>9.9532140102261639</v>
      </c>
      <c r="S219" s="152">
        <f>IF(H219=0,"",'Ark1'!Y6273)</f>
        <v>2.0927427100402678</v>
      </c>
      <c r="T219" s="152">
        <f>IF(H219=0,"",'Ark1'!Z6273)</f>
        <v>-51.196347021506682</v>
      </c>
      <c r="U219" s="107"/>
      <c r="V219" s="97">
        <f t="shared" ref="V219:V230" si="25">+(IF(H219=0,"",I219/G219))</f>
        <v>88.666666666666671</v>
      </c>
      <c r="W219" s="309">
        <f>IF(H219=0,"",'Ark1'!T6273)</f>
        <v>16.323308270676691</v>
      </c>
      <c r="X219" s="152">
        <f>IF(H219=0,"",'Ark1'!V6273)</f>
        <v>97.057079318013294</v>
      </c>
      <c r="Y219" s="54"/>
      <c r="Z219" s="11"/>
      <c r="AA219" s="125"/>
      <c r="AB219" s="152"/>
      <c r="AC219" s="317"/>
      <c r="AJ219" s="11"/>
      <c r="AK219"/>
      <c r="AL219"/>
      <c r="AM219"/>
      <c r="AN219"/>
      <c r="AO219"/>
      <c r="AP219"/>
      <c r="AQ219"/>
      <c r="AR219"/>
      <c r="AS219"/>
      <c r="AT219"/>
    </row>
    <row r="220" spans="1:46" s="1" customFormat="1" x14ac:dyDescent="0.5">
      <c r="A220" s="54"/>
      <c r="B220" s="2">
        <f>+'Ark1'!C6274</f>
        <v>2022</v>
      </c>
      <c r="C220" s="2">
        <f>+'Ark1'!J6274</f>
        <v>643</v>
      </c>
      <c r="D220" s="2" t="s">
        <v>54</v>
      </c>
      <c r="E220" s="2">
        <f>+'Ark1'!D6274</f>
        <v>2</v>
      </c>
      <c r="F220" s="2" t="s">
        <v>515</v>
      </c>
      <c r="G220" s="20">
        <f>+'Ark1'!Q6274</f>
        <v>4</v>
      </c>
      <c r="H220" s="359">
        <f>+'Ark1'!R6274</f>
        <v>244</v>
      </c>
      <c r="I220" s="359">
        <f>IF(H220=0,"",'Ark1'!S6274)</f>
        <v>244</v>
      </c>
      <c r="J220" s="107"/>
      <c r="K220" s="152">
        <f>IF(G220=0,"",100*H220/Måned!$G11)</f>
        <v>10.183639398998331</v>
      </c>
      <c r="L220" s="107"/>
      <c r="M220" s="152">
        <f>+IF(H220=0,"",'Ark1'!AA6274)</f>
        <v>10.183639398998336</v>
      </c>
      <c r="N220" s="152">
        <f>+IF(I220=0,"",'Ark1'!AB6274)</f>
        <v>9.9854009802889028</v>
      </c>
      <c r="O220" s="119">
        <f>IF(H220=0,"",'Ark1'!U6274)</f>
        <v>61.594262295081997</v>
      </c>
      <c r="P220" s="152">
        <f>IF(H220=0,"",'Ark1'!W6274)</f>
        <v>84.712295081967156</v>
      </c>
      <c r="Q220" s="138"/>
      <c r="R220" s="152">
        <f>IF(H220=0,"",'Ark1'!X6274)</f>
        <v>7.8998918634317699</v>
      </c>
      <c r="S220" s="152">
        <f>IF(H220=0,"",'Ark1'!Y6274)</f>
        <v>1.8848315653029204</v>
      </c>
      <c r="T220" s="152">
        <f>IF(H220=0,"",'Ark1'!Z6274)</f>
        <v>-42.466788055098391</v>
      </c>
      <c r="U220" s="107"/>
      <c r="V220" s="97">
        <f t="shared" si="25"/>
        <v>61</v>
      </c>
      <c r="W220" s="309">
        <f>IF(H220=0,"",'Ark1'!T6274)</f>
        <v>16.643442622950818</v>
      </c>
      <c r="X220" s="152">
        <f>IF(H220=0,"",'Ark1'!V6274)</f>
        <v>91.779301280571161</v>
      </c>
      <c r="Y220" s="54"/>
      <c r="Z220" s="11"/>
      <c r="AA220" s="125"/>
      <c r="AB220" s="152"/>
      <c r="AC220" s="317"/>
      <c r="AJ220" s="11"/>
      <c r="AK220"/>
      <c r="AL220"/>
      <c r="AM220"/>
      <c r="AN220"/>
      <c r="AO220"/>
      <c r="AP220"/>
      <c r="AQ220"/>
      <c r="AR220"/>
      <c r="AS220"/>
      <c r="AT220"/>
    </row>
    <row r="221" spans="1:46" s="1" customFormat="1" x14ac:dyDescent="0.5">
      <c r="A221" s="54"/>
      <c r="B221" s="2">
        <f>+'Ark1'!C6275</f>
        <v>2022</v>
      </c>
      <c r="C221" s="2">
        <f>+'Ark1'!J6275</f>
        <v>643</v>
      </c>
      <c r="D221" s="2" t="s">
        <v>54</v>
      </c>
      <c r="E221" s="2">
        <f>+'Ark1'!D6275</f>
        <v>3</v>
      </c>
      <c r="F221" s="2" t="s">
        <v>516</v>
      </c>
      <c r="G221" s="20">
        <f>+'Ark1'!Q6275</f>
        <v>3</v>
      </c>
      <c r="H221" s="359">
        <f>+'Ark1'!R6275</f>
        <v>126</v>
      </c>
      <c r="I221" s="359">
        <f>IF(H221=0,"",'Ark1'!S6275)</f>
        <v>126</v>
      </c>
      <c r="J221" s="107"/>
      <c r="K221" s="152">
        <f>IF(G221=0,"",100*H221/Måned!$G12)</f>
        <v>6.2130177514792901</v>
      </c>
      <c r="L221" s="107"/>
      <c r="M221" s="152">
        <f>+IF(H221=0,"",'Ark1'!AA6275)</f>
        <v>6.2130177514792884</v>
      </c>
      <c r="N221" s="152">
        <f>+IF(I221=0,"",'Ark1'!AB6275)</f>
        <v>6.3067181549925948</v>
      </c>
      <c r="O221" s="119">
        <f>IF(H221=0,"",'Ark1'!U6275)</f>
        <v>60.730158730158706</v>
      </c>
      <c r="P221" s="152">
        <f>IF(H221=0,"",'Ark1'!W6275)</f>
        <v>85.949206349206321</v>
      </c>
      <c r="Q221" s="138"/>
      <c r="R221" s="152">
        <f>IF(H221=0,"",'Ark1'!X6275)</f>
        <v>7.7700150766103615</v>
      </c>
      <c r="S221" s="152">
        <f>IF(H221=0,"",'Ark1'!Y6275)</f>
        <v>1.57567168047356</v>
      </c>
      <c r="T221" s="152">
        <f>IF(H221=0,"",'Ark1'!Z6275)</f>
        <v>-38.747592721535753</v>
      </c>
      <c r="U221" s="107"/>
      <c r="V221" s="97">
        <f t="shared" si="25"/>
        <v>42</v>
      </c>
      <c r="W221" s="309">
        <f>IF(H221=0,"",'Ark1'!T6275)</f>
        <v>16.452380952380949</v>
      </c>
      <c r="X221" s="152">
        <f>IF(H221=0,"",'Ark1'!V6275)</f>
        <v>93.119400161653687</v>
      </c>
      <c r="Y221" s="54"/>
      <c r="Z221" s="11"/>
      <c r="AA221" s="125"/>
      <c r="AB221" s="152"/>
      <c r="AC221" s="317"/>
      <c r="AJ221" s="11"/>
      <c r="AK221"/>
      <c r="AL221"/>
      <c r="AM221"/>
      <c r="AN221"/>
      <c r="AO221"/>
      <c r="AP221"/>
      <c r="AQ221"/>
      <c r="AR221"/>
      <c r="AS221"/>
      <c r="AT221"/>
    </row>
    <row r="222" spans="1:46" s="1" customFormat="1" x14ac:dyDescent="0.5">
      <c r="A222" s="54"/>
      <c r="B222" s="2">
        <f>+'Ark1'!C6276</f>
        <v>2022</v>
      </c>
      <c r="C222" s="2">
        <f>+'Ark1'!J6276</f>
        <v>643</v>
      </c>
      <c r="D222" s="2" t="s">
        <v>54</v>
      </c>
      <c r="E222" s="2">
        <f>+'Ark1'!D6276</f>
        <v>4</v>
      </c>
      <c r="F222" s="2" t="s">
        <v>517</v>
      </c>
      <c r="G222" s="20">
        <f>+'Ark1'!Q6276</f>
        <v>2</v>
      </c>
      <c r="H222" s="359">
        <f>+'Ark1'!R6276</f>
        <v>258</v>
      </c>
      <c r="I222" s="359">
        <f>IF(H222=0,"",'Ark1'!S6276)</f>
        <v>258</v>
      </c>
      <c r="J222" s="107"/>
      <c r="K222" s="152">
        <f>IF(G222=0,"",100*H222/Måned!$G13)</f>
        <v>11.315789473684211</v>
      </c>
      <c r="L222" s="107"/>
      <c r="M222" s="152">
        <f>+IF(H222=0,"",'Ark1'!AA6276)</f>
        <v>11.315789473684211</v>
      </c>
      <c r="N222" s="152">
        <f>+IF(I222=0,"",'Ark1'!AB6276)</f>
        <v>11.54448363728037</v>
      </c>
      <c r="O222" s="119">
        <f>IF(H222=0,"",'Ark1'!U6276)</f>
        <v>61.16279069767441</v>
      </c>
      <c r="P222" s="152">
        <f>IF(H222=0,"",'Ark1'!W6276)</f>
        <v>85.90581395348832</v>
      </c>
      <c r="Q222" s="138"/>
      <c r="R222" s="152">
        <f>IF(H222=0,"",'Ark1'!X6276)</f>
        <v>8.6896582209200393</v>
      </c>
      <c r="S222" s="152">
        <f>IF(H222=0,"",'Ark1'!Y6276)</f>
        <v>1.9421505608869984</v>
      </c>
      <c r="T222" s="152">
        <f>IF(H222=0,"",'Ark1'!Z6276)</f>
        <v>-32.932670705879929</v>
      </c>
      <c r="U222" s="107"/>
      <c r="V222" s="97">
        <f t="shared" si="25"/>
        <v>129</v>
      </c>
      <c r="W222" s="309">
        <f>IF(H222=0,"",'Ark1'!T6276)</f>
        <v>16.465116279069768</v>
      </c>
      <c r="X222" s="152">
        <f>IF(H222=0,"",'Ark1'!V6276)</f>
        <v>93.072387815263653</v>
      </c>
      <c r="Y222" s="54"/>
      <c r="Z222" s="11"/>
      <c r="AA222" s="125"/>
      <c r="AB222" s="152"/>
      <c r="AC222" s="317"/>
      <c r="AJ222" s="11"/>
      <c r="AK222"/>
      <c r="AL222"/>
      <c r="AM222"/>
      <c r="AN222"/>
      <c r="AO222"/>
      <c r="AP222"/>
      <c r="AQ222"/>
      <c r="AR222"/>
      <c r="AS222"/>
      <c r="AT222"/>
    </row>
    <row r="223" spans="1:46" s="1" customFormat="1" x14ac:dyDescent="0.5">
      <c r="A223" s="54"/>
      <c r="B223" s="2">
        <f>+'Ark1'!C6277</f>
        <v>2022</v>
      </c>
      <c r="C223" s="2">
        <f>+'Ark1'!J6277</f>
        <v>643</v>
      </c>
      <c r="D223" s="2" t="s">
        <v>54</v>
      </c>
      <c r="E223" s="2">
        <f>+'Ark1'!D6277</f>
        <v>5</v>
      </c>
      <c r="F223" s="2" t="s">
        <v>385</v>
      </c>
      <c r="G223" s="20">
        <f>+'Ark1'!Q6277</f>
        <v>3</v>
      </c>
      <c r="H223" s="359">
        <f>+'Ark1'!R6277</f>
        <v>246</v>
      </c>
      <c r="I223" s="359">
        <f>IF(H223=0,"",'Ark1'!S6277)</f>
        <v>246</v>
      </c>
      <c r="J223" s="107"/>
      <c r="K223" s="152">
        <f>IF(G223=0,"",100*H223/Måned!$G14)</f>
        <v>9.9273607748184016</v>
      </c>
      <c r="L223" s="107"/>
      <c r="M223" s="152">
        <f>+IF(H223=0,"",'Ark1'!AA6277)</f>
        <v>9.9273607748184016</v>
      </c>
      <c r="N223" s="152">
        <f>+IF(I223=0,"",'Ark1'!AB6277)</f>
        <v>10.342330661217332</v>
      </c>
      <c r="O223" s="119">
        <f>IF(H223=0,"",'Ark1'!U6277)</f>
        <v>60.967479674796763</v>
      </c>
      <c r="P223" s="152">
        <f>IF(H223=0,"",'Ark1'!W6277)</f>
        <v>90.399999999999977</v>
      </c>
      <c r="Q223" s="138"/>
      <c r="R223" s="152">
        <f>IF(H223=0,"",'Ark1'!X6277)</f>
        <v>9.4817325438192483</v>
      </c>
      <c r="S223" s="152">
        <f>IF(H223=0,"",'Ark1'!Y6277)</f>
        <v>2.0017673465589367</v>
      </c>
      <c r="T223" s="152">
        <f>IF(H223=0,"",'Ark1'!Z6277)</f>
        <v>-41.988507538435513</v>
      </c>
      <c r="U223" s="107"/>
      <c r="V223" s="97">
        <f t="shared" si="25"/>
        <v>82</v>
      </c>
      <c r="W223" s="309">
        <f>IF(H223=0,"",'Ark1'!T6277)</f>
        <v>16.353658536585371</v>
      </c>
      <c r="X223" s="152">
        <f>IF(H223=0,"",'Ark1'!V6277)</f>
        <v>97.941495124593743</v>
      </c>
      <c r="Y223" s="54"/>
      <c r="Z223" s="11"/>
      <c r="AA223" s="125"/>
      <c r="AB223" s="152"/>
      <c r="AC223" s="317"/>
      <c r="AJ223" s="11"/>
      <c r="AK223"/>
      <c r="AL223"/>
      <c r="AM223"/>
      <c r="AN223"/>
      <c r="AO223"/>
      <c r="AP223"/>
      <c r="AQ223"/>
      <c r="AR223"/>
      <c r="AS223"/>
      <c r="AT223"/>
    </row>
    <row r="224" spans="1:46" s="1" customFormat="1" x14ac:dyDescent="0.5">
      <c r="A224" s="54"/>
      <c r="B224" s="2">
        <f>+'Ark1'!C6278</f>
        <v>2022</v>
      </c>
      <c r="C224" s="2">
        <f>+'Ark1'!J6278</f>
        <v>643</v>
      </c>
      <c r="D224" s="2" t="s">
        <v>54</v>
      </c>
      <c r="E224" s="2">
        <f>+'Ark1'!D6278</f>
        <v>6</v>
      </c>
      <c r="F224" s="2" t="s">
        <v>518</v>
      </c>
      <c r="G224" s="20">
        <f>+'Ark1'!Q6278</f>
        <v>2</v>
      </c>
      <c r="H224" s="359">
        <f>+'Ark1'!R6278</f>
        <v>148</v>
      </c>
      <c r="I224" s="359">
        <f>IF(H224=0,"",'Ark1'!S6278)</f>
        <v>148</v>
      </c>
      <c r="J224" s="107"/>
      <c r="K224" s="152">
        <f>IF(G224=0,"",100*H224/Måned!$G15)</f>
        <v>8.9751364463311099</v>
      </c>
      <c r="L224" s="107"/>
      <c r="M224" s="152">
        <f>+IF(H224=0,"",'Ark1'!AA6278)</f>
        <v>8.9751364463311099</v>
      </c>
      <c r="N224" s="152">
        <f>+IF(I224=0,"",'Ark1'!AB6278)</f>
        <v>8.9996833342424765</v>
      </c>
      <c r="O224" s="119">
        <f>IF(H224=0,"",'Ark1'!U6278)</f>
        <v>61.28378378378379</v>
      </c>
      <c r="P224" s="152">
        <f>IF(H224=0,"",'Ark1'!W6278)</f>
        <v>85.836486486486493</v>
      </c>
      <c r="Q224" s="138"/>
      <c r="R224" s="152">
        <f>IF(H224=0,"",'Ark1'!X6278)</f>
        <v>8.0965887766014912</v>
      </c>
      <c r="S224" s="152">
        <f>IF(H224=0,"",'Ark1'!Y6278)</f>
        <v>2.0068818779813995</v>
      </c>
      <c r="T224" s="152">
        <f>IF(H224=0,"",'Ark1'!Z6278)</f>
        <v>-41.945982901339214</v>
      </c>
      <c r="U224" s="107"/>
      <c r="V224" s="97">
        <f t="shared" si="25"/>
        <v>74</v>
      </c>
      <c r="W224" s="309">
        <f>IF(H224=0,"",'Ark1'!T6278)</f>
        <v>16.493243243243239</v>
      </c>
      <c r="X224" s="152">
        <f>IF(H224=0,"",'Ark1'!V6278)</f>
        <v>92.997276800093687</v>
      </c>
      <c r="Y224" s="54"/>
      <c r="Z224" s="11"/>
      <c r="AA224" s="125"/>
      <c r="AB224" s="152"/>
      <c r="AC224" s="317"/>
      <c r="AJ224" s="11"/>
      <c r="AK224"/>
      <c r="AL224"/>
      <c r="AM224"/>
      <c r="AN224"/>
      <c r="AO224"/>
      <c r="AP224"/>
      <c r="AQ224"/>
      <c r="AR224"/>
      <c r="AS224"/>
      <c r="AT224"/>
    </row>
    <row r="225" spans="1:46" s="1" customFormat="1" x14ac:dyDescent="0.5">
      <c r="A225" s="54"/>
      <c r="B225" s="2">
        <f>+'Ark1'!C6279</f>
        <v>2022</v>
      </c>
      <c r="C225" s="2">
        <f>+'Ark1'!J6279</f>
        <v>643</v>
      </c>
      <c r="D225" s="2" t="s">
        <v>54</v>
      </c>
      <c r="E225" s="2">
        <f>+'Ark1'!D6279</f>
        <v>7</v>
      </c>
      <c r="F225" s="2" t="s">
        <v>519</v>
      </c>
      <c r="G225" s="20">
        <f>+'Ark1'!Q6279</f>
        <v>3</v>
      </c>
      <c r="H225" s="359">
        <f>+'Ark1'!R6279</f>
        <v>287</v>
      </c>
      <c r="I225" s="359">
        <f>IF(H225=0,"",'Ark1'!S6279)</f>
        <v>287</v>
      </c>
      <c r="J225" s="107"/>
      <c r="K225" s="152">
        <f>IF(G225=0,"",100*H225/Måned!$G16)</f>
        <v>12.916291629162917</v>
      </c>
      <c r="L225" s="107"/>
      <c r="M225" s="152">
        <f>+IF(H225=0,"",'Ark1'!AA6279)</f>
        <v>12.916291629162917</v>
      </c>
      <c r="N225" s="152">
        <f>+IF(I225=0,"",'Ark1'!AB6279)</f>
        <v>11.892006825321737</v>
      </c>
      <c r="O225" s="119">
        <f>IF(H225=0,"",'Ark1'!U6279)</f>
        <v>61.89895470383275</v>
      </c>
      <c r="P225" s="152">
        <f>IF(H225=0,"",'Ark1'!W6279)</f>
        <v>77.949825783972173</v>
      </c>
      <c r="Q225" s="138"/>
      <c r="R225" s="152">
        <f>IF(H225=0,"",'Ark1'!X6279)</f>
        <v>7.6295221333697683</v>
      </c>
      <c r="S225" s="152">
        <f>IF(H225=0,"",'Ark1'!Y6279)</f>
        <v>1.8098353886021976</v>
      </c>
      <c r="T225" s="152">
        <f>IF(H225=0,"",'Ark1'!Z6279)</f>
        <v>-48.477934473093136</v>
      </c>
      <c r="U225" s="107"/>
      <c r="V225" s="97">
        <f t="shared" si="25"/>
        <v>95.666666666666671</v>
      </c>
      <c r="W225" s="309">
        <f>IF(H225=0,"",'Ark1'!T6279)</f>
        <v>16.717770034843205</v>
      </c>
      <c r="X225" s="152">
        <f>IF(H225=0,"",'Ark1'!V6279)</f>
        <v>84.452682322830086</v>
      </c>
      <c r="Y225" s="54"/>
      <c r="Z225" s="11"/>
      <c r="AA225" s="125"/>
      <c r="AB225" s="152"/>
      <c r="AC225" s="317"/>
      <c r="AJ225" s="11"/>
      <c r="AK225"/>
      <c r="AL225"/>
      <c r="AM225"/>
      <c r="AN225"/>
      <c r="AO225"/>
      <c r="AP225"/>
      <c r="AQ225"/>
      <c r="AR225"/>
      <c r="AS225"/>
      <c r="AT225"/>
    </row>
    <row r="226" spans="1:46" s="1" customFormat="1" x14ac:dyDescent="0.5">
      <c r="A226" s="54"/>
      <c r="B226" s="2">
        <f>+'Ark1'!C6280</f>
        <v>2022</v>
      </c>
      <c r="C226" s="2">
        <f>+'Ark1'!J6280</f>
        <v>643</v>
      </c>
      <c r="D226" s="2" t="s">
        <v>54</v>
      </c>
      <c r="E226" s="2">
        <f>+'Ark1'!D6280</f>
        <v>8</v>
      </c>
      <c r="F226" s="2" t="s">
        <v>520</v>
      </c>
      <c r="G226" s="20">
        <f>+'Ark1'!Q6280</f>
        <v>2</v>
      </c>
      <c r="H226" s="359">
        <f>+'Ark1'!R6280</f>
        <v>222</v>
      </c>
      <c r="I226" s="359">
        <f>IF(H226=0,"",'Ark1'!S6280)</f>
        <v>222</v>
      </c>
      <c r="J226" s="107"/>
      <c r="K226" s="152">
        <f>IF(G226=0,"",100*H226/Måned!$G17)</f>
        <v>7.8556263269639066</v>
      </c>
      <c r="L226" s="107"/>
      <c r="M226" s="152">
        <f>+IF(H226=0,"",'Ark1'!AA6280)</f>
        <v>7.8556263269639057</v>
      </c>
      <c r="N226" s="152">
        <f>+IF(I226=0,"",'Ark1'!AB6280)</f>
        <v>7.5842769510183699</v>
      </c>
      <c r="O226" s="119">
        <f>IF(H226=0,"",'Ark1'!U6280)</f>
        <v>61.869369369369359</v>
      </c>
      <c r="P226" s="152">
        <f>IF(H226=0,"",'Ark1'!W6280)</f>
        <v>82.954054054054083</v>
      </c>
      <c r="Q226" s="138"/>
      <c r="R226" s="152">
        <f>IF(H226=0,"",'Ark1'!X6280)</f>
        <v>9.0255371808263742</v>
      </c>
      <c r="S226" s="152">
        <f>IF(H226=0,"",'Ark1'!Y6280)</f>
        <v>1.7362220969314723</v>
      </c>
      <c r="T226" s="152">
        <f>IF(H226=0,"",'Ark1'!Z6280)</f>
        <v>-36.151174823858099</v>
      </c>
      <c r="U226" s="107"/>
      <c r="V226" s="97">
        <f t="shared" si="25"/>
        <v>111</v>
      </c>
      <c r="W226" s="309">
        <f>IF(H226=0,"",'Ark1'!T6280)</f>
        <v>16.729729729729733</v>
      </c>
      <c r="X226" s="152">
        <f>IF(H226=0,"",'Ark1'!V6280)</f>
        <v>89.874381423677221</v>
      </c>
      <c r="Y226" s="54"/>
      <c r="Z226" s="11"/>
      <c r="AA226" s="125"/>
      <c r="AB226" s="152"/>
      <c r="AC226" s="317"/>
      <c r="AJ226" s="11"/>
      <c r="AK226"/>
      <c r="AL226"/>
      <c r="AM226"/>
      <c r="AN226"/>
      <c r="AO226"/>
      <c r="AP226"/>
      <c r="AQ226"/>
      <c r="AR226"/>
      <c r="AS226"/>
      <c r="AT226"/>
    </row>
    <row r="227" spans="1:46" s="1" customFormat="1" x14ac:dyDescent="0.5">
      <c r="A227" s="54"/>
      <c r="B227" s="2">
        <f>+'Ark1'!C6281</f>
        <v>2022</v>
      </c>
      <c r="C227" s="2">
        <f>+'Ark1'!J6281</f>
        <v>643</v>
      </c>
      <c r="D227" s="2" t="s">
        <v>54</v>
      </c>
      <c r="E227" s="2">
        <f>+'Ark1'!D6281</f>
        <v>9</v>
      </c>
      <c r="F227" s="2" t="s">
        <v>521</v>
      </c>
      <c r="G227" s="20">
        <f>+'Ark1'!Q6281</f>
        <v>2</v>
      </c>
      <c r="H227" s="359">
        <f>+'Ark1'!R6281</f>
        <v>103</v>
      </c>
      <c r="I227" s="359">
        <f>IF(H227=0,"",'Ark1'!S6281)</f>
        <v>103</v>
      </c>
      <c r="J227" s="107"/>
      <c r="K227" s="152">
        <f>IF(G227=0,"",100*H227/Måned!$G18)</f>
        <v>3.8707252912438932</v>
      </c>
      <c r="L227" s="107"/>
      <c r="M227" s="152">
        <f>+IF(H227=0,"",'Ark1'!AA6281)</f>
        <v>3.8707252912438945</v>
      </c>
      <c r="N227" s="152">
        <f>+IF(I227=0,"",'Ark1'!AB6281)</f>
        <v>3.8185303214228714</v>
      </c>
      <c r="O227" s="119">
        <f>IF(H227=0,"",'Ark1'!U6281)</f>
        <v>61.087378640776677</v>
      </c>
      <c r="P227" s="152">
        <f>IF(H227=0,"",'Ark1'!W6281)</f>
        <v>85.237864077669897</v>
      </c>
      <c r="Q227" s="138"/>
      <c r="R227" s="152">
        <f>IF(H227=0,"",'Ark1'!X6281)</f>
        <v>9.1695794707743818</v>
      </c>
      <c r="S227" s="152">
        <f>IF(H227=0,"",'Ark1'!Y6281)</f>
        <v>2.1815946608841554</v>
      </c>
      <c r="T227" s="152">
        <f>IF(H227=0,"",'Ark1'!Z6281)</f>
        <v>-51.461774505845689</v>
      </c>
      <c r="U227" s="107"/>
      <c r="V227" s="97">
        <f t="shared" si="25"/>
        <v>51.5</v>
      </c>
      <c r="W227" s="309">
        <f>IF(H227=0,"",'Ark1'!T6281)</f>
        <v>16.27184466019418</v>
      </c>
      <c r="X227" s="152">
        <f>IF(H227=0,"",'Ark1'!V6281)</f>
        <v>92.348715143737735</v>
      </c>
      <c r="Y227" s="54"/>
      <c r="Z227" s="11"/>
      <c r="AA227" s="125"/>
      <c r="AB227" s="152"/>
      <c r="AC227" s="317"/>
      <c r="AJ227" s="11"/>
      <c r="AK227"/>
      <c r="AL227"/>
      <c r="AM227"/>
      <c r="AN227"/>
      <c r="AO227"/>
      <c r="AP227"/>
      <c r="AQ227"/>
      <c r="AR227"/>
      <c r="AS227"/>
      <c r="AT227"/>
    </row>
    <row r="228" spans="1:46" s="1" customFormat="1" x14ac:dyDescent="0.5">
      <c r="A228" s="54"/>
      <c r="B228" s="2">
        <f>+'Ark1'!C6282</f>
        <v>2022</v>
      </c>
      <c r="C228" s="2">
        <f>+'Ark1'!J6282</f>
        <v>643</v>
      </c>
      <c r="D228" s="2" t="s">
        <v>54</v>
      </c>
      <c r="E228" s="2">
        <f>+'Ark1'!D6282</f>
        <v>10</v>
      </c>
      <c r="F228" s="2" t="s">
        <v>522</v>
      </c>
      <c r="G228" s="20">
        <f>+'Ark1'!Q6282</f>
        <v>3</v>
      </c>
      <c r="H228" s="359">
        <f>+'Ark1'!R6282</f>
        <v>276</v>
      </c>
      <c r="I228" s="359">
        <f>IF(H228=0,"",'Ark1'!S6282)</f>
        <v>276</v>
      </c>
      <c r="J228" s="107"/>
      <c r="K228" s="152">
        <f>IF(G228=0,"",100*H228/Måned!$G19)</f>
        <v>12.228622064687638</v>
      </c>
      <c r="L228" s="107"/>
      <c r="M228" s="152">
        <f>+IF(H228=0,"",'Ark1'!AA6282)</f>
        <v>12.228622064687638</v>
      </c>
      <c r="N228" s="152">
        <f>+IF(I228=0,"",'Ark1'!AB6282)</f>
        <v>12.25840823013068</v>
      </c>
      <c r="O228" s="119">
        <f>IF(H228=0,"",'Ark1'!U6282)</f>
        <v>60.086956521739133</v>
      </c>
      <c r="P228" s="152">
        <f>IF(H228=0,"",'Ark1'!W6282)</f>
        <v>87.869202898550725</v>
      </c>
      <c r="Q228" s="138"/>
      <c r="R228" s="152">
        <f>IF(H228=0,"",'Ark1'!X6282)</f>
        <v>9.1186836834192189</v>
      </c>
      <c r="S228" s="152">
        <f>IF(H228=0,"",'Ark1'!Y6282)</f>
        <v>2.2649767598690582</v>
      </c>
      <c r="T228" s="152">
        <f>IF(H228=0,"",'Ark1'!Z6282)</f>
        <v>-48.048611786898313</v>
      </c>
      <c r="U228" s="107"/>
      <c r="V228" s="97">
        <f t="shared" si="25"/>
        <v>92</v>
      </c>
      <c r="W228" s="309">
        <f>IF(H228=0,"",'Ark1'!T6282)</f>
        <v>15.891304347826086</v>
      </c>
      <c r="X228" s="152">
        <f>IF(H228=0,"",'Ark1'!V6282)</f>
        <v>95.199569770910884</v>
      </c>
      <c r="Y228" s="54"/>
      <c r="Z228" s="11"/>
      <c r="AA228" s="125"/>
      <c r="AB228" s="152"/>
      <c r="AC228" s="317"/>
      <c r="AJ228" s="11"/>
      <c r="AK228"/>
      <c r="AL228"/>
      <c r="AM228"/>
      <c r="AN228"/>
      <c r="AO228"/>
      <c r="AP228"/>
      <c r="AQ228"/>
      <c r="AR228"/>
      <c r="AS228"/>
      <c r="AT228"/>
    </row>
    <row r="229" spans="1:46" s="1" customFormat="1" x14ac:dyDescent="0.5">
      <c r="A229" s="54"/>
      <c r="B229" s="2">
        <f>+'Ark1'!C6283</f>
        <v>2022</v>
      </c>
      <c r="C229" s="2">
        <f>+'Ark1'!J6283</f>
        <v>643</v>
      </c>
      <c r="D229" s="2" t="s">
        <v>54</v>
      </c>
      <c r="E229" s="2">
        <f>+'Ark1'!D6283</f>
        <v>11</v>
      </c>
      <c r="F229" s="2" t="s">
        <v>523</v>
      </c>
      <c r="G229" s="20">
        <f>+'Ark1'!Q6283</f>
        <v>2</v>
      </c>
      <c r="H229" s="359">
        <f>+'Ark1'!R6283</f>
        <v>215</v>
      </c>
      <c r="I229" s="359">
        <f>IF(H229=0,"",'Ark1'!S6283)</f>
        <v>215</v>
      </c>
      <c r="J229" s="107"/>
      <c r="K229" s="152">
        <f>IF(G229=0,"",100*H229/Måned!$G20)</f>
        <v>8.1101471142964918</v>
      </c>
      <c r="L229" s="107"/>
      <c r="M229" s="152">
        <f>+IF(H229=0,"",'Ark1'!AA6283)</f>
        <v>8.1101471142964936</v>
      </c>
      <c r="N229" s="152">
        <f>+IF(I229=0,"",'Ark1'!AB6283)</f>
        <v>7.9511972789591772</v>
      </c>
      <c r="O229" s="119">
        <f>IF(H229=0,"",'Ark1'!U6283)</f>
        <v>60.516279069767442</v>
      </c>
      <c r="P229" s="152">
        <f>IF(H229=0,"",'Ark1'!W6283)</f>
        <v>84.548372093023289</v>
      </c>
      <c r="Q229" s="138"/>
      <c r="R229" s="152">
        <f>IF(H229=0,"",'Ark1'!X6283)</f>
        <v>8.930625887655852</v>
      </c>
      <c r="S229" s="152">
        <f>IF(H229=0,"",'Ark1'!Y6283)</f>
        <v>2.2284555327972888</v>
      </c>
      <c r="T229" s="152">
        <f>IF(H229=0,"",'Ark1'!Z6283)</f>
        <v>-42.146386308887955</v>
      </c>
      <c r="U229" s="107"/>
      <c r="V229" s="97">
        <f t="shared" si="25"/>
        <v>107.5</v>
      </c>
      <c r="W229" s="309">
        <f>IF(H229=0,"",'Ark1'!T6283)</f>
        <v>16.009302325581388</v>
      </c>
      <c r="X229" s="152">
        <f>IF(H229=0,"",'Ark1'!V6283)</f>
        <v>91.601703242712091</v>
      </c>
      <c r="Y229" s="54"/>
      <c r="Z229" s="11"/>
      <c r="AA229" s="125"/>
      <c r="AB229" s="152"/>
      <c r="AC229" s="317"/>
      <c r="AJ229" s="11"/>
      <c r="AK229"/>
      <c r="AL229"/>
      <c r="AM229"/>
      <c r="AN229"/>
      <c r="AO229"/>
      <c r="AP229"/>
      <c r="AQ229"/>
      <c r="AR229"/>
      <c r="AS229"/>
      <c r="AT229"/>
    </row>
    <row r="230" spans="1:46" s="1" customFormat="1" x14ac:dyDescent="0.5">
      <c r="A230" s="54"/>
      <c r="B230" s="2">
        <f>+'Ark1'!C6284</f>
        <v>2022</v>
      </c>
      <c r="C230" s="2">
        <f>+'Ark1'!J6284</f>
        <v>643</v>
      </c>
      <c r="D230" s="2" t="s">
        <v>54</v>
      </c>
      <c r="E230" s="2">
        <f>+'Ark1'!D6284</f>
        <v>12</v>
      </c>
      <c r="F230" s="2" t="s">
        <v>524</v>
      </c>
      <c r="G230" s="20">
        <f>+'Ark1'!Q6284</f>
        <v>3</v>
      </c>
      <c r="H230" s="359">
        <f>+'Ark1'!R6284</f>
        <v>284</v>
      </c>
      <c r="I230" s="359">
        <f>IF(H230=0,"",'Ark1'!S6284)</f>
        <v>284</v>
      </c>
      <c r="J230" s="107"/>
      <c r="K230" s="152">
        <f>IF(G230=0,"",100*H230/Måned!$G21)</f>
        <v>12.064570943075616</v>
      </c>
      <c r="L230" s="107"/>
      <c r="M230" s="152">
        <f>+IF(H230=0,"",'Ark1'!AA6284)</f>
        <v>12.064570943075616</v>
      </c>
      <c r="N230" s="152">
        <f>+IF(I230=0,"",'Ark1'!AB6284)</f>
        <v>11.348147160918629</v>
      </c>
      <c r="O230" s="119">
        <f>IF(H230=0,"",'Ark1'!U6284)</f>
        <v>61.894366197183089</v>
      </c>
      <c r="P230" s="152">
        <f>IF(H230=0,"",'Ark1'!W6284)</f>
        <v>79.151408450704196</v>
      </c>
      <c r="Q230" s="138"/>
      <c r="R230" s="152">
        <f>IF(H230=0,"",'Ark1'!X6284)</f>
        <v>7.1480789886191216</v>
      </c>
      <c r="S230" s="152">
        <f>IF(H230=0,"",'Ark1'!Y6284)</f>
        <v>1.804562864935906</v>
      </c>
      <c r="T230" s="152">
        <f>IF(H230=0,"",'Ark1'!Z6284)</f>
        <v>-44.138642511631595</v>
      </c>
      <c r="U230" s="107"/>
      <c r="V230" s="97">
        <f t="shared" si="25"/>
        <v>94.666666666666671</v>
      </c>
      <c r="W230" s="309">
        <f>IF(H230=0,"",'Ark1'!T6284)</f>
        <v>16.746478873239436</v>
      </c>
      <c r="X230" s="152">
        <f>IF(H230=0,"",'Ark1'!V6284)</f>
        <v>85.75450536370991</v>
      </c>
      <c r="Y230" s="54"/>
      <c r="Z230" s="11"/>
      <c r="AA230" s="125"/>
      <c r="AB230" s="152"/>
      <c r="AC230" s="317"/>
      <c r="AJ230" s="11"/>
      <c r="AK230"/>
      <c r="AL230"/>
      <c r="AM230"/>
      <c r="AN230"/>
      <c r="AO230"/>
      <c r="AP230"/>
      <c r="AQ230"/>
      <c r="AR230"/>
      <c r="AS230"/>
      <c r="AT230"/>
    </row>
    <row r="231" spans="1:46" s="1" customFormat="1" x14ac:dyDescent="0.5">
      <c r="A231" s="54"/>
      <c r="B231" s="54"/>
      <c r="C231" s="54"/>
      <c r="D231" s="54"/>
      <c r="E231" s="54"/>
      <c r="F231" s="54"/>
      <c r="G231" s="54"/>
      <c r="H231" s="340"/>
      <c r="I231" s="340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11"/>
      <c r="AA231" s="125"/>
      <c r="AB231" s="152"/>
      <c r="AC231" s="317"/>
      <c r="AJ231" s="11"/>
      <c r="AK231"/>
      <c r="AL231"/>
      <c r="AM231"/>
      <c r="AN231"/>
      <c r="AO231"/>
      <c r="AP231"/>
      <c r="AQ231"/>
      <c r="AR231"/>
      <c r="AS231"/>
      <c r="AT231"/>
    </row>
    <row r="232" spans="1:46" s="1" customFormat="1" x14ac:dyDescent="0.5">
      <c r="A232" s="321"/>
      <c r="B232" s="321"/>
      <c r="C232" s="321"/>
      <c r="D232" s="321"/>
      <c r="E232" s="321"/>
      <c r="F232" s="321"/>
      <c r="G232" s="321"/>
      <c r="H232" s="360"/>
      <c r="I232" s="360"/>
      <c r="J232" s="321"/>
      <c r="K232" s="321"/>
      <c r="L232" s="321"/>
      <c r="M232" s="321"/>
      <c r="N232" s="321"/>
      <c r="O232" s="321"/>
      <c r="P232" s="321"/>
      <c r="Q232" s="321"/>
      <c r="R232" s="321"/>
      <c r="S232" s="321"/>
      <c r="T232" s="321"/>
      <c r="U232" s="321"/>
      <c r="V232" s="321"/>
      <c r="W232" s="321"/>
      <c r="X232" s="321"/>
      <c r="Y232" s="321"/>
      <c r="Z232" s="11"/>
      <c r="AA232" s="125"/>
      <c r="AB232" s="152"/>
      <c r="AC232" s="317"/>
      <c r="AJ232" s="11"/>
      <c r="AK232"/>
      <c r="AL232"/>
      <c r="AM232"/>
      <c r="AN232"/>
      <c r="AO232"/>
      <c r="AP232"/>
      <c r="AQ232"/>
      <c r="AR232"/>
      <c r="AS232"/>
      <c r="AT232"/>
    </row>
    <row r="233" spans="1:46" x14ac:dyDescent="0.5">
      <c r="A233" s="321"/>
      <c r="B233" s="2">
        <f>+'Ark1'!C6297</f>
        <v>2021</v>
      </c>
      <c r="C233" s="2">
        <f>+'Ark1'!J6297</f>
        <v>103</v>
      </c>
      <c r="D233" s="2" t="s">
        <v>37</v>
      </c>
      <c r="E233" s="2">
        <f>+'Ark1'!D6297</f>
        <v>1</v>
      </c>
      <c r="F233" s="2" t="s">
        <v>514</v>
      </c>
      <c r="G233" s="20">
        <f>+'Ark1'!Q6297</f>
        <v>20</v>
      </c>
      <c r="H233" s="359">
        <f>+'Ark1'!R6297</f>
        <v>629</v>
      </c>
      <c r="I233" s="359">
        <f>IF(H233=0,"",'Ark1'!S6297)</f>
        <v>628</v>
      </c>
      <c r="J233" s="321"/>
      <c r="K233" s="152">
        <f>IF(G233=0,"",100*H233/Måned!$G23)</f>
        <v>23.313565604151222</v>
      </c>
      <c r="L233" s="321"/>
      <c r="M233" s="152">
        <f>+IF(H233=0,"",'Ark1'!AA6297)</f>
        <v>23.313565604151218</v>
      </c>
      <c r="N233" s="152">
        <f>+IF(I233=0,"",'Ark1'!AB6297)</f>
        <v>23.374366641535556</v>
      </c>
      <c r="O233" s="119">
        <f>IF(H233=0,"",'Ark1'!U6297)</f>
        <v>61.584394904458598</v>
      </c>
      <c r="P233" s="152">
        <f>IF(H233=0,"",'Ark1'!W6297)</f>
        <v>87.455732484076506</v>
      </c>
      <c r="Q233" s="321"/>
      <c r="R233" s="152">
        <f>IF(H233=0,"",'Ark1'!X6297)</f>
        <v>10.255798683138368</v>
      </c>
      <c r="S233" s="152">
        <f>IF(H233=0,"",'Ark1'!Y6297)</f>
        <v>2.422863189520442</v>
      </c>
      <c r="T233" s="152">
        <f>IF(H233=0,"",'Ark1'!Z6297)</f>
        <v>-33.936840375213002</v>
      </c>
      <c r="U233" s="321"/>
      <c r="V233" s="97">
        <f t="shared" ref="V233" si="26">+(IF(H233=0,"",I233/G233))</f>
        <v>31.4</v>
      </c>
      <c r="W233" s="309">
        <f>IF(H233=0,"",'Ark1'!T6297)</f>
        <v>16.429252782193956</v>
      </c>
      <c r="X233" s="152">
        <f>IF(H233=0,"",'Ark1'!V6297)</f>
        <v>94.819906701354526</v>
      </c>
      <c r="Y233" s="321"/>
      <c r="Z233" s="318"/>
      <c r="AB233" s="152"/>
      <c r="AC233" s="317"/>
      <c r="AK233" s="319"/>
      <c r="AL233" s="309"/>
      <c r="AM233" s="309"/>
    </row>
    <row r="234" spans="1:46" s="1" customFormat="1" x14ac:dyDescent="0.5">
      <c r="A234" s="321"/>
      <c r="B234" s="2">
        <f>+'Ark1'!C6298</f>
        <v>2021</v>
      </c>
      <c r="C234" s="2">
        <f>+'Ark1'!J6298</f>
        <v>103</v>
      </c>
      <c r="D234" s="2" t="s">
        <v>37</v>
      </c>
      <c r="E234" s="2">
        <f>+'Ark1'!D6298</f>
        <v>2</v>
      </c>
      <c r="F234" s="2" t="s">
        <v>515</v>
      </c>
      <c r="G234" s="20">
        <f>+'Ark1'!Q6298</f>
        <v>10</v>
      </c>
      <c r="H234" s="359">
        <f>+'Ark1'!R6298</f>
        <v>247</v>
      </c>
      <c r="I234" s="359">
        <f>IF(H234=0,"",'Ark1'!S6298)</f>
        <v>247</v>
      </c>
      <c r="J234" s="321"/>
      <c r="K234" s="152">
        <f>IF(G234=0,"",100*H234/Måned!$G24)</f>
        <v>13.25107296137339</v>
      </c>
      <c r="L234" s="321"/>
      <c r="M234" s="152">
        <f>+IF(H234=0,"",'Ark1'!AA6298)</f>
        <v>13.25107296137339</v>
      </c>
      <c r="N234" s="152">
        <f>+IF(I234=0,"",'Ark1'!AB6298)</f>
        <v>13.562431400066359</v>
      </c>
      <c r="O234" s="119">
        <f>IF(H234=0,"",'Ark1'!U6298)</f>
        <v>61.246963562753045</v>
      </c>
      <c r="P234" s="152">
        <f>IF(H234=0,"",'Ark1'!W6298)</f>
        <v>87.735829959514149</v>
      </c>
      <c r="Q234" s="321"/>
      <c r="R234" s="152">
        <f>IF(H234=0,"",'Ark1'!X6298)</f>
        <v>10.237986423686072</v>
      </c>
      <c r="S234" s="152">
        <f>IF(H234=0,"",'Ark1'!Y6298)</f>
        <v>2.1837968112537172</v>
      </c>
      <c r="T234" s="152">
        <f>IF(H234=0,"",'Ark1'!Z6298)</f>
        <v>-43.016772053646655</v>
      </c>
      <c r="U234" s="321"/>
      <c r="V234" s="97">
        <f t="shared" ref="V234:V246" si="27">+(IF(H234=0,"",I234/G234))</f>
        <v>24.7</v>
      </c>
      <c r="W234" s="309">
        <f>IF(H234=0,"",'Ark1'!T6298)</f>
        <v>16.392712550607289</v>
      </c>
      <c r="X234" s="152">
        <f>IF(H234=0,"",'Ark1'!V6298)</f>
        <v>95.055070378671971</v>
      </c>
      <c r="Y234" s="321"/>
      <c r="Z234" s="11"/>
      <c r="AA234" s="125"/>
      <c r="AB234" s="152"/>
      <c r="AC234" s="317"/>
      <c r="AJ234" s="11"/>
      <c r="AK234"/>
      <c r="AL234"/>
      <c r="AM234"/>
      <c r="AN234"/>
      <c r="AO234"/>
      <c r="AP234"/>
      <c r="AQ234"/>
      <c r="AR234"/>
      <c r="AS234"/>
      <c r="AT234"/>
    </row>
    <row r="235" spans="1:46" s="1" customFormat="1" x14ac:dyDescent="0.5">
      <c r="A235" s="321"/>
      <c r="B235" s="2">
        <f>+'Ark1'!C6299</f>
        <v>2021</v>
      </c>
      <c r="C235" s="2">
        <f>+'Ark1'!J6299</f>
        <v>103</v>
      </c>
      <c r="D235" s="2" t="s">
        <v>37</v>
      </c>
      <c r="E235" s="2">
        <f>+'Ark1'!D6299</f>
        <v>3</v>
      </c>
      <c r="F235" s="2" t="s">
        <v>516</v>
      </c>
      <c r="G235" s="20">
        <f>+'Ark1'!Q6299</f>
        <v>9</v>
      </c>
      <c r="H235" s="359">
        <f>+'Ark1'!R6299</f>
        <v>307</v>
      </c>
      <c r="I235" s="359">
        <f>IF(H235=0,"",'Ark1'!S6299)</f>
        <v>307</v>
      </c>
      <c r="J235" s="321"/>
      <c r="K235" s="152">
        <f>IF(G235=0,"",100*H235/Måned!$G25)</f>
        <v>13.590084108012395</v>
      </c>
      <c r="L235" s="321"/>
      <c r="M235" s="152">
        <f>+IF(H235=0,"",'Ark1'!AA6299)</f>
        <v>13.590084108012393</v>
      </c>
      <c r="N235" s="152">
        <f>+IF(I235=0,"",'Ark1'!AB6299)</f>
        <v>13.238657101471279</v>
      </c>
      <c r="O235" s="119">
        <f>IF(H235=0,"",'Ark1'!U6299)</f>
        <v>61.820846905537458</v>
      </c>
      <c r="P235" s="152">
        <f>IF(H235=0,"",'Ark1'!W6299)</f>
        <v>82.940488599348512</v>
      </c>
      <c r="Q235" s="321"/>
      <c r="R235" s="152">
        <f>IF(H235=0,"",'Ark1'!X6299)</f>
        <v>8.1976107639262814</v>
      </c>
      <c r="S235" s="152">
        <f>IF(H235=0,"",'Ark1'!Y6299)</f>
        <v>2.0523654262854159</v>
      </c>
      <c r="T235" s="152">
        <f>IF(H235=0,"",'Ark1'!Z6299)</f>
        <v>-39.509699568776803</v>
      </c>
      <c r="U235" s="321"/>
      <c r="V235" s="97">
        <f t="shared" si="27"/>
        <v>34.111111111111114</v>
      </c>
      <c r="W235" s="309">
        <f>IF(H235=0,"",'Ark1'!T6299)</f>
        <v>16.530944625407162</v>
      </c>
      <c r="X235" s="152">
        <f>IF(H235=0,"",'Ark1'!V6299)</f>
        <v>89.85968428965171</v>
      </c>
      <c r="Y235" s="321"/>
      <c r="Z235" s="11"/>
      <c r="AA235" s="125"/>
      <c r="AB235" s="152"/>
      <c r="AC235" s="317"/>
      <c r="AJ235" s="11"/>
      <c r="AK235"/>
      <c r="AL235"/>
      <c r="AM235"/>
      <c r="AN235"/>
      <c r="AO235"/>
      <c r="AP235"/>
      <c r="AQ235"/>
      <c r="AR235"/>
      <c r="AS235"/>
      <c r="AT235"/>
    </row>
    <row r="236" spans="1:46" s="1" customFormat="1" x14ac:dyDescent="0.5">
      <c r="A236" s="321"/>
      <c r="B236" s="2">
        <f>+'Ark1'!C6300</f>
        <v>2021</v>
      </c>
      <c r="C236" s="2">
        <f>+'Ark1'!J6300</f>
        <v>103</v>
      </c>
      <c r="D236" s="2" t="s">
        <v>37</v>
      </c>
      <c r="E236" s="2">
        <f>+'Ark1'!D6300</f>
        <v>4</v>
      </c>
      <c r="F236" s="2" t="s">
        <v>517</v>
      </c>
      <c r="G236" s="20">
        <f>+'Ark1'!Q6300</f>
        <v>13</v>
      </c>
      <c r="H236" s="359">
        <f>+'Ark1'!R6300</f>
        <v>396</v>
      </c>
      <c r="I236" s="359">
        <f>IF(H236=0,"",'Ark1'!S6300)</f>
        <v>396</v>
      </c>
      <c r="J236" s="321"/>
      <c r="K236" s="152">
        <f>IF(G236=0,"",100*H236/Måned!$G26)</f>
        <v>19.402253797158256</v>
      </c>
      <c r="L236" s="321"/>
      <c r="M236" s="152">
        <f>+IF(H236=0,"",'Ark1'!AA6300)</f>
        <v>19.402253797158256</v>
      </c>
      <c r="N236" s="152">
        <f>+IF(I236=0,"",'Ark1'!AB6300)</f>
        <v>20.407602843457671</v>
      </c>
      <c r="O236" s="119">
        <f>IF(H236=0,"",'Ark1'!U6300)</f>
        <v>61.159090909090899</v>
      </c>
      <c r="P236" s="152">
        <f>IF(H236=0,"",'Ark1'!W6300)</f>
        <v>88.89739898989906</v>
      </c>
      <c r="Q236" s="321"/>
      <c r="R236" s="152">
        <f>IF(H236=0,"",'Ark1'!X6300)</f>
        <v>9.1539292800981471</v>
      </c>
      <c r="S236" s="152">
        <f>IF(H236=0,"",'Ark1'!Y6300)</f>
        <v>2.3360251100893406</v>
      </c>
      <c r="T236" s="152">
        <f>IF(H236=0,"",'Ark1'!Z6300)</f>
        <v>-37.908958424037472</v>
      </c>
      <c r="U236" s="321"/>
      <c r="V236" s="97">
        <f t="shared" si="27"/>
        <v>30.46153846153846</v>
      </c>
      <c r="W236" s="309">
        <f>IF(H236=0,"",'Ark1'!T6300)</f>
        <v>16.257575757575754</v>
      </c>
      <c r="X236" s="152">
        <f>IF(H236=0,"",'Ark1'!V6300)</f>
        <v>96.313541700865756</v>
      </c>
      <c r="Y236" s="321"/>
      <c r="Z236" s="11"/>
      <c r="AA236" s="125"/>
      <c r="AB236" s="152"/>
      <c r="AC236" s="317"/>
      <c r="AJ236" s="11"/>
      <c r="AK236"/>
      <c r="AL236"/>
      <c r="AM236"/>
      <c r="AN236"/>
      <c r="AO236"/>
      <c r="AP236"/>
      <c r="AQ236"/>
      <c r="AR236"/>
      <c r="AS236"/>
      <c r="AT236"/>
    </row>
    <row r="237" spans="1:46" s="1" customFormat="1" x14ac:dyDescent="0.5">
      <c r="A237" s="321"/>
      <c r="B237" s="2">
        <f>+'Ark1'!C6301</f>
        <v>2021</v>
      </c>
      <c r="C237" s="2">
        <f>+'Ark1'!J6301</f>
        <v>103</v>
      </c>
      <c r="D237" s="2" t="s">
        <v>37</v>
      </c>
      <c r="E237" s="2">
        <f>+'Ark1'!D6301</f>
        <v>5</v>
      </c>
      <c r="F237" s="2" t="s">
        <v>385</v>
      </c>
      <c r="G237" s="20">
        <f>+'Ark1'!Q6301</f>
        <v>9</v>
      </c>
      <c r="H237" s="359">
        <f>+'Ark1'!R6301</f>
        <v>210</v>
      </c>
      <c r="I237" s="359">
        <f>IF(H237=0,"",'Ark1'!S6301)</f>
        <v>210</v>
      </c>
      <c r="J237" s="321"/>
      <c r="K237" s="152">
        <f>IF(G237=0,"",100*H237/Måned!$G27)</f>
        <v>10.349926071956629</v>
      </c>
      <c r="L237" s="321"/>
      <c r="M237" s="152">
        <f>+IF(H237=0,"",'Ark1'!AA6301)</f>
        <v>10.349926071956633</v>
      </c>
      <c r="N237" s="152">
        <f>+IF(I237=0,"",'Ark1'!AB6301)</f>
        <v>9.8790481800792822</v>
      </c>
      <c r="O237" s="119">
        <f>IF(H237=0,"",'Ark1'!U6301)</f>
        <v>62.347619047619027</v>
      </c>
      <c r="P237" s="152">
        <f>IF(H237=0,"",'Ark1'!W6301)</f>
        <v>81.191761904761989</v>
      </c>
      <c r="Q237" s="321"/>
      <c r="R237" s="152">
        <f>IF(H237=0,"",'Ark1'!X6301)</f>
        <v>10.801473455063531</v>
      </c>
      <c r="S237" s="152">
        <f>IF(H237=0,"",'Ark1'!Y6301)</f>
        <v>1.9193548141222128</v>
      </c>
      <c r="T237" s="152">
        <f>IF(H237=0,"",'Ark1'!Z6301)</f>
        <v>-25.818523138738158</v>
      </c>
      <c r="U237" s="321"/>
      <c r="V237" s="97">
        <f t="shared" si="27"/>
        <v>23.333333333333332</v>
      </c>
      <c r="W237" s="309">
        <f>IF(H237=0,"",'Ark1'!T6301)</f>
        <v>16.828571428571426</v>
      </c>
      <c r="X237" s="152">
        <f>IF(H237=0,"",'Ark1'!V6301)</f>
        <v>87.965072486199347</v>
      </c>
      <c r="Y237" s="321"/>
      <c r="Z237" s="11"/>
      <c r="AA237" s="125"/>
      <c r="AB237" s="152"/>
      <c r="AC237" s="317"/>
      <c r="AJ237" s="11"/>
      <c r="AK237"/>
      <c r="AL237"/>
      <c r="AM237"/>
      <c r="AN237"/>
      <c r="AO237"/>
      <c r="AP237"/>
      <c r="AQ237"/>
      <c r="AR237"/>
      <c r="AS237"/>
      <c r="AT237"/>
    </row>
    <row r="238" spans="1:46" s="1" customFormat="1" x14ac:dyDescent="0.5">
      <c r="A238" s="321"/>
      <c r="B238" s="2">
        <f>+'Ark1'!C6302</f>
        <v>2021</v>
      </c>
      <c r="C238" s="2">
        <f>+'Ark1'!J6302</f>
        <v>103</v>
      </c>
      <c r="D238" s="2" t="s">
        <v>37</v>
      </c>
      <c r="E238" s="2">
        <f>+'Ark1'!D6302</f>
        <v>6</v>
      </c>
      <c r="F238" s="2" t="s">
        <v>518</v>
      </c>
      <c r="G238" s="20">
        <f>+'Ark1'!Q6302</f>
        <v>12</v>
      </c>
      <c r="H238" s="359">
        <f>+'Ark1'!R6302</f>
        <v>456</v>
      </c>
      <c r="I238" s="359">
        <f>IF(H238=0,"",'Ark1'!S6302)</f>
        <v>456</v>
      </c>
      <c r="J238" s="321"/>
      <c r="K238" s="152">
        <f>IF(G238=0,"",100*H238/Måned!$G28)</f>
        <v>18.327974276527332</v>
      </c>
      <c r="L238" s="321"/>
      <c r="M238" s="152">
        <f>+IF(H238=0,"",'Ark1'!AA6302)</f>
        <v>18.327974276527328</v>
      </c>
      <c r="N238" s="152">
        <f>+IF(I238=0,"",'Ark1'!AB6302)</f>
        <v>18.394474197293945</v>
      </c>
      <c r="O238" s="119">
        <f>IF(H238=0,"",'Ark1'!U6302)</f>
        <v>61.28289473684211</v>
      </c>
      <c r="P238" s="152">
        <f>IF(H238=0,"",'Ark1'!W6302)</f>
        <v>84.463004385964979</v>
      </c>
      <c r="Q238" s="321"/>
      <c r="R238" s="152">
        <f>IF(H238=0,"",'Ark1'!X6302)</f>
        <v>10.545263464884492</v>
      </c>
      <c r="S238" s="152">
        <f>IF(H238=0,"",'Ark1'!Y6302)</f>
        <v>2.3219521519482957</v>
      </c>
      <c r="T238" s="152">
        <f>IF(H238=0,"",'Ark1'!Z6302)</f>
        <v>-35.612750599148619</v>
      </c>
      <c r="U238" s="321"/>
      <c r="V238" s="97">
        <f t="shared" si="27"/>
        <v>38</v>
      </c>
      <c r="W238" s="309">
        <f>IF(H238=0,"",'Ark1'!T6302)</f>
        <v>16.368421052631579</v>
      </c>
      <c r="X238" s="152">
        <f>IF(H238=0,"",'Ark1'!V6302)</f>
        <v>91.509213852616384</v>
      </c>
      <c r="Y238" s="321"/>
      <c r="Z238" s="11"/>
      <c r="AA238" s="125"/>
      <c r="AB238" s="152"/>
      <c r="AC238" s="317"/>
      <c r="AJ238" s="11"/>
      <c r="AK238"/>
      <c r="AL238"/>
      <c r="AM238"/>
      <c r="AN238"/>
      <c r="AO238"/>
      <c r="AP238"/>
      <c r="AQ238"/>
      <c r="AR238"/>
      <c r="AS238"/>
      <c r="AT238"/>
    </row>
    <row r="239" spans="1:46" s="1" customFormat="1" x14ac:dyDescent="0.5">
      <c r="A239" s="321"/>
      <c r="B239" s="2">
        <f>+'Ark1'!C6303</f>
        <v>2021</v>
      </c>
      <c r="C239" s="2">
        <f>+'Ark1'!J6303</f>
        <v>103</v>
      </c>
      <c r="D239" s="2" t="s">
        <v>37</v>
      </c>
      <c r="E239" s="2">
        <f>+'Ark1'!D6303</f>
        <v>7</v>
      </c>
      <c r="F239" s="2" t="s">
        <v>519</v>
      </c>
      <c r="G239" s="20">
        <f>+'Ark1'!Q6303</f>
        <v>13</v>
      </c>
      <c r="H239" s="359">
        <f>+'Ark1'!R6303</f>
        <v>376</v>
      </c>
      <c r="I239" s="359">
        <f>IF(H239=0,"",'Ark1'!S6303)</f>
        <v>376</v>
      </c>
      <c r="J239" s="321"/>
      <c r="K239" s="152">
        <f>IF(G239=0,"",100*H239/Måned!$G29)</f>
        <v>17.472118959107807</v>
      </c>
      <c r="L239" s="321"/>
      <c r="M239" s="152">
        <f>+IF(H239=0,"",'Ark1'!AA6303)</f>
        <v>17.472118959107814</v>
      </c>
      <c r="N239" s="152">
        <f>+IF(I239=0,"",'Ark1'!AB6303)</f>
        <v>17.945228282673924</v>
      </c>
      <c r="O239" s="119">
        <f>IF(H239=0,"",'Ark1'!U6303)</f>
        <v>60.132978723404271</v>
      </c>
      <c r="P239" s="152">
        <f>IF(H239=0,"",'Ark1'!W6303)</f>
        <v>85.955505319148898</v>
      </c>
      <c r="Q239" s="321"/>
      <c r="R239" s="152">
        <f>IF(H239=0,"",'Ark1'!X6303)</f>
        <v>11.502304961419899</v>
      </c>
      <c r="S239" s="152">
        <f>IF(H239=0,"",'Ark1'!Y6303)</f>
        <v>2.03254835842464</v>
      </c>
      <c r="T239" s="152">
        <f>IF(H239=0,"",'Ark1'!Z6303)</f>
        <v>-41.405437692966011</v>
      </c>
      <c r="U239" s="321"/>
      <c r="V239" s="97">
        <f t="shared" si="27"/>
        <v>28.923076923076923</v>
      </c>
      <c r="W239" s="309">
        <f>IF(H239=0,"",'Ark1'!T6303)</f>
        <v>15.970744680851068</v>
      </c>
      <c r="X239" s="152">
        <f>IF(H239=0,"",'Ark1'!V6303)</f>
        <v>93.126224614462529</v>
      </c>
      <c r="Y239" s="321"/>
      <c r="Z239" s="11"/>
      <c r="AA239" s="125"/>
      <c r="AB239" s="152"/>
      <c r="AC239" s="317"/>
      <c r="AJ239" s="11"/>
      <c r="AK239"/>
      <c r="AL239"/>
      <c r="AM239"/>
      <c r="AN239"/>
      <c r="AO239"/>
      <c r="AP239"/>
      <c r="AQ239"/>
      <c r="AR239"/>
      <c r="AS239"/>
      <c r="AT239"/>
    </row>
    <row r="240" spans="1:46" s="1" customFormat="1" x14ac:dyDescent="0.5">
      <c r="A240" s="321"/>
      <c r="B240" s="2">
        <f>+'Ark1'!C6304</f>
        <v>2021</v>
      </c>
      <c r="C240" s="2">
        <f>+'Ark1'!J6304</f>
        <v>103</v>
      </c>
      <c r="D240" s="2" t="s">
        <v>37</v>
      </c>
      <c r="E240" s="2">
        <f>+'Ark1'!D6304</f>
        <v>8</v>
      </c>
      <c r="F240" s="2" t="s">
        <v>520</v>
      </c>
      <c r="G240" s="20">
        <f>+'Ark1'!Q6304</f>
        <v>11</v>
      </c>
      <c r="H240" s="359">
        <f>+'Ark1'!R6304</f>
        <v>423</v>
      </c>
      <c r="I240" s="359">
        <f>IF(H240=0,"",'Ark1'!S6304)</f>
        <v>423</v>
      </c>
      <c r="J240" s="321"/>
      <c r="K240" s="152">
        <f>IF(G240=0,"",100*H240/Måned!$G30)</f>
        <v>21.461187214611872</v>
      </c>
      <c r="L240" s="321"/>
      <c r="M240" s="152">
        <f>+IF(H240=0,"",'Ark1'!AA6304)</f>
        <v>21.461187214611876</v>
      </c>
      <c r="N240" s="152">
        <f>+IF(I240=0,"",'Ark1'!AB6304)</f>
        <v>21.226935440844898</v>
      </c>
      <c r="O240" s="119">
        <f>IF(H240=0,"",'Ark1'!U6304)</f>
        <v>61.092198581560304</v>
      </c>
      <c r="P240" s="152">
        <f>IF(H240=0,"",'Ark1'!W6304)</f>
        <v>83.015177304964496</v>
      </c>
      <c r="Q240" s="321"/>
      <c r="R240" s="152">
        <f>IF(H240=0,"",'Ark1'!X6304)</f>
        <v>9.3274037093259352</v>
      </c>
      <c r="S240" s="152">
        <f>IF(H240=0,"",'Ark1'!Y6304)</f>
        <v>1.7336908082819749</v>
      </c>
      <c r="T240" s="152">
        <f>IF(H240=0,"",'Ark1'!Z6304)</f>
        <v>-39.767359658565852</v>
      </c>
      <c r="U240" s="321"/>
      <c r="V240" s="97">
        <f t="shared" si="27"/>
        <v>38.454545454545453</v>
      </c>
      <c r="W240" s="309">
        <f>IF(H240=0,"",'Ark1'!T6304)</f>
        <v>16.397163120567381</v>
      </c>
      <c r="X240" s="152">
        <f>IF(H240=0,"",'Ark1'!V6304)</f>
        <v>89.940603797361348</v>
      </c>
      <c r="Y240" s="321"/>
      <c r="Z240" s="11"/>
      <c r="AA240" s="125"/>
      <c r="AB240" s="152"/>
      <c r="AC240" s="317"/>
      <c r="AJ240" s="11"/>
      <c r="AK240"/>
      <c r="AL240"/>
      <c r="AM240"/>
      <c r="AN240"/>
      <c r="AO240"/>
      <c r="AP240"/>
      <c r="AQ240"/>
      <c r="AR240"/>
      <c r="AS240"/>
      <c r="AT240"/>
    </row>
    <row r="241" spans="1:46" s="1" customFormat="1" x14ac:dyDescent="0.5">
      <c r="A241" s="321"/>
      <c r="B241" s="2">
        <f>+'Ark1'!C6305</f>
        <v>2021</v>
      </c>
      <c r="C241" s="2">
        <f>+'Ark1'!J6305</f>
        <v>103</v>
      </c>
      <c r="D241" s="2" t="s">
        <v>37</v>
      </c>
      <c r="E241" s="2">
        <f>+'Ark1'!D6305</f>
        <v>9</v>
      </c>
      <c r="F241" s="2" t="s">
        <v>521</v>
      </c>
      <c r="G241" s="20">
        <f>+'Ark1'!Q6305</f>
        <v>2</v>
      </c>
      <c r="H241" s="359">
        <f>+'Ark1'!R6305</f>
        <v>83</v>
      </c>
      <c r="I241" s="359">
        <f>IF(H241=0,"",'Ark1'!S6305)</f>
        <v>83</v>
      </c>
      <c r="J241" s="321"/>
      <c r="K241" s="152">
        <f>IF(G241=0,"",100*H241/Måned!$G31)</f>
        <v>4.1604010025062657</v>
      </c>
      <c r="L241" s="321"/>
      <c r="M241" s="152">
        <f>+IF(H241=0,"",'Ark1'!AA6305)</f>
        <v>4.1604010025062648</v>
      </c>
      <c r="N241" s="152">
        <f>+IF(I241=0,"",'Ark1'!AB6305)</f>
        <v>4.6670984993336608</v>
      </c>
      <c r="O241" s="119">
        <f>IF(H241=0,"",'Ark1'!U6305)</f>
        <v>61.132530120481938</v>
      </c>
      <c r="P241" s="152">
        <f>IF(H241=0,"",'Ark1'!W6305)</f>
        <v>94.065662650602434</v>
      </c>
      <c r="Q241" s="321"/>
      <c r="R241" s="152">
        <f>IF(H241=0,"",'Ark1'!X6305)</f>
        <v>8.3807825486140448</v>
      </c>
      <c r="S241" s="152">
        <f>IF(H241=0,"",'Ark1'!Y6305)</f>
        <v>2.0696957714701596</v>
      </c>
      <c r="T241" s="152">
        <f>IF(H241=0,"",'Ark1'!Z6305)</f>
        <v>-30.139273054761432</v>
      </c>
      <c r="U241" s="321"/>
      <c r="V241" s="97">
        <f t="shared" si="27"/>
        <v>41.5</v>
      </c>
      <c r="W241" s="309">
        <f>IF(H241=0,"",'Ark1'!T6305)</f>
        <v>16.349397590361445</v>
      </c>
      <c r="X241" s="152">
        <f>IF(H241=0,"",'Ark1'!V6305)</f>
        <v>101.9129606182041</v>
      </c>
      <c r="Y241" s="321"/>
      <c r="Z241" s="11"/>
      <c r="AA241" s="125"/>
      <c r="AB241" s="152"/>
      <c r="AC241" s="317"/>
      <c r="AJ241" s="11"/>
      <c r="AK241"/>
      <c r="AL241"/>
      <c r="AM241"/>
      <c r="AN241"/>
      <c r="AO241"/>
      <c r="AP241"/>
      <c r="AQ241"/>
      <c r="AR241"/>
      <c r="AS241"/>
      <c r="AT241"/>
    </row>
    <row r="242" spans="1:46" s="1" customFormat="1" x14ac:dyDescent="0.5">
      <c r="A242" s="321"/>
      <c r="B242" s="2">
        <f>+'Ark1'!C6306</f>
        <v>2021</v>
      </c>
      <c r="C242" s="2">
        <f>+'Ark1'!J6306</f>
        <v>103</v>
      </c>
      <c r="D242" s="2" t="s">
        <v>37</v>
      </c>
      <c r="E242" s="2">
        <f>+'Ark1'!D6306</f>
        <v>10</v>
      </c>
      <c r="F242" s="2" t="s">
        <v>522</v>
      </c>
      <c r="G242" s="20">
        <f>+'Ark1'!Q6306</f>
        <v>6</v>
      </c>
      <c r="H242" s="359">
        <f>+'Ark1'!R6306</f>
        <v>89</v>
      </c>
      <c r="I242" s="359">
        <f>IF(H242=0,"",'Ark1'!S6306)</f>
        <v>89</v>
      </c>
      <c r="J242" s="321"/>
      <c r="K242" s="152">
        <f>IF(G242=0,"",100*H242/Måned!$G32)</f>
        <v>4.1803663691874116</v>
      </c>
      <c r="L242" s="321"/>
      <c r="M242" s="152">
        <f>+IF(H242=0,"",'Ark1'!AA6306)</f>
        <v>4.1803663691874116</v>
      </c>
      <c r="N242" s="152">
        <f>+IF(I242=0,"",'Ark1'!AB6306)</f>
        <v>4.4881796701884928</v>
      </c>
      <c r="O242" s="119">
        <f>IF(H242=0,"",'Ark1'!U6306)</f>
        <v>60.730337078651694</v>
      </c>
      <c r="P242" s="152">
        <f>IF(H242=0,"",'Ark1'!W6306)</f>
        <v>92.675393258427007</v>
      </c>
      <c r="Q242" s="321"/>
      <c r="R242" s="152">
        <f>IF(H242=0,"",'Ark1'!X6306)</f>
        <v>12.106011419364767</v>
      </c>
      <c r="S242" s="152">
        <f>IF(H242=0,"",'Ark1'!Y6306)</f>
        <v>2.6083877018633328</v>
      </c>
      <c r="T242" s="152">
        <f>IF(H242=0,"",'Ark1'!Z6306)</f>
        <v>-35.896739268427488</v>
      </c>
      <c r="U242" s="321"/>
      <c r="V242" s="97">
        <f t="shared" si="27"/>
        <v>14.833333333333334</v>
      </c>
      <c r="W242" s="309">
        <f>IF(H242=0,"",'Ark1'!T6306)</f>
        <v>16.191011235955056</v>
      </c>
      <c r="X242" s="152">
        <f>IF(H242=0,"",'Ark1'!V6306)</f>
        <v>100.40670992245607</v>
      </c>
      <c r="Y242" s="321"/>
      <c r="Z242" s="11"/>
      <c r="AA242" s="125"/>
      <c r="AB242" s="152"/>
      <c r="AC242" s="317"/>
      <c r="AJ242" s="11"/>
      <c r="AK242"/>
      <c r="AL242"/>
      <c r="AM242"/>
      <c r="AN242"/>
      <c r="AO242"/>
      <c r="AP242"/>
      <c r="AQ242"/>
      <c r="AR242"/>
      <c r="AS242"/>
      <c r="AT242"/>
    </row>
    <row r="243" spans="1:46" s="1" customFormat="1" x14ac:dyDescent="0.5">
      <c r="A243" s="321"/>
      <c r="B243" s="2">
        <f>+'Ark1'!C6307</f>
        <v>2021</v>
      </c>
      <c r="C243" s="2">
        <f>+'Ark1'!J6307</f>
        <v>103</v>
      </c>
      <c r="D243" s="2" t="s">
        <v>37</v>
      </c>
      <c r="E243" s="2">
        <f>+'Ark1'!D6307</f>
        <v>11</v>
      </c>
      <c r="F243" s="2" t="s">
        <v>523</v>
      </c>
      <c r="G243" s="20">
        <f>+'Ark1'!Q6307</f>
        <v>10</v>
      </c>
      <c r="H243" s="359">
        <f>+'Ark1'!R6307</f>
        <v>452</v>
      </c>
      <c r="I243" s="359">
        <f>IF(H243=0,"",'Ark1'!S6307)</f>
        <v>452</v>
      </c>
      <c r="J243" s="321"/>
      <c r="K243" s="152">
        <f>IF(G243=0,"",100*H243/Måned!$G33)</f>
        <v>15.915492957746478</v>
      </c>
      <c r="L243" s="321"/>
      <c r="M243" s="152">
        <f>+IF(H243=0,"",'Ark1'!AA6307)</f>
        <v>15.91549295774648</v>
      </c>
      <c r="N243" s="152">
        <f>+IF(I243=0,"",'Ark1'!AB6307)</f>
        <v>15.959662786471023</v>
      </c>
      <c r="O243" s="119">
        <f>IF(H243=0,"",'Ark1'!U6307)</f>
        <v>61.431415929203517</v>
      </c>
      <c r="P243" s="152">
        <f>IF(H243=0,"",'Ark1'!W6307)</f>
        <v>85.306946902654857</v>
      </c>
      <c r="Q243" s="321"/>
      <c r="R243" s="152">
        <f>IF(H243=0,"",'Ark1'!X6307)</f>
        <v>11.080589540832724</v>
      </c>
      <c r="S243" s="152">
        <f>IF(H243=0,"",'Ark1'!Y6307)</f>
        <v>1.9215095316183719</v>
      </c>
      <c r="T243" s="152">
        <f>IF(H243=0,"",'Ark1'!Z6307)</f>
        <v>-39.976609548238514</v>
      </c>
      <c r="U243" s="321"/>
      <c r="V243" s="97">
        <f t="shared" si="27"/>
        <v>45.2</v>
      </c>
      <c r="W243" s="309">
        <f>IF(H243=0,"",'Ark1'!T6307)</f>
        <v>16.575221238938049</v>
      </c>
      <c r="X243" s="152">
        <f>IF(H243=0,"",'Ark1'!V6307)</f>
        <v>92.423561107968382</v>
      </c>
      <c r="Y243" s="321"/>
      <c r="Z243" s="11"/>
      <c r="AA243" s="125"/>
      <c r="AB243" s="152"/>
      <c r="AC243" s="317"/>
      <c r="AJ243" s="11"/>
      <c r="AK243"/>
      <c r="AL243"/>
      <c r="AM243"/>
      <c r="AN243"/>
      <c r="AO243"/>
      <c r="AP243"/>
      <c r="AQ243"/>
      <c r="AR243"/>
      <c r="AS243"/>
      <c r="AT243"/>
    </row>
    <row r="244" spans="1:46" s="1" customFormat="1" x14ac:dyDescent="0.5">
      <c r="A244" s="321"/>
      <c r="B244" s="2">
        <f>+'Ark1'!C6308</f>
        <v>2021</v>
      </c>
      <c r="C244" s="2">
        <f>+'Ark1'!J6308</f>
        <v>103</v>
      </c>
      <c r="D244" s="2" t="s">
        <v>37</v>
      </c>
      <c r="E244" s="2">
        <f>+'Ark1'!D6308</f>
        <v>12</v>
      </c>
      <c r="F244" s="2" t="s">
        <v>524</v>
      </c>
      <c r="G244" s="20">
        <f>+'Ark1'!Q6308</f>
        <v>7</v>
      </c>
      <c r="H244" s="359">
        <f>+'Ark1'!R6308</f>
        <v>123</v>
      </c>
      <c r="I244" s="359">
        <f>IF(H244=0,"",'Ark1'!S6308)</f>
        <v>123</v>
      </c>
      <c r="J244" s="321"/>
      <c r="K244" s="152">
        <f>IF(G244=0,"",100*H244/Måned!$G34)</f>
        <v>6.736035049288061</v>
      </c>
      <c r="L244" s="321"/>
      <c r="M244" s="152">
        <f>+IF(H244=0,"",'Ark1'!AA6308)</f>
        <v>6.7360350492880627</v>
      </c>
      <c r="N244" s="152">
        <f>+IF(I244=0,"",'Ark1'!AB6308)</f>
        <v>7.0924855238997004</v>
      </c>
      <c r="O244" s="119">
        <f>IF(H244=0,"",'Ark1'!U6308)</f>
        <v>61.008130081300799</v>
      </c>
      <c r="P244" s="152">
        <f>IF(H244=0,"",'Ark1'!W6308)</f>
        <v>87.180243902438974</v>
      </c>
      <c r="Q244" s="321"/>
      <c r="R244" s="152">
        <f>IF(H244=0,"",'Ark1'!X6308)</f>
        <v>9.9489509569487655</v>
      </c>
      <c r="S244" s="152">
        <f>IF(H244=0,"",'Ark1'!Y6308)</f>
        <v>2.0620296850684139</v>
      </c>
      <c r="T244" s="152">
        <f>IF(H244=0,"",'Ark1'!Z6308)</f>
        <v>-36.222506589234278</v>
      </c>
      <c r="U244" s="321"/>
      <c r="V244" s="97">
        <f t="shared" si="27"/>
        <v>17.571428571428573</v>
      </c>
      <c r="W244" s="309">
        <f>IF(H244=0,"",'Ark1'!T6308)</f>
        <v>16.390243902439025</v>
      </c>
      <c r="X244" s="152">
        <f>IF(H244=0,"",'Ark1'!V6308)</f>
        <v>94.453135322252493</v>
      </c>
      <c r="Y244" s="321"/>
      <c r="Z244" s="11"/>
      <c r="AA244" s="125"/>
      <c r="AB244" s="152"/>
      <c r="AC244" s="317"/>
      <c r="AJ244" s="11"/>
      <c r="AK244"/>
      <c r="AL244"/>
      <c r="AM244"/>
      <c r="AN244"/>
      <c r="AO244"/>
      <c r="AP244"/>
      <c r="AQ244"/>
      <c r="AR244"/>
      <c r="AS244"/>
      <c r="AT244"/>
    </row>
    <row r="245" spans="1:46" s="1" customFormat="1" x14ac:dyDescent="0.5">
      <c r="A245" s="321"/>
      <c r="B245" s="321"/>
      <c r="C245" s="321"/>
      <c r="D245" s="321"/>
      <c r="E245" s="321"/>
      <c r="F245" s="321"/>
      <c r="G245" s="321"/>
      <c r="H245" s="360"/>
      <c r="I245" s="360"/>
      <c r="J245" s="321"/>
      <c r="K245" s="321"/>
      <c r="L245" s="321"/>
      <c r="M245" s="321"/>
      <c r="N245" s="321"/>
      <c r="O245" s="321"/>
      <c r="P245" s="321"/>
      <c r="Q245" s="321"/>
      <c r="R245" s="321"/>
      <c r="S245" s="321"/>
      <c r="T245" s="321"/>
      <c r="U245" s="321"/>
      <c r="V245" s="321"/>
      <c r="W245" s="321"/>
      <c r="X245" s="321"/>
      <c r="Y245" s="321"/>
      <c r="Z245" s="11"/>
      <c r="AA245" s="125"/>
      <c r="AB245" s="152"/>
      <c r="AC245" s="317"/>
      <c r="AJ245" s="11"/>
      <c r="AK245"/>
      <c r="AL245"/>
      <c r="AM245"/>
      <c r="AN245"/>
      <c r="AO245"/>
      <c r="AP245"/>
      <c r="AQ245"/>
      <c r="AR245"/>
      <c r="AS245"/>
      <c r="AT245"/>
    </row>
    <row r="246" spans="1:46" s="1" customFormat="1" x14ac:dyDescent="0.5">
      <c r="A246" s="321"/>
      <c r="B246" s="2">
        <f>+'Ark1'!C6309</f>
        <v>2021</v>
      </c>
      <c r="C246" s="2">
        <f>+'Ark1'!J6309</f>
        <v>106</v>
      </c>
      <c r="D246" s="2" t="s">
        <v>38</v>
      </c>
      <c r="E246" s="2">
        <f>+'Ark1'!D6309</f>
        <v>1</v>
      </c>
      <c r="F246" s="2" t="s">
        <v>514</v>
      </c>
      <c r="G246" s="20">
        <f>+'Ark1'!Q6309</f>
        <v>5</v>
      </c>
      <c r="H246" s="359">
        <f>+'Ark1'!R6309</f>
        <v>165</v>
      </c>
      <c r="I246" s="359">
        <f>IF(H246=0,"",'Ark1'!S6309)</f>
        <v>165</v>
      </c>
      <c r="J246" s="321"/>
      <c r="K246" s="152">
        <f>IF(G246=0,"",100*H246/Måned!$G23)</f>
        <v>6.1156412157153444</v>
      </c>
      <c r="L246" s="321"/>
      <c r="M246" s="152">
        <f>+IF(H246=0,"",'Ark1'!AA6309)</f>
        <v>6.1156412157153444</v>
      </c>
      <c r="N246" s="152">
        <f>+IF(I246=0,"",'Ark1'!AB6309)</f>
        <v>6.2919725332402097</v>
      </c>
      <c r="O246" s="119">
        <f>IF(H246=0,"",'Ark1'!U6309)</f>
        <v>61.424242424242415</v>
      </c>
      <c r="P246" s="152">
        <f>IF(H246=0,"",'Ark1'!W6309)</f>
        <v>89.600606060606012</v>
      </c>
      <c r="Q246" s="321"/>
      <c r="R246" s="152">
        <f>IF(H246=0,"",'Ark1'!X6309)</f>
        <v>8.2642457132190117</v>
      </c>
      <c r="S246" s="152">
        <f>IF(H246=0,"",'Ark1'!Y6309)</f>
        <v>2.0095273532985658</v>
      </c>
      <c r="T246" s="152">
        <f>IF(H246=0,"",'Ark1'!Z6309)</f>
        <v>-23.32837577526513</v>
      </c>
      <c r="U246" s="321"/>
      <c r="V246" s="97">
        <f t="shared" si="27"/>
        <v>33</v>
      </c>
      <c r="W246" s="309">
        <f>IF(H246=0,"",'Ark1'!T6309)</f>
        <v>16.436363636363637</v>
      </c>
      <c r="X246" s="152">
        <f>IF(H246=0,"",'Ark1'!V6309)</f>
        <v>97.075412850060715</v>
      </c>
      <c r="Y246" s="321"/>
      <c r="Z246" s="11"/>
      <c r="AA246" s="125"/>
      <c r="AB246" s="152"/>
      <c r="AC246" s="317"/>
      <c r="AJ246" s="11"/>
      <c r="AK246"/>
      <c r="AL246"/>
      <c r="AM246"/>
      <c r="AN246"/>
      <c r="AO246"/>
      <c r="AP246"/>
      <c r="AQ246"/>
      <c r="AR246"/>
      <c r="AS246"/>
      <c r="AT246"/>
    </row>
    <row r="247" spans="1:46" s="1" customFormat="1" x14ac:dyDescent="0.5">
      <c r="A247" s="321"/>
      <c r="B247" s="2">
        <f>+'Ark1'!C6310</f>
        <v>2021</v>
      </c>
      <c r="C247" s="2">
        <f>+'Ark1'!J6310</f>
        <v>106</v>
      </c>
      <c r="D247" s="2" t="s">
        <v>38</v>
      </c>
      <c r="E247" s="2">
        <f>+'Ark1'!D6310</f>
        <v>2</v>
      </c>
      <c r="F247" s="2" t="s">
        <v>515</v>
      </c>
      <c r="G247" s="20">
        <f>+'Ark1'!Q6310</f>
        <v>5</v>
      </c>
      <c r="H247" s="359">
        <f>+'Ark1'!R6310</f>
        <v>208</v>
      </c>
      <c r="I247" s="359">
        <f>IF(H247=0,"",'Ark1'!S6310)</f>
        <v>208</v>
      </c>
      <c r="J247" s="321"/>
      <c r="K247" s="152">
        <f>IF(G247=0,"",100*H247/Måned!$G24)</f>
        <v>11.158798283261802</v>
      </c>
      <c r="L247" s="321"/>
      <c r="M247" s="152">
        <f>+IF(H247=0,"",'Ark1'!AA6310)</f>
        <v>11.158798283261804</v>
      </c>
      <c r="N247" s="152">
        <f>+IF(I247=0,"",'Ark1'!AB6310)</f>
        <v>11.474909368918798</v>
      </c>
      <c r="O247" s="119">
        <f>IF(H247=0,"",'Ark1'!U6310)</f>
        <v>62.024038461538481</v>
      </c>
      <c r="P247" s="152">
        <f>IF(H247=0,"",'Ark1'!W6310)</f>
        <v>88.150000000000077</v>
      </c>
      <c r="Q247" s="321"/>
      <c r="R247" s="152">
        <f>IF(H247=0,"",'Ark1'!X6310)</f>
        <v>7.418434678348131</v>
      </c>
      <c r="S247" s="152">
        <f>IF(H247=0,"",'Ark1'!Y6310)</f>
        <v>1.8949322695582873</v>
      </c>
      <c r="T247" s="152">
        <f>IF(H247=0,"",'Ark1'!Z6310)</f>
        <v>-28.559011862333353</v>
      </c>
      <c r="U247" s="321"/>
      <c r="V247" s="97">
        <f t="shared" ref="V247:V259" si="28">+(IF(H247=0,"",I247/G247))</f>
        <v>41.6</v>
      </c>
      <c r="W247" s="309">
        <f>IF(H247=0,"",'Ark1'!T6310)</f>
        <v>16.711538461538456</v>
      </c>
      <c r="X247" s="152">
        <f>IF(H247=0,"",'Ark1'!V6310)</f>
        <v>95.503791982665248</v>
      </c>
      <c r="Y247" s="321"/>
      <c r="Z247" s="11"/>
      <c r="AA247" s="125"/>
      <c r="AB247" s="152"/>
      <c r="AC247" s="317"/>
      <c r="AJ247" s="11"/>
      <c r="AK247"/>
      <c r="AL247"/>
      <c r="AM247"/>
      <c r="AN247"/>
      <c r="AO247"/>
      <c r="AP247"/>
      <c r="AQ247"/>
      <c r="AR247"/>
      <c r="AS247"/>
      <c r="AT247"/>
    </row>
    <row r="248" spans="1:46" s="1" customFormat="1" x14ac:dyDescent="0.5">
      <c r="A248" s="321"/>
      <c r="B248" s="2">
        <f>+'Ark1'!C6311</f>
        <v>2021</v>
      </c>
      <c r="C248" s="2">
        <f>+'Ark1'!J6311</f>
        <v>106</v>
      </c>
      <c r="D248" s="2" t="s">
        <v>38</v>
      </c>
      <c r="E248" s="2">
        <f>+'Ark1'!D6311</f>
        <v>3</v>
      </c>
      <c r="F248" s="2" t="s">
        <v>516</v>
      </c>
      <c r="G248" s="20">
        <f>+'Ark1'!Q6311</f>
        <v>7</v>
      </c>
      <c r="H248" s="359">
        <f>+'Ark1'!R6311</f>
        <v>112</v>
      </c>
      <c r="I248" s="359">
        <f>IF(H248=0,"",'Ark1'!S6311)</f>
        <v>112</v>
      </c>
      <c r="J248" s="321"/>
      <c r="K248" s="152">
        <f>IF(G248=0,"",100*H248/Måned!$G25)</f>
        <v>4.9579459938025678</v>
      </c>
      <c r="L248" s="321"/>
      <c r="M248" s="152">
        <f>+IF(H248=0,"",'Ark1'!AA6311)</f>
        <v>4.9579459938025687</v>
      </c>
      <c r="N248" s="152">
        <f>+IF(I248=0,"",'Ark1'!AB6311)</f>
        <v>5.0581221839674519</v>
      </c>
      <c r="O248" s="119">
        <f>IF(H248=0,"",'Ark1'!U6311)</f>
        <v>62.133928571428562</v>
      </c>
      <c r="P248" s="152">
        <f>IF(H248=0,"",'Ark1'!W6311)</f>
        <v>86.862499999999997</v>
      </c>
      <c r="Q248" s="321"/>
      <c r="R248" s="152">
        <f>IF(H248=0,"",'Ark1'!X6311)</f>
        <v>7.257116273503053</v>
      </c>
      <c r="S248" s="152">
        <f>IF(H248=0,"",'Ark1'!Y6311)</f>
        <v>2.0980243075088598</v>
      </c>
      <c r="T248" s="152">
        <f>IF(H248=0,"",'Ark1'!Z6311)</f>
        <v>-24.4734271616271</v>
      </c>
      <c r="U248" s="321"/>
      <c r="V248" s="97">
        <f t="shared" si="28"/>
        <v>16</v>
      </c>
      <c r="W248" s="309">
        <f>IF(H248=0,"",'Ark1'!T6311)</f>
        <v>16.571428571428577</v>
      </c>
      <c r="X248" s="152">
        <f>IF(H248=0,"",'Ark1'!V6311)</f>
        <v>94.108884073672812</v>
      </c>
      <c r="Y248" s="321"/>
      <c r="Z248" s="11"/>
      <c r="AA248" s="125"/>
      <c r="AB248" s="152"/>
      <c r="AC248" s="317"/>
      <c r="AJ248" s="11"/>
      <c r="AK248"/>
      <c r="AL248"/>
      <c r="AM248"/>
      <c r="AN248"/>
      <c r="AO248"/>
      <c r="AP248"/>
      <c r="AQ248"/>
      <c r="AR248"/>
      <c r="AS248"/>
      <c r="AT248"/>
    </row>
    <row r="249" spans="1:46" s="1" customFormat="1" x14ac:dyDescent="0.5">
      <c r="A249" s="321"/>
      <c r="B249" s="2">
        <f>+'Ark1'!C6312</f>
        <v>2021</v>
      </c>
      <c r="C249" s="2">
        <f>+'Ark1'!J6312</f>
        <v>106</v>
      </c>
      <c r="D249" s="2" t="s">
        <v>38</v>
      </c>
      <c r="E249" s="2">
        <f>+'Ark1'!D6312</f>
        <v>4</v>
      </c>
      <c r="F249" s="2" t="s">
        <v>517</v>
      </c>
      <c r="G249" s="20">
        <f>+'Ark1'!Q6312</f>
        <v>4</v>
      </c>
      <c r="H249" s="359">
        <f>+'Ark1'!R6312</f>
        <v>233</v>
      </c>
      <c r="I249" s="359">
        <f>IF(H249=0,"",'Ark1'!S6312)</f>
        <v>233</v>
      </c>
      <c r="J249" s="321"/>
      <c r="K249" s="152">
        <f>IF(G249=0,"",100*H249/Måned!$G26)</f>
        <v>11.415972562469378</v>
      </c>
      <c r="L249" s="321"/>
      <c r="M249" s="152">
        <f>+IF(H249=0,"",'Ark1'!AA6312)</f>
        <v>11.415972562469378</v>
      </c>
      <c r="N249" s="152">
        <f>+IF(I249=0,"",'Ark1'!AB6312)</f>
        <v>11.10287606611546</v>
      </c>
      <c r="O249" s="119">
        <f>IF(H249=0,"",'Ark1'!U6312)</f>
        <v>61.210300429184556</v>
      </c>
      <c r="P249" s="152">
        <f>IF(H249=0,"",'Ark1'!W6312)</f>
        <v>82.199999999999989</v>
      </c>
      <c r="Q249" s="321"/>
      <c r="R249" s="152">
        <f>IF(H249=0,"",'Ark1'!X6312)</f>
        <v>7.1690560610774554</v>
      </c>
      <c r="S249" s="152">
        <f>IF(H249=0,"",'Ark1'!Y6312)</f>
        <v>2.2982502011303003</v>
      </c>
      <c r="T249" s="152">
        <f>IF(H249=0,"",'Ark1'!Z6312)</f>
        <v>-31.02651666851666</v>
      </c>
      <c r="U249" s="321"/>
      <c r="V249" s="97">
        <f t="shared" si="28"/>
        <v>58.25</v>
      </c>
      <c r="W249" s="309">
        <f>IF(H249=0,"",'Ark1'!T6312)</f>
        <v>16.35622317596567</v>
      </c>
      <c r="X249" s="152">
        <f>IF(H249=0,"",'Ark1'!V6312)</f>
        <v>89.057421451787647</v>
      </c>
      <c r="Y249" s="321"/>
      <c r="Z249" s="11"/>
      <c r="AA249" s="125"/>
      <c r="AB249" s="152"/>
      <c r="AC249" s="317"/>
      <c r="AJ249" s="11"/>
      <c r="AK249"/>
      <c r="AL249"/>
      <c r="AM249"/>
      <c r="AN249"/>
      <c r="AO249"/>
      <c r="AP249"/>
      <c r="AQ249"/>
      <c r="AR249"/>
      <c r="AS249"/>
      <c r="AT249"/>
    </row>
    <row r="250" spans="1:46" s="1" customFormat="1" x14ac:dyDescent="0.5">
      <c r="A250" s="321"/>
      <c r="B250" s="2">
        <f>+'Ark1'!C6313</f>
        <v>2021</v>
      </c>
      <c r="C250" s="2">
        <f>+'Ark1'!J6313</f>
        <v>106</v>
      </c>
      <c r="D250" s="2" t="s">
        <v>38</v>
      </c>
      <c r="E250" s="2">
        <f>+'Ark1'!D6313</f>
        <v>5</v>
      </c>
      <c r="F250" s="2" t="s">
        <v>385</v>
      </c>
      <c r="G250" s="20">
        <f>+'Ark1'!Q6313</f>
        <v>4</v>
      </c>
      <c r="H250" s="359">
        <f>+'Ark1'!R6313</f>
        <v>94</v>
      </c>
      <c r="I250" s="359">
        <f>IF(H250=0,"",'Ark1'!S6313)</f>
        <v>94</v>
      </c>
      <c r="J250" s="321"/>
      <c r="K250" s="152">
        <f>IF(G250=0,"",100*H250/Måned!$G27)</f>
        <v>4.6328240512567769</v>
      </c>
      <c r="L250" s="321"/>
      <c r="M250" s="152">
        <f>+IF(H250=0,"",'Ark1'!AA6313)</f>
        <v>4.6328240512567751</v>
      </c>
      <c r="N250" s="152">
        <f>+IF(I250=0,"",'Ark1'!AB6313)</f>
        <v>4.6711224234561159</v>
      </c>
      <c r="O250" s="119">
        <f>IF(H250=0,"",'Ark1'!U6313)</f>
        <v>63.14893617021275</v>
      </c>
      <c r="P250" s="152">
        <f>IF(H250=0,"",'Ark1'!W6313)</f>
        <v>85.764893617021258</v>
      </c>
      <c r="Q250" s="321"/>
      <c r="R250" s="152">
        <f>IF(H250=0,"",'Ark1'!X6313)</f>
        <v>5.6021217000239636</v>
      </c>
      <c r="S250" s="152">
        <f>IF(H250=0,"",'Ark1'!Y6313)</f>
        <v>1.5085391468662885</v>
      </c>
      <c r="T250" s="152">
        <f>IF(H250=0,"",'Ark1'!Z6313)</f>
        <v>-39.490199108494451</v>
      </c>
      <c r="U250" s="321"/>
      <c r="V250" s="97">
        <f t="shared" si="28"/>
        <v>23.5</v>
      </c>
      <c r="W250" s="309">
        <f>IF(H250=0,"",'Ark1'!T6313)</f>
        <v>16.936170212765955</v>
      </c>
      <c r="X250" s="152">
        <f>IF(H250=0,"",'Ark1'!V6313)</f>
        <v>92.919711394389282</v>
      </c>
      <c r="Y250" s="321"/>
      <c r="Z250" s="11"/>
      <c r="AA250" s="125"/>
      <c r="AB250" s="152"/>
      <c r="AC250" s="317"/>
      <c r="AJ250" s="11"/>
      <c r="AK250"/>
      <c r="AL250"/>
      <c r="AM250"/>
      <c r="AN250"/>
      <c r="AO250"/>
      <c r="AP250"/>
      <c r="AQ250"/>
      <c r="AR250"/>
      <c r="AS250"/>
      <c r="AT250"/>
    </row>
    <row r="251" spans="1:46" s="1" customFormat="1" x14ac:dyDescent="0.5">
      <c r="A251" s="321"/>
      <c r="B251" s="2">
        <f>+'Ark1'!C6314</f>
        <v>2021</v>
      </c>
      <c r="C251" s="2">
        <f>+'Ark1'!J6314</f>
        <v>106</v>
      </c>
      <c r="D251" s="2" t="s">
        <v>38</v>
      </c>
      <c r="E251" s="2">
        <f>+'Ark1'!D6314</f>
        <v>6</v>
      </c>
      <c r="F251" s="2" t="s">
        <v>518</v>
      </c>
      <c r="G251" s="20">
        <f>+'Ark1'!Q6314</f>
        <v>5</v>
      </c>
      <c r="H251" s="359">
        <f>+'Ark1'!R6314</f>
        <v>258</v>
      </c>
      <c r="I251" s="359">
        <f>IF(H251=0,"",'Ark1'!S6314)</f>
        <v>258</v>
      </c>
      <c r="J251" s="321"/>
      <c r="K251" s="152">
        <f>IF(G251=0,"",100*H251/Måned!$G28)</f>
        <v>10.369774919614148</v>
      </c>
      <c r="L251" s="321"/>
      <c r="M251" s="152">
        <f>+IF(H251=0,"",'Ark1'!AA6314)</f>
        <v>10.369774919614148</v>
      </c>
      <c r="N251" s="152">
        <f>+IF(I251=0,"",'Ark1'!AB6314)</f>
        <v>10.97016661807975</v>
      </c>
      <c r="O251" s="119">
        <f>IF(H251=0,"",'Ark1'!U6314)</f>
        <v>61.798449612403111</v>
      </c>
      <c r="P251" s="152">
        <f>IF(H251=0,"",'Ark1'!W6314)</f>
        <v>89.030232558139517</v>
      </c>
      <c r="Q251" s="321"/>
      <c r="R251" s="152">
        <f>IF(H251=0,"",'Ark1'!X6314)</f>
        <v>7.5258016611914051</v>
      </c>
      <c r="S251" s="152">
        <f>IF(H251=0,"",'Ark1'!Y6314)</f>
        <v>1.816717565439558</v>
      </c>
      <c r="T251" s="152">
        <f>IF(H251=0,"",'Ark1'!Z6314)</f>
        <v>-8.3184330583200286</v>
      </c>
      <c r="U251" s="321"/>
      <c r="V251" s="97">
        <f t="shared" si="28"/>
        <v>51.6</v>
      </c>
      <c r="W251" s="309">
        <f>IF(H251=0,"",'Ark1'!T6314)</f>
        <v>16.662790697674417</v>
      </c>
      <c r="X251" s="152">
        <f>IF(H251=0,"",'Ark1'!V6314)</f>
        <v>96.457456726045024</v>
      </c>
      <c r="Y251" s="321"/>
      <c r="Z251" s="11"/>
      <c r="AA251" s="125"/>
      <c r="AB251" s="152"/>
      <c r="AC251" s="317"/>
      <c r="AJ251" s="11"/>
      <c r="AK251"/>
      <c r="AL251"/>
      <c r="AM251"/>
      <c r="AN251"/>
      <c r="AO251"/>
      <c r="AP251"/>
      <c r="AQ251"/>
      <c r="AR251"/>
      <c r="AS251"/>
      <c r="AT251"/>
    </row>
    <row r="252" spans="1:46" s="1" customFormat="1" x14ac:dyDescent="0.5">
      <c r="A252" s="321"/>
      <c r="B252" s="2">
        <f>+'Ark1'!C6315</f>
        <v>2021</v>
      </c>
      <c r="C252" s="2">
        <f>+'Ark1'!J6315</f>
        <v>106</v>
      </c>
      <c r="D252" s="2" t="s">
        <v>38</v>
      </c>
      <c r="E252" s="2">
        <f>+'Ark1'!D6315</f>
        <v>7</v>
      </c>
      <c r="F252" s="2" t="s">
        <v>519</v>
      </c>
      <c r="G252" s="20">
        <f>+'Ark1'!Q6315</f>
        <v>5</v>
      </c>
      <c r="H252" s="359">
        <f>+'Ark1'!R6315</f>
        <v>266</v>
      </c>
      <c r="I252" s="359">
        <f>IF(H252=0,"",'Ark1'!S6315)</f>
        <v>265</v>
      </c>
      <c r="J252" s="321"/>
      <c r="K252" s="152">
        <f>IF(G252=0,"",100*H252/Måned!$G29)</f>
        <v>12.360594795539033</v>
      </c>
      <c r="L252" s="321"/>
      <c r="M252" s="152">
        <f>+IF(H252=0,"",'Ark1'!AA6315)</f>
        <v>12.360594795539033</v>
      </c>
      <c r="N252" s="152">
        <f>+IF(I252=0,"",'Ark1'!AB6315)</f>
        <v>12.185707102384272</v>
      </c>
      <c r="O252" s="119">
        <f>IF(H252=0,"",'Ark1'!U6315)</f>
        <v>61.683018867924503</v>
      </c>
      <c r="P252" s="152">
        <f>IF(H252=0,"",'Ark1'!W6315)</f>
        <v>82.816603773584902</v>
      </c>
      <c r="Q252" s="321"/>
      <c r="R252" s="152">
        <f>IF(H252=0,"",'Ark1'!X6315)</f>
        <v>8.7764321936969978</v>
      </c>
      <c r="S252" s="152">
        <f>IF(H252=0,"",'Ark1'!Y6315)</f>
        <v>2.0970541646449679</v>
      </c>
      <c r="T252" s="152">
        <f>IF(H252=0,"",'Ark1'!Z6315)</f>
        <v>-47.775145766261581</v>
      </c>
      <c r="U252" s="321"/>
      <c r="V252" s="97">
        <f t="shared" si="28"/>
        <v>53</v>
      </c>
      <c r="W252" s="309">
        <f>IF(H252=0,"",'Ark1'!T6315)</f>
        <v>16.571428571428577</v>
      </c>
      <c r="X252" s="152">
        <f>IF(H252=0,"",'Ark1'!V6315)</f>
        <v>90.06071260655375</v>
      </c>
      <c r="Y252" s="321"/>
      <c r="Z252" s="11"/>
      <c r="AA252" s="125"/>
      <c r="AB252" s="152"/>
      <c r="AC252" s="317"/>
      <c r="AJ252" s="11"/>
      <c r="AK252"/>
      <c r="AL252"/>
      <c r="AM252"/>
      <c r="AN252"/>
      <c r="AO252"/>
      <c r="AP252"/>
      <c r="AQ252"/>
      <c r="AR252"/>
      <c r="AS252"/>
      <c r="AT252"/>
    </row>
    <row r="253" spans="1:46" s="1" customFormat="1" x14ac:dyDescent="0.5">
      <c r="A253" s="321"/>
      <c r="B253" s="2">
        <f>+'Ark1'!C6316</f>
        <v>2021</v>
      </c>
      <c r="C253" s="2">
        <f>+'Ark1'!J6316</f>
        <v>106</v>
      </c>
      <c r="D253" s="2" t="s">
        <v>38</v>
      </c>
      <c r="E253" s="2">
        <f>+'Ark1'!D6316</f>
        <v>8</v>
      </c>
      <c r="F253" s="2" t="s">
        <v>520</v>
      </c>
      <c r="G253" s="20">
        <f>+'Ark1'!Q6316</f>
        <v>5</v>
      </c>
      <c r="H253" s="359">
        <f>+'Ark1'!R6316</f>
        <v>131</v>
      </c>
      <c r="I253" s="359">
        <f>IF(H253=0,"",'Ark1'!S6316)</f>
        <v>131</v>
      </c>
      <c r="J253" s="321"/>
      <c r="K253" s="152">
        <f>IF(G253=0,"",100*H253/Måned!$G30)</f>
        <v>6.6463723997970572</v>
      </c>
      <c r="L253" s="321"/>
      <c r="M253" s="152">
        <f>+IF(H253=0,"",'Ark1'!AA6316)</f>
        <v>6.6463723997970581</v>
      </c>
      <c r="N253" s="152">
        <f>+IF(I253=0,"",'Ark1'!AB6316)</f>
        <v>6.6589457118627431</v>
      </c>
      <c r="O253" s="119">
        <f>IF(H253=0,"",'Ark1'!U6316)</f>
        <v>62.137404580152655</v>
      </c>
      <c r="P253" s="152">
        <f>IF(H253=0,"",'Ark1'!W6316)</f>
        <v>84.090076335877811</v>
      </c>
      <c r="Q253" s="321"/>
      <c r="R253" s="152">
        <f>IF(H253=0,"",'Ark1'!X6316)</f>
        <v>7.5157631291858573</v>
      </c>
      <c r="S253" s="152">
        <f>IF(H253=0,"",'Ark1'!Y6316)</f>
        <v>1.8851098284510523</v>
      </c>
      <c r="T253" s="152">
        <f>IF(H253=0,"",'Ark1'!Z6316)</f>
        <v>-34.300478456381001</v>
      </c>
      <c r="U253" s="321"/>
      <c r="V253" s="97">
        <f t="shared" si="28"/>
        <v>26.2</v>
      </c>
      <c r="W253" s="309">
        <f>IF(H253=0,"",'Ark1'!T6316)</f>
        <v>16.770992366412219</v>
      </c>
      <c r="X253" s="152">
        <f>IF(H253=0,"",'Ark1'!V6316)</f>
        <v>91.105174795100623</v>
      </c>
      <c r="Y253" s="321"/>
      <c r="Z253" s="11"/>
      <c r="AA253" s="125"/>
      <c r="AB253" s="152"/>
      <c r="AC253" s="317"/>
      <c r="AJ253" s="11"/>
      <c r="AK253"/>
      <c r="AL253"/>
      <c r="AM253"/>
      <c r="AN253"/>
      <c r="AO253"/>
      <c r="AP253"/>
      <c r="AQ253"/>
      <c r="AR253"/>
      <c r="AS253"/>
      <c r="AT253"/>
    </row>
    <row r="254" spans="1:46" s="1" customFormat="1" x14ac:dyDescent="0.5">
      <c r="A254" s="321"/>
      <c r="B254" s="2">
        <f>+'Ark1'!C6317</f>
        <v>2021</v>
      </c>
      <c r="C254" s="2">
        <f>+'Ark1'!J6317</f>
        <v>106</v>
      </c>
      <c r="D254" s="2" t="s">
        <v>38</v>
      </c>
      <c r="E254" s="2">
        <f>+'Ark1'!D6317</f>
        <v>9</v>
      </c>
      <c r="F254" s="2" t="s">
        <v>521</v>
      </c>
      <c r="G254" s="20">
        <f>+'Ark1'!Q6317</f>
        <v>3</v>
      </c>
      <c r="H254" s="359">
        <f>+'Ark1'!R6317</f>
        <v>122</v>
      </c>
      <c r="I254" s="359">
        <f>IF(H254=0,"",'Ark1'!S6317)</f>
        <v>122</v>
      </c>
      <c r="J254" s="321"/>
      <c r="K254" s="152">
        <f>IF(G254=0,"",100*H254/Måned!$G31)</f>
        <v>6.1152882205513786</v>
      </c>
      <c r="L254" s="321"/>
      <c r="M254" s="152">
        <f>+IF(H254=0,"",'Ark1'!AA6317)</f>
        <v>6.1152882205513777</v>
      </c>
      <c r="N254" s="152">
        <f>+IF(I254=0,"",'Ark1'!AB6317)</f>
        <v>6.3684558431371405</v>
      </c>
      <c r="O254" s="119">
        <f>IF(H254=0,"",'Ark1'!U6317)</f>
        <v>61.008196721311471</v>
      </c>
      <c r="P254" s="152">
        <f>IF(H254=0,"",'Ark1'!W6317)</f>
        <v>87.324590163934388</v>
      </c>
      <c r="Q254" s="321"/>
      <c r="R254" s="152">
        <f>IF(H254=0,"",'Ark1'!X6317)</f>
        <v>5.6228647892859369</v>
      </c>
      <c r="S254" s="152">
        <f>IF(H254=0,"",'Ark1'!Y6317)</f>
        <v>1.9855870075570481</v>
      </c>
      <c r="T254" s="152">
        <f>IF(H254=0,"",'Ark1'!Z6317)</f>
        <v>13.227845848074372</v>
      </c>
      <c r="U254" s="321"/>
      <c r="V254" s="97">
        <f t="shared" si="28"/>
        <v>40.666666666666664</v>
      </c>
      <c r="W254" s="309">
        <f>IF(H254=0,"",'Ark1'!T6317)</f>
        <v>16.409836065573771</v>
      </c>
      <c r="X254" s="152">
        <f>IF(H254=0,"",'Ark1'!V6317)</f>
        <v>94.609523471218267</v>
      </c>
      <c r="Y254" s="321"/>
      <c r="Z254" s="11"/>
      <c r="AA254" s="125"/>
      <c r="AB254" s="152"/>
      <c r="AC254" s="317"/>
      <c r="AJ254" s="11"/>
      <c r="AK254"/>
      <c r="AL254"/>
      <c r="AM254"/>
      <c r="AN254"/>
      <c r="AO254"/>
      <c r="AP254"/>
      <c r="AQ254"/>
      <c r="AR254"/>
      <c r="AS254"/>
      <c r="AT254"/>
    </row>
    <row r="255" spans="1:46" s="1" customFormat="1" x14ac:dyDescent="0.5">
      <c r="A255" s="321"/>
      <c r="B255" s="2">
        <f>+'Ark1'!C6318</f>
        <v>2021</v>
      </c>
      <c r="C255" s="2">
        <f>+'Ark1'!J6318</f>
        <v>106</v>
      </c>
      <c r="D255" s="2" t="s">
        <v>38</v>
      </c>
      <c r="E255" s="2">
        <f>+'Ark1'!D6318</f>
        <v>10</v>
      </c>
      <c r="F255" s="2" t="s">
        <v>522</v>
      </c>
      <c r="G255" s="20">
        <f>+'Ark1'!Q6318</f>
        <v>6</v>
      </c>
      <c r="H255" s="359">
        <f>+'Ark1'!R6318</f>
        <v>109</v>
      </c>
      <c r="I255" s="359">
        <f>IF(H255=0,"",'Ark1'!S6318)</f>
        <v>109</v>
      </c>
      <c r="J255" s="321"/>
      <c r="K255" s="152">
        <f>IF(G255=0,"",100*H255/Måned!$G32)</f>
        <v>5.1197745420385159</v>
      </c>
      <c r="L255" s="321"/>
      <c r="M255" s="152">
        <f>+IF(H255=0,"",'Ark1'!AA6318)</f>
        <v>5.1197745420385159</v>
      </c>
      <c r="N255" s="152">
        <f>+IF(I255=0,"",'Ark1'!AB6318)</f>
        <v>5.2550942173231618</v>
      </c>
      <c r="O255" s="119">
        <f>IF(H255=0,"",'Ark1'!U6318)</f>
        <v>60.844036697247695</v>
      </c>
      <c r="P255" s="152">
        <f>IF(H255=0,"",'Ark1'!W6318)</f>
        <v>88.600917431192684</v>
      </c>
      <c r="Q255" s="321"/>
      <c r="R255" s="152">
        <f>IF(H255=0,"",'Ark1'!X6318)</f>
        <v>6.6927524187089267</v>
      </c>
      <c r="S255" s="152">
        <f>IF(H255=0,"",'Ark1'!Y6318)</f>
        <v>2.0235961808721012</v>
      </c>
      <c r="T255" s="152">
        <f>IF(H255=0,"",'Ark1'!Z6318)</f>
        <v>-22.522477893285831</v>
      </c>
      <c r="U255" s="321"/>
      <c r="V255" s="97">
        <f t="shared" si="28"/>
        <v>18.166666666666668</v>
      </c>
      <c r="W255" s="309">
        <f>IF(H255=0,"",'Ark1'!T6318)</f>
        <v>16.339449541284402</v>
      </c>
      <c r="X255" s="152">
        <f>IF(H255=0,"",'Ark1'!V6318)</f>
        <v>95.992326577673566</v>
      </c>
      <c r="Y255" s="321"/>
      <c r="Z255" s="11"/>
      <c r="AA255" s="125"/>
      <c r="AB255" s="152"/>
      <c r="AJ255" s="11"/>
      <c r="AK255"/>
      <c r="AL255"/>
      <c r="AM255"/>
      <c r="AN255"/>
      <c r="AO255"/>
      <c r="AP255"/>
      <c r="AQ255"/>
      <c r="AR255"/>
      <c r="AS255"/>
      <c r="AT255"/>
    </row>
    <row r="256" spans="1:46" s="1" customFormat="1" x14ac:dyDescent="0.5">
      <c r="A256" s="321"/>
      <c r="B256" s="2">
        <f>+'Ark1'!C6319</f>
        <v>2021</v>
      </c>
      <c r="C256" s="2">
        <f>+'Ark1'!J6319</f>
        <v>106</v>
      </c>
      <c r="D256" s="2" t="s">
        <v>38</v>
      </c>
      <c r="E256" s="2">
        <f>+'Ark1'!D6319</f>
        <v>11</v>
      </c>
      <c r="F256" s="2" t="s">
        <v>523</v>
      </c>
      <c r="G256" s="20">
        <f>+'Ark1'!Q6319</f>
        <v>7</v>
      </c>
      <c r="H256" s="359">
        <f>+'Ark1'!R6319</f>
        <v>209</v>
      </c>
      <c r="I256" s="359">
        <f>IF(H256=0,"",'Ark1'!S6319)</f>
        <v>209</v>
      </c>
      <c r="J256" s="321"/>
      <c r="K256" s="152">
        <f>IF(G256=0,"",100*H256/Måned!$G33)</f>
        <v>7.359154929577465</v>
      </c>
      <c r="L256" s="321"/>
      <c r="M256" s="152">
        <f>+IF(H256=0,"",'Ark1'!AA6319)</f>
        <v>7.3591549295774685</v>
      </c>
      <c r="N256" s="152">
        <f>+IF(I256=0,"",'Ark1'!AB6319)</f>
        <v>7.4517835630134686</v>
      </c>
      <c r="O256" s="119">
        <f>IF(H256=0,"",'Ark1'!U6319)</f>
        <v>61.473684210526322</v>
      </c>
      <c r="P256" s="152">
        <f>IF(H256=0,"",'Ark1'!W6319)</f>
        <v>86.141626794258414</v>
      </c>
      <c r="Q256" s="321"/>
      <c r="R256" s="152">
        <f>IF(H256=0,"",'Ark1'!X6319)</f>
        <v>8.0707303425788552</v>
      </c>
      <c r="S256" s="152">
        <f>IF(H256=0,"",'Ark1'!Y6319)</f>
        <v>1.7932692648505764</v>
      </c>
      <c r="T256" s="152">
        <f>IF(H256=0,"",'Ark1'!Z6319)</f>
        <v>-11.04915775991542</v>
      </c>
      <c r="U256" s="321"/>
      <c r="V256" s="97">
        <f t="shared" si="28"/>
        <v>29.857142857142858</v>
      </c>
      <c r="W256" s="309">
        <f>IF(H256=0,"",'Ark1'!T6319)</f>
        <v>16.612440191387559</v>
      </c>
      <c r="X256" s="152">
        <f>IF(H256=0,"",'Ark1'!V6319)</f>
        <v>93.327873016531228</v>
      </c>
      <c r="Y256" s="321"/>
      <c r="Z256" s="11"/>
      <c r="AA256" s="125"/>
      <c r="AB256" s="152"/>
      <c r="AJ256" s="11"/>
      <c r="AK256"/>
      <c r="AL256"/>
      <c r="AM256"/>
      <c r="AN256"/>
      <c r="AO256"/>
      <c r="AP256"/>
      <c r="AQ256"/>
      <c r="AR256"/>
      <c r="AS256"/>
      <c r="AT256"/>
    </row>
    <row r="257" spans="1:46" s="1" customFormat="1" x14ac:dyDescent="0.5">
      <c r="A257" s="321"/>
      <c r="B257" s="2">
        <f>+'Ark1'!C6320</f>
        <v>2021</v>
      </c>
      <c r="C257" s="2">
        <f>+'Ark1'!J6320</f>
        <v>106</v>
      </c>
      <c r="D257" s="2" t="s">
        <v>38</v>
      </c>
      <c r="E257" s="2">
        <f>+'Ark1'!D6320</f>
        <v>12</v>
      </c>
      <c r="F257" s="2" t="s">
        <v>524</v>
      </c>
      <c r="G257" s="20">
        <f>+'Ark1'!Q6320</f>
        <v>5</v>
      </c>
      <c r="H257" s="359">
        <f>+'Ark1'!R6320</f>
        <v>133</v>
      </c>
      <c r="I257" s="359">
        <f>IF(H257=0,"",'Ark1'!S6320)</f>
        <v>133</v>
      </c>
      <c r="J257" s="321"/>
      <c r="K257" s="152">
        <f>IF(G257=0,"",100*H257/Måned!$G34)</f>
        <v>7.28368017524644</v>
      </c>
      <c r="L257" s="321"/>
      <c r="M257" s="152">
        <f>+IF(H257=0,"",'Ark1'!AA6320)</f>
        <v>7.2836801752464382</v>
      </c>
      <c r="N257" s="152">
        <f>+IF(I257=0,"",'Ark1'!AB6320)</f>
        <v>7.7574277445063107</v>
      </c>
      <c r="O257" s="119">
        <f>IF(H257=0,"",'Ark1'!U6320)</f>
        <v>61.165413533834602</v>
      </c>
      <c r="P257" s="152">
        <f>IF(H257=0,"",'Ark1'!W6320)</f>
        <v>88.184210526315852</v>
      </c>
      <c r="Q257" s="321"/>
      <c r="R257" s="152">
        <f>IF(H257=0,"",'Ark1'!X6320)</f>
        <v>6.7434383825190354</v>
      </c>
      <c r="S257" s="152">
        <f>IF(H257=0,"",'Ark1'!Y6320)</f>
        <v>1.8845651305395004</v>
      </c>
      <c r="T257" s="152">
        <f>IF(H257=0,"",'Ark1'!Z6320)</f>
        <v>-38.613387887986782</v>
      </c>
      <c r="U257" s="321"/>
      <c r="V257" s="97">
        <f t="shared" si="28"/>
        <v>26.6</v>
      </c>
      <c r="W257" s="309">
        <f>IF(H257=0,"",'Ark1'!T6320)</f>
        <v>16.481203007518797</v>
      </c>
      <c r="X257" s="152">
        <f>IF(H257=0,"",'Ark1'!V6320)</f>
        <v>95.540856474881721</v>
      </c>
      <c r="Y257" s="321"/>
      <c r="Z257" s="11"/>
      <c r="AA257" s="125"/>
      <c r="AB257" s="152"/>
      <c r="AJ257" s="11"/>
      <c r="AK257"/>
      <c r="AL257"/>
      <c r="AM257"/>
      <c r="AN257"/>
      <c r="AO257"/>
      <c r="AP257"/>
      <c r="AQ257"/>
      <c r="AR257"/>
      <c r="AS257"/>
      <c r="AT257"/>
    </row>
    <row r="258" spans="1:46" s="1" customFormat="1" x14ac:dyDescent="0.5">
      <c r="A258" s="321"/>
      <c r="B258" s="321"/>
      <c r="C258" s="321"/>
      <c r="D258" s="321"/>
      <c r="E258" s="321"/>
      <c r="F258" s="321"/>
      <c r="G258" s="321"/>
      <c r="H258" s="360"/>
      <c r="I258" s="360"/>
      <c r="J258" s="321"/>
      <c r="K258" s="321"/>
      <c r="L258" s="321"/>
      <c r="M258" s="321"/>
      <c r="N258" s="321"/>
      <c r="O258" s="321"/>
      <c r="P258" s="321"/>
      <c r="Q258" s="321"/>
      <c r="R258" s="321"/>
      <c r="S258" s="321"/>
      <c r="T258" s="321"/>
      <c r="U258" s="321"/>
      <c r="V258" s="321"/>
      <c r="W258" s="321"/>
      <c r="X258" s="321"/>
      <c r="Y258" s="321"/>
      <c r="Z258" s="11"/>
      <c r="AA258" s="125"/>
      <c r="AB258" s="152"/>
      <c r="AJ258" s="11"/>
      <c r="AK258"/>
      <c r="AL258"/>
      <c r="AM258"/>
      <c r="AN258"/>
      <c r="AO258"/>
      <c r="AP258"/>
      <c r="AQ258"/>
      <c r="AR258"/>
      <c r="AS258"/>
      <c r="AT258"/>
    </row>
    <row r="259" spans="1:46" s="1" customFormat="1" x14ac:dyDescent="0.5">
      <c r="A259" s="321"/>
      <c r="B259" s="2">
        <f>+'Ark1'!C6321</f>
        <v>2021</v>
      </c>
      <c r="C259" s="2">
        <f>+'Ark1'!J6321</f>
        <v>109</v>
      </c>
      <c r="D259" s="2" t="s">
        <v>61</v>
      </c>
      <c r="E259" s="2">
        <f>+'Ark1'!D6321</f>
        <v>1</v>
      </c>
      <c r="F259" s="2" t="s">
        <v>514</v>
      </c>
      <c r="G259" s="20">
        <f>+'Ark1'!Q6321</f>
        <v>5</v>
      </c>
      <c r="H259" s="359">
        <f>+'Ark1'!R6321</f>
        <v>220</v>
      </c>
      <c r="I259" s="359">
        <f>IF(H259=0,"",'Ark1'!S6321)</f>
        <v>220</v>
      </c>
      <c r="J259" s="321"/>
      <c r="K259" s="152">
        <f>IF(G259=0,"",100*H259/Måned!$G23)</f>
        <v>8.1541882876204603</v>
      </c>
      <c r="L259" s="321"/>
      <c r="M259" s="152">
        <f>+IF(H259=0,"",'Ark1'!AA6321)</f>
        <v>8.1541882876204603</v>
      </c>
      <c r="N259" s="152">
        <f>+IF(I259=0,"",'Ark1'!AB6321)</f>
        <v>8.0833893516830901</v>
      </c>
      <c r="O259" s="119">
        <f>IF(H259=0,"",'Ark1'!U6321)</f>
        <v>60.359090909090916</v>
      </c>
      <c r="P259" s="152">
        <f>IF(H259=0,"",'Ark1'!W6321)</f>
        <v>86.333409090909086</v>
      </c>
      <c r="Q259" s="321"/>
      <c r="R259" s="152">
        <f>IF(H259=0,"",'Ark1'!X6321)</f>
        <v>11.594430156364879</v>
      </c>
      <c r="S259" s="152">
        <f>IF(H259=0,"",'Ark1'!Y6321)</f>
        <v>3.0604751697184032</v>
      </c>
      <c r="T259" s="152">
        <f>IF(H259=0,"",'Ark1'!Z6321)</f>
        <v>-4.4414994806901378</v>
      </c>
      <c r="U259" s="321"/>
      <c r="V259" s="97">
        <f t="shared" si="28"/>
        <v>44</v>
      </c>
      <c r="W259" s="309">
        <f>IF(H259=0,"",'Ark1'!T6321)</f>
        <v>15.813636363636364</v>
      </c>
      <c r="X259" s="152">
        <f>IF(H259=0,"",'Ark1'!V6321)</f>
        <v>93.535654486358752</v>
      </c>
      <c r="Y259" s="321"/>
      <c r="Z259" s="11"/>
      <c r="AA259" s="125"/>
      <c r="AB259" s="152"/>
      <c r="AJ259" s="11"/>
      <c r="AK259"/>
      <c r="AL259"/>
      <c r="AM259"/>
      <c r="AN259"/>
      <c r="AO259"/>
      <c r="AP259"/>
      <c r="AQ259"/>
      <c r="AR259"/>
      <c r="AS259"/>
      <c r="AT259"/>
    </row>
    <row r="260" spans="1:46" s="1" customFormat="1" x14ac:dyDescent="0.5">
      <c r="A260" s="321"/>
      <c r="B260" s="2">
        <f>+'Ark1'!C6322</f>
        <v>2021</v>
      </c>
      <c r="C260" s="2">
        <f>+'Ark1'!J6322</f>
        <v>109</v>
      </c>
      <c r="D260" s="2" t="s">
        <v>61</v>
      </c>
      <c r="E260" s="2">
        <f>+'Ark1'!D6322</f>
        <v>2</v>
      </c>
      <c r="F260" s="2" t="s">
        <v>515</v>
      </c>
      <c r="G260" s="20">
        <f>+'Ark1'!Q6322</f>
        <v>10</v>
      </c>
      <c r="H260" s="359">
        <f>+'Ark1'!R6322</f>
        <v>253</v>
      </c>
      <c r="I260" s="359">
        <f>IF(H260=0,"",'Ark1'!S6322)</f>
        <v>253</v>
      </c>
      <c r="J260" s="321"/>
      <c r="K260" s="152">
        <f>IF(G260=0,"",100*H260/Måned!$G24)</f>
        <v>13.572961373390559</v>
      </c>
      <c r="L260" s="321"/>
      <c r="M260" s="152">
        <f>+IF(H260=0,"",'Ark1'!AA6322)</f>
        <v>13.572961373390555</v>
      </c>
      <c r="N260" s="152">
        <f>+IF(I260=0,"",'Ark1'!AB6322)</f>
        <v>13.555421987301196</v>
      </c>
      <c r="O260" s="119">
        <f>IF(H260=0,"",'Ark1'!U6322)</f>
        <v>59.355731225296445</v>
      </c>
      <c r="P260" s="152">
        <f>IF(H260=0,"",'Ark1'!W6322)</f>
        <v>85.610869565217371</v>
      </c>
      <c r="Q260" s="321"/>
      <c r="R260" s="152">
        <f>IF(H260=0,"",'Ark1'!X6322)</f>
        <v>9.49041488755533</v>
      </c>
      <c r="S260" s="152">
        <f>IF(H260=0,"",'Ark1'!Y6322)</f>
        <v>3.571950558087281</v>
      </c>
      <c r="T260" s="152">
        <f>IF(H260=0,"",'Ark1'!Z6322)</f>
        <v>-16.830463653379862</v>
      </c>
      <c r="U260" s="321"/>
      <c r="V260" s="97">
        <f t="shared" ref="V260:V272" si="29">+(IF(H260=0,"",I260/G260))</f>
        <v>25.3</v>
      </c>
      <c r="W260" s="309">
        <f>IF(H260=0,"",'Ark1'!T6322)</f>
        <v>15.411067193675889</v>
      </c>
      <c r="X260" s="152">
        <f>IF(H260=0,"",'Ark1'!V6322)</f>
        <v>92.752838098827041</v>
      </c>
      <c r="Y260" s="321"/>
      <c r="Z260" s="11"/>
      <c r="AA260" s="125"/>
      <c r="AB260" s="152"/>
      <c r="AJ260" s="11"/>
      <c r="AK260"/>
      <c r="AL260"/>
      <c r="AM260"/>
      <c r="AN260"/>
      <c r="AO260"/>
      <c r="AP260"/>
      <c r="AQ260"/>
      <c r="AR260"/>
      <c r="AS260"/>
      <c r="AT260"/>
    </row>
    <row r="261" spans="1:46" s="1" customFormat="1" x14ac:dyDescent="0.5">
      <c r="A261" s="321"/>
      <c r="B261" s="2">
        <f>+'Ark1'!C6323</f>
        <v>2021</v>
      </c>
      <c r="C261" s="2">
        <f>+'Ark1'!J6323</f>
        <v>109</v>
      </c>
      <c r="D261" s="2" t="s">
        <v>61</v>
      </c>
      <c r="E261" s="2">
        <f>+'Ark1'!D6323</f>
        <v>3</v>
      </c>
      <c r="F261" s="2" t="s">
        <v>516</v>
      </c>
      <c r="G261" s="20">
        <f>+'Ark1'!Q6323</f>
        <v>15</v>
      </c>
      <c r="H261" s="359">
        <f>+'Ark1'!R6323</f>
        <v>540</v>
      </c>
      <c r="I261" s="359">
        <f>IF(H261=0,"",'Ark1'!S6323)</f>
        <v>540</v>
      </c>
      <c r="J261" s="321"/>
      <c r="K261" s="152">
        <f>IF(G261=0,"",100*H261/Måned!$G25)</f>
        <v>23.904382470119522</v>
      </c>
      <c r="L261" s="321"/>
      <c r="M261" s="152">
        <f>+IF(H261=0,"",'Ark1'!AA6323)</f>
        <v>23.904382470119526</v>
      </c>
      <c r="N261" s="152">
        <f>+IF(I261=0,"",'Ark1'!AB6323)</f>
        <v>24.154371355990175</v>
      </c>
      <c r="O261" s="119">
        <f>IF(H261=0,"",'Ark1'!U6323)</f>
        <v>60.959259259259262</v>
      </c>
      <c r="P261" s="152">
        <f>IF(H261=0,"",'Ark1'!W6323)</f>
        <v>86.032592592592508</v>
      </c>
      <c r="Q261" s="321"/>
      <c r="R261" s="152">
        <f>IF(H261=0,"",'Ark1'!X6323)</f>
        <v>8.9978935776115687</v>
      </c>
      <c r="S261" s="152">
        <f>IF(H261=0,"",'Ark1'!Y6323)</f>
        <v>2.4844343956155472</v>
      </c>
      <c r="T261" s="152">
        <f>IF(H261=0,"",'Ark1'!Z6323)</f>
        <v>-13.768210194825231</v>
      </c>
      <c r="U261" s="321"/>
      <c r="V261" s="97">
        <f t="shared" si="29"/>
        <v>36</v>
      </c>
      <c r="W261" s="309">
        <f>IF(H261=0,"",'Ark1'!T6323)</f>
        <v>16.205555555555556</v>
      </c>
      <c r="X261" s="152">
        <f>IF(H261=0,"",'Ark1'!V6323)</f>
        <v>93.209742787207588</v>
      </c>
      <c r="Y261" s="321"/>
      <c r="Z261" s="11"/>
      <c r="AA261" s="125"/>
      <c r="AB261" s="152"/>
      <c r="AJ261" s="11"/>
      <c r="AK261"/>
      <c r="AL261"/>
      <c r="AM261"/>
      <c r="AN261"/>
      <c r="AO261"/>
      <c r="AP261"/>
      <c r="AQ261"/>
      <c r="AR261"/>
      <c r="AS261"/>
      <c r="AT261"/>
    </row>
    <row r="262" spans="1:46" s="1" customFormat="1" x14ac:dyDescent="0.5">
      <c r="A262" s="321"/>
      <c r="B262" s="2">
        <f>+'Ark1'!C6324</f>
        <v>2021</v>
      </c>
      <c r="C262" s="2">
        <f>+'Ark1'!J6324</f>
        <v>109</v>
      </c>
      <c r="D262" s="2" t="s">
        <v>61</v>
      </c>
      <c r="E262" s="2">
        <f>+'Ark1'!D6324</f>
        <v>4</v>
      </c>
      <c r="F262" s="2" t="s">
        <v>517</v>
      </c>
      <c r="G262" s="20">
        <f>+'Ark1'!Q6324</f>
        <v>10</v>
      </c>
      <c r="H262" s="359">
        <f>+'Ark1'!R6324</f>
        <v>345</v>
      </c>
      <c r="I262" s="359">
        <f>IF(H262=0,"",'Ark1'!S6324)</f>
        <v>345</v>
      </c>
      <c r="J262" s="321"/>
      <c r="K262" s="152">
        <f>IF(G262=0,"",100*H262/Måned!$G26)</f>
        <v>16.903478686918177</v>
      </c>
      <c r="L262" s="321"/>
      <c r="M262" s="152">
        <f>+IF(H262=0,"",'Ark1'!AA6324)</f>
        <v>16.903478686918177</v>
      </c>
      <c r="N262" s="152">
        <f>+IF(I262=0,"",'Ark1'!AB6324)</f>
        <v>16.475138585952269</v>
      </c>
      <c r="O262" s="119">
        <f>IF(H262=0,"",'Ark1'!U6324)</f>
        <v>61.939130434782605</v>
      </c>
      <c r="P262" s="152">
        <f>IF(H262=0,"",'Ark1'!W6324)</f>
        <v>82.376289855072443</v>
      </c>
      <c r="Q262" s="321"/>
      <c r="R262" s="152">
        <f>IF(H262=0,"",'Ark1'!X6324)</f>
        <v>10.364258910147241</v>
      </c>
      <c r="S262" s="152">
        <f>IF(H262=0,"",'Ark1'!Y6324)</f>
        <v>2.3857801805579193</v>
      </c>
      <c r="T262" s="152">
        <f>IF(H262=0,"",'Ark1'!Z6324)</f>
        <v>-33.986040767015361</v>
      </c>
      <c r="U262" s="321"/>
      <c r="V262" s="97">
        <f t="shared" si="29"/>
        <v>34.5</v>
      </c>
      <c r="W262" s="309">
        <f>IF(H262=0,"",'Ark1'!T6324)</f>
        <v>16.539130434782603</v>
      </c>
      <c r="X262" s="152">
        <f>IF(H262=0,"",'Ark1'!V6324)</f>
        <v>89.248418044498877</v>
      </c>
      <c r="Y262" s="321"/>
      <c r="Z262" s="11"/>
      <c r="AA262" s="125"/>
      <c r="AB262" s="152"/>
      <c r="AJ262" s="11"/>
      <c r="AK262"/>
      <c r="AL262"/>
      <c r="AM262"/>
      <c r="AN262"/>
      <c r="AO262"/>
      <c r="AP262"/>
      <c r="AQ262"/>
      <c r="AR262"/>
      <c r="AS262"/>
      <c r="AT262"/>
    </row>
    <row r="263" spans="1:46" s="1" customFormat="1" x14ac:dyDescent="0.5">
      <c r="A263" s="321"/>
      <c r="B263" s="2">
        <f>+'Ark1'!C6325</f>
        <v>2021</v>
      </c>
      <c r="C263" s="2">
        <f>+'Ark1'!J6325</f>
        <v>109</v>
      </c>
      <c r="D263" s="2" t="s">
        <v>61</v>
      </c>
      <c r="E263" s="2">
        <f>+'Ark1'!D6325</f>
        <v>5</v>
      </c>
      <c r="F263" s="2" t="s">
        <v>385</v>
      </c>
      <c r="G263" s="20">
        <f>+'Ark1'!Q6325</f>
        <v>12</v>
      </c>
      <c r="H263" s="359">
        <f>+'Ark1'!R6325</f>
        <v>357</v>
      </c>
      <c r="I263" s="359">
        <f>IF(H263=0,"",'Ark1'!S6325)</f>
        <v>357</v>
      </c>
      <c r="J263" s="321"/>
      <c r="K263" s="152">
        <f>IF(G263=0,"",100*H263/Måned!$G27)</f>
        <v>17.59487432232627</v>
      </c>
      <c r="L263" s="321"/>
      <c r="M263" s="152">
        <f>+IF(H263=0,"",'Ark1'!AA6325)</f>
        <v>17.59487432232627</v>
      </c>
      <c r="N263" s="152">
        <f>+IF(I263=0,"",'Ark1'!AB6325)</f>
        <v>17.238949996062928</v>
      </c>
      <c r="O263" s="119">
        <f>IF(H263=0,"",'Ark1'!U6325)</f>
        <v>59.862745098039248</v>
      </c>
      <c r="P263" s="152">
        <f>IF(H263=0,"",'Ark1'!W6325)</f>
        <v>83.341008403361315</v>
      </c>
      <c r="Q263" s="321"/>
      <c r="R263" s="152">
        <f>IF(H263=0,"",'Ark1'!X6325)</f>
        <v>12.438895043672517</v>
      </c>
      <c r="S263" s="152">
        <f>IF(H263=0,"",'Ark1'!Y6325)</f>
        <v>3.6851866801830502</v>
      </c>
      <c r="T263" s="152">
        <f>IF(H263=0,"",'Ark1'!Z6325)</f>
        <v>16.612893891901496</v>
      </c>
      <c r="U263" s="321"/>
      <c r="V263" s="97">
        <f t="shared" si="29"/>
        <v>29.75</v>
      </c>
      <c r="W263" s="309">
        <f>IF(H263=0,"",'Ark1'!T6325)</f>
        <v>15.605042016806724</v>
      </c>
      <c r="X263" s="152">
        <f>IF(H263=0,"",'Ark1'!V6325)</f>
        <v>90.293616905050172</v>
      </c>
      <c r="Y263" s="321"/>
      <c r="Z263" s="11"/>
      <c r="AA263" s="125"/>
      <c r="AB263" s="152"/>
      <c r="AJ263" s="11"/>
      <c r="AK263"/>
      <c r="AL263"/>
      <c r="AM263"/>
      <c r="AN263"/>
      <c r="AO263"/>
      <c r="AP263"/>
      <c r="AQ263"/>
      <c r="AR263"/>
      <c r="AS263"/>
      <c r="AT263"/>
    </row>
    <row r="264" spans="1:46" s="1" customFormat="1" x14ac:dyDescent="0.5">
      <c r="A264" s="321"/>
      <c r="B264" s="2">
        <f>+'Ark1'!C6326</f>
        <v>2021</v>
      </c>
      <c r="C264" s="2">
        <f>+'Ark1'!J6326</f>
        <v>109</v>
      </c>
      <c r="D264" s="2" t="s">
        <v>61</v>
      </c>
      <c r="E264" s="2">
        <f>+'Ark1'!D6326</f>
        <v>6</v>
      </c>
      <c r="F264" s="2" t="s">
        <v>518</v>
      </c>
      <c r="G264" s="20">
        <f>+'Ark1'!Q6326</f>
        <v>7</v>
      </c>
      <c r="H264" s="359">
        <f>+'Ark1'!R6326</f>
        <v>467</v>
      </c>
      <c r="I264" s="359">
        <f>IF(H264=0,"",'Ark1'!S6326)</f>
        <v>467</v>
      </c>
      <c r="J264" s="321"/>
      <c r="K264" s="152">
        <f>IF(G264=0,"",100*H264/Måned!$G28)</f>
        <v>18.770096463022508</v>
      </c>
      <c r="L264" s="321"/>
      <c r="M264" s="152">
        <f>+IF(H264=0,"",'Ark1'!AA6326)</f>
        <v>18.770096463022504</v>
      </c>
      <c r="N264" s="152">
        <f>+IF(I264=0,"",'Ark1'!AB6326)</f>
        <v>19.185359891460788</v>
      </c>
      <c r="O264" s="119">
        <f>IF(H264=0,"",'Ark1'!U6326)</f>
        <v>61.668094218415426</v>
      </c>
      <c r="P264" s="152">
        <f>IF(H264=0,"",'Ark1'!W6326)</f>
        <v>86.01952890792289</v>
      </c>
      <c r="Q264" s="321"/>
      <c r="R264" s="152">
        <f>IF(H264=0,"",'Ark1'!X6326)</f>
        <v>9.3396816722806957</v>
      </c>
      <c r="S264" s="152">
        <f>IF(H264=0,"",'Ark1'!Y6326)</f>
        <v>1.8986948091452196</v>
      </c>
      <c r="T264" s="152">
        <f>IF(H264=0,"",'Ark1'!Z6326)</f>
        <v>-9.0100998358215119</v>
      </c>
      <c r="U264" s="321"/>
      <c r="V264" s="97">
        <f t="shared" si="29"/>
        <v>66.714285714285708</v>
      </c>
      <c r="W264" s="309">
        <f>IF(H264=0,"",'Ark1'!T6326)</f>
        <v>16.65310492505353</v>
      </c>
      <c r="X264" s="152">
        <f>IF(H264=0,"",'Ark1'!V6326)</f>
        <v>93.195589282689994</v>
      </c>
      <c r="Y264" s="321"/>
      <c r="Z264" s="11"/>
      <c r="AA264" s="125"/>
      <c r="AB264" s="125"/>
      <c r="AJ264" s="11"/>
      <c r="AK264"/>
      <c r="AL264"/>
      <c r="AM264"/>
      <c r="AN264"/>
      <c r="AO264"/>
      <c r="AP264"/>
      <c r="AQ264"/>
      <c r="AR264"/>
      <c r="AS264"/>
      <c r="AT264"/>
    </row>
    <row r="265" spans="1:46" s="1" customFormat="1" x14ac:dyDescent="0.5">
      <c r="A265" s="321"/>
      <c r="B265" s="2">
        <f>+'Ark1'!C6327</f>
        <v>2021</v>
      </c>
      <c r="C265" s="2">
        <f>+'Ark1'!J6327</f>
        <v>109</v>
      </c>
      <c r="D265" s="2" t="s">
        <v>61</v>
      </c>
      <c r="E265" s="2">
        <f>+'Ark1'!D6327</f>
        <v>7</v>
      </c>
      <c r="F265" s="2" t="s">
        <v>519</v>
      </c>
      <c r="G265" s="20">
        <f>+'Ark1'!Q6327</f>
        <v>10</v>
      </c>
      <c r="H265" s="359">
        <f>+'Ark1'!R6327</f>
        <v>273</v>
      </c>
      <c r="I265" s="359">
        <f>IF(H265=0,"",'Ark1'!S6327)</f>
        <v>273</v>
      </c>
      <c r="J265" s="321"/>
      <c r="K265" s="152">
        <f>IF(G265=0,"",100*H265/Måned!$G29)</f>
        <v>12.685873605947956</v>
      </c>
      <c r="L265" s="321"/>
      <c r="M265" s="152">
        <f>+IF(H265=0,"",'Ark1'!AA6327)</f>
        <v>12.685873605947952</v>
      </c>
      <c r="N265" s="152">
        <f>+IF(I265=0,"",'Ark1'!AB6327)</f>
        <v>12.589750378013219</v>
      </c>
      <c r="O265" s="119">
        <f>IF(H265=0,"",'Ark1'!U6327)</f>
        <v>61.820512820512789</v>
      </c>
      <c r="P265" s="152">
        <f>IF(H265=0,"",'Ark1'!W6327)</f>
        <v>83.055238095238096</v>
      </c>
      <c r="Q265" s="321"/>
      <c r="R265" s="152">
        <f>IF(H265=0,"",'Ark1'!X6327)</f>
        <v>9.4809393534553479</v>
      </c>
      <c r="S265" s="152">
        <f>IF(H265=0,"",'Ark1'!Y6327)</f>
        <v>1.8498639967879205</v>
      </c>
      <c r="T265" s="152">
        <f>IF(H265=0,"",'Ark1'!Z6327)</f>
        <v>-33.549384708121778</v>
      </c>
      <c r="U265" s="321"/>
      <c r="V265" s="97">
        <f t="shared" si="29"/>
        <v>27.3</v>
      </c>
      <c r="W265" s="309">
        <f>IF(H265=0,"",'Ark1'!T6327)</f>
        <v>16.68131868131869</v>
      </c>
      <c r="X265" s="152">
        <f>IF(H265=0,"",'Ark1'!V6327)</f>
        <v>89.984006603724893</v>
      </c>
      <c r="Y265" s="321"/>
      <c r="Z265" s="11"/>
      <c r="AA265" s="125"/>
      <c r="AB265" s="125"/>
      <c r="AJ265" s="11"/>
      <c r="AK265"/>
      <c r="AL265"/>
      <c r="AM265"/>
      <c r="AN265"/>
      <c r="AO265"/>
      <c r="AP265"/>
      <c r="AQ265"/>
      <c r="AR265"/>
      <c r="AS265"/>
      <c r="AT265"/>
    </row>
    <row r="266" spans="1:46" s="1" customFormat="1" x14ac:dyDescent="0.5">
      <c r="A266" s="321"/>
      <c r="B266" s="2">
        <f>+'Ark1'!C6328</f>
        <v>2021</v>
      </c>
      <c r="C266" s="2">
        <f>+'Ark1'!J6328</f>
        <v>109</v>
      </c>
      <c r="D266" s="2" t="s">
        <v>61</v>
      </c>
      <c r="E266" s="2">
        <f>+'Ark1'!D6328</f>
        <v>8</v>
      </c>
      <c r="F266" s="2" t="s">
        <v>520</v>
      </c>
      <c r="G266" s="20">
        <f>+'Ark1'!Q6328</f>
        <v>14</v>
      </c>
      <c r="H266" s="359">
        <f>+'Ark1'!R6328</f>
        <v>471</v>
      </c>
      <c r="I266" s="359">
        <f>IF(H266=0,"",'Ark1'!S6328)</f>
        <v>471</v>
      </c>
      <c r="J266" s="321"/>
      <c r="K266" s="152">
        <f>IF(G266=0,"",100*H266/Måned!$G30)</f>
        <v>23.896499238964992</v>
      </c>
      <c r="L266" s="321"/>
      <c r="M266" s="152">
        <f>+IF(H266=0,"",'Ark1'!AA6328)</f>
        <v>23.896499238964996</v>
      </c>
      <c r="N266" s="152">
        <f>+IF(I266=0,"",'Ark1'!AB6328)</f>
        <v>24.803783916673677</v>
      </c>
      <c r="O266" s="119">
        <f>IF(H266=0,"",'Ark1'!U6328)</f>
        <v>61.220806794055193</v>
      </c>
      <c r="P266" s="152">
        <f>IF(H266=0,"",'Ark1'!W6328)</f>
        <v>87.11794055201706</v>
      </c>
      <c r="Q266" s="321"/>
      <c r="R266" s="152">
        <f>IF(H266=0,"",'Ark1'!X6328)</f>
        <v>8.9398100672732195</v>
      </c>
      <c r="S266" s="152">
        <f>IF(H266=0,"",'Ark1'!Y6328)</f>
        <v>2.2112605532668823</v>
      </c>
      <c r="T266" s="152">
        <f>IF(H266=0,"",'Ark1'!Z6328)</f>
        <v>-28.069908715052534</v>
      </c>
      <c r="U266" s="321"/>
      <c r="V266" s="97">
        <f t="shared" si="29"/>
        <v>33.642857142857146</v>
      </c>
      <c r="W266" s="309">
        <f>IF(H266=0,"",'Ark1'!T6328)</f>
        <v>16.318471337579613</v>
      </c>
      <c r="X266" s="152">
        <f>IF(H266=0,"",'Ark1'!V6328)</f>
        <v>94.385634400885138</v>
      </c>
      <c r="Y266" s="321"/>
      <c r="Z266" s="11"/>
      <c r="AA266" s="125"/>
      <c r="AB266" s="125"/>
      <c r="AJ266" s="11"/>
      <c r="AK266"/>
      <c r="AL266"/>
      <c r="AM266"/>
      <c r="AN266"/>
      <c r="AO266"/>
      <c r="AP266"/>
      <c r="AQ266"/>
      <c r="AR266"/>
      <c r="AS266"/>
      <c r="AT266"/>
    </row>
    <row r="267" spans="1:46" s="1" customFormat="1" x14ac:dyDescent="0.5">
      <c r="A267" s="321"/>
      <c r="B267" s="2">
        <f>+'Ark1'!C6329</f>
        <v>2021</v>
      </c>
      <c r="C267" s="2">
        <f>+'Ark1'!J6329</f>
        <v>109</v>
      </c>
      <c r="D267" s="2" t="s">
        <v>61</v>
      </c>
      <c r="E267" s="2">
        <f>+'Ark1'!D6329</f>
        <v>9</v>
      </c>
      <c r="F267" s="2" t="s">
        <v>521</v>
      </c>
      <c r="G267" s="20">
        <f>+'Ark1'!Q6329</f>
        <v>16</v>
      </c>
      <c r="H267" s="359">
        <f>+'Ark1'!R6329</f>
        <v>504</v>
      </c>
      <c r="I267" s="359">
        <f>IF(H267=0,"",'Ark1'!S6329)</f>
        <v>504</v>
      </c>
      <c r="J267" s="321"/>
      <c r="K267" s="152">
        <f>IF(G267=0,"",100*H267/Måned!$G31)</f>
        <v>25.263157894736842</v>
      </c>
      <c r="L267" s="321"/>
      <c r="M267" s="152">
        <f>+IF(H267=0,"",'Ark1'!AA6329)</f>
        <v>25.263157894736842</v>
      </c>
      <c r="N267" s="152">
        <f>+IF(I267=0,"",'Ark1'!AB6329)</f>
        <v>24.422653951274874</v>
      </c>
      <c r="O267" s="119">
        <f>IF(H267=0,"",'Ark1'!U6329)</f>
        <v>61.886904761904752</v>
      </c>
      <c r="P267" s="152">
        <f>IF(H267=0,"",'Ark1'!W6329)</f>
        <v>81.063353174603151</v>
      </c>
      <c r="Q267" s="321"/>
      <c r="R267" s="152">
        <f>IF(H267=0,"",'Ark1'!X6329)</f>
        <v>12.565076035584962</v>
      </c>
      <c r="S267" s="152">
        <f>IF(H267=0,"",'Ark1'!Y6329)</f>
        <v>2.1787909725445003</v>
      </c>
      <c r="T267" s="152">
        <f>IF(H267=0,"",'Ark1'!Z6329)</f>
        <v>-48.899878557993759</v>
      </c>
      <c r="U267" s="321"/>
      <c r="V267" s="97">
        <f t="shared" si="29"/>
        <v>31.5</v>
      </c>
      <c r="W267" s="309">
        <f>IF(H267=0,"",'Ark1'!T6329)</f>
        <v>16.595238095238098</v>
      </c>
      <c r="X267" s="152">
        <f>IF(H267=0,"",'Ark1'!V6329)</f>
        <v>87.82595143510639</v>
      </c>
      <c r="Y267" s="321"/>
      <c r="Z267" s="11"/>
      <c r="AA267" s="125"/>
      <c r="AB267" s="125"/>
      <c r="AJ267" s="11"/>
      <c r="AK267"/>
      <c r="AL267"/>
      <c r="AM267"/>
      <c r="AN267"/>
      <c r="AO267"/>
      <c r="AP267"/>
      <c r="AQ267"/>
      <c r="AR267"/>
      <c r="AS267"/>
      <c r="AT267"/>
    </row>
    <row r="268" spans="1:46" s="1" customFormat="1" x14ac:dyDescent="0.5">
      <c r="A268" s="321"/>
      <c r="B268" s="2">
        <f>+'Ark1'!C6330</f>
        <v>2021</v>
      </c>
      <c r="C268" s="2">
        <f>+'Ark1'!J6330</f>
        <v>109</v>
      </c>
      <c r="D268" s="2" t="s">
        <v>61</v>
      </c>
      <c r="E268" s="2">
        <f>+'Ark1'!D6330</f>
        <v>10</v>
      </c>
      <c r="F268" s="2" t="s">
        <v>522</v>
      </c>
      <c r="G268" s="20">
        <f>+'Ark1'!Q6330</f>
        <v>18</v>
      </c>
      <c r="H268" s="359">
        <f>+'Ark1'!R6330</f>
        <v>510</v>
      </c>
      <c r="I268" s="359">
        <f>IF(H268=0,"",'Ark1'!S6330)</f>
        <v>510</v>
      </c>
      <c r="J268" s="321"/>
      <c r="K268" s="152">
        <f>IF(G268=0,"",100*H268/Måned!$G32)</f>
        <v>23.954908407703147</v>
      </c>
      <c r="L268" s="321"/>
      <c r="M268" s="152">
        <f>+IF(H268=0,"",'Ark1'!AA6330)</f>
        <v>23.954908407703151</v>
      </c>
      <c r="N268" s="152">
        <f>+IF(I268=0,"",'Ark1'!AB6330)</f>
        <v>24.005085374943544</v>
      </c>
      <c r="O268" s="119">
        <f>IF(H268=0,"",'Ark1'!U6330)</f>
        <v>61.013725490196045</v>
      </c>
      <c r="P268" s="152">
        <f>IF(H268=0,"",'Ark1'!W6330)</f>
        <v>86.500235294117616</v>
      </c>
      <c r="Q268" s="321"/>
      <c r="R268" s="152">
        <f>IF(H268=0,"",'Ark1'!X6330)</f>
        <v>10.007007875049494</v>
      </c>
      <c r="S268" s="152">
        <f>IF(H268=0,"",'Ark1'!Y6330)</f>
        <v>2.1859192536476986</v>
      </c>
      <c r="T268" s="152">
        <f>IF(H268=0,"",'Ark1'!Z6330)</f>
        <v>-35.743558580243011</v>
      </c>
      <c r="U268" s="321"/>
      <c r="V268" s="97">
        <f t="shared" si="29"/>
        <v>28.333333333333332</v>
      </c>
      <c r="W268" s="309">
        <f>IF(H268=0,"",'Ark1'!T6330)</f>
        <v>16.335294117647059</v>
      </c>
      <c r="X268" s="152">
        <f>IF(H268=0,"",'Ark1'!V6330)</f>
        <v>93.716397935122046</v>
      </c>
      <c r="Y268" s="321"/>
      <c r="Z268" s="11"/>
      <c r="AA268" s="125"/>
      <c r="AB268" s="125"/>
      <c r="AJ268" s="11"/>
      <c r="AK268"/>
      <c r="AL268"/>
      <c r="AM268"/>
      <c r="AN268"/>
      <c r="AO268"/>
      <c r="AP268"/>
      <c r="AQ268"/>
      <c r="AR268"/>
      <c r="AS268"/>
      <c r="AT268"/>
    </row>
    <row r="269" spans="1:46" s="1" customFormat="1" x14ac:dyDescent="0.5">
      <c r="A269" s="321"/>
      <c r="B269" s="2">
        <f>+'Ark1'!C6331</f>
        <v>2021</v>
      </c>
      <c r="C269" s="2">
        <f>+'Ark1'!J6331</f>
        <v>109</v>
      </c>
      <c r="D269" s="2" t="s">
        <v>61</v>
      </c>
      <c r="E269" s="2">
        <f>+'Ark1'!D6331</f>
        <v>11</v>
      </c>
      <c r="F269" s="2" t="s">
        <v>523</v>
      </c>
      <c r="G269" s="20">
        <f>+'Ark1'!Q6331</f>
        <v>7</v>
      </c>
      <c r="H269" s="359">
        <f>+'Ark1'!R6331</f>
        <v>477</v>
      </c>
      <c r="I269" s="359">
        <f>IF(H269=0,"",'Ark1'!S6331)</f>
        <v>477</v>
      </c>
      <c r="J269" s="321"/>
      <c r="K269" s="152">
        <f>IF(G269=0,"",100*H269/Måned!$G33)</f>
        <v>16.795774647887324</v>
      </c>
      <c r="L269" s="321"/>
      <c r="M269" s="152">
        <f>+IF(H269=0,"",'Ark1'!AA6331)</f>
        <v>16.795774647887324</v>
      </c>
      <c r="N269" s="152">
        <f>+IF(I269=0,"",'Ark1'!AB6331)</f>
        <v>16.975088122485474</v>
      </c>
      <c r="O269" s="119">
        <f>IF(H269=0,"",'Ark1'!U6331)</f>
        <v>60.182389937106919</v>
      </c>
      <c r="P269" s="152">
        <f>IF(H269=0,"",'Ark1'!W6331)</f>
        <v>85.979077568134144</v>
      </c>
      <c r="Q269" s="321"/>
      <c r="R269" s="152">
        <f>IF(H269=0,"",'Ark1'!X6331)</f>
        <v>8.3725107247918942</v>
      </c>
      <c r="S269" s="152">
        <f>IF(H269=0,"",'Ark1'!Y6331)</f>
        <v>2.1265675315865025</v>
      </c>
      <c r="T269" s="152">
        <f>IF(H269=0,"",'Ark1'!Z6331)</f>
        <v>-23.069765455671217</v>
      </c>
      <c r="U269" s="321"/>
      <c r="V269" s="97">
        <f t="shared" si="29"/>
        <v>68.142857142857139</v>
      </c>
      <c r="W269" s="309">
        <f>IF(H269=0,"",'Ark1'!T6331)</f>
        <v>15.911949685534587</v>
      </c>
      <c r="X269" s="152">
        <f>IF(H269=0,"",'Ark1'!V6331)</f>
        <v>93.151763345757473</v>
      </c>
      <c r="Y269" s="321"/>
      <c r="Z269" s="11"/>
      <c r="AA269" s="125"/>
      <c r="AB269" s="125"/>
      <c r="AJ269" s="11"/>
      <c r="AK269"/>
      <c r="AL269"/>
      <c r="AM269"/>
      <c r="AN269"/>
      <c r="AO269"/>
      <c r="AP269"/>
      <c r="AQ269"/>
      <c r="AR269"/>
      <c r="AS269"/>
      <c r="AT269"/>
    </row>
    <row r="270" spans="1:46" s="1" customFormat="1" x14ac:dyDescent="0.5">
      <c r="A270" s="321"/>
      <c r="B270" s="2">
        <f>+'Ark1'!C6332</f>
        <v>2021</v>
      </c>
      <c r="C270" s="2">
        <f>+'Ark1'!J6332</f>
        <v>109</v>
      </c>
      <c r="D270" s="2" t="s">
        <v>61</v>
      </c>
      <c r="E270" s="2">
        <f>+'Ark1'!D6332</f>
        <v>12</v>
      </c>
      <c r="F270" s="2" t="s">
        <v>524</v>
      </c>
      <c r="G270" s="20">
        <f>+'Ark1'!Q6332</f>
        <v>14</v>
      </c>
      <c r="H270" s="359">
        <f>+'Ark1'!R6332</f>
        <v>361</v>
      </c>
      <c r="I270" s="359">
        <f>IF(H270=0,"",'Ark1'!S6332)</f>
        <v>361</v>
      </c>
      <c r="J270" s="321"/>
      <c r="K270" s="152">
        <f>IF(G270=0,"",100*H270/Måned!$G34)</f>
        <v>19.769989047097482</v>
      </c>
      <c r="L270" s="321"/>
      <c r="M270" s="152">
        <f>+IF(H270=0,"",'Ark1'!AA6332)</f>
        <v>19.769989047097479</v>
      </c>
      <c r="N270" s="152">
        <f>+IF(I270=0,"",'Ark1'!AB6332)</f>
        <v>19.270922831303391</v>
      </c>
      <c r="O270" s="119">
        <f>IF(H270=0,"",'Ark1'!U6332)</f>
        <v>61.678670360110821</v>
      </c>
      <c r="P270" s="152">
        <f>IF(H270=0,"",'Ark1'!W6332)</f>
        <v>80.708642659279803</v>
      </c>
      <c r="Q270" s="321"/>
      <c r="R270" s="152">
        <f>IF(H270=0,"",'Ark1'!X6332)</f>
        <v>11.709074142356039</v>
      </c>
      <c r="S270" s="152">
        <f>IF(H270=0,"",'Ark1'!Y6332)</f>
        <v>2.3903810946718766</v>
      </c>
      <c r="T270" s="152">
        <f>IF(H270=0,"",'Ark1'!Z6332)</f>
        <v>-45.203384323534088</v>
      </c>
      <c r="U270" s="321"/>
      <c r="V270" s="97">
        <f t="shared" si="29"/>
        <v>25.785714285714285</v>
      </c>
      <c r="W270" s="309">
        <f>IF(H270=0,"",'Ark1'!T6332)</f>
        <v>16.526315789473689</v>
      </c>
      <c r="X270" s="152">
        <f>IF(H270=0,"",'Ark1'!V6332)</f>
        <v>87.44164968502686</v>
      </c>
      <c r="Y270" s="321"/>
      <c r="Z270" s="11"/>
      <c r="AA270" s="125"/>
      <c r="AB270" s="125"/>
      <c r="AJ270" s="11"/>
      <c r="AK270"/>
      <c r="AL270"/>
      <c r="AM270"/>
      <c r="AN270"/>
      <c r="AO270"/>
      <c r="AP270"/>
      <c r="AQ270"/>
      <c r="AR270"/>
      <c r="AS270"/>
      <c r="AT270"/>
    </row>
    <row r="271" spans="1:46" s="1" customFormat="1" x14ac:dyDescent="0.5">
      <c r="A271" s="321"/>
      <c r="B271" s="321"/>
      <c r="C271" s="321"/>
      <c r="D271" s="321"/>
      <c r="E271" s="321"/>
      <c r="F271" s="321"/>
      <c r="G271" s="321"/>
      <c r="H271" s="360"/>
      <c r="I271" s="360"/>
      <c r="J271" s="321"/>
      <c r="K271" s="321"/>
      <c r="L271" s="321"/>
      <c r="M271" s="321"/>
      <c r="N271" s="321"/>
      <c r="O271" s="321"/>
      <c r="P271" s="321"/>
      <c r="Q271" s="321"/>
      <c r="R271" s="321"/>
      <c r="S271" s="321"/>
      <c r="T271" s="321"/>
      <c r="U271" s="321"/>
      <c r="V271" s="321"/>
      <c r="W271" s="321"/>
      <c r="X271" s="321"/>
      <c r="Y271" s="321"/>
      <c r="Z271" s="11"/>
      <c r="AA271" s="125"/>
      <c r="AB271" s="125"/>
      <c r="AJ271" s="11"/>
      <c r="AK271"/>
      <c r="AL271"/>
      <c r="AM271"/>
      <c r="AN271"/>
      <c r="AO271"/>
      <c r="AP271"/>
      <c r="AQ271"/>
      <c r="AR271"/>
      <c r="AS271"/>
      <c r="AT271"/>
    </row>
    <row r="272" spans="1:46" s="1" customFormat="1" x14ac:dyDescent="0.5">
      <c r="A272" s="321"/>
      <c r="B272" s="2">
        <f>+'Ark1'!C6333</f>
        <v>2021</v>
      </c>
      <c r="C272" s="2">
        <f>+'Ark1'!J6333</f>
        <v>111</v>
      </c>
      <c r="D272" s="2" t="s">
        <v>39</v>
      </c>
      <c r="E272" s="2">
        <f>+'Ark1'!D6333</f>
        <v>1</v>
      </c>
      <c r="F272" s="2" t="s">
        <v>514</v>
      </c>
      <c r="G272" s="20">
        <f>+'Ark1'!Q6333</f>
        <v>2</v>
      </c>
      <c r="H272" s="359">
        <f>+'Ark1'!R6333</f>
        <v>39</v>
      </c>
      <c r="I272" s="359">
        <f>IF(H272=0,"",'Ark1'!S6333)</f>
        <v>39</v>
      </c>
      <c r="J272" s="321"/>
      <c r="K272" s="152">
        <f>IF(G272=0,"",100*H272/Måned!$G23)</f>
        <v>1.4455151964418087</v>
      </c>
      <c r="L272" s="321"/>
      <c r="M272" s="152">
        <f>+IF(H272=0,"",'Ark1'!AA6333)</f>
        <v>1.4455151964418087</v>
      </c>
      <c r="N272" s="152">
        <f>+IF(I272=0,"",'Ark1'!AB6333)</f>
        <v>1.4622438450569677</v>
      </c>
      <c r="O272" s="119">
        <f>IF(H272=0,"",'Ark1'!U6333)</f>
        <v>60.846153846153832</v>
      </c>
      <c r="P272" s="152">
        <f>IF(H272=0,"",'Ark1'!W6333)</f>
        <v>88.097435897435915</v>
      </c>
      <c r="Q272" s="321"/>
      <c r="R272" s="152">
        <f>IF(H272=0,"",'Ark1'!X6333)</f>
        <v>8.2809787350285635</v>
      </c>
      <c r="S272" s="152">
        <f>IF(H272=0,"",'Ark1'!Y6333)</f>
        <v>1.9019350677591456</v>
      </c>
      <c r="T272" s="152">
        <f>IF(H272=0,"",'Ark1'!Z6333)</f>
        <v>-61.346058357908113</v>
      </c>
      <c r="U272" s="321"/>
      <c r="V272" s="97">
        <f t="shared" si="29"/>
        <v>19.5</v>
      </c>
      <c r="W272" s="309">
        <f>IF(H272=0,"",'Ark1'!T6333)</f>
        <v>16.461538461538456</v>
      </c>
      <c r="X272" s="152">
        <f>IF(H272=0,"",'Ark1'!V6333)</f>
        <v>95.446842792454973</v>
      </c>
      <c r="Y272" s="321"/>
      <c r="Z272" s="11"/>
      <c r="AA272" s="125"/>
      <c r="AB272" s="125"/>
      <c r="AJ272" s="11"/>
      <c r="AK272"/>
      <c r="AL272"/>
      <c r="AM272"/>
      <c r="AN272"/>
      <c r="AO272"/>
      <c r="AP272"/>
      <c r="AQ272"/>
      <c r="AR272"/>
      <c r="AS272"/>
      <c r="AT272"/>
    </row>
    <row r="273" spans="1:46" x14ac:dyDescent="0.5">
      <c r="A273" s="321"/>
      <c r="B273" s="2">
        <f>+'Ark1'!C6334</f>
        <v>2021</v>
      </c>
      <c r="C273" s="2">
        <f>+'Ark1'!J6334</f>
        <v>111</v>
      </c>
      <c r="D273" s="2" t="s">
        <v>39</v>
      </c>
      <c r="E273" s="2">
        <f>+'Ark1'!D6334</f>
        <v>2</v>
      </c>
      <c r="F273" s="2" t="s">
        <v>515</v>
      </c>
      <c r="G273" s="20">
        <f>+'Ark1'!Q6334</f>
        <v>3</v>
      </c>
      <c r="H273" s="359">
        <f>+'Ark1'!R6334</f>
        <v>8</v>
      </c>
      <c r="I273" s="359">
        <f>IF(H273=0,"",'Ark1'!S6334)</f>
        <v>8</v>
      </c>
      <c r="J273" s="321"/>
      <c r="K273" s="152">
        <f>IF(G273=0,"",100*H273/Måned!$G24)</f>
        <v>0.42918454935622319</v>
      </c>
      <c r="L273" s="321"/>
      <c r="M273" s="152">
        <f>+IF(H273=0,"",'Ark1'!AA6334)</f>
        <v>0.42918454935622319</v>
      </c>
      <c r="N273" s="152">
        <f>+IF(I273=0,"",'Ark1'!AB6334)</f>
        <v>0.4539658694168931</v>
      </c>
      <c r="O273" s="119">
        <f>IF(H273=0,"",'Ark1'!U6334)</f>
        <v>60.25</v>
      </c>
      <c r="P273" s="152">
        <f>IF(H273=0,"",'Ark1'!W6334)</f>
        <v>90.671250000000001</v>
      </c>
      <c r="Q273" s="321"/>
      <c r="R273" s="152">
        <f>IF(H273=0,"",'Ark1'!X6334)</f>
        <v>13.25112866655129</v>
      </c>
      <c r="S273" s="152">
        <f>IF(H273=0,"",'Ark1'!Y6334)</f>
        <v>1.854049621773916</v>
      </c>
      <c r="T273" s="152">
        <f>IF(H273=0,"",'Ark1'!Z6334)</f>
        <v>-39.55435353960295</v>
      </c>
      <c r="U273" s="321"/>
      <c r="V273" s="97">
        <f t="shared" ref="V273:V285" si="30">+(IF(H273=0,"",I273/G273))</f>
        <v>2.6666666666666665</v>
      </c>
      <c r="W273" s="309">
        <f>IF(H273=0,"",'Ark1'!T6334)</f>
        <v>15.5</v>
      </c>
      <c r="X273" s="152">
        <f>IF(H273=0,"",'Ark1'!V6334)</f>
        <v>98.235373781148454</v>
      </c>
      <c r="Y273" s="321"/>
      <c r="Z273" s="318"/>
      <c r="AB273" s="152"/>
      <c r="AC273" s="317"/>
      <c r="AK273" s="319"/>
      <c r="AL273" s="309"/>
      <c r="AM273" s="309"/>
    </row>
    <row r="274" spans="1:46" s="1" customFormat="1" x14ac:dyDescent="0.5">
      <c r="A274" s="321"/>
      <c r="B274" s="2">
        <f>+'Ark1'!C6335</f>
        <v>2021</v>
      </c>
      <c r="C274" s="2">
        <f>+'Ark1'!J6335</f>
        <v>111</v>
      </c>
      <c r="D274" s="2" t="s">
        <v>39</v>
      </c>
      <c r="E274" s="2">
        <f>+'Ark1'!D6335</f>
        <v>3</v>
      </c>
      <c r="F274" s="2" t="s">
        <v>516</v>
      </c>
      <c r="G274" s="20">
        <f>+'Ark1'!Q6335</f>
        <v>8</v>
      </c>
      <c r="H274" s="359">
        <f>+'Ark1'!R6335</f>
        <v>83</v>
      </c>
      <c r="I274" s="359">
        <f>IF(H274=0,"",'Ark1'!S6335)</f>
        <v>83</v>
      </c>
      <c r="J274" s="321"/>
      <c r="K274" s="152">
        <f>IF(G274=0,"",100*H274/Måned!$G25)</f>
        <v>3.6741921204072598</v>
      </c>
      <c r="L274" s="321"/>
      <c r="M274" s="152">
        <f>+IF(H274=0,"",'Ark1'!AA6335)</f>
        <v>3.6741921204072598</v>
      </c>
      <c r="N274" s="152">
        <f>+IF(I274=0,"",'Ark1'!AB6335)</f>
        <v>3.7056258780198408</v>
      </c>
      <c r="O274" s="119">
        <f>IF(H274=0,"",'Ark1'!U6335)</f>
        <v>61.337349397590387</v>
      </c>
      <c r="P274" s="152">
        <f>IF(H274=0,"",'Ark1'!W6335)</f>
        <v>85.870602409638522</v>
      </c>
      <c r="Q274" s="321"/>
      <c r="R274" s="152">
        <f>IF(H274=0,"",'Ark1'!X6335)</f>
        <v>9.4421157713469999</v>
      </c>
      <c r="S274" s="152">
        <f>IF(H274=0,"",'Ark1'!Y6335)</f>
        <v>2.2402512145800886</v>
      </c>
      <c r="T274" s="152">
        <f>IF(H274=0,"",'Ark1'!Z6335)</f>
        <v>-27.957159286008444</v>
      </c>
      <c r="U274" s="321"/>
      <c r="V274" s="97">
        <f t="shared" si="30"/>
        <v>10.375</v>
      </c>
      <c r="W274" s="309">
        <f>IF(H274=0,"",'Ark1'!T6335)</f>
        <v>16.313253012048197</v>
      </c>
      <c r="X274" s="152">
        <f>IF(H274=0,"",'Ark1'!V6335)</f>
        <v>93.034238797008157</v>
      </c>
      <c r="Y274" s="321"/>
      <c r="Z274" s="11"/>
      <c r="AA274" s="125"/>
      <c r="AB274" s="125"/>
      <c r="AJ274" s="11"/>
      <c r="AK274"/>
      <c r="AL274"/>
      <c r="AM274"/>
      <c r="AN274"/>
      <c r="AO274"/>
      <c r="AP274"/>
      <c r="AQ274"/>
      <c r="AR274"/>
      <c r="AS274"/>
      <c r="AT274"/>
    </row>
    <row r="275" spans="1:46" s="1" customFormat="1" x14ac:dyDescent="0.5">
      <c r="A275" s="321"/>
      <c r="B275" s="2">
        <f>+'Ark1'!C6336</f>
        <v>2021</v>
      </c>
      <c r="C275" s="2">
        <f>+'Ark1'!J6336</f>
        <v>111</v>
      </c>
      <c r="D275" s="2" t="s">
        <v>39</v>
      </c>
      <c r="E275" s="2">
        <f>+'Ark1'!D6336</f>
        <v>4</v>
      </c>
      <c r="F275" s="2" t="s">
        <v>517</v>
      </c>
      <c r="G275" s="20">
        <f>+'Ark1'!Q6336</f>
        <v>4</v>
      </c>
      <c r="H275" s="359">
        <f>+'Ark1'!R6336</f>
        <v>9</v>
      </c>
      <c r="I275" s="359">
        <f>IF(H275=0,"",'Ark1'!S6336)</f>
        <v>9</v>
      </c>
      <c r="J275" s="321"/>
      <c r="K275" s="152">
        <f>IF(G275=0,"",100*H275/Måned!$G26)</f>
        <v>0.44096031357177856</v>
      </c>
      <c r="L275" s="321"/>
      <c r="M275" s="152">
        <f>+IF(H275=0,"",'Ark1'!AA6336)</f>
        <v>0.44096031357177873</v>
      </c>
      <c r="N275" s="152">
        <f>+IF(I275=0,"",'Ark1'!AB6336)</f>
        <v>0.44687212411504279</v>
      </c>
      <c r="O275" s="119">
        <f>IF(H275=0,"",'Ark1'!U6336)</f>
        <v>59.66666666666665</v>
      </c>
      <c r="P275" s="152">
        <f>IF(H275=0,"",'Ark1'!W6336)</f>
        <v>85.651111111111106</v>
      </c>
      <c r="Q275" s="321"/>
      <c r="R275" s="152">
        <f>IF(H275=0,"",'Ark1'!X6336)</f>
        <v>14.01247812522378</v>
      </c>
      <c r="S275" s="152">
        <f>IF(H275=0,"",'Ark1'!Y6336)</f>
        <v>1.4142135623732377</v>
      </c>
      <c r="T275" s="152">
        <f>IF(H275=0,"",'Ark1'!Z6336)</f>
        <v>-73.701635018705858</v>
      </c>
      <c r="U275" s="321"/>
      <c r="V275" s="97">
        <f t="shared" si="30"/>
        <v>2.25</v>
      </c>
      <c r="W275" s="309">
        <f>IF(H275=0,"",'Ark1'!T6336)</f>
        <v>15.333333333333337</v>
      </c>
      <c r="X275" s="152">
        <f>IF(H275=0,"",'Ark1'!V6336)</f>
        <v>92.796436740098684</v>
      </c>
      <c r="Y275" s="321"/>
      <c r="Z275" s="11"/>
      <c r="AA275" s="125"/>
      <c r="AB275" s="125"/>
      <c r="AJ275" s="11"/>
      <c r="AK275"/>
      <c r="AL275"/>
      <c r="AM275"/>
      <c r="AN275"/>
      <c r="AO275"/>
      <c r="AP275"/>
      <c r="AQ275"/>
      <c r="AR275"/>
      <c r="AS275"/>
      <c r="AT275"/>
    </row>
    <row r="276" spans="1:46" s="1" customFormat="1" x14ac:dyDescent="0.5">
      <c r="A276" s="321"/>
      <c r="B276" s="2">
        <f>+'Ark1'!C6337</f>
        <v>2021</v>
      </c>
      <c r="C276" s="2">
        <f>+'Ark1'!J6337</f>
        <v>111</v>
      </c>
      <c r="D276" s="2" t="s">
        <v>39</v>
      </c>
      <c r="E276" s="2">
        <f>+'Ark1'!D6337</f>
        <v>5</v>
      </c>
      <c r="F276" s="2" t="s">
        <v>385</v>
      </c>
      <c r="G276" s="20">
        <f>+'Ark1'!Q6337</f>
        <v>3</v>
      </c>
      <c r="H276" s="359">
        <f>+'Ark1'!R6337</f>
        <v>45</v>
      </c>
      <c r="I276" s="359">
        <f>IF(H276=0,"",'Ark1'!S6337)</f>
        <v>45</v>
      </c>
      <c r="J276" s="321"/>
      <c r="K276" s="152">
        <f>IF(G276=0,"",100*H276/Måned!$G27)</f>
        <v>2.2178413011335634</v>
      </c>
      <c r="L276" s="321"/>
      <c r="M276" s="152">
        <f>+IF(H276=0,"",'Ark1'!AA6337)</f>
        <v>2.2178413011335634</v>
      </c>
      <c r="N276" s="152">
        <f>+IF(I276=0,"",'Ark1'!AB6337)</f>
        <v>2.2239384261714483</v>
      </c>
      <c r="O276" s="119">
        <f>IF(H276=0,"",'Ark1'!U6337)</f>
        <v>61.088888888888881</v>
      </c>
      <c r="P276" s="152">
        <f>IF(H276=0,"",'Ark1'!W6337)</f>
        <v>85.295555555555524</v>
      </c>
      <c r="Q276" s="321"/>
      <c r="R276" s="152">
        <f>IF(H276=0,"",'Ark1'!X6337)</f>
        <v>7.8931200859586017</v>
      </c>
      <c r="S276" s="152">
        <f>IF(H276=0,"",'Ark1'!Y6337)</f>
        <v>2.2590285249512285</v>
      </c>
      <c r="T276" s="152">
        <f>IF(H276=0,"",'Ark1'!Z6337)</f>
        <v>-35.324954037255623</v>
      </c>
      <c r="U276" s="321"/>
      <c r="V276" s="97">
        <f t="shared" si="30"/>
        <v>15</v>
      </c>
      <c r="W276" s="309">
        <f>IF(H276=0,"",'Ark1'!T6337)</f>
        <v>16.266666666666662</v>
      </c>
      <c r="X276" s="152">
        <f>IF(H276=0,"",'Ark1'!V6337)</f>
        <v>92.411219453472938</v>
      </c>
      <c r="Y276" s="321"/>
      <c r="Z276" s="11"/>
      <c r="AA276" s="125"/>
      <c r="AB276" s="125"/>
      <c r="AJ276" s="11"/>
      <c r="AK276"/>
      <c r="AL276"/>
      <c r="AM276"/>
      <c r="AN276"/>
      <c r="AO276"/>
      <c r="AP276"/>
      <c r="AQ276"/>
      <c r="AR276"/>
      <c r="AS276"/>
      <c r="AT276"/>
    </row>
    <row r="277" spans="1:46" s="1" customFormat="1" x14ac:dyDescent="0.5">
      <c r="A277" s="321"/>
      <c r="B277" s="2">
        <f>+'Ark1'!C6338</f>
        <v>2021</v>
      </c>
      <c r="C277" s="2">
        <f>+'Ark1'!J6338</f>
        <v>111</v>
      </c>
      <c r="D277" s="2" t="s">
        <v>39</v>
      </c>
      <c r="E277" s="2">
        <f>+'Ark1'!D6338</f>
        <v>6</v>
      </c>
      <c r="F277" s="2" t="s">
        <v>518</v>
      </c>
      <c r="G277" s="20">
        <f>+'Ark1'!Q6338</f>
        <v>12</v>
      </c>
      <c r="H277" s="359">
        <f>+'Ark1'!R6338</f>
        <v>341</v>
      </c>
      <c r="I277" s="359">
        <f>IF(H277=0,"",'Ark1'!S6338)</f>
        <v>341</v>
      </c>
      <c r="J277" s="321"/>
      <c r="K277" s="152">
        <f>IF(G277=0,"",100*H277/Måned!$G28)</f>
        <v>13.705787781350482</v>
      </c>
      <c r="L277" s="321"/>
      <c r="M277" s="152">
        <f>+IF(H277=0,"",'Ark1'!AA6338)</f>
        <v>13.70578778135048</v>
      </c>
      <c r="N277" s="152">
        <f>+IF(I277=0,"",'Ark1'!AB6338)</f>
        <v>13.696293474618709</v>
      </c>
      <c r="O277" s="119">
        <f>IF(H277=0,"",'Ark1'!U6338)</f>
        <v>60.049853372434001</v>
      </c>
      <c r="P277" s="152">
        <f>IF(H277=0,"",'Ark1'!W6338)</f>
        <v>84.099354838709644</v>
      </c>
      <c r="Q277" s="321"/>
      <c r="R277" s="152">
        <f>IF(H277=0,"",'Ark1'!X6338)</f>
        <v>12.09477547202391</v>
      </c>
      <c r="S277" s="152">
        <f>IF(H277=0,"",'Ark1'!Y6338)</f>
        <v>2.6651616252611312</v>
      </c>
      <c r="T277" s="152">
        <f>IF(H277=0,"",'Ark1'!Z6338)</f>
        <v>11.359477637873075</v>
      </c>
      <c r="U277" s="321"/>
      <c r="V277" s="97">
        <f t="shared" si="30"/>
        <v>28.416666666666668</v>
      </c>
      <c r="W277" s="309">
        <f>IF(H277=0,"",'Ark1'!T6338)</f>
        <v>15.785923753665683</v>
      </c>
      <c r="X277" s="152">
        <f>IF(H277=0,"",'Ark1'!V6338)</f>
        <v>91.115227344214176</v>
      </c>
      <c r="Y277" s="321"/>
      <c r="Z277" s="11"/>
      <c r="AA277" s="125"/>
      <c r="AB277" s="125"/>
      <c r="AJ277" s="11"/>
      <c r="AK277"/>
      <c r="AL277"/>
      <c r="AM277"/>
      <c r="AN277"/>
      <c r="AO277"/>
      <c r="AP277"/>
      <c r="AQ277"/>
      <c r="AR277"/>
      <c r="AS277"/>
      <c r="AT277"/>
    </row>
    <row r="278" spans="1:46" s="1" customFormat="1" x14ac:dyDescent="0.5">
      <c r="A278" s="321"/>
      <c r="B278" s="2">
        <f>+'Ark1'!C6339</f>
        <v>2021</v>
      </c>
      <c r="C278" s="2">
        <f>+'Ark1'!J6339</f>
        <v>111</v>
      </c>
      <c r="D278" s="2" t="s">
        <v>39</v>
      </c>
      <c r="E278" s="2">
        <f>+'Ark1'!D6339</f>
        <v>7</v>
      </c>
      <c r="F278" s="2" t="s">
        <v>519</v>
      </c>
      <c r="G278" s="20">
        <f>+'Ark1'!Q6339</f>
        <v>6</v>
      </c>
      <c r="H278" s="359">
        <f>+'Ark1'!R6339</f>
        <v>183</v>
      </c>
      <c r="I278" s="359">
        <f>IF(H278=0,"",'Ark1'!S6339)</f>
        <v>183</v>
      </c>
      <c r="J278" s="321"/>
      <c r="K278" s="152">
        <f>IF(G278=0,"",100*H278/Måned!$G29)</f>
        <v>8.503717472118959</v>
      </c>
      <c r="L278" s="321"/>
      <c r="M278" s="152">
        <f>+IF(H278=0,"",'Ark1'!AA6339)</f>
        <v>8.5037174721189608</v>
      </c>
      <c r="N278" s="152">
        <f>+IF(I278=0,"",'Ark1'!AB6339)</f>
        <v>8.3740867271606234</v>
      </c>
      <c r="O278" s="119">
        <f>IF(H278=0,"",'Ark1'!U6339)</f>
        <v>59.857923497267755</v>
      </c>
      <c r="P278" s="152">
        <f>IF(H278=0,"",'Ark1'!W6339)</f>
        <v>82.413606557377051</v>
      </c>
      <c r="Q278" s="321"/>
      <c r="R278" s="152">
        <f>IF(H278=0,"",'Ark1'!X6339)</f>
        <v>8.4919603314802181</v>
      </c>
      <c r="S278" s="152">
        <f>IF(H278=0,"",'Ark1'!Y6339)</f>
        <v>2.2715946240964064</v>
      </c>
      <c r="T278" s="152">
        <f>IF(H278=0,"",'Ark1'!Z6339)</f>
        <v>-40.761925116504145</v>
      </c>
      <c r="U278" s="321"/>
      <c r="V278" s="97">
        <f t="shared" si="30"/>
        <v>30.5</v>
      </c>
      <c r="W278" s="309">
        <f>IF(H278=0,"",'Ark1'!T6339)</f>
        <v>15.754098360655737</v>
      </c>
      <c r="X278" s="152">
        <f>IF(H278=0,"",'Ark1'!V6339)</f>
        <v>89.288847841145184</v>
      </c>
      <c r="Y278" s="321"/>
      <c r="Z278" s="11"/>
      <c r="AA278" s="125"/>
      <c r="AB278" s="125"/>
      <c r="AJ278" s="11"/>
      <c r="AK278"/>
      <c r="AL278"/>
      <c r="AM278"/>
      <c r="AN278"/>
      <c r="AO278"/>
      <c r="AP278"/>
      <c r="AQ278"/>
      <c r="AR278"/>
      <c r="AS278"/>
      <c r="AT278"/>
    </row>
    <row r="279" spans="1:46" s="1" customFormat="1" x14ac:dyDescent="0.5">
      <c r="A279" s="321"/>
      <c r="B279" s="2">
        <f>+'Ark1'!C6340</f>
        <v>2021</v>
      </c>
      <c r="C279" s="2">
        <f>+'Ark1'!J6340</f>
        <v>111</v>
      </c>
      <c r="D279" s="2" t="s">
        <v>39</v>
      </c>
      <c r="E279" s="2">
        <f>+'Ark1'!D6340</f>
        <v>8</v>
      </c>
      <c r="F279" s="2" t="s">
        <v>520</v>
      </c>
      <c r="G279" s="20">
        <f>+'Ark1'!Q6340</f>
        <v>6</v>
      </c>
      <c r="H279" s="359">
        <f>+'Ark1'!R6340</f>
        <v>38</v>
      </c>
      <c r="I279" s="359">
        <f>IF(H279=0,"",'Ark1'!S6340)</f>
        <v>38</v>
      </c>
      <c r="J279" s="321"/>
      <c r="K279" s="152">
        <f>IF(G279=0,"",100*H279/Måned!$G30)</f>
        <v>1.9279553526128868</v>
      </c>
      <c r="L279" s="321"/>
      <c r="M279" s="152">
        <f>+IF(H279=0,"",'Ark1'!AA6340)</f>
        <v>1.9279553526128872</v>
      </c>
      <c r="N279" s="152">
        <f>+IF(I279=0,"",'Ark1'!AB6340)</f>
        <v>2.0593719622466722</v>
      </c>
      <c r="O279" s="119">
        <f>IF(H279=0,"",'Ark1'!U6340)</f>
        <v>60.368421052631597</v>
      </c>
      <c r="P279" s="152">
        <f>IF(H279=0,"",'Ark1'!W6340)</f>
        <v>89.652368421052628</v>
      </c>
      <c r="Q279" s="321"/>
      <c r="R279" s="152">
        <f>IF(H279=0,"",'Ark1'!X6340)</f>
        <v>5.0286957784980988</v>
      </c>
      <c r="S279" s="152">
        <f>IF(H279=0,"",'Ark1'!Y6340)</f>
        <v>1.7832709837996379</v>
      </c>
      <c r="T279" s="152">
        <f>IF(H279=0,"",'Ark1'!Z6340)</f>
        <v>-2.1754391891960112</v>
      </c>
      <c r="U279" s="321"/>
      <c r="V279" s="97">
        <f t="shared" si="30"/>
        <v>6.333333333333333</v>
      </c>
      <c r="W279" s="309">
        <f>IF(H279=0,"",'Ark1'!T6340)</f>
        <v>16.131578947368421</v>
      </c>
      <c r="X279" s="152">
        <f>IF(H279=0,"",'Ark1'!V6340)</f>
        <v>97.131493413924815</v>
      </c>
      <c r="Y279" s="321"/>
      <c r="Z279" s="11"/>
      <c r="AA279" s="125"/>
      <c r="AB279" s="125"/>
      <c r="AJ279" s="11"/>
      <c r="AK279"/>
      <c r="AL279"/>
      <c r="AM279"/>
      <c r="AN279"/>
      <c r="AO279"/>
      <c r="AP279"/>
      <c r="AQ279"/>
      <c r="AR279"/>
      <c r="AS279"/>
      <c r="AT279"/>
    </row>
    <row r="280" spans="1:46" s="125" customFormat="1" x14ac:dyDescent="0.5">
      <c r="A280" s="321"/>
      <c r="B280" s="2">
        <f>+'Ark1'!C6341</f>
        <v>2021</v>
      </c>
      <c r="C280" s="2">
        <f>+'Ark1'!J6341</f>
        <v>111</v>
      </c>
      <c r="D280" s="2" t="s">
        <v>39</v>
      </c>
      <c r="E280" s="2">
        <f>+'Ark1'!D6341</f>
        <v>9</v>
      </c>
      <c r="F280" s="2" t="s">
        <v>521</v>
      </c>
      <c r="G280" s="20">
        <f>+'Ark1'!Q6341</f>
        <v>8</v>
      </c>
      <c r="H280" s="359">
        <f>+'Ark1'!R6341</f>
        <v>100</v>
      </c>
      <c r="I280" s="359">
        <f>IF(H280=0,"",'Ark1'!S6341)</f>
        <v>100</v>
      </c>
      <c r="J280" s="321"/>
      <c r="K280" s="152">
        <f>IF(G280=0,"",100*H280/Måned!$G31)</f>
        <v>5.0125313283208017</v>
      </c>
      <c r="L280" s="321"/>
      <c r="M280" s="152">
        <f>+IF(H280=0,"",'Ark1'!AA6341)</f>
        <v>5.0125313283208008</v>
      </c>
      <c r="N280" s="152">
        <f>+IF(I280=0,"",'Ark1'!AB6341)</f>
        <v>5.0010933304927052</v>
      </c>
      <c r="O280" s="119">
        <f>IF(H280=0,"",'Ark1'!U6341)</f>
        <v>61.86</v>
      </c>
      <c r="P280" s="152">
        <f>IF(H280=0,"",'Ark1'!W6341)</f>
        <v>83.661799999999985</v>
      </c>
      <c r="Q280" s="321"/>
      <c r="R280" s="152">
        <f>IF(H280=0,"",'Ark1'!X6341)</f>
        <v>10.728597986689689</v>
      </c>
      <c r="S280" s="152">
        <f>IF(H280=0,"",'Ark1'!Y6341)</f>
        <v>1.8001111076819098</v>
      </c>
      <c r="T280" s="152">
        <f>IF(H280=0,"",'Ark1'!Z6341)</f>
        <v>-40.426562689270071</v>
      </c>
      <c r="U280" s="321"/>
      <c r="V280" s="97">
        <f t="shared" si="30"/>
        <v>12.5</v>
      </c>
      <c r="W280" s="309">
        <f>IF(H280=0,"",'Ark1'!T6341)</f>
        <v>16.7</v>
      </c>
      <c r="X280" s="152">
        <f>IF(H280=0,"",'Ark1'!V6341)</f>
        <v>90.641170097508123</v>
      </c>
      <c r="Y280" s="321"/>
      <c r="Z280" s="11"/>
      <c r="AC280" s="1"/>
      <c r="AD280" s="1"/>
      <c r="AE280" s="1"/>
      <c r="AF280" s="1"/>
      <c r="AG280" s="1"/>
      <c r="AH280" s="1"/>
      <c r="AI280" s="1"/>
      <c r="AJ280" s="11"/>
      <c r="AK280"/>
      <c r="AL280"/>
      <c r="AM280"/>
      <c r="AN280"/>
      <c r="AO280"/>
      <c r="AP280"/>
      <c r="AQ280"/>
      <c r="AR280"/>
      <c r="AS280"/>
      <c r="AT280"/>
    </row>
    <row r="281" spans="1:46" s="125" customFormat="1" x14ac:dyDescent="0.5">
      <c r="A281" s="321"/>
      <c r="B281" s="2">
        <f>+'Ark1'!C6342</f>
        <v>2021</v>
      </c>
      <c r="C281" s="2">
        <f>+'Ark1'!J6342</f>
        <v>111</v>
      </c>
      <c r="D281" s="2" t="s">
        <v>39</v>
      </c>
      <c r="E281" s="2">
        <f>+'Ark1'!D6342</f>
        <v>10</v>
      </c>
      <c r="F281" s="2" t="s">
        <v>522</v>
      </c>
      <c r="G281" s="20">
        <f>+'Ark1'!Q6342</f>
        <v>11</v>
      </c>
      <c r="H281" s="359">
        <f>+'Ark1'!R6342</f>
        <v>427</v>
      </c>
      <c r="I281" s="359">
        <f>IF(H281=0,"",'Ark1'!S6342)</f>
        <v>426</v>
      </c>
      <c r="J281" s="321"/>
      <c r="K281" s="152">
        <f>IF(G281=0,"",100*H281/Måned!$G32)</f>
        <v>20.056364490371067</v>
      </c>
      <c r="L281" s="321"/>
      <c r="M281" s="152">
        <f>+IF(H281=0,"",'Ark1'!AA6342)</f>
        <v>20.056364490371063</v>
      </c>
      <c r="N281" s="152">
        <f>+IF(I281=0,"",'Ark1'!AB6342)</f>
        <v>19.657845073455963</v>
      </c>
      <c r="O281" s="119">
        <f>IF(H281=0,"",'Ark1'!U6342)</f>
        <v>61.471830985915496</v>
      </c>
      <c r="P281" s="152">
        <f>IF(H281=0,"",'Ark1'!W6342)</f>
        <v>84.802863849765274</v>
      </c>
      <c r="Q281" s="321"/>
      <c r="R281" s="152">
        <f>IF(H281=0,"",'Ark1'!X6342)</f>
        <v>8.6795652173216009</v>
      </c>
      <c r="S281" s="152">
        <f>IF(H281=0,"",'Ark1'!Y6342)</f>
        <v>2.3706746983557911</v>
      </c>
      <c r="T281" s="152">
        <f>IF(H281=0,"",'Ark1'!Z6342)</f>
        <v>-31.50907044857988</v>
      </c>
      <c r="U281" s="321"/>
      <c r="V281" s="97">
        <f t="shared" si="30"/>
        <v>38.727272727272727</v>
      </c>
      <c r="W281" s="309">
        <f>IF(H281=0,"",'Ark1'!T6342)</f>
        <v>16.459016393442628</v>
      </c>
      <c r="X281" s="152">
        <f>IF(H281=0,"",'Ark1'!V6342)</f>
        <v>92.115702521375965</v>
      </c>
      <c r="Y281" s="321"/>
      <c r="Z281" s="11"/>
      <c r="AC281" s="1"/>
      <c r="AD281" s="1"/>
      <c r="AE281" s="1"/>
      <c r="AF281" s="1"/>
      <c r="AG281" s="1"/>
      <c r="AH281" s="1"/>
      <c r="AI281" s="1"/>
      <c r="AJ281" s="11"/>
      <c r="AK281"/>
      <c r="AL281"/>
      <c r="AM281"/>
      <c r="AN281"/>
      <c r="AO281"/>
      <c r="AP281"/>
      <c r="AQ281"/>
      <c r="AR281"/>
      <c r="AS281"/>
      <c r="AT281"/>
    </row>
    <row r="282" spans="1:46" s="125" customFormat="1" x14ac:dyDescent="0.5">
      <c r="A282" s="321"/>
      <c r="B282" s="2">
        <f>+'Ark1'!C6343</f>
        <v>2021</v>
      </c>
      <c r="C282" s="2">
        <f>+'Ark1'!J6343</f>
        <v>111</v>
      </c>
      <c r="D282" s="2" t="s">
        <v>39</v>
      </c>
      <c r="E282" s="2">
        <f>+'Ark1'!D6343</f>
        <v>11</v>
      </c>
      <c r="F282" s="2" t="s">
        <v>523</v>
      </c>
      <c r="G282" s="20">
        <f>+'Ark1'!Q6343</f>
        <v>10</v>
      </c>
      <c r="H282" s="359">
        <f>+'Ark1'!R6343</f>
        <v>155</v>
      </c>
      <c r="I282" s="359">
        <f>IF(H282=0,"",'Ark1'!S6343)</f>
        <v>155</v>
      </c>
      <c r="J282" s="321"/>
      <c r="K282" s="152">
        <f>IF(G282=0,"",100*H282/Måned!$G33)</f>
        <v>5.457746478873239</v>
      </c>
      <c r="L282" s="321"/>
      <c r="M282" s="152">
        <f>+IF(H282=0,"",'Ark1'!AA6343)</f>
        <v>5.457746478873239</v>
      </c>
      <c r="N282" s="152">
        <f>+IF(I282=0,"",'Ark1'!AB6343)</f>
        <v>5.5489620458042381</v>
      </c>
      <c r="O282" s="119">
        <f>IF(H282=0,"",'Ark1'!U6343)</f>
        <v>60.767741935483883</v>
      </c>
      <c r="P282" s="152">
        <f>IF(H282=0,"",'Ark1'!W6343)</f>
        <v>86.492645161290355</v>
      </c>
      <c r="Q282" s="321"/>
      <c r="R282" s="152">
        <f>IF(H282=0,"",'Ark1'!X6343)</f>
        <v>7.9052959853518479</v>
      </c>
      <c r="S282" s="152">
        <f>IF(H282=0,"",'Ark1'!Y6343)</f>
        <v>1.9832178311172195</v>
      </c>
      <c r="T282" s="152">
        <f>IF(H282=0,"",'Ark1'!Z6343)</f>
        <v>-15.733434918315321</v>
      </c>
      <c r="U282" s="321"/>
      <c r="V282" s="97">
        <f t="shared" si="30"/>
        <v>15.5</v>
      </c>
      <c r="W282" s="309">
        <f>IF(H282=0,"",'Ark1'!T6343)</f>
        <v>16.264516129032256</v>
      </c>
      <c r="X282" s="152">
        <f>IF(H282=0,"",'Ark1'!V6343)</f>
        <v>93.708174605948358</v>
      </c>
      <c r="Y282" s="321"/>
      <c r="Z282" s="11"/>
      <c r="AC282" s="1"/>
      <c r="AD282" s="1"/>
      <c r="AE282" s="1"/>
      <c r="AF282" s="1"/>
      <c r="AG282" s="1"/>
      <c r="AH282" s="1"/>
      <c r="AI282" s="1"/>
      <c r="AJ282" s="11"/>
      <c r="AK282"/>
      <c r="AL282"/>
      <c r="AM282"/>
      <c r="AN282"/>
      <c r="AO282"/>
      <c r="AP282"/>
      <c r="AQ282"/>
      <c r="AR282"/>
      <c r="AS282"/>
      <c r="AT282"/>
    </row>
    <row r="283" spans="1:46" s="125" customFormat="1" x14ac:dyDescent="0.5">
      <c r="A283" s="321"/>
      <c r="B283" s="2">
        <f>+'Ark1'!C6344</f>
        <v>2021</v>
      </c>
      <c r="C283" s="2">
        <f>+'Ark1'!J6344</f>
        <v>111</v>
      </c>
      <c r="D283" s="2" t="s">
        <v>39</v>
      </c>
      <c r="E283" s="2">
        <f>+'Ark1'!D6344</f>
        <v>12</v>
      </c>
      <c r="F283" s="2" t="s">
        <v>524</v>
      </c>
      <c r="G283" s="20">
        <f>+'Ark1'!Q6344</f>
        <v>5</v>
      </c>
      <c r="H283" s="359">
        <f>+'Ark1'!R6344</f>
        <v>123</v>
      </c>
      <c r="I283" s="359">
        <f>IF(H283=0,"",'Ark1'!S6344)</f>
        <v>123</v>
      </c>
      <c r="J283" s="321"/>
      <c r="K283" s="152">
        <f>IF(G283=0,"",100*H283/Måned!$G34)</f>
        <v>6.736035049288061</v>
      </c>
      <c r="L283" s="321"/>
      <c r="M283" s="152">
        <f>+IF(H283=0,"",'Ark1'!AA6344)</f>
        <v>6.7360350492880627</v>
      </c>
      <c r="N283" s="152">
        <f>+IF(I283=0,"",'Ark1'!AB6344)</f>
        <v>7.053250275248625</v>
      </c>
      <c r="O283" s="119">
        <f>IF(H283=0,"",'Ark1'!U6344)</f>
        <v>61.154471544715442</v>
      </c>
      <c r="P283" s="152">
        <f>IF(H283=0,"",'Ark1'!W6344)</f>
        <v>86.697967479674702</v>
      </c>
      <c r="Q283" s="321"/>
      <c r="R283" s="152">
        <f>IF(H283=0,"",'Ark1'!X6344)</f>
        <v>8.5749416513556938</v>
      </c>
      <c r="S283" s="152">
        <f>IF(H283=0,"",'Ark1'!Y6344)</f>
        <v>1.8871948483215673</v>
      </c>
      <c r="T283" s="152">
        <f>IF(H283=0,"",'Ark1'!Z6344)</f>
        <v>-22.153261850320249</v>
      </c>
      <c r="U283" s="321"/>
      <c r="V283" s="97">
        <f t="shared" si="30"/>
        <v>24.6</v>
      </c>
      <c r="W283" s="309">
        <f>IF(H283=0,"",'Ark1'!T6344)</f>
        <v>16.390243902439025</v>
      </c>
      <c r="X283" s="152">
        <f>IF(H283=0,"",'Ark1'!V6344)</f>
        <v>93.930625655118945</v>
      </c>
      <c r="Y283" s="321"/>
      <c r="Z283" s="11"/>
      <c r="AC283" s="1"/>
      <c r="AD283" s="1"/>
      <c r="AE283" s="1"/>
      <c r="AF283" s="1"/>
      <c r="AG283" s="1"/>
      <c r="AH283" s="1"/>
      <c r="AI283" s="1"/>
      <c r="AJ283" s="11"/>
      <c r="AK283"/>
      <c r="AL283"/>
      <c r="AM283"/>
      <c r="AN283"/>
      <c r="AO283"/>
      <c r="AP283"/>
      <c r="AQ283"/>
      <c r="AR283"/>
      <c r="AS283"/>
      <c r="AT283"/>
    </row>
    <row r="284" spans="1:46" s="125" customFormat="1" x14ac:dyDescent="0.5">
      <c r="A284" s="321"/>
      <c r="B284" s="321"/>
      <c r="C284" s="321"/>
      <c r="D284" s="321"/>
      <c r="E284" s="321"/>
      <c r="F284" s="321"/>
      <c r="G284" s="321"/>
      <c r="H284" s="360"/>
      <c r="I284" s="360"/>
      <c r="J284" s="321"/>
      <c r="K284" s="321"/>
      <c r="L284" s="321"/>
      <c r="M284" s="321"/>
      <c r="N284" s="321"/>
      <c r="O284" s="321"/>
      <c r="P284" s="321"/>
      <c r="Q284" s="321"/>
      <c r="R284" s="321"/>
      <c r="S284" s="321"/>
      <c r="T284" s="321"/>
      <c r="U284" s="321"/>
      <c r="V284" s="321"/>
      <c r="W284" s="321"/>
      <c r="X284" s="321"/>
      <c r="Y284" s="321"/>
      <c r="Z284" s="11"/>
      <c r="AC284" s="1"/>
      <c r="AD284" s="1"/>
      <c r="AE284" s="1"/>
      <c r="AF284" s="1"/>
      <c r="AG284" s="1"/>
      <c r="AH284" s="1"/>
      <c r="AI284" s="1"/>
      <c r="AJ284" s="11"/>
      <c r="AK284"/>
      <c r="AL284"/>
      <c r="AM284"/>
      <c r="AN284"/>
      <c r="AO284"/>
      <c r="AP284"/>
      <c r="AQ284"/>
      <c r="AR284"/>
      <c r="AS284"/>
      <c r="AT284"/>
    </row>
    <row r="285" spans="1:46" s="125" customFormat="1" x14ac:dyDescent="0.5">
      <c r="A285" s="321"/>
      <c r="B285" s="2">
        <f>+'Ark1'!C6345</f>
        <v>2021</v>
      </c>
      <c r="C285" s="2">
        <f>+'Ark1'!J6345</f>
        <v>116</v>
      </c>
      <c r="D285" s="2" t="s">
        <v>40</v>
      </c>
      <c r="E285" s="2">
        <f>+'Ark1'!D6345</f>
        <v>1</v>
      </c>
      <c r="F285" s="2" t="s">
        <v>514</v>
      </c>
      <c r="G285" s="20">
        <f>+'Ark1'!Q6345</f>
        <v>5</v>
      </c>
      <c r="H285" s="359">
        <f>+'Ark1'!R6345</f>
        <v>355</v>
      </c>
      <c r="I285" s="359">
        <f>IF(H285=0,"",'Ark1'!S6345)</f>
        <v>355</v>
      </c>
      <c r="J285" s="321"/>
      <c r="K285" s="152">
        <f>IF(G285=0,"",100*H285/Måned!$G23)</f>
        <v>13.157894736842104</v>
      </c>
      <c r="L285" s="321"/>
      <c r="M285" s="152">
        <f>+IF(H285=0,"",'Ark1'!AA6345)</f>
        <v>13.157894736842103</v>
      </c>
      <c r="N285" s="152">
        <f>+IF(I285=0,"",'Ark1'!AB6345)</f>
        <v>12.35204505811757</v>
      </c>
      <c r="O285" s="119">
        <f>IF(H285=0,"",'Ark1'!U6345)</f>
        <v>59.988732394366195</v>
      </c>
      <c r="P285" s="152">
        <f>IF(H285=0,"",'Ark1'!W6345)</f>
        <v>81.755802816901394</v>
      </c>
      <c r="Q285" s="321"/>
      <c r="R285" s="152">
        <f>IF(H285=0,"",'Ark1'!X6345)</f>
        <v>7.3586725391596302</v>
      </c>
      <c r="S285" s="152">
        <f>IF(H285=0,"",'Ark1'!Y6345)</f>
        <v>2.4460113721348686</v>
      </c>
      <c r="T285" s="152">
        <f>IF(H285=0,"",'Ark1'!Z6345)</f>
        <v>-32.369579240517503</v>
      </c>
      <c r="U285" s="321"/>
      <c r="V285" s="97">
        <f t="shared" si="30"/>
        <v>71</v>
      </c>
      <c r="W285" s="309">
        <f>IF(H285=0,"",'Ark1'!T6345)</f>
        <v>15.833802816901413</v>
      </c>
      <c r="X285" s="152">
        <f>IF(H285=0,"",'Ark1'!V6345)</f>
        <v>88.576167732287502</v>
      </c>
      <c r="Y285" s="321"/>
      <c r="Z285" s="11"/>
      <c r="AC285" s="1"/>
      <c r="AD285" s="1"/>
      <c r="AE285" s="1"/>
      <c r="AF285" s="1"/>
      <c r="AG285" s="1"/>
      <c r="AH285" s="1"/>
      <c r="AI285" s="1"/>
      <c r="AJ285" s="11"/>
      <c r="AK285"/>
      <c r="AL285"/>
      <c r="AM285"/>
      <c r="AN285"/>
      <c r="AO285"/>
      <c r="AP285"/>
      <c r="AQ285"/>
      <c r="AR285"/>
      <c r="AS285"/>
      <c r="AT285"/>
    </row>
    <row r="286" spans="1:46" s="125" customFormat="1" x14ac:dyDescent="0.5">
      <c r="A286" s="321"/>
      <c r="B286" s="2">
        <f>+'Ark1'!C6346</f>
        <v>2021</v>
      </c>
      <c r="C286" s="2">
        <f>+'Ark1'!J6346</f>
        <v>116</v>
      </c>
      <c r="D286" s="2" t="str">
        <f>+D285</f>
        <v>Sandeid</v>
      </c>
      <c r="E286" s="2">
        <f>+'Ark1'!D6346</f>
        <v>2</v>
      </c>
      <c r="F286" s="2" t="s">
        <v>515</v>
      </c>
      <c r="G286" s="20">
        <f>+'Ark1'!Q6346</f>
        <v>4</v>
      </c>
      <c r="H286" s="359">
        <f>+'Ark1'!R6346</f>
        <v>300</v>
      </c>
      <c r="I286" s="359">
        <f>IF(H286=0,"",'Ark1'!S6346)</f>
        <v>300</v>
      </c>
      <c r="J286" s="321"/>
      <c r="K286" s="152">
        <f>IF(G286=0,"",100*H286/Måned!$G24)</f>
        <v>16.094420600858371</v>
      </c>
      <c r="L286" s="321"/>
      <c r="M286" s="152">
        <f>+IF(H286=0,"",'Ark1'!AA6346)</f>
        <v>16.094420600858374</v>
      </c>
      <c r="N286" s="152">
        <f>+IF(I286=0,"",'Ark1'!AB6346)</f>
        <v>15.415864078474378</v>
      </c>
      <c r="O286" s="119">
        <f>IF(H286=0,"",'Ark1'!U6346)</f>
        <v>60.49666666666667</v>
      </c>
      <c r="P286" s="152">
        <f>IF(H286=0,"",'Ark1'!W6346)</f>
        <v>82.10753333333335</v>
      </c>
      <c r="Q286" s="321"/>
      <c r="R286" s="152">
        <f>IF(H286=0,"",'Ark1'!X6346)</f>
        <v>8.3709493636557593</v>
      </c>
      <c r="S286" s="152">
        <f>IF(H286=0,"",'Ark1'!Y6346)</f>
        <v>2.4826039197225871</v>
      </c>
      <c r="T286" s="152">
        <f>IF(H286=0,"",'Ark1'!Z6346)</f>
        <v>-34.604437226194911</v>
      </c>
      <c r="U286" s="321"/>
      <c r="V286" s="97">
        <f t="shared" ref="V286:V298" si="31">+(IF(H286=0,"",I286/G286))</f>
        <v>75</v>
      </c>
      <c r="W286" s="309">
        <f>IF(H286=0,"",'Ark1'!T6346)</f>
        <v>16</v>
      </c>
      <c r="X286" s="152">
        <f>IF(H286=0,"",'Ark1'!V6346)</f>
        <v>88.957240881184518</v>
      </c>
      <c r="Y286" s="321"/>
      <c r="Z286" s="11"/>
      <c r="AC286" s="1"/>
      <c r="AD286" s="1"/>
      <c r="AE286" s="1"/>
      <c r="AF286" s="1"/>
      <c r="AG286" s="1"/>
      <c r="AH286" s="1"/>
      <c r="AI286" s="1"/>
      <c r="AJ286" s="11"/>
      <c r="AK286"/>
      <c r="AL286"/>
      <c r="AM286"/>
      <c r="AN286"/>
      <c r="AO286"/>
      <c r="AP286"/>
      <c r="AQ286"/>
      <c r="AR286"/>
      <c r="AS286"/>
      <c r="AT286"/>
    </row>
    <row r="287" spans="1:46" x14ac:dyDescent="0.5">
      <c r="A287" s="321"/>
      <c r="B287" s="2">
        <f>+'Ark1'!C6347</f>
        <v>2021</v>
      </c>
      <c r="C287" s="2">
        <f>+'Ark1'!J6347</f>
        <v>116</v>
      </c>
      <c r="D287" s="2" t="str">
        <f t="shared" ref="D287:D296" si="32">+D286</f>
        <v>Sandeid</v>
      </c>
      <c r="E287" s="2">
        <f>+'Ark1'!D6347</f>
        <v>3</v>
      </c>
      <c r="F287" s="2" t="s">
        <v>516</v>
      </c>
      <c r="G287" s="20">
        <f>+'Ark1'!Q6347</f>
        <v>8</v>
      </c>
      <c r="H287" s="359">
        <f>+'Ark1'!R6347</f>
        <v>309</v>
      </c>
      <c r="I287" s="359">
        <f>IF(H287=0,"",'Ark1'!S6347)</f>
        <v>309</v>
      </c>
      <c r="J287" s="321"/>
      <c r="K287" s="152">
        <f>IF(G287=0,"",100*H287/Måned!$G25)</f>
        <v>13.678618857901727</v>
      </c>
      <c r="L287" s="321"/>
      <c r="M287" s="152">
        <f>+IF(H287=0,"",'Ark1'!AA6347)</f>
        <v>13.678618857901728</v>
      </c>
      <c r="N287" s="152">
        <f>+IF(I287=0,"",'Ark1'!AB6347)</f>
        <v>14.059818172554092</v>
      </c>
      <c r="O287" s="119">
        <f>IF(H287=0,"",'Ark1'!U6347)</f>
        <v>59.679611650485455</v>
      </c>
      <c r="P287" s="152">
        <f>IF(H287=0,"",'Ark1'!W6347)</f>
        <v>87.514951456310612</v>
      </c>
      <c r="Q287" s="321"/>
      <c r="R287" s="152">
        <f>IF(H287=0,"",'Ark1'!X6347)</f>
        <v>8.3043229129749516</v>
      </c>
      <c r="S287" s="152">
        <f>IF(H287=0,"",'Ark1'!Y6347)</f>
        <v>2.673906971074639</v>
      </c>
      <c r="T287" s="152">
        <f>IF(H287=0,"",'Ark1'!Z6347)</f>
        <v>-19.937353553876925</v>
      </c>
      <c r="U287" s="321"/>
      <c r="V287" s="97">
        <f t="shared" si="31"/>
        <v>38.625</v>
      </c>
      <c r="W287" s="309">
        <f>IF(H287=0,"",'Ark1'!T6347)</f>
        <v>15.592233009708741</v>
      </c>
      <c r="X287" s="152">
        <f>IF(H287=0,"",'Ark1'!V6347)</f>
        <v>94.815765391452516</v>
      </c>
      <c r="Y287" s="321"/>
      <c r="Z287" s="318"/>
      <c r="AB287" s="152"/>
      <c r="AC287" s="317"/>
      <c r="AK287" s="319"/>
      <c r="AL287" s="309"/>
      <c r="AM287" s="309"/>
    </row>
    <row r="288" spans="1:46" s="125" customFormat="1" x14ac:dyDescent="0.5">
      <c r="A288" s="321"/>
      <c r="B288" s="2">
        <f>+'Ark1'!C6348</f>
        <v>2021</v>
      </c>
      <c r="C288" s="2">
        <f>+'Ark1'!J6348</f>
        <v>116</v>
      </c>
      <c r="D288" s="2" t="str">
        <f t="shared" si="32"/>
        <v>Sandeid</v>
      </c>
      <c r="E288" s="2">
        <f>+'Ark1'!D6348</f>
        <v>4</v>
      </c>
      <c r="F288" s="2" t="s">
        <v>517</v>
      </c>
      <c r="G288" s="20">
        <f>+'Ark1'!Q6348</f>
        <v>4</v>
      </c>
      <c r="H288" s="359">
        <f>+'Ark1'!R6348</f>
        <v>150</v>
      </c>
      <c r="I288" s="359">
        <f>IF(H288=0,"",'Ark1'!S6348)</f>
        <v>150</v>
      </c>
      <c r="J288" s="321"/>
      <c r="K288" s="152">
        <f>IF(G288=0,"",100*H288/Måned!$G26)</f>
        <v>7.3493385595296425</v>
      </c>
      <c r="L288" s="321"/>
      <c r="M288" s="152">
        <f>+IF(H288=0,"",'Ark1'!AA6348)</f>
        <v>7.3493385595296452</v>
      </c>
      <c r="N288" s="152">
        <f>+IF(I288=0,"",'Ark1'!AB6348)</f>
        <v>7.3254715545539524</v>
      </c>
      <c r="O288" s="119">
        <f>IF(H288=0,"",'Ark1'!U6348)</f>
        <v>61.086666666666673</v>
      </c>
      <c r="P288" s="152">
        <f>IF(H288=0,"",'Ark1'!W6348)</f>
        <v>84.243533333333318</v>
      </c>
      <c r="Q288" s="321"/>
      <c r="R288" s="152">
        <f>IF(H288=0,"",'Ark1'!X6348)</f>
        <v>8.4760568770049129</v>
      </c>
      <c r="S288" s="152">
        <f>IF(H288=0,"",'Ark1'!Y6348)</f>
        <v>2.1507724710491178</v>
      </c>
      <c r="T288" s="152">
        <f>IF(H288=0,"",'Ark1'!Z6348)</f>
        <v>-38.562146506393006</v>
      </c>
      <c r="U288" s="321"/>
      <c r="V288" s="97">
        <f t="shared" si="31"/>
        <v>37.5</v>
      </c>
      <c r="W288" s="309">
        <f>IF(H288=0,"",'Ark1'!T6348)</f>
        <v>16.3</v>
      </c>
      <c r="X288" s="152">
        <f>IF(H288=0,"",'Ark1'!V6348)</f>
        <v>91.271433730588626</v>
      </c>
      <c r="Y288" s="321"/>
      <c r="Z288" s="11"/>
      <c r="AC288" s="1"/>
      <c r="AD288" s="1"/>
      <c r="AE288" s="1"/>
      <c r="AF288" s="1"/>
      <c r="AG288" s="1"/>
      <c r="AH288" s="1"/>
      <c r="AI288" s="1"/>
      <c r="AJ288" s="11"/>
      <c r="AK288"/>
      <c r="AL288"/>
      <c r="AM288"/>
      <c r="AN288"/>
      <c r="AO288"/>
      <c r="AP288"/>
      <c r="AQ288"/>
      <c r="AR288"/>
      <c r="AS288"/>
      <c r="AT288"/>
    </row>
    <row r="289" spans="1:46" s="125" customFormat="1" x14ac:dyDescent="0.5">
      <c r="A289" s="321"/>
      <c r="B289" s="2">
        <f>+'Ark1'!C6349</f>
        <v>2021</v>
      </c>
      <c r="C289" s="2">
        <f>+'Ark1'!J6349</f>
        <v>116</v>
      </c>
      <c r="D289" s="2" t="str">
        <f t="shared" si="32"/>
        <v>Sandeid</v>
      </c>
      <c r="E289" s="2">
        <f>+'Ark1'!D6349</f>
        <v>5</v>
      </c>
      <c r="F289" s="2" t="s">
        <v>385</v>
      </c>
      <c r="G289" s="20">
        <f>+'Ark1'!Q6349</f>
        <v>3</v>
      </c>
      <c r="H289" s="359">
        <f>+'Ark1'!R6349</f>
        <v>219</v>
      </c>
      <c r="I289" s="359">
        <f>IF(H289=0,"",'Ark1'!S6349)</f>
        <v>219</v>
      </c>
      <c r="J289" s="321"/>
      <c r="K289" s="152">
        <f>IF(G289=0,"",100*H289/Måned!$G27)</f>
        <v>10.793494332183341</v>
      </c>
      <c r="L289" s="321"/>
      <c r="M289" s="152">
        <f>+IF(H289=0,"",'Ark1'!AA6349)</f>
        <v>10.793494332183339</v>
      </c>
      <c r="N289" s="152">
        <f>+IF(I289=0,"",'Ark1'!AB6349)</f>
        <v>11.122154611203038</v>
      </c>
      <c r="O289" s="119">
        <f>IF(H289=0,"",'Ark1'!U6349)</f>
        <v>60.164383561643859</v>
      </c>
      <c r="P289" s="152">
        <f>IF(H289=0,"",'Ark1'!W6349)</f>
        <v>87.651826484018258</v>
      </c>
      <c r="Q289" s="321"/>
      <c r="R289" s="152">
        <f>IF(H289=0,"",'Ark1'!X6349)</f>
        <v>8.1219971534007254</v>
      </c>
      <c r="S289" s="152">
        <f>IF(H289=0,"",'Ark1'!Y6349)</f>
        <v>2.36805431546833</v>
      </c>
      <c r="T289" s="152">
        <f>IF(H289=0,"",'Ark1'!Z6349)</f>
        <v>-21.750335763734352</v>
      </c>
      <c r="U289" s="321"/>
      <c r="V289" s="97">
        <f t="shared" si="31"/>
        <v>73</v>
      </c>
      <c r="W289" s="309">
        <f>IF(H289=0,"",'Ark1'!T6349)</f>
        <v>15.876712328767123</v>
      </c>
      <c r="X289" s="152">
        <f>IF(H289=0,"",'Ark1'!V6349)</f>
        <v>94.964059029272178</v>
      </c>
      <c r="Y289" s="321"/>
      <c r="Z289" s="11"/>
      <c r="AC289" s="1"/>
      <c r="AD289" s="1"/>
      <c r="AE289" s="1"/>
      <c r="AF289" s="1"/>
      <c r="AG289" s="1"/>
      <c r="AH289" s="1"/>
      <c r="AI289" s="1"/>
      <c r="AJ289" s="11"/>
      <c r="AK289"/>
      <c r="AL289"/>
      <c r="AM289"/>
      <c r="AN289"/>
      <c r="AO289"/>
      <c r="AP289"/>
      <c r="AQ289"/>
      <c r="AR289"/>
      <c r="AS289"/>
      <c r="AT289"/>
    </row>
    <row r="290" spans="1:46" s="125" customFormat="1" x14ac:dyDescent="0.5">
      <c r="A290" s="321"/>
      <c r="B290" s="2">
        <f>+'Ark1'!C6350</f>
        <v>2021</v>
      </c>
      <c r="C290" s="2">
        <f>+'Ark1'!J6350</f>
        <v>116</v>
      </c>
      <c r="D290" s="2" t="str">
        <f t="shared" si="32"/>
        <v>Sandeid</v>
      </c>
      <c r="E290" s="2">
        <f>+'Ark1'!D6350</f>
        <v>6</v>
      </c>
      <c r="F290" s="2" t="s">
        <v>518</v>
      </c>
      <c r="G290" s="20">
        <f>+'Ark1'!Q6350</f>
        <v>1</v>
      </c>
      <c r="H290" s="359">
        <f>+'Ark1'!R6350</f>
        <v>10</v>
      </c>
      <c r="I290" s="359">
        <f>IF(H290=0,"",'Ark1'!S6350)</f>
        <v>10</v>
      </c>
      <c r="J290" s="321"/>
      <c r="K290" s="152">
        <f>IF(G290=0,"",100*H290/Måned!$G28)</f>
        <v>0.40192926045016075</v>
      </c>
      <c r="L290" s="321"/>
      <c r="M290" s="152">
        <f>+IF(H290=0,"",'Ark1'!AA6350)</f>
        <v>0.40192926045016064</v>
      </c>
      <c r="N290" s="152">
        <f>+IF(I290=0,"",'Ark1'!AB6350)</f>
        <v>0.36886730347995605</v>
      </c>
      <c r="O290" s="119">
        <f>IF(H290=0,"",'Ark1'!U6350)</f>
        <v>61.1</v>
      </c>
      <c r="P290" s="152">
        <f>IF(H290=0,"",'Ark1'!W6350)</f>
        <v>77.234999999999999</v>
      </c>
      <c r="Q290" s="321"/>
      <c r="R290" s="152">
        <f>IF(H290=0,"",'Ark1'!X6350)</f>
        <v>12.102838716598738</v>
      </c>
      <c r="S290" s="152">
        <f>IF(H290=0,"",'Ark1'!Y6350)</f>
        <v>2.7367864366808279</v>
      </c>
      <c r="T290" s="152">
        <f>IF(H290=0,"",'Ark1'!Z6350)</f>
        <v>-20.434512367173681</v>
      </c>
      <c r="U290" s="321"/>
      <c r="V290" s="97">
        <f t="shared" si="31"/>
        <v>10</v>
      </c>
      <c r="W290" s="309">
        <f>IF(H290=0,"",'Ark1'!T6350)</f>
        <v>16.399999999999999</v>
      </c>
      <c r="X290" s="152">
        <f>IF(H290=0,"",'Ark1'!V6350)</f>
        <v>83.678223185265438</v>
      </c>
      <c r="Y290" s="321"/>
      <c r="Z290" s="11"/>
      <c r="AC290" s="1"/>
      <c r="AD290" s="1"/>
      <c r="AE290" s="1"/>
      <c r="AF290" s="1"/>
      <c r="AG290" s="1"/>
      <c r="AH290" s="1"/>
      <c r="AI290" s="1"/>
      <c r="AJ290" s="11"/>
      <c r="AK290"/>
      <c r="AL290"/>
      <c r="AM290"/>
      <c r="AN290"/>
      <c r="AO290"/>
      <c r="AP290"/>
      <c r="AQ290"/>
      <c r="AR290"/>
      <c r="AS290"/>
      <c r="AT290"/>
    </row>
    <row r="291" spans="1:46" s="125" customFormat="1" x14ac:dyDescent="0.5">
      <c r="A291" s="321"/>
      <c r="B291" s="2">
        <f>+'Ark1'!C6351</f>
        <v>2021</v>
      </c>
      <c r="C291" s="2">
        <f>+'Ark1'!J6351</f>
        <v>116</v>
      </c>
      <c r="D291" s="2" t="str">
        <f t="shared" si="32"/>
        <v>Sandeid</v>
      </c>
      <c r="E291" s="2">
        <f>+'Ark1'!D6351</f>
        <v>7</v>
      </c>
      <c r="F291" s="2" t="s">
        <v>519</v>
      </c>
      <c r="G291" s="20">
        <f>+'Ark1'!Q6351</f>
        <v>5</v>
      </c>
      <c r="H291" s="359">
        <f>+'Ark1'!R6351</f>
        <v>98</v>
      </c>
      <c r="I291" s="359">
        <f>IF(H291=0,"",'Ark1'!S6351)</f>
        <v>98</v>
      </c>
      <c r="J291" s="321"/>
      <c r="K291" s="152">
        <f>IF(G291=0,"",100*H291/Måned!$G29)</f>
        <v>4.5539033457249074</v>
      </c>
      <c r="L291" s="321"/>
      <c r="M291" s="152">
        <f>+IF(H291=0,"",'Ark1'!AA6351)</f>
        <v>4.5539033457249083</v>
      </c>
      <c r="N291" s="152">
        <f>+IF(I291=0,"",'Ark1'!AB6351)</f>
        <v>4.1974681553843114</v>
      </c>
      <c r="O291" s="119">
        <f>IF(H291=0,"",'Ark1'!U6351)</f>
        <v>61.1938775510204</v>
      </c>
      <c r="P291" s="152">
        <f>IF(H291=0,"",'Ark1'!W6351)</f>
        <v>77.13897959183673</v>
      </c>
      <c r="Q291" s="321"/>
      <c r="R291" s="152">
        <f>IF(H291=0,"",'Ark1'!X6351)</f>
        <v>10.003111402672452</v>
      </c>
      <c r="S291" s="152">
        <f>IF(H291=0,"",'Ark1'!Y6351)</f>
        <v>1.8825631857316076</v>
      </c>
      <c r="T291" s="152">
        <f>IF(H291=0,"",'Ark1'!Z6351)</f>
        <v>-48.610536049873595</v>
      </c>
      <c r="U291" s="321"/>
      <c r="V291" s="97">
        <f t="shared" si="31"/>
        <v>19.600000000000001</v>
      </c>
      <c r="W291" s="309">
        <f>IF(H291=0,"",'Ark1'!T6351)</f>
        <v>16.479591836734699</v>
      </c>
      <c r="X291" s="152">
        <f>IF(H291=0,"",'Ark1'!V6351)</f>
        <v>83.574192407190381</v>
      </c>
      <c r="Y291" s="321"/>
      <c r="Z291" s="11"/>
      <c r="AC291" s="1"/>
      <c r="AD291" s="1"/>
      <c r="AE291" s="1"/>
      <c r="AF291" s="1"/>
      <c r="AG291" s="1"/>
      <c r="AH291" s="1"/>
      <c r="AI291" s="1"/>
      <c r="AJ291" s="11"/>
      <c r="AK291"/>
      <c r="AL291"/>
      <c r="AM291"/>
      <c r="AN291"/>
      <c r="AO291"/>
      <c r="AP291"/>
      <c r="AQ291"/>
      <c r="AR291"/>
      <c r="AS291"/>
      <c r="AT291"/>
    </row>
    <row r="292" spans="1:46" s="125" customFormat="1" x14ac:dyDescent="0.5">
      <c r="A292" s="321"/>
      <c r="B292" s="2">
        <f>+'Ark1'!C6352</f>
        <v>2021</v>
      </c>
      <c r="C292" s="2">
        <f>+'Ark1'!J6352</f>
        <v>116</v>
      </c>
      <c r="D292" s="2" t="str">
        <f t="shared" si="32"/>
        <v>Sandeid</v>
      </c>
      <c r="E292" s="2">
        <f>+'Ark1'!D6352</f>
        <v>8</v>
      </c>
      <c r="F292" s="2" t="s">
        <v>520</v>
      </c>
      <c r="G292" s="20">
        <f>+'Ark1'!Q6352</f>
        <v>2</v>
      </c>
      <c r="H292" s="359">
        <f>+'Ark1'!R6352</f>
        <v>73</v>
      </c>
      <c r="I292" s="359">
        <f>IF(H292=0,"",'Ark1'!S6352)</f>
        <v>73</v>
      </c>
      <c r="J292" s="321"/>
      <c r="K292" s="152">
        <f>IF(G292=0,"",100*H292/Måned!$G30)</f>
        <v>3.7037037037037037</v>
      </c>
      <c r="L292" s="321"/>
      <c r="M292" s="152">
        <f>+IF(H292=0,"",'Ark1'!AA6352)</f>
        <v>3.7037037037037042</v>
      </c>
      <c r="N292" s="152">
        <f>+IF(I292=0,"",'Ark1'!AB6352)</f>
        <v>3.41909460752824</v>
      </c>
      <c r="O292" s="119">
        <f>IF(H292=0,"",'Ark1'!U6352)</f>
        <v>61.273972602739732</v>
      </c>
      <c r="P292" s="152">
        <f>IF(H292=0,"",'Ark1'!W6352)</f>
        <v>77.48164383561641</v>
      </c>
      <c r="Q292" s="321"/>
      <c r="R292" s="152">
        <f>IF(H292=0,"",'Ark1'!X6352)</f>
        <v>9.1790362722262842</v>
      </c>
      <c r="S292" s="152">
        <f>IF(H292=0,"",'Ark1'!Y6352)</f>
        <v>1.859888595666628</v>
      </c>
      <c r="T292" s="152">
        <f>IF(H292=0,"",'Ark1'!Z6352)</f>
        <v>-14.324748270253057</v>
      </c>
      <c r="U292" s="321"/>
      <c r="V292" s="97">
        <f t="shared" si="31"/>
        <v>36.5</v>
      </c>
      <c r="W292" s="309">
        <f>IF(H292=0,"",'Ark1'!T6352)</f>
        <v>16.506849315068497</v>
      </c>
      <c r="X292" s="152">
        <f>IF(H292=0,"",'Ark1'!V6352)</f>
        <v>83.945442942162998</v>
      </c>
      <c r="Y292" s="321"/>
      <c r="Z292" s="11"/>
      <c r="AC292" s="1"/>
      <c r="AD292" s="1"/>
      <c r="AE292" s="1"/>
      <c r="AF292" s="1"/>
      <c r="AG292" s="1"/>
      <c r="AH292" s="1"/>
      <c r="AI292" s="1"/>
      <c r="AJ292" s="11"/>
      <c r="AK292"/>
      <c r="AL292"/>
      <c r="AM292"/>
      <c r="AN292"/>
      <c r="AO292"/>
      <c r="AP292"/>
      <c r="AQ292"/>
      <c r="AR292"/>
      <c r="AS292"/>
      <c r="AT292"/>
    </row>
    <row r="293" spans="1:46" s="125" customFormat="1" x14ac:dyDescent="0.5">
      <c r="A293" s="321"/>
      <c r="B293" s="2">
        <f>+'Ark1'!C6353</f>
        <v>2021</v>
      </c>
      <c r="C293" s="2">
        <f>+'Ark1'!J6353</f>
        <v>116</v>
      </c>
      <c r="D293" s="2" t="str">
        <f t="shared" si="32"/>
        <v>Sandeid</v>
      </c>
      <c r="E293" s="2">
        <f>+'Ark1'!D6353</f>
        <v>9</v>
      </c>
      <c r="F293" s="2" t="s">
        <v>521</v>
      </c>
      <c r="G293" s="20">
        <f>+'Ark1'!Q6353</f>
        <v>1</v>
      </c>
      <c r="H293" s="359">
        <f>+'Ark1'!R6353</f>
        <v>35</v>
      </c>
      <c r="I293" s="359">
        <f>IF(H293=0,"",'Ark1'!S6353)</f>
        <v>35</v>
      </c>
      <c r="J293" s="321"/>
      <c r="K293" s="152">
        <f>IF(G293=0,"",100*H293/Måned!$G31)</f>
        <v>1.7543859649122806</v>
      </c>
      <c r="L293" s="321"/>
      <c r="M293" s="152">
        <f>+IF(H293=0,"",'Ark1'!AA6353)</f>
        <v>1.7543859649122804</v>
      </c>
      <c r="N293" s="152">
        <f>+IF(I293=0,"",'Ark1'!AB6353)</f>
        <v>1.8484398849354835</v>
      </c>
      <c r="O293" s="119">
        <f>IF(H293=0,"",'Ark1'!U6353)</f>
        <v>60.8</v>
      </c>
      <c r="P293" s="152">
        <f>IF(H293=0,"",'Ark1'!W6353)</f>
        <v>88.34857142857139</v>
      </c>
      <c r="Q293" s="321"/>
      <c r="R293" s="152">
        <f>IF(H293=0,"",'Ark1'!X6353)</f>
        <v>5.6548488133674848</v>
      </c>
      <c r="S293" s="152">
        <f>IF(H293=0,"",'Ark1'!Y6353)</f>
        <v>2.0812084401685329</v>
      </c>
      <c r="T293" s="152">
        <f>IF(H293=0,"",'Ark1'!Z6353)</f>
        <v>-12.818266644022444</v>
      </c>
      <c r="U293" s="321"/>
      <c r="V293" s="97">
        <f t="shared" si="31"/>
        <v>35</v>
      </c>
      <c r="W293" s="309">
        <f>IF(H293=0,"",'Ark1'!T6353)</f>
        <v>16.228571428571424</v>
      </c>
      <c r="X293" s="152">
        <f>IF(H293=0,"",'Ark1'!V6353)</f>
        <v>95.718928958365566</v>
      </c>
      <c r="Y293" s="321"/>
      <c r="Z293" s="11"/>
      <c r="AC293" s="1"/>
      <c r="AD293" s="1"/>
      <c r="AE293" s="1"/>
      <c r="AF293" s="1"/>
      <c r="AG293" s="1"/>
      <c r="AH293" s="1"/>
      <c r="AI293" s="1"/>
      <c r="AJ293" s="11"/>
      <c r="AK293"/>
      <c r="AL293"/>
      <c r="AM293"/>
      <c r="AN293"/>
      <c r="AO293"/>
      <c r="AP293"/>
      <c r="AQ293"/>
      <c r="AR293"/>
      <c r="AS293"/>
      <c r="AT293"/>
    </row>
    <row r="294" spans="1:46" s="125" customFormat="1" x14ac:dyDescent="0.5">
      <c r="A294" s="321"/>
      <c r="B294" s="2">
        <f>+'Ark1'!C6354</f>
        <v>2021</v>
      </c>
      <c r="C294" s="2">
        <f>+'Ark1'!J6354</f>
        <v>116</v>
      </c>
      <c r="D294" s="2" t="str">
        <f t="shared" si="32"/>
        <v>Sandeid</v>
      </c>
      <c r="E294" s="2">
        <f>+'Ark1'!D6354</f>
        <v>10</v>
      </c>
      <c r="F294" s="2" t="s">
        <v>522</v>
      </c>
      <c r="G294" s="20">
        <f>+'Ark1'!Q6354</f>
        <v>0</v>
      </c>
      <c r="H294" s="359">
        <f>+'Ark1'!R6354</f>
        <v>0</v>
      </c>
      <c r="I294" s="359" t="str">
        <f>IF(H294=0,"",'Ark1'!S6354)</f>
        <v/>
      </c>
      <c r="J294" s="321"/>
      <c r="K294" s="152" t="str">
        <f>IF(G294=0,"",100*H294/Måned!$G32)</f>
        <v/>
      </c>
      <c r="L294" s="321"/>
      <c r="M294" s="152" t="str">
        <f>+IF(H294=0,"",'Ark1'!AA6354)</f>
        <v/>
      </c>
      <c r="N294" s="152">
        <f>+IF(I294=0,"",'Ark1'!AB6354)</f>
        <v>0</v>
      </c>
      <c r="O294" s="119" t="str">
        <f>IF(H294=0,"",'Ark1'!U6354)</f>
        <v/>
      </c>
      <c r="P294" s="152" t="str">
        <f>IF(H294=0,"",'Ark1'!W6354)</f>
        <v/>
      </c>
      <c r="Q294" s="321"/>
      <c r="R294" s="152" t="str">
        <f>IF(H294=0,"",'Ark1'!X6354)</f>
        <v/>
      </c>
      <c r="S294" s="152" t="str">
        <f>IF(H294=0,"",'Ark1'!Y6354)</f>
        <v/>
      </c>
      <c r="T294" s="152" t="str">
        <f>IF(H294=0,"",'Ark1'!Z6354)</f>
        <v/>
      </c>
      <c r="U294" s="321"/>
      <c r="V294" s="97" t="str">
        <f t="shared" si="31"/>
        <v/>
      </c>
      <c r="W294" s="309" t="str">
        <f>IF(H294=0,"",'Ark1'!T6354)</f>
        <v/>
      </c>
      <c r="X294" s="152" t="str">
        <f>IF(H294=0,"",'Ark1'!V6354)</f>
        <v/>
      </c>
      <c r="Y294" s="321"/>
      <c r="Z294" s="11"/>
      <c r="AC294" s="1"/>
      <c r="AD294" s="1"/>
      <c r="AE294" s="1"/>
      <c r="AF294" s="1"/>
      <c r="AG294" s="1"/>
      <c r="AH294" s="1"/>
      <c r="AI294" s="1"/>
      <c r="AJ294" s="11"/>
      <c r="AK294"/>
      <c r="AL294"/>
      <c r="AM294"/>
      <c r="AN294"/>
      <c r="AO294"/>
      <c r="AP294"/>
      <c r="AQ294"/>
      <c r="AR294"/>
      <c r="AS294"/>
      <c r="AT294"/>
    </row>
    <row r="295" spans="1:46" s="125" customFormat="1" x14ac:dyDescent="0.5">
      <c r="A295" s="321"/>
      <c r="B295" s="2">
        <f>+'Ark1'!C6355</f>
        <v>2021</v>
      </c>
      <c r="C295" s="2">
        <f>+'Ark1'!J6355</f>
        <v>116</v>
      </c>
      <c r="D295" s="2" t="str">
        <f t="shared" si="32"/>
        <v>Sandeid</v>
      </c>
      <c r="E295" s="2">
        <f>+'Ark1'!D6355</f>
        <v>11</v>
      </c>
      <c r="F295" s="2" t="s">
        <v>523</v>
      </c>
      <c r="G295" s="20">
        <f>+'Ark1'!Q6355</f>
        <v>5</v>
      </c>
      <c r="H295" s="359">
        <f>+'Ark1'!R6355</f>
        <v>315</v>
      </c>
      <c r="I295" s="359">
        <f>IF(H295=0,"",'Ark1'!S6355)</f>
        <v>315</v>
      </c>
      <c r="J295" s="321"/>
      <c r="K295" s="152">
        <f>IF(G295=0,"",100*H295/Måned!$G33)</f>
        <v>11.091549295774648</v>
      </c>
      <c r="L295" s="321"/>
      <c r="M295" s="152">
        <f>+IF(H295=0,"",'Ark1'!AA6355)</f>
        <v>11.091549295774648</v>
      </c>
      <c r="N295" s="152">
        <f>+IF(I295=0,"",'Ark1'!AB6355)</f>
        <v>10.604582211960681</v>
      </c>
      <c r="O295" s="119">
        <f>IF(H295=0,"",'Ark1'!U6355)</f>
        <v>60.622222222222227</v>
      </c>
      <c r="P295" s="152">
        <f>IF(H295=0,"",'Ark1'!W6355)</f>
        <v>81.335873015872991</v>
      </c>
      <c r="Q295" s="321"/>
      <c r="R295" s="152">
        <f>IF(H295=0,"",'Ark1'!X6355)</f>
        <v>9.6977291131548231</v>
      </c>
      <c r="S295" s="152">
        <f>IF(H295=0,"",'Ark1'!Y6355)</f>
        <v>2.3731597344512898</v>
      </c>
      <c r="T295" s="152">
        <f>IF(H295=0,"",'Ark1'!Z6355)</f>
        <v>-59.782273356367043</v>
      </c>
      <c r="U295" s="321"/>
      <c r="V295" s="97">
        <f t="shared" si="31"/>
        <v>63</v>
      </c>
      <c r="W295" s="309">
        <f>IF(H295=0,"",'Ark1'!T6355)</f>
        <v>16.228571428571424</v>
      </c>
      <c r="X295" s="152">
        <f>IF(H295=0,"",'Ark1'!V6355)</f>
        <v>88.121205867684708</v>
      </c>
      <c r="Y295" s="321"/>
      <c r="Z295" s="11"/>
      <c r="AC295" s="1"/>
      <c r="AD295" s="1"/>
      <c r="AE295" s="1"/>
      <c r="AF295" s="1"/>
      <c r="AG295" s="1"/>
      <c r="AH295" s="1"/>
      <c r="AI295" s="1"/>
      <c r="AJ295" s="11"/>
      <c r="AK295"/>
      <c r="AL295"/>
      <c r="AM295"/>
      <c r="AN295"/>
      <c r="AO295"/>
      <c r="AP295"/>
      <c r="AQ295"/>
      <c r="AR295"/>
      <c r="AS295"/>
      <c r="AT295"/>
    </row>
    <row r="296" spans="1:46" s="125" customFormat="1" x14ac:dyDescent="0.5">
      <c r="A296" s="321"/>
      <c r="B296" s="2">
        <f>+'Ark1'!C6356</f>
        <v>2021</v>
      </c>
      <c r="C296" s="2">
        <f>+'Ark1'!J6356</f>
        <v>116</v>
      </c>
      <c r="D296" s="2" t="str">
        <f t="shared" si="32"/>
        <v>Sandeid</v>
      </c>
      <c r="E296" s="2">
        <f>+'Ark1'!D6356</f>
        <v>12</v>
      </c>
      <c r="F296" s="2" t="s">
        <v>524</v>
      </c>
      <c r="G296" s="20">
        <f>+'Ark1'!Q6356</f>
        <v>3</v>
      </c>
      <c r="H296" s="359">
        <f>+'Ark1'!R6356</f>
        <v>253</v>
      </c>
      <c r="I296" s="359">
        <f>IF(H296=0,"",'Ark1'!S6356)</f>
        <v>253</v>
      </c>
      <c r="J296" s="321"/>
      <c r="K296" s="152">
        <f>IF(G296=0,"",100*H296/Måned!$G34)</f>
        <v>13.855421686746988</v>
      </c>
      <c r="L296" s="321"/>
      <c r="M296" s="152">
        <f>+IF(H296=0,"",'Ark1'!AA6356)</f>
        <v>13.855421686746991</v>
      </c>
      <c r="N296" s="152">
        <f>+IF(I296=0,"",'Ark1'!AB6356)</f>
        <v>12.54117154653418</v>
      </c>
      <c r="O296" s="119">
        <f>IF(H296=0,"",'Ark1'!U6356)</f>
        <v>61.126482213438734</v>
      </c>
      <c r="P296" s="152">
        <f>IF(H296=0,"",'Ark1'!W6356)</f>
        <v>74.944940711462394</v>
      </c>
      <c r="Q296" s="321"/>
      <c r="R296" s="152">
        <f>IF(H296=0,"",'Ark1'!X6356)</f>
        <v>8.400450468843335</v>
      </c>
      <c r="S296" s="152">
        <f>IF(H296=0,"",'Ark1'!Y6356)</f>
        <v>2.2979218736569318</v>
      </c>
      <c r="T296" s="152">
        <f>IF(H296=0,"",'Ark1'!Z6356)</f>
        <v>-54.805379256040339</v>
      </c>
      <c r="U296" s="321"/>
      <c r="V296" s="97">
        <f t="shared" si="31"/>
        <v>84.333333333333329</v>
      </c>
      <c r="W296" s="309">
        <f>IF(H296=0,"",'Ark1'!T6356)</f>
        <v>16.407114624505926</v>
      </c>
      <c r="X296" s="152">
        <f>IF(H296=0,"",'Ark1'!V6356)</f>
        <v>81.197118863989644</v>
      </c>
      <c r="Y296" s="321"/>
      <c r="Z296" s="11"/>
      <c r="AC296" s="1"/>
      <c r="AD296" s="1"/>
      <c r="AE296" s="1"/>
      <c r="AF296" s="1"/>
      <c r="AG296" s="1"/>
      <c r="AH296" s="1"/>
      <c r="AI296" s="1"/>
      <c r="AJ296" s="11"/>
      <c r="AK296"/>
      <c r="AL296"/>
      <c r="AM296"/>
      <c r="AN296"/>
      <c r="AO296"/>
      <c r="AP296"/>
      <c r="AQ296"/>
      <c r="AR296"/>
      <c r="AS296"/>
      <c r="AT296"/>
    </row>
    <row r="297" spans="1:46" s="125" customFormat="1" x14ac:dyDescent="0.5">
      <c r="A297" s="321"/>
      <c r="B297" s="321"/>
      <c r="C297" s="321"/>
      <c r="D297" s="321"/>
      <c r="E297" s="321"/>
      <c r="F297" s="321"/>
      <c r="G297" s="321"/>
      <c r="H297" s="360"/>
      <c r="I297" s="360"/>
      <c r="J297" s="321"/>
      <c r="K297" s="321"/>
      <c r="L297" s="321"/>
      <c r="M297" s="321"/>
      <c r="N297" s="321"/>
      <c r="O297" s="321"/>
      <c r="P297" s="321"/>
      <c r="Q297" s="321"/>
      <c r="R297" s="321"/>
      <c r="S297" s="321"/>
      <c r="T297" s="321"/>
      <c r="U297" s="321"/>
      <c r="V297" s="321"/>
      <c r="W297" s="321"/>
      <c r="X297" s="321"/>
      <c r="Y297" s="321"/>
      <c r="Z297" s="11"/>
      <c r="AC297" s="1"/>
      <c r="AD297" s="1"/>
      <c r="AE297" s="1"/>
      <c r="AF297" s="1"/>
      <c r="AG297" s="1"/>
      <c r="AH297" s="1"/>
      <c r="AI297" s="1"/>
      <c r="AJ297" s="11"/>
      <c r="AK297"/>
      <c r="AL297"/>
      <c r="AM297"/>
      <c r="AN297"/>
      <c r="AO297"/>
      <c r="AP297"/>
      <c r="AQ297"/>
      <c r="AR297"/>
      <c r="AS297"/>
      <c r="AT297"/>
    </row>
    <row r="298" spans="1:46" s="125" customFormat="1" x14ac:dyDescent="0.5">
      <c r="A298" s="321"/>
      <c r="B298" s="2">
        <f>+'Ark1'!C6357</f>
        <v>2021</v>
      </c>
      <c r="C298" s="2">
        <f>+'Ark1'!J6357</f>
        <v>117</v>
      </c>
      <c r="D298" s="2" t="s">
        <v>41</v>
      </c>
      <c r="E298" s="2">
        <f>+'Ark1'!D6357</f>
        <v>1</v>
      </c>
      <c r="F298" s="2" t="s">
        <v>514</v>
      </c>
      <c r="G298" s="20">
        <f>+'Ark1'!Q6357</f>
        <v>8</v>
      </c>
      <c r="H298" s="359">
        <f>+'Ark1'!R6357</f>
        <v>248</v>
      </c>
      <c r="I298" s="359">
        <f>IF(H298=0,"",'Ark1'!S6357)</f>
        <v>248</v>
      </c>
      <c r="J298" s="321"/>
      <c r="K298" s="152">
        <f>IF(G298=0,"",100*H298/Måned!$G23)</f>
        <v>9.191994069681245</v>
      </c>
      <c r="L298" s="321"/>
      <c r="M298" s="152">
        <f>+IF(H298=0,"",'Ark1'!AA6357)</f>
        <v>9.191994069681245</v>
      </c>
      <c r="N298" s="152">
        <f>+IF(I298=0,"",'Ark1'!AB6357)</f>
        <v>9.5351423908780646</v>
      </c>
      <c r="O298" s="119">
        <f>IF(H298=0,"",'Ark1'!U6357)</f>
        <v>60.826612903225808</v>
      </c>
      <c r="P298" s="152">
        <f>IF(H298=0,"",'Ark1'!W6357)</f>
        <v>90.340725806451644</v>
      </c>
      <c r="Q298" s="321"/>
      <c r="R298" s="152">
        <f>IF(H298=0,"",'Ark1'!X6357)</f>
        <v>11.906683313908871</v>
      </c>
      <c r="S298" s="152">
        <f>IF(H298=0,"",'Ark1'!Y6357)</f>
        <v>2.1585766244690752</v>
      </c>
      <c r="T298" s="152">
        <f>IF(H298=0,"",'Ark1'!Z6357)</f>
        <v>-28.019414032204661</v>
      </c>
      <c r="U298" s="321"/>
      <c r="V298" s="97">
        <f t="shared" si="31"/>
        <v>31</v>
      </c>
      <c r="W298" s="309">
        <f>IF(H298=0,"",'Ark1'!T6357)</f>
        <v>16.262096774193548</v>
      </c>
      <c r="X298" s="152">
        <f>IF(H298=0,"",'Ark1'!V6357)</f>
        <v>97.877276063327869</v>
      </c>
      <c r="Y298" s="321"/>
      <c r="Z298" s="11"/>
      <c r="AC298" s="1"/>
      <c r="AD298" s="1"/>
      <c r="AE298" s="1"/>
      <c r="AF298" s="1"/>
      <c r="AG298" s="1"/>
      <c r="AH298" s="1"/>
      <c r="AI298" s="1"/>
      <c r="AJ298" s="11"/>
      <c r="AK298"/>
      <c r="AL298"/>
      <c r="AM298"/>
      <c r="AN298"/>
      <c r="AO298"/>
      <c r="AP298"/>
      <c r="AQ298"/>
      <c r="AR298"/>
      <c r="AS298"/>
      <c r="AT298"/>
    </row>
    <row r="299" spans="1:46" s="125" customFormat="1" x14ac:dyDescent="0.5">
      <c r="A299" s="321"/>
      <c r="B299" s="2">
        <f>+'Ark1'!C6358</f>
        <v>2021</v>
      </c>
      <c r="C299" s="2">
        <f>+'Ark1'!J6358</f>
        <v>117</v>
      </c>
      <c r="D299" s="2" t="s">
        <v>41</v>
      </c>
      <c r="E299" s="2">
        <f>+'Ark1'!D6358</f>
        <v>2</v>
      </c>
      <c r="F299" s="2" t="s">
        <v>515</v>
      </c>
      <c r="G299" s="20">
        <f>+'Ark1'!Q6358</f>
        <v>9</v>
      </c>
      <c r="H299" s="359">
        <f>+'Ark1'!R6358</f>
        <v>112</v>
      </c>
      <c r="I299" s="359">
        <f>IF(H299=0,"",'Ark1'!S6358)</f>
        <v>112</v>
      </c>
      <c r="J299" s="321"/>
      <c r="K299" s="152">
        <f>IF(G299=0,"",100*H299/Måned!$G24)</f>
        <v>6.0085836909871242</v>
      </c>
      <c r="L299" s="321"/>
      <c r="M299" s="152">
        <f>+IF(H299=0,"",'Ark1'!AA6358)</f>
        <v>6.0085836909871251</v>
      </c>
      <c r="N299" s="152">
        <f>+IF(I299=0,"",'Ark1'!AB6358)</f>
        <v>6.2020786163218924</v>
      </c>
      <c r="O299" s="119">
        <f>IF(H299=0,"",'Ark1'!U6358)</f>
        <v>61.517857142857153</v>
      </c>
      <c r="P299" s="152">
        <f>IF(H299=0,"",'Ark1'!W6358)</f>
        <v>88.482142857142875</v>
      </c>
      <c r="Q299" s="321"/>
      <c r="R299" s="152">
        <f>IF(H299=0,"",'Ark1'!X6358)</f>
        <v>12.096422244715516</v>
      </c>
      <c r="S299" s="152">
        <f>IF(H299=0,"",'Ark1'!Y6358)</f>
        <v>2.2912182616347914</v>
      </c>
      <c r="T299" s="152">
        <f>IF(H299=0,"",'Ark1'!Z6358)</f>
        <v>-26.089804481182345</v>
      </c>
      <c r="U299" s="321"/>
      <c r="V299" s="97">
        <f t="shared" ref="V299:V311" si="33">+(IF(H299=0,"",I299/G299))</f>
        <v>12.444444444444445</v>
      </c>
      <c r="W299" s="309">
        <f>IF(H299=0,"",'Ark1'!T6358)</f>
        <v>16.4375</v>
      </c>
      <c r="X299" s="152">
        <f>IF(H299=0,"",'Ark1'!V6358)</f>
        <v>95.86364339885462</v>
      </c>
      <c r="Y299" s="321"/>
      <c r="Z299" s="11"/>
      <c r="AC299" s="1"/>
      <c r="AD299" s="1"/>
      <c r="AE299" s="1"/>
      <c r="AF299" s="1"/>
      <c r="AG299" s="1"/>
      <c r="AH299" s="1"/>
      <c r="AI299" s="1"/>
      <c r="AJ299" s="11"/>
      <c r="AK299"/>
      <c r="AL299"/>
      <c r="AM299"/>
      <c r="AN299"/>
      <c r="AO299"/>
      <c r="AP299"/>
      <c r="AQ299"/>
      <c r="AR299"/>
      <c r="AS299"/>
      <c r="AT299"/>
    </row>
    <row r="300" spans="1:46" s="125" customFormat="1" ht="16.2" customHeight="1" x14ac:dyDescent="0.5">
      <c r="A300" s="321"/>
      <c r="B300" s="2">
        <f>+'Ark1'!C6359</f>
        <v>2021</v>
      </c>
      <c r="C300" s="2">
        <f>+'Ark1'!J6359</f>
        <v>117</v>
      </c>
      <c r="D300" s="2" t="s">
        <v>41</v>
      </c>
      <c r="E300" s="2">
        <f>+'Ark1'!D6359</f>
        <v>3</v>
      </c>
      <c r="F300" s="2" t="s">
        <v>516</v>
      </c>
      <c r="G300" s="20">
        <f>+'Ark1'!Q6359</f>
        <v>7</v>
      </c>
      <c r="H300" s="359">
        <f>+'Ark1'!R6359</f>
        <v>155</v>
      </c>
      <c r="I300" s="359">
        <f>IF(H300=0,"",'Ark1'!S6359)</f>
        <v>155</v>
      </c>
      <c r="J300" s="321"/>
      <c r="K300" s="152">
        <f>IF(G300=0,"",100*H300/Måned!$G25)</f>
        <v>6.8614431164231959</v>
      </c>
      <c r="L300" s="321"/>
      <c r="M300" s="152">
        <f>+IF(H300=0,"",'Ark1'!AA6359)</f>
        <v>6.861443116423195</v>
      </c>
      <c r="N300" s="152">
        <f>+IF(I300=0,"",'Ark1'!AB6359)</f>
        <v>6.8392221537079401</v>
      </c>
      <c r="O300" s="119">
        <f>IF(H300=0,"",'Ark1'!U6359)</f>
        <v>61.748387096774195</v>
      </c>
      <c r="P300" s="152">
        <f>IF(H300=0,"",'Ark1'!W6359)</f>
        <v>84.866451612903262</v>
      </c>
      <c r="Q300" s="321"/>
      <c r="R300" s="152">
        <f>IF(H300=0,"",'Ark1'!X6359)</f>
        <v>9.4241780845991912</v>
      </c>
      <c r="S300" s="152">
        <f>IF(H300=0,"",'Ark1'!Y6359)</f>
        <v>2.1689704660078659</v>
      </c>
      <c r="T300" s="152">
        <f>IF(H300=0,"",'Ark1'!Z6359)</f>
        <v>-34.949403563618198</v>
      </c>
      <c r="U300" s="321"/>
      <c r="V300" s="97">
        <f t="shared" si="33"/>
        <v>22.142857142857142</v>
      </c>
      <c r="W300" s="309">
        <f>IF(H300=0,"",'Ark1'!T6359)</f>
        <v>16.535483870967745</v>
      </c>
      <c r="X300" s="152">
        <f>IF(H300=0,"",'Ark1'!V6359)</f>
        <v>91.946318107154099</v>
      </c>
      <c r="Y300" s="321"/>
      <c r="Z300" s="11"/>
      <c r="AC300" s="1"/>
      <c r="AD300" s="1"/>
      <c r="AE300" s="1"/>
      <c r="AF300" s="1"/>
      <c r="AG300" s="1"/>
      <c r="AH300" s="1"/>
      <c r="AI300" s="1"/>
      <c r="AJ300" s="11"/>
      <c r="AK300"/>
      <c r="AL300"/>
      <c r="AM300"/>
      <c r="AN300"/>
      <c r="AO300"/>
      <c r="AP300"/>
      <c r="AQ300"/>
      <c r="AR300"/>
      <c r="AS300"/>
      <c r="AT300"/>
    </row>
    <row r="301" spans="1:46" x14ac:dyDescent="0.5">
      <c r="A301" s="321"/>
      <c r="B301" s="2">
        <f>+'Ark1'!C6360</f>
        <v>2021</v>
      </c>
      <c r="C301" s="2">
        <f>+'Ark1'!J6360</f>
        <v>117</v>
      </c>
      <c r="D301" s="2" t="s">
        <v>41</v>
      </c>
      <c r="E301" s="2">
        <f>+'Ark1'!D6360</f>
        <v>4</v>
      </c>
      <c r="F301" s="2" t="s">
        <v>517</v>
      </c>
      <c r="G301" s="20">
        <f>+'Ark1'!Q6360</f>
        <v>4</v>
      </c>
      <c r="H301" s="359">
        <f>+'Ark1'!R6360</f>
        <v>39</v>
      </c>
      <c r="I301" s="359">
        <f>IF(H301=0,"",'Ark1'!S6360)</f>
        <v>39</v>
      </c>
      <c r="J301" s="321"/>
      <c r="K301" s="152">
        <f>IF(G301=0,"",100*H301/Måned!$G26)</f>
        <v>1.910828025477707</v>
      </c>
      <c r="L301" s="321"/>
      <c r="M301" s="152">
        <f>+IF(H301=0,"",'Ark1'!AA6360)</f>
        <v>1.9108280254777077</v>
      </c>
      <c r="N301" s="152">
        <f>+IF(I301=0,"",'Ark1'!AB6360)</f>
        <v>1.9016094086274735</v>
      </c>
      <c r="O301" s="119">
        <f>IF(H301=0,"",'Ark1'!U6360)</f>
        <v>61.692307692307693</v>
      </c>
      <c r="P301" s="152">
        <f>IF(H301=0,"",'Ark1'!W6360)</f>
        <v>84.110256410256383</v>
      </c>
      <c r="Q301" s="321"/>
      <c r="R301" s="152">
        <f>IF(H301=0,"",'Ark1'!X6360)</f>
        <v>9.7350225493740723</v>
      </c>
      <c r="S301" s="152">
        <f>IF(H301=0,"",'Ark1'!Y6360)</f>
        <v>2.220577958421611</v>
      </c>
      <c r="T301" s="152">
        <f>IF(H301=0,"",'Ark1'!Z6360)</f>
        <v>-57.643196188885796</v>
      </c>
      <c r="U301" s="321"/>
      <c r="V301" s="97">
        <f t="shared" si="33"/>
        <v>9.75</v>
      </c>
      <c r="W301" s="309">
        <f>IF(H301=0,"",'Ark1'!T6360)</f>
        <v>16.538461538461544</v>
      </c>
      <c r="X301" s="152">
        <f>IF(H301=0,"",'Ark1'!V6360)</f>
        <v>91.127038364308135</v>
      </c>
      <c r="Y301" s="321"/>
      <c r="Z301" s="318"/>
      <c r="AB301" s="152"/>
      <c r="AC301" s="317"/>
      <c r="AK301" s="319"/>
      <c r="AL301" s="309"/>
      <c r="AM301" s="309"/>
    </row>
    <row r="302" spans="1:46" s="125" customFormat="1" x14ac:dyDescent="0.5">
      <c r="A302" s="321"/>
      <c r="B302" s="2">
        <f>+'Ark1'!C6361</f>
        <v>2021</v>
      </c>
      <c r="C302" s="2">
        <f>+'Ark1'!J6361</f>
        <v>117</v>
      </c>
      <c r="D302" s="2" t="s">
        <v>41</v>
      </c>
      <c r="E302" s="2">
        <f>+'Ark1'!D6361</f>
        <v>5</v>
      </c>
      <c r="F302" s="2" t="s">
        <v>385</v>
      </c>
      <c r="G302" s="20">
        <f>+'Ark1'!Q6361</f>
        <v>6</v>
      </c>
      <c r="H302" s="359">
        <f>+'Ark1'!R6361</f>
        <v>185</v>
      </c>
      <c r="I302" s="359">
        <f>IF(H302=0,"",'Ark1'!S6361)</f>
        <v>185</v>
      </c>
      <c r="J302" s="321"/>
      <c r="K302" s="152">
        <f>IF(G302=0,"",100*H302/Måned!$G27)</f>
        <v>9.1177920157713164</v>
      </c>
      <c r="L302" s="321"/>
      <c r="M302" s="152">
        <f>+IF(H302=0,"",'Ark1'!AA6361)</f>
        <v>9.1177920157713146</v>
      </c>
      <c r="N302" s="152">
        <f>+IF(I302=0,"",'Ark1'!AB6361)</f>
        <v>9.3936382602466271</v>
      </c>
      <c r="O302" s="119">
        <f>IF(H302=0,"",'Ark1'!U6361)</f>
        <v>61.881081081081071</v>
      </c>
      <c r="P302" s="152">
        <f>IF(H302=0,"",'Ark1'!W6361)</f>
        <v>87.635135135135158</v>
      </c>
      <c r="Q302" s="321"/>
      <c r="R302" s="152">
        <f>IF(H302=0,"",'Ark1'!X6361)</f>
        <v>9.125728885104774</v>
      </c>
      <c r="S302" s="152">
        <f>IF(H302=0,"",'Ark1'!Y6361)</f>
        <v>2.0864864864866113</v>
      </c>
      <c r="T302" s="152">
        <f>IF(H302=0,"",'Ark1'!Z6361)</f>
        <v>-45.431164925920157</v>
      </c>
      <c r="U302" s="321"/>
      <c r="V302" s="97">
        <f t="shared" si="33"/>
        <v>30.833333333333332</v>
      </c>
      <c r="W302" s="309">
        <f>IF(H302=0,"",'Ark1'!T6361)</f>
        <v>16.578378378378375</v>
      </c>
      <c r="X302" s="152">
        <f>IF(H302=0,"",'Ark1'!V6361)</f>
        <v>94.945975227665414</v>
      </c>
      <c r="Y302" s="321"/>
      <c r="Z302" s="11"/>
      <c r="AC302" s="1"/>
      <c r="AD302" s="1"/>
      <c r="AE302" s="1"/>
      <c r="AF302" s="1"/>
      <c r="AG302" s="1"/>
      <c r="AH302" s="1"/>
      <c r="AI302" s="1"/>
      <c r="AJ302" s="11"/>
      <c r="AK302"/>
      <c r="AL302"/>
      <c r="AM302"/>
      <c r="AN302"/>
      <c r="AO302"/>
      <c r="AP302"/>
      <c r="AQ302"/>
      <c r="AR302"/>
      <c r="AS302"/>
      <c r="AT302"/>
    </row>
    <row r="303" spans="1:46" s="125" customFormat="1" x14ac:dyDescent="0.5">
      <c r="A303" s="321"/>
      <c r="B303" s="2">
        <f>+'Ark1'!C6362</f>
        <v>2021</v>
      </c>
      <c r="C303" s="2">
        <f>+'Ark1'!J6362</f>
        <v>117</v>
      </c>
      <c r="D303" s="2" t="s">
        <v>41</v>
      </c>
      <c r="E303" s="2">
        <f>+'Ark1'!D6362</f>
        <v>6</v>
      </c>
      <c r="F303" s="2" t="s">
        <v>518</v>
      </c>
      <c r="G303" s="20">
        <f>+'Ark1'!Q6362</f>
        <v>4</v>
      </c>
      <c r="H303" s="359">
        <f>+'Ark1'!R6362</f>
        <v>187</v>
      </c>
      <c r="I303" s="359">
        <f>IF(H303=0,"",'Ark1'!S6362)</f>
        <v>187</v>
      </c>
      <c r="J303" s="321"/>
      <c r="K303" s="152">
        <f>IF(G303=0,"",100*H303/Måned!$G28)</f>
        <v>7.516077170418006</v>
      </c>
      <c r="L303" s="321"/>
      <c r="M303" s="152">
        <f>+IF(H303=0,"",'Ark1'!AA6362)</f>
        <v>7.516077170418006</v>
      </c>
      <c r="N303" s="152">
        <f>+IF(I303=0,"",'Ark1'!AB6362)</f>
        <v>7.3819787009757745</v>
      </c>
      <c r="O303" s="119">
        <f>IF(H303=0,"",'Ark1'!U6362)</f>
        <v>62.18716577540107</v>
      </c>
      <c r="P303" s="152">
        <f>IF(H303=0,"",'Ark1'!W6362)</f>
        <v>82.656149732620349</v>
      </c>
      <c r="Q303" s="321"/>
      <c r="R303" s="152">
        <f>IF(H303=0,"",'Ark1'!X6362)</f>
        <v>7.9558744407271389</v>
      </c>
      <c r="S303" s="152">
        <f>IF(H303=0,"",'Ark1'!Y6362)</f>
        <v>2.1796938384101781</v>
      </c>
      <c r="T303" s="152">
        <f>IF(H303=0,"",'Ark1'!Z6362)</f>
        <v>-33.910600001246344</v>
      </c>
      <c r="U303" s="321"/>
      <c r="V303" s="97">
        <f t="shared" si="33"/>
        <v>46.75</v>
      </c>
      <c r="W303" s="309">
        <f>IF(H303=0,"",'Ark1'!T6362)</f>
        <v>16.647058823529413</v>
      </c>
      <c r="X303" s="152">
        <f>IF(H303=0,"",'Ark1'!V6362)</f>
        <v>89.551624845742495</v>
      </c>
      <c r="Y303" s="321"/>
      <c r="Z303" s="11"/>
      <c r="AC303" s="1"/>
      <c r="AD303" s="1"/>
      <c r="AE303" s="1"/>
      <c r="AF303" s="1"/>
      <c r="AG303" s="1"/>
      <c r="AH303" s="1"/>
      <c r="AI303" s="1"/>
      <c r="AJ303" s="11"/>
      <c r="AK303"/>
      <c r="AL303"/>
      <c r="AM303"/>
      <c r="AN303"/>
      <c r="AO303"/>
      <c r="AP303"/>
      <c r="AQ303"/>
      <c r="AR303"/>
      <c r="AS303"/>
      <c r="AT303"/>
    </row>
    <row r="304" spans="1:46" s="125" customFormat="1" x14ac:dyDescent="0.5">
      <c r="A304" s="321"/>
      <c r="B304" s="2">
        <f>+'Ark1'!C6363</f>
        <v>2021</v>
      </c>
      <c r="C304" s="2">
        <f>+'Ark1'!J6363</f>
        <v>117</v>
      </c>
      <c r="D304" s="2" t="s">
        <v>41</v>
      </c>
      <c r="E304" s="2">
        <f>+'Ark1'!D6363</f>
        <v>7</v>
      </c>
      <c r="F304" s="2" t="s">
        <v>519</v>
      </c>
      <c r="G304" s="20">
        <f>+'Ark1'!Q6363</f>
        <v>4</v>
      </c>
      <c r="H304" s="359">
        <f>+'Ark1'!R6363</f>
        <v>22</v>
      </c>
      <c r="I304" s="359">
        <f>IF(H304=0,"",'Ark1'!S6363)</f>
        <v>22</v>
      </c>
      <c r="J304" s="321"/>
      <c r="K304" s="152">
        <f>IF(G304=0,"",100*H304/Måned!$G29)</f>
        <v>1.0223048327137547</v>
      </c>
      <c r="L304" s="321"/>
      <c r="M304" s="152">
        <f>+IF(H304=0,"",'Ark1'!AA6363)</f>
        <v>1.0223048327137547</v>
      </c>
      <c r="N304" s="152">
        <f>+IF(I304=0,"",'Ark1'!AB6363)</f>
        <v>1.1918965691857479</v>
      </c>
      <c r="O304" s="119">
        <f>IF(H304=0,"",'Ark1'!U6363)</f>
        <v>60.363636363636367</v>
      </c>
      <c r="P304" s="152">
        <f>IF(H304=0,"",'Ark1'!W6363)</f>
        <v>97.572727272727334</v>
      </c>
      <c r="Q304" s="321"/>
      <c r="R304" s="152">
        <f>IF(H304=0,"",'Ark1'!X6363)</f>
        <v>11.301978178345429</v>
      </c>
      <c r="S304" s="152">
        <f>IF(H304=0,"",'Ark1'!Y6363)</f>
        <v>2.931730090290289</v>
      </c>
      <c r="T304" s="152">
        <f>IF(H304=0,"",'Ark1'!Z6363)</f>
        <v>-43.264881925054446</v>
      </c>
      <c r="U304" s="321"/>
      <c r="V304" s="97">
        <f t="shared" si="33"/>
        <v>5.5</v>
      </c>
      <c r="W304" s="309">
        <f>IF(H304=0,"",'Ark1'!T6363)</f>
        <v>15.772727272727275</v>
      </c>
      <c r="X304" s="152">
        <f>IF(H304=0,"",'Ark1'!V6363)</f>
        <v>105.71259726189299</v>
      </c>
      <c r="Y304" s="321"/>
      <c r="Z304" s="11"/>
      <c r="AC304" s="1"/>
      <c r="AD304" s="1"/>
      <c r="AE304" s="1"/>
      <c r="AF304" s="1"/>
      <c r="AG304" s="1"/>
      <c r="AH304" s="1"/>
      <c r="AI304" s="1"/>
      <c r="AJ304" s="11"/>
      <c r="AK304"/>
      <c r="AL304"/>
      <c r="AM304"/>
      <c r="AN304"/>
      <c r="AO304"/>
      <c r="AP304"/>
      <c r="AQ304"/>
      <c r="AR304"/>
      <c r="AS304"/>
      <c r="AT304"/>
    </row>
    <row r="305" spans="1:46" s="125" customFormat="1" x14ac:dyDescent="0.5">
      <c r="A305" s="321"/>
      <c r="B305" s="2">
        <f>+'Ark1'!C6364</f>
        <v>2021</v>
      </c>
      <c r="C305" s="2">
        <f>+'Ark1'!J6364</f>
        <v>117</v>
      </c>
      <c r="D305" s="2" t="s">
        <v>41</v>
      </c>
      <c r="E305" s="2">
        <f>+'Ark1'!D6364</f>
        <v>8</v>
      </c>
      <c r="F305" s="2" t="s">
        <v>520</v>
      </c>
      <c r="G305" s="20">
        <f>+'Ark1'!Q6364</f>
        <v>6</v>
      </c>
      <c r="H305" s="359">
        <f>+'Ark1'!R6364</f>
        <v>270</v>
      </c>
      <c r="I305" s="359">
        <f>IF(H305=0,"",'Ark1'!S6364)</f>
        <v>269</v>
      </c>
      <c r="J305" s="321"/>
      <c r="K305" s="152">
        <f>IF(G305=0,"",100*H305/Måned!$G30)</f>
        <v>13.698630136986301</v>
      </c>
      <c r="L305" s="321"/>
      <c r="M305" s="152">
        <f>+IF(H305=0,"",'Ark1'!AA6364)</f>
        <v>13.698630136986299</v>
      </c>
      <c r="N305" s="152">
        <f>+IF(I305=0,"",'Ark1'!AB6364)</f>
        <v>13.351017499454002</v>
      </c>
      <c r="O305" s="119">
        <f>IF(H305=0,"",'Ark1'!U6364)</f>
        <v>61.624535315985113</v>
      </c>
      <c r="P305" s="152">
        <f>IF(H305=0,"",'Ark1'!W6364)</f>
        <v>82.105576208178476</v>
      </c>
      <c r="Q305" s="321"/>
      <c r="R305" s="152">
        <f>IF(H305=0,"",'Ark1'!X6364)</f>
        <v>10.976094611507737</v>
      </c>
      <c r="S305" s="152">
        <f>IF(H305=0,"",'Ark1'!Y6364)</f>
        <v>2.0595936247985152</v>
      </c>
      <c r="T305" s="152">
        <f>IF(H305=0,"",'Ark1'!Z6364)</f>
        <v>-26.260686129688043</v>
      </c>
      <c r="U305" s="321"/>
      <c r="V305" s="97">
        <f t="shared" si="33"/>
        <v>44.833333333333336</v>
      </c>
      <c r="W305" s="309">
        <f>IF(H305=0,"",'Ark1'!T6364)</f>
        <v>16.492592592592597</v>
      </c>
      <c r="X305" s="152">
        <f>IF(H305=0,"",'Ark1'!V6364)</f>
        <v>89.108571934897995</v>
      </c>
      <c r="Y305" s="321"/>
      <c r="Z305" s="11"/>
      <c r="AC305" s="1"/>
      <c r="AD305" s="1"/>
      <c r="AE305" s="1"/>
      <c r="AF305" s="1"/>
      <c r="AG305" s="1"/>
      <c r="AH305" s="1"/>
      <c r="AI305" s="1"/>
      <c r="AJ305" s="11"/>
      <c r="AK305"/>
      <c r="AL305"/>
      <c r="AM305"/>
      <c r="AN305"/>
      <c r="AO305"/>
      <c r="AP305"/>
      <c r="AQ305"/>
      <c r="AR305"/>
      <c r="AS305"/>
      <c r="AT305"/>
    </row>
    <row r="306" spans="1:46" s="125" customFormat="1" x14ac:dyDescent="0.5">
      <c r="A306" s="321"/>
      <c r="B306" s="2">
        <f>+'Ark1'!C6365</f>
        <v>2021</v>
      </c>
      <c r="C306" s="2">
        <f>+'Ark1'!J6365</f>
        <v>117</v>
      </c>
      <c r="D306" s="2" t="s">
        <v>41</v>
      </c>
      <c r="E306" s="2">
        <f>+'Ark1'!D6365</f>
        <v>9</v>
      </c>
      <c r="F306" s="2" t="s">
        <v>521</v>
      </c>
      <c r="G306" s="20">
        <f>+'Ark1'!Q6365</f>
        <v>8</v>
      </c>
      <c r="H306" s="359">
        <f>+'Ark1'!R6365</f>
        <v>130</v>
      </c>
      <c r="I306" s="359">
        <f>IF(H306=0,"",'Ark1'!S6365)</f>
        <v>130</v>
      </c>
      <c r="J306" s="321"/>
      <c r="K306" s="152">
        <f>IF(G306=0,"",100*H306/Måned!$G31)</f>
        <v>6.5162907268170427</v>
      </c>
      <c r="L306" s="321"/>
      <c r="M306" s="152">
        <f>+IF(H306=0,"",'Ark1'!AA6365)</f>
        <v>6.5162907268170418</v>
      </c>
      <c r="N306" s="152">
        <f>+IF(I306=0,"",'Ark1'!AB6365)</f>
        <v>6.4626054071618917</v>
      </c>
      <c r="O306" s="119">
        <f>IF(H306=0,"",'Ark1'!U6365)</f>
        <v>61.7846153846154</v>
      </c>
      <c r="P306" s="152">
        <f>IF(H306=0,"",'Ark1'!W6365)</f>
        <v>83.162307692307706</v>
      </c>
      <c r="Q306" s="321"/>
      <c r="R306" s="152">
        <f>IF(H306=0,"",'Ark1'!X6365)</f>
        <v>11.289200185504956</v>
      </c>
      <c r="S306" s="152">
        <f>IF(H306=0,"",'Ark1'!Y6365)</f>
        <v>2.2187474477024578</v>
      </c>
      <c r="T306" s="152">
        <f>IF(H306=0,"",'Ark1'!Z6365)</f>
        <v>-65.688195035082813</v>
      </c>
      <c r="U306" s="321"/>
      <c r="V306" s="97">
        <f t="shared" si="33"/>
        <v>16.25</v>
      </c>
      <c r="W306" s="309">
        <f>IF(H306=0,"",'Ark1'!T6365)</f>
        <v>16.561538461538458</v>
      </c>
      <c r="X306" s="152">
        <f>IF(H306=0,"",'Ark1'!V6365)</f>
        <v>90.10000833402782</v>
      </c>
      <c r="Y306" s="321"/>
      <c r="Z306" s="11"/>
      <c r="AC306" s="1"/>
      <c r="AD306" s="1"/>
      <c r="AE306" s="1"/>
      <c r="AF306" s="1"/>
      <c r="AG306" s="1"/>
      <c r="AH306" s="1"/>
      <c r="AI306" s="1"/>
      <c r="AJ306" s="11"/>
      <c r="AK306"/>
      <c r="AL306"/>
      <c r="AM306"/>
      <c r="AN306"/>
      <c r="AO306"/>
      <c r="AP306"/>
      <c r="AQ306"/>
      <c r="AR306"/>
      <c r="AS306"/>
      <c r="AT306"/>
    </row>
    <row r="307" spans="1:46" s="125" customFormat="1" x14ac:dyDescent="0.5">
      <c r="A307" s="321"/>
      <c r="B307" s="2">
        <f>+'Ark1'!C6366</f>
        <v>2021</v>
      </c>
      <c r="C307" s="2">
        <f>+'Ark1'!J6366</f>
        <v>117</v>
      </c>
      <c r="D307" s="2" t="s">
        <v>41</v>
      </c>
      <c r="E307" s="2">
        <f>+'Ark1'!D6366</f>
        <v>10</v>
      </c>
      <c r="F307" s="2" t="s">
        <v>522</v>
      </c>
      <c r="G307" s="20">
        <f>+'Ark1'!Q6366</f>
        <v>9</v>
      </c>
      <c r="H307" s="359">
        <f>+'Ark1'!R6366</f>
        <v>137</v>
      </c>
      <c r="I307" s="359">
        <f>IF(H307=0,"",'Ark1'!S6366)</f>
        <v>137</v>
      </c>
      <c r="J307" s="321"/>
      <c r="K307" s="152">
        <f>IF(G307=0,"",100*H307/Måned!$G32)</f>
        <v>6.4349459840300609</v>
      </c>
      <c r="L307" s="321"/>
      <c r="M307" s="152">
        <f>+IF(H307=0,"",'Ark1'!AA6366)</f>
        <v>6.4349459840300609</v>
      </c>
      <c r="N307" s="152">
        <f>+IF(I307=0,"",'Ark1'!AB6366)</f>
        <v>6.5023322660445055</v>
      </c>
      <c r="O307" s="119">
        <f>IF(H307=0,"",'Ark1'!U6366)</f>
        <v>60.467153284671511</v>
      </c>
      <c r="P307" s="152">
        <f>IF(H307=0,"",'Ark1'!W6366)</f>
        <v>87.223357664233589</v>
      </c>
      <c r="Q307" s="321"/>
      <c r="R307" s="152">
        <f>IF(H307=0,"",'Ark1'!X6366)</f>
        <v>15.591838885166403</v>
      </c>
      <c r="S307" s="152">
        <f>IF(H307=0,"",'Ark1'!Y6366)</f>
        <v>2.5943540464072541</v>
      </c>
      <c r="T307" s="152">
        <f>IF(H307=0,"",'Ark1'!Z6366)</f>
        <v>-66.579925690543433</v>
      </c>
      <c r="U307" s="321"/>
      <c r="V307" s="97">
        <f t="shared" si="33"/>
        <v>15.222222222222221</v>
      </c>
      <c r="W307" s="309">
        <f>IF(H307=0,"",'Ark1'!T6366)</f>
        <v>15.970802919708028</v>
      </c>
      <c r="X307" s="152">
        <f>IF(H307=0,"",'Ark1'!V6366)</f>
        <v>94.499845790068974</v>
      </c>
      <c r="Y307" s="321"/>
      <c r="Z307" s="11"/>
      <c r="AC307" s="1"/>
      <c r="AD307" s="1"/>
      <c r="AE307" s="1"/>
      <c r="AF307" s="1"/>
      <c r="AG307" s="1"/>
      <c r="AH307" s="1"/>
      <c r="AI307" s="1"/>
      <c r="AJ307" s="11"/>
      <c r="AK307"/>
      <c r="AL307"/>
      <c r="AM307"/>
      <c r="AN307"/>
      <c r="AO307"/>
      <c r="AP307"/>
      <c r="AQ307"/>
      <c r="AR307"/>
      <c r="AS307"/>
      <c r="AT307"/>
    </row>
    <row r="308" spans="1:46" s="125" customFormat="1" x14ac:dyDescent="0.5">
      <c r="A308" s="321"/>
      <c r="B308" s="2">
        <f>+'Ark1'!C6367</f>
        <v>2021</v>
      </c>
      <c r="C308" s="2">
        <f>+'Ark1'!J6367</f>
        <v>117</v>
      </c>
      <c r="D308" s="2" t="s">
        <v>41</v>
      </c>
      <c r="E308" s="2">
        <f>+'Ark1'!D6367</f>
        <v>11</v>
      </c>
      <c r="F308" s="2" t="s">
        <v>523</v>
      </c>
      <c r="G308" s="20">
        <f>+'Ark1'!Q6367</f>
        <v>9</v>
      </c>
      <c r="H308" s="359">
        <f>+'Ark1'!R6367</f>
        <v>195</v>
      </c>
      <c r="I308" s="359">
        <f>IF(H308=0,"",'Ark1'!S6367)</f>
        <v>195</v>
      </c>
      <c r="J308" s="321"/>
      <c r="K308" s="152">
        <f>IF(G308=0,"",100*H308/Måned!$G33)</f>
        <v>6.8661971830985919</v>
      </c>
      <c r="L308" s="321"/>
      <c r="M308" s="152">
        <f>+IF(H308=0,"",'Ark1'!AA6367)</f>
        <v>6.8661971830985919</v>
      </c>
      <c r="N308" s="152">
        <f>+IF(I308=0,"",'Ark1'!AB6367)</f>
        <v>6.9306769229062644</v>
      </c>
      <c r="O308" s="119">
        <f>IF(H308=0,"",'Ark1'!U6367)</f>
        <v>60.39487179487179</v>
      </c>
      <c r="P308" s="152">
        <f>IF(H308=0,"",'Ark1'!W6367)</f>
        <v>85.86974358974355</v>
      </c>
      <c r="Q308" s="321"/>
      <c r="R308" s="152">
        <f>IF(H308=0,"",'Ark1'!X6367)</f>
        <v>10.45661402449832</v>
      </c>
      <c r="S308" s="152">
        <f>IF(H308=0,"",'Ark1'!Y6367)</f>
        <v>2.3474971634234296</v>
      </c>
      <c r="T308" s="152">
        <f>IF(H308=0,"",'Ark1'!Z6367)</f>
        <v>-56.569331725141552</v>
      </c>
      <c r="U308" s="321"/>
      <c r="V308" s="97">
        <f t="shared" si="33"/>
        <v>21.666666666666668</v>
      </c>
      <c r="W308" s="309">
        <f>IF(H308=0,"",'Ark1'!T6367)</f>
        <v>15.984615384615379</v>
      </c>
      <c r="X308" s="152">
        <f>IF(H308=0,"",'Ark1'!V6367)</f>
        <v>93.033308331249842</v>
      </c>
      <c r="Y308" s="321"/>
      <c r="Z308" s="11"/>
      <c r="AC308" s="1"/>
      <c r="AD308" s="1"/>
      <c r="AE308" s="1"/>
      <c r="AF308" s="1"/>
      <c r="AG308" s="1"/>
      <c r="AH308" s="1"/>
      <c r="AI308" s="1"/>
      <c r="AJ308" s="11"/>
      <c r="AK308"/>
      <c r="AL308"/>
      <c r="AM308"/>
      <c r="AN308"/>
      <c r="AO308"/>
      <c r="AP308"/>
      <c r="AQ308"/>
      <c r="AR308"/>
      <c r="AS308"/>
      <c r="AT308"/>
    </row>
    <row r="309" spans="1:46" s="125" customFormat="1" x14ac:dyDescent="0.5">
      <c r="A309" s="321"/>
      <c r="B309" s="2">
        <f>+'Ark1'!C6368</f>
        <v>2021</v>
      </c>
      <c r="C309" s="2">
        <f>+'Ark1'!J6368</f>
        <v>117</v>
      </c>
      <c r="D309" s="2" t="s">
        <v>41</v>
      </c>
      <c r="E309" s="2">
        <f>+'Ark1'!D6368</f>
        <v>12</v>
      </c>
      <c r="F309" s="2" t="s">
        <v>524</v>
      </c>
      <c r="G309" s="20">
        <f>+'Ark1'!Q6368</f>
        <v>9</v>
      </c>
      <c r="H309" s="359">
        <f>+'Ark1'!R6368</f>
        <v>88</v>
      </c>
      <c r="I309" s="359">
        <f>IF(H309=0,"",'Ark1'!S6368)</f>
        <v>88</v>
      </c>
      <c r="J309" s="321"/>
      <c r="K309" s="152">
        <f>IF(G309=0,"",100*H309/Måned!$G34)</f>
        <v>4.8192771084337354</v>
      </c>
      <c r="L309" s="321"/>
      <c r="M309" s="152">
        <f>+IF(H309=0,"",'Ark1'!AA6368)</f>
        <v>4.8192771084337345</v>
      </c>
      <c r="N309" s="152">
        <f>+IF(I309=0,"",'Ark1'!AB6368)</f>
        <v>5.1515775652160318</v>
      </c>
      <c r="O309" s="119">
        <f>IF(H309=0,"",'Ark1'!U6368)</f>
        <v>60.545454545454554</v>
      </c>
      <c r="P309" s="152">
        <f>IF(H309=0,"",'Ark1'!W6368)</f>
        <v>88.507954545454524</v>
      </c>
      <c r="Q309" s="321"/>
      <c r="R309" s="152">
        <f>IF(H309=0,"",'Ark1'!X6368)</f>
        <v>14.217045000399697</v>
      </c>
      <c r="S309" s="152">
        <f>IF(H309=0,"",'Ark1'!Y6368)</f>
        <v>2.3056703369040594</v>
      </c>
      <c r="T309" s="152">
        <f>IF(H309=0,"",'Ark1'!Z6368)</f>
        <v>-23.777164802218039</v>
      </c>
      <c r="U309" s="321"/>
      <c r="V309" s="97">
        <f t="shared" si="33"/>
        <v>9.7777777777777786</v>
      </c>
      <c r="W309" s="309">
        <f>IF(H309=0,"",'Ark1'!T6368)</f>
        <v>16.147727272727277</v>
      </c>
      <c r="X309" s="152">
        <f>IF(H309=0,"",'Ark1'!V6368)</f>
        <v>95.891608391608386</v>
      </c>
      <c r="Y309" s="321"/>
      <c r="Z309" s="11"/>
      <c r="AC309" s="1"/>
      <c r="AD309" s="1"/>
      <c r="AE309" s="1"/>
      <c r="AF309" s="1"/>
      <c r="AG309" s="1"/>
      <c r="AH309" s="1"/>
      <c r="AI309" s="1"/>
      <c r="AJ309" s="11"/>
      <c r="AK309"/>
      <c r="AL309"/>
      <c r="AM309"/>
      <c r="AN309"/>
      <c r="AO309"/>
      <c r="AP309"/>
      <c r="AQ309"/>
      <c r="AR309"/>
      <c r="AS309"/>
      <c r="AT309"/>
    </row>
    <row r="310" spans="1:46" s="125" customFormat="1" x14ac:dyDescent="0.5">
      <c r="A310" s="321"/>
      <c r="B310" s="321"/>
      <c r="C310" s="321"/>
      <c r="D310" s="321"/>
      <c r="E310" s="321"/>
      <c r="F310" s="321"/>
      <c r="G310" s="321"/>
      <c r="H310" s="360"/>
      <c r="I310" s="360"/>
      <c r="J310" s="321"/>
      <c r="K310" s="321"/>
      <c r="L310" s="321"/>
      <c r="M310" s="321"/>
      <c r="N310" s="321"/>
      <c r="O310" s="321"/>
      <c r="P310" s="321"/>
      <c r="Q310" s="321"/>
      <c r="R310" s="321"/>
      <c r="S310" s="321"/>
      <c r="T310" s="321"/>
      <c r="U310" s="321"/>
      <c r="V310" s="321"/>
      <c r="W310" s="321"/>
      <c r="X310" s="321"/>
      <c r="Y310" s="321"/>
      <c r="Z310" s="11"/>
      <c r="AC310" s="1"/>
      <c r="AD310" s="1"/>
      <c r="AE310" s="1"/>
      <c r="AF310" s="1"/>
      <c r="AG310" s="1"/>
      <c r="AH310" s="1"/>
      <c r="AI310" s="1"/>
      <c r="AJ310" s="11"/>
      <c r="AK310"/>
      <c r="AL310"/>
      <c r="AM310"/>
      <c r="AN310"/>
      <c r="AO310"/>
      <c r="AP310"/>
      <c r="AQ310"/>
      <c r="AR310"/>
      <c r="AS310"/>
      <c r="AT310"/>
    </row>
    <row r="311" spans="1:46" s="125" customFormat="1" x14ac:dyDescent="0.5">
      <c r="A311" s="321"/>
      <c r="B311" s="2">
        <f>+'Ark1'!C6369</f>
        <v>2021</v>
      </c>
      <c r="C311" s="2">
        <f>+'Ark1'!J6369</f>
        <v>121</v>
      </c>
      <c r="D311" s="2" t="s">
        <v>282</v>
      </c>
      <c r="E311" s="2">
        <f>+'Ark1'!D6369</f>
        <v>1</v>
      </c>
      <c r="F311" s="2" t="s">
        <v>514</v>
      </c>
      <c r="G311" s="20">
        <f>+'Ark1'!Q6369</f>
        <v>18</v>
      </c>
      <c r="H311" s="359">
        <f>+'Ark1'!R6369</f>
        <v>419</v>
      </c>
      <c r="I311" s="359">
        <f>IF(H311=0,"",'Ark1'!S6369)</f>
        <v>419</v>
      </c>
      <c r="J311" s="321"/>
      <c r="K311" s="152">
        <f>IF(G311=0,"",100*H311/Måned!$G23)</f>
        <v>15.530022238695329</v>
      </c>
      <c r="L311" s="321"/>
      <c r="M311" s="152">
        <f>+IF(H311=0,"",'Ark1'!AA6369)</f>
        <v>15.530022238695324</v>
      </c>
      <c r="N311" s="152">
        <f>+IF(I311=0,"",'Ark1'!AB6369)</f>
        <v>14.899425516661536</v>
      </c>
      <c r="O311" s="119">
        <f>IF(H311=0,"",'Ark1'!U6369)</f>
        <v>60.546539379474943</v>
      </c>
      <c r="P311" s="152">
        <f>IF(H311=0,"",'Ark1'!W6369)</f>
        <v>83.55329355608589</v>
      </c>
      <c r="Q311" s="321"/>
      <c r="R311" s="152">
        <f>IF(H311=0,"",'Ark1'!X6369)</f>
        <v>11.579196848386671</v>
      </c>
      <c r="S311" s="152">
        <f>IF(H311=0,"",'Ark1'!Y6369)</f>
        <v>2.9554538728444602</v>
      </c>
      <c r="T311" s="152">
        <f>IF(H311=0,"",'Ark1'!Z6369)</f>
        <v>-35.26271052098047</v>
      </c>
      <c r="U311" s="321"/>
      <c r="V311" s="97">
        <f t="shared" si="33"/>
        <v>23.277777777777779</v>
      </c>
      <c r="W311" s="309">
        <f>IF(H311=0,"",'Ark1'!T6369)</f>
        <v>15.933174224343675</v>
      </c>
      <c r="X311" s="152">
        <f>IF(H311=0,"",'Ark1'!V6369)</f>
        <v>90.523611653397438</v>
      </c>
      <c r="Y311" s="321"/>
      <c r="Z311" s="11"/>
      <c r="AC311" s="1"/>
      <c r="AD311" s="1"/>
      <c r="AE311" s="1"/>
      <c r="AF311" s="1"/>
      <c r="AG311" s="1"/>
      <c r="AH311" s="1"/>
      <c r="AI311" s="1"/>
      <c r="AJ311" s="11"/>
      <c r="AK311"/>
      <c r="AL311"/>
      <c r="AM311"/>
      <c r="AN311"/>
      <c r="AO311"/>
      <c r="AP311"/>
      <c r="AQ311"/>
      <c r="AR311"/>
      <c r="AS311"/>
      <c r="AT311"/>
    </row>
    <row r="312" spans="1:46" s="125" customFormat="1" x14ac:dyDescent="0.5">
      <c r="A312" s="321"/>
      <c r="B312" s="2">
        <f>+'Ark1'!C6370</f>
        <v>2021</v>
      </c>
      <c r="C312" s="2">
        <f>+'Ark1'!J6370</f>
        <v>121</v>
      </c>
      <c r="D312" s="2" t="s">
        <v>282</v>
      </c>
      <c r="E312" s="2">
        <f>+'Ark1'!D6370</f>
        <v>2</v>
      </c>
      <c r="F312" s="2" t="s">
        <v>515</v>
      </c>
      <c r="G312" s="20">
        <f>+'Ark1'!Q6370</f>
        <v>14</v>
      </c>
      <c r="H312" s="359">
        <f>+'Ark1'!R6370</f>
        <v>414</v>
      </c>
      <c r="I312" s="359">
        <f>IF(H312=0,"",'Ark1'!S6370)</f>
        <v>414</v>
      </c>
      <c r="J312" s="321"/>
      <c r="K312" s="152">
        <f>IF(G312=0,"",100*H312/Måned!$G24)</f>
        <v>22.210300429184549</v>
      </c>
      <c r="L312" s="321"/>
      <c r="M312" s="152">
        <f>+IF(H312=0,"",'Ark1'!AA6370)</f>
        <v>22.210300429184553</v>
      </c>
      <c r="N312" s="152">
        <f>+IF(I312=0,"",'Ark1'!AB6370)</f>
        <v>22.456506280871924</v>
      </c>
      <c r="O312" s="119">
        <f>IF(H312=0,"",'Ark1'!U6370)</f>
        <v>61.157004830917892</v>
      </c>
      <c r="P312" s="152">
        <f>IF(H312=0,"",'Ark1'!W6370)</f>
        <v>86.671884057971056</v>
      </c>
      <c r="Q312" s="321"/>
      <c r="R312" s="152">
        <f>IF(H312=0,"",'Ark1'!X6370)</f>
        <v>10.126340709282164</v>
      </c>
      <c r="S312" s="152">
        <f>IF(H312=0,"",'Ark1'!Y6370)</f>
        <v>2.2494200465609646</v>
      </c>
      <c r="T312" s="152">
        <f>IF(H312=0,"",'Ark1'!Z6370)</f>
        <v>-12.539983914911796</v>
      </c>
      <c r="U312" s="321"/>
      <c r="V312" s="97">
        <f t="shared" ref="V312:V322" si="34">+(IF(H312=0,"",I312/G312))</f>
        <v>29.571428571428573</v>
      </c>
      <c r="W312" s="309">
        <f>IF(H312=0,"",'Ark1'!T6370)</f>
        <v>16.333333333333332</v>
      </c>
      <c r="X312" s="152">
        <f>IF(H312=0,"",'Ark1'!V6370)</f>
        <v>93.902366259990245</v>
      </c>
      <c r="Y312" s="321"/>
      <c r="Z312" s="11"/>
      <c r="AC312" s="1"/>
      <c r="AD312" s="1"/>
      <c r="AE312" s="1"/>
      <c r="AF312" s="1"/>
      <c r="AG312" s="1"/>
      <c r="AH312" s="1"/>
      <c r="AI312" s="1"/>
      <c r="AJ312" s="11"/>
      <c r="AK312"/>
      <c r="AL312"/>
      <c r="AM312"/>
      <c r="AN312"/>
      <c r="AO312"/>
      <c r="AP312"/>
      <c r="AQ312"/>
      <c r="AR312"/>
      <c r="AS312"/>
      <c r="AT312"/>
    </row>
    <row r="313" spans="1:46" s="125" customFormat="1" x14ac:dyDescent="0.5">
      <c r="A313" s="321"/>
      <c r="B313" s="2">
        <f>+'Ark1'!C6371</f>
        <v>2021</v>
      </c>
      <c r="C313" s="2">
        <f>+'Ark1'!J6371</f>
        <v>121</v>
      </c>
      <c r="D313" s="2" t="s">
        <v>282</v>
      </c>
      <c r="E313" s="2">
        <f>+'Ark1'!D6371</f>
        <v>3</v>
      </c>
      <c r="F313" s="2" t="s">
        <v>516</v>
      </c>
      <c r="G313" s="20">
        <f>+'Ark1'!Q6371</f>
        <v>14</v>
      </c>
      <c r="H313" s="359">
        <f>+'Ark1'!R6371</f>
        <v>465</v>
      </c>
      <c r="I313" s="359">
        <f>IF(H313=0,"",'Ark1'!S6371)</f>
        <v>465</v>
      </c>
      <c r="J313" s="321"/>
      <c r="K313" s="152">
        <f>IF(G313=0,"",100*H313/Måned!$G25)</f>
        <v>20.584329349269588</v>
      </c>
      <c r="L313" s="321"/>
      <c r="M313" s="152">
        <f>+IF(H313=0,"",'Ark1'!AA6371)</f>
        <v>20.584329349269595</v>
      </c>
      <c r="N313" s="152">
        <f>+IF(I313=0,"",'Ark1'!AB6371)</f>
        <v>19.821635240791903</v>
      </c>
      <c r="O313" s="119">
        <f>IF(H313=0,"",'Ark1'!U6371)</f>
        <v>61.948387096774191</v>
      </c>
      <c r="P313" s="152">
        <f>IF(H313=0,"",'Ark1'!W6371)</f>
        <v>81.987483870967708</v>
      </c>
      <c r="Q313" s="321"/>
      <c r="R313" s="152">
        <f>IF(H313=0,"",'Ark1'!X6371)</f>
        <v>9.4216652360203739</v>
      </c>
      <c r="S313" s="152">
        <f>IF(H313=0,"",'Ark1'!Y6371)</f>
        <v>2.3567616246733158</v>
      </c>
      <c r="T313" s="152">
        <f>IF(H313=0,"",'Ark1'!Z6371)</f>
        <v>-24.07123286869782</v>
      </c>
      <c r="U313" s="321"/>
      <c r="V313" s="97">
        <f t="shared" si="34"/>
        <v>33.214285714285715</v>
      </c>
      <c r="W313" s="309">
        <f>IF(H313=0,"",'Ark1'!T6371)</f>
        <v>16.522580645161288</v>
      </c>
      <c r="X313" s="152">
        <f>IF(H313=0,"",'Ark1'!V6371)</f>
        <v>88.827176458253135</v>
      </c>
      <c r="Y313" s="321"/>
      <c r="Z313" s="11"/>
      <c r="AC313" s="1"/>
      <c r="AD313" s="1"/>
      <c r="AE313" s="1"/>
      <c r="AF313" s="1"/>
      <c r="AG313" s="1"/>
      <c r="AH313" s="1"/>
      <c r="AI313" s="1"/>
      <c r="AJ313" s="11"/>
      <c r="AK313"/>
      <c r="AL313"/>
      <c r="AM313"/>
      <c r="AN313"/>
      <c r="AO313"/>
      <c r="AP313"/>
      <c r="AQ313"/>
      <c r="AR313"/>
      <c r="AS313"/>
      <c r="AT313"/>
    </row>
    <row r="314" spans="1:46" s="125" customFormat="1" x14ac:dyDescent="0.5">
      <c r="A314" s="321"/>
      <c r="B314" s="2">
        <f>+'Ark1'!C6372</f>
        <v>2021</v>
      </c>
      <c r="C314" s="2">
        <f>+'Ark1'!J6372</f>
        <v>121</v>
      </c>
      <c r="D314" s="2" t="s">
        <v>282</v>
      </c>
      <c r="E314" s="2">
        <f>+'Ark1'!D6372</f>
        <v>4</v>
      </c>
      <c r="F314" s="2" t="s">
        <v>517</v>
      </c>
      <c r="G314" s="20">
        <f>+'Ark1'!Q6372</f>
        <v>13</v>
      </c>
      <c r="H314" s="359">
        <f>+'Ark1'!R6372</f>
        <v>443</v>
      </c>
      <c r="I314" s="359">
        <f>IF(H314=0,"",'Ark1'!S6372)</f>
        <v>443</v>
      </c>
      <c r="J314" s="321"/>
      <c r="K314" s="152">
        <f>IF(G314=0,"",100*H314/Måned!$G26)</f>
        <v>21.705046545810877</v>
      </c>
      <c r="L314" s="321"/>
      <c r="M314" s="152">
        <f>+IF(H314=0,"",'Ark1'!AA6372)</f>
        <v>21.70504654581088</v>
      </c>
      <c r="N314" s="152">
        <f>+IF(I314=0,"",'Ark1'!AB6372)</f>
        <v>21.066798066680683</v>
      </c>
      <c r="O314" s="119">
        <f>IF(H314=0,"",'Ark1'!U6372)</f>
        <v>60.772009029345362</v>
      </c>
      <c r="P314" s="152">
        <f>IF(H314=0,"",'Ark1'!W6372)</f>
        <v>82.03270880361174</v>
      </c>
      <c r="Q314" s="321"/>
      <c r="R314" s="152">
        <f>IF(H314=0,"",'Ark1'!X6372)</f>
        <v>10.311887412484406</v>
      </c>
      <c r="S314" s="152">
        <f>IF(H314=0,"",'Ark1'!Y6372)</f>
        <v>2.4001377462182312</v>
      </c>
      <c r="T314" s="152">
        <f>IF(H314=0,"",'Ark1'!Z6372)</f>
        <v>-24.748175836513752</v>
      </c>
      <c r="U314" s="321"/>
      <c r="V314" s="97">
        <f t="shared" si="34"/>
        <v>34.07692307692308</v>
      </c>
      <c r="W314" s="309">
        <f>IF(H314=0,"",'Ark1'!T6372)</f>
        <v>16.173814898419863</v>
      </c>
      <c r="X314" s="152">
        <f>IF(H314=0,"",'Ark1'!V6372)</f>
        <v>88.876174218430947</v>
      </c>
      <c r="Y314" s="321"/>
      <c r="Z314" s="11"/>
      <c r="AC314" s="1"/>
      <c r="AD314" s="1"/>
      <c r="AE314" s="1"/>
      <c r="AF314" s="1"/>
      <c r="AG314" s="1"/>
      <c r="AH314" s="1"/>
      <c r="AI314" s="1"/>
      <c r="AJ314" s="11"/>
      <c r="AK314"/>
      <c r="AL314"/>
      <c r="AM314"/>
      <c r="AN314"/>
      <c r="AO314"/>
      <c r="AP314"/>
      <c r="AQ314"/>
      <c r="AR314"/>
      <c r="AS314"/>
      <c r="AT314"/>
    </row>
    <row r="315" spans="1:46" x14ac:dyDescent="0.5">
      <c r="A315" s="321"/>
      <c r="B315" s="2">
        <f>+'Ark1'!C6373</f>
        <v>2021</v>
      </c>
      <c r="C315" s="2">
        <f>+'Ark1'!J6373</f>
        <v>121</v>
      </c>
      <c r="D315" s="2" t="s">
        <v>282</v>
      </c>
      <c r="E315" s="2">
        <f>+'Ark1'!D6373</f>
        <v>5</v>
      </c>
      <c r="F315" s="2" t="s">
        <v>385</v>
      </c>
      <c r="G315" s="20">
        <f>+'Ark1'!Q6373</f>
        <v>10</v>
      </c>
      <c r="H315" s="359">
        <f>+'Ark1'!R6373</f>
        <v>577</v>
      </c>
      <c r="I315" s="359">
        <f>IF(H315=0,"",'Ark1'!S6373)</f>
        <v>577</v>
      </c>
      <c r="J315" s="321"/>
      <c r="K315" s="152">
        <f>IF(G315=0,"",100*H315/Måned!$G27)</f>
        <v>28.437654016757023</v>
      </c>
      <c r="L315" s="321"/>
      <c r="M315" s="152">
        <f>+IF(H315=0,"",'Ark1'!AA6373)</f>
        <v>28.437654016757008</v>
      </c>
      <c r="N315" s="152">
        <f>+IF(I315=0,"",'Ark1'!AB6373)</f>
        <v>28.50648944688114</v>
      </c>
      <c r="O315" s="119">
        <f>IF(H315=0,"",'Ark1'!U6373)</f>
        <v>60.407279029462721</v>
      </c>
      <c r="P315" s="152">
        <f>IF(H315=0,"",'Ark1'!W6373)</f>
        <v>85.267608318890822</v>
      </c>
      <c r="Q315" s="321"/>
      <c r="R315" s="152">
        <f>IF(H315=0,"",'Ark1'!X6373)</f>
        <v>8.4250816327812288</v>
      </c>
      <c r="S315" s="152">
        <f>IF(H315=0,"",'Ark1'!Y6373)</f>
        <v>2.6484649188681524</v>
      </c>
      <c r="T315" s="152">
        <f>IF(H315=0,"",'Ark1'!Z6373)</f>
        <v>-13.54384722975942</v>
      </c>
      <c r="U315" s="321"/>
      <c r="V315" s="97">
        <f t="shared" si="34"/>
        <v>57.7</v>
      </c>
      <c r="W315" s="309">
        <f>IF(H315=0,"",'Ark1'!T6373)</f>
        <v>15.986135181975738</v>
      </c>
      <c r="X315" s="152">
        <f>IF(H315=0,"",'Ark1'!V6373)</f>
        <v>92.380940757194821</v>
      </c>
      <c r="Y315" s="321"/>
      <c r="Z315" s="318"/>
      <c r="AB315" s="152"/>
      <c r="AC315" s="317"/>
      <c r="AK315" s="319"/>
      <c r="AL315" s="309"/>
      <c r="AM315" s="309"/>
    </row>
    <row r="316" spans="1:46" s="125" customFormat="1" x14ac:dyDescent="0.5">
      <c r="A316" s="321"/>
      <c r="B316" s="2">
        <f>+'Ark1'!C6374</f>
        <v>2021</v>
      </c>
      <c r="C316" s="2">
        <f>+'Ark1'!J6374</f>
        <v>121</v>
      </c>
      <c r="D316" s="2" t="s">
        <v>282</v>
      </c>
      <c r="E316" s="2">
        <f>+'Ark1'!D6374</f>
        <v>6</v>
      </c>
      <c r="F316" s="2" t="s">
        <v>518</v>
      </c>
      <c r="G316" s="20">
        <f>+'Ark1'!Q6374</f>
        <v>13</v>
      </c>
      <c r="H316" s="359">
        <f>+'Ark1'!R6374</f>
        <v>515</v>
      </c>
      <c r="I316" s="359">
        <f>IF(H316=0,"",'Ark1'!S6374)</f>
        <v>512</v>
      </c>
      <c r="J316" s="321"/>
      <c r="K316" s="152">
        <f>IF(G316=0,"",100*H316/Måned!$G28)</f>
        <v>20.69935691318328</v>
      </c>
      <c r="L316" s="321"/>
      <c r="M316" s="152">
        <f>+IF(H316=0,"",'Ark1'!AA6374)</f>
        <v>20.69935691318328</v>
      </c>
      <c r="N316" s="152">
        <f>+IF(I316=0,"",'Ark1'!AB6374)</f>
        <v>20.117349806270056</v>
      </c>
      <c r="O316" s="119">
        <f>IF(H316=0,"",'Ark1'!U6374)</f>
        <v>61.013671875</v>
      </c>
      <c r="P316" s="152">
        <f>IF(H316=0,"",'Ark1'!W6374)</f>
        <v>82.270625000000081</v>
      </c>
      <c r="Q316" s="321"/>
      <c r="R316" s="152">
        <f>IF(H316=0,"",'Ark1'!X6374)</f>
        <v>10.843277709454968</v>
      </c>
      <c r="S316" s="152">
        <f>IF(H316=0,"",'Ark1'!Y6374)</f>
        <v>2.5734917825464261</v>
      </c>
      <c r="T316" s="152">
        <f>IF(H316=0,"",'Ark1'!Z6374)</f>
        <v>-35.358028295391847</v>
      </c>
      <c r="U316" s="321"/>
      <c r="V316" s="97">
        <f t="shared" si="34"/>
        <v>39.384615384615387</v>
      </c>
      <c r="W316" s="309">
        <f>IF(H316=0,"",'Ark1'!T6374)</f>
        <v>16.184466019417474</v>
      </c>
      <c r="X316" s="152">
        <f>IF(H316=0,"",'Ark1'!V6374)</f>
        <v>89.663969393282855</v>
      </c>
      <c r="Y316" s="321"/>
      <c r="Z316" s="11"/>
      <c r="AC316" s="1"/>
      <c r="AD316" s="1"/>
      <c r="AE316" s="1"/>
      <c r="AF316" s="1"/>
      <c r="AG316" s="1"/>
      <c r="AH316" s="1"/>
      <c r="AI316" s="1"/>
      <c r="AJ316" s="11"/>
      <c r="AK316"/>
      <c r="AL316"/>
      <c r="AM316"/>
      <c r="AN316"/>
      <c r="AO316"/>
      <c r="AP316"/>
      <c r="AQ316"/>
      <c r="AR316"/>
      <c r="AS316"/>
      <c r="AT316"/>
    </row>
    <row r="317" spans="1:46" s="125" customFormat="1" x14ac:dyDescent="0.5">
      <c r="A317" s="321"/>
      <c r="B317" s="2">
        <f>+'Ark1'!C6375</f>
        <v>2021</v>
      </c>
      <c r="C317" s="2">
        <f>+'Ark1'!J6375</f>
        <v>121</v>
      </c>
      <c r="D317" s="2" t="s">
        <v>282</v>
      </c>
      <c r="E317" s="2">
        <f>+'Ark1'!D6375</f>
        <v>7</v>
      </c>
      <c r="F317" s="2" t="s">
        <v>519</v>
      </c>
      <c r="G317" s="20">
        <f>+'Ark1'!Q6375</f>
        <v>15</v>
      </c>
      <c r="H317" s="359">
        <f>+'Ark1'!R6375</f>
        <v>480</v>
      </c>
      <c r="I317" s="359">
        <f>IF(H317=0,"",'Ark1'!S6375)</f>
        <v>478</v>
      </c>
      <c r="J317" s="321"/>
      <c r="K317" s="152">
        <f>IF(G317=0,"",100*H317/Måned!$G29)</f>
        <v>22.304832713754646</v>
      </c>
      <c r="L317" s="321"/>
      <c r="M317" s="152">
        <f>+IF(H317=0,"",'Ark1'!AA6375)</f>
        <v>22.304832713754642</v>
      </c>
      <c r="N317" s="152">
        <f>+IF(I317=0,"",'Ark1'!AB6375)</f>
        <v>22.348354953972123</v>
      </c>
      <c r="O317" s="119">
        <f>IF(H317=0,"",'Ark1'!U6375)</f>
        <v>61.100418410041812</v>
      </c>
      <c r="P317" s="152">
        <f>IF(H317=0,"",'Ark1'!W6375)</f>
        <v>84.203514644351557</v>
      </c>
      <c r="Q317" s="321"/>
      <c r="R317" s="152">
        <f>IF(H317=0,"",'Ark1'!X6375)</f>
        <v>9.4050852993615752</v>
      </c>
      <c r="S317" s="152">
        <f>IF(H317=0,"",'Ark1'!Y6375)</f>
        <v>2.5065520485745902</v>
      </c>
      <c r="T317" s="152">
        <f>IF(H317=0,"",'Ark1'!Z6375)</f>
        <v>-24.361102007715061</v>
      </c>
      <c r="U317" s="321"/>
      <c r="V317" s="97">
        <f t="shared" si="34"/>
        <v>31.866666666666667</v>
      </c>
      <c r="W317" s="309">
        <f>IF(H317=0,"",'Ark1'!T6375)</f>
        <v>16.183333333333337</v>
      </c>
      <c r="X317" s="152">
        <f>IF(H317=0,"",'Ark1'!V6375)</f>
        <v>91.495963227061111</v>
      </c>
      <c r="Y317" s="321"/>
      <c r="Z317" s="11"/>
      <c r="AC317" s="1"/>
      <c r="AD317" s="1"/>
      <c r="AE317" s="1"/>
      <c r="AF317" s="1"/>
      <c r="AG317" s="1"/>
      <c r="AH317" s="1"/>
      <c r="AI317" s="1"/>
      <c r="AJ317" s="11"/>
      <c r="AK317"/>
      <c r="AL317"/>
      <c r="AM317"/>
      <c r="AN317"/>
      <c r="AO317"/>
      <c r="AP317"/>
      <c r="AQ317"/>
      <c r="AR317"/>
      <c r="AS317"/>
      <c r="AT317"/>
    </row>
    <row r="318" spans="1:46" s="125" customFormat="1" x14ac:dyDescent="0.5">
      <c r="A318" s="321"/>
      <c r="B318" s="2">
        <f>+'Ark1'!C6376</f>
        <v>2021</v>
      </c>
      <c r="C318" s="2">
        <f>+'Ark1'!J6376</f>
        <v>121</v>
      </c>
      <c r="D318" s="2" t="s">
        <v>282</v>
      </c>
      <c r="E318" s="2">
        <f>+'Ark1'!D6376</f>
        <v>8</v>
      </c>
      <c r="F318" s="2" t="s">
        <v>520</v>
      </c>
      <c r="G318" s="20">
        <f>+'Ark1'!Q6376</f>
        <v>10</v>
      </c>
      <c r="H318" s="359">
        <f>+'Ark1'!R6376</f>
        <v>413</v>
      </c>
      <c r="I318" s="359">
        <f>IF(H318=0,"",'Ark1'!S6376)</f>
        <v>413</v>
      </c>
      <c r="J318" s="321"/>
      <c r="K318" s="152">
        <f>IF(G318=0,"",100*H318/Måned!$G30)</f>
        <v>20.953830542871639</v>
      </c>
      <c r="L318" s="321"/>
      <c r="M318" s="152">
        <f>+IF(H318=0,"",'Ark1'!AA6376)</f>
        <v>20.953830542871639</v>
      </c>
      <c r="N318" s="152">
        <f>+IF(I318=0,"",'Ark1'!AB6376)</f>
        <v>20.547337071542454</v>
      </c>
      <c r="O318" s="119">
        <f>IF(H318=0,"",'Ark1'!U6376)</f>
        <v>60.743341404358382</v>
      </c>
      <c r="P318" s="152">
        <f>IF(H318=0,"",'Ark1'!W6376)</f>
        <v>82.303075060532606</v>
      </c>
      <c r="Q318" s="321"/>
      <c r="R318" s="152">
        <f>IF(H318=0,"",'Ark1'!X6376)</f>
        <v>9.8735655585718973</v>
      </c>
      <c r="S318" s="152">
        <f>IF(H318=0,"",'Ark1'!Y6376)</f>
        <v>2.1464505239967728</v>
      </c>
      <c r="T318" s="152">
        <f>IF(H318=0,"",'Ark1'!Z6376)</f>
        <v>-30.871227959474503</v>
      </c>
      <c r="U318" s="321"/>
      <c r="V318" s="97">
        <f t="shared" si="34"/>
        <v>41.3</v>
      </c>
      <c r="W318" s="309">
        <f>IF(H318=0,"",'Ark1'!T6376)</f>
        <v>16.20096852300242</v>
      </c>
      <c r="X318" s="152">
        <f>IF(H318=0,"",'Ark1'!V6376)</f>
        <v>89.169095406860947</v>
      </c>
      <c r="Y318" s="321"/>
      <c r="Z318" s="11"/>
      <c r="AC318" s="1"/>
      <c r="AD318" s="1"/>
      <c r="AE318" s="1"/>
      <c r="AF318" s="1"/>
      <c r="AG318" s="1"/>
      <c r="AH318" s="1"/>
      <c r="AI318" s="1"/>
      <c r="AJ318" s="11"/>
      <c r="AK318"/>
      <c r="AL318"/>
      <c r="AM318"/>
      <c r="AN318"/>
      <c r="AO318"/>
      <c r="AP318"/>
      <c r="AQ318"/>
      <c r="AR318"/>
      <c r="AS318"/>
      <c r="AT318"/>
    </row>
    <row r="319" spans="1:46" s="125" customFormat="1" x14ac:dyDescent="0.5">
      <c r="A319" s="321"/>
      <c r="B319" s="2">
        <f>+'Ark1'!C6377</f>
        <v>2021</v>
      </c>
      <c r="C319" s="2">
        <f>+'Ark1'!J6377</f>
        <v>121</v>
      </c>
      <c r="D319" s="2" t="s">
        <v>282</v>
      </c>
      <c r="E319" s="2">
        <f>+'Ark1'!D6377</f>
        <v>9</v>
      </c>
      <c r="F319" s="2" t="s">
        <v>521</v>
      </c>
      <c r="G319" s="20">
        <f>+'Ark1'!Q6377</f>
        <v>13</v>
      </c>
      <c r="H319" s="359">
        <f>+'Ark1'!R6377</f>
        <v>396</v>
      </c>
      <c r="I319" s="359">
        <f>IF(H319=0,"",'Ark1'!S6377)</f>
        <v>396</v>
      </c>
      <c r="J319" s="321"/>
      <c r="K319" s="152">
        <f>IF(G319=0,"",100*H319/Måned!$G31)</f>
        <v>19.849624060150376</v>
      </c>
      <c r="L319" s="321"/>
      <c r="M319" s="152">
        <f>+IF(H319=0,"",'Ark1'!AA6377)</f>
        <v>19.849624060150376</v>
      </c>
      <c r="N319" s="152">
        <f>+IF(I319=0,"",'Ark1'!AB6377)</f>
        <v>20.168809271633862</v>
      </c>
      <c r="O319" s="119">
        <f>IF(H319=0,"",'Ark1'!U6377)</f>
        <v>60.547979797979799</v>
      </c>
      <c r="P319" s="152">
        <f>IF(H319=0,"",'Ark1'!W6377)</f>
        <v>85.201515151515125</v>
      </c>
      <c r="Q319" s="321"/>
      <c r="R319" s="152">
        <f>IF(H319=0,"",'Ark1'!X6377)</f>
        <v>10.494778895620376</v>
      </c>
      <c r="S319" s="152">
        <f>IF(H319=0,"",'Ark1'!Y6377)</f>
        <v>2.195086560865581</v>
      </c>
      <c r="T319" s="152">
        <f>IF(H319=0,"",'Ark1'!Z6377)</f>
        <v>-34.908773903328701</v>
      </c>
      <c r="U319" s="321"/>
      <c r="V319" s="97">
        <f t="shared" si="34"/>
        <v>30.46153846153846</v>
      </c>
      <c r="W319" s="309">
        <f>IF(H319=0,"",'Ark1'!T6377)</f>
        <v>16.053030303030301</v>
      </c>
      <c r="X319" s="152">
        <f>IF(H319=0,"",'Ark1'!V6377)</f>
        <v>92.309333858629685</v>
      </c>
      <c r="Y319" s="321"/>
      <c r="Z319" s="11"/>
      <c r="AC319" s="1"/>
      <c r="AD319" s="1"/>
      <c r="AE319" s="1"/>
      <c r="AF319" s="1"/>
      <c r="AG319" s="1"/>
      <c r="AH319" s="1"/>
      <c r="AI319" s="1"/>
      <c r="AJ319" s="11"/>
      <c r="AK319"/>
      <c r="AL319"/>
      <c r="AM319"/>
      <c r="AN319"/>
      <c r="AO319"/>
      <c r="AP319"/>
      <c r="AQ319"/>
      <c r="AR319"/>
      <c r="AS319"/>
      <c r="AT319"/>
    </row>
    <row r="320" spans="1:46" x14ac:dyDescent="0.5">
      <c r="A320" s="321"/>
      <c r="B320" s="2">
        <f>+'Ark1'!C6378</f>
        <v>2021</v>
      </c>
      <c r="C320" s="2">
        <f>+'Ark1'!J6378</f>
        <v>121</v>
      </c>
      <c r="D320" s="2" t="s">
        <v>282</v>
      </c>
      <c r="E320" s="2">
        <f>+'Ark1'!D6378</f>
        <v>10</v>
      </c>
      <c r="F320" s="2" t="s">
        <v>522</v>
      </c>
      <c r="G320" s="20">
        <f>+'Ark1'!Q6378</f>
        <v>10</v>
      </c>
      <c r="H320" s="359">
        <f>+'Ark1'!R6378</f>
        <v>530</v>
      </c>
      <c r="I320" s="359">
        <f>IF(H320=0,"",'Ark1'!S6378)</f>
        <v>530</v>
      </c>
      <c r="J320" s="321"/>
      <c r="K320" s="152">
        <f>IF(G320=0,"",100*H320/Måned!$G32)</f>
        <v>24.89431658055425</v>
      </c>
      <c r="L320" s="321"/>
      <c r="M320" s="152">
        <f>+IF(H320=0,"",'Ark1'!AA6378)</f>
        <v>24.894316580554257</v>
      </c>
      <c r="N320" s="152">
        <f>+IF(I320=0,"",'Ark1'!AB6378)</f>
        <v>24.772021687935737</v>
      </c>
      <c r="O320" s="119">
        <f>IF(H320=0,"",'Ark1'!U6378)</f>
        <v>60.892452830188688</v>
      </c>
      <c r="P320" s="152">
        <f>IF(H320=0,"",'Ark1'!W6378)</f>
        <v>85.895377358490606</v>
      </c>
      <c r="Q320" s="321"/>
      <c r="R320" s="152">
        <f>IF(H320=0,"",'Ark1'!X6378)</f>
        <v>12.90149311049846</v>
      </c>
      <c r="S320" s="152">
        <f>IF(H320=0,"",'Ark1'!Y6378)</f>
        <v>2.5620119641365142</v>
      </c>
      <c r="T320" s="152">
        <f>IF(H320=0,"",'Ark1'!Z6378)</f>
        <v>-49.899431299384119</v>
      </c>
      <c r="U320" s="321"/>
      <c r="V320" s="97">
        <f t="shared" si="34"/>
        <v>53</v>
      </c>
      <c r="W320" s="309">
        <f>IF(H320=0,"",'Ark1'!T6378)</f>
        <v>16.247169811320752</v>
      </c>
      <c r="X320" s="152">
        <f>IF(H320=0,"",'Ark1'!V6378)</f>
        <v>93.061080561744973</v>
      </c>
      <c r="Y320" s="321"/>
    </row>
    <row r="321" spans="1:39" x14ac:dyDescent="0.5">
      <c r="A321" s="321"/>
      <c r="B321" s="2">
        <f>+'Ark1'!C6379</f>
        <v>2021</v>
      </c>
      <c r="C321" s="2">
        <f>+'Ark1'!J6379</f>
        <v>121</v>
      </c>
      <c r="D321" s="2" t="s">
        <v>282</v>
      </c>
      <c r="E321" s="2">
        <f>+'Ark1'!D6379</f>
        <v>11</v>
      </c>
      <c r="F321" s="2" t="s">
        <v>523</v>
      </c>
      <c r="G321" s="20">
        <f>+'Ark1'!Q6379</f>
        <v>17</v>
      </c>
      <c r="H321" s="359">
        <f>+'Ark1'!R6379</f>
        <v>541</v>
      </c>
      <c r="I321" s="359">
        <f>IF(H321=0,"",'Ark1'!S6379)</f>
        <v>540</v>
      </c>
      <c r="J321" s="321"/>
      <c r="K321" s="152">
        <f>IF(G321=0,"",100*H321/Måned!$G33)</f>
        <v>19.049295774647888</v>
      </c>
      <c r="L321" s="321"/>
      <c r="M321" s="152">
        <f>+IF(H321=0,"",'Ark1'!AA6379)</f>
        <v>19.049295774647888</v>
      </c>
      <c r="N321" s="152">
        <f>+IF(I321=0,"",'Ark1'!AB6379)</f>
        <v>18.480250223902001</v>
      </c>
      <c r="O321" s="119">
        <f>IF(H321=0,"",'Ark1'!U6379)</f>
        <v>60.972222222222221</v>
      </c>
      <c r="P321" s="152">
        <f>IF(H321=0,"",'Ark1'!W6379)</f>
        <v>82.682425925925855</v>
      </c>
      <c r="Q321" s="321"/>
      <c r="R321" s="152">
        <f>IF(H321=0,"",'Ark1'!X6379)</f>
        <v>11.992825905055398</v>
      </c>
      <c r="S321" s="152">
        <f>IF(H321=0,"",'Ark1'!Y6379)</f>
        <v>2.2569166664956919</v>
      </c>
      <c r="T321" s="152">
        <f>IF(H321=0,"",'Ark1'!Z6379)</f>
        <v>-39.664978083484442</v>
      </c>
      <c r="U321" s="321"/>
      <c r="V321" s="97">
        <f t="shared" si="34"/>
        <v>31.764705882352942</v>
      </c>
      <c r="W321" s="309">
        <f>IF(H321=0,"",'Ark1'!T6379)</f>
        <v>16.19223659889094</v>
      </c>
      <c r="X321" s="152">
        <f>IF(H321=0,"",'Ark1'!V6379)</f>
        <v>89.657557882909941</v>
      </c>
      <c r="Y321" s="321"/>
    </row>
    <row r="322" spans="1:39" x14ac:dyDescent="0.5">
      <c r="A322" s="321"/>
      <c r="B322" s="2">
        <f>+'Ark1'!C6380</f>
        <v>2021</v>
      </c>
      <c r="C322" s="2">
        <f>+'Ark1'!J6380</f>
        <v>121</v>
      </c>
      <c r="D322" s="2" t="s">
        <v>282</v>
      </c>
      <c r="E322" s="2">
        <f>+'Ark1'!D6380</f>
        <v>12</v>
      </c>
      <c r="F322" s="2" t="s">
        <v>524</v>
      </c>
      <c r="G322" s="20">
        <f>+'Ark1'!Q6380</f>
        <v>11</v>
      </c>
      <c r="H322" s="359">
        <f>+'Ark1'!R6380</f>
        <v>339</v>
      </c>
      <c r="I322" s="359">
        <f>IF(H322=0,"",'Ark1'!S6380)</f>
        <v>339</v>
      </c>
      <c r="J322" s="321"/>
      <c r="K322" s="152">
        <f>IF(G322=0,"",100*H322/Måned!$G34)</f>
        <v>18.565169769989048</v>
      </c>
      <c r="L322" s="321"/>
      <c r="M322" s="152">
        <f>+IF(H322=0,"",'Ark1'!AA6380)</f>
        <v>18.565169769989048</v>
      </c>
      <c r="N322" s="152">
        <f>+IF(I322=0,"",'Ark1'!AB6380)</f>
        <v>18.287415790057818</v>
      </c>
      <c r="O322" s="119">
        <f>IF(H322=0,"",'Ark1'!U6380)</f>
        <v>61.640117994100301</v>
      </c>
      <c r="P322" s="152">
        <f>IF(H322=0,"",'Ark1'!W6380)</f>
        <v>81.560029498525054</v>
      </c>
      <c r="Q322" s="321"/>
      <c r="R322" s="152">
        <f>IF(H322=0,"",'Ark1'!X6380)</f>
        <v>10.211494347708991</v>
      </c>
      <c r="S322" s="152">
        <f>IF(H322=0,"",'Ark1'!Y6380)</f>
        <v>1.789921304181632</v>
      </c>
      <c r="T322" s="152">
        <f>IF(H322=0,"",'Ark1'!Z6380)</f>
        <v>-37.321094599440805</v>
      </c>
      <c r="U322" s="321"/>
      <c r="V322" s="97">
        <f t="shared" si="34"/>
        <v>30.818181818181817</v>
      </c>
      <c r="W322" s="309">
        <f>IF(H322=0,"",'Ark1'!T6380)</f>
        <v>16.646017699115045</v>
      </c>
      <c r="X322" s="152">
        <f>IF(H322=0,"",'Ark1'!V6380)</f>
        <v>88.364062295260084</v>
      </c>
      <c r="Y322" s="321"/>
    </row>
    <row r="323" spans="1:39" x14ac:dyDescent="0.5">
      <c r="A323" s="321"/>
      <c r="B323" s="321"/>
      <c r="C323" s="321"/>
      <c r="D323" s="321"/>
      <c r="E323" s="321"/>
      <c r="F323" s="321"/>
      <c r="G323" s="321"/>
      <c r="H323" s="360"/>
      <c r="I323" s="360"/>
      <c r="J323" s="321"/>
      <c r="K323" s="321"/>
      <c r="L323" s="321"/>
      <c r="M323" s="321"/>
      <c r="N323" s="321"/>
      <c r="O323" s="321"/>
      <c r="P323" s="321"/>
      <c r="Q323" s="321"/>
      <c r="R323" s="321"/>
      <c r="S323" s="321"/>
      <c r="T323" s="321"/>
      <c r="U323" s="321"/>
      <c r="V323" s="321"/>
      <c r="W323" s="321"/>
      <c r="X323" s="321"/>
      <c r="Y323" s="321"/>
    </row>
    <row r="324" spans="1:39" x14ac:dyDescent="0.5">
      <c r="A324" s="321"/>
      <c r="B324" s="2">
        <f>+'Ark1'!C6381</f>
        <v>2021</v>
      </c>
      <c r="C324" s="2">
        <f>+'Ark1'!J6381</f>
        <v>134</v>
      </c>
      <c r="D324" s="2" t="s">
        <v>34</v>
      </c>
      <c r="E324" s="2">
        <f>+'Ark1'!D6381</f>
        <v>1</v>
      </c>
      <c r="F324" s="2" t="s">
        <v>514</v>
      </c>
      <c r="G324" s="20">
        <f>+'Ark1'!Q6381</f>
        <v>3</v>
      </c>
      <c r="H324" s="359">
        <f>+'Ark1'!R6381</f>
        <v>180</v>
      </c>
      <c r="I324" s="359">
        <f>IF(H324=0,"",'Ark1'!S6381)</f>
        <v>180</v>
      </c>
      <c r="J324" s="321"/>
      <c r="K324" s="152">
        <f>IF(G324=0,"",100*H324/Måned!$G23)</f>
        <v>6.6716085989621945</v>
      </c>
      <c r="L324" s="321"/>
      <c r="M324" s="152">
        <f>+IF(H324=0,"",'Ark1'!AA6381)</f>
        <v>6.6716085989621954</v>
      </c>
      <c r="N324" s="152">
        <f>+IF(I324=0,"",'Ark1'!AB6381)</f>
        <v>7.057571542295288</v>
      </c>
      <c r="O324" s="119">
        <f>IF(H324=0,"",'Ark1'!U6381)</f>
        <v>62.41666666666665</v>
      </c>
      <c r="P324" s="152">
        <f>IF(H324=0,"",'Ark1'!W6381)</f>
        <v>92.127833333333371</v>
      </c>
      <c r="Q324" s="321"/>
      <c r="R324" s="152">
        <f>IF(H324=0,"",'Ark1'!X6381)</f>
        <v>14.919025112437829</v>
      </c>
      <c r="S324" s="152">
        <f>IF(H324=0,"",'Ark1'!Y6381)</f>
        <v>1.5701203067849372</v>
      </c>
      <c r="T324" s="152">
        <f>IF(H324=0,"",'Ark1'!Z6381)</f>
        <v>-47.247149311351869</v>
      </c>
      <c r="U324" s="321"/>
      <c r="V324" s="97">
        <f t="shared" ref="V324" si="35">+(IF(H324=0,"",I324/G324))</f>
        <v>60</v>
      </c>
      <c r="W324" s="309">
        <f>IF(H324=0,"",'Ark1'!T6381)</f>
        <v>16.916666666666671</v>
      </c>
      <c r="X324" s="152">
        <f>IF(H324=0,"",'Ark1'!V6381)</f>
        <v>99.813470566991697</v>
      </c>
      <c r="Y324" s="321"/>
    </row>
    <row r="325" spans="1:39" x14ac:dyDescent="0.5">
      <c r="A325" s="321"/>
      <c r="B325" s="2">
        <f>+'Ark1'!C6382</f>
        <v>2021</v>
      </c>
      <c r="C325" s="2">
        <f>+'Ark1'!J6382</f>
        <v>134</v>
      </c>
      <c r="D325" s="2" t="s">
        <v>34</v>
      </c>
      <c r="E325" s="2">
        <f>+'Ark1'!D6382</f>
        <v>2</v>
      </c>
      <c r="F325" s="2" t="s">
        <v>515</v>
      </c>
      <c r="G325" s="20">
        <f>+'Ark1'!Q6382</f>
        <v>3</v>
      </c>
      <c r="H325" s="359">
        <f>+'Ark1'!R6382</f>
        <v>101</v>
      </c>
      <c r="I325" s="359">
        <f>IF(H325=0,"",'Ark1'!S6382)</f>
        <v>101</v>
      </c>
      <c r="J325" s="321"/>
      <c r="K325" s="152">
        <f>IF(G325=0,"",100*H325/Måned!$G24)</f>
        <v>5.4184549356223179</v>
      </c>
      <c r="L325" s="321"/>
      <c r="M325" s="152">
        <f>+IF(H325=0,"",'Ark1'!AA6382)</f>
        <v>5.4184549356223188</v>
      </c>
      <c r="N325" s="152">
        <f>+IF(I325=0,"",'Ark1'!AB6382)</f>
        <v>4.8821498670026484</v>
      </c>
      <c r="O325" s="119">
        <f>IF(H325=0,"",'Ark1'!U6382)</f>
        <v>62.356435643564353</v>
      </c>
      <c r="P325" s="152">
        <f>IF(H325=0,"",'Ark1'!W6382)</f>
        <v>77.237128712871282</v>
      </c>
      <c r="Q325" s="321"/>
      <c r="R325" s="152">
        <f>IF(H325=0,"",'Ark1'!X6382)</f>
        <v>11.101805074587118</v>
      </c>
      <c r="S325" s="152">
        <f>IF(H325=0,"",'Ark1'!Y6382)</f>
        <v>1.9578941931577789</v>
      </c>
      <c r="T325" s="152">
        <f>IF(H325=0,"",'Ark1'!Z6382)</f>
        <v>-58.321242272875921</v>
      </c>
      <c r="U325" s="321"/>
      <c r="V325" s="97">
        <f t="shared" ref="V325:V337" si="36">+(IF(H325=0,"",I325/G325))</f>
        <v>33.666666666666664</v>
      </c>
      <c r="W325" s="309">
        <f>IF(H325=0,"",'Ark1'!T6382)</f>
        <v>16.792079207920789</v>
      </c>
      <c r="X325" s="152">
        <f>IF(H325=0,"",'Ark1'!V6382)</f>
        <v>83.680529483067502</v>
      </c>
      <c r="Y325" s="321"/>
    </row>
    <row r="326" spans="1:39" x14ac:dyDescent="0.5">
      <c r="A326" s="321"/>
      <c r="B326" s="2">
        <f>+'Ark1'!C6383</f>
        <v>2021</v>
      </c>
      <c r="C326" s="2">
        <f>+'Ark1'!J6383</f>
        <v>134</v>
      </c>
      <c r="D326" s="2" t="s">
        <v>34</v>
      </c>
      <c r="E326" s="2">
        <f>+'Ark1'!D6383</f>
        <v>3</v>
      </c>
      <c r="F326" s="2" t="s">
        <v>516</v>
      </c>
      <c r="G326" s="20">
        <f>+'Ark1'!Q6383</f>
        <v>0</v>
      </c>
      <c r="H326" s="359">
        <f>+'Ark1'!R6383</f>
        <v>0</v>
      </c>
      <c r="I326" s="359" t="str">
        <f>IF(H326=0,"",'Ark1'!S6383)</f>
        <v/>
      </c>
      <c r="J326" s="321"/>
      <c r="K326" s="152" t="str">
        <f>IF(G326=0,"",100*H326/Måned!$G25)</f>
        <v/>
      </c>
      <c r="L326" s="321"/>
      <c r="M326" s="152" t="str">
        <f>+IF(H326=0,"",'Ark1'!AA6383)</f>
        <v/>
      </c>
      <c r="N326" s="152">
        <f>+IF(I326=0,"",'Ark1'!AB6383)</f>
        <v>0</v>
      </c>
      <c r="O326" s="119" t="str">
        <f>IF(H326=0,"",'Ark1'!U6383)</f>
        <v/>
      </c>
      <c r="P326" s="152" t="str">
        <f>IF(H326=0,"",'Ark1'!W6383)</f>
        <v/>
      </c>
      <c r="Q326" s="321"/>
      <c r="R326" s="152" t="str">
        <f>IF(H326=0,"",'Ark1'!X6383)</f>
        <v/>
      </c>
      <c r="S326" s="152" t="str">
        <f>IF(H326=0,"",'Ark1'!Y6383)</f>
        <v/>
      </c>
      <c r="T326" s="152" t="str">
        <f>IF(H326=0,"",'Ark1'!Z6383)</f>
        <v/>
      </c>
      <c r="U326" s="321"/>
      <c r="V326" s="97" t="str">
        <f t="shared" si="36"/>
        <v/>
      </c>
      <c r="W326" s="309" t="str">
        <f>IF(H326=0,"",'Ark1'!T6383)</f>
        <v/>
      </c>
      <c r="X326" s="152" t="str">
        <f>IF(H326=0,"",'Ark1'!V6383)</f>
        <v/>
      </c>
      <c r="Y326" s="321"/>
    </row>
    <row r="327" spans="1:39" x14ac:dyDescent="0.5">
      <c r="A327" s="321"/>
      <c r="B327" s="2">
        <f>+'Ark1'!C6384</f>
        <v>2021</v>
      </c>
      <c r="C327" s="2">
        <f>+'Ark1'!J6384</f>
        <v>134</v>
      </c>
      <c r="D327" s="2" t="s">
        <v>34</v>
      </c>
      <c r="E327" s="2">
        <f>+'Ark1'!D6384</f>
        <v>4</v>
      </c>
      <c r="F327" s="2" t="s">
        <v>517</v>
      </c>
      <c r="G327" s="20">
        <f>+'Ark1'!Q6384</f>
        <v>1</v>
      </c>
      <c r="H327" s="359">
        <f>+'Ark1'!R6384</f>
        <v>83</v>
      </c>
      <c r="I327" s="359">
        <f>IF(H327=0,"",'Ark1'!S6384)</f>
        <v>83</v>
      </c>
      <c r="J327" s="321"/>
      <c r="K327" s="152">
        <f>IF(G327=0,"",100*H327/Måned!$G26)</f>
        <v>4.0666340029397352</v>
      </c>
      <c r="L327" s="321"/>
      <c r="M327" s="152">
        <f>+IF(H327=0,"",'Ark1'!AA6384)</f>
        <v>4.0666340029397352</v>
      </c>
      <c r="N327" s="152">
        <f>+IF(I327=0,"",'Ark1'!AB6384)</f>
        <v>4.2111462960413348</v>
      </c>
      <c r="O327" s="119">
        <f>IF(H327=0,"",'Ark1'!U6384)</f>
        <v>61.289156626506006</v>
      </c>
      <c r="P327" s="152">
        <f>IF(H327=0,"",'Ark1'!W6384)</f>
        <v>87.521445783132506</v>
      </c>
      <c r="Q327" s="321"/>
      <c r="R327" s="152">
        <f>IF(H327=0,"",'Ark1'!X6384)</f>
        <v>7.5880411829438899</v>
      </c>
      <c r="S327" s="152">
        <f>IF(H327=0,"",'Ark1'!Y6384)</f>
        <v>1.9171396897269328</v>
      </c>
      <c r="T327" s="152">
        <f>IF(H327=0,"",'Ark1'!Z6384)</f>
        <v>-44.511502422181593</v>
      </c>
      <c r="U327" s="321"/>
      <c r="V327" s="97">
        <f t="shared" si="36"/>
        <v>83</v>
      </c>
      <c r="W327" s="309">
        <f>IF(H327=0,"",'Ark1'!T6384)</f>
        <v>16.457831325301203</v>
      </c>
      <c r="X327" s="152">
        <f>IF(H327=0,"",'Ark1'!V6384)</f>
        <v>94.82280149851843</v>
      </c>
      <c r="Y327" s="321"/>
    </row>
    <row r="328" spans="1:39" x14ac:dyDescent="0.5">
      <c r="A328" s="321"/>
      <c r="B328" s="2">
        <f>+'Ark1'!C6385</f>
        <v>2021</v>
      </c>
      <c r="C328" s="2">
        <f>+'Ark1'!J6385</f>
        <v>134</v>
      </c>
      <c r="D328" s="2" t="s">
        <v>34</v>
      </c>
      <c r="E328" s="2">
        <f>+'Ark1'!D6385</f>
        <v>5</v>
      </c>
      <c r="F328" s="2" t="s">
        <v>385</v>
      </c>
      <c r="G328" s="20">
        <f>+'Ark1'!Q6385</f>
        <v>3</v>
      </c>
      <c r="H328" s="359">
        <f>+'Ark1'!R6385</f>
        <v>90</v>
      </c>
      <c r="I328" s="359">
        <f>IF(H328=0,"",'Ark1'!S6385)</f>
        <v>90</v>
      </c>
      <c r="J328" s="321"/>
      <c r="K328" s="152">
        <f>IF(G328=0,"",100*H328/Måned!$G27)</f>
        <v>4.4356826022671267</v>
      </c>
      <c r="L328" s="321"/>
      <c r="M328" s="152">
        <f>+IF(H328=0,"",'Ark1'!AA6385)</f>
        <v>4.4356826022671267</v>
      </c>
      <c r="N328" s="152">
        <f>+IF(I328=0,"",'Ark1'!AB6385)</f>
        <v>4.5695639399245191</v>
      </c>
      <c r="O328" s="119">
        <f>IF(H328=0,"",'Ark1'!U6385)</f>
        <v>62.866666666666646</v>
      </c>
      <c r="P328" s="152">
        <f>IF(H328=0,"",'Ark1'!W6385)</f>
        <v>87.629111111111101</v>
      </c>
      <c r="Q328" s="321"/>
      <c r="R328" s="152">
        <f>IF(H328=0,"",'Ark1'!X6385)</f>
        <v>7.0219979183585073</v>
      </c>
      <c r="S328" s="152">
        <f>IF(H328=0,"",'Ark1'!Y6385)</f>
        <v>1.4996295838934695</v>
      </c>
      <c r="T328" s="152">
        <f>IF(H328=0,"",'Ark1'!Z6385)</f>
        <v>-9.3360072656239037</v>
      </c>
      <c r="U328" s="321"/>
      <c r="V328" s="97">
        <f t="shared" si="36"/>
        <v>30</v>
      </c>
      <c r="W328" s="309">
        <f>IF(H328=0,"",'Ark1'!T6385)</f>
        <v>16.966666666666661</v>
      </c>
      <c r="X328" s="152">
        <f>IF(H328=0,"",'Ark1'!V6385)</f>
        <v>94.93944865775849</v>
      </c>
      <c r="Y328" s="321"/>
    </row>
    <row r="329" spans="1:39" x14ac:dyDescent="0.5">
      <c r="A329" s="321"/>
      <c r="B329" s="2">
        <f>+'Ark1'!C6386</f>
        <v>2021</v>
      </c>
      <c r="C329" s="2">
        <f>+'Ark1'!J6386</f>
        <v>134</v>
      </c>
      <c r="D329" s="2" t="s">
        <v>34</v>
      </c>
      <c r="E329" s="2">
        <f>+'Ark1'!D6386</f>
        <v>6</v>
      </c>
      <c r="F329" s="2" t="s">
        <v>518</v>
      </c>
      <c r="G329" s="20">
        <f>+'Ark1'!Q6386</f>
        <v>0</v>
      </c>
      <c r="H329" s="359">
        <f>+'Ark1'!R6386</f>
        <v>0</v>
      </c>
      <c r="I329" s="359" t="str">
        <f>IF(H329=0,"",'Ark1'!S6386)</f>
        <v/>
      </c>
      <c r="J329" s="321"/>
      <c r="K329" s="152" t="str">
        <f>IF(G329=0,"",100*H329/Måned!$G28)</f>
        <v/>
      </c>
      <c r="L329" s="321"/>
      <c r="M329" s="152" t="str">
        <f>+IF(H329=0,"",'Ark1'!AA6386)</f>
        <v/>
      </c>
      <c r="N329" s="152">
        <f>+IF(I329=0,"",'Ark1'!AB6386)</f>
        <v>0</v>
      </c>
      <c r="O329" s="119" t="str">
        <f>IF(H329=0,"",'Ark1'!U6386)</f>
        <v/>
      </c>
      <c r="P329" s="152" t="str">
        <f>IF(H329=0,"",'Ark1'!W6386)</f>
        <v/>
      </c>
      <c r="Q329" s="321"/>
      <c r="R329" s="152" t="str">
        <f>IF(H329=0,"",'Ark1'!X6386)</f>
        <v/>
      </c>
      <c r="S329" s="152" t="str">
        <f>IF(H329=0,"",'Ark1'!Y6386)</f>
        <v/>
      </c>
      <c r="T329" s="152" t="str">
        <f>IF(H329=0,"",'Ark1'!Z6386)</f>
        <v/>
      </c>
      <c r="U329" s="321"/>
      <c r="V329" s="97" t="str">
        <f t="shared" si="36"/>
        <v/>
      </c>
      <c r="W329" s="309" t="str">
        <f>IF(H329=0,"",'Ark1'!T6386)</f>
        <v/>
      </c>
      <c r="X329" s="152" t="str">
        <f>IF(H329=0,"",'Ark1'!V6386)</f>
        <v/>
      </c>
      <c r="Y329" s="321"/>
      <c r="Z329" s="318"/>
      <c r="AB329" s="152"/>
      <c r="AC329" s="317"/>
      <c r="AK329" s="319"/>
      <c r="AL329" s="309"/>
      <c r="AM329" s="309"/>
    </row>
    <row r="330" spans="1:39" x14ac:dyDescent="0.5">
      <c r="A330" s="321"/>
      <c r="B330" s="2">
        <f>+'Ark1'!C6387</f>
        <v>2021</v>
      </c>
      <c r="C330" s="2">
        <f>+'Ark1'!J6387</f>
        <v>134</v>
      </c>
      <c r="D330" s="2" t="s">
        <v>34</v>
      </c>
      <c r="E330" s="2">
        <f>+'Ark1'!D6387</f>
        <v>7</v>
      </c>
      <c r="F330" s="2" t="s">
        <v>519</v>
      </c>
      <c r="G330" s="20">
        <f>+'Ark1'!Q6387</f>
        <v>2</v>
      </c>
      <c r="H330" s="359">
        <f>+'Ark1'!R6387</f>
        <v>24</v>
      </c>
      <c r="I330" s="359">
        <f>IF(H330=0,"",'Ark1'!S6387)</f>
        <v>24</v>
      </c>
      <c r="J330" s="321"/>
      <c r="K330" s="152">
        <f>IF(G330=0,"",100*H330/Måned!$G29)</f>
        <v>1.1152416356877324</v>
      </c>
      <c r="L330" s="321"/>
      <c r="M330" s="152">
        <f>+IF(H330=0,"",'Ark1'!AA6387)</f>
        <v>1.1152416356877326</v>
      </c>
      <c r="N330" s="152">
        <f>+IF(I330=0,"",'Ark1'!AB6387)</f>
        <v>1.1086981242370888</v>
      </c>
      <c r="O330" s="119">
        <f>IF(H330=0,"",'Ark1'!U6387)</f>
        <v>61.625</v>
      </c>
      <c r="P330" s="152">
        <f>IF(H330=0,"",'Ark1'!W6387)</f>
        <v>83.19833333333338</v>
      </c>
      <c r="Q330" s="321"/>
      <c r="R330" s="152">
        <f>IF(H330=0,"",'Ark1'!X6387)</f>
        <v>9.1927796243692015</v>
      </c>
      <c r="S330" s="152">
        <f>IF(H330=0,"",'Ark1'!Y6387)</f>
        <v>1.4086784586980801</v>
      </c>
      <c r="T330" s="152">
        <f>IF(H330=0,"",'Ark1'!Z6387)</f>
        <v>3.8948867065064552</v>
      </c>
      <c r="U330" s="321"/>
      <c r="V330" s="97">
        <f t="shared" si="36"/>
        <v>12</v>
      </c>
      <c r="W330" s="309">
        <f>IF(H330=0,"",'Ark1'!T6387)</f>
        <v>16.875</v>
      </c>
      <c r="X330" s="152">
        <f>IF(H330=0,"",'Ark1'!V6387)</f>
        <v>90.139039364391493</v>
      </c>
      <c r="Y330" s="321"/>
    </row>
    <row r="331" spans="1:39" x14ac:dyDescent="0.5">
      <c r="A331" s="321"/>
      <c r="B331" s="2">
        <f>+'Ark1'!C6388</f>
        <v>2021</v>
      </c>
      <c r="C331" s="2">
        <f>+'Ark1'!J6388</f>
        <v>134</v>
      </c>
      <c r="D331" s="2" t="s">
        <v>34</v>
      </c>
      <c r="E331" s="2">
        <f>+'Ark1'!D6388</f>
        <v>8</v>
      </c>
      <c r="F331" s="2" t="s">
        <v>520</v>
      </c>
      <c r="G331" s="20">
        <f>+'Ark1'!Q6388</f>
        <v>2</v>
      </c>
      <c r="H331" s="359">
        <f>+'Ark1'!R6388</f>
        <v>2</v>
      </c>
      <c r="I331" s="359">
        <f>IF(H331=0,"",'Ark1'!S6388)</f>
        <v>2</v>
      </c>
      <c r="J331" s="321"/>
      <c r="K331" s="152">
        <f>IF(G331=0,"",100*H331/Måned!$G30)</f>
        <v>0.10147133434804667</v>
      </c>
      <c r="L331" s="321"/>
      <c r="M331" s="152">
        <f>+IF(H331=0,"",'Ark1'!AA6388)</f>
        <v>0.10147133434804664</v>
      </c>
      <c r="N331" s="152">
        <f>+IF(I331=0,"",'Ark1'!AB6388)</f>
        <v>0.13222623731484384</v>
      </c>
      <c r="O331" s="119">
        <f>IF(H331=0,"",'Ark1'!U6388)</f>
        <v>59</v>
      </c>
      <c r="P331" s="152">
        <f>IF(H331=0,"",'Ark1'!W6388)</f>
        <v>109.37</v>
      </c>
      <c r="Q331" s="321"/>
      <c r="R331" s="152">
        <f>IF(H331=0,"",'Ark1'!X6388)</f>
        <v>12.349999999999961</v>
      </c>
      <c r="S331" s="152">
        <f>IF(H331=0,"",'Ark1'!Y6388)</f>
        <v>0</v>
      </c>
      <c r="T331" s="152">
        <f>IF(H331=0,"",'Ark1'!Z6388)</f>
        <v>0</v>
      </c>
      <c r="U331" s="321"/>
      <c r="V331" s="97">
        <f t="shared" si="36"/>
        <v>1</v>
      </c>
      <c r="W331" s="309">
        <f>IF(H331=0,"",'Ark1'!T6388)</f>
        <v>14</v>
      </c>
      <c r="X331" s="152">
        <f>IF(H331=0,"",'Ark1'!V6388)</f>
        <v>118.4940411700975</v>
      </c>
      <c r="Y331" s="321"/>
    </row>
    <row r="332" spans="1:39" x14ac:dyDescent="0.5">
      <c r="A332" s="321"/>
      <c r="B332" s="2">
        <f>+'Ark1'!C6389</f>
        <v>2021</v>
      </c>
      <c r="C332" s="2">
        <f>+'Ark1'!J6389</f>
        <v>134</v>
      </c>
      <c r="D332" s="2" t="s">
        <v>34</v>
      </c>
      <c r="E332" s="2">
        <f>+'Ark1'!D6389</f>
        <v>9</v>
      </c>
      <c r="F332" s="2" t="s">
        <v>521</v>
      </c>
      <c r="G332" s="20">
        <f>+'Ark1'!Q6389</f>
        <v>2</v>
      </c>
      <c r="H332" s="359">
        <f>+'Ark1'!R6389</f>
        <v>294</v>
      </c>
      <c r="I332" s="359">
        <f>IF(H332=0,"",'Ark1'!S6389)</f>
        <v>294</v>
      </c>
      <c r="J332" s="321"/>
      <c r="K332" s="152">
        <f>IF(G332=0,"",100*H332/Måned!$G31)</f>
        <v>14.736842105263158</v>
      </c>
      <c r="L332" s="321"/>
      <c r="M332" s="152">
        <f>+IF(H332=0,"",'Ark1'!AA6389)</f>
        <v>14.736842105263156</v>
      </c>
      <c r="N332" s="152">
        <f>+IF(I332=0,"",'Ark1'!AB6389)</f>
        <v>15.070194926061804</v>
      </c>
      <c r="O332" s="119">
        <f>IF(H332=0,"",'Ark1'!U6389)</f>
        <v>60.700680272108841</v>
      </c>
      <c r="P332" s="152">
        <f>IF(H332=0,"",'Ark1'!W6389)</f>
        <v>85.749931972789099</v>
      </c>
      <c r="Q332" s="321"/>
      <c r="R332" s="152">
        <f>IF(H332=0,"",'Ark1'!X6389)</f>
        <v>8.0364316713936503</v>
      </c>
      <c r="S332" s="152">
        <f>IF(H332=0,"",'Ark1'!Y6389)</f>
        <v>2.045120178383979</v>
      </c>
      <c r="T332" s="152">
        <f>IF(H332=0,"",'Ark1'!Z6389)</f>
        <v>-51.716714187476313</v>
      </c>
      <c r="U332" s="321"/>
      <c r="V332" s="97">
        <f t="shared" si="36"/>
        <v>147</v>
      </c>
      <c r="W332" s="309">
        <f>IF(H332=0,"",'Ark1'!T6389)</f>
        <v>16.255102040816325</v>
      </c>
      <c r="X332" s="152">
        <f>IF(H332=0,"",'Ark1'!V6389)</f>
        <v>92.903501595654532</v>
      </c>
      <c r="Y332" s="321"/>
    </row>
    <row r="333" spans="1:39" x14ac:dyDescent="0.5">
      <c r="A333" s="321"/>
      <c r="B333" s="2">
        <f>+'Ark1'!C6390</f>
        <v>2021</v>
      </c>
      <c r="C333" s="2">
        <f>+'Ark1'!J6390</f>
        <v>134</v>
      </c>
      <c r="D333" s="2" t="s">
        <v>34</v>
      </c>
      <c r="E333" s="2">
        <f>+'Ark1'!D6390</f>
        <v>10</v>
      </c>
      <c r="F333" s="2" t="s">
        <v>522</v>
      </c>
      <c r="G333" s="20">
        <f>+'Ark1'!Q6390</f>
        <v>1</v>
      </c>
      <c r="H333" s="359">
        <f>+'Ark1'!R6390</f>
        <v>37</v>
      </c>
      <c r="I333" s="359">
        <f>IF(H333=0,"",'Ark1'!S6390)</f>
        <v>37</v>
      </c>
      <c r="J333" s="321"/>
      <c r="K333" s="152">
        <f>IF(G333=0,"",100*H333/Måned!$G32)</f>
        <v>1.7379051197745421</v>
      </c>
      <c r="L333" s="321"/>
      <c r="M333" s="152">
        <f>+IF(H333=0,"",'Ark1'!AA6390)</f>
        <v>1.7379051197745421</v>
      </c>
      <c r="N333" s="152">
        <f>+IF(I333=0,"",'Ark1'!AB6390)</f>
        <v>1.6421904157746736</v>
      </c>
      <c r="O333" s="119">
        <f>IF(H333=0,"",'Ark1'!U6390)</f>
        <v>60.756756756756758</v>
      </c>
      <c r="P333" s="152">
        <f>IF(H333=0,"",'Ark1'!W6390)</f>
        <v>81.565405405405414</v>
      </c>
      <c r="Q333" s="321"/>
      <c r="R333" s="152">
        <f>IF(H333=0,"",'Ark1'!X6390)</f>
        <v>7.93840122599231</v>
      </c>
      <c r="S333" s="152">
        <f>IF(H333=0,"",'Ark1'!Y6390)</f>
        <v>1.4408219389471153</v>
      </c>
      <c r="T333" s="152">
        <f>IF(H333=0,"",'Ark1'!Z6390)</f>
        <v>-60.515522564977189</v>
      </c>
      <c r="U333" s="321"/>
      <c r="V333" s="97">
        <f t="shared" si="36"/>
        <v>37</v>
      </c>
      <c r="W333" s="309">
        <f>IF(H333=0,"",'Ark1'!T6390)</f>
        <v>16.432432432432428</v>
      </c>
      <c r="X333" s="152">
        <f>IF(H333=0,"",'Ark1'!V6390)</f>
        <v>88.369886679745861</v>
      </c>
      <c r="Y333" s="321"/>
    </row>
    <row r="334" spans="1:39" x14ac:dyDescent="0.5">
      <c r="A334" s="321"/>
      <c r="B334" s="2">
        <f>+'Ark1'!C6391</f>
        <v>2021</v>
      </c>
      <c r="C334" s="2">
        <f>+'Ark1'!J6391</f>
        <v>134</v>
      </c>
      <c r="D334" s="2" t="s">
        <v>34</v>
      </c>
      <c r="E334" s="2">
        <f>+'Ark1'!D6391</f>
        <v>11</v>
      </c>
      <c r="F334" s="2" t="s">
        <v>523</v>
      </c>
      <c r="G334" s="20">
        <f>+'Ark1'!Q6391</f>
        <v>2</v>
      </c>
      <c r="H334" s="359">
        <f>+'Ark1'!R6391</f>
        <v>121</v>
      </c>
      <c r="I334" s="359">
        <f>IF(H334=0,"",'Ark1'!S6391)</f>
        <v>121</v>
      </c>
      <c r="J334" s="321"/>
      <c r="K334" s="152">
        <f>IF(G334=0,"",100*H334/Måned!$G33)</f>
        <v>4.26056338028169</v>
      </c>
      <c r="L334" s="321"/>
      <c r="M334" s="152">
        <f>+IF(H334=0,"",'Ark1'!AA6391)</f>
        <v>4.26056338028169</v>
      </c>
      <c r="N334" s="152">
        <f>+IF(I334=0,"",'Ark1'!AB6391)</f>
        <v>4.5473073356169316</v>
      </c>
      <c r="O334" s="119">
        <f>IF(H334=0,"",'Ark1'!U6391)</f>
        <v>61.066115702479344</v>
      </c>
      <c r="P334" s="152">
        <f>IF(H334=0,"",'Ark1'!W6391)</f>
        <v>90.796280991735514</v>
      </c>
      <c r="Q334" s="321"/>
      <c r="R334" s="152">
        <f>IF(H334=0,"",'Ark1'!X6391)</f>
        <v>11.28238150613466</v>
      </c>
      <c r="S334" s="152">
        <f>IF(H334=0,"",'Ark1'!Y6391)</f>
        <v>1.7755713185546813</v>
      </c>
      <c r="T334" s="152">
        <f>IF(H334=0,"",'Ark1'!Z6391)</f>
        <v>-42.459984319328029</v>
      </c>
      <c r="U334" s="321"/>
      <c r="V334" s="97">
        <f t="shared" si="36"/>
        <v>60.5</v>
      </c>
      <c r="W334" s="309">
        <f>IF(H334=0,"",'Ark1'!T6391)</f>
        <v>16.429752066115704</v>
      </c>
      <c r="X334" s="152">
        <f>IF(H334=0,"",'Ark1'!V6391)</f>
        <v>98.370835310656062</v>
      </c>
      <c r="Y334" s="321"/>
    </row>
    <row r="335" spans="1:39" x14ac:dyDescent="0.5">
      <c r="A335" s="321"/>
      <c r="B335" s="2">
        <f>+'Ark1'!C6392</f>
        <v>2021</v>
      </c>
      <c r="C335" s="2">
        <f>+'Ark1'!J6392</f>
        <v>134</v>
      </c>
      <c r="D335" s="2" t="s">
        <v>34</v>
      </c>
      <c r="E335" s="2">
        <f>+'Ark1'!D6392</f>
        <v>12</v>
      </c>
      <c r="F335" s="2" t="s">
        <v>524</v>
      </c>
      <c r="G335" s="20">
        <f>+'Ark1'!Q6392</f>
        <v>2</v>
      </c>
      <c r="H335" s="359">
        <f>+'Ark1'!R6392</f>
        <v>139</v>
      </c>
      <c r="I335" s="359">
        <f>IF(H335=0,"",'Ark1'!S6392)</f>
        <v>139</v>
      </c>
      <c r="J335" s="321"/>
      <c r="K335" s="152">
        <f>IF(G335=0,"",100*H335/Måned!$G34)</f>
        <v>7.6122672508214677</v>
      </c>
      <c r="L335" s="321"/>
      <c r="M335" s="152">
        <f>+IF(H335=0,"",'Ark1'!AA6392)</f>
        <v>7.6122672508214704</v>
      </c>
      <c r="N335" s="152">
        <f>+IF(I335=0,"",'Ark1'!AB6392)</f>
        <v>8.0781818549806488</v>
      </c>
      <c r="O335" s="119">
        <f>IF(H335=0,"",'Ark1'!U6392)</f>
        <v>60.410071942446059</v>
      </c>
      <c r="P335" s="152">
        <f>IF(H335=0,"",'Ark1'!W6392)</f>
        <v>87.866546762589863</v>
      </c>
      <c r="Q335" s="321"/>
      <c r="R335" s="152">
        <f>IF(H335=0,"",'Ark1'!X6392)</f>
        <v>9.9216086181402847</v>
      </c>
      <c r="S335" s="152">
        <f>IF(H335=0,"",'Ark1'!Y6392)</f>
        <v>1.6656191176807877</v>
      </c>
      <c r="T335" s="152">
        <f>IF(H335=0,"",'Ark1'!Z6392)</f>
        <v>-28.749043845879758</v>
      </c>
      <c r="U335" s="321"/>
      <c r="V335" s="97">
        <f t="shared" si="36"/>
        <v>69.5</v>
      </c>
      <c r="W335" s="309">
        <f>IF(H335=0,"",'Ark1'!T6392)</f>
        <v>16.136690647482013</v>
      </c>
      <c r="X335" s="152">
        <f>IF(H335=0,"",'Ark1'!V6392)</f>
        <v>95.196692050476614</v>
      </c>
      <c r="Y335" s="321"/>
    </row>
    <row r="336" spans="1:39" x14ac:dyDescent="0.5">
      <c r="A336" s="321"/>
      <c r="B336" s="321"/>
      <c r="C336" s="321"/>
      <c r="D336" s="321"/>
      <c r="E336" s="321"/>
      <c r="F336" s="321"/>
      <c r="G336" s="321"/>
      <c r="H336" s="360"/>
      <c r="I336" s="360"/>
      <c r="J336" s="321"/>
      <c r="K336" s="321"/>
      <c r="L336" s="321"/>
      <c r="M336" s="321"/>
      <c r="N336" s="321"/>
      <c r="O336" s="321"/>
      <c r="P336" s="321"/>
      <c r="Q336" s="321"/>
      <c r="R336" s="321"/>
      <c r="S336" s="321"/>
      <c r="T336" s="321"/>
      <c r="U336" s="321"/>
      <c r="V336" s="321"/>
      <c r="W336" s="321"/>
      <c r="X336" s="321"/>
      <c r="Y336" s="321"/>
    </row>
    <row r="337" spans="1:39" x14ac:dyDescent="0.5">
      <c r="A337" s="321"/>
      <c r="B337" s="2">
        <f>+'Ark1'!C6393</f>
        <v>2021</v>
      </c>
      <c r="C337" s="2">
        <f>+'Ark1'!J6393</f>
        <v>141</v>
      </c>
      <c r="D337" s="2" t="s">
        <v>33</v>
      </c>
      <c r="E337" s="2">
        <f>+'Ark1'!D6393</f>
        <v>1</v>
      </c>
      <c r="F337" s="2" t="s">
        <v>514</v>
      </c>
      <c r="G337" s="20">
        <f>+'Ark1'!Q6393</f>
        <v>0</v>
      </c>
      <c r="H337" s="359">
        <f>+'Ark1'!R6393</f>
        <v>0</v>
      </c>
      <c r="I337" s="359" t="str">
        <f>IF(H337=0,"",'Ark1'!S6393)</f>
        <v/>
      </c>
      <c r="J337" s="321"/>
      <c r="K337" s="152" t="str">
        <f>IF(G337=0,"",100*H337/Måned!$G23)</f>
        <v/>
      </c>
      <c r="L337" s="321"/>
      <c r="M337" s="152" t="str">
        <f>+IF(H337=0,"",'Ark1'!AA6393)</f>
        <v/>
      </c>
      <c r="N337" s="152">
        <f>+IF(I337=0,"",'Ark1'!AB6393)</f>
        <v>0</v>
      </c>
      <c r="O337" s="119" t="str">
        <f>IF(H337=0,"",'Ark1'!U6393)</f>
        <v/>
      </c>
      <c r="P337" s="152" t="str">
        <f>IF(H337=0,"",'Ark1'!W6393)</f>
        <v/>
      </c>
      <c r="Q337" s="321"/>
      <c r="R337" s="152" t="str">
        <f>IF(H337=0,"",'Ark1'!X6393)</f>
        <v/>
      </c>
      <c r="S337" s="152" t="str">
        <f>IF(H337=0,"",'Ark1'!Y6393)</f>
        <v/>
      </c>
      <c r="T337" s="152" t="str">
        <f>IF(H337=0,"",'Ark1'!Z6393)</f>
        <v/>
      </c>
      <c r="U337" s="321"/>
      <c r="V337" s="97" t="str">
        <f t="shared" si="36"/>
        <v/>
      </c>
      <c r="W337" s="309" t="str">
        <f>IF(H337=0,"",'Ark1'!T6393)</f>
        <v/>
      </c>
      <c r="X337" s="152" t="str">
        <f>IF(H337=0,"",'Ark1'!V6393)</f>
        <v/>
      </c>
      <c r="Y337" s="321"/>
    </row>
    <row r="338" spans="1:39" x14ac:dyDescent="0.5">
      <c r="A338" s="321"/>
      <c r="B338" s="2">
        <f>+'Ark1'!C6394</f>
        <v>2021</v>
      </c>
      <c r="C338" s="2">
        <f>+'Ark1'!J6394</f>
        <v>141</v>
      </c>
      <c r="D338" s="2" t="s">
        <v>33</v>
      </c>
      <c r="E338" s="2">
        <f>+'Ark1'!D6394</f>
        <v>2</v>
      </c>
      <c r="F338" s="2" t="s">
        <v>515</v>
      </c>
      <c r="G338" s="20">
        <f>+'Ark1'!Q6394</f>
        <v>0</v>
      </c>
      <c r="H338" s="359">
        <f>+'Ark1'!R6394</f>
        <v>0</v>
      </c>
      <c r="I338" s="359" t="str">
        <f>IF(H338=0,"",'Ark1'!S6394)</f>
        <v/>
      </c>
      <c r="J338" s="321"/>
      <c r="K338" s="152" t="str">
        <f>IF(G338=0,"",100*H338/Måned!$G24)</f>
        <v/>
      </c>
      <c r="L338" s="321"/>
      <c r="M338" s="152" t="str">
        <f>+IF(H338=0,"",'Ark1'!AA6394)</f>
        <v/>
      </c>
      <c r="N338" s="152">
        <f>+IF(I338=0,"",'Ark1'!AB6394)</f>
        <v>0</v>
      </c>
      <c r="O338" s="119" t="str">
        <f>IF(H338=0,"",'Ark1'!U6394)</f>
        <v/>
      </c>
      <c r="P338" s="152" t="str">
        <f>IF(H338=0,"",'Ark1'!W6394)</f>
        <v/>
      </c>
      <c r="Q338" s="321"/>
      <c r="R338" s="152" t="str">
        <f>IF(H338=0,"",'Ark1'!X6394)</f>
        <v/>
      </c>
      <c r="S338" s="152" t="str">
        <f>IF(H338=0,"",'Ark1'!Y6394)</f>
        <v/>
      </c>
      <c r="T338" s="152" t="str">
        <f>IF(H338=0,"",'Ark1'!Z6394)</f>
        <v/>
      </c>
      <c r="U338" s="321"/>
      <c r="V338" s="97" t="str">
        <f t="shared" ref="V338:V350" si="37">+(IF(H338=0,"",I338/G338))</f>
        <v/>
      </c>
      <c r="W338" s="309" t="str">
        <f>IF(H338=0,"",'Ark1'!T6394)</f>
        <v/>
      </c>
      <c r="X338" s="152" t="str">
        <f>IF(H338=0,"",'Ark1'!V6394)</f>
        <v/>
      </c>
      <c r="Y338" s="321"/>
    </row>
    <row r="339" spans="1:39" x14ac:dyDescent="0.5">
      <c r="A339" s="321"/>
      <c r="B339" s="2">
        <f>+'Ark1'!C6395</f>
        <v>2021</v>
      </c>
      <c r="C339" s="2">
        <f>+'Ark1'!J6395</f>
        <v>141</v>
      </c>
      <c r="D339" s="2" t="s">
        <v>33</v>
      </c>
      <c r="E339" s="2">
        <f>+'Ark1'!D6395</f>
        <v>3</v>
      </c>
      <c r="F339" s="2" t="s">
        <v>516</v>
      </c>
      <c r="G339" s="20">
        <f>+'Ark1'!Q6395</f>
        <v>0</v>
      </c>
      <c r="H339" s="359">
        <f>+'Ark1'!R6395</f>
        <v>0</v>
      </c>
      <c r="I339" s="359" t="str">
        <f>IF(H339=0,"",'Ark1'!S6395)</f>
        <v/>
      </c>
      <c r="J339" s="321"/>
      <c r="K339" s="152" t="str">
        <f>IF(G339=0,"",100*H339/Måned!$G25)</f>
        <v/>
      </c>
      <c r="L339" s="321"/>
      <c r="M339" s="152" t="str">
        <f>+IF(H339=0,"",'Ark1'!AA6395)</f>
        <v/>
      </c>
      <c r="N339" s="152">
        <f>+IF(I339=0,"",'Ark1'!AB6395)</f>
        <v>0</v>
      </c>
      <c r="O339" s="119" t="str">
        <f>IF(H339=0,"",'Ark1'!U6395)</f>
        <v/>
      </c>
      <c r="P339" s="152" t="str">
        <f>IF(H339=0,"",'Ark1'!W6395)</f>
        <v/>
      </c>
      <c r="Q339" s="321"/>
      <c r="R339" s="152" t="str">
        <f>IF(H339=0,"",'Ark1'!X6395)</f>
        <v/>
      </c>
      <c r="S339" s="152" t="str">
        <f>IF(H339=0,"",'Ark1'!Y6395)</f>
        <v/>
      </c>
      <c r="T339" s="152" t="str">
        <f>IF(H339=0,"",'Ark1'!Z6395)</f>
        <v/>
      </c>
      <c r="U339" s="321"/>
      <c r="V339" s="97" t="str">
        <f t="shared" si="37"/>
        <v/>
      </c>
      <c r="W339" s="309" t="str">
        <f>IF(H339=0,"",'Ark1'!T6395)</f>
        <v/>
      </c>
      <c r="X339" s="152" t="str">
        <f>IF(H339=0,"",'Ark1'!V6395)</f>
        <v/>
      </c>
      <c r="Y339" s="321"/>
    </row>
    <row r="340" spans="1:39" x14ac:dyDescent="0.5">
      <c r="A340" s="321"/>
      <c r="B340" s="2">
        <f>+'Ark1'!C6396</f>
        <v>2021</v>
      </c>
      <c r="C340" s="2">
        <f>+'Ark1'!J6396</f>
        <v>141</v>
      </c>
      <c r="D340" s="2" t="s">
        <v>33</v>
      </c>
      <c r="E340" s="2">
        <f>+'Ark1'!D6396</f>
        <v>4</v>
      </c>
      <c r="F340" s="2" t="s">
        <v>517</v>
      </c>
      <c r="G340" s="20">
        <f>+'Ark1'!Q6396</f>
        <v>0</v>
      </c>
      <c r="H340" s="359">
        <f>+'Ark1'!R6396</f>
        <v>0</v>
      </c>
      <c r="I340" s="359" t="str">
        <f>IF(H340=0,"",'Ark1'!S6396)</f>
        <v/>
      </c>
      <c r="J340" s="321"/>
      <c r="K340" s="152" t="str">
        <f>IF(G340=0,"",100*H340/Måned!$G26)</f>
        <v/>
      </c>
      <c r="L340" s="321"/>
      <c r="M340" s="152" t="str">
        <f>+IF(H340=0,"",'Ark1'!AA6396)</f>
        <v/>
      </c>
      <c r="N340" s="152">
        <f>+IF(I340=0,"",'Ark1'!AB6396)</f>
        <v>0</v>
      </c>
      <c r="O340" s="119" t="str">
        <f>IF(H340=0,"",'Ark1'!U6396)</f>
        <v/>
      </c>
      <c r="P340" s="152" t="str">
        <f>IF(H340=0,"",'Ark1'!W6396)</f>
        <v/>
      </c>
      <c r="Q340" s="321"/>
      <c r="R340" s="152" t="str">
        <f>IF(H340=0,"",'Ark1'!X6396)</f>
        <v/>
      </c>
      <c r="S340" s="152" t="str">
        <f>IF(H340=0,"",'Ark1'!Y6396)</f>
        <v/>
      </c>
      <c r="T340" s="152" t="str">
        <f>IF(H340=0,"",'Ark1'!Z6396)</f>
        <v/>
      </c>
      <c r="U340" s="321"/>
      <c r="V340" s="97" t="str">
        <f t="shared" si="37"/>
        <v/>
      </c>
      <c r="W340" s="309" t="str">
        <f>IF(H340=0,"",'Ark1'!T6396)</f>
        <v/>
      </c>
      <c r="X340" s="152" t="str">
        <f>IF(H340=0,"",'Ark1'!V6396)</f>
        <v/>
      </c>
      <c r="Y340" s="321"/>
    </row>
    <row r="341" spans="1:39" x14ac:dyDescent="0.5">
      <c r="A341" s="321"/>
      <c r="B341" s="2">
        <f>+'Ark1'!C6397</f>
        <v>2021</v>
      </c>
      <c r="C341" s="2">
        <f>+'Ark1'!J6397</f>
        <v>141</v>
      </c>
      <c r="D341" s="2" t="s">
        <v>33</v>
      </c>
      <c r="E341" s="2">
        <f>+'Ark1'!D6397</f>
        <v>5</v>
      </c>
      <c r="F341" s="2" t="s">
        <v>385</v>
      </c>
      <c r="G341" s="20">
        <f>+'Ark1'!Q6397</f>
        <v>0</v>
      </c>
      <c r="H341" s="359">
        <f>+'Ark1'!R6397</f>
        <v>0</v>
      </c>
      <c r="I341" s="359" t="str">
        <f>IF(H341=0,"",'Ark1'!S6397)</f>
        <v/>
      </c>
      <c r="J341" s="321"/>
      <c r="K341" s="152" t="str">
        <f>IF(G341=0,"",100*H341/Måned!$G27)</f>
        <v/>
      </c>
      <c r="L341" s="321"/>
      <c r="M341" s="152" t="str">
        <f>+IF(H341=0,"",'Ark1'!AA6397)</f>
        <v/>
      </c>
      <c r="N341" s="152">
        <f>+IF(I341=0,"",'Ark1'!AB6397)</f>
        <v>0</v>
      </c>
      <c r="O341" s="119" t="str">
        <f>IF(H341=0,"",'Ark1'!U6397)</f>
        <v/>
      </c>
      <c r="P341" s="152" t="str">
        <f>IF(H341=0,"",'Ark1'!W6397)</f>
        <v/>
      </c>
      <c r="Q341" s="321"/>
      <c r="R341" s="152" t="str">
        <f>IF(H341=0,"",'Ark1'!X6397)</f>
        <v/>
      </c>
      <c r="S341" s="152" t="str">
        <f>IF(H341=0,"",'Ark1'!Y6397)</f>
        <v/>
      </c>
      <c r="T341" s="152" t="str">
        <f>IF(H341=0,"",'Ark1'!Z6397)</f>
        <v/>
      </c>
      <c r="U341" s="321"/>
      <c r="V341" s="97" t="str">
        <f t="shared" si="37"/>
        <v/>
      </c>
      <c r="W341" s="309" t="str">
        <f>IF(H341=0,"",'Ark1'!T6397)</f>
        <v/>
      </c>
      <c r="X341" s="152" t="str">
        <f>IF(H341=0,"",'Ark1'!V6397)</f>
        <v/>
      </c>
      <c r="Y341" s="321"/>
    </row>
    <row r="342" spans="1:39" x14ac:dyDescent="0.5">
      <c r="A342" s="321"/>
      <c r="B342" s="2">
        <f>+'Ark1'!C6398</f>
        <v>2021</v>
      </c>
      <c r="C342" s="2">
        <f>+'Ark1'!J6398</f>
        <v>141</v>
      </c>
      <c r="D342" s="2" t="s">
        <v>33</v>
      </c>
      <c r="E342" s="2">
        <f>+'Ark1'!D6398</f>
        <v>6</v>
      </c>
      <c r="F342" s="2" t="s">
        <v>518</v>
      </c>
      <c r="G342" s="20">
        <f>+'Ark1'!Q6398</f>
        <v>0</v>
      </c>
      <c r="H342" s="359">
        <f>+'Ark1'!R6398</f>
        <v>0</v>
      </c>
      <c r="I342" s="359" t="str">
        <f>IF(H342=0,"",'Ark1'!S6398)</f>
        <v/>
      </c>
      <c r="J342" s="321"/>
      <c r="K342" s="152" t="str">
        <f>IF(G342=0,"",100*H342/Måned!$G28)</f>
        <v/>
      </c>
      <c r="L342" s="321"/>
      <c r="M342" s="152" t="str">
        <f>+IF(H342=0,"",'Ark1'!AA6398)</f>
        <v/>
      </c>
      <c r="N342" s="152">
        <f>+IF(I342=0,"",'Ark1'!AB6398)</f>
        <v>0</v>
      </c>
      <c r="O342" s="119" t="str">
        <f>IF(H342=0,"",'Ark1'!U6398)</f>
        <v/>
      </c>
      <c r="P342" s="152" t="str">
        <f>IF(H342=0,"",'Ark1'!W6398)</f>
        <v/>
      </c>
      <c r="Q342" s="321"/>
      <c r="R342" s="152" t="str">
        <f>IF(H342=0,"",'Ark1'!X6398)</f>
        <v/>
      </c>
      <c r="S342" s="152" t="str">
        <f>IF(H342=0,"",'Ark1'!Y6398)</f>
        <v/>
      </c>
      <c r="T342" s="152" t="str">
        <f>IF(H342=0,"",'Ark1'!Z6398)</f>
        <v/>
      </c>
      <c r="U342" s="321"/>
      <c r="V342" s="97" t="str">
        <f t="shared" si="37"/>
        <v/>
      </c>
      <c r="W342" s="309" t="str">
        <f>IF(H342=0,"",'Ark1'!T6398)</f>
        <v/>
      </c>
      <c r="X342" s="152" t="str">
        <f>IF(H342=0,"",'Ark1'!V6398)</f>
        <v/>
      </c>
      <c r="Y342" s="321"/>
    </row>
    <row r="343" spans="1:39" x14ac:dyDescent="0.5">
      <c r="A343" s="321"/>
      <c r="B343" s="2">
        <f>+'Ark1'!C6399</f>
        <v>2021</v>
      </c>
      <c r="C343" s="2">
        <f>+'Ark1'!J6399</f>
        <v>141</v>
      </c>
      <c r="D343" s="2" t="s">
        <v>33</v>
      </c>
      <c r="E343" s="2">
        <f>+'Ark1'!D6399</f>
        <v>7</v>
      </c>
      <c r="F343" s="2" t="s">
        <v>519</v>
      </c>
      <c r="G343" s="20">
        <f>+'Ark1'!Q6399</f>
        <v>0</v>
      </c>
      <c r="H343" s="359">
        <f>+'Ark1'!R6399</f>
        <v>0</v>
      </c>
      <c r="I343" s="359" t="str">
        <f>IF(H343=0,"",'Ark1'!S6399)</f>
        <v/>
      </c>
      <c r="J343" s="321"/>
      <c r="K343" s="152" t="str">
        <f>IF(G343=0,"",100*H343/Måned!$G29)</f>
        <v/>
      </c>
      <c r="L343" s="321"/>
      <c r="M343" s="152" t="str">
        <f>+IF(H343=0,"",'Ark1'!AA6399)</f>
        <v/>
      </c>
      <c r="N343" s="152">
        <f>+IF(I343=0,"",'Ark1'!AB6399)</f>
        <v>0</v>
      </c>
      <c r="O343" s="119" t="str">
        <f>IF(H343=0,"",'Ark1'!U6399)</f>
        <v/>
      </c>
      <c r="P343" s="152" t="str">
        <f>IF(H343=0,"",'Ark1'!W6399)</f>
        <v/>
      </c>
      <c r="Q343" s="321"/>
      <c r="R343" s="152" t="str">
        <f>IF(H343=0,"",'Ark1'!X6399)</f>
        <v/>
      </c>
      <c r="S343" s="152" t="str">
        <f>IF(H343=0,"",'Ark1'!Y6399)</f>
        <v/>
      </c>
      <c r="T343" s="152" t="str">
        <f>IF(H343=0,"",'Ark1'!Z6399)</f>
        <v/>
      </c>
      <c r="U343" s="321"/>
      <c r="V343" s="97" t="str">
        <f t="shared" si="37"/>
        <v/>
      </c>
      <c r="W343" s="309" t="str">
        <f>IF(H343=0,"",'Ark1'!T6399)</f>
        <v/>
      </c>
      <c r="X343" s="152" t="str">
        <f>IF(H343=0,"",'Ark1'!V6399)</f>
        <v/>
      </c>
      <c r="Y343" s="321"/>
      <c r="Z343" s="318"/>
      <c r="AB343" s="152"/>
      <c r="AC343" s="317"/>
      <c r="AK343" s="319"/>
      <c r="AL343" s="309"/>
      <c r="AM343" s="309"/>
    </row>
    <row r="344" spans="1:39" x14ac:dyDescent="0.5">
      <c r="A344" s="321"/>
      <c r="B344" s="2">
        <f>+'Ark1'!C6400</f>
        <v>2021</v>
      </c>
      <c r="C344" s="2">
        <f>+'Ark1'!J6400</f>
        <v>141</v>
      </c>
      <c r="D344" s="2" t="s">
        <v>33</v>
      </c>
      <c r="E344" s="2">
        <f>+'Ark1'!D6400</f>
        <v>8</v>
      </c>
      <c r="F344" s="2" t="s">
        <v>520</v>
      </c>
      <c r="G344" s="20">
        <f>+'Ark1'!Q6400</f>
        <v>0</v>
      </c>
      <c r="H344" s="359">
        <f>+'Ark1'!R6400</f>
        <v>0</v>
      </c>
      <c r="I344" s="359" t="str">
        <f>IF(H344=0,"",'Ark1'!S6400)</f>
        <v/>
      </c>
      <c r="J344" s="321"/>
      <c r="K344" s="152" t="str">
        <f>IF(G344=0,"",100*H344/Måned!$G30)</f>
        <v/>
      </c>
      <c r="L344" s="321"/>
      <c r="M344" s="152" t="str">
        <f>+IF(H344=0,"",'Ark1'!AA6400)</f>
        <v/>
      </c>
      <c r="N344" s="152">
        <f>+IF(I344=0,"",'Ark1'!AB6400)</f>
        <v>0</v>
      </c>
      <c r="O344" s="119" t="str">
        <f>IF(H344=0,"",'Ark1'!U6400)</f>
        <v/>
      </c>
      <c r="P344" s="152" t="str">
        <f>IF(H344=0,"",'Ark1'!W6400)</f>
        <v/>
      </c>
      <c r="Q344" s="321"/>
      <c r="R344" s="152" t="str">
        <f>IF(H344=0,"",'Ark1'!X6400)</f>
        <v/>
      </c>
      <c r="S344" s="152" t="str">
        <f>IF(H344=0,"",'Ark1'!Y6400)</f>
        <v/>
      </c>
      <c r="T344" s="152" t="str">
        <f>IF(H344=0,"",'Ark1'!Z6400)</f>
        <v/>
      </c>
      <c r="U344" s="321"/>
      <c r="V344" s="97" t="str">
        <f t="shared" si="37"/>
        <v/>
      </c>
      <c r="W344" s="309" t="str">
        <f>IF(H344=0,"",'Ark1'!T6400)</f>
        <v/>
      </c>
      <c r="X344" s="152" t="str">
        <f>IF(H344=0,"",'Ark1'!V6400)</f>
        <v/>
      </c>
      <c r="Y344" s="321"/>
    </row>
    <row r="345" spans="1:39" x14ac:dyDescent="0.5">
      <c r="A345" s="321"/>
      <c r="B345" s="2">
        <f>+'Ark1'!C6401</f>
        <v>2021</v>
      </c>
      <c r="C345" s="2">
        <f>+'Ark1'!J6401</f>
        <v>141</v>
      </c>
      <c r="D345" s="2" t="s">
        <v>33</v>
      </c>
      <c r="E345" s="2">
        <f>+'Ark1'!D6401</f>
        <v>9</v>
      </c>
      <c r="F345" s="2" t="s">
        <v>521</v>
      </c>
      <c r="G345" s="20">
        <f>+'Ark1'!Q6401</f>
        <v>0</v>
      </c>
      <c r="H345" s="359">
        <f>+'Ark1'!R6401</f>
        <v>0</v>
      </c>
      <c r="I345" s="359" t="str">
        <f>IF(H345=0,"",'Ark1'!S6401)</f>
        <v/>
      </c>
      <c r="J345" s="321"/>
      <c r="K345" s="152" t="str">
        <f>IF(G345=0,"",100*H345/Måned!$G31)</f>
        <v/>
      </c>
      <c r="L345" s="321"/>
      <c r="M345" s="152" t="str">
        <f>+IF(H345=0,"",'Ark1'!AA6401)</f>
        <v/>
      </c>
      <c r="N345" s="152">
        <f>+IF(I345=0,"",'Ark1'!AB6401)</f>
        <v>0</v>
      </c>
      <c r="O345" s="119" t="str">
        <f>IF(H345=0,"",'Ark1'!U6401)</f>
        <v/>
      </c>
      <c r="P345" s="152" t="str">
        <f>IF(H345=0,"",'Ark1'!W6401)</f>
        <v/>
      </c>
      <c r="Q345" s="321"/>
      <c r="R345" s="152" t="str">
        <f>IF(H345=0,"",'Ark1'!X6401)</f>
        <v/>
      </c>
      <c r="S345" s="152" t="str">
        <f>IF(H345=0,"",'Ark1'!Y6401)</f>
        <v/>
      </c>
      <c r="T345" s="152" t="str">
        <f>IF(H345=0,"",'Ark1'!Z6401)</f>
        <v/>
      </c>
      <c r="U345" s="321"/>
      <c r="V345" s="97" t="str">
        <f t="shared" si="37"/>
        <v/>
      </c>
      <c r="W345" s="309" t="str">
        <f>IF(H345=0,"",'Ark1'!T6401)</f>
        <v/>
      </c>
      <c r="X345" s="152" t="str">
        <f>IF(H345=0,"",'Ark1'!V6401)</f>
        <v/>
      </c>
      <c r="Y345" s="321"/>
    </row>
    <row r="346" spans="1:39" x14ac:dyDescent="0.5">
      <c r="A346" s="321"/>
      <c r="B346" s="2">
        <f>+'Ark1'!C6402</f>
        <v>2021</v>
      </c>
      <c r="C346" s="2">
        <f>+'Ark1'!J6402</f>
        <v>141</v>
      </c>
      <c r="D346" s="2" t="s">
        <v>33</v>
      </c>
      <c r="E346" s="2">
        <f>+'Ark1'!D6402</f>
        <v>10</v>
      </c>
      <c r="F346" s="2" t="s">
        <v>522</v>
      </c>
      <c r="G346" s="20">
        <f>+'Ark1'!Q6402</f>
        <v>0</v>
      </c>
      <c r="H346" s="359">
        <f>+'Ark1'!R6402</f>
        <v>0</v>
      </c>
      <c r="I346" s="359" t="str">
        <f>IF(H346=0,"",'Ark1'!S6402)</f>
        <v/>
      </c>
      <c r="J346" s="321"/>
      <c r="K346" s="152" t="str">
        <f>IF(G346=0,"",100*H346/Måned!$G32)</f>
        <v/>
      </c>
      <c r="L346" s="321"/>
      <c r="M346" s="152" t="str">
        <f>+IF(H346=0,"",'Ark1'!AA6402)</f>
        <v/>
      </c>
      <c r="N346" s="152">
        <f>+IF(I346=0,"",'Ark1'!AB6402)</f>
        <v>0</v>
      </c>
      <c r="O346" s="119" t="str">
        <f>IF(H346=0,"",'Ark1'!U6402)</f>
        <v/>
      </c>
      <c r="P346" s="152" t="str">
        <f>IF(H346=0,"",'Ark1'!W6402)</f>
        <v/>
      </c>
      <c r="Q346" s="321"/>
      <c r="R346" s="152" t="str">
        <f>IF(H346=0,"",'Ark1'!X6402)</f>
        <v/>
      </c>
      <c r="S346" s="152" t="str">
        <f>IF(H346=0,"",'Ark1'!Y6402)</f>
        <v/>
      </c>
      <c r="T346" s="152" t="str">
        <f>IF(H346=0,"",'Ark1'!Z6402)</f>
        <v/>
      </c>
      <c r="U346" s="321"/>
      <c r="V346" s="97" t="str">
        <f t="shared" si="37"/>
        <v/>
      </c>
      <c r="W346" s="309" t="str">
        <f>IF(H346=0,"",'Ark1'!T6402)</f>
        <v/>
      </c>
      <c r="X346" s="152" t="str">
        <f>IF(H346=0,"",'Ark1'!V6402)</f>
        <v/>
      </c>
      <c r="Y346" s="321"/>
    </row>
    <row r="347" spans="1:39" x14ac:dyDescent="0.5">
      <c r="A347" s="321"/>
      <c r="B347" s="2">
        <f>+'Ark1'!C6403</f>
        <v>2021</v>
      </c>
      <c r="C347" s="2">
        <f>+'Ark1'!J6403</f>
        <v>141</v>
      </c>
      <c r="D347" s="2" t="s">
        <v>33</v>
      </c>
      <c r="E347" s="2">
        <f>+'Ark1'!D6403</f>
        <v>11</v>
      </c>
      <c r="F347" s="2" t="s">
        <v>523</v>
      </c>
      <c r="G347" s="20">
        <f>+'Ark1'!Q6403</f>
        <v>0</v>
      </c>
      <c r="H347" s="359">
        <f>+'Ark1'!R6403</f>
        <v>0</v>
      </c>
      <c r="I347" s="359" t="str">
        <f>IF(H347=0,"",'Ark1'!S6403)</f>
        <v/>
      </c>
      <c r="J347" s="321"/>
      <c r="K347" s="152" t="str">
        <f>IF(G347=0,"",100*H347/Måned!$G33)</f>
        <v/>
      </c>
      <c r="L347" s="321"/>
      <c r="M347" s="152" t="str">
        <f>+IF(H347=0,"",'Ark1'!AA6403)</f>
        <v/>
      </c>
      <c r="N347" s="152">
        <f>+IF(I347=0,"",'Ark1'!AB6403)</f>
        <v>0</v>
      </c>
      <c r="O347" s="119" t="str">
        <f>IF(H347=0,"",'Ark1'!U6403)</f>
        <v/>
      </c>
      <c r="P347" s="152" t="str">
        <f>IF(H347=0,"",'Ark1'!W6403)</f>
        <v/>
      </c>
      <c r="Q347" s="321"/>
      <c r="R347" s="152" t="str">
        <f>IF(H347=0,"",'Ark1'!X6403)</f>
        <v/>
      </c>
      <c r="S347" s="152" t="str">
        <f>IF(H347=0,"",'Ark1'!Y6403)</f>
        <v/>
      </c>
      <c r="T347" s="152" t="str">
        <f>IF(H347=0,"",'Ark1'!Z6403)</f>
        <v/>
      </c>
      <c r="U347" s="321"/>
      <c r="V347" s="97" t="str">
        <f t="shared" si="37"/>
        <v/>
      </c>
      <c r="W347" s="309" t="str">
        <f>IF(H347=0,"",'Ark1'!T6403)</f>
        <v/>
      </c>
      <c r="X347" s="152" t="str">
        <f>IF(H347=0,"",'Ark1'!V6403)</f>
        <v/>
      </c>
      <c r="Y347" s="321"/>
    </row>
    <row r="348" spans="1:39" x14ac:dyDescent="0.5">
      <c r="A348" s="321"/>
      <c r="B348" s="2">
        <f>+'Ark1'!C6404</f>
        <v>2021</v>
      </c>
      <c r="C348" s="2">
        <f>+'Ark1'!J6404</f>
        <v>141</v>
      </c>
      <c r="D348" s="2" t="s">
        <v>33</v>
      </c>
      <c r="E348" s="2">
        <f>+'Ark1'!D6404</f>
        <v>12</v>
      </c>
      <c r="F348" s="2" t="s">
        <v>524</v>
      </c>
      <c r="G348" s="20">
        <f>+'Ark1'!Q6404</f>
        <v>0</v>
      </c>
      <c r="H348" s="359">
        <f>+'Ark1'!R6404</f>
        <v>0</v>
      </c>
      <c r="I348" s="359" t="str">
        <f>IF(H348=0,"",'Ark1'!S6404)</f>
        <v/>
      </c>
      <c r="J348" s="321"/>
      <c r="K348" s="152" t="str">
        <f>IF(G348=0,"",100*H348/Måned!$G34)</f>
        <v/>
      </c>
      <c r="L348" s="321"/>
      <c r="M348" s="152" t="str">
        <f>+IF(H348=0,"",'Ark1'!AA6404)</f>
        <v/>
      </c>
      <c r="N348" s="152">
        <f>+IF(I348=0,"",'Ark1'!AB6404)</f>
        <v>0</v>
      </c>
      <c r="O348" s="119" t="str">
        <f>IF(H348=0,"",'Ark1'!U6404)</f>
        <v/>
      </c>
      <c r="P348" s="152" t="str">
        <f>IF(H348=0,"",'Ark1'!W6404)</f>
        <v/>
      </c>
      <c r="Q348" s="321"/>
      <c r="R348" s="152" t="str">
        <f>IF(H348=0,"",'Ark1'!X6404)</f>
        <v/>
      </c>
      <c r="S348" s="152" t="str">
        <f>IF(H348=0,"",'Ark1'!Y6404)</f>
        <v/>
      </c>
      <c r="T348" s="152" t="str">
        <f>IF(H348=0,"",'Ark1'!Z6404)</f>
        <v/>
      </c>
      <c r="U348" s="321"/>
      <c r="V348" s="97" t="str">
        <f t="shared" si="37"/>
        <v/>
      </c>
      <c r="W348" s="309" t="str">
        <f>IF(H348=0,"",'Ark1'!T6404)</f>
        <v/>
      </c>
      <c r="X348" s="152" t="str">
        <f>IF(H348=0,"",'Ark1'!V6404)</f>
        <v/>
      </c>
      <c r="Y348" s="321"/>
    </row>
    <row r="349" spans="1:39" x14ac:dyDescent="0.5">
      <c r="A349" s="321"/>
      <c r="B349" s="321"/>
      <c r="C349" s="321"/>
      <c r="D349" s="321"/>
      <c r="E349" s="321"/>
      <c r="F349" s="321"/>
      <c r="G349" s="321"/>
      <c r="H349" s="360"/>
      <c r="I349" s="360"/>
      <c r="J349" s="321"/>
      <c r="K349" s="321"/>
      <c r="L349" s="321"/>
      <c r="M349" s="321"/>
      <c r="N349" s="321"/>
      <c r="O349" s="321"/>
      <c r="P349" s="321"/>
      <c r="Q349" s="321"/>
      <c r="R349" s="321"/>
      <c r="S349" s="321"/>
      <c r="T349" s="321"/>
      <c r="U349" s="321"/>
      <c r="V349" s="321"/>
      <c r="W349" s="321"/>
      <c r="X349" s="321"/>
      <c r="Y349" s="321"/>
    </row>
    <row r="350" spans="1:39" x14ac:dyDescent="0.5">
      <c r="A350" s="321"/>
      <c r="B350" s="2">
        <f>+'Ark1'!C6405</f>
        <v>2021</v>
      </c>
      <c r="C350" s="2">
        <f>+'Ark1'!J6405</f>
        <v>143</v>
      </c>
      <c r="D350" s="2" t="s">
        <v>42</v>
      </c>
      <c r="E350" s="2">
        <f>+'Ark1'!D6405</f>
        <v>1</v>
      </c>
      <c r="F350" s="2" t="s">
        <v>514</v>
      </c>
      <c r="G350" s="20">
        <f>+'Ark1'!Q6405</f>
        <v>0</v>
      </c>
      <c r="H350" s="359">
        <f>+'Ark1'!R6405</f>
        <v>0</v>
      </c>
      <c r="I350" s="359" t="str">
        <f>IF(H350=0,"",'Ark1'!S6405)</f>
        <v/>
      </c>
      <c r="J350" s="321"/>
      <c r="K350" s="152" t="str">
        <f>IF(G350=0,"",100*H350/Måned!$G23)</f>
        <v/>
      </c>
      <c r="L350" s="321"/>
      <c r="M350" s="152" t="str">
        <f>+IF(H350=0,"",'Ark1'!AA6405)</f>
        <v/>
      </c>
      <c r="N350" s="152">
        <f>+IF(I350=0,"",'Ark1'!AB6405)</f>
        <v>0</v>
      </c>
      <c r="O350" s="119" t="str">
        <f>IF(H350=0,"",'Ark1'!U6405)</f>
        <v/>
      </c>
      <c r="P350" s="152" t="str">
        <f>IF(H350=0,"",'Ark1'!W6405)</f>
        <v/>
      </c>
      <c r="Q350" s="321"/>
      <c r="R350" s="152" t="str">
        <f>IF(H350=0,"",'Ark1'!X6405)</f>
        <v/>
      </c>
      <c r="S350" s="152" t="str">
        <f>IF(H350=0,"",'Ark1'!Y6405)</f>
        <v/>
      </c>
      <c r="T350" s="152" t="str">
        <f>IF(H350=0,"",'Ark1'!Z6405)</f>
        <v/>
      </c>
      <c r="U350" s="321"/>
      <c r="V350" s="97" t="str">
        <f t="shared" si="37"/>
        <v/>
      </c>
      <c r="W350" s="309" t="str">
        <f>IF(H350=0,"",'Ark1'!T6405)</f>
        <v/>
      </c>
      <c r="X350" s="152" t="str">
        <f>IF(H350=0,"",'Ark1'!V6405)</f>
        <v/>
      </c>
      <c r="Y350" s="321"/>
    </row>
    <row r="351" spans="1:39" x14ac:dyDescent="0.5">
      <c r="A351" s="321"/>
      <c r="B351" s="2">
        <f>+'Ark1'!C6406</f>
        <v>2021</v>
      </c>
      <c r="C351" s="2">
        <f>+'Ark1'!J6406</f>
        <v>143</v>
      </c>
      <c r="D351" s="2" t="s">
        <v>42</v>
      </c>
      <c r="E351" s="2">
        <f>+'Ark1'!D6406</f>
        <v>2</v>
      </c>
      <c r="F351" s="2" t="s">
        <v>515</v>
      </c>
      <c r="G351" s="20">
        <f>+'Ark1'!Q6406</f>
        <v>0</v>
      </c>
      <c r="H351" s="359">
        <f>+'Ark1'!R6406</f>
        <v>0</v>
      </c>
      <c r="I351" s="359" t="str">
        <f>IF(H351=0,"",'Ark1'!S6406)</f>
        <v/>
      </c>
      <c r="J351" s="321"/>
      <c r="K351" s="152" t="str">
        <f>IF(G351=0,"",100*H351/Måned!$G24)</f>
        <v/>
      </c>
      <c r="L351" s="321"/>
      <c r="M351" s="152" t="str">
        <f>+IF(H351=0,"",'Ark1'!AA6406)</f>
        <v/>
      </c>
      <c r="N351" s="152">
        <f>+IF(I351=0,"",'Ark1'!AB6406)</f>
        <v>0</v>
      </c>
      <c r="O351" s="119" t="str">
        <f>IF(H351=0,"",'Ark1'!U6406)</f>
        <v/>
      </c>
      <c r="P351" s="152" t="str">
        <f>IF(H351=0,"",'Ark1'!W6406)</f>
        <v/>
      </c>
      <c r="Q351" s="321"/>
      <c r="R351" s="152" t="str">
        <f>IF(H351=0,"",'Ark1'!X6406)</f>
        <v/>
      </c>
      <c r="S351" s="152" t="str">
        <f>IF(H351=0,"",'Ark1'!Y6406)</f>
        <v/>
      </c>
      <c r="T351" s="152" t="str">
        <f>IF(H351=0,"",'Ark1'!Z6406)</f>
        <v/>
      </c>
      <c r="U351" s="321"/>
      <c r="V351" s="97" t="str">
        <f t="shared" ref="V351:V363" si="38">+(IF(H351=0,"",I351/G351))</f>
        <v/>
      </c>
      <c r="W351" s="309" t="str">
        <f>IF(H351=0,"",'Ark1'!T6406)</f>
        <v/>
      </c>
      <c r="X351" s="152" t="str">
        <f>IF(H351=0,"",'Ark1'!V6406)</f>
        <v/>
      </c>
      <c r="Y351" s="321"/>
    </row>
    <row r="352" spans="1:39" x14ac:dyDescent="0.5">
      <c r="A352" s="321"/>
      <c r="B352" s="2">
        <f>+'Ark1'!C6407</f>
        <v>2021</v>
      </c>
      <c r="C352" s="2">
        <f>+'Ark1'!J6407</f>
        <v>143</v>
      </c>
      <c r="D352" s="2" t="s">
        <v>42</v>
      </c>
      <c r="E352" s="2">
        <f>+'Ark1'!D6407</f>
        <v>3</v>
      </c>
      <c r="F352" s="2" t="s">
        <v>516</v>
      </c>
      <c r="G352" s="20">
        <f>+'Ark1'!Q6407</f>
        <v>0</v>
      </c>
      <c r="H352" s="359">
        <f>+'Ark1'!R6407</f>
        <v>0</v>
      </c>
      <c r="I352" s="359" t="str">
        <f>IF(H352=0,"",'Ark1'!S6407)</f>
        <v/>
      </c>
      <c r="J352" s="321"/>
      <c r="K352" s="152" t="str">
        <f>IF(G352=0,"",100*H352/Måned!$G25)</f>
        <v/>
      </c>
      <c r="L352" s="321"/>
      <c r="M352" s="152" t="str">
        <f>+IF(H352=0,"",'Ark1'!AA6407)</f>
        <v/>
      </c>
      <c r="N352" s="152">
        <f>+IF(I352=0,"",'Ark1'!AB6407)</f>
        <v>0</v>
      </c>
      <c r="O352" s="119" t="str">
        <f>IF(H352=0,"",'Ark1'!U6407)</f>
        <v/>
      </c>
      <c r="P352" s="152" t="str">
        <f>IF(H352=0,"",'Ark1'!W6407)</f>
        <v/>
      </c>
      <c r="Q352" s="321"/>
      <c r="R352" s="152" t="str">
        <f>IF(H352=0,"",'Ark1'!X6407)</f>
        <v/>
      </c>
      <c r="S352" s="152" t="str">
        <f>IF(H352=0,"",'Ark1'!Y6407)</f>
        <v/>
      </c>
      <c r="T352" s="152" t="str">
        <f>IF(H352=0,"",'Ark1'!Z6407)</f>
        <v/>
      </c>
      <c r="U352" s="321"/>
      <c r="V352" s="97" t="str">
        <f t="shared" si="38"/>
        <v/>
      </c>
      <c r="W352" s="309" t="str">
        <f>IF(H352=0,"",'Ark1'!T6407)</f>
        <v/>
      </c>
      <c r="X352" s="152" t="str">
        <f>IF(H352=0,"",'Ark1'!V6407)</f>
        <v/>
      </c>
      <c r="Y352" s="321"/>
    </row>
    <row r="353" spans="1:39" x14ac:dyDescent="0.5">
      <c r="A353" s="321"/>
      <c r="B353" s="2">
        <f>+'Ark1'!C6408</f>
        <v>2021</v>
      </c>
      <c r="C353" s="2">
        <f>+'Ark1'!J6408</f>
        <v>143</v>
      </c>
      <c r="D353" s="2" t="s">
        <v>42</v>
      </c>
      <c r="E353" s="2">
        <f>+'Ark1'!D6408</f>
        <v>4</v>
      </c>
      <c r="F353" s="2" t="s">
        <v>517</v>
      </c>
      <c r="G353" s="20">
        <f>+'Ark1'!Q6408</f>
        <v>0</v>
      </c>
      <c r="H353" s="359">
        <f>+'Ark1'!R6408</f>
        <v>0</v>
      </c>
      <c r="I353" s="359" t="str">
        <f>IF(H353=0,"",'Ark1'!S6408)</f>
        <v/>
      </c>
      <c r="J353" s="321"/>
      <c r="K353" s="152" t="str">
        <f>IF(G353=0,"",100*H353/Måned!$G26)</f>
        <v/>
      </c>
      <c r="L353" s="321"/>
      <c r="M353" s="152" t="str">
        <f>+IF(H353=0,"",'Ark1'!AA6408)</f>
        <v/>
      </c>
      <c r="N353" s="152">
        <f>+IF(I353=0,"",'Ark1'!AB6408)</f>
        <v>0</v>
      </c>
      <c r="O353" s="119" t="str">
        <f>IF(H353=0,"",'Ark1'!U6408)</f>
        <v/>
      </c>
      <c r="P353" s="152" t="str">
        <f>IF(H353=0,"",'Ark1'!W6408)</f>
        <v/>
      </c>
      <c r="Q353" s="321"/>
      <c r="R353" s="152" t="str">
        <f>IF(H353=0,"",'Ark1'!X6408)</f>
        <v/>
      </c>
      <c r="S353" s="152" t="str">
        <f>IF(H353=0,"",'Ark1'!Y6408)</f>
        <v/>
      </c>
      <c r="T353" s="152" t="str">
        <f>IF(H353=0,"",'Ark1'!Z6408)</f>
        <v/>
      </c>
      <c r="U353" s="321"/>
      <c r="V353" s="97" t="str">
        <f t="shared" si="38"/>
        <v/>
      </c>
      <c r="W353" s="309" t="str">
        <f>IF(H353=0,"",'Ark1'!T6408)</f>
        <v/>
      </c>
      <c r="X353" s="152" t="str">
        <f>IF(H353=0,"",'Ark1'!V6408)</f>
        <v/>
      </c>
      <c r="Y353" s="321"/>
    </row>
    <row r="354" spans="1:39" x14ac:dyDescent="0.5">
      <c r="A354" s="321"/>
      <c r="B354" s="2">
        <f>+'Ark1'!C6409</f>
        <v>2021</v>
      </c>
      <c r="C354" s="2">
        <f>+'Ark1'!J6409</f>
        <v>143</v>
      </c>
      <c r="D354" s="2" t="s">
        <v>42</v>
      </c>
      <c r="E354" s="2">
        <f>+'Ark1'!D6409</f>
        <v>5</v>
      </c>
      <c r="F354" s="2" t="s">
        <v>385</v>
      </c>
      <c r="G354" s="20">
        <f>+'Ark1'!Q6409</f>
        <v>0</v>
      </c>
      <c r="H354" s="359">
        <f>+'Ark1'!R6409</f>
        <v>0</v>
      </c>
      <c r="I354" s="359" t="str">
        <f>IF(H354=0,"",'Ark1'!S6409)</f>
        <v/>
      </c>
      <c r="J354" s="321"/>
      <c r="K354" s="152" t="str">
        <f>IF(G354=0,"",100*H354/Måned!$G27)</f>
        <v/>
      </c>
      <c r="L354" s="321"/>
      <c r="M354" s="152" t="str">
        <f>+IF(H354=0,"",'Ark1'!AA6409)</f>
        <v/>
      </c>
      <c r="N354" s="152">
        <f>+IF(I354=0,"",'Ark1'!AB6409)</f>
        <v>0</v>
      </c>
      <c r="O354" s="119" t="str">
        <f>IF(H354=0,"",'Ark1'!U6409)</f>
        <v/>
      </c>
      <c r="P354" s="152" t="str">
        <f>IF(H354=0,"",'Ark1'!W6409)</f>
        <v/>
      </c>
      <c r="Q354" s="321"/>
      <c r="R354" s="152" t="str">
        <f>IF(H354=0,"",'Ark1'!X6409)</f>
        <v/>
      </c>
      <c r="S354" s="152" t="str">
        <f>IF(H354=0,"",'Ark1'!Y6409)</f>
        <v/>
      </c>
      <c r="T354" s="152" t="str">
        <f>IF(H354=0,"",'Ark1'!Z6409)</f>
        <v/>
      </c>
      <c r="U354" s="321"/>
      <c r="V354" s="97" t="str">
        <f t="shared" si="38"/>
        <v/>
      </c>
      <c r="W354" s="309" t="str">
        <f>IF(H354=0,"",'Ark1'!T6409)</f>
        <v/>
      </c>
      <c r="X354" s="152" t="str">
        <f>IF(H354=0,"",'Ark1'!V6409)</f>
        <v/>
      </c>
      <c r="Y354" s="321"/>
    </row>
    <row r="355" spans="1:39" x14ac:dyDescent="0.5">
      <c r="A355" s="321"/>
      <c r="B355" s="2">
        <f>+'Ark1'!C6410</f>
        <v>2021</v>
      </c>
      <c r="C355" s="2">
        <f>+'Ark1'!J6410</f>
        <v>143</v>
      </c>
      <c r="D355" s="2" t="s">
        <v>42</v>
      </c>
      <c r="E355" s="2">
        <f>+'Ark1'!D6410</f>
        <v>6</v>
      </c>
      <c r="F355" s="2" t="s">
        <v>518</v>
      </c>
      <c r="G355" s="20">
        <f>+'Ark1'!Q6410</f>
        <v>0</v>
      </c>
      <c r="H355" s="359">
        <f>+'Ark1'!R6410</f>
        <v>0</v>
      </c>
      <c r="I355" s="359" t="str">
        <f>IF(H355=0,"",'Ark1'!S6410)</f>
        <v/>
      </c>
      <c r="J355" s="321"/>
      <c r="K355" s="152" t="str">
        <f>IF(G355=0,"",100*H355/Måned!$G28)</f>
        <v/>
      </c>
      <c r="L355" s="321"/>
      <c r="M355" s="152" t="str">
        <f>+IF(H355=0,"",'Ark1'!AA6410)</f>
        <v/>
      </c>
      <c r="N355" s="152">
        <f>+IF(I355=0,"",'Ark1'!AB6410)</f>
        <v>0</v>
      </c>
      <c r="O355" s="119" t="str">
        <f>IF(H355=0,"",'Ark1'!U6410)</f>
        <v/>
      </c>
      <c r="P355" s="152" t="str">
        <f>IF(H355=0,"",'Ark1'!W6410)</f>
        <v/>
      </c>
      <c r="Q355" s="321"/>
      <c r="R355" s="152" t="str">
        <f>IF(H355=0,"",'Ark1'!X6410)</f>
        <v/>
      </c>
      <c r="S355" s="152" t="str">
        <f>IF(H355=0,"",'Ark1'!Y6410)</f>
        <v/>
      </c>
      <c r="T355" s="152" t="str">
        <f>IF(H355=0,"",'Ark1'!Z6410)</f>
        <v/>
      </c>
      <c r="U355" s="321"/>
      <c r="V355" s="97" t="str">
        <f t="shared" si="38"/>
        <v/>
      </c>
      <c r="W355" s="309" t="str">
        <f>IF(H355=0,"",'Ark1'!T6410)</f>
        <v/>
      </c>
      <c r="X355" s="152" t="str">
        <f>IF(H355=0,"",'Ark1'!V6410)</f>
        <v/>
      </c>
      <c r="Y355" s="321"/>
    </row>
    <row r="356" spans="1:39" x14ac:dyDescent="0.5">
      <c r="A356" s="321"/>
      <c r="B356" s="2">
        <f>+'Ark1'!C6411</f>
        <v>2021</v>
      </c>
      <c r="C356" s="2">
        <f>+'Ark1'!J6411</f>
        <v>143</v>
      </c>
      <c r="D356" s="2" t="s">
        <v>42</v>
      </c>
      <c r="E356" s="2">
        <f>+'Ark1'!D6411</f>
        <v>7</v>
      </c>
      <c r="F356" s="2" t="s">
        <v>519</v>
      </c>
      <c r="G356" s="20">
        <f>+'Ark1'!Q6411</f>
        <v>0</v>
      </c>
      <c r="H356" s="359">
        <f>+'Ark1'!R6411</f>
        <v>0</v>
      </c>
      <c r="I356" s="359" t="str">
        <f>IF(H356=0,"",'Ark1'!S6411)</f>
        <v/>
      </c>
      <c r="J356" s="321"/>
      <c r="K356" s="152" t="str">
        <f>IF(G356=0,"",100*H356/Måned!$G29)</f>
        <v/>
      </c>
      <c r="L356" s="321"/>
      <c r="M356" s="152" t="str">
        <f>+IF(H356=0,"",'Ark1'!AA6411)</f>
        <v/>
      </c>
      <c r="N356" s="152">
        <f>+IF(I356=0,"",'Ark1'!AB6411)</f>
        <v>0</v>
      </c>
      <c r="O356" s="119" t="str">
        <f>IF(H356=0,"",'Ark1'!U6411)</f>
        <v/>
      </c>
      <c r="P356" s="152" t="str">
        <f>IF(H356=0,"",'Ark1'!W6411)</f>
        <v/>
      </c>
      <c r="Q356" s="321"/>
      <c r="R356" s="152" t="str">
        <f>IF(H356=0,"",'Ark1'!X6411)</f>
        <v/>
      </c>
      <c r="S356" s="152" t="str">
        <f>IF(H356=0,"",'Ark1'!Y6411)</f>
        <v/>
      </c>
      <c r="T356" s="152" t="str">
        <f>IF(H356=0,"",'Ark1'!Z6411)</f>
        <v/>
      </c>
      <c r="U356" s="321"/>
      <c r="V356" s="97" t="str">
        <f t="shared" si="38"/>
        <v/>
      </c>
      <c r="W356" s="309" t="str">
        <f>IF(H356=0,"",'Ark1'!T6411)</f>
        <v/>
      </c>
      <c r="X356" s="152" t="str">
        <f>IF(H356=0,"",'Ark1'!V6411)</f>
        <v/>
      </c>
      <c r="Y356" s="321"/>
    </row>
    <row r="357" spans="1:39" x14ac:dyDescent="0.5">
      <c r="A357" s="321"/>
      <c r="B357" s="2">
        <f>+'Ark1'!C6412</f>
        <v>2021</v>
      </c>
      <c r="C357" s="2">
        <f>+'Ark1'!J6412</f>
        <v>143</v>
      </c>
      <c r="D357" s="2" t="s">
        <v>42</v>
      </c>
      <c r="E357" s="2">
        <f>+'Ark1'!D6412</f>
        <v>8</v>
      </c>
      <c r="F357" s="2" t="s">
        <v>520</v>
      </c>
      <c r="G357" s="20">
        <f>+'Ark1'!Q6412</f>
        <v>0</v>
      </c>
      <c r="H357" s="359">
        <f>+'Ark1'!R6412</f>
        <v>0</v>
      </c>
      <c r="I357" s="359" t="str">
        <f>IF(H357=0,"",'Ark1'!S6412)</f>
        <v/>
      </c>
      <c r="J357" s="321"/>
      <c r="K357" s="152" t="str">
        <f>IF(G357=0,"",100*H357/Måned!$G30)</f>
        <v/>
      </c>
      <c r="L357" s="321"/>
      <c r="M357" s="152" t="str">
        <f>+IF(H357=0,"",'Ark1'!AA6412)</f>
        <v/>
      </c>
      <c r="N357" s="152">
        <f>+IF(I357=0,"",'Ark1'!AB6412)</f>
        <v>0</v>
      </c>
      <c r="O357" s="119" t="str">
        <f>IF(H357=0,"",'Ark1'!U6412)</f>
        <v/>
      </c>
      <c r="P357" s="152" t="str">
        <f>IF(H357=0,"",'Ark1'!W6412)</f>
        <v/>
      </c>
      <c r="Q357" s="321"/>
      <c r="R357" s="152" t="str">
        <f>IF(H357=0,"",'Ark1'!X6412)</f>
        <v/>
      </c>
      <c r="S357" s="152" t="str">
        <f>IF(H357=0,"",'Ark1'!Y6412)</f>
        <v/>
      </c>
      <c r="T357" s="152" t="str">
        <f>IF(H357=0,"",'Ark1'!Z6412)</f>
        <v/>
      </c>
      <c r="U357" s="321"/>
      <c r="V357" s="97" t="str">
        <f t="shared" si="38"/>
        <v/>
      </c>
      <c r="W357" s="309" t="str">
        <f>IF(H357=0,"",'Ark1'!T6412)</f>
        <v/>
      </c>
      <c r="X357" s="152" t="str">
        <f>IF(H357=0,"",'Ark1'!V6412)</f>
        <v/>
      </c>
      <c r="Y357" s="321"/>
      <c r="Z357" s="318"/>
      <c r="AB357" s="152"/>
      <c r="AC357" s="317"/>
      <c r="AK357" s="319"/>
      <c r="AL357" s="309"/>
      <c r="AM357" s="309"/>
    </row>
    <row r="358" spans="1:39" x14ac:dyDescent="0.5">
      <c r="A358" s="321"/>
      <c r="B358" s="2">
        <f>+'Ark1'!C6413</f>
        <v>2021</v>
      </c>
      <c r="C358" s="2">
        <f>+'Ark1'!J6413</f>
        <v>143</v>
      </c>
      <c r="D358" s="2" t="s">
        <v>42</v>
      </c>
      <c r="E358" s="2">
        <f>+'Ark1'!D6413</f>
        <v>9</v>
      </c>
      <c r="F358" s="2" t="s">
        <v>521</v>
      </c>
      <c r="G358" s="20">
        <f>+'Ark1'!Q6413</f>
        <v>0</v>
      </c>
      <c r="H358" s="359">
        <f>+'Ark1'!R6413</f>
        <v>0</v>
      </c>
      <c r="I358" s="359" t="str">
        <f>IF(H358=0,"",'Ark1'!S6413)</f>
        <v/>
      </c>
      <c r="J358" s="321"/>
      <c r="K358" s="152" t="str">
        <f>IF(G358=0,"",100*H358/Måned!$G31)</f>
        <v/>
      </c>
      <c r="L358" s="321"/>
      <c r="M358" s="152" t="str">
        <f>+IF(H358=0,"",'Ark1'!AA6413)</f>
        <v/>
      </c>
      <c r="N358" s="152">
        <f>+IF(I358=0,"",'Ark1'!AB6413)</f>
        <v>0</v>
      </c>
      <c r="O358" s="119" t="str">
        <f>IF(H358=0,"",'Ark1'!U6413)</f>
        <v/>
      </c>
      <c r="P358" s="152" t="str">
        <f>IF(H358=0,"",'Ark1'!W6413)</f>
        <v/>
      </c>
      <c r="Q358" s="321"/>
      <c r="R358" s="152" t="str">
        <f>IF(H358=0,"",'Ark1'!X6413)</f>
        <v/>
      </c>
      <c r="S358" s="152" t="str">
        <f>IF(H358=0,"",'Ark1'!Y6413)</f>
        <v/>
      </c>
      <c r="T358" s="152" t="str">
        <f>IF(H358=0,"",'Ark1'!Z6413)</f>
        <v/>
      </c>
      <c r="U358" s="321"/>
      <c r="V358" s="97" t="str">
        <f t="shared" si="38"/>
        <v/>
      </c>
      <c r="W358" s="309" t="str">
        <f>IF(H358=0,"",'Ark1'!T6413)</f>
        <v/>
      </c>
      <c r="X358" s="152" t="str">
        <f>IF(H358=0,"",'Ark1'!V6413)</f>
        <v/>
      </c>
      <c r="Y358" s="321"/>
    </row>
    <row r="359" spans="1:39" x14ac:dyDescent="0.5">
      <c r="A359" s="321"/>
      <c r="B359" s="2">
        <f>+'Ark1'!C6414</f>
        <v>2021</v>
      </c>
      <c r="C359" s="2">
        <f>+'Ark1'!J6414</f>
        <v>143</v>
      </c>
      <c r="D359" s="2" t="s">
        <v>42</v>
      </c>
      <c r="E359" s="2">
        <f>+'Ark1'!D6414</f>
        <v>10</v>
      </c>
      <c r="F359" s="2" t="s">
        <v>522</v>
      </c>
      <c r="G359" s="20">
        <f>+'Ark1'!Q6414</f>
        <v>0</v>
      </c>
      <c r="H359" s="359">
        <f>+'Ark1'!R6414</f>
        <v>0</v>
      </c>
      <c r="I359" s="359" t="str">
        <f>IF(H359=0,"",'Ark1'!S6414)</f>
        <v/>
      </c>
      <c r="J359" s="321"/>
      <c r="K359" s="152" t="str">
        <f>IF(G359=0,"",100*H359/Måned!$G32)</f>
        <v/>
      </c>
      <c r="L359" s="321"/>
      <c r="M359" s="152" t="str">
        <f>+IF(H359=0,"",'Ark1'!AA6414)</f>
        <v/>
      </c>
      <c r="N359" s="152">
        <f>+IF(I359=0,"",'Ark1'!AB6414)</f>
        <v>0</v>
      </c>
      <c r="O359" s="119" t="str">
        <f>IF(H359=0,"",'Ark1'!U6414)</f>
        <v/>
      </c>
      <c r="P359" s="152" t="str">
        <f>IF(H359=0,"",'Ark1'!W6414)</f>
        <v/>
      </c>
      <c r="Q359" s="321"/>
      <c r="R359" s="152" t="str">
        <f>IF(H359=0,"",'Ark1'!X6414)</f>
        <v/>
      </c>
      <c r="S359" s="152" t="str">
        <f>IF(H359=0,"",'Ark1'!Y6414)</f>
        <v/>
      </c>
      <c r="T359" s="152" t="str">
        <f>IF(H359=0,"",'Ark1'!Z6414)</f>
        <v/>
      </c>
      <c r="U359" s="321"/>
      <c r="V359" s="97" t="str">
        <f t="shared" si="38"/>
        <v/>
      </c>
      <c r="W359" s="309" t="str">
        <f>IF(H359=0,"",'Ark1'!T6414)</f>
        <v/>
      </c>
      <c r="X359" s="152" t="str">
        <f>IF(H359=0,"",'Ark1'!V6414)</f>
        <v/>
      </c>
      <c r="Y359" s="321"/>
    </row>
    <row r="360" spans="1:39" x14ac:dyDescent="0.5">
      <c r="A360" s="321"/>
      <c r="B360" s="2">
        <f>+'Ark1'!C6415</f>
        <v>2021</v>
      </c>
      <c r="C360" s="2">
        <f>+'Ark1'!J6415</f>
        <v>143</v>
      </c>
      <c r="D360" s="2" t="s">
        <v>42</v>
      </c>
      <c r="E360" s="2">
        <f>+'Ark1'!D6415</f>
        <v>11</v>
      </c>
      <c r="F360" s="2" t="s">
        <v>523</v>
      </c>
      <c r="G360" s="20">
        <f>+'Ark1'!Q6415</f>
        <v>0</v>
      </c>
      <c r="H360" s="359">
        <f>+'Ark1'!R6415</f>
        <v>0</v>
      </c>
      <c r="I360" s="359" t="str">
        <f>IF(H360=0,"",'Ark1'!S6415)</f>
        <v/>
      </c>
      <c r="J360" s="321"/>
      <c r="K360" s="152" t="str">
        <f>IF(G360=0,"",100*H360/Måned!$G33)</f>
        <v/>
      </c>
      <c r="L360" s="321"/>
      <c r="M360" s="152" t="str">
        <f>+IF(H360=0,"",'Ark1'!AA6415)</f>
        <v/>
      </c>
      <c r="N360" s="152">
        <f>+IF(I360=0,"",'Ark1'!AB6415)</f>
        <v>0</v>
      </c>
      <c r="O360" s="119" t="str">
        <f>IF(H360=0,"",'Ark1'!U6415)</f>
        <v/>
      </c>
      <c r="P360" s="152" t="str">
        <f>IF(H360=0,"",'Ark1'!W6415)</f>
        <v/>
      </c>
      <c r="Q360" s="321"/>
      <c r="R360" s="152" t="str">
        <f>IF(H360=0,"",'Ark1'!X6415)</f>
        <v/>
      </c>
      <c r="S360" s="152" t="str">
        <f>IF(H360=0,"",'Ark1'!Y6415)</f>
        <v/>
      </c>
      <c r="T360" s="152" t="str">
        <f>IF(H360=0,"",'Ark1'!Z6415)</f>
        <v/>
      </c>
      <c r="U360" s="321"/>
      <c r="V360" s="97" t="str">
        <f t="shared" si="38"/>
        <v/>
      </c>
      <c r="W360" s="309" t="str">
        <f>IF(H360=0,"",'Ark1'!T6415)</f>
        <v/>
      </c>
      <c r="X360" s="152" t="str">
        <f>IF(H360=0,"",'Ark1'!V6415)</f>
        <v/>
      </c>
      <c r="Y360" s="321"/>
    </row>
    <row r="361" spans="1:39" x14ac:dyDescent="0.5">
      <c r="A361" s="321"/>
      <c r="B361" s="2">
        <f>+'Ark1'!C6416</f>
        <v>2021</v>
      </c>
      <c r="C361" s="2">
        <f>+'Ark1'!J6416</f>
        <v>143</v>
      </c>
      <c r="D361" s="2" t="s">
        <v>42</v>
      </c>
      <c r="E361" s="2">
        <f>+'Ark1'!D6416</f>
        <v>12</v>
      </c>
      <c r="F361" s="2" t="s">
        <v>524</v>
      </c>
      <c r="G361" s="20">
        <f>+'Ark1'!Q6416</f>
        <v>0</v>
      </c>
      <c r="H361" s="359">
        <f>+'Ark1'!R6416</f>
        <v>0</v>
      </c>
      <c r="I361" s="359" t="str">
        <f>IF(H361=0,"",'Ark1'!S6416)</f>
        <v/>
      </c>
      <c r="J361" s="321"/>
      <c r="K361" s="152" t="str">
        <f>IF(G361=0,"",100*H361/Måned!$G34)</f>
        <v/>
      </c>
      <c r="L361" s="321"/>
      <c r="M361" s="152" t="str">
        <f>+IF(H361=0,"",'Ark1'!AA6416)</f>
        <v/>
      </c>
      <c r="N361" s="152">
        <f>+IF(I361=0,"",'Ark1'!AB6416)</f>
        <v>0</v>
      </c>
      <c r="O361" s="119" t="str">
        <f>IF(H361=0,"",'Ark1'!U6416)</f>
        <v/>
      </c>
      <c r="P361" s="152" t="str">
        <f>IF(H361=0,"",'Ark1'!W6416)</f>
        <v/>
      </c>
      <c r="Q361" s="321"/>
      <c r="R361" s="152" t="str">
        <f>IF(H361=0,"",'Ark1'!X6416)</f>
        <v/>
      </c>
      <c r="S361" s="152" t="str">
        <f>IF(H361=0,"",'Ark1'!Y6416)</f>
        <v/>
      </c>
      <c r="T361" s="152" t="str">
        <f>IF(H361=0,"",'Ark1'!Z6416)</f>
        <v/>
      </c>
      <c r="U361" s="321"/>
      <c r="V361" s="97" t="str">
        <f t="shared" si="38"/>
        <v/>
      </c>
      <c r="W361" s="309" t="str">
        <f>IF(H361=0,"",'Ark1'!T6416)</f>
        <v/>
      </c>
      <c r="X361" s="152" t="str">
        <f>IF(H361=0,"",'Ark1'!V6416)</f>
        <v/>
      </c>
      <c r="Y361" s="321"/>
    </row>
    <row r="362" spans="1:39" x14ac:dyDescent="0.5">
      <c r="A362" s="321"/>
      <c r="B362" s="321"/>
      <c r="C362" s="321"/>
      <c r="D362" s="321"/>
      <c r="E362" s="321"/>
      <c r="F362" s="321"/>
      <c r="G362" s="321"/>
      <c r="H362" s="360"/>
      <c r="I362" s="360"/>
      <c r="J362" s="321"/>
      <c r="K362" s="321"/>
      <c r="L362" s="321"/>
      <c r="M362" s="321"/>
      <c r="N362" s="321"/>
      <c r="O362" s="321"/>
      <c r="P362" s="321"/>
      <c r="Q362" s="321"/>
      <c r="R362" s="321"/>
      <c r="S362" s="321"/>
      <c r="T362" s="321"/>
      <c r="U362" s="321"/>
      <c r="V362" s="321"/>
      <c r="W362" s="321"/>
      <c r="X362" s="321"/>
      <c r="Y362" s="321"/>
    </row>
    <row r="363" spans="1:39" x14ac:dyDescent="0.5">
      <c r="A363" s="321"/>
      <c r="B363" s="2">
        <f>+'Ark1'!C6417</f>
        <v>2021</v>
      </c>
      <c r="C363" s="2">
        <f>+'Ark1'!J6417</f>
        <v>147</v>
      </c>
      <c r="D363" s="2" t="s">
        <v>6</v>
      </c>
      <c r="E363" s="2">
        <f>+'Ark1'!D6417</f>
        <v>1</v>
      </c>
      <c r="F363" s="2" t="s">
        <v>514</v>
      </c>
      <c r="G363" s="20">
        <f>+'Ark1'!Q6417</f>
        <v>1</v>
      </c>
      <c r="H363" s="359">
        <f>+'Ark1'!R6417</f>
        <v>119</v>
      </c>
      <c r="I363" s="359">
        <f>IF(H363=0,"",'Ark1'!S6417)</f>
        <v>119</v>
      </c>
      <c r="J363" s="321"/>
      <c r="K363" s="152">
        <f>IF(G363=0,"",100*H363/Måned!$G23)</f>
        <v>4.4106745737583397</v>
      </c>
      <c r="L363" s="321"/>
      <c r="M363" s="152">
        <f>+IF(H363=0,"",'Ark1'!AA6417)</f>
        <v>4.4106745737583397</v>
      </c>
      <c r="N363" s="152">
        <f>+IF(I363=0,"",'Ark1'!AB6417)</f>
        <v>5.2641714721154145</v>
      </c>
      <c r="O363" s="119">
        <f>IF(H363=0,"",'Ark1'!U6417)</f>
        <v>61.798319327731086</v>
      </c>
      <c r="P363" s="152">
        <f>IF(H363=0,"",'Ark1'!W6417)</f>
        <v>103.94201680672263</v>
      </c>
      <c r="Q363" s="321"/>
      <c r="R363" s="152">
        <f>IF(H363=0,"",'Ark1'!X6417)</f>
        <v>11.07750765129194</v>
      </c>
      <c r="S363" s="152">
        <f>IF(H363=0,"",'Ark1'!Y6417)</f>
        <v>2.124605082167605</v>
      </c>
      <c r="T363" s="152">
        <f>IF(H363=0,"",'Ark1'!Z6417)</f>
        <v>-34.030427459619702</v>
      </c>
      <c r="U363" s="321"/>
      <c r="V363" s="97">
        <f t="shared" si="38"/>
        <v>119</v>
      </c>
      <c r="W363" s="309">
        <f>IF(H363=0,"",'Ark1'!T6417)</f>
        <v>16.54621848739496</v>
      </c>
      <c r="X363" s="152">
        <f>IF(H363=0,"",'Ark1'!V6417)</f>
        <v>112.61323597694764</v>
      </c>
      <c r="Y363" s="321"/>
    </row>
    <row r="364" spans="1:39" x14ac:dyDescent="0.5">
      <c r="A364" s="321"/>
      <c r="B364" s="2">
        <f>+'Ark1'!C6418</f>
        <v>2021</v>
      </c>
      <c r="C364" s="2">
        <f>+'Ark1'!J6418</f>
        <v>147</v>
      </c>
      <c r="D364" s="2" t="s">
        <v>6</v>
      </c>
      <c r="E364" s="2">
        <f>+'Ark1'!D6418</f>
        <v>2</v>
      </c>
      <c r="F364" s="2" t="s">
        <v>515</v>
      </c>
      <c r="G364" s="20">
        <f>+'Ark1'!Q6418</f>
        <v>5</v>
      </c>
      <c r="H364" s="359">
        <f>+'Ark1'!R6418</f>
        <v>64</v>
      </c>
      <c r="I364" s="359">
        <f>IF(H364=0,"",'Ark1'!S6418)</f>
        <v>64</v>
      </c>
      <c r="J364" s="321"/>
      <c r="K364" s="152">
        <f>IF(G364=0,"",100*H364/Måned!$G24)</f>
        <v>3.4334763948497855</v>
      </c>
      <c r="L364" s="321"/>
      <c r="M364" s="152">
        <f>+IF(H364=0,"",'Ark1'!AA6418)</f>
        <v>3.4334763948497855</v>
      </c>
      <c r="N364" s="152">
        <f>+IF(I364=0,"",'Ark1'!AB6418)</f>
        <v>3.636946464483493</v>
      </c>
      <c r="O364" s="119">
        <f>IF(H364=0,"",'Ark1'!U6418)</f>
        <v>63.09375</v>
      </c>
      <c r="P364" s="152">
        <f>IF(H364=0,"",'Ark1'!W6418)</f>
        <v>90.801562500000003</v>
      </c>
      <c r="Q364" s="321"/>
      <c r="R364" s="152">
        <f>IF(H364=0,"",'Ark1'!X6418)</f>
        <v>10.730294325347877</v>
      </c>
      <c r="S364" s="152">
        <f>IF(H364=0,"",'Ark1'!Y6418)</f>
        <v>2.0518189338974335</v>
      </c>
      <c r="T364" s="152">
        <f>IF(H364=0,"",'Ark1'!Z6418)</f>
        <v>-8.2472759065815922</v>
      </c>
      <c r="U364" s="321"/>
      <c r="V364" s="97">
        <f t="shared" ref="V364:V376" si="39">+(IF(H364=0,"",I364/G364))</f>
        <v>12.8</v>
      </c>
      <c r="W364" s="309">
        <f>IF(H364=0,"",'Ark1'!T6418)</f>
        <v>16.8125</v>
      </c>
      <c r="X364" s="152">
        <f>IF(H364=0,"",'Ark1'!V6418)</f>
        <v>98.376557421451807</v>
      </c>
      <c r="Y364" s="321"/>
    </row>
    <row r="365" spans="1:39" x14ac:dyDescent="0.5">
      <c r="A365" s="321"/>
      <c r="B365" s="2">
        <f>+'Ark1'!C6419</f>
        <v>2021</v>
      </c>
      <c r="C365" s="2">
        <f>+'Ark1'!J6419</f>
        <v>147</v>
      </c>
      <c r="D365" s="2" t="s">
        <v>6</v>
      </c>
      <c r="E365" s="2">
        <f>+'Ark1'!D6419</f>
        <v>3</v>
      </c>
      <c r="F365" s="2" t="s">
        <v>516</v>
      </c>
      <c r="G365" s="20">
        <f>+'Ark1'!Q6419</f>
        <v>3</v>
      </c>
      <c r="H365" s="359">
        <f>+'Ark1'!R6419</f>
        <v>73</v>
      </c>
      <c r="I365" s="359">
        <f>IF(H365=0,"",'Ark1'!S6419)</f>
        <v>73</v>
      </c>
      <c r="J365" s="321"/>
      <c r="K365" s="152">
        <f>IF(G365=0,"",100*H365/Måned!$G25)</f>
        <v>3.2315183709606021</v>
      </c>
      <c r="L365" s="321"/>
      <c r="M365" s="152">
        <f>+IF(H365=0,"",'Ark1'!AA6419)</f>
        <v>3.2315183709606008</v>
      </c>
      <c r="N365" s="152">
        <f>+IF(I365=0,"",'Ark1'!AB6419)</f>
        <v>3.3142486957733386</v>
      </c>
      <c r="O365" s="119">
        <f>IF(H365=0,"",'Ark1'!U6419)</f>
        <v>62.86301369863012</v>
      </c>
      <c r="P365" s="152">
        <f>IF(H365=0,"",'Ark1'!W6419)</f>
        <v>87.321917808219155</v>
      </c>
      <c r="Q365" s="321"/>
      <c r="R365" s="152">
        <f>IF(H365=0,"",'Ark1'!X6419)</f>
        <v>9.1643927759646324</v>
      </c>
      <c r="S365" s="152">
        <f>IF(H365=0,"",'Ark1'!Y6419)</f>
        <v>1.7619655003632044</v>
      </c>
      <c r="T365" s="152">
        <f>IF(H365=0,"",'Ark1'!Z6419)</f>
        <v>-53.283356861991287</v>
      </c>
      <c r="U365" s="321"/>
      <c r="V365" s="97">
        <f t="shared" si="39"/>
        <v>24.333333333333332</v>
      </c>
      <c r="W365" s="309">
        <f>IF(H365=0,"",'Ark1'!T6419)</f>
        <v>16.876712328767123</v>
      </c>
      <c r="X365" s="152">
        <f>IF(H365=0,"",'Ark1'!V6419)</f>
        <v>94.606628177918907</v>
      </c>
      <c r="Y365" s="321"/>
    </row>
    <row r="366" spans="1:39" x14ac:dyDescent="0.5">
      <c r="A366" s="321"/>
      <c r="B366" s="2">
        <f>+'Ark1'!C6420</f>
        <v>2021</v>
      </c>
      <c r="C366" s="2">
        <f>+'Ark1'!J6420</f>
        <v>147</v>
      </c>
      <c r="D366" s="2" t="s">
        <v>6</v>
      </c>
      <c r="E366" s="2">
        <f>+'Ark1'!D6420</f>
        <v>4</v>
      </c>
      <c r="F366" s="2" t="s">
        <v>517</v>
      </c>
      <c r="G366" s="20">
        <f>+'Ark1'!Q6420</f>
        <v>3</v>
      </c>
      <c r="H366" s="359">
        <f>+'Ark1'!R6420</f>
        <v>55</v>
      </c>
      <c r="I366" s="359">
        <f>IF(H366=0,"",'Ark1'!S6420)</f>
        <v>55</v>
      </c>
      <c r="J366" s="321"/>
      <c r="K366" s="152">
        <f>IF(G366=0,"",100*H366/Måned!$G26)</f>
        <v>2.6947574718275353</v>
      </c>
      <c r="L366" s="321"/>
      <c r="M366" s="152">
        <f>+IF(H366=0,"",'Ark1'!AA6420)</f>
        <v>2.6947574718275353</v>
      </c>
      <c r="N366" s="152">
        <f>+IF(I366=0,"",'Ark1'!AB6420)</f>
        <v>2.8575445105470245</v>
      </c>
      <c r="O366" s="119">
        <f>IF(H366=0,"",'Ark1'!U6420)</f>
        <v>62.018181818181809</v>
      </c>
      <c r="P366" s="152">
        <f>IF(H366=0,"",'Ark1'!W6420)</f>
        <v>89.623636363636351</v>
      </c>
      <c r="Q366" s="321"/>
      <c r="R366" s="152">
        <f>IF(H366=0,"",'Ark1'!X6420)</f>
        <v>13.309954765804775</v>
      </c>
      <c r="S366" s="152">
        <f>IF(H366=0,"",'Ark1'!Y6420)</f>
        <v>2.4679097455938517</v>
      </c>
      <c r="T366" s="152">
        <f>IF(H366=0,"",'Ark1'!Z6420)</f>
        <v>-58.336531330265025</v>
      </c>
      <c r="U366" s="321"/>
      <c r="V366" s="97">
        <f t="shared" si="39"/>
        <v>18.333333333333332</v>
      </c>
      <c r="W366" s="309">
        <f>IF(H366=0,"",'Ark1'!T6420)</f>
        <v>16.509090909090904</v>
      </c>
      <c r="X366" s="152">
        <f>IF(H366=0,"",'Ark1'!V6420)</f>
        <v>97.100364424308026</v>
      </c>
      <c r="Y366" s="321"/>
    </row>
    <row r="367" spans="1:39" x14ac:dyDescent="0.5">
      <c r="A367" s="321"/>
      <c r="B367" s="2">
        <f>+'Ark1'!C6421</f>
        <v>2021</v>
      </c>
      <c r="C367" s="2">
        <f>+'Ark1'!J6421</f>
        <v>147</v>
      </c>
      <c r="D367" s="2" t="s">
        <v>6</v>
      </c>
      <c r="E367" s="2">
        <f>+'Ark1'!D6421</f>
        <v>5</v>
      </c>
      <c r="F367" s="2" t="s">
        <v>385</v>
      </c>
      <c r="G367" s="20">
        <f>+'Ark1'!Q6421</f>
        <v>3</v>
      </c>
      <c r="H367" s="359">
        <f>+'Ark1'!R6421</f>
        <v>12</v>
      </c>
      <c r="I367" s="359">
        <f>IF(H367=0,"",'Ark1'!S6421)</f>
        <v>12</v>
      </c>
      <c r="J367" s="321"/>
      <c r="K367" s="152">
        <f>IF(G367=0,"",100*H367/Måned!$G27)</f>
        <v>0.59142434696895019</v>
      </c>
      <c r="L367" s="321"/>
      <c r="M367" s="152">
        <f>+IF(H367=0,"",'Ark1'!AA6421)</f>
        <v>0.59142434696894997</v>
      </c>
      <c r="N367" s="152">
        <f>+IF(I367=0,"",'Ark1'!AB6421)</f>
        <v>0.69523062750778253</v>
      </c>
      <c r="O367" s="119">
        <f>IF(H367=0,"",'Ark1'!U6421)</f>
        <v>60.66666666666665</v>
      </c>
      <c r="P367" s="152">
        <f>IF(H367=0,"",'Ark1'!W6421)</f>
        <v>99.991666666666646</v>
      </c>
      <c r="Q367" s="321"/>
      <c r="R367" s="152">
        <f>IF(H367=0,"",'Ark1'!X6421)</f>
        <v>7.8394789721994114</v>
      </c>
      <c r="S367" s="152">
        <f>IF(H367=0,"",'Ark1'!Y6421)</f>
        <v>2.838231060987805</v>
      </c>
      <c r="T367" s="152">
        <f>IF(H367=0,"",'Ark1'!Z6421)</f>
        <v>-48.101825682828199</v>
      </c>
      <c r="U367" s="321"/>
      <c r="V367" s="97">
        <f t="shared" si="39"/>
        <v>4</v>
      </c>
      <c r="W367" s="309">
        <f>IF(H367=0,"",'Ark1'!T6421)</f>
        <v>16.25</v>
      </c>
      <c r="X367" s="152">
        <f>IF(H367=0,"",'Ark1'!V6421)</f>
        <v>108.33333333333336</v>
      </c>
      <c r="Y367" s="321"/>
    </row>
    <row r="368" spans="1:39" x14ac:dyDescent="0.5">
      <c r="A368" s="321"/>
      <c r="B368" s="2">
        <f>+'Ark1'!C6422</f>
        <v>2021</v>
      </c>
      <c r="C368" s="2">
        <f>+'Ark1'!J6422</f>
        <v>147</v>
      </c>
      <c r="D368" s="2" t="s">
        <v>6</v>
      </c>
      <c r="E368" s="2">
        <f>+'Ark1'!D6422</f>
        <v>6</v>
      </c>
      <c r="F368" s="2" t="s">
        <v>518</v>
      </c>
      <c r="G368" s="20">
        <f>+'Ark1'!Q6422</f>
        <v>1</v>
      </c>
      <c r="H368" s="359">
        <f>+'Ark1'!R6422</f>
        <v>5</v>
      </c>
      <c r="I368" s="359">
        <f>IF(H368=0,"",'Ark1'!S6422)</f>
        <v>5</v>
      </c>
      <c r="J368" s="321"/>
      <c r="K368" s="152">
        <f>IF(G368=0,"",100*H368/Måned!$G28)</f>
        <v>0.20096463022508038</v>
      </c>
      <c r="L368" s="321"/>
      <c r="M368" s="152">
        <f>+IF(H368=0,"",'Ark1'!AA6422)</f>
        <v>0.20096463022508032</v>
      </c>
      <c r="N368" s="152">
        <f>+IF(I368=0,"",'Ark1'!AB6422)</f>
        <v>0.21563227490282935</v>
      </c>
      <c r="O368" s="119">
        <f>IF(H368=0,"",'Ark1'!U6422)</f>
        <v>63.6</v>
      </c>
      <c r="P368" s="152">
        <f>IF(H368=0,"",'Ark1'!W6422)</f>
        <v>90.300000000000011</v>
      </c>
      <c r="Q368" s="321"/>
      <c r="R368" s="152">
        <f>IF(H368=0,"",'Ark1'!X6422)</f>
        <v>11.13229536079592</v>
      </c>
      <c r="S368" s="152">
        <f>IF(H368=0,"",'Ark1'!Y6422)</f>
        <v>3.3226495451672511</v>
      </c>
      <c r="T368" s="152">
        <f>IF(H368=0,"",'Ark1'!Z6422)</f>
        <v>-53.367626866112801</v>
      </c>
      <c r="U368" s="321"/>
      <c r="V368" s="97">
        <f t="shared" si="39"/>
        <v>5</v>
      </c>
      <c r="W368" s="309">
        <f>IF(H368=0,"",'Ark1'!T6422)</f>
        <v>16.399999999999999</v>
      </c>
      <c r="X368" s="152">
        <f>IF(H368=0,"",'Ark1'!V6422)</f>
        <v>97.833152762730236</v>
      </c>
      <c r="Y368" s="321"/>
    </row>
    <row r="369" spans="1:39" x14ac:dyDescent="0.5">
      <c r="A369" s="321"/>
      <c r="B369" s="2">
        <f>+'Ark1'!C6423</f>
        <v>2021</v>
      </c>
      <c r="C369" s="2">
        <f>+'Ark1'!J6423</f>
        <v>147</v>
      </c>
      <c r="D369" s="2" t="s">
        <v>6</v>
      </c>
      <c r="E369" s="2">
        <f>+'Ark1'!D6423</f>
        <v>7</v>
      </c>
      <c r="F369" s="2" t="s">
        <v>519</v>
      </c>
      <c r="G369" s="20">
        <f>+'Ark1'!Q6423</f>
        <v>5</v>
      </c>
      <c r="H369" s="359">
        <f>+'Ark1'!R6423</f>
        <v>20</v>
      </c>
      <c r="I369" s="359">
        <f>IF(H369=0,"",'Ark1'!S6423)</f>
        <v>19</v>
      </c>
      <c r="J369" s="321"/>
      <c r="K369" s="152">
        <f>IF(G369=0,"",100*H369/Måned!$G29)</f>
        <v>0.92936802973977695</v>
      </c>
      <c r="L369" s="321"/>
      <c r="M369" s="152">
        <f>+IF(H369=0,"",'Ark1'!AA6423)</f>
        <v>0.92936802973977684</v>
      </c>
      <c r="N369" s="152">
        <f>+IF(I369=0,"",'Ark1'!AB6423)</f>
        <v>0.98789824648061186</v>
      </c>
      <c r="O369" s="119">
        <f>IF(H369=0,"",'Ark1'!U6423)</f>
        <v>61.315789473684198</v>
      </c>
      <c r="P369" s="152">
        <f>IF(H369=0,"",'Ark1'!W6423)</f>
        <v>93.642105263157845</v>
      </c>
      <c r="Q369" s="321"/>
      <c r="R369" s="152">
        <f>IF(H369=0,"",'Ark1'!X6423)</f>
        <v>13.335718392405919</v>
      </c>
      <c r="S369" s="152">
        <f>IF(H369=0,"",'Ark1'!Y6423)</f>
        <v>3.2614596599641272</v>
      </c>
      <c r="T369" s="152">
        <f>IF(H369=0,"",'Ark1'!Z6423)</f>
        <v>-21.896912110259688</v>
      </c>
      <c r="U369" s="321"/>
      <c r="V369" s="97">
        <f t="shared" si="39"/>
        <v>3.8</v>
      </c>
      <c r="W369" s="309">
        <f>IF(H369=0,"",'Ark1'!T6423)</f>
        <v>15.25</v>
      </c>
      <c r="X369" s="152">
        <f>IF(H369=0,"",'Ark1'!V6423)</f>
        <v>103.71785368078918</v>
      </c>
      <c r="Y369" s="321"/>
    </row>
    <row r="370" spans="1:39" x14ac:dyDescent="0.5">
      <c r="A370" s="321"/>
      <c r="B370" s="2">
        <f>+'Ark1'!C6424</f>
        <v>2021</v>
      </c>
      <c r="C370" s="2">
        <f>+'Ark1'!J6424</f>
        <v>147</v>
      </c>
      <c r="D370" s="2" t="s">
        <v>6</v>
      </c>
      <c r="E370" s="2">
        <f>+'Ark1'!D6424</f>
        <v>8</v>
      </c>
      <c r="F370" s="2" t="s">
        <v>520</v>
      </c>
      <c r="G370" s="20">
        <f>+'Ark1'!Q6424</f>
        <v>2</v>
      </c>
      <c r="H370" s="359">
        <f>+'Ark1'!R6424</f>
        <v>3</v>
      </c>
      <c r="I370" s="359">
        <f>IF(H370=0,"",'Ark1'!S6424)</f>
        <v>3</v>
      </c>
      <c r="J370" s="321"/>
      <c r="K370" s="152">
        <f>IF(G370=0,"",100*H370/Måned!$G30)</f>
        <v>0.15220700152207001</v>
      </c>
      <c r="L370" s="321"/>
      <c r="M370" s="152">
        <f>+IF(H370=0,"",'Ark1'!AA6424)</f>
        <v>0.15220700152206998</v>
      </c>
      <c r="N370" s="152">
        <f>+IF(I370=0,"",'Ark1'!AB6424)</f>
        <v>0.1378238187244418</v>
      </c>
      <c r="O370" s="119">
        <f>IF(H370=0,"",'Ark1'!U6424)</f>
        <v>60</v>
      </c>
      <c r="P370" s="152">
        <f>IF(H370=0,"",'Ark1'!W6424)</f>
        <v>76</v>
      </c>
      <c r="Q370" s="321"/>
      <c r="R370" s="152">
        <f>IF(H370=0,"",'Ark1'!X6424)</f>
        <v>11.722058977273024</v>
      </c>
      <c r="S370" s="152">
        <f>IF(H370=0,"",'Ark1'!Y6424)</f>
        <v>0</v>
      </c>
      <c r="T370" s="152">
        <f>IF(H370=0,"",'Ark1'!Z6424)</f>
        <v>0</v>
      </c>
      <c r="U370" s="321"/>
      <c r="V370" s="97">
        <f t="shared" si="39"/>
        <v>1.5</v>
      </c>
      <c r="W370" s="309">
        <f>IF(H370=0,"",'Ark1'!T6424)</f>
        <v>17</v>
      </c>
      <c r="X370" s="152">
        <f>IF(H370=0,"",'Ark1'!V6424)</f>
        <v>82.340195016251357</v>
      </c>
      <c r="Y370" s="321"/>
    </row>
    <row r="371" spans="1:39" x14ac:dyDescent="0.5">
      <c r="A371" s="321"/>
      <c r="B371" s="2">
        <f>+'Ark1'!C6425</f>
        <v>2021</v>
      </c>
      <c r="C371" s="2">
        <f>+'Ark1'!J6425</f>
        <v>147</v>
      </c>
      <c r="D371" s="2" t="s">
        <v>6</v>
      </c>
      <c r="E371" s="2">
        <f>+'Ark1'!D6425</f>
        <v>9</v>
      </c>
      <c r="F371" s="2" t="s">
        <v>521</v>
      </c>
      <c r="G371" s="20">
        <f>+'Ark1'!Q6425</f>
        <v>2</v>
      </c>
      <c r="H371" s="359">
        <f>+'Ark1'!R6425</f>
        <v>3</v>
      </c>
      <c r="I371" s="359">
        <f>IF(H371=0,"",'Ark1'!S6425)</f>
        <v>3</v>
      </c>
      <c r="J371" s="321"/>
      <c r="K371" s="152">
        <f>IF(G371=0,"",100*H371/Måned!$G31)</f>
        <v>0.15037593984962405</v>
      </c>
      <c r="L371" s="321"/>
      <c r="M371" s="152">
        <f>+IF(H371=0,"",'Ark1'!AA6425)</f>
        <v>0.15037593984962405</v>
      </c>
      <c r="N371" s="152">
        <f>+IF(I371=0,"",'Ark1'!AB6425)</f>
        <v>0.19015223057951536</v>
      </c>
      <c r="O371" s="119">
        <f>IF(H371=0,"",'Ark1'!U6425)</f>
        <v>59.33333333333335</v>
      </c>
      <c r="P371" s="152">
        <f>IF(H371=0,"",'Ark1'!W6425)</f>
        <v>106.03333333333336</v>
      </c>
      <c r="Q371" s="321"/>
      <c r="R371" s="152">
        <f>IF(H371=0,"",'Ark1'!X6425)</f>
        <v>22.859911538664225</v>
      </c>
      <c r="S371" s="152">
        <f>IF(H371=0,"",'Ark1'!Y6425)</f>
        <v>4.0276819911981647</v>
      </c>
      <c r="T371" s="152">
        <f>IF(H371=0,"",'Ark1'!Z6425)</f>
        <v>-99.969578762168581</v>
      </c>
      <c r="U371" s="321"/>
      <c r="V371" s="97">
        <f t="shared" si="39"/>
        <v>1.5</v>
      </c>
      <c r="W371" s="309">
        <f>IF(H371=0,"",'Ark1'!T6425)</f>
        <v>15</v>
      </c>
      <c r="X371" s="152">
        <f>IF(H371=0,"",'Ark1'!V6425)</f>
        <v>114.87901769591905</v>
      </c>
      <c r="Y371" s="321"/>
      <c r="Z371" s="318"/>
      <c r="AB371" s="152"/>
      <c r="AC371" s="317"/>
      <c r="AK371" s="319"/>
      <c r="AL371" s="309"/>
      <c r="AM371" s="309"/>
    </row>
    <row r="372" spans="1:39" x14ac:dyDescent="0.5">
      <c r="A372" s="321"/>
      <c r="B372" s="2">
        <f>+'Ark1'!C6426</f>
        <v>2021</v>
      </c>
      <c r="C372" s="2">
        <f>+'Ark1'!J6426</f>
        <v>147</v>
      </c>
      <c r="D372" s="2" t="s">
        <v>6</v>
      </c>
      <c r="E372" s="2">
        <f>+'Ark1'!D6426</f>
        <v>10</v>
      </c>
      <c r="F372" s="2" t="s">
        <v>522</v>
      </c>
      <c r="G372" s="20">
        <f>+'Ark1'!Q6426</f>
        <v>0</v>
      </c>
      <c r="H372" s="359">
        <f>+'Ark1'!R6426</f>
        <v>0</v>
      </c>
      <c r="I372" s="359" t="str">
        <f>IF(H372=0,"",'Ark1'!S6426)</f>
        <v/>
      </c>
      <c r="J372" s="321"/>
      <c r="K372" s="152" t="str">
        <f>IF(G372=0,"",100*H372/Måned!$G32)</f>
        <v/>
      </c>
      <c r="L372" s="321"/>
      <c r="M372" s="152" t="str">
        <f>+IF(H372=0,"",'Ark1'!AA6426)</f>
        <v/>
      </c>
      <c r="N372" s="152">
        <f>+IF(I372=0,"",'Ark1'!AB6426)</f>
        <v>0</v>
      </c>
      <c r="O372" s="119" t="str">
        <f>IF(H372=0,"",'Ark1'!U6426)</f>
        <v/>
      </c>
      <c r="P372" s="152" t="str">
        <f>IF(H372=0,"",'Ark1'!W6426)</f>
        <v/>
      </c>
      <c r="Q372" s="321"/>
      <c r="R372" s="152" t="str">
        <f>IF(H372=0,"",'Ark1'!X6426)</f>
        <v/>
      </c>
      <c r="S372" s="152" t="str">
        <f>IF(H372=0,"",'Ark1'!Y6426)</f>
        <v/>
      </c>
      <c r="T372" s="152" t="str">
        <f>IF(H372=0,"",'Ark1'!Z6426)</f>
        <v/>
      </c>
      <c r="U372" s="321"/>
      <c r="V372" s="97" t="str">
        <f t="shared" si="39"/>
        <v/>
      </c>
      <c r="W372" s="309" t="str">
        <f>IF(H372=0,"",'Ark1'!T6426)</f>
        <v/>
      </c>
      <c r="X372" s="152" t="str">
        <f>IF(H372=0,"",'Ark1'!V6426)</f>
        <v/>
      </c>
      <c r="Y372" s="321"/>
    </row>
    <row r="373" spans="1:39" x14ac:dyDescent="0.5">
      <c r="A373" s="321"/>
      <c r="B373" s="2">
        <f>+'Ark1'!C6427</f>
        <v>2021</v>
      </c>
      <c r="C373" s="2">
        <f>+'Ark1'!J6427</f>
        <v>147</v>
      </c>
      <c r="D373" s="2" t="s">
        <v>6</v>
      </c>
      <c r="E373" s="2">
        <f>+'Ark1'!D6427</f>
        <v>11</v>
      </c>
      <c r="F373" s="2" t="s">
        <v>523</v>
      </c>
      <c r="G373" s="20">
        <f>+'Ark1'!Q6427</f>
        <v>0</v>
      </c>
      <c r="H373" s="359">
        <f>+'Ark1'!R6427</f>
        <v>0</v>
      </c>
      <c r="I373" s="359" t="str">
        <f>IF(H373=0,"",'Ark1'!S6427)</f>
        <v/>
      </c>
      <c r="J373" s="321"/>
      <c r="K373" s="152" t="str">
        <f>IF(G373=0,"",100*H373/Måned!$G33)</f>
        <v/>
      </c>
      <c r="L373" s="321"/>
      <c r="M373" s="152" t="str">
        <f>+IF(H373=0,"",'Ark1'!AA6427)</f>
        <v/>
      </c>
      <c r="N373" s="152">
        <f>+IF(I373=0,"",'Ark1'!AB6427)</f>
        <v>0</v>
      </c>
      <c r="O373" s="119" t="str">
        <f>IF(H373=0,"",'Ark1'!U6427)</f>
        <v/>
      </c>
      <c r="P373" s="152" t="str">
        <f>IF(H373=0,"",'Ark1'!W6427)</f>
        <v/>
      </c>
      <c r="Q373" s="321"/>
      <c r="R373" s="152" t="str">
        <f>IF(H373=0,"",'Ark1'!X6427)</f>
        <v/>
      </c>
      <c r="S373" s="152" t="str">
        <f>IF(H373=0,"",'Ark1'!Y6427)</f>
        <v/>
      </c>
      <c r="T373" s="152" t="str">
        <f>IF(H373=0,"",'Ark1'!Z6427)</f>
        <v/>
      </c>
      <c r="U373" s="321"/>
      <c r="V373" s="97" t="str">
        <f t="shared" si="39"/>
        <v/>
      </c>
      <c r="W373" s="309" t="str">
        <f>IF(H373=0,"",'Ark1'!T6427)</f>
        <v/>
      </c>
      <c r="X373" s="152" t="str">
        <f>IF(H373=0,"",'Ark1'!V6427)</f>
        <v/>
      </c>
      <c r="Y373" s="321"/>
    </row>
    <row r="374" spans="1:39" x14ac:dyDescent="0.5">
      <c r="A374" s="321"/>
      <c r="B374" s="2">
        <f>+'Ark1'!C6428</f>
        <v>2021</v>
      </c>
      <c r="C374" s="2">
        <f>+'Ark1'!J6428</f>
        <v>147</v>
      </c>
      <c r="D374" s="2" t="s">
        <v>6</v>
      </c>
      <c r="E374" s="2">
        <f>+'Ark1'!D6428</f>
        <v>12</v>
      </c>
      <c r="F374" s="2" t="s">
        <v>524</v>
      </c>
      <c r="G374" s="20">
        <f>+'Ark1'!Q6428</f>
        <v>3</v>
      </c>
      <c r="H374" s="359">
        <f>+'Ark1'!R6428</f>
        <v>11</v>
      </c>
      <c r="I374" s="359">
        <f>IF(H374=0,"",'Ark1'!S6428)</f>
        <v>11</v>
      </c>
      <c r="J374" s="321"/>
      <c r="K374" s="152">
        <f>IF(G374=0,"",100*H374/Måned!$G34)</f>
        <v>0.60240963855421692</v>
      </c>
      <c r="L374" s="321"/>
      <c r="M374" s="152">
        <f>+IF(H374=0,"",'Ark1'!AA6428)</f>
        <v>0.60240963855421681</v>
      </c>
      <c r="N374" s="152">
        <f>+IF(I374=0,"",'Ark1'!AB6428)</f>
        <v>0.63376964358493804</v>
      </c>
      <c r="O374" s="119">
        <f>IF(H374=0,"",'Ark1'!U6428)</f>
        <v>60.363636363636367</v>
      </c>
      <c r="P374" s="152">
        <f>IF(H374=0,"",'Ark1'!W6428)</f>
        <v>87.109090909090909</v>
      </c>
      <c r="Q374" s="321"/>
      <c r="R374" s="152">
        <f>IF(H374=0,"",'Ark1'!X6428)</f>
        <v>12.103677468623498</v>
      </c>
      <c r="S374" s="152">
        <f>IF(H374=0,"",'Ark1'!Y6428)</f>
        <v>2.9005556606442378</v>
      </c>
      <c r="T374" s="152">
        <f>IF(H374=0,"",'Ark1'!Z6428)</f>
        <v>-28.389869178686201</v>
      </c>
      <c r="U374" s="321"/>
      <c r="V374" s="97">
        <f t="shared" si="39"/>
        <v>3.6666666666666665</v>
      </c>
      <c r="W374" s="309">
        <f>IF(H374=0,"",'Ark1'!T6428)</f>
        <v>15.909090909090908</v>
      </c>
      <c r="X374" s="152">
        <f>IF(H374=0,"",'Ark1'!V6428)</f>
        <v>94.376046488722523</v>
      </c>
      <c r="Y374" s="321"/>
    </row>
    <row r="375" spans="1:39" x14ac:dyDescent="0.5">
      <c r="A375" s="321"/>
      <c r="B375" s="321"/>
      <c r="C375" s="321"/>
      <c r="D375" s="321"/>
      <c r="E375" s="321"/>
      <c r="F375" s="321"/>
      <c r="G375" s="321"/>
      <c r="H375" s="360"/>
      <c r="I375" s="360"/>
      <c r="J375" s="321"/>
      <c r="K375" s="321"/>
      <c r="L375" s="321"/>
      <c r="M375" s="321"/>
      <c r="N375" s="321"/>
      <c r="O375" s="321"/>
      <c r="P375" s="321"/>
      <c r="Q375" s="321"/>
      <c r="R375" s="321"/>
      <c r="S375" s="321"/>
      <c r="T375" s="321"/>
      <c r="U375" s="321"/>
      <c r="V375" s="321"/>
      <c r="W375" s="321"/>
      <c r="X375" s="321"/>
      <c r="Y375" s="321"/>
    </row>
    <row r="376" spans="1:39" x14ac:dyDescent="0.5">
      <c r="A376" s="321"/>
      <c r="B376" s="2">
        <f>+'Ark1'!C6429</f>
        <v>2021</v>
      </c>
      <c r="C376" s="2">
        <f>+'Ark1'!J6429</f>
        <v>155</v>
      </c>
      <c r="D376" s="2" t="s">
        <v>36</v>
      </c>
      <c r="E376" s="2">
        <f>+'Ark1'!D6429</f>
        <v>1</v>
      </c>
      <c r="F376" s="2" t="s">
        <v>514</v>
      </c>
      <c r="G376" s="20">
        <f>+'Ark1'!Q6429</f>
        <v>0</v>
      </c>
      <c r="H376" s="359">
        <f>+'Ark1'!R6429</f>
        <v>0</v>
      </c>
      <c r="I376" s="359" t="str">
        <f>IF(H376=0,"",'Ark1'!S6429)</f>
        <v/>
      </c>
      <c r="J376" s="321"/>
      <c r="K376" s="152" t="str">
        <f>IF(G376=0,"",100*H376/Måned!$G23)</f>
        <v/>
      </c>
      <c r="L376" s="321"/>
      <c r="M376" s="152" t="str">
        <f>+IF(H376=0,"",'Ark1'!AA6429)</f>
        <v/>
      </c>
      <c r="N376" s="152">
        <f>+IF(I376=0,"",'Ark1'!AB6429)</f>
        <v>0</v>
      </c>
      <c r="O376" s="119" t="str">
        <f>IF(H376=0,"",'Ark1'!U6429)</f>
        <v/>
      </c>
      <c r="P376" s="152" t="str">
        <f>IF(H376=0,"",'Ark1'!W6429)</f>
        <v/>
      </c>
      <c r="Q376" s="321"/>
      <c r="R376" s="152" t="str">
        <f>IF(H376=0,"",'Ark1'!X6429)</f>
        <v/>
      </c>
      <c r="S376" s="152" t="str">
        <f>IF(H376=0,"",'Ark1'!Y6429)</f>
        <v/>
      </c>
      <c r="T376" s="152" t="str">
        <f>IF(H376=0,"",'Ark1'!Z6429)</f>
        <v/>
      </c>
      <c r="U376" s="321"/>
      <c r="V376" s="97" t="str">
        <f t="shared" si="39"/>
        <v/>
      </c>
      <c r="W376" s="309" t="str">
        <f>IF(H376=0,"",'Ark1'!T6429)</f>
        <v/>
      </c>
      <c r="X376" s="152" t="str">
        <f>IF(H376=0,"",'Ark1'!V6429)</f>
        <v/>
      </c>
      <c r="Y376" s="321"/>
    </row>
    <row r="377" spans="1:39" x14ac:dyDescent="0.5">
      <c r="A377" s="321"/>
      <c r="B377" s="2">
        <f>+'Ark1'!C6430</f>
        <v>2021</v>
      </c>
      <c r="C377" s="2">
        <f>+'Ark1'!J6430</f>
        <v>155</v>
      </c>
      <c r="D377" s="2" t="s">
        <v>36</v>
      </c>
      <c r="E377" s="2">
        <f>+'Ark1'!D6430</f>
        <v>2</v>
      </c>
      <c r="F377" s="2" t="s">
        <v>515</v>
      </c>
      <c r="G377" s="20">
        <f>+'Ark1'!Q6430</f>
        <v>0</v>
      </c>
      <c r="H377" s="359">
        <f>+'Ark1'!R6430</f>
        <v>0</v>
      </c>
      <c r="I377" s="359" t="str">
        <f>IF(H377=0,"",'Ark1'!S6430)</f>
        <v/>
      </c>
      <c r="J377" s="321"/>
      <c r="K377" s="152" t="str">
        <f>IF(G377=0,"",100*H377/Måned!$G24)</f>
        <v/>
      </c>
      <c r="L377" s="321"/>
      <c r="M377" s="152" t="str">
        <f>+IF(H377=0,"",'Ark1'!AA6430)</f>
        <v/>
      </c>
      <c r="N377" s="152">
        <f>+IF(I377=0,"",'Ark1'!AB6430)</f>
        <v>0</v>
      </c>
      <c r="O377" s="119" t="str">
        <f>IF(H377=0,"",'Ark1'!U6430)</f>
        <v/>
      </c>
      <c r="P377" s="152" t="str">
        <f>IF(H377=0,"",'Ark1'!W6430)</f>
        <v/>
      </c>
      <c r="Q377" s="321"/>
      <c r="R377" s="152" t="str">
        <f>IF(H377=0,"",'Ark1'!X6430)</f>
        <v/>
      </c>
      <c r="S377" s="152" t="str">
        <f>IF(H377=0,"",'Ark1'!Y6430)</f>
        <v/>
      </c>
      <c r="T377" s="152" t="str">
        <f>IF(H377=0,"",'Ark1'!Z6430)</f>
        <v/>
      </c>
      <c r="U377" s="321"/>
      <c r="V377" s="97" t="str">
        <f t="shared" ref="V377:V389" si="40">+(IF(H377=0,"",I377/G377))</f>
        <v/>
      </c>
      <c r="W377" s="309" t="str">
        <f>IF(H377=0,"",'Ark1'!T6430)</f>
        <v/>
      </c>
      <c r="X377" s="152" t="str">
        <f>IF(H377=0,"",'Ark1'!V6430)</f>
        <v/>
      </c>
      <c r="Y377" s="321"/>
    </row>
    <row r="378" spans="1:39" x14ac:dyDescent="0.5">
      <c r="A378" s="321"/>
      <c r="B378" s="2">
        <f>+'Ark1'!C6431</f>
        <v>2021</v>
      </c>
      <c r="C378" s="2">
        <f>+'Ark1'!J6431</f>
        <v>155</v>
      </c>
      <c r="D378" s="2" t="s">
        <v>36</v>
      </c>
      <c r="E378" s="2">
        <f>+'Ark1'!D6431</f>
        <v>3</v>
      </c>
      <c r="F378" s="2" t="s">
        <v>516</v>
      </c>
      <c r="G378" s="20">
        <f>+'Ark1'!Q6431</f>
        <v>0</v>
      </c>
      <c r="H378" s="359">
        <f>+'Ark1'!R6431</f>
        <v>0</v>
      </c>
      <c r="I378" s="359" t="str">
        <f>IF(H378=0,"",'Ark1'!S6431)</f>
        <v/>
      </c>
      <c r="J378" s="321"/>
      <c r="K378" s="152" t="str">
        <f>IF(G378=0,"",100*H378/Måned!$G25)</f>
        <v/>
      </c>
      <c r="L378" s="321"/>
      <c r="M378" s="152" t="str">
        <f>+IF(H378=0,"",'Ark1'!AA6431)</f>
        <v/>
      </c>
      <c r="N378" s="152">
        <f>+IF(I378=0,"",'Ark1'!AB6431)</f>
        <v>0</v>
      </c>
      <c r="O378" s="119" t="str">
        <f>IF(H378=0,"",'Ark1'!U6431)</f>
        <v/>
      </c>
      <c r="P378" s="152" t="str">
        <f>IF(H378=0,"",'Ark1'!W6431)</f>
        <v/>
      </c>
      <c r="Q378" s="321"/>
      <c r="R378" s="152" t="str">
        <f>IF(H378=0,"",'Ark1'!X6431)</f>
        <v/>
      </c>
      <c r="S378" s="152" t="str">
        <f>IF(H378=0,"",'Ark1'!Y6431)</f>
        <v/>
      </c>
      <c r="T378" s="152" t="str">
        <f>IF(H378=0,"",'Ark1'!Z6431)</f>
        <v/>
      </c>
      <c r="U378" s="321"/>
      <c r="V378" s="97" t="str">
        <f t="shared" si="40"/>
        <v/>
      </c>
      <c r="W378" s="309" t="str">
        <f>IF(H378=0,"",'Ark1'!T6431)</f>
        <v/>
      </c>
      <c r="X378" s="152" t="str">
        <f>IF(H378=0,"",'Ark1'!V6431)</f>
        <v/>
      </c>
      <c r="Y378" s="321"/>
    </row>
    <row r="379" spans="1:39" x14ac:dyDescent="0.5">
      <c r="A379" s="321"/>
      <c r="B379" s="2">
        <f>+'Ark1'!C6432</f>
        <v>2021</v>
      </c>
      <c r="C379" s="2">
        <f>+'Ark1'!J6432</f>
        <v>155</v>
      </c>
      <c r="D379" s="2" t="s">
        <v>36</v>
      </c>
      <c r="E379" s="2">
        <f>+'Ark1'!D6432</f>
        <v>4</v>
      </c>
      <c r="F379" s="2" t="s">
        <v>517</v>
      </c>
      <c r="G379" s="20">
        <f>+'Ark1'!Q6432</f>
        <v>0</v>
      </c>
      <c r="H379" s="359">
        <f>+'Ark1'!R6432</f>
        <v>0</v>
      </c>
      <c r="I379" s="359" t="str">
        <f>IF(H379=0,"",'Ark1'!S6432)</f>
        <v/>
      </c>
      <c r="J379" s="321"/>
      <c r="K379" s="152" t="str">
        <f>IF(G379=0,"",100*H379/Måned!$G26)</f>
        <v/>
      </c>
      <c r="L379" s="321"/>
      <c r="M379" s="152" t="str">
        <f>+IF(H379=0,"",'Ark1'!AA6432)</f>
        <v/>
      </c>
      <c r="N379" s="152">
        <f>+IF(I379=0,"",'Ark1'!AB6432)</f>
        <v>0</v>
      </c>
      <c r="O379" s="119" t="str">
        <f>IF(H379=0,"",'Ark1'!U6432)</f>
        <v/>
      </c>
      <c r="P379" s="152" t="str">
        <f>IF(H379=0,"",'Ark1'!W6432)</f>
        <v/>
      </c>
      <c r="Q379" s="321"/>
      <c r="R379" s="152" t="str">
        <f>IF(H379=0,"",'Ark1'!X6432)</f>
        <v/>
      </c>
      <c r="S379" s="152" t="str">
        <f>IF(H379=0,"",'Ark1'!Y6432)</f>
        <v/>
      </c>
      <c r="T379" s="152" t="str">
        <f>IF(H379=0,"",'Ark1'!Z6432)</f>
        <v/>
      </c>
      <c r="U379" s="321"/>
      <c r="V379" s="97" t="str">
        <f t="shared" si="40"/>
        <v/>
      </c>
      <c r="W379" s="309" t="str">
        <f>IF(H379=0,"",'Ark1'!T6432)</f>
        <v/>
      </c>
      <c r="X379" s="152" t="str">
        <f>IF(H379=0,"",'Ark1'!V6432)</f>
        <v/>
      </c>
      <c r="Y379" s="321"/>
    </row>
    <row r="380" spans="1:39" x14ac:dyDescent="0.5">
      <c r="A380" s="321"/>
      <c r="B380" s="2">
        <f>+'Ark1'!C6433</f>
        <v>2021</v>
      </c>
      <c r="C380" s="2">
        <f>+'Ark1'!J6433</f>
        <v>155</v>
      </c>
      <c r="D380" s="2" t="s">
        <v>36</v>
      </c>
      <c r="E380" s="2">
        <f>+'Ark1'!D6433</f>
        <v>5</v>
      </c>
      <c r="F380" s="2" t="s">
        <v>385</v>
      </c>
      <c r="G380" s="20">
        <f>+'Ark1'!Q6433</f>
        <v>0</v>
      </c>
      <c r="H380" s="359">
        <f>+'Ark1'!R6433</f>
        <v>0</v>
      </c>
      <c r="I380" s="359" t="str">
        <f>IF(H380=0,"",'Ark1'!S6433)</f>
        <v/>
      </c>
      <c r="J380" s="321"/>
      <c r="K380" s="152" t="str">
        <f>IF(G380=0,"",100*H380/Måned!$G27)</f>
        <v/>
      </c>
      <c r="L380" s="321"/>
      <c r="M380" s="152" t="str">
        <f>+IF(H380=0,"",'Ark1'!AA6433)</f>
        <v/>
      </c>
      <c r="N380" s="152">
        <f>+IF(I380=0,"",'Ark1'!AB6433)</f>
        <v>0</v>
      </c>
      <c r="O380" s="119" t="str">
        <f>IF(H380=0,"",'Ark1'!U6433)</f>
        <v/>
      </c>
      <c r="P380" s="152" t="str">
        <f>IF(H380=0,"",'Ark1'!W6433)</f>
        <v/>
      </c>
      <c r="Q380" s="321"/>
      <c r="R380" s="152" t="str">
        <f>IF(H380=0,"",'Ark1'!X6433)</f>
        <v/>
      </c>
      <c r="S380" s="152" t="str">
        <f>IF(H380=0,"",'Ark1'!Y6433)</f>
        <v/>
      </c>
      <c r="T380" s="152" t="str">
        <f>IF(H380=0,"",'Ark1'!Z6433)</f>
        <v/>
      </c>
      <c r="U380" s="321"/>
      <c r="V380" s="97" t="str">
        <f t="shared" si="40"/>
        <v/>
      </c>
      <c r="W380" s="309" t="str">
        <f>IF(H380=0,"",'Ark1'!T6433)</f>
        <v/>
      </c>
      <c r="X380" s="152" t="str">
        <f>IF(H380=0,"",'Ark1'!V6433)</f>
        <v/>
      </c>
      <c r="Y380" s="321"/>
    </row>
    <row r="381" spans="1:39" x14ac:dyDescent="0.5">
      <c r="A381" s="321"/>
      <c r="B381" s="2">
        <f>+'Ark1'!C6434</f>
        <v>2021</v>
      </c>
      <c r="C381" s="2">
        <f>+'Ark1'!J6434</f>
        <v>155</v>
      </c>
      <c r="D381" s="2" t="s">
        <v>36</v>
      </c>
      <c r="E381" s="2">
        <f>+'Ark1'!D6434</f>
        <v>6</v>
      </c>
      <c r="F381" s="2" t="s">
        <v>518</v>
      </c>
      <c r="G381" s="20">
        <f>+'Ark1'!Q6434</f>
        <v>0</v>
      </c>
      <c r="H381" s="359">
        <f>+'Ark1'!R6434</f>
        <v>0</v>
      </c>
      <c r="I381" s="359" t="str">
        <f>IF(H381=0,"",'Ark1'!S6434)</f>
        <v/>
      </c>
      <c r="J381" s="321"/>
      <c r="K381" s="152" t="str">
        <f>IF(G381=0,"",100*H381/Måned!$G28)</f>
        <v/>
      </c>
      <c r="L381" s="321"/>
      <c r="M381" s="152" t="str">
        <f>+IF(H381=0,"",'Ark1'!AA6434)</f>
        <v/>
      </c>
      <c r="N381" s="152">
        <f>+IF(I381=0,"",'Ark1'!AB6434)</f>
        <v>0</v>
      </c>
      <c r="O381" s="119" t="str">
        <f>IF(H381=0,"",'Ark1'!U6434)</f>
        <v/>
      </c>
      <c r="P381" s="152" t="str">
        <f>IF(H381=0,"",'Ark1'!W6434)</f>
        <v/>
      </c>
      <c r="Q381" s="321"/>
      <c r="R381" s="152" t="str">
        <f>IF(H381=0,"",'Ark1'!X6434)</f>
        <v/>
      </c>
      <c r="S381" s="152" t="str">
        <f>IF(H381=0,"",'Ark1'!Y6434)</f>
        <v/>
      </c>
      <c r="T381" s="152" t="str">
        <f>IF(H381=0,"",'Ark1'!Z6434)</f>
        <v/>
      </c>
      <c r="U381" s="321"/>
      <c r="V381" s="97" t="str">
        <f t="shared" si="40"/>
        <v/>
      </c>
      <c r="W381" s="309" t="str">
        <f>IF(H381=0,"",'Ark1'!T6434)</f>
        <v/>
      </c>
      <c r="X381" s="152" t="str">
        <f>IF(H381=0,"",'Ark1'!V6434)</f>
        <v/>
      </c>
      <c r="Y381" s="321"/>
    </row>
    <row r="382" spans="1:39" x14ac:dyDescent="0.5">
      <c r="A382" s="321"/>
      <c r="B382" s="2">
        <f>+'Ark1'!C6435</f>
        <v>2021</v>
      </c>
      <c r="C382" s="2">
        <f>+'Ark1'!J6435</f>
        <v>155</v>
      </c>
      <c r="D382" s="2" t="s">
        <v>36</v>
      </c>
      <c r="E382" s="2">
        <f>+'Ark1'!D6435</f>
        <v>7</v>
      </c>
      <c r="F382" s="2" t="s">
        <v>519</v>
      </c>
      <c r="G382" s="20">
        <f>+'Ark1'!Q6435</f>
        <v>0</v>
      </c>
      <c r="H382" s="359">
        <f>+'Ark1'!R6435</f>
        <v>0</v>
      </c>
      <c r="I382" s="359" t="str">
        <f>IF(H382=0,"",'Ark1'!S6435)</f>
        <v/>
      </c>
      <c r="J382" s="321"/>
      <c r="K382" s="152" t="str">
        <f>IF(G382=0,"",100*H382/Måned!$G29)</f>
        <v/>
      </c>
      <c r="L382" s="321"/>
      <c r="M382" s="152" t="str">
        <f>+IF(H382=0,"",'Ark1'!AA6435)</f>
        <v/>
      </c>
      <c r="N382" s="152">
        <f>+IF(I382=0,"",'Ark1'!AB6435)</f>
        <v>0</v>
      </c>
      <c r="O382" s="119" t="str">
        <f>IF(H382=0,"",'Ark1'!U6435)</f>
        <v/>
      </c>
      <c r="P382" s="152" t="str">
        <f>IF(H382=0,"",'Ark1'!W6435)</f>
        <v/>
      </c>
      <c r="Q382" s="321"/>
      <c r="R382" s="152" t="str">
        <f>IF(H382=0,"",'Ark1'!X6435)</f>
        <v/>
      </c>
      <c r="S382" s="152" t="str">
        <f>IF(H382=0,"",'Ark1'!Y6435)</f>
        <v/>
      </c>
      <c r="T382" s="152" t="str">
        <f>IF(H382=0,"",'Ark1'!Z6435)</f>
        <v/>
      </c>
      <c r="U382" s="321"/>
      <c r="V382" s="97" t="str">
        <f t="shared" si="40"/>
        <v/>
      </c>
      <c r="W382" s="309" t="str">
        <f>IF(H382=0,"",'Ark1'!T6435)</f>
        <v/>
      </c>
      <c r="X382" s="152" t="str">
        <f>IF(H382=0,"",'Ark1'!V6435)</f>
        <v/>
      </c>
      <c r="Y382" s="321"/>
    </row>
    <row r="383" spans="1:39" x14ac:dyDescent="0.5">
      <c r="A383" s="321"/>
      <c r="B383" s="2">
        <f>+'Ark1'!C6436</f>
        <v>2021</v>
      </c>
      <c r="C383" s="2">
        <f>+'Ark1'!J6436</f>
        <v>155</v>
      </c>
      <c r="D383" s="2" t="s">
        <v>36</v>
      </c>
      <c r="E383" s="2">
        <f>+'Ark1'!D6436</f>
        <v>8</v>
      </c>
      <c r="F383" s="2" t="s">
        <v>520</v>
      </c>
      <c r="G383" s="20">
        <f>+'Ark1'!Q6436</f>
        <v>0</v>
      </c>
      <c r="H383" s="359">
        <f>+'Ark1'!R6436</f>
        <v>0</v>
      </c>
      <c r="I383" s="359" t="str">
        <f>IF(H383=0,"",'Ark1'!S6436)</f>
        <v/>
      </c>
      <c r="J383" s="321"/>
      <c r="K383" s="152" t="str">
        <f>IF(G383=0,"",100*H383/Måned!$G30)</f>
        <v/>
      </c>
      <c r="L383" s="321"/>
      <c r="M383" s="152" t="str">
        <f>+IF(H383=0,"",'Ark1'!AA6436)</f>
        <v/>
      </c>
      <c r="N383" s="152">
        <f>+IF(I383=0,"",'Ark1'!AB6436)</f>
        <v>0</v>
      </c>
      <c r="O383" s="119" t="str">
        <f>IF(H383=0,"",'Ark1'!U6436)</f>
        <v/>
      </c>
      <c r="P383" s="152" t="str">
        <f>IF(H383=0,"",'Ark1'!W6436)</f>
        <v/>
      </c>
      <c r="Q383" s="321"/>
      <c r="R383" s="152" t="str">
        <f>IF(H383=0,"",'Ark1'!X6436)</f>
        <v/>
      </c>
      <c r="S383" s="152" t="str">
        <f>IF(H383=0,"",'Ark1'!Y6436)</f>
        <v/>
      </c>
      <c r="T383" s="152" t="str">
        <f>IF(H383=0,"",'Ark1'!Z6436)</f>
        <v/>
      </c>
      <c r="U383" s="321"/>
      <c r="V383" s="97" t="str">
        <f t="shared" si="40"/>
        <v/>
      </c>
      <c r="W383" s="309" t="str">
        <f>IF(H383=0,"",'Ark1'!T6436)</f>
        <v/>
      </c>
      <c r="X383" s="152" t="str">
        <f>IF(H383=0,"",'Ark1'!V6436)</f>
        <v/>
      </c>
      <c r="Y383" s="321"/>
    </row>
    <row r="384" spans="1:39" x14ac:dyDescent="0.5">
      <c r="A384" s="321"/>
      <c r="B384" s="2">
        <f>+'Ark1'!C6437</f>
        <v>2021</v>
      </c>
      <c r="C384" s="2">
        <f>+'Ark1'!J6437</f>
        <v>155</v>
      </c>
      <c r="D384" s="2" t="s">
        <v>36</v>
      </c>
      <c r="E384" s="2">
        <f>+'Ark1'!D6437</f>
        <v>9</v>
      </c>
      <c r="F384" s="2" t="s">
        <v>521</v>
      </c>
      <c r="G384" s="20">
        <f>+'Ark1'!Q6437</f>
        <v>0</v>
      </c>
      <c r="H384" s="359">
        <f>+'Ark1'!R6437</f>
        <v>0</v>
      </c>
      <c r="I384" s="359" t="str">
        <f>IF(H384=0,"",'Ark1'!S6437)</f>
        <v/>
      </c>
      <c r="J384" s="321"/>
      <c r="K384" s="152" t="str">
        <f>IF(G384=0,"",100*H384/Måned!$G31)</f>
        <v/>
      </c>
      <c r="L384" s="321"/>
      <c r="M384" s="152" t="str">
        <f>+IF(H384=0,"",'Ark1'!AA6437)</f>
        <v/>
      </c>
      <c r="N384" s="152">
        <f>+IF(I384=0,"",'Ark1'!AB6437)</f>
        <v>0</v>
      </c>
      <c r="O384" s="119" t="str">
        <f>IF(H384=0,"",'Ark1'!U6437)</f>
        <v/>
      </c>
      <c r="P384" s="152" t="str">
        <f>IF(H384=0,"",'Ark1'!W6437)</f>
        <v/>
      </c>
      <c r="Q384" s="321"/>
      <c r="R384" s="152" t="str">
        <f>IF(H384=0,"",'Ark1'!X6437)</f>
        <v/>
      </c>
      <c r="S384" s="152" t="str">
        <f>IF(H384=0,"",'Ark1'!Y6437)</f>
        <v/>
      </c>
      <c r="T384" s="152" t="str">
        <f>IF(H384=0,"",'Ark1'!Z6437)</f>
        <v/>
      </c>
      <c r="U384" s="321"/>
      <c r="V384" s="97" t="str">
        <f t="shared" si="40"/>
        <v/>
      </c>
      <c r="W384" s="309" t="str">
        <f>IF(H384=0,"",'Ark1'!T6437)</f>
        <v/>
      </c>
      <c r="X384" s="152" t="str">
        <f>IF(H384=0,"",'Ark1'!V6437)</f>
        <v/>
      </c>
      <c r="Y384" s="321"/>
    </row>
    <row r="385" spans="1:39" x14ac:dyDescent="0.5">
      <c r="A385" s="321"/>
      <c r="B385" s="2">
        <f>+'Ark1'!C6438</f>
        <v>2021</v>
      </c>
      <c r="C385" s="2">
        <f>+'Ark1'!J6438</f>
        <v>155</v>
      </c>
      <c r="D385" s="2" t="s">
        <v>36</v>
      </c>
      <c r="E385" s="2">
        <f>+'Ark1'!D6438</f>
        <v>10</v>
      </c>
      <c r="F385" s="2" t="s">
        <v>522</v>
      </c>
      <c r="G385" s="20">
        <f>+'Ark1'!Q6438</f>
        <v>0</v>
      </c>
      <c r="H385" s="359">
        <f>+'Ark1'!R6438</f>
        <v>0</v>
      </c>
      <c r="I385" s="359" t="str">
        <f>IF(H385=0,"",'Ark1'!S6438)</f>
        <v/>
      </c>
      <c r="J385" s="321"/>
      <c r="K385" s="152" t="str">
        <f>IF(G385=0,"",100*H385/Måned!$G32)</f>
        <v/>
      </c>
      <c r="L385" s="321"/>
      <c r="M385" s="152" t="str">
        <f>+IF(H385=0,"",'Ark1'!AA6438)</f>
        <v/>
      </c>
      <c r="N385" s="152">
        <f>+IF(I385=0,"",'Ark1'!AB6438)</f>
        <v>0</v>
      </c>
      <c r="O385" s="119" t="str">
        <f>IF(H385=0,"",'Ark1'!U6438)</f>
        <v/>
      </c>
      <c r="P385" s="152" t="str">
        <f>IF(H385=0,"",'Ark1'!W6438)</f>
        <v/>
      </c>
      <c r="Q385" s="321"/>
      <c r="R385" s="152" t="str">
        <f>IF(H385=0,"",'Ark1'!X6438)</f>
        <v/>
      </c>
      <c r="S385" s="152" t="str">
        <f>IF(H385=0,"",'Ark1'!Y6438)</f>
        <v/>
      </c>
      <c r="T385" s="152" t="str">
        <f>IF(H385=0,"",'Ark1'!Z6438)</f>
        <v/>
      </c>
      <c r="U385" s="321"/>
      <c r="V385" s="97" t="str">
        <f t="shared" si="40"/>
        <v/>
      </c>
      <c r="W385" s="309" t="str">
        <f>IF(H385=0,"",'Ark1'!T6438)</f>
        <v/>
      </c>
      <c r="X385" s="152" t="str">
        <f>IF(H385=0,"",'Ark1'!V6438)</f>
        <v/>
      </c>
      <c r="Y385" s="321"/>
      <c r="Z385" s="318"/>
      <c r="AB385" s="152"/>
      <c r="AC385" s="317"/>
      <c r="AK385" s="319"/>
      <c r="AL385" s="309"/>
      <c r="AM385" s="309"/>
    </row>
    <row r="386" spans="1:39" x14ac:dyDescent="0.5">
      <c r="A386" s="321"/>
      <c r="B386" s="2">
        <f>+'Ark1'!C6439</f>
        <v>2021</v>
      </c>
      <c r="C386" s="2">
        <f>+'Ark1'!J6439</f>
        <v>155</v>
      </c>
      <c r="D386" s="2" t="s">
        <v>36</v>
      </c>
      <c r="E386" s="2">
        <f>+'Ark1'!D6439</f>
        <v>11</v>
      </c>
      <c r="F386" s="2" t="s">
        <v>523</v>
      </c>
      <c r="G386" s="20">
        <f>+'Ark1'!Q6439</f>
        <v>0</v>
      </c>
      <c r="H386" s="359">
        <f>+'Ark1'!R6439</f>
        <v>0</v>
      </c>
      <c r="I386" s="359" t="str">
        <f>IF(H386=0,"",'Ark1'!S6439)</f>
        <v/>
      </c>
      <c r="J386" s="321"/>
      <c r="K386" s="152" t="str">
        <f>IF(G386=0,"",100*H386/Måned!$G33)</f>
        <v/>
      </c>
      <c r="L386" s="321"/>
      <c r="M386" s="152" t="str">
        <f>+IF(H386=0,"",'Ark1'!AA6439)</f>
        <v/>
      </c>
      <c r="N386" s="152">
        <f>+IF(I386=0,"",'Ark1'!AB6439)</f>
        <v>0</v>
      </c>
      <c r="O386" s="119" t="str">
        <f>IF(H386=0,"",'Ark1'!U6439)</f>
        <v/>
      </c>
      <c r="P386" s="152" t="str">
        <f>IF(H386=0,"",'Ark1'!W6439)</f>
        <v/>
      </c>
      <c r="Q386" s="321"/>
      <c r="R386" s="152" t="str">
        <f>IF(H386=0,"",'Ark1'!X6439)</f>
        <v/>
      </c>
      <c r="S386" s="152" t="str">
        <f>IF(H386=0,"",'Ark1'!Y6439)</f>
        <v/>
      </c>
      <c r="T386" s="152" t="str">
        <f>IF(H386=0,"",'Ark1'!Z6439)</f>
        <v/>
      </c>
      <c r="U386" s="321"/>
      <c r="V386" s="97" t="str">
        <f t="shared" si="40"/>
        <v/>
      </c>
      <c r="W386" s="309" t="str">
        <f>IF(H386=0,"",'Ark1'!T6439)</f>
        <v/>
      </c>
      <c r="X386" s="152" t="str">
        <f>IF(H386=0,"",'Ark1'!V6439)</f>
        <v/>
      </c>
      <c r="Y386" s="321"/>
    </row>
    <row r="387" spans="1:39" x14ac:dyDescent="0.5">
      <c r="A387" s="321"/>
      <c r="B387" s="2">
        <f>+'Ark1'!C6440</f>
        <v>2021</v>
      </c>
      <c r="C387" s="2">
        <f>+'Ark1'!J6440</f>
        <v>155</v>
      </c>
      <c r="D387" s="2" t="s">
        <v>36</v>
      </c>
      <c r="E387" s="2">
        <f>+'Ark1'!D6440</f>
        <v>12</v>
      </c>
      <c r="F387" s="2" t="s">
        <v>524</v>
      </c>
      <c r="G387" s="20">
        <f>+'Ark1'!Q6440</f>
        <v>0</v>
      </c>
      <c r="H387" s="359">
        <f>+'Ark1'!R6440</f>
        <v>0</v>
      </c>
      <c r="I387" s="359" t="str">
        <f>IF(H387=0,"",'Ark1'!S6440)</f>
        <v/>
      </c>
      <c r="J387" s="321"/>
      <c r="K387" s="152" t="str">
        <f>IF(G387=0,"",100*H387/Måned!$G34)</f>
        <v/>
      </c>
      <c r="L387" s="321"/>
      <c r="M387" s="152" t="str">
        <f>+IF(H387=0,"",'Ark1'!AA6440)</f>
        <v/>
      </c>
      <c r="N387" s="152">
        <f>+IF(I387=0,"",'Ark1'!AB6440)</f>
        <v>0</v>
      </c>
      <c r="O387" s="119" t="str">
        <f>IF(H387=0,"",'Ark1'!U6440)</f>
        <v/>
      </c>
      <c r="P387" s="152" t="str">
        <f>IF(H387=0,"",'Ark1'!W6440)</f>
        <v/>
      </c>
      <c r="Q387" s="321"/>
      <c r="R387" s="152" t="str">
        <f>IF(H387=0,"",'Ark1'!X6440)</f>
        <v/>
      </c>
      <c r="S387" s="152" t="str">
        <f>IF(H387=0,"",'Ark1'!Y6440)</f>
        <v/>
      </c>
      <c r="T387" s="152" t="str">
        <f>IF(H387=0,"",'Ark1'!Z6440)</f>
        <v/>
      </c>
      <c r="U387" s="321"/>
      <c r="V387" s="97" t="str">
        <f t="shared" si="40"/>
        <v/>
      </c>
      <c r="W387" s="309" t="str">
        <f>IF(H387=0,"",'Ark1'!T6440)</f>
        <v/>
      </c>
      <c r="X387" s="152" t="str">
        <f>IF(H387=0,"",'Ark1'!V6440)</f>
        <v/>
      </c>
      <c r="Y387" s="321"/>
    </row>
    <row r="388" spans="1:39" x14ac:dyDescent="0.5">
      <c r="A388" s="321"/>
      <c r="B388" s="321"/>
      <c r="C388" s="321"/>
      <c r="D388" s="321"/>
      <c r="E388" s="321"/>
      <c r="F388" s="321"/>
      <c r="G388" s="321"/>
      <c r="H388" s="360"/>
      <c r="I388" s="360"/>
      <c r="J388" s="321"/>
      <c r="K388" s="321"/>
      <c r="L388" s="321"/>
      <c r="M388" s="321"/>
      <c r="N388" s="321"/>
      <c r="O388" s="321"/>
      <c r="P388" s="321"/>
      <c r="Q388" s="321"/>
      <c r="R388" s="321"/>
      <c r="S388" s="321"/>
      <c r="T388" s="321"/>
      <c r="U388" s="321"/>
      <c r="V388" s="321"/>
      <c r="W388" s="321"/>
      <c r="X388" s="321"/>
      <c r="Y388" s="321"/>
    </row>
    <row r="389" spans="1:39" x14ac:dyDescent="0.5">
      <c r="A389" s="321"/>
      <c r="B389" s="2">
        <f>+'Ark1'!C6441</f>
        <v>2021</v>
      </c>
      <c r="C389" s="2">
        <f>+'Ark1'!J6441</f>
        <v>160</v>
      </c>
      <c r="D389" s="2" t="s">
        <v>31</v>
      </c>
      <c r="E389" s="2">
        <f>+'Ark1'!D6441</f>
        <v>1</v>
      </c>
      <c r="F389" s="2" t="s">
        <v>514</v>
      </c>
      <c r="G389" s="20">
        <f>+'Ark1'!Q6441</f>
        <v>2</v>
      </c>
      <c r="H389" s="359">
        <f>+'Ark1'!R6441</f>
        <v>20</v>
      </c>
      <c r="I389" s="359">
        <f>IF(H389=0,"",'Ark1'!S6441)</f>
        <v>20</v>
      </c>
      <c r="J389" s="321"/>
      <c r="K389" s="152">
        <f>IF(G389=0,"",100*H389/Måned!$G23)</f>
        <v>0.7412898443291327</v>
      </c>
      <c r="L389" s="321"/>
      <c r="M389" s="152">
        <f>+IF(H389=0,"",'Ark1'!AA6441)</f>
        <v>0.74128984432913281</v>
      </c>
      <c r="N389" s="152">
        <f>+IF(I389=0,"",'Ark1'!AB6441)</f>
        <v>0.71614113687565051</v>
      </c>
      <c r="O389" s="119">
        <f>IF(H389=0,"",'Ark1'!U6441)</f>
        <v>61.45</v>
      </c>
      <c r="P389" s="152">
        <f>IF(H389=0,"",'Ark1'!W6441)</f>
        <v>84.135000000000005</v>
      </c>
      <c r="Q389" s="321"/>
      <c r="R389" s="152">
        <f>IF(H389=0,"",'Ark1'!X6441)</f>
        <v>6.0340927238484268</v>
      </c>
      <c r="S389" s="152">
        <f>IF(H389=0,"",'Ark1'!Y6441)</f>
        <v>1.2439855304624141</v>
      </c>
      <c r="T389" s="152">
        <f>IF(H389=0,"",'Ark1'!Z6441)</f>
        <v>12.579392992197272</v>
      </c>
      <c r="U389" s="321"/>
      <c r="V389" s="97">
        <f t="shared" si="40"/>
        <v>10</v>
      </c>
      <c r="W389" s="309">
        <f>IF(H389=0,"",'Ark1'!T6441)</f>
        <v>17</v>
      </c>
      <c r="X389" s="152">
        <f>IF(H389=0,"",'Ark1'!V6441)</f>
        <v>91.153846153846118</v>
      </c>
      <c r="Y389" s="321"/>
    </row>
    <row r="390" spans="1:39" x14ac:dyDescent="0.5">
      <c r="A390" s="321"/>
      <c r="B390" s="2">
        <f>+'Ark1'!C6442</f>
        <v>2021</v>
      </c>
      <c r="C390" s="2">
        <f>+'Ark1'!J6442</f>
        <v>160</v>
      </c>
      <c r="D390" s="2" t="s">
        <v>31</v>
      </c>
      <c r="E390" s="2">
        <f>+'Ark1'!D6442</f>
        <v>2</v>
      </c>
      <c r="F390" s="2" t="s">
        <v>515</v>
      </c>
      <c r="G390" s="20">
        <f>+'Ark1'!Q6442</f>
        <v>2</v>
      </c>
      <c r="H390" s="359">
        <f>+'Ark1'!R6442</f>
        <v>66</v>
      </c>
      <c r="I390" s="359">
        <f>IF(H390=0,"",'Ark1'!S6442)</f>
        <v>66</v>
      </c>
      <c r="J390" s="321"/>
      <c r="K390" s="152">
        <f>IF(G390=0,"",100*H390/Måned!$G24)</f>
        <v>3.540772532188841</v>
      </c>
      <c r="L390" s="321"/>
      <c r="M390" s="152">
        <f>+IF(H390=0,"",'Ark1'!AA6442)</f>
        <v>3.5407725321888397</v>
      </c>
      <c r="N390" s="152">
        <f>+IF(I390=0,"",'Ark1'!AB6442)</f>
        <v>3.5522702549185738</v>
      </c>
      <c r="O390" s="119">
        <f>IF(H390=0,"",'Ark1'!U6442)</f>
        <v>61.439393939393938</v>
      </c>
      <c r="P390" s="152">
        <f>IF(H390=0,"",'Ark1'!W6442)</f>
        <v>86.000000000000014</v>
      </c>
      <c r="Q390" s="321"/>
      <c r="R390" s="152">
        <f>IF(H390=0,"",'Ark1'!X6442)</f>
        <v>6.4591021047818735</v>
      </c>
      <c r="S390" s="152">
        <f>IF(H390=0,"",'Ark1'!Y6442)</f>
        <v>1.9857735526457705</v>
      </c>
      <c r="T390" s="152">
        <f>IF(H390=0,"",'Ark1'!Z6442)</f>
        <v>19.963693653133657</v>
      </c>
      <c r="U390" s="321"/>
      <c r="V390" s="97">
        <f t="shared" ref="V390:V402" si="41">+(IF(H390=0,"",I390/G390))</f>
        <v>33</v>
      </c>
      <c r="W390" s="309">
        <f>IF(H390=0,"",'Ark1'!T6442)</f>
        <v>16.545454545454547</v>
      </c>
      <c r="X390" s="152">
        <f>IF(H390=0,"",'Ark1'!V6442)</f>
        <v>93.174431202600246</v>
      </c>
      <c r="Y390" s="321"/>
    </row>
    <row r="391" spans="1:39" x14ac:dyDescent="0.5">
      <c r="A391" s="321"/>
      <c r="B391" s="2">
        <f>+'Ark1'!C6443</f>
        <v>2021</v>
      </c>
      <c r="C391" s="2">
        <f>+'Ark1'!J6443</f>
        <v>160</v>
      </c>
      <c r="D391" s="2" t="s">
        <v>31</v>
      </c>
      <c r="E391" s="2">
        <f>+'Ark1'!D6443</f>
        <v>3</v>
      </c>
      <c r="F391" s="2" t="s">
        <v>516</v>
      </c>
      <c r="G391" s="20">
        <f>+'Ark1'!Q6443</f>
        <v>2</v>
      </c>
      <c r="H391" s="359">
        <f>+'Ark1'!R6443</f>
        <v>16</v>
      </c>
      <c r="I391" s="359">
        <f>IF(H391=0,"",'Ark1'!S6443)</f>
        <v>16</v>
      </c>
      <c r="J391" s="321"/>
      <c r="K391" s="152">
        <f>IF(G391=0,"",100*H391/Måned!$G25)</f>
        <v>0.7082779991146525</v>
      </c>
      <c r="L391" s="321"/>
      <c r="M391" s="152">
        <f>+IF(H391=0,"",'Ark1'!AA6443)</f>
        <v>0.70827799911465283</v>
      </c>
      <c r="N391" s="152">
        <f>+IF(I391=0,"",'Ark1'!AB6443)</f>
        <v>0.6909775694850997</v>
      </c>
      <c r="O391" s="119">
        <f>IF(H391=0,"",'Ark1'!U6443)</f>
        <v>60.125</v>
      </c>
      <c r="P391" s="152">
        <f>IF(H391=0,"",'Ark1'!W6443)</f>
        <v>83.062499999999986</v>
      </c>
      <c r="Q391" s="321"/>
      <c r="R391" s="152">
        <f>IF(H391=0,"",'Ark1'!X6443)</f>
        <v>5.3545395460304333</v>
      </c>
      <c r="S391" s="152">
        <f>IF(H391=0,"",'Ark1'!Y6443)</f>
        <v>1.7275343701356571</v>
      </c>
      <c r="T391" s="152">
        <f>IF(H391=0,"",'Ark1'!Z6443)</f>
        <v>-14.340981951193449</v>
      </c>
      <c r="U391" s="321"/>
      <c r="V391" s="97">
        <f t="shared" si="41"/>
        <v>8</v>
      </c>
      <c r="W391" s="309">
        <f>IF(H391=0,"",'Ark1'!T6443)</f>
        <v>15.875</v>
      </c>
      <c r="X391" s="152">
        <f>IF(H391=0,"",'Ark1'!V6443)</f>
        <v>89.991874322860241</v>
      </c>
      <c r="Y391" s="321"/>
    </row>
    <row r="392" spans="1:39" x14ac:dyDescent="0.5">
      <c r="A392" s="321"/>
      <c r="B392" s="2">
        <f>+'Ark1'!C6444</f>
        <v>2021</v>
      </c>
      <c r="C392" s="2">
        <f>+'Ark1'!J6444</f>
        <v>160</v>
      </c>
      <c r="D392" s="2" t="s">
        <v>31</v>
      </c>
      <c r="E392" s="2">
        <f>+'Ark1'!D6444</f>
        <v>4</v>
      </c>
      <c r="F392" s="2" t="s">
        <v>517</v>
      </c>
      <c r="G392" s="20">
        <f>+'Ark1'!Q6444</f>
        <v>1</v>
      </c>
      <c r="H392" s="359">
        <f>+'Ark1'!R6444</f>
        <v>5</v>
      </c>
      <c r="I392" s="359">
        <f>IF(H392=0,"",'Ark1'!S6444)</f>
        <v>5</v>
      </c>
      <c r="J392" s="321"/>
      <c r="K392" s="152">
        <f>IF(G392=0,"",100*H392/Måned!$G26)</f>
        <v>0.2449779519843214</v>
      </c>
      <c r="L392" s="321"/>
      <c r="M392" s="152">
        <f>+IF(H392=0,"",'Ark1'!AA6444)</f>
        <v>0.2449779519843214</v>
      </c>
      <c r="N392" s="152">
        <f>+IF(I392=0,"",'Ark1'!AB6444)</f>
        <v>0.21988246461982155</v>
      </c>
      <c r="O392" s="119">
        <f>IF(H392=0,"",'Ark1'!U6444)</f>
        <v>60</v>
      </c>
      <c r="P392" s="152">
        <f>IF(H392=0,"",'Ark1'!W6444)</f>
        <v>75.86</v>
      </c>
      <c r="Q392" s="321"/>
      <c r="R392" s="152">
        <f>IF(H392=0,"",'Ark1'!X6444)</f>
        <v>9.4311399098942399</v>
      </c>
      <c r="S392" s="152">
        <f>IF(H392=0,"",'Ark1'!Y6444)</f>
        <v>1.4142135623730951</v>
      </c>
      <c r="T392" s="152">
        <f>IF(H392=0,"",'Ark1'!Z6444)</f>
        <v>14.545295357800217</v>
      </c>
      <c r="U392" s="321"/>
      <c r="V392" s="97">
        <f t="shared" si="41"/>
        <v>5</v>
      </c>
      <c r="W392" s="309">
        <f>IF(H392=0,"",'Ark1'!T6444)</f>
        <v>15.8</v>
      </c>
      <c r="X392" s="152">
        <f>IF(H392=0,"",'Ark1'!V6444)</f>
        <v>82.188515709642502</v>
      </c>
      <c r="Y392" s="321"/>
    </row>
    <row r="393" spans="1:39" x14ac:dyDescent="0.5">
      <c r="A393" s="321"/>
      <c r="B393" s="2">
        <f>+'Ark1'!C6445</f>
        <v>2021</v>
      </c>
      <c r="C393" s="2">
        <f>+'Ark1'!J6445</f>
        <v>160</v>
      </c>
      <c r="D393" s="2" t="s">
        <v>31</v>
      </c>
      <c r="E393" s="2">
        <f>+'Ark1'!D6445</f>
        <v>5</v>
      </c>
      <c r="F393" s="2" t="s">
        <v>385</v>
      </c>
      <c r="G393" s="20">
        <f>+'Ark1'!Q6445</f>
        <v>4</v>
      </c>
      <c r="H393" s="359">
        <f>+'Ark1'!R6445</f>
        <v>76</v>
      </c>
      <c r="I393" s="359">
        <f>IF(H393=0,"",'Ark1'!S6445)</f>
        <v>76</v>
      </c>
      <c r="J393" s="321"/>
      <c r="K393" s="152">
        <f>IF(G393=0,"",100*H393/Måned!$G27)</f>
        <v>3.7456875308033513</v>
      </c>
      <c r="L393" s="321"/>
      <c r="M393" s="152">
        <f>+IF(H393=0,"",'Ark1'!AA6445)</f>
        <v>3.7456875308033513</v>
      </c>
      <c r="N393" s="152">
        <f>+IF(I393=0,"",'Ark1'!AB6445)</f>
        <v>3.4348414084437362</v>
      </c>
      <c r="O393" s="119">
        <f>IF(H393=0,"",'Ark1'!U6445)</f>
        <v>60.15789473684211</v>
      </c>
      <c r="P393" s="152">
        <f>IF(H393=0,"",'Ark1'!W6445)</f>
        <v>78.002631578947387</v>
      </c>
      <c r="Q393" s="321"/>
      <c r="R393" s="152">
        <f>IF(H393=0,"",'Ark1'!X6445)</f>
        <v>7.7241585078077613</v>
      </c>
      <c r="S393" s="152">
        <f>IF(H393=0,"",'Ark1'!Y6445)</f>
        <v>1.9537590729759444</v>
      </c>
      <c r="T393" s="152">
        <f>IF(H393=0,"",'Ark1'!Z6445)</f>
        <v>-18.155608730883156</v>
      </c>
      <c r="U393" s="321"/>
      <c r="V393" s="97">
        <f t="shared" si="41"/>
        <v>19</v>
      </c>
      <c r="W393" s="309">
        <f>IF(H393=0,"",'Ark1'!T6445)</f>
        <v>15.89473684210526</v>
      </c>
      <c r="X393" s="152">
        <f>IF(H393=0,"",'Ark1'!V6445)</f>
        <v>84.50989336830699</v>
      </c>
      <c r="Y393" s="321"/>
    </row>
    <row r="394" spans="1:39" x14ac:dyDescent="0.5">
      <c r="A394" s="321"/>
      <c r="B394" s="2">
        <f>+'Ark1'!C6446</f>
        <v>2021</v>
      </c>
      <c r="C394" s="2">
        <f>+'Ark1'!J6446</f>
        <v>160</v>
      </c>
      <c r="D394" s="2" t="s">
        <v>31</v>
      </c>
      <c r="E394" s="2">
        <f>+'Ark1'!D6446</f>
        <v>6</v>
      </c>
      <c r="F394" s="2" t="s">
        <v>518</v>
      </c>
      <c r="G394" s="20">
        <f>+'Ark1'!Q6446</f>
        <v>1</v>
      </c>
      <c r="H394" s="359">
        <f>+'Ark1'!R6446</f>
        <v>17</v>
      </c>
      <c r="I394" s="359">
        <f>IF(H394=0,"",'Ark1'!S6446)</f>
        <v>17</v>
      </c>
      <c r="J394" s="321"/>
      <c r="K394" s="152">
        <f>IF(G394=0,"",100*H394/Måned!$G28)</f>
        <v>0.68327974276527326</v>
      </c>
      <c r="L394" s="321"/>
      <c r="M394" s="152">
        <f>+IF(H394=0,"",'Ark1'!AA6446)</f>
        <v>0.68327974276527315</v>
      </c>
      <c r="N394" s="152">
        <f>+IF(I394=0,"",'Ark1'!AB6446)</f>
        <v>0.66705115915123292</v>
      </c>
      <c r="O394" s="119">
        <f>IF(H394=0,"",'Ark1'!U6446)</f>
        <v>59.647058823529406</v>
      </c>
      <c r="P394" s="152">
        <f>IF(H394=0,"",'Ark1'!W6446)</f>
        <v>82.158823529411748</v>
      </c>
      <c r="Q394" s="321"/>
      <c r="R394" s="152">
        <f>IF(H394=0,"",'Ark1'!X6446)</f>
        <v>8.8699133773560952</v>
      </c>
      <c r="S394" s="152">
        <f>IF(H394=0,"",'Ark1'!Y6446)</f>
        <v>2.6108636495495632</v>
      </c>
      <c r="T394" s="152">
        <f>IF(H394=0,"",'Ark1'!Z6446)</f>
        <v>9.1577378729318841</v>
      </c>
      <c r="U394" s="321"/>
      <c r="V394" s="97">
        <f t="shared" si="41"/>
        <v>17</v>
      </c>
      <c r="W394" s="309">
        <f>IF(H394=0,"",'Ark1'!T6446)</f>
        <v>15.588235294117649</v>
      </c>
      <c r="X394" s="152">
        <f>IF(H394=0,"",'Ark1'!V6446)</f>
        <v>89.012809891020311</v>
      </c>
      <c r="Y394" s="321"/>
    </row>
    <row r="395" spans="1:39" x14ac:dyDescent="0.5">
      <c r="A395" s="321"/>
      <c r="B395" s="2">
        <f>+'Ark1'!C6447</f>
        <v>2021</v>
      </c>
      <c r="C395" s="2">
        <f>+'Ark1'!J6447</f>
        <v>160</v>
      </c>
      <c r="D395" s="2" t="s">
        <v>31</v>
      </c>
      <c r="E395" s="2">
        <f>+'Ark1'!D6447</f>
        <v>7</v>
      </c>
      <c r="F395" s="2" t="s">
        <v>519</v>
      </c>
      <c r="G395" s="20">
        <f>+'Ark1'!Q6447</f>
        <v>2</v>
      </c>
      <c r="H395" s="359">
        <f>+'Ark1'!R6447</f>
        <v>71</v>
      </c>
      <c r="I395" s="359">
        <f>IF(H395=0,"",'Ark1'!S6447)</f>
        <v>71</v>
      </c>
      <c r="J395" s="321"/>
      <c r="K395" s="152">
        <f>IF(G395=0,"",100*H395/Måned!$G29)</f>
        <v>3.2992565055762082</v>
      </c>
      <c r="L395" s="321"/>
      <c r="M395" s="152">
        <f>+IF(H395=0,"",'Ark1'!AA6447)</f>
        <v>3.2992565055762086</v>
      </c>
      <c r="N395" s="152">
        <f>+IF(I395=0,"",'Ark1'!AB6447)</f>
        <v>3.5258283864387874</v>
      </c>
      <c r="O395" s="119">
        <f>IF(H395=0,"",'Ark1'!U6447)</f>
        <v>59.718309859154921</v>
      </c>
      <c r="P395" s="152">
        <f>IF(H395=0,"",'Ark1'!W6447)</f>
        <v>89.436619718309913</v>
      </c>
      <c r="Q395" s="321"/>
      <c r="R395" s="152">
        <f>IF(H395=0,"",'Ark1'!X6447)</f>
        <v>10.342081946891868</v>
      </c>
      <c r="S395" s="152">
        <f>IF(H395=0,"",'Ark1'!Y6447)</f>
        <v>2.2340709925519846</v>
      </c>
      <c r="T395" s="152">
        <f>IF(H395=0,"",'Ark1'!Z6447)</f>
        <v>-24.686356207634081</v>
      </c>
      <c r="U395" s="321"/>
      <c r="V395" s="97">
        <f t="shared" si="41"/>
        <v>35.5</v>
      </c>
      <c r="W395" s="309">
        <f>IF(H395=0,"",'Ark1'!T6447)</f>
        <v>15.690140845070422</v>
      </c>
      <c r="X395" s="152">
        <f>IF(H395=0,"",'Ark1'!V6447)</f>
        <v>96.897746173683515</v>
      </c>
      <c r="Y395" s="321"/>
    </row>
    <row r="396" spans="1:39" x14ac:dyDescent="0.5">
      <c r="A396" s="321"/>
      <c r="B396" s="2">
        <f>+'Ark1'!C6448</f>
        <v>2021</v>
      </c>
      <c r="C396" s="2">
        <f>+'Ark1'!J6448</f>
        <v>160</v>
      </c>
      <c r="D396" s="2" t="s">
        <v>31</v>
      </c>
      <c r="E396" s="2">
        <f>+'Ark1'!D6448</f>
        <v>8</v>
      </c>
      <c r="F396" s="2" t="s">
        <v>520</v>
      </c>
      <c r="G396" s="20">
        <f>+'Ark1'!Q6448</f>
        <v>3</v>
      </c>
      <c r="H396" s="359">
        <f>+'Ark1'!R6448</f>
        <v>38</v>
      </c>
      <c r="I396" s="359">
        <f>IF(H396=0,"",'Ark1'!S6448)</f>
        <v>38</v>
      </c>
      <c r="J396" s="321"/>
      <c r="K396" s="152">
        <f>IF(G396=0,"",100*H396/Måned!$G30)</f>
        <v>1.9279553526128868</v>
      </c>
      <c r="L396" s="321"/>
      <c r="M396" s="152">
        <f>+IF(H396=0,"",'Ark1'!AA6448)</f>
        <v>1.9279553526128872</v>
      </c>
      <c r="N396" s="152">
        <f>+IF(I396=0,"",'Ark1'!AB6448)</f>
        <v>1.9149652427068389</v>
      </c>
      <c r="O396" s="119">
        <f>IF(H396=0,"",'Ark1'!U6448)</f>
        <v>61.868421052631597</v>
      </c>
      <c r="P396" s="152">
        <f>IF(H396=0,"",'Ark1'!W6448)</f>
        <v>83.365789473684231</v>
      </c>
      <c r="Q396" s="321"/>
      <c r="R396" s="152">
        <f>IF(H396=0,"",'Ark1'!X6448)</f>
        <v>6.6906563408584301</v>
      </c>
      <c r="S396" s="152">
        <f>IF(H396=0,"",'Ark1'!Y6448)</f>
        <v>1.9624240197369875</v>
      </c>
      <c r="T396" s="152">
        <f>IF(H396=0,"",'Ark1'!Z6448)</f>
        <v>-0.65560515711246314</v>
      </c>
      <c r="U396" s="321"/>
      <c r="V396" s="97">
        <f t="shared" si="41"/>
        <v>12.666666666666666</v>
      </c>
      <c r="W396" s="309">
        <f>IF(H396=0,"",'Ark1'!T6448)</f>
        <v>16.684210526315795</v>
      </c>
      <c r="X396" s="152">
        <f>IF(H396=0,"",'Ark1'!V6448)</f>
        <v>90.320465301933041</v>
      </c>
      <c r="Y396" s="321"/>
    </row>
    <row r="397" spans="1:39" x14ac:dyDescent="0.5">
      <c r="A397" s="321"/>
      <c r="B397" s="2">
        <f>+'Ark1'!C6449</f>
        <v>2021</v>
      </c>
      <c r="C397" s="2">
        <f>+'Ark1'!J6449</f>
        <v>160</v>
      </c>
      <c r="D397" s="2" t="s">
        <v>31</v>
      </c>
      <c r="E397" s="2">
        <f>+'Ark1'!D6449</f>
        <v>9</v>
      </c>
      <c r="F397" s="2" t="s">
        <v>521</v>
      </c>
      <c r="G397" s="20">
        <f>+'Ark1'!Q6449</f>
        <v>3</v>
      </c>
      <c r="H397" s="359">
        <f>+'Ark1'!R6449</f>
        <v>47</v>
      </c>
      <c r="I397" s="359">
        <f>IF(H397=0,"",'Ark1'!S6449)</f>
        <v>47</v>
      </c>
      <c r="J397" s="321"/>
      <c r="K397" s="152">
        <f>IF(G397=0,"",100*H397/Måned!$G31)</f>
        <v>2.355889724310777</v>
      </c>
      <c r="L397" s="321"/>
      <c r="M397" s="152">
        <f>+IF(H397=0,"",'Ark1'!AA6449)</f>
        <v>2.3558897243107775</v>
      </c>
      <c r="N397" s="152">
        <f>+IF(I397=0,"",'Ark1'!AB6449)</f>
        <v>2.3639610532843478</v>
      </c>
      <c r="O397" s="119">
        <f>IF(H397=0,"",'Ark1'!U6449)</f>
        <v>61.340425531914896</v>
      </c>
      <c r="P397" s="152">
        <f>IF(H397=0,"",'Ark1'!W6449)</f>
        <v>84.140425531914858</v>
      </c>
      <c r="Q397" s="321"/>
      <c r="R397" s="152">
        <f>IF(H397=0,"",'Ark1'!X6449)</f>
        <v>10.359057288384676</v>
      </c>
      <c r="S397" s="152">
        <f>IF(H397=0,"",'Ark1'!Y6449)</f>
        <v>2.9193164147726369</v>
      </c>
      <c r="T397" s="152">
        <f>IF(H397=0,"",'Ark1'!Z6449)</f>
        <v>-36.440631907704528</v>
      </c>
      <c r="U397" s="321"/>
      <c r="V397" s="97">
        <f t="shared" si="41"/>
        <v>15.666666666666666</v>
      </c>
      <c r="W397" s="309">
        <f>IF(H397=0,"",'Ark1'!T6449)</f>
        <v>16.170212765957451</v>
      </c>
      <c r="X397" s="152">
        <f>IF(H397=0,"",'Ark1'!V6449)</f>
        <v>91.159724303266387</v>
      </c>
      <c r="Y397" s="321"/>
    </row>
    <row r="398" spans="1:39" x14ac:dyDescent="0.5">
      <c r="A398" s="321"/>
      <c r="B398" s="2">
        <f>+'Ark1'!C6450</f>
        <v>2021</v>
      </c>
      <c r="C398" s="2">
        <f>+'Ark1'!J6450</f>
        <v>160</v>
      </c>
      <c r="D398" s="2" t="s">
        <v>31</v>
      </c>
      <c r="E398" s="2">
        <f>+'Ark1'!D6450</f>
        <v>10</v>
      </c>
      <c r="F398" s="2" t="s">
        <v>522</v>
      </c>
      <c r="G398" s="20">
        <f>+'Ark1'!Q6450</f>
        <v>3</v>
      </c>
      <c r="H398" s="359">
        <f>+'Ark1'!R6450</f>
        <v>73</v>
      </c>
      <c r="I398" s="359">
        <f>IF(H398=0,"",'Ark1'!S6450)</f>
        <v>73</v>
      </c>
      <c r="J398" s="321"/>
      <c r="K398" s="152">
        <f>IF(G398=0,"",100*H398/Måned!$G32)</f>
        <v>3.4288398309065289</v>
      </c>
      <c r="L398" s="321"/>
      <c r="M398" s="152">
        <f>+IF(H398=0,"",'Ark1'!AA6450)</f>
        <v>3.4288398309065289</v>
      </c>
      <c r="N398" s="152">
        <f>+IF(I398=0,"",'Ark1'!AB6450)</f>
        <v>3.4208309921432871</v>
      </c>
      <c r="O398" s="119">
        <f>IF(H398=0,"",'Ark1'!U6450)</f>
        <v>61.027397260273986</v>
      </c>
      <c r="P398" s="152">
        <f>IF(H398=0,"",'Ark1'!W6450)</f>
        <v>86.117808219178102</v>
      </c>
      <c r="Q398" s="321"/>
      <c r="R398" s="152">
        <f>IF(H398=0,"",'Ark1'!X6450)</f>
        <v>8.5368073732280063</v>
      </c>
      <c r="S398" s="152">
        <f>IF(H398=0,"",'Ark1'!Y6450)</f>
        <v>1.7514972283205081</v>
      </c>
      <c r="T398" s="152">
        <f>IF(H398=0,"",'Ark1'!Z6450)</f>
        <v>-18.244045482955062</v>
      </c>
      <c r="U398" s="321"/>
      <c r="V398" s="97">
        <f t="shared" si="41"/>
        <v>24.333333333333332</v>
      </c>
      <c r="W398" s="309">
        <f>IF(H398=0,"",'Ark1'!T6450)</f>
        <v>16.424657534246581</v>
      </c>
      <c r="X398" s="152">
        <f>IF(H398=0,"",'Ark1'!V6450)</f>
        <v>93.302067409727115</v>
      </c>
      <c r="Y398" s="321"/>
    </row>
    <row r="399" spans="1:39" x14ac:dyDescent="0.5">
      <c r="A399" s="321"/>
      <c r="B399" s="2">
        <f>+'Ark1'!C6451</f>
        <v>2021</v>
      </c>
      <c r="C399" s="2">
        <f>+'Ark1'!J6451</f>
        <v>160</v>
      </c>
      <c r="D399" s="2" t="s">
        <v>31</v>
      </c>
      <c r="E399" s="2">
        <f>+'Ark1'!D6451</f>
        <v>11</v>
      </c>
      <c r="F399" s="2" t="s">
        <v>523</v>
      </c>
      <c r="G399" s="20">
        <f>+'Ark1'!Q6451</f>
        <v>2</v>
      </c>
      <c r="H399" s="359">
        <f>+'Ark1'!R6451</f>
        <v>76</v>
      </c>
      <c r="I399" s="359">
        <f>IF(H399=0,"",'Ark1'!S6451)</f>
        <v>76</v>
      </c>
      <c r="J399" s="321"/>
      <c r="K399" s="152">
        <f>IF(G399=0,"",100*H399/Måned!$G33)</f>
        <v>2.676056338028169</v>
      </c>
      <c r="L399" s="321"/>
      <c r="M399" s="152">
        <f>+IF(H399=0,"",'Ark1'!AA6451)</f>
        <v>2.6760563380281694</v>
      </c>
      <c r="N399" s="152">
        <f>+IF(I399=0,"",'Ark1'!AB6451)</f>
        <v>2.7779247141218906</v>
      </c>
      <c r="O399" s="119">
        <f>IF(H399=0,"",'Ark1'!U6451)</f>
        <v>60.65789473684211</v>
      </c>
      <c r="P399" s="152">
        <f>IF(H399=0,"",'Ark1'!W6451)</f>
        <v>88.309210526315809</v>
      </c>
      <c r="Q399" s="321"/>
      <c r="R399" s="152">
        <f>IF(H399=0,"",'Ark1'!X6451)</f>
        <v>8.2848177191707908</v>
      </c>
      <c r="S399" s="152">
        <f>IF(H399=0,"",'Ark1'!Y6451)</f>
        <v>1.6901621814034138</v>
      </c>
      <c r="T399" s="152">
        <f>IF(H399=0,"",'Ark1'!Z6451)</f>
        <v>-34.125082274751129</v>
      </c>
      <c r="U399" s="321"/>
      <c r="V399" s="97">
        <f t="shared" si="41"/>
        <v>38</v>
      </c>
      <c r="W399" s="309">
        <f>IF(H399=0,"",'Ark1'!T6451)</f>
        <v>16.210526315789473</v>
      </c>
      <c r="X399" s="152">
        <f>IF(H399=0,"",'Ark1'!V6451)</f>
        <v>95.67628442721103</v>
      </c>
      <c r="Y399" s="321"/>
      <c r="Z399" s="318"/>
      <c r="AB399" s="152"/>
      <c r="AC399" s="317"/>
      <c r="AK399" s="319"/>
      <c r="AL399" s="309"/>
      <c r="AM399" s="309"/>
    </row>
    <row r="400" spans="1:39" x14ac:dyDescent="0.5">
      <c r="A400" s="321"/>
      <c r="B400" s="2">
        <f>+'Ark1'!C6452</f>
        <v>2021</v>
      </c>
      <c r="C400" s="2">
        <f>+'Ark1'!J6452</f>
        <v>160</v>
      </c>
      <c r="D400" s="2" t="s">
        <v>31</v>
      </c>
      <c r="E400" s="2">
        <f>+'Ark1'!D6452</f>
        <v>12</v>
      </c>
      <c r="F400" s="2" t="s">
        <v>524</v>
      </c>
      <c r="G400" s="20">
        <f>+'Ark1'!Q6452</f>
        <v>4</v>
      </c>
      <c r="H400" s="359">
        <f>+'Ark1'!R6452</f>
        <v>135</v>
      </c>
      <c r="I400" s="359">
        <f>IF(H400=0,"",'Ark1'!S6452)</f>
        <v>135</v>
      </c>
      <c r="J400" s="321"/>
      <c r="K400" s="152">
        <f>IF(G400=0,"",100*H400/Måned!$G34)</f>
        <v>7.3932092004381165</v>
      </c>
      <c r="L400" s="321"/>
      <c r="M400" s="152">
        <f>+IF(H400=0,"",'Ark1'!AA6452)</f>
        <v>7.393209200438112</v>
      </c>
      <c r="N400" s="152">
        <f>+IF(I400=0,"",'Ark1'!AB6452)</f>
        <v>7.4281744272692141</v>
      </c>
      <c r="O400" s="119">
        <f>IF(H400=0,"",'Ark1'!U6452)</f>
        <v>61.318518518518509</v>
      </c>
      <c r="P400" s="152">
        <f>IF(H400=0,"",'Ark1'!W6452)</f>
        <v>83.190370370370374</v>
      </c>
      <c r="Q400" s="321"/>
      <c r="R400" s="152">
        <f>IF(H400=0,"",'Ark1'!X6452)</f>
        <v>7.9878321731114372</v>
      </c>
      <c r="S400" s="152">
        <f>IF(H400=0,"",'Ark1'!Y6452)</f>
        <v>1.9763484917312699</v>
      </c>
      <c r="T400" s="152">
        <f>IF(H400=0,"",'Ark1'!Z6452)</f>
        <v>-24.900687804422951</v>
      </c>
      <c r="U400" s="321"/>
      <c r="V400" s="97">
        <f t="shared" si="41"/>
        <v>33.75</v>
      </c>
      <c r="W400" s="309">
        <f>IF(H400=0,"",'Ark1'!T6452)</f>
        <v>16.422222222222221</v>
      </c>
      <c r="X400" s="152">
        <f>IF(H400=0,"",'Ark1'!V6452)</f>
        <v>90.130412102243042</v>
      </c>
      <c r="Y400" s="321"/>
    </row>
    <row r="401" spans="1:39" x14ac:dyDescent="0.5">
      <c r="A401" s="321"/>
      <c r="B401" s="321"/>
      <c r="C401" s="321"/>
      <c r="D401" s="321"/>
      <c r="E401" s="321"/>
      <c r="F401" s="321"/>
      <c r="G401" s="321"/>
      <c r="H401" s="360"/>
      <c r="I401" s="360"/>
      <c r="J401" s="321"/>
      <c r="K401" s="321"/>
      <c r="L401" s="321"/>
      <c r="M401" s="321"/>
      <c r="N401" s="321"/>
      <c r="O401" s="321"/>
      <c r="P401" s="321"/>
      <c r="Q401" s="321"/>
      <c r="R401" s="321"/>
      <c r="S401" s="321"/>
      <c r="T401" s="321"/>
      <c r="U401" s="321"/>
      <c r="V401" s="321"/>
      <c r="W401" s="321"/>
      <c r="X401" s="321"/>
      <c r="Y401" s="321"/>
    </row>
    <row r="402" spans="1:39" x14ac:dyDescent="0.5">
      <c r="A402" s="321"/>
      <c r="B402" s="2">
        <f>+'Ark1'!C6453</f>
        <v>2021</v>
      </c>
      <c r="C402" s="2">
        <f>+'Ark1'!J6453</f>
        <v>171</v>
      </c>
      <c r="D402" s="2" t="s">
        <v>583</v>
      </c>
      <c r="E402" s="2">
        <f>+'Ark1'!D6453</f>
        <v>1</v>
      </c>
      <c r="F402" s="2" t="s">
        <v>514</v>
      </c>
      <c r="G402" s="20">
        <f>+'Ark1'!Q6453</f>
        <v>2</v>
      </c>
      <c r="H402" s="359">
        <f>+'Ark1'!R6453</f>
        <v>24</v>
      </c>
      <c r="I402" s="359">
        <f>IF(H402=0,"",'Ark1'!S6453)</f>
        <v>24</v>
      </c>
      <c r="J402" s="321"/>
      <c r="K402" s="152">
        <f>IF(G402=0,"",100*H402/Måned!$G23)</f>
        <v>0.88954781319495924</v>
      </c>
      <c r="L402" s="321"/>
      <c r="M402" s="152">
        <f>+IF(H402=0,"",'Ark1'!AA6453)</f>
        <v>0.88954781319495868</v>
      </c>
      <c r="N402" s="152">
        <f>+IF(I402=0,"",'Ark1'!AB6453)</f>
        <v>0.77197861067257523</v>
      </c>
      <c r="O402" s="119">
        <f>IF(H402=0,"",'Ark1'!U6453)</f>
        <v>59.45833333333335</v>
      </c>
      <c r="P402" s="152">
        <f>IF(H402=0,"",'Ark1'!W6453)</f>
        <v>75.579166666666652</v>
      </c>
      <c r="Q402" s="321"/>
      <c r="R402" s="152">
        <f>IF(H402=0,"",'Ark1'!X6453)</f>
        <v>8.6073117738480303</v>
      </c>
      <c r="S402" s="152">
        <f>IF(H402=0,"",'Ark1'!Y6453)</f>
        <v>2.692259996524867</v>
      </c>
      <c r="T402" s="152">
        <f>IF(H402=0,"",'Ark1'!Z6453)</f>
        <v>-20.366777619960224</v>
      </c>
      <c r="U402" s="321"/>
      <c r="V402" s="97">
        <f t="shared" si="41"/>
        <v>12</v>
      </c>
      <c r="W402" s="309">
        <f>IF(H402=0,"",'Ark1'!T6453)</f>
        <v>15.5</v>
      </c>
      <c r="X402" s="152">
        <f>IF(H402=0,"",'Ark1'!V6453)</f>
        <v>81.884254243409202</v>
      </c>
      <c r="Y402" s="321"/>
    </row>
    <row r="403" spans="1:39" x14ac:dyDescent="0.5">
      <c r="A403" s="321"/>
      <c r="B403" s="2">
        <f>+'Ark1'!C6454</f>
        <v>2021</v>
      </c>
      <c r="C403" s="2">
        <f>+'Ark1'!J6454</f>
        <v>171</v>
      </c>
      <c r="D403" s="2" t="s">
        <v>583</v>
      </c>
      <c r="E403" s="2">
        <f>+'Ark1'!D6454</f>
        <v>2</v>
      </c>
      <c r="F403" s="2" t="s">
        <v>515</v>
      </c>
      <c r="G403" s="20">
        <f>+'Ark1'!Q6454</f>
        <v>3</v>
      </c>
      <c r="H403" s="359">
        <f>+'Ark1'!R6454</f>
        <v>8</v>
      </c>
      <c r="I403" s="359">
        <f>IF(H403=0,"",'Ark1'!S6454)</f>
        <v>8</v>
      </c>
      <c r="J403" s="321"/>
      <c r="K403" s="152">
        <f>IF(G403=0,"",100*H403/Måned!$G24)</f>
        <v>0.42918454935622319</v>
      </c>
      <c r="L403" s="321"/>
      <c r="M403" s="152">
        <f>+IF(H403=0,"",'Ark1'!AA6454)</f>
        <v>0.42918454935622319</v>
      </c>
      <c r="N403" s="152">
        <f>+IF(I403=0,"",'Ark1'!AB6454)</f>
        <v>0.45250140282131363</v>
      </c>
      <c r="O403" s="119">
        <f>IF(H403=0,"",'Ark1'!U6454)</f>
        <v>60</v>
      </c>
      <c r="P403" s="152">
        <f>IF(H403=0,"",'Ark1'!W6454)</f>
        <v>90.378750000000011</v>
      </c>
      <c r="Q403" s="321"/>
      <c r="R403" s="152">
        <f>IF(H403=0,"",'Ark1'!X6454)</f>
        <v>9.3468235747497825</v>
      </c>
      <c r="S403" s="152">
        <f>IF(H403=0,"",'Ark1'!Y6454)</f>
        <v>3.9051248379533265</v>
      </c>
      <c r="T403" s="152">
        <f>IF(H403=0,"",'Ark1'!Z6454)</f>
        <v>-74.064027745993613</v>
      </c>
      <c r="U403" s="321"/>
      <c r="V403" s="97">
        <f t="shared" ref="V403:V415" si="42">+(IF(H403=0,"",I403/G403))</f>
        <v>2.6666666666666665</v>
      </c>
      <c r="W403" s="309">
        <f>IF(H403=0,"",'Ark1'!T6454)</f>
        <v>15.5</v>
      </c>
      <c r="X403" s="152">
        <f>IF(H403=0,"",'Ark1'!V6454)</f>
        <v>97.91847237269775</v>
      </c>
      <c r="Y403" s="321"/>
    </row>
    <row r="404" spans="1:39" x14ac:dyDescent="0.5">
      <c r="A404" s="321"/>
      <c r="B404" s="2">
        <f>+'Ark1'!C6455</f>
        <v>2021</v>
      </c>
      <c r="C404" s="2">
        <f>+'Ark1'!J6455</f>
        <v>171</v>
      </c>
      <c r="D404" s="2" t="s">
        <v>583</v>
      </c>
      <c r="E404" s="2">
        <f>+'Ark1'!D6455</f>
        <v>3</v>
      </c>
      <c r="F404" s="2" t="s">
        <v>516</v>
      </c>
      <c r="G404" s="20">
        <f>+'Ark1'!Q6455</f>
        <v>1</v>
      </c>
      <c r="H404" s="359">
        <f>+'Ark1'!R6455</f>
        <v>2</v>
      </c>
      <c r="I404" s="359">
        <f>IF(H404=0,"",'Ark1'!S6455)</f>
        <v>2</v>
      </c>
      <c r="J404" s="321"/>
      <c r="K404" s="152">
        <f>IF(G404=0,"",100*H404/Måned!$G25)</f>
        <v>8.8534749889331563E-2</v>
      </c>
      <c r="L404" s="321"/>
      <c r="M404" s="152">
        <f>+IF(H404=0,"",'Ark1'!AA6455)</f>
        <v>8.8534749889331604E-2</v>
      </c>
      <c r="N404" s="152">
        <f>+IF(I404=0,"",'Ark1'!AB6455)</f>
        <v>8.771099772169777E-2</v>
      </c>
      <c r="O404" s="119">
        <f>IF(H404=0,"",'Ark1'!U6455)</f>
        <v>62</v>
      </c>
      <c r="P404" s="152">
        <f>IF(H404=0,"",'Ark1'!W6455)</f>
        <v>84.35</v>
      </c>
      <c r="Q404" s="321"/>
      <c r="R404" s="152">
        <f>IF(H404=0,"",'Ark1'!X6455)</f>
        <v>2.5800000000003238</v>
      </c>
      <c r="S404" s="152">
        <f>IF(H404=0,"",'Ark1'!Y6455)</f>
        <v>1</v>
      </c>
      <c r="T404" s="152">
        <f>IF(H404=0,"",'Ark1'!Z6455)</f>
        <v>99.999999999984638</v>
      </c>
      <c r="U404" s="321"/>
      <c r="V404" s="97">
        <f t="shared" si="42"/>
        <v>2</v>
      </c>
      <c r="W404" s="309">
        <f>IF(H404=0,"",'Ark1'!T6455)</f>
        <v>17</v>
      </c>
      <c r="X404" s="152">
        <f>IF(H404=0,"",'Ark1'!V6455)</f>
        <v>91.386782231852635</v>
      </c>
      <c r="Y404" s="321"/>
    </row>
    <row r="405" spans="1:39" x14ac:dyDescent="0.5">
      <c r="A405" s="321"/>
      <c r="B405" s="2">
        <f>+'Ark1'!C6456</f>
        <v>2021</v>
      </c>
      <c r="C405" s="2">
        <f>+'Ark1'!J6456</f>
        <v>171</v>
      </c>
      <c r="D405" s="2" t="s">
        <v>583</v>
      </c>
      <c r="E405" s="2">
        <f>+'Ark1'!D6456</f>
        <v>4</v>
      </c>
      <c r="F405" s="2" t="s">
        <v>517</v>
      </c>
      <c r="G405" s="20">
        <f>+'Ark1'!Q6456</f>
        <v>3</v>
      </c>
      <c r="H405" s="359">
        <f>+'Ark1'!R6456</f>
        <v>8</v>
      </c>
      <c r="I405" s="359">
        <f>IF(H405=0,"",'Ark1'!S6456)</f>
        <v>8</v>
      </c>
      <c r="J405" s="321"/>
      <c r="K405" s="152">
        <f>IF(G405=0,"",100*H405/Måned!$G26)</f>
        <v>0.39196472317491426</v>
      </c>
      <c r="L405" s="321"/>
      <c r="M405" s="152">
        <f>+IF(H405=0,"",'Ark1'!AA6456)</f>
        <v>0.39196472317491426</v>
      </c>
      <c r="N405" s="152">
        <f>+IF(I405=0,"",'Ark1'!AB6456)</f>
        <v>0.42066941543901853</v>
      </c>
      <c r="O405" s="119">
        <f>IF(H405=0,"",'Ark1'!U6456)</f>
        <v>60.25</v>
      </c>
      <c r="P405" s="152">
        <f>IF(H405=0,"",'Ark1'!W6456)</f>
        <v>90.707499999999996</v>
      </c>
      <c r="Q405" s="321"/>
      <c r="R405" s="152">
        <f>IF(H405=0,"",'Ark1'!X6456)</f>
        <v>18.541168214273871</v>
      </c>
      <c r="S405" s="152">
        <f>IF(H405=0,"",'Ark1'!Y6456)</f>
        <v>1.3919410907075049</v>
      </c>
      <c r="T405" s="152">
        <f>IF(H405=0,"",'Ark1'!Z6456)</f>
        <v>-12.847169555891844</v>
      </c>
      <c r="U405" s="321"/>
      <c r="V405" s="97">
        <f t="shared" si="42"/>
        <v>2.6666666666666665</v>
      </c>
      <c r="W405" s="309">
        <f>IF(H405=0,"",'Ark1'!T6456)</f>
        <v>16.625</v>
      </c>
      <c r="X405" s="152">
        <f>IF(H405=0,"",'Ark1'!V6456)</f>
        <v>98.274647887323923</v>
      </c>
      <c r="Y405" s="321"/>
    </row>
    <row r="406" spans="1:39" x14ac:dyDescent="0.5">
      <c r="A406" s="321"/>
      <c r="B406" s="2">
        <f>+'Ark1'!C6457</f>
        <v>2021</v>
      </c>
      <c r="C406" s="2">
        <f>+'Ark1'!J6457</f>
        <v>171</v>
      </c>
      <c r="D406" s="2" t="s">
        <v>583</v>
      </c>
      <c r="E406" s="2">
        <f>+'Ark1'!D6457</f>
        <v>5</v>
      </c>
      <c r="F406" s="2" t="s">
        <v>385</v>
      </c>
      <c r="G406" s="20">
        <f>+'Ark1'!Q6457</f>
        <v>3</v>
      </c>
      <c r="H406" s="359">
        <f>+'Ark1'!R6457</f>
        <v>9</v>
      </c>
      <c r="I406" s="359">
        <f>IF(H406=0,"",'Ark1'!S6457)</f>
        <v>9</v>
      </c>
      <c r="J406" s="321"/>
      <c r="K406" s="152">
        <f>IF(G406=0,"",100*H406/Måned!$G27)</f>
        <v>0.44356826022671264</v>
      </c>
      <c r="L406" s="321"/>
      <c r="M406" s="152">
        <f>+IF(H406=0,"",'Ark1'!AA6457)</f>
        <v>0.44356826022671264</v>
      </c>
      <c r="N406" s="152">
        <f>+IF(I406=0,"",'Ark1'!AB6457)</f>
        <v>0.38531733636571847</v>
      </c>
      <c r="O406" s="119">
        <f>IF(H406=0,"",'Ark1'!U6457)</f>
        <v>62</v>
      </c>
      <c r="P406" s="152">
        <f>IF(H406=0,"",'Ark1'!W6457)</f>
        <v>73.891111111111101</v>
      </c>
      <c r="Q406" s="321"/>
      <c r="R406" s="152">
        <f>IF(H406=0,"",'Ark1'!X6457)</f>
        <v>9.6080330331151238</v>
      </c>
      <c r="S406" s="152">
        <f>IF(H406=0,"",'Ark1'!Y6457)</f>
        <v>1.4142135623730951</v>
      </c>
      <c r="T406" s="152">
        <f>IF(H406=0,"",'Ark1'!Z6457)</f>
        <v>-37.860731114961069</v>
      </c>
      <c r="U406" s="321"/>
      <c r="V406" s="97">
        <f t="shared" si="42"/>
        <v>3</v>
      </c>
      <c r="W406" s="309">
        <f>IF(H406=0,"",'Ark1'!T6457)</f>
        <v>17</v>
      </c>
      <c r="X406" s="152">
        <f>IF(H406=0,"",'Ark1'!V6457)</f>
        <v>80.055374984952451</v>
      </c>
      <c r="Y406" s="321"/>
    </row>
    <row r="407" spans="1:39" x14ac:dyDescent="0.5">
      <c r="A407" s="321"/>
      <c r="B407" s="2">
        <f>+'Ark1'!C6458</f>
        <v>2021</v>
      </c>
      <c r="C407" s="2">
        <f>+'Ark1'!J6458</f>
        <v>171</v>
      </c>
      <c r="D407" s="2" t="s">
        <v>583</v>
      </c>
      <c r="E407" s="2">
        <f>+'Ark1'!D6458</f>
        <v>6</v>
      </c>
      <c r="F407" s="2" t="s">
        <v>518</v>
      </c>
      <c r="G407" s="20">
        <f>+'Ark1'!Q6458</f>
        <v>4</v>
      </c>
      <c r="H407" s="359">
        <f>+'Ark1'!R6458</f>
        <v>12</v>
      </c>
      <c r="I407" s="359">
        <f>IF(H407=0,"",'Ark1'!S6458)</f>
        <v>12</v>
      </c>
      <c r="J407" s="321"/>
      <c r="K407" s="152">
        <f>IF(G407=0,"",100*H407/Måned!$G28)</f>
        <v>0.48231511254019294</v>
      </c>
      <c r="L407" s="321"/>
      <c r="M407" s="152">
        <f>+IF(H407=0,"",'Ark1'!AA6458)</f>
        <v>0.48231511254019283</v>
      </c>
      <c r="N407" s="152">
        <f>+IF(I407=0,"",'Ark1'!AB6458)</f>
        <v>0.52860234371030035</v>
      </c>
      <c r="O407" s="119">
        <f>IF(H407=0,"",'Ark1'!U6458)</f>
        <v>61.33333333333335</v>
      </c>
      <c r="P407" s="152">
        <f>IF(H407=0,"",'Ark1'!W6458)</f>
        <v>92.234166666666681</v>
      </c>
      <c r="Q407" s="321"/>
      <c r="R407" s="152">
        <f>IF(H407=0,"",'Ark1'!X6458)</f>
        <v>9.003708919415045</v>
      </c>
      <c r="S407" s="152">
        <f>IF(H407=0,"",'Ark1'!Y6458)</f>
        <v>3.0368111930479662</v>
      </c>
      <c r="T407" s="152">
        <f>IF(H407=0,"",'Ark1'!Z6458)</f>
        <v>26.263488326964559</v>
      </c>
      <c r="U407" s="321"/>
      <c r="V407" s="97">
        <f t="shared" si="42"/>
        <v>3</v>
      </c>
      <c r="W407" s="309">
        <f>IF(H407=0,"",'Ark1'!T6458)</f>
        <v>16.25</v>
      </c>
      <c r="X407" s="152">
        <f>IF(H407=0,"",'Ark1'!V6458)</f>
        <v>99.928674611773218</v>
      </c>
      <c r="Y407" s="321"/>
    </row>
    <row r="408" spans="1:39" x14ac:dyDescent="0.5">
      <c r="A408" s="321"/>
      <c r="B408" s="2">
        <f>+'Ark1'!C6459</f>
        <v>2021</v>
      </c>
      <c r="C408" s="2">
        <f>+'Ark1'!J6459</f>
        <v>171</v>
      </c>
      <c r="D408" s="2" t="s">
        <v>583</v>
      </c>
      <c r="E408" s="2">
        <f>+'Ark1'!D6459</f>
        <v>7</v>
      </c>
      <c r="F408" s="2" t="s">
        <v>519</v>
      </c>
      <c r="G408" s="20">
        <f>+'Ark1'!Q6459</f>
        <v>1</v>
      </c>
      <c r="H408" s="359">
        <f>+'Ark1'!R6459</f>
        <v>2</v>
      </c>
      <c r="I408" s="359">
        <f>IF(H408=0,"",'Ark1'!S6459)</f>
        <v>2</v>
      </c>
      <c r="J408" s="321"/>
      <c r="K408" s="152">
        <f>IF(G408=0,"",100*H408/Måned!$G29)</f>
        <v>9.2936802973977689E-2</v>
      </c>
      <c r="L408" s="321"/>
      <c r="M408" s="152">
        <f>+IF(H408=0,"",'Ark1'!AA6459)</f>
        <v>9.2936802973977675E-2</v>
      </c>
      <c r="N408" s="152">
        <f>+IF(I408=0,"",'Ark1'!AB6459)</f>
        <v>8.4214549822231588E-2</v>
      </c>
      <c r="O408" s="119">
        <f>IF(H408=0,"",'Ark1'!U6459)</f>
        <v>58</v>
      </c>
      <c r="P408" s="152">
        <f>IF(H408=0,"",'Ark1'!W6459)</f>
        <v>75.835000000000022</v>
      </c>
      <c r="Q408" s="321"/>
      <c r="R408" s="152">
        <f>IF(H408=0,"",'Ark1'!X6459)</f>
        <v>0.77499999999943647</v>
      </c>
      <c r="S408" s="152">
        <f>IF(H408=0,"",'Ark1'!Y6459)</f>
        <v>1</v>
      </c>
      <c r="T408" s="152">
        <f>IF(H408=0,"",'Ark1'!Z6459)</f>
        <v>-100.00000000014312</v>
      </c>
      <c r="U408" s="321"/>
      <c r="V408" s="97">
        <f t="shared" si="42"/>
        <v>2</v>
      </c>
      <c r="W408" s="309">
        <f>IF(H408=0,"",'Ark1'!T6459)</f>
        <v>14</v>
      </c>
      <c r="X408" s="152">
        <f>IF(H408=0,"",'Ark1'!V6459)</f>
        <v>82.161430119176615</v>
      </c>
      <c r="Y408" s="321"/>
    </row>
    <row r="409" spans="1:39" x14ac:dyDescent="0.5">
      <c r="A409" s="321"/>
      <c r="B409" s="2">
        <f>+'Ark1'!C6460</f>
        <v>2021</v>
      </c>
      <c r="C409" s="2">
        <f>+'Ark1'!J6460</f>
        <v>171</v>
      </c>
      <c r="D409" s="2" t="s">
        <v>583</v>
      </c>
      <c r="E409" s="2">
        <f>+'Ark1'!D6460</f>
        <v>8</v>
      </c>
      <c r="F409" s="2" t="s">
        <v>520</v>
      </c>
      <c r="G409" s="20">
        <f>+'Ark1'!Q6460</f>
        <v>4</v>
      </c>
      <c r="H409" s="359">
        <f>+'Ark1'!R6460</f>
        <v>12</v>
      </c>
      <c r="I409" s="359">
        <f>IF(H409=0,"",'Ark1'!S6460)</f>
        <v>12</v>
      </c>
      <c r="J409" s="321"/>
      <c r="K409" s="152">
        <f>IF(G409=0,"",100*H409/Måned!$G30)</f>
        <v>0.60882800608828003</v>
      </c>
      <c r="L409" s="321"/>
      <c r="M409" s="152">
        <f>+IF(H409=0,"",'Ark1'!AA6460)</f>
        <v>0.60882800608827992</v>
      </c>
      <c r="N409" s="152">
        <f>+IF(I409=0,"",'Ark1'!AB6460)</f>
        <v>0.62571409210463591</v>
      </c>
      <c r="O409" s="119">
        <f>IF(H409=0,"",'Ark1'!U6460)</f>
        <v>61.16666666666665</v>
      </c>
      <c r="P409" s="152">
        <f>IF(H409=0,"",'Ark1'!W6460)</f>
        <v>86.259166666666687</v>
      </c>
      <c r="Q409" s="321"/>
      <c r="R409" s="152">
        <f>IF(H409=0,"",'Ark1'!X6460)</f>
        <v>9.2507427254367212</v>
      </c>
      <c r="S409" s="152">
        <f>IF(H409=0,"",'Ark1'!Y6460)</f>
        <v>2.5110865288866404</v>
      </c>
      <c r="T409" s="152">
        <f>IF(H409=0,"",'Ark1'!Z6460)</f>
        <v>-72.529567039397449</v>
      </c>
      <c r="U409" s="321"/>
      <c r="V409" s="97">
        <f t="shared" si="42"/>
        <v>3</v>
      </c>
      <c r="W409" s="309">
        <f>IF(H409=0,"",'Ark1'!T6460)</f>
        <v>16.5</v>
      </c>
      <c r="X409" s="152">
        <f>IF(H409=0,"",'Ark1'!V6460)</f>
        <v>93.455218490429758</v>
      </c>
      <c r="Y409" s="321"/>
    </row>
    <row r="410" spans="1:39" x14ac:dyDescent="0.5">
      <c r="A410" s="321"/>
      <c r="B410" s="2">
        <f>+'Ark1'!C6461</f>
        <v>2021</v>
      </c>
      <c r="C410" s="2">
        <f>+'Ark1'!J6461</f>
        <v>171</v>
      </c>
      <c r="D410" s="2" t="s">
        <v>583</v>
      </c>
      <c r="E410" s="2">
        <f>+'Ark1'!D6461</f>
        <v>9</v>
      </c>
      <c r="F410" s="2" t="s">
        <v>521</v>
      </c>
      <c r="G410" s="20">
        <f>+'Ark1'!Q6461</f>
        <v>5</v>
      </c>
      <c r="H410" s="359">
        <f>+'Ark1'!R6461</f>
        <v>13</v>
      </c>
      <c r="I410" s="359">
        <f>IF(H410=0,"",'Ark1'!S6461)</f>
        <v>13</v>
      </c>
      <c r="J410" s="321"/>
      <c r="K410" s="152">
        <f>IF(G410=0,"",100*H410/Måned!$G31)</f>
        <v>0.65162907268170422</v>
      </c>
      <c r="L410" s="321"/>
      <c r="M410" s="152">
        <f>+IF(H410=0,"",'Ark1'!AA6461)</f>
        <v>0.65162907268170389</v>
      </c>
      <c r="N410" s="152">
        <f>+IF(I410=0,"",'Ark1'!AB6461)</f>
        <v>0.72731285427883152</v>
      </c>
      <c r="O410" s="119">
        <f>IF(H410=0,"",'Ark1'!U6461)</f>
        <v>60.923076923076913</v>
      </c>
      <c r="P410" s="152">
        <f>IF(H410=0,"",'Ark1'!W6461)</f>
        <v>93.592307692307685</v>
      </c>
      <c r="Q410" s="321"/>
      <c r="R410" s="152">
        <f>IF(H410=0,"",'Ark1'!X6461)</f>
        <v>10.901589265823105</v>
      </c>
      <c r="S410" s="152">
        <f>IF(H410=0,"",'Ark1'!Y6461)</f>
        <v>2.2000537917040073</v>
      </c>
      <c r="T410" s="152">
        <f>IF(H410=0,"",'Ark1'!Z6461)</f>
        <v>-14.361349143776097</v>
      </c>
      <c r="U410" s="321"/>
      <c r="V410" s="97">
        <f t="shared" si="42"/>
        <v>2.6</v>
      </c>
      <c r="W410" s="309">
        <f>IF(H410=0,"",'Ark1'!T6461)</f>
        <v>15.84615384615385</v>
      </c>
      <c r="X410" s="152">
        <f>IF(H410=0,"",'Ark1'!V6461)</f>
        <v>101.40011667638964</v>
      </c>
      <c r="Y410" s="321"/>
    </row>
    <row r="411" spans="1:39" x14ac:dyDescent="0.5">
      <c r="A411" s="321"/>
      <c r="B411" s="2">
        <f>+'Ark1'!C6462</f>
        <v>2021</v>
      </c>
      <c r="C411" s="2">
        <f>+'Ark1'!J6462</f>
        <v>171</v>
      </c>
      <c r="D411" s="2" t="s">
        <v>583</v>
      </c>
      <c r="E411" s="2">
        <f>+'Ark1'!D6462</f>
        <v>10</v>
      </c>
      <c r="F411" s="2" t="s">
        <v>522</v>
      </c>
      <c r="G411" s="20">
        <f>+'Ark1'!Q6462</f>
        <v>6</v>
      </c>
      <c r="H411" s="359">
        <f>+'Ark1'!R6462</f>
        <v>12</v>
      </c>
      <c r="I411" s="359">
        <f>IF(H411=0,"",'Ark1'!S6462)</f>
        <v>12</v>
      </c>
      <c r="J411" s="321"/>
      <c r="K411" s="152">
        <f>IF(G411=0,"",100*H411/Måned!$G32)</f>
        <v>0.56364490371066234</v>
      </c>
      <c r="L411" s="321"/>
      <c r="M411" s="152">
        <f>+IF(H411=0,"",'Ark1'!AA6462)</f>
        <v>0.56364490371066245</v>
      </c>
      <c r="N411" s="152">
        <f>+IF(I411=0,"",'Ark1'!AB6462)</f>
        <v>0.47671036924362414</v>
      </c>
      <c r="O411" s="119">
        <f>IF(H411=0,"",'Ark1'!U6462)</f>
        <v>61.91666666666665</v>
      </c>
      <c r="P411" s="152">
        <f>IF(H411=0,"",'Ark1'!W6462)</f>
        <v>73.005833333333342</v>
      </c>
      <c r="Q411" s="321"/>
      <c r="R411" s="152">
        <f>IF(H411=0,"",'Ark1'!X6462)</f>
        <v>17.45581539121622</v>
      </c>
      <c r="S411" s="152">
        <f>IF(H411=0,"",'Ark1'!Y6462)</f>
        <v>2.5967394084805582</v>
      </c>
      <c r="T411" s="152">
        <f>IF(H411=0,"",'Ark1'!Z6462)</f>
        <v>-39.475820971741456</v>
      </c>
      <c r="U411" s="321"/>
      <c r="V411" s="97">
        <f t="shared" si="42"/>
        <v>2</v>
      </c>
      <c r="W411" s="309">
        <f>IF(H411=0,"",'Ark1'!T6462)</f>
        <v>16.5</v>
      </c>
      <c r="X411" s="152">
        <f>IF(H411=0,"",'Ark1'!V6462)</f>
        <v>79.096244131455421</v>
      </c>
      <c r="Y411" s="321"/>
    </row>
    <row r="412" spans="1:39" x14ac:dyDescent="0.5">
      <c r="A412" s="321"/>
      <c r="B412" s="2">
        <f>+'Ark1'!C6463</f>
        <v>2021</v>
      </c>
      <c r="C412" s="2">
        <f>+'Ark1'!J6463</f>
        <v>171</v>
      </c>
      <c r="D412" s="2" t="s">
        <v>583</v>
      </c>
      <c r="E412" s="2">
        <f>+'Ark1'!D6463</f>
        <v>11</v>
      </c>
      <c r="F412" s="2" t="s">
        <v>523</v>
      </c>
      <c r="G412" s="20">
        <f>+'Ark1'!Q6463</f>
        <v>4</v>
      </c>
      <c r="H412" s="359">
        <f>+'Ark1'!R6463</f>
        <v>12</v>
      </c>
      <c r="I412" s="359">
        <f>IF(H412=0,"",'Ark1'!S6463)</f>
        <v>12</v>
      </c>
      <c r="J412" s="321"/>
      <c r="K412" s="152">
        <f>IF(G412=0,"",100*H412/Måned!$G33)</f>
        <v>0.42253521126760563</v>
      </c>
      <c r="L412" s="321"/>
      <c r="M412" s="152">
        <f>+IF(H412=0,"",'Ark1'!AA6463)</f>
        <v>0.42253521126760551</v>
      </c>
      <c r="N412" s="152">
        <f>+IF(I412=0,"",'Ark1'!AB6463)</f>
        <v>0.36812728015197937</v>
      </c>
      <c r="O412" s="119">
        <f>IF(H412=0,"",'Ark1'!U6463)</f>
        <v>61.08333333333335</v>
      </c>
      <c r="P412" s="152">
        <f>IF(H412=0,"",'Ark1'!W6463)</f>
        <v>74.11666666666666</v>
      </c>
      <c r="Q412" s="321"/>
      <c r="R412" s="152">
        <f>IF(H412=0,"",'Ark1'!X6463)</f>
        <v>18.114237647650448</v>
      </c>
      <c r="S412" s="152">
        <f>IF(H412=0,"",'Ark1'!Y6463)</f>
        <v>1.9346977943739316</v>
      </c>
      <c r="T412" s="152">
        <f>IF(H412=0,"",'Ark1'!Z6463)</f>
        <v>-62.715160181421886</v>
      </c>
      <c r="U412" s="321"/>
      <c r="V412" s="97">
        <f t="shared" si="42"/>
        <v>3</v>
      </c>
      <c r="W412" s="309">
        <f>IF(H412=0,"",'Ark1'!T6463)</f>
        <v>16.25</v>
      </c>
      <c r="X412" s="152">
        <f>IF(H412=0,"",'Ark1'!V6463)</f>
        <v>80.299747201155654</v>
      </c>
      <c r="Y412" s="321"/>
    </row>
    <row r="413" spans="1:39" x14ac:dyDescent="0.5">
      <c r="A413" s="321"/>
      <c r="B413" s="2">
        <f>+'Ark1'!C6464</f>
        <v>2021</v>
      </c>
      <c r="C413" s="2">
        <f>+'Ark1'!J6464</f>
        <v>171</v>
      </c>
      <c r="D413" s="2" t="s">
        <v>583</v>
      </c>
      <c r="E413" s="2">
        <f>+'Ark1'!D6464</f>
        <v>12</v>
      </c>
      <c r="F413" s="2" t="s">
        <v>524</v>
      </c>
      <c r="G413" s="20">
        <f>+'Ark1'!Q6464</f>
        <v>1</v>
      </c>
      <c r="H413" s="359">
        <f>+'Ark1'!R6464</f>
        <v>1</v>
      </c>
      <c r="I413" s="359">
        <f>IF(H413=0,"",'Ark1'!S6464)</f>
        <v>1</v>
      </c>
      <c r="J413" s="321"/>
      <c r="K413" s="152">
        <f>IF(G413=0,"",100*H413/Måned!$G34)</f>
        <v>5.4764512595837894E-2</v>
      </c>
      <c r="L413" s="321"/>
      <c r="M413" s="152">
        <f>+IF(H413=0,"",'Ark1'!AA6464)</f>
        <v>5.4764512595837929E-2</v>
      </c>
      <c r="N413" s="152">
        <f>+IF(I413=0,"",'Ark1'!AB6464)</f>
        <v>5.5565631139188686E-2</v>
      </c>
      <c r="O413" s="119">
        <f>IF(H413=0,"",'Ark1'!U6464)</f>
        <v>58</v>
      </c>
      <c r="P413" s="152">
        <f>IF(H413=0,"",'Ark1'!W6464)</f>
        <v>84.01</v>
      </c>
      <c r="Q413" s="321"/>
      <c r="R413" s="152">
        <f>IF(H413=0,"",'Ark1'!X6464)</f>
        <v>0</v>
      </c>
      <c r="S413" s="152">
        <f>IF(H413=0,"",'Ark1'!Y6464)</f>
        <v>0</v>
      </c>
      <c r="T413" s="152">
        <f>IF(H413=0,"",'Ark1'!Z6464)</f>
        <v>0</v>
      </c>
      <c r="U413" s="321"/>
      <c r="V413" s="97">
        <f t="shared" si="42"/>
        <v>1</v>
      </c>
      <c r="W413" s="309">
        <f>IF(H413=0,"",'Ark1'!T6464)</f>
        <v>14</v>
      </c>
      <c r="X413" s="152">
        <f>IF(H413=0,"",'Ark1'!V6464)</f>
        <v>91.018418201516795</v>
      </c>
      <c r="Y413" s="321"/>
      <c r="Z413" s="318"/>
      <c r="AB413" s="152"/>
      <c r="AC413" s="317"/>
      <c r="AK413" s="319"/>
      <c r="AL413" s="309"/>
      <c r="AM413" s="309"/>
    </row>
    <row r="414" spans="1:39" x14ac:dyDescent="0.5">
      <c r="A414" s="321"/>
      <c r="B414" s="321"/>
      <c r="C414" s="321"/>
      <c r="D414" s="321"/>
      <c r="E414" s="321"/>
      <c r="F414" s="321"/>
      <c r="G414" s="321"/>
      <c r="H414" s="360"/>
      <c r="I414" s="360"/>
      <c r="J414" s="321"/>
      <c r="K414" s="321"/>
      <c r="L414" s="321"/>
      <c r="M414" s="321"/>
      <c r="N414" s="321"/>
      <c r="O414" s="321"/>
      <c r="P414" s="321"/>
      <c r="Q414" s="321"/>
      <c r="R414" s="321"/>
      <c r="S414" s="321"/>
      <c r="T414" s="321"/>
      <c r="U414" s="321"/>
      <c r="V414" s="321"/>
      <c r="W414" s="321"/>
      <c r="X414" s="321"/>
      <c r="Y414" s="321"/>
      <c r="Z414" s="318"/>
      <c r="AB414" s="152"/>
      <c r="AC414" s="317"/>
      <c r="AK414" s="319"/>
      <c r="AL414" s="309"/>
      <c r="AM414" s="309"/>
    </row>
    <row r="415" spans="1:39" x14ac:dyDescent="0.5">
      <c r="A415" s="321"/>
      <c r="B415" s="2">
        <f>+'Ark1'!C6465</f>
        <v>2021</v>
      </c>
      <c r="C415" s="2">
        <f>+'Ark1'!J6465</f>
        <v>181</v>
      </c>
      <c r="D415" s="2" t="s">
        <v>43</v>
      </c>
      <c r="E415" s="2">
        <f>+'Ark1'!D6465</f>
        <v>1</v>
      </c>
      <c r="F415" s="2" t="s">
        <v>514</v>
      </c>
      <c r="G415" s="20">
        <f>+'Ark1'!Q6465</f>
        <v>0</v>
      </c>
      <c r="H415" s="359">
        <f>+'Ark1'!R6465</f>
        <v>0</v>
      </c>
      <c r="I415" s="359" t="str">
        <f>IF(H415=0,"",'Ark1'!S6465)</f>
        <v/>
      </c>
      <c r="J415" s="321"/>
      <c r="K415" s="152" t="str">
        <f>IF(G415=0,"",100*H415/Måned!$G23)</f>
        <v/>
      </c>
      <c r="L415" s="321"/>
      <c r="M415" s="152" t="str">
        <f>+IF(H415=0,"",'Ark1'!AA6465)</f>
        <v/>
      </c>
      <c r="N415" s="152">
        <f>+IF(I415=0,"",'Ark1'!AB6465)</f>
        <v>0</v>
      </c>
      <c r="O415" s="119" t="str">
        <f>IF(H415=0,"",'Ark1'!U6465)</f>
        <v/>
      </c>
      <c r="P415" s="152" t="str">
        <f>IF(H415=0,"",'Ark1'!W6465)</f>
        <v/>
      </c>
      <c r="Q415" s="321"/>
      <c r="R415" s="152" t="str">
        <f>IF(H415=0,"",'Ark1'!X6465)</f>
        <v/>
      </c>
      <c r="S415" s="152" t="str">
        <f>IF(H415=0,"",'Ark1'!Y6465)</f>
        <v/>
      </c>
      <c r="T415" s="152" t="str">
        <f>IF(H415=0,"",'Ark1'!Z6465)</f>
        <v/>
      </c>
      <c r="U415" s="321"/>
      <c r="V415" s="97" t="str">
        <f t="shared" si="42"/>
        <v/>
      </c>
      <c r="W415" s="309" t="str">
        <f>IF(H415=0,"",'Ark1'!T6465)</f>
        <v/>
      </c>
      <c r="X415" s="152" t="str">
        <f>IF(H415=0,"",'Ark1'!V6465)</f>
        <v/>
      </c>
      <c r="Y415" s="321"/>
    </row>
    <row r="416" spans="1:39" x14ac:dyDescent="0.5">
      <c r="A416" s="321"/>
      <c r="B416" s="2">
        <f>+'Ark1'!C6466</f>
        <v>2021</v>
      </c>
      <c r="C416" s="2">
        <f>+'Ark1'!J6466</f>
        <v>181</v>
      </c>
      <c r="D416" s="2" t="s">
        <v>43</v>
      </c>
      <c r="E416" s="2">
        <f>+'Ark1'!D6466</f>
        <v>2</v>
      </c>
      <c r="F416" s="2" t="s">
        <v>515</v>
      </c>
      <c r="G416" s="20">
        <f>+'Ark1'!Q6466</f>
        <v>0</v>
      </c>
      <c r="H416" s="359">
        <f>+'Ark1'!R6466</f>
        <v>0</v>
      </c>
      <c r="I416" s="359" t="str">
        <f>IF(H416=0,"",'Ark1'!S6466)</f>
        <v/>
      </c>
      <c r="J416" s="321"/>
      <c r="K416" s="152" t="str">
        <f>IF(G416=0,"",100*H416/Måned!$G24)</f>
        <v/>
      </c>
      <c r="L416" s="321"/>
      <c r="M416" s="152" t="str">
        <f>+IF(H416=0,"",'Ark1'!AA6466)</f>
        <v/>
      </c>
      <c r="N416" s="152">
        <f>+IF(I416=0,"",'Ark1'!AB6466)</f>
        <v>0</v>
      </c>
      <c r="O416" s="119" t="str">
        <f>IF(H416=0,"",'Ark1'!U6466)</f>
        <v/>
      </c>
      <c r="P416" s="152" t="str">
        <f>IF(H416=0,"",'Ark1'!W6466)</f>
        <v/>
      </c>
      <c r="Q416" s="321"/>
      <c r="R416" s="152" t="str">
        <f>IF(H416=0,"",'Ark1'!X6466)</f>
        <v/>
      </c>
      <c r="S416" s="152" t="str">
        <f>IF(H416=0,"",'Ark1'!Y6466)</f>
        <v/>
      </c>
      <c r="T416" s="152" t="str">
        <f>IF(H416=0,"",'Ark1'!Z6466)</f>
        <v/>
      </c>
      <c r="U416" s="321"/>
      <c r="V416" s="97" t="str">
        <f t="shared" ref="V416:V428" si="43">+(IF(H416=0,"",I416/G416))</f>
        <v/>
      </c>
      <c r="W416" s="309" t="str">
        <f>IF(H416=0,"",'Ark1'!T6466)</f>
        <v/>
      </c>
      <c r="X416" s="152" t="str">
        <f>IF(H416=0,"",'Ark1'!V6466)</f>
        <v/>
      </c>
      <c r="Y416" s="321"/>
    </row>
    <row r="417" spans="1:39" x14ac:dyDescent="0.5">
      <c r="A417" s="321"/>
      <c r="B417" s="2">
        <f>+'Ark1'!C6467</f>
        <v>2021</v>
      </c>
      <c r="C417" s="2">
        <f>+'Ark1'!J6467</f>
        <v>181</v>
      </c>
      <c r="D417" s="2" t="s">
        <v>43</v>
      </c>
      <c r="E417" s="2">
        <f>+'Ark1'!D6467</f>
        <v>3</v>
      </c>
      <c r="F417" s="2" t="s">
        <v>516</v>
      </c>
      <c r="G417" s="20">
        <f>+'Ark1'!Q6467</f>
        <v>0</v>
      </c>
      <c r="H417" s="359">
        <f>+'Ark1'!R6467</f>
        <v>0</v>
      </c>
      <c r="I417" s="359" t="str">
        <f>IF(H417=0,"",'Ark1'!S6467)</f>
        <v/>
      </c>
      <c r="J417" s="321"/>
      <c r="K417" s="152" t="str">
        <f>IF(G417=0,"",100*H417/Måned!$G25)</f>
        <v/>
      </c>
      <c r="L417" s="321"/>
      <c r="M417" s="152" t="str">
        <f>+IF(H417=0,"",'Ark1'!AA6467)</f>
        <v/>
      </c>
      <c r="N417" s="152">
        <f>+IF(I417=0,"",'Ark1'!AB6467)</f>
        <v>0</v>
      </c>
      <c r="O417" s="119" t="str">
        <f>IF(H417=0,"",'Ark1'!U6467)</f>
        <v/>
      </c>
      <c r="P417" s="152" t="str">
        <f>IF(H417=0,"",'Ark1'!W6467)</f>
        <v/>
      </c>
      <c r="Q417" s="321"/>
      <c r="R417" s="152" t="str">
        <f>IF(H417=0,"",'Ark1'!X6467)</f>
        <v/>
      </c>
      <c r="S417" s="152" t="str">
        <f>IF(H417=0,"",'Ark1'!Y6467)</f>
        <v/>
      </c>
      <c r="T417" s="152" t="str">
        <f>IF(H417=0,"",'Ark1'!Z6467)</f>
        <v/>
      </c>
      <c r="U417" s="321"/>
      <c r="V417" s="97" t="str">
        <f t="shared" si="43"/>
        <v/>
      </c>
      <c r="W417" s="309" t="str">
        <f>IF(H417=0,"",'Ark1'!T6467)</f>
        <v/>
      </c>
      <c r="X417" s="152" t="str">
        <f>IF(H417=0,"",'Ark1'!V6467)</f>
        <v/>
      </c>
      <c r="Y417" s="321"/>
    </row>
    <row r="418" spans="1:39" x14ac:dyDescent="0.5">
      <c r="A418" s="321"/>
      <c r="B418" s="2">
        <f>+'Ark1'!C6468</f>
        <v>2021</v>
      </c>
      <c r="C418" s="2">
        <f>+'Ark1'!J6468</f>
        <v>181</v>
      </c>
      <c r="D418" s="2" t="s">
        <v>43</v>
      </c>
      <c r="E418" s="2">
        <f>+'Ark1'!D6468</f>
        <v>4</v>
      </c>
      <c r="F418" s="2" t="s">
        <v>517</v>
      </c>
      <c r="G418" s="20">
        <f>+'Ark1'!Q6468</f>
        <v>0</v>
      </c>
      <c r="H418" s="359">
        <f>+'Ark1'!R6468</f>
        <v>0</v>
      </c>
      <c r="I418" s="359" t="str">
        <f>IF(H418=0,"",'Ark1'!S6468)</f>
        <v/>
      </c>
      <c r="J418" s="321"/>
      <c r="K418" s="152" t="str">
        <f>IF(G418=0,"",100*H418/Måned!$G26)</f>
        <v/>
      </c>
      <c r="L418" s="321"/>
      <c r="M418" s="152" t="str">
        <f>+IF(H418=0,"",'Ark1'!AA6468)</f>
        <v/>
      </c>
      <c r="N418" s="152">
        <f>+IF(I418=0,"",'Ark1'!AB6468)</f>
        <v>0</v>
      </c>
      <c r="O418" s="119" t="str">
        <f>IF(H418=0,"",'Ark1'!U6468)</f>
        <v/>
      </c>
      <c r="P418" s="152" t="str">
        <f>IF(H418=0,"",'Ark1'!W6468)</f>
        <v/>
      </c>
      <c r="Q418" s="321"/>
      <c r="R418" s="152" t="str">
        <f>IF(H418=0,"",'Ark1'!X6468)</f>
        <v/>
      </c>
      <c r="S418" s="152" t="str">
        <f>IF(H418=0,"",'Ark1'!Y6468)</f>
        <v/>
      </c>
      <c r="T418" s="152" t="str">
        <f>IF(H418=0,"",'Ark1'!Z6468)</f>
        <v/>
      </c>
      <c r="U418" s="321"/>
      <c r="V418" s="97" t="str">
        <f t="shared" si="43"/>
        <v/>
      </c>
      <c r="W418" s="309" t="str">
        <f>IF(H418=0,"",'Ark1'!T6468)</f>
        <v/>
      </c>
      <c r="X418" s="152" t="str">
        <f>IF(H418=0,"",'Ark1'!V6468)</f>
        <v/>
      </c>
      <c r="Y418" s="321"/>
    </row>
    <row r="419" spans="1:39" x14ac:dyDescent="0.5">
      <c r="A419" s="321"/>
      <c r="B419" s="2">
        <f>+'Ark1'!C6469</f>
        <v>2021</v>
      </c>
      <c r="C419" s="2">
        <f>+'Ark1'!J6469</f>
        <v>181</v>
      </c>
      <c r="D419" s="2" t="s">
        <v>43</v>
      </c>
      <c r="E419" s="2">
        <f>+'Ark1'!D6469</f>
        <v>5</v>
      </c>
      <c r="F419" s="2" t="s">
        <v>385</v>
      </c>
      <c r="G419" s="20">
        <f>+'Ark1'!Q6469</f>
        <v>0</v>
      </c>
      <c r="H419" s="359">
        <f>+'Ark1'!R6469</f>
        <v>0</v>
      </c>
      <c r="I419" s="359" t="str">
        <f>IF(H419=0,"",'Ark1'!S6469)</f>
        <v/>
      </c>
      <c r="J419" s="321"/>
      <c r="K419" s="152" t="str">
        <f>IF(G419=0,"",100*H419/Måned!$G27)</f>
        <v/>
      </c>
      <c r="L419" s="321"/>
      <c r="M419" s="152" t="str">
        <f>+IF(H419=0,"",'Ark1'!AA6469)</f>
        <v/>
      </c>
      <c r="N419" s="152">
        <f>+IF(I419=0,"",'Ark1'!AB6469)</f>
        <v>0</v>
      </c>
      <c r="O419" s="119" t="str">
        <f>IF(H419=0,"",'Ark1'!U6469)</f>
        <v/>
      </c>
      <c r="P419" s="152" t="str">
        <f>IF(H419=0,"",'Ark1'!W6469)</f>
        <v/>
      </c>
      <c r="Q419" s="321"/>
      <c r="R419" s="152" t="str">
        <f>IF(H419=0,"",'Ark1'!X6469)</f>
        <v/>
      </c>
      <c r="S419" s="152" t="str">
        <f>IF(H419=0,"",'Ark1'!Y6469)</f>
        <v/>
      </c>
      <c r="T419" s="152" t="str">
        <f>IF(H419=0,"",'Ark1'!Z6469)</f>
        <v/>
      </c>
      <c r="U419" s="321"/>
      <c r="V419" s="97" t="str">
        <f t="shared" si="43"/>
        <v/>
      </c>
      <c r="W419" s="309" t="str">
        <f>IF(H419=0,"",'Ark1'!T6469)</f>
        <v/>
      </c>
      <c r="X419" s="152" t="str">
        <f>IF(H419=0,"",'Ark1'!V6469)</f>
        <v/>
      </c>
      <c r="Y419" s="321"/>
    </row>
    <row r="420" spans="1:39" x14ac:dyDescent="0.5">
      <c r="A420" s="321"/>
      <c r="B420" s="2">
        <f>+'Ark1'!C6470</f>
        <v>2021</v>
      </c>
      <c r="C420" s="2">
        <f>+'Ark1'!J6470</f>
        <v>181</v>
      </c>
      <c r="D420" s="2" t="s">
        <v>43</v>
      </c>
      <c r="E420" s="2">
        <f>+'Ark1'!D6470</f>
        <v>6</v>
      </c>
      <c r="F420" s="2" t="s">
        <v>518</v>
      </c>
      <c r="G420" s="20">
        <f>+'Ark1'!Q6470</f>
        <v>0</v>
      </c>
      <c r="H420" s="359">
        <f>+'Ark1'!R6470</f>
        <v>0</v>
      </c>
      <c r="I420" s="359" t="str">
        <f>IF(H420=0,"",'Ark1'!S6470)</f>
        <v/>
      </c>
      <c r="J420" s="321"/>
      <c r="K420" s="152" t="str">
        <f>IF(G420=0,"",100*H420/Måned!$G28)</f>
        <v/>
      </c>
      <c r="L420" s="321"/>
      <c r="M420" s="152" t="str">
        <f>+IF(H420=0,"",'Ark1'!AA6470)</f>
        <v/>
      </c>
      <c r="N420" s="152">
        <f>+IF(I420=0,"",'Ark1'!AB6470)</f>
        <v>0</v>
      </c>
      <c r="O420" s="119" t="str">
        <f>IF(H420=0,"",'Ark1'!U6470)</f>
        <v/>
      </c>
      <c r="P420" s="152" t="str">
        <f>IF(H420=0,"",'Ark1'!W6470)</f>
        <v/>
      </c>
      <c r="Q420" s="321"/>
      <c r="R420" s="152" t="str">
        <f>IF(H420=0,"",'Ark1'!X6470)</f>
        <v/>
      </c>
      <c r="S420" s="152" t="str">
        <f>IF(H420=0,"",'Ark1'!Y6470)</f>
        <v/>
      </c>
      <c r="T420" s="152" t="str">
        <f>IF(H420=0,"",'Ark1'!Z6470)</f>
        <v/>
      </c>
      <c r="U420" s="321"/>
      <c r="V420" s="97" t="str">
        <f t="shared" si="43"/>
        <v/>
      </c>
      <c r="W420" s="309" t="str">
        <f>IF(H420=0,"",'Ark1'!T6470)</f>
        <v/>
      </c>
      <c r="X420" s="152" t="str">
        <f>IF(H420=0,"",'Ark1'!V6470)</f>
        <v/>
      </c>
      <c r="Y420" s="321"/>
    </row>
    <row r="421" spans="1:39" x14ac:dyDescent="0.5">
      <c r="A421" s="321"/>
      <c r="B421" s="2">
        <f>+'Ark1'!C6471</f>
        <v>2021</v>
      </c>
      <c r="C421" s="2">
        <f>+'Ark1'!J6471</f>
        <v>181</v>
      </c>
      <c r="D421" s="2" t="s">
        <v>43</v>
      </c>
      <c r="E421" s="2">
        <f>+'Ark1'!D6471</f>
        <v>7</v>
      </c>
      <c r="F421" s="2" t="s">
        <v>519</v>
      </c>
      <c r="G421" s="20">
        <f>+'Ark1'!Q6471</f>
        <v>0</v>
      </c>
      <c r="H421" s="359">
        <f>+'Ark1'!R6471</f>
        <v>0</v>
      </c>
      <c r="I421" s="359" t="str">
        <f>IF(H421=0,"",'Ark1'!S6471)</f>
        <v/>
      </c>
      <c r="J421" s="321"/>
      <c r="K421" s="152" t="str">
        <f>IF(G421=0,"",100*H421/Måned!$G29)</f>
        <v/>
      </c>
      <c r="L421" s="321"/>
      <c r="M421" s="152" t="str">
        <f>+IF(H421=0,"",'Ark1'!AA6471)</f>
        <v/>
      </c>
      <c r="N421" s="152">
        <f>+IF(I421=0,"",'Ark1'!AB6471)</f>
        <v>0</v>
      </c>
      <c r="O421" s="119" t="str">
        <f>IF(H421=0,"",'Ark1'!U6471)</f>
        <v/>
      </c>
      <c r="P421" s="152" t="str">
        <f>IF(H421=0,"",'Ark1'!W6471)</f>
        <v/>
      </c>
      <c r="Q421" s="321"/>
      <c r="R421" s="152" t="str">
        <f>IF(H421=0,"",'Ark1'!X6471)</f>
        <v/>
      </c>
      <c r="S421" s="152" t="str">
        <f>IF(H421=0,"",'Ark1'!Y6471)</f>
        <v/>
      </c>
      <c r="T421" s="152" t="str">
        <f>IF(H421=0,"",'Ark1'!Z6471)</f>
        <v/>
      </c>
      <c r="U421" s="321"/>
      <c r="V421" s="97" t="str">
        <f t="shared" si="43"/>
        <v/>
      </c>
      <c r="W421" s="309" t="str">
        <f>IF(H421=0,"",'Ark1'!T6471)</f>
        <v/>
      </c>
      <c r="X421" s="152" t="str">
        <f>IF(H421=0,"",'Ark1'!V6471)</f>
        <v/>
      </c>
      <c r="Y421" s="321"/>
    </row>
    <row r="422" spans="1:39" x14ac:dyDescent="0.5">
      <c r="A422" s="321"/>
      <c r="B422" s="2">
        <f>+'Ark1'!C6472</f>
        <v>2021</v>
      </c>
      <c r="C422" s="2">
        <f>+'Ark1'!J6472</f>
        <v>181</v>
      </c>
      <c r="D422" s="2" t="s">
        <v>43</v>
      </c>
      <c r="E422" s="2">
        <f>+'Ark1'!D6472</f>
        <v>8</v>
      </c>
      <c r="F422" s="2" t="s">
        <v>520</v>
      </c>
      <c r="G422" s="20">
        <f>+'Ark1'!Q6472</f>
        <v>0</v>
      </c>
      <c r="H422" s="359">
        <f>+'Ark1'!R6472</f>
        <v>0</v>
      </c>
      <c r="I422" s="359" t="str">
        <f>IF(H422=0,"",'Ark1'!S6472)</f>
        <v/>
      </c>
      <c r="J422" s="321"/>
      <c r="K422" s="152" t="str">
        <f>IF(G422=0,"",100*H422/Måned!$G30)</f>
        <v/>
      </c>
      <c r="L422" s="321"/>
      <c r="M422" s="152" t="str">
        <f>+IF(H422=0,"",'Ark1'!AA6472)</f>
        <v/>
      </c>
      <c r="N422" s="152">
        <f>+IF(I422=0,"",'Ark1'!AB6472)</f>
        <v>0</v>
      </c>
      <c r="O422" s="119" t="str">
        <f>IF(H422=0,"",'Ark1'!U6472)</f>
        <v/>
      </c>
      <c r="P422" s="152" t="str">
        <f>IF(H422=0,"",'Ark1'!W6472)</f>
        <v/>
      </c>
      <c r="Q422" s="321"/>
      <c r="R422" s="152" t="str">
        <f>IF(H422=0,"",'Ark1'!X6472)</f>
        <v/>
      </c>
      <c r="S422" s="152" t="str">
        <f>IF(H422=0,"",'Ark1'!Y6472)</f>
        <v/>
      </c>
      <c r="T422" s="152" t="str">
        <f>IF(H422=0,"",'Ark1'!Z6472)</f>
        <v/>
      </c>
      <c r="U422" s="321"/>
      <c r="V422" s="97" t="str">
        <f t="shared" si="43"/>
        <v/>
      </c>
      <c r="W422" s="309" t="str">
        <f>IF(H422=0,"",'Ark1'!T6472)</f>
        <v/>
      </c>
      <c r="X422" s="152" t="str">
        <f>IF(H422=0,"",'Ark1'!V6472)</f>
        <v/>
      </c>
      <c r="Y422" s="321"/>
    </row>
    <row r="423" spans="1:39" x14ac:dyDescent="0.5">
      <c r="A423" s="321"/>
      <c r="B423" s="2">
        <f>+'Ark1'!C6473</f>
        <v>2021</v>
      </c>
      <c r="C423" s="2">
        <f>+'Ark1'!J6473</f>
        <v>181</v>
      </c>
      <c r="D423" s="2" t="s">
        <v>43</v>
      </c>
      <c r="E423" s="2">
        <f>+'Ark1'!D6473</f>
        <v>9</v>
      </c>
      <c r="F423" s="2" t="s">
        <v>521</v>
      </c>
      <c r="G423" s="20">
        <f>+'Ark1'!Q6473</f>
        <v>0</v>
      </c>
      <c r="H423" s="359">
        <f>+'Ark1'!R6473</f>
        <v>0</v>
      </c>
      <c r="I423" s="359" t="str">
        <f>IF(H423=0,"",'Ark1'!S6473)</f>
        <v/>
      </c>
      <c r="J423" s="321"/>
      <c r="K423" s="152" t="str">
        <f>IF(G423=0,"",100*H423/Måned!$G31)</f>
        <v/>
      </c>
      <c r="L423" s="321"/>
      <c r="M423" s="152" t="str">
        <f>+IF(H423=0,"",'Ark1'!AA6473)</f>
        <v/>
      </c>
      <c r="N423" s="152">
        <f>+IF(I423=0,"",'Ark1'!AB6473)</f>
        <v>0</v>
      </c>
      <c r="O423" s="119" t="str">
        <f>IF(H423=0,"",'Ark1'!U6473)</f>
        <v/>
      </c>
      <c r="P423" s="152" t="str">
        <f>IF(H423=0,"",'Ark1'!W6473)</f>
        <v/>
      </c>
      <c r="Q423" s="321"/>
      <c r="R423" s="152" t="str">
        <f>IF(H423=0,"",'Ark1'!X6473)</f>
        <v/>
      </c>
      <c r="S423" s="152" t="str">
        <f>IF(H423=0,"",'Ark1'!Y6473)</f>
        <v/>
      </c>
      <c r="T423" s="152" t="str">
        <f>IF(H423=0,"",'Ark1'!Z6473)</f>
        <v/>
      </c>
      <c r="U423" s="321"/>
      <c r="V423" s="97" t="str">
        <f t="shared" si="43"/>
        <v/>
      </c>
      <c r="W423" s="309" t="str">
        <f>IF(H423=0,"",'Ark1'!T6473)</f>
        <v/>
      </c>
      <c r="X423" s="152" t="str">
        <f>IF(H423=0,"",'Ark1'!V6473)</f>
        <v/>
      </c>
      <c r="Y423" s="321"/>
    </row>
    <row r="424" spans="1:39" x14ac:dyDescent="0.5">
      <c r="A424" s="321"/>
      <c r="B424" s="2">
        <f>+'Ark1'!C6474</f>
        <v>2021</v>
      </c>
      <c r="C424" s="2">
        <f>+'Ark1'!J6474</f>
        <v>181</v>
      </c>
      <c r="D424" s="2" t="s">
        <v>43</v>
      </c>
      <c r="E424" s="2">
        <f>+'Ark1'!D6474</f>
        <v>10</v>
      </c>
      <c r="F424" s="2" t="s">
        <v>522</v>
      </c>
      <c r="G424" s="20">
        <f>+'Ark1'!Q6474</f>
        <v>0</v>
      </c>
      <c r="H424" s="359">
        <f>+'Ark1'!R6474</f>
        <v>0</v>
      </c>
      <c r="I424" s="359" t="str">
        <f>IF(H424=0,"",'Ark1'!S6474)</f>
        <v/>
      </c>
      <c r="J424" s="321"/>
      <c r="K424" s="152" t="str">
        <f>IF(G424=0,"",100*H424/Måned!$G32)</f>
        <v/>
      </c>
      <c r="L424" s="321"/>
      <c r="M424" s="152" t="str">
        <f>+IF(H424=0,"",'Ark1'!AA6474)</f>
        <v/>
      </c>
      <c r="N424" s="152">
        <f>+IF(I424=0,"",'Ark1'!AB6474)</f>
        <v>0</v>
      </c>
      <c r="O424" s="119" t="str">
        <f>IF(H424=0,"",'Ark1'!U6474)</f>
        <v/>
      </c>
      <c r="P424" s="152" t="str">
        <f>IF(H424=0,"",'Ark1'!W6474)</f>
        <v/>
      </c>
      <c r="Q424" s="321"/>
      <c r="R424" s="152" t="str">
        <f>IF(H424=0,"",'Ark1'!X6474)</f>
        <v/>
      </c>
      <c r="S424" s="152" t="str">
        <f>IF(H424=0,"",'Ark1'!Y6474)</f>
        <v/>
      </c>
      <c r="T424" s="152" t="str">
        <f>IF(H424=0,"",'Ark1'!Z6474)</f>
        <v/>
      </c>
      <c r="U424" s="321"/>
      <c r="V424" s="97" t="str">
        <f t="shared" si="43"/>
        <v/>
      </c>
      <c r="W424" s="309" t="str">
        <f>IF(H424=0,"",'Ark1'!T6474)</f>
        <v/>
      </c>
      <c r="X424" s="152" t="str">
        <f>IF(H424=0,"",'Ark1'!V6474)</f>
        <v/>
      </c>
      <c r="Y424" s="321"/>
    </row>
    <row r="425" spans="1:39" x14ac:dyDescent="0.5">
      <c r="A425" s="321"/>
      <c r="B425" s="2">
        <f>+'Ark1'!C6475</f>
        <v>2021</v>
      </c>
      <c r="C425" s="2">
        <f>+'Ark1'!J6475</f>
        <v>181</v>
      </c>
      <c r="D425" s="2" t="s">
        <v>43</v>
      </c>
      <c r="E425" s="2">
        <f>+'Ark1'!D6475</f>
        <v>11</v>
      </c>
      <c r="F425" s="2" t="s">
        <v>523</v>
      </c>
      <c r="G425" s="20">
        <f>+'Ark1'!Q6475</f>
        <v>0</v>
      </c>
      <c r="H425" s="359">
        <f>+'Ark1'!R6475</f>
        <v>0</v>
      </c>
      <c r="I425" s="359" t="str">
        <f>IF(H425=0,"",'Ark1'!S6475)</f>
        <v/>
      </c>
      <c r="J425" s="321"/>
      <c r="K425" s="152" t="str">
        <f>IF(G425=0,"",100*H425/Måned!$G33)</f>
        <v/>
      </c>
      <c r="L425" s="321"/>
      <c r="M425" s="152" t="str">
        <f>+IF(H425=0,"",'Ark1'!AA6475)</f>
        <v/>
      </c>
      <c r="N425" s="152">
        <f>+IF(I425=0,"",'Ark1'!AB6475)</f>
        <v>0</v>
      </c>
      <c r="O425" s="119" t="str">
        <f>IF(H425=0,"",'Ark1'!U6475)</f>
        <v/>
      </c>
      <c r="P425" s="152" t="str">
        <f>IF(H425=0,"",'Ark1'!W6475)</f>
        <v/>
      </c>
      <c r="Q425" s="321"/>
      <c r="R425" s="152" t="str">
        <f>IF(H425=0,"",'Ark1'!X6475)</f>
        <v/>
      </c>
      <c r="S425" s="152" t="str">
        <f>IF(H425=0,"",'Ark1'!Y6475)</f>
        <v/>
      </c>
      <c r="T425" s="152" t="str">
        <f>IF(H425=0,"",'Ark1'!Z6475)</f>
        <v/>
      </c>
      <c r="U425" s="321"/>
      <c r="V425" s="97" t="str">
        <f t="shared" si="43"/>
        <v/>
      </c>
      <c r="W425" s="309" t="str">
        <f>IF(H425=0,"",'Ark1'!T6475)</f>
        <v/>
      </c>
      <c r="X425" s="152" t="str">
        <f>IF(H425=0,"",'Ark1'!V6475)</f>
        <v/>
      </c>
      <c r="Y425" s="321"/>
    </row>
    <row r="426" spans="1:39" x14ac:dyDescent="0.5">
      <c r="A426" s="321"/>
      <c r="B426" s="2">
        <f>+'Ark1'!C6476</f>
        <v>2021</v>
      </c>
      <c r="C426" s="2">
        <f>+'Ark1'!J6476</f>
        <v>181</v>
      </c>
      <c r="D426" s="2" t="s">
        <v>43</v>
      </c>
      <c r="E426" s="2">
        <f>+'Ark1'!D6476</f>
        <v>12</v>
      </c>
      <c r="F426" s="2" t="s">
        <v>524</v>
      </c>
      <c r="G426" s="20">
        <f>+'Ark1'!Q6476</f>
        <v>0</v>
      </c>
      <c r="H426" s="359">
        <f>+'Ark1'!R6476</f>
        <v>0</v>
      </c>
      <c r="I426" s="359" t="str">
        <f>IF(H426=0,"",'Ark1'!S6476)</f>
        <v/>
      </c>
      <c r="J426" s="321"/>
      <c r="K426" s="152" t="str">
        <f>IF(G426=0,"",100*H426/Måned!$G34)</f>
        <v/>
      </c>
      <c r="L426" s="321"/>
      <c r="M426" s="152" t="str">
        <f>+IF(H426=0,"",'Ark1'!AA6476)</f>
        <v/>
      </c>
      <c r="N426" s="152">
        <f>+IF(I426=0,"",'Ark1'!AB6476)</f>
        <v>0</v>
      </c>
      <c r="O426" s="119" t="str">
        <f>IF(H426=0,"",'Ark1'!U6476)</f>
        <v/>
      </c>
      <c r="P426" s="152" t="str">
        <f>IF(H426=0,"",'Ark1'!W6476)</f>
        <v/>
      </c>
      <c r="Q426" s="321"/>
      <c r="R426" s="152" t="str">
        <f>IF(H426=0,"",'Ark1'!X6476)</f>
        <v/>
      </c>
      <c r="S426" s="152" t="str">
        <f>IF(H426=0,"",'Ark1'!Y6476)</f>
        <v/>
      </c>
      <c r="T426" s="152" t="str">
        <f>IF(H426=0,"",'Ark1'!Z6476)</f>
        <v/>
      </c>
      <c r="U426" s="321"/>
      <c r="V426" s="97" t="str">
        <f t="shared" si="43"/>
        <v/>
      </c>
      <c r="W426" s="309" t="str">
        <f>IF(H426=0,"",'Ark1'!T6476)</f>
        <v/>
      </c>
      <c r="X426" s="152" t="str">
        <f>IF(H426=0,"",'Ark1'!V6476)</f>
        <v/>
      </c>
      <c r="Y426" s="321"/>
    </row>
    <row r="427" spans="1:39" x14ac:dyDescent="0.5">
      <c r="A427" s="321"/>
      <c r="B427" s="321"/>
      <c r="C427" s="321"/>
      <c r="D427" s="321"/>
      <c r="E427" s="321"/>
      <c r="F427" s="321"/>
      <c r="G427" s="321"/>
      <c r="H427" s="360"/>
      <c r="I427" s="360"/>
      <c r="J427" s="321"/>
      <c r="K427" s="321"/>
      <c r="L427" s="321"/>
      <c r="M427" s="321"/>
      <c r="N427" s="321"/>
      <c r="O427" s="321"/>
      <c r="P427" s="321"/>
      <c r="Q427" s="321"/>
      <c r="R427" s="321"/>
      <c r="S427" s="321"/>
      <c r="T427" s="321"/>
      <c r="U427" s="321"/>
      <c r="V427" s="321"/>
      <c r="W427" s="321"/>
      <c r="X427" s="321"/>
      <c r="Y427" s="321"/>
    </row>
    <row r="428" spans="1:39" x14ac:dyDescent="0.5">
      <c r="A428" s="321"/>
      <c r="B428" s="2">
        <f>+'Ark1'!C6477</f>
        <v>2021</v>
      </c>
      <c r="C428" s="2">
        <f>+'Ark1'!J6477</f>
        <v>470</v>
      </c>
      <c r="D428" s="2" t="s">
        <v>44</v>
      </c>
      <c r="E428" s="2">
        <f>+'Ark1'!D6477</f>
        <v>1</v>
      </c>
      <c r="F428" s="2" t="s">
        <v>514</v>
      </c>
      <c r="G428" s="20">
        <f>+'Ark1'!Q6477</f>
        <v>0</v>
      </c>
      <c r="H428" s="359">
        <f>+'Ark1'!R6477</f>
        <v>0</v>
      </c>
      <c r="I428" s="359" t="str">
        <f>IF(H428=0,"",'Ark1'!S6477)</f>
        <v/>
      </c>
      <c r="J428" s="321"/>
      <c r="K428" s="152" t="str">
        <f>IF(G428=0,"",100*H428/Måned!$G23)</f>
        <v/>
      </c>
      <c r="L428" s="321"/>
      <c r="M428" s="152" t="str">
        <f>+IF(H428=0,"",'Ark1'!AA6477)</f>
        <v/>
      </c>
      <c r="N428" s="152">
        <f>+IF(I428=0,"",'Ark1'!AB6477)</f>
        <v>0</v>
      </c>
      <c r="O428" s="119" t="str">
        <f>IF(H428=0,"",'Ark1'!U6477)</f>
        <v/>
      </c>
      <c r="P428" s="152" t="str">
        <f>IF(H428=0,"",'Ark1'!W6477)</f>
        <v/>
      </c>
      <c r="Q428" s="321"/>
      <c r="R428" s="152" t="str">
        <f>IF(H428=0,"",'Ark1'!X6477)</f>
        <v/>
      </c>
      <c r="S428" s="152" t="str">
        <f>IF(H428=0,"",'Ark1'!Y6477)</f>
        <v/>
      </c>
      <c r="T428" s="152" t="str">
        <f>IF(H428=0,"",'Ark1'!Z6477)</f>
        <v/>
      </c>
      <c r="U428" s="321"/>
      <c r="V428" s="97" t="str">
        <f t="shared" si="43"/>
        <v/>
      </c>
      <c r="W428" s="309" t="str">
        <f>IF(H428=0,"",'Ark1'!T6477)</f>
        <v/>
      </c>
      <c r="X428" s="152" t="str">
        <f>IF(H428=0,"",'Ark1'!V6477)</f>
        <v/>
      </c>
      <c r="Y428" s="321"/>
      <c r="Z428" s="318"/>
      <c r="AB428" s="152"/>
      <c r="AC428" s="317"/>
      <c r="AK428" s="319"/>
      <c r="AL428" s="309"/>
      <c r="AM428" s="309"/>
    </row>
    <row r="429" spans="1:39" x14ac:dyDescent="0.5">
      <c r="A429" s="321"/>
      <c r="B429" s="2">
        <f>+'Ark1'!C6478</f>
        <v>2021</v>
      </c>
      <c r="C429" s="2">
        <f>+'Ark1'!J6478</f>
        <v>470</v>
      </c>
      <c r="D429" s="2" t="s">
        <v>44</v>
      </c>
      <c r="E429" s="2">
        <f>+'Ark1'!D6478</f>
        <v>2</v>
      </c>
      <c r="F429" s="2" t="s">
        <v>515</v>
      </c>
      <c r="G429" s="20">
        <f>+'Ark1'!Q6478</f>
        <v>0</v>
      </c>
      <c r="H429" s="359">
        <f>+'Ark1'!R6478</f>
        <v>0</v>
      </c>
      <c r="I429" s="359" t="str">
        <f>IF(H429=0,"",'Ark1'!S6478)</f>
        <v/>
      </c>
      <c r="J429" s="321"/>
      <c r="K429" s="152" t="str">
        <f>IF(G429=0,"",100*H429/Måned!$G24)</f>
        <v/>
      </c>
      <c r="L429" s="321"/>
      <c r="M429" s="152" t="str">
        <f>+IF(H429=0,"",'Ark1'!AA6478)</f>
        <v/>
      </c>
      <c r="N429" s="152">
        <f>+IF(I429=0,"",'Ark1'!AB6478)</f>
        <v>0</v>
      </c>
      <c r="O429" s="119" t="str">
        <f>IF(H429=0,"",'Ark1'!U6478)</f>
        <v/>
      </c>
      <c r="P429" s="152" t="str">
        <f>IF(H429=0,"",'Ark1'!W6478)</f>
        <v/>
      </c>
      <c r="Q429" s="321"/>
      <c r="R429" s="152" t="str">
        <f>IF(H429=0,"",'Ark1'!X6478)</f>
        <v/>
      </c>
      <c r="S429" s="152" t="str">
        <f>IF(H429=0,"",'Ark1'!Y6478)</f>
        <v/>
      </c>
      <c r="T429" s="152" t="str">
        <f>IF(H429=0,"",'Ark1'!Z6478)</f>
        <v/>
      </c>
      <c r="U429" s="321"/>
      <c r="V429" s="97" t="str">
        <f t="shared" ref="V429:V441" si="44">+(IF(H429=0,"",I429/G429))</f>
        <v/>
      </c>
      <c r="W429" s="309" t="str">
        <f>IF(H429=0,"",'Ark1'!T6478)</f>
        <v/>
      </c>
      <c r="X429" s="152" t="str">
        <f>IF(H429=0,"",'Ark1'!V6478)</f>
        <v/>
      </c>
      <c r="Y429" s="321"/>
    </row>
    <row r="430" spans="1:39" x14ac:dyDescent="0.5">
      <c r="A430" s="321"/>
      <c r="B430" s="2">
        <f>+'Ark1'!C6479</f>
        <v>2021</v>
      </c>
      <c r="C430" s="2">
        <f>+'Ark1'!J6479</f>
        <v>470</v>
      </c>
      <c r="D430" s="2" t="s">
        <v>44</v>
      </c>
      <c r="E430" s="2">
        <f>+'Ark1'!D6479</f>
        <v>3</v>
      </c>
      <c r="F430" s="2" t="s">
        <v>516</v>
      </c>
      <c r="G430" s="20">
        <f>+'Ark1'!Q6479</f>
        <v>0</v>
      </c>
      <c r="H430" s="359">
        <f>+'Ark1'!R6479</f>
        <v>0</v>
      </c>
      <c r="I430" s="359" t="str">
        <f>IF(H430=0,"",'Ark1'!S6479)</f>
        <v/>
      </c>
      <c r="J430" s="321"/>
      <c r="K430" s="152" t="str">
        <f>IF(G430=0,"",100*H430/Måned!$G25)</f>
        <v/>
      </c>
      <c r="L430" s="321"/>
      <c r="M430" s="152" t="str">
        <f>+IF(H430=0,"",'Ark1'!AA6479)</f>
        <v/>
      </c>
      <c r="N430" s="152">
        <f>+IF(I430=0,"",'Ark1'!AB6479)</f>
        <v>0</v>
      </c>
      <c r="O430" s="119" t="str">
        <f>IF(H430=0,"",'Ark1'!U6479)</f>
        <v/>
      </c>
      <c r="P430" s="152" t="str">
        <f>IF(H430=0,"",'Ark1'!W6479)</f>
        <v/>
      </c>
      <c r="Q430" s="321"/>
      <c r="R430" s="152" t="str">
        <f>IF(H430=0,"",'Ark1'!X6479)</f>
        <v/>
      </c>
      <c r="S430" s="152" t="str">
        <f>IF(H430=0,"",'Ark1'!Y6479)</f>
        <v/>
      </c>
      <c r="T430" s="152" t="str">
        <f>IF(H430=0,"",'Ark1'!Z6479)</f>
        <v/>
      </c>
      <c r="U430" s="321"/>
      <c r="V430" s="97" t="str">
        <f t="shared" si="44"/>
        <v/>
      </c>
      <c r="W430" s="309" t="str">
        <f>IF(H430=0,"",'Ark1'!T6479)</f>
        <v/>
      </c>
      <c r="X430" s="152" t="str">
        <f>IF(H430=0,"",'Ark1'!V6479)</f>
        <v/>
      </c>
      <c r="Y430" s="321"/>
    </row>
    <row r="431" spans="1:39" x14ac:dyDescent="0.5">
      <c r="A431" s="321"/>
      <c r="B431" s="2">
        <f>+'Ark1'!C6480</f>
        <v>2021</v>
      </c>
      <c r="C431" s="2">
        <f>+'Ark1'!J6480</f>
        <v>470</v>
      </c>
      <c r="D431" s="2" t="s">
        <v>44</v>
      </c>
      <c r="E431" s="2">
        <f>+'Ark1'!D6480</f>
        <v>4</v>
      </c>
      <c r="F431" s="2" t="s">
        <v>517</v>
      </c>
      <c r="G431" s="20">
        <f>+'Ark1'!Q6480</f>
        <v>0</v>
      </c>
      <c r="H431" s="359">
        <f>+'Ark1'!R6480</f>
        <v>0</v>
      </c>
      <c r="I431" s="359" t="str">
        <f>IF(H431=0,"",'Ark1'!S6480)</f>
        <v/>
      </c>
      <c r="J431" s="321"/>
      <c r="K431" s="152" t="str">
        <f>IF(G431=0,"",100*H431/Måned!$G26)</f>
        <v/>
      </c>
      <c r="L431" s="321"/>
      <c r="M431" s="152" t="str">
        <f>+IF(H431=0,"",'Ark1'!AA6480)</f>
        <v/>
      </c>
      <c r="N431" s="152">
        <f>+IF(I431=0,"",'Ark1'!AB6480)</f>
        <v>0</v>
      </c>
      <c r="O431" s="119" t="str">
        <f>IF(H431=0,"",'Ark1'!U6480)</f>
        <v/>
      </c>
      <c r="P431" s="152" t="str">
        <f>IF(H431=0,"",'Ark1'!W6480)</f>
        <v/>
      </c>
      <c r="Q431" s="321"/>
      <c r="R431" s="152" t="str">
        <f>IF(H431=0,"",'Ark1'!X6480)</f>
        <v/>
      </c>
      <c r="S431" s="152" t="str">
        <f>IF(H431=0,"",'Ark1'!Y6480)</f>
        <v/>
      </c>
      <c r="T431" s="152" t="str">
        <f>IF(H431=0,"",'Ark1'!Z6480)</f>
        <v/>
      </c>
      <c r="U431" s="321"/>
      <c r="V431" s="97" t="str">
        <f t="shared" si="44"/>
        <v/>
      </c>
      <c r="W431" s="309" t="str">
        <f>IF(H431=0,"",'Ark1'!T6480)</f>
        <v/>
      </c>
      <c r="X431" s="152" t="str">
        <f>IF(H431=0,"",'Ark1'!V6480)</f>
        <v/>
      </c>
      <c r="Y431" s="321"/>
    </row>
    <row r="432" spans="1:39" x14ac:dyDescent="0.5">
      <c r="A432" s="321"/>
      <c r="B432" s="2">
        <f>+'Ark1'!C6481</f>
        <v>2021</v>
      </c>
      <c r="C432" s="2">
        <f>+'Ark1'!J6481</f>
        <v>470</v>
      </c>
      <c r="D432" s="2" t="s">
        <v>44</v>
      </c>
      <c r="E432" s="2">
        <f>+'Ark1'!D6481</f>
        <v>5</v>
      </c>
      <c r="F432" s="2" t="s">
        <v>385</v>
      </c>
      <c r="G432" s="20">
        <f>+'Ark1'!Q6481</f>
        <v>0</v>
      </c>
      <c r="H432" s="359">
        <f>+'Ark1'!R6481</f>
        <v>0</v>
      </c>
      <c r="I432" s="359" t="str">
        <f>IF(H432=0,"",'Ark1'!S6481)</f>
        <v/>
      </c>
      <c r="J432" s="321"/>
      <c r="K432" s="152" t="str">
        <f>IF(G432=0,"",100*H432/Måned!$G27)</f>
        <v/>
      </c>
      <c r="L432" s="321"/>
      <c r="M432" s="152" t="str">
        <f>+IF(H432=0,"",'Ark1'!AA6481)</f>
        <v/>
      </c>
      <c r="N432" s="152">
        <f>+IF(I432=0,"",'Ark1'!AB6481)</f>
        <v>0</v>
      </c>
      <c r="O432" s="119" t="str">
        <f>IF(H432=0,"",'Ark1'!U6481)</f>
        <v/>
      </c>
      <c r="P432" s="152" t="str">
        <f>IF(H432=0,"",'Ark1'!W6481)</f>
        <v/>
      </c>
      <c r="Q432" s="321"/>
      <c r="R432" s="152" t="str">
        <f>IF(H432=0,"",'Ark1'!X6481)</f>
        <v/>
      </c>
      <c r="S432" s="152" t="str">
        <f>IF(H432=0,"",'Ark1'!Y6481)</f>
        <v/>
      </c>
      <c r="T432" s="152" t="str">
        <f>IF(H432=0,"",'Ark1'!Z6481)</f>
        <v/>
      </c>
      <c r="U432" s="321"/>
      <c r="V432" s="97" t="str">
        <f t="shared" si="44"/>
        <v/>
      </c>
      <c r="W432" s="309" t="str">
        <f>IF(H432=0,"",'Ark1'!T6481)</f>
        <v/>
      </c>
      <c r="X432" s="152" t="str">
        <f>IF(H432=0,"",'Ark1'!V6481)</f>
        <v/>
      </c>
      <c r="Y432" s="321"/>
    </row>
    <row r="433" spans="1:39" x14ac:dyDescent="0.5">
      <c r="A433" s="321"/>
      <c r="B433" s="2">
        <f>+'Ark1'!C6482</f>
        <v>2021</v>
      </c>
      <c r="C433" s="2">
        <f>+'Ark1'!J6482</f>
        <v>470</v>
      </c>
      <c r="D433" s="2" t="s">
        <v>44</v>
      </c>
      <c r="E433" s="2">
        <f>+'Ark1'!D6482</f>
        <v>6</v>
      </c>
      <c r="F433" s="2" t="s">
        <v>518</v>
      </c>
      <c r="G433" s="20">
        <f>+'Ark1'!Q6482</f>
        <v>0</v>
      </c>
      <c r="H433" s="359">
        <f>+'Ark1'!R6482</f>
        <v>0</v>
      </c>
      <c r="I433" s="359" t="str">
        <f>IF(H433=0,"",'Ark1'!S6482)</f>
        <v/>
      </c>
      <c r="J433" s="321"/>
      <c r="K433" s="152" t="str">
        <f>IF(G433=0,"",100*H433/Måned!$G28)</f>
        <v/>
      </c>
      <c r="L433" s="321"/>
      <c r="M433" s="152" t="str">
        <f>+IF(H433=0,"",'Ark1'!AA6482)</f>
        <v/>
      </c>
      <c r="N433" s="152">
        <f>+IF(I433=0,"",'Ark1'!AB6482)</f>
        <v>0</v>
      </c>
      <c r="O433" s="119" t="str">
        <f>IF(H433=0,"",'Ark1'!U6482)</f>
        <v/>
      </c>
      <c r="P433" s="152" t="str">
        <f>IF(H433=0,"",'Ark1'!W6482)</f>
        <v/>
      </c>
      <c r="Q433" s="321"/>
      <c r="R433" s="152" t="str">
        <f>IF(H433=0,"",'Ark1'!X6482)</f>
        <v/>
      </c>
      <c r="S433" s="152" t="str">
        <f>IF(H433=0,"",'Ark1'!Y6482)</f>
        <v/>
      </c>
      <c r="T433" s="152" t="str">
        <f>IF(H433=0,"",'Ark1'!Z6482)</f>
        <v/>
      </c>
      <c r="U433" s="321"/>
      <c r="V433" s="97" t="str">
        <f t="shared" si="44"/>
        <v/>
      </c>
      <c r="W433" s="309" t="str">
        <f>IF(H433=0,"",'Ark1'!T6482)</f>
        <v/>
      </c>
      <c r="X433" s="152" t="str">
        <f>IF(H433=0,"",'Ark1'!V6482)</f>
        <v/>
      </c>
      <c r="Y433" s="321"/>
    </row>
    <row r="434" spans="1:39" x14ac:dyDescent="0.5">
      <c r="A434" s="321"/>
      <c r="B434" s="2">
        <f>+'Ark1'!C6483</f>
        <v>2021</v>
      </c>
      <c r="C434" s="2">
        <f>+'Ark1'!J6483</f>
        <v>470</v>
      </c>
      <c r="D434" s="2" t="s">
        <v>44</v>
      </c>
      <c r="E434" s="2">
        <f>+'Ark1'!D6483</f>
        <v>7</v>
      </c>
      <c r="F434" s="2" t="s">
        <v>519</v>
      </c>
      <c r="G434" s="20">
        <f>+'Ark1'!Q6483</f>
        <v>0</v>
      </c>
      <c r="H434" s="359">
        <f>+'Ark1'!R6483</f>
        <v>0</v>
      </c>
      <c r="I434" s="359" t="str">
        <f>IF(H434=0,"",'Ark1'!S6483)</f>
        <v/>
      </c>
      <c r="J434" s="321"/>
      <c r="K434" s="152" t="str">
        <f>IF(G434=0,"",100*H434/Måned!$G29)</f>
        <v/>
      </c>
      <c r="L434" s="321"/>
      <c r="M434" s="152" t="str">
        <f>+IF(H434=0,"",'Ark1'!AA6483)</f>
        <v/>
      </c>
      <c r="N434" s="152">
        <f>+IF(I434=0,"",'Ark1'!AB6483)</f>
        <v>0</v>
      </c>
      <c r="O434" s="119" t="str">
        <f>IF(H434=0,"",'Ark1'!U6483)</f>
        <v/>
      </c>
      <c r="P434" s="152" t="str">
        <f>IF(H434=0,"",'Ark1'!W6483)</f>
        <v/>
      </c>
      <c r="Q434" s="321"/>
      <c r="R434" s="152" t="str">
        <f>IF(H434=0,"",'Ark1'!X6483)</f>
        <v/>
      </c>
      <c r="S434" s="152" t="str">
        <f>IF(H434=0,"",'Ark1'!Y6483)</f>
        <v/>
      </c>
      <c r="T434" s="152" t="str">
        <f>IF(H434=0,"",'Ark1'!Z6483)</f>
        <v/>
      </c>
      <c r="U434" s="321"/>
      <c r="V434" s="97" t="str">
        <f t="shared" si="44"/>
        <v/>
      </c>
      <c r="W434" s="309" t="str">
        <f>IF(H434=0,"",'Ark1'!T6483)</f>
        <v/>
      </c>
      <c r="X434" s="152" t="str">
        <f>IF(H434=0,"",'Ark1'!V6483)</f>
        <v/>
      </c>
      <c r="Y434" s="321"/>
    </row>
    <row r="435" spans="1:39" x14ac:dyDescent="0.5">
      <c r="A435" s="321"/>
      <c r="B435" s="2">
        <f>+'Ark1'!C6484</f>
        <v>2021</v>
      </c>
      <c r="C435" s="2">
        <f>+'Ark1'!J6484</f>
        <v>470</v>
      </c>
      <c r="D435" s="2" t="s">
        <v>44</v>
      </c>
      <c r="E435" s="2">
        <f>+'Ark1'!D6484</f>
        <v>8</v>
      </c>
      <c r="F435" s="2" t="s">
        <v>520</v>
      </c>
      <c r="G435" s="20">
        <f>+'Ark1'!Q6484</f>
        <v>0</v>
      </c>
      <c r="H435" s="359">
        <f>+'Ark1'!R6484</f>
        <v>0</v>
      </c>
      <c r="I435" s="359" t="str">
        <f>IF(H435=0,"",'Ark1'!S6484)</f>
        <v/>
      </c>
      <c r="J435" s="321"/>
      <c r="K435" s="152" t="str">
        <f>IF(G435=0,"",100*H435/Måned!$G30)</f>
        <v/>
      </c>
      <c r="L435" s="321"/>
      <c r="M435" s="152" t="str">
        <f>+IF(H435=0,"",'Ark1'!AA6484)</f>
        <v/>
      </c>
      <c r="N435" s="152">
        <f>+IF(I435=0,"",'Ark1'!AB6484)</f>
        <v>0</v>
      </c>
      <c r="O435" s="119" t="str">
        <f>IF(H435=0,"",'Ark1'!U6484)</f>
        <v/>
      </c>
      <c r="P435" s="152" t="str">
        <f>IF(H435=0,"",'Ark1'!W6484)</f>
        <v/>
      </c>
      <c r="Q435" s="321"/>
      <c r="R435" s="152" t="str">
        <f>IF(H435=0,"",'Ark1'!X6484)</f>
        <v/>
      </c>
      <c r="S435" s="152" t="str">
        <f>IF(H435=0,"",'Ark1'!Y6484)</f>
        <v/>
      </c>
      <c r="T435" s="152" t="str">
        <f>IF(H435=0,"",'Ark1'!Z6484)</f>
        <v/>
      </c>
      <c r="U435" s="321"/>
      <c r="V435" s="97" t="str">
        <f t="shared" si="44"/>
        <v/>
      </c>
      <c r="W435" s="309" t="str">
        <f>IF(H435=0,"",'Ark1'!T6484)</f>
        <v/>
      </c>
      <c r="X435" s="152" t="str">
        <f>IF(H435=0,"",'Ark1'!V6484)</f>
        <v/>
      </c>
      <c r="Y435" s="321"/>
    </row>
    <row r="436" spans="1:39" x14ac:dyDescent="0.5">
      <c r="A436" s="321"/>
      <c r="B436" s="2">
        <f>+'Ark1'!C6485</f>
        <v>2021</v>
      </c>
      <c r="C436" s="2">
        <f>+'Ark1'!J6485</f>
        <v>470</v>
      </c>
      <c r="D436" s="2" t="s">
        <v>44</v>
      </c>
      <c r="E436" s="2">
        <f>+'Ark1'!D6485</f>
        <v>9</v>
      </c>
      <c r="F436" s="2" t="s">
        <v>521</v>
      </c>
      <c r="G436" s="20">
        <f>+'Ark1'!Q6485</f>
        <v>0</v>
      </c>
      <c r="H436" s="359">
        <f>+'Ark1'!R6485</f>
        <v>0</v>
      </c>
      <c r="I436" s="359" t="str">
        <f>IF(H436=0,"",'Ark1'!S6485)</f>
        <v/>
      </c>
      <c r="J436" s="321"/>
      <c r="K436" s="152" t="str">
        <f>IF(G436=0,"",100*H436/Måned!$G31)</f>
        <v/>
      </c>
      <c r="L436" s="321"/>
      <c r="M436" s="152" t="str">
        <f>+IF(H436=0,"",'Ark1'!AA6485)</f>
        <v/>
      </c>
      <c r="N436" s="152">
        <f>+IF(I436=0,"",'Ark1'!AB6485)</f>
        <v>0</v>
      </c>
      <c r="O436" s="119" t="str">
        <f>IF(H436=0,"",'Ark1'!U6485)</f>
        <v/>
      </c>
      <c r="P436" s="152" t="str">
        <f>IF(H436=0,"",'Ark1'!W6485)</f>
        <v/>
      </c>
      <c r="Q436" s="321"/>
      <c r="R436" s="152" t="str">
        <f>IF(H436=0,"",'Ark1'!X6485)</f>
        <v/>
      </c>
      <c r="S436" s="152" t="str">
        <f>IF(H436=0,"",'Ark1'!Y6485)</f>
        <v/>
      </c>
      <c r="T436" s="152" t="str">
        <f>IF(H436=0,"",'Ark1'!Z6485)</f>
        <v/>
      </c>
      <c r="U436" s="321"/>
      <c r="V436" s="97" t="str">
        <f t="shared" si="44"/>
        <v/>
      </c>
      <c r="W436" s="309" t="str">
        <f>IF(H436=0,"",'Ark1'!T6485)</f>
        <v/>
      </c>
      <c r="X436" s="152" t="str">
        <f>IF(H436=0,"",'Ark1'!V6485)</f>
        <v/>
      </c>
      <c r="Y436" s="321"/>
    </row>
    <row r="437" spans="1:39" x14ac:dyDescent="0.5">
      <c r="A437" s="321"/>
      <c r="B437" s="2">
        <f>+'Ark1'!C6486</f>
        <v>2021</v>
      </c>
      <c r="C437" s="2">
        <f>+'Ark1'!J6486</f>
        <v>470</v>
      </c>
      <c r="D437" s="2" t="s">
        <v>44</v>
      </c>
      <c r="E437" s="2">
        <f>+'Ark1'!D6486</f>
        <v>10</v>
      </c>
      <c r="F437" s="2" t="s">
        <v>522</v>
      </c>
      <c r="G437" s="20">
        <f>+'Ark1'!Q6486</f>
        <v>0</v>
      </c>
      <c r="H437" s="359">
        <f>+'Ark1'!R6486</f>
        <v>0</v>
      </c>
      <c r="I437" s="359" t="str">
        <f>IF(H437=0,"",'Ark1'!S6486)</f>
        <v/>
      </c>
      <c r="J437" s="321"/>
      <c r="K437" s="152" t="str">
        <f>IF(G437=0,"",100*H437/Måned!$G32)</f>
        <v/>
      </c>
      <c r="L437" s="321"/>
      <c r="M437" s="152" t="str">
        <f>+IF(H437=0,"",'Ark1'!AA6486)</f>
        <v/>
      </c>
      <c r="N437" s="152">
        <f>+IF(I437=0,"",'Ark1'!AB6486)</f>
        <v>0</v>
      </c>
      <c r="O437" s="119" t="str">
        <f>IF(H437=0,"",'Ark1'!U6486)</f>
        <v/>
      </c>
      <c r="P437" s="152" t="str">
        <f>IF(H437=0,"",'Ark1'!W6486)</f>
        <v/>
      </c>
      <c r="Q437" s="321"/>
      <c r="R437" s="152" t="str">
        <f>IF(H437=0,"",'Ark1'!X6486)</f>
        <v/>
      </c>
      <c r="S437" s="152" t="str">
        <f>IF(H437=0,"",'Ark1'!Y6486)</f>
        <v/>
      </c>
      <c r="T437" s="152" t="str">
        <f>IF(H437=0,"",'Ark1'!Z6486)</f>
        <v/>
      </c>
      <c r="U437" s="321"/>
      <c r="V437" s="97" t="str">
        <f t="shared" si="44"/>
        <v/>
      </c>
      <c r="W437" s="309" t="str">
        <f>IF(H437=0,"",'Ark1'!T6486)</f>
        <v/>
      </c>
      <c r="X437" s="152" t="str">
        <f>IF(H437=0,"",'Ark1'!V6486)</f>
        <v/>
      </c>
      <c r="Y437" s="321"/>
    </row>
    <row r="438" spans="1:39" x14ac:dyDescent="0.5">
      <c r="A438" s="321"/>
      <c r="B438" s="2">
        <f>+'Ark1'!C6487</f>
        <v>2021</v>
      </c>
      <c r="C438" s="2">
        <f>+'Ark1'!J6487</f>
        <v>470</v>
      </c>
      <c r="D438" s="2" t="s">
        <v>44</v>
      </c>
      <c r="E438" s="2">
        <f>+'Ark1'!D6487</f>
        <v>11</v>
      </c>
      <c r="F438" s="2" t="s">
        <v>523</v>
      </c>
      <c r="G438" s="20">
        <f>+'Ark1'!Q6487</f>
        <v>0</v>
      </c>
      <c r="H438" s="359">
        <f>+'Ark1'!R6487</f>
        <v>0</v>
      </c>
      <c r="I438" s="359" t="str">
        <f>IF(H438=0,"",'Ark1'!S6487)</f>
        <v/>
      </c>
      <c r="J438" s="321"/>
      <c r="K438" s="152" t="str">
        <f>IF(G438=0,"",100*H438/Måned!$G33)</f>
        <v/>
      </c>
      <c r="L438" s="321"/>
      <c r="M438" s="152" t="str">
        <f>+IF(H438=0,"",'Ark1'!AA6487)</f>
        <v/>
      </c>
      <c r="N438" s="152">
        <f>+IF(I438=0,"",'Ark1'!AB6487)</f>
        <v>0</v>
      </c>
      <c r="O438" s="119" t="str">
        <f>IF(H438=0,"",'Ark1'!U6487)</f>
        <v/>
      </c>
      <c r="P438" s="152" t="str">
        <f>IF(H438=0,"",'Ark1'!W6487)</f>
        <v/>
      </c>
      <c r="Q438" s="321"/>
      <c r="R438" s="152" t="str">
        <f>IF(H438=0,"",'Ark1'!X6487)</f>
        <v/>
      </c>
      <c r="S438" s="152" t="str">
        <f>IF(H438=0,"",'Ark1'!Y6487)</f>
        <v/>
      </c>
      <c r="T438" s="152" t="str">
        <f>IF(H438=0,"",'Ark1'!Z6487)</f>
        <v/>
      </c>
      <c r="U438" s="321"/>
      <c r="V438" s="97" t="str">
        <f t="shared" si="44"/>
        <v/>
      </c>
      <c r="W438" s="309" t="str">
        <f>IF(H438=0,"",'Ark1'!T6487)</f>
        <v/>
      </c>
      <c r="X438" s="152" t="str">
        <f>IF(H438=0,"",'Ark1'!V6487)</f>
        <v/>
      </c>
      <c r="Y438" s="321"/>
    </row>
    <row r="439" spans="1:39" x14ac:dyDescent="0.5">
      <c r="A439" s="321"/>
      <c r="B439" s="2">
        <f>+'Ark1'!C6488</f>
        <v>2021</v>
      </c>
      <c r="C439" s="2">
        <f>+'Ark1'!J6488</f>
        <v>470</v>
      </c>
      <c r="D439" s="2" t="s">
        <v>44</v>
      </c>
      <c r="E439" s="2">
        <f>+'Ark1'!D6488</f>
        <v>12</v>
      </c>
      <c r="F439" s="2" t="s">
        <v>524</v>
      </c>
      <c r="G439" s="20">
        <f>+'Ark1'!Q6488</f>
        <v>0</v>
      </c>
      <c r="H439" s="359">
        <f>+'Ark1'!R6488</f>
        <v>0</v>
      </c>
      <c r="I439" s="359" t="str">
        <f>IF(H439=0,"",'Ark1'!S6488)</f>
        <v/>
      </c>
      <c r="J439" s="321"/>
      <c r="K439" s="152" t="str">
        <f>IF(G439=0,"",100*H439/Måned!$G34)</f>
        <v/>
      </c>
      <c r="L439" s="321"/>
      <c r="M439" s="152" t="str">
        <f>+IF(H439=0,"",'Ark1'!AA6488)</f>
        <v/>
      </c>
      <c r="N439" s="152">
        <f>+IF(I439=0,"",'Ark1'!AB6488)</f>
        <v>0</v>
      </c>
      <c r="O439" s="119" t="str">
        <f>IF(H439=0,"",'Ark1'!U6488)</f>
        <v/>
      </c>
      <c r="P439" s="152" t="str">
        <f>IF(H439=0,"",'Ark1'!W6488)</f>
        <v/>
      </c>
      <c r="Q439" s="321"/>
      <c r="R439" s="152" t="str">
        <f>IF(H439=0,"",'Ark1'!X6488)</f>
        <v/>
      </c>
      <c r="S439" s="152" t="str">
        <f>IF(H439=0,"",'Ark1'!Y6488)</f>
        <v/>
      </c>
      <c r="T439" s="152" t="str">
        <f>IF(H439=0,"",'Ark1'!Z6488)</f>
        <v/>
      </c>
      <c r="U439" s="321"/>
      <c r="V439" s="97" t="str">
        <f t="shared" si="44"/>
        <v/>
      </c>
      <c r="W439" s="309" t="str">
        <f>IF(H439=0,"",'Ark1'!T6488)</f>
        <v/>
      </c>
      <c r="X439" s="152" t="str">
        <f>IF(H439=0,"",'Ark1'!V6488)</f>
        <v/>
      </c>
      <c r="Y439" s="321"/>
    </row>
    <row r="440" spans="1:39" x14ac:dyDescent="0.5">
      <c r="A440" s="321"/>
      <c r="B440" s="321"/>
      <c r="C440" s="321"/>
      <c r="D440" s="321"/>
      <c r="E440" s="321"/>
      <c r="F440" s="321"/>
      <c r="G440" s="321"/>
      <c r="H440" s="360"/>
      <c r="I440" s="360"/>
      <c r="J440" s="321"/>
      <c r="K440" s="321"/>
      <c r="L440" s="321"/>
      <c r="M440" s="321"/>
      <c r="N440" s="321"/>
      <c r="O440" s="321"/>
      <c r="P440" s="321"/>
      <c r="Q440" s="321"/>
      <c r="R440" s="321"/>
      <c r="S440" s="321"/>
      <c r="T440" s="321"/>
      <c r="U440" s="321"/>
      <c r="V440" s="321"/>
      <c r="W440" s="321"/>
      <c r="X440" s="321"/>
      <c r="Y440" s="321"/>
    </row>
    <row r="441" spans="1:39" x14ac:dyDescent="0.5">
      <c r="A441" s="321"/>
      <c r="B441" s="2">
        <f>+'Ark1'!C6489</f>
        <v>2021</v>
      </c>
      <c r="C441" s="2">
        <f>+'Ark1'!J6489</f>
        <v>643</v>
      </c>
      <c r="D441" s="2" t="s">
        <v>54</v>
      </c>
      <c r="E441" s="2">
        <f>+'Ark1'!D6489</f>
        <v>1</v>
      </c>
      <c r="F441" s="2" t="s">
        <v>514</v>
      </c>
      <c r="G441" s="20">
        <f>+'Ark1'!Q6489</f>
        <v>4</v>
      </c>
      <c r="H441" s="359">
        <f>+'Ark1'!R6489</f>
        <v>280</v>
      </c>
      <c r="I441" s="359">
        <f>IF(H441=0,"",'Ark1'!S6489)</f>
        <v>280</v>
      </c>
      <c r="J441" s="321"/>
      <c r="K441" s="152">
        <f>IF(G441=0,"",100*H441/Måned!$G23)</f>
        <v>10.378057820607857</v>
      </c>
      <c r="L441" s="321"/>
      <c r="M441" s="152">
        <f>+IF(H441=0,"",'Ark1'!AA6489)</f>
        <v>10.378057820607856</v>
      </c>
      <c r="N441" s="152">
        <f>+IF(I441=0,"",'Ark1'!AB6489)</f>
        <v>10.191551900868056</v>
      </c>
      <c r="O441" s="119">
        <f>IF(H441=0,"",'Ark1'!U6489)</f>
        <v>60.424999999999997</v>
      </c>
      <c r="P441" s="152">
        <f>IF(H441=0,"",'Ark1'!W6489)</f>
        <v>85.524464285714359</v>
      </c>
      <c r="Q441" s="321"/>
      <c r="R441" s="152">
        <f>IF(H441=0,"",'Ark1'!X6489)</f>
        <v>9.2097059282279066</v>
      </c>
      <c r="S441" s="152">
        <f>IF(H441=0,"",'Ark1'!Y6489)</f>
        <v>2.3455314658182354</v>
      </c>
      <c r="T441" s="152">
        <f>IF(H441=0,"",'Ark1'!Z6489)</f>
        <v>-30.8738124472846</v>
      </c>
      <c r="U441" s="321"/>
      <c r="V441" s="97">
        <f t="shared" si="44"/>
        <v>70</v>
      </c>
      <c r="W441" s="309">
        <f>IF(H441=0,"",'Ark1'!T6489)</f>
        <v>16.024999999999999</v>
      </c>
      <c r="X441" s="152">
        <f>IF(H441=0,"",'Ark1'!V6489)</f>
        <v>92.659224578238593</v>
      </c>
      <c r="Y441" s="321"/>
    </row>
    <row r="442" spans="1:39" x14ac:dyDescent="0.5">
      <c r="A442" s="321"/>
      <c r="B442" s="2">
        <f>+'Ark1'!C6490</f>
        <v>2021</v>
      </c>
      <c r="C442" s="2">
        <f>+'Ark1'!J6490</f>
        <v>643</v>
      </c>
      <c r="D442" s="2" t="s">
        <v>54</v>
      </c>
      <c r="E442" s="2">
        <f>+'Ark1'!D6490</f>
        <v>2</v>
      </c>
      <c r="F442" s="2" t="s">
        <v>515</v>
      </c>
      <c r="G442" s="20">
        <f>+'Ark1'!Q6490</f>
        <v>4</v>
      </c>
      <c r="H442" s="359">
        <f>+'Ark1'!R6490</f>
        <v>83</v>
      </c>
      <c r="I442" s="359">
        <f>IF(H442=0,"",'Ark1'!S6490)</f>
        <v>83</v>
      </c>
      <c r="J442" s="321"/>
      <c r="K442" s="152">
        <f>IF(G442=0,"",100*H442/Måned!$G24)</f>
        <v>4.4527896995708156</v>
      </c>
      <c r="L442" s="321"/>
      <c r="M442" s="152">
        <f>+IF(H442=0,"",'Ark1'!AA6490)</f>
        <v>4.4527896995708156</v>
      </c>
      <c r="N442" s="152">
        <f>+IF(I442=0,"",'Ark1'!AB6490)</f>
        <v>4.3549544094025263</v>
      </c>
      <c r="O442" s="119">
        <f>IF(H442=0,"",'Ark1'!U6490)</f>
        <v>61.096385542168683</v>
      </c>
      <c r="P442" s="152">
        <f>IF(H442=0,"",'Ark1'!W6490)</f>
        <v>83.838192771084323</v>
      </c>
      <c r="Q442" s="321"/>
      <c r="R442" s="152">
        <f>IF(H442=0,"",'Ark1'!X6490)</f>
        <v>10.89219220133355</v>
      </c>
      <c r="S442" s="152">
        <f>IF(H442=0,"",'Ark1'!Y6490)</f>
        <v>2.1034364185825849</v>
      </c>
      <c r="T442" s="152">
        <f>IF(H442=0,"",'Ark1'!Z6490)</f>
        <v>-47.890617094771322</v>
      </c>
      <c r="U442" s="321"/>
      <c r="V442" s="97">
        <f t="shared" ref="V442:V452" si="45">+(IF(H442=0,"",I442/G442))</f>
        <v>20.75</v>
      </c>
      <c r="W442" s="309">
        <f>IF(H442=0,"",'Ark1'!T6490)</f>
        <v>16.3855421686747</v>
      </c>
      <c r="X442" s="152">
        <f>IF(H442=0,"",'Ark1'!V6490)</f>
        <v>90.832278191857313</v>
      </c>
      <c r="Y442" s="321"/>
      <c r="Z442" s="318"/>
      <c r="AB442" s="152"/>
      <c r="AC442" s="317"/>
      <c r="AK442" s="319"/>
      <c r="AL442" s="309"/>
      <c r="AM442" s="309"/>
    </row>
    <row r="443" spans="1:39" x14ac:dyDescent="0.5">
      <c r="A443" s="321"/>
      <c r="B443" s="2">
        <f>+'Ark1'!C6491</f>
        <v>2021</v>
      </c>
      <c r="C443" s="2">
        <f>+'Ark1'!J6491</f>
        <v>643</v>
      </c>
      <c r="D443" s="2" t="s">
        <v>54</v>
      </c>
      <c r="E443" s="2">
        <f>+'Ark1'!D6491</f>
        <v>3</v>
      </c>
      <c r="F443" s="2" t="s">
        <v>516</v>
      </c>
      <c r="G443" s="20">
        <f>+'Ark1'!Q6491</f>
        <v>2</v>
      </c>
      <c r="H443" s="359">
        <f>+'Ark1'!R6491</f>
        <v>197</v>
      </c>
      <c r="I443" s="359">
        <f>IF(H443=0,"",'Ark1'!S6491)</f>
        <v>197</v>
      </c>
      <c r="J443" s="321"/>
      <c r="K443" s="152">
        <f>IF(G443=0,"",100*H443/Måned!$G25)</f>
        <v>8.7206728640991589</v>
      </c>
      <c r="L443" s="321"/>
      <c r="M443" s="152">
        <f>+IF(H443=0,"",'Ark1'!AA6491)</f>
        <v>8.7206728640991606</v>
      </c>
      <c r="N443" s="152">
        <f>+IF(I443=0,"",'Ark1'!AB6491)</f>
        <v>9.0296106505171743</v>
      </c>
      <c r="O443" s="119">
        <f>IF(H443=0,"",'Ark1'!U6491)</f>
        <v>60.893401015228413</v>
      </c>
      <c r="P443" s="152">
        <f>IF(H443=0,"",'Ark1'!W6491)</f>
        <v>88.158426395939074</v>
      </c>
      <c r="Q443" s="321"/>
      <c r="R443" s="152">
        <f>IF(H443=0,"",'Ark1'!X6491)</f>
        <v>10.468799331953305</v>
      </c>
      <c r="S443" s="152">
        <f>IF(H443=0,"",'Ark1'!Y6491)</f>
        <v>2.3006966736978702</v>
      </c>
      <c r="T443" s="152">
        <f>IF(H443=0,"",'Ark1'!Z6491)</f>
        <v>-46.748857301575242</v>
      </c>
      <c r="U443" s="321"/>
      <c r="V443" s="97">
        <f t="shared" si="45"/>
        <v>98.5</v>
      </c>
      <c r="W443" s="309">
        <f>IF(H443=0,"",'Ark1'!T6491)</f>
        <v>16.147208121827411</v>
      </c>
      <c r="X443" s="152">
        <f>IF(H443=0,"",'Ark1'!V6491)</f>
        <v>95.512921339045604</v>
      </c>
      <c r="Y443" s="321"/>
    </row>
    <row r="444" spans="1:39" x14ac:dyDescent="0.5">
      <c r="A444" s="321"/>
      <c r="B444" s="2">
        <f>+'Ark1'!C6492</f>
        <v>2021</v>
      </c>
      <c r="C444" s="2">
        <f>+'Ark1'!J6492</f>
        <v>643</v>
      </c>
      <c r="D444" s="2" t="s">
        <v>54</v>
      </c>
      <c r="E444" s="2">
        <f>+'Ark1'!D6492</f>
        <v>4</v>
      </c>
      <c r="F444" s="2" t="s">
        <v>517</v>
      </c>
      <c r="G444" s="20">
        <f>+'Ark1'!Q6492</f>
        <v>2</v>
      </c>
      <c r="H444" s="359">
        <f>+'Ark1'!R6492</f>
        <v>275</v>
      </c>
      <c r="I444" s="359">
        <f>IF(H444=0,"",'Ark1'!S6492)</f>
        <v>275</v>
      </c>
      <c r="J444" s="321"/>
      <c r="K444" s="152">
        <f>IF(G444=0,"",100*H444/Måned!$G26)</f>
        <v>13.473787359137678</v>
      </c>
      <c r="L444" s="321"/>
      <c r="M444" s="152">
        <f>+IF(H444=0,"",'Ark1'!AA6492)</f>
        <v>13.473787359137676</v>
      </c>
      <c r="N444" s="152">
        <f>+IF(I444=0,"",'Ark1'!AB6492)</f>
        <v>13.564388663850258</v>
      </c>
      <c r="O444" s="119">
        <f>IF(H444=0,"",'Ark1'!U6492)</f>
        <v>60.767272727272719</v>
      </c>
      <c r="P444" s="152">
        <f>IF(H444=0,"",'Ark1'!W6492)</f>
        <v>85.086327272727274</v>
      </c>
      <c r="Q444" s="321"/>
      <c r="R444" s="152">
        <f>IF(H444=0,"",'Ark1'!X6492)</f>
        <v>10.60744997040786</v>
      </c>
      <c r="S444" s="152">
        <f>IF(H444=0,"",'Ark1'!Y6492)</f>
        <v>2.2099818629823167</v>
      </c>
      <c r="T444" s="152">
        <f>IF(H444=0,"",'Ark1'!Z6492)</f>
        <v>-44.072598250759</v>
      </c>
      <c r="U444" s="321"/>
      <c r="V444" s="97">
        <f t="shared" si="45"/>
        <v>137.5</v>
      </c>
      <c r="W444" s="309">
        <f>IF(H444=0,"",'Ark1'!T6492)</f>
        <v>16.170909090909092</v>
      </c>
      <c r="X444" s="152">
        <f>IF(H444=0,"",'Ark1'!V6492)</f>
        <v>92.184536590170396</v>
      </c>
      <c r="Y444" s="321"/>
    </row>
    <row r="445" spans="1:39" x14ac:dyDescent="0.5">
      <c r="A445" s="321"/>
      <c r="B445" s="2">
        <f>+'Ark1'!C6493</f>
        <v>2021</v>
      </c>
      <c r="C445" s="2">
        <f>+'Ark1'!J6493</f>
        <v>643</v>
      </c>
      <c r="D445" s="2" t="s">
        <v>54</v>
      </c>
      <c r="E445" s="2">
        <f>+'Ark1'!D6493</f>
        <v>5</v>
      </c>
      <c r="F445" s="2" t="s">
        <v>385</v>
      </c>
      <c r="G445" s="20">
        <f>+'Ark1'!Q6493</f>
        <v>2</v>
      </c>
      <c r="H445" s="359">
        <f>+'Ark1'!R6493</f>
        <v>155</v>
      </c>
      <c r="I445" s="359">
        <f>IF(H445=0,"",'Ark1'!S6493)</f>
        <v>155</v>
      </c>
      <c r="J445" s="321"/>
      <c r="K445" s="152">
        <f>IF(G445=0,"",100*H445/Måned!$G27)</f>
        <v>7.6392311483489408</v>
      </c>
      <c r="L445" s="321"/>
      <c r="M445" s="152">
        <f>+IF(H445=0,"",'Ark1'!AA6493)</f>
        <v>7.6392311483489408</v>
      </c>
      <c r="N445" s="152">
        <f>+IF(I445=0,"",'Ark1'!AB6493)</f>
        <v>7.8797053436576734</v>
      </c>
      <c r="O445" s="119">
        <f>IF(H445=0,"",'Ark1'!U6493)</f>
        <v>62.225806451612904</v>
      </c>
      <c r="P445" s="152">
        <f>IF(H445=0,"",'Ark1'!W6493)</f>
        <v>87.739354838709701</v>
      </c>
      <c r="Q445" s="321"/>
      <c r="R445" s="152">
        <f>IF(H445=0,"",'Ark1'!X6493)</f>
        <v>10.232711851793468</v>
      </c>
      <c r="S445" s="152">
        <f>IF(H445=0,"",'Ark1'!Y6493)</f>
        <v>1.9627117090548527</v>
      </c>
      <c r="T445" s="152">
        <f>IF(H445=0,"",'Ark1'!Z6493)</f>
        <v>-31.698290806361012</v>
      </c>
      <c r="U445" s="321"/>
      <c r="V445" s="97">
        <f t="shared" si="45"/>
        <v>77.5</v>
      </c>
      <c r="W445" s="309">
        <f>IF(H445=0,"",'Ark1'!T6493)</f>
        <v>16.748387096774199</v>
      </c>
      <c r="X445" s="152">
        <f>IF(H445=0,"",'Ark1'!V6493)</f>
        <v>95.058889316045111</v>
      </c>
      <c r="Y445" s="321"/>
    </row>
    <row r="446" spans="1:39" x14ac:dyDescent="0.5">
      <c r="A446" s="321"/>
      <c r="B446" s="2">
        <f>+'Ark1'!C6494</f>
        <v>2021</v>
      </c>
      <c r="C446" s="2">
        <f>+'Ark1'!J6494</f>
        <v>643</v>
      </c>
      <c r="D446" s="2" t="s">
        <v>54</v>
      </c>
      <c r="E446" s="2">
        <f>+'Ark1'!D6494</f>
        <v>6</v>
      </c>
      <c r="F446" s="2" t="s">
        <v>518</v>
      </c>
      <c r="G446" s="20">
        <f>+'Ark1'!Q6494</f>
        <v>2</v>
      </c>
      <c r="H446" s="359">
        <f>+'Ark1'!R6494</f>
        <v>220</v>
      </c>
      <c r="I446" s="359">
        <f>IF(H446=0,"",'Ark1'!S6494)</f>
        <v>220</v>
      </c>
      <c r="J446" s="321"/>
      <c r="K446" s="152">
        <f>IF(G446=0,"",100*H446/Måned!$G28)</f>
        <v>8.8424437299035361</v>
      </c>
      <c r="L446" s="321"/>
      <c r="M446" s="152">
        <f>+IF(H446=0,"",'Ark1'!AA6494)</f>
        <v>8.8424437299035343</v>
      </c>
      <c r="N446" s="152">
        <f>+IF(I446=0,"",'Ark1'!AB6494)</f>
        <v>8.474224230056663</v>
      </c>
      <c r="O446" s="119">
        <f>IF(H446=0,"",'Ark1'!U6494)</f>
        <v>60.636363636363633</v>
      </c>
      <c r="P446" s="152">
        <f>IF(H446=0,"",'Ark1'!W6494)</f>
        <v>80.653136363636349</v>
      </c>
      <c r="Q446" s="321"/>
      <c r="R446" s="152">
        <f>IF(H446=0,"",'Ark1'!X6494)</f>
        <v>8.7916474141160137</v>
      </c>
      <c r="S446" s="152">
        <f>IF(H446=0,"",'Ark1'!Y6494)</f>
        <v>2.096435384721989</v>
      </c>
      <c r="T446" s="152">
        <f>IF(H446=0,"",'Ark1'!Z6494)</f>
        <v>-35.713782737489126</v>
      </c>
      <c r="U446" s="321"/>
      <c r="V446" s="97">
        <f t="shared" si="45"/>
        <v>110</v>
      </c>
      <c r="W446" s="309">
        <f>IF(H446=0,"",'Ark1'!T6494)</f>
        <v>16.181818181818183</v>
      </c>
      <c r="X446" s="152">
        <f>IF(H446=0,"",'Ark1'!V6494)</f>
        <v>87.38151285334385</v>
      </c>
      <c r="Y446" s="321"/>
    </row>
    <row r="447" spans="1:39" x14ac:dyDescent="0.5">
      <c r="A447" s="321"/>
      <c r="B447" s="2">
        <f>+'Ark1'!C6495</f>
        <v>2021</v>
      </c>
      <c r="C447" s="2">
        <f>+'Ark1'!J6495</f>
        <v>643</v>
      </c>
      <c r="D447" s="2" t="s">
        <v>54</v>
      </c>
      <c r="E447" s="2">
        <f>+'Ark1'!D6495</f>
        <v>7</v>
      </c>
      <c r="F447" s="2" t="s">
        <v>519</v>
      </c>
      <c r="G447" s="20">
        <f>+'Ark1'!Q6495</f>
        <v>5</v>
      </c>
      <c r="H447" s="359">
        <f>+'Ark1'!R6495</f>
        <v>337</v>
      </c>
      <c r="I447" s="359">
        <f>IF(H447=0,"",'Ark1'!S6495)</f>
        <v>337</v>
      </c>
      <c r="J447" s="321"/>
      <c r="K447" s="152">
        <f>IF(G447=0,"",100*H447/Måned!$G29)</f>
        <v>15.659851301115241</v>
      </c>
      <c r="L447" s="321"/>
      <c r="M447" s="152">
        <f>+IF(H447=0,"",'Ark1'!AA6495)</f>
        <v>15.659851301115237</v>
      </c>
      <c r="N447" s="152">
        <f>+IF(I447=0,"",'Ark1'!AB6495)</f>
        <v>15.460868524247037</v>
      </c>
      <c r="O447" s="119">
        <f>IF(H447=0,"",'Ark1'!U6495)</f>
        <v>61.234421364985167</v>
      </c>
      <c r="P447" s="152">
        <f>IF(H447=0,"",'Ark1'!W6495)</f>
        <v>82.625964391691397</v>
      </c>
      <c r="Q447" s="321"/>
      <c r="R447" s="152">
        <f>IF(H447=0,"",'Ark1'!X6495)</f>
        <v>9.6232288380127127</v>
      </c>
      <c r="S447" s="152">
        <f>IF(H447=0,"",'Ark1'!Y6495)</f>
        <v>1.8842472953221796</v>
      </c>
      <c r="T447" s="152">
        <f>IF(H447=0,"",'Ark1'!Z6495)</f>
        <v>-51.500126044312189</v>
      </c>
      <c r="U447" s="321"/>
      <c r="V447" s="97">
        <f t="shared" si="45"/>
        <v>67.400000000000006</v>
      </c>
      <c r="W447" s="309">
        <f>IF(H447=0,"",'Ark1'!T6495)</f>
        <v>16.421364985163205</v>
      </c>
      <c r="X447" s="152">
        <f>IF(H447=0,"",'Ark1'!V6495)</f>
        <v>89.518921334443505</v>
      </c>
      <c r="Y447" s="321"/>
    </row>
    <row r="448" spans="1:39" x14ac:dyDescent="0.5">
      <c r="A448" s="321"/>
      <c r="B448" s="2">
        <f>+'Ark1'!C6496</f>
        <v>2021</v>
      </c>
      <c r="C448" s="2">
        <f>+'Ark1'!J6496</f>
        <v>643</v>
      </c>
      <c r="D448" s="2" t="s">
        <v>54</v>
      </c>
      <c r="E448" s="2">
        <f>+'Ark1'!D6496</f>
        <v>8</v>
      </c>
      <c r="F448" s="2" t="s">
        <v>520</v>
      </c>
      <c r="G448" s="20">
        <f>+'Ark1'!Q6496</f>
        <v>1</v>
      </c>
      <c r="H448" s="359">
        <f>+'Ark1'!R6496</f>
        <v>97</v>
      </c>
      <c r="I448" s="359">
        <f>IF(H448=0,"",'Ark1'!S6496)</f>
        <v>97</v>
      </c>
      <c r="J448" s="321"/>
      <c r="K448" s="152">
        <f>IF(G448=0,"",100*H448/Måned!$G30)</f>
        <v>4.9213597158802642</v>
      </c>
      <c r="L448" s="321"/>
      <c r="M448" s="152">
        <f>+IF(H448=0,"",'Ark1'!AA6496)</f>
        <v>4.9213597158802651</v>
      </c>
      <c r="N448" s="152">
        <f>+IF(I448=0,"",'Ark1'!AB6496)</f>
        <v>5.1227843989965693</v>
      </c>
      <c r="O448" s="119">
        <f>IF(H448=0,"",'Ark1'!U6496)</f>
        <v>60.360824742268051</v>
      </c>
      <c r="P448" s="152">
        <f>IF(H448=0,"",'Ark1'!W6496)</f>
        <v>87.366494845360819</v>
      </c>
      <c r="Q448" s="321"/>
      <c r="R448" s="152">
        <f>IF(H448=0,"",'Ark1'!X6496)</f>
        <v>6.510050760920949</v>
      </c>
      <c r="S448" s="152">
        <f>IF(H448=0,"",'Ark1'!Y6496)</f>
        <v>1.8173594020140529</v>
      </c>
      <c r="T448" s="152">
        <f>IF(H448=0,"",'Ark1'!Z6496)</f>
        <v>-29.215962446382381</v>
      </c>
      <c r="U448" s="321"/>
      <c r="V448" s="97">
        <f t="shared" si="45"/>
        <v>97</v>
      </c>
      <c r="W448" s="309">
        <f>IF(H448=0,"",'Ark1'!T6496)</f>
        <v>16.16494845360825</v>
      </c>
      <c r="X448" s="152">
        <f>IF(H448=0,"",'Ark1'!V6496)</f>
        <v>94.654923992806943</v>
      </c>
      <c r="Y448" s="321"/>
    </row>
    <row r="449" spans="1:39" x14ac:dyDescent="0.5">
      <c r="A449" s="321"/>
      <c r="B449" s="2">
        <f>+'Ark1'!C6497</f>
        <v>2021</v>
      </c>
      <c r="C449" s="2">
        <f>+'Ark1'!J6497</f>
        <v>643</v>
      </c>
      <c r="D449" s="2" t="s">
        <v>54</v>
      </c>
      <c r="E449" s="2">
        <f>+'Ark1'!D6497</f>
        <v>9</v>
      </c>
      <c r="F449" s="2" t="s">
        <v>521</v>
      </c>
      <c r="G449" s="20">
        <f>+'Ark1'!Q6497</f>
        <v>4</v>
      </c>
      <c r="H449" s="359">
        <f>+'Ark1'!R6497</f>
        <v>268</v>
      </c>
      <c r="I449" s="359">
        <f>IF(H449=0,"",'Ark1'!S6497)</f>
        <v>268</v>
      </c>
      <c r="J449" s="321"/>
      <c r="K449" s="152">
        <f>IF(G449=0,"",100*H449/Måned!$G31)</f>
        <v>13.43358395989975</v>
      </c>
      <c r="L449" s="321"/>
      <c r="M449" s="152">
        <f>+IF(H449=0,"",'Ark1'!AA6497)</f>
        <v>13.43358395989975</v>
      </c>
      <c r="N449" s="152">
        <f>+IF(I449=0,"",'Ark1'!AB6497)</f>
        <v>12.70922274782586</v>
      </c>
      <c r="O449" s="119">
        <f>IF(H449=0,"",'Ark1'!U6497)</f>
        <v>62.097014925373159</v>
      </c>
      <c r="P449" s="152">
        <f>IF(H449=0,"",'Ark1'!W6497)</f>
        <v>79.331641791044746</v>
      </c>
      <c r="Q449" s="321"/>
      <c r="R449" s="152">
        <f>IF(H449=0,"",'Ark1'!X6497)</f>
        <v>9.5579338923010617</v>
      </c>
      <c r="S449" s="152">
        <f>IF(H449=0,"",'Ark1'!Y6497)</f>
        <v>1.7824576484262651</v>
      </c>
      <c r="T449" s="152">
        <f>IF(H449=0,"",'Ark1'!Z6497)</f>
        <v>-47.153335098553192</v>
      </c>
      <c r="U449" s="321"/>
      <c r="V449" s="97">
        <f t="shared" si="45"/>
        <v>67</v>
      </c>
      <c r="W449" s="309">
        <f>IF(H449=0,"",'Ark1'!T6497)</f>
        <v>16.720149253731346</v>
      </c>
      <c r="X449" s="152">
        <f>IF(H449=0,"",'Ark1'!V6497)</f>
        <v>85.949774421500351</v>
      </c>
      <c r="Y449" s="321"/>
    </row>
    <row r="450" spans="1:39" x14ac:dyDescent="0.5">
      <c r="A450" s="321"/>
      <c r="B450" s="2">
        <f>+'Ark1'!C6498</f>
        <v>2021</v>
      </c>
      <c r="C450" s="2">
        <f>+'Ark1'!J6498</f>
        <v>643</v>
      </c>
      <c r="D450" s="2" t="s">
        <v>54</v>
      </c>
      <c r="E450" s="2">
        <f>+'Ark1'!D6498</f>
        <v>10</v>
      </c>
      <c r="F450" s="2" t="s">
        <v>522</v>
      </c>
      <c r="G450" s="20">
        <f>+'Ark1'!Q6498</f>
        <v>2</v>
      </c>
      <c r="H450" s="359">
        <f>+'Ark1'!R6498</f>
        <v>205</v>
      </c>
      <c r="I450" s="359">
        <f>IF(H450=0,"",'Ark1'!S6498)</f>
        <v>205</v>
      </c>
      <c r="J450" s="321"/>
      <c r="K450" s="152">
        <f>IF(G450=0,"",100*H450/Måned!$G32)</f>
        <v>9.6289337717238137</v>
      </c>
      <c r="L450" s="321"/>
      <c r="M450" s="152">
        <f>+IF(H450=0,"",'Ark1'!AA6498)</f>
        <v>9.6289337717238137</v>
      </c>
      <c r="N450" s="152">
        <f>+IF(I450=0,"",'Ark1'!AB6498)</f>
        <v>9.7797099329470143</v>
      </c>
      <c r="O450" s="119">
        <f>IF(H450=0,"",'Ark1'!U6498)</f>
        <v>61.097560975609753</v>
      </c>
      <c r="P450" s="152">
        <f>IF(H450=0,"",'Ark1'!W6498)</f>
        <v>87.671073170731745</v>
      </c>
      <c r="Q450" s="321"/>
      <c r="R450" s="152">
        <f>IF(H450=0,"",'Ark1'!X6498)</f>
        <v>8.8852837949383314</v>
      </c>
      <c r="S450" s="152">
        <f>IF(H450=0,"",'Ark1'!Y6498)</f>
        <v>1.8689357614504936</v>
      </c>
      <c r="T450" s="152">
        <f>IF(H450=0,"",'Ark1'!Z6498)</f>
        <v>-42.16957531594047</v>
      </c>
      <c r="U450" s="321"/>
      <c r="V450" s="97">
        <f t="shared" si="45"/>
        <v>102.5</v>
      </c>
      <c r="W450" s="309">
        <f>IF(H450=0,"",'Ark1'!T6498)</f>
        <v>16.341463414634145</v>
      </c>
      <c r="X450" s="152">
        <f>IF(H450=0,"",'Ark1'!V6498)</f>
        <v>94.984911344238057</v>
      </c>
      <c r="Y450" s="321"/>
    </row>
    <row r="451" spans="1:39" x14ac:dyDescent="0.5">
      <c r="A451" s="321"/>
      <c r="B451" s="2">
        <f>+'Ark1'!C6499</f>
        <v>2021</v>
      </c>
      <c r="C451" s="2">
        <f>+'Ark1'!J6499</f>
        <v>643</v>
      </c>
      <c r="D451" s="2" t="s">
        <v>54</v>
      </c>
      <c r="E451" s="2">
        <f>+'Ark1'!D6499</f>
        <v>11</v>
      </c>
      <c r="F451" s="2" t="s">
        <v>523</v>
      </c>
      <c r="G451" s="20">
        <f>+'Ark1'!Q6499</f>
        <v>4</v>
      </c>
      <c r="H451" s="359">
        <f>+'Ark1'!R6499</f>
        <v>287</v>
      </c>
      <c r="I451" s="359">
        <f>IF(H451=0,"",'Ark1'!S6499)</f>
        <v>287</v>
      </c>
      <c r="J451" s="321"/>
      <c r="K451" s="152">
        <f>IF(G451=0,"",100*H451/Måned!$G33)</f>
        <v>10.105633802816902</v>
      </c>
      <c r="L451" s="321"/>
      <c r="M451" s="152">
        <f>+IF(H451=0,"",'Ark1'!AA6499)</f>
        <v>10.105633802816904</v>
      </c>
      <c r="N451" s="152">
        <f>+IF(I451=0,"",'Ark1'!AB6499)</f>
        <v>10.355634793566024</v>
      </c>
      <c r="O451" s="119">
        <f>IF(H451=0,"",'Ark1'!U6499)</f>
        <v>61.191637630662001</v>
      </c>
      <c r="P451" s="152">
        <f>IF(H451=0,"",'Ark1'!W6499)</f>
        <v>87.175400696864145</v>
      </c>
      <c r="Q451" s="321"/>
      <c r="R451" s="152">
        <f>IF(H451=0,"",'Ark1'!X6499)</f>
        <v>8.9607457786240303</v>
      </c>
      <c r="S451" s="152">
        <f>IF(H451=0,"",'Ark1'!Y6499)</f>
        <v>1.9969139346542799</v>
      </c>
      <c r="T451" s="152">
        <f>IF(H451=0,"",'Ark1'!Z6499)</f>
        <v>-48.67007475292575</v>
      </c>
      <c r="U451" s="321"/>
      <c r="V451" s="97">
        <f t="shared" si="45"/>
        <v>71.75</v>
      </c>
      <c r="W451" s="309">
        <f>IF(H451=0,"",'Ark1'!T6499)</f>
        <v>16.445993031358885</v>
      </c>
      <c r="X451" s="152">
        <f>IF(H451=0,"",'Ark1'!V6499)</f>
        <v>94.447888078942682</v>
      </c>
      <c r="Y451" s="321"/>
    </row>
    <row r="452" spans="1:39" x14ac:dyDescent="0.5">
      <c r="A452" s="321"/>
      <c r="B452" s="2">
        <f>+'Ark1'!C6500</f>
        <v>2021</v>
      </c>
      <c r="C452" s="2">
        <f>+'Ark1'!J6500</f>
        <v>643</v>
      </c>
      <c r="D452" s="2" t="s">
        <v>54</v>
      </c>
      <c r="E452" s="2">
        <f>+'Ark1'!D6500</f>
        <v>12</v>
      </c>
      <c r="F452" s="2" t="s">
        <v>524</v>
      </c>
      <c r="G452" s="20">
        <f>+'Ark1'!Q6500</f>
        <v>2</v>
      </c>
      <c r="H452" s="359">
        <f>+'Ark1'!R6500</f>
        <v>120</v>
      </c>
      <c r="I452" s="359">
        <f>IF(H452=0,"",'Ark1'!S6500)</f>
        <v>120</v>
      </c>
      <c r="J452" s="321"/>
      <c r="K452" s="152">
        <f>IF(G452=0,"",100*H452/Måned!$G34)</f>
        <v>6.571741511500548</v>
      </c>
      <c r="L452" s="321"/>
      <c r="M452" s="152">
        <f>+IF(H452=0,"",'Ark1'!AA6500)</f>
        <v>6.571741511500548</v>
      </c>
      <c r="N452" s="152">
        <f>+IF(I452=0,"",'Ark1'!AB6500)</f>
        <v>6.6500571662599599</v>
      </c>
      <c r="O452" s="119">
        <f>IF(H452=0,"",'Ark1'!U6500)</f>
        <v>61.54166666666665</v>
      </c>
      <c r="P452" s="152">
        <f>IF(H452=0,"",'Ark1'!W6500)</f>
        <v>83.785499999999999</v>
      </c>
      <c r="Q452" s="321"/>
      <c r="R452" s="152">
        <f>IF(H452=0,"",'Ark1'!X6500)</f>
        <v>6.4452761577764068</v>
      </c>
      <c r="S452" s="152">
        <f>IF(H452=0,"",'Ark1'!Y6500)</f>
        <v>1.8161123007372233</v>
      </c>
      <c r="T452" s="152">
        <f>IF(H452=0,"",'Ark1'!Z6500)</f>
        <v>-27.61398672063838</v>
      </c>
      <c r="U452" s="321"/>
      <c r="V452" s="97">
        <f t="shared" si="45"/>
        <v>60</v>
      </c>
      <c r="W452" s="309">
        <f>IF(H452=0,"",'Ark1'!T6500)</f>
        <v>16.524999999999999</v>
      </c>
      <c r="X452" s="152">
        <f>IF(H452=0,"",'Ark1'!V6500)</f>
        <v>90.775189599133199</v>
      </c>
      <c r="Y452" s="321"/>
    </row>
    <row r="453" spans="1:39" x14ac:dyDescent="0.5">
      <c r="A453" s="321"/>
      <c r="B453" s="321"/>
      <c r="C453" s="321"/>
      <c r="D453" s="321"/>
      <c r="E453" s="321"/>
      <c r="F453" s="321"/>
      <c r="G453" s="321"/>
      <c r="H453" s="360"/>
      <c r="I453" s="360"/>
      <c r="J453" s="321"/>
      <c r="K453" s="321"/>
      <c r="L453" s="321"/>
      <c r="M453" s="321"/>
      <c r="N453" s="321"/>
      <c r="O453" s="321"/>
      <c r="P453" s="321"/>
      <c r="Q453" s="321"/>
      <c r="R453" s="321"/>
      <c r="S453" s="321"/>
      <c r="T453" s="321"/>
      <c r="U453" s="321"/>
      <c r="V453" s="321"/>
      <c r="W453" s="321"/>
      <c r="X453" s="321"/>
      <c r="Y453" s="321"/>
      <c r="Z453" s="318"/>
      <c r="AB453" s="152"/>
      <c r="AC453" s="317"/>
      <c r="AK453" s="319"/>
      <c r="AL453" s="309"/>
      <c r="AM453" s="309"/>
    </row>
    <row r="454" spans="1:39" ht="18" customHeight="1" x14ac:dyDescent="0.5">
      <c r="A454" s="322"/>
      <c r="B454" s="322"/>
      <c r="C454" s="322"/>
      <c r="D454" s="322"/>
      <c r="E454" s="322"/>
      <c r="F454" s="322"/>
      <c r="G454" s="322"/>
      <c r="H454" s="361"/>
      <c r="I454" s="361"/>
      <c r="J454" s="322"/>
      <c r="K454" s="322"/>
      <c r="L454" s="322"/>
      <c r="M454" s="322"/>
      <c r="N454" s="322"/>
      <c r="O454" s="322"/>
      <c r="P454" s="322"/>
      <c r="Q454" s="322"/>
      <c r="R454" s="322"/>
      <c r="S454" s="322"/>
      <c r="T454" s="322"/>
      <c r="U454" s="322"/>
      <c r="V454" s="322"/>
      <c r="W454" s="322"/>
      <c r="X454" s="322"/>
      <c r="Y454" s="322"/>
      <c r="Z454" s="2"/>
      <c r="AA454" s="316"/>
      <c r="AB454" s="316"/>
      <c r="AC454"/>
      <c r="AD454" s="317"/>
      <c r="AE454"/>
      <c r="AF454"/>
      <c r="AG454"/>
      <c r="AH454"/>
      <c r="AI454"/>
      <c r="AJ454"/>
    </row>
    <row r="455" spans="1:39" x14ac:dyDescent="0.5">
      <c r="A455" s="11"/>
      <c r="B455" s="11"/>
      <c r="C455" s="11"/>
      <c r="D455" s="11"/>
      <c r="E455" s="11"/>
      <c r="F455" s="11"/>
      <c r="G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V455" s="11"/>
      <c r="W455" s="11"/>
      <c r="X455" s="11"/>
    </row>
    <row r="456" spans="1:39" x14ac:dyDescent="0.5">
      <c r="A456" s="11"/>
      <c r="B456" s="11"/>
      <c r="C456" s="11"/>
      <c r="D456" s="11"/>
      <c r="E456" s="11"/>
      <c r="F456" s="11"/>
      <c r="G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V456" s="11"/>
      <c r="W456" s="11"/>
      <c r="X456" s="11"/>
    </row>
    <row r="457" spans="1:39" x14ac:dyDescent="0.5">
      <c r="A457" s="11"/>
      <c r="B457" s="11"/>
      <c r="C457" s="11"/>
      <c r="D457" s="11"/>
      <c r="E457" s="11"/>
      <c r="F457" s="11"/>
      <c r="G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V457" s="11"/>
      <c r="W457" s="11"/>
      <c r="X457" s="11"/>
    </row>
    <row r="458" spans="1:39" x14ac:dyDescent="0.5">
      <c r="A458" s="11"/>
      <c r="B458" s="11"/>
      <c r="C458" s="11"/>
      <c r="D458" s="11"/>
      <c r="E458" s="11"/>
      <c r="F458" s="11"/>
      <c r="G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V458" s="11"/>
      <c r="W458" s="11"/>
      <c r="X458" s="11"/>
    </row>
  </sheetData>
  <mergeCells count="1">
    <mergeCell ref="T5:V5"/>
  </mergeCells>
  <phoneticPr fontId="59" type="noConversion"/>
  <conditionalFormatting sqref="AA60:AA62">
    <cfRule type="cellIs" dxfId="89" priority="35" stopIfTrue="1" operator="lessThan">
      <formula>0</formula>
    </cfRule>
  </conditionalFormatting>
  <conditionalFormatting sqref="AA37">
    <cfRule type="cellIs" dxfId="88" priority="36" stopIfTrue="1" operator="greaterThan">
      <formula>0</formula>
    </cfRule>
    <cfRule type="cellIs" dxfId="87" priority="37" stopIfTrue="1" operator="lessThan">
      <formula>0</formula>
    </cfRule>
  </conditionalFormatting>
  <conditionalFormatting sqref="K233:K244 K11:K22 K24:K35 K37:K48 K50:K61 K63:K74 K76:K87 K89:K100 K102:K113 K115:K126 K128:K139 K141:K152 K154:K165 K167:K178 K180:K191 K193:K204 K206:K217 K219:K230 K246:K257 K259:K270 K272:K283 K285:K296 K298:K309 K311:K322 K324:K335 K337:K348 K350:K361 K363:K374 K376:K387 K389:K400 K402:K413 K415:K426 K428:K439 K441:K452">
    <cfRule type="top10" dxfId="86" priority="38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DCF6B-CA41-4A2C-A31A-09E2D5B01D5C}">
  <dimension ref="O531"/>
  <sheetViews>
    <sheetView topLeftCell="A65" workbookViewId="0">
      <selection activeCell="O77" sqref="O77"/>
    </sheetView>
  </sheetViews>
  <sheetFormatPr baseColWidth="10" defaultRowHeight="15" x14ac:dyDescent="0.5"/>
  <sheetData>
    <row r="531" spans="15:15" x14ac:dyDescent="0.5">
      <c r="O531" s="324" t="s">
        <v>578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L127"/>
  <sheetViews>
    <sheetView tabSelected="1" zoomScale="120" zoomScaleNormal="120" workbookViewId="0"/>
  </sheetViews>
  <sheetFormatPr baseColWidth="10" defaultRowHeight="15" x14ac:dyDescent="0.5"/>
  <cols>
    <col min="1" max="1" width="6" customWidth="1"/>
    <col min="2" max="2" width="6.36328125" customWidth="1"/>
    <col min="3" max="3" width="6.453125" style="311" customWidth="1"/>
    <col min="4" max="4" width="1" customWidth="1"/>
    <col min="5" max="5" width="7.08984375" customWidth="1"/>
    <col min="6" max="6" width="7" customWidth="1"/>
    <col min="7" max="7" width="5.90625" style="125" customWidth="1"/>
    <col min="8" max="8" width="5.6328125" customWidth="1"/>
    <col min="9" max="9" width="5.453125" customWidth="1"/>
    <col min="10" max="10" width="6.6328125" customWidth="1"/>
    <col min="11" max="11" width="5.54296875" customWidth="1"/>
    <col min="12" max="12" width="6.453125" customWidth="1"/>
    <col min="13" max="13" width="7.54296875" style="11" customWidth="1"/>
    <col min="14" max="14" width="6.453125" customWidth="1"/>
    <col min="15" max="15" width="0.81640625" customWidth="1"/>
    <col min="16" max="16" width="6.54296875" customWidth="1"/>
    <col min="17" max="17" width="4.453125" customWidth="1"/>
    <col min="18" max="18" width="7.90625" customWidth="1"/>
    <col min="19" max="19" width="7.1796875" customWidth="1"/>
    <col min="20" max="20" width="5" customWidth="1"/>
    <col min="21" max="21" width="7.1796875" customWidth="1"/>
    <col min="22" max="22" width="5.81640625" style="125" customWidth="1"/>
    <col min="23" max="23" width="2.54296875" customWidth="1"/>
    <col min="24" max="24" width="4.453125" customWidth="1"/>
    <col min="25" max="25" width="5.36328125" customWidth="1"/>
    <col min="26" max="26" width="4.36328125" customWidth="1"/>
    <col min="27" max="27" width="8.6328125" customWidth="1"/>
    <col min="28" max="28" width="5.6328125" customWidth="1"/>
    <col min="29" max="29" width="8" customWidth="1"/>
    <col min="30" max="30" width="9" customWidth="1"/>
    <col min="31" max="31" width="7.6328125" customWidth="1"/>
    <col min="32" max="32" width="10.08984375" customWidth="1"/>
    <col min="33" max="33" width="10.6328125" customWidth="1"/>
    <col min="34" max="34" width="8.54296875" customWidth="1"/>
    <col min="35" max="35" width="9.36328125" customWidth="1"/>
    <col min="36" max="36" width="9" customWidth="1"/>
    <col min="37" max="37" width="8.90625" customWidth="1"/>
    <col min="38" max="38" width="9.08984375" customWidth="1"/>
    <col min="39" max="39" width="8.453125" customWidth="1"/>
    <col min="40" max="40" width="9.08984375" customWidth="1"/>
    <col min="41" max="41" width="10" customWidth="1"/>
    <col min="42" max="42" width="10.54296875" customWidth="1"/>
    <col min="43" max="43" width="8.08984375" customWidth="1"/>
    <col min="44" max="44" width="8.36328125" customWidth="1"/>
    <col min="45" max="45" width="7.54296875" customWidth="1"/>
    <col min="46" max="46" width="8.08984375" customWidth="1"/>
    <col min="47" max="47" width="11.08984375" customWidth="1"/>
  </cols>
  <sheetData>
    <row r="1" spans="1:38" x14ac:dyDescent="0.5">
      <c r="A1" s="298"/>
      <c r="B1" s="31"/>
      <c r="C1" s="325"/>
      <c r="D1" s="31"/>
      <c r="E1" s="31"/>
      <c r="F1" s="31"/>
      <c r="G1" s="129"/>
      <c r="H1" s="31"/>
      <c r="I1" s="31"/>
      <c r="J1" s="31"/>
      <c r="K1" s="31"/>
      <c r="L1" s="31"/>
      <c r="M1" s="92"/>
      <c r="N1" s="31"/>
      <c r="O1" s="31"/>
      <c r="P1" s="31"/>
      <c r="Q1" s="31"/>
      <c r="R1" s="31"/>
      <c r="S1" s="31"/>
      <c r="T1" s="31"/>
      <c r="U1" s="31"/>
      <c r="V1" s="129"/>
      <c r="W1" s="31"/>
    </row>
    <row r="2" spans="1:38" x14ac:dyDescent="0.5">
      <c r="A2" s="31"/>
      <c r="B2" s="31"/>
      <c r="C2" s="325"/>
      <c r="D2" s="31"/>
      <c r="E2" s="31"/>
      <c r="F2" s="31"/>
      <c r="G2" s="129"/>
      <c r="H2" s="31"/>
      <c r="I2" s="31"/>
      <c r="J2" s="31"/>
      <c r="K2" s="31"/>
      <c r="L2" s="31"/>
      <c r="M2" s="92"/>
      <c r="N2" s="31"/>
      <c r="O2" s="31"/>
      <c r="P2" s="49" t="s">
        <v>488</v>
      </c>
      <c r="Q2" s="31"/>
      <c r="R2" s="31"/>
      <c r="S2" s="31"/>
      <c r="T2" s="31"/>
      <c r="U2" s="31"/>
      <c r="V2" s="129"/>
      <c r="W2" s="31"/>
    </row>
    <row r="3" spans="1:38" ht="32.700000000000003" x14ac:dyDescent="1.05">
      <c r="A3" s="31"/>
      <c r="B3" s="157" t="s">
        <v>482</v>
      </c>
      <c r="C3" s="326"/>
      <c r="D3" s="162"/>
      <c r="E3" s="162"/>
      <c r="F3" s="162"/>
      <c r="G3" s="282"/>
      <c r="H3" s="31"/>
      <c r="I3" s="162"/>
      <c r="J3" s="162" t="s">
        <v>63</v>
      </c>
      <c r="K3" s="162"/>
      <c r="L3" s="162"/>
      <c r="M3" s="252">
        <v>52</v>
      </c>
      <c r="N3" s="162"/>
      <c r="O3" s="162"/>
      <c r="P3" s="362">
        <v>44940</v>
      </c>
      <c r="Q3" s="363"/>
      <c r="R3" s="363"/>
      <c r="S3" s="363"/>
      <c r="T3" s="12"/>
      <c r="U3" s="12"/>
      <c r="V3" s="271"/>
      <c r="W3" s="31"/>
    </row>
    <row r="4" spans="1:38" ht="18" customHeight="1" x14ac:dyDescent="0.75">
      <c r="A4" s="12"/>
      <c r="B4" s="12"/>
      <c r="C4" s="327"/>
      <c r="D4" s="12"/>
      <c r="E4" s="12"/>
      <c r="F4" s="12"/>
      <c r="G4" s="283"/>
      <c r="H4" s="12"/>
      <c r="I4" s="8"/>
      <c r="J4" s="8"/>
      <c r="K4" s="12"/>
      <c r="L4" s="8"/>
      <c r="M4" s="253"/>
      <c r="N4" s="8"/>
      <c r="O4" s="8"/>
      <c r="P4" s="10"/>
      <c r="Q4" s="10"/>
      <c r="R4" s="8"/>
      <c r="S4" s="10"/>
      <c r="T4" s="12"/>
      <c r="U4" s="10"/>
      <c r="V4" s="272"/>
      <c r="W4" s="8"/>
      <c r="AE4" s="6"/>
      <c r="AF4" s="6"/>
      <c r="AG4" s="6"/>
      <c r="AH4" s="6"/>
      <c r="AI4" s="6"/>
      <c r="AJ4" s="6"/>
      <c r="AK4" s="6"/>
      <c r="AL4" s="3"/>
    </row>
    <row r="5" spans="1:38" ht="18" customHeight="1" x14ac:dyDescent="0.75">
      <c r="A5" s="12"/>
      <c r="B5" s="12"/>
      <c r="C5" s="327"/>
      <c r="D5" s="12"/>
      <c r="E5" s="12"/>
      <c r="F5" s="12"/>
      <c r="G5" s="283"/>
      <c r="H5" s="12"/>
      <c r="I5" s="8"/>
      <c r="J5" s="8"/>
      <c r="K5" s="12"/>
      <c r="L5" s="8"/>
      <c r="M5" s="254" t="s">
        <v>50</v>
      </c>
      <c r="N5" s="8"/>
      <c r="O5" s="8"/>
      <c r="P5" s="10"/>
      <c r="Q5" s="10"/>
      <c r="R5" s="8"/>
      <c r="S5" s="10"/>
      <c r="T5" s="12"/>
      <c r="U5" s="10" t="s">
        <v>3</v>
      </c>
      <c r="V5" s="272"/>
      <c r="W5" s="8"/>
      <c r="AE5" s="6"/>
      <c r="AF5" s="6"/>
      <c r="AG5" s="6"/>
      <c r="AH5" s="6"/>
      <c r="AI5" s="6"/>
      <c r="AJ5" s="6"/>
      <c r="AK5" s="6"/>
      <c r="AL5" s="3"/>
    </row>
    <row r="6" spans="1:38" ht="17.7" x14ac:dyDescent="0.6">
      <c r="A6" s="12"/>
      <c r="B6" s="10" t="s">
        <v>3</v>
      </c>
      <c r="C6" s="328" t="s">
        <v>445</v>
      </c>
      <c r="D6" s="10"/>
      <c r="E6" s="10" t="s">
        <v>446</v>
      </c>
      <c r="F6" s="10" t="s">
        <v>3</v>
      </c>
      <c r="G6" s="273" t="s">
        <v>17</v>
      </c>
      <c r="H6" s="136"/>
      <c r="I6" s="10" t="s">
        <v>397</v>
      </c>
      <c r="J6" s="10" t="s">
        <v>17</v>
      </c>
      <c r="K6" s="136" t="s">
        <v>445</v>
      </c>
      <c r="L6" s="10"/>
      <c r="M6" s="254" t="s">
        <v>399</v>
      </c>
      <c r="N6" s="10"/>
      <c r="O6" s="10"/>
      <c r="P6" s="10" t="s">
        <v>3</v>
      </c>
      <c r="Q6" s="10"/>
      <c r="R6" s="10" t="s">
        <v>3</v>
      </c>
      <c r="S6" s="10" t="s">
        <v>483</v>
      </c>
      <c r="T6" s="10" t="s">
        <v>446</v>
      </c>
      <c r="U6" s="10" t="s">
        <v>11</v>
      </c>
      <c r="V6" s="273" t="s">
        <v>17</v>
      </c>
      <c r="W6" s="91"/>
      <c r="AE6" s="6"/>
      <c r="AF6" s="6"/>
      <c r="AG6" s="6"/>
      <c r="AH6" s="6"/>
      <c r="AI6" s="6"/>
      <c r="AJ6" s="25"/>
      <c r="AK6" s="6"/>
      <c r="AL6" s="25"/>
    </row>
    <row r="7" spans="1:38" x14ac:dyDescent="0.5">
      <c r="A7" s="8"/>
      <c r="B7" s="10" t="s">
        <v>11</v>
      </c>
      <c r="C7" s="328" t="s">
        <v>505</v>
      </c>
      <c r="D7" s="136"/>
      <c r="E7" s="10" t="s">
        <v>447</v>
      </c>
      <c r="F7" s="10" t="s">
        <v>394</v>
      </c>
      <c r="G7" s="273" t="s">
        <v>1</v>
      </c>
      <c r="H7" s="136"/>
      <c r="I7" s="10" t="s">
        <v>30</v>
      </c>
      <c r="J7" s="10" t="s">
        <v>400</v>
      </c>
      <c r="K7" s="10" t="s">
        <v>447</v>
      </c>
      <c r="L7" s="10" t="s">
        <v>397</v>
      </c>
      <c r="M7" s="254" t="s">
        <v>502</v>
      </c>
      <c r="N7" s="10" t="s">
        <v>17</v>
      </c>
      <c r="O7" s="10"/>
      <c r="P7" s="10" t="s">
        <v>444</v>
      </c>
      <c r="Q7" s="136"/>
      <c r="R7" s="10" t="s">
        <v>374</v>
      </c>
      <c r="S7" s="10" t="s">
        <v>453</v>
      </c>
      <c r="T7" s="10" t="s">
        <v>447</v>
      </c>
      <c r="U7" s="10" t="s">
        <v>481</v>
      </c>
      <c r="V7" s="273" t="s">
        <v>30</v>
      </c>
      <c r="W7" s="91"/>
      <c r="AE7" s="6"/>
      <c r="AF7" s="6"/>
      <c r="AG7" s="6"/>
      <c r="AH7" s="6"/>
      <c r="AI7" s="6"/>
      <c r="AJ7" s="6"/>
      <c r="AK7" s="6"/>
      <c r="AL7" s="6"/>
    </row>
    <row r="8" spans="1:38" x14ac:dyDescent="0.5">
      <c r="A8" s="8"/>
      <c r="B8" s="10" t="s">
        <v>393</v>
      </c>
      <c r="C8" s="329" t="s">
        <v>456</v>
      </c>
      <c r="D8" s="10"/>
      <c r="E8" s="10" t="s">
        <v>448</v>
      </c>
      <c r="F8" s="10" t="s">
        <v>399</v>
      </c>
      <c r="G8" s="273" t="s">
        <v>392</v>
      </c>
      <c r="H8" s="136" t="s">
        <v>445</v>
      </c>
      <c r="I8" s="10" t="s">
        <v>398</v>
      </c>
      <c r="J8" s="10" t="s">
        <v>399</v>
      </c>
      <c r="K8" s="10" t="s">
        <v>448</v>
      </c>
      <c r="L8" s="10" t="s">
        <v>399</v>
      </c>
      <c r="M8" s="255" t="s">
        <v>30</v>
      </c>
      <c r="N8" s="10" t="s">
        <v>0</v>
      </c>
      <c r="O8" s="10"/>
      <c r="P8" s="10" t="s">
        <v>440</v>
      </c>
      <c r="Q8" s="136" t="s">
        <v>445</v>
      </c>
      <c r="R8" s="10" t="s">
        <v>474</v>
      </c>
      <c r="S8" s="10" t="s">
        <v>402</v>
      </c>
      <c r="T8" s="10" t="s">
        <v>448</v>
      </c>
      <c r="U8" s="10" t="s">
        <v>466</v>
      </c>
      <c r="V8" s="273" t="s">
        <v>396</v>
      </c>
      <c r="W8" s="91"/>
      <c r="AE8" s="6"/>
      <c r="AF8" s="6"/>
      <c r="AG8" s="6"/>
      <c r="AH8" s="6"/>
      <c r="AI8" s="6"/>
      <c r="AJ8" s="6"/>
      <c r="AK8" s="6"/>
      <c r="AL8" s="6"/>
    </row>
    <row r="9" spans="1:38" x14ac:dyDescent="0.5">
      <c r="A9" s="9">
        <v>2012</v>
      </c>
      <c r="B9" s="307">
        <f>+'Ark1'!R2</f>
        <v>963</v>
      </c>
      <c r="C9" s="330"/>
      <c r="D9" s="154"/>
      <c r="E9" s="270"/>
      <c r="F9" s="310">
        <f>+'Ark1'!S2</f>
        <v>963</v>
      </c>
      <c r="G9" s="266">
        <f>+IF(B9=0,"",'Ark1'!W2)</f>
        <v>76.261474558670884</v>
      </c>
      <c r="H9" s="264"/>
      <c r="I9" s="266">
        <f>+'Ark1'!X2</f>
        <v>11.715681670092001</v>
      </c>
      <c r="J9" s="269">
        <f>+'Ark1'!U2</f>
        <v>60.088265835929391</v>
      </c>
      <c r="K9" s="223"/>
      <c r="L9" s="269">
        <f>+IF(B9=0,"",'Ark1'!Y2)</f>
        <v>2.8843217479932313</v>
      </c>
      <c r="M9" s="270">
        <f>+IF(B9=0,"",'Ark1'!Z2)</f>
        <v>-47.070742919010065</v>
      </c>
      <c r="N9" s="269">
        <f>+IF(B9=0,"",'Ark1'!T2)</f>
        <v>15.710280373831781</v>
      </c>
      <c r="O9" s="10"/>
      <c r="P9" s="270" t="str">
        <f>+IF(C9=0,"",'Ark1'!Q2)</f>
        <v/>
      </c>
      <c r="Q9" s="90"/>
      <c r="R9" s="89"/>
      <c r="S9" s="90"/>
      <c r="T9" s="270"/>
      <c r="U9" s="306"/>
      <c r="V9" s="274">
        <f>+'Ark1'!V2</f>
        <v>82.623482728787508</v>
      </c>
      <c r="W9" s="8"/>
      <c r="AD9" s="311">
        <f>+B19</f>
        <v>28805</v>
      </c>
      <c r="AE9" s="26"/>
      <c r="AF9" s="26"/>
      <c r="AG9" s="26"/>
      <c r="AH9" s="26"/>
      <c r="AI9" s="26"/>
      <c r="AJ9" s="27"/>
      <c r="AK9" s="28"/>
      <c r="AL9" s="28"/>
    </row>
    <row r="10" spans="1:38" x14ac:dyDescent="0.5">
      <c r="A10" s="9">
        <v>2013</v>
      </c>
      <c r="B10" s="307">
        <f>+'Ark1'!R3</f>
        <v>5378</v>
      </c>
      <c r="C10" s="330">
        <f t="shared" ref="C10:C15" si="0">+B10-B9</f>
        <v>4415</v>
      </c>
      <c r="D10" s="154"/>
      <c r="E10" s="270">
        <f>IF(B9=0,"",100*B10/B9)</f>
        <v>558.46313603322949</v>
      </c>
      <c r="F10" s="310">
        <f>+'Ark1'!S3</f>
        <v>5378</v>
      </c>
      <c r="G10" s="284">
        <f>+IF(B10=0,"",'Ark1'!W3)</f>
        <v>74.498940126440857</v>
      </c>
      <c r="H10" s="264">
        <f>+IF(B9=0,"",G10-G9)</f>
        <v>-1.7625344322300265</v>
      </c>
      <c r="I10" s="266">
        <f>+'Ark1'!X3</f>
        <v>10.715138444520989</v>
      </c>
      <c r="J10" s="269">
        <f>+'Ark1'!U3</f>
        <v>60.870026031982157</v>
      </c>
      <c r="K10" s="223">
        <f t="shared" ref="K10:K11" si="1">+J10-J9</f>
        <v>0.78176019605276537</v>
      </c>
      <c r="L10" s="269">
        <f>+IF(B10=0,"",'Ark1'!Y3)</f>
        <v>2.9618922229573941</v>
      </c>
      <c r="M10" s="270">
        <f>+IF(B10=0,"",'Ark1'!Z3)</f>
        <v>-36.460976952072194</v>
      </c>
      <c r="N10" s="269">
        <f>+IF(B10=0,"",'Ark1'!T3)</f>
        <v>16.016548902937895</v>
      </c>
      <c r="O10" s="10"/>
      <c r="P10" s="270">
        <f>+IF(C10=0,"",'Ark1'!Q3)</f>
        <v>80</v>
      </c>
      <c r="Q10" s="90"/>
      <c r="R10" s="89">
        <f t="shared" ref="R10:R15" si="2">+B10/P10</f>
        <v>67.224999999999994</v>
      </c>
      <c r="S10" s="90">
        <f t="shared" ref="S10:S15" si="3">+B10*G10/1000</f>
        <v>400.65529999999893</v>
      </c>
      <c r="T10" s="270"/>
      <c r="U10" s="306">
        <f t="shared" ref="U10:U16" si="4">+B10/$M$3</f>
        <v>103.42307692307692</v>
      </c>
      <c r="V10" s="274">
        <f>+'Ark1'!V3</f>
        <v>80.713911296252348</v>
      </c>
      <c r="W10" s="8"/>
      <c r="AD10" s="311">
        <f>+AD9</f>
        <v>28805</v>
      </c>
      <c r="AE10" s="26"/>
      <c r="AF10" s="26"/>
      <c r="AG10" s="26"/>
      <c r="AH10" s="26"/>
      <c r="AI10" s="26"/>
      <c r="AJ10" s="27"/>
      <c r="AK10" s="28"/>
      <c r="AL10" s="28"/>
    </row>
    <row r="11" spans="1:38" x14ac:dyDescent="0.5">
      <c r="A11" s="9">
        <v>2014</v>
      </c>
      <c r="B11" s="307">
        <f>+'Ark1'!R4</f>
        <v>10629</v>
      </c>
      <c r="C11" s="330">
        <f t="shared" si="0"/>
        <v>5251</v>
      </c>
      <c r="D11" s="154"/>
      <c r="E11" s="270">
        <f t="shared" ref="E11:E15" si="5">100*B11/B10</f>
        <v>197.63852733358127</v>
      </c>
      <c r="F11" s="310">
        <f>+'Ark1'!S4</f>
        <v>10629</v>
      </c>
      <c r="G11" s="284">
        <f>+IF(B11=0,"",'Ark1'!W4)</f>
        <v>77.23440587073118</v>
      </c>
      <c r="H11" s="264">
        <f t="shared" ref="H11:H15" si="6">+G11-G10</f>
        <v>2.7354657442903232</v>
      </c>
      <c r="I11" s="266">
        <f>+'Ark1'!X4</f>
        <v>10.455481509258821</v>
      </c>
      <c r="J11" s="269">
        <f>+'Ark1'!U4</f>
        <v>60.545018346034446</v>
      </c>
      <c r="K11" s="223">
        <f t="shared" si="1"/>
        <v>-0.32500768594771046</v>
      </c>
      <c r="L11" s="269">
        <f>+IF(B11=0,"",'Ark1'!Y4)</f>
        <v>2.7743856953543089</v>
      </c>
      <c r="M11" s="270">
        <f>+IF(B11=0,"",'Ark1'!Z4)</f>
        <v>-36.806856232659442</v>
      </c>
      <c r="N11" s="269">
        <f>+IF(B11=0,"",'Ark1'!T4)</f>
        <v>15.869602032176122</v>
      </c>
      <c r="O11" s="10"/>
      <c r="P11" s="270">
        <f>+IF(C11=0,"",'Ark1'!Q4)</f>
        <v>112</v>
      </c>
      <c r="Q11" s="90">
        <f t="shared" ref="Q11:Q12" si="7">+P11-P10</f>
        <v>32</v>
      </c>
      <c r="R11" s="89">
        <f t="shared" si="2"/>
        <v>94.901785714285708</v>
      </c>
      <c r="S11" s="90">
        <f t="shared" si="3"/>
        <v>820.92450000000179</v>
      </c>
      <c r="T11" s="270">
        <f t="shared" ref="T11:T16" si="8">100*S11/S10</f>
        <v>204.89545502081313</v>
      </c>
      <c r="U11" s="306">
        <f t="shared" si="4"/>
        <v>204.40384615384616</v>
      </c>
      <c r="V11" s="274">
        <f>+'Ark1'!V4</f>
        <v>83.677579491582406</v>
      </c>
      <c r="W11" s="8"/>
      <c r="AD11" s="311">
        <f t="shared" ref="AD11:AD18" si="9">+AD10</f>
        <v>28805</v>
      </c>
      <c r="AE11" s="26"/>
      <c r="AF11" s="26"/>
      <c r="AG11" s="26"/>
      <c r="AH11" s="26"/>
      <c r="AI11" s="26"/>
      <c r="AJ11" s="27"/>
      <c r="AK11" s="28"/>
      <c r="AL11" s="28"/>
    </row>
    <row r="12" spans="1:38" x14ac:dyDescent="0.5">
      <c r="A12" s="9">
        <v>2015</v>
      </c>
      <c r="B12" s="307">
        <f>+'Ark1'!R5</f>
        <v>37951</v>
      </c>
      <c r="C12" s="330">
        <f t="shared" si="0"/>
        <v>27322</v>
      </c>
      <c r="D12" s="154"/>
      <c r="E12" s="270">
        <f t="shared" si="5"/>
        <v>357.05146297864331</v>
      </c>
      <c r="F12" s="310">
        <f>+'Ark1'!S5</f>
        <v>37910</v>
      </c>
      <c r="G12" s="284">
        <f>+IF(B12=0,"",'Ark1'!W5)</f>
        <v>80.788567660248574</v>
      </c>
      <c r="H12" s="264">
        <f t="shared" si="6"/>
        <v>3.5541617895173943</v>
      </c>
      <c r="I12" s="266">
        <f>+'Ark1'!X5</f>
        <v>10.094603949143677</v>
      </c>
      <c r="J12" s="269">
        <f>+'Ark1'!U5</f>
        <v>60.576892640464237</v>
      </c>
      <c r="K12" s="223">
        <f>+J12-J11</f>
        <v>3.187429442979095E-2</v>
      </c>
      <c r="L12" s="269">
        <f>+IF(B12=0,"",'Ark1'!Y5)</f>
        <v>2.7765046465016794</v>
      </c>
      <c r="M12" s="270">
        <f>+IF(B12=0,"",'Ark1'!Z5)</f>
        <v>-35.93534630321431</v>
      </c>
      <c r="N12" s="269">
        <f>+IF(B12=0,"",'Ark1'!T5)</f>
        <v>15.866880978103348</v>
      </c>
      <c r="O12" s="10"/>
      <c r="P12" s="270">
        <f>+IF(C12=0,"",'Ark1'!Q5)</f>
        <v>181</v>
      </c>
      <c r="Q12" s="90">
        <f t="shared" si="7"/>
        <v>69</v>
      </c>
      <c r="R12" s="89">
        <f t="shared" si="2"/>
        <v>209.67403314917127</v>
      </c>
      <c r="S12" s="90">
        <f t="shared" si="3"/>
        <v>3066.0069312740939</v>
      </c>
      <c r="T12" s="270">
        <f t="shared" si="8"/>
        <v>373.48220588788462</v>
      </c>
      <c r="U12" s="306">
        <f t="shared" si="4"/>
        <v>729.82692307692309</v>
      </c>
      <c r="V12" s="274">
        <f>+'Ark1'!V5</f>
        <v>87.567892593879691</v>
      </c>
      <c r="W12" s="8"/>
      <c r="AD12" s="311">
        <f t="shared" si="9"/>
        <v>28805</v>
      </c>
      <c r="AE12" s="26"/>
      <c r="AF12" s="26"/>
      <c r="AG12" s="26"/>
      <c r="AH12" s="26"/>
      <c r="AI12" s="26"/>
      <c r="AJ12" s="27"/>
      <c r="AK12" s="28"/>
      <c r="AL12" s="28"/>
    </row>
    <row r="13" spans="1:38" x14ac:dyDescent="0.5">
      <c r="A13" s="9">
        <v>2016</v>
      </c>
      <c r="B13" s="307">
        <f>+'Ark1'!R6</f>
        <v>46896</v>
      </c>
      <c r="C13" s="330">
        <f t="shared" si="0"/>
        <v>8945</v>
      </c>
      <c r="D13" s="154"/>
      <c r="E13" s="270">
        <f t="shared" si="5"/>
        <v>123.56986640668229</v>
      </c>
      <c r="F13" s="310">
        <f>+'Ark1'!S6</f>
        <v>46857</v>
      </c>
      <c r="G13" s="284">
        <f>+IF(B13=0,"",'Ark1'!W6)</f>
        <v>81.532264122756132</v>
      </c>
      <c r="H13" s="264">
        <f t="shared" si="6"/>
        <v>0.7436964625075575</v>
      </c>
      <c r="I13" s="266">
        <f>+'Ark1'!X6</f>
        <v>10.966706462807233</v>
      </c>
      <c r="J13" s="269">
        <f>+'Ark1'!U6</f>
        <v>60.557782188360321</v>
      </c>
      <c r="K13" s="223">
        <f>+J13-J12</f>
        <v>-1.9110452103916487E-2</v>
      </c>
      <c r="L13" s="269">
        <f>+IF(B13=0,"",'Ark1'!Y6)</f>
        <v>2.8188426199963961</v>
      </c>
      <c r="M13" s="270">
        <f>+IF(B13=0,"",'Ark1'!Z6)</f>
        <v>-30.079752619984951</v>
      </c>
      <c r="N13" s="269">
        <f>+IF(B13=0,"",'Ark1'!T6)</f>
        <v>15.855872569089049</v>
      </c>
      <c r="O13" s="10"/>
      <c r="P13" s="270">
        <f>+IF(C13=0,"",'Ark1'!Q6)</f>
        <v>201</v>
      </c>
      <c r="Q13" s="90">
        <f>+P13-P12</f>
        <v>20</v>
      </c>
      <c r="R13" s="89">
        <f t="shared" si="2"/>
        <v>233.31343283582089</v>
      </c>
      <c r="S13" s="90">
        <f t="shared" si="3"/>
        <v>3823.5370583007716</v>
      </c>
      <c r="T13" s="270">
        <f t="shared" si="8"/>
        <v>124.70738468656633</v>
      </c>
      <c r="U13" s="306">
        <f t="shared" si="4"/>
        <v>901.84615384615381</v>
      </c>
      <c r="V13" s="274">
        <f>+'Ark1'!V6</f>
        <v>88.365703900141696</v>
      </c>
      <c r="W13" s="8"/>
      <c r="AD13" s="311">
        <f t="shared" si="9"/>
        <v>28805</v>
      </c>
      <c r="AE13" s="26"/>
      <c r="AF13" s="26"/>
      <c r="AG13" s="26"/>
      <c r="AH13" s="26"/>
      <c r="AI13" s="26"/>
      <c r="AJ13" s="27"/>
      <c r="AK13" s="28"/>
      <c r="AL13" s="28"/>
    </row>
    <row r="14" spans="1:38" x14ac:dyDescent="0.5">
      <c r="A14" s="9">
        <v>2017</v>
      </c>
      <c r="B14" s="307">
        <f>+'Ark1'!R7</f>
        <v>34657</v>
      </c>
      <c r="C14" s="330">
        <f t="shared" si="0"/>
        <v>-12239</v>
      </c>
      <c r="D14" s="154"/>
      <c r="E14" s="270">
        <f t="shared" si="5"/>
        <v>73.90182531559195</v>
      </c>
      <c r="F14" s="310">
        <f>+'Ark1'!S7</f>
        <v>34628</v>
      </c>
      <c r="G14" s="284">
        <f>+IF(B14=0,"",'Ark1'!W7)</f>
        <v>81.690374841169458</v>
      </c>
      <c r="H14" s="264">
        <f t="shared" si="6"/>
        <v>0.15811071841332591</v>
      </c>
      <c r="I14" s="266">
        <f>+'Ark1'!X7</f>
        <v>11.238257488734618</v>
      </c>
      <c r="J14" s="269">
        <f>+'Ark1'!U7</f>
        <v>60.529571445073358</v>
      </c>
      <c r="K14" s="223">
        <f>+J14-J13</f>
        <v>-2.821074328696227E-2</v>
      </c>
      <c r="L14" s="269">
        <f>+IF(B14=0,"",'Ark1'!Y7)</f>
        <v>2.8578865044016646</v>
      </c>
      <c r="M14" s="270">
        <f>+IF(B14=0,"",'Ark1'!Z7)</f>
        <v>-33.850717990377611</v>
      </c>
      <c r="N14" s="269">
        <f>+IF(B14=0,"",'Ark1'!T7)</f>
        <v>15.833366996566347</v>
      </c>
      <c r="O14" s="10"/>
      <c r="P14" s="270">
        <f>+IF(C14=0,"",'Ark1'!Q7)</f>
        <v>183</v>
      </c>
      <c r="Q14" s="90">
        <f>+P14-P13</f>
        <v>-18</v>
      </c>
      <c r="R14" s="89">
        <f t="shared" si="2"/>
        <v>189.38251366120218</v>
      </c>
      <c r="S14" s="90">
        <f t="shared" si="3"/>
        <v>2831.1433208704098</v>
      </c>
      <c r="T14" s="270">
        <f t="shared" si="8"/>
        <v>74.045138773379804</v>
      </c>
      <c r="U14" s="306">
        <f t="shared" si="4"/>
        <v>666.48076923076928</v>
      </c>
      <c r="V14" s="274">
        <f>+'Ark1'!V7</f>
        <v>88.537945670125652</v>
      </c>
      <c r="W14" s="8"/>
      <c r="AD14" s="311">
        <f t="shared" si="9"/>
        <v>28805</v>
      </c>
      <c r="AE14" s="26"/>
      <c r="AF14" s="26"/>
      <c r="AG14" s="26"/>
      <c r="AH14" s="26"/>
      <c r="AI14" s="26"/>
      <c r="AJ14" s="27"/>
      <c r="AK14" s="28"/>
      <c r="AL14" s="28"/>
    </row>
    <row r="15" spans="1:38" x14ac:dyDescent="0.5">
      <c r="A15" s="9">
        <v>2018</v>
      </c>
      <c r="B15" s="307">
        <f>+'Ark1'!R8</f>
        <v>25037</v>
      </c>
      <c r="C15" s="330">
        <f t="shared" si="0"/>
        <v>-9620</v>
      </c>
      <c r="D15" s="154"/>
      <c r="E15" s="270">
        <f t="shared" si="5"/>
        <v>72.242259860922758</v>
      </c>
      <c r="F15" s="310">
        <f>+'Ark1'!S8</f>
        <v>25007</v>
      </c>
      <c r="G15" s="284">
        <f>+IF(B15=0,"",'Ark1'!W8)</f>
        <v>80.42007437917411</v>
      </c>
      <c r="H15" s="264">
        <f t="shared" si="6"/>
        <v>-1.2703004619953475</v>
      </c>
      <c r="I15" s="266">
        <f>+'Ark1'!X8</f>
        <v>11.089455803508498</v>
      </c>
      <c r="J15" s="269">
        <f>+'Ark1'!U8</f>
        <v>60.914184028472015</v>
      </c>
      <c r="K15" s="223">
        <f>+J15-J14</f>
        <v>0.38461258339865623</v>
      </c>
      <c r="L15" s="269">
        <f>+IF(B15=0,"",'Ark1'!Y8)</f>
        <v>2.7783434242714575</v>
      </c>
      <c r="M15" s="270">
        <f>+IF(B15=0,"",'Ark1'!Z8)</f>
        <v>-33.780148289665036</v>
      </c>
      <c r="N15" s="269">
        <f>+IF(B15=0,"",'Ark1'!T8)</f>
        <v>16.01385948795782</v>
      </c>
      <c r="O15" s="10"/>
      <c r="P15" s="270">
        <f>+IF(C15=0,"",'Ark1'!Q8)</f>
        <v>172</v>
      </c>
      <c r="Q15" s="90">
        <f>+P15-P14</f>
        <v>-11</v>
      </c>
      <c r="R15" s="89">
        <f t="shared" si="2"/>
        <v>145.56395348837211</v>
      </c>
      <c r="S15" s="90">
        <f t="shared" si="3"/>
        <v>2013.4774022313823</v>
      </c>
      <c r="T15" s="270">
        <f t="shared" si="8"/>
        <v>71.118879337142019</v>
      </c>
      <c r="U15" s="306">
        <f t="shared" si="4"/>
        <v>481.48076923076923</v>
      </c>
      <c r="V15" s="274">
        <f>+'Ark1'!V8</f>
        <v>87.173498246057989</v>
      </c>
      <c r="W15" s="8"/>
      <c r="AD15" s="311">
        <f t="shared" si="9"/>
        <v>28805</v>
      </c>
      <c r="AE15" s="26"/>
      <c r="AF15" s="26"/>
      <c r="AG15" s="26"/>
      <c r="AH15" s="26"/>
      <c r="AI15" s="26"/>
      <c r="AJ15" s="27"/>
      <c r="AK15" s="28"/>
      <c r="AL15" s="28"/>
    </row>
    <row r="16" spans="1:38" x14ac:dyDescent="0.5">
      <c r="A16" s="9">
        <v>2019</v>
      </c>
      <c r="B16" s="307">
        <f>+'Ark1'!R9</f>
        <v>20140</v>
      </c>
      <c r="C16" s="330">
        <f t="shared" ref="C16" si="10">+B16-B15</f>
        <v>-4897</v>
      </c>
      <c r="D16" s="154"/>
      <c r="E16" s="270">
        <f t="shared" ref="E16" si="11">100*B16/B15</f>
        <v>80.440947397851176</v>
      </c>
      <c r="F16" s="310">
        <f>+'Ark1'!S9</f>
        <v>20128</v>
      </c>
      <c r="G16" s="284">
        <f>+IF(B16=0,"",'Ark1'!W9)</f>
        <v>80.383710254371692</v>
      </c>
      <c r="H16" s="264">
        <f t="shared" ref="H16" si="12">+G16-G15</f>
        <v>-3.6364124802418019E-2</v>
      </c>
      <c r="I16" s="266">
        <f>+'Ark1'!X9</f>
        <v>10.442202481416288</v>
      </c>
      <c r="J16" s="269">
        <f>+'Ark1'!U9</f>
        <v>61.529511128775823</v>
      </c>
      <c r="K16" s="223">
        <f t="shared" ref="K16" si="13">+J16-J15</f>
        <v>0.61532710030380855</v>
      </c>
      <c r="L16" s="269">
        <f>+IF(B16=0,"",'Ark1'!Y9)</f>
        <v>2.5758608543500157</v>
      </c>
      <c r="M16" s="270">
        <f>+IF(B16=0,"",'Ark1'!Z9)</f>
        <v>-30.493036435047497</v>
      </c>
      <c r="N16" s="269">
        <f>+IF(B16=0,"",'Ark1'!T9)</f>
        <v>16.343396226415098</v>
      </c>
      <c r="O16" s="10"/>
      <c r="P16" s="270">
        <f>+IF(C16=0,"",'Ark1'!Q9)</f>
        <v>166</v>
      </c>
      <c r="Q16" s="90">
        <f t="shared" ref="Q16" si="14">+P16-P15</f>
        <v>-6</v>
      </c>
      <c r="R16" s="89">
        <f t="shared" ref="R16" si="15">+B16/P16</f>
        <v>121.32530120481928</v>
      </c>
      <c r="S16" s="90">
        <f t="shared" ref="S16" si="16">+B16*G16/1000</f>
        <v>1618.9279245230457</v>
      </c>
      <c r="T16" s="270">
        <f t="shared" si="8"/>
        <v>80.40457383474542</v>
      </c>
      <c r="U16" s="306">
        <f t="shared" si="4"/>
        <v>387.30769230769232</v>
      </c>
      <c r="V16" s="274">
        <f>+'Ark1'!V9</f>
        <v>87.112352019662623</v>
      </c>
      <c r="W16" s="8"/>
      <c r="AD16" s="311">
        <f t="shared" si="9"/>
        <v>28805</v>
      </c>
      <c r="AE16" s="26"/>
      <c r="AF16" s="26"/>
      <c r="AG16" s="26"/>
      <c r="AH16" s="26"/>
      <c r="AI16" s="26"/>
      <c r="AJ16" s="27"/>
      <c r="AK16" s="28"/>
      <c r="AL16" s="28"/>
    </row>
    <row r="17" spans="1:38" x14ac:dyDescent="0.5">
      <c r="A17" s="9">
        <v>2020</v>
      </c>
      <c r="B17" s="307">
        <f>+'Ark1'!R10</f>
        <v>20878</v>
      </c>
      <c r="C17" s="330">
        <f t="shared" ref="C17" si="17">+B17-B16</f>
        <v>738</v>
      </c>
      <c r="D17" s="154"/>
      <c r="E17" s="270">
        <f t="shared" ref="E17" si="18">100*B17/B16</f>
        <v>103.6643495531281</v>
      </c>
      <c r="F17" s="310">
        <f>+'Ark1'!S10</f>
        <v>20878</v>
      </c>
      <c r="G17" s="284">
        <f>+IF(B17=0,"",'Ark1'!W10)</f>
        <v>82.610159019063701</v>
      </c>
      <c r="H17" s="264">
        <f t="shared" ref="H17" si="19">+G17-G16</f>
        <v>2.2264487646920088</v>
      </c>
      <c r="I17" s="266">
        <f>+'Ark1'!X10</f>
        <v>10.562242784768772</v>
      </c>
      <c r="J17" s="269">
        <f>+'Ark1'!U10</f>
        <v>61.43409330395631</v>
      </c>
      <c r="K17" s="223">
        <f t="shared" ref="K17" si="20">+J17-J16</f>
        <v>-9.5417824819513442E-2</v>
      </c>
      <c r="L17" s="269">
        <f>+IF(B17=0,"",'Ark1'!Y10)</f>
        <v>2.8621522544491698</v>
      </c>
      <c r="M17" s="270">
        <f>+IF(B17=0,"",'Ark1'!Z10)</f>
        <v>-25.541241613791392</v>
      </c>
      <c r="N17" s="269">
        <f>+IF(B17=0,"",'Ark1'!T10)</f>
        <v>16.382124724590479</v>
      </c>
      <c r="O17" s="10"/>
      <c r="P17" s="270">
        <f>+IF(C17=0,"",'Ark1'!Q10)</f>
        <v>182</v>
      </c>
      <c r="Q17" s="90">
        <f t="shared" ref="Q17" si="21">+P17-P16</f>
        <v>16</v>
      </c>
      <c r="R17" s="89">
        <f t="shared" ref="R17" si="22">+B17/P17</f>
        <v>114.71428571428571</v>
      </c>
      <c r="S17" s="90">
        <f t="shared" ref="S17" si="23">+B17*G17/1000</f>
        <v>1724.734900000012</v>
      </c>
      <c r="T17" s="270">
        <f t="shared" ref="T17" si="24">100*S17/S16</f>
        <v>106.53561989229001</v>
      </c>
      <c r="U17" s="306">
        <f t="shared" ref="U17" si="25">+B17/$M$3</f>
        <v>401.5</v>
      </c>
      <c r="V17" s="274">
        <f>+'Ark1'!V10</f>
        <v>89.501797420436517</v>
      </c>
      <c r="W17" s="8"/>
      <c r="AD17" s="311">
        <f t="shared" si="9"/>
        <v>28805</v>
      </c>
      <c r="AE17" s="26"/>
      <c r="AF17" s="26"/>
      <c r="AG17" s="26"/>
      <c r="AH17" s="26"/>
      <c r="AI17" s="26"/>
      <c r="AJ17" s="27"/>
      <c r="AK17" s="28"/>
      <c r="AL17" s="28"/>
    </row>
    <row r="18" spans="1:38" x14ac:dyDescent="0.5">
      <c r="A18" s="9">
        <v>2021</v>
      </c>
      <c r="B18" s="307">
        <f>+'Ark1'!R11</f>
        <v>26292</v>
      </c>
      <c r="C18" s="330">
        <f t="shared" ref="C18:C19" si="26">+B18-B17</f>
        <v>5414</v>
      </c>
      <c r="D18" s="154"/>
      <c r="E18" s="270">
        <f t="shared" ref="E18:E19" si="27">100*B18/B17</f>
        <v>125.93160264393141</v>
      </c>
      <c r="F18" s="310">
        <f>+'Ark1'!S11</f>
        <v>26281</v>
      </c>
      <c r="G18" s="284">
        <f>+IF(B18=0,"",'Ark1'!W11)</f>
        <v>84.888157984855908</v>
      </c>
      <c r="H18" s="264">
        <f t="shared" ref="H18:H19" si="28">+G18-G17</f>
        <v>2.2779989657922073</v>
      </c>
      <c r="I18" s="266">
        <f>+'Ark1'!X11</f>
        <v>10.455037862992548</v>
      </c>
      <c r="J18" s="269">
        <f>+'Ark1'!U11</f>
        <v>61.099729842852248</v>
      </c>
      <c r="K18" s="223">
        <f t="shared" ref="K18:K19" si="29">+J18-J17</f>
        <v>-0.33436346110406134</v>
      </c>
      <c r="L18" s="269">
        <f>+IF(B18=0,"",'Ark1'!Y11)</f>
        <v>2.3670429084637301</v>
      </c>
      <c r="M18" s="270">
        <f>+IF(B18=0,"",'Ark1'!Z11)</f>
        <v>-28.413683980503244</v>
      </c>
      <c r="N18" s="269">
        <f>+IF(B18=0,"",'Ark1'!T11)</f>
        <v>16.299368629240838</v>
      </c>
      <c r="O18" s="10"/>
      <c r="P18" s="270">
        <f>+IF(C18=0,"",'Ark1'!Q11)</f>
        <v>194</v>
      </c>
      <c r="Q18" s="90">
        <f t="shared" ref="Q18:Q19" si="30">+P18-P17</f>
        <v>12</v>
      </c>
      <c r="R18" s="89">
        <f t="shared" ref="R18:R19" si="31">+B18/P18</f>
        <v>135.5257731958763</v>
      </c>
      <c r="S18" s="90">
        <f t="shared" ref="S18:S19" si="32">+B18*G18/1000</f>
        <v>2231.8794497378317</v>
      </c>
      <c r="T18" s="270">
        <f t="shared" ref="T18:T19" si="33">100*S18/S17</f>
        <v>129.40420291476772</v>
      </c>
      <c r="U18" s="306">
        <f t="shared" ref="U18:U19" si="34">+B18/$M$3</f>
        <v>505.61538461538464</v>
      </c>
      <c r="V18" s="274">
        <f>+'Ark1'!V11</f>
        <v>91.998707361554821</v>
      </c>
      <c r="W18" s="8"/>
      <c r="AD18" s="311">
        <f t="shared" si="9"/>
        <v>28805</v>
      </c>
      <c r="AE18" s="26"/>
      <c r="AF18" s="26"/>
      <c r="AG18" s="26"/>
      <c r="AH18" s="26"/>
      <c r="AI18" s="26"/>
      <c r="AJ18" s="27"/>
      <c r="AK18" s="28"/>
      <c r="AL18" s="28"/>
    </row>
    <row r="19" spans="1:38" x14ac:dyDescent="0.5">
      <c r="A19" s="9">
        <v>2022</v>
      </c>
      <c r="B19" s="307">
        <f>+'Ark1'!R12</f>
        <v>28805</v>
      </c>
      <c r="C19" s="330">
        <f t="shared" si="26"/>
        <v>2513</v>
      </c>
      <c r="D19" s="154"/>
      <c r="E19" s="270">
        <f t="shared" si="27"/>
        <v>109.5580404685836</v>
      </c>
      <c r="F19" s="310">
        <f>+'Ark1'!S12</f>
        <v>28794</v>
      </c>
      <c r="G19" s="284">
        <f>+IF(B19=0,"",'Ark1'!W12)</f>
        <v>85.791056817392558</v>
      </c>
      <c r="H19" s="264">
        <f t="shared" si="28"/>
        <v>0.90289883253664982</v>
      </c>
      <c r="I19" s="266">
        <f>+'Ark1'!X12</f>
        <v>10.588291206836272</v>
      </c>
      <c r="J19" s="269">
        <f>+'Ark1'!U12</f>
        <v>60.865909564492611</v>
      </c>
      <c r="K19" s="223">
        <f t="shared" si="29"/>
        <v>-0.23382027835963726</v>
      </c>
      <c r="L19" s="269">
        <f>+IF(B19=0,"",'Ark1'!Y12)</f>
        <v>2.3981169016929744</v>
      </c>
      <c r="M19" s="270">
        <f>+IF(B19=0,"",'Ark1'!Z12)</f>
        <v>-33.325852723070845</v>
      </c>
      <c r="N19" s="269">
        <f>+IF(B19=0,"",'Ark1'!T12)</f>
        <v>16.213331018920325</v>
      </c>
      <c r="O19" s="10"/>
      <c r="P19" s="270">
        <f>+IF(C19=0,"",'Ark1'!Q12)</f>
        <v>211</v>
      </c>
      <c r="Q19" s="90">
        <f t="shared" si="30"/>
        <v>17</v>
      </c>
      <c r="R19" s="89">
        <f t="shared" si="31"/>
        <v>136.51658767772511</v>
      </c>
      <c r="S19" s="90">
        <f t="shared" si="32"/>
        <v>2471.2113916249928</v>
      </c>
      <c r="T19" s="270">
        <f t="shared" si="33"/>
        <v>110.72333642013122</v>
      </c>
      <c r="U19" s="306">
        <f t="shared" si="34"/>
        <v>553.94230769230774</v>
      </c>
      <c r="V19" s="274">
        <f>+'Ark1'!V12</f>
        <v>92.965433240387711</v>
      </c>
      <c r="W19" s="8"/>
      <c r="AD19" s="311">
        <f>+AD17</f>
        <v>28805</v>
      </c>
      <c r="AE19" s="26"/>
      <c r="AF19" s="26"/>
      <c r="AG19" s="26"/>
      <c r="AH19" s="26"/>
      <c r="AI19" s="26"/>
      <c r="AJ19" s="27"/>
      <c r="AK19" s="28"/>
      <c r="AL19" s="28"/>
    </row>
    <row r="20" spans="1:38" x14ac:dyDescent="0.5">
      <c r="A20" s="8"/>
      <c r="B20" s="8"/>
      <c r="C20" s="331"/>
      <c r="D20" s="8"/>
      <c r="E20" s="8"/>
      <c r="F20" s="8"/>
      <c r="G20" s="272"/>
      <c r="H20" s="8"/>
      <c r="I20" s="8"/>
      <c r="J20" s="8"/>
      <c r="K20" s="8"/>
      <c r="L20" s="8"/>
      <c r="M20" s="253"/>
      <c r="N20" s="8"/>
      <c r="O20" s="10"/>
      <c r="P20" s="8"/>
      <c r="Q20" s="8"/>
      <c r="R20" s="8"/>
      <c r="S20" s="8"/>
      <c r="T20" s="8"/>
      <c r="U20" s="8"/>
      <c r="V20" s="272"/>
      <c r="W20" s="8"/>
      <c r="AE20" s="3"/>
      <c r="AF20" s="3"/>
      <c r="AG20" s="3"/>
      <c r="AH20" s="3"/>
      <c r="AI20" s="3"/>
      <c r="AJ20" s="3"/>
      <c r="AK20" s="3"/>
      <c r="AL20" s="3"/>
    </row>
    <row r="21" spans="1:38" x14ac:dyDescent="0.5">
      <c r="A21" t="s">
        <v>2</v>
      </c>
    </row>
    <row r="110" spans="1:29" x14ac:dyDescent="0.5">
      <c r="A110" s="41"/>
      <c r="B110" s="41"/>
      <c r="C110" s="332"/>
      <c r="D110" s="41"/>
      <c r="E110" s="41"/>
      <c r="F110" s="41"/>
      <c r="G110" s="275"/>
      <c r="H110" s="41"/>
      <c r="I110" s="41"/>
      <c r="J110" s="41"/>
      <c r="K110" s="41"/>
      <c r="L110" s="41"/>
      <c r="M110" s="256"/>
      <c r="N110" s="41"/>
      <c r="O110" s="41"/>
      <c r="P110" s="41"/>
      <c r="Q110" s="41"/>
      <c r="R110" s="41"/>
      <c r="S110" s="41"/>
      <c r="T110" s="41"/>
      <c r="U110" s="41"/>
      <c r="V110" s="275"/>
      <c r="W110" s="41"/>
      <c r="X110" s="265"/>
      <c r="Y110" s="265"/>
      <c r="Z110" s="265"/>
      <c r="AA110" s="265"/>
      <c r="AB110" s="265"/>
      <c r="AC110" s="265"/>
    </row>
    <row r="111" spans="1:29" x14ac:dyDescent="0.5">
      <c r="A111" s="47"/>
      <c r="B111" s="47"/>
      <c r="C111" s="333"/>
      <c r="D111" s="47"/>
      <c r="E111" s="47"/>
      <c r="F111" s="47"/>
      <c r="G111" s="276"/>
      <c r="H111" s="47"/>
      <c r="I111" s="47"/>
      <c r="J111" s="47"/>
      <c r="K111" s="47"/>
      <c r="L111" s="47"/>
      <c r="M111" s="257"/>
      <c r="N111" s="47"/>
      <c r="O111" s="47"/>
      <c r="P111" s="47"/>
      <c r="Q111" s="47"/>
      <c r="R111" s="47"/>
      <c r="S111" s="47"/>
      <c r="T111" s="47"/>
      <c r="U111" s="47"/>
      <c r="V111" s="276"/>
      <c r="W111" s="47"/>
      <c r="X111" s="47"/>
      <c r="Y111" s="47"/>
      <c r="Z111" s="47"/>
      <c r="AA111" s="47"/>
      <c r="AB111" s="47"/>
      <c r="AC111" s="47"/>
    </row>
    <row r="112" spans="1:29" x14ac:dyDescent="0.5">
      <c r="A112" s="47"/>
      <c r="B112" s="47"/>
      <c r="C112" s="333"/>
      <c r="D112" s="47"/>
      <c r="E112" s="47"/>
      <c r="F112" s="47"/>
      <c r="G112" s="276"/>
      <c r="H112" s="47"/>
      <c r="I112" s="47"/>
      <c r="J112" s="47"/>
      <c r="K112" s="47"/>
      <c r="L112" s="47"/>
      <c r="M112" s="257"/>
      <c r="N112" s="47"/>
      <c r="O112" s="47"/>
      <c r="P112" s="47"/>
      <c r="Q112" s="47"/>
      <c r="R112" s="47"/>
      <c r="S112" s="47"/>
      <c r="T112" s="47"/>
      <c r="U112" s="47"/>
      <c r="V112" s="276"/>
      <c r="W112" s="47"/>
      <c r="X112" s="47"/>
      <c r="Y112" s="47"/>
      <c r="Z112" s="47"/>
      <c r="AA112" s="47"/>
      <c r="AB112" s="47"/>
      <c r="AC112" s="47"/>
    </row>
    <row r="113" spans="1:29" x14ac:dyDescent="0.5">
      <c r="A113" s="47"/>
      <c r="B113" s="47"/>
      <c r="C113" s="333"/>
      <c r="D113" s="47"/>
      <c r="E113" s="47"/>
      <c r="F113" s="47"/>
      <c r="G113" s="276"/>
      <c r="H113" s="47"/>
      <c r="I113" s="47"/>
      <c r="J113" s="47"/>
      <c r="K113" s="47"/>
      <c r="L113" s="47"/>
      <c r="M113" s="257"/>
      <c r="N113" s="47"/>
      <c r="O113" s="47"/>
      <c r="P113" s="47"/>
      <c r="Q113" s="47"/>
      <c r="R113" s="47"/>
      <c r="S113" s="47"/>
      <c r="T113" s="47"/>
      <c r="U113" s="47"/>
      <c r="V113" s="276"/>
      <c r="W113" s="47"/>
      <c r="X113" s="47"/>
      <c r="Y113" s="47"/>
      <c r="Z113" s="47"/>
      <c r="AA113" s="47"/>
      <c r="AB113" s="47"/>
      <c r="AC113" s="47"/>
    </row>
    <row r="114" spans="1:29" x14ac:dyDescent="0.5">
      <c r="A114" s="47"/>
      <c r="B114" s="47"/>
      <c r="C114" s="333"/>
      <c r="D114" s="47"/>
      <c r="E114" s="47"/>
      <c r="F114" s="47"/>
      <c r="G114" s="276"/>
      <c r="H114" s="47"/>
      <c r="I114" s="47"/>
      <c r="J114" s="47"/>
      <c r="K114" s="47"/>
      <c r="L114" s="47"/>
      <c r="M114" s="257"/>
      <c r="N114" s="47"/>
      <c r="O114" s="47"/>
      <c r="P114" s="47"/>
      <c r="Q114" s="47"/>
      <c r="R114" s="47"/>
      <c r="S114" s="47"/>
      <c r="T114" s="47"/>
      <c r="U114" s="47"/>
      <c r="V114" s="276"/>
      <c r="W114" s="47"/>
      <c r="X114" s="47"/>
      <c r="Y114" s="47"/>
      <c r="Z114" s="47"/>
      <c r="AA114" s="47"/>
      <c r="AB114" s="47"/>
      <c r="AC114" s="47"/>
    </row>
    <row r="115" spans="1:29" x14ac:dyDescent="0.5">
      <c r="A115" s="47"/>
      <c r="B115" s="47"/>
      <c r="C115" s="333"/>
      <c r="D115" s="47"/>
      <c r="E115" s="47"/>
      <c r="F115" s="47"/>
      <c r="G115" s="276"/>
      <c r="H115" s="47"/>
      <c r="I115" s="47"/>
      <c r="J115" s="47"/>
      <c r="K115" s="47"/>
      <c r="L115" s="47"/>
      <c r="M115" s="257"/>
      <c r="N115" s="47"/>
      <c r="O115" s="47"/>
      <c r="P115" s="47"/>
      <c r="Q115" s="47"/>
      <c r="R115" s="47"/>
      <c r="S115" s="47"/>
      <c r="T115" s="47"/>
      <c r="U115" s="47"/>
      <c r="V115" s="276"/>
      <c r="W115" s="47"/>
      <c r="X115" s="47"/>
      <c r="Y115" s="47"/>
      <c r="Z115" s="47"/>
      <c r="AA115" s="47"/>
      <c r="AB115" s="47"/>
      <c r="AC115" s="47"/>
    </row>
    <row r="116" spans="1:29" x14ac:dyDescent="0.5">
      <c r="A116" s="47"/>
      <c r="B116" s="47"/>
      <c r="C116" s="333"/>
      <c r="D116" s="47"/>
      <c r="E116" s="47"/>
      <c r="F116" s="47"/>
      <c r="G116" s="276"/>
      <c r="H116" s="47"/>
      <c r="I116" s="47"/>
      <c r="J116" s="47"/>
      <c r="K116" s="47"/>
      <c r="L116" s="47"/>
      <c r="M116" s="257"/>
      <c r="N116" s="47"/>
      <c r="O116" s="47"/>
      <c r="P116" s="47"/>
      <c r="Q116" s="47"/>
      <c r="R116" s="47"/>
      <c r="S116" s="47"/>
      <c r="T116" s="47"/>
      <c r="U116" s="47"/>
      <c r="V116" s="276"/>
      <c r="W116" s="47"/>
      <c r="X116" s="47"/>
      <c r="Y116" s="47"/>
      <c r="Z116" s="47"/>
      <c r="AA116" s="47"/>
      <c r="AB116" s="47"/>
      <c r="AC116" s="47"/>
    </row>
    <row r="117" spans="1:29" x14ac:dyDescent="0.5">
      <c r="A117" s="47"/>
      <c r="B117" s="47"/>
      <c r="C117" s="333"/>
      <c r="D117" s="47"/>
      <c r="E117" s="47"/>
      <c r="F117" s="47"/>
      <c r="G117" s="276"/>
      <c r="H117" s="47"/>
      <c r="I117" s="47"/>
      <c r="J117" s="47"/>
      <c r="K117" s="47"/>
      <c r="L117" s="47"/>
      <c r="M117" s="257"/>
      <c r="N117" s="47"/>
      <c r="O117" s="47"/>
      <c r="P117" s="47"/>
      <c r="Q117" s="47"/>
      <c r="R117" s="47"/>
      <c r="S117" s="47"/>
      <c r="T117" s="47"/>
      <c r="U117" s="47"/>
      <c r="V117" s="276"/>
      <c r="W117" s="47"/>
      <c r="X117" s="47"/>
      <c r="Y117" s="47"/>
      <c r="Z117" s="47"/>
      <c r="AA117" s="47"/>
      <c r="AB117" s="47"/>
      <c r="AC117" s="47"/>
    </row>
    <row r="118" spans="1:29" x14ac:dyDescent="0.5">
      <c r="A118" s="47"/>
      <c r="B118" s="47"/>
      <c r="C118" s="333"/>
      <c r="D118" s="47"/>
      <c r="E118" s="47"/>
      <c r="F118" s="47"/>
      <c r="G118" s="276"/>
      <c r="H118" s="47"/>
      <c r="I118" s="47"/>
      <c r="J118" s="47"/>
      <c r="K118" s="47"/>
      <c r="L118" s="47"/>
      <c r="M118" s="257"/>
      <c r="N118" s="47"/>
      <c r="O118" s="47"/>
      <c r="P118" s="47"/>
      <c r="Q118" s="47"/>
      <c r="R118" s="47"/>
      <c r="S118" s="47"/>
      <c r="T118" s="47"/>
      <c r="U118" s="47"/>
      <c r="V118" s="276"/>
      <c r="W118" s="47"/>
      <c r="X118" s="47"/>
      <c r="Y118" s="47"/>
      <c r="Z118" s="47"/>
      <c r="AA118" s="47"/>
      <c r="AB118" s="47"/>
      <c r="AC118" s="47"/>
    </row>
    <row r="119" spans="1:29" x14ac:dyDescent="0.5">
      <c r="A119" s="47"/>
      <c r="B119" s="47"/>
      <c r="C119" s="333"/>
      <c r="D119" s="47"/>
      <c r="E119" s="47"/>
      <c r="F119" s="47"/>
      <c r="G119" s="276"/>
      <c r="H119" s="47"/>
      <c r="I119" s="47"/>
      <c r="J119" s="47"/>
      <c r="K119" s="47"/>
      <c r="L119" s="47"/>
      <c r="M119" s="257"/>
      <c r="N119" s="47"/>
      <c r="O119" s="47"/>
      <c r="P119" s="47"/>
      <c r="Q119" s="47"/>
      <c r="R119" s="47"/>
      <c r="S119" s="47"/>
      <c r="T119" s="47"/>
      <c r="U119" s="47"/>
      <c r="V119" s="276"/>
      <c r="W119" s="47"/>
      <c r="X119" s="47"/>
      <c r="Y119" s="47"/>
      <c r="Z119" s="47"/>
      <c r="AA119" s="47"/>
      <c r="AB119" s="47"/>
      <c r="AC119" s="47"/>
    </row>
    <row r="120" spans="1:29" x14ac:dyDescent="0.5">
      <c r="A120" s="47"/>
      <c r="B120" s="47"/>
      <c r="C120" s="333"/>
      <c r="D120" s="47"/>
      <c r="E120" s="47"/>
      <c r="F120" s="47"/>
      <c r="G120" s="276"/>
      <c r="H120" s="47"/>
      <c r="I120" s="47"/>
      <c r="J120" s="47"/>
      <c r="K120" s="47"/>
      <c r="L120" s="47"/>
      <c r="M120" s="257"/>
      <c r="N120" s="47"/>
      <c r="O120" s="47"/>
      <c r="P120" s="47"/>
      <c r="Q120" s="47"/>
      <c r="R120" s="47"/>
      <c r="S120" s="47"/>
      <c r="T120" s="47"/>
      <c r="U120" s="47"/>
      <c r="V120" s="276"/>
      <c r="W120" s="47"/>
      <c r="X120" s="47"/>
      <c r="Y120" s="47"/>
      <c r="Z120" s="47"/>
      <c r="AA120" s="47"/>
      <c r="AB120" s="47"/>
      <c r="AC120" s="47"/>
    </row>
    <row r="121" spans="1:29" x14ac:dyDescent="0.5">
      <c r="A121" s="47"/>
      <c r="B121" s="47"/>
      <c r="C121" s="333"/>
      <c r="D121" s="47"/>
      <c r="E121" s="47"/>
      <c r="F121" s="47"/>
      <c r="G121" s="276"/>
      <c r="H121" s="47"/>
      <c r="I121" s="47"/>
      <c r="J121" s="47"/>
      <c r="K121" s="47"/>
      <c r="L121" s="47"/>
      <c r="M121" s="257"/>
      <c r="N121" s="47"/>
      <c r="O121" s="47"/>
      <c r="P121" s="47"/>
      <c r="Q121" s="47"/>
      <c r="R121" s="47"/>
      <c r="S121" s="47"/>
      <c r="T121" s="47"/>
      <c r="U121" s="47"/>
      <c r="V121" s="276"/>
      <c r="W121" s="47"/>
      <c r="X121" s="47"/>
      <c r="Y121" s="47"/>
      <c r="Z121" s="47"/>
      <c r="AA121" s="47"/>
      <c r="AB121" s="47"/>
      <c r="AC121" s="47"/>
    </row>
    <row r="122" spans="1:29" x14ac:dyDescent="0.5">
      <c r="A122" s="47"/>
      <c r="B122" s="47"/>
      <c r="C122" s="333"/>
      <c r="D122" s="47"/>
      <c r="E122" s="47"/>
      <c r="F122" s="47"/>
      <c r="G122" s="276"/>
      <c r="H122" s="47"/>
      <c r="I122" s="47"/>
      <c r="J122" s="47"/>
      <c r="K122" s="47"/>
      <c r="L122" s="47"/>
      <c r="M122" s="257"/>
      <c r="N122" s="47"/>
      <c r="O122" s="47"/>
      <c r="P122" s="47"/>
      <c r="Q122" s="47"/>
      <c r="R122" s="47"/>
      <c r="S122" s="47"/>
      <c r="T122" s="47"/>
      <c r="U122" s="47"/>
      <c r="V122" s="276"/>
      <c r="W122" s="47"/>
      <c r="X122" s="47"/>
      <c r="Y122" s="47"/>
      <c r="Z122" s="47"/>
      <c r="AA122" s="47"/>
      <c r="AB122" s="47"/>
      <c r="AC122" s="47"/>
    </row>
    <row r="123" spans="1:29" x14ac:dyDescent="0.5">
      <c r="A123" s="47"/>
      <c r="B123" s="47"/>
      <c r="C123" s="333"/>
      <c r="D123" s="47"/>
      <c r="E123" s="47"/>
      <c r="F123" s="47"/>
      <c r="G123" s="276"/>
      <c r="H123" s="47"/>
      <c r="I123" s="47"/>
      <c r="J123" s="47"/>
      <c r="K123" s="47"/>
      <c r="L123" s="47"/>
      <c r="M123" s="257"/>
      <c r="N123" s="47"/>
      <c r="O123" s="47"/>
      <c r="P123" s="47"/>
      <c r="Q123" s="47"/>
      <c r="R123" s="47"/>
      <c r="S123" s="47"/>
      <c r="T123" s="47"/>
      <c r="U123" s="47"/>
      <c r="V123" s="276"/>
      <c r="W123" s="47"/>
      <c r="X123" s="47"/>
      <c r="Y123" s="47"/>
      <c r="Z123" s="47"/>
      <c r="AA123" s="47"/>
      <c r="AB123" s="47"/>
      <c r="AC123" s="47"/>
    </row>
    <row r="124" spans="1:29" x14ac:dyDescent="0.5">
      <c r="A124" s="47"/>
      <c r="B124" s="47"/>
      <c r="C124" s="333"/>
      <c r="D124" s="47"/>
      <c r="E124" s="47"/>
      <c r="F124" s="47"/>
      <c r="G124" s="276"/>
      <c r="H124" s="47"/>
      <c r="I124" s="47"/>
      <c r="J124" s="47"/>
      <c r="K124" s="47"/>
      <c r="L124" s="47"/>
      <c r="M124" s="257"/>
      <c r="N124" s="47"/>
      <c r="O124" s="47"/>
      <c r="P124" s="47"/>
      <c r="Q124" s="47"/>
      <c r="R124" s="47"/>
      <c r="S124" s="47"/>
      <c r="T124" s="47"/>
      <c r="U124" s="47"/>
      <c r="V124" s="276"/>
      <c r="W124" s="47"/>
      <c r="X124" s="47"/>
      <c r="Y124" s="47"/>
      <c r="Z124" s="47"/>
      <c r="AA124" s="47"/>
      <c r="AB124" s="47"/>
      <c r="AC124" s="47"/>
    </row>
    <row r="125" spans="1:29" x14ac:dyDescent="0.5">
      <c r="A125" s="47"/>
      <c r="B125" s="47"/>
      <c r="C125" s="333"/>
      <c r="D125" s="47"/>
      <c r="E125" s="47"/>
      <c r="F125" s="47"/>
      <c r="G125" s="276"/>
      <c r="H125" s="47"/>
      <c r="I125" s="47"/>
      <c r="J125" s="47"/>
      <c r="K125" s="47"/>
      <c r="L125" s="47"/>
      <c r="M125" s="257"/>
      <c r="N125" s="47"/>
      <c r="O125" s="47"/>
      <c r="P125" s="47"/>
      <c r="Q125" s="47"/>
      <c r="R125" s="47"/>
      <c r="S125" s="47"/>
      <c r="T125" s="47"/>
      <c r="U125" s="47"/>
      <c r="V125" s="276"/>
      <c r="W125" s="47"/>
      <c r="X125" s="47"/>
      <c r="Y125" s="47"/>
      <c r="Z125" s="47"/>
      <c r="AA125" s="47"/>
      <c r="AB125" s="47"/>
      <c r="AC125" s="47"/>
    </row>
    <row r="126" spans="1:29" x14ac:dyDescent="0.5">
      <c r="A126" s="47"/>
      <c r="B126" s="47"/>
      <c r="C126" s="333"/>
      <c r="D126" s="47"/>
      <c r="E126" s="47"/>
      <c r="F126" s="47"/>
      <c r="G126" s="276"/>
      <c r="H126" s="47"/>
      <c r="I126" s="47"/>
      <c r="J126" s="47"/>
      <c r="K126" s="47"/>
      <c r="L126" s="47"/>
      <c r="M126" s="257"/>
      <c r="N126" s="47"/>
      <c r="O126" s="47"/>
      <c r="P126" s="47"/>
      <c r="Q126" s="47"/>
      <c r="R126" s="47"/>
      <c r="S126" s="47"/>
      <c r="T126" s="47"/>
      <c r="U126" s="47"/>
      <c r="V126" s="276"/>
      <c r="W126" s="47"/>
      <c r="X126" s="47"/>
      <c r="Y126" s="47"/>
      <c r="Z126" s="47"/>
      <c r="AA126" s="47"/>
      <c r="AB126" s="47"/>
      <c r="AC126" s="47"/>
    </row>
    <row r="127" spans="1:29" x14ac:dyDescent="0.5">
      <c r="A127" s="47"/>
      <c r="B127" s="47"/>
      <c r="C127" s="333"/>
      <c r="D127" s="47"/>
      <c r="E127" s="47"/>
      <c r="F127" s="47"/>
      <c r="G127" s="276"/>
      <c r="H127" s="47"/>
      <c r="I127" s="47"/>
      <c r="J127" s="47"/>
      <c r="K127" s="47"/>
      <c r="L127" s="47"/>
      <c r="M127" s="257"/>
      <c r="N127" s="47"/>
      <c r="O127" s="47"/>
      <c r="P127" s="47"/>
      <c r="Q127" s="47"/>
      <c r="R127" s="47"/>
      <c r="S127" s="47"/>
      <c r="T127" s="47"/>
      <c r="U127" s="47"/>
      <c r="V127" s="276"/>
      <c r="W127" s="47"/>
      <c r="X127" s="47"/>
      <c r="Y127" s="47"/>
      <c r="Z127" s="47"/>
      <c r="AA127" s="47"/>
      <c r="AB127" s="47"/>
      <c r="AC127" s="47"/>
    </row>
  </sheetData>
  <mergeCells count="1">
    <mergeCell ref="P3:S3"/>
  </mergeCells>
  <phoneticPr fontId="11" type="noConversion"/>
  <conditionalFormatting sqref="T11:T19 E10:E19">
    <cfRule type="cellIs" dxfId="196" priority="18" operator="lessThan">
      <formula>100</formula>
    </cfRule>
    <cfRule type="cellIs" dxfId="195" priority="19" operator="greaterThan">
      <formula>100</formula>
    </cfRule>
  </conditionalFormatting>
  <conditionalFormatting sqref="C9:D19">
    <cfRule type="cellIs" dxfId="194" priority="6" operator="lessThan">
      <formula>0</formula>
    </cfRule>
    <cfRule type="cellIs" dxfId="193" priority="7" operator="greaterThan">
      <formula>0</formula>
    </cfRule>
  </conditionalFormatting>
  <conditionalFormatting sqref="Q11:Q19">
    <cfRule type="cellIs" dxfId="192" priority="5" operator="greaterThan">
      <formula>0</formula>
    </cfRule>
  </conditionalFormatting>
  <conditionalFormatting sqref="K10:K19 H10:H19">
    <cfRule type="cellIs" dxfId="191" priority="12" operator="lessThan">
      <formula>0</formula>
    </cfRule>
    <cfRule type="cellIs" dxfId="190" priority="13" operator="greaterThan">
      <formula>0</formula>
    </cfRule>
    <cfRule type="cellIs" dxfId="189" priority="14" operator="lessThan">
      <formula>100</formula>
    </cfRule>
    <cfRule type="cellIs" dxfId="188" priority="15" operator="greaterThan">
      <formula>100</formula>
    </cfRule>
  </conditionalFormatting>
  <conditionalFormatting sqref="Q9:Q19">
    <cfRule type="cellIs" dxfId="187" priority="4" operator="lessThan">
      <formula>0</formula>
    </cfRule>
  </conditionalFormatting>
  <conditionalFormatting sqref="U10:U19">
    <cfRule type="top10" dxfId="186" priority="1" percent="1" rank="10"/>
  </conditionalFormatting>
  <pageMargins left="0.75" right="0.75" top="1" bottom="1" header="0.5" footer="0.5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C1C9B-A524-40B9-A166-5FCA9717285E}">
  <dimension ref="A1:AT229"/>
  <sheetViews>
    <sheetView zoomScale="96" zoomScaleNormal="96" workbookViewId="0">
      <pane xSplit="9" ySplit="10" topLeftCell="J192" activePane="bottomRight" state="frozen"/>
      <selection pane="topRight" activeCell="J1" sqref="J1"/>
      <selection pane="bottomLeft" activeCell="A11" sqref="A11"/>
      <selection pane="bottomRight" activeCell="A208" sqref="A208:XFD208"/>
    </sheetView>
  </sheetViews>
  <sheetFormatPr baseColWidth="10" defaultRowHeight="15" x14ac:dyDescent="0.5"/>
  <cols>
    <col min="1" max="1" width="1.6328125" customWidth="1"/>
    <col min="2" max="2" width="7" customWidth="1"/>
    <col min="3" max="3" width="7.1796875" bestFit="1" customWidth="1"/>
    <col min="4" max="4" width="12.54296875" customWidth="1"/>
    <col min="5" max="5" width="3" customWidth="1"/>
    <col min="6" max="6" width="5.08984375" customWidth="1"/>
    <col min="7" max="7" width="7.36328125" customWidth="1"/>
    <col min="8" max="8" width="6.81640625" customWidth="1"/>
    <col min="9" max="9" width="7.08984375" customWidth="1"/>
    <col min="10" max="10" width="2.1796875" customWidth="1"/>
    <col min="11" max="11" width="6.81640625" customWidth="1"/>
    <col min="12" max="12" width="3.08984375" customWidth="1"/>
    <col min="13" max="13" width="6.54296875" customWidth="1"/>
    <col min="14" max="14" width="5.81640625" customWidth="1"/>
    <col min="15" max="15" width="6.81640625" customWidth="1"/>
    <col min="16" max="16" width="8.453125" customWidth="1"/>
    <col min="17" max="17" width="1.54296875" style="125" customWidth="1"/>
    <col min="18" max="18" width="6.90625" style="125" customWidth="1"/>
    <col min="19" max="19" width="6.90625" customWidth="1"/>
    <col min="20" max="20" width="7.6328125" style="11" customWidth="1"/>
    <col min="21" max="21" width="1.26953125" style="11" customWidth="1"/>
    <col min="22" max="22" width="6.54296875" customWidth="1"/>
    <col min="23" max="23" width="8.08984375" customWidth="1"/>
    <col min="24" max="24" width="6.6328125" style="125" customWidth="1"/>
    <col min="25" max="25" width="8" style="11" customWidth="1"/>
    <col min="26" max="26" width="6.90625" style="11" customWidth="1"/>
    <col min="27" max="28" width="7" style="125" customWidth="1"/>
    <col min="29" max="29" width="7.08984375" style="1" customWidth="1"/>
    <col min="30" max="30" width="8.54296875" style="1" customWidth="1"/>
    <col min="31" max="32" width="9.90625" style="1" customWidth="1"/>
    <col min="33" max="33" width="9.81640625" style="1" customWidth="1"/>
    <col min="34" max="35" width="10.90625" style="1"/>
    <col min="36" max="36" width="10.90625" style="11"/>
    <col min="38" max="38" width="14" customWidth="1"/>
    <col min="39" max="39" width="12.54296875" customWidth="1"/>
    <col min="40" max="40" width="10.90625" customWidth="1"/>
  </cols>
  <sheetData>
    <row r="1" spans="1:44" x14ac:dyDescent="0.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139"/>
      <c r="R1" s="139"/>
      <c r="S1" s="54"/>
      <c r="T1" s="83"/>
      <c r="U1" s="83"/>
      <c r="V1" s="54"/>
      <c r="W1" s="54"/>
      <c r="X1" s="139"/>
      <c r="Y1" s="54"/>
      <c r="Z1" s="2"/>
      <c r="AA1" s="316"/>
      <c r="AB1" s="316"/>
      <c r="AC1"/>
      <c r="AD1" s="317"/>
      <c r="AE1"/>
      <c r="AF1"/>
      <c r="AG1"/>
      <c r="AH1"/>
      <c r="AI1"/>
      <c r="AJ1"/>
    </row>
    <row r="2" spans="1:44" s="192" customFormat="1" ht="32.4" x14ac:dyDescent="1">
      <c r="A2" s="191"/>
      <c r="B2" s="191"/>
      <c r="C2" s="191"/>
      <c r="D2" s="165" t="s">
        <v>582</v>
      </c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65" t="s">
        <v>437</v>
      </c>
      <c r="P2" s="165"/>
      <c r="Q2" s="191"/>
      <c r="R2" s="191"/>
      <c r="S2" s="209" t="str">
        <f>+År!B3</f>
        <v>VAK GRIS</v>
      </c>
      <c r="T2" s="193"/>
      <c r="U2" s="193"/>
      <c r="V2" s="193"/>
      <c r="W2" s="191"/>
      <c r="X2" s="201"/>
      <c r="Y2" s="191"/>
      <c r="Z2" s="2"/>
      <c r="AA2" s="2"/>
      <c r="AB2" s="2"/>
      <c r="AC2" s="2"/>
      <c r="AD2" s="316"/>
      <c r="AE2" s="316"/>
      <c r="AF2"/>
      <c r="AG2" s="317"/>
      <c r="AH2"/>
      <c r="AI2"/>
      <c r="AJ2"/>
      <c r="AK2"/>
      <c r="AL2"/>
      <c r="AM2"/>
      <c r="AN2"/>
      <c r="AO2"/>
      <c r="AP2"/>
      <c r="AQ2"/>
      <c r="AR2"/>
    </row>
    <row r="3" spans="1:44" x14ac:dyDescent="0.5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139"/>
      <c r="R3" s="139"/>
      <c r="S3" s="54"/>
      <c r="T3" s="83"/>
      <c r="U3" s="83"/>
      <c r="V3" s="54"/>
      <c r="W3" s="54"/>
      <c r="X3" s="139"/>
      <c r="Y3" s="54"/>
      <c r="Z3" s="2"/>
      <c r="AA3" s="316"/>
      <c r="AB3" s="316"/>
      <c r="AC3"/>
      <c r="AD3" s="317"/>
      <c r="AE3"/>
      <c r="AF3"/>
      <c r="AG3"/>
      <c r="AH3"/>
      <c r="AI3"/>
      <c r="AJ3"/>
    </row>
    <row r="4" spans="1:44" x14ac:dyDescent="0.5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139"/>
      <c r="R4" s="139"/>
      <c r="S4" s="54"/>
      <c r="T4" s="83"/>
      <c r="U4" s="83"/>
      <c r="V4" s="54"/>
      <c r="W4" s="54"/>
      <c r="X4" s="139"/>
      <c r="Y4" s="54"/>
      <c r="Z4" s="2"/>
      <c r="AA4" s="316"/>
      <c r="AB4" s="316"/>
      <c r="AC4"/>
      <c r="AD4" s="317"/>
      <c r="AE4"/>
      <c r="AF4"/>
      <c r="AG4"/>
      <c r="AH4"/>
      <c r="AI4"/>
      <c r="AJ4"/>
    </row>
    <row r="5" spans="1:44" s="226" customFormat="1" ht="20.100000000000001" x14ac:dyDescent="0.65">
      <c r="A5" s="176"/>
      <c r="B5" s="176"/>
      <c r="C5" s="176"/>
      <c r="D5" s="176"/>
      <c r="E5" s="159"/>
      <c r="F5" s="159" t="s">
        <v>8</v>
      </c>
      <c r="G5" s="159"/>
      <c r="H5" s="323">
        <f>+År!M3</f>
        <v>52</v>
      </c>
      <c r="I5" s="159"/>
      <c r="J5" s="159"/>
      <c r="K5" s="159"/>
      <c r="L5" s="159"/>
      <c r="M5" s="159"/>
      <c r="N5" s="159"/>
      <c r="O5" s="159" t="s">
        <v>373</v>
      </c>
      <c r="P5" s="176"/>
      <c r="Q5" s="224"/>
      <c r="R5" s="224"/>
      <c r="S5" s="224"/>
      <c r="T5" s="374">
        <f>SUM(H11:H225)</f>
        <v>28805</v>
      </c>
      <c r="U5" s="374"/>
      <c r="V5" s="367"/>
      <c r="W5" s="54"/>
      <c r="X5" s="176"/>
      <c r="Y5" s="176"/>
      <c r="Z5" s="2"/>
      <c r="AA5" s="2"/>
      <c r="AB5" s="2"/>
      <c r="AC5" s="316"/>
      <c r="AD5" s="316"/>
      <c r="AE5" s="2"/>
      <c r="AF5" s="175"/>
      <c r="AG5"/>
      <c r="AH5"/>
      <c r="AJ5" s="175"/>
    </row>
    <row r="6" spans="1:44" ht="18.75" customHeight="1" x14ac:dyDescent="0.85">
      <c r="A6" s="60"/>
      <c r="B6" s="60"/>
      <c r="C6" s="60"/>
      <c r="D6" s="54"/>
      <c r="E6" s="73"/>
      <c r="F6" s="54"/>
      <c r="G6" s="54"/>
      <c r="H6" s="73"/>
      <c r="I6" s="88"/>
      <c r="J6" s="88"/>
      <c r="K6" s="88"/>
      <c r="L6" s="88"/>
      <c r="M6" s="172"/>
      <c r="N6" s="54"/>
      <c r="O6" s="60"/>
      <c r="P6" s="54"/>
      <c r="Q6" s="139"/>
      <c r="R6" s="139"/>
      <c r="S6" s="54"/>
      <c r="T6" s="83"/>
      <c r="U6" s="83"/>
      <c r="V6" s="54"/>
      <c r="W6" s="54"/>
      <c r="X6" s="139"/>
      <c r="Y6" s="54"/>
      <c r="Z6" s="2"/>
      <c r="AA6" s="316"/>
      <c r="AB6" s="316"/>
      <c r="AC6"/>
      <c r="AD6" s="317"/>
      <c r="AE6"/>
      <c r="AF6"/>
      <c r="AG6"/>
      <c r="AH6"/>
      <c r="AI6"/>
      <c r="AJ6"/>
    </row>
    <row r="7" spans="1:44" ht="18" customHeight="1" x14ac:dyDescent="0.85">
      <c r="A7" s="60"/>
      <c r="B7" s="60"/>
      <c r="C7" s="60"/>
      <c r="D7" s="83"/>
      <c r="E7" s="73"/>
      <c r="F7" s="54"/>
      <c r="G7" s="54"/>
      <c r="H7" s="73"/>
      <c r="I7" s="88"/>
      <c r="J7" s="88"/>
      <c r="K7" s="88"/>
      <c r="L7" s="88"/>
      <c r="M7" s="69"/>
      <c r="N7" s="54"/>
      <c r="O7" s="60"/>
      <c r="P7" s="54"/>
      <c r="Q7" s="150"/>
      <c r="R7" s="139"/>
      <c r="S7" s="54"/>
      <c r="T7" s="106" t="s">
        <v>463</v>
      </c>
      <c r="U7" s="106"/>
      <c r="V7" s="60" t="s">
        <v>3</v>
      </c>
      <c r="W7" s="54"/>
      <c r="X7" s="139"/>
      <c r="Y7" s="54"/>
      <c r="Z7" s="2"/>
      <c r="AA7" s="316"/>
      <c r="AB7" s="316"/>
      <c r="AC7"/>
      <c r="AD7" s="317"/>
      <c r="AE7"/>
      <c r="AF7"/>
      <c r="AG7"/>
      <c r="AH7"/>
      <c r="AI7"/>
      <c r="AJ7"/>
    </row>
    <row r="8" spans="1:44" ht="16.5" customHeight="1" x14ac:dyDescent="0.5">
      <c r="A8" s="54"/>
      <c r="B8" s="54"/>
      <c r="C8" s="54"/>
      <c r="D8" s="54"/>
      <c r="E8" s="54"/>
      <c r="F8" s="54"/>
      <c r="G8" s="60" t="s">
        <v>3</v>
      </c>
      <c r="H8" s="83"/>
      <c r="I8" s="106" t="s">
        <v>3</v>
      </c>
      <c r="J8" s="106"/>
      <c r="K8" s="106" t="s">
        <v>3</v>
      </c>
      <c r="L8" s="106"/>
      <c r="M8" s="150"/>
      <c r="N8" s="139"/>
      <c r="O8" s="108"/>
      <c r="P8" s="108" t="s">
        <v>17</v>
      </c>
      <c r="Q8" s="121"/>
      <c r="R8" s="150" t="s">
        <v>397</v>
      </c>
      <c r="S8" s="108" t="s">
        <v>2</v>
      </c>
      <c r="T8" s="106" t="s">
        <v>464</v>
      </c>
      <c r="U8" s="106"/>
      <c r="V8" s="106" t="s">
        <v>11</v>
      </c>
      <c r="W8" s="108"/>
      <c r="X8" s="150" t="s">
        <v>17</v>
      </c>
      <c r="Y8" s="54"/>
      <c r="Z8" s="2"/>
      <c r="AA8" s="316"/>
      <c r="AB8" s="316"/>
      <c r="AC8"/>
      <c r="AD8" s="317"/>
      <c r="AE8"/>
      <c r="AF8"/>
      <c r="AG8"/>
      <c r="AH8"/>
      <c r="AI8"/>
      <c r="AJ8"/>
    </row>
    <row r="9" spans="1:44" x14ac:dyDescent="0.5">
      <c r="A9" s="54"/>
      <c r="B9" s="54"/>
      <c r="C9" s="54"/>
      <c r="D9" s="54"/>
      <c r="E9" s="60"/>
      <c r="F9" s="60"/>
      <c r="G9" s="60" t="s">
        <v>444</v>
      </c>
      <c r="H9" s="106" t="s">
        <v>3</v>
      </c>
      <c r="I9" s="106" t="s">
        <v>403</v>
      </c>
      <c r="J9" s="106"/>
      <c r="K9" s="106" t="s">
        <v>364</v>
      </c>
      <c r="L9" s="106"/>
      <c r="M9" s="150" t="s">
        <v>3</v>
      </c>
      <c r="N9" s="150" t="s">
        <v>1</v>
      </c>
      <c r="O9" s="108" t="s">
        <v>17</v>
      </c>
      <c r="P9" s="108" t="s">
        <v>401</v>
      </c>
      <c r="Q9" s="138"/>
      <c r="R9" s="150" t="s">
        <v>401</v>
      </c>
      <c r="S9" s="108" t="s">
        <v>397</v>
      </c>
      <c r="T9" s="106" t="s">
        <v>462</v>
      </c>
      <c r="U9" s="106"/>
      <c r="V9" s="106" t="s">
        <v>481</v>
      </c>
      <c r="W9" s="108" t="s">
        <v>17</v>
      </c>
      <c r="X9" s="150" t="s">
        <v>401</v>
      </c>
      <c r="Y9" s="54"/>
      <c r="Z9" s="317"/>
      <c r="AA9" s="317"/>
      <c r="AB9" s="317"/>
      <c r="AC9" s="317"/>
      <c r="AD9" s="316"/>
      <c r="AE9"/>
      <c r="AF9"/>
      <c r="AG9"/>
      <c r="AH9"/>
      <c r="AI9"/>
      <c r="AJ9"/>
    </row>
    <row r="10" spans="1:44" x14ac:dyDescent="0.5">
      <c r="A10" s="54"/>
      <c r="B10" s="60" t="s">
        <v>62</v>
      </c>
      <c r="C10" s="60" t="s">
        <v>381</v>
      </c>
      <c r="D10" s="60"/>
      <c r="E10" s="60" t="s">
        <v>59</v>
      </c>
      <c r="F10" s="60"/>
      <c r="G10" s="61" t="s">
        <v>440</v>
      </c>
      <c r="H10" s="107" t="s">
        <v>11</v>
      </c>
      <c r="I10" s="107" t="s">
        <v>395</v>
      </c>
      <c r="J10" s="107"/>
      <c r="K10" s="107" t="s">
        <v>59</v>
      </c>
      <c r="L10" s="107"/>
      <c r="M10" s="211" t="s">
        <v>364</v>
      </c>
      <c r="N10" s="211" t="s">
        <v>364</v>
      </c>
      <c r="O10" s="109" t="s">
        <v>395</v>
      </c>
      <c r="P10" s="109" t="s">
        <v>398</v>
      </c>
      <c r="Q10" s="138"/>
      <c r="R10" s="211" t="s">
        <v>398</v>
      </c>
      <c r="S10" s="109" t="s">
        <v>399</v>
      </c>
      <c r="T10" s="107" t="s">
        <v>395</v>
      </c>
      <c r="U10" s="107"/>
      <c r="V10" s="107" t="s">
        <v>474</v>
      </c>
      <c r="W10" s="109" t="s">
        <v>29</v>
      </c>
      <c r="X10" s="211" t="s">
        <v>404</v>
      </c>
      <c r="Y10" s="54"/>
      <c r="Z10" s="317"/>
      <c r="AA10" s="152"/>
      <c r="AB10" s="152"/>
      <c r="AC10" s="317"/>
      <c r="AD10" s="316"/>
      <c r="AE10"/>
      <c r="AF10"/>
      <c r="AG10"/>
      <c r="AH10"/>
      <c r="AI10"/>
      <c r="AJ10"/>
    </row>
    <row r="11" spans="1:44" x14ac:dyDescent="0.5">
      <c r="A11" s="54"/>
      <c r="B11" s="2">
        <f>+'Ark1'!C6081</f>
        <v>2022</v>
      </c>
      <c r="C11" s="2">
        <f>+'Ark1'!J6081</f>
        <v>103</v>
      </c>
      <c r="D11" s="2" t="s">
        <v>37</v>
      </c>
      <c r="E11" s="2">
        <f>+'Ark1'!D6081</f>
        <v>1</v>
      </c>
      <c r="F11" s="2" t="s">
        <v>514</v>
      </c>
      <c r="G11" s="20">
        <f>+'Ark1'!Q6081</f>
        <v>14</v>
      </c>
      <c r="H11" s="97">
        <f>+'Ark1'!R6081</f>
        <v>463</v>
      </c>
      <c r="I11" s="20">
        <f>IF(H11=0,"",'Ark1'!S6081)</f>
        <v>463</v>
      </c>
      <c r="J11" s="107"/>
      <c r="K11" s="152">
        <f>IF(G11=0,"",100*H11/Måned!$G10)</f>
        <v>15.417915417915419</v>
      </c>
      <c r="L11" s="107"/>
      <c r="M11" s="152">
        <f>+IF(H11=0,"",'Ark1'!AA6081)</f>
        <v>15.41791541791542</v>
      </c>
      <c r="N11" s="152">
        <f>+IF(I11=0,"",'Ark1'!AB6081)</f>
        <v>15.3859610136647</v>
      </c>
      <c r="O11" s="119">
        <f>IF(H11=0,"",'Ark1'!U6081)</f>
        <v>60.844492440604753</v>
      </c>
      <c r="P11" s="152">
        <f>IF(H11=0,"",'Ark1'!W6081)</f>
        <v>85.731468682505337</v>
      </c>
      <c r="Q11" s="138"/>
      <c r="R11" s="152">
        <f>IF(H11=0,"",'Ark1'!X6081)</f>
        <v>9.7478364217717317</v>
      </c>
      <c r="S11" s="152">
        <f>IF(H11=0,"",'Ark1'!Y6081)</f>
        <v>2.0850198271834905</v>
      </c>
      <c r="T11" s="152">
        <f>IF(H11=0,"",'Ark1'!Z6081)</f>
        <v>-40.158651145167163</v>
      </c>
      <c r="U11" s="107"/>
      <c r="V11" s="97">
        <f t="shared" ref="V11:V27" si="0">+(IF(H11=0,"",I11/G11))</f>
        <v>33.071428571428569</v>
      </c>
      <c r="W11" s="309">
        <f>IF(H11=0,"",'Ark1'!T6081)</f>
        <v>16.287257019438449</v>
      </c>
      <c r="X11" s="152">
        <f>IF(H11=0,"",'Ark1'!V6081)</f>
        <v>92.88349803088343</v>
      </c>
      <c r="Y11" s="54"/>
      <c r="Z11" s="317"/>
      <c r="AA11" s="152"/>
      <c r="AB11" s="152"/>
      <c r="AC11" s="317"/>
      <c r="AD11" s="316"/>
      <c r="AE11"/>
      <c r="AF11"/>
      <c r="AG11"/>
      <c r="AH11"/>
      <c r="AI11"/>
      <c r="AJ11"/>
    </row>
    <row r="12" spans="1:44" x14ac:dyDescent="0.5">
      <c r="A12" s="54"/>
      <c r="B12" s="2">
        <f>+'Ark1'!C6093</f>
        <v>2022</v>
      </c>
      <c r="C12" s="2">
        <f>+'Ark1'!J6093</f>
        <v>106</v>
      </c>
      <c r="D12" s="2" t="s">
        <v>38</v>
      </c>
      <c r="E12" s="2">
        <f>+'Ark1'!D6093</f>
        <v>1</v>
      </c>
      <c r="F12" s="2" t="s">
        <v>514</v>
      </c>
      <c r="G12" s="20">
        <f>+'Ark1'!Q6093</f>
        <v>5</v>
      </c>
      <c r="H12" s="97">
        <f>+'Ark1'!R6093</f>
        <v>95</v>
      </c>
      <c r="I12" s="20">
        <f>IF(H12=0,"",'Ark1'!S6093)</f>
        <v>95</v>
      </c>
      <c r="J12" s="107"/>
      <c r="K12" s="152">
        <f>IF(G12=0,"",100*H12/Måned!$G10)</f>
        <v>3.1635031635031634</v>
      </c>
      <c r="L12" s="107"/>
      <c r="M12" s="152">
        <f>+IF(H12=0,"",'Ark1'!AA6093)</f>
        <v>3.163503163503163</v>
      </c>
      <c r="N12" s="152">
        <f>+IF(I12=0,"",'Ark1'!AB6093)</f>
        <v>3.2173027489173944</v>
      </c>
      <c r="O12" s="119">
        <f>IF(H12=0,"",'Ark1'!U6093)</f>
        <v>61.631578947368403</v>
      </c>
      <c r="P12" s="152">
        <f>IF(H12=0,"",'Ark1'!W6093)</f>
        <v>87.370526315789505</v>
      </c>
      <c r="Q12" s="138"/>
      <c r="R12" s="152">
        <f>IF(H12=0,"",'Ark1'!X6093)</f>
        <v>6.4207045634734463</v>
      </c>
      <c r="S12" s="152">
        <f>IF(H12=0,"",'Ark1'!Y6093)</f>
        <v>2.2197801293630346</v>
      </c>
      <c r="T12" s="152">
        <f>IF(H12=0,"",'Ark1'!Z6093)</f>
        <v>-39.987783351648631</v>
      </c>
      <c r="U12" s="107"/>
      <c r="V12" s="97">
        <f t="shared" si="0"/>
        <v>19</v>
      </c>
      <c r="W12" s="309">
        <f>IF(H12=0,"",'Ark1'!T6093)</f>
        <v>16.557894736842101</v>
      </c>
      <c r="X12" s="152">
        <f>IF(H12=0,"",'Ark1'!V6093)</f>
        <v>94.65929178308717</v>
      </c>
      <c r="Y12" s="54"/>
      <c r="Z12" s="317"/>
      <c r="AA12" s="152"/>
      <c r="AB12" s="152"/>
      <c r="AC12" s="317"/>
      <c r="AD12" s="316"/>
      <c r="AE12"/>
      <c r="AF12"/>
      <c r="AG12"/>
      <c r="AH12"/>
      <c r="AI12"/>
      <c r="AJ12"/>
    </row>
    <row r="13" spans="1:44" x14ac:dyDescent="0.5">
      <c r="A13" s="54"/>
      <c r="B13" s="2">
        <f>+'Ark1'!C6105</f>
        <v>2022</v>
      </c>
      <c r="C13" s="2">
        <f>+'Ark1'!J6105</f>
        <v>109</v>
      </c>
      <c r="D13" s="2" t="s">
        <v>61</v>
      </c>
      <c r="E13" s="2">
        <f>+'Ark1'!D6105</f>
        <v>1</v>
      </c>
      <c r="F13" s="2" t="s">
        <v>514</v>
      </c>
      <c r="G13" s="20">
        <f>+'Ark1'!Q6105</f>
        <v>11</v>
      </c>
      <c r="H13" s="97">
        <f>+'Ark1'!R6105</f>
        <v>807</v>
      </c>
      <c r="I13" s="20">
        <f>IF(H13=0,"",'Ark1'!S6105)</f>
        <v>807</v>
      </c>
      <c r="J13" s="107"/>
      <c r="K13" s="152">
        <f>IF(G13=0,"",100*H13/Måned!$G10)</f>
        <v>26.873126873126875</v>
      </c>
      <c r="L13" s="107"/>
      <c r="M13" s="152">
        <f>+IF(H13=0,"",'Ark1'!AA6105)</f>
        <v>26.873126873126875</v>
      </c>
      <c r="N13" s="152">
        <f>+IF(I13=0,"",'Ark1'!AB6105)</f>
        <v>26.749258652465599</v>
      </c>
      <c r="O13" s="119">
        <f>IF(H13=0,"",'Ark1'!U6105)</f>
        <v>60.11276332094176</v>
      </c>
      <c r="P13" s="152">
        <f>IF(H13=0,"",'Ark1'!W6105)</f>
        <v>85.513531598512998</v>
      </c>
      <c r="Q13" s="138"/>
      <c r="R13" s="152">
        <f>IF(H13=0,"",'Ark1'!X6105)</f>
        <v>10.079645496101149</v>
      </c>
      <c r="S13" s="152">
        <f>IF(H13=0,"",'Ark1'!Y6105)</f>
        <v>2.6311306030022674</v>
      </c>
      <c r="T13" s="152">
        <f>IF(H13=0,"",'Ark1'!Z6105)</f>
        <v>-27.222360655193821</v>
      </c>
      <c r="U13" s="107"/>
      <c r="V13" s="97">
        <f t="shared" si="0"/>
        <v>73.36363636363636</v>
      </c>
      <c r="W13" s="309">
        <f>IF(H13=0,"",'Ark1'!T6105)</f>
        <v>15.810408921933082</v>
      </c>
      <c r="X13" s="152">
        <f>IF(H13=0,"",'Ark1'!V6105)</f>
        <v>92.647379846709725</v>
      </c>
      <c r="Y13" s="54"/>
      <c r="Z13" s="317"/>
      <c r="AA13" s="152"/>
      <c r="AB13" s="152"/>
      <c r="AC13" s="317"/>
      <c r="AD13" s="316"/>
      <c r="AE13"/>
      <c r="AF13"/>
      <c r="AG13"/>
      <c r="AH13"/>
      <c r="AI13"/>
      <c r="AJ13"/>
    </row>
    <row r="14" spans="1:44" x14ac:dyDescent="0.5">
      <c r="A14" s="54"/>
      <c r="B14" s="2">
        <f>+'Ark1'!C6117</f>
        <v>2022</v>
      </c>
      <c r="C14" s="2">
        <f>+'Ark1'!J6117</f>
        <v>111</v>
      </c>
      <c r="D14" s="2" t="s">
        <v>39</v>
      </c>
      <c r="E14" s="2">
        <f>+'Ark1'!D6117</f>
        <v>1</v>
      </c>
      <c r="F14" s="2" t="s">
        <v>514</v>
      </c>
      <c r="G14" s="20">
        <f>+'Ark1'!Q6117</f>
        <v>12</v>
      </c>
      <c r="H14" s="97">
        <f>+'Ark1'!R6117</f>
        <v>205</v>
      </c>
      <c r="I14" s="20">
        <f>IF(H14=0,"",'Ark1'!S6117)</f>
        <v>205</v>
      </c>
      <c r="J14" s="107"/>
      <c r="K14" s="152">
        <f>IF(G14=0,"",100*H14/Måned!$G10)</f>
        <v>6.8265068265068267</v>
      </c>
      <c r="L14" s="107"/>
      <c r="M14" s="152">
        <f>+IF(H14=0,"",'Ark1'!AA6117)</f>
        <v>6.8265068265068267</v>
      </c>
      <c r="N14" s="152">
        <f>+IF(I14=0,"",'Ark1'!AB6117)</f>
        <v>6.7365711565525439</v>
      </c>
      <c r="O14" s="119">
        <f>IF(H14=0,"",'Ark1'!U6117)</f>
        <v>60.858536585365862</v>
      </c>
      <c r="P14" s="152">
        <f>IF(H14=0,"",'Ark1'!W6117)</f>
        <v>84.777707317073137</v>
      </c>
      <c r="Q14" s="138"/>
      <c r="R14" s="152">
        <f>IF(H14=0,"",'Ark1'!X6117)</f>
        <v>10.919932953970823</v>
      </c>
      <c r="S14" s="152">
        <f>IF(H14=0,"",'Ark1'!Y6117)</f>
        <v>2.1148690335689473</v>
      </c>
      <c r="T14" s="152">
        <f>IF(H14=0,"",'Ark1'!Z6117)</f>
        <v>-30.649332610439561</v>
      </c>
      <c r="U14" s="107"/>
      <c r="V14" s="97">
        <f t="shared" si="0"/>
        <v>17.083333333333332</v>
      </c>
      <c r="W14" s="309">
        <f>IF(H14=0,"",'Ark1'!T6117)</f>
        <v>16.385365853658538</v>
      </c>
      <c r="X14" s="152">
        <f>IF(H14=0,"",'Ark1'!V6117)</f>
        <v>91.850170441032674</v>
      </c>
      <c r="Y14" s="54"/>
      <c r="Z14" s="317"/>
      <c r="AA14" s="152"/>
      <c r="AB14" s="152"/>
      <c r="AC14" s="317"/>
      <c r="AD14" s="316"/>
      <c r="AE14"/>
      <c r="AF14"/>
      <c r="AG14"/>
      <c r="AH14"/>
      <c r="AI14"/>
      <c r="AJ14"/>
    </row>
    <row r="15" spans="1:44" x14ac:dyDescent="0.5">
      <c r="A15" s="54"/>
      <c r="B15" s="2">
        <f>+'Ark1'!C6129</f>
        <v>2022</v>
      </c>
      <c r="C15" s="2">
        <f>+'Ark1'!J6129</f>
        <v>116</v>
      </c>
      <c r="D15" s="2" t="s">
        <v>40</v>
      </c>
      <c r="E15" s="2">
        <f>+'Ark1'!D6129</f>
        <v>1</v>
      </c>
      <c r="F15" s="2" t="s">
        <v>514</v>
      </c>
      <c r="G15" s="20">
        <f>+'Ark1'!Q6129</f>
        <v>3</v>
      </c>
      <c r="H15" s="97">
        <f>+'Ark1'!R6129</f>
        <v>244</v>
      </c>
      <c r="I15" s="20">
        <f>IF(H15=0,"",'Ark1'!S6129)</f>
        <v>244</v>
      </c>
      <c r="J15" s="107"/>
      <c r="K15" s="152">
        <f>IF(G15=0,"",100*H15/Måned!$G10)</f>
        <v>8.1252081252081254</v>
      </c>
      <c r="L15" s="107"/>
      <c r="M15" s="152">
        <f>+IF(H15=0,"",'Ark1'!AA6129)</f>
        <v>8.1252081252081272</v>
      </c>
      <c r="N15" s="152">
        <f>+IF(I15=0,"",'Ark1'!AB6129)</f>
        <v>7.3502781872633678</v>
      </c>
      <c r="O15" s="119">
        <f>IF(H15=0,"",'Ark1'!U6129)</f>
        <v>61.688524590163951</v>
      </c>
      <c r="P15" s="152">
        <f>IF(H15=0,"",'Ark1'!W6129)</f>
        <v>77.716024590163983</v>
      </c>
      <c r="Q15" s="138"/>
      <c r="R15" s="152">
        <f>IF(H15=0,"",'Ark1'!X6129)</f>
        <v>7.9859766547704476</v>
      </c>
      <c r="S15" s="152">
        <f>IF(H15=0,"",'Ark1'!Y6129)</f>
        <v>1.853583004430386</v>
      </c>
      <c r="T15" s="152">
        <f>IF(H15=0,"",'Ark1'!Z6129)</f>
        <v>-40.289089407975347</v>
      </c>
      <c r="U15" s="107"/>
      <c r="V15" s="97">
        <f t="shared" si="0"/>
        <v>81.333333333333329</v>
      </c>
      <c r="W15" s="309">
        <f>IF(H15=0,"",'Ark1'!T6129)</f>
        <v>16.631147540983605</v>
      </c>
      <c r="X15" s="152">
        <f>IF(H15=0,"",'Ark1'!V6129)</f>
        <v>84.199376587393203</v>
      </c>
      <c r="Y15" s="54"/>
      <c r="Z15" s="317"/>
      <c r="AA15" s="152"/>
      <c r="AB15" s="152"/>
      <c r="AC15" s="317"/>
      <c r="AD15" s="316"/>
      <c r="AE15"/>
      <c r="AF15"/>
      <c r="AG15"/>
      <c r="AH15"/>
      <c r="AI15"/>
      <c r="AJ15"/>
    </row>
    <row r="16" spans="1:44" x14ac:dyDescent="0.5">
      <c r="A16" s="54"/>
      <c r="B16" s="2">
        <f>+'Ark1'!C6141</f>
        <v>2022</v>
      </c>
      <c r="C16" s="2">
        <f>+'Ark1'!J6141</f>
        <v>117</v>
      </c>
      <c r="D16" s="2" t="s">
        <v>41</v>
      </c>
      <c r="E16" s="2">
        <f>+'Ark1'!D6141</f>
        <v>1</v>
      </c>
      <c r="F16" s="2" t="s">
        <v>514</v>
      </c>
      <c r="G16" s="20">
        <f>+'Ark1'!Q6141</f>
        <v>5</v>
      </c>
      <c r="H16" s="97">
        <f>+'Ark1'!R6141</f>
        <v>195</v>
      </c>
      <c r="I16" s="20">
        <f>IF(H16=0,"",'Ark1'!S6141)</f>
        <v>195</v>
      </c>
      <c r="J16" s="107"/>
      <c r="K16" s="152">
        <f>IF(G16=0,"",100*H16/Måned!$G10)</f>
        <v>6.4935064935064934</v>
      </c>
      <c r="L16" s="107"/>
      <c r="M16" s="152">
        <f>+IF(H16=0,"",'Ark1'!AA6141)</f>
        <v>6.4935064935064917</v>
      </c>
      <c r="N16" s="152">
        <f>+IF(I16=0,"",'Ark1'!AB6141)</f>
        <v>6.771600149759899</v>
      </c>
      <c r="O16" s="119">
        <f>IF(H16=0,"",'Ark1'!U6141)</f>
        <v>61.153846153846168</v>
      </c>
      <c r="P16" s="152">
        <f>IF(H16=0,"",'Ark1'!W6141)</f>
        <v>89.588717948717957</v>
      </c>
      <c r="Q16" s="138"/>
      <c r="R16" s="152">
        <f>IF(H16=0,"",'Ark1'!X6141)</f>
        <v>8.6218015784933577</v>
      </c>
      <c r="S16" s="152">
        <f>IF(H16=0,"",'Ark1'!Y6141)</f>
        <v>2.1784311166932864</v>
      </c>
      <c r="T16" s="152">
        <f>IF(H16=0,"",'Ark1'!Z6141)</f>
        <v>-45.683714183054754</v>
      </c>
      <c r="U16" s="107"/>
      <c r="V16" s="97">
        <f t="shared" si="0"/>
        <v>39</v>
      </c>
      <c r="W16" s="309">
        <f>IF(H16=0,"",'Ark1'!T6141)</f>
        <v>16.292307692307691</v>
      </c>
      <c r="X16" s="152">
        <f>IF(H16=0,"",'Ark1'!V6141)</f>
        <v>97.06253298886017</v>
      </c>
      <c r="Y16" s="54"/>
      <c r="Z16" s="317"/>
      <c r="AA16" s="152"/>
      <c r="AB16" s="152"/>
      <c r="AC16" s="317"/>
      <c r="AD16" s="316"/>
      <c r="AE16"/>
      <c r="AF16" s="2"/>
      <c r="AG16" s="2"/>
      <c r="AH16" s="2"/>
      <c r="AI16"/>
      <c r="AJ16"/>
    </row>
    <row r="17" spans="1:36" x14ac:dyDescent="0.5">
      <c r="A17" s="54"/>
      <c r="B17" s="2">
        <f>+'Ark1'!C6153</f>
        <v>2022</v>
      </c>
      <c r="C17" s="2">
        <f>+'Ark1'!J6153</f>
        <v>121</v>
      </c>
      <c r="D17" s="2" t="s">
        <v>41</v>
      </c>
      <c r="E17" s="2">
        <f>+'Ark1'!D6153</f>
        <v>1</v>
      </c>
      <c r="F17" s="2" t="s">
        <v>514</v>
      </c>
      <c r="G17" s="20">
        <f>+'Ark1'!Q6153</f>
        <v>16</v>
      </c>
      <c r="H17" s="97">
        <f>+'Ark1'!R6153</f>
        <v>670</v>
      </c>
      <c r="I17" s="20">
        <f>IF(H17=0,"",'Ark1'!S6153)</f>
        <v>670</v>
      </c>
      <c r="J17" s="107"/>
      <c r="K17" s="152">
        <f>IF(G17=0,"",100*H17/Måned!$G10)</f>
        <v>22.31102231102231</v>
      </c>
      <c r="L17" s="107"/>
      <c r="M17" s="152">
        <f>+IF(H17=0,"",'Ark1'!AA6153)</f>
        <v>22.311022311022313</v>
      </c>
      <c r="N17" s="152">
        <f>+IF(I17=0,"",'Ark1'!AB6153)</f>
        <v>22.607829276509246</v>
      </c>
      <c r="O17" s="119">
        <f>IF(H17=0,"",'Ark1'!U6153)</f>
        <v>60.507462686567187</v>
      </c>
      <c r="P17" s="152">
        <f>IF(H17=0,"",'Ark1'!W6153)</f>
        <v>87.052388059701556</v>
      </c>
      <c r="Q17" s="138"/>
      <c r="R17" s="152">
        <f>IF(H17=0,"",'Ark1'!X6153)</f>
        <v>12.582273290738751</v>
      </c>
      <c r="S17" s="152">
        <f>IF(H17=0,"",'Ark1'!Y6153)</f>
        <v>2.4753901204875999</v>
      </c>
      <c r="T17" s="152">
        <f>IF(H17=0,"",'Ark1'!Z6153)</f>
        <v>-46.053114995811853</v>
      </c>
      <c r="U17" s="107"/>
      <c r="V17" s="97">
        <f t="shared" si="0"/>
        <v>41.875</v>
      </c>
      <c r="W17" s="309">
        <f>IF(H17=0,"",'Ark1'!T6153)</f>
        <v>15.974626865671638</v>
      </c>
      <c r="X17" s="152">
        <f>IF(H17=0,"",'Ark1'!V6153)</f>
        <v>94.314613282450139</v>
      </c>
      <c r="Y17" s="54"/>
      <c r="Z17" s="317"/>
      <c r="AA17" s="152"/>
      <c r="AB17" s="152"/>
      <c r="AC17" s="317"/>
      <c r="AD17" s="316"/>
      <c r="AE17"/>
      <c r="AF17" s="2"/>
      <c r="AG17" s="2"/>
      <c r="AH17" s="2"/>
      <c r="AI17"/>
      <c r="AJ17"/>
    </row>
    <row r="18" spans="1:36" x14ac:dyDescent="0.5">
      <c r="A18" s="54"/>
      <c r="B18" s="2">
        <f>+'Ark1'!C6165</f>
        <v>2022</v>
      </c>
      <c r="C18" s="2">
        <f>+'Ark1'!J6165</f>
        <v>134</v>
      </c>
      <c r="D18" s="2" t="s">
        <v>34</v>
      </c>
      <c r="E18" s="2">
        <f>+'Ark1'!D6165</f>
        <v>1</v>
      </c>
      <c r="F18" s="2" t="s">
        <v>514</v>
      </c>
      <c r="G18" s="20">
        <f>+'Ark1'!Q6165</f>
        <v>0</v>
      </c>
      <c r="H18" s="97">
        <f>+'Ark1'!R6165</f>
        <v>0</v>
      </c>
      <c r="I18" s="20" t="str">
        <f>IF(H18=0,"",'Ark1'!S6165)</f>
        <v/>
      </c>
      <c r="J18" s="107"/>
      <c r="K18" s="152" t="str">
        <f>IF(G18=0,"",100*H18/Måned!$G10)</f>
        <v/>
      </c>
      <c r="L18" s="107"/>
      <c r="M18" s="152" t="str">
        <f>+IF(H18=0,"",'Ark1'!AA6165)</f>
        <v/>
      </c>
      <c r="N18" s="152">
        <f>+IF(I18=0,"",'Ark1'!AB6165)</f>
        <v>0</v>
      </c>
      <c r="O18" s="119" t="str">
        <f>IF(H18=0,"",'Ark1'!U6165)</f>
        <v/>
      </c>
      <c r="P18" s="152" t="str">
        <f>IF(H18=0,"",'Ark1'!W6165)</f>
        <v/>
      </c>
      <c r="Q18" s="138"/>
      <c r="R18" s="152" t="str">
        <f>IF(H18=0,"",'Ark1'!X6165)</f>
        <v/>
      </c>
      <c r="S18" s="152" t="str">
        <f>IF(H18=0,"",'Ark1'!Y6165)</f>
        <v/>
      </c>
      <c r="T18" s="152" t="str">
        <f>IF(H18=0,"",'Ark1'!Z6165)</f>
        <v/>
      </c>
      <c r="U18" s="107"/>
      <c r="V18" s="97" t="str">
        <f t="shared" si="0"/>
        <v/>
      </c>
      <c r="W18" s="309" t="str">
        <f>IF(H18=0,"",'Ark1'!T6165)</f>
        <v/>
      </c>
      <c r="X18" s="152" t="str">
        <f>IF(H18=0,"",'Ark1'!V6165)</f>
        <v/>
      </c>
      <c r="Y18" s="54"/>
      <c r="Z18" s="317"/>
      <c r="AA18" s="152"/>
      <c r="AB18" s="152"/>
      <c r="AC18" s="317"/>
      <c r="AD18" s="316"/>
      <c r="AE18"/>
      <c r="AF18" s="2"/>
      <c r="AG18" s="2"/>
      <c r="AH18" s="2"/>
      <c r="AI18"/>
      <c r="AJ18"/>
    </row>
    <row r="19" spans="1:36" x14ac:dyDescent="0.5">
      <c r="A19" s="54"/>
      <c r="B19" s="2">
        <f>+'Ark1'!C6177</f>
        <v>2022</v>
      </c>
      <c r="C19" s="2">
        <f>+'Ark1'!J6177</f>
        <v>141</v>
      </c>
      <c r="D19" s="2" t="s">
        <v>33</v>
      </c>
      <c r="E19" s="2">
        <f>+'Ark1'!D6177</f>
        <v>1</v>
      </c>
      <c r="F19" s="2" t="s">
        <v>514</v>
      </c>
      <c r="G19" s="20">
        <f>+'Ark1'!Q6177</f>
        <v>0</v>
      </c>
      <c r="H19" s="97">
        <f>+'Ark1'!R6177</f>
        <v>0</v>
      </c>
      <c r="I19" s="20" t="str">
        <f>IF(H19=0,"",'Ark1'!S6177)</f>
        <v/>
      </c>
      <c r="J19" s="107"/>
      <c r="K19" s="152" t="str">
        <f>IF(G19=0,"",100*H19/Måned!$G10)</f>
        <v/>
      </c>
      <c r="L19" s="107"/>
      <c r="M19" s="152" t="str">
        <f>+IF(H19=0,"",'Ark1'!AA6177)</f>
        <v/>
      </c>
      <c r="N19" s="152">
        <f>+IF(I19=0,"",'Ark1'!AB6177)</f>
        <v>0</v>
      </c>
      <c r="O19" s="119" t="str">
        <f>IF(H19=0,"",'Ark1'!U6177)</f>
        <v/>
      </c>
      <c r="P19" s="152" t="str">
        <f>IF(H19=0,"",'Ark1'!W6177)</f>
        <v/>
      </c>
      <c r="Q19" s="138"/>
      <c r="R19" s="152" t="str">
        <f>IF(H19=0,"",'Ark1'!X6177)</f>
        <v/>
      </c>
      <c r="S19" s="152" t="str">
        <f>IF(H19=0,"",'Ark1'!Y6177)</f>
        <v/>
      </c>
      <c r="T19" s="152" t="str">
        <f>IF(H19=0,"",'Ark1'!Z6177)</f>
        <v/>
      </c>
      <c r="U19" s="107"/>
      <c r="V19" s="97" t="str">
        <f t="shared" si="0"/>
        <v/>
      </c>
      <c r="W19" s="309" t="str">
        <f>IF(H19=0,"",'Ark1'!T6177)</f>
        <v/>
      </c>
      <c r="X19" s="152" t="str">
        <f>IF(H19=0,"",'Ark1'!V6177)</f>
        <v/>
      </c>
      <c r="Y19" s="54"/>
      <c r="Z19" s="317"/>
      <c r="AA19" s="152"/>
      <c r="AB19" s="152"/>
      <c r="AC19" s="317"/>
      <c r="AD19" s="316"/>
      <c r="AE19"/>
      <c r="AF19" s="2"/>
      <c r="AG19" s="2"/>
      <c r="AH19" s="2"/>
      <c r="AI19"/>
      <c r="AJ19"/>
    </row>
    <row r="20" spans="1:36" x14ac:dyDescent="0.5">
      <c r="A20" s="54"/>
      <c r="B20" s="2">
        <f>+'Ark1'!C6189</f>
        <v>2022</v>
      </c>
      <c r="C20" s="2">
        <f>+'Ark1'!J6189</f>
        <v>143</v>
      </c>
      <c r="D20" s="2" t="s">
        <v>42</v>
      </c>
      <c r="E20" s="2">
        <f>+'Ark1'!D6189</f>
        <v>1</v>
      </c>
      <c r="F20" s="2" t="s">
        <v>514</v>
      </c>
      <c r="G20" s="20">
        <f>+'Ark1'!Q6189</f>
        <v>0</v>
      </c>
      <c r="H20" s="97">
        <f>+'Ark1'!R6189</f>
        <v>0</v>
      </c>
      <c r="I20" s="20" t="str">
        <f>IF(H20=0,"",'Ark1'!S6189)</f>
        <v/>
      </c>
      <c r="J20" s="107"/>
      <c r="K20" s="152" t="str">
        <f>IF(G20=0,"",100*H20/Måned!$G10)</f>
        <v/>
      </c>
      <c r="L20" s="107"/>
      <c r="M20" s="152" t="str">
        <f>+IF(H20=0,"",'Ark1'!AA6189)</f>
        <v/>
      </c>
      <c r="N20" s="152">
        <f>+IF(I20=0,"",'Ark1'!AB6189)</f>
        <v>0</v>
      </c>
      <c r="O20" s="119" t="str">
        <f>IF(H20=0,"",'Ark1'!U6189)</f>
        <v/>
      </c>
      <c r="P20" s="152" t="str">
        <f>IF(H20=0,"",'Ark1'!W6189)</f>
        <v/>
      </c>
      <c r="Q20" s="138"/>
      <c r="R20" s="152" t="str">
        <f>IF(H20=0,"",'Ark1'!X6189)</f>
        <v/>
      </c>
      <c r="S20" s="152" t="str">
        <f>IF(H20=0,"",'Ark1'!Y6189)</f>
        <v/>
      </c>
      <c r="T20" s="152" t="str">
        <f>IF(H20=0,"",'Ark1'!Z6189)</f>
        <v/>
      </c>
      <c r="U20" s="107"/>
      <c r="V20" s="97" t="str">
        <f t="shared" si="0"/>
        <v/>
      </c>
      <c r="W20" s="309" t="str">
        <f>IF(H20=0,"",'Ark1'!T6189)</f>
        <v/>
      </c>
      <c r="X20" s="152" t="str">
        <f>IF(H20=0,"",'Ark1'!V6189)</f>
        <v/>
      </c>
      <c r="Y20" s="54"/>
      <c r="Z20" s="317"/>
      <c r="AA20" s="152"/>
      <c r="AB20" s="152"/>
      <c r="AC20" s="317"/>
      <c r="AD20" s="316"/>
      <c r="AE20"/>
      <c r="AH20" s="11"/>
      <c r="AI20" s="11"/>
    </row>
    <row r="21" spans="1:36" x14ac:dyDescent="0.5">
      <c r="A21" s="54"/>
      <c r="B21" s="2">
        <f>+'Ark1'!C6201</f>
        <v>2022</v>
      </c>
      <c r="C21" s="2">
        <f>+'Ark1'!J6201</f>
        <v>147</v>
      </c>
      <c r="D21" s="2" t="s">
        <v>42</v>
      </c>
      <c r="E21" s="2">
        <f>+'Ark1'!D6201</f>
        <v>1</v>
      </c>
      <c r="F21" s="2" t="s">
        <v>514</v>
      </c>
      <c r="G21" s="20">
        <f>+'Ark1'!Q6201</f>
        <v>1</v>
      </c>
      <c r="H21" s="97">
        <f>+'Ark1'!R6201</f>
        <v>2</v>
      </c>
      <c r="I21" s="20">
        <f>IF(H21=0,"",'Ark1'!S6201)</f>
        <v>2</v>
      </c>
      <c r="J21" s="107"/>
      <c r="K21" s="152">
        <f>IF(G21=0,"",100*H21/Måned!$G10)</f>
        <v>6.6600066600066607E-2</v>
      </c>
      <c r="L21" s="107"/>
      <c r="M21" s="152">
        <f>+IF(H21=0,"",'Ark1'!AA6201)</f>
        <v>6.6600066600066607E-2</v>
      </c>
      <c r="N21" s="152">
        <f>+IF(I21=0,"",'Ark1'!AB6201)</f>
        <v>7.8143687402923601E-2</v>
      </c>
      <c r="O21" s="119">
        <f>IF(H21=0,"",'Ark1'!U6201)</f>
        <v>59.5</v>
      </c>
      <c r="P21" s="152">
        <f>IF(H21=0,"",'Ark1'!W6201)</f>
        <v>100.8</v>
      </c>
      <c r="Q21" s="138"/>
      <c r="R21" s="152">
        <f>IF(H21=0,"",'Ark1'!X6201)</f>
        <v>20.5</v>
      </c>
      <c r="S21" s="152">
        <f>IF(H21=0,"",'Ark1'!Y6201)</f>
        <v>1.5</v>
      </c>
      <c r="T21" s="152">
        <f>IF(H21=0,"",'Ark1'!Z6201)</f>
        <v>-99.999999999997044</v>
      </c>
      <c r="U21" s="107"/>
      <c r="V21" s="97">
        <f t="shared" si="0"/>
        <v>2</v>
      </c>
      <c r="W21" s="309">
        <f>IF(H21=0,"",'Ark1'!T6201)</f>
        <v>15.5</v>
      </c>
      <c r="X21" s="152">
        <f>IF(H21=0,"",'Ark1'!V6201)</f>
        <v>109.20910075839652</v>
      </c>
      <c r="Y21" s="54"/>
      <c r="Z21" s="317"/>
      <c r="AA21" s="152"/>
      <c r="AB21" s="152"/>
      <c r="AC21" s="317"/>
      <c r="AD21" s="316"/>
      <c r="AE21"/>
      <c r="AH21" s="11"/>
      <c r="AI21" s="11"/>
    </row>
    <row r="22" spans="1:36" x14ac:dyDescent="0.5">
      <c r="A22" s="54"/>
      <c r="B22" s="2">
        <f>+'Ark1'!C6213</f>
        <v>2022</v>
      </c>
      <c r="C22" s="2">
        <f>+'Ark1'!J6213</f>
        <v>155</v>
      </c>
      <c r="D22" s="2" t="s">
        <v>36</v>
      </c>
      <c r="E22" s="2">
        <f>+'Ark1'!D6213</f>
        <v>1</v>
      </c>
      <c r="F22" s="2" t="s">
        <v>514</v>
      </c>
      <c r="G22" s="20">
        <f>+'Ark1'!Q6213</f>
        <v>0</v>
      </c>
      <c r="H22" s="97">
        <f>+'Ark1'!R6213</f>
        <v>0</v>
      </c>
      <c r="I22" s="20" t="str">
        <f>IF(H22=0,"",'Ark1'!S6213)</f>
        <v/>
      </c>
      <c r="J22" s="107"/>
      <c r="K22" s="152" t="str">
        <f>IF(G22=0,"",100*H22/Måned!$G10)</f>
        <v/>
      </c>
      <c r="L22" s="107"/>
      <c r="M22" s="152" t="str">
        <f>+IF(H22=0,"",'Ark1'!AA6213)</f>
        <v/>
      </c>
      <c r="N22" s="152">
        <f>+IF(I22=0,"",'Ark1'!AB6213)</f>
        <v>0</v>
      </c>
      <c r="O22" s="119" t="str">
        <f>IF(H22=0,"",'Ark1'!U6213)</f>
        <v/>
      </c>
      <c r="P22" s="152" t="str">
        <f>IF(H22=0,"",'Ark1'!W6213)</f>
        <v/>
      </c>
      <c r="Q22" s="138"/>
      <c r="R22" s="152" t="str">
        <f>IF(H22=0,"",'Ark1'!X6213)</f>
        <v/>
      </c>
      <c r="S22" s="152" t="str">
        <f>IF(H22=0,"",'Ark1'!Y6213)</f>
        <v/>
      </c>
      <c r="T22" s="152" t="str">
        <f>IF(H22=0,"",'Ark1'!Z6213)</f>
        <v/>
      </c>
      <c r="U22" s="107"/>
      <c r="V22" s="97" t="str">
        <f t="shared" si="0"/>
        <v/>
      </c>
      <c r="W22" s="309" t="str">
        <f>IF(H22=0,"",'Ark1'!T6213)</f>
        <v/>
      </c>
      <c r="X22" s="152" t="str">
        <f>IF(H22=0,"",'Ark1'!V6213)</f>
        <v/>
      </c>
      <c r="Y22" s="54"/>
      <c r="Z22" s="317"/>
      <c r="AA22" s="152"/>
      <c r="AB22" s="152"/>
      <c r="AC22" s="317"/>
      <c r="AD22" s="316"/>
      <c r="AE22"/>
      <c r="AH22" s="11"/>
      <c r="AI22" s="11"/>
    </row>
    <row r="23" spans="1:36" x14ac:dyDescent="0.5">
      <c r="A23" s="54"/>
      <c r="B23" s="2">
        <f>+'Ark1'!C6225</f>
        <v>2022</v>
      </c>
      <c r="C23" s="2">
        <f>+'Ark1'!J6225</f>
        <v>160</v>
      </c>
      <c r="D23" s="2" t="s">
        <v>31</v>
      </c>
      <c r="E23" s="2">
        <f>+'Ark1'!D6225</f>
        <v>1</v>
      </c>
      <c r="F23" s="2" t="s">
        <v>514</v>
      </c>
      <c r="G23" s="20">
        <f>+'Ark1'!Q6225</f>
        <v>2</v>
      </c>
      <c r="H23" s="97">
        <f>+'Ark1'!R6225</f>
        <v>47</v>
      </c>
      <c r="I23" s="20">
        <f>IF(H23=0,"",'Ark1'!S6225)</f>
        <v>46</v>
      </c>
      <c r="J23" s="107"/>
      <c r="K23" s="152">
        <f>IF(G23=0,"",100*H23/Måned!$G10)</f>
        <v>1.5651015651015652</v>
      </c>
      <c r="L23" s="107"/>
      <c r="M23" s="152">
        <f>+IF(H23=0,"",'Ark1'!AA6225)</f>
        <v>1.5651015651015652</v>
      </c>
      <c r="N23" s="152">
        <f>+IF(I23=0,"",'Ark1'!AB6225)</f>
        <v>1.5901620198499691</v>
      </c>
      <c r="O23" s="119">
        <f>IF(H23=0,"",'Ark1'!U6225)</f>
        <v>60.826086956521742</v>
      </c>
      <c r="P23" s="152">
        <f>IF(H23=0,"",'Ark1'!W6225)</f>
        <v>89.182608695652178</v>
      </c>
      <c r="Q23" s="138"/>
      <c r="R23" s="152">
        <f>IF(H23=0,"",'Ark1'!X6225)</f>
        <v>6.7171197356111758</v>
      </c>
      <c r="S23" s="152">
        <f>IF(H23=0,"",'Ark1'!Y6225)</f>
        <v>1.536573656267066</v>
      </c>
      <c r="T23" s="152">
        <f>IF(H23=0,"",'Ark1'!Z6225)</f>
        <v>-10.623638546842669</v>
      </c>
      <c r="U23" s="107"/>
      <c r="V23" s="97">
        <f t="shared" si="0"/>
        <v>23</v>
      </c>
      <c r="W23" s="309">
        <f>IF(H23=0,"",'Ark1'!T6225)</f>
        <v>16.12765957446809</v>
      </c>
      <c r="X23" s="152">
        <f>IF(H23=0,"",'Ark1'!V6225)</f>
        <v>97.550520514390684</v>
      </c>
      <c r="Y23" s="54"/>
      <c r="Z23" s="317"/>
      <c r="AA23" s="152"/>
      <c r="AB23" s="152"/>
      <c r="AC23" s="317"/>
      <c r="AD23" s="316"/>
      <c r="AE23"/>
      <c r="AH23" s="11"/>
      <c r="AI23" s="11"/>
    </row>
    <row r="24" spans="1:36" x14ac:dyDescent="0.5">
      <c r="A24" s="54"/>
      <c r="B24" s="2">
        <f>+'Ark1'!C6237</f>
        <v>2022</v>
      </c>
      <c r="C24" s="2">
        <f>+'Ark1'!J6237</f>
        <v>171</v>
      </c>
      <c r="D24" s="2" t="s">
        <v>583</v>
      </c>
      <c r="E24" s="2">
        <f>+'Ark1'!D6237</f>
        <v>1</v>
      </c>
      <c r="F24" s="2" t="s">
        <v>514</v>
      </c>
      <c r="G24" s="20">
        <f>+'Ark1'!Q6237</f>
        <v>2</v>
      </c>
      <c r="H24" s="97">
        <f>+'Ark1'!R6237</f>
        <v>9</v>
      </c>
      <c r="I24" s="20">
        <f>IF(H24=0,"",'Ark1'!S6237)</f>
        <v>9</v>
      </c>
      <c r="J24" s="107"/>
      <c r="K24" s="152">
        <f>IF(G24=0,"",100*H24/Måned!$G10)</f>
        <v>0.29970029970029971</v>
      </c>
      <c r="L24" s="107"/>
      <c r="M24" s="152">
        <f>+IF(H24=0,"",'Ark1'!AA6237)</f>
        <v>0.29970029970029977</v>
      </c>
      <c r="N24" s="152">
        <f>+IF(I24=0,"",'Ark1'!AB6237)</f>
        <v>0.27625499013920463</v>
      </c>
      <c r="O24" s="119">
        <f>IF(H24=0,"",'Ark1'!U6237)</f>
        <v>61.222222222222221</v>
      </c>
      <c r="P24" s="152">
        <f>IF(H24=0,"",'Ark1'!W6237)</f>
        <v>79.188888888888897</v>
      </c>
      <c r="Q24" s="138"/>
      <c r="R24" s="152">
        <f>IF(H24=0,"",'Ark1'!X6237)</f>
        <v>10.902191873853608</v>
      </c>
      <c r="S24" s="152">
        <f>IF(H24=0,"",'Ark1'!Y6237)</f>
        <v>2.6988795114424544</v>
      </c>
      <c r="T24" s="152">
        <f>IF(H24=0,"",'Ark1'!Z6237)</f>
        <v>36.147057119425504</v>
      </c>
      <c r="U24" s="107"/>
      <c r="V24" s="97">
        <f t="shared" si="0"/>
        <v>4.5</v>
      </c>
      <c r="W24" s="309">
        <f>IF(H24=0,"",'Ark1'!T6237)</f>
        <v>16.333333333333332</v>
      </c>
      <c r="X24" s="152">
        <f>IF(H24=0,"",'Ark1'!V6237)</f>
        <v>85.795112555675914</v>
      </c>
      <c r="Y24" s="54"/>
      <c r="Z24" s="317"/>
      <c r="AA24" s="152"/>
      <c r="AB24" s="152"/>
      <c r="AC24" s="317"/>
      <c r="AD24" s="316"/>
      <c r="AE24"/>
      <c r="AH24" s="11"/>
      <c r="AI24" s="11"/>
    </row>
    <row r="25" spans="1:36" x14ac:dyDescent="0.5">
      <c r="A25" s="54"/>
      <c r="B25" s="2">
        <f>+'Ark1'!C6249</f>
        <v>2022</v>
      </c>
      <c r="C25" s="2">
        <f>+'Ark1'!J6249</f>
        <v>181</v>
      </c>
      <c r="D25" s="2" t="s">
        <v>43</v>
      </c>
      <c r="E25" s="2">
        <f>+'Ark1'!D6249</f>
        <v>1</v>
      </c>
      <c r="F25" s="2" t="s">
        <v>514</v>
      </c>
      <c r="G25" s="20">
        <f>+'Ark1'!Q6249</f>
        <v>0</v>
      </c>
      <c r="H25" s="97">
        <f>+'Ark1'!R6249</f>
        <v>0</v>
      </c>
      <c r="I25" s="20" t="str">
        <f>IF(H25=0,"",'Ark1'!S6249)</f>
        <v/>
      </c>
      <c r="J25" s="107"/>
      <c r="K25" s="152" t="str">
        <f>IF(G25=0,"",100*H25/Måned!$G10)</f>
        <v/>
      </c>
      <c r="L25" s="107"/>
      <c r="M25" s="152" t="str">
        <f>+IF(H25=0,"",'Ark1'!AA6249)</f>
        <v/>
      </c>
      <c r="N25" s="152">
        <f>+IF(I25=0,"",'Ark1'!AB6249)</f>
        <v>0</v>
      </c>
      <c r="O25" s="119" t="str">
        <f>IF(H25=0,"",'Ark1'!U6249)</f>
        <v/>
      </c>
      <c r="P25" s="152" t="str">
        <f>IF(H25=0,"",'Ark1'!W6249)</f>
        <v/>
      </c>
      <c r="Q25" s="138"/>
      <c r="R25" s="152" t="str">
        <f>IF(H25=0,"",'Ark1'!X6249)</f>
        <v/>
      </c>
      <c r="S25" s="152" t="str">
        <f>IF(H25=0,"",'Ark1'!Y6249)</f>
        <v/>
      </c>
      <c r="T25" s="152" t="str">
        <f>IF(H25=0,"",'Ark1'!Z6249)</f>
        <v/>
      </c>
      <c r="U25" s="107"/>
      <c r="V25" s="97" t="str">
        <f t="shared" si="0"/>
        <v/>
      </c>
      <c r="W25" s="309" t="str">
        <f>IF(H25=0,"",'Ark1'!T6249)</f>
        <v/>
      </c>
      <c r="X25" s="152" t="str">
        <f>IF(H25=0,"",'Ark1'!V6249)</f>
        <v/>
      </c>
      <c r="Y25" s="54"/>
      <c r="Z25" s="317"/>
      <c r="AA25" s="152"/>
      <c r="AB25" s="152"/>
      <c r="AC25" s="317"/>
      <c r="AD25" s="313"/>
      <c r="AE25"/>
      <c r="AG25" s="316"/>
      <c r="AH25"/>
      <c r="AI25"/>
      <c r="AJ25"/>
    </row>
    <row r="26" spans="1:36" x14ac:dyDescent="0.5">
      <c r="A26" s="54"/>
      <c r="B26" s="2">
        <f>+'Ark1'!C6261</f>
        <v>2022</v>
      </c>
      <c r="C26" s="2">
        <f>+'Ark1'!J6261</f>
        <v>470</v>
      </c>
      <c r="D26" s="2" t="s">
        <v>44</v>
      </c>
      <c r="E26" s="2">
        <f>+'Ark1'!D6261</f>
        <v>1</v>
      </c>
      <c r="F26" s="2" t="s">
        <v>514</v>
      </c>
      <c r="G26" s="20">
        <f>+'Ark1'!Q6261</f>
        <v>0</v>
      </c>
      <c r="H26" s="97">
        <f>+'Ark1'!R6261</f>
        <v>0</v>
      </c>
      <c r="I26" s="20" t="str">
        <f>IF(H26=0,"",'Ark1'!S6261)</f>
        <v/>
      </c>
      <c r="J26" s="107"/>
      <c r="K26" s="152" t="str">
        <f>IF(G26=0,"",100*H26/Måned!$G10)</f>
        <v/>
      </c>
      <c r="L26" s="107"/>
      <c r="M26" s="152" t="str">
        <f>+IF(H26=0,"",'Ark1'!AA6261)</f>
        <v/>
      </c>
      <c r="N26" s="152">
        <f>+IF(I26=0,"",'Ark1'!AB6261)</f>
        <v>0</v>
      </c>
      <c r="O26" s="119" t="str">
        <f>IF(H26=0,"",'Ark1'!U6261)</f>
        <v/>
      </c>
      <c r="P26" s="152" t="str">
        <f>IF(H26=0,"",'Ark1'!W6261)</f>
        <v/>
      </c>
      <c r="Q26" s="138"/>
      <c r="R26" s="152" t="str">
        <f>IF(H26=0,"",'Ark1'!X6261)</f>
        <v/>
      </c>
      <c r="S26" s="152" t="str">
        <f>IF(H26=0,"",'Ark1'!Y6261)</f>
        <v/>
      </c>
      <c r="T26" s="152" t="str">
        <f>IF(H26=0,"",'Ark1'!Z6261)</f>
        <v/>
      </c>
      <c r="U26" s="107"/>
      <c r="V26" s="97" t="str">
        <f t="shared" si="0"/>
        <v/>
      </c>
      <c r="W26" s="309" t="str">
        <f>IF(H26=0,"",'Ark1'!T6261)</f>
        <v/>
      </c>
      <c r="X26" s="152" t="str">
        <f>IF(H26=0,"",'Ark1'!V6261)</f>
        <v/>
      </c>
      <c r="Y26" s="54"/>
      <c r="Z26" s="317"/>
      <c r="AA26" s="97"/>
      <c r="AB26" s="152"/>
      <c r="AC26" s="317"/>
      <c r="AD26" s="313"/>
      <c r="AE26"/>
      <c r="AF26"/>
      <c r="AG26"/>
      <c r="AH26"/>
      <c r="AI26"/>
      <c r="AJ26"/>
    </row>
    <row r="27" spans="1:36" x14ac:dyDescent="0.5">
      <c r="A27" s="54"/>
      <c r="B27" s="2">
        <f>+'Ark1'!C6273</f>
        <v>2022</v>
      </c>
      <c r="C27" s="2">
        <f>+'Ark1'!J6273</f>
        <v>643</v>
      </c>
      <c r="D27" s="2" t="s">
        <v>54</v>
      </c>
      <c r="E27" s="2">
        <f>+'Ark1'!D6273</f>
        <v>1</v>
      </c>
      <c r="F27" s="2" t="s">
        <v>514</v>
      </c>
      <c r="G27" s="20">
        <f>+'Ark1'!Q6273</f>
        <v>3</v>
      </c>
      <c r="H27" s="97">
        <f>+'Ark1'!R6273</f>
        <v>266</v>
      </c>
      <c r="I27" s="20">
        <f>IF(H27=0,"",'Ark1'!S6273)</f>
        <v>266</v>
      </c>
      <c r="J27" s="107"/>
      <c r="K27" s="152">
        <f>IF(G27=0,"",100*H27/Måned!$G10)</f>
        <v>8.8578088578088572</v>
      </c>
      <c r="L27" s="107"/>
      <c r="M27" s="152">
        <f>+IF(H27=0,"",'Ark1'!AA6273)</f>
        <v>8.8578088578088554</v>
      </c>
      <c r="N27" s="152">
        <f>+IF(I27=0,"",'Ark1'!AB6273)</f>
        <v>9.2366381174751577</v>
      </c>
      <c r="O27" s="119">
        <f>IF(H27=0,"",'Ark1'!U6273)</f>
        <v>61.011278195488721</v>
      </c>
      <c r="P27" s="152">
        <f>IF(H27=0,"",'Ark1'!W6273)</f>
        <v>89.5836842105263</v>
      </c>
      <c r="Q27" s="138"/>
      <c r="R27" s="152">
        <f>IF(H27=0,"",'Ark1'!X6273)</f>
        <v>9.9532140102261639</v>
      </c>
      <c r="S27" s="152">
        <f>IF(H27=0,"",'Ark1'!Y6273)</f>
        <v>2.0927427100402678</v>
      </c>
      <c r="T27" s="152">
        <f>IF(H27=0,"",'Ark1'!Z6273)</f>
        <v>-51.196347021506682</v>
      </c>
      <c r="U27" s="107"/>
      <c r="V27" s="97">
        <f t="shared" si="0"/>
        <v>88.666666666666671</v>
      </c>
      <c r="W27" s="309">
        <f>IF(H27=0,"",'Ark1'!T6273)</f>
        <v>16.323308270676691</v>
      </c>
      <c r="X27" s="152">
        <f>IF(H27=0,"",'Ark1'!V6273)</f>
        <v>97.057079318013294</v>
      </c>
      <c r="Y27" s="54"/>
      <c r="Z27" s="317"/>
      <c r="AA27" s="97"/>
      <c r="AB27" s="152"/>
      <c r="AC27" s="317"/>
      <c r="AD27" s="313"/>
      <c r="AE27"/>
      <c r="AF27"/>
      <c r="AG27"/>
      <c r="AH27"/>
      <c r="AI27"/>
      <c r="AJ27"/>
    </row>
    <row r="28" spans="1:36" x14ac:dyDescent="0.5">
      <c r="A28" s="54"/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317"/>
      <c r="AA28" s="97"/>
      <c r="AB28" s="152"/>
      <c r="AC28" s="317"/>
      <c r="AD28" s="313"/>
      <c r="AE28"/>
      <c r="AF28"/>
      <c r="AG28"/>
      <c r="AH28"/>
      <c r="AI28"/>
      <c r="AJ28"/>
    </row>
    <row r="29" spans="1:36" x14ac:dyDescent="0.5">
      <c r="A29" s="54"/>
      <c r="B29" s="2">
        <f>+'Ark1'!C6082</f>
        <v>2022</v>
      </c>
      <c r="C29" s="2">
        <f>+'Ark1'!J6082</f>
        <v>103</v>
      </c>
      <c r="D29" s="2" t="s">
        <v>37</v>
      </c>
      <c r="E29" s="2">
        <f>+'Ark1'!D6082</f>
        <v>2</v>
      </c>
      <c r="F29" s="2" t="s">
        <v>515</v>
      </c>
      <c r="G29" s="20">
        <f>+'Ark1'!Q6082</f>
        <v>14</v>
      </c>
      <c r="H29" s="97">
        <f>+'Ark1'!R6082</f>
        <v>570</v>
      </c>
      <c r="I29" s="20">
        <f>IF(H29=0,"",'Ark1'!S6082)</f>
        <v>570</v>
      </c>
      <c r="J29" s="107"/>
      <c r="K29" s="152">
        <f>IF(G29=0,"",100*H29/Måned!$G11)</f>
        <v>23.789649415692821</v>
      </c>
      <c r="L29" s="107"/>
      <c r="M29" s="152">
        <f>+IF(H29=0,"",'Ark1'!AA6082)</f>
        <v>23.789649415692821</v>
      </c>
      <c r="N29" s="152">
        <f>+IF(I29=0,"",'Ark1'!AB6082)</f>
        <v>24.389686580012963</v>
      </c>
      <c r="O29" s="119">
        <f>IF(H29=0,"",'Ark1'!U6082)</f>
        <v>60.784210526315803</v>
      </c>
      <c r="P29" s="152">
        <f>IF(H29=0,"",'Ark1'!W6082)</f>
        <v>88.57315789473688</v>
      </c>
      <c r="Q29" s="138"/>
      <c r="R29" s="152">
        <f>IF(H29=0,"",'Ark1'!X6082)</f>
        <v>9.8388345583354369</v>
      </c>
      <c r="S29" s="152">
        <f>IF(H29=0,"",'Ark1'!Y6082)</f>
        <v>2.3012040687877047</v>
      </c>
      <c r="T29" s="152">
        <f>IF(H29=0,"",'Ark1'!Z6082)</f>
        <v>-45.831759819138</v>
      </c>
      <c r="U29" s="107"/>
      <c r="V29" s="97">
        <f t="shared" ref="V29:V45" si="1">+(IF(H29=0,"",I29/G29))</f>
        <v>40.714285714285715</v>
      </c>
      <c r="W29" s="309">
        <f>IF(H29=0,"",'Ark1'!T6082)</f>
        <v>16.18947368421053</v>
      </c>
      <c r="X29" s="152">
        <f>IF(H29=0,"",'Ark1'!V6082)</f>
        <v>95.962251240234977</v>
      </c>
      <c r="Y29" s="54"/>
      <c r="Z29" s="317"/>
      <c r="AA29" s="97"/>
      <c r="AB29" s="152"/>
      <c r="AC29" s="317"/>
      <c r="AD29" s="313"/>
      <c r="AE29"/>
      <c r="AF29"/>
      <c r="AG29"/>
      <c r="AH29"/>
      <c r="AI29"/>
      <c r="AJ29"/>
    </row>
    <row r="30" spans="1:36" x14ac:dyDescent="0.5">
      <c r="A30" s="54"/>
      <c r="B30" s="2">
        <f>+'Ark1'!C6094</f>
        <v>2022</v>
      </c>
      <c r="C30" s="2">
        <f>+'Ark1'!J6094</f>
        <v>106</v>
      </c>
      <c r="D30" s="2" t="s">
        <v>38</v>
      </c>
      <c r="E30" s="2">
        <f>+'Ark1'!D6094</f>
        <v>2</v>
      </c>
      <c r="F30" s="2" t="s">
        <v>515</v>
      </c>
      <c r="G30" s="20">
        <f>+'Ark1'!Q6094</f>
        <v>4</v>
      </c>
      <c r="H30" s="97">
        <f>+'Ark1'!R6094</f>
        <v>201</v>
      </c>
      <c r="I30" s="20">
        <f>IF(H30=0,"",'Ark1'!S6094)</f>
        <v>201</v>
      </c>
      <c r="J30" s="107"/>
      <c r="K30" s="152">
        <f>IF(G30=0,"",100*H30/Måned!$G11)</f>
        <v>8.3889816360600999</v>
      </c>
      <c r="L30" s="107"/>
      <c r="M30" s="152">
        <f>+IF(H30=0,"",'Ark1'!AA6094)</f>
        <v>8.3889816360600999</v>
      </c>
      <c r="N30" s="152">
        <f>+IF(I30=0,"",'Ark1'!AB6094)</f>
        <v>8.3970450270096393</v>
      </c>
      <c r="O30" s="119">
        <f>IF(H30=0,"",'Ark1'!U6094)</f>
        <v>61.537313432835802</v>
      </c>
      <c r="P30" s="152">
        <f>IF(H30=0,"",'Ark1'!W6094)</f>
        <v>86.477114427860684</v>
      </c>
      <c r="Q30" s="138"/>
      <c r="R30" s="152">
        <f>IF(H30=0,"",'Ark1'!X6094)</f>
        <v>6.279966856065001</v>
      </c>
      <c r="S30" s="152">
        <f>IF(H30=0,"",'Ark1'!Y6094)</f>
        <v>2.0756466944705996</v>
      </c>
      <c r="T30" s="152">
        <f>IF(H30=0,"",'Ark1'!Z6094)</f>
        <v>-36.603668041428378</v>
      </c>
      <c r="U30" s="107"/>
      <c r="V30" s="97">
        <f t="shared" si="1"/>
        <v>50.25</v>
      </c>
      <c r="W30" s="309">
        <f>IF(H30=0,"",'Ark1'!T6094)</f>
        <v>16.597014925373134</v>
      </c>
      <c r="X30" s="152">
        <f>IF(H30=0,"",'Ark1'!V6094)</f>
        <v>93.691348242535909</v>
      </c>
      <c r="Y30" s="54"/>
      <c r="Z30" s="317"/>
      <c r="AA30" s="97"/>
      <c r="AB30" s="152"/>
      <c r="AC30" s="317"/>
      <c r="AD30" s="313"/>
      <c r="AE30"/>
      <c r="AF30"/>
      <c r="AG30"/>
      <c r="AH30"/>
      <c r="AI30"/>
      <c r="AJ30"/>
    </row>
    <row r="31" spans="1:36" x14ac:dyDescent="0.5">
      <c r="A31" s="54"/>
      <c r="B31" s="2">
        <f>+'Ark1'!C6106</f>
        <v>2022</v>
      </c>
      <c r="C31" s="2">
        <f>+'Ark1'!J6106</f>
        <v>109</v>
      </c>
      <c r="D31" s="2" t="s">
        <v>61</v>
      </c>
      <c r="E31" s="2">
        <f>+'Ark1'!D6106</f>
        <v>2</v>
      </c>
      <c r="F31" s="2" t="s">
        <v>515</v>
      </c>
      <c r="G31" s="20">
        <f>+'Ark1'!Q6106</f>
        <v>10</v>
      </c>
      <c r="H31" s="97">
        <f>+'Ark1'!R6106</f>
        <v>428</v>
      </c>
      <c r="I31" s="20">
        <f>IF(H31=0,"",'Ark1'!S6106)</f>
        <v>428</v>
      </c>
      <c r="J31" s="107"/>
      <c r="K31" s="152">
        <f>IF(G31=0,"",100*H31/Måned!$G11)</f>
        <v>17.863105175292155</v>
      </c>
      <c r="L31" s="107"/>
      <c r="M31" s="152">
        <f>+IF(H31=0,"",'Ark1'!AA6106)</f>
        <v>17.863105175292155</v>
      </c>
      <c r="N31" s="152">
        <f>+IF(I31=0,"",'Ark1'!AB6106)</f>
        <v>18.089885903491879</v>
      </c>
      <c r="O31" s="119">
        <f>IF(H31=0,"",'Ark1'!U6106)</f>
        <v>59.820093457943955</v>
      </c>
      <c r="P31" s="152">
        <f>IF(H31=0,"",'Ark1'!W6106)</f>
        <v>87.490887850467274</v>
      </c>
      <c r="Q31" s="138"/>
      <c r="R31" s="152">
        <f>IF(H31=0,"",'Ark1'!X6106)</f>
        <v>8.5955207937848392</v>
      </c>
      <c r="S31" s="152">
        <f>IF(H31=0,"",'Ark1'!Y6106)</f>
        <v>2.5809995873247007</v>
      </c>
      <c r="T31" s="152">
        <f>IF(H31=0,"",'Ark1'!Z6106)</f>
        <v>-19.965904716954004</v>
      </c>
      <c r="U31" s="107"/>
      <c r="V31" s="97">
        <f t="shared" si="1"/>
        <v>42.8</v>
      </c>
      <c r="W31" s="309">
        <f>IF(H31=0,"",'Ark1'!T6106)</f>
        <v>15.73130841121495</v>
      </c>
      <c r="X31" s="152">
        <f>IF(H31=0,"",'Ark1'!V6106)</f>
        <v>94.789694312532191</v>
      </c>
      <c r="Y31" s="54"/>
      <c r="Z31" s="317"/>
      <c r="AA31" s="97"/>
      <c r="AB31" s="152"/>
      <c r="AC31" s="317"/>
      <c r="AD31" s="313"/>
      <c r="AE31"/>
      <c r="AF31"/>
      <c r="AG31"/>
      <c r="AH31"/>
      <c r="AI31"/>
      <c r="AJ31"/>
    </row>
    <row r="32" spans="1:36" x14ac:dyDescent="0.5">
      <c r="A32" s="54"/>
      <c r="B32" s="2">
        <f>+'Ark1'!C6118</f>
        <v>2022</v>
      </c>
      <c r="C32" s="2">
        <f>+'Ark1'!J6118</f>
        <v>111</v>
      </c>
      <c r="D32" s="2" t="s">
        <v>39</v>
      </c>
      <c r="E32" s="2">
        <f>+'Ark1'!D6118</f>
        <v>2</v>
      </c>
      <c r="F32" s="2" t="s">
        <v>515</v>
      </c>
      <c r="G32" s="20">
        <f>+'Ark1'!Q6118</f>
        <v>7</v>
      </c>
      <c r="H32" s="97">
        <f>+'Ark1'!R6118</f>
        <v>175</v>
      </c>
      <c r="I32" s="20">
        <f>IF(H32=0,"",'Ark1'!S6118)</f>
        <v>175</v>
      </c>
      <c r="J32" s="107"/>
      <c r="K32" s="152">
        <f>IF(G32=0,"",100*H32/Måned!$G11)</f>
        <v>7.3038397328881466</v>
      </c>
      <c r="L32" s="107"/>
      <c r="M32" s="152">
        <f>+IF(H32=0,"",'Ark1'!AA6118)</f>
        <v>7.3038397328881475</v>
      </c>
      <c r="N32" s="152">
        <f>+IF(I32=0,"",'Ark1'!AB6118)</f>
        <v>7.559364676942339</v>
      </c>
      <c r="O32" s="119">
        <f>IF(H32=0,"",'Ark1'!U6118)</f>
        <v>62.222857142857109</v>
      </c>
      <c r="P32" s="152">
        <f>IF(H32=0,"",'Ark1'!W6118)</f>
        <v>89.416571428571487</v>
      </c>
      <c r="Q32" s="138"/>
      <c r="R32" s="152">
        <f>IF(H32=0,"",'Ark1'!X6118)</f>
        <v>9.7201357847237819</v>
      </c>
      <c r="S32" s="152">
        <f>IF(H32=0,"",'Ark1'!Y6118)</f>
        <v>2.4475160252544406</v>
      </c>
      <c r="T32" s="152">
        <f>IF(H32=0,"",'Ark1'!Z6118)</f>
        <v>-37.91830430327407</v>
      </c>
      <c r="U32" s="107"/>
      <c r="V32" s="97">
        <f t="shared" si="1"/>
        <v>25</v>
      </c>
      <c r="W32" s="309">
        <f>IF(H32=0,"",'Ark1'!T6118)</f>
        <v>16.537142857142861</v>
      </c>
      <c r="X32" s="152">
        <f>IF(H32=0,"",'Ark1'!V6118)</f>
        <v>96.876025383067642</v>
      </c>
      <c r="Y32" s="54"/>
      <c r="Z32" s="317"/>
      <c r="AA32" s="97"/>
      <c r="AB32" s="152"/>
      <c r="AC32" s="317"/>
      <c r="AD32" s="313"/>
      <c r="AE32"/>
      <c r="AF32"/>
      <c r="AG32"/>
      <c r="AH32"/>
      <c r="AI32"/>
      <c r="AJ32"/>
    </row>
    <row r="33" spans="1:36" x14ac:dyDescent="0.5">
      <c r="A33" s="54"/>
      <c r="B33" s="2">
        <f>+'Ark1'!C6130</f>
        <v>2022</v>
      </c>
      <c r="C33" s="2">
        <f>+'Ark1'!J6130</f>
        <v>116</v>
      </c>
      <c r="D33" s="2" t="s">
        <v>40</v>
      </c>
      <c r="E33" s="2">
        <f>+'Ark1'!D6130</f>
        <v>2</v>
      </c>
      <c r="F33" s="2" t="s">
        <v>515</v>
      </c>
      <c r="G33" s="20">
        <f>+'Ark1'!Q6130</f>
        <v>3</v>
      </c>
      <c r="H33" s="97">
        <f>+'Ark1'!R6130</f>
        <v>98</v>
      </c>
      <c r="I33" s="20">
        <f>IF(H33=0,"",'Ark1'!S6130)</f>
        <v>98</v>
      </c>
      <c r="J33" s="107"/>
      <c r="K33" s="152">
        <f>IF(G33=0,"",100*H33/Måned!$G11)</f>
        <v>4.0901502504173619</v>
      </c>
      <c r="L33" s="107"/>
      <c r="M33" s="152">
        <f>+IF(H33=0,"",'Ark1'!AA6130)</f>
        <v>4.090150250417361</v>
      </c>
      <c r="N33" s="152">
        <f>+IF(I33=0,"",'Ark1'!AB6130)</f>
        <v>3.6628950116956398</v>
      </c>
      <c r="O33" s="119">
        <f>IF(H33=0,"",'Ark1'!U6130)</f>
        <v>61.387755102040813</v>
      </c>
      <c r="P33" s="152">
        <f>IF(H33=0,"",'Ark1'!W6130)</f>
        <v>77.369387755102053</v>
      </c>
      <c r="Q33" s="138"/>
      <c r="R33" s="152">
        <f>IF(H33=0,"",'Ark1'!X6130)</f>
        <v>9.0347561114013839</v>
      </c>
      <c r="S33" s="152">
        <f>IF(H33=0,"",'Ark1'!Y6130)</f>
        <v>2.3760396352309905</v>
      </c>
      <c r="T33" s="152">
        <f>IF(H33=0,"",'Ark1'!Z6130)</f>
        <v>-50.387722107238517</v>
      </c>
      <c r="U33" s="107"/>
      <c r="V33" s="97">
        <f t="shared" si="1"/>
        <v>32.666666666666664</v>
      </c>
      <c r="W33" s="309">
        <f>IF(H33=0,"",'Ark1'!T6130)</f>
        <v>16.387755102040817</v>
      </c>
      <c r="X33" s="152">
        <f>IF(H33=0,"",'Ark1'!V6130)</f>
        <v>83.823822053198299</v>
      </c>
      <c r="Y33" s="54"/>
      <c r="Z33" s="317"/>
      <c r="AA33" s="97"/>
      <c r="AB33" s="152"/>
      <c r="AC33" s="317"/>
      <c r="AD33" s="313"/>
      <c r="AE33"/>
      <c r="AF33"/>
      <c r="AG33"/>
      <c r="AH33"/>
      <c r="AI33"/>
      <c r="AJ33"/>
    </row>
    <row r="34" spans="1:36" x14ac:dyDescent="0.5">
      <c r="A34" s="54"/>
      <c r="B34" s="2">
        <f>+'Ark1'!C6142</f>
        <v>2022</v>
      </c>
      <c r="C34" s="2">
        <f>+'Ark1'!J6142</f>
        <v>117</v>
      </c>
      <c r="D34" s="2" t="s">
        <v>41</v>
      </c>
      <c r="E34" s="2">
        <f>+'Ark1'!D6142</f>
        <v>2</v>
      </c>
      <c r="F34" s="2" t="s">
        <v>515</v>
      </c>
      <c r="G34" s="20">
        <f>+'Ark1'!Q6142</f>
        <v>0</v>
      </c>
      <c r="H34" s="97">
        <f>+'Ark1'!R6142</f>
        <v>0</v>
      </c>
      <c r="I34" s="20" t="str">
        <f>IF(H34=0,"",'Ark1'!S6142)</f>
        <v/>
      </c>
      <c r="J34" s="107"/>
      <c r="K34" s="152" t="str">
        <f>IF(G34=0,"",100*H34/Måned!$G11)</f>
        <v/>
      </c>
      <c r="L34" s="107"/>
      <c r="M34" s="152" t="str">
        <f>+IF(H34=0,"",'Ark1'!AA6142)</f>
        <v/>
      </c>
      <c r="N34" s="152">
        <f>+IF(I34=0,"",'Ark1'!AB6142)</f>
        <v>0</v>
      </c>
      <c r="O34" s="119" t="str">
        <f>IF(H34=0,"",'Ark1'!U6142)</f>
        <v/>
      </c>
      <c r="P34" s="152" t="str">
        <f>IF(H34=0,"",'Ark1'!W6142)</f>
        <v/>
      </c>
      <c r="Q34" s="138"/>
      <c r="R34" s="152" t="str">
        <f>IF(H34=0,"",'Ark1'!X6142)</f>
        <v/>
      </c>
      <c r="S34" s="152" t="str">
        <f>IF(H34=0,"",'Ark1'!Y6142)</f>
        <v/>
      </c>
      <c r="T34" s="152" t="str">
        <f>IF(H34=0,"",'Ark1'!Z6142)</f>
        <v/>
      </c>
      <c r="U34" s="107"/>
      <c r="V34" s="97" t="str">
        <f t="shared" si="1"/>
        <v/>
      </c>
      <c r="W34" s="309" t="str">
        <f>IF(H34=0,"",'Ark1'!T6142)</f>
        <v/>
      </c>
      <c r="X34" s="152" t="str">
        <f>IF(H34=0,"",'Ark1'!V6142)</f>
        <v/>
      </c>
      <c r="Y34" s="54"/>
      <c r="Z34" s="317"/>
      <c r="AA34" s="97"/>
      <c r="AB34" s="152"/>
      <c r="AC34" s="317"/>
      <c r="AD34" s="313"/>
      <c r="AE34"/>
      <c r="AF34"/>
      <c r="AG34"/>
      <c r="AH34"/>
      <c r="AI34"/>
      <c r="AJ34"/>
    </row>
    <row r="35" spans="1:36" x14ac:dyDescent="0.5">
      <c r="A35" s="54"/>
      <c r="B35" s="2">
        <f>+'Ark1'!C6154</f>
        <v>2022</v>
      </c>
      <c r="C35" s="2">
        <f>+'Ark1'!J6154</f>
        <v>121</v>
      </c>
      <c r="D35" s="2" t="s">
        <v>41</v>
      </c>
      <c r="E35" s="2">
        <f>+'Ark1'!D6154</f>
        <v>2</v>
      </c>
      <c r="F35" s="2" t="s">
        <v>515</v>
      </c>
      <c r="G35" s="20">
        <f>+'Ark1'!Q6154</f>
        <v>8</v>
      </c>
      <c r="H35" s="97">
        <f>+'Ark1'!R6154</f>
        <v>423</v>
      </c>
      <c r="I35" s="20">
        <f>IF(H35=0,"",'Ark1'!S6154)</f>
        <v>423</v>
      </c>
      <c r="J35" s="107"/>
      <c r="K35" s="152">
        <f>IF(G35=0,"",100*H35/Måned!$G11)</f>
        <v>17.654424040066779</v>
      </c>
      <c r="L35" s="107"/>
      <c r="M35" s="152">
        <f>+IF(H35=0,"",'Ark1'!AA6154)</f>
        <v>17.654424040066779</v>
      </c>
      <c r="N35" s="152">
        <f>+IF(I35=0,"",'Ark1'!AB6154)</f>
        <v>17.044427976398101</v>
      </c>
      <c r="O35" s="119">
        <f>IF(H35=0,"",'Ark1'!U6154)</f>
        <v>60.576832151300238</v>
      </c>
      <c r="P35" s="152">
        <f>IF(H35=0,"",'Ark1'!W6154)</f>
        <v>83.408983451536642</v>
      </c>
      <c r="Q35" s="138"/>
      <c r="R35" s="152">
        <f>IF(H35=0,"",'Ark1'!X6154)</f>
        <v>11.921935388646961</v>
      </c>
      <c r="S35" s="152">
        <f>IF(H35=0,"",'Ark1'!Y6154)</f>
        <v>2.2551506347776407</v>
      </c>
      <c r="T35" s="152">
        <f>IF(H35=0,"",'Ark1'!Z6154)</f>
        <v>-13.368813892060055</v>
      </c>
      <c r="U35" s="107"/>
      <c r="V35" s="97">
        <f t="shared" si="1"/>
        <v>52.875</v>
      </c>
      <c r="W35" s="309">
        <f>IF(H35=0,"",'Ark1'!T6154)</f>
        <v>16.049645390070918</v>
      </c>
      <c r="X35" s="152">
        <f>IF(H35=0,"",'Ark1'!V6154)</f>
        <v>90.367262677721243</v>
      </c>
      <c r="Y35" s="54"/>
      <c r="Z35" s="317"/>
      <c r="AA35" s="97"/>
      <c r="AB35" s="152"/>
      <c r="AC35" s="317"/>
      <c r="AD35" s="313"/>
      <c r="AE35"/>
      <c r="AF35"/>
      <c r="AG35"/>
      <c r="AH35"/>
      <c r="AI35"/>
      <c r="AJ35"/>
    </row>
    <row r="36" spans="1:36" x14ac:dyDescent="0.5">
      <c r="A36" s="54"/>
      <c r="B36" s="2">
        <f>+'Ark1'!C6166</f>
        <v>2022</v>
      </c>
      <c r="C36" s="2">
        <f>+'Ark1'!J6166</f>
        <v>134</v>
      </c>
      <c r="D36" s="2" t="s">
        <v>34</v>
      </c>
      <c r="E36" s="2">
        <f>+'Ark1'!D6166</f>
        <v>2</v>
      </c>
      <c r="F36" s="2" t="s">
        <v>515</v>
      </c>
      <c r="G36" s="20">
        <f>+'Ark1'!Q6166</f>
        <v>1</v>
      </c>
      <c r="H36" s="97">
        <f>+'Ark1'!R6166</f>
        <v>135</v>
      </c>
      <c r="I36" s="20">
        <f>IF(H36=0,"",'Ark1'!S6166)</f>
        <v>135</v>
      </c>
      <c r="J36" s="107"/>
      <c r="K36" s="152">
        <f>IF(G36=0,"",100*H36/Måned!$G11)</f>
        <v>5.634390651085142</v>
      </c>
      <c r="L36" s="107"/>
      <c r="M36" s="152">
        <f>+IF(H36=0,"",'Ark1'!AA6166)</f>
        <v>5.634390651085142</v>
      </c>
      <c r="N36" s="152">
        <f>+IF(I36=0,"",'Ark1'!AB6166)</f>
        <v>5.8216851964394243</v>
      </c>
      <c r="O36" s="119">
        <f>IF(H36=0,"",'Ark1'!U6166)</f>
        <v>60.866666666666646</v>
      </c>
      <c r="P36" s="152">
        <f>IF(H36=0,"",'Ark1'!W6166)</f>
        <v>89.265925925925956</v>
      </c>
      <c r="Q36" s="138"/>
      <c r="R36" s="152">
        <f>IF(H36=0,"",'Ark1'!X6166)</f>
        <v>8.6295887457303024</v>
      </c>
      <c r="S36" s="152">
        <f>IF(H36=0,"",'Ark1'!Y6166)</f>
        <v>1.8769557701136137</v>
      </c>
      <c r="T36" s="152">
        <f>IF(H36=0,"",'Ark1'!Z6166)</f>
        <v>-48.417289826958864</v>
      </c>
      <c r="U36" s="107"/>
      <c r="V36" s="97">
        <f t="shared" si="1"/>
        <v>135</v>
      </c>
      <c r="W36" s="309">
        <f>IF(H36=0,"",'Ark1'!T6166)</f>
        <v>16.31111111111111</v>
      </c>
      <c r="X36" s="152">
        <f>IF(H36=0,"",'Ark1'!V6166)</f>
        <v>96.712812487460326</v>
      </c>
      <c r="Y36" s="54"/>
      <c r="Z36" s="316"/>
      <c r="AA36" s="313"/>
      <c r="AB36" s="152"/>
      <c r="AC36" s="317"/>
      <c r="AD36"/>
      <c r="AE36"/>
      <c r="AF36"/>
      <c r="AG36"/>
      <c r="AH36"/>
      <c r="AI36"/>
      <c r="AJ36"/>
    </row>
    <row r="37" spans="1:36" x14ac:dyDescent="0.5">
      <c r="A37" s="54"/>
      <c r="B37" s="2">
        <f>+'Ark1'!C6178</f>
        <v>2022</v>
      </c>
      <c r="C37" s="2">
        <f>+'Ark1'!J6178</f>
        <v>141</v>
      </c>
      <c r="D37" s="2" t="s">
        <v>33</v>
      </c>
      <c r="E37" s="2">
        <f>+'Ark1'!D6178</f>
        <v>2</v>
      </c>
      <c r="F37" s="2" t="s">
        <v>515</v>
      </c>
      <c r="G37" s="20">
        <f>+'Ark1'!Q6178</f>
        <v>0</v>
      </c>
      <c r="H37" s="97">
        <f>+'Ark1'!R6178</f>
        <v>0</v>
      </c>
      <c r="I37" s="20" t="str">
        <f>IF(H37=0,"",'Ark1'!S6178)</f>
        <v/>
      </c>
      <c r="J37" s="107"/>
      <c r="K37" s="152" t="str">
        <f>IF(G37=0,"",100*H37/Måned!$G11)</f>
        <v/>
      </c>
      <c r="L37" s="107"/>
      <c r="M37" s="152" t="str">
        <f>+IF(H37=0,"",'Ark1'!AA6178)</f>
        <v/>
      </c>
      <c r="N37" s="152">
        <f>+IF(I37=0,"",'Ark1'!AB6178)</f>
        <v>0</v>
      </c>
      <c r="O37" s="119" t="str">
        <f>IF(H37=0,"",'Ark1'!U6178)</f>
        <v/>
      </c>
      <c r="P37" s="152" t="str">
        <f>IF(H37=0,"",'Ark1'!W6178)</f>
        <v/>
      </c>
      <c r="Q37" s="138"/>
      <c r="R37" s="152" t="str">
        <f>IF(H37=0,"",'Ark1'!X6178)</f>
        <v/>
      </c>
      <c r="S37" s="152" t="str">
        <f>IF(H37=0,"",'Ark1'!Y6178)</f>
        <v/>
      </c>
      <c r="T37" s="152" t="str">
        <f>IF(H37=0,"",'Ark1'!Z6178)</f>
        <v/>
      </c>
      <c r="U37" s="107"/>
      <c r="V37" s="97" t="str">
        <f t="shared" si="1"/>
        <v/>
      </c>
      <c r="W37" s="309" t="str">
        <f>IF(H37=0,"",'Ark1'!T6178)</f>
        <v/>
      </c>
      <c r="X37" s="152" t="str">
        <f>IF(H37=0,"",'Ark1'!V6178)</f>
        <v/>
      </c>
      <c r="Y37" s="54"/>
      <c r="Z37" s="309"/>
      <c r="AA37" s="309"/>
      <c r="AB37" s="152"/>
      <c r="AC37" s="317"/>
      <c r="AD37" s="316"/>
      <c r="AE37"/>
      <c r="AF37"/>
      <c r="AG37"/>
      <c r="AH37"/>
      <c r="AI37"/>
      <c r="AJ37"/>
    </row>
    <row r="38" spans="1:36" x14ac:dyDescent="0.5">
      <c r="A38" s="54"/>
      <c r="B38" s="2">
        <f>+'Ark1'!C6190</f>
        <v>2022</v>
      </c>
      <c r="C38" s="2">
        <f>+'Ark1'!J6190</f>
        <v>143</v>
      </c>
      <c r="D38" s="2" t="s">
        <v>42</v>
      </c>
      <c r="E38" s="2">
        <f>+'Ark1'!D6190</f>
        <v>2</v>
      </c>
      <c r="F38" s="2" t="s">
        <v>515</v>
      </c>
      <c r="G38" s="20">
        <f>+'Ark1'!Q6190</f>
        <v>0</v>
      </c>
      <c r="H38" s="97">
        <f>+'Ark1'!R6190</f>
        <v>0</v>
      </c>
      <c r="I38" s="20" t="str">
        <f>IF(H38=0,"",'Ark1'!S6190)</f>
        <v/>
      </c>
      <c r="J38" s="107"/>
      <c r="K38" s="152" t="str">
        <f>IF(G38=0,"",100*H38/Måned!$G11)</f>
        <v/>
      </c>
      <c r="L38" s="107"/>
      <c r="M38" s="152" t="str">
        <f>+IF(H38=0,"",'Ark1'!AA6190)</f>
        <v/>
      </c>
      <c r="N38" s="152">
        <f>+IF(I38=0,"",'Ark1'!AB6190)</f>
        <v>0</v>
      </c>
      <c r="O38" s="119" t="str">
        <f>IF(H38=0,"",'Ark1'!U6190)</f>
        <v/>
      </c>
      <c r="P38" s="152" t="str">
        <f>IF(H38=0,"",'Ark1'!W6190)</f>
        <v/>
      </c>
      <c r="Q38" s="138"/>
      <c r="R38" s="152" t="str">
        <f>IF(H38=0,"",'Ark1'!X6190)</f>
        <v/>
      </c>
      <c r="S38" s="152" t="str">
        <f>IF(H38=0,"",'Ark1'!Y6190)</f>
        <v/>
      </c>
      <c r="T38" s="152" t="str">
        <f>IF(H38=0,"",'Ark1'!Z6190)</f>
        <v/>
      </c>
      <c r="U38" s="107"/>
      <c r="V38" s="97" t="str">
        <f t="shared" si="1"/>
        <v/>
      </c>
      <c r="W38" s="309" t="str">
        <f>IF(H38=0,"",'Ark1'!T6190)</f>
        <v/>
      </c>
      <c r="X38" s="152" t="str">
        <f>IF(H38=0,"",'Ark1'!V6190)</f>
        <v/>
      </c>
      <c r="Y38" s="54"/>
      <c r="Z38" s="317"/>
      <c r="AA38" s="309"/>
      <c r="AB38" s="152"/>
      <c r="AC38" s="317"/>
      <c r="AD38" s="316"/>
      <c r="AE38"/>
      <c r="AF38"/>
      <c r="AG38"/>
      <c r="AH38"/>
      <c r="AI38"/>
      <c r="AJ38"/>
    </row>
    <row r="39" spans="1:36" x14ac:dyDescent="0.5">
      <c r="A39" s="54"/>
      <c r="B39" s="2">
        <f>+'Ark1'!C6202</f>
        <v>2022</v>
      </c>
      <c r="C39" s="2">
        <f>+'Ark1'!J6202</f>
        <v>147</v>
      </c>
      <c r="D39" s="2" t="s">
        <v>42</v>
      </c>
      <c r="E39" s="2">
        <f>+'Ark1'!D6202</f>
        <v>2</v>
      </c>
      <c r="F39" s="2" t="s">
        <v>515</v>
      </c>
      <c r="G39" s="20">
        <f>+'Ark1'!Q6202</f>
        <v>0</v>
      </c>
      <c r="H39" s="97">
        <f>+'Ark1'!R6202</f>
        <v>0</v>
      </c>
      <c r="I39" s="20" t="str">
        <f>IF(H39=0,"",'Ark1'!S6202)</f>
        <v/>
      </c>
      <c r="J39" s="107"/>
      <c r="K39" s="152" t="str">
        <f>IF(G39=0,"",100*H39/Måned!$G11)</f>
        <v/>
      </c>
      <c r="L39" s="107"/>
      <c r="M39" s="152" t="str">
        <f>+IF(H39=0,"",'Ark1'!AA6202)</f>
        <v/>
      </c>
      <c r="N39" s="152">
        <f>+IF(I39=0,"",'Ark1'!AB6202)</f>
        <v>0</v>
      </c>
      <c r="O39" s="119" t="str">
        <f>IF(H39=0,"",'Ark1'!U6202)</f>
        <v/>
      </c>
      <c r="P39" s="152" t="str">
        <f>IF(H39=0,"",'Ark1'!W6202)</f>
        <v/>
      </c>
      <c r="Q39" s="138"/>
      <c r="R39" s="152" t="str">
        <f>IF(H39=0,"",'Ark1'!X6202)</f>
        <v/>
      </c>
      <c r="S39" s="152" t="str">
        <f>IF(H39=0,"",'Ark1'!Y6202)</f>
        <v/>
      </c>
      <c r="T39" s="152" t="str">
        <f>IF(H39=0,"",'Ark1'!Z6202)</f>
        <v/>
      </c>
      <c r="U39" s="107"/>
      <c r="V39" s="97" t="str">
        <f t="shared" si="1"/>
        <v/>
      </c>
      <c r="W39" s="309" t="str">
        <f>IF(H39=0,"",'Ark1'!T6202)</f>
        <v/>
      </c>
      <c r="X39" s="152" t="str">
        <f>IF(H39=0,"",'Ark1'!V6202)</f>
        <v/>
      </c>
      <c r="Y39" s="54"/>
      <c r="Z39" s="317"/>
      <c r="AA39" s="309"/>
      <c r="AB39" s="152"/>
      <c r="AC39" s="317"/>
      <c r="AD39" s="316"/>
      <c r="AE39"/>
      <c r="AF39"/>
      <c r="AG39"/>
      <c r="AH39"/>
      <c r="AI39"/>
      <c r="AJ39"/>
    </row>
    <row r="40" spans="1:36" x14ac:dyDescent="0.5">
      <c r="A40" s="54"/>
      <c r="B40" s="2">
        <f>+'Ark1'!C6214</f>
        <v>2022</v>
      </c>
      <c r="C40" s="2">
        <f>+'Ark1'!J6214</f>
        <v>155</v>
      </c>
      <c r="D40" s="2" t="s">
        <v>36</v>
      </c>
      <c r="E40" s="2">
        <f>+'Ark1'!D6214</f>
        <v>2</v>
      </c>
      <c r="F40" s="2" t="s">
        <v>515</v>
      </c>
      <c r="G40" s="20">
        <f>+'Ark1'!Q6214</f>
        <v>0</v>
      </c>
      <c r="H40" s="97">
        <f>+'Ark1'!R6214</f>
        <v>0</v>
      </c>
      <c r="I40" s="20" t="str">
        <f>IF(H40=0,"",'Ark1'!S6214)</f>
        <v/>
      </c>
      <c r="J40" s="107"/>
      <c r="K40" s="152" t="str">
        <f>IF(G40=0,"",100*H40/Måned!$G11)</f>
        <v/>
      </c>
      <c r="L40" s="107"/>
      <c r="M40" s="152" t="str">
        <f>+IF(H40=0,"",'Ark1'!AA6214)</f>
        <v/>
      </c>
      <c r="N40" s="152">
        <f>+IF(I40=0,"",'Ark1'!AB6214)</f>
        <v>0</v>
      </c>
      <c r="O40" s="119" t="str">
        <f>IF(H40=0,"",'Ark1'!U6214)</f>
        <v/>
      </c>
      <c r="P40" s="152" t="str">
        <f>IF(H40=0,"",'Ark1'!W6214)</f>
        <v/>
      </c>
      <c r="Q40" s="138"/>
      <c r="R40" s="152" t="str">
        <f>IF(H40=0,"",'Ark1'!X6214)</f>
        <v/>
      </c>
      <c r="S40" s="152" t="str">
        <f>IF(H40=0,"",'Ark1'!Y6214)</f>
        <v/>
      </c>
      <c r="T40" s="152" t="str">
        <f>IF(H40=0,"",'Ark1'!Z6214)</f>
        <v/>
      </c>
      <c r="U40" s="107"/>
      <c r="V40" s="97" t="str">
        <f t="shared" si="1"/>
        <v/>
      </c>
      <c r="W40" s="309" t="str">
        <f>IF(H40=0,"",'Ark1'!T6214)</f>
        <v/>
      </c>
      <c r="X40" s="152" t="str">
        <f>IF(H40=0,"",'Ark1'!V6214)</f>
        <v/>
      </c>
      <c r="Y40" s="54"/>
      <c r="Z40" s="317"/>
      <c r="AA40" s="309"/>
      <c r="AB40" s="152"/>
      <c r="AC40" s="317"/>
      <c r="AD40" s="316"/>
      <c r="AE40"/>
      <c r="AF40"/>
      <c r="AG40"/>
      <c r="AH40"/>
      <c r="AI40"/>
      <c r="AJ40"/>
    </row>
    <row r="41" spans="1:36" x14ac:dyDescent="0.5">
      <c r="A41" s="54"/>
      <c r="B41" s="2">
        <f>+'Ark1'!C6226</f>
        <v>2022</v>
      </c>
      <c r="C41" s="2">
        <f>+'Ark1'!J6226</f>
        <v>160</v>
      </c>
      <c r="D41" s="2" t="s">
        <v>31</v>
      </c>
      <c r="E41" s="2">
        <f>+'Ark1'!D6226</f>
        <v>2</v>
      </c>
      <c r="F41" s="2" t="s">
        <v>515</v>
      </c>
      <c r="G41" s="20">
        <f>+'Ark1'!Q6226</f>
        <v>4</v>
      </c>
      <c r="H41" s="97">
        <f>+'Ark1'!R6226</f>
        <v>112</v>
      </c>
      <c r="I41" s="20">
        <f>IF(H41=0,"",'Ark1'!S6226)</f>
        <v>112</v>
      </c>
      <c r="J41" s="107"/>
      <c r="K41" s="152">
        <f>IF(G41=0,"",100*H41/Måned!$G11)</f>
        <v>4.674457429048414</v>
      </c>
      <c r="L41" s="107"/>
      <c r="M41" s="152">
        <f>+IF(H41=0,"",'Ark1'!AA6226)</f>
        <v>4.674457429048414</v>
      </c>
      <c r="N41" s="152">
        <f>+IF(I41=0,"",'Ark1'!AB6226)</f>
        <v>4.6450196666476637</v>
      </c>
      <c r="O41" s="119">
        <f>IF(H41=0,"",'Ark1'!U6226)</f>
        <v>61.625</v>
      </c>
      <c r="P41" s="152">
        <f>IF(H41=0,"",'Ark1'!W6226)</f>
        <v>85.84999999999998</v>
      </c>
      <c r="Q41" s="138"/>
      <c r="R41" s="152">
        <f>IF(H41=0,"",'Ark1'!X6226)</f>
        <v>9.3077444712918815</v>
      </c>
      <c r="S41" s="152">
        <f>IF(H41=0,"",'Ark1'!Y6226)</f>
        <v>2.0050160312861061</v>
      </c>
      <c r="T41" s="152">
        <f>IF(H41=0,"",'Ark1'!Z6226)</f>
        <v>-25.19898188540424</v>
      </c>
      <c r="U41" s="107"/>
      <c r="V41" s="97">
        <f t="shared" si="1"/>
        <v>28</v>
      </c>
      <c r="W41" s="309">
        <f>IF(H41=0,"",'Ark1'!T6226)</f>
        <v>16.517857142857139</v>
      </c>
      <c r="X41" s="152">
        <f>IF(H41=0,"",'Ark1'!V6226)</f>
        <v>93.011917659804979</v>
      </c>
      <c r="Y41" s="54"/>
      <c r="Z41" s="317"/>
      <c r="AA41" s="309"/>
      <c r="AB41" s="152"/>
      <c r="AC41" s="317"/>
      <c r="AD41" s="316"/>
      <c r="AE41"/>
      <c r="AF41"/>
      <c r="AG41"/>
      <c r="AH41"/>
      <c r="AI41"/>
      <c r="AJ41"/>
    </row>
    <row r="42" spans="1:36" x14ac:dyDescent="0.5">
      <c r="A42" s="54"/>
      <c r="B42" s="2">
        <f>+'Ark1'!C6238</f>
        <v>2022</v>
      </c>
      <c r="C42" s="2">
        <f>+'Ark1'!J6238</f>
        <v>171</v>
      </c>
      <c r="D42" s="2" t="s">
        <v>583</v>
      </c>
      <c r="E42" s="2">
        <f>+'Ark1'!D6238</f>
        <v>2</v>
      </c>
      <c r="F42" s="2" t="s">
        <v>515</v>
      </c>
      <c r="G42" s="20">
        <f>+'Ark1'!Q6238</f>
        <v>3</v>
      </c>
      <c r="H42" s="97">
        <f>+'Ark1'!R6238</f>
        <v>10</v>
      </c>
      <c r="I42" s="20">
        <f>IF(H42=0,"",'Ark1'!S6238)</f>
        <v>10</v>
      </c>
      <c r="J42" s="107"/>
      <c r="K42" s="152">
        <f>IF(G42=0,"",100*H42/Måned!$G11)</f>
        <v>0.41736227045075125</v>
      </c>
      <c r="L42" s="107"/>
      <c r="M42" s="152">
        <f>+IF(H42=0,"",'Ark1'!AA6238)</f>
        <v>0.4173622704507513</v>
      </c>
      <c r="N42" s="152">
        <f>+IF(I42=0,"",'Ark1'!AB6238)</f>
        <v>0.40458898107344837</v>
      </c>
      <c r="O42" s="119">
        <f>IF(H42=0,"",'Ark1'!U6238)</f>
        <v>62.7</v>
      </c>
      <c r="P42" s="152">
        <f>IF(H42=0,"",'Ark1'!W6238)</f>
        <v>83.750000000000014</v>
      </c>
      <c r="Q42" s="138"/>
      <c r="R42" s="152">
        <f>IF(H42=0,"",'Ark1'!X6238)</f>
        <v>17.501728486066643</v>
      </c>
      <c r="S42" s="152">
        <f>IF(H42=0,"",'Ark1'!Y6238)</f>
        <v>1.9519221295942764</v>
      </c>
      <c r="T42" s="152">
        <f>IF(H42=0,"",'Ark1'!Z6238)</f>
        <v>29.989452197597707</v>
      </c>
      <c r="U42" s="107"/>
      <c r="V42" s="97">
        <f t="shared" si="1"/>
        <v>3.3333333333333335</v>
      </c>
      <c r="W42" s="309">
        <f>IF(H42=0,"",'Ark1'!T6238)</f>
        <v>16.7</v>
      </c>
      <c r="X42" s="152">
        <f>IF(H42=0,"",'Ark1'!V6238)</f>
        <v>90.736728060671695</v>
      </c>
      <c r="Y42" s="54"/>
      <c r="Z42" s="317"/>
      <c r="AA42" s="309"/>
      <c r="AB42" s="152"/>
      <c r="AC42" s="317"/>
      <c r="AD42" s="316"/>
      <c r="AE42"/>
      <c r="AF42"/>
      <c r="AG42"/>
      <c r="AH42"/>
      <c r="AI42"/>
      <c r="AJ42"/>
    </row>
    <row r="43" spans="1:36" x14ac:dyDescent="0.5">
      <c r="A43" s="54"/>
      <c r="B43" s="2">
        <f>+'Ark1'!C6250</f>
        <v>2022</v>
      </c>
      <c r="C43" s="2">
        <f>+'Ark1'!J6250</f>
        <v>181</v>
      </c>
      <c r="D43" s="2" t="s">
        <v>43</v>
      </c>
      <c r="E43" s="2">
        <f>+'Ark1'!D6250</f>
        <v>2</v>
      </c>
      <c r="F43" s="2" t="s">
        <v>515</v>
      </c>
      <c r="G43" s="20">
        <f>+'Ark1'!Q6250</f>
        <v>0</v>
      </c>
      <c r="H43" s="97">
        <f>+'Ark1'!R6250</f>
        <v>0</v>
      </c>
      <c r="I43" s="20" t="str">
        <f>IF(H43=0,"",'Ark1'!S6250)</f>
        <v/>
      </c>
      <c r="J43" s="107"/>
      <c r="K43" s="152" t="str">
        <f>IF(G43=0,"",100*H43/Måned!$G11)</f>
        <v/>
      </c>
      <c r="L43" s="107"/>
      <c r="M43" s="152" t="str">
        <f>+IF(H43=0,"",'Ark1'!AA6250)</f>
        <v/>
      </c>
      <c r="N43" s="152">
        <f>+IF(I43=0,"",'Ark1'!AB6250)</f>
        <v>0</v>
      </c>
      <c r="O43" s="119" t="str">
        <f>IF(H43=0,"",'Ark1'!U6250)</f>
        <v/>
      </c>
      <c r="P43" s="152" t="str">
        <f>IF(H43=0,"",'Ark1'!W6250)</f>
        <v/>
      </c>
      <c r="Q43" s="138"/>
      <c r="R43" s="152" t="str">
        <f>IF(H43=0,"",'Ark1'!X6250)</f>
        <v/>
      </c>
      <c r="S43" s="152" t="str">
        <f>IF(H43=0,"",'Ark1'!Y6250)</f>
        <v/>
      </c>
      <c r="T43" s="152" t="str">
        <f>IF(H43=0,"",'Ark1'!Z6250)</f>
        <v/>
      </c>
      <c r="U43" s="107"/>
      <c r="V43" s="97" t="str">
        <f t="shared" si="1"/>
        <v/>
      </c>
      <c r="W43" s="309" t="str">
        <f>IF(H43=0,"",'Ark1'!T6250)</f>
        <v/>
      </c>
      <c r="X43" s="152" t="str">
        <f>IF(H43=0,"",'Ark1'!V6250)</f>
        <v/>
      </c>
      <c r="Y43" s="54"/>
      <c r="Z43" s="317"/>
      <c r="AA43" s="309"/>
      <c r="AB43" s="152"/>
      <c r="AC43" s="317"/>
      <c r="AD43" s="316"/>
      <c r="AE43"/>
      <c r="AF43"/>
      <c r="AG43"/>
      <c r="AH43"/>
      <c r="AI43"/>
      <c r="AJ43"/>
    </row>
    <row r="44" spans="1:36" x14ac:dyDescent="0.5">
      <c r="A44" s="54"/>
      <c r="B44" s="2">
        <f>+'Ark1'!C6262</f>
        <v>2022</v>
      </c>
      <c r="C44" s="2">
        <f>+'Ark1'!J6262</f>
        <v>470</v>
      </c>
      <c r="D44" s="2" t="s">
        <v>44</v>
      </c>
      <c r="E44" s="2">
        <f>+'Ark1'!D6262</f>
        <v>2</v>
      </c>
      <c r="F44" s="2" t="s">
        <v>515</v>
      </c>
      <c r="G44" s="20">
        <f>+'Ark1'!Q6262</f>
        <v>0</v>
      </c>
      <c r="H44" s="97">
        <f>+'Ark1'!R6262</f>
        <v>0</v>
      </c>
      <c r="I44" s="20" t="str">
        <f>IF(H44=0,"",'Ark1'!S6262)</f>
        <v/>
      </c>
      <c r="J44" s="107"/>
      <c r="K44" s="152" t="str">
        <f>IF(G44=0,"",100*H44/Måned!$G11)</f>
        <v/>
      </c>
      <c r="L44" s="107"/>
      <c r="M44" s="152" t="str">
        <f>+IF(H44=0,"",'Ark1'!AA6262)</f>
        <v/>
      </c>
      <c r="N44" s="152">
        <f>+IF(I44=0,"",'Ark1'!AB6262)</f>
        <v>0</v>
      </c>
      <c r="O44" s="119" t="str">
        <f>IF(H44=0,"",'Ark1'!U6262)</f>
        <v/>
      </c>
      <c r="P44" s="152" t="str">
        <f>IF(H44=0,"",'Ark1'!W6262)</f>
        <v/>
      </c>
      <c r="Q44" s="138"/>
      <c r="R44" s="152" t="str">
        <f>IF(H44=0,"",'Ark1'!X6262)</f>
        <v/>
      </c>
      <c r="S44" s="152" t="str">
        <f>IF(H44=0,"",'Ark1'!Y6262)</f>
        <v/>
      </c>
      <c r="T44" s="152" t="str">
        <f>IF(H44=0,"",'Ark1'!Z6262)</f>
        <v/>
      </c>
      <c r="U44" s="107"/>
      <c r="V44" s="97" t="str">
        <f t="shared" si="1"/>
        <v/>
      </c>
      <c r="W44" s="309" t="str">
        <f>IF(H44=0,"",'Ark1'!T6262)</f>
        <v/>
      </c>
      <c r="X44" s="152" t="str">
        <f>IF(H44=0,"",'Ark1'!V6262)</f>
        <v/>
      </c>
      <c r="Y44" s="54"/>
      <c r="Z44" s="317"/>
      <c r="AA44" s="309"/>
      <c r="AB44" s="152"/>
      <c r="AC44" s="317"/>
      <c r="AD44" s="316"/>
      <c r="AE44"/>
      <c r="AF44"/>
      <c r="AG44"/>
      <c r="AH44"/>
      <c r="AI44"/>
      <c r="AJ44"/>
    </row>
    <row r="45" spans="1:36" x14ac:dyDescent="0.5">
      <c r="A45" s="54"/>
      <c r="B45" s="2">
        <f>+'Ark1'!C6274</f>
        <v>2022</v>
      </c>
      <c r="C45" s="2">
        <f>+'Ark1'!J6274</f>
        <v>643</v>
      </c>
      <c r="D45" s="2" t="s">
        <v>54</v>
      </c>
      <c r="E45" s="2">
        <f>+'Ark1'!D6274</f>
        <v>2</v>
      </c>
      <c r="F45" s="2" t="s">
        <v>515</v>
      </c>
      <c r="G45" s="20">
        <f>+'Ark1'!Q6274</f>
        <v>4</v>
      </c>
      <c r="H45" s="97">
        <f>+'Ark1'!R6274</f>
        <v>244</v>
      </c>
      <c r="I45" s="20">
        <f>IF(H45=0,"",'Ark1'!S6274)</f>
        <v>244</v>
      </c>
      <c r="J45" s="107"/>
      <c r="K45" s="152">
        <f>IF(G45=0,"",100*H45/Måned!$G11)</f>
        <v>10.183639398998331</v>
      </c>
      <c r="L45" s="107"/>
      <c r="M45" s="152">
        <f>+IF(H45=0,"",'Ark1'!AA6274)</f>
        <v>10.183639398998336</v>
      </c>
      <c r="N45" s="152">
        <f>+IF(I45=0,"",'Ark1'!AB6274)</f>
        <v>9.9854009802889028</v>
      </c>
      <c r="O45" s="119">
        <f>IF(H45=0,"",'Ark1'!U6274)</f>
        <v>61.594262295081997</v>
      </c>
      <c r="P45" s="152">
        <f>IF(H45=0,"",'Ark1'!W6274)</f>
        <v>84.712295081967156</v>
      </c>
      <c r="Q45" s="138"/>
      <c r="R45" s="152">
        <f>IF(H45=0,"",'Ark1'!X6274)</f>
        <v>7.8998918634317699</v>
      </c>
      <c r="S45" s="152">
        <f>IF(H45=0,"",'Ark1'!Y6274)</f>
        <v>1.8848315653029204</v>
      </c>
      <c r="T45" s="152">
        <f>IF(H45=0,"",'Ark1'!Z6274)</f>
        <v>-42.466788055098391</v>
      </c>
      <c r="U45" s="107"/>
      <c r="V45" s="97">
        <f t="shared" si="1"/>
        <v>61</v>
      </c>
      <c r="W45" s="309">
        <f>IF(H45=0,"",'Ark1'!T6274)</f>
        <v>16.643442622950818</v>
      </c>
      <c r="X45" s="152">
        <f>IF(H45=0,"",'Ark1'!V6274)</f>
        <v>91.779301280571161</v>
      </c>
      <c r="Y45" s="54"/>
      <c r="Z45" s="317"/>
      <c r="AA45" s="309"/>
      <c r="AB45" s="152"/>
      <c r="AC45" s="317"/>
      <c r="AD45" s="316"/>
      <c r="AE45"/>
      <c r="AF45"/>
      <c r="AG45"/>
      <c r="AH45"/>
      <c r="AI45"/>
      <c r="AJ45"/>
    </row>
    <row r="46" spans="1:36" x14ac:dyDescent="0.5">
      <c r="A46" s="54"/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317"/>
      <c r="AA46" s="309"/>
      <c r="AB46" s="152"/>
      <c r="AC46" s="317"/>
      <c r="AD46" s="316"/>
      <c r="AE46"/>
      <c r="AF46"/>
      <c r="AG46"/>
      <c r="AH46"/>
      <c r="AI46"/>
      <c r="AJ46"/>
    </row>
    <row r="47" spans="1:36" x14ac:dyDescent="0.5">
      <c r="A47" s="54"/>
      <c r="B47" s="2">
        <f>+'Ark1'!C6083</f>
        <v>2022</v>
      </c>
      <c r="C47" s="2">
        <f>+'Ark1'!J6083</f>
        <v>103</v>
      </c>
      <c r="D47" s="2" t="s">
        <v>37</v>
      </c>
      <c r="E47" s="2">
        <f>+'Ark1'!D6083</f>
        <v>3</v>
      </c>
      <c r="F47" s="2" t="s">
        <v>516</v>
      </c>
      <c r="G47" s="20">
        <f>+'Ark1'!Q6083</f>
        <v>15</v>
      </c>
      <c r="H47" s="97">
        <f>+'Ark1'!R6083</f>
        <v>262</v>
      </c>
      <c r="I47" s="20">
        <f>IF(H47=0,"",'Ark1'!S6083)</f>
        <v>262</v>
      </c>
      <c r="J47" s="107"/>
      <c r="K47" s="152">
        <f>IF(G47=0,"",100*H47/Måned!$G12)</f>
        <v>12.919132149901381</v>
      </c>
      <c r="L47" s="107"/>
      <c r="M47" s="152">
        <f>+IF(H47=0,"",'Ark1'!AA6083)</f>
        <v>12.919132149901381</v>
      </c>
      <c r="N47" s="152">
        <f>+IF(I47=0,"",'Ark1'!AB6083)</f>
        <v>12.94945761967629</v>
      </c>
      <c r="O47" s="119">
        <f>IF(H47=0,"",'Ark1'!U6083)</f>
        <v>61</v>
      </c>
      <c r="P47" s="152">
        <f>IF(H47=0,"",'Ark1'!W6083)</f>
        <v>84.870992366412224</v>
      </c>
      <c r="Q47" s="138"/>
      <c r="R47" s="152">
        <f>IF(H47=0,"",'Ark1'!X6083)</f>
        <v>8.6245565306912138</v>
      </c>
      <c r="S47" s="152">
        <f>IF(H47=0,"",'Ark1'!Y6083)</f>
        <v>2.0171024490779677</v>
      </c>
      <c r="T47" s="152">
        <f>IF(H47=0,"",'Ark1'!Z6083)</f>
        <v>-32.071696715340913</v>
      </c>
      <c r="U47" s="107"/>
      <c r="V47" s="97">
        <f t="shared" ref="V47:V63" si="2">+(IF(H47=0,"",I47/G47))</f>
        <v>17.466666666666665</v>
      </c>
      <c r="W47" s="309">
        <f>IF(H47=0,"",'Ark1'!T6083)</f>
        <v>16.381679389312975</v>
      </c>
      <c r="X47" s="152">
        <f>IF(H47=0,"",'Ark1'!V6083)</f>
        <v>91.951237666752093</v>
      </c>
      <c r="Y47" s="54"/>
      <c r="Z47" s="317"/>
      <c r="AA47" s="309"/>
      <c r="AB47" s="152"/>
      <c r="AC47" s="317"/>
      <c r="AD47" s="316"/>
      <c r="AE47"/>
      <c r="AF47"/>
      <c r="AG47"/>
      <c r="AH47"/>
      <c r="AI47"/>
      <c r="AJ47"/>
    </row>
    <row r="48" spans="1:36" x14ac:dyDescent="0.5">
      <c r="A48" s="54"/>
      <c r="B48" s="2">
        <f>+'Ark1'!C6095</f>
        <v>2022</v>
      </c>
      <c r="C48" s="2">
        <f>+'Ark1'!J6095</f>
        <v>106</v>
      </c>
      <c r="D48" s="2" t="s">
        <v>38</v>
      </c>
      <c r="E48" s="2">
        <f>+'Ark1'!D6095</f>
        <v>3</v>
      </c>
      <c r="F48" s="2" t="s">
        <v>516</v>
      </c>
      <c r="G48" s="20">
        <f>+'Ark1'!Q6095</f>
        <v>5</v>
      </c>
      <c r="H48" s="97">
        <f>+'Ark1'!R6095</f>
        <v>111</v>
      </c>
      <c r="I48" s="20">
        <f>IF(H48=0,"",'Ark1'!S6095)</f>
        <v>111</v>
      </c>
      <c r="J48" s="107"/>
      <c r="K48" s="152">
        <f>IF(G48=0,"",100*H48/Måned!$G12)</f>
        <v>5.4733727810650885</v>
      </c>
      <c r="L48" s="107"/>
      <c r="M48" s="152">
        <f>+IF(H48=0,"",'Ark1'!AA6095)</f>
        <v>5.4733727810650876</v>
      </c>
      <c r="N48" s="152">
        <f>+IF(I48=0,"",'Ark1'!AB6095)</f>
        <v>5.7604069060823351</v>
      </c>
      <c r="O48" s="119">
        <f>IF(H48=0,"",'Ark1'!U6095)</f>
        <v>61.144144144144143</v>
      </c>
      <c r="P48" s="152">
        <f>IF(H48=0,"",'Ark1'!W6095)</f>
        <v>89.112612612612509</v>
      </c>
      <c r="Q48" s="138"/>
      <c r="R48" s="152">
        <f>IF(H48=0,"",'Ark1'!X6095)</f>
        <v>8.6242912451150104</v>
      </c>
      <c r="S48" s="152">
        <f>IF(H48=0,"",'Ark1'!Y6095)</f>
        <v>1.8249859772230057</v>
      </c>
      <c r="T48" s="152">
        <f>IF(H48=0,"",'Ark1'!Z6095)</f>
        <v>-22.054393291772648</v>
      </c>
      <c r="U48" s="107"/>
      <c r="V48" s="97">
        <f t="shared" si="2"/>
        <v>22.2</v>
      </c>
      <c r="W48" s="309">
        <f>IF(H48=0,"",'Ark1'!T6095)</f>
        <v>16.405405405405411</v>
      </c>
      <c r="X48" s="152">
        <f>IF(H48=0,"",'Ark1'!V6095)</f>
        <v>96.546709222765571</v>
      </c>
      <c r="Y48" s="54"/>
      <c r="Z48" s="317"/>
      <c r="AA48" s="309"/>
      <c r="AB48" s="152"/>
      <c r="AC48" s="317"/>
      <c r="AD48" s="316"/>
      <c r="AE48"/>
      <c r="AF48"/>
      <c r="AG48"/>
      <c r="AH48"/>
      <c r="AI48"/>
      <c r="AJ48"/>
    </row>
    <row r="49" spans="1:36" x14ac:dyDescent="0.5">
      <c r="A49" s="54"/>
      <c r="B49" s="2">
        <f>+'Ark1'!C6107</f>
        <v>2022</v>
      </c>
      <c r="C49" s="2">
        <f>+'Ark1'!J6107</f>
        <v>109</v>
      </c>
      <c r="D49" s="2" t="s">
        <v>61</v>
      </c>
      <c r="E49" s="2">
        <f>+'Ark1'!D6107</f>
        <v>3</v>
      </c>
      <c r="F49" s="2" t="s">
        <v>516</v>
      </c>
      <c r="G49" s="20">
        <f>+'Ark1'!Q6107</f>
        <v>12</v>
      </c>
      <c r="H49" s="97">
        <f>+'Ark1'!R6107</f>
        <v>379</v>
      </c>
      <c r="I49" s="20">
        <f>IF(H49=0,"",'Ark1'!S6107)</f>
        <v>379</v>
      </c>
      <c r="J49" s="107"/>
      <c r="K49" s="152">
        <f>IF(G49=0,"",100*H49/Måned!$G12)</f>
        <v>18.68836291913215</v>
      </c>
      <c r="L49" s="107"/>
      <c r="M49" s="152">
        <f>+IF(H49=0,"",'Ark1'!AA6107)</f>
        <v>18.688362919132153</v>
      </c>
      <c r="N49" s="152">
        <f>+IF(I49=0,"",'Ark1'!AB6107)</f>
        <v>19.316799376642606</v>
      </c>
      <c r="O49" s="119">
        <f>IF(H49=0,"",'Ark1'!U6107)</f>
        <v>60.601583113456485</v>
      </c>
      <c r="P49" s="152">
        <f>IF(H49=0,"",'Ark1'!W6107)</f>
        <v>87.519525065963009</v>
      </c>
      <c r="Q49" s="138"/>
      <c r="R49" s="152">
        <f>IF(H49=0,"",'Ark1'!X6107)</f>
        <v>9.1521261446214091</v>
      </c>
      <c r="S49" s="152">
        <f>IF(H49=0,"",'Ark1'!Y6107)</f>
        <v>2.6556253084184558</v>
      </c>
      <c r="T49" s="152">
        <f>IF(H49=0,"",'Ark1'!Z6107)</f>
        <v>-45.18345804762059</v>
      </c>
      <c r="U49" s="107"/>
      <c r="V49" s="97">
        <f t="shared" si="2"/>
        <v>31.583333333333332</v>
      </c>
      <c r="W49" s="309">
        <f>IF(H49=0,"",'Ark1'!T6107)</f>
        <v>15.947229551451189</v>
      </c>
      <c r="X49" s="152">
        <f>IF(H49=0,"",'Ark1'!V6107)</f>
        <v>94.820720548172318</v>
      </c>
      <c r="Y49" s="54"/>
      <c r="Z49" s="317"/>
      <c r="AA49" s="309"/>
      <c r="AB49" s="152"/>
      <c r="AC49" s="317"/>
      <c r="AD49" s="316"/>
      <c r="AE49"/>
      <c r="AF49"/>
      <c r="AG49"/>
      <c r="AH49"/>
      <c r="AI49"/>
      <c r="AJ49"/>
    </row>
    <row r="50" spans="1:36" x14ac:dyDescent="0.5">
      <c r="A50" s="54"/>
      <c r="B50" s="2">
        <f>+'Ark1'!C6119</f>
        <v>2022</v>
      </c>
      <c r="C50" s="2">
        <f>+'Ark1'!J6119</f>
        <v>111</v>
      </c>
      <c r="D50" s="2" t="s">
        <v>39</v>
      </c>
      <c r="E50" s="2">
        <f>+'Ark1'!D6119</f>
        <v>3</v>
      </c>
      <c r="F50" s="2" t="s">
        <v>516</v>
      </c>
      <c r="G50" s="20">
        <f>+'Ark1'!Q6119</f>
        <v>12</v>
      </c>
      <c r="H50" s="97">
        <f>+'Ark1'!R6119</f>
        <v>153</v>
      </c>
      <c r="I50" s="20">
        <f>IF(H50=0,"",'Ark1'!S6119)</f>
        <v>153</v>
      </c>
      <c r="J50" s="107"/>
      <c r="K50" s="152">
        <f>IF(G50=0,"",100*H50/Måned!$G12)</f>
        <v>7.5443786982248522</v>
      </c>
      <c r="L50" s="107"/>
      <c r="M50" s="152">
        <f>+IF(H50=0,"",'Ark1'!AA6119)</f>
        <v>7.544378698224854</v>
      </c>
      <c r="N50" s="152">
        <f>+IF(I50=0,"",'Ark1'!AB6119)</f>
        <v>7.81019513112693</v>
      </c>
      <c r="O50" s="119">
        <f>IF(H50=0,"",'Ark1'!U6119)</f>
        <v>61.209150326797378</v>
      </c>
      <c r="P50" s="152">
        <f>IF(H50=0,"",'Ark1'!W6119)</f>
        <v>87.655555555555551</v>
      </c>
      <c r="Q50" s="138"/>
      <c r="R50" s="152">
        <f>IF(H50=0,"",'Ark1'!X6119)</f>
        <v>9.2253124990121478</v>
      </c>
      <c r="S50" s="152">
        <f>IF(H50=0,"",'Ark1'!Y6119)</f>
        <v>2.0248572765687798</v>
      </c>
      <c r="T50" s="152">
        <f>IF(H50=0,"",'Ark1'!Z6119)</f>
        <v>-34.613962535417969</v>
      </c>
      <c r="U50" s="107"/>
      <c r="V50" s="97">
        <f t="shared" si="2"/>
        <v>12.75</v>
      </c>
      <c r="W50" s="309">
        <f>IF(H50=0,"",'Ark1'!T6119)</f>
        <v>16.509803921568629</v>
      </c>
      <c r="X50" s="152">
        <f>IF(H50=0,"",'Ark1'!V6119)</f>
        <v>94.968099193451323</v>
      </c>
      <c r="Y50" s="54"/>
      <c r="Z50" s="317"/>
      <c r="AA50" s="309"/>
      <c r="AB50" s="152"/>
      <c r="AC50" s="317"/>
      <c r="AD50" s="316"/>
      <c r="AE50"/>
      <c r="AF50"/>
      <c r="AG50"/>
      <c r="AH50"/>
      <c r="AI50"/>
      <c r="AJ50"/>
    </row>
    <row r="51" spans="1:36" x14ac:dyDescent="0.5">
      <c r="A51" s="54"/>
      <c r="B51" s="2">
        <f>+'Ark1'!C6131</f>
        <v>2022</v>
      </c>
      <c r="C51" s="2">
        <f>+'Ark1'!J6131</f>
        <v>116</v>
      </c>
      <c r="D51" s="2" t="s">
        <v>40</v>
      </c>
      <c r="E51" s="2">
        <f>+'Ark1'!D6131</f>
        <v>3</v>
      </c>
      <c r="F51" s="2" t="s">
        <v>516</v>
      </c>
      <c r="G51" s="20">
        <f>+'Ark1'!Q6131</f>
        <v>7</v>
      </c>
      <c r="H51" s="97">
        <f>+'Ark1'!R6131</f>
        <v>245</v>
      </c>
      <c r="I51" s="20">
        <f>IF(H51=0,"",'Ark1'!S6131)</f>
        <v>245</v>
      </c>
      <c r="J51" s="107"/>
      <c r="K51" s="152">
        <f>IF(G51=0,"",100*H51/Måned!$G12)</f>
        <v>12.080867850098619</v>
      </c>
      <c r="L51" s="107"/>
      <c r="M51" s="152">
        <f>+IF(H51=0,"",'Ark1'!AA6131)</f>
        <v>12.080867850098619</v>
      </c>
      <c r="N51" s="152">
        <f>+IF(I51=0,"",'Ark1'!AB6131)</f>
        <v>10.500986225455744</v>
      </c>
      <c r="O51" s="119">
        <f>IF(H51=0,"",'Ark1'!U6131)</f>
        <v>61.902040816326512</v>
      </c>
      <c r="P51" s="152">
        <f>IF(H51=0,"",'Ark1'!W6131)</f>
        <v>73.599183673469412</v>
      </c>
      <c r="Q51" s="138"/>
      <c r="R51" s="152">
        <f>IF(H51=0,"",'Ark1'!X6131)</f>
        <v>8.7214302882259975</v>
      </c>
      <c r="S51" s="152">
        <f>IF(H51=0,"",'Ark1'!Y6131)</f>
        <v>2.1031065259654151</v>
      </c>
      <c r="T51" s="152">
        <f>IF(H51=0,"",'Ark1'!Z6131)</f>
        <v>-66.778904426010243</v>
      </c>
      <c r="U51" s="107"/>
      <c r="V51" s="97">
        <f t="shared" si="2"/>
        <v>35</v>
      </c>
      <c r="W51" s="309">
        <f>IF(H51=0,"",'Ark1'!T6131)</f>
        <v>16.608163265306118</v>
      </c>
      <c r="X51" s="152">
        <f>IF(H51=0,"",'Ark1'!V6131)</f>
        <v>79.739093904083873</v>
      </c>
      <c r="Y51" s="54"/>
      <c r="Z51" s="317"/>
      <c r="AA51" s="309"/>
      <c r="AB51" s="152"/>
      <c r="AC51" s="317"/>
      <c r="AD51" s="316"/>
      <c r="AE51"/>
      <c r="AF51"/>
      <c r="AG51"/>
      <c r="AH51"/>
      <c r="AI51"/>
      <c r="AJ51"/>
    </row>
    <row r="52" spans="1:36" x14ac:dyDescent="0.5">
      <c r="A52" s="54"/>
      <c r="B52" s="2">
        <f>+'Ark1'!C6143</f>
        <v>2022</v>
      </c>
      <c r="C52" s="2">
        <f>+'Ark1'!J6143</f>
        <v>117</v>
      </c>
      <c r="D52" s="2" t="s">
        <v>41</v>
      </c>
      <c r="E52" s="2">
        <f>+'Ark1'!D6143</f>
        <v>3</v>
      </c>
      <c r="F52" s="2" t="s">
        <v>516</v>
      </c>
      <c r="G52" s="20">
        <f>+'Ark1'!Q6143</f>
        <v>8</v>
      </c>
      <c r="H52" s="97">
        <f>+'Ark1'!R6143</f>
        <v>228</v>
      </c>
      <c r="I52" s="20">
        <f>IF(H52=0,"",'Ark1'!S6143)</f>
        <v>228</v>
      </c>
      <c r="J52" s="107"/>
      <c r="K52" s="152">
        <f>IF(G52=0,"",100*H52/Måned!$G12)</f>
        <v>11.242603550295858</v>
      </c>
      <c r="L52" s="107"/>
      <c r="M52" s="152">
        <f>+IF(H52=0,"",'Ark1'!AA6143)</f>
        <v>11.242603550295859</v>
      </c>
      <c r="N52" s="152">
        <f>+IF(I52=0,"",'Ark1'!AB6143)</f>
        <v>11.577652078760602</v>
      </c>
      <c r="O52" s="119">
        <f>IF(H52=0,"",'Ark1'!U6143)</f>
        <v>61.23245614035087</v>
      </c>
      <c r="P52" s="152">
        <f>IF(H52=0,"",'Ark1'!W6143)</f>
        <v>87.195614035087743</v>
      </c>
      <c r="Q52" s="138"/>
      <c r="R52" s="152">
        <f>IF(H52=0,"",'Ark1'!X6143)</f>
        <v>9.4628951316223446</v>
      </c>
      <c r="S52" s="152">
        <f>IF(H52=0,"",'Ark1'!Y6143)</f>
        <v>2.0991642285926337</v>
      </c>
      <c r="T52" s="152">
        <f>IF(H52=0,"",'Ark1'!Z6143)</f>
        <v>-49.376291625637649</v>
      </c>
      <c r="U52" s="107"/>
      <c r="V52" s="97">
        <f t="shared" si="2"/>
        <v>28.5</v>
      </c>
      <c r="W52" s="309">
        <f>IF(H52=0,"",'Ark1'!T6143)</f>
        <v>16.434210526315795</v>
      </c>
      <c r="X52" s="152">
        <f>IF(H52=0,"",'Ark1'!V6143)</f>
        <v>94.469787686985569</v>
      </c>
      <c r="Y52" s="54"/>
      <c r="Z52" s="317"/>
      <c r="AA52" s="309"/>
      <c r="AB52" s="152"/>
      <c r="AC52" s="317"/>
      <c r="AD52" s="316"/>
      <c r="AE52"/>
      <c r="AF52"/>
      <c r="AG52"/>
      <c r="AH52"/>
      <c r="AI52"/>
      <c r="AJ52"/>
    </row>
    <row r="53" spans="1:36" x14ac:dyDescent="0.5">
      <c r="A53" s="54"/>
      <c r="B53" s="2">
        <f>+'Ark1'!C6155</f>
        <v>2022</v>
      </c>
      <c r="C53" s="2">
        <f>+'Ark1'!J6155</f>
        <v>121</v>
      </c>
      <c r="D53" s="2" t="s">
        <v>41</v>
      </c>
      <c r="E53" s="2">
        <f>+'Ark1'!D6155</f>
        <v>3</v>
      </c>
      <c r="F53" s="2" t="s">
        <v>516</v>
      </c>
      <c r="G53" s="20">
        <f>+'Ark1'!Q6155</f>
        <v>13</v>
      </c>
      <c r="H53" s="97">
        <f>+'Ark1'!R6155</f>
        <v>394</v>
      </c>
      <c r="I53" s="20">
        <f>IF(H53=0,"",'Ark1'!S6155)</f>
        <v>394</v>
      </c>
      <c r="J53" s="107"/>
      <c r="K53" s="152">
        <f>IF(G53=0,"",100*H53/Måned!$G12)</f>
        <v>19.42800788954635</v>
      </c>
      <c r="L53" s="107"/>
      <c r="M53" s="152">
        <f>+IF(H53=0,"",'Ark1'!AA6155)</f>
        <v>19.42800788954635</v>
      </c>
      <c r="N53" s="152">
        <f>+IF(I53=0,"",'Ark1'!AB6155)</f>
        <v>19.428670596038895</v>
      </c>
      <c r="O53" s="119">
        <f>IF(H53=0,"",'Ark1'!U6155)</f>
        <v>60.951776649746193</v>
      </c>
      <c r="P53" s="152">
        <f>IF(H53=0,"",'Ark1'!W6155)</f>
        <v>84.675126903553249</v>
      </c>
      <c r="Q53" s="138"/>
      <c r="R53" s="152">
        <f>IF(H53=0,"",'Ark1'!X6155)</f>
        <v>9.8000797991753519</v>
      </c>
      <c r="S53" s="152">
        <f>IF(H53=0,"",'Ark1'!Y6155)</f>
        <v>2.1516631251014999</v>
      </c>
      <c r="T53" s="152">
        <f>IF(H53=0,"",'Ark1'!Z6155)</f>
        <v>-48.509135384258478</v>
      </c>
      <c r="U53" s="107"/>
      <c r="V53" s="97">
        <f t="shared" si="2"/>
        <v>30.307692307692307</v>
      </c>
      <c r="W53" s="309">
        <f>IF(H53=0,"",'Ark1'!T6155)</f>
        <v>16.3756345177665</v>
      </c>
      <c r="X53" s="152">
        <f>IF(H53=0,"",'Ark1'!V6155)</f>
        <v>91.739032398215926</v>
      </c>
      <c r="Y53" s="54"/>
      <c r="Z53" s="317"/>
      <c r="AA53" s="309"/>
      <c r="AB53" s="152"/>
      <c r="AC53" s="317"/>
      <c r="AD53" s="316"/>
      <c r="AE53"/>
      <c r="AF53"/>
      <c r="AG53"/>
      <c r="AH53"/>
      <c r="AI53"/>
      <c r="AJ53"/>
    </row>
    <row r="54" spans="1:36" x14ac:dyDescent="0.5">
      <c r="A54" s="54"/>
      <c r="B54" s="2">
        <f>+'Ark1'!C6167</f>
        <v>2022</v>
      </c>
      <c r="C54" s="2">
        <f>+'Ark1'!J6167</f>
        <v>134</v>
      </c>
      <c r="D54" s="2" t="s">
        <v>34</v>
      </c>
      <c r="E54" s="2">
        <f>+'Ark1'!D6167</f>
        <v>3</v>
      </c>
      <c r="F54" s="2" t="s">
        <v>516</v>
      </c>
      <c r="G54" s="20">
        <f>+'Ark1'!Q6167</f>
        <v>0</v>
      </c>
      <c r="H54" s="97">
        <f>+'Ark1'!R6167</f>
        <v>0</v>
      </c>
      <c r="I54" s="20" t="str">
        <f>IF(H54=0,"",'Ark1'!S6167)</f>
        <v/>
      </c>
      <c r="J54" s="107"/>
      <c r="K54" s="152" t="str">
        <f>IF(G54=0,"",100*H54/Måned!$G12)</f>
        <v/>
      </c>
      <c r="L54" s="107"/>
      <c r="M54" s="152" t="str">
        <f>+IF(H54=0,"",'Ark1'!AA6167)</f>
        <v/>
      </c>
      <c r="N54" s="152">
        <f>+IF(I54=0,"",'Ark1'!AB6167)</f>
        <v>0</v>
      </c>
      <c r="O54" s="119" t="str">
        <f>IF(H54=0,"",'Ark1'!U6167)</f>
        <v/>
      </c>
      <c r="P54" s="152" t="str">
        <f>IF(H54=0,"",'Ark1'!W6167)</f>
        <v/>
      </c>
      <c r="Q54" s="138"/>
      <c r="R54" s="152" t="str">
        <f>IF(H54=0,"",'Ark1'!X6167)</f>
        <v/>
      </c>
      <c r="S54" s="152" t="str">
        <f>IF(H54=0,"",'Ark1'!Y6167)</f>
        <v/>
      </c>
      <c r="T54" s="152" t="str">
        <f>IF(H54=0,"",'Ark1'!Z6167)</f>
        <v/>
      </c>
      <c r="U54" s="107"/>
      <c r="V54" s="97" t="str">
        <f t="shared" si="2"/>
        <v/>
      </c>
      <c r="W54" s="309" t="str">
        <f>IF(H54=0,"",'Ark1'!T6167)</f>
        <v/>
      </c>
      <c r="X54" s="152" t="str">
        <f>IF(H54=0,"",'Ark1'!V6167)</f>
        <v/>
      </c>
      <c r="Y54" s="54"/>
      <c r="Z54" s="317"/>
      <c r="AA54" s="309"/>
      <c r="AB54" s="152"/>
      <c r="AC54" s="317"/>
      <c r="AD54" s="316"/>
      <c r="AE54"/>
      <c r="AF54"/>
      <c r="AG54"/>
      <c r="AH54"/>
      <c r="AI54"/>
      <c r="AJ54"/>
    </row>
    <row r="55" spans="1:36" x14ac:dyDescent="0.5">
      <c r="A55" s="54"/>
      <c r="B55" s="2">
        <f>+'Ark1'!C6179</f>
        <v>2022</v>
      </c>
      <c r="C55" s="2">
        <f>+'Ark1'!J6179</f>
        <v>141</v>
      </c>
      <c r="D55" s="2" t="s">
        <v>33</v>
      </c>
      <c r="E55" s="2">
        <f>+'Ark1'!D6179</f>
        <v>3</v>
      </c>
      <c r="F55" s="2" t="s">
        <v>516</v>
      </c>
      <c r="G55" s="20">
        <f>+'Ark1'!Q6179</f>
        <v>0</v>
      </c>
      <c r="H55" s="97">
        <f>+'Ark1'!R6179</f>
        <v>0</v>
      </c>
      <c r="I55" s="20" t="str">
        <f>IF(H55=0,"",'Ark1'!S6179)</f>
        <v/>
      </c>
      <c r="J55" s="107"/>
      <c r="K55" s="152" t="str">
        <f>IF(G55=0,"",100*H55/Måned!$G12)</f>
        <v/>
      </c>
      <c r="L55" s="107"/>
      <c r="M55" s="152" t="str">
        <f>+IF(H55=0,"",'Ark1'!AA6179)</f>
        <v/>
      </c>
      <c r="N55" s="152">
        <f>+IF(I55=0,"",'Ark1'!AB6179)</f>
        <v>0</v>
      </c>
      <c r="O55" s="119" t="str">
        <f>IF(H55=0,"",'Ark1'!U6179)</f>
        <v/>
      </c>
      <c r="P55" s="152" t="str">
        <f>IF(H55=0,"",'Ark1'!W6179)</f>
        <v/>
      </c>
      <c r="Q55" s="138"/>
      <c r="R55" s="152" t="str">
        <f>IF(H55=0,"",'Ark1'!X6179)</f>
        <v/>
      </c>
      <c r="S55" s="152" t="str">
        <f>IF(H55=0,"",'Ark1'!Y6179)</f>
        <v/>
      </c>
      <c r="T55" s="152" t="str">
        <f>IF(H55=0,"",'Ark1'!Z6179)</f>
        <v/>
      </c>
      <c r="U55" s="107"/>
      <c r="V55" s="97" t="str">
        <f t="shared" si="2"/>
        <v/>
      </c>
      <c r="W55" s="309" t="str">
        <f>IF(H55=0,"",'Ark1'!T6179)</f>
        <v/>
      </c>
      <c r="X55" s="152" t="str">
        <f>IF(H55=0,"",'Ark1'!V6179)</f>
        <v/>
      </c>
      <c r="Y55" s="54"/>
      <c r="Z55" s="317"/>
      <c r="AA55" s="309"/>
      <c r="AB55" s="152"/>
      <c r="AC55" s="317"/>
      <c r="AD55" s="316"/>
      <c r="AE55"/>
      <c r="AF55"/>
      <c r="AG55"/>
      <c r="AH55"/>
      <c r="AI55"/>
      <c r="AJ55"/>
    </row>
    <row r="56" spans="1:36" x14ac:dyDescent="0.5">
      <c r="A56" s="54"/>
      <c r="B56" s="2">
        <f>+'Ark1'!C6191</f>
        <v>2022</v>
      </c>
      <c r="C56" s="2">
        <f>+'Ark1'!J6191</f>
        <v>143</v>
      </c>
      <c r="D56" s="2" t="s">
        <v>42</v>
      </c>
      <c r="E56" s="2">
        <f>+'Ark1'!D6191</f>
        <v>3</v>
      </c>
      <c r="F56" s="2" t="s">
        <v>516</v>
      </c>
      <c r="G56" s="20">
        <f>+'Ark1'!Q6191</f>
        <v>0</v>
      </c>
      <c r="H56" s="97">
        <f>+'Ark1'!R6191</f>
        <v>0</v>
      </c>
      <c r="I56" s="20" t="str">
        <f>IF(H56=0,"",'Ark1'!S6191)</f>
        <v/>
      </c>
      <c r="J56" s="107"/>
      <c r="K56" s="152" t="str">
        <f>IF(G56=0,"",100*H56/Måned!$G12)</f>
        <v/>
      </c>
      <c r="L56" s="107"/>
      <c r="M56" s="152" t="str">
        <f>+IF(H56=0,"",'Ark1'!AA6191)</f>
        <v/>
      </c>
      <c r="N56" s="152">
        <f>+IF(I56=0,"",'Ark1'!AB6191)</f>
        <v>0</v>
      </c>
      <c r="O56" s="119" t="str">
        <f>IF(H56=0,"",'Ark1'!U6191)</f>
        <v/>
      </c>
      <c r="P56" s="152" t="str">
        <f>IF(H56=0,"",'Ark1'!W6191)</f>
        <v/>
      </c>
      <c r="Q56" s="138"/>
      <c r="R56" s="152" t="str">
        <f>IF(H56=0,"",'Ark1'!X6191)</f>
        <v/>
      </c>
      <c r="S56" s="152" t="str">
        <f>IF(H56=0,"",'Ark1'!Y6191)</f>
        <v/>
      </c>
      <c r="T56" s="152" t="str">
        <f>IF(H56=0,"",'Ark1'!Z6191)</f>
        <v/>
      </c>
      <c r="U56" s="107"/>
      <c r="V56" s="97" t="str">
        <f t="shared" si="2"/>
        <v/>
      </c>
      <c r="W56" s="309" t="str">
        <f>IF(H56=0,"",'Ark1'!T6191)</f>
        <v/>
      </c>
      <c r="X56" s="152" t="str">
        <f>IF(H56=0,"",'Ark1'!V6191)</f>
        <v/>
      </c>
      <c r="Y56" s="54"/>
      <c r="Z56" s="317"/>
      <c r="AA56" s="309"/>
      <c r="AB56" s="152"/>
      <c r="AC56" s="317"/>
      <c r="AD56" s="316"/>
      <c r="AE56"/>
      <c r="AF56"/>
      <c r="AG56"/>
      <c r="AH56"/>
      <c r="AI56"/>
      <c r="AJ56"/>
    </row>
    <row r="57" spans="1:36" x14ac:dyDescent="0.5">
      <c r="A57" s="54"/>
      <c r="B57" s="2">
        <f>+'Ark1'!C6203</f>
        <v>2022</v>
      </c>
      <c r="C57" s="2">
        <f>+'Ark1'!J6203</f>
        <v>147</v>
      </c>
      <c r="D57" s="2" t="s">
        <v>42</v>
      </c>
      <c r="E57" s="2">
        <f>+'Ark1'!D6203</f>
        <v>3</v>
      </c>
      <c r="F57" s="2" t="s">
        <v>516</v>
      </c>
      <c r="G57" s="20">
        <f>+'Ark1'!Q6203</f>
        <v>0</v>
      </c>
      <c r="H57" s="97">
        <f>+'Ark1'!R6203</f>
        <v>0</v>
      </c>
      <c r="I57" s="20" t="str">
        <f>IF(H57=0,"",'Ark1'!S6203)</f>
        <v/>
      </c>
      <c r="J57" s="107"/>
      <c r="K57" s="152" t="str">
        <f>IF(G57=0,"",100*H57/Måned!$G12)</f>
        <v/>
      </c>
      <c r="L57" s="107"/>
      <c r="M57" s="152" t="str">
        <f>+IF(H57=0,"",'Ark1'!AA6203)</f>
        <v/>
      </c>
      <c r="N57" s="152">
        <f>+IF(I57=0,"",'Ark1'!AB6203)</f>
        <v>0</v>
      </c>
      <c r="O57" s="119" t="str">
        <f>IF(H57=0,"",'Ark1'!U6203)</f>
        <v/>
      </c>
      <c r="P57" s="152" t="str">
        <f>IF(H57=0,"",'Ark1'!W6203)</f>
        <v/>
      </c>
      <c r="Q57" s="138"/>
      <c r="R57" s="152" t="str">
        <f>IF(H57=0,"",'Ark1'!X6203)</f>
        <v/>
      </c>
      <c r="S57" s="152" t="str">
        <f>IF(H57=0,"",'Ark1'!Y6203)</f>
        <v/>
      </c>
      <c r="T57" s="152" t="str">
        <f>IF(H57=0,"",'Ark1'!Z6203)</f>
        <v/>
      </c>
      <c r="U57" s="107"/>
      <c r="V57" s="97" t="str">
        <f t="shared" si="2"/>
        <v/>
      </c>
      <c r="W57" s="309" t="str">
        <f>IF(H57=0,"",'Ark1'!T6203)</f>
        <v/>
      </c>
      <c r="X57" s="152" t="str">
        <f>IF(H57=0,"",'Ark1'!V6203)</f>
        <v/>
      </c>
      <c r="Y57" s="54"/>
      <c r="Z57" s="317"/>
      <c r="AA57" s="309"/>
      <c r="AB57" s="152"/>
      <c r="AC57" s="317"/>
      <c r="AD57" s="316"/>
      <c r="AE57"/>
      <c r="AF57"/>
      <c r="AG57"/>
      <c r="AH57"/>
      <c r="AI57"/>
      <c r="AJ57"/>
    </row>
    <row r="58" spans="1:36" x14ac:dyDescent="0.5">
      <c r="A58" s="54"/>
      <c r="B58" s="2">
        <f>+'Ark1'!C6215</f>
        <v>2022</v>
      </c>
      <c r="C58" s="2">
        <f>+'Ark1'!J6215</f>
        <v>155</v>
      </c>
      <c r="D58" s="2" t="s">
        <v>36</v>
      </c>
      <c r="E58" s="2">
        <f>+'Ark1'!D6215</f>
        <v>3</v>
      </c>
      <c r="F58" s="2" t="s">
        <v>516</v>
      </c>
      <c r="G58" s="20">
        <f>+'Ark1'!Q6215</f>
        <v>0</v>
      </c>
      <c r="H58" s="97">
        <f>+'Ark1'!R6215</f>
        <v>0</v>
      </c>
      <c r="I58" s="20" t="str">
        <f>IF(H58=0,"",'Ark1'!S6215)</f>
        <v/>
      </c>
      <c r="J58" s="107"/>
      <c r="K58" s="152" t="str">
        <f>IF(G58=0,"",100*H58/Måned!$G12)</f>
        <v/>
      </c>
      <c r="L58" s="107"/>
      <c r="M58" s="152" t="str">
        <f>+IF(H58=0,"",'Ark1'!AA6215)</f>
        <v/>
      </c>
      <c r="N58" s="152">
        <f>+IF(I58=0,"",'Ark1'!AB6215)</f>
        <v>0</v>
      </c>
      <c r="O58" s="119" t="str">
        <f>IF(H58=0,"",'Ark1'!U6215)</f>
        <v/>
      </c>
      <c r="P58" s="152" t="str">
        <f>IF(H58=0,"",'Ark1'!W6215)</f>
        <v/>
      </c>
      <c r="Q58" s="138"/>
      <c r="R58" s="152" t="str">
        <f>IF(H58=0,"",'Ark1'!X6215)</f>
        <v/>
      </c>
      <c r="S58" s="152" t="str">
        <f>IF(H58=0,"",'Ark1'!Y6215)</f>
        <v/>
      </c>
      <c r="T58" s="152" t="str">
        <f>IF(H58=0,"",'Ark1'!Z6215)</f>
        <v/>
      </c>
      <c r="U58" s="107"/>
      <c r="V58" s="97" t="str">
        <f t="shared" si="2"/>
        <v/>
      </c>
      <c r="W58" s="309" t="str">
        <f>IF(H58=0,"",'Ark1'!T6215)</f>
        <v/>
      </c>
      <c r="X58" s="152" t="str">
        <f>IF(H58=0,"",'Ark1'!V6215)</f>
        <v/>
      </c>
      <c r="Y58" s="54"/>
      <c r="Z58" s="317"/>
      <c r="AA58" s="309"/>
      <c r="AB58" s="152"/>
      <c r="AC58" s="317"/>
      <c r="AD58" s="316"/>
      <c r="AE58"/>
      <c r="AF58"/>
      <c r="AG58"/>
      <c r="AH58"/>
      <c r="AI58"/>
      <c r="AJ58"/>
    </row>
    <row r="59" spans="1:36" x14ac:dyDescent="0.5">
      <c r="A59" s="54"/>
      <c r="B59" s="2">
        <f>+'Ark1'!C6227</f>
        <v>2022</v>
      </c>
      <c r="C59" s="2">
        <f>+'Ark1'!J6227</f>
        <v>160</v>
      </c>
      <c r="D59" s="2" t="s">
        <v>31</v>
      </c>
      <c r="E59" s="2">
        <f>+'Ark1'!D6227</f>
        <v>3</v>
      </c>
      <c r="F59" s="2" t="s">
        <v>516</v>
      </c>
      <c r="G59" s="20">
        <f>+'Ark1'!Q6227</f>
        <v>3</v>
      </c>
      <c r="H59" s="97">
        <f>+'Ark1'!R6227</f>
        <v>124</v>
      </c>
      <c r="I59" s="20">
        <f>IF(H59=0,"",'Ark1'!S6227)</f>
        <v>124</v>
      </c>
      <c r="J59" s="107"/>
      <c r="K59" s="152">
        <f>IF(G59=0,"",100*H59/Måned!$G12)</f>
        <v>6.1143984220907299</v>
      </c>
      <c r="L59" s="107"/>
      <c r="M59" s="152">
        <f>+IF(H59=0,"",'Ark1'!AA6227)</f>
        <v>6.114398422090729</v>
      </c>
      <c r="N59" s="152">
        <f>+IF(I59=0,"",'Ark1'!AB6227)</f>
        <v>6.0307380879863359</v>
      </c>
      <c r="O59" s="119">
        <f>IF(H59=0,"",'Ark1'!U6227)</f>
        <v>60.782258064516114</v>
      </c>
      <c r="P59" s="152">
        <f>IF(H59=0,"",'Ark1'!W6227)</f>
        <v>83.513709677419371</v>
      </c>
      <c r="Q59" s="138"/>
      <c r="R59" s="152">
        <f>IF(H59=0,"",'Ark1'!X6227)</f>
        <v>8.5323136698596151</v>
      </c>
      <c r="S59" s="152">
        <f>IF(H59=0,"",'Ark1'!Y6227)</f>
        <v>2.2524555914528595</v>
      </c>
      <c r="T59" s="152">
        <f>IF(H59=0,"",'Ark1'!Z6227)</f>
        <v>-28.871047277512307</v>
      </c>
      <c r="U59" s="107"/>
      <c r="V59" s="97">
        <f t="shared" si="2"/>
        <v>41.333333333333336</v>
      </c>
      <c r="W59" s="309">
        <f>IF(H59=0,"",'Ark1'!T6227)</f>
        <v>16.25</v>
      </c>
      <c r="X59" s="152">
        <f>IF(H59=0,"",'Ark1'!V6227)</f>
        <v>90.480725544332969</v>
      </c>
      <c r="Y59" s="54"/>
      <c r="Z59" s="317"/>
      <c r="AA59" s="316"/>
      <c r="AB59" s="152"/>
      <c r="AC59" s="317"/>
      <c r="AD59" s="316"/>
      <c r="AE59"/>
      <c r="AF59"/>
      <c r="AG59"/>
      <c r="AH59"/>
      <c r="AI59"/>
      <c r="AJ59"/>
    </row>
    <row r="60" spans="1:36" x14ac:dyDescent="0.5">
      <c r="A60" s="54"/>
      <c r="B60" s="2">
        <f>+'Ark1'!C6239</f>
        <v>2022</v>
      </c>
      <c r="C60" s="2">
        <f>+'Ark1'!J6239</f>
        <v>171</v>
      </c>
      <c r="D60" s="2" t="s">
        <v>583</v>
      </c>
      <c r="E60" s="2">
        <f>+'Ark1'!D6239</f>
        <v>3</v>
      </c>
      <c r="F60" s="2" t="s">
        <v>516</v>
      </c>
      <c r="G60" s="20">
        <f>+'Ark1'!Q6239</f>
        <v>3</v>
      </c>
      <c r="H60" s="97">
        <f>+'Ark1'!R6239</f>
        <v>6</v>
      </c>
      <c r="I60" s="20">
        <f>IF(H60=0,"",'Ark1'!S6239)</f>
        <v>6</v>
      </c>
      <c r="J60" s="107"/>
      <c r="K60" s="152">
        <f>IF(G60=0,"",100*H60/Måned!$G12)</f>
        <v>0.29585798816568049</v>
      </c>
      <c r="L60" s="107"/>
      <c r="M60" s="152">
        <f>+IF(H60=0,"",'Ark1'!AA6239)</f>
        <v>0.29585798816568054</v>
      </c>
      <c r="N60" s="152">
        <f>+IF(I60=0,"",'Ark1'!AB6239)</f>
        <v>0.31837582323765001</v>
      </c>
      <c r="O60" s="119">
        <f>IF(H60=0,"",'Ark1'!U6239)</f>
        <v>62.66666666666665</v>
      </c>
      <c r="P60" s="152">
        <f>IF(H60=0,"",'Ark1'!W6239)</f>
        <v>91.116666666666688</v>
      </c>
      <c r="Q60" s="138"/>
      <c r="R60" s="152">
        <f>IF(H60=0,"",'Ark1'!X6239)</f>
        <v>7.4519385993771747</v>
      </c>
      <c r="S60" s="152">
        <f>IF(H60=0,"",'Ark1'!Y6239)</f>
        <v>1.5986105077710331</v>
      </c>
      <c r="T60" s="152">
        <f>IF(H60=0,"",'Ark1'!Z6239)</f>
        <v>-54.796577036019215</v>
      </c>
      <c r="U60" s="107"/>
      <c r="V60" s="97">
        <f t="shared" si="2"/>
        <v>2</v>
      </c>
      <c r="W60" s="309">
        <f>IF(H60=0,"",'Ark1'!T6239)</f>
        <v>17</v>
      </c>
      <c r="X60" s="152">
        <f>IF(H60=0,"",'Ark1'!V6239)</f>
        <v>98.717948717948772</v>
      </c>
      <c r="Y60" s="54"/>
      <c r="Z60" s="317"/>
      <c r="AA60" s="316"/>
      <c r="AB60" s="152"/>
      <c r="AC60" s="317"/>
      <c r="AD60"/>
      <c r="AE60"/>
      <c r="AF60"/>
      <c r="AG60"/>
      <c r="AH60"/>
      <c r="AI60"/>
      <c r="AJ60"/>
    </row>
    <row r="61" spans="1:36" x14ac:dyDescent="0.5">
      <c r="A61" s="54"/>
      <c r="B61" s="2">
        <f>+'Ark1'!C6251</f>
        <v>2022</v>
      </c>
      <c r="C61" s="2">
        <f>+'Ark1'!J6251</f>
        <v>181</v>
      </c>
      <c r="D61" s="2" t="s">
        <v>43</v>
      </c>
      <c r="E61" s="2">
        <f>+'Ark1'!D6251</f>
        <v>3</v>
      </c>
      <c r="F61" s="2" t="s">
        <v>516</v>
      </c>
      <c r="G61" s="20">
        <f>+'Ark1'!Q6251</f>
        <v>0</v>
      </c>
      <c r="H61" s="97">
        <f>+'Ark1'!R6251</f>
        <v>0</v>
      </c>
      <c r="I61" s="20" t="str">
        <f>IF(H61=0,"",'Ark1'!S6251)</f>
        <v/>
      </c>
      <c r="J61" s="107"/>
      <c r="K61" s="152" t="str">
        <f>IF(G61=0,"",100*H61/Måned!$G12)</f>
        <v/>
      </c>
      <c r="L61" s="107"/>
      <c r="M61" s="152" t="str">
        <f>+IF(H61=0,"",'Ark1'!AA6251)</f>
        <v/>
      </c>
      <c r="N61" s="152">
        <f>+IF(I61=0,"",'Ark1'!AB6251)</f>
        <v>0</v>
      </c>
      <c r="O61" s="119" t="str">
        <f>IF(H61=0,"",'Ark1'!U6251)</f>
        <v/>
      </c>
      <c r="P61" s="152" t="str">
        <f>IF(H61=0,"",'Ark1'!W6251)</f>
        <v/>
      </c>
      <c r="Q61" s="138"/>
      <c r="R61" s="152" t="str">
        <f>IF(H61=0,"",'Ark1'!X6251)</f>
        <v/>
      </c>
      <c r="S61" s="152" t="str">
        <f>IF(H61=0,"",'Ark1'!Y6251)</f>
        <v/>
      </c>
      <c r="T61" s="152" t="str">
        <f>IF(H61=0,"",'Ark1'!Z6251)</f>
        <v/>
      </c>
      <c r="U61" s="107"/>
      <c r="V61" s="97" t="str">
        <f t="shared" si="2"/>
        <v/>
      </c>
      <c r="W61" s="309" t="str">
        <f>IF(H61=0,"",'Ark1'!T6251)</f>
        <v/>
      </c>
      <c r="X61" s="152" t="str">
        <f>IF(H61=0,"",'Ark1'!V6251)</f>
        <v/>
      </c>
      <c r="Y61" s="54"/>
      <c r="Z61" s="309"/>
      <c r="AA61" s="309"/>
      <c r="AB61" s="152"/>
      <c r="AC61" s="317"/>
      <c r="AD61"/>
      <c r="AE61"/>
      <c r="AF61"/>
      <c r="AG61"/>
      <c r="AH61"/>
      <c r="AI61"/>
      <c r="AJ61"/>
    </row>
    <row r="62" spans="1:36" x14ac:dyDescent="0.5">
      <c r="A62" s="54"/>
      <c r="B62" s="2">
        <f>+'Ark1'!C6263</f>
        <v>2022</v>
      </c>
      <c r="C62" s="2">
        <f>+'Ark1'!J6263</f>
        <v>470</v>
      </c>
      <c r="D62" s="2" t="s">
        <v>44</v>
      </c>
      <c r="E62" s="2">
        <f>+'Ark1'!D6263</f>
        <v>3</v>
      </c>
      <c r="F62" s="2" t="s">
        <v>516</v>
      </c>
      <c r="G62" s="20">
        <f>+'Ark1'!Q6263</f>
        <v>0</v>
      </c>
      <c r="H62" s="97">
        <f>+'Ark1'!R6263</f>
        <v>0</v>
      </c>
      <c r="I62" s="20" t="str">
        <f>IF(H62=0,"",'Ark1'!S6263)</f>
        <v/>
      </c>
      <c r="J62" s="107"/>
      <c r="K62" s="152" t="str">
        <f>IF(G62=0,"",100*H62/Måned!$G12)</f>
        <v/>
      </c>
      <c r="L62" s="107"/>
      <c r="M62" s="152" t="str">
        <f>+IF(H62=0,"",'Ark1'!AA6263)</f>
        <v/>
      </c>
      <c r="N62" s="152">
        <f>+IF(I62=0,"",'Ark1'!AB6263)</f>
        <v>0</v>
      </c>
      <c r="O62" s="119" t="str">
        <f>IF(H62=0,"",'Ark1'!U6263)</f>
        <v/>
      </c>
      <c r="P62" s="152" t="str">
        <f>IF(H62=0,"",'Ark1'!W6263)</f>
        <v/>
      </c>
      <c r="Q62" s="138"/>
      <c r="R62" s="152" t="str">
        <f>IF(H62=0,"",'Ark1'!X6263)</f>
        <v/>
      </c>
      <c r="S62" s="152" t="str">
        <f>IF(H62=0,"",'Ark1'!Y6263)</f>
        <v/>
      </c>
      <c r="T62" s="152" t="str">
        <f>IF(H62=0,"",'Ark1'!Z6263)</f>
        <v/>
      </c>
      <c r="U62" s="107"/>
      <c r="V62" s="97" t="str">
        <f t="shared" si="2"/>
        <v/>
      </c>
      <c r="W62" s="309" t="str">
        <f>IF(H62=0,"",'Ark1'!T6263)</f>
        <v/>
      </c>
      <c r="X62" s="152" t="str">
        <f>IF(H62=0,"",'Ark1'!V6263)</f>
        <v/>
      </c>
      <c r="Y62" s="54"/>
      <c r="Z62" s="309"/>
      <c r="AA62" s="309"/>
      <c r="AB62" s="152"/>
      <c r="AC62" s="317"/>
      <c r="AD62"/>
      <c r="AE62"/>
      <c r="AF62"/>
      <c r="AG62"/>
      <c r="AH62"/>
      <c r="AI62"/>
      <c r="AJ62"/>
    </row>
    <row r="63" spans="1:36" x14ac:dyDescent="0.5">
      <c r="A63" s="54"/>
      <c r="B63" s="2">
        <f>+'Ark1'!C6275</f>
        <v>2022</v>
      </c>
      <c r="C63" s="2">
        <f>+'Ark1'!J6275</f>
        <v>643</v>
      </c>
      <c r="D63" s="2" t="s">
        <v>54</v>
      </c>
      <c r="E63" s="2">
        <f>+'Ark1'!D6275</f>
        <v>3</v>
      </c>
      <c r="F63" s="2" t="s">
        <v>516</v>
      </c>
      <c r="G63" s="20">
        <f>+'Ark1'!Q6275</f>
        <v>3</v>
      </c>
      <c r="H63" s="97">
        <f>+'Ark1'!R6275</f>
        <v>126</v>
      </c>
      <c r="I63" s="20">
        <f>IF(H63=0,"",'Ark1'!S6275)</f>
        <v>126</v>
      </c>
      <c r="J63" s="107"/>
      <c r="K63" s="152">
        <f>IF(G63=0,"",100*H63/Måned!$G12)</f>
        <v>6.2130177514792901</v>
      </c>
      <c r="L63" s="107"/>
      <c r="M63" s="152">
        <f>+IF(H63=0,"",'Ark1'!AA6275)</f>
        <v>6.2130177514792884</v>
      </c>
      <c r="N63" s="152">
        <f>+IF(I63=0,"",'Ark1'!AB6275)</f>
        <v>6.3067181549925948</v>
      </c>
      <c r="O63" s="119">
        <f>IF(H63=0,"",'Ark1'!U6275)</f>
        <v>60.730158730158706</v>
      </c>
      <c r="P63" s="152">
        <f>IF(H63=0,"",'Ark1'!W6275)</f>
        <v>85.949206349206321</v>
      </c>
      <c r="Q63" s="138"/>
      <c r="R63" s="152">
        <f>IF(H63=0,"",'Ark1'!X6275)</f>
        <v>7.7700150766103615</v>
      </c>
      <c r="S63" s="152">
        <f>IF(H63=0,"",'Ark1'!Y6275)</f>
        <v>1.57567168047356</v>
      </c>
      <c r="T63" s="152">
        <f>IF(H63=0,"",'Ark1'!Z6275)</f>
        <v>-38.747592721535753</v>
      </c>
      <c r="U63" s="107"/>
      <c r="V63" s="97">
        <f t="shared" si="2"/>
        <v>42</v>
      </c>
      <c r="W63" s="309">
        <f>IF(H63=0,"",'Ark1'!T6275)</f>
        <v>16.452380952380949</v>
      </c>
      <c r="X63" s="152">
        <f>IF(H63=0,"",'Ark1'!V6275)</f>
        <v>93.119400161653687</v>
      </c>
      <c r="Y63" s="54"/>
      <c r="Z63" s="309"/>
      <c r="AA63" s="309"/>
      <c r="AB63" s="152"/>
      <c r="AC63" s="317"/>
      <c r="AD63"/>
      <c r="AE63"/>
      <c r="AF63"/>
      <c r="AG63"/>
      <c r="AH63"/>
      <c r="AI63"/>
      <c r="AJ63"/>
    </row>
    <row r="64" spans="1:36" x14ac:dyDescent="0.5">
      <c r="A64" s="54"/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309"/>
      <c r="AA64" s="309"/>
      <c r="AB64" s="152"/>
      <c r="AC64" s="317"/>
      <c r="AD64"/>
      <c r="AE64"/>
      <c r="AF64"/>
      <c r="AG64"/>
      <c r="AH64"/>
      <c r="AI64"/>
      <c r="AJ64"/>
    </row>
    <row r="65" spans="1:39" x14ac:dyDescent="0.5">
      <c r="A65" s="54"/>
      <c r="B65" s="2">
        <f>+'Ark1'!C6084</f>
        <v>2022</v>
      </c>
      <c r="C65" s="2">
        <f>+'Ark1'!J6084</f>
        <v>103</v>
      </c>
      <c r="D65" s="2" t="s">
        <v>37</v>
      </c>
      <c r="E65" s="2">
        <f>+'Ark1'!D6084</f>
        <v>4</v>
      </c>
      <c r="F65" s="2" t="s">
        <v>517</v>
      </c>
      <c r="G65" s="20">
        <f>+'Ark1'!Q6084</f>
        <v>11</v>
      </c>
      <c r="H65" s="97">
        <f>+'Ark1'!R6084</f>
        <v>272</v>
      </c>
      <c r="I65" s="20">
        <f>IF(H65=0,"",'Ark1'!S6084)</f>
        <v>272</v>
      </c>
      <c r="J65" s="107"/>
      <c r="K65" s="152">
        <f>IF(G65=0,"",100*H65/Måned!$G13)</f>
        <v>11.929824561403509</v>
      </c>
      <c r="L65" s="107"/>
      <c r="M65" s="152">
        <f>+IF(H65=0,"",'Ark1'!AA6084)</f>
        <v>11.929824561403512</v>
      </c>
      <c r="N65" s="152">
        <f>+IF(I65=0,"",'Ark1'!AB6084)</f>
        <v>12.568833430910299</v>
      </c>
      <c r="O65" s="119">
        <f>IF(H65=0,"",'Ark1'!U6084)</f>
        <v>61.253676470588239</v>
      </c>
      <c r="P65" s="152">
        <f>IF(H65=0,"",'Ark1'!W6084)</f>
        <v>88.714338235294107</v>
      </c>
      <c r="Q65" s="138"/>
      <c r="R65" s="152">
        <f>IF(H65=0,"",'Ark1'!X6084)</f>
        <v>9.5873795108778168</v>
      </c>
      <c r="S65" s="152">
        <f>IF(H65=0,"",'Ark1'!Y6084)</f>
        <v>2.1705721693571776</v>
      </c>
      <c r="T65" s="152">
        <f>IF(H65=0,"",'Ark1'!Z6084)</f>
        <v>-41.974270342220507</v>
      </c>
      <c r="U65" s="107"/>
      <c r="V65" s="97">
        <f t="shared" ref="V65:V81" si="3">+(IF(H65=0,"",I65/G65))</f>
        <v>24.727272727272727</v>
      </c>
      <c r="W65" s="309">
        <f>IF(H65=0,"",'Ark1'!T6084)</f>
        <v>16.371323529411764</v>
      </c>
      <c r="X65" s="152">
        <f>IF(H65=0,"",'Ark1'!V6084)</f>
        <v>96.115209355681628</v>
      </c>
      <c r="Y65" s="54"/>
      <c r="Z65" s="309"/>
      <c r="AA65" s="309"/>
      <c r="AB65" s="152"/>
      <c r="AC65" s="317"/>
      <c r="AD65"/>
      <c r="AE65"/>
      <c r="AF65"/>
      <c r="AG65"/>
      <c r="AH65"/>
      <c r="AI65"/>
      <c r="AJ65"/>
    </row>
    <row r="66" spans="1:39" x14ac:dyDescent="0.5">
      <c r="A66" s="54"/>
      <c r="B66" s="2">
        <f>+'Ark1'!C6096</f>
        <v>2022</v>
      </c>
      <c r="C66" s="2">
        <f>+'Ark1'!J6096</f>
        <v>106</v>
      </c>
      <c r="D66" s="2" t="s">
        <v>38</v>
      </c>
      <c r="E66" s="2">
        <f>+'Ark1'!D6096</f>
        <v>4</v>
      </c>
      <c r="F66" s="2" t="s">
        <v>517</v>
      </c>
      <c r="G66" s="20">
        <f>+'Ark1'!Q6096</f>
        <v>6</v>
      </c>
      <c r="H66" s="97">
        <f>+'Ark1'!R6096</f>
        <v>160</v>
      </c>
      <c r="I66" s="20">
        <f>IF(H66=0,"",'Ark1'!S6096)</f>
        <v>160</v>
      </c>
      <c r="J66" s="107"/>
      <c r="K66" s="152">
        <f>IF(G66=0,"",100*H66/Måned!$G13)</f>
        <v>7.0175438596491224</v>
      </c>
      <c r="L66" s="107"/>
      <c r="M66" s="152">
        <f>+IF(H66=0,"",'Ark1'!AA6096)</f>
        <v>7.0175438596491215</v>
      </c>
      <c r="N66" s="152">
        <f>+IF(I66=0,"",'Ark1'!AB6096)</f>
        <v>7.3240541458404049</v>
      </c>
      <c r="O66" s="119">
        <f>IF(H66=0,"",'Ark1'!U6096)</f>
        <v>61.762500000000003</v>
      </c>
      <c r="P66" s="152">
        <f>IF(H66=0,"",'Ark1'!W6096)</f>
        <v>87.881874999999937</v>
      </c>
      <c r="Q66" s="138"/>
      <c r="R66" s="152">
        <f>IF(H66=0,"",'Ark1'!X6096)</f>
        <v>5.1726790915718999</v>
      </c>
      <c r="S66" s="152">
        <f>IF(H66=0,"",'Ark1'!Y6096)</f>
        <v>1.6065782738478245</v>
      </c>
      <c r="T66" s="152">
        <f>IF(H66=0,"",'Ark1'!Z6096)</f>
        <v>-24.456713971723236</v>
      </c>
      <c r="U66" s="107"/>
      <c r="V66" s="97">
        <f t="shared" si="3"/>
        <v>26.666666666666668</v>
      </c>
      <c r="W66" s="309">
        <f>IF(H66=0,"",'Ark1'!T6096)</f>
        <v>16.793749999999999</v>
      </c>
      <c r="X66" s="152">
        <f>IF(H66=0,"",'Ark1'!V6096)</f>
        <v>95.213299024918811</v>
      </c>
      <c r="Y66" s="54"/>
      <c r="Z66" s="309"/>
      <c r="AA66" s="309"/>
      <c r="AB66" s="152"/>
      <c r="AC66" s="317"/>
      <c r="AD66"/>
      <c r="AE66"/>
      <c r="AF66"/>
      <c r="AG66"/>
      <c r="AH66"/>
      <c r="AI66"/>
      <c r="AJ66"/>
    </row>
    <row r="67" spans="1:39" x14ac:dyDescent="0.5">
      <c r="A67" s="54"/>
      <c r="B67" s="2">
        <f>+'Ark1'!C6108</f>
        <v>2022</v>
      </c>
      <c r="C67" s="2">
        <f>+'Ark1'!J6108</f>
        <v>109</v>
      </c>
      <c r="D67" s="2" t="s">
        <v>61</v>
      </c>
      <c r="E67" s="2">
        <f>+'Ark1'!D6108</f>
        <v>4</v>
      </c>
      <c r="F67" s="2" t="s">
        <v>517</v>
      </c>
      <c r="G67" s="20">
        <f>+'Ark1'!Q6108</f>
        <v>13</v>
      </c>
      <c r="H67" s="97">
        <f>+'Ark1'!R6108</f>
        <v>551</v>
      </c>
      <c r="I67" s="20">
        <f>IF(H67=0,"",'Ark1'!S6108)</f>
        <v>551</v>
      </c>
      <c r="J67" s="107"/>
      <c r="K67" s="152">
        <f>IF(G67=0,"",100*H67/Måned!$G13)</f>
        <v>24.166666666666668</v>
      </c>
      <c r="L67" s="107"/>
      <c r="M67" s="152">
        <f>+IF(H67=0,"",'Ark1'!AA6108)</f>
        <v>24.166666666666671</v>
      </c>
      <c r="N67" s="152">
        <f>+IF(I67=0,"",'Ark1'!AB6108)</f>
        <v>24.747584709654703</v>
      </c>
      <c r="O67" s="119">
        <f>IF(H67=0,"",'Ark1'!U6108)</f>
        <v>60.571687840290394</v>
      </c>
      <c r="P67" s="152">
        <f>IF(H67=0,"",'Ark1'!W6108)</f>
        <v>86.228130671506378</v>
      </c>
      <c r="Q67" s="138"/>
      <c r="R67" s="152">
        <f>IF(H67=0,"",'Ark1'!X6108)</f>
        <v>10.02028378182078</v>
      </c>
      <c r="S67" s="152">
        <f>IF(H67=0,"",'Ark1'!Y6108)</f>
        <v>2.768410844347561</v>
      </c>
      <c r="T67" s="152">
        <f>IF(H67=0,"",'Ark1'!Z6108)</f>
        <v>-38.333041732978209</v>
      </c>
      <c r="U67" s="107"/>
      <c r="V67" s="97">
        <f t="shared" si="3"/>
        <v>42.384615384615387</v>
      </c>
      <c r="W67" s="309">
        <f>IF(H67=0,"",'Ark1'!T6108)</f>
        <v>16.036297640653359</v>
      </c>
      <c r="X67" s="152">
        <f>IF(H67=0,"",'Ark1'!V6108)</f>
        <v>93.421593360245211</v>
      </c>
      <c r="Y67" s="54"/>
      <c r="Z67" s="309"/>
      <c r="AA67" s="309"/>
      <c r="AB67" s="152"/>
      <c r="AC67" s="317"/>
      <c r="AD67"/>
      <c r="AE67"/>
      <c r="AF67"/>
      <c r="AG67"/>
      <c r="AH67"/>
      <c r="AI67"/>
      <c r="AJ67"/>
    </row>
    <row r="68" spans="1:39" x14ac:dyDescent="0.5">
      <c r="A68" s="54"/>
      <c r="B68" s="2">
        <f>+'Ark1'!C6120</f>
        <v>2022</v>
      </c>
      <c r="C68" s="2">
        <f>+'Ark1'!J6120</f>
        <v>111</v>
      </c>
      <c r="D68" s="2" t="s">
        <v>39</v>
      </c>
      <c r="E68" s="2">
        <f>+'Ark1'!D6120</f>
        <v>4</v>
      </c>
      <c r="F68" s="2" t="s">
        <v>517</v>
      </c>
      <c r="G68" s="20">
        <f>+'Ark1'!Q6120</f>
        <v>9</v>
      </c>
      <c r="H68" s="97">
        <f>+'Ark1'!R6120</f>
        <v>349</v>
      </c>
      <c r="I68" s="20">
        <f>IF(H68=0,"",'Ark1'!S6120)</f>
        <v>349</v>
      </c>
      <c r="J68" s="107"/>
      <c r="K68" s="152">
        <f>IF(G68=0,"",100*H68/Måned!$G13)</f>
        <v>15.307017543859649</v>
      </c>
      <c r="L68" s="107"/>
      <c r="M68" s="152">
        <f>+IF(H68=0,"",'Ark1'!AA6120)</f>
        <v>15.307017543859653</v>
      </c>
      <c r="N68" s="152">
        <f>+IF(I68=0,"",'Ark1'!AB6120)</f>
        <v>14.13494373524626</v>
      </c>
      <c r="O68" s="119">
        <f>IF(H68=0,"",'Ark1'!U6120)</f>
        <v>61.750716332378239</v>
      </c>
      <c r="P68" s="152">
        <f>IF(H68=0,"",'Ark1'!W6120)</f>
        <v>77.756446991404005</v>
      </c>
      <c r="Q68" s="138"/>
      <c r="R68" s="152">
        <f>IF(H68=0,"",'Ark1'!X6120)</f>
        <v>10.780641409950675</v>
      </c>
      <c r="S68" s="152">
        <f>IF(H68=0,"",'Ark1'!Y6120)</f>
        <v>2.0406417335180822</v>
      </c>
      <c r="T68" s="152">
        <f>IF(H68=0,"",'Ark1'!Z6120)</f>
        <v>-31.699043076445118</v>
      </c>
      <c r="U68" s="107"/>
      <c r="V68" s="97">
        <f t="shared" si="3"/>
        <v>38.777777777777779</v>
      </c>
      <c r="W68" s="309">
        <f>IF(H68=0,"",'Ark1'!T6120)</f>
        <v>16.51002865329513</v>
      </c>
      <c r="X68" s="152">
        <f>IF(H68=0,"",'Ark1'!V6120)</f>
        <v>84.243171171618727</v>
      </c>
      <c r="Y68" s="54"/>
      <c r="Z68" s="309"/>
      <c r="AA68" s="309"/>
      <c r="AB68" s="152"/>
      <c r="AC68" s="317"/>
      <c r="AD68"/>
      <c r="AE68"/>
      <c r="AF68"/>
      <c r="AG68"/>
      <c r="AH68"/>
      <c r="AI68"/>
      <c r="AJ68"/>
    </row>
    <row r="69" spans="1:39" x14ac:dyDescent="0.5">
      <c r="A69" s="54"/>
      <c r="B69" s="2">
        <f>+'Ark1'!C6132</f>
        <v>2022</v>
      </c>
      <c r="C69" s="2">
        <f>+'Ark1'!J6132</f>
        <v>116</v>
      </c>
      <c r="D69" s="2" t="s">
        <v>40</v>
      </c>
      <c r="E69" s="2">
        <f>+'Ark1'!D6132</f>
        <v>4</v>
      </c>
      <c r="F69" s="2" t="s">
        <v>517</v>
      </c>
      <c r="G69" s="20">
        <f>+'Ark1'!Q6132</f>
        <v>6</v>
      </c>
      <c r="H69" s="97">
        <f>+'Ark1'!R6132</f>
        <v>130</v>
      </c>
      <c r="I69" s="20">
        <f>IF(H69=0,"",'Ark1'!S6132)</f>
        <v>130</v>
      </c>
      <c r="J69" s="107"/>
      <c r="K69" s="152">
        <f>IF(G69=0,"",100*H69/Måned!$G13)</f>
        <v>5.7017543859649127</v>
      </c>
      <c r="L69" s="107"/>
      <c r="M69" s="152">
        <f>+IF(H69=0,"",'Ark1'!AA6132)</f>
        <v>5.7017543859649118</v>
      </c>
      <c r="N69" s="152">
        <f>+IF(I69=0,"",'Ark1'!AB6132)</f>
        <v>5.7540893777228685</v>
      </c>
      <c r="O69" s="119">
        <f>IF(H69=0,"",'Ark1'!U6132)</f>
        <v>60.769230769230759</v>
      </c>
      <c r="P69" s="152">
        <f>IF(H69=0,"",'Ark1'!W6132)</f>
        <v>84.976923076923114</v>
      </c>
      <c r="Q69" s="138"/>
      <c r="R69" s="152">
        <f>IF(H69=0,"",'Ark1'!X6132)</f>
        <v>10.622679210512649</v>
      </c>
      <c r="S69" s="152">
        <f>IF(H69=0,"",'Ark1'!Y6132)</f>
        <v>2.3255717627433454</v>
      </c>
      <c r="T69" s="152">
        <f>IF(H69=0,"",'Ark1'!Z6132)</f>
        <v>-55.662321146382567</v>
      </c>
      <c r="U69" s="107"/>
      <c r="V69" s="97">
        <f t="shared" si="3"/>
        <v>21.666666666666668</v>
      </c>
      <c r="W69" s="309">
        <f>IF(H69=0,"",'Ark1'!T6132)</f>
        <v>16.169230769230765</v>
      </c>
      <c r="X69" s="152">
        <f>IF(H69=0,"",'Ark1'!V6132)</f>
        <v>92.066005500458374</v>
      </c>
      <c r="Y69" s="54"/>
      <c r="Z69" s="309"/>
      <c r="AA69" s="309"/>
      <c r="AB69" s="152"/>
      <c r="AC69" s="317"/>
      <c r="AD69"/>
      <c r="AE69"/>
      <c r="AF69"/>
      <c r="AG69"/>
      <c r="AH69"/>
      <c r="AI69"/>
      <c r="AJ69"/>
    </row>
    <row r="70" spans="1:39" x14ac:dyDescent="0.5">
      <c r="A70" s="54"/>
      <c r="B70" s="2">
        <f>+'Ark1'!C6144</f>
        <v>2022</v>
      </c>
      <c r="C70" s="2">
        <f>+'Ark1'!J6144</f>
        <v>117</v>
      </c>
      <c r="D70" s="2" t="s">
        <v>41</v>
      </c>
      <c r="E70" s="2">
        <f>+'Ark1'!D6144</f>
        <v>4</v>
      </c>
      <c r="F70" s="2" t="s">
        <v>517</v>
      </c>
      <c r="G70" s="20">
        <f>+'Ark1'!Q6144</f>
        <v>1</v>
      </c>
      <c r="H70" s="97">
        <f>+'Ark1'!R6144</f>
        <v>3</v>
      </c>
      <c r="I70" s="20">
        <f>IF(H70=0,"",'Ark1'!S6144)</f>
        <v>3</v>
      </c>
      <c r="J70" s="107"/>
      <c r="K70" s="152">
        <f>IF(G70=0,"",100*H70/Måned!$G13)</f>
        <v>0.13157894736842105</v>
      </c>
      <c r="L70" s="107"/>
      <c r="M70" s="152">
        <f>+IF(H70=0,"",'Ark1'!AA6144)</f>
        <v>0.13157894736842102</v>
      </c>
      <c r="N70" s="152">
        <f>+IF(I70=0,"",'Ark1'!AB6144)</f>
        <v>0.12974958486383323</v>
      </c>
      <c r="O70" s="119">
        <f>IF(H70=0,"",'Ark1'!U6144)</f>
        <v>62</v>
      </c>
      <c r="P70" s="152">
        <f>IF(H70=0,"",'Ark1'!W6144)</f>
        <v>83.03333333333336</v>
      </c>
      <c r="Q70" s="138"/>
      <c r="R70" s="152">
        <f>IF(H70=0,"",'Ark1'!X6144)</f>
        <v>2.9169999809540363</v>
      </c>
      <c r="S70" s="152">
        <f>IF(H70=0,"",'Ark1'!Y6144)</f>
        <v>2.4494897427831779</v>
      </c>
      <c r="T70" s="152">
        <f>IF(H70=0,"",'Ark1'!Z6144)</f>
        <v>-20.993227277833547</v>
      </c>
      <c r="U70" s="107"/>
      <c r="V70" s="97">
        <f t="shared" si="3"/>
        <v>3</v>
      </c>
      <c r="W70" s="309">
        <f>IF(H70=0,"",'Ark1'!T6144)</f>
        <v>16</v>
      </c>
      <c r="X70" s="152">
        <f>IF(H70=0,"",'Ark1'!V6144)</f>
        <v>89.960274467316722</v>
      </c>
      <c r="Y70" s="54"/>
      <c r="Z70" s="309"/>
      <c r="AA70" s="309"/>
      <c r="AB70" s="152"/>
      <c r="AC70" s="317"/>
      <c r="AD70"/>
      <c r="AE70"/>
      <c r="AF70"/>
      <c r="AG70"/>
      <c r="AH70"/>
      <c r="AI70"/>
      <c r="AJ70"/>
    </row>
    <row r="71" spans="1:39" x14ac:dyDescent="0.5">
      <c r="A71" s="54"/>
      <c r="B71" s="2">
        <f>+'Ark1'!C6156</f>
        <v>2022</v>
      </c>
      <c r="C71" s="2">
        <f>+'Ark1'!J6156</f>
        <v>121</v>
      </c>
      <c r="D71" s="2" t="s">
        <v>41</v>
      </c>
      <c r="E71" s="2">
        <f>+'Ark1'!D6156</f>
        <v>4</v>
      </c>
      <c r="F71" s="2" t="s">
        <v>517</v>
      </c>
      <c r="G71" s="20">
        <f>+'Ark1'!Q6156</f>
        <v>14</v>
      </c>
      <c r="H71" s="97">
        <f>+'Ark1'!R6156</f>
        <v>405</v>
      </c>
      <c r="I71" s="20">
        <f>IF(H71=0,"",'Ark1'!S6156)</f>
        <v>402</v>
      </c>
      <c r="J71" s="107"/>
      <c r="K71" s="152">
        <f>IF(G71=0,"",100*H71/Måned!$G13)</f>
        <v>17.763157894736842</v>
      </c>
      <c r="L71" s="107"/>
      <c r="M71" s="152">
        <f>+IF(H71=0,"",'Ark1'!AA6156)</f>
        <v>17.763157894736839</v>
      </c>
      <c r="N71" s="152">
        <f>+IF(I71=0,"",'Ark1'!AB6156)</f>
        <v>16.49840716888594</v>
      </c>
      <c r="O71" s="119">
        <f>IF(H71=0,"",'Ark1'!U6156)</f>
        <v>61.706467661691541</v>
      </c>
      <c r="P71" s="152">
        <f>IF(H71=0,"",'Ark1'!W6156)</f>
        <v>78.792288557213979</v>
      </c>
      <c r="Q71" s="138"/>
      <c r="R71" s="152">
        <f>IF(H71=0,"",'Ark1'!X6156)</f>
        <v>12.758129404688644</v>
      </c>
      <c r="S71" s="152">
        <f>IF(H71=0,"",'Ark1'!Y6156)</f>
        <v>2.5320646129549123</v>
      </c>
      <c r="T71" s="152">
        <f>IF(H71=0,"",'Ark1'!Z6156)</f>
        <v>-47.0640294612068</v>
      </c>
      <c r="U71" s="107"/>
      <c r="V71" s="97">
        <f t="shared" si="3"/>
        <v>28.714285714285715</v>
      </c>
      <c r="W71" s="309">
        <f>IF(H71=0,"",'Ark1'!T6156)</f>
        <v>16.318518518518523</v>
      </c>
      <c r="X71" s="152">
        <f>IF(H71=0,"",'Ark1'!V6156)</f>
        <v>85.672935431186346</v>
      </c>
      <c r="Y71" s="54"/>
      <c r="Z71" s="309"/>
      <c r="AA71" s="309"/>
      <c r="AB71" s="152"/>
      <c r="AC71" s="317"/>
      <c r="AD71"/>
      <c r="AE71"/>
      <c r="AF71"/>
      <c r="AG71"/>
      <c r="AH71"/>
      <c r="AI71"/>
      <c r="AJ71"/>
    </row>
    <row r="72" spans="1:39" x14ac:dyDescent="0.5">
      <c r="A72" s="54"/>
      <c r="B72" s="2">
        <f>+'Ark1'!C6168</f>
        <v>2022</v>
      </c>
      <c r="C72" s="2">
        <f>+'Ark1'!J6168</f>
        <v>134</v>
      </c>
      <c r="D72" s="2" t="s">
        <v>34</v>
      </c>
      <c r="E72" s="2">
        <f>+'Ark1'!D6168</f>
        <v>4</v>
      </c>
      <c r="F72" s="2" t="s">
        <v>517</v>
      </c>
      <c r="G72" s="20">
        <f>+'Ark1'!Q6168</f>
        <v>1</v>
      </c>
      <c r="H72" s="97">
        <f>+'Ark1'!R6168</f>
        <v>127</v>
      </c>
      <c r="I72" s="20">
        <f>IF(H72=0,"",'Ark1'!S6168)</f>
        <v>127</v>
      </c>
      <c r="J72" s="107"/>
      <c r="K72" s="152">
        <f>IF(G72=0,"",100*H72/Måned!$G13)</f>
        <v>5.5701754385964914</v>
      </c>
      <c r="L72" s="107"/>
      <c r="M72" s="152">
        <f>+IF(H72=0,"",'Ark1'!AA6168)</f>
        <v>5.5701754385964932</v>
      </c>
      <c r="N72" s="152">
        <f>+IF(I72=0,"",'Ark1'!AB6168)</f>
        <v>6.1957380048045358</v>
      </c>
      <c r="O72" s="119">
        <f>IF(H72=0,"",'Ark1'!U6168)</f>
        <v>60.417322834645645</v>
      </c>
      <c r="P72" s="152">
        <f>IF(H72=0,"",'Ark1'!W6168)</f>
        <v>93.660629921259869</v>
      </c>
      <c r="Q72" s="138"/>
      <c r="R72" s="152">
        <f>IF(H72=0,"",'Ark1'!X6168)</f>
        <v>8.3846988262158249</v>
      </c>
      <c r="S72" s="152">
        <f>IF(H72=0,"",'Ark1'!Y6168)</f>
        <v>1.9049911438069136</v>
      </c>
      <c r="T72" s="152">
        <f>IF(H72=0,"",'Ark1'!Z6168)</f>
        <v>-32.186327272407702</v>
      </c>
      <c r="U72" s="107"/>
      <c r="V72" s="97">
        <f t="shared" si="3"/>
        <v>127</v>
      </c>
      <c r="W72" s="309">
        <f>IF(H72=0,"",'Ark1'!T6168)</f>
        <v>16.078740157480315</v>
      </c>
      <c r="X72" s="152">
        <f>IF(H72=0,"",'Ark1'!V6168)</f>
        <v>101.47413859291422</v>
      </c>
      <c r="Y72" s="54"/>
      <c r="Z72" s="309"/>
      <c r="AA72" s="309"/>
      <c r="AB72" s="152"/>
      <c r="AC72" s="317"/>
      <c r="AD72"/>
      <c r="AE72"/>
      <c r="AF72"/>
      <c r="AG72"/>
      <c r="AH72"/>
      <c r="AI72"/>
      <c r="AJ72"/>
    </row>
    <row r="73" spans="1:39" x14ac:dyDescent="0.5">
      <c r="A73" s="54"/>
      <c r="B73" s="2">
        <f>+'Ark1'!C6180</f>
        <v>2022</v>
      </c>
      <c r="C73" s="2">
        <f>+'Ark1'!J6180</f>
        <v>141</v>
      </c>
      <c r="D73" s="2" t="s">
        <v>33</v>
      </c>
      <c r="E73" s="2">
        <f>+'Ark1'!D6180</f>
        <v>4</v>
      </c>
      <c r="F73" s="2" t="s">
        <v>517</v>
      </c>
      <c r="G73" s="20">
        <f>+'Ark1'!Q6180</f>
        <v>0</v>
      </c>
      <c r="H73" s="97">
        <f>+'Ark1'!R6180</f>
        <v>0</v>
      </c>
      <c r="I73" s="20" t="str">
        <f>IF(H73=0,"",'Ark1'!S6180)</f>
        <v/>
      </c>
      <c r="J73" s="107"/>
      <c r="K73" s="152" t="str">
        <f>IF(G73=0,"",100*H73/Måned!$G13)</f>
        <v/>
      </c>
      <c r="L73" s="107"/>
      <c r="M73" s="152" t="str">
        <f>+IF(H73=0,"",'Ark1'!AA6180)</f>
        <v/>
      </c>
      <c r="N73" s="152">
        <f>+IF(I73=0,"",'Ark1'!AB6180)</f>
        <v>0</v>
      </c>
      <c r="O73" s="119" t="str">
        <f>IF(H73=0,"",'Ark1'!U6180)</f>
        <v/>
      </c>
      <c r="P73" s="152" t="str">
        <f>IF(H73=0,"",'Ark1'!W6180)</f>
        <v/>
      </c>
      <c r="Q73" s="138"/>
      <c r="R73" s="152" t="str">
        <f>IF(H73=0,"",'Ark1'!X6180)</f>
        <v/>
      </c>
      <c r="S73" s="152" t="str">
        <f>IF(H73=0,"",'Ark1'!Y6180)</f>
        <v/>
      </c>
      <c r="T73" s="152" t="str">
        <f>IF(H73=0,"",'Ark1'!Z6180)</f>
        <v/>
      </c>
      <c r="U73" s="107"/>
      <c r="V73" s="97" t="str">
        <f t="shared" si="3"/>
        <v/>
      </c>
      <c r="W73" s="309" t="str">
        <f>IF(H73=0,"",'Ark1'!T6180)</f>
        <v/>
      </c>
      <c r="X73" s="152" t="str">
        <f>IF(H73=0,"",'Ark1'!V6180)</f>
        <v/>
      </c>
      <c r="Y73" s="54"/>
      <c r="Z73" s="309"/>
      <c r="AA73" s="309"/>
      <c r="AB73" s="152"/>
      <c r="AC73" s="317"/>
      <c r="AD73"/>
      <c r="AE73"/>
      <c r="AF73"/>
      <c r="AG73"/>
      <c r="AH73"/>
      <c r="AI73"/>
      <c r="AJ73"/>
    </row>
    <row r="74" spans="1:39" x14ac:dyDescent="0.5">
      <c r="A74" s="54"/>
      <c r="B74" s="2">
        <f>+'Ark1'!C6192</f>
        <v>2022</v>
      </c>
      <c r="C74" s="2">
        <f>+'Ark1'!J6192</f>
        <v>143</v>
      </c>
      <c r="D74" s="2" t="s">
        <v>42</v>
      </c>
      <c r="E74" s="2">
        <f>+'Ark1'!D6192</f>
        <v>4</v>
      </c>
      <c r="F74" s="2" t="s">
        <v>517</v>
      </c>
      <c r="G74" s="20">
        <f>+'Ark1'!Q6192</f>
        <v>0</v>
      </c>
      <c r="H74" s="97">
        <f>+'Ark1'!R6192</f>
        <v>0</v>
      </c>
      <c r="I74" s="20" t="str">
        <f>IF(H74=0,"",'Ark1'!S6192)</f>
        <v/>
      </c>
      <c r="J74" s="107"/>
      <c r="K74" s="152" t="str">
        <f>IF(G74=0,"",100*H74/Måned!$G13)</f>
        <v/>
      </c>
      <c r="L74" s="107"/>
      <c r="M74" s="152" t="str">
        <f>+IF(H74=0,"",'Ark1'!AA6192)</f>
        <v/>
      </c>
      <c r="N74" s="152">
        <f>+IF(I74=0,"",'Ark1'!AB6192)</f>
        <v>0</v>
      </c>
      <c r="O74" s="119" t="str">
        <f>IF(H74=0,"",'Ark1'!U6192)</f>
        <v/>
      </c>
      <c r="P74" s="152" t="str">
        <f>IF(H74=0,"",'Ark1'!W6192)</f>
        <v/>
      </c>
      <c r="Q74" s="138"/>
      <c r="R74" s="152" t="str">
        <f>IF(H74=0,"",'Ark1'!X6192)</f>
        <v/>
      </c>
      <c r="S74" s="152" t="str">
        <f>IF(H74=0,"",'Ark1'!Y6192)</f>
        <v/>
      </c>
      <c r="T74" s="152" t="str">
        <f>IF(H74=0,"",'Ark1'!Z6192)</f>
        <v/>
      </c>
      <c r="U74" s="107"/>
      <c r="V74" s="97" t="str">
        <f t="shared" si="3"/>
        <v/>
      </c>
      <c r="W74" s="309" t="str">
        <f>IF(H74=0,"",'Ark1'!T6192)</f>
        <v/>
      </c>
      <c r="X74" s="152" t="str">
        <f>IF(H74=0,"",'Ark1'!V6192)</f>
        <v/>
      </c>
      <c r="Y74" s="54"/>
      <c r="Z74" s="309"/>
      <c r="AA74" s="309"/>
      <c r="AB74" s="152"/>
      <c r="AC74" s="317"/>
      <c r="AD74"/>
      <c r="AE74"/>
      <c r="AF74"/>
      <c r="AG74"/>
      <c r="AH74"/>
      <c r="AI74"/>
      <c r="AJ74"/>
    </row>
    <row r="75" spans="1:39" x14ac:dyDescent="0.5">
      <c r="A75" s="54"/>
      <c r="B75" s="2">
        <f>+'Ark1'!C6204</f>
        <v>2022</v>
      </c>
      <c r="C75" s="2">
        <f>+'Ark1'!J6204</f>
        <v>147</v>
      </c>
      <c r="D75" s="2" t="s">
        <v>42</v>
      </c>
      <c r="E75" s="2">
        <f>+'Ark1'!D6204</f>
        <v>4</v>
      </c>
      <c r="F75" s="2" t="s">
        <v>517</v>
      </c>
      <c r="G75" s="20">
        <f>+'Ark1'!Q6204</f>
        <v>1</v>
      </c>
      <c r="H75" s="97">
        <f>+'Ark1'!R6204</f>
        <v>4</v>
      </c>
      <c r="I75" s="20">
        <f>IF(H75=0,"",'Ark1'!S6204)</f>
        <v>4</v>
      </c>
      <c r="J75" s="107"/>
      <c r="K75" s="152">
        <f>IF(G75=0,"",100*H75/Måned!$G13)</f>
        <v>0.17543859649122806</v>
      </c>
      <c r="L75" s="107"/>
      <c r="M75" s="152">
        <f>+IF(H75=0,"",'Ark1'!AA6204)</f>
        <v>0.17543859649122803</v>
      </c>
      <c r="N75" s="152">
        <f>+IF(I75=0,"",'Ark1'!AB6204)</f>
        <v>0.18157649652160687</v>
      </c>
      <c r="O75" s="119">
        <f>IF(H75=0,"",'Ark1'!U6204)</f>
        <v>61.25</v>
      </c>
      <c r="P75" s="152">
        <f>IF(H75=0,"",'Ark1'!W6204)</f>
        <v>87.15</v>
      </c>
      <c r="Q75" s="138"/>
      <c r="R75" s="152">
        <f>IF(H75=0,"",'Ark1'!X6204)</f>
        <v>3.9404948927766967</v>
      </c>
      <c r="S75" s="152">
        <f>IF(H75=0,"",'Ark1'!Y6204)</f>
        <v>2.384848003542364</v>
      </c>
      <c r="T75" s="152">
        <f>IF(H75=0,"",'Ark1'!Z6204)</f>
        <v>-45.357897808397937</v>
      </c>
      <c r="U75" s="107"/>
      <c r="V75" s="97">
        <f t="shared" si="3"/>
        <v>4</v>
      </c>
      <c r="W75" s="309">
        <f>IF(H75=0,"",'Ark1'!T6204)</f>
        <v>16.25</v>
      </c>
      <c r="X75" s="152">
        <f>IF(H75=0,"",'Ark1'!V6204)</f>
        <v>94.420368364030324</v>
      </c>
      <c r="Y75" s="54"/>
      <c r="Z75" s="309"/>
      <c r="AA75" s="309"/>
      <c r="AB75" s="152"/>
      <c r="AC75" s="317"/>
      <c r="AD75"/>
      <c r="AE75"/>
      <c r="AF75"/>
      <c r="AG75"/>
      <c r="AH75"/>
      <c r="AI75"/>
      <c r="AJ75"/>
    </row>
    <row r="76" spans="1:39" x14ac:dyDescent="0.5">
      <c r="A76" s="54"/>
      <c r="B76" s="2">
        <f>+'Ark1'!C6216</f>
        <v>2022</v>
      </c>
      <c r="C76" s="2">
        <f>+'Ark1'!J6216</f>
        <v>155</v>
      </c>
      <c r="D76" s="2" t="s">
        <v>36</v>
      </c>
      <c r="E76" s="2">
        <f>+'Ark1'!D6216</f>
        <v>4</v>
      </c>
      <c r="F76" s="2" t="s">
        <v>517</v>
      </c>
      <c r="G76" s="20">
        <f>+'Ark1'!Q6216</f>
        <v>0</v>
      </c>
      <c r="H76" s="97">
        <f>+'Ark1'!R6216</f>
        <v>0</v>
      </c>
      <c r="I76" s="20" t="str">
        <f>IF(H76=0,"",'Ark1'!S6216)</f>
        <v/>
      </c>
      <c r="J76" s="107"/>
      <c r="K76" s="152" t="str">
        <f>IF(G76=0,"",100*H76/Måned!$G13)</f>
        <v/>
      </c>
      <c r="L76" s="107"/>
      <c r="M76" s="152" t="str">
        <f>+IF(H76=0,"",'Ark1'!AA6216)</f>
        <v/>
      </c>
      <c r="N76" s="152">
        <f>+IF(I76=0,"",'Ark1'!AB6216)</f>
        <v>0</v>
      </c>
      <c r="O76" s="119" t="str">
        <f>IF(H76=0,"",'Ark1'!U6216)</f>
        <v/>
      </c>
      <c r="P76" s="152" t="str">
        <f>IF(H76=0,"",'Ark1'!W6216)</f>
        <v/>
      </c>
      <c r="Q76" s="138"/>
      <c r="R76" s="152" t="str">
        <f>IF(H76=0,"",'Ark1'!X6216)</f>
        <v/>
      </c>
      <c r="S76" s="152" t="str">
        <f>IF(H76=0,"",'Ark1'!Y6216)</f>
        <v/>
      </c>
      <c r="T76" s="152" t="str">
        <f>IF(H76=0,"",'Ark1'!Z6216)</f>
        <v/>
      </c>
      <c r="U76" s="107"/>
      <c r="V76" s="97" t="str">
        <f t="shared" si="3"/>
        <v/>
      </c>
      <c r="W76" s="309" t="str">
        <f>IF(H76=0,"",'Ark1'!T6216)</f>
        <v/>
      </c>
      <c r="X76" s="152" t="str">
        <f>IF(H76=0,"",'Ark1'!V6216)</f>
        <v/>
      </c>
      <c r="Y76" s="54"/>
      <c r="Z76" s="318"/>
      <c r="AB76" s="152"/>
      <c r="AC76" s="317"/>
      <c r="AK76" s="319"/>
      <c r="AL76" s="309"/>
      <c r="AM76" s="309"/>
    </row>
    <row r="77" spans="1:39" x14ac:dyDescent="0.5">
      <c r="A77" s="54"/>
      <c r="B77" s="2">
        <f>+'Ark1'!C6228</f>
        <v>2022</v>
      </c>
      <c r="C77" s="2">
        <f>+'Ark1'!J6228</f>
        <v>160</v>
      </c>
      <c r="D77" s="2" t="s">
        <v>31</v>
      </c>
      <c r="E77" s="2">
        <f>+'Ark1'!D6228</f>
        <v>4</v>
      </c>
      <c r="F77" s="2" t="s">
        <v>517</v>
      </c>
      <c r="G77" s="20">
        <f>+'Ark1'!Q6228</f>
        <v>2</v>
      </c>
      <c r="H77" s="97">
        <f>+'Ark1'!R6228</f>
        <v>18</v>
      </c>
      <c r="I77" s="20">
        <f>IF(H77=0,"",'Ark1'!S6228)</f>
        <v>18</v>
      </c>
      <c r="J77" s="107"/>
      <c r="K77" s="152">
        <f>IF(G77=0,"",100*H77/Måned!$G13)</f>
        <v>0.78947368421052633</v>
      </c>
      <c r="L77" s="107"/>
      <c r="M77" s="152">
        <f>+IF(H77=0,"",'Ark1'!AA6228)</f>
        <v>0.78947368421052644</v>
      </c>
      <c r="N77" s="152">
        <f>+IF(I77=0,"",'Ark1'!AB6228)</f>
        <v>0.80454118338288572</v>
      </c>
      <c r="O77" s="119">
        <f>IF(H77=0,"",'Ark1'!U6228)</f>
        <v>59.5</v>
      </c>
      <c r="P77" s="152">
        <f>IF(H77=0,"",'Ark1'!W6228)</f>
        <v>85.811111111111103</v>
      </c>
      <c r="Q77" s="138"/>
      <c r="R77" s="152">
        <f>IF(H77=0,"",'Ark1'!X6228)</f>
        <v>6.50007597296554</v>
      </c>
      <c r="S77" s="152">
        <f>IF(H77=0,"",'Ark1'!Y6228)</f>
        <v>1.9790570145063195</v>
      </c>
      <c r="T77" s="152">
        <f>IF(H77=0,"",'Ark1'!Z6228)</f>
        <v>-15.633611909255327</v>
      </c>
      <c r="U77" s="107"/>
      <c r="V77" s="97">
        <f t="shared" si="3"/>
        <v>9</v>
      </c>
      <c r="W77" s="309">
        <f>IF(H77=0,"",'Ark1'!T6228)</f>
        <v>15.666666666666663</v>
      </c>
      <c r="X77" s="152">
        <f>IF(H77=0,"",'Ark1'!V6228)</f>
        <v>92.969784519080235</v>
      </c>
      <c r="Y77" s="54"/>
      <c r="Z77" s="318"/>
      <c r="AB77" s="152"/>
      <c r="AC77" s="317"/>
      <c r="AK77" s="319"/>
      <c r="AL77" s="309"/>
      <c r="AM77" s="309"/>
    </row>
    <row r="78" spans="1:39" x14ac:dyDescent="0.5">
      <c r="A78" s="54"/>
      <c r="B78" s="2">
        <f>+'Ark1'!C6240</f>
        <v>2022</v>
      </c>
      <c r="C78" s="2">
        <f>+'Ark1'!J6240</f>
        <v>171</v>
      </c>
      <c r="D78" s="2" t="s">
        <v>583</v>
      </c>
      <c r="E78" s="2">
        <f>+'Ark1'!D6240</f>
        <v>4</v>
      </c>
      <c r="F78" s="2" t="s">
        <v>517</v>
      </c>
      <c r="G78" s="20">
        <f>+'Ark1'!Q6240</f>
        <v>2</v>
      </c>
      <c r="H78" s="97">
        <f>+'Ark1'!R6240</f>
        <v>3</v>
      </c>
      <c r="I78" s="20">
        <f>IF(H78=0,"",'Ark1'!S6240)</f>
        <v>3</v>
      </c>
      <c r="J78" s="107"/>
      <c r="K78" s="152">
        <f>IF(G78=0,"",100*H78/Måned!$G13)</f>
        <v>0.13157894736842105</v>
      </c>
      <c r="L78" s="107"/>
      <c r="M78" s="152">
        <f>+IF(H78=0,"",'Ark1'!AA6240)</f>
        <v>0.13157894736842102</v>
      </c>
      <c r="N78" s="152">
        <f>+IF(I78=0,"",'Ark1'!AB6240)</f>
        <v>0.11599852488629329</v>
      </c>
      <c r="O78" s="119">
        <f>IF(H78=0,"",'Ark1'!U6240)</f>
        <v>63.33333333333335</v>
      </c>
      <c r="P78" s="152">
        <f>IF(H78=0,"",'Ark1'!W6240)</f>
        <v>74.233333333333348</v>
      </c>
      <c r="Q78" s="138"/>
      <c r="R78" s="152">
        <f>IF(H78=0,"",'Ark1'!X6240)</f>
        <v>17.946649331343814</v>
      </c>
      <c r="S78" s="152">
        <f>IF(H78=0,"",'Ark1'!Y6240)</f>
        <v>0.94280904158195611</v>
      </c>
      <c r="T78" s="152">
        <f>IF(H78=0,"",'Ark1'!Z6240)</f>
        <v>-96.005861132089251</v>
      </c>
      <c r="U78" s="107"/>
      <c r="V78" s="97">
        <f t="shared" si="3"/>
        <v>1.5</v>
      </c>
      <c r="W78" s="309">
        <f>IF(H78=0,"",'Ark1'!T6240)</f>
        <v>17</v>
      </c>
      <c r="X78" s="152">
        <f>IF(H78=0,"",'Ark1'!V6240)</f>
        <v>80.4261466233297</v>
      </c>
      <c r="Y78" s="54"/>
      <c r="Z78" s="318"/>
      <c r="AB78" s="152"/>
      <c r="AC78" s="317"/>
      <c r="AK78" s="319"/>
      <c r="AL78" s="309"/>
      <c r="AM78" s="309"/>
    </row>
    <row r="79" spans="1:39" x14ac:dyDescent="0.5">
      <c r="A79" s="54"/>
      <c r="B79" s="2">
        <f>+'Ark1'!C6252</f>
        <v>2022</v>
      </c>
      <c r="C79" s="2">
        <f>+'Ark1'!J6252</f>
        <v>181</v>
      </c>
      <c r="D79" s="2" t="s">
        <v>43</v>
      </c>
      <c r="E79" s="2">
        <f>+'Ark1'!D6252</f>
        <v>4</v>
      </c>
      <c r="F79" s="2" t="s">
        <v>517</v>
      </c>
      <c r="G79" s="20">
        <f>+'Ark1'!Q6252</f>
        <v>0</v>
      </c>
      <c r="H79" s="97">
        <f>+'Ark1'!R6252</f>
        <v>0</v>
      </c>
      <c r="I79" s="20" t="str">
        <f>IF(H79=0,"",'Ark1'!S6252)</f>
        <v/>
      </c>
      <c r="J79" s="107"/>
      <c r="K79" s="152" t="str">
        <f>IF(G79=0,"",100*H79/Måned!$G13)</f>
        <v/>
      </c>
      <c r="L79" s="107"/>
      <c r="M79" s="152" t="str">
        <f>+IF(H79=0,"",'Ark1'!AA6252)</f>
        <v/>
      </c>
      <c r="N79" s="152">
        <f>+IF(I79=0,"",'Ark1'!AB6252)</f>
        <v>0</v>
      </c>
      <c r="O79" s="119" t="str">
        <f>IF(H79=0,"",'Ark1'!U6252)</f>
        <v/>
      </c>
      <c r="P79" s="152" t="str">
        <f>IF(H79=0,"",'Ark1'!W6252)</f>
        <v/>
      </c>
      <c r="Q79" s="138"/>
      <c r="R79" s="152" t="str">
        <f>IF(H79=0,"",'Ark1'!X6252)</f>
        <v/>
      </c>
      <c r="S79" s="152" t="str">
        <f>IF(H79=0,"",'Ark1'!Y6252)</f>
        <v/>
      </c>
      <c r="T79" s="152" t="str">
        <f>IF(H79=0,"",'Ark1'!Z6252)</f>
        <v/>
      </c>
      <c r="U79" s="107"/>
      <c r="V79" s="97" t="str">
        <f t="shared" si="3"/>
        <v/>
      </c>
      <c r="W79" s="309" t="str">
        <f>IF(H79=0,"",'Ark1'!T6252)</f>
        <v/>
      </c>
      <c r="X79" s="152" t="str">
        <f>IF(H79=0,"",'Ark1'!V6252)</f>
        <v/>
      </c>
      <c r="Y79" s="54"/>
      <c r="Z79" s="318"/>
      <c r="AB79" s="152"/>
      <c r="AC79" s="317"/>
      <c r="AK79" s="319"/>
      <c r="AL79" s="309"/>
      <c r="AM79" s="309"/>
    </row>
    <row r="80" spans="1:39" x14ac:dyDescent="0.5">
      <c r="A80" s="54"/>
      <c r="B80" s="2">
        <f>+'Ark1'!C6264</f>
        <v>2022</v>
      </c>
      <c r="C80" s="2">
        <f>+'Ark1'!J6264</f>
        <v>470</v>
      </c>
      <c r="D80" s="2" t="s">
        <v>44</v>
      </c>
      <c r="E80" s="2">
        <f>+'Ark1'!D6264</f>
        <v>4</v>
      </c>
      <c r="F80" s="2" t="s">
        <v>517</v>
      </c>
      <c r="G80" s="20">
        <f>+'Ark1'!Q6264</f>
        <v>0</v>
      </c>
      <c r="H80" s="97">
        <f>+'Ark1'!R6264</f>
        <v>0</v>
      </c>
      <c r="I80" s="20" t="str">
        <f>IF(H80=0,"",'Ark1'!S6264)</f>
        <v/>
      </c>
      <c r="J80" s="107"/>
      <c r="K80" s="152" t="str">
        <f>IF(G80=0,"",100*H80/Måned!$G13)</f>
        <v/>
      </c>
      <c r="L80" s="107"/>
      <c r="M80" s="152" t="str">
        <f>+IF(H80=0,"",'Ark1'!AA6264)</f>
        <v/>
      </c>
      <c r="N80" s="152">
        <f>+IF(I80=0,"",'Ark1'!AB6264)</f>
        <v>0</v>
      </c>
      <c r="O80" s="119" t="str">
        <f>IF(H80=0,"",'Ark1'!U6264)</f>
        <v/>
      </c>
      <c r="P80" s="152" t="str">
        <f>IF(H80=0,"",'Ark1'!W6264)</f>
        <v/>
      </c>
      <c r="Q80" s="138"/>
      <c r="R80" s="152" t="str">
        <f>IF(H80=0,"",'Ark1'!X6264)</f>
        <v/>
      </c>
      <c r="S80" s="152" t="str">
        <f>IF(H80=0,"",'Ark1'!Y6264)</f>
        <v/>
      </c>
      <c r="T80" s="152" t="str">
        <f>IF(H80=0,"",'Ark1'!Z6264)</f>
        <v/>
      </c>
      <c r="U80" s="107"/>
      <c r="V80" s="97" t="str">
        <f t="shared" si="3"/>
        <v/>
      </c>
      <c r="W80" s="309" t="str">
        <f>IF(H80=0,"",'Ark1'!T6264)</f>
        <v/>
      </c>
      <c r="X80" s="152" t="str">
        <f>IF(H80=0,"",'Ark1'!V6264)</f>
        <v/>
      </c>
      <c r="Y80" s="54"/>
      <c r="Z80" s="318"/>
      <c r="AB80" s="152"/>
      <c r="AC80" s="317"/>
      <c r="AK80" s="319"/>
      <c r="AL80" s="309"/>
      <c r="AM80" s="309"/>
    </row>
    <row r="81" spans="1:39" x14ac:dyDescent="0.5">
      <c r="A81" s="54"/>
      <c r="B81" s="2">
        <f>+'Ark1'!C6276</f>
        <v>2022</v>
      </c>
      <c r="C81" s="2">
        <f>+'Ark1'!J6276</f>
        <v>643</v>
      </c>
      <c r="D81" s="2" t="s">
        <v>54</v>
      </c>
      <c r="E81" s="2">
        <f>+'Ark1'!D6276</f>
        <v>4</v>
      </c>
      <c r="F81" s="2" t="s">
        <v>517</v>
      </c>
      <c r="G81" s="20">
        <f>+'Ark1'!Q6276</f>
        <v>2</v>
      </c>
      <c r="H81" s="97">
        <f>+'Ark1'!R6276</f>
        <v>258</v>
      </c>
      <c r="I81" s="20">
        <f>IF(H81=0,"",'Ark1'!S6276)</f>
        <v>258</v>
      </c>
      <c r="J81" s="107"/>
      <c r="K81" s="152">
        <f>IF(G81=0,"",100*H81/Måned!$G13)</f>
        <v>11.315789473684211</v>
      </c>
      <c r="L81" s="107"/>
      <c r="M81" s="152">
        <f>+IF(H81=0,"",'Ark1'!AA6276)</f>
        <v>11.315789473684211</v>
      </c>
      <c r="N81" s="152">
        <f>+IF(I81=0,"",'Ark1'!AB6276)</f>
        <v>11.54448363728037</v>
      </c>
      <c r="O81" s="119">
        <f>IF(H81=0,"",'Ark1'!U6276)</f>
        <v>61.16279069767441</v>
      </c>
      <c r="P81" s="152">
        <f>IF(H81=0,"",'Ark1'!W6276)</f>
        <v>85.90581395348832</v>
      </c>
      <c r="Q81" s="138"/>
      <c r="R81" s="152">
        <f>IF(H81=0,"",'Ark1'!X6276)</f>
        <v>8.6896582209200393</v>
      </c>
      <c r="S81" s="152">
        <f>IF(H81=0,"",'Ark1'!Y6276)</f>
        <v>1.9421505608869984</v>
      </c>
      <c r="T81" s="152">
        <f>IF(H81=0,"",'Ark1'!Z6276)</f>
        <v>-32.932670705879929</v>
      </c>
      <c r="U81" s="107"/>
      <c r="V81" s="97">
        <f t="shared" si="3"/>
        <v>129</v>
      </c>
      <c r="W81" s="309">
        <f>IF(H81=0,"",'Ark1'!T6276)</f>
        <v>16.465116279069768</v>
      </c>
      <c r="X81" s="152">
        <f>IF(H81=0,"",'Ark1'!V6276)</f>
        <v>93.072387815263653</v>
      </c>
      <c r="Y81" s="54"/>
      <c r="Z81" s="318"/>
      <c r="AB81" s="152"/>
      <c r="AC81" s="317"/>
      <c r="AK81" s="319"/>
      <c r="AL81" s="309"/>
      <c r="AM81" s="309"/>
    </row>
    <row r="82" spans="1:39" x14ac:dyDescent="0.5">
      <c r="A82" s="54"/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318"/>
      <c r="AB82" s="152"/>
      <c r="AC82" s="317"/>
      <c r="AK82" s="319"/>
      <c r="AL82" s="309"/>
      <c r="AM82" s="309"/>
    </row>
    <row r="83" spans="1:39" x14ac:dyDescent="0.5">
      <c r="A83" s="54"/>
      <c r="B83" s="2">
        <f>+'Ark1'!C6085</f>
        <v>2022</v>
      </c>
      <c r="C83" s="2">
        <f>+'Ark1'!J6085</f>
        <v>103</v>
      </c>
      <c r="D83" s="2" t="s">
        <v>37</v>
      </c>
      <c r="E83" s="2">
        <f>+'Ark1'!D6085</f>
        <v>5</v>
      </c>
      <c r="F83" s="2" t="s">
        <v>385</v>
      </c>
      <c r="G83" s="20">
        <f>+'Ark1'!Q6085</f>
        <v>19</v>
      </c>
      <c r="H83" s="97">
        <f>+'Ark1'!R6085</f>
        <v>923</v>
      </c>
      <c r="I83" s="20">
        <f>IF(H83=0,"",'Ark1'!S6085)</f>
        <v>923</v>
      </c>
      <c r="J83" s="107"/>
      <c r="K83" s="152">
        <f>IF(G83=0,"",100*H83/Måned!$G14)</f>
        <v>37.247780468119451</v>
      </c>
      <c r="L83" s="107"/>
      <c r="M83" s="152">
        <f>+IF(H83=0,"",'Ark1'!AA6085)</f>
        <v>37.247780468119451</v>
      </c>
      <c r="N83" s="152">
        <f>+IF(I83=0,"",'Ark1'!AB6085)</f>
        <v>36.411343711443109</v>
      </c>
      <c r="O83" s="119">
        <f>IF(H83=0,"",'Ark1'!U6085)</f>
        <v>60.809317443120243</v>
      </c>
      <c r="P83" s="152">
        <f>IF(H83=0,"",'Ark1'!W6085)</f>
        <v>84.824268689057433</v>
      </c>
      <c r="Q83" s="138"/>
      <c r="R83" s="152">
        <f>IF(H83=0,"",'Ark1'!X6085)</f>
        <v>11.137531659398196</v>
      </c>
      <c r="S83" s="152">
        <f>IF(H83=0,"",'Ark1'!Y6085)</f>
        <v>2.8054350342325192</v>
      </c>
      <c r="T83" s="152">
        <f>IF(H83=0,"",'Ark1'!Z6085)</f>
        <v>-31.068027828186526</v>
      </c>
      <c r="U83" s="107"/>
      <c r="V83" s="97">
        <f t="shared" ref="V83:V99" si="4">+(IF(H83=0,"",I83/G83))</f>
        <v>48.578947368421055</v>
      </c>
      <c r="W83" s="309">
        <f>IF(H83=0,"",'Ark1'!T6085)</f>
        <v>16.190682556879739</v>
      </c>
      <c r="X83" s="152">
        <f>IF(H83=0,"",'Ark1'!V6085)</f>
        <v>91.900616131156553</v>
      </c>
      <c r="Y83" s="54"/>
      <c r="Z83" s="318"/>
      <c r="AB83" s="152"/>
      <c r="AC83" s="317"/>
      <c r="AK83" s="319"/>
      <c r="AL83" s="309"/>
      <c r="AM83" s="309"/>
    </row>
    <row r="84" spans="1:39" x14ac:dyDescent="0.5">
      <c r="A84" s="54"/>
      <c r="B84" s="2">
        <f>+'Ark1'!C6097</f>
        <v>2022</v>
      </c>
      <c r="C84" s="2">
        <f>+'Ark1'!J6097</f>
        <v>106</v>
      </c>
      <c r="D84" s="2" t="s">
        <v>38</v>
      </c>
      <c r="E84" s="2">
        <f>+'Ark1'!D6097</f>
        <v>5</v>
      </c>
      <c r="F84" s="2" t="s">
        <v>385</v>
      </c>
      <c r="G84" s="20">
        <f>+'Ark1'!Q6097</f>
        <v>4</v>
      </c>
      <c r="H84" s="97">
        <f>+'Ark1'!R6097</f>
        <v>93</v>
      </c>
      <c r="I84" s="20">
        <f>IF(H84=0,"",'Ark1'!S6097)</f>
        <v>93</v>
      </c>
      <c r="J84" s="107"/>
      <c r="K84" s="152">
        <f>IF(G84=0,"",100*H84/Måned!$G14)</f>
        <v>3.7530266343825667</v>
      </c>
      <c r="L84" s="107"/>
      <c r="M84" s="152">
        <f>+IF(H84=0,"",'Ark1'!AA6097)</f>
        <v>3.753026634382568</v>
      </c>
      <c r="N84" s="152">
        <f>+IF(I84=0,"",'Ark1'!AB6097)</f>
        <v>3.9056733904403753</v>
      </c>
      <c r="O84" s="119">
        <f>IF(H84=0,"",'Ark1'!U6097)</f>
        <v>62.247311827956992</v>
      </c>
      <c r="P84" s="152">
        <f>IF(H84=0,"",'Ark1'!W6097)</f>
        <v>90.302150537634404</v>
      </c>
      <c r="Q84" s="138"/>
      <c r="R84" s="152">
        <f>IF(H84=0,"",'Ark1'!X6097)</f>
        <v>7.5417686881177985</v>
      </c>
      <c r="S84" s="152">
        <f>IF(H84=0,"",'Ark1'!Y6097)</f>
        <v>1.898816348786428</v>
      </c>
      <c r="T84" s="152">
        <f>IF(H84=0,"",'Ark1'!Z6097)</f>
        <v>-7.0618290192825324</v>
      </c>
      <c r="U84" s="107"/>
      <c r="V84" s="97">
        <f t="shared" si="4"/>
        <v>23.25</v>
      </c>
      <c r="W84" s="309">
        <f>IF(H84=0,"",'Ark1'!T6097)</f>
        <v>16.838709677419356</v>
      </c>
      <c r="X84" s="152">
        <f>IF(H84=0,"",'Ark1'!V6097)</f>
        <v>97.835482705996128</v>
      </c>
      <c r="Y84" s="54"/>
      <c r="Z84" s="318"/>
      <c r="AB84" s="152"/>
      <c r="AC84" s="317"/>
      <c r="AK84" s="319"/>
      <c r="AL84" s="309"/>
      <c r="AM84" s="309"/>
    </row>
    <row r="85" spans="1:39" x14ac:dyDescent="0.5">
      <c r="A85" s="54"/>
      <c r="B85" s="2">
        <f>+'Ark1'!C6109</f>
        <v>2022</v>
      </c>
      <c r="C85" s="2">
        <f>+'Ark1'!J6109</f>
        <v>109</v>
      </c>
      <c r="D85" s="2" t="s">
        <v>61</v>
      </c>
      <c r="E85" s="2">
        <f>+'Ark1'!D6109</f>
        <v>5</v>
      </c>
      <c r="F85" s="2" t="s">
        <v>385</v>
      </c>
      <c r="G85" s="20">
        <f>+'Ark1'!Q6109</f>
        <v>0</v>
      </c>
      <c r="H85" s="97">
        <f>+'Ark1'!R6109</f>
        <v>0</v>
      </c>
      <c r="I85" s="20" t="str">
        <f>IF(H85=0,"",'Ark1'!S6109)</f>
        <v/>
      </c>
      <c r="J85" s="107"/>
      <c r="K85" s="152" t="str">
        <f>IF(G85=0,"",100*H85/Måned!$G14)</f>
        <v/>
      </c>
      <c r="L85" s="107"/>
      <c r="M85" s="152" t="str">
        <f>+IF(H85=0,"",'Ark1'!AA6109)</f>
        <v/>
      </c>
      <c r="N85" s="152">
        <f>+IF(I85=0,"",'Ark1'!AB6109)</f>
        <v>0</v>
      </c>
      <c r="O85" s="119" t="str">
        <f>IF(H85=0,"",'Ark1'!U6109)</f>
        <v/>
      </c>
      <c r="P85" s="152" t="str">
        <f>IF(H85=0,"",'Ark1'!W6109)</f>
        <v/>
      </c>
      <c r="Q85" s="138"/>
      <c r="R85" s="152" t="str">
        <f>IF(H85=0,"",'Ark1'!X6109)</f>
        <v/>
      </c>
      <c r="S85" s="152" t="str">
        <f>IF(H85=0,"",'Ark1'!Y6109)</f>
        <v/>
      </c>
      <c r="T85" s="152" t="str">
        <f>IF(H85=0,"",'Ark1'!Z6109)</f>
        <v/>
      </c>
      <c r="U85" s="107"/>
      <c r="V85" s="97" t="str">
        <f t="shared" si="4"/>
        <v/>
      </c>
      <c r="W85" s="309" t="str">
        <f>IF(H85=0,"",'Ark1'!T6109)</f>
        <v/>
      </c>
      <c r="X85" s="152" t="str">
        <f>IF(H85=0,"",'Ark1'!V6109)</f>
        <v/>
      </c>
      <c r="Y85" s="54"/>
      <c r="Z85" s="318"/>
      <c r="AB85" s="152"/>
      <c r="AC85" s="317"/>
      <c r="AK85" s="319"/>
      <c r="AL85" s="309"/>
      <c r="AM85" s="309"/>
    </row>
    <row r="86" spans="1:39" x14ac:dyDescent="0.5">
      <c r="A86" s="54"/>
      <c r="B86" s="2">
        <f>+'Ark1'!C6121</f>
        <v>2022</v>
      </c>
      <c r="C86" s="2">
        <f>+'Ark1'!J6121</f>
        <v>111</v>
      </c>
      <c r="D86" s="2" t="s">
        <v>39</v>
      </c>
      <c r="E86" s="2">
        <f>+'Ark1'!D6121</f>
        <v>5</v>
      </c>
      <c r="F86" s="2" t="s">
        <v>385</v>
      </c>
      <c r="G86" s="20">
        <f>+'Ark1'!Q6121</f>
        <v>13</v>
      </c>
      <c r="H86" s="97">
        <f>+'Ark1'!R6121</f>
        <v>119</v>
      </c>
      <c r="I86" s="20">
        <f>IF(H86=0,"",'Ark1'!S6121)</f>
        <v>119</v>
      </c>
      <c r="J86" s="107"/>
      <c r="K86" s="152">
        <f>IF(G86=0,"",100*H86/Måned!$G14)</f>
        <v>4.8022598870056497</v>
      </c>
      <c r="L86" s="107"/>
      <c r="M86" s="152">
        <f>+IF(H86=0,"",'Ark1'!AA6121)</f>
        <v>4.8022598870056497</v>
      </c>
      <c r="N86" s="152">
        <f>+IF(I86=0,"",'Ark1'!AB6121)</f>
        <v>4.8907303447862072</v>
      </c>
      <c r="O86" s="119">
        <f>IF(H86=0,"",'Ark1'!U6121)</f>
        <v>60.890756302520998</v>
      </c>
      <c r="P86" s="152">
        <f>IF(H86=0,"",'Ark1'!W6121)</f>
        <v>88.37142857142851</v>
      </c>
      <c r="Q86" s="138"/>
      <c r="R86" s="152">
        <f>IF(H86=0,"",'Ark1'!X6121)</f>
        <v>10.393915017343682</v>
      </c>
      <c r="S86" s="152">
        <f>IF(H86=0,"",'Ark1'!Y6121)</f>
        <v>2.4246282430678421</v>
      </c>
      <c r="T86" s="152">
        <f>IF(H86=0,"",'Ark1'!Z6121)</f>
        <v>-24.090698595749288</v>
      </c>
      <c r="U86" s="107"/>
      <c r="V86" s="97">
        <f t="shared" si="4"/>
        <v>9.1538461538461533</v>
      </c>
      <c r="W86" s="309">
        <f>IF(H86=0,"",'Ark1'!T6121)</f>
        <v>16.319327731092439</v>
      </c>
      <c r="X86" s="152">
        <f>IF(H86=0,"",'Ark1'!V6121)</f>
        <v>95.743692926791525</v>
      </c>
      <c r="Y86" s="54"/>
      <c r="Z86" s="318"/>
      <c r="AB86" s="152"/>
      <c r="AC86" s="317"/>
      <c r="AK86" s="319"/>
      <c r="AL86" s="309"/>
      <c r="AM86" s="309"/>
    </row>
    <row r="87" spans="1:39" x14ac:dyDescent="0.5">
      <c r="A87" s="54"/>
      <c r="B87" s="2">
        <f>+'Ark1'!C6133</f>
        <v>2022</v>
      </c>
      <c r="C87" s="2">
        <f>+'Ark1'!J6133</f>
        <v>116</v>
      </c>
      <c r="D87" s="2" t="s">
        <v>40</v>
      </c>
      <c r="E87" s="2">
        <f>+'Ark1'!D6133</f>
        <v>5</v>
      </c>
      <c r="F87" s="2" t="s">
        <v>385</v>
      </c>
      <c r="G87" s="20">
        <f>+'Ark1'!Q6133</f>
        <v>6</v>
      </c>
      <c r="H87" s="97">
        <f>+'Ark1'!R6133</f>
        <v>333</v>
      </c>
      <c r="I87" s="20">
        <f>IF(H87=0,"",'Ark1'!S6133)</f>
        <v>333</v>
      </c>
      <c r="J87" s="107"/>
      <c r="K87" s="152">
        <f>IF(G87=0,"",100*H87/Måned!$G14)</f>
        <v>13.438256658595641</v>
      </c>
      <c r="L87" s="107"/>
      <c r="M87" s="152">
        <f>+IF(H87=0,"",'Ark1'!AA6133)</f>
        <v>13.438256658595639</v>
      </c>
      <c r="N87" s="152">
        <f>+IF(I87=0,"",'Ark1'!AB6133)</f>
        <v>12.787835353503878</v>
      </c>
      <c r="O87" s="119">
        <f>IF(H87=0,"",'Ark1'!U6133)</f>
        <v>60.489489489489486</v>
      </c>
      <c r="P87" s="152">
        <f>IF(H87=0,"",'Ark1'!W6133)</f>
        <v>82.572972972972991</v>
      </c>
      <c r="Q87" s="138"/>
      <c r="R87" s="152">
        <f>IF(H87=0,"",'Ark1'!X6133)</f>
        <v>9.3615077897934746</v>
      </c>
      <c r="S87" s="152">
        <f>IF(H87=0,"",'Ark1'!Y6133)</f>
        <v>2.2522682682115045</v>
      </c>
      <c r="T87" s="152">
        <f>IF(H87=0,"",'Ark1'!Z6133)</f>
        <v>-34.256269327222419</v>
      </c>
      <c r="U87" s="107"/>
      <c r="V87" s="97">
        <f t="shared" si="4"/>
        <v>55.5</v>
      </c>
      <c r="W87" s="309">
        <f>IF(H87=0,"",'Ark1'!T6133)</f>
        <v>16.027027027027032</v>
      </c>
      <c r="X87" s="152">
        <f>IF(H87=0,"",'Ark1'!V6133)</f>
        <v>89.46150917981906</v>
      </c>
      <c r="Y87" s="54"/>
      <c r="Z87" s="309"/>
      <c r="AA87" s="309"/>
      <c r="AB87" s="152"/>
      <c r="AC87" s="317"/>
      <c r="AD87"/>
      <c r="AE87"/>
      <c r="AF87"/>
      <c r="AG87"/>
      <c r="AH87"/>
      <c r="AI87"/>
      <c r="AJ87"/>
    </row>
    <row r="88" spans="1:39" x14ac:dyDescent="0.5">
      <c r="A88" s="54"/>
      <c r="B88" s="2">
        <f>+'Ark1'!C6145</f>
        <v>2022</v>
      </c>
      <c r="C88" s="2">
        <f>+'Ark1'!J6145</f>
        <v>117</v>
      </c>
      <c r="D88" s="2" t="s">
        <v>41</v>
      </c>
      <c r="E88" s="2">
        <f>+'Ark1'!D6145</f>
        <v>5</v>
      </c>
      <c r="F88" s="2" t="s">
        <v>385</v>
      </c>
      <c r="G88" s="20">
        <f>+'Ark1'!Q6145</f>
        <v>3</v>
      </c>
      <c r="H88" s="97">
        <f>+'Ark1'!R6145</f>
        <v>104</v>
      </c>
      <c r="I88" s="20">
        <f>IF(H88=0,"",'Ark1'!S6145)</f>
        <v>104</v>
      </c>
      <c r="J88" s="107"/>
      <c r="K88" s="152">
        <f>IF(G88=0,"",100*H88/Måned!$G14)</f>
        <v>4.1969330104923328</v>
      </c>
      <c r="L88" s="107"/>
      <c r="M88" s="152">
        <f>+IF(H88=0,"",'Ark1'!AA6145)</f>
        <v>4.1969330104923346</v>
      </c>
      <c r="N88" s="152">
        <f>+IF(I88=0,"",'Ark1'!AB6145)</f>
        <v>4.9934169863609998</v>
      </c>
      <c r="O88" s="119">
        <f>IF(H88=0,"",'Ark1'!U6145)</f>
        <v>58.980769230769241</v>
      </c>
      <c r="P88" s="152">
        <f>IF(H88=0,"",'Ark1'!W6145)</f>
        <v>103.24038461538464</v>
      </c>
      <c r="Q88" s="138"/>
      <c r="R88" s="152">
        <f>IF(H88=0,"",'Ark1'!X6145)</f>
        <v>7.7131570812324766</v>
      </c>
      <c r="S88" s="152">
        <f>IF(H88=0,"",'Ark1'!Y6145)</f>
        <v>2.7699651803933154</v>
      </c>
      <c r="T88" s="152">
        <f>IF(H88=0,"",'Ark1'!Z6145)</f>
        <v>-48.444181535299919</v>
      </c>
      <c r="U88" s="107"/>
      <c r="V88" s="97">
        <f t="shared" si="4"/>
        <v>34.666666666666664</v>
      </c>
      <c r="W88" s="309">
        <f>IF(H88=0,"",'Ark1'!T6145)</f>
        <v>15.24038461538462</v>
      </c>
      <c r="X88" s="152">
        <f>IF(H88=0,"",'Ark1'!V6145)</f>
        <v>111.85307108925744</v>
      </c>
      <c r="Y88" s="54"/>
      <c r="Z88" s="309"/>
      <c r="AA88" s="309"/>
      <c r="AB88" s="152"/>
      <c r="AC88" s="317"/>
      <c r="AD88"/>
      <c r="AE88"/>
      <c r="AF88"/>
      <c r="AG88"/>
      <c r="AH88"/>
      <c r="AI88"/>
      <c r="AJ88"/>
    </row>
    <row r="89" spans="1:39" x14ac:dyDescent="0.5">
      <c r="A89" s="54"/>
      <c r="B89" s="2">
        <f>+'Ark1'!C6157</f>
        <v>2022</v>
      </c>
      <c r="C89" s="2">
        <f>+'Ark1'!J6157</f>
        <v>121</v>
      </c>
      <c r="D89" s="2" t="s">
        <v>41</v>
      </c>
      <c r="E89" s="2">
        <f>+'Ark1'!D6157</f>
        <v>5</v>
      </c>
      <c r="F89" s="2" t="s">
        <v>385</v>
      </c>
      <c r="G89" s="20">
        <f>+'Ark1'!Q6157</f>
        <v>14</v>
      </c>
      <c r="H89" s="97">
        <f>+'Ark1'!R6157</f>
        <v>420</v>
      </c>
      <c r="I89" s="20">
        <f>IF(H89=0,"",'Ark1'!S6157)</f>
        <v>420</v>
      </c>
      <c r="J89" s="107"/>
      <c r="K89" s="152">
        <f>IF(G89=0,"",100*H89/Måned!$G14)</f>
        <v>16.949152542372882</v>
      </c>
      <c r="L89" s="107"/>
      <c r="M89" s="152">
        <f>+IF(H89=0,"",'Ark1'!AA6157)</f>
        <v>16.949152542372879</v>
      </c>
      <c r="N89" s="152">
        <f>+IF(I89=0,"",'Ark1'!AB6157)</f>
        <v>16.277692954849972</v>
      </c>
      <c r="O89" s="119">
        <f>IF(H89=0,"",'Ark1'!U6157)</f>
        <v>61.157142857142851</v>
      </c>
      <c r="P89" s="152">
        <f>IF(H89=0,"",'Ark1'!W6157)</f>
        <v>83.33523809523814</v>
      </c>
      <c r="Q89" s="138"/>
      <c r="R89" s="152">
        <f>IF(H89=0,"",'Ark1'!X6157)</f>
        <v>9.6677690434060821</v>
      </c>
      <c r="S89" s="152">
        <f>IF(H89=0,"",'Ark1'!Y6157)</f>
        <v>2.3772876558463656</v>
      </c>
      <c r="T89" s="152">
        <f>IF(H89=0,"",'Ark1'!Z6157)</f>
        <v>-23.485464475832579</v>
      </c>
      <c r="U89" s="107"/>
      <c r="V89" s="97">
        <f t="shared" si="4"/>
        <v>30</v>
      </c>
      <c r="W89" s="309">
        <f>IF(H89=0,"",'Ark1'!T6157)</f>
        <v>16.371428571428563</v>
      </c>
      <c r="X89" s="152">
        <f>IF(H89=0,"",'Ark1'!V6157)</f>
        <v>90.287365216942732</v>
      </c>
      <c r="Y89" s="54"/>
      <c r="Z89" s="318"/>
      <c r="AB89" s="152"/>
      <c r="AC89" s="317"/>
      <c r="AK89" s="319"/>
      <c r="AL89" s="309"/>
      <c r="AM89" s="309"/>
    </row>
    <row r="90" spans="1:39" x14ac:dyDescent="0.5">
      <c r="A90" s="54"/>
      <c r="B90" s="2">
        <f>+'Ark1'!C6169</f>
        <v>2022</v>
      </c>
      <c r="C90" s="2">
        <f>+'Ark1'!J6169</f>
        <v>134</v>
      </c>
      <c r="D90" s="2" t="s">
        <v>34</v>
      </c>
      <c r="E90" s="2">
        <f>+'Ark1'!D6169</f>
        <v>5</v>
      </c>
      <c r="F90" s="2" t="s">
        <v>385</v>
      </c>
      <c r="G90" s="20">
        <f>+'Ark1'!Q6169</f>
        <v>4</v>
      </c>
      <c r="H90" s="97">
        <f>+'Ark1'!R6169</f>
        <v>135</v>
      </c>
      <c r="I90" s="20">
        <f>IF(H90=0,"",'Ark1'!S6169)</f>
        <v>135</v>
      </c>
      <c r="J90" s="107"/>
      <c r="K90" s="152">
        <f>IF(G90=0,"",100*H90/Måned!$G14)</f>
        <v>5.4479418886198543</v>
      </c>
      <c r="L90" s="107"/>
      <c r="M90" s="152">
        <f>+IF(H90=0,"",'Ark1'!AA6169)</f>
        <v>5.4479418886198552</v>
      </c>
      <c r="N90" s="152">
        <f>+IF(I90=0,"",'Ark1'!AB6169)</f>
        <v>6.1519436748888818</v>
      </c>
      <c r="O90" s="119">
        <f>IF(H90=0,"",'Ark1'!U6169)</f>
        <v>59.577777777777776</v>
      </c>
      <c r="P90" s="152">
        <f>IF(H90=0,"",'Ark1'!W6169)</f>
        <v>97.98592592592594</v>
      </c>
      <c r="Q90" s="138"/>
      <c r="R90" s="152">
        <f>IF(H90=0,"",'Ark1'!X6169)</f>
        <v>10.849066612611368</v>
      </c>
      <c r="S90" s="152">
        <f>IF(H90=0,"",'Ark1'!Y6169)</f>
        <v>2.1098241691409911</v>
      </c>
      <c r="T90" s="152">
        <f>IF(H90=0,"",'Ark1'!Z6169)</f>
        <v>-34.749766528222345</v>
      </c>
      <c r="U90" s="107"/>
      <c r="V90" s="97">
        <f t="shared" si="4"/>
        <v>33.75</v>
      </c>
      <c r="W90" s="309">
        <f>IF(H90=0,"",'Ark1'!T6169)</f>
        <v>15.555555555555555</v>
      </c>
      <c r="X90" s="152">
        <f>IF(H90=0,"",'Ark1'!V6169)</f>
        <v>106.16026644195662</v>
      </c>
      <c r="Y90" s="54"/>
      <c r="Z90" s="318"/>
      <c r="AB90" s="152"/>
      <c r="AC90" s="317"/>
      <c r="AK90" s="319"/>
      <c r="AL90" s="309"/>
      <c r="AM90" s="309"/>
    </row>
    <row r="91" spans="1:39" x14ac:dyDescent="0.5">
      <c r="A91" s="54"/>
      <c r="B91" s="2">
        <f>+'Ark1'!C6181</f>
        <v>2022</v>
      </c>
      <c r="C91" s="2">
        <f>+'Ark1'!J6181</f>
        <v>141</v>
      </c>
      <c r="D91" s="2" t="s">
        <v>33</v>
      </c>
      <c r="E91" s="2">
        <f>+'Ark1'!D6181</f>
        <v>5</v>
      </c>
      <c r="F91" s="2" t="s">
        <v>385</v>
      </c>
      <c r="G91" s="20">
        <f>+'Ark1'!Q6181</f>
        <v>0</v>
      </c>
      <c r="H91" s="97">
        <f>+'Ark1'!R6181</f>
        <v>0</v>
      </c>
      <c r="I91" s="20" t="str">
        <f>IF(H91=0,"",'Ark1'!S6181)</f>
        <v/>
      </c>
      <c r="J91" s="107"/>
      <c r="K91" s="152" t="str">
        <f>IF(G91=0,"",100*H91/Måned!$G14)</f>
        <v/>
      </c>
      <c r="L91" s="107"/>
      <c r="M91" s="152" t="str">
        <f>+IF(H91=0,"",'Ark1'!AA6181)</f>
        <v/>
      </c>
      <c r="N91" s="152">
        <f>+IF(I91=0,"",'Ark1'!AB6181)</f>
        <v>0</v>
      </c>
      <c r="O91" s="119" t="str">
        <f>IF(H91=0,"",'Ark1'!U6181)</f>
        <v/>
      </c>
      <c r="P91" s="152" t="str">
        <f>IF(H91=0,"",'Ark1'!W6181)</f>
        <v/>
      </c>
      <c r="Q91" s="138"/>
      <c r="R91" s="152" t="str">
        <f>IF(H91=0,"",'Ark1'!X6181)</f>
        <v/>
      </c>
      <c r="S91" s="152" t="str">
        <f>IF(H91=0,"",'Ark1'!Y6181)</f>
        <v/>
      </c>
      <c r="T91" s="152" t="str">
        <f>IF(H91=0,"",'Ark1'!Z6181)</f>
        <v/>
      </c>
      <c r="U91" s="107"/>
      <c r="V91" s="97" t="str">
        <f t="shared" si="4"/>
        <v/>
      </c>
      <c r="W91" s="309" t="str">
        <f>IF(H91=0,"",'Ark1'!T6181)</f>
        <v/>
      </c>
      <c r="X91" s="152" t="str">
        <f>IF(H91=0,"",'Ark1'!V6181)</f>
        <v/>
      </c>
      <c r="Y91" s="54"/>
      <c r="Z91" s="318"/>
      <c r="AB91" s="152"/>
      <c r="AC91" s="317"/>
      <c r="AK91" s="319"/>
      <c r="AL91" s="309"/>
      <c r="AM91" s="309"/>
    </row>
    <row r="92" spans="1:39" x14ac:dyDescent="0.5">
      <c r="A92" s="54"/>
      <c r="B92" s="2">
        <f>+'Ark1'!C6193</f>
        <v>2022</v>
      </c>
      <c r="C92" s="2">
        <f>+'Ark1'!J6193</f>
        <v>143</v>
      </c>
      <c r="D92" s="2" t="s">
        <v>42</v>
      </c>
      <c r="E92" s="2">
        <f>+'Ark1'!D6193</f>
        <v>5</v>
      </c>
      <c r="F92" s="2" t="s">
        <v>385</v>
      </c>
      <c r="G92" s="20">
        <f>+'Ark1'!Q6193</f>
        <v>0</v>
      </c>
      <c r="H92" s="97">
        <f>+'Ark1'!R6193</f>
        <v>0</v>
      </c>
      <c r="I92" s="20" t="str">
        <f>IF(H92=0,"",'Ark1'!S6193)</f>
        <v/>
      </c>
      <c r="J92" s="107"/>
      <c r="K92" s="152" t="str">
        <f>IF(G92=0,"",100*H92/Måned!$G14)</f>
        <v/>
      </c>
      <c r="L92" s="107"/>
      <c r="M92" s="152" t="str">
        <f>+IF(H92=0,"",'Ark1'!AA6193)</f>
        <v/>
      </c>
      <c r="N92" s="152">
        <f>+IF(I92=0,"",'Ark1'!AB6193)</f>
        <v>0</v>
      </c>
      <c r="O92" s="119" t="str">
        <f>IF(H92=0,"",'Ark1'!U6193)</f>
        <v/>
      </c>
      <c r="P92" s="152" t="str">
        <f>IF(H92=0,"",'Ark1'!W6193)</f>
        <v/>
      </c>
      <c r="Q92" s="138"/>
      <c r="R92" s="152" t="str">
        <f>IF(H92=0,"",'Ark1'!X6193)</f>
        <v/>
      </c>
      <c r="S92" s="152" t="str">
        <f>IF(H92=0,"",'Ark1'!Y6193)</f>
        <v/>
      </c>
      <c r="T92" s="152" t="str">
        <f>IF(H92=0,"",'Ark1'!Z6193)</f>
        <v/>
      </c>
      <c r="U92" s="107"/>
      <c r="V92" s="97" t="str">
        <f t="shared" si="4"/>
        <v/>
      </c>
      <c r="W92" s="309" t="str">
        <f>IF(H92=0,"",'Ark1'!T6193)</f>
        <v/>
      </c>
      <c r="X92" s="152" t="str">
        <f>IF(H92=0,"",'Ark1'!V6193)</f>
        <v/>
      </c>
      <c r="Y92" s="54"/>
      <c r="Z92" s="318"/>
      <c r="AB92" s="152"/>
      <c r="AC92" s="317"/>
      <c r="AK92" s="319"/>
      <c r="AL92" s="309"/>
      <c r="AM92" s="309"/>
    </row>
    <row r="93" spans="1:39" x14ac:dyDescent="0.5">
      <c r="A93" s="54"/>
      <c r="B93" s="2">
        <f>+'Ark1'!C6205</f>
        <v>2022</v>
      </c>
      <c r="C93" s="2">
        <f>+'Ark1'!J6205</f>
        <v>147</v>
      </c>
      <c r="D93" s="2" t="s">
        <v>42</v>
      </c>
      <c r="E93" s="2">
        <f>+'Ark1'!D6205</f>
        <v>5</v>
      </c>
      <c r="F93" s="2" t="s">
        <v>385</v>
      </c>
      <c r="G93" s="20">
        <f>+'Ark1'!Q6205</f>
        <v>0</v>
      </c>
      <c r="H93" s="97">
        <f>+'Ark1'!R6205</f>
        <v>0</v>
      </c>
      <c r="I93" s="20" t="str">
        <f>IF(H93=0,"",'Ark1'!S6205)</f>
        <v/>
      </c>
      <c r="J93" s="107"/>
      <c r="K93" s="152" t="str">
        <f>IF(G93=0,"",100*H93/Måned!$G14)</f>
        <v/>
      </c>
      <c r="L93" s="107"/>
      <c r="M93" s="152" t="str">
        <f>+IF(H93=0,"",'Ark1'!AA6205)</f>
        <v/>
      </c>
      <c r="N93" s="152">
        <f>+IF(I93=0,"",'Ark1'!AB6205)</f>
        <v>0</v>
      </c>
      <c r="O93" s="119" t="str">
        <f>IF(H93=0,"",'Ark1'!U6205)</f>
        <v/>
      </c>
      <c r="P93" s="152" t="str">
        <f>IF(H93=0,"",'Ark1'!W6205)</f>
        <v/>
      </c>
      <c r="Q93" s="138"/>
      <c r="R93" s="152" t="str">
        <f>IF(H93=0,"",'Ark1'!X6205)</f>
        <v/>
      </c>
      <c r="S93" s="152" t="str">
        <f>IF(H93=0,"",'Ark1'!Y6205)</f>
        <v/>
      </c>
      <c r="T93" s="152" t="str">
        <f>IF(H93=0,"",'Ark1'!Z6205)</f>
        <v/>
      </c>
      <c r="U93" s="107"/>
      <c r="V93" s="97" t="str">
        <f t="shared" si="4"/>
        <v/>
      </c>
      <c r="W93" s="309" t="str">
        <f>IF(H93=0,"",'Ark1'!T6205)</f>
        <v/>
      </c>
      <c r="X93" s="152" t="str">
        <f>IF(H93=0,"",'Ark1'!V6205)</f>
        <v/>
      </c>
      <c r="Y93" s="54"/>
      <c r="Z93" s="318"/>
      <c r="AB93" s="152"/>
      <c r="AC93" s="317"/>
      <c r="AK93" s="319"/>
      <c r="AL93" s="309"/>
      <c r="AM93" s="309"/>
    </row>
    <row r="94" spans="1:39" x14ac:dyDescent="0.5">
      <c r="A94" s="54"/>
      <c r="B94" s="2">
        <f>+'Ark1'!C6217</f>
        <v>2022</v>
      </c>
      <c r="C94" s="2">
        <f>+'Ark1'!J6217</f>
        <v>155</v>
      </c>
      <c r="D94" s="2" t="s">
        <v>36</v>
      </c>
      <c r="E94" s="2">
        <f>+'Ark1'!D6217</f>
        <v>5</v>
      </c>
      <c r="F94" s="2" t="s">
        <v>385</v>
      </c>
      <c r="G94" s="20">
        <f>+'Ark1'!Q6217</f>
        <v>0</v>
      </c>
      <c r="H94" s="97">
        <f>+'Ark1'!R6217</f>
        <v>0</v>
      </c>
      <c r="I94" s="20" t="str">
        <f>IF(H94=0,"",'Ark1'!S6217)</f>
        <v/>
      </c>
      <c r="J94" s="107"/>
      <c r="K94" s="152" t="str">
        <f>IF(G94=0,"",100*H94/Måned!$G14)</f>
        <v/>
      </c>
      <c r="L94" s="107"/>
      <c r="M94" s="152" t="str">
        <f>+IF(H94=0,"",'Ark1'!AA6217)</f>
        <v/>
      </c>
      <c r="N94" s="152">
        <f>+IF(I94=0,"",'Ark1'!AB6217)</f>
        <v>0</v>
      </c>
      <c r="O94" s="119" t="str">
        <f>IF(H94=0,"",'Ark1'!U6217)</f>
        <v/>
      </c>
      <c r="P94" s="152" t="str">
        <f>IF(H94=0,"",'Ark1'!W6217)</f>
        <v/>
      </c>
      <c r="Q94" s="138"/>
      <c r="R94" s="152" t="str">
        <f>IF(H94=0,"",'Ark1'!X6217)</f>
        <v/>
      </c>
      <c r="S94" s="152" t="str">
        <f>IF(H94=0,"",'Ark1'!Y6217)</f>
        <v/>
      </c>
      <c r="T94" s="152" t="str">
        <f>IF(H94=0,"",'Ark1'!Z6217)</f>
        <v/>
      </c>
      <c r="U94" s="107"/>
      <c r="V94" s="97" t="str">
        <f t="shared" si="4"/>
        <v/>
      </c>
      <c r="W94" s="309" t="str">
        <f>IF(H94=0,"",'Ark1'!T6217)</f>
        <v/>
      </c>
      <c r="X94" s="152" t="str">
        <f>IF(H94=0,"",'Ark1'!V6217)</f>
        <v/>
      </c>
      <c r="Y94" s="54"/>
      <c r="Z94" s="318"/>
      <c r="AB94" s="152"/>
      <c r="AC94" s="317"/>
      <c r="AK94" s="319"/>
      <c r="AL94" s="309"/>
      <c r="AM94" s="309"/>
    </row>
    <row r="95" spans="1:39" x14ac:dyDescent="0.5">
      <c r="A95" s="54"/>
      <c r="B95" s="2">
        <f>+'Ark1'!C6229</f>
        <v>2022</v>
      </c>
      <c r="C95" s="2">
        <f>+'Ark1'!J6229</f>
        <v>160</v>
      </c>
      <c r="D95" s="2" t="s">
        <v>31</v>
      </c>
      <c r="E95" s="2">
        <f>+'Ark1'!D6229</f>
        <v>5</v>
      </c>
      <c r="F95" s="2" t="s">
        <v>385</v>
      </c>
      <c r="G95" s="20">
        <f>+'Ark1'!Q6229</f>
        <v>5</v>
      </c>
      <c r="H95" s="97">
        <f>+'Ark1'!R6229</f>
        <v>100</v>
      </c>
      <c r="I95" s="20">
        <f>IF(H95=0,"",'Ark1'!S6229)</f>
        <v>100</v>
      </c>
      <c r="J95" s="107"/>
      <c r="K95" s="152">
        <f>IF(G95=0,"",100*H95/Måned!$G14)</f>
        <v>4.0355125100887816</v>
      </c>
      <c r="L95" s="107"/>
      <c r="M95" s="152">
        <f>+IF(H95=0,"",'Ark1'!AA6229)</f>
        <v>4.0355125100887825</v>
      </c>
      <c r="N95" s="152">
        <f>+IF(I95=0,"",'Ark1'!AB6229)</f>
        <v>4.0041744352118442</v>
      </c>
      <c r="O95" s="119">
        <f>IF(H95=0,"",'Ark1'!U6229)</f>
        <v>61.02</v>
      </c>
      <c r="P95" s="152">
        <f>IF(H95=0,"",'Ark1'!W6229)</f>
        <v>86.099000000000004</v>
      </c>
      <c r="Q95" s="138"/>
      <c r="R95" s="152">
        <f>IF(H95=0,"",'Ark1'!X6229)</f>
        <v>5.8571750016540225</v>
      </c>
      <c r="S95" s="152">
        <f>IF(H95=0,"",'Ark1'!Y6229)</f>
        <v>1.9696700231256072</v>
      </c>
      <c r="T95" s="152">
        <f>IF(H95=0,"",'Ark1'!Z6229)</f>
        <v>-13.175169101513752</v>
      </c>
      <c r="U95" s="107"/>
      <c r="V95" s="97">
        <f t="shared" si="4"/>
        <v>20</v>
      </c>
      <c r="W95" s="309">
        <f>IF(H95=0,"",'Ark1'!T6229)</f>
        <v>16.370000000000005</v>
      </c>
      <c r="X95" s="152">
        <f>IF(H95=0,"",'Ark1'!V6229)</f>
        <v>93.281690140845029</v>
      </c>
      <c r="Y95" s="54"/>
      <c r="Z95" s="318"/>
      <c r="AB95" s="152"/>
      <c r="AC95" s="317"/>
      <c r="AK95" s="319"/>
      <c r="AL95" s="309"/>
      <c r="AM95" s="309"/>
    </row>
    <row r="96" spans="1:39" x14ac:dyDescent="0.5">
      <c r="A96" s="54"/>
      <c r="B96" s="2">
        <f>+'Ark1'!C6241</f>
        <v>2022</v>
      </c>
      <c r="C96" s="2">
        <f>+'Ark1'!J6241</f>
        <v>171</v>
      </c>
      <c r="D96" s="2" t="s">
        <v>583</v>
      </c>
      <c r="E96" s="2">
        <f>+'Ark1'!D6241</f>
        <v>5</v>
      </c>
      <c r="F96" s="2" t="s">
        <v>385</v>
      </c>
      <c r="G96" s="20">
        <f>+'Ark1'!Q6241</f>
        <v>3</v>
      </c>
      <c r="H96" s="97">
        <f>+'Ark1'!R6241</f>
        <v>5</v>
      </c>
      <c r="I96" s="20">
        <f>IF(H96=0,"",'Ark1'!S6241)</f>
        <v>5</v>
      </c>
      <c r="J96" s="107"/>
      <c r="K96" s="152">
        <f>IF(G96=0,"",100*H96/Måned!$G14)</f>
        <v>0.20177562550443906</v>
      </c>
      <c r="L96" s="107"/>
      <c r="M96" s="152">
        <f>+IF(H96=0,"",'Ark1'!AA6241)</f>
        <v>0.20177562550443903</v>
      </c>
      <c r="N96" s="152">
        <f>+IF(I96=0,"",'Ark1'!AB6241)</f>
        <v>0.23485848729741124</v>
      </c>
      <c r="O96" s="119">
        <f>IF(H96=0,"",'Ark1'!U6241)</f>
        <v>59</v>
      </c>
      <c r="P96" s="152">
        <f>IF(H96=0,"",'Ark1'!W6241)</f>
        <v>101</v>
      </c>
      <c r="Q96" s="138"/>
      <c r="R96" s="152">
        <f>IF(H96=0,"",'Ark1'!X6241)</f>
        <v>10.599245256149151</v>
      </c>
      <c r="S96" s="152">
        <f>IF(H96=0,"",'Ark1'!Y6241)</f>
        <v>0.63245553203367599</v>
      </c>
      <c r="T96" s="152">
        <f>IF(H96=0,"",'Ark1'!Z6241)</f>
        <v>-41.172206752177878</v>
      </c>
      <c r="U96" s="107"/>
      <c r="V96" s="97">
        <f t="shared" si="4"/>
        <v>1.6666666666666667</v>
      </c>
      <c r="W96" s="309">
        <f>IF(H96=0,"",'Ark1'!T6241)</f>
        <v>14.6</v>
      </c>
      <c r="X96" s="152">
        <f>IF(H96=0,"",'Ark1'!V6241)</f>
        <v>109.42578548212347</v>
      </c>
      <c r="Y96" s="54"/>
      <c r="Z96" s="318"/>
      <c r="AB96" s="152"/>
      <c r="AC96" s="317"/>
      <c r="AK96" s="319"/>
      <c r="AL96" s="309"/>
      <c r="AM96" s="309"/>
    </row>
    <row r="97" spans="1:39" x14ac:dyDescent="0.5">
      <c r="A97" s="54"/>
      <c r="B97" s="2">
        <f>+'Ark1'!C6253</f>
        <v>2022</v>
      </c>
      <c r="C97" s="2">
        <f>+'Ark1'!J6253</f>
        <v>181</v>
      </c>
      <c r="D97" s="2" t="s">
        <v>43</v>
      </c>
      <c r="E97" s="2">
        <f>+'Ark1'!D6253</f>
        <v>5</v>
      </c>
      <c r="F97" s="2" t="s">
        <v>385</v>
      </c>
      <c r="G97" s="20">
        <f>+'Ark1'!Q6253</f>
        <v>0</v>
      </c>
      <c r="H97" s="97">
        <f>+'Ark1'!R6253</f>
        <v>0</v>
      </c>
      <c r="I97" s="20" t="str">
        <f>IF(H97=0,"",'Ark1'!S6253)</f>
        <v/>
      </c>
      <c r="J97" s="107"/>
      <c r="K97" s="152" t="str">
        <f>IF(G97=0,"",100*H97/Måned!$G14)</f>
        <v/>
      </c>
      <c r="L97" s="107"/>
      <c r="M97" s="152" t="str">
        <f>+IF(H97=0,"",'Ark1'!AA6253)</f>
        <v/>
      </c>
      <c r="N97" s="152">
        <f>+IF(I97=0,"",'Ark1'!AB6253)</f>
        <v>0</v>
      </c>
      <c r="O97" s="119" t="str">
        <f>IF(H97=0,"",'Ark1'!U6253)</f>
        <v/>
      </c>
      <c r="P97" s="152" t="str">
        <f>IF(H97=0,"",'Ark1'!W6253)</f>
        <v/>
      </c>
      <c r="Q97" s="138"/>
      <c r="R97" s="152" t="str">
        <f>IF(H97=0,"",'Ark1'!X6253)</f>
        <v/>
      </c>
      <c r="S97" s="152" t="str">
        <f>IF(H97=0,"",'Ark1'!Y6253)</f>
        <v/>
      </c>
      <c r="T97" s="152" t="str">
        <f>IF(H97=0,"",'Ark1'!Z6253)</f>
        <v/>
      </c>
      <c r="U97" s="107"/>
      <c r="V97" s="97" t="str">
        <f t="shared" si="4"/>
        <v/>
      </c>
      <c r="W97" s="309" t="str">
        <f>IF(H97=0,"",'Ark1'!T6253)</f>
        <v/>
      </c>
      <c r="X97" s="152" t="str">
        <f>IF(H97=0,"",'Ark1'!V6253)</f>
        <v/>
      </c>
      <c r="Y97" s="54"/>
      <c r="Z97" s="318"/>
      <c r="AB97" s="152"/>
      <c r="AC97" s="317"/>
      <c r="AK97" s="319"/>
      <c r="AL97" s="309"/>
      <c r="AM97" s="309"/>
    </row>
    <row r="98" spans="1:39" ht="16.5" customHeight="1" x14ac:dyDescent="0.5">
      <c r="A98" s="54"/>
      <c r="B98" s="2">
        <f>+'Ark1'!C6265</f>
        <v>2022</v>
      </c>
      <c r="C98" s="2">
        <f>+'Ark1'!J6265</f>
        <v>470</v>
      </c>
      <c r="D98" s="2" t="s">
        <v>44</v>
      </c>
      <c r="E98" s="2">
        <f>+'Ark1'!D6265</f>
        <v>5</v>
      </c>
      <c r="F98" s="2" t="s">
        <v>385</v>
      </c>
      <c r="G98" s="20">
        <f>+'Ark1'!Q6265</f>
        <v>0</v>
      </c>
      <c r="H98" s="97">
        <f>+'Ark1'!R6265</f>
        <v>0</v>
      </c>
      <c r="I98" s="20" t="str">
        <f>IF(H98=0,"",'Ark1'!S6265)</f>
        <v/>
      </c>
      <c r="J98" s="107"/>
      <c r="K98" s="152" t="str">
        <f>IF(G98=0,"",100*H98/Måned!$G14)</f>
        <v/>
      </c>
      <c r="L98" s="107"/>
      <c r="M98" s="152" t="str">
        <f>+IF(H98=0,"",'Ark1'!AA6265)</f>
        <v/>
      </c>
      <c r="N98" s="152">
        <f>+IF(I98=0,"",'Ark1'!AB6265)</f>
        <v>0</v>
      </c>
      <c r="O98" s="119" t="str">
        <f>IF(H98=0,"",'Ark1'!U6265)</f>
        <v/>
      </c>
      <c r="P98" s="152" t="str">
        <f>IF(H98=0,"",'Ark1'!W6265)</f>
        <v/>
      </c>
      <c r="Q98" s="138"/>
      <c r="R98" s="152" t="str">
        <f>IF(H98=0,"",'Ark1'!X6265)</f>
        <v/>
      </c>
      <c r="S98" s="152" t="str">
        <f>IF(H98=0,"",'Ark1'!Y6265)</f>
        <v/>
      </c>
      <c r="T98" s="152" t="str">
        <f>IF(H98=0,"",'Ark1'!Z6265)</f>
        <v/>
      </c>
      <c r="U98" s="107"/>
      <c r="V98" s="97" t="str">
        <f t="shared" si="4"/>
        <v/>
      </c>
      <c r="W98" s="309" t="str">
        <f>IF(H98=0,"",'Ark1'!T6265)</f>
        <v/>
      </c>
      <c r="X98" s="152" t="str">
        <f>IF(H98=0,"",'Ark1'!V6265)</f>
        <v/>
      </c>
      <c r="Y98" s="54"/>
      <c r="Z98" s="318"/>
      <c r="AB98" s="152"/>
      <c r="AC98" s="317"/>
      <c r="AK98" s="319"/>
      <c r="AL98" s="309"/>
      <c r="AM98" s="309"/>
    </row>
    <row r="99" spans="1:39" x14ac:dyDescent="0.5">
      <c r="A99" s="54"/>
      <c r="B99" s="2">
        <f>+'Ark1'!C6277</f>
        <v>2022</v>
      </c>
      <c r="C99" s="2">
        <f>+'Ark1'!J6277</f>
        <v>643</v>
      </c>
      <c r="D99" s="2" t="s">
        <v>54</v>
      </c>
      <c r="E99" s="2">
        <f>+'Ark1'!D6277</f>
        <v>5</v>
      </c>
      <c r="F99" s="2" t="s">
        <v>385</v>
      </c>
      <c r="G99" s="20">
        <f>+'Ark1'!Q6277</f>
        <v>3</v>
      </c>
      <c r="H99" s="97">
        <f>+'Ark1'!R6277</f>
        <v>246</v>
      </c>
      <c r="I99" s="20">
        <f>IF(H99=0,"",'Ark1'!S6277)</f>
        <v>246</v>
      </c>
      <c r="J99" s="107"/>
      <c r="K99" s="152">
        <f>IF(G99=0,"",100*H99/Måned!$G14)</f>
        <v>9.9273607748184016</v>
      </c>
      <c r="L99" s="107"/>
      <c r="M99" s="152">
        <f>+IF(H99=0,"",'Ark1'!AA6277)</f>
        <v>9.9273607748184016</v>
      </c>
      <c r="N99" s="152">
        <f>+IF(I99=0,"",'Ark1'!AB6277)</f>
        <v>10.342330661217332</v>
      </c>
      <c r="O99" s="119">
        <f>IF(H99=0,"",'Ark1'!U6277)</f>
        <v>60.967479674796763</v>
      </c>
      <c r="P99" s="152">
        <f>IF(H99=0,"",'Ark1'!W6277)</f>
        <v>90.399999999999977</v>
      </c>
      <c r="Q99" s="138"/>
      <c r="R99" s="152">
        <f>IF(H99=0,"",'Ark1'!X6277)</f>
        <v>9.4817325438192483</v>
      </c>
      <c r="S99" s="152">
        <f>IF(H99=0,"",'Ark1'!Y6277)</f>
        <v>2.0017673465589367</v>
      </c>
      <c r="T99" s="152">
        <f>IF(H99=0,"",'Ark1'!Z6277)</f>
        <v>-41.988507538435513</v>
      </c>
      <c r="U99" s="107"/>
      <c r="V99" s="97">
        <f t="shared" si="4"/>
        <v>82</v>
      </c>
      <c r="W99" s="309">
        <f>IF(H99=0,"",'Ark1'!T6277)</f>
        <v>16.353658536585371</v>
      </c>
      <c r="X99" s="152">
        <f>IF(H99=0,"",'Ark1'!V6277)</f>
        <v>97.941495124593743</v>
      </c>
      <c r="Y99" s="54"/>
      <c r="Z99" s="318"/>
      <c r="AB99" s="152"/>
      <c r="AC99" s="317"/>
      <c r="AK99" s="319"/>
      <c r="AL99" s="309"/>
      <c r="AM99" s="309"/>
    </row>
    <row r="100" spans="1:39" x14ac:dyDescent="0.5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318"/>
      <c r="AB100" s="152"/>
      <c r="AC100" s="317"/>
      <c r="AK100" s="319"/>
      <c r="AL100" s="309"/>
      <c r="AM100" s="309"/>
    </row>
    <row r="101" spans="1:39" x14ac:dyDescent="0.5">
      <c r="A101" s="54"/>
      <c r="B101" s="2">
        <f>+'Ark1'!C6086</f>
        <v>2022</v>
      </c>
      <c r="C101" s="2">
        <f>+'Ark1'!J6086</f>
        <v>103</v>
      </c>
      <c r="D101" s="2" t="str">
        <f>VLOOKUP(C101,Slakteri!$C$11:$D$29,2)</f>
        <v>Rudshøgda</v>
      </c>
      <c r="E101" s="2">
        <f>+'Ark1'!D6086</f>
        <v>6</v>
      </c>
      <c r="F101" s="2" t="s">
        <v>518</v>
      </c>
      <c r="G101" s="20">
        <f>+'Ark1'!Q6086</f>
        <v>25</v>
      </c>
      <c r="H101" s="97">
        <f>+'Ark1'!R6086</f>
        <v>503</v>
      </c>
      <c r="I101" s="20">
        <f>IF(H101=0,"",'Ark1'!S6086)</f>
        <v>503</v>
      </c>
      <c r="J101" s="107"/>
      <c r="K101" s="152">
        <f>IF(G101=0,"",100*H101/Måned!$G15)</f>
        <v>30.503335354760463</v>
      </c>
      <c r="L101" s="107"/>
      <c r="M101" s="152">
        <f>+IF(H101=0,"",'Ark1'!AA6086)</f>
        <v>30.503335354760473</v>
      </c>
      <c r="N101" s="152">
        <f>+IF(I101=0,"",'Ark1'!AB6086)</f>
        <v>30.624412450419147</v>
      </c>
      <c r="O101" s="119">
        <f>IF(H101=0,"",'Ark1'!U6086)</f>
        <v>60.37176938369781</v>
      </c>
      <c r="P101" s="152">
        <f>IF(H101=0,"",'Ark1'!W6086)</f>
        <v>85.942147117296244</v>
      </c>
      <c r="Q101" s="138"/>
      <c r="R101" s="152">
        <f>IF(H101=0,"",'Ark1'!X6086)</f>
        <v>9.4056586412313585</v>
      </c>
      <c r="S101" s="152">
        <f>IF(H101=0,"",'Ark1'!Y6086)</f>
        <v>2.7628172749440192</v>
      </c>
      <c r="T101" s="152">
        <f>IF(H101=0,"",'Ark1'!Z6086)</f>
        <v>-31.61713957723212</v>
      </c>
      <c r="U101" s="107"/>
      <c r="V101" s="97">
        <f t="shared" ref="V101:V117" si="5">+(IF(H101=0,"",I101/G101))</f>
        <v>20.12</v>
      </c>
      <c r="W101" s="309">
        <f>IF(H101=0,"",'Ark1'!T6086)</f>
        <v>15.896620278330021</v>
      </c>
      <c r="X101" s="152">
        <f>IF(H101=0,"",'Ark1'!V6086)</f>
        <v>93.111752023072881</v>
      </c>
      <c r="Y101" s="54"/>
      <c r="Z101" s="318"/>
      <c r="AB101" s="152"/>
      <c r="AC101" s="317"/>
      <c r="AK101" s="319"/>
      <c r="AL101" s="309"/>
      <c r="AM101" s="309"/>
    </row>
    <row r="102" spans="1:39" x14ac:dyDescent="0.5">
      <c r="A102" s="54"/>
      <c r="B102" s="2">
        <f>+'Ark1'!C6098</f>
        <v>2022</v>
      </c>
      <c r="C102" s="2">
        <f>+'Ark1'!J6098</f>
        <v>106</v>
      </c>
      <c r="D102" s="2" t="str">
        <f>VLOOKUP(C102,Slakteri!$C$11:$D$29,2)</f>
        <v>Furuseth</v>
      </c>
      <c r="E102" s="2">
        <f>+'Ark1'!D6098</f>
        <v>6</v>
      </c>
      <c r="F102" s="2" t="s">
        <v>518</v>
      </c>
      <c r="G102" s="20">
        <f>+'Ark1'!Q6098</f>
        <v>5</v>
      </c>
      <c r="H102" s="97">
        <f>+'Ark1'!R6098</f>
        <v>76</v>
      </c>
      <c r="I102" s="20">
        <f>IF(H102=0,"",'Ark1'!S6098)</f>
        <v>76</v>
      </c>
      <c r="J102" s="107"/>
      <c r="K102" s="152">
        <f>IF(G102=0,"",100*H102/Måned!$G15)</f>
        <v>4.6088538508186776</v>
      </c>
      <c r="L102" s="107"/>
      <c r="M102" s="152">
        <f>+IF(H102=0,"",'Ark1'!AA6098)</f>
        <v>4.6088538508186758</v>
      </c>
      <c r="N102" s="152">
        <f>+IF(I102=0,"",'Ark1'!AB6098)</f>
        <v>4.5789018428246866</v>
      </c>
      <c r="O102" s="119">
        <f>IF(H102=0,"",'Ark1'!U6098)</f>
        <v>61.421052631578959</v>
      </c>
      <c r="P102" s="152">
        <f>IF(H102=0,"",'Ark1'!W6098)</f>
        <v>85.046052631578945</v>
      </c>
      <c r="Q102" s="138"/>
      <c r="R102" s="152">
        <f>IF(H102=0,"",'Ark1'!X6098)</f>
        <v>6.2237753136761587</v>
      </c>
      <c r="S102" s="152">
        <f>IF(H102=0,"",'Ark1'!Y6098)</f>
        <v>2.5918046846832392</v>
      </c>
      <c r="T102" s="152">
        <f>IF(H102=0,"",'Ark1'!Z6098)</f>
        <v>-32.91133093246949</v>
      </c>
      <c r="U102" s="107"/>
      <c r="V102" s="97">
        <f t="shared" si="5"/>
        <v>15.2</v>
      </c>
      <c r="W102" s="309">
        <f>IF(H102=0,"",'Ark1'!T6098)</f>
        <v>16.25</v>
      </c>
      <c r="X102" s="152">
        <f>IF(H102=0,"",'Ark1'!V6098)</f>
        <v>92.140902092718235</v>
      </c>
      <c r="Y102" s="54"/>
      <c r="Z102" s="318"/>
      <c r="AB102" s="152"/>
      <c r="AC102" s="317"/>
      <c r="AL102" s="309"/>
      <c r="AM102" s="309"/>
    </row>
    <row r="103" spans="1:39" x14ac:dyDescent="0.5">
      <c r="A103" s="54"/>
      <c r="B103" s="2">
        <f>+'Ark1'!C6110</f>
        <v>2022</v>
      </c>
      <c r="C103" s="2">
        <f>+'Ark1'!J6110</f>
        <v>109</v>
      </c>
      <c r="D103" s="2" t="str">
        <f>VLOOKUP(C103,Slakteri!$C$11:$D$29,2)</f>
        <v>Tønsberg</v>
      </c>
      <c r="E103" s="2">
        <f>+'Ark1'!D6110</f>
        <v>6</v>
      </c>
      <c r="F103" s="2" t="s">
        <v>518</v>
      </c>
      <c r="G103" s="20">
        <f>+'Ark1'!Q6110</f>
        <v>0</v>
      </c>
      <c r="H103" s="97">
        <f>+'Ark1'!R6110</f>
        <v>0</v>
      </c>
      <c r="I103" s="20" t="str">
        <f>IF(H103=0,"",'Ark1'!S6110)</f>
        <v/>
      </c>
      <c r="J103" s="107"/>
      <c r="K103" s="152" t="str">
        <f>IF(G103=0,"",100*H103/Måned!$G15)</f>
        <v/>
      </c>
      <c r="L103" s="107"/>
      <c r="M103" s="152" t="str">
        <f>+IF(H103=0,"",'Ark1'!AA6110)</f>
        <v/>
      </c>
      <c r="N103" s="152">
        <f>+IF(I103=0,"",'Ark1'!AB6110)</f>
        <v>0</v>
      </c>
      <c r="O103" s="119" t="str">
        <f>IF(H103=0,"",'Ark1'!U6110)</f>
        <v/>
      </c>
      <c r="P103" s="152" t="str">
        <f>IF(H103=0,"",'Ark1'!W6110)</f>
        <v/>
      </c>
      <c r="Q103" s="138"/>
      <c r="R103" s="152" t="str">
        <f>IF(H103=0,"",'Ark1'!X6110)</f>
        <v/>
      </c>
      <c r="S103" s="152" t="str">
        <f>IF(H103=0,"",'Ark1'!Y6110)</f>
        <v/>
      </c>
      <c r="T103" s="152" t="str">
        <f>IF(H103=0,"",'Ark1'!Z6110)</f>
        <v/>
      </c>
      <c r="U103" s="107"/>
      <c r="V103" s="97" t="str">
        <f t="shared" si="5"/>
        <v/>
      </c>
      <c r="W103" s="309" t="str">
        <f>IF(H103=0,"",'Ark1'!T6110)</f>
        <v/>
      </c>
      <c r="X103" s="152" t="str">
        <f>IF(H103=0,"",'Ark1'!V6110)</f>
        <v/>
      </c>
      <c r="Y103" s="54"/>
      <c r="Z103" s="318"/>
      <c r="AB103" s="152"/>
      <c r="AC103" s="317"/>
      <c r="AL103" s="309"/>
      <c r="AM103" s="309"/>
    </row>
    <row r="104" spans="1:39" x14ac:dyDescent="0.5">
      <c r="A104" s="54"/>
      <c r="B104" s="2">
        <f>+'Ark1'!C6122</f>
        <v>2022</v>
      </c>
      <c r="C104" s="2">
        <f>+'Ark1'!J6122</f>
        <v>111</v>
      </c>
      <c r="D104" s="2" t="str">
        <f>VLOOKUP(C104,Slakteri!$C$11:$D$29,2)</f>
        <v>Forus</v>
      </c>
      <c r="E104" s="2">
        <f>+'Ark1'!D6122</f>
        <v>6</v>
      </c>
      <c r="F104" s="2" t="s">
        <v>518</v>
      </c>
      <c r="G104" s="20">
        <f>+'Ark1'!Q6122</f>
        <v>11</v>
      </c>
      <c r="H104" s="97">
        <f>+'Ark1'!R6122</f>
        <v>234</v>
      </c>
      <c r="I104" s="20">
        <f>IF(H104=0,"",'Ark1'!S6122)</f>
        <v>234</v>
      </c>
      <c r="J104" s="107"/>
      <c r="K104" s="152">
        <f>IF(G104=0,"",100*H104/Måned!$G15)</f>
        <v>14.190418435415403</v>
      </c>
      <c r="L104" s="107"/>
      <c r="M104" s="152">
        <f>+IF(H104=0,"",'Ark1'!AA6122)</f>
        <v>14.190418435415404</v>
      </c>
      <c r="N104" s="152">
        <f>+IF(I104=0,"",'Ark1'!AB6122)</f>
        <v>14.633145907821204</v>
      </c>
      <c r="O104" s="119">
        <f>IF(H104=0,"",'Ark1'!U6122)</f>
        <v>61.688034188034194</v>
      </c>
      <c r="P104" s="152">
        <f>IF(H104=0,"",'Ark1'!W6122)</f>
        <v>88.273076923076886</v>
      </c>
      <c r="Q104" s="138"/>
      <c r="R104" s="152">
        <f>IF(H104=0,"",'Ark1'!X6122)</f>
        <v>11.495774099924002</v>
      </c>
      <c r="S104" s="152">
        <f>IF(H104=0,"",'Ark1'!Y6122)</f>
        <v>2.4110026425578504</v>
      </c>
      <c r="T104" s="152">
        <f>IF(H104=0,"",'Ark1'!Z6122)</f>
        <v>-35.491810762359961</v>
      </c>
      <c r="U104" s="107"/>
      <c r="V104" s="97">
        <f t="shared" si="5"/>
        <v>21.272727272727273</v>
      </c>
      <c r="W104" s="309">
        <f>IF(H104=0,"",'Ark1'!T6122)</f>
        <v>16.5</v>
      </c>
      <c r="X104" s="152">
        <f>IF(H104=0,"",'Ark1'!V6122)</f>
        <v>95.637136428035646</v>
      </c>
      <c r="Y104" s="54"/>
      <c r="Z104" s="318"/>
      <c r="AB104" s="152"/>
      <c r="AC104" s="317"/>
      <c r="AL104" s="309"/>
      <c r="AM104" s="309"/>
    </row>
    <row r="105" spans="1:39" x14ac:dyDescent="0.5">
      <c r="A105" s="54"/>
      <c r="B105" s="2">
        <f>+'Ark1'!C6134</f>
        <v>2022</v>
      </c>
      <c r="C105" s="2">
        <f>+'Ark1'!J6134</f>
        <v>116</v>
      </c>
      <c r="D105" s="2" t="str">
        <f>VLOOKUP(C105,Slakteri!$C$11:$D$29,2)</f>
        <v>Sandeid</v>
      </c>
      <c r="E105" s="2">
        <f>+'Ark1'!D6134</f>
        <v>6</v>
      </c>
      <c r="F105" s="2" t="s">
        <v>518</v>
      </c>
      <c r="G105" s="20">
        <f>+'Ark1'!Q6134</f>
        <v>0</v>
      </c>
      <c r="H105" s="97">
        <f>+'Ark1'!R6134</f>
        <v>0</v>
      </c>
      <c r="I105" s="20" t="str">
        <f>IF(H105=0,"",'Ark1'!S6134)</f>
        <v/>
      </c>
      <c r="J105" s="107"/>
      <c r="K105" s="152" t="str">
        <f>IF(G105=0,"",100*H105/Måned!$G15)</f>
        <v/>
      </c>
      <c r="L105" s="107"/>
      <c r="M105" s="152" t="str">
        <f>+IF(H105=0,"",'Ark1'!AA6134)</f>
        <v/>
      </c>
      <c r="N105" s="152">
        <f>+IF(I105=0,"",'Ark1'!AB6134)</f>
        <v>0</v>
      </c>
      <c r="O105" s="119" t="str">
        <f>IF(H105=0,"",'Ark1'!U6134)</f>
        <v/>
      </c>
      <c r="P105" s="152" t="str">
        <f>IF(H105=0,"",'Ark1'!W6134)</f>
        <v/>
      </c>
      <c r="Q105" s="138"/>
      <c r="R105" s="152" t="str">
        <f>IF(H105=0,"",'Ark1'!X6134)</f>
        <v/>
      </c>
      <c r="S105" s="152" t="str">
        <f>IF(H105=0,"",'Ark1'!Y6134)</f>
        <v/>
      </c>
      <c r="T105" s="152" t="str">
        <f>IF(H105=0,"",'Ark1'!Z6134)</f>
        <v/>
      </c>
      <c r="U105" s="107"/>
      <c r="V105" s="97" t="str">
        <f t="shared" si="5"/>
        <v/>
      </c>
      <c r="W105" s="309" t="str">
        <f>IF(H105=0,"",'Ark1'!T6134)</f>
        <v/>
      </c>
      <c r="X105" s="152" t="str">
        <f>IF(H105=0,"",'Ark1'!V6134)</f>
        <v/>
      </c>
      <c r="Y105" s="54"/>
      <c r="Z105" s="318"/>
      <c r="AB105" s="152"/>
      <c r="AC105" s="317"/>
      <c r="AL105" s="309"/>
      <c r="AM105" s="309"/>
    </row>
    <row r="106" spans="1:39" x14ac:dyDescent="0.5">
      <c r="A106" s="54"/>
      <c r="B106" s="2">
        <f>+'Ark1'!C6146</f>
        <v>2022</v>
      </c>
      <c r="C106" s="2">
        <f>+'Ark1'!J6146</f>
        <v>117</v>
      </c>
      <c r="D106" s="2" t="str">
        <f>VLOOKUP(C106,Slakteri!$C$11:$D$29,2)</f>
        <v>Jæren</v>
      </c>
      <c r="E106" s="2">
        <f>+'Ark1'!D6146</f>
        <v>6</v>
      </c>
      <c r="F106" s="2" t="s">
        <v>518</v>
      </c>
      <c r="G106" s="20">
        <f>+'Ark1'!Q6146</f>
        <v>5</v>
      </c>
      <c r="H106" s="97">
        <f>+'Ark1'!R6146</f>
        <v>144</v>
      </c>
      <c r="I106" s="20">
        <f>IF(H106=0,"",'Ark1'!S6146)</f>
        <v>144</v>
      </c>
      <c r="J106" s="107"/>
      <c r="K106" s="152">
        <f>IF(G106=0,"",100*H106/Måned!$G15)</f>
        <v>8.7325651910248627</v>
      </c>
      <c r="L106" s="107"/>
      <c r="M106" s="152">
        <f>+IF(H106=0,"",'Ark1'!AA6146)</f>
        <v>8.7325651910248627</v>
      </c>
      <c r="N106" s="152">
        <f>+IF(I106=0,"",'Ark1'!AB6146)</f>
        <v>8.5540134728173935</v>
      </c>
      <c r="O106" s="119">
        <f>IF(H106=0,"",'Ark1'!U6146)</f>
        <v>61.493055555555557</v>
      </c>
      <c r="P106" s="152">
        <f>IF(H106=0,"",'Ark1'!W6146)</f>
        <v>83.852083333333354</v>
      </c>
      <c r="Q106" s="138"/>
      <c r="R106" s="152">
        <f>IF(H106=0,"",'Ark1'!X6146)</f>
        <v>9.0781098799833515</v>
      </c>
      <c r="S106" s="152">
        <f>IF(H106=0,"",'Ark1'!Y6146)</f>
        <v>1.9112115404812664</v>
      </c>
      <c r="T106" s="152">
        <f>IF(H106=0,"",'Ark1'!Z6146)</f>
        <v>-32.624442333953198</v>
      </c>
      <c r="U106" s="107"/>
      <c r="V106" s="97">
        <f t="shared" si="5"/>
        <v>28.8</v>
      </c>
      <c r="W106" s="309">
        <f>IF(H106=0,"",'Ark1'!T6146)</f>
        <v>16.520833333333329</v>
      </c>
      <c r="X106" s="152">
        <f>IF(H106=0,"",'Ark1'!V6146)</f>
        <v>90.847327555074003</v>
      </c>
      <c r="Y106" s="54"/>
      <c r="Z106" s="318"/>
      <c r="AB106" s="152"/>
      <c r="AC106" s="317"/>
      <c r="AL106" s="309"/>
      <c r="AM106" s="309"/>
    </row>
    <row r="107" spans="1:39" x14ac:dyDescent="0.5">
      <c r="A107" s="54"/>
      <c r="B107" s="2">
        <f>+'Ark1'!C6158</f>
        <v>2022</v>
      </c>
      <c r="C107" s="2">
        <f>+'Ark1'!J6158</f>
        <v>121</v>
      </c>
      <c r="D107" s="2" t="str">
        <f>VLOOKUP(C107,Slakteri!$C$11:$D$29,2)</f>
        <v>Steinkjer</v>
      </c>
      <c r="E107" s="2">
        <f>+'Ark1'!D6158</f>
        <v>6</v>
      </c>
      <c r="F107" s="2" t="s">
        <v>518</v>
      </c>
      <c r="G107" s="20">
        <f>+'Ark1'!Q6158</f>
        <v>9</v>
      </c>
      <c r="H107" s="97">
        <f>+'Ark1'!R6158</f>
        <v>512</v>
      </c>
      <c r="I107" s="20">
        <f>IF(H107=0,"",'Ark1'!S6158)</f>
        <v>512</v>
      </c>
      <c r="J107" s="107"/>
      <c r="K107" s="152">
        <f>IF(G107=0,"",100*H107/Måned!$G15)</f>
        <v>31.049120679199515</v>
      </c>
      <c r="L107" s="107"/>
      <c r="M107" s="152">
        <f>+IF(H107=0,"",'Ark1'!AA6158)</f>
        <v>31.049120679199511</v>
      </c>
      <c r="N107" s="152">
        <f>+IF(I107=0,"",'Ark1'!AB6158)</f>
        <v>30.678181870991647</v>
      </c>
      <c r="O107" s="119">
        <f>IF(H107=0,"",'Ark1'!U6158)</f>
        <v>60.814453125</v>
      </c>
      <c r="P107" s="152">
        <f>IF(H107=0,"",'Ark1'!W6158)</f>
        <v>84.57968750000002</v>
      </c>
      <c r="Q107" s="138"/>
      <c r="R107" s="152">
        <f>IF(H107=0,"",'Ark1'!X6158)</f>
        <v>9.1715048636978391</v>
      </c>
      <c r="S107" s="152">
        <f>IF(H107=0,"",'Ark1'!Y6158)</f>
        <v>2.1237924173934077</v>
      </c>
      <c r="T107" s="152">
        <f>IF(H107=0,"",'Ark1'!Z6158)</f>
        <v>-37.699361439584727</v>
      </c>
      <c r="U107" s="107"/>
      <c r="V107" s="97">
        <f t="shared" si="5"/>
        <v>56.888888888888886</v>
      </c>
      <c r="W107" s="309">
        <f>IF(H107=0,"",'Ark1'!T6158)</f>
        <v>16.291015625</v>
      </c>
      <c r="X107" s="152">
        <f>IF(H107=0,"",'Ark1'!V6158)</f>
        <v>91.635631094257818</v>
      </c>
      <c r="Y107" s="54"/>
      <c r="Z107" s="318"/>
      <c r="AB107" s="152"/>
      <c r="AC107" s="317"/>
      <c r="AL107" s="309"/>
      <c r="AM107" s="309"/>
    </row>
    <row r="108" spans="1:39" x14ac:dyDescent="0.5">
      <c r="A108" s="54"/>
      <c r="B108" s="2">
        <f>+'Ark1'!C6170</f>
        <v>2022</v>
      </c>
      <c r="C108" s="2">
        <f>+'Ark1'!J6170</f>
        <v>134</v>
      </c>
      <c r="D108" s="2" t="str">
        <f>VLOOKUP(C108,Slakteri!$C$11:$D$29,2)</f>
        <v>Førde</v>
      </c>
      <c r="E108" s="2">
        <f>+'Ark1'!D6170</f>
        <v>6</v>
      </c>
      <c r="F108" s="2" t="s">
        <v>518</v>
      </c>
      <c r="G108" s="20">
        <f>+'Ark1'!Q6170</f>
        <v>0</v>
      </c>
      <c r="H108" s="97">
        <f>+'Ark1'!R6170</f>
        <v>0</v>
      </c>
      <c r="I108" s="20" t="str">
        <f>IF(H108=0,"",'Ark1'!S6170)</f>
        <v/>
      </c>
      <c r="J108" s="107"/>
      <c r="K108" s="152" t="str">
        <f>IF(G108=0,"",100*H108/Måned!$G15)</f>
        <v/>
      </c>
      <c r="L108" s="107"/>
      <c r="M108" s="152" t="str">
        <f>+IF(H108=0,"",'Ark1'!AA6170)</f>
        <v/>
      </c>
      <c r="N108" s="152">
        <f>+IF(I108=0,"",'Ark1'!AB6170)</f>
        <v>0</v>
      </c>
      <c r="O108" s="119" t="str">
        <f>IF(H108=0,"",'Ark1'!U6170)</f>
        <v/>
      </c>
      <c r="P108" s="152" t="str">
        <f>IF(H108=0,"",'Ark1'!W6170)</f>
        <v/>
      </c>
      <c r="Q108" s="138"/>
      <c r="R108" s="152" t="str">
        <f>IF(H108=0,"",'Ark1'!X6170)</f>
        <v/>
      </c>
      <c r="S108" s="152" t="str">
        <f>IF(H108=0,"",'Ark1'!Y6170)</f>
        <v/>
      </c>
      <c r="T108" s="152" t="str">
        <f>IF(H108=0,"",'Ark1'!Z6170)</f>
        <v/>
      </c>
      <c r="U108" s="107"/>
      <c r="V108" s="97" t="str">
        <f t="shared" si="5"/>
        <v/>
      </c>
      <c r="W108" s="309" t="str">
        <f>IF(H108=0,"",'Ark1'!T6170)</f>
        <v/>
      </c>
      <c r="X108" s="152" t="str">
        <f>IF(H108=0,"",'Ark1'!V6170)</f>
        <v/>
      </c>
      <c r="Y108" s="54"/>
      <c r="Z108" s="318"/>
      <c r="AB108" s="152"/>
      <c r="AC108" s="317"/>
      <c r="AL108" s="309"/>
      <c r="AM108" s="309"/>
    </row>
    <row r="109" spans="1:39" x14ac:dyDescent="0.5">
      <c r="A109" s="54"/>
      <c r="B109" s="2">
        <f>+'Ark1'!C6182</f>
        <v>2022</v>
      </c>
      <c r="C109" s="2">
        <f>+'Ark1'!J6182</f>
        <v>141</v>
      </c>
      <c r="D109" s="2" t="str">
        <f>VLOOKUP(C109,Slakteri!$C$11:$D$29,2)</f>
        <v>Ølen</v>
      </c>
      <c r="E109" s="2">
        <f>+'Ark1'!D6182</f>
        <v>6</v>
      </c>
      <c r="F109" s="2" t="s">
        <v>518</v>
      </c>
      <c r="G109" s="20">
        <f>+'Ark1'!Q6182</f>
        <v>0</v>
      </c>
      <c r="H109" s="97">
        <f>+'Ark1'!R6182</f>
        <v>0</v>
      </c>
      <c r="I109" s="20" t="str">
        <f>IF(H109=0,"",'Ark1'!S6182)</f>
        <v/>
      </c>
      <c r="J109" s="107"/>
      <c r="K109" s="152" t="str">
        <f>IF(G109=0,"",100*H109/Måned!$G15)</f>
        <v/>
      </c>
      <c r="L109" s="107"/>
      <c r="M109" s="152" t="str">
        <f>+IF(H109=0,"",'Ark1'!AA6182)</f>
        <v/>
      </c>
      <c r="N109" s="152">
        <f>+IF(I109=0,"",'Ark1'!AB6182)</f>
        <v>0</v>
      </c>
      <c r="O109" s="119" t="str">
        <f>IF(H109=0,"",'Ark1'!U6182)</f>
        <v/>
      </c>
      <c r="P109" s="152" t="str">
        <f>IF(H109=0,"",'Ark1'!W6182)</f>
        <v/>
      </c>
      <c r="Q109" s="138"/>
      <c r="R109" s="152" t="str">
        <f>IF(H109=0,"",'Ark1'!X6182)</f>
        <v/>
      </c>
      <c r="S109" s="152" t="str">
        <f>IF(H109=0,"",'Ark1'!Y6182)</f>
        <v/>
      </c>
      <c r="T109" s="152" t="str">
        <f>IF(H109=0,"",'Ark1'!Z6182)</f>
        <v/>
      </c>
      <c r="U109" s="107"/>
      <c r="V109" s="97" t="str">
        <f t="shared" si="5"/>
        <v/>
      </c>
      <c r="W109" s="309" t="str">
        <f>IF(H109=0,"",'Ark1'!T6182)</f>
        <v/>
      </c>
      <c r="X109" s="152" t="str">
        <f>IF(H109=0,"",'Ark1'!V6182)</f>
        <v/>
      </c>
      <c r="Y109" s="54"/>
      <c r="Z109" s="318"/>
      <c r="AB109" s="152"/>
      <c r="AC109" s="317"/>
      <c r="AL109" s="309"/>
      <c r="AM109" s="309"/>
    </row>
    <row r="110" spans="1:39" x14ac:dyDescent="0.5">
      <c r="A110" s="54"/>
      <c r="B110" s="2">
        <f>+'Ark1'!C6194</f>
        <v>2022</v>
      </c>
      <c r="C110" s="2">
        <f>+'Ark1'!J6194</f>
        <v>143</v>
      </c>
      <c r="D110" s="2" t="str">
        <f>VLOOKUP(C110,Slakteri!$C$11:$D$29,2)</f>
        <v>Nordfjord</v>
      </c>
      <c r="E110" s="2">
        <f>+'Ark1'!D6194</f>
        <v>6</v>
      </c>
      <c r="F110" s="2" t="s">
        <v>518</v>
      </c>
      <c r="G110" s="20">
        <f>+'Ark1'!Q6194</f>
        <v>0</v>
      </c>
      <c r="H110" s="97">
        <f>+'Ark1'!R6194</f>
        <v>0</v>
      </c>
      <c r="I110" s="20" t="str">
        <f>IF(H110=0,"",'Ark1'!S6194)</f>
        <v/>
      </c>
      <c r="J110" s="107"/>
      <c r="K110" s="152" t="str">
        <f>IF(G110=0,"",100*H110/Måned!$G15)</f>
        <v/>
      </c>
      <c r="L110" s="107"/>
      <c r="M110" s="152" t="str">
        <f>+IF(H110=0,"",'Ark1'!AA6194)</f>
        <v/>
      </c>
      <c r="N110" s="152">
        <f>+IF(I110=0,"",'Ark1'!AB6194)</f>
        <v>0</v>
      </c>
      <c r="O110" s="119" t="str">
        <f>IF(H110=0,"",'Ark1'!U6194)</f>
        <v/>
      </c>
      <c r="P110" s="152" t="str">
        <f>IF(H110=0,"",'Ark1'!W6194)</f>
        <v/>
      </c>
      <c r="Q110" s="138"/>
      <c r="R110" s="152" t="str">
        <f>IF(H110=0,"",'Ark1'!X6194)</f>
        <v/>
      </c>
      <c r="S110" s="152" t="str">
        <f>IF(H110=0,"",'Ark1'!Y6194)</f>
        <v/>
      </c>
      <c r="T110" s="152" t="str">
        <f>IF(H110=0,"",'Ark1'!Z6194)</f>
        <v/>
      </c>
      <c r="U110" s="107"/>
      <c r="V110" s="97" t="str">
        <f t="shared" si="5"/>
        <v/>
      </c>
      <c r="W110" s="309" t="str">
        <f>IF(H110=0,"",'Ark1'!T6194)</f>
        <v/>
      </c>
      <c r="X110" s="152" t="str">
        <f>IF(H110=0,"",'Ark1'!V6194)</f>
        <v/>
      </c>
      <c r="Y110" s="54"/>
      <c r="Z110" s="318"/>
      <c r="AB110" s="152"/>
      <c r="AC110" s="317"/>
      <c r="AL110" s="309"/>
      <c r="AM110" s="309"/>
    </row>
    <row r="111" spans="1:39" x14ac:dyDescent="0.5">
      <c r="A111" s="54"/>
      <c r="B111" s="2">
        <f>+'Ark1'!C6206</f>
        <v>2022</v>
      </c>
      <c r="C111" s="2">
        <f>+'Ark1'!J6206</f>
        <v>147</v>
      </c>
      <c r="D111" s="2" t="str">
        <f>VLOOKUP(C111,Slakteri!$C$11:$D$29,2)</f>
        <v>Midt-Norge</v>
      </c>
      <c r="E111" s="2">
        <f>+'Ark1'!D6206</f>
        <v>6</v>
      </c>
      <c r="F111" s="2" t="s">
        <v>518</v>
      </c>
      <c r="G111" s="20">
        <f>+'Ark1'!Q6206</f>
        <v>1</v>
      </c>
      <c r="H111" s="97">
        <f>+'Ark1'!R6206</f>
        <v>7</v>
      </c>
      <c r="I111" s="20">
        <f>IF(H111=0,"",'Ark1'!S6206)</f>
        <v>7</v>
      </c>
      <c r="J111" s="107"/>
      <c r="K111" s="152">
        <f>IF(G111=0,"",100*H111/Måned!$G15)</f>
        <v>0.42449969678593086</v>
      </c>
      <c r="L111" s="107"/>
      <c r="M111" s="152">
        <f>+IF(H111=0,"",'Ark1'!AA6206)</f>
        <v>0.42449969678593075</v>
      </c>
      <c r="N111" s="152">
        <f>+IF(I111=0,"",'Ark1'!AB6206)</f>
        <v>0.52975985117417801</v>
      </c>
      <c r="O111" s="119">
        <f>IF(H111=0,"",'Ark1'!U6206)</f>
        <v>57.285714285714306</v>
      </c>
      <c r="P111" s="152">
        <f>IF(H111=0,"",'Ark1'!W6206)</f>
        <v>106.82857142857139</v>
      </c>
      <c r="Q111" s="138"/>
      <c r="R111" s="152">
        <f>IF(H111=0,"",'Ark1'!X6206)</f>
        <v>7.8783091524795292</v>
      </c>
      <c r="S111" s="152">
        <f>IF(H111=0,"",'Ark1'!Y6206)</f>
        <v>4.0607629724434178</v>
      </c>
      <c r="T111" s="152">
        <f>IF(H111=0,"",'Ark1'!Z6206)</f>
        <v>-67.587163711490476</v>
      </c>
      <c r="U111" s="107"/>
      <c r="V111" s="97">
        <f t="shared" si="5"/>
        <v>7</v>
      </c>
      <c r="W111" s="309">
        <f>IF(H111=0,"",'Ark1'!T6206)</f>
        <v>14</v>
      </c>
      <c r="X111" s="152">
        <f>IF(H111=0,"",'Ark1'!V6206)</f>
        <v>115.74059743073828</v>
      </c>
      <c r="Y111" s="54"/>
      <c r="Z111" s="318"/>
      <c r="AB111" s="152"/>
      <c r="AC111" s="317"/>
      <c r="AL111" s="309"/>
      <c r="AM111" s="309"/>
    </row>
    <row r="112" spans="1:39" x14ac:dyDescent="0.5">
      <c r="A112" s="54"/>
      <c r="B112" s="2">
        <f>+'Ark1'!C6218</f>
        <v>2022</v>
      </c>
      <c r="C112" s="2">
        <f>+'Ark1'!J6218</f>
        <v>155</v>
      </c>
      <c r="D112" s="2" t="str">
        <f>VLOOKUP(C112,Slakteri!$C$11:$D$29,2)</f>
        <v>Målselv</v>
      </c>
      <c r="E112" s="2">
        <f>+'Ark1'!D6218</f>
        <v>6</v>
      </c>
      <c r="F112" s="2" t="s">
        <v>518</v>
      </c>
      <c r="G112" s="20">
        <f>+'Ark1'!Q6218</f>
        <v>0</v>
      </c>
      <c r="H112" s="97">
        <f>+'Ark1'!R6218</f>
        <v>0</v>
      </c>
      <c r="I112" s="20" t="str">
        <f>IF(H112=0,"",'Ark1'!S6218)</f>
        <v/>
      </c>
      <c r="J112" s="107"/>
      <c r="K112" s="152" t="str">
        <f>IF(G112=0,"",100*H112/Måned!$G15)</f>
        <v/>
      </c>
      <c r="L112" s="107"/>
      <c r="M112" s="152" t="str">
        <f>+IF(H112=0,"",'Ark1'!AA6218)</f>
        <v/>
      </c>
      <c r="N112" s="152">
        <f>+IF(I112=0,"",'Ark1'!AB6218)</f>
        <v>0</v>
      </c>
      <c r="O112" s="119" t="str">
        <f>IF(H112=0,"",'Ark1'!U6218)</f>
        <v/>
      </c>
      <c r="P112" s="152" t="str">
        <f>IF(H112=0,"",'Ark1'!W6218)</f>
        <v/>
      </c>
      <c r="Q112" s="138"/>
      <c r="R112" s="152" t="str">
        <f>IF(H112=0,"",'Ark1'!X6218)</f>
        <v/>
      </c>
      <c r="S112" s="152" t="str">
        <f>IF(H112=0,"",'Ark1'!Y6218)</f>
        <v/>
      </c>
      <c r="T112" s="152" t="str">
        <f>IF(H112=0,"",'Ark1'!Z6218)</f>
        <v/>
      </c>
      <c r="U112" s="107"/>
      <c r="V112" s="97" t="str">
        <f t="shared" si="5"/>
        <v/>
      </c>
      <c r="W112" s="309" t="str">
        <f>IF(H112=0,"",'Ark1'!T6218)</f>
        <v/>
      </c>
      <c r="X112" s="152" t="str">
        <f>IF(H112=0,"",'Ark1'!V6218)</f>
        <v/>
      </c>
      <c r="Y112" s="54"/>
      <c r="Z112" s="318"/>
      <c r="AB112" s="152"/>
      <c r="AC112" s="317"/>
      <c r="AL112" s="309"/>
      <c r="AM112" s="309"/>
    </row>
    <row r="113" spans="1:39" x14ac:dyDescent="0.5">
      <c r="A113" s="54"/>
      <c r="B113" s="2">
        <f>+'Ark1'!C6230</f>
        <v>2022</v>
      </c>
      <c r="C113" s="2">
        <f>+'Ark1'!J6230</f>
        <v>160</v>
      </c>
      <c r="D113" s="2" t="str">
        <f>VLOOKUP(C113,Slakteri!$C$11:$D$29,2)</f>
        <v>Oslo</v>
      </c>
      <c r="E113" s="2">
        <f>+'Ark1'!D6230</f>
        <v>6</v>
      </c>
      <c r="F113" s="2" t="s">
        <v>518</v>
      </c>
      <c r="G113" s="20">
        <f>+'Ark1'!Q6230</f>
        <v>3</v>
      </c>
      <c r="H113" s="97">
        <f>+'Ark1'!R6230</f>
        <v>18</v>
      </c>
      <c r="I113" s="20">
        <f>IF(H113=0,"",'Ark1'!S6230)</f>
        <v>18</v>
      </c>
      <c r="J113" s="107"/>
      <c r="K113" s="152">
        <f>IF(G113=0,"",100*H113/Måned!$G15)</f>
        <v>1.0915706488781078</v>
      </c>
      <c r="L113" s="107"/>
      <c r="M113" s="152">
        <f>+IF(H113=0,"",'Ark1'!AA6230)</f>
        <v>1.0915706488781078</v>
      </c>
      <c r="N113" s="152">
        <f>+IF(I113=0,"",'Ark1'!AB6230)</f>
        <v>0.9882521962930978</v>
      </c>
      <c r="O113" s="119">
        <f>IF(H113=0,"",'Ark1'!U6230)</f>
        <v>61.33333333333335</v>
      </c>
      <c r="P113" s="152">
        <f>IF(H113=0,"",'Ark1'!W6230)</f>
        <v>77.500000000000014</v>
      </c>
      <c r="Q113" s="138"/>
      <c r="R113" s="152">
        <f>IF(H113=0,"",'Ark1'!X6230)</f>
        <v>16.057846818438755</v>
      </c>
      <c r="S113" s="152">
        <f>IF(H113=0,"",'Ark1'!Y6230)</f>
        <v>2.309401076758328</v>
      </c>
      <c r="T113" s="152">
        <f>IF(H113=0,"",'Ark1'!Z6230)</f>
        <v>-53.676925002675318</v>
      </c>
      <c r="U113" s="107"/>
      <c r="V113" s="97">
        <f t="shared" si="5"/>
        <v>6</v>
      </c>
      <c r="W113" s="309">
        <f>IF(H113=0,"",'Ark1'!T6230)</f>
        <v>16.333333333333332</v>
      </c>
      <c r="X113" s="152">
        <f>IF(H113=0,"",'Ark1'!V6230)</f>
        <v>83.965330444203715</v>
      </c>
      <c r="Y113" s="54"/>
      <c r="Z113" s="318"/>
      <c r="AB113" s="152"/>
      <c r="AC113" s="317"/>
      <c r="AL113" s="309"/>
      <c r="AM113" s="309"/>
    </row>
    <row r="114" spans="1:39" x14ac:dyDescent="0.5">
      <c r="A114" s="54"/>
      <c r="B114" s="2">
        <f>+'Ark1'!C6242</f>
        <v>2022</v>
      </c>
      <c r="C114" s="2">
        <f>+'Ark1'!J6242</f>
        <v>171</v>
      </c>
      <c r="D114" s="2" t="str">
        <f>VLOOKUP(C114,Slakteri!$C$11:$D$29,2)</f>
        <v>Prima Jæren</v>
      </c>
      <c r="E114" s="2">
        <f>+'Ark1'!D6242</f>
        <v>6</v>
      </c>
      <c r="F114" s="2" t="s">
        <v>518</v>
      </c>
      <c r="G114" s="20">
        <f>+'Ark1'!Q6242</f>
        <v>4</v>
      </c>
      <c r="H114" s="97">
        <f>+'Ark1'!R6242</f>
        <v>7</v>
      </c>
      <c r="I114" s="20">
        <f>IF(H114=0,"",'Ark1'!S6242)</f>
        <v>7</v>
      </c>
      <c r="J114" s="107"/>
      <c r="K114" s="152">
        <f>IF(G114=0,"",100*H114/Måned!$G15)</f>
        <v>0.42449969678593086</v>
      </c>
      <c r="L114" s="107"/>
      <c r="M114" s="152">
        <f>+IF(H114=0,"",'Ark1'!AA6242)</f>
        <v>0.42449969678593075</v>
      </c>
      <c r="N114" s="152">
        <f>+IF(I114=0,"",'Ark1'!AB6242)</f>
        <v>0.41364907341615775</v>
      </c>
      <c r="O114" s="119">
        <f>IF(H114=0,"",'Ark1'!U6242)</f>
        <v>61.571428571428562</v>
      </c>
      <c r="P114" s="152">
        <f>IF(H114=0,"",'Ark1'!W6242)</f>
        <v>83.414285714285739</v>
      </c>
      <c r="Q114" s="138"/>
      <c r="R114" s="152">
        <f>IF(H114=0,"",'Ark1'!X6242)</f>
        <v>17.461093777835483</v>
      </c>
      <c r="S114" s="152">
        <f>IF(H114=0,"",'Ark1'!Y6242)</f>
        <v>1.4982983545289863</v>
      </c>
      <c r="T114" s="152">
        <f>IF(H114=0,"",'Ark1'!Z6242)</f>
        <v>-61.734824595064858</v>
      </c>
      <c r="U114" s="107"/>
      <c r="V114" s="97">
        <f t="shared" si="5"/>
        <v>1.75</v>
      </c>
      <c r="W114" s="309">
        <f>IF(H114=0,"",'Ark1'!T6242)</f>
        <v>16.571428571428577</v>
      </c>
      <c r="X114" s="152">
        <f>IF(H114=0,"",'Ark1'!V6242)</f>
        <v>90.373007274415713</v>
      </c>
      <c r="Y114" s="54"/>
      <c r="Z114" s="318"/>
      <c r="AB114" s="152"/>
      <c r="AC114" s="317"/>
      <c r="AL114" s="309"/>
      <c r="AM114" s="309"/>
    </row>
    <row r="115" spans="1:39" x14ac:dyDescent="0.5">
      <c r="A115" s="54"/>
      <c r="B115" s="2">
        <f>+'Ark1'!C6254</f>
        <v>2022</v>
      </c>
      <c r="C115" s="2">
        <f>+'Ark1'!J6254</f>
        <v>181</v>
      </c>
      <c r="D115" s="2" t="str">
        <f>VLOOKUP(C115,Slakteri!$C$11:$D$29,2)</f>
        <v>Horns</v>
      </c>
      <c r="E115" s="2">
        <f>+'Ark1'!D6254</f>
        <v>6</v>
      </c>
      <c r="F115" s="2" t="s">
        <v>518</v>
      </c>
      <c r="G115" s="20">
        <f>+'Ark1'!Q6254</f>
        <v>0</v>
      </c>
      <c r="H115" s="97">
        <f>+'Ark1'!R6254</f>
        <v>0</v>
      </c>
      <c r="I115" s="20" t="str">
        <f>IF(H115=0,"",'Ark1'!S6254)</f>
        <v/>
      </c>
      <c r="J115" s="107"/>
      <c r="K115" s="152" t="str">
        <f>IF(G115=0,"",100*H115/Måned!$G15)</f>
        <v/>
      </c>
      <c r="L115" s="107"/>
      <c r="M115" s="152" t="str">
        <f>+IF(H115=0,"",'Ark1'!AA6254)</f>
        <v/>
      </c>
      <c r="N115" s="152">
        <f>+IF(I115=0,"",'Ark1'!AB6254)</f>
        <v>0</v>
      </c>
      <c r="O115" s="119" t="str">
        <f>IF(H115=0,"",'Ark1'!U6254)</f>
        <v/>
      </c>
      <c r="P115" s="152" t="str">
        <f>IF(H115=0,"",'Ark1'!W6254)</f>
        <v/>
      </c>
      <c r="Q115" s="138"/>
      <c r="R115" s="152" t="str">
        <f>IF(H115=0,"",'Ark1'!X6254)</f>
        <v/>
      </c>
      <c r="S115" s="152" t="str">
        <f>IF(H115=0,"",'Ark1'!Y6254)</f>
        <v/>
      </c>
      <c r="T115" s="152" t="str">
        <f>IF(H115=0,"",'Ark1'!Z6254)</f>
        <v/>
      </c>
      <c r="U115" s="107"/>
      <c r="V115" s="97" t="str">
        <f t="shared" si="5"/>
        <v/>
      </c>
      <c r="W115" s="309" t="str">
        <f>IF(H115=0,"",'Ark1'!T6254)</f>
        <v/>
      </c>
      <c r="X115" s="152" t="str">
        <f>IF(H115=0,"",'Ark1'!V6254)</f>
        <v/>
      </c>
      <c r="Y115" s="54"/>
      <c r="Z115" s="318"/>
      <c r="AB115" s="152"/>
      <c r="AC115" s="317"/>
      <c r="AL115" s="309"/>
      <c r="AM115" s="309"/>
    </row>
    <row r="116" spans="1:39" x14ac:dyDescent="0.5">
      <c r="A116" s="54"/>
      <c r="B116" s="2">
        <f>+'Ark1'!C6266</f>
        <v>2022</v>
      </c>
      <c r="C116" s="2">
        <f>+'Ark1'!J6266</f>
        <v>470</v>
      </c>
      <c r="D116" s="2" t="str">
        <f>VLOOKUP(C116,Slakteri!$C$11:$D$29,2)</f>
        <v>Jens Eide</v>
      </c>
      <c r="E116" s="2">
        <f>+'Ark1'!D6266</f>
        <v>6</v>
      </c>
      <c r="F116" s="2" t="s">
        <v>518</v>
      </c>
      <c r="G116" s="20">
        <f>+'Ark1'!Q6266</f>
        <v>0</v>
      </c>
      <c r="H116" s="97">
        <f>+'Ark1'!R6266</f>
        <v>0</v>
      </c>
      <c r="I116" s="20" t="str">
        <f>IF(H116=0,"",'Ark1'!S6266)</f>
        <v/>
      </c>
      <c r="J116" s="107"/>
      <c r="K116" s="152" t="str">
        <f>IF(G116=0,"",100*H116/Måned!$G15)</f>
        <v/>
      </c>
      <c r="L116" s="107"/>
      <c r="M116" s="152" t="str">
        <f>+IF(H116=0,"",'Ark1'!AA6266)</f>
        <v/>
      </c>
      <c r="N116" s="152">
        <f>+IF(I116=0,"",'Ark1'!AB6266)</f>
        <v>0</v>
      </c>
      <c r="O116" s="119" t="str">
        <f>IF(H116=0,"",'Ark1'!U6266)</f>
        <v/>
      </c>
      <c r="P116" s="152" t="str">
        <f>IF(H116=0,"",'Ark1'!W6266)</f>
        <v/>
      </c>
      <c r="Q116" s="138"/>
      <c r="R116" s="152" t="str">
        <f>IF(H116=0,"",'Ark1'!X6266)</f>
        <v/>
      </c>
      <c r="S116" s="152" t="str">
        <f>IF(H116=0,"",'Ark1'!Y6266)</f>
        <v/>
      </c>
      <c r="T116" s="152" t="str">
        <f>IF(H116=0,"",'Ark1'!Z6266)</f>
        <v/>
      </c>
      <c r="U116" s="107"/>
      <c r="V116" s="97" t="str">
        <f t="shared" si="5"/>
        <v/>
      </c>
      <c r="W116" s="309" t="str">
        <f>IF(H116=0,"",'Ark1'!T6266)</f>
        <v/>
      </c>
      <c r="X116" s="152" t="str">
        <f>IF(H116=0,"",'Ark1'!V6266)</f>
        <v/>
      </c>
      <c r="Y116" s="54"/>
      <c r="Z116" s="318"/>
      <c r="AB116" s="152"/>
      <c r="AC116" s="317"/>
      <c r="AL116" s="309"/>
      <c r="AM116" s="309"/>
    </row>
    <row r="117" spans="1:39" x14ac:dyDescent="0.5">
      <c r="A117" s="54"/>
      <c r="B117" s="2">
        <f>+'Ark1'!C6278</f>
        <v>2022</v>
      </c>
      <c r="C117" s="2">
        <f>+'Ark1'!J6278</f>
        <v>643</v>
      </c>
      <c r="D117" s="2" t="str">
        <f>VLOOKUP(C117,Slakteri!$C$11:$D$29,2)</f>
        <v>Bjerka</v>
      </c>
      <c r="E117" s="2">
        <f>+'Ark1'!D6278</f>
        <v>6</v>
      </c>
      <c r="F117" s="2" t="s">
        <v>518</v>
      </c>
      <c r="G117" s="20">
        <f>+'Ark1'!Q6278</f>
        <v>2</v>
      </c>
      <c r="H117" s="97">
        <f>+'Ark1'!R6278</f>
        <v>148</v>
      </c>
      <c r="I117" s="20">
        <f>IF(H117=0,"",'Ark1'!S6278)</f>
        <v>148</v>
      </c>
      <c r="J117" s="107"/>
      <c r="K117" s="152">
        <f>IF(G117=0,"",100*H117/Måned!$G15)</f>
        <v>8.9751364463311099</v>
      </c>
      <c r="L117" s="107"/>
      <c r="M117" s="152">
        <f>+IF(H117=0,"",'Ark1'!AA6278)</f>
        <v>8.9751364463311099</v>
      </c>
      <c r="N117" s="152">
        <f>+IF(I117=0,"",'Ark1'!AB6278)</f>
        <v>8.9996833342424765</v>
      </c>
      <c r="O117" s="119">
        <f>IF(H117=0,"",'Ark1'!U6278)</f>
        <v>61.28378378378379</v>
      </c>
      <c r="P117" s="152">
        <f>IF(H117=0,"",'Ark1'!W6278)</f>
        <v>85.836486486486493</v>
      </c>
      <c r="Q117" s="138"/>
      <c r="R117" s="152">
        <f>IF(H117=0,"",'Ark1'!X6278)</f>
        <v>8.0965887766014912</v>
      </c>
      <c r="S117" s="152">
        <f>IF(H117=0,"",'Ark1'!Y6278)</f>
        <v>2.0068818779813995</v>
      </c>
      <c r="T117" s="152">
        <f>IF(H117=0,"",'Ark1'!Z6278)</f>
        <v>-41.945982901339214</v>
      </c>
      <c r="U117" s="107"/>
      <c r="V117" s="97">
        <f t="shared" si="5"/>
        <v>74</v>
      </c>
      <c r="W117" s="309">
        <f>IF(H117=0,"",'Ark1'!T6278)</f>
        <v>16.493243243243239</v>
      </c>
      <c r="X117" s="152">
        <f>IF(H117=0,"",'Ark1'!V6278)</f>
        <v>92.997276800093687</v>
      </c>
      <c r="Y117" s="54"/>
      <c r="Z117" s="318"/>
      <c r="AB117" s="152"/>
      <c r="AC117" s="317"/>
      <c r="AL117" s="309"/>
      <c r="AM117" s="309"/>
    </row>
    <row r="118" spans="1:39" x14ac:dyDescent="0.5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318"/>
      <c r="AB118" s="152"/>
      <c r="AC118" s="317"/>
      <c r="AL118" s="309"/>
      <c r="AM118" s="309"/>
    </row>
    <row r="119" spans="1:39" x14ac:dyDescent="0.5">
      <c r="A119" s="54"/>
      <c r="B119" s="2">
        <f>+'Ark1'!C6087</f>
        <v>2022</v>
      </c>
      <c r="C119" s="2">
        <f>+'Ark1'!J6087</f>
        <v>103</v>
      </c>
      <c r="D119" s="2" t="str">
        <f>VLOOKUP(C119,Slakteri!$C$11:$D$29,2)</f>
        <v>Rudshøgda</v>
      </c>
      <c r="E119" s="2">
        <f>+'Ark1'!D6087</f>
        <v>7</v>
      </c>
      <c r="F119" s="2" t="s">
        <v>519</v>
      </c>
      <c r="G119" s="20">
        <f>+'Ark1'!Q6087</f>
        <v>20</v>
      </c>
      <c r="H119" s="97">
        <f>+'Ark1'!R6087</f>
        <v>608</v>
      </c>
      <c r="I119" s="20">
        <f>IF(H119=0,"",'Ark1'!S6087)</f>
        <v>608</v>
      </c>
      <c r="J119" s="107"/>
      <c r="K119" s="152">
        <f>IF(G119=0,"",100*H119/Måned!$G16)</f>
        <v>27.362736273627362</v>
      </c>
      <c r="L119" s="107"/>
      <c r="M119" s="152">
        <f>+IF(H119=0,"",'Ark1'!AA6087)</f>
        <v>27.362736273627359</v>
      </c>
      <c r="N119" s="152">
        <f>+IF(I119=0,"",'Ark1'!AB6087)</f>
        <v>27.822966888684523</v>
      </c>
      <c r="O119" s="119">
        <f>IF(H119=0,"",'Ark1'!U6087)</f>
        <v>61.026315789473678</v>
      </c>
      <c r="P119" s="152">
        <f>IF(H119=0,"",'Ark1'!W6087)</f>
        <v>86.087828947368394</v>
      </c>
      <c r="Q119" s="138"/>
      <c r="R119" s="152">
        <f>IF(H119=0,"",'Ark1'!X6087)</f>
        <v>7.9646226343487507</v>
      </c>
      <c r="S119" s="152">
        <f>IF(H119=0,"",'Ark1'!Y6087)</f>
        <v>2.0883365591991478</v>
      </c>
      <c r="T119" s="152">
        <f>IF(H119=0,"",'Ark1'!Z6087)</f>
        <v>-30.678156182745791</v>
      </c>
      <c r="U119" s="107"/>
      <c r="V119" s="97">
        <f t="shared" ref="V119:V151" si="6">+(IF(H119=0,"",I119/G119))</f>
        <v>30.4</v>
      </c>
      <c r="W119" s="309">
        <f>IF(H119=0,"",'Ark1'!T6087)</f>
        <v>16.338815789473689</v>
      </c>
      <c r="X119" s="152">
        <f>IF(H119=0,"",'Ark1'!V6087)</f>
        <v>93.269587158579014</v>
      </c>
      <c r="Y119" s="54"/>
      <c r="Z119" s="318"/>
      <c r="AB119" s="152"/>
      <c r="AC119" s="317"/>
      <c r="AL119" s="309"/>
      <c r="AM119" s="309"/>
    </row>
    <row r="120" spans="1:39" x14ac:dyDescent="0.5">
      <c r="A120" s="54"/>
      <c r="B120" s="2">
        <f>+'Ark1'!C6099</f>
        <v>2022</v>
      </c>
      <c r="C120" s="2">
        <f>+'Ark1'!J6099</f>
        <v>106</v>
      </c>
      <c r="D120" s="2" t="str">
        <f>VLOOKUP(C120,Slakteri!$C$11:$D$29,2)</f>
        <v>Furuseth</v>
      </c>
      <c r="E120" s="2">
        <f>+'Ark1'!D6099</f>
        <v>7</v>
      </c>
      <c r="F120" s="2" t="s">
        <v>519</v>
      </c>
      <c r="G120" s="20">
        <f>+'Ark1'!Q6099</f>
        <v>4</v>
      </c>
      <c r="H120" s="97">
        <f>+'Ark1'!R6099</f>
        <v>72</v>
      </c>
      <c r="I120" s="20">
        <f>IF(H120=0,"",'Ark1'!S6099)</f>
        <v>72</v>
      </c>
      <c r="J120" s="107"/>
      <c r="K120" s="152">
        <f>IF(G120=0,"",100*H120/Måned!$G16)</f>
        <v>3.2403240324032403</v>
      </c>
      <c r="L120" s="107"/>
      <c r="M120" s="152">
        <f>+IF(H120=0,"",'Ark1'!AA6099)</f>
        <v>3.2403240324032394</v>
      </c>
      <c r="N120" s="152">
        <f>+IF(I120=0,"",'Ark1'!AB6099)</f>
        <v>3.0886175534092044</v>
      </c>
      <c r="O120" s="119">
        <f>IF(H120=0,"",'Ark1'!U6099)</f>
        <v>61.777777777777779</v>
      </c>
      <c r="P120" s="152">
        <f>IF(H120=0,"",'Ark1'!W6099)</f>
        <v>80.699999999999989</v>
      </c>
      <c r="Q120" s="138"/>
      <c r="R120" s="152">
        <f>IF(H120=0,"",'Ark1'!X6099)</f>
        <v>6.2353829072480087</v>
      </c>
      <c r="S120" s="152">
        <f>IF(H120=0,"",'Ark1'!Y6099)</f>
        <v>2.0153730163574282</v>
      </c>
      <c r="T120" s="152">
        <f>IF(H120=0,"",'Ark1'!Z6099)</f>
        <v>-36.748581975927891</v>
      </c>
      <c r="U120" s="107"/>
      <c r="V120" s="97">
        <f t="shared" si="6"/>
        <v>18</v>
      </c>
      <c r="W120" s="309">
        <f>IF(H120=0,"",'Ark1'!T6099)</f>
        <v>16.583333333333329</v>
      </c>
      <c r="X120" s="152">
        <f>IF(H120=0,"",'Ark1'!V6099)</f>
        <v>87.432286023835317</v>
      </c>
      <c r="Y120" s="54"/>
      <c r="Z120" s="318"/>
      <c r="AB120" s="152"/>
      <c r="AC120" s="317"/>
      <c r="AL120" s="309"/>
      <c r="AM120" s="309"/>
    </row>
    <row r="121" spans="1:39" x14ac:dyDescent="0.5">
      <c r="A121" s="54"/>
      <c r="B121" s="2">
        <f>+'Ark1'!C6111</f>
        <v>2022</v>
      </c>
      <c r="C121" s="2">
        <f>+'Ark1'!J6111</f>
        <v>109</v>
      </c>
      <c r="D121" s="2" t="str">
        <f>VLOOKUP(C121,Slakteri!$C$11:$D$29,2)</f>
        <v>Tønsberg</v>
      </c>
      <c r="E121" s="2">
        <f>+'Ark1'!D6111</f>
        <v>7</v>
      </c>
      <c r="F121" s="2" t="s">
        <v>519</v>
      </c>
      <c r="G121" s="20">
        <f>+'Ark1'!Q6111</f>
        <v>0</v>
      </c>
      <c r="H121" s="97">
        <f>+'Ark1'!R6111</f>
        <v>0</v>
      </c>
      <c r="I121" s="20" t="str">
        <f>IF(H121=0,"",'Ark1'!S6111)</f>
        <v/>
      </c>
      <c r="J121" s="107"/>
      <c r="K121" s="152" t="str">
        <f>IF(G121=0,"",100*H121/Måned!$G16)</f>
        <v/>
      </c>
      <c r="L121" s="107"/>
      <c r="M121" s="152" t="str">
        <f>+IF(H121=0,"",'Ark1'!AA6111)</f>
        <v/>
      </c>
      <c r="N121" s="152">
        <f>+IF(I121=0,"",'Ark1'!AB6111)</f>
        <v>0</v>
      </c>
      <c r="O121" s="119" t="str">
        <f>IF(H121=0,"",'Ark1'!U6111)</f>
        <v/>
      </c>
      <c r="P121" s="152" t="str">
        <f>IF(H121=0,"",'Ark1'!W6111)</f>
        <v/>
      </c>
      <c r="Q121" s="138"/>
      <c r="R121" s="152" t="str">
        <f>IF(H121=0,"",'Ark1'!X6111)</f>
        <v/>
      </c>
      <c r="S121" s="152" t="str">
        <f>IF(H121=0,"",'Ark1'!Y6111)</f>
        <v/>
      </c>
      <c r="T121" s="152" t="str">
        <f>IF(H121=0,"",'Ark1'!Z6111)</f>
        <v/>
      </c>
      <c r="U121" s="107"/>
      <c r="V121" s="97" t="str">
        <f t="shared" si="6"/>
        <v/>
      </c>
      <c r="W121" s="309" t="str">
        <f>IF(H121=0,"",'Ark1'!T6111)</f>
        <v/>
      </c>
      <c r="X121" s="152" t="str">
        <f>IF(H121=0,"",'Ark1'!V6111)</f>
        <v/>
      </c>
      <c r="Y121" s="54"/>
      <c r="Z121" s="318"/>
      <c r="AB121" s="152"/>
      <c r="AC121" s="317"/>
      <c r="AL121" s="309"/>
      <c r="AM121" s="309"/>
    </row>
    <row r="122" spans="1:39" x14ac:dyDescent="0.5">
      <c r="A122" s="54"/>
      <c r="B122" s="2">
        <f>+'Ark1'!C6123</f>
        <v>2022</v>
      </c>
      <c r="C122" s="2">
        <f>+'Ark1'!J6123</f>
        <v>111</v>
      </c>
      <c r="D122" s="2" t="str">
        <f>VLOOKUP(C122,Slakteri!$C$11:$D$29,2)</f>
        <v>Forus</v>
      </c>
      <c r="E122" s="2">
        <f>+'Ark1'!D6123</f>
        <v>7</v>
      </c>
      <c r="F122" s="2" t="s">
        <v>519</v>
      </c>
      <c r="G122" s="20">
        <f>+'Ark1'!Q6123</f>
        <v>14</v>
      </c>
      <c r="H122" s="97">
        <f>+'Ark1'!R6123</f>
        <v>260</v>
      </c>
      <c r="I122" s="20">
        <f>IF(H122=0,"",'Ark1'!S6123)</f>
        <v>260</v>
      </c>
      <c r="J122" s="107"/>
      <c r="K122" s="152">
        <f>IF(G122=0,"",100*H122/Måned!$G16)</f>
        <v>11.701170117011701</v>
      </c>
      <c r="L122" s="107"/>
      <c r="M122" s="152">
        <f>+IF(H122=0,"",'Ark1'!AA6123)</f>
        <v>11.701170117011699</v>
      </c>
      <c r="N122" s="152">
        <f>+IF(I122=0,"",'Ark1'!AB6123)</f>
        <v>12.799072946954912</v>
      </c>
      <c r="O122" s="119">
        <f>IF(H122=0,"",'Ark1'!U6123)</f>
        <v>60.330769230769214</v>
      </c>
      <c r="P122" s="152">
        <f>IF(H122=0,"",'Ark1'!W6123)</f>
        <v>92.607692307692318</v>
      </c>
      <c r="Q122" s="138"/>
      <c r="R122" s="152">
        <f>IF(H122=0,"",'Ark1'!X6123)</f>
        <v>10.761352612900048</v>
      </c>
      <c r="S122" s="152">
        <f>IF(H122=0,"",'Ark1'!Y6123)</f>
        <v>2.3366263041418796</v>
      </c>
      <c r="T122" s="152">
        <f>IF(H122=0,"",'Ark1'!Z6123)</f>
        <v>-27.689292113266283</v>
      </c>
      <c r="U122" s="107"/>
      <c r="V122" s="97">
        <f t="shared" si="6"/>
        <v>18.571428571428573</v>
      </c>
      <c r="W122" s="309">
        <f>IF(H122=0,"",'Ark1'!T6123)</f>
        <v>15.973076923076924</v>
      </c>
      <c r="X122" s="152">
        <f>IF(H122=0,"",'Ark1'!V6123)</f>
        <v>100.33336111342609</v>
      </c>
      <c r="Y122" s="54"/>
      <c r="Z122" s="318"/>
      <c r="AB122" s="152"/>
      <c r="AC122" s="317"/>
      <c r="AL122" s="309"/>
      <c r="AM122" s="309"/>
    </row>
    <row r="123" spans="1:39" x14ac:dyDescent="0.5">
      <c r="A123" s="54"/>
      <c r="B123" s="2">
        <f>+'Ark1'!C6135</f>
        <v>2022</v>
      </c>
      <c r="C123" s="2">
        <f>+'Ark1'!J6135</f>
        <v>116</v>
      </c>
      <c r="D123" s="2" t="str">
        <f>VLOOKUP(C123,Slakteri!$C$11:$D$29,2)</f>
        <v>Sandeid</v>
      </c>
      <c r="E123" s="2">
        <f>+'Ark1'!D6135</f>
        <v>7</v>
      </c>
      <c r="F123" s="2" t="s">
        <v>519</v>
      </c>
      <c r="G123" s="20">
        <f>+'Ark1'!Q6135</f>
        <v>0</v>
      </c>
      <c r="H123" s="97">
        <f>+'Ark1'!R6135</f>
        <v>0</v>
      </c>
      <c r="I123" s="20" t="str">
        <f>IF(H123=0,"",'Ark1'!S6135)</f>
        <v/>
      </c>
      <c r="J123" s="107"/>
      <c r="K123" s="152" t="str">
        <f>IF(G123=0,"",100*H123/Måned!$G16)</f>
        <v/>
      </c>
      <c r="L123" s="107"/>
      <c r="M123" s="152" t="str">
        <f>+IF(H123=0,"",'Ark1'!AA6135)</f>
        <v/>
      </c>
      <c r="N123" s="152">
        <f>+IF(I123=0,"",'Ark1'!AB6135)</f>
        <v>0</v>
      </c>
      <c r="O123" s="119" t="str">
        <f>IF(H123=0,"",'Ark1'!U6135)</f>
        <v/>
      </c>
      <c r="P123" s="152" t="str">
        <f>IF(H123=0,"",'Ark1'!W6135)</f>
        <v/>
      </c>
      <c r="Q123" s="138"/>
      <c r="R123" s="152" t="str">
        <f>IF(H123=0,"",'Ark1'!X6135)</f>
        <v/>
      </c>
      <c r="S123" s="152" t="str">
        <f>IF(H123=0,"",'Ark1'!Y6135)</f>
        <v/>
      </c>
      <c r="T123" s="152" t="str">
        <f>IF(H123=0,"",'Ark1'!Z6135)</f>
        <v/>
      </c>
      <c r="U123" s="107"/>
      <c r="V123" s="97" t="str">
        <f t="shared" si="6"/>
        <v/>
      </c>
      <c r="W123" s="309" t="str">
        <f>IF(H123=0,"",'Ark1'!T6135)</f>
        <v/>
      </c>
      <c r="X123" s="152" t="str">
        <f>IF(H123=0,"",'Ark1'!V6135)</f>
        <v/>
      </c>
      <c r="Y123" s="54"/>
      <c r="Z123" s="318"/>
      <c r="AB123" s="152"/>
      <c r="AC123" s="317"/>
      <c r="AL123" s="309"/>
      <c r="AM123" s="309"/>
    </row>
    <row r="124" spans="1:39" x14ac:dyDescent="0.5">
      <c r="A124" s="54"/>
      <c r="B124" s="2">
        <f>+'Ark1'!C6147</f>
        <v>2022</v>
      </c>
      <c r="C124" s="2">
        <f>+'Ark1'!J6147</f>
        <v>117</v>
      </c>
      <c r="D124" s="2" t="str">
        <f>VLOOKUP(C124,Slakteri!$C$11:$D$29,2)</f>
        <v>Jæren</v>
      </c>
      <c r="E124" s="2">
        <f>+'Ark1'!D6147</f>
        <v>7</v>
      </c>
      <c r="F124" s="2" t="s">
        <v>519</v>
      </c>
      <c r="G124" s="20">
        <f>+'Ark1'!Q6147</f>
        <v>1</v>
      </c>
      <c r="H124" s="97">
        <f>+'Ark1'!R6147</f>
        <v>27</v>
      </c>
      <c r="I124" s="20">
        <f>IF(H124=0,"",'Ark1'!S6147)</f>
        <v>27</v>
      </c>
      <c r="J124" s="107"/>
      <c r="K124" s="152">
        <f>IF(G124=0,"",100*H124/Måned!$G16)</f>
        <v>1.2151215121512151</v>
      </c>
      <c r="L124" s="107"/>
      <c r="M124" s="152">
        <f>+IF(H124=0,"",'Ark1'!AA6147)</f>
        <v>1.2151215121512151</v>
      </c>
      <c r="N124" s="152">
        <f>+IF(I124=0,"",'Ark1'!AB6147)</f>
        <v>1.2484916783168456</v>
      </c>
      <c r="O124" s="119">
        <f>IF(H124=0,"",'Ark1'!U6147)</f>
        <v>60.814814814814824</v>
      </c>
      <c r="P124" s="152">
        <f>IF(H124=0,"",'Ark1'!W6147)</f>
        <v>86.988888888888894</v>
      </c>
      <c r="Q124" s="138"/>
      <c r="R124" s="152">
        <f>IF(H124=0,"",'Ark1'!X6147)</f>
        <v>9.3115353920836803</v>
      </c>
      <c r="S124" s="152">
        <f>IF(H124=0,"",'Ark1'!Y6147)</f>
        <v>1.9443562590230641</v>
      </c>
      <c r="T124" s="152">
        <f>IF(H124=0,"",'Ark1'!Z6147)</f>
        <v>-34.665295505483158</v>
      </c>
      <c r="U124" s="107"/>
      <c r="V124" s="97">
        <f t="shared" si="6"/>
        <v>27</v>
      </c>
      <c r="W124" s="309">
        <f>IF(H124=0,"",'Ark1'!T6147)</f>
        <v>16.444444444444443</v>
      </c>
      <c r="X124" s="152">
        <f>IF(H124=0,"",'Ark1'!V6147)</f>
        <v>94.245816781028068</v>
      </c>
      <c r="Y124" s="54"/>
      <c r="Z124" s="318"/>
      <c r="AB124" s="152"/>
      <c r="AC124" s="317"/>
      <c r="AL124" s="309"/>
      <c r="AM124" s="309"/>
    </row>
    <row r="125" spans="1:39" x14ac:dyDescent="0.5">
      <c r="A125" s="54"/>
      <c r="B125" s="2">
        <f>+'Ark1'!C6159</f>
        <v>2022</v>
      </c>
      <c r="C125" s="2">
        <f>+'Ark1'!J6159</f>
        <v>121</v>
      </c>
      <c r="D125" s="2" t="str">
        <f>VLOOKUP(C125,Slakteri!$C$11:$D$29,2)</f>
        <v>Steinkjer</v>
      </c>
      <c r="E125" s="2">
        <f>+'Ark1'!D6159</f>
        <v>7</v>
      </c>
      <c r="F125" s="2" t="s">
        <v>519</v>
      </c>
      <c r="G125" s="20">
        <f>+'Ark1'!Q6159</f>
        <v>12</v>
      </c>
      <c r="H125" s="97">
        <f>+'Ark1'!R6159</f>
        <v>478</v>
      </c>
      <c r="I125" s="20">
        <f>IF(H125=0,"",'Ark1'!S6159)</f>
        <v>478</v>
      </c>
      <c r="J125" s="107"/>
      <c r="K125" s="152">
        <f>IF(G125=0,"",100*H125/Måned!$G16)</f>
        <v>21.512151215121513</v>
      </c>
      <c r="L125" s="107"/>
      <c r="M125" s="152">
        <f>+IF(H125=0,"",'Ark1'!AA6159)</f>
        <v>21.512151215121516</v>
      </c>
      <c r="N125" s="152">
        <f>+IF(I125=0,"",'Ark1'!AB6159)</f>
        <v>21.282565130260537</v>
      </c>
      <c r="O125" s="119">
        <f>IF(H125=0,"",'Ark1'!U6159)</f>
        <v>60.447698744769895</v>
      </c>
      <c r="P125" s="152">
        <f>IF(H125=0,"",'Ark1'!W6159)</f>
        <v>83.760251046025132</v>
      </c>
      <c r="Q125" s="138"/>
      <c r="R125" s="152">
        <f>IF(H125=0,"",'Ark1'!X6159)</f>
        <v>10.095941929885106</v>
      </c>
      <c r="S125" s="152">
        <f>IF(H125=0,"",'Ark1'!Y6159)</f>
        <v>2.3106957367655072</v>
      </c>
      <c r="T125" s="152">
        <f>IF(H125=0,"",'Ark1'!Z6159)</f>
        <v>-28.268020422173198</v>
      </c>
      <c r="U125" s="107"/>
      <c r="V125" s="97">
        <f t="shared" si="6"/>
        <v>39.833333333333336</v>
      </c>
      <c r="W125" s="309">
        <f>IF(H125=0,"",'Ark1'!T6159)</f>
        <v>15.976987447698747</v>
      </c>
      <c r="X125" s="152">
        <f>IF(H125=0,"",'Ark1'!V6159)</f>
        <v>90.747834286051031</v>
      </c>
      <c r="Y125" s="54"/>
      <c r="Z125" s="318"/>
      <c r="AB125" s="152"/>
      <c r="AC125" s="317"/>
      <c r="AL125" s="309"/>
      <c r="AM125" s="309"/>
    </row>
    <row r="126" spans="1:39" x14ac:dyDescent="0.5">
      <c r="A126" s="54"/>
      <c r="B126" s="2">
        <f>+'Ark1'!C6171</f>
        <v>2022</v>
      </c>
      <c r="C126" s="2">
        <f>+'Ark1'!J6171</f>
        <v>134</v>
      </c>
      <c r="D126" s="2" t="str">
        <f>VLOOKUP(C126,Slakteri!$C$11:$D$29,2)</f>
        <v>Førde</v>
      </c>
      <c r="E126" s="2">
        <f>+'Ark1'!D6171</f>
        <v>7</v>
      </c>
      <c r="F126" s="2" t="s">
        <v>519</v>
      </c>
      <c r="G126" s="20">
        <f>+'Ark1'!Q6171</f>
        <v>8</v>
      </c>
      <c r="H126" s="97">
        <f>+'Ark1'!R6171</f>
        <v>375</v>
      </c>
      <c r="I126" s="20">
        <f>IF(H126=0,"",'Ark1'!S6171)</f>
        <v>375</v>
      </c>
      <c r="J126" s="107"/>
      <c r="K126" s="152">
        <f>IF(G126=0,"",100*H126/Måned!$G16)</f>
        <v>16.876687668766877</v>
      </c>
      <c r="L126" s="107"/>
      <c r="M126" s="152">
        <f>+IF(H126=0,"",'Ark1'!AA6171)</f>
        <v>16.876687668766877</v>
      </c>
      <c r="N126" s="152">
        <f>+IF(I126=0,"",'Ark1'!AB6171)</f>
        <v>16.632841279375732</v>
      </c>
      <c r="O126" s="119">
        <f>IF(H126=0,"",'Ark1'!U6171)</f>
        <v>60.893333333333331</v>
      </c>
      <c r="P126" s="152">
        <f>IF(H126=0,"",'Ark1'!W6171)</f>
        <v>83.440533333333349</v>
      </c>
      <c r="Q126" s="138"/>
      <c r="R126" s="152">
        <f>IF(H126=0,"",'Ark1'!X6171)</f>
        <v>10.208929933260379</v>
      </c>
      <c r="S126" s="152">
        <f>IF(H126=0,"",'Ark1'!Y6171)</f>
        <v>2.0144367837079726</v>
      </c>
      <c r="T126" s="152">
        <f>IF(H126=0,"",'Ark1'!Z6171)</f>
        <v>-34.001427122847026</v>
      </c>
      <c r="U126" s="107"/>
      <c r="V126" s="97">
        <f t="shared" si="6"/>
        <v>46.875</v>
      </c>
      <c r="W126" s="309">
        <f>IF(H126=0,"",'Ark1'!T6171)</f>
        <v>16.271999999999995</v>
      </c>
      <c r="X126" s="152">
        <f>IF(H126=0,"",'Ark1'!V6171)</f>
        <v>90.401444564824814</v>
      </c>
      <c r="Y126" s="54"/>
      <c r="Z126" s="318"/>
      <c r="AB126" s="152"/>
      <c r="AC126" s="317"/>
      <c r="AL126" s="309"/>
      <c r="AM126" s="309"/>
    </row>
    <row r="127" spans="1:39" x14ac:dyDescent="0.5">
      <c r="A127" s="54"/>
      <c r="B127" s="2">
        <f>+'Ark1'!C6183</f>
        <v>2022</v>
      </c>
      <c r="C127" s="2">
        <f>+'Ark1'!J6183</f>
        <v>141</v>
      </c>
      <c r="D127" s="2" t="str">
        <f>VLOOKUP(C127,Slakteri!$C$11:$D$29,2)</f>
        <v>Ølen</v>
      </c>
      <c r="E127" s="2">
        <f>+'Ark1'!D6183</f>
        <v>7</v>
      </c>
      <c r="F127" s="2" t="s">
        <v>519</v>
      </c>
      <c r="G127" s="20">
        <f>+'Ark1'!Q6183</f>
        <v>0</v>
      </c>
      <c r="H127" s="97">
        <f>+'Ark1'!R6183</f>
        <v>0</v>
      </c>
      <c r="I127" s="20" t="str">
        <f>IF(H127=0,"",'Ark1'!S6183)</f>
        <v/>
      </c>
      <c r="J127" s="107"/>
      <c r="K127" s="152" t="str">
        <f>IF(G127=0,"",100*H127/Måned!$G16)</f>
        <v/>
      </c>
      <c r="L127" s="107"/>
      <c r="M127" s="152" t="str">
        <f>+IF(H127=0,"",'Ark1'!AA6183)</f>
        <v/>
      </c>
      <c r="N127" s="152">
        <f>+IF(I127=0,"",'Ark1'!AB6183)</f>
        <v>0</v>
      </c>
      <c r="O127" s="119" t="str">
        <f>IF(H127=0,"",'Ark1'!U6183)</f>
        <v/>
      </c>
      <c r="P127" s="152" t="str">
        <f>IF(H127=0,"",'Ark1'!W6183)</f>
        <v/>
      </c>
      <c r="Q127" s="138"/>
      <c r="R127" s="152" t="str">
        <f>IF(H127=0,"",'Ark1'!X6183)</f>
        <v/>
      </c>
      <c r="S127" s="152" t="str">
        <f>IF(H127=0,"",'Ark1'!Y6183)</f>
        <v/>
      </c>
      <c r="T127" s="152" t="str">
        <f>IF(H127=0,"",'Ark1'!Z6183)</f>
        <v/>
      </c>
      <c r="U127" s="107"/>
      <c r="V127" s="97" t="str">
        <f t="shared" si="6"/>
        <v/>
      </c>
      <c r="W127" s="309" t="str">
        <f>IF(H127=0,"",'Ark1'!T6183)</f>
        <v/>
      </c>
      <c r="X127" s="152" t="str">
        <f>IF(H127=0,"",'Ark1'!V6183)</f>
        <v/>
      </c>
      <c r="Y127" s="54"/>
      <c r="Z127" s="318"/>
      <c r="AB127" s="152"/>
      <c r="AC127" s="317"/>
      <c r="AL127" s="309"/>
      <c r="AM127" s="309"/>
    </row>
    <row r="128" spans="1:39" x14ac:dyDescent="0.5">
      <c r="A128" s="54"/>
      <c r="B128" s="2">
        <f>+'Ark1'!C6195</f>
        <v>2022</v>
      </c>
      <c r="C128" s="2">
        <f>+'Ark1'!J6195</f>
        <v>143</v>
      </c>
      <c r="D128" s="2" t="str">
        <f>VLOOKUP(C128,Slakteri!$C$11:$D$29,2)</f>
        <v>Nordfjord</v>
      </c>
      <c r="E128" s="2">
        <f>+'Ark1'!D6195</f>
        <v>7</v>
      </c>
      <c r="F128" s="2" t="s">
        <v>519</v>
      </c>
      <c r="G128" s="20">
        <f>+'Ark1'!Q6195</f>
        <v>0</v>
      </c>
      <c r="H128" s="97">
        <f>+'Ark1'!R6195</f>
        <v>0</v>
      </c>
      <c r="I128" s="20" t="str">
        <f>IF(H128=0,"",'Ark1'!S6195)</f>
        <v/>
      </c>
      <c r="J128" s="107"/>
      <c r="K128" s="152" t="str">
        <f>IF(G128=0,"",100*H128/Måned!$G16)</f>
        <v/>
      </c>
      <c r="L128" s="107"/>
      <c r="M128" s="152" t="str">
        <f>+IF(H128=0,"",'Ark1'!AA6195)</f>
        <v/>
      </c>
      <c r="N128" s="152">
        <f>+IF(I128=0,"",'Ark1'!AB6195)</f>
        <v>0</v>
      </c>
      <c r="O128" s="119" t="str">
        <f>IF(H128=0,"",'Ark1'!U6195)</f>
        <v/>
      </c>
      <c r="P128" s="152" t="str">
        <f>IF(H128=0,"",'Ark1'!W6195)</f>
        <v/>
      </c>
      <c r="Q128" s="138"/>
      <c r="R128" s="152" t="str">
        <f>IF(H128=0,"",'Ark1'!X6195)</f>
        <v/>
      </c>
      <c r="S128" s="152" t="str">
        <f>IF(H128=0,"",'Ark1'!Y6195)</f>
        <v/>
      </c>
      <c r="T128" s="152" t="str">
        <f>IF(H128=0,"",'Ark1'!Z6195)</f>
        <v/>
      </c>
      <c r="U128" s="107"/>
      <c r="V128" s="97" t="str">
        <f t="shared" si="6"/>
        <v/>
      </c>
      <c r="W128" s="309" t="str">
        <f>IF(H128=0,"",'Ark1'!T6195)</f>
        <v/>
      </c>
      <c r="X128" s="152" t="str">
        <f>IF(H128=0,"",'Ark1'!V6195)</f>
        <v/>
      </c>
      <c r="Y128" s="54"/>
      <c r="Z128" s="318"/>
      <c r="AB128" s="152"/>
      <c r="AC128" s="317"/>
    </row>
    <row r="129" spans="1:39" x14ac:dyDescent="0.5">
      <c r="A129" s="54"/>
      <c r="B129" s="2">
        <f>+'Ark1'!C6207</f>
        <v>2022</v>
      </c>
      <c r="C129" s="2">
        <f>+'Ark1'!J6207</f>
        <v>147</v>
      </c>
      <c r="D129" s="2" t="str">
        <f>VLOOKUP(C129,Slakteri!$C$11:$D$29,2)</f>
        <v>Midt-Norge</v>
      </c>
      <c r="E129" s="2">
        <f>+'Ark1'!D6207</f>
        <v>7</v>
      </c>
      <c r="F129" s="2" t="s">
        <v>519</v>
      </c>
      <c r="G129" s="20">
        <f>+'Ark1'!Q6207</f>
        <v>1</v>
      </c>
      <c r="H129" s="97">
        <f>+'Ark1'!R6207</f>
        <v>2</v>
      </c>
      <c r="I129" s="20">
        <f>IF(H129=0,"",'Ark1'!S6207)</f>
        <v>2</v>
      </c>
      <c r="J129" s="107"/>
      <c r="K129" s="152">
        <f>IF(G129=0,"",100*H129/Måned!$G16)</f>
        <v>9.0009000900090008E-2</v>
      </c>
      <c r="L129" s="107"/>
      <c r="M129" s="152">
        <f>+IF(H129=0,"",'Ark1'!AA6207)</f>
        <v>9.0009000900090022E-2</v>
      </c>
      <c r="N129" s="152">
        <f>+IF(I129=0,"",'Ark1'!AB6207)</f>
        <v>0.11051280279391676</v>
      </c>
      <c r="O129" s="119">
        <f>IF(H129=0,"",'Ark1'!U6207)</f>
        <v>50.5</v>
      </c>
      <c r="P129" s="152">
        <f>IF(H129=0,"",'Ark1'!W6207)</f>
        <v>103.95</v>
      </c>
      <c r="Q129" s="138"/>
      <c r="R129" s="152">
        <f>IF(H129=0,"",'Ark1'!X6207)</f>
        <v>6.25</v>
      </c>
      <c r="S129" s="152">
        <f>IF(H129=0,"",'Ark1'!Y6207)</f>
        <v>0.5</v>
      </c>
      <c r="T129" s="152">
        <f>IF(H129=0,"",'Ark1'!Z6207)</f>
        <v>100</v>
      </c>
      <c r="U129" s="107"/>
      <c r="V129" s="97">
        <f t="shared" si="6"/>
        <v>2</v>
      </c>
      <c r="W129" s="309">
        <f>IF(H129=0,"",'Ark1'!T6207)</f>
        <v>11</v>
      </c>
      <c r="X129" s="152">
        <f>IF(H129=0,"",'Ark1'!V6207)</f>
        <v>112.6218851570964</v>
      </c>
      <c r="Y129" s="54"/>
      <c r="Z129" s="318"/>
      <c r="AB129" s="152"/>
      <c r="AC129" s="317"/>
    </row>
    <row r="130" spans="1:39" x14ac:dyDescent="0.5">
      <c r="A130" s="54"/>
      <c r="B130" s="2">
        <f>+'Ark1'!C6219</f>
        <v>2022</v>
      </c>
      <c r="C130" s="2">
        <f>+'Ark1'!J6219</f>
        <v>155</v>
      </c>
      <c r="D130" s="2" t="str">
        <f>VLOOKUP(C130,Slakteri!$C$11:$D$29,2)</f>
        <v>Målselv</v>
      </c>
      <c r="E130" s="2">
        <f>+'Ark1'!D6219</f>
        <v>7</v>
      </c>
      <c r="F130" s="2" t="s">
        <v>519</v>
      </c>
      <c r="G130" s="20">
        <f>+'Ark1'!Q6219</f>
        <v>0</v>
      </c>
      <c r="H130" s="97">
        <f>+'Ark1'!R6219</f>
        <v>0</v>
      </c>
      <c r="I130" s="20" t="str">
        <f>IF(H130=0,"",'Ark1'!S6219)</f>
        <v/>
      </c>
      <c r="J130" s="107"/>
      <c r="K130" s="152" t="str">
        <f>IF(G130=0,"",100*H130/Måned!$G16)</f>
        <v/>
      </c>
      <c r="L130" s="107"/>
      <c r="M130" s="152" t="str">
        <f>+IF(H130=0,"",'Ark1'!AA6219)</f>
        <v/>
      </c>
      <c r="N130" s="152">
        <f>+IF(I130=0,"",'Ark1'!AB6219)</f>
        <v>0</v>
      </c>
      <c r="O130" s="119" t="str">
        <f>IF(H130=0,"",'Ark1'!U6219)</f>
        <v/>
      </c>
      <c r="P130" s="152" t="str">
        <f>IF(H130=0,"",'Ark1'!W6219)</f>
        <v/>
      </c>
      <c r="Q130" s="138"/>
      <c r="R130" s="152" t="str">
        <f>IF(H130=0,"",'Ark1'!X6219)</f>
        <v/>
      </c>
      <c r="S130" s="152" t="str">
        <f>IF(H130=0,"",'Ark1'!Y6219)</f>
        <v/>
      </c>
      <c r="T130" s="152" t="str">
        <f>IF(H130=0,"",'Ark1'!Z6219)</f>
        <v/>
      </c>
      <c r="U130" s="107"/>
      <c r="V130" s="97" t="str">
        <f t="shared" si="6"/>
        <v/>
      </c>
      <c r="W130" s="309" t="str">
        <f>IF(H130=0,"",'Ark1'!T6219)</f>
        <v/>
      </c>
      <c r="X130" s="152" t="str">
        <f>IF(H130=0,"",'Ark1'!V6219)</f>
        <v/>
      </c>
      <c r="Y130" s="54"/>
      <c r="Z130" s="318"/>
      <c r="AB130" s="152"/>
      <c r="AC130" s="317"/>
    </row>
    <row r="131" spans="1:39" x14ac:dyDescent="0.5">
      <c r="A131" s="54"/>
      <c r="B131" s="2">
        <f>+'Ark1'!C6231</f>
        <v>2022</v>
      </c>
      <c r="C131" s="2">
        <f>+'Ark1'!J6231</f>
        <v>160</v>
      </c>
      <c r="D131" s="2" t="str">
        <f>VLOOKUP(C131,Slakteri!$C$11:$D$29,2)</f>
        <v>Oslo</v>
      </c>
      <c r="E131" s="2">
        <f>+'Ark1'!D6231</f>
        <v>7</v>
      </c>
      <c r="F131" s="2" t="s">
        <v>519</v>
      </c>
      <c r="G131" s="20">
        <f>+'Ark1'!Q6231</f>
        <v>3</v>
      </c>
      <c r="H131" s="97">
        <f>+'Ark1'!R6231</f>
        <v>93</v>
      </c>
      <c r="I131" s="20">
        <f>IF(H131=0,"",'Ark1'!S6231)</f>
        <v>93</v>
      </c>
      <c r="J131" s="107"/>
      <c r="K131" s="152">
        <f>IF(G131=0,"",100*H131/Måned!$G16)</f>
        <v>4.1854185418541858</v>
      </c>
      <c r="L131" s="107"/>
      <c r="M131" s="152">
        <f>+IF(H131=0,"",'Ark1'!AA6231)</f>
        <v>4.1854185418541876</v>
      </c>
      <c r="N131" s="152">
        <f>+IF(I131=0,"",'Ark1'!AB6231)</f>
        <v>4.3690032585064023</v>
      </c>
      <c r="O131" s="119">
        <f>IF(H131=0,"",'Ark1'!U6231)</f>
        <v>61.462365591397848</v>
      </c>
      <c r="P131" s="152">
        <f>IF(H131=0,"",'Ark1'!W6231)</f>
        <v>88.377419354838736</v>
      </c>
      <c r="Q131" s="138"/>
      <c r="R131" s="152">
        <f>IF(H131=0,"",'Ark1'!X6231)</f>
        <v>11.74641678635504</v>
      </c>
      <c r="S131" s="152">
        <f>IF(H131=0,"",'Ark1'!Y6231)</f>
        <v>2.0243631138905473</v>
      </c>
      <c r="T131" s="152">
        <f>IF(H131=0,"",'Ark1'!Z6231)</f>
        <v>-26.63092145962047</v>
      </c>
      <c r="U131" s="107"/>
      <c r="V131" s="97">
        <f t="shared" si="6"/>
        <v>31</v>
      </c>
      <c r="W131" s="309">
        <f>IF(H131=0,"",'Ark1'!T6231)</f>
        <v>16.41935483870968</v>
      </c>
      <c r="X131" s="152">
        <f>IF(H131=0,"",'Ark1'!V6231)</f>
        <v>95.750183483032174</v>
      </c>
      <c r="Y131" s="54"/>
      <c r="Z131" s="318"/>
      <c r="AB131" s="152"/>
      <c r="AC131" s="317"/>
    </row>
    <row r="132" spans="1:39" x14ac:dyDescent="0.5">
      <c r="A132" s="54"/>
      <c r="B132" s="2">
        <f>+'Ark1'!C6243</f>
        <v>2022</v>
      </c>
      <c r="C132" s="2">
        <f>+'Ark1'!J6243</f>
        <v>171</v>
      </c>
      <c r="D132" s="2" t="str">
        <f>VLOOKUP(C132,Slakteri!$C$11:$D$29,2)</f>
        <v>Prima Jæren</v>
      </c>
      <c r="E132" s="2">
        <f>+'Ark1'!D6243</f>
        <v>7</v>
      </c>
      <c r="F132" s="2" t="s">
        <v>519</v>
      </c>
      <c r="G132" s="20">
        <f>+'Ark1'!Q6243</f>
        <v>5</v>
      </c>
      <c r="H132" s="97">
        <f>+'Ark1'!R6243</f>
        <v>20</v>
      </c>
      <c r="I132" s="20">
        <f>IF(H132=0,"",'Ark1'!S6243)</f>
        <v>18</v>
      </c>
      <c r="J132" s="107"/>
      <c r="K132" s="152">
        <f>IF(G132=0,"",100*H132/Måned!$G16)</f>
        <v>0.90009000900090008</v>
      </c>
      <c r="L132" s="107"/>
      <c r="M132" s="152">
        <f>+IF(H132=0,"",'Ark1'!AA6243)</f>
        <v>0.90009000900090019</v>
      </c>
      <c r="N132" s="152">
        <f>+IF(I132=0,"",'Ark1'!AB6243)</f>
        <v>0.75392163637620069</v>
      </c>
      <c r="O132" s="119">
        <f>IF(H132=0,"",'Ark1'!U6243)</f>
        <v>61.5</v>
      </c>
      <c r="P132" s="152">
        <f>IF(H132=0,"",'Ark1'!W6243)</f>
        <v>78.794444444444451</v>
      </c>
      <c r="Q132" s="138"/>
      <c r="R132" s="152">
        <f>IF(H132=0,"",'Ark1'!X6243)</f>
        <v>17.970020473067677</v>
      </c>
      <c r="S132" s="152">
        <f>IF(H132=0,"",'Ark1'!Y6243)</f>
        <v>2.315407331574967</v>
      </c>
      <c r="T132" s="152">
        <f>IF(H132=0,"",'Ark1'!Z6243)</f>
        <v>-75.125926681744389</v>
      </c>
      <c r="U132" s="107"/>
      <c r="V132" s="97">
        <f t="shared" si="6"/>
        <v>3.6</v>
      </c>
      <c r="W132" s="309">
        <f>IF(H132=0,"",'Ark1'!T6243)</f>
        <v>14.85</v>
      </c>
      <c r="X132" s="152">
        <f>IF(H132=0,"",'Ark1'!V6243)</f>
        <v>90.1408450704225</v>
      </c>
      <c r="Y132" s="54"/>
      <c r="Z132" s="318"/>
      <c r="AB132" s="152"/>
      <c r="AC132" s="317"/>
    </row>
    <row r="133" spans="1:39" x14ac:dyDescent="0.5">
      <c r="A133" s="54"/>
      <c r="B133" s="2">
        <f>+'Ark1'!C6255</f>
        <v>2022</v>
      </c>
      <c r="C133" s="2">
        <f>+'Ark1'!J6255</f>
        <v>181</v>
      </c>
      <c r="D133" s="2" t="str">
        <f>VLOOKUP(C133,Slakteri!$C$11:$D$29,2)</f>
        <v>Horns</v>
      </c>
      <c r="E133" s="2">
        <f>+'Ark1'!D6255</f>
        <v>7</v>
      </c>
      <c r="F133" s="2" t="s">
        <v>519</v>
      </c>
      <c r="G133" s="20">
        <f>+'Ark1'!Q6255</f>
        <v>0</v>
      </c>
      <c r="H133" s="97">
        <f>+'Ark1'!R6255</f>
        <v>0</v>
      </c>
      <c r="I133" s="20" t="str">
        <f>IF(H133=0,"",'Ark1'!S6255)</f>
        <v/>
      </c>
      <c r="J133" s="107"/>
      <c r="K133" s="152" t="str">
        <f>IF(G133=0,"",100*H133/Måned!$G16)</f>
        <v/>
      </c>
      <c r="L133" s="107"/>
      <c r="M133" s="152" t="str">
        <f>+IF(H133=0,"",'Ark1'!AA6255)</f>
        <v/>
      </c>
      <c r="N133" s="152">
        <f>+IF(I133=0,"",'Ark1'!AB6255)</f>
        <v>0</v>
      </c>
      <c r="O133" s="119" t="str">
        <f>IF(H133=0,"",'Ark1'!U6255)</f>
        <v/>
      </c>
      <c r="P133" s="152" t="str">
        <f>IF(H133=0,"",'Ark1'!W6255)</f>
        <v/>
      </c>
      <c r="Q133" s="138"/>
      <c r="R133" s="152" t="str">
        <f>IF(H133=0,"",'Ark1'!X6255)</f>
        <v/>
      </c>
      <c r="S133" s="152" t="str">
        <f>IF(H133=0,"",'Ark1'!Y6255)</f>
        <v/>
      </c>
      <c r="T133" s="152" t="str">
        <f>IF(H133=0,"",'Ark1'!Z6255)</f>
        <v/>
      </c>
      <c r="U133" s="107"/>
      <c r="V133" s="97" t="str">
        <f t="shared" si="6"/>
        <v/>
      </c>
      <c r="W133" s="309" t="str">
        <f>IF(H133=0,"",'Ark1'!T6255)</f>
        <v/>
      </c>
      <c r="X133" s="152" t="str">
        <f>IF(H133=0,"",'Ark1'!V6255)</f>
        <v/>
      </c>
      <c r="Y133" s="54"/>
      <c r="Z133" s="318"/>
      <c r="AB133" s="152"/>
      <c r="AC133" s="317"/>
    </row>
    <row r="134" spans="1:39" x14ac:dyDescent="0.5">
      <c r="A134" s="54"/>
      <c r="B134" s="2">
        <f>+'Ark1'!C6267</f>
        <v>2022</v>
      </c>
      <c r="C134" s="2">
        <f>+'Ark1'!J6267</f>
        <v>470</v>
      </c>
      <c r="D134" s="2" t="str">
        <f>VLOOKUP(C134,Slakteri!$C$11:$D$29,2)</f>
        <v>Jens Eide</v>
      </c>
      <c r="E134" s="2">
        <f>+'Ark1'!D6267</f>
        <v>7</v>
      </c>
      <c r="F134" s="2" t="s">
        <v>519</v>
      </c>
      <c r="G134" s="20">
        <f>+'Ark1'!Q6267</f>
        <v>0</v>
      </c>
      <c r="H134" s="97">
        <f>+'Ark1'!R6267</f>
        <v>0</v>
      </c>
      <c r="I134" s="20" t="str">
        <f>IF(H134=0,"",'Ark1'!S6267)</f>
        <v/>
      </c>
      <c r="J134" s="107"/>
      <c r="K134" s="152" t="str">
        <f>IF(G134=0,"",100*H134/Måned!$G16)</f>
        <v/>
      </c>
      <c r="L134" s="107"/>
      <c r="M134" s="152" t="str">
        <f>+IF(H134=0,"",'Ark1'!AA6267)</f>
        <v/>
      </c>
      <c r="N134" s="152">
        <f>+IF(I134=0,"",'Ark1'!AB6267)</f>
        <v>0</v>
      </c>
      <c r="O134" s="119" t="str">
        <f>IF(H134=0,"",'Ark1'!U6267)</f>
        <v/>
      </c>
      <c r="P134" s="152" t="str">
        <f>IF(H134=0,"",'Ark1'!W6267)</f>
        <v/>
      </c>
      <c r="Q134" s="138"/>
      <c r="R134" s="152" t="str">
        <f>IF(H134=0,"",'Ark1'!X6267)</f>
        <v/>
      </c>
      <c r="S134" s="152" t="str">
        <f>IF(H134=0,"",'Ark1'!Y6267)</f>
        <v/>
      </c>
      <c r="T134" s="152" t="str">
        <f>IF(H134=0,"",'Ark1'!Z6267)</f>
        <v/>
      </c>
      <c r="U134" s="107"/>
      <c r="V134" s="97" t="str">
        <f t="shared" si="6"/>
        <v/>
      </c>
      <c r="W134" s="309" t="str">
        <f>IF(H134=0,"",'Ark1'!T6267)</f>
        <v/>
      </c>
      <c r="X134" s="152" t="str">
        <f>IF(H134=0,"",'Ark1'!V6267)</f>
        <v/>
      </c>
      <c r="Y134" s="54"/>
      <c r="Z134" s="318"/>
      <c r="AB134" s="152"/>
      <c r="AC134" s="317"/>
    </row>
    <row r="135" spans="1:39" x14ac:dyDescent="0.5">
      <c r="A135" s="54"/>
      <c r="B135" s="2">
        <f>+'Ark1'!C6279</f>
        <v>2022</v>
      </c>
      <c r="C135" s="2">
        <f>+'Ark1'!J6279</f>
        <v>643</v>
      </c>
      <c r="D135" s="2" t="str">
        <f>VLOOKUP(C135,Slakteri!$C$11:$D$29,2)</f>
        <v>Bjerka</v>
      </c>
      <c r="E135" s="2">
        <f>+'Ark1'!D6279</f>
        <v>7</v>
      </c>
      <c r="F135" s="2" t="s">
        <v>519</v>
      </c>
      <c r="G135" s="20">
        <f>+'Ark1'!Q6279</f>
        <v>3</v>
      </c>
      <c r="H135" s="97">
        <f>+'Ark1'!R6279</f>
        <v>287</v>
      </c>
      <c r="I135" s="20">
        <f>IF(H135=0,"",'Ark1'!S6279)</f>
        <v>287</v>
      </c>
      <c r="J135" s="107"/>
      <c r="K135" s="152">
        <f>IF(G135=0,"",100*H135/Måned!$G16)</f>
        <v>12.916291629162917</v>
      </c>
      <c r="L135" s="107"/>
      <c r="M135" s="152">
        <f>+IF(H135=0,"",'Ark1'!AA6279)</f>
        <v>12.916291629162917</v>
      </c>
      <c r="N135" s="152">
        <f>+IF(I135=0,"",'Ark1'!AB6279)</f>
        <v>11.892006825321737</v>
      </c>
      <c r="O135" s="119">
        <f>IF(H135=0,"",'Ark1'!U6279)</f>
        <v>61.89895470383275</v>
      </c>
      <c r="P135" s="152">
        <f>IF(H135=0,"",'Ark1'!W6279)</f>
        <v>77.949825783972173</v>
      </c>
      <c r="Q135" s="138"/>
      <c r="R135" s="152">
        <f>IF(H135=0,"",'Ark1'!X6279)</f>
        <v>7.6295221333697683</v>
      </c>
      <c r="S135" s="152">
        <f>IF(H135=0,"",'Ark1'!Y6279)</f>
        <v>1.8098353886021976</v>
      </c>
      <c r="T135" s="152">
        <f>IF(H135=0,"",'Ark1'!Z6279)</f>
        <v>-48.477934473093136</v>
      </c>
      <c r="U135" s="107"/>
      <c r="V135" s="97">
        <f t="shared" si="6"/>
        <v>95.666666666666671</v>
      </c>
      <c r="W135" s="309">
        <f>IF(H135=0,"",'Ark1'!T6279)</f>
        <v>16.717770034843205</v>
      </c>
      <c r="X135" s="152">
        <f>IF(H135=0,"",'Ark1'!V6279)</f>
        <v>84.452682322830086</v>
      </c>
      <c r="Y135" s="54"/>
      <c r="Z135" s="318"/>
      <c r="AB135" s="152"/>
      <c r="AC135" s="317"/>
    </row>
    <row r="136" spans="1:39" x14ac:dyDescent="0.5">
      <c r="A136" s="54"/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318"/>
      <c r="AB136" s="152"/>
      <c r="AC136" s="317"/>
      <c r="AL136" s="309"/>
      <c r="AM136" s="309"/>
    </row>
    <row r="137" spans="1:39" x14ac:dyDescent="0.5">
      <c r="A137" s="54"/>
      <c r="B137" s="2">
        <f>+'Ark1'!C6088</f>
        <v>2022</v>
      </c>
      <c r="C137" s="2">
        <f>+'Ark1'!J6088</f>
        <v>103</v>
      </c>
      <c r="D137" s="2" t="str">
        <f>VLOOKUP(C137,Slakteri!$C$11:$D$29,2)</f>
        <v>Rudshøgda</v>
      </c>
      <c r="E137" s="2">
        <f>+'Ark1'!D6088</f>
        <v>8</v>
      </c>
      <c r="F137" s="2" t="s">
        <v>520</v>
      </c>
      <c r="G137" s="20">
        <f>+'Ark1'!Q6088</f>
        <v>22</v>
      </c>
      <c r="H137" s="97">
        <f>+'Ark1'!R6088</f>
        <v>868</v>
      </c>
      <c r="I137" s="20">
        <f>IF(H137=0,"",'Ark1'!S6088)</f>
        <v>868</v>
      </c>
      <c r="J137" s="107"/>
      <c r="K137" s="152">
        <f>IF(G137=0,"",100*H137/Måned!$G17)</f>
        <v>30.714791224345365</v>
      </c>
      <c r="L137" s="107"/>
      <c r="M137" s="152">
        <f>+IF(H137=0,"",'Ark1'!AA6088)</f>
        <v>30.714791224345369</v>
      </c>
      <c r="N137" s="152">
        <f>+IF(I137=0,"",'Ark1'!AB6088)</f>
        <v>30.861950740376951</v>
      </c>
      <c r="O137" s="119">
        <f>IF(H137=0,"",'Ark1'!U6088)</f>
        <v>61.109447004608306</v>
      </c>
      <c r="P137" s="152">
        <f>IF(H137=0,"",'Ark1'!W6088)</f>
        <v>86.333640552995377</v>
      </c>
      <c r="Q137" s="138"/>
      <c r="R137" s="152">
        <f>IF(H137=0,"",'Ark1'!X6088)</f>
        <v>8.5742472695537604</v>
      </c>
      <c r="S137" s="152">
        <f>IF(H137=0,"",'Ark1'!Y6088)</f>
        <v>2.408367358761903</v>
      </c>
      <c r="T137" s="152">
        <f>IF(H137=0,"",'Ark1'!Z6088)</f>
        <v>-30.369067482337194</v>
      </c>
      <c r="U137" s="107"/>
      <c r="V137" s="97">
        <f t="shared" si="6"/>
        <v>39.454545454545453</v>
      </c>
      <c r="W137" s="309">
        <f>IF(H137=0,"",'Ark1'!T6088)</f>
        <v>16.315668202764986</v>
      </c>
      <c r="X137" s="152">
        <f>IF(H137=0,"",'Ark1'!V6088)</f>
        <v>93.535905257849777</v>
      </c>
      <c r="Y137" s="54"/>
      <c r="Z137" s="318"/>
      <c r="AB137" s="152"/>
      <c r="AC137" s="317"/>
    </row>
    <row r="138" spans="1:39" x14ac:dyDescent="0.5">
      <c r="A138" s="54"/>
      <c r="B138" s="2">
        <f>+'Ark1'!C6100</f>
        <v>2022</v>
      </c>
      <c r="C138" s="2">
        <f>+'Ark1'!J6100</f>
        <v>106</v>
      </c>
      <c r="D138" s="2" t="str">
        <f>VLOOKUP(C138,Slakteri!$C$11:$D$29,2)</f>
        <v>Furuseth</v>
      </c>
      <c r="E138" s="2">
        <f>+'Ark1'!D6100</f>
        <v>8</v>
      </c>
      <c r="F138" s="2" t="s">
        <v>520</v>
      </c>
      <c r="G138" s="20">
        <f>+'Ark1'!Q6100</f>
        <v>4</v>
      </c>
      <c r="H138" s="97">
        <f>+'Ark1'!R6100</f>
        <v>139</v>
      </c>
      <c r="I138" s="20">
        <f>IF(H138=0,"",'Ark1'!S6100)</f>
        <v>139</v>
      </c>
      <c r="J138" s="107"/>
      <c r="K138" s="152">
        <f>IF(G138=0,"",100*H138/Måned!$G17)</f>
        <v>4.9186128803963198</v>
      </c>
      <c r="L138" s="107"/>
      <c r="M138" s="152">
        <f>+IF(H138=0,"",'Ark1'!AA6100)</f>
        <v>4.9186128803963198</v>
      </c>
      <c r="N138" s="152">
        <f>+IF(I138=0,"",'Ark1'!AB6100)</f>
        <v>4.9592797823862194</v>
      </c>
      <c r="O138" s="119">
        <f>IF(H138=0,"",'Ark1'!U6100)</f>
        <v>61.410071942446059</v>
      </c>
      <c r="P138" s="152">
        <f>IF(H138=0,"",'Ark1'!W6100)</f>
        <v>86.632374100719488</v>
      </c>
      <c r="Q138" s="138"/>
      <c r="R138" s="152">
        <f>IF(H138=0,"",'Ark1'!X6100)</f>
        <v>7.6068240456500673</v>
      </c>
      <c r="S138" s="152">
        <f>IF(H138=0,"",'Ark1'!Y6100)</f>
        <v>1.6129554162096755</v>
      </c>
      <c r="T138" s="152">
        <f>IF(H138=0,"",'Ark1'!Z6100)</f>
        <v>-46.136945010077746</v>
      </c>
      <c r="U138" s="107"/>
      <c r="V138" s="97">
        <f t="shared" si="6"/>
        <v>34.75</v>
      </c>
      <c r="W138" s="309">
        <f>IF(H138=0,"",'Ark1'!T6100)</f>
        <v>16.697841726618705</v>
      </c>
      <c r="X138" s="152">
        <f>IF(H138=0,"",'Ark1'!V6100)</f>
        <v>93.85956023913262</v>
      </c>
      <c r="Y138" s="54"/>
      <c r="Z138" s="318"/>
      <c r="AB138" s="152"/>
      <c r="AC138" s="317"/>
      <c r="AL138" s="309"/>
      <c r="AM138" s="309"/>
    </row>
    <row r="139" spans="1:39" x14ac:dyDescent="0.5">
      <c r="A139" s="54"/>
      <c r="B139" s="2">
        <f>+'Ark1'!C6112</f>
        <v>2022</v>
      </c>
      <c r="C139" s="2">
        <f>+'Ark1'!J6112</f>
        <v>109</v>
      </c>
      <c r="D139" s="2" t="str">
        <f>VLOOKUP(C139,Slakteri!$C$11:$D$29,2)</f>
        <v>Tønsberg</v>
      </c>
      <c r="E139" s="2">
        <f>+'Ark1'!D6112</f>
        <v>8</v>
      </c>
      <c r="F139" s="2" t="s">
        <v>520</v>
      </c>
      <c r="G139" s="20">
        <f>+'Ark1'!Q6112</f>
        <v>8</v>
      </c>
      <c r="H139" s="97">
        <f>+'Ark1'!R6112</f>
        <v>69</v>
      </c>
      <c r="I139" s="20">
        <f>IF(H139=0,"",'Ark1'!S6112)</f>
        <v>69</v>
      </c>
      <c r="J139" s="107"/>
      <c r="K139" s="152">
        <f>IF(G139=0,"",100*H139/Måned!$G17)</f>
        <v>2.4416135881104033</v>
      </c>
      <c r="L139" s="107"/>
      <c r="M139" s="152">
        <f>+IF(H139=0,"",'Ark1'!AA6112)</f>
        <v>2.4416135881104033</v>
      </c>
      <c r="N139" s="152">
        <f>+IF(I139=0,"",'Ark1'!AB6112)</f>
        <v>2.4703118211152102</v>
      </c>
      <c r="O139" s="119">
        <f>IF(H139=0,"",'Ark1'!U6112)</f>
        <v>60.579710144927539</v>
      </c>
      <c r="P139" s="152">
        <f>IF(H139=0,"",'Ark1'!W6112)</f>
        <v>86.931884057971061</v>
      </c>
      <c r="Q139" s="138"/>
      <c r="R139" s="152">
        <f>IF(H139=0,"",'Ark1'!X6112)</f>
        <v>7.4568807395159604</v>
      </c>
      <c r="S139" s="152">
        <f>IF(H139=0,"",'Ark1'!Y6112)</f>
        <v>2.4812677749602634</v>
      </c>
      <c r="T139" s="152">
        <f>IF(H139=0,"",'Ark1'!Z6112)</f>
        <v>-11.206885403419362</v>
      </c>
      <c r="U139" s="107"/>
      <c r="V139" s="97">
        <f t="shared" si="6"/>
        <v>8.625</v>
      </c>
      <c r="W139" s="309">
        <f>IF(H139=0,"",'Ark1'!T6112)</f>
        <v>16.478260869565219</v>
      </c>
      <c r="X139" s="152">
        <f>IF(H139=0,"",'Ark1'!V6112)</f>
        <v>94.184056400835331</v>
      </c>
      <c r="Y139" s="54"/>
      <c r="Z139" s="318"/>
      <c r="AB139" s="152"/>
      <c r="AC139" s="317"/>
      <c r="AL139" s="309"/>
      <c r="AM139" s="309"/>
    </row>
    <row r="140" spans="1:39" x14ac:dyDescent="0.5">
      <c r="A140" s="54"/>
      <c r="B140" s="2">
        <f>+'Ark1'!C6124</f>
        <v>2022</v>
      </c>
      <c r="C140" s="2">
        <f>+'Ark1'!J6124</f>
        <v>111</v>
      </c>
      <c r="D140" s="2" t="str">
        <f>VLOOKUP(C140,Slakteri!$C$11:$D$29,2)</f>
        <v>Forus</v>
      </c>
      <c r="E140" s="2">
        <f>+'Ark1'!D6124</f>
        <v>8</v>
      </c>
      <c r="F140" s="2" t="s">
        <v>520</v>
      </c>
      <c r="G140" s="20">
        <f>+'Ark1'!Q6124</f>
        <v>11</v>
      </c>
      <c r="H140" s="97">
        <f>+'Ark1'!R6124</f>
        <v>481</v>
      </c>
      <c r="I140" s="20">
        <f>IF(H140=0,"",'Ark1'!S6124)</f>
        <v>480</v>
      </c>
      <c r="J140" s="107"/>
      <c r="K140" s="152">
        <f>IF(G140=0,"",100*H140/Måned!$G17)</f>
        <v>17.020523708421798</v>
      </c>
      <c r="L140" s="107"/>
      <c r="M140" s="152">
        <f>+IF(H140=0,"",'Ark1'!AA6124)</f>
        <v>17.020523708421798</v>
      </c>
      <c r="N140" s="152">
        <f>+IF(I140=0,"",'Ark1'!AB6124)</f>
        <v>16.530410949877588</v>
      </c>
      <c r="O140" s="119">
        <f>IF(H140=0,"",'Ark1'!U6124)</f>
        <v>60.69791666666665</v>
      </c>
      <c r="P140" s="152">
        <f>IF(H140=0,"",'Ark1'!W6124)</f>
        <v>83.621666666666684</v>
      </c>
      <c r="Q140" s="138"/>
      <c r="R140" s="152">
        <f>IF(H140=0,"",'Ark1'!X6124)</f>
        <v>9.4493181705820923</v>
      </c>
      <c r="S140" s="152">
        <f>IF(H140=0,"",'Ark1'!Y6124)</f>
        <v>2.0932420611073752</v>
      </c>
      <c r="T140" s="152">
        <f>IF(H140=0,"",'Ark1'!Z6124)</f>
        <v>-20.273914422498756</v>
      </c>
      <c r="U140" s="107"/>
      <c r="V140" s="97">
        <f t="shared" si="6"/>
        <v>43.636363636363633</v>
      </c>
      <c r="W140" s="309">
        <f>IF(H140=0,"",'Ark1'!T6124)</f>
        <v>16.185031185031189</v>
      </c>
      <c r="X140" s="152">
        <f>IF(H140=0,"",'Ark1'!V6124)</f>
        <v>90.68075117370897</v>
      </c>
      <c r="Y140" s="54"/>
      <c r="Z140" s="318"/>
      <c r="AB140" s="152"/>
      <c r="AC140" s="317"/>
      <c r="AL140" s="309"/>
      <c r="AM140" s="309"/>
    </row>
    <row r="141" spans="1:39" x14ac:dyDescent="0.5">
      <c r="A141" s="54"/>
      <c r="B141" s="2">
        <f>+'Ark1'!C6136</f>
        <v>2022</v>
      </c>
      <c r="C141" s="2">
        <f>+'Ark1'!J6136</f>
        <v>116</v>
      </c>
      <c r="D141" s="2" t="str">
        <f>VLOOKUP(C141,Slakteri!$C$11:$D$29,2)</f>
        <v>Sandeid</v>
      </c>
      <c r="E141" s="2">
        <f>+'Ark1'!D6136</f>
        <v>8</v>
      </c>
      <c r="F141" s="2" t="s">
        <v>520</v>
      </c>
      <c r="G141" s="20">
        <f>+'Ark1'!Q6136</f>
        <v>5</v>
      </c>
      <c r="H141" s="97">
        <f>+'Ark1'!R6136</f>
        <v>153</v>
      </c>
      <c r="I141" s="20">
        <f>IF(H141=0,"",'Ark1'!S6136)</f>
        <v>153</v>
      </c>
      <c r="J141" s="107"/>
      <c r="K141" s="152">
        <f>IF(G141=0,"",100*H141/Måned!$G17)</f>
        <v>5.4140127388535033</v>
      </c>
      <c r="L141" s="107"/>
      <c r="M141" s="152">
        <f>+IF(H141=0,"",'Ark1'!AA6136)</f>
        <v>5.4140127388535042</v>
      </c>
      <c r="N141" s="152">
        <f>+IF(I141=0,"",'Ark1'!AB6136)</f>
        <v>5.2940195333493953</v>
      </c>
      <c r="O141" s="119">
        <f>IF(H141=0,"",'Ark1'!U6136)</f>
        <v>61.372549019607824</v>
      </c>
      <c r="P141" s="152">
        <f>IF(H141=0,"",'Ark1'!W6136)</f>
        <v>84.017647058823513</v>
      </c>
      <c r="Q141" s="138"/>
      <c r="R141" s="152">
        <f>IF(H141=0,"",'Ark1'!X6136)</f>
        <v>8.3050273588342591</v>
      </c>
      <c r="S141" s="152">
        <f>IF(H141=0,"",'Ark1'!Y6136)</f>
        <v>2.0860017512984506</v>
      </c>
      <c r="T141" s="152">
        <f>IF(H141=0,"",'Ark1'!Z6136)</f>
        <v>-21.995091333250006</v>
      </c>
      <c r="U141" s="107"/>
      <c r="V141" s="97">
        <f t="shared" si="6"/>
        <v>30.6</v>
      </c>
      <c r="W141" s="309">
        <f>IF(H141=0,"",'Ark1'!T6136)</f>
        <v>16.411764705882348</v>
      </c>
      <c r="X141" s="152">
        <f>IF(H141=0,"",'Ark1'!V6136)</f>
        <v>91.026703205659331</v>
      </c>
      <c r="Y141" s="54"/>
      <c r="Z141" s="318"/>
      <c r="AB141" s="152"/>
      <c r="AC141" s="317"/>
    </row>
    <row r="142" spans="1:39" x14ac:dyDescent="0.5">
      <c r="A142" s="54"/>
      <c r="B142" s="2">
        <f>+'Ark1'!C6148</f>
        <v>2022</v>
      </c>
      <c r="C142" s="2">
        <f>+'Ark1'!J6148</f>
        <v>117</v>
      </c>
      <c r="D142" s="2" t="str">
        <f>VLOOKUP(C142,Slakteri!$C$11:$D$29,2)</f>
        <v>Jæren</v>
      </c>
      <c r="E142" s="2">
        <f>+'Ark1'!D6148</f>
        <v>8</v>
      </c>
      <c r="F142" s="2" t="s">
        <v>520</v>
      </c>
      <c r="G142" s="20">
        <f>+'Ark1'!Q6148</f>
        <v>4</v>
      </c>
      <c r="H142" s="97">
        <f>+'Ark1'!R6148</f>
        <v>95</v>
      </c>
      <c r="I142" s="20">
        <f>IF(H142=0,"",'Ark1'!S6148)</f>
        <v>95</v>
      </c>
      <c r="J142" s="107"/>
      <c r="K142" s="152">
        <f>IF(G142=0,"",100*H142/Måned!$G17)</f>
        <v>3.3616418966737438</v>
      </c>
      <c r="L142" s="107"/>
      <c r="M142" s="152">
        <f>+IF(H142=0,"",'Ark1'!AA6148)</f>
        <v>3.3616418966737447</v>
      </c>
      <c r="N142" s="152">
        <f>+IF(I142=0,"",'Ark1'!AB6148)</f>
        <v>3.3485918320700279</v>
      </c>
      <c r="O142" s="119">
        <f>IF(H142=0,"",'Ark1'!U6148)</f>
        <v>60.957894736842114</v>
      </c>
      <c r="P142" s="152">
        <f>IF(H142=0,"",'Ark1'!W6148)</f>
        <v>85.588421052631546</v>
      </c>
      <c r="Q142" s="138"/>
      <c r="R142" s="152">
        <f>IF(H142=0,"",'Ark1'!X6148)</f>
        <v>8.6353357678044134</v>
      </c>
      <c r="S142" s="152">
        <f>IF(H142=0,"",'Ark1'!Y6148)</f>
        <v>2.1614604686046754</v>
      </c>
      <c r="T142" s="152">
        <f>IF(H142=0,"",'Ark1'!Z6148)</f>
        <v>-34.049000071099513</v>
      </c>
      <c r="U142" s="107"/>
      <c r="V142" s="97">
        <f t="shared" si="6"/>
        <v>23.75</v>
      </c>
      <c r="W142" s="309">
        <f>IF(H142=0,"",'Ark1'!T6148)</f>
        <v>16.178947368421049</v>
      </c>
      <c r="X142" s="152">
        <f>IF(H142=0,"",'Ark1'!V6148)</f>
        <v>92.728516850088326</v>
      </c>
      <c r="Y142" s="54"/>
      <c r="Z142" s="318"/>
      <c r="AB142" s="152"/>
      <c r="AC142" s="317"/>
    </row>
    <row r="143" spans="1:39" x14ac:dyDescent="0.5">
      <c r="A143" s="54"/>
      <c r="B143" s="2">
        <f>+'Ark1'!C6160</f>
        <v>2022</v>
      </c>
      <c r="C143" s="2">
        <f>+'Ark1'!J6160</f>
        <v>121</v>
      </c>
      <c r="D143" s="2" t="str">
        <f>VLOOKUP(C143,Slakteri!$C$11:$D$29,2)</f>
        <v>Steinkjer</v>
      </c>
      <c r="E143" s="2">
        <f>+'Ark1'!D6160</f>
        <v>8</v>
      </c>
      <c r="F143" s="2" t="s">
        <v>520</v>
      </c>
      <c r="G143" s="20">
        <f>+'Ark1'!Q6160</f>
        <v>16</v>
      </c>
      <c r="H143" s="97">
        <f>+'Ark1'!R6160</f>
        <v>675</v>
      </c>
      <c r="I143" s="20">
        <f>IF(H143=0,"",'Ark1'!S6160)</f>
        <v>674</v>
      </c>
      <c r="J143" s="107"/>
      <c r="K143" s="152">
        <f>IF(G143=0,"",100*H143/Måned!$G17)</f>
        <v>23.885350318471339</v>
      </c>
      <c r="L143" s="107"/>
      <c r="M143" s="152">
        <f>+IF(H143=0,"",'Ark1'!AA6160)</f>
        <v>23.885350318471342</v>
      </c>
      <c r="N143" s="152">
        <f>+IF(I143=0,"",'Ark1'!AB6160)</f>
        <v>24.579320512899702</v>
      </c>
      <c r="O143" s="119">
        <f>IF(H143=0,"",'Ark1'!U6160)</f>
        <v>60.175074183976257</v>
      </c>
      <c r="P143" s="152">
        <f>IF(H143=0,"",'Ark1'!W6160)</f>
        <v>88.549554896142368</v>
      </c>
      <c r="Q143" s="138"/>
      <c r="R143" s="152">
        <f>IF(H143=0,"",'Ark1'!X6160)</f>
        <v>12.74114604235089</v>
      </c>
      <c r="S143" s="152">
        <f>IF(H143=0,"",'Ark1'!Y6160)</f>
        <v>2.5055846366369341</v>
      </c>
      <c r="T143" s="152">
        <f>IF(H143=0,"",'Ark1'!Z6160)</f>
        <v>-45.655266346945162</v>
      </c>
      <c r="U143" s="107"/>
      <c r="V143" s="97">
        <f t="shared" si="6"/>
        <v>42.125</v>
      </c>
      <c r="W143" s="309">
        <f>IF(H143=0,"",'Ark1'!T6160)</f>
        <v>15.885925925925926</v>
      </c>
      <c r="X143" s="152">
        <f>IF(H143=0,"",'Ark1'!V6160)</f>
        <v>95.983938325226418</v>
      </c>
      <c r="Y143" s="54"/>
      <c r="Z143" s="318"/>
      <c r="AB143" s="152"/>
      <c r="AC143" s="317"/>
    </row>
    <row r="144" spans="1:39" x14ac:dyDescent="0.5">
      <c r="A144" s="54"/>
      <c r="B144" s="2">
        <f>+'Ark1'!C6172</f>
        <v>2022</v>
      </c>
      <c r="C144" s="2">
        <f>+'Ark1'!J6172</f>
        <v>134</v>
      </c>
      <c r="D144" s="2" t="str">
        <f>VLOOKUP(C144,Slakteri!$C$11:$D$29,2)</f>
        <v>Førde</v>
      </c>
      <c r="E144" s="2">
        <f>+'Ark1'!D6172</f>
        <v>8</v>
      </c>
      <c r="F144" s="2" t="s">
        <v>520</v>
      </c>
      <c r="G144" s="20">
        <f>+'Ark1'!Q6172</f>
        <v>0</v>
      </c>
      <c r="H144" s="97">
        <f>+'Ark1'!R6172</f>
        <v>0</v>
      </c>
      <c r="I144" s="20" t="str">
        <f>IF(H144=0,"",'Ark1'!S6172)</f>
        <v/>
      </c>
      <c r="J144" s="107"/>
      <c r="K144" s="152" t="str">
        <f>IF(G144=0,"",100*H144/Måned!$G17)</f>
        <v/>
      </c>
      <c r="L144" s="107"/>
      <c r="M144" s="152" t="str">
        <f>+IF(H144=0,"",'Ark1'!AA6172)</f>
        <v/>
      </c>
      <c r="N144" s="152">
        <f>+IF(I144=0,"",'Ark1'!AB6172)</f>
        <v>0</v>
      </c>
      <c r="O144" s="119" t="str">
        <f>IF(H144=0,"",'Ark1'!U6172)</f>
        <v/>
      </c>
      <c r="P144" s="152" t="str">
        <f>IF(H144=0,"",'Ark1'!W6172)</f>
        <v/>
      </c>
      <c r="Q144" s="138"/>
      <c r="R144" s="152" t="str">
        <f>IF(H144=0,"",'Ark1'!X6172)</f>
        <v/>
      </c>
      <c r="S144" s="152" t="str">
        <f>IF(H144=0,"",'Ark1'!Y6172)</f>
        <v/>
      </c>
      <c r="T144" s="152" t="str">
        <f>IF(H144=0,"",'Ark1'!Z6172)</f>
        <v/>
      </c>
      <c r="U144" s="107"/>
      <c r="V144" s="97" t="str">
        <f t="shared" si="6"/>
        <v/>
      </c>
      <c r="W144" s="309" t="str">
        <f>IF(H144=0,"",'Ark1'!T6172)</f>
        <v/>
      </c>
      <c r="X144" s="152" t="str">
        <f>IF(H144=0,"",'Ark1'!V6172)</f>
        <v/>
      </c>
      <c r="Y144" s="54"/>
      <c r="Z144" s="318"/>
      <c r="AB144" s="152"/>
      <c r="AC144" s="317"/>
    </row>
    <row r="145" spans="1:46" x14ac:dyDescent="0.5">
      <c r="A145" s="54"/>
      <c r="B145" s="2">
        <f>+'Ark1'!C6184</f>
        <v>2022</v>
      </c>
      <c r="C145" s="2">
        <f>+'Ark1'!J6184</f>
        <v>141</v>
      </c>
      <c r="D145" s="2" t="str">
        <f>VLOOKUP(C145,Slakteri!$C$11:$D$29,2)</f>
        <v>Ølen</v>
      </c>
      <c r="E145" s="2">
        <f>+'Ark1'!D6184</f>
        <v>8</v>
      </c>
      <c r="F145" s="2" t="s">
        <v>520</v>
      </c>
      <c r="G145" s="20">
        <f>+'Ark1'!Q6184</f>
        <v>0</v>
      </c>
      <c r="H145" s="97">
        <f>+'Ark1'!R6184</f>
        <v>0</v>
      </c>
      <c r="I145" s="20" t="str">
        <f>IF(H145=0,"",'Ark1'!S6184)</f>
        <v/>
      </c>
      <c r="J145" s="107"/>
      <c r="K145" s="152" t="str">
        <f>IF(G145=0,"",100*H145/Måned!$G17)</f>
        <v/>
      </c>
      <c r="L145" s="107"/>
      <c r="M145" s="152" t="str">
        <f>+IF(H145=0,"",'Ark1'!AA6184)</f>
        <v/>
      </c>
      <c r="N145" s="152">
        <f>+IF(I145=0,"",'Ark1'!AB6184)</f>
        <v>0</v>
      </c>
      <c r="O145" s="119" t="str">
        <f>IF(H145=0,"",'Ark1'!U6184)</f>
        <v/>
      </c>
      <c r="P145" s="152" t="str">
        <f>IF(H145=0,"",'Ark1'!W6184)</f>
        <v/>
      </c>
      <c r="Q145" s="138"/>
      <c r="R145" s="152" t="str">
        <f>IF(H145=0,"",'Ark1'!X6184)</f>
        <v/>
      </c>
      <c r="S145" s="152" t="str">
        <f>IF(H145=0,"",'Ark1'!Y6184)</f>
        <v/>
      </c>
      <c r="T145" s="152" t="str">
        <f>IF(H145=0,"",'Ark1'!Z6184)</f>
        <v/>
      </c>
      <c r="U145" s="107"/>
      <c r="V145" s="97" t="str">
        <f t="shared" si="6"/>
        <v/>
      </c>
      <c r="W145" s="309" t="str">
        <f>IF(H145=0,"",'Ark1'!T6184)</f>
        <v/>
      </c>
      <c r="X145" s="152" t="str">
        <f>IF(H145=0,"",'Ark1'!V6184)</f>
        <v/>
      </c>
      <c r="Y145" s="54"/>
      <c r="Z145" s="318"/>
      <c r="AB145" s="152"/>
      <c r="AC145" s="317"/>
    </row>
    <row r="146" spans="1:46" x14ac:dyDescent="0.5">
      <c r="A146" s="54"/>
      <c r="B146" s="2">
        <f>+'Ark1'!C6196</f>
        <v>2022</v>
      </c>
      <c r="C146" s="2">
        <f>+'Ark1'!J6196</f>
        <v>143</v>
      </c>
      <c r="D146" s="2" t="str">
        <f>VLOOKUP(C146,Slakteri!$C$11:$D$29,2)</f>
        <v>Nordfjord</v>
      </c>
      <c r="E146" s="2">
        <f>+'Ark1'!D6196</f>
        <v>8</v>
      </c>
      <c r="F146" s="2" t="s">
        <v>520</v>
      </c>
      <c r="G146" s="20">
        <f>+'Ark1'!Q6196</f>
        <v>0</v>
      </c>
      <c r="H146" s="97">
        <f>+'Ark1'!R6196</f>
        <v>0</v>
      </c>
      <c r="I146" s="20" t="str">
        <f>IF(H146=0,"",'Ark1'!S6196)</f>
        <v/>
      </c>
      <c r="J146" s="107"/>
      <c r="K146" s="152" t="str">
        <f>IF(G146=0,"",100*H146/Måned!$G17)</f>
        <v/>
      </c>
      <c r="L146" s="107"/>
      <c r="M146" s="152" t="str">
        <f>+IF(H146=0,"",'Ark1'!AA6196)</f>
        <v/>
      </c>
      <c r="N146" s="152">
        <f>+IF(I146=0,"",'Ark1'!AB6196)</f>
        <v>0</v>
      </c>
      <c r="O146" s="119" t="str">
        <f>IF(H146=0,"",'Ark1'!U6196)</f>
        <v/>
      </c>
      <c r="P146" s="152" t="str">
        <f>IF(H146=0,"",'Ark1'!W6196)</f>
        <v/>
      </c>
      <c r="Q146" s="138"/>
      <c r="R146" s="152" t="str">
        <f>IF(H146=0,"",'Ark1'!X6196)</f>
        <v/>
      </c>
      <c r="S146" s="152" t="str">
        <f>IF(H146=0,"",'Ark1'!Y6196)</f>
        <v/>
      </c>
      <c r="T146" s="152" t="str">
        <f>IF(H146=0,"",'Ark1'!Z6196)</f>
        <v/>
      </c>
      <c r="U146" s="107"/>
      <c r="V146" s="97" t="str">
        <f t="shared" si="6"/>
        <v/>
      </c>
      <c r="W146" s="309" t="str">
        <f>IF(H146=0,"",'Ark1'!T6196)</f>
        <v/>
      </c>
      <c r="X146" s="152" t="str">
        <f>IF(H146=0,"",'Ark1'!V6196)</f>
        <v/>
      </c>
      <c r="Y146" s="54"/>
      <c r="Z146" s="318"/>
      <c r="AB146" s="152"/>
      <c r="AC146" s="317"/>
    </row>
    <row r="147" spans="1:46" x14ac:dyDescent="0.5">
      <c r="A147" s="54"/>
      <c r="B147" s="2">
        <f>+'Ark1'!C6208</f>
        <v>2022</v>
      </c>
      <c r="C147" s="2">
        <f>+'Ark1'!J6208</f>
        <v>147</v>
      </c>
      <c r="D147" s="2" t="str">
        <f>VLOOKUP(C147,Slakteri!$C$11:$D$29,2)</f>
        <v>Midt-Norge</v>
      </c>
      <c r="E147" s="2">
        <f>+'Ark1'!D6208</f>
        <v>8</v>
      </c>
      <c r="F147" s="2" t="s">
        <v>520</v>
      </c>
      <c r="G147" s="20">
        <f>+'Ark1'!Q6208</f>
        <v>0</v>
      </c>
      <c r="H147" s="97">
        <f>+'Ark1'!R6208</f>
        <v>0</v>
      </c>
      <c r="I147" s="20" t="str">
        <f>IF(H147=0,"",'Ark1'!S6208)</f>
        <v/>
      </c>
      <c r="J147" s="107"/>
      <c r="K147" s="152" t="str">
        <f>IF(G147=0,"",100*H147/Måned!$G17)</f>
        <v/>
      </c>
      <c r="L147" s="107"/>
      <c r="M147" s="152" t="str">
        <f>+IF(H147=0,"",'Ark1'!AA6208)</f>
        <v/>
      </c>
      <c r="N147" s="152">
        <f>+IF(I147=0,"",'Ark1'!AB6208)</f>
        <v>0</v>
      </c>
      <c r="O147" s="119" t="str">
        <f>IF(H147=0,"",'Ark1'!U6208)</f>
        <v/>
      </c>
      <c r="P147" s="152" t="str">
        <f>IF(H147=0,"",'Ark1'!W6208)</f>
        <v/>
      </c>
      <c r="Q147" s="138"/>
      <c r="R147" s="152" t="str">
        <f>IF(H147=0,"",'Ark1'!X6208)</f>
        <v/>
      </c>
      <c r="S147" s="152" t="str">
        <f>IF(H147=0,"",'Ark1'!Y6208)</f>
        <v/>
      </c>
      <c r="T147" s="152" t="str">
        <f>IF(H147=0,"",'Ark1'!Z6208)</f>
        <v/>
      </c>
      <c r="U147" s="107"/>
      <c r="V147" s="97" t="str">
        <f t="shared" si="6"/>
        <v/>
      </c>
      <c r="W147" s="309" t="str">
        <f>IF(H147=0,"",'Ark1'!T6208)</f>
        <v/>
      </c>
      <c r="X147" s="152" t="str">
        <f>IF(H147=0,"",'Ark1'!V6208)</f>
        <v/>
      </c>
      <c r="Y147" s="54"/>
      <c r="Z147" s="318"/>
      <c r="AB147" s="152"/>
      <c r="AC147" s="317"/>
    </row>
    <row r="148" spans="1:46" x14ac:dyDescent="0.5">
      <c r="A148" s="54"/>
      <c r="B148" s="2">
        <f>+'Ark1'!C6220</f>
        <v>2022</v>
      </c>
      <c r="C148" s="2">
        <f>+'Ark1'!J6220</f>
        <v>155</v>
      </c>
      <c r="D148" s="2" t="str">
        <f>VLOOKUP(C148,Slakteri!$C$11:$D$29,2)</f>
        <v>Målselv</v>
      </c>
      <c r="E148" s="2">
        <f>+'Ark1'!D6220</f>
        <v>8</v>
      </c>
      <c r="F148" s="2" t="s">
        <v>520</v>
      </c>
      <c r="G148" s="20">
        <f>+'Ark1'!Q6220</f>
        <v>0</v>
      </c>
      <c r="H148" s="97">
        <f>+'Ark1'!R6220</f>
        <v>0</v>
      </c>
      <c r="I148" s="20" t="str">
        <f>IF(H148=0,"",'Ark1'!S6220)</f>
        <v/>
      </c>
      <c r="J148" s="107"/>
      <c r="K148" s="152" t="str">
        <f>IF(G148=0,"",100*H148/Måned!$G17)</f>
        <v/>
      </c>
      <c r="L148" s="107"/>
      <c r="M148" s="152" t="str">
        <f>+IF(H148=0,"",'Ark1'!AA6220)</f>
        <v/>
      </c>
      <c r="N148" s="152">
        <f>+IF(I148=0,"",'Ark1'!AB6220)</f>
        <v>0</v>
      </c>
      <c r="O148" s="119" t="str">
        <f>IF(H148=0,"",'Ark1'!U6220)</f>
        <v/>
      </c>
      <c r="P148" s="152" t="str">
        <f>IF(H148=0,"",'Ark1'!W6220)</f>
        <v/>
      </c>
      <c r="Q148" s="138"/>
      <c r="R148" s="152" t="str">
        <f>IF(H148=0,"",'Ark1'!X6220)</f>
        <v/>
      </c>
      <c r="S148" s="152" t="str">
        <f>IF(H148=0,"",'Ark1'!Y6220)</f>
        <v/>
      </c>
      <c r="T148" s="152" t="str">
        <f>IF(H148=0,"",'Ark1'!Z6220)</f>
        <v/>
      </c>
      <c r="U148" s="107"/>
      <c r="V148" s="97" t="str">
        <f t="shared" si="6"/>
        <v/>
      </c>
      <c r="W148" s="309" t="str">
        <f>IF(H148=0,"",'Ark1'!T6220)</f>
        <v/>
      </c>
      <c r="X148" s="152" t="str">
        <f>IF(H148=0,"",'Ark1'!V6220)</f>
        <v/>
      </c>
      <c r="Y148" s="54"/>
      <c r="Z148" s="318"/>
      <c r="AB148" s="152"/>
      <c r="AC148" s="317"/>
    </row>
    <row r="149" spans="1:46" x14ac:dyDescent="0.5">
      <c r="A149" s="54"/>
      <c r="B149" s="2">
        <f>+'Ark1'!C6232</f>
        <v>2022</v>
      </c>
      <c r="C149" s="2">
        <f>+'Ark1'!J6232</f>
        <v>160</v>
      </c>
      <c r="D149" s="2" t="str">
        <f>VLOOKUP(C149,Slakteri!$C$11:$D$29,2)</f>
        <v>Oslo</v>
      </c>
      <c r="E149" s="2">
        <f>+'Ark1'!D6232</f>
        <v>8</v>
      </c>
      <c r="F149" s="2" t="s">
        <v>520</v>
      </c>
      <c r="G149" s="20">
        <f>+'Ark1'!Q6232</f>
        <v>3</v>
      </c>
      <c r="H149" s="97">
        <f>+'Ark1'!R6232</f>
        <v>119</v>
      </c>
      <c r="I149" s="20">
        <f>IF(H149=0,"",'Ark1'!S6232)</f>
        <v>119</v>
      </c>
      <c r="J149" s="107"/>
      <c r="K149" s="152">
        <f>IF(G149=0,"",100*H149/Måned!$G17)</f>
        <v>4.2108987968860578</v>
      </c>
      <c r="L149" s="107"/>
      <c r="M149" s="152">
        <f>+IF(H149=0,"",'Ark1'!AA6232)</f>
        <v>4.2108987968860569</v>
      </c>
      <c r="N149" s="152">
        <f>+IF(I149=0,"",'Ark1'!AB6232)</f>
        <v>4.1973020667955723</v>
      </c>
      <c r="O149" s="119">
        <f>IF(H149=0,"",'Ark1'!U6232)</f>
        <v>60.966386554621842</v>
      </c>
      <c r="P149" s="152">
        <f>IF(H149=0,"",'Ark1'!W6232)</f>
        <v>85.644537815126014</v>
      </c>
      <c r="Q149" s="138"/>
      <c r="R149" s="152">
        <f>IF(H149=0,"",'Ark1'!X6232)</f>
        <v>9.0224435144400701</v>
      </c>
      <c r="S149" s="152">
        <f>IF(H149=0,"",'Ark1'!Y6232)</f>
        <v>2.1101307184377687</v>
      </c>
      <c r="T149" s="152">
        <f>IF(H149=0,"",'Ark1'!Z6232)</f>
        <v>-15.056673872611524</v>
      </c>
      <c r="U149" s="107"/>
      <c r="V149" s="97">
        <f t="shared" si="6"/>
        <v>39.666666666666664</v>
      </c>
      <c r="W149" s="309">
        <f>IF(H149=0,"",'Ark1'!T6232)</f>
        <v>16.394957983193276</v>
      </c>
      <c r="X149" s="152">
        <f>IF(H149=0,"",'Ark1'!V6232)</f>
        <v>92.789315075976177</v>
      </c>
      <c r="Y149" s="54"/>
      <c r="Z149" s="318"/>
      <c r="AB149" s="152"/>
      <c r="AC149" s="317"/>
    </row>
    <row r="150" spans="1:46" x14ac:dyDescent="0.5">
      <c r="A150" s="54"/>
      <c r="B150" s="2">
        <f>+'Ark1'!C6244</f>
        <v>2022</v>
      </c>
      <c r="C150" s="2">
        <f>+'Ark1'!J6244</f>
        <v>171</v>
      </c>
      <c r="D150" s="2" t="str">
        <f>VLOOKUP(C150,Slakteri!$C$11:$D$29,2)</f>
        <v>Prima Jæren</v>
      </c>
      <c r="E150" s="2">
        <f>+'Ark1'!D6244</f>
        <v>8</v>
      </c>
      <c r="F150" s="2" t="s">
        <v>520</v>
      </c>
      <c r="G150" s="20">
        <f>+'Ark1'!Q6244</f>
        <v>2</v>
      </c>
      <c r="H150" s="97">
        <f>+'Ark1'!R6244</f>
        <v>5</v>
      </c>
      <c r="I150" s="20">
        <f>IF(H150=0,"",'Ark1'!S6244)</f>
        <v>5</v>
      </c>
      <c r="J150" s="107"/>
      <c r="K150" s="152">
        <f>IF(G150=0,"",100*H150/Måned!$G17)</f>
        <v>0.17692852087756547</v>
      </c>
      <c r="L150" s="107"/>
      <c r="M150" s="152">
        <f>+IF(H150=0,"",'Ark1'!AA6244)</f>
        <v>0.17692852087756547</v>
      </c>
      <c r="N150" s="152">
        <f>+IF(I150=0,"",'Ark1'!AB6244)</f>
        <v>0.174535810110969</v>
      </c>
      <c r="O150" s="119">
        <f>IF(H150=0,"",'Ark1'!U6244)</f>
        <v>60.8</v>
      </c>
      <c r="P150" s="152">
        <f>IF(H150=0,"",'Ark1'!W6244)</f>
        <v>84.76</v>
      </c>
      <c r="Q150" s="138"/>
      <c r="R150" s="152">
        <f>IF(H150=0,"",'Ark1'!X6244)</f>
        <v>14.72923623274473</v>
      </c>
      <c r="S150" s="152">
        <f>IF(H150=0,"",'Ark1'!Y6244)</f>
        <v>1.8330302779822965</v>
      </c>
      <c r="T150" s="152">
        <f>IF(H150=0,"",'Ark1'!Z6244)</f>
        <v>-53.660976437980757</v>
      </c>
      <c r="U150" s="107"/>
      <c r="V150" s="97">
        <f t="shared" si="6"/>
        <v>2.5</v>
      </c>
      <c r="W150" s="309">
        <f>IF(H150=0,"",'Ark1'!T6244)</f>
        <v>15.8</v>
      </c>
      <c r="X150" s="152">
        <f>IF(H150=0,"",'Ark1'!V6244)</f>
        <v>91.83098591549296</v>
      </c>
      <c r="Y150" s="54"/>
      <c r="Z150" s="318"/>
      <c r="AB150" s="152"/>
      <c r="AC150" s="317"/>
      <c r="AL150" s="309"/>
      <c r="AM150" s="309"/>
    </row>
    <row r="151" spans="1:46" x14ac:dyDescent="0.5">
      <c r="A151" s="54"/>
      <c r="B151" s="2">
        <f>+'Ark1'!C6256</f>
        <v>2022</v>
      </c>
      <c r="C151" s="2">
        <f>+'Ark1'!J6256</f>
        <v>181</v>
      </c>
      <c r="D151" s="2" t="str">
        <f>VLOOKUP(C151,Slakteri!$C$11:$D$29,2)</f>
        <v>Horns</v>
      </c>
      <c r="E151" s="2">
        <f>+'Ark1'!D6256</f>
        <v>8</v>
      </c>
      <c r="F151" s="2" t="s">
        <v>520</v>
      </c>
      <c r="G151" s="20">
        <f>+'Ark1'!Q6256</f>
        <v>0</v>
      </c>
      <c r="H151" s="97">
        <f>+'Ark1'!R6256</f>
        <v>0</v>
      </c>
      <c r="I151" s="20" t="str">
        <f>IF(H151=0,"",'Ark1'!S6256)</f>
        <v/>
      </c>
      <c r="J151" s="107"/>
      <c r="K151" s="152" t="str">
        <f>IF(G151=0,"",100*H151/Måned!$G17)</f>
        <v/>
      </c>
      <c r="L151" s="107"/>
      <c r="M151" s="152" t="str">
        <f>+IF(H151=0,"",'Ark1'!AA6256)</f>
        <v/>
      </c>
      <c r="N151" s="152">
        <f>+IF(I151=0,"",'Ark1'!AB6256)</f>
        <v>0</v>
      </c>
      <c r="O151" s="119" t="str">
        <f>IF(H151=0,"",'Ark1'!U6256)</f>
        <v/>
      </c>
      <c r="P151" s="152" t="str">
        <f>IF(H151=0,"",'Ark1'!W6256)</f>
        <v/>
      </c>
      <c r="Q151" s="138"/>
      <c r="R151" s="152" t="str">
        <f>IF(H151=0,"",'Ark1'!X6256)</f>
        <v/>
      </c>
      <c r="S151" s="152" t="str">
        <f>IF(H151=0,"",'Ark1'!Y6256)</f>
        <v/>
      </c>
      <c r="T151" s="152" t="str">
        <f>IF(H151=0,"",'Ark1'!Z6256)</f>
        <v/>
      </c>
      <c r="U151" s="107"/>
      <c r="V151" s="97" t="str">
        <f t="shared" si="6"/>
        <v/>
      </c>
      <c r="W151" s="309" t="str">
        <f>IF(H151=0,"",'Ark1'!T6256)</f>
        <v/>
      </c>
      <c r="X151" s="152" t="str">
        <f>IF(H151=0,"",'Ark1'!V6256)</f>
        <v/>
      </c>
      <c r="Y151" s="54"/>
      <c r="Z151" s="318"/>
      <c r="AB151" s="152"/>
      <c r="AC151" s="317"/>
      <c r="AL151" s="309"/>
      <c r="AM151" s="309"/>
    </row>
    <row r="152" spans="1:46" x14ac:dyDescent="0.5">
      <c r="A152" s="54"/>
      <c r="B152" s="2">
        <f>+'Ark1'!C6268</f>
        <v>2022</v>
      </c>
      <c r="C152" s="2">
        <f>+'Ark1'!J6268</f>
        <v>470</v>
      </c>
      <c r="D152" s="2" t="str">
        <f>VLOOKUP(C152,Slakteri!$C$11:$D$29,2)</f>
        <v>Jens Eide</v>
      </c>
      <c r="E152" s="2">
        <f>+'Ark1'!D6268</f>
        <v>8</v>
      </c>
      <c r="F152" s="2" t="s">
        <v>520</v>
      </c>
      <c r="G152" s="20">
        <f>+'Ark1'!Q6268</f>
        <v>0</v>
      </c>
      <c r="H152" s="97">
        <f>+'Ark1'!R6268</f>
        <v>0</v>
      </c>
      <c r="I152" s="20" t="str">
        <f>IF(H152=0,"",'Ark1'!S6268)</f>
        <v/>
      </c>
      <c r="J152" s="107"/>
      <c r="K152" s="152" t="str">
        <f>IF(G152=0,"",100*H152/Måned!$G17)</f>
        <v/>
      </c>
      <c r="L152" s="107"/>
      <c r="M152" s="152" t="str">
        <f>+IF(H152=0,"",'Ark1'!AA6268)</f>
        <v/>
      </c>
      <c r="N152" s="152">
        <f>+IF(I152=0,"",'Ark1'!AB6268)</f>
        <v>0</v>
      </c>
      <c r="O152" s="119" t="str">
        <f>IF(H152=0,"",'Ark1'!U6268)</f>
        <v/>
      </c>
      <c r="P152" s="152" t="str">
        <f>IF(H152=0,"",'Ark1'!W6268)</f>
        <v/>
      </c>
      <c r="Q152" s="138"/>
      <c r="R152" s="152" t="str">
        <f>IF(H152=0,"",'Ark1'!X6268)</f>
        <v/>
      </c>
      <c r="S152" s="152" t="str">
        <f>IF(H152=0,"",'Ark1'!Y6268)</f>
        <v/>
      </c>
      <c r="T152" s="152" t="str">
        <f>IF(H152=0,"",'Ark1'!Z6268)</f>
        <v/>
      </c>
      <c r="U152" s="107"/>
      <c r="V152" s="97" t="str">
        <f t="shared" ref="V152:V185" si="7">+(IF(H152=0,"",I152/G152))</f>
        <v/>
      </c>
      <c r="W152" s="309" t="str">
        <f>IF(H152=0,"",'Ark1'!T6268)</f>
        <v/>
      </c>
      <c r="X152" s="152" t="str">
        <f>IF(H152=0,"",'Ark1'!V6268)</f>
        <v/>
      </c>
      <c r="Y152" s="54"/>
      <c r="Z152" s="318"/>
      <c r="AB152" s="152"/>
      <c r="AC152" s="317"/>
      <c r="AL152" s="309"/>
      <c r="AM152" s="309"/>
    </row>
    <row r="153" spans="1:46" x14ac:dyDescent="0.5">
      <c r="A153" s="54"/>
      <c r="B153" s="2">
        <f>+'Ark1'!C6280</f>
        <v>2022</v>
      </c>
      <c r="C153" s="2">
        <f>+'Ark1'!J6280</f>
        <v>643</v>
      </c>
      <c r="D153" s="2" t="str">
        <f>VLOOKUP(C153,Slakteri!$C$11:$D$29,2)</f>
        <v>Bjerka</v>
      </c>
      <c r="E153" s="2">
        <f>+'Ark1'!D6280</f>
        <v>8</v>
      </c>
      <c r="F153" s="2" t="s">
        <v>520</v>
      </c>
      <c r="G153" s="20">
        <f>+'Ark1'!Q6280</f>
        <v>2</v>
      </c>
      <c r="H153" s="97">
        <f>+'Ark1'!R6280</f>
        <v>222</v>
      </c>
      <c r="I153" s="20">
        <f>IF(H153=0,"",'Ark1'!S6280)</f>
        <v>222</v>
      </c>
      <c r="J153" s="107"/>
      <c r="K153" s="152">
        <f>IF(G153=0,"",100*H153/Måned!$G17)</f>
        <v>7.8556263269639066</v>
      </c>
      <c r="L153" s="107"/>
      <c r="M153" s="152">
        <f>+IF(H153=0,"",'Ark1'!AA6280)</f>
        <v>7.8556263269639057</v>
      </c>
      <c r="N153" s="152">
        <f>+IF(I153=0,"",'Ark1'!AB6280)</f>
        <v>7.5842769510183699</v>
      </c>
      <c r="O153" s="119">
        <f>IF(H153=0,"",'Ark1'!U6280)</f>
        <v>61.869369369369359</v>
      </c>
      <c r="P153" s="152">
        <f>IF(H153=0,"",'Ark1'!W6280)</f>
        <v>82.954054054054083</v>
      </c>
      <c r="Q153" s="138"/>
      <c r="R153" s="152">
        <f>IF(H153=0,"",'Ark1'!X6280)</f>
        <v>9.0255371808263742</v>
      </c>
      <c r="S153" s="152">
        <f>IF(H153=0,"",'Ark1'!Y6280)</f>
        <v>1.7362220969314723</v>
      </c>
      <c r="T153" s="152">
        <f>IF(H153=0,"",'Ark1'!Z6280)</f>
        <v>-36.151174823858099</v>
      </c>
      <c r="U153" s="107"/>
      <c r="V153" s="97">
        <f t="shared" si="7"/>
        <v>111</v>
      </c>
      <c r="W153" s="309">
        <f>IF(H153=0,"",'Ark1'!T6280)</f>
        <v>16.729729729729733</v>
      </c>
      <c r="X153" s="152">
        <f>IF(H153=0,"",'Ark1'!V6280)</f>
        <v>89.874381423677221</v>
      </c>
      <c r="Y153" s="54"/>
      <c r="Z153" s="318"/>
      <c r="AB153" s="152"/>
      <c r="AC153" s="317"/>
    </row>
    <row r="154" spans="1:46" x14ac:dyDescent="0.5">
      <c r="A154" s="5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318"/>
      <c r="AB154" s="152"/>
      <c r="AC154" s="317"/>
      <c r="AL154" s="309"/>
      <c r="AM154" s="309"/>
    </row>
    <row r="155" spans="1:46" x14ac:dyDescent="0.5">
      <c r="A155" s="54"/>
      <c r="B155" s="2">
        <f>+'Ark1'!C6089</f>
        <v>2022</v>
      </c>
      <c r="C155" s="2">
        <f>+'Ark1'!J6089</f>
        <v>103</v>
      </c>
      <c r="D155" s="2" t="str">
        <f>VLOOKUP(C155,Slakteri!$C$11:$D$29,2)</f>
        <v>Rudshøgda</v>
      </c>
      <c r="E155" s="2">
        <f>+'Ark1'!D6089</f>
        <v>9</v>
      </c>
      <c r="F155" s="2" t="s">
        <v>521</v>
      </c>
      <c r="G155" s="20">
        <f>+'Ark1'!Q6089</f>
        <v>0</v>
      </c>
      <c r="H155" s="97">
        <f>+'Ark1'!R6089</f>
        <v>0</v>
      </c>
      <c r="I155" s="20" t="str">
        <f>IF(H155=0,"",'Ark1'!S6089)</f>
        <v/>
      </c>
      <c r="J155" s="107"/>
      <c r="K155" s="152" t="str">
        <f>IF(G155=0,"",100*H155/Måned!$G18)</f>
        <v/>
      </c>
      <c r="L155" s="107"/>
      <c r="M155" s="152" t="str">
        <f>+IF(H155=0,"",'Ark1'!AA6089)</f>
        <v/>
      </c>
      <c r="N155" s="152">
        <f>+IF(I155=0,"",'Ark1'!AB6089)</f>
        <v>0</v>
      </c>
      <c r="O155" s="119" t="str">
        <f>IF(H155=0,"",'Ark1'!U6089)</f>
        <v/>
      </c>
      <c r="P155" s="152" t="str">
        <f>IF(H155=0,"",'Ark1'!W6089)</f>
        <v/>
      </c>
      <c r="Q155" s="138"/>
      <c r="R155" s="152" t="str">
        <f>IF(H155=0,"",'Ark1'!X6089)</f>
        <v/>
      </c>
      <c r="S155" s="152" t="str">
        <f>IF(H155=0,"",'Ark1'!Y6089)</f>
        <v/>
      </c>
      <c r="T155" s="152" t="str">
        <f>IF(H155=0,"",'Ark1'!Z6089)</f>
        <v/>
      </c>
      <c r="U155" s="107"/>
      <c r="V155" s="97" t="str">
        <f t="shared" si="7"/>
        <v/>
      </c>
      <c r="W155" s="309" t="str">
        <f>IF(H155=0,"",'Ark1'!T6089)</f>
        <v/>
      </c>
      <c r="X155" s="152" t="str">
        <f>IF(H155=0,"",'Ark1'!V6089)</f>
        <v/>
      </c>
      <c r="Y155" s="54"/>
      <c r="Z155" s="318"/>
      <c r="AB155" s="152"/>
      <c r="AC155" s="317"/>
    </row>
    <row r="156" spans="1:46" x14ac:dyDescent="0.5">
      <c r="A156" s="54"/>
      <c r="B156" s="2">
        <f>+'Ark1'!C6101</f>
        <v>2022</v>
      </c>
      <c r="C156" s="2">
        <f>+'Ark1'!J6101</f>
        <v>106</v>
      </c>
      <c r="D156" s="2" t="str">
        <f>VLOOKUP(C156,Slakteri!$C$11:$D$29,2)</f>
        <v>Furuseth</v>
      </c>
      <c r="E156" s="2">
        <f>+'Ark1'!D6101</f>
        <v>9</v>
      </c>
      <c r="F156" s="2" t="s">
        <v>521</v>
      </c>
      <c r="G156" s="20">
        <f>+'Ark1'!Q6101</f>
        <v>1</v>
      </c>
      <c r="H156" s="97">
        <f>+'Ark1'!R6101</f>
        <v>2</v>
      </c>
      <c r="I156" s="20">
        <f>IF(H156=0,"",'Ark1'!S6101)</f>
        <v>2</v>
      </c>
      <c r="J156" s="107"/>
      <c r="K156" s="152">
        <f>IF(G156=0,"",100*H156/Måned!$G18)</f>
        <v>7.5159714393085303E-2</v>
      </c>
      <c r="L156" s="107"/>
      <c r="M156" s="152">
        <f>+IF(H156=0,"",'Ark1'!AA6101)</f>
        <v>7.5159714393085345E-2</v>
      </c>
      <c r="N156" s="152">
        <f>+IF(I156=0,"",'Ark1'!AB6101)</f>
        <v>6.932897468361586E-2</v>
      </c>
      <c r="O156" s="119">
        <f>IF(H156=0,"",'Ark1'!U6101)</f>
        <v>58</v>
      </c>
      <c r="P156" s="152">
        <f>IF(H156=0,"",'Ark1'!W6101)</f>
        <v>79.7</v>
      </c>
      <c r="Q156" s="138"/>
      <c r="R156" s="152">
        <f>IF(H156=0,"",'Ark1'!X6101)</f>
        <v>7.099999999999989</v>
      </c>
      <c r="S156" s="152">
        <f>IF(H156=0,"",'Ark1'!Y6101)</f>
        <v>2</v>
      </c>
      <c r="T156" s="152">
        <f>IF(H156=0,"",'Ark1'!Z6101)</f>
        <v>-99.999999999998877</v>
      </c>
      <c r="U156" s="107"/>
      <c r="V156" s="97">
        <f t="shared" si="7"/>
        <v>2</v>
      </c>
      <c r="W156" s="309">
        <f>IF(H156=0,"",'Ark1'!T6101)</f>
        <v>15.5</v>
      </c>
      <c r="X156" s="152">
        <f>IF(H156=0,"",'Ark1'!V6101)</f>
        <v>86.34886240520045</v>
      </c>
      <c r="Y156" s="54"/>
      <c r="Z156" s="318"/>
      <c r="AB156" s="152"/>
      <c r="AC156" s="317"/>
    </row>
    <row r="157" spans="1:46" x14ac:dyDescent="0.5">
      <c r="A157" s="54"/>
      <c r="B157" s="2">
        <f>+'Ark1'!C6113</f>
        <v>2022</v>
      </c>
      <c r="C157" s="2">
        <f>+'Ark1'!J6113</f>
        <v>109</v>
      </c>
      <c r="D157" s="2" t="str">
        <f>VLOOKUP(C157,Slakteri!$C$11:$D$29,2)</f>
        <v>Tønsberg</v>
      </c>
      <c r="E157" s="2">
        <f>+'Ark1'!D6113</f>
        <v>9</v>
      </c>
      <c r="F157" s="2" t="s">
        <v>521</v>
      </c>
      <c r="G157" s="20">
        <f>+'Ark1'!Q6113</f>
        <v>31</v>
      </c>
      <c r="H157" s="97">
        <f>+'Ark1'!R6113</f>
        <v>1240</v>
      </c>
      <c r="I157" s="20">
        <f>IF(H157=0,"",'Ark1'!S6113)</f>
        <v>1239</v>
      </c>
      <c r="J157" s="107"/>
      <c r="K157" s="152">
        <f>IF(G157=0,"",100*H157/Måned!$G18)</f>
        <v>46.599022923712887</v>
      </c>
      <c r="L157" s="107"/>
      <c r="M157" s="152">
        <f>+IF(H157=0,"",'Ark1'!AA6113)</f>
        <v>46.59902292371288</v>
      </c>
      <c r="N157" s="152">
        <f>+IF(I157=0,"",'Ark1'!AB6113)</f>
        <v>47.508397548172546</v>
      </c>
      <c r="O157" s="119">
        <f>IF(H157=0,"",'Ark1'!U6113)</f>
        <v>61.093623890234085</v>
      </c>
      <c r="P157" s="152">
        <f>IF(H157=0,"",'Ark1'!W6113)</f>
        <v>88.160209846650503</v>
      </c>
      <c r="Q157" s="138"/>
      <c r="R157" s="152">
        <f>IF(H157=0,"",'Ark1'!X6113)</f>
        <v>11.06016740118516</v>
      </c>
      <c r="S157" s="152">
        <f>IF(H157=0,"",'Ark1'!Y6113)</f>
        <v>2.5611393418942425</v>
      </c>
      <c r="T157" s="152">
        <f>IF(H157=0,"",'Ark1'!Z6113)</f>
        <v>-9.8068618754285275</v>
      </c>
      <c r="U157" s="107"/>
      <c r="V157" s="97">
        <f t="shared" si="7"/>
        <v>39.967741935483872</v>
      </c>
      <c r="W157" s="309">
        <f>IF(H157=0,"",'Ark1'!T6113)</f>
        <v>16.347580645161287</v>
      </c>
      <c r="X157" s="152">
        <f>IF(H157=0,"",'Ark1'!V6113)</f>
        <v>95.589617671260058</v>
      </c>
      <c r="Y157" s="54"/>
      <c r="Z157" s="318"/>
      <c r="AB157" s="152"/>
      <c r="AC157" s="317"/>
    </row>
    <row r="158" spans="1:46" s="1" customFormat="1" x14ac:dyDescent="0.5">
      <c r="A158" s="54"/>
      <c r="B158" s="2">
        <f>+'Ark1'!C6125</f>
        <v>2022</v>
      </c>
      <c r="C158" s="2">
        <f>+'Ark1'!J6125</f>
        <v>111</v>
      </c>
      <c r="D158" s="2" t="str">
        <f>VLOOKUP(C158,Slakteri!$C$11:$D$29,2)</f>
        <v>Forus</v>
      </c>
      <c r="E158" s="2">
        <f>+'Ark1'!D6125</f>
        <v>9</v>
      </c>
      <c r="F158" s="2" t="s">
        <v>521</v>
      </c>
      <c r="G158" s="20">
        <f>+'Ark1'!Q6125</f>
        <v>14</v>
      </c>
      <c r="H158" s="97">
        <f>+'Ark1'!R6125</f>
        <v>368</v>
      </c>
      <c r="I158" s="20">
        <f>IF(H158=0,"",'Ark1'!S6125)</f>
        <v>368</v>
      </c>
      <c r="J158" s="107"/>
      <c r="K158" s="152">
        <f>IF(G158=0,"",100*H158/Måned!$G18)</f>
        <v>13.829387448327696</v>
      </c>
      <c r="L158" s="107"/>
      <c r="M158" s="152">
        <f>+IF(H158=0,"",'Ark1'!AA6125)</f>
        <v>13.829387448327696</v>
      </c>
      <c r="N158" s="152">
        <f>+IF(I158=0,"",'Ark1'!AB6125)</f>
        <v>13.388799412660935</v>
      </c>
      <c r="O158" s="119">
        <f>IF(H158=0,"",'Ark1'!U6125)</f>
        <v>60.980978260869549</v>
      </c>
      <c r="P158" s="152">
        <f>IF(H158=0,"",'Ark1'!W6125)</f>
        <v>83.650271739130432</v>
      </c>
      <c r="Q158" s="138"/>
      <c r="R158" s="152">
        <f>IF(H158=0,"",'Ark1'!X6125)</f>
        <v>10.549438473211213</v>
      </c>
      <c r="S158" s="152">
        <f>IF(H158=0,"",'Ark1'!Y6125)</f>
        <v>2.2727514256965922</v>
      </c>
      <c r="T158" s="152">
        <f>IF(H158=0,"",'Ark1'!Z6125)</f>
        <v>-18.312369897052847</v>
      </c>
      <c r="U158" s="107"/>
      <c r="V158" s="97">
        <f t="shared" si="7"/>
        <v>26.285714285714285</v>
      </c>
      <c r="W158" s="309">
        <f>IF(H158=0,"",'Ark1'!T6125)</f>
        <v>16.241847826086957</v>
      </c>
      <c r="X158" s="152">
        <f>IF(H158=0,"",'Ark1'!V6125)</f>
        <v>90.628680107400299</v>
      </c>
      <c r="Y158" s="54"/>
      <c r="Z158" s="318"/>
      <c r="AA158" s="125"/>
      <c r="AB158" s="152"/>
      <c r="AC158" s="317"/>
      <c r="AJ158" s="11"/>
      <c r="AK158"/>
      <c r="AL158"/>
      <c r="AM158"/>
      <c r="AN158"/>
      <c r="AO158"/>
      <c r="AP158"/>
      <c r="AQ158"/>
      <c r="AR158"/>
      <c r="AS158"/>
      <c r="AT158"/>
    </row>
    <row r="159" spans="1:46" s="1" customFormat="1" x14ac:dyDescent="0.5">
      <c r="A159" s="54"/>
      <c r="B159" s="2">
        <f>+'Ark1'!C6137</f>
        <v>2022</v>
      </c>
      <c r="C159" s="2">
        <f>+'Ark1'!J6137</f>
        <v>116</v>
      </c>
      <c r="D159" s="2" t="str">
        <f>VLOOKUP(C159,Slakteri!$C$11:$D$29,2)</f>
        <v>Sandeid</v>
      </c>
      <c r="E159" s="2">
        <f>+'Ark1'!D6137</f>
        <v>9</v>
      </c>
      <c r="F159" s="2" t="s">
        <v>521</v>
      </c>
      <c r="G159" s="20">
        <f>+'Ark1'!Q6137</f>
        <v>3</v>
      </c>
      <c r="H159" s="97">
        <f>+'Ark1'!R6137</f>
        <v>71</v>
      </c>
      <c r="I159" s="20">
        <f>IF(H159=0,"",'Ark1'!S6137)</f>
        <v>71</v>
      </c>
      <c r="J159" s="107"/>
      <c r="K159" s="152">
        <f>IF(G159=0,"",100*H159/Måned!$G18)</f>
        <v>2.6681698609545283</v>
      </c>
      <c r="L159" s="107"/>
      <c r="M159" s="152">
        <f>+IF(H159=0,"",'Ark1'!AA6137)</f>
        <v>2.6681698609545275</v>
      </c>
      <c r="N159" s="152">
        <f>+IF(I159=0,"",'Ark1'!AB6137)</f>
        <v>2.8803709839538678</v>
      </c>
      <c r="O159" s="119">
        <f>IF(H159=0,"",'Ark1'!U6137)</f>
        <v>60.873239436619755</v>
      </c>
      <c r="P159" s="152">
        <f>IF(H159=0,"",'Ark1'!W6137)</f>
        <v>93.274647887323979</v>
      </c>
      <c r="Q159" s="138"/>
      <c r="R159" s="152">
        <f>IF(H159=0,"",'Ark1'!X6137)</f>
        <v>15.530530752018691</v>
      </c>
      <c r="S159" s="152">
        <f>IF(H159=0,"",'Ark1'!Y6137)</f>
        <v>2.4375557918629913</v>
      </c>
      <c r="T159" s="152">
        <f>IF(H159=0,"",'Ark1'!Z6137)</f>
        <v>41.274129524858431</v>
      </c>
      <c r="U159" s="107"/>
      <c r="V159" s="97">
        <f t="shared" si="7"/>
        <v>23.666666666666668</v>
      </c>
      <c r="W159" s="309">
        <f>IF(H159=0,"",'Ark1'!T6137)</f>
        <v>16.070422535211272</v>
      </c>
      <c r="X159" s="152">
        <f>IF(H159=0,"",'Ark1'!V6137)</f>
        <v>101.05595654097932</v>
      </c>
      <c r="Y159" s="54"/>
      <c r="Z159" s="318"/>
      <c r="AA159" s="125"/>
      <c r="AB159" s="152"/>
      <c r="AC159" s="317"/>
      <c r="AJ159" s="11"/>
      <c r="AK159"/>
      <c r="AL159"/>
      <c r="AM159"/>
      <c r="AN159"/>
      <c r="AO159"/>
      <c r="AP159"/>
      <c r="AQ159"/>
      <c r="AR159"/>
      <c r="AS159"/>
      <c r="AT159"/>
    </row>
    <row r="160" spans="1:46" s="1" customFormat="1" x14ac:dyDescent="0.5">
      <c r="A160" s="54"/>
      <c r="B160" s="2">
        <f>+'Ark1'!C6149</f>
        <v>2022</v>
      </c>
      <c r="C160" s="2">
        <f>+'Ark1'!J6149</f>
        <v>117</v>
      </c>
      <c r="D160" s="2" t="str">
        <f>VLOOKUP(C160,Slakteri!$C$11:$D$29,2)</f>
        <v>Jæren</v>
      </c>
      <c r="E160" s="2">
        <f>+'Ark1'!D6149</f>
        <v>9</v>
      </c>
      <c r="F160" s="2" t="s">
        <v>521</v>
      </c>
      <c r="G160" s="20">
        <f>+'Ark1'!Q6149</f>
        <v>5</v>
      </c>
      <c r="H160" s="97">
        <f>+'Ark1'!R6149</f>
        <v>140</v>
      </c>
      <c r="I160" s="20">
        <f>IF(H160=0,"",'Ark1'!S6149)</f>
        <v>140</v>
      </c>
      <c r="J160" s="107"/>
      <c r="K160" s="152">
        <f>IF(G160=0,"",100*H160/Måned!$G18)</f>
        <v>5.2611800075159714</v>
      </c>
      <c r="L160" s="107"/>
      <c r="M160" s="152">
        <f>+IF(H160=0,"",'Ark1'!AA6149)</f>
        <v>5.2611800075159687</v>
      </c>
      <c r="N160" s="152">
        <f>+IF(I160=0,"",'Ark1'!AB6149)</f>
        <v>5.3800415190961308</v>
      </c>
      <c r="O160" s="119">
        <f>IF(H160=0,"",'Ark1'!U6149)</f>
        <v>60.171428571428557</v>
      </c>
      <c r="P160" s="152">
        <f>IF(H160=0,"",'Ark1'!W6149)</f>
        <v>88.355000000000018</v>
      </c>
      <c r="Q160" s="138"/>
      <c r="R160" s="152">
        <f>IF(H160=0,"",'Ark1'!X6149)</f>
        <v>10.890548490712844</v>
      </c>
      <c r="S160" s="152">
        <f>IF(H160=0,"",'Ark1'!Y6149)</f>
        <v>2.2738980286938926</v>
      </c>
      <c r="T160" s="152">
        <f>IF(H160=0,"",'Ark1'!Z6149)</f>
        <v>-47.97344701564699</v>
      </c>
      <c r="U160" s="107"/>
      <c r="V160" s="97">
        <f t="shared" si="7"/>
        <v>28</v>
      </c>
      <c r="W160" s="309">
        <f>IF(H160=0,"",'Ark1'!T6149)</f>
        <v>15.8</v>
      </c>
      <c r="X160" s="152">
        <f>IF(H160=0,"",'Ark1'!V6149)</f>
        <v>95.725893824485382</v>
      </c>
      <c r="Y160" s="54"/>
      <c r="Z160" s="318"/>
      <c r="AA160" s="125"/>
      <c r="AB160" s="152"/>
      <c r="AC160" s="317"/>
      <c r="AJ160" s="11"/>
      <c r="AK160"/>
      <c r="AL160"/>
      <c r="AM160"/>
      <c r="AN160"/>
      <c r="AO160"/>
      <c r="AP160"/>
      <c r="AQ160"/>
      <c r="AR160"/>
      <c r="AS160"/>
      <c r="AT160"/>
    </row>
    <row r="161" spans="1:46" s="1" customFormat="1" x14ac:dyDescent="0.5">
      <c r="A161" s="54"/>
      <c r="B161" s="2">
        <f>+'Ark1'!C6161</f>
        <v>2022</v>
      </c>
      <c r="C161" s="2">
        <f>+'Ark1'!J6161</f>
        <v>121</v>
      </c>
      <c r="D161" s="2" t="str">
        <f>VLOOKUP(C161,Slakteri!$C$11:$D$29,2)</f>
        <v>Steinkjer</v>
      </c>
      <c r="E161" s="2">
        <f>+'Ark1'!D6161</f>
        <v>9</v>
      </c>
      <c r="F161" s="2" t="s">
        <v>521</v>
      </c>
      <c r="G161" s="20">
        <f>+'Ark1'!Q6161</f>
        <v>13</v>
      </c>
      <c r="H161" s="97">
        <f>+'Ark1'!R6161</f>
        <v>489</v>
      </c>
      <c r="I161" s="20">
        <f>IF(H161=0,"",'Ark1'!S6161)</f>
        <v>489</v>
      </c>
      <c r="J161" s="107"/>
      <c r="K161" s="152">
        <f>IF(G161=0,"",100*H161/Måned!$G18)</f>
        <v>18.376550169109358</v>
      </c>
      <c r="L161" s="107"/>
      <c r="M161" s="152">
        <f>+IF(H161=0,"",'Ark1'!AA6161)</f>
        <v>18.376550169109358</v>
      </c>
      <c r="N161" s="152">
        <f>+IF(I161=0,"",'Ark1'!AB6161)</f>
        <v>17.33024296021674</v>
      </c>
      <c r="O161" s="119">
        <f>IF(H161=0,"",'Ark1'!U6161)</f>
        <v>60.543967280163599</v>
      </c>
      <c r="P161" s="152">
        <f>IF(H161=0,"",'Ark1'!W6161)</f>
        <v>81.483435582822054</v>
      </c>
      <c r="Q161" s="138"/>
      <c r="R161" s="152">
        <f>IF(H161=0,"",'Ark1'!X6161)</f>
        <v>12.168618984596415</v>
      </c>
      <c r="S161" s="152">
        <f>IF(H161=0,"",'Ark1'!Y6161)</f>
        <v>2.60693769353795</v>
      </c>
      <c r="T161" s="152">
        <f>IF(H161=0,"",'Ark1'!Z6161)</f>
        <v>-53.493716664067755</v>
      </c>
      <c r="U161" s="107"/>
      <c r="V161" s="97">
        <f t="shared" si="7"/>
        <v>37.615384615384613</v>
      </c>
      <c r="W161" s="309">
        <f>IF(H161=0,"",'Ark1'!T6161)</f>
        <v>16.012269938650302</v>
      </c>
      <c r="X161" s="152">
        <f>IF(H161=0,"",'Ark1'!V6161)</f>
        <v>88.28107863794375</v>
      </c>
      <c r="Y161" s="54"/>
      <c r="Z161" s="318"/>
      <c r="AA161" s="125"/>
      <c r="AB161" s="152"/>
      <c r="AC161" s="317"/>
      <c r="AJ161" s="11"/>
      <c r="AK161"/>
      <c r="AL161"/>
      <c r="AM161"/>
      <c r="AN161"/>
      <c r="AO161"/>
      <c r="AP161"/>
      <c r="AQ161"/>
      <c r="AR161"/>
      <c r="AS161"/>
      <c r="AT161"/>
    </row>
    <row r="162" spans="1:46" s="1" customFormat="1" ht="17.25" customHeight="1" x14ac:dyDescent="0.5">
      <c r="A162" s="54"/>
      <c r="B162" s="2">
        <f>+'Ark1'!C6173</f>
        <v>2022</v>
      </c>
      <c r="C162" s="2">
        <f>+'Ark1'!J6173</f>
        <v>134</v>
      </c>
      <c r="D162" s="2" t="str">
        <f>VLOOKUP(C162,Slakteri!$C$11:$D$29,2)</f>
        <v>Førde</v>
      </c>
      <c r="E162" s="2">
        <f>+'Ark1'!D6173</f>
        <v>9</v>
      </c>
      <c r="F162" s="2" t="s">
        <v>521</v>
      </c>
      <c r="G162" s="20">
        <f>+'Ark1'!Q6173</f>
        <v>5</v>
      </c>
      <c r="H162" s="97">
        <f>+'Ark1'!R6173</f>
        <v>158</v>
      </c>
      <c r="I162" s="20">
        <f>IF(H162=0,"",'Ark1'!S6173)</f>
        <v>156</v>
      </c>
      <c r="J162" s="107"/>
      <c r="K162" s="152">
        <f>IF(G162=0,"",100*H162/Måned!$G18)</f>
        <v>5.9376174370537393</v>
      </c>
      <c r="L162" s="107"/>
      <c r="M162" s="152">
        <f>+IF(H162=0,"",'Ark1'!AA6173)</f>
        <v>5.9376174370537393</v>
      </c>
      <c r="N162" s="152">
        <f>+IF(I162=0,"",'Ark1'!AB6173)</f>
        <v>6.0908592313008549</v>
      </c>
      <c r="O162" s="119">
        <f>IF(H162=0,"",'Ark1'!U6173)</f>
        <v>59.788461538461519</v>
      </c>
      <c r="P162" s="152">
        <f>IF(H162=0,"",'Ark1'!W6173)</f>
        <v>89.769230769230703</v>
      </c>
      <c r="Q162" s="138"/>
      <c r="R162" s="152">
        <f>IF(H162=0,"",'Ark1'!X6173)</f>
        <v>8.126417946368738</v>
      </c>
      <c r="S162" s="152">
        <f>IF(H162=0,"",'Ark1'!Y6173)</f>
        <v>2.1955947018233282</v>
      </c>
      <c r="T162" s="152">
        <f>IF(H162=0,"",'Ark1'!Z6173)</f>
        <v>-36.887068533937217</v>
      </c>
      <c r="U162" s="107"/>
      <c r="V162" s="97">
        <f t="shared" si="7"/>
        <v>31.2</v>
      </c>
      <c r="W162" s="309">
        <f>IF(H162=0,"",'Ark1'!T6173)</f>
        <v>15.550632911392404</v>
      </c>
      <c r="X162" s="152">
        <f>IF(H162=0,"",'Ark1'!V6173)</f>
        <v>97.794955135150147</v>
      </c>
      <c r="Y162" s="54"/>
      <c r="Z162" s="318"/>
      <c r="AA162" s="125"/>
      <c r="AB162" s="152"/>
      <c r="AC162" s="317"/>
      <c r="AJ162" s="11"/>
      <c r="AK162"/>
      <c r="AL162"/>
      <c r="AM162"/>
      <c r="AN162"/>
      <c r="AO162"/>
      <c r="AP162"/>
      <c r="AQ162"/>
      <c r="AR162"/>
      <c r="AS162"/>
      <c r="AT162"/>
    </row>
    <row r="163" spans="1:46" s="1" customFormat="1" x14ac:dyDescent="0.5">
      <c r="A163" s="54"/>
      <c r="B163" s="2">
        <f>+'Ark1'!C6185</f>
        <v>2022</v>
      </c>
      <c r="C163" s="2">
        <f>+'Ark1'!J6185</f>
        <v>141</v>
      </c>
      <c r="D163" s="2" t="str">
        <f>VLOOKUP(C163,Slakteri!$C$11:$D$29,2)</f>
        <v>Ølen</v>
      </c>
      <c r="E163" s="2">
        <f>+'Ark1'!D6185</f>
        <v>9</v>
      </c>
      <c r="F163" s="2" t="s">
        <v>521</v>
      </c>
      <c r="G163" s="20">
        <f>+'Ark1'!Q6185</f>
        <v>0</v>
      </c>
      <c r="H163" s="97">
        <f>+'Ark1'!R6185</f>
        <v>0</v>
      </c>
      <c r="I163" s="20" t="str">
        <f>IF(H163=0,"",'Ark1'!S6185)</f>
        <v/>
      </c>
      <c r="J163" s="107"/>
      <c r="K163" s="152" t="str">
        <f>IF(G163=0,"",100*H163/Måned!$G18)</f>
        <v/>
      </c>
      <c r="L163" s="107"/>
      <c r="M163" s="152" t="str">
        <f>+IF(H163=0,"",'Ark1'!AA6185)</f>
        <v/>
      </c>
      <c r="N163" s="152">
        <f>+IF(I163=0,"",'Ark1'!AB6185)</f>
        <v>0</v>
      </c>
      <c r="O163" s="119" t="str">
        <f>IF(H163=0,"",'Ark1'!U6185)</f>
        <v/>
      </c>
      <c r="P163" s="152" t="str">
        <f>IF(H163=0,"",'Ark1'!W6185)</f>
        <v/>
      </c>
      <c r="Q163" s="138"/>
      <c r="R163" s="152" t="str">
        <f>IF(H163=0,"",'Ark1'!X6185)</f>
        <v/>
      </c>
      <c r="S163" s="152" t="str">
        <f>IF(H163=0,"",'Ark1'!Y6185)</f>
        <v/>
      </c>
      <c r="T163" s="152" t="str">
        <f>IF(H163=0,"",'Ark1'!Z6185)</f>
        <v/>
      </c>
      <c r="U163" s="107"/>
      <c r="V163" s="97" t="str">
        <f t="shared" si="7"/>
        <v/>
      </c>
      <c r="W163" s="309" t="str">
        <f>IF(H163=0,"",'Ark1'!T6185)</f>
        <v/>
      </c>
      <c r="X163" s="152" t="str">
        <f>IF(H163=0,"",'Ark1'!V6185)</f>
        <v/>
      </c>
      <c r="Y163" s="54"/>
      <c r="Z163" s="318"/>
      <c r="AA163" s="125"/>
      <c r="AB163" s="152"/>
      <c r="AC163" s="317"/>
      <c r="AJ163" s="11"/>
      <c r="AK163"/>
      <c r="AL163"/>
      <c r="AM163"/>
      <c r="AN163"/>
      <c r="AO163"/>
      <c r="AP163"/>
      <c r="AQ163"/>
      <c r="AR163"/>
      <c r="AS163"/>
      <c r="AT163"/>
    </row>
    <row r="164" spans="1:46" s="1" customFormat="1" x14ac:dyDescent="0.5">
      <c r="A164" s="54"/>
      <c r="B164" s="2">
        <f>+'Ark1'!C6197</f>
        <v>2022</v>
      </c>
      <c r="C164" s="2">
        <f>+'Ark1'!J6197</f>
        <v>143</v>
      </c>
      <c r="D164" s="2" t="str">
        <f>VLOOKUP(C164,Slakteri!$C$11:$D$29,2)</f>
        <v>Nordfjord</v>
      </c>
      <c r="E164" s="2">
        <f>+'Ark1'!D6197</f>
        <v>9</v>
      </c>
      <c r="F164" s="2" t="s">
        <v>521</v>
      </c>
      <c r="G164" s="20">
        <f>+'Ark1'!Q6197</f>
        <v>0</v>
      </c>
      <c r="H164" s="97">
        <f>+'Ark1'!R6197</f>
        <v>0</v>
      </c>
      <c r="I164" s="20" t="str">
        <f>IF(H164=0,"",'Ark1'!S6197)</f>
        <v/>
      </c>
      <c r="J164" s="107"/>
      <c r="K164" s="152" t="str">
        <f>IF(G164=0,"",100*H164/Måned!$G18)</f>
        <v/>
      </c>
      <c r="L164" s="107"/>
      <c r="M164" s="152" t="str">
        <f>+IF(H164=0,"",'Ark1'!AA6197)</f>
        <v/>
      </c>
      <c r="N164" s="152">
        <f>+IF(I164=0,"",'Ark1'!AB6197)</f>
        <v>0</v>
      </c>
      <c r="O164" s="119" t="str">
        <f>IF(H164=0,"",'Ark1'!U6197)</f>
        <v/>
      </c>
      <c r="P164" s="152" t="str">
        <f>IF(H164=0,"",'Ark1'!W6197)</f>
        <v/>
      </c>
      <c r="Q164" s="138"/>
      <c r="R164" s="152" t="str">
        <f>IF(H164=0,"",'Ark1'!X6197)</f>
        <v/>
      </c>
      <c r="S164" s="152" t="str">
        <f>IF(H164=0,"",'Ark1'!Y6197)</f>
        <v/>
      </c>
      <c r="T164" s="152" t="str">
        <f>IF(H164=0,"",'Ark1'!Z6197)</f>
        <v/>
      </c>
      <c r="U164" s="107"/>
      <c r="V164" s="97" t="str">
        <f t="shared" si="7"/>
        <v/>
      </c>
      <c r="W164" s="309" t="str">
        <f>IF(H164=0,"",'Ark1'!T6197)</f>
        <v/>
      </c>
      <c r="X164" s="152" t="str">
        <f>IF(H164=0,"",'Ark1'!V6197)</f>
        <v/>
      </c>
      <c r="Y164" s="54"/>
      <c r="Z164" s="318"/>
      <c r="AA164" s="125"/>
      <c r="AB164" s="152"/>
      <c r="AC164" s="317"/>
      <c r="AJ164" s="11"/>
      <c r="AK164"/>
      <c r="AL164"/>
      <c r="AM164"/>
      <c r="AN164"/>
      <c r="AO164"/>
      <c r="AP164"/>
      <c r="AQ164"/>
      <c r="AR164"/>
      <c r="AS164"/>
      <c r="AT164"/>
    </row>
    <row r="165" spans="1:46" s="1" customFormat="1" x14ac:dyDescent="0.5">
      <c r="A165" s="54"/>
      <c r="B165" s="2">
        <f>+'Ark1'!C6209</f>
        <v>2022</v>
      </c>
      <c r="C165" s="2">
        <f>+'Ark1'!J6209</f>
        <v>147</v>
      </c>
      <c r="D165" s="2" t="str">
        <f>VLOOKUP(C165,Slakteri!$C$11:$D$29,2)</f>
        <v>Midt-Norge</v>
      </c>
      <c r="E165" s="2">
        <f>+'Ark1'!D6209</f>
        <v>9</v>
      </c>
      <c r="F165" s="2" t="s">
        <v>521</v>
      </c>
      <c r="G165" s="20">
        <f>+'Ark1'!Q6209</f>
        <v>1</v>
      </c>
      <c r="H165" s="97">
        <f>+'Ark1'!R6209</f>
        <v>1</v>
      </c>
      <c r="I165" s="20">
        <f>IF(H165=0,"",'Ark1'!S6209)</f>
        <v>1</v>
      </c>
      <c r="J165" s="107"/>
      <c r="K165" s="152">
        <f>IF(G165=0,"",100*H165/Måned!$G18)</f>
        <v>3.7579857196542651E-2</v>
      </c>
      <c r="L165" s="107"/>
      <c r="M165" s="152">
        <f>+IF(H165=0,"",'Ark1'!AA6209)</f>
        <v>3.7579857196542672E-2</v>
      </c>
      <c r="N165" s="152">
        <f>+IF(I165=0,"",'Ark1'!AB6209)</f>
        <v>3.7317603687918706E-2</v>
      </c>
      <c r="O165" s="119">
        <f>IF(H165=0,"",'Ark1'!U6209)</f>
        <v>63</v>
      </c>
      <c r="P165" s="152">
        <f>IF(H165=0,"",'Ark1'!W6209)</f>
        <v>85.8</v>
      </c>
      <c r="Q165" s="138"/>
      <c r="R165" s="152">
        <f>IF(H165=0,"",'Ark1'!X6209)</f>
        <v>0</v>
      </c>
      <c r="S165" s="152">
        <f>IF(H165=0,"",'Ark1'!Y6209)</f>
        <v>0</v>
      </c>
      <c r="T165" s="152">
        <f>IF(H165=0,"",'Ark1'!Z6209)</f>
        <v>0</v>
      </c>
      <c r="U165" s="107"/>
      <c r="V165" s="97">
        <f t="shared" si="7"/>
        <v>1</v>
      </c>
      <c r="W165" s="309">
        <f>IF(H165=0,"",'Ark1'!T6209)</f>
        <v>17</v>
      </c>
      <c r="X165" s="152">
        <f>IF(H165=0,"",'Ark1'!V6209)</f>
        <v>92.957746478873219</v>
      </c>
      <c r="Y165" s="54"/>
      <c r="Z165" s="318"/>
      <c r="AA165" s="125"/>
      <c r="AB165" s="152"/>
      <c r="AC165" s="317"/>
      <c r="AJ165" s="11"/>
      <c r="AK165"/>
      <c r="AL165"/>
      <c r="AM165"/>
      <c r="AN165"/>
      <c r="AO165"/>
      <c r="AP165"/>
      <c r="AQ165"/>
      <c r="AR165"/>
      <c r="AS165"/>
      <c r="AT165"/>
    </row>
    <row r="166" spans="1:46" s="1" customFormat="1" x14ac:dyDescent="0.5">
      <c r="A166" s="54"/>
      <c r="B166" s="2">
        <f>+'Ark1'!C6221</f>
        <v>2022</v>
      </c>
      <c r="C166" s="2">
        <f>+'Ark1'!J6221</f>
        <v>155</v>
      </c>
      <c r="D166" s="2" t="str">
        <f>VLOOKUP(C166,Slakteri!$C$11:$D$29,2)</f>
        <v>Målselv</v>
      </c>
      <c r="E166" s="2">
        <f>+'Ark1'!D6221</f>
        <v>9</v>
      </c>
      <c r="F166" s="2" t="s">
        <v>521</v>
      </c>
      <c r="G166" s="20">
        <f>+'Ark1'!Q6221</f>
        <v>0</v>
      </c>
      <c r="H166" s="97">
        <f>+'Ark1'!R6221</f>
        <v>0</v>
      </c>
      <c r="I166" s="20" t="str">
        <f>IF(H166=0,"",'Ark1'!S6221)</f>
        <v/>
      </c>
      <c r="J166" s="107"/>
      <c r="K166" s="152" t="str">
        <f>IF(G166=0,"",100*H166/Måned!$G18)</f>
        <v/>
      </c>
      <c r="L166" s="107"/>
      <c r="M166" s="152" t="str">
        <f>+IF(H166=0,"",'Ark1'!AA6221)</f>
        <v/>
      </c>
      <c r="N166" s="152">
        <f>+IF(I166=0,"",'Ark1'!AB6221)</f>
        <v>0</v>
      </c>
      <c r="O166" s="119" t="str">
        <f>IF(H166=0,"",'Ark1'!U6221)</f>
        <v/>
      </c>
      <c r="P166" s="152" t="str">
        <f>IF(H166=0,"",'Ark1'!W6221)</f>
        <v/>
      </c>
      <c r="Q166" s="138"/>
      <c r="R166" s="152" t="str">
        <f>IF(H166=0,"",'Ark1'!X6221)</f>
        <v/>
      </c>
      <c r="S166" s="152" t="str">
        <f>IF(H166=0,"",'Ark1'!Y6221)</f>
        <v/>
      </c>
      <c r="T166" s="152" t="str">
        <f>IF(H166=0,"",'Ark1'!Z6221)</f>
        <v/>
      </c>
      <c r="U166" s="107"/>
      <c r="V166" s="97" t="str">
        <f t="shared" si="7"/>
        <v/>
      </c>
      <c r="W166" s="309" t="str">
        <f>IF(H166=0,"",'Ark1'!T6221)</f>
        <v/>
      </c>
      <c r="X166" s="152" t="str">
        <f>IF(H166=0,"",'Ark1'!V6221)</f>
        <v/>
      </c>
      <c r="Y166" s="54"/>
      <c r="Z166" s="318"/>
      <c r="AA166" s="125"/>
      <c r="AB166" s="152"/>
      <c r="AC166" s="317"/>
      <c r="AJ166" s="11"/>
      <c r="AK166"/>
      <c r="AL166"/>
      <c r="AM166"/>
      <c r="AN166"/>
      <c r="AO166"/>
      <c r="AP166"/>
      <c r="AQ166"/>
      <c r="AR166"/>
      <c r="AS166"/>
      <c r="AT166"/>
    </row>
    <row r="167" spans="1:46" s="1" customFormat="1" x14ac:dyDescent="0.5">
      <c r="A167" s="54"/>
      <c r="B167" s="2">
        <f>+'Ark1'!C6233</f>
        <v>2022</v>
      </c>
      <c r="C167" s="2">
        <f>+'Ark1'!J6233</f>
        <v>160</v>
      </c>
      <c r="D167" s="2" t="str">
        <f>VLOOKUP(C167,Slakteri!$C$11:$D$29,2)</f>
        <v>Oslo</v>
      </c>
      <c r="E167" s="2">
        <f>+'Ark1'!D6233</f>
        <v>9</v>
      </c>
      <c r="F167" s="2" t="s">
        <v>521</v>
      </c>
      <c r="G167" s="20">
        <f>+'Ark1'!Q6233</f>
        <v>3</v>
      </c>
      <c r="H167" s="97">
        <f>+'Ark1'!R6233</f>
        <v>82</v>
      </c>
      <c r="I167" s="20">
        <f>IF(H167=0,"",'Ark1'!S6233)</f>
        <v>82</v>
      </c>
      <c r="J167" s="107"/>
      <c r="K167" s="152">
        <f>IF(G167=0,"",100*H167/Måned!$G18)</f>
        <v>3.0815482901164977</v>
      </c>
      <c r="L167" s="107"/>
      <c r="M167" s="152">
        <f>+IF(H167=0,"",'Ark1'!AA6233)</f>
        <v>3.0815482901164981</v>
      </c>
      <c r="N167" s="152">
        <f>+IF(I167=0,"",'Ark1'!AB6233)</f>
        <v>3.2368019422551413</v>
      </c>
      <c r="O167" s="119">
        <f>IF(H167=0,"",'Ark1'!U6233)</f>
        <v>60.487804878048792</v>
      </c>
      <c r="P167" s="152">
        <f>IF(H167=0,"",'Ark1'!W6233)</f>
        <v>90.756097560975618</v>
      </c>
      <c r="Q167" s="138"/>
      <c r="R167" s="152">
        <f>IF(H167=0,"",'Ark1'!X6233)</f>
        <v>12.301924275028147</v>
      </c>
      <c r="S167" s="152">
        <f>IF(H167=0,"",'Ark1'!Y6233)</f>
        <v>2.5482844656799126</v>
      </c>
      <c r="T167" s="152">
        <f>IF(H167=0,"",'Ark1'!Z6233)</f>
        <v>-25.151460665881597</v>
      </c>
      <c r="U167" s="107"/>
      <c r="V167" s="97">
        <f t="shared" si="7"/>
        <v>27.333333333333332</v>
      </c>
      <c r="W167" s="309">
        <f>IF(H167=0,"",'Ark1'!T6233)</f>
        <v>15.865853658536581</v>
      </c>
      <c r="X167" s="152">
        <f>IF(H167=0,"",'Ark1'!V6233)</f>
        <v>98.327299632692998</v>
      </c>
      <c r="Y167" s="54"/>
      <c r="Z167" s="318"/>
      <c r="AA167" s="125"/>
      <c r="AB167" s="152"/>
      <c r="AC167" s="317"/>
      <c r="AJ167" s="11"/>
      <c r="AK167"/>
      <c r="AL167"/>
      <c r="AM167"/>
      <c r="AN167"/>
      <c r="AO167"/>
      <c r="AP167"/>
      <c r="AQ167"/>
      <c r="AR167"/>
      <c r="AS167"/>
      <c r="AT167"/>
    </row>
    <row r="168" spans="1:46" s="1" customFormat="1" x14ac:dyDescent="0.5">
      <c r="A168" s="54"/>
      <c r="B168" s="2">
        <f>+'Ark1'!C6245</f>
        <v>2022</v>
      </c>
      <c r="C168" s="2">
        <f>+'Ark1'!J6245</f>
        <v>171</v>
      </c>
      <c r="D168" s="2" t="str">
        <f>VLOOKUP(C168,Slakteri!$C$11:$D$29,2)</f>
        <v>Prima Jæren</v>
      </c>
      <c r="E168" s="2">
        <f>+'Ark1'!D6245</f>
        <v>9</v>
      </c>
      <c r="F168" s="2" t="s">
        <v>521</v>
      </c>
      <c r="G168" s="20">
        <f>+'Ark1'!Q6245</f>
        <v>4</v>
      </c>
      <c r="H168" s="97">
        <f>+'Ark1'!R6245</f>
        <v>7</v>
      </c>
      <c r="I168" s="20">
        <f>IF(H168=0,"",'Ark1'!S6245)</f>
        <v>7</v>
      </c>
      <c r="J168" s="107"/>
      <c r="K168" s="152">
        <f>IF(G168=0,"",100*H168/Måned!$G18)</f>
        <v>0.26305900037579855</v>
      </c>
      <c r="L168" s="107"/>
      <c r="M168" s="152">
        <f>+IF(H168=0,"",'Ark1'!AA6245)</f>
        <v>0.26305900037579844</v>
      </c>
      <c r="N168" s="152">
        <f>+IF(I168=0,"",'Ark1'!AB6245)</f>
        <v>0.2593095025493839</v>
      </c>
      <c r="O168" s="119">
        <f>IF(H168=0,"",'Ark1'!U6245)</f>
        <v>60</v>
      </c>
      <c r="P168" s="152">
        <f>IF(H168=0,"",'Ark1'!W6245)</f>
        <v>85.171428571428606</v>
      </c>
      <c r="Q168" s="138"/>
      <c r="R168" s="152">
        <f>IF(H168=0,"",'Ark1'!X6245)</f>
        <v>13.754657838161512</v>
      </c>
      <c r="S168" s="152">
        <f>IF(H168=0,"",'Ark1'!Y6245)</f>
        <v>2.7255405754769875</v>
      </c>
      <c r="T168" s="152">
        <f>IF(H168=0,"",'Ark1'!Z6245)</f>
        <v>-85.130010240581981</v>
      </c>
      <c r="U168" s="107"/>
      <c r="V168" s="97">
        <f t="shared" si="7"/>
        <v>1.75</v>
      </c>
      <c r="W168" s="309">
        <f>IF(H168=0,"",'Ark1'!T6245)</f>
        <v>15.714285714285712</v>
      </c>
      <c r="X168" s="152">
        <f>IF(H168=0,"",'Ark1'!V6245)</f>
        <v>92.276737347159866</v>
      </c>
      <c r="Y168" s="54"/>
      <c r="Z168" s="318"/>
      <c r="AA168" s="125"/>
      <c r="AB168" s="152"/>
      <c r="AC168" s="317"/>
      <c r="AJ168" s="11"/>
      <c r="AK168"/>
      <c r="AL168"/>
      <c r="AM168"/>
      <c r="AN168"/>
      <c r="AO168"/>
      <c r="AP168"/>
      <c r="AQ168"/>
      <c r="AR168"/>
      <c r="AS168"/>
      <c r="AT168"/>
    </row>
    <row r="169" spans="1:46" s="1" customFormat="1" x14ac:dyDescent="0.5">
      <c r="A169" s="54"/>
      <c r="B169" s="2">
        <f>+'Ark1'!C6257</f>
        <v>2022</v>
      </c>
      <c r="C169" s="2">
        <f>+'Ark1'!J6257</f>
        <v>181</v>
      </c>
      <c r="D169" s="2" t="str">
        <f>VLOOKUP(C169,Slakteri!$C$11:$D$29,2)</f>
        <v>Horns</v>
      </c>
      <c r="E169" s="2">
        <f>+'Ark1'!D6257</f>
        <v>9</v>
      </c>
      <c r="F169" s="2" t="s">
        <v>521</v>
      </c>
      <c r="G169" s="20">
        <f>+'Ark1'!Q6257</f>
        <v>0</v>
      </c>
      <c r="H169" s="97">
        <f>+'Ark1'!R6257</f>
        <v>0</v>
      </c>
      <c r="I169" s="20" t="str">
        <f>IF(H169=0,"",'Ark1'!S6257)</f>
        <v/>
      </c>
      <c r="J169" s="107"/>
      <c r="K169" s="152" t="str">
        <f>IF(G169=0,"",100*H169/Måned!$G18)</f>
        <v/>
      </c>
      <c r="L169" s="107"/>
      <c r="M169" s="152" t="str">
        <f>+IF(H169=0,"",'Ark1'!AA6257)</f>
        <v/>
      </c>
      <c r="N169" s="152">
        <f>+IF(I169=0,"",'Ark1'!AB6257)</f>
        <v>0</v>
      </c>
      <c r="O169" s="119" t="str">
        <f>IF(H169=0,"",'Ark1'!U6257)</f>
        <v/>
      </c>
      <c r="P169" s="152" t="str">
        <f>IF(H169=0,"",'Ark1'!W6257)</f>
        <v/>
      </c>
      <c r="Q169" s="138"/>
      <c r="R169" s="152" t="str">
        <f>IF(H169=0,"",'Ark1'!X6257)</f>
        <v/>
      </c>
      <c r="S169" s="152" t="str">
        <f>IF(H169=0,"",'Ark1'!Y6257)</f>
        <v/>
      </c>
      <c r="T169" s="152" t="str">
        <f>IF(H169=0,"",'Ark1'!Z6257)</f>
        <v/>
      </c>
      <c r="U169" s="107"/>
      <c r="V169" s="97" t="str">
        <f t="shared" si="7"/>
        <v/>
      </c>
      <c r="W169" s="309" t="str">
        <f>IF(H169=0,"",'Ark1'!T6257)</f>
        <v/>
      </c>
      <c r="X169" s="152" t="str">
        <f>IF(H169=0,"",'Ark1'!V6257)</f>
        <v/>
      </c>
      <c r="Y169" s="54"/>
      <c r="Z169" s="318"/>
      <c r="AA169" s="125"/>
      <c r="AB169" s="152"/>
      <c r="AC169" s="317"/>
      <c r="AJ169" s="11"/>
      <c r="AK169"/>
      <c r="AL169"/>
      <c r="AM169"/>
      <c r="AN169"/>
      <c r="AO169"/>
      <c r="AP169"/>
      <c r="AQ169"/>
      <c r="AR169"/>
      <c r="AS169"/>
      <c r="AT169"/>
    </row>
    <row r="170" spans="1:46" s="1" customFormat="1" x14ac:dyDescent="0.5">
      <c r="A170" s="54"/>
      <c r="B170" s="2">
        <f>+'Ark1'!C6269</f>
        <v>2022</v>
      </c>
      <c r="C170" s="2">
        <f>+'Ark1'!J6269</f>
        <v>470</v>
      </c>
      <c r="D170" s="2" t="str">
        <f>VLOOKUP(C170,Slakteri!$C$11:$D$29,2)</f>
        <v>Jens Eide</v>
      </c>
      <c r="E170" s="2">
        <f>+'Ark1'!D6269</f>
        <v>9</v>
      </c>
      <c r="F170" s="2" t="s">
        <v>521</v>
      </c>
      <c r="G170" s="20">
        <f>+'Ark1'!Q6269</f>
        <v>0</v>
      </c>
      <c r="H170" s="97">
        <f>+'Ark1'!R6269</f>
        <v>0</v>
      </c>
      <c r="I170" s="20" t="str">
        <f>IF(H170=0,"",'Ark1'!S6269)</f>
        <v/>
      </c>
      <c r="J170" s="107"/>
      <c r="K170" s="152" t="str">
        <f>IF(G170=0,"",100*H170/Måned!$G18)</f>
        <v/>
      </c>
      <c r="L170" s="107"/>
      <c r="M170" s="152" t="str">
        <f>+IF(H170=0,"",'Ark1'!AA6269)</f>
        <v/>
      </c>
      <c r="N170" s="152">
        <f>+IF(I170=0,"",'Ark1'!AB6269)</f>
        <v>0</v>
      </c>
      <c r="O170" s="119" t="str">
        <f>IF(H170=0,"",'Ark1'!U6269)</f>
        <v/>
      </c>
      <c r="P170" s="152" t="str">
        <f>IF(H170=0,"",'Ark1'!W6269)</f>
        <v/>
      </c>
      <c r="Q170" s="138"/>
      <c r="R170" s="152" t="str">
        <f>IF(H170=0,"",'Ark1'!X6269)</f>
        <v/>
      </c>
      <c r="S170" s="152" t="str">
        <f>IF(H170=0,"",'Ark1'!Y6269)</f>
        <v/>
      </c>
      <c r="T170" s="152" t="str">
        <f>IF(H170=0,"",'Ark1'!Z6269)</f>
        <v/>
      </c>
      <c r="U170" s="107"/>
      <c r="V170" s="97" t="str">
        <f t="shared" si="7"/>
        <v/>
      </c>
      <c r="W170" s="309" t="str">
        <f>IF(H170=0,"",'Ark1'!T6269)</f>
        <v/>
      </c>
      <c r="X170" s="152" t="str">
        <f>IF(H170=0,"",'Ark1'!V6269)</f>
        <v/>
      </c>
      <c r="Y170" s="54"/>
      <c r="Z170" s="318"/>
      <c r="AA170" s="125"/>
      <c r="AB170" s="152"/>
      <c r="AC170" s="317"/>
      <c r="AJ170" s="11"/>
      <c r="AK170"/>
      <c r="AL170"/>
      <c r="AM170"/>
      <c r="AN170"/>
      <c r="AO170"/>
      <c r="AP170"/>
      <c r="AQ170"/>
      <c r="AR170"/>
      <c r="AS170"/>
      <c r="AT170"/>
    </row>
    <row r="171" spans="1:46" s="1" customFormat="1" x14ac:dyDescent="0.5">
      <c r="A171" s="54"/>
      <c r="B171" s="2">
        <f>+'Ark1'!C6281</f>
        <v>2022</v>
      </c>
      <c r="C171" s="2">
        <f>+'Ark1'!J6281</f>
        <v>643</v>
      </c>
      <c r="D171" s="2" t="str">
        <f>VLOOKUP(C171,Slakteri!$C$11:$D$29,2)</f>
        <v>Bjerka</v>
      </c>
      <c r="E171" s="2">
        <f>+'Ark1'!D6281</f>
        <v>9</v>
      </c>
      <c r="F171" s="2" t="s">
        <v>521</v>
      </c>
      <c r="G171" s="20">
        <f>+'Ark1'!Q6281</f>
        <v>2</v>
      </c>
      <c r="H171" s="97">
        <f>+'Ark1'!R6281</f>
        <v>103</v>
      </c>
      <c r="I171" s="20">
        <f>IF(H171=0,"",'Ark1'!S6281)</f>
        <v>103</v>
      </c>
      <c r="J171" s="107"/>
      <c r="K171" s="152">
        <f>IF(G171=0,"",100*H171/Måned!$G18)</f>
        <v>3.8707252912438932</v>
      </c>
      <c r="L171" s="107"/>
      <c r="M171" s="152">
        <f>+IF(H171=0,"",'Ark1'!AA6281)</f>
        <v>3.8707252912438945</v>
      </c>
      <c r="N171" s="152">
        <f>+IF(I171=0,"",'Ark1'!AB6281)</f>
        <v>3.8185303214228714</v>
      </c>
      <c r="O171" s="119">
        <f>IF(H171=0,"",'Ark1'!U6281)</f>
        <v>61.087378640776677</v>
      </c>
      <c r="P171" s="152">
        <f>IF(H171=0,"",'Ark1'!W6281)</f>
        <v>85.237864077669897</v>
      </c>
      <c r="Q171" s="138"/>
      <c r="R171" s="152">
        <f>IF(H171=0,"",'Ark1'!X6281)</f>
        <v>9.1695794707743818</v>
      </c>
      <c r="S171" s="152">
        <f>IF(H171=0,"",'Ark1'!Y6281)</f>
        <v>2.1815946608841554</v>
      </c>
      <c r="T171" s="152">
        <f>IF(H171=0,"",'Ark1'!Z6281)</f>
        <v>-51.461774505845689</v>
      </c>
      <c r="U171" s="107"/>
      <c r="V171" s="97">
        <f t="shared" si="7"/>
        <v>51.5</v>
      </c>
      <c r="W171" s="309">
        <f>IF(H171=0,"",'Ark1'!T6281)</f>
        <v>16.27184466019418</v>
      </c>
      <c r="X171" s="152">
        <f>IF(H171=0,"",'Ark1'!V6281)</f>
        <v>92.348715143737735</v>
      </c>
      <c r="Y171" s="54"/>
      <c r="Z171" s="318"/>
      <c r="AA171" s="125"/>
      <c r="AB171" s="152"/>
      <c r="AC171" s="317"/>
      <c r="AJ171" s="11"/>
      <c r="AK171"/>
      <c r="AL171"/>
      <c r="AM171"/>
      <c r="AN171"/>
      <c r="AO171"/>
      <c r="AP171"/>
      <c r="AQ171"/>
      <c r="AR171"/>
      <c r="AS171"/>
      <c r="AT171"/>
    </row>
    <row r="172" spans="1:46" x14ac:dyDescent="0.5">
      <c r="A172" s="54"/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318"/>
      <c r="AB172" s="152"/>
      <c r="AC172" s="317"/>
      <c r="AL172" s="309"/>
      <c r="AM172" s="309"/>
    </row>
    <row r="173" spans="1:46" s="1" customFormat="1" x14ac:dyDescent="0.5">
      <c r="A173" s="54"/>
      <c r="B173" s="2">
        <f>+'Ark1'!C6090</f>
        <v>2022</v>
      </c>
      <c r="C173" s="2">
        <f>+'Ark1'!J6090</f>
        <v>103</v>
      </c>
      <c r="D173" s="2" t="str">
        <f>VLOOKUP(C173,Slakteri!$C$11:$D$29,2)</f>
        <v>Rudshøgda</v>
      </c>
      <c r="E173" s="2">
        <f>+'Ark1'!D6090</f>
        <v>10</v>
      </c>
      <c r="F173" s="2" t="s">
        <v>522</v>
      </c>
      <c r="G173" s="20">
        <f>+'Ark1'!Q6090</f>
        <v>0</v>
      </c>
      <c r="H173" s="97">
        <f>+'Ark1'!R6090</f>
        <v>0</v>
      </c>
      <c r="I173" s="20" t="str">
        <f>IF(H173=0,"",'Ark1'!S6090)</f>
        <v/>
      </c>
      <c r="J173" s="107"/>
      <c r="K173" s="152" t="str">
        <f>IF(G173=0,"",100*H173/Måned!$G19)</f>
        <v/>
      </c>
      <c r="L173" s="107"/>
      <c r="M173" s="152" t="str">
        <f>+IF(H173=0,"",'Ark1'!AA6090)</f>
        <v/>
      </c>
      <c r="N173" s="152">
        <f>+IF(I173=0,"",'Ark1'!AB6090)</f>
        <v>0</v>
      </c>
      <c r="O173" s="119" t="str">
        <f>IF(H173=0,"",'Ark1'!U6090)</f>
        <v/>
      </c>
      <c r="P173" s="152" t="str">
        <f>IF(H173=0,"",'Ark1'!W6090)</f>
        <v/>
      </c>
      <c r="Q173" s="138"/>
      <c r="R173" s="152" t="str">
        <f>IF(H173=0,"",'Ark1'!X6090)</f>
        <v/>
      </c>
      <c r="S173" s="152" t="str">
        <f>IF(H173=0,"",'Ark1'!Y6090)</f>
        <v/>
      </c>
      <c r="T173" s="152" t="str">
        <f>IF(H173=0,"",'Ark1'!Z6090)</f>
        <v/>
      </c>
      <c r="U173" s="107"/>
      <c r="V173" s="97" t="str">
        <f t="shared" si="7"/>
        <v/>
      </c>
      <c r="W173" s="309" t="str">
        <f>IF(H173=0,"",'Ark1'!T6090)</f>
        <v/>
      </c>
      <c r="X173" s="152" t="str">
        <f>IF(H173=0,"",'Ark1'!V6090)</f>
        <v/>
      </c>
      <c r="Y173" s="54"/>
      <c r="Z173" s="318"/>
      <c r="AA173" s="125"/>
      <c r="AB173" s="152"/>
      <c r="AC173" s="317"/>
      <c r="AJ173" s="11"/>
      <c r="AK173"/>
      <c r="AL173"/>
      <c r="AM173"/>
      <c r="AN173"/>
      <c r="AO173"/>
      <c r="AP173"/>
      <c r="AQ173"/>
      <c r="AR173"/>
      <c r="AS173"/>
      <c r="AT173"/>
    </row>
    <row r="174" spans="1:46" x14ac:dyDescent="0.5">
      <c r="A174" s="54"/>
      <c r="B174" s="2">
        <f>+'Ark1'!C6102</f>
        <v>2022</v>
      </c>
      <c r="C174" s="2">
        <f>+'Ark1'!J6102</f>
        <v>106</v>
      </c>
      <c r="D174" s="2" t="str">
        <f>VLOOKUP(C174,Slakteri!$C$11:$D$29,2)</f>
        <v>Furuseth</v>
      </c>
      <c r="E174" s="2">
        <f>+'Ark1'!D6102</f>
        <v>10</v>
      </c>
      <c r="F174" s="2" t="s">
        <v>522</v>
      </c>
      <c r="G174" s="20">
        <f>+'Ark1'!Q6102</f>
        <v>3</v>
      </c>
      <c r="H174" s="97">
        <f>+'Ark1'!R6102</f>
        <v>50</v>
      </c>
      <c r="I174" s="20">
        <f>IF(H174=0,"",'Ark1'!S6102)</f>
        <v>50</v>
      </c>
      <c r="J174" s="107"/>
      <c r="K174" s="152">
        <f>IF(G174=0,"",100*H174/Måned!$G19)</f>
        <v>2.2153300841825434</v>
      </c>
      <c r="L174" s="107"/>
      <c r="M174" s="152">
        <f>+IF(H174=0,"",'Ark1'!AA6102)</f>
        <v>2.2153300841825434</v>
      </c>
      <c r="N174" s="152">
        <f>+IF(I174=0,"",'Ark1'!AB6102)</f>
        <v>2.2698771576267358</v>
      </c>
      <c r="O174" s="119">
        <f>IF(H174=0,"",'Ark1'!U6102)</f>
        <v>60.92</v>
      </c>
      <c r="P174" s="152">
        <f>IF(H174=0,"",'Ark1'!W6102)</f>
        <v>89.813999999999979</v>
      </c>
      <c r="Q174" s="138"/>
      <c r="R174" s="152">
        <f>IF(H174=0,"",'Ark1'!X6102)</f>
        <v>5.7783392077656526</v>
      </c>
      <c r="S174" s="152">
        <f>IF(H174=0,"",'Ark1'!Y6102)</f>
        <v>1.8956792977716088</v>
      </c>
      <c r="T174" s="152">
        <f>IF(H174=0,"",'Ark1'!Z6102)</f>
        <v>-47.388513862126942</v>
      </c>
      <c r="U174" s="107"/>
      <c r="V174" s="97">
        <f t="shared" si="7"/>
        <v>16.666666666666668</v>
      </c>
      <c r="W174" s="309">
        <f>IF(H174=0,"",'Ark1'!T6102)</f>
        <v>16.399999999999999</v>
      </c>
      <c r="X174" s="152">
        <f>IF(H174=0,"",'Ark1'!V6102)</f>
        <v>97.306608884073682</v>
      </c>
      <c r="Y174" s="54"/>
      <c r="Z174" s="318"/>
      <c r="AB174" s="152"/>
      <c r="AC174" s="317"/>
    </row>
    <row r="175" spans="1:46" x14ac:dyDescent="0.5">
      <c r="A175" s="54"/>
      <c r="B175" s="2">
        <f>+'Ark1'!C6114</f>
        <v>2022</v>
      </c>
      <c r="C175" s="2">
        <f>+'Ark1'!J6114</f>
        <v>109</v>
      </c>
      <c r="D175" s="2" t="str">
        <f>VLOOKUP(C175,Slakteri!$C$11:$D$29,2)</f>
        <v>Tønsberg</v>
      </c>
      <c r="E175" s="2">
        <f>+'Ark1'!D6114</f>
        <v>10</v>
      </c>
      <c r="F175" s="2" t="s">
        <v>522</v>
      </c>
      <c r="G175" s="20">
        <f>+'Ark1'!Q6114</f>
        <v>22</v>
      </c>
      <c r="H175" s="97">
        <f>+'Ark1'!R6114</f>
        <v>882</v>
      </c>
      <c r="I175" s="20">
        <f>IF(H175=0,"",'Ark1'!S6114)</f>
        <v>882</v>
      </c>
      <c r="J175" s="107"/>
      <c r="K175" s="152">
        <f>IF(G175=0,"",100*H175/Måned!$G19)</f>
        <v>39.078422684980062</v>
      </c>
      <c r="L175" s="107"/>
      <c r="M175" s="152">
        <f>+IF(H175=0,"",'Ark1'!AA6114)</f>
        <v>39.078422684980069</v>
      </c>
      <c r="N175" s="152">
        <f>+IF(I175=0,"",'Ark1'!AB6114)</f>
        <v>39.978942462781589</v>
      </c>
      <c r="O175" s="119">
        <f>IF(H175=0,"",'Ark1'!U6114)</f>
        <v>60.844671201814066</v>
      </c>
      <c r="P175" s="152">
        <f>IF(H175=0,"",'Ark1'!W6114)</f>
        <v>89.67562358276642</v>
      </c>
      <c r="Q175" s="138"/>
      <c r="R175" s="152">
        <f>IF(H175=0,"",'Ark1'!X6114)</f>
        <v>10.35774195897449</v>
      </c>
      <c r="S175" s="152">
        <f>IF(H175=0,"",'Ark1'!Y6114)</f>
        <v>2.897281538165196</v>
      </c>
      <c r="T175" s="152">
        <f>IF(H175=0,"",'Ark1'!Z6114)</f>
        <v>-19.112897704228089</v>
      </c>
      <c r="U175" s="107"/>
      <c r="V175" s="97">
        <f t="shared" si="7"/>
        <v>40.090909090909093</v>
      </c>
      <c r="W175" s="309">
        <f>IF(H175=0,"",'Ark1'!T6114)</f>
        <v>16.105442176870749</v>
      </c>
      <c r="X175" s="152">
        <f>IF(H175=0,"",'Ark1'!V6114)</f>
        <v>97.156688605380722</v>
      </c>
      <c r="Y175" s="54"/>
      <c r="Z175" s="318"/>
      <c r="AB175" s="152"/>
      <c r="AC175" s="317"/>
    </row>
    <row r="176" spans="1:46" x14ac:dyDescent="0.5">
      <c r="A176" s="54"/>
      <c r="B176" s="2">
        <f>+'Ark1'!C6126</f>
        <v>2022</v>
      </c>
      <c r="C176" s="2">
        <f>+'Ark1'!J6126</f>
        <v>111</v>
      </c>
      <c r="D176" s="2" t="str">
        <f>VLOOKUP(C176,Slakteri!$C$11:$D$29,2)</f>
        <v>Forus</v>
      </c>
      <c r="E176" s="2">
        <f>+'Ark1'!D6126</f>
        <v>10</v>
      </c>
      <c r="F176" s="2" t="s">
        <v>522</v>
      </c>
      <c r="G176" s="20">
        <f>+'Ark1'!Q6126</f>
        <v>8</v>
      </c>
      <c r="H176" s="97">
        <f>+'Ark1'!R6126</f>
        <v>201</v>
      </c>
      <c r="I176" s="20">
        <f>IF(H176=0,"",'Ark1'!S6126)</f>
        <v>201</v>
      </c>
      <c r="J176" s="107"/>
      <c r="K176" s="152">
        <f>IF(G176=0,"",100*H176/Måned!$G19)</f>
        <v>8.9056269384138229</v>
      </c>
      <c r="L176" s="107"/>
      <c r="M176" s="152">
        <f>+IF(H176=0,"",'Ark1'!AA6126)</f>
        <v>8.9056269384138211</v>
      </c>
      <c r="N176" s="152">
        <f>+IF(I176=0,"",'Ark1'!AB6126)</f>
        <v>8.599926505859063</v>
      </c>
      <c r="O176" s="119">
        <f>IF(H176=0,"",'Ark1'!U6126)</f>
        <v>61.537313432835802</v>
      </c>
      <c r="P176" s="152">
        <f>IF(H176=0,"",'Ark1'!W6126)</f>
        <v>84.646766169154276</v>
      </c>
      <c r="Q176" s="138"/>
      <c r="R176" s="152">
        <f>IF(H176=0,"",'Ark1'!X6126)</f>
        <v>8.7894782184884264</v>
      </c>
      <c r="S176" s="152">
        <f>IF(H176=0,"",'Ark1'!Y6126)</f>
        <v>1.9999628718613596</v>
      </c>
      <c r="T176" s="152">
        <f>IF(H176=0,"",'Ark1'!Z6126)</f>
        <v>-44.113115075528043</v>
      </c>
      <c r="U176" s="107"/>
      <c r="V176" s="97">
        <f t="shared" si="7"/>
        <v>25.125</v>
      </c>
      <c r="W176" s="309">
        <f>IF(H176=0,"",'Ark1'!T6126)</f>
        <v>16.552238805970148</v>
      </c>
      <c r="X176" s="152">
        <f>IF(H176=0,"",'Ark1'!V6126)</f>
        <v>91.708305708726115</v>
      </c>
      <c r="Y176" s="54"/>
      <c r="Z176" s="318"/>
      <c r="AB176" s="152"/>
      <c r="AC176" s="317"/>
    </row>
    <row r="177" spans="1:41" x14ac:dyDescent="0.5">
      <c r="A177" s="54"/>
      <c r="B177" s="2">
        <f>+'Ark1'!C6138</f>
        <v>2022</v>
      </c>
      <c r="C177" s="2">
        <f>+'Ark1'!J6138</f>
        <v>116</v>
      </c>
      <c r="D177" s="2" t="str">
        <f>VLOOKUP(C177,Slakteri!$C$11:$D$29,2)</f>
        <v>Sandeid</v>
      </c>
      <c r="E177" s="2">
        <f>+'Ark1'!D6138</f>
        <v>10</v>
      </c>
      <c r="F177" s="2" t="s">
        <v>522</v>
      </c>
      <c r="G177" s="20">
        <f>+'Ark1'!Q6138</f>
        <v>3</v>
      </c>
      <c r="H177" s="97">
        <f>+'Ark1'!R6138</f>
        <v>142</v>
      </c>
      <c r="I177" s="20">
        <f>IF(H177=0,"",'Ark1'!S6138)</f>
        <v>142</v>
      </c>
      <c r="J177" s="107"/>
      <c r="K177" s="152">
        <f>IF(G177=0,"",100*H177/Måned!$G19)</f>
        <v>6.2915374390784224</v>
      </c>
      <c r="L177" s="107"/>
      <c r="M177" s="152">
        <f>+IF(H177=0,"",'Ark1'!AA6138)</f>
        <v>6.2915374390784207</v>
      </c>
      <c r="N177" s="152">
        <f>+IF(I177=0,"",'Ark1'!AB6138)</f>
        <v>6.0568978092781522</v>
      </c>
      <c r="O177" s="119">
        <f>IF(H177=0,"",'Ark1'!U6138)</f>
        <v>59.788732394366193</v>
      </c>
      <c r="P177" s="152">
        <f>IF(H177=0,"",'Ark1'!W6138)</f>
        <v>84.386619718309859</v>
      </c>
      <c r="Q177" s="138"/>
      <c r="R177" s="152">
        <f>IF(H177=0,"",'Ark1'!X6138)</f>
        <v>10.114424429073845</v>
      </c>
      <c r="S177" s="152">
        <f>IF(H177=0,"",'Ark1'!Y6138)</f>
        <v>2.7471649558379401</v>
      </c>
      <c r="T177" s="152">
        <f>IF(H177=0,"",'Ark1'!Z6138)</f>
        <v>-57.344767610180511</v>
      </c>
      <c r="U177" s="107"/>
      <c r="V177" s="97">
        <f t="shared" si="7"/>
        <v>47.333333333333336</v>
      </c>
      <c r="W177" s="309">
        <f>IF(H177=0,"",'Ark1'!T6138)</f>
        <v>15.563380281690138</v>
      </c>
      <c r="X177" s="152">
        <f>IF(H177=0,"",'Ark1'!V6138)</f>
        <v>91.42645689957736</v>
      </c>
      <c r="Y177" s="54"/>
      <c r="Z177" s="318"/>
      <c r="AB177" s="152"/>
      <c r="AC177" s="317"/>
    </row>
    <row r="178" spans="1:41" s="320" customFormat="1" x14ac:dyDescent="0.5">
      <c r="A178" s="54"/>
      <c r="B178" s="2">
        <f>+'Ark1'!C6150</f>
        <v>2022</v>
      </c>
      <c r="C178" s="2">
        <f>+'Ark1'!J6150</f>
        <v>117</v>
      </c>
      <c r="D178" s="2" t="str">
        <f>VLOOKUP(C178,Slakteri!$C$11:$D$29,2)</f>
        <v>Jæren</v>
      </c>
      <c r="E178" s="2">
        <f>+'Ark1'!D6150</f>
        <v>10</v>
      </c>
      <c r="F178" s="2" t="s">
        <v>522</v>
      </c>
      <c r="G178" s="20">
        <f>+'Ark1'!Q6150</f>
        <v>3</v>
      </c>
      <c r="H178" s="97">
        <f>+'Ark1'!R6150</f>
        <v>39</v>
      </c>
      <c r="I178" s="20">
        <f>IF(H178=0,"",'Ark1'!S6150)</f>
        <v>39</v>
      </c>
      <c r="J178" s="107"/>
      <c r="K178" s="152">
        <f>IF(G178=0,"",100*H178/Måned!$G19)</f>
        <v>1.7279574656623837</v>
      </c>
      <c r="L178" s="107"/>
      <c r="M178" s="152">
        <f>+IF(H178=0,"",'Ark1'!AA6150)</f>
        <v>1.7279574656623835</v>
      </c>
      <c r="N178" s="152">
        <f>+IF(I178=0,"",'Ark1'!AB6150)</f>
        <v>1.748341706307506</v>
      </c>
      <c r="O178" s="119">
        <f>IF(H178=0,"",'Ark1'!U6150)</f>
        <v>60.923076923076913</v>
      </c>
      <c r="P178" s="152">
        <f>IF(H178=0,"",'Ark1'!W6150)</f>
        <v>88.6897435897436</v>
      </c>
      <c r="Q178" s="138"/>
      <c r="R178" s="152">
        <f>IF(H178=0,"",'Ark1'!X6150)</f>
        <v>11.74373362357281</v>
      </c>
      <c r="S178" s="152">
        <f>IF(H178=0,"",'Ark1'!Y6150)</f>
        <v>2.555884265513344</v>
      </c>
      <c r="T178" s="152">
        <f>IF(H178=0,"",'Ark1'!Z6150)</f>
        <v>-52.129327071907475</v>
      </c>
      <c r="U178" s="107"/>
      <c r="V178" s="97">
        <f t="shared" si="7"/>
        <v>13</v>
      </c>
      <c r="W178" s="309">
        <f>IF(H178=0,"",'Ark1'!T6150)</f>
        <v>16.15384615384615</v>
      </c>
      <c r="X178" s="152">
        <f>IF(H178=0,"",'Ark1'!V6150)</f>
        <v>96.088562935800169</v>
      </c>
      <c r="Y178" s="54"/>
      <c r="Z178" s="318"/>
      <c r="AA178" s="125"/>
      <c r="AB178" s="152"/>
      <c r="AC178" s="317"/>
      <c r="AD178" s="1"/>
      <c r="AE178" s="1"/>
      <c r="AF178" s="1"/>
      <c r="AG178" s="1"/>
      <c r="AH178" s="1"/>
      <c r="AI178" s="1"/>
      <c r="AJ178" s="11"/>
      <c r="AK178"/>
      <c r="AL178"/>
      <c r="AM178"/>
      <c r="AN178"/>
      <c r="AO178"/>
    </row>
    <row r="179" spans="1:41" s="320" customFormat="1" x14ac:dyDescent="0.5">
      <c r="A179" s="54"/>
      <c r="B179" s="2">
        <f>+'Ark1'!C6162</f>
        <v>2022</v>
      </c>
      <c r="C179" s="2">
        <f>+'Ark1'!J6162</f>
        <v>121</v>
      </c>
      <c r="D179" s="2" t="str">
        <f>VLOOKUP(C179,Slakteri!$C$11:$D$29,2)</f>
        <v>Steinkjer</v>
      </c>
      <c r="E179" s="2">
        <f>+'Ark1'!D6162</f>
        <v>10</v>
      </c>
      <c r="F179" s="2" t="s">
        <v>522</v>
      </c>
      <c r="G179" s="20">
        <f>+'Ark1'!Q6162</f>
        <v>11</v>
      </c>
      <c r="H179" s="97">
        <f>+'Ark1'!R6162</f>
        <v>388</v>
      </c>
      <c r="I179" s="20">
        <f>IF(H179=0,"",'Ark1'!S6162)</f>
        <v>388</v>
      </c>
      <c r="J179" s="107"/>
      <c r="K179" s="152">
        <f>IF(G179=0,"",100*H179/Måned!$G19)</f>
        <v>17.190961453256534</v>
      </c>
      <c r="L179" s="107"/>
      <c r="M179" s="152">
        <f>+IF(H179=0,"",'Ark1'!AA6162)</f>
        <v>17.190961453256538</v>
      </c>
      <c r="N179" s="152">
        <f>+IF(I179=0,"",'Ark1'!AB6162)</f>
        <v>16.548818255661562</v>
      </c>
      <c r="O179" s="119">
        <f>IF(H179=0,"",'Ark1'!U6162)</f>
        <v>60.47938144329899</v>
      </c>
      <c r="P179" s="152">
        <f>IF(H179=0,"",'Ark1'!W6162)</f>
        <v>84.381443298969103</v>
      </c>
      <c r="Q179" s="138"/>
      <c r="R179" s="152">
        <f>IF(H179=0,"",'Ark1'!X6162)</f>
        <v>10.223745151713867</v>
      </c>
      <c r="S179" s="152">
        <f>IF(H179=0,"",'Ark1'!Y6162)</f>
        <v>2.6490783514710978</v>
      </c>
      <c r="T179" s="152">
        <f>IF(H179=0,"",'Ark1'!Z6162)</f>
        <v>-53.134150905864914</v>
      </c>
      <c r="U179" s="107"/>
      <c r="V179" s="97">
        <f t="shared" si="7"/>
        <v>35.272727272727273</v>
      </c>
      <c r="W179" s="309">
        <f>IF(H179=0,"",'Ark1'!T6162)</f>
        <v>16.126288659793818</v>
      </c>
      <c r="X179" s="152">
        <f>IF(H179=0,"",'Ark1'!V6162)</f>
        <v>91.420848644603552</v>
      </c>
      <c r="Y179" s="54"/>
      <c r="Z179" s="318"/>
      <c r="AA179" s="125"/>
      <c r="AB179" s="152"/>
      <c r="AC179" s="317"/>
      <c r="AD179" s="1"/>
      <c r="AE179" s="1"/>
      <c r="AF179" s="1"/>
      <c r="AG179" s="1"/>
      <c r="AH179" s="1"/>
      <c r="AI179" s="1"/>
      <c r="AJ179" s="11"/>
      <c r="AK179"/>
    </row>
    <row r="180" spans="1:41" s="320" customFormat="1" x14ac:dyDescent="0.5">
      <c r="A180" s="54"/>
      <c r="B180" s="2">
        <f>+'Ark1'!C6174</f>
        <v>2022</v>
      </c>
      <c r="C180" s="2">
        <f>+'Ark1'!J6174</f>
        <v>134</v>
      </c>
      <c r="D180" s="2" t="str">
        <f>VLOOKUP(C180,Slakteri!$C$11:$D$29,2)</f>
        <v>Førde</v>
      </c>
      <c r="E180" s="2">
        <f>+'Ark1'!D6174</f>
        <v>10</v>
      </c>
      <c r="F180" s="2" t="s">
        <v>522</v>
      </c>
      <c r="G180" s="20">
        <f>+'Ark1'!Q6174</f>
        <v>5</v>
      </c>
      <c r="H180" s="97">
        <f>+'Ark1'!R6174</f>
        <v>122</v>
      </c>
      <c r="I180" s="20">
        <f>IF(H180=0,"",'Ark1'!S6174)</f>
        <v>122</v>
      </c>
      <c r="J180" s="107"/>
      <c r="K180" s="152">
        <f>IF(G180=0,"",100*H180/Måned!$G19)</f>
        <v>5.4054054054054053</v>
      </c>
      <c r="L180" s="107"/>
      <c r="M180" s="152">
        <f>+IF(H180=0,"",'Ark1'!AA6174)</f>
        <v>5.4054054054054061</v>
      </c>
      <c r="N180" s="152">
        <f>+IF(I180=0,"",'Ark1'!AB6174)</f>
        <v>5.4669228346902452</v>
      </c>
      <c r="O180" s="119">
        <f>IF(H180=0,"",'Ark1'!U6174)</f>
        <v>60.844262295081997</v>
      </c>
      <c r="P180" s="152">
        <f>IF(H180=0,"",'Ark1'!W6174)</f>
        <v>88.653278688524608</v>
      </c>
      <c r="Q180" s="138"/>
      <c r="R180" s="152">
        <f>IF(H180=0,"",'Ark1'!X6174)</f>
        <v>12.06510470511083</v>
      </c>
      <c r="S180" s="152">
        <f>IF(H180=0,"",'Ark1'!Y6174)</f>
        <v>1.7556489239924589</v>
      </c>
      <c r="T180" s="152">
        <f>IF(H180=0,"",'Ark1'!Z6174)</f>
        <v>-46.78356185906236</v>
      </c>
      <c r="U180" s="107"/>
      <c r="V180" s="97">
        <f t="shared" si="7"/>
        <v>24.4</v>
      </c>
      <c r="W180" s="309">
        <f>IF(H180=0,"",'Ark1'!T6174)</f>
        <v>16.434426229508198</v>
      </c>
      <c r="X180" s="152">
        <f>IF(H180=0,"",'Ark1'!V6174)</f>
        <v>96.049056000568299</v>
      </c>
      <c r="Y180" s="54"/>
      <c r="Z180" s="318"/>
      <c r="AA180" s="125"/>
      <c r="AB180" s="152"/>
      <c r="AC180" s="317"/>
      <c r="AD180" s="1"/>
      <c r="AE180" s="1"/>
      <c r="AF180" s="1"/>
      <c r="AG180" s="1"/>
      <c r="AH180" s="1"/>
      <c r="AI180" s="1"/>
      <c r="AJ180" s="11"/>
      <c r="AK180"/>
    </row>
    <row r="181" spans="1:41" s="320" customFormat="1" x14ac:dyDescent="0.5">
      <c r="A181" s="54"/>
      <c r="B181" s="2">
        <f>+'Ark1'!C6186</f>
        <v>2022</v>
      </c>
      <c r="C181" s="2">
        <f>+'Ark1'!J6186</f>
        <v>141</v>
      </c>
      <c r="D181" s="2" t="str">
        <f>VLOOKUP(C181,Slakteri!$C$11:$D$29,2)</f>
        <v>Ølen</v>
      </c>
      <c r="E181" s="2">
        <f>+'Ark1'!D6186</f>
        <v>10</v>
      </c>
      <c r="F181" s="2" t="s">
        <v>522</v>
      </c>
      <c r="G181" s="20">
        <f>+'Ark1'!Q6186</f>
        <v>0</v>
      </c>
      <c r="H181" s="97">
        <f>+'Ark1'!R6186</f>
        <v>0</v>
      </c>
      <c r="I181" s="20" t="str">
        <f>IF(H181=0,"",'Ark1'!S6186)</f>
        <v/>
      </c>
      <c r="J181" s="107"/>
      <c r="K181" s="152" t="str">
        <f>IF(G181=0,"",100*H181/Måned!$G19)</f>
        <v/>
      </c>
      <c r="L181" s="107"/>
      <c r="M181" s="152" t="str">
        <f>+IF(H181=0,"",'Ark1'!AA6186)</f>
        <v/>
      </c>
      <c r="N181" s="152">
        <f>+IF(I181=0,"",'Ark1'!AB6186)</f>
        <v>0</v>
      </c>
      <c r="O181" s="119" t="str">
        <f>IF(H181=0,"",'Ark1'!U6186)</f>
        <v/>
      </c>
      <c r="P181" s="152" t="str">
        <f>IF(H181=0,"",'Ark1'!W6186)</f>
        <v/>
      </c>
      <c r="Q181" s="138"/>
      <c r="R181" s="152" t="str">
        <f>IF(H181=0,"",'Ark1'!X6186)</f>
        <v/>
      </c>
      <c r="S181" s="152" t="str">
        <f>IF(H181=0,"",'Ark1'!Y6186)</f>
        <v/>
      </c>
      <c r="T181" s="152" t="str">
        <f>IF(H181=0,"",'Ark1'!Z6186)</f>
        <v/>
      </c>
      <c r="U181" s="107"/>
      <c r="V181" s="97" t="str">
        <f t="shared" si="7"/>
        <v/>
      </c>
      <c r="W181" s="309" t="str">
        <f>IF(H181=0,"",'Ark1'!T6186)</f>
        <v/>
      </c>
      <c r="X181" s="152" t="str">
        <f>IF(H181=0,"",'Ark1'!V6186)</f>
        <v/>
      </c>
      <c r="Y181" s="54"/>
      <c r="Z181" s="11"/>
      <c r="AA181" s="125"/>
      <c r="AB181" s="152"/>
      <c r="AC181" s="317"/>
      <c r="AD181" s="1"/>
      <c r="AE181" s="1"/>
      <c r="AF181" s="1"/>
      <c r="AG181" s="1"/>
      <c r="AH181" s="1"/>
      <c r="AI181" s="1"/>
      <c r="AJ181" s="11"/>
      <c r="AK181"/>
    </row>
    <row r="182" spans="1:41" s="320" customFormat="1" x14ac:dyDescent="0.5">
      <c r="A182" s="54"/>
      <c r="B182" s="2">
        <f>+'Ark1'!C6198</f>
        <v>2022</v>
      </c>
      <c r="C182" s="2">
        <f>+'Ark1'!J6198</f>
        <v>143</v>
      </c>
      <c r="D182" s="2" t="str">
        <f>VLOOKUP(C182,Slakteri!$C$11:$D$29,2)</f>
        <v>Nordfjord</v>
      </c>
      <c r="E182" s="2">
        <f>+'Ark1'!D6198</f>
        <v>10</v>
      </c>
      <c r="F182" s="2" t="s">
        <v>522</v>
      </c>
      <c r="G182" s="20">
        <f>+'Ark1'!Q6198</f>
        <v>0</v>
      </c>
      <c r="H182" s="97">
        <f>+'Ark1'!R6198</f>
        <v>0</v>
      </c>
      <c r="I182" s="20" t="str">
        <f>IF(H182=0,"",'Ark1'!S6198)</f>
        <v/>
      </c>
      <c r="J182" s="107"/>
      <c r="K182" s="152" t="str">
        <f>IF(G182=0,"",100*H182/Måned!$G19)</f>
        <v/>
      </c>
      <c r="L182" s="107"/>
      <c r="M182" s="152" t="str">
        <f>+IF(H182=0,"",'Ark1'!AA6198)</f>
        <v/>
      </c>
      <c r="N182" s="152">
        <f>+IF(I182=0,"",'Ark1'!AB6198)</f>
        <v>0</v>
      </c>
      <c r="O182" s="119" t="str">
        <f>IF(H182=0,"",'Ark1'!U6198)</f>
        <v/>
      </c>
      <c r="P182" s="152" t="str">
        <f>IF(H182=0,"",'Ark1'!W6198)</f>
        <v/>
      </c>
      <c r="Q182" s="138"/>
      <c r="R182" s="152" t="str">
        <f>IF(H182=0,"",'Ark1'!X6198)</f>
        <v/>
      </c>
      <c r="S182" s="152" t="str">
        <f>IF(H182=0,"",'Ark1'!Y6198)</f>
        <v/>
      </c>
      <c r="T182" s="152" t="str">
        <f>IF(H182=0,"",'Ark1'!Z6198)</f>
        <v/>
      </c>
      <c r="U182" s="107"/>
      <c r="V182" s="97" t="str">
        <f t="shared" si="7"/>
        <v/>
      </c>
      <c r="W182" s="309" t="str">
        <f>IF(H182=0,"",'Ark1'!T6198)</f>
        <v/>
      </c>
      <c r="X182" s="152" t="str">
        <f>IF(H182=0,"",'Ark1'!V6198)</f>
        <v/>
      </c>
      <c r="Y182" s="54"/>
      <c r="Z182" s="11"/>
      <c r="AA182" s="125"/>
      <c r="AB182" s="152"/>
      <c r="AC182" s="317"/>
      <c r="AD182" s="1"/>
      <c r="AE182" s="1"/>
      <c r="AF182" s="1"/>
      <c r="AG182" s="1"/>
      <c r="AH182" s="1"/>
      <c r="AI182" s="1"/>
      <c r="AJ182" s="11"/>
      <c r="AK182"/>
    </row>
    <row r="183" spans="1:41" s="320" customFormat="1" x14ac:dyDescent="0.5">
      <c r="A183" s="54"/>
      <c r="B183" s="2">
        <f>+'Ark1'!C6210</f>
        <v>2022</v>
      </c>
      <c r="C183" s="2">
        <f>+'Ark1'!J6210</f>
        <v>147</v>
      </c>
      <c r="D183" s="2" t="str">
        <f>VLOOKUP(C183,Slakteri!$C$11:$D$29,2)</f>
        <v>Midt-Norge</v>
      </c>
      <c r="E183" s="2">
        <f>+'Ark1'!D6210</f>
        <v>10</v>
      </c>
      <c r="F183" s="2" t="s">
        <v>522</v>
      </c>
      <c r="G183" s="20">
        <f>+'Ark1'!Q6210</f>
        <v>0</v>
      </c>
      <c r="H183" s="97">
        <f>+'Ark1'!R6210</f>
        <v>0</v>
      </c>
      <c r="I183" s="20" t="str">
        <f>IF(H183=0,"",'Ark1'!S6210)</f>
        <v/>
      </c>
      <c r="J183" s="107"/>
      <c r="K183" s="152" t="str">
        <f>IF(G183=0,"",100*H183/Måned!$G19)</f>
        <v/>
      </c>
      <c r="L183" s="107"/>
      <c r="M183" s="152" t="str">
        <f>+IF(H183=0,"",'Ark1'!AA6210)</f>
        <v/>
      </c>
      <c r="N183" s="152">
        <f>+IF(I183=0,"",'Ark1'!AB6210)</f>
        <v>0</v>
      </c>
      <c r="O183" s="119" t="str">
        <f>IF(H183=0,"",'Ark1'!U6210)</f>
        <v/>
      </c>
      <c r="P183" s="152" t="str">
        <f>IF(H183=0,"",'Ark1'!W6210)</f>
        <v/>
      </c>
      <c r="Q183" s="138"/>
      <c r="R183" s="152" t="str">
        <f>IF(H183=0,"",'Ark1'!X6210)</f>
        <v/>
      </c>
      <c r="S183" s="152" t="str">
        <f>IF(H183=0,"",'Ark1'!Y6210)</f>
        <v/>
      </c>
      <c r="T183" s="152" t="str">
        <f>IF(H183=0,"",'Ark1'!Z6210)</f>
        <v/>
      </c>
      <c r="U183" s="107"/>
      <c r="V183" s="97" t="str">
        <f t="shared" si="7"/>
        <v/>
      </c>
      <c r="W183" s="309" t="str">
        <f>IF(H183=0,"",'Ark1'!T6210)</f>
        <v/>
      </c>
      <c r="X183" s="152" t="str">
        <f>IF(H183=0,"",'Ark1'!V6210)</f>
        <v/>
      </c>
      <c r="Y183" s="54"/>
      <c r="Z183" s="11"/>
      <c r="AA183" s="125"/>
      <c r="AB183" s="152"/>
      <c r="AC183" s="317"/>
      <c r="AD183" s="1"/>
      <c r="AE183" s="1"/>
      <c r="AF183" s="1"/>
      <c r="AG183" s="1"/>
      <c r="AH183" s="1"/>
      <c r="AI183" s="1"/>
      <c r="AJ183" s="11"/>
      <c r="AK183"/>
    </row>
    <row r="184" spans="1:41" s="320" customFormat="1" x14ac:dyDescent="0.5">
      <c r="A184" s="54"/>
      <c r="B184" s="2">
        <f>+'Ark1'!C6222</f>
        <v>2022</v>
      </c>
      <c r="C184" s="2">
        <f>+'Ark1'!J6222</f>
        <v>155</v>
      </c>
      <c r="D184" s="2" t="str">
        <f>VLOOKUP(C184,Slakteri!$C$11:$D$29,2)</f>
        <v>Målselv</v>
      </c>
      <c r="E184" s="2">
        <f>+'Ark1'!D6222</f>
        <v>10</v>
      </c>
      <c r="F184" s="2" t="s">
        <v>522</v>
      </c>
      <c r="G184" s="20">
        <f>+'Ark1'!Q6222</f>
        <v>0</v>
      </c>
      <c r="H184" s="97">
        <f>+'Ark1'!R6222</f>
        <v>0</v>
      </c>
      <c r="I184" s="20" t="str">
        <f>IF(H184=0,"",'Ark1'!S6222)</f>
        <v/>
      </c>
      <c r="J184" s="107"/>
      <c r="K184" s="152" t="str">
        <f>IF(G184=0,"",100*H184/Måned!$G19)</f>
        <v/>
      </c>
      <c r="L184" s="107"/>
      <c r="M184" s="152" t="str">
        <f>+IF(H184=0,"",'Ark1'!AA6222)</f>
        <v/>
      </c>
      <c r="N184" s="152">
        <f>+IF(I184=0,"",'Ark1'!AB6222)</f>
        <v>0</v>
      </c>
      <c r="O184" s="119" t="str">
        <f>IF(H184=0,"",'Ark1'!U6222)</f>
        <v/>
      </c>
      <c r="P184" s="152" t="str">
        <f>IF(H184=0,"",'Ark1'!W6222)</f>
        <v/>
      </c>
      <c r="Q184" s="138"/>
      <c r="R184" s="152" t="str">
        <f>IF(H184=0,"",'Ark1'!X6222)</f>
        <v/>
      </c>
      <c r="S184" s="152" t="str">
        <f>IF(H184=0,"",'Ark1'!Y6222)</f>
        <v/>
      </c>
      <c r="T184" s="152" t="str">
        <f>IF(H184=0,"",'Ark1'!Z6222)</f>
        <v/>
      </c>
      <c r="U184" s="107"/>
      <c r="V184" s="97" t="str">
        <f t="shared" si="7"/>
        <v/>
      </c>
      <c r="W184" s="309" t="str">
        <f>IF(H184=0,"",'Ark1'!T6222)</f>
        <v/>
      </c>
      <c r="X184" s="152" t="str">
        <f>IF(H184=0,"",'Ark1'!V6222)</f>
        <v/>
      </c>
      <c r="Y184" s="54"/>
      <c r="Z184" s="11"/>
      <c r="AA184" s="125"/>
      <c r="AB184" s="152"/>
      <c r="AC184" s="317"/>
      <c r="AD184" s="1"/>
      <c r="AE184" s="1"/>
      <c r="AF184" s="1"/>
      <c r="AG184" s="1"/>
      <c r="AH184" s="1"/>
      <c r="AI184" s="1"/>
      <c r="AJ184" s="11"/>
      <c r="AK184"/>
    </row>
    <row r="185" spans="1:41" s="320" customFormat="1" x14ac:dyDescent="0.5">
      <c r="A185" s="54"/>
      <c r="B185" s="2">
        <f>+'Ark1'!C6234</f>
        <v>2022</v>
      </c>
      <c r="C185" s="2">
        <f>+'Ark1'!J6234</f>
        <v>160</v>
      </c>
      <c r="D185" s="2" t="str">
        <f>VLOOKUP(C185,Slakteri!$C$11:$D$29,2)</f>
        <v>Oslo</v>
      </c>
      <c r="E185" s="2">
        <f>+'Ark1'!D6234</f>
        <v>10</v>
      </c>
      <c r="F185" s="2" t="s">
        <v>522</v>
      </c>
      <c r="G185" s="20">
        <f>+'Ark1'!Q6234</f>
        <v>4</v>
      </c>
      <c r="H185" s="97">
        <f>+'Ark1'!R6234</f>
        <v>152</v>
      </c>
      <c r="I185" s="20">
        <f>IF(H185=0,"",'Ark1'!S6234)</f>
        <v>152</v>
      </c>
      <c r="J185" s="107"/>
      <c r="K185" s="152">
        <f>IF(G185=0,"",100*H185/Måned!$G19)</f>
        <v>6.7346034559149315</v>
      </c>
      <c r="L185" s="107"/>
      <c r="M185" s="152">
        <f>+IF(H185=0,"",'Ark1'!AA6234)</f>
        <v>6.7346034559149315</v>
      </c>
      <c r="N185" s="152">
        <f>+IF(I185=0,"",'Ark1'!AB6234)</f>
        <v>6.8638169743159683</v>
      </c>
      <c r="O185" s="119">
        <f>IF(H185=0,"",'Ark1'!U6234)</f>
        <v>60.84210526315789</v>
      </c>
      <c r="P185" s="152">
        <f>IF(H185=0,"",'Ark1'!W6234)</f>
        <v>89.337499999999977</v>
      </c>
      <c r="Q185" s="138"/>
      <c r="R185" s="152">
        <f>IF(H185=0,"",'Ark1'!X6234)</f>
        <v>7.9470021863595743</v>
      </c>
      <c r="S185" s="152">
        <f>IF(H185=0,"",'Ark1'!Y6234)</f>
        <v>2.0966930828464392</v>
      </c>
      <c r="T185" s="152">
        <f>IF(H185=0,"",'Ark1'!Z6234)</f>
        <v>-9.3813351920553121</v>
      </c>
      <c r="U185" s="107"/>
      <c r="V185" s="97">
        <f t="shared" si="7"/>
        <v>38</v>
      </c>
      <c r="W185" s="309">
        <f>IF(H185=0,"",'Ark1'!T6234)</f>
        <v>16.210526315789473</v>
      </c>
      <c r="X185" s="152">
        <f>IF(H185=0,"",'Ark1'!V6234)</f>
        <v>96.790357529794179</v>
      </c>
      <c r="Y185" s="54"/>
      <c r="Z185" s="11"/>
      <c r="AA185" s="125"/>
      <c r="AB185" s="152"/>
      <c r="AC185" s="317"/>
      <c r="AD185" s="1"/>
      <c r="AE185" s="1"/>
      <c r="AF185" s="1"/>
      <c r="AG185" s="1"/>
      <c r="AH185" s="1"/>
      <c r="AI185" s="1"/>
      <c r="AJ185" s="11"/>
      <c r="AK185"/>
    </row>
    <row r="186" spans="1:41" s="320" customFormat="1" x14ac:dyDescent="0.5">
      <c r="A186" s="54"/>
      <c r="B186" s="2">
        <f>+'Ark1'!C6246</f>
        <v>2022</v>
      </c>
      <c r="C186" s="2">
        <f>+'Ark1'!J6246</f>
        <v>171</v>
      </c>
      <c r="D186" s="2" t="str">
        <f>VLOOKUP(C186,Slakteri!$C$11:$D$29,2)</f>
        <v>Prima Jæren</v>
      </c>
      <c r="E186" s="2">
        <f>+'Ark1'!D6246</f>
        <v>10</v>
      </c>
      <c r="F186" s="2" t="s">
        <v>522</v>
      </c>
      <c r="G186" s="20">
        <f>+'Ark1'!Q6246</f>
        <v>2</v>
      </c>
      <c r="H186" s="97">
        <f>+'Ark1'!R6246</f>
        <v>5</v>
      </c>
      <c r="I186" s="20">
        <f>IF(H186=0,"",'Ark1'!S6246)</f>
        <v>5</v>
      </c>
      <c r="J186" s="107"/>
      <c r="K186" s="152">
        <f>IF(G186=0,"",100*H186/Måned!$G19)</f>
        <v>0.22153300841825432</v>
      </c>
      <c r="L186" s="107"/>
      <c r="M186" s="152">
        <f>+IF(H186=0,"",'Ark1'!AA6246)</f>
        <v>0.22153300841825435</v>
      </c>
      <c r="N186" s="152">
        <f>+IF(I186=0,"",'Ark1'!AB6246)</f>
        <v>0.20804806334851245</v>
      </c>
      <c r="O186" s="119">
        <f>IF(H186=0,"",'Ark1'!U6246)</f>
        <v>61.4</v>
      </c>
      <c r="P186" s="152">
        <f>IF(H186=0,"",'Ark1'!W6246)</f>
        <v>82.32</v>
      </c>
      <c r="Q186" s="138"/>
      <c r="R186" s="152">
        <f>IF(H186=0,"",'Ark1'!X6246)</f>
        <v>18.804510097314434</v>
      </c>
      <c r="S186" s="152">
        <f>IF(H186=0,"",'Ark1'!Y6246)</f>
        <v>3.8781438859330808</v>
      </c>
      <c r="T186" s="152">
        <f>IF(H186=0,"",'Ark1'!Z6246)</f>
        <v>-90.567781506083762</v>
      </c>
      <c r="U186" s="107"/>
      <c r="V186" s="97">
        <f t="shared" ref="V186:V219" si="8">+(IF(H186=0,"",I186/G186))</f>
        <v>2.5</v>
      </c>
      <c r="W186" s="309">
        <f>IF(H186=0,"",'Ark1'!T6246)</f>
        <v>15.8</v>
      </c>
      <c r="X186" s="152">
        <f>IF(H186=0,"",'Ark1'!V6246)</f>
        <v>89.187432286023821</v>
      </c>
      <c r="Y186" s="54"/>
      <c r="Z186" s="11"/>
      <c r="AA186" s="125"/>
      <c r="AB186" s="152"/>
      <c r="AC186" s="317"/>
      <c r="AD186" s="1"/>
      <c r="AE186" s="1"/>
      <c r="AF186" s="1"/>
      <c r="AG186" s="1"/>
      <c r="AH186" s="1"/>
      <c r="AI186" s="1"/>
      <c r="AJ186" s="11"/>
      <c r="AK186"/>
    </row>
    <row r="187" spans="1:41" s="320" customFormat="1" x14ac:dyDescent="0.5">
      <c r="A187" s="54"/>
      <c r="B187" s="2">
        <f>+'Ark1'!C6258</f>
        <v>2022</v>
      </c>
      <c r="C187" s="2">
        <f>+'Ark1'!J6258</f>
        <v>181</v>
      </c>
      <c r="D187" s="2" t="str">
        <f>VLOOKUP(C187,Slakteri!$C$11:$D$29,2)</f>
        <v>Horns</v>
      </c>
      <c r="E187" s="2">
        <f>+'Ark1'!D6258</f>
        <v>10</v>
      </c>
      <c r="F187" s="2" t="s">
        <v>522</v>
      </c>
      <c r="G187" s="20">
        <f>+'Ark1'!Q6258</f>
        <v>0</v>
      </c>
      <c r="H187" s="97">
        <f>+'Ark1'!R6258</f>
        <v>0</v>
      </c>
      <c r="I187" s="20" t="str">
        <f>IF(H187=0,"",'Ark1'!S6258)</f>
        <v/>
      </c>
      <c r="J187" s="107"/>
      <c r="K187" s="152" t="str">
        <f>IF(G187=0,"",100*H187/Måned!$G19)</f>
        <v/>
      </c>
      <c r="L187" s="107"/>
      <c r="M187" s="152" t="str">
        <f>+IF(H187=0,"",'Ark1'!AA6258)</f>
        <v/>
      </c>
      <c r="N187" s="152">
        <f>+IF(I187=0,"",'Ark1'!AB6258)</f>
        <v>0</v>
      </c>
      <c r="O187" s="119" t="str">
        <f>IF(H187=0,"",'Ark1'!U6258)</f>
        <v/>
      </c>
      <c r="P187" s="152" t="str">
        <f>IF(H187=0,"",'Ark1'!W6258)</f>
        <v/>
      </c>
      <c r="Q187" s="138"/>
      <c r="R187" s="152" t="str">
        <f>IF(H187=0,"",'Ark1'!X6258)</f>
        <v/>
      </c>
      <c r="S187" s="152" t="str">
        <f>IF(H187=0,"",'Ark1'!Y6258)</f>
        <v/>
      </c>
      <c r="T187" s="152" t="str">
        <f>IF(H187=0,"",'Ark1'!Z6258)</f>
        <v/>
      </c>
      <c r="U187" s="107"/>
      <c r="V187" s="97" t="str">
        <f t="shared" si="8"/>
        <v/>
      </c>
      <c r="W187" s="309" t="str">
        <f>IF(H187=0,"",'Ark1'!T6258)</f>
        <v/>
      </c>
      <c r="X187" s="152" t="str">
        <f>IF(H187=0,"",'Ark1'!V6258)</f>
        <v/>
      </c>
      <c r="Y187" s="54"/>
      <c r="Z187" s="11"/>
      <c r="AA187" s="125"/>
      <c r="AB187" s="152"/>
      <c r="AC187" s="317"/>
      <c r="AD187" s="1"/>
      <c r="AE187" s="1"/>
      <c r="AF187" s="1"/>
      <c r="AG187" s="1"/>
      <c r="AH187" s="1"/>
      <c r="AI187" s="1"/>
      <c r="AJ187" s="11"/>
      <c r="AK187"/>
    </row>
    <row r="188" spans="1:41" x14ac:dyDescent="0.5">
      <c r="A188" s="54"/>
      <c r="B188" s="2">
        <f>+'Ark1'!C6270</f>
        <v>2022</v>
      </c>
      <c r="C188" s="2">
        <f>+'Ark1'!J6270</f>
        <v>470</v>
      </c>
      <c r="D188" s="2" t="str">
        <f>VLOOKUP(C188,Slakteri!$C$11:$D$29,2)</f>
        <v>Jens Eide</v>
      </c>
      <c r="E188" s="2">
        <f>+'Ark1'!D6270</f>
        <v>10</v>
      </c>
      <c r="F188" s="2" t="s">
        <v>522</v>
      </c>
      <c r="G188" s="20">
        <f>+'Ark1'!Q6270</f>
        <v>0</v>
      </c>
      <c r="H188" s="97">
        <f>+'Ark1'!R6270</f>
        <v>0</v>
      </c>
      <c r="I188" s="20" t="str">
        <f>IF(H188=0,"",'Ark1'!S6270)</f>
        <v/>
      </c>
      <c r="J188" s="107"/>
      <c r="K188" s="152" t="str">
        <f>IF(G188=0,"",100*H188/Måned!$G19)</f>
        <v/>
      </c>
      <c r="L188" s="107"/>
      <c r="M188" s="152" t="str">
        <f>+IF(H188=0,"",'Ark1'!AA6270)</f>
        <v/>
      </c>
      <c r="N188" s="152">
        <f>+IF(I188=0,"",'Ark1'!AB6270)</f>
        <v>0</v>
      </c>
      <c r="O188" s="119" t="str">
        <f>IF(H188=0,"",'Ark1'!U6270)</f>
        <v/>
      </c>
      <c r="P188" s="152" t="str">
        <f>IF(H188=0,"",'Ark1'!W6270)</f>
        <v/>
      </c>
      <c r="Q188" s="138"/>
      <c r="R188" s="152" t="str">
        <f>IF(H188=0,"",'Ark1'!X6270)</f>
        <v/>
      </c>
      <c r="S188" s="152" t="str">
        <f>IF(H188=0,"",'Ark1'!Y6270)</f>
        <v/>
      </c>
      <c r="T188" s="152" t="str">
        <f>IF(H188=0,"",'Ark1'!Z6270)</f>
        <v/>
      </c>
      <c r="U188" s="107"/>
      <c r="V188" s="97" t="str">
        <f t="shared" si="8"/>
        <v/>
      </c>
      <c r="W188" s="309" t="str">
        <f>IF(H188=0,"",'Ark1'!T6270)</f>
        <v/>
      </c>
      <c r="X188" s="152" t="str">
        <f>IF(H188=0,"",'Ark1'!V6270)</f>
        <v/>
      </c>
      <c r="Y188" s="54"/>
      <c r="AB188" s="152"/>
      <c r="AC188" s="317"/>
      <c r="AL188" s="320"/>
      <c r="AM188" s="320"/>
      <c r="AN188" s="320"/>
      <c r="AO188" s="320"/>
    </row>
    <row r="189" spans="1:41" x14ac:dyDescent="0.5">
      <c r="A189" s="54"/>
      <c r="B189" s="2">
        <f>+'Ark1'!C6282</f>
        <v>2022</v>
      </c>
      <c r="C189" s="2">
        <f>+'Ark1'!J6282</f>
        <v>643</v>
      </c>
      <c r="D189" s="2" t="str">
        <f>VLOOKUP(C189,Slakteri!$C$11:$D$29,2)</f>
        <v>Bjerka</v>
      </c>
      <c r="E189" s="2">
        <f>+'Ark1'!D6282</f>
        <v>10</v>
      </c>
      <c r="F189" s="2" t="s">
        <v>522</v>
      </c>
      <c r="G189" s="20">
        <f>+'Ark1'!Q6282</f>
        <v>3</v>
      </c>
      <c r="H189" s="97">
        <f>+'Ark1'!R6282</f>
        <v>276</v>
      </c>
      <c r="I189" s="20">
        <f>IF(H189=0,"",'Ark1'!S6282)</f>
        <v>276</v>
      </c>
      <c r="J189" s="107"/>
      <c r="K189" s="152">
        <f>IF(G189=0,"",100*H189/Måned!$G19)</f>
        <v>12.228622064687638</v>
      </c>
      <c r="L189" s="107"/>
      <c r="M189" s="152">
        <f>+IF(H189=0,"",'Ark1'!AA6282)</f>
        <v>12.228622064687638</v>
      </c>
      <c r="N189" s="152">
        <f>+IF(I189=0,"",'Ark1'!AB6282)</f>
        <v>12.25840823013068</v>
      </c>
      <c r="O189" s="119">
        <f>IF(H189=0,"",'Ark1'!U6282)</f>
        <v>60.086956521739133</v>
      </c>
      <c r="P189" s="152">
        <f>IF(H189=0,"",'Ark1'!W6282)</f>
        <v>87.869202898550725</v>
      </c>
      <c r="Q189" s="138"/>
      <c r="R189" s="152">
        <f>IF(H189=0,"",'Ark1'!X6282)</f>
        <v>9.1186836834192189</v>
      </c>
      <c r="S189" s="152">
        <f>IF(H189=0,"",'Ark1'!Y6282)</f>
        <v>2.2649767598690582</v>
      </c>
      <c r="T189" s="152">
        <f>IF(H189=0,"",'Ark1'!Z6282)</f>
        <v>-48.048611786898313</v>
      </c>
      <c r="U189" s="107"/>
      <c r="V189" s="97">
        <f t="shared" si="8"/>
        <v>92</v>
      </c>
      <c r="W189" s="309">
        <f>IF(H189=0,"",'Ark1'!T6282)</f>
        <v>15.891304347826086</v>
      </c>
      <c r="X189" s="152">
        <f>IF(H189=0,"",'Ark1'!V6282)</f>
        <v>95.199569770910884</v>
      </c>
      <c r="Y189" s="54"/>
      <c r="AB189" s="152"/>
      <c r="AC189" s="317"/>
    </row>
    <row r="190" spans="1:41" x14ac:dyDescent="0.5">
      <c r="A190" s="54"/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318"/>
      <c r="AB190" s="152"/>
      <c r="AC190" s="317"/>
      <c r="AL190" s="309"/>
      <c r="AM190" s="309"/>
    </row>
    <row r="191" spans="1:41" x14ac:dyDescent="0.5">
      <c r="A191" s="54"/>
      <c r="B191" s="2">
        <f>+'Ark1'!C6091</f>
        <v>2022</v>
      </c>
      <c r="C191" s="2">
        <f>+'Ark1'!J6091</f>
        <v>103</v>
      </c>
      <c r="D191" s="2" t="str">
        <f>VLOOKUP(C191,Slakteri!$C$11:$D$29,2)</f>
        <v>Rudshøgda</v>
      </c>
      <c r="E191" s="2">
        <f>+'Ark1'!D6091</f>
        <v>11</v>
      </c>
      <c r="F191" s="2" t="s">
        <v>523</v>
      </c>
      <c r="G191" s="20">
        <f>+'Ark1'!Q6091</f>
        <v>0</v>
      </c>
      <c r="H191" s="97">
        <f>+'Ark1'!R6091</f>
        <v>0</v>
      </c>
      <c r="I191" s="20" t="str">
        <f>IF(H191=0,"",'Ark1'!S6091)</f>
        <v/>
      </c>
      <c r="J191" s="107"/>
      <c r="K191" s="152" t="str">
        <f>IF(G191=0,"",100*H191/Måned!$G20)</f>
        <v/>
      </c>
      <c r="L191" s="107"/>
      <c r="M191" s="152" t="str">
        <f>+IF(H191=0,"",'Ark1'!AA6091)</f>
        <v/>
      </c>
      <c r="N191" s="152">
        <f>+IF(I191=0,"",'Ark1'!AB6091)</f>
        <v>0</v>
      </c>
      <c r="O191" s="119" t="str">
        <f>IF(H191=0,"",'Ark1'!U6091)</f>
        <v/>
      </c>
      <c r="P191" s="152" t="str">
        <f>IF(H191=0,"",'Ark1'!W6091)</f>
        <v/>
      </c>
      <c r="Q191" s="138"/>
      <c r="R191" s="152" t="str">
        <f>IF(H191=0,"",'Ark1'!X6091)</f>
        <v/>
      </c>
      <c r="S191" s="152" t="str">
        <f>IF(H191=0,"",'Ark1'!Y6091)</f>
        <v/>
      </c>
      <c r="T191" s="152" t="str">
        <f>IF(H191=0,"",'Ark1'!Z6091)</f>
        <v/>
      </c>
      <c r="U191" s="107"/>
      <c r="V191" s="97" t="str">
        <f t="shared" si="8"/>
        <v/>
      </c>
      <c r="W191" s="309" t="str">
        <f>IF(H191=0,"",'Ark1'!T6091)</f>
        <v/>
      </c>
      <c r="X191" s="152" t="str">
        <f>IF(H191=0,"",'Ark1'!V6091)</f>
        <v/>
      </c>
      <c r="Y191" s="54"/>
      <c r="AB191" s="152"/>
      <c r="AC191" s="317"/>
    </row>
    <row r="192" spans="1:41" x14ac:dyDescent="0.5">
      <c r="A192" s="54"/>
      <c r="B192" s="2">
        <f>+'Ark1'!C6103</f>
        <v>2022</v>
      </c>
      <c r="C192" s="2">
        <f>+'Ark1'!J6103</f>
        <v>106</v>
      </c>
      <c r="D192" s="2" t="str">
        <f>VLOOKUP(C192,Slakteri!$C$11:$D$29,2)</f>
        <v>Furuseth</v>
      </c>
      <c r="E192" s="2">
        <f>+'Ark1'!D6103</f>
        <v>11</v>
      </c>
      <c r="F192" s="2" t="s">
        <v>523</v>
      </c>
      <c r="G192" s="20">
        <f>+'Ark1'!Q6103</f>
        <v>4</v>
      </c>
      <c r="H192" s="97">
        <f>+'Ark1'!R6103</f>
        <v>52</v>
      </c>
      <c r="I192" s="20">
        <f>IF(H192=0,"",'Ark1'!S6103)</f>
        <v>52</v>
      </c>
      <c r="J192" s="107"/>
      <c r="K192" s="152">
        <f>IF(G192=0,"",100*H192/Måned!$G20)</f>
        <v>1.961523953225198</v>
      </c>
      <c r="L192" s="107"/>
      <c r="M192" s="152">
        <f>+IF(H192=0,"",'Ark1'!AA6103)</f>
        <v>1.9615239532251985</v>
      </c>
      <c r="N192" s="152">
        <f>+IF(I192=0,"",'Ark1'!AB6103)</f>
        <v>2.0440174544131198</v>
      </c>
      <c r="O192" s="119">
        <f>IF(H192=0,"",'Ark1'!U6103)</f>
        <v>59.942307692307693</v>
      </c>
      <c r="P192" s="152">
        <f>IF(H192=0,"",'Ark1'!W6103)</f>
        <v>89.865384615384656</v>
      </c>
      <c r="Q192" s="138"/>
      <c r="R192" s="152">
        <f>IF(H192=0,"",'Ark1'!X6103)</f>
        <v>5.5356496601357854</v>
      </c>
      <c r="S192" s="152">
        <f>IF(H192=0,"",'Ark1'!Y6103)</f>
        <v>1.8853020726996781</v>
      </c>
      <c r="T192" s="152">
        <f>IF(H192=0,"",'Ark1'!Z6103)</f>
        <v>1.0127587299543661</v>
      </c>
      <c r="U192" s="107"/>
      <c r="V192" s="97">
        <f t="shared" si="8"/>
        <v>13</v>
      </c>
      <c r="W192" s="309">
        <f>IF(H192=0,"",'Ark1'!T6103)</f>
        <v>15.61538461538462</v>
      </c>
      <c r="X192" s="152">
        <f>IF(H192=0,"",'Ark1'!V6103)</f>
        <v>97.362280190015866</v>
      </c>
      <c r="Y192" s="54"/>
      <c r="AB192" s="152"/>
      <c r="AC192" s="317"/>
    </row>
    <row r="193" spans="1:46" x14ac:dyDescent="0.5">
      <c r="A193" s="54"/>
      <c r="B193" s="2">
        <f>+'Ark1'!C6115</f>
        <v>2022</v>
      </c>
      <c r="C193" s="2">
        <f>+'Ark1'!J6115</f>
        <v>109</v>
      </c>
      <c r="D193" s="2" t="str">
        <f>VLOOKUP(C193,Slakteri!$C$11:$D$29,2)</f>
        <v>Tønsberg</v>
      </c>
      <c r="E193" s="2">
        <f>+'Ark1'!D6115</f>
        <v>11</v>
      </c>
      <c r="F193" s="2" t="s">
        <v>523</v>
      </c>
      <c r="G193" s="20">
        <f>+'Ark1'!Q6115</f>
        <v>24</v>
      </c>
      <c r="H193" s="97">
        <f>+'Ark1'!R6115</f>
        <v>1025</v>
      </c>
      <c r="I193" s="20">
        <f>IF(H193=0,"",'Ark1'!S6115)</f>
        <v>1025</v>
      </c>
      <c r="J193" s="107"/>
      <c r="K193" s="152">
        <f>IF(G193=0,"",100*H193/Måned!$G20)</f>
        <v>38.66465484722746</v>
      </c>
      <c r="L193" s="107"/>
      <c r="M193" s="152">
        <f>+IF(H193=0,"",'Ark1'!AA6115)</f>
        <v>38.664654847227446</v>
      </c>
      <c r="N193" s="152">
        <f>+IF(I193=0,"",'Ark1'!AB6115)</f>
        <v>39.634080196519619</v>
      </c>
      <c r="O193" s="119">
        <f>IF(H193=0,"",'Ark1'!U6115)</f>
        <v>61.143414634146325</v>
      </c>
      <c r="P193" s="152">
        <f>IF(H193=0,"",'Ark1'!W6115)</f>
        <v>88.400780487804866</v>
      </c>
      <c r="Q193" s="138"/>
      <c r="R193" s="152">
        <f>IF(H193=0,"",'Ark1'!X6115)</f>
        <v>9.0155962088260875</v>
      </c>
      <c r="S193" s="152">
        <f>IF(H193=0,"",'Ark1'!Y6115)</f>
        <v>2.1082689810295996</v>
      </c>
      <c r="T193" s="152">
        <f>IF(H193=0,"",'Ark1'!Z6115)</f>
        <v>-6.3575810335610603</v>
      </c>
      <c r="U193" s="107"/>
      <c r="V193" s="97">
        <f t="shared" si="8"/>
        <v>42.708333333333336</v>
      </c>
      <c r="W193" s="309">
        <f>IF(H193=0,"",'Ark1'!T6115)</f>
        <v>16.446829268292685</v>
      </c>
      <c r="X193" s="152">
        <f>IF(H193=0,"",'Ark1'!V6115)</f>
        <v>95.77549348624585</v>
      </c>
      <c r="Y193" s="54"/>
      <c r="AB193" s="152"/>
      <c r="AC193" s="317"/>
    </row>
    <row r="194" spans="1:46" x14ac:dyDescent="0.5">
      <c r="A194" s="54"/>
      <c r="B194" s="2">
        <f>+'Ark1'!C6127</f>
        <v>2022</v>
      </c>
      <c r="C194" s="2">
        <f>+'Ark1'!J6127</f>
        <v>111</v>
      </c>
      <c r="D194" s="2" t="str">
        <f>VLOOKUP(C194,Slakteri!$C$11:$D$29,2)</f>
        <v>Forus</v>
      </c>
      <c r="E194" s="2">
        <f>+'Ark1'!D6127</f>
        <v>11</v>
      </c>
      <c r="F194" s="2" t="s">
        <v>523</v>
      </c>
      <c r="G194" s="20">
        <f>+'Ark1'!Q6127</f>
        <v>13</v>
      </c>
      <c r="H194" s="97">
        <f>+'Ark1'!R6127</f>
        <v>272</v>
      </c>
      <c r="I194" s="20">
        <f>IF(H194=0,"",'Ark1'!S6127)</f>
        <v>272</v>
      </c>
      <c r="J194" s="107"/>
      <c r="K194" s="152">
        <f>IF(G194=0,"",100*H194/Måned!$G20)</f>
        <v>10.26027913994719</v>
      </c>
      <c r="L194" s="107"/>
      <c r="M194" s="152">
        <f>+IF(H194=0,"",'Ark1'!AA6127)</f>
        <v>10.260279139947189</v>
      </c>
      <c r="N194" s="152">
        <f>+IF(I194=0,"",'Ark1'!AB6127)</f>
        <v>10.452483264689111</v>
      </c>
      <c r="O194" s="119">
        <f>IF(H194=0,"",'Ark1'!U6127)</f>
        <v>60.191176470588239</v>
      </c>
      <c r="P194" s="152">
        <f>IF(H194=0,"",'Ark1'!W6127)</f>
        <v>87.854044117647049</v>
      </c>
      <c r="Q194" s="138"/>
      <c r="R194" s="152">
        <f>IF(H194=0,"",'Ark1'!X6127)</f>
        <v>8.0529715814830904</v>
      </c>
      <c r="S194" s="152">
        <f>IF(H194=0,"",'Ark1'!Y6127)</f>
        <v>1.9834414012992476</v>
      </c>
      <c r="T194" s="152">
        <f>IF(H194=0,"",'Ark1'!Z6127)</f>
        <v>-35.246723959974489</v>
      </c>
      <c r="U194" s="107"/>
      <c r="V194" s="97">
        <f t="shared" si="8"/>
        <v>20.923076923076923</v>
      </c>
      <c r="W194" s="309">
        <f>IF(H194=0,"",'Ark1'!T6127)</f>
        <v>15.98529411764706</v>
      </c>
      <c r="X194" s="152">
        <f>IF(H194=0,"",'Ark1'!V6127)</f>
        <v>95.183146389650076</v>
      </c>
      <c r="Y194" s="54"/>
      <c r="AB194" s="152"/>
      <c r="AC194" s="317"/>
    </row>
    <row r="195" spans="1:46" s="1" customFormat="1" x14ac:dyDescent="0.5">
      <c r="A195" s="54"/>
      <c r="B195" s="2">
        <f>+'Ark1'!C6139</f>
        <v>2022</v>
      </c>
      <c r="C195" s="2">
        <f>+'Ark1'!J6139</f>
        <v>116</v>
      </c>
      <c r="D195" s="2" t="str">
        <f>VLOOKUP(C195,Slakteri!$C$11:$D$29,2)</f>
        <v>Sandeid</v>
      </c>
      <c r="E195" s="2">
        <f>+'Ark1'!D6139</f>
        <v>11</v>
      </c>
      <c r="F195" s="2" t="s">
        <v>523</v>
      </c>
      <c r="G195" s="20">
        <f>+'Ark1'!Q6139</f>
        <v>5</v>
      </c>
      <c r="H195" s="97">
        <f>+'Ark1'!R6139</f>
        <v>462</v>
      </c>
      <c r="I195" s="20">
        <f>IF(H195=0,"",'Ark1'!S6139)</f>
        <v>462</v>
      </c>
      <c r="J195" s="107"/>
      <c r="K195" s="152">
        <f>IF(G195=0,"",100*H195/Måned!$G20)</f>
        <v>17.427385892116181</v>
      </c>
      <c r="L195" s="107"/>
      <c r="M195" s="152">
        <f>+IF(H195=0,"",'Ark1'!AA6139)</f>
        <v>17.427385892116185</v>
      </c>
      <c r="N195" s="152">
        <f>+IF(I195=0,"",'Ark1'!AB6139)</f>
        <v>16.856429753685603</v>
      </c>
      <c r="O195" s="119">
        <f>IF(H195=0,"",'Ark1'!U6139)</f>
        <v>60.385281385281395</v>
      </c>
      <c r="P195" s="152">
        <f>IF(H195=0,"",'Ark1'!W6139)</f>
        <v>83.413203463203374</v>
      </c>
      <c r="Q195" s="138"/>
      <c r="R195" s="152">
        <f>IF(H195=0,"",'Ark1'!X6139)</f>
        <v>9.0319717659138714</v>
      </c>
      <c r="S195" s="152">
        <f>IF(H195=0,"",'Ark1'!Y6139)</f>
        <v>2.676424212609732</v>
      </c>
      <c r="T195" s="152">
        <f>IF(H195=0,"",'Ark1'!Z6139)</f>
        <v>-48.863707038815825</v>
      </c>
      <c r="U195" s="107"/>
      <c r="V195" s="97">
        <f t="shared" si="8"/>
        <v>92.4</v>
      </c>
      <c r="W195" s="309">
        <f>IF(H195=0,"",'Ark1'!T6139)</f>
        <v>15.811688311688309</v>
      </c>
      <c r="X195" s="152">
        <f>IF(H195=0,"",'Ark1'!V6139)</f>
        <v>90.371834738031851</v>
      </c>
      <c r="Y195" s="54"/>
      <c r="Z195" s="11"/>
      <c r="AA195" s="125"/>
      <c r="AB195" s="152"/>
      <c r="AC195" s="317"/>
      <c r="AJ195" s="11"/>
      <c r="AK195"/>
      <c r="AL195"/>
      <c r="AM195"/>
      <c r="AN195"/>
      <c r="AO195"/>
      <c r="AP195"/>
      <c r="AQ195"/>
      <c r="AR195"/>
      <c r="AS195"/>
      <c r="AT195"/>
    </row>
    <row r="196" spans="1:46" s="1" customFormat="1" x14ac:dyDescent="0.5">
      <c r="A196" s="54"/>
      <c r="B196" s="2">
        <f>+'Ark1'!C6151</f>
        <v>2022</v>
      </c>
      <c r="C196" s="2">
        <f>+'Ark1'!J6151</f>
        <v>117</v>
      </c>
      <c r="D196" s="2" t="str">
        <f>VLOOKUP(C196,Slakteri!$C$11:$D$29,2)</f>
        <v>Jæren</v>
      </c>
      <c r="E196" s="2">
        <f>+'Ark1'!D6151</f>
        <v>11</v>
      </c>
      <c r="F196" s="2" t="s">
        <v>523</v>
      </c>
      <c r="G196" s="20">
        <f>+'Ark1'!Q6151</f>
        <v>4</v>
      </c>
      <c r="H196" s="97">
        <f>+'Ark1'!R6151</f>
        <v>95</v>
      </c>
      <c r="I196" s="20">
        <f>IF(H196=0,"",'Ark1'!S6151)</f>
        <v>95</v>
      </c>
      <c r="J196" s="107"/>
      <c r="K196" s="152">
        <f>IF(G196=0,"",100*H196/Måned!$G20)</f>
        <v>3.5835533760844962</v>
      </c>
      <c r="L196" s="107"/>
      <c r="M196" s="152">
        <f>+IF(H196=0,"",'Ark1'!AA6151)</f>
        <v>3.5835533760844962</v>
      </c>
      <c r="N196" s="152">
        <f>+IF(I196=0,"",'Ark1'!AB6151)</f>
        <v>3.8425166128360639</v>
      </c>
      <c r="O196" s="119">
        <f>IF(H196=0,"",'Ark1'!U6151)</f>
        <v>59.821052631578958</v>
      </c>
      <c r="P196" s="152">
        <f>IF(H196=0,"",'Ark1'!W6151)</f>
        <v>92.470526315789499</v>
      </c>
      <c r="Q196" s="138"/>
      <c r="R196" s="152">
        <f>IF(H196=0,"",'Ark1'!X6151)</f>
        <v>9.41438846921581</v>
      </c>
      <c r="S196" s="152">
        <f>IF(H196=0,"",'Ark1'!Y6151)</f>
        <v>1.9680551306376837</v>
      </c>
      <c r="T196" s="152">
        <f>IF(H196=0,"",'Ark1'!Z6151)</f>
        <v>-54.120036017184077</v>
      </c>
      <c r="U196" s="107"/>
      <c r="V196" s="97">
        <f t="shared" si="8"/>
        <v>23.75</v>
      </c>
      <c r="W196" s="309">
        <f>IF(H196=0,"",'Ark1'!T6151)</f>
        <v>15.8</v>
      </c>
      <c r="X196" s="152">
        <f>IF(H196=0,"",'Ark1'!V6151)</f>
        <v>100.18475223812509</v>
      </c>
      <c r="Y196" s="54"/>
      <c r="Z196" s="11"/>
      <c r="AA196" s="125"/>
      <c r="AB196" s="152"/>
      <c r="AC196" s="317"/>
      <c r="AJ196" s="11"/>
      <c r="AK196"/>
      <c r="AL196"/>
      <c r="AM196"/>
      <c r="AN196"/>
      <c r="AO196"/>
      <c r="AP196"/>
      <c r="AQ196"/>
      <c r="AR196"/>
      <c r="AS196"/>
      <c r="AT196"/>
    </row>
    <row r="197" spans="1:46" s="1" customFormat="1" x14ac:dyDescent="0.5">
      <c r="A197" s="54"/>
      <c r="B197" s="2">
        <f>+'Ark1'!C6163</f>
        <v>2022</v>
      </c>
      <c r="C197" s="2">
        <f>+'Ark1'!J6163</f>
        <v>121</v>
      </c>
      <c r="D197" s="2" t="str">
        <f>VLOOKUP(C197,Slakteri!$C$11:$D$29,2)</f>
        <v>Steinkjer</v>
      </c>
      <c r="E197" s="2">
        <f>+'Ark1'!D6163</f>
        <v>11</v>
      </c>
      <c r="F197" s="2" t="s">
        <v>523</v>
      </c>
      <c r="G197" s="20">
        <f>+'Ark1'!Q6163</f>
        <v>14</v>
      </c>
      <c r="H197" s="97">
        <f>+'Ark1'!R6163</f>
        <v>457</v>
      </c>
      <c r="I197" s="20">
        <f>IF(H197=0,"",'Ark1'!S6163)</f>
        <v>457</v>
      </c>
      <c r="J197" s="107"/>
      <c r="K197" s="152">
        <f>IF(G197=0,"",100*H197/Måned!$G20)</f>
        <v>17.238777819690682</v>
      </c>
      <c r="L197" s="107"/>
      <c r="M197" s="152">
        <f>+IF(H197=0,"",'Ark1'!AA6163)</f>
        <v>17.238777819690675</v>
      </c>
      <c r="N197" s="152">
        <f>+IF(I197=0,"",'Ark1'!AB6163)</f>
        <v>16.491892166159865</v>
      </c>
      <c r="O197" s="119">
        <f>IF(H197=0,"",'Ark1'!U6163)</f>
        <v>60.588621444201323</v>
      </c>
      <c r="P197" s="152">
        <f>IF(H197=0,"",'Ark1'!W6163)</f>
        <v>82.50218818380749</v>
      </c>
      <c r="Q197" s="138"/>
      <c r="R197" s="152">
        <f>IF(H197=0,"",'Ark1'!X6163)</f>
        <v>10.488453358583509</v>
      </c>
      <c r="S197" s="152">
        <f>IF(H197=0,"",'Ark1'!Y6163)</f>
        <v>2.2524777660289632</v>
      </c>
      <c r="T197" s="152">
        <f>IF(H197=0,"",'Ark1'!Z6163)</f>
        <v>-37.172609626373287</v>
      </c>
      <c r="U197" s="107"/>
      <c r="V197" s="97">
        <f t="shared" si="8"/>
        <v>32.642857142857146</v>
      </c>
      <c r="W197" s="309">
        <f>IF(H197=0,"",'Ark1'!T6163)</f>
        <v>16.09409190371991</v>
      </c>
      <c r="X197" s="152">
        <f>IF(H197=0,"",'Ark1'!V6163)</f>
        <v>89.38481926739702</v>
      </c>
      <c r="Y197" s="54"/>
      <c r="Z197" s="11"/>
      <c r="AA197" s="125"/>
      <c r="AB197" s="152"/>
      <c r="AC197" s="317"/>
      <c r="AJ197" s="11"/>
      <c r="AK197"/>
      <c r="AL197"/>
      <c r="AM197"/>
      <c r="AN197"/>
      <c r="AO197"/>
      <c r="AP197"/>
      <c r="AQ197"/>
      <c r="AR197"/>
      <c r="AS197"/>
      <c r="AT197"/>
    </row>
    <row r="198" spans="1:46" s="1" customFormat="1" x14ac:dyDescent="0.5">
      <c r="A198" s="54"/>
      <c r="B198" s="2">
        <f>+'Ark1'!C6175</f>
        <v>2022</v>
      </c>
      <c r="C198" s="2">
        <f>+'Ark1'!J6175</f>
        <v>134</v>
      </c>
      <c r="D198" s="2" t="str">
        <f>VLOOKUP(C198,Slakteri!$C$11:$D$29,2)</f>
        <v>Førde</v>
      </c>
      <c r="E198" s="2">
        <f>+'Ark1'!D6175</f>
        <v>11</v>
      </c>
      <c r="F198" s="2" t="s">
        <v>523</v>
      </c>
      <c r="G198" s="20">
        <f>+'Ark1'!Q6175</f>
        <v>2</v>
      </c>
      <c r="H198" s="97">
        <f>+'Ark1'!R6175</f>
        <v>3</v>
      </c>
      <c r="I198" s="20">
        <f>IF(H198=0,"",'Ark1'!S6175)</f>
        <v>3</v>
      </c>
      <c r="J198" s="107"/>
      <c r="K198" s="152">
        <f>IF(G198=0,"",100*H198/Måned!$G20)</f>
        <v>0.11316484345529988</v>
      </c>
      <c r="L198" s="107"/>
      <c r="M198" s="152">
        <f>+IF(H198=0,"",'Ark1'!AA6175)</f>
        <v>0.11316484345529984</v>
      </c>
      <c r="N198" s="152">
        <f>+IF(I198=0,"",'Ark1'!AB6175)</f>
        <v>0.10926504603304024</v>
      </c>
      <c r="O198" s="119">
        <f>IF(H198=0,"",'Ark1'!U6175)</f>
        <v>61.66666666666665</v>
      </c>
      <c r="P198" s="152">
        <f>IF(H198=0,"",'Ark1'!W6175)</f>
        <v>83.266666666666652</v>
      </c>
      <c r="Q198" s="138"/>
      <c r="R198" s="152">
        <f>IF(H198=0,"",'Ark1'!X6175)</f>
        <v>17.451329143904495</v>
      </c>
      <c r="S198" s="152">
        <f>IF(H198=0,"",'Ark1'!Y6175)</f>
        <v>0.47140452079146061</v>
      </c>
      <c r="T198" s="152">
        <f>IF(H198=0,"",'Ark1'!Z6175)</f>
        <v>-96.569788348468677</v>
      </c>
      <c r="U198" s="107"/>
      <c r="V198" s="97">
        <f t="shared" si="8"/>
        <v>1.5</v>
      </c>
      <c r="W198" s="309">
        <f>IF(H198=0,"",'Ark1'!T6175)</f>
        <v>17</v>
      </c>
      <c r="X198" s="152">
        <f>IF(H198=0,"",'Ark1'!V6175)</f>
        <v>90.213073311664857</v>
      </c>
      <c r="Y198" s="54"/>
      <c r="Z198" s="11"/>
      <c r="AA198" s="125"/>
      <c r="AB198" s="152"/>
      <c r="AC198" s="317"/>
      <c r="AJ198" s="11"/>
      <c r="AK198"/>
      <c r="AL198"/>
      <c r="AM198"/>
      <c r="AN198"/>
      <c r="AO198"/>
      <c r="AP198"/>
      <c r="AQ198"/>
      <c r="AR198"/>
      <c r="AS198"/>
      <c r="AT198"/>
    </row>
    <row r="199" spans="1:46" s="1" customFormat="1" x14ac:dyDescent="0.5">
      <c r="A199" s="54"/>
      <c r="B199" s="2">
        <f>+'Ark1'!C6187</f>
        <v>2022</v>
      </c>
      <c r="C199" s="2">
        <f>+'Ark1'!J6187</f>
        <v>141</v>
      </c>
      <c r="D199" s="2" t="str">
        <f>VLOOKUP(C199,Slakteri!$C$11:$D$29,2)</f>
        <v>Ølen</v>
      </c>
      <c r="E199" s="2">
        <f>+'Ark1'!D6187</f>
        <v>11</v>
      </c>
      <c r="F199" s="2" t="s">
        <v>523</v>
      </c>
      <c r="G199" s="20">
        <f>+'Ark1'!Q6187</f>
        <v>0</v>
      </c>
      <c r="H199" s="97">
        <f>+'Ark1'!R6187</f>
        <v>0</v>
      </c>
      <c r="I199" s="20" t="str">
        <f>IF(H199=0,"",'Ark1'!S6187)</f>
        <v/>
      </c>
      <c r="J199" s="107"/>
      <c r="K199" s="152" t="str">
        <f>IF(G199=0,"",100*H199/Måned!$G20)</f>
        <v/>
      </c>
      <c r="L199" s="107"/>
      <c r="M199" s="152" t="str">
        <f>+IF(H199=0,"",'Ark1'!AA6187)</f>
        <v/>
      </c>
      <c r="N199" s="152">
        <f>+IF(I199=0,"",'Ark1'!AB6187)</f>
        <v>0</v>
      </c>
      <c r="O199" s="119" t="str">
        <f>IF(H199=0,"",'Ark1'!U6187)</f>
        <v/>
      </c>
      <c r="P199" s="152" t="str">
        <f>IF(H199=0,"",'Ark1'!W6187)</f>
        <v/>
      </c>
      <c r="Q199" s="138"/>
      <c r="R199" s="152" t="str">
        <f>IF(H199=0,"",'Ark1'!X6187)</f>
        <v/>
      </c>
      <c r="S199" s="152" t="str">
        <f>IF(H199=0,"",'Ark1'!Y6187)</f>
        <v/>
      </c>
      <c r="T199" s="152" t="str">
        <f>IF(H199=0,"",'Ark1'!Z6187)</f>
        <v/>
      </c>
      <c r="U199" s="107"/>
      <c r="V199" s="97" t="str">
        <f t="shared" si="8"/>
        <v/>
      </c>
      <c r="W199" s="309" t="str">
        <f>IF(H199=0,"",'Ark1'!T6187)</f>
        <v/>
      </c>
      <c r="X199" s="152" t="str">
        <f>IF(H199=0,"",'Ark1'!V6187)</f>
        <v/>
      </c>
      <c r="Y199" s="54"/>
      <c r="Z199" s="11"/>
      <c r="AA199" s="125"/>
      <c r="AB199" s="152"/>
      <c r="AC199" s="317"/>
      <c r="AJ199" s="11"/>
      <c r="AK199"/>
      <c r="AL199"/>
      <c r="AM199"/>
      <c r="AN199"/>
      <c r="AO199"/>
      <c r="AP199"/>
      <c r="AQ199"/>
      <c r="AR199"/>
      <c r="AS199"/>
      <c r="AT199"/>
    </row>
    <row r="200" spans="1:46" s="1" customFormat="1" x14ac:dyDescent="0.5">
      <c r="A200" s="54"/>
      <c r="B200" s="2">
        <f>+'Ark1'!C6199</f>
        <v>2022</v>
      </c>
      <c r="C200" s="2">
        <f>+'Ark1'!J6199</f>
        <v>143</v>
      </c>
      <c r="D200" s="2" t="str">
        <f>VLOOKUP(C200,Slakteri!$C$11:$D$29,2)</f>
        <v>Nordfjord</v>
      </c>
      <c r="E200" s="2">
        <f>+'Ark1'!D6199</f>
        <v>11</v>
      </c>
      <c r="F200" s="2" t="s">
        <v>523</v>
      </c>
      <c r="G200" s="20">
        <f>+'Ark1'!Q6199</f>
        <v>0</v>
      </c>
      <c r="H200" s="97">
        <f>+'Ark1'!R6199</f>
        <v>0</v>
      </c>
      <c r="I200" s="20" t="str">
        <f>IF(H200=0,"",'Ark1'!S6199)</f>
        <v/>
      </c>
      <c r="J200" s="107"/>
      <c r="K200" s="152" t="str">
        <f>IF(G200=0,"",100*H200/Måned!$G20)</f>
        <v/>
      </c>
      <c r="L200" s="107"/>
      <c r="M200" s="152" t="str">
        <f>+IF(H200=0,"",'Ark1'!AA6199)</f>
        <v/>
      </c>
      <c r="N200" s="152">
        <f>+IF(I200=0,"",'Ark1'!AB6199)</f>
        <v>0</v>
      </c>
      <c r="O200" s="119" t="str">
        <f>IF(H200=0,"",'Ark1'!U6199)</f>
        <v/>
      </c>
      <c r="P200" s="152" t="str">
        <f>IF(H200=0,"",'Ark1'!W6199)</f>
        <v/>
      </c>
      <c r="Q200" s="138"/>
      <c r="R200" s="152" t="str">
        <f>IF(H200=0,"",'Ark1'!X6199)</f>
        <v/>
      </c>
      <c r="S200" s="152" t="str">
        <f>IF(H200=0,"",'Ark1'!Y6199)</f>
        <v/>
      </c>
      <c r="T200" s="152" t="str">
        <f>IF(H200=0,"",'Ark1'!Z6199)</f>
        <v/>
      </c>
      <c r="U200" s="107"/>
      <c r="V200" s="97" t="str">
        <f t="shared" si="8"/>
        <v/>
      </c>
      <c r="W200" s="309" t="str">
        <f>IF(H200=0,"",'Ark1'!T6199)</f>
        <v/>
      </c>
      <c r="X200" s="152" t="str">
        <f>IF(H200=0,"",'Ark1'!V6199)</f>
        <v/>
      </c>
      <c r="Y200" s="54"/>
      <c r="Z200" s="11"/>
      <c r="AA200" s="125"/>
      <c r="AB200" s="152"/>
      <c r="AC200" s="317"/>
      <c r="AJ200" s="11"/>
      <c r="AK200"/>
      <c r="AL200"/>
      <c r="AM200"/>
      <c r="AN200"/>
      <c r="AO200"/>
      <c r="AP200"/>
      <c r="AQ200"/>
      <c r="AR200"/>
      <c r="AS200"/>
      <c r="AT200"/>
    </row>
    <row r="201" spans="1:46" s="1" customFormat="1" x14ac:dyDescent="0.5">
      <c r="A201" s="54"/>
      <c r="B201" s="2">
        <f>+'Ark1'!C6211</f>
        <v>2022</v>
      </c>
      <c r="C201" s="2">
        <f>+'Ark1'!J6211</f>
        <v>147</v>
      </c>
      <c r="D201" s="2" t="str">
        <f>VLOOKUP(C201,Slakteri!$C$11:$D$29,2)</f>
        <v>Midt-Norge</v>
      </c>
      <c r="E201" s="2">
        <f>+'Ark1'!D6211</f>
        <v>11</v>
      </c>
      <c r="F201" s="2" t="s">
        <v>523</v>
      </c>
      <c r="G201" s="20">
        <f>+'Ark1'!Q6211</f>
        <v>3</v>
      </c>
      <c r="H201" s="97">
        <f>+'Ark1'!R6211</f>
        <v>7</v>
      </c>
      <c r="I201" s="20">
        <f>IF(H201=0,"",'Ark1'!S6211)</f>
        <v>7</v>
      </c>
      <c r="J201" s="107"/>
      <c r="K201" s="152">
        <f>IF(G201=0,"",100*H201/Måned!$G20)</f>
        <v>0.26405130139569971</v>
      </c>
      <c r="L201" s="107"/>
      <c r="M201" s="152">
        <f>+IF(H201=0,"",'Ark1'!AA6211)</f>
        <v>0.26405130139569977</v>
      </c>
      <c r="N201" s="152">
        <f>+IF(I201=0,"",'Ark1'!AB6211)</f>
        <v>0.30872405720624424</v>
      </c>
      <c r="O201" s="119">
        <f>IF(H201=0,"",'Ark1'!U6211)</f>
        <v>61.714285714285694</v>
      </c>
      <c r="P201" s="152">
        <f>IF(H201=0,"",'Ark1'!W6211)</f>
        <v>100.82857142857144</v>
      </c>
      <c r="Q201" s="138"/>
      <c r="R201" s="152">
        <f>IF(H201=0,"",'Ark1'!X6211)</f>
        <v>15.225327984805361</v>
      </c>
      <c r="S201" s="152">
        <f>IF(H201=0,"",'Ark1'!Y6211)</f>
        <v>1.0301575072752451</v>
      </c>
      <c r="T201" s="152">
        <f>IF(H201=0,"",'Ark1'!Z6211)</f>
        <v>0.78070126227482817</v>
      </c>
      <c r="U201" s="107"/>
      <c r="V201" s="97">
        <f t="shared" si="8"/>
        <v>2.3333333333333335</v>
      </c>
      <c r="W201" s="309">
        <f>IF(H201=0,"",'Ark1'!T6211)</f>
        <v>17</v>
      </c>
      <c r="X201" s="152">
        <f>IF(H201=0,"",'Ark1'!V6211)</f>
        <v>109.24005571892894</v>
      </c>
      <c r="Y201" s="54"/>
      <c r="Z201" s="11"/>
      <c r="AA201" s="125"/>
      <c r="AB201" s="152"/>
      <c r="AC201" s="317"/>
      <c r="AJ201" s="11"/>
      <c r="AK201"/>
      <c r="AL201"/>
      <c r="AM201"/>
      <c r="AN201"/>
      <c r="AO201"/>
      <c r="AP201"/>
      <c r="AQ201"/>
      <c r="AR201"/>
      <c r="AS201"/>
      <c r="AT201"/>
    </row>
    <row r="202" spans="1:46" s="1" customFormat="1" x14ac:dyDescent="0.5">
      <c r="A202" s="54"/>
      <c r="B202" s="2">
        <f>+'Ark1'!C6223</f>
        <v>2022</v>
      </c>
      <c r="C202" s="2">
        <f>+'Ark1'!J6223</f>
        <v>155</v>
      </c>
      <c r="D202" s="2" t="str">
        <f>VLOOKUP(C202,Slakteri!$C$11:$D$29,2)</f>
        <v>Målselv</v>
      </c>
      <c r="E202" s="2">
        <f>+'Ark1'!D6223</f>
        <v>11</v>
      </c>
      <c r="F202" s="2" t="s">
        <v>523</v>
      </c>
      <c r="G202" s="20">
        <f>+'Ark1'!Q6223</f>
        <v>0</v>
      </c>
      <c r="H202" s="97">
        <f>+'Ark1'!R6223</f>
        <v>0</v>
      </c>
      <c r="I202" s="20" t="str">
        <f>IF(H202=0,"",'Ark1'!S6223)</f>
        <v/>
      </c>
      <c r="J202" s="107"/>
      <c r="K202" s="152" t="str">
        <f>IF(G202=0,"",100*H202/Måned!$G20)</f>
        <v/>
      </c>
      <c r="L202" s="107"/>
      <c r="M202" s="152" t="str">
        <f>+IF(H202=0,"",'Ark1'!AA6223)</f>
        <v/>
      </c>
      <c r="N202" s="152">
        <f>+IF(I202=0,"",'Ark1'!AB6223)</f>
        <v>0</v>
      </c>
      <c r="O202" s="119" t="str">
        <f>IF(H202=0,"",'Ark1'!U6223)</f>
        <v/>
      </c>
      <c r="P202" s="152" t="str">
        <f>IF(H202=0,"",'Ark1'!W6223)</f>
        <v/>
      </c>
      <c r="Q202" s="138"/>
      <c r="R202" s="152" t="str">
        <f>IF(H202=0,"",'Ark1'!X6223)</f>
        <v/>
      </c>
      <c r="S202" s="152" t="str">
        <f>IF(H202=0,"",'Ark1'!Y6223)</f>
        <v/>
      </c>
      <c r="T202" s="152" t="str">
        <f>IF(H202=0,"",'Ark1'!Z6223)</f>
        <v/>
      </c>
      <c r="U202" s="107"/>
      <c r="V202" s="97" t="str">
        <f t="shared" si="8"/>
        <v/>
      </c>
      <c r="W202" s="309" t="str">
        <f>IF(H202=0,"",'Ark1'!T6223)</f>
        <v/>
      </c>
      <c r="X202" s="152" t="str">
        <f>IF(H202=0,"",'Ark1'!V6223)</f>
        <v/>
      </c>
      <c r="Y202" s="54"/>
      <c r="Z202" s="11"/>
      <c r="AA202" s="125"/>
      <c r="AB202" s="152"/>
      <c r="AC202" s="317"/>
      <c r="AJ202" s="11"/>
      <c r="AK202"/>
      <c r="AL202"/>
      <c r="AM202"/>
      <c r="AN202"/>
      <c r="AO202"/>
      <c r="AP202"/>
      <c r="AQ202"/>
      <c r="AR202"/>
      <c r="AS202"/>
      <c r="AT202"/>
    </row>
    <row r="203" spans="1:46" s="1" customFormat="1" x14ac:dyDescent="0.5">
      <c r="A203" s="54"/>
      <c r="B203" s="2">
        <f>+'Ark1'!C6235</f>
        <v>2022</v>
      </c>
      <c r="C203" s="2">
        <f>+'Ark1'!J6235</f>
        <v>160</v>
      </c>
      <c r="D203" s="2" t="str">
        <f>VLOOKUP(C203,Slakteri!$C$11:$D$29,2)</f>
        <v>Oslo</v>
      </c>
      <c r="E203" s="2">
        <f>+'Ark1'!D6235</f>
        <v>11</v>
      </c>
      <c r="F203" s="2" t="s">
        <v>523</v>
      </c>
      <c r="G203" s="20">
        <f>+'Ark1'!Q6235</f>
        <v>4</v>
      </c>
      <c r="H203" s="97">
        <f>+'Ark1'!R6235</f>
        <v>57</v>
      </c>
      <c r="I203" s="20">
        <f>IF(H203=0,"",'Ark1'!S6235)</f>
        <v>57</v>
      </c>
      <c r="J203" s="107"/>
      <c r="K203" s="152">
        <f>IF(G203=0,"",100*H203/Måned!$G20)</f>
        <v>2.1501320256506977</v>
      </c>
      <c r="L203" s="107"/>
      <c r="M203" s="152">
        <f>+IF(H203=0,"",'Ark1'!AA6235)</f>
        <v>2.1501320256506986</v>
      </c>
      <c r="N203" s="152">
        <f>+IF(I203=0,"",'Ark1'!AB6235)</f>
        <v>2.0786165942898727</v>
      </c>
      <c r="O203" s="119">
        <f>IF(H203=0,"",'Ark1'!U6235)</f>
        <v>61.17543859649124</v>
      </c>
      <c r="P203" s="152">
        <f>IF(H203=0,"",'Ark1'!W6235)</f>
        <v>83.37017543859649</v>
      </c>
      <c r="Q203" s="138"/>
      <c r="R203" s="152">
        <f>IF(H203=0,"",'Ark1'!X6235)</f>
        <v>12.027438876757538</v>
      </c>
      <c r="S203" s="152">
        <f>IF(H203=0,"",'Ark1'!Y6235)</f>
        <v>1.8649378618833912</v>
      </c>
      <c r="T203" s="152">
        <f>IF(H203=0,"",'Ark1'!Z6235)</f>
        <v>-26.264587268125918</v>
      </c>
      <c r="U203" s="107"/>
      <c r="V203" s="97">
        <f t="shared" si="8"/>
        <v>14.25</v>
      </c>
      <c r="W203" s="309">
        <f>IF(H203=0,"",'Ark1'!T6235)</f>
        <v>16.263157894736842</v>
      </c>
      <c r="X203" s="152">
        <f>IF(H203=0,"",'Ark1'!V6235)</f>
        <v>90.325217159909513</v>
      </c>
      <c r="Y203" s="54"/>
      <c r="Z203" s="11"/>
      <c r="AA203" s="125"/>
      <c r="AB203" s="152"/>
      <c r="AC203" s="317"/>
      <c r="AJ203" s="11"/>
      <c r="AK203"/>
      <c r="AL203"/>
      <c r="AM203"/>
      <c r="AN203"/>
      <c r="AO203"/>
      <c r="AP203"/>
      <c r="AQ203"/>
      <c r="AR203"/>
      <c r="AS203"/>
      <c r="AT203"/>
    </row>
    <row r="204" spans="1:46" s="1" customFormat="1" x14ac:dyDescent="0.5">
      <c r="A204" s="54"/>
      <c r="B204" s="2">
        <f>+'Ark1'!C6247</f>
        <v>2022</v>
      </c>
      <c r="C204" s="2">
        <f>+'Ark1'!J6247</f>
        <v>171</v>
      </c>
      <c r="D204" s="2" t="str">
        <f>VLOOKUP(C204,Slakteri!$C$11:$D$29,2)</f>
        <v>Prima Jæren</v>
      </c>
      <c r="E204" s="2">
        <f>+'Ark1'!D6247</f>
        <v>11</v>
      </c>
      <c r="F204" s="2" t="s">
        <v>523</v>
      </c>
      <c r="G204" s="20">
        <f>+'Ark1'!Q6247</f>
        <v>2</v>
      </c>
      <c r="H204" s="97">
        <f>+'Ark1'!R6247</f>
        <v>6</v>
      </c>
      <c r="I204" s="20">
        <f>IF(H204=0,"",'Ark1'!S6247)</f>
        <v>6</v>
      </c>
      <c r="J204" s="107"/>
      <c r="K204" s="152">
        <f>IF(G204=0,"",100*H204/Måned!$G20)</f>
        <v>0.22632968691059976</v>
      </c>
      <c r="L204" s="107"/>
      <c r="M204" s="152">
        <f>+IF(H204=0,"",'Ark1'!AA6247)</f>
        <v>0.22632968691059968</v>
      </c>
      <c r="N204" s="152">
        <f>+IF(I204=0,"",'Ark1'!AB6247)</f>
        <v>0.23077757520829473</v>
      </c>
      <c r="O204" s="119">
        <f>IF(H204=0,"",'Ark1'!U6247)</f>
        <v>61.66666666666665</v>
      </c>
      <c r="P204" s="152">
        <f>IF(H204=0,"",'Ark1'!W6247)</f>
        <v>87.933333333333366</v>
      </c>
      <c r="Q204" s="138"/>
      <c r="R204" s="152">
        <f>IF(H204=0,"",'Ark1'!X6247)</f>
        <v>21.019964055366238</v>
      </c>
      <c r="S204" s="152">
        <f>IF(H204=0,"",'Ark1'!Y6247)</f>
        <v>1.4907119849999957</v>
      </c>
      <c r="T204" s="152">
        <f>IF(H204=0,"",'Ark1'!Z6247)</f>
        <v>-85.06717810255671</v>
      </c>
      <c r="U204" s="107"/>
      <c r="V204" s="97">
        <f t="shared" si="8"/>
        <v>3</v>
      </c>
      <c r="W204" s="309">
        <f>IF(H204=0,"",'Ark1'!T6247)</f>
        <v>17</v>
      </c>
      <c r="X204" s="152">
        <f>IF(H204=0,"",'Ark1'!V6247)</f>
        <v>95.269050198627653</v>
      </c>
      <c r="Y204" s="54"/>
      <c r="Z204" s="11"/>
      <c r="AA204" s="125"/>
      <c r="AB204" s="152"/>
      <c r="AC204" s="317"/>
      <c r="AJ204" s="11"/>
      <c r="AK204"/>
      <c r="AL204"/>
      <c r="AM204"/>
      <c r="AN204"/>
      <c r="AO204"/>
      <c r="AP204"/>
      <c r="AQ204"/>
      <c r="AR204"/>
      <c r="AS204"/>
      <c r="AT204"/>
    </row>
    <row r="205" spans="1:46" s="1" customFormat="1" x14ac:dyDescent="0.5">
      <c r="A205" s="54"/>
      <c r="B205" s="2">
        <f>+'Ark1'!C6259</f>
        <v>2022</v>
      </c>
      <c r="C205" s="2">
        <f>+'Ark1'!J6259</f>
        <v>181</v>
      </c>
      <c r="D205" s="2" t="str">
        <f>VLOOKUP(C205,Slakteri!$C$11:$D$29,2)</f>
        <v>Horns</v>
      </c>
      <c r="E205" s="2">
        <f>+'Ark1'!D6259</f>
        <v>11</v>
      </c>
      <c r="F205" s="2" t="s">
        <v>523</v>
      </c>
      <c r="G205" s="20">
        <f>+'Ark1'!Q6259</f>
        <v>0</v>
      </c>
      <c r="H205" s="97">
        <f>+'Ark1'!R6259</f>
        <v>0</v>
      </c>
      <c r="I205" s="20" t="str">
        <f>IF(H205=0,"",'Ark1'!S6259)</f>
        <v/>
      </c>
      <c r="J205" s="107"/>
      <c r="K205" s="152" t="str">
        <f>IF(G205=0,"",100*H205/Måned!$G20)</f>
        <v/>
      </c>
      <c r="L205" s="107"/>
      <c r="M205" s="152" t="str">
        <f>+IF(H205=0,"",'Ark1'!AA6259)</f>
        <v/>
      </c>
      <c r="N205" s="152">
        <f>+IF(I205=0,"",'Ark1'!AB6259)</f>
        <v>0</v>
      </c>
      <c r="O205" s="119" t="str">
        <f>IF(H205=0,"",'Ark1'!U6259)</f>
        <v/>
      </c>
      <c r="P205" s="152" t="str">
        <f>IF(H205=0,"",'Ark1'!W6259)</f>
        <v/>
      </c>
      <c r="Q205" s="138"/>
      <c r="R205" s="152" t="str">
        <f>IF(H205=0,"",'Ark1'!X6259)</f>
        <v/>
      </c>
      <c r="S205" s="152" t="str">
        <f>IF(H205=0,"",'Ark1'!Y6259)</f>
        <v/>
      </c>
      <c r="T205" s="152" t="str">
        <f>IF(H205=0,"",'Ark1'!Z6259)</f>
        <v/>
      </c>
      <c r="U205" s="107"/>
      <c r="V205" s="97" t="str">
        <f t="shared" si="8"/>
        <v/>
      </c>
      <c r="W205" s="309" t="str">
        <f>IF(H205=0,"",'Ark1'!T6259)</f>
        <v/>
      </c>
      <c r="X205" s="152" t="str">
        <f>IF(H205=0,"",'Ark1'!V6259)</f>
        <v/>
      </c>
      <c r="Y205" s="54"/>
      <c r="Z205" s="11"/>
      <c r="AA205" s="125"/>
      <c r="AB205" s="152"/>
      <c r="AC205" s="317"/>
      <c r="AJ205" s="11"/>
      <c r="AK205"/>
      <c r="AL205"/>
      <c r="AM205"/>
      <c r="AN205"/>
      <c r="AO205"/>
      <c r="AP205"/>
      <c r="AQ205"/>
      <c r="AR205"/>
      <c r="AS205"/>
      <c r="AT205"/>
    </row>
    <row r="206" spans="1:46" s="1" customFormat="1" x14ac:dyDescent="0.5">
      <c r="A206" s="54"/>
      <c r="B206" s="2">
        <f>+'Ark1'!C6271</f>
        <v>2022</v>
      </c>
      <c r="C206" s="2">
        <f>+'Ark1'!J6271</f>
        <v>470</v>
      </c>
      <c r="D206" s="2" t="str">
        <f>VLOOKUP(C206,Slakteri!$C$11:$D$29,2)</f>
        <v>Jens Eide</v>
      </c>
      <c r="E206" s="2">
        <f>+'Ark1'!D6271</f>
        <v>11</v>
      </c>
      <c r="F206" s="2" t="s">
        <v>523</v>
      </c>
      <c r="G206" s="20">
        <f>+'Ark1'!Q6271</f>
        <v>0</v>
      </c>
      <c r="H206" s="97">
        <f>+'Ark1'!R6271</f>
        <v>0</v>
      </c>
      <c r="I206" s="20" t="str">
        <f>IF(H206=0,"",'Ark1'!S6271)</f>
        <v/>
      </c>
      <c r="J206" s="107"/>
      <c r="K206" s="152" t="str">
        <f>IF(G206=0,"",100*H206/Måned!$G20)</f>
        <v/>
      </c>
      <c r="L206" s="107"/>
      <c r="M206" s="152" t="str">
        <f>+IF(H206=0,"",'Ark1'!AA6271)</f>
        <v/>
      </c>
      <c r="N206" s="152">
        <f>+IF(I206=0,"",'Ark1'!AB6271)</f>
        <v>0</v>
      </c>
      <c r="O206" s="119" t="str">
        <f>IF(H206=0,"",'Ark1'!U6271)</f>
        <v/>
      </c>
      <c r="P206" s="152" t="str">
        <f>IF(H206=0,"",'Ark1'!W6271)</f>
        <v/>
      </c>
      <c r="Q206" s="138"/>
      <c r="R206" s="152" t="str">
        <f>IF(H206=0,"",'Ark1'!X6271)</f>
        <v/>
      </c>
      <c r="S206" s="152" t="str">
        <f>IF(H206=0,"",'Ark1'!Y6271)</f>
        <v/>
      </c>
      <c r="T206" s="152" t="str">
        <f>IF(H206=0,"",'Ark1'!Z6271)</f>
        <v/>
      </c>
      <c r="U206" s="107"/>
      <c r="V206" s="97" t="str">
        <f t="shared" si="8"/>
        <v/>
      </c>
      <c r="W206" s="309" t="str">
        <f>IF(H206=0,"",'Ark1'!T6271)</f>
        <v/>
      </c>
      <c r="X206" s="152" t="str">
        <f>IF(H206=0,"",'Ark1'!V6271)</f>
        <v/>
      </c>
      <c r="Y206" s="54"/>
      <c r="Z206" s="11"/>
      <c r="AA206" s="125"/>
      <c r="AB206" s="152"/>
      <c r="AC206" s="317"/>
      <c r="AJ206" s="11"/>
      <c r="AK206"/>
      <c r="AL206"/>
      <c r="AM206"/>
      <c r="AN206"/>
      <c r="AO206"/>
      <c r="AP206"/>
      <c r="AQ206"/>
      <c r="AR206"/>
      <c r="AS206"/>
      <c r="AT206"/>
    </row>
    <row r="207" spans="1:46" s="1" customFormat="1" x14ac:dyDescent="0.5">
      <c r="A207" s="54"/>
      <c r="B207" s="2">
        <f>+'Ark1'!C6283</f>
        <v>2022</v>
      </c>
      <c r="C207" s="2">
        <f>+'Ark1'!J6283</f>
        <v>643</v>
      </c>
      <c r="D207" s="2" t="str">
        <f>VLOOKUP(C207,Slakteri!$C$11:$D$29,2)</f>
        <v>Bjerka</v>
      </c>
      <c r="E207" s="2">
        <f>+'Ark1'!D6283</f>
        <v>11</v>
      </c>
      <c r="F207" s="2" t="s">
        <v>523</v>
      </c>
      <c r="G207" s="20">
        <f>+'Ark1'!Q6283</f>
        <v>2</v>
      </c>
      <c r="H207" s="97">
        <f>+'Ark1'!R6283</f>
        <v>215</v>
      </c>
      <c r="I207" s="20">
        <f>IF(H207=0,"",'Ark1'!S6283)</f>
        <v>215</v>
      </c>
      <c r="J207" s="107"/>
      <c r="K207" s="152">
        <f>IF(G207=0,"",100*H207/Måned!$G20)</f>
        <v>8.1101471142964918</v>
      </c>
      <c r="L207" s="107"/>
      <c r="M207" s="152">
        <f>+IF(H207=0,"",'Ark1'!AA6283)</f>
        <v>8.1101471142964936</v>
      </c>
      <c r="N207" s="152">
        <f>+IF(I207=0,"",'Ark1'!AB6283)</f>
        <v>7.9511972789591772</v>
      </c>
      <c r="O207" s="119">
        <f>IF(H207=0,"",'Ark1'!U6283)</f>
        <v>60.516279069767442</v>
      </c>
      <c r="P207" s="152">
        <f>IF(H207=0,"",'Ark1'!W6283)</f>
        <v>84.548372093023289</v>
      </c>
      <c r="Q207" s="138"/>
      <c r="R207" s="152">
        <f>IF(H207=0,"",'Ark1'!X6283)</f>
        <v>8.930625887655852</v>
      </c>
      <c r="S207" s="152">
        <f>IF(H207=0,"",'Ark1'!Y6283)</f>
        <v>2.2284555327972888</v>
      </c>
      <c r="T207" s="152">
        <f>IF(H207=0,"",'Ark1'!Z6283)</f>
        <v>-42.146386308887955</v>
      </c>
      <c r="U207" s="107"/>
      <c r="V207" s="97">
        <f t="shared" si="8"/>
        <v>107.5</v>
      </c>
      <c r="W207" s="309">
        <f>IF(H207=0,"",'Ark1'!T6283)</f>
        <v>16.009302325581388</v>
      </c>
      <c r="X207" s="152">
        <f>IF(H207=0,"",'Ark1'!V6283)</f>
        <v>91.601703242712091</v>
      </c>
      <c r="Y207" s="54"/>
      <c r="Z207" s="11"/>
      <c r="AA207" s="125"/>
      <c r="AB207" s="152"/>
      <c r="AC207" s="317"/>
      <c r="AJ207" s="11"/>
      <c r="AK207"/>
      <c r="AL207"/>
      <c r="AM207"/>
      <c r="AN207"/>
      <c r="AO207"/>
      <c r="AP207"/>
      <c r="AQ207"/>
      <c r="AR207"/>
      <c r="AS207"/>
      <c r="AT207"/>
    </row>
    <row r="208" spans="1:46" x14ac:dyDescent="0.5">
      <c r="A208" s="54"/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318"/>
      <c r="AB208" s="152"/>
      <c r="AC208" s="317"/>
      <c r="AL208" s="309"/>
      <c r="AM208" s="309"/>
    </row>
    <row r="209" spans="1:46" s="1" customFormat="1" x14ac:dyDescent="0.5">
      <c r="A209" s="54"/>
      <c r="B209" s="2">
        <f>+'Ark1'!C6092</f>
        <v>2022</v>
      </c>
      <c r="C209" s="2">
        <f>+'Ark1'!J6092</f>
        <v>103</v>
      </c>
      <c r="D209" s="2" t="str">
        <f>VLOOKUP(C209,Slakteri!$C$11:$D$29,2)</f>
        <v>Rudshøgda</v>
      </c>
      <c r="E209" s="2">
        <f>+'Ark1'!D6092</f>
        <v>12</v>
      </c>
      <c r="F209" s="2" t="s">
        <v>524</v>
      </c>
      <c r="G209" s="20">
        <f>+'Ark1'!Q6092</f>
        <v>0</v>
      </c>
      <c r="H209" s="97">
        <f>+'Ark1'!R6092</f>
        <v>0</v>
      </c>
      <c r="I209" s="20" t="str">
        <f>IF(H209=0,"",'Ark1'!S6092)</f>
        <v/>
      </c>
      <c r="J209" s="107"/>
      <c r="K209" s="152" t="str">
        <f>IF(G209=0,"",100*H209/Måned!$G21)</f>
        <v/>
      </c>
      <c r="L209" s="107"/>
      <c r="M209" s="152" t="str">
        <f>+IF(H209=0,"",'Ark1'!AA6092)</f>
        <v/>
      </c>
      <c r="N209" s="152">
        <f>+IF(I209=0,"",'Ark1'!AB6092)</f>
        <v>0</v>
      </c>
      <c r="O209" s="119" t="str">
        <f>IF(H209=0,"",'Ark1'!U6092)</f>
        <v/>
      </c>
      <c r="P209" s="152" t="str">
        <f>IF(H209=0,"",'Ark1'!W6092)</f>
        <v/>
      </c>
      <c r="Q209" s="138"/>
      <c r="R209" s="152" t="str">
        <f>IF(H209=0,"",'Ark1'!X6092)</f>
        <v/>
      </c>
      <c r="S209" s="152" t="str">
        <f>IF(H209=0,"",'Ark1'!Y6092)</f>
        <v/>
      </c>
      <c r="T209" s="152" t="str">
        <f>IF(H209=0,"",'Ark1'!Z6092)</f>
        <v/>
      </c>
      <c r="U209" s="107"/>
      <c r="V209" s="97" t="str">
        <f t="shared" si="8"/>
        <v/>
      </c>
      <c r="W209" s="309" t="str">
        <f>IF(H209=0,"",'Ark1'!T6092)</f>
        <v/>
      </c>
      <c r="X209" s="152" t="str">
        <f>IF(H209=0,"",'Ark1'!V6092)</f>
        <v/>
      </c>
      <c r="Y209" s="54"/>
      <c r="Z209" s="11"/>
      <c r="AA209" s="125"/>
      <c r="AB209" s="152"/>
      <c r="AC209" s="317"/>
      <c r="AJ209" s="11"/>
      <c r="AK209"/>
      <c r="AL209"/>
      <c r="AM209"/>
      <c r="AN209"/>
      <c r="AO209"/>
      <c r="AP209"/>
      <c r="AQ209"/>
      <c r="AR209"/>
      <c r="AS209"/>
      <c r="AT209"/>
    </row>
    <row r="210" spans="1:46" s="1" customFormat="1" x14ac:dyDescent="0.5">
      <c r="A210" s="54"/>
      <c r="B210" s="2">
        <f>+'Ark1'!C6104</f>
        <v>2022</v>
      </c>
      <c r="C210" s="2">
        <f>+'Ark1'!J6104</f>
        <v>106</v>
      </c>
      <c r="D210" s="2" t="str">
        <f>VLOOKUP(C210,Slakteri!$C$11:$D$29,2)</f>
        <v>Furuseth</v>
      </c>
      <c r="E210" s="2">
        <f>+'Ark1'!D6104</f>
        <v>12</v>
      </c>
      <c r="F210" s="2" t="s">
        <v>524</v>
      </c>
      <c r="G210" s="20">
        <f>+'Ark1'!Q6104</f>
        <v>3</v>
      </c>
      <c r="H210" s="97">
        <f>+'Ark1'!R6104</f>
        <v>11</v>
      </c>
      <c r="I210" s="20">
        <f>IF(H210=0,"",'Ark1'!S6104)</f>
        <v>11</v>
      </c>
      <c r="J210" s="107"/>
      <c r="K210" s="152">
        <f>IF(G210=0,"",100*H210/Måned!$G21)</f>
        <v>0.46728971962616822</v>
      </c>
      <c r="L210" s="107"/>
      <c r="M210" s="152">
        <f>+IF(H210=0,"",'Ark1'!AA6104)</f>
        <v>0.46728971962616805</v>
      </c>
      <c r="N210" s="152">
        <f>+IF(I210=0,"",'Ark1'!AB6104)</f>
        <v>0.48034885998550114</v>
      </c>
      <c r="O210" s="119">
        <f>IF(H210=0,"",'Ark1'!U6104)</f>
        <v>60.545454545454554</v>
      </c>
      <c r="P210" s="152">
        <f>IF(H210=0,"",'Ark1'!W6104)</f>
        <v>86.5</v>
      </c>
      <c r="Q210" s="138"/>
      <c r="R210" s="152">
        <f>IF(H210=0,"",'Ark1'!X6104)</f>
        <v>5.077400909914588</v>
      </c>
      <c r="S210" s="152">
        <f>IF(H210=0,"",'Ark1'!Y6104)</f>
        <v>1.6713433009863674</v>
      </c>
      <c r="T210" s="152">
        <f>IF(H210=0,"",'Ark1'!Z6104)</f>
        <v>-35.352011776781367</v>
      </c>
      <c r="U210" s="107"/>
      <c r="V210" s="97">
        <f t="shared" si="8"/>
        <v>3.6666666666666665</v>
      </c>
      <c r="W210" s="309">
        <f>IF(H210=0,"",'Ark1'!T6104)</f>
        <v>16.454545454545453</v>
      </c>
      <c r="X210" s="152">
        <f>IF(H210=0,"",'Ark1'!V6104)</f>
        <v>93.716143011917637</v>
      </c>
      <c r="Y210" s="54"/>
      <c r="Z210" s="11"/>
      <c r="AA210" s="125"/>
      <c r="AB210" s="152"/>
      <c r="AC210" s="317"/>
      <c r="AJ210" s="11"/>
      <c r="AK210"/>
      <c r="AL210"/>
      <c r="AM210"/>
      <c r="AN210"/>
      <c r="AO210"/>
      <c r="AP210"/>
      <c r="AQ210"/>
      <c r="AR210"/>
      <c r="AS210"/>
      <c r="AT210"/>
    </row>
    <row r="211" spans="1:46" s="1" customFormat="1" x14ac:dyDescent="0.5">
      <c r="A211" s="54"/>
      <c r="B211" s="2">
        <f>+'Ark1'!C6116</f>
        <v>2022</v>
      </c>
      <c r="C211" s="2">
        <f>+'Ark1'!J6116</f>
        <v>109</v>
      </c>
      <c r="D211" s="2" t="str">
        <f>VLOOKUP(C211,Slakteri!$C$11:$D$29,2)</f>
        <v>Tønsberg</v>
      </c>
      <c r="E211" s="2">
        <f>+'Ark1'!D6116</f>
        <v>12</v>
      </c>
      <c r="F211" s="2" t="s">
        <v>524</v>
      </c>
      <c r="G211" s="20">
        <f>+'Ark1'!Q6116</f>
        <v>22</v>
      </c>
      <c r="H211" s="97">
        <f>+'Ark1'!R6116</f>
        <v>878</v>
      </c>
      <c r="I211" s="20">
        <f>IF(H211=0,"",'Ark1'!S6116)</f>
        <v>878</v>
      </c>
      <c r="J211" s="107"/>
      <c r="K211" s="152">
        <f>IF(G211=0,"",100*H211/Måned!$G21)</f>
        <v>37.298215802888699</v>
      </c>
      <c r="L211" s="107"/>
      <c r="M211" s="152">
        <f>+IF(H211=0,"",'Ark1'!AA6116)</f>
        <v>37.298215802888706</v>
      </c>
      <c r="N211" s="152">
        <f>+IF(I211=0,"",'Ark1'!AB6116)</f>
        <v>38.893617493886495</v>
      </c>
      <c r="O211" s="119">
        <f>IF(H211=0,"",'Ark1'!U6116)</f>
        <v>60.79726651480636</v>
      </c>
      <c r="P211" s="152">
        <f>IF(H211=0,"",'Ark1'!W6116)</f>
        <v>87.747722095672017</v>
      </c>
      <c r="Q211" s="138"/>
      <c r="R211" s="152">
        <f>IF(H211=0,"",'Ark1'!X6116)</f>
        <v>9.8718410906771368</v>
      </c>
      <c r="S211" s="152">
        <f>IF(H211=0,"",'Ark1'!Y6116)</f>
        <v>2.7500079601531482</v>
      </c>
      <c r="T211" s="152">
        <f>IF(H211=0,"",'Ark1'!Z6116)</f>
        <v>-18.189599321968288</v>
      </c>
      <c r="U211" s="107"/>
      <c r="V211" s="97">
        <f t="shared" si="8"/>
        <v>39.909090909090907</v>
      </c>
      <c r="W211" s="309">
        <f>IF(H211=0,"",'Ark1'!T6116)</f>
        <v>16.183371298405472</v>
      </c>
      <c r="X211" s="152">
        <f>IF(H211=0,"",'Ark1'!V6116)</f>
        <v>95.06795459986138</v>
      </c>
      <c r="Y211" s="54"/>
      <c r="Z211" s="11"/>
      <c r="AA211" s="125"/>
      <c r="AB211" s="152"/>
      <c r="AC211" s="317"/>
      <c r="AJ211" s="11"/>
      <c r="AK211"/>
      <c r="AL211"/>
      <c r="AM211"/>
      <c r="AN211"/>
      <c r="AO211"/>
      <c r="AP211"/>
      <c r="AQ211"/>
      <c r="AR211"/>
      <c r="AS211"/>
      <c r="AT211"/>
    </row>
    <row r="212" spans="1:46" s="1" customFormat="1" x14ac:dyDescent="0.5">
      <c r="A212" s="54"/>
      <c r="B212" s="2">
        <f>+'Ark1'!C6128</f>
        <v>2022</v>
      </c>
      <c r="C212" s="2">
        <f>+'Ark1'!J6128</f>
        <v>111</v>
      </c>
      <c r="D212" s="2" t="str">
        <f>VLOOKUP(C212,Slakteri!$C$11:$D$29,2)</f>
        <v>Forus</v>
      </c>
      <c r="E212" s="2">
        <f>+'Ark1'!D6128</f>
        <v>12</v>
      </c>
      <c r="F212" s="2" t="s">
        <v>524</v>
      </c>
      <c r="G212" s="20">
        <f>+'Ark1'!Q6128</f>
        <v>15</v>
      </c>
      <c r="H212" s="97">
        <f>+'Ark1'!R6128</f>
        <v>193</v>
      </c>
      <c r="I212" s="20">
        <f>IF(H212=0,"",'Ark1'!S6128)</f>
        <v>193</v>
      </c>
      <c r="J212" s="107"/>
      <c r="K212" s="152">
        <f>IF(G212=0,"",100*H212/Måned!$G21)</f>
        <v>8.1988105352591329</v>
      </c>
      <c r="L212" s="107"/>
      <c r="M212" s="152">
        <f>+IF(H212=0,"",'Ark1'!AA6128)</f>
        <v>8.1988105352591329</v>
      </c>
      <c r="N212" s="152">
        <f>+IF(I212=0,"",'Ark1'!AB6128)</f>
        <v>7.6019813696328606</v>
      </c>
      <c r="O212" s="119">
        <f>IF(H212=0,"",'Ark1'!U6128)</f>
        <v>61.735751295336783</v>
      </c>
      <c r="P212" s="152">
        <f>IF(H212=0,"",'Ark1'!W6128)</f>
        <v>78.022797927461099</v>
      </c>
      <c r="Q212" s="138"/>
      <c r="R212" s="152">
        <f>IF(H212=0,"",'Ark1'!X6128)</f>
        <v>10.582505773257948</v>
      </c>
      <c r="S212" s="152">
        <f>IF(H212=0,"",'Ark1'!Y6128)</f>
        <v>2.0174411999215214</v>
      </c>
      <c r="T212" s="152">
        <f>IF(H212=0,"",'Ark1'!Z6128)</f>
        <v>-41.270473820477889</v>
      </c>
      <c r="U212" s="107"/>
      <c r="V212" s="97">
        <f t="shared" si="8"/>
        <v>12.866666666666667</v>
      </c>
      <c r="W212" s="309">
        <f>IF(H212=0,"",'Ark1'!T6128)</f>
        <v>16.580310880829021</v>
      </c>
      <c r="X212" s="152">
        <f>IF(H212=0,"",'Ark1'!V6128)</f>
        <v>84.53174206658845</v>
      </c>
      <c r="Y212" s="54"/>
      <c r="Z212" s="11"/>
      <c r="AA212" s="125"/>
      <c r="AB212" s="152"/>
      <c r="AC212" s="317"/>
      <c r="AJ212" s="11"/>
      <c r="AK212"/>
      <c r="AL212"/>
      <c r="AM212"/>
      <c r="AN212"/>
      <c r="AO212"/>
      <c r="AP212"/>
      <c r="AQ212"/>
      <c r="AR212"/>
      <c r="AS212"/>
      <c r="AT212"/>
    </row>
    <row r="213" spans="1:46" s="1" customFormat="1" x14ac:dyDescent="0.5">
      <c r="A213" s="54"/>
      <c r="B213" s="2">
        <f>+'Ark1'!C6140</f>
        <v>2022</v>
      </c>
      <c r="C213" s="2">
        <f>+'Ark1'!J6140</f>
        <v>116</v>
      </c>
      <c r="D213" s="2" t="str">
        <f>VLOOKUP(C213,Slakteri!$C$11:$D$29,2)</f>
        <v>Sandeid</v>
      </c>
      <c r="E213" s="2">
        <f>+'Ark1'!D6140</f>
        <v>12</v>
      </c>
      <c r="F213" s="2" t="s">
        <v>524</v>
      </c>
      <c r="G213" s="20">
        <f>+'Ark1'!Q6140</f>
        <v>5</v>
      </c>
      <c r="H213" s="97">
        <f>+'Ark1'!R6140</f>
        <v>113</v>
      </c>
      <c r="I213" s="20">
        <f>IF(H213=0,"",'Ark1'!S6140)</f>
        <v>113</v>
      </c>
      <c r="J213" s="107"/>
      <c r="K213" s="152">
        <f>IF(G213=0,"",100*H213/Måned!$G21)</f>
        <v>4.8003398470688188</v>
      </c>
      <c r="L213" s="107"/>
      <c r="M213" s="152">
        <f>+IF(H213=0,"",'Ark1'!AA6140)</f>
        <v>4.8003398470688188</v>
      </c>
      <c r="N213" s="152">
        <f>+IF(I213=0,"",'Ark1'!AB6140)</f>
        <v>4.4893813369196689</v>
      </c>
      <c r="O213" s="119">
        <f>IF(H213=0,"",'Ark1'!U6140)</f>
        <v>61.353982300884951</v>
      </c>
      <c r="P213" s="152">
        <f>IF(H213=0,"",'Ark1'!W6140)</f>
        <v>78.697345132743379</v>
      </c>
      <c r="Q213" s="138"/>
      <c r="R213" s="152">
        <f>IF(H213=0,"",'Ark1'!X6140)</f>
        <v>11.003703802649902</v>
      </c>
      <c r="S213" s="152">
        <f>IF(H213=0,"",'Ark1'!Y6140)</f>
        <v>2.1031807095519537</v>
      </c>
      <c r="T213" s="152">
        <f>IF(H213=0,"",'Ark1'!Z6140)</f>
        <v>-68.956080186036601</v>
      </c>
      <c r="U213" s="107"/>
      <c r="V213" s="97">
        <f t="shared" si="8"/>
        <v>22.6</v>
      </c>
      <c r="W213" s="309">
        <f>IF(H213=0,"",'Ark1'!T6140)</f>
        <v>16.415929203539822</v>
      </c>
      <c r="X213" s="152">
        <f>IF(H213=0,"",'Ark1'!V6140)</f>
        <v>85.262562440675381</v>
      </c>
      <c r="Y213" s="54"/>
      <c r="Z213" s="11"/>
      <c r="AA213" s="125"/>
      <c r="AB213" s="152"/>
      <c r="AC213" s="317"/>
      <c r="AJ213" s="11"/>
      <c r="AK213"/>
      <c r="AL213"/>
      <c r="AM213"/>
      <c r="AN213"/>
      <c r="AO213"/>
      <c r="AP213"/>
      <c r="AQ213"/>
      <c r="AR213"/>
      <c r="AS213"/>
      <c r="AT213"/>
    </row>
    <row r="214" spans="1:46" s="1" customFormat="1" x14ac:dyDescent="0.5">
      <c r="A214" s="54"/>
      <c r="B214" s="2">
        <f>+'Ark1'!C6152</f>
        <v>2022</v>
      </c>
      <c r="C214" s="2">
        <f>+'Ark1'!J6152</f>
        <v>117</v>
      </c>
      <c r="D214" s="2" t="str">
        <f>VLOOKUP(C214,Slakteri!$C$11:$D$29,2)</f>
        <v>Jæren</v>
      </c>
      <c r="E214" s="2">
        <f>+'Ark1'!D6152</f>
        <v>12</v>
      </c>
      <c r="F214" s="2" t="s">
        <v>524</v>
      </c>
      <c r="G214" s="20">
        <f>+'Ark1'!Q6152</f>
        <v>3</v>
      </c>
      <c r="H214" s="97">
        <f>+'Ark1'!R6152</f>
        <v>21</v>
      </c>
      <c r="I214" s="20">
        <f>IF(H214=0,"",'Ark1'!S6152)</f>
        <v>21</v>
      </c>
      <c r="J214" s="107"/>
      <c r="K214" s="152">
        <f>IF(G214=0,"",100*H214/Måned!$G21)</f>
        <v>0.89209855564995755</v>
      </c>
      <c r="L214" s="107"/>
      <c r="M214" s="152">
        <f>+IF(H214=0,"",'Ark1'!AA6152)</f>
        <v>0.89209855564995744</v>
      </c>
      <c r="N214" s="152">
        <f>+IF(I214=0,"",'Ark1'!AB6152)</f>
        <v>0.9113755091243565</v>
      </c>
      <c r="O214" s="119">
        <f>IF(H214=0,"",'Ark1'!U6152)</f>
        <v>60.619047619047599</v>
      </c>
      <c r="P214" s="152">
        <f>IF(H214=0,"",'Ark1'!W6152)</f>
        <v>85.966666666666683</v>
      </c>
      <c r="Q214" s="138"/>
      <c r="R214" s="152">
        <f>IF(H214=0,"",'Ark1'!X6152)</f>
        <v>18.6340275873732</v>
      </c>
      <c r="S214" s="152">
        <f>IF(H214=0,"",'Ark1'!Y6152)</f>
        <v>1.5267828135125248</v>
      </c>
      <c r="T214" s="152">
        <f>IF(H214=0,"",'Ark1'!Z6152)</f>
        <v>-44.834814981410979</v>
      </c>
      <c r="U214" s="107"/>
      <c r="V214" s="97">
        <f t="shared" si="8"/>
        <v>7</v>
      </c>
      <c r="W214" s="309">
        <f>IF(H214=0,"",'Ark1'!T6152)</f>
        <v>16.428571428571423</v>
      </c>
      <c r="X214" s="152">
        <f>IF(H214=0,"",'Ark1'!V6152)</f>
        <v>93.138317081979054</v>
      </c>
      <c r="Y214" s="54"/>
      <c r="Z214" s="11"/>
      <c r="AA214" s="125"/>
      <c r="AB214" s="152"/>
      <c r="AC214" s="317"/>
      <c r="AJ214" s="11"/>
      <c r="AK214"/>
      <c r="AL214"/>
      <c r="AM214"/>
      <c r="AN214"/>
      <c r="AO214"/>
      <c r="AP214"/>
      <c r="AQ214"/>
      <c r="AR214"/>
      <c r="AS214"/>
      <c r="AT214"/>
    </row>
    <row r="215" spans="1:46" s="1" customFormat="1" x14ac:dyDescent="0.5">
      <c r="A215" s="54"/>
      <c r="B215" s="2">
        <f>+'Ark1'!C6164</f>
        <v>2022</v>
      </c>
      <c r="C215" s="2">
        <f>+'Ark1'!J6164</f>
        <v>121</v>
      </c>
      <c r="D215" s="2" t="str">
        <f>VLOOKUP(C215,Slakteri!$C$11:$D$29,2)</f>
        <v>Steinkjer</v>
      </c>
      <c r="E215" s="2">
        <f>+'Ark1'!D6164</f>
        <v>12</v>
      </c>
      <c r="F215" s="2" t="s">
        <v>524</v>
      </c>
      <c r="G215" s="20">
        <f>+'Ark1'!Q6164</f>
        <v>14</v>
      </c>
      <c r="H215" s="97">
        <f>+'Ark1'!R6164</f>
        <v>478</v>
      </c>
      <c r="I215" s="20">
        <f>IF(H215=0,"",'Ark1'!S6164)</f>
        <v>478</v>
      </c>
      <c r="J215" s="107"/>
      <c r="K215" s="152">
        <f>IF(G215=0,"",100*H215/Måned!$G21)</f>
        <v>20.305862361937127</v>
      </c>
      <c r="L215" s="107"/>
      <c r="M215" s="152">
        <f>+IF(H215=0,"",'Ark1'!AA6164)</f>
        <v>20.305862361937127</v>
      </c>
      <c r="N215" s="152">
        <f>+IF(I215=0,"",'Ark1'!AB6164)</f>
        <v>20.189241801002805</v>
      </c>
      <c r="O215" s="119">
        <f>IF(H215=0,"",'Ark1'!U6164)</f>
        <v>60.244769874477008</v>
      </c>
      <c r="P215" s="152">
        <f>IF(H215=0,"",'Ark1'!W6164)</f>
        <v>83.665062761506277</v>
      </c>
      <c r="Q215" s="138"/>
      <c r="R215" s="152">
        <f>IF(H215=0,"",'Ark1'!X6164)</f>
        <v>13.414360829368253</v>
      </c>
      <c r="S215" s="152">
        <f>IF(H215=0,"",'Ark1'!Y6164)</f>
        <v>2.6028476217445804</v>
      </c>
      <c r="T215" s="152">
        <f>IF(H215=0,"",'Ark1'!Z6164)</f>
        <v>-44.902815653337697</v>
      </c>
      <c r="U215" s="107"/>
      <c r="V215" s="97">
        <f t="shared" si="8"/>
        <v>34.142857142857146</v>
      </c>
      <c r="W215" s="309">
        <f>IF(H215=0,"",'Ark1'!T6164)</f>
        <v>15.882845188284518</v>
      </c>
      <c r="X215" s="152">
        <f>IF(H215=0,"",'Ark1'!V6164)</f>
        <v>90.644705050386023</v>
      </c>
      <c r="Y215" s="54"/>
      <c r="Z215" s="11"/>
      <c r="AA215" s="125"/>
      <c r="AB215" s="152"/>
      <c r="AC215" s="317"/>
      <c r="AJ215" s="11"/>
      <c r="AK215"/>
      <c r="AL215"/>
      <c r="AM215"/>
      <c r="AN215"/>
      <c r="AO215"/>
      <c r="AP215"/>
      <c r="AQ215"/>
      <c r="AR215"/>
      <c r="AS215"/>
      <c r="AT215"/>
    </row>
    <row r="216" spans="1:46" s="1" customFormat="1" x14ac:dyDescent="0.5">
      <c r="A216" s="54"/>
      <c r="B216" s="2">
        <f>+'Ark1'!C6176</f>
        <v>2022</v>
      </c>
      <c r="C216" s="2">
        <f>+'Ark1'!J6176</f>
        <v>134</v>
      </c>
      <c r="D216" s="2" t="str">
        <f>VLOOKUP(C216,Slakteri!$C$11:$D$29,2)</f>
        <v>Førde</v>
      </c>
      <c r="E216" s="2">
        <f>+'Ark1'!D6176</f>
        <v>12</v>
      </c>
      <c r="F216" s="2" t="s">
        <v>524</v>
      </c>
      <c r="G216" s="20">
        <f>+'Ark1'!Q6176</f>
        <v>2</v>
      </c>
      <c r="H216" s="97">
        <f>+'Ark1'!R6176</f>
        <v>162</v>
      </c>
      <c r="I216" s="20">
        <f>IF(H216=0,"",'Ark1'!S6176)</f>
        <v>162</v>
      </c>
      <c r="J216" s="107"/>
      <c r="K216" s="152">
        <f>IF(G216=0,"",100*H216/Måned!$G21)</f>
        <v>6.8819031435853866</v>
      </c>
      <c r="L216" s="107"/>
      <c r="M216" s="152">
        <f>+IF(H216=0,"",'Ark1'!AA6176)</f>
        <v>6.8819031435853848</v>
      </c>
      <c r="N216" s="152">
        <f>+IF(I216=0,"",'Ark1'!AB6176)</f>
        <v>6.755224519550171</v>
      </c>
      <c r="O216" s="119">
        <f>IF(H216=0,"",'Ark1'!U6176)</f>
        <v>61.345679012345705</v>
      </c>
      <c r="P216" s="152">
        <f>IF(H216=0,"",'Ark1'!W6176)</f>
        <v>82.599382716049377</v>
      </c>
      <c r="Q216" s="138"/>
      <c r="R216" s="152">
        <f>IF(H216=0,"",'Ark1'!X6176)</f>
        <v>8.5812492753171767</v>
      </c>
      <c r="S216" s="152">
        <f>IF(H216=0,"",'Ark1'!Y6176)</f>
        <v>1.8030186884206576</v>
      </c>
      <c r="T216" s="152">
        <f>IF(H216=0,"",'Ark1'!Z6176)</f>
        <v>-42.899272124141639</v>
      </c>
      <c r="U216" s="107"/>
      <c r="V216" s="97">
        <f t="shared" si="8"/>
        <v>81</v>
      </c>
      <c r="W216" s="309">
        <f>IF(H216=0,"",'Ark1'!T6176)</f>
        <v>16.5</v>
      </c>
      <c r="X216" s="152">
        <f>IF(H216=0,"",'Ark1'!V6176)</f>
        <v>89.490122119230065</v>
      </c>
      <c r="Y216" s="54"/>
      <c r="Z216" s="11"/>
      <c r="AA216" s="125"/>
      <c r="AB216" s="152"/>
      <c r="AC216" s="317"/>
      <c r="AJ216" s="11"/>
      <c r="AK216"/>
      <c r="AL216"/>
      <c r="AM216"/>
      <c r="AN216"/>
      <c r="AO216"/>
      <c r="AP216"/>
      <c r="AQ216"/>
      <c r="AR216"/>
      <c r="AS216"/>
      <c r="AT216"/>
    </row>
    <row r="217" spans="1:46" s="1" customFormat="1" x14ac:dyDescent="0.5">
      <c r="A217" s="54"/>
      <c r="B217" s="2">
        <f>+'Ark1'!C6188</f>
        <v>2022</v>
      </c>
      <c r="C217" s="2">
        <f>+'Ark1'!J6188</f>
        <v>141</v>
      </c>
      <c r="D217" s="2" t="str">
        <f>VLOOKUP(C217,Slakteri!$C$11:$D$29,2)</f>
        <v>Ølen</v>
      </c>
      <c r="E217" s="2">
        <f>+'Ark1'!D6188</f>
        <v>12</v>
      </c>
      <c r="F217" s="2" t="s">
        <v>524</v>
      </c>
      <c r="G217" s="20">
        <f>+'Ark1'!Q6188</f>
        <v>0</v>
      </c>
      <c r="H217" s="97">
        <f>+'Ark1'!R6188</f>
        <v>0</v>
      </c>
      <c r="I217" s="20" t="str">
        <f>IF(H217=0,"",'Ark1'!S6188)</f>
        <v/>
      </c>
      <c r="J217" s="107"/>
      <c r="K217" s="152" t="str">
        <f>IF(G217=0,"",100*H217/Måned!$G21)</f>
        <v/>
      </c>
      <c r="L217" s="107"/>
      <c r="M217" s="152" t="str">
        <f>+IF(H217=0,"",'Ark1'!AA6188)</f>
        <v/>
      </c>
      <c r="N217" s="152">
        <f>+IF(I217=0,"",'Ark1'!AB6188)</f>
        <v>0</v>
      </c>
      <c r="O217" s="119" t="str">
        <f>IF(H217=0,"",'Ark1'!U6188)</f>
        <v/>
      </c>
      <c r="P217" s="152" t="str">
        <f>IF(H217=0,"",'Ark1'!W6188)</f>
        <v/>
      </c>
      <c r="Q217" s="138"/>
      <c r="R217" s="152" t="str">
        <f>IF(H217=0,"",'Ark1'!X6188)</f>
        <v/>
      </c>
      <c r="S217" s="152" t="str">
        <f>IF(H217=0,"",'Ark1'!Y6188)</f>
        <v/>
      </c>
      <c r="T217" s="152" t="str">
        <f>IF(H217=0,"",'Ark1'!Z6188)</f>
        <v/>
      </c>
      <c r="U217" s="107"/>
      <c r="V217" s="97" t="str">
        <f t="shared" si="8"/>
        <v/>
      </c>
      <c r="W217" s="309" t="str">
        <f>IF(H217=0,"",'Ark1'!T6188)</f>
        <v/>
      </c>
      <c r="X217" s="152" t="str">
        <f>IF(H217=0,"",'Ark1'!V6188)</f>
        <v/>
      </c>
      <c r="Y217" s="54"/>
      <c r="Z217" s="11"/>
      <c r="AA217" s="125"/>
      <c r="AB217" s="152"/>
      <c r="AC217" s="317"/>
      <c r="AJ217" s="11"/>
      <c r="AK217"/>
      <c r="AL217"/>
      <c r="AM217"/>
      <c r="AN217"/>
      <c r="AO217"/>
      <c r="AP217"/>
      <c r="AQ217"/>
      <c r="AR217"/>
      <c r="AS217"/>
      <c r="AT217"/>
    </row>
    <row r="218" spans="1:46" s="1" customFormat="1" x14ac:dyDescent="0.5">
      <c r="A218" s="54"/>
      <c r="B218" s="2">
        <f>+'Ark1'!C6200</f>
        <v>2022</v>
      </c>
      <c r="C218" s="2">
        <f>+'Ark1'!J6200</f>
        <v>143</v>
      </c>
      <c r="D218" s="2" t="str">
        <f>VLOOKUP(C218,Slakteri!$C$11:$D$29,2)</f>
        <v>Nordfjord</v>
      </c>
      <c r="E218" s="2">
        <f>+'Ark1'!D6200</f>
        <v>12</v>
      </c>
      <c r="F218" s="2" t="s">
        <v>524</v>
      </c>
      <c r="G218" s="20">
        <f>+'Ark1'!Q6200</f>
        <v>0</v>
      </c>
      <c r="H218" s="97">
        <f>+'Ark1'!R6200</f>
        <v>0</v>
      </c>
      <c r="I218" s="20" t="str">
        <f>IF(H218=0,"",'Ark1'!S6200)</f>
        <v/>
      </c>
      <c r="J218" s="107"/>
      <c r="K218" s="152" t="str">
        <f>IF(G218=0,"",100*H218/Måned!$G21)</f>
        <v/>
      </c>
      <c r="L218" s="107"/>
      <c r="M218" s="152" t="str">
        <f>+IF(H218=0,"",'Ark1'!AA6200)</f>
        <v/>
      </c>
      <c r="N218" s="152">
        <f>+IF(I218=0,"",'Ark1'!AB6200)</f>
        <v>0</v>
      </c>
      <c r="O218" s="119" t="str">
        <f>IF(H218=0,"",'Ark1'!U6200)</f>
        <v/>
      </c>
      <c r="P218" s="152" t="str">
        <f>IF(H218=0,"",'Ark1'!W6200)</f>
        <v/>
      </c>
      <c r="Q218" s="138"/>
      <c r="R218" s="152" t="str">
        <f>IF(H218=0,"",'Ark1'!X6200)</f>
        <v/>
      </c>
      <c r="S218" s="152" t="str">
        <f>IF(H218=0,"",'Ark1'!Y6200)</f>
        <v/>
      </c>
      <c r="T218" s="152" t="str">
        <f>IF(H218=0,"",'Ark1'!Z6200)</f>
        <v/>
      </c>
      <c r="U218" s="107"/>
      <c r="V218" s="97" t="str">
        <f t="shared" si="8"/>
        <v/>
      </c>
      <c r="W218" s="309" t="str">
        <f>IF(H218=0,"",'Ark1'!T6200)</f>
        <v/>
      </c>
      <c r="X218" s="152" t="str">
        <f>IF(H218=0,"",'Ark1'!V6200)</f>
        <v/>
      </c>
      <c r="Y218" s="54"/>
      <c r="Z218" s="11"/>
      <c r="AA218" s="125"/>
      <c r="AB218" s="152"/>
      <c r="AC218" s="317"/>
      <c r="AJ218" s="11"/>
      <c r="AK218"/>
      <c r="AL218"/>
      <c r="AM218"/>
      <c r="AN218"/>
      <c r="AO218"/>
      <c r="AP218"/>
      <c r="AQ218"/>
      <c r="AR218"/>
      <c r="AS218"/>
      <c r="AT218"/>
    </row>
    <row r="219" spans="1:46" s="1" customFormat="1" x14ac:dyDescent="0.5">
      <c r="A219" s="54"/>
      <c r="B219" s="2">
        <f>+'Ark1'!C6212</f>
        <v>2022</v>
      </c>
      <c r="C219" s="2">
        <f>+'Ark1'!J6212</f>
        <v>147</v>
      </c>
      <c r="D219" s="2" t="str">
        <f>VLOOKUP(C219,Slakteri!$C$11:$D$29,2)</f>
        <v>Midt-Norge</v>
      </c>
      <c r="E219" s="2">
        <f>+'Ark1'!D6212</f>
        <v>12</v>
      </c>
      <c r="F219" s="2" t="s">
        <v>524</v>
      </c>
      <c r="G219" s="20">
        <f>+'Ark1'!Q6212</f>
        <v>3</v>
      </c>
      <c r="H219" s="97">
        <f>+'Ark1'!R6212</f>
        <v>15</v>
      </c>
      <c r="I219" s="20">
        <f>IF(H219=0,"",'Ark1'!S6212)</f>
        <v>15</v>
      </c>
      <c r="J219" s="107"/>
      <c r="K219" s="152">
        <f>IF(G219=0,"",100*H219/Måned!$G21)</f>
        <v>0.63721325403568396</v>
      </c>
      <c r="L219" s="107"/>
      <c r="M219" s="152">
        <f>+IF(H219=0,"",'Ark1'!AA6212)</f>
        <v>0.63721325403568396</v>
      </c>
      <c r="N219" s="152">
        <f>+IF(I219=0,"",'Ark1'!AB6212)</f>
        <v>0.6402800411136218</v>
      </c>
      <c r="O219" s="119">
        <f>IF(H219=0,"",'Ark1'!U6212)</f>
        <v>62.93333333333333</v>
      </c>
      <c r="P219" s="152">
        <f>IF(H219=0,"",'Ark1'!W6212)</f>
        <v>84.553333333333356</v>
      </c>
      <c r="Q219" s="138"/>
      <c r="R219" s="152">
        <f>IF(H219=0,"",'Ark1'!X6212)</f>
        <v>15.713470512765612</v>
      </c>
      <c r="S219" s="152">
        <f>IF(H219=0,"",'Ark1'!Y6212)</f>
        <v>2.5420901286583621</v>
      </c>
      <c r="T219" s="152">
        <f>IF(H219=0,"",'Ark1'!Z6212)</f>
        <v>-51.862346277088115</v>
      </c>
      <c r="U219" s="107"/>
      <c r="V219" s="97">
        <f t="shared" si="8"/>
        <v>5</v>
      </c>
      <c r="W219" s="309">
        <f>IF(H219=0,"",'Ark1'!T6212)</f>
        <v>16.8</v>
      </c>
      <c r="X219" s="152">
        <f>IF(H219=0,"",'Ark1'!V6212)</f>
        <v>91.607078367641748</v>
      </c>
      <c r="Y219" s="54"/>
      <c r="Z219" s="11"/>
      <c r="AA219" s="125"/>
      <c r="AB219" s="152"/>
      <c r="AC219" s="317"/>
      <c r="AJ219" s="11"/>
      <c r="AK219"/>
      <c r="AL219"/>
      <c r="AM219"/>
      <c r="AN219"/>
      <c r="AO219"/>
      <c r="AP219"/>
      <c r="AQ219"/>
      <c r="AR219"/>
      <c r="AS219"/>
      <c r="AT219"/>
    </row>
    <row r="220" spans="1:46" s="1" customFormat="1" x14ac:dyDescent="0.5">
      <c r="A220" s="54"/>
      <c r="B220" s="2">
        <f>+'Ark1'!C6224</f>
        <v>2022</v>
      </c>
      <c r="C220" s="2">
        <f>+'Ark1'!J6224</f>
        <v>155</v>
      </c>
      <c r="D220" s="2" t="str">
        <f>VLOOKUP(C220,Slakteri!$C$11:$D$29,2)</f>
        <v>Målselv</v>
      </c>
      <c r="E220" s="2">
        <f>+'Ark1'!D6224</f>
        <v>12</v>
      </c>
      <c r="F220" s="2" t="s">
        <v>524</v>
      </c>
      <c r="G220" s="20">
        <f>+'Ark1'!Q6224</f>
        <v>0</v>
      </c>
      <c r="H220" s="97">
        <f>+'Ark1'!R6224</f>
        <v>0</v>
      </c>
      <c r="I220" s="20" t="str">
        <f>IF(H220=0,"",'Ark1'!S6224)</f>
        <v/>
      </c>
      <c r="J220" s="107"/>
      <c r="K220" s="152" t="str">
        <f>IF(G220=0,"",100*H220/Måned!$G21)</f>
        <v/>
      </c>
      <c r="L220" s="107"/>
      <c r="M220" s="152" t="str">
        <f>+IF(H220=0,"",'Ark1'!AA6224)</f>
        <v/>
      </c>
      <c r="N220" s="152">
        <f>+IF(I220=0,"",'Ark1'!AB6224)</f>
        <v>0</v>
      </c>
      <c r="O220" s="119" t="str">
        <f>IF(H220=0,"",'Ark1'!U6224)</f>
        <v/>
      </c>
      <c r="P220" s="152" t="str">
        <f>IF(H220=0,"",'Ark1'!W6224)</f>
        <v/>
      </c>
      <c r="Q220" s="138"/>
      <c r="R220" s="152" t="str">
        <f>IF(H220=0,"",'Ark1'!X6224)</f>
        <v/>
      </c>
      <c r="S220" s="152" t="str">
        <f>IF(H220=0,"",'Ark1'!Y6224)</f>
        <v/>
      </c>
      <c r="T220" s="152" t="str">
        <f>IF(H220=0,"",'Ark1'!Z6224)</f>
        <v/>
      </c>
      <c r="U220" s="107"/>
      <c r="V220" s="97" t="str">
        <f t="shared" ref="V220:V225" si="9">+(IF(H220=0,"",I220/G220))</f>
        <v/>
      </c>
      <c r="W220" s="309" t="str">
        <f>IF(H220=0,"",'Ark1'!T6224)</f>
        <v/>
      </c>
      <c r="X220" s="152" t="str">
        <f>IF(H220=0,"",'Ark1'!V6224)</f>
        <v/>
      </c>
      <c r="Y220" s="54"/>
      <c r="Z220" s="11"/>
      <c r="AA220" s="125"/>
      <c r="AB220" s="152"/>
      <c r="AC220" s="317"/>
      <c r="AJ220" s="11"/>
      <c r="AK220"/>
      <c r="AL220"/>
      <c r="AM220"/>
      <c r="AN220"/>
      <c r="AO220"/>
      <c r="AP220"/>
      <c r="AQ220"/>
      <c r="AR220"/>
      <c r="AS220"/>
      <c r="AT220"/>
    </row>
    <row r="221" spans="1:46" s="1" customFormat="1" x14ac:dyDescent="0.5">
      <c r="A221" s="54"/>
      <c r="B221" s="2">
        <f>+'Ark1'!C6236</f>
        <v>2022</v>
      </c>
      <c r="C221" s="2">
        <f>+'Ark1'!J6236</f>
        <v>160</v>
      </c>
      <c r="D221" s="2" t="str">
        <f>VLOOKUP(C221,Slakteri!$C$11:$D$29,2)</f>
        <v>Oslo</v>
      </c>
      <c r="E221" s="2">
        <f>+'Ark1'!D6236</f>
        <v>12</v>
      </c>
      <c r="F221" s="2" t="s">
        <v>524</v>
      </c>
      <c r="G221" s="20">
        <f>+'Ark1'!Q6236</f>
        <v>3</v>
      </c>
      <c r="H221" s="97">
        <f>+'Ark1'!R6236</f>
        <v>186</v>
      </c>
      <c r="I221" s="20">
        <f>IF(H221=0,"",'Ark1'!S6236)</f>
        <v>186</v>
      </c>
      <c r="J221" s="107"/>
      <c r="K221" s="152">
        <f>IF(G221=0,"",100*H221/Måned!$G21)</f>
        <v>7.9014443500424809</v>
      </c>
      <c r="L221" s="107"/>
      <c r="M221" s="152">
        <f>+IF(H221=0,"",'Ark1'!AA6236)</f>
        <v>7.9014443500424818</v>
      </c>
      <c r="N221" s="152">
        <f>+IF(I221=0,"",'Ark1'!AB6236)</f>
        <v>8.1783495182880888</v>
      </c>
      <c r="O221" s="119">
        <f>IF(H221=0,"",'Ark1'!U6236)</f>
        <v>60.526881720430097</v>
      </c>
      <c r="P221" s="152">
        <f>IF(H221=0,"",'Ark1'!W6236)</f>
        <v>87.097311827957014</v>
      </c>
      <c r="Q221" s="138"/>
      <c r="R221" s="152">
        <f>IF(H221=0,"",'Ark1'!X6236)</f>
        <v>9.0318399320776184</v>
      </c>
      <c r="S221" s="152">
        <f>IF(H221=0,"",'Ark1'!Y6236)</f>
        <v>2.0639840264109206</v>
      </c>
      <c r="T221" s="152">
        <f>IF(H221=0,"",'Ark1'!Z6236)</f>
        <v>-32.126613563349949</v>
      </c>
      <c r="U221" s="107"/>
      <c r="V221" s="97">
        <f t="shared" si="9"/>
        <v>62</v>
      </c>
      <c r="W221" s="309">
        <f>IF(H221=0,"",'Ark1'!T6236)</f>
        <v>16.177419354838715</v>
      </c>
      <c r="X221" s="152">
        <f>IF(H221=0,"",'Ark1'!V6236)</f>
        <v>94.363284754016235</v>
      </c>
      <c r="Y221" s="54"/>
      <c r="Z221" s="11"/>
      <c r="AA221" s="125"/>
      <c r="AB221" s="152"/>
      <c r="AC221" s="317"/>
      <c r="AJ221" s="11"/>
      <c r="AK221"/>
      <c r="AL221"/>
      <c r="AM221"/>
      <c r="AN221"/>
      <c r="AO221"/>
      <c r="AP221"/>
      <c r="AQ221"/>
      <c r="AR221"/>
      <c r="AS221"/>
      <c r="AT221"/>
    </row>
    <row r="222" spans="1:46" s="1" customFormat="1" x14ac:dyDescent="0.5">
      <c r="A222" s="54"/>
      <c r="B222" s="2">
        <f>+'Ark1'!C6248</f>
        <v>2022</v>
      </c>
      <c r="C222" s="2">
        <f>+'Ark1'!J6248</f>
        <v>171</v>
      </c>
      <c r="D222" s="2" t="str">
        <f>VLOOKUP(C222,Slakteri!$C$11:$D$29,2)</f>
        <v>Prima Jæren</v>
      </c>
      <c r="E222" s="2">
        <f>+'Ark1'!D6248</f>
        <v>12</v>
      </c>
      <c r="F222" s="2" t="s">
        <v>524</v>
      </c>
      <c r="G222" s="20">
        <f>+'Ark1'!Q6248</f>
        <v>3</v>
      </c>
      <c r="H222" s="97">
        <f>+'Ark1'!R6248</f>
        <v>13</v>
      </c>
      <c r="I222" s="20">
        <f>IF(H222=0,"",'Ark1'!S6248)</f>
        <v>13</v>
      </c>
      <c r="J222" s="107"/>
      <c r="K222" s="152">
        <f>IF(G222=0,"",100*H222/Måned!$G21)</f>
        <v>0.55225148683092606</v>
      </c>
      <c r="L222" s="107"/>
      <c r="M222" s="152">
        <f>+IF(H222=0,"",'Ark1'!AA6248)</f>
        <v>0.55225148683092595</v>
      </c>
      <c r="N222" s="152">
        <f>+IF(I222=0,"",'Ark1'!AB6248)</f>
        <v>0.51205238957781796</v>
      </c>
      <c r="O222" s="119">
        <f>IF(H222=0,"",'Ark1'!U6248)</f>
        <v>61.538461538461519</v>
      </c>
      <c r="P222" s="152">
        <f>IF(H222=0,"",'Ark1'!W6248)</f>
        <v>78.023076923076943</v>
      </c>
      <c r="Q222" s="138"/>
      <c r="R222" s="152">
        <f>IF(H222=0,"",'Ark1'!X6248)</f>
        <v>8.265512580890082</v>
      </c>
      <c r="S222" s="152">
        <f>IF(H222=0,"",'Ark1'!Y6248)</f>
        <v>1.7808979850445781</v>
      </c>
      <c r="T222" s="152">
        <f>IF(H222=0,"",'Ark1'!Z6248)</f>
        <v>4.3574633578354236</v>
      </c>
      <c r="U222" s="107"/>
      <c r="V222" s="97">
        <f t="shared" si="9"/>
        <v>4.333333333333333</v>
      </c>
      <c r="W222" s="309">
        <f>IF(H222=0,"",'Ark1'!T6248)</f>
        <v>16.538461538461544</v>
      </c>
      <c r="X222" s="152">
        <f>IF(H222=0,"",'Ark1'!V6248)</f>
        <v>84.532044337028083</v>
      </c>
      <c r="Y222" s="54"/>
      <c r="Z222" s="11"/>
      <c r="AA222" s="125"/>
      <c r="AB222" s="152"/>
      <c r="AC222" s="317"/>
      <c r="AJ222" s="11"/>
      <c r="AK222"/>
      <c r="AL222"/>
      <c r="AM222"/>
      <c r="AN222"/>
      <c r="AO222"/>
      <c r="AP222"/>
      <c r="AQ222"/>
      <c r="AR222"/>
      <c r="AS222"/>
      <c r="AT222"/>
    </row>
    <row r="223" spans="1:46" s="1" customFormat="1" x14ac:dyDescent="0.5">
      <c r="A223" s="54"/>
      <c r="B223" s="2">
        <f>+'Ark1'!C6260</f>
        <v>2022</v>
      </c>
      <c r="C223" s="2">
        <f>+'Ark1'!J6260</f>
        <v>181</v>
      </c>
      <c r="D223" s="2" t="str">
        <f>VLOOKUP(C223,Slakteri!$C$11:$D$29,2)</f>
        <v>Horns</v>
      </c>
      <c r="E223" s="2">
        <f>+'Ark1'!D6260</f>
        <v>12</v>
      </c>
      <c r="F223" s="2" t="s">
        <v>524</v>
      </c>
      <c r="G223" s="20">
        <f>+'Ark1'!Q6260</f>
        <v>0</v>
      </c>
      <c r="H223" s="97">
        <f>+'Ark1'!R6260</f>
        <v>0</v>
      </c>
      <c r="I223" s="20" t="str">
        <f>IF(H223=0,"",'Ark1'!S6260)</f>
        <v/>
      </c>
      <c r="J223" s="107"/>
      <c r="K223" s="152" t="str">
        <f>IF(G223=0,"",100*H223/Måned!$G21)</f>
        <v/>
      </c>
      <c r="L223" s="107"/>
      <c r="M223" s="152" t="str">
        <f>+IF(H223=0,"",'Ark1'!AA6260)</f>
        <v/>
      </c>
      <c r="N223" s="152">
        <f>+IF(I223=0,"",'Ark1'!AB6260)</f>
        <v>0</v>
      </c>
      <c r="O223" s="119" t="str">
        <f>IF(H223=0,"",'Ark1'!U6260)</f>
        <v/>
      </c>
      <c r="P223" s="152" t="str">
        <f>IF(H223=0,"",'Ark1'!W6260)</f>
        <v/>
      </c>
      <c r="Q223" s="138"/>
      <c r="R223" s="152" t="str">
        <f>IF(H223=0,"",'Ark1'!X6260)</f>
        <v/>
      </c>
      <c r="S223" s="152" t="str">
        <f>IF(H223=0,"",'Ark1'!Y6260)</f>
        <v/>
      </c>
      <c r="T223" s="152" t="str">
        <f>IF(H223=0,"",'Ark1'!Z6260)</f>
        <v/>
      </c>
      <c r="U223" s="107"/>
      <c r="V223" s="97" t="str">
        <f t="shared" si="9"/>
        <v/>
      </c>
      <c r="W223" s="309" t="str">
        <f>IF(H223=0,"",'Ark1'!T6260)</f>
        <v/>
      </c>
      <c r="X223" s="152" t="str">
        <f>IF(H223=0,"",'Ark1'!V6260)</f>
        <v/>
      </c>
      <c r="Y223" s="54"/>
      <c r="Z223" s="11"/>
      <c r="AA223" s="125"/>
      <c r="AB223" s="152"/>
      <c r="AC223" s="317"/>
      <c r="AJ223" s="11"/>
      <c r="AK223"/>
      <c r="AL223"/>
      <c r="AM223"/>
      <c r="AN223"/>
      <c r="AO223"/>
      <c r="AP223"/>
      <c r="AQ223"/>
      <c r="AR223"/>
      <c r="AS223"/>
      <c r="AT223"/>
    </row>
    <row r="224" spans="1:46" s="1" customFormat="1" x14ac:dyDescent="0.5">
      <c r="A224" s="54"/>
      <c r="B224" s="2">
        <f>+'Ark1'!C6272</f>
        <v>2022</v>
      </c>
      <c r="C224" s="2">
        <f>+'Ark1'!J6272</f>
        <v>470</v>
      </c>
      <c r="D224" s="2" t="str">
        <f>VLOOKUP(C224,Slakteri!$C$11:$D$29,2)</f>
        <v>Jens Eide</v>
      </c>
      <c r="E224" s="2">
        <f>+'Ark1'!D6272</f>
        <v>12</v>
      </c>
      <c r="F224" s="2" t="s">
        <v>524</v>
      </c>
      <c r="G224" s="20">
        <f>+'Ark1'!Q6272</f>
        <v>0</v>
      </c>
      <c r="H224" s="97">
        <f>+'Ark1'!R6272</f>
        <v>0</v>
      </c>
      <c r="I224" s="20" t="str">
        <f>IF(H224=0,"",'Ark1'!S6272)</f>
        <v/>
      </c>
      <c r="J224" s="107"/>
      <c r="K224" s="152" t="str">
        <f>IF(G224=0,"",100*H224/Måned!$G21)</f>
        <v/>
      </c>
      <c r="L224" s="107"/>
      <c r="M224" s="152" t="str">
        <f>+IF(H224=0,"",'Ark1'!AA6272)</f>
        <v/>
      </c>
      <c r="N224" s="152">
        <f>+IF(I224=0,"",'Ark1'!AB6272)</f>
        <v>0</v>
      </c>
      <c r="O224" s="119" t="str">
        <f>IF(H224=0,"",'Ark1'!U6272)</f>
        <v/>
      </c>
      <c r="P224" s="152" t="str">
        <f>IF(H224=0,"",'Ark1'!W6272)</f>
        <v/>
      </c>
      <c r="Q224" s="138"/>
      <c r="R224" s="152" t="str">
        <f>IF(H224=0,"",'Ark1'!X6272)</f>
        <v/>
      </c>
      <c r="S224" s="152" t="str">
        <f>IF(H224=0,"",'Ark1'!Y6272)</f>
        <v/>
      </c>
      <c r="T224" s="152" t="str">
        <f>IF(H224=0,"",'Ark1'!Z6272)</f>
        <v/>
      </c>
      <c r="U224" s="107"/>
      <c r="V224" s="97" t="str">
        <f t="shared" si="9"/>
        <v/>
      </c>
      <c r="W224" s="309" t="str">
        <f>IF(H224=0,"",'Ark1'!T6272)</f>
        <v/>
      </c>
      <c r="X224" s="152" t="str">
        <f>IF(H224=0,"",'Ark1'!V6272)</f>
        <v/>
      </c>
      <c r="Y224" s="54"/>
      <c r="Z224" s="11"/>
      <c r="AA224" s="125"/>
      <c r="AB224" s="152"/>
      <c r="AC224" s="317"/>
      <c r="AJ224" s="11"/>
      <c r="AK224"/>
      <c r="AL224"/>
      <c r="AM224"/>
      <c r="AN224"/>
      <c r="AO224"/>
      <c r="AP224"/>
      <c r="AQ224"/>
      <c r="AR224"/>
      <c r="AS224"/>
      <c r="AT224"/>
    </row>
    <row r="225" spans="1:46" s="1" customFormat="1" x14ac:dyDescent="0.5">
      <c r="A225" s="54"/>
      <c r="B225" s="2">
        <f>+'Ark1'!C6284</f>
        <v>2022</v>
      </c>
      <c r="C225" s="2">
        <f>+'Ark1'!J6284</f>
        <v>643</v>
      </c>
      <c r="D225" s="2" t="str">
        <f>VLOOKUP(C225,Slakteri!$C$11:$D$29,2)</f>
        <v>Bjerka</v>
      </c>
      <c r="E225" s="2">
        <f>+'Ark1'!D6284</f>
        <v>12</v>
      </c>
      <c r="F225" s="2" t="s">
        <v>524</v>
      </c>
      <c r="G225" s="20">
        <f>+'Ark1'!Q6284</f>
        <v>3</v>
      </c>
      <c r="H225" s="97">
        <f>+'Ark1'!R6284</f>
        <v>284</v>
      </c>
      <c r="I225" s="20">
        <f>IF(H225=0,"",'Ark1'!S6284)</f>
        <v>284</v>
      </c>
      <c r="J225" s="107"/>
      <c r="K225" s="152">
        <f>IF(G225=0,"",100*H225/Måned!$G21)</f>
        <v>12.064570943075616</v>
      </c>
      <c r="L225" s="107"/>
      <c r="M225" s="152">
        <f>+IF(H225=0,"",'Ark1'!AA6284)</f>
        <v>12.064570943075616</v>
      </c>
      <c r="N225" s="152">
        <f>+IF(I225=0,"",'Ark1'!AB6284)</f>
        <v>11.348147160918629</v>
      </c>
      <c r="O225" s="119">
        <f>IF(H225=0,"",'Ark1'!U6284)</f>
        <v>61.894366197183089</v>
      </c>
      <c r="P225" s="152">
        <f>IF(H225=0,"",'Ark1'!W6284)</f>
        <v>79.151408450704196</v>
      </c>
      <c r="Q225" s="138"/>
      <c r="R225" s="152">
        <f>IF(H225=0,"",'Ark1'!X6284)</f>
        <v>7.1480789886191216</v>
      </c>
      <c r="S225" s="152">
        <f>IF(H225=0,"",'Ark1'!Y6284)</f>
        <v>1.804562864935906</v>
      </c>
      <c r="T225" s="152">
        <f>IF(H225=0,"",'Ark1'!Z6284)</f>
        <v>-44.138642511631595</v>
      </c>
      <c r="U225" s="107"/>
      <c r="V225" s="97">
        <f t="shared" si="9"/>
        <v>94.666666666666671</v>
      </c>
      <c r="W225" s="309">
        <f>IF(H225=0,"",'Ark1'!T6284)</f>
        <v>16.746478873239436</v>
      </c>
      <c r="X225" s="152">
        <f>IF(H225=0,"",'Ark1'!V6284)</f>
        <v>85.75450536370991</v>
      </c>
      <c r="Y225" s="54"/>
      <c r="Z225" s="11"/>
      <c r="AA225" s="125"/>
      <c r="AB225" s="152"/>
      <c r="AC225" s="317"/>
      <c r="AJ225" s="11"/>
      <c r="AK225"/>
      <c r="AL225"/>
      <c r="AM225"/>
      <c r="AN225"/>
      <c r="AO225"/>
      <c r="AP225"/>
      <c r="AQ225"/>
      <c r="AR225"/>
      <c r="AS225"/>
      <c r="AT225"/>
    </row>
    <row r="226" spans="1:46" x14ac:dyDescent="0.5">
      <c r="A226" s="54"/>
      <c r="B226" s="54"/>
      <c r="C226" s="54"/>
      <c r="D226" s="54"/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</row>
    <row r="227" spans="1:46" x14ac:dyDescent="0.5">
      <c r="A227" s="54"/>
      <c r="B227" s="54"/>
      <c r="C227" s="54"/>
      <c r="D227" s="5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</row>
    <row r="228" spans="1:46" x14ac:dyDescent="0.5">
      <c r="A228" s="54"/>
      <c r="B228" s="54"/>
      <c r="C228" s="54"/>
      <c r="D228" s="5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</row>
    <row r="229" spans="1:46" x14ac:dyDescent="0.5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V229" s="11"/>
      <c r="W229" s="11"/>
      <c r="X229" s="11"/>
    </row>
  </sheetData>
  <sortState xmlns:xlrd2="http://schemas.microsoft.com/office/spreadsheetml/2017/richdata2" ref="A11:Y225">
    <sortCondition ref="E11:E225"/>
    <sortCondition ref="C11:C225"/>
  </sortState>
  <mergeCells count="1">
    <mergeCell ref="T5:V5"/>
  </mergeCells>
  <phoneticPr fontId="11" type="noConversion"/>
  <conditionalFormatting sqref="AA59:AA60">
    <cfRule type="cellIs" dxfId="85" priority="1" stopIfTrue="1" operator="lessThan">
      <formula>0</formula>
    </cfRule>
  </conditionalFormatting>
  <conditionalFormatting sqref="AA36">
    <cfRule type="cellIs" dxfId="84" priority="2" stopIfTrue="1" operator="greaterThan">
      <formula>0</formula>
    </cfRule>
    <cfRule type="cellIs" dxfId="83" priority="3" stopIfTrue="1" operator="lessThan">
      <formula>0</formula>
    </cfRule>
  </conditionalFormatting>
  <conditionalFormatting sqref="K11:K27 K29:K45 K47:K63 K65:K81 K83:K99 K101:K117 K119:K135 K137:K153 K155:K171 K173:K189 K191:K207 K209:K225">
    <cfRule type="top10" dxfId="82" priority="40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L325"/>
  <sheetViews>
    <sheetView zoomScale="95" zoomScaleNormal="95" workbookViewId="0">
      <selection activeCell="U17" sqref="U17"/>
    </sheetView>
  </sheetViews>
  <sheetFormatPr baseColWidth="10" defaultRowHeight="15" x14ac:dyDescent="0.5"/>
  <cols>
    <col min="1" max="1" width="2.81640625" customWidth="1"/>
    <col min="2" max="2" width="6" customWidth="1"/>
    <col min="3" max="3" width="3.6328125" customWidth="1"/>
    <col min="4" max="4" width="4.08984375" customWidth="1"/>
    <col min="5" max="5" width="6.6328125" customWidth="1"/>
    <col min="6" max="6" width="4.81640625" customWidth="1"/>
    <col min="7" max="7" width="6" customWidth="1"/>
    <col min="8" max="8" width="5.81640625" customWidth="1"/>
    <col min="9" max="9" width="6.08984375" customWidth="1"/>
    <col min="10" max="10" width="6.453125" style="125" customWidth="1"/>
    <col min="11" max="11" width="5.36328125" customWidth="1"/>
    <col min="12" max="12" width="5.453125" style="125" customWidth="1"/>
    <col min="13" max="13" width="7" customWidth="1"/>
    <col min="14" max="14" width="7.6328125" customWidth="1"/>
    <col min="15" max="15" width="5.6328125" customWidth="1"/>
    <col min="16" max="16" width="7" customWidth="1"/>
    <col min="17" max="17" width="7.453125" customWidth="1"/>
    <col min="18" max="18" width="6.6328125" style="11" customWidth="1"/>
    <col min="19" max="19" width="7.81640625" style="125" customWidth="1"/>
    <col min="20" max="20" width="8.81640625" style="11" customWidth="1"/>
    <col min="21" max="21" width="5.81640625" customWidth="1"/>
    <col min="22" max="22" width="6.90625" customWidth="1"/>
    <col min="23" max="23" width="9" customWidth="1"/>
    <col min="24" max="24" width="8" customWidth="1"/>
    <col min="25" max="25" width="7.36328125" customWidth="1"/>
    <col min="26" max="26" width="6.90625" customWidth="1"/>
    <col min="27" max="27" width="10.453125" customWidth="1"/>
    <col min="28" max="28" width="11.54296875" style="11"/>
    <col min="29" max="29" width="15" customWidth="1"/>
    <col min="30" max="30" width="14" customWidth="1"/>
    <col min="31" max="31" width="12.54296875" customWidth="1"/>
    <col min="32" max="32" width="10.90625" customWidth="1"/>
  </cols>
  <sheetData>
    <row r="1" spans="1:38" x14ac:dyDescent="0.5">
      <c r="A1" s="57"/>
      <c r="B1" s="57"/>
      <c r="C1" s="57"/>
      <c r="D1" s="57"/>
      <c r="E1" s="57"/>
      <c r="F1" s="57"/>
      <c r="G1" s="57"/>
      <c r="H1" s="57"/>
      <c r="I1" s="57"/>
      <c r="J1" s="137"/>
      <c r="K1" s="57"/>
      <c r="L1" s="137"/>
      <c r="M1" s="57"/>
      <c r="N1" s="54"/>
      <c r="O1" s="57"/>
      <c r="P1" s="54"/>
      <c r="Q1" s="54"/>
      <c r="R1" s="83"/>
      <c r="S1" s="137"/>
      <c r="T1" s="54"/>
      <c r="U1" s="6"/>
      <c r="V1" s="6"/>
      <c r="W1" s="6"/>
      <c r="X1" s="3"/>
      <c r="Y1" s="3"/>
      <c r="AB1"/>
    </row>
    <row r="2" spans="1:38" s="206" customFormat="1" ht="32.4" x14ac:dyDescent="1">
      <c r="A2" s="165"/>
      <c r="B2" s="165"/>
      <c r="C2" s="165" t="s">
        <v>0</v>
      </c>
      <c r="D2" s="165"/>
      <c r="E2" s="165"/>
      <c r="F2" s="165"/>
      <c r="G2" s="165"/>
      <c r="H2" s="165"/>
      <c r="I2" s="165"/>
      <c r="J2" s="209"/>
      <c r="K2" s="165"/>
      <c r="L2" s="209" t="s">
        <v>437</v>
      </c>
      <c r="M2" s="165"/>
      <c r="N2" s="165"/>
      <c r="O2" s="165"/>
      <c r="P2" s="165"/>
      <c r="Q2" s="209" t="str">
        <f>+År!B3</f>
        <v>VAK GRIS</v>
      </c>
      <c r="R2" s="205"/>
      <c r="S2" s="209"/>
      <c r="T2" s="165"/>
      <c r="U2" s="6"/>
      <c r="V2" s="6"/>
      <c r="W2" s="6"/>
      <c r="X2" s="3"/>
      <c r="Y2" s="3"/>
      <c r="Z2"/>
      <c r="AA2"/>
      <c r="AB2"/>
      <c r="AC2"/>
      <c r="AD2"/>
      <c r="AE2"/>
    </row>
    <row r="3" spans="1:38" x14ac:dyDescent="0.5">
      <c r="A3" s="57"/>
      <c r="B3" s="57"/>
      <c r="C3" s="57"/>
      <c r="D3" s="57"/>
      <c r="E3" s="57"/>
      <c r="F3" s="57"/>
      <c r="G3" s="57"/>
      <c r="H3" s="57"/>
      <c r="I3" s="57"/>
      <c r="J3" s="137"/>
      <c r="K3" s="57"/>
      <c r="L3" s="137"/>
      <c r="M3" s="57"/>
      <c r="N3" s="54"/>
      <c r="O3" s="57"/>
      <c r="P3" s="54"/>
      <c r="Q3" s="54"/>
      <c r="R3" s="83"/>
      <c r="S3" s="137"/>
      <c r="T3" s="54"/>
      <c r="U3" s="6"/>
      <c r="V3" s="6"/>
      <c r="W3" s="6"/>
      <c r="X3" s="3"/>
      <c r="Y3" s="3"/>
      <c r="AB3"/>
    </row>
    <row r="4" spans="1:38" x14ac:dyDescent="0.5">
      <c r="A4" s="57"/>
      <c r="B4" s="57"/>
      <c r="C4" s="57"/>
      <c r="D4" s="57"/>
      <c r="E4" s="57"/>
      <c r="F4" s="57"/>
      <c r="G4" s="57"/>
      <c r="H4" s="57"/>
      <c r="I4" s="57"/>
      <c r="J4" s="137"/>
      <c r="K4" s="57"/>
      <c r="L4" s="137"/>
      <c r="M4" s="57"/>
      <c r="N4" s="54"/>
      <c r="O4" s="57"/>
      <c r="P4" s="54"/>
      <c r="Q4" s="54"/>
      <c r="R4" s="83"/>
      <c r="S4" s="137"/>
      <c r="T4" s="54"/>
      <c r="U4" s="6"/>
      <c r="V4" s="6"/>
      <c r="W4" s="6"/>
      <c r="X4" s="3"/>
      <c r="Y4" s="3"/>
      <c r="AB4"/>
    </row>
    <row r="5" spans="1:38" s="190" customFormat="1" ht="17.7" x14ac:dyDescent="0.55000000000000004">
      <c r="A5" s="188"/>
      <c r="B5" s="188"/>
      <c r="C5" s="188"/>
      <c r="D5" s="189"/>
      <c r="E5" s="189" t="s">
        <v>8</v>
      </c>
      <c r="F5" s="57"/>
      <c r="G5" s="195">
        <f>+År!M3</f>
        <v>52</v>
      </c>
      <c r="H5" s="57"/>
      <c r="I5" s="189"/>
      <c r="J5" s="197"/>
      <c r="K5" s="57"/>
      <c r="L5" s="197"/>
      <c r="M5" s="189" t="s">
        <v>373</v>
      </c>
      <c r="N5" s="189"/>
      <c r="O5" s="57"/>
      <c r="P5" s="57"/>
      <c r="Q5" s="381">
        <f>SUM(G12:G18)</f>
        <v>28794</v>
      </c>
      <c r="R5" s="380"/>
      <c r="S5" s="188"/>
      <c r="T5" s="197"/>
      <c r="U5" s="7"/>
      <c r="V5" s="6"/>
      <c r="W5" s="6"/>
      <c r="X5" s="6"/>
      <c r="Y5" s="3"/>
      <c r="Z5" s="3"/>
      <c r="AA5"/>
      <c r="AB5"/>
      <c r="AC5"/>
      <c r="AD5"/>
      <c r="AE5"/>
      <c r="AF5"/>
      <c r="AH5" s="207"/>
      <c r="AI5" s="208"/>
      <c r="AJ5" s="208"/>
      <c r="AK5" s="208"/>
      <c r="AL5" s="208"/>
    </row>
    <row r="6" spans="1:38" s="190" customFormat="1" ht="17.7" x14ac:dyDescent="0.55000000000000004">
      <c r="A6" s="188"/>
      <c r="B6" s="188"/>
      <c r="C6" s="188"/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8"/>
      <c r="S6" s="197"/>
      <c r="T6" s="188"/>
      <c r="U6" s="6"/>
      <c r="V6" s="6"/>
      <c r="W6" s="6"/>
      <c r="X6" s="3"/>
      <c r="Y6" s="3"/>
      <c r="Z6"/>
      <c r="AA6"/>
      <c r="AB6"/>
      <c r="AC6"/>
      <c r="AD6"/>
      <c r="AE6"/>
      <c r="AG6" s="207"/>
      <c r="AH6" s="208"/>
      <c r="AI6" s="208"/>
      <c r="AJ6" s="208"/>
      <c r="AK6" s="208"/>
    </row>
    <row r="7" spans="1:38" ht="20.100000000000001" x14ac:dyDescent="0.7">
      <c r="A7" s="57"/>
      <c r="B7" s="57"/>
      <c r="C7" s="54"/>
      <c r="D7" s="73"/>
      <c r="E7" s="60"/>
      <c r="F7" s="60"/>
      <c r="G7" s="60"/>
      <c r="H7" s="60"/>
      <c r="I7" s="60"/>
      <c r="J7" s="150"/>
      <c r="K7" s="57"/>
      <c r="L7" s="150"/>
      <c r="M7" s="60"/>
      <c r="N7" s="60"/>
      <c r="O7" s="57"/>
      <c r="P7" s="60"/>
      <c r="Q7" s="60"/>
      <c r="R7" s="83"/>
      <c r="S7" s="150"/>
      <c r="T7" s="54"/>
      <c r="U7" s="6"/>
      <c r="V7" s="6"/>
      <c r="W7" s="6"/>
      <c r="X7" s="3"/>
      <c r="Y7" s="3"/>
      <c r="AB7"/>
      <c r="AF7" s="7"/>
      <c r="AG7" s="3"/>
      <c r="AH7" s="3"/>
      <c r="AI7" s="3"/>
      <c r="AJ7" s="3"/>
    </row>
    <row r="8" spans="1:38" ht="18" customHeight="1" x14ac:dyDescent="0.85">
      <c r="A8" s="57"/>
      <c r="B8" s="57"/>
      <c r="C8" s="54"/>
      <c r="D8" s="73"/>
      <c r="E8" s="57"/>
      <c r="F8" s="126"/>
      <c r="G8" s="126"/>
      <c r="H8" s="126"/>
      <c r="I8" s="88"/>
      <c r="J8" s="210"/>
      <c r="K8" s="57"/>
      <c r="L8" s="172"/>
      <c r="M8" s="54"/>
      <c r="N8" s="54"/>
      <c r="O8" s="57"/>
      <c r="P8" s="54"/>
      <c r="Q8" s="54"/>
      <c r="R8" s="106" t="s">
        <v>3</v>
      </c>
      <c r="S8" s="150"/>
      <c r="T8" s="54"/>
      <c r="U8" s="6"/>
      <c r="V8" s="6"/>
      <c r="W8" s="6"/>
      <c r="X8" s="3"/>
      <c r="Y8" s="3"/>
      <c r="AB8"/>
      <c r="AF8" s="7"/>
      <c r="AG8" s="3"/>
      <c r="AH8" s="3"/>
      <c r="AI8" s="3"/>
      <c r="AJ8" s="3"/>
    </row>
    <row r="9" spans="1:38" ht="19.8" x14ac:dyDescent="0.65">
      <c r="A9" s="54"/>
      <c r="B9" s="54"/>
      <c r="C9" s="54"/>
      <c r="D9" s="54"/>
      <c r="E9" s="49" t="s">
        <v>3</v>
      </c>
      <c r="F9" s="126"/>
      <c r="G9" s="126"/>
      <c r="H9" s="126"/>
      <c r="I9" s="93" t="s">
        <v>3</v>
      </c>
      <c r="J9" s="57"/>
      <c r="K9" s="57"/>
      <c r="L9" s="57"/>
      <c r="M9" s="57"/>
      <c r="N9" s="49" t="s">
        <v>17</v>
      </c>
      <c r="O9" s="57"/>
      <c r="P9" s="49" t="s">
        <v>397</v>
      </c>
      <c r="Q9" s="54"/>
      <c r="R9" s="93" t="s">
        <v>11</v>
      </c>
      <c r="S9" s="121" t="s">
        <v>17</v>
      </c>
      <c r="T9" s="54"/>
      <c r="U9" s="6"/>
      <c r="V9" s="6"/>
      <c r="W9" s="6"/>
      <c r="X9" s="3"/>
      <c r="Y9" s="3"/>
      <c r="AB9"/>
    </row>
    <row r="10" spans="1:38" x14ac:dyDescent="0.5">
      <c r="A10" s="54"/>
      <c r="B10" s="54"/>
      <c r="C10" s="54"/>
      <c r="D10" s="54"/>
      <c r="E10" s="49" t="s">
        <v>444</v>
      </c>
      <c r="F10" s="93"/>
      <c r="G10" s="93" t="s">
        <v>3</v>
      </c>
      <c r="H10" s="93"/>
      <c r="I10" s="93" t="s">
        <v>403</v>
      </c>
      <c r="J10" s="121" t="s">
        <v>3</v>
      </c>
      <c r="K10" s="57"/>
      <c r="L10" s="121" t="s">
        <v>1</v>
      </c>
      <c r="M10" s="49" t="s">
        <v>17</v>
      </c>
      <c r="N10" s="49" t="s">
        <v>401</v>
      </c>
      <c r="O10" s="57"/>
      <c r="P10" s="49" t="s">
        <v>401</v>
      </c>
      <c r="Q10" s="49" t="s">
        <v>397</v>
      </c>
      <c r="R10" s="93" t="s">
        <v>443</v>
      </c>
      <c r="S10" s="121" t="s">
        <v>401</v>
      </c>
      <c r="T10" s="54"/>
      <c r="U10" s="67"/>
      <c r="V10" s="13"/>
      <c r="W10" s="7"/>
      <c r="X10" s="3"/>
      <c r="Y10" s="3"/>
      <c r="AB10"/>
    </row>
    <row r="11" spans="1:38" x14ac:dyDescent="0.5">
      <c r="A11" s="54"/>
      <c r="B11" s="60" t="s">
        <v>62</v>
      </c>
      <c r="C11" s="60" t="s">
        <v>0</v>
      </c>
      <c r="D11" s="57"/>
      <c r="E11" s="49" t="s">
        <v>440</v>
      </c>
      <c r="F11" s="135" t="s">
        <v>445</v>
      </c>
      <c r="G11" s="93" t="s">
        <v>11</v>
      </c>
      <c r="H11" s="135" t="s">
        <v>445</v>
      </c>
      <c r="I11" s="93" t="s">
        <v>395</v>
      </c>
      <c r="J11" s="121" t="s">
        <v>364</v>
      </c>
      <c r="K11" s="135" t="s">
        <v>445</v>
      </c>
      <c r="L11" s="121" t="s">
        <v>364</v>
      </c>
      <c r="M11" s="49" t="s">
        <v>395</v>
      </c>
      <c r="N11" s="49" t="s">
        <v>398</v>
      </c>
      <c r="O11" s="135" t="s">
        <v>445</v>
      </c>
      <c r="P11" s="49" t="s">
        <v>398</v>
      </c>
      <c r="Q11" s="49" t="s">
        <v>399</v>
      </c>
      <c r="R11" s="93" t="s">
        <v>474</v>
      </c>
      <c r="S11" s="121" t="s">
        <v>404</v>
      </c>
      <c r="T11" s="54"/>
      <c r="U11" s="67"/>
      <c r="V11" s="13"/>
      <c r="W11" s="7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</row>
    <row r="12" spans="1:38" x14ac:dyDescent="0.5">
      <c r="A12" s="54"/>
      <c r="B12" s="78">
        <f>+'Ark1'!C1112</f>
        <v>2022</v>
      </c>
      <c r="C12" s="78">
        <f>+'Ark1'!L1112</f>
        <v>1</v>
      </c>
      <c r="D12" s="128" t="s">
        <v>23</v>
      </c>
      <c r="E12" s="78">
        <f>+'Ark1'!Q1112</f>
        <v>0</v>
      </c>
      <c r="F12" s="98">
        <f t="shared" ref="F12:F18" si="0">+E12-E20</f>
        <v>0</v>
      </c>
      <c r="G12" s="98">
        <f>+'Ark1'!R1112</f>
        <v>0</v>
      </c>
      <c r="H12" s="98">
        <f t="shared" ref="H12:H18" si="1">+G12-G20</f>
        <v>0</v>
      </c>
      <c r="I12" s="98">
        <f>+'Ark1'!S1112</f>
        <v>0</v>
      </c>
      <c r="J12" s="130">
        <f>+'Ark1'!AA1112</f>
        <v>0</v>
      </c>
      <c r="K12" s="128">
        <f t="shared" ref="K12:K18" si="2">+J12-J20</f>
        <v>0</v>
      </c>
      <c r="L12" s="128">
        <f>+'Ark1'!AB1112</f>
        <v>0</v>
      </c>
      <c r="M12" s="79">
        <f>+'Ark1'!U1112</f>
        <v>0</v>
      </c>
      <c r="N12" s="79">
        <f>+'Ark1'!W1112</f>
        <v>0</v>
      </c>
      <c r="O12" s="128">
        <f t="shared" ref="O12:O18" si="3">+N12-N20</f>
        <v>0</v>
      </c>
      <c r="P12" s="128">
        <f>+'Ark1'!X1112</f>
        <v>0</v>
      </c>
      <c r="Q12" s="79">
        <f>+'Ark1'!Y1112</f>
        <v>0</v>
      </c>
      <c r="R12" s="98" t="str">
        <f t="shared" ref="R12:R45" si="4">+IF(G12=0,"",G12/E12)</f>
        <v/>
      </c>
      <c r="S12" s="128">
        <f>+'Ark1'!V1112</f>
        <v>0</v>
      </c>
      <c r="T12" s="54"/>
      <c r="U12" s="67"/>
      <c r="V12" s="13"/>
      <c r="W12" s="7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</row>
    <row r="13" spans="1:38" x14ac:dyDescent="0.5">
      <c r="A13" s="54"/>
      <c r="B13" s="78">
        <f>+'Ark1'!C1113</f>
        <v>2022</v>
      </c>
      <c r="C13" s="78">
        <f>+'Ark1'!L1113</f>
        <v>2</v>
      </c>
      <c r="D13" s="128" t="s">
        <v>24</v>
      </c>
      <c r="E13" s="78">
        <f>+'Ark1'!Q1113</f>
        <v>0</v>
      </c>
      <c r="F13" s="98">
        <f t="shared" si="0"/>
        <v>0</v>
      </c>
      <c r="G13" s="98">
        <f>+'Ark1'!R1113</f>
        <v>0</v>
      </c>
      <c r="H13" s="98">
        <f t="shared" si="1"/>
        <v>0</v>
      </c>
      <c r="I13" s="98">
        <f>+'Ark1'!S1113</f>
        <v>0</v>
      </c>
      <c r="J13" s="130">
        <f>+'Ark1'!AA1113</f>
        <v>0</v>
      </c>
      <c r="K13" s="128">
        <f t="shared" si="2"/>
        <v>0</v>
      </c>
      <c r="L13" s="128">
        <f>+'Ark1'!AB1113</f>
        <v>0</v>
      </c>
      <c r="M13" s="79">
        <f>+'Ark1'!U1113</f>
        <v>0</v>
      </c>
      <c r="N13" s="79">
        <f>+'Ark1'!W1113</f>
        <v>0</v>
      </c>
      <c r="O13" s="128">
        <f t="shared" si="3"/>
        <v>0</v>
      </c>
      <c r="P13" s="128">
        <f>+'Ark1'!X1113</f>
        <v>0</v>
      </c>
      <c r="Q13" s="79">
        <f>+'Ark1'!Y1113</f>
        <v>0</v>
      </c>
      <c r="R13" s="98" t="str">
        <f t="shared" si="4"/>
        <v/>
      </c>
      <c r="S13" s="128">
        <f>+'Ark1'!V1113</f>
        <v>0</v>
      </c>
      <c r="T13" s="54"/>
      <c r="U13" s="67"/>
      <c r="V13" s="13"/>
      <c r="W13" s="7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</row>
    <row r="14" spans="1:38" x14ac:dyDescent="0.5">
      <c r="A14" s="54"/>
      <c r="B14" s="78">
        <f>+'Ark1'!C1114</f>
        <v>2022</v>
      </c>
      <c r="C14" s="78">
        <f>+'Ark1'!L1114</f>
        <v>5</v>
      </c>
      <c r="D14" s="128" t="s">
        <v>362</v>
      </c>
      <c r="E14" s="78">
        <f>+'Ark1'!Q1114</f>
        <v>0</v>
      </c>
      <c r="F14" s="98">
        <f t="shared" si="0"/>
        <v>0</v>
      </c>
      <c r="G14" s="98">
        <f>+'Ark1'!R1114</f>
        <v>0</v>
      </c>
      <c r="H14" s="98">
        <f t="shared" si="1"/>
        <v>0</v>
      </c>
      <c r="I14" s="98">
        <f>+'Ark1'!S1114</f>
        <v>0</v>
      </c>
      <c r="J14" s="130">
        <f>+'Ark1'!AA1114</f>
        <v>0</v>
      </c>
      <c r="K14" s="128">
        <f t="shared" si="2"/>
        <v>0</v>
      </c>
      <c r="L14" s="128">
        <f>+'Ark1'!AB1114</f>
        <v>0</v>
      </c>
      <c r="M14" s="79">
        <f>+'Ark1'!U1114</f>
        <v>0</v>
      </c>
      <c r="N14" s="79">
        <f>+'Ark1'!W1114</f>
        <v>0</v>
      </c>
      <c r="O14" s="128">
        <f t="shared" si="3"/>
        <v>0</v>
      </c>
      <c r="P14" s="128">
        <f>+'Ark1'!X1114</f>
        <v>0</v>
      </c>
      <c r="Q14" s="79">
        <f>+'Ark1'!Y1114</f>
        <v>0</v>
      </c>
      <c r="R14" s="98" t="str">
        <f t="shared" si="4"/>
        <v/>
      </c>
      <c r="S14" s="128">
        <f>+'Ark1'!V1114</f>
        <v>0</v>
      </c>
      <c r="T14" s="54"/>
      <c r="U14" s="67"/>
      <c r="V14" s="13"/>
      <c r="W14" s="7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</row>
    <row r="15" spans="1:38" x14ac:dyDescent="0.5">
      <c r="A15" s="54"/>
      <c r="B15" s="78">
        <f>+'Ark1'!C1115</f>
        <v>2022</v>
      </c>
      <c r="C15" s="78">
        <f>+'Ark1'!L1115</f>
        <v>8</v>
      </c>
      <c r="D15" s="128" t="s">
        <v>25</v>
      </c>
      <c r="E15" s="78">
        <f>+'Ark1'!Q1115</f>
        <v>8</v>
      </c>
      <c r="F15" s="98">
        <f t="shared" si="0"/>
        <v>0</v>
      </c>
      <c r="G15" s="98">
        <f>+'Ark1'!R1115</f>
        <v>24</v>
      </c>
      <c r="H15" s="98">
        <f t="shared" si="1"/>
        <v>9</v>
      </c>
      <c r="I15" s="98">
        <f>+'Ark1'!S1115</f>
        <v>24</v>
      </c>
      <c r="J15" s="130">
        <f>+'Ark1'!AA1115</f>
        <v>8.3318868252039546E-2</v>
      </c>
      <c r="K15" s="128">
        <f t="shared" si="2"/>
        <v>2.6267293628579963E-2</v>
      </c>
      <c r="L15" s="128">
        <f>+'Ark1'!AB1115</f>
        <v>9.491279060529656E-2</v>
      </c>
      <c r="M15" s="79">
        <f>+'Ark1'!U1115</f>
        <v>48.25</v>
      </c>
      <c r="N15" s="79">
        <f>+'Ark1'!W1115</f>
        <v>97.691666666666634</v>
      </c>
      <c r="O15" s="128">
        <f t="shared" si="3"/>
        <v>7.6556666666666189</v>
      </c>
      <c r="P15" s="128">
        <f>+'Ark1'!X1115</f>
        <v>11.472246098979836</v>
      </c>
      <c r="Q15" s="79">
        <f>+'Ark1'!Y1115</f>
        <v>0.4330127018922193</v>
      </c>
      <c r="R15" s="98">
        <f t="shared" si="4"/>
        <v>3</v>
      </c>
      <c r="S15" s="128">
        <f>+'Ark1'!V1115</f>
        <v>105.84145901047312</v>
      </c>
      <c r="T15" s="54"/>
      <c r="U15" s="67"/>
      <c r="V15" s="13"/>
      <c r="W15" s="7"/>
      <c r="X15" s="3"/>
      <c r="Y15" s="4"/>
      <c r="Z15" s="4"/>
      <c r="AA15" s="4"/>
      <c r="AB15" s="3"/>
      <c r="AC15" s="3"/>
      <c r="AD15" s="3"/>
      <c r="AE15" s="3"/>
      <c r="AF15" s="3"/>
      <c r="AG15" s="3"/>
      <c r="AH15" s="3"/>
    </row>
    <row r="16" spans="1:38" x14ac:dyDescent="0.5">
      <c r="A16" s="54"/>
      <c r="B16" s="78">
        <f>+'Ark1'!C1116</f>
        <v>2022</v>
      </c>
      <c r="C16" s="78">
        <f>+'Ark1'!L1116</f>
        <v>11</v>
      </c>
      <c r="D16" s="128" t="s">
        <v>26</v>
      </c>
      <c r="E16" s="78">
        <f>+'Ark1'!Q1116</f>
        <v>60</v>
      </c>
      <c r="F16" s="98">
        <f t="shared" si="0"/>
        <v>-1</v>
      </c>
      <c r="G16" s="98">
        <f>+'Ark1'!R1116</f>
        <v>395</v>
      </c>
      <c r="H16" s="98">
        <f t="shared" si="1"/>
        <v>132</v>
      </c>
      <c r="I16" s="98">
        <f>+'Ark1'!S1116</f>
        <v>395</v>
      </c>
      <c r="J16" s="130">
        <f>+'Ark1'!AA1116</f>
        <v>1.3712897066481515</v>
      </c>
      <c r="K16" s="128">
        <f t="shared" si="2"/>
        <v>0.37098543158349306</v>
      </c>
      <c r="L16" s="128">
        <f>+'Ark1'!AB1116</f>
        <v>1.5153240335665799</v>
      </c>
      <c r="M16" s="79">
        <f>+'Ark1'!U1116</f>
        <v>52.994936708860784</v>
      </c>
      <c r="N16" s="79">
        <f>+'Ark1'!W1116</f>
        <v>94.765974683544314</v>
      </c>
      <c r="O16" s="128">
        <f t="shared" si="3"/>
        <v>4.8881800067382244</v>
      </c>
      <c r="P16" s="128">
        <f>+'Ark1'!X1116</f>
        <v>10.540082734494449</v>
      </c>
      <c r="Q16" s="79">
        <f>+'Ark1'!Y1116</f>
        <v>1.1713779329562444</v>
      </c>
      <c r="R16" s="98">
        <f t="shared" si="4"/>
        <v>6.583333333333333</v>
      </c>
      <c r="S16" s="128">
        <f>+'Ark1'!V1116</f>
        <v>102.67169521510765</v>
      </c>
      <c r="T16" s="54"/>
      <c r="U16" s="67"/>
      <c r="V16" s="14"/>
      <c r="W16" s="7"/>
      <c r="X16" s="3"/>
      <c r="Y16" s="4"/>
      <c r="Z16" s="4"/>
      <c r="AA16" s="6"/>
      <c r="AB16" s="6"/>
      <c r="AC16" s="6"/>
      <c r="AD16" s="3"/>
      <c r="AE16" s="3"/>
      <c r="AF16" s="3"/>
      <c r="AG16" s="3"/>
      <c r="AH16" s="3"/>
    </row>
    <row r="17" spans="1:34" x14ac:dyDescent="0.5">
      <c r="A17" s="54"/>
      <c r="B17" s="78">
        <f>+'Ark1'!C1117</f>
        <v>2022</v>
      </c>
      <c r="C17" s="78">
        <f>+'Ark1'!L1117</f>
        <v>14</v>
      </c>
      <c r="D17" s="128" t="s">
        <v>363</v>
      </c>
      <c r="E17" s="78">
        <f>+'Ark1'!Q1117</f>
        <v>168</v>
      </c>
      <c r="F17" s="98">
        <f t="shared" si="0"/>
        <v>16</v>
      </c>
      <c r="G17" s="98">
        <f>+'Ark1'!R1117</f>
        <v>6629</v>
      </c>
      <c r="H17" s="98">
        <f t="shared" si="1"/>
        <v>1105</v>
      </c>
      <c r="I17" s="98">
        <f>+'Ark1'!S1117</f>
        <v>6629</v>
      </c>
      <c r="J17" s="130">
        <f>+'Ark1'!AA1117</f>
        <v>23.013365735115435</v>
      </c>
      <c r="K17" s="128">
        <f t="shared" si="2"/>
        <v>2.0031725204493753</v>
      </c>
      <c r="L17" s="128">
        <f>+'Ark1'!AB1117</f>
        <v>24.142162099039485</v>
      </c>
      <c r="M17" s="79">
        <f>+'Ark1'!U1117</f>
        <v>57.922914466737048</v>
      </c>
      <c r="N17" s="79">
        <f>+'Ark1'!W1117</f>
        <v>89.96470508372289</v>
      </c>
      <c r="O17" s="128">
        <f t="shared" si="3"/>
        <v>1.4974716960710879</v>
      </c>
      <c r="P17" s="128">
        <f>+'Ark1'!X1117</f>
        <v>9.8715687520101625</v>
      </c>
      <c r="Q17" s="79">
        <f>+'Ark1'!Y1117</f>
        <v>1.1979774586053415</v>
      </c>
      <c r="R17" s="98">
        <f t="shared" si="4"/>
        <v>39.458333333333336</v>
      </c>
      <c r="S17" s="128">
        <f>+'Ark1'!V1117</f>
        <v>97.469886331227713</v>
      </c>
      <c r="T17" s="54"/>
      <c r="U17" s="67"/>
      <c r="V17" s="13"/>
      <c r="W17" s="7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</row>
    <row r="18" spans="1:34" x14ac:dyDescent="0.5">
      <c r="A18" s="54"/>
      <c r="B18" s="78">
        <f>+'Ark1'!C1118</f>
        <v>2022</v>
      </c>
      <c r="C18" s="78">
        <f>+'Ark1'!L1118</f>
        <v>17</v>
      </c>
      <c r="D18" s="128" t="s">
        <v>406</v>
      </c>
      <c r="E18" s="78">
        <f>+'Ark1'!Q1118</f>
        <v>190</v>
      </c>
      <c r="F18" s="98">
        <f t="shared" si="0"/>
        <v>8</v>
      </c>
      <c r="G18" s="98">
        <f>+'Ark1'!R1118</f>
        <v>21746</v>
      </c>
      <c r="H18" s="98">
        <f t="shared" si="1"/>
        <v>1264</v>
      </c>
      <c r="I18" s="98">
        <f>+'Ark1'!S1118</f>
        <v>21746</v>
      </c>
      <c r="J18" s="130">
        <f>+'Ark1'!AA1118</f>
        <v>75.493837875368882</v>
      </c>
      <c r="K18" s="128">
        <f t="shared" si="2"/>
        <v>-2.4081855538111085</v>
      </c>
      <c r="L18" s="128">
        <f>+'Ark1'!AB1118</f>
        <v>74.247601076788627</v>
      </c>
      <c r="M18" s="79">
        <f>+'Ark1'!U1118</f>
        <v>61.919939299181458</v>
      </c>
      <c r="N18" s="79">
        <f>+'Ark1'!W1118</f>
        <v>84.342614733744355</v>
      </c>
      <c r="O18" s="128">
        <f t="shared" si="3"/>
        <v>0.48749998765043756</v>
      </c>
      <c r="P18" s="128">
        <f>+'Ark1'!X1118</f>
        <v>10.370707173695749</v>
      </c>
      <c r="Q18" s="79">
        <f>+'Ark1'!Y1118</f>
        <v>1.4491537682298563</v>
      </c>
      <c r="R18" s="98">
        <f t="shared" si="4"/>
        <v>114.45263157894736</v>
      </c>
      <c r="S18" s="128">
        <f>+'Ark1'!V1118</f>
        <v>91.378780859960628</v>
      </c>
      <c r="T18" s="54"/>
      <c r="U18" s="67"/>
      <c r="V18" s="13"/>
      <c r="W18" s="7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</row>
    <row r="19" spans="1:34" x14ac:dyDescent="0.5">
      <c r="A19" s="54"/>
      <c r="B19" s="54"/>
      <c r="C19" s="54"/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67"/>
      <c r="V19" s="14"/>
      <c r="W19" s="7"/>
      <c r="X19" s="3"/>
      <c r="Y19" s="13"/>
      <c r="Z19" s="13"/>
      <c r="AA19" s="18"/>
      <c r="AB19" s="18"/>
      <c r="AC19" s="18"/>
      <c r="AD19" s="3"/>
      <c r="AE19" s="3"/>
      <c r="AF19" s="3"/>
      <c r="AG19" s="3"/>
      <c r="AH19" s="3"/>
    </row>
    <row r="20" spans="1:34" x14ac:dyDescent="0.5">
      <c r="A20" s="54"/>
      <c r="B20" s="3">
        <f>+'Ark1'!C1119</f>
        <v>2021</v>
      </c>
      <c r="C20" s="3">
        <f>+'Ark1'!L1119</f>
        <v>1</v>
      </c>
      <c r="D20" s="67" t="s">
        <v>23</v>
      </c>
      <c r="E20" s="3">
        <f>+'Ark1'!Q1119</f>
        <v>0</v>
      </c>
      <c r="F20" s="18"/>
      <c r="G20" s="18">
        <f>+'Ark1'!R1119</f>
        <v>0</v>
      </c>
      <c r="H20" s="18"/>
      <c r="I20" s="18">
        <f>+'Ark1'!S1119</f>
        <v>0</v>
      </c>
      <c r="J20" s="123">
        <f>+'Ark1'!AA1119</f>
        <v>0</v>
      </c>
      <c r="K20" s="18"/>
      <c r="L20" s="123">
        <f>+'Ark1'!AB1119</f>
        <v>0</v>
      </c>
      <c r="M20" s="13">
        <f>+'Ark1'!U1119</f>
        <v>0</v>
      </c>
      <c r="N20" s="13">
        <f>+'Ark1'!W1119</f>
        <v>0</v>
      </c>
      <c r="O20" s="18"/>
      <c r="P20" s="13">
        <f>+'Ark1'!Z1119</f>
        <v>0</v>
      </c>
      <c r="Q20" s="13">
        <f>+'Ark1'!AA1119</f>
        <v>0</v>
      </c>
      <c r="R20" s="18" t="str">
        <f t="shared" si="4"/>
        <v/>
      </c>
      <c r="S20" s="123">
        <f>+'Ark1'!V1119</f>
        <v>0</v>
      </c>
      <c r="T20" s="54"/>
      <c r="U20" s="67"/>
      <c r="V20" s="13"/>
      <c r="W20" s="7"/>
      <c r="X20" s="3"/>
      <c r="Y20" s="4"/>
      <c r="Z20" s="4"/>
      <c r="AA20" s="4"/>
      <c r="AB20" s="3"/>
      <c r="AC20" s="3"/>
      <c r="AD20" s="3"/>
      <c r="AE20" s="3"/>
      <c r="AF20" s="3"/>
      <c r="AG20" s="3"/>
      <c r="AH20" s="3"/>
    </row>
    <row r="21" spans="1:34" x14ac:dyDescent="0.5">
      <c r="A21" s="54"/>
      <c r="B21" s="3">
        <f>+'Ark1'!C1120</f>
        <v>2021</v>
      </c>
      <c r="C21" s="3">
        <f>+'Ark1'!L1120</f>
        <v>2</v>
      </c>
      <c r="D21" s="67" t="s">
        <v>24</v>
      </c>
      <c r="E21" s="3">
        <f>+'Ark1'!Q1120</f>
        <v>0</v>
      </c>
      <c r="F21" s="18"/>
      <c r="G21" s="18">
        <f>+'Ark1'!R1120</f>
        <v>0</v>
      </c>
      <c r="H21" s="18"/>
      <c r="I21" s="18">
        <f>+'Ark1'!S1120</f>
        <v>0</v>
      </c>
      <c r="J21" s="123">
        <f>+'Ark1'!AA1120</f>
        <v>0</v>
      </c>
      <c r="K21" s="18"/>
      <c r="L21" s="123">
        <f>+'Ark1'!AB1120</f>
        <v>0</v>
      </c>
      <c r="M21" s="13">
        <f>+'Ark1'!U1120</f>
        <v>0</v>
      </c>
      <c r="N21" s="13">
        <f>+'Ark1'!W1120</f>
        <v>0</v>
      </c>
      <c r="O21" s="18"/>
      <c r="P21" s="13">
        <f>+'Ark1'!Z1120</f>
        <v>0</v>
      </c>
      <c r="Q21" s="13">
        <f>+'Ark1'!AA1120</f>
        <v>0</v>
      </c>
      <c r="R21" s="18" t="str">
        <f t="shared" si="4"/>
        <v/>
      </c>
      <c r="S21" s="123">
        <f>+'Ark1'!V1120</f>
        <v>0</v>
      </c>
      <c r="T21" s="54"/>
      <c r="U21" s="67"/>
      <c r="V21" s="13"/>
      <c r="W21" s="7"/>
      <c r="X21" s="3"/>
      <c r="Y21" s="4"/>
      <c r="Z21" s="4"/>
      <c r="AA21" s="4"/>
      <c r="AB21" s="3"/>
      <c r="AC21" s="3"/>
      <c r="AD21" s="3"/>
      <c r="AE21" s="3"/>
      <c r="AF21" s="3"/>
      <c r="AG21" s="3"/>
      <c r="AH21" s="3"/>
    </row>
    <row r="22" spans="1:34" x14ac:dyDescent="0.5">
      <c r="A22" s="54"/>
      <c r="B22" s="3">
        <f>+'Ark1'!C1121</f>
        <v>2021</v>
      </c>
      <c r="C22" s="3">
        <f>+'Ark1'!L1121</f>
        <v>5</v>
      </c>
      <c r="D22" s="67" t="s">
        <v>362</v>
      </c>
      <c r="E22" s="3">
        <f>+'Ark1'!Q1121</f>
        <v>0</v>
      </c>
      <c r="F22" s="18"/>
      <c r="G22" s="18">
        <f>+'Ark1'!R1121</f>
        <v>0</v>
      </c>
      <c r="H22" s="18"/>
      <c r="I22" s="18">
        <f>+'Ark1'!S1121</f>
        <v>0</v>
      </c>
      <c r="J22" s="123">
        <f>+'Ark1'!AA1121</f>
        <v>0</v>
      </c>
      <c r="K22" s="18"/>
      <c r="L22" s="123">
        <f>+'Ark1'!AB1121</f>
        <v>0</v>
      </c>
      <c r="M22" s="13">
        <f>+'Ark1'!U1121</f>
        <v>0</v>
      </c>
      <c r="N22" s="13">
        <f>+'Ark1'!W1121</f>
        <v>0</v>
      </c>
      <c r="O22" s="18"/>
      <c r="P22" s="13">
        <f>+'Ark1'!Z1121</f>
        <v>0</v>
      </c>
      <c r="Q22" s="13">
        <f>+'Ark1'!AA1121</f>
        <v>0</v>
      </c>
      <c r="R22" s="18" t="str">
        <f t="shared" si="4"/>
        <v/>
      </c>
      <c r="S22" s="123">
        <f>+'Ark1'!V1121</f>
        <v>0</v>
      </c>
      <c r="T22" s="54"/>
      <c r="U22" s="67"/>
      <c r="V22" s="13"/>
      <c r="W22" s="7"/>
      <c r="X22" s="3"/>
      <c r="Y22" s="4"/>
      <c r="Z22" s="4"/>
      <c r="AA22" s="4"/>
      <c r="AB22" s="3"/>
      <c r="AC22" s="3"/>
      <c r="AD22" s="3"/>
      <c r="AE22" s="3"/>
      <c r="AF22" s="3"/>
      <c r="AG22" s="3"/>
      <c r="AH22" s="3"/>
    </row>
    <row r="23" spans="1:34" x14ac:dyDescent="0.5">
      <c r="A23" s="54"/>
      <c r="B23" s="3">
        <f>+'Ark1'!C1122</f>
        <v>2021</v>
      </c>
      <c r="C23" s="3">
        <f>+'Ark1'!L1122</f>
        <v>8</v>
      </c>
      <c r="D23" s="67" t="s">
        <v>25</v>
      </c>
      <c r="E23" s="3">
        <f>+'Ark1'!Q1122</f>
        <v>8</v>
      </c>
      <c r="F23" s="18"/>
      <c r="G23" s="18">
        <f>+'Ark1'!R1122</f>
        <v>15</v>
      </c>
      <c r="H23" s="18"/>
      <c r="I23" s="18">
        <f>+'Ark1'!S1122</f>
        <v>15</v>
      </c>
      <c r="J23" s="123">
        <f>+'Ark1'!AA1122</f>
        <v>5.7051574623459583E-2</v>
      </c>
      <c r="K23" s="18"/>
      <c r="L23" s="123">
        <f>+'Ark1'!AB1122</f>
        <v>6.0536659951308081E-2</v>
      </c>
      <c r="M23" s="13">
        <f>+'Ark1'!U1122</f>
        <v>48.266666666666659</v>
      </c>
      <c r="N23" s="13">
        <f>+'Ark1'!W1122</f>
        <v>90.036000000000016</v>
      </c>
      <c r="O23" s="18"/>
      <c r="P23" s="13">
        <f>+'Ark1'!Z1122</f>
        <v>16.403842465855764</v>
      </c>
      <c r="Q23" s="13">
        <f>+'Ark1'!AA1122</f>
        <v>5.7051574623459583E-2</v>
      </c>
      <c r="R23" s="18">
        <f t="shared" si="4"/>
        <v>1.875</v>
      </c>
      <c r="S23" s="123">
        <f>+'Ark1'!V1122</f>
        <v>97.547128927410625</v>
      </c>
      <c r="T23" s="54"/>
      <c r="U23" s="67"/>
      <c r="V23" s="13"/>
      <c r="W23" s="7"/>
      <c r="X23" s="3"/>
      <c r="Y23" s="4"/>
      <c r="Z23" s="4"/>
      <c r="AA23" s="4"/>
      <c r="AB23" s="3"/>
      <c r="AC23" s="3"/>
      <c r="AD23" s="3"/>
      <c r="AE23" s="3"/>
      <c r="AF23" s="3"/>
      <c r="AG23" s="3"/>
      <c r="AH23" s="3"/>
    </row>
    <row r="24" spans="1:34" x14ac:dyDescent="0.5">
      <c r="A24" s="54"/>
      <c r="B24" s="3">
        <f>+'Ark1'!C1123</f>
        <v>2021</v>
      </c>
      <c r="C24" s="3">
        <f>+'Ark1'!L1123</f>
        <v>11</v>
      </c>
      <c r="D24" s="67" t="s">
        <v>26</v>
      </c>
      <c r="E24" s="3">
        <f>+'Ark1'!Q1123</f>
        <v>61</v>
      </c>
      <c r="F24" s="18"/>
      <c r="G24" s="18">
        <f>+'Ark1'!R1123</f>
        <v>263</v>
      </c>
      <c r="H24" s="18"/>
      <c r="I24" s="18">
        <f>+'Ark1'!S1123</f>
        <v>263</v>
      </c>
      <c r="J24" s="123">
        <f>+'Ark1'!AA1123</f>
        <v>1.0003042750646585</v>
      </c>
      <c r="K24" s="18"/>
      <c r="L24" s="123">
        <f>+'Ark1'!AB1123</f>
        <v>1.0595443991267399</v>
      </c>
      <c r="M24" s="13">
        <f>+'Ark1'!U1123</f>
        <v>53.064638783269963</v>
      </c>
      <c r="N24" s="13">
        <f>+'Ark1'!W1123</f>
        <v>89.87779467680609</v>
      </c>
      <c r="O24" s="18"/>
      <c r="P24" s="13">
        <f>+'Ark1'!Z1123</f>
        <v>6.8612282638087603</v>
      </c>
      <c r="Q24" s="13">
        <f>+'Ark1'!AA1123</f>
        <v>1.0003042750646585</v>
      </c>
      <c r="R24" s="18">
        <f t="shared" si="4"/>
        <v>4.3114754098360653</v>
      </c>
      <c r="S24" s="123">
        <f>+'Ark1'!V1123</f>
        <v>97.375725543668565</v>
      </c>
      <c r="T24" s="54"/>
      <c r="U24" s="67"/>
      <c r="V24" s="14"/>
      <c r="W24" s="7"/>
      <c r="X24" s="3"/>
      <c r="Y24" s="4"/>
      <c r="Z24" s="4"/>
      <c r="AA24" s="6"/>
      <c r="AB24" s="6"/>
      <c r="AC24" s="6"/>
      <c r="AD24" s="3"/>
      <c r="AE24" s="3"/>
      <c r="AF24" s="3"/>
      <c r="AG24" s="3"/>
      <c r="AH24" s="3"/>
    </row>
    <row r="25" spans="1:34" x14ac:dyDescent="0.5">
      <c r="A25" s="54"/>
      <c r="B25" s="3">
        <f>+'Ark1'!C1124</f>
        <v>2021</v>
      </c>
      <c r="C25" s="3">
        <f>+'Ark1'!L1124</f>
        <v>14</v>
      </c>
      <c r="D25" s="67" t="s">
        <v>363</v>
      </c>
      <c r="E25" s="3">
        <f>+'Ark1'!Q1124</f>
        <v>152</v>
      </c>
      <c r="F25" s="18"/>
      <c r="G25" s="18">
        <f>+'Ark1'!R1124</f>
        <v>5524</v>
      </c>
      <c r="H25" s="18"/>
      <c r="I25" s="18">
        <f>+'Ark1'!S1124</f>
        <v>5523</v>
      </c>
      <c r="J25" s="123">
        <f>+'Ark1'!AA1124</f>
        <v>21.01019321466606</v>
      </c>
      <c r="K25" s="18"/>
      <c r="L25" s="123">
        <f>+'Ark1'!AB1124</f>
        <v>21.901229347726659</v>
      </c>
      <c r="M25" s="13">
        <f>+'Ark1'!U1124</f>
        <v>57.959985515118611</v>
      </c>
      <c r="N25" s="13">
        <f>+'Ark1'!W1124</f>
        <v>88.467233387651802</v>
      </c>
      <c r="O25" s="18"/>
      <c r="P25" s="13">
        <f>+'Ark1'!Z1124</f>
        <v>-5.8549114739033508</v>
      </c>
      <c r="Q25" s="13">
        <f>+'Ark1'!AA1124</f>
        <v>21.01019321466606</v>
      </c>
      <c r="R25" s="18">
        <f t="shared" si="4"/>
        <v>36.342105263157897</v>
      </c>
      <c r="S25" s="123">
        <f>+'Ark1'!V1124</f>
        <v>95.863061767308679</v>
      </c>
      <c r="T25" s="54"/>
      <c r="U25" s="67"/>
      <c r="V25" s="14"/>
      <c r="W25" s="7"/>
      <c r="X25" s="3"/>
      <c r="Y25" s="13"/>
      <c r="Z25" s="13"/>
      <c r="AA25" s="18"/>
      <c r="AB25" s="18"/>
      <c r="AC25" s="18"/>
      <c r="AD25" s="3"/>
      <c r="AE25" s="3"/>
      <c r="AF25" s="3"/>
      <c r="AG25" s="3"/>
      <c r="AH25" s="3"/>
    </row>
    <row r="26" spans="1:34" x14ac:dyDescent="0.5">
      <c r="A26" s="54"/>
      <c r="B26" s="3">
        <f>+'Ark1'!C1125</f>
        <v>2021</v>
      </c>
      <c r="C26" s="3">
        <f>+'Ark1'!L1125</f>
        <v>17</v>
      </c>
      <c r="D26" s="67" t="s">
        <v>406</v>
      </c>
      <c r="E26" s="3">
        <f>+'Ark1'!Q1125</f>
        <v>182</v>
      </c>
      <c r="F26" s="18"/>
      <c r="G26" s="18">
        <f>+'Ark1'!R1125</f>
        <v>20482</v>
      </c>
      <c r="H26" s="18"/>
      <c r="I26" s="18">
        <f>+'Ark1'!S1125</f>
        <v>20480</v>
      </c>
      <c r="J26" s="123">
        <f>+'Ark1'!AA1125</f>
        <v>77.902023429179991</v>
      </c>
      <c r="K26" s="18"/>
      <c r="L26" s="123">
        <f>+'Ark1'!AB1125</f>
        <v>76.978689593195313</v>
      </c>
      <c r="M26" s="13">
        <f>+'Ark1'!U1125</f>
        <v>62.059033203125011</v>
      </c>
      <c r="N26" s="13">
        <f>+'Ark1'!W1125</f>
        <v>83.855114746093918</v>
      </c>
      <c r="O26" s="18"/>
      <c r="P26" s="13">
        <f>+'Ark1'!Z1125</f>
        <v>-27.326778623617098</v>
      </c>
      <c r="Q26" s="13">
        <f>+'Ark1'!AA1125</f>
        <v>77.902023429179991</v>
      </c>
      <c r="R26" s="18">
        <f t="shared" si="4"/>
        <v>112.53846153846153</v>
      </c>
      <c r="S26" s="123">
        <f>+'Ark1'!V1125</f>
        <v>90.859906131500864</v>
      </c>
      <c r="T26" s="54"/>
      <c r="U26" s="67"/>
      <c r="V26" s="14"/>
      <c r="W26" s="7"/>
      <c r="X26" s="3"/>
      <c r="Y26" s="13"/>
      <c r="Z26" s="13"/>
      <c r="AA26" s="18"/>
      <c r="AB26" s="18"/>
      <c r="AC26" s="18"/>
      <c r="AD26" s="3"/>
      <c r="AE26" s="3"/>
      <c r="AF26" s="3"/>
      <c r="AG26" s="3"/>
      <c r="AH26" s="3"/>
    </row>
    <row r="27" spans="1:34" x14ac:dyDescent="0.5">
      <c r="A27" s="5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67"/>
      <c r="V27" s="14"/>
      <c r="W27" s="7"/>
      <c r="X27" s="3"/>
      <c r="Y27" s="13"/>
      <c r="Z27" s="13"/>
      <c r="AA27" s="18"/>
      <c r="AB27" s="18"/>
      <c r="AC27" s="18"/>
      <c r="AD27" s="3"/>
      <c r="AE27" s="3"/>
      <c r="AF27" s="3"/>
      <c r="AG27" s="3"/>
      <c r="AH27" s="3"/>
    </row>
    <row r="28" spans="1:34" x14ac:dyDescent="0.5">
      <c r="A28" s="54"/>
      <c r="B28" s="62">
        <f>+'Ark1'!C1126</f>
        <v>2020</v>
      </c>
      <c r="C28" s="62">
        <f>+'Ark1'!L1126</f>
        <v>1</v>
      </c>
      <c r="D28" s="112" t="s">
        <v>23</v>
      </c>
      <c r="E28" s="62">
        <f>+'Ark1'!Q1126</f>
        <v>0</v>
      </c>
      <c r="F28" s="84"/>
      <c r="G28" s="84">
        <f>+'Ark1'!R1126</f>
        <v>0</v>
      </c>
      <c r="H28" s="84"/>
      <c r="I28" s="84">
        <f>+'Ark1'!S1126</f>
        <v>0</v>
      </c>
      <c r="J28" s="122">
        <f>+'Ark1'!AA1126</f>
        <v>0</v>
      </c>
      <c r="K28" s="84"/>
      <c r="L28" s="122">
        <f>+'Ark1'!AB1126</f>
        <v>0</v>
      </c>
      <c r="M28" s="64">
        <f>+'Ark1'!U1126</f>
        <v>0</v>
      </c>
      <c r="N28" s="64">
        <f>+'Ark1'!W1126</f>
        <v>0</v>
      </c>
      <c r="O28" s="84"/>
      <c r="P28" s="64">
        <f>+'Ark1'!Z1126</f>
        <v>0</v>
      </c>
      <c r="Q28" s="64">
        <f>+'Ark1'!AA1126</f>
        <v>0</v>
      </c>
      <c r="R28" s="84" t="str">
        <f t="shared" si="4"/>
        <v/>
      </c>
      <c r="S28" s="122">
        <f>+'Ark1'!V1126</f>
        <v>0</v>
      </c>
      <c r="T28" s="54"/>
      <c r="U28" s="67"/>
      <c r="V28" s="14"/>
      <c r="W28" s="7"/>
      <c r="X28" s="3"/>
      <c r="Y28" s="13"/>
      <c r="Z28" s="13"/>
      <c r="AA28" s="18"/>
      <c r="AB28" s="18"/>
      <c r="AC28" s="18"/>
      <c r="AD28" s="3"/>
      <c r="AE28" s="3"/>
      <c r="AF28" s="3"/>
      <c r="AG28" s="3"/>
      <c r="AH28" s="3"/>
    </row>
    <row r="29" spans="1:34" x14ac:dyDescent="0.5">
      <c r="A29" s="54"/>
      <c r="B29" s="62">
        <f>+'Ark1'!C1127</f>
        <v>2020</v>
      </c>
      <c r="C29" s="62">
        <f>+'Ark1'!L1127</f>
        <v>2</v>
      </c>
      <c r="D29" s="112" t="s">
        <v>24</v>
      </c>
      <c r="E29" s="62">
        <f>+'Ark1'!Q1127</f>
        <v>0</v>
      </c>
      <c r="F29" s="84"/>
      <c r="G29" s="84">
        <f>+'Ark1'!R1127</f>
        <v>0</v>
      </c>
      <c r="H29" s="84"/>
      <c r="I29" s="84">
        <f>+'Ark1'!S1127</f>
        <v>0</v>
      </c>
      <c r="J29" s="122">
        <f>+'Ark1'!AA1127</f>
        <v>0</v>
      </c>
      <c r="K29" s="84"/>
      <c r="L29" s="122">
        <f>+'Ark1'!AB1127</f>
        <v>0</v>
      </c>
      <c r="M29" s="64">
        <f>+'Ark1'!U1127</f>
        <v>0</v>
      </c>
      <c r="N29" s="64">
        <f>+'Ark1'!W1127</f>
        <v>0</v>
      </c>
      <c r="O29" s="84"/>
      <c r="P29" s="64">
        <f>+'Ark1'!Z1127</f>
        <v>0</v>
      </c>
      <c r="Q29" s="64">
        <f>+'Ark1'!AA1127</f>
        <v>0</v>
      </c>
      <c r="R29" s="84" t="str">
        <f t="shared" si="4"/>
        <v/>
      </c>
      <c r="S29" s="122">
        <f>+'Ark1'!V1127</f>
        <v>0</v>
      </c>
      <c r="T29" s="54"/>
      <c r="U29" s="67"/>
      <c r="V29" s="7"/>
      <c r="W29" s="7"/>
      <c r="X29" s="3"/>
      <c r="Y29" s="13"/>
      <c r="Z29" s="13"/>
      <c r="AA29" s="18"/>
      <c r="AB29" s="18"/>
      <c r="AC29" s="18"/>
      <c r="AD29" s="3"/>
      <c r="AE29" s="3"/>
      <c r="AF29" s="3"/>
      <c r="AG29" s="3"/>
      <c r="AH29" s="3"/>
    </row>
    <row r="30" spans="1:34" x14ac:dyDescent="0.5">
      <c r="A30" s="54"/>
      <c r="B30" s="62">
        <f>+'Ark1'!C1128</f>
        <v>2020</v>
      </c>
      <c r="C30" s="62">
        <f>+'Ark1'!L1128</f>
        <v>5</v>
      </c>
      <c r="D30" s="112" t="s">
        <v>362</v>
      </c>
      <c r="E30" s="62">
        <f>+'Ark1'!Q1128</f>
        <v>0</v>
      </c>
      <c r="F30" s="84"/>
      <c r="G30" s="84">
        <f>+'Ark1'!R1128</f>
        <v>0</v>
      </c>
      <c r="H30" s="84"/>
      <c r="I30" s="84">
        <f>+'Ark1'!S1128</f>
        <v>0</v>
      </c>
      <c r="J30" s="122">
        <f>+'Ark1'!AA1128</f>
        <v>0</v>
      </c>
      <c r="K30" s="84"/>
      <c r="L30" s="122">
        <f>+'Ark1'!AB1128</f>
        <v>0</v>
      </c>
      <c r="M30" s="64">
        <f>+'Ark1'!U1128</f>
        <v>0</v>
      </c>
      <c r="N30" s="64">
        <f>+'Ark1'!W1128</f>
        <v>0</v>
      </c>
      <c r="O30" s="84"/>
      <c r="P30" s="64">
        <f>+'Ark1'!Z1128</f>
        <v>0</v>
      </c>
      <c r="Q30" s="64">
        <f>+'Ark1'!AA1128</f>
        <v>0</v>
      </c>
      <c r="R30" s="84" t="str">
        <f t="shared" si="4"/>
        <v/>
      </c>
      <c r="S30" s="122">
        <f>+'Ark1'!V1128</f>
        <v>0</v>
      </c>
      <c r="T30" s="54"/>
      <c r="U30" s="67"/>
      <c r="V30" s="7"/>
      <c r="W30" s="7"/>
      <c r="X30" s="3"/>
      <c r="Y30" s="13"/>
      <c r="Z30" s="13"/>
      <c r="AA30" s="18"/>
      <c r="AB30" s="18"/>
      <c r="AC30" s="18"/>
      <c r="AD30" s="3"/>
      <c r="AE30" s="3"/>
      <c r="AF30" s="3"/>
      <c r="AG30" s="3"/>
      <c r="AH30" s="3"/>
    </row>
    <row r="31" spans="1:34" x14ac:dyDescent="0.5">
      <c r="A31" s="54"/>
      <c r="B31" s="62">
        <f>+'Ark1'!C1129</f>
        <v>2020</v>
      </c>
      <c r="C31" s="62">
        <f>+'Ark1'!L1129</f>
        <v>8</v>
      </c>
      <c r="D31" s="112" t="s">
        <v>25</v>
      </c>
      <c r="E31" s="62">
        <f>+'Ark1'!Q1129</f>
        <v>7</v>
      </c>
      <c r="F31" s="84"/>
      <c r="G31" s="84">
        <f>+'Ark1'!R1129</f>
        <v>19</v>
      </c>
      <c r="H31" s="84"/>
      <c r="I31" s="84">
        <f>+'Ark1'!S1129</f>
        <v>19</v>
      </c>
      <c r="J31" s="122">
        <f>+'Ark1'!AA1129</f>
        <v>9.100488552543344E-2</v>
      </c>
      <c r="K31" s="84"/>
      <c r="L31" s="122">
        <f>+'Ark1'!AB1129</f>
        <v>0.10699731303633964</v>
      </c>
      <c r="M31" s="64">
        <f>+'Ark1'!U1129</f>
        <v>48.315789473684227</v>
      </c>
      <c r="N31" s="64">
        <f>+'Ark1'!W1129</f>
        <v>97.127368421052623</v>
      </c>
      <c r="O31" s="84"/>
      <c r="P31" s="64">
        <f>+'Ark1'!Z1129</f>
        <v>-53.019767810390313</v>
      </c>
      <c r="Q31" s="64">
        <f>+'Ark1'!AA1129</f>
        <v>9.100488552543344E-2</v>
      </c>
      <c r="R31" s="84">
        <f t="shared" si="4"/>
        <v>2.7142857142857144</v>
      </c>
      <c r="S31" s="122">
        <f>+'Ark1'!V1129</f>
        <v>105.23008496322062</v>
      </c>
      <c r="T31" s="54"/>
      <c r="U31" s="67"/>
      <c r="V31" s="7"/>
      <c r="W31" s="7"/>
      <c r="X31" s="3"/>
      <c r="Y31" s="13"/>
      <c r="Z31" s="13"/>
      <c r="AA31" s="18"/>
      <c r="AB31" s="18"/>
      <c r="AC31" s="18"/>
      <c r="AD31" s="3"/>
      <c r="AE31" s="3"/>
      <c r="AF31" s="3"/>
      <c r="AG31" s="3"/>
      <c r="AH31" s="3"/>
    </row>
    <row r="32" spans="1:34" x14ac:dyDescent="0.5">
      <c r="A32" s="54"/>
      <c r="B32" s="62">
        <f>+'Ark1'!C1130</f>
        <v>2020</v>
      </c>
      <c r="C32" s="62">
        <f>+'Ark1'!L1130</f>
        <v>11</v>
      </c>
      <c r="D32" s="112" t="s">
        <v>26</v>
      </c>
      <c r="E32" s="62">
        <f>+'Ark1'!Q1130</f>
        <v>53</v>
      </c>
      <c r="F32" s="84"/>
      <c r="G32" s="84">
        <f>+'Ark1'!R1130</f>
        <v>232</v>
      </c>
      <c r="H32" s="84"/>
      <c r="I32" s="84">
        <f>+'Ark1'!S1130</f>
        <v>232</v>
      </c>
      <c r="J32" s="122">
        <f>+'Ark1'!AA1130</f>
        <v>1.1112175495737138</v>
      </c>
      <c r="K32" s="84"/>
      <c r="L32" s="122">
        <f>+'Ark1'!AB1130</f>
        <v>1.1981255786034124</v>
      </c>
      <c r="M32" s="64">
        <f>+'Ark1'!U1130</f>
        <v>52.961206896551715</v>
      </c>
      <c r="N32" s="64">
        <f>+'Ark1'!W1130</f>
        <v>89.071077586206812</v>
      </c>
      <c r="O32" s="84"/>
      <c r="P32" s="64">
        <f>+'Ark1'!Z1130</f>
        <v>-1.0084243820082033</v>
      </c>
      <c r="Q32" s="64">
        <f>+'Ark1'!AA1130</f>
        <v>1.1112175495737138</v>
      </c>
      <c r="R32" s="84">
        <f t="shared" si="4"/>
        <v>4.3773584905660377</v>
      </c>
      <c r="S32" s="122">
        <f>+'Ark1'!V1130</f>
        <v>96.501709194157058</v>
      </c>
      <c r="T32" s="54"/>
      <c r="U32" s="67"/>
      <c r="V32" s="7"/>
      <c r="W32" s="7"/>
      <c r="X32" s="3"/>
      <c r="Y32" s="13"/>
      <c r="Z32" s="13"/>
      <c r="AA32" s="18"/>
      <c r="AB32" s="18"/>
      <c r="AC32" s="18"/>
      <c r="AD32" s="3"/>
      <c r="AE32" s="3"/>
      <c r="AF32" s="3"/>
      <c r="AG32" s="3"/>
      <c r="AH32" s="3"/>
    </row>
    <row r="33" spans="1:34" x14ac:dyDescent="0.5">
      <c r="A33" s="54"/>
      <c r="B33" s="62">
        <f>+'Ark1'!C1131</f>
        <v>2020</v>
      </c>
      <c r="C33" s="62">
        <f>+'Ark1'!L1131</f>
        <v>14</v>
      </c>
      <c r="D33" s="112" t="s">
        <v>363</v>
      </c>
      <c r="E33" s="62">
        <f>+'Ark1'!Q1131</f>
        <v>140</v>
      </c>
      <c r="F33" s="84"/>
      <c r="G33" s="84">
        <f>+'Ark1'!R1131</f>
        <v>3728</v>
      </c>
      <c r="H33" s="84"/>
      <c r="I33" s="84">
        <f>+'Ark1'!S1131</f>
        <v>3728</v>
      </c>
      <c r="J33" s="122">
        <f>+'Ark1'!AA1131</f>
        <v>17.856116486253477</v>
      </c>
      <c r="K33" s="84"/>
      <c r="L33" s="122">
        <f>+'Ark1'!AB1131</f>
        <v>18.701896158070426</v>
      </c>
      <c r="M33" s="64">
        <f>+'Ark1'!U1131</f>
        <v>57.880364806866957</v>
      </c>
      <c r="N33" s="64">
        <f>+'Ark1'!W1131</f>
        <v>86.523103540772482</v>
      </c>
      <c r="O33" s="84"/>
      <c r="P33" s="64">
        <f>+'Ark1'!Z1131</f>
        <v>-6.5019108628311528</v>
      </c>
      <c r="Q33" s="64">
        <f>+'Ark1'!AA1131</f>
        <v>17.856116486253477</v>
      </c>
      <c r="R33" s="84">
        <f t="shared" si="4"/>
        <v>26.62857142857143</v>
      </c>
      <c r="S33" s="122">
        <f>+'Ark1'!V1131</f>
        <v>93.741173933664726</v>
      </c>
      <c r="T33" s="54"/>
      <c r="U33" s="67"/>
      <c r="V33" s="7"/>
      <c r="W33" s="7"/>
      <c r="X33" s="3"/>
      <c r="Y33" s="13"/>
      <c r="Z33" s="13"/>
      <c r="AA33" s="18"/>
      <c r="AB33" s="18"/>
      <c r="AC33" s="18"/>
      <c r="AD33" s="3"/>
      <c r="AE33" s="3"/>
      <c r="AF33" s="3"/>
      <c r="AG33" s="3"/>
      <c r="AH33" s="3"/>
    </row>
    <row r="34" spans="1:34" x14ac:dyDescent="0.5">
      <c r="A34" s="54"/>
      <c r="B34" s="62">
        <f>+'Ark1'!C1132</f>
        <v>2020</v>
      </c>
      <c r="C34" s="62">
        <f>+'Ark1'!L1132</f>
        <v>17</v>
      </c>
      <c r="D34" s="112" t="s">
        <v>406</v>
      </c>
      <c r="E34" s="62">
        <f>+'Ark1'!Q1132</f>
        <v>165</v>
      </c>
      <c r="F34" s="84"/>
      <c r="G34" s="84">
        <f>+'Ark1'!R1132</f>
        <v>16890</v>
      </c>
      <c r="H34" s="84"/>
      <c r="I34" s="84">
        <f>+'Ark1'!S1132</f>
        <v>16890</v>
      </c>
      <c r="J34" s="122">
        <f>+'Ark1'!AA1132</f>
        <v>80.898553501293222</v>
      </c>
      <c r="K34" s="84"/>
      <c r="L34" s="122">
        <f>+'Ark1'!AB1132</f>
        <v>79.975549285864147</v>
      </c>
      <c r="M34" s="64">
        <f>+'Ark1'!U1132</f>
        <v>62.382356423919489</v>
      </c>
      <c r="N34" s="64">
        <f>+'Ark1'!W1132</f>
        <v>81.66762640615751</v>
      </c>
      <c r="O34" s="84"/>
      <c r="P34" s="64">
        <f>+'Ark1'!Z1132</f>
        <v>-34.122199296340774</v>
      </c>
      <c r="Q34" s="64">
        <f>+'Ark1'!AA1132</f>
        <v>80.898553501293222</v>
      </c>
      <c r="R34" s="84">
        <f t="shared" si="4"/>
        <v>102.36363636363636</v>
      </c>
      <c r="S34" s="122">
        <f>+'Ark1'!V1132</f>
        <v>88.480635326281117</v>
      </c>
      <c r="T34" s="54"/>
      <c r="U34" s="67"/>
      <c r="V34" s="7"/>
      <c r="W34" s="7"/>
      <c r="X34" s="3"/>
      <c r="Y34" s="13"/>
      <c r="Z34" s="13"/>
      <c r="AA34" s="18"/>
      <c r="AB34" s="18"/>
      <c r="AC34" s="18"/>
      <c r="AD34" s="3"/>
      <c r="AE34" s="3"/>
      <c r="AF34" s="3"/>
      <c r="AG34" s="3"/>
      <c r="AH34" s="3"/>
    </row>
    <row r="35" spans="1:34" x14ac:dyDescent="0.5">
      <c r="A35" s="54"/>
      <c r="B35" s="3">
        <f>+'Ark1'!C1133</f>
        <v>2019</v>
      </c>
      <c r="C35" s="3">
        <f>+'Ark1'!L1133</f>
        <v>1</v>
      </c>
      <c r="D35" s="67" t="s">
        <v>23</v>
      </c>
      <c r="E35" s="3">
        <f>+'Ark1'!Q1133</f>
        <v>0</v>
      </c>
      <c r="F35" s="18"/>
      <c r="G35" s="18">
        <f>+'Ark1'!R1133</f>
        <v>0</v>
      </c>
      <c r="H35" s="18"/>
      <c r="I35" s="18">
        <f>+'Ark1'!S1133</f>
        <v>0</v>
      </c>
      <c r="J35" s="123">
        <f>+'Ark1'!AA1133</f>
        <v>0</v>
      </c>
      <c r="K35" s="18"/>
      <c r="L35" s="123">
        <f>+'Ark1'!AB1133</f>
        <v>0</v>
      </c>
      <c r="M35" s="13">
        <f>+'Ark1'!U1133</f>
        <v>0</v>
      </c>
      <c r="N35" s="13">
        <f>+'Ark1'!W1133</f>
        <v>0</v>
      </c>
      <c r="O35" s="18"/>
      <c r="P35" s="13">
        <f>+'Ark1'!Z1133</f>
        <v>0</v>
      </c>
      <c r="Q35" s="13">
        <f>+'Ark1'!AA1133</f>
        <v>0</v>
      </c>
      <c r="R35" s="18" t="str">
        <f t="shared" si="4"/>
        <v/>
      </c>
      <c r="S35" s="123">
        <f>+'Ark1'!V1133</f>
        <v>0</v>
      </c>
      <c r="T35" s="54"/>
      <c r="U35" s="67"/>
      <c r="V35" s="7"/>
      <c r="W35" s="7"/>
      <c r="X35" s="3"/>
      <c r="Y35" s="14"/>
      <c r="Z35" s="14"/>
      <c r="AA35" s="18"/>
      <c r="AB35" s="18"/>
      <c r="AC35" s="18"/>
      <c r="AD35" s="3"/>
      <c r="AE35" s="3"/>
      <c r="AF35" s="3"/>
      <c r="AG35" s="3"/>
      <c r="AH35" s="3"/>
    </row>
    <row r="36" spans="1:34" ht="16.5" customHeight="1" x14ac:dyDescent="0.5">
      <c r="A36" s="54"/>
      <c r="B36" s="3">
        <f>+'Ark1'!C1134</f>
        <v>2019</v>
      </c>
      <c r="C36" s="3">
        <f>+'Ark1'!L1134</f>
        <v>2</v>
      </c>
      <c r="D36" s="67" t="s">
        <v>24</v>
      </c>
      <c r="E36" s="3">
        <f>+'Ark1'!Q1134</f>
        <v>0</v>
      </c>
      <c r="F36" s="18"/>
      <c r="G36" s="18">
        <f>+'Ark1'!R1134</f>
        <v>0</v>
      </c>
      <c r="H36" s="18"/>
      <c r="I36" s="18">
        <f>+'Ark1'!S1134</f>
        <v>0</v>
      </c>
      <c r="J36" s="123">
        <f>+'Ark1'!AA1134</f>
        <v>0</v>
      </c>
      <c r="K36" s="18"/>
      <c r="L36" s="123">
        <f>+'Ark1'!AB1134</f>
        <v>0</v>
      </c>
      <c r="M36" s="13">
        <f>+'Ark1'!U1134</f>
        <v>0</v>
      </c>
      <c r="N36" s="13">
        <f>+'Ark1'!W1134</f>
        <v>0</v>
      </c>
      <c r="O36" s="18"/>
      <c r="P36" s="13">
        <f>+'Ark1'!Z1134</f>
        <v>0</v>
      </c>
      <c r="Q36" s="13">
        <f>+'Ark1'!AA1134</f>
        <v>0</v>
      </c>
      <c r="R36" s="18" t="str">
        <f t="shared" si="4"/>
        <v/>
      </c>
      <c r="S36" s="123">
        <f>+'Ark1'!V1134</f>
        <v>0</v>
      </c>
      <c r="T36" s="54"/>
      <c r="U36" s="67"/>
      <c r="V36" s="7"/>
      <c r="W36" s="7"/>
      <c r="X36" s="3"/>
      <c r="Y36" s="14"/>
      <c r="Z36" s="14"/>
      <c r="AA36" s="18"/>
      <c r="AB36" s="18"/>
      <c r="AC36" s="18"/>
      <c r="AD36" s="3"/>
      <c r="AE36" s="3"/>
      <c r="AF36" s="3"/>
      <c r="AG36" s="3"/>
      <c r="AH36" s="3"/>
    </row>
    <row r="37" spans="1:34" ht="16.5" customHeight="1" x14ac:dyDescent="0.5">
      <c r="A37" s="54"/>
      <c r="B37" s="3">
        <f>+'Ark1'!C1135</f>
        <v>2019</v>
      </c>
      <c r="C37" s="3">
        <f>+'Ark1'!L1135</f>
        <v>5</v>
      </c>
      <c r="D37" s="67" t="s">
        <v>362</v>
      </c>
      <c r="E37" s="3">
        <f>+'Ark1'!Q1135</f>
        <v>0</v>
      </c>
      <c r="F37" s="18"/>
      <c r="G37" s="18">
        <f>+'Ark1'!R1135</f>
        <v>0</v>
      </c>
      <c r="H37" s="18"/>
      <c r="I37" s="18">
        <f>+'Ark1'!S1135</f>
        <v>0</v>
      </c>
      <c r="J37" s="123">
        <f>+'Ark1'!AA1135</f>
        <v>0</v>
      </c>
      <c r="K37" s="18"/>
      <c r="L37" s="123">
        <f>+'Ark1'!AB1135</f>
        <v>0</v>
      </c>
      <c r="M37" s="13">
        <f>+'Ark1'!U1135</f>
        <v>0</v>
      </c>
      <c r="N37" s="13">
        <f>+'Ark1'!W1135</f>
        <v>0</v>
      </c>
      <c r="O37" s="18"/>
      <c r="P37" s="13">
        <f>+'Ark1'!Z1135</f>
        <v>0</v>
      </c>
      <c r="Q37" s="13">
        <f>+'Ark1'!AA1135</f>
        <v>0</v>
      </c>
      <c r="R37" s="18" t="str">
        <f t="shared" si="4"/>
        <v/>
      </c>
      <c r="S37" s="123">
        <f>+'Ark1'!V1135</f>
        <v>0</v>
      </c>
      <c r="T37" s="54"/>
      <c r="U37" s="66"/>
      <c r="V37" s="7"/>
      <c r="W37" s="7"/>
      <c r="X37" s="3"/>
      <c r="Y37" s="14"/>
      <c r="Z37" s="14"/>
      <c r="AA37" s="18"/>
      <c r="AB37" s="18"/>
      <c r="AC37" s="18"/>
      <c r="AD37" s="3"/>
      <c r="AE37" s="3"/>
      <c r="AF37" s="3"/>
      <c r="AG37" s="3"/>
      <c r="AH37" s="3"/>
    </row>
    <row r="38" spans="1:34" x14ac:dyDescent="0.5">
      <c r="A38" s="54"/>
      <c r="B38" s="3">
        <f>+'Ark1'!C1136</f>
        <v>2019</v>
      </c>
      <c r="C38" s="3">
        <f>+'Ark1'!L1136</f>
        <v>8</v>
      </c>
      <c r="D38" s="67" t="s">
        <v>25</v>
      </c>
      <c r="E38" s="3">
        <f>+'Ark1'!Q1136</f>
        <v>4</v>
      </c>
      <c r="F38" s="18"/>
      <c r="G38" s="18">
        <f>+'Ark1'!R1136</f>
        <v>5</v>
      </c>
      <c r="H38" s="18"/>
      <c r="I38" s="18">
        <f>+'Ark1'!S1136</f>
        <v>5</v>
      </c>
      <c r="J38" s="123">
        <f>+'Ark1'!AA1136</f>
        <v>2.4826216484607755E-2</v>
      </c>
      <c r="K38" s="18"/>
      <c r="L38" s="123">
        <f>+'Ark1'!AB1136</f>
        <v>2.7800383014863522E-2</v>
      </c>
      <c r="M38" s="13">
        <f>+'Ark1'!U1136</f>
        <v>48.4</v>
      </c>
      <c r="N38" s="13">
        <f>+'Ark1'!W1136</f>
        <v>89.960000000000022</v>
      </c>
      <c r="O38" s="18"/>
      <c r="P38" s="13">
        <f>+'Ark1'!Z1136</f>
        <v>-11.064365517917087</v>
      </c>
      <c r="Q38" s="13">
        <f>+'Ark1'!AA1136</f>
        <v>2.4826216484607755E-2</v>
      </c>
      <c r="R38" s="18">
        <f t="shared" si="4"/>
        <v>1.25</v>
      </c>
      <c r="S38" s="123">
        <f>+'Ark1'!V1136</f>
        <v>97.464788732394382</v>
      </c>
      <c r="T38" s="54"/>
      <c r="U38" s="3"/>
      <c r="V38" s="3"/>
      <c r="W38" s="3"/>
      <c r="X38" s="3"/>
      <c r="Y38" s="14"/>
      <c r="Z38" s="14"/>
      <c r="AA38" s="18"/>
      <c r="AB38" s="18"/>
      <c r="AC38" s="18"/>
      <c r="AD38" s="3"/>
      <c r="AE38" s="3"/>
      <c r="AF38" s="3"/>
      <c r="AG38" s="3"/>
      <c r="AH38" s="3"/>
    </row>
    <row r="39" spans="1:34" ht="17.25" customHeight="1" x14ac:dyDescent="0.5">
      <c r="A39" s="54"/>
      <c r="B39" s="3">
        <f>+'Ark1'!C1137</f>
        <v>2019</v>
      </c>
      <c r="C39" s="3">
        <f>+'Ark1'!L1137</f>
        <v>11</v>
      </c>
      <c r="D39" s="67" t="s">
        <v>26</v>
      </c>
      <c r="E39" s="3">
        <f>+'Ark1'!Q1137</f>
        <v>37</v>
      </c>
      <c r="F39" s="18"/>
      <c r="G39" s="18">
        <f>+'Ark1'!R1137</f>
        <v>148</v>
      </c>
      <c r="H39" s="18"/>
      <c r="I39" s="18">
        <f>+'Ark1'!S1137</f>
        <v>148</v>
      </c>
      <c r="J39" s="123">
        <f>+'Ark1'!AA1137</f>
        <v>0.73485600794438943</v>
      </c>
      <c r="K39" s="18"/>
      <c r="L39" s="123">
        <f>+'Ark1'!AB1137</f>
        <v>0.77648175608826819</v>
      </c>
      <c r="M39" s="13">
        <f>+'Ark1'!U1137</f>
        <v>53.162162162162176</v>
      </c>
      <c r="N39" s="13">
        <f>+'Ark1'!W1137</f>
        <v>84.886418918918892</v>
      </c>
      <c r="O39" s="18"/>
      <c r="P39" s="13">
        <f>+'Ark1'!Z1137</f>
        <v>-7.6932754925517202</v>
      </c>
      <c r="Q39" s="13">
        <f>+'Ark1'!AA1137</f>
        <v>0.73485600794438943</v>
      </c>
      <c r="R39" s="18">
        <f t="shared" si="4"/>
        <v>4</v>
      </c>
      <c r="S39" s="123">
        <f>+'Ark1'!V1137</f>
        <v>91.967951158092021</v>
      </c>
      <c r="T39" s="54"/>
      <c r="U39" s="66"/>
      <c r="V39" s="3"/>
      <c r="W39" s="7"/>
      <c r="X39" s="3"/>
      <c r="Y39" s="14"/>
      <c r="Z39" s="14"/>
      <c r="AA39" s="18"/>
      <c r="AB39" s="18"/>
      <c r="AC39" s="18"/>
      <c r="AD39" s="3"/>
      <c r="AE39" s="3"/>
      <c r="AF39" s="3"/>
      <c r="AG39" s="3"/>
      <c r="AH39" s="3"/>
    </row>
    <row r="40" spans="1:34" x14ac:dyDescent="0.5">
      <c r="A40" s="54"/>
      <c r="B40" s="3">
        <f>+'Ark1'!C1138</f>
        <v>2019</v>
      </c>
      <c r="C40" s="3">
        <f>+'Ark1'!L1138</f>
        <v>14</v>
      </c>
      <c r="D40" s="67" t="s">
        <v>363</v>
      </c>
      <c r="E40" s="3">
        <f>+'Ark1'!Q1138</f>
        <v>131</v>
      </c>
      <c r="F40" s="18"/>
      <c r="G40" s="18">
        <f>+'Ark1'!R1138</f>
        <v>4029</v>
      </c>
      <c r="H40" s="18"/>
      <c r="I40" s="18">
        <f>+'Ark1'!S1138</f>
        <v>4029</v>
      </c>
      <c r="J40" s="123">
        <f>+'Ark1'!AA1138</f>
        <v>20.004965243296922</v>
      </c>
      <c r="K40" s="18"/>
      <c r="L40" s="123">
        <f>+'Ark1'!AB1138</f>
        <v>20.954227812778935</v>
      </c>
      <c r="M40" s="13">
        <f>+'Ark1'!U1138</f>
        <v>57.984859766691478</v>
      </c>
      <c r="N40" s="13">
        <f>+'Ark1'!W1138</f>
        <v>84.147858029287718</v>
      </c>
      <c r="O40" s="18"/>
      <c r="P40" s="13">
        <f>+'Ark1'!Z1138</f>
        <v>-4.1101912681301513</v>
      </c>
      <c r="Q40" s="13">
        <f>+'Ark1'!AA1138</f>
        <v>20.004965243296922</v>
      </c>
      <c r="R40" s="18">
        <f t="shared" si="4"/>
        <v>30.755725190839694</v>
      </c>
      <c r="S40" s="123">
        <f>+'Ark1'!V1138</f>
        <v>91.167776846465372</v>
      </c>
      <c r="T40" s="54"/>
      <c r="U40" s="66"/>
      <c r="V40" s="3"/>
      <c r="W40" s="3"/>
      <c r="X40" s="3"/>
      <c r="Y40" s="14"/>
      <c r="Z40" s="14"/>
      <c r="AA40" s="18"/>
      <c r="AB40" s="18"/>
      <c r="AC40" s="18"/>
      <c r="AD40" s="3"/>
      <c r="AE40" s="3"/>
      <c r="AF40" s="3"/>
      <c r="AG40" s="3"/>
      <c r="AH40" s="3"/>
    </row>
    <row r="41" spans="1:34" x14ac:dyDescent="0.5">
      <c r="A41" s="54"/>
      <c r="B41" s="3">
        <f>+'Ark1'!C1139</f>
        <v>2019</v>
      </c>
      <c r="C41" s="3">
        <f>+'Ark1'!L1139</f>
        <v>17</v>
      </c>
      <c r="D41" s="67" t="s">
        <v>406</v>
      </c>
      <c r="E41" s="3">
        <f>+'Ark1'!Q1139</f>
        <v>149</v>
      </c>
      <c r="F41" s="18"/>
      <c r="G41" s="18">
        <f>+'Ark1'!R1139</f>
        <v>15946</v>
      </c>
      <c r="H41" s="18"/>
      <c r="I41" s="18">
        <f>+'Ark1'!S1139</f>
        <v>15946</v>
      </c>
      <c r="J41" s="123">
        <f>+'Ark1'!AA1139</f>
        <v>79.175769612711022</v>
      </c>
      <c r="K41" s="18"/>
      <c r="L41" s="123">
        <f>+'Ark1'!AB1139</f>
        <v>78.241490048117939</v>
      </c>
      <c r="M41" s="13">
        <f>+'Ark1'!U1139</f>
        <v>62.506898281700735</v>
      </c>
      <c r="N41" s="13">
        <f>+'Ark1'!W1139</f>
        <v>79.387847108992474</v>
      </c>
      <c r="O41" s="18"/>
      <c r="P41" s="13">
        <f>+'Ark1'!Z1139</f>
        <v>-30.033756512612129</v>
      </c>
      <c r="Q41" s="13">
        <f>+'Ark1'!AA1139</f>
        <v>79.175769612711022</v>
      </c>
      <c r="R41" s="18">
        <f t="shared" si="4"/>
        <v>107.02013422818791</v>
      </c>
      <c r="S41" s="123">
        <f>+'Ark1'!V1139</f>
        <v>86.010668590457428</v>
      </c>
      <c r="T41" s="54"/>
      <c r="U41" s="14"/>
      <c r="V41" s="3"/>
      <c r="W41" s="3"/>
      <c r="X41" s="3"/>
      <c r="Y41" s="14"/>
      <c r="Z41" s="14"/>
      <c r="AA41" s="18"/>
      <c r="AB41" s="18"/>
      <c r="AC41" s="18"/>
      <c r="AD41" s="3"/>
      <c r="AE41" s="3"/>
      <c r="AF41" s="3"/>
      <c r="AG41" s="3"/>
      <c r="AH41" s="3"/>
    </row>
    <row r="42" spans="1:34" ht="20.100000000000001" x14ac:dyDescent="0.7">
      <c r="A42" s="54"/>
      <c r="B42" s="62">
        <f>+'Ark1'!C1140</f>
        <v>2018</v>
      </c>
      <c r="C42" s="62">
        <f>+'Ark1'!L1140</f>
        <v>1</v>
      </c>
      <c r="D42" s="112" t="s">
        <v>23</v>
      </c>
      <c r="E42" s="62">
        <f>+'Ark1'!Q1140</f>
        <v>0</v>
      </c>
      <c r="F42" s="84"/>
      <c r="G42" s="84">
        <f>+'Ark1'!R1140</f>
        <v>0</v>
      </c>
      <c r="H42" s="84"/>
      <c r="I42" s="84">
        <f>+'Ark1'!S1140</f>
        <v>0</v>
      </c>
      <c r="J42" s="122">
        <f>+'Ark1'!AA1140</f>
        <v>0</v>
      </c>
      <c r="K42" s="84"/>
      <c r="L42" s="122">
        <f>+'Ark1'!AB1140</f>
        <v>0</v>
      </c>
      <c r="M42" s="64">
        <f>+'Ark1'!U1140</f>
        <v>0</v>
      </c>
      <c r="N42" s="64">
        <f>+'Ark1'!W1140</f>
        <v>0</v>
      </c>
      <c r="O42" s="84"/>
      <c r="P42" s="64">
        <f>+'Ark1'!Z1140</f>
        <v>0</v>
      </c>
      <c r="Q42" s="64">
        <f>+'Ark1'!AA1140</f>
        <v>0</v>
      </c>
      <c r="R42" s="84" t="str">
        <f t="shared" si="4"/>
        <v/>
      </c>
      <c r="S42" s="122">
        <f>+'Ark1'!V1140</f>
        <v>0</v>
      </c>
      <c r="T42" s="54"/>
      <c r="U42" s="7"/>
      <c r="V42" s="3"/>
      <c r="W42" s="3"/>
      <c r="X42" s="3"/>
      <c r="Y42" s="65"/>
      <c r="Z42" s="65"/>
      <c r="AA42" s="18"/>
      <c r="AB42" s="18"/>
      <c r="AC42" s="18"/>
      <c r="AD42" s="3"/>
      <c r="AE42" s="3"/>
      <c r="AF42" s="3"/>
      <c r="AG42" s="3"/>
      <c r="AH42" s="3"/>
    </row>
    <row r="43" spans="1:34" x14ac:dyDescent="0.5">
      <c r="A43" s="54"/>
      <c r="B43" s="62">
        <f>+'Ark1'!C1141</f>
        <v>2018</v>
      </c>
      <c r="C43" s="62">
        <f>+'Ark1'!L1141</f>
        <v>2</v>
      </c>
      <c r="D43" s="112" t="s">
        <v>24</v>
      </c>
      <c r="E43" s="62">
        <f>+'Ark1'!Q1141</f>
        <v>0</v>
      </c>
      <c r="F43" s="84"/>
      <c r="G43" s="84">
        <f>+'Ark1'!R1141</f>
        <v>0</v>
      </c>
      <c r="H43" s="84"/>
      <c r="I43" s="84">
        <f>+'Ark1'!S1141</f>
        <v>0</v>
      </c>
      <c r="J43" s="122">
        <f>+'Ark1'!AA1141</f>
        <v>0</v>
      </c>
      <c r="K43" s="84"/>
      <c r="L43" s="122">
        <f>+'Ark1'!AB1141</f>
        <v>0</v>
      </c>
      <c r="M43" s="64">
        <f>+'Ark1'!U1141</f>
        <v>0</v>
      </c>
      <c r="N43" s="64">
        <f>+'Ark1'!W1141</f>
        <v>0</v>
      </c>
      <c r="O43" s="84"/>
      <c r="P43" s="64">
        <f>+'Ark1'!Z1141</f>
        <v>0</v>
      </c>
      <c r="Q43" s="64">
        <f>+'Ark1'!AA1141</f>
        <v>0</v>
      </c>
      <c r="R43" s="84" t="str">
        <f t="shared" si="4"/>
        <v/>
      </c>
      <c r="S43" s="122">
        <f>+'Ark1'!V1141</f>
        <v>0</v>
      </c>
      <c r="T43" s="54"/>
      <c r="U43" s="6"/>
      <c r="V43" s="6"/>
      <c r="W43" s="6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</row>
    <row r="44" spans="1:34" x14ac:dyDescent="0.5">
      <c r="A44" s="54"/>
      <c r="B44" s="62">
        <f>+'Ark1'!C1142</f>
        <v>2018</v>
      </c>
      <c r="C44" s="62">
        <f>+'Ark1'!L1142</f>
        <v>5</v>
      </c>
      <c r="D44" s="112" t="s">
        <v>362</v>
      </c>
      <c r="E44" s="62">
        <f>+'Ark1'!Q1142</f>
        <v>0</v>
      </c>
      <c r="F44" s="84"/>
      <c r="G44" s="84">
        <f>+'Ark1'!R1142</f>
        <v>0</v>
      </c>
      <c r="H44" s="84"/>
      <c r="I44" s="84">
        <f>+'Ark1'!S1142</f>
        <v>0</v>
      </c>
      <c r="J44" s="122">
        <f>+'Ark1'!AA1142</f>
        <v>0</v>
      </c>
      <c r="K44" s="84"/>
      <c r="L44" s="122">
        <f>+'Ark1'!AB1142</f>
        <v>0</v>
      </c>
      <c r="M44" s="64">
        <f>+'Ark1'!U1142</f>
        <v>0</v>
      </c>
      <c r="N44" s="64">
        <f>+'Ark1'!W1142</f>
        <v>0</v>
      </c>
      <c r="O44" s="84"/>
      <c r="P44" s="64">
        <f>+'Ark1'!Z1142</f>
        <v>0</v>
      </c>
      <c r="Q44" s="64">
        <f>+'Ark1'!AA1142</f>
        <v>0</v>
      </c>
      <c r="R44" s="84" t="str">
        <f t="shared" si="4"/>
        <v/>
      </c>
      <c r="S44" s="122">
        <f>+'Ark1'!V1142</f>
        <v>0</v>
      </c>
      <c r="T44" s="54"/>
      <c r="U44" s="17"/>
      <c r="V44" s="13"/>
      <c r="W44" s="21"/>
      <c r="X44" s="3"/>
      <c r="Y44" s="13"/>
      <c r="Z44" s="7"/>
      <c r="AA44" s="3"/>
      <c r="AB44" s="3"/>
      <c r="AC44" s="3"/>
      <c r="AD44" s="3"/>
      <c r="AE44" s="3"/>
      <c r="AF44" s="3"/>
      <c r="AG44" s="3"/>
      <c r="AH44" s="3"/>
    </row>
    <row r="45" spans="1:34" x14ac:dyDescent="0.5">
      <c r="A45" s="54"/>
      <c r="B45" s="62">
        <f>+'Ark1'!C1143</f>
        <v>2018</v>
      </c>
      <c r="C45" s="62">
        <f>+'Ark1'!L1143</f>
        <v>8</v>
      </c>
      <c r="D45" s="112" t="s">
        <v>25</v>
      </c>
      <c r="E45" s="62">
        <f>+'Ark1'!Q1143</f>
        <v>4</v>
      </c>
      <c r="F45" s="84"/>
      <c r="G45" s="84">
        <f>+'Ark1'!R1143</f>
        <v>4</v>
      </c>
      <c r="H45" s="84"/>
      <c r="I45" s="84">
        <f>+'Ark1'!S1143</f>
        <v>4</v>
      </c>
      <c r="J45" s="122">
        <f>+'Ark1'!AA1143</f>
        <v>1.5976354994607984E-2</v>
      </c>
      <c r="K45" s="84"/>
      <c r="L45" s="122">
        <f>+'Ark1'!AB1143</f>
        <v>1.8060084389125593E-2</v>
      </c>
      <c r="M45" s="64">
        <f>+'Ark1'!U1143</f>
        <v>48.25</v>
      </c>
      <c r="N45" s="64">
        <f>+'Ark1'!W1143</f>
        <v>90.800000000000011</v>
      </c>
      <c r="O45" s="84"/>
      <c r="P45" s="64">
        <f>+'Ark1'!Z1143</f>
        <v>-54.539103446908079</v>
      </c>
      <c r="Q45" s="64">
        <f>+'Ark1'!AA1143</f>
        <v>1.5976354994607984E-2</v>
      </c>
      <c r="R45" s="84">
        <f t="shared" si="4"/>
        <v>1</v>
      </c>
      <c r="S45" s="122">
        <f>+'Ark1'!V1143</f>
        <v>98.374864572047642</v>
      </c>
      <c r="T45" s="54"/>
      <c r="U45" s="17"/>
      <c r="V45" s="13"/>
      <c r="W45" s="21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</row>
    <row r="46" spans="1:34" x14ac:dyDescent="0.5">
      <c r="A46" s="54"/>
      <c r="B46" s="62">
        <f>+'Ark1'!C1144</f>
        <v>2018</v>
      </c>
      <c r="C46" s="62">
        <f>+'Ark1'!L1144</f>
        <v>11</v>
      </c>
      <c r="D46" s="112" t="s">
        <v>26</v>
      </c>
      <c r="E46" s="62">
        <f>+'Ark1'!Q1144</f>
        <v>46</v>
      </c>
      <c r="F46" s="84"/>
      <c r="G46" s="84">
        <f>+'Ark1'!R1144</f>
        <v>149</v>
      </c>
      <c r="H46" s="84"/>
      <c r="I46" s="84">
        <f>+'Ark1'!S1144</f>
        <v>149</v>
      </c>
      <c r="J46" s="122">
        <f>+'Ark1'!AA1144</f>
        <v>0.59511922354914715</v>
      </c>
      <c r="K46" s="84"/>
      <c r="L46" s="122">
        <f>+'Ark1'!AB1144</f>
        <v>0.65724386404654833</v>
      </c>
      <c r="M46" s="64">
        <f>+'Ark1'!U1144</f>
        <v>53.369127516778562</v>
      </c>
      <c r="N46" s="64">
        <f>+'Ark1'!W1144</f>
        <v>88.708724832214784</v>
      </c>
      <c r="O46" s="84"/>
      <c r="P46" s="64">
        <f>+'Ark1'!Z1144</f>
        <v>-14.438191780181787</v>
      </c>
      <c r="Q46" s="64">
        <f>+'Ark1'!AA1144</f>
        <v>0.59511922354914715</v>
      </c>
      <c r="R46" s="84">
        <f t="shared" ref="R46:R55" si="5">+IF(G46=0,"",G46/E46)</f>
        <v>3.2391304347826089</v>
      </c>
      <c r="S46" s="122">
        <f>+'Ark1'!V1144</f>
        <v>96.1091276622045</v>
      </c>
      <c r="T46" s="54"/>
      <c r="U46" s="17"/>
      <c r="V46" s="13"/>
      <c r="W46" s="21"/>
      <c r="X46" s="3"/>
      <c r="Y46" s="3"/>
      <c r="AB46"/>
    </row>
    <row r="47" spans="1:34" x14ac:dyDescent="0.5">
      <c r="A47" s="54"/>
      <c r="B47" s="62">
        <f>+'Ark1'!C1145</f>
        <v>2018</v>
      </c>
      <c r="C47" s="62">
        <f>+'Ark1'!L1145</f>
        <v>14</v>
      </c>
      <c r="D47" s="112" t="s">
        <v>363</v>
      </c>
      <c r="E47" s="62">
        <f>+'Ark1'!Q1145</f>
        <v>144</v>
      </c>
      <c r="F47" s="84"/>
      <c r="G47" s="84">
        <f>+'Ark1'!R1145</f>
        <v>7750</v>
      </c>
      <c r="H47" s="84"/>
      <c r="I47" s="84">
        <f>+'Ark1'!S1145</f>
        <v>7750</v>
      </c>
      <c r="J47" s="122">
        <f>+'Ark1'!AA1145</f>
        <v>30.954187802052967</v>
      </c>
      <c r="K47" s="84"/>
      <c r="L47" s="122">
        <f>+'Ark1'!AB1145</f>
        <v>32.381666667329654</v>
      </c>
      <c r="M47" s="64">
        <f>+'Ark1'!U1145</f>
        <v>57.86877419354839</v>
      </c>
      <c r="N47" s="64">
        <f>+'Ark1'!W1145</f>
        <v>84.027909677419373</v>
      </c>
      <c r="O47" s="84"/>
      <c r="P47" s="64">
        <f>+'Ark1'!Z1145</f>
        <v>-5.1681935576320637</v>
      </c>
      <c r="Q47" s="64">
        <f>+'Ark1'!AA1145</f>
        <v>30.954187802052967</v>
      </c>
      <c r="R47" s="84">
        <f t="shared" si="5"/>
        <v>53.819444444444443</v>
      </c>
      <c r="S47" s="122">
        <f>+'Ark1'!V1145</f>
        <v>91.037821969034852</v>
      </c>
      <c r="T47" s="54"/>
      <c r="U47" s="17"/>
      <c r="V47" s="13"/>
      <c r="W47" s="21"/>
      <c r="X47" s="3"/>
      <c r="Y47" s="3"/>
      <c r="AB47"/>
    </row>
    <row r="48" spans="1:34" x14ac:dyDescent="0.5">
      <c r="A48" s="54"/>
      <c r="B48" s="62">
        <f>+'Ark1'!C1146</f>
        <v>2018</v>
      </c>
      <c r="C48" s="62">
        <f>+'Ark1'!L1146</f>
        <v>17</v>
      </c>
      <c r="D48" s="112" t="s">
        <v>406</v>
      </c>
      <c r="E48" s="62">
        <f>+'Ark1'!Q1146</f>
        <v>149</v>
      </c>
      <c r="F48" s="84"/>
      <c r="G48" s="84">
        <f>+'Ark1'!R1146</f>
        <v>17104</v>
      </c>
      <c r="H48" s="84"/>
      <c r="I48" s="84">
        <f>+'Ark1'!S1146</f>
        <v>17104</v>
      </c>
      <c r="J48" s="122">
        <f>+'Ark1'!AA1146</f>
        <v>68.314893956943749</v>
      </c>
      <c r="K48" s="84"/>
      <c r="L48" s="122">
        <f>+'Ark1'!AB1146</f>
        <v>66.943029384234691</v>
      </c>
      <c r="M48" s="64">
        <f>+'Ark1'!U1146</f>
        <v>62.362780636108518</v>
      </c>
      <c r="N48" s="64">
        <f>+'Ark1'!W1146</f>
        <v>78.710693405051501</v>
      </c>
      <c r="O48" s="84"/>
      <c r="P48" s="64">
        <f>+'Ark1'!Z1146</f>
        <v>-32.798542238698573</v>
      </c>
      <c r="Q48" s="64">
        <f>+'Ark1'!AA1146</f>
        <v>68.314893956943749</v>
      </c>
      <c r="R48" s="84">
        <f t="shared" si="5"/>
        <v>114.79194630872483</v>
      </c>
      <c r="S48" s="122">
        <f>+'Ark1'!V1146</f>
        <v>85.277024274161306</v>
      </c>
      <c r="T48" s="54"/>
      <c r="U48" s="17"/>
      <c r="V48" s="14"/>
      <c r="W48" s="21"/>
      <c r="X48" s="3"/>
      <c r="Y48" s="3"/>
      <c r="AB48"/>
    </row>
    <row r="49" spans="1:28" x14ac:dyDescent="0.5">
      <c r="A49" s="54"/>
      <c r="B49" s="3">
        <f>+'Ark1'!C1147</f>
        <v>2017</v>
      </c>
      <c r="C49" s="3">
        <f>+'Ark1'!L1147</f>
        <v>1</v>
      </c>
      <c r="D49" s="67" t="s">
        <v>23</v>
      </c>
      <c r="E49" s="3">
        <f>+'Ark1'!Q1147</f>
        <v>0</v>
      </c>
      <c r="F49" s="18"/>
      <c r="G49" s="18">
        <f>+'Ark1'!R1147</f>
        <v>0</v>
      </c>
      <c r="H49" s="18"/>
      <c r="I49" s="18">
        <f>+'Ark1'!S1147</f>
        <v>0</v>
      </c>
      <c r="J49" s="123">
        <f>+'Ark1'!AA1147</f>
        <v>0</v>
      </c>
      <c r="K49" s="18"/>
      <c r="L49" s="123">
        <f>+'Ark1'!AB1147</f>
        <v>0</v>
      </c>
      <c r="M49" s="13">
        <f>+'Ark1'!U1147</f>
        <v>0</v>
      </c>
      <c r="N49" s="13">
        <f>+'Ark1'!W1147</f>
        <v>0</v>
      </c>
      <c r="O49" s="18"/>
      <c r="P49" s="13">
        <f>+'Ark1'!Z1147</f>
        <v>0</v>
      </c>
      <c r="Q49" s="13">
        <f>+'Ark1'!AA1147</f>
        <v>0</v>
      </c>
      <c r="R49" s="18" t="str">
        <f t="shared" si="5"/>
        <v/>
      </c>
      <c r="S49" s="123">
        <f>+'Ark1'!V1147</f>
        <v>0</v>
      </c>
      <c r="T49" s="54"/>
      <c r="U49" s="17"/>
      <c r="V49" s="14"/>
      <c r="W49" s="21"/>
      <c r="X49" s="3"/>
      <c r="Y49" s="3"/>
      <c r="AB49"/>
    </row>
    <row r="50" spans="1:28" x14ac:dyDescent="0.5">
      <c r="A50" s="54"/>
      <c r="B50" s="3">
        <f>+'Ark1'!C1148</f>
        <v>2017</v>
      </c>
      <c r="C50" s="3">
        <f>+'Ark1'!L1148</f>
        <v>2</v>
      </c>
      <c r="D50" s="67" t="s">
        <v>24</v>
      </c>
      <c r="E50" s="3">
        <f>+'Ark1'!Q1148</f>
        <v>0</v>
      </c>
      <c r="F50" s="18"/>
      <c r="G50" s="18">
        <f>+'Ark1'!R1148</f>
        <v>0</v>
      </c>
      <c r="H50" s="18"/>
      <c r="I50" s="18">
        <f>+'Ark1'!S1148</f>
        <v>0</v>
      </c>
      <c r="J50" s="123">
        <f>+'Ark1'!AA1148</f>
        <v>0</v>
      </c>
      <c r="K50" s="18"/>
      <c r="L50" s="123">
        <f>+'Ark1'!AB1148</f>
        <v>0</v>
      </c>
      <c r="M50" s="13">
        <f>+'Ark1'!U1148</f>
        <v>0</v>
      </c>
      <c r="N50" s="13">
        <f>+'Ark1'!W1148</f>
        <v>0</v>
      </c>
      <c r="O50" s="18"/>
      <c r="P50" s="13">
        <f>+'Ark1'!Z1148</f>
        <v>0</v>
      </c>
      <c r="Q50" s="13">
        <f>+'Ark1'!AA1148</f>
        <v>0</v>
      </c>
      <c r="R50" s="18" t="str">
        <f t="shared" si="5"/>
        <v/>
      </c>
      <c r="S50" s="123">
        <f>+'Ark1'!V1148</f>
        <v>0</v>
      </c>
      <c r="T50" s="54"/>
      <c r="U50" s="17"/>
      <c r="V50" s="14"/>
      <c r="W50" s="21"/>
      <c r="X50" s="3"/>
      <c r="Y50" s="3"/>
      <c r="AB50"/>
    </row>
    <row r="51" spans="1:28" x14ac:dyDescent="0.5">
      <c r="A51" s="54"/>
      <c r="B51" s="3">
        <f>+'Ark1'!C1149</f>
        <v>2017</v>
      </c>
      <c r="C51" s="3">
        <f>+'Ark1'!L1149</f>
        <v>5</v>
      </c>
      <c r="D51" s="67" t="s">
        <v>362</v>
      </c>
      <c r="E51" s="3">
        <f>+'Ark1'!Q1149</f>
        <v>0</v>
      </c>
      <c r="F51" s="18"/>
      <c r="G51" s="18">
        <f>+'Ark1'!R1149</f>
        <v>0</v>
      </c>
      <c r="H51" s="18"/>
      <c r="I51" s="18">
        <f>+'Ark1'!S1149</f>
        <v>0</v>
      </c>
      <c r="J51" s="123">
        <f>+'Ark1'!AA1149</f>
        <v>0</v>
      </c>
      <c r="K51" s="18"/>
      <c r="L51" s="123">
        <f>+'Ark1'!AB1149</f>
        <v>0</v>
      </c>
      <c r="M51" s="13">
        <f>+'Ark1'!U1149</f>
        <v>0</v>
      </c>
      <c r="N51" s="13">
        <f>+'Ark1'!W1149</f>
        <v>0</v>
      </c>
      <c r="O51" s="18"/>
      <c r="P51" s="13">
        <f>+'Ark1'!Z1149</f>
        <v>0</v>
      </c>
      <c r="Q51" s="13">
        <f>+'Ark1'!AA1149</f>
        <v>0</v>
      </c>
      <c r="R51" s="18" t="str">
        <f t="shared" si="5"/>
        <v/>
      </c>
      <c r="S51" s="123">
        <f>+'Ark1'!V1149</f>
        <v>0</v>
      </c>
      <c r="T51" s="54"/>
      <c r="U51" s="17"/>
      <c r="V51" s="14"/>
      <c r="W51" s="21"/>
      <c r="X51" s="3"/>
      <c r="Y51" s="3"/>
      <c r="AB51"/>
    </row>
    <row r="52" spans="1:28" x14ac:dyDescent="0.5">
      <c r="A52" s="54"/>
      <c r="B52" s="3">
        <f>+'Ark1'!C1150</f>
        <v>2017</v>
      </c>
      <c r="C52" s="3">
        <f>+'Ark1'!L1150</f>
        <v>8</v>
      </c>
      <c r="D52" s="67" t="s">
        <v>25</v>
      </c>
      <c r="E52" s="3">
        <f>+'Ark1'!Q1150</f>
        <v>7</v>
      </c>
      <c r="F52" s="18"/>
      <c r="G52" s="18">
        <f>+'Ark1'!R1150</f>
        <v>10</v>
      </c>
      <c r="H52" s="18"/>
      <c r="I52" s="18">
        <f>+'Ark1'!S1150</f>
        <v>10</v>
      </c>
      <c r="J52" s="123">
        <f>+'Ark1'!AA1150</f>
        <v>2.885419972877051E-2</v>
      </c>
      <c r="K52" s="18"/>
      <c r="L52" s="123">
        <f>+'Ark1'!AB1150</f>
        <v>3.6740294197384407E-2</v>
      </c>
      <c r="M52" s="13">
        <f>+'Ark1'!U1150</f>
        <v>48.5</v>
      </c>
      <c r="N52" s="13">
        <f>+'Ark1'!W1150</f>
        <v>103.93000000000002</v>
      </c>
      <c r="O52" s="18"/>
      <c r="P52" s="13">
        <f>+'Ark1'!Z1150</f>
        <v>9.7977672045713255</v>
      </c>
      <c r="Q52" s="13">
        <f>+'Ark1'!AA1150</f>
        <v>2.885419972877051E-2</v>
      </c>
      <c r="R52" s="18">
        <f t="shared" si="5"/>
        <v>1.4285714285714286</v>
      </c>
      <c r="S52" s="123">
        <f>+'Ark1'!V1150</f>
        <v>112.60021668472368</v>
      </c>
      <c r="T52" s="54"/>
      <c r="U52" s="17"/>
      <c r="V52" s="7"/>
      <c r="W52" s="21"/>
      <c r="X52" s="3"/>
      <c r="Y52" s="3"/>
      <c r="AB52"/>
    </row>
    <row r="53" spans="1:28" x14ac:dyDescent="0.5">
      <c r="A53" s="54"/>
      <c r="B53" s="3">
        <f>+'Ark1'!C1151</f>
        <v>2017</v>
      </c>
      <c r="C53" s="3">
        <f>+'Ark1'!L1151</f>
        <v>11</v>
      </c>
      <c r="D53" s="67" t="s">
        <v>26</v>
      </c>
      <c r="E53" s="3">
        <f>+'Ark1'!Q1151</f>
        <v>61</v>
      </c>
      <c r="F53" s="18"/>
      <c r="G53" s="18">
        <f>+'Ark1'!R1151</f>
        <v>320</v>
      </c>
      <c r="H53" s="18"/>
      <c r="I53" s="18">
        <f>+'Ark1'!S1151</f>
        <v>320</v>
      </c>
      <c r="J53" s="123">
        <f>+'Ark1'!AA1151</f>
        <v>0.92333439132065631</v>
      </c>
      <c r="K53" s="18"/>
      <c r="L53" s="123">
        <f>+'Ark1'!AB1151</f>
        <v>1.0320830474173928</v>
      </c>
      <c r="M53" s="13">
        <f>+'Ark1'!U1151</f>
        <v>53.424999999999997</v>
      </c>
      <c r="N53" s="13">
        <f>+'Ark1'!W1151</f>
        <v>91.235312499999978</v>
      </c>
      <c r="O53" s="18"/>
      <c r="P53" s="13">
        <f>+'Ark1'!Z1151</f>
        <v>-40.833787994522275</v>
      </c>
      <c r="Q53" s="13">
        <f>+'Ark1'!AA1151</f>
        <v>0.92333439132065631</v>
      </c>
      <c r="R53" s="18">
        <f t="shared" si="5"/>
        <v>5.2459016393442619</v>
      </c>
      <c r="S53" s="123">
        <f>+'Ark1'!V1151</f>
        <v>98.846492416034721</v>
      </c>
      <c r="T53" s="54"/>
      <c r="U53" s="17"/>
      <c r="V53" s="7"/>
      <c r="W53" s="21"/>
      <c r="X53" s="3"/>
      <c r="Y53" s="3"/>
      <c r="AB53"/>
    </row>
    <row r="54" spans="1:28" x14ac:dyDescent="0.5">
      <c r="A54" s="54"/>
      <c r="B54" s="3">
        <f>+'Ark1'!C1152</f>
        <v>2017</v>
      </c>
      <c r="C54" s="3">
        <f>+'Ark1'!L1152</f>
        <v>14</v>
      </c>
      <c r="D54" s="67" t="s">
        <v>363</v>
      </c>
      <c r="E54" s="3">
        <f>+'Ark1'!Q1152</f>
        <v>164</v>
      </c>
      <c r="F54" s="18"/>
      <c r="G54" s="18">
        <f>+'Ark1'!R1152</f>
        <v>12643</v>
      </c>
      <c r="H54" s="18"/>
      <c r="I54" s="18">
        <f>+'Ark1'!S1152</f>
        <v>12643</v>
      </c>
      <c r="J54" s="123">
        <f>+'Ark1'!AA1152</f>
        <v>36.480364717084562</v>
      </c>
      <c r="K54" s="18"/>
      <c r="L54" s="123">
        <f>+'Ark1'!AB1152</f>
        <v>37.980463835520496</v>
      </c>
      <c r="M54" s="13">
        <f>+'Ark1'!U1152</f>
        <v>57.727675393498394</v>
      </c>
      <c r="N54" s="13">
        <f>+'Ark1'!W1152</f>
        <v>84.97837538558862</v>
      </c>
      <c r="O54" s="18"/>
      <c r="P54" s="13">
        <f>+'Ark1'!Z1152</f>
        <v>-5.4444365065246156</v>
      </c>
      <c r="Q54" s="13">
        <f>+'Ark1'!AA1152</f>
        <v>36.480364717084562</v>
      </c>
      <c r="R54" s="18">
        <f t="shared" si="5"/>
        <v>77.091463414634148</v>
      </c>
      <c r="S54" s="123">
        <f>+'Ark1'!V1152</f>
        <v>92.067578965968252</v>
      </c>
      <c r="T54" s="54"/>
      <c r="U54" s="17"/>
      <c r="V54" s="7"/>
      <c r="W54" s="21"/>
      <c r="X54" s="3"/>
      <c r="Y54" s="3"/>
      <c r="AB54"/>
    </row>
    <row r="55" spans="1:28" x14ac:dyDescent="0.5">
      <c r="A55" s="54"/>
      <c r="B55" s="3">
        <f>+'Ark1'!C1153</f>
        <v>2017</v>
      </c>
      <c r="C55" s="3">
        <f>+'Ark1'!L1153</f>
        <v>17</v>
      </c>
      <c r="D55" s="67" t="s">
        <v>406</v>
      </c>
      <c r="E55" s="3">
        <f>+'Ark1'!Q1153</f>
        <v>157</v>
      </c>
      <c r="F55" s="18"/>
      <c r="G55" s="18">
        <f>+'Ark1'!R1153</f>
        <v>21655</v>
      </c>
      <c r="H55" s="18"/>
      <c r="I55" s="18">
        <f>+'Ark1'!S1153</f>
        <v>21655</v>
      </c>
      <c r="J55" s="123">
        <f>+'Ark1'!AA1153</f>
        <v>62.483769512652565</v>
      </c>
      <c r="K55" s="18"/>
      <c r="L55" s="123">
        <f>+'Ark1'!AB1153</f>
        <v>60.950712822864723</v>
      </c>
      <c r="M55" s="13">
        <f>+'Ark1'!U1153</f>
        <v>62.275963980604914</v>
      </c>
      <c r="N55" s="13">
        <f>+'Ark1'!W1153</f>
        <v>79.619399676749026</v>
      </c>
      <c r="O55" s="18"/>
      <c r="P55" s="13">
        <f>+'Ark1'!Z1153</f>
        <v>-32.191571595063714</v>
      </c>
      <c r="Q55" s="13">
        <f>+'Ark1'!AA1153</f>
        <v>62.483769512652565</v>
      </c>
      <c r="R55" s="18">
        <f t="shared" si="5"/>
        <v>137.9299363057325</v>
      </c>
      <c r="S55" s="123">
        <f>+'Ark1'!V1153</f>
        <v>86.261538111319851</v>
      </c>
      <c r="T55" s="54"/>
      <c r="U55" s="17"/>
      <c r="V55" s="7"/>
      <c r="W55" s="21"/>
      <c r="X55" s="3"/>
      <c r="Y55" s="3"/>
      <c r="AB55"/>
    </row>
    <row r="56" spans="1:28" x14ac:dyDescent="0.5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17"/>
      <c r="V56" s="7"/>
      <c r="W56" s="21"/>
      <c r="X56" s="3"/>
      <c r="Y56" s="3"/>
      <c r="AB56"/>
    </row>
    <row r="57" spans="1:28" x14ac:dyDescent="0.5">
      <c r="A57" s="5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17"/>
      <c r="V57" s="7"/>
      <c r="W57" s="21"/>
      <c r="X57" s="3"/>
      <c r="Y57" s="3"/>
      <c r="AB57"/>
    </row>
    <row r="58" spans="1:28" x14ac:dyDescent="0.5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7"/>
      <c r="W58" s="21"/>
      <c r="X58" s="3"/>
      <c r="Y58" s="3"/>
      <c r="AB58"/>
    </row>
    <row r="59" spans="1:28" x14ac:dyDescent="0.5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7"/>
      <c r="W59" s="21"/>
      <c r="X59" s="3"/>
      <c r="Y59" s="3"/>
      <c r="AB59"/>
    </row>
    <row r="60" spans="1:28" x14ac:dyDescent="0.5">
      <c r="A60" s="21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7"/>
      <c r="W60" s="21"/>
      <c r="X60" s="3"/>
      <c r="Y60" s="3"/>
      <c r="AB60"/>
    </row>
    <row r="61" spans="1:28" x14ac:dyDescent="0.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AB61"/>
    </row>
    <row r="62" spans="1:28" x14ac:dyDescent="0.5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3"/>
      <c r="W62" s="21"/>
      <c r="X62" s="3"/>
      <c r="Y62" s="3"/>
      <c r="AB62"/>
    </row>
    <row r="63" spans="1:28" x14ac:dyDescent="0.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AB63"/>
    </row>
    <row r="64" spans="1:28" x14ac:dyDescent="0.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AB64"/>
    </row>
    <row r="65" spans="1:28" x14ac:dyDescent="0.5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3"/>
      <c r="W65" s="3"/>
      <c r="X65" s="3"/>
      <c r="Y65" s="3"/>
      <c r="AB65"/>
    </row>
    <row r="66" spans="1:28" x14ac:dyDescent="0.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3"/>
      <c r="Y66" s="3"/>
      <c r="AB66"/>
    </row>
    <row r="67" spans="1:28" x14ac:dyDescent="0.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3"/>
      <c r="W67" s="7"/>
      <c r="X67" s="3"/>
      <c r="Y67" s="3"/>
      <c r="AB67"/>
    </row>
    <row r="68" spans="1:28" x14ac:dyDescent="0.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3"/>
      <c r="W68" s="7"/>
      <c r="X68" s="3"/>
      <c r="Y68" s="3"/>
      <c r="AB68"/>
    </row>
    <row r="69" spans="1:28" x14ac:dyDescent="0.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3"/>
      <c r="W69" s="7"/>
      <c r="X69" s="3"/>
      <c r="Y69" s="3"/>
      <c r="AB69"/>
    </row>
    <row r="70" spans="1:28" x14ac:dyDescent="0.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3"/>
      <c r="W70" s="7"/>
      <c r="X70" s="3"/>
      <c r="Y70" s="3"/>
      <c r="AB70"/>
    </row>
    <row r="71" spans="1:28" x14ac:dyDescent="0.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7"/>
      <c r="X71" s="3"/>
      <c r="Y71" s="3"/>
      <c r="AB71"/>
    </row>
    <row r="72" spans="1:28" x14ac:dyDescent="0.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7"/>
      <c r="X72" s="3"/>
      <c r="Y72" s="3"/>
      <c r="AB72"/>
    </row>
    <row r="73" spans="1:28" x14ac:dyDescent="0.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7"/>
      <c r="X73" s="3"/>
      <c r="Y73" s="3"/>
      <c r="AB73"/>
    </row>
    <row r="74" spans="1:28" x14ac:dyDescent="0.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7"/>
      <c r="X74" s="3"/>
      <c r="Y74" s="3"/>
      <c r="AB74"/>
    </row>
    <row r="75" spans="1:28" x14ac:dyDescent="0.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7"/>
      <c r="W75" s="7"/>
      <c r="X75" s="3"/>
      <c r="Y75" s="3"/>
      <c r="AB75"/>
    </row>
    <row r="76" spans="1:28" x14ac:dyDescent="0.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7"/>
      <c r="W76" s="7"/>
      <c r="X76" s="3"/>
      <c r="Y76" s="3"/>
      <c r="AB76"/>
    </row>
    <row r="77" spans="1:28" x14ac:dyDescent="0.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7"/>
      <c r="W77" s="7"/>
      <c r="X77" s="3"/>
      <c r="Y77" s="3"/>
      <c r="AB77"/>
    </row>
    <row r="78" spans="1:28" x14ac:dyDescent="0.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7"/>
      <c r="W78" s="7"/>
      <c r="X78" s="3"/>
      <c r="Y78" s="3"/>
      <c r="AB78"/>
    </row>
    <row r="79" spans="1:28" x14ac:dyDescent="0.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7"/>
      <c r="W79" s="7"/>
      <c r="X79" s="3"/>
      <c r="Y79" s="3"/>
      <c r="AB79"/>
    </row>
    <row r="80" spans="1:28" x14ac:dyDescent="0.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7"/>
      <c r="W80" s="7"/>
      <c r="X80" s="3"/>
      <c r="Y80" s="3"/>
      <c r="AB80"/>
    </row>
    <row r="81" spans="1:28" x14ac:dyDescent="0.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7"/>
      <c r="W81" s="7"/>
      <c r="X81" s="3"/>
      <c r="Y81" s="3"/>
      <c r="AB81"/>
    </row>
    <row r="82" spans="1:28" x14ac:dyDescent="0.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7"/>
      <c r="W82" s="7"/>
      <c r="X82" s="3"/>
      <c r="Y82" s="3"/>
      <c r="AB82"/>
    </row>
    <row r="83" spans="1:28" x14ac:dyDescent="0.5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3"/>
      <c r="Y83" s="3"/>
      <c r="AB83"/>
    </row>
    <row r="84" spans="1:28" x14ac:dyDescent="0.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AB84"/>
    </row>
    <row r="85" spans="1:28" x14ac:dyDescent="0.5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3"/>
      <c r="W85" s="7"/>
      <c r="X85" s="3"/>
      <c r="Y85" s="3"/>
      <c r="AB85"/>
    </row>
    <row r="86" spans="1:28" x14ac:dyDescent="0.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AB86"/>
    </row>
    <row r="87" spans="1:28" x14ac:dyDescent="0.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AB87"/>
    </row>
    <row r="88" spans="1:28" x14ac:dyDescent="0.5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3"/>
      <c r="W88" s="4"/>
      <c r="X88" s="3"/>
      <c r="Y88" s="3"/>
      <c r="AB88"/>
    </row>
    <row r="89" spans="1:28" x14ac:dyDescent="0.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3"/>
      <c r="Y89" s="3"/>
      <c r="AB89"/>
    </row>
    <row r="90" spans="1:28" x14ac:dyDescent="0.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3"/>
      <c r="W90" s="7"/>
      <c r="X90" s="3"/>
      <c r="Y90" s="3"/>
      <c r="AB90"/>
    </row>
    <row r="91" spans="1:28" x14ac:dyDescent="0.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3"/>
      <c r="W91" s="7"/>
      <c r="X91" s="3"/>
      <c r="Y91" s="3"/>
      <c r="AB91"/>
    </row>
    <row r="92" spans="1:28" x14ac:dyDescent="0.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3"/>
      <c r="W92" s="7"/>
      <c r="X92" s="3"/>
      <c r="Y92" s="3"/>
      <c r="AB92"/>
    </row>
    <row r="93" spans="1:28" x14ac:dyDescent="0.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3"/>
      <c r="W93" s="7"/>
      <c r="X93" s="3"/>
      <c r="Y93" s="3"/>
      <c r="AB93"/>
    </row>
    <row r="94" spans="1:28" x14ac:dyDescent="0.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7"/>
      <c r="X94" s="3"/>
      <c r="Y94" s="3"/>
      <c r="AB94"/>
    </row>
    <row r="95" spans="1:28" x14ac:dyDescent="0.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7"/>
      <c r="X95" s="3"/>
      <c r="Y95" s="3"/>
      <c r="AB95"/>
    </row>
    <row r="96" spans="1:28" x14ac:dyDescent="0.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7"/>
      <c r="X96" s="3"/>
      <c r="Y96" s="3"/>
      <c r="AB96"/>
    </row>
    <row r="97" spans="1:28" x14ac:dyDescent="0.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7"/>
      <c r="X97" s="3"/>
      <c r="Y97" s="3"/>
      <c r="AB97"/>
    </row>
    <row r="98" spans="1:28" x14ac:dyDescent="0.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7"/>
      <c r="W98" s="7"/>
      <c r="X98" s="3"/>
      <c r="Y98" s="3"/>
      <c r="AB98"/>
    </row>
    <row r="99" spans="1:28" x14ac:dyDescent="0.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7"/>
      <c r="W99" s="7"/>
      <c r="X99" s="3"/>
      <c r="Y99" s="3"/>
      <c r="AB99"/>
    </row>
    <row r="100" spans="1:28" x14ac:dyDescent="0.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7"/>
      <c r="W100" s="7"/>
      <c r="X100" s="3"/>
      <c r="Y100" s="3"/>
      <c r="AB100"/>
    </row>
    <row r="101" spans="1:28" x14ac:dyDescent="0.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7"/>
      <c r="W101" s="7"/>
      <c r="X101" s="3"/>
      <c r="Y101" s="3"/>
      <c r="AB101"/>
    </row>
    <row r="102" spans="1:28" x14ac:dyDescent="0.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7"/>
      <c r="W102" s="7"/>
      <c r="X102" s="3"/>
      <c r="Y102" s="3"/>
      <c r="AB102"/>
    </row>
    <row r="103" spans="1:28" x14ac:dyDescent="0.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7"/>
      <c r="W103" s="7"/>
      <c r="X103" s="3"/>
      <c r="Y103" s="3"/>
      <c r="AB103"/>
    </row>
    <row r="104" spans="1:28" x14ac:dyDescent="0.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7"/>
      <c r="W104" s="7"/>
      <c r="X104" s="3"/>
      <c r="Y104" s="3"/>
      <c r="AB104"/>
    </row>
    <row r="105" spans="1:28" x14ac:dyDescent="0.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7"/>
      <c r="W105" s="7"/>
      <c r="X105" s="3"/>
      <c r="Y105" s="3"/>
      <c r="AB105"/>
    </row>
    <row r="106" spans="1:28" x14ac:dyDescent="0.5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3"/>
      <c r="Y106" s="3"/>
      <c r="AB106"/>
    </row>
    <row r="107" spans="1:28" x14ac:dyDescent="0.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AB107"/>
    </row>
    <row r="108" spans="1:28" x14ac:dyDescent="0.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3"/>
      <c r="W108" s="7"/>
      <c r="X108" s="3"/>
      <c r="Y108" s="3"/>
      <c r="AB108"/>
    </row>
    <row r="109" spans="1:28" x14ac:dyDescent="0.5">
      <c r="J109"/>
      <c r="L109"/>
      <c r="R109"/>
      <c r="S109"/>
      <c r="T109"/>
      <c r="AB109"/>
    </row>
    <row r="110" spans="1:28" x14ac:dyDescent="0.5">
      <c r="J110"/>
      <c r="L110"/>
      <c r="R110"/>
      <c r="S110"/>
      <c r="T110"/>
      <c r="AB110"/>
    </row>
    <row r="111" spans="1:28" x14ac:dyDescent="0.5">
      <c r="J111"/>
      <c r="L111"/>
      <c r="R111"/>
      <c r="S111"/>
      <c r="T111"/>
      <c r="AB111"/>
    </row>
    <row r="112" spans="1:28" x14ac:dyDescent="0.5">
      <c r="J112"/>
      <c r="L112"/>
      <c r="R112"/>
      <c r="S112"/>
      <c r="T112"/>
      <c r="AB112"/>
    </row>
    <row r="113" spans="10:28" x14ac:dyDescent="0.5">
      <c r="J113"/>
      <c r="L113"/>
      <c r="R113"/>
      <c r="S113"/>
      <c r="T113"/>
      <c r="AB113"/>
    </row>
    <row r="114" spans="10:28" x14ac:dyDescent="0.5">
      <c r="J114"/>
      <c r="L114"/>
      <c r="R114"/>
      <c r="S114"/>
      <c r="T114"/>
      <c r="AB114"/>
    </row>
    <row r="115" spans="10:28" x14ac:dyDescent="0.5">
      <c r="J115"/>
      <c r="L115"/>
      <c r="R115"/>
      <c r="S115"/>
      <c r="T115"/>
      <c r="AB115"/>
    </row>
    <row r="116" spans="10:28" x14ac:dyDescent="0.5">
      <c r="J116"/>
      <c r="L116"/>
      <c r="R116"/>
      <c r="S116"/>
      <c r="T116"/>
      <c r="AB116"/>
    </row>
    <row r="117" spans="10:28" x14ac:dyDescent="0.5">
      <c r="J117"/>
      <c r="L117"/>
      <c r="R117"/>
      <c r="S117"/>
      <c r="T117"/>
      <c r="AB117"/>
    </row>
    <row r="118" spans="10:28" x14ac:dyDescent="0.5">
      <c r="J118"/>
      <c r="L118"/>
      <c r="R118"/>
      <c r="S118"/>
      <c r="T118"/>
      <c r="AB118"/>
    </row>
    <row r="119" spans="10:28" x14ac:dyDescent="0.5">
      <c r="J119"/>
      <c r="L119"/>
      <c r="R119"/>
      <c r="S119"/>
      <c r="T119"/>
      <c r="AB119"/>
    </row>
    <row r="120" spans="10:28" x14ac:dyDescent="0.5">
      <c r="J120"/>
      <c r="L120"/>
      <c r="R120"/>
      <c r="S120"/>
      <c r="T120"/>
      <c r="AB120"/>
    </row>
    <row r="121" spans="10:28" x14ac:dyDescent="0.5">
      <c r="J121"/>
      <c r="L121"/>
      <c r="R121"/>
      <c r="S121"/>
      <c r="T121"/>
      <c r="AB121"/>
    </row>
    <row r="122" spans="10:28" x14ac:dyDescent="0.5">
      <c r="J122"/>
      <c r="L122"/>
      <c r="R122"/>
      <c r="S122"/>
      <c r="T122"/>
      <c r="AB122"/>
    </row>
    <row r="123" spans="10:28" x14ac:dyDescent="0.5">
      <c r="J123"/>
      <c r="L123"/>
      <c r="R123"/>
      <c r="S123"/>
      <c r="T123"/>
      <c r="AB123"/>
    </row>
    <row r="124" spans="10:28" x14ac:dyDescent="0.5">
      <c r="J124"/>
      <c r="L124"/>
      <c r="R124"/>
      <c r="S124"/>
      <c r="T124"/>
      <c r="AB124"/>
    </row>
    <row r="125" spans="10:28" x14ac:dyDescent="0.5">
      <c r="J125"/>
      <c r="L125"/>
      <c r="R125"/>
      <c r="S125"/>
      <c r="T125"/>
      <c r="AB125"/>
    </row>
    <row r="126" spans="10:28" x14ac:dyDescent="0.5">
      <c r="J126"/>
      <c r="L126"/>
      <c r="R126"/>
      <c r="S126"/>
      <c r="T126"/>
      <c r="AB126"/>
    </row>
    <row r="127" spans="10:28" x14ac:dyDescent="0.5">
      <c r="J127"/>
      <c r="L127"/>
      <c r="R127"/>
      <c r="S127"/>
      <c r="T127"/>
      <c r="AB127"/>
    </row>
    <row r="128" spans="10:28" x14ac:dyDescent="0.5">
      <c r="J128"/>
      <c r="L128"/>
      <c r="R128"/>
      <c r="S128"/>
      <c r="T128"/>
      <c r="AB128"/>
    </row>
    <row r="129" spans="10:28" x14ac:dyDescent="0.5">
      <c r="J129"/>
      <c r="L129"/>
      <c r="R129"/>
      <c r="S129"/>
      <c r="T129"/>
      <c r="AB129"/>
    </row>
    <row r="130" spans="10:28" x14ac:dyDescent="0.5">
      <c r="J130"/>
      <c r="L130"/>
      <c r="R130"/>
      <c r="S130"/>
      <c r="T130"/>
      <c r="AB130"/>
    </row>
    <row r="131" spans="10:28" x14ac:dyDescent="0.5">
      <c r="J131"/>
      <c r="L131"/>
      <c r="R131"/>
      <c r="S131"/>
      <c r="T131"/>
      <c r="AB131"/>
    </row>
    <row r="132" spans="10:28" x14ac:dyDescent="0.5">
      <c r="J132"/>
      <c r="L132"/>
      <c r="R132"/>
      <c r="S132"/>
      <c r="T132"/>
      <c r="AB132"/>
    </row>
    <row r="133" spans="10:28" x14ac:dyDescent="0.5">
      <c r="J133"/>
      <c r="L133"/>
      <c r="R133"/>
      <c r="S133"/>
      <c r="T133"/>
      <c r="AB133"/>
    </row>
    <row r="134" spans="10:28" x14ac:dyDescent="0.5">
      <c r="J134"/>
      <c r="L134"/>
      <c r="R134"/>
      <c r="S134"/>
      <c r="T134"/>
      <c r="AB134"/>
    </row>
    <row r="135" spans="10:28" x14ac:dyDescent="0.5">
      <c r="J135"/>
      <c r="L135"/>
      <c r="R135"/>
      <c r="S135"/>
      <c r="T135"/>
      <c r="AB135"/>
    </row>
    <row r="136" spans="10:28" x14ac:dyDescent="0.5">
      <c r="J136"/>
      <c r="L136"/>
      <c r="R136"/>
      <c r="S136"/>
      <c r="T136"/>
      <c r="AB136"/>
    </row>
    <row r="137" spans="10:28" x14ac:dyDescent="0.5">
      <c r="J137"/>
      <c r="L137"/>
      <c r="R137"/>
      <c r="S137"/>
      <c r="T137"/>
      <c r="AB137"/>
    </row>
    <row r="138" spans="10:28" x14ac:dyDescent="0.5">
      <c r="J138"/>
      <c r="L138"/>
      <c r="R138"/>
      <c r="S138"/>
      <c r="T138"/>
      <c r="AB138"/>
    </row>
    <row r="139" spans="10:28" x14ac:dyDescent="0.5">
      <c r="J139"/>
      <c r="L139"/>
      <c r="R139"/>
      <c r="S139"/>
      <c r="T139"/>
      <c r="AB139"/>
    </row>
    <row r="140" spans="10:28" x14ac:dyDescent="0.5">
      <c r="J140"/>
      <c r="L140"/>
      <c r="R140"/>
      <c r="S140"/>
      <c r="T140"/>
      <c r="AB140"/>
    </row>
    <row r="141" spans="10:28" x14ac:dyDescent="0.5">
      <c r="J141"/>
      <c r="L141"/>
      <c r="R141"/>
      <c r="S141"/>
      <c r="T141"/>
      <c r="AB141"/>
    </row>
    <row r="142" spans="10:28" x14ac:dyDescent="0.5">
      <c r="J142"/>
      <c r="L142"/>
      <c r="R142"/>
      <c r="S142"/>
      <c r="T142"/>
      <c r="AB142"/>
    </row>
    <row r="143" spans="10:28" x14ac:dyDescent="0.5">
      <c r="J143"/>
      <c r="L143"/>
      <c r="R143"/>
      <c r="S143"/>
      <c r="T143"/>
      <c r="AB143"/>
    </row>
    <row r="144" spans="10:28" x14ac:dyDescent="0.5">
      <c r="J144"/>
      <c r="L144"/>
      <c r="R144"/>
      <c r="S144"/>
      <c r="T144"/>
      <c r="AB144"/>
    </row>
    <row r="145" spans="10:31" x14ac:dyDescent="0.5">
      <c r="J145"/>
      <c r="L145"/>
      <c r="R145"/>
      <c r="S145"/>
      <c r="T145"/>
      <c r="AB145"/>
    </row>
    <row r="146" spans="10:31" x14ac:dyDescent="0.5">
      <c r="J146"/>
      <c r="L146"/>
      <c r="R146"/>
      <c r="S146"/>
      <c r="T146"/>
      <c r="AB146"/>
    </row>
    <row r="147" spans="10:31" x14ac:dyDescent="0.5">
      <c r="J147"/>
      <c r="L147"/>
      <c r="R147"/>
      <c r="S147"/>
      <c r="T147"/>
      <c r="AB147"/>
    </row>
    <row r="148" spans="10:31" x14ac:dyDescent="0.5">
      <c r="J148"/>
      <c r="L148"/>
      <c r="R148"/>
      <c r="S148"/>
      <c r="T148"/>
      <c r="AB148"/>
    </row>
    <row r="149" spans="10:31" x14ac:dyDescent="0.5">
      <c r="J149"/>
      <c r="L149"/>
      <c r="R149"/>
      <c r="S149"/>
      <c r="T149"/>
      <c r="AB149"/>
    </row>
    <row r="150" spans="10:31" x14ac:dyDescent="0.5">
      <c r="J150"/>
      <c r="L150"/>
      <c r="R150"/>
      <c r="S150"/>
      <c r="T150"/>
      <c r="AB150"/>
    </row>
    <row r="151" spans="10:31" x14ac:dyDescent="0.5">
      <c r="J151"/>
      <c r="L151"/>
      <c r="R151"/>
      <c r="S151"/>
      <c r="T151"/>
      <c r="AB151"/>
    </row>
    <row r="152" spans="10:31" x14ac:dyDescent="0.5">
      <c r="J152"/>
      <c r="L152"/>
      <c r="R152"/>
      <c r="S152"/>
      <c r="T152"/>
      <c r="AB152"/>
    </row>
    <row r="153" spans="10:31" x14ac:dyDescent="0.5">
      <c r="J153"/>
      <c r="L153"/>
      <c r="R153"/>
      <c r="S153"/>
      <c r="T153"/>
      <c r="AB153"/>
    </row>
    <row r="154" spans="10:31" x14ac:dyDescent="0.5">
      <c r="J154"/>
      <c r="L154"/>
      <c r="R154"/>
      <c r="S154"/>
      <c r="T154"/>
      <c r="AB154"/>
    </row>
    <row r="155" spans="10:31" x14ac:dyDescent="0.5">
      <c r="J155"/>
      <c r="L155"/>
      <c r="R155"/>
      <c r="S155"/>
      <c r="T155"/>
      <c r="AB155"/>
    </row>
    <row r="156" spans="10:31" x14ac:dyDescent="0.5">
      <c r="J156"/>
      <c r="L156"/>
      <c r="R156"/>
      <c r="S156"/>
      <c r="T156"/>
      <c r="AB156"/>
    </row>
    <row r="157" spans="10:31" x14ac:dyDescent="0.5">
      <c r="N157" s="15"/>
      <c r="P157" s="3"/>
      <c r="Q157" s="3"/>
      <c r="R157" s="18"/>
      <c r="T157" s="18"/>
      <c r="U157" s="13"/>
      <c r="V157" s="13"/>
      <c r="W157" s="13"/>
      <c r="X157" s="13"/>
      <c r="Y157" s="13"/>
      <c r="Z157" s="13"/>
      <c r="AA157" s="13"/>
      <c r="AB157" s="18"/>
      <c r="AC157" s="15"/>
      <c r="AD157" s="14"/>
      <c r="AE157" s="14"/>
    </row>
    <row r="158" spans="10:31" x14ac:dyDescent="0.5">
      <c r="N158" s="15"/>
      <c r="P158" s="3"/>
      <c r="Q158" s="3"/>
      <c r="R158" s="18"/>
      <c r="T158" s="18"/>
      <c r="U158" s="13"/>
      <c r="V158" s="13"/>
      <c r="W158" s="13"/>
      <c r="X158" s="13"/>
      <c r="Y158" s="13"/>
      <c r="Z158" s="13"/>
      <c r="AA158" s="13"/>
      <c r="AB158" s="18"/>
      <c r="AC158" s="15"/>
      <c r="AD158" s="14"/>
      <c r="AE158" s="14"/>
    </row>
    <row r="159" spans="10:31" x14ac:dyDescent="0.5">
      <c r="N159" s="15"/>
      <c r="P159" s="3"/>
      <c r="Q159" s="3"/>
      <c r="R159" s="18"/>
      <c r="T159" s="18"/>
      <c r="U159" s="13"/>
      <c r="V159" s="13"/>
      <c r="W159" s="13"/>
      <c r="X159" s="13"/>
      <c r="Y159" s="13"/>
      <c r="Z159" s="13"/>
      <c r="AA159" s="13"/>
      <c r="AB159" s="18"/>
      <c r="AC159" s="15"/>
      <c r="AD159" s="14"/>
      <c r="AE159" s="14"/>
    </row>
    <row r="160" spans="10:31" x14ac:dyDescent="0.5">
      <c r="N160" s="15"/>
      <c r="P160" s="3"/>
      <c r="Q160" s="3"/>
      <c r="R160" s="18"/>
      <c r="T160" s="18"/>
      <c r="U160" s="13"/>
      <c r="V160" s="13"/>
      <c r="W160" s="13"/>
      <c r="X160" s="13"/>
      <c r="Y160" s="13"/>
      <c r="Z160" s="13"/>
      <c r="AA160" s="13"/>
      <c r="AB160" s="18"/>
      <c r="AC160" s="15"/>
      <c r="AD160" s="14"/>
      <c r="AE160" s="14"/>
    </row>
    <row r="161" spans="14:36" x14ac:dyDescent="0.5">
      <c r="N161" s="15"/>
      <c r="P161" s="3"/>
      <c r="Q161" s="3"/>
      <c r="R161" s="18"/>
      <c r="T161" s="18"/>
      <c r="U161" s="13"/>
      <c r="V161" s="13"/>
      <c r="W161" s="13"/>
      <c r="X161" s="13"/>
      <c r="Y161" s="13"/>
      <c r="Z161" s="13"/>
      <c r="AA161" s="13"/>
      <c r="AB161" s="18"/>
      <c r="AC161" s="15"/>
      <c r="AD161" s="14"/>
      <c r="AE161" s="14"/>
      <c r="AJ161" s="3"/>
    </row>
    <row r="162" spans="14:36" x14ac:dyDescent="0.5">
      <c r="N162" s="75"/>
      <c r="P162" s="3"/>
      <c r="Q162" s="3"/>
      <c r="R162" s="18"/>
      <c r="T162" s="18"/>
      <c r="U162" s="13"/>
      <c r="V162" s="13"/>
      <c r="W162" s="13"/>
      <c r="X162" s="13"/>
      <c r="Y162" s="13"/>
      <c r="Z162" s="13"/>
      <c r="AA162" s="13"/>
      <c r="AB162" s="18"/>
      <c r="AC162" s="15"/>
      <c r="AD162" s="14"/>
      <c r="AE162" s="14"/>
      <c r="AJ162" s="3"/>
    </row>
    <row r="163" spans="14:36" x14ac:dyDescent="0.5">
      <c r="N163" s="76"/>
      <c r="P163" s="3"/>
      <c r="Q163" s="3"/>
      <c r="R163" s="18"/>
      <c r="T163" s="18"/>
      <c r="U163" s="13"/>
      <c r="V163" s="13"/>
      <c r="W163" s="13"/>
      <c r="X163" s="13"/>
      <c r="Y163" s="13"/>
      <c r="Z163" s="13"/>
      <c r="AA163" s="13"/>
      <c r="AB163" s="18"/>
      <c r="AC163" s="3"/>
      <c r="AD163" s="14"/>
      <c r="AE163" s="14"/>
      <c r="AJ163" s="3"/>
    </row>
    <row r="164" spans="14:36" x14ac:dyDescent="0.5">
      <c r="N164" s="76"/>
      <c r="P164" s="3"/>
      <c r="Q164" s="3"/>
      <c r="R164" s="18"/>
      <c r="T164" s="18"/>
      <c r="U164" s="13"/>
      <c r="V164" s="13"/>
      <c r="W164" s="13"/>
      <c r="X164" s="13"/>
      <c r="Y164" s="13"/>
      <c r="Z164" s="13"/>
      <c r="AA164" s="13"/>
      <c r="AB164" s="18"/>
      <c r="AC164" s="3"/>
      <c r="AD164" s="14"/>
      <c r="AE164" s="14"/>
      <c r="AJ164" s="3"/>
    </row>
    <row r="165" spans="14:36" x14ac:dyDescent="0.5">
      <c r="N165" s="76"/>
      <c r="P165" s="3"/>
      <c r="Q165" s="3"/>
      <c r="R165" s="18"/>
      <c r="T165" s="18"/>
      <c r="U165" s="13"/>
      <c r="V165" s="13"/>
      <c r="W165" s="13"/>
      <c r="X165" s="13"/>
      <c r="Y165" s="13"/>
      <c r="Z165" s="13"/>
      <c r="AA165" s="13"/>
      <c r="AB165" s="18"/>
      <c r="AC165" s="3"/>
    </row>
    <row r="166" spans="14:36" x14ac:dyDescent="0.5">
      <c r="N166" s="76"/>
      <c r="P166" s="3"/>
      <c r="Q166" s="3"/>
      <c r="R166" s="18"/>
      <c r="T166" s="18"/>
      <c r="U166" s="13"/>
      <c r="V166" s="13"/>
      <c r="W166" s="13"/>
      <c r="X166" s="13"/>
      <c r="Y166" s="13"/>
      <c r="Z166" s="13"/>
      <c r="AA166" s="13"/>
      <c r="AB166" s="18"/>
      <c r="AC166" s="3"/>
    </row>
    <row r="167" spans="14:36" x14ac:dyDescent="0.5">
      <c r="N167" s="76"/>
      <c r="P167" s="3"/>
      <c r="Q167" s="3"/>
      <c r="R167" s="18"/>
      <c r="T167" s="18"/>
      <c r="U167" s="13"/>
      <c r="V167" s="13"/>
      <c r="W167" s="13"/>
      <c r="X167" s="13"/>
      <c r="Y167" s="13"/>
      <c r="Z167" s="13"/>
      <c r="AA167" s="13"/>
      <c r="AB167" s="18"/>
      <c r="AC167" s="3"/>
    </row>
    <row r="168" spans="14:36" x14ac:dyDescent="0.5">
      <c r="N168" s="76"/>
      <c r="P168" s="3"/>
      <c r="Q168" s="3"/>
      <c r="R168" s="18"/>
      <c r="T168" s="18"/>
      <c r="U168" s="13"/>
      <c r="V168" s="13"/>
      <c r="W168" s="13"/>
      <c r="X168" s="13"/>
      <c r="Y168" s="13"/>
      <c r="Z168" s="13"/>
      <c r="AA168" s="13"/>
      <c r="AB168" s="18"/>
      <c r="AC168" s="3"/>
    </row>
    <row r="169" spans="14:36" x14ac:dyDescent="0.5">
      <c r="N169" s="76"/>
      <c r="P169" s="3"/>
      <c r="Q169" s="3"/>
      <c r="R169" s="18"/>
      <c r="T169" s="18"/>
      <c r="U169" s="13"/>
      <c r="V169" s="13"/>
      <c r="W169" s="13"/>
      <c r="X169" s="13"/>
      <c r="Y169" s="13"/>
      <c r="Z169" s="13"/>
      <c r="AA169" s="13"/>
      <c r="AB169" s="18"/>
      <c r="AC169" s="3"/>
    </row>
    <row r="170" spans="14:36" x14ac:dyDescent="0.5">
      <c r="N170" s="76"/>
      <c r="P170" s="3"/>
      <c r="Q170" s="3"/>
      <c r="R170" s="18"/>
      <c r="T170" s="18"/>
      <c r="U170" s="13"/>
      <c r="V170" s="13"/>
      <c r="W170" s="13"/>
      <c r="X170" s="13"/>
      <c r="Y170" s="13"/>
      <c r="Z170" s="13"/>
      <c r="AA170" s="13"/>
      <c r="AB170" s="18"/>
      <c r="AC170" s="3"/>
    </row>
    <row r="171" spans="14:36" x14ac:dyDescent="0.5">
      <c r="N171" s="76"/>
      <c r="P171" s="3"/>
      <c r="Q171" s="3"/>
      <c r="R171" s="18"/>
      <c r="T171" s="18"/>
      <c r="U171" s="13"/>
      <c r="V171" s="13"/>
      <c r="W171" s="13"/>
      <c r="X171" s="13"/>
      <c r="Y171" s="13"/>
      <c r="Z171" s="13"/>
      <c r="AA171" s="13"/>
      <c r="AB171" s="18"/>
      <c r="AC171" s="3"/>
    </row>
    <row r="172" spans="14:36" x14ac:dyDescent="0.5">
      <c r="N172" s="76"/>
      <c r="P172" s="3"/>
      <c r="Q172" s="3"/>
      <c r="R172" s="18"/>
      <c r="T172" s="18"/>
      <c r="U172" s="13"/>
      <c r="V172" s="13"/>
      <c r="W172" s="13"/>
      <c r="X172" s="13"/>
      <c r="Y172" s="13"/>
      <c r="Z172" s="13"/>
      <c r="AA172" s="13"/>
      <c r="AB172" s="18"/>
      <c r="AC172" s="3"/>
    </row>
    <row r="173" spans="14:36" x14ac:dyDescent="0.5">
      <c r="N173" s="76"/>
      <c r="P173" s="3"/>
      <c r="Q173" s="3"/>
      <c r="R173" s="18"/>
      <c r="T173" s="18"/>
      <c r="U173" s="13"/>
      <c r="V173" s="13"/>
      <c r="W173" s="13"/>
      <c r="X173" s="13"/>
      <c r="Y173" s="13"/>
      <c r="Z173" s="13"/>
      <c r="AA173" s="13"/>
      <c r="AB173" s="18"/>
      <c r="AC173" s="3"/>
    </row>
    <row r="174" spans="14:36" x14ac:dyDescent="0.5">
      <c r="N174" s="76"/>
      <c r="P174" s="3"/>
      <c r="Q174" s="3"/>
      <c r="R174" s="18"/>
      <c r="T174" s="18"/>
      <c r="U174" s="13"/>
      <c r="V174" s="13"/>
      <c r="W174" s="13"/>
      <c r="X174" s="13"/>
      <c r="Y174" s="13"/>
      <c r="Z174" s="13"/>
      <c r="AA174" s="13"/>
      <c r="AB174" s="18"/>
      <c r="AC174" s="3"/>
    </row>
    <row r="175" spans="14:36" x14ac:dyDescent="0.5">
      <c r="N175" s="76"/>
      <c r="P175" s="3"/>
      <c r="Q175" s="3"/>
      <c r="R175" s="18"/>
      <c r="T175" s="18"/>
      <c r="U175" s="13"/>
      <c r="V175" s="13"/>
      <c r="W175" s="13"/>
      <c r="X175" s="13"/>
      <c r="Y175" s="13"/>
      <c r="Z175" s="13"/>
      <c r="AA175" s="13"/>
      <c r="AB175" s="18"/>
      <c r="AC175" s="3"/>
    </row>
    <row r="176" spans="14:36" x14ac:dyDescent="0.5">
      <c r="N176" s="76"/>
      <c r="P176" s="3"/>
      <c r="Q176" s="3"/>
      <c r="R176" s="18"/>
      <c r="T176" s="18"/>
      <c r="U176" s="13"/>
      <c r="V176" s="13"/>
      <c r="W176" s="13"/>
      <c r="X176" s="13"/>
      <c r="Y176" s="13"/>
      <c r="Z176" s="13"/>
      <c r="AA176" s="13"/>
      <c r="AB176" s="18"/>
      <c r="AC176" s="3"/>
    </row>
    <row r="177" spans="9:29" x14ac:dyDescent="0.5">
      <c r="N177" s="76"/>
      <c r="P177" s="3"/>
      <c r="Q177" s="3"/>
      <c r="R177" s="18"/>
      <c r="T177" s="18"/>
      <c r="U177" s="13"/>
      <c r="V177" s="13"/>
      <c r="W177" s="13"/>
      <c r="X177" s="13"/>
      <c r="Y177" s="13"/>
      <c r="Z177" s="13"/>
      <c r="AA177" s="13"/>
      <c r="AB177" s="18"/>
      <c r="AC177" s="3"/>
    </row>
    <row r="178" spans="9:29" x14ac:dyDescent="0.5">
      <c r="N178" s="76"/>
      <c r="P178" s="3"/>
      <c r="Q178" s="3"/>
      <c r="R178" s="18"/>
      <c r="T178" s="18"/>
      <c r="U178" s="13"/>
      <c r="V178" s="13"/>
      <c r="W178" s="13"/>
      <c r="X178" s="13"/>
      <c r="Y178" s="13"/>
      <c r="Z178" s="13"/>
      <c r="AA178" s="13"/>
      <c r="AB178" s="18"/>
      <c r="AC178" s="3"/>
    </row>
    <row r="179" spans="9:29" x14ac:dyDescent="0.5">
      <c r="N179" s="76"/>
      <c r="P179" s="3"/>
      <c r="Q179" s="3"/>
      <c r="R179" s="18"/>
      <c r="T179" s="18"/>
      <c r="U179" s="13"/>
      <c r="V179" s="13"/>
      <c r="W179" s="13"/>
      <c r="X179" s="13"/>
      <c r="Y179" s="13"/>
      <c r="Z179" s="13"/>
      <c r="AA179" s="13"/>
      <c r="AB179" s="18"/>
      <c r="AC179" s="3"/>
    </row>
    <row r="180" spans="9:29" x14ac:dyDescent="0.5">
      <c r="N180" s="76"/>
      <c r="P180" s="3"/>
      <c r="Q180" s="3"/>
      <c r="R180" s="18"/>
      <c r="T180" s="18"/>
      <c r="U180" s="13"/>
      <c r="V180" s="13"/>
      <c r="W180" s="13"/>
      <c r="X180" s="13"/>
      <c r="Y180" s="13"/>
      <c r="Z180" s="13"/>
      <c r="AA180" s="13"/>
      <c r="AB180" s="18"/>
      <c r="AC180" s="3"/>
    </row>
    <row r="181" spans="9:29" x14ac:dyDescent="0.5">
      <c r="N181" s="76"/>
      <c r="P181" s="3"/>
      <c r="Q181" s="3"/>
      <c r="R181" s="18"/>
      <c r="T181" s="18"/>
      <c r="U181" s="13"/>
      <c r="V181" s="13"/>
      <c r="W181" s="13"/>
      <c r="X181" s="13"/>
      <c r="Y181" s="13"/>
      <c r="Z181" s="13"/>
      <c r="AA181" s="13"/>
      <c r="AB181" s="18"/>
      <c r="AC181" s="3"/>
    </row>
    <row r="182" spans="9:29" x14ac:dyDescent="0.5">
      <c r="N182" s="76"/>
      <c r="P182" s="3"/>
      <c r="Q182" s="3"/>
      <c r="R182" s="18"/>
      <c r="T182" s="18"/>
      <c r="U182" s="13"/>
      <c r="V182" s="13"/>
      <c r="W182" s="13"/>
      <c r="X182" s="13"/>
      <c r="Y182" s="13"/>
      <c r="Z182" s="13"/>
      <c r="AA182" s="13"/>
      <c r="AB182" s="18"/>
      <c r="AC182" s="3"/>
    </row>
    <row r="183" spans="9:29" x14ac:dyDescent="0.5">
      <c r="N183" s="76"/>
      <c r="P183" s="3"/>
      <c r="Q183" s="3"/>
      <c r="R183" s="18"/>
      <c r="T183" s="18"/>
      <c r="U183" s="13"/>
      <c r="V183" s="13"/>
      <c r="W183" s="13"/>
      <c r="X183" s="13"/>
      <c r="Y183" s="13"/>
      <c r="Z183" s="13"/>
      <c r="AA183" s="13"/>
      <c r="AB183" s="18"/>
      <c r="AC183" s="3"/>
    </row>
    <row r="184" spans="9:29" x14ac:dyDescent="0.5">
      <c r="N184" s="76"/>
      <c r="P184" s="3"/>
      <c r="Q184" s="3"/>
      <c r="R184" s="18"/>
      <c r="T184" s="18"/>
      <c r="U184" s="13"/>
      <c r="V184" s="13"/>
      <c r="W184" s="13"/>
      <c r="X184" s="13"/>
      <c r="Y184" s="13"/>
      <c r="Z184" s="13"/>
      <c r="AA184" s="13"/>
      <c r="AB184" s="18"/>
      <c r="AC184" s="3"/>
    </row>
    <row r="185" spans="9:29" x14ac:dyDescent="0.5">
      <c r="I185" s="15"/>
      <c r="J185" s="140"/>
      <c r="L185" s="140"/>
      <c r="M185" s="15"/>
      <c r="N185" s="76"/>
      <c r="P185" s="3"/>
      <c r="Q185" s="3"/>
      <c r="R185" s="18"/>
      <c r="S185" s="140"/>
      <c r="T185" s="18"/>
      <c r="U185" s="13"/>
      <c r="V185" s="13"/>
      <c r="W185" s="13"/>
      <c r="X185" s="13"/>
      <c r="Y185" s="13"/>
      <c r="Z185" s="13"/>
      <c r="AA185" s="13"/>
      <c r="AB185" s="18"/>
      <c r="AC185" s="3"/>
    </row>
    <row r="186" spans="9:29" x14ac:dyDescent="0.5">
      <c r="I186" s="15"/>
      <c r="J186" s="140"/>
      <c r="L186" s="140"/>
      <c r="M186" s="15"/>
      <c r="N186" s="76"/>
      <c r="P186" s="3"/>
      <c r="Q186" s="3"/>
      <c r="R186" s="18"/>
      <c r="S186" s="140"/>
      <c r="T186" s="18"/>
      <c r="U186" s="13"/>
      <c r="V186" s="13"/>
      <c r="W186" s="13"/>
      <c r="X186" s="13"/>
      <c r="Y186" s="13"/>
      <c r="Z186" s="13"/>
      <c r="AA186" s="13"/>
      <c r="AB186" s="18"/>
      <c r="AC186" s="3"/>
    </row>
    <row r="187" spans="9:29" x14ac:dyDescent="0.5">
      <c r="I187" s="15"/>
      <c r="J187" s="140"/>
      <c r="L187" s="140"/>
      <c r="M187" s="15"/>
      <c r="N187" s="76"/>
      <c r="P187" s="3"/>
      <c r="Q187" s="3"/>
      <c r="R187" s="18"/>
      <c r="S187" s="140"/>
      <c r="T187" s="18"/>
      <c r="U187" s="13"/>
      <c r="V187" s="13"/>
      <c r="W187" s="13"/>
      <c r="X187" s="13"/>
      <c r="Y187" s="13"/>
      <c r="Z187" s="13"/>
      <c r="AA187" s="13"/>
      <c r="AB187" s="18"/>
      <c r="AC187" s="3"/>
    </row>
    <row r="188" spans="9:29" x14ac:dyDescent="0.5">
      <c r="I188" s="15"/>
      <c r="J188" s="140"/>
      <c r="L188" s="140"/>
      <c r="M188" s="15"/>
      <c r="N188" s="76"/>
      <c r="P188" s="3"/>
      <c r="Q188" s="3"/>
      <c r="R188" s="18"/>
      <c r="S188" s="140"/>
      <c r="T188" s="18"/>
      <c r="U188" s="13"/>
      <c r="V188" s="13"/>
      <c r="W188" s="13"/>
      <c r="X188" s="13"/>
      <c r="Y188" s="13"/>
      <c r="Z188" s="13"/>
      <c r="AA188" s="13"/>
      <c r="AB188" s="18"/>
      <c r="AC188" s="3"/>
    </row>
    <row r="189" spans="9:29" x14ac:dyDescent="0.5">
      <c r="I189" s="15"/>
      <c r="J189" s="140"/>
      <c r="L189" s="140"/>
      <c r="M189" s="15"/>
      <c r="N189" s="76"/>
      <c r="P189" s="3"/>
      <c r="Q189" s="3"/>
      <c r="R189" s="18"/>
      <c r="S189" s="140"/>
      <c r="T189" s="18"/>
      <c r="U189" s="13"/>
      <c r="V189" s="13"/>
      <c r="W189" s="13"/>
      <c r="X189" s="13"/>
      <c r="Y189" s="13"/>
      <c r="Z189" s="13"/>
      <c r="AA189" s="13"/>
      <c r="AB189" s="18"/>
      <c r="AC189" s="3"/>
    </row>
    <row r="190" spans="9:29" x14ac:dyDescent="0.5">
      <c r="I190" s="15"/>
      <c r="J190" s="140"/>
      <c r="L190" s="140"/>
      <c r="M190" s="15"/>
      <c r="N190" s="76"/>
      <c r="P190" s="3"/>
      <c r="Q190" s="3"/>
      <c r="R190" s="18"/>
      <c r="S190" s="140"/>
      <c r="T190" s="18"/>
      <c r="U190" s="13"/>
      <c r="V190" s="13"/>
      <c r="W190" s="13"/>
      <c r="X190" s="13"/>
      <c r="Y190" s="13"/>
      <c r="Z190" s="13"/>
      <c r="AA190" s="13"/>
      <c r="AB190" s="18"/>
      <c r="AC190" s="3"/>
    </row>
    <row r="191" spans="9:29" x14ac:dyDescent="0.5">
      <c r="I191" s="15"/>
      <c r="J191" s="140"/>
      <c r="L191" s="140"/>
      <c r="M191" s="15"/>
      <c r="N191" s="76"/>
      <c r="P191" s="3"/>
      <c r="Q191" s="3"/>
      <c r="R191" s="18"/>
      <c r="S191" s="140"/>
      <c r="T191" s="18"/>
      <c r="U191" s="13"/>
      <c r="V191" s="13"/>
      <c r="W191" s="13"/>
      <c r="X191" s="13"/>
      <c r="Y191" s="13"/>
      <c r="Z191" s="13"/>
      <c r="AA191" s="13"/>
      <c r="AB191" s="18"/>
      <c r="AC191" s="3"/>
    </row>
    <row r="192" spans="9:29" x14ac:dyDescent="0.5">
      <c r="I192" s="15"/>
      <c r="J192" s="140"/>
      <c r="L192" s="140"/>
      <c r="M192" s="15"/>
      <c r="N192" s="76"/>
      <c r="P192" s="3"/>
      <c r="Q192" s="3"/>
      <c r="R192" s="18"/>
      <c r="S192" s="140"/>
      <c r="T192" s="18"/>
      <c r="U192" s="13"/>
      <c r="V192" s="13"/>
      <c r="W192" s="13"/>
      <c r="X192" s="13"/>
      <c r="Y192" s="13"/>
      <c r="Z192" s="13"/>
      <c r="AA192" s="13"/>
      <c r="AB192" s="18"/>
      <c r="AC192" s="3"/>
    </row>
    <row r="193" spans="9:29" x14ac:dyDescent="0.5">
      <c r="I193" s="15"/>
      <c r="J193" s="140"/>
      <c r="L193" s="140"/>
      <c r="M193" s="15"/>
      <c r="N193" s="76"/>
      <c r="P193" s="3"/>
      <c r="Q193" s="3"/>
      <c r="R193" s="18"/>
      <c r="S193" s="140"/>
      <c r="T193" s="18"/>
      <c r="U193" s="13"/>
      <c r="V193" s="13"/>
      <c r="W193" s="13"/>
      <c r="X193" s="13"/>
      <c r="Y193" s="13"/>
      <c r="Z193" s="13"/>
      <c r="AA193" s="13"/>
      <c r="AB193" s="18"/>
      <c r="AC193" s="3"/>
    </row>
    <row r="194" spans="9:29" x14ac:dyDescent="0.5">
      <c r="I194" s="15"/>
      <c r="J194" s="140"/>
      <c r="L194" s="140"/>
      <c r="M194" s="15"/>
      <c r="N194" s="76"/>
      <c r="P194" s="3"/>
      <c r="Q194" s="3"/>
      <c r="R194" s="18"/>
      <c r="S194" s="140"/>
      <c r="T194" s="18"/>
      <c r="U194" s="13"/>
      <c r="V194" s="13"/>
      <c r="W194" s="13"/>
      <c r="X194" s="13"/>
      <c r="Y194" s="13"/>
      <c r="Z194" s="13"/>
      <c r="AA194" s="13"/>
      <c r="AB194" s="18"/>
      <c r="AC194" s="3"/>
    </row>
    <row r="195" spans="9:29" x14ac:dyDescent="0.5">
      <c r="I195" s="15"/>
      <c r="J195" s="140"/>
      <c r="L195" s="140"/>
      <c r="M195" s="15"/>
      <c r="N195" s="76"/>
      <c r="P195" s="3"/>
      <c r="Q195" s="3"/>
      <c r="R195" s="18"/>
      <c r="S195" s="140"/>
      <c r="T195" s="18"/>
      <c r="U195" s="13"/>
      <c r="V195" s="13"/>
      <c r="W195" s="13"/>
      <c r="X195" s="13"/>
      <c r="Y195" s="13"/>
      <c r="Z195" s="13"/>
      <c r="AA195" s="13"/>
      <c r="AB195" s="18"/>
      <c r="AC195" s="3"/>
    </row>
    <row r="196" spans="9:29" x14ac:dyDescent="0.5">
      <c r="I196" s="15"/>
      <c r="J196" s="140"/>
      <c r="L196" s="140"/>
      <c r="M196" s="15"/>
      <c r="N196" s="76"/>
      <c r="P196" s="3"/>
      <c r="Q196" s="3"/>
      <c r="R196" s="18"/>
      <c r="S196" s="140"/>
      <c r="T196" s="18"/>
      <c r="U196" s="13"/>
      <c r="V196" s="13"/>
      <c r="W196" s="13"/>
      <c r="X196" s="13"/>
      <c r="Y196" s="13"/>
      <c r="Z196" s="13"/>
      <c r="AA196" s="13"/>
      <c r="AB196" s="18"/>
      <c r="AC196" s="3"/>
    </row>
    <row r="197" spans="9:29" x14ac:dyDescent="0.5">
      <c r="I197" s="15"/>
      <c r="J197" s="140"/>
      <c r="L197" s="140"/>
      <c r="M197" s="15"/>
      <c r="N197" s="76"/>
      <c r="P197" s="3"/>
      <c r="Q197" s="3"/>
      <c r="R197" s="18"/>
      <c r="S197" s="140"/>
      <c r="T197" s="18"/>
      <c r="U197" s="13"/>
      <c r="V197" s="13"/>
      <c r="W197" s="13"/>
      <c r="X197" s="13"/>
      <c r="Y197" s="13"/>
      <c r="Z197" s="13"/>
      <c r="AA197" s="13"/>
      <c r="AB197" s="18"/>
      <c r="AC197" s="3"/>
    </row>
    <row r="198" spans="9:29" x14ac:dyDescent="0.5">
      <c r="I198" s="15"/>
      <c r="J198" s="140"/>
      <c r="L198" s="140"/>
      <c r="M198" s="15"/>
      <c r="N198" s="76"/>
      <c r="P198" s="3"/>
      <c r="Q198" s="3"/>
      <c r="R198" s="18"/>
      <c r="S198" s="140"/>
      <c r="T198" s="18"/>
      <c r="U198" s="13"/>
      <c r="V198" s="13"/>
      <c r="W198" s="13"/>
      <c r="X198" s="13"/>
      <c r="Y198" s="13"/>
      <c r="Z198" s="13"/>
      <c r="AA198" s="13"/>
      <c r="AB198" s="18"/>
      <c r="AC198" s="3"/>
    </row>
    <row r="199" spans="9:29" x14ac:dyDescent="0.5">
      <c r="I199" s="15"/>
      <c r="J199" s="140"/>
      <c r="L199" s="140"/>
      <c r="M199" s="15"/>
      <c r="N199" s="76"/>
      <c r="P199" s="3"/>
      <c r="Q199" s="3"/>
      <c r="R199" s="18"/>
      <c r="S199" s="140"/>
      <c r="T199" s="18"/>
      <c r="U199" s="13"/>
      <c r="V199" s="13"/>
      <c r="W199" s="13"/>
      <c r="X199" s="13"/>
      <c r="Y199" s="13"/>
      <c r="Z199" s="13"/>
      <c r="AA199" s="13"/>
      <c r="AB199" s="18"/>
      <c r="AC199" s="3"/>
    </row>
    <row r="200" spans="9:29" x14ac:dyDescent="0.5">
      <c r="I200" s="15"/>
      <c r="J200" s="140"/>
      <c r="L200" s="140"/>
      <c r="M200" s="15"/>
      <c r="N200" s="76"/>
      <c r="P200" s="3"/>
      <c r="Q200" s="3"/>
      <c r="R200" s="18"/>
      <c r="S200" s="140"/>
      <c r="T200" s="18"/>
      <c r="U200" s="13"/>
      <c r="V200" s="13"/>
      <c r="W200" s="13"/>
      <c r="X200" s="13"/>
      <c r="Y200" s="13"/>
      <c r="Z200" s="13"/>
      <c r="AA200" s="13"/>
      <c r="AB200" s="18"/>
      <c r="AC200" s="3"/>
    </row>
    <row r="201" spans="9:29" x14ac:dyDescent="0.5">
      <c r="I201" s="15"/>
      <c r="J201" s="140"/>
      <c r="L201" s="140"/>
      <c r="M201" s="15"/>
      <c r="N201" s="76"/>
      <c r="P201" s="3"/>
      <c r="Q201" s="3"/>
      <c r="R201" s="18"/>
      <c r="S201" s="140"/>
      <c r="T201" s="18"/>
      <c r="U201" s="13"/>
      <c r="V201" s="13"/>
      <c r="W201" s="13"/>
      <c r="X201" s="13"/>
      <c r="Y201" s="13"/>
      <c r="Z201" s="13"/>
      <c r="AA201" s="13"/>
      <c r="AB201" s="18"/>
      <c r="AC201" s="3"/>
    </row>
    <row r="202" spans="9:29" x14ac:dyDescent="0.5">
      <c r="I202" s="15"/>
      <c r="J202" s="140"/>
      <c r="L202" s="140"/>
      <c r="M202" s="15"/>
      <c r="N202" s="76"/>
      <c r="P202" s="3"/>
      <c r="Q202" s="3"/>
      <c r="R202" s="18"/>
      <c r="S202" s="140"/>
      <c r="T202" s="18"/>
      <c r="U202" s="13"/>
      <c r="V202" s="13"/>
      <c r="W202" s="13"/>
      <c r="X202" s="13"/>
      <c r="Y202" s="13"/>
      <c r="Z202" s="13"/>
      <c r="AA202" s="13"/>
      <c r="AB202" s="18"/>
      <c r="AC202" s="3"/>
    </row>
    <row r="203" spans="9:29" x14ac:dyDescent="0.5">
      <c r="I203" s="15"/>
      <c r="J203" s="140"/>
      <c r="L203" s="140"/>
      <c r="M203" s="15"/>
      <c r="N203" s="76"/>
      <c r="P203" s="3"/>
      <c r="Q203" s="3"/>
      <c r="R203" s="18"/>
      <c r="S203" s="140"/>
      <c r="T203" s="18"/>
      <c r="U203" s="13"/>
      <c r="V203" s="13"/>
      <c r="W203" s="13"/>
      <c r="X203" s="13"/>
      <c r="Y203" s="13"/>
      <c r="Z203" s="13"/>
      <c r="AA203" s="13"/>
      <c r="AB203" s="18"/>
      <c r="AC203" s="3"/>
    </row>
    <row r="204" spans="9:29" x14ac:dyDescent="0.5">
      <c r="I204" s="15"/>
      <c r="J204" s="140"/>
      <c r="L204" s="140"/>
      <c r="M204" s="15"/>
      <c r="N204" s="76"/>
      <c r="P204" s="3"/>
      <c r="Q204" s="3"/>
      <c r="R204" s="18"/>
      <c r="S204" s="140"/>
      <c r="T204" s="18"/>
      <c r="U204" s="13"/>
      <c r="V204" s="13"/>
      <c r="W204" s="13"/>
      <c r="X204" s="13"/>
      <c r="Y204" s="13"/>
      <c r="Z204" s="13"/>
      <c r="AA204" s="13"/>
      <c r="AB204" s="18"/>
      <c r="AC204" s="3"/>
    </row>
    <row r="205" spans="9:29" x14ac:dyDescent="0.5">
      <c r="I205" s="15"/>
      <c r="J205" s="140"/>
      <c r="L205" s="140"/>
      <c r="M205" s="15"/>
      <c r="N205" s="76"/>
      <c r="P205" s="3"/>
      <c r="Q205" s="3"/>
      <c r="R205" s="18"/>
      <c r="S205" s="140"/>
      <c r="T205" s="18"/>
      <c r="U205" s="13"/>
      <c r="V205" s="13"/>
      <c r="W205" s="13"/>
      <c r="X205" s="13"/>
      <c r="Y205" s="13"/>
      <c r="Z205" s="13"/>
      <c r="AA205" s="13"/>
      <c r="AB205" s="18"/>
      <c r="AC205" s="3"/>
    </row>
    <row r="206" spans="9:29" x14ac:dyDescent="0.5">
      <c r="I206" s="15"/>
      <c r="J206" s="140"/>
      <c r="L206" s="140"/>
      <c r="M206" s="15"/>
      <c r="N206" s="76"/>
      <c r="P206" s="3"/>
      <c r="Q206" s="3"/>
      <c r="R206" s="18"/>
      <c r="S206" s="140"/>
      <c r="T206" s="18"/>
      <c r="U206" s="13"/>
      <c r="V206" s="13"/>
      <c r="W206" s="13"/>
      <c r="X206" s="13"/>
      <c r="Y206" s="13"/>
      <c r="Z206" s="13"/>
      <c r="AA206" s="13"/>
      <c r="AB206" s="18"/>
      <c r="AC206" s="3"/>
    </row>
    <row r="207" spans="9:29" x14ac:dyDescent="0.5">
      <c r="I207" s="15"/>
      <c r="J207" s="140"/>
      <c r="L207" s="140"/>
      <c r="M207" s="15"/>
      <c r="N207" s="76"/>
      <c r="P207" s="3"/>
      <c r="Q207" s="3"/>
      <c r="R207" s="18"/>
      <c r="S207" s="140"/>
      <c r="T207" s="18"/>
      <c r="U207" s="13"/>
      <c r="V207" s="13"/>
      <c r="W207" s="13"/>
      <c r="X207" s="13"/>
      <c r="Y207" s="13"/>
      <c r="Z207" s="13"/>
      <c r="AA207" s="13"/>
      <c r="AB207" s="18"/>
      <c r="AC207" s="3"/>
    </row>
    <row r="208" spans="9:29" x14ac:dyDescent="0.5">
      <c r="I208" s="15"/>
      <c r="J208" s="140"/>
      <c r="L208" s="140"/>
      <c r="M208" s="15"/>
      <c r="N208" s="76"/>
      <c r="P208" s="3"/>
      <c r="Q208" s="3"/>
      <c r="R208" s="18"/>
      <c r="S208" s="140"/>
      <c r="T208" s="18"/>
      <c r="U208" s="13"/>
      <c r="V208" s="13"/>
      <c r="W208" s="13"/>
      <c r="X208" s="13"/>
      <c r="Y208" s="13"/>
      <c r="Z208" s="13"/>
      <c r="AA208" s="13"/>
      <c r="AB208" s="18"/>
      <c r="AC208" s="3"/>
    </row>
    <row r="209" spans="9:29" x14ac:dyDescent="0.5">
      <c r="I209" s="15"/>
      <c r="J209" s="140"/>
      <c r="L209" s="140"/>
      <c r="M209" s="15"/>
      <c r="N209" s="76"/>
      <c r="P209" s="3"/>
      <c r="Q209" s="3"/>
      <c r="R209" s="18"/>
      <c r="S209" s="140"/>
      <c r="T209" s="18"/>
      <c r="U209" s="13"/>
      <c r="V209" s="13"/>
      <c r="W209" s="13"/>
      <c r="X209" s="13"/>
      <c r="Y209" s="13"/>
      <c r="Z209" s="13"/>
      <c r="AA209" s="13"/>
      <c r="AB209" s="18"/>
      <c r="AC209" s="3"/>
    </row>
    <row r="210" spans="9:29" x14ac:dyDescent="0.5">
      <c r="I210" s="15"/>
      <c r="J210" s="140"/>
      <c r="L210" s="140"/>
      <c r="M210" s="15"/>
      <c r="N210" s="76"/>
      <c r="P210" s="3"/>
      <c r="Q210" s="3"/>
      <c r="R210" s="18"/>
      <c r="S210" s="140"/>
      <c r="T210" s="18"/>
      <c r="U210" s="13"/>
      <c r="V210" s="13"/>
      <c r="W210" s="13"/>
      <c r="X210" s="13"/>
      <c r="Y210" s="13"/>
      <c r="Z210" s="13"/>
      <c r="AA210" s="13"/>
      <c r="AB210" s="18"/>
      <c r="AC210" s="3"/>
    </row>
    <row r="211" spans="9:29" x14ac:dyDescent="0.5">
      <c r="I211" s="15"/>
      <c r="J211" s="140"/>
      <c r="L211" s="140"/>
      <c r="M211" s="15"/>
      <c r="N211" s="76"/>
      <c r="P211" s="3"/>
      <c r="Q211" s="3"/>
      <c r="R211" s="18"/>
      <c r="S211" s="140"/>
      <c r="T211" s="18"/>
      <c r="U211" s="13"/>
      <c r="V211" s="13"/>
      <c r="W211" s="13"/>
      <c r="X211" s="13"/>
      <c r="Y211" s="13"/>
      <c r="Z211" s="13"/>
      <c r="AA211" s="13"/>
      <c r="AB211" s="18"/>
      <c r="AC211" s="3"/>
    </row>
    <row r="212" spans="9:29" x14ac:dyDescent="0.5">
      <c r="I212" s="15"/>
      <c r="J212" s="140"/>
      <c r="L212" s="140"/>
      <c r="M212" s="15"/>
      <c r="N212" s="76"/>
      <c r="P212" s="3"/>
      <c r="Q212" s="3"/>
      <c r="R212" s="18"/>
      <c r="S212" s="140"/>
      <c r="T212" s="18"/>
      <c r="U212" s="13"/>
      <c r="V212" s="13"/>
      <c r="W212" s="13"/>
      <c r="X212" s="13"/>
      <c r="Y212" s="13"/>
      <c r="Z212" s="13"/>
      <c r="AA212" s="13"/>
      <c r="AB212" s="18"/>
      <c r="AC212" s="3"/>
    </row>
    <row r="213" spans="9:29" x14ac:dyDescent="0.5">
      <c r="I213" s="15"/>
      <c r="J213" s="140"/>
      <c r="L213" s="140"/>
      <c r="M213" s="15"/>
      <c r="N213" s="76"/>
      <c r="P213" s="3"/>
      <c r="Q213" s="3"/>
      <c r="R213" s="18"/>
      <c r="S213" s="140"/>
      <c r="T213" s="18"/>
      <c r="U213" s="13"/>
      <c r="V213" s="13"/>
      <c r="W213" s="13"/>
      <c r="X213" s="13"/>
      <c r="Y213" s="13"/>
      <c r="Z213" s="13"/>
      <c r="AA213" s="13"/>
      <c r="AB213" s="18"/>
      <c r="AC213" s="3"/>
    </row>
    <row r="214" spans="9:29" x14ac:dyDescent="0.5">
      <c r="I214" s="15"/>
      <c r="J214" s="140"/>
      <c r="L214" s="140"/>
      <c r="M214" s="15"/>
      <c r="N214" s="76"/>
      <c r="P214" s="3"/>
      <c r="Q214" s="3"/>
      <c r="R214" s="18"/>
      <c r="S214" s="140"/>
      <c r="T214" s="18"/>
      <c r="U214" s="13"/>
      <c r="V214" s="13"/>
      <c r="W214" s="13"/>
      <c r="X214" s="13"/>
      <c r="Y214" s="13"/>
      <c r="Z214" s="13"/>
      <c r="AA214" s="13"/>
      <c r="AB214" s="18"/>
      <c r="AC214" s="3"/>
    </row>
    <row r="215" spans="9:29" x14ac:dyDescent="0.5">
      <c r="I215" s="15"/>
      <c r="J215" s="140"/>
      <c r="L215" s="140"/>
      <c r="M215" s="15"/>
      <c r="N215" s="76"/>
      <c r="P215" s="3"/>
      <c r="Q215" s="3"/>
      <c r="R215" s="18"/>
      <c r="S215" s="140"/>
      <c r="T215" s="18"/>
      <c r="U215" s="13"/>
      <c r="V215" s="13"/>
      <c r="W215" s="13"/>
      <c r="X215" s="13"/>
      <c r="Y215" s="13"/>
      <c r="Z215" s="13"/>
      <c r="AA215" s="13"/>
      <c r="AB215" s="18"/>
      <c r="AC215" s="3"/>
    </row>
    <row r="216" spans="9:29" x14ac:dyDescent="0.5">
      <c r="I216" s="15"/>
      <c r="J216" s="140"/>
      <c r="L216" s="140"/>
      <c r="M216" s="15"/>
      <c r="N216" s="76"/>
      <c r="P216" s="3"/>
      <c r="Q216" s="3"/>
      <c r="R216" s="18"/>
      <c r="S216" s="140"/>
      <c r="T216" s="18"/>
      <c r="U216" s="13"/>
      <c r="V216" s="13"/>
      <c r="W216" s="13"/>
      <c r="X216" s="13"/>
      <c r="Y216" s="13"/>
      <c r="Z216" s="13"/>
      <c r="AA216" s="13"/>
      <c r="AB216" s="18"/>
      <c r="AC216" s="3"/>
    </row>
    <row r="217" spans="9:29" x14ac:dyDescent="0.5">
      <c r="I217" s="15"/>
      <c r="J217" s="140"/>
      <c r="L217" s="140"/>
      <c r="M217" s="15"/>
      <c r="N217" s="76"/>
      <c r="P217" s="3"/>
      <c r="Q217" s="3"/>
      <c r="R217" s="18"/>
      <c r="S217" s="140"/>
      <c r="T217" s="18"/>
      <c r="U217" s="13"/>
      <c r="V217" s="13"/>
      <c r="W217" s="13"/>
      <c r="X217" s="13"/>
      <c r="Y217" s="13"/>
      <c r="Z217" s="13"/>
      <c r="AA217" s="13"/>
      <c r="AB217" s="18"/>
      <c r="AC217" s="3"/>
    </row>
    <row r="218" spans="9:29" x14ac:dyDescent="0.5">
      <c r="I218" s="15"/>
      <c r="J218" s="140"/>
      <c r="L218" s="140"/>
      <c r="M218" s="15"/>
      <c r="N218" s="76"/>
      <c r="P218" s="3"/>
      <c r="Q218" s="3"/>
      <c r="R218" s="18"/>
      <c r="S218" s="140"/>
      <c r="T218" s="18"/>
      <c r="U218" s="13"/>
      <c r="V218" s="13"/>
      <c r="W218" s="13"/>
      <c r="X218" s="13"/>
      <c r="Y218" s="13"/>
      <c r="Z218" s="13"/>
      <c r="AA218" s="13"/>
      <c r="AB218" s="18"/>
      <c r="AC218" s="3"/>
    </row>
    <row r="219" spans="9:29" x14ac:dyDescent="0.5">
      <c r="I219" s="15"/>
      <c r="J219" s="140"/>
      <c r="L219" s="140"/>
      <c r="M219" s="15"/>
      <c r="N219" s="45"/>
      <c r="P219" s="76"/>
      <c r="Q219" s="76"/>
      <c r="R219" s="100"/>
      <c r="S219" s="140"/>
      <c r="T219" s="100"/>
      <c r="U219" s="3"/>
      <c r="V219" s="3"/>
      <c r="W219" s="3"/>
      <c r="X219" s="3"/>
      <c r="Y219" s="3"/>
      <c r="Z219" s="3"/>
      <c r="AA219" s="3"/>
      <c r="AB219" s="18"/>
      <c r="AC219" s="3"/>
    </row>
    <row r="220" spans="9:29" x14ac:dyDescent="0.5">
      <c r="I220" s="15"/>
      <c r="J220" s="140"/>
      <c r="L220" s="140"/>
      <c r="M220" s="15"/>
      <c r="P220" s="45"/>
      <c r="Q220" s="45"/>
      <c r="R220" s="87"/>
      <c r="S220" s="140"/>
      <c r="T220" s="87"/>
    </row>
    <row r="221" spans="9:29" x14ac:dyDescent="0.5">
      <c r="I221" s="15"/>
      <c r="J221" s="140"/>
      <c r="L221" s="140"/>
      <c r="M221" s="15"/>
      <c r="S221" s="140"/>
    </row>
    <row r="222" spans="9:29" x14ac:dyDescent="0.5">
      <c r="I222" s="15"/>
      <c r="J222" s="140"/>
      <c r="L222" s="140"/>
      <c r="M222" s="15"/>
      <c r="S222" s="140"/>
    </row>
    <row r="223" spans="9:29" x14ac:dyDescent="0.5">
      <c r="I223" s="15"/>
      <c r="J223" s="140"/>
      <c r="L223" s="140"/>
      <c r="M223" s="15"/>
      <c r="S223" s="140"/>
    </row>
    <row r="224" spans="9:29" x14ac:dyDescent="0.5">
      <c r="I224" s="15"/>
      <c r="J224" s="140"/>
      <c r="L224" s="140"/>
      <c r="M224" s="15"/>
      <c r="S224" s="140"/>
    </row>
    <row r="225" spans="9:19" x14ac:dyDescent="0.5">
      <c r="I225" s="15"/>
      <c r="J225" s="140"/>
      <c r="L225" s="140"/>
      <c r="M225" s="15"/>
      <c r="S225" s="140"/>
    </row>
    <row r="226" spans="9:19" x14ac:dyDescent="0.5">
      <c r="I226" s="15"/>
      <c r="J226" s="140"/>
      <c r="L226" s="140"/>
      <c r="M226" s="15"/>
      <c r="S226" s="140"/>
    </row>
    <row r="227" spans="9:19" x14ac:dyDescent="0.5">
      <c r="I227" s="15"/>
      <c r="J227" s="140"/>
      <c r="L227" s="140"/>
      <c r="M227" s="15"/>
      <c r="S227" s="140"/>
    </row>
    <row r="228" spans="9:19" x14ac:dyDescent="0.5">
      <c r="I228" s="15"/>
      <c r="J228" s="140"/>
      <c r="L228" s="140"/>
      <c r="M228" s="15"/>
      <c r="S228" s="140"/>
    </row>
    <row r="229" spans="9:19" x14ac:dyDescent="0.5">
      <c r="I229" s="15"/>
      <c r="J229" s="140"/>
      <c r="L229" s="140"/>
      <c r="M229" s="15"/>
      <c r="S229" s="140"/>
    </row>
    <row r="230" spans="9:19" x14ac:dyDescent="0.5">
      <c r="I230" s="15"/>
      <c r="J230" s="140"/>
      <c r="L230" s="140"/>
      <c r="M230" s="15"/>
      <c r="S230" s="140"/>
    </row>
    <row r="231" spans="9:19" x14ac:dyDescent="0.5">
      <c r="I231" s="15"/>
      <c r="J231" s="140"/>
      <c r="L231" s="140"/>
      <c r="M231" s="15"/>
      <c r="S231" s="140"/>
    </row>
    <row r="232" spans="9:19" x14ac:dyDescent="0.5">
      <c r="I232" s="15"/>
      <c r="J232" s="140"/>
      <c r="L232" s="140"/>
      <c r="M232" s="15"/>
      <c r="S232" s="140"/>
    </row>
    <row r="233" spans="9:19" x14ac:dyDescent="0.5">
      <c r="I233" s="15"/>
      <c r="J233" s="140"/>
      <c r="L233" s="140"/>
      <c r="M233" s="15"/>
      <c r="S233" s="140"/>
    </row>
    <row r="234" spans="9:19" x14ac:dyDescent="0.5">
      <c r="I234" s="15"/>
      <c r="J234" s="140"/>
      <c r="L234" s="140"/>
      <c r="M234" s="15"/>
      <c r="S234" s="140"/>
    </row>
    <row r="235" spans="9:19" x14ac:dyDescent="0.5">
      <c r="I235" s="15"/>
      <c r="J235" s="140"/>
      <c r="L235" s="140"/>
      <c r="M235" s="15"/>
      <c r="S235" s="140"/>
    </row>
    <row r="236" spans="9:19" x14ac:dyDescent="0.5">
      <c r="I236" s="15"/>
      <c r="J236" s="140"/>
      <c r="L236" s="140"/>
      <c r="M236" s="15"/>
      <c r="S236" s="140"/>
    </row>
    <row r="237" spans="9:19" x14ac:dyDescent="0.5">
      <c r="I237" s="15"/>
      <c r="J237" s="140"/>
      <c r="L237" s="140"/>
      <c r="M237" s="15"/>
      <c r="S237" s="140"/>
    </row>
    <row r="238" spans="9:19" x14ac:dyDescent="0.5">
      <c r="I238" s="15"/>
      <c r="J238" s="140"/>
      <c r="L238" s="140"/>
      <c r="M238" s="15"/>
      <c r="S238" s="140"/>
    </row>
    <row r="239" spans="9:19" x14ac:dyDescent="0.5">
      <c r="I239" s="15"/>
      <c r="J239" s="140"/>
      <c r="L239" s="140"/>
      <c r="M239" s="15"/>
      <c r="S239" s="140"/>
    </row>
    <row r="240" spans="9:19" x14ac:dyDescent="0.5">
      <c r="I240" s="15"/>
      <c r="J240" s="140"/>
      <c r="L240" s="140"/>
      <c r="M240" s="15"/>
      <c r="S240" s="140"/>
    </row>
    <row r="241" spans="9:19" x14ac:dyDescent="0.5">
      <c r="I241" s="15"/>
      <c r="J241" s="140"/>
      <c r="L241" s="140"/>
      <c r="M241" s="15"/>
      <c r="S241" s="140"/>
    </row>
    <row r="242" spans="9:19" x14ac:dyDescent="0.5">
      <c r="I242" s="15"/>
      <c r="J242" s="140"/>
      <c r="L242" s="140"/>
      <c r="M242" s="15"/>
      <c r="S242" s="140"/>
    </row>
    <row r="243" spans="9:19" x14ac:dyDescent="0.5">
      <c r="I243" s="15"/>
      <c r="J243" s="140"/>
      <c r="L243" s="140"/>
      <c r="M243" s="15"/>
      <c r="S243" s="140"/>
    </row>
    <row r="244" spans="9:19" x14ac:dyDescent="0.5">
      <c r="I244" s="15"/>
      <c r="J244" s="140"/>
      <c r="L244" s="140"/>
      <c r="M244" s="15"/>
      <c r="S244" s="140"/>
    </row>
    <row r="245" spans="9:19" x14ac:dyDescent="0.5">
      <c r="I245" s="15"/>
      <c r="J245" s="140"/>
      <c r="L245" s="140"/>
      <c r="M245" s="15"/>
      <c r="S245" s="140"/>
    </row>
    <row r="246" spans="9:19" x14ac:dyDescent="0.5">
      <c r="I246" s="15"/>
      <c r="J246" s="140"/>
      <c r="L246" s="140"/>
      <c r="M246" s="15"/>
      <c r="S246" s="140"/>
    </row>
    <row r="247" spans="9:19" x14ac:dyDescent="0.5">
      <c r="I247" s="15"/>
      <c r="J247" s="140"/>
      <c r="L247" s="140"/>
      <c r="M247" s="15"/>
      <c r="S247" s="140"/>
    </row>
    <row r="248" spans="9:19" x14ac:dyDescent="0.5">
      <c r="I248" s="15"/>
      <c r="J248" s="140"/>
      <c r="L248" s="140"/>
      <c r="M248" s="15"/>
      <c r="S248" s="140"/>
    </row>
    <row r="249" spans="9:19" x14ac:dyDescent="0.5">
      <c r="I249" s="15"/>
      <c r="J249" s="140"/>
      <c r="L249" s="140"/>
      <c r="M249" s="15"/>
      <c r="S249" s="140"/>
    </row>
    <row r="250" spans="9:19" x14ac:dyDescent="0.5">
      <c r="I250" s="15"/>
      <c r="J250" s="140"/>
      <c r="L250" s="140"/>
      <c r="M250" s="15"/>
      <c r="S250" s="140"/>
    </row>
    <row r="251" spans="9:19" x14ac:dyDescent="0.5">
      <c r="I251" s="15"/>
      <c r="J251" s="140"/>
      <c r="L251" s="140"/>
      <c r="M251" s="15"/>
      <c r="S251" s="140"/>
    </row>
    <row r="252" spans="9:19" x14ac:dyDescent="0.5">
      <c r="I252" s="15"/>
      <c r="J252" s="140"/>
      <c r="L252" s="140"/>
      <c r="M252" s="15"/>
      <c r="S252" s="140"/>
    </row>
    <row r="253" spans="9:19" x14ac:dyDescent="0.5">
      <c r="I253" s="15"/>
      <c r="J253" s="140"/>
      <c r="L253" s="140"/>
      <c r="M253" s="15"/>
      <c r="S253" s="140"/>
    </row>
    <row r="254" spans="9:19" x14ac:dyDescent="0.5">
      <c r="I254" s="15"/>
      <c r="J254" s="140"/>
      <c r="L254" s="140"/>
      <c r="M254" s="15"/>
      <c r="S254" s="140"/>
    </row>
    <row r="255" spans="9:19" x14ac:dyDescent="0.5">
      <c r="I255" s="15"/>
      <c r="J255" s="140"/>
      <c r="L255" s="140"/>
      <c r="M255" s="15"/>
      <c r="S255" s="140"/>
    </row>
    <row r="256" spans="9:19" x14ac:dyDescent="0.5">
      <c r="I256" s="15"/>
      <c r="J256" s="140"/>
      <c r="L256" s="140"/>
      <c r="M256" s="15"/>
      <c r="S256" s="140"/>
    </row>
    <row r="257" spans="9:19" x14ac:dyDescent="0.5">
      <c r="I257" s="15"/>
      <c r="J257" s="140"/>
      <c r="L257" s="140"/>
      <c r="M257" s="15"/>
      <c r="S257" s="140"/>
    </row>
    <row r="258" spans="9:19" x14ac:dyDescent="0.5">
      <c r="I258" s="15"/>
      <c r="J258" s="140"/>
      <c r="L258" s="140"/>
      <c r="M258" s="15"/>
      <c r="S258" s="140"/>
    </row>
    <row r="259" spans="9:19" x14ac:dyDescent="0.5">
      <c r="I259" s="15"/>
      <c r="J259" s="140"/>
      <c r="L259" s="140"/>
      <c r="M259" s="15"/>
      <c r="S259" s="140"/>
    </row>
    <row r="260" spans="9:19" x14ac:dyDescent="0.5">
      <c r="I260" s="15"/>
      <c r="J260" s="140"/>
      <c r="L260" s="140"/>
      <c r="M260" s="15"/>
      <c r="S260" s="140"/>
    </row>
    <row r="261" spans="9:19" x14ac:dyDescent="0.5">
      <c r="I261" s="15"/>
      <c r="J261" s="140"/>
      <c r="L261" s="140"/>
      <c r="M261" s="15"/>
      <c r="S261" s="140"/>
    </row>
    <row r="262" spans="9:19" x14ac:dyDescent="0.5">
      <c r="I262" s="15"/>
      <c r="J262" s="140"/>
      <c r="L262" s="140"/>
      <c r="M262" s="15"/>
      <c r="S262" s="140"/>
    </row>
    <row r="263" spans="9:19" x14ac:dyDescent="0.5">
      <c r="I263" s="15"/>
      <c r="J263" s="140"/>
      <c r="L263" s="140"/>
      <c r="M263" s="15"/>
      <c r="S263" s="140"/>
    </row>
    <row r="264" spans="9:19" x14ac:dyDescent="0.5">
      <c r="I264" s="15"/>
      <c r="J264" s="140"/>
      <c r="L264" s="140"/>
      <c r="M264" s="15"/>
      <c r="S264" s="140"/>
    </row>
    <row r="265" spans="9:19" x14ac:dyDescent="0.5">
      <c r="I265" s="15"/>
      <c r="J265" s="140"/>
      <c r="L265" s="140"/>
      <c r="M265" s="15"/>
      <c r="S265" s="140"/>
    </row>
    <row r="266" spans="9:19" x14ac:dyDescent="0.5">
      <c r="I266" s="15"/>
      <c r="J266" s="140"/>
      <c r="L266" s="140"/>
      <c r="M266" s="15"/>
      <c r="S266" s="140"/>
    </row>
    <row r="267" spans="9:19" x14ac:dyDescent="0.5">
      <c r="I267" s="15"/>
      <c r="J267" s="140"/>
      <c r="L267" s="140"/>
      <c r="M267" s="15"/>
      <c r="S267" s="140"/>
    </row>
    <row r="268" spans="9:19" x14ac:dyDescent="0.5">
      <c r="I268" s="15"/>
      <c r="J268" s="140"/>
      <c r="L268" s="140"/>
      <c r="M268" s="15"/>
      <c r="S268" s="140"/>
    </row>
    <row r="269" spans="9:19" x14ac:dyDescent="0.5">
      <c r="I269" s="15"/>
      <c r="J269" s="140"/>
      <c r="L269" s="140"/>
      <c r="M269" s="15"/>
      <c r="S269" s="140"/>
    </row>
    <row r="270" spans="9:19" x14ac:dyDescent="0.5">
      <c r="I270" s="15"/>
      <c r="J270" s="140"/>
      <c r="L270" s="140"/>
      <c r="M270" s="15"/>
      <c r="S270" s="140"/>
    </row>
    <row r="271" spans="9:19" x14ac:dyDescent="0.5">
      <c r="I271" s="15"/>
      <c r="J271" s="140"/>
      <c r="L271" s="140"/>
      <c r="M271" s="15"/>
      <c r="S271" s="140"/>
    </row>
    <row r="272" spans="9:19" x14ac:dyDescent="0.5">
      <c r="I272" s="15"/>
      <c r="J272" s="140"/>
      <c r="L272" s="140"/>
      <c r="M272" s="15"/>
      <c r="S272" s="140"/>
    </row>
    <row r="273" spans="9:19" x14ac:dyDescent="0.5">
      <c r="I273" s="15"/>
      <c r="J273" s="140"/>
      <c r="L273" s="140"/>
      <c r="M273" s="15"/>
      <c r="S273" s="140"/>
    </row>
    <row r="274" spans="9:19" x14ac:dyDescent="0.5">
      <c r="I274" s="15"/>
      <c r="J274" s="140"/>
      <c r="L274" s="140"/>
      <c r="M274" s="15"/>
      <c r="S274" s="140"/>
    </row>
    <row r="275" spans="9:19" x14ac:dyDescent="0.5">
      <c r="I275" s="15"/>
      <c r="J275" s="140"/>
      <c r="L275" s="140"/>
      <c r="M275" s="15"/>
      <c r="S275" s="140"/>
    </row>
    <row r="276" spans="9:19" x14ac:dyDescent="0.5">
      <c r="I276" s="15"/>
      <c r="J276" s="140"/>
      <c r="L276" s="140"/>
      <c r="M276" s="15"/>
      <c r="S276" s="140"/>
    </row>
    <row r="277" spans="9:19" x14ac:dyDescent="0.5">
      <c r="I277" s="15"/>
      <c r="J277" s="140"/>
      <c r="L277" s="140"/>
      <c r="M277" s="15"/>
      <c r="S277" s="140"/>
    </row>
    <row r="278" spans="9:19" x14ac:dyDescent="0.5">
      <c r="I278" s="15"/>
      <c r="J278" s="140"/>
      <c r="L278" s="140"/>
      <c r="M278" s="15"/>
      <c r="S278" s="140"/>
    </row>
    <row r="279" spans="9:19" x14ac:dyDescent="0.5">
      <c r="I279" s="15"/>
      <c r="J279" s="140"/>
      <c r="L279" s="140"/>
      <c r="M279" s="15"/>
      <c r="S279" s="140"/>
    </row>
    <row r="280" spans="9:19" x14ac:dyDescent="0.5">
      <c r="I280" s="15"/>
      <c r="J280" s="140"/>
      <c r="L280" s="140"/>
      <c r="M280" s="15"/>
      <c r="S280" s="140"/>
    </row>
    <row r="281" spans="9:19" x14ac:dyDescent="0.5">
      <c r="I281" s="15"/>
      <c r="J281" s="140"/>
      <c r="L281" s="140"/>
      <c r="M281" s="15"/>
      <c r="S281" s="140"/>
    </row>
    <row r="282" spans="9:19" x14ac:dyDescent="0.5">
      <c r="I282" s="15"/>
      <c r="J282" s="140"/>
      <c r="L282" s="140"/>
      <c r="M282" s="15"/>
      <c r="S282" s="140"/>
    </row>
    <row r="283" spans="9:19" x14ac:dyDescent="0.5">
      <c r="I283" s="15"/>
      <c r="J283" s="140"/>
      <c r="L283" s="140"/>
      <c r="M283" s="15"/>
      <c r="S283" s="140"/>
    </row>
    <row r="284" spans="9:19" x14ac:dyDescent="0.5">
      <c r="I284" s="15"/>
      <c r="J284" s="140"/>
      <c r="L284" s="140"/>
      <c r="M284" s="15"/>
      <c r="S284" s="140"/>
    </row>
    <row r="285" spans="9:19" x14ac:dyDescent="0.5">
      <c r="I285" s="15"/>
      <c r="J285" s="140"/>
      <c r="L285" s="140"/>
      <c r="M285" s="15"/>
      <c r="S285" s="140"/>
    </row>
    <row r="286" spans="9:19" x14ac:dyDescent="0.5">
      <c r="I286" s="15"/>
      <c r="J286" s="140"/>
      <c r="L286" s="140"/>
      <c r="M286" s="15"/>
      <c r="S286" s="140"/>
    </row>
    <row r="287" spans="9:19" x14ac:dyDescent="0.5">
      <c r="I287" s="15"/>
      <c r="J287" s="140"/>
      <c r="L287" s="140"/>
      <c r="M287" s="15"/>
      <c r="S287" s="140"/>
    </row>
    <row r="288" spans="9:19" x14ac:dyDescent="0.5">
      <c r="I288" s="15"/>
      <c r="J288" s="140"/>
      <c r="L288" s="140"/>
      <c r="M288" s="15"/>
      <c r="S288" s="140"/>
    </row>
    <row r="289" spans="1:19" x14ac:dyDescent="0.5">
      <c r="I289" s="15"/>
      <c r="J289" s="140"/>
      <c r="L289" s="140"/>
      <c r="M289" s="15"/>
      <c r="S289" s="140"/>
    </row>
    <row r="290" spans="1:19" x14ac:dyDescent="0.5">
      <c r="I290" s="15"/>
      <c r="J290" s="140"/>
      <c r="L290" s="140"/>
      <c r="M290" s="15"/>
      <c r="S290" s="140"/>
    </row>
    <row r="291" spans="1:19" x14ac:dyDescent="0.5">
      <c r="A291" s="48"/>
      <c r="B291" s="48"/>
      <c r="C291" s="48"/>
      <c r="D291" s="48"/>
      <c r="E291" s="48"/>
      <c r="F291" s="48"/>
      <c r="G291" s="48"/>
      <c r="H291" s="48"/>
      <c r="I291" s="48"/>
      <c r="J291" s="141"/>
      <c r="K291" s="48"/>
      <c r="L291" s="141"/>
      <c r="M291" s="48"/>
      <c r="O291" s="48"/>
      <c r="S291" s="141"/>
    </row>
    <row r="292" spans="1:19" x14ac:dyDescent="0.5">
      <c r="A292" s="45"/>
      <c r="B292" s="45"/>
      <c r="C292" s="45"/>
      <c r="D292" s="45"/>
      <c r="E292" s="45"/>
      <c r="F292" s="45"/>
      <c r="G292" s="45"/>
      <c r="H292" s="45"/>
      <c r="I292" s="45"/>
      <c r="J292" s="142"/>
      <c r="K292" s="45"/>
      <c r="L292" s="142"/>
      <c r="M292" s="45"/>
      <c r="O292" s="45"/>
      <c r="S292" s="142"/>
    </row>
    <row r="293" spans="1:19" x14ac:dyDescent="0.5">
      <c r="A293" s="45"/>
      <c r="B293" s="45"/>
      <c r="C293" s="45"/>
      <c r="D293" s="45"/>
      <c r="E293" s="45"/>
      <c r="F293" s="45"/>
      <c r="G293" s="45"/>
      <c r="H293" s="45"/>
      <c r="I293" s="45"/>
      <c r="J293" s="142"/>
      <c r="K293" s="45"/>
      <c r="L293" s="142"/>
      <c r="M293" s="45"/>
      <c r="O293" s="45"/>
      <c r="S293" s="142"/>
    </row>
    <row r="294" spans="1:19" x14ac:dyDescent="0.5">
      <c r="A294" s="45"/>
      <c r="B294" s="45"/>
      <c r="C294" s="45"/>
      <c r="D294" s="45"/>
      <c r="E294" s="45"/>
      <c r="F294" s="45"/>
      <c r="G294" s="45"/>
      <c r="H294" s="45"/>
      <c r="I294" s="45"/>
      <c r="J294" s="142"/>
      <c r="K294" s="45"/>
      <c r="L294" s="142"/>
      <c r="M294" s="45"/>
      <c r="O294" s="45"/>
      <c r="S294" s="142"/>
    </row>
    <row r="295" spans="1:19" x14ac:dyDescent="0.5">
      <c r="A295" s="45"/>
      <c r="B295" s="45"/>
      <c r="C295" s="45"/>
      <c r="D295" s="45"/>
      <c r="E295" s="45"/>
      <c r="F295" s="45"/>
      <c r="G295" s="45"/>
      <c r="H295" s="45"/>
      <c r="I295" s="45"/>
      <c r="J295" s="142"/>
      <c r="K295" s="45"/>
      <c r="L295" s="142"/>
      <c r="M295" s="45"/>
      <c r="O295" s="45"/>
      <c r="S295" s="142"/>
    </row>
    <row r="296" spans="1:19" x14ac:dyDescent="0.5">
      <c r="A296" s="45"/>
      <c r="B296" s="45"/>
      <c r="C296" s="45"/>
      <c r="D296" s="45"/>
      <c r="E296" s="45"/>
      <c r="F296" s="45"/>
      <c r="G296" s="45"/>
      <c r="H296" s="45"/>
      <c r="I296" s="45"/>
      <c r="J296" s="142"/>
      <c r="K296" s="45"/>
      <c r="L296" s="142"/>
      <c r="M296" s="45"/>
      <c r="O296" s="45"/>
      <c r="S296" s="142"/>
    </row>
    <row r="297" spans="1:19" x14ac:dyDescent="0.5">
      <c r="A297" s="45"/>
      <c r="B297" s="45"/>
      <c r="C297" s="45"/>
      <c r="D297" s="45"/>
      <c r="E297" s="45"/>
      <c r="F297" s="45"/>
      <c r="G297" s="45"/>
      <c r="H297" s="45"/>
      <c r="I297" s="45"/>
      <c r="J297" s="142"/>
      <c r="K297" s="45"/>
      <c r="L297" s="142"/>
      <c r="M297" s="45"/>
      <c r="O297" s="45"/>
      <c r="S297" s="142"/>
    </row>
    <row r="298" spans="1:19" x14ac:dyDescent="0.5">
      <c r="A298" s="45"/>
      <c r="B298" s="45"/>
      <c r="C298" s="45"/>
      <c r="D298" s="45"/>
      <c r="E298" s="45"/>
      <c r="F298" s="45"/>
      <c r="G298" s="45"/>
      <c r="H298" s="45"/>
      <c r="I298" s="45"/>
      <c r="J298" s="142"/>
      <c r="K298" s="45"/>
      <c r="L298" s="142"/>
      <c r="M298" s="45"/>
      <c r="O298" s="45"/>
      <c r="S298" s="142"/>
    </row>
    <row r="299" spans="1:19" x14ac:dyDescent="0.5">
      <c r="A299" s="45"/>
      <c r="B299" s="45"/>
      <c r="C299" s="45"/>
      <c r="D299" s="45"/>
      <c r="E299" s="45"/>
      <c r="F299" s="45"/>
      <c r="G299" s="45"/>
      <c r="H299" s="45"/>
      <c r="I299" s="45"/>
      <c r="J299" s="142"/>
      <c r="K299" s="45"/>
      <c r="L299" s="142"/>
      <c r="M299" s="45"/>
      <c r="O299" s="45"/>
      <c r="S299" s="142"/>
    </row>
    <row r="300" spans="1:19" x14ac:dyDescent="0.5">
      <c r="A300" s="45"/>
      <c r="B300" s="45"/>
      <c r="C300" s="45"/>
      <c r="D300" s="45"/>
      <c r="E300" s="45"/>
      <c r="F300" s="45"/>
      <c r="G300" s="45"/>
      <c r="H300" s="45"/>
      <c r="I300" s="45"/>
      <c r="J300" s="142"/>
      <c r="K300" s="45"/>
      <c r="L300" s="142"/>
      <c r="M300" s="45"/>
      <c r="O300" s="45"/>
      <c r="S300" s="142"/>
    </row>
    <row r="301" spans="1:19" x14ac:dyDescent="0.5">
      <c r="A301" s="45"/>
      <c r="B301" s="45"/>
      <c r="C301" s="45"/>
      <c r="D301" s="45"/>
      <c r="E301" s="45"/>
      <c r="F301" s="45"/>
      <c r="G301" s="45"/>
      <c r="H301" s="45"/>
      <c r="I301" s="45"/>
      <c r="J301" s="142"/>
      <c r="K301" s="45"/>
      <c r="L301" s="142"/>
      <c r="M301" s="45"/>
      <c r="O301" s="45"/>
      <c r="S301" s="142"/>
    </row>
    <row r="302" spans="1:19" x14ac:dyDescent="0.5">
      <c r="A302" s="45"/>
      <c r="B302" s="45"/>
      <c r="C302" s="45"/>
      <c r="D302" s="45"/>
      <c r="E302" s="45"/>
      <c r="F302" s="45"/>
      <c r="G302" s="45"/>
      <c r="H302" s="45"/>
      <c r="I302" s="45"/>
      <c r="J302" s="142"/>
      <c r="K302" s="45"/>
      <c r="L302" s="142"/>
      <c r="M302" s="45"/>
      <c r="O302" s="45"/>
      <c r="S302" s="142"/>
    </row>
    <row r="303" spans="1:19" x14ac:dyDescent="0.5">
      <c r="A303" s="45"/>
      <c r="B303" s="45"/>
      <c r="C303" s="45"/>
      <c r="D303" s="45"/>
      <c r="E303" s="45"/>
      <c r="F303" s="45"/>
      <c r="G303" s="45"/>
      <c r="H303" s="45"/>
      <c r="I303" s="45"/>
      <c r="J303" s="142"/>
      <c r="K303" s="45"/>
      <c r="L303" s="142"/>
      <c r="M303" s="45"/>
      <c r="O303" s="45"/>
      <c r="S303" s="142"/>
    </row>
    <row r="304" spans="1:19" x14ac:dyDescent="0.5">
      <c r="A304" s="45"/>
      <c r="B304" s="45"/>
      <c r="C304" s="45"/>
      <c r="D304" s="45"/>
      <c r="E304" s="45"/>
      <c r="F304" s="45"/>
      <c r="G304" s="45"/>
      <c r="H304" s="45"/>
      <c r="I304" s="45"/>
      <c r="J304" s="142"/>
      <c r="K304" s="45"/>
      <c r="L304" s="142"/>
      <c r="M304" s="45"/>
      <c r="O304" s="45"/>
      <c r="S304" s="142"/>
    </row>
    <row r="305" spans="1:19" x14ac:dyDescent="0.5">
      <c r="A305" s="45"/>
      <c r="B305" s="45"/>
      <c r="C305" s="45"/>
      <c r="D305" s="45"/>
      <c r="E305" s="45"/>
      <c r="F305" s="45"/>
      <c r="G305" s="45"/>
      <c r="H305" s="45"/>
      <c r="I305" s="45"/>
      <c r="J305" s="142"/>
      <c r="K305" s="45"/>
      <c r="L305" s="142"/>
      <c r="M305" s="45"/>
      <c r="O305" s="45"/>
      <c r="S305" s="142"/>
    </row>
    <row r="306" spans="1:19" x14ac:dyDescent="0.5">
      <c r="A306" s="45"/>
      <c r="B306" s="45"/>
      <c r="C306" s="45"/>
      <c r="D306" s="45"/>
      <c r="E306" s="45"/>
      <c r="F306" s="45"/>
      <c r="G306" s="45"/>
      <c r="H306" s="45"/>
      <c r="I306" s="45"/>
      <c r="J306" s="142"/>
      <c r="K306" s="45"/>
      <c r="L306" s="142"/>
      <c r="M306" s="45"/>
      <c r="O306" s="45"/>
      <c r="S306" s="142"/>
    </row>
    <row r="307" spans="1:19" x14ac:dyDescent="0.5">
      <c r="A307" s="45"/>
      <c r="B307" s="45"/>
      <c r="C307" s="45"/>
      <c r="D307" s="45"/>
      <c r="E307" s="45"/>
      <c r="F307" s="45"/>
      <c r="G307" s="45"/>
      <c r="H307" s="45"/>
      <c r="I307" s="45"/>
      <c r="J307" s="142"/>
      <c r="K307" s="45"/>
      <c r="L307" s="142"/>
      <c r="M307" s="45"/>
      <c r="O307" s="45"/>
      <c r="S307" s="142"/>
    </row>
    <row r="308" spans="1:19" x14ac:dyDescent="0.5">
      <c r="A308" s="45"/>
      <c r="B308" s="45"/>
      <c r="C308" s="45"/>
      <c r="D308" s="45"/>
      <c r="E308" s="45"/>
      <c r="F308" s="45"/>
      <c r="G308" s="45"/>
      <c r="H308" s="45"/>
      <c r="I308" s="45"/>
      <c r="J308" s="142"/>
      <c r="K308" s="45"/>
      <c r="L308" s="142"/>
      <c r="M308" s="45"/>
      <c r="O308" s="45"/>
      <c r="S308" s="142"/>
    </row>
    <row r="309" spans="1:19" x14ac:dyDescent="0.5">
      <c r="A309" s="45"/>
      <c r="B309" s="45"/>
      <c r="C309" s="45"/>
      <c r="D309" s="45"/>
      <c r="E309" s="45"/>
      <c r="F309" s="45"/>
      <c r="G309" s="45"/>
      <c r="H309" s="45"/>
      <c r="I309" s="45"/>
      <c r="J309" s="142"/>
      <c r="K309" s="45"/>
      <c r="L309" s="142"/>
      <c r="M309" s="45"/>
      <c r="O309" s="45"/>
      <c r="S309" s="142"/>
    </row>
    <row r="310" spans="1:19" x14ac:dyDescent="0.5">
      <c r="A310" s="45"/>
      <c r="B310" s="45"/>
      <c r="C310" s="45"/>
      <c r="D310" s="45"/>
      <c r="E310" s="45"/>
      <c r="F310" s="45"/>
      <c r="G310" s="45"/>
      <c r="H310" s="45"/>
      <c r="I310" s="45"/>
      <c r="J310" s="142"/>
      <c r="K310" s="45"/>
      <c r="L310" s="142"/>
      <c r="M310" s="45"/>
      <c r="O310" s="45"/>
      <c r="S310" s="142"/>
    </row>
    <row r="311" spans="1:19" x14ac:dyDescent="0.5">
      <c r="A311" s="45"/>
      <c r="B311" s="45"/>
      <c r="C311" s="45"/>
      <c r="D311" s="45"/>
      <c r="E311" s="45"/>
      <c r="F311" s="45"/>
      <c r="G311" s="45"/>
      <c r="H311" s="45"/>
      <c r="I311" s="45"/>
      <c r="J311" s="142"/>
      <c r="K311" s="45"/>
      <c r="L311" s="142"/>
      <c r="M311" s="45"/>
      <c r="O311" s="45"/>
      <c r="S311" s="142"/>
    </row>
    <row r="312" spans="1:19" x14ac:dyDescent="0.5">
      <c r="A312" s="45"/>
      <c r="B312" s="45"/>
      <c r="C312" s="45"/>
      <c r="D312" s="45"/>
      <c r="E312" s="45"/>
      <c r="F312" s="45"/>
      <c r="G312" s="45"/>
      <c r="H312" s="45"/>
      <c r="I312" s="45"/>
      <c r="J312" s="142"/>
      <c r="K312" s="45"/>
      <c r="L312" s="142"/>
      <c r="M312" s="45"/>
      <c r="O312" s="45"/>
      <c r="S312" s="142"/>
    </row>
    <row r="313" spans="1:19" x14ac:dyDescent="0.5">
      <c r="A313" s="45"/>
      <c r="B313" s="45"/>
      <c r="C313" s="45"/>
      <c r="D313" s="45"/>
      <c r="E313" s="45"/>
      <c r="F313" s="45"/>
      <c r="G313" s="45"/>
      <c r="H313" s="45"/>
      <c r="I313" s="45"/>
      <c r="J313" s="142"/>
      <c r="K313" s="45"/>
      <c r="L313" s="142"/>
      <c r="M313" s="45"/>
      <c r="O313" s="45"/>
      <c r="S313" s="142"/>
    </row>
    <row r="314" spans="1:19" x14ac:dyDescent="0.5">
      <c r="A314" s="45"/>
      <c r="B314" s="45"/>
      <c r="C314" s="45"/>
      <c r="D314" s="45"/>
      <c r="E314" s="45"/>
      <c r="F314" s="45"/>
      <c r="G314" s="45"/>
      <c r="H314" s="45"/>
      <c r="I314" s="45"/>
      <c r="J314" s="142"/>
      <c r="K314" s="45"/>
      <c r="L314" s="142"/>
      <c r="M314" s="45"/>
      <c r="O314" s="45"/>
      <c r="S314" s="142"/>
    </row>
    <row r="315" spans="1:19" x14ac:dyDescent="0.5">
      <c r="A315" s="45"/>
      <c r="B315" s="45"/>
      <c r="C315" s="45"/>
      <c r="D315" s="45"/>
      <c r="E315" s="45"/>
      <c r="F315" s="45"/>
      <c r="G315" s="45"/>
      <c r="H315" s="45"/>
      <c r="I315" s="45"/>
      <c r="J315" s="142"/>
      <c r="K315" s="45"/>
      <c r="L315" s="142"/>
      <c r="M315" s="45"/>
      <c r="O315" s="45"/>
      <c r="S315" s="142"/>
    </row>
    <row r="316" spans="1:19" x14ac:dyDescent="0.5">
      <c r="A316" s="45"/>
      <c r="B316" s="45"/>
      <c r="C316" s="45"/>
      <c r="D316" s="45"/>
      <c r="E316" s="45"/>
      <c r="F316" s="45"/>
      <c r="G316" s="45"/>
      <c r="H316" s="45"/>
      <c r="I316" s="45"/>
      <c r="J316" s="142"/>
      <c r="K316" s="45"/>
      <c r="L316" s="142"/>
      <c r="M316" s="45"/>
      <c r="O316" s="45"/>
      <c r="S316" s="142"/>
    </row>
    <row r="317" spans="1:19" x14ac:dyDescent="0.5">
      <c r="A317" s="45"/>
      <c r="B317" s="45"/>
      <c r="C317" s="45"/>
      <c r="D317" s="45"/>
      <c r="E317" s="45"/>
      <c r="F317" s="45"/>
      <c r="G317" s="45"/>
      <c r="H317" s="45"/>
      <c r="I317" s="45"/>
      <c r="J317" s="142"/>
      <c r="K317" s="45"/>
      <c r="L317" s="142"/>
      <c r="M317" s="45"/>
      <c r="O317" s="45"/>
      <c r="S317" s="142"/>
    </row>
    <row r="318" spans="1:19" x14ac:dyDescent="0.5">
      <c r="A318" s="45"/>
      <c r="B318" s="45"/>
      <c r="C318" s="45"/>
      <c r="D318" s="45"/>
      <c r="E318" s="45"/>
      <c r="F318" s="45"/>
      <c r="G318" s="45"/>
      <c r="H318" s="45"/>
      <c r="I318" s="45"/>
      <c r="J318" s="142"/>
      <c r="K318" s="45"/>
      <c r="L318" s="142"/>
      <c r="M318" s="45"/>
      <c r="O318" s="45"/>
      <c r="S318" s="142"/>
    </row>
    <row r="319" spans="1:19" x14ac:dyDescent="0.5">
      <c r="A319" s="45"/>
      <c r="B319" s="45"/>
      <c r="C319" s="45"/>
      <c r="D319" s="45"/>
      <c r="E319" s="45"/>
      <c r="F319" s="45"/>
      <c r="G319" s="45"/>
      <c r="H319" s="45"/>
      <c r="I319" s="45"/>
      <c r="J319" s="142"/>
      <c r="K319" s="45"/>
      <c r="L319" s="142"/>
      <c r="M319" s="45"/>
      <c r="O319" s="45"/>
      <c r="S319" s="142"/>
    </row>
    <row r="320" spans="1:19" x14ac:dyDescent="0.5">
      <c r="A320" s="45"/>
      <c r="B320" s="45"/>
      <c r="C320" s="45"/>
      <c r="D320" s="45"/>
      <c r="E320" s="45"/>
      <c r="F320" s="45"/>
      <c r="G320" s="45"/>
      <c r="H320" s="45"/>
      <c r="I320" s="45"/>
      <c r="J320" s="142"/>
      <c r="K320" s="45"/>
      <c r="L320" s="142"/>
      <c r="M320" s="45"/>
      <c r="O320" s="45"/>
      <c r="S320" s="142"/>
    </row>
    <row r="321" spans="1:19" x14ac:dyDescent="0.5">
      <c r="A321" s="45"/>
      <c r="B321" s="45"/>
      <c r="C321" s="45"/>
      <c r="D321" s="45"/>
      <c r="E321" s="45"/>
      <c r="F321" s="45"/>
      <c r="G321" s="45"/>
      <c r="H321" s="45"/>
      <c r="I321" s="45"/>
      <c r="J321" s="142"/>
      <c r="K321" s="45"/>
      <c r="L321" s="142"/>
      <c r="M321" s="45"/>
      <c r="O321" s="45"/>
      <c r="S321" s="142"/>
    </row>
    <row r="322" spans="1:19" x14ac:dyDescent="0.5">
      <c r="A322" s="45"/>
      <c r="B322" s="45"/>
      <c r="C322" s="45"/>
      <c r="D322" s="45"/>
      <c r="E322" s="45"/>
      <c r="F322" s="45"/>
      <c r="G322" s="45"/>
      <c r="H322" s="45"/>
      <c r="I322" s="45"/>
      <c r="J322" s="142"/>
      <c r="K322" s="45"/>
      <c r="L322" s="142"/>
      <c r="M322" s="45"/>
      <c r="O322" s="45"/>
      <c r="S322" s="142"/>
    </row>
    <row r="323" spans="1:19" x14ac:dyDescent="0.5">
      <c r="A323" s="45"/>
      <c r="B323" s="45"/>
      <c r="C323" s="45"/>
      <c r="D323" s="45"/>
      <c r="E323" s="45"/>
      <c r="F323" s="45"/>
      <c r="G323" s="45"/>
      <c r="H323" s="45"/>
      <c r="I323" s="45"/>
      <c r="J323" s="142"/>
      <c r="K323" s="45"/>
      <c r="L323" s="142"/>
      <c r="M323" s="45"/>
      <c r="O323" s="45"/>
      <c r="S323" s="142"/>
    </row>
    <row r="324" spans="1:19" x14ac:dyDescent="0.5">
      <c r="A324" s="45"/>
      <c r="B324" s="45"/>
      <c r="C324" s="45"/>
      <c r="D324" s="45"/>
      <c r="E324" s="45"/>
      <c r="F324" s="45"/>
      <c r="G324" s="45"/>
      <c r="H324" s="45"/>
      <c r="I324" s="45"/>
      <c r="J324" s="142"/>
      <c r="K324" s="45"/>
      <c r="L324" s="142"/>
      <c r="M324" s="45"/>
      <c r="O324" s="45"/>
      <c r="S324" s="142"/>
    </row>
    <row r="325" spans="1:19" x14ac:dyDescent="0.5">
      <c r="A325" s="45"/>
      <c r="B325" s="45"/>
      <c r="C325" s="45"/>
      <c r="D325" s="45"/>
      <c r="E325" s="45"/>
      <c r="F325" s="45"/>
      <c r="G325" s="45"/>
      <c r="H325" s="45"/>
      <c r="I325" s="45"/>
      <c r="J325" s="142"/>
      <c r="K325" s="45"/>
      <c r="L325" s="142"/>
      <c r="M325" s="45"/>
      <c r="O325" s="45"/>
      <c r="S325" s="142"/>
    </row>
  </sheetData>
  <mergeCells count="1">
    <mergeCell ref="Q5:R5"/>
  </mergeCells>
  <conditionalFormatting sqref="U39:U40 A108:U108">
    <cfRule type="cellIs" dxfId="81" priority="10" stopIfTrue="1" operator="lessThan">
      <formula>0</formula>
    </cfRule>
  </conditionalFormatting>
  <conditionalFormatting sqref="A85:U85">
    <cfRule type="cellIs" dxfId="80" priority="11" stopIfTrue="1" operator="greaterThan">
      <formula>0</formula>
    </cfRule>
  </conditionalFormatting>
  <conditionalFormatting sqref="A62:U62">
    <cfRule type="cellIs" dxfId="79" priority="12" stopIfTrue="1" operator="greaterThan">
      <formula>0</formula>
    </cfRule>
    <cfRule type="cellIs" dxfId="78" priority="13" stopIfTrue="1" operator="lessThan">
      <formula>0</formula>
    </cfRule>
  </conditionalFormatting>
  <conditionalFormatting sqref="A85:U85">
    <cfRule type="cellIs" dxfId="77" priority="9" operator="lessThan">
      <formula>0</formula>
    </cfRule>
  </conditionalFormatting>
  <conditionalFormatting sqref="H12:H18">
    <cfRule type="cellIs" dxfId="76" priority="7" operator="lessThan">
      <formula>0</formula>
    </cfRule>
    <cfRule type="cellIs" dxfId="75" priority="8" operator="greaterThan">
      <formula>0</formula>
    </cfRule>
  </conditionalFormatting>
  <conditionalFormatting sqref="K12:K18">
    <cfRule type="cellIs" dxfId="74" priority="5" operator="lessThan">
      <formula>0</formula>
    </cfRule>
    <cfRule type="cellIs" dxfId="73" priority="6" operator="greaterThan">
      <formula>0</formula>
    </cfRule>
  </conditionalFormatting>
  <conditionalFormatting sqref="O12:O18">
    <cfRule type="cellIs" dxfId="72" priority="3" operator="lessThan">
      <formula>0</formula>
    </cfRule>
    <cfRule type="cellIs" dxfId="71" priority="4" operator="greaterThan">
      <formula>0</formula>
    </cfRule>
  </conditionalFormatting>
  <conditionalFormatting sqref="F12:F18">
    <cfRule type="cellIs" dxfId="70" priority="1" operator="lessThan">
      <formula>0</formula>
    </cfRule>
    <cfRule type="cellIs" dxfId="69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52B0B-E56E-4263-861C-0A8D3E3CDBBB}">
  <dimension ref="A1"/>
  <sheetViews>
    <sheetView workbookViewId="0">
      <selection activeCell="A8" sqref="A8"/>
    </sheetView>
  </sheetViews>
  <sheetFormatPr baseColWidth="10" defaultRowHeight="15" x14ac:dyDescent="0.5"/>
  <sheetData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J663"/>
  <sheetViews>
    <sheetView zoomScale="90" zoomScaleNormal="90" workbookViewId="0">
      <selection activeCell="V8" sqref="V8"/>
    </sheetView>
  </sheetViews>
  <sheetFormatPr baseColWidth="10" defaultRowHeight="15" x14ac:dyDescent="0.5"/>
  <cols>
    <col min="1" max="1" width="2.90625" customWidth="1"/>
    <col min="2" max="2" width="5.1796875" customWidth="1"/>
    <col min="3" max="3" width="5.08984375" customWidth="1"/>
    <col min="4" max="4" width="6.36328125" customWidth="1"/>
    <col min="5" max="5" width="5.08984375" style="11" customWidth="1"/>
    <col min="6" max="6" width="6.54296875" customWidth="1"/>
    <col min="7" max="7" width="5.08984375" style="11" customWidth="1"/>
    <col min="8" max="8" width="7.6328125" customWidth="1"/>
    <col min="9" max="9" width="5.6328125" style="125" customWidth="1"/>
    <col min="10" max="10" width="5.08984375" style="125" customWidth="1"/>
    <col min="11" max="11" width="5.36328125" customWidth="1"/>
    <col min="12" max="12" width="5.08984375" style="125" customWidth="1"/>
    <col min="13" max="13" width="8.453125" style="125" customWidth="1"/>
    <col min="14" max="14" width="5.08984375" style="125" customWidth="1"/>
    <col min="15" max="15" width="7" style="125" customWidth="1"/>
    <col min="16" max="16" width="6.54296875" style="11" customWidth="1"/>
    <col min="17" max="17" width="6.90625" customWidth="1"/>
    <col min="18" max="18" width="9.453125" style="11" customWidth="1"/>
    <col min="19" max="19" width="8" style="11" customWidth="1"/>
    <col min="20" max="20" width="7.1796875" style="1" customWidth="1"/>
    <col min="21" max="21" width="6.08984375" style="1" customWidth="1"/>
    <col min="22" max="22" width="7.36328125" style="1" customWidth="1"/>
    <col min="23" max="23" width="8.08984375" style="1" customWidth="1"/>
    <col min="24" max="24" width="7.90625" style="1" customWidth="1"/>
    <col min="25" max="25" width="7.36328125" style="1" customWidth="1"/>
    <col min="26" max="26" width="6.90625" style="1" customWidth="1"/>
    <col min="27" max="27" width="10.90625" style="1"/>
    <col min="28" max="28" width="10.90625" style="125"/>
    <col min="30" max="30" width="14" customWidth="1"/>
    <col min="31" max="31" width="12.54296875" customWidth="1"/>
    <col min="32" max="32" width="10.90625" customWidth="1"/>
  </cols>
  <sheetData>
    <row r="1" spans="1:36" x14ac:dyDescent="0.5">
      <c r="A1" s="54"/>
      <c r="B1" s="54"/>
      <c r="C1" s="54"/>
      <c r="D1" s="54"/>
      <c r="E1" s="83"/>
      <c r="F1" s="54"/>
      <c r="G1" s="83"/>
      <c r="H1" s="54"/>
      <c r="I1" s="139"/>
      <c r="J1" s="139"/>
      <c r="K1" s="54"/>
      <c r="L1" s="139"/>
      <c r="M1" s="139"/>
      <c r="N1" s="139"/>
      <c r="O1" s="139"/>
      <c r="P1" s="83"/>
      <c r="Q1" s="54"/>
      <c r="R1" s="54"/>
      <c r="S1" s="6"/>
      <c r="T1" s="6"/>
    </row>
    <row r="2" spans="1:36" s="192" customFormat="1" ht="32.4" x14ac:dyDescent="1">
      <c r="A2" s="191"/>
      <c r="B2" s="165" t="s">
        <v>480</v>
      </c>
      <c r="C2" s="191"/>
      <c r="D2" s="201"/>
      <c r="E2" s="191"/>
      <c r="F2" s="201"/>
      <c r="G2" s="191"/>
      <c r="H2" s="193"/>
      <c r="I2" s="193"/>
      <c r="J2" s="165" t="s">
        <v>437</v>
      </c>
      <c r="K2" s="193"/>
      <c r="L2" s="209"/>
      <c r="M2" s="193"/>
      <c r="N2" s="209"/>
      <c r="O2" s="205" t="str">
        <f>+År!B3</f>
        <v>VAK GRIS</v>
      </c>
      <c r="P2" s="165"/>
      <c r="Q2" s="191"/>
      <c r="R2" s="191"/>
      <c r="S2" s="6"/>
      <c r="T2" s="6"/>
      <c r="U2" s="233"/>
      <c r="V2" s="233"/>
      <c r="W2" s="233"/>
      <c r="X2" s="233"/>
      <c r="Y2" s="233"/>
      <c r="Z2" s="233"/>
      <c r="AA2" s="233"/>
      <c r="AB2" s="233"/>
      <c r="AC2" s="234"/>
    </row>
    <row r="3" spans="1:36" ht="13.5" customHeight="1" x14ac:dyDescent="0.7">
      <c r="A3" s="54"/>
      <c r="B3" s="54"/>
      <c r="C3" s="73"/>
      <c r="D3" s="54"/>
      <c r="E3" s="83"/>
      <c r="F3" s="54"/>
      <c r="G3" s="83"/>
      <c r="H3" s="54"/>
      <c r="I3" s="139"/>
      <c r="J3" s="139"/>
      <c r="K3" s="73"/>
      <c r="L3" s="139"/>
      <c r="M3" s="139"/>
      <c r="N3" s="139"/>
      <c r="O3" s="139"/>
      <c r="P3" s="83"/>
      <c r="Q3" s="54"/>
      <c r="R3" s="54"/>
      <c r="S3" s="6"/>
      <c r="T3" s="6"/>
    </row>
    <row r="4" spans="1:36" ht="13.5" customHeight="1" x14ac:dyDescent="0.7">
      <c r="A4" s="54"/>
      <c r="B4" s="54"/>
      <c r="C4" s="73"/>
      <c r="D4" s="54"/>
      <c r="E4" s="83"/>
      <c r="F4" s="54"/>
      <c r="G4" s="83"/>
      <c r="H4" s="54"/>
      <c r="I4" s="139"/>
      <c r="J4" s="139"/>
      <c r="K4" s="73"/>
      <c r="L4" s="139"/>
      <c r="M4" s="139"/>
      <c r="N4" s="139"/>
      <c r="O4" s="139"/>
      <c r="P4" s="83"/>
      <c r="Q4" s="54"/>
      <c r="R4" s="54"/>
      <c r="S4" s="6"/>
      <c r="T4" s="6"/>
    </row>
    <row r="5" spans="1:36" s="226" customFormat="1" ht="20.100000000000001" x14ac:dyDescent="0.65">
      <c r="A5" s="176"/>
      <c r="B5" s="176"/>
      <c r="C5" s="176"/>
      <c r="D5" s="176"/>
      <c r="E5" s="225"/>
      <c r="F5" s="159" t="s">
        <v>8</v>
      </c>
      <c r="G5" s="225"/>
      <c r="H5" s="175">
        <f>+År!M3</f>
        <v>52</v>
      </c>
      <c r="I5" s="224"/>
      <c r="J5" s="224"/>
      <c r="K5" s="177" t="s">
        <v>373</v>
      </c>
      <c r="L5" s="224"/>
      <c r="M5" s="176"/>
      <c r="N5" s="224"/>
      <c r="O5" s="176"/>
      <c r="P5" s="374">
        <f>SUM(F10:F31)</f>
        <v>28796</v>
      </c>
      <c r="Q5" s="382"/>
      <c r="R5" s="176"/>
      <c r="S5" s="6"/>
      <c r="T5" s="6"/>
      <c r="U5" s="200"/>
      <c r="V5" s="200"/>
      <c r="W5" s="200"/>
      <c r="X5" s="200"/>
      <c r="Y5" s="200"/>
      <c r="Z5" s="230"/>
      <c r="AA5" s="230"/>
    </row>
    <row r="6" spans="1:36" x14ac:dyDescent="0.5">
      <c r="A6" s="60"/>
      <c r="B6" s="60"/>
      <c r="C6" s="60"/>
      <c r="D6" s="60"/>
      <c r="E6" s="106"/>
      <c r="F6" s="60"/>
      <c r="G6" s="106"/>
      <c r="H6" s="60"/>
      <c r="I6" s="150"/>
      <c r="J6" s="150"/>
      <c r="K6" s="60"/>
      <c r="L6" s="150"/>
      <c r="M6" s="150"/>
      <c r="N6" s="150"/>
      <c r="O6" s="150"/>
      <c r="P6" s="106"/>
      <c r="Q6" s="60"/>
      <c r="R6" s="60"/>
      <c r="S6" s="6"/>
      <c r="T6" s="6"/>
      <c r="U6" s="6"/>
      <c r="V6" s="6"/>
      <c r="W6" s="6"/>
      <c r="X6" s="3"/>
      <c r="Y6" s="3"/>
      <c r="Z6"/>
      <c r="AA6"/>
      <c r="AB6"/>
      <c r="AE6" s="7"/>
      <c r="AF6" s="7"/>
      <c r="AG6" s="3"/>
      <c r="AH6" s="3"/>
      <c r="AI6" s="3"/>
      <c r="AJ6" s="3"/>
    </row>
    <row r="7" spans="1:36" ht="15.75" customHeight="1" x14ac:dyDescent="0.85">
      <c r="A7" s="60"/>
      <c r="B7" s="60"/>
      <c r="C7" s="54"/>
      <c r="D7" s="73"/>
      <c r="E7" s="212"/>
      <c r="F7" s="54"/>
      <c r="G7" s="212"/>
      <c r="H7" s="54"/>
      <c r="I7" s="210"/>
      <c r="J7" s="210"/>
      <c r="K7" s="88"/>
      <c r="L7" s="210"/>
      <c r="M7" s="150"/>
      <c r="N7" s="210"/>
      <c r="O7" s="139"/>
      <c r="P7" s="106" t="s">
        <v>3</v>
      </c>
      <c r="Q7" s="54"/>
      <c r="R7" s="54"/>
      <c r="S7" s="6"/>
      <c r="T7" s="6"/>
      <c r="U7" s="6"/>
      <c r="V7" s="6"/>
      <c r="W7" s="6"/>
      <c r="X7" s="3"/>
      <c r="Y7" s="3"/>
      <c r="Z7"/>
      <c r="AA7"/>
      <c r="AB7"/>
      <c r="AE7" s="7"/>
      <c r="AF7" s="7"/>
      <c r="AG7" s="3"/>
      <c r="AH7" s="3"/>
      <c r="AI7" s="3"/>
      <c r="AJ7" s="3"/>
    </row>
    <row r="8" spans="1:36" ht="18" customHeight="1" x14ac:dyDescent="0.85">
      <c r="A8" s="54"/>
      <c r="B8" s="54"/>
      <c r="C8" s="54"/>
      <c r="D8" s="49" t="s">
        <v>3</v>
      </c>
      <c r="E8" s="212"/>
      <c r="F8" s="212"/>
      <c r="G8" s="212"/>
      <c r="H8" s="93" t="s">
        <v>3</v>
      </c>
      <c r="I8" s="210"/>
      <c r="J8" s="210"/>
      <c r="K8" s="88"/>
      <c r="L8" s="210"/>
      <c r="M8" s="121" t="s">
        <v>17</v>
      </c>
      <c r="N8" s="210"/>
      <c r="O8" s="121" t="s">
        <v>397</v>
      </c>
      <c r="P8" s="93" t="s">
        <v>11</v>
      </c>
      <c r="Q8" s="101" t="s">
        <v>17</v>
      </c>
      <c r="R8" s="54"/>
      <c r="S8" s="6"/>
      <c r="T8" s="6"/>
      <c r="U8" s="6"/>
      <c r="V8" s="6"/>
      <c r="W8" s="6"/>
      <c r="X8" s="3"/>
      <c r="Y8" s="3"/>
      <c r="Z8"/>
      <c r="AA8"/>
      <c r="AB8"/>
    </row>
    <row r="9" spans="1:36" ht="20.100000000000001" x14ac:dyDescent="0.7">
      <c r="A9" s="54"/>
      <c r="B9" s="54"/>
      <c r="C9" s="60" t="s">
        <v>485</v>
      </c>
      <c r="D9" s="49" t="s">
        <v>444</v>
      </c>
      <c r="E9" s="212"/>
      <c r="F9" s="93" t="s">
        <v>3</v>
      </c>
      <c r="G9" s="212"/>
      <c r="H9" s="93" t="s">
        <v>403</v>
      </c>
      <c r="I9" s="121" t="s">
        <v>3</v>
      </c>
      <c r="J9" s="210"/>
      <c r="K9" s="101" t="s">
        <v>1</v>
      </c>
      <c r="L9" s="210"/>
      <c r="M9" s="121" t="s">
        <v>401</v>
      </c>
      <c r="N9" s="210"/>
      <c r="O9" s="121" t="s">
        <v>401</v>
      </c>
      <c r="P9" s="93" t="s">
        <v>443</v>
      </c>
      <c r="Q9" s="101" t="s">
        <v>401</v>
      </c>
      <c r="R9" s="54"/>
      <c r="S9" s="6"/>
      <c r="T9" s="67"/>
      <c r="U9" s="67"/>
      <c r="V9" s="13"/>
      <c r="W9" s="7"/>
      <c r="X9" s="3"/>
      <c r="Y9" s="3"/>
      <c r="Z9"/>
      <c r="AA9"/>
      <c r="AB9"/>
    </row>
    <row r="10" spans="1:36" ht="20.100000000000001" x14ac:dyDescent="0.7">
      <c r="A10" s="54"/>
      <c r="B10" s="60" t="s">
        <v>62</v>
      </c>
      <c r="C10" s="60" t="s">
        <v>364</v>
      </c>
      <c r="D10" s="49" t="s">
        <v>440</v>
      </c>
      <c r="E10" s="232" t="s">
        <v>445</v>
      </c>
      <c r="F10" s="93" t="s">
        <v>11</v>
      </c>
      <c r="G10" s="232" t="s">
        <v>445</v>
      </c>
      <c r="H10" s="93" t="s">
        <v>395</v>
      </c>
      <c r="I10" s="121" t="s">
        <v>364</v>
      </c>
      <c r="J10" s="231" t="s">
        <v>445</v>
      </c>
      <c r="K10" s="101" t="s">
        <v>364</v>
      </c>
      <c r="L10" s="231" t="s">
        <v>445</v>
      </c>
      <c r="M10" s="121" t="s">
        <v>398</v>
      </c>
      <c r="N10" s="231" t="s">
        <v>445</v>
      </c>
      <c r="O10" s="121" t="s">
        <v>398</v>
      </c>
      <c r="P10" s="93" t="s">
        <v>474</v>
      </c>
      <c r="Q10" s="101" t="s">
        <v>404</v>
      </c>
      <c r="R10" s="54"/>
      <c r="S10" s="6"/>
      <c r="T10" s="67"/>
      <c r="U10" s="67"/>
      <c r="V10" s="13"/>
      <c r="W10" s="7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</row>
    <row r="11" spans="1:36" x14ac:dyDescent="0.5">
      <c r="A11" s="54"/>
      <c r="B11" s="62">
        <f>+'Ark1'!C1189</f>
        <v>2022</v>
      </c>
      <c r="C11" s="62">
        <f>+'Ark1'!M1189</f>
        <v>48</v>
      </c>
      <c r="D11" s="62">
        <f>+'Ark1'!Q1189</f>
        <v>7</v>
      </c>
      <c r="E11" s="98">
        <f t="shared" ref="E11:E31" si="0">+D11-D33</f>
        <v>1</v>
      </c>
      <c r="F11" s="84">
        <f>+'Ark1'!R1189</f>
        <v>19</v>
      </c>
      <c r="G11" s="98">
        <f>+IF(F11=0,"",F11-F33)</f>
        <v>8</v>
      </c>
      <c r="H11" s="84">
        <f>+IF(F11=0,"",'Ark1'!S1189)</f>
        <v>19</v>
      </c>
      <c r="I11" s="122">
        <f>+IF(F11=0,"",'Ark1'!AA1189)</f>
        <v>6.596077069953131E-2</v>
      </c>
      <c r="J11" s="128">
        <f>+IF(F11=0,"",I11-I33)</f>
        <v>2.4122949308994258E-2</v>
      </c>
      <c r="K11" s="64">
        <f>+IF(F11=0,"",'Ark1'!AB1189)</f>
        <v>8.3100305619104864E-2</v>
      </c>
      <c r="L11" s="128">
        <f>+IF(F11=0,"",K11-K33)</f>
        <v>3.9383418706824706E-2</v>
      </c>
      <c r="M11" s="122">
        <f>+IF(F11=0,"",'Ark1'!W1189)</f>
        <v>108.04210526315796</v>
      </c>
      <c r="N11" s="128">
        <f>+IF(F11=0,"",M11-M33)</f>
        <v>19.378468899521579</v>
      </c>
      <c r="O11" s="122">
        <f>+IF(F11=0,"",'Ark1'!X1189)</f>
        <v>28.206238872939768</v>
      </c>
      <c r="P11" s="84">
        <f>+IF(F11=0,"",F11/D11)</f>
        <v>2.7142857142857144</v>
      </c>
      <c r="Q11" s="122">
        <f>+IF(F11=0,"",'Ark1'!V1189)</f>
        <v>117.05536864914178</v>
      </c>
      <c r="R11" s="54"/>
      <c r="S11" s="6"/>
      <c r="T11" s="67"/>
      <c r="U11" s="67"/>
      <c r="V11" s="13"/>
      <c r="W11" s="7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</row>
    <row r="12" spans="1:36" x14ac:dyDescent="0.5">
      <c r="A12" s="54"/>
      <c r="B12" s="62">
        <f>+'Ark1'!C1190</f>
        <v>2022</v>
      </c>
      <c r="C12" s="62">
        <f>+'Ark1'!M1190</f>
        <v>49</v>
      </c>
      <c r="D12" s="62">
        <f>+'Ark1'!Q1190</f>
        <v>3</v>
      </c>
      <c r="E12" s="98">
        <f t="shared" si="0"/>
        <v>0</v>
      </c>
      <c r="F12" s="84">
        <f>+'Ark1'!R1190</f>
        <v>6</v>
      </c>
      <c r="G12" s="98">
        <f t="shared" ref="G12:G31" si="1">+IF(F12=0,"",F12-F34)</f>
        <v>2</v>
      </c>
      <c r="H12" s="84">
        <f>+IF(F12=0,"",'Ark1'!S1190)</f>
        <v>6</v>
      </c>
      <c r="I12" s="122">
        <f>+IF(F12=0,"",'Ark1'!AA1190)</f>
        <v>2.0829717063009887E-2</v>
      </c>
      <c r="J12" s="128">
        <f t="shared" ref="J12:J31" si="2">+IF(F12=0,"",I12-I34)</f>
        <v>5.6159638300873303E-3</v>
      </c>
      <c r="K12" s="64">
        <f>+IF(F12=0,"",'Ark1'!AB1190)</f>
        <v>2.0726498673510178E-2</v>
      </c>
      <c r="L12" s="128">
        <f t="shared" ref="L12:L31" si="3">+IF(F12=0,"",K12-K34)</f>
        <v>3.9067256344821749E-3</v>
      </c>
      <c r="M12" s="122">
        <f>+IF(F12=0,"",'Ark1'!W1190)</f>
        <v>85.333333333333314</v>
      </c>
      <c r="N12" s="128">
        <f t="shared" ref="N12:N31" si="4">+IF(F12=0,"",M12-M34)</f>
        <v>-8.4766666666666879</v>
      </c>
      <c r="O12" s="122">
        <f>+IF(F12=0,"",'Ark1'!X1190)</f>
        <v>4.0594197724415535</v>
      </c>
      <c r="P12" s="84">
        <f t="shared" ref="P12:P53" si="5">+IF(F12=0,"",F12/D12)</f>
        <v>2</v>
      </c>
      <c r="Q12" s="122">
        <f>+IF(F12=0,"",'Ark1'!V1190)</f>
        <v>92.452148790176977</v>
      </c>
      <c r="R12" s="54"/>
      <c r="S12" s="6"/>
      <c r="T12" s="67"/>
      <c r="U12" s="67"/>
      <c r="V12" s="13"/>
      <c r="W12" s="7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</row>
    <row r="13" spans="1:36" x14ac:dyDescent="0.5">
      <c r="A13" s="54"/>
      <c r="B13" s="62">
        <f>+'Ark1'!C1191</f>
        <v>2022</v>
      </c>
      <c r="C13" s="62">
        <f>+'Ark1'!M1191</f>
        <v>50</v>
      </c>
      <c r="D13" s="62">
        <f>+'Ark1'!Q1191</f>
        <v>8</v>
      </c>
      <c r="E13" s="98">
        <f t="shared" si="0"/>
        <v>3</v>
      </c>
      <c r="F13" s="84">
        <f>+'Ark1'!R1191</f>
        <v>22</v>
      </c>
      <c r="G13" s="98">
        <f t="shared" si="1"/>
        <v>11</v>
      </c>
      <c r="H13" s="84">
        <f>+IF(F13=0,"",'Ark1'!S1191)</f>
        <v>22</v>
      </c>
      <c r="I13" s="122">
        <f>+IF(F13=0,"",'Ark1'!AA1191)</f>
        <v>7.6375629231036288E-2</v>
      </c>
      <c r="J13" s="128">
        <f t="shared" si="2"/>
        <v>3.4537807840499236E-2</v>
      </c>
      <c r="K13" s="64">
        <f>+IF(F13=0,"",'Ark1'!AB1191)</f>
        <v>8.9023955132571109E-2</v>
      </c>
      <c r="L13" s="128">
        <f t="shared" si="3"/>
        <v>4.7978132806677468E-2</v>
      </c>
      <c r="M13" s="122">
        <f>+IF(F13=0,"",'Ark1'!W1191)</f>
        <v>99.960454545454525</v>
      </c>
      <c r="N13" s="128">
        <f t="shared" si="4"/>
        <v>16.714090909090913</v>
      </c>
      <c r="O13" s="122">
        <f>+IF(F13=0,"",'Ark1'!X1191)</f>
        <v>9.5637727803096784</v>
      </c>
      <c r="P13" s="84">
        <f t="shared" si="5"/>
        <v>2.75</v>
      </c>
      <c r="Q13" s="122">
        <f>+IF(F13=0,"",'Ark1'!V1191)</f>
        <v>108.29951738402444</v>
      </c>
      <c r="R13" s="54"/>
      <c r="S13" s="6"/>
      <c r="T13" s="67"/>
      <c r="U13" s="67"/>
      <c r="V13" s="13"/>
      <c r="W13" s="7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</row>
    <row r="14" spans="1:36" x14ac:dyDescent="0.5">
      <c r="A14" s="54"/>
      <c r="B14" s="62">
        <f>+'Ark1'!C1192</f>
        <v>2022</v>
      </c>
      <c r="C14" s="62">
        <f>+'Ark1'!M1192</f>
        <v>51</v>
      </c>
      <c r="D14" s="62">
        <f>+'Ark1'!Q1192</f>
        <v>8</v>
      </c>
      <c r="E14" s="98">
        <f t="shared" si="0"/>
        <v>-5</v>
      </c>
      <c r="F14" s="84">
        <f>+'Ark1'!R1192</f>
        <v>28</v>
      </c>
      <c r="G14" s="98">
        <f t="shared" si="1"/>
        <v>6</v>
      </c>
      <c r="H14" s="84">
        <f>+IF(F14=0,"",'Ark1'!S1192)</f>
        <v>28</v>
      </c>
      <c r="I14" s="122">
        <f>+IF(F14=0,"",'Ark1'!AA1192)</f>
        <v>9.7205346294046174E-2</v>
      </c>
      <c r="J14" s="128">
        <f t="shared" si="2"/>
        <v>1.3529703512972072E-2</v>
      </c>
      <c r="K14" s="64">
        <f>+IF(F14=0,"",'Ark1'!AB1192)</f>
        <v>0.10948530035625414</v>
      </c>
      <c r="L14" s="128">
        <f t="shared" si="3"/>
        <v>1.9631924813735366E-2</v>
      </c>
      <c r="M14" s="122">
        <f>+IF(F14=0,"",'Ark1'!W1192)</f>
        <v>96.592142857142946</v>
      </c>
      <c r="N14" s="128">
        <f t="shared" si="4"/>
        <v>5.4748701298702258</v>
      </c>
      <c r="O14" s="122">
        <f>+IF(F14=0,"",'Ark1'!X1192)</f>
        <v>9.7012890738229132</v>
      </c>
      <c r="P14" s="84">
        <f t="shared" si="5"/>
        <v>3.5</v>
      </c>
      <c r="Q14" s="122">
        <f>+IF(F14=0,"",'Ark1'!V1192)</f>
        <v>104.65020894598362</v>
      </c>
      <c r="R14" s="54"/>
      <c r="S14" s="6"/>
      <c r="T14" s="67"/>
      <c r="U14" s="67"/>
      <c r="V14" s="13"/>
      <c r="W14" s="7"/>
      <c r="X14" s="3"/>
      <c r="Y14" s="4"/>
      <c r="Z14" s="4"/>
      <c r="AA14" s="4"/>
      <c r="AB14" s="3"/>
      <c r="AC14" s="3"/>
      <c r="AD14" s="3"/>
      <c r="AE14" s="3"/>
      <c r="AF14" s="3"/>
      <c r="AG14" s="3"/>
      <c r="AH14" s="3"/>
    </row>
    <row r="15" spans="1:36" x14ac:dyDescent="0.5">
      <c r="A15" s="54"/>
      <c r="B15" s="62">
        <f>+'Ark1'!C1193</f>
        <v>2022</v>
      </c>
      <c r="C15" s="62">
        <f>+'Ark1'!M1193</f>
        <v>52</v>
      </c>
      <c r="D15" s="62">
        <f>+'Ark1'!Q1193</f>
        <v>20</v>
      </c>
      <c r="E15" s="98">
        <f t="shared" si="0"/>
        <v>5</v>
      </c>
      <c r="F15" s="84">
        <f>+'Ark1'!R1193</f>
        <v>56</v>
      </c>
      <c r="G15" s="98">
        <f t="shared" si="1"/>
        <v>24</v>
      </c>
      <c r="H15" s="84">
        <f>+IF(F15=0,"",'Ark1'!S1193)</f>
        <v>56</v>
      </c>
      <c r="I15" s="122">
        <f>+IF(F15=0,"",'Ark1'!AA1193)</f>
        <v>0.19441069258809235</v>
      </c>
      <c r="J15" s="128">
        <f t="shared" si="2"/>
        <v>7.2700666724711913E-2</v>
      </c>
      <c r="K15" s="64">
        <f>+IF(F15=0,"",'Ark1'!AB1193)</f>
        <v>0.22095459622029875</v>
      </c>
      <c r="L15" s="128">
        <f t="shared" si="3"/>
        <v>9.5752533927145972E-2</v>
      </c>
      <c r="M15" s="122">
        <f>+IF(F15=0,"",'Ark1'!W1193)</f>
        <v>97.467321428571438</v>
      </c>
      <c r="N15" s="128">
        <f t="shared" si="4"/>
        <v>10.180133928571422</v>
      </c>
      <c r="O15" s="122">
        <f>+IF(F15=0,"",'Ark1'!X1193)</f>
        <v>12.16154088731477</v>
      </c>
      <c r="P15" s="84">
        <f t="shared" si="5"/>
        <v>2.8</v>
      </c>
      <c r="Q15" s="122">
        <f>+IF(F15=0,"",'Ark1'!V1193)</f>
        <v>105.59839808079242</v>
      </c>
      <c r="R15" s="54"/>
      <c r="S15" s="6"/>
      <c r="T15" s="67"/>
      <c r="U15" s="67"/>
      <c r="V15" s="14"/>
      <c r="W15" s="7"/>
      <c r="X15" s="3"/>
      <c r="Y15" s="4"/>
      <c r="Z15" s="4"/>
      <c r="AA15" s="6"/>
      <c r="AB15" s="6"/>
      <c r="AC15" s="6"/>
      <c r="AD15" s="3"/>
      <c r="AE15" s="3"/>
      <c r="AF15" s="3"/>
      <c r="AG15" s="3"/>
      <c r="AH15" s="3"/>
    </row>
    <row r="16" spans="1:36" x14ac:dyDescent="0.5">
      <c r="A16" s="54"/>
      <c r="B16" s="62">
        <f>+'Ark1'!C1194</f>
        <v>2022</v>
      </c>
      <c r="C16" s="62">
        <f>+'Ark1'!M1194</f>
        <v>53</v>
      </c>
      <c r="D16" s="62">
        <f>+'Ark1'!Q1194</f>
        <v>31</v>
      </c>
      <c r="E16" s="98">
        <f t="shared" si="0"/>
        <v>0</v>
      </c>
      <c r="F16" s="84">
        <f>+'Ark1'!R1194</f>
        <v>113</v>
      </c>
      <c r="G16" s="98">
        <f t="shared" si="1"/>
        <v>41</v>
      </c>
      <c r="H16" s="84">
        <f>+IF(F16=0,"",'Ark1'!S1194)</f>
        <v>113</v>
      </c>
      <c r="I16" s="122">
        <f>+IF(F16=0,"",'Ark1'!AA1194)</f>
        <v>0.39229300468668632</v>
      </c>
      <c r="J16" s="128">
        <f t="shared" si="2"/>
        <v>0.11844544649408029</v>
      </c>
      <c r="K16" s="64">
        <f>+IF(F16=0,"",'Ark1'!AB1194)</f>
        <v>0.42724964758778872</v>
      </c>
      <c r="L16" s="128">
        <f t="shared" si="3"/>
        <v>0.13248361814327086</v>
      </c>
      <c r="M16" s="122">
        <f>+IF(F16=0,"",'Ark1'!W1194)</f>
        <v>93.400088495575218</v>
      </c>
      <c r="N16" s="128">
        <f t="shared" si="4"/>
        <v>2.0657829400196164</v>
      </c>
      <c r="O16" s="122">
        <f>+IF(F16=0,"",'Ark1'!X1194)</f>
        <v>9.7209742670236956</v>
      </c>
      <c r="P16" s="84">
        <f t="shared" si="5"/>
        <v>3.6451612903225805</v>
      </c>
      <c r="Q16" s="122">
        <f>+IF(F16=0,"",'Ark1'!V1194)</f>
        <v>101.19186185869472</v>
      </c>
      <c r="R16" s="54"/>
      <c r="S16" s="6"/>
      <c r="T16" s="67"/>
      <c r="U16" s="67"/>
      <c r="V16" s="13"/>
      <c r="W16" s="7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</row>
    <row r="17" spans="1:34" x14ac:dyDescent="0.5">
      <c r="A17" s="54"/>
      <c r="B17" s="62">
        <f>+'Ark1'!C1195</f>
        <v>2022</v>
      </c>
      <c r="C17" s="62">
        <f>+'Ark1'!M1195</f>
        <v>54</v>
      </c>
      <c r="D17" s="62">
        <f>+'Ark1'!Q1195</f>
        <v>44</v>
      </c>
      <c r="E17" s="98">
        <f t="shared" si="0"/>
        <v>-2</v>
      </c>
      <c r="F17" s="84">
        <f>+'Ark1'!R1195</f>
        <v>176</v>
      </c>
      <c r="G17" s="98">
        <f t="shared" si="1"/>
        <v>50</v>
      </c>
      <c r="H17" s="84">
        <f>+IF(F17=0,"",'Ark1'!S1195)</f>
        <v>176</v>
      </c>
      <c r="I17" s="122">
        <f>+IF(F17=0,"",'Ark1'!AA1195)</f>
        <v>0.6110050338482903</v>
      </c>
      <c r="J17" s="128">
        <f t="shared" si="2"/>
        <v>0.13177180701122965</v>
      </c>
      <c r="K17" s="64">
        <f>+IF(F17=0,"",'Ark1'!AB1195)</f>
        <v>0.66861053426966888</v>
      </c>
      <c r="L17" s="128">
        <f t="shared" si="3"/>
        <v>0.15993342474901062</v>
      </c>
      <c r="M17" s="122">
        <f>+IF(F17=0,"",'Ark1'!W1195)</f>
        <v>93.843579545454531</v>
      </c>
      <c r="N17" s="128">
        <f t="shared" si="4"/>
        <v>3.7776271645021495</v>
      </c>
      <c r="O17" s="122">
        <f>+IF(F17=0,"",'Ark1'!X1195)</f>
        <v>10.340077985926268</v>
      </c>
      <c r="P17" s="84">
        <f t="shared" si="5"/>
        <v>4</v>
      </c>
      <c r="Q17" s="122">
        <f>+IF(F17=0,"",'Ark1'!V1195)</f>
        <v>101.67235053678712</v>
      </c>
      <c r="R17" s="54"/>
      <c r="S17" s="6"/>
      <c r="T17" s="67"/>
      <c r="U17" s="67"/>
      <c r="V17" s="13"/>
      <c r="W17" s="7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</row>
    <row r="18" spans="1:34" x14ac:dyDescent="0.5">
      <c r="A18" s="54"/>
      <c r="B18" s="62">
        <f>+'Ark1'!C1196</f>
        <v>2022</v>
      </c>
      <c r="C18" s="62">
        <f>+'Ark1'!M1196</f>
        <v>55</v>
      </c>
      <c r="D18" s="62">
        <f>+'Ark1'!Q1196</f>
        <v>66</v>
      </c>
      <c r="E18" s="98">
        <f t="shared" si="0"/>
        <v>10</v>
      </c>
      <c r="F18" s="84">
        <f>+'Ark1'!R1196</f>
        <v>372</v>
      </c>
      <c r="G18" s="98">
        <f t="shared" si="1"/>
        <v>121</v>
      </c>
      <c r="H18" s="84">
        <f>+IF(F18=0,"",'Ark1'!S1196)</f>
        <v>372</v>
      </c>
      <c r="I18" s="122">
        <f>+IF(F18=0,"",'Ark1'!AA1196)</f>
        <v>1.2914424579066135</v>
      </c>
      <c r="J18" s="128">
        <f t="shared" si="2"/>
        <v>0.33677944254072256</v>
      </c>
      <c r="K18" s="64">
        <f>+IF(F18=0,"",'Ark1'!AB1196)</f>
        <v>1.3992685950565955</v>
      </c>
      <c r="L18" s="128">
        <f t="shared" si="3"/>
        <v>0.40193010315750033</v>
      </c>
      <c r="M18" s="122">
        <f>+IF(F18=0,"",'Ark1'!W1196)</f>
        <v>92.918494623655903</v>
      </c>
      <c r="N18" s="128">
        <f t="shared" si="4"/>
        <v>4.2727575718630106</v>
      </c>
      <c r="O18" s="122">
        <f>+IF(F18=0,"",'Ark1'!X1196)</f>
        <v>9.8800898080718529</v>
      </c>
      <c r="P18" s="84">
        <f t="shared" si="5"/>
        <v>5.6363636363636367</v>
      </c>
      <c r="Q18" s="122">
        <f>+IF(F18=0,"",'Ark1'!V1196)</f>
        <v>100.67009168326764</v>
      </c>
      <c r="R18" s="54"/>
      <c r="S18" s="6"/>
      <c r="T18" s="67"/>
      <c r="U18" s="67"/>
      <c r="V18" s="13"/>
      <c r="W18" s="7"/>
      <c r="X18" s="3"/>
      <c r="Y18" s="4"/>
      <c r="Z18" s="4"/>
      <c r="AA18" s="4"/>
      <c r="AB18" s="3"/>
      <c r="AC18" s="3"/>
      <c r="AD18" s="3"/>
      <c r="AE18" s="3"/>
      <c r="AF18" s="3"/>
      <c r="AG18" s="3"/>
      <c r="AH18" s="3"/>
    </row>
    <row r="19" spans="1:34" x14ac:dyDescent="0.5">
      <c r="A19" s="54"/>
      <c r="B19" s="62">
        <f>+'Ark1'!C1197</f>
        <v>2022</v>
      </c>
      <c r="C19" s="62">
        <f>+'Ark1'!M1197</f>
        <v>56</v>
      </c>
      <c r="D19" s="62">
        <f>+'Ark1'!Q1197</f>
        <v>80</v>
      </c>
      <c r="E19" s="98">
        <f t="shared" si="0"/>
        <v>0</v>
      </c>
      <c r="F19" s="84">
        <f>+'Ark1'!R1197</f>
        <v>589</v>
      </c>
      <c r="G19" s="98">
        <f t="shared" si="1"/>
        <v>135</v>
      </c>
      <c r="H19" s="84">
        <f>+IF(F19=0,"",'Ark1'!S1197)</f>
        <v>589</v>
      </c>
      <c r="I19" s="122">
        <f>+IF(F19=0,"",'Ark1'!AA1197)</f>
        <v>2.044783891685471</v>
      </c>
      <c r="J19" s="128">
        <f t="shared" si="2"/>
        <v>0.31802289974876108</v>
      </c>
      <c r="K19" s="64">
        <f>+IF(F19=0,"",'Ark1'!AB1197)</f>
        <v>2.2061050395716433</v>
      </c>
      <c r="L19" s="128">
        <f t="shared" si="3"/>
        <v>0.382529487521448</v>
      </c>
      <c r="M19" s="122">
        <f>+IF(F19=0,"",'Ark1'!W1197)</f>
        <v>92.524108658743586</v>
      </c>
      <c r="N19" s="128">
        <f t="shared" si="4"/>
        <v>2.9140205530167265</v>
      </c>
      <c r="O19" s="122">
        <f>+IF(F19=0,"",'Ark1'!X1197)</f>
        <v>9.8083325388995846</v>
      </c>
      <c r="P19" s="84">
        <f t="shared" si="5"/>
        <v>7.3624999999999998</v>
      </c>
      <c r="Q19" s="122">
        <f>+IF(F19=0,"",'Ark1'!V1197)</f>
        <v>100.24280461402341</v>
      </c>
      <c r="R19" s="54"/>
      <c r="S19" s="6"/>
      <c r="T19" s="67"/>
      <c r="U19" s="67"/>
      <c r="V19" s="13"/>
      <c r="W19" s="7"/>
      <c r="X19" s="3"/>
      <c r="Y19" s="4"/>
      <c r="Z19" s="4"/>
      <c r="AA19" s="4"/>
      <c r="AB19" s="3"/>
      <c r="AC19" s="3"/>
      <c r="AD19" s="3"/>
      <c r="AE19" s="3"/>
      <c r="AF19" s="3"/>
      <c r="AG19" s="3"/>
      <c r="AH19" s="3"/>
    </row>
    <row r="20" spans="1:34" x14ac:dyDescent="0.5">
      <c r="A20" s="54"/>
      <c r="B20" s="62">
        <f>+'Ark1'!C1198</f>
        <v>2022</v>
      </c>
      <c r="C20" s="62">
        <f>+'Ark1'!M1198</f>
        <v>57</v>
      </c>
      <c r="D20" s="62">
        <f>+'Ark1'!Q1198</f>
        <v>99</v>
      </c>
      <c r="E20" s="98">
        <f t="shared" si="0"/>
        <v>3</v>
      </c>
      <c r="F20" s="84">
        <f>+'Ark1'!R1198</f>
        <v>1051</v>
      </c>
      <c r="G20" s="98">
        <f t="shared" si="1"/>
        <v>120</v>
      </c>
      <c r="H20" s="84">
        <f>+IF(F20=0,"",'Ark1'!S1198)</f>
        <v>1051</v>
      </c>
      <c r="I20" s="122">
        <f>+IF(F20=0,"",'Ark1'!AA1198)</f>
        <v>3.6486721055372326</v>
      </c>
      <c r="J20" s="128">
        <f t="shared" si="2"/>
        <v>0.10767104057450716</v>
      </c>
      <c r="K20" s="64">
        <f>+IF(F20=0,"",'Ark1'!AB1198)</f>
        <v>3.8628097022149048</v>
      </c>
      <c r="L20" s="128">
        <f t="shared" si="3"/>
        <v>0.13280628949174789</v>
      </c>
      <c r="M20" s="122">
        <f>+IF(F20=0,"",'Ark1'!W1198)</f>
        <v>90.791379638439551</v>
      </c>
      <c r="N20" s="128">
        <f t="shared" si="4"/>
        <v>1.4096932796856265</v>
      </c>
      <c r="O20" s="122">
        <f>+IF(F20=0,"",'Ark1'!X1198)</f>
        <v>9.7800459634952883</v>
      </c>
      <c r="P20" s="84">
        <f t="shared" si="5"/>
        <v>10.616161616161616</v>
      </c>
      <c r="Q20" s="122">
        <f>+IF(F20=0,"",'Ark1'!V1198)</f>
        <v>98.365525068731898</v>
      </c>
      <c r="R20" s="54"/>
      <c r="S20" s="6"/>
      <c r="T20" s="67"/>
      <c r="U20" s="67"/>
      <c r="V20" s="13"/>
      <c r="W20" s="7"/>
      <c r="X20" s="3"/>
      <c r="Y20" s="4"/>
      <c r="Z20" s="4"/>
      <c r="AA20" s="4"/>
      <c r="AB20" s="3"/>
      <c r="AC20" s="3"/>
      <c r="AD20" s="3"/>
      <c r="AE20" s="3"/>
      <c r="AF20" s="3"/>
      <c r="AG20" s="3"/>
      <c r="AH20" s="3"/>
    </row>
    <row r="21" spans="1:34" x14ac:dyDescent="0.5">
      <c r="A21" s="54"/>
      <c r="B21" s="62">
        <f>+'Ark1'!C1199</f>
        <v>2022</v>
      </c>
      <c r="C21" s="62">
        <f>+'Ark1'!M1199</f>
        <v>58</v>
      </c>
      <c r="D21" s="62">
        <f>+'Ark1'!Q1199</f>
        <v>112</v>
      </c>
      <c r="E21" s="98">
        <f t="shared" si="0"/>
        <v>-2</v>
      </c>
      <c r="F21" s="84">
        <f>+'Ark1'!R1199</f>
        <v>1802</v>
      </c>
      <c r="G21" s="98">
        <f t="shared" si="1"/>
        <v>284</v>
      </c>
      <c r="H21" s="84">
        <f>+IF(F21=0,"",'Ark1'!S1199)</f>
        <v>1802</v>
      </c>
      <c r="I21" s="122">
        <f>+IF(F21=0,"",'Ark1'!AA1199)</f>
        <v>6.2558583579239722</v>
      </c>
      <c r="J21" s="128">
        <f t="shared" si="2"/>
        <v>0.48223900602986181</v>
      </c>
      <c r="K21" s="64">
        <f>+IF(F21=0,"",'Ark1'!AB1199)</f>
        <v>6.5806969284369359</v>
      </c>
      <c r="L21" s="128">
        <f t="shared" si="3"/>
        <v>0.5510454131207938</v>
      </c>
      <c r="M21" s="122">
        <f>+IF(F21=0,"",'Ark1'!W1199)</f>
        <v>90.211337402885633</v>
      </c>
      <c r="N21" s="128">
        <f t="shared" si="4"/>
        <v>1.595889445046339</v>
      </c>
      <c r="O21" s="122">
        <f>+IF(F21=0,"",'Ark1'!X1199)</f>
        <v>9.6879543179240439</v>
      </c>
      <c r="P21" s="84">
        <f t="shared" si="5"/>
        <v>16.089285714285715</v>
      </c>
      <c r="Q21" s="122">
        <f>+IF(F21=0,"",'Ark1'!V1199)</f>
        <v>97.73709361092719</v>
      </c>
      <c r="R21" s="54"/>
      <c r="S21" s="6"/>
      <c r="T21" s="67"/>
      <c r="U21" s="67"/>
      <c r="V21" s="13"/>
      <c r="W21" s="7"/>
      <c r="X21" s="3"/>
      <c r="Y21" s="4"/>
      <c r="Z21" s="4"/>
      <c r="AA21" s="4"/>
      <c r="AB21" s="3"/>
      <c r="AC21" s="3"/>
      <c r="AD21" s="3"/>
      <c r="AE21" s="3"/>
      <c r="AF21" s="3"/>
      <c r="AG21" s="3"/>
      <c r="AH21" s="3"/>
    </row>
    <row r="22" spans="1:34" x14ac:dyDescent="0.5">
      <c r="A22" s="54"/>
      <c r="B22" s="62">
        <f>+'Ark1'!C1200</f>
        <v>2022</v>
      </c>
      <c r="C22" s="62">
        <f>+'Ark1'!M1200</f>
        <v>59</v>
      </c>
      <c r="D22" s="62">
        <f>+'Ark1'!Q1200</f>
        <v>130</v>
      </c>
      <c r="E22" s="98">
        <f t="shared" si="0"/>
        <v>6</v>
      </c>
      <c r="F22" s="84">
        <f>+'Ark1'!R1200</f>
        <v>2823</v>
      </c>
      <c r="G22" s="98">
        <f t="shared" si="1"/>
        <v>455</v>
      </c>
      <c r="H22" s="84">
        <f>+IF(F22=0,"",'Ark1'!S1200)</f>
        <v>2823</v>
      </c>
      <c r="I22" s="122">
        <f>+IF(F22=0,"",'Ark1'!AA1200)</f>
        <v>9.8003818781461565</v>
      </c>
      <c r="J22" s="128">
        <f t="shared" si="2"/>
        <v>0.79383996425600145</v>
      </c>
      <c r="K22" s="64">
        <f>+IF(F22=0,"",'Ark1'!AB1200)</f>
        <v>10.121367858719815</v>
      </c>
      <c r="L22" s="128">
        <f t="shared" si="3"/>
        <v>0.80455786807941188</v>
      </c>
      <c r="M22" s="122">
        <f>+IF(F22=0,"",'Ark1'!W1200)</f>
        <v>88.567084661707497</v>
      </c>
      <c r="N22" s="128">
        <f t="shared" si="4"/>
        <v>0.79133719549105308</v>
      </c>
      <c r="O22" s="122">
        <f>+IF(F22=0,"",'Ark1'!X1200)</f>
        <v>9.7875121536336795</v>
      </c>
      <c r="P22" s="84">
        <f t="shared" si="5"/>
        <v>21.715384615384615</v>
      </c>
      <c r="Q22" s="122">
        <f>+IF(F22=0,"",'Ark1'!V1200)</f>
        <v>95.955671356129287</v>
      </c>
      <c r="R22" s="54"/>
      <c r="S22" s="6"/>
      <c r="T22" s="67"/>
      <c r="U22" s="67"/>
      <c r="V22" s="14"/>
      <c r="W22" s="7"/>
      <c r="X22" s="3"/>
      <c r="Y22" s="4"/>
      <c r="Z22" s="4"/>
      <c r="AA22" s="6"/>
      <c r="AB22" s="6"/>
      <c r="AC22" s="6"/>
      <c r="AD22" s="3"/>
      <c r="AE22" s="3"/>
      <c r="AF22" s="3"/>
      <c r="AG22" s="3"/>
      <c r="AH22" s="3"/>
    </row>
    <row r="23" spans="1:34" x14ac:dyDescent="0.5">
      <c r="A23" s="54"/>
      <c r="B23" s="62">
        <f>+'Ark1'!C1201</f>
        <v>2022</v>
      </c>
      <c r="C23" s="62">
        <f>+'Ark1'!M1201</f>
        <v>60</v>
      </c>
      <c r="D23" s="62">
        <f>+'Ark1'!Q1201</f>
        <v>136</v>
      </c>
      <c r="E23" s="98">
        <f t="shared" si="0"/>
        <v>-4</v>
      </c>
      <c r="F23" s="84">
        <f>+'Ark1'!R1201</f>
        <v>4141</v>
      </c>
      <c r="G23" s="98">
        <f t="shared" si="1"/>
        <v>523</v>
      </c>
      <c r="H23" s="84">
        <f>+IF(F23=0,"",'Ark1'!S1201)</f>
        <v>4141</v>
      </c>
      <c r="I23" s="122">
        <f>+IF(F23=0,"",'Ark1'!AA1201)</f>
        <v>14.375976392987328</v>
      </c>
      <c r="J23" s="128">
        <f t="shared" si="2"/>
        <v>0.61513659380887198</v>
      </c>
      <c r="K23" s="64">
        <f>+IF(F23=0,"",'Ark1'!AB1201)</f>
        <v>14.69345777663472</v>
      </c>
      <c r="L23" s="128">
        <f t="shared" si="3"/>
        <v>0.59233855978315475</v>
      </c>
      <c r="M23" s="122">
        <f>+IF(F23=0,"",'Ark1'!W1201)</f>
        <v>87.652195121951124</v>
      </c>
      <c r="N23" s="128">
        <f t="shared" si="4"/>
        <v>0.67726838708799164</v>
      </c>
      <c r="O23" s="122">
        <f>+IF(F23=0,"",'Ark1'!X1201)</f>
        <v>9.3968353912277038</v>
      </c>
      <c r="P23" s="84">
        <f t="shared" si="5"/>
        <v>30.448529411764707</v>
      </c>
      <c r="Q23" s="122">
        <f>+IF(F23=0,"",'Ark1'!V1201)</f>
        <v>94.964458420315395</v>
      </c>
      <c r="R23" s="54"/>
      <c r="S23" s="6"/>
      <c r="T23" s="67"/>
      <c r="U23" s="67"/>
      <c r="V23" s="14"/>
      <c r="W23" s="7"/>
      <c r="X23" s="3"/>
      <c r="Y23" s="13"/>
      <c r="Z23" s="13"/>
      <c r="AA23" s="18"/>
      <c r="AB23" s="18"/>
      <c r="AC23" s="18"/>
      <c r="AD23" s="3"/>
      <c r="AE23" s="3"/>
      <c r="AF23" s="3"/>
      <c r="AG23" s="3"/>
      <c r="AH23" s="3"/>
    </row>
    <row r="24" spans="1:34" x14ac:dyDescent="0.5">
      <c r="A24" s="54"/>
      <c r="B24" s="62">
        <f>+'Ark1'!C1202</f>
        <v>2022</v>
      </c>
      <c r="C24" s="62">
        <f>+'Ark1'!M1202</f>
        <v>61</v>
      </c>
      <c r="D24" s="62">
        <f>+'Ark1'!Q1202</f>
        <v>141</v>
      </c>
      <c r="E24" s="98">
        <f t="shared" si="0"/>
        <v>4</v>
      </c>
      <c r="F24" s="84">
        <f>+'Ark1'!R1202</f>
        <v>5191</v>
      </c>
      <c r="G24" s="98">
        <f t="shared" si="1"/>
        <v>661</v>
      </c>
      <c r="H24" s="84">
        <f>+IF(F24=0,"",'Ark1'!S1202)</f>
        <v>5191</v>
      </c>
      <c r="I24" s="122">
        <f>+IF(F24=0,"",'Ark1'!AA1202)</f>
        <v>18.021176879014064</v>
      </c>
      <c r="J24" s="128">
        <f t="shared" si="2"/>
        <v>0.79160134272925831</v>
      </c>
      <c r="K24" s="64">
        <f>+IF(F24=0,"",'Ark1'!AB1202)</f>
        <v>18.100410405319263</v>
      </c>
      <c r="L24" s="128">
        <f t="shared" si="3"/>
        <v>0.71008963336753439</v>
      </c>
      <c r="M24" s="122">
        <f>+IF(F24=0,"",'Ark1'!W1202)</f>
        <v>86.135347717202791</v>
      </c>
      <c r="N24" s="128">
        <f t="shared" si="4"/>
        <v>0.49106294899092973</v>
      </c>
      <c r="O24" s="122">
        <f>+IF(F24=0,"",'Ark1'!X1202)</f>
        <v>9.5657570382470798</v>
      </c>
      <c r="P24" s="84">
        <f t="shared" si="5"/>
        <v>36.815602836879435</v>
      </c>
      <c r="Q24" s="122">
        <f>+IF(F24=0,"",'Ark1'!V1202)</f>
        <v>93.321070116146075</v>
      </c>
      <c r="R24" s="54"/>
      <c r="S24" s="6"/>
      <c r="T24" s="67"/>
      <c r="U24" s="67"/>
      <c r="V24" s="14"/>
      <c r="W24" s="7"/>
      <c r="X24" s="3"/>
      <c r="Y24" s="13"/>
      <c r="Z24" s="13"/>
      <c r="AA24" s="18"/>
      <c r="AB24" s="18"/>
      <c r="AC24" s="18"/>
      <c r="AD24" s="3"/>
      <c r="AE24" s="3"/>
      <c r="AF24" s="3"/>
      <c r="AG24" s="3"/>
      <c r="AH24" s="3"/>
    </row>
    <row r="25" spans="1:34" x14ac:dyDescent="0.5">
      <c r="A25" s="54"/>
      <c r="B25" s="62">
        <f>+'Ark1'!C1203</f>
        <v>2022</v>
      </c>
      <c r="C25" s="62">
        <f>+'Ark1'!M1203</f>
        <v>62</v>
      </c>
      <c r="D25" s="62">
        <f>+'Ark1'!Q1203</f>
        <v>142</v>
      </c>
      <c r="E25" s="98">
        <f t="shared" si="0"/>
        <v>7</v>
      </c>
      <c r="F25" s="84">
        <f>+'Ark1'!R1203</f>
        <v>5061</v>
      </c>
      <c r="G25" s="98">
        <f t="shared" si="1"/>
        <v>376</v>
      </c>
      <c r="H25" s="84">
        <f>+IF(F25=0,"",'Ark1'!S1203)</f>
        <v>5060</v>
      </c>
      <c r="I25" s="122">
        <f>+IF(F25=0,"",'Ark1'!AA1203)</f>
        <v>17.569866342648851</v>
      </c>
      <c r="J25" s="128">
        <f t="shared" si="2"/>
        <v>-0.24924213141169815</v>
      </c>
      <c r="K25" s="64">
        <f>+IF(F25=0,"",'Ark1'!AB1203)</f>
        <v>17.283765712047131</v>
      </c>
      <c r="L25" s="128">
        <f t="shared" si="3"/>
        <v>-0.46616220193061508</v>
      </c>
      <c r="M25" s="122">
        <f>+IF(F25=0,"",'Ark1'!W1203)</f>
        <v>84.378513833991803</v>
      </c>
      <c r="N25" s="128">
        <f t="shared" si="4"/>
        <v>-0.14469854594433684</v>
      </c>
      <c r="O25" s="122">
        <f>+IF(F25=0,"",'Ark1'!X1203)</f>
        <v>9.7858595392420646</v>
      </c>
      <c r="P25" s="84">
        <f t="shared" si="5"/>
        <v>35.640845070422536</v>
      </c>
      <c r="Q25" s="122">
        <f>+IF(F25=0,"",'Ark1'!V1203)</f>
        <v>91.435981654597626</v>
      </c>
      <c r="R25" s="54"/>
      <c r="S25" s="6"/>
      <c r="T25" s="67"/>
      <c r="U25" s="67"/>
      <c r="V25" s="14"/>
      <c r="W25" s="7"/>
      <c r="X25" s="3"/>
      <c r="Y25" s="13"/>
      <c r="Z25" s="13"/>
      <c r="AA25" s="18"/>
      <c r="AB25" s="18"/>
      <c r="AC25" s="18"/>
      <c r="AD25" s="3"/>
      <c r="AE25" s="3"/>
      <c r="AF25" s="3"/>
      <c r="AG25" s="3"/>
      <c r="AH25" s="3"/>
    </row>
    <row r="26" spans="1:34" x14ac:dyDescent="0.5">
      <c r="A26" s="54"/>
      <c r="B26" s="62">
        <f>+'Ark1'!C1204</f>
        <v>2022</v>
      </c>
      <c r="C26" s="62">
        <f>+'Ark1'!M1204</f>
        <v>63</v>
      </c>
      <c r="D26" s="62">
        <f>+'Ark1'!Q1204</f>
        <v>125</v>
      </c>
      <c r="E26" s="98">
        <f t="shared" si="0"/>
        <v>8</v>
      </c>
      <c r="F26" s="84">
        <f>+'Ark1'!R1204</f>
        <v>4140</v>
      </c>
      <c r="G26" s="98">
        <f t="shared" si="1"/>
        <v>187</v>
      </c>
      <c r="H26" s="84">
        <f>+IF(F26=0,"",'Ark1'!S1204)</f>
        <v>4140</v>
      </c>
      <c r="I26" s="122">
        <f>+IF(F26=0,"",'Ark1'!AA1204)</f>
        <v>14.372504773476829</v>
      </c>
      <c r="J26" s="128">
        <f t="shared" si="2"/>
        <v>-0.66248685895889281</v>
      </c>
      <c r="K26" s="64">
        <f>+IF(F26=0,"",'Ark1'!AB1204)</f>
        <v>13.824071430898249</v>
      </c>
      <c r="L26" s="128">
        <f t="shared" si="3"/>
        <v>-0.85707938941217954</v>
      </c>
      <c r="M26" s="122">
        <f>+IF(F26=0,"",'Ark1'!W1204)</f>
        <v>82.485886473429943</v>
      </c>
      <c r="N26" s="128">
        <f t="shared" si="4"/>
        <v>-0.36979275753391505</v>
      </c>
      <c r="O26" s="122">
        <f>+IF(F26=0,"",'Ark1'!X1204)</f>
        <v>9.8994171892900127</v>
      </c>
      <c r="P26" s="84">
        <f t="shared" si="5"/>
        <v>33.119999999999997</v>
      </c>
      <c r="Q26" s="122">
        <f>+IF(F26=0,"",'Ark1'!V1204)</f>
        <v>89.367157609349988</v>
      </c>
      <c r="R26" s="54"/>
      <c r="S26" s="6"/>
      <c r="T26" s="67"/>
      <c r="U26" s="67"/>
      <c r="V26" s="7"/>
      <c r="W26" s="7"/>
      <c r="X26" s="3"/>
      <c r="Y26" s="13"/>
      <c r="Z26" s="13"/>
      <c r="AA26" s="18"/>
      <c r="AB26" s="18"/>
      <c r="AC26" s="18"/>
      <c r="AD26" s="3"/>
      <c r="AE26" s="3"/>
      <c r="AF26" s="3"/>
      <c r="AG26" s="3"/>
      <c r="AH26" s="3"/>
    </row>
    <row r="27" spans="1:34" x14ac:dyDescent="0.5">
      <c r="A27" s="54"/>
      <c r="B27" s="62">
        <f>+'Ark1'!C1205</f>
        <v>2022</v>
      </c>
      <c r="C27" s="62">
        <f>+'Ark1'!M1205</f>
        <v>64</v>
      </c>
      <c r="D27" s="62">
        <f>+'Ark1'!Q1205</f>
        <v>97</v>
      </c>
      <c r="E27" s="98">
        <f t="shared" si="0"/>
        <v>-2</v>
      </c>
      <c r="F27" s="84">
        <f>+'Ark1'!R1205</f>
        <v>2181</v>
      </c>
      <c r="G27" s="98">
        <f t="shared" si="1"/>
        <v>-270</v>
      </c>
      <c r="H27" s="84">
        <f>+IF(F27=0,"",'Ark1'!S1205)</f>
        <v>2180</v>
      </c>
      <c r="I27" s="122">
        <f>+IF(F27=0,"",'Ark1'!AA1205)</f>
        <v>7.5716021524040977</v>
      </c>
      <c r="J27" s="128">
        <f t="shared" si="2"/>
        <v>-1.7506251410692046</v>
      </c>
      <c r="K27" s="64">
        <f>+IF(F27=0,"",'Ark1'!AB1205)</f>
        <v>7.0732241168567516</v>
      </c>
      <c r="L27" s="128">
        <f t="shared" si="3"/>
        <v>-1.7661945999629207</v>
      </c>
      <c r="M27" s="122">
        <f>+IF(F27=0,"",'Ark1'!W1205)</f>
        <v>80.150261467889919</v>
      </c>
      <c r="N27" s="128">
        <f t="shared" si="4"/>
        <v>-0.3077679078750748</v>
      </c>
      <c r="O27" s="122">
        <f>+IF(F27=0,"",'Ark1'!X1205)</f>
        <v>10.937694425028219</v>
      </c>
      <c r="P27" s="84">
        <f t="shared" si="5"/>
        <v>22.484536082474225</v>
      </c>
      <c r="Q27" s="122">
        <f>+IF(F27=0,"",'Ark1'!V1205)</f>
        <v>86.856267456538944</v>
      </c>
      <c r="R27" s="54"/>
      <c r="S27" s="6"/>
      <c r="T27" s="67"/>
      <c r="U27" s="67"/>
      <c r="V27" s="7"/>
      <c r="W27" s="7"/>
      <c r="X27" s="3"/>
      <c r="Y27" s="13"/>
      <c r="Z27" s="13"/>
      <c r="AA27" s="18"/>
      <c r="AB27" s="18"/>
      <c r="AC27" s="18"/>
      <c r="AD27" s="3"/>
      <c r="AE27" s="3"/>
      <c r="AF27" s="3"/>
      <c r="AG27" s="3"/>
      <c r="AH27" s="3"/>
    </row>
    <row r="28" spans="1:34" x14ac:dyDescent="0.5">
      <c r="A28" s="54"/>
      <c r="B28" s="62">
        <f>+'Ark1'!C1206</f>
        <v>2022</v>
      </c>
      <c r="C28" s="62">
        <f>+'Ark1'!M1206</f>
        <v>65</v>
      </c>
      <c r="D28" s="62">
        <f>+'Ark1'!Q1206</f>
        <v>79</v>
      </c>
      <c r="E28" s="98">
        <f t="shared" si="0"/>
        <v>0</v>
      </c>
      <c r="F28" s="84">
        <f>+'Ark1'!R1206</f>
        <v>827</v>
      </c>
      <c r="G28" s="98">
        <f t="shared" si="1"/>
        <v>-126</v>
      </c>
      <c r="H28" s="84">
        <f>+IF(F28=0,"",'Ark1'!S1206)</f>
        <v>827</v>
      </c>
      <c r="I28" s="122">
        <f>+IF(F28=0,"",'Ark1'!AA1206)</f>
        <v>2.8710293351848639</v>
      </c>
      <c r="J28" s="128">
        <f t="shared" si="2"/>
        <v>-0.75364737255893699</v>
      </c>
      <c r="K28" s="64">
        <f>+IF(F28=0,"",'Ark1'!AB1206)</f>
        <v>2.6103215558796369</v>
      </c>
      <c r="L28" s="128">
        <f t="shared" si="3"/>
        <v>-0.67962497477726647</v>
      </c>
      <c r="M28" s="122">
        <f>+IF(F28=0,"",'Ark1'!W1206)</f>
        <v>77.970894800483606</v>
      </c>
      <c r="N28" s="128">
        <f t="shared" si="4"/>
        <v>0.95418965882561224</v>
      </c>
      <c r="O28" s="122">
        <f>+IF(F28=0,"",'Ark1'!X1206)</f>
        <v>12.568416305865629</v>
      </c>
      <c r="P28" s="84">
        <f t="shared" si="5"/>
        <v>10.468354430379748</v>
      </c>
      <c r="Q28" s="122">
        <f>+IF(F28=0,"",'Ark1'!V1206)</f>
        <v>84.475508992940092</v>
      </c>
      <c r="R28" s="54"/>
      <c r="S28" s="6"/>
      <c r="T28" s="67"/>
      <c r="U28" s="67"/>
      <c r="V28" s="7"/>
      <c r="W28" s="7"/>
      <c r="X28" s="3"/>
      <c r="Y28" s="13"/>
      <c r="Z28" s="13"/>
      <c r="AA28" s="18"/>
      <c r="AB28" s="18"/>
      <c r="AC28" s="18"/>
      <c r="AD28" s="3"/>
      <c r="AE28" s="3"/>
      <c r="AF28" s="3"/>
      <c r="AG28" s="3"/>
      <c r="AH28" s="3"/>
    </row>
    <row r="29" spans="1:34" x14ac:dyDescent="0.5">
      <c r="A29" s="54"/>
      <c r="B29" s="62">
        <f>+'Ark1'!C1207</f>
        <v>2022</v>
      </c>
      <c r="C29" s="62">
        <f>+'Ark1'!M1207</f>
        <v>66</v>
      </c>
      <c r="D29" s="62">
        <f>+'Ark1'!Q1207</f>
        <v>51</v>
      </c>
      <c r="E29" s="98">
        <f t="shared" si="0"/>
        <v>-3</v>
      </c>
      <c r="F29" s="84">
        <f>+'Ark1'!R1207</f>
        <v>182</v>
      </c>
      <c r="G29" s="98">
        <f t="shared" si="1"/>
        <v>-42</v>
      </c>
      <c r="H29" s="84">
        <f>+IF(F29=0,"",'Ark1'!S1207)</f>
        <v>182</v>
      </c>
      <c r="I29" s="122">
        <f>+IF(F29=0,"",'Ark1'!AA1207)</f>
        <v>0.63183475091130004</v>
      </c>
      <c r="J29" s="128">
        <f t="shared" si="2"/>
        <v>-0.2201354301323637</v>
      </c>
      <c r="K29" s="64">
        <f>+IF(F29=0,"",'Ark1'!AB1207)</f>
        <v>0.57195096941093115</v>
      </c>
      <c r="L29" s="128">
        <f t="shared" si="3"/>
        <v>-0.16054243670373414</v>
      </c>
      <c r="M29" s="122">
        <f>+IF(F29=0,"",'Ark1'!W1207)</f>
        <v>77.630329670329701</v>
      </c>
      <c r="N29" s="128">
        <f t="shared" si="4"/>
        <v>4.6770707417583566</v>
      </c>
      <c r="O29" s="122">
        <f>+IF(F29=0,"",'Ark1'!X1207)</f>
        <v>14.781851617911412</v>
      </c>
      <c r="P29" s="84">
        <f t="shared" si="5"/>
        <v>3.5686274509803924</v>
      </c>
      <c r="Q29" s="122">
        <f>+IF(F29=0,"",'Ark1'!V1207)</f>
        <v>84.106532687247693</v>
      </c>
      <c r="R29" s="54"/>
      <c r="S29" s="6"/>
      <c r="T29" s="67"/>
      <c r="U29" s="67"/>
      <c r="V29" s="7"/>
      <c r="W29" s="7"/>
      <c r="X29" s="3"/>
      <c r="Y29" s="13"/>
      <c r="Z29" s="13"/>
      <c r="AA29" s="18"/>
      <c r="AB29" s="18"/>
      <c r="AC29" s="18"/>
      <c r="AD29" s="3"/>
      <c r="AE29" s="3"/>
      <c r="AF29" s="3"/>
      <c r="AG29" s="3"/>
      <c r="AH29" s="3"/>
    </row>
    <row r="30" spans="1:34" x14ac:dyDescent="0.5">
      <c r="A30" s="54"/>
      <c r="B30" s="62">
        <f>+'Ark1'!C1208</f>
        <v>2022</v>
      </c>
      <c r="C30" s="62">
        <f>+'Ark1'!M1208</f>
        <v>67</v>
      </c>
      <c r="D30" s="62">
        <f>+'Ark1'!Q1208</f>
        <v>11</v>
      </c>
      <c r="E30" s="98">
        <f t="shared" si="0"/>
        <v>-14</v>
      </c>
      <c r="F30" s="84">
        <f>+'Ark1'!R1208</f>
        <v>16</v>
      </c>
      <c r="G30" s="98">
        <f t="shared" si="1"/>
        <v>-30</v>
      </c>
      <c r="H30" s="84">
        <f>+IF(F30=0,"",'Ark1'!S1208)</f>
        <v>16</v>
      </c>
      <c r="I30" s="122">
        <f>+IF(F30=0,"",'Ark1'!AA1208)</f>
        <v>5.5545912168026394E-2</v>
      </c>
      <c r="J30" s="128">
        <f t="shared" si="2"/>
        <v>-0.11941225001058309</v>
      </c>
      <c r="K30" s="64">
        <f>+IF(F30=0,"",'Ark1'!AB1208)</f>
        <v>5.3399071094193874E-2</v>
      </c>
      <c r="L30" s="128">
        <f t="shared" si="3"/>
        <v>-8.5464014088588336E-2</v>
      </c>
      <c r="M30" s="122">
        <f>+IF(F30=0,"",'Ark1'!W1208)</f>
        <v>82.443749999999994</v>
      </c>
      <c r="N30" s="128">
        <f t="shared" si="4"/>
        <v>15.096793478260878</v>
      </c>
      <c r="O30" s="122">
        <f>+IF(F30=0,"",'Ark1'!X1208)</f>
        <v>8.9214606952841891</v>
      </c>
      <c r="P30" s="84">
        <f t="shared" si="5"/>
        <v>1.4545454545454546</v>
      </c>
      <c r="Q30" s="122">
        <f>+IF(F30=0,"",'Ark1'!V1208)</f>
        <v>89.321505958829903</v>
      </c>
      <c r="R30" s="54"/>
      <c r="S30" s="6"/>
      <c r="T30" s="67"/>
      <c r="U30" s="67"/>
      <c r="V30" s="7"/>
      <c r="W30" s="7"/>
      <c r="X30" s="3"/>
      <c r="Y30" s="13"/>
      <c r="Z30" s="13"/>
      <c r="AA30" s="18"/>
      <c r="AB30" s="18"/>
      <c r="AC30" s="18"/>
      <c r="AD30" s="3"/>
      <c r="AE30" s="3"/>
      <c r="AF30" s="3"/>
      <c r="AG30" s="3"/>
      <c r="AH30" s="3"/>
    </row>
    <row r="31" spans="1:34" x14ac:dyDescent="0.5">
      <c r="A31" s="54"/>
      <c r="B31" s="62">
        <f>+'Ark1'!C1209</f>
        <v>2022</v>
      </c>
      <c r="C31" s="62">
        <f>+'Ark1'!M1209</f>
        <v>68</v>
      </c>
      <c r="D31" s="62">
        <f>+'Ark1'!Q1209</f>
        <v>0</v>
      </c>
      <c r="E31" s="98">
        <f t="shared" si="0"/>
        <v>-14</v>
      </c>
      <c r="F31" s="84">
        <f>+'Ark1'!R1209</f>
        <v>0</v>
      </c>
      <c r="G31" s="98" t="str">
        <f t="shared" si="1"/>
        <v/>
      </c>
      <c r="H31" s="84" t="str">
        <f>+IF(F31=0,"",'Ark1'!S1209)</f>
        <v/>
      </c>
      <c r="I31" s="122" t="str">
        <f>+IF(F31=0,"",'Ark1'!AA1209)</f>
        <v/>
      </c>
      <c r="J31" s="128" t="str">
        <f t="shared" si="2"/>
        <v/>
      </c>
      <c r="K31" s="64" t="str">
        <f>+IF(F31=0,"",'Ark1'!AB1209)</f>
        <v/>
      </c>
      <c r="L31" s="128" t="str">
        <f t="shared" si="3"/>
        <v/>
      </c>
      <c r="M31" s="122" t="str">
        <f>+IF(F31=0,"",'Ark1'!W1209)</f>
        <v/>
      </c>
      <c r="N31" s="128" t="str">
        <f t="shared" si="4"/>
        <v/>
      </c>
      <c r="O31" s="122" t="str">
        <f>+IF(F31=0,"",'Ark1'!X1209)</f>
        <v/>
      </c>
      <c r="P31" s="84" t="str">
        <f t="shared" si="5"/>
        <v/>
      </c>
      <c r="Q31" s="122" t="str">
        <f>+IF(F31=0,"",'Ark1'!V1209)</f>
        <v/>
      </c>
      <c r="R31" s="54"/>
      <c r="S31" s="6"/>
      <c r="T31" s="67"/>
      <c r="U31" s="67"/>
      <c r="V31" s="7"/>
      <c r="W31" s="7"/>
      <c r="X31" s="3"/>
      <c r="Y31" s="13"/>
      <c r="Z31" s="13"/>
      <c r="AA31" s="18"/>
      <c r="AB31" s="18"/>
      <c r="AC31" s="18"/>
      <c r="AD31" s="3"/>
      <c r="AE31" s="3"/>
      <c r="AF31" s="3"/>
      <c r="AG31" s="3"/>
      <c r="AH31" s="3"/>
    </row>
    <row r="32" spans="1:34" x14ac:dyDescent="0.5">
      <c r="A32" s="54"/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6"/>
      <c r="T32" s="67"/>
      <c r="U32" s="67"/>
      <c r="V32" s="7"/>
      <c r="W32" s="7"/>
      <c r="X32" s="3"/>
      <c r="Y32" s="13"/>
      <c r="Z32" s="13"/>
      <c r="AA32" s="18"/>
      <c r="AB32" s="18"/>
      <c r="AC32" s="18"/>
      <c r="AD32" s="3"/>
      <c r="AE32" s="3"/>
      <c r="AF32" s="3"/>
      <c r="AG32" s="3"/>
      <c r="AH32" s="3"/>
    </row>
    <row r="33" spans="1:34" x14ac:dyDescent="0.5">
      <c r="A33" s="54"/>
      <c r="B33" s="3">
        <f>+'Ark1'!C1210</f>
        <v>2021</v>
      </c>
      <c r="C33" s="3">
        <f>+'Ark1'!M1210</f>
        <v>48</v>
      </c>
      <c r="D33" s="3">
        <f>+'Ark1'!Q1210</f>
        <v>6</v>
      </c>
      <c r="E33" s="18">
        <f t="shared" ref="E33:E76" si="6">+D33-D54</f>
        <v>1</v>
      </c>
      <c r="F33" s="18">
        <f>+'Ark1'!R1210</f>
        <v>11</v>
      </c>
      <c r="G33" s="18">
        <f t="shared" ref="G33:G76" si="7">+F33-F54</f>
        <v>-2</v>
      </c>
      <c r="H33" s="18">
        <f>+'Ark1'!S1210</f>
        <v>11</v>
      </c>
      <c r="I33" s="123">
        <f>+'Ark1'!AA1210</f>
        <v>4.1837821390537051E-2</v>
      </c>
      <c r="J33" s="123">
        <f t="shared" ref="J33:J76" si="8">+I33-I54</f>
        <v>-2.0428679232127954E-2</v>
      </c>
      <c r="K33" s="13">
        <f>+'Ark1'!AB1210</f>
        <v>4.3716886912280158E-2</v>
      </c>
      <c r="L33" s="123">
        <f t="shared" ref="L33:L76" si="9">+K33-K54</f>
        <v>-3.5486589517633844E-2</v>
      </c>
      <c r="M33" s="123">
        <f>+'Ark1'!W1210</f>
        <v>88.663636363636385</v>
      </c>
      <c r="N33" s="123">
        <f t="shared" ref="N33:N76" si="10">+M33-M54</f>
        <v>-16.417132867132835</v>
      </c>
      <c r="O33" s="123">
        <f>+'Ark1'!X1210</f>
        <v>13.33460451929305</v>
      </c>
      <c r="P33" s="18">
        <f>+IF(F33=0,"",F33/D33)</f>
        <v>1.8333333333333333</v>
      </c>
      <c r="Q33" s="13">
        <f>+'Ark1'!V1210</f>
        <v>96.060277750418578</v>
      </c>
      <c r="R33" s="54"/>
      <c r="S33" s="6"/>
      <c r="T33" s="67"/>
      <c r="U33" s="67"/>
      <c r="V33" s="7"/>
      <c r="W33" s="7"/>
      <c r="X33" s="3"/>
      <c r="Y33" s="14"/>
      <c r="Z33" s="14"/>
      <c r="AA33" s="18"/>
      <c r="AB33" s="18"/>
      <c r="AC33" s="18"/>
      <c r="AD33" s="3"/>
      <c r="AE33" s="3"/>
      <c r="AF33" s="3"/>
      <c r="AG33" s="3"/>
      <c r="AH33" s="3"/>
    </row>
    <row r="34" spans="1:34" ht="16.5" customHeight="1" x14ac:dyDescent="0.5">
      <c r="A34" s="54"/>
      <c r="B34" s="3">
        <f>+'Ark1'!C1211</f>
        <v>2021</v>
      </c>
      <c r="C34" s="3">
        <f>+'Ark1'!M1211</f>
        <v>49</v>
      </c>
      <c r="D34" s="3">
        <f>+'Ark1'!Q1211</f>
        <v>3</v>
      </c>
      <c r="E34" s="18">
        <f t="shared" si="6"/>
        <v>0</v>
      </c>
      <c r="F34" s="18">
        <f>+'Ark1'!R1211</f>
        <v>4</v>
      </c>
      <c r="G34" s="18">
        <f t="shared" si="7"/>
        <v>-2</v>
      </c>
      <c r="H34" s="18">
        <f>+'Ark1'!S1211</f>
        <v>4</v>
      </c>
      <c r="I34" s="123">
        <f>+'Ark1'!AA1211</f>
        <v>1.5213753232922556E-2</v>
      </c>
      <c r="J34" s="123">
        <f t="shared" si="8"/>
        <v>-1.3524631669845917E-2</v>
      </c>
      <c r="K34" s="13">
        <f>+'Ark1'!AB1211</f>
        <v>1.6819773039028003E-2</v>
      </c>
      <c r="L34" s="123">
        <f t="shared" si="9"/>
        <v>-1.0974063567397749E-2</v>
      </c>
      <c r="M34" s="123">
        <f>+'Ark1'!W1211</f>
        <v>93.81</v>
      </c>
      <c r="N34" s="123">
        <f t="shared" si="10"/>
        <v>13.91500000000002</v>
      </c>
      <c r="O34" s="123">
        <f>+'Ark1'!X1211</f>
        <v>14.607739387050998</v>
      </c>
      <c r="P34" s="18">
        <f t="shared" si="5"/>
        <v>1.3333333333333333</v>
      </c>
      <c r="Q34" s="13">
        <f>+'Ark1'!V1211</f>
        <v>101.63596966413868</v>
      </c>
      <c r="R34" s="54"/>
      <c r="S34" s="6"/>
      <c r="T34" s="67"/>
      <c r="U34" s="67"/>
      <c r="V34" s="7"/>
      <c r="W34" s="7"/>
      <c r="X34" s="3"/>
      <c r="Y34" s="14"/>
      <c r="Z34" s="14"/>
      <c r="AA34" s="18"/>
      <c r="AB34" s="18"/>
      <c r="AC34" s="18"/>
      <c r="AD34" s="3"/>
      <c r="AE34" s="3"/>
      <c r="AF34" s="3"/>
      <c r="AG34" s="3"/>
      <c r="AH34" s="3"/>
    </row>
    <row r="35" spans="1:34" ht="16.5" customHeight="1" x14ac:dyDescent="0.5">
      <c r="A35" s="54"/>
      <c r="B35" s="3">
        <f>+'Ark1'!C1212</f>
        <v>2021</v>
      </c>
      <c r="C35" s="3">
        <f>+'Ark1'!M1212</f>
        <v>50</v>
      </c>
      <c r="D35" s="3">
        <f>+'Ark1'!Q1212</f>
        <v>5</v>
      </c>
      <c r="E35" s="18">
        <f t="shared" si="6"/>
        <v>-4</v>
      </c>
      <c r="F35" s="18">
        <f>+'Ark1'!R1212</f>
        <v>11</v>
      </c>
      <c r="G35" s="18">
        <f t="shared" si="7"/>
        <v>-5</v>
      </c>
      <c r="H35" s="18">
        <f>+'Ark1'!S1212</f>
        <v>11</v>
      </c>
      <c r="I35" s="123">
        <f>+'Ark1'!AA1212</f>
        <v>4.1837821390537051E-2</v>
      </c>
      <c r="J35" s="123">
        <f t="shared" si="8"/>
        <v>-3.4797871683512192E-2</v>
      </c>
      <c r="K35" s="13">
        <f>+'Ark1'!AB1212</f>
        <v>4.1045822325893641E-2</v>
      </c>
      <c r="L35" s="123">
        <f t="shared" si="9"/>
        <v>-4.0599768541433337E-2</v>
      </c>
      <c r="M35" s="123">
        <f>+'Ark1'!W1212</f>
        <v>83.246363636363611</v>
      </c>
      <c r="N35" s="123">
        <f t="shared" si="10"/>
        <v>-4.7642613636363933</v>
      </c>
      <c r="O35" s="123">
        <f>+'Ark1'!X1212</f>
        <v>11.44788767552367</v>
      </c>
      <c r="P35" s="18">
        <f t="shared" si="5"/>
        <v>2.2000000000000002</v>
      </c>
      <c r="Q35" s="13">
        <f>+'Ark1'!V1212</f>
        <v>90.191076529104677</v>
      </c>
      <c r="R35" s="54"/>
      <c r="S35" s="6"/>
      <c r="T35" s="66"/>
      <c r="U35" s="66"/>
      <c r="V35" s="7"/>
      <c r="W35" s="7"/>
      <c r="X35" s="3"/>
      <c r="Y35" s="14"/>
      <c r="Z35" s="14"/>
      <c r="AA35" s="18"/>
      <c r="AB35" s="18"/>
      <c r="AC35" s="18"/>
      <c r="AD35" s="3"/>
      <c r="AE35" s="3"/>
      <c r="AF35" s="3"/>
      <c r="AG35" s="3"/>
      <c r="AH35" s="3"/>
    </row>
    <row r="36" spans="1:34" x14ac:dyDescent="0.5">
      <c r="A36" s="54"/>
      <c r="B36" s="3">
        <f>+'Ark1'!C1213</f>
        <v>2021</v>
      </c>
      <c r="C36" s="3">
        <f>+'Ark1'!M1213</f>
        <v>51</v>
      </c>
      <c r="D36" s="3">
        <f>+'Ark1'!Q1213</f>
        <v>13</v>
      </c>
      <c r="E36" s="18">
        <f t="shared" si="6"/>
        <v>5</v>
      </c>
      <c r="F36" s="18">
        <f>+'Ark1'!R1213</f>
        <v>22</v>
      </c>
      <c r="G36" s="18">
        <f t="shared" si="7"/>
        <v>4</v>
      </c>
      <c r="H36" s="18">
        <f>+'Ark1'!S1213</f>
        <v>22</v>
      </c>
      <c r="I36" s="123">
        <f>+'Ark1'!AA1213</f>
        <v>8.3675642781074103E-2</v>
      </c>
      <c r="J36" s="123">
        <f t="shared" si="8"/>
        <v>-2.5395119272312722E-3</v>
      </c>
      <c r="K36" s="13">
        <f>+'Ark1'!AB1213</f>
        <v>8.9853375542518779E-2</v>
      </c>
      <c r="L36" s="123">
        <f t="shared" si="9"/>
        <v>-2.9411750866823461E-3</v>
      </c>
      <c r="M36" s="123">
        <f>+'Ark1'!W1213</f>
        <v>91.11727272727272</v>
      </c>
      <c r="N36" s="123">
        <f t="shared" si="10"/>
        <v>2.2028282828282784</v>
      </c>
      <c r="O36" s="123">
        <f>+'Ark1'!X1213</f>
        <v>13.439087219348584</v>
      </c>
      <c r="P36" s="18">
        <f t="shared" si="5"/>
        <v>1.6923076923076923</v>
      </c>
      <c r="Q36" s="13">
        <f>+'Ark1'!V1213</f>
        <v>98.718605338323641</v>
      </c>
      <c r="R36" s="54"/>
      <c r="S36" s="3"/>
      <c r="T36" s="3"/>
      <c r="U36" s="3"/>
      <c r="V36" s="3"/>
      <c r="W36" s="3"/>
      <c r="X36" s="3"/>
      <c r="Y36" s="14"/>
      <c r="Z36" s="14"/>
      <c r="AA36" s="18"/>
      <c r="AB36" s="18"/>
      <c r="AC36" s="18"/>
      <c r="AD36" s="3"/>
      <c r="AE36" s="3"/>
      <c r="AF36" s="3"/>
      <c r="AG36" s="3"/>
      <c r="AH36" s="3"/>
    </row>
    <row r="37" spans="1:34" ht="17.25" customHeight="1" x14ac:dyDescent="0.5">
      <c r="A37" s="54"/>
      <c r="B37" s="3">
        <f>+'Ark1'!C1214</f>
        <v>2021</v>
      </c>
      <c r="C37" s="3">
        <f>+'Ark1'!M1214</f>
        <v>52</v>
      </c>
      <c r="D37" s="3">
        <f>+'Ark1'!Q1214</f>
        <v>15</v>
      </c>
      <c r="E37" s="18">
        <f t="shared" si="6"/>
        <v>1</v>
      </c>
      <c r="F37" s="18">
        <f>+'Ark1'!R1214</f>
        <v>32</v>
      </c>
      <c r="G37" s="18">
        <f t="shared" si="7"/>
        <v>-2</v>
      </c>
      <c r="H37" s="18">
        <f>+'Ark1'!S1214</f>
        <v>32</v>
      </c>
      <c r="I37" s="123">
        <f>+'Ark1'!AA1214</f>
        <v>0.12171002586338044</v>
      </c>
      <c r="J37" s="123">
        <f t="shared" si="8"/>
        <v>-4.1140821918974155E-2</v>
      </c>
      <c r="K37" s="13">
        <f>+'Ark1'!AB1214</f>
        <v>0.12520206229315278</v>
      </c>
      <c r="L37" s="123">
        <f t="shared" si="9"/>
        <v>-5.1271435170138685E-2</v>
      </c>
      <c r="M37" s="123">
        <f>+'Ark1'!W1214</f>
        <v>87.287187500000016</v>
      </c>
      <c r="N37" s="123">
        <f t="shared" si="10"/>
        <v>-2.2334007352940972</v>
      </c>
      <c r="O37" s="123">
        <f>+'Ark1'!X1214</f>
        <v>11.959737986880763</v>
      </c>
      <c r="P37" s="18">
        <f t="shared" si="5"/>
        <v>2.1333333333333333</v>
      </c>
      <c r="Q37" s="13">
        <f>+'Ark1'!V1214</f>
        <v>94.569000541711802</v>
      </c>
      <c r="R37" s="54"/>
      <c r="S37" s="4"/>
      <c r="T37" s="66"/>
      <c r="U37" s="66"/>
      <c r="V37" s="3"/>
      <c r="W37" s="7"/>
      <c r="X37" s="3"/>
      <c r="Y37" s="14"/>
      <c r="Z37" s="14"/>
      <c r="AA37" s="18"/>
      <c r="AB37" s="18"/>
      <c r="AC37" s="18"/>
      <c r="AD37" s="3"/>
      <c r="AE37" s="3"/>
      <c r="AF37" s="3"/>
      <c r="AG37" s="3"/>
      <c r="AH37" s="3"/>
    </row>
    <row r="38" spans="1:34" x14ac:dyDescent="0.5">
      <c r="A38" s="54"/>
      <c r="B38" s="3">
        <f>+'Ark1'!C1215</f>
        <v>2021</v>
      </c>
      <c r="C38" s="3">
        <f>+'Ark1'!M1215</f>
        <v>53</v>
      </c>
      <c r="D38" s="3">
        <f>+'Ark1'!Q1215</f>
        <v>31</v>
      </c>
      <c r="E38" s="18">
        <f t="shared" si="6"/>
        <v>4</v>
      </c>
      <c r="F38" s="18">
        <f>+'Ark1'!R1215</f>
        <v>72</v>
      </c>
      <c r="G38" s="18">
        <f t="shared" si="7"/>
        <v>17</v>
      </c>
      <c r="H38" s="18">
        <f>+'Ark1'!S1215</f>
        <v>72</v>
      </c>
      <c r="I38" s="123">
        <f>+'Ark1'!AA1215</f>
        <v>0.27384755819260603</v>
      </c>
      <c r="J38" s="123">
        <f t="shared" si="8"/>
        <v>1.0412363250561663E-2</v>
      </c>
      <c r="K38" s="13">
        <f>+'Ark1'!AB1215</f>
        <v>0.29476602944451785</v>
      </c>
      <c r="L38" s="123">
        <f t="shared" si="9"/>
        <v>6.2671998562717768E-3</v>
      </c>
      <c r="M38" s="123">
        <f>+'Ark1'!W1215</f>
        <v>91.334305555555602</v>
      </c>
      <c r="N38" s="123">
        <f t="shared" si="10"/>
        <v>0.86448737373738993</v>
      </c>
      <c r="O38" s="123">
        <f>+'Ark1'!X1215</f>
        <v>13.449422728874456</v>
      </c>
      <c r="P38" s="18">
        <f t="shared" si="5"/>
        <v>2.3225806451612905</v>
      </c>
      <c r="Q38" s="13">
        <f>+'Ark1'!V1215</f>
        <v>98.953743830504379</v>
      </c>
      <c r="R38" s="54"/>
      <c r="S38" s="4"/>
      <c r="T38" s="66"/>
      <c r="U38" s="66"/>
      <c r="V38" s="3"/>
      <c r="W38" s="3"/>
      <c r="X38" s="3"/>
      <c r="Y38" s="14"/>
      <c r="Z38" s="14"/>
      <c r="AA38" s="18"/>
      <c r="AB38" s="18"/>
      <c r="AC38" s="18"/>
      <c r="AD38" s="3"/>
      <c r="AE38" s="3"/>
      <c r="AF38" s="3"/>
      <c r="AG38" s="3"/>
      <c r="AH38" s="3"/>
    </row>
    <row r="39" spans="1:34" x14ac:dyDescent="0.5">
      <c r="A39" s="54"/>
      <c r="B39" s="3">
        <f>+'Ark1'!C1216</f>
        <v>2021</v>
      </c>
      <c r="C39" s="3">
        <f>+'Ark1'!M1216</f>
        <v>54</v>
      </c>
      <c r="D39" s="3">
        <f>+'Ark1'!Q1216</f>
        <v>46</v>
      </c>
      <c r="E39" s="18">
        <f t="shared" si="6"/>
        <v>12</v>
      </c>
      <c r="F39" s="18">
        <f>+'Ark1'!R1216</f>
        <v>126</v>
      </c>
      <c r="G39" s="18">
        <f t="shared" si="7"/>
        <v>17</v>
      </c>
      <c r="H39" s="18">
        <f>+'Ark1'!S1216</f>
        <v>126</v>
      </c>
      <c r="I39" s="123">
        <f>+'Ark1'!AA1216</f>
        <v>0.47923322683706066</v>
      </c>
      <c r="J39" s="123">
        <f t="shared" si="8"/>
        <v>-4.2847432229899451E-2</v>
      </c>
      <c r="K39" s="13">
        <f>+'Ark1'!AB1216</f>
        <v>0.50867710952065825</v>
      </c>
      <c r="L39" s="123">
        <f t="shared" si="9"/>
        <v>-5.0036000534690594E-2</v>
      </c>
      <c r="M39" s="123">
        <f>+'Ark1'!W1216</f>
        <v>90.065952380952382</v>
      </c>
      <c r="N39" s="123">
        <f t="shared" si="10"/>
        <v>1.6593468763651913</v>
      </c>
      <c r="O39" s="123">
        <f>+'Ark1'!X1216</f>
        <v>13.040381249817321</v>
      </c>
      <c r="P39" s="18">
        <f t="shared" si="5"/>
        <v>2.7391304347826089</v>
      </c>
      <c r="Q39" s="13">
        <f>+'Ark1'!V1216</f>
        <v>97.579580044368669</v>
      </c>
      <c r="R39" s="54"/>
      <c r="S39" s="15"/>
      <c r="T39" s="14"/>
      <c r="U39" s="14"/>
      <c r="V39" s="3"/>
      <c r="W39" s="3"/>
      <c r="X39" s="3"/>
      <c r="Y39" s="14"/>
      <c r="Z39" s="14"/>
      <c r="AA39" s="18"/>
      <c r="AB39" s="18"/>
      <c r="AC39" s="18"/>
      <c r="AD39" s="3"/>
      <c r="AE39" s="3"/>
      <c r="AF39" s="3"/>
      <c r="AG39" s="3"/>
      <c r="AH39" s="3"/>
    </row>
    <row r="40" spans="1:34" ht="20.100000000000001" x14ac:dyDescent="0.7">
      <c r="A40" s="54"/>
      <c r="B40" s="3">
        <f>+'Ark1'!C1217</f>
        <v>2021</v>
      </c>
      <c r="C40" s="3">
        <f>+'Ark1'!M1217</f>
        <v>55</v>
      </c>
      <c r="D40" s="3">
        <f>+'Ark1'!Q1217</f>
        <v>56</v>
      </c>
      <c r="E40" s="18">
        <f t="shared" si="6"/>
        <v>8</v>
      </c>
      <c r="F40" s="18">
        <f>+'Ark1'!R1217</f>
        <v>251</v>
      </c>
      <c r="G40" s="18">
        <f t="shared" si="7"/>
        <v>47</v>
      </c>
      <c r="H40" s="18">
        <f>+'Ark1'!S1217</f>
        <v>251</v>
      </c>
      <c r="I40" s="123">
        <f>+'Ark1'!AA1217</f>
        <v>0.95466301536589093</v>
      </c>
      <c r="J40" s="123">
        <f t="shared" si="8"/>
        <v>-2.2442071328236946E-2</v>
      </c>
      <c r="K40" s="13">
        <f>+'Ark1'!AB1217</f>
        <v>0.99733849189909518</v>
      </c>
      <c r="L40" s="123">
        <f t="shared" si="9"/>
        <v>-4.8491797729763531E-2</v>
      </c>
      <c r="M40" s="123">
        <f>+'Ark1'!W1217</f>
        <v>88.645737051792892</v>
      </c>
      <c r="N40" s="123">
        <f t="shared" si="10"/>
        <v>0.22514881649883023</v>
      </c>
      <c r="O40" s="123">
        <f>+'Ark1'!X1217</f>
        <v>10.907894823322559</v>
      </c>
      <c r="P40" s="18">
        <f t="shared" si="5"/>
        <v>4.4821428571428568</v>
      </c>
      <c r="Q40" s="13">
        <f>+'Ark1'!V1217</f>
        <v>96.04088521320999</v>
      </c>
      <c r="R40" s="54"/>
      <c r="S40" s="4"/>
      <c r="T40" s="7"/>
      <c r="U40" s="7"/>
      <c r="V40" s="3"/>
      <c r="W40" s="3"/>
      <c r="X40" s="3"/>
      <c r="Y40" s="65"/>
      <c r="Z40" s="65"/>
      <c r="AA40" s="18"/>
      <c r="AB40" s="18"/>
      <c r="AC40" s="18"/>
      <c r="AD40" s="3"/>
      <c r="AE40" s="3"/>
      <c r="AF40" s="3"/>
      <c r="AG40" s="3"/>
      <c r="AH40" s="3"/>
    </row>
    <row r="41" spans="1:34" x14ac:dyDescent="0.5">
      <c r="A41" s="54"/>
      <c r="B41" s="3">
        <f>+'Ark1'!C1218</f>
        <v>2021</v>
      </c>
      <c r="C41" s="3">
        <f>+'Ark1'!M1218</f>
        <v>56</v>
      </c>
      <c r="D41" s="3">
        <f>+'Ark1'!Q1218</f>
        <v>80</v>
      </c>
      <c r="E41" s="18">
        <f t="shared" si="6"/>
        <v>14</v>
      </c>
      <c r="F41" s="18">
        <f>+'Ark1'!R1218</f>
        <v>454</v>
      </c>
      <c r="G41" s="18">
        <f t="shared" si="7"/>
        <v>75</v>
      </c>
      <c r="H41" s="18">
        <f>+'Ark1'!S1218</f>
        <v>454</v>
      </c>
      <c r="I41" s="123">
        <f>+'Ark1'!AA1218</f>
        <v>1.72676099193671</v>
      </c>
      <c r="J41" s="123">
        <f t="shared" si="8"/>
        <v>-8.854698775483083E-2</v>
      </c>
      <c r="K41" s="13">
        <f>+'Ark1'!AB1218</f>
        <v>1.8235755520501953</v>
      </c>
      <c r="L41" s="123">
        <f t="shared" si="9"/>
        <v>-0.10101471396691997</v>
      </c>
      <c r="M41" s="123">
        <f>+'Ark1'!W1218</f>
        <v>89.610088105726859</v>
      </c>
      <c r="N41" s="123">
        <f t="shared" si="10"/>
        <v>2.0267635674682793</v>
      </c>
      <c r="O41" s="123">
        <f>+'Ark1'!X1218</f>
        <v>10.344747863639952</v>
      </c>
      <c r="P41" s="18">
        <f t="shared" si="5"/>
        <v>5.6749999999999998</v>
      </c>
      <c r="Q41" s="13">
        <f>+'Ark1'!V1218</f>
        <v>97.085685921697518</v>
      </c>
      <c r="R41" s="54"/>
      <c r="S41" s="6"/>
      <c r="T41" s="6"/>
      <c r="U41" s="6"/>
      <c r="V41" s="6"/>
      <c r="W41" s="6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</row>
    <row r="42" spans="1:34" x14ac:dyDescent="0.5">
      <c r="A42" s="54"/>
      <c r="B42" s="3">
        <f>+'Ark1'!C1219</f>
        <v>2021</v>
      </c>
      <c r="C42" s="3">
        <f>+'Ark1'!M1219</f>
        <v>57</v>
      </c>
      <c r="D42" s="3">
        <f>+'Ark1'!Q1219</f>
        <v>96</v>
      </c>
      <c r="E42" s="18">
        <f t="shared" si="6"/>
        <v>9</v>
      </c>
      <c r="F42" s="18">
        <f>+'Ark1'!R1219</f>
        <v>931</v>
      </c>
      <c r="G42" s="18">
        <f t="shared" si="7"/>
        <v>299</v>
      </c>
      <c r="H42" s="18">
        <f>+'Ark1'!S1219</f>
        <v>931</v>
      </c>
      <c r="I42" s="123">
        <f>+'Ark1'!AA1219</f>
        <v>3.5410010649627255</v>
      </c>
      <c r="J42" s="123">
        <f t="shared" si="8"/>
        <v>0.5138911885377806</v>
      </c>
      <c r="K42" s="13">
        <f>+'Ark1'!AB1219</f>
        <v>3.7300034127231569</v>
      </c>
      <c r="L42" s="123">
        <f t="shared" si="9"/>
        <v>0.5565574529991455</v>
      </c>
      <c r="M42" s="123">
        <f>+'Ark1'!W1219</f>
        <v>89.381686358753925</v>
      </c>
      <c r="N42" s="123">
        <f t="shared" si="10"/>
        <v>2.7779996498933031</v>
      </c>
      <c r="O42" s="123">
        <f>+'Ark1'!X1219</f>
        <v>10.125820874943706</v>
      </c>
      <c r="P42" s="18">
        <f t="shared" si="5"/>
        <v>9.6979166666666661</v>
      </c>
      <c r="Q42" s="13">
        <f>+'Ark1'!V1219</f>
        <v>96.838230074489758</v>
      </c>
      <c r="R42" s="54"/>
      <c r="S42" s="6"/>
      <c r="T42" s="17"/>
      <c r="U42" s="17"/>
      <c r="V42" s="13"/>
      <c r="W42" s="21"/>
      <c r="X42" s="3"/>
      <c r="Y42" s="13"/>
      <c r="Z42" s="7"/>
      <c r="AA42" s="3"/>
      <c r="AB42" s="3"/>
      <c r="AC42" s="3"/>
      <c r="AD42" s="3"/>
      <c r="AE42" s="3"/>
      <c r="AF42" s="3"/>
      <c r="AG42" s="3"/>
      <c r="AH42" s="3"/>
    </row>
    <row r="43" spans="1:34" x14ac:dyDescent="0.5">
      <c r="A43" s="54"/>
      <c r="B43" s="3">
        <f>+'Ark1'!C1220</f>
        <v>2021</v>
      </c>
      <c r="C43" s="3">
        <f>+'Ark1'!M1220</f>
        <v>58</v>
      </c>
      <c r="D43" s="3">
        <f>+'Ark1'!Q1220</f>
        <v>114</v>
      </c>
      <c r="E43" s="18">
        <f t="shared" si="6"/>
        <v>21</v>
      </c>
      <c r="F43" s="18">
        <f>+'Ark1'!R1220</f>
        <v>1518</v>
      </c>
      <c r="G43" s="18">
        <f t="shared" si="7"/>
        <v>561</v>
      </c>
      <c r="H43" s="18">
        <f>+'Ark1'!S1220</f>
        <v>1518</v>
      </c>
      <c r="I43" s="123">
        <f>+'Ark1'!AA1220</f>
        <v>5.7736193518941104</v>
      </c>
      <c r="J43" s="123">
        <f t="shared" si="8"/>
        <v>1.1898469599025407</v>
      </c>
      <c r="K43" s="13">
        <f>+'Ark1'!AB1220</f>
        <v>6.0296515153161421</v>
      </c>
      <c r="L43" s="123">
        <f t="shared" si="9"/>
        <v>1.2273384178076432</v>
      </c>
      <c r="M43" s="123">
        <f>+'Ark1'!W1220</f>
        <v>88.615447957839294</v>
      </c>
      <c r="N43" s="123">
        <f t="shared" si="10"/>
        <v>2.0666809776929966</v>
      </c>
      <c r="O43" s="123">
        <f>+'Ark1'!X1220</f>
        <v>9.7297283144679287</v>
      </c>
      <c r="P43" s="18">
        <f t="shared" si="5"/>
        <v>13.315789473684211</v>
      </c>
      <c r="Q43" s="13">
        <f>+'Ark1'!V1220</f>
        <v>96.008069293433678</v>
      </c>
      <c r="R43" s="54"/>
      <c r="S43" s="6"/>
      <c r="T43" s="17"/>
      <c r="U43" s="17"/>
      <c r="V43" s="13"/>
      <c r="W43" s="21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</row>
    <row r="44" spans="1:34" x14ac:dyDescent="0.5">
      <c r="A44" s="54"/>
      <c r="B44" s="3">
        <f>+'Ark1'!C1221</f>
        <v>2021</v>
      </c>
      <c r="C44" s="3">
        <f>+'Ark1'!M1221</f>
        <v>59</v>
      </c>
      <c r="D44" s="3">
        <f>+'Ark1'!Q1221</f>
        <v>124</v>
      </c>
      <c r="E44" s="18">
        <f t="shared" si="6"/>
        <v>12</v>
      </c>
      <c r="F44" s="18">
        <f>+'Ark1'!R1221</f>
        <v>2368</v>
      </c>
      <c r="G44" s="18">
        <f t="shared" si="7"/>
        <v>812</v>
      </c>
      <c r="H44" s="18">
        <f>+'Ark1'!S1221</f>
        <v>2368</v>
      </c>
      <c r="I44" s="123">
        <f>+'Ark1'!AA1221</f>
        <v>9.006541913890155</v>
      </c>
      <c r="J44" s="123">
        <f t="shared" si="8"/>
        <v>1.5537207624388669</v>
      </c>
      <c r="K44" s="13">
        <f>+'Ark1'!AB1221</f>
        <v>9.3168099906404027</v>
      </c>
      <c r="L44" s="123">
        <f t="shared" si="9"/>
        <v>1.5610934454484351</v>
      </c>
      <c r="M44" s="123">
        <f>+'Ark1'!W1221</f>
        <v>87.775747466216444</v>
      </c>
      <c r="N44" s="123">
        <f t="shared" si="10"/>
        <v>1.8081703453937905</v>
      </c>
      <c r="O44" s="123">
        <f>+'Ark1'!X1221</f>
        <v>9.4675517745297384</v>
      </c>
      <c r="P44" s="18">
        <f t="shared" si="5"/>
        <v>19.096774193548388</v>
      </c>
      <c r="Q44" s="13">
        <f>+'Ark1'!V1221</f>
        <v>95.09831794822999</v>
      </c>
      <c r="R44" s="54"/>
      <c r="S44" s="6"/>
      <c r="T44" s="17"/>
      <c r="U44" s="17"/>
      <c r="V44" s="13"/>
      <c r="W44" s="21"/>
      <c r="X44" s="3"/>
      <c r="Y44" s="3"/>
      <c r="Z44"/>
      <c r="AA44"/>
      <c r="AB44"/>
    </row>
    <row r="45" spans="1:34" x14ac:dyDescent="0.5">
      <c r="A45" s="54"/>
      <c r="B45" s="3">
        <f>+'Ark1'!C1222</f>
        <v>2021</v>
      </c>
      <c r="C45" s="3">
        <f>+'Ark1'!M1222</f>
        <v>60</v>
      </c>
      <c r="D45" s="3">
        <f>+'Ark1'!Q1222</f>
        <v>140</v>
      </c>
      <c r="E45" s="18">
        <f t="shared" si="6"/>
        <v>15</v>
      </c>
      <c r="F45" s="18">
        <f>+'Ark1'!R1222</f>
        <v>3618</v>
      </c>
      <c r="G45" s="18">
        <f t="shared" si="7"/>
        <v>1232</v>
      </c>
      <c r="H45" s="18">
        <f>+'Ark1'!S1222</f>
        <v>3617</v>
      </c>
      <c r="I45" s="123">
        <f>+'Ark1'!AA1222</f>
        <v>13.760839799178456</v>
      </c>
      <c r="J45" s="123">
        <f t="shared" si="8"/>
        <v>2.3325420695108665</v>
      </c>
      <c r="K45" s="13">
        <f>+'Ark1'!AB1222</f>
        <v>14.101119216851565</v>
      </c>
      <c r="L45" s="123">
        <f t="shared" si="9"/>
        <v>2.2853740840778283</v>
      </c>
      <c r="M45" s="123">
        <f>+'Ark1'!W1222</f>
        <v>86.974926734863132</v>
      </c>
      <c r="N45" s="123">
        <f t="shared" si="10"/>
        <v>1.5640801296662374</v>
      </c>
      <c r="O45" s="123">
        <f>+'Ark1'!X1222</f>
        <v>9.5076165966881021</v>
      </c>
      <c r="P45" s="18">
        <f t="shared" si="5"/>
        <v>25.842857142857142</v>
      </c>
      <c r="Q45" s="13">
        <f>+'Ark1'!V1222</f>
        <v>94.242102195273375</v>
      </c>
      <c r="R45" s="54"/>
      <c r="S45" s="6"/>
      <c r="T45" s="17"/>
      <c r="U45" s="17"/>
      <c r="V45" s="13"/>
      <c r="W45" s="21"/>
      <c r="X45" s="3"/>
      <c r="Y45" s="3"/>
      <c r="Z45"/>
      <c r="AA45"/>
      <c r="AB45"/>
    </row>
    <row r="46" spans="1:34" x14ac:dyDescent="0.5">
      <c r="A46" s="54"/>
      <c r="B46" s="3">
        <f>+'Ark1'!C1223</f>
        <v>2021</v>
      </c>
      <c r="C46" s="3">
        <f>+'Ark1'!M1223</f>
        <v>61</v>
      </c>
      <c r="D46" s="3">
        <f>+'Ark1'!Q1223</f>
        <v>137</v>
      </c>
      <c r="E46" s="18">
        <f t="shared" si="6"/>
        <v>15</v>
      </c>
      <c r="F46" s="18">
        <f>+'Ark1'!R1223</f>
        <v>4530</v>
      </c>
      <c r="G46" s="18">
        <f t="shared" si="7"/>
        <v>1349</v>
      </c>
      <c r="H46" s="18">
        <f>+'Ark1'!S1223</f>
        <v>4530</v>
      </c>
      <c r="I46" s="123">
        <f>+'Ark1'!AA1223</f>
        <v>17.229575536284806</v>
      </c>
      <c r="J46" s="123">
        <f t="shared" si="8"/>
        <v>1.9934418070003854</v>
      </c>
      <c r="K46" s="13">
        <f>+'Ark1'!AB1223</f>
        <v>17.390320771951728</v>
      </c>
      <c r="L46" s="123">
        <f t="shared" si="9"/>
        <v>1.8255531082371554</v>
      </c>
      <c r="M46" s="123">
        <f>+'Ark1'!W1223</f>
        <v>85.644284768211861</v>
      </c>
      <c r="N46" s="123">
        <f t="shared" si="10"/>
        <v>1.2522759659484848</v>
      </c>
      <c r="O46" s="123">
        <f>+'Ark1'!X1223</f>
        <v>9.4777367028962534</v>
      </c>
      <c r="P46" s="18">
        <f t="shared" si="5"/>
        <v>33.065693430656935</v>
      </c>
      <c r="Q46" s="13">
        <f>+'Ark1'!V1223</f>
        <v>92.789040918972944</v>
      </c>
      <c r="R46" s="54"/>
      <c r="S46" s="6"/>
      <c r="T46" s="17"/>
      <c r="U46" s="17"/>
      <c r="V46" s="14"/>
      <c r="W46" s="21"/>
      <c r="X46" s="3"/>
      <c r="Y46" s="3"/>
      <c r="Z46"/>
      <c r="AA46"/>
      <c r="AB46"/>
    </row>
    <row r="47" spans="1:34" x14ac:dyDescent="0.5">
      <c r="A47" s="54"/>
      <c r="B47" s="3">
        <f>+'Ark1'!C1224</f>
        <v>2021</v>
      </c>
      <c r="C47" s="3">
        <f>+'Ark1'!M1224</f>
        <v>62</v>
      </c>
      <c r="D47" s="3">
        <f>+'Ark1'!Q1224</f>
        <v>135</v>
      </c>
      <c r="E47" s="18">
        <f t="shared" si="6"/>
        <v>16</v>
      </c>
      <c r="F47" s="18">
        <f>+'Ark1'!R1224</f>
        <v>4685</v>
      </c>
      <c r="G47" s="18">
        <f t="shared" si="7"/>
        <v>1131</v>
      </c>
      <c r="H47" s="18">
        <f>+'Ark1'!S1224</f>
        <v>4685</v>
      </c>
      <c r="I47" s="123">
        <f>+'Ark1'!AA1224</f>
        <v>17.819108474060549</v>
      </c>
      <c r="J47" s="123">
        <f t="shared" si="8"/>
        <v>0.79640514998736478</v>
      </c>
      <c r="K47" s="13">
        <f>+'Ark1'!AB1224</f>
        <v>17.749927913977746</v>
      </c>
      <c r="L47" s="123">
        <f t="shared" si="9"/>
        <v>0.56875241854367786</v>
      </c>
      <c r="M47" s="123">
        <f>+'Ark1'!W1224</f>
        <v>84.52321237993614</v>
      </c>
      <c r="N47" s="123">
        <f t="shared" si="10"/>
        <v>1.1439974108874509</v>
      </c>
      <c r="O47" s="123">
        <f>+'Ark1'!X1224</f>
        <v>9.5618076658403428</v>
      </c>
      <c r="P47" s="18">
        <f t="shared" si="5"/>
        <v>34.703703703703702</v>
      </c>
      <c r="Q47" s="13">
        <f>+'Ark1'!V1224</f>
        <v>91.574444615315372</v>
      </c>
      <c r="R47" s="54"/>
      <c r="S47" s="6"/>
      <c r="T47" s="17"/>
      <c r="U47" s="17"/>
      <c r="V47" s="14"/>
      <c r="W47" s="21"/>
      <c r="X47" s="3"/>
      <c r="Y47" s="3"/>
      <c r="Z47"/>
      <c r="AA47"/>
      <c r="AB47"/>
    </row>
    <row r="48" spans="1:34" x14ac:dyDescent="0.5">
      <c r="A48" s="54"/>
      <c r="B48" s="3">
        <f>+'Ark1'!C1225</f>
        <v>2021</v>
      </c>
      <c r="C48" s="3">
        <f>+'Ark1'!M1225</f>
        <v>63</v>
      </c>
      <c r="D48" s="3">
        <f>+'Ark1'!Q1225</f>
        <v>117</v>
      </c>
      <c r="E48" s="18">
        <f t="shared" si="6"/>
        <v>0</v>
      </c>
      <c r="F48" s="18">
        <f>+'Ark1'!R1225</f>
        <v>3953</v>
      </c>
      <c r="G48" s="18">
        <f t="shared" si="7"/>
        <v>367</v>
      </c>
      <c r="H48" s="18">
        <f>+'Ark1'!S1225</f>
        <v>3953</v>
      </c>
      <c r="I48" s="123">
        <f>+'Ark1'!AA1225</f>
        <v>15.034991632435721</v>
      </c>
      <c r="J48" s="123">
        <f t="shared" si="8"/>
        <v>-2.140983077785565</v>
      </c>
      <c r="K48" s="13">
        <f>+'Ark1'!AB1225</f>
        <v>14.681150820310428</v>
      </c>
      <c r="L48" s="123">
        <f t="shared" si="9"/>
        <v>-2.2409889241801686</v>
      </c>
      <c r="M48" s="123">
        <f>+'Ark1'!W1225</f>
        <v>82.855679230963858</v>
      </c>
      <c r="N48" s="123">
        <f t="shared" si="10"/>
        <v>1.4663735979466139</v>
      </c>
      <c r="O48" s="123">
        <f>+'Ark1'!X1225</f>
        <v>10.390917013808409</v>
      </c>
      <c r="P48" s="18">
        <f t="shared" si="5"/>
        <v>33.786324786324784</v>
      </c>
      <c r="Q48" s="13">
        <f>+'Ark1'!V1225</f>
        <v>89.767799816862208</v>
      </c>
      <c r="R48" s="54"/>
      <c r="S48" s="6"/>
      <c r="T48" s="17"/>
      <c r="U48" s="17"/>
      <c r="V48" s="14"/>
      <c r="W48" s="21"/>
      <c r="X48" s="3"/>
      <c r="Y48" s="3"/>
      <c r="Z48"/>
      <c r="AA48"/>
      <c r="AB48"/>
    </row>
    <row r="49" spans="1:28" x14ac:dyDescent="0.5">
      <c r="A49" s="54"/>
      <c r="B49" s="3">
        <f>+'Ark1'!C1226</f>
        <v>2021</v>
      </c>
      <c r="C49" s="3">
        <f>+'Ark1'!M1226</f>
        <v>64</v>
      </c>
      <c r="D49" s="3">
        <f>+'Ark1'!Q1226</f>
        <v>99</v>
      </c>
      <c r="E49" s="18">
        <f t="shared" si="6"/>
        <v>6</v>
      </c>
      <c r="F49" s="18">
        <f>+'Ark1'!R1226</f>
        <v>2451</v>
      </c>
      <c r="G49" s="18">
        <f t="shared" si="7"/>
        <v>42</v>
      </c>
      <c r="H49" s="18">
        <f>+'Ark1'!S1226</f>
        <v>2451</v>
      </c>
      <c r="I49" s="123">
        <f>+'Ark1'!AA1226</f>
        <v>9.3222272934733024</v>
      </c>
      <c r="J49" s="123">
        <f t="shared" si="8"/>
        <v>-2.2162342449882377</v>
      </c>
      <c r="K49" s="13">
        <f>+'Ark1'!AB1226</f>
        <v>8.8394187168196723</v>
      </c>
      <c r="L49" s="123">
        <f t="shared" si="9"/>
        <v>-2.1922760671149604</v>
      </c>
      <c r="M49" s="123">
        <f>+'Ark1'!W1226</f>
        <v>80.458029375764994</v>
      </c>
      <c r="N49" s="123">
        <f t="shared" si="10"/>
        <v>1.476090812045598</v>
      </c>
      <c r="O49" s="123">
        <f>+'Ark1'!X1226</f>
        <v>10.673275639900943</v>
      </c>
      <c r="P49" s="18">
        <f t="shared" si="5"/>
        <v>24.757575757575758</v>
      </c>
      <c r="Q49" s="13">
        <f>+'Ark1'!V1226</f>
        <v>87.170129334523153</v>
      </c>
      <c r="R49" s="54"/>
      <c r="S49" s="6"/>
      <c r="T49" s="17"/>
      <c r="U49" s="17"/>
      <c r="V49" s="14"/>
      <c r="W49" s="21"/>
      <c r="X49" s="3"/>
      <c r="Y49" s="3"/>
      <c r="Z49"/>
      <c r="AA49"/>
      <c r="AB49"/>
    </row>
    <row r="50" spans="1:28" x14ac:dyDescent="0.5">
      <c r="A50" s="54"/>
      <c r="B50" s="3">
        <f>+'Ark1'!C1227</f>
        <v>2021</v>
      </c>
      <c r="C50" s="3">
        <f>+'Ark1'!M1227</f>
        <v>65</v>
      </c>
      <c r="D50" s="3">
        <f>+'Ark1'!Q1227</f>
        <v>79</v>
      </c>
      <c r="E50" s="18">
        <f t="shared" si="6"/>
        <v>-1</v>
      </c>
      <c r="F50" s="18">
        <f>+'Ark1'!R1227</f>
        <v>953</v>
      </c>
      <c r="G50" s="18">
        <f t="shared" si="7"/>
        <v>-271</v>
      </c>
      <c r="H50" s="18">
        <f>+'Ark1'!S1227</f>
        <v>953</v>
      </c>
      <c r="I50" s="123">
        <f>+'Ark1'!AA1227</f>
        <v>3.6246767077438009</v>
      </c>
      <c r="J50" s="123">
        <f t="shared" si="8"/>
        <v>-2.237953812420963</v>
      </c>
      <c r="K50" s="13">
        <f>+'Ark1'!AB1227</f>
        <v>3.2899465306569033</v>
      </c>
      <c r="L50" s="123">
        <f t="shared" si="9"/>
        <v>-2.0160515099695266</v>
      </c>
      <c r="M50" s="123">
        <f>+'Ark1'!W1227</f>
        <v>77.016705141657994</v>
      </c>
      <c r="N50" s="123">
        <f t="shared" si="10"/>
        <v>2.2500384749912143</v>
      </c>
      <c r="O50" s="123">
        <f>+'Ark1'!X1227</f>
        <v>10.740616786526536</v>
      </c>
      <c r="P50" s="18">
        <f t="shared" si="5"/>
        <v>12.063291139240507</v>
      </c>
      <c r="Q50" s="13">
        <f>+'Ark1'!V1227</f>
        <v>83.441717379911125</v>
      </c>
      <c r="R50" s="54"/>
      <c r="S50" s="6"/>
      <c r="T50" s="17"/>
      <c r="U50" s="17"/>
      <c r="V50" s="7"/>
      <c r="W50" s="21"/>
      <c r="X50" s="3"/>
      <c r="Y50" s="3"/>
      <c r="Z50"/>
      <c r="AA50"/>
      <c r="AB50"/>
    </row>
    <row r="51" spans="1:28" x14ac:dyDescent="0.5">
      <c r="A51" s="54"/>
      <c r="B51" s="3">
        <f>+'Ark1'!C1228</f>
        <v>2021</v>
      </c>
      <c r="C51" s="3">
        <f>+'Ark1'!M1228</f>
        <v>66</v>
      </c>
      <c r="D51" s="3">
        <f>+'Ark1'!Q1228</f>
        <v>54</v>
      </c>
      <c r="E51" s="18">
        <f t="shared" si="6"/>
        <v>-9</v>
      </c>
      <c r="F51" s="18">
        <f>+'Ark1'!R1228</f>
        <v>224</v>
      </c>
      <c r="G51" s="18">
        <f t="shared" si="7"/>
        <v>-169</v>
      </c>
      <c r="H51" s="18">
        <f>+'Ark1'!S1228</f>
        <v>224</v>
      </c>
      <c r="I51" s="123">
        <f>+'Ark1'!AA1228</f>
        <v>0.85197018104366373</v>
      </c>
      <c r="J51" s="123">
        <f t="shared" si="8"/>
        <v>-1.0303940300876706</v>
      </c>
      <c r="K51" s="13">
        <f>+'Ark1'!AB1228</f>
        <v>0.73249340611466529</v>
      </c>
      <c r="L51" s="123">
        <f t="shared" si="9"/>
        <v>-0.85535525398956502</v>
      </c>
      <c r="M51" s="123">
        <f>+'Ark1'!W1228</f>
        <v>72.953258928571344</v>
      </c>
      <c r="N51" s="123">
        <f t="shared" si="10"/>
        <v>3.2683225418028599</v>
      </c>
      <c r="O51" s="123">
        <f>+'Ark1'!X1228</f>
        <v>10.940586691181124</v>
      </c>
      <c r="P51" s="18">
        <f t="shared" si="5"/>
        <v>4.1481481481481479</v>
      </c>
      <c r="Q51" s="13">
        <f>+'Ark1'!V1228</f>
        <v>79.039283779600638</v>
      </c>
      <c r="R51" s="54"/>
      <c r="S51" s="6"/>
      <c r="T51" s="17"/>
      <c r="U51" s="17"/>
      <c r="V51" s="7"/>
      <c r="W51" s="21"/>
      <c r="X51" s="3"/>
      <c r="Y51" s="3"/>
      <c r="Z51"/>
      <c r="AA51"/>
      <c r="AB51"/>
    </row>
    <row r="52" spans="1:28" x14ac:dyDescent="0.5">
      <c r="A52" s="54"/>
      <c r="B52" s="3">
        <f>+'Ark1'!C1229</f>
        <v>2021</v>
      </c>
      <c r="C52" s="3">
        <f>+'Ark1'!M1229</f>
        <v>67</v>
      </c>
      <c r="D52" s="3">
        <f>+'Ark1'!Q1229</f>
        <v>25</v>
      </c>
      <c r="E52" s="18">
        <f t="shared" si="6"/>
        <v>-14</v>
      </c>
      <c r="F52" s="18">
        <f>+'Ark1'!R1229</f>
        <v>46</v>
      </c>
      <c r="G52" s="18">
        <f t="shared" si="7"/>
        <v>-65</v>
      </c>
      <c r="H52" s="18">
        <f>+'Ark1'!S1229</f>
        <v>46</v>
      </c>
      <c r="I52" s="123">
        <f>+'Ark1'!AA1229</f>
        <v>0.17495816217860949</v>
      </c>
      <c r="J52" s="123">
        <f t="shared" si="8"/>
        <v>-0.356701958522607</v>
      </c>
      <c r="K52" s="13">
        <f>+'Ark1'!AB1229</f>
        <v>0.1388630851827822</v>
      </c>
      <c r="L52" s="123">
        <f t="shared" si="9"/>
        <v>-0.27430301935884926</v>
      </c>
      <c r="M52" s="123">
        <f>+'Ark1'!W1229</f>
        <v>67.346956521739116</v>
      </c>
      <c r="N52" s="123">
        <f t="shared" si="10"/>
        <v>3.1485781433607656</v>
      </c>
      <c r="O52" s="123">
        <f>+'Ark1'!X1229</f>
        <v>11.142145970332578</v>
      </c>
      <c r="P52" s="18">
        <f t="shared" si="5"/>
        <v>1.84</v>
      </c>
      <c r="Q52" s="13">
        <f>+'Ark1'!V1229</f>
        <v>72.965283338828939</v>
      </c>
      <c r="R52" s="54"/>
      <c r="S52" s="6"/>
      <c r="T52" s="17"/>
      <c r="U52" s="17"/>
      <c r="V52" s="7"/>
      <c r="W52" s="21"/>
      <c r="X52" s="3"/>
      <c r="Y52" s="3"/>
      <c r="Z52"/>
      <c r="AA52"/>
      <c r="AB52"/>
    </row>
    <row r="53" spans="1:28" x14ac:dyDescent="0.5">
      <c r="A53" s="54"/>
      <c r="B53" s="3">
        <f>+'Ark1'!C1230</f>
        <v>2021</v>
      </c>
      <c r="C53" s="3">
        <f>+'Ark1'!M1230</f>
        <v>68</v>
      </c>
      <c r="D53" s="3">
        <f>+'Ark1'!Q1230</f>
        <v>14</v>
      </c>
      <c r="E53" s="18">
        <f t="shared" si="6"/>
        <v>-8</v>
      </c>
      <c r="F53" s="18">
        <f>+'Ark1'!R1230</f>
        <v>22</v>
      </c>
      <c r="G53" s="18">
        <f t="shared" si="7"/>
        <v>-23</v>
      </c>
      <c r="H53" s="18">
        <f>+'Ark1'!S1230</f>
        <v>22</v>
      </c>
      <c r="I53" s="123">
        <f>+'Ark1'!AA1230</f>
        <v>8.3675642781074103E-2</v>
      </c>
      <c r="J53" s="123">
        <f t="shared" si="8"/>
        <v>-0.13186224398968932</v>
      </c>
      <c r="K53" s="13">
        <f>+'Ark1'!AB1230</f>
        <v>5.9299516427490963E-2</v>
      </c>
      <c r="L53" s="123">
        <f t="shared" si="9"/>
        <v>-8.8043707160087775E-2</v>
      </c>
      <c r="M53" s="123">
        <f>+'Ark1'!W1230</f>
        <v>60.133636363636377</v>
      </c>
      <c r="N53" s="123">
        <f t="shared" si="10"/>
        <v>3.6607474747474882</v>
      </c>
      <c r="O53" s="123">
        <f>+'Ark1'!X1230</f>
        <v>8.7835913888311996</v>
      </c>
      <c r="P53" s="18">
        <f t="shared" si="5"/>
        <v>1.5714285714285714</v>
      </c>
      <c r="Q53" s="13">
        <f>+'Ark1'!V1230</f>
        <v>65.150201910765318</v>
      </c>
      <c r="R53" s="54"/>
      <c r="S53" s="6"/>
      <c r="T53" s="17"/>
      <c r="U53" s="17"/>
      <c r="V53" s="7"/>
      <c r="W53" s="21"/>
      <c r="X53" s="3"/>
      <c r="Y53" s="3"/>
      <c r="Z53"/>
      <c r="AA53"/>
      <c r="AB53"/>
    </row>
    <row r="54" spans="1:28" x14ac:dyDescent="0.5">
      <c r="A54" s="54"/>
      <c r="B54" s="62">
        <f>+'Ark1'!C1231</f>
        <v>2020</v>
      </c>
      <c r="C54" s="62">
        <f>+'Ark1'!M1231</f>
        <v>48</v>
      </c>
      <c r="D54" s="62">
        <f>+'Ark1'!Q1231</f>
        <v>5</v>
      </c>
      <c r="E54" s="84">
        <f t="shared" si="6"/>
        <v>2</v>
      </c>
      <c r="F54" s="84">
        <f>+'Ark1'!R1231</f>
        <v>13</v>
      </c>
      <c r="G54" s="84">
        <f t="shared" si="7"/>
        <v>10</v>
      </c>
      <c r="H54" s="84">
        <f>+'Ark1'!S1231</f>
        <v>13</v>
      </c>
      <c r="I54" s="122">
        <f>+'Ark1'!AA1231</f>
        <v>6.2266500622665005E-2</v>
      </c>
      <c r="J54" s="122">
        <f t="shared" si="8"/>
        <v>4.7370770731900359E-2</v>
      </c>
      <c r="K54" s="64">
        <f>+'Ark1'!AB1231</f>
        <v>7.9203476429914002E-2</v>
      </c>
      <c r="L54" s="122">
        <f t="shared" si="9"/>
        <v>6.2318050374643483E-2</v>
      </c>
      <c r="M54" s="122">
        <f>+'Ark1'!W1231</f>
        <v>105.08076923076922</v>
      </c>
      <c r="N54" s="122">
        <f t="shared" si="10"/>
        <v>14.014102564102529</v>
      </c>
      <c r="O54" s="122">
        <f>+'Ark1'!X1231</f>
        <v>18.27141039629462</v>
      </c>
      <c r="P54" s="84">
        <f t="shared" ref="P54" si="11">+IF(F54=0,"",F54/D54)</f>
        <v>2.6</v>
      </c>
      <c r="Q54" s="64">
        <f>+'Ark1'!V1231</f>
        <v>113.8469872489374</v>
      </c>
      <c r="R54" s="54"/>
      <c r="S54" s="6"/>
      <c r="T54" s="14"/>
      <c r="U54" s="14"/>
      <c r="V54" s="13"/>
      <c r="W54" s="7"/>
      <c r="X54" s="3"/>
      <c r="Y54" s="3"/>
      <c r="Z54"/>
      <c r="AA54"/>
      <c r="AB54"/>
    </row>
    <row r="55" spans="1:28" x14ac:dyDescent="0.5">
      <c r="A55" s="54"/>
      <c r="B55" s="62">
        <f>+'Ark1'!C1232</f>
        <v>2020</v>
      </c>
      <c r="C55" s="62">
        <f>+'Ark1'!M1232</f>
        <v>49</v>
      </c>
      <c r="D55" s="62">
        <f>+'Ark1'!Q1232</f>
        <v>3</v>
      </c>
      <c r="E55" s="84">
        <f t="shared" si="6"/>
        <v>1</v>
      </c>
      <c r="F55" s="84">
        <f>+'Ark1'!R1232</f>
        <v>6</v>
      </c>
      <c r="G55" s="84">
        <f t="shared" si="7"/>
        <v>4</v>
      </c>
      <c r="H55" s="84">
        <f>+'Ark1'!S1232</f>
        <v>6</v>
      </c>
      <c r="I55" s="122">
        <f>+'Ark1'!AA1232</f>
        <v>2.8738384902768473E-2</v>
      </c>
      <c r="J55" s="122">
        <f t="shared" si="8"/>
        <v>1.8807898308925371E-2</v>
      </c>
      <c r="K55" s="64">
        <f>+'Ark1'!AB1232</f>
        <v>2.7793836606425752E-2</v>
      </c>
      <c r="L55" s="122">
        <f t="shared" si="9"/>
        <v>1.6878879646832864E-2</v>
      </c>
      <c r="M55" s="122">
        <f>+'Ark1'!W1232</f>
        <v>79.894999999999982</v>
      </c>
      <c r="N55" s="122">
        <f t="shared" si="10"/>
        <v>-8.4050000000000296</v>
      </c>
      <c r="O55" s="122">
        <f>+'Ark1'!X1232</f>
        <v>19.661613828303462</v>
      </c>
      <c r="P55" s="84">
        <f t="shared" ref="P55:P97" si="12">+F55/D55</f>
        <v>2</v>
      </c>
      <c r="Q55" s="64">
        <f>+'Ark1'!V1232</f>
        <v>86.560130010834229</v>
      </c>
      <c r="R55" s="54"/>
      <c r="S55" s="6"/>
      <c r="T55" s="14"/>
      <c r="U55" s="14"/>
      <c r="V55" s="13"/>
      <c r="W55" s="7"/>
      <c r="X55" s="3"/>
      <c r="Y55" s="3"/>
      <c r="Z55"/>
      <c r="AA55"/>
      <c r="AB55"/>
    </row>
    <row r="56" spans="1:28" x14ac:dyDescent="0.5">
      <c r="A56" s="54"/>
      <c r="B56" s="62">
        <f>+'Ark1'!C1233</f>
        <v>2020</v>
      </c>
      <c r="C56" s="62">
        <f>+'Ark1'!M1233</f>
        <v>50</v>
      </c>
      <c r="D56" s="62">
        <f>+'Ark1'!Q1233</f>
        <v>9</v>
      </c>
      <c r="E56" s="84">
        <f t="shared" si="6"/>
        <v>6</v>
      </c>
      <c r="F56" s="84">
        <f>+'Ark1'!R1233</f>
        <v>16</v>
      </c>
      <c r="G56" s="84">
        <f t="shared" si="7"/>
        <v>11</v>
      </c>
      <c r="H56" s="84">
        <f>+'Ark1'!S1233</f>
        <v>16</v>
      </c>
      <c r="I56" s="122">
        <f>+'Ark1'!AA1233</f>
        <v>7.6635693074049244E-2</v>
      </c>
      <c r="J56" s="122">
        <f t="shared" si="8"/>
        <v>5.1809476589441489E-2</v>
      </c>
      <c r="K56" s="64">
        <f>+'Ark1'!AB1233</f>
        <v>8.1645590867326978E-2</v>
      </c>
      <c r="L56" s="122">
        <f t="shared" si="9"/>
        <v>5.4549797373071501E-2</v>
      </c>
      <c r="M56" s="122">
        <f>+'Ark1'!W1233</f>
        <v>88.010625000000005</v>
      </c>
      <c r="N56" s="122">
        <f t="shared" si="10"/>
        <v>0.33062499999999773</v>
      </c>
      <c r="O56" s="122">
        <f>+'Ark1'!X1233</f>
        <v>11.65380864178633</v>
      </c>
      <c r="P56" s="84">
        <f t="shared" si="12"/>
        <v>1.7777777777777777</v>
      </c>
      <c r="Q56" s="64">
        <f>+'Ark1'!V1233</f>
        <v>95.352789815817985</v>
      </c>
      <c r="R56" s="54"/>
      <c r="S56" s="6"/>
      <c r="T56" s="14"/>
      <c r="U56" s="14"/>
      <c r="V56" s="14"/>
      <c r="W56" s="7"/>
      <c r="X56" s="3"/>
      <c r="Y56" s="3"/>
      <c r="Z56"/>
      <c r="AA56"/>
      <c r="AB56"/>
    </row>
    <row r="57" spans="1:28" x14ac:dyDescent="0.5">
      <c r="A57" s="54"/>
      <c r="B57" s="62">
        <f>+'Ark1'!C1234</f>
        <v>2020</v>
      </c>
      <c r="C57" s="62">
        <f>+'Ark1'!M1234</f>
        <v>51</v>
      </c>
      <c r="D57" s="62">
        <f>+'Ark1'!Q1234</f>
        <v>8</v>
      </c>
      <c r="E57" s="84">
        <f t="shared" si="6"/>
        <v>2</v>
      </c>
      <c r="F57" s="84">
        <f>+'Ark1'!R1234</f>
        <v>18</v>
      </c>
      <c r="G57" s="84">
        <f t="shared" si="7"/>
        <v>8</v>
      </c>
      <c r="H57" s="84">
        <f>+'Ark1'!S1234</f>
        <v>18</v>
      </c>
      <c r="I57" s="122">
        <f>+'Ark1'!AA1234</f>
        <v>8.6215154708305375E-2</v>
      </c>
      <c r="J57" s="122">
        <f t="shared" si="8"/>
        <v>3.6562721739089865E-2</v>
      </c>
      <c r="K57" s="64">
        <f>+'Ark1'!AB1234</f>
        <v>9.2794550629201125E-2</v>
      </c>
      <c r="L57" s="122">
        <f t="shared" si="9"/>
        <v>3.8628922201975717E-2</v>
      </c>
      <c r="M57" s="122">
        <f>+'Ark1'!W1234</f>
        <v>88.914444444444442</v>
      </c>
      <c r="N57" s="122">
        <f t="shared" si="10"/>
        <v>1.2764444444444223</v>
      </c>
      <c r="O57" s="122">
        <f>+'Ark1'!X1234</f>
        <v>10.325975994883686</v>
      </c>
      <c r="P57" s="84">
        <f t="shared" si="12"/>
        <v>2.25</v>
      </c>
      <c r="Q57" s="64">
        <f>+'Ark1'!V1234</f>
        <v>96.332009148910558</v>
      </c>
      <c r="R57" s="54"/>
      <c r="S57" s="6"/>
      <c r="T57" s="14"/>
      <c r="U57" s="14"/>
      <c r="V57" s="14"/>
      <c r="W57" s="7"/>
      <c r="X57" s="3"/>
      <c r="Y57" s="3"/>
      <c r="Z57"/>
      <c r="AA57"/>
      <c r="AB57"/>
    </row>
    <row r="58" spans="1:28" x14ac:dyDescent="0.5">
      <c r="A58" s="54"/>
      <c r="B58" s="62">
        <f>+'Ark1'!C1235</f>
        <v>2020</v>
      </c>
      <c r="C58" s="62">
        <f>+'Ark1'!M1235</f>
        <v>52</v>
      </c>
      <c r="D58" s="62">
        <f>+'Ark1'!Q1235</f>
        <v>14</v>
      </c>
      <c r="E58" s="84">
        <f t="shared" si="6"/>
        <v>6</v>
      </c>
      <c r="F58" s="84">
        <f>+'Ark1'!R1235</f>
        <v>34</v>
      </c>
      <c r="G58" s="84">
        <f t="shared" si="7"/>
        <v>17</v>
      </c>
      <c r="H58" s="84">
        <f>+'Ark1'!S1235</f>
        <v>34</v>
      </c>
      <c r="I58" s="122">
        <f>+'Ark1'!AA1235</f>
        <v>0.16285084778235459</v>
      </c>
      <c r="J58" s="122">
        <f t="shared" si="8"/>
        <v>7.8441711734688294E-2</v>
      </c>
      <c r="K58" s="64">
        <f>+'Ark1'!AB1235</f>
        <v>0.17647349746329147</v>
      </c>
      <c r="L58" s="122">
        <f t="shared" si="9"/>
        <v>8.8280521617584415E-2</v>
      </c>
      <c r="M58" s="122">
        <f>+'Ark1'!W1235</f>
        <v>89.520588235294113</v>
      </c>
      <c r="N58" s="122">
        <f t="shared" si="10"/>
        <v>5.583529411764701</v>
      </c>
      <c r="O58" s="122">
        <f>+'Ark1'!X1235</f>
        <v>10.457901583794676</v>
      </c>
      <c r="P58" s="84">
        <f t="shared" si="12"/>
        <v>2.4285714285714284</v>
      </c>
      <c r="Q58" s="64">
        <f>+'Ark1'!V1235</f>
        <v>96.988719648205958</v>
      </c>
      <c r="R58" s="54"/>
      <c r="S58" s="6"/>
      <c r="T58" s="14"/>
      <c r="U58" s="14"/>
      <c r="V58" s="14"/>
      <c r="W58" s="7"/>
      <c r="X58" s="3"/>
      <c r="Y58" s="3"/>
      <c r="Z58"/>
      <c r="AA58"/>
      <c r="AB58"/>
    </row>
    <row r="59" spans="1:28" x14ac:dyDescent="0.5">
      <c r="A59" s="54"/>
      <c r="B59" s="62">
        <f>+'Ark1'!C1236</f>
        <v>2020</v>
      </c>
      <c r="C59" s="62">
        <f>+'Ark1'!M1236</f>
        <v>53</v>
      </c>
      <c r="D59" s="62">
        <f>+'Ark1'!Q1236</f>
        <v>27</v>
      </c>
      <c r="E59" s="84">
        <f t="shared" si="6"/>
        <v>7</v>
      </c>
      <c r="F59" s="84">
        <f>+'Ark1'!R1236</f>
        <v>55</v>
      </c>
      <c r="G59" s="84">
        <f t="shared" si="7"/>
        <v>15</v>
      </c>
      <c r="H59" s="84">
        <f>+'Ark1'!S1236</f>
        <v>55</v>
      </c>
      <c r="I59" s="122">
        <f>+'Ark1'!AA1236</f>
        <v>0.26343519494204437</v>
      </c>
      <c r="J59" s="122">
        <f t="shared" si="8"/>
        <v>6.4825463065182332E-2</v>
      </c>
      <c r="K59" s="64">
        <f>+'Ark1'!AB1236</f>
        <v>0.28849882958824608</v>
      </c>
      <c r="L59" s="122">
        <f t="shared" si="9"/>
        <v>7.5910573879210713E-2</v>
      </c>
      <c r="M59" s="122">
        <f>+'Ark1'!W1236</f>
        <v>90.469818181818212</v>
      </c>
      <c r="N59" s="122">
        <f t="shared" si="10"/>
        <v>4.4798181818182314</v>
      </c>
      <c r="O59" s="122">
        <f>+'Ark1'!X1236</f>
        <v>12.080942993131789</v>
      </c>
      <c r="P59" s="84">
        <f t="shared" si="12"/>
        <v>2.0370370370370372</v>
      </c>
      <c r="Q59" s="64">
        <f>+'Ark1'!V1236</f>
        <v>98.017137791785629</v>
      </c>
      <c r="R59" s="54"/>
      <c r="S59" s="6"/>
      <c r="T59" s="14"/>
      <c r="U59" s="14"/>
      <c r="V59" s="14"/>
      <c r="W59" s="7"/>
      <c r="X59" s="3"/>
      <c r="Y59" s="3"/>
      <c r="Z59"/>
      <c r="AA59"/>
      <c r="AB59"/>
    </row>
    <row r="60" spans="1:28" x14ac:dyDescent="0.5">
      <c r="A60" s="54"/>
      <c r="B60" s="62">
        <f>+'Ark1'!C1237</f>
        <v>2020</v>
      </c>
      <c r="C60" s="62">
        <f>+'Ark1'!M1237</f>
        <v>54</v>
      </c>
      <c r="D60" s="62">
        <f>+'Ark1'!Q1237</f>
        <v>34</v>
      </c>
      <c r="E60" s="84">
        <f t="shared" si="6"/>
        <v>6</v>
      </c>
      <c r="F60" s="84">
        <f>+'Ark1'!R1237</f>
        <v>109</v>
      </c>
      <c r="G60" s="84">
        <f t="shared" si="7"/>
        <v>32</v>
      </c>
      <c r="H60" s="84">
        <f>+'Ark1'!S1237</f>
        <v>109</v>
      </c>
      <c r="I60" s="122">
        <f>+'Ark1'!AA1237</f>
        <v>0.52208065906696011</v>
      </c>
      <c r="J60" s="122">
        <f t="shared" si="8"/>
        <v>0.13975692520400085</v>
      </c>
      <c r="K60" s="64">
        <f>+'Ark1'!AB1237</f>
        <v>0.55871311005534885</v>
      </c>
      <c r="L60" s="122">
        <f t="shared" si="9"/>
        <v>0.16055328032571042</v>
      </c>
      <c r="M60" s="122">
        <f>+'Ark1'!W1237</f>
        <v>88.406605504587191</v>
      </c>
      <c r="N60" s="122">
        <f t="shared" si="10"/>
        <v>4.7432288812105412</v>
      </c>
      <c r="O60" s="122">
        <f>+'Ark1'!X1237</f>
        <v>9.8708875278512647</v>
      </c>
      <c r="P60" s="84">
        <f t="shared" si="12"/>
        <v>3.2058823529411766</v>
      </c>
      <c r="Q60" s="64">
        <f>+'Ark1'!V1237</f>
        <v>95.781804447006706</v>
      </c>
      <c r="R60" s="54"/>
      <c r="S60" s="6"/>
      <c r="T60" s="14"/>
      <c r="U60" s="14"/>
      <c r="V60" s="7"/>
      <c r="W60" s="7"/>
      <c r="X60" s="3"/>
      <c r="Y60" s="3"/>
      <c r="Z60"/>
      <c r="AA60"/>
      <c r="AB60"/>
    </row>
    <row r="61" spans="1:28" x14ac:dyDescent="0.5">
      <c r="A61" s="54"/>
      <c r="B61" s="62">
        <f>+'Ark1'!C1238</f>
        <v>2020</v>
      </c>
      <c r="C61" s="62">
        <f>+'Ark1'!M1238</f>
        <v>55</v>
      </c>
      <c r="D61" s="62">
        <f>+'Ark1'!Q1238</f>
        <v>48</v>
      </c>
      <c r="E61" s="84">
        <f t="shared" si="6"/>
        <v>1</v>
      </c>
      <c r="F61" s="84">
        <f>+'Ark1'!R1238</f>
        <v>204</v>
      </c>
      <c r="G61" s="84">
        <f t="shared" si="7"/>
        <v>49</v>
      </c>
      <c r="H61" s="84">
        <f>+'Ark1'!S1238</f>
        <v>204</v>
      </c>
      <c r="I61" s="122">
        <f>+'Ark1'!AA1238</f>
        <v>0.97710508669412788</v>
      </c>
      <c r="J61" s="122">
        <f t="shared" si="8"/>
        <v>0.20749237567128787</v>
      </c>
      <c r="K61" s="64">
        <f>+'Ark1'!AB1238</f>
        <v>1.0458302896288587</v>
      </c>
      <c r="L61" s="122">
        <f t="shared" si="9"/>
        <v>0.22496804659605563</v>
      </c>
      <c r="M61" s="122">
        <f>+'Ark1'!W1238</f>
        <v>88.420588235294062</v>
      </c>
      <c r="N61" s="122">
        <f t="shared" si="10"/>
        <v>2.735104364326304</v>
      </c>
      <c r="O61" s="122">
        <f>+'Ark1'!X1238</f>
        <v>10.234499453600852</v>
      </c>
      <c r="P61" s="84">
        <f t="shared" si="12"/>
        <v>4.25</v>
      </c>
      <c r="Q61" s="64">
        <f>+'Ark1'!V1238</f>
        <v>95.79695366770774</v>
      </c>
      <c r="R61" s="54"/>
      <c r="S61" s="6"/>
      <c r="T61" s="14"/>
      <c r="U61" s="14"/>
      <c r="V61" s="7"/>
      <c r="W61" s="7"/>
      <c r="X61" s="3"/>
      <c r="Y61" s="3"/>
      <c r="Z61"/>
      <c r="AA61"/>
      <c r="AB61"/>
    </row>
    <row r="62" spans="1:28" x14ac:dyDescent="0.5">
      <c r="A62" s="54"/>
      <c r="B62" s="62">
        <f>+'Ark1'!C1239</f>
        <v>2020</v>
      </c>
      <c r="C62" s="62">
        <f>+'Ark1'!M1239</f>
        <v>56</v>
      </c>
      <c r="D62" s="62">
        <f>+'Ark1'!Q1239</f>
        <v>66</v>
      </c>
      <c r="E62" s="84">
        <f t="shared" si="6"/>
        <v>3</v>
      </c>
      <c r="F62" s="84">
        <f>+'Ark1'!R1239</f>
        <v>379</v>
      </c>
      <c r="G62" s="84">
        <f t="shared" si="7"/>
        <v>33</v>
      </c>
      <c r="H62" s="84">
        <f>+'Ark1'!S1239</f>
        <v>379</v>
      </c>
      <c r="I62" s="122">
        <f>+'Ark1'!AA1239</f>
        <v>1.8153079796915408</v>
      </c>
      <c r="J62" s="122">
        <f t="shared" si="8"/>
        <v>9.7333798956684703E-2</v>
      </c>
      <c r="K62" s="64">
        <f>+'Ark1'!AB1239</f>
        <v>1.9245902660171152</v>
      </c>
      <c r="L62" s="122">
        <f t="shared" si="9"/>
        <v>9.7797925632044036E-2</v>
      </c>
      <c r="M62" s="122">
        <f>+'Ark1'!W1239</f>
        <v>87.58332453825858</v>
      </c>
      <c r="N62" s="122">
        <f t="shared" si="10"/>
        <v>2.1589603764088565</v>
      </c>
      <c r="O62" s="122">
        <f>+'Ark1'!X1239</f>
        <v>10.01210338926167</v>
      </c>
      <c r="P62" s="84">
        <f t="shared" si="12"/>
        <v>5.7424242424242422</v>
      </c>
      <c r="Q62" s="64">
        <f>+'Ark1'!V1239</f>
        <v>94.889842403313764</v>
      </c>
      <c r="R62" s="54"/>
      <c r="S62" s="6"/>
      <c r="T62" s="14"/>
      <c r="U62" s="14"/>
      <c r="V62" s="7"/>
      <c r="W62" s="7"/>
      <c r="X62" s="3"/>
      <c r="Y62" s="3"/>
      <c r="Z62"/>
      <c r="AA62"/>
      <c r="AB62"/>
    </row>
    <row r="63" spans="1:28" x14ac:dyDescent="0.5">
      <c r="A63" s="54"/>
      <c r="B63" s="62">
        <f>+'Ark1'!C1240</f>
        <v>2020</v>
      </c>
      <c r="C63" s="62">
        <f>+'Ark1'!M1240</f>
        <v>57</v>
      </c>
      <c r="D63" s="62">
        <f>+'Ark1'!Q1240</f>
        <v>87</v>
      </c>
      <c r="E63" s="84">
        <f t="shared" si="6"/>
        <v>4</v>
      </c>
      <c r="F63" s="84">
        <f>+'Ark1'!R1240</f>
        <v>632</v>
      </c>
      <c r="G63" s="84">
        <f t="shared" si="7"/>
        <v>-36</v>
      </c>
      <c r="H63" s="84">
        <f>+'Ark1'!S1240</f>
        <v>632</v>
      </c>
      <c r="I63" s="122">
        <f>+'Ark1'!AA1240</f>
        <v>3.0271098764249449</v>
      </c>
      <c r="J63" s="122">
        <f t="shared" si="8"/>
        <v>-0.28967264591864961</v>
      </c>
      <c r="K63" s="64">
        <f>+'Ark1'!AB1240</f>
        <v>3.1734459597240114</v>
      </c>
      <c r="L63" s="122">
        <f t="shared" si="9"/>
        <v>-0.30425216262897603</v>
      </c>
      <c r="M63" s="122">
        <f>+'Ark1'!W1240</f>
        <v>86.603686708860621</v>
      </c>
      <c r="N63" s="122">
        <f t="shared" si="10"/>
        <v>2.3703334154473765</v>
      </c>
      <c r="O63" s="122">
        <f>+'Ark1'!X1240</f>
        <v>10.14047134184494</v>
      </c>
      <c r="P63" s="84">
        <f t="shared" si="12"/>
        <v>7.264367816091954</v>
      </c>
      <c r="Q63" s="64">
        <f>+'Ark1'!V1240</f>
        <v>93.82847964123593</v>
      </c>
      <c r="R63" s="54"/>
      <c r="S63" s="6"/>
      <c r="T63" s="14"/>
      <c r="U63" s="14"/>
      <c r="V63" s="7"/>
      <c r="W63" s="7"/>
      <c r="X63" s="3"/>
      <c r="Y63" s="3"/>
      <c r="Z63"/>
      <c r="AA63"/>
      <c r="AB63"/>
    </row>
    <row r="64" spans="1:28" x14ac:dyDescent="0.5">
      <c r="A64" s="54"/>
      <c r="B64" s="62">
        <f>+'Ark1'!C1241</f>
        <v>2020</v>
      </c>
      <c r="C64" s="62">
        <f>+'Ark1'!M1241</f>
        <v>58</v>
      </c>
      <c r="D64" s="62">
        <f>+'Ark1'!Q1241</f>
        <v>93</v>
      </c>
      <c r="E64" s="84">
        <f t="shared" si="6"/>
        <v>-2</v>
      </c>
      <c r="F64" s="84">
        <f>+'Ark1'!R1241</f>
        <v>957</v>
      </c>
      <c r="G64" s="84">
        <f t="shared" si="7"/>
        <v>-141</v>
      </c>
      <c r="H64" s="84">
        <f>+'Ark1'!S1241</f>
        <v>957</v>
      </c>
      <c r="I64" s="122">
        <f>+'Ark1'!AA1241</f>
        <v>4.5837723919915696</v>
      </c>
      <c r="J64" s="122">
        <f t="shared" si="8"/>
        <v>-0.86806474802829037</v>
      </c>
      <c r="K64" s="64">
        <f>+'Ark1'!AB1241</f>
        <v>4.8023130975084989</v>
      </c>
      <c r="L64" s="122">
        <f t="shared" si="9"/>
        <v>-0.89172698740517298</v>
      </c>
      <c r="M64" s="122">
        <f>+'Ark1'!W1241</f>
        <v>86.548766980146297</v>
      </c>
      <c r="N64" s="122">
        <f t="shared" si="10"/>
        <v>2.6439582369768146</v>
      </c>
      <c r="O64" s="122">
        <f>+'Ark1'!X1241</f>
        <v>9.9932130649545883</v>
      </c>
      <c r="P64" s="84">
        <f t="shared" si="12"/>
        <v>10.290322580645162</v>
      </c>
      <c r="Q64" s="64">
        <f>+'Ark1'!V1241</f>
        <v>93.768978310017687</v>
      </c>
      <c r="R64" s="54"/>
      <c r="S64" s="6"/>
      <c r="T64" s="14"/>
      <c r="U64" s="14"/>
      <c r="V64" s="7"/>
      <c r="W64" s="7"/>
      <c r="X64" s="3"/>
      <c r="Y64" s="3"/>
      <c r="Z64"/>
      <c r="AA64"/>
      <c r="AB64"/>
    </row>
    <row r="65" spans="1:28" x14ac:dyDescent="0.5">
      <c r="A65" s="54"/>
      <c r="B65" s="62">
        <f>+'Ark1'!C1242</f>
        <v>2020</v>
      </c>
      <c r="C65" s="62">
        <f>+'Ark1'!M1242</f>
        <v>59</v>
      </c>
      <c r="D65" s="62">
        <f>+'Ark1'!Q1242</f>
        <v>112</v>
      </c>
      <c r="E65" s="84">
        <f t="shared" si="6"/>
        <v>9</v>
      </c>
      <c r="F65" s="84">
        <f>+'Ark1'!R1242</f>
        <v>1556</v>
      </c>
      <c r="G65" s="84">
        <f t="shared" si="7"/>
        <v>-201</v>
      </c>
      <c r="H65" s="84">
        <f>+'Ark1'!S1242</f>
        <v>1556</v>
      </c>
      <c r="I65" s="122">
        <f>+'Ark1'!AA1242</f>
        <v>7.4528211514512881</v>
      </c>
      <c r="J65" s="122">
        <f t="shared" si="8"/>
        <v>-1.2711113212398741</v>
      </c>
      <c r="K65" s="64">
        <f>+'Ark1'!AB1242</f>
        <v>7.7557165451919676</v>
      </c>
      <c r="L65" s="122">
        <f t="shared" si="9"/>
        <v>-1.3559659124795651</v>
      </c>
      <c r="M65" s="122">
        <f>+'Ark1'!W1242</f>
        <v>85.967577120822654</v>
      </c>
      <c r="N65" s="122">
        <f t="shared" si="10"/>
        <v>2.0611001714772499</v>
      </c>
      <c r="O65" s="122">
        <f>+'Ark1'!X1242</f>
        <v>9.3522249104097313</v>
      </c>
      <c r="P65" s="84">
        <f t="shared" si="12"/>
        <v>13.892857142857142</v>
      </c>
      <c r="Q65" s="64">
        <f>+'Ark1'!V1242</f>
        <v>93.13930348951537</v>
      </c>
      <c r="R65" s="54"/>
      <c r="S65" s="6"/>
      <c r="T65" s="14"/>
      <c r="U65" s="14"/>
      <c r="V65" s="7"/>
      <c r="W65" s="7"/>
      <c r="X65" s="3"/>
      <c r="Y65" s="3"/>
      <c r="Z65"/>
      <c r="AA65"/>
      <c r="AB65"/>
    </row>
    <row r="66" spans="1:28" x14ac:dyDescent="0.5">
      <c r="A66" s="54"/>
      <c r="B66" s="62">
        <f>+'Ark1'!C1243</f>
        <v>2020</v>
      </c>
      <c r="C66" s="62">
        <f>+'Ark1'!M1243</f>
        <v>60</v>
      </c>
      <c r="D66" s="62">
        <f>+'Ark1'!Q1243</f>
        <v>125</v>
      </c>
      <c r="E66" s="84">
        <f t="shared" si="6"/>
        <v>19</v>
      </c>
      <c r="F66" s="84">
        <f>+'Ark1'!R1243</f>
        <v>2386</v>
      </c>
      <c r="G66" s="84">
        <f t="shared" si="7"/>
        <v>1</v>
      </c>
      <c r="H66" s="84">
        <f>+'Ark1'!S1243</f>
        <v>2386</v>
      </c>
      <c r="I66" s="122">
        <f>+'Ark1'!AA1243</f>
        <v>11.428297729667589</v>
      </c>
      <c r="J66" s="122">
        <f t="shared" si="8"/>
        <v>-0.41380753349030819</v>
      </c>
      <c r="K66" s="64">
        <f>+'Ark1'!AB1243</f>
        <v>11.815745132773737</v>
      </c>
      <c r="L66" s="122">
        <f t="shared" si="9"/>
        <v>-0.35728546473076506</v>
      </c>
      <c r="M66" s="122">
        <f>+'Ark1'!W1243</f>
        <v>85.410846605196895</v>
      </c>
      <c r="N66" s="122">
        <f t="shared" si="10"/>
        <v>2.8300625381111075</v>
      </c>
      <c r="O66" s="122">
        <f>+'Ark1'!X1243</f>
        <v>10.144408670786584</v>
      </c>
      <c r="P66" s="84">
        <f t="shared" si="12"/>
        <v>19.088000000000001</v>
      </c>
      <c r="Q66" s="64">
        <f>+'Ark1'!V1243</f>
        <v>92.53612849967169</v>
      </c>
      <c r="R66" s="54"/>
      <c r="S66" s="6"/>
      <c r="T66" s="14"/>
      <c r="U66" s="14"/>
      <c r="V66" s="7"/>
      <c r="W66" s="7"/>
      <c r="X66" s="3"/>
      <c r="Y66" s="3"/>
      <c r="Z66"/>
      <c r="AA66"/>
      <c r="AB66"/>
    </row>
    <row r="67" spans="1:28" x14ac:dyDescent="0.5">
      <c r="A67" s="54"/>
      <c r="B67" s="62">
        <f>+'Ark1'!C1244</f>
        <v>2020</v>
      </c>
      <c r="C67" s="62">
        <f>+'Ark1'!M1244</f>
        <v>61</v>
      </c>
      <c r="D67" s="62">
        <f>+'Ark1'!Q1244</f>
        <v>122</v>
      </c>
      <c r="E67" s="84">
        <f t="shared" si="6"/>
        <v>9</v>
      </c>
      <c r="F67" s="84">
        <f>+'Ark1'!R1244</f>
        <v>3181</v>
      </c>
      <c r="G67" s="84">
        <f t="shared" si="7"/>
        <v>397</v>
      </c>
      <c r="H67" s="84">
        <f>+'Ark1'!S1244</f>
        <v>3181</v>
      </c>
      <c r="I67" s="122">
        <f>+'Ark1'!AA1244</f>
        <v>15.23613372928442</v>
      </c>
      <c r="J67" s="122">
        <f t="shared" si="8"/>
        <v>1.4128963906548293</v>
      </c>
      <c r="K67" s="64">
        <f>+'Ark1'!AB1244</f>
        <v>15.564767663714573</v>
      </c>
      <c r="L67" s="122">
        <f t="shared" si="9"/>
        <v>1.4957565071452326</v>
      </c>
      <c r="M67" s="122">
        <f>+'Ark1'!W1244</f>
        <v>84.392008802263376</v>
      </c>
      <c r="N67" s="122">
        <f t="shared" si="10"/>
        <v>2.627842135596822</v>
      </c>
      <c r="O67" s="122">
        <f>+'Ark1'!X1244</f>
        <v>9.4117990430747671</v>
      </c>
      <c r="P67" s="84">
        <f t="shared" si="12"/>
        <v>26.07377049180328</v>
      </c>
      <c r="Q67" s="64">
        <f>+'Ark1'!V1244</f>
        <v>91.432295560415369</v>
      </c>
      <c r="R67" s="54"/>
      <c r="S67" s="6"/>
      <c r="T67" s="14"/>
      <c r="U67" s="14"/>
      <c r="V67" s="7"/>
      <c r="W67" s="7"/>
      <c r="X67" s="3"/>
      <c r="Y67" s="3"/>
      <c r="Z67"/>
      <c r="AA67"/>
      <c r="AB67"/>
    </row>
    <row r="68" spans="1:28" x14ac:dyDescent="0.5">
      <c r="A68" s="54"/>
      <c r="B68" s="62">
        <f>+'Ark1'!C1245</f>
        <v>2020</v>
      </c>
      <c r="C68" s="62">
        <f>+'Ark1'!M1245</f>
        <v>62</v>
      </c>
      <c r="D68" s="62">
        <f>+'Ark1'!Q1245</f>
        <v>119</v>
      </c>
      <c r="E68" s="84">
        <f t="shared" si="6"/>
        <v>17</v>
      </c>
      <c r="F68" s="84">
        <f>+'Ark1'!R1245</f>
        <v>3554</v>
      </c>
      <c r="G68" s="84">
        <f t="shared" si="7"/>
        <v>345</v>
      </c>
      <c r="H68" s="84">
        <f>+'Ark1'!S1245</f>
        <v>3554</v>
      </c>
      <c r="I68" s="122">
        <f>+'Ark1'!AA1245</f>
        <v>17.022703324073184</v>
      </c>
      <c r="J68" s="122">
        <f t="shared" si="8"/>
        <v>1.0892375842519328</v>
      </c>
      <c r="K68" s="64">
        <f>+'Ark1'!AB1245</f>
        <v>17.181175495434069</v>
      </c>
      <c r="L68" s="122">
        <f t="shared" si="9"/>
        <v>1.1881392626967209</v>
      </c>
      <c r="M68" s="122">
        <f>+'Ark1'!W1245</f>
        <v>83.379214969048689</v>
      </c>
      <c r="N68" s="122">
        <f t="shared" si="10"/>
        <v>2.7430479388212063</v>
      </c>
      <c r="O68" s="122">
        <f>+'Ark1'!X1245</f>
        <v>9.2927725365084815</v>
      </c>
      <c r="P68" s="84">
        <f t="shared" si="12"/>
        <v>29.865546218487395</v>
      </c>
      <c r="Q68" s="64">
        <f>+'Ark1'!V1245</f>
        <v>90.335010800703216</v>
      </c>
      <c r="R68" s="54"/>
      <c r="S68" s="6"/>
      <c r="T68" s="7"/>
      <c r="U68" s="7"/>
      <c r="V68" s="7"/>
      <c r="W68" s="7"/>
      <c r="X68" s="3"/>
      <c r="Y68" s="3"/>
      <c r="Z68"/>
      <c r="AA68"/>
      <c r="AB68"/>
    </row>
    <row r="69" spans="1:28" x14ac:dyDescent="0.5">
      <c r="A69" s="54"/>
      <c r="B69" s="62">
        <f>+'Ark1'!C1246</f>
        <v>2020</v>
      </c>
      <c r="C69" s="62">
        <f>+'Ark1'!M1246</f>
        <v>63</v>
      </c>
      <c r="D69" s="62">
        <f>+'Ark1'!Q1246</f>
        <v>117</v>
      </c>
      <c r="E69" s="84">
        <f t="shared" si="6"/>
        <v>15</v>
      </c>
      <c r="F69" s="84">
        <f>+'Ark1'!R1246</f>
        <v>3586</v>
      </c>
      <c r="G69" s="84">
        <f t="shared" si="7"/>
        <v>503</v>
      </c>
      <c r="H69" s="84">
        <f>+'Ark1'!S1246</f>
        <v>3586</v>
      </c>
      <c r="I69" s="122">
        <f>+'Ark1'!AA1246</f>
        <v>17.175974710221286</v>
      </c>
      <c r="J69" s="122">
        <f t="shared" si="8"/>
        <v>1.8681296258121467</v>
      </c>
      <c r="K69" s="64">
        <f>+'Ark1'!AB1246</f>
        <v>16.922139744490597</v>
      </c>
      <c r="L69" s="122">
        <f t="shared" si="9"/>
        <v>1.7685341608979996</v>
      </c>
      <c r="M69" s="122">
        <f>+'Ark1'!W1246</f>
        <v>81.389305633017244</v>
      </c>
      <c r="N69" s="122">
        <f t="shared" si="10"/>
        <v>1.862941701781395</v>
      </c>
      <c r="O69" s="122">
        <f>+'Ark1'!X1246</f>
        <v>9.6332361024562498</v>
      </c>
      <c r="P69" s="84">
        <f t="shared" si="12"/>
        <v>30.649572649572651</v>
      </c>
      <c r="Q69" s="64">
        <f>+'Ark1'!V1246</f>
        <v>88.17909602710435</v>
      </c>
      <c r="R69" s="54"/>
      <c r="S69" s="14"/>
      <c r="T69" s="14"/>
      <c r="U69" s="3"/>
      <c r="V69" s="3"/>
      <c r="W69" s="3"/>
      <c r="X69" s="3"/>
      <c r="Y69" s="3"/>
      <c r="Z69"/>
      <c r="AA69"/>
      <c r="AB69"/>
    </row>
    <row r="70" spans="1:28" x14ac:dyDescent="0.5">
      <c r="A70" s="54"/>
      <c r="B70" s="62">
        <f>+'Ark1'!C1247</f>
        <v>2020</v>
      </c>
      <c r="C70" s="62">
        <f>+'Ark1'!M1247</f>
        <v>64</v>
      </c>
      <c r="D70" s="62">
        <f>+'Ark1'!Q1247</f>
        <v>93</v>
      </c>
      <c r="E70" s="84">
        <f t="shared" si="6"/>
        <v>3</v>
      </c>
      <c r="F70" s="84">
        <f>+'Ark1'!R1247</f>
        <v>2409</v>
      </c>
      <c r="G70" s="84">
        <f t="shared" si="7"/>
        <v>110</v>
      </c>
      <c r="H70" s="84">
        <f>+'Ark1'!S1247</f>
        <v>2409</v>
      </c>
      <c r="I70" s="122">
        <f>+'Ark1'!AA1247</f>
        <v>11.53846153846154</v>
      </c>
      <c r="J70" s="122">
        <f t="shared" si="8"/>
        <v>0.1233671988389009</v>
      </c>
      <c r="K70" s="64">
        <f>+'Ark1'!AB1247</f>
        <v>11.031694783934633</v>
      </c>
      <c r="L70" s="122">
        <f t="shared" si="9"/>
        <v>4.2159495829308113E-2</v>
      </c>
      <c r="M70" s="122">
        <f>+'Ark1'!W1247</f>
        <v>78.981938563719396</v>
      </c>
      <c r="N70" s="122">
        <f t="shared" si="10"/>
        <v>1.6410729699828153</v>
      </c>
      <c r="O70" s="122">
        <f>+'Ark1'!X1247</f>
        <v>9.6570103252141433</v>
      </c>
      <c r="P70" s="84">
        <f t="shared" si="12"/>
        <v>25.903225806451612</v>
      </c>
      <c r="Q70" s="64">
        <f>+'Ark1'!V1247</f>
        <v>85.570897685503212</v>
      </c>
      <c r="R70" s="54"/>
      <c r="S70" s="7"/>
      <c r="T70" s="7"/>
      <c r="U70" s="7"/>
      <c r="V70" s="3"/>
      <c r="W70" s="7"/>
      <c r="X70" s="3"/>
      <c r="Y70" s="3"/>
      <c r="Z70"/>
      <c r="AA70"/>
      <c r="AB70"/>
    </row>
    <row r="71" spans="1:28" x14ac:dyDescent="0.5">
      <c r="A71" s="54"/>
      <c r="B71" s="62">
        <f>+'Ark1'!C1248</f>
        <v>2020</v>
      </c>
      <c r="C71" s="62">
        <f>+'Ark1'!M1248</f>
        <v>65</v>
      </c>
      <c r="D71" s="62">
        <f>+'Ark1'!Q1248</f>
        <v>80</v>
      </c>
      <c r="E71" s="84">
        <f t="shared" si="6"/>
        <v>13</v>
      </c>
      <c r="F71" s="84">
        <f>+'Ark1'!R1248</f>
        <v>1224</v>
      </c>
      <c r="G71" s="84">
        <f t="shared" si="7"/>
        <v>-48</v>
      </c>
      <c r="H71" s="84">
        <f>+'Ark1'!S1248</f>
        <v>1224</v>
      </c>
      <c r="I71" s="122">
        <f>+'Ark1'!AA1248</f>
        <v>5.8626305201647639</v>
      </c>
      <c r="J71" s="122">
        <f t="shared" si="8"/>
        <v>-0.45315895351944757</v>
      </c>
      <c r="K71" s="64">
        <f>+'Ark1'!AB1248</f>
        <v>5.30599804062643</v>
      </c>
      <c r="L71" s="122">
        <f t="shared" si="9"/>
        <v>-0.59662402870454478</v>
      </c>
      <c r="M71" s="122">
        <f>+'Ark1'!W1248</f>
        <v>74.766666666666779</v>
      </c>
      <c r="N71" s="122">
        <f t="shared" si="10"/>
        <v>-0.31372641509430821</v>
      </c>
      <c r="O71" s="122">
        <f>+'Ark1'!X1248</f>
        <v>9.9621111875802626</v>
      </c>
      <c r="P71" s="84">
        <f t="shared" si="12"/>
        <v>15.3</v>
      </c>
      <c r="Q71" s="64">
        <f>+'Ark1'!V1248</f>
        <v>81.003972553268355</v>
      </c>
      <c r="R71" s="54"/>
      <c r="S71" s="14"/>
      <c r="T71" s="14"/>
      <c r="U71" s="3"/>
      <c r="V71" s="3"/>
      <c r="W71" s="3"/>
      <c r="X71" s="3"/>
      <c r="Y71" s="3"/>
      <c r="Z71"/>
      <c r="AA71"/>
      <c r="AB71"/>
    </row>
    <row r="72" spans="1:28" x14ac:dyDescent="0.5">
      <c r="A72" s="54"/>
      <c r="B72" s="62">
        <f>+'Ark1'!C1249</f>
        <v>2020</v>
      </c>
      <c r="C72" s="62">
        <f>+'Ark1'!M1249</f>
        <v>66</v>
      </c>
      <c r="D72" s="62">
        <f>+'Ark1'!Q1249</f>
        <v>63</v>
      </c>
      <c r="E72" s="84">
        <f t="shared" si="6"/>
        <v>2</v>
      </c>
      <c r="F72" s="84">
        <f>+'Ark1'!R1249</f>
        <v>393</v>
      </c>
      <c r="G72" s="84">
        <f t="shared" si="7"/>
        <v>-184</v>
      </c>
      <c r="H72" s="84">
        <f>+'Ark1'!S1249</f>
        <v>393</v>
      </c>
      <c r="I72" s="122">
        <f>+'Ark1'!AA1249</f>
        <v>1.8823642111313343</v>
      </c>
      <c r="J72" s="122">
        <f t="shared" si="8"/>
        <v>-0.98258117119240107</v>
      </c>
      <c r="K72" s="64">
        <f>+'Ark1'!AB1249</f>
        <v>1.5878486601042303</v>
      </c>
      <c r="L72" s="122">
        <f t="shared" si="9"/>
        <v>-0.9833499255349023</v>
      </c>
      <c r="M72" s="122">
        <f>+'Ark1'!W1249</f>
        <v>69.684936386768484</v>
      </c>
      <c r="N72" s="122">
        <f t="shared" si="10"/>
        <v>-2.4139370967669578</v>
      </c>
      <c r="O72" s="122">
        <f>+'Ark1'!X1249</f>
        <v>10.035692108175452</v>
      </c>
      <c r="P72" s="84">
        <f t="shared" si="12"/>
        <v>6.2380952380952381</v>
      </c>
      <c r="Q72" s="64">
        <f>+'Ark1'!V1249</f>
        <v>75.498305944494533</v>
      </c>
      <c r="R72" s="54"/>
      <c r="S72" s="14"/>
      <c r="T72" s="14"/>
      <c r="U72" s="3"/>
      <c r="V72" s="3"/>
      <c r="W72" s="3"/>
      <c r="X72" s="3"/>
      <c r="Y72" s="3"/>
      <c r="Z72"/>
      <c r="AA72"/>
      <c r="AB72"/>
    </row>
    <row r="73" spans="1:28" x14ac:dyDescent="0.5">
      <c r="A73" s="54"/>
      <c r="B73" s="62">
        <f>+'Ark1'!C1250</f>
        <v>2020</v>
      </c>
      <c r="C73" s="62">
        <f>+'Ark1'!M1250</f>
        <v>67</v>
      </c>
      <c r="D73" s="62">
        <f>+'Ark1'!Q1250</f>
        <v>39</v>
      </c>
      <c r="E73" s="84">
        <f t="shared" si="6"/>
        <v>-12</v>
      </c>
      <c r="F73" s="84">
        <f>+'Ark1'!R1250</f>
        <v>111</v>
      </c>
      <c r="G73" s="84">
        <f t="shared" si="7"/>
        <v>-108</v>
      </c>
      <c r="H73" s="84">
        <f>+'Ark1'!S1250</f>
        <v>111</v>
      </c>
      <c r="I73" s="122">
        <f>+'Ark1'!AA1250</f>
        <v>0.53166012070121649</v>
      </c>
      <c r="J73" s="122">
        <f t="shared" si="8"/>
        <v>-0.5557281613246029</v>
      </c>
      <c r="K73" s="64">
        <f>+'Ark1'!AB1250</f>
        <v>0.4131661045416315</v>
      </c>
      <c r="L73" s="122">
        <f t="shared" si="9"/>
        <v>-0.51647919792418751</v>
      </c>
      <c r="M73" s="122">
        <f>+'Ark1'!W1250</f>
        <v>64.198378378378351</v>
      </c>
      <c r="N73" s="122">
        <f t="shared" si="10"/>
        <v>-4.4834481056399653</v>
      </c>
      <c r="O73" s="122">
        <f>+'Ark1'!X1250</f>
        <v>8.7340887033766972</v>
      </c>
      <c r="P73" s="84">
        <f t="shared" si="12"/>
        <v>2.8461538461538463</v>
      </c>
      <c r="Q73" s="64">
        <f>+'Ark1'!V1250</f>
        <v>69.554039413194346</v>
      </c>
      <c r="R73" s="54"/>
      <c r="S73" s="4"/>
      <c r="T73" s="7"/>
      <c r="U73" s="7"/>
      <c r="V73" s="3"/>
      <c r="W73" s="4"/>
      <c r="X73" s="3"/>
      <c r="Y73" s="3"/>
      <c r="Z73"/>
      <c r="AA73"/>
      <c r="AB73"/>
    </row>
    <row r="74" spans="1:28" x14ac:dyDescent="0.5">
      <c r="A74" s="54"/>
      <c r="B74" s="62">
        <f>+'Ark1'!C1251</f>
        <v>2020</v>
      </c>
      <c r="C74" s="62">
        <f>+'Ark1'!M1251</f>
        <v>68</v>
      </c>
      <c r="D74" s="62">
        <f>+'Ark1'!Q1251</f>
        <v>22</v>
      </c>
      <c r="E74" s="84">
        <f t="shared" si="6"/>
        <v>-13</v>
      </c>
      <c r="F74" s="84">
        <f>+'Ark1'!R1251</f>
        <v>45</v>
      </c>
      <c r="G74" s="84">
        <f t="shared" si="7"/>
        <v>-77</v>
      </c>
      <c r="H74" s="84">
        <f>+'Ark1'!S1251</f>
        <v>45</v>
      </c>
      <c r="I74" s="122">
        <f>+'Ark1'!AA1251</f>
        <v>0.21553788677076344</v>
      </c>
      <c r="J74" s="122">
        <f t="shared" si="8"/>
        <v>-0.39022179545366553</v>
      </c>
      <c r="K74" s="64">
        <f>+'Ark1'!AB1251</f>
        <v>0.14734322358757873</v>
      </c>
      <c r="L74" s="122">
        <f t="shared" si="9"/>
        <v>-0.33189384589060944</v>
      </c>
      <c r="M74" s="122">
        <f>+'Ark1'!W1251</f>
        <v>56.472888888888889</v>
      </c>
      <c r="N74" s="122">
        <f t="shared" si="10"/>
        <v>-7.0835045537340662</v>
      </c>
      <c r="O74" s="122">
        <f>+'Ark1'!X1251</f>
        <v>9.6542206365282279</v>
      </c>
      <c r="P74" s="84">
        <f t="shared" si="12"/>
        <v>2.0454545454545454</v>
      </c>
      <c r="Q74" s="64">
        <f>+'Ark1'!V1251</f>
        <v>61.184061634765847</v>
      </c>
      <c r="R74" s="54"/>
      <c r="S74" s="6"/>
      <c r="T74" s="6"/>
      <c r="U74" s="6"/>
      <c r="V74" s="6"/>
      <c r="W74" s="6"/>
      <c r="X74" s="3"/>
      <c r="Y74" s="3"/>
      <c r="Z74"/>
      <c r="AA74"/>
      <c r="AB74"/>
    </row>
    <row r="75" spans="1:28" x14ac:dyDescent="0.5">
      <c r="A75" s="54"/>
      <c r="B75" s="3">
        <f>+'Ark1'!C1252</f>
        <v>2019</v>
      </c>
      <c r="C75" s="3">
        <f>+'Ark1'!M1252</f>
        <v>48</v>
      </c>
      <c r="D75" s="3">
        <f>+'Ark1'!Q1252</f>
        <v>3</v>
      </c>
      <c r="E75" s="18">
        <f t="shared" si="6"/>
        <v>0</v>
      </c>
      <c r="F75" s="18">
        <f>+'Ark1'!R1252</f>
        <v>3</v>
      </c>
      <c r="G75" s="18">
        <f t="shared" si="7"/>
        <v>0</v>
      </c>
      <c r="H75" s="18">
        <f>+'Ark1'!S1252</f>
        <v>3</v>
      </c>
      <c r="I75" s="123">
        <f>+'Ark1'!AA1252</f>
        <v>1.4895729890764646E-2</v>
      </c>
      <c r="J75" s="123">
        <f t="shared" si="8"/>
        <v>2.9134636448086663E-3</v>
      </c>
      <c r="K75" s="13">
        <f>+'Ark1'!AB1252</f>
        <v>1.6885426055270523E-2</v>
      </c>
      <c r="L75" s="123">
        <f t="shared" si="9"/>
        <v>2.5248743714063274E-3</v>
      </c>
      <c r="M75" s="123">
        <f>+'Ark1'!W1252</f>
        <v>91.066666666666691</v>
      </c>
      <c r="N75" s="123">
        <f t="shared" si="10"/>
        <v>-5.199999999999946</v>
      </c>
      <c r="O75" s="123">
        <f>+'Ark1'!X1252</f>
        <v>14.987179706520998</v>
      </c>
      <c r="P75" s="18">
        <f t="shared" si="12"/>
        <v>1</v>
      </c>
      <c r="Q75" s="13">
        <f>+'Ark1'!V1252</f>
        <v>98.663777537016969</v>
      </c>
      <c r="R75" s="54"/>
      <c r="S75" s="6"/>
      <c r="T75" s="14"/>
      <c r="U75" s="14"/>
      <c r="V75" s="7"/>
      <c r="W75" s="7"/>
      <c r="X75" s="3"/>
      <c r="Y75" s="3"/>
      <c r="Z75"/>
      <c r="AA75"/>
      <c r="AB75"/>
    </row>
    <row r="76" spans="1:28" x14ac:dyDescent="0.5">
      <c r="A76" s="54"/>
      <c r="B76" s="3">
        <f>+'Ark1'!C1253</f>
        <v>2019</v>
      </c>
      <c r="C76" s="3">
        <f>+'Ark1'!M1253</f>
        <v>49</v>
      </c>
      <c r="D76" s="3">
        <f>+'Ark1'!Q1253</f>
        <v>2</v>
      </c>
      <c r="E76" s="18">
        <f t="shared" si="6"/>
        <v>1</v>
      </c>
      <c r="F76" s="18">
        <f>+'Ark1'!R1253</f>
        <v>2</v>
      </c>
      <c r="G76" s="18">
        <f t="shared" si="7"/>
        <v>1</v>
      </c>
      <c r="H76" s="18">
        <f>+'Ark1'!S1253</f>
        <v>2</v>
      </c>
      <c r="I76" s="123">
        <f>+'Ark1'!AA1253</f>
        <v>9.930486593843102E-3</v>
      </c>
      <c r="J76" s="123">
        <f t="shared" si="8"/>
        <v>5.9363978451911058E-3</v>
      </c>
      <c r="K76" s="13">
        <f>+'Ark1'!AB1253</f>
        <v>1.0914956959592888E-2</v>
      </c>
      <c r="L76" s="123">
        <f t="shared" si="9"/>
        <v>7.2154242543314749E-3</v>
      </c>
      <c r="M76" s="123">
        <f>+'Ark1'!W1253</f>
        <v>88.300000000000011</v>
      </c>
      <c r="N76" s="123">
        <f t="shared" si="10"/>
        <v>13.900000000000006</v>
      </c>
      <c r="O76" s="123">
        <f>+'Ark1'!X1253</f>
        <v>5.7999999999998701</v>
      </c>
      <c r="P76" s="18">
        <f t="shared" si="12"/>
        <v>1</v>
      </c>
      <c r="Q76" s="13">
        <f>+'Ark1'!V1253</f>
        <v>95.666305525460444</v>
      </c>
      <c r="R76" s="54"/>
      <c r="S76" s="6"/>
      <c r="T76" s="14"/>
      <c r="U76" s="14"/>
      <c r="V76" s="7"/>
      <c r="W76" s="7"/>
      <c r="X76" s="3"/>
      <c r="Y76" s="3"/>
      <c r="Z76"/>
      <c r="AA76"/>
      <c r="AB76"/>
    </row>
    <row r="77" spans="1:28" x14ac:dyDescent="0.5">
      <c r="A77" s="54"/>
      <c r="B77" s="3">
        <f>+'Ark1'!C1254</f>
        <v>2019</v>
      </c>
      <c r="C77" s="3">
        <f>+'Ark1'!M1254</f>
        <v>50</v>
      </c>
      <c r="D77" s="3">
        <f>+'Ark1'!Q1254</f>
        <v>3</v>
      </c>
      <c r="E77" s="18">
        <f t="shared" ref="E77:E116" si="13">+D77-D98</f>
        <v>-1</v>
      </c>
      <c r="F77" s="18">
        <f>+'Ark1'!R1254</f>
        <v>5</v>
      </c>
      <c r="G77" s="18">
        <f t="shared" ref="G77:G116" si="14">+F77-F98</f>
        <v>1</v>
      </c>
      <c r="H77" s="18">
        <f>+'Ark1'!S1254</f>
        <v>5</v>
      </c>
      <c r="I77" s="123">
        <f>+'Ark1'!AA1254</f>
        <v>2.4826216484607755E-2</v>
      </c>
      <c r="J77" s="123">
        <f t="shared" ref="J77:J116" si="15">+I77-I98</f>
        <v>8.8498614899997705E-3</v>
      </c>
      <c r="K77" s="13">
        <f>+'Ark1'!AB1254</f>
        <v>2.7095793494255477E-2</v>
      </c>
      <c r="L77" s="123">
        <f t="shared" ref="L77:L116" si="16">+K77-K98</f>
        <v>9.4235633403588967E-3</v>
      </c>
      <c r="M77" s="123">
        <f>+'Ark1'!W1254</f>
        <v>87.68</v>
      </c>
      <c r="N77" s="123">
        <f t="shared" ref="N77:N116" si="17">+M77-M98</f>
        <v>-1.1699999999999875</v>
      </c>
      <c r="O77" s="123">
        <f>+'Ark1'!X1254</f>
        <v>11.095296300685243</v>
      </c>
      <c r="P77" s="18">
        <f t="shared" si="12"/>
        <v>1.6666666666666667</v>
      </c>
      <c r="Q77" s="13">
        <f>+'Ark1'!V1254</f>
        <v>94.994582881906865</v>
      </c>
      <c r="R77" s="54"/>
      <c r="S77" s="6"/>
      <c r="T77" s="14"/>
      <c r="U77" s="14"/>
      <c r="V77" s="7"/>
      <c r="W77" s="7"/>
      <c r="X77" s="3"/>
      <c r="Y77" s="3"/>
      <c r="Z77"/>
      <c r="AA77"/>
      <c r="AB77"/>
    </row>
    <row r="78" spans="1:28" x14ac:dyDescent="0.5">
      <c r="A78" s="54"/>
      <c r="B78" s="3">
        <f>+'Ark1'!C1255</f>
        <v>2019</v>
      </c>
      <c r="C78" s="3">
        <f>+'Ark1'!M1255</f>
        <v>51</v>
      </c>
      <c r="D78" s="3">
        <f>+'Ark1'!Q1255</f>
        <v>6</v>
      </c>
      <c r="E78" s="18">
        <f t="shared" si="13"/>
        <v>4</v>
      </c>
      <c r="F78" s="18">
        <f>+'Ark1'!R1255</f>
        <v>10</v>
      </c>
      <c r="G78" s="18">
        <f t="shared" si="14"/>
        <v>7</v>
      </c>
      <c r="H78" s="18">
        <f>+'Ark1'!S1255</f>
        <v>10</v>
      </c>
      <c r="I78" s="123">
        <f>+'Ark1'!AA1255</f>
        <v>4.965243296921551E-2</v>
      </c>
      <c r="J78" s="123">
        <f t="shared" si="15"/>
        <v>3.7670166723259527E-2</v>
      </c>
      <c r="K78" s="13">
        <f>+'Ark1'!AB1255</f>
        <v>5.4165628427225408E-2</v>
      </c>
      <c r="L78" s="123">
        <f t="shared" si="16"/>
        <v>3.6602793057624185E-2</v>
      </c>
      <c r="M78" s="123">
        <f>+'Ark1'!W1255</f>
        <v>87.638000000000019</v>
      </c>
      <c r="N78" s="123">
        <f t="shared" si="17"/>
        <v>-30.095333333333343</v>
      </c>
      <c r="O78" s="123">
        <f>+'Ark1'!X1255</f>
        <v>14.484066970295316</v>
      </c>
      <c r="P78" s="18">
        <f t="shared" si="12"/>
        <v>1.6666666666666667</v>
      </c>
      <c r="Q78" s="13">
        <f>+'Ark1'!V1255</f>
        <v>94.949079089924183</v>
      </c>
      <c r="R78" s="54"/>
      <c r="S78" s="6"/>
      <c r="T78" s="7"/>
      <c r="U78" s="7"/>
      <c r="V78" s="7"/>
      <c r="W78" s="7"/>
      <c r="X78" s="3"/>
      <c r="Y78" s="3"/>
      <c r="Z78"/>
      <c r="AA78"/>
      <c r="AB78"/>
    </row>
    <row r="79" spans="1:28" x14ac:dyDescent="0.5">
      <c r="A79" s="54"/>
      <c r="B79" s="3">
        <f>+'Ark1'!C1256</f>
        <v>2019</v>
      </c>
      <c r="C79" s="3">
        <f>+'Ark1'!M1256</f>
        <v>52</v>
      </c>
      <c r="D79" s="3">
        <f>+'Ark1'!Q1256</f>
        <v>8</v>
      </c>
      <c r="E79" s="18">
        <f t="shared" si="13"/>
        <v>-5</v>
      </c>
      <c r="F79" s="18">
        <f>+'Ark1'!R1256</f>
        <v>17</v>
      </c>
      <c r="G79" s="18">
        <f t="shared" si="14"/>
        <v>2</v>
      </c>
      <c r="H79" s="18">
        <f>+'Ark1'!S1256</f>
        <v>17</v>
      </c>
      <c r="I79" s="123">
        <f>+'Ark1'!AA1256</f>
        <v>8.4409136047666297E-2</v>
      </c>
      <c r="J79" s="123">
        <f t="shared" si="15"/>
        <v>2.4497804817886396E-2</v>
      </c>
      <c r="K79" s="13">
        <f>+'Ark1'!AB1256</f>
        <v>8.8192975845707053E-2</v>
      </c>
      <c r="L79" s="123">
        <f t="shared" si="16"/>
        <v>1.9115142053379705E-2</v>
      </c>
      <c r="M79" s="123">
        <f>+'Ark1'!W1256</f>
        <v>83.937058823529412</v>
      </c>
      <c r="N79" s="123">
        <f t="shared" si="17"/>
        <v>-8.676274509803946</v>
      </c>
      <c r="O79" s="123">
        <f>+'Ark1'!X1256</f>
        <v>11.020445045302914</v>
      </c>
      <c r="P79" s="18">
        <f t="shared" si="12"/>
        <v>2.125</v>
      </c>
      <c r="Q79" s="13">
        <f>+'Ark1'!V1256</f>
        <v>90.939392008157583</v>
      </c>
      <c r="R79" s="54"/>
      <c r="S79" s="14"/>
      <c r="T79" s="14"/>
      <c r="U79" s="3"/>
      <c r="V79" s="3"/>
      <c r="W79" s="3"/>
      <c r="X79" s="3"/>
      <c r="Y79" s="3"/>
      <c r="Z79"/>
      <c r="AA79"/>
      <c r="AB79"/>
    </row>
    <row r="80" spans="1:28" x14ac:dyDescent="0.5">
      <c r="A80" s="54"/>
      <c r="B80" s="3">
        <f>+'Ark1'!C1257</f>
        <v>2019</v>
      </c>
      <c r="C80" s="3">
        <f>+'Ark1'!M1257</f>
        <v>53</v>
      </c>
      <c r="D80" s="3">
        <f>+'Ark1'!Q1257</f>
        <v>20</v>
      </c>
      <c r="E80" s="18">
        <f t="shared" si="13"/>
        <v>1</v>
      </c>
      <c r="F80" s="18">
        <f>+'Ark1'!R1257</f>
        <v>40</v>
      </c>
      <c r="G80" s="18">
        <f t="shared" si="14"/>
        <v>1</v>
      </c>
      <c r="H80" s="18">
        <f>+'Ark1'!S1257</f>
        <v>40</v>
      </c>
      <c r="I80" s="123">
        <f>+'Ark1'!AA1257</f>
        <v>0.19860973187686204</v>
      </c>
      <c r="J80" s="123">
        <f t="shared" si="15"/>
        <v>4.2840270679434272E-2</v>
      </c>
      <c r="K80" s="13">
        <f>+'Ark1'!AB1257</f>
        <v>0.21258825570903536</v>
      </c>
      <c r="L80" s="123">
        <f t="shared" si="16"/>
        <v>4.0992591561365949E-2</v>
      </c>
      <c r="M80" s="123">
        <f>+'Ark1'!W1257</f>
        <v>85.989999999999981</v>
      </c>
      <c r="N80" s="123">
        <f t="shared" si="17"/>
        <v>-2.4946153846153578</v>
      </c>
      <c r="O80" s="123">
        <f>+'Ark1'!X1257</f>
        <v>13.862578944770888</v>
      </c>
      <c r="P80" s="18">
        <f t="shared" si="12"/>
        <v>2</v>
      </c>
      <c r="Q80" s="13">
        <f>+'Ark1'!V1257</f>
        <v>93.163596966413891</v>
      </c>
      <c r="R80" s="54"/>
      <c r="S80" s="7"/>
      <c r="T80" s="7"/>
      <c r="U80" s="7"/>
      <c r="V80" s="3"/>
      <c r="W80" s="7"/>
      <c r="X80" s="3"/>
      <c r="Y80" s="3"/>
      <c r="Z80"/>
      <c r="AA80"/>
      <c r="AB80"/>
    </row>
    <row r="81" spans="1:28" x14ac:dyDescent="0.5">
      <c r="A81" s="54"/>
      <c r="B81" s="3">
        <f>+'Ark1'!C1258</f>
        <v>2019</v>
      </c>
      <c r="C81" s="3">
        <f>+'Ark1'!M1258</f>
        <v>54</v>
      </c>
      <c r="D81" s="3">
        <f>+'Ark1'!Q1258</f>
        <v>28</v>
      </c>
      <c r="E81" s="18">
        <f t="shared" si="13"/>
        <v>-9</v>
      </c>
      <c r="F81" s="18">
        <f>+'Ark1'!R1258</f>
        <v>77</v>
      </c>
      <c r="G81" s="18">
        <f t="shared" si="14"/>
        <v>-13</v>
      </c>
      <c r="H81" s="18">
        <f>+'Ark1'!S1258</f>
        <v>77</v>
      </c>
      <c r="I81" s="123">
        <f>+'Ark1'!AA1258</f>
        <v>0.38232373386295926</v>
      </c>
      <c r="J81" s="123">
        <f t="shared" si="15"/>
        <v>2.2855746484279682E-2</v>
      </c>
      <c r="K81" s="13">
        <f>+'Ark1'!AB1258</f>
        <v>0.39815982972963843</v>
      </c>
      <c r="L81" s="123">
        <f t="shared" si="16"/>
        <v>6.8049614031677197E-3</v>
      </c>
      <c r="M81" s="123">
        <f>+'Ark1'!W1258</f>
        <v>83.663376623376649</v>
      </c>
      <c r="N81" s="123">
        <f t="shared" si="17"/>
        <v>-3.7855122655122528</v>
      </c>
      <c r="O81" s="123">
        <f>+'Ark1'!X1258</f>
        <v>11.262926727477984</v>
      </c>
      <c r="P81" s="18">
        <f t="shared" si="12"/>
        <v>2.75</v>
      </c>
      <c r="Q81" s="13">
        <f>+'Ark1'!V1258</f>
        <v>90.642878248512019</v>
      </c>
      <c r="R81" s="54"/>
      <c r="S81" s="14"/>
      <c r="T81" s="14"/>
      <c r="U81"/>
      <c r="V81"/>
      <c r="W81"/>
      <c r="X81"/>
      <c r="Y81"/>
      <c r="Z81"/>
      <c r="AA81"/>
      <c r="AB81"/>
    </row>
    <row r="82" spans="1:28" x14ac:dyDescent="0.5">
      <c r="A82" s="54"/>
      <c r="B82" s="3">
        <f>+'Ark1'!C1259</f>
        <v>2019</v>
      </c>
      <c r="C82" s="3">
        <f>+'Ark1'!M1259</f>
        <v>55</v>
      </c>
      <c r="D82" s="3">
        <f>+'Ark1'!Q1259</f>
        <v>47</v>
      </c>
      <c r="E82" s="18">
        <f t="shared" si="13"/>
        <v>-14</v>
      </c>
      <c r="F82" s="18">
        <f>+'Ark1'!R1259</f>
        <v>155</v>
      </c>
      <c r="G82" s="18">
        <f t="shared" si="14"/>
        <v>-154</v>
      </c>
      <c r="H82" s="18">
        <f>+'Ark1'!S1259</f>
        <v>155</v>
      </c>
      <c r="I82" s="123">
        <f>+'Ark1'!AA1259</f>
        <v>0.76961271102284001</v>
      </c>
      <c r="J82" s="123">
        <f t="shared" si="15"/>
        <v>-0.46456071231062646</v>
      </c>
      <c r="K82" s="13">
        <f>+'Ark1'!AB1259</f>
        <v>0.82086224303280309</v>
      </c>
      <c r="L82" s="123">
        <f t="shared" si="16"/>
        <v>-0.48121912202316175</v>
      </c>
      <c r="M82" s="123">
        <f>+'Ark1'!W1259</f>
        <v>85.685483870967758</v>
      </c>
      <c r="N82" s="123">
        <f t="shared" si="17"/>
        <v>0.94211817517488328</v>
      </c>
      <c r="O82" s="123">
        <f>+'Ark1'!X1259</f>
        <v>11.064305304113788</v>
      </c>
      <c r="P82" s="18">
        <f t="shared" si="12"/>
        <v>3.2978723404255321</v>
      </c>
      <c r="Q82" s="13">
        <f>+'Ark1'!V1259</f>
        <v>92.833676999965022</v>
      </c>
      <c r="R82" s="54"/>
      <c r="S82" s="14"/>
      <c r="T82" s="14"/>
      <c r="U82"/>
      <c r="V82"/>
      <c r="W82"/>
      <c r="X82"/>
      <c r="Y82"/>
      <c r="Z82"/>
      <c r="AA82"/>
      <c r="AB82"/>
    </row>
    <row r="83" spans="1:28" x14ac:dyDescent="0.5">
      <c r="A83" s="54"/>
      <c r="B83" s="3">
        <f>+'Ark1'!C1260</f>
        <v>2019</v>
      </c>
      <c r="C83" s="3">
        <f>+'Ark1'!M1260</f>
        <v>56</v>
      </c>
      <c r="D83" s="3">
        <f>+'Ark1'!Q1260</f>
        <v>63</v>
      </c>
      <c r="E83" s="18">
        <f t="shared" si="13"/>
        <v>-15</v>
      </c>
      <c r="F83" s="18">
        <f>+'Ark1'!R1260</f>
        <v>346</v>
      </c>
      <c r="G83" s="18">
        <f t="shared" si="14"/>
        <v>-435</v>
      </c>
      <c r="H83" s="18">
        <f>+'Ark1'!S1260</f>
        <v>346</v>
      </c>
      <c r="I83" s="123">
        <f>+'Ark1'!AA1260</f>
        <v>1.7179741807348561</v>
      </c>
      <c r="J83" s="123">
        <f t="shared" si="15"/>
        <v>-1.4014091319623516</v>
      </c>
      <c r="K83" s="13">
        <f>+'Ark1'!AB1260</f>
        <v>1.8267923403850712</v>
      </c>
      <c r="L83" s="123">
        <f t="shared" si="16"/>
        <v>-1.4583429769851104</v>
      </c>
      <c r="M83" s="123">
        <f>+'Ark1'!W1260</f>
        <v>85.424364161849724</v>
      </c>
      <c r="N83" s="123">
        <f t="shared" si="17"/>
        <v>0.83255878412879269</v>
      </c>
      <c r="O83" s="123">
        <f>+'Ark1'!X1260</f>
        <v>11.099351242578123</v>
      </c>
      <c r="P83" s="18">
        <f t="shared" si="12"/>
        <v>5.4920634920634921</v>
      </c>
      <c r="Q83" s="13">
        <f>+'Ark1'!V1260</f>
        <v>92.550773739815483</v>
      </c>
      <c r="R83" s="54"/>
      <c r="S83" s="14"/>
      <c r="T83" s="14"/>
      <c r="U83"/>
      <c r="V83"/>
      <c r="W83"/>
      <c r="X83"/>
      <c r="Y83"/>
      <c r="Z83"/>
      <c r="AA83"/>
      <c r="AB83"/>
    </row>
    <row r="84" spans="1:28" x14ac:dyDescent="0.5">
      <c r="A84" s="54"/>
      <c r="B84" s="3">
        <f>+'Ark1'!C1261</f>
        <v>2019</v>
      </c>
      <c r="C84" s="3">
        <f>+'Ark1'!M1261</f>
        <v>57</v>
      </c>
      <c r="D84" s="3">
        <f>+'Ark1'!Q1261</f>
        <v>83</v>
      </c>
      <c r="E84" s="18">
        <f t="shared" si="13"/>
        <v>-13</v>
      </c>
      <c r="F84" s="18">
        <f>+'Ark1'!R1261</f>
        <v>668</v>
      </c>
      <c r="G84" s="18">
        <f t="shared" si="14"/>
        <v>-810</v>
      </c>
      <c r="H84" s="18">
        <f>+'Ark1'!S1261</f>
        <v>668</v>
      </c>
      <c r="I84" s="123">
        <f>+'Ark1'!AA1261</f>
        <v>3.3167825223435945</v>
      </c>
      <c r="J84" s="123">
        <f t="shared" si="15"/>
        <v>-2.5864806481640552</v>
      </c>
      <c r="K84" s="13">
        <f>+'Ark1'!AB1261</f>
        <v>3.4776981223529875</v>
      </c>
      <c r="L84" s="123">
        <f t="shared" si="16"/>
        <v>-2.7519519615229777</v>
      </c>
      <c r="M84" s="123">
        <f>+'Ark1'!W1261</f>
        <v>84.233353293413245</v>
      </c>
      <c r="N84" s="123">
        <f t="shared" si="17"/>
        <v>-0.53139636829176595</v>
      </c>
      <c r="O84" s="123">
        <f>+'Ark1'!X1261</f>
        <v>10.570697231167602</v>
      </c>
      <c r="P84" s="18">
        <f t="shared" si="12"/>
        <v>8.0481927710843379</v>
      </c>
      <c r="Q84" s="13">
        <f>+'Ark1'!V1261</f>
        <v>91.260404434900494</v>
      </c>
      <c r="R84" s="54"/>
      <c r="S84" s="14"/>
      <c r="T84" s="14"/>
      <c r="U84"/>
      <c r="V84"/>
      <c r="W84"/>
      <c r="X84"/>
      <c r="Y84"/>
      <c r="Z84"/>
      <c r="AA84"/>
      <c r="AB84"/>
    </row>
    <row r="85" spans="1:28" x14ac:dyDescent="0.5">
      <c r="A85" s="54"/>
      <c r="B85" s="3">
        <f>+'Ark1'!C1262</f>
        <v>2019</v>
      </c>
      <c r="C85" s="3">
        <f>+'Ark1'!M1262</f>
        <v>58</v>
      </c>
      <c r="D85" s="3">
        <f>+'Ark1'!Q1262</f>
        <v>95</v>
      </c>
      <c r="E85" s="18">
        <f t="shared" si="13"/>
        <v>-14</v>
      </c>
      <c r="F85" s="18">
        <f>+'Ark1'!R1262</f>
        <v>1098</v>
      </c>
      <c r="G85" s="18">
        <f t="shared" si="14"/>
        <v>-1142</v>
      </c>
      <c r="H85" s="18">
        <f>+'Ark1'!S1262</f>
        <v>1098</v>
      </c>
      <c r="I85" s="123">
        <f>+'Ark1'!AA1262</f>
        <v>5.45183714001986</v>
      </c>
      <c r="J85" s="123">
        <f t="shared" si="15"/>
        <v>-3.4949216569606065</v>
      </c>
      <c r="K85" s="13">
        <f>+'Ark1'!AB1262</f>
        <v>5.6940400849136719</v>
      </c>
      <c r="L85" s="123">
        <f t="shared" si="16"/>
        <v>-3.6892527856094155</v>
      </c>
      <c r="M85" s="123">
        <f>+'Ark1'!W1262</f>
        <v>83.904808743169482</v>
      </c>
      <c r="N85" s="123">
        <f t="shared" si="17"/>
        <v>-0.33809304254457118</v>
      </c>
      <c r="O85" s="123">
        <f>+'Ark1'!X1262</f>
        <v>10.404640104791186</v>
      </c>
      <c r="P85" s="18">
        <f t="shared" si="12"/>
        <v>11.557894736842105</v>
      </c>
      <c r="Q85" s="13">
        <f>+'Ark1'!V1262</f>
        <v>90.904451509392644</v>
      </c>
      <c r="R85" s="54"/>
      <c r="S85" s="14"/>
      <c r="T85" s="14"/>
      <c r="U85"/>
      <c r="V85"/>
      <c r="W85"/>
      <c r="X85"/>
      <c r="Y85"/>
      <c r="Z85"/>
      <c r="AA85"/>
      <c r="AB85"/>
    </row>
    <row r="86" spans="1:28" x14ac:dyDescent="0.5">
      <c r="A86" s="54"/>
      <c r="B86" s="3">
        <f>+'Ark1'!C1263</f>
        <v>2019</v>
      </c>
      <c r="C86" s="3">
        <f>+'Ark1'!M1263</f>
        <v>59</v>
      </c>
      <c r="D86" s="3">
        <f>+'Ark1'!Q1263</f>
        <v>103</v>
      </c>
      <c r="E86" s="18">
        <f t="shared" si="13"/>
        <v>-10</v>
      </c>
      <c r="F86" s="18">
        <f>+'Ark1'!R1263</f>
        <v>1757</v>
      </c>
      <c r="G86" s="18">
        <f t="shared" si="14"/>
        <v>-1175</v>
      </c>
      <c r="H86" s="18">
        <f>+'Ark1'!S1263</f>
        <v>1757</v>
      </c>
      <c r="I86" s="123">
        <f>+'Ark1'!AA1263</f>
        <v>8.7239324726911622</v>
      </c>
      <c r="J86" s="123">
        <f t="shared" si="15"/>
        <v>-2.9867357383564901</v>
      </c>
      <c r="K86" s="13">
        <f>+'Ark1'!AB1263</f>
        <v>9.1116824576715327</v>
      </c>
      <c r="L86" s="123">
        <f t="shared" si="16"/>
        <v>-3.0242765626444719</v>
      </c>
      <c r="M86" s="123">
        <f>+'Ark1'!W1263</f>
        <v>83.906476949345404</v>
      </c>
      <c r="N86" s="123">
        <f t="shared" si="17"/>
        <v>0.66568568058684718</v>
      </c>
      <c r="O86" s="123">
        <f>+'Ark1'!X1263</f>
        <v>10.01479102747782</v>
      </c>
      <c r="P86" s="18">
        <f t="shared" si="12"/>
        <v>17.058252427184467</v>
      </c>
      <c r="Q86" s="13">
        <f>+'Ark1'!V1263</f>
        <v>90.906258883364643</v>
      </c>
      <c r="R86" s="54"/>
      <c r="S86" s="14"/>
      <c r="T86" s="14"/>
      <c r="U86"/>
      <c r="V86"/>
      <c r="W86"/>
      <c r="X86"/>
      <c r="Y86"/>
      <c r="Z86"/>
      <c r="AA86"/>
      <c r="AB86"/>
    </row>
    <row r="87" spans="1:28" x14ac:dyDescent="0.5">
      <c r="A87" s="54"/>
      <c r="B87" s="3">
        <f>+'Ark1'!C1264</f>
        <v>2019</v>
      </c>
      <c r="C87" s="3">
        <f>+'Ark1'!M1264</f>
        <v>60</v>
      </c>
      <c r="D87" s="3">
        <f>+'Ark1'!Q1264</f>
        <v>106</v>
      </c>
      <c r="E87" s="18">
        <f t="shared" si="13"/>
        <v>-8</v>
      </c>
      <c r="F87" s="18">
        <f>+'Ark1'!R1264</f>
        <v>2385</v>
      </c>
      <c r="G87" s="18">
        <f t="shared" si="14"/>
        <v>-1014</v>
      </c>
      <c r="H87" s="18">
        <f>+'Ark1'!S1264</f>
        <v>2385</v>
      </c>
      <c r="I87" s="123">
        <f>+'Ark1'!AA1264</f>
        <v>11.842105263157897</v>
      </c>
      <c r="J87" s="123">
        <f t="shared" si="15"/>
        <v>-1.7338023935102314</v>
      </c>
      <c r="K87" s="13">
        <f>+'Ark1'!AB1264</f>
        <v>12.173030597504502</v>
      </c>
      <c r="L87" s="123">
        <f t="shared" si="16"/>
        <v>-1.7340548430044631</v>
      </c>
      <c r="M87" s="123">
        <f>+'Ark1'!W1264</f>
        <v>82.580784067085787</v>
      </c>
      <c r="N87" s="123">
        <f t="shared" si="17"/>
        <v>0.24916793520451108</v>
      </c>
      <c r="O87" s="123">
        <f>+'Ark1'!X1264</f>
        <v>10.014924578442431</v>
      </c>
      <c r="P87" s="18">
        <f t="shared" si="12"/>
        <v>22.5</v>
      </c>
      <c r="Q87" s="13">
        <f>+'Ark1'!V1264</f>
        <v>89.469971903668451</v>
      </c>
      <c r="R87" s="54"/>
      <c r="S87" s="14"/>
      <c r="T87" s="14"/>
      <c r="U87"/>
      <c r="V87"/>
      <c r="W87"/>
      <c r="X87"/>
      <c r="Y87"/>
      <c r="Z87"/>
      <c r="AA87"/>
      <c r="AB87"/>
    </row>
    <row r="88" spans="1:28" x14ac:dyDescent="0.5">
      <c r="A88" s="54"/>
      <c r="B88" s="3">
        <f>+'Ark1'!C1265</f>
        <v>2019</v>
      </c>
      <c r="C88" s="3">
        <f>+'Ark1'!M1265</f>
        <v>61</v>
      </c>
      <c r="D88" s="3">
        <f>+'Ark1'!Q1265</f>
        <v>113</v>
      </c>
      <c r="E88" s="18">
        <f t="shared" si="13"/>
        <v>1</v>
      </c>
      <c r="F88" s="18">
        <f>+'Ark1'!R1265</f>
        <v>2784</v>
      </c>
      <c r="G88" s="18">
        <f t="shared" si="14"/>
        <v>-614</v>
      </c>
      <c r="H88" s="18">
        <f>+'Ark1'!S1265</f>
        <v>2784</v>
      </c>
      <c r="I88" s="123">
        <f>+'Ark1'!AA1265</f>
        <v>13.823237338629591</v>
      </c>
      <c r="J88" s="123">
        <f t="shared" si="15"/>
        <v>0.25132377071011902</v>
      </c>
      <c r="K88" s="13">
        <f>+'Ark1'!AB1265</f>
        <v>14.06901115656934</v>
      </c>
      <c r="L88" s="123">
        <f t="shared" si="16"/>
        <v>0.38928288525754517</v>
      </c>
      <c r="M88" s="123">
        <f>+'Ark1'!W1265</f>
        <v>81.764166666666554</v>
      </c>
      <c r="N88" s="123">
        <f t="shared" si="17"/>
        <v>0.80236560721984063</v>
      </c>
      <c r="O88" s="123">
        <f>+'Ark1'!X1265</f>
        <v>9.8624589044407358</v>
      </c>
      <c r="P88" s="18">
        <f t="shared" si="12"/>
        <v>24.63716814159292</v>
      </c>
      <c r="Q88" s="13">
        <f>+'Ark1'!V1265</f>
        <v>88.585229324665789</v>
      </c>
      <c r="R88" s="54"/>
      <c r="S88" s="14"/>
      <c r="T88" s="14"/>
      <c r="U88"/>
      <c r="V88"/>
      <c r="W88"/>
      <c r="X88"/>
      <c r="Y88"/>
      <c r="Z88"/>
      <c r="AA88"/>
      <c r="AB88"/>
    </row>
    <row r="89" spans="1:28" x14ac:dyDescent="0.5">
      <c r="A89" s="54"/>
      <c r="B89" s="3">
        <f>+'Ark1'!C1266</f>
        <v>2019</v>
      </c>
      <c r="C89" s="3">
        <f>+'Ark1'!M1266</f>
        <v>62</v>
      </c>
      <c r="D89" s="3">
        <f>+'Ark1'!Q1266</f>
        <v>102</v>
      </c>
      <c r="E89" s="18">
        <f t="shared" si="13"/>
        <v>-2</v>
      </c>
      <c r="F89" s="18">
        <f>+'Ark1'!R1266</f>
        <v>3209</v>
      </c>
      <c r="G89" s="18">
        <f t="shared" si="14"/>
        <v>9</v>
      </c>
      <c r="H89" s="18">
        <f>+'Ark1'!S1266</f>
        <v>3209</v>
      </c>
      <c r="I89" s="123">
        <f>+'Ark1'!AA1266</f>
        <v>15.933465739821251</v>
      </c>
      <c r="J89" s="123">
        <f t="shared" si="15"/>
        <v>3.1523817441348641</v>
      </c>
      <c r="K89" s="13">
        <f>+'Ark1'!AB1266</f>
        <v>15.993036232737348</v>
      </c>
      <c r="L89" s="123">
        <f t="shared" si="16"/>
        <v>3.3073037789645845</v>
      </c>
      <c r="M89" s="123">
        <f>+'Ark1'!W1266</f>
        <v>80.636167030227483</v>
      </c>
      <c r="N89" s="123">
        <f t="shared" si="17"/>
        <v>0.91169828022738386</v>
      </c>
      <c r="O89" s="123">
        <f>+'Ark1'!X1266</f>
        <v>9.5764583137168504</v>
      </c>
      <c r="P89" s="18">
        <f t="shared" si="12"/>
        <v>31.46078431372549</v>
      </c>
      <c r="Q89" s="13">
        <f>+'Ark1'!V1266</f>
        <v>87.363127876736115</v>
      </c>
      <c r="R89" s="54"/>
      <c r="S89" s="14"/>
      <c r="T89" s="14"/>
      <c r="U89"/>
      <c r="V89"/>
      <c r="W89"/>
      <c r="X89"/>
      <c r="Y89"/>
      <c r="Z89"/>
      <c r="AA89"/>
      <c r="AB89"/>
    </row>
    <row r="90" spans="1:28" x14ac:dyDescent="0.5">
      <c r="A90" s="54"/>
      <c r="B90" s="3">
        <f>+'Ark1'!C1267</f>
        <v>2019</v>
      </c>
      <c r="C90" s="3">
        <f>+'Ark1'!M1267</f>
        <v>63</v>
      </c>
      <c r="D90" s="3">
        <f>+'Ark1'!Q1267</f>
        <v>102</v>
      </c>
      <c r="E90" s="18">
        <f t="shared" si="13"/>
        <v>7</v>
      </c>
      <c r="F90" s="18">
        <f>+'Ark1'!R1267</f>
        <v>3083</v>
      </c>
      <c r="G90" s="18">
        <f t="shared" si="14"/>
        <v>479</v>
      </c>
      <c r="H90" s="18">
        <f>+'Ark1'!S1267</f>
        <v>3083</v>
      </c>
      <c r="I90" s="123">
        <f>+'Ark1'!AA1267</f>
        <v>15.30784508440914</v>
      </c>
      <c r="J90" s="123">
        <f t="shared" si="15"/>
        <v>4.9072379829193444</v>
      </c>
      <c r="K90" s="13">
        <f>+'Ark1'!AB1267</f>
        <v>15.153605583592597</v>
      </c>
      <c r="L90" s="123">
        <f t="shared" si="16"/>
        <v>5.0254287093317593</v>
      </c>
      <c r="M90" s="123">
        <f>+'Ark1'!W1267</f>
        <v>79.526363931235849</v>
      </c>
      <c r="N90" s="123">
        <f t="shared" si="17"/>
        <v>1.3066250679486302</v>
      </c>
      <c r="O90" s="123">
        <f>+'Ark1'!X1267</f>
        <v>9.2077550861639139</v>
      </c>
      <c r="P90" s="18">
        <f t="shared" si="12"/>
        <v>30.225490196078432</v>
      </c>
      <c r="Q90" s="13">
        <f>+'Ark1'!V1267</f>
        <v>86.160740987254258</v>
      </c>
      <c r="R90" s="54"/>
      <c r="S90" s="14"/>
      <c r="T90" s="14"/>
      <c r="U90"/>
      <c r="V90"/>
      <c r="W90"/>
      <c r="X90"/>
      <c r="Y90"/>
      <c r="Z90"/>
      <c r="AA90"/>
      <c r="AB90"/>
    </row>
    <row r="91" spans="1:28" x14ac:dyDescent="0.5">
      <c r="A91" s="54"/>
      <c r="B91" s="3">
        <f>+'Ark1'!C1268</f>
        <v>2019</v>
      </c>
      <c r="C91" s="3">
        <f>+'Ark1'!M1268</f>
        <v>64</v>
      </c>
      <c r="D91" s="3">
        <f>+'Ark1'!Q1268</f>
        <v>90</v>
      </c>
      <c r="E91" s="18">
        <f t="shared" si="13"/>
        <v>1</v>
      </c>
      <c r="F91" s="18">
        <f>+'Ark1'!R1268</f>
        <v>2299</v>
      </c>
      <c r="G91" s="18">
        <f t="shared" si="14"/>
        <v>374</v>
      </c>
      <c r="H91" s="18">
        <f>+'Ark1'!S1268</f>
        <v>2299</v>
      </c>
      <c r="I91" s="123">
        <f>+'Ark1'!AA1268</f>
        <v>11.415094339622639</v>
      </c>
      <c r="J91" s="123">
        <f t="shared" si="15"/>
        <v>3.7264734984675494</v>
      </c>
      <c r="K91" s="13">
        <f>+'Ark1'!AB1268</f>
        <v>10.989535288105325</v>
      </c>
      <c r="L91" s="123">
        <f t="shared" si="16"/>
        <v>3.6941761330945102</v>
      </c>
      <c r="M91" s="123">
        <f>+'Ark1'!W1268</f>
        <v>77.340865593736581</v>
      </c>
      <c r="N91" s="123">
        <f t="shared" si="17"/>
        <v>1.1255928664638901</v>
      </c>
      <c r="O91" s="123">
        <f>+'Ark1'!X1268</f>
        <v>9.3477551526006231</v>
      </c>
      <c r="P91" s="18">
        <f t="shared" si="12"/>
        <v>25.544444444444444</v>
      </c>
      <c r="Q91" s="13">
        <f>+'Ark1'!V1268</f>
        <v>83.792920469920389</v>
      </c>
      <c r="R91" s="54"/>
      <c r="S91" s="14"/>
      <c r="T91" s="14"/>
      <c r="U91"/>
      <c r="V91"/>
      <c r="W91"/>
      <c r="X91"/>
      <c r="Y91"/>
      <c r="Z91"/>
      <c r="AA91"/>
      <c r="AB91"/>
    </row>
    <row r="92" spans="1:28" x14ac:dyDescent="0.5">
      <c r="A92" s="54"/>
      <c r="B92" s="3">
        <f>+'Ark1'!C1269</f>
        <v>2019</v>
      </c>
      <c r="C92" s="3">
        <f>+'Ark1'!M1269</f>
        <v>65</v>
      </c>
      <c r="D92" s="3">
        <f>+'Ark1'!Q1269</f>
        <v>67</v>
      </c>
      <c r="E92" s="18">
        <f t="shared" si="13"/>
        <v>-5</v>
      </c>
      <c r="F92" s="18">
        <f>+'Ark1'!R1269</f>
        <v>1272</v>
      </c>
      <c r="G92" s="18">
        <f t="shared" si="14"/>
        <v>12</v>
      </c>
      <c r="H92" s="18">
        <f>+'Ark1'!S1269</f>
        <v>1272</v>
      </c>
      <c r="I92" s="123">
        <f>+'Ark1'!AA1269</f>
        <v>6.3157894736842115</v>
      </c>
      <c r="J92" s="123">
        <f t="shared" si="15"/>
        <v>1.2832376503826977</v>
      </c>
      <c r="K92" s="13">
        <f>+'Ark1'!AB1269</f>
        <v>5.9026220693309748</v>
      </c>
      <c r="L92" s="123">
        <f t="shared" si="16"/>
        <v>1.2059260702761501</v>
      </c>
      <c r="M92" s="123">
        <f>+'Ark1'!W1269</f>
        <v>75.080393081761088</v>
      </c>
      <c r="N92" s="123">
        <f t="shared" si="17"/>
        <v>0.11721847858653689</v>
      </c>
      <c r="O92" s="123">
        <f>+'Ark1'!X1269</f>
        <v>9.7825662381587204</v>
      </c>
      <c r="P92" s="18">
        <f t="shared" si="12"/>
        <v>18.985074626865671</v>
      </c>
      <c r="Q92" s="13">
        <f>+'Ark1'!V1269</f>
        <v>81.343871161171251</v>
      </c>
      <c r="R92" s="54"/>
      <c r="S92" s="14"/>
      <c r="T92" s="14"/>
      <c r="U92"/>
      <c r="V92"/>
      <c r="W92"/>
      <c r="X92"/>
      <c r="Y92"/>
      <c r="Z92"/>
      <c r="AA92"/>
      <c r="AB92"/>
    </row>
    <row r="93" spans="1:28" x14ac:dyDescent="0.5">
      <c r="A93" s="54"/>
      <c r="B93" s="3">
        <f>+'Ark1'!C1270</f>
        <v>2019</v>
      </c>
      <c r="C93" s="3">
        <f>+'Ark1'!M1270</f>
        <v>66</v>
      </c>
      <c r="D93" s="3">
        <f>+'Ark1'!Q1270</f>
        <v>61</v>
      </c>
      <c r="E93" s="18">
        <f t="shared" si="13"/>
        <v>-3</v>
      </c>
      <c r="F93" s="18">
        <f>+'Ark1'!R1270</f>
        <v>577</v>
      </c>
      <c r="G93" s="18">
        <f t="shared" si="14"/>
        <v>-148</v>
      </c>
      <c r="H93" s="18">
        <f>+'Ark1'!S1270</f>
        <v>577</v>
      </c>
      <c r="I93" s="123">
        <f>+'Ark1'!AA1270</f>
        <v>2.8649453823237354</v>
      </c>
      <c r="J93" s="123">
        <f t="shared" si="15"/>
        <v>-3.0768960448960048E-2</v>
      </c>
      <c r="K93" s="13">
        <f>+'Ark1'!AB1270</f>
        <v>2.5711985856391326</v>
      </c>
      <c r="L93" s="123">
        <f t="shared" si="16"/>
        <v>-2.8618188042154546E-2</v>
      </c>
      <c r="M93" s="123">
        <f>+'Ark1'!W1270</f>
        <v>72.098873483535442</v>
      </c>
      <c r="N93" s="123">
        <f t="shared" si="17"/>
        <v>-1.6988585430112835E-2</v>
      </c>
      <c r="O93" s="123">
        <f>+'Ark1'!X1270</f>
        <v>10.345934655487689</v>
      </c>
      <c r="P93" s="18">
        <f t="shared" si="12"/>
        <v>9.4590163934426226</v>
      </c>
      <c r="Q93" s="13">
        <f>+'Ark1'!V1270</f>
        <v>78.113622409030938</v>
      </c>
      <c r="R93" s="54"/>
      <c r="S93" s="14"/>
      <c r="T93" s="14"/>
      <c r="U93"/>
      <c r="V93"/>
      <c r="W93"/>
      <c r="X93"/>
      <c r="Y93"/>
      <c r="Z93"/>
      <c r="AA93"/>
      <c r="AB93"/>
    </row>
    <row r="94" spans="1:28" x14ac:dyDescent="0.5">
      <c r="A94" s="54"/>
      <c r="B94" s="3">
        <f>+'Ark1'!C1271</f>
        <v>2019</v>
      </c>
      <c r="C94" s="3">
        <f>+'Ark1'!M1271</f>
        <v>67</v>
      </c>
      <c r="D94" s="3">
        <f>+'Ark1'!Q1271</f>
        <v>51</v>
      </c>
      <c r="E94" s="18">
        <f t="shared" si="13"/>
        <v>2</v>
      </c>
      <c r="F94" s="18">
        <f>+'Ark1'!R1271</f>
        <v>219</v>
      </c>
      <c r="G94" s="18">
        <f t="shared" si="14"/>
        <v>-142</v>
      </c>
      <c r="H94" s="18">
        <f>+'Ark1'!S1271</f>
        <v>219</v>
      </c>
      <c r="I94" s="123">
        <f>+'Ark1'!AA1271</f>
        <v>1.0873882820258194</v>
      </c>
      <c r="J94" s="123">
        <f t="shared" si="15"/>
        <v>-0.35447775623755051</v>
      </c>
      <c r="K94" s="13">
        <f>+'Ark1'!AB1271</f>
        <v>0.929645302465819</v>
      </c>
      <c r="L94" s="123">
        <f t="shared" si="16"/>
        <v>-0.28877888754536396</v>
      </c>
      <c r="M94" s="123">
        <f>+'Ark1'!W1271</f>
        <v>68.681826484018316</v>
      </c>
      <c r="N94" s="123">
        <f t="shared" si="17"/>
        <v>0.80564919869971163</v>
      </c>
      <c r="O94" s="123">
        <f>+'Ark1'!X1271</f>
        <v>11.313990666064944</v>
      </c>
      <c r="P94" s="18">
        <f t="shared" si="12"/>
        <v>4.2941176470588234</v>
      </c>
      <c r="Q94" s="13">
        <f>+'Ark1'!V1271</f>
        <v>74.411512983768446</v>
      </c>
      <c r="R94" s="54"/>
      <c r="S94" s="14"/>
      <c r="T94" s="14"/>
      <c r="U94"/>
      <c r="V94"/>
      <c r="W94"/>
      <c r="X94"/>
      <c r="Y94"/>
      <c r="Z94"/>
      <c r="AA94"/>
      <c r="AB94"/>
    </row>
    <row r="95" spans="1:28" x14ac:dyDescent="0.5">
      <c r="A95" s="54"/>
      <c r="B95" s="3">
        <f>+'Ark1'!C1272</f>
        <v>2019</v>
      </c>
      <c r="C95" s="3">
        <f>+'Ark1'!M1272</f>
        <v>68</v>
      </c>
      <c r="D95" s="3">
        <f>+'Ark1'!Q1272</f>
        <v>35</v>
      </c>
      <c r="E95" s="18">
        <f t="shared" si="13"/>
        <v>-1</v>
      </c>
      <c r="F95" s="18">
        <f>+'Ark1'!R1272</f>
        <v>122</v>
      </c>
      <c r="G95" s="18">
        <f t="shared" si="14"/>
        <v>-120</v>
      </c>
      <c r="H95" s="18">
        <f>+'Ark1'!S1272</f>
        <v>122</v>
      </c>
      <c r="I95" s="123">
        <f>+'Ark1'!AA1272</f>
        <v>0.605759682224429</v>
      </c>
      <c r="J95" s="123">
        <f t="shared" si="15"/>
        <v>-0.36080979494935372</v>
      </c>
      <c r="K95" s="13">
        <f>+'Ark1'!AB1272</f>
        <v>0.47923706947818817</v>
      </c>
      <c r="L95" s="123">
        <f t="shared" si="16"/>
        <v>-0.28830159958906371</v>
      </c>
      <c r="M95" s="123">
        <f>+'Ark1'!W1272</f>
        <v>63.556393442622955</v>
      </c>
      <c r="N95" s="123">
        <f t="shared" si="17"/>
        <v>-0.22749085489766685</v>
      </c>
      <c r="O95" s="123">
        <f>+'Ark1'!X1272</f>
        <v>12.75145070921214</v>
      </c>
      <c r="P95" s="18">
        <f t="shared" si="12"/>
        <v>3.4857142857142858</v>
      </c>
      <c r="Q95" s="13">
        <f>+'Ark1'!V1272</f>
        <v>68.858497770989104</v>
      </c>
      <c r="R95" s="54"/>
      <c r="S95" s="14"/>
      <c r="T95" s="14"/>
      <c r="U95"/>
      <c r="V95"/>
      <c r="W95"/>
      <c r="X95"/>
      <c r="Y95"/>
      <c r="Z95"/>
      <c r="AA95"/>
      <c r="AB95"/>
    </row>
    <row r="96" spans="1:28" x14ac:dyDescent="0.5">
      <c r="A96" s="54"/>
      <c r="B96" s="259">
        <f>+'Ark1'!C1273</f>
        <v>2018</v>
      </c>
      <c r="C96" s="259">
        <f>+'Ark1'!M1273</f>
        <v>48</v>
      </c>
      <c r="D96" s="259">
        <f>+'Ark1'!Q1273</f>
        <v>3</v>
      </c>
      <c r="E96" s="260">
        <f t="shared" si="13"/>
        <v>3</v>
      </c>
      <c r="F96" s="260">
        <f>+'Ark1'!R1273</f>
        <v>3</v>
      </c>
      <c r="G96" s="260">
        <f t="shared" si="14"/>
        <v>3</v>
      </c>
      <c r="H96" s="260">
        <f>+'Ark1'!S1273</f>
        <v>3</v>
      </c>
      <c r="I96" s="261">
        <f>+'Ark1'!AA1273</f>
        <v>1.198226624595598E-2</v>
      </c>
      <c r="J96" s="261">
        <f t="shared" si="15"/>
        <v>1.198226624595598E-2</v>
      </c>
      <c r="K96" s="262">
        <f>+'Ark1'!AB1273</f>
        <v>1.4360551683864195E-2</v>
      </c>
      <c r="L96" s="261">
        <f t="shared" si="16"/>
        <v>1.4360551683864195E-2</v>
      </c>
      <c r="M96" s="261">
        <f>+'Ark1'!W1273</f>
        <v>96.266666666666637</v>
      </c>
      <c r="N96" s="261">
        <f t="shared" si="17"/>
        <v>96.266666666666637</v>
      </c>
      <c r="O96" s="261">
        <f>+'Ark1'!X1273</f>
        <v>16.802843674674715</v>
      </c>
      <c r="P96" s="260">
        <f t="shared" si="12"/>
        <v>1</v>
      </c>
      <c r="Q96" s="262">
        <f>+'Ark1'!V1273</f>
        <v>104.29758035391838</v>
      </c>
      <c r="R96" s="54"/>
      <c r="S96" s="14"/>
      <c r="T96" s="14"/>
      <c r="U96"/>
      <c r="V96"/>
      <c r="W96"/>
      <c r="X96"/>
      <c r="Y96"/>
      <c r="Z96"/>
      <c r="AA96"/>
      <c r="AB96"/>
    </row>
    <row r="97" spans="1:28" x14ac:dyDescent="0.5">
      <c r="A97" s="54"/>
      <c r="B97" s="259">
        <f>+'Ark1'!C1274</f>
        <v>2018</v>
      </c>
      <c r="C97" s="259">
        <f>+'Ark1'!M1274</f>
        <v>49</v>
      </c>
      <c r="D97" s="259">
        <f>+'Ark1'!Q1274</f>
        <v>1</v>
      </c>
      <c r="E97" s="260">
        <f t="shared" si="13"/>
        <v>1</v>
      </c>
      <c r="F97" s="260">
        <f>+'Ark1'!R1274</f>
        <v>1</v>
      </c>
      <c r="G97" s="260">
        <f t="shared" si="14"/>
        <v>1</v>
      </c>
      <c r="H97" s="260">
        <f>+'Ark1'!S1274</f>
        <v>1</v>
      </c>
      <c r="I97" s="261">
        <f>+'Ark1'!AA1274</f>
        <v>3.9940887486519961E-3</v>
      </c>
      <c r="J97" s="261">
        <f t="shared" si="15"/>
        <v>3.9940887486519961E-3</v>
      </c>
      <c r="K97" s="262">
        <f>+'Ark1'!AB1274</f>
        <v>3.6995327052614128E-3</v>
      </c>
      <c r="L97" s="261">
        <f t="shared" si="16"/>
        <v>3.6995327052614128E-3</v>
      </c>
      <c r="M97" s="261">
        <f>+'Ark1'!W1274</f>
        <v>74.400000000000006</v>
      </c>
      <c r="N97" s="261">
        <f t="shared" si="17"/>
        <v>74.400000000000006</v>
      </c>
      <c r="O97" s="261">
        <f>+'Ark1'!X1274</f>
        <v>0</v>
      </c>
      <c r="P97" s="260">
        <f t="shared" si="12"/>
        <v>1</v>
      </c>
      <c r="Q97" s="262">
        <f>+'Ark1'!V1274</f>
        <v>80.606717226435549</v>
      </c>
      <c r="R97" s="54"/>
      <c r="S97" s="14"/>
      <c r="T97" s="14"/>
      <c r="U97"/>
      <c r="V97"/>
      <c r="W97"/>
      <c r="X97"/>
      <c r="Y97"/>
      <c r="Z97"/>
      <c r="AA97"/>
      <c r="AB97"/>
    </row>
    <row r="98" spans="1:28" x14ac:dyDescent="0.5">
      <c r="A98" s="54"/>
      <c r="B98" s="259">
        <f>+'Ark1'!C1275</f>
        <v>2018</v>
      </c>
      <c r="C98" s="259">
        <f>+'Ark1'!M1275</f>
        <v>50</v>
      </c>
      <c r="D98" s="259">
        <f>+'Ark1'!Q1275</f>
        <v>4</v>
      </c>
      <c r="E98" s="260">
        <f t="shared" si="13"/>
        <v>4</v>
      </c>
      <c r="F98" s="260">
        <f>+'Ark1'!R1275</f>
        <v>4</v>
      </c>
      <c r="G98" s="260">
        <f t="shared" si="14"/>
        <v>4</v>
      </c>
      <c r="H98" s="260">
        <f>+'Ark1'!S1275</f>
        <v>4</v>
      </c>
      <c r="I98" s="261">
        <f>+'Ark1'!AA1275</f>
        <v>1.5976354994607984E-2</v>
      </c>
      <c r="J98" s="261">
        <f t="shared" si="15"/>
        <v>1.5976354994607984E-2</v>
      </c>
      <c r="K98" s="262">
        <f>+'Ark1'!AB1275</f>
        <v>1.767223015389658E-2</v>
      </c>
      <c r="L98" s="261">
        <f t="shared" si="16"/>
        <v>1.767223015389658E-2</v>
      </c>
      <c r="M98" s="261">
        <f>+'Ark1'!W1275</f>
        <v>88.85</v>
      </c>
      <c r="N98" s="261">
        <f t="shared" si="17"/>
        <v>88.85</v>
      </c>
      <c r="O98" s="261">
        <f>+'Ark1'!X1275</f>
        <v>25.779885569955503</v>
      </c>
      <c r="P98" s="260">
        <f t="shared" ref="P98:P116" si="18">+F98/D98</f>
        <v>1</v>
      </c>
      <c r="Q98" s="262">
        <f>+'Ark1'!V1275</f>
        <v>96.262188515709639</v>
      </c>
      <c r="R98" s="54"/>
      <c r="S98" s="14"/>
      <c r="T98" s="14"/>
      <c r="U98"/>
      <c r="V98"/>
      <c r="W98"/>
      <c r="X98"/>
      <c r="Y98"/>
      <c r="Z98"/>
      <c r="AA98"/>
      <c r="AB98"/>
    </row>
    <row r="99" spans="1:28" x14ac:dyDescent="0.5">
      <c r="A99" s="54"/>
      <c r="B99" s="259">
        <f>+'Ark1'!C1276</f>
        <v>2018</v>
      </c>
      <c r="C99" s="259">
        <f>+'Ark1'!M1276</f>
        <v>51</v>
      </c>
      <c r="D99" s="259">
        <f>+'Ark1'!Q1276</f>
        <v>2</v>
      </c>
      <c r="E99" s="260">
        <f t="shared" si="13"/>
        <v>2</v>
      </c>
      <c r="F99" s="260">
        <f>+'Ark1'!R1276</f>
        <v>3</v>
      </c>
      <c r="G99" s="260">
        <f t="shared" si="14"/>
        <v>3</v>
      </c>
      <c r="H99" s="260">
        <f>+'Ark1'!S1276</f>
        <v>3</v>
      </c>
      <c r="I99" s="261">
        <f>+'Ark1'!AA1276</f>
        <v>1.198226624595598E-2</v>
      </c>
      <c r="J99" s="261">
        <f t="shared" si="15"/>
        <v>1.198226624595598E-2</v>
      </c>
      <c r="K99" s="262">
        <f>+'Ark1'!AB1276</f>
        <v>1.7562835369601223E-2</v>
      </c>
      <c r="L99" s="261">
        <f t="shared" si="16"/>
        <v>1.7562835369601223E-2</v>
      </c>
      <c r="M99" s="261">
        <f>+'Ark1'!W1276</f>
        <v>117.73333333333336</v>
      </c>
      <c r="N99" s="261">
        <f t="shared" si="17"/>
        <v>117.73333333333336</v>
      </c>
      <c r="O99" s="261">
        <f>+'Ark1'!X1276</f>
        <v>6.9139151153467822</v>
      </c>
      <c r="P99" s="260">
        <f t="shared" si="18"/>
        <v>1.5</v>
      </c>
      <c r="Q99" s="262">
        <f>+'Ark1'!V1276</f>
        <v>127.55507403394728</v>
      </c>
      <c r="R99" s="54"/>
      <c r="S99" s="14"/>
      <c r="T99" s="14"/>
      <c r="U99"/>
      <c r="V99"/>
      <c r="W99"/>
      <c r="X99"/>
      <c r="Y99"/>
      <c r="Z99"/>
      <c r="AA99"/>
      <c r="AB99"/>
    </row>
    <row r="100" spans="1:28" x14ac:dyDescent="0.5">
      <c r="A100" s="54"/>
      <c r="B100" s="259">
        <f>+'Ark1'!C1277</f>
        <v>2018</v>
      </c>
      <c r="C100" s="259">
        <f>+'Ark1'!M1277</f>
        <v>52</v>
      </c>
      <c r="D100" s="259">
        <f>+'Ark1'!Q1277</f>
        <v>13</v>
      </c>
      <c r="E100" s="260">
        <f t="shared" si="13"/>
        <v>13</v>
      </c>
      <c r="F100" s="260">
        <f>+'Ark1'!R1277</f>
        <v>15</v>
      </c>
      <c r="G100" s="260">
        <f t="shared" si="14"/>
        <v>15</v>
      </c>
      <c r="H100" s="260">
        <f>+'Ark1'!S1277</f>
        <v>15</v>
      </c>
      <c r="I100" s="261">
        <f>+'Ark1'!AA1277</f>
        <v>5.9911331229779902E-2</v>
      </c>
      <c r="J100" s="261">
        <f t="shared" si="15"/>
        <v>5.9911331229779902E-2</v>
      </c>
      <c r="K100" s="262">
        <f>+'Ark1'!AB1277</f>
        <v>6.9077833792327348E-2</v>
      </c>
      <c r="L100" s="261">
        <f t="shared" si="16"/>
        <v>6.9077833792327348E-2</v>
      </c>
      <c r="M100" s="261">
        <f>+'Ark1'!W1277</f>
        <v>92.613333333333358</v>
      </c>
      <c r="N100" s="261">
        <f t="shared" si="17"/>
        <v>92.613333333333358</v>
      </c>
      <c r="O100" s="261">
        <f>+'Ark1'!X1277</f>
        <v>23.632121266521057</v>
      </c>
      <c r="P100" s="260">
        <f t="shared" si="18"/>
        <v>1.1538461538461537</v>
      </c>
      <c r="Q100" s="262">
        <f>+'Ark1'!V1277</f>
        <v>100.33947273383892</v>
      </c>
      <c r="R100" s="54"/>
      <c r="S100" s="14"/>
      <c r="T100" s="14"/>
      <c r="U100"/>
      <c r="V100"/>
      <c r="W100"/>
      <c r="X100"/>
      <c r="Y100"/>
      <c r="Z100"/>
      <c r="AA100"/>
      <c r="AB100"/>
    </row>
    <row r="101" spans="1:28" x14ac:dyDescent="0.5">
      <c r="A101" s="54"/>
      <c r="B101" s="259">
        <f>+'Ark1'!C1278</f>
        <v>2018</v>
      </c>
      <c r="C101" s="259">
        <f>+'Ark1'!M1278</f>
        <v>53</v>
      </c>
      <c r="D101" s="259">
        <f>+'Ark1'!Q1278</f>
        <v>19</v>
      </c>
      <c r="E101" s="260">
        <f t="shared" si="13"/>
        <v>19</v>
      </c>
      <c r="F101" s="260">
        <f>+'Ark1'!R1278</f>
        <v>39</v>
      </c>
      <c r="G101" s="260">
        <f t="shared" si="14"/>
        <v>39</v>
      </c>
      <c r="H101" s="260">
        <f>+'Ark1'!S1278</f>
        <v>39</v>
      </c>
      <c r="I101" s="261">
        <f>+'Ark1'!AA1278</f>
        <v>0.15576946119742777</v>
      </c>
      <c r="J101" s="261">
        <f t="shared" si="15"/>
        <v>0.15576946119742777</v>
      </c>
      <c r="K101" s="262">
        <f>+'Ark1'!AB1278</f>
        <v>0.17159566414766941</v>
      </c>
      <c r="L101" s="261">
        <f t="shared" si="16"/>
        <v>0.17159566414766941</v>
      </c>
      <c r="M101" s="261">
        <f>+'Ark1'!W1278</f>
        <v>88.484615384615338</v>
      </c>
      <c r="N101" s="261">
        <f t="shared" si="17"/>
        <v>88.484615384615338</v>
      </c>
      <c r="O101" s="261">
        <f>+'Ark1'!X1278</f>
        <v>19.54724111245589</v>
      </c>
      <c r="P101" s="260">
        <f t="shared" si="18"/>
        <v>2.0526315789473686</v>
      </c>
      <c r="Q101" s="262">
        <f>+'Ark1'!V1278</f>
        <v>95.866322193516126</v>
      </c>
      <c r="R101" s="54"/>
      <c r="S101" s="14"/>
      <c r="T101" s="14"/>
      <c r="U101"/>
      <c r="V101"/>
      <c r="W101"/>
      <c r="X101"/>
      <c r="Y101"/>
      <c r="Z101"/>
      <c r="AA101"/>
      <c r="AB101"/>
    </row>
    <row r="102" spans="1:28" x14ac:dyDescent="0.5">
      <c r="A102" s="54"/>
      <c r="B102" s="259">
        <f>+'Ark1'!C1279</f>
        <v>2018</v>
      </c>
      <c r="C102" s="259">
        <f>+'Ark1'!M1279</f>
        <v>54</v>
      </c>
      <c r="D102" s="259">
        <f>+'Ark1'!Q1279</f>
        <v>37</v>
      </c>
      <c r="E102" s="260">
        <f t="shared" si="13"/>
        <v>37</v>
      </c>
      <c r="F102" s="260">
        <f>+'Ark1'!R1279</f>
        <v>90</v>
      </c>
      <c r="G102" s="260">
        <f t="shared" si="14"/>
        <v>90</v>
      </c>
      <c r="H102" s="260">
        <f>+'Ark1'!S1279</f>
        <v>90</v>
      </c>
      <c r="I102" s="261">
        <f>+'Ark1'!AA1279</f>
        <v>0.35946798737867958</v>
      </c>
      <c r="J102" s="261">
        <f t="shared" si="15"/>
        <v>0.35946798737867958</v>
      </c>
      <c r="K102" s="262">
        <f>+'Ark1'!AB1279</f>
        <v>0.39135486832647071</v>
      </c>
      <c r="L102" s="261">
        <f t="shared" si="16"/>
        <v>0.39135486832647071</v>
      </c>
      <c r="M102" s="261">
        <f>+'Ark1'!W1279</f>
        <v>87.448888888888902</v>
      </c>
      <c r="N102" s="261">
        <f t="shared" si="17"/>
        <v>87.448888888888902</v>
      </c>
      <c r="O102" s="261">
        <f>+'Ark1'!X1279</f>
        <v>15.773509751369316</v>
      </c>
      <c r="P102" s="260">
        <f t="shared" si="18"/>
        <v>2.4324324324324325</v>
      </c>
      <c r="Q102" s="262">
        <f>+'Ark1'!V1279</f>
        <v>94.744191645600083</v>
      </c>
      <c r="R102" s="54"/>
      <c r="S102" s="14"/>
      <c r="T102" s="14"/>
      <c r="U102"/>
      <c r="V102"/>
      <c r="W102"/>
      <c r="X102"/>
      <c r="Y102"/>
      <c r="Z102"/>
      <c r="AA102"/>
      <c r="AB102"/>
    </row>
    <row r="103" spans="1:28" x14ac:dyDescent="0.5">
      <c r="A103" s="54"/>
      <c r="B103" s="259">
        <f>+'Ark1'!C1280</f>
        <v>2018</v>
      </c>
      <c r="C103" s="259">
        <f>+'Ark1'!M1280</f>
        <v>55</v>
      </c>
      <c r="D103" s="259">
        <f>+'Ark1'!Q1280</f>
        <v>61</v>
      </c>
      <c r="E103" s="260">
        <f t="shared" si="13"/>
        <v>61</v>
      </c>
      <c r="F103" s="260">
        <f>+'Ark1'!R1280</f>
        <v>309</v>
      </c>
      <c r="G103" s="260">
        <f t="shared" si="14"/>
        <v>309</v>
      </c>
      <c r="H103" s="260">
        <f>+'Ark1'!S1280</f>
        <v>309</v>
      </c>
      <c r="I103" s="261">
        <f>+'Ark1'!AA1280</f>
        <v>1.2341734233334665</v>
      </c>
      <c r="J103" s="261">
        <f t="shared" si="15"/>
        <v>1.2341734233334665</v>
      </c>
      <c r="K103" s="262">
        <f>+'Ark1'!AB1280</f>
        <v>1.3020813650559648</v>
      </c>
      <c r="L103" s="261">
        <f t="shared" si="16"/>
        <v>1.3020813650559648</v>
      </c>
      <c r="M103" s="261">
        <f>+'Ark1'!W1280</f>
        <v>84.743365695792875</v>
      </c>
      <c r="N103" s="261">
        <f t="shared" si="17"/>
        <v>84.743365695792875</v>
      </c>
      <c r="O103" s="261">
        <f>+'Ark1'!X1280</f>
        <v>13.570902016901837</v>
      </c>
      <c r="P103" s="260">
        <f t="shared" si="18"/>
        <v>5.0655737704918034</v>
      </c>
      <c r="Q103" s="262">
        <f>+'Ark1'!V1280</f>
        <v>91.812963917435383</v>
      </c>
      <c r="R103" s="54"/>
      <c r="S103" s="14"/>
      <c r="T103" s="14"/>
      <c r="U103"/>
      <c r="V103"/>
      <c r="W103"/>
      <c r="X103"/>
      <c r="Y103"/>
      <c r="Z103"/>
      <c r="AA103"/>
      <c r="AB103"/>
    </row>
    <row r="104" spans="1:28" x14ac:dyDescent="0.5">
      <c r="A104" s="54"/>
      <c r="B104" s="259">
        <f>+'Ark1'!C1281</f>
        <v>2018</v>
      </c>
      <c r="C104" s="259">
        <f>+'Ark1'!M1281</f>
        <v>56</v>
      </c>
      <c r="D104" s="259">
        <f>+'Ark1'!Q1281</f>
        <v>78</v>
      </c>
      <c r="E104" s="260">
        <f t="shared" si="13"/>
        <v>78</v>
      </c>
      <c r="F104" s="260">
        <f>+'Ark1'!R1281</f>
        <v>781</v>
      </c>
      <c r="G104" s="260">
        <f t="shared" si="14"/>
        <v>781</v>
      </c>
      <c r="H104" s="260">
        <f>+'Ark1'!S1281</f>
        <v>781</v>
      </c>
      <c r="I104" s="261">
        <f>+'Ark1'!AA1281</f>
        <v>3.1193833126972077</v>
      </c>
      <c r="J104" s="261">
        <f t="shared" si="15"/>
        <v>3.1193833126972077</v>
      </c>
      <c r="K104" s="262">
        <f>+'Ark1'!AB1281</f>
        <v>3.2851353173701816</v>
      </c>
      <c r="L104" s="261">
        <f t="shared" si="16"/>
        <v>3.2851353173701816</v>
      </c>
      <c r="M104" s="261">
        <f>+'Ark1'!W1281</f>
        <v>84.591805377720931</v>
      </c>
      <c r="N104" s="261">
        <f t="shared" si="17"/>
        <v>84.591805377720931</v>
      </c>
      <c r="O104" s="261">
        <f>+'Ark1'!X1281</f>
        <v>11.770310723948672</v>
      </c>
      <c r="P104" s="260">
        <f t="shared" si="18"/>
        <v>10.012820512820513</v>
      </c>
      <c r="Q104" s="262">
        <f>+'Ark1'!V1281</f>
        <v>91.648759889188355</v>
      </c>
      <c r="R104" s="54"/>
      <c r="S104" s="14"/>
      <c r="T104" s="14"/>
      <c r="U104"/>
      <c r="V104"/>
      <c r="W104"/>
      <c r="X104"/>
      <c r="Y104"/>
      <c r="Z104"/>
      <c r="AA104"/>
      <c r="AB104"/>
    </row>
    <row r="105" spans="1:28" x14ac:dyDescent="0.5">
      <c r="A105" s="54"/>
      <c r="B105" s="259">
        <f>+'Ark1'!C1282</f>
        <v>2018</v>
      </c>
      <c r="C105" s="259">
        <f>+'Ark1'!M1282</f>
        <v>57</v>
      </c>
      <c r="D105" s="259">
        <f>+'Ark1'!Q1282</f>
        <v>96</v>
      </c>
      <c r="E105" s="260">
        <f t="shared" si="13"/>
        <v>96</v>
      </c>
      <c r="F105" s="260">
        <f>+'Ark1'!R1282</f>
        <v>1478</v>
      </c>
      <c r="G105" s="260">
        <f t="shared" si="14"/>
        <v>1478</v>
      </c>
      <c r="H105" s="260">
        <f>+'Ark1'!S1282</f>
        <v>1478</v>
      </c>
      <c r="I105" s="261">
        <f>+'Ark1'!AA1282</f>
        <v>5.9032631705076497</v>
      </c>
      <c r="J105" s="261">
        <f t="shared" si="15"/>
        <v>5.9032631705076497</v>
      </c>
      <c r="K105" s="262">
        <f>+'Ark1'!AB1282</f>
        <v>6.2296500838759652</v>
      </c>
      <c r="L105" s="261">
        <f t="shared" si="16"/>
        <v>6.2296500838759652</v>
      </c>
      <c r="M105" s="261">
        <f>+'Ark1'!W1282</f>
        <v>84.764749661705011</v>
      </c>
      <c r="N105" s="261">
        <f t="shared" si="17"/>
        <v>84.764749661705011</v>
      </c>
      <c r="O105" s="261">
        <f>+'Ark1'!X1282</f>
        <v>11.18302083419003</v>
      </c>
      <c r="P105" s="260">
        <f t="shared" si="18"/>
        <v>15.395833333333334</v>
      </c>
      <c r="Q105" s="262">
        <f>+'Ark1'!V1282</f>
        <v>91.836131811164677</v>
      </c>
      <c r="R105" s="54"/>
      <c r="S105" s="14"/>
      <c r="T105" s="14"/>
      <c r="U105"/>
      <c r="V105"/>
      <c r="W105"/>
      <c r="X105"/>
      <c r="Y105"/>
      <c r="Z105"/>
      <c r="AA105"/>
      <c r="AB105"/>
    </row>
    <row r="106" spans="1:28" x14ac:dyDescent="0.5">
      <c r="A106" s="54"/>
      <c r="B106" s="259">
        <f>+'Ark1'!C1283</f>
        <v>2018</v>
      </c>
      <c r="C106" s="259">
        <f>+'Ark1'!M1283</f>
        <v>58</v>
      </c>
      <c r="D106" s="259">
        <f>+'Ark1'!Q1283</f>
        <v>109</v>
      </c>
      <c r="E106" s="260">
        <f t="shared" si="13"/>
        <v>109</v>
      </c>
      <c r="F106" s="260">
        <f>+'Ark1'!R1283</f>
        <v>2240</v>
      </c>
      <c r="G106" s="260">
        <f t="shared" si="14"/>
        <v>2240</v>
      </c>
      <c r="H106" s="260">
        <f>+'Ark1'!S1283</f>
        <v>2240</v>
      </c>
      <c r="I106" s="261">
        <f>+'Ark1'!AA1283</f>
        <v>8.9467587969804665</v>
      </c>
      <c r="J106" s="261">
        <f t="shared" si="15"/>
        <v>8.9467587969804665</v>
      </c>
      <c r="K106" s="262">
        <f>+'Ark1'!AB1283</f>
        <v>9.3832928705230874</v>
      </c>
      <c r="L106" s="261">
        <f t="shared" si="16"/>
        <v>9.3832928705230874</v>
      </c>
      <c r="M106" s="261">
        <f>+'Ark1'!W1283</f>
        <v>84.242901785714054</v>
      </c>
      <c r="N106" s="261">
        <f t="shared" si="17"/>
        <v>84.242901785714054</v>
      </c>
      <c r="O106" s="261">
        <f>+'Ark1'!X1283</f>
        <v>10.28679126916659</v>
      </c>
      <c r="P106" s="260">
        <f t="shared" si="18"/>
        <v>20.550458715596331</v>
      </c>
      <c r="Q106" s="262">
        <f>+'Ark1'!V1283</f>
        <v>91.270749496981821</v>
      </c>
      <c r="R106" s="54"/>
      <c r="S106" s="14"/>
      <c r="T106" s="14"/>
      <c r="U106"/>
      <c r="V106"/>
      <c r="W106"/>
      <c r="X106"/>
      <c r="Y106"/>
      <c r="Z106"/>
      <c r="AA106"/>
      <c r="AB106"/>
    </row>
    <row r="107" spans="1:28" x14ac:dyDescent="0.5">
      <c r="A107" s="54"/>
      <c r="B107" s="259">
        <f>+'Ark1'!C1284</f>
        <v>2018</v>
      </c>
      <c r="C107" s="259">
        <f>+'Ark1'!M1284</f>
        <v>59</v>
      </c>
      <c r="D107" s="259">
        <f>+'Ark1'!Q1284</f>
        <v>113</v>
      </c>
      <c r="E107" s="260">
        <f t="shared" si="13"/>
        <v>113</v>
      </c>
      <c r="F107" s="260">
        <f>+'Ark1'!R1284</f>
        <v>2932</v>
      </c>
      <c r="G107" s="260">
        <f t="shared" si="14"/>
        <v>2932</v>
      </c>
      <c r="H107" s="260">
        <f>+'Ark1'!S1284</f>
        <v>2932</v>
      </c>
      <c r="I107" s="261">
        <f>+'Ark1'!AA1284</f>
        <v>11.710668211047652</v>
      </c>
      <c r="J107" s="261">
        <f t="shared" si="15"/>
        <v>11.710668211047652</v>
      </c>
      <c r="K107" s="262">
        <f>+'Ark1'!AB1284</f>
        <v>12.135959020316005</v>
      </c>
      <c r="L107" s="261">
        <f t="shared" si="16"/>
        <v>12.135959020316005</v>
      </c>
      <c r="M107" s="261">
        <f>+'Ark1'!W1284</f>
        <v>83.240791268758556</v>
      </c>
      <c r="N107" s="261">
        <f t="shared" si="17"/>
        <v>83.240791268758556</v>
      </c>
      <c r="O107" s="261">
        <f>+'Ark1'!X1284</f>
        <v>10.371315670284158</v>
      </c>
      <c r="P107" s="260">
        <f t="shared" si="18"/>
        <v>25.946902654867255</v>
      </c>
      <c r="Q107" s="262">
        <f>+'Ark1'!V1284</f>
        <v>90.185039294429757</v>
      </c>
      <c r="R107" s="54"/>
      <c r="S107" s="14"/>
      <c r="T107" s="14"/>
      <c r="U107"/>
      <c r="V107"/>
      <c r="W107"/>
      <c r="X107"/>
      <c r="Y107"/>
      <c r="Z107"/>
      <c r="AA107"/>
      <c r="AB107"/>
    </row>
    <row r="108" spans="1:28" x14ac:dyDescent="0.5">
      <c r="A108" s="54"/>
      <c r="B108" s="259">
        <f>+'Ark1'!C1285</f>
        <v>2018</v>
      </c>
      <c r="C108" s="259">
        <f>+'Ark1'!M1285</f>
        <v>60</v>
      </c>
      <c r="D108" s="259">
        <f>+'Ark1'!Q1285</f>
        <v>114</v>
      </c>
      <c r="E108" s="260">
        <f t="shared" si="13"/>
        <v>114</v>
      </c>
      <c r="F108" s="260">
        <f>+'Ark1'!R1285</f>
        <v>3399</v>
      </c>
      <c r="G108" s="260">
        <f t="shared" si="14"/>
        <v>3399</v>
      </c>
      <c r="H108" s="260">
        <f>+'Ark1'!S1285</f>
        <v>3397</v>
      </c>
      <c r="I108" s="261">
        <f>+'Ark1'!AA1285</f>
        <v>13.575907656668129</v>
      </c>
      <c r="J108" s="261">
        <f t="shared" si="15"/>
        <v>13.575907656668129</v>
      </c>
      <c r="K108" s="262">
        <f>+'Ark1'!AB1285</f>
        <v>13.907085440508965</v>
      </c>
      <c r="L108" s="261">
        <f t="shared" si="16"/>
        <v>13.907085440508965</v>
      </c>
      <c r="M108" s="261">
        <f>+'Ark1'!W1285</f>
        <v>82.331616131881276</v>
      </c>
      <c r="N108" s="261">
        <f t="shared" si="17"/>
        <v>82.331616131881276</v>
      </c>
      <c r="O108" s="261">
        <f>+'Ark1'!X1285</f>
        <v>10.463190373395381</v>
      </c>
      <c r="P108" s="260">
        <f t="shared" si="18"/>
        <v>29.815789473684209</v>
      </c>
      <c r="Q108" s="262">
        <f>+'Ark1'!V1285</f>
        <v>89.221035321778686</v>
      </c>
      <c r="R108" s="54"/>
      <c r="S108" s="14"/>
      <c r="T108" s="14"/>
      <c r="U108"/>
      <c r="V108"/>
      <c r="W108"/>
      <c r="X108"/>
      <c r="Y108"/>
      <c r="Z108"/>
      <c r="AA108"/>
      <c r="AB108"/>
    </row>
    <row r="109" spans="1:28" x14ac:dyDescent="0.5">
      <c r="A109" s="54"/>
      <c r="B109" s="259">
        <f>+'Ark1'!C1286</f>
        <v>2018</v>
      </c>
      <c r="C109" s="259">
        <f>+'Ark1'!M1286</f>
        <v>61</v>
      </c>
      <c r="D109" s="259">
        <f>+'Ark1'!Q1286</f>
        <v>112</v>
      </c>
      <c r="E109" s="260">
        <f t="shared" si="13"/>
        <v>112</v>
      </c>
      <c r="F109" s="260">
        <f>+'Ark1'!R1286</f>
        <v>3398</v>
      </c>
      <c r="G109" s="260">
        <f t="shared" si="14"/>
        <v>3398</v>
      </c>
      <c r="H109" s="260">
        <f>+'Ark1'!S1286</f>
        <v>3398</v>
      </c>
      <c r="I109" s="261">
        <f>+'Ark1'!AA1286</f>
        <v>13.571913567919472</v>
      </c>
      <c r="J109" s="261">
        <f t="shared" si="15"/>
        <v>13.571913567919472</v>
      </c>
      <c r="K109" s="262">
        <f>+'Ark1'!AB1286</f>
        <v>13.679728271311795</v>
      </c>
      <c r="L109" s="261">
        <f t="shared" si="16"/>
        <v>13.679728271311795</v>
      </c>
      <c r="M109" s="261">
        <f>+'Ark1'!W1286</f>
        <v>80.961801059446714</v>
      </c>
      <c r="N109" s="261">
        <f t="shared" si="17"/>
        <v>80.961801059446714</v>
      </c>
      <c r="O109" s="261">
        <f>+'Ark1'!X1286</f>
        <v>9.8271147424128511</v>
      </c>
      <c r="P109" s="260">
        <f t="shared" si="18"/>
        <v>30.339285714285715</v>
      </c>
      <c r="Q109" s="262">
        <f>+'Ark1'!V1286</f>
        <v>87.715927475023619</v>
      </c>
      <c r="R109" s="54"/>
      <c r="S109" s="14"/>
      <c r="T109" s="14"/>
      <c r="U109"/>
      <c r="V109"/>
      <c r="W109"/>
      <c r="X109"/>
      <c r="Y109"/>
      <c r="Z109"/>
      <c r="AA109"/>
      <c r="AB109"/>
    </row>
    <row r="110" spans="1:28" x14ac:dyDescent="0.5">
      <c r="A110" s="54"/>
      <c r="B110" s="259">
        <f>+'Ark1'!C1287</f>
        <v>2018</v>
      </c>
      <c r="C110" s="259">
        <f>+'Ark1'!M1287</f>
        <v>62</v>
      </c>
      <c r="D110" s="259">
        <f>+'Ark1'!Q1287</f>
        <v>104</v>
      </c>
      <c r="E110" s="260">
        <f t="shared" si="13"/>
        <v>104</v>
      </c>
      <c r="F110" s="260">
        <f>+'Ark1'!R1287</f>
        <v>3200</v>
      </c>
      <c r="G110" s="260">
        <f t="shared" si="14"/>
        <v>3200</v>
      </c>
      <c r="H110" s="260">
        <f>+'Ark1'!S1287</f>
        <v>3200</v>
      </c>
      <c r="I110" s="261">
        <f>+'Ark1'!AA1287</f>
        <v>12.781083995686387</v>
      </c>
      <c r="J110" s="261">
        <f t="shared" si="15"/>
        <v>12.781083995686387</v>
      </c>
      <c r="K110" s="262">
        <f>+'Ark1'!AB1287</f>
        <v>12.685732453772763</v>
      </c>
      <c r="L110" s="261">
        <f t="shared" si="16"/>
        <v>12.685732453772763</v>
      </c>
      <c r="M110" s="261">
        <f>+'Ark1'!W1287</f>
        <v>79.724468750000099</v>
      </c>
      <c r="N110" s="261">
        <f t="shared" si="17"/>
        <v>79.724468750000099</v>
      </c>
      <c r="O110" s="261">
        <f>+'Ark1'!X1287</f>
        <v>9.7270645960261408</v>
      </c>
      <c r="P110" s="260">
        <f t="shared" si="18"/>
        <v>30.76923076923077</v>
      </c>
      <c r="Q110" s="262">
        <f>+'Ark1'!V1287</f>
        <v>86.375372426868893</v>
      </c>
      <c r="R110" s="54"/>
      <c r="S110" s="14"/>
      <c r="T110" s="14"/>
      <c r="U110"/>
      <c r="V110"/>
      <c r="W110"/>
      <c r="X110"/>
      <c r="Y110"/>
      <c r="Z110"/>
      <c r="AA110"/>
      <c r="AB110"/>
    </row>
    <row r="111" spans="1:28" x14ac:dyDescent="0.5">
      <c r="A111" s="54"/>
      <c r="B111" s="259">
        <f>+'Ark1'!C1288</f>
        <v>2018</v>
      </c>
      <c r="C111" s="259">
        <f>+'Ark1'!M1288</f>
        <v>63</v>
      </c>
      <c r="D111" s="259">
        <f>+'Ark1'!Q1288</f>
        <v>95</v>
      </c>
      <c r="E111" s="260">
        <f t="shared" si="13"/>
        <v>95</v>
      </c>
      <c r="F111" s="260">
        <f>+'Ark1'!R1288</f>
        <v>2604</v>
      </c>
      <c r="G111" s="260">
        <f t="shared" si="14"/>
        <v>2604</v>
      </c>
      <c r="H111" s="260">
        <f>+'Ark1'!S1288</f>
        <v>2604</v>
      </c>
      <c r="I111" s="261">
        <f>+'Ark1'!AA1288</f>
        <v>10.400607101489795</v>
      </c>
      <c r="J111" s="261">
        <f t="shared" si="15"/>
        <v>10.400607101489795</v>
      </c>
      <c r="K111" s="262">
        <f>+'Ark1'!AB1288</f>
        <v>10.128176874260838</v>
      </c>
      <c r="L111" s="261">
        <f t="shared" si="16"/>
        <v>10.128176874260838</v>
      </c>
      <c r="M111" s="261">
        <f>+'Ark1'!W1288</f>
        <v>78.219738863287219</v>
      </c>
      <c r="N111" s="261">
        <f t="shared" si="17"/>
        <v>78.219738863287219</v>
      </c>
      <c r="O111" s="261">
        <f>+'Ark1'!X1288</f>
        <v>9.7798341341857888</v>
      </c>
      <c r="P111" s="260">
        <f t="shared" si="18"/>
        <v>27.410526315789475</v>
      </c>
      <c r="Q111" s="262">
        <f>+'Ark1'!V1288</f>
        <v>84.745112527938559</v>
      </c>
      <c r="R111" s="54"/>
      <c r="S111" s="14"/>
      <c r="T111" s="14"/>
      <c r="U111"/>
      <c r="V111"/>
      <c r="W111"/>
      <c r="X111"/>
      <c r="Y111"/>
      <c r="Z111"/>
      <c r="AA111"/>
      <c r="AB111"/>
    </row>
    <row r="112" spans="1:28" x14ac:dyDescent="0.5">
      <c r="A112" s="54"/>
      <c r="B112" s="259">
        <f>+'Ark1'!C1289</f>
        <v>2018</v>
      </c>
      <c r="C112" s="259">
        <f>+'Ark1'!M1289</f>
        <v>64</v>
      </c>
      <c r="D112" s="259">
        <f>+'Ark1'!Q1289</f>
        <v>89</v>
      </c>
      <c r="E112" s="260">
        <f t="shared" si="13"/>
        <v>89</v>
      </c>
      <c r="F112" s="260">
        <f>+'Ark1'!R1289</f>
        <v>1925</v>
      </c>
      <c r="G112" s="260">
        <f t="shared" si="14"/>
        <v>1925</v>
      </c>
      <c r="H112" s="260">
        <f>+'Ark1'!S1289</f>
        <v>1925</v>
      </c>
      <c r="I112" s="261">
        <f>+'Ark1'!AA1289</f>
        <v>7.6886208411550898</v>
      </c>
      <c r="J112" s="261">
        <f t="shared" si="15"/>
        <v>7.6886208411550898</v>
      </c>
      <c r="K112" s="262">
        <f>+'Ark1'!AB1289</f>
        <v>7.2953591550108143</v>
      </c>
      <c r="L112" s="261">
        <f t="shared" si="16"/>
        <v>7.2953591550108143</v>
      </c>
      <c r="M112" s="261">
        <f>+'Ark1'!W1289</f>
        <v>76.215272727272691</v>
      </c>
      <c r="N112" s="261">
        <f t="shared" si="17"/>
        <v>76.215272727272691</v>
      </c>
      <c r="O112" s="261">
        <f>+'Ark1'!X1289</f>
        <v>10.184638572267257</v>
      </c>
      <c r="P112" s="260">
        <f t="shared" si="18"/>
        <v>21.629213483146067</v>
      </c>
      <c r="Q112" s="262">
        <f>+'Ark1'!V1289</f>
        <v>82.573426573426644</v>
      </c>
      <c r="R112" s="54"/>
      <c r="S112" s="14"/>
      <c r="T112" s="14"/>
      <c r="U112"/>
      <c r="V112"/>
      <c r="W112"/>
      <c r="X112"/>
      <c r="Y112"/>
      <c r="Z112"/>
      <c r="AA112"/>
      <c r="AB112"/>
    </row>
    <row r="113" spans="1:28" x14ac:dyDescent="0.5">
      <c r="A113" s="54"/>
      <c r="B113" s="259">
        <f>+'Ark1'!C1290</f>
        <v>2018</v>
      </c>
      <c r="C113" s="259">
        <f>+'Ark1'!M1290</f>
        <v>65</v>
      </c>
      <c r="D113" s="259">
        <f>+'Ark1'!Q1290</f>
        <v>72</v>
      </c>
      <c r="E113" s="260">
        <f t="shared" si="13"/>
        <v>72</v>
      </c>
      <c r="F113" s="260">
        <f>+'Ark1'!R1290</f>
        <v>1260</v>
      </c>
      <c r="G113" s="260">
        <f t="shared" si="14"/>
        <v>1260</v>
      </c>
      <c r="H113" s="260">
        <f>+'Ark1'!S1290</f>
        <v>1260</v>
      </c>
      <c r="I113" s="261">
        <f>+'Ark1'!AA1290</f>
        <v>5.0325518233015138</v>
      </c>
      <c r="J113" s="261">
        <f t="shared" si="15"/>
        <v>5.0325518233015138</v>
      </c>
      <c r="K113" s="262">
        <f>+'Ark1'!AB1290</f>
        <v>4.6966959990548247</v>
      </c>
      <c r="L113" s="261">
        <f t="shared" si="16"/>
        <v>4.6966959990548247</v>
      </c>
      <c r="M113" s="261">
        <f>+'Ark1'!W1290</f>
        <v>74.963174603174551</v>
      </c>
      <c r="N113" s="261">
        <f t="shared" si="17"/>
        <v>74.963174603174551</v>
      </c>
      <c r="O113" s="261">
        <f>+'Ark1'!X1290</f>
        <v>10.022129138141297</v>
      </c>
      <c r="P113" s="260">
        <f t="shared" si="18"/>
        <v>17.5</v>
      </c>
      <c r="Q113" s="262">
        <f>+'Ark1'!V1290</f>
        <v>81.216873892930195</v>
      </c>
      <c r="R113" s="54"/>
      <c r="S113" s="14"/>
      <c r="T113" s="14"/>
      <c r="U113"/>
      <c r="V113"/>
      <c r="W113"/>
      <c r="X113"/>
      <c r="Y113"/>
      <c r="Z113"/>
      <c r="AA113"/>
      <c r="AB113"/>
    </row>
    <row r="114" spans="1:28" x14ac:dyDescent="0.5">
      <c r="A114" s="54"/>
      <c r="B114" s="259">
        <f>+'Ark1'!C1291</f>
        <v>2018</v>
      </c>
      <c r="C114" s="259">
        <f>+'Ark1'!M1291</f>
        <v>66</v>
      </c>
      <c r="D114" s="259">
        <f>+'Ark1'!Q1291</f>
        <v>64</v>
      </c>
      <c r="E114" s="260">
        <f t="shared" si="13"/>
        <v>64</v>
      </c>
      <c r="F114" s="260">
        <f>+'Ark1'!R1291</f>
        <v>725</v>
      </c>
      <c r="G114" s="260">
        <f t="shared" si="14"/>
        <v>725</v>
      </c>
      <c r="H114" s="260">
        <f>+'Ark1'!S1291</f>
        <v>725</v>
      </c>
      <c r="I114" s="261">
        <f>+'Ark1'!AA1291</f>
        <v>2.8957143427726955</v>
      </c>
      <c r="J114" s="261">
        <f t="shared" si="15"/>
        <v>2.8957143427726955</v>
      </c>
      <c r="K114" s="262">
        <f>+'Ark1'!AB1291</f>
        <v>2.5998167736812872</v>
      </c>
      <c r="L114" s="261">
        <f t="shared" si="16"/>
        <v>2.5998167736812872</v>
      </c>
      <c r="M114" s="261">
        <f>+'Ark1'!W1291</f>
        <v>72.115862068965555</v>
      </c>
      <c r="N114" s="261">
        <f t="shared" si="17"/>
        <v>72.115862068965555</v>
      </c>
      <c r="O114" s="261">
        <f>+'Ark1'!X1291</f>
        <v>10.274468361862063</v>
      </c>
      <c r="P114" s="260">
        <f t="shared" si="18"/>
        <v>11.328125</v>
      </c>
      <c r="Q114" s="262">
        <f>+'Ark1'!V1291</f>
        <v>78.132028243732933</v>
      </c>
      <c r="R114" s="54"/>
      <c r="S114" s="14"/>
      <c r="T114" s="14"/>
      <c r="U114"/>
      <c r="V114"/>
      <c r="W114"/>
      <c r="X114"/>
      <c r="Y114"/>
      <c r="Z114"/>
      <c r="AA114"/>
      <c r="AB114"/>
    </row>
    <row r="115" spans="1:28" x14ac:dyDescent="0.5">
      <c r="A115" s="54"/>
      <c r="B115" s="259">
        <f>+'Ark1'!C1292</f>
        <v>2018</v>
      </c>
      <c r="C115" s="259">
        <f>+'Ark1'!M1292</f>
        <v>67</v>
      </c>
      <c r="D115" s="259">
        <f>+'Ark1'!Q1292</f>
        <v>49</v>
      </c>
      <c r="E115" s="260">
        <f t="shared" si="13"/>
        <v>49</v>
      </c>
      <c r="F115" s="260">
        <f>+'Ark1'!R1292</f>
        <v>361</v>
      </c>
      <c r="G115" s="260">
        <f t="shared" si="14"/>
        <v>361</v>
      </c>
      <c r="H115" s="260">
        <f>+'Ark1'!S1292</f>
        <v>361</v>
      </c>
      <c r="I115" s="261">
        <f>+'Ark1'!AA1292</f>
        <v>1.4418660382633699</v>
      </c>
      <c r="J115" s="261">
        <f t="shared" si="15"/>
        <v>1.4418660382633699</v>
      </c>
      <c r="K115" s="262">
        <f>+'Ark1'!AB1292</f>
        <v>1.218424190011183</v>
      </c>
      <c r="L115" s="261">
        <f t="shared" si="16"/>
        <v>1.218424190011183</v>
      </c>
      <c r="M115" s="261">
        <f>+'Ark1'!W1292</f>
        <v>67.876177285318605</v>
      </c>
      <c r="N115" s="261">
        <f t="shared" si="17"/>
        <v>67.876177285318605</v>
      </c>
      <c r="O115" s="261">
        <f>+'Ark1'!X1292</f>
        <v>11.091647318342382</v>
      </c>
      <c r="P115" s="260">
        <f t="shared" si="18"/>
        <v>7.3673469387755102</v>
      </c>
      <c r="Q115" s="262">
        <f>+'Ark1'!V1292</f>
        <v>73.5386536135629</v>
      </c>
      <c r="R115" s="54"/>
      <c r="S115" s="14"/>
      <c r="T115" s="14"/>
      <c r="U115"/>
      <c r="V115"/>
      <c r="W115"/>
      <c r="X115"/>
      <c r="Y115"/>
      <c r="Z115"/>
      <c r="AA115"/>
      <c r="AB115"/>
    </row>
    <row r="116" spans="1:28" x14ac:dyDescent="0.5">
      <c r="A116" s="54"/>
      <c r="B116" s="259">
        <f>+'Ark1'!C1293</f>
        <v>2018</v>
      </c>
      <c r="C116" s="259">
        <f>+'Ark1'!M1293</f>
        <v>68</v>
      </c>
      <c r="D116" s="259">
        <f>+'Ark1'!Q1293</f>
        <v>36</v>
      </c>
      <c r="E116" s="260">
        <f t="shared" si="13"/>
        <v>36</v>
      </c>
      <c r="F116" s="260">
        <f>+'Ark1'!R1293</f>
        <v>242</v>
      </c>
      <c r="G116" s="260">
        <f t="shared" si="14"/>
        <v>242</v>
      </c>
      <c r="H116" s="260">
        <f>+'Ark1'!S1293</f>
        <v>242</v>
      </c>
      <c r="I116" s="261">
        <f>+'Ark1'!AA1293</f>
        <v>0.96656947717378272</v>
      </c>
      <c r="J116" s="261">
        <f t="shared" si="15"/>
        <v>0.96656947717378272</v>
      </c>
      <c r="K116" s="262">
        <f>+'Ark1'!AB1293</f>
        <v>0.76753866906725188</v>
      </c>
      <c r="L116" s="261">
        <f t="shared" si="16"/>
        <v>0.76753866906725188</v>
      </c>
      <c r="M116" s="261">
        <f>+'Ark1'!W1293</f>
        <v>63.783884297520622</v>
      </c>
      <c r="N116" s="261">
        <f t="shared" si="17"/>
        <v>63.783884297520622</v>
      </c>
      <c r="O116" s="261">
        <f>+'Ark1'!X1293</f>
        <v>11.824293375836776</v>
      </c>
      <c r="P116" s="260">
        <f t="shared" si="18"/>
        <v>6.7222222222222223</v>
      </c>
      <c r="Q116" s="262">
        <f>+'Ark1'!V1293</f>
        <v>69.104966736208738</v>
      </c>
      <c r="R116" s="54"/>
      <c r="S116" s="14"/>
      <c r="T116" s="14"/>
      <c r="U116"/>
      <c r="V116"/>
      <c r="W116"/>
      <c r="X116"/>
      <c r="Y116"/>
      <c r="Z116"/>
      <c r="AA116"/>
      <c r="AB116"/>
    </row>
    <row r="117" spans="1:28" x14ac:dyDescent="0.5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14"/>
      <c r="T117" s="14"/>
      <c r="U117"/>
      <c r="V117"/>
      <c r="W117"/>
      <c r="X117"/>
      <c r="Y117"/>
      <c r="Z117"/>
      <c r="AA117"/>
      <c r="AB117"/>
    </row>
    <row r="118" spans="1:28" x14ac:dyDescent="0.5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14"/>
      <c r="T118" s="14"/>
      <c r="U118"/>
      <c r="V118"/>
      <c r="W118"/>
      <c r="X118"/>
      <c r="Y118"/>
      <c r="Z118"/>
      <c r="AA118"/>
      <c r="AB118"/>
    </row>
    <row r="119" spans="1:28" x14ac:dyDescent="0.5">
      <c r="A119" s="5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14"/>
      <c r="T119" s="14"/>
      <c r="U119"/>
      <c r="V119"/>
      <c r="W119"/>
      <c r="X119"/>
      <c r="Y119"/>
      <c r="Z119"/>
      <c r="AA119"/>
      <c r="AB119"/>
    </row>
    <row r="120" spans="1:28" x14ac:dyDescent="0.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/>
      <c r="V120"/>
      <c r="W120"/>
      <c r="X120"/>
      <c r="Y120" s="3"/>
      <c r="Z120"/>
      <c r="AA120"/>
      <c r="AB120"/>
    </row>
    <row r="121" spans="1:28" x14ac:dyDescent="0.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/>
      <c r="V121"/>
      <c r="W121"/>
      <c r="X121"/>
      <c r="Y121" s="3"/>
      <c r="Z121"/>
      <c r="AA121"/>
      <c r="AB121"/>
    </row>
    <row r="122" spans="1:28" x14ac:dyDescent="0.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/>
      <c r="V122"/>
      <c r="W122"/>
      <c r="X122"/>
      <c r="Y122" s="3"/>
      <c r="Z122"/>
      <c r="AA122"/>
      <c r="AB122"/>
    </row>
    <row r="123" spans="1:28" x14ac:dyDescent="0.5">
      <c r="E123"/>
      <c r="G123"/>
      <c r="I123"/>
      <c r="J123"/>
      <c r="L123"/>
      <c r="M123"/>
      <c r="N123"/>
      <c r="O123"/>
      <c r="P123"/>
      <c r="R123"/>
      <c r="S123"/>
      <c r="T123"/>
      <c r="U123"/>
      <c r="V123"/>
      <c r="W123"/>
      <c r="X123"/>
      <c r="Y123" s="3"/>
      <c r="Z123"/>
      <c r="AA123"/>
      <c r="AB123"/>
    </row>
    <row r="124" spans="1:28" x14ac:dyDescent="0.5">
      <c r="E124"/>
      <c r="G124"/>
      <c r="I124"/>
      <c r="J124"/>
      <c r="L124"/>
      <c r="M124"/>
      <c r="N124"/>
      <c r="O124"/>
      <c r="P124"/>
      <c r="R124"/>
      <c r="S124"/>
      <c r="T124"/>
      <c r="U124"/>
      <c r="V124"/>
      <c r="W124"/>
      <c r="X124"/>
      <c r="Y124"/>
      <c r="Z124"/>
      <c r="AA124"/>
      <c r="AB124"/>
    </row>
    <row r="125" spans="1:28" x14ac:dyDescent="0.5">
      <c r="E125"/>
      <c r="G125"/>
      <c r="I125"/>
      <c r="J125"/>
      <c r="L125"/>
      <c r="M125"/>
      <c r="N125"/>
      <c r="O125"/>
      <c r="P125"/>
      <c r="R125"/>
      <c r="S125"/>
      <c r="T125"/>
      <c r="U125"/>
      <c r="V125"/>
      <c r="W125"/>
      <c r="X125"/>
      <c r="Y125"/>
      <c r="Z125"/>
      <c r="AA125"/>
      <c r="AB125"/>
    </row>
    <row r="126" spans="1:28" x14ac:dyDescent="0.5">
      <c r="E126"/>
      <c r="G126"/>
      <c r="I126"/>
      <c r="J126"/>
      <c r="L126"/>
      <c r="M126"/>
      <c r="N126"/>
      <c r="O126"/>
      <c r="P126"/>
      <c r="R126"/>
      <c r="S126"/>
      <c r="T126"/>
      <c r="U126"/>
      <c r="V126"/>
      <c r="W126"/>
      <c r="X126"/>
      <c r="Y126"/>
      <c r="Z126"/>
      <c r="AA126"/>
      <c r="AB126"/>
    </row>
    <row r="127" spans="1:28" x14ac:dyDescent="0.5">
      <c r="E127"/>
      <c r="G127"/>
      <c r="I127"/>
      <c r="J127"/>
      <c r="L127"/>
      <c r="M127"/>
      <c r="N127"/>
      <c r="O127"/>
      <c r="P127"/>
      <c r="R127"/>
      <c r="S127"/>
      <c r="T127"/>
      <c r="U127"/>
      <c r="V127"/>
      <c r="W127"/>
      <c r="X127"/>
      <c r="Y127"/>
      <c r="Z127"/>
      <c r="AA127"/>
      <c r="AB127"/>
    </row>
    <row r="128" spans="1:28" x14ac:dyDescent="0.5">
      <c r="E128"/>
      <c r="G128"/>
      <c r="I128"/>
      <c r="J128"/>
      <c r="L128"/>
      <c r="M128"/>
      <c r="N128"/>
      <c r="O128"/>
      <c r="P128"/>
      <c r="R128"/>
      <c r="S128"/>
      <c r="T128"/>
      <c r="U128"/>
      <c r="V128"/>
      <c r="W128"/>
      <c r="X128"/>
      <c r="Y128"/>
      <c r="Z128"/>
      <c r="AA128"/>
      <c r="AB128"/>
    </row>
    <row r="129" spans="5:28" x14ac:dyDescent="0.5">
      <c r="E129"/>
      <c r="G129"/>
      <c r="I129"/>
      <c r="J129"/>
      <c r="L129"/>
      <c r="M129"/>
      <c r="N129"/>
      <c r="O129"/>
      <c r="P129"/>
      <c r="R129"/>
      <c r="S129"/>
      <c r="T129"/>
      <c r="U129"/>
      <c r="V129"/>
      <c r="W129"/>
      <c r="X129"/>
      <c r="Y129"/>
      <c r="Z129"/>
      <c r="AA129"/>
      <c r="AB129"/>
    </row>
    <row r="130" spans="5:28" x14ac:dyDescent="0.5">
      <c r="E130"/>
      <c r="G130"/>
      <c r="I130"/>
      <c r="J130"/>
      <c r="L130"/>
      <c r="M130"/>
      <c r="N130"/>
      <c r="O130"/>
      <c r="P130"/>
      <c r="R130"/>
      <c r="S130"/>
      <c r="T130"/>
      <c r="U130"/>
      <c r="V130"/>
      <c r="W130"/>
      <c r="X130"/>
      <c r="Y130"/>
      <c r="Z130"/>
      <c r="AA130"/>
      <c r="AB130"/>
    </row>
    <row r="131" spans="5:28" x14ac:dyDescent="0.5">
      <c r="E131"/>
      <c r="G131"/>
      <c r="I131"/>
      <c r="J131"/>
      <c r="L131"/>
      <c r="M131"/>
      <c r="N131"/>
      <c r="O131"/>
      <c r="P131"/>
      <c r="R131"/>
      <c r="S131"/>
      <c r="T131"/>
      <c r="U131"/>
      <c r="V131"/>
      <c r="W131"/>
      <c r="X131"/>
      <c r="Y131"/>
      <c r="Z131"/>
      <c r="AA131"/>
      <c r="AB131"/>
    </row>
    <row r="132" spans="5:28" x14ac:dyDescent="0.5">
      <c r="E132"/>
      <c r="G132"/>
      <c r="I132"/>
      <c r="J132"/>
      <c r="L132"/>
      <c r="M132"/>
      <c r="N132"/>
      <c r="O132"/>
      <c r="P132"/>
      <c r="R132"/>
      <c r="S132"/>
      <c r="T132"/>
      <c r="U132"/>
      <c r="V132"/>
      <c r="W132"/>
      <c r="X132"/>
      <c r="Y132"/>
      <c r="Z132"/>
      <c r="AA132"/>
      <c r="AB132"/>
    </row>
    <row r="133" spans="5:28" x14ac:dyDescent="0.5">
      <c r="E133"/>
      <c r="G133"/>
      <c r="I133"/>
      <c r="J133"/>
      <c r="L133"/>
      <c r="M133"/>
      <c r="N133"/>
      <c r="O133"/>
      <c r="P133"/>
      <c r="R133"/>
      <c r="S133"/>
      <c r="T133"/>
      <c r="U133"/>
      <c r="V133"/>
      <c r="W133"/>
      <c r="X133"/>
      <c r="Y133"/>
      <c r="Z133"/>
      <c r="AA133"/>
      <c r="AB133"/>
    </row>
    <row r="134" spans="5:28" x14ac:dyDescent="0.5">
      <c r="E134"/>
      <c r="G134"/>
      <c r="I134"/>
      <c r="J134"/>
      <c r="L134"/>
      <c r="M134"/>
      <c r="N134"/>
      <c r="O134"/>
      <c r="P134"/>
      <c r="R134"/>
      <c r="S134"/>
      <c r="T134"/>
      <c r="U134"/>
      <c r="V134"/>
      <c r="W134"/>
      <c r="X134"/>
      <c r="Y134"/>
      <c r="Z134"/>
      <c r="AA134"/>
      <c r="AB134"/>
    </row>
    <row r="135" spans="5:28" x14ac:dyDescent="0.5">
      <c r="E135"/>
      <c r="G135"/>
      <c r="I135"/>
      <c r="J135"/>
      <c r="L135"/>
      <c r="M135"/>
      <c r="N135"/>
      <c r="O135"/>
      <c r="P135"/>
      <c r="R135"/>
      <c r="S135"/>
      <c r="T135"/>
      <c r="U135"/>
      <c r="V135"/>
      <c r="W135"/>
      <c r="X135"/>
      <c r="Y135"/>
      <c r="Z135"/>
      <c r="AA135"/>
      <c r="AB135"/>
    </row>
    <row r="136" spans="5:28" x14ac:dyDescent="0.5">
      <c r="E136"/>
      <c r="G136"/>
      <c r="I136"/>
      <c r="J136"/>
      <c r="L136"/>
      <c r="M136"/>
      <c r="N136"/>
      <c r="O136"/>
      <c r="P136"/>
      <c r="R136"/>
      <c r="S136"/>
      <c r="T136"/>
      <c r="U136"/>
      <c r="V136"/>
      <c r="W136"/>
      <c r="X136"/>
      <c r="Y136"/>
      <c r="Z136"/>
      <c r="AA136"/>
      <c r="AB136"/>
    </row>
    <row r="137" spans="5:28" x14ac:dyDescent="0.5">
      <c r="E137"/>
      <c r="G137"/>
      <c r="I137"/>
      <c r="J137"/>
      <c r="L137"/>
      <c r="M137"/>
      <c r="N137"/>
      <c r="O137"/>
      <c r="P137"/>
      <c r="R137"/>
      <c r="S137"/>
      <c r="T137"/>
      <c r="U137"/>
      <c r="V137"/>
      <c r="W137"/>
      <c r="X137"/>
      <c r="Y137"/>
      <c r="Z137"/>
      <c r="AA137"/>
      <c r="AB137"/>
    </row>
    <row r="138" spans="5:28" x14ac:dyDescent="0.5">
      <c r="E138"/>
      <c r="G138"/>
      <c r="I138"/>
      <c r="J138"/>
      <c r="L138"/>
      <c r="M138"/>
      <c r="N138"/>
      <c r="O138"/>
      <c r="P138"/>
      <c r="R138"/>
      <c r="S138"/>
      <c r="T138"/>
      <c r="U138"/>
      <c r="V138"/>
      <c r="W138"/>
      <c r="X138"/>
      <c r="Y138"/>
      <c r="Z138"/>
      <c r="AA138"/>
      <c r="AB138"/>
    </row>
    <row r="139" spans="5:28" x14ac:dyDescent="0.5">
      <c r="E139"/>
      <c r="G139"/>
      <c r="I139"/>
      <c r="J139"/>
      <c r="L139"/>
      <c r="M139"/>
      <c r="N139"/>
      <c r="O139"/>
      <c r="P139"/>
      <c r="R139"/>
      <c r="S139"/>
      <c r="T139"/>
      <c r="U139"/>
      <c r="V139"/>
      <c r="W139"/>
      <c r="X139"/>
      <c r="Y139"/>
      <c r="Z139"/>
      <c r="AA139"/>
      <c r="AB139"/>
    </row>
    <row r="140" spans="5:28" x14ac:dyDescent="0.5">
      <c r="E140"/>
      <c r="G140"/>
      <c r="I140"/>
      <c r="J140"/>
      <c r="L140"/>
      <c r="M140"/>
      <c r="N140"/>
      <c r="O140"/>
      <c r="P140"/>
      <c r="R140"/>
      <c r="S140"/>
      <c r="T140"/>
      <c r="U140"/>
      <c r="V140"/>
      <c r="W140"/>
      <c r="X140"/>
      <c r="Y140"/>
      <c r="Z140"/>
      <c r="AA140"/>
      <c r="AB140"/>
    </row>
    <row r="141" spans="5:28" x14ac:dyDescent="0.5">
      <c r="E141"/>
      <c r="G141"/>
      <c r="I141"/>
      <c r="J141"/>
      <c r="L141"/>
      <c r="M141"/>
      <c r="N141"/>
      <c r="O141"/>
      <c r="P141"/>
      <c r="R141"/>
      <c r="S141"/>
      <c r="T141"/>
      <c r="U141"/>
      <c r="V141"/>
      <c r="W141"/>
      <c r="X141"/>
      <c r="Y141"/>
      <c r="Z141"/>
      <c r="AA141"/>
      <c r="AB141"/>
    </row>
    <row r="142" spans="5:28" x14ac:dyDescent="0.5">
      <c r="E142"/>
      <c r="G142"/>
      <c r="I142"/>
      <c r="J142"/>
      <c r="L142"/>
      <c r="M142"/>
      <c r="N142"/>
      <c r="O142"/>
      <c r="P142"/>
      <c r="R142"/>
      <c r="S142"/>
      <c r="T142"/>
      <c r="U142"/>
      <c r="V142"/>
      <c r="W142"/>
      <c r="X142"/>
      <c r="Y142"/>
      <c r="Z142"/>
      <c r="AA142"/>
      <c r="AB142"/>
    </row>
    <row r="143" spans="5:28" x14ac:dyDescent="0.5">
      <c r="E143"/>
      <c r="G143"/>
      <c r="I143"/>
      <c r="J143"/>
      <c r="L143"/>
      <c r="M143"/>
      <c r="N143"/>
      <c r="O143"/>
      <c r="P143"/>
      <c r="R143"/>
      <c r="S143"/>
      <c r="T143"/>
      <c r="U143"/>
      <c r="V143"/>
      <c r="W143"/>
      <c r="X143"/>
      <c r="Y143"/>
      <c r="Z143"/>
      <c r="AA143"/>
      <c r="AB143"/>
    </row>
    <row r="144" spans="5:28" x14ac:dyDescent="0.5">
      <c r="E144"/>
      <c r="G144"/>
      <c r="I144"/>
      <c r="J144"/>
      <c r="L144"/>
      <c r="M144"/>
      <c r="N144"/>
      <c r="O144"/>
      <c r="P144"/>
      <c r="R144"/>
      <c r="S144"/>
      <c r="T144"/>
      <c r="U144"/>
      <c r="V144"/>
      <c r="W144"/>
      <c r="X144"/>
      <c r="Y144"/>
      <c r="Z144"/>
      <c r="AA144"/>
      <c r="AB144"/>
    </row>
    <row r="145" spans="5:28" x14ac:dyDescent="0.5">
      <c r="E145"/>
      <c r="G145"/>
      <c r="I145"/>
      <c r="J145"/>
      <c r="L145"/>
      <c r="M145"/>
      <c r="N145"/>
      <c r="O145"/>
      <c r="P145"/>
      <c r="R145"/>
      <c r="S145"/>
      <c r="T145"/>
      <c r="U145"/>
      <c r="V145"/>
      <c r="W145"/>
      <c r="X145"/>
      <c r="Y145"/>
      <c r="Z145"/>
      <c r="AA145"/>
      <c r="AB145"/>
    </row>
    <row r="146" spans="5:28" x14ac:dyDescent="0.5">
      <c r="E146"/>
      <c r="G146"/>
      <c r="I146"/>
      <c r="J146"/>
      <c r="L146"/>
      <c r="M146"/>
      <c r="N146"/>
      <c r="O146"/>
      <c r="P146"/>
      <c r="R146"/>
      <c r="S146"/>
      <c r="T146"/>
      <c r="U146"/>
      <c r="V146"/>
      <c r="W146"/>
      <c r="X146"/>
      <c r="Y146"/>
      <c r="Z146"/>
      <c r="AA146"/>
      <c r="AB146"/>
    </row>
    <row r="147" spans="5:28" x14ac:dyDescent="0.5">
      <c r="E147"/>
      <c r="G147"/>
      <c r="I147"/>
      <c r="J147"/>
      <c r="L147"/>
      <c r="M147"/>
      <c r="N147"/>
      <c r="O147"/>
      <c r="P147"/>
      <c r="R147"/>
      <c r="S147"/>
      <c r="T147"/>
      <c r="U147"/>
      <c r="V147"/>
      <c r="W147"/>
      <c r="X147"/>
      <c r="Y147"/>
      <c r="Z147"/>
      <c r="AA147"/>
      <c r="AB147"/>
    </row>
    <row r="148" spans="5:28" x14ac:dyDescent="0.5">
      <c r="E148"/>
      <c r="G148"/>
      <c r="I148"/>
      <c r="J148"/>
      <c r="L148"/>
      <c r="M148"/>
      <c r="N148"/>
      <c r="O148"/>
      <c r="P148"/>
      <c r="R148"/>
      <c r="S148"/>
      <c r="T148"/>
      <c r="U148"/>
      <c r="V148"/>
      <c r="W148"/>
      <c r="X148"/>
      <c r="Y148"/>
      <c r="Z148"/>
      <c r="AA148"/>
      <c r="AB148"/>
    </row>
    <row r="149" spans="5:28" x14ac:dyDescent="0.5">
      <c r="E149"/>
      <c r="G149"/>
      <c r="I149"/>
      <c r="J149"/>
      <c r="L149"/>
      <c r="M149"/>
      <c r="N149"/>
      <c r="O149"/>
      <c r="P149"/>
      <c r="R149"/>
      <c r="S149"/>
      <c r="T149"/>
      <c r="U149"/>
      <c r="V149"/>
      <c r="W149"/>
      <c r="X149"/>
      <c r="Y149"/>
      <c r="Z149"/>
      <c r="AA149"/>
      <c r="AB149"/>
    </row>
    <row r="150" spans="5:28" x14ac:dyDescent="0.5">
      <c r="E150"/>
      <c r="G150"/>
      <c r="I150"/>
      <c r="J150"/>
      <c r="L150"/>
      <c r="M150"/>
      <c r="N150"/>
      <c r="O150"/>
      <c r="P150"/>
      <c r="R150"/>
      <c r="S150"/>
      <c r="T150"/>
      <c r="U150"/>
      <c r="V150"/>
      <c r="W150"/>
      <c r="X150"/>
      <c r="Y150"/>
      <c r="Z150"/>
      <c r="AA150"/>
      <c r="AB150"/>
    </row>
    <row r="151" spans="5:28" x14ac:dyDescent="0.5">
      <c r="E151"/>
      <c r="G151"/>
      <c r="I151"/>
      <c r="J151"/>
      <c r="L151"/>
      <c r="M151"/>
      <c r="N151"/>
      <c r="O151"/>
      <c r="P151"/>
      <c r="R151"/>
      <c r="S151"/>
      <c r="T151"/>
      <c r="U151"/>
      <c r="V151"/>
      <c r="W151"/>
      <c r="X151"/>
      <c r="Y151"/>
      <c r="Z151"/>
      <c r="AA151"/>
      <c r="AB151"/>
    </row>
    <row r="152" spans="5:28" x14ac:dyDescent="0.5">
      <c r="E152"/>
      <c r="G152"/>
      <c r="I152"/>
      <c r="J152"/>
      <c r="L152"/>
      <c r="M152"/>
      <c r="N152"/>
      <c r="O152"/>
      <c r="P152"/>
      <c r="R152"/>
      <c r="S152"/>
      <c r="T152"/>
      <c r="U152"/>
      <c r="V152"/>
      <c r="W152"/>
      <c r="X152"/>
      <c r="Y152"/>
      <c r="Z152"/>
      <c r="AA152"/>
      <c r="AB152"/>
    </row>
    <row r="153" spans="5:28" x14ac:dyDescent="0.5">
      <c r="E153"/>
      <c r="G153"/>
      <c r="I153"/>
      <c r="J153"/>
      <c r="L153"/>
      <c r="M153"/>
      <c r="N153"/>
      <c r="O153"/>
      <c r="P153"/>
      <c r="R153"/>
      <c r="S153"/>
      <c r="T153"/>
      <c r="U153"/>
      <c r="V153"/>
      <c r="W153"/>
      <c r="X153"/>
      <c r="Y153"/>
      <c r="Z153"/>
      <c r="AA153"/>
      <c r="AB153"/>
    </row>
    <row r="154" spans="5:28" x14ac:dyDescent="0.5">
      <c r="E154"/>
      <c r="G154"/>
      <c r="I154"/>
      <c r="J154"/>
      <c r="L154"/>
      <c r="M154"/>
      <c r="N154"/>
      <c r="O154"/>
      <c r="P154"/>
      <c r="R154"/>
      <c r="S154"/>
      <c r="T154"/>
      <c r="U154"/>
      <c r="V154"/>
      <c r="W154"/>
      <c r="X154"/>
      <c r="Y154"/>
      <c r="Z154"/>
      <c r="AA154"/>
      <c r="AB154"/>
    </row>
    <row r="155" spans="5:28" x14ac:dyDescent="0.5">
      <c r="E155"/>
      <c r="G155"/>
      <c r="I155"/>
      <c r="J155"/>
      <c r="L155"/>
      <c r="M155"/>
      <c r="N155"/>
      <c r="O155"/>
      <c r="P155"/>
      <c r="R155"/>
      <c r="S155"/>
      <c r="T155"/>
      <c r="U155"/>
      <c r="V155"/>
      <c r="W155"/>
      <c r="X155"/>
      <c r="Y155"/>
      <c r="Z155"/>
      <c r="AA155"/>
      <c r="AB155"/>
    </row>
    <row r="156" spans="5:28" x14ac:dyDescent="0.5">
      <c r="E156"/>
      <c r="G156"/>
      <c r="I156"/>
      <c r="J156"/>
      <c r="L156"/>
      <c r="M156"/>
      <c r="N156"/>
      <c r="O156"/>
      <c r="P156"/>
      <c r="R156"/>
      <c r="S156"/>
      <c r="T156"/>
      <c r="U156"/>
      <c r="V156"/>
      <c r="W156"/>
      <c r="X156"/>
      <c r="Y156"/>
      <c r="Z156"/>
      <c r="AA156"/>
      <c r="AB156"/>
    </row>
    <row r="157" spans="5:28" x14ac:dyDescent="0.5">
      <c r="E157"/>
      <c r="G157"/>
      <c r="I157"/>
      <c r="J157"/>
      <c r="L157"/>
      <c r="M157"/>
      <c r="N157"/>
      <c r="O157"/>
      <c r="P157"/>
      <c r="R157"/>
      <c r="S157"/>
      <c r="T157"/>
      <c r="U157"/>
      <c r="V157"/>
      <c r="W157"/>
      <c r="X157"/>
      <c r="Y157"/>
      <c r="Z157"/>
      <c r="AA157"/>
      <c r="AB157"/>
    </row>
    <row r="158" spans="5:28" x14ac:dyDescent="0.5">
      <c r="E158"/>
      <c r="G158"/>
      <c r="I158"/>
      <c r="J158"/>
      <c r="L158"/>
      <c r="M158"/>
      <c r="N158"/>
      <c r="O158"/>
      <c r="P158"/>
      <c r="R158"/>
      <c r="S158"/>
      <c r="T158"/>
      <c r="U158"/>
      <c r="V158"/>
      <c r="W158"/>
      <c r="X158"/>
      <c r="Y158"/>
      <c r="Z158"/>
      <c r="AA158"/>
      <c r="AB158"/>
    </row>
    <row r="159" spans="5:28" x14ac:dyDescent="0.5">
      <c r="E159"/>
      <c r="G159"/>
      <c r="I159"/>
      <c r="J159"/>
      <c r="L159"/>
      <c r="M159"/>
      <c r="N159"/>
      <c r="O159"/>
      <c r="P159"/>
      <c r="R159"/>
      <c r="S159"/>
      <c r="T159"/>
      <c r="U159"/>
      <c r="V159"/>
      <c r="W159"/>
      <c r="X159"/>
      <c r="Y159"/>
      <c r="Z159"/>
      <c r="AA159"/>
      <c r="AB159"/>
    </row>
    <row r="160" spans="5:28" x14ac:dyDescent="0.5">
      <c r="E160"/>
      <c r="G160"/>
      <c r="I160"/>
      <c r="J160"/>
      <c r="L160"/>
      <c r="M160"/>
      <c r="N160"/>
      <c r="O160"/>
      <c r="P160"/>
      <c r="R160"/>
      <c r="S160"/>
      <c r="T160"/>
      <c r="U160"/>
      <c r="V160"/>
      <c r="W160"/>
      <c r="X160"/>
      <c r="Y160"/>
      <c r="Z160"/>
      <c r="AA160"/>
      <c r="AB160"/>
    </row>
    <row r="161" spans="5:28" x14ac:dyDescent="0.5">
      <c r="E161"/>
      <c r="G161"/>
      <c r="I161"/>
      <c r="J161"/>
      <c r="L161"/>
      <c r="M161"/>
      <c r="N161"/>
      <c r="O161"/>
      <c r="P161"/>
      <c r="R161"/>
      <c r="S161"/>
      <c r="T161"/>
      <c r="U161"/>
      <c r="V161"/>
      <c r="W161"/>
      <c r="X161"/>
      <c r="Y161"/>
      <c r="Z161"/>
      <c r="AA161"/>
      <c r="AB161"/>
    </row>
    <row r="162" spans="5:28" x14ac:dyDescent="0.5">
      <c r="E162"/>
      <c r="G162"/>
      <c r="I162"/>
      <c r="J162"/>
      <c r="L162"/>
      <c r="M162"/>
      <c r="N162"/>
      <c r="O162"/>
      <c r="P162"/>
      <c r="R162"/>
      <c r="S162"/>
      <c r="T162"/>
      <c r="U162"/>
      <c r="V162"/>
      <c r="W162"/>
      <c r="X162"/>
      <c r="Y162"/>
      <c r="Z162"/>
      <c r="AA162"/>
      <c r="AB162"/>
    </row>
    <row r="163" spans="5:28" x14ac:dyDescent="0.5">
      <c r="E163"/>
      <c r="G163"/>
      <c r="I163"/>
      <c r="J163"/>
      <c r="L163"/>
      <c r="M163"/>
      <c r="N163"/>
      <c r="O163"/>
      <c r="P163"/>
      <c r="R163"/>
      <c r="S163"/>
      <c r="T163"/>
      <c r="U163"/>
      <c r="V163"/>
      <c r="W163"/>
      <c r="X163"/>
      <c r="Y163"/>
      <c r="Z163"/>
      <c r="AA163"/>
      <c r="AB163"/>
    </row>
    <row r="164" spans="5:28" x14ac:dyDescent="0.5">
      <c r="E164"/>
      <c r="G164"/>
      <c r="I164"/>
      <c r="J164"/>
      <c r="L164"/>
      <c r="M164"/>
      <c r="N164"/>
      <c r="O164"/>
      <c r="P164"/>
      <c r="R164"/>
      <c r="S164"/>
      <c r="T164"/>
      <c r="U164"/>
      <c r="V164"/>
      <c r="W164"/>
      <c r="X164"/>
      <c r="Y164"/>
      <c r="Z164"/>
      <c r="AA164"/>
      <c r="AB164"/>
    </row>
    <row r="165" spans="5:28" x14ac:dyDescent="0.5">
      <c r="E165"/>
      <c r="G165"/>
      <c r="I165"/>
      <c r="J165"/>
      <c r="L165"/>
      <c r="M165"/>
      <c r="N165"/>
      <c r="O165"/>
      <c r="P165"/>
      <c r="R165"/>
      <c r="S165"/>
      <c r="T165"/>
      <c r="U165"/>
      <c r="V165"/>
      <c r="W165"/>
      <c r="X165"/>
      <c r="Y165"/>
      <c r="Z165"/>
      <c r="AA165"/>
      <c r="AB165"/>
    </row>
    <row r="166" spans="5:28" x14ac:dyDescent="0.5">
      <c r="E166"/>
      <c r="G166"/>
      <c r="I166"/>
      <c r="J166"/>
      <c r="L166"/>
      <c r="M166"/>
      <c r="N166"/>
      <c r="O166"/>
      <c r="P166"/>
      <c r="R166"/>
      <c r="S166"/>
      <c r="T166"/>
      <c r="U166"/>
      <c r="V166"/>
      <c r="W166"/>
      <c r="X166"/>
      <c r="Y166"/>
      <c r="Z166"/>
      <c r="AA166"/>
      <c r="AB166"/>
    </row>
    <row r="167" spans="5:28" x14ac:dyDescent="0.5">
      <c r="E167"/>
      <c r="G167"/>
      <c r="I167"/>
      <c r="J167"/>
      <c r="L167"/>
      <c r="M167"/>
      <c r="N167"/>
      <c r="O167"/>
      <c r="P167"/>
      <c r="R167"/>
      <c r="S167"/>
      <c r="T167"/>
      <c r="U167"/>
      <c r="V167"/>
      <c r="W167"/>
      <c r="X167"/>
      <c r="Y167"/>
      <c r="Z167"/>
      <c r="AA167"/>
      <c r="AB167"/>
    </row>
    <row r="168" spans="5:28" x14ac:dyDescent="0.5">
      <c r="E168"/>
      <c r="G168"/>
      <c r="I168"/>
      <c r="J168"/>
      <c r="L168"/>
      <c r="M168"/>
      <c r="N168"/>
      <c r="O168"/>
      <c r="P168"/>
      <c r="R168"/>
      <c r="S168"/>
      <c r="T168"/>
      <c r="U168"/>
      <c r="V168"/>
      <c r="W168"/>
      <c r="X168"/>
      <c r="Y168"/>
      <c r="Z168"/>
      <c r="AA168"/>
      <c r="AB168"/>
    </row>
    <row r="169" spans="5:28" x14ac:dyDescent="0.5">
      <c r="E169"/>
      <c r="G169"/>
      <c r="I169"/>
      <c r="J169"/>
      <c r="L169"/>
      <c r="M169"/>
      <c r="N169"/>
      <c r="O169"/>
      <c r="P169"/>
      <c r="R169"/>
      <c r="S169"/>
      <c r="T169"/>
      <c r="U169"/>
      <c r="V169"/>
      <c r="W169"/>
      <c r="X169"/>
      <c r="Y169"/>
      <c r="Z169"/>
      <c r="AA169"/>
      <c r="AB169"/>
    </row>
    <row r="170" spans="5:28" x14ac:dyDescent="0.5">
      <c r="E170"/>
      <c r="G170"/>
      <c r="I170"/>
      <c r="J170"/>
      <c r="L170"/>
      <c r="M170"/>
      <c r="N170"/>
      <c r="O170"/>
      <c r="P170"/>
      <c r="R170"/>
      <c r="S170"/>
      <c r="T170"/>
      <c r="U170"/>
      <c r="V170"/>
      <c r="W170"/>
      <c r="X170"/>
      <c r="Y170"/>
      <c r="Z170"/>
      <c r="AA170"/>
      <c r="AB170"/>
    </row>
    <row r="171" spans="5:28" x14ac:dyDescent="0.5">
      <c r="E171"/>
      <c r="G171"/>
      <c r="I171"/>
      <c r="J171"/>
      <c r="L171"/>
      <c r="M171"/>
      <c r="N171"/>
      <c r="O171"/>
      <c r="P171"/>
      <c r="R171"/>
      <c r="S171"/>
      <c r="T171"/>
      <c r="U171"/>
      <c r="V171"/>
      <c r="W171"/>
      <c r="X171"/>
      <c r="Y171"/>
      <c r="Z171"/>
      <c r="AA171"/>
      <c r="AB171"/>
    </row>
    <row r="172" spans="5:28" x14ac:dyDescent="0.5">
      <c r="E172"/>
      <c r="G172"/>
      <c r="I172"/>
      <c r="J172"/>
      <c r="L172"/>
      <c r="M172"/>
      <c r="N172"/>
      <c r="O172"/>
      <c r="P172"/>
      <c r="R172"/>
      <c r="S172"/>
      <c r="T172"/>
      <c r="U172"/>
      <c r="V172"/>
      <c r="W172"/>
      <c r="X172"/>
      <c r="Y172"/>
      <c r="Z172"/>
      <c r="AA172"/>
      <c r="AB172"/>
    </row>
    <row r="173" spans="5:28" x14ac:dyDescent="0.5">
      <c r="E173"/>
      <c r="G173"/>
      <c r="I173"/>
      <c r="J173"/>
      <c r="L173"/>
      <c r="M173"/>
      <c r="N173"/>
      <c r="O173"/>
      <c r="P173"/>
      <c r="R173"/>
      <c r="S173"/>
      <c r="T173"/>
      <c r="U173"/>
      <c r="V173"/>
      <c r="W173"/>
      <c r="X173"/>
      <c r="Y173"/>
      <c r="Z173"/>
      <c r="AA173"/>
      <c r="AB173"/>
    </row>
    <row r="174" spans="5:28" x14ac:dyDescent="0.5">
      <c r="E174"/>
      <c r="G174"/>
      <c r="I174"/>
      <c r="J174"/>
      <c r="L174"/>
      <c r="M174"/>
      <c r="N174"/>
      <c r="O174"/>
      <c r="P174"/>
      <c r="R174"/>
      <c r="S174"/>
      <c r="T174"/>
      <c r="U174"/>
      <c r="V174"/>
      <c r="W174"/>
      <c r="X174"/>
      <c r="Y174"/>
      <c r="Z174"/>
      <c r="AA174"/>
      <c r="AB174"/>
    </row>
    <row r="175" spans="5:28" x14ac:dyDescent="0.5">
      <c r="E175"/>
      <c r="G175"/>
      <c r="I175"/>
      <c r="J175"/>
      <c r="L175"/>
      <c r="M175"/>
      <c r="N175"/>
      <c r="O175"/>
      <c r="P175"/>
      <c r="R175"/>
      <c r="S175"/>
      <c r="T175"/>
      <c r="U175"/>
      <c r="V175"/>
      <c r="W175"/>
      <c r="X175"/>
      <c r="Y175"/>
      <c r="Z175"/>
      <c r="AA175"/>
      <c r="AB175"/>
    </row>
    <row r="176" spans="5:28" x14ac:dyDescent="0.5">
      <c r="E176"/>
      <c r="G176"/>
      <c r="I176"/>
      <c r="J176"/>
      <c r="L176"/>
      <c r="M176"/>
      <c r="N176"/>
      <c r="O176"/>
      <c r="P176"/>
      <c r="R176"/>
      <c r="S176"/>
      <c r="T176"/>
      <c r="U176"/>
      <c r="V176"/>
      <c r="W176"/>
      <c r="X176"/>
      <c r="Y176"/>
      <c r="Z176"/>
      <c r="AA176"/>
      <c r="AB176"/>
    </row>
    <row r="177" spans="5:28" x14ac:dyDescent="0.5">
      <c r="E177"/>
      <c r="G177"/>
      <c r="I177"/>
      <c r="J177"/>
      <c r="L177"/>
      <c r="M177"/>
      <c r="N177"/>
      <c r="O177"/>
      <c r="P177"/>
      <c r="R177"/>
      <c r="S177"/>
      <c r="T177"/>
      <c r="U177"/>
      <c r="V177"/>
      <c r="W177"/>
      <c r="X177"/>
      <c r="Y177"/>
      <c r="Z177"/>
      <c r="AA177"/>
      <c r="AB177"/>
    </row>
    <row r="178" spans="5:28" x14ac:dyDescent="0.5">
      <c r="E178"/>
      <c r="G178"/>
      <c r="I178"/>
      <c r="J178"/>
      <c r="L178"/>
      <c r="M178"/>
      <c r="N178"/>
      <c r="O178"/>
      <c r="P178"/>
      <c r="R178"/>
      <c r="S178"/>
      <c r="T178"/>
      <c r="U178"/>
      <c r="V178"/>
      <c r="W178"/>
      <c r="X178"/>
      <c r="Y178"/>
      <c r="Z178"/>
      <c r="AA178"/>
      <c r="AB178"/>
    </row>
    <row r="179" spans="5:28" x14ac:dyDescent="0.5">
      <c r="E179"/>
      <c r="G179"/>
      <c r="I179"/>
      <c r="J179"/>
      <c r="L179"/>
      <c r="M179"/>
      <c r="N179"/>
      <c r="O179"/>
      <c r="P179"/>
      <c r="R179"/>
      <c r="S179"/>
      <c r="T179"/>
      <c r="U179"/>
      <c r="V179"/>
      <c r="W179"/>
      <c r="X179"/>
      <c r="Y179"/>
      <c r="Z179"/>
      <c r="AA179"/>
      <c r="AB179"/>
    </row>
    <row r="180" spans="5:28" x14ac:dyDescent="0.5">
      <c r="E180"/>
      <c r="G180"/>
      <c r="I180"/>
      <c r="J180"/>
      <c r="L180"/>
      <c r="M180"/>
      <c r="N180"/>
      <c r="O180"/>
      <c r="P180"/>
      <c r="R180"/>
      <c r="S180"/>
      <c r="T180"/>
      <c r="U180"/>
      <c r="V180"/>
      <c r="W180"/>
      <c r="X180"/>
      <c r="Y180"/>
      <c r="Z180"/>
      <c r="AA180"/>
      <c r="AB180"/>
    </row>
    <row r="181" spans="5:28" x14ac:dyDescent="0.5">
      <c r="E181"/>
      <c r="G181"/>
      <c r="I181"/>
      <c r="J181"/>
      <c r="L181"/>
      <c r="M181"/>
      <c r="N181"/>
      <c r="O181"/>
      <c r="P181"/>
      <c r="R181"/>
      <c r="S181"/>
      <c r="T181"/>
      <c r="U181"/>
      <c r="V181"/>
      <c r="W181"/>
      <c r="X181"/>
      <c r="Y181"/>
      <c r="Z181"/>
      <c r="AA181"/>
      <c r="AB181"/>
    </row>
    <row r="182" spans="5:28" x14ac:dyDescent="0.5">
      <c r="E182"/>
      <c r="G182"/>
      <c r="I182"/>
      <c r="J182"/>
      <c r="L182"/>
      <c r="M182"/>
      <c r="N182"/>
      <c r="O182"/>
      <c r="P182"/>
      <c r="R182"/>
      <c r="S182"/>
      <c r="T182"/>
      <c r="U182"/>
      <c r="V182"/>
      <c r="W182"/>
      <c r="X182"/>
      <c r="Y182"/>
      <c r="Z182"/>
      <c r="AA182"/>
      <c r="AB182"/>
    </row>
    <row r="183" spans="5:28" x14ac:dyDescent="0.5">
      <c r="E183"/>
      <c r="G183"/>
      <c r="I183"/>
      <c r="J183"/>
      <c r="L183"/>
      <c r="M183"/>
      <c r="N183"/>
      <c r="O183"/>
      <c r="P183"/>
      <c r="R183"/>
      <c r="S183"/>
      <c r="T183"/>
      <c r="U183"/>
      <c r="V183"/>
      <c r="W183"/>
      <c r="X183"/>
      <c r="Y183"/>
      <c r="Z183"/>
      <c r="AA183"/>
      <c r="AB183"/>
    </row>
    <row r="184" spans="5:28" x14ac:dyDescent="0.5">
      <c r="E184"/>
      <c r="G184"/>
      <c r="I184"/>
      <c r="J184"/>
      <c r="L184"/>
      <c r="M184"/>
      <c r="N184"/>
      <c r="O184"/>
      <c r="P184"/>
      <c r="R184"/>
      <c r="S184"/>
      <c r="T184"/>
      <c r="U184"/>
      <c r="V184"/>
      <c r="W184"/>
      <c r="X184"/>
      <c r="Y184"/>
      <c r="Z184"/>
      <c r="AA184"/>
      <c r="AB184"/>
    </row>
    <row r="185" spans="5:28" x14ac:dyDescent="0.5">
      <c r="E185"/>
      <c r="G185"/>
      <c r="I185"/>
      <c r="J185"/>
      <c r="L185"/>
      <c r="M185"/>
      <c r="N185"/>
      <c r="O185"/>
      <c r="P185"/>
      <c r="R185"/>
      <c r="S185"/>
      <c r="T185"/>
      <c r="U185"/>
      <c r="V185"/>
      <c r="W185"/>
      <c r="X185"/>
      <c r="Y185"/>
      <c r="Z185"/>
      <c r="AA185"/>
      <c r="AB185"/>
    </row>
    <row r="186" spans="5:28" x14ac:dyDescent="0.5">
      <c r="E186"/>
      <c r="G186"/>
      <c r="I186"/>
      <c r="J186"/>
      <c r="L186"/>
      <c r="M186"/>
      <c r="N186"/>
      <c r="O186"/>
      <c r="P186"/>
      <c r="R186"/>
      <c r="S186"/>
      <c r="T186"/>
      <c r="U186"/>
      <c r="V186"/>
      <c r="W186"/>
      <c r="X186"/>
      <c r="Y186"/>
      <c r="Z186"/>
      <c r="AA186"/>
      <c r="AB186"/>
    </row>
    <row r="187" spans="5:28" x14ac:dyDescent="0.5">
      <c r="E187"/>
      <c r="G187"/>
      <c r="I187"/>
      <c r="J187"/>
      <c r="L187"/>
      <c r="M187"/>
      <c r="N187"/>
      <c r="O187"/>
      <c r="P187"/>
      <c r="R187"/>
      <c r="S187"/>
      <c r="T187"/>
      <c r="U187"/>
      <c r="V187"/>
      <c r="W187"/>
      <c r="X187"/>
      <c r="Y187"/>
      <c r="Z187"/>
      <c r="AA187"/>
      <c r="AB187"/>
    </row>
    <row r="188" spans="5:28" x14ac:dyDescent="0.5">
      <c r="E188"/>
      <c r="G188"/>
      <c r="I188"/>
      <c r="J188"/>
      <c r="L188"/>
      <c r="M188"/>
      <c r="N188"/>
      <c r="O188"/>
      <c r="P188"/>
      <c r="R188"/>
      <c r="S188"/>
      <c r="T188"/>
      <c r="U188"/>
      <c r="V188"/>
      <c r="W188"/>
      <c r="X188"/>
      <c r="Y188"/>
      <c r="Z188"/>
      <c r="AA188"/>
      <c r="AB188"/>
    </row>
    <row r="189" spans="5:28" x14ac:dyDescent="0.5">
      <c r="E189"/>
      <c r="G189"/>
      <c r="I189"/>
      <c r="J189"/>
      <c r="L189"/>
      <c r="M189"/>
      <c r="N189"/>
      <c r="O189"/>
      <c r="P189"/>
      <c r="R189"/>
      <c r="S189"/>
      <c r="T189"/>
      <c r="U189"/>
      <c r="V189"/>
      <c r="W189"/>
      <c r="X189"/>
      <c r="Y189"/>
      <c r="Z189"/>
      <c r="AA189"/>
      <c r="AB189"/>
    </row>
    <row r="190" spans="5:28" x14ac:dyDescent="0.5">
      <c r="E190"/>
      <c r="G190"/>
      <c r="I190"/>
      <c r="J190"/>
      <c r="L190"/>
      <c r="M190"/>
      <c r="N190"/>
      <c r="O190"/>
      <c r="P190"/>
      <c r="R190"/>
      <c r="S190"/>
      <c r="T190"/>
      <c r="U190"/>
      <c r="V190"/>
      <c r="W190"/>
      <c r="X190"/>
      <c r="Y190"/>
      <c r="Z190"/>
      <c r="AA190"/>
      <c r="AB190"/>
    </row>
    <row r="191" spans="5:28" x14ac:dyDescent="0.5">
      <c r="E191"/>
      <c r="G191"/>
      <c r="I191"/>
      <c r="J191"/>
      <c r="L191"/>
      <c r="M191"/>
      <c r="N191"/>
      <c r="O191"/>
      <c r="P191"/>
      <c r="R191"/>
      <c r="S191"/>
      <c r="T191"/>
      <c r="U191"/>
      <c r="V191"/>
      <c r="W191"/>
      <c r="X191"/>
      <c r="Y191"/>
      <c r="Z191"/>
      <c r="AA191"/>
      <c r="AB191"/>
    </row>
    <row r="192" spans="5:28" x14ac:dyDescent="0.5">
      <c r="E192"/>
      <c r="G192"/>
      <c r="I192"/>
      <c r="J192"/>
      <c r="L192"/>
      <c r="M192"/>
      <c r="N192"/>
      <c r="O192"/>
      <c r="P192"/>
      <c r="R192"/>
      <c r="S192"/>
      <c r="T192"/>
      <c r="U192"/>
      <c r="V192"/>
      <c r="W192"/>
      <c r="X192"/>
      <c r="Y192"/>
      <c r="Z192"/>
      <c r="AA192"/>
      <c r="AB192"/>
    </row>
    <row r="193" spans="5:28" x14ac:dyDescent="0.5">
      <c r="E193"/>
      <c r="G193"/>
      <c r="I193"/>
      <c r="J193"/>
      <c r="L193"/>
      <c r="M193"/>
      <c r="N193"/>
      <c r="O193"/>
      <c r="P193"/>
      <c r="R193"/>
      <c r="S193"/>
      <c r="T193"/>
      <c r="U193"/>
      <c r="V193"/>
      <c r="W193"/>
      <c r="X193"/>
      <c r="Y193"/>
      <c r="Z193"/>
      <c r="AA193"/>
      <c r="AB193"/>
    </row>
    <row r="194" spans="5:28" x14ac:dyDescent="0.5">
      <c r="E194"/>
      <c r="G194"/>
      <c r="I194"/>
      <c r="J194"/>
      <c r="L194"/>
      <c r="M194"/>
      <c r="N194"/>
      <c r="O194"/>
      <c r="P194"/>
      <c r="R194"/>
      <c r="S194"/>
      <c r="T194"/>
      <c r="U194"/>
      <c r="V194"/>
      <c r="W194"/>
      <c r="X194"/>
      <c r="Y194"/>
      <c r="Z194"/>
      <c r="AA194"/>
      <c r="AB194"/>
    </row>
    <row r="195" spans="5:28" x14ac:dyDescent="0.5">
      <c r="E195"/>
      <c r="G195"/>
      <c r="I195"/>
      <c r="J195"/>
      <c r="L195"/>
      <c r="M195"/>
      <c r="N195"/>
      <c r="O195"/>
      <c r="P195"/>
      <c r="R195"/>
      <c r="S195"/>
      <c r="T195"/>
      <c r="U195"/>
      <c r="V195"/>
      <c r="W195"/>
      <c r="X195"/>
      <c r="Y195"/>
      <c r="Z195"/>
      <c r="AA195"/>
      <c r="AB195"/>
    </row>
    <row r="196" spans="5:28" x14ac:dyDescent="0.5">
      <c r="E196"/>
      <c r="G196"/>
      <c r="I196"/>
      <c r="J196"/>
      <c r="L196"/>
      <c r="M196"/>
      <c r="N196"/>
      <c r="O196"/>
      <c r="P196"/>
      <c r="R196"/>
      <c r="S196"/>
      <c r="T196"/>
      <c r="U196"/>
      <c r="V196"/>
      <c r="W196"/>
      <c r="X196"/>
      <c r="Y196"/>
      <c r="Z196"/>
      <c r="AA196"/>
      <c r="AB196"/>
    </row>
    <row r="197" spans="5:28" x14ac:dyDescent="0.5">
      <c r="E197"/>
      <c r="G197"/>
      <c r="I197"/>
      <c r="J197"/>
      <c r="L197"/>
      <c r="M197"/>
      <c r="N197"/>
      <c r="O197"/>
      <c r="P197"/>
      <c r="R197"/>
      <c r="S197"/>
      <c r="T197"/>
      <c r="U197"/>
      <c r="V197"/>
      <c r="W197"/>
      <c r="X197"/>
      <c r="Y197"/>
      <c r="Z197"/>
      <c r="AA197"/>
      <c r="AB197"/>
    </row>
    <row r="198" spans="5:28" x14ac:dyDescent="0.5">
      <c r="E198"/>
      <c r="G198"/>
      <c r="I198"/>
      <c r="J198"/>
      <c r="L198"/>
      <c r="M198"/>
      <c r="N198"/>
      <c r="O198"/>
      <c r="P198"/>
      <c r="R198"/>
      <c r="S198"/>
      <c r="T198"/>
      <c r="U198"/>
      <c r="V198"/>
      <c r="W198"/>
      <c r="X198"/>
      <c r="Y198"/>
      <c r="Z198"/>
      <c r="AA198"/>
      <c r="AB198"/>
    </row>
    <row r="199" spans="5:28" x14ac:dyDescent="0.5">
      <c r="E199"/>
      <c r="G199"/>
      <c r="I199"/>
      <c r="J199"/>
      <c r="L199"/>
      <c r="M199"/>
      <c r="N199"/>
      <c r="O199"/>
      <c r="P199"/>
      <c r="R199"/>
      <c r="S199"/>
      <c r="T199"/>
      <c r="U199"/>
      <c r="V199"/>
      <c r="W199"/>
      <c r="X199"/>
      <c r="Y199"/>
      <c r="Z199"/>
      <c r="AA199"/>
      <c r="AB199"/>
    </row>
    <row r="200" spans="5:28" x14ac:dyDescent="0.5">
      <c r="E200"/>
      <c r="G200"/>
      <c r="I200"/>
      <c r="J200"/>
      <c r="L200"/>
      <c r="M200"/>
      <c r="N200"/>
      <c r="O200"/>
      <c r="P200"/>
      <c r="R200"/>
      <c r="S200"/>
      <c r="T200"/>
      <c r="U200"/>
      <c r="V200"/>
      <c r="W200"/>
      <c r="X200"/>
      <c r="Y200"/>
      <c r="Z200"/>
      <c r="AA200"/>
      <c r="AB200"/>
    </row>
    <row r="201" spans="5:28" x14ac:dyDescent="0.5">
      <c r="E201"/>
      <c r="G201"/>
      <c r="I201"/>
      <c r="J201"/>
      <c r="L201"/>
      <c r="M201"/>
      <c r="N201"/>
      <c r="O201"/>
      <c r="P201"/>
      <c r="R201"/>
      <c r="S201"/>
      <c r="T201"/>
      <c r="U201"/>
      <c r="V201"/>
      <c r="W201"/>
      <c r="X201"/>
      <c r="Y201"/>
      <c r="Z201"/>
      <c r="AA201"/>
      <c r="AB201"/>
    </row>
    <row r="202" spans="5:28" x14ac:dyDescent="0.5">
      <c r="E202"/>
      <c r="G202"/>
      <c r="I202"/>
      <c r="J202"/>
      <c r="L202"/>
      <c r="M202"/>
      <c r="N202"/>
      <c r="O202"/>
      <c r="P202"/>
      <c r="R202"/>
      <c r="S202"/>
      <c r="T202"/>
      <c r="U202"/>
      <c r="V202"/>
      <c r="W202"/>
      <c r="X202"/>
      <c r="Y202"/>
      <c r="Z202"/>
      <c r="AA202"/>
      <c r="AB202"/>
    </row>
    <row r="203" spans="5:28" x14ac:dyDescent="0.5">
      <c r="E203"/>
      <c r="G203"/>
      <c r="I203"/>
      <c r="J203"/>
      <c r="L203"/>
      <c r="M203"/>
      <c r="N203"/>
      <c r="O203"/>
      <c r="P203"/>
      <c r="R203"/>
      <c r="S203"/>
      <c r="T203"/>
      <c r="U203"/>
      <c r="V203"/>
      <c r="W203"/>
      <c r="X203"/>
      <c r="Y203"/>
      <c r="Z203"/>
      <c r="AA203"/>
      <c r="AB203"/>
    </row>
    <row r="204" spans="5:28" x14ac:dyDescent="0.5">
      <c r="E204"/>
      <c r="G204"/>
      <c r="I204"/>
      <c r="J204"/>
      <c r="L204"/>
      <c r="M204"/>
      <c r="N204"/>
      <c r="O204"/>
      <c r="P204"/>
      <c r="R204"/>
      <c r="S204"/>
      <c r="T204"/>
      <c r="U204"/>
      <c r="V204"/>
      <c r="W204"/>
      <c r="X204"/>
      <c r="Y204"/>
      <c r="Z204"/>
      <c r="AA204"/>
      <c r="AB204"/>
    </row>
    <row r="205" spans="5:28" x14ac:dyDescent="0.5">
      <c r="E205"/>
      <c r="G205"/>
      <c r="I205"/>
      <c r="J205"/>
      <c r="L205"/>
      <c r="M205"/>
      <c r="N205"/>
      <c r="O205"/>
      <c r="P205"/>
      <c r="R205"/>
      <c r="S205"/>
      <c r="T205"/>
      <c r="U205"/>
      <c r="V205"/>
      <c r="W205"/>
      <c r="X205"/>
      <c r="Y205"/>
      <c r="Z205"/>
      <c r="AA205"/>
      <c r="AB205"/>
    </row>
    <row r="206" spans="5:28" x14ac:dyDescent="0.5">
      <c r="E206"/>
      <c r="G206"/>
      <c r="I206"/>
      <c r="J206"/>
      <c r="L206"/>
      <c r="M206"/>
      <c r="N206"/>
      <c r="O206"/>
      <c r="P206"/>
      <c r="R206"/>
      <c r="S206"/>
      <c r="T206"/>
      <c r="U206"/>
      <c r="V206"/>
      <c r="W206"/>
      <c r="X206"/>
      <c r="Y206"/>
      <c r="Z206"/>
      <c r="AA206"/>
      <c r="AB206"/>
    </row>
    <row r="207" spans="5:28" x14ac:dyDescent="0.5">
      <c r="E207"/>
      <c r="G207"/>
      <c r="I207"/>
      <c r="J207"/>
      <c r="L207"/>
      <c r="M207"/>
      <c r="N207"/>
      <c r="O207"/>
      <c r="P207"/>
      <c r="R207"/>
      <c r="S207"/>
      <c r="T207"/>
      <c r="U207"/>
      <c r="V207"/>
      <c r="W207"/>
      <c r="X207"/>
      <c r="Y207"/>
      <c r="Z207"/>
      <c r="AA207"/>
      <c r="AB207"/>
    </row>
    <row r="208" spans="5:28" x14ac:dyDescent="0.5">
      <c r="E208"/>
      <c r="G208"/>
      <c r="I208"/>
      <c r="J208"/>
      <c r="L208"/>
      <c r="M208"/>
      <c r="N208"/>
      <c r="O208"/>
      <c r="P208"/>
      <c r="R208"/>
      <c r="S208"/>
      <c r="T208"/>
      <c r="U208"/>
      <c r="V208"/>
      <c r="W208"/>
      <c r="X208"/>
      <c r="Y208"/>
      <c r="Z208"/>
      <c r="AA208"/>
      <c r="AB208"/>
    </row>
    <row r="209" spans="5:28" x14ac:dyDescent="0.5">
      <c r="E209"/>
      <c r="G209"/>
      <c r="I209"/>
      <c r="J209"/>
      <c r="L209"/>
      <c r="M209"/>
      <c r="N209"/>
      <c r="O209"/>
      <c r="P209"/>
      <c r="R209"/>
      <c r="S209"/>
      <c r="T209"/>
      <c r="U209"/>
      <c r="V209"/>
      <c r="W209"/>
      <c r="X209"/>
      <c r="Y209"/>
      <c r="Z209"/>
      <c r="AA209"/>
      <c r="AB209"/>
    </row>
    <row r="210" spans="5:28" x14ac:dyDescent="0.5">
      <c r="E210"/>
      <c r="G210"/>
      <c r="I210"/>
      <c r="J210"/>
      <c r="L210"/>
      <c r="M210"/>
      <c r="N210"/>
      <c r="O210"/>
      <c r="P210"/>
      <c r="R210"/>
      <c r="S210"/>
      <c r="T210"/>
      <c r="U210"/>
      <c r="V210"/>
      <c r="W210"/>
      <c r="X210"/>
      <c r="Y210"/>
      <c r="Z210"/>
      <c r="AA210"/>
      <c r="AB210"/>
    </row>
    <row r="211" spans="5:28" x14ac:dyDescent="0.5">
      <c r="E211"/>
      <c r="G211"/>
      <c r="I211"/>
      <c r="J211"/>
      <c r="L211"/>
      <c r="M211"/>
      <c r="N211"/>
      <c r="O211"/>
      <c r="P211"/>
      <c r="R211"/>
      <c r="S211"/>
      <c r="T211"/>
      <c r="U211"/>
      <c r="V211"/>
      <c r="W211"/>
      <c r="X211"/>
      <c r="Y211"/>
      <c r="Z211"/>
      <c r="AA211"/>
      <c r="AB211"/>
    </row>
    <row r="212" spans="5:28" x14ac:dyDescent="0.5">
      <c r="E212"/>
      <c r="G212"/>
      <c r="I212"/>
      <c r="J212"/>
      <c r="L212"/>
      <c r="M212"/>
      <c r="N212"/>
      <c r="O212"/>
      <c r="P212"/>
      <c r="R212"/>
      <c r="S212"/>
      <c r="T212"/>
      <c r="U212"/>
      <c r="V212"/>
      <c r="W212"/>
      <c r="X212"/>
      <c r="Y212"/>
      <c r="Z212"/>
      <c r="AA212"/>
      <c r="AB212"/>
    </row>
    <row r="213" spans="5:28" x14ac:dyDescent="0.5">
      <c r="E213"/>
      <c r="G213"/>
      <c r="I213"/>
      <c r="J213"/>
      <c r="L213"/>
      <c r="M213"/>
      <c r="N213"/>
      <c r="O213"/>
      <c r="P213"/>
      <c r="R213"/>
      <c r="S213"/>
      <c r="T213"/>
      <c r="U213"/>
      <c r="V213"/>
      <c r="W213"/>
      <c r="X213"/>
      <c r="Y213"/>
      <c r="Z213"/>
      <c r="AA213"/>
      <c r="AB213"/>
    </row>
    <row r="214" spans="5:28" x14ac:dyDescent="0.5">
      <c r="E214"/>
      <c r="G214"/>
      <c r="I214"/>
      <c r="J214"/>
      <c r="L214"/>
      <c r="M214"/>
      <c r="N214"/>
      <c r="O214"/>
      <c r="P214"/>
      <c r="R214"/>
      <c r="S214"/>
      <c r="T214"/>
      <c r="U214"/>
      <c r="V214"/>
      <c r="W214"/>
      <c r="X214"/>
      <c r="Y214"/>
      <c r="Z214"/>
      <c r="AA214"/>
      <c r="AB214"/>
    </row>
    <row r="215" spans="5:28" x14ac:dyDescent="0.5">
      <c r="E215"/>
      <c r="G215"/>
      <c r="I215"/>
      <c r="J215"/>
      <c r="L215"/>
      <c r="M215"/>
      <c r="N215"/>
      <c r="O215"/>
      <c r="P215"/>
      <c r="R215"/>
      <c r="S215"/>
      <c r="T215"/>
      <c r="U215"/>
      <c r="V215"/>
      <c r="W215"/>
      <c r="X215"/>
      <c r="Y215"/>
      <c r="Z215"/>
      <c r="AA215"/>
      <c r="AB215"/>
    </row>
    <row r="216" spans="5:28" x14ac:dyDescent="0.5">
      <c r="E216"/>
      <c r="G216"/>
      <c r="I216"/>
      <c r="J216"/>
      <c r="L216"/>
      <c r="M216"/>
      <c r="N216"/>
      <c r="O216"/>
      <c r="P216"/>
      <c r="R216"/>
      <c r="S216"/>
      <c r="T216"/>
      <c r="U216"/>
      <c r="V216"/>
      <c r="W216"/>
      <c r="X216"/>
      <c r="Y216"/>
      <c r="Z216"/>
      <c r="AA216"/>
      <c r="AB216"/>
    </row>
    <row r="217" spans="5:28" x14ac:dyDescent="0.5">
      <c r="E217"/>
      <c r="G217"/>
      <c r="I217"/>
      <c r="J217"/>
      <c r="L217"/>
      <c r="M217"/>
      <c r="N217"/>
      <c r="O217"/>
      <c r="P217"/>
      <c r="R217"/>
      <c r="S217"/>
      <c r="T217"/>
      <c r="U217"/>
      <c r="V217"/>
      <c r="W217"/>
      <c r="X217"/>
      <c r="Y217"/>
      <c r="Z217"/>
      <c r="AA217"/>
      <c r="AB217"/>
    </row>
    <row r="218" spans="5:28" x14ac:dyDescent="0.5">
      <c r="E218"/>
      <c r="G218"/>
      <c r="I218"/>
      <c r="J218"/>
      <c r="L218"/>
      <c r="M218"/>
      <c r="N218"/>
      <c r="O218"/>
      <c r="P218"/>
      <c r="R218"/>
      <c r="S218"/>
      <c r="T218"/>
      <c r="U218"/>
      <c r="V218"/>
      <c r="W218"/>
      <c r="X218"/>
      <c r="Y218"/>
      <c r="Z218"/>
      <c r="AA218"/>
      <c r="AB218"/>
    </row>
    <row r="219" spans="5:28" x14ac:dyDescent="0.5">
      <c r="E219"/>
      <c r="G219"/>
      <c r="I219"/>
      <c r="J219"/>
      <c r="L219"/>
      <c r="M219"/>
      <c r="N219"/>
      <c r="O219"/>
      <c r="P219"/>
      <c r="R219"/>
      <c r="S219"/>
      <c r="T219"/>
      <c r="U219"/>
      <c r="V219"/>
      <c r="W219"/>
      <c r="X219"/>
      <c r="Y219"/>
      <c r="Z219"/>
      <c r="AA219"/>
      <c r="AB219"/>
    </row>
    <row r="220" spans="5:28" x14ac:dyDescent="0.5">
      <c r="E220"/>
      <c r="G220"/>
      <c r="I220"/>
      <c r="J220"/>
      <c r="L220"/>
      <c r="M220"/>
      <c r="N220"/>
      <c r="O220"/>
      <c r="P220"/>
      <c r="R220"/>
      <c r="S220"/>
      <c r="T220"/>
      <c r="U220"/>
      <c r="V220"/>
      <c r="W220"/>
      <c r="X220"/>
      <c r="Y220"/>
      <c r="Z220"/>
      <c r="AA220"/>
      <c r="AB220"/>
    </row>
    <row r="221" spans="5:28" x14ac:dyDescent="0.5">
      <c r="E221"/>
      <c r="G221"/>
      <c r="I221"/>
      <c r="J221"/>
      <c r="L221"/>
      <c r="M221"/>
      <c r="N221"/>
      <c r="O221"/>
      <c r="P221"/>
      <c r="R221"/>
      <c r="S221"/>
      <c r="T221"/>
      <c r="U221"/>
      <c r="V221"/>
      <c r="W221"/>
      <c r="X221"/>
      <c r="Y221"/>
      <c r="Z221"/>
      <c r="AA221"/>
      <c r="AB221"/>
    </row>
    <row r="222" spans="5:28" x14ac:dyDescent="0.5">
      <c r="E222"/>
      <c r="G222"/>
      <c r="I222"/>
      <c r="J222"/>
      <c r="L222"/>
      <c r="M222"/>
      <c r="N222"/>
      <c r="O222"/>
      <c r="P222"/>
      <c r="R222"/>
      <c r="S222"/>
      <c r="T222"/>
      <c r="U222"/>
      <c r="V222"/>
      <c r="W222"/>
      <c r="X222"/>
      <c r="Y222"/>
      <c r="Z222"/>
      <c r="AA222"/>
      <c r="AB222"/>
    </row>
    <row r="223" spans="5:28" x14ac:dyDescent="0.5">
      <c r="E223"/>
      <c r="G223"/>
      <c r="I223"/>
      <c r="J223"/>
      <c r="L223"/>
      <c r="M223"/>
      <c r="N223"/>
      <c r="O223"/>
      <c r="P223"/>
      <c r="R223"/>
      <c r="S223"/>
      <c r="T223"/>
      <c r="U223"/>
      <c r="V223"/>
      <c r="W223"/>
      <c r="X223"/>
      <c r="Y223"/>
      <c r="Z223"/>
      <c r="AA223"/>
      <c r="AB223"/>
    </row>
    <row r="224" spans="5:28" x14ac:dyDescent="0.5">
      <c r="E224"/>
      <c r="G224"/>
      <c r="I224"/>
      <c r="J224"/>
      <c r="L224"/>
      <c r="M224"/>
      <c r="N224"/>
      <c r="O224"/>
      <c r="P224"/>
      <c r="R224"/>
      <c r="S224"/>
      <c r="T224"/>
      <c r="U224"/>
      <c r="V224"/>
      <c r="W224"/>
      <c r="X224"/>
      <c r="Y224"/>
      <c r="Z224"/>
      <c r="AA224"/>
      <c r="AB224"/>
    </row>
    <row r="225" spans="5:28" x14ac:dyDescent="0.5">
      <c r="E225"/>
      <c r="G225"/>
      <c r="I225"/>
      <c r="J225"/>
      <c r="L225"/>
      <c r="M225"/>
      <c r="N225"/>
      <c r="O225"/>
      <c r="P225"/>
      <c r="R225"/>
      <c r="S225"/>
      <c r="T225"/>
      <c r="U225"/>
      <c r="V225"/>
      <c r="W225"/>
      <c r="X225"/>
      <c r="Y225"/>
      <c r="Z225"/>
      <c r="AA225"/>
      <c r="AB225"/>
    </row>
    <row r="226" spans="5:28" x14ac:dyDescent="0.5">
      <c r="E226"/>
      <c r="G226"/>
      <c r="I226"/>
      <c r="J226"/>
      <c r="L226"/>
      <c r="M226"/>
      <c r="N226"/>
      <c r="O226"/>
      <c r="P226"/>
      <c r="R226"/>
      <c r="S226"/>
      <c r="T226"/>
      <c r="U226"/>
      <c r="V226"/>
      <c r="W226"/>
      <c r="X226"/>
      <c r="Y226"/>
      <c r="Z226"/>
      <c r="AA226"/>
      <c r="AB226"/>
    </row>
    <row r="227" spans="5:28" x14ac:dyDescent="0.5">
      <c r="E227"/>
      <c r="G227"/>
      <c r="I227"/>
      <c r="J227"/>
      <c r="L227"/>
      <c r="M227"/>
      <c r="N227"/>
      <c r="O227"/>
      <c r="P227"/>
      <c r="R227"/>
      <c r="S227"/>
      <c r="T227"/>
      <c r="U227"/>
      <c r="V227"/>
      <c r="W227"/>
      <c r="X227"/>
      <c r="Y227"/>
      <c r="Z227"/>
      <c r="AA227"/>
      <c r="AB227"/>
    </row>
    <row r="228" spans="5:28" x14ac:dyDescent="0.5">
      <c r="E228"/>
      <c r="G228"/>
      <c r="I228"/>
      <c r="J228"/>
      <c r="L228"/>
      <c r="M228"/>
      <c r="N228"/>
      <c r="O228"/>
      <c r="P228"/>
      <c r="R228"/>
      <c r="S228"/>
      <c r="T228"/>
      <c r="U228"/>
      <c r="V228"/>
      <c r="W228"/>
      <c r="X228"/>
      <c r="Y228"/>
      <c r="Z228"/>
      <c r="AA228"/>
      <c r="AB228"/>
    </row>
    <row r="229" spans="5:28" x14ac:dyDescent="0.5">
      <c r="E229"/>
      <c r="G229"/>
      <c r="I229"/>
      <c r="J229"/>
      <c r="L229"/>
      <c r="M229"/>
      <c r="N229"/>
      <c r="O229"/>
      <c r="P229"/>
      <c r="R229"/>
      <c r="S229"/>
      <c r="T229"/>
      <c r="U229"/>
      <c r="V229"/>
      <c r="W229"/>
      <c r="X229"/>
      <c r="Y229"/>
      <c r="Z229"/>
      <c r="AA229"/>
      <c r="AB229"/>
    </row>
    <row r="230" spans="5:28" x14ac:dyDescent="0.5">
      <c r="E230"/>
      <c r="G230"/>
      <c r="I230"/>
      <c r="J230"/>
      <c r="L230"/>
      <c r="M230"/>
      <c r="N230"/>
      <c r="O230"/>
      <c r="P230"/>
      <c r="R230"/>
      <c r="S230"/>
      <c r="T230"/>
      <c r="U230"/>
      <c r="V230"/>
      <c r="W230"/>
      <c r="X230"/>
      <c r="Y230"/>
      <c r="Z230"/>
      <c r="AA230"/>
      <c r="AB230"/>
    </row>
    <row r="231" spans="5:28" x14ac:dyDescent="0.5">
      <c r="E231"/>
      <c r="G231"/>
      <c r="I231"/>
      <c r="J231"/>
      <c r="L231"/>
      <c r="M231"/>
      <c r="N231"/>
      <c r="O231"/>
      <c r="P231"/>
      <c r="R231"/>
      <c r="S231"/>
      <c r="T231"/>
      <c r="U231"/>
      <c r="V231"/>
      <c r="W231"/>
      <c r="X231"/>
      <c r="Y231"/>
      <c r="Z231"/>
      <c r="AA231"/>
      <c r="AB231"/>
    </row>
    <row r="232" spans="5:28" x14ac:dyDescent="0.5">
      <c r="E232"/>
      <c r="G232"/>
      <c r="I232"/>
      <c r="J232"/>
      <c r="L232"/>
      <c r="M232"/>
      <c r="N232"/>
      <c r="O232"/>
      <c r="P232"/>
      <c r="R232"/>
      <c r="S232"/>
      <c r="T232"/>
      <c r="U232"/>
      <c r="V232"/>
      <c r="W232"/>
      <c r="X232"/>
      <c r="Y232"/>
      <c r="Z232"/>
      <c r="AA232"/>
      <c r="AB232"/>
    </row>
    <row r="233" spans="5:28" x14ac:dyDescent="0.5">
      <c r="E233"/>
      <c r="G233"/>
      <c r="I233"/>
      <c r="J233"/>
      <c r="L233"/>
      <c r="M233"/>
      <c r="N233"/>
      <c r="O233"/>
      <c r="P233"/>
      <c r="R233"/>
      <c r="S233"/>
      <c r="T233"/>
      <c r="U233"/>
      <c r="V233"/>
      <c r="W233"/>
      <c r="X233"/>
      <c r="Y233"/>
      <c r="Z233"/>
      <c r="AA233"/>
      <c r="AB233"/>
    </row>
    <row r="234" spans="5:28" x14ac:dyDescent="0.5">
      <c r="E234"/>
      <c r="G234"/>
      <c r="I234"/>
      <c r="J234"/>
      <c r="L234"/>
      <c r="M234"/>
      <c r="N234"/>
      <c r="O234"/>
      <c r="P234"/>
      <c r="R234"/>
      <c r="S234"/>
      <c r="T234"/>
      <c r="U234"/>
      <c r="V234"/>
      <c r="W234"/>
      <c r="X234"/>
      <c r="Y234"/>
      <c r="Z234"/>
      <c r="AA234"/>
      <c r="AB234"/>
    </row>
    <row r="235" spans="5:28" x14ac:dyDescent="0.5">
      <c r="E235"/>
      <c r="G235"/>
      <c r="I235"/>
      <c r="J235"/>
      <c r="L235"/>
      <c r="M235"/>
      <c r="N235"/>
      <c r="O235"/>
      <c r="P235"/>
      <c r="R235"/>
      <c r="S235"/>
      <c r="T235"/>
      <c r="U235"/>
      <c r="V235"/>
      <c r="W235"/>
      <c r="X235"/>
      <c r="Y235"/>
      <c r="Z235"/>
      <c r="AA235"/>
      <c r="AB235"/>
    </row>
    <row r="236" spans="5:28" x14ac:dyDescent="0.5">
      <c r="E236"/>
      <c r="G236"/>
      <c r="I236"/>
      <c r="J236"/>
      <c r="L236"/>
      <c r="M236"/>
      <c r="N236"/>
      <c r="O236"/>
      <c r="P236"/>
      <c r="R236"/>
      <c r="S236"/>
      <c r="T236"/>
      <c r="U236"/>
      <c r="V236"/>
      <c r="W236"/>
      <c r="X236"/>
      <c r="Y236"/>
      <c r="Z236"/>
      <c r="AA236"/>
      <c r="AB236"/>
    </row>
    <row r="237" spans="5:28" x14ac:dyDescent="0.5">
      <c r="E237"/>
      <c r="G237"/>
      <c r="I237"/>
      <c r="J237"/>
      <c r="L237"/>
      <c r="M237"/>
      <c r="N237"/>
      <c r="O237"/>
      <c r="P237"/>
      <c r="R237"/>
      <c r="S237"/>
      <c r="T237"/>
      <c r="U237"/>
      <c r="V237"/>
      <c r="W237"/>
      <c r="X237"/>
      <c r="Y237"/>
      <c r="Z237"/>
      <c r="AA237"/>
      <c r="AB237"/>
    </row>
    <row r="238" spans="5:28" x14ac:dyDescent="0.5">
      <c r="E238"/>
      <c r="G238"/>
      <c r="I238"/>
      <c r="J238"/>
      <c r="L238"/>
      <c r="M238"/>
      <c r="N238"/>
      <c r="O238"/>
      <c r="P238"/>
      <c r="R238"/>
      <c r="S238"/>
      <c r="T238"/>
      <c r="U238"/>
      <c r="V238"/>
      <c r="W238"/>
      <c r="X238"/>
      <c r="Y238"/>
      <c r="Z238"/>
      <c r="AA238"/>
      <c r="AB238"/>
    </row>
    <row r="239" spans="5:28" x14ac:dyDescent="0.5">
      <c r="E239"/>
      <c r="G239"/>
      <c r="I239"/>
      <c r="J239"/>
      <c r="L239"/>
      <c r="M239"/>
      <c r="N239"/>
      <c r="O239"/>
      <c r="P239"/>
      <c r="R239"/>
      <c r="S239"/>
      <c r="T239"/>
      <c r="U239"/>
      <c r="V239"/>
      <c r="W239"/>
      <c r="X239"/>
      <c r="Y239"/>
      <c r="Z239"/>
      <c r="AA239"/>
      <c r="AB239"/>
    </row>
    <row r="240" spans="5:28" x14ac:dyDescent="0.5">
      <c r="E240"/>
      <c r="G240"/>
      <c r="I240"/>
      <c r="J240"/>
      <c r="L240"/>
      <c r="M240"/>
      <c r="N240"/>
      <c r="O240"/>
      <c r="P240"/>
      <c r="R240"/>
      <c r="S240"/>
      <c r="T240"/>
      <c r="U240"/>
      <c r="V240"/>
      <c r="W240"/>
      <c r="X240"/>
      <c r="Y240"/>
      <c r="Z240"/>
      <c r="AA240"/>
      <c r="AB240"/>
    </row>
    <row r="241" spans="5:28" x14ac:dyDescent="0.5">
      <c r="E241"/>
      <c r="G241"/>
      <c r="I241"/>
      <c r="J241"/>
      <c r="L241"/>
      <c r="M241"/>
      <c r="N241"/>
      <c r="O241"/>
      <c r="P241"/>
      <c r="R241"/>
      <c r="S241"/>
      <c r="T241"/>
      <c r="U241"/>
      <c r="V241"/>
      <c r="W241"/>
      <c r="X241"/>
      <c r="Y241"/>
      <c r="Z241"/>
      <c r="AA241"/>
      <c r="AB241"/>
    </row>
    <row r="242" spans="5:28" x14ac:dyDescent="0.5">
      <c r="E242"/>
      <c r="G242"/>
      <c r="I242"/>
      <c r="J242"/>
      <c r="L242"/>
      <c r="M242"/>
      <c r="N242"/>
      <c r="O242"/>
      <c r="P242"/>
      <c r="R242"/>
      <c r="S242"/>
      <c r="T242"/>
      <c r="U242"/>
      <c r="V242"/>
      <c r="W242"/>
      <c r="X242"/>
      <c r="Y242"/>
      <c r="Z242"/>
      <c r="AA242"/>
      <c r="AB242"/>
    </row>
    <row r="243" spans="5:28" x14ac:dyDescent="0.5">
      <c r="E243"/>
      <c r="G243"/>
      <c r="I243"/>
      <c r="J243"/>
      <c r="L243"/>
      <c r="M243"/>
      <c r="N243"/>
      <c r="O243"/>
      <c r="P243"/>
      <c r="R243"/>
      <c r="S243"/>
      <c r="T243"/>
      <c r="U243"/>
      <c r="V243"/>
      <c r="W243"/>
      <c r="X243"/>
      <c r="Y243"/>
      <c r="Z243"/>
      <c r="AA243"/>
      <c r="AB243"/>
    </row>
    <row r="244" spans="5:28" x14ac:dyDescent="0.5">
      <c r="E244"/>
      <c r="G244"/>
      <c r="I244"/>
      <c r="J244"/>
      <c r="L244"/>
      <c r="M244"/>
      <c r="N244"/>
      <c r="O244"/>
      <c r="P244"/>
      <c r="R244"/>
      <c r="S244"/>
      <c r="T244"/>
      <c r="U244"/>
      <c r="V244"/>
      <c r="W244"/>
      <c r="X244"/>
      <c r="Y244"/>
      <c r="Z244"/>
      <c r="AA244"/>
      <c r="AB244"/>
    </row>
    <row r="245" spans="5:28" x14ac:dyDescent="0.5">
      <c r="E245"/>
      <c r="G245"/>
      <c r="I245"/>
      <c r="J245"/>
      <c r="L245"/>
      <c r="M245"/>
      <c r="N245"/>
      <c r="O245"/>
      <c r="P245"/>
      <c r="R245"/>
      <c r="S245"/>
      <c r="T245"/>
      <c r="U245"/>
      <c r="V245"/>
      <c r="W245"/>
      <c r="X245"/>
      <c r="Y245"/>
      <c r="Z245"/>
      <c r="AA245"/>
      <c r="AB245"/>
    </row>
    <row r="246" spans="5:28" x14ac:dyDescent="0.5">
      <c r="E246"/>
      <c r="G246"/>
      <c r="I246"/>
      <c r="J246"/>
      <c r="L246"/>
      <c r="M246"/>
      <c r="N246"/>
      <c r="O246"/>
      <c r="P246"/>
      <c r="R246"/>
      <c r="S246"/>
      <c r="T246"/>
      <c r="U246"/>
      <c r="V246"/>
      <c r="W246"/>
      <c r="X246"/>
      <c r="Y246"/>
      <c r="Z246"/>
      <c r="AA246"/>
      <c r="AB246"/>
    </row>
    <row r="247" spans="5:28" x14ac:dyDescent="0.5">
      <c r="E247"/>
      <c r="G247"/>
      <c r="I247"/>
      <c r="J247"/>
      <c r="L247"/>
      <c r="M247"/>
      <c r="N247"/>
      <c r="O247"/>
      <c r="P247"/>
      <c r="R247"/>
      <c r="S247"/>
      <c r="T247"/>
      <c r="U247"/>
      <c r="V247"/>
      <c r="W247"/>
      <c r="X247"/>
      <c r="Y247"/>
      <c r="Z247"/>
      <c r="AA247"/>
      <c r="AB247"/>
    </row>
    <row r="248" spans="5:28" x14ac:dyDescent="0.5">
      <c r="E248"/>
      <c r="G248"/>
      <c r="I248"/>
      <c r="J248"/>
      <c r="L248"/>
      <c r="M248"/>
      <c r="N248"/>
      <c r="O248"/>
      <c r="P248"/>
      <c r="R248"/>
      <c r="S248"/>
      <c r="T248"/>
      <c r="U248"/>
      <c r="V248"/>
      <c r="W248"/>
      <c r="X248"/>
      <c r="Y248"/>
      <c r="Z248"/>
      <c r="AA248"/>
      <c r="AB248"/>
    </row>
    <row r="249" spans="5:28" x14ac:dyDescent="0.5">
      <c r="E249"/>
      <c r="G249"/>
      <c r="I249"/>
      <c r="J249"/>
      <c r="L249"/>
      <c r="M249"/>
      <c r="N249"/>
      <c r="O249"/>
      <c r="P249"/>
      <c r="R249"/>
      <c r="S249"/>
      <c r="T249"/>
      <c r="U249"/>
      <c r="V249"/>
      <c r="W249"/>
      <c r="X249"/>
      <c r="Y249"/>
      <c r="Z249"/>
      <c r="AA249"/>
      <c r="AB249"/>
    </row>
    <row r="250" spans="5:28" x14ac:dyDescent="0.5">
      <c r="E250"/>
      <c r="G250"/>
      <c r="I250"/>
      <c r="J250"/>
      <c r="L250"/>
      <c r="M250"/>
      <c r="N250"/>
      <c r="O250"/>
      <c r="P250"/>
      <c r="R250"/>
      <c r="S250"/>
      <c r="T250"/>
      <c r="U250"/>
      <c r="V250"/>
      <c r="W250"/>
      <c r="X250"/>
      <c r="Y250"/>
      <c r="Z250"/>
      <c r="AA250"/>
      <c r="AB250"/>
    </row>
    <row r="251" spans="5:28" x14ac:dyDescent="0.5">
      <c r="E251"/>
      <c r="G251"/>
      <c r="I251"/>
      <c r="J251"/>
      <c r="L251"/>
      <c r="M251"/>
      <c r="N251"/>
      <c r="O251"/>
      <c r="P251"/>
      <c r="R251"/>
      <c r="S251"/>
      <c r="T251"/>
      <c r="U251"/>
      <c r="V251"/>
      <c r="W251"/>
      <c r="X251"/>
      <c r="Y251"/>
      <c r="Z251"/>
      <c r="AA251"/>
      <c r="AB251"/>
    </row>
    <row r="252" spans="5:28" x14ac:dyDescent="0.5">
      <c r="E252"/>
      <c r="G252"/>
      <c r="I252"/>
      <c r="J252"/>
      <c r="L252"/>
      <c r="M252"/>
      <c r="N252"/>
      <c r="O252"/>
      <c r="P252"/>
      <c r="R252"/>
      <c r="S252"/>
      <c r="T252"/>
      <c r="U252"/>
      <c r="V252"/>
      <c r="W252"/>
      <c r="X252"/>
      <c r="Y252"/>
      <c r="Z252"/>
      <c r="AA252"/>
      <c r="AB252"/>
    </row>
    <row r="253" spans="5:28" x14ac:dyDescent="0.5">
      <c r="E253"/>
      <c r="G253"/>
      <c r="I253"/>
      <c r="J253"/>
      <c r="L253"/>
      <c r="M253"/>
      <c r="N253"/>
      <c r="O253"/>
      <c r="P253"/>
      <c r="R253"/>
      <c r="S253"/>
      <c r="T253"/>
      <c r="U253"/>
      <c r="V253"/>
      <c r="W253"/>
      <c r="X253"/>
      <c r="Y253"/>
      <c r="Z253"/>
      <c r="AA253"/>
      <c r="AB253"/>
    </row>
    <row r="254" spans="5:28" x14ac:dyDescent="0.5">
      <c r="E254"/>
      <c r="G254"/>
      <c r="I254"/>
      <c r="J254"/>
      <c r="L254"/>
      <c r="M254"/>
      <c r="N254"/>
      <c r="O254"/>
      <c r="P254"/>
      <c r="R254"/>
      <c r="S254"/>
      <c r="T254"/>
      <c r="U254"/>
      <c r="V254"/>
      <c r="W254"/>
      <c r="X254"/>
      <c r="Y254"/>
      <c r="Z254"/>
      <c r="AA254"/>
      <c r="AB254"/>
    </row>
    <row r="255" spans="5:28" x14ac:dyDescent="0.5">
      <c r="E255"/>
      <c r="G255"/>
      <c r="I255"/>
      <c r="J255"/>
      <c r="L255"/>
      <c r="M255"/>
      <c r="N255"/>
      <c r="O255"/>
      <c r="P255"/>
      <c r="R255"/>
      <c r="S255"/>
      <c r="T255"/>
      <c r="U255"/>
      <c r="V255"/>
      <c r="W255"/>
      <c r="X255"/>
      <c r="Y255"/>
      <c r="Z255"/>
      <c r="AA255"/>
      <c r="AB255"/>
    </row>
    <row r="256" spans="5:28" x14ac:dyDescent="0.5">
      <c r="E256"/>
      <c r="G256"/>
      <c r="I256"/>
      <c r="J256"/>
      <c r="L256"/>
      <c r="M256"/>
      <c r="N256"/>
      <c r="O256"/>
      <c r="P256"/>
      <c r="R256"/>
      <c r="S256"/>
      <c r="T256"/>
      <c r="U256"/>
      <c r="V256"/>
      <c r="W256"/>
      <c r="X256"/>
      <c r="Y256"/>
      <c r="Z256"/>
      <c r="AA256"/>
      <c r="AB256"/>
    </row>
    <row r="257" spans="5:28" x14ac:dyDescent="0.5">
      <c r="E257"/>
      <c r="G257"/>
      <c r="I257"/>
      <c r="J257"/>
      <c r="L257"/>
      <c r="M257"/>
      <c r="N257"/>
      <c r="O257"/>
      <c r="P257"/>
      <c r="R257"/>
      <c r="S257"/>
      <c r="T257"/>
      <c r="U257"/>
      <c r="V257"/>
      <c r="W257"/>
      <c r="X257"/>
      <c r="Y257"/>
      <c r="Z257"/>
      <c r="AA257"/>
      <c r="AB257"/>
    </row>
    <row r="258" spans="5:28" x14ac:dyDescent="0.5">
      <c r="E258"/>
      <c r="G258"/>
      <c r="I258"/>
      <c r="J258"/>
      <c r="L258"/>
      <c r="M258"/>
      <c r="N258"/>
      <c r="O258"/>
      <c r="P258"/>
      <c r="R258"/>
      <c r="S258"/>
      <c r="T258"/>
      <c r="U258"/>
      <c r="V258"/>
      <c r="W258"/>
      <c r="X258"/>
      <c r="Y258"/>
      <c r="Z258"/>
      <c r="AA258"/>
      <c r="AB258"/>
    </row>
    <row r="259" spans="5:28" x14ac:dyDescent="0.5">
      <c r="E259"/>
      <c r="G259"/>
      <c r="I259"/>
      <c r="J259"/>
      <c r="L259"/>
      <c r="M259"/>
      <c r="N259"/>
      <c r="O259"/>
      <c r="P259"/>
      <c r="R259"/>
      <c r="S259"/>
      <c r="T259"/>
      <c r="U259"/>
      <c r="V259"/>
      <c r="W259"/>
      <c r="X259"/>
      <c r="Y259"/>
      <c r="Z259"/>
      <c r="AA259"/>
      <c r="AB259"/>
    </row>
    <row r="260" spans="5:28" x14ac:dyDescent="0.5">
      <c r="E260"/>
      <c r="G260"/>
      <c r="I260"/>
      <c r="J260"/>
      <c r="L260"/>
      <c r="M260"/>
      <c r="N260"/>
      <c r="O260"/>
      <c r="P260"/>
      <c r="R260"/>
      <c r="S260"/>
      <c r="T260"/>
      <c r="U260"/>
      <c r="V260"/>
      <c r="W260"/>
      <c r="X260"/>
      <c r="Y260"/>
      <c r="Z260"/>
      <c r="AA260"/>
      <c r="AB260"/>
    </row>
    <row r="261" spans="5:28" x14ac:dyDescent="0.5">
      <c r="E261"/>
      <c r="G261"/>
      <c r="I261"/>
      <c r="J261"/>
      <c r="L261"/>
      <c r="M261"/>
      <c r="N261"/>
      <c r="O261"/>
      <c r="P261"/>
      <c r="R261"/>
      <c r="S261"/>
      <c r="T261"/>
      <c r="U261"/>
      <c r="V261"/>
      <c r="W261"/>
      <c r="X261"/>
      <c r="Y261"/>
      <c r="Z261"/>
      <c r="AA261"/>
      <c r="AB261"/>
    </row>
    <row r="262" spans="5:28" x14ac:dyDescent="0.5">
      <c r="E262"/>
      <c r="G262"/>
      <c r="I262"/>
      <c r="J262"/>
      <c r="L262"/>
      <c r="M262"/>
      <c r="N262"/>
      <c r="O262"/>
      <c r="P262"/>
      <c r="R262"/>
      <c r="S262"/>
      <c r="T262"/>
      <c r="U262"/>
      <c r="V262"/>
      <c r="W262"/>
      <c r="X262"/>
      <c r="Y262"/>
      <c r="Z262"/>
      <c r="AA262"/>
      <c r="AB262"/>
    </row>
    <row r="263" spans="5:28" x14ac:dyDescent="0.5">
      <c r="E263"/>
      <c r="G263"/>
      <c r="I263"/>
      <c r="J263"/>
      <c r="L263"/>
      <c r="M263"/>
      <c r="N263"/>
      <c r="O263"/>
      <c r="P263"/>
      <c r="R263"/>
      <c r="S263"/>
      <c r="T263"/>
      <c r="U263"/>
      <c r="V263"/>
      <c r="W263"/>
      <c r="X263"/>
      <c r="Y263"/>
      <c r="Z263"/>
      <c r="AA263"/>
      <c r="AB263"/>
    </row>
    <row r="264" spans="5:28" x14ac:dyDescent="0.5">
      <c r="E264"/>
      <c r="G264"/>
      <c r="I264"/>
      <c r="J264"/>
      <c r="L264"/>
      <c r="M264"/>
      <c r="N264"/>
      <c r="O264"/>
      <c r="P264"/>
      <c r="R264"/>
      <c r="S264"/>
      <c r="T264"/>
      <c r="U264"/>
      <c r="V264"/>
      <c r="W264"/>
      <c r="X264"/>
      <c r="Y264"/>
      <c r="Z264"/>
      <c r="AA264"/>
      <c r="AB264"/>
    </row>
    <row r="265" spans="5:28" x14ac:dyDescent="0.5">
      <c r="E265"/>
      <c r="G265"/>
      <c r="I265"/>
      <c r="J265"/>
      <c r="L265"/>
      <c r="M265"/>
      <c r="N265"/>
      <c r="O265"/>
      <c r="P265"/>
      <c r="R265"/>
      <c r="S265"/>
      <c r="T265"/>
      <c r="U265"/>
      <c r="V265"/>
      <c r="W265"/>
      <c r="X265"/>
      <c r="Y265"/>
      <c r="Z265"/>
      <c r="AA265"/>
      <c r="AB265"/>
    </row>
    <row r="266" spans="5:28" x14ac:dyDescent="0.5">
      <c r="E266"/>
      <c r="G266"/>
      <c r="I266"/>
      <c r="J266"/>
      <c r="L266"/>
      <c r="M266"/>
      <c r="N266"/>
      <c r="O266"/>
      <c r="P266"/>
      <c r="R266"/>
      <c r="S266"/>
      <c r="T266"/>
      <c r="U266"/>
      <c r="V266"/>
      <c r="W266"/>
      <c r="X266"/>
      <c r="Y266"/>
      <c r="Z266"/>
      <c r="AA266"/>
      <c r="AB266"/>
    </row>
    <row r="267" spans="5:28" x14ac:dyDescent="0.5">
      <c r="E267"/>
      <c r="G267"/>
      <c r="I267"/>
      <c r="J267"/>
      <c r="L267"/>
      <c r="M267"/>
      <c r="N267"/>
      <c r="O267"/>
      <c r="P267"/>
      <c r="R267"/>
      <c r="S267"/>
      <c r="T267"/>
      <c r="U267"/>
      <c r="V267"/>
      <c r="W267"/>
      <c r="X267"/>
      <c r="Y267"/>
      <c r="Z267"/>
      <c r="AA267"/>
      <c r="AB267"/>
    </row>
    <row r="268" spans="5:28" x14ac:dyDescent="0.5">
      <c r="E268"/>
      <c r="G268"/>
      <c r="I268"/>
      <c r="J268"/>
      <c r="L268"/>
      <c r="M268"/>
      <c r="N268"/>
      <c r="O268"/>
      <c r="P268"/>
      <c r="R268"/>
      <c r="S268"/>
      <c r="T268"/>
      <c r="U268"/>
      <c r="V268"/>
      <c r="W268"/>
      <c r="X268"/>
      <c r="Y268"/>
      <c r="Z268"/>
      <c r="AA268"/>
      <c r="AB268"/>
    </row>
    <row r="269" spans="5:28" x14ac:dyDescent="0.5">
      <c r="E269"/>
      <c r="G269"/>
      <c r="I269"/>
      <c r="J269"/>
      <c r="L269"/>
      <c r="M269"/>
      <c r="N269"/>
      <c r="O269"/>
      <c r="P269"/>
      <c r="R269"/>
      <c r="S269"/>
      <c r="T269"/>
      <c r="U269"/>
      <c r="V269"/>
      <c r="W269"/>
      <c r="X269"/>
      <c r="Y269"/>
      <c r="Z269"/>
      <c r="AA269"/>
      <c r="AB269"/>
    </row>
    <row r="270" spans="5:28" x14ac:dyDescent="0.5">
      <c r="E270"/>
      <c r="G270"/>
      <c r="I270"/>
      <c r="J270"/>
      <c r="L270"/>
      <c r="M270"/>
      <c r="N270"/>
      <c r="O270"/>
      <c r="P270"/>
      <c r="R270"/>
      <c r="S270"/>
      <c r="T270"/>
      <c r="U270"/>
      <c r="V270"/>
      <c r="W270"/>
      <c r="X270"/>
      <c r="Y270"/>
      <c r="Z270"/>
      <c r="AA270"/>
      <c r="AB270"/>
    </row>
    <row r="271" spans="5:28" x14ac:dyDescent="0.5">
      <c r="E271"/>
      <c r="G271"/>
      <c r="I271"/>
      <c r="J271"/>
      <c r="L271"/>
      <c r="M271"/>
      <c r="N271"/>
      <c r="O271"/>
      <c r="P271"/>
      <c r="R271"/>
      <c r="S271"/>
      <c r="T271"/>
      <c r="U271"/>
      <c r="V271"/>
      <c r="W271"/>
      <c r="X271"/>
      <c r="Y271"/>
      <c r="Z271"/>
      <c r="AA271"/>
      <c r="AB271"/>
    </row>
    <row r="272" spans="5:28" x14ac:dyDescent="0.5">
      <c r="E272"/>
      <c r="G272"/>
      <c r="I272"/>
      <c r="J272"/>
      <c r="L272"/>
      <c r="M272"/>
      <c r="N272"/>
      <c r="O272"/>
      <c r="P272"/>
      <c r="R272"/>
      <c r="S272"/>
      <c r="T272"/>
      <c r="U272"/>
      <c r="V272"/>
      <c r="W272"/>
      <c r="X272"/>
      <c r="Y272"/>
      <c r="Z272"/>
      <c r="AA272"/>
      <c r="AB272"/>
    </row>
    <row r="273" spans="5:28" x14ac:dyDescent="0.5">
      <c r="E273"/>
      <c r="G273"/>
      <c r="I273"/>
      <c r="J273"/>
      <c r="L273"/>
      <c r="M273"/>
      <c r="N273"/>
      <c r="O273"/>
      <c r="P273"/>
      <c r="R273"/>
      <c r="S273"/>
      <c r="T273"/>
      <c r="U273"/>
      <c r="V273"/>
      <c r="W273"/>
      <c r="X273"/>
      <c r="Y273"/>
      <c r="Z273"/>
      <c r="AA273"/>
      <c r="AB273"/>
    </row>
    <row r="274" spans="5:28" x14ac:dyDescent="0.5">
      <c r="E274"/>
      <c r="G274"/>
      <c r="I274"/>
      <c r="J274"/>
      <c r="L274"/>
      <c r="M274"/>
      <c r="N274"/>
      <c r="O274"/>
      <c r="P274"/>
      <c r="R274"/>
      <c r="S274"/>
      <c r="T274"/>
      <c r="U274"/>
      <c r="V274"/>
      <c r="W274"/>
      <c r="X274"/>
      <c r="Y274"/>
      <c r="Z274"/>
      <c r="AA274"/>
      <c r="AB274"/>
    </row>
    <row r="275" spans="5:28" x14ac:dyDescent="0.5">
      <c r="E275"/>
      <c r="G275"/>
      <c r="I275"/>
      <c r="J275"/>
      <c r="L275"/>
      <c r="M275"/>
      <c r="N275"/>
      <c r="O275"/>
      <c r="P275"/>
      <c r="R275"/>
      <c r="S275"/>
      <c r="T275"/>
      <c r="U275"/>
      <c r="V275"/>
      <c r="W275"/>
      <c r="X275"/>
      <c r="Y275"/>
      <c r="Z275"/>
      <c r="AA275"/>
      <c r="AB275"/>
    </row>
    <row r="276" spans="5:28" x14ac:dyDescent="0.5">
      <c r="E276"/>
      <c r="G276"/>
      <c r="I276"/>
      <c r="J276"/>
      <c r="L276"/>
      <c r="M276"/>
      <c r="N276"/>
      <c r="O276"/>
      <c r="P276"/>
      <c r="R276"/>
      <c r="S276"/>
      <c r="T276"/>
      <c r="U276"/>
      <c r="V276"/>
      <c r="W276"/>
      <c r="X276"/>
      <c r="Y276"/>
      <c r="Z276"/>
      <c r="AA276"/>
      <c r="AB276"/>
    </row>
    <row r="277" spans="5:28" x14ac:dyDescent="0.5">
      <c r="E277"/>
      <c r="G277"/>
      <c r="I277"/>
      <c r="J277"/>
      <c r="L277"/>
      <c r="M277"/>
      <c r="N277"/>
      <c r="O277"/>
      <c r="P277"/>
      <c r="R277"/>
      <c r="S277"/>
      <c r="T277"/>
      <c r="U277"/>
      <c r="V277"/>
      <c r="W277"/>
      <c r="X277"/>
      <c r="Y277"/>
      <c r="Z277"/>
      <c r="AA277"/>
      <c r="AB277"/>
    </row>
    <row r="278" spans="5:28" x14ac:dyDescent="0.5">
      <c r="E278"/>
      <c r="G278"/>
      <c r="I278"/>
      <c r="J278"/>
      <c r="L278"/>
      <c r="M278"/>
      <c r="N278"/>
      <c r="O278"/>
      <c r="P278"/>
      <c r="R278"/>
      <c r="S278"/>
      <c r="T278"/>
      <c r="U278"/>
      <c r="V278"/>
      <c r="W278"/>
      <c r="X278"/>
      <c r="Y278"/>
      <c r="Z278"/>
      <c r="AA278"/>
      <c r="AB278"/>
    </row>
    <row r="279" spans="5:28" x14ac:dyDescent="0.5">
      <c r="E279"/>
      <c r="G279"/>
      <c r="I279"/>
      <c r="J279"/>
      <c r="L279"/>
      <c r="M279"/>
      <c r="N279"/>
      <c r="O279"/>
      <c r="P279"/>
      <c r="R279"/>
      <c r="S279"/>
      <c r="T279"/>
      <c r="U279"/>
      <c r="V279"/>
      <c r="W279"/>
      <c r="X279"/>
      <c r="Y279"/>
      <c r="Z279"/>
      <c r="AA279"/>
      <c r="AB279"/>
    </row>
    <row r="280" spans="5:28" x14ac:dyDescent="0.5">
      <c r="E280"/>
      <c r="G280"/>
      <c r="I280"/>
      <c r="J280"/>
      <c r="L280"/>
      <c r="M280"/>
      <c r="N280"/>
      <c r="O280"/>
      <c r="P280"/>
      <c r="R280"/>
      <c r="S280"/>
      <c r="T280"/>
      <c r="U280"/>
      <c r="V280"/>
      <c r="W280"/>
      <c r="X280"/>
      <c r="Y280"/>
      <c r="Z280"/>
      <c r="AA280"/>
      <c r="AB280"/>
    </row>
    <row r="281" spans="5:28" x14ac:dyDescent="0.5">
      <c r="E281"/>
      <c r="G281"/>
      <c r="I281"/>
      <c r="J281"/>
      <c r="L281"/>
      <c r="M281"/>
      <c r="N281"/>
      <c r="O281"/>
      <c r="P281"/>
      <c r="R281"/>
      <c r="S281"/>
      <c r="T281"/>
      <c r="U281"/>
      <c r="V281"/>
      <c r="W281"/>
      <c r="X281"/>
      <c r="Y281"/>
      <c r="Z281"/>
      <c r="AA281"/>
      <c r="AB281"/>
    </row>
    <row r="282" spans="5:28" x14ac:dyDescent="0.5">
      <c r="E282"/>
      <c r="G282"/>
      <c r="I282"/>
      <c r="J282"/>
      <c r="L282"/>
      <c r="M282"/>
      <c r="N282"/>
      <c r="O282"/>
      <c r="P282"/>
      <c r="R282"/>
      <c r="S282"/>
      <c r="T282"/>
      <c r="U282"/>
      <c r="V282"/>
      <c r="W282"/>
      <c r="X282"/>
      <c r="Y282"/>
      <c r="Z282"/>
      <c r="AA282"/>
      <c r="AB282"/>
    </row>
    <row r="283" spans="5:28" x14ac:dyDescent="0.5">
      <c r="E283"/>
      <c r="G283"/>
      <c r="I283"/>
      <c r="J283"/>
      <c r="L283"/>
      <c r="M283"/>
      <c r="N283"/>
      <c r="O283"/>
      <c r="P283"/>
      <c r="R283"/>
      <c r="S283"/>
      <c r="T283"/>
      <c r="U283"/>
      <c r="V283"/>
      <c r="W283"/>
      <c r="X283"/>
      <c r="Y283"/>
      <c r="Z283"/>
      <c r="AA283"/>
      <c r="AB283"/>
    </row>
    <row r="284" spans="5:28" x14ac:dyDescent="0.5">
      <c r="E284"/>
      <c r="G284"/>
      <c r="I284"/>
      <c r="J284"/>
      <c r="L284"/>
      <c r="M284"/>
      <c r="N284"/>
      <c r="O284"/>
      <c r="P284"/>
      <c r="R284"/>
      <c r="S284"/>
      <c r="T284"/>
      <c r="U284"/>
      <c r="V284"/>
      <c r="W284"/>
      <c r="X284"/>
      <c r="Y284"/>
      <c r="Z284"/>
      <c r="AA284"/>
      <c r="AB284"/>
    </row>
    <row r="285" spans="5:28" x14ac:dyDescent="0.5">
      <c r="E285"/>
      <c r="G285"/>
      <c r="I285"/>
      <c r="J285"/>
      <c r="L285"/>
      <c r="M285"/>
      <c r="N285"/>
      <c r="O285"/>
      <c r="P285"/>
      <c r="R285"/>
      <c r="S285"/>
      <c r="T285"/>
      <c r="U285"/>
      <c r="V285"/>
      <c r="W285"/>
      <c r="X285"/>
      <c r="Y285"/>
      <c r="Z285"/>
      <c r="AA285"/>
      <c r="AB285"/>
    </row>
    <row r="286" spans="5:28" x14ac:dyDescent="0.5">
      <c r="E286"/>
      <c r="G286"/>
      <c r="I286"/>
      <c r="J286"/>
      <c r="L286"/>
      <c r="M286"/>
      <c r="N286"/>
      <c r="O286"/>
      <c r="P286"/>
      <c r="R286"/>
      <c r="S286"/>
      <c r="T286"/>
      <c r="U286"/>
      <c r="V286"/>
      <c r="W286"/>
      <c r="X286"/>
      <c r="Y286"/>
      <c r="Z286"/>
      <c r="AA286"/>
      <c r="AB286"/>
    </row>
    <row r="287" spans="5:28" x14ac:dyDescent="0.5">
      <c r="E287"/>
      <c r="G287"/>
      <c r="I287"/>
      <c r="J287"/>
      <c r="L287"/>
      <c r="M287"/>
      <c r="N287"/>
      <c r="O287"/>
      <c r="P287"/>
      <c r="R287"/>
      <c r="S287"/>
      <c r="T287"/>
      <c r="U287"/>
      <c r="V287"/>
      <c r="W287"/>
      <c r="X287"/>
      <c r="Y287"/>
      <c r="Z287"/>
      <c r="AA287"/>
      <c r="AB287"/>
    </row>
    <row r="288" spans="5:28" x14ac:dyDescent="0.5">
      <c r="E288"/>
      <c r="G288"/>
      <c r="I288"/>
      <c r="J288"/>
      <c r="L288"/>
      <c r="M288"/>
      <c r="N288"/>
      <c r="O288"/>
      <c r="P288"/>
      <c r="R288"/>
      <c r="S288"/>
      <c r="T288"/>
      <c r="U288"/>
      <c r="V288"/>
      <c r="W288"/>
      <c r="X288"/>
      <c r="Y288"/>
      <c r="Z288"/>
      <c r="AA288"/>
      <c r="AB288"/>
    </row>
    <row r="289" spans="5:28" x14ac:dyDescent="0.5">
      <c r="E289"/>
      <c r="G289"/>
      <c r="I289"/>
      <c r="J289"/>
      <c r="L289"/>
      <c r="M289"/>
      <c r="N289"/>
      <c r="O289"/>
      <c r="P289"/>
      <c r="R289"/>
      <c r="S289"/>
      <c r="T289"/>
      <c r="U289"/>
      <c r="V289"/>
      <c r="W289"/>
      <c r="X289"/>
      <c r="Y289"/>
      <c r="Z289"/>
      <c r="AA289"/>
      <c r="AB289"/>
    </row>
    <row r="290" spans="5:28" x14ac:dyDescent="0.5">
      <c r="E290"/>
      <c r="G290"/>
      <c r="I290"/>
      <c r="J290"/>
      <c r="L290"/>
      <c r="M290"/>
      <c r="N290"/>
      <c r="O290"/>
      <c r="P290"/>
      <c r="R290"/>
      <c r="S290"/>
      <c r="T290"/>
      <c r="U290"/>
      <c r="V290"/>
      <c r="W290"/>
      <c r="X290"/>
      <c r="Y290"/>
      <c r="Z290"/>
      <c r="AA290"/>
      <c r="AB290"/>
    </row>
    <row r="291" spans="5:28" x14ac:dyDescent="0.5">
      <c r="E291"/>
      <c r="G291"/>
      <c r="I291"/>
      <c r="J291"/>
      <c r="L291"/>
      <c r="M291"/>
      <c r="N291"/>
      <c r="O291"/>
      <c r="P291"/>
      <c r="R291"/>
      <c r="S291"/>
      <c r="T291"/>
      <c r="U291"/>
      <c r="V291"/>
      <c r="W291"/>
      <c r="X291"/>
      <c r="Y291"/>
      <c r="Z291"/>
      <c r="AA291"/>
      <c r="AB291"/>
    </row>
    <row r="292" spans="5:28" x14ac:dyDescent="0.5">
      <c r="E292"/>
      <c r="G292"/>
      <c r="I292"/>
      <c r="J292"/>
      <c r="L292"/>
      <c r="M292"/>
      <c r="N292"/>
      <c r="O292"/>
      <c r="P292"/>
      <c r="R292"/>
      <c r="S292"/>
      <c r="T292"/>
      <c r="U292"/>
      <c r="V292"/>
      <c r="W292"/>
      <c r="X292"/>
      <c r="Y292"/>
      <c r="Z292"/>
      <c r="AA292"/>
      <c r="AB292"/>
    </row>
    <row r="293" spans="5:28" x14ac:dyDescent="0.5">
      <c r="E293"/>
      <c r="G293"/>
      <c r="I293"/>
      <c r="J293"/>
      <c r="L293"/>
      <c r="M293"/>
      <c r="N293"/>
      <c r="O293"/>
      <c r="P293"/>
      <c r="R293"/>
      <c r="S293"/>
      <c r="T293"/>
      <c r="U293"/>
      <c r="V293"/>
      <c r="W293"/>
      <c r="X293"/>
      <c r="Y293"/>
      <c r="Z293"/>
      <c r="AA293"/>
      <c r="AB293"/>
    </row>
    <row r="294" spans="5:28" x14ac:dyDescent="0.5">
      <c r="E294"/>
      <c r="G294"/>
      <c r="I294"/>
      <c r="J294"/>
      <c r="L294"/>
      <c r="M294"/>
      <c r="N294"/>
      <c r="O294"/>
      <c r="P294"/>
      <c r="R294"/>
      <c r="S294"/>
      <c r="T294"/>
      <c r="U294"/>
      <c r="V294"/>
      <c r="W294"/>
      <c r="X294"/>
      <c r="Y294"/>
      <c r="Z294"/>
      <c r="AA294"/>
      <c r="AB294"/>
    </row>
    <row r="295" spans="5:28" x14ac:dyDescent="0.5">
      <c r="E295"/>
      <c r="G295"/>
      <c r="I295"/>
      <c r="J295"/>
      <c r="L295"/>
      <c r="M295"/>
      <c r="N295"/>
      <c r="O295"/>
      <c r="P295"/>
      <c r="R295"/>
      <c r="S295"/>
      <c r="T295"/>
      <c r="U295"/>
      <c r="V295"/>
      <c r="W295"/>
      <c r="X295"/>
      <c r="Y295"/>
      <c r="Z295"/>
      <c r="AA295"/>
      <c r="AB295"/>
    </row>
    <row r="296" spans="5:28" x14ac:dyDescent="0.5">
      <c r="E296"/>
      <c r="G296"/>
      <c r="I296"/>
      <c r="J296"/>
      <c r="L296"/>
      <c r="M296"/>
      <c r="N296"/>
      <c r="O296"/>
      <c r="P296"/>
      <c r="R296"/>
      <c r="S296"/>
      <c r="T296"/>
      <c r="U296"/>
      <c r="V296"/>
      <c r="W296"/>
      <c r="X296"/>
      <c r="Y296"/>
      <c r="Z296"/>
      <c r="AA296"/>
      <c r="AB296"/>
    </row>
    <row r="297" spans="5:28" x14ac:dyDescent="0.5">
      <c r="E297"/>
      <c r="G297"/>
      <c r="I297"/>
      <c r="J297"/>
      <c r="L297"/>
      <c r="M297"/>
      <c r="N297"/>
      <c r="O297"/>
      <c r="P297"/>
      <c r="R297"/>
      <c r="S297"/>
      <c r="T297"/>
      <c r="U297"/>
      <c r="V297"/>
      <c r="W297"/>
      <c r="X297"/>
      <c r="Y297"/>
      <c r="Z297"/>
      <c r="AA297"/>
      <c r="AB297"/>
    </row>
    <row r="298" spans="5:28" x14ac:dyDescent="0.5">
      <c r="E298"/>
      <c r="G298"/>
      <c r="I298"/>
      <c r="J298"/>
      <c r="L298"/>
      <c r="M298"/>
      <c r="N298"/>
      <c r="O298"/>
      <c r="P298"/>
      <c r="R298"/>
      <c r="S298"/>
      <c r="T298"/>
      <c r="U298"/>
      <c r="V298"/>
      <c r="W298"/>
      <c r="X298"/>
      <c r="Y298"/>
      <c r="Z298"/>
      <c r="AA298"/>
      <c r="AB298"/>
    </row>
    <row r="299" spans="5:28" x14ac:dyDescent="0.5">
      <c r="E299"/>
      <c r="G299"/>
      <c r="I299"/>
      <c r="J299"/>
      <c r="L299"/>
      <c r="M299"/>
      <c r="N299"/>
      <c r="O299"/>
      <c r="P299"/>
      <c r="R299"/>
      <c r="S299"/>
      <c r="T299"/>
      <c r="U299"/>
      <c r="V299"/>
      <c r="W299"/>
      <c r="X299"/>
      <c r="Y299"/>
      <c r="Z299"/>
      <c r="AA299"/>
      <c r="AB299"/>
    </row>
    <row r="300" spans="5:28" x14ac:dyDescent="0.5">
      <c r="E300"/>
      <c r="G300"/>
      <c r="I300"/>
      <c r="J300"/>
      <c r="L300"/>
      <c r="M300"/>
      <c r="N300"/>
      <c r="O300"/>
      <c r="P300"/>
      <c r="R300"/>
      <c r="S300"/>
      <c r="T300"/>
      <c r="U300"/>
      <c r="V300"/>
      <c r="W300"/>
      <c r="X300"/>
      <c r="Y300"/>
      <c r="Z300"/>
      <c r="AA300"/>
      <c r="AB300"/>
    </row>
    <row r="301" spans="5:28" x14ac:dyDescent="0.5">
      <c r="E301"/>
      <c r="G301"/>
      <c r="I301"/>
      <c r="J301"/>
      <c r="L301"/>
      <c r="M301"/>
      <c r="N301"/>
      <c r="O301"/>
      <c r="P301"/>
      <c r="R301"/>
      <c r="S301"/>
      <c r="T301"/>
      <c r="U301"/>
      <c r="V301"/>
      <c r="W301"/>
      <c r="X301"/>
      <c r="Y301"/>
      <c r="Z301"/>
      <c r="AA301"/>
      <c r="AB301"/>
    </row>
    <row r="302" spans="5:28" x14ac:dyDescent="0.5">
      <c r="E302"/>
      <c r="G302"/>
      <c r="I302"/>
      <c r="J302"/>
      <c r="L302"/>
      <c r="M302"/>
      <c r="N302"/>
      <c r="O302"/>
      <c r="P302"/>
      <c r="R302"/>
      <c r="S302"/>
      <c r="T302"/>
      <c r="U302"/>
      <c r="V302"/>
      <c r="W302"/>
      <c r="X302"/>
      <c r="Y302"/>
      <c r="Z302"/>
      <c r="AA302"/>
      <c r="AB302"/>
    </row>
    <row r="303" spans="5:28" x14ac:dyDescent="0.5">
      <c r="E303"/>
      <c r="G303"/>
      <c r="I303"/>
      <c r="J303"/>
      <c r="L303"/>
      <c r="M303"/>
      <c r="N303"/>
      <c r="O303"/>
      <c r="P303"/>
      <c r="R303"/>
      <c r="S303"/>
      <c r="T303"/>
      <c r="U303"/>
      <c r="V303"/>
      <c r="W303"/>
      <c r="X303"/>
      <c r="Y303"/>
      <c r="Z303"/>
      <c r="AA303"/>
      <c r="AB303"/>
    </row>
    <row r="304" spans="5:28" x14ac:dyDescent="0.5">
      <c r="E304"/>
      <c r="G304"/>
      <c r="I304"/>
      <c r="J304"/>
      <c r="L304"/>
      <c r="M304"/>
      <c r="N304"/>
      <c r="O304"/>
      <c r="P304"/>
      <c r="R304"/>
      <c r="S304"/>
      <c r="T304"/>
      <c r="U304"/>
      <c r="V304"/>
      <c r="W304"/>
      <c r="X304"/>
      <c r="Y304"/>
      <c r="Z304"/>
      <c r="AA304"/>
      <c r="AB304"/>
    </row>
    <row r="305" spans="5:28" x14ac:dyDescent="0.5">
      <c r="E305"/>
      <c r="G305"/>
      <c r="I305"/>
      <c r="J305"/>
      <c r="L305"/>
      <c r="M305"/>
      <c r="N305"/>
      <c r="O305"/>
      <c r="P305"/>
      <c r="R305"/>
      <c r="S305"/>
      <c r="T305"/>
      <c r="U305"/>
      <c r="V305"/>
      <c r="W305"/>
      <c r="X305"/>
      <c r="Y305"/>
      <c r="Z305"/>
      <c r="AA305"/>
      <c r="AB305"/>
    </row>
    <row r="306" spans="5:28" x14ac:dyDescent="0.5">
      <c r="E306"/>
      <c r="G306"/>
      <c r="I306"/>
      <c r="J306"/>
      <c r="L306"/>
      <c r="M306"/>
      <c r="N306"/>
      <c r="O306"/>
      <c r="P306"/>
      <c r="R306"/>
      <c r="S306"/>
      <c r="T306"/>
      <c r="U306"/>
      <c r="V306"/>
      <c r="W306"/>
      <c r="X306"/>
      <c r="Y306"/>
      <c r="Z306"/>
      <c r="AA306"/>
      <c r="AB306"/>
    </row>
    <row r="307" spans="5:28" x14ac:dyDescent="0.5">
      <c r="E307"/>
      <c r="G307"/>
      <c r="I307"/>
      <c r="J307"/>
      <c r="L307"/>
      <c r="M307"/>
      <c r="N307"/>
      <c r="O307"/>
      <c r="P307"/>
      <c r="R307"/>
      <c r="S307"/>
      <c r="T307"/>
      <c r="U307"/>
      <c r="V307"/>
      <c r="W307"/>
      <c r="X307"/>
      <c r="Y307"/>
      <c r="Z307"/>
      <c r="AA307"/>
      <c r="AB307"/>
    </row>
    <row r="308" spans="5:28" x14ac:dyDescent="0.5">
      <c r="E308"/>
      <c r="G308"/>
      <c r="I308"/>
      <c r="J308"/>
      <c r="L308"/>
      <c r="M308"/>
      <c r="N308"/>
      <c r="O308"/>
      <c r="P308"/>
      <c r="R308"/>
      <c r="S308"/>
      <c r="T308"/>
      <c r="U308"/>
      <c r="V308"/>
      <c r="W308"/>
      <c r="X308"/>
      <c r="Y308"/>
      <c r="Z308"/>
      <c r="AA308"/>
      <c r="AB308"/>
    </row>
    <row r="309" spans="5:28" x14ac:dyDescent="0.5">
      <c r="E309"/>
      <c r="G309"/>
      <c r="I309"/>
      <c r="J309"/>
      <c r="L309"/>
      <c r="M309"/>
      <c r="N309"/>
      <c r="O309"/>
      <c r="P309"/>
      <c r="R309"/>
      <c r="S309"/>
      <c r="T309"/>
      <c r="U309"/>
      <c r="V309"/>
      <c r="W309"/>
      <c r="X309"/>
      <c r="Y309"/>
      <c r="Z309"/>
      <c r="AA309"/>
      <c r="AB309"/>
    </row>
    <row r="310" spans="5:28" x14ac:dyDescent="0.5">
      <c r="E310"/>
      <c r="G310"/>
      <c r="I310"/>
      <c r="J310"/>
      <c r="L310"/>
      <c r="M310"/>
      <c r="N310"/>
      <c r="O310"/>
      <c r="P310"/>
      <c r="R310"/>
      <c r="S310"/>
      <c r="T310"/>
      <c r="U310"/>
      <c r="V310"/>
      <c r="W310"/>
      <c r="X310"/>
      <c r="Y310"/>
      <c r="Z310"/>
      <c r="AA310"/>
      <c r="AB310"/>
    </row>
    <row r="311" spans="5:28" x14ac:dyDescent="0.5">
      <c r="E311"/>
      <c r="G311"/>
      <c r="I311"/>
      <c r="J311"/>
      <c r="L311"/>
      <c r="M311"/>
      <c r="N311"/>
      <c r="O311"/>
      <c r="P311"/>
      <c r="R311"/>
      <c r="S311"/>
      <c r="T311"/>
      <c r="U311"/>
      <c r="V311"/>
      <c r="W311"/>
      <c r="X311"/>
      <c r="Y311"/>
      <c r="Z311"/>
      <c r="AA311"/>
      <c r="AB311"/>
    </row>
    <row r="312" spans="5:28" x14ac:dyDescent="0.5">
      <c r="E312"/>
      <c r="G312"/>
      <c r="I312"/>
      <c r="J312"/>
      <c r="L312"/>
      <c r="M312"/>
      <c r="N312"/>
      <c r="O312"/>
      <c r="P312"/>
      <c r="R312"/>
      <c r="S312"/>
      <c r="T312"/>
      <c r="U312"/>
      <c r="V312"/>
      <c r="W312"/>
      <c r="X312"/>
      <c r="Y312"/>
      <c r="Z312"/>
      <c r="AA312"/>
      <c r="AB312"/>
    </row>
    <row r="313" spans="5:28" x14ac:dyDescent="0.5">
      <c r="E313"/>
      <c r="G313"/>
      <c r="I313"/>
      <c r="J313"/>
      <c r="L313"/>
      <c r="M313"/>
      <c r="N313"/>
      <c r="O313"/>
      <c r="P313"/>
      <c r="R313"/>
      <c r="S313"/>
      <c r="T313"/>
      <c r="U313"/>
      <c r="V313"/>
      <c r="W313"/>
      <c r="X313"/>
      <c r="Y313"/>
      <c r="Z313"/>
      <c r="AA313"/>
      <c r="AB313"/>
    </row>
    <row r="314" spans="5:28" x14ac:dyDescent="0.5">
      <c r="E314"/>
      <c r="G314"/>
      <c r="I314"/>
      <c r="J314"/>
      <c r="L314"/>
      <c r="M314"/>
      <c r="N314"/>
      <c r="O314"/>
      <c r="P314"/>
      <c r="R314"/>
      <c r="S314"/>
      <c r="T314"/>
      <c r="U314"/>
      <c r="V314"/>
      <c r="W314"/>
      <c r="X314"/>
      <c r="Y314"/>
      <c r="Z314"/>
      <c r="AA314"/>
      <c r="AB314"/>
    </row>
    <row r="315" spans="5:28" x14ac:dyDescent="0.5">
      <c r="E315"/>
      <c r="G315"/>
      <c r="I315"/>
      <c r="J315"/>
      <c r="L315"/>
      <c r="M315"/>
      <c r="N315"/>
      <c r="O315"/>
      <c r="P315"/>
      <c r="R315"/>
      <c r="S315"/>
      <c r="T315"/>
      <c r="U315"/>
      <c r="V315"/>
      <c r="W315"/>
      <c r="X315"/>
      <c r="Y315"/>
      <c r="Z315"/>
      <c r="AA315"/>
      <c r="AB315"/>
    </row>
    <row r="316" spans="5:28" x14ac:dyDescent="0.5">
      <c r="E316"/>
      <c r="G316"/>
      <c r="I316"/>
      <c r="J316"/>
      <c r="L316"/>
      <c r="M316"/>
      <c r="N316"/>
      <c r="O316"/>
      <c r="P316"/>
      <c r="R316"/>
      <c r="S316"/>
      <c r="T316"/>
      <c r="U316"/>
      <c r="V316"/>
      <c r="W316"/>
      <c r="X316"/>
      <c r="Y316"/>
      <c r="Z316"/>
      <c r="AA316"/>
      <c r="AB316"/>
    </row>
    <row r="317" spans="5:28" x14ac:dyDescent="0.5">
      <c r="E317"/>
      <c r="G317"/>
      <c r="I317"/>
      <c r="J317"/>
      <c r="L317"/>
      <c r="M317"/>
      <c r="N317"/>
      <c r="O317"/>
      <c r="P317"/>
      <c r="R317"/>
      <c r="S317"/>
      <c r="T317"/>
      <c r="U317"/>
      <c r="V317"/>
      <c r="W317"/>
      <c r="X317"/>
      <c r="Y317"/>
      <c r="Z317"/>
      <c r="AA317"/>
      <c r="AB317"/>
    </row>
    <row r="318" spans="5:28" x14ac:dyDescent="0.5">
      <c r="E318"/>
      <c r="G318"/>
      <c r="I318"/>
      <c r="J318"/>
      <c r="L318"/>
      <c r="M318"/>
      <c r="N318"/>
      <c r="O318"/>
      <c r="P318"/>
      <c r="R318"/>
      <c r="S318"/>
      <c r="T318"/>
      <c r="U318"/>
      <c r="V318"/>
      <c r="W318"/>
      <c r="X318"/>
      <c r="Y318"/>
      <c r="Z318"/>
      <c r="AA318"/>
      <c r="AB318"/>
    </row>
    <row r="319" spans="5:28" x14ac:dyDescent="0.5">
      <c r="E319"/>
      <c r="G319"/>
      <c r="I319"/>
      <c r="J319"/>
      <c r="L319"/>
      <c r="M319"/>
      <c r="N319"/>
      <c r="O319"/>
      <c r="P319"/>
      <c r="R319"/>
      <c r="S319"/>
      <c r="T319"/>
      <c r="U319"/>
      <c r="V319"/>
      <c r="W319"/>
      <c r="X319"/>
      <c r="Y319"/>
      <c r="Z319"/>
      <c r="AA319"/>
      <c r="AB319"/>
    </row>
    <row r="320" spans="5:28" x14ac:dyDescent="0.5">
      <c r="E320"/>
      <c r="G320"/>
      <c r="I320"/>
      <c r="J320"/>
      <c r="L320"/>
      <c r="M320"/>
      <c r="N320"/>
      <c r="O320"/>
      <c r="P320"/>
      <c r="R320"/>
      <c r="S320"/>
      <c r="T320"/>
      <c r="U320"/>
      <c r="V320"/>
      <c r="W320"/>
      <c r="X320"/>
      <c r="Y320"/>
      <c r="Z320"/>
      <c r="AA320"/>
      <c r="AB320"/>
    </row>
    <row r="321" spans="5:28" x14ac:dyDescent="0.5">
      <c r="E321"/>
      <c r="G321"/>
      <c r="I321"/>
      <c r="J321"/>
      <c r="L321"/>
      <c r="M321"/>
      <c r="N321"/>
      <c r="O321"/>
      <c r="P321"/>
      <c r="R321"/>
      <c r="S321"/>
      <c r="T321"/>
      <c r="U321"/>
      <c r="V321"/>
      <c r="W321"/>
      <c r="X321"/>
      <c r="Y321"/>
      <c r="Z321"/>
      <c r="AA321"/>
      <c r="AB321"/>
    </row>
    <row r="322" spans="5:28" x14ac:dyDescent="0.5">
      <c r="E322"/>
      <c r="G322"/>
      <c r="I322"/>
      <c r="J322"/>
      <c r="L322"/>
      <c r="M322"/>
      <c r="N322"/>
      <c r="O322"/>
      <c r="P322"/>
      <c r="R322"/>
      <c r="S322"/>
      <c r="T322"/>
      <c r="U322"/>
      <c r="V322"/>
      <c r="W322"/>
      <c r="X322"/>
      <c r="Y322"/>
      <c r="Z322"/>
      <c r="AA322"/>
      <c r="AB322"/>
    </row>
    <row r="323" spans="5:28" x14ac:dyDescent="0.5">
      <c r="E323"/>
      <c r="G323"/>
      <c r="I323"/>
      <c r="J323"/>
      <c r="L323"/>
      <c r="M323"/>
      <c r="N323"/>
      <c r="O323"/>
      <c r="P323"/>
      <c r="R323"/>
      <c r="S323"/>
      <c r="T323"/>
      <c r="U323"/>
      <c r="V323"/>
      <c r="W323"/>
      <c r="X323"/>
      <c r="Y323"/>
      <c r="Z323"/>
      <c r="AA323"/>
      <c r="AB323"/>
    </row>
    <row r="324" spans="5:28" x14ac:dyDescent="0.5">
      <c r="E324"/>
      <c r="G324"/>
      <c r="I324"/>
      <c r="J324"/>
      <c r="L324"/>
      <c r="M324"/>
      <c r="N324"/>
      <c r="O324"/>
      <c r="P324"/>
      <c r="R324"/>
      <c r="S324"/>
      <c r="T324"/>
      <c r="U324"/>
      <c r="V324"/>
      <c r="W324"/>
      <c r="X324"/>
      <c r="Y324"/>
      <c r="Z324"/>
      <c r="AA324"/>
      <c r="AB324"/>
    </row>
    <row r="325" spans="5:28" x14ac:dyDescent="0.5">
      <c r="E325"/>
      <c r="G325"/>
      <c r="I325"/>
      <c r="J325"/>
      <c r="L325"/>
      <c r="M325"/>
      <c r="N325"/>
      <c r="O325"/>
      <c r="P325"/>
      <c r="R325"/>
      <c r="S325"/>
      <c r="T325"/>
      <c r="U325"/>
      <c r="V325"/>
      <c r="W325"/>
      <c r="X325"/>
      <c r="Y325"/>
      <c r="Z325"/>
      <c r="AA325"/>
      <c r="AB325"/>
    </row>
    <row r="326" spans="5:28" x14ac:dyDescent="0.5">
      <c r="E326"/>
      <c r="G326"/>
      <c r="I326"/>
      <c r="J326"/>
      <c r="L326"/>
      <c r="M326"/>
      <c r="N326"/>
      <c r="O326"/>
      <c r="P326"/>
      <c r="R326"/>
      <c r="S326"/>
      <c r="T326"/>
      <c r="U326"/>
      <c r="V326"/>
      <c r="W326"/>
      <c r="X326"/>
      <c r="Y326"/>
      <c r="Z326"/>
      <c r="AA326"/>
      <c r="AB326"/>
    </row>
    <row r="327" spans="5:28" x14ac:dyDescent="0.5">
      <c r="E327"/>
      <c r="G327"/>
      <c r="I327"/>
      <c r="J327"/>
      <c r="L327"/>
      <c r="M327"/>
      <c r="N327"/>
      <c r="O327"/>
      <c r="P327"/>
      <c r="R327"/>
      <c r="S327"/>
      <c r="T327"/>
      <c r="U327"/>
      <c r="V327"/>
      <c r="W327"/>
      <c r="X327"/>
      <c r="Y327"/>
      <c r="Z327"/>
      <c r="AA327"/>
      <c r="AB327"/>
    </row>
    <row r="328" spans="5:28" x14ac:dyDescent="0.5">
      <c r="E328"/>
      <c r="G328"/>
      <c r="I328"/>
      <c r="J328"/>
      <c r="L328"/>
      <c r="M328"/>
      <c r="N328"/>
      <c r="O328"/>
      <c r="P328"/>
      <c r="R328"/>
      <c r="S328"/>
      <c r="T328"/>
      <c r="U328"/>
      <c r="V328"/>
      <c r="W328"/>
      <c r="X328"/>
      <c r="Y328"/>
      <c r="Z328"/>
      <c r="AA328"/>
      <c r="AB328"/>
    </row>
    <row r="329" spans="5:28" x14ac:dyDescent="0.5">
      <c r="E329"/>
      <c r="G329"/>
      <c r="I329"/>
      <c r="J329"/>
      <c r="L329"/>
      <c r="M329"/>
      <c r="N329"/>
      <c r="O329"/>
      <c r="P329"/>
      <c r="R329"/>
      <c r="S329"/>
      <c r="T329"/>
      <c r="U329"/>
      <c r="V329"/>
      <c r="W329"/>
      <c r="X329"/>
      <c r="Y329"/>
      <c r="Z329"/>
      <c r="AA329"/>
      <c r="AB329"/>
    </row>
    <row r="330" spans="5:28" x14ac:dyDescent="0.5">
      <c r="E330"/>
      <c r="G330"/>
      <c r="I330"/>
      <c r="J330"/>
      <c r="L330"/>
      <c r="M330"/>
      <c r="N330"/>
      <c r="O330"/>
      <c r="P330"/>
      <c r="R330"/>
      <c r="S330"/>
      <c r="T330"/>
      <c r="U330"/>
      <c r="V330"/>
      <c r="W330"/>
      <c r="X330"/>
      <c r="Y330"/>
      <c r="Z330"/>
      <c r="AA330"/>
      <c r="AB330"/>
    </row>
    <row r="331" spans="5:28" x14ac:dyDescent="0.5">
      <c r="E331"/>
      <c r="G331"/>
      <c r="I331"/>
      <c r="J331"/>
      <c r="L331"/>
      <c r="M331"/>
      <c r="N331"/>
      <c r="O331"/>
      <c r="P331"/>
      <c r="R331"/>
      <c r="S331"/>
      <c r="T331"/>
      <c r="U331"/>
      <c r="V331"/>
      <c r="W331"/>
      <c r="X331"/>
      <c r="Y331"/>
      <c r="Z331"/>
      <c r="AA331"/>
      <c r="AB331"/>
    </row>
    <row r="332" spans="5:28" x14ac:dyDescent="0.5">
      <c r="E332"/>
      <c r="G332"/>
      <c r="I332"/>
      <c r="J332"/>
      <c r="L332"/>
      <c r="M332"/>
      <c r="N332"/>
      <c r="O332"/>
      <c r="P332"/>
      <c r="R332"/>
      <c r="S332"/>
      <c r="T332"/>
      <c r="U332"/>
      <c r="V332"/>
      <c r="W332"/>
      <c r="X332"/>
      <c r="Y332"/>
      <c r="Z332"/>
      <c r="AA332"/>
      <c r="AB332"/>
    </row>
    <row r="333" spans="5:28" x14ac:dyDescent="0.5">
      <c r="E333"/>
      <c r="G333"/>
      <c r="I333"/>
      <c r="J333"/>
      <c r="L333"/>
      <c r="M333"/>
      <c r="N333"/>
      <c r="O333"/>
      <c r="P333"/>
      <c r="R333"/>
      <c r="S333"/>
      <c r="T333"/>
      <c r="U333"/>
      <c r="V333"/>
      <c r="W333"/>
      <c r="X333"/>
      <c r="Y333"/>
      <c r="Z333"/>
      <c r="AA333"/>
      <c r="AB333"/>
    </row>
    <row r="334" spans="5:28" x14ac:dyDescent="0.5">
      <c r="E334"/>
      <c r="G334"/>
      <c r="I334"/>
      <c r="J334"/>
      <c r="L334"/>
      <c r="M334"/>
      <c r="N334"/>
      <c r="O334"/>
      <c r="P334"/>
      <c r="R334"/>
      <c r="S334"/>
      <c r="T334"/>
      <c r="U334"/>
      <c r="V334"/>
      <c r="W334"/>
      <c r="X334"/>
      <c r="Y334"/>
      <c r="Z334"/>
      <c r="AA334"/>
      <c r="AB334"/>
    </row>
    <row r="335" spans="5:28" x14ac:dyDescent="0.5">
      <c r="E335"/>
      <c r="G335"/>
      <c r="I335"/>
      <c r="J335"/>
      <c r="L335"/>
      <c r="M335"/>
      <c r="N335"/>
      <c r="O335"/>
      <c r="P335"/>
      <c r="R335"/>
      <c r="S335"/>
      <c r="T335"/>
      <c r="U335"/>
      <c r="V335"/>
      <c r="W335"/>
      <c r="X335"/>
      <c r="Y335"/>
      <c r="Z335"/>
      <c r="AA335"/>
      <c r="AB335"/>
    </row>
    <row r="336" spans="5:28" x14ac:dyDescent="0.5">
      <c r="E336"/>
      <c r="G336"/>
      <c r="I336"/>
      <c r="J336"/>
      <c r="L336"/>
      <c r="M336"/>
      <c r="N336"/>
      <c r="O336"/>
      <c r="P336"/>
      <c r="R336"/>
      <c r="S336"/>
      <c r="T336"/>
      <c r="U336"/>
      <c r="V336"/>
      <c r="W336"/>
      <c r="X336"/>
      <c r="Y336"/>
      <c r="Z336"/>
      <c r="AA336"/>
      <c r="AB336"/>
    </row>
    <row r="337" spans="5:28" x14ac:dyDescent="0.5">
      <c r="E337"/>
      <c r="G337"/>
      <c r="I337"/>
      <c r="J337"/>
      <c r="L337"/>
      <c r="M337"/>
      <c r="N337"/>
      <c r="O337"/>
      <c r="P337"/>
      <c r="R337"/>
      <c r="S337"/>
      <c r="T337"/>
      <c r="U337"/>
      <c r="V337"/>
      <c r="W337"/>
      <c r="X337"/>
      <c r="Y337"/>
      <c r="Z337"/>
      <c r="AA337"/>
      <c r="AB337"/>
    </row>
    <row r="338" spans="5:28" x14ac:dyDescent="0.5">
      <c r="E338"/>
      <c r="G338"/>
      <c r="I338"/>
      <c r="J338"/>
      <c r="L338"/>
      <c r="M338"/>
      <c r="N338"/>
      <c r="O338"/>
      <c r="P338"/>
      <c r="R338"/>
      <c r="S338"/>
      <c r="T338"/>
      <c r="U338"/>
      <c r="V338"/>
      <c r="W338"/>
      <c r="X338"/>
      <c r="Y338"/>
      <c r="Z338"/>
      <c r="AA338"/>
      <c r="AB338"/>
    </row>
    <row r="339" spans="5:28" x14ac:dyDescent="0.5">
      <c r="E339"/>
      <c r="G339"/>
      <c r="I339"/>
      <c r="J339"/>
      <c r="L339"/>
      <c r="M339"/>
      <c r="N339"/>
      <c r="O339"/>
      <c r="P339"/>
      <c r="R339"/>
      <c r="S339"/>
      <c r="T339"/>
      <c r="U339"/>
      <c r="V339"/>
      <c r="W339"/>
      <c r="X339"/>
      <c r="Y339"/>
      <c r="Z339"/>
      <c r="AA339"/>
      <c r="AB339"/>
    </row>
    <row r="340" spans="5:28" x14ac:dyDescent="0.5">
      <c r="E340"/>
      <c r="G340"/>
      <c r="I340"/>
      <c r="J340"/>
      <c r="L340"/>
      <c r="M340"/>
      <c r="N340"/>
      <c r="O340"/>
      <c r="P340"/>
      <c r="R340"/>
      <c r="S340"/>
      <c r="T340"/>
      <c r="U340"/>
      <c r="V340"/>
      <c r="W340"/>
      <c r="X340"/>
      <c r="Y340"/>
      <c r="Z340"/>
      <c r="AA340"/>
      <c r="AB340"/>
    </row>
    <row r="341" spans="5:28" x14ac:dyDescent="0.5">
      <c r="E341"/>
      <c r="G341"/>
      <c r="I341"/>
      <c r="J341"/>
      <c r="L341"/>
      <c r="M341"/>
      <c r="N341"/>
      <c r="O341"/>
      <c r="P341"/>
      <c r="R341"/>
      <c r="S341"/>
      <c r="T341"/>
      <c r="U341"/>
      <c r="V341"/>
      <c r="W341"/>
      <c r="X341"/>
      <c r="Y341"/>
      <c r="Z341"/>
      <c r="AA341"/>
      <c r="AB341"/>
    </row>
    <row r="342" spans="5:28" x14ac:dyDescent="0.5">
      <c r="E342"/>
      <c r="G342"/>
      <c r="I342"/>
      <c r="J342"/>
      <c r="L342"/>
      <c r="M342"/>
      <c r="N342"/>
      <c r="O342"/>
      <c r="P342"/>
      <c r="R342"/>
      <c r="S342"/>
      <c r="T342"/>
      <c r="U342"/>
      <c r="V342"/>
      <c r="W342"/>
      <c r="X342"/>
      <c r="Y342"/>
      <c r="Z342"/>
      <c r="AA342"/>
      <c r="AB342"/>
    </row>
    <row r="343" spans="5:28" x14ac:dyDescent="0.5">
      <c r="E343"/>
      <c r="G343"/>
      <c r="I343"/>
      <c r="J343"/>
      <c r="L343"/>
      <c r="M343"/>
      <c r="N343"/>
      <c r="O343"/>
      <c r="P343"/>
      <c r="R343"/>
      <c r="S343"/>
      <c r="T343"/>
      <c r="U343"/>
      <c r="V343"/>
      <c r="W343"/>
      <c r="X343"/>
      <c r="Y343"/>
      <c r="Z343"/>
      <c r="AA343"/>
      <c r="AB343"/>
    </row>
    <row r="344" spans="5:28" x14ac:dyDescent="0.5">
      <c r="E344"/>
      <c r="G344"/>
      <c r="I344"/>
      <c r="J344"/>
      <c r="L344"/>
      <c r="M344"/>
      <c r="N344"/>
      <c r="O344"/>
      <c r="P344"/>
      <c r="R344"/>
      <c r="S344"/>
      <c r="T344"/>
      <c r="U344"/>
      <c r="V344"/>
      <c r="W344"/>
      <c r="X344"/>
      <c r="Y344"/>
      <c r="Z344"/>
      <c r="AA344"/>
      <c r="AB344"/>
    </row>
    <row r="345" spans="5:28" x14ac:dyDescent="0.5">
      <c r="E345"/>
      <c r="G345"/>
      <c r="I345"/>
      <c r="J345"/>
      <c r="L345"/>
      <c r="M345"/>
      <c r="N345"/>
      <c r="O345"/>
      <c r="P345"/>
      <c r="R345"/>
      <c r="S345"/>
      <c r="T345"/>
      <c r="U345"/>
      <c r="V345"/>
      <c r="W345"/>
      <c r="X345"/>
      <c r="Y345"/>
      <c r="Z345"/>
      <c r="AA345"/>
      <c r="AB345"/>
    </row>
    <row r="346" spans="5:28" x14ac:dyDescent="0.5">
      <c r="E346"/>
      <c r="G346"/>
      <c r="I346"/>
      <c r="J346"/>
      <c r="L346"/>
      <c r="M346"/>
      <c r="N346"/>
      <c r="O346"/>
      <c r="P346"/>
      <c r="R346"/>
      <c r="S346"/>
      <c r="T346"/>
      <c r="U346"/>
      <c r="V346"/>
      <c r="W346"/>
      <c r="X346"/>
      <c r="Y346"/>
      <c r="Z346"/>
      <c r="AA346"/>
      <c r="AB346"/>
    </row>
    <row r="347" spans="5:28" x14ac:dyDescent="0.5">
      <c r="E347"/>
      <c r="G347"/>
      <c r="I347"/>
      <c r="J347"/>
      <c r="L347"/>
      <c r="M347"/>
      <c r="N347"/>
      <c r="O347"/>
      <c r="P347"/>
      <c r="R347"/>
      <c r="S347"/>
      <c r="T347"/>
      <c r="U347"/>
      <c r="V347"/>
      <c r="W347"/>
      <c r="X347"/>
      <c r="Y347"/>
      <c r="Z347"/>
      <c r="AA347"/>
      <c r="AB347"/>
    </row>
    <row r="348" spans="5:28" x14ac:dyDescent="0.5">
      <c r="E348"/>
      <c r="G348"/>
      <c r="I348"/>
      <c r="J348"/>
      <c r="L348"/>
      <c r="M348"/>
      <c r="N348"/>
      <c r="O348"/>
      <c r="P348"/>
      <c r="R348"/>
      <c r="S348"/>
      <c r="T348"/>
      <c r="U348"/>
      <c r="V348"/>
      <c r="W348"/>
      <c r="X348"/>
      <c r="Y348"/>
      <c r="Z348"/>
      <c r="AA348"/>
      <c r="AB348"/>
    </row>
    <row r="349" spans="5:28" x14ac:dyDescent="0.5">
      <c r="E349"/>
      <c r="G349"/>
      <c r="I349"/>
      <c r="J349"/>
      <c r="L349"/>
      <c r="M349"/>
      <c r="N349"/>
      <c r="O349"/>
      <c r="P349"/>
      <c r="R349"/>
      <c r="S349"/>
      <c r="T349"/>
      <c r="U349"/>
      <c r="V349"/>
      <c r="W349"/>
      <c r="X349"/>
      <c r="Y349"/>
      <c r="Z349"/>
      <c r="AA349"/>
      <c r="AB349"/>
    </row>
    <row r="350" spans="5:28" x14ac:dyDescent="0.5">
      <c r="E350"/>
      <c r="G350"/>
      <c r="I350"/>
      <c r="J350"/>
      <c r="L350"/>
      <c r="M350"/>
      <c r="N350"/>
      <c r="O350"/>
      <c r="P350"/>
      <c r="R350"/>
      <c r="S350"/>
      <c r="T350"/>
      <c r="U350"/>
      <c r="V350"/>
      <c r="W350"/>
      <c r="X350"/>
      <c r="Y350"/>
      <c r="Z350"/>
      <c r="AA350"/>
      <c r="AB350"/>
    </row>
    <row r="351" spans="5:28" x14ac:dyDescent="0.5">
      <c r="E351"/>
      <c r="G351"/>
      <c r="I351"/>
      <c r="J351"/>
      <c r="L351"/>
      <c r="M351"/>
      <c r="N351"/>
      <c r="O351"/>
      <c r="P351"/>
      <c r="R351"/>
      <c r="S351"/>
      <c r="T351"/>
      <c r="U351"/>
      <c r="V351"/>
      <c r="W351"/>
      <c r="X351"/>
      <c r="Y351"/>
      <c r="Z351"/>
      <c r="AA351"/>
      <c r="AB351"/>
    </row>
    <row r="352" spans="5:28" x14ac:dyDescent="0.5">
      <c r="E352"/>
      <c r="G352"/>
      <c r="I352"/>
      <c r="J352"/>
      <c r="L352"/>
      <c r="M352"/>
      <c r="N352"/>
      <c r="O352"/>
      <c r="P352"/>
      <c r="R352"/>
      <c r="S352"/>
      <c r="T352"/>
      <c r="U352"/>
      <c r="V352"/>
      <c r="W352"/>
      <c r="X352"/>
      <c r="Y352"/>
      <c r="Z352"/>
      <c r="AA352"/>
      <c r="AB352"/>
    </row>
    <row r="353" spans="5:28" x14ac:dyDescent="0.5">
      <c r="E353"/>
      <c r="G353"/>
      <c r="I353"/>
      <c r="J353"/>
      <c r="L353"/>
      <c r="M353"/>
      <c r="N353"/>
      <c r="O353"/>
      <c r="P353"/>
      <c r="R353"/>
      <c r="S353"/>
      <c r="T353"/>
      <c r="U353"/>
      <c r="V353"/>
      <c r="W353"/>
      <c r="X353"/>
      <c r="Y353"/>
      <c r="Z353"/>
      <c r="AA353"/>
      <c r="AB353"/>
    </row>
    <row r="354" spans="5:28" x14ac:dyDescent="0.5">
      <c r="E354"/>
      <c r="G354"/>
      <c r="I354"/>
      <c r="J354"/>
      <c r="L354"/>
      <c r="M354"/>
      <c r="N354"/>
      <c r="O354"/>
      <c r="P354"/>
      <c r="R354"/>
      <c r="S354"/>
      <c r="T354"/>
      <c r="U354"/>
      <c r="V354"/>
      <c r="W354"/>
      <c r="X354"/>
      <c r="Y354"/>
      <c r="Z354"/>
      <c r="AA354"/>
      <c r="AB354"/>
    </row>
    <row r="355" spans="5:28" x14ac:dyDescent="0.5">
      <c r="E355"/>
      <c r="G355"/>
      <c r="I355"/>
      <c r="J355"/>
      <c r="L355"/>
      <c r="M355"/>
      <c r="N355"/>
      <c r="O355"/>
      <c r="P355"/>
      <c r="R355"/>
      <c r="S355"/>
      <c r="T355"/>
      <c r="U355"/>
      <c r="V355"/>
      <c r="W355"/>
      <c r="X355"/>
      <c r="Y355"/>
      <c r="Z355"/>
      <c r="AA355"/>
      <c r="AB355"/>
    </row>
    <row r="356" spans="5:28" x14ac:dyDescent="0.5">
      <c r="E356"/>
      <c r="G356"/>
      <c r="I356"/>
      <c r="J356"/>
      <c r="L356"/>
      <c r="M356"/>
      <c r="N356"/>
      <c r="O356"/>
      <c r="P356"/>
      <c r="R356"/>
      <c r="S356"/>
      <c r="T356"/>
      <c r="U356"/>
      <c r="V356"/>
      <c r="W356"/>
      <c r="X356"/>
      <c r="Y356"/>
      <c r="Z356"/>
      <c r="AA356"/>
      <c r="AB356"/>
    </row>
    <row r="357" spans="5:28" x14ac:dyDescent="0.5">
      <c r="E357"/>
      <c r="G357"/>
      <c r="I357"/>
      <c r="J357"/>
      <c r="L357"/>
      <c r="M357"/>
      <c r="N357"/>
      <c r="O357"/>
      <c r="P357"/>
      <c r="R357"/>
      <c r="S357"/>
      <c r="T357"/>
      <c r="U357"/>
      <c r="V357"/>
      <c r="W357"/>
      <c r="X357"/>
      <c r="Y357"/>
      <c r="Z357"/>
      <c r="AA357"/>
      <c r="AB357"/>
    </row>
    <row r="358" spans="5:28" x14ac:dyDescent="0.5">
      <c r="E358"/>
      <c r="G358"/>
      <c r="I358"/>
      <c r="J358"/>
      <c r="L358"/>
      <c r="M358"/>
      <c r="N358"/>
      <c r="O358"/>
      <c r="P358"/>
      <c r="R358"/>
      <c r="S358"/>
      <c r="T358"/>
      <c r="U358"/>
      <c r="V358"/>
      <c r="W358"/>
      <c r="X358"/>
      <c r="Y358"/>
      <c r="Z358"/>
      <c r="AA358"/>
      <c r="AB358"/>
    </row>
    <row r="359" spans="5:28" x14ac:dyDescent="0.5">
      <c r="E359"/>
      <c r="G359"/>
      <c r="I359"/>
      <c r="J359"/>
      <c r="L359"/>
      <c r="M359"/>
      <c r="N359"/>
      <c r="O359"/>
      <c r="P359"/>
      <c r="R359"/>
      <c r="S359"/>
      <c r="T359"/>
      <c r="U359"/>
      <c r="V359"/>
      <c r="W359"/>
      <c r="X359"/>
      <c r="Y359"/>
      <c r="Z359"/>
      <c r="AA359"/>
      <c r="AB359"/>
    </row>
    <row r="360" spans="5:28" x14ac:dyDescent="0.5">
      <c r="E360"/>
      <c r="G360"/>
      <c r="I360"/>
      <c r="J360"/>
      <c r="L360"/>
      <c r="M360"/>
      <c r="N360"/>
      <c r="O360"/>
      <c r="P360"/>
      <c r="R360"/>
      <c r="S360"/>
      <c r="T360"/>
      <c r="U360"/>
      <c r="V360"/>
      <c r="W360"/>
      <c r="X360"/>
      <c r="Y360"/>
      <c r="Z360"/>
      <c r="AA360"/>
      <c r="AB360"/>
    </row>
    <row r="361" spans="5:28" x14ac:dyDescent="0.5">
      <c r="E361"/>
      <c r="G361"/>
      <c r="I361"/>
      <c r="J361"/>
      <c r="L361"/>
      <c r="M361"/>
      <c r="N361"/>
      <c r="O361"/>
      <c r="P361"/>
      <c r="R361"/>
      <c r="S361"/>
      <c r="T361"/>
      <c r="U361"/>
      <c r="V361"/>
      <c r="W361"/>
      <c r="X361"/>
      <c r="Y361"/>
      <c r="Z361"/>
      <c r="AA361"/>
      <c r="AB361"/>
    </row>
    <row r="362" spans="5:28" x14ac:dyDescent="0.5">
      <c r="E362"/>
      <c r="G362"/>
      <c r="I362"/>
      <c r="J362"/>
      <c r="L362"/>
      <c r="M362"/>
      <c r="N362"/>
      <c r="O362"/>
      <c r="P362"/>
      <c r="R362"/>
      <c r="S362"/>
      <c r="T362"/>
      <c r="U362"/>
      <c r="V362"/>
      <c r="W362"/>
      <c r="X362"/>
      <c r="Y362"/>
      <c r="Z362"/>
      <c r="AA362"/>
      <c r="AB362"/>
    </row>
    <row r="363" spans="5:28" x14ac:dyDescent="0.5">
      <c r="E363"/>
      <c r="G363"/>
      <c r="I363"/>
      <c r="J363"/>
      <c r="L363"/>
      <c r="M363"/>
      <c r="N363"/>
      <c r="O363"/>
      <c r="P363"/>
      <c r="R363"/>
      <c r="S363"/>
      <c r="T363"/>
      <c r="U363"/>
      <c r="V363"/>
      <c r="W363"/>
      <c r="X363"/>
      <c r="Y363"/>
      <c r="Z363"/>
      <c r="AA363"/>
      <c r="AB363"/>
    </row>
    <row r="364" spans="5:28" x14ac:dyDescent="0.5">
      <c r="E364"/>
      <c r="G364"/>
      <c r="I364"/>
      <c r="J364"/>
      <c r="L364"/>
      <c r="M364"/>
      <c r="N364"/>
      <c r="O364"/>
      <c r="P364"/>
      <c r="R364"/>
      <c r="S364"/>
      <c r="T364"/>
      <c r="U364"/>
      <c r="V364"/>
      <c r="W364"/>
      <c r="X364"/>
      <c r="Y364"/>
      <c r="Z364"/>
      <c r="AA364"/>
      <c r="AB364"/>
    </row>
    <row r="365" spans="5:28" x14ac:dyDescent="0.5">
      <c r="E365"/>
      <c r="G365"/>
      <c r="I365"/>
      <c r="J365"/>
      <c r="L365"/>
      <c r="M365"/>
      <c r="N365"/>
      <c r="O365"/>
      <c r="P365"/>
      <c r="R365"/>
      <c r="S365"/>
      <c r="T365"/>
      <c r="U365"/>
      <c r="V365"/>
      <c r="W365"/>
      <c r="X365"/>
      <c r="Y365"/>
      <c r="Z365"/>
      <c r="AA365"/>
      <c r="AB365"/>
    </row>
    <row r="366" spans="5:28" x14ac:dyDescent="0.5">
      <c r="E366"/>
      <c r="G366"/>
      <c r="I366"/>
      <c r="J366"/>
      <c r="L366"/>
      <c r="M366"/>
      <c r="N366"/>
      <c r="O366"/>
      <c r="P366"/>
      <c r="R366"/>
      <c r="S366"/>
      <c r="T366"/>
      <c r="U366"/>
      <c r="V366"/>
      <c r="W366"/>
      <c r="X366"/>
      <c r="Y366"/>
      <c r="Z366"/>
      <c r="AA366"/>
      <c r="AB366"/>
    </row>
    <row r="367" spans="5:28" x14ac:dyDescent="0.5">
      <c r="E367"/>
      <c r="G367"/>
      <c r="I367"/>
      <c r="J367"/>
      <c r="L367"/>
      <c r="M367"/>
      <c r="N367"/>
      <c r="O367"/>
      <c r="P367"/>
      <c r="R367"/>
      <c r="S367"/>
      <c r="T367"/>
      <c r="U367"/>
      <c r="V367"/>
      <c r="W367"/>
      <c r="X367"/>
      <c r="Y367"/>
      <c r="Z367"/>
      <c r="AA367"/>
      <c r="AB367"/>
    </row>
    <row r="368" spans="5:28" x14ac:dyDescent="0.5">
      <c r="E368"/>
      <c r="G368"/>
      <c r="I368"/>
      <c r="J368"/>
      <c r="L368"/>
      <c r="M368"/>
      <c r="N368"/>
      <c r="O368"/>
      <c r="P368"/>
      <c r="R368"/>
      <c r="S368"/>
      <c r="T368"/>
      <c r="U368"/>
      <c r="V368"/>
      <c r="W368"/>
      <c r="X368"/>
      <c r="Y368"/>
      <c r="Z368"/>
      <c r="AA368"/>
      <c r="AB368"/>
    </row>
    <row r="369" spans="5:28" x14ac:dyDescent="0.5">
      <c r="E369"/>
      <c r="G369"/>
      <c r="I369"/>
      <c r="J369"/>
      <c r="L369"/>
      <c r="M369"/>
      <c r="N369"/>
      <c r="O369"/>
      <c r="P369"/>
      <c r="R369"/>
      <c r="S369"/>
      <c r="T369"/>
      <c r="U369"/>
      <c r="V369"/>
      <c r="W369"/>
      <c r="X369"/>
      <c r="Y369"/>
      <c r="Z369"/>
      <c r="AA369"/>
      <c r="AB369"/>
    </row>
    <row r="370" spans="5:28" x14ac:dyDescent="0.5">
      <c r="E370"/>
      <c r="G370"/>
      <c r="I370"/>
      <c r="J370"/>
      <c r="L370"/>
      <c r="M370"/>
      <c r="N370"/>
      <c r="O370"/>
      <c r="P370"/>
      <c r="R370"/>
      <c r="S370"/>
      <c r="T370"/>
      <c r="U370"/>
      <c r="V370"/>
      <c r="W370"/>
      <c r="X370"/>
      <c r="Y370"/>
      <c r="Z370"/>
      <c r="AA370"/>
      <c r="AB370"/>
    </row>
    <row r="371" spans="5:28" x14ac:dyDescent="0.5">
      <c r="E371"/>
      <c r="G371"/>
      <c r="I371"/>
      <c r="J371"/>
      <c r="L371"/>
      <c r="M371"/>
      <c r="N371"/>
      <c r="O371"/>
      <c r="P371"/>
      <c r="R371"/>
      <c r="S371"/>
      <c r="T371"/>
      <c r="U371"/>
      <c r="V371"/>
      <c r="W371"/>
      <c r="X371"/>
      <c r="Y371"/>
      <c r="Z371"/>
      <c r="AA371"/>
      <c r="AB371"/>
    </row>
    <row r="372" spans="5:28" x14ac:dyDescent="0.5">
      <c r="E372"/>
      <c r="G372"/>
      <c r="I372"/>
      <c r="J372"/>
      <c r="L372"/>
      <c r="M372"/>
      <c r="N372"/>
      <c r="O372"/>
      <c r="P372"/>
      <c r="R372"/>
      <c r="S372"/>
      <c r="T372"/>
      <c r="U372"/>
      <c r="V372"/>
      <c r="W372"/>
      <c r="X372"/>
      <c r="Y372"/>
      <c r="Z372"/>
      <c r="AA372"/>
      <c r="AB372"/>
    </row>
    <row r="373" spans="5:28" x14ac:dyDescent="0.5">
      <c r="E373"/>
      <c r="G373"/>
      <c r="I373"/>
      <c r="J373"/>
      <c r="L373"/>
      <c r="M373"/>
      <c r="N373"/>
      <c r="O373"/>
      <c r="P373"/>
      <c r="R373"/>
      <c r="S373"/>
      <c r="T373"/>
      <c r="U373"/>
      <c r="V373"/>
      <c r="W373"/>
      <c r="X373"/>
      <c r="Y373"/>
      <c r="Z373"/>
      <c r="AA373"/>
      <c r="AB373"/>
    </row>
    <row r="374" spans="5:28" x14ac:dyDescent="0.5">
      <c r="E374"/>
      <c r="G374"/>
      <c r="I374"/>
      <c r="J374"/>
      <c r="L374"/>
      <c r="M374"/>
      <c r="N374"/>
      <c r="O374"/>
      <c r="P374"/>
      <c r="R374"/>
      <c r="S374"/>
      <c r="T374"/>
      <c r="U374"/>
      <c r="V374"/>
      <c r="W374"/>
      <c r="X374"/>
      <c r="Y374"/>
      <c r="Z374"/>
      <c r="AA374"/>
      <c r="AB374"/>
    </row>
    <row r="375" spans="5:28" x14ac:dyDescent="0.5">
      <c r="E375"/>
      <c r="G375"/>
      <c r="I375"/>
      <c r="J375"/>
      <c r="L375"/>
      <c r="M375"/>
      <c r="N375"/>
      <c r="O375"/>
      <c r="P375"/>
      <c r="R375"/>
      <c r="S375"/>
      <c r="T375"/>
      <c r="U375"/>
      <c r="V375"/>
      <c r="W375"/>
      <c r="X375"/>
      <c r="Y375"/>
      <c r="Z375"/>
      <c r="AA375"/>
      <c r="AB375"/>
    </row>
    <row r="376" spans="5:28" x14ac:dyDescent="0.5">
      <c r="E376"/>
      <c r="G376"/>
      <c r="I376"/>
      <c r="J376"/>
      <c r="L376"/>
      <c r="M376"/>
      <c r="N376"/>
      <c r="O376"/>
      <c r="P376"/>
      <c r="R376"/>
      <c r="S376"/>
      <c r="T376"/>
      <c r="U376"/>
      <c r="V376"/>
      <c r="W376"/>
      <c r="X376"/>
      <c r="Y376"/>
      <c r="Z376"/>
      <c r="AA376"/>
      <c r="AB376"/>
    </row>
    <row r="377" spans="5:28" x14ac:dyDescent="0.5">
      <c r="E377"/>
      <c r="G377"/>
      <c r="I377"/>
      <c r="J377"/>
      <c r="L377"/>
      <c r="M377"/>
      <c r="N377"/>
      <c r="O377"/>
      <c r="P377"/>
      <c r="R377"/>
      <c r="S377"/>
      <c r="T377"/>
      <c r="U377"/>
      <c r="V377"/>
      <c r="W377"/>
      <c r="X377"/>
      <c r="Y377"/>
      <c r="Z377"/>
      <c r="AA377"/>
      <c r="AB377"/>
    </row>
    <row r="378" spans="5:28" x14ac:dyDescent="0.5">
      <c r="E378"/>
      <c r="G378"/>
      <c r="I378"/>
      <c r="J378"/>
      <c r="L378"/>
      <c r="M378"/>
      <c r="N378"/>
      <c r="O378"/>
      <c r="P378"/>
      <c r="R378"/>
      <c r="S378"/>
      <c r="T378"/>
      <c r="U378"/>
      <c r="V378"/>
      <c r="W378"/>
      <c r="X378"/>
      <c r="Y378"/>
      <c r="Z378"/>
      <c r="AA378"/>
      <c r="AB378"/>
    </row>
    <row r="379" spans="5:28" x14ac:dyDescent="0.5">
      <c r="E379"/>
      <c r="G379"/>
      <c r="I379"/>
      <c r="J379"/>
      <c r="L379"/>
      <c r="M379"/>
      <c r="N379"/>
      <c r="O379"/>
      <c r="P379"/>
      <c r="R379"/>
      <c r="S379"/>
      <c r="T379"/>
      <c r="U379"/>
      <c r="V379"/>
      <c r="W379"/>
      <c r="X379"/>
      <c r="Y379"/>
      <c r="Z379"/>
      <c r="AA379"/>
      <c r="AB379"/>
    </row>
    <row r="380" spans="5:28" x14ac:dyDescent="0.5">
      <c r="E380"/>
      <c r="G380"/>
      <c r="I380"/>
      <c r="J380"/>
      <c r="L380"/>
      <c r="M380"/>
      <c r="N380"/>
      <c r="O380"/>
      <c r="P380"/>
      <c r="R380"/>
      <c r="S380"/>
      <c r="T380"/>
      <c r="U380"/>
      <c r="V380"/>
      <c r="W380"/>
      <c r="X380"/>
      <c r="Y380"/>
      <c r="Z380"/>
      <c r="AA380"/>
      <c r="AB380"/>
    </row>
    <row r="381" spans="5:28" x14ac:dyDescent="0.5">
      <c r="E381"/>
      <c r="G381"/>
      <c r="I381"/>
      <c r="J381"/>
      <c r="L381"/>
      <c r="M381"/>
      <c r="N381"/>
      <c r="O381"/>
      <c r="P381"/>
      <c r="R381"/>
      <c r="S381"/>
      <c r="T381"/>
      <c r="U381"/>
      <c r="V381"/>
      <c r="W381"/>
      <c r="X381"/>
      <c r="Y381"/>
      <c r="Z381"/>
      <c r="AA381"/>
      <c r="AB381"/>
    </row>
    <row r="382" spans="5:28" x14ac:dyDescent="0.5">
      <c r="E382"/>
      <c r="G382"/>
      <c r="I382"/>
      <c r="J382"/>
      <c r="L382"/>
      <c r="M382"/>
      <c r="N382"/>
      <c r="O382"/>
      <c r="P382"/>
      <c r="R382"/>
      <c r="S382"/>
      <c r="T382"/>
      <c r="U382"/>
      <c r="V382"/>
      <c r="W382"/>
      <c r="X382"/>
      <c r="Y382"/>
      <c r="Z382"/>
      <c r="AA382"/>
      <c r="AB382"/>
    </row>
    <row r="383" spans="5:28" x14ac:dyDescent="0.5">
      <c r="E383"/>
      <c r="G383"/>
      <c r="I383"/>
      <c r="J383"/>
      <c r="L383"/>
      <c r="M383"/>
      <c r="N383"/>
      <c r="O383"/>
      <c r="P383"/>
      <c r="R383"/>
      <c r="S383"/>
      <c r="T383"/>
      <c r="U383"/>
      <c r="V383"/>
      <c r="W383"/>
      <c r="X383"/>
      <c r="Y383"/>
      <c r="Z383"/>
      <c r="AA383"/>
      <c r="AB383"/>
    </row>
    <row r="384" spans="5:28" x14ac:dyDescent="0.5">
      <c r="E384"/>
      <c r="G384"/>
      <c r="I384"/>
      <c r="J384"/>
      <c r="L384"/>
      <c r="M384"/>
      <c r="N384"/>
      <c r="O384"/>
      <c r="P384"/>
      <c r="R384"/>
      <c r="S384"/>
      <c r="T384"/>
      <c r="U384"/>
      <c r="V384"/>
      <c r="W384"/>
      <c r="X384"/>
      <c r="Y384"/>
      <c r="Z384"/>
      <c r="AA384"/>
      <c r="AB384"/>
    </row>
    <row r="385" spans="5:28" x14ac:dyDescent="0.5">
      <c r="E385"/>
      <c r="G385"/>
      <c r="I385"/>
      <c r="J385"/>
      <c r="L385"/>
      <c r="M385"/>
      <c r="N385"/>
      <c r="O385"/>
      <c r="P385"/>
      <c r="R385"/>
      <c r="S385"/>
      <c r="T385"/>
      <c r="U385"/>
      <c r="V385"/>
      <c r="W385"/>
      <c r="X385"/>
      <c r="Y385"/>
      <c r="Z385"/>
      <c r="AA385"/>
      <c r="AB385"/>
    </row>
    <row r="386" spans="5:28" x14ac:dyDescent="0.5">
      <c r="E386"/>
      <c r="G386"/>
      <c r="I386"/>
      <c r="J386"/>
      <c r="L386"/>
      <c r="M386"/>
      <c r="N386"/>
      <c r="O386"/>
      <c r="P386"/>
      <c r="R386"/>
      <c r="S386"/>
      <c r="T386"/>
      <c r="U386"/>
      <c r="V386"/>
      <c r="W386"/>
      <c r="X386"/>
      <c r="Y386"/>
      <c r="Z386"/>
      <c r="AA386"/>
      <c r="AB386"/>
    </row>
    <row r="387" spans="5:28" x14ac:dyDescent="0.5">
      <c r="E387"/>
      <c r="G387"/>
      <c r="I387"/>
      <c r="J387"/>
      <c r="L387"/>
      <c r="M387"/>
      <c r="N387"/>
      <c r="O387"/>
      <c r="P387"/>
      <c r="R387"/>
      <c r="S387"/>
      <c r="T387"/>
      <c r="U387"/>
      <c r="V387"/>
      <c r="W387"/>
      <c r="X387"/>
      <c r="Y387"/>
      <c r="Z387"/>
      <c r="AA387"/>
      <c r="AB387"/>
    </row>
    <row r="388" spans="5:28" x14ac:dyDescent="0.5">
      <c r="E388"/>
      <c r="G388"/>
      <c r="I388"/>
      <c r="J388"/>
      <c r="L388"/>
      <c r="M388"/>
      <c r="N388"/>
      <c r="O388"/>
      <c r="P388"/>
      <c r="R388"/>
      <c r="S388"/>
      <c r="T388"/>
      <c r="U388"/>
      <c r="V388"/>
      <c r="W388"/>
      <c r="X388"/>
      <c r="Y388"/>
      <c r="Z388"/>
      <c r="AA388"/>
      <c r="AB388"/>
    </row>
    <row r="389" spans="5:28" x14ac:dyDescent="0.5">
      <c r="E389"/>
      <c r="G389"/>
      <c r="I389"/>
      <c r="J389"/>
      <c r="L389"/>
      <c r="M389"/>
      <c r="N389"/>
      <c r="O389"/>
      <c r="P389"/>
      <c r="R389"/>
      <c r="S389"/>
      <c r="T389"/>
      <c r="U389"/>
      <c r="V389"/>
      <c r="W389"/>
      <c r="X389"/>
      <c r="Y389"/>
      <c r="Z389"/>
      <c r="AA389"/>
      <c r="AB389"/>
    </row>
    <row r="390" spans="5:28" x14ac:dyDescent="0.5">
      <c r="E390"/>
      <c r="G390"/>
      <c r="I390"/>
      <c r="J390"/>
      <c r="L390"/>
      <c r="M390"/>
      <c r="N390"/>
      <c r="O390"/>
      <c r="P390"/>
      <c r="R390"/>
      <c r="S390"/>
      <c r="T390"/>
      <c r="U390"/>
      <c r="V390"/>
      <c r="W390"/>
      <c r="X390"/>
      <c r="Y390"/>
      <c r="Z390"/>
      <c r="AA390"/>
      <c r="AB390"/>
    </row>
    <row r="391" spans="5:28" x14ac:dyDescent="0.5">
      <c r="E391"/>
      <c r="G391"/>
      <c r="I391"/>
      <c r="J391"/>
      <c r="L391"/>
      <c r="M391"/>
      <c r="N391"/>
      <c r="O391"/>
      <c r="P391"/>
      <c r="R391"/>
      <c r="S391"/>
      <c r="T391"/>
      <c r="U391"/>
      <c r="V391"/>
      <c r="W391"/>
      <c r="X391"/>
      <c r="Y391"/>
      <c r="Z391"/>
      <c r="AA391"/>
      <c r="AB391"/>
    </row>
    <row r="392" spans="5:28" x14ac:dyDescent="0.5">
      <c r="E392"/>
      <c r="G392"/>
      <c r="I392"/>
      <c r="J392"/>
      <c r="L392"/>
      <c r="M392"/>
      <c r="N392"/>
      <c r="O392"/>
      <c r="P392"/>
      <c r="R392"/>
      <c r="S392"/>
      <c r="T392"/>
      <c r="U392"/>
      <c r="V392"/>
      <c r="W392"/>
      <c r="X392"/>
      <c r="Y392"/>
      <c r="Z392"/>
      <c r="AA392"/>
      <c r="AB392"/>
    </row>
    <row r="393" spans="5:28" x14ac:dyDescent="0.5">
      <c r="E393"/>
      <c r="G393"/>
      <c r="I393"/>
      <c r="J393"/>
      <c r="L393"/>
      <c r="M393"/>
      <c r="N393"/>
      <c r="O393"/>
      <c r="P393"/>
      <c r="R393"/>
      <c r="S393"/>
      <c r="T393"/>
      <c r="U393"/>
      <c r="V393"/>
      <c r="W393"/>
      <c r="X393"/>
      <c r="Y393"/>
      <c r="Z393"/>
      <c r="AA393"/>
      <c r="AB393"/>
    </row>
    <row r="394" spans="5:28" x14ac:dyDescent="0.5">
      <c r="E394"/>
      <c r="G394"/>
      <c r="I394"/>
      <c r="J394"/>
      <c r="L394"/>
      <c r="M394"/>
      <c r="N394"/>
      <c r="O394"/>
      <c r="P394"/>
      <c r="R394"/>
      <c r="S394"/>
      <c r="T394"/>
      <c r="U394"/>
      <c r="V394"/>
      <c r="W394"/>
      <c r="X394"/>
      <c r="Y394"/>
      <c r="Z394"/>
      <c r="AA394"/>
      <c r="AB394"/>
    </row>
    <row r="395" spans="5:28" x14ac:dyDescent="0.5">
      <c r="E395"/>
      <c r="G395"/>
      <c r="I395"/>
      <c r="J395"/>
      <c r="L395"/>
      <c r="M395"/>
      <c r="N395"/>
      <c r="O395"/>
      <c r="P395"/>
      <c r="R395"/>
      <c r="S395"/>
      <c r="T395"/>
      <c r="U395"/>
      <c r="V395"/>
      <c r="W395"/>
      <c r="X395"/>
      <c r="Y395"/>
      <c r="Z395"/>
      <c r="AA395"/>
      <c r="AB395"/>
    </row>
    <row r="396" spans="5:28" x14ac:dyDescent="0.5">
      <c r="E396"/>
      <c r="G396"/>
      <c r="I396"/>
      <c r="J396"/>
      <c r="L396"/>
      <c r="M396"/>
      <c r="N396"/>
      <c r="O396"/>
      <c r="P396"/>
      <c r="R396"/>
      <c r="S396"/>
      <c r="T396"/>
      <c r="U396"/>
      <c r="V396"/>
      <c r="W396"/>
      <c r="X396"/>
      <c r="Y396"/>
      <c r="Z396"/>
      <c r="AA396"/>
      <c r="AB396"/>
    </row>
    <row r="397" spans="5:28" x14ac:dyDescent="0.5">
      <c r="E397"/>
      <c r="G397"/>
      <c r="I397"/>
      <c r="J397"/>
      <c r="L397"/>
      <c r="M397"/>
      <c r="N397"/>
      <c r="O397"/>
      <c r="P397"/>
      <c r="R397"/>
      <c r="S397"/>
      <c r="T397"/>
      <c r="U397"/>
      <c r="V397"/>
      <c r="W397"/>
      <c r="X397"/>
      <c r="Y397"/>
      <c r="Z397"/>
      <c r="AA397"/>
      <c r="AB397"/>
    </row>
    <row r="398" spans="5:28" x14ac:dyDescent="0.5">
      <c r="E398"/>
      <c r="G398"/>
      <c r="I398"/>
      <c r="J398"/>
      <c r="L398"/>
      <c r="M398"/>
      <c r="N398"/>
      <c r="O398"/>
      <c r="P398"/>
      <c r="R398"/>
      <c r="S398"/>
      <c r="T398"/>
      <c r="U398"/>
      <c r="V398"/>
      <c r="W398"/>
      <c r="X398"/>
      <c r="Y398"/>
      <c r="Z398"/>
      <c r="AA398"/>
      <c r="AB398"/>
    </row>
    <row r="399" spans="5:28" x14ac:dyDescent="0.5">
      <c r="E399"/>
      <c r="G399"/>
      <c r="I399"/>
      <c r="J399"/>
      <c r="L399"/>
      <c r="M399"/>
      <c r="N399"/>
      <c r="O399"/>
      <c r="P399"/>
      <c r="R399"/>
      <c r="S399"/>
      <c r="T399"/>
      <c r="U399"/>
      <c r="V399"/>
      <c r="W399"/>
      <c r="X399"/>
      <c r="Y399"/>
      <c r="Z399"/>
      <c r="AA399"/>
      <c r="AB399"/>
    </row>
    <row r="400" spans="5:28" x14ac:dyDescent="0.5">
      <c r="E400"/>
      <c r="G400"/>
      <c r="I400"/>
      <c r="J400"/>
      <c r="L400"/>
      <c r="M400"/>
      <c r="N400"/>
      <c r="O400"/>
      <c r="P400"/>
      <c r="R400"/>
      <c r="S400"/>
      <c r="T400"/>
      <c r="U400"/>
      <c r="V400"/>
      <c r="W400"/>
      <c r="X400"/>
      <c r="Y400"/>
      <c r="Z400"/>
      <c r="AA400"/>
      <c r="AB400"/>
    </row>
    <row r="401" spans="5:28" x14ac:dyDescent="0.5">
      <c r="E401"/>
      <c r="G401"/>
      <c r="I401"/>
      <c r="J401"/>
      <c r="L401"/>
      <c r="M401"/>
      <c r="N401"/>
      <c r="O401"/>
      <c r="P401"/>
      <c r="R401"/>
      <c r="S401"/>
      <c r="T401"/>
      <c r="U401"/>
      <c r="V401"/>
      <c r="W401"/>
      <c r="X401"/>
      <c r="Y401"/>
      <c r="Z401"/>
      <c r="AA401"/>
      <c r="AB401"/>
    </row>
    <row r="402" spans="5:28" x14ac:dyDescent="0.5">
      <c r="E402"/>
      <c r="G402"/>
      <c r="I402"/>
      <c r="J402"/>
      <c r="L402"/>
      <c r="M402"/>
      <c r="N402"/>
      <c r="O402"/>
      <c r="P402"/>
      <c r="R402"/>
      <c r="S402"/>
      <c r="T402"/>
      <c r="U402"/>
      <c r="V402"/>
      <c r="W402"/>
      <c r="X402"/>
      <c r="Y402"/>
      <c r="Z402"/>
      <c r="AA402"/>
      <c r="AB402"/>
    </row>
    <row r="403" spans="5:28" x14ac:dyDescent="0.5">
      <c r="E403"/>
      <c r="G403"/>
      <c r="I403"/>
      <c r="J403"/>
      <c r="L403"/>
      <c r="M403"/>
      <c r="N403"/>
      <c r="O403"/>
      <c r="P403"/>
      <c r="R403"/>
      <c r="S403"/>
      <c r="T403"/>
      <c r="U403"/>
      <c r="V403"/>
      <c r="W403"/>
      <c r="X403"/>
      <c r="Y403"/>
      <c r="Z403"/>
      <c r="AA403"/>
      <c r="AB403"/>
    </row>
    <row r="404" spans="5:28" x14ac:dyDescent="0.5">
      <c r="E404"/>
      <c r="G404"/>
      <c r="I404"/>
      <c r="J404"/>
      <c r="L404"/>
      <c r="M404"/>
      <c r="N404"/>
      <c r="O404"/>
      <c r="P404"/>
      <c r="R404"/>
      <c r="S404"/>
      <c r="T404"/>
      <c r="U404"/>
      <c r="V404"/>
      <c r="W404"/>
      <c r="X404"/>
      <c r="Y404"/>
      <c r="Z404"/>
      <c r="AA404"/>
      <c r="AB404"/>
    </row>
    <row r="405" spans="5:28" x14ac:dyDescent="0.5">
      <c r="E405"/>
      <c r="G405"/>
      <c r="I405"/>
      <c r="J405"/>
      <c r="L405"/>
      <c r="M405"/>
      <c r="N405"/>
      <c r="O405"/>
      <c r="P405"/>
      <c r="R405"/>
      <c r="S405"/>
      <c r="T405"/>
      <c r="U405"/>
      <c r="V405"/>
      <c r="W405"/>
      <c r="X405"/>
      <c r="Y405"/>
      <c r="Z405"/>
      <c r="AA405"/>
      <c r="AB405"/>
    </row>
    <row r="406" spans="5:28" x14ac:dyDescent="0.5">
      <c r="E406"/>
      <c r="G406"/>
      <c r="I406"/>
      <c r="J406"/>
      <c r="L406"/>
      <c r="M406"/>
      <c r="N406"/>
      <c r="O406"/>
      <c r="P406"/>
      <c r="R406"/>
      <c r="S406"/>
      <c r="T406"/>
      <c r="U406"/>
      <c r="V406"/>
      <c r="W406"/>
      <c r="X406"/>
      <c r="Y406"/>
      <c r="Z406"/>
      <c r="AA406"/>
      <c r="AB406"/>
    </row>
    <row r="407" spans="5:28" x14ac:dyDescent="0.5">
      <c r="E407"/>
      <c r="G407"/>
      <c r="I407"/>
      <c r="J407"/>
      <c r="L407"/>
      <c r="M407"/>
      <c r="N407"/>
      <c r="O407"/>
      <c r="P407"/>
      <c r="R407"/>
      <c r="S407"/>
      <c r="T407"/>
      <c r="U407"/>
      <c r="V407"/>
      <c r="W407"/>
      <c r="X407"/>
      <c r="Y407"/>
      <c r="Z407"/>
      <c r="AA407"/>
      <c r="AB407"/>
    </row>
    <row r="408" spans="5:28" x14ac:dyDescent="0.5">
      <c r="E408"/>
      <c r="G408"/>
      <c r="I408"/>
      <c r="J408"/>
      <c r="L408"/>
      <c r="M408"/>
      <c r="N408"/>
      <c r="O408"/>
      <c r="P408"/>
      <c r="R408"/>
      <c r="S408"/>
      <c r="T408"/>
      <c r="U408"/>
      <c r="V408"/>
      <c r="W408"/>
      <c r="X408"/>
      <c r="Y408"/>
      <c r="Z408"/>
      <c r="AA408"/>
      <c r="AB408"/>
    </row>
    <row r="409" spans="5:28" x14ac:dyDescent="0.5">
      <c r="E409"/>
      <c r="G409"/>
      <c r="I409"/>
      <c r="J409"/>
      <c r="L409"/>
      <c r="M409"/>
      <c r="N409"/>
      <c r="O409"/>
      <c r="P409"/>
      <c r="R409"/>
      <c r="S409"/>
      <c r="T409"/>
      <c r="U409"/>
      <c r="V409"/>
      <c r="W409"/>
      <c r="X409"/>
      <c r="Y409"/>
      <c r="Z409"/>
      <c r="AA409"/>
      <c r="AB409"/>
    </row>
    <row r="410" spans="5:28" x14ac:dyDescent="0.5">
      <c r="E410"/>
      <c r="G410"/>
      <c r="I410"/>
      <c r="J410"/>
      <c r="L410"/>
      <c r="M410"/>
      <c r="N410"/>
      <c r="O410"/>
      <c r="P410"/>
      <c r="R410"/>
      <c r="S410"/>
      <c r="T410"/>
      <c r="U410"/>
      <c r="V410"/>
      <c r="W410"/>
      <c r="X410"/>
      <c r="Y410"/>
      <c r="Z410"/>
      <c r="AA410"/>
      <c r="AB410"/>
    </row>
    <row r="411" spans="5:28" x14ac:dyDescent="0.5">
      <c r="E411"/>
      <c r="G411"/>
      <c r="I411"/>
      <c r="J411"/>
      <c r="L411"/>
      <c r="M411"/>
      <c r="N411"/>
      <c r="O411"/>
      <c r="P411"/>
      <c r="R411"/>
      <c r="S411"/>
      <c r="T411"/>
      <c r="U411"/>
      <c r="V411"/>
      <c r="W411"/>
      <c r="X411"/>
      <c r="Y411"/>
      <c r="Z411"/>
      <c r="AA411"/>
      <c r="AB411"/>
    </row>
    <row r="412" spans="5:28" x14ac:dyDescent="0.5">
      <c r="E412"/>
      <c r="G412"/>
      <c r="I412"/>
      <c r="J412"/>
      <c r="L412"/>
      <c r="M412"/>
      <c r="N412"/>
      <c r="O412"/>
      <c r="P412"/>
      <c r="R412"/>
      <c r="S412"/>
      <c r="T412"/>
      <c r="U412"/>
      <c r="V412"/>
      <c r="W412"/>
      <c r="X412"/>
      <c r="Y412"/>
      <c r="Z412"/>
      <c r="AA412"/>
      <c r="AB412"/>
    </row>
    <row r="413" spans="5:28" x14ac:dyDescent="0.5">
      <c r="E413"/>
      <c r="G413"/>
      <c r="I413"/>
      <c r="J413"/>
      <c r="L413"/>
      <c r="M413"/>
      <c r="N413"/>
      <c r="O413"/>
      <c r="P413"/>
      <c r="R413"/>
      <c r="S413"/>
      <c r="T413"/>
      <c r="U413"/>
      <c r="V413"/>
      <c r="W413"/>
      <c r="X413"/>
      <c r="Y413"/>
      <c r="Z413"/>
      <c r="AA413"/>
      <c r="AB413"/>
    </row>
    <row r="414" spans="5:28" x14ac:dyDescent="0.5">
      <c r="E414"/>
      <c r="G414"/>
      <c r="I414"/>
      <c r="J414"/>
      <c r="L414"/>
      <c r="M414"/>
      <c r="N414"/>
      <c r="O414"/>
      <c r="P414"/>
      <c r="R414"/>
      <c r="S414"/>
      <c r="T414"/>
      <c r="U414"/>
      <c r="V414"/>
      <c r="W414"/>
      <c r="X414"/>
      <c r="Y414"/>
      <c r="Z414"/>
      <c r="AA414"/>
      <c r="AB414"/>
    </row>
    <row r="415" spans="5:28" x14ac:dyDescent="0.5">
      <c r="E415"/>
      <c r="G415"/>
      <c r="I415"/>
      <c r="J415"/>
      <c r="L415"/>
      <c r="M415"/>
      <c r="N415"/>
      <c r="O415"/>
      <c r="P415"/>
      <c r="R415"/>
      <c r="S415"/>
      <c r="T415"/>
      <c r="U415"/>
      <c r="V415"/>
      <c r="W415"/>
      <c r="X415"/>
      <c r="Y415"/>
      <c r="Z415"/>
      <c r="AA415"/>
      <c r="AB415"/>
    </row>
    <row r="416" spans="5:28" x14ac:dyDescent="0.5">
      <c r="E416"/>
      <c r="G416"/>
      <c r="I416"/>
      <c r="J416"/>
      <c r="L416"/>
      <c r="M416"/>
      <c r="N416"/>
      <c r="O416"/>
      <c r="P416"/>
      <c r="R416"/>
      <c r="S416"/>
      <c r="T416"/>
      <c r="U416"/>
      <c r="V416"/>
      <c r="W416"/>
      <c r="X416"/>
      <c r="Y416"/>
      <c r="Z416"/>
      <c r="AA416"/>
      <c r="AB416"/>
    </row>
    <row r="417" spans="5:28" x14ac:dyDescent="0.5">
      <c r="E417"/>
      <c r="G417"/>
      <c r="I417"/>
      <c r="J417"/>
      <c r="L417"/>
      <c r="M417"/>
      <c r="N417"/>
      <c r="O417"/>
      <c r="P417"/>
      <c r="R417"/>
      <c r="S417"/>
      <c r="T417"/>
      <c r="U417"/>
      <c r="V417"/>
      <c r="W417"/>
      <c r="X417"/>
      <c r="Y417"/>
      <c r="Z417"/>
      <c r="AA417"/>
      <c r="AB417"/>
    </row>
    <row r="418" spans="5:28" x14ac:dyDescent="0.5">
      <c r="E418"/>
      <c r="G418"/>
      <c r="I418"/>
      <c r="J418"/>
      <c r="L418"/>
      <c r="M418"/>
      <c r="N418"/>
      <c r="O418"/>
      <c r="P418"/>
      <c r="R418"/>
      <c r="S418"/>
      <c r="T418"/>
      <c r="U418"/>
      <c r="V418"/>
      <c r="W418"/>
      <c r="X418"/>
      <c r="Y418"/>
      <c r="Z418"/>
      <c r="AA418"/>
      <c r="AB418"/>
    </row>
    <row r="419" spans="5:28" x14ac:dyDescent="0.5">
      <c r="E419"/>
      <c r="G419"/>
      <c r="I419"/>
      <c r="J419"/>
      <c r="L419"/>
      <c r="M419"/>
      <c r="N419"/>
      <c r="O419"/>
      <c r="P419"/>
      <c r="R419"/>
      <c r="S419"/>
      <c r="T419"/>
      <c r="U419"/>
      <c r="V419"/>
      <c r="W419"/>
      <c r="X419"/>
      <c r="Y419"/>
      <c r="Z419"/>
      <c r="AA419"/>
      <c r="AB419"/>
    </row>
    <row r="420" spans="5:28" x14ac:dyDescent="0.5">
      <c r="E420"/>
      <c r="G420"/>
      <c r="I420"/>
      <c r="J420"/>
      <c r="L420"/>
      <c r="M420"/>
      <c r="N420"/>
      <c r="O420"/>
      <c r="P420"/>
      <c r="R420"/>
      <c r="S420"/>
      <c r="T420"/>
      <c r="U420"/>
      <c r="V420"/>
      <c r="W420"/>
      <c r="X420"/>
      <c r="Y420"/>
      <c r="Z420"/>
      <c r="AA420"/>
      <c r="AB420"/>
    </row>
    <row r="421" spans="5:28" x14ac:dyDescent="0.5">
      <c r="E421"/>
      <c r="G421"/>
      <c r="I421"/>
      <c r="J421"/>
      <c r="L421"/>
      <c r="M421"/>
      <c r="N421"/>
      <c r="O421"/>
      <c r="P421"/>
      <c r="R421"/>
      <c r="S421"/>
      <c r="T421"/>
      <c r="U421"/>
      <c r="V421"/>
      <c r="W421"/>
      <c r="X421"/>
      <c r="Y421"/>
      <c r="Z421"/>
      <c r="AA421"/>
      <c r="AB421"/>
    </row>
    <row r="422" spans="5:28" x14ac:dyDescent="0.5">
      <c r="E422"/>
      <c r="G422"/>
      <c r="I422"/>
      <c r="J422"/>
      <c r="L422"/>
      <c r="M422"/>
      <c r="N422"/>
      <c r="O422"/>
      <c r="P422"/>
      <c r="R422"/>
      <c r="S422"/>
      <c r="T422"/>
      <c r="U422"/>
      <c r="V422"/>
      <c r="W422"/>
      <c r="X422"/>
      <c r="Y422"/>
      <c r="Z422"/>
      <c r="AA422"/>
      <c r="AB422"/>
    </row>
    <row r="423" spans="5:28" x14ac:dyDescent="0.5">
      <c r="E423"/>
      <c r="G423"/>
      <c r="I423"/>
      <c r="J423"/>
      <c r="L423"/>
      <c r="M423"/>
      <c r="N423"/>
      <c r="O423"/>
      <c r="P423"/>
      <c r="R423"/>
      <c r="S423"/>
      <c r="T423"/>
      <c r="U423"/>
      <c r="V423"/>
      <c r="W423"/>
      <c r="X423"/>
      <c r="Y423"/>
      <c r="Z423"/>
      <c r="AA423"/>
      <c r="AB423"/>
    </row>
    <row r="424" spans="5:28" x14ac:dyDescent="0.5">
      <c r="E424"/>
      <c r="G424"/>
      <c r="I424"/>
      <c r="J424"/>
      <c r="L424"/>
      <c r="M424"/>
      <c r="N424"/>
      <c r="O424"/>
      <c r="P424"/>
      <c r="R424"/>
      <c r="S424"/>
      <c r="T424"/>
      <c r="U424"/>
      <c r="V424"/>
      <c r="W424"/>
      <c r="X424"/>
      <c r="Y424"/>
      <c r="Z424"/>
      <c r="AA424"/>
      <c r="AB424"/>
    </row>
    <row r="425" spans="5:28" x14ac:dyDescent="0.5">
      <c r="E425"/>
      <c r="G425"/>
      <c r="I425"/>
      <c r="J425"/>
      <c r="L425"/>
      <c r="M425"/>
      <c r="N425"/>
      <c r="O425"/>
      <c r="P425"/>
      <c r="R425"/>
      <c r="S425"/>
      <c r="T425"/>
      <c r="U425"/>
      <c r="V425"/>
      <c r="W425"/>
      <c r="X425"/>
      <c r="Y425"/>
      <c r="Z425"/>
      <c r="AA425"/>
      <c r="AB425"/>
    </row>
    <row r="426" spans="5:28" x14ac:dyDescent="0.5">
      <c r="E426"/>
      <c r="G426"/>
      <c r="I426"/>
      <c r="J426"/>
      <c r="L426"/>
      <c r="M426"/>
      <c r="N426"/>
      <c r="O426"/>
      <c r="P426"/>
      <c r="R426"/>
      <c r="S426"/>
      <c r="T426"/>
      <c r="U426"/>
      <c r="V426"/>
      <c r="W426"/>
      <c r="X426"/>
      <c r="Y426"/>
      <c r="Z426"/>
      <c r="AA426"/>
      <c r="AB426"/>
    </row>
    <row r="427" spans="5:28" x14ac:dyDescent="0.5">
      <c r="E427"/>
      <c r="G427"/>
      <c r="I427"/>
      <c r="J427"/>
      <c r="L427"/>
      <c r="M427"/>
      <c r="N427"/>
      <c r="O427"/>
      <c r="P427"/>
      <c r="R427"/>
      <c r="S427"/>
      <c r="T427"/>
      <c r="U427"/>
      <c r="V427"/>
      <c r="W427"/>
      <c r="X427"/>
      <c r="Y427"/>
      <c r="Z427"/>
      <c r="AA427"/>
      <c r="AB427"/>
    </row>
    <row r="428" spans="5:28" x14ac:dyDescent="0.5">
      <c r="E428"/>
      <c r="G428"/>
      <c r="I428"/>
      <c r="J428"/>
      <c r="L428"/>
      <c r="M428"/>
      <c r="N428"/>
      <c r="O428"/>
      <c r="P428"/>
      <c r="R428"/>
      <c r="S428"/>
      <c r="T428"/>
      <c r="U428"/>
      <c r="V428"/>
      <c r="W428"/>
      <c r="X428"/>
      <c r="Y428"/>
      <c r="Z428"/>
      <c r="AA428"/>
      <c r="AB428"/>
    </row>
    <row r="429" spans="5:28" x14ac:dyDescent="0.5">
      <c r="E429"/>
      <c r="G429"/>
      <c r="I429"/>
      <c r="J429"/>
      <c r="L429"/>
      <c r="M429"/>
      <c r="N429"/>
      <c r="O429"/>
      <c r="P429"/>
      <c r="R429"/>
      <c r="S429"/>
      <c r="T429"/>
      <c r="U429"/>
      <c r="V429"/>
      <c r="W429"/>
      <c r="X429"/>
      <c r="Y429"/>
      <c r="Z429"/>
      <c r="AA429"/>
      <c r="AB429"/>
    </row>
    <row r="430" spans="5:28" x14ac:dyDescent="0.5">
      <c r="E430"/>
      <c r="G430"/>
      <c r="I430"/>
      <c r="J430"/>
      <c r="L430"/>
      <c r="M430"/>
      <c r="N430"/>
      <c r="O430"/>
      <c r="P430"/>
      <c r="R430"/>
      <c r="S430"/>
      <c r="T430"/>
      <c r="U430"/>
      <c r="V430"/>
      <c r="W430"/>
      <c r="X430"/>
      <c r="Y430"/>
      <c r="Z430"/>
      <c r="AA430"/>
      <c r="AB430"/>
    </row>
    <row r="431" spans="5:28" x14ac:dyDescent="0.5">
      <c r="E431"/>
      <c r="G431"/>
      <c r="I431"/>
      <c r="J431"/>
      <c r="L431"/>
      <c r="M431"/>
      <c r="N431"/>
      <c r="O431"/>
      <c r="P431"/>
      <c r="R431"/>
      <c r="S431"/>
      <c r="T431"/>
      <c r="U431"/>
      <c r="V431"/>
      <c r="W431"/>
      <c r="X431"/>
      <c r="Y431"/>
      <c r="Z431"/>
      <c r="AA431"/>
      <c r="AB431"/>
    </row>
    <row r="432" spans="5:28" x14ac:dyDescent="0.5">
      <c r="E432"/>
      <c r="G432"/>
      <c r="I432"/>
      <c r="J432"/>
      <c r="L432"/>
      <c r="M432"/>
      <c r="N432"/>
      <c r="O432"/>
      <c r="P432"/>
      <c r="R432"/>
      <c r="S432"/>
      <c r="T432"/>
      <c r="U432"/>
      <c r="V432"/>
      <c r="W432"/>
      <c r="X432"/>
      <c r="Y432"/>
      <c r="Z432"/>
      <c r="AA432"/>
      <c r="AB432"/>
    </row>
    <row r="433" spans="5:28" x14ac:dyDescent="0.5">
      <c r="E433"/>
      <c r="G433"/>
      <c r="I433"/>
      <c r="J433"/>
      <c r="L433"/>
      <c r="M433"/>
      <c r="N433"/>
      <c r="O433"/>
      <c r="P433"/>
      <c r="R433"/>
      <c r="S433"/>
      <c r="T433"/>
      <c r="U433"/>
      <c r="V433"/>
      <c r="W433"/>
      <c r="X433"/>
      <c r="Y433"/>
      <c r="Z433"/>
      <c r="AA433"/>
      <c r="AB433"/>
    </row>
    <row r="434" spans="5:28" x14ac:dyDescent="0.5">
      <c r="E434"/>
      <c r="G434"/>
      <c r="I434"/>
      <c r="J434"/>
      <c r="L434"/>
      <c r="M434"/>
      <c r="N434"/>
      <c r="O434"/>
      <c r="P434"/>
      <c r="R434"/>
      <c r="S434"/>
      <c r="T434"/>
      <c r="U434"/>
      <c r="V434"/>
      <c r="W434"/>
      <c r="X434"/>
      <c r="Y434"/>
      <c r="Z434"/>
      <c r="AA434"/>
      <c r="AB434"/>
    </row>
    <row r="435" spans="5:28" x14ac:dyDescent="0.5">
      <c r="E435"/>
      <c r="G435"/>
      <c r="I435"/>
      <c r="J435"/>
      <c r="L435"/>
      <c r="M435"/>
      <c r="N435"/>
      <c r="O435"/>
      <c r="P435"/>
      <c r="R435"/>
      <c r="S435"/>
      <c r="T435"/>
      <c r="U435"/>
      <c r="V435"/>
      <c r="W435"/>
      <c r="X435"/>
      <c r="Y435"/>
      <c r="Z435"/>
      <c r="AA435"/>
      <c r="AB435"/>
    </row>
    <row r="436" spans="5:28" x14ac:dyDescent="0.5">
      <c r="E436"/>
      <c r="G436"/>
      <c r="I436"/>
      <c r="J436"/>
      <c r="L436"/>
      <c r="M436"/>
      <c r="N436"/>
      <c r="O436"/>
      <c r="P436"/>
      <c r="R436"/>
      <c r="S436"/>
      <c r="T436"/>
      <c r="U436"/>
      <c r="V436"/>
      <c r="W436"/>
      <c r="X436"/>
      <c r="Y436"/>
      <c r="Z436"/>
      <c r="AA436"/>
      <c r="AB436"/>
    </row>
    <row r="437" spans="5:28" x14ac:dyDescent="0.5">
      <c r="E437"/>
      <c r="G437"/>
      <c r="I437"/>
      <c r="J437"/>
      <c r="L437"/>
      <c r="M437"/>
      <c r="N437"/>
      <c r="O437"/>
      <c r="P437"/>
      <c r="R437"/>
      <c r="S437"/>
      <c r="T437"/>
      <c r="U437"/>
      <c r="V437"/>
      <c r="W437"/>
      <c r="X437"/>
      <c r="Y437"/>
      <c r="Z437"/>
      <c r="AA437"/>
      <c r="AB437"/>
    </row>
    <row r="438" spans="5:28" x14ac:dyDescent="0.5">
      <c r="E438"/>
      <c r="G438"/>
      <c r="I438"/>
      <c r="J438"/>
      <c r="L438"/>
      <c r="M438"/>
      <c r="N438"/>
      <c r="O438"/>
      <c r="P438"/>
      <c r="R438"/>
      <c r="S438"/>
      <c r="T438"/>
      <c r="U438"/>
      <c r="V438"/>
      <c r="W438"/>
      <c r="X438"/>
      <c r="Y438"/>
      <c r="Z438"/>
      <c r="AA438"/>
      <c r="AB438"/>
    </row>
    <row r="439" spans="5:28" x14ac:dyDescent="0.5">
      <c r="E439"/>
      <c r="G439"/>
      <c r="I439"/>
      <c r="J439"/>
      <c r="L439"/>
      <c r="M439"/>
      <c r="N439"/>
      <c r="O439"/>
      <c r="P439"/>
      <c r="R439"/>
      <c r="S439"/>
      <c r="T439"/>
      <c r="U439"/>
      <c r="V439"/>
      <c r="W439"/>
      <c r="X439"/>
      <c r="Y439"/>
      <c r="Z439"/>
      <c r="AA439"/>
      <c r="AB439"/>
    </row>
    <row r="440" spans="5:28" x14ac:dyDescent="0.5">
      <c r="E440"/>
      <c r="G440"/>
      <c r="I440"/>
      <c r="J440"/>
      <c r="L440"/>
      <c r="M440"/>
      <c r="N440"/>
      <c r="O440"/>
      <c r="P440"/>
      <c r="R440"/>
      <c r="S440"/>
      <c r="T440"/>
      <c r="U440"/>
      <c r="V440"/>
      <c r="W440"/>
      <c r="X440"/>
      <c r="Y440"/>
      <c r="Z440"/>
      <c r="AA440"/>
      <c r="AB440"/>
    </row>
    <row r="441" spans="5:28" x14ac:dyDescent="0.5">
      <c r="E441"/>
      <c r="G441"/>
      <c r="I441"/>
      <c r="J441"/>
      <c r="L441"/>
      <c r="M441"/>
      <c r="N441"/>
      <c r="O441"/>
      <c r="P441"/>
      <c r="R441"/>
      <c r="S441"/>
      <c r="T441"/>
      <c r="U441"/>
      <c r="V441"/>
      <c r="W441"/>
      <c r="X441"/>
      <c r="Y441"/>
      <c r="Z441"/>
      <c r="AA441"/>
      <c r="AB441"/>
    </row>
    <row r="442" spans="5:28" x14ac:dyDescent="0.5">
      <c r="E442"/>
      <c r="G442"/>
      <c r="I442"/>
      <c r="J442"/>
      <c r="L442"/>
      <c r="M442"/>
      <c r="N442"/>
      <c r="O442"/>
      <c r="P442"/>
      <c r="R442"/>
      <c r="S442"/>
      <c r="T442"/>
      <c r="U442"/>
      <c r="V442"/>
      <c r="W442"/>
      <c r="X442"/>
      <c r="Y442"/>
      <c r="Z442"/>
      <c r="AA442"/>
      <c r="AB442"/>
    </row>
    <row r="443" spans="5:28" x14ac:dyDescent="0.5">
      <c r="E443"/>
      <c r="G443"/>
      <c r="I443"/>
      <c r="J443"/>
      <c r="L443"/>
      <c r="M443"/>
      <c r="N443"/>
      <c r="O443"/>
      <c r="P443"/>
      <c r="R443"/>
      <c r="S443"/>
      <c r="T443"/>
      <c r="U443"/>
      <c r="V443"/>
      <c r="W443"/>
      <c r="X443"/>
      <c r="Y443"/>
      <c r="Z443"/>
      <c r="AA443"/>
      <c r="AB443"/>
    </row>
    <row r="444" spans="5:28" x14ac:dyDescent="0.5">
      <c r="E444"/>
      <c r="G444"/>
      <c r="I444"/>
      <c r="J444"/>
      <c r="L444"/>
      <c r="M444"/>
      <c r="N444"/>
      <c r="O444"/>
      <c r="P444"/>
      <c r="R444"/>
      <c r="S444"/>
      <c r="T444"/>
      <c r="U444"/>
      <c r="V444"/>
      <c r="W444"/>
      <c r="X444"/>
      <c r="Y444"/>
      <c r="Z444"/>
      <c r="AA444"/>
      <c r="AB444"/>
    </row>
    <row r="445" spans="5:28" x14ac:dyDescent="0.5">
      <c r="E445"/>
      <c r="G445"/>
      <c r="I445"/>
      <c r="J445"/>
      <c r="L445"/>
      <c r="M445"/>
      <c r="N445"/>
      <c r="O445"/>
      <c r="P445"/>
      <c r="R445"/>
      <c r="S445"/>
      <c r="T445"/>
      <c r="U445"/>
      <c r="V445"/>
      <c r="W445"/>
      <c r="X445"/>
      <c r="Y445"/>
      <c r="Z445"/>
      <c r="AA445"/>
      <c r="AB445"/>
    </row>
    <row r="446" spans="5:28" x14ac:dyDescent="0.5">
      <c r="E446"/>
      <c r="G446"/>
      <c r="I446"/>
      <c r="J446"/>
      <c r="L446"/>
      <c r="M446"/>
      <c r="N446"/>
      <c r="O446"/>
      <c r="P446"/>
      <c r="R446"/>
      <c r="S446"/>
      <c r="T446"/>
      <c r="U446"/>
      <c r="V446"/>
      <c r="W446"/>
      <c r="X446"/>
      <c r="Y446"/>
      <c r="Z446"/>
      <c r="AA446"/>
      <c r="AB446"/>
    </row>
    <row r="447" spans="5:28" x14ac:dyDescent="0.5">
      <c r="E447"/>
      <c r="G447"/>
      <c r="I447"/>
      <c r="J447"/>
      <c r="L447"/>
      <c r="M447"/>
      <c r="N447"/>
      <c r="O447"/>
      <c r="P447"/>
      <c r="R447"/>
      <c r="S447"/>
      <c r="T447"/>
      <c r="U447"/>
      <c r="V447"/>
      <c r="W447"/>
      <c r="X447"/>
      <c r="Y447"/>
      <c r="Z447"/>
      <c r="AA447"/>
      <c r="AB447"/>
    </row>
    <row r="448" spans="5:28" x14ac:dyDescent="0.5">
      <c r="E448"/>
      <c r="G448"/>
      <c r="I448"/>
      <c r="J448"/>
      <c r="L448"/>
      <c r="M448"/>
      <c r="N448"/>
      <c r="O448"/>
      <c r="P448"/>
      <c r="R448"/>
      <c r="S448"/>
      <c r="T448"/>
      <c r="U448"/>
      <c r="V448"/>
      <c r="W448"/>
      <c r="X448"/>
      <c r="Y448"/>
      <c r="Z448"/>
      <c r="AA448"/>
      <c r="AB448"/>
    </row>
    <row r="449" spans="5:28" x14ac:dyDescent="0.5">
      <c r="E449"/>
      <c r="G449"/>
      <c r="I449"/>
      <c r="J449"/>
      <c r="L449"/>
      <c r="M449"/>
      <c r="N449"/>
      <c r="O449"/>
      <c r="P449"/>
      <c r="R449"/>
      <c r="S449"/>
      <c r="T449"/>
      <c r="U449"/>
      <c r="V449"/>
      <c r="W449"/>
      <c r="X449"/>
      <c r="Y449"/>
      <c r="Z449"/>
      <c r="AA449"/>
      <c r="AB449"/>
    </row>
    <row r="450" spans="5:28" x14ac:dyDescent="0.5">
      <c r="E450"/>
      <c r="G450"/>
      <c r="I450"/>
      <c r="J450"/>
      <c r="L450"/>
      <c r="M450"/>
      <c r="N450"/>
      <c r="O450"/>
      <c r="P450"/>
      <c r="R450"/>
      <c r="S450"/>
      <c r="T450"/>
      <c r="U450"/>
      <c r="V450"/>
      <c r="W450"/>
      <c r="X450"/>
      <c r="Y450"/>
      <c r="Z450"/>
      <c r="AA450"/>
      <c r="AB450"/>
    </row>
    <row r="451" spans="5:28" x14ac:dyDescent="0.5">
      <c r="E451"/>
      <c r="G451"/>
      <c r="I451"/>
      <c r="J451"/>
      <c r="L451"/>
      <c r="M451"/>
      <c r="N451"/>
      <c r="O451"/>
      <c r="P451"/>
      <c r="R451"/>
      <c r="S451"/>
      <c r="T451"/>
      <c r="U451"/>
      <c r="V451"/>
      <c r="W451"/>
      <c r="X451"/>
      <c r="Y451"/>
      <c r="Z451"/>
      <c r="AA451"/>
      <c r="AB451"/>
    </row>
    <row r="452" spans="5:28" x14ac:dyDescent="0.5">
      <c r="E452"/>
      <c r="G452"/>
      <c r="I452"/>
      <c r="J452"/>
      <c r="L452"/>
      <c r="M452"/>
      <c r="N452"/>
      <c r="O452"/>
      <c r="P452"/>
      <c r="R452"/>
      <c r="S452"/>
      <c r="T452"/>
      <c r="U452"/>
      <c r="V452"/>
      <c r="W452"/>
      <c r="X452"/>
      <c r="Y452"/>
      <c r="Z452"/>
      <c r="AA452"/>
      <c r="AB452"/>
    </row>
    <row r="453" spans="5:28" x14ac:dyDescent="0.5">
      <c r="E453"/>
      <c r="G453"/>
      <c r="I453"/>
      <c r="J453"/>
      <c r="L453"/>
      <c r="M453"/>
      <c r="N453"/>
      <c r="O453"/>
      <c r="P453"/>
      <c r="R453"/>
      <c r="S453"/>
      <c r="T453"/>
      <c r="U453"/>
      <c r="V453"/>
      <c r="W453"/>
      <c r="X453"/>
      <c r="Y453"/>
      <c r="Z453"/>
      <c r="AA453"/>
      <c r="AB453"/>
    </row>
    <row r="454" spans="5:28" x14ac:dyDescent="0.5">
      <c r="E454"/>
      <c r="G454"/>
      <c r="I454"/>
      <c r="J454"/>
      <c r="L454"/>
      <c r="M454"/>
      <c r="N454"/>
      <c r="O454"/>
      <c r="P454"/>
      <c r="R454"/>
      <c r="S454"/>
      <c r="T454"/>
      <c r="U454"/>
      <c r="V454"/>
      <c r="W454"/>
      <c r="X454"/>
      <c r="Y454"/>
      <c r="Z454"/>
      <c r="AA454"/>
      <c r="AB454"/>
    </row>
    <row r="455" spans="5:28" x14ac:dyDescent="0.5">
      <c r="E455"/>
      <c r="G455"/>
      <c r="I455"/>
      <c r="J455"/>
      <c r="L455"/>
      <c r="M455"/>
      <c r="N455"/>
      <c r="O455"/>
      <c r="P455"/>
      <c r="R455"/>
      <c r="S455"/>
      <c r="T455"/>
      <c r="U455"/>
      <c r="V455"/>
      <c r="W455"/>
      <c r="X455"/>
      <c r="Y455"/>
      <c r="Z455"/>
      <c r="AA455"/>
      <c r="AB455"/>
    </row>
    <row r="456" spans="5:28" x14ac:dyDescent="0.5">
      <c r="E456"/>
      <c r="G456"/>
      <c r="I456"/>
      <c r="J456"/>
      <c r="L456"/>
      <c r="M456"/>
      <c r="N456"/>
      <c r="O456"/>
      <c r="P456"/>
      <c r="R456"/>
      <c r="S456"/>
      <c r="T456"/>
      <c r="U456"/>
      <c r="V456"/>
      <c r="W456"/>
      <c r="X456"/>
      <c r="Y456"/>
      <c r="Z456"/>
      <c r="AA456"/>
      <c r="AB456"/>
    </row>
    <row r="457" spans="5:28" x14ac:dyDescent="0.5">
      <c r="E457"/>
      <c r="G457"/>
      <c r="I457"/>
      <c r="J457"/>
      <c r="L457"/>
      <c r="M457"/>
      <c r="N457"/>
      <c r="O457"/>
      <c r="P457"/>
      <c r="R457"/>
      <c r="S457"/>
      <c r="T457"/>
      <c r="U457"/>
      <c r="V457"/>
      <c r="W457"/>
      <c r="X457"/>
      <c r="Y457"/>
      <c r="Z457"/>
      <c r="AA457"/>
      <c r="AB457"/>
    </row>
    <row r="458" spans="5:28" x14ac:dyDescent="0.5">
      <c r="E458"/>
      <c r="G458"/>
      <c r="I458"/>
      <c r="J458"/>
      <c r="L458"/>
      <c r="M458"/>
      <c r="N458"/>
      <c r="O458"/>
      <c r="P458"/>
      <c r="R458"/>
      <c r="S458"/>
      <c r="T458"/>
      <c r="U458"/>
      <c r="V458"/>
      <c r="W458"/>
      <c r="X458"/>
      <c r="Y458"/>
      <c r="Z458"/>
      <c r="AA458"/>
      <c r="AB458"/>
    </row>
    <row r="459" spans="5:28" x14ac:dyDescent="0.5">
      <c r="E459"/>
      <c r="G459"/>
      <c r="I459"/>
      <c r="J459"/>
      <c r="L459"/>
      <c r="M459"/>
      <c r="N459"/>
      <c r="O459"/>
      <c r="P459"/>
      <c r="R459"/>
      <c r="S459"/>
      <c r="T459"/>
      <c r="U459"/>
      <c r="V459"/>
      <c r="W459"/>
      <c r="X459"/>
      <c r="Y459"/>
      <c r="Z459"/>
      <c r="AA459"/>
      <c r="AB459"/>
    </row>
    <row r="460" spans="5:28" x14ac:dyDescent="0.5">
      <c r="E460"/>
      <c r="G460"/>
      <c r="I460"/>
      <c r="J460"/>
      <c r="L460"/>
      <c r="M460"/>
      <c r="N460"/>
      <c r="O460"/>
      <c r="P460"/>
      <c r="R460"/>
      <c r="S460"/>
      <c r="T460"/>
      <c r="U460"/>
      <c r="V460"/>
      <c r="W460"/>
      <c r="X460"/>
      <c r="Y460"/>
      <c r="Z460"/>
      <c r="AA460"/>
      <c r="AB460"/>
    </row>
    <row r="461" spans="5:28" x14ac:dyDescent="0.5">
      <c r="E461"/>
      <c r="G461"/>
      <c r="I461"/>
      <c r="J461"/>
      <c r="L461"/>
      <c r="M461"/>
      <c r="N461"/>
      <c r="O461"/>
      <c r="P461"/>
      <c r="R461"/>
      <c r="S461"/>
      <c r="T461"/>
      <c r="U461"/>
      <c r="V461"/>
      <c r="W461"/>
      <c r="X461"/>
      <c r="Y461"/>
      <c r="Z461"/>
      <c r="AA461"/>
      <c r="AB461"/>
    </row>
    <row r="462" spans="5:28" x14ac:dyDescent="0.5">
      <c r="E462"/>
      <c r="G462"/>
      <c r="I462"/>
      <c r="J462"/>
      <c r="L462"/>
      <c r="M462"/>
      <c r="N462"/>
      <c r="O462"/>
      <c r="P462"/>
      <c r="R462"/>
      <c r="S462"/>
      <c r="T462"/>
      <c r="U462"/>
      <c r="V462"/>
      <c r="W462"/>
      <c r="X462"/>
      <c r="Y462"/>
      <c r="Z462"/>
      <c r="AA462"/>
      <c r="AB462"/>
    </row>
    <row r="463" spans="5:28" x14ac:dyDescent="0.5">
      <c r="E463"/>
      <c r="G463"/>
      <c r="I463"/>
      <c r="J463"/>
      <c r="L463"/>
      <c r="M463"/>
      <c r="N463"/>
      <c r="O463"/>
      <c r="P463"/>
      <c r="R463"/>
      <c r="S463"/>
      <c r="T463"/>
      <c r="U463"/>
      <c r="V463"/>
      <c r="W463"/>
      <c r="X463"/>
      <c r="Y463"/>
      <c r="Z463"/>
      <c r="AA463"/>
      <c r="AB463"/>
    </row>
    <row r="464" spans="5:28" x14ac:dyDescent="0.5">
      <c r="E464"/>
      <c r="G464"/>
      <c r="I464"/>
      <c r="J464"/>
      <c r="L464"/>
      <c r="M464"/>
      <c r="N464"/>
      <c r="O464"/>
      <c r="P464"/>
      <c r="R464"/>
      <c r="S464"/>
      <c r="T464"/>
      <c r="U464"/>
      <c r="V464"/>
      <c r="W464"/>
      <c r="X464"/>
      <c r="Y464"/>
      <c r="Z464"/>
      <c r="AA464"/>
      <c r="AB464"/>
    </row>
    <row r="465" spans="5:28" x14ac:dyDescent="0.5">
      <c r="E465"/>
      <c r="G465"/>
      <c r="I465"/>
      <c r="J465"/>
      <c r="L465"/>
      <c r="M465"/>
      <c r="N465"/>
      <c r="O465"/>
      <c r="P465"/>
      <c r="R465"/>
      <c r="S465"/>
      <c r="T465"/>
      <c r="U465"/>
      <c r="V465"/>
      <c r="W465"/>
      <c r="X465"/>
      <c r="Y465"/>
      <c r="Z465"/>
      <c r="AA465"/>
      <c r="AB465"/>
    </row>
    <row r="466" spans="5:28" x14ac:dyDescent="0.5">
      <c r="E466"/>
      <c r="G466"/>
      <c r="I466"/>
      <c r="J466"/>
      <c r="L466"/>
      <c r="M466"/>
      <c r="N466"/>
      <c r="O466"/>
      <c r="P466"/>
      <c r="R466"/>
      <c r="S466"/>
      <c r="T466"/>
      <c r="U466"/>
      <c r="V466"/>
      <c r="W466"/>
      <c r="X466"/>
      <c r="Y466"/>
      <c r="Z466"/>
      <c r="AA466"/>
      <c r="AB466"/>
    </row>
    <row r="467" spans="5:28" x14ac:dyDescent="0.5">
      <c r="E467"/>
      <c r="G467"/>
      <c r="I467"/>
      <c r="J467"/>
      <c r="L467"/>
      <c r="M467"/>
      <c r="N467"/>
      <c r="O467"/>
      <c r="P467"/>
      <c r="R467"/>
      <c r="S467"/>
      <c r="T467"/>
      <c r="U467"/>
      <c r="V467"/>
      <c r="W467"/>
      <c r="X467"/>
      <c r="Y467"/>
      <c r="Z467"/>
      <c r="AA467"/>
      <c r="AB467"/>
    </row>
    <row r="468" spans="5:28" x14ac:dyDescent="0.5">
      <c r="E468"/>
      <c r="G468"/>
      <c r="I468"/>
      <c r="J468"/>
      <c r="L468"/>
      <c r="M468"/>
      <c r="N468"/>
      <c r="O468"/>
      <c r="P468"/>
      <c r="R468"/>
      <c r="S468"/>
      <c r="T468"/>
      <c r="U468"/>
      <c r="V468"/>
      <c r="W468"/>
      <c r="X468"/>
      <c r="Y468"/>
      <c r="Z468"/>
      <c r="AA468"/>
      <c r="AB468"/>
    </row>
    <row r="469" spans="5:28" x14ac:dyDescent="0.5">
      <c r="E469"/>
      <c r="G469"/>
      <c r="I469"/>
      <c r="J469"/>
      <c r="L469"/>
      <c r="M469"/>
      <c r="N469"/>
      <c r="O469"/>
      <c r="P469"/>
      <c r="R469"/>
      <c r="S469"/>
      <c r="T469"/>
      <c r="U469"/>
      <c r="V469"/>
      <c r="W469"/>
      <c r="X469"/>
      <c r="Y469"/>
      <c r="Z469"/>
      <c r="AA469"/>
      <c r="AB469"/>
    </row>
    <row r="470" spans="5:28" x14ac:dyDescent="0.5">
      <c r="E470"/>
      <c r="G470"/>
      <c r="I470"/>
      <c r="J470"/>
      <c r="L470"/>
      <c r="M470"/>
      <c r="N470"/>
      <c r="O470"/>
      <c r="P470"/>
      <c r="R470"/>
      <c r="S470"/>
      <c r="T470"/>
      <c r="U470"/>
      <c r="V470"/>
      <c r="W470"/>
      <c r="X470"/>
      <c r="Y470"/>
      <c r="Z470"/>
      <c r="AA470"/>
      <c r="AB470"/>
    </row>
    <row r="471" spans="5:28" x14ac:dyDescent="0.5">
      <c r="E471"/>
      <c r="G471"/>
      <c r="I471"/>
      <c r="J471"/>
      <c r="L471"/>
      <c r="M471"/>
      <c r="N471"/>
      <c r="O471"/>
      <c r="P471"/>
      <c r="R471"/>
      <c r="S471"/>
      <c r="T471"/>
      <c r="U471"/>
      <c r="V471"/>
      <c r="W471"/>
      <c r="X471"/>
      <c r="Y471"/>
      <c r="Z471"/>
      <c r="AA471"/>
      <c r="AB471"/>
    </row>
    <row r="472" spans="5:28" x14ac:dyDescent="0.5">
      <c r="E472"/>
      <c r="G472"/>
      <c r="I472"/>
      <c r="J472"/>
      <c r="L472"/>
      <c r="M472"/>
      <c r="N472"/>
      <c r="O472"/>
      <c r="P472"/>
      <c r="R472"/>
      <c r="S472"/>
      <c r="T472"/>
      <c r="U472"/>
      <c r="V472"/>
      <c r="W472"/>
      <c r="X472"/>
      <c r="Y472"/>
      <c r="Z472"/>
      <c r="AA472"/>
      <c r="AB472"/>
    </row>
    <row r="473" spans="5:28" x14ac:dyDescent="0.5">
      <c r="E473"/>
      <c r="G473"/>
      <c r="I473"/>
      <c r="J473"/>
      <c r="L473"/>
      <c r="M473"/>
      <c r="N473"/>
      <c r="O473"/>
      <c r="P473"/>
      <c r="R473"/>
      <c r="S473"/>
      <c r="T473"/>
      <c r="U473"/>
      <c r="V473"/>
      <c r="W473"/>
      <c r="X473"/>
      <c r="Y473"/>
      <c r="Z473"/>
      <c r="AA473"/>
      <c r="AB473"/>
    </row>
    <row r="474" spans="5:28" x14ac:dyDescent="0.5">
      <c r="E474"/>
      <c r="G474"/>
      <c r="I474"/>
      <c r="J474"/>
      <c r="L474"/>
      <c r="M474"/>
      <c r="N474"/>
      <c r="O474"/>
      <c r="P474"/>
      <c r="R474"/>
      <c r="S474"/>
      <c r="T474"/>
      <c r="U474"/>
      <c r="V474"/>
      <c r="W474"/>
      <c r="X474"/>
      <c r="Y474"/>
      <c r="Z474"/>
      <c r="AA474"/>
      <c r="AB474"/>
    </row>
    <row r="475" spans="5:28" x14ac:dyDescent="0.5">
      <c r="E475"/>
      <c r="G475"/>
      <c r="I475"/>
      <c r="J475"/>
      <c r="L475"/>
      <c r="M475"/>
      <c r="N475"/>
      <c r="O475"/>
      <c r="P475"/>
      <c r="R475"/>
      <c r="S475"/>
      <c r="T475"/>
      <c r="U475"/>
      <c r="V475"/>
      <c r="W475"/>
      <c r="X475"/>
      <c r="Y475"/>
      <c r="Z475"/>
      <c r="AA475"/>
      <c r="AB475"/>
    </row>
    <row r="476" spans="5:28" x14ac:dyDescent="0.5">
      <c r="E476"/>
      <c r="G476"/>
      <c r="I476"/>
      <c r="J476"/>
      <c r="L476"/>
      <c r="M476"/>
      <c r="N476"/>
      <c r="O476"/>
      <c r="P476"/>
      <c r="R476"/>
      <c r="S476"/>
      <c r="T476"/>
      <c r="U476"/>
      <c r="V476"/>
      <c r="W476"/>
      <c r="X476"/>
      <c r="Y476"/>
      <c r="Z476"/>
      <c r="AA476"/>
      <c r="AB476"/>
    </row>
    <row r="477" spans="5:28" x14ac:dyDescent="0.5">
      <c r="E477"/>
      <c r="G477"/>
      <c r="I477"/>
      <c r="J477"/>
      <c r="L477"/>
      <c r="M477"/>
      <c r="N477"/>
      <c r="O477"/>
      <c r="P477"/>
      <c r="R477"/>
      <c r="S477"/>
      <c r="T477"/>
      <c r="U477"/>
      <c r="V477"/>
      <c r="W477"/>
      <c r="X477"/>
      <c r="Y477"/>
      <c r="Z477"/>
      <c r="AA477"/>
      <c r="AB477"/>
    </row>
    <row r="478" spans="5:28" x14ac:dyDescent="0.5">
      <c r="E478"/>
      <c r="G478"/>
      <c r="I478"/>
      <c r="J478"/>
      <c r="L478"/>
      <c r="M478"/>
      <c r="N478"/>
      <c r="O478"/>
      <c r="P478"/>
      <c r="R478"/>
      <c r="S478"/>
      <c r="T478"/>
      <c r="U478"/>
      <c r="V478"/>
      <c r="W478"/>
      <c r="X478"/>
      <c r="Y478"/>
      <c r="Z478"/>
      <c r="AA478"/>
      <c r="AB478"/>
    </row>
    <row r="479" spans="5:28" x14ac:dyDescent="0.5">
      <c r="E479"/>
      <c r="G479"/>
      <c r="I479"/>
      <c r="J479"/>
      <c r="L479"/>
      <c r="M479"/>
      <c r="N479"/>
      <c r="O479"/>
      <c r="P479"/>
      <c r="R479"/>
      <c r="S479"/>
      <c r="T479"/>
      <c r="U479"/>
      <c r="V479"/>
      <c r="W479"/>
      <c r="X479"/>
      <c r="Y479"/>
      <c r="Z479"/>
      <c r="AA479"/>
      <c r="AB479"/>
    </row>
    <row r="480" spans="5:28" x14ac:dyDescent="0.5">
      <c r="E480"/>
      <c r="G480"/>
      <c r="I480"/>
      <c r="J480"/>
      <c r="L480"/>
      <c r="M480"/>
      <c r="N480"/>
      <c r="O480"/>
      <c r="P480"/>
      <c r="R480"/>
      <c r="S480"/>
      <c r="T480"/>
      <c r="U480"/>
      <c r="V480"/>
      <c r="W480"/>
      <c r="X480"/>
      <c r="Y480"/>
      <c r="Z480"/>
      <c r="AA480"/>
      <c r="AB480"/>
    </row>
    <row r="481" spans="5:28" x14ac:dyDescent="0.5">
      <c r="E481"/>
      <c r="G481"/>
      <c r="I481"/>
      <c r="J481"/>
      <c r="L481"/>
      <c r="M481"/>
      <c r="N481"/>
      <c r="O481"/>
      <c r="P481"/>
      <c r="R481"/>
      <c r="S481"/>
      <c r="T481"/>
      <c r="U481"/>
      <c r="V481"/>
      <c r="W481"/>
      <c r="X481"/>
      <c r="Y481"/>
      <c r="Z481"/>
      <c r="AA481"/>
      <c r="AB481"/>
    </row>
    <row r="482" spans="5:28" x14ac:dyDescent="0.5">
      <c r="E482"/>
      <c r="G482"/>
      <c r="I482"/>
      <c r="J482"/>
      <c r="L482"/>
      <c r="M482"/>
      <c r="N482"/>
      <c r="O482"/>
      <c r="P482"/>
      <c r="R482"/>
      <c r="S482"/>
      <c r="T482"/>
      <c r="U482"/>
      <c r="V482"/>
      <c r="W482"/>
      <c r="X482"/>
      <c r="Y482"/>
      <c r="Z482"/>
      <c r="AA482"/>
      <c r="AB482"/>
    </row>
    <row r="483" spans="5:28" x14ac:dyDescent="0.5">
      <c r="E483"/>
      <c r="G483"/>
      <c r="I483"/>
      <c r="J483"/>
      <c r="L483"/>
      <c r="M483"/>
      <c r="N483"/>
      <c r="O483"/>
      <c r="P483"/>
      <c r="R483"/>
      <c r="S483"/>
      <c r="T483"/>
      <c r="U483"/>
      <c r="V483"/>
      <c r="W483"/>
      <c r="X483"/>
      <c r="Y483"/>
      <c r="Z483"/>
      <c r="AA483"/>
      <c r="AB483"/>
    </row>
    <row r="484" spans="5:28" x14ac:dyDescent="0.5">
      <c r="E484"/>
      <c r="G484"/>
      <c r="I484"/>
      <c r="J484"/>
      <c r="L484"/>
      <c r="M484"/>
      <c r="N484"/>
      <c r="O484"/>
      <c r="P484"/>
      <c r="R484"/>
      <c r="S484"/>
      <c r="T484"/>
      <c r="U484"/>
      <c r="V484"/>
      <c r="W484"/>
      <c r="X484"/>
      <c r="Y484"/>
      <c r="Z484"/>
      <c r="AA484"/>
      <c r="AB484"/>
    </row>
    <row r="485" spans="5:28" x14ac:dyDescent="0.5">
      <c r="E485"/>
      <c r="G485"/>
      <c r="I485"/>
      <c r="J485"/>
      <c r="L485"/>
      <c r="M485"/>
      <c r="N485"/>
      <c r="O485"/>
      <c r="P485"/>
      <c r="R485"/>
      <c r="S485"/>
      <c r="T485"/>
      <c r="U485"/>
      <c r="V485"/>
      <c r="W485"/>
      <c r="X485"/>
      <c r="Y485"/>
      <c r="Z485"/>
      <c r="AA485"/>
      <c r="AB485"/>
    </row>
    <row r="486" spans="5:28" x14ac:dyDescent="0.5">
      <c r="E486"/>
      <c r="G486"/>
      <c r="I486"/>
      <c r="J486"/>
      <c r="L486"/>
      <c r="M486"/>
      <c r="N486"/>
      <c r="O486"/>
      <c r="P486"/>
      <c r="R486"/>
      <c r="S486"/>
      <c r="T486"/>
      <c r="U486"/>
      <c r="V486"/>
      <c r="W486"/>
      <c r="X486"/>
      <c r="Y486"/>
      <c r="Z486"/>
      <c r="AA486"/>
      <c r="AB486"/>
    </row>
    <row r="487" spans="5:28" x14ac:dyDescent="0.5">
      <c r="E487"/>
      <c r="G487"/>
      <c r="I487"/>
      <c r="J487"/>
      <c r="L487"/>
      <c r="M487"/>
      <c r="N487"/>
      <c r="O487"/>
      <c r="P487"/>
      <c r="R487"/>
      <c r="S487"/>
      <c r="T487"/>
      <c r="U487"/>
      <c r="V487"/>
      <c r="W487"/>
      <c r="X487"/>
      <c r="Y487"/>
      <c r="Z487"/>
      <c r="AA487"/>
      <c r="AB487"/>
    </row>
    <row r="488" spans="5:28" x14ac:dyDescent="0.5">
      <c r="E488"/>
      <c r="G488"/>
      <c r="I488"/>
      <c r="J488"/>
      <c r="L488"/>
      <c r="M488"/>
      <c r="N488"/>
      <c r="O488"/>
      <c r="P488"/>
      <c r="R488"/>
      <c r="S488"/>
      <c r="T488"/>
      <c r="U488"/>
      <c r="V488"/>
      <c r="W488"/>
      <c r="X488"/>
      <c r="Y488"/>
      <c r="Z488"/>
      <c r="AA488"/>
      <c r="AB488"/>
    </row>
    <row r="489" spans="5:28" x14ac:dyDescent="0.5">
      <c r="E489"/>
      <c r="G489"/>
      <c r="I489"/>
      <c r="J489"/>
      <c r="L489"/>
      <c r="M489"/>
      <c r="N489"/>
      <c r="O489"/>
      <c r="P489"/>
      <c r="R489"/>
      <c r="S489"/>
      <c r="T489"/>
      <c r="U489"/>
      <c r="V489"/>
      <c r="W489"/>
      <c r="X489"/>
      <c r="Y489"/>
      <c r="Z489"/>
      <c r="AA489"/>
      <c r="AB489"/>
    </row>
    <row r="490" spans="5:28" x14ac:dyDescent="0.5">
      <c r="E490"/>
      <c r="G490"/>
      <c r="I490"/>
      <c r="J490"/>
      <c r="L490"/>
      <c r="M490"/>
      <c r="N490"/>
      <c r="O490"/>
      <c r="P490"/>
      <c r="R490"/>
      <c r="S490"/>
      <c r="T490"/>
      <c r="U490"/>
      <c r="V490"/>
      <c r="W490"/>
      <c r="X490"/>
      <c r="Y490"/>
      <c r="Z490"/>
      <c r="AA490"/>
      <c r="AB490"/>
    </row>
    <row r="491" spans="5:28" x14ac:dyDescent="0.5">
      <c r="E491"/>
      <c r="G491"/>
      <c r="I491"/>
      <c r="J491"/>
      <c r="L491"/>
      <c r="M491"/>
      <c r="N491"/>
      <c r="O491"/>
      <c r="P491"/>
      <c r="R491"/>
      <c r="S491"/>
      <c r="T491"/>
      <c r="U491"/>
      <c r="V491"/>
      <c r="W491"/>
      <c r="X491"/>
      <c r="Y491"/>
      <c r="Z491"/>
      <c r="AA491"/>
      <c r="AB491"/>
    </row>
    <row r="492" spans="5:28" x14ac:dyDescent="0.5">
      <c r="E492"/>
      <c r="G492"/>
      <c r="I492"/>
      <c r="J492"/>
      <c r="L492"/>
      <c r="M492"/>
      <c r="N492"/>
      <c r="O492"/>
      <c r="P492"/>
      <c r="R492"/>
      <c r="S492"/>
      <c r="T492"/>
      <c r="U492"/>
      <c r="V492"/>
      <c r="W492"/>
      <c r="X492"/>
      <c r="Y492"/>
      <c r="Z492"/>
      <c r="AA492"/>
      <c r="AB492"/>
    </row>
    <row r="493" spans="5:28" x14ac:dyDescent="0.5">
      <c r="E493"/>
      <c r="G493"/>
      <c r="I493"/>
      <c r="J493"/>
      <c r="L493"/>
      <c r="M493"/>
      <c r="N493"/>
      <c r="O493"/>
      <c r="P493"/>
      <c r="R493"/>
      <c r="S493"/>
      <c r="T493"/>
      <c r="U493"/>
      <c r="V493"/>
      <c r="W493"/>
      <c r="X493"/>
      <c r="Y493"/>
      <c r="Z493"/>
      <c r="AA493"/>
      <c r="AB493"/>
    </row>
    <row r="494" spans="5:28" x14ac:dyDescent="0.5">
      <c r="E494"/>
      <c r="G494"/>
      <c r="I494"/>
      <c r="J494"/>
      <c r="L494"/>
      <c r="M494"/>
      <c r="N494"/>
      <c r="O494"/>
      <c r="P494"/>
      <c r="R494"/>
      <c r="S494"/>
      <c r="T494"/>
      <c r="U494"/>
      <c r="V494"/>
      <c r="W494"/>
      <c r="X494"/>
      <c r="Y494"/>
      <c r="Z494"/>
      <c r="AA494"/>
      <c r="AB494"/>
    </row>
    <row r="495" spans="5:28" x14ac:dyDescent="0.5">
      <c r="E495"/>
      <c r="G495"/>
      <c r="I495"/>
      <c r="J495"/>
      <c r="L495"/>
      <c r="M495"/>
      <c r="N495"/>
      <c r="O495"/>
      <c r="P495"/>
      <c r="R495"/>
      <c r="S495"/>
      <c r="T495"/>
      <c r="U495"/>
      <c r="V495"/>
      <c r="W495"/>
      <c r="X495"/>
      <c r="Y495"/>
      <c r="Z495"/>
      <c r="AA495"/>
      <c r="AB495"/>
    </row>
    <row r="496" spans="5:28" x14ac:dyDescent="0.5">
      <c r="E496"/>
      <c r="G496"/>
      <c r="I496"/>
      <c r="J496"/>
      <c r="L496"/>
      <c r="M496"/>
      <c r="N496"/>
      <c r="O496"/>
      <c r="P496"/>
      <c r="R496"/>
      <c r="S496"/>
      <c r="T496"/>
      <c r="U496"/>
      <c r="V496"/>
      <c r="W496"/>
      <c r="X496"/>
      <c r="Y496"/>
      <c r="Z496"/>
      <c r="AA496"/>
      <c r="AB496"/>
    </row>
    <row r="497" spans="5:28" x14ac:dyDescent="0.5">
      <c r="E497"/>
      <c r="G497"/>
      <c r="I497"/>
      <c r="J497"/>
      <c r="L497"/>
      <c r="M497"/>
      <c r="N497"/>
      <c r="O497"/>
      <c r="P497"/>
      <c r="R497"/>
      <c r="S497"/>
      <c r="T497"/>
      <c r="U497"/>
      <c r="V497"/>
      <c r="W497"/>
      <c r="X497"/>
      <c r="Y497"/>
      <c r="Z497"/>
      <c r="AA497"/>
      <c r="AB497"/>
    </row>
    <row r="498" spans="5:28" x14ac:dyDescent="0.5">
      <c r="E498"/>
      <c r="G498"/>
      <c r="I498"/>
      <c r="J498"/>
      <c r="L498"/>
      <c r="M498"/>
      <c r="N498"/>
      <c r="O498"/>
      <c r="P498"/>
      <c r="R498"/>
      <c r="S498"/>
      <c r="T498"/>
      <c r="U498"/>
      <c r="V498"/>
      <c r="W498"/>
      <c r="X498"/>
      <c r="Y498"/>
      <c r="Z498"/>
      <c r="AA498"/>
      <c r="AB498"/>
    </row>
    <row r="499" spans="5:28" x14ac:dyDescent="0.5">
      <c r="E499"/>
      <c r="G499"/>
      <c r="I499"/>
      <c r="J499"/>
      <c r="L499"/>
      <c r="M499"/>
      <c r="N499"/>
      <c r="O499"/>
      <c r="P499"/>
      <c r="R499"/>
      <c r="S499"/>
      <c r="T499"/>
      <c r="U499"/>
      <c r="V499"/>
      <c r="W499"/>
      <c r="X499"/>
      <c r="Y499"/>
      <c r="Z499"/>
      <c r="AA499"/>
      <c r="AB499"/>
    </row>
    <row r="500" spans="5:28" x14ac:dyDescent="0.5">
      <c r="E500"/>
      <c r="G500"/>
      <c r="I500"/>
      <c r="J500"/>
      <c r="L500"/>
      <c r="M500"/>
      <c r="N500"/>
      <c r="O500"/>
      <c r="P500"/>
      <c r="R500"/>
      <c r="S500"/>
      <c r="T500"/>
      <c r="U500"/>
      <c r="V500"/>
      <c r="W500"/>
      <c r="X500"/>
      <c r="Y500"/>
      <c r="Z500"/>
      <c r="AA500"/>
      <c r="AB500"/>
    </row>
    <row r="501" spans="5:28" x14ac:dyDescent="0.5">
      <c r="E501"/>
      <c r="G501"/>
      <c r="I501"/>
      <c r="J501"/>
      <c r="L501"/>
      <c r="M501"/>
      <c r="N501"/>
      <c r="O501"/>
      <c r="P501"/>
      <c r="R501"/>
      <c r="S501"/>
      <c r="T501"/>
      <c r="U501"/>
      <c r="V501"/>
      <c r="W501"/>
      <c r="X501"/>
      <c r="Y501"/>
      <c r="Z501"/>
      <c r="AA501"/>
      <c r="AB501"/>
    </row>
    <row r="502" spans="5:28" x14ac:dyDescent="0.5">
      <c r="E502"/>
      <c r="G502"/>
      <c r="I502"/>
      <c r="J502"/>
      <c r="L502"/>
      <c r="M502"/>
      <c r="N502"/>
      <c r="O502"/>
      <c r="P502"/>
      <c r="R502"/>
      <c r="S502"/>
      <c r="T502"/>
      <c r="U502"/>
      <c r="V502"/>
      <c r="W502"/>
      <c r="X502"/>
      <c r="Y502"/>
      <c r="Z502"/>
      <c r="AA502"/>
      <c r="AB502"/>
    </row>
    <row r="503" spans="5:28" x14ac:dyDescent="0.5">
      <c r="E503"/>
      <c r="G503"/>
      <c r="I503"/>
      <c r="J503"/>
      <c r="L503"/>
      <c r="M503"/>
      <c r="N503"/>
      <c r="O503"/>
      <c r="P503"/>
      <c r="R503"/>
      <c r="S503"/>
      <c r="T503"/>
      <c r="U503"/>
      <c r="V503"/>
      <c r="W503"/>
      <c r="X503"/>
      <c r="Y503"/>
      <c r="Z503"/>
      <c r="AA503"/>
      <c r="AB503"/>
    </row>
    <row r="504" spans="5:28" x14ac:dyDescent="0.5">
      <c r="E504"/>
      <c r="G504"/>
      <c r="I504"/>
      <c r="J504"/>
      <c r="L504"/>
      <c r="M504"/>
      <c r="N504"/>
      <c r="O504"/>
      <c r="P504"/>
      <c r="R504"/>
      <c r="S504"/>
      <c r="T504"/>
      <c r="U504"/>
      <c r="V504"/>
      <c r="W504"/>
      <c r="X504"/>
      <c r="Y504"/>
      <c r="Z504"/>
      <c r="AA504"/>
      <c r="AB504"/>
    </row>
    <row r="505" spans="5:28" x14ac:dyDescent="0.5">
      <c r="E505"/>
      <c r="G505"/>
      <c r="I505"/>
      <c r="J505"/>
      <c r="L505"/>
      <c r="M505"/>
      <c r="N505"/>
      <c r="O505"/>
      <c r="P505"/>
      <c r="R505"/>
      <c r="S505"/>
      <c r="T505"/>
      <c r="U505"/>
      <c r="V505"/>
      <c r="W505"/>
      <c r="X505"/>
      <c r="Y505"/>
      <c r="Z505"/>
      <c r="AA505"/>
      <c r="AB505"/>
    </row>
    <row r="506" spans="5:28" x14ac:dyDescent="0.5">
      <c r="E506"/>
      <c r="G506"/>
      <c r="I506"/>
      <c r="J506"/>
      <c r="L506"/>
      <c r="M506"/>
      <c r="N506"/>
      <c r="O506"/>
      <c r="P506"/>
      <c r="R506"/>
      <c r="S506"/>
      <c r="T506"/>
      <c r="U506"/>
      <c r="V506"/>
      <c r="W506"/>
      <c r="X506"/>
      <c r="Y506"/>
      <c r="Z506"/>
      <c r="AA506"/>
      <c r="AB506"/>
    </row>
    <row r="507" spans="5:28" x14ac:dyDescent="0.5">
      <c r="E507"/>
      <c r="G507"/>
      <c r="I507"/>
      <c r="J507"/>
      <c r="L507"/>
      <c r="M507"/>
      <c r="N507"/>
      <c r="O507"/>
      <c r="P507"/>
      <c r="R507"/>
      <c r="S507"/>
      <c r="T507"/>
      <c r="U507"/>
      <c r="V507"/>
      <c r="W507"/>
      <c r="X507"/>
      <c r="Y507"/>
      <c r="Z507"/>
      <c r="AA507"/>
      <c r="AB507"/>
    </row>
    <row r="508" spans="5:28" x14ac:dyDescent="0.5">
      <c r="E508"/>
      <c r="G508"/>
      <c r="I508"/>
      <c r="J508"/>
      <c r="L508"/>
      <c r="M508"/>
      <c r="N508"/>
      <c r="O508"/>
      <c r="P508"/>
      <c r="R508"/>
      <c r="S508"/>
      <c r="T508"/>
      <c r="U508"/>
      <c r="V508"/>
      <c r="W508"/>
      <c r="X508"/>
      <c r="Y508"/>
      <c r="Z508"/>
      <c r="AA508"/>
      <c r="AB508"/>
    </row>
    <row r="509" spans="5:28" x14ac:dyDescent="0.5">
      <c r="E509"/>
      <c r="G509"/>
      <c r="I509"/>
      <c r="J509"/>
      <c r="L509"/>
      <c r="M509"/>
      <c r="N509"/>
      <c r="O509"/>
      <c r="P509"/>
      <c r="R509"/>
      <c r="S509"/>
      <c r="T509"/>
      <c r="U509"/>
      <c r="V509"/>
      <c r="W509"/>
      <c r="X509"/>
      <c r="Y509"/>
      <c r="Z509"/>
      <c r="AA509"/>
      <c r="AB509"/>
    </row>
    <row r="510" spans="5:28" x14ac:dyDescent="0.5">
      <c r="E510"/>
      <c r="G510"/>
      <c r="I510"/>
      <c r="J510"/>
      <c r="L510"/>
      <c r="M510"/>
      <c r="N510"/>
      <c r="O510"/>
      <c r="P510"/>
      <c r="R510"/>
      <c r="S510"/>
      <c r="T510"/>
      <c r="U510"/>
      <c r="V510"/>
      <c r="W510"/>
      <c r="X510"/>
      <c r="Y510"/>
      <c r="Z510"/>
      <c r="AA510"/>
      <c r="AB510"/>
    </row>
    <row r="511" spans="5:28" x14ac:dyDescent="0.5">
      <c r="E511"/>
      <c r="G511"/>
      <c r="I511"/>
      <c r="J511"/>
      <c r="L511"/>
      <c r="M511"/>
      <c r="N511"/>
      <c r="O511"/>
      <c r="P511"/>
      <c r="R511"/>
      <c r="S511"/>
      <c r="T511"/>
      <c r="U511"/>
      <c r="V511"/>
      <c r="W511"/>
      <c r="X511"/>
      <c r="Y511"/>
      <c r="Z511"/>
      <c r="AA511"/>
      <c r="AB511"/>
    </row>
    <row r="512" spans="5:28" x14ac:dyDescent="0.5">
      <c r="E512"/>
      <c r="G512"/>
      <c r="I512"/>
      <c r="J512"/>
      <c r="L512"/>
      <c r="M512"/>
      <c r="N512"/>
      <c r="O512"/>
      <c r="P512"/>
      <c r="R512"/>
      <c r="S512"/>
      <c r="T512"/>
      <c r="U512"/>
      <c r="V512"/>
      <c r="W512"/>
      <c r="X512"/>
      <c r="Y512"/>
      <c r="Z512"/>
      <c r="AA512"/>
      <c r="AB512"/>
    </row>
    <row r="513" spans="5:28" x14ac:dyDescent="0.5">
      <c r="E513"/>
      <c r="G513"/>
      <c r="I513"/>
      <c r="J513"/>
      <c r="L513"/>
      <c r="M513"/>
      <c r="N513"/>
      <c r="O513"/>
      <c r="P513"/>
      <c r="R513"/>
      <c r="S513"/>
      <c r="T513"/>
      <c r="U513"/>
      <c r="V513"/>
      <c r="W513"/>
      <c r="X513"/>
      <c r="Y513"/>
      <c r="Z513"/>
      <c r="AA513"/>
      <c r="AB513"/>
    </row>
    <row r="514" spans="5:28" x14ac:dyDescent="0.5">
      <c r="E514"/>
      <c r="G514"/>
      <c r="I514"/>
      <c r="J514"/>
      <c r="L514"/>
      <c r="M514"/>
      <c r="N514"/>
      <c r="O514"/>
      <c r="P514"/>
      <c r="R514"/>
      <c r="S514"/>
      <c r="T514"/>
      <c r="U514"/>
      <c r="V514"/>
      <c r="W514"/>
      <c r="X514"/>
      <c r="Y514"/>
      <c r="Z514"/>
      <c r="AA514"/>
      <c r="AB514"/>
    </row>
    <row r="515" spans="5:28" x14ac:dyDescent="0.5">
      <c r="E515"/>
      <c r="G515"/>
      <c r="I515"/>
      <c r="J515"/>
      <c r="L515"/>
      <c r="M515"/>
      <c r="N515"/>
      <c r="O515"/>
      <c r="P515"/>
      <c r="R515"/>
      <c r="S515"/>
      <c r="T515"/>
      <c r="U515"/>
      <c r="V515"/>
      <c r="W515"/>
      <c r="X515"/>
      <c r="Y515"/>
      <c r="Z515"/>
      <c r="AA515"/>
      <c r="AB515"/>
    </row>
    <row r="516" spans="5:28" x14ac:dyDescent="0.5">
      <c r="E516"/>
      <c r="G516"/>
      <c r="I516"/>
      <c r="J516"/>
      <c r="L516"/>
      <c r="M516"/>
      <c r="N516"/>
      <c r="O516"/>
      <c r="P516"/>
      <c r="R516"/>
      <c r="S516"/>
      <c r="T516"/>
      <c r="U516"/>
      <c r="V516"/>
      <c r="W516"/>
      <c r="X516"/>
      <c r="Y516"/>
      <c r="Z516"/>
      <c r="AA516"/>
      <c r="AB516"/>
    </row>
    <row r="517" spans="5:28" x14ac:dyDescent="0.5">
      <c r="E517"/>
      <c r="G517"/>
      <c r="I517"/>
      <c r="J517"/>
      <c r="L517"/>
      <c r="M517"/>
      <c r="N517"/>
      <c r="O517"/>
      <c r="P517"/>
      <c r="R517"/>
      <c r="S517"/>
      <c r="T517"/>
      <c r="U517"/>
      <c r="V517"/>
      <c r="W517"/>
      <c r="X517"/>
      <c r="Y517"/>
      <c r="Z517"/>
      <c r="AA517"/>
      <c r="AB517"/>
    </row>
    <row r="518" spans="5:28" x14ac:dyDescent="0.5">
      <c r="E518"/>
      <c r="G518"/>
      <c r="I518"/>
      <c r="J518"/>
      <c r="L518"/>
      <c r="M518"/>
      <c r="N518"/>
      <c r="O518"/>
      <c r="P518"/>
      <c r="R518"/>
      <c r="S518"/>
      <c r="T518"/>
      <c r="U518"/>
      <c r="V518"/>
      <c r="W518"/>
      <c r="X518"/>
      <c r="Y518"/>
      <c r="Z518"/>
      <c r="AA518"/>
      <c r="AB518"/>
    </row>
    <row r="519" spans="5:28" x14ac:dyDescent="0.5">
      <c r="E519"/>
      <c r="G519"/>
      <c r="I519"/>
      <c r="J519"/>
      <c r="L519"/>
      <c r="M519"/>
      <c r="N519"/>
      <c r="O519"/>
      <c r="P519"/>
      <c r="R519"/>
      <c r="S519"/>
      <c r="T519"/>
      <c r="U519"/>
      <c r="V519"/>
      <c r="W519"/>
      <c r="X519"/>
      <c r="Y519"/>
      <c r="Z519"/>
      <c r="AA519"/>
      <c r="AB519"/>
    </row>
    <row r="520" spans="5:28" x14ac:dyDescent="0.5">
      <c r="E520"/>
      <c r="G520"/>
      <c r="I520"/>
      <c r="J520"/>
      <c r="L520"/>
      <c r="M520"/>
      <c r="N520"/>
      <c r="O520"/>
      <c r="P520"/>
      <c r="R520"/>
      <c r="S520"/>
      <c r="T520"/>
      <c r="U520"/>
      <c r="V520"/>
      <c r="W520"/>
      <c r="X520"/>
      <c r="Y520"/>
      <c r="Z520"/>
      <c r="AA520"/>
      <c r="AB520"/>
    </row>
    <row r="521" spans="5:28" x14ac:dyDescent="0.5">
      <c r="E521"/>
      <c r="G521"/>
      <c r="I521"/>
      <c r="J521"/>
      <c r="L521"/>
      <c r="M521"/>
      <c r="N521"/>
      <c r="O521"/>
      <c r="P521"/>
      <c r="R521"/>
      <c r="S521"/>
      <c r="T521"/>
      <c r="U521"/>
      <c r="V521"/>
      <c r="W521"/>
      <c r="X521"/>
      <c r="Y521"/>
      <c r="Z521"/>
      <c r="AA521"/>
      <c r="AB521"/>
    </row>
    <row r="522" spans="5:28" x14ac:dyDescent="0.5">
      <c r="E522"/>
      <c r="G522"/>
      <c r="I522"/>
      <c r="J522"/>
      <c r="L522"/>
      <c r="M522"/>
      <c r="N522"/>
      <c r="O522"/>
      <c r="P522"/>
      <c r="R522"/>
      <c r="S522"/>
      <c r="T522"/>
      <c r="U522"/>
      <c r="V522"/>
      <c r="W522"/>
      <c r="X522"/>
      <c r="Y522"/>
      <c r="Z522"/>
      <c r="AA522"/>
      <c r="AB522"/>
    </row>
    <row r="523" spans="5:28" x14ac:dyDescent="0.5">
      <c r="E523"/>
      <c r="G523"/>
      <c r="I523"/>
      <c r="J523"/>
      <c r="L523"/>
      <c r="M523"/>
      <c r="N523"/>
      <c r="O523"/>
      <c r="P523"/>
      <c r="R523"/>
      <c r="S523"/>
      <c r="T523"/>
      <c r="U523"/>
      <c r="V523"/>
      <c r="W523"/>
      <c r="X523"/>
      <c r="Y523"/>
      <c r="Z523"/>
      <c r="AA523"/>
      <c r="AB523"/>
    </row>
    <row r="524" spans="5:28" x14ac:dyDescent="0.5">
      <c r="E524"/>
      <c r="G524"/>
      <c r="I524"/>
      <c r="J524"/>
      <c r="L524"/>
      <c r="M524"/>
      <c r="N524"/>
      <c r="O524"/>
      <c r="P524"/>
      <c r="R524"/>
      <c r="S524"/>
      <c r="T524"/>
      <c r="U524"/>
      <c r="V524"/>
      <c r="W524"/>
      <c r="X524"/>
      <c r="Y524"/>
      <c r="Z524"/>
      <c r="AA524"/>
      <c r="AB524"/>
    </row>
    <row r="525" spans="5:28" x14ac:dyDescent="0.5">
      <c r="E525"/>
      <c r="G525"/>
      <c r="I525"/>
      <c r="J525"/>
      <c r="L525"/>
      <c r="M525"/>
      <c r="N525"/>
      <c r="O525"/>
      <c r="P525"/>
      <c r="R525"/>
      <c r="S525"/>
      <c r="T525"/>
      <c r="U525"/>
      <c r="V525"/>
      <c r="W525"/>
      <c r="X525"/>
      <c r="Y525"/>
      <c r="Z525"/>
      <c r="AA525"/>
      <c r="AB525"/>
    </row>
    <row r="526" spans="5:28" x14ac:dyDescent="0.5">
      <c r="E526"/>
      <c r="G526"/>
      <c r="I526"/>
      <c r="J526"/>
      <c r="L526"/>
      <c r="M526"/>
      <c r="N526"/>
      <c r="O526"/>
      <c r="P526"/>
      <c r="R526"/>
      <c r="S526"/>
      <c r="T526"/>
      <c r="U526"/>
      <c r="V526"/>
      <c r="W526"/>
      <c r="X526"/>
      <c r="Y526"/>
      <c r="Z526"/>
      <c r="AA526"/>
      <c r="AB526"/>
    </row>
    <row r="527" spans="5:28" x14ac:dyDescent="0.5">
      <c r="E527"/>
      <c r="G527"/>
      <c r="I527"/>
      <c r="J527"/>
      <c r="L527"/>
      <c r="M527"/>
      <c r="N527"/>
      <c r="O527"/>
      <c r="P527"/>
      <c r="R527"/>
      <c r="S527"/>
      <c r="T527"/>
      <c r="U527"/>
      <c r="V527"/>
      <c r="W527"/>
      <c r="X527"/>
      <c r="Y527"/>
      <c r="Z527"/>
      <c r="AA527"/>
      <c r="AB527"/>
    </row>
    <row r="528" spans="5:28" x14ac:dyDescent="0.5">
      <c r="E528"/>
      <c r="G528"/>
      <c r="I528"/>
      <c r="J528"/>
      <c r="L528"/>
      <c r="M528"/>
      <c r="N528"/>
      <c r="O528"/>
      <c r="P528"/>
      <c r="R528"/>
      <c r="S528"/>
      <c r="T528"/>
      <c r="U528"/>
      <c r="V528"/>
      <c r="W528"/>
      <c r="X528"/>
      <c r="Y528"/>
      <c r="Z528"/>
      <c r="AA528"/>
      <c r="AB528"/>
    </row>
    <row r="529" spans="5:28" x14ac:dyDescent="0.5">
      <c r="E529"/>
      <c r="G529"/>
      <c r="I529"/>
      <c r="J529"/>
      <c r="L529"/>
      <c r="M529"/>
      <c r="N529"/>
      <c r="O529"/>
      <c r="P529"/>
      <c r="R529"/>
      <c r="S529"/>
      <c r="T529"/>
      <c r="U529"/>
      <c r="V529"/>
      <c r="W529"/>
      <c r="X529"/>
      <c r="Y529"/>
      <c r="Z529"/>
      <c r="AA529"/>
      <c r="AB529"/>
    </row>
    <row r="530" spans="5:28" x14ac:dyDescent="0.5">
      <c r="E530"/>
      <c r="G530"/>
      <c r="I530"/>
      <c r="J530"/>
      <c r="L530"/>
      <c r="M530"/>
      <c r="N530"/>
      <c r="O530"/>
      <c r="P530"/>
      <c r="R530"/>
      <c r="S530"/>
      <c r="T530"/>
      <c r="U530"/>
      <c r="V530"/>
      <c r="W530"/>
      <c r="X530"/>
      <c r="Y530"/>
      <c r="Z530"/>
      <c r="AA530"/>
      <c r="AB530"/>
    </row>
    <row r="531" spans="5:28" x14ac:dyDescent="0.5">
      <c r="E531"/>
      <c r="G531"/>
      <c r="I531"/>
      <c r="J531"/>
      <c r="L531"/>
      <c r="M531"/>
      <c r="N531"/>
      <c r="O531"/>
      <c r="P531"/>
      <c r="R531"/>
      <c r="S531"/>
      <c r="T531"/>
      <c r="U531"/>
      <c r="V531"/>
      <c r="W531"/>
      <c r="X531"/>
      <c r="Y531"/>
      <c r="Z531"/>
      <c r="AA531"/>
      <c r="AB531"/>
    </row>
    <row r="532" spans="5:28" x14ac:dyDescent="0.5">
      <c r="E532"/>
      <c r="G532"/>
      <c r="I532"/>
      <c r="J532"/>
      <c r="L532"/>
      <c r="M532"/>
      <c r="N532"/>
      <c r="O532"/>
      <c r="P532"/>
      <c r="R532"/>
      <c r="S532"/>
      <c r="T532"/>
      <c r="U532"/>
      <c r="V532"/>
      <c r="W532"/>
      <c r="X532"/>
      <c r="Y532"/>
      <c r="Z532"/>
      <c r="AA532"/>
      <c r="AB532"/>
    </row>
    <row r="533" spans="5:28" x14ac:dyDescent="0.5">
      <c r="E533"/>
      <c r="G533"/>
      <c r="I533"/>
      <c r="J533"/>
      <c r="L533"/>
      <c r="M533"/>
      <c r="N533"/>
      <c r="O533"/>
      <c r="P533"/>
      <c r="R533"/>
      <c r="S533"/>
      <c r="T533"/>
      <c r="U533"/>
      <c r="V533"/>
      <c r="W533"/>
      <c r="X533"/>
      <c r="Y533"/>
      <c r="Z533"/>
      <c r="AA533"/>
      <c r="AB533"/>
    </row>
    <row r="534" spans="5:28" x14ac:dyDescent="0.5">
      <c r="E534"/>
      <c r="G534"/>
      <c r="I534"/>
      <c r="J534"/>
      <c r="L534"/>
      <c r="M534"/>
      <c r="N534"/>
      <c r="O534"/>
      <c r="P534"/>
      <c r="R534"/>
      <c r="S534"/>
      <c r="T534"/>
      <c r="U534"/>
      <c r="V534"/>
      <c r="W534"/>
      <c r="X534"/>
      <c r="Y534"/>
      <c r="Z534"/>
      <c r="AA534"/>
      <c r="AB534"/>
    </row>
    <row r="535" spans="5:28" x14ac:dyDescent="0.5">
      <c r="E535"/>
      <c r="G535"/>
      <c r="I535"/>
      <c r="J535"/>
      <c r="L535"/>
      <c r="M535"/>
      <c r="N535"/>
      <c r="O535"/>
      <c r="P535"/>
      <c r="R535"/>
      <c r="S535"/>
      <c r="T535"/>
      <c r="U535"/>
      <c r="V535"/>
      <c r="W535"/>
      <c r="X535"/>
      <c r="Y535"/>
      <c r="Z535"/>
      <c r="AA535"/>
      <c r="AB535"/>
    </row>
    <row r="536" spans="5:28" x14ac:dyDescent="0.5">
      <c r="E536"/>
      <c r="G536"/>
      <c r="I536"/>
      <c r="J536"/>
      <c r="L536"/>
      <c r="M536"/>
      <c r="N536"/>
      <c r="O536"/>
      <c r="P536"/>
      <c r="R536"/>
      <c r="S536"/>
      <c r="T536"/>
      <c r="U536"/>
      <c r="V536"/>
      <c r="W536"/>
      <c r="X536"/>
      <c r="Y536"/>
      <c r="Z536"/>
      <c r="AA536"/>
      <c r="AB536"/>
    </row>
    <row r="537" spans="5:28" x14ac:dyDescent="0.5">
      <c r="E537"/>
      <c r="G537"/>
      <c r="I537"/>
      <c r="J537"/>
      <c r="L537"/>
      <c r="M537"/>
      <c r="N537"/>
      <c r="O537"/>
      <c r="P537"/>
      <c r="R537"/>
      <c r="S537"/>
      <c r="T537"/>
      <c r="U537"/>
      <c r="V537"/>
      <c r="W537"/>
      <c r="X537"/>
      <c r="Y537"/>
      <c r="Z537"/>
      <c r="AA537"/>
      <c r="AB537"/>
    </row>
    <row r="538" spans="5:28" x14ac:dyDescent="0.5">
      <c r="E538"/>
      <c r="G538"/>
      <c r="I538"/>
      <c r="J538"/>
      <c r="L538"/>
      <c r="M538"/>
      <c r="N538"/>
      <c r="O538"/>
      <c r="P538"/>
      <c r="R538"/>
      <c r="S538"/>
      <c r="T538"/>
      <c r="U538"/>
      <c r="V538"/>
      <c r="W538"/>
      <c r="X538"/>
      <c r="Y538"/>
      <c r="Z538"/>
      <c r="AA538"/>
      <c r="AB538"/>
    </row>
    <row r="539" spans="5:28" x14ac:dyDescent="0.5">
      <c r="E539"/>
      <c r="G539"/>
      <c r="I539"/>
      <c r="J539"/>
      <c r="L539"/>
      <c r="M539"/>
      <c r="N539"/>
      <c r="O539"/>
      <c r="P539"/>
      <c r="R539"/>
      <c r="S539"/>
      <c r="T539"/>
      <c r="U539"/>
      <c r="V539"/>
      <c r="W539"/>
      <c r="X539"/>
      <c r="Y539"/>
      <c r="Z539"/>
      <c r="AA539"/>
      <c r="AB539"/>
    </row>
    <row r="540" spans="5:28" x14ac:dyDescent="0.5">
      <c r="E540"/>
      <c r="G540"/>
      <c r="I540"/>
      <c r="J540"/>
      <c r="L540"/>
      <c r="M540"/>
      <c r="N540"/>
      <c r="O540"/>
      <c r="P540"/>
      <c r="R540"/>
      <c r="S540"/>
      <c r="T540"/>
      <c r="U540"/>
      <c r="V540"/>
      <c r="W540"/>
      <c r="X540"/>
      <c r="Y540"/>
      <c r="Z540"/>
      <c r="AA540"/>
      <c r="AB540"/>
    </row>
    <row r="541" spans="5:28" x14ac:dyDescent="0.5">
      <c r="E541"/>
      <c r="G541"/>
      <c r="I541"/>
      <c r="J541"/>
      <c r="L541"/>
      <c r="M541"/>
      <c r="N541"/>
      <c r="O541"/>
      <c r="P541"/>
      <c r="R541"/>
      <c r="S541"/>
      <c r="T541"/>
      <c r="U541"/>
      <c r="V541"/>
      <c r="W541"/>
      <c r="X541"/>
      <c r="Y541"/>
      <c r="Z541"/>
      <c r="AA541"/>
      <c r="AB541"/>
    </row>
    <row r="542" spans="5:28" x14ac:dyDescent="0.5">
      <c r="E542"/>
      <c r="G542"/>
      <c r="I542"/>
      <c r="J542"/>
      <c r="L542"/>
      <c r="M542"/>
      <c r="N542"/>
      <c r="O542"/>
      <c r="P542"/>
      <c r="R542"/>
      <c r="S542"/>
      <c r="T542"/>
      <c r="U542"/>
      <c r="V542"/>
      <c r="W542"/>
      <c r="X542"/>
      <c r="Y542"/>
      <c r="Z542"/>
      <c r="AA542"/>
      <c r="AB542"/>
    </row>
    <row r="543" spans="5:28" x14ac:dyDescent="0.5">
      <c r="E543"/>
      <c r="G543"/>
      <c r="I543"/>
      <c r="J543"/>
      <c r="L543"/>
      <c r="M543"/>
      <c r="N543"/>
      <c r="O543"/>
      <c r="P543"/>
      <c r="R543"/>
      <c r="S543"/>
      <c r="T543"/>
      <c r="U543"/>
      <c r="V543"/>
      <c r="W543"/>
      <c r="X543"/>
      <c r="Y543"/>
      <c r="Z543"/>
      <c r="AA543"/>
      <c r="AB543"/>
    </row>
    <row r="544" spans="5:28" x14ac:dyDescent="0.5">
      <c r="E544"/>
      <c r="G544"/>
      <c r="I544"/>
      <c r="J544"/>
      <c r="L544"/>
      <c r="M544"/>
      <c r="N544"/>
      <c r="O544"/>
      <c r="P544"/>
      <c r="R544"/>
      <c r="S544"/>
      <c r="T544"/>
      <c r="U544"/>
      <c r="V544"/>
      <c r="W544"/>
      <c r="X544"/>
      <c r="Y544"/>
      <c r="Z544"/>
      <c r="AA544"/>
      <c r="AB544"/>
    </row>
    <row r="545" spans="5:28" x14ac:dyDescent="0.5">
      <c r="E545"/>
      <c r="G545"/>
      <c r="I545"/>
      <c r="J545"/>
      <c r="L545"/>
      <c r="M545"/>
      <c r="N545"/>
      <c r="O545"/>
      <c r="P545"/>
      <c r="R545"/>
      <c r="S545"/>
      <c r="T545"/>
      <c r="U545"/>
      <c r="V545"/>
      <c r="W545"/>
      <c r="X545"/>
      <c r="Y545"/>
      <c r="Z545"/>
      <c r="AA545"/>
      <c r="AB545"/>
    </row>
    <row r="546" spans="5:28" x14ac:dyDescent="0.5">
      <c r="E546"/>
      <c r="G546"/>
      <c r="I546"/>
      <c r="J546"/>
      <c r="L546"/>
      <c r="M546"/>
      <c r="N546"/>
      <c r="O546"/>
      <c r="P546"/>
      <c r="R546"/>
      <c r="S546"/>
      <c r="T546"/>
      <c r="U546"/>
      <c r="V546"/>
      <c r="W546"/>
      <c r="X546"/>
      <c r="Y546"/>
      <c r="Z546"/>
      <c r="AA546"/>
      <c r="AB546"/>
    </row>
    <row r="547" spans="5:28" x14ac:dyDescent="0.5">
      <c r="E547"/>
      <c r="G547"/>
      <c r="I547"/>
      <c r="J547"/>
      <c r="L547"/>
      <c r="M547"/>
      <c r="N547"/>
      <c r="O547"/>
      <c r="P547"/>
      <c r="R547"/>
      <c r="S547"/>
      <c r="T547"/>
      <c r="U547"/>
      <c r="V547"/>
      <c r="W547"/>
      <c r="X547"/>
      <c r="Y547"/>
      <c r="Z547"/>
      <c r="AA547"/>
      <c r="AB547"/>
    </row>
    <row r="548" spans="5:28" x14ac:dyDescent="0.5">
      <c r="E548"/>
      <c r="G548"/>
      <c r="I548"/>
      <c r="J548"/>
      <c r="L548"/>
      <c r="M548"/>
      <c r="N548"/>
      <c r="O548"/>
      <c r="P548"/>
      <c r="R548"/>
      <c r="S548"/>
      <c r="T548"/>
      <c r="U548"/>
      <c r="V548"/>
      <c r="W548"/>
      <c r="X548"/>
      <c r="Y548"/>
      <c r="Z548"/>
      <c r="AA548"/>
      <c r="AB548"/>
    </row>
    <row r="549" spans="5:28" x14ac:dyDescent="0.5">
      <c r="E549"/>
      <c r="G549"/>
      <c r="I549"/>
      <c r="J549"/>
      <c r="L549"/>
      <c r="M549"/>
      <c r="N549"/>
      <c r="O549"/>
      <c r="P549"/>
      <c r="R549"/>
      <c r="S549"/>
      <c r="T549"/>
      <c r="U549"/>
      <c r="V549"/>
      <c r="W549"/>
      <c r="X549"/>
      <c r="Y549"/>
      <c r="Z549"/>
      <c r="AA549"/>
      <c r="AB549"/>
    </row>
    <row r="550" spans="5:28" x14ac:dyDescent="0.5">
      <c r="E550"/>
      <c r="G550"/>
      <c r="I550"/>
      <c r="J550"/>
      <c r="L550"/>
      <c r="M550"/>
      <c r="N550"/>
      <c r="O550"/>
      <c r="P550"/>
      <c r="R550"/>
      <c r="S550"/>
      <c r="T550"/>
      <c r="U550"/>
      <c r="V550"/>
      <c r="W550"/>
      <c r="X550"/>
      <c r="Y550"/>
      <c r="Z550"/>
      <c r="AA550"/>
      <c r="AB550"/>
    </row>
    <row r="551" spans="5:28" x14ac:dyDescent="0.5">
      <c r="E551"/>
      <c r="G551"/>
      <c r="I551"/>
      <c r="J551"/>
      <c r="L551"/>
      <c r="M551"/>
      <c r="N551"/>
      <c r="O551"/>
      <c r="P551"/>
      <c r="R551"/>
      <c r="S551"/>
      <c r="T551"/>
      <c r="U551"/>
      <c r="V551"/>
      <c r="W551"/>
      <c r="X551"/>
      <c r="Y551"/>
      <c r="Z551"/>
      <c r="AA551"/>
      <c r="AB551"/>
    </row>
    <row r="552" spans="5:28" x14ac:dyDescent="0.5">
      <c r="E552"/>
      <c r="G552"/>
      <c r="I552"/>
      <c r="J552"/>
      <c r="L552"/>
      <c r="M552"/>
      <c r="N552"/>
      <c r="O552"/>
      <c r="P552"/>
      <c r="R552"/>
      <c r="S552"/>
      <c r="T552"/>
      <c r="U552"/>
      <c r="V552"/>
      <c r="W552"/>
      <c r="X552"/>
      <c r="Y552"/>
      <c r="Z552"/>
      <c r="AA552"/>
      <c r="AB552"/>
    </row>
    <row r="553" spans="5:28" x14ac:dyDescent="0.5">
      <c r="E553"/>
      <c r="G553"/>
      <c r="I553"/>
      <c r="J553"/>
      <c r="L553"/>
      <c r="M553"/>
      <c r="N553"/>
      <c r="O553"/>
      <c r="P553"/>
      <c r="R553"/>
      <c r="S553"/>
      <c r="T553"/>
      <c r="U553"/>
      <c r="V553"/>
      <c r="W553"/>
      <c r="X553"/>
      <c r="Y553"/>
      <c r="Z553"/>
      <c r="AA553"/>
      <c r="AB553"/>
    </row>
    <row r="554" spans="5:28" x14ac:dyDescent="0.5">
      <c r="E554"/>
      <c r="G554"/>
      <c r="I554"/>
      <c r="J554"/>
      <c r="L554"/>
      <c r="M554"/>
      <c r="N554"/>
      <c r="O554"/>
      <c r="P554"/>
      <c r="R554"/>
      <c r="S554"/>
      <c r="T554"/>
      <c r="U554"/>
      <c r="V554"/>
      <c r="W554"/>
      <c r="X554"/>
      <c r="Y554"/>
      <c r="Z554"/>
      <c r="AA554"/>
      <c r="AB554"/>
    </row>
    <row r="555" spans="5:28" x14ac:dyDescent="0.5">
      <c r="E555"/>
      <c r="G555"/>
      <c r="I555"/>
      <c r="J555"/>
      <c r="L555"/>
      <c r="M555"/>
      <c r="N555"/>
      <c r="O555"/>
      <c r="P555"/>
      <c r="R555"/>
      <c r="S555"/>
      <c r="T555"/>
      <c r="U555"/>
      <c r="V555"/>
      <c r="W555"/>
      <c r="X555"/>
      <c r="Y555"/>
      <c r="Z555"/>
      <c r="AA555"/>
      <c r="AB555"/>
    </row>
    <row r="556" spans="5:28" x14ac:dyDescent="0.5">
      <c r="E556"/>
      <c r="G556"/>
      <c r="I556"/>
      <c r="J556"/>
      <c r="L556"/>
      <c r="M556"/>
      <c r="N556"/>
      <c r="O556"/>
      <c r="P556"/>
      <c r="R556"/>
      <c r="S556"/>
      <c r="T556"/>
      <c r="U556"/>
      <c r="V556"/>
      <c r="W556"/>
      <c r="X556"/>
      <c r="Y556"/>
      <c r="Z556"/>
      <c r="AA556"/>
      <c r="AB556"/>
    </row>
    <row r="557" spans="5:28" x14ac:dyDescent="0.5">
      <c r="E557"/>
      <c r="G557"/>
      <c r="I557"/>
      <c r="J557"/>
      <c r="L557"/>
      <c r="M557"/>
      <c r="N557"/>
      <c r="O557"/>
      <c r="P557"/>
      <c r="R557"/>
      <c r="S557"/>
      <c r="T557"/>
      <c r="U557"/>
      <c r="V557"/>
      <c r="W557"/>
      <c r="X557"/>
      <c r="Y557"/>
      <c r="Z557"/>
      <c r="AA557"/>
      <c r="AB557"/>
    </row>
    <row r="558" spans="5:28" x14ac:dyDescent="0.5">
      <c r="E558"/>
      <c r="G558"/>
      <c r="I558"/>
      <c r="J558"/>
      <c r="L558"/>
      <c r="M558"/>
      <c r="N558"/>
      <c r="O558"/>
      <c r="P558"/>
      <c r="R558"/>
      <c r="S558"/>
      <c r="T558"/>
      <c r="U558"/>
      <c r="V558"/>
      <c r="W558"/>
      <c r="X558"/>
      <c r="Y558"/>
      <c r="Z558"/>
      <c r="AA558"/>
      <c r="AB558"/>
    </row>
    <row r="559" spans="5:28" x14ac:dyDescent="0.5">
      <c r="E559"/>
      <c r="G559"/>
      <c r="I559"/>
      <c r="J559"/>
      <c r="L559"/>
      <c r="M559"/>
      <c r="N559"/>
      <c r="O559"/>
      <c r="P559"/>
      <c r="R559"/>
      <c r="S559"/>
      <c r="T559"/>
      <c r="U559"/>
      <c r="V559"/>
      <c r="W559"/>
      <c r="X559"/>
      <c r="Y559"/>
      <c r="Z559"/>
      <c r="AA559"/>
      <c r="AB559"/>
    </row>
    <row r="560" spans="5:28" x14ac:dyDescent="0.5">
      <c r="E560"/>
      <c r="G560"/>
      <c r="I560"/>
      <c r="J560"/>
      <c r="L560"/>
      <c r="M560"/>
      <c r="N560"/>
      <c r="O560"/>
      <c r="P560"/>
      <c r="R560"/>
      <c r="S560"/>
      <c r="T560"/>
      <c r="U560"/>
      <c r="V560"/>
      <c r="W560"/>
      <c r="X560"/>
      <c r="Y560"/>
      <c r="Z560"/>
      <c r="AA560"/>
      <c r="AB560"/>
    </row>
    <row r="561" spans="5:28" x14ac:dyDescent="0.5">
      <c r="E561"/>
      <c r="G561"/>
      <c r="I561"/>
      <c r="J561"/>
      <c r="L561"/>
      <c r="M561"/>
      <c r="N561"/>
      <c r="O561"/>
      <c r="P561"/>
      <c r="R561"/>
      <c r="S561"/>
      <c r="T561"/>
      <c r="U561"/>
      <c r="V561"/>
      <c r="W561"/>
      <c r="X561"/>
      <c r="Y561"/>
      <c r="Z561"/>
      <c r="AA561"/>
      <c r="AB561"/>
    </row>
    <row r="562" spans="5:28" x14ac:dyDescent="0.5">
      <c r="E562"/>
      <c r="G562"/>
      <c r="I562"/>
      <c r="J562"/>
      <c r="L562"/>
      <c r="M562"/>
      <c r="N562"/>
      <c r="O562"/>
      <c r="P562"/>
      <c r="R562"/>
      <c r="S562"/>
      <c r="T562"/>
      <c r="U562"/>
      <c r="V562"/>
      <c r="W562"/>
      <c r="X562"/>
      <c r="Y562"/>
      <c r="Z562"/>
      <c r="AA562"/>
      <c r="AB562"/>
    </row>
    <row r="563" spans="5:28" x14ac:dyDescent="0.5">
      <c r="E563"/>
      <c r="G563"/>
      <c r="I563"/>
      <c r="J563"/>
      <c r="L563"/>
      <c r="M563"/>
      <c r="N563"/>
      <c r="O563"/>
      <c r="P563"/>
      <c r="R563"/>
      <c r="S563"/>
      <c r="T563"/>
      <c r="U563"/>
      <c r="V563"/>
      <c r="W563"/>
      <c r="X563"/>
      <c r="Y563"/>
      <c r="Z563"/>
      <c r="AA563"/>
      <c r="AB563"/>
    </row>
    <row r="564" spans="5:28" x14ac:dyDescent="0.5">
      <c r="E564"/>
      <c r="G564"/>
      <c r="I564"/>
      <c r="J564"/>
      <c r="L564"/>
      <c r="M564"/>
      <c r="N564"/>
      <c r="O564"/>
      <c r="P564"/>
      <c r="R564"/>
      <c r="S564"/>
      <c r="T564"/>
      <c r="U564"/>
      <c r="V564"/>
      <c r="W564"/>
      <c r="X564"/>
      <c r="Y564"/>
      <c r="Z564"/>
      <c r="AA564"/>
      <c r="AB564"/>
    </row>
    <row r="565" spans="5:28" x14ac:dyDescent="0.5">
      <c r="E565"/>
      <c r="G565"/>
      <c r="I565"/>
      <c r="J565"/>
      <c r="L565"/>
      <c r="M565"/>
      <c r="N565"/>
      <c r="O565"/>
      <c r="P565"/>
      <c r="R565"/>
      <c r="S565"/>
      <c r="T565"/>
      <c r="U565"/>
      <c r="V565"/>
      <c r="W565"/>
      <c r="X565"/>
      <c r="Y565"/>
      <c r="Z565"/>
      <c r="AA565"/>
      <c r="AB565"/>
    </row>
    <row r="566" spans="5:28" x14ac:dyDescent="0.5">
      <c r="E566"/>
      <c r="G566"/>
      <c r="I566"/>
      <c r="J566"/>
      <c r="L566"/>
      <c r="M566"/>
      <c r="N566"/>
      <c r="O566"/>
      <c r="P566"/>
      <c r="R566"/>
      <c r="S566"/>
      <c r="T566"/>
      <c r="U566"/>
      <c r="V566"/>
      <c r="W566"/>
      <c r="X566"/>
      <c r="Y566"/>
      <c r="Z566"/>
      <c r="AA566"/>
      <c r="AB566"/>
    </row>
    <row r="567" spans="5:28" x14ac:dyDescent="0.5">
      <c r="E567"/>
      <c r="G567"/>
      <c r="I567"/>
      <c r="J567"/>
      <c r="L567"/>
      <c r="M567"/>
      <c r="N567"/>
      <c r="O567"/>
      <c r="P567"/>
      <c r="R567"/>
      <c r="S567"/>
      <c r="T567"/>
      <c r="U567"/>
      <c r="V567"/>
      <c r="W567"/>
      <c r="X567"/>
      <c r="Y567"/>
      <c r="Z567"/>
      <c r="AA567"/>
      <c r="AB567"/>
    </row>
    <row r="568" spans="5:28" x14ac:dyDescent="0.5">
      <c r="E568"/>
      <c r="G568"/>
      <c r="I568"/>
      <c r="J568"/>
      <c r="L568"/>
      <c r="M568"/>
      <c r="N568"/>
      <c r="O568"/>
      <c r="P568"/>
      <c r="R568"/>
      <c r="S568"/>
      <c r="T568"/>
      <c r="U568"/>
      <c r="V568"/>
      <c r="W568"/>
      <c r="X568"/>
      <c r="Y568"/>
      <c r="Z568"/>
      <c r="AA568"/>
      <c r="AB568"/>
    </row>
    <row r="569" spans="5:28" x14ac:dyDescent="0.5">
      <c r="E569"/>
      <c r="G569"/>
      <c r="I569"/>
      <c r="J569"/>
      <c r="L569"/>
      <c r="M569"/>
      <c r="N569"/>
      <c r="O569"/>
      <c r="P569"/>
      <c r="R569"/>
      <c r="S569"/>
      <c r="T569"/>
      <c r="U569"/>
      <c r="V569"/>
      <c r="W569"/>
      <c r="X569"/>
      <c r="Y569"/>
      <c r="Z569"/>
      <c r="AA569"/>
      <c r="AB569"/>
    </row>
    <row r="570" spans="5:28" x14ac:dyDescent="0.5">
      <c r="E570"/>
      <c r="G570"/>
      <c r="I570"/>
      <c r="J570"/>
      <c r="L570"/>
      <c r="M570"/>
      <c r="N570"/>
      <c r="O570"/>
      <c r="P570"/>
      <c r="R570"/>
      <c r="S570"/>
      <c r="T570"/>
      <c r="U570"/>
      <c r="V570"/>
      <c r="W570"/>
      <c r="X570"/>
      <c r="Y570"/>
      <c r="Z570"/>
      <c r="AA570"/>
      <c r="AB570"/>
    </row>
    <row r="571" spans="5:28" x14ac:dyDescent="0.5">
      <c r="E571"/>
      <c r="G571"/>
      <c r="I571"/>
      <c r="J571"/>
      <c r="L571"/>
      <c r="M571"/>
      <c r="N571"/>
      <c r="O571"/>
      <c r="P571"/>
      <c r="R571"/>
      <c r="S571"/>
      <c r="T571"/>
      <c r="U571"/>
      <c r="V571"/>
      <c r="W571"/>
      <c r="X571"/>
      <c r="Y571"/>
      <c r="Z571"/>
      <c r="AA571"/>
      <c r="AB571"/>
    </row>
    <row r="572" spans="5:28" x14ac:dyDescent="0.5">
      <c r="E572"/>
      <c r="G572"/>
      <c r="I572"/>
      <c r="J572"/>
      <c r="L572"/>
      <c r="M572"/>
      <c r="N572"/>
      <c r="O572"/>
      <c r="P572"/>
      <c r="R572"/>
      <c r="S572"/>
      <c r="T572"/>
      <c r="U572"/>
      <c r="V572"/>
      <c r="W572"/>
      <c r="X572"/>
      <c r="Y572"/>
      <c r="Z572"/>
      <c r="AA572"/>
      <c r="AB572"/>
    </row>
    <row r="573" spans="5:28" x14ac:dyDescent="0.5">
      <c r="E573"/>
      <c r="G573"/>
      <c r="I573"/>
      <c r="J573"/>
      <c r="L573"/>
      <c r="M573"/>
      <c r="N573"/>
      <c r="O573"/>
      <c r="P573"/>
      <c r="R573"/>
      <c r="S573"/>
      <c r="T573"/>
      <c r="U573"/>
      <c r="V573"/>
      <c r="W573"/>
      <c r="X573"/>
      <c r="Y573"/>
      <c r="Z573"/>
      <c r="AA573"/>
      <c r="AB573"/>
    </row>
    <row r="574" spans="5:28" x14ac:dyDescent="0.5">
      <c r="E574"/>
      <c r="G574"/>
      <c r="I574"/>
      <c r="J574"/>
      <c r="L574"/>
      <c r="M574"/>
      <c r="N574"/>
      <c r="O574"/>
      <c r="P574"/>
      <c r="R574"/>
      <c r="S574"/>
      <c r="T574"/>
      <c r="U574"/>
      <c r="V574"/>
      <c r="W574"/>
      <c r="X574"/>
      <c r="Y574"/>
      <c r="Z574"/>
      <c r="AA574"/>
      <c r="AB574"/>
    </row>
    <row r="575" spans="5:28" x14ac:dyDescent="0.5">
      <c r="E575"/>
      <c r="G575"/>
      <c r="I575"/>
      <c r="J575"/>
      <c r="L575"/>
      <c r="M575"/>
      <c r="N575"/>
      <c r="O575"/>
      <c r="P575"/>
      <c r="R575"/>
      <c r="S575"/>
      <c r="T575"/>
      <c r="U575"/>
      <c r="V575"/>
      <c r="W575"/>
      <c r="X575"/>
      <c r="Y575"/>
      <c r="Z575"/>
      <c r="AA575"/>
      <c r="AB575"/>
    </row>
    <row r="576" spans="5:28" x14ac:dyDescent="0.5">
      <c r="E576"/>
      <c r="G576"/>
      <c r="I576"/>
      <c r="J576"/>
      <c r="L576"/>
      <c r="M576"/>
      <c r="N576"/>
      <c r="O576"/>
      <c r="P576"/>
      <c r="R576"/>
      <c r="S576"/>
      <c r="T576"/>
      <c r="U576"/>
      <c r="V576"/>
      <c r="W576"/>
      <c r="X576"/>
      <c r="Y576"/>
      <c r="Z576"/>
      <c r="AA576"/>
      <c r="AB576"/>
    </row>
    <row r="577" spans="5:28" x14ac:dyDescent="0.5">
      <c r="E577"/>
      <c r="G577"/>
      <c r="I577"/>
      <c r="J577"/>
      <c r="L577"/>
      <c r="M577"/>
      <c r="N577"/>
      <c r="O577"/>
      <c r="P577"/>
      <c r="R577"/>
      <c r="S577"/>
      <c r="T577"/>
      <c r="U577"/>
      <c r="V577"/>
      <c r="W577"/>
      <c r="X577"/>
      <c r="Y577"/>
      <c r="Z577"/>
      <c r="AA577"/>
      <c r="AB577"/>
    </row>
    <row r="578" spans="5:28" x14ac:dyDescent="0.5">
      <c r="E578"/>
      <c r="G578"/>
      <c r="I578"/>
      <c r="J578"/>
      <c r="L578"/>
      <c r="M578"/>
      <c r="N578"/>
      <c r="O578"/>
      <c r="P578"/>
      <c r="R578"/>
      <c r="S578"/>
      <c r="T578"/>
      <c r="U578"/>
      <c r="V578"/>
      <c r="W578"/>
      <c r="X578"/>
      <c r="Y578"/>
      <c r="Z578"/>
      <c r="AA578"/>
      <c r="AB578"/>
    </row>
    <row r="579" spans="5:28" x14ac:dyDescent="0.5">
      <c r="E579"/>
      <c r="G579"/>
      <c r="I579"/>
      <c r="J579"/>
      <c r="L579"/>
      <c r="M579"/>
      <c r="N579"/>
      <c r="O579"/>
      <c r="P579"/>
      <c r="R579"/>
      <c r="S579"/>
      <c r="T579"/>
      <c r="U579"/>
      <c r="V579"/>
      <c r="W579"/>
      <c r="X579"/>
      <c r="Y579"/>
      <c r="Z579"/>
      <c r="AA579"/>
      <c r="AB579"/>
    </row>
    <row r="580" spans="5:28" x14ac:dyDescent="0.5">
      <c r="E580"/>
      <c r="G580"/>
      <c r="I580"/>
      <c r="J580"/>
      <c r="L580"/>
      <c r="M580"/>
      <c r="N580"/>
      <c r="O580"/>
      <c r="P580"/>
      <c r="R580"/>
      <c r="S580"/>
      <c r="T580"/>
      <c r="U580"/>
      <c r="V580"/>
      <c r="W580"/>
      <c r="X580"/>
      <c r="Y580"/>
      <c r="Z580"/>
      <c r="AA580"/>
      <c r="AB580"/>
    </row>
    <row r="581" spans="5:28" x14ac:dyDescent="0.5">
      <c r="E581"/>
      <c r="G581"/>
      <c r="I581"/>
      <c r="J581"/>
      <c r="L581"/>
      <c r="M581"/>
      <c r="N581"/>
      <c r="O581"/>
      <c r="P581"/>
      <c r="R581"/>
      <c r="S581"/>
      <c r="T581"/>
      <c r="U581"/>
      <c r="V581"/>
      <c r="W581"/>
      <c r="X581"/>
      <c r="Y581"/>
      <c r="Z581"/>
      <c r="AA581"/>
      <c r="AB581"/>
    </row>
    <row r="582" spans="5:28" x14ac:dyDescent="0.5">
      <c r="E582"/>
      <c r="G582"/>
      <c r="I582"/>
      <c r="J582"/>
      <c r="L582"/>
      <c r="M582"/>
      <c r="N582"/>
      <c r="O582"/>
      <c r="P582"/>
      <c r="R582"/>
      <c r="S582"/>
      <c r="T582"/>
      <c r="U582"/>
      <c r="V582"/>
      <c r="W582"/>
      <c r="X582"/>
      <c r="Y582"/>
      <c r="Z582"/>
      <c r="AA582"/>
      <c r="AB582"/>
    </row>
    <row r="583" spans="5:28" x14ac:dyDescent="0.5">
      <c r="E583"/>
      <c r="G583"/>
      <c r="I583"/>
      <c r="J583"/>
      <c r="L583"/>
      <c r="M583"/>
      <c r="N583"/>
      <c r="O583"/>
      <c r="P583"/>
      <c r="R583"/>
      <c r="S583"/>
      <c r="T583"/>
      <c r="U583"/>
      <c r="V583"/>
      <c r="W583"/>
      <c r="X583"/>
      <c r="Y583"/>
      <c r="Z583"/>
      <c r="AA583"/>
      <c r="AB583"/>
    </row>
    <row r="584" spans="5:28" x14ac:dyDescent="0.5">
      <c r="E584"/>
      <c r="G584"/>
      <c r="I584"/>
      <c r="J584"/>
      <c r="L584"/>
      <c r="M584"/>
      <c r="N584"/>
      <c r="O584"/>
      <c r="P584"/>
      <c r="R584"/>
      <c r="S584"/>
      <c r="T584"/>
      <c r="U584"/>
      <c r="V584"/>
      <c r="W584"/>
      <c r="X584"/>
      <c r="Y584"/>
      <c r="Z584"/>
      <c r="AA584"/>
      <c r="AB584"/>
    </row>
    <row r="585" spans="5:28" x14ac:dyDescent="0.5">
      <c r="E585"/>
      <c r="G585"/>
      <c r="I585"/>
      <c r="J585"/>
      <c r="L585"/>
      <c r="M585"/>
      <c r="N585"/>
      <c r="O585"/>
      <c r="P585"/>
      <c r="R585"/>
      <c r="S585"/>
      <c r="T585"/>
      <c r="U585"/>
      <c r="V585"/>
      <c r="W585"/>
      <c r="X585"/>
      <c r="Y585"/>
      <c r="Z585"/>
      <c r="AA585"/>
      <c r="AB585"/>
    </row>
    <row r="586" spans="5:28" x14ac:dyDescent="0.5">
      <c r="E586"/>
      <c r="G586"/>
      <c r="I586"/>
      <c r="J586"/>
      <c r="L586"/>
      <c r="M586"/>
      <c r="N586"/>
      <c r="O586"/>
      <c r="P586"/>
      <c r="R586"/>
      <c r="S586"/>
      <c r="T586"/>
      <c r="U586"/>
      <c r="V586"/>
      <c r="W586"/>
      <c r="X586"/>
      <c r="Y586"/>
      <c r="Z586"/>
      <c r="AA586"/>
      <c r="AB586"/>
    </row>
    <row r="587" spans="5:28" x14ac:dyDescent="0.5">
      <c r="E587"/>
      <c r="G587"/>
      <c r="I587"/>
      <c r="J587"/>
      <c r="L587"/>
      <c r="M587"/>
      <c r="N587"/>
      <c r="O587"/>
      <c r="P587"/>
      <c r="R587"/>
      <c r="S587"/>
      <c r="T587"/>
      <c r="U587"/>
      <c r="V587"/>
      <c r="W587"/>
      <c r="X587"/>
      <c r="Y587"/>
      <c r="Z587"/>
      <c r="AA587"/>
      <c r="AB587"/>
    </row>
    <row r="588" spans="5:28" x14ac:dyDescent="0.5">
      <c r="E588"/>
      <c r="G588"/>
      <c r="I588"/>
      <c r="J588"/>
      <c r="L588"/>
      <c r="M588"/>
      <c r="N588"/>
      <c r="O588"/>
      <c r="P588"/>
      <c r="R588"/>
      <c r="S588"/>
      <c r="T588"/>
      <c r="U588"/>
      <c r="V588"/>
      <c r="W588"/>
      <c r="X588"/>
      <c r="Y588"/>
      <c r="Z588"/>
      <c r="AA588"/>
      <c r="AB588"/>
    </row>
    <row r="589" spans="5:28" x14ac:dyDescent="0.5">
      <c r="E589"/>
      <c r="G589"/>
      <c r="I589"/>
      <c r="J589"/>
      <c r="L589"/>
      <c r="M589"/>
      <c r="N589"/>
      <c r="O589"/>
      <c r="P589"/>
      <c r="R589"/>
      <c r="S589"/>
      <c r="T589"/>
      <c r="U589"/>
      <c r="V589"/>
      <c r="W589"/>
      <c r="X589"/>
      <c r="Y589"/>
      <c r="Z589"/>
      <c r="AA589"/>
      <c r="AB589"/>
    </row>
    <row r="590" spans="5:28" x14ac:dyDescent="0.5">
      <c r="E590"/>
      <c r="G590"/>
      <c r="I590"/>
      <c r="J590"/>
      <c r="L590"/>
      <c r="M590"/>
      <c r="N590"/>
      <c r="O590"/>
      <c r="P590"/>
      <c r="R590"/>
      <c r="S590"/>
      <c r="T590"/>
      <c r="U590"/>
      <c r="V590"/>
      <c r="W590"/>
      <c r="X590"/>
      <c r="Y590"/>
      <c r="Z590"/>
      <c r="AA590"/>
      <c r="AB590"/>
    </row>
    <row r="591" spans="5:28" x14ac:dyDescent="0.5">
      <c r="E591"/>
      <c r="G591"/>
      <c r="I591"/>
      <c r="J591"/>
      <c r="L591"/>
      <c r="M591"/>
      <c r="N591"/>
      <c r="O591"/>
      <c r="P591"/>
      <c r="R591"/>
      <c r="S591"/>
      <c r="T591"/>
      <c r="U591"/>
      <c r="V591"/>
      <c r="W591"/>
      <c r="X591"/>
      <c r="Y591"/>
      <c r="Z591"/>
      <c r="AA591"/>
      <c r="AB591"/>
    </row>
    <row r="592" spans="5:28" x14ac:dyDescent="0.5">
      <c r="E592"/>
      <c r="G592"/>
      <c r="I592"/>
      <c r="J592"/>
      <c r="L592"/>
      <c r="M592"/>
      <c r="N592"/>
      <c r="O592"/>
      <c r="P592"/>
      <c r="R592"/>
      <c r="S592"/>
      <c r="T592"/>
      <c r="U592"/>
      <c r="V592"/>
      <c r="W592"/>
      <c r="X592"/>
      <c r="Y592"/>
      <c r="Z592"/>
      <c r="AA592"/>
      <c r="AB592"/>
    </row>
    <row r="593" spans="5:28" x14ac:dyDescent="0.5">
      <c r="E593"/>
      <c r="G593"/>
      <c r="I593"/>
      <c r="J593"/>
      <c r="L593"/>
      <c r="M593"/>
      <c r="N593"/>
      <c r="O593"/>
      <c r="P593"/>
      <c r="R593"/>
      <c r="S593"/>
      <c r="T593"/>
      <c r="U593"/>
      <c r="V593"/>
      <c r="W593"/>
      <c r="X593"/>
      <c r="Y593"/>
      <c r="Z593"/>
      <c r="AA593"/>
      <c r="AB593"/>
    </row>
    <row r="594" spans="5:28" x14ac:dyDescent="0.5">
      <c r="E594"/>
      <c r="G594"/>
      <c r="I594"/>
      <c r="J594"/>
      <c r="L594"/>
      <c r="M594"/>
      <c r="N594"/>
      <c r="O594"/>
      <c r="P594"/>
      <c r="R594"/>
      <c r="S594"/>
      <c r="T594"/>
      <c r="U594"/>
      <c r="V594"/>
      <c r="W594"/>
      <c r="X594"/>
      <c r="Y594"/>
      <c r="Z594"/>
      <c r="AA594"/>
      <c r="AB594"/>
    </row>
    <row r="595" spans="5:28" x14ac:dyDescent="0.5">
      <c r="E595"/>
      <c r="G595"/>
      <c r="I595"/>
      <c r="J595"/>
      <c r="L595"/>
      <c r="M595"/>
      <c r="N595"/>
      <c r="O595"/>
      <c r="P595"/>
      <c r="R595"/>
      <c r="S595"/>
      <c r="T595"/>
      <c r="U595"/>
      <c r="V595"/>
      <c r="W595"/>
      <c r="X595"/>
      <c r="Y595"/>
      <c r="Z595"/>
      <c r="AA595"/>
      <c r="AB595"/>
    </row>
    <row r="596" spans="5:28" x14ac:dyDescent="0.5">
      <c r="E596"/>
      <c r="G596"/>
      <c r="I596"/>
      <c r="J596"/>
      <c r="L596"/>
      <c r="M596"/>
      <c r="N596"/>
      <c r="O596"/>
      <c r="P596"/>
      <c r="R596"/>
      <c r="S596"/>
      <c r="T596"/>
      <c r="U596"/>
      <c r="V596"/>
      <c r="W596"/>
      <c r="X596"/>
      <c r="Y596"/>
      <c r="Z596"/>
      <c r="AA596"/>
      <c r="AB596"/>
    </row>
    <row r="597" spans="5:28" x14ac:dyDescent="0.5">
      <c r="E597"/>
      <c r="G597"/>
      <c r="I597"/>
      <c r="J597"/>
      <c r="L597"/>
      <c r="M597"/>
      <c r="N597"/>
      <c r="O597"/>
      <c r="P597"/>
      <c r="R597"/>
      <c r="S597"/>
      <c r="T597"/>
      <c r="U597"/>
      <c r="V597"/>
      <c r="W597"/>
      <c r="X597"/>
      <c r="Y597"/>
      <c r="Z597"/>
      <c r="AA597"/>
      <c r="AB597"/>
    </row>
    <row r="598" spans="5:28" x14ac:dyDescent="0.5">
      <c r="E598"/>
      <c r="G598"/>
      <c r="I598"/>
      <c r="J598"/>
      <c r="L598"/>
      <c r="M598"/>
      <c r="N598"/>
      <c r="O598"/>
      <c r="P598"/>
      <c r="R598"/>
      <c r="S598"/>
      <c r="T598"/>
      <c r="U598"/>
      <c r="V598"/>
      <c r="W598"/>
      <c r="X598"/>
      <c r="Y598"/>
      <c r="Z598"/>
      <c r="AA598"/>
      <c r="AB598"/>
    </row>
    <row r="599" spans="5:28" x14ac:dyDescent="0.5">
      <c r="E599"/>
      <c r="G599"/>
      <c r="I599"/>
      <c r="J599"/>
      <c r="L599"/>
      <c r="M599"/>
      <c r="N599"/>
      <c r="O599"/>
      <c r="P599"/>
      <c r="R599"/>
      <c r="S599"/>
      <c r="T599"/>
      <c r="U599"/>
      <c r="V599"/>
      <c r="W599"/>
      <c r="X599"/>
      <c r="Y599"/>
      <c r="Z599"/>
      <c r="AA599"/>
      <c r="AB599"/>
    </row>
    <row r="600" spans="5:28" x14ac:dyDescent="0.5">
      <c r="E600"/>
      <c r="G600"/>
      <c r="I600"/>
      <c r="J600"/>
      <c r="L600"/>
      <c r="M600"/>
      <c r="N600"/>
      <c r="O600"/>
      <c r="P600"/>
      <c r="R600"/>
      <c r="S600"/>
      <c r="T600"/>
      <c r="U600"/>
      <c r="V600"/>
      <c r="W600"/>
      <c r="X600"/>
      <c r="Y600"/>
      <c r="Z600"/>
      <c r="AA600"/>
      <c r="AB600"/>
    </row>
    <row r="601" spans="5:28" x14ac:dyDescent="0.5">
      <c r="E601"/>
      <c r="G601"/>
      <c r="I601"/>
      <c r="J601"/>
      <c r="L601"/>
      <c r="M601"/>
      <c r="N601"/>
      <c r="O601"/>
      <c r="P601"/>
      <c r="R601"/>
      <c r="S601"/>
      <c r="T601"/>
      <c r="U601"/>
      <c r="V601"/>
      <c r="W601"/>
      <c r="X601"/>
      <c r="Y601"/>
      <c r="Z601"/>
      <c r="AA601"/>
      <c r="AB601"/>
    </row>
    <row r="602" spans="5:28" x14ac:dyDescent="0.5">
      <c r="E602"/>
      <c r="G602"/>
      <c r="I602"/>
      <c r="J602"/>
      <c r="L602"/>
      <c r="M602"/>
      <c r="N602"/>
      <c r="O602"/>
      <c r="P602"/>
      <c r="R602"/>
      <c r="S602"/>
      <c r="T602"/>
      <c r="U602"/>
      <c r="V602"/>
      <c r="W602"/>
      <c r="X602"/>
      <c r="Y602"/>
      <c r="Z602"/>
      <c r="AA602"/>
      <c r="AB602"/>
    </row>
    <row r="603" spans="5:28" x14ac:dyDescent="0.5">
      <c r="E603"/>
      <c r="G603"/>
      <c r="I603"/>
      <c r="J603"/>
      <c r="L603"/>
      <c r="M603"/>
      <c r="N603"/>
      <c r="O603"/>
      <c r="P603"/>
      <c r="R603"/>
      <c r="S603"/>
      <c r="T603"/>
      <c r="U603"/>
      <c r="V603"/>
      <c r="W603"/>
      <c r="X603"/>
      <c r="Y603"/>
      <c r="Z603"/>
      <c r="AA603"/>
      <c r="AB603"/>
    </row>
    <row r="604" spans="5:28" x14ac:dyDescent="0.5">
      <c r="E604"/>
      <c r="G604"/>
      <c r="I604"/>
      <c r="J604"/>
      <c r="L604"/>
      <c r="M604"/>
      <c r="N604"/>
      <c r="O604"/>
      <c r="P604"/>
      <c r="R604"/>
      <c r="S604"/>
      <c r="T604"/>
      <c r="U604"/>
      <c r="V604"/>
      <c r="W604"/>
      <c r="X604"/>
      <c r="Y604"/>
      <c r="Z604"/>
      <c r="AA604"/>
      <c r="AB604"/>
    </row>
    <row r="605" spans="5:28" x14ac:dyDescent="0.5">
      <c r="E605"/>
      <c r="G605"/>
      <c r="I605"/>
      <c r="J605"/>
      <c r="L605"/>
      <c r="M605"/>
      <c r="N605"/>
      <c r="O605"/>
      <c r="P605"/>
      <c r="R605"/>
      <c r="S605"/>
      <c r="T605"/>
      <c r="U605"/>
      <c r="V605"/>
      <c r="W605"/>
      <c r="X605"/>
      <c r="Y605"/>
      <c r="Z605"/>
      <c r="AA605"/>
      <c r="AB605"/>
    </row>
    <row r="606" spans="5:28" x14ac:dyDescent="0.5">
      <c r="E606"/>
      <c r="G606"/>
      <c r="I606"/>
      <c r="J606"/>
      <c r="L606"/>
      <c r="M606"/>
      <c r="N606"/>
      <c r="O606"/>
      <c r="P606"/>
      <c r="R606"/>
      <c r="S606"/>
      <c r="T606"/>
      <c r="U606"/>
      <c r="V606"/>
      <c r="W606"/>
      <c r="X606"/>
      <c r="Y606"/>
      <c r="Z606"/>
      <c r="AA606"/>
      <c r="AB606"/>
    </row>
    <row r="607" spans="5:28" x14ac:dyDescent="0.5">
      <c r="E607"/>
      <c r="G607"/>
      <c r="I607"/>
      <c r="J607"/>
      <c r="L607"/>
      <c r="M607"/>
      <c r="N607"/>
      <c r="O607"/>
      <c r="P607"/>
      <c r="R607"/>
      <c r="S607"/>
      <c r="T607"/>
      <c r="U607"/>
      <c r="V607"/>
      <c r="W607"/>
      <c r="X607"/>
      <c r="Y607"/>
      <c r="Z607"/>
      <c r="AA607"/>
      <c r="AB607"/>
    </row>
    <row r="608" spans="5:28" x14ac:dyDescent="0.5">
      <c r="E608"/>
      <c r="G608"/>
      <c r="I608"/>
      <c r="J608"/>
      <c r="L608"/>
      <c r="M608"/>
      <c r="N608"/>
      <c r="O608"/>
      <c r="P608"/>
      <c r="R608"/>
      <c r="S608"/>
      <c r="T608"/>
      <c r="U608"/>
      <c r="V608"/>
      <c r="W608"/>
      <c r="X608"/>
      <c r="Y608"/>
      <c r="Z608"/>
      <c r="AA608"/>
      <c r="AB608"/>
    </row>
    <row r="609" spans="1:28" x14ac:dyDescent="0.5">
      <c r="E609"/>
      <c r="G609"/>
      <c r="I609"/>
      <c r="J609"/>
      <c r="L609"/>
      <c r="M609"/>
      <c r="N609"/>
      <c r="O609"/>
      <c r="P609"/>
      <c r="R609"/>
      <c r="S609"/>
      <c r="T609"/>
      <c r="U609"/>
      <c r="V609"/>
      <c r="W609"/>
      <c r="X609"/>
      <c r="Y609"/>
      <c r="Z609"/>
      <c r="AA609"/>
      <c r="AB609"/>
    </row>
    <row r="610" spans="1:28" x14ac:dyDescent="0.5">
      <c r="E610"/>
      <c r="G610"/>
      <c r="I610"/>
      <c r="J610"/>
      <c r="L610"/>
      <c r="M610"/>
      <c r="N610"/>
      <c r="O610"/>
      <c r="P610"/>
      <c r="R610"/>
      <c r="S610"/>
      <c r="T610"/>
      <c r="U610"/>
      <c r="V610"/>
      <c r="W610"/>
      <c r="X610"/>
      <c r="Y610"/>
      <c r="Z610"/>
      <c r="AA610"/>
      <c r="AB610"/>
    </row>
    <row r="611" spans="1:28" x14ac:dyDescent="0.5">
      <c r="E611"/>
      <c r="G611"/>
      <c r="I611"/>
      <c r="J611"/>
      <c r="L611"/>
      <c r="M611"/>
      <c r="N611"/>
      <c r="O611"/>
      <c r="P611"/>
      <c r="R611"/>
      <c r="S611"/>
      <c r="T611"/>
      <c r="U611"/>
      <c r="V611"/>
      <c r="W611"/>
      <c r="X611"/>
      <c r="Y611"/>
      <c r="Z611"/>
      <c r="AA611"/>
      <c r="AB611"/>
    </row>
    <row r="612" spans="1:28" x14ac:dyDescent="0.5">
      <c r="E612"/>
      <c r="G612"/>
      <c r="I612"/>
      <c r="J612"/>
      <c r="L612"/>
      <c r="M612"/>
      <c r="N612"/>
      <c r="O612"/>
      <c r="P612"/>
      <c r="R612"/>
      <c r="S612"/>
      <c r="T612"/>
      <c r="U612"/>
      <c r="V612"/>
      <c r="W612"/>
      <c r="X612"/>
      <c r="Y612"/>
      <c r="Z612"/>
      <c r="AA612"/>
      <c r="AB612"/>
    </row>
    <row r="613" spans="1:28" x14ac:dyDescent="0.5">
      <c r="E613"/>
      <c r="G613"/>
      <c r="I613"/>
      <c r="J613"/>
      <c r="L613"/>
      <c r="M613"/>
      <c r="N613"/>
      <c r="O613"/>
      <c r="P613"/>
      <c r="R613"/>
      <c r="S613"/>
      <c r="T613"/>
      <c r="U613"/>
      <c r="V613"/>
      <c r="W613"/>
      <c r="X613"/>
      <c r="Y613"/>
      <c r="Z613"/>
      <c r="AA613"/>
      <c r="AB613"/>
    </row>
    <row r="614" spans="1:28" x14ac:dyDescent="0.5">
      <c r="E614"/>
      <c r="G614"/>
      <c r="I614"/>
      <c r="J614"/>
      <c r="L614"/>
      <c r="M614"/>
      <c r="N614"/>
      <c r="O614"/>
      <c r="P614"/>
      <c r="R614"/>
      <c r="S614"/>
      <c r="T614"/>
      <c r="U614"/>
      <c r="V614"/>
      <c r="W614"/>
      <c r="X614"/>
      <c r="Y614"/>
      <c r="Z614"/>
      <c r="AA614"/>
      <c r="AB614"/>
    </row>
    <row r="615" spans="1:28" x14ac:dyDescent="0.5">
      <c r="E615"/>
      <c r="G615"/>
      <c r="I615"/>
      <c r="J615"/>
      <c r="L615"/>
      <c r="M615"/>
      <c r="N615"/>
      <c r="O615"/>
      <c r="P615"/>
      <c r="R615"/>
      <c r="S615"/>
      <c r="T615"/>
      <c r="U615"/>
      <c r="V615"/>
      <c r="W615"/>
      <c r="X615"/>
      <c r="Y615"/>
      <c r="Z615"/>
      <c r="AA615"/>
      <c r="AB615"/>
    </row>
    <row r="616" spans="1:28" x14ac:dyDescent="0.5">
      <c r="E616"/>
      <c r="G616"/>
      <c r="I616"/>
      <c r="J616"/>
      <c r="L616"/>
      <c r="M616"/>
      <c r="N616"/>
      <c r="O616"/>
      <c r="P616"/>
      <c r="R616"/>
      <c r="S616"/>
      <c r="T616"/>
      <c r="U616"/>
      <c r="V616"/>
      <c r="W616"/>
      <c r="X616"/>
      <c r="Y616"/>
      <c r="Z616"/>
      <c r="AA616"/>
      <c r="AB616"/>
    </row>
    <row r="617" spans="1:28" x14ac:dyDescent="0.5">
      <c r="E617"/>
      <c r="G617"/>
      <c r="I617"/>
      <c r="J617"/>
      <c r="L617"/>
      <c r="M617"/>
      <c r="N617"/>
      <c r="O617"/>
      <c r="P617"/>
      <c r="R617"/>
      <c r="S617"/>
      <c r="T617"/>
      <c r="U617"/>
      <c r="V617"/>
      <c r="W617"/>
      <c r="X617"/>
      <c r="Y617"/>
      <c r="Z617"/>
      <c r="AA617"/>
      <c r="AB617"/>
    </row>
    <row r="618" spans="1:28" x14ac:dyDescent="0.5">
      <c r="E618"/>
      <c r="G618"/>
      <c r="I618"/>
      <c r="J618"/>
      <c r="L618"/>
      <c r="M618"/>
      <c r="N618"/>
      <c r="O618"/>
      <c r="P618"/>
      <c r="R618"/>
      <c r="S618"/>
      <c r="T618"/>
      <c r="U618"/>
      <c r="V618"/>
      <c r="W618"/>
      <c r="X618"/>
      <c r="Y618"/>
      <c r="Z618"/>
      <c r="AA618"/>
      <c r="AB618"/>
    </row>
    <row r="619" spans="1:28" x14ac:dyDescent="0.5">
      <c r="E619"/>
      <c r="G619"/>
      <c r="I619"/>
      <c r="J619"/>
      <c r="L619"/>
      <c r="M619"/>
      <c r="N619"/>
      <c r="O619"/>
      <c r="P619"/>
      <c r="R619"/>
      <c r="S619"/>
      <c r="T619"/>
      <c r="U619"/>
      <c r="V619"/>
      <c r="W619"/>
      <c r="X619"/>
      <c r="Y619"/>
      <c r="Z619"/>
      <c r="AA619"/>
      <c r="AB619"/>
    </row>
    <row r="620" spans="1:28" x14ac:dyDescent="0.5">
      <c r="E620"/>
      <c r="G620"/>
      <c r="I620"/>
      <c r="J620"/>
      <c r="L620"/>
      <c r="M620"/>
      <c r="N620"/>
      <c r="O620"/>
      <c r="P620"/>
      <c r="R620"/>
      <c r="S620"/>
      <c r="T620"/>
      <c r="U620"/>
      <c r="V620"/>
      <c r="W620"/>
      <c r="X620"/>
      <c r="Y620"/>
      <c r="Z620"/>
      <c r="AA620"/>
      <c r="AB620"/>
    </row>
    <row r="621" spans="1:28" x14ac:dyDescent="0.5">
      <c r="A621" s="11"/>
      <c r="B621" s="11"/>
      <c r="C621" s="11"/>
      <c r="D621" s="11"/>
      <c r="F621" s="11"/>
      <c r="H621" s="11"/>
      <c r="I621" s="11"/>
      <c r="J621" s="11"/>
      <c r="K621" s="11"/>
      <c r="L621" s="11"/>
      <c r="M621" s="11"/>
      <c r="N621" s="11"/>
      <c r="O621" s="11"/>
      <c r="Q621" s="11"/>
    </row>
    <row r="622" spans="1:28" x14ac:dyDescent="0.5">
      <c r="A622" s="11"/>
      <c r="B622" s="11"/>
      <c r="C622" s="11"/>
      <c r="D622" s="11"/>
      <c r="F622" s="11"/>
      <c r="H622" s="11"/>
      <c r="I622" s="11"/>
      <c r="J622" s="11"/>
      <c r="K622" s="11"/>
      <c r="L622" s="11"/>
      <c r="M622" s="11"/>
      <c r="N622" s="11"/>
      <c r="O622" s="11"/>
      <c r="Q622" s="11"/>
    </row>
    <row r="623" spans="1:28" x14ac:dyDescent="0.5">
      <c r="A623" s="11"/>
      <c r="B623" s="11"/>
      <c r="C623" s="11"/>
      <c r="D623" s="11"/>
      <c r="F623" s="11"/>
      <c r="H623" s="11"/>
      <c r="I623" s="11"/>
      <c r="J623" s="11"/>
      <c r="K623" s="11"/>
      <c r="L623" s="11"/>
      <c r="M623" s="11"/>
      <c r="N623" s="11"/>
      <c r="O623" s="11"/>
      <c r="Q623" s="11"/>
    </row>
    <row r="624" spans="1:28" x14ac:dyDescent="0.5">
      <c r="A624" s="11"/>
      <c r="B624" s="11"/>
      <c r="C624" s="11"/>
      <c r="D624" s="11"/>
      <c r="F624" s="11"/>
      <c r="H624" s="11"/>
      <c r="I624" s="11"/>
      <c r="J624" s="11"/>
      <c r="K624" s="11"/>
      <c r="L624" s="11"/>
      <c r="M624" s="11"/>
      <c r="N624" s="11"/>
      <c r="O624" s="11"/>
      <c r="Q624" s="11"/>
    </row>
    <row r="625" spans="1:17" x14ac:dyDescent="0.5">
      <c r="A625" s="11"/>
      <c r="B625" s="11"/>
      <c r="C625" s="11"/>
      <c r="D625" s="11"/>
      <c r="F625" s="11"/>
      <c r="H625" s="11"/>
      <c r="I625" s="11"/>
      <c r="J625" s="11"/>
      <c r="K625" s="11"/>
      <c r="L625" s="11"/>
      <c r="M625" s="11"/>
      <c r="N625" s="11"/>
      <c r="O625" s="11"/>
      <c r="Q625" s="11"/>
    </row>
    <row r="626" spans="1:17" x14ac:dyDescent="0.5">
      <c r="A626" s="11"/>
      <c r="B626" s="11"/>
      <c r="C626" s="11"/>
      <c r="D626" s="11"/>
      <c r="F626" s="11"/>
      <c r="H626" s="11"/>
      <c r="I626" s="11"/>
      <c r="J626" s="11"/>
      <c r="K626" s="11"/>
      <c r="L626" s="11"/>
      <c r="M626" s="11"/>
      <c r="N626" s="11"/>
      <c r="O626" s="11"/>
      <c r="Q626" s="11"/>
    </row>
    <row r="627" spans="1:17" x14ac:dyDescent="0.5">
      <c r="A627" s="11"/>
      <c r="B627" s="11"/>
      <c r="C627" s="11"/>
      <c r="D627" s="11"/>
      <c r="F627" s="11"/>
      <c r="H627" s="11"/>
      <c r="I627" s="11"/>
      <c r="J627" s="11"/>
      <c r="K627" s="11"/>
      <c r="L627" s="11"/>
      <c r="M627" s="11"/>
      <c r="N627" s="11"/>
      <c r="O627" s="11"/>
      <c r="Q627" s="11"/>
    </row>
    <row r="628" spans="1:17" x14ac:dyDescent="0.5">
      <c r="A628" s="11"/>
      <c r="B628" s="11"/>
      <c r="C628" s="11"/>
      <c r="D628" s="11"/>
      <c r="F628" s="11"/>
      <c r="H628" s="11"/>
      <c r="I628" s="11"/>
      <c r="J628" s="11"/>
      <c r="K628" s="11"/>
      <c r="L628" s="11"/>
      <c r="M628" s="11"/>
      <c r="N628" s="11"/>
      <c r="O628" s="11"/>
      <c r="Q628" s="11"/>
    </row>
    <row r="629" spans="1:17" x14ac:dyDescent="0.5">
      <c r="A629" s="11"/>
      <c r="B629" s="11"/>
      <c r="C629" s="11"/>
      <c r="D629" s="11"/>
      <c r="F629" s="11"/>
      <c r="H629" s="11"/>
      <c r="I629" s="11"/>
      <c r="J629" s="11"/>
      <c r="K629" s="11"/>
      <c r="L629" s="11"/>
      <c r="M629" s="11"/>
      <c r="N629" s="11"/>
      <c r="O629" s="11"/>
      <c r="Q629" s="11"/>
    </row>
    <row r="630" spans="1:17" x14ac:dyDescent="0.5">
      <c r="A630" s="11"/>
      <c r="B630" s="11"/>
      <c r="C630" s="11"/>
      <c r="D630" s="11"/>
      <c r="F630" s="11"/>
      <c r="H630" s="11"/>
      <c r="I630" s="11"/>
      <c r="J630" s="11"/>
      <c r="K630" s="11"/>
      <c r="L630" s="11"/>
      <c r="M630" s="11"/>
      <c r="N630" s="11"/>
      <c r="O630" s="11"/>
      <c r="Q630" s="11"/>
    </row>
    <row r="631" spans="1:17" x14ac:dyDescent="0.5">
      <c r="A631" s="11"/>
      <c r="B631" s="11"/>
      <c r="C631" s="11"/>
      <c r="D631" s="11"/>
      <c r="F631" s="11"/>
      <c r="H631" s="11"/>
      <c r="I631" s="11"/>
      <c r="J631" s="11"/>
      <c r="K631" s="11"/>
      <c r="L631" s="11"/>
      <c r="M631" s="11"/>
      <c r="N631" s="11"/>
      <c r="O631" s="11"/>
      <c r="Q631" s="11"/>
    </row>
    <row r="632" spans="1:17" x14ac:dyDescent="0.5">
      <c r="A632" s="11"/>
      <c r="B632" s="11"/>
      <c r="C632" s="11"/>
      <c r="D632" s="11"/>
      <c r="F632" s="11"/>
      <c r="H632" s="11"/>
      <c r="I632" s="11"/>
      <c r="J632" s="11"/>
      <c r="K632" s="11"/>
      <c r="L632" s="11"/>
      <c r="M632" s="11"/>
      <c r="N632" s="11"/>
      <c r="O632" s="11"/>
      <c r="Q632" s="11"/>
    </row>
    <row r="633" spans="1:17" x14ac:dyDescent="0.5">
      <c r="A633" s="11"/>
      <c r="B633" s="11"/>
      <c r="C633" s="11"/>
      <c r="D633" s="11"/>
      <c r="F633" s="11"/>
      <c r="H633" s="11"/>
      <c r="I633" s="11"/>
      <c r="J633" s="11"/>
      <c r="K633" s="11"/>
      <c r="L633" s="11"/>
      <c r="M633" s="11"/>
      <c r="N633" s="11"/>
      <c r="O633" s="11"/>
      <c r="Q633" s="11"/>
    </row>
    <row r="634" spans="1:17" x14ac:dyDescent="0.5">
      <c r="A634" s="11"/>
      <c r="B634" s="11"/>
      <c r="C634" s="11"/>
      <c r="D634" s="11"/>
      <c r="F634" s="11"/>
      <c r="H634" s="11"/>
      <c r="I634" s="11"/>
      <c r="J634" s="11"/>
      <c r="K634" s="11"/>
      <c r="L634" s="11"/>
      <c r="M634" s="11"/>
      <c r="N634" s="11"/>
      <c r="O634" s="11"/>
      <c r="Q634" s="11"/>
    </row>
    <row r="635" spans="1:17" x14ac:dyDescent="0.5">
      <c r="A635" s="11"/>
      <c r="B635" s="11"/>
      <c r="C635" s="11"/>
      <c r="D635" s="11"/>
      <c r="F635" s="11"/>
      <c r="H635" s="11"/>
      <c r="I635" s="11"/>
      <c r="J635" s="11"/>
      <c r="K635" s="11"/>
      <c r="L635" s="11"/>
      <c r="M635" s="11"/>
      <c r="N635" s="11"/>
      <c r="O635" s="11"/>
      <c r="Q635" s="11"/>
    </row>
    <row r="636" spans="1:17" x14ac:dyDescent="0.5">
      <c r="A636" s="11"/>
      <c r="B636" s="11"/>
      <c r="C636" s="11"/>
      <c r="D636" s="11"/>
      <c r="F636" s="11"/>
      <c r="H636" s="11"/>
      <c r="I636" s="11"/>
      <c r="J636" s="11"/>
      <c r="K636" s="11"/>
      <c r="L636" s="11"/>
      <c r="M636" s="11"/>
      <c r="N636" s="11"/>
      <c r="O636" s="11"/>
      <c r="Q636" s="11"/>
    </row>
    <row r="637" spans="1:17" x14ac:dyDescent="0.5">
      <c r="A637" s="11"/>
      <c r="B637" s="11"/>
      <c r="C637" s="11"/>
      <c r="D637" s="11"/>
      <c r="F637" s="11"/>
      <c r="H637" s="11"/>
      <c r="I637" s="11"/>
      <c r="J637" s="11"/>
      <c r="K637" s="11"/>
      <c r="L637" s="11"/>
      <c r="M637" s="11"/>
      <c r="N637" s="11"/>
      <c r="O637" s="11"/>
      <c r="Q637" s="11"/>
    </row>
    <row r="638" spans="1:17" x14ac:dyDescent="0.5">
      <c r="A638" s="11"/>
      <c r="B638" s="11"/>
      <c r="C638" s="11"/>
      <c r="D638" s="11"/>
      <c r="F638" s="11"/>
      <c r="H638" s="11"/>
      <c r="I638" s="11"/>
      <c r="J638" s="11"/>
      <c r="K638" s="11"/>
      <c r="L638" s="11"/>
      <c r="M638" s="11"/>
      <c r="N638" s="11"/>
      <c r="O638" s="11"/>
      <c r="Q638" s="11"/>
    </row>
    <row r="639" spans="1:17" x14ac:dyDescent="0.5">
      <c r="A639" s="11"/>
      <c r="B639" s="11"/>
      <c r="C639" s="11"/>
      <c r="D639" s="11"/>
      <c r="F639" s="11"/>
      <c r="H639" s="11"/>
      <c r="I639" s="11"/>
      <c r="J639" s="11"/>
      <c r="K639" s="11"/>
      <c r="L639" s="11"/>
      <c r="M639" s="11"/>
      <c r="N639" s="11"/>
      <c r="O639" s="11"/>
      <c r="Q639" s="11"/>
    </row>
    <row r="640" spans="1:17" x14ac:dyDescent="0.5">
      <c r="A640" s="11"/>
      <c r="B640" s="11"/>
      <c r="C640" s="11"/>
      <c r="D640" s="11"/>
      <c r="F640" s="11"/>
      <c r="H640" s="11"/>
      <c r="I640" s="11"/>
      <c r="J640" s="11"/>
      <c r="K640" s="11"/>
      <c r="L640" s="11"/>
      <c r="M640" s="11"/>
      <c r="N640" s="11"/>
      <c r="O640" s="11"/>
      <c r="Q640" s="11"/>
    </row>
    <row r="641" spans="1:17" x14ac:dyDescent="0.5">
      <c r="A641" s="11"/>
      <c r="B641" s="11"/>
      <c r="C641" s="11"/>
      <c r="D641" s="11"/>
      <c r="F641" s="11"/>
      <c r="H641" s="11"/>
      <c r="I641" s="11"/>
      <c r="J641" s="11"/>
      <c r="K641" s="11"/>
      <c r="L641" s="11"/>
      <c r="M641" s="11"/>
      <c r="N641" s="11"/>
      <c r="O641" s="11"/>
      <c r="Q641" s="11"/>
    </row>
    <row r="642" spans="1:17" x14ac:dyDescent="0.5">
      <c r="A642" s="11"/>
      <c r="B642" s="11"/>
      <c r="C642" s="11"/>
      <c r="D642" s="11"/>
      <c r="F642" s="11"/>
      <c r="H642" s="11"/>
      <c r="I642" s="11"/>
      <c r="J642" s="11"/>
      <c r="K642" s="11"/>
      <c r="L642" s="11"/>
      <c r="M642" s="11"/>
      <c r="N642" s="11"/>
      <c r="O642" s="11"/>
      <c r="Q642" s="11"/>
    </row>
    <row r="643" spans="1:17" x14ac:dyDescent="0.5">
      <c r="A643" s="11"/>
      <c r="B643" s="11"/>
      <c r="C643" s="11"/>
      <c r="D643" s="11"/>
      <c r="F643" s="11"/>
      <c r="H643" s="11"/>
      <c r="I643" s="11"/>
      <c r="J643" s="11"/>
      <c r="K643" s="11"/>
      <c r="L643" s="11"/>
      <c r="M643" s="11"/>
      <c r="N643" s="11"/>
      <c r="O643" s="11"/>
      <c r="Q643" s="11"/>
    </row>
    <row r="644" spans="1:17" x14ac:dyDescent="0.5">
      <c r="A644" s="11"/>
      <c r="B644" s="11"/>
      <c r="C644" s="11"/>
      <c r="D644" s="11"/>
      <c r="F644" s="11"/>
      <c r="H644" s="11"/>
      <c r="I644" s="11"/>
      <c r="J644" s="11"/>
      <c r="K644" s="11"/>
      <c r="L644" s="11"/>
      <c r="M644" s="11"/>
      <c r="N644" s="11"/>
      <c r="O644" s="11"/>
      <c r="Q644" s="11"/>
    </row>
    <row r="645" spans="1:17" x14ac:dyDescent="0.5">
      <c r="A645" s="11"/>
      <c r="B645" s="11"/>
      <c r="C645" s="11"/>
      <c r="D645" s="11"/>
      <c r="F645" s="11"/>
      <c r="H645" s="11"/>
      <c r="I645" s="11"/>
      <c r="J645" s="11"/>
      <c r="K645" s="11"/>
      <c r="L645" s="11"/>
      <c r="M645" s="11"/>
      <c r="N645" s="11"/>
      <c r="O645" s="11"/>
      <c r="Q645" s="11"/>
    </row>
    <row r="646" spans="1:17" x14ac:dyDescent="0.5">
      <c r="A646" s="11"/>
      <c r="B646" s="11"/>
      <c r="C646" s="11"/>
      <c r="D646" s="11"/>
      <c r="F646" s="11"/>
      <c r="H646" s="11"/>
      <c r="I646" s="11"/>
      <c r="J646" s="11"/>
      <c r="K646" s="11"/>
      <c r="L646" s="11"/>
      <c r="M646" s="11"/>
      <c r="N646" s="11"/>
      <c r="O646" s="11"/>
      <c r="Q646" s="11"/>
    </row>
    <row r="647" spans="1:17" x14ac:dyDescent="0.5">
      <c r="A647" s="11"/>
      <c r="B647" s="11"/>
      <c r="C647" s="11"/>
      <c r="D647" s="11"/>
      <c r="F647" s="11"/>
      <c r="H647" s="11"/>
      <c r="I647" s="11"/>
      <c r="J647" s="11"/>
      <c r="K647" s="11"/>
      <c r="L647" s="11"/>
      <c r="M647" s="11"/>
      <c r="N647" s="11"/>
      <c r="O647" s="11"/>
      <c r="Q647" s="11"/>
    </row>
    <row r="648" spans="1:17" x14ac:dyDescent="0.5">
      <c r="A648" s="11"/>
      <c r="B648" s="11"/>
      <c r="C648" s="11"/>
      <c r="D648" s="11"/>
      <c r="F648" s="11"/>
      <c r="H648" s="11"/>
      <c r="I648" s="11"/>
      <c r="J648" s="11"/>
      <c r="K648" s="11"/>
      <c r="L648" s="11"/>
      <c r="M648" s="11"/>
      <c r="N648" s="11"/>
      <c r="O648" s="11"/>
      <c r="Q648" s="11"/>
    </row>
    <row r="649" spans="1:17" x14ac:dyDescent="0.5">
      <c r="A649" s="11"/>
      <c r="B649" s="11"/>
      <c r="C649" s="11"/>
      <c r="D649" s="11"/>
      <c r="F649" s="11"/>
      <c r="H649" s="11"/>
      <c r="I649" s="11"/>
      <c r="J649" s="11"/>
      <c r="K649" s="11"/>
      <c r="L649" s="11"/>
      <c r="M649" s="11"/>
      <c r="N649" s="11"/>
      <c r="O649" s="11"/>
      <c r="Q649" s="11"/>
    </row>
    <row r="650" spans="1:17" x14ac:dyDescent="0.5">
      <c r="A650" s="11"/>
      <c r="B650" s="11"/>
      <c r="C650" s="11"/>
      <c r="D650" s="11"/>
      <c r="F650" s="11"/>
      <c r="H650" s="11"/>
      <c r="I650" s="11"/>
      <c r="J650" s="11"/>
      <c r="K650" s="11"/>
      <c r="L650" s="11"/>
      <c r="M650" s="11"/>
      <c r="N650" s="11"/>
      <c r="O650" s="11"/>
      <c r="Q650" s="11"/>
    </row>
    <row r="651" spans="1:17" x14ac:dyDescent="0.5">
      <c r="A651" s="11"/>
      <c r="B651" s="11"/>
      <c r="C651" s="11"/>
      <c r="D651" s="11"/>
      <c r="F651" s="11"/>
      <c r="H651" s="11"/>
      <c r="I651" s="11"/>
      <c r="J651" s="11"/>
      <c r="K651" s="11"/>
      <c r="L651" s="11"/>
      <c r="M651" s="11"/>
      <c r="N651" s="11"/>
      <c r="O651" s="11"/>
      <c r="Q651" s="11"/>
    </row>
    <row r="652" spans="1:17" x14ac:dyDescent="0.5">
      <c r="A652" s="11"/>
      <c r="B652" s="11"/>
      <c r="C652" s="11"/>
      <c r="D652" s="11"/>
      <c r="F652" s="11"/>
      <c r="H652" s="11"/>
      <c r="I652" s="11"/>
      <c r="J652" s="11"/>
      <c r="K652" s="11"/>
      <c r="L652" s="11"/>
      <c r="M652" s="11"/>
      <c r="N652" s="11"/>
      <c r="O652" s="11"/>
      <c r="Q652" s="11"/>
    </row>
    <row r="653" spans="1:17" x14ac:dyDescent="0.5">
      <c r="A653" s="11"/>
      <c r="B653" s="11"/>
      <c r="C653" s="11"/>
      <c r="D653" s="11"/>
      <c r="F653" s="11"/>
      <c r="H653" s="11"/>
      <c r="I653" s="11"/>
      <c r="J653" s="11"/>
      <c r="K653" s="11"/>
      <c r="L653" s="11"/>
      <c r="M653" s="11"/>
      <c r="N653" s="11"/>
      <c r="O653" s="11"/>
      <c r="Q653" s="11"/>
    </row>
    <row r="654" spans="1:17" x14ac:dyDescent="0.5">
      <c r="A654" s="11"/>
      <c r="B654" s="11"/>
      <c r="C654" s="11"/>
      <c r="D654" s="11"/>
      <c r="F654" s="11"/>
      <c r="H654" s="11"/>
      <c r="I654" s="11"/>
      <c r="J654" s="11"/>
      <c r="K654" s="11"/>
      <c r="L654" s="11"/>
      <c r="M654" s="11"/>
      <c r="N654" s="11"/>
      <c r="O654" s="11"/>
      <c r="Q654" s="11"/>
    </row>
    <row r="655" spans="1:17" x14ac:dyDescent="0.5">
      <c r="A655" s="11"/>
      <c r="B655" s="11"/>
      <c r="C655" s="11"/>
      <c r="D655" s="11"/>
      <c r="F655" s="11"/>
      <c r="H655" s="11"/>
      <c r="I655" s="11"/>
      <c r="J655" s="11"/>
      <c r="K655" s="11"/>
      <c r="L655" s="11"/>
      <c r="M655" s="11"/>
      <c r="N655" s="11"/>
      <c r="O655" s="11"/>
      <c r="Q655" s="11"/>
    </row>
    <row r="656" spans="1:17" x14ac:dyDescent="0.5">
      <c r="A656" s="11"/>
      <c r="B656" s="11"/>
      <c r="C656" s="11"/>
      <c r="D656" s="11"/>
      <c r="F656" s="11"/>
      <c r="H656" s="11"/>
      <c r="I656" s="11"/>
      <c r="J656" s="11"/>
      <c r="K656" s="11"/>
      <c r="L656" s="11"/>
      <c r="M656" s="11"/>
      <c r="N656" s="11"/>
      <c r="O656" s="11"/>
      <c r="Q656" s="11"/>
    </row>
    <row r="657" spans="1:17" x14ac:dyDescent="0.5">
      <c r="A657" s="11"/>
      <c r="B657" s="11"/>
      <c r="C657" s="11"/>
      <c r="D657" s="11"/>
      <c r="F657" s="11"/>
      <c r="H657" s="11"/>
      <c r="I657" s="11"/>
      <c r="J657" s="11"/>
      <c r="K657" s="11"/>
      <c r="L657" s="11"/>
      <c r="M657" s="11"/>
      <c r="N657" s="11"/>
      <c r="O657" s="11"/>
      <c r="Q657" s="11"/>
    </row>
    <row r="658" spans="1:17" x14ac:dyDescent="0.5">
      <c r="A658" s="11"/>
      <c r="B658" s="11"/>
      <c r="C658" s="11"/>
      <c r="D658" s="11"/>
      <c r="F658" s="11"/>
      <c r="H658" s="11"/>
      <c r="I658" s="11"/>
      <c r="J658" s="11"/>
      <c r="K658" s="11"/>
      <c r="L658" s="11"/>
      <c r="M658" s="11"/>
      <c r="N658" s="11"/>
      <c r="O658" s="11"/>
      <c r="Q658" s="11"/>
    </row>
    <row r="659" spans="1:17" x14ac:dyDescent="0.5">
      <c r="A659" s="11"/>
      <c r="B659" s="11"/>
      <c r="C659" s="11"/>
      <c r="D659" s="11"/>
      <c r="F659" s="11"/>
      <c r="H659" s="11"/>
      <c r="I659" s="11"/>
      <c r="J659" s="11"/>
      <c r="K659" s="11"/>
      <c r="L659" s="11"/>
      <c r="M659" s="11"/>
      <c r="N659" s="11"/>
      <c r="O659" s="11"/>
      <c r="Q659" s="11"/>
    </row>
    <row r="660" spans="1:17" x14ac:dyDescent="0.5">
      <c r="A660" s="11"/>
      <c r="B660" s="11"/>
      <c r="C660" s="11"/>
      <c r="D660" s="11"/>
      <c r="F660" s="11"/>
      <c r="H660" s="11"/>
      <c r="I660" s="11"/>
      <c r="J660" s="11"/>
      <c r="K660" s="11"/>
      <c r="L660" s="11"/>
      <c r="M660" s="11"/>
      <c r="N660" s="11"/>
      <c r="O660" s="11"/>
      <c r="Q660" s="11"/>
    </row>
    <row r="661" spans="1:17" x14ac:dyDescent="0.5">
      <c r="A661" s="11"/>
      <c r="B661" s="11"/>
      <c r="C661" s="11"/>
      <c r="D661" s="11"/>
      <c r="F661" s="11"/>
      <c r="H661" s="11"/>
      <c r="I661" s="11"/>
      <c r="J661" s="11"/>
      <c r="K661" s="11"/>
      <c r="L661" s="11"/>
      <c r="M661" s="11"/>
      <c r="N661" s="11"/>
      <c r="O661" s="11"/>
      <c r="Q661" s="11"/>
    </row>
    <row r="662" spans="1:17" x14ac:dyDescent="0.5">
      <c r="A662" s="11"/>
      <c r="B662" s="11"/>
      <c r="C662" s="11"/>
      <c r="D662" s="11"/>
      <c r="F662" s="11"/>
      <c r="H662" s="11"/>
      <c r="I662" s="11"/>
      <c r="J662" s="11"/>
      <c r="K662" s="11"/>
      <c r="L662" s="11"/>
      <c r="M662" s="11"/>
      <c r="N662" s="11"/>
      <c r="O662" s="11"/>
      <c r="Q662" s="11"/>
    </row>
    <row r="663" spans="1:17" x14ac:dyDescent="0.5">
      <c r="A663" s="11"/>
      <c r="B663" s="11"/>
      <c r="C663" s="11"/>
      <c r="D663" s="11"/>
      <c r="F663" s="11"/>
      <c r="H663" s="11"/>
      <c r="I663" s="11"/>
      <c r="J663" s="11"/>
      <c r="K663" s="11"/>
      <c r="L663" s="11"/>
      <c r="M663" s="11"/>
      <c r="N663" s="11"/>
      <c r="O663" s="11"/>
      <c r="Q663" s="11"/>
    </row>
  </sheetData>
  <mergeCells count="1">
    <mergeCell ref="P5:Q5"/>
  </mergeCells>
  <conditionalFormatting sqref="T37:U38 T80:U80">
    <cfRule type="cellIs" dxfId="68" priority="12" stopIfTrue="1" operator="lessThan">
      <formula>0</formula>
    </cfRule>
  </conditionalFormatting>
  <conditionalFormatting sqref="T70:U70">
    <cfRule type="cellIs" dxfId="67" priority="13" stopIfTrue="1" operator="greaterThan">
      <formula>0</formula>
    </cfRule>
  </conditionalFormatting>
  <conditionalFormatting sqref="T70:U70">
    <cfRule type="cellIs" dxfId="66" priority="11" operator="lessThan">
      <formula>0</formula>
    </cfRule>
  </conditionalFormatting>
  <conditionalFormatting sqref="J11:J31">
    <cfRule type="cellIs" dxfId="65" priority="9" operator="lessThan">
      <formula>0</formula>
    </cfRule>
    <cfRule type="cellIs" dxfId="64" priority="10" operator="greaterThan">
      <formula>0</formula>
    </cfRule>
  </conditionalFormatting>
  <conditionalFormatting sqref="L11:L31">
    <cfRule type="cellIs" dxfId="63" priority="7" operator="lessThan">
      <formula>0</formula>
    </cfRule>
    <cfRule type="cellIs" dxfId="62" priority="8" operator="greaterThan">
      <formula>0</formula>
    </cfRule>
  </conditionalFormatting>
  <conditionalFormatting sqref="E11:E31">
    <cfRule type="cellIs" dxfId="61" priority="5" operator="lessThan">
      <formula>0</formula>
    </cfRule>
    <cfRule type="cellIs" dxfId="60" priority="6" operator="greaterThan">
      <formula>0</formula>
    </cfRule>
  </conditionalFormatting>
  <conditionalFormatting sqref="G11:G31">
    <cfRule type="cellIs" dxfId="59" priority="3" operator="lessThan">
      <formula>0</formula>
    </cfRule>
    <cfRule type="cellIs" dxfId="58" priority="4" operator="greaterThan">
      <formula>0</formula>
    </cfRule>
  </conditionalFormatting>
  <conditionalFormatting sqref="N11:N31">
    <cfRule type="cellIs" dxfId="57" priority="1" operator="lessThan">
      <formula>0</formula>
    </cfRule>
    <cfRule type="cellIs" dxfId="56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923BB-C4F4-42C3-8BB7-C90699284C27}">
  <dimension ref="A1"/>
  <sheetViews>
    <sheetView workbookViewId="0">
      <selection activeCell="A15" sqref="A15"/>
    </sheetView>
  </sheetViews>
  <sheetFormatPr baseColWidth="10" defaultRowHeight="15" x14ac:dyDescent="0.5"/>
  <sheetData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Q384"/>
  <sheetViews>
    <sheetView topLeftCell="A2" zoomScale="92" zoomScaleNormal="92" workbookViewId="0">
      <selection activeCell="Y6" sqref="Y6"/>
    </sheetView>
  </sheetViews>
  <sheetFormatPr baseColWidth="10" defaultRowHeight="15" x14ac:dyDescent="0.5"/>
  <cols>
    <col min="1" max="1" width="1.90625" customWidth="1"/>
    <col min="2" max="2" width="6.08984375" customWidth="1"/>
    <col min="3" max="3" width="4.453125" customWidth="1"/>
    <col min="4" max="4" width="8.08984375" customWidth="1"/>
    <col min="5" max="5" width="6.81640625" customWidth="1"/>
    <col min="6" max="6" width="4.54296875" customWidth="1"/>
    <col min="7" max="7" width="6.453125" customWidth="1"/>
    <col min="8" max="8" width="5.54296875" customWidth="1"/>
    <col min="9" max="9" width="6.453125" style="125" customWidth="1"/>
    <col min="10" max="10" width="4.36328125" customWidth="1"/>
    <col min="11" max="11" width="5.81640625" style="125" customWidth="1"/>
    <col min="12" max="12" width="5.36328125" customWidth="1"/>
    <col min="13" max="13" width="6.90625" customWidth="1"/>
    <col min="14" max="14" width="5.36328125" customWidth="1"/>
    <col min="15" max="15" width="7.36328125" customWidth="1"/>
    <col min="16" max="16" width="5.36328125" customWidth="1"/>
    <col min="17" max="17" width="7.453125" customWidth="1"/>
    <col min="18" max="18" width="7.1796875" customWidth="1"/>
    <col min="19" max="19" width="7.81640625" customWidth="1"/>
    <col min="20" max="20" width="7.90625" style="125" customWidth="1"/>
    <col min="21" max="21" width="7.08984375" style="11" customWidth="1"/>
    <col min="22" max="22" width="3.54296875" style="11" customWidth="1"/>
    <col min="23" max="23" width="7.08984375" style="1" customWidth="1"/>
    <col min="24" max="24" width="7" style="1" customWidth="1"/>
    <col min="25" max="25" width="7.08984375" style="1" customWidth="1"/>
    <col min="26" max="26" width="7.6328125" style="1" customWidth="1"/>
    <col min="27" max="27" width="7.54296875" style="1" customWidth="1"/>
    <col min="28" max="28" width="7.81640625" style="1" customWidth="1"/>
    <col min="29" max="29" width="7.36328125" style="1" customWidth="1"/>
    <col min="30" max="30" width="7.54296875" style="1" customWidth="1"/>
    <col min="31" max="32" width="10.90625" style="1"/>
    <col min="34" max="34" width="14" customWidth="1"/>
    <col min="35" max="35" width="12.54296875" customWidth="1"/>
    <col min="36" max="36" width="10.90625" customWidth="1"/>
  </cols>
  <sheetData>
    <row r="1" spans="1:43" x14ac:dyDescent="0.5">
      <c r="A1" s="54"/>
      <c r="B1" s="54"/>
      <c r="C1" s="54"/>
      <c r="D1" s="54"/>
      <c r="E1" s="54"/>
      <c r="F1" s="54"/>
      <c r="G1" s="54"/>
      <c r="H1" s="54"/>
      <c r="I1" s="139"/>
      <c r="J1" s="54"/>
      <c r="K1" s="139"/>
      <c r="L1" s="54"/>
      <c r="M1" s="54"/>
      <c r="N1" s="54"/>
      <c r="O1" s="54"/>
      <c r="P1" s="54"/>
      <c r="Q1" s="54"/>
      <c r="R1" s="54"/>
      <c r="S1" s="54"/>
      <c r="T1" s="139"/>
      <c r="U1" s="83"/>
      <c r="V1" s="54"/>
      <c r="W1" s="4"/>
      <c r="X1" s="7"/>
      <c r="Y1" s="7"/>
      <c r="Z1" s="3"/>
      <c r="AA1" s="3"/>
      <c r="AB1" s="3"/>
      <c r="AC1" s="3"/>
      <c r="AD1"/>
      <c r="AE1"/>
      <c r="AF1"/>
    </row>
    <row r="2" spans="1:43" s="192" customFormat="1" ht="32.4" x14ac:dyDescent="1">
      <c r="A2" s="191"/>
      <c r="B2" s="191"/>
      <c r="C2" s="165" t="s">
        <v>471</v>
      </c>
      <c r="D2" s="191"/>
      <c r="E2" s="191"/>
      <c r="F2" s="191"/>
      <c r="G2" s="191"/>
      <c r="H2" s="191"/>
      <c r="I2" s="193"/>
      <c r="J2" s="191"/>
      <c r="K2" s="193"/>
      <c r="L2" s="191"/>
      <c r="M2" s="165" t="s">
        <v>437</v>
      </c>
      <c r="N2" s="191"/>
      <c r="O2" s="165"/>
      <c r="P2" s="191"/>
      <c r="Q2" s="165" t="str">
        <f>+År!B3</f>
        <v>VAK GRIS</v>
      </c>
      <c r="R2" s="191"/>
      <c r="S2" s="193"/>
      <c r="T2" s="201"/>
      <c r="U2" s="191"/>
      <c r="V2" s="54"/>
      <c r="W2" s="6"/>
      <c r="X2" s="6"/>
      <c r="Y2" s="6"/>
      <c r="Z2" s="6"/>
      <c r="AA2" s="3"/>
      <c r="AB2" s="3"/>
      <c r="AC2"/>
      <c r="AD2"/>
      <c r="AE2"/>
      <c r="AF2"/>
      <c r="AG2"/>
      <c r="AH2"/>
      <c r="AI2"/>
      <c r="AJ2"/>
      <c r="AK2"/>
    </row>
    <row r="3" spans="1:43" s="192" customFormat="1" ht="18" customHeight="1" x14ac:dyDescent="1">
      <c r="A3" s="191"/>
      <c r="B3" s="191"/>
      <c r="C3" s="165"/>
      <c r="D3" s="191"/>
      <c r="E3" s="191"/>
      <c r="F3" s="191"/>
      <c r="G3" s="191"/>
      <c r="H3" s="191"/>
      <c r="I3" s="193"/>
      <c r="J3" s="191"/>
      <c r="K3" s="193"/>
      <c r="L3" s="191"/>
      <c r="M3" s="165"/>
      <c r="N3" s="191"/>
      <c r="O3" s="165"/>
      <c r="P3" s="191"/>
      <c r="Q3" s="165"/>
      <c r="R3" s="165"/>
      <c r="S3" s="191"/>
      <c r="T3" s="193"/>
      <c r="U3" s="201"/>
      <c r="V3" s="191"/>
      <c r="W3" s="6"/>
      <c r="X3" s="6"/>
      <c r="Y3" s="6"/>
      <c r="Z3" s="6"/>
      <c r="AA3" s="6"/>
      <c r="AB3" s="3"/>
      <c r="AC3" s="3"/>
      <c r="AD3"/>
      <c r="AE3"/>
      <c r="AF3"/>
      <c r="AG3"/>
      <c r="AH3"/>
      <c r="AI3"/>
      <c r="AJ3"/>
      <c r="AK3"/>
      <c r="AL3"/>
    </row>
    <row r="4" spans="1:43" s="187" customFormat="1" ht="21.75" customHeight="1" x14ac:dyDescent="0.7">
      <c r="A4" s="185"/>
      <c r="B4" s="185"/>
      <c r="C4" s="185"/>
      <c r="D4" s="194" t="s">
        <v>8</v>
      </c>
      <c r="E4" s="383">
        <f>+År!M3</f>
        <v>52</v>
      </c>
      <c r="F4" s="367"/>
      <c r="G4" s="54"/>
      <c r="H4" s="196"/>
      <c r="I4" s="54"/>
      <c r="J4" s="197"/>
      <c r="K4" s="54"/>
      <c r="L4" s="194" t="s">
        <v>373</v>
      </c>
      <c r="M4" s="54"/>
      <c r="N4" s="54"/>
      <c r="O4" s="54"/>
      <c r="P4" s="374">
        <f>SUM(G11:G33)</f>
        <v>28795</v>
      </c>
      <c r="Q4" s="365"/>
      <c r="R4" s="202"/>
      <c r="S4" s="185"/>
      <c r="T4" s="202"/>
      <c r="U4" s="203"/>
      <c r="V4" s="202"/>
      <c r="W4" s="4"/>
      <c r="X4" s="6"/>
      <c r="Y4" s="3"/>
      <c r="Z4" s="3"/>
      <c r="AA4"/>
      <c r="AB4"/>
      <c r="AC4"/>
      <c r="AD4"/>
      <c r="AE4"/>
      <c r="AF4"/>
      <c r="AG4"/>
      <c r="AH4"/>
      <c r="AI4"/>
      <c r="AJ4" s="198"/>
      <c r="AK4" s="199"/>
      <c r="AL4" s="199"/>
      <c r="AM4" s="199"/>
      <c r="AN4" s="199"/>
    </row>
    <row r="5" spans="1:43" s="187" customFormat="1" ht="21.75" customHeight="1" x14ac:dyDescent="0.7">
      <c r="A5" s="185"/>
      <c r="B5" s="185"/>
      <c r="C5" s="185"/>
      <c r="D5" s="159"/>
      <c r="E5" s="159"/>
      <c r="F5" s="159"/>
      <c r="G5" s="194"/>
      <c r="H5" s="159"/>
      <c r="I5" s="159"/>
      <c r="J5" s="159"/>
      <c r="K5" s="196"/>
      <c r="L5" s="159"/>
      <c r="M5" s="197"/>
      <c r="N5" s="159"/>
      <c r="O5" s="194"/>
      <c r="P5" s="159"/>
      <c r="Q5" s="194"/>
      <c r="R5" s="194"/>
      <c r="S5" s="194"/>
      <c r="T5" s="203"/>
      <c r="U5" s="202"/>
      <c r="V5" s="54"/>
      <c r="W5" s="6"/>
      <c r="X5" s="7"/>
      <c r="Y5" s="7"/>
      <c r="Z5" s="3"/>
      <c r="AA5" s="3"/>
      <c r="AB5" s="3"/>
      <c r="AC5" s="3"/>
      <c r="AD5"/>
      <c r="AE5"/>
      <c r="AF5"/>
      <c r="AG5"/>
      <c r="AH5"/>
      <c r="AI5"/>
      <c r="AJ5"/>
      <c r="AK5"/>
      <c r="AL5"/>
      <c r="AM5" s="198"/>
      <c r="AN5" s="199"/>
      <c r="AO5" s="199"/>
      <c r="AP5" s="199"/>
      <c r="AQ5" s="199"/>
    </row>
    <row r="6" spans="1:43" s="187" customFormat="1" ht="21.75" customHeight="1" x14ac:dyDescent="0.7">
      <c r="A6" s="185"/>
      <c r="B6" s="185"/>
      <c r="C6" s="185"/>
      <c r="D6" s="159"/>
      <c r="E6" s="159"/>
      <c r="F6" s="159"/>
      <c r="G6" s="194"/>
      <c r="H6" s="159"/>
      <c r="I6" s="159"/>
      <c r="J6" s="159"/>
      <c r="K6" s="196"/>
      <c r="L6" s="194" t="s">
        <v>487</v>
      </c>
      <c r="M6" s="159"/>
      <c r="N6" s="194"/>
      <c r="O6" s="194"/>
      <c r="P6" s="194"/>
      <c r="Q6" s="194"/>
      <c r="R6" s="258">
        <f>SUM(G29:G33)</f>
        <v>992</v>
      </c>
      <c r="S6" s="202"/>
      <c r="T6" s="54"/>
      <c r="U6" s="54"/>
      <c r="V6" s="54"/>
      <c r="W6" s="6"/>
      <c r="X6" s="3"/>
      <c r="Y6" s="3"/>
      <c r="Z6" s="3"/>
      <c r="AA6" s="3"/>
      <c r="AB6"/>
      <c r="AC6"/>
      <c r="AD6"/>
      <c r="AE6"/>
      <c r="AF6"/>
      <c r="AG6"/>
      <c r="AH6"/>
      <c r="AI6"/>
      <c r="AJ6"/>
      <c r="AK6" s="198"/>
      <c r="AL6" s="199"/>
      <c r="AM6" s="199"/>
      <c r="AN6" s="199"/>
      <c r="AO6" s="199"/>
    </row>
    <row r="7" spans="1:43" ht="15" customHeight="1" x14ac:dyDescent="0.85">
      <c r="A7" s="60"/>
      <c r="B7" s="60"/>
      <c r="C7" s="54"/>
      <c r="D7" s="73"/>
      <c r="E7" s="54"/>
      <c r="F7" s="54"/>
      <c r="G7" s="54"/>
      <c r="H7" s="54"/>
      <c r="I7" s="169"/>
      <c r="J7" s="54"/>
      <c r="K7" s="172"/>
      <c r="L7" s="54"/>
      <c r="M7" s="60"/>
      <c r="N7" s="54"/>
      <c r="O7" s="54"/>
      <c r="P7" s="54"/>
      <c r="Q7" s="54"/>
      <c r="R7" s="54"/>
      <c r="S7" s="54"/>
      <c r="T7" s="139"/>
      <c r="U7" s="93" t="s">
        <v>3</v>
      </c>
      <c r="V7" s="54"/>
      <c r="W7" s="6"/>
      <c r="X7" s="6"/>
      <c r="Y7" s="6"/>
      <c r="Z7" s="6"/>
      <c r="AA7" s="6"/>
      <c r="AB7" s="3"/>
      <c r="AC7" s="3"/>
      <c r="AD7"/>
      <c r="AE7"/>
      <c r="AF7"/>
      <c r="AM7" s="3"/>
      <c r="AN7" s="3"/>
    </row>
    <row r="8" spans="1:43" ht="18.75" customHeight="1" x14ac:dyDescent="0.85">
      <c r="A8" s="54"/>
      <c r="B8" s="54"/>
      <c r="C8" s="54"/>
      <c r="D8" s="54"/>
      <c r="E8" s="49" t="s">
        <v>3</v>
      </c>
      <c r="F8" s="54"/>
      <c r="G8" s="54"/>
      <c r="H8" s="54"/>
      <c r="I8" s="169"/>
      <c r="J8" s="54"/>
      <c r="K8" s="172"/>
      <c r="L8" s="54"/>
      <c r="M8" s="60"/>
      <c r="N8" s="54"/>
      <c r="O8" s="101" t="s">
        <v>17</v>
      </c>
      <c r="P8" s="54"/>
      <c r="Q8" s="101" t="s">
        <v>397</v>
      </c>
      <c r="R8" s="54"/>
      <c r="S8" s="54"/>
      <c r="T8" s="121" t="s">
        <v>17</v>
      </c>
      <c r="U8" s="93" t="s">
        <v>11</v>
      </c>
      <c r="V8" s="54"/>
      <c r="W8" s="4"/>
      <c r="X8" s="7"/>
      <c r="Y8" s="7"/>
      <c r="Z8" s="3"/>
      <c r="AA8" s="3"/>
      <c r="AB8" s="3"/>
      <c r="AC8" s="3"/>
      <c r="AD8"/>
      <c r="AE8"/>
      <c r="AF8"/>
    </row>
    <row r="9" spans="1:43" x14ac:dyDescent="0.5">
      <c r="A9" s="54"/>
      <c r="B9" s="54"/>
      <c r="C9" s="54"/>
      <c r="D9" s="54"/>
      <c r="E9" s="49" t="s">
        <v>444</v>
      </c>
      <c r="F9" s="54"/>
      <c r="G9" s="93" t="s">
        <v>3</v>
      </c>
      <c r="H9" s="54"/>
      <c r="I9" s="121" t="s">
        <v>3</v>
      </c>
      <c r="J9" s="54"/>
      <c r="K9" s="121" t="s">
        <v>1</v>
      </c>
      <c r="L9" s="54"/>
      <c r="M9" s="101" t="s">
        <v>17</v>
      </c>
      <c r="N9" s="54"/>
      <c r="O9" s="101" t="s">
        <v>401</v>
      </c>
      <c r="P9" s="54"/>
      <c r="Q9" s="101" t="s">
        <v>401</v>
      </c>
      <c r="R9" s="101" t="s">
        <v>397</v>
      </c>
      <c r="S9" s="101" t="s">
        <v>17</v>
      </c>
      <c r="T9" s="121" t="s">
        <v>401</v>
      </c>
      <c r="U9" s="93" t="s">
        <v>443</v>
      </c>
      <c r="V9" s="54"/>
      <c r="W9" s="6"/>
      <c r="X9" s="6"/>
      <c r="Y9" s="6"/>
      <c r="Z9" s="6"/>
      <c r="AA9" s="6"/>
      <c r="AB9" s="3"/>
      <c r="AC9" s="3"/>
      <c r="AD9"/>
      <c r="AE9"/>
      <c r="AF9"/>
    </row>
    <row r="10" spans="1:43" x14ac:dyDescent="0.5">
      <c r="A10" s="54"/>
      <c r="B10" s="60" t="s">
        <v>62</v>
      </c>
      <c r="C10" s="60" t="s">
        <v>383</v>
      </c>
      <c r="D10" s="57"/>
      <c r="E10" s="49" t="s">
        <v>440</v>
      </c>
      <c r="F10" s="134" t="s">
        <v>445</v>
      </c>
      <c r="G10" s="93" t="s">
        <v>11</v>
      </c>
      <c r="H10" s="134" t="s">
        <v>445</v>
      </c>
      <c r="I10" s="121" t="s">
        <v>364</v>
      </c>
      <c r="J10" s="134" t="s">
        <v>445</v>
      </c>
      <c r="K10" s="121" t="s">
        <v>364</v>
      </c>
      <c r="L10" s="134" t="s">
        <v>445</v>
      </c>
      <c r="M10" s="101" t="s">
        <v>395</v>
      </c>
      <c r="N10" s="134" t="s">
        <v>445</v>
      </c>
      <c r="O10" s="101" t="s">
        <v>398</v>
      </c>
      <c r="P10" s="134" t="s">
        <v>445</v>
      </c>
      <c r="Q10" s="101" t="s">
        <v>398</v>
      </c>
      <c r="R10" s="101" t="s">
        <v>399</v>
      </c>
      <c r="S10" s="101" t="s">
        <v>29</v>
      </c>
      <c r="T10" s="121" t="s">
        <v>404</v>
      </c>
      <c r="U10" s="93" t="s">
        <v>474</v>
      </c>
      <c r="V10" s="54"/>
      <c r="W10" s="6"/>
      <c r="X10" s="67"/>
      <c r="Y10" s="67"/>
      <c r="Z10" s="13"/>
      <c r="AA10" s="7"/>
      <c r="AB10" s="3"/>
      <c r="AC10" s="3"/>
      <c r="AD10"/>
      <c r="AE10"/>
      <c r="AF10"/>
    </row>
    <row r="11" spans="1:43" x14ac:dyDescent="0.5">
      <c r="A11" s="54"/>
      <c r="B11" s="62">
        <f>+'Ark1'!C1420</f>
        <v>2022</v>
      </c>
      <c r="C11" s="62">
        <f>+'Ark1'!N1420</f>
        <v>40</v>
      </c>
      <c r="D11" s="63" t="s">
        <v>388</v>
      </c>
      <c r="E11" s="62">
        <f>+'Ark1'!Q1420</f>
        <v>38</v>
      </c>
      <c r="F11" s="62">
        <f t="shared" ref="F11:F28" si="0">+E11-E35</f>
        <v>-1</v>
      </c>
      <c r="G11" s="84">
        <f>+'Ark1'!R1420</f>
        <v>138</v>
      </c>
      <c r="H11" s="74">
        <f t="shared" ref="H11:H28" si="1">+G11-G35</f>
        <v>1</v>
      </c>
      <c r="I11" s="122">
        <f>+'Ark1'!AA1420</f>
        <v>0.47908349244922754</v>
      </c>
      <c r="J11" s="122">
        <f t="shared" ref="J11:J28" si="2">+I11-I35</f>
        <v>-4.1987555778370211E-2</v>
      </c>
      <c r="K11" s="122">
        <f>+'Ark1'!AB1420</f>
        <v>0.28009029256258478</v>
      </c>
      <c r="L11" s="122">
        <f t="shared" ref="L11:L28" si="3">+K11-K35</f>
        <v>-3.0045003963326156E-2</v>
      </c>
      <c r="M11" s="64">
        <f>+'Ark1'!U1420</f>
        <v>63.565217391304344</v>
      </c>
      <c r="N11" s="64">
        <f t="shared" ref="N11:N28" si="4">+M11-M35</f>
        <v>-4.7921294827006022E-2</v>
      </c>
      <c r="O11" s="64">
        <f>+'Ark1'!W1420</f>
        <v>50.137536231884077</v>
      </c>
      <c r="P11" s="64">
        <f t="shared" ref="P11:P28" si="5">+O11-O35</f>
        <v>-0.36574843964879022</v>
      </c>
      <c r="Q11" s="64">
        <f>+'Ark1'!X1420</f>
        <v>4.0466426971316789</v>
      </c>
      <c r="R11" s="64">
        <f>+'Ark1'!Y1420</f>
        <v>2.2229257445501247</v>
      </c>
      <c r="S11" s="64">
        <f>+'Ark1'!T1420</f>
        <v>16.826086956521735</v>
      </c>
      <c r="T11" s="122">
        <f>+'Ark1'!V1420</f>
        <v>54.320190933785533</v>
      </c>
      <c r="U11" s="84">
        <f t="shared" ref="U11:U70" si="6">+G11/E11</f>
        <v>3.6315789473684212</v>
      </c>
      <c r="V11" s="54"/>
      <c r="W11" s="6"/>
      <c r="X11" s="67"/>
      <c r="Y11" s="67"/>
      <c r="Z11" s="13"/>
      <c r="AA11" s="7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</row>
    <row r="12" spans="1:43" x14ac:dyDescent="0.5">
      <c r="A12" s="54"/>
      <c r="B12" s="62">
        <f>+'Ark1'!C1421</f>
        <v>2022</v>
      </c>
      <c r="C12" s="62">
        <f>+'Ark1'!N1421</f>
        <v>55</v>
      </c>
      <c r="D12" s="63" t="s">
        <v>422</v>
      </c>
      <c r="E12" s="62">
        <f>+'Ark1'!Q1421</f>
        <v>61</v>
      </c>
      <c r="F12" s="62">
        <f t="shared" si="0"/>
        <v>-5</v>
      </c>
      <c r="G12" s="84">
        <f>+'Ark1'!R1421</f>
        <v>430</v>
      </c>
      <c r="H12" s="74">
        <f t="shared" si="1"/>
        <v>-41</v>
      </c>
      <c r="I12" s="122">
        <f>+'Ark1'!AA1421</f>
        <v>1.4927963895157093</v>
      </c>
      <c r="J12" s="122">
        <f t="shared" si="2"/>
        <v>-0.29862305366092179</v>
      </c>
      <c r="K12" s="122">
        <f>+'Ark1'!AB1421</f>
        <v>1.0458566941787597</v>
      </c>
      <c r="L12" s="122">
        <f t="shared" si="3"/>
        <v>-0.21635512265041434</v>
      </c>
      <c r="M12" s="64">
        <f>+'Ark1'!U1421</f>
        <v>62.83720930232559</v>
      </c>
      <c r="N12" s="64">
        <f t="shared" si="4"/>
        <v>-0.21374611168714353</v>
      </c>
      <c r="O12" s="64">
        <f>+'Ark1'!W1421</f>
        <v>60.082465116279053</v>
      </c>
      <c r="P12" s="64">
        <f t="shared" si="5"/>
        <v>0.29635046659756625</v>
      </c>
      <c r="Q12" s="64">
        <f>+'Ark1'!X1421</f>
        <v>2.1971418997992247</v>
      </c>
      <c r="R12" s="64">
        <f>+'Ark1'!Y1421</f>
        <v>1.8805025621958804</v>
      </c>
      <c r="S12" s="64">
        <f>+'Ark1'!T1421</f>
        <v>16.797674418604661</v>
      </c>
      <c r="T12" s="122">
        <f>+'Ark1'!V1421</f>
        <v>65.094761772783343</v>
      </c>
      <c r="U12" s="84">
        <f t="shared" si="6"/>
        <v>7.0491803278688527</v>
      </c>
      <c r="V12" s="54"/>
      <c r="W12" s="6"/>
      <c r="X12" s="67"/>
      <c r="Y12" s="67"/>
      <c r="Z12" s="13"/>
      <c r="AA12" s="7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</row>
    <row r="13" spans="1:43" x14ac:dyDescent="0.5">
      <c r="A13" s="54"/>
      <c r="B13" s="62">
        <f>+'Ark1'!C1422</f>
        <v>2022</v>
      </c>
      <c r="C13" s="62">
        <f>+'Ark1'!N1422</f>
        <v>63</v>
      </c>
      <c r="D13" s="63" t="s">
        <v>421</v>
      </c>
      <c r="E13" s="62">
        <f>+'Ark1'!Q1422</f>
        <v>51</v>
      </c>
      <c r="F13" s="62">
        <f t="shared" si="0"/>
        <v>-2</v>
      </c>
      <c r="G13" s="84">
        <f>+'Ark1'!R1422</f>
        <v>220</v>
      </c>
      <c r="H13" s="74">
        <f t="shared" si="1"/>
        <v>-51</v>
      </c>
      <c r="I13" s="122">
        <f>+'Ark1'!AA1422</f>
        <v>0.76375629231036291</v>
      </c>
      <c r="J13" s="122">
        <f t="shared" si="2"/>
        <v>-0.26697548922014036</v>
      </c>
      <c r="K13" s="122">
        <f>+'Ark1'!AB1422</f>
        <v>0.57040498311338916</v>
      </c>
      <c r="L13" s="122">
        <f t="shared" si="3"/>
        <v>-0.20817694990794733</v>
      </c>
      <c r="M13" s="64">
        <f>+'Ark1'!U1422</f>
        <v>62.590909090909101</v>
      </c>
      <c r="N13" s="64">
        <f t="shared" si="4"/>
        <v>-0.44968131499494746</v>
      </c>
      <c r="O13" s="64">
        <f>+'Ark1'!W1422</f>
        <v>64.047863636363658</v>
      </c>
      <c r="P13" s="64">
        <f t="shared" si="5"/>
        <v>-4.7117913451856452E-2</v>
      </c>
      <c r="Q13" s="64">
        <f>+'Ark1'!X1422</f>
        <v>0.60419403832396201</v>
      </c>
      <c r="R13" s="64">
        <f>+'Ark1'!Y1422</f>
        <v>1.7151488382032156</v>
      </c>
      <c r="S13" s="64">
        <f>+'Ark1'!T1422</f>
        <v>16.863636363636363</v>
      </c>
      <c r="T13" s="122">
        <f>+'Ark1'!V1422</f>
        <v>69.390968186742853</v>
      </c>
      <c r="U13" s="84">
        <f t="shared" si="6"/>
        <v>4.3137254901960782</v>
      </c>
      <c r="V13" s="54"/>
      <c r="W13" s="6"/>
      <c r="X13" s="67"/>
      <c r="Y13" s="67"/>
      <c r="Z13" s="13"/>
      <c r="AA13" s="7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</row>
    <row r="14" spans="1:43" x14ac:dyDescent="0.5">
      <c r="A14" s="54"/>
      <c r="B14" s="62">
        <f>+'Ark1'!C1423</f>
        <v>2022</v>
      </c>
      <c r="C14" s="62">
        <f>+'Ark1'!N1423</f>
        <v>65</v>
      </c>
      <c r="D14" s="63" t="s">
        <v>420</v>
      </c>
      <c r="E14" s="62">
        <f>+'Ark1'!Q1423</f>
        <v>65</v>
      </c>
      <c r="F14" s="62">
        <f t="shared" si="0"/>
        <v>5</v>
      </c>
      <c r="G14" s="84">
        <f>+'Ark1'!R1423</f>
        <v>368</v>
      </c>
      <c r="H14" s="74">
        <f t="shared" si="1"/>
        <v>42</v>
      </c>
      <c r="I14" s="122">
        <f>+'Ark1'!AA1423</f>
        <v>1.2775559798646063</v>
      </c>
      <c r="J14" s="122">
        <f t="shared" si="2"/>
        <v>3.7635091381417629E-2</v>
      </c>
      <c r="K14" s="122">
        <f>+'Ark1'!AB1423</f>
        <v>0.98390834719616949</v>
      </c>
      <c r="L14" s="122">
        <f t="shared" si="3"/>
        <v>1.8913986598380728E-2</v>
      </c>
      <c r="M14" s="64">
        <f>+'Ark1'!U1423</f>
        <v>62.296195652173914</v>
      </c>
      <c r="N14" s="64">
        <f t="shared" si="4"/>
        <v>-0.34184115764207235</v>
      </c>
      <c r="O14" s="64">
        <f>+'Ark1'!W1423</f>
        <v>66.046657608695597</v>
      </c>
      <c r="P14" s="64">
        <f t="shared" si="5"/>
        <v>8.3140504134178173E-3</v>
      </c>
      <c r="Q14" s="64">
        <f>+'Ark1'!X1423</f>
        <v>0.58741000434398638</v>
      </c>
      <c r="R14" s="64">
        <f>+'Ark1'!Y1423</f>
        <v>1.8391239303770563</v>
      </c>
      <c r="S14" s="64">
        <f>+'Ark1'!T1423</f>
        <v>16.755434782608699</v>
      </c>
      <c r="T14" s="122">
        <f>+'Ark1'!V1423</f>
        <v>71.55650878515236</v>
      </c>
      <c r="U14" s="84">
        <f t="shared" si="6"/>
        <v>5.6615384615384619</v>
      </c>
      <c r="V14" s="54"/>
      <c r="W14" s="6"/>
      <c r="X14" s="67"/>
      <c r="Y14" s="67"/>
      <c r="Z14" s="13"/>
      <c r="AA14" s="7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</row>
    <row r="15" spans="1:43" x14ac:dyDescent="0.5">
      <c r="A15" s="54"/>
      <c r="B15" s="62">
        <f>+'Ark1'!C1424</f>
        <v>2022</v>
      </c>
      <c r="C15" s="62">
        <f>+'Ark1'!N1424</f>
        <v>67</v>
      </c>
      <c r="D15" s="63" t="s">
        <v>419</v>
      </c>
      <c r="E15" s="62">
        <f>+'Ark1'!Q1424</f>
        <v>59</v>
      </c>
      <c r="F15" s="62">
        <f t="shared" si="0"/>
        <v>-9</v>
      </c>
      <c r="G15" s="84">
        <f>+'Ark1'!R1424</f>
        <v>464</v>
      </c>
      <c r="H15" s="74">
        <f t="shared" si="1"/>
        <v>-28</v>
      </c>
      <c r="I15" s="122">
        <f>+'Ark1'!AA1424</f>
        <v>1.6108314528727652</v>
      </c>
      <c r="J15" s="122">
        <f t="shared" si="2"/>
        <v>-0.26046019477671001</v>
      </c>
      <c r="K15" s="122">
        <f>+'Ark1'!AB1424</f>
        <v>1.2789200995459737</v>
      </c>
      <c r="L15" s="122">
        <f t="shared" si="3"/>
        <v>-0.22277491258896975</v>
      </c>
      <c r="M15" s="64">
        <f>+'Ark1'!U1424</f>
        <v>62.09698275862069</v>
      </c>
      <c r="N15" s="64">
        <f t="shared" si="4"/>
        <v>-0.21196033081020715</v>
      </c>
      <c r="O15" s="64">
        <f>+'Ark1'!W1424</f>
        <v>68.087823275862121</v>
      </c>
      <c r="P15" s="64">
        <f t="shared" si="5"/>
        <v>-5.6726590972431268E-3</v>
      </c>
      <c r="Q15" s="64">
        <f>+'Ark1'!X1424</f>
        <v>0.55948849311899107</v>
      </c>
      <c r="R15" s="64">
        <f>+'Ark1'!Y1424</f>
        <v>2.0014196340165111</v>
      </c>
      <c r="S15" s="64">
        <f>+'Ark1'!T1424</f>
        <v>16.657327586206897</v>
      </c>
      <c r="T15" s="122">
        <f>+'Ark1'!V1424</f>
        <v>73.767955878507152</v>
      </c>
      <c r="U15" s="84">
        <f t="shared" si="6"/>
        <v>7.8644067796610173</v>
      </c>
      <c r="V15" s="54"/>
      <c r="W15" s="6"/>
      <c r="X15" s="67"/>
      <c r="Y15" s="67"/>
      <c r="Z15" s="13"/>
      <c r="AA15" s="7"/>
      <c r="AB15" s="3"/>
      <c r="AC15" s="4"/>
      <c r="AD15" s="4"/>
      <c r="AE15" s="4"/>
      <c r="AF15" s="3"/>
      <c r="AG15" s="3"/>
      <c r="AH15" s="3"/>
      <c r="AI15" s="3"/>
      <c r="AJ15" s="3"/>
      <c r="AK15" s="3"/>
      <c r="AL15" s="3"/>
    </row>
    <row r="16" spans="1:43" x14ac:dyDescent="0.5">
      <c r="A16" s="54"/>
      <c r="B16" s="62">
        <f>+'Ark1'!C1425</f>
        <v>2022</v>
      </c>
      <c r="C16" s="62">
        <f>+'Ark1'!N1425</f>
        <v>69</v>
      </c>
      <c r="D16" s="63" t="s">
        <v>418</v>
      </c>
      <c r="E16" s="62">
        <f>+'Ark1'!Q1425</f>
        <v>71</v>
      </c>
      <c r="F16" s="62">
        <f t="shared" si="0"/>
        <v>-5</v>
      </c>
      <c r="G16" s="84">
        <f>+'Ark1'!R1425</f>
        <v>665</v>
      </c>
      <c r="H16" s="74">
        <f t="shared" si="1"/>
        <v>66</v>
      </c>
      <c r="I16" s="122">
        <f>+'Ark1'!AA1425</f>
        <v>2.3086269744835959</v>
      </c>
      <c r="J16" s="122">
        <f t="shared" si="2"/>
        <v>3.0367427853442042E-2</v>
      </c>
      <c r="K16" s="122">
        <f>+'Ark1'!AB1425</f>
        <v>1.8860729219188392</v>
      </c>
      <c r="L16" s="122">
        <f t="shared" si="3"/>
        <v>8.3190000931845365E-3</v>
      </c>
      <c r="M16" s="64">
        <f>+'Ark1'!U1425</f>
        <v>62.233082706766893</v>
      </c>
      <c r="N16" s="64">
        <f t="shared" si="4"/>
        <v>9.0942238539462039E-2</v>
      </c>
      <c r="O16" s="64">
        <f>+'Ark1'!W1425</f>
        <v>70.061729323308271</v>
      </c>
      <c r="P16" s="64">
        <f t="shared" si="5"/>
        <v>8.7694570875100908E-3</v>
      </c>
      <c r="Q16" s="64">
        <f>+'Ark1'!X1425</f>
        <v>0.58405339039180737</v>
      </c>
      <c r="R16" s="64">
        <f>+'Ark1'!Y1425</f>
        <v>1.7655313713541163</v>
      </c>
      <c r="S16" s="64">
        <f>+'Ark1'!T1425</f>
        <v>16.774436090225564</v>
      </c>
      <c r="T16" s="122">
        <f>+'Ark1'!V1425</f>
        <v>75.90653231127655</v>
      </c>
      <c r="U16" s="84">
        <f t="shared" si="6"/>
        <v>9.3661971830985919</v>
      </c>
      <c r="V16" s="54"/>
      <c r="W16" s="6"/>
      <c r="X16" s="67"/>
      <c r="Y16" s="67"/>
      <c r="Z16" s="14"/>
      <c r="AA16" s="7"/>
      <c r="AB16" s="3"/>
      <c r="AC16" s="4"/>
      <c r="AD16" s="4"/>
      <c r="AE16" s="6"/>
      <c r="AF16" s="6"/>
      <c r="AG16" s="6"/>
      <c r="AH16" s="3"/>
      <c r="AI16" s="3"/>
      <c r="AJ16" s="3"/>
      <c r="AK16" s="3"/>
      <c r="AL16" s="3"/>
    </row>
    <row r="17" spans="1:38" x14ac:dyDescent="0.5">
      <c r="A17" s="54"/>
      <c r="B17" s="62">
        <f>+'Ark1'!C1426</f>
        <v>2022</v>
      </c>
      <c r="C17" s="62">
        <f>+'Ark1'!N1426</f>
        <v>71</v>
      </c>
      <c r="D17" s="63" t="s">
        <v>417</v>
      </c>
      <c r="E17" s="62">
        <f>+'Ark1'!Q1426</f>
        <v>83</v>
      </c>
      <c r="F17" s="62">
        <f t="shared" si="0"/>
        <v>8</v>
      </c>
      <c r="G17" s="84">
        <f>+'Ark1'!R1426</f>
        <v>821</v>
      </c>
      <c r="H17" s="74">
        <f t="shared" si="1"/>
        <v>35</v>
      </c>
      <c r="I17" s="122">
        <f>+'Ark1'!AA1426</f>
        <v>2.8501996181218527</v>
      </c>
      <c r="J17" s="122">
        <f t="shared" si="2"/>
        <v>-0.13930289214743041</v>
      </c>
      <c r="K17" s="122">
        <f>+'Ark1'!AB1426</f>
        <v>2.3951566155973967</v>
      </c>
      <c r="L17" s="122">
        <f t="shared" si="3"/>
        <v>-0.14191546587075887</v>
      </c>
      <c r="M17" s="64">
        <f>+'Ark1'!U1426</f>
        <v>62.071863580998787</v>
      </c>
      <c r="N17" s="64">
        <f t="shared" si="4"/>
        <v>6.1685463950446717E-2</v>
      </c>
      <c r="O17" s="64">
        <f>+'Ark1'!W1426</f>
        <v>72.066723507917132</v>
      </c>
      <c r="P17" s="64">
        <f t="shared" si="5"/>
        <v>5.5654805627142423E-2</v>
      </c>
      <c r="Q17" s="64">
        <f>+'Ark1'!X1426</f>
        <v>0.5725570210132076</v>
      </c>
      <c r="R17" s="64">
        <f>+'Ark1'!Y1426</f>
        <v>1.7975352080736262</v>
      </c>
      <c r="S17" s="64">
        <f>+'Ark1'!T1426</f>
        <v>16.729598051157126</v>
      </c>
      <c r="T17" s="122">
        <f>+'Ark1'!V1426</f>
        <v>78.078790366107356</v>
      </c>
      <c r="U17" s="84">
        <f t="shared" si="6"/>
        <v>9.8915662650602414</v>
      </c>
      <c r="V17" s="54"/>
      <c r="W17" s="6"/>
      <c r="X17" s="67"/>
      <c r="Y17" s="67"/>
      <c r="Z17" s="13"/>
      <c r="AA17" s="7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</row>
    <row r="18" spans="1:38" x14ac:dyDescent="0.5">
      <c r="A18" s="54"/>
      <c r="B18" s="62">
        <f>+'Ark1'!C1427</f>
        <v>2022</v>
      </c>
      <c r="C18" s="62">
        <f>+'Ark1'!N1427</f>
        <v>73</v>
      </c>
      <c r="D18" s="63" t="s">
        <v>416</v>
      </c>
      <c r="E18" s="62">
        <f>+'Ark1'!Q1427</f>
        <v>83</v>
      </c>
      <c r="F18" s="62">
        <f t="shared" si="0"/>
        <v>-4</v>
      </c>
      <c r="G18" s="84">
        <f>+'Ark1'!R1427</f>
        <v>970</v>
      </c>
      <c r="H18" s="74">
        <f t="shared" si="1"/>
        <v>-107</v>
      </c>
      <c r="I18" s="122">
        <f>+'Ark1'!AA1427</f>
        <v>3.3674709251865997</v>
      </c>
      <c r="J18" s="122">
        <f t="shared" si="2"/>
        <v>-0.72883213277780046</v>
      </c>
      <c r="K18" s="122">
        <f>+'Ark1'!AB1427</f>
        <v>2.9104768803416627</v>
      </c>
      <c r="L18" s="122">
        <f t="shared" si="3"/>
        <v>-0.66330802687311152</v>
      </c>
      <c r="M18" s="64">
        <f>+'Ark1'!U1427</f>
        <v>61.727835051546393</v>
      </c>
      <c r="N18" s="64">
        <f t="shared" si="4"/>
        <v>8.1595497228875047E-2</v>
      </c>
      <c r="O18" s="64">
        <f>+'Ark1'!W1427</f>
        <v>74.120175257732015</v>
      </c>
      <c r="P18" s="64">
        <f t="shared" si="5"/>
        <v>9.120589840048865E-2</v>
      </c>
      <c r="Q18" s="64">
        <f>+'Ark1'!X1427</f>
        <v>0.56317131322408887</v>
      </c>
      <c r="R18" s="64">
        <f>+'Ark1'!Y1427</f>
        <v>2.001584025707432</v>
      </c>
      <c r="S18" s="64">
        <f>+'Ark1'!T1427</f>
        <v>16.594845360824742</v>
      </c>
      <c r="T18" s="122">
        <f>+'Ark1'!V1427</f>
        <v>80.303548491584124</v>
      </c>
      <c r="U18" s="84">
        <f t="shared" si="6"/>
        <v>11.686746987951807</v>
      </c>
      <c r="V18" s="54"/>
      <c r="W18" s="6"/>
      <c r="X18" s="67"/>
      <c r="Y18" s="67"/>
      <c r="Z18" s="13"/>
      <c r="AA18" s="7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</row>
    <row r="19" spans="1:38" x14ac:dyDescent="0.5">
      <c r="A19" s="54"/>
      <c r="B19" s="62">
        <f>+'Ark1'!C1428</f>
        <v>2022</v>
      </c>
      <c r="C19" s="62">
        <f>+'Ark1'!N1428</f>
        <v>75</v>
      </c>
      <c r="D19" s="63" t="s">
        <v>415</v>
      </c>
      <c r="E19" s="62">
        <f>+'Ark1'!Q1428</f>
        <v>94</v>
      </c>
      <c r="F19" s="62">
        <f t="shared" si="0"/>
        <v>0</v>
      </c>
      <c r="G19" s="84">
        <f>+'Ark1'!R1428</f>
        <v>1365</v>
      </c>
      <c r="H19" s="74">
        <f t="shared" si="1"/>
        <v>91</v>
      </c>
      <c r="I19" s="122">
        <f>+'Ark1'!AA1428</f>
        <v>4.7387606318347508</v>
      </c>
      <c r="J19" s="122">
        <f t="shared" si="2"/>
        <v>-0.10681977285108601</v>
      </c>
      <c r="K19" s="122">
        <f>+'Ark1'!AB1428</f>
        <v>4.204315605973858</v>
      </c>
      <c r="L19" s="122">
        <f t="shared" si="3"/>
        <v>-0.13887306368482388</v>
      </c>
      <c r="M19" s="64">
        <f>+'Ark1'!U1428</f>
        <v>61.67106227106229</v>
      </c>
      <c r="N19" s="64">
        <f t="shared" si="4"/>
        <v>7.0120355834788484E-3</v>
      </c>
      <c r="O19" s="64">
        <f>+'Ark1'!W1428</f>
        <v>76.086336996336925</v>
      </c>
      <c r="P19" s="64">
        <f t="shared" si="5"/>
        <v>3.1250654107864761E-2</v>
      </c>
      <c r="Q19" s="64">
        <f>+'Ark1'!X1428</f>
        <v>0.56357368672351915</v>
      </c>
      <c r="R19" s="64">
        <f>+'Ark1'!Y1428</f>
        <v>2.001337823565688</v>
      </c>
      <c r="S19" s="64">
        <f>+'Ark1'!T1428</f>
        <v>16.597802197802199</v>
      </c>
      <c r="T19" s="122">
        <f>+'Ark1'!V1428</f>
        <v>82.433734557244875</v>
      </c>
      <c r="U19" s="84">
        <f t="shared" si="6"/>
        <v>14.521276595744681</v>
      </c>
      <c r="V19" s="54"/>
      <c r="W19" s="6"/>
      <c r="X19" s="67"/>
      <c r="Y19" s="67"/>
      <c r="Z19" s="13"/>
      <c r="AA19" s="7"/>
      <c r="AB19" s="3"/>
      <c r="AC19" s="4"/>
      <c r="AD19" s="4"/>
      <c r="AE19" s="4"/>
      <c r="AF19" s="3"/>
      <c r="AG19" s="3"/>
      <c r="AH19" s="3"/>
      <c r="AI19" s="3"/>
      <c r="AJ19" s="3"/>
      <c r="AK19" s="3"/>
      <c r="AL19" s="3"/>
    </row>
    <row r="20" spans="1:38" x14ac:dyDescent="0.5">
      <c r="A20" s="54"/>
      <c r="B20" s="62">
        <f>+'Ark1'!C1429</f>
        <v>2022</v>
      </c>
      <c r="C20" s="62">
        <f>+'Ark1'!N1429</f>
        <v>77</v>
      </c>
      <c r="D20" s="63" t="s">
        <v>414</v>
      </c>
      <c r="E20" s="62">
        <f>+'Ark1'!Q1429</f>
        <v>87</v>
      </c>
      <c r="F20" s="62">
        <f t="shared" si="0"/>
        <v>-13</v>
      </c>
      <c r="G20" s="84">
        <f>+'Ark1'!R1429</f>
        <v>1568</v>
      </c>
      <c r="H20" s="74">
        <f t="shared" si="1"/>
        <v>12</v>
      </c>
      <c r="I20" s="122">
        <f>+'Ark1'!AA1429</f>
        <v>5.443499392466582</v>
      </c>
      <c r="J20" s="122">
        <f t="shared" si="2"/>
        <v>-0.47465061514029383</v>
      </c>
      <c r="K20" s="122">
        <f>+'Ark1'!AB1429</f>
        <v>4.9573603094003138</v>
      </c>
      <c r="L20" s="122">
        <f t="shared" si="3"/>
        <v>-0.48647147407906832</v>
      </c>
      <c r="M20" s="64">
        <f>+'Ark1'!U1429</f>
        <v>61.371173469387749</v>
      </c>
      <c r="N20" s="64">
        <f t="shared" si="4"/>
        <v>-9.8620875085273951E-2</v>
      </c>
      <c r="O20" s="64">
        <f>+'Ark1'!W1429</f>
        <v>78.099534438775521</v>
      </c>
      <c r="P20" s="64">
        <f t="shared" si="5"/>
        <v>4.7522870651974358E-2</v>
      </c>
      <c r="Q20" s="64">
        <f>+'Ark1'!X1429</f>
        <v>0.57676313541057511</v>
      </c>
      <c r="R20" s="64">
        <f>+'Ark1'!Y1429</f>
        <v>2.1001665751500798</v>
      </c>
      <c r="S20" s="64">
        <f>+'Ark1'!T1429</f>
        <v>16.489158163265301</v>
      </c>
      <c r="T20" s="122">
        <f>+'Ark1'!V1429</f>
        <v>84.614880215357985</v>
      </c>
      <c r="U20" s="84">
        <f t="shared" si="6"/>
        <v>18.022988505747126</v>
      </c>
      <c r="V20" s="54"/>
      <c r="W20" s="6"/>
      <c r="X20" s="67"/>
      <c r="Y20" s="67"/>
      <c r="Z20" s="13"/>
      <c r="AA20" s="7"/>
      <c r="AB20" s="3"/>
      <c r="AC20" s="4"/>
      <c r="AD20" s="4"/>
      <c r="AE20" s="4"/>
      <c r="AF20" s="3"/>
      <c r="AG20" s="3"/>
      <c r="AH20" s="3"/>
      <c r="AI20" s="3"/>
      <c r="AJ20" s="3"/>
      <c r="AK20" s="3"/>
      <c r="AL20" s="3"/>
    </row>
    <row r="21" spans="1:38" x14ac:dyDescent="0.5">
      <c r="A21" s="54"/>
      <c r="B21" s="62">
        <f>+'Ark1'!C1430</f>
        <v>2022</v>
      </c>
      <c r="C21" s="62">
        <f>+'Ark1'!N1430</f>
        <v>79</v>
      </c>
      <c r="D21" s="63" t="s">
        <v>413</v>
      </c>
      <c r="E21" s="62">
        <f>+'Ark1'!Q1430</f>
        <v>93</v>
      </c>
      <c r="F21" s="62">
        <f t="shared" si="0"/>
        <v>-7</v>
      </c>
      <c r="G21" s="84">
        <f>+'Ark1'!R1430</f>
        <v>1899</v>
      </c>
      <c r="H21" s="74">
        <f t="shared" si="1"/>
        <v>68</v>
      </c>
      <c r="I21" s="122">
        <f>+'Ark1'!AA1430</f>
        <v>6.5926054504426324</v>
      </c>
      <c r="J21" s="122">
        <f t="shared" si="2"/>
        <v>-0.37149009192767313</v>
      </c>
      <c r="K21" s="122">
        <f>+'Ark1'!AB1430</f>
        <v>6.1570035755922454</v>
      </c>
      <c r="L21" s="122">
        <f t="shared" si="3"/>
        <v>-0.40702580947102973</v>
      </c>
      <c r="M21" s="64">
        <f>+'Ark1'!U1430</f>
        <v>61.243285939968402</v>
      </c>
      <c r="N21" s="64">
        <f t="shared" si="4"/>
        <v>1.2094372361559635E-3</v>
      </c>
      <c r="O21" s="64">
        <f>+'Ark1'!W1430</f>
        <v>80.091874670879392</v>
      </c>
      <c r="P21" s="64">
        <f t="shared" si="5"/>
        <v>7.0054998748332764E-2</v>
      </c>
      <c r="Q21" s="64">
        <f>+'Ark1'!X1430</f>
        <v>0.59901820945241602</v>
      </c>
      <c r="R21" s="64">
        <f>+'Ark1'!Y1430</f>
        <v>2.0279253563791753</v>
      </c>
      <c r="S21" s="64">
        <f>+'Ark1'!T1430</f>
        <v>16.448657187993678</v>
      </c>
      <c r="T21" s="122">
        <f>+'Ark1'!V1430</f>
        <v>86.773428679175851</v>
      </c>
      <c r="U21" s="84">
        <f t="shared" si="6"/>
        <v>20.419354838709676</v>
      </c>
      <c r="V21" s="54"/>
      <c r="W21" s="6"/>
      <c r="X21" s="67"/>
      <c r="Y21" s="67"/>
      <c r="Z21" s="13"/>
      <c r="AA21" s="7"/>
      <c r="AB21" s="3"/>
      <c r="AC21" s="4"/>
      <c r="AD21" s="4"/>
      <c r="AE21" s="4"/>
      <c r="AF21" s="3"/>
      <c r="AG21" s="3"/>
      <c r="AH21" s="3"/>
      <c r="AI21" s="3"/>
      <c r="AJ21" s="3"/>
      <c r="AK21" s="3"/>
      <c r="AL21" s="3"/>
    </row>
    <row r="22" spans="1:38" x14ac:dyDescent="0.5">
      <c r="A22" s="54"/>
      <c r="B22" s="62">
        <f>+'Ark1'!C1431</f>
        <v>2022</v>
      </c>
      <c r="C22" s="62">
        <f>+'Ark1'!N1431</f>
        <v>81</v>
      </c>
      <c r="D22" s="63" t="s">
        <v>412</v>
      </c>
      <c r="E22" s="62">
        <f>+'Ark1'!Q1431</f>
        <v>87</v>
      </c>
      <c r="F22" s="62">
        <f t="shared" si="0"/>
        <v>-17</v>
      </c>
      <c r="G22" s="84">
        <f>+'Ark1'!R1431</f>
        <v>2101</v>
      </c>
      <c r="H22" s="74">
        <f t="shared" si="1"/>
        <v>144</v>
      </c>
      <c r="I22" s="122">
        <f>+'Ark1'!AA1431</f>
        <v>7.2938725915639644</v>
      </c>
      <c r="J22" s="122">
        <f t="shared" si="2"/>
        <v>-0.14945617764339758</v>
      </c>
      <c r="K22" s="122">
        <f>+'Ark1'!AB1431</f>
        <v>6.9799435380219856</v>
      </c>
      <c r="L22" s="122">
        <f t="shared" si="3"/>
        <v>-0.21012529413354564</v>
      </c>
      <c r="M22" s="64">
        <f>+'Ark1'!U1431</f>
        <v>61.165159447881983</v>
      </c>
      <c r="N22" s="64">
        <f t="shared" si="4"/>
        <v>3.8370081828844604E-2</v>
      </c>
      <c r="O22" s="64">
        <f>+'Ark1'!W1431</f>
        <v>82.067248929081387</v>
      </c>
      <c r="P22" s="64">
        <f t="shared" si="5"/>
        <v>5.9820503723273077E-2</v>
      </c>
      <c r="Q22" s="64">
        <f>+'Ark1'!X1431</f>
        <v>0.57802932076056401</v>
      </c>
      <c r="R22" s="64">
        <f>+'Ark1'!Y1431</f>
        <v>2.092766453440527</v>
      </c>
      <c r="S22" s="64">
        <f>+'Ark1'!T1431</f>
        <v>16.421703950499765</v>
      </c>
      <c r="T22" s="122">
        <f>+'Ark1'!V1431</f>
        <v>88.913595806155385</v>
      </c>
      <c r="U22" s="84">
        <f t="shared" si="6"/>
        <v>24.149425287356323</v>
      </c>
      <c r="V22" s="54"/>
      <c r="W22" s="6"/>
      <c r="X22" s="67"/>
      <c r="Y22" s="67"/>
      <c r="Z22" s="13"/>
      <c r="AA22" s="7"/>
      <c r="AB22" s="3"/>
      <c r="AC22" s="4"/>
      <c r="AD22" s="4"/>
      <c r="AE22" s="4"/>
      <c r="AF22" s="3"/>
      <c r="AG22" s="3"/>
      <c r="AH22" s="3"/>
      <c r="AI22" s="3"/>
      <c r="AJ22" s="3"/>
      <c r="AK22" s="3"/>
      <c r="AL22" s="3"/>
    </row>
    <row r="23" spans="1:38" x14ac:dyDescent="0.5">
      <c r="A23" s="54"/>
      <c r="B23" s="62">
        <f>+'Ark1'!C1432</f>
        <v>2022</v>
      </c>
      <c r="C23" s="62">
        <f>+'Ark1'!N1432</f>
        <v>83</v>
      </c>
      <c r="D23" s="63" t="s">
        <v>411</v>
      </c>
      <c r="E23" s="62">
        <f>+'Ark1'!Q1432</f>
        <v>103</v>
      </c>
      <c r="F23" s="62">
        <f t="shared" si="0"/>
        <v>-3</v>
      </c>
      <c r="G23" s="84">
        <f>+'Ark1'!R1432</f>
        <v>2249</v>
      </c>
      <c r="H23" s="74">
        <f t="shared" si="1"/>
        <v>-81</v>
      </c>
      <c r="I23" s="122">
        <f>+'Ark1'!AA1432</f>
        <v>7.8076722791182114</v>
      </c>
      <c r="J23" s="122">
        <f t="shared" si="2"/>
        <v>-1.0543389790591799</v>
      </c>
      <c r="K23" s="122">
        <f>+'Ark1'!AB1432</f>
        <v>7.6500182860749026</v>
      </c>
      <c r="L23" s="122">
        <f t="shared" si="3"/>
        <v>-1.1231079157248596</v>
      </c>
      <c r="M23" s="64">
        <f>+'Ark1'!U1432</f>
        <v>60.942196531791915</v>
      </c>
      <c r="N23" s="64">
        <f t="shared" si="4"/>
        <v>-0.14750303902352613</v>
      </c>
      <c r="O23" s="64">
        <f>+'Ark1'!W1432</f>
        <v>84.026647398843892</v>
      </c>
      <c r="P23" s="64">
        <f t="shared" si="5"/>
        <v>2.5067999702287125E-2</v>
      </c>
      <c r="Q23" s="64">
        <f>+'Ark1'!X1432</f>
        <v>0.58280585068439017</v>
      </c>
      <c r="R23" s="64">
        <f>+'Ark1'!Y1432</f>
        <v>2.2065915994904679</v>
      </c>
      <c r="S23" s="64">
        <f>+'Ark1'!T1432</f>
        <v>16.289017341040463</v>
      </c>
      <c r="T23" s="122">
        <f>+'Ark1'!V1432</f>
        <v>91.036454386613187</v>
      </c>
      <c r="U23" s="84">
        <f t="shared" si="6"/>
        <v>21.83495145631068</v>
      </c>
      <c r="V23" s="54"/>
      <c r="W23" s="6"/>
      <c r="X23" s="67"/>
      <c r="Y23" s="67"/>
      <c r="Z23" s="13"/>
      <c r="AA23" s="7"/>
      <c r="AB23" s="3"/>
      <c r="AC23" s="4"/>
      <c r="AD23" s="4"/>
      <c r="AE23" s="4"/>
      <c r="AF23" s="3"/>
      <c r="AG23" s="3"/>
      <c r="AH23" s="3"/>
      <c r="AI23" s="3"/>
      <c r="AJ23" s="3"/>
      <c r="AK23" s="3"/>
      <c r="AL23" s="3"/>
    </row>
    <row r="24" spans="1:38" x14ac:dyDescent="0.5">
      <c r="A24" s="54"/>
      <c r="B24" s="62">
        <f>+'Ark1'!C1433</f>
        <v>2022</v>
      </c>
      <c r="C24" s="62">
        <f>+'Ark1'!N1433</f>
        <v>85</v>
      </c>
      <c r="D24" s="63" t="s">
        <v>410</v>
      </c>
      <c r="E24" s="62">
        <f>+'Ark1'!Q1433</f>
        <v>113</v>
      </c>
      <c r="F24" s="62">
        <f t="shared" si="0"/>
        <v>9</v>
      </c>
      <c r="G24" s="84">
        <f>+'Ark1'!R1433</f>
        <v>2544</v>
      </c>
      <c r="H24" s="74">
        <f t="shared" si="1"/>
        <v>365</v>
      </c>
      <c r="I24" s="122">
        <f>+'Ark1'!AA1433</f>
        <v>8.8318000347161956</v>
      </c>
      <c r="J24" s="122">
        <f t="shared" si="2"/>
        <v>0.54410796108163062</v>
      </c>
      <c r="K24" s="122">
        <f>+'Ark1'!AB1433</f>
        <v>8.8566029052502984</v>
      </c>
      <c r="L24" s="122">
        <f t="shared" si="3"/>
        <v>0.45523205699189795</v>
      </c>
      <c r="M24" s="64">
        <f>+'Ark1'!U1433</f>
        <v>60.918206842312216</v>
      </c>
      <c r="N24" s="64">
        <f t="shared" si="4"/>
        <v>-3.4523768059514737E-2</v>
      </c>
      <c r="O24" s="64">
        <f>+'Ark1'!W1433</f>
        <v>86.032953204875867</v>
      </c>
      <c r="P24" s="64">
        <f t="shared" si="5"/>
        <v>1.642268628928889E-2</v>
      </c>
      <c r="Q24" s="64">
        <f>+'Ark1'!X1433</f>
        <v>0.57103135424907425</v>
      </c>
      <c r="R24" s="64">
        <f>+'Ark1'!Y1433</f>
        <v>2.1972158251534357</v>
      </c>
      <c r="S24" s="64">
        <f>+'Ark1'!T1433</f>
        <v>16.290487421383652</v>
      </c>
      <c r="T24" s="122">
        <f>+'Ark1'!V1433</f>
        <v>93.246560034151898</v>
      </c>
      <c r="U24" s="84">
        <f t="shared" si="6"/>
        <v>22.513274336283185</v>
      </c>
      <c r="V24" s="54"/>
      <c r="W24" s="6"/>
      <c r="X24" s="67"/>
      <c r="Y24" s="67"/>
      <c r="Z24" s="14"/>
      <c r="AA24" s="7"/>
      <c r="AB24" s="3"/>
      <c r="AC24" s="4"/>
      <c r="AD24" s="4"/>
      <c r="AE24" s="6"/>
      <c r="AF24" s="6"/>
      <c r="AG24" s="6"/>
      <c r="AH24" s="3"/>
      <c r="AI24" s="3"/>
      <c r="AJ24" s="3"/>
      <c r="AK24" s="3"/>
      <c r="AL24" s="3"/>
    </row>
    <row r="25" spans="1:38" x14ac:dyDescent="0.5">
      <c r="A25" s="54"/>
      <c r="B25" s="62">
        <f>+'Ark1'!C1434</f>
        <v>2022</v>
      </c>
      <c r="C25" s="62">
        <f>+'Ark1'!N1434</f>
        <v>87</v>
      </c>
      <c r="D25" s="63" t="s">
        <v>409</v>
      </c>
      <c r="E25" s="62">
        <f>+'Ark1'!Q1434</f>
        <v>127</v>
      </c>
      <c r="F25" s="62">
        <f t="shared" si="0"/>
        <v>9</v>
      </c>
      <c r="G25" s="84">
        <f>+'Ark1'!R1434</f>
        <v>3436</v>
      </c>
      <c r="H25" s="74">
        <f t="shared" si="1"/>
        <v>308</v>
      </c>
      <c r="I25" s="122">
        <f>+'Ark1'!AA1434</f>
        <v>11.92848463808367</v>
      </c>
      <c r="J25" s="122">
        <f t="shared" si="2"/>
        <v>3.1329609938225644E-2</v>
      </c>
      <c r="K25" s="122">
        <f>+'Ark1'!AB1434</f>
        <v>12.314066658905276</v>
      </c>
      <c r="L25" s="122">
        <f t="shared" si="3"/>
        <v>-8.6693811425856637E-2</v>
      </c>
      <c r="M25" s="64">
        <f>+'Ark1'!U1434</f>
        <v>60.586146682188591</v>
      </c>
      <c r="N25" s="64">
        <f t="shared" si="4"/>
        <v>-0.2891331387260152</v>
      </c>
      <c r="O25" s="64">
        <f>+'Ark1'!W1434</f>
        <v>88.530387077997503</v>
      </c>
      <c r="P25" s="64">
        <f t="shared" si="5"/>
        <v>5.7656025870784333E-2</v>
      </c>
      <c r="Q25" s="64">
        <f>+'Ark1'!X1434</f>
        <v>0.85469990534468387</v>
      </c>
      <c r="R25" s="64">
        <f>+'Ark1'!Y1434</f>
        <v>2.3042389306443032</v>
      </c>
      <c r="S25" s="64">
        <f>+'Ark1'!T1434</f>
        <v>16.132130384167638</v>
      </c>
      <c r="T25" s="122">
        <f>+'Ark1'!V1434</f>
        <v>95.91591232719162</v>
      </c>
      <c r="U25" s="84">
        <f t="shared" si="6"/>
        <v>27.055118110236222</v>
      </c>
      <c r="V25" s="54"/>
      <c r="W25" s="6"/>
      <c r="X25" s="67"/>
      <c r="Y25" s="67"/>
      <c r="Z25" s="14"/>
      <c r="AA25" s="7"/>
      <c r="AB25" s="3"/>
      <c r="AC25" s="13"/>
      <c r="AD25" s="13"/>
      <c r="AE25" s="18"/>
      <c r="AF25" s="18"/>
      <c r="AG25" s="18"/>
      <c r="AH25" s="3"/>
      <c r="AI25" s="3"/>
      <c r="AJ25" s="3"/>
      <c r="AK25" s="3"/>
      <c r="AL25" s="3"/>
    </row>
    <row r="26" spans="1:38" x14ac:dyDescent="0.5">
      <c r="A26" s="54"/>
      <c r="B26" s="62">
        <f>+'Ark1'!C1435</f>
        <v>2022</v>
      </c>
      <c r="C26" s="62">
        <f>+'Ark1'!N1435</f>
        <v>90</v>
      </c>
      <c r="D26" s="63" t="s">
        <v>408</v>
      </c>
      <c r="E26" s="62">
        <f>+'Ark1'!Q1435</f>
        <v>136</v>
      </c>
      <c r="F26" s="62">
        <f t="shared" si="0"/>
        <v>8</v>
      </c>
      <c r="G26" s="84">
        <f>+'Ark1'!R1435</f>
        <v>4555</v>
      </c>
      <c r="H26" s="74">
        <f t="shared" si="1"/>
        <v>612</v>
      </c>
      <c r="I26" s="122">
        <f>+'Ark1'!AA1435</f>
        <v>15.813226870335011</v>
      </c>
      <c r="J26" s="122">
        <f t="shared" si="2"/>
        <v>0.81626962098159161</v>
      </c>
      <c r="K26" s="122">
        <f>+'Ark1'!AB1435</f>
        <v>17.035362673589422</v>
      </c>
      <c r="L26" s="122">
        <f t="shared" si="3"/>
        <v>0.73423336953574392</v>
      </c>
      <c r="M26" s="64">
        <f>+'Ark1'!U1435</f>
        <v>60.323161361141608</v>
      </c>
      <c r="N26" s="64">
        <f t="shared" si="4"/>
        <v>-0.36422762642499862</v>
      </c>
      <c r="O26" s="64">
        <f>+'Ark1'!W1435</f>
        <v>92.386182217343446</v>
      </c>
      <c r="P26" s="64">
        <f t="shared" si="5"/>
        <v>0.10774019755157838</v>
      </c>
      <c r="Q26" s="64">
        <f>+'Ark1'!X1435</f>
        <v>1.4398356038624649</v>
      </c>
      <c r="R26" s="64">
        <f>+'Ark1'!Y1435</f>
        <v>2.4692313596426367</v>
      </c>
      <c r="S26" s="64">
        <f>+'Ark1'!T1435</f>
        <v>15.98704720087815</v>
      </c>
      <c r="T26" s="122">
        <f>+'Ark1'!V1435</f>
        <v>100.09337184977674</v>
      </c>
      <c r="U26" s="84">
        <f t="shared" si="6"/>
        <v>33.492647058823529</v>
      </c>
      <c r="V26" s="54"/>
      <c r="W26" s="6"/>
      <c r="X26" s="67"/>
      <c r="Y26" s="67"/>
      <c r="Z26" s="14"/>
      <c r="AA26" s="7"/>
      <c r="AB26" s="3"/>
      <c r="AC26" s="13"/>
      <c r="AD26" s="13"/>
      <c r="AE26" s="18"/>
      <c r="AF26" s="18"/>
      <c r="AG26" s="18"/>
      <c r="AH26" s="3"/>
      <c r="AI26" s="3"/>
      <c r="AJ26" s="3"/>
      <c r="AK26" s="3"/>
      <c r="AL26" s="3"/>
    </row>
    <row r="27" spans="1:38" x14ac:dyDescent="0.5">
      <c r="A27" s="54"/>
      <c r="B27" s="62">
        <f>+'Ark1'!C1436</f>
        <v>2022</v>
      </c>
      <c r="C27" s="62">
        <f>+'Ark1'!N1436</f>
        <v>95</v>
      </c>
      <c r="D27" s="63" t="s">
        <v>407</v>
      </c>
      <c r="E27" s="62">
        <f>+'Ark1'!Q1436</f>
        <v>129</v>
      </c>
      <c r="F27" s="62">
        <f t="shared" si="0"/>
        <v>4</v>
      </c>
      <c r="G27" s="84">
        <f>+'Ark1'!R1436</f>
        <v>2682</v>
      </c>
      <c r="H27" s="74">
        <f t="shared" si="1"/>
        <v>447</v>
      </c>
      <c r="I27" s="122">
        <f>+'Ark1'!AA1436</f>
        <v>9.3108835271654247</v>
      </c>
      <c r="J27" s="122">
        <f t="shared" si="2"/>
        <v>0.81019890826994256</v>
      </c>
      <c r="K27" s="122">
        <f>+'Ark1'!AB1436</f>
        <v>10.563648670804607</v>
      </c>
      <c r="L27" s="122">
        <f t="shared" si="3"/>
        <v>0.82367239312131169</v>
      </c>
      <c r="M27" s="64">
        <f>+'Ark1'!U1436</f>
        <v>60.033557046979887</v>
      </c>
      <c r="N27" s="64">
        <f t="shared" si="4"/>
        <v>-0.2993288590603953</v>
      </c>
      <c r="O27" s="64">
        <f>+'Ark1'!W1436</f>
        <v>97.296942580164298</v>
      </c>
      <c r="P27" s="64">
        <f t="shared" si="5"/>
        <v>7.3864280387851977E-2</v>
      </c>
      <c r="Q27" s="64">
        <f>+'Ark1'!X1436</f>
        <v>1.427775490749462</v>
      </c>
      <c r="R27" s="64">
        <f>+'Ark1'!Y1436</f>
        <v>2.5064406124100969</v>
      </c>
      <c r="S27" s="64">
        <f>+'Ark1'!T1436</f>
        <v>15.817673378076059</v>
      </c>
      <c r="T27" s="122">
        <f>+'Ark1'!V1436</f>
        <v>105.41380561231172</v>
      </c>
      <c r="U27" s="84">
        <f t="shared" si="6"/>
        <v>20.790697674418606</v>
      </c>
      <c r="V27" s="54"/>
      <c r="W27" s="6"/>
      <c r="X27" s="67"/>
      <c r="Y27" s="67"/>
      <c r="Z27" s="7"/>
      <c r="AA27" s="7"/>
      <c r="AB27" s="3"/>
      <c r="AC27" s="13"/>
      <c r="AD27" s="13"/>
      <c r="AE27" s="18"/>
      <c r="AF27" s="18"/>
      <c r="AG27" s="18"/>
      <c r="AH27" s="3"/>
      <c r="AI27" s="3"/>
      <c r="AJ27" s="3"/>
      <c r="AK27" s="3"/>
      <c r="AL27" s="3"/>
    </row>
    <row r="28" spans="1:38" x14ac:dyDescent="0.5">
      <c r="A28" s="54"/>
      <c r="B28" s="62">
        <f>+'Ark1'!C1437</f>
        <v>2022</v>
      </c>
      <c r="C28" s="62">
        <f>+'Ark1'!N1437</f>
        <v>100</v>
      </c>
      <c r="D28" s="63" t="s">
        <v>467</v>
      </c>
      <c r="E28" s="62">
        <f>+'Ark1'!Q1437</f>
        <v>116</v>
      </c>
      <c r="F28" s="62">
        <f t="shared" si="0"/>
        <v>16</v>
      </c>
      <c r="G28" s="84">
        <f>+'Ark1'!R1437</f>
        <v>1328</v>
      </c>
      <c r="H28" s="74">
        <f t="shared" si="1"/>
        <v>335</v>
      </c>
      <c r="I28" s="122">
        <f>+'Ark1'!AA1437</f>
        <v>4.6103107099461909</v>
      </c>
      <c r="J28" s="122">
        <f t="shared" si="2"/>
        <v>0.83349646987316595</v>
      </c>
      <c r="K28" s="122">
        <f>+'Ark1'!AB1437</f>
        <v>5.49421872574466</v>
      </c>
      <c r="L28" s="122">
        <f t="shared" si="3"/>
        <v>0.94598024061937558</v>
      </c>
      <c r="M28" s="64">
        <f>+'Ark1'!U1437</f>
        <v>59.707831325301221</v>
      </c>
      <c r="N28" s="64">
        <f t="shared" si="4"/>
        <v>-0.444233125856897</v>
      </c>
      <c r="O28" s="64">
        <f>+'Ark1'!W1437</f>
        <v>102.20023343373498</v>
      </c>
      <c r="P28" s="64">
        <f t="shared" si="5"/>
        <v>1.6215306846774524E-2</v>
      </c>
      <c r="Q28" s="64">
        <f>+'Ark1'!X1437</f>
        <v>1.4329456212105449</v>
      </c>
      <c r="R28" s="64">
        <f>+'Ark1'!Y1437</f>
        <v>2.5731231542095276</v>
      </c>
      <c r="S28" s="64">
        <f>+'Ark1'!T1437</f>
        <v>15.640060240963862</v>
      </c>
      <c r="T28" s="122">
        <f>+'Ark1'!V1437</f>
        <v>110.72614673210732</v>
      </c>
      <c r="U28" s="84">
        <f t="shared" si="6"/>
        <v>11.448275862068966</v>
      </c>
      <c r="V28" s="54"/>
      <c r="W28" s="6"/>
      <c r="X28" s="67"/>
      <c r="Y28" s="67"/>
      <c r="Z28" s="7"/>
      <c r="AA28" s="7"/>
      <c r="AB28" s="3"/>
      <c r="AC28" s="13"/>
      <c r="AD28" s="13"/>
      <c r="AE28" s="18"/>
      <c r="AF28" s="18"/>
      <c r="AG28" s="18"/>
      <c r="AH28" s="3"/>
      <c r="AI28" s="3"/>
      <c r="AJ28" s="3"/>
      <c r="AK28" s="3"/>
      <c r="AL28" s="3"/>
    </row>
    <row r="29" spans="1:38" x14ac:dyDescent="0.5">
      <c r="A29" s="54"/>
      <c r="B29" s="62">
        <f>+'Ark1'!C1438</f>
        <v>2022</v>
      </c>
      <c r="C29" s="62">
        <f>+'Ark1'!N1438</f>
        <v>105</v>
      </c>
      <c r="D29" s="63" t="s">
        <v>468</v>
      </c>
      <c r="E29" s="62">
        <f>+'Ark1'!Q1438</f>
        <v>87</v>
      </c>
      <c r="F29" s="62">
        <f>+E29-0</f>
        <v>87</v>
      </c>
      <c r="G29" s="84">
        <f>+'Ark1'!R1438</f>
        <v>576</v>
      </c>
      <c r="H29" s="296">
        <f>+G29-0</f>
        <v>576</v>
      </c>
      <c r="I29" s="122">
        <f>+'Ark1'!AA1438</f>
        <v>1.99965283804895</v>
      </c>
      <c r="J29" s="122">
        <f>+I29-0</f>
        <v>1.99965283804895</v>
      </c>
      <c r="K29" s="122">
        <f>+'Ark1'!AB1438</f>
        <v>2.497909447214604</v>
      </c>
      <c r="L29" s="122">
        <f>+K29-0</f>
        <v>2.497909447214604</v>
      </c>
      <c r="M29" s="64">
        <f>+'Ark1'!U1438</f>
        <v>59.336805555555557</v>
      </c>
      <c r="N29" s="64"/>
      <c r="O29" s="64">
        <f>+'Ark1'!W1438</f>
        <v>107.12682291666663</v>
      </c>
      <c r="P29" s="64"/>
      <c r="Q29" s="64">
        <f>+'Ark1'!X1438</f>
        <v>1.4150465527440701</v>
      </c>
      <c r="R29" s="64">
        <f>+'Ark1'!Y1438</f>
        <v>2.7859580071757275</v>
      </c>
      <c r="S29" s="64">
        <f>+'Ark1'!T1438</f>
        <v>15.354166666666663</v>
      </c>
      <c r="T29" s="122">
        <f>+'Ark1'!V1438</f>
        <v>116.06373013723368</v>
      </c>
      <c r="U29" s="84">
        <f t="shared" si="6"/>
        <v>6.6206896551724137</v>
      </c>
      <c r="V29" s="54"/>
      <c r="W29" s="6"/>
      <c r="X29" s="67"/>
      <c r="Y29" s="67"/>
      <c r="Z29" s="7"/>
      <c r="AA29" s="7"/>
      <c r="AB29" s="3"/>
      <c r="AC29" s="13"/>
      <c r="AD29" s="13"/>
      <c r="AE29" s="18"/>
      <c r="AF29" s="18"/>
      <c r="AG29" s="18"/>
      <c r="AH29" s="3"/>
      <c r="AI29" s="3"/>
      <c r="AJ29" s="3"/>
      <c r="AK29" s="3"/>
      <c r="AL29" s="3"/>
    </row>
    <row r="30" spans="1:38" x14ac:dyDescent="0.5">
      <c r="A30" s="54"/>
      <c r="B30" s="62">
        <f>+'Ark1'!C1439</f>
        <v>2022</v>
      </c>
      <c r="C30" s="62">
        <f>+'Ark1'!N1439</f>
        <v>110</v>
      </c>
      <c r="D30" s="63" t="s">
        <v>469</v>
      </c>
      <c r="E30" s="62">
        <f>+'Ark1'!Q1439</f>
        <v>65</v>
      </c>
      <c r="F30" s="62">
        <f t="shared" ref="F30:F33" si="7">+E30-0</f>
        <v>65</v>
      </c>
      <c r="G30" s="84">
        <f>+'Ark1'!R1439</f>
        <v>252</v>
      </c>
      <c r="H30" s="296">
        <f t="shared" ref="H30:H33" si="8">+G30-0</f>
        <v>252</v>
      </c>
      <c r="I30" s="122">
        <f>+'Ark1'!AA1439</f>
        <v>0.87484811664641582</v>
      </c>
      <c r="J30" s="122">
        <f t="shared" ref="J30:L33" si="9">+I30-0</f>
        <v>0.87484811664641582</v>
      </c>
      <c r="K30" s="122">
        <f>+'Ark1'!AB1439</f>
        <v>1.1440930112315075</v>
      </c>
      <c r="L30" s="122">
        <f t="shared" si="9"/>
        <v>1.1440930112315075</v>
      </c>
      <c r="M30" s="64">
        <f>+'Ark1'!U1439</f>
        <v>59.031746031746046</v>
      </c>
      <c r="N30" s="64"/>
      <c r="O30" s="64">
        <f>+'Ark1'!W1439</f>
        <v>112.15142857142853</v>
      </c>
      <c r="P30" s="64"/>
      <c r="Q30" s="64">
        <f>+'Ark1'!X1439</f>
        <v>1.5236827328259872</v>
      </c>
      <c r="R30" s="64">
        <f>+'Ark1'!Y1439</f>
        <v>2.8366549379660979</v>
      </c>
      <c r="S30" s="64">
        <f>+'Ark1'!T1439</f>
        <v>15.261904761904756</v>
      </c>
      <c r="T30" s="122">
        <f>+'Ark1'!V1439</f>
        <v>121.50750657792916</v>
      </c>
      <c r="U30" s="84">
        <f t="shared" si="6"/>
        <v>3.8769230769230769</v>
      </c>
      <c r="V30" s="54"/>
      <c r="W30" s="6"/>
      <c r="X30" s="67"/>
      <c r="Y30" s="67"/>
      <c r="Z30" s="7"/>
      <c r="AA30" s="7"/>
      <c r="AB30" s="3"/>
      <c r="AC30" s="13"/>
      <c r="AD30" s="13"/>
      <c r="AE30" s="18"/>
      <c r="AF30" s="18"/>
      <c r="AG30" s="18"/>
      <c r="AH30" s="3"/>
      <c r="AI30" s="3"/>
      <c r="AJ30" s="3"/>
      <c r="AK30" s="3"/>
      <c r="AL30" s="3"/>
    </row>
    <row r="31" spans="1:38" x14ac:dyDescent="0.5">
      <c r="A31" s="54"/>
      <c r="B31" s="62">
        <f>+'Ark1'!C1440</f>
        <v>2022</v>
      </c>
      <c r="C31" s="62">
        <f>+'Ark1'!N1440</f>
        <v>115</v>
      </c>
      <c r="D31" s="63" t="s">
        <v>470</v>
      </c>
      <c r="E31" s="62">
        <f>+'Ark1'!Q1440</f>
        <v>41</v>
      </c>
      <c r="F31" s="62">
        <f t="shared" si="7"/>
        <v>41</v>
      </c>
      <c r="G31" s="84">
        <f>+'Ark1'!R1440</f>
        <v>110</v>
      </c>
      <c r="H31" s="296">
        <f t="shared" si="8"/>
        <v>110</v>
      </c>
      <c r="I31" s="122">
        <f>+'Ark1'!AA1440</f>
        <v>0.38187814615518145</v>
      </c>
      <c r="J31" s="122">
        <f t="shared" si="9"/>
        <v>0.38187814615518145</v>
      </c>
      <c r="K31" s="122">
        <f>+'Ark1'!AB1440</f>
        <v>0.52257980186754549</v>
      </c>
      <c r="L31" s="122">
        <f t="shared" si="9"/>
        <v>0.52257980186754549</v>
      </c>
      <c r="M31" s="64">
        <f>+'Ark1'!U1440</f>
        <v>59.045454545454554</v>
      </c>
      <c r="N31" s="64"/>
      <c r="O31" s="64">
        <f>+'Ark1'!W1440</f>
        <v>117.35563636363629</v>
      </c>
      <c r="P31" s="64"/>
      <c r="Q31" s="64">
        <f>+'Ark1'!X1440</f>
        <v>1.4387801192035576</v>
      </c>
      <c r="R31" s="64">
        <f>+'Ark1'!Y1440</f>
        <v>3.1891474028374098</v>
      </c>
      <c r="S31" s="64">
        <f>+'Ark1'!T1440</f>
        <v>15.2</v>
      </c>
      <c r="T31" s="122">
        <f>+'Ark1'!V1440</f>
        <v>127.14586821629064</v>
      </c>
      <c r="U31" s="84">
        <f t="shared" si="6"/>
        <v>2.6829268292682928</v>
      </c>
      <c r="V31" s="54"/>
      <c r="W31" s="6"/>
      <c r="X31" s="67"/>
      <c r="Y31" s="67"/>
      <c r="Z31" s="7"/>
      <c r="AA31" s="7"/>
      <c r="AB31" s="3"/>
      <c r="AC31" s="13"/>
      <c r="AD31" s="13"/>
      <c r="AE31" s="18"/>
      <c r="AF31" s="18"/>
      <c r="AG31" s="18"/>
      <c r="AH31" s="3"/>
      <c r="AI31" s="3"/>
      <c r="AJ31" s="3"/>
      <c r="AK31" s="3"/>
      <c r="AL31" s="3"/>
    </row>
    <row r="32" spans="1:38" x14ac:dyDescent="0.5">
      <c r="A32" s="54"/>
      <c r="B32" s="62">
        <f>+'Ark1'!C1441</f>
        <v>2022</v>
      </c>
      <c r="C32" s="62">
        <f>+'Ark1'!N1441</f>
        <v>120</v>
      </c>
      <c r="D32" s="63" t="s">
        <v>472</v>
      </c>
      <c r="E32" s="62">
        <f>+'Ark1'!Q1441</f>
        <v>22</v>
      </c>
      <c r="F32" s="62">
        <f t="shared" si="7"/>
        <v>22</v>
      </c>
      <c r="G32" s="84">
        <f>+'Ark1'!R1441</f>
        <v>52</v>
      </c>
      <c r="H32" s="296">
        <f t="shared" si="8"/>
        <v>52</v>
      </c>
      <c r="I32" s="122">
        <f>+'Ark1'!AA1441</f>
        <v>0.18052421454608575</v>
      </c>
      <c r="J32" s="122">
        <f t="shared" si="9"/>
        <v>0.18052421454608575</v>
      </c>
      <c r="K32" s="122">
        <f>+'Ark1'!AB1441</f>
        <v>0.25795908782663157</v>
      </c>
      <c r="L32" s="122">
        <f t="shared" si="9"/>
        <v>0.25795908782663157</v>
      </c>
      <c r="M32" s="64">
        <f>+'Ark1'!U1441</f>
        <v>56.846153846153825</v>
      </c>
      <c r="N32" s="64"/>
      <c r="O32" s="64">
        <f>+'Ark1'!W1441</f>
        <v>122.54384615384618</v>
      </c>
      <c r="P32" s="64"/>
      <c r="Q32" s="64">
        <f>+'Ark1'!X1441</f>
        <v>1.5115913085300186</v>
      </c>
      <c r="R32" s="64">
        <f>+'Ark1'!Y1441</f>
        <v>3.3534403424211776</v>
      </c>
      <c r="S32" s="64">
        <f>+'Ark1'!T1441</f>
        <v>13.94230769230769</v>
      </c>
      <c r="T32" s="122">
        <f>+'Ark1'!V1441</f>
        <v>132.76689724143671</v>
      </c>
      <c r="U32" s="84">
        <f t="shared" si="6"/>
        <v>2.3636363636363638</v>
      </c>
      <c r="V32" s="54"/>
      <c r="W32" s="6"/>
      <c r="X32" s="67"/>
      <c r="Y32" s="67"/>
      <c r="Z32" s="7"/>
      <c r="AA32" s="7"/>
      <c r="AB32" s="3"/>
      <c r="AC32" s="13"/>
      <c r="AD32" s="13"/>
      <c r="AE32" s="18"/>
      <c r="AF32" s="18"/>
      <c r="AG32" s="18"/>
      <c r="AH32" s="3"/>
      <c r="AI32" s="3"/>
      <c r="AJ32" s="3"/>
      <c r="AK32" s="3"/>
      <c r="AL32" s="3"/>
    </row>
    <row r="33" spans="1:38" x14ac:dyDescent="0.5">
      <c r="A33" s="54"/>
      <c r="B33" s="62">
        <f>+'Ark1'!C1442</f>
        <v>2022</v>
      </c>
      <c r="C33" s="62">
        <f>+'Ark1'!N1442</f>
        <v>125</v>
      </c>
      <c r="D33" s="63" t="s">
        <v>473</v>
      </c>
      <c r="E33" s="62">
        <f>+'Ark1'!Q1442</f>
        <v>2</v>
      </c>
      <c r="F33" s="62">
        <f t="shared" si="7"/>
        <v>2</v>
      </c>
      <c r="G33" s="84">
        <f>+'Ark1'!R1442</f>
        <v>2</v>
      </c>
      <c r="H33" s="296">
        <f t="shared" si="8"/>
        <v>2</v>
      </c>
      <c r="I33" s="122">
        <f>+'Ark1'!AA1442</f>
        <v>6.9432390210033001E-3</v>
      </c>
      <c r="J33" s="122">
        <f t="shared" si="9"/>
        <v>6.9432390210033001E-3</v>
      </c>
      <c r="K33" s="122">
        <f>+'Ark1'!AB1442</f>
        <v>1.4030868047341062E-2</v>
      </c>
      <c r="L33" s="122">
        <f t="shared" si="9"/>
        <v>1.4030868047341062E-2</v>
      </c>
      <c r="M33" s="64">
        <f>+'Ark1'!U1442</f>
        <v>52</v>
      </c>
      <c r="N33" s="64"/>
      <c r="O33" s="64">
        <f>+'Ark1'!W1442</f>
        <v>173.3</v>
      </c>
      <c r="P33" s="64"/>
      <c r="Q33" s="64">
        <f>+'Ark1'!X1442</f>
        <v>46.900000000000006</v>
      </c>
      <c r="R33" s="64">
        <f>+'Ark1'!Y1442</f>
        <v>4</v>
      </c>
      <c r="S33" s="64">
        <f>+'Ark1'!T1442</f>
        <v>15.5</v>
      </c>
      <c r="T33" s="122">
        <f>+'Ark1'!V1442</f>
        <v>187.75731310942575</v>
      </c>
      <c r="U33" s="84">
        <f t="shared" si="6"/>
        <v>1</v>
      </c>
      <c r="V33" s="54"/>
      <c r="W33" s="6"/>
      <c r="X33" s="67"/>
      <c r="Y33" s="67"/>
      <c r="Z33" s="7"/>
      <c r="AA33" s="7"/>
      <c r="AB33" s="3"/>
      <c r="AC33" s="13"/>
      <c r="AD33" s="13"/>
      <c r="AE33" s="18"/>
      <c r="AF33" s="18"/>
      <c r="AG33" s="18"/>
      <c r="AH33" s="3"/>
      <c r="AI33" s="3"/>
      <c r="AJ33" s="3"/>
      <c r="AK33" s="3"/>
      <c r="AL33" s="3"/>
    </row>
    <row r="34" spans="1:38" x14ac:dyDescent="0.5">
      <c r="A34" s="54"/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6"/>
      <c r="X34" s="67"/>
      <c r="Y34" s="67"/>
      <c r="Z34" s="7"/>
      <c r="AA34" s="7"/>
      <c r="AB34" s="3"/>
      <c r="AC34" s="13"/>
      <c r="AD34" s="13"/>
      <c r="AE34" s="18"/>
      <c r="AF34" s="18"/>
      <c r="AG34" s="18"/>
      <c r="AH34" s="3"/>
      <c r="AI34" s="3"/>
      <c r="AJ34" s="3"/>
      <c r="AK34" s="3"/>
      <c r="AL34" s="3"/>
    </row>
    <row r="35" spans="1:38" x14ac:dyDescent="0.5">
      <c r="A35" s="54"/>
      <c r="B35" s="3">
        <f>+'Ark1'!C1443</f>
        <v>2021</v>
      </c>
      <c r="C35" s="3">
        <f>+'Ark1'!N1443</f>
        <v>40</v>
      </c>
      <c r="D35" s="5" t="str">
        <f t="shared" ref="D35:D57" si="10">+D11</f>
        <v>&lt;=50kg</v>
      </c>
      <c r="E35" s="3">
        <f>+'Ark1'!Q1443</f>
        <v>39</v>
      </c>
      <c r="F35" s="3"/>
      <c r="G35" s="18">
        <f>+'Ark1'!R1443</f>
        <v>137</v>
      </c>
      <c r="H35" s="3"/>
      <c r="I35" s="123">
        <f>+'Ark1'!AA1443</f>
        <v>0.52107104822759776</v>
      </c>
      <c r="J35" s="3"/>
      <c r="K35" s="123">
        <f>+'Ark1'!AB1443</f>
        <v>0.31013529652591093</v>
      </c>
      <c r="L35" s="3"/>
      <c r="M35" s="13">
        <f>+'Ark1'!U1443</f>
        <v>63.61313868613135</v>
      </c>
      <c r="N35" s="3"/>
      <c r="O35" s="13">
        <f>+'Ark1'!W1443</f>
        <v>50.503284671532867</v>
      </c>
      <c r="P35" s="3"/>
      <c r="Q35" s="13">
        <f>+'Ark1'!X1443</f>
        <v>3.6066348246498352</v>
      </c>
      <c r="R35" s="13">
        <f>+'Ark1'!Y1443</f>
        <v>2.1957097357210245</v>
      </c>
      <c r="S35" s="13">
        <f>+'Ark1'!T1443</f>
        <v>16.912408759124091</v>
      </c>
      <c r="T35" s="123">
        <f>+'Ark1'!V1443</f>
        <v>54.71645143177988</v>
      </c>
      <c r="U35" s="18">
        <f t="shared" si="6"/>
        <v>3.5128205128205128</v>
      </c>
      <c r="V35" s="54"/>
      <c r="W35" s="6"/>
      <c r="X35" s="67"/>
      <c r="Y35" s="67"/>
      <c r="Z35" s="7"/>
      <c r="AA35" s="7"/>
      <c r="AB35" s="3"/>
      <c r="AC35" s="14"/>
      <c r="AD35" s="14"/>
      <c r="AE35" s="18"/>
      <c r="AF35" s="18"/>
      <c r="AG35" s="18"/>
      <c r="AH35" s="3"/>
      <c r="AI35" s="3"/>
      <c r="AJ35" s="3"/>
      <c r="AK35" s="3"/>
      <c r="AL35" s="3"/>
    </row>
    <row r="36" spans="1:38" ht="16.5" customHeight="1" x14ac:dyDescent="0.5">
      <c r="A36" s="54"/>
      <c r="B36" s="3">
        <f>+'Ark1'!C1444</f>
        <v>2021</v>
      </c>
      <c r="C36" s="3">
        <f>+'Ark1'!N1444</f>
        <v>55</v>
      </c>
      <c r="D36" s="5" t="str">
        <f t="shared" si="10"/>
        <v>&gt; 55 kg</v>
      </c>
      <c r="E36" s="3">
        <f>+'Ark1'!Q1444</f>
        <v>66</v>
      </c>
      <c r="F36" s="3"/>
      <c r="G36" s="18">
        <f>+'Ark1'!R1444</f>
        <v>471</v>
      </c>
      <c r="H36" s="3"/>
      <c r="I36" s="123">
        <f>+'Ark1'!AA1444</f>
        <v>1.791419443176631</v>
      </c>
      <c r="J36" s="3"/>
      <c r="K36" s="123">
        <f>+'Ark1'!AB1444</f>
        <v>1.262211816829174</v>
      </c>
      <c r="L36" s="3"/>
      <c r="M36" s="13">
        <f>+'Ark1'!U1444</f>
        <v>63.050955414012734</v>
      </c>
      <c r="N36" s="3"/>
      <c r="O36" s="13">
        <f>+'Ark1'!W1444</f>
        <v>59.786114649681487</v>
      </c>
      <c r="P36" s="3"/>
      <c r="Q36" s="13">
        <f>+'Ark1'!X1444</f>
        <v>2.1270126923060526</v>
      </c>
      <c r="R36" s="13">
        <f>+'Ark1'!Y1444</f>
        <v>2.3588731476436751</v>
      </c>
      <c r="S36" s="13">
        <f>+'Ark1'!T1444</f>
        <v>16.764331210191084</v>
      </c>
      <c r="T36" s="123">
        <f>+'Ark1'!V1444</f>
        <v>64.77368867787817</v>
      </c>
      <c r="U36" s="18">
        <f t="shared" si="6"/>
        <v>7.1363636363636367</v>
      </c>
      <c r="V36" s="54"/>
      <c r="W36" s="6"/>
      <c r="X36" s="67"/>
      <c r="Y36" s="67"/>
      <c r="Z36" s="7"/>
      <c r="AA36" s="7"/>
      <c r="AB36" s="3"/>
      <c r="AC36" s="14"/>
      <c r="AD36" s="14"/>
      <c r="AE36" s="18"/>
      <c r="AF36" s="18"/>
      <c r="AG36" s="18"/>
      <c r="AH36" s="3"/>
      <c r="AI36" s="3"/>
      <c r="AJ36" s="3"/>
      <c r="AK36" s="3"/>
      <c r="AL36" s="3"/>
    </row>
    <row r="37" spans="1:38" ht="16.5" customHeight="1" x14ac:dyDescent="0.5">
      <c r="A37" s="54"/>
      <c r="B37" s="3">
        <f>+'Ark1'!C1445</f>
        <v>2021</v>
      </c>
      <c r="C37" s="3">
        <f>+'Ark1'!N1445</f>
        <v>63</v>
      </c>
      <c r="D37" s="5" t="str">
        <f t="shared" si="10"/>
        <v>&gt; 63 kg</v>
      </c>
      <c r="E37" s="3">
        <f>+'Ark1'!Q1445</f>
        <v>53</v>
      </c>
      <c r="F37" s="3"/>
      <c r="G37" s="18">
        <f>+'Ark1'!R1445</f>
        <v>271</v>
      </c>
      <c r="H37" s="3"/>
      <c r="I37" s="123">
        <f>+'Ark1'!AA1445</f>
        <v>1.0307317815305033</v>
      </c>
      <c r="J37" s="3"/>
      <c r="K37" s="123">
        <f>+'Ark1'!AB1445</f>
        <v>0.77858193302133649</v>
      </c>
      <c r="L37" s="3"/>
      <c r="M37" s="13">
        <f>+'Ark1'!U1445</f>
        <v>63.040590405904048</v>
      </c>
      <c r="N37" s="3"/>
      <c r="O37" s="13">
        <f>+'Ark1'!W1445</f>
        <v>64.094981549815515</v>
      </c>
      <c r="P37" s="3"/>
      <c r="Q37" s="13">
        <f>+'Ark1'!X1445</f>
        <v>0.55881389580018703</v>
      </c>
      <c r="R37" s="13">
        <f>+'Ark1'!Y1445</f>
        <v>1.8669325884447632</v>
      </c>
      <c r="S37" s="13">
        <f>+'Ark1'!T1445</f>
        <v>16.856088560885603</v>
      </c>
      <c r="T37" s="123">
        <f>+'Ark1'!V1445</f>
        <v>69.442016847037365</v>
      </c>
      <c r="U37" s="18">
        <f t="shared" si="6"/>
        <v>5.1132075471698117</v>
      </c>
      <c r="V37" s="54"/>
      <c r="W37" s="6"/>
      <c r="X37" s="66"/>
      <c r="Y37" s="67"/>
      <c r="Z37" s="7"/>
      <c r="AA37" s="7"/>
      <c r="AB37" s="3"/>
      <c r="AC37" s="14"/>
      <c r="AD37" s="14"/>
      <c r="AE37" s="18"/>
      <c r="AF37" s="18"/>
      <c r="AG37" s="18"/>
      <c r="AH37" s="3"/>
      <c r="AI37" s="3"/>
      <c r="AJ37" s="3"/>
      <c r="AK37" s="3"/>
      <c r="AL37" s="3"/>
    </row>
    <row r="38" spans="1:38" x14ac:dyDescent="0.5">
      <c r="A38" s="54"/>
      <c r="B38" s="3">
        <f>+'Ark1'!C1446</f>
        <v>2021</v>
      </c>
      <c r="C38" s="3">
        <f>+'Ark1'!N1446</f>
        <v>65</v>
      </c>
      <c r="D38" s="5" t="str">
        <f t="shared" si="10"/>
        <v>&gt; 65 kg</v>
      </c>
      <c r="E38" s="3">
        <f>+'Ark1'!Q1446</f>
        <v>60</v>
      </c>
      <c r="F38" s="3"/>
      <c r="G38" s="18">
        <f>+'Ark1'!R1446</f>
        <v>326</v>
      </c>
      <c r="H38" s="3"/>
      <c r="I38" s="123">
        <f>+'Ark1'!AA1446</f>
        <v>1.2399208884831887</v>
      </c>
      <c r="J38" s="3"/>
      <c r="K38" s="123">
        <f>+'Ark1'!AB1446</f>
        <v>0.96499436059778876</v>
      </c>
      <c r="L38" s="3"/>
      <c r="M38" s="13">
        <f>+'Ark1'!U1446</f>
        <v>62.638036809815986</v>
      </c>
      <c r="N38" s="3"/>
      <c r="O38" s="13">
        <f>+'Ark1'!W1446</f>
        <v>66.038343558282179</v>
      </c>
      <c r="P38" s="3"/>
      <c r="Q38" s="13">
        <f>+'Ark1'!X1446</f>
        <v>0.56553657002630475</v>
      </c>
      <c r="R38" s="13">
        <f>+'Ark1'!Y1446</f>
        <v>2.2245757461095579</v>
      </c>
      <c r="S38" s="13">
        <f>+'Ark1'!T1446</f>
        <v>16.779141104294482</v>
      </c>
      <c r="T38" s="123">
        <f>+'Ark1'!V1446</f>
        <v>71.547501146567939</v>
      </c>
      <c r="U38" s="18">
        <f t="shared" si="6"/>
        <v>5.4333333333333336</v>
      </c>
      <c r="V38" s="54"/>
      <c r="W38" s="3"/>
      <c r="X38" s="3"/>
      <c r="Y38" s="67"/>
      <c r="Z38" s="3"/>
      <c r="AA38" s="3"/>
      <c r="AB38" s="3"/>
      <c r="AC38" s="14"/>
      <c r="AD38" s="14"/>
      <c r="AE38" s="18"/>
      <c r="AF38" s="18"/>
      <c r="AG38" s="18"/>
      <c r="AH38" s="3"/>
      <c r="AI38" s="3"/>
      <c r="AJ38" s="3"/>
      <c r="AK38" s="3"/>
      <c r="AL38" s="3"/>
    </row>
    <row r="39" spans="1:38" ht="17.25" customHeight="1" x14ac:dyDescent="0.5">
      <c r="A39" s="54"/>
      <c r="B39" s="3">
        <f>+'Ark1'!C1447</f>
        <v>2021</v>
      </c>
      <c r="C39" s="3">
        <f>+'Ark1'!N1447</f>
        <v>67</v>
      </c>
      <c r="D39" s="5" t="str">
        <f t="shared" si="10"/>
        <v>&gt; 67 kg</v>
      </c>
      <c r="E39" s="3">
        <f>+'Ark1'!Q1447</f>
        <v>68</v>
      </c>
      <c r="F39" s="3"/>
      <c r="G39" s="18">
        <f>+'Ark1'!R1447</f>
        <v>492</v>
      </c>
      <c r="H39" s="3"/>
      <c r="I39" s="123">
        <f>+'Ark1'!AA1447</f>
        <v>1.8712916476494752</v>
      </c>
      <c r="J39" s="3"/>
      <c r="K39" s="123">
        <f>+'Ark1'!AB1447</f>
        <v>1.5016950121349435</v>
      </c>
      <c r="L39" s="3"/>
      <c r="M39" s="13">
        <f>+'Ark1'!U1447</f>
        <v>62.308943089430898</v>
      </c>
      <c r="N39" s="3"/>
      <c r="O39" s="13">
        <f>+'Ark1'!W1447</f>
        <v>68.093495934959364</v>
      </c>
      <c r="P39" s="3"/>
      <c r="Q39" s="13">
        <f>+'Ark1'!X1447</f>
        <v>0.60536085285582353</v>
      </c>
      <c r="R39" s="13">
        <f>+'Ark1'!Y1447</f>
        <v>2.3843326052316405</v>
      </c>
      <c r="S39" s="13">
        <f>+'Ark1'!T1447</f>
        <v>16.658536585365855</v>
      </c>
      <c r="T39" s="123">
        <f>+'Ark1'!V1447</f>
        <v>73.774101771353585</v>
      </c>
      <c r="U39" s="18">
        <f t="shared" si="6"/>
        <v>7.2352941176470589</v>
      </c>
      <c r="V39" s="54"/>
      <c r="W39" s="4"/>
      <c r="X39" s="66"/>
      <c r="Y39" s="67"/>
      <c r="Z39" s="3"/>
      <c r="AA39" s="7"/>
      <c r="AB39" s="3"/>
      <c r="AC39" s="14"/>
      <c r="AD39" s="14"/>
      <c r="AE39" s="18"/>
      <c r="AF39" s="18"/>
      <c r="AG39" s="18"/>
      <c r="AH39" s="3"/>
      <c r="AI39" s="3"/>
      <c r="AJ39" s="3"/>
      <c r="AK39" s="3"/>
      <c r="AL39" s="3"/>
    </row>
    <row r="40" spans="1:38" x14ac:dyDescent="0.5">
      <c r="A40" s="54"/>
      <c r="B40" s="3">
        <f>+'Ark1'!C1448</f>
        <v>2021</v>
      </c>
      <c r="C40" s="3">
        <f>+'Ark1'!N1448</f>
        <v>69</v>
      </c>
      <c r="D40" s="5" t="str">
        <f t="shared" si="10"/>
        <v>&gt; 69 kg</v>
      </c>
      <c r="E40" s="3">
        <f>+'Ark1'!Q1448</f>
        <v>76</v>
      </c>
      <c r="F40" s="3"/>
      <c r="G40" s="18">
        <f>+'Ark1'!R1448</f>
        <v>599</v>
      </c>
      <c r="H40" s="3"/>
      <c r="I40" s="123">
        <f>+'Ark1'!AA1448</f>
        <v>2.2782595466301538</v>
      </c>
      <c r="J40" s="3"/>
      <c r="K40" s="123">
        <f>+'Ark1'!AB1448</f>
        <v>1.8777539218256547</v>
      </c>
      <c r="L40" s="3"/>
      <c r="M40" s="13">
        <f>+'Ark1'!U1448</f>
        <v>62.142140468227431</v>
      </c>
      <c r="N40" s="3"/>
      <c r="O40" s="13">
        <f>+'Ark1'!W1448</f>
        <v>70.05295986622076</v>
      </c>
      <c r="P40" s="3"/>
      <c r="Q40" s="13">
        <f>+'Ark1'!X1448</f>
        <v>0.57062698168354997</v>
      </c>
      <c r="R40" s="13">
        <f>+'Ark1'!Y1448</f>
        <v>2.3458916126986114</v>
      </c>
      <c r="S40" s="13">
        <f>+'Ark1'!T1448</f>
        <v>16.621035058430721</v>
      </c>
      <c r="T40" s="123">
        <f>+'Ark1'!V1448</f>
        <v>76.023617910188193</v>
      </c>
      <c r="U40" s="18">
        <f t="shared" si="6"/>
        <v>7.8815789473684212</v>
      </c>
      <c r="V40" s="54"/>
      <c r="W40" s="4"/>
      <c r="X40" s="66"/>
      <c r="Y40" s="67"/>
      <c r="Z40" s="3"/>
      <c r="AA40" s="3"/>
      <c r="AB40" s="3"/>
      <c r="AC40" s="14"/>
      <c r="AD40" s="14"/>
      <c r="AE40" s="18"/>
      <c r="AF40" s="18"/>
      <c r="AG40" s="18"/>
      <c r="AH40" s="3"/>
      <c r="AI40" s="3"/>
      <c r="AJ40" s="3"/>
      <c r="AK40" s="3"/>
      <c r="AL40" s="3"/>
    </row>
    <row r="41" spans="1:38" x14ac:dyDescent="0.5">
      <c r="A41" s="54"/>
      <c r="B41" s="3">
        <f>+'Ark1'!C1449</f>
        <v>2021</v>
      </c>
      <c r="C41" s="3">
        <f>+'Ark1'!N1449</f>
        <v>71</v>
      </c>
      <c r="D41" s="5" t="str">
        <f t="shared" si="10"/>
        <v>&gt; 71 kg</v>
      </c>
      <c r="E41" s="3">
        <f>+'Ark1'!Q1449</f>
        <v>75</v>
      </c>
      <c r="F41" s="3"/>
      <c r="G41" s="18">
        <f>+'Ark1'!R1449</f>
        <v>786</v>
      </c>
      <c r="H41" s="3"/>
      <c r="I41" s="123">
        <f>+'Ark1'!AA1449</f>
        <v>2.9895025102692832</v>
      </c>
      <c r="J41" s="3"/>
      <c r="K41" s="123">
        <f>+'Ark1'!AB1449</f>
        <v>2.5370720814681555</v>
      </c>
      <c r="L41" s="3"/>
      <c r="M41" s="13">
        <f>+'Ark1'!U1449</f>
        <v>62.010178117048341</v>
      </c>
      <c r="N41" s="3"/>
      <c r="O41" s="13">
        <f>+'Ark1'!W1449</f>
        <v>72.01106870228999</v>
      </c>
      <c r="P41" s="3"/>
      <c r="Q41" s="13">
        <f>+'Ark1'!X1449</f>
        <v>0.55492692856526604</v>
      </c>
      <c r="R41" s="13">
        <f>+'Ark1'!Y1449</f>
        <v>2.1525529475932887</v>
      </c>
      <c r="S41" s="13">
        <f>+'Ark1'!T1449</f>
        <v>16.683206106870237</v>
      </c>
      <c r="T41" s="123">
        <f>+'Ark1'!V1449</f>
        <v>78.018492635200559</v>
      </c>
      <c r="U41" s="18">
        <f t="shared" si="6"/>
        <v>10.48</v>
      </c>
      <c r="V41" s="54"/>
      <c r="W41" s="15"/>
      <c r="X41" s="14"/>
      <c r="Y41" s="67"/>
      <c r="Z41" s="3"/>
      <c r="AA41" s="3"/>
      <c r="AB41" s="3"/>
      <c r="AC41" s="14"/>
      <c r="AD41" s="14"/>
      <c r="AE41" s="18"/>
      <c r="AF41" s="18"/>
      <c r="AG41" s="18"/>
      <c r="AH41" s="3"/>
      <c r="AI41" s="3"/>
      <c r="AJ41" s="3"/>
      <c r="AK41" s="3"/>
      <c r="AL41" s="3"/>
    </row>
    <row r="42" spans="1:38" ht="20.100000000000001" x14ac:dyDescent="0.7">
      <c r="A42" s="54"/>
      <c r="B42" s="3">
        <f>+'Ark1'!C1450</f>
        <v>2021</v>
      </c>
      <c r="C42" s="3">
        <f>+'Ark1'!N1450</f>
        <v>73</v>
      </c>
      <c r="D42" s="5" t="str">
        <f t="shared" si="10"/>
        <v>&gt; 73 kg</v>
      </c>
      <c r="E42" s="3">
        <f>+'Ark1'!Q1450</f>
        <v>87</v>
      </c>
      <c r="F42" s="3"/>
      <c r="G42" s="18">
        <f>+'Ark1'!R1450</f>
        <v>1077</v>
      </c>
      <c r="H42" s="3"/>
      <c r="I42" s="123">
        <f>+'Ark1'!AA1450</f>
        <v>4.0963030579644002</v>
      </c>
      <c r="J42" s="3"/>
      <c r="K42" s="123">
        <f>+'Ark1'!AB1450</f>
        <v>3.5737849072147743</v>
      </c>
      <c r="L42" s="3"/>
      <c r="M42" s="13">
        <f>+'Ark1'!U1450</f>
        <v>61.646239554317518</v>
      </c>
      <c r="N42" s="3"/>
      <c r="O42" s="13">
        <f>+'Ark1'!W1450</f>
        <v>74.028969359331526</v>
      </c>
      <c r="P42" s="3"/>
      <c r="Q42" s="13">
        <f>+'Ark1'!X1450</f>
        <v>0.60619990510947452</v>
      </c>
      <c r="R42" s="13">
        <f>+'Ark1'!Y1450</f>
        <v>2.2528672065026565</v>
      </c>
      <c r="S42" s="13">
        <f>+'Ark1'!T1450</f>
        <v>16.52367688022284</v>
      </c>
      <c r="T42" s="123">
        <f>+'Ark1'!V1450</f>
        <v>80.204733867098099</v>
      </c>
      <c r="U42" s="18">
        <f t="shared" si="6"/>
        <v>12.379310344827585</v>
      </c>
      <c r="V42" s="54"/>
      <c r="W42" s="4"/>
      <c r="X42" s="7"/>
      <c r="Y42" s="67"/>
      <c r="Z42" s="3"/>
      <c r="AA42" s="3"/>
      <c r="AB42" s="3"/>
      <c r="AC42" s="65"/>
      <c r="AD42" s="65"/>
      <c r="AE42" s="18"/>
      <c r="AF42" s="18"/>
      <c r="AG42" s="18"/>
      <c r="AH42" s="3"/>
      <c r="AI42" s="3"/>
      <c r="AJ42" s="3"/>
      <c r="AK42" s="3"/>
      <c r="AL42" s="3"/>
    </row>
    <row r="43" spans="1:38" x14ac:dyDescent="0.5">
      <c r="A43" s="54"/>
      <c r="B43" s="3">
        <f>+'Ark1'!C1451</f>
        <v>2021</v>
      </c>
      <c r="C43" s="3">
        <f>+'Ark1'!N1451</f>
        <v>75</v>
      </c>
      <c r="D43" s="5" t="str">
        <f t="shared" si="10"/>
        <v>&gt; 75 kg</v>
      </c>
      <c r="E43" s="3">
        <f>+'Ark1'!Q1451</f>
        <v>94</v>
      </c>
      <c r="F43" s="3"/>
      <c r="G43" s="18">
        <f>+'Ark1'!R1451</f>
        <v>1274</v>
      </c>
      <c r="H43" s="3"/>
      <c r="I43" s="123">
        <f>+'Ark1'!AA1451</f>
        <v>4.8455804046858368</v>
      </c>
      <c r="J43" s="3"/>
      <c r="K43" s="123">
        <f>+'Ark1'!AB1451</f>
        <v>4.3431886696586819</v>
      </c>
      <c r="L43" s="3"/>
      <c r="M43" s="13">
        <f>+'Ark1'!U1451</f>
        <v>61.664050235478811</v>
      </c>
      <c r="N43" s="3"/>
      <c r="O43" s="13">
        <f>+'Ark1'!W1451</f>
        <v>76.05508634222906</v>
      </c>
      <c r="P43" s="3"/>
      <c r="Q43" s="13">
        <f>+'Ark1'!X1451</f>
        <v>0.56603792531917563</v>
      </c>
      <c r="R43" s="13">
        <f>+'Ark1'!Y1451</f>
        <v>2.2570686976246881</v>
      </c>
      <c r="S43" s="13">
        <f>+'Ark1'!T1451</f>
        <v>16.510204081632651</v>
      </c>
      <c r="T43" s="123">
        <f>+'Ark1'!V1451</f>
        <v>82.399876860486572</v>
      </c>
      <c r="U43" s="18">
        <f t="shared" si="6"/>
        <v>13.553191489361701</v>
      </c>
      <c r="V43" s="54"/>
      <c r="W43" s="6"/>
      <c r="X43" s="6"/>
      <c r="Y43" s="67"/>
      <c r="Z43" s="6"/>
      <c r="AA43" s="6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</row>
    <row r="44" spans="1:38" x14ac:dyDescent="0.5">
      <c r="A44" s="54"/>
      <c r="B44" s="3">
        <f>+'Ark1'!C1452</f>
        <v>2021</v>
      </c>
      <c r="C44" s="3">
        <f>+'Ark1'!N1452</f>
        <v>77</v>
      </c>
      <c r="D44" s="5" t="str">
        <f t="shared" si="10"/>
        <v>&gt; 77 kg</v>
      </c>
      <c r="E44" s="3">
        <f>+'Ark1'!Q1452</f>
        <v>100</v>
      </c>
      <c r="F44" s="3"/>
      <c r="G44" s="18">
        <f>+'Ark1'!R1452</f>
        <v>1556</v>
      </c>
      <c r="H44" s="3"/>
      <c r="I44" s="123">
        <f>+'Ark1'!AA1452</f>
        <v>5.9181500076068758</v>
      </c>
      <c r="J44" s="3"/>
      <c r="K44" s="123">
        <f>+'Ark1'!AB1452</f>
        <v>5.4438317834793821</v>
      </c>
      <c r="L44" s="3"/>
      <c r="M44" s="13">
        <f>+'Ark1'!U1452</f>
        <v>61.469794344473023</v>
      </c>
      <c r="N44" s="3"/>
      <c r="O44" s="13">
        <f>+'Ark1'!W1452</f>
        <v>78.052011568123547</v>
      </c>
      <c r="P44" s="3"/>
      <c r="Q44" s="13">
        <f>+'Ark1'!X1452</f>
        <v>0.5875991431716866</v>
      </c>
      <c r="R44" s="13">
        <f>+'Ark1'!Y1452</f>
        <v>2.2096976514716218</v>
      </c>
      <c r="S44" s="13">
        <f>+'Ark1'!T1452</f>
        <v>16.464010282776346</v>
      </c>
      <c r="T44" s="123">
        <f>+'Ark1'!V1452</f>
        <v>84.563392814868251</v>
      </c>
      <c r="U44" s="18">
        <f t="shared" si="6"/>
        <v>15.56</v>
      </c>
      <c r="V44" s="54"/>
      <c r="W44" s="6"/>
      <c r="X44" s="17"/>
      <c r="Y44" s="67"/>
      <c r="Z44" s="13"/>
      <c r="AA44" s="21"/>
      <c r="AB44" s="3"/>
      <c r="AC44" s="13"/>
      <c r="AD44" s="7"/>
      <c r="AE44" s="3"/>
      <c r="AF44" s="3"/>
      <c r="AG44" s="3"/>
      <c r="AH44" s="3"/>
      <c r="AI44" s="3"/>
      <c r="AJ44" s="3"/>
      <c r="AK44" s="3"/>
      <c r="AL44" s="3"/>
    </row>
    <row r="45" spans="1:38" x14ac:dyDescent="0.5">
      <c r="A45" s="54"/>
      <c r="B45" s="3">
        <f>+'Ark1'!C1453</f>
        <v>2021</v>
      </c>
      <c r="C45" s="3">
        <f>+'Ark1'!N1453</f>
        <v>79</v>
      </c>
      <c r="D45" s="5" t="str">
        <f t="shared" si="10"/>
        <v>&gt; 79 kg</v>
      </c>
      <c r="E45" s="3">
        <f>+'Ark1'!Q1453</f>
        <v>100</v>
      </c>
      <c r="F45" s="3"/>
      <c r="G45" s="18">
        <f>+'Ark1'!R1453</f>
        <v>1831</v>
      </c>
      <c r="H45" s="3"/>
      <c r="I45" s="123">
        <f>+'Ark1'!AA1453</f>
        <v>6.9640955423703055</v>
      </c>
      <c r="J45" s="3"/>
      <c r="K45" s="123">
        <f>+'Ark1'!AB1453</f>
        <v>6.5640293850632752</v>
      </c>
      <c r="L45" s="3"/>
      <c r="M45" s="13">
        <f>+'Ark1'!U1453</f>
        <v>61.242076502732246</v>
      </c>
      <c r="N45" s="3"/>
      <c r="O45" s="13">
        <f>+'Ark1'!W1453</f>
        <v>80.021819672131059</v>
      </c>
      <c r="P45" s="3"/>
      <c r="Q45" s="13">
        <f>+'Ark1'!X1453</f>
        <v>0.5690588724112402</v>
      </c>
      <c r="R45" s="13">
        <f>+'Ark1'!Y1453</f>
        <v>2.2728812399153902</v>
      </c>
      <c r="S45" s="13">
        <f>+'Ark1'!T1453</f>
        <v>16.392135445111961</v>
      </c>
      <c r="T45" s="123">
        <f>+'Ark1'!V1453</f>
        <v>86.744525158517362</v>
      </c>
      <c r="U45" s="18">
        <f t="shared" si="6"/>
        <v>18.309999999999999</v>
      </c>
      <c r="V45" s="54"/>
      <c r="W45" s="6"/>
      <c r="X45" s="17"/>
      <c r="Y45" s="67"/>
      <c r="Z45" s="13"/>
      <c r="AA45" s="21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</row>
    <row r="46" spans="1:38" x14ac:dyDescent="0.5">
      <c r="A46" s="54"/>
      <c r="B46" s="3">
        <f>+'Ark1'!C1454</f>
        <v>2021</v>
      </c>
      <c r="C46" s="3">
        <f>+'Ark1'!N1454</f>
        <v>81</v>
      </c>
      <c r="D46" s="5" t="str">
        <f t="shared" si="10"/>
        <v>&gt; 81 kg</v>
      </c>
      <c r="E46" s="3">
        <f>+'Ark1'!Q1454</f>
        <v>104</v>
      </c>
      <c r="F46" s="3"/>
      <c r="G46" s="18">
        <f>+'Ark1'!R1454</f>
        <v>1957</v>
      </c>
      <c r="H46" s="3"/>
      <c r="I46" s="123">
        <f>+'Ark1'!AA1454</f>
        <v>7.443328769207362</v>
      </c>
      <c r="J46" s="3"/>
      <c r="K46" s="123">
        <f>+'Ark1'!AB1454</f>
        <v>7.1900688321555313</v>
      </c>
      <c r="L46" s="3"/>
      <c r="M46" s="13">
        <f>+'Ark1'!U1454</f>
        <v>61.126789366053139</v>
      </c>
      <c r="N46" s="3"/>
      <c r="O46" s="13">
        <f>+'Ark1'!W1454</f>
        <v>82.007428425358114</v>
      </c>
      <c r="P46" s="3"/>
      <c r="Q46" s="13">
        <f>+'Ark1'!X1454</f>
        <v>0.57156548060133161</v>
      </c>
      <c r="R46" s="13">
        <f>+'Ark1'!Y1454</f>
        <v>2.3005907747117043</v>
      </c>
      <c r="S46" s="13">
        <f>+'Ark1'!T1454</f>
        <v>16.346959632089931</v>
      </c>
      <c r="T46" s="123">
        <f>+'Ark1'!V1454</f>
        <v>88.894204459096798</v>
      </c>
      <c r="U46" s="18">
        <f t="shared" si="6"/>
        <v>18.817307692307693</v>
      </c>
      <c r="V46" s="54"/>
      <c r="W46" s="6"/>
      <c r="X46" s="17"/>
      <c r="Y46" s="67"/>
      <c r="Z46" s="13"/>
      <c r="AA46" s="21"/>
      <c r="AB46" s="3"/>
      <c r="AC46" s="3"/>
      <c r="AD46"/>
      <c r="AE46"/>
      <c r="AF46"/>
    </row>
    <row r="47" spans="1:38" x14ac:dyDescent="0.5">
      <c r="A47" s="54"/>
      <c r="B47" s="3">
        <f>+'Ark1'!C1455</f>
        <v>2021</v>
      </c>
      <c r="C47" s="3">
        <f>+'Ark1'!N1455</f>
        <v>83</v>
      </c>
      <c r="D47" s="5" t="str">
        <f t="shared" si="10"/>
        <v>&gt; 83 kg</v>
      </c>
      <c r="E47" s="3">
        <f>+'Ark1'!Q1455</f>
        <v>106</v>
      </c>
      <c r="F47" s="3"/>
      <c r="G47" s="18">
        <f>+'Ark1'!R1455</f>
        <v>2330</v>
      </c>
      <c r="H47" s="3"/>
      <c r="I47" s="123">
        <f>+'Ark1'!AA1455</f>
        <v>8.8620112581773913</v>
      </c>
      <c r="J47" s="3"/>
      <c r="K47" s="123">
        <f>+'Ark1'!AB1455</f>
        <v>8.7731262017997622</v>
      </c>
      <c r="L47" s="3"/>
      <c r="M47" s="13">
        <f>+'Ark1'!U1455</f>
        <v>61.089699570815441</v>
      </c>
      <c r="N47" s="3"/>
      <c r="O47" s="13">
        <f>+'Ark1'!W1455</f>
        <v>84.001579399141605</v>
      </c>
      <c r="P47" s="3"/>
      <c r="Q47" s="13">
        <f>+'Ark1'!X1455</f>
        <v>0.59412083416866801</v>
      </c>
      <c r="R47" s="13">
        <f>+'Ark1'!Y1455</f>
        <v>2.2506320323268745</v>
      </c>
      <c r="S47" s="13">
        <f>+'Ark1'!T1455</f>
        <v>16.348497854077252</v>
      </c>
      <c r="T47" s="123">
        <f>+'Ark1'!V1455</f>
        <v>91.009295123663762</v>
      </c>
      <c r="U47" s="18">
        <f t="shared" si="6"/>
        <v>21.981132075471699</v>
      </c>
      <c r="V47" s="54"/>
      <c r="W47" s="6"/>
      <c r="X47" s="17"/>
      <c r="Y47" s="67"/>
      <c r="Z47" s="13"/>
      <c r="AA47" s="21"/>
      <c r="AB47" s="3"/>
      <c r="AC47" s="3"/>
      <c r="AD47"/>
      <c r="AE47"/>
      <c r="AF47"/>
    </row>
    <row r="48" spans="1:38" x14ac:dyDescent="0.5">
      <c r="A48" s="54"/>
      <c r="B48" s="3">
        <f>+'Ark1'!C1456</f>
        <v>2021</v>
      </c>
      <c r="C48" s="3">
        <f>+'Ark1'!N1456</f>
        <v>85</v>
      </c>
      <c r="D48" s="5" t="str">
        <f t="shared" si="10"/>
        <v>&gt; 85 kg</v>
      </c>
      <c r="E48" s="3">
        <f>+'Ark1'!Q1456</f>
        <v>104</v>
      </c>
      <c r="F48" s="3"/>
      <c r="G48" s="18">
        <f>+'Ark1'!R1456</f>
        <v>2179</v>
      </c>
      <c r="H48" s="3"/>
      <c r="I48" s="123">
        <f>+'Ark1'!AA1456</f>
        <v>8.2876920736345649</v>
      </c>
      <c r="J48" s="3"/>
      <c r="K48" s="123">
        <f>+'Ark1'!AB1456</f>
        <v>8.4013708482584004</v>
      </c>
      <c r="L48" s="3"/>
      <c r="M48" s="13">
        <f>+'Ark1'!U1456</f>
        <v>60.952730610371731</v>
      </c>
      <c r="N48" s="3"/>
      <c r="O48" s="13">
        <f>+'Ark1'!W1456</f>
        <v>86.016530518586578</v>
      </c>
      <c r="P48" s="3"/>
      <c r="Q48" s="13">
        <f>+'Ark1'!X1456</f>
        <v>0.56038076720103636</v>
      </c>
      <c r="R48" s="13">
        <f>+'Ark1'!Y1456</f>
        <v>2.2322813373747095</v>
      </c>
      <c r="S48" s="13">
        <f>+'Ark1'!T1456</f>
        <v>16.271684258834323</v>
      </c>
      <c r="T48" s="123">
        <f>+'Ark1'!V1456</f>
        <v>93.192340756865249</v>
      </c>
      <c r="U48" s="18">
        <f t="shared" si="6"/>
        <v>20.951923076923077</v>
      </c>
      <c r="V48" s="54"/>
      <c r="W48" s="6"/>
      <c r="X48" s="17"/>
      <c r="Y48" s="67"/>
      <c r="Z48" s="14"/>
      <c r="AA48" s="21"/>
      <c r="AB48" s="3"/>
      <c r="AC48" s="3"/>
      <c r="AD48"/>
      <c r="AE48"/>
      <c r="AF48"/>
    </row>
    <row r="49" spans="1:32" x14ac:dyDescent="0.5">
      <c r="A49" s="54"/>
      <c r="B49" s="3">
        <f>+'Ark1'!C1457</f>
        <v>2021</v>
      </c>
      <c r="C49" s="3">
        <f>+'Ark1'!N1457</f>
        <v>87</v>
      </c>
      <c r="D49" s="5" t="str">
        <f t="shared" si="10"/>
        <v>&gt; 87 kg</v>
      </c>
      <c r="E49" s="3">
        <f>+'Ark1'!Q1457</f>
        <v>118</v>
      </c>
      <c r="F49" s="3"/>
      <c r="G49" s="18">
        <f>+'Ark1'!R1457</f>
        <v>3128</v>
      </c>
      <c r="H49" s="3"/>
      <c r="I49" s="123">
        <f>+'Ark1'!AA1457</f>
        <v>11.897155028145445</v>
      </c>
      <c r="J49" s="3"/>
      <c r="K49" s="123">
        <f>+'Ark1'!AB1457</f>
        <v>12.400760470331132</v>
      </c>
      <c r="L49" s="3"/>
      <c r="M49" s="13">
        <f>+'Ark1'!U1457</f>
        <v>60.875279820914606</v>
      </c>
      <c r="N49" s="3"/>
      <c r="O49" s="13">
        <f>+'Ark1'!W1457</f>
        <v>88.472731052126719</v>
      </c>
      <c r="P49" s="3"/>
      <c r="Q49" s="13">
        <f>+'Ark1'!X1457</f>
        <v>0.859857730784791</v>
      </c>
      <c r="R49" s="13">
        <f>+'Ark1'!Y1457</f>
        <v>2.2489281908779004</v>
      </c>
      <c r="S49" s="13">
        <f>+'Ark1'!T1457</f>
        <v>16.240728900255757</v>
      </c>
      <c r="T49" s="123">
        <f>+'Ark1'!V1457</f>
        <v>95.884140542252226</v>
      </c>
      <c r="U49" s="18">
        <f t="shared" si="6"/>
        <v>26.508474576271187</v>
      </c>
      <c r="V49" s="54"/>
      <c r="W49" s="6"/>
      <c r="X49" s="17"/>
      <c r="Y49" s="67"/>
      <c r="Z49" s="14"/>
      <c r="AA49" s="21"/>
      <c r="AB49" s="3"/>
      <c r="AC49" s="3"/>
      <c r="AD49"/>
      <c r="AE49"/>
      <c r="AF49"/>
    </row>
    <row r="50" spans="1:32" x14ac:dyDescent="0.5">
      <c r="A50" s="54"/>
      <c r="B50" s="3">
        <f>+'Ark1'!C1458</f>
        <v>2021</v>
      </c>
      <c r="C50" s="3">
        <f>+'Ark1'!N1458</f>
        <v>90</v>
      </c>
      <c r="D50" s="5" t="str">
        <f t="shared" si="10"/>
        <v>&gt; 90 kg</v>
      </c>
      <c r="E50" s="3">
        <f>+'Ark1'!Q1458</f>
        <v>128</v>
      </c>
      <c r="F50" s="3"/>
      <c r="G50" s="18">
        <f>+'Ark1'!R1458</f>
        <v>3943</v>
      </c>
      <c r="H50" s="3"/>
      <c r="I50" s="123">
        <f>+'Ark1'!AA1458</f>
        <v>14.99695724935342</v>
      </c>
      <c r="J50" s="3"/>
      <c r="K50" s="123">
        <f>+'Ark1'!AB1458</f>
        <v>16.301129304053678</v>
      </c>
      <c r="L50" s="3"/>
      <c r="M50" s="13">
        <f>+'Ark1'!U1458</f>
        <v>60.687388987566607</v>
      </c>
      <c r="N50" s="3"/>
      <c r="O50" s="13">
        <f>+'Ark1'!W1458</f>
        <v>92.278442019791868</v>
      </c>
      <c r="P50" s="3"/>
      <c r="Q50" s="13">
        <f>+'Ark1'!X1458</f>
        <v>1.4261645245010253</v>
      </c>
      <c r="R50" s="13">
        <f>+'Ark1'!Y1458</f>
        <v>2.1900830228472072</v>
      </c>
      <c r="S50" s="13">
        <f>+'Ark1'!T1458</f>
        <v>16.189196043621603</v>
      </c>
      <c r="T50" s="123">
        <f>+'Ark1'!V1458</f>
        <v>100.02769726708389</v>
      </c>
      <c r="U50" s="18">
        <f t="shared" si="6"/>
        <v>30.8046875</v>
      </c>
      <c r="V50" s="54"/>
      <c r="W50" s="6"/>
      <c r="X50" s="17"/>
      <c r="Y50" s="67"/>
      <c r="Z50" s="14"/>
      <c r="AA50" s="21"/>
      <c r="AB50" s="3"/>
      <c r="AC50" s="3"/>
      <c r="AD50"/>
      <c r="AE50"/>
      <c r="AF50"/>
    </row>
    <row r="51" spans="1:32" x14ac:dyDescent="0.5">
      <c r="A51" s="54"/>
      <c r="B51" s="3">
        <f>+'Ark1'!C1459</f>
        <v>2021</v>
      </c>
      <c r="C51" s="3">
        <f>+'Ark1'!N1459</f>
        <v>95</v>
      </c>
      <c r="D51" s="5" t="str">
        <f t="shared" si="10"/>
        <v>&gt; 95 kg</v>
      </c>
      <c r="E51" s="3">
        <f>+'Ark1'!Q1459</f>
        <v>125</v>
      </c>
      <c r="F51" s="3"/>
      <c r="G51" s="18">
        <f>+'Ark1'!R1459</f>
        <v>2235</v>
      </c>
      <c r="H51" s="3"/>
      <c r="I51" s="123">
        <f>+'Ark1'!AA1459</f>
        <v>8.5006846188954821</v>
      </c>
      <c r="J51" s="3"/>
      <c r="K51" s="123">
        <f>+'Ark1'!AB1459</f>
        <v>9.7399762776832954</v>
      </c>
      <c r="L51" s="3"/>
      <c r="M51" s="13">
        <f>+'Ark1'!U1459</f>
        <v>60.332885906040282</v>
      </c>
      <c r="N51" s="3"/>
      <c r="O51" s="13">
        <f>+'Ark1'!W1459</f>
        <v>97.223078299776446</v>
      </c>
      <c r="P51" s="3"/>
      <c r="Q51" s="13">
        <f>+'Ark1'!X1459</f>
        <v>1.4378606437869861</v>
      </c>
      <c r="R51" s="13">
        <f>+'Ark1'!Y1459</f>
        <v>2.269172146583522</v>
      </c>
      <c r="S51" s="13">
        <f>+'Ark1'!T1459</f>
        <v>15.998657718120803</v>
      </c>
      <c r="T51" s="123">
        <f>+'Ark1'!V1459</f>
        <v>105.33377930636638</v>
      </c>
      <c r="U51" s="18">
        <f t="shared" si="6"/>
        <v>17.88</v>
      </c>
      <c r="V51" s="54"/>
      <c r="W51" s="6"/>
      <c r="X51" s="17"/>
      <c r="Y51" s="67"/>
      <c r="Z51" s="14"/>
      <c r="AA51" s="21"/>
      <c r="AB51" s="3"/>
      <c r="AC51" s="3"/>
      <c r="AD51"/>
      <c r="AE51"/>
      <c r="AF51"/>
    </row>
    <row r="52" spans="1:32" x14ac:dyDescent="0.5">
      <c r="A52" s="54"/>
      <c r="B52" s="3">
        <f>+'Ark1'!C1460</f>
        <v>2021</v>
      </c>
      <c r="C52" s="3">
        <f>+'Ark1'!N1460</f>
        <v>100</v>
      </c>
      <c r="D52" s="5" t="str">
        <f t="shared" si="10"/>
        <v>&gt; 100 kg</v>
      </c>
      <c r="E52" s="3">
        <f>+'Ark1'!Q1460</f>
        <v>100</v>
      </c>
      <c r="F52" s="3"/>
      <c r="G52" s="18">
        <f>+'Ark1'!R1460</f>
        <v>993</v>
      </c>
      <c r="H52" s="3"/>
      <c r="I52" s="123">
        <f>+'Ark1'!AA1460</f>
        <v>3.7768142400730249</v>
      </c>
      <c r="J52" s="3"/>
      <c r="K52" s="123">
        <f>+'Ark1'!AB1460</f>
        <v>4.5482384851252844</v>
      </c>
      <c r="L52" s="3"/>
      <c r="M52" s="13">
        <f>+'Ark1'!U1460</f>
        <v>60.152064451158118</v>
      </c>
      <c r="N52" s="3"/>
      <c r="O52" s="13">
        <f>+'Ark1'!W1460</f>
        <v>102.1840181268882</v>
      </c>
      <c r="P52" s="3"/>
      <c r="Q52" s="13">
        <f>+'Ark1'!X1460</f>
        <v>1.3985082930739161</v>
      </c>
      <c r="R52" s="13">
        <f>+'Ark1'!Y1460</f>
        <v>2.4400234154100526</v>
      </c>
      <c r="S52" s="13">
        <f>+'Ark1'!T1460</f>
        <v>15.870090634441093</v>
      </c>
      <c r="T52" s="123">
        <f>+'Ark1'!V1460</f>
        <v>110.70857868568611</v>
      </c>
      <c r="U52" s="18">
        <f t="shared" si="6"/>
        <v>9.93</v>
      </c>
      <c r="V52" s="54"/>
      <c r="W52" s="6"/>
      <c r="X52" s="17"/>
      <c r="Y52" s="67"/>
      <c r="Z52" s="14"/>
      <c r="AA52" s="21"/>
      <c r="AB52" s="3"/>
      <c r="AC52" s="3"/>
      <c r="AD52"/>
      <c r="AE52"/>
      <c r="AF52"/>
    </row>
    <row r="53" spans="1:32" x14ac:dyDescent="0.5">
      <c r="A53" s="54"/>
      <c r="B53" s="3">
        <f>+'Ark1'!C1461</f>
        <v>2021</v>
      </c>
      <c r="C53" s="3">
        <f>+'Ark1'!N1461</f>
        <v>105</v>
      </c>
      <c r="D53" s="5" t="str">
        <f t="shared" si="10"/>
        <v>&gt; 105 kg</v>
      </c>
      <c r="E53" s="3">
        <f>+'Ark1'!Q1461</f>
        <v>81</v>
      </c>
      <c r="F53" s="3"/>
      <c r="G53" s="18">
        <f>+'Ark1'!R1461</f>
        <v>387</v>
      </c>
      <c r="H53" s="3"/>
      <c r="I53" s="123">
        <f>+'Ark1'!AA1461</f>
        <v>1.471930625285258</v>
      </c>
      <c r="J53" s="3"/>
      <c r="K53" s="123">
        <f>+'Ark1'!AB1461</f>
        <v>1.8571644469622388</v>
      </c>
      <c r="L53" s="3"/>
      <c r="M53" s="13">
        <f>+'Ark1'!U1461</f>
        <v>59.78552971576228</v>
      </c>
      <c r="N53" s="3"/>
      <c r="O53" s="13">
        <f>+'Ark1'!W1461</f>
        <v>107.06028423772607</v>
      </c>
      <c r="P53" s="3"/>
      <c r="Q53" s="13">
        <f>+'Ark1'!X1461</f>
        <v>1.3941055950579997</v>
      </c>
      <c r="R53" s="13">
        <f>+'Ark1'!Y1461</f>
        <v>2.4522304177475824</v>
      </c>
      <c r="S53" s="13">
        <f>+'Ark1'!T1461</f>
        <v>15.674418604651173</v>
      </c>
      <c r="T53" s="123">
        <f>+'Ark1'!V1461</f>
        <v>115.99164056091662</v>
      </c>
      <c r="U53" s="18">
        <f t="shared" si="6"/>
        <v>4.7777777777777777</v>
      </c>
      <c r="V53" s="54"/>
      <c r="W53" s="6"/>
      <c r="X53" s="17"/>
      <c r="Y53" s="67"/>
      <c r="Z53" s="7"/>
      <c r="AA53" s="21"/>
      <c r="AB53" s="3"/>
      <c r="AC53" s="3"/>
      <c r="AD53"/>
      <c r="AE53"/>
      <c r="AF53"/>
    </row>
    <row r="54" spans="1:32" x14ac:dyDescent="0.5">
      <c r="A54" s="54"/>
      <c r="B54" s="3">
        <f>+'Ark1'!C1462</f>
        <v>2021</v>
      </c>
      <c r="C54" s="3">
        <f>+'Ark1'!N1462</f>
        <v>110</v>
      </c>
      <c r="D54" s="5" t="str">
        <f t="shared" si="10"/>
        <v>&gt; 110 kg</v>
      </c>
      <c r="E54" s="3">
        <f>+'Ark1'!Q1462</f>
        <v>53</v>
      </c>
      <c r="F54" s="3"/>
      <c r="G54" s="18">
        <f>+'Ark1'!R1462</f>
        <v>158</v>
      </c>
      <c r="H54" s="3"/>
      <c r="I54" s="123">
        <f>+'Ark1'!AA1462</f>
        <v>0.60094325270044147</v>
      </c>
      <c r="J54" s="3"/>
      <c r="K54" s="123">
        <f>+'Ark1'!AB1462</f>
        <v>0.79455497993120128</v>
      </c>
      <c r="L54" s="3"/>
      <c r="M54" s="13">
        <f>+'Ark1'!U1462</f>
        <v>59.405063291139243</v>
      </c>
      <c r="N54" s="3"/>
      <c r="O54" s="13">
        <f>+'Ark1'!W1462</f>
        <v>112.19044303797472</v>
      </c>
      <c r="P54" s="3"/>
      <c r="Q54" s="13">
        <f>+'Ark1'!X1462</f>
        <v>1.4381793804293823</v>
      </c>
      <c r="R54" s="13">
        <f>+'Ark1'!Y1462</f>
        <v>3.0502914878009224</v>
      </c>
      <c r="S54" s="13">
        <f>+'Ark1'!T1462</f>
        <v>15.36708860759494</v>
      </c>
      <c r="T54" s="123">
        <f>+'Ark1'!V1462</f>
        <v>121.54977577245361</v>
      </c>
      <c r="U54" s="18">
        <f t="shared" si="6"/>
        <v>2.9811320754716979</v>
      </c>
      <c r="V54" s="54"/>
      <c r="W54" s="6"/>
      <c r="X54" s="17"/>
      <c r="Y54" s="67"/>
      <c r="Z54" s="7"/>
      <c r="AA54" s="21"/>
      <c r="AB54" s="3"/>
      <c r="AC54" s="3"/>
      <c r="AD54"/>
      <c r="AE54"/>
      <c r="AF54"/>
    </row>
    <row r="55" spans="1:32" x14ac:dyDescent="0.5">
      <c r="A55" s="54"/>
      <c r="B55" s="3">
        <f>+'Ark1'!C1463</f>
        <v>2021</v>
      </c>
      <c r="C55" s="3">
        <f>+'Ark1'!N1463</f>
        <v>115</v>
      </c>
      <c r="D55" s="5" t="str">
        <f t="shared" si="10"/>
        <v>&gt; 115 kg</v>
      </c>
      <c r="E55" s="3">
        <f>+'Ark1'!Q1463</f>
        <v>36</v>
      </c>
      <c r="F55" s="3"/>
      <c r="G55" s="18">
        <f>+'Ark1'!R1463</f>
        <v>98</v>
      </c>
      <c r="H55" s="3"/>
      <c r="I55" s="123">
        <f>+'Ark1'!AA1463</f>
        <v>0.37273695420660258</v>
      </c>
      <c r="J55" s="3"/>
      <c r="K55" s="123">
        <f>+'Ark1'!AB1463</f>
        <v>0.51589288359544438</v>
      </c>
      <c r="L55" s="3"/>
      <c r="M55" s="13">
        <f>+'Ark1'!U1463</f>
        <v>59.469387755102019</v>
      </c>
      <c r="N55" s="3"/>
      <c r="O55" s="13">
        <f>+'Ark1'!W1463</f>
        <v>117.44173469387751</v>
      </c>
      <c r="P55" s="3"/>
      <c r="Q55" s="13">
        <f>+'Ark1'!X1463</f>
        <v>1.3553695373167889</v>
      </c>
      <c r="R55" s="13">
        <f>+'Ark1'!Y1463</f>
        <v>2.924924843383518</v>
      </c>
      <c r="S55" s="13">
        <f>+'Ark1'!T1463</f>
        <v>15.469387755102048</v>
      </c>
      <c r="T55" s="123">
        <f>+'Ark1'!V1463</f>
        <v>127.23914918079902</v>
      </c>
      <c r="U55" s="18">
        <f t="shared" si="6"/>
        <v>2.7222222222222223</v>
      </c>
      <c r="V55" s="54"/>
      <c r="W55" s="6"/>
      <c r="X55" s="17"/>
      <c r="Y55" s="67"/>
      <c r="Z55" s="7"/>
      <c r="AA55" s="21"/>
      <c r="AB55" s="3"/>
      <c r="AC55" s="3"/>
      <c r="AD55"/>
      <c r="AE55"/>
      <c r="AF55"/>
    </row>
    <row r="56" spans="1:32" x14ac:dyDescent="0.5">
      <c r="A56" s="54"/>
      <c r="B56" s="3">
        <f>+'Ark1'!C1464</f>
        <v>2021</v>
      </c>
      <c r="C56" s="3">
        <f>+'Ark1'!N1464</f>
        <v>120</v>
      </c>
      <c r="D56" s="5" t="str">
        <f t="shared" si="10"/>
        <v>&gt; 120 kg</v>
      </c>
      <c r="E56" s="3">
        <f>+'Ark1'!Q1464</f>
        <v>32</v>
      </c>
      <c r="F56" s="3"/>
      <c r="G56" s="18">
        <f>+'Ark1'!R1464</f>
        <v>57</v>
      </c>
      <c r="H56" s="3"/>
      <c r="I56" s="123">
        <f>+'Ark1'!AA1464</f>
        <v>0.21679598356914653</v>
      </c>
      <c r="J56" s="3"/>
      <c r="K56" s="123">
        <f>+'Ark1'!AB1464</f>
        <v>0.31238187744669782</v>
      </c>
      <c r="L56" s="3"/>
      <c r="M56" s="13">
        <f>+'Ark1'!U1464</f>
        <v>58.245614035087719</v>
      </c>
      <c r="N56" s="3"/>
      <c r="O56" s="13">
        <f>+'Ark1'!W1464</f>
        <v>122.26438596491229</v>
      </c>
      <c r="P56" s="3"/>
      <c r="Q56" s="13">
        <f>+'Ark1'!X1464</f>
        <v>1.44033136726301</v>
      </c>
      <c r="R56" s="13">
        <f>+'Ark1'!Y1464</f>
        <v>2.9574805645393418</v>
      </c>
      <c r="S56" s="13">
        <f>+'Ark1'!T1464</f>
        <v>14.57894736842105</v>
      </c>
      <c r="T56" s="123">
        <f>+'Ark1'!V1464</f>
        <v>132.46412347227763</v>
      </c>
      <c r="U56" s="18">
        <f t="shared" si="6"/>
        <v>1.78125</v>
      </c>
      <c r="V56" s="54"/>
      <c r="W56" s="6"/>
      <c r="X56" s="17"/>
      <c r="Y56" s="67"/>
      <c r="Z56" s="7"/>
      <c r="AA56" s="21"/>
      <c r="AB56" s="3"/>
      <c r="AC56" s="3"/>
      <c r="AD56"/>
      <c r="AE56"/>
      <c r="AF56"/>
    </row>
    <row r="57" spans="1:32" x14ac:dyDescent="0.5">
      <c r="A57" s="54"/>
      <c r="B57" s="3">
        <f>+'Ark1'!C1465</f>
        <v>2021</v>
      </c>
      <c r="C57" s="3">
        <f>+'Ark1'!N1465</f>
        <v>125</v>
      </c>
      <c r="D57" s="5" t="str">
        <f t="shared" si="10"/>
        <v>&gt; 125 kg</v>
      </c>
      <c r="E57" s="3">
        <f>+'Ark1'!Q1465</f>
        <v>1</v>
      </c>
      <c r="F57" s="3"/>
      <c r="G57" s="18">
        <f>+'Ark1'!R1465</f>
        <v>1</v>
      </c>
      <c r="H57" s="3"/>
      <c r="I57" s="123">
        <f>+'Ark1'!AA1465</f>
        <v>3.8034383082306391E-3</v>
      </c>
      <c r="J57" s="3"/>
      <c r="K57" s="123">
        <f>+'Ark1'!AB1465</f>
        <v>6.4398699299572388E-3</v>
      </c>
      <c r="L57" s="3"/>
      <c r="M57" s="13">
        <f>+'Ark1'!U1465</f>
        <v>64</v>
      </c>
      <c r="N57" s="3"/>
      <c r="O57" s="13">
        <f>+'Ark1'!W1465</f>
        <v>143.67000000000002</v>
      </c>
      <c r="P57" s="3"/>
      <c r="Q57" s="13">
        <f>+'Ark1'!X1465</f>
        <v>0</v>
      </c>
      <c r="R57" s="13">
        <f>+'Ark1'!Y1465</f>
        <v>0</v>
      </c>
      <c r="S57" s="13">
        <f>+'Ark1'!T1465</f>
        <v>17</v>
      </c>
      <c r="T57" s="123">
        <f>+'Ark1'!V1465</f>
        <v>155.65547128927412</v>
      </c>
      <c r="U57" s="18">
        <f t="shared" si="6"/>
        <v>1</v>
      </c>
      <c r="V57" s="54"/>
      <c r="W57" s="6"/>
      <c r="X57" s="17"/>
      <c r="Y57" s="67"/>
      <c r="Z57" s="7"/>
      <c r="AA57" s="21"/>
      <c r="AB57" s="3"/>
      <c r="AC57" s="3"/>
      <c r="AD57"/>
      <c r="AE57"/>
      <c r="AF57"/>
    </row>
    <row r="58" spans="1:32" x14ac:dyDescent="0.5">
      <c r="A58" s="54"/>
      <c r="B58" s="62">
        <f>+'Ark1'!C1466</f>
        <v>2020</v>
      </c>
      <c r="C58" s="62">
        <f>+'Ark1'!N1466</f>
        <v>40</v>
      </c>
      <c r="D58" s="63" t="str">
        <f>+D35</f>
        <v>&lt;=50kg</v>
      </c>
      <c r="E58" s="62">
        <f>+'Ark1'!Q1466</f>
        <v>43</v>
      </c>
      <c r="F58" s="62"/>
      <c r="G58" s="84">
        <f>+'Ark1'!R1466</f>
        <v>202</v>
      </c>
      <c r="H58" s="62"/>
      <c r="I58" s="122">
        <f>+'Ark1'!AA1466</f>
        <v>0.96752562505987172</v>
      </c>
      <c r="J58" s="62"/>
      <c r="K58" s="122">
        <f>+'Ark1'!AB1466</f>
        <v>0.58990457026178356</v>
      </c>
      <c r="L58" s="62"/>
      <c r="M58" s="64">
        <f>+'Ark1'!U1466</f>
        <v>64.405940594059402</v>
      </c>
      <c r="N58" s="62"/>
      <c r="O58" s="64">
        <f>+'Ark1'!W1466</f>
        <v>50.367772277227743</v>
      </c>
      <c r="P58" s="62"/>
      <c r="Q58" s="64">
        <f>+'Ark1'!X1466</f>
        <v>3.6738291039151192</v>
      </c>
      <c r="R58" s="64">
        <f>+'Ark1'!Y1466</f>
        <v>2.6219870698558649</v>
      </c>
      <c r="S58" s="64">
        <f>+'Ark1'!T1466</f>
        <v>16.85148514851485</v>
      </c>
      <c r="T58" s="122">
        <f>+'Ark1'!V1466</f>
        <v>54.569634103171992</v>
      </c>
      <c r="U58" s="84">
        <f t="shared" si="6"/>
        <v>4.6976744186046515</v>
      </c>
      <c r="V58" s="54"/>
      <c r="W58" s="6"/>
      <c r="X58" s="17"/>
      <c r="Y58" s="67"/>
      <c r="Z58" s="7"/>
      <c r="AA58" s="21"/>
      <c r="AB58" s="3"/>
      <c r="AC58" s="3"/>
      <c r="AD58"/>
      <c r="AE58"/>
      <c r="AF58"/>
    </row>
    <row r="59" spans="1:32" x14ac:dyDescent="0.5">
      <c r="A59" s="54"/>
      <c r="B59" s="62">
        <f>+'Ark1'!C1467</f>
        <v>2020</v>
      </c>
      <c r="C59" s="62">
        <f>+'Ark1'!N1467</f>
        <v>55</v>
      </c>
      <c r="D59" s="63" t="str">
        <f t="shared" ref="D59:D80" si="11">+D36</f>
        <v>&gt; 55 kg</v>
      </c>
      <c r="E59" s="62">
        <f>+'Ark1'!Q1467</f>
        <v>72</v>
      </c>
      <c r="F59" s="62"/>
      <c r="G59" s="84">
        <f>+'Ark1'!R1467</f>
        <v>578</v>
      </c>
      <c r="H59" s="62"/>
      <c r="I59" s="122">
        <f>+'Ark1'!AA1467</f>
        <v>2.7684644123000295</v>
      </c>
      <c r="J59" s="62"/>
      <c r="K59" s="122">
        <f>+'Ark1'!AB1467</f>
        <v>2.0030805893705765</v>
      </c>
      <c r="L59" s="62"/>
      <c r="M59" s="64">
        <f>+'Ark1'!U1467</f>
        <v>63.477508650519027</v>
      </c>
      <c r="N59" s="62"/>
      <c r="O59" s="64">
        <f>+'Ark1'!W1467</f>
        <v>59.771332179930802</v>
      </c>
      <c r="P59" s="62"/>
      <c r="Q59" s="64">
        <f>+'Ark1'!X1467</f>
        <v>2.2453134868787088</v>
      </c>
      <c r="R59" s="64">
        <f>+'Ark1'!Y1467</f>
        <v>2.532217189931226</v>
      </c>
      <c r="S59" s="64">
        <f>+'Ark1'!T1467</f>
        <v>16.797577854671289</v>
      </c>
      <c r="T59" s="122">
        <f>+'Ark1'!V1467</f>
        <v>64.757673001008428</v>
      </c>
      <c r="U59" s="84">
        <f t="shared" si="6"/>
        <v>8.0277777777777786</v>
      </c>
      <c r="V59" s="54"/>
      <c r="W59" s="6"/>
      <c r="X59" s="17"/>
      <c r="Y59" s="67"/>
      <c r="Z59" s="7"/>
      <c r="AA59" s="21"/>
      <c r="AB59" s="3"/>
      <c r="AC59" s="3"/>
      <c r="AD59"/>
      <c r="AE59"/>
      <c r="AF59"/>
    </row>
    <row r="60" spans="1:32" x14ac:dyDescent="0.5">
      <c r="A60" s="54"/>
      <c r="B60" s="62">
        <f>+'Ark1'!C1468</f>
        <v>2020</v>
      </c>
      <c r="C60" s="62">
        <f>+'Ark1'!N1468</f>
        <v>63</v>
      </c>
      <c r="D60" s="63" t="str">
        <f t="shared" si="11"/>
        <v>&gt; 63 kg</v>
      </c>
      <c r="E60" s="62">
        <f>+'Ark1'!Q1468</f>
        <v>54</v>
      </c>
      <c r="F60" s="62"/>
      <c r="G60" s="84">
        <f>+'Ark1'!R1468</f>
        <v>286</v>
      </c>
      <c r="H60" s="62"/>
      <c r="I60" s="122">
        <f>+'Ark1'!AA1468</f>
        <v>1.3698630136986301</v>
      </c>
      <c r="J60" s="62"/>
      <c r="K60" s="122">
        <f>+'Ark1'!AB1468</f>
        <v>1.0621638142766177</v>
      </c>
      <c r="L60" s="62"/>
      <c r="M60" s="64">
        <f>+'Ark1'!U1468</f>
        <v>63.251748251748246</v>
      </c>
      <c r="N60" s="62"/>
      <c r="O60" s="64">
        <f>+'Ark1'!W1468</f>
        <v>64.054230769230799</v>
      </c>
      <c r="P60" s="62"/>
      <c r="Q60" s="64">
        <f>+'Ark1'!X1468</f>
        <v>0.55561274927810589</v>
      </c>
      <c r="R60" s="64">
        <f>+'Ark1'!Y1468</f>
        <v>2.1949354657621738</v>
      </c>
      <c r="S60" s="64">
        <f>+'Ark1'!T1468</f>
        <v>16.811188811188813</v>
      </c>
      <c r="T60" s="122">
        <f>+'Ark1'!V1468</f>
        <v>69.397866488874087</v>
      </c>
      <c r="U60" s="84">
        <f t="shared" si="6"/>
        <v>5.2962962962962967</v>
      </c>
      <c r="V60" s="54"/>
      <c r="W60" s="6"/>
      <c r="X60" s="17"/>
      <c r="Y60" s="67"/>
      <c r="Z60" s="7"/>
      <c r="AA60" s="21"/>
      <c r="AB60" s="3"/>
      <c r="AC60" s="3"/>
      <c r="AD60"/>
      <c r="AE60"/>
      <c r="AF60"/>
    </row>
    <row r="61" spans="1:32" x14ac:dyDescent="0.5">
      <c r="A61" s="54"/>
      <c r="B61" s="62">
        <f>+'Ark1'!C1469</f>
        <v>2020</v>
      </c>
      <c r="C61" s="62">
        <f>+'Ark1'!N1469</f>
        <v>65</v>
      </c>
      <c r="D61" s="63" t="str">
        <f t="shared" si="11"/>
        <v>&gt; 65 kg</v>
      </c>
      <c r="E61" s="62">
        <f>+'Ark1'!Q1469</f>
        <v>59</v>
      </c>
      <c r="F61" s="62"/>
      <c r="G61" s="84">
        <f>+'Ark1'!R1469</f>
        <v>364</v>
      </c>
      <c r="H61" s="62"/>
      <c r="I61" s="122">
        <f>+'Ark1'!AA1469</f>
        <v>1.7434620174346203</v>
      </c>
      <c r="J61" s="62"/>
      <c r="K61" s="122">
        <f>+'Ark1'!AB1469</f>
        <v>1.3952868930755675</v>
      </c>
      <c r="L61" s="62"/>
      <c r="M61" s="64">
        <f>+'Ark1'!U1469</f>
        <v>62.75</v>
      </c>
      <c r="N61" s="62"/>
      <c r="O61" s="64">
        <f>+'Ark1'!W1469</f>
        <v>66.112637362637358</v>
      </c>
      <c r="P61" s="62"/>
      <c r="Q61" s="64">
        <f>+'Ark1'!X1469</f>
        <v>0.56624284225359078</v>
      </c>
      <c r="R61" s="64">
        <f>+'Ark1'!Y1469</f>
        <v>2.3940459569431911</v>
      </c>
      <c r="S61" s="64">
        <f>+'Ark1'!T1469</f>
        <v>16.711538461538456</v>
      </c>
      <c r="T61" s="122">
        <f>+'Ark1'!V1469</f>
        <v>71.627992808924489</v>
      </c>
      <c r="U61" s="84">
        <f t="shared" si="6"/>
        <v>6.1694915254237293</v>
      </c>
      <c r="V61" s="54"/>
      <c r="W61" s="6"/>
      <c r="X61" s="21"/>
      <c r="Y61" s="67"/>
      <c r="Z61" s="7"/>
      <c r="AA61" s="21"/>
      <c r="AB61" s="3"/>
      <c r="AC61" s="3"/>
      <c r="AD61"/>
      <c r="AE61"/>
      <c r="AF61"/>
    </row>
    <row r="62" spans="1:32" x14ac:dyDescent="0.5">
      <c r="A62" s="54"/>
      <c r="B62" s="62">
        <f>+'Ark1'!C1470</f>
        <v>2020</v>
      </c>
      <c r="C62" s="62">
        <f>+'Ark1'!N1470</f>
        <v>67</v>
      </c>
      <c r="D62" s="63" t="str">
        <f t="shared" si="11"/>
        <v>&gt; 67 kg</v>
      </c>
      <c r="E62" s="62">
        <f>+'Ark1'!Q1470</f>
        <v>66</v>
      </c>
      <c r="F62" s="62"/>
      <c r="G62" s="84">
        <f>+'Ark1'!R1470</f>
        <v>470</v>
      </c>
      <c r="H62" s="62"/>
      <c r="I62" s="122">
        <f>+'Ark1'!AA1470</f>
        <v>2.2511734840501956</v>
      </c>
      <c r="J62" s="62"/>
      <c r="K62" s="122">
        <f>+'Ark1'!AB1470</f>
        <v>1.8543006232436063</v>
      </c>
      <c r="L62" s="62"/>
      <c r="M62" s="64">
        <f>+'Ark1'!U1470</f>
        <v>62.806382978723391</v>
      </c>
      <c r="N62" s="62"/>
      <c r="O62" s="64">
        <f>+'Ark1'!W1470</f>
        <v>68.046319148936149</v>
      </c>
      <c r="P62" s="62"/>
      <c r="Q62" s="64">
        <f>+'Ark1'!X1470</f>
        <v>0.58872804133940881</v>
      </c>
      <c r="R62" s="64">
        <f>+'Ark1'!Y1470</f>
        <v>2.2128160796287557</v>
      </c>
      <c r="S62" s="64">
        <f>+'Ark1'!T1470</f>
        <v>16.744680851063826</v>
      </c>
      <c r="T62" s="122">
        <f>+'Ark1'!V1470</f>
        <v>73.722989327124779</v>
      </c>
      <c r="U62" s="84">
        <f t="shared" si="6"/>
        <v>7.1212121212121211</v>
      </c>
      <c r="V62" s="54"/>
      <c r="W62" s="14"/>
      <c r="X62" s="14"/>
      <c r="Y62" s="67"/>
      <c r="Z62" s="3"/>
      <c r="AA62" s="3"/>
      <c r="AB62" s="3"/>
      <c r="AC62" s="3"/>
      <c r="AD62"/>
      <c r="AE62"/>
      <c r="AF62"/>
    </row>
    <row r="63" spans="1:32" x14ac:dyDescent="0.5">
      <c r="A63" s="54"/>
      <c r="B63" s="62">
        <f>+'Ark1'!C1471</f>
        <v>2020</v>
      </c>
      <c r="C63" s="62">
        <f>+'Ark1'!N1471</f>
        <v>69</v>
      </c>
      <c r="D63" s="63" t="str">
        <f t="shared" si="11"/>
        <v>&gt; 69 kg</v>
      </c>
      <c r="E63" s="62">
        <f>+'Ark1'!Q1471</f>
        <v>79</v>
      </c>
      <c r="F63" s="62"/>
      <c r="G63" s="84">
        <f>+'Ark1'!R1471</f>
        <v>624</v>
      </c>
      <c r="H63" s="62"/>
      <c r="I63" s="122">
        <f>+'Ark1'!AA1471</f>
        <v>2.9887920298879198</v>
      </c>
      <c r="J63" s="62"/>
      <c r="K63" s="122">
        <f>+'Ark1'!AB1471</f>
        <v>2.5364558924388878</v>
      </c>
      <c r="L63" s="62"/>
      <c r="M63" s="64">
        <f>+'Ark1'!U1471</f>
        <v>62.485576923076913</v>
      </c>
      <c r="N63" s="62"/>
      <c r="O63" s="64">
        <f>+'Ark1'!W1471</f>
        <v>70.107596153846103</v>
      </c>
      <c r="P63" s="62"/>
      <c r="Q63" s="64">
        <f>+'Ark1'!X1471</f>
        <v>0.58200690893527118</v>
      </c>
      <c r="R63" s="64">
        <f>+'Ark1'!Y1471</f>
        <v>2.2793211259858381</v>
      </c>
      <c r="S63" s="64">
        <f>+'Ark1'!T1471</f>
        <v>16.668269230769223</v>
      </c>
      <c r="T63" s="122">
        <f>+'Ark1'!V1471</f>
        <v>75.956225518793204</v>
      </c>
      <c r="U63" s="84">
        <f t="shared" si="6"/>
        <v>7.8987341772151902</v>
      </c>
      <c r="V63" s="54"/>
      <c r="W63" s="7"/>
      <c r="X63" s="21"/>
      <c r="Y63" s="67"/>
      <c r="Z63" s="3"/>
      <c r="AA63" s="21"/>
      <c r="AB63" s="3"/>
      <c r="AC63" s="3"/>
      <c r="AD63"/>
      <c r="AE63"/>
      <c r="AF63"/>
    </row>
    <row r="64" spans="1:32" x14ac:dyDescent="0.5">
      <c r="A64" s="54"/>
      <c r="B64" s="62">
        <f>+'Ark1'!C1472</f>
        <v>2020</v>
      </c>
      <c r="C64" s="62">
        <f>+'Ark1'!N1472</f>
        <v>71</v>
      </c>
      <c r="D64" s="63" t="str">
        <f t="shared" si="11"/>
        <v>&gt; 71 kg</v>
      </c>
      <c r="E64" s="62">
        <f>+'Ark1'!Q1472</f>
        <v>87</v>
      </c>
      <c r="F64" s="62"/>
      <c r="G64" s="84">
        <f>+'Ark1'!R1472</f>
        <v>831</v>
      </c>
      <c r="H64" s="62"/>
      <c r="I64" s="122">
        <f>+'Ark1'!AA1472</f>
        <v>3.9802663090334329</v>
      </c>
      <c r="J64" s="62"/>
      <c r="K64" s="122">
        <f>+'Ark1'!AB1472</f>
        <v>3.4706980185766518</v>
      </c>
      <c r="L64" s="62"/>
      <c r="M64" s="64">
        <f>+'Ark1'!U1472</f>
        <v>62.348977135980739</v>
      </c>
      <c r="N64" s="62"/>
      <c r="O64" s="64">
        <f>+'Ark1'!W1472</f>
        <v>72.034103489771383</v>
      </c>
      <c r="P64" s="62"/>
      <c r="Q64" s="64">
        <f>+'Ark1'!X1472</f>
        <v>0.57100003803474997</v>
      </c>
      <c r="R64" s="64">
        <f>+'Ark1'!Y1472</f>
        <v>2.3509213265681721</v>
      </c>
      <c r="S64" s="64">
        <f>+'Ark1'!T1472</f>
        <v>16.678700361010829</v>
      </c>
      <c r="T64" s="122">
        <f>+'Ark1'!V1472</f>
        <v>78.043449068008101</v>
      </c>
      <c r="U64" s="84">
        <f t="shared" si="6"/>
        <v>9.5517241379310338</v>
      </c>
      <c r="V64" s="54"/>
      <c r="W64" s="14"/>
      <c r="X64" s="14"/>
      <c r="Y64" s="67"/>
      <c r="Z64" s="3"/>
      <c r="AA64" s="3"/>
      <c r="AB64" s="3"/>
      <c r="AC64" s="3"/>
      <c r="AD64"/>
      <c r="AE64"/>
      <c r="AF64"/>
    </row>
    <row r="65" spans="1:32" x14ac:dyDescent="0.5">
      <c r="A65" s="54"/>
      <c r="B65" s="62">
        <f>+'Ark1'!C1473</f>
        <v>2020</v>
      </c>
      <c r="C65" s="62">
        <f>+'Ark1'!N1473</f>
        <v>73</v>
      </c>
      <c r="D65" s="63" t="str">
        <f t="shared" si="11"/>
        <v>&gt; 73 kg</v>
      </c>
      <c r="E65" s="62">
        <f>+'Ark1'!Q1473</f>
        <v>86</v>
      </c>
      <c r="F65" s="62"/>
      <c r="G65" s="84">
        <f>+'Ark1'!R1473</f>
        <v>1016</v>
      </c>
      <c r="H65" s="62"/>
      <c r="I65" s="122">
        <f>+'Ark1'!AA1473</f>
        <v>4.8663665102021261</v>
      </c>
      <c r="J65" s="62"/>
      <c r="K65" s="122">
        <f>+'Ark1'!AB1473</f>
        <v>4.3637633818391404</v>
      </c>
      <c r="L65" s="62"/>
      <c r="M65" s="64">
        <f>+'Ark1'!U1473</f>
        <v>62.289370078740141</v>
      </c>
      <c r="N65" s="62"/>
      <c r="O65" s="64">
        <f>+'Ark1'!W1473</f>
        <v>74.078100393700694</v>
      </c>
      <c r="P65" s="62"/>
      <c r="Q65" s="64">
        <f>+'Ark1'!X1473</f>
        <v>0.601105472567804</v>
      </c>
      <c r="R65" s="64">
        <f>+'Ark1'!Y1473</f>
        <v>2.221699799005318</v>
      </c>
      <c r="S65" s="64">
        <f>+'Ark1'!T1473</f>
        <v>16.672244094488189</v>
      </c>
      <c r="T65" s="122">
        <f>+'Ark1'!V1473</f>
        <v>80.257963590141642</v>
      </c>
      <c r="U65" s="84">
        <f t="shared" si="6"/>
        <v>11.813953488372093</v>
      </c>
      <c r="V65" s="54"/>
      <c r="W65" s="14"/>
      <c r="X65" s="14"/>
      <c r="Y65" s="67"/>
      <c r="Z65" s="3"/>
      <c r="AA65" s="3"/>
      <c r="AB65" s="3"/>
      <c r="AC65" s="3"/>
      <c r="AD65"/>
      <c r="AE65"/>
      <c r="AF65"/>
    </row>
    <row r="66" spans="1:32" x14ac:dyDescent="0.5">
      <c r="A66" s="54"/>
      <c r="B66" s="62">
        <f>+'Ark1'!C1474</f>
        <v>2020</v>
      </c>
      <c r="C66" s="62">
        <f>+'Ark1'!N1474</f>
        <v>75</v>
      </c>
      <c r="D66" s="63" t="str">
        <f t="shared" si="11"/>
        <v>&gt; 75 kg</v>
      </c>
      <c r="E66" s="62">
        <f>+'Ark1'!Q1474</f>
        <v>95</v>
      </c>
      <c r="F66" s="62"/>
      <c r="G66" s="84">
        <f>+'Ark1'!R1474</f>
        <v>1289</v>
      </c>
      <c r="H66" s="62"/>
      <c r="I66" s="122">
        <f>+'Ark1'!AA1474</f>
        <v>6.1739630232780902</v>
      </c>
      <c r="J66" s="62"/>
      <c r="K66" s="122">
        <f>+'Ark1'!AB1474</f>
        <v>5.6850006340104837</v>
      </c>
      <c r="L66" s="62"/>
      <c r="M66" s="64">
        <f>+'Ark1'!U1474</f>
        <v>61.784328937160602</v>
      </c>
      <c r="N66" s="62"/>
      <c r="O66" s="64">
        <f>+'Ark1'!W1474</f>
        <v>76.067641582622187</v>
      </c>
      <c r="P66" s="62"/>
      <c r="Q66" s="64">
        <f>+'Ark1'!X1474</f>
        <v>0.56431565371596315</v>
      </c>
      <c r="R66" s="64">
        <f>+'Ark1'!Y1474</f>
        <v>2.4501299730460202</v>
      </c>
      <c r="S66" s="64">
        <f>+'Ark1'!T1474</f>
        <v>16.501939487975175</v>
      </c>
      <c r="T66" s="122">
        <f>+'Ark1'!V1474</f>
        <v>82.41347950446611</v>
      </c>
      <c r="U66" s="84">
        <f t="shared" si="6"/>
        <v>13.56842105263158</v>
      </c>
      <c r="V66" s="54"/>
      <c r="W66" s="14"/>
      <c r="X66" s="14"/>
      <c r="Y66" s="67"/>
      <c r="Z66" s="3"/>
      <c r="AA66" s="3"/>
      <c r="AB66" s="3"/>
      <c r="AC66" s="3"/>
      <c r="AD66"/>
      <c r="AE66"/>
      <c r="AF66"/>
    </row>
    <row r="67" spans="1:32" x14ac:dyDescent="0.5">
      <c r="A67" s="54"/>
      <c r="B67" s="62">
        <f>+'Ark1'!C1475</f>
        <v>2020</v>
      </c>
      <c r="C67" s="62">
        <f>+'Ark1'!N1475</f>
        <v>77</v>
      </c>
      <c r="D67" s="63" t="str">
        <f t="shared" si="11"/>
        <v>&gt; 77 kg</v>
      </c>
      <c r="E67" s="62">
        <f>+'Ark1'!Q1475</f>
        <v>92</v>
      </c>
      <c r="F67" s="62"/>
      <c r="G67" s="84">
        <f>+'Ark1'!R1475</f>
        <v>1491</v>
      </c>
      <c r="H67" s="62"/>
      <c r="I67" s="122">
        <f>+'Ark1'!AA1475</f>
        <v>7.1414886483379636</v>
      </c>
      <c r="J67" s="62"/>
      <c r="K67" s="122">
        <f>+'Ark1'!AB1475</f>
        <v>6.7505435183111473</v>
      </c>
      <c r="L67" s="62"/>
      <c r="M67" s="64">
        <f>+'Ark1'!U1475</f>
        <v>61.793427230046952</v>
      </c>
      <c r="N67" s="62"/>
      <c r="O67" s="64">
        <f>+'Ark1'!W1475</f>
        <v>78.087847082495102</v>
      </c>
      <c r="P67" s="62"/>
      <c r="Q67" s="64">
        <f>+'Ark1'!X1475</f>
        <v>0.58663621181163406</v>
      </c>
      <c r="R67" s="64">
        <f>+'Ark1'!Y1475</f>
        <v>2.3374557222380496</v>
      </c>
      <c r="S67" s="64">
        <f>+'Ark1'!T1475</f>
        <v>16.523138832997986</v>
      </c>
      <c r="T67" s="122">
        <f>+'Ark1'!V1475</f>
        <v>84.602217857524309</v>
      </c>
      <c r="U67" s="84">
        <f t="shared" si="6"/>
        <v>16.206521739130434</v>
      </c>
      <c r="V67" s="54"/>
      <c r="W67" s="4"/>
      <c r="X67" s="7"/>
      <c r="Y67" s="67"/>
      <c r="Z67" s="3"/>
      <c r="AA67" s="3"/>
      <c r="AB67" s="3"/>
      <c r="AC67" s="3"/>
      <c r="AD67"/>
      <c r="AE67"/>
      <c r="AF67"/>
    </row>
    <row r="68" spans="1:32" x14ac:dyDescent="0.5">
      <c r="A68" s="54"/>
      <c r="B68" s="62">
        <f>+'Ark1'!C1476</f>
        <v>2020</v>
      </c>
      <c r="C68" s="62">
        <f>+'Ark1'!N1476</f>
        <v>79</v>
      </c>
      <c r="D68" s="63" t="str">
        <f t="shared" si="11"/>
        <v>&gt; 79 kg</v>
      </c>
      <c r="E68" s="62">
        <f>+'Ark1'!Q1476</f>
        <v>98</v>
      </c>
      <c r="F68" s="62"/>
      <c r="G68" s="84">
        <f>+'Ark1'!R1476</f>
        <v>1686</v>
      </c>
      <c r="H68" s="62"/>
      <c r="I68" s="122">
        <f>+'Ark1'!AA1476</f>
        <v>8.075486157677938</v>
      </c>
      <c r="J68" s="62"/>
      <c r="K68" s="122">
        <f>+'Ark1'!AB1476</f>
        <v>7.8266190357718211</v>
      </c>
      <c r="L68" s="62"/>
      <c r="M68" s="64">
        <f>+'Ark1'!U1476</f>
        <v>61.620403321470953</v>
      </c>
      <c r="N68" s="62"/>
      <c r="O68" s="64">
        <f>+'Ark1'!W1476</f>
        <v>80.064311981020182</v>
      </c>
      <c r="P68" s="62"/>
      <c r="Q68" s="64">
        <f>+'Ark1'!X1476</f>
        <v>0.57184243234379994</v>
      </c>
      <c r="R68" s="64">
        <f>+'Ark1'!Y1476</f>
        <v>2.3393911524708946</v>
      </c>
      <c r="S68" s="64">
        <f>+'Ark1'!T1476</f>
        <v>16.469750889679716</v>
      </c>
      <c r="T68" s="122">
        <f>+'Ark1'!V1476</f>
        <v>86.743566609989387</v>
      </c>
      <c r="U68" s="84">
        <f t="shared" si="6"/>
        <v>17.204081632653061</v>
      </c>
      <c r="V68" s="54"/>
      <c r="W68" s="6"/>
      <c r="X68" s="6"/>
      <c r="Y68" s="67"/>
      <c r="Z68" s="6"/>
      <c r="AA68" s="6"/>
      <c r="AB68" s="3"/>
      <c r="AC68" s="3"/>
      <c r="AD68"/>
      <c r="AE68"/>
      <c r="AF68"/>
    </row>
    <row r="69" spans="1:32" x14ac:dyDescent="0.5">
      <c r="A69" s="54"/>
      <c r="B69" s="62">
        <f>+'Ark1'!C1477</f>
        <v>2020</v>
      </c>
      <c r="C69" s="62">
        <f>+'Ark1'!N1477</f>
        <v>81</v>
      </c>
      <c r="D69" s="63" t="str">
        <f t="shared" si="11"/>
        <v>&gt; 81 kg</v>
      </c>
      <c r="E69" s="62">
        <f>+'Ark1'!Q1477</f>
        <v>98</v>
      </c>
      <c r="F69" s="62"/>
      <c r="G69" s="84">
        <f>+'Ark1'!R1477</f>
        <v>1754</v>
      </c>
      <c r="H69" s="62"/>
      <c r="I69" s="122">
        <f>+'Ark1'!AA1477</f>
        <v>8.4011878532426483</v>
      </c>
      <c r="J69" s="62"/>
      <c r="K69" s="122">
        <f>+'Ark1'!AB1477</f>
        <v>8.3419892529570792</v>
      </c>
      <c r="L69" s="62"/>
      <c r="M69" s="64">
        <f>+'Ark1'!U1477</f>
        <v>61.446978335233773</v>
      </c>
      <c r="N69" s="62"/>
      <c r="O69" s="64">
        <f>+'Ark1'!W1477</f>
        <v>82.02805017103762</v>
      </c>
      <c r="P69" s="62"/>
      <c r="Q69" s="64">
        <f>+'Ark1'!X1477</f>
        <v>0.56795836102489361</v>
      </c>
      <c r="R69" s="64">
        <f>+'Ark1'!Y1477</f>
        <v>2.2522722575704219</v>
      </c>
      <c r="S69" s="64">
        <f>+'Ark1'!T1477</f>
        <v>16.462941847206384</v>
      </c>
      <c r="T69" s="122">
        <f>+'Ark1'!V1477</f>
        <v>88.871126945869406</v>
      </c>
      <c r="U69" s="84">
        <f t="shared" si="6"/>
        <v>17.897959183673468</v>
      </c>
      <c r="V69" s="54"/>
      <c r="W69" s="6"/>
      <c r="X69" s="14"/>
      <c r="Y69" s="67"/>
      <c r="Z69" s="13"/>
      <c r="AA69" s="7"/>
      <c r="AB69" s="3"/>
      <c r="AC69" s="3"/>
      <c r="AD69"/>
      <c r="AE69"/>
      <c r="AF69"/>
    </row>
    <row r="70" spans="1:32" x14ac:dyDescent="0.5">
      <c r="A70" s="54"/>
      <c r="B70" s="62">
        <f>+'Ark1'!C1478</f>
        <v>2020</v>
      </c>
      <c r="C70" s="62">
        <f>+'Ark1'!N1478</f>
        <v>83</v>
      </c>
      <c r="D70" s="63" t="str">
        <f t="shared" si="11"/>
        <v>&gt; 83 kg</v>
      </c>
      <c r="E70" s="62">
        <f>+'Ark1'!Q1478</f>
        <v>97</v>
      </c>
      <c r="F70" s="62"/>
      <c r="G70" s="84">
        <f>+'Ark1'!R1478</f>
        <v>1832</v>
      </c>
      <c r="H70" s="62"/>
      <c r="I70" s="122">
        <f>+'Ark1'!AA1478</f>
        <v>8.774786856978638</v>
      </c>
      <c r="J70" s="62"/>
      <c r="K70" s="122">
        <f>+'Ark1'!AB1478</f>
        <v>8.9231127635905096</v>
      </c>
      <c r="L70" s="62"/>
      <c r="M70" s="64">
        <f>+'Ark1'!U1478</f>
        <v>61.315502183406146</v>
      </c>
      <c r="N70" s="62"/>
      <c r="O70" s="64">
        <f>+'Ark1'!W1478</f>
        <v>84.006572052401694</v>
      </c>
      <c r="P70" s="62"/>
      <c r="Q70" s="64">
        <f>+'Ark1'!X1478</f>
        <v>0.57813304049318837</v>
      </c>
      <c r="R70" s="64">
        <f>+'Ark1'!Y1478</f>
        <v>2.3474923601579181</v>
      </c>
      <c r="S70" s="64">
        <f>+'Ark1'!T1478</f>
        <v>16.381004366812228</v>
      </c>
      <c r="T70" s="122">
        <f>+'Ark1'!V1478</f>
        <v>91.014704282125479</v>
      </c>
      <c r="U70" s="84">
        <f t="shared" si="6"/>
        <v>18.88659793814433</v>
      </c>
      <c r="V70" s="54"/>
      <c r="W70" s="6"/>
      <c r="X70" s="14"/>
      <c r="Y70" s="67"/>
      <c r="Z70" s="13"/>
      <c r="AA70" s="7"/>
      <c r="AB70" s="3"/>
      <c r="AC70" s="3"/>
      <c r="AD70"/>
      <c r="AE70"/>
      <c r="AF70"/>
    </row>
    <row r="71" spans="1:32" x14ac:dyDescent="0.5">
      <c r="A71" s="54"/>
      <c r="B71" s="62">
        <f>+'Ark1'!C1479</f>
        <v>2020</v>
      </c>
      <c r="C71" s="62">
        <f>+'Ark1'!N1479</f>
        <v>85</v>
      </c>
      <c r="D71" s="63" t="str">
        <f t="shared" si="11"/>
        <v>&gt; 85 kg</v>
      </c>
      <c r="E71" s="62">
        <f>+'Ark1'!Q1479</f>
        <v>107</v>
      </c>
      <c r="F71" s="62"/>
      <c r="G71" s="84">
        <f>+'Ark1'!R1479</f>
        <v>1604</v>
      </c>
      <c r="H71" s="62"/>
      <c r="I71" s="122">
        <f>+'Ark1'!AA1479</f>
        <v>7.6827282306734368</v>
      </c>
      <c r="J71" s="62"/>
      <c r="K71" s="122">
        <f>+'Ark1'!AB1479</f>
        <v>7.9970342108807486</v>
      </c>
      <c r="L71" s="62"/>
      <c r="M71" s="64">
        <f>+'Ark1'!U1479</f>
        <v>61.107855361596009</v>
      </c>
      <c r="N71" s="62"/>
      <c r="O71" s="64">
        <f>+'Ark1'!W1479</f>
        <v>85.989800498752942</v>
      </c>
      <c r="P71" s="62"/>
      <c r="Q71" s="64">
        <f>+'Ark1'!X1479</f>
        <v>0.57458731597049606</v>
      </c>
      <c r="R71" s="64">
        <f>+'Ark1'!Y1479</f>
        <v>2.326570611865773</v>
      </c>
      <c r="S71" s="64">
        <f>+'Ark1'!T1479</f>
        <v>16.349127182044889</v>
      </c>
      <c r="T71" s="122">
        <f>+'Ark1'!V1479</f>
        <v>93.163380822051181</v>
      </c>
      <c r="U71" s="84">
        <f t="shared" ref="U71:U75" si="12">+G71/E71</f>
        <v>14.990654205607477</v>
      </c>
      <c r="V71" s="54"/>
      <c r="W71" s="6"/>
      <c r="X71" s="14"/>
      <c r="Y71" s="67"/>
      <c r="Z71" s="13"/>
      <c r="AA71" s="7"/>
      <c r="AB71" s="3"/>
      <c r="AC71" s="3"/>
      <c r="AD71"/>
      <c r="AE71"/>
      <c r="AF71"/>
    </row>
    <row r="72" spans="1:32" x14ac:dyDescent="0.5">
      <c r="A72" s="54"/>
      <c r="B72" s="62">
        <f>+'Ark1'!C1480</f>
        <v>2020</v>
      </c>
      <c r="C72" s="62">
        <f>+'Ark1'!N1480</f>
        <v>87</v>
      </c>
      <c r="D72" s="63" t="str">
        <f t="shared" si="11"/>
        <v>&gt; 87 kg</v>
      </c>
      <c r="E72" s="62">
        <f>+'Ark1'!Q1480</f>
        <v>107</v>
      </c>
      <c r="F72" s="62"/>
      <c r="G72" s="84">
        <f>+'Ark1'!R1480</f>
        <v>2244</v>
      </c>
      <c r="H72" s="62"/>
      <c r="I72" s="122">
        <f>+'Ark1'!AA1480</f>
        <v>10.748155953635406</v>
      </c>
      <c r="J72" s="62"/>
      <c r="K72" s="122">
        <f>+'Ark1'!AB1480</f>
        <v>11.510289494344898</v>
      </c>
      <c r="L72" s="62"/>
      <c r="M72" s="64">
        <f>+'Ark1'!U1480</f>
        <v>60.989750445632794</v>
      </c>
      <c r="N72" s="62"/>
      <c r="O72" s="64">
        <f>+'Ark1'!W1480</f>
        <v>88.46790552584666</v>
      </c>
      <c r="P72" s="62"/>
      <c r="Q72" s="64">
        <f>+'Ark1'!X1480</f>
        <v>0.87341089619319612</v>
      </c>
      <c r="R72" s="64">
        <f>+'Ark1'!Y1480</f>
        <v>2.3874639417580399</v>
      </c>
      <c r="S72" s="64">
        <f>+'Ark1'!T1480</f>
        <v>16.27807486631016</v>
      </c>
      <c r="T72" s="122">
        <f>+'Ark1'!V1480</f>
        <v>95.84821833786232</v>
      </c>
      <c r="U72" s="84">
        <f t="shared" si="12"/>
        <v>20.971962616822431</v>
      </c>
      <c r="V72" s="54"/>
      <c r="W72" s="6"/>
      <c r="X72" s="14"/>
      <c r="Y72" s="67"/>
      <c r="Z72" s="13"/>
      <c r="AA72" s="7"/>
      <c r="AB72" s="3"/>
      <c r="AC72" s="3"/>
      <c r="AD72"/>
      <c r="AE72"/>
      <c r="AF72"/>
    </row>
    <row r="73" spans="1:32" x14ac:dyDescent="0.5">
      <c r="A73" s="54"/>
      <c r="B73" s="62">
        <f>+'Ark1'!C1481</f>
        <v>2020</v>
      </c>
      <c r="C73" s="62">
        <f>+'Ark1'!N1481</f>
        <v>90</v>
      </c>
      <c r="D73" s="63" t="str">
        <f t="shared" si="11"/>
        <v>&gt; 90 kg</v>
      </c>
      <c r="E73" s="62">
        <f>+'Ark1'!Q1481</f>
        <v>110</v>
      </c>
      <c r="F73" s="62"/>
      <c r="G73" s="84">
        <f>+'Ark1'!R1481</f>
        <v>2431</v>
      </c>
      <c r="H73" s="62"/>
      <c r="I73" s="122">
        <f>+'Ark1'!AA1481</f>
        <v>11.643835616438356</v>
      </c>
      <c r="J73" s="62"/>
      <c r="K73" s="122">
        <f>+'Ark1'!AB1481</f>
        <v>13.00600341536544</v>
      </c>
      <c r="L73" s="62"/>
      <c r="M73" s="64">
        <f>+'Ark1'!U1481</f>
        <v>60.68983957219249</v>
      </c>
      <c r="N73" s="62"/>
      <c r="O73" s="64">
        <f>+'Ark1'!W1481</f>
        <v>92.274405594405437</v>
      </c>
      <c r="P73" s="62"/>
      <c r="Q73" s="64">
        <f>+'Ark1'!X1481</f>
        <v>1.4121967268358844</v>
      </c>
      <c r="R73" s="64">
        <f>+'Ark1'!Y1481</f>
        <v>2.4165325129259032</v>
      </c>
      <c r="S73" s="64">
        <f>+'Ark1'!T1481</f>
        <v>16.142328259975315</v>
      </c>
      <c r="T73" s="122">
        <f>+'Ark1'!V1481</f>
        <v>99.972270416474245</v>
      </c>
      <c r="U73" s="84">
        <f t="shared" si="12"/>
        <v>22.1</v>
      </c>
      <c r="V73" s="54"/>
      <c r="W73" s="6"/>
      <c r="X73" s="14"/>
      <c r="Y73" s="67"/>
      <c r="Z73" s="14"/>
      <c r="AA73" s="7"/>
      <c r="AB73" s="3"/>
      <c r="AC73" s="3"/>
      <c r="AD73"/>
      <c r="AE73"/>
      <c r="AF73"/>
    </row>
    <row r="74" spans="1:32" x14ac:dyDescent="0.5">
      <c r="A74" s="54"/>
      <c r="B74" s="62">
        <f>+'Ark1'!C1482</f>
        <v>2020</v>
      </c>
      <c r="C74" s="62">
        <f>+'Ark1'!N1482</f>
        <v>95</v>
      </c>
      <c r="D74" s="63" t="str">
        <f t="shared" si="11"/>
        <v>&gt; 95 kg</v>
      </c>
      <c r="E74" s="62">
        <f>+'Ark1'!Q1482</f>
        <v>108</v>
      </c>
      <c r="F74" s="62"/>
      <c r="G74" s="84">
        <f>+'Ark1'!R1482</f>
        <v>1234</v>
      </c>
      <c r="H74" s="62"/>
      <c r="I74" s="122">
        <f>+'Ark1'!AA1482</f>
        <v>5.9105278283360487</v>
      </c>
      <c r="J74" s="62"/>
      <c r="K74" s="122">
        <f>+'Ark1'!AB1482</f>
        <v>6.9545145749645378</v>
      </c>
      <c r="L74" s="62"/>
      <c r="M74" s="64">
        <f>+'Ark1'!U1482</f>
        <v>60.220421393841178</v>
      </c>
      <c r="N74" s="62"/>
      <c r="O74" s="64">
        <f>+'Ark1'!W1482</f>
        <v>97.201734197730957</v>
      </c>
      <c r="P74" s="62"/>
      <c r="Q74" s="64">
        <f>+'Ark1'!X1482</f>
        <v>1.4300018385843776</v>
      </c>
      <c r="R74" s="64">
        <f>+'Ark1'!Y1482</f>
        <v>3.0477088906375038</v>
      </c>
      <c r="S74" s="64">
        <f>+'Ark1'!T1482</f>
        <v>15.925445705024314</v>
      </c>
      <c r="T74" s="122">
        <f>+'Ark1'!V1482</f>
        <v>105.31065460209196</v>
      </c>
      <c r="U74" s="84">
        <f t="shared" si="12"/>
        <v>11.425925925925926</v>
      </c>
      <c r="V74" s="54"/>
      <c r="W74" s="6"/>
      <c r="X74" s="14"/>
      <c r="Y74" s="67"/>
      <c r="Z74" s="14"/>
      <c r="AA74" s="7"/>
      <c r="AB74" s="3"/>
      <c r="AC74" s="3"/>
      <c r="AD74"/>
      <c r="AE74"/>
      <c r="AF74"/>
    </row>
    <row r="75" spans="1:32" x14ac:dyDescent="0.5">
      <c r="A75" s="54"/>
      <c r="B75" s="62">
        <f>+'Ark1'!C1483</f>
        <v>2020</v>
      </c>
      <c r="C75" s="62">
        <f>+'Ark1'!N1483</f>
        <v>100</v>
      </c>
      <c r="D75" s="63" t="str">
        <f t="shared" si="11"/>
        <v>&gt; 100 kg</v>
      </c>
      <c r="E75" s="62">
        <f>+'Ark1'!Q1483</f>
        <v>73</v>
      </c>
      <c r="F75" s="62"/>
      <c r="G75" s="84">
        <f>+'Ark1'!R1483</f>
        <v>532</v>
      </c>
      <c r="H75" s="62"/>
      <c r="I75" s="122">
        <f>+'Ark1'!AA1483</f>
        <v>2.5481367947121369</v>
      </c>
      <c r="J75" s="62"/>
      <c r="K75" s="122">
        <f>+'Ark1'!AB1483</f>
        <v>3.1499443769590343</v>
      </c>
      <c r="L75" s="62"/>
      <c r="M75" s="64">
        <f>+'Ark1'!U1483</f>
        <v>60.238721804511279</v>
      </c>
      <c r="N75" s="62"/>
      <c r="O75" s="64">
        <f>+'Ark1'!W1483</f>
        <v>102.12065789473688</v>
      </c>
      <c r="P75" s="62"/>
      <c r="Q75" s="64">
        <f>+'Ark1'!X1483</f>
        <v>1.4117647928473911</v>
      </c>
      <c r="R75" s="64">
        <f>+'Ark1'!Y1483</f>
        <v>2.3985750511482005</v>
      </c>
      <c r="S75" s="64">
        <f>+'Ark1'!T1483</f>
        <v>15.962406015037596</v>
      </c>
      <c r="T75" s="122">
        <f>+'Ark1'!V1483</f>
        <v>110.63993271369098</v>
      </c>
      <c r="U75" s="84">
        <f t="shared" si="12"/>
        <v>7.2876712328767121</v>
      </c>
      <c r="V75" s="54"/>
      <c r="W75" s="6"/>
      <c r="X75" s="14"/>
      <c r="Y75" s="67"/>
      <c r="Z75" s="14"/>
      <c r="AA75" s="7"/>
      <c r="AB75" s="3"/>
      <c r="AC75" s="3"/>
      <c r="AD75"/>
      <c r="AE75"/>
      <c r="AF75"/>
    </row>
    <row r="76" spans="1:32" x14ac:dyDescent="0.5">
      <c r="A76" s="54"/>
      <c r="B76" s="62">
        <f>+'Ark1'!C1484</f>
        <v>2020</v>
      </c>
      <c r="C76" s="62">
        <f>+'Ark1'!N1484</f>
        <v>105</v>
      </c>
      <c r="D76" s="63" t="str">
        <f t="shared" si="11"/>
        <v>&gt; 105 kg</v>
      </c>
      <c r="E76" s="62">
        <f>+'Ark1'!Q1484</f>
        <v>55</v>
      </c>
      <c r="F76" s="62"/>
      <c r="G76" s="84">
        <f>+'Ark1'!R1484</f>
        <v>239</v>
      </c>
      <c r="H76" s="62"/>
      <c r="I76" s="122">
        <f>+'Ark1'!AA1484</f>
        <v>1.1447456652936101</v>
      </c>
      <c r="J76" s="62"/>
      <c r="K76" s="122">
        <f>+'Ark1'!AB1484</f>
        <v>1.484959804547354</v>
      </c>
      <c r="L76" s="62"/>
      <c r="M76" s="64">
        <f>+'Ark1'!U1484</f>
        <v>59.937238493723854</v>
      </c>
      <c r="N76" s="62"/>
      <c r="O76" s="64">
        <f>+'Ark1'!W1484</f>
        <v>107.161589958159</v>
      </c>
      <c r="P76" s="62"/>
      <c r="Q76" s="64">
        <f>+'Ark1'!X1484</f>
        <v>1.4408278591588204</v>
      </c>
      <c r="R76" s="64">
        <f>+'Ark1'!Y1484</f>
        <v>2.4716455459121889</v>
      </c>
      <c r="S76" s="64">
        <f>+'Ark1'!T1484</f>
        <v>15.90794979079498</v>
      </c>
      <c r="T76" s="122">
        <f>+'Ark1'!V1484</f>
        <v>116.10139757113647</v>
      </c>
      <c r="U76" s="84">
        <f t="shared" ref="U76:U80" si="13">+G76/E76</f>
        <v>4.3454545454545457</v>
      </c>
      <c r="V76" s="54"/>
      <c r="W76" s="6"/>
      <c r="X76" s="14"/>
      <c r="Y76" s="67"/>
      <c r="Z76" s="14"/>
      <c r="AA76" s="7"/>
      <c r="AB76" s="3"/>
      <c r="AC76" s="3"/>
      <c r="AD76"/>
      <c r="AE76"/>
      <c r="AF76"/>
    </row>
    <row r="77" spans="1:32" x14ac:dyDescent="0.5">
      <c r="A77" s="54"/>
      <c r="B77" s="62">
        <f>+'Ark1'!C1485</f>
        <v>2020</v>
      </c>
      <c r="C77" s="62">
        <f>+'Ark1'!N1485</f>
        <v>110</v>
      </c>
      <c r="D77" s="63" t="str">
        <f t="shared" si="11"/>
        <v>&gt; 110 kg</v>
      </c>
      <c r="E77" s="62">
        <f>+'Ark1'!Q1485</f>
        <v>33</v>
      </c>
      <c r="F77" s="62"/>
      <c r="G77" s="84">
        <f>+'Ark1'!R1485</f>
        <v>89</v>
      </c>
      <c r="H77" s="62"/>
      <c r="I77" s="122">
        <f>+'Ark1'!AA1485</f>
        <v>0.42628604272439891</v>
      </c>
      <c r="J77" s="62"/>
      <c r="K77" s="122">
        <f>+'Ark1'!AB1485</f>
        <v>0.57958820222168661</v>
      </c>
      <c r="L77" s="62"/>
      <c r="M77" s="64">
        <f>+'Ark1'!U1485</f>
        <v>59.314606741573037</v>
      </c>
      <c r="N77" s="62"/>
      <c r="O77" s="64">
        <f>+'Ark1'!W1485</f>
        <v>112.31865168539323</v>
      </c>
      <c r="P77" s="62"/>
      <c r="Q77" s="64">
        <f>+'Ark1'!X1485</f>
        <v>1.4755545070929863</v>
      </c>
      <c r="R77" s="64">
        <f>+'Ark1'!Y1485</f>
        <v>2.7988581364226857</v>
      </c>
      <c r="S77" s="64">
        <f>+'Ark1'!T1485</f>
        <v>15.55056179775281</v>
      </c>
      <c r="T77" s="122">
        <f>+'Ark1'!V1485</f>
        <v>121.68868004918008</v>
      </c>
      <c r="U77" s="84">
        <f t="shared" si="13"/>
        <v>2.6969696969696968</v>
      </c>
      <c r="V77" s="54"/>
      <c r="W77" s="6"/>
      <c r="X77" s="14"/>
      <c r="Y77" s="67"/>
      <c r="Z77" s="7"/>
      <c r="AA77" s="7"/>
      <c r="AB77" s="3"/>
      <c r="AC77" s="3"/>
      <c r="AD77"/>
      <c r="AE77"/>
      <c r="AF77"/>
    </row>
    <row r="78" spans="1:32" x14ac:dyDescent="0.5">
      <c r="A78" s="54"/>
      <c r="B78" s="62">
        <f>+'Ark1'!C1486</f>
        <v>2020</v>
      </c>
      <c r="C78" s="62">
        <f>+'Ark1'!N1486</f>
        <v>115</v>
      </c>
      <c r="D78" s="63" t="str">
        <f t="shared" si="11"/>
        <v>&gt; 115 kg</v>
      </c>
      <c r="E78" s="62">
        <f>+'Ark1'!Q1486</f>
        <v>21</v>
      </c>
      <c r="F78" s="62"/>
      <c r="G78" s="84">
        <f>+'Ark1'!R1486</f>
        <v>46</v>
      </c>
      <c r="H78" s="62"/>
      <c r="I78" s="122">
        <f>+'Ark1'!AA1486</f>
        <v>0.22032761758789157</v>
      </c>
      <c r="J78" s="62"/>
      <c r="K78" s="122">
        <f>+'Ark1'!AB1486</f>
        <v>0.31244859717281798</v>
      </c>
      <c r="L78" s="62"/>
      <c r="M78" s="64">
        <f>+'Ark1'!U1486</f>
        <v>58.217391304347821</v>
      </c>
      <c r="N78" s="62"/>
      <c r="O78" s="64">
        <f>+'Ark1'!W1486</f>
        <v>117.15021739130437</v>
      </c>
      <c r="P78" s="62"/>
      <c r="Q78" s="64">
        <f>+'Ark1'!X1486</f>
        <v>1.3572101966733428</v>
      </c>
      <c r="R78" s="64">
        <f>+'Ark1'!Y1486</f>
        <v>4.0695745076073573</v>
      </c>
      <c r="S78" s="64">
        <f>+'Ark1'!T1486</f>
        <v>14.847826086956522</v>
      </c>
      <c r="T78" s="122">
        <f>+'Ark1'!V1486</f>
        <v>126.92331244995056</v>
      </c>
      <c r="U78" s="84">
        <f t="shared" si="13"/>
        <v>2.1904761904761907</v>
      </c>
      <c r="V78" s="54"/>
      <c r="W78" s="6"/>
      <c r="X78" s="14"/>
      <c r="Y78" s="67"/>
      <c r="Z78" s="7"/>
      <c r="AA78" s="7"/>
      <c r="AB78" s="3"/>
      <c r="AC78" s="3"/>
      <c r="AD78"/>
      <c r="AE78"/>
      <c r="AF78"/>
    </row>
    <row r="79" spans="1:32" x14ac:dyDescent="0.5">
      <c r="A79" s="54"/>
      <c r="B79" s="62">
        <f>+'Ark1'!C1487</f>
        <v>2020</v>
      </c>
      <c r="C79" s="62">
        <f>+'Ark1'!N1487</f>
        <v>120</v>
      </c>
      <c r="D79" s="63" t="str">
        <f t="shared" si="11"/>
        <v>&gt; 120 kg</v>
      </c>
      <c r="E79" s="62">
        <f>+'Ark1'!Q1487</f>
        <v>14</v>
      </c>
      <c r="F79" s="62"/>
      <c r="G79" s="84">
        <f>+'Ark1'!R1487</f>
        <v>25</v>
      </c>
      <c r="H79" s="62"/>
      <c r="I79" s="122">
        <f>+'Ark1'!AA1487</f>
        <v>0.11974327042820196</v>
      </c>
      <c r="J79" s="62"/>
      <c r="K79" s="122">
        <f>+'Ark1'!AB1487</f>
        <v>0.17730608918506843</v>
      </c>
      <c r="L79" s="62"/>
      <c r="M79" s="64">
        <f>+'Ark1'!U1487</f>
        <v>57.159999999999989</v>
      </c>
      <c r="N79" s="62"/>
      <c r="O79" s="64">
        <f>+'Ark1'!W1487</f>
        <v>122.3224</v>
      </c>
      <c r="P79" s="62"/>
      <c r="Q79" s="64">
        <f>+'Ark1'!X1487</f>
        <v>1.3342721761311516</v>
      </c>
      <c r="R79" s="64">
        <f>+'Ark1'!Y1487</f>
        <v>4.4061774816727493</v>
      </c>
      <c r="S79" s="64">
        <f>+'Ark1'!T1487</f>
        <v>14.12</v>
      </c>
      <c r="T79" s="122">
        <f>+'Ark1'!V1487</f>
        <v>132.52697724810395</v>
      </c>
      <c r="U79" s="84">
        <f t="shared" si="13"/>
        <v>1.7857142857142858</v>
      </c>
      <c r="V79" s="54"/>
      <c r="W79" s="6"/>
      <c r="X79" s="14"/>
      <c r="Y79" s="67"/>
      <c r="Z79" s="7"/>
      <c r="AA79" s="7"/>
      <c r="AB79" s="3"/>
      <c r="AC79" s="3"/>
      <c r="AD79"/>
      <c r="AE79"/>
      <c r="AF79"/>
    </row>
    <row r="80" spans="1:32" x14ac:dyDescent="0.5">
      <c r="A80" s="54"/>
      <c r="B80" s="62">
        <f>+'Ark1'!C1488</f>
        <v>2020</v>
      </c>
      <c r="C80" s="62">
        <f>+'Ark1'!N1488</f>
        <v>125</v>
      </c>
      <c r="D80" s="63" t="str">
        <f t="shared" si="11"/>
        <v>&gt; 125 kg</v>
      </c>
      <c r="E80" s="62">
        <f>+'Ark1'!Q1488</f>
        <v>1</v>
      </c>
      <c r="F80" s="62"/>
      <c r="G80" s="84">
        <f>+'Ark1'!R1488</f>
        <v>1</v>
      </c>
      <c r="H80" s="62"/>
      <c r="I80" s="122">
        <f>+'Ark1'!AA1488</f>
        <v>4.7897308171280786E-3</v>
      </c>
      <c r="J80" s="62"/>
      <c r="K80" s="122">
        <f>+'Ark1'!AB1488</f>
        <v>7.2503896106004499E-3</v>
      </c>
      <c r="L80" s="62"/>
      <c r="M80" s="64">
        <f>+'Ark1'!U1488</f>
        <v>58</v>
      </c>
      <c r="N80" s="62"/>
      <c r="O80" s="64">
        <f>+'Ark1'!W1488</f>
        <v>125.05</v>
      </c>
      <c r="P80" s="62"/>
      <c r="Q80" s="64">
        <f>+'Ark1'!X1488</f>
        <v>0</v>
      </c>
      <c r="R80" s="64">
        <f>+'Ark1'!Y1488</f>
        <v>0</v>
      </c>
      <c r="S80" s="64">
        <f>+'Ark1'!T1488</f>
        <v>14</v>
      </c>
      <c r="T80" s="122">
        <f>+'Ark1'!V1488</f>
        <v>135.4821235102925</v>
      </c>
      <c r="U80" s="84">
        <f t="shared" si="13"/>
        <v>1</v>
      </c>
      <c r="V80" s="54"/>
      <c r="W80" s="6"/>
      <c r="X80" s="14"/>
      <c r="Y80" s="67"/>
      <c r="Z80" s="7"/>
      <c r="AA80" s="7"/>
      <c r="AB80" s="3"/>
      <c r="AC80" s="3"/>
      <c r="AD80"/>
      <c r="AE80"/>
      <c r="AF80"/>
    </row>
    <row r="81" spans="1:32" x14ac:dyDescent="0.5">
      <c r="A81" s="54"/>
      <c r="B81" s="3">
        <f>+'Ark1'!C1489</f>
        <v>2019</v>
      </c>
      <c r="C81" s="3">
        <f>+'Ark1'!N1489</f>
        <v>40</v>
      </c>
      <c r="D81" s="5" t="str">
        <f>+D58</f>
        <v>&lt;=50kg</v>
      </c>
      <c r="E81" s="3">
        <f>+'Ark1'!Q1489</f>
        <v>51</v>
      </c>
      <c r="F81" s="3"/>
      <c r="G81" s="18">
        <f>+'Ark1'!R1489</f>
        <v>219</v>
      </c>
      <c r="H81" s="3"/>
      <c r="I81" s="123">
        <f>+'Ark1'!AA1489</f>
        <v>1.0873882820258194</v>
      </c>
      <c r="J81" s="3"/>
      <c r="K81" s="123">
        <f>+'Ark1'!AB1489</f>
        <v>0.68184549449489429</v>
      </c>
      <c r="L81" s="3"/>
      <c r="M81" s="13">
        <f>+'Ark1'!U1489</f>
        <v>64.684931506849296</v>
      </c>
      <c r="N81" s="3"/>
      <c r="O81" s="13">
        <f>+'Ark1'!W1489</f>
        <v>50.374474885844762</v>
      </c>
      <c r="P81" s="3"/>
      <c r="Q81" s="13">
        <f>+'Ark1'!X1489</f>
        <v>3.7302052379121422</v>
      </c>
      <c r="R81" s="13">
        <f>+'Ark1'!Y1489</f>
        <v>2.437586456935513</v>
      </c>
      <c r="S81" s="13">
        <f>+'Ark1'!T1489</f>
        <v>16.931506849315067</v>
      </c>
      <c r="T81" s="123">
        <f>+'Ark1'!V1489</f>
        <v>54.576895867654095</v>
      </c>
      <c r="U81" s="18">
        <f t="shared" ref="U81:U139" si="14">+G81/E81</f>
        <v>4.2941176470588234</v>
      </c>
      <c r="V81" s="54"/>
      <c r="W81" s="6"/>
      <c r="X81" s="14"/>
      <c r="Y81" s="67"/>
      <c r="Z81" s="7"/>
      <c r="AA81" s="7"/>
      <c r="AB81" s="3"/>
      <c r="AC81" s="3"/>
      <c r="AD81"/>
      <c r="AE81"/>
      <c r="AF81"/>
    </row>
    <row r="82" spans="1:32" x14ac:dyDescent="0.5">
      <c r="A82" s="54"/>
      <c r="B82" s="3">
        <f>+'Ark1'!C1490</f>
        <v>2019</v>
      </c>
      <c r="C82" s="3">
        <f>+'Ark1'!N1490</f>
        <v>55</v>
      </c>
      <c r="D82" s="5" t="str">
        <f t="shared" ref="D82:D98" si="15">+D59</f>
        <v>&gt; 55 kg</v>
      </c>
      <c r="E82" s="3">
        <f>+'Ark1'!Q1490</f>
        <v>70</v>
      </c>
      <c r="F82" s="3"/>
      <c r="G82" s="18">
        <f>+'Ark1'!R1490</f>
        <v>640</v>
      </c>
      <c r="H82" s="3"/>
      <c r="I82" s="123">
        <f>+'Ark1'!AA1490</f>
        <v>3.1777557100297926</v>
      </c>
      <c r="J82" s="3"/>
      <c r="K82" s="123">
        <f>+'Ark1'!AB1490</f>
        <v>2.3702107165198298</v>
      </c>
      <c r="L82" s="3"/>
      <c r="M82" s="13">
        <f>+'Ark1'!U1490</f>
        <v>63.417187499999997</v>
      </c>
      <c r="N82" s="3"/>
      <c r="O82" s="13">
        <f>+'Ark1'!W1490</f>
        <v>59.920531250000046</v>
      </c>
      <c r="P82" s="3"/>
      <c r="Q82" s="13">
        <f>+'Ark1'!X1490</f>
        <v>2.2001652705568846</v>
      </c>
      <c r="R82" s="13">
        <f>+'Ark1'!Y1490</f>
        <v>2.6509464517119796</v>
      </c>
      <c r="S82" s="13">
        <f>+'Ark1'!T1490</f>
        <v>16.774999999999999</v>
      </c>
      <c r="T82" s="123">
        <f>+'Ark1'!V1490</f>
        <v>64.919318797399754</v>
      </c>
      <c r="U82" s="18">
        <f t="shared" ref="U82:U98" si="16">+G82/E82</f>
        <v>9.1428571428571423</v>
      </c>
      <c r="V82" s="54"/>
      <c r="W82" s="6"/>
      <c r="X82" s="14"/>
      <c r="Y82" s="67"/>
      <c r="Z82" s="7"/>
      <c r="AA82" s="7"/>
      <c r="AB82" s="3"/>
      <c r="AC82" s="3"/>
      <c r="AD82"/>
      <c r="AE82"/>
      <c r="AF82"/>
    </row>
    <row r="83" spans="1:32" x14ac:dyDescent="0.5">
      <c r="A83" s="54"/>
      <c r="B83" s="3">
        <f>+'Ark1'!C1491</f>
        <v>2019</v>
      </c>
      <c r="C83" s="3">
        <f>+'Ark1'!N1491</f>
        <v>63</v>
      </c>
      <c r="D83" s="5" t="str">
        <f t="shared" si="15"/>
        <v>&gt; 63 kg</v>
      </c>
      <c r="E83" s="3">
        <f>+'Ark1'!Q1491</f>
        <v>69</v>
      </c>
      <c r="F83" s="3"/>
      <c r="G83" s="18">
        <f>+'Ark1'!R1491</f>
        <v>407</v>
      </c>
      <c r="H83" s="3"/>
      <c r="I83" s="123">
        <f>+'Ark1'!AA1491</f>
        <v>2.0208540218470699</v>
      </c>
      <c r="J83" s="3"/>
      <c r="K83" s="123">
        <f>+'Ark1'!AB1491</f>
        <v>1.6114938872656277</v>
      </c>
      <c r="L83" s="3"/>
      <c r="M83" s="13">
        <f>+'Ark1'!U1491</f>
        <v>62.859950859950864</v>
      </c>
      <c r="N83" s="3"/>
      <c r="O83" s="13">
        <f>+'Ark1'!W1491</f>
        <v>64.062358722358709</v>
      </c>
      <c r="P83" s="3"/>
      <c r="Q83" s="13">
        <f>+'Ark1'!X1491</f>
        <v>0.55364092095468187</v>
      </c>
      <c r="R83" s="13">
        <f>+'Ark1'!Y1491</f>
        <v>2.6149340519152102</v>
      </c>
      <c r="S83" s="13">
        <f>+'Ark1'!T1491</f>
        <v>16.690417690417689</v>
      </c>
      <c r="T83" s="123">
        <f>+'Ark1'!V1491</f>
        <v>69.406672505264154</v>
      </c>
      <c r="U83" s="18">
        <f t="shared" si="16"/>
        <v>5.8985507246376816</v>
      </c>
      <c r="V83" s="54"/>
      <c r="W83" s="6"/>
      <c r="X83" s="14"/>
      <c r="Y83" s="67"/>
      <c r="Z83" s="7"/>
      <c r="AA83" s="7"/>
      <c r="AB83" s="3"/>
      <c r="AC83" s="3"/>
      <c r="AD83"/>
      <c r="AE83"/>
      <c r="AF83"/>
    </row>
    <row r="84" spans="1:32" x14ac:dyDescent="0.5">
      <c r="A84" s="54"/>
      <c r="B84" s="3">
        <f>+'Ark1'!C1492</f>
        <v>2019</v>
      </c>
      <c r="C84" s="3">
        <f>+'Ark1'!N1492</f>
        <v>65</v>
      </c>
      <c r="D84" s="5" t="str">
        <f t="shared" si="15"/>
        <v>&gt; 65 kg</v>
      </c>
      <c r="E84" s="3">
        <f>+'Ark1'!Q1492</f>
        <v>70</v>
      </c>
      <c r="F84" s="3"/>
      <c r="G84" s="18">
        <f>+'Ark1'!R1492</f>
        <v>513</v>
      </c>
      <c r="H84" s="3"/>
      <c r="I84" s="123">
        <f>+'Ark1'!AA1492</f>
        <v>2.5471698113207544</v>
      </c>
      <c r="J84" s="3"/>
      <c r="K84" s="123">
        <f>+'Ark1'!AB1492</f>
        <v>2.0956680278759339</v>
      </c>
      <c r="L84" s="3"/>
      <c r="M84" s="13">
        <f>+'Ark1'!U1492</f>
        <v>62.629629629629619</v>
      </c>
      <c r="N84" s="3"/>
      <c r="O84" s="13">
        <f>+'Ark1'!W1492</f>
        <v>66.09578947368415</v>
      </c>
      <c r="P84" s="3"/>
      <c r="Q84" s="13">
        <f>+'Ark1'!X1492</f>
        <v>0.56980709649907924</v>
      </c>
      <c r="R84" s="13">
        <f>+'Ark1'!Y1492</f>
        <v>2.5036541051872261</v>
      </c>
      <c r="S84" s="13">
        <f>+'Ark1'!T1492</f>
        <v>16.637426900584796</v>
      </c>
      <c r="T84" s="123">
        <f>+'Ark1'!V1492</f>
        <v>71.609739408108524</v>
      </c>
      <c r="U84" s="18">
        <f t="shared" si="16"/>
        <v>7.3285714285714283</v>
      </c>
      <c r="V84" s="54"/>
      <c r="W84" s="6"/>
      <c r="X84" s="14"/>
      <c r="Y84" s="67"/>
      <c r="Z84" s="7"/>
      <c r="AA84" s="7"/>
      <c r="AB84" s="3"/>
      <c r="AC84" s="3"/>
      <c r="AD84"/>
      <c r="AE84"/>
      <c r="AF84"/>
    </row>
    <row r="85" spans="1:32" x14ac:dyDescent="0.5">
      <c r="A85" s="54"/>
      <c r="B85" s="3">
        <f>+'Ark1'!C1493</f>
        <v>2019</v>
      </c>
      <c r="C85" s="3">
        <f>+'Ark1'!N1493</f>
        <v>67</v>
      </c>
      <c r="D85" s="5" t="str">
        <f t="shared" si="15"/>
        <v>&gt; 67 kg</v>
      </c>
      <c r="E85" s="3">
        <f>+'Ark1'!Q1493</f>
        <v>76</v>
      </c>
      <c r="F85" s="3"/>
      <c r="G85" s="18">
        <f>+'Ark1'!R1493</f>
        <v>670</v>
      </c>
      <c r="H85" s="3"/>
      <c r="I85" s="123">
        <f>+'Ark1'!AA1493</f>
        <v>3.3267130089374377</v>
      </c>
      <c r="J85" s="3"/>
      <c r="K85" s="123">
        <f>+'Ark1'!AB1493</f>
        <v>2.8196207810199287</v>
      </c>
      <c r="L85" s="3"/>
      <c r="M85" s="13">
        <f>+'Ark1'!U1493</f>
        <v>62.5462686567164</v>
      </c>
      <c r="N85" s="3"/>
      <c r="O85" s="13">
        <f>+'Ark1'!W1493</f>
        <v>68.09019402985065</v>
      </c>
      <c r="P85" s="3"/>
      <c r="Q85" s="13">
        <f>+'Ark1'!X1493</f>
        <v>0.55330657986132181</v>
      </c>
      <c r="R85" s="13">
        <f>+'Ark1'!Y1493</f>
        <v>2.5339679437127742</v>
      </c>
      <c r="S85" s="13">
        <f>+'Ark1'!T1493</f>
        <v>16.619402985074629</v>
      </c>
      <c r="T85" s="123">
        <f>+'Ark1'!V1493</f>
        <v>73.770524409372484</v>
      </c>
      <c r="U85" s="18">
        <f t="shared" si="16"/>
        <v>8.8157894736842106</v>
      </c>
      <c r="V85" s="54"/>
      <c r="W85" s="6"/>
      <c r="X85" s="14"/>
      <c r="Y85" s="67"/>
      <c r="Z85" s="7"/>
      <c r="AA85" s="7"/>
      <c r="AB85" s="3"/>
      <c r="AC85" s="3"/>
      <c r="AD85"/>
      <c r="AE85"/>
      <c r="AF85"/>
    </row>
    <row r="86" spans="1:32" x14ac:dyDescent="0.5">
      <c r="A86" s="54"/>
      <c r="B86" s="3">
        <f>+'Ark1'!C1494</f>
        <v>2019</v>
      </c>
      <c r="C86" s="3">
        <f>+'Ark1'!N1494</f>
        <v>69</v>
      </c>
      <c r="D86" s="5" t="str">
        <f t="shared" si="15"/>
        <v>&gt; 69 kg</v>
      </c>
      <c r="E86" s="3">
        <f>+'Ark1'!Q1494</f>
        <v>77</v>
      </c>
      <c r="F86" s="3"/>
      <c r="G86" s="18">
        <f>+'Ark1'!R1494</f>
        <v>897</v>
      </c>
      <c r="H86" s="3"/>
      <c r="I86" s="123">
        <f>+'Ark1'!AA1494</f>
        <v>4.4538232373386286</v>
      </c>
      <c r="J86" s="3"/>
      <c r="K86" s="123">
        <f>+'Ark1'!AB1494</f>
        <v>3.8879651486784006</v>
      </c>
      <c r="L86" s="3"/>
      <c r="M86" s="13">
        <f>+'Ark1'!U1494</f>
        <v>62.425863991081393</v>
      </c>
      <c r="N86" s="3"/>
      <c r="O86" s="13">
        <f>+'Ark1'!W1494</f>
        <v>70.129152731326641</v>
      </c>
      <c r="P86" s="3"/>
      <c r="Q86" s="13">
        <f>+'Ark1'!X1494</f>
        <v>0.5832006755498389</v>
      </c>
      <c r="R86" s="13">
        <f>+'Ark1'!Y1494</f>
        <v>2.3847620953230391</v>
      </c>
      <c r="S86" s="13">
        <f>+'Ark1'!T1494</f>
        <v>16.662207357859526</v>
      </c>
      <c r="T86" s="123">
        <f>+'Ark1'!V1494</f>
        <v>75.979580423972379</v>
      </c>
      <c r="U86" s="18">
        <f t="shared" si="16"/>
        <v>11.64935064935065</v>
      </c>
      <c r="V86" s="54"/>
      <c r="W86" s="6"/>
      <c r="X86" s="7"/>
      <c r="Y86" s="67"/>
      <c r="Z86" s="7"/>
      <c r="AA86" s="7"/>
      <c r="AB86" s="3"/>
      <c r="AC86" s="3"/>
      <c r="AD86"/>
      <c r="AE86"/>
      <c r="AF86"/>
    </row>
    <row r="87" spans="1:32" x14ac:dyDescent="0.5">
      <c r="A87" s="54"/>
      <c r="B87" s="3">
        <f>+'Ark1'!C1495</f>
        <v>2019</v>
      </c>
      <c r="C87" s="3">
        <f>+'Ark1'!N1495</f>
        <v>71</v>
      </c>
      <c r="D87" s="5" t="str">
        <f t="shared" si="15"/>
        <v>&gt; 71 kg</v>
      </c>
      <c r="E87" s="3">
        <f>+'Ark1'!Q1495</f>
        <v>77</v>
      </c>
      <c r="F87" s="3"/>
      <c r="G87" s="18">
        <f>+'Ark1'!R1495</f>
        <v>1101</v>
      </c>
      <c r="H87" s="3"/>
      <c r="I87" s="123">
        <f>+'Ark1'!AA1495</f>
        <v>5.4667328699106257</v>
      </c>
      <c r="J87" s="3"/>
      <c r="K87" s="123">
        <f>+'Ark1'!AB1495</f>
        <v>4.9027804907221286</v>
      </c>
      <c r="L87" s="3"/>
      <c r="M87" s="13">
        <f>+'Ark1'!U1495</f>
        <v>62.106267029972749</v>
      </c>
      <c r="N87" s="3"/>
      <c r="O87" s="13">
        <f>+'Ark1'!W1495</f>
        <v>72.048310626703</v>
      </c>
      <c r="P87" s="3"/>
      <c r="Q87" s="13">
        <f>+'Ark1'!X1495</f>
        <v>0.58645942516667748</v>
      </c>
      <c r="R87" s="13">
        <f>+'Ark1'!Y1495</f>
        <v>2.4754134798045087</v>
      </c>
      <c r="S87" s="13">
        <f>+'Ark1'!T1495</f>
        <v>16.564032697547685</v>
      </c>
      <c r="T87" s="123">
        <f>+'Ark1'!V1495</f>
        <v>78.05884141571282</v>
      </c>
      <c r="U87" s="18">
        <f t="shared" si="16"/>
        <v>14.2987012987013</v>
      </c>
      <c r="V87" s="54"/>
      <c r="W87" s="14"/>
      <c r="X87" s="14"/>
      <c r="Y87" s="67"/>
      <c r="Z87" s="3"/>
      <c r="AA87" s="3"/>
      <c r="AB87" s="3"/>
      <c r="AC87" s="3"/>
      <c r="AD87"/>
      <c r="AE87"/>
      <c r="AF87"/>
    </row>
    <row r="88" spans="1:32" x14ac:dyDescent="0.5">
      <c r="A88" s="54"/>
      <c r="B88" s="3">
        <f>+'Ark1'!C1496</f>
        <v>2019</v>
      </c>
      <c r="C88" s="3">
        <f>+'Ark1'!N1496</f>
        <v>73</v>
      </c>
      <c r="D88" s="5" t="str">
        <f t="shared" si="15"/>
        <v>&gt; 73 kg</v>
      </c>
      <c r="E88" s="3">
        <f>+'Ark1'!Q1496</f>
        <v>78</v>
      </c>
      <c r="F88" s="3"/>
      <c r="G88" s="18">
        <f>+'Ark1'!R1496</f>
        <v>1321</v>
      </c>
      <c r="H88" s="3"/>
      <c r="I88" s="123">
        <f>+'Ark1'!AA1496</f>
        <v>6.5590863952333676</v>
      </c>
      <c r="J88" s="3"/>
      <c r="K88" s="123">
        <f>+'Ark1'!AB1496</f>
        <v>6.0477773995519311</v>
      </c>
      <c r="L88" s="3"/>
      <c r="M88" s="13">
        <f>+'Ark1'!U1496</f>
        <v>61.864496593489811</v>
      </c>
      <c r="N88" s="3"/>
      <c r="O88" s="13">
        <f>+'Ark1'!W1496</f>
        <v>74.073292959878913</v>
      </c>
      <c r="P88" s="3"/>
      <c r="Q88" s="13">
        <f>+'Ark1'!X1496</f>
        <v>0.58567376497965606</v>
      </c>
      <c r="R88" s="13">
        <f>+'Ark1'!Y1496</f>
        <v>2.4094101555524654</v>
      </c>
      <c r="S88" s="13">
        <f>+'Ark1'!T1496</f>
        <v>16.495836487509461</v>
      </c>
      <c r="T88" s="123">
        <f>+'Ark1'!V1496</f>
        <v>80.252755102794254</v>
      </c>
      <c r="U88" s="18">
        <f t="shared" si="16"/>
        <v>16.935897435897434</v>
      </c>
      <c r="V88" s="54"/>
      <c r="W88" s="7"/>
      <c r="X88" s="7"/>
      <c r="Y88" s="67"/>
      <c r="Z88" s="3"/>
      <c r="AA88" s="7"/>
      <c r="AB88" s="3"/>
      <c r="AC88" s="3"/>
      <c r="AD88"/>
      <c r="AE88"/>
      <c r="AF88"/>
    </row>
    <row r="89" spans="1:32" x14ac:dyDescent="0.5">
      <c r="A89" s="54"/>
      <c r="B89" s="3">
        <f>+'Ark1'!C1497</f>
        <v>2019</v>
      </c>
      <c r="C89" s="3">
        <f>+'Ark1'!N1497</f>
        <v>75</v>
      </c>
      <c r="D89" s="5" t="str">
        <f t="shared" si="15"/>
        <v>&gt; 75 kg</v>
      </c>
      <c r="E89" s="3">
        <f>+'Ark1'!Q1497</f>
        <v>81</v>
      </c>
      <c r="F89" s="3"/>
      <c r="G89" s="18">
        <f>+'Ark1'!R1497</f>
        <v>1552</v>
      </c>
      <c r="H89" s="3"/>
      <c r="I89" s="123">
        <f>+'Ark1'!AA1497</f>
        <v>7.7060575968222436</v>
      </c>
      <c r="J89" s="3"/>
      <c r="K89" s="123">
        <f>+'Ark1'!AB1497</f>
        <v>7.2944509026323292</v>
      </c>
      <c r="L89" s="3"/>
      <c r="M89" s="13">
        <f>+'Ark1'!U1497</f>
        <v>61.655927835051543</v>
      </c>
      <c r="N89" s="3"/>
      <c r="O89" s="13">
        <f>+'Ark1'!W1497</f>
        <v>76.044806701030879</v>
      </c>
      <c r="P89" s="3"/>
      <c r="Q89" s="13">
        <f>+'Ark1'!X1497</f>
        <v>0.56995350576236348</v>
      </c>
      <c r="R89" s="13">
        <f>+'Ark1'!Y1497</f>
        <v>2.5213349260311695</v>
      </c>
      <c r="S89" s="13">
        <f>+'Ark1'!T1497</f>
        <v>16.394974226804123</v>
      </c>
      <c r="T89" s="123">
        <f>+'Ark1'!V1497</f>
        <v>82.388739654421485</v>
      </c>
      <c r="U89" s="18">
        <f t="shared" si="16"/>
        <v>19.160493827160494</v>
      </c>
      <c r="V89" s="54"/>
      <c r="W89" s="14"/>
      <c r="X89" s="14"/>
      <c r="Y89" s="67"/>
      <c r="Z89" s="3"/>
      <c r="AA89" s="3"/>
      <c r="AB89" s="3"/>
      <c r="AC89" s="3"/>
      <c r="AD89"/>
      <c r="AE89"/>
      <c r="AF89"/>
    </row>
    <row r="90" spans="1:32" x14ac:dyDescent="0.5">
      <c r="A90" s="54"/>
      <c r="B90" s="3">
        <f>+'Ark1'!C1498</f>
        <v>2019</v>
      </c>
      <c r="C90" s="3">
        <f>+'Ark1'!N1498</f>
        <v>77</v>
      </c>
      <c r="D90" s="5" t="str">
        <f t="shared" si="15"/>
        <v>&gt; 77 kg</v>
      </c>
      <c r="E90" s="3">
        <f>+'Ark1'!Q1498</f>
        <v>87</v>
      </c>
      <c r="F90" s="3"/>
      <c r="G90" s="18">
        <f>+'Ark1'!R1498</f>
        <v>1719</v>
      </c>
      <c r="H90" s="3"/>
      <c r="I90" s="123">
        <f>+'Ark1'!AA1498</f>
        <v>8.535253227408143</v>
      </c>
      <c r="J90" s="3"/>
      <c r="K90" s="123">
        <f>+'Ark1'!AB1498</f>
        <v>8.2956200762326269</v>
      </c>
      <c r="L90" s="3"/>
      <c r="M90" s="13">
        <f>+'Ark1'!U1498</f>
        <v>61.605002908667821</v>
      </c>
      <c r="N90" s="3"/>
      <c r="O90" s="13">
        <f>+'Ark1'!W1498</f>
        <v>78.080331588132609</v>
      </c>
      <c r="P90" s="3"/>
      <c r="Q90" s="13">
        <f>+'Ark1'!X1498</f>
        <v>0.58572017842359492</v>
      </c>
      <c r="R90" s="13">
        <f>+'Ark1'!Y1498</f>
        <v>2.4720422740409687</v>
      </c>
      <c r="S90" s="13">
        <f>+'Ark1'!T1498</f>
        <v>16.43280977312391</v>
      </c>
      <c r="T90" s="123">
        <f>+'Ark1'!V1498</f>
        <v>84.594075393426436</v>
      </c>
      <c r="U90" s="18">
        <f t="shared" si="16"/>
        <v>19.758620689655171</v>
      </c>
      <c r="V90" s="54"/>
      <c r="W90" s="14"/>
      <c r="X90" s="14"/>
      <c r="Y90" s="67"/>
      <c r="Z90" s="3"/>
      <c r="AA90" s="3"/>
      <c r="AB90" s="3"/>
      <c r="AC90" s="3"/>
      <c r="AD90"/>
      <c r="AE90"/>
      <c r="AF90"/>
    </row>
    <row r="91" spans="1:32" x14ac:dyDescent="0.5">
      <c r="A91" s="54"/>
      <c r="B91" s="3">
        <f>+'Ark1'!C1499</f>
        <v>2019</v>
      </c>
      <c r="C91" s="3">
        <f>+'Ark1'!N1499</f>
        <v>79</v>
      </c>
      <c r="D91" s="5" t="str">
        <f t="shared" si="15"/>
        <v>&gt; 79 kg</v>
      </c>
      <c r="E91" s="3">
        <f>+'Ark1'!Q1499</f>
        <v>93</v>
      </c>
      <c r="F91" s="3"/>
      <c r="G91" s="18">
        <f>+'Ark1'!R1499</f>
        <v>1772</v>
      </c>
      <c r="H91" s="3"/>
      <c r="I91" s="123">
        <f>+'Ark1'!AA1499</f>
        <v>8.7984111221449854</v>
      </c>
      <c r="J91" s="3"/>
      <c r="K91" s="123">
        <f>+'Ark1'!AB1499</f>
        <v>8.7694503482316151</v>
      </c>
      <c r="L91" s="3"/>
      <c r="M91" s="13">
        <f>+'Ark1'!U1499</f>
        <v>61.427200902934509</v>
      </c>
      <c r="N91" s="3"/>
      <c r="O91" s="13">
        <f>+'Ark1'!W1499</f>
        <v>80.071382618510057</v>
      </c>
      <c r="P91" s="3"/>
      <c r="Q91" s="13">
        <f>+'Ark1'!X1499</f>
        <v>0.58178575825810397</v>
      </c>
      <c r="R91" s="13">
        <f>+'Ark1'!Y1499</f>
        <v>2.3883191238379764</v>
      </c>
      <c r="S91" s="13">
        <f>+'Ark1'!T1499</f>
        <v>16.37189616252822</v>
      </c>
      <c r="T91" s="123">
        <f>+'Ark1'!V1499</f>
        <v>86.751227105644631</v>
      </c>
      <c r="U91" s="18">
        <f t="shared" si="16"/>
        <v>19.053763440860216</v>
      </c>
      <c r="V91" s="54"/>
      <c r="W91" s="4"/>
      <c r="X91" s="7"/>
      <c r="Y91" s="67"/>
      <c r="Z91" s="3"/>
      <c r="AA91" s="4"/>
      <c r="AB91" s="3"/>
      <c r="AC91" s="3"/>
      <c r="AD91"/>
      <c r="AE91"/>
      <c r="AF91"/>
    </row>
    <row r="92" spans="1:32" x14ac:dyDescent="0.5">
      <c r="A92" s="54"/>
      <c r="B92" s="3">
        <f>+'Ark1'!C1500</f>
        <v>2019</v>
      </c>
      <c r="C92" s="3">
        <f>+'Ark1'!N1500</f>
        <v>81</v>
      </c>
      <c r="D92" s="5" t="str">
        <f t="shared" si="15"/>
        <v>&gt; 81 kg</v>
      </c>
      <c r="E92" s="3">
        <f>+'Ark1'!Q1500</f>
        <v>89</v>
      </c>
      <c r="F92" s="3"/>
      <c r="G92" s="18">
        <f>+'Ark1'!R1500</f>
        <v>1758</v>
      </c>
      <c r="H92" s="3"/>
      <c r="I92" s="123">
        <f>+'Ark1'!AA1500</f>
        <v>8.7288977159880812</v>
      </c>
      <c r="J92" s="3"/>
      <c r="K92" s="123">
        <f>+'Ark1'!AB1500</f>
        <v>8.9126754740027252</v>
      </c>
      <c r="L92" s="3"/>
      <c r="M92" s="13">
        <f>+'Ark1'!U1500</f>
        <v>61.270762229806607</v>
      </c>
      <c r="N92" s="3"/>
      <c r="O92" s="13">
        <f>+'Ark1'!W1500</f>
        <v>82.027201365187807</v>
      </c>
      <c r="P92" s="3"/>
      <c r="Q92" s="13">
        <f>+'Ark1'!X1500</f>
        <v>0.57150582021434015</v>
      </c>
      <c r="R92" s="13">
        <f>+'Ark1'!Y1500</f>
        <v>2.4648977274820592</v>
      </c>
      <c r="S92" s="13">
        <f>+'Ark1'!T1500</f>
        <v>16.303754266211602</v>
      </c>
      <c r="T92" s="123">
        <f>+'Ark1'!V1500</f>
        <v>88.870207329564451</v>
      </c>
      <c r="U92" s="18">
        <f t="shared" si="16"/>
        <v>19.752808988764045</v>
      </c>
      <c r="V92" s="54"/>
      <c r="W92" s="6"/>
      <c r="X92" s="6"/>
      <c r="Y92" s="67"/>
      <c r="Z92" s="6"/>
      <c r="AA92" s="6"/>
      <c r="AB92" s="3"/>
      <c r="AC92" s="3"/>
      <c r="AD92"/>
      <c r="AE92"/>
      <c r="AF92"/>
    </row>
    <row r="93" spans="1:32" x14ac:dyDescent="0.5">
      <c r="A93" s="54"/>
      <c r="B93" s="3">
        <f>+'Ark1'!C1501</f>
        <v>2019</v>
      </c>
      <c r="C93" s="3">
        <f>+'Ark1'!N1501</f>
        <v>83</v>
      </c>
      <c r="D93" s="5" t="str">
        <f t="shared" si="15"/>
        <v>&gt; 83 kg</v>
      </c>
      <c r="E93" s="3">
        <f>+'Ark1'!Q1501</f>
        <v>90</v>
      </c>
      <c r="F93" s="3"/>
      <c r="G93" s="18">
        <f>+'Ark1'!R1501</f>
        <v>1514</v>
      </c>
      <c r="H93" s="3"/>
      <c r="I93" s="123">
        <f>+'Ark1'!AA1501</f>
        <v>7.5173783515392243</v>
      </c>
      <c r="J93" s="3"/>
      <c r="K93" s="123">
        <f>+'Ark1'!AB1501</f>
        <v>7.8612591786073391</v>
      </c>
      <c r="L93" s="3"/>
      <c r="M93" s="13">
        <f>+'Ark1'!U1501</f>
        <v>61.202113606340816</v>
      </c>
      <c r="N93" s="3"/>
      <c r="O93" s="13">
        <f>+'Ark1'!W1501</f>
        <v>84.010759577278691</v>
      </c>
      <c r="P93" s="3"/>
      <c r="Q93" s="13">
        <f>+'Ark1'!X1501</f>
        <v>0.56471174683289693</v>
      </c>
      <c r="R93" s="13">
        <f>+'Ark1'!Y1501</f>
        <v>2.4147489943511542</v>
      </c>
      <c r="S93" s="13">
        <f>+'Ark1'!T1501</f>
        <v>16.249009247027743</v>
      </c>
      <c r="T93" s="123">
        <f>+'Ark1'!V1501</f>
        <v>91.019241145480635</v>
      </c>
      <c r="U93" s="18">
        <f t="shared" si="16"/>
        <v>16.822222222222223</v>
      </c>
      <c r="V93" s="54"/>
      <c r="W93" s="6"/>
      <c r="X93" s="14"/>
      <c r="Y93" s="67"/>
      <c r="Z93" s="13"/>
      <c r="AA93" s="7"/>
      <c r="AB93" s="3"/>
      <c r="AC93" s="3"/>
      <c r="AD93"/>
      <c r="AE93"/>
      <c r="AF93"/>
    </row>
    <row r="94" spans="1:32" x14ac:dyDescent="0.5">
      <c r="A94" s="54"/>
      <c r="B94" s="3">
        <f>+'Ark1'!C1502</f>
        <v>2019</v>
      </c>
      <c r="C94" s="3">
        <f>+'Ark1'!N1502</f>
        <v>85</v>
      </c>
      <c r="D94" s="5" t="str">
        <f t="shared" si="15"/>
        <v>&gt; 85 kg</v>
      </c>
      <c r="E94" s="3">
        <f>+'Ark1'!Q1502</f>
        <v>87</v>
      </c>
      <c r="F94" s="3"/>
      <c r="G94" s="18">
        <f>+'Ark1'!R1502</f>
        <v>1442</v>
      </c>
      <c r="H94" s="3"/>
      <c r="I94" s="123">
        <f>+'Ark1'!AA1502</f>
        <v>7.1598808341608748</v>
      </c>
      <c r="J94" s="3"/>
      <c r="K94" s="123">
        <f>+'Ark1'!AB1502</f>
        <v>7.6644846312090644</v>
      </c>
      <c r="L94" s="3"/>
      <c r="M94" s="13">
        <f>+'Ark1'!U1502</f>
        <v>61.092926490984752</v>
      </c>
      <c r="N94" s="3"/>
      <c r="O94" s="13">
        <f>+'Ark1'!W1502</f>
        <v>85.997607489597726</v>
      </c>
      <c r="P94" s="3"/>
      <c r="Q94" s="13">
        <f>+'Ark1'!X1502</f>
        <v>0.56548117904411477</v>
      </c>
      <c r="R94" s="13">
        <f>+'Ark1'!Y1502</f>
        <v>2.3749659243058678</v>
      </c>
      <c r="S94" s="13">
        <f>+'Ark1'!T1502</f>
        <v>16.253120665742028</v>
      </c>
      <c r="T94" s="123">
        <f>+'Ark1'!V1502</f>
        <v>93.171839100322813</v>
      </c>
      <c r="U94" s="18">
        <f t="shared" si="16"/>
        <v>16.574712643678161</v>
      </c>
      <c r="V94" s="54"/>
      <c r="W94" s="6"/>
      <c r="X94" s="14"/>
      <c r="Y94" s="67"/>
      <c r="Z94" s="13"/>
      <c r="AA94" s="7"/>
      <c r="AB94" s="3"/>
      <c r="AC94" s="3"/>
      <c r="AD94"/>
      <c r="AE94"/>
      <c r="AF94"/>
    </row>
    <row r="95" spans="1:32" x14ac:dyDescent="0.5">
      <c r="A95" s="54"/>
      <c r="B95" s="3">
        <f>+'Ark1'!C1503</f>
        <v>2019</v>
      </c>
      <c r="C95" s="3">
        <f>+'Ark1'!N1503</f>
        <v>87</v>
      </c>
      <c r="D95" s="5" t="str">
        <f t="shared" si="15"/>
        <v>&gt; 87 kg</v>
      </c>
      <c r="E95" s="3">
        <f>+'Ark1'!Q1503</f>
        <v>87</v>
      </c>
      <c r="F95" s="3"/>
      <c r="G95" s="18">
        <f>+'Ark1'!R1503</f>
        <v>1514</v>
      </c>
      <c r="H95" s="3"/>
      <c r="I95" s="123">
        <f>+'Ark1'!AA1503</f>
        <v>7.5173783515392243</v>
      </c>
      <c r="J95" s="3"/>
      <c r="K95" s="123">
        <f>+'Ark1'!AB1503</f>
        <v>8.2805505133453821</v>
      </c>
      <c r="L95" s="3"/>
      <c r="M95" s="13">
        <f>+'Ark1'!U1503</f>
        <v>60.946499339498011</v>
      </c>
      <c r="N95" s="3"/>
      <c r="O95" s="13">
        <f>+'Ark1'!W1503</f>
        <v>88.491591809775372</v>
      </c>
      <c r="P95" s="3"/>
      <c r="Q95" s="13">
        <f>+'Ark1'!X1503</f>
        <v>0.86563141323076187</v>
      </c>
      <c r="R95" s="13">
        <f>+'Ark1'!Y1503</f>
        <v>2.3737148294349102</v>
      </c>
      <c r="S95" s="13">
        <f>+'Ark1'!T1503</f>
        <v>16.217305151915451</v>
      </c>
      <c r="T95" s="123">
        <f>+'Ark1'!V1503</f>
        <v>95.873880617308288</v>
      </c>
      <c r="U95" s="18">
        <f t="shared" si="16"/>
        <v>17.402298850574713</v>
      </c>
      <c r="V95" s="54"/>
      <c r="W95" s="6"/>
      <c r="X95" s="14"/>
      <c r="Y95" s="67"/>
      <c r="Z95" s="13"/>
      <c r="AA95" s="7"/>
      <c r="AB95" s="3"/>
      <c r="AC95" s="3"/>
      <c r="AD95"/>
      <c r="AE95"/>
      <c r="AF95"/>
    </row>
    <row r="96" spans="1:32" x14ac:dyDescent="0.5">
      <c r="A96" s="54"/>
      <c r="B96" s="3">
        <f>+'Ark1'!C1504</f>
        <v>2019</v>
      </c>
      <c r="C96" s="3">
        <f>+'Ark1'!N1504</f>
        <v>90</v>
      </c>
      <c r="D96" s="5" t="str">
        <f t="shared" si="15"/>
        <v>&gt; 90 kg</v>
      </c>
      <c r="E96" s="3">
        <f>+'Ark1'!Q1504</f>
        <v>91</v>
      </c>
      <c r="F96" s="3"/>
      <c r="G96" s="18">
        <f>+'Ark1'!R1504</f>
        <v>1551</v>
      </c>
      <c r="H96" s="3"/>
      <c r="I96" s="123">
        <f>+'Ark1'!AA1504</f>
        <v>7.7010923535253246</v>
      </c>
      <c r="J96" s="3"/>
      <c r="K96" s="123">
        <f>+'Ark1'!AB1504</f>
        <v>8.846880410119569</v>
      </c>
      <c r="L96" s="3"/>
      <c r="M96" s="13">
        <f>+'Ark1'!U1504</f>
        <v>60.703417150225661</v>
      </c>
      <c r="N96" s="3"/>
      <c r="O96" s="13">
        <f>+'Ark1'!W1504</f>
        <v>92.288381689232821</v>
      </c>
      <c r="P96" s="3"/>
      <c r="Q96" s="13">
        <f>+'Ark1'!X1504</f>
        <v>1.4186470789139498</v>
      </c>
      <c r="R96" s="13">
        <f>+'Ark1'!Y1504</f>
        <v>2.4042692375851757</v>
      </c>
      <c r="S96" s="13">
        <f>+'Ark1'!T1504</f>
        <v>16.087040618955513</v>
      </c>
      <c r="T96" s="123">
        <f>+'Ark1'!V1504</f>
        <v>99.987412447706276</v>
      </c>
      <c r="U96" s="18">
        <f t="shared" si="16"/>
        <v>17.043956043956044</v>
      </c>
      <c r="V96" s="54"/>
      <c r="W96" s="6"/>
      <c r="X96" s="14"/>
      <c r="Y96" s="67"/>
      <c r="Z96" s="13"/>
      <c r="AA96" s="7"/>
      <c r="AB96" s="3"/>
      <c r="AC96" s="3"/>
      <c r="AD96"/>
      <c r="AE96"/>
      <c r="AF96"/>
    </row>
    <row r="97" spans="1:32" x14ac:dyDescent="0.5">
      <c r="A97" s="54"/>
      <c r="B97" s="3">
        <f>+'Ark1'!C1505</f>
        <v>2019</v>
      </c>
      <c r="C97" s="3">
        <f>+'Ark1'!N1505</f>
        <v>95</v>
      </c>
      <c r="D97" s="5" t="str">
        <f t="shared" si="15"/>
        <v>&gt; 95 kg</v>
      </c>
      <c r="E97" s="3">
        <f>+'Ark1'!Q1505</f>
        <v>93</v>
      </c>
      <c r="F97" s="3"/>
      <c r="G97" s="18">
        <f>+'Ark1'!R1505</f>
        <v>808</v>
      </c>
      <c r="H97" s="3"/>
      <c r="I97" s="123">
        <f>+'Ark1'!AA1505</f>
        <v>4.011916583912611</v>
      </c>
      <c r="J97" s="3"/>
      <c r="K97" s="123">
        <f>+'Ark1'!AB1505</f>
        <v>4.8575637672676084</v>
      </c>
      <c r="L97" s="3"/>
      <c r="M97" s="13">
        <f>+'Ark1'!U1505</f>
        <v>60.608910891089103</v>
      </c>
      <c r="N97" s="3"/>
      <c r="O97" s="13">
        <f>+'Ark1'!W1505</f>
        <v>97.269306930693105</v>
      </c>
      <c r="P97" s="3"/>
      <c r="Q97" s="13">
        <f>+'Ark1'!X1505</f>
        <v>1.4398299077338637</v>
      </c>
      <c r="R97" s="13">
        <f>+'Ark1'!Y1505</f>
        <v>2.5491252240525779</v>
      </c>
      <c r="S97" s="13">
        <f>+'Ark1'!T1505</f>
        <v>16.016089108910887</v>
      </c>
      <c r="T97" s="123">
        <f>+'Ark1'!V1505</f>
        <v>105.38386449695868</v>
      </c>
      <c r="U97" s="18">
        <f t="shared" si="16"/>
        <v>8.6881720430107521</v>
      </c>
      <c r="V97" s="54"/>
      <c r="W97" s="6"/>
      <c r="X97" s="14"/>
      <c r="Y97" s="67"/>
      <c r="Z97" s="13"/>
      <c r="AA97" s="7"/>
      <c r="AB97" s="3"/>
      <c r="AC97" s="3"/>
      <c r="AD97"/>
      <c r="AE97"/>
      <c r="AF97"/>
    </row>
    <row r="98" spans="1:32" x14ac:dyDescent="0.5">
      <c r="A98" s="54"/>
      <c r="B98" s="3">
        <f>+'Ark1'!C1506</f>
        <v>2019</v>
      </c>
      <c r="C98" s="3">
        <f>+'Ark1'!N1506</f>
        <v>100</v>
      </c>
      <c r="D98" s="5" t="str">
        <f t="shared" si="15"/>
        <v>&gt; 100 kg</v>
      </c>
      <c r="E98" s="3">
        <f>+'Ark1'!Q1506</f>
        <v>62</v>
      </c>
      <c r="F98" s="3"/>
      <c r="G98" s="18">
        <f>+'Ark1'!R1506</f>
        <v>374</v>
      </c>
      <c r="H98" s="3"/>
      <c r="I98" s="123">
        <f>+'Ark1'!AA1506</f>
        <v>1.8570009930486588</v>
      </c>
      <c r="J98" s="3"/>
      <c r="K98" s="123">
        <f>+'Ark1'!AB1506</f>
        <v>2.3632290996559808</v>
      </c>
      <c r="L98" s="3"/>
      <c r="M98" s="13">
        <f>+'Ark1'!U1506</f>
        <v>60.30213903743315</v>
      </c>
      <c r="N98" s="3"/>
      <c r="O98" s="13">
        <f>+'Ark1'!W1506</f>
        <v>102.23577540106952</v>
      </c>
      <c r="P98" s="3"/>
      <c r="Q98" s="13">
        <f>+'Ark1'!X1506</f>
        <v>1.4889777970271731</v>
      </c>
      <c r="R98" s="13">
        <f>+'Ark1'!Y1506</f>
        <v>2.2544420137814329</v>
      </c>
      <c r="S98" s="13">
        <f>+'Ark1'!T1506</f>
        <v>15.836898395721924</v>
      </c>
      <c r="T98" s="123">
        <f>+'Ark1'!V1506</f>
        <v>110.76465373897022</v>
      </c>
      <c r="U98" s="18">
        <f t="shared" si="16"/>
        <v>6.032258064516129</v>
      </c>
      <c r="V98" s="54"/>
      <c r="W98" s="6"/>
      <c r="X98" s="14"/>
      <c r="Y98" s="67"/>
      <c r="Z98" s="14"/>
      <c r="AA98" s="7"/>
      <c r="AB98" s="3"/>
      <c r="AC98" s="3"/>
      <c r="AD98"/>
      <c r="AE98"/>
      <c r="AF98"/>
    </row>
    <row r="99" spans="1:32" x14ac:dyDescent="0.5">
      <c r="A99" s="54"/>
      <c r="B99" s="62">
        <f>+'Ark1'!C1507</f>
        <v>2019</v>
      </c>
      <c r="C99" s="62">
        <f>+'Ark1'!N1507</f>
        <v>105</v>
      </c>
      <c r="D99" s="63" t="str">
        <f>+D81</f>
        <v>&lt;=50kg</v>
      </c>
      <c r="E99" s="62">
        <f>+'Ark1'!Q1507</f>
        <v>48</v>
      </c>
      <c r="F99" s="62"/>
      <c r="G99" s="84">
        <f>+'Ark1'!R1507</f>
        <v>198</v>
      </c>
      <c r="H99" s="62"/>
      <c r="I99" s="122">
        <f>+'Ark1'!AA1507</f>
        <v>0.98311817279046643</v>
      </c>
      <c r="J99" s="62"/>
      <c r="K99" s="122">
        <f>+'Ark1'!AB1507</f>
        <v>1.3117831373334239</v>
      </c>
      <c r="L99" s="62"/>
      <c r="M99" s="64">
        <f>+'Ark1'!U1507</f>
        <v>59.762626262626256</v>
      </c>
      <c r="N99" s="62"/>
      <c r="O99" s="64">
        <f>+'Ark1'!W1507</f>
        <v>107.19277777777783</v>
      </c>
      <c r="P99" s="62"/>
      <c r="Q99" s="64">
        <f>+'Ark1'!X1507</f>
        <v>1.3128340310282089</v>
      </c>
      <c r="R99" s="64">
        <f>+'Ark1'!Y1507</f>
        <v>2.3930068933526005</v>
      </c>
      <c r="S99" s="64">
        <f>+'Ark1'!T1507</f>
        <v>15.666666666666663</v>
      </c>
      <c r="T99" s="122">
        <f>+'Ark1'!V1507</f>
        <v>116.13518719152528</v>
      </c>
      <c r="U99" s="84">
        <f t="shared" ref="U99:U111" si="17">+G99/E99</f>
        <v>4.125</v>
      </c>
      <c r="V99" s="54"/>
      <c r="W99" s="6"/>
      <c r="X99" s="14"/>
      <c r="Y99" s="67"/>
      <c r="Z99" s="14"/>
      <c r="AA99" s="7"/>
      <c r="AB99" s="3"/>
      <c r="AC99" s="3"/>
      <c r="AD99"/>
      <c r="AE99"/>
      <c r="AF99"/>
    </row>
    <row r="100" spans="1:32" x14ac:dyDescent="0.5">
      <c r="A100" s="54"/>
      <c r="B100" s="62">
        <f>+'Ark1'!C1508</f>
        <v>2019</v>
      </c>
      <c r="C100" s="62">
        <f>+'Ark1'!N1508</f>
        <v>110</v>
      </c>
      <c r="D100" s="63" t="str">
        <f t="shared" ref="D100:D116" si="18">+D82</f>
        <v>&gt; 55 kg</v>
      </c>
      <c r="E100" s="62">
        <f>+'Ark1'!Q1508</f>
        <v>28</v>
      </c>
      <c r="F100" s="62"/>
      <c r="G100" s="84">
        <f>+'Ark1'!R1508</f>
        <v>94</v>
      </c>
      <c r="H100" s="62"/>
      <c r="I100" s="122">
        <f>+'Ark1'!AA1508</f>
        <v>0.46673286991062563</v>
      </c>
      <c r="J100" s="62"/>
      <c r="K100" s="122">
        <f>+'Ark1'!AB1508</f>
        <v>0.65058211579234126</v>
      </c>
      <c r="L100" s="62"/>
      <c r="M100" s="64">
        <f>+'Ark1'!U1508</f>
        <v>59.085106382978715</v>
      </c>
      <c r="N100" s="62"/>
      <c r="O100" s="64">
        <f>+'Ark1'!W1508</f>
        <v>111.98063829787236</v>
      </c>
      <c r="P100" s="62"/>
      <c r="Q100" s="64">
        <f>+'Ark1'!X1508</f>
        <v>1.3501156833876229</v>
      </c>
      <c r="R100" s="64">
        <f>+'Ark1'!Y1508</f>
        <v>2.8904081080767976</v>
      </c>
      <c r="S100" s="64">
        <f>+'Ark1'!T1508</f>
        <v>15.308510638297872</v>
      </c>
      <c r="T100" s="122">
        <f>+'Ark1'!V1508</f>
        <v>121.32246836172511</v>
      </c>
      <c r="U100" s="84">
        <f t="shared" si="17"/>
        <v>3.3571428571428572</v>
      </c>
      <c r="V100" s="54"/>
      <c r="W100" s="6"/>
      <c r="X100" s="14"/>
      <c r="Y100" s="67"/>
      <c r="Z100" s="14"/>
      <c r="AA100" s="7"/>
      <c r="AB100" s="3"/>
      <c r="AC100" s="3"/>
      <c r="AD100"/>
      <c r="AE100"/>
      <c r="AF100"/>
    </row>
    <row r="101" spans="1:32" x14ac:dyDescent="0.5">
      <c r="A101" s="54"/>
      <c r="B101" s="62">
        <f>+'Ark1'!C1509</f>
        <v>2019</v>
      </c>
      <c r="C101" s="62">
        <f>+'Ark1'!N1509</f>
        <v>115</v>
      </c>
      <c r="D101" s="63" t="str">
        <f t="shared" si="18"/>
        <v>&gt; 63 kg</v>
      </c>
      <c r="E101" s="62">
        <f>+'Ark1'!Q1509</f>
        <v>16</v>
      </c>
      <c r="F101" s="62"/>
      <c r="G101" s="84">
        <f>+'Ark1'!R1509</f>
        <v>33</v>
      </c>
      <c r="H101" s="62"/>
      <c r="I101" s="122">
        <f>+'Ark1'!AA1509</f>
        <v>0.16385302879841113</v>
      </c>
      <c r="J101" s="62"/>
      <c r="K101" s="122">
        <f>+'Ark1'!AB1509</f>
        <v>0.2389609178531934</v>
      </c>
      <c r="L101" s="62"/>
      <c r="M101" s="64">
        <f>+'Ark1'!U1509</f>
        <v>58.242424242424242</v>
      </c>
      <c r="N101" s="62"/>
      <c r="O101" s="64">
        <f>+'Ark1'!W1509</f>
        <v>117.16060606060604</v>
      </c>
      <c r="P101" s="62"/>
      <c r="Q101" s="64">
        <f>+'Ark1'!X1509</f>
        <v>1.5316735537032828</v>
      </c>
      <c r="R101" s="64">
        <f>+'Ark1'!Y1509</f>
        <v>2.0004590841332264</v>
      </c>
      <c r="S101" s="64">
        <f>+'Ark1'!T1509</f>
        <v>14.81818181818182</v>
      </c>
      <c r="T101" s="122">
        <f>+'Ark1'!V1509</f>
        <v>126.9345677796382</v>
      </c>
      <c r="U101" s="84">
        <f t="shared" si="17"/>
        <v>2.0625</v>
      </c>
      <c r="V101" s="54"/>
      <c r="W101" s="6"/>
      <c r="X101" s="14"/>
      <c r="Y101" s="67"/>
      <c r="Z101" s="14"/>
      <c r="AA101" s="7"/>
      <c r="AB101" s="3"/>
      <c r="AC101" s="3"/>
      <c r="AD101"/>
      <c r="AE101"/>
      <c r="AF101"/>
    </row>
    <row r="102" spans="1:32" x14ac:dyDescent="0.5">
      <c r="A102" s="54"/>
      <c r="B102" s="62">
        <f>+'Ark1'!C1510</f>
        <v>2019</v>
      </c>
      <c r="C102" s="62">
        <f>+'Ark1'!N1510</f>
        <v>120</v>
      </c>
      <c r="D102" s="63" t="str">
        <f t="shared" si="18"/>
        <v>&gt; 65 kg</v>
      </c>
      <c r="E102" s="62">
        <f>+'Ark1'!Q1510</f>
        <v>12</v>
      </c>
      <c r="F102" s="62"/>
      <c r="G102" s="84">
        <f>+'Ark1'!R1510</f>
        <v>31</v>
      </c>
      <c r="H102" s="62"/>
      <c r="I102" s="122">
        <f>+'Ark1'!AA1510</f>
        <v>0.153922542204568</v>
      </c>
      <c r="J102" s="62"/>
      <c r="K102" s="122">
        <f>+'Ark1'!AB1510</f>
        <v>0.23514748158814888</v>
      </c>
      <c r="L102" s="62"/>
      <c r="M102" s="64">
        <f>+'Ark1'!U1510</f>
        <v>59.032258064516114</v>
      </c>
      <c r="N102" s="62"/>
      <c r="O102" s="64">
        <f>+'Ark1'!W1510</f>
        <v>122.72903225806451</v>
      </c>
      <c r="P102" s="62"/>
      <c r="Q102" s="64">
        <f>+'Ark1'!X1510</f>
        <v>1.3942725119813295</v>
      </c>
      <c r="R102" s="64">
        <f>+'Ark1'!Y1510</f>
        <v>2.6938863994984525</v>
      </c>
      <c r="S102" s="64">
        <f>+'Ark1'!T1510</f>
        <v>15.258064516129028</v>
      </c>
      <c r="T102" s="122">
        <f>+'Ark1'!V1510</f>
        <v>132.96753224058989</v>
      </c>
      <c r="U102" s="84">
        <f t="shared" si="17"/>
        <v>2.5833333333333335</v>
      </c>
      <c r="V102" s="54"/>
      <c r="W102" s="6"/>
      <c r="X102" s="14"/>
      <c r="Y102" s="67"/>
      <c r="Z102" s="7"/>
      <c r="AA102" s="7"/>
      <c r="AB102" s="3"/>
      <c r="AC102" s="3"/>
      <c r="AD102"/>
      <c r="AE102"/>
      <c r="AF102"/>
    </row>
    <row r="103" spans="1:32" x14ac:dyDescent="0.5">
      <c r="A103" s="54"/>
      <c r="B103" s="62">
        <f>+'Ark1'!C1511</f>
        <v>2019</v>
      </c>
      <c r="C103" s="62">
        <f>+'Ark1'!N1511</f>
        <v>125</v>
      </c>
      <c r="D103" s="63" t="str">
        <f t="shared" si="18"/>
        <v>&gt; 67 kg</v>
      </c>
      <c r="E103" s="62">
        <f>+'Ark1'!Q1511</f>
        <v>0</v>
      </c>
      <c r="F103" s="62"/>
      <c r="G103" s="84">
        <f>+'Ark1'!R1511</f>
        <v>0</v>
      </c>
      <c r="H103" s="62"/>
      <c r="I103" s="122">
        <f>+'Ark1'!AA1511</f>
        <v>0</v>
      </c>
      <c r="J103" s="62"/>
      <c r="K103" s="122">
        <f>+'Ark1'!AB1511</f>
        <v>0</v>
      </c>
      <c r="L103" s="62"/>
      <c r="M103" s="64">
        <f>+'Ark1'!U1511</f>
        <v>0</v>
      </c>
      <c r="N103" s="62"/>
      <c r="O103" s="64">
        <f>+'Ark1'!W1511</f>
        <v>0</v>
      </c>
      <c r="P103" s="62"/>
      <c r="Q103" s="64">
        <f>+'Ark1'!X1511</f>
        <v>0</v>
      </c>
      <c r="R103" s="64">
        <f>+'Ark1'!Y1511</f>
        <v>0</v>
      </c>
      <c r="S103" s="64">
        <f>+'Ark1'!T1511</f>
        <v>0</v>
      </c>
      <c r="T103" s="122">
        <f>+'Ark1'!V1511</f>
        <v>0</v>
      </c>
      <c r="U103" s="84" t="e">
        <f t="shared" si="17"/>
        <v>#DIV/0!</v>
      </c>
      <c r="V103" s="54"/>
      <c r="W103" s="6"/>
      <c r="X103" s="14"/>
      <c r="Y103" s="67"/>
      <c r="Z103" s="7"/>
      <c r="AA103" s="7"/>
      <c r="AB103" s="3"/>
      <c r="AC103" s="3"/>
      <c r="AD103"/>
      <c r="AE103"/>
      <c r="AF103"/>
    </row>
    <row r="104" spans="1:32" x14ac:dyDescent="0.5">
      <c r="A104" s="54"/>
      <c r="B104" s="62">
        <f>+'Ark1'!C1512</f>
        <v>2018</v>
      </c>
      <c r="C104" s="62">
        <f>+'Ark1'!N1512</f>
        <v>40</v>
      </c>
      <c r="D104" s="63" t="str">
        <f t="shared" si="18"/>
        <v>&gt; 69 kg</v>
      </c>
      <c r="E104" s="62">
        <f>+'Ark1'!Q1512</f>
        <v>47</v>
      </c>
      <c r="F104" s="62"/>
      <c r="G104" s="84">
        <f>+'Ark1'!R1512</f>
        <v>346</v>
      </c>
      <c r="H104" s="62"/>
      <c r="I104" s="122">
        <f>+'Ark1'!AA1512</f>
        <v>1.38195470703359</v>
      </c>
      <c r="J104" s="62"/>
      <c r="K104" s="122">
        <f>+'Ark1'!AB1512</f>
        <v>0.8687039820894874</v>
      </c>
      <c r="L104" s="62"/>
      <c r="M104" s="64">
        <f>+'Ark1'!U1512</f>
        <v>64.352601156069355</v>
      </c>
      <c r="N104" s="62"/>
      <c r="O104" s="64">
        <f>+'Ark1'!W1512</f>
        <v>50.491907514450837</v>
      </c>
      <c r="P104" s="62"/>
      <c r="Q104" s="64">
        <f>+'Ark1'!X1512</f>
        <v>3.6459088406987026</v>
      </c>
      <c r="R104" s="64">
        <f>+'Ark1'!Y1512</f>
        <v>3.0615000002168755</v>
      </c>
      <c r="S104" s="64">
        <f>+'Ark1'!T1512</f>
        <v>16.800578034682079</v>
      </c>
      <c r="T104" s="122">
        <f>+'Ark1'!V1512</f>
        <v>54.704125151084362</v>
      </c>
      <c r="U104" s="84">
        <f t="shared" si="17"/>
        <v>7.3617021276595747</v>
      </c>
      <c r="V104" s="54"/>
      <c r="W104" s="6"/>
      <c r="X104" s="14"/>
      <c r="Y104" s="67"/>
      <c r="Z104" s="7"/>
      <c r="AA104" s="7"/>
      <c r="AB104" s="3"/>
      <c r="AC104" s="3"/>
      <c r="AD104"/>
      <c r="AE104"/>
      <c r="AF104"/>
    </row>
    <row r="105" spans="1:32" x14ac:dyDescent="0.5">
      <c r="A105" s="54"/>
      <c r="B105" s="62">
        <f>+'Ark1'!C1513</f>
        <v>2018</v>
      </c>
      <c r="C105" s="62">
        <f>+'Ark1'!N1513</f>
        <v>55</v>
      </c>
      <c r="D105" s="63" t="str">
        <f t="shared" si="18"/>
        <v>&gt; 71 kg</v>
      </c>
      <c r="E105" s="62">
        <f>+'Ark1'!Q1513</f>
        <v>72</v>
      </c>
      <c r="F105" s="62"/>
      <c r="G105" s="84">
        <f>+'Ark1'!R1513</f>
        <v>1037</v>
      </c>
      <c r="H105" s="62"/>
      <c r="I105" s="122">
        <f>+'Ark1'!AA1513</f>
        <v>4.1418700323521191</v>
      </c>
      <c r="J105" s="62"/>
      <c r="K105" s="122">
        <f>+'Ark1'!AB1513</f>
        <v>3.0874539696582604</v>
      </c>
      <c r="L105" s="62"/>
      <c r="M105" s="64">
        <f>+'Ark1'!U1513</f>
        <v>62.947926711668245</v>
      </c>
      <c r="N105" s="62"/>
      <c r="O105" s="64">
        <f>+'Ark1'!W1513</f>
        <v>59.875313404050175</v>
      </c>
      <c r="P105" s="62"/>
      <c r="Q105" s="64">
        <f>+'Ark1'!X1513</f>
        <v>2.2396893345886686</v>
      </c>
      <c r="R105" s="64">
        <f>+'Ark1'!Y1513</f>
        <v>3.050078336953455</v>
      </c>
      <c r="S105" s="64">
        <f>+'Ark1'!T1513</f>
        <v>16.557377049180324</v>
      </c>
      <c r="T105" s="122">
        <f>+'Ark1'!V1513</f>
        <v>64.870328715113899</v>
      </c>
      <c r="U105" s="84">
        <f t="shared" si="17"/>
        <v>14.402777777777779</v>
      </c>
      <c r="V105" s="54"/>
      <c r="W105" s="6"/>
      <c r="X105" s="14"/>
      <c r="Y105" s="67"/>
      <c r="Z105" s="7"/>
      <c r="AA105" s="7"/>
      <c r="AB105" s="3"/>
      <c r="AC105" s="3"/>
      <c r="AD105"/>
      <c r="AE105"/>
      <c r="AF105"/>
    </row>
    <row r="106" spans="1:32" x14ac:dyDescent="0.5">
      <c r="A106" s="54"/>
      <c r="B106" s="62">
        <f>+'Ark1'!C1514</f>
        <v>2018</v>
      </c>
      <c r="C106" s="62">
        <f>+'Ark1'!N1514</f>
        <v>63</v>
      </c>
      <c r="D106" s="63" t="str">
        <f t="shared" si="18"/>
        <v>&gt; 73 kg</v>
      </c>
      <c r="E106" s="62">
        <f>+'Ark1'!Q1514</f>
        <v>71</v>
      </c>
      <c r="F106" s="62"/>
      <c r="G106" s="84">
        <f>+'Ark1'!R1514</f>
        <v>512</v>
      </c>
      <c r="H106" s="62"/>
      <c r="I106" s="122">
        <f>+'Ark1'!AA1514</f>
        <v>2.044973439309822</v>
      </c>
      <c r="J106" s="62"/>
      <c r="K106" s="122">
        <f>+'Ark1'!AB1514</f>
        <v>1.633154734745494</v>
      </c>
      <c r="L106" s="62"/>
      <c r="M106" s="64">
        <f>+'Ark1'!U1514</f>
        <v>62.53515625</v>
      </c>
      <c r="N106" s="62"/>
      <c r="O106" s="64">
        <f>+'Ark1'!W1514</f>
        <v>64.148046875000048</v>
      </c>
      <c r="P106" s="62"/>
      <c r="Q106" s="64">
        <f>+'Ark1'!X1514</f>
        <v>0.59535645649931634</v>
      </c>
      <c r="R106" s="64">
        <f>+'Ark1'!Y1514</f>
        <v>2.8282086270439706</v>
      </c>
      <c r="S106" s="64">
        <f>+'Ark1'!T1514</f>
        <v>16.53125</v>
      </c>
      <c r="T106" s="122">
        <f>+'Ark1'!V1514</f>
        <v>69.499509073672755</v>
      </c>
      <c r="U106" s="84">
        <f t="shared" si="17"/>
        <v>7.211267605633803</v>
      </c>
      <c r="V106" s="54"/>
      <c r="W106" s="6"/>
      <c r="X106" s="14"/>
      <c r="Y106" s="67"/>
      <c r="Z106" s="7"/>
      <c r="AA106" s="7"/>
      <c r="AB106" s="3"/>
      <c r="AC106" s="3"/>
      <c r="AD106"/>
      <c r="AE106"/>
      <c r="AF106"/>
    </row>
    <row r="107" spans="1:32" x14ac:dyDescent="0.5">
      <c r="A107" s="54"/>
      <c r="B107" s="62">
        <f>+'Ark1'!C1515</f>
        <v>2018</v>
      </c>
      <c r="C107" s="62">
        <f>+'Ark1'!N1515</f>
        <v>65</v>
      </c>
      <c r="D107" s="63" t="str">
        <f t="shared" si="18"/>
        <v>&gt; 75 kg</v>
      </c>
      <c r="E107" s="62">
        <f>+'Ark1'!Q1515</f>
        <v>72</v>
      </c>
      <c r="F107" s="62"/>
      <c r="G107" s="84">
        <f>+'Ark1'!R1515</f>
        <v>623</v>
      </c>
      <c r="H107" s="62"/>
      <c r="I107" s="122">
        <f>+'Ark1'!AA1515</f>
        <v>2.4883172904101944</v>
      </c>
      <c r="J107" s="62"/>
      <c r="K107" s="122">
        <f>+'Ark1'!AB1515</f>
        <v>2.0467316617545097</v>
      </c>
      <c r="L107" s="62"/>
      <c r="M107" s="64">
        <f>+'Ark1'!U1515</f>
        <v>62.237560192616357</v>
      </c>
      <c r="N107" s="62"/>
      <c r="O107" s="64">
        <f>+'Ark1'!W1515</f>
        <v>66.06918138041739</v>
      </c>
      <c r="P107" s="62"/>
      <c r="Q107" s="64">
        <f>+'Ark1'!X1515</f>
        <v>0.56926113371904641</v>
      </c>
      <c r="R107" s="64">
        <f>+'Ark1'!Y1515</f>
        <v>3.01063953133374</v>
      </c>
      <c r="S107" s="64">
        <f>+'Ark1'!T1515</f>
        <v>16.417335473515251</v>
      </c>
      <c r="T107" s="122">
        <f>+'Ark1'!V1515</f>
        <v>71.580911571416493</v>
      </c>
      <c r="U107" s="84">
        <f t="shared" si="17"/>
        <v>8.6527777777777786</v>
      </c>
      <c r="V107" s="54"/>
      <c r="W107" s="6"/>
      <c r="X107" s="14"/>
      <c r="Y107" s="67"/>
      <c r="Z107" s="7"/>
      <c r="AA107" s="7"/>
      <c r="AB107" s="3"/>
      <c r="AC107" s="3"/>
      <c r="AD107"/>
      <c r="AE107"/>
      <c r="AF107"/>
    </row>
    <row r="108" spans="1:32" x14ac:dyDescent="0.5">
      <c r="A108" s="54"/>
      <c r="B108" s="62">
        <f>+'Ark1'!C1516</f>
        <v>2018</v>
      </c>
      <c r="C108" s="62">
        <f>+'Ark1'!N1516</f>
        <v>67</v>
      </c>
      <c r="D108" s="63" t="str">
        <f t="shared" si="18"/>
        <v>&gt; 77 kg</v>
      </c>
      <c r="E108" s="62">
        <f>+'Ark1'!Q1516</f>
        <v>79</v>
      </c>
      <c r="F108" s="62"/>
      <c r="G108" s="84">
        <f>+'Ark1'!R1516</f>
        <v>907</v>
      </c>
      <c r="H108" s="62"/>
      <c r="I108" s="122">
        <f>+'Ark1'!AA1516</f>
        <v>3.6226384950273594</v>
      </c>
      <c r="J108" s="62"/>
      <c r="K108" s="122">
        <f>+'Ark1'!AB1516</f>
        <v>3.0720541675235928</v>
      </c>
      <c r="L108" s="62"/>
      <c r="M108" s="64">
        <f>+'Ark1'!U1516</f>
        <v>61.909592061742003</v>
      </c>
      <c r="N108" s="62"/>
      <c r="O108" s="64">
        <f>+'Ark1'!W1516</f>
        <v>68.115766262403554</v>
      </c>
      <c r="P108" s="62"/>
      <c r="Q108" s="64">
        <f>+'Ark1'!X1516</f>
        <v>0.57678780350575554</v>
      </c>
      <c r="R108" s="64">
        <f>+'Ark1'!Y1516</f>
        <v>2.7674646489722594</v>
      </c>
      <c r="S108" s="64">
        <f>+'Ark1'!T1516</f>
        <v>16.404630650496145</v>
      </c>
      <c r="T108" s="122">
        <f>+'Ark1'!V1516</f>
        <v>73.798229970101474</v>
      </c>
      <c r="U108" s="84">
        <f t="shared" si="17"/>
        <v>11.481012658227849</v>
      </c>
      <c r="V108" s="54"/>
      <c r="W108" s="6"/>
      <c r="X108" s="14"/>
      <c r="Y108" s="67"/>
      <c r="Z108" s="7"/>
      <c r="AA108" s="7"/>
      <c r="AB108" s="3"/>
      <c r="AC108" s="3"/>
      <c r="AD108"/>
      <c r="AE108"/>
      <c r="AF108"/>
    </row>
    <row r="109" spans="1:32" x14ac:dyDescent="0.5">
      <c r="A109" s="54"/>
      <c r="B109" s="62">
        <f>+'Ark1'!C1517</f>
        <v>2018</v>
      </c>
      <c r="C109" s="62">
        <f>+'Ark1'!N1517</f>
        <v>69</v>
      </c>
      <c r="D109" s="63" t="str">
        <f t="shared" si="18"/>
        <v>&gt; 79 kg</v>
      </c>
      <c r="E109" s="62">
        <f>+'Ark1'!Q1517</f>
        <v>83</v>
      </c>
      <c r="F109" s="62"/>
      <c r="G109" s="84">
        <f>+'Ark1'!R1517</f>
        <v>1083</v>
      </c>
      <c r="H109" s="62"/>
      <c r="I109" s="122">
        <f>+'Ark1'!AA1517</f>
        <v>4.3255981147901119</v>
      </c>
      <c r="J109" s="62"/>
      <c r="K109" s="122">
        <f>+'Ark1'!AB1517</f>
        <v>3.7737769563665946</v>
      </c>
      <c r="L109" s="62"/>
      <c r="M109" s="64">
        <f>+'Ark1'!U1517</f>
        <v>61.726685133887344</v>
      </c>
      <c r="N109" s="62"/>
      <c r="O109" s="64">
        <f>+'Ark1'!W1517</f>
        <v>70.07673130193902</v>
      </c>
      <c r="P109" s="62"/>
      <c r="Q109" s="64">
        <f>+'Ark1'!X1517</f>
        <v>0.5783518698333856</v>
      </c>
      <c r="R109" s="64">
        <f>+'Ark1'!Y1517</f>
        <v>2.835778988967026</v>
      </c>
      <c r="S109" s="64">
        <f>+'Ark1'!T1517</f>
        <v>16.35457063711911</v>
      </c>
      <c r="T109" s="122">
        <f>+'Ark1'!V1517</f>
        <v>75.922785809251394</v>
      </c>
      <c r="U109" s="84">
        <f t="shared" si="17"/>
        <v>13.048192771084338</v>
      </c>
      <c r="V109" s="54"/>
      <c r="W109" s="6"/>
      <c r="X109" s="14"/>
      <c r="Y109" s="67"/>
      <c r="Z109" s="7"/>
      <c r="AA109" s="7"/>
      <c r="AB109" s="3"/>
      <c r="AC109" s="3"/>
      <c r="AD109"/>
      <c r="AE109"/>
      <c r="AF109"/>
    </row>
    <row r="110" spans="1:32" x14ac:dyDescent="0.5">
      <c r="A110" s="54"/>
      <c r="B110" s="62">
        <f>+'Ark1'!C1518</f>
        <v>2018</v>
      </c>
      <c r="C110" s="62">
        <f>+'Ark1'!N1518</f>
        <v>71</v>
      </c>
      <c r="D110" s="63" t="str">
        <f t="shared" si="18"/>
        <v>&gt; 81 kg</v>
      </c>
      <c r="E110" s="62">
        <f>+'Ark1'!Q1518</f>
        <v>84</v>
      </c>
      <c r="F110" s="62"/>
      <c r="G110" s="84">
        <f>+'Ark1'!R1518</f>
        <v>1359</v>
      </c>
      <c r="H110" s="62"/>
      <c r="I110" s="122">
        <f>+'Ark1'!AA1518</f>
        <v>5.4279666094180605</v>
      </c>
      <c r="J110" s="62"/>
      <c r="K110" s="122">
        <f>+'Ark1'!AB1518</f>
        <v>4.8675358446928252</v>
      </c>
      <c r="L110" s="62"/>
      <c r="M110" s="64">
        <f>+'Ark1'!U1518</f>
        <v>61.543782192788818</v>
      </c>
      <c r="N110" s="62"/>
      <c r="O110" s="64">
        <f>+'Ark1'!W1518</f>
        <v>72.030389992641744</v>
      </c>
      <c r="P110" s="62"/>
      <c r="Q110" s="64">
        <f>+'Ark1'!X1518</f>
        <v>0.5788362721396485</v>
      </c>
      <c r="R110" s="64">
        <f>+'Ark1'!Y1518</f>
        <v>2.6978236342808395</v>
      </c>
      <c r="S110" s="64">
        <f>+'Ark1'!T1518</f>
        <v>16.320088300220753</v>
      </c>
      <c r="T110" s="122">
        <f>+'Ark1'!V1518</f>
        <v>78.03942577750999</v>
      </c>
      <c r="U110" s="84">
        <f t="shared" si="17"/>
        <v>16.178571428571427</v>
      </c>
      <c r="V110" s="54"/>
      <c r="W110" s="6"/>
      <c r="X110" s="7"/>
      <c r="Y110" s="67"/>
      <c r="Z110" s="7"/>
      <c r="AA110" s="7"/>
      <c r="AB110" s="3"/>
      <c r="AC110" s="3"/>
      <c r="AD110"/>
      <c r="AE110"/>
      <c r="AF110"/>
    </row>
    <row r="111" spans="1:32" x14ac:dyDescent="0.5">
      <c r="A111" s="54"/>
      <c r="B111" s="62">
        <f>+'Ark1'!C1519</f>
        <v>2018</v>
      </c>
      <c r="C111" s="62">
        <f>+'Ark1'!N1519</f>
        <v>73</v>
      </c>
      <c r="D111" s="63" t="str">
        <f t="shared" si="18"/>
        <v>&gt; 83 kg</v>
      </c>
      <c r="E111" s="62">
        <f>+'Ark1'!Q1519</f>
        <v>91</v>
      </c>
      <c r="F111" s="62"/>
      <c r="G111" s="84">
        <f>+'Ark1'!R1519</f>
        <v>1557</v>
      </c>
      <c r="H111" s="62"/>
      <c r="I111" s="122">
        <f>+'Ark1'!AA1519</f>
        <v>6.2187961816511548</v>
      </c>
      <c r="J111" s="62"/>
      <c r="K111" s="122">
        <f>+'Ark1'!AB1519</f>
        <v>5.7354690908020416</v>
      </c>
      <c r="L111" s="62"/>
      <c r="M111" s="64">
        <f>+'Ark1'!U1519</f>
        <v>61.232498394348099</v>
      </c>
      <c r="N111" s="62"/>
      <c r="O111" s="64">
        <f>+'Ark1'!W1519</f>
        <v>74.080924855491318</v>
      </c>
      <c r="P111" s="62"/>
      <c r="Q111" s="64">
        <f>+'Ark1'!X1519</f>
        <v>0.57438552697017109</v>
      </c>
      <c r="R111" s="64">
        <f>+'Ark1'!Y1519</f>
        <v>2.7447428094585464</v>
      </c>
      <c r="S111" s="64">
        <f>+'Ark1'!T1519</f>
        <v>16.204238921001931</v>
      </c>
      <c r="T111" s="122">
        <f>+'Ark1'!V1519</f>
        <v>80.261023678755677</v>
      </c>
      <c r="U111" s="84">
        <f t="shared" si="17"/>
        <v>17.109890109890109</v>
      </c>
      <c r="V111" s="54"/>
      <c r="W111" s="14"/>
      <c r="X111" s="14"/>
      <c r="Y111" s="67"/>
      <c r="Z111" s="3"/>
      <c r="AA111" s="3"/>
      <c r="AB111" s="3"/>
      <c r="AC111" s="3"/>
      <c r="AD111"/>
      <c r="AE111"/>
      <c r="AF111"/>
    </row>
    <row r="112" spans="1:32" x14ac:dyDescent="0.5">
      <c r="A112" s="54"/>
      <c r="B112" s="62">
        <f>+'Ark1'!C1520</f>
        <v>2018</v>
      </c>
      <c r="C112" s="62">
        <f>+'Ark1'!N1520</f>
        <v>75</v>
      </c>
      <c r="D112" s="63" t="str">
        <f t="shared" si="18"/>
        <v>&gt; 85 kg</v>
      </c>
      <c r="E112" s="62">
        <f>+'Ark1'!Q1520</f>
        <v>93</v>
      </c>
      <c r="F112" s="62"/>
      <c r="G112" s="84">
        <f>+'Ark1'!R1520</f>
        <v>1905</v>
      </c>
      <c r="H112" s="62"/>
      <c r="I112" s="122">
        <f>+'Ark1'!AA1520</f>
        <v>7.60873906618205</v>
      </c>
      <c r="J112" s="62"/>
      <c r="K112" s="122">
        <f>+'Ark1'!AB1520</f>
        <v>7.2026072953989395</v>
      </c>
      <c r="L112" s="62"/>
      <c r="M112" s="64">
        <f>+'Ark1'!U1520</f>
        <v>61.131758530183703</v>
      </c>
      <c r="N112" s="62"/>
      <c r="O112" s="64">
        <f>+'Ark1'!W1520</f>
        <v>76.036272965879348</v>
      </c>
      <c r="P112" s="62"/>
      <c r="Q112" s="64">
        <f>+'Ark1'!X1520</f>
        <v>0.58344777493096978</v>
      </c>
      <c r="R112" s="64">
        <f>+'Ark1'!Y1520</f>
        <v>2.6648217314348881</v>
      </c>
      <c r="S112" s="64">
        <f>+'Ark1'!T1520</f>
        <v>16.165354330708666</v>
      </c>
      <c r="T112" s="122">
        <f>+'Ark1'!V1520</f>
        <v>82.379494004203011</v>
      </c>
      <c r="U112" s="84">
        <f t="shared" ref="U112:U116" si="19">+G112/E112</f>
        <v>20.483870967741936</v>
      </c>
      <c r="V112" s="54"/>
      <c r="W112" s="7"/>
      <c r="X112" s="7"/>
      <c r="Y112" s="67"/>
      <c r="Z112" s="3"/>
      <c r="AA112" s="7"/>
      <c r="AB112" s="3"/>
      <c r="AC112" s="3"/>
      <c r="AD112"/>
      <c r="AE112"/>
      <c r="AF112"/>
    </row>
    <row r="113" spans="1:32" x14ac:dyDescent="0.5">
      <c r="A113" s="54"/>
      <c r="B113" s="62">
        <f>+'Ark1'!C1521</f>
        <v>2018</v>
      </c>
      <c r="C113" s="62">
        <f>+'Ark1'!N1521</f>
        <v>77</v>
      </c>
      <c r="D113" s="63" t="str">
        <f t="shared" si="18"/>
        <v>&gt; 87 kg</v>
      </c>
      <c r="E113" s="62">
        <f>+'Ark1'!Q1521</f>
        <v>91</v>
      </c>
      <c r="F113" s="62"/>
      <c r="G113" s="84">
        <f>+'Ark1'!R1521</f>
        <v>1957</v>
      </c>
      <c r="H113" s="62"/>
      <c r="I113" s="122">
        <f>+'Ark1'!AA1521</f>
        <v>7.8164316811119523</v>
      </c>
      <c r="J113" s="62"/>
      <c r="K113" s="122">
        <f>+'Ark1'!AB1521</f>
        <v>7.597925238411011</v>
      </c>
      <c r="L113" s="62"/>
      <c r="M113" s="64">
        <f>+'Ark1'!U1521</f>
        <v>60.96627491057739</v>
      </c>
      <c r="N113" s="62"/>
      <c r="O113" s="64">
        <f>+'Ark1'!W1521</f>
        <v>78.078283086356691</v>
      </c>
      <c r="P113" s="62"/>
      <c r="Q113" s="64">
        <f>+'Ark1'!X1521</f>
        <v>0.57489064129046863</v>
      </c>
      <c r="R113" s="64">
        <f>+'Ark1'!Y1521</f>
        <v>2.7099406461434512</v>
      </c>
      <c r="S113" s="64">
        <f>+'Ark1'!T1521</f>
        <v>16.084823709759835</v>
      </c>
      <c r="T113" s="122">
        <f>+'Ark1'!V1521</f>
        <v>84.591855998219685</v>
      </c>
      <c r="U113" s="84">
        <f t="shared" si="19"/>
        <v>21.505494505494507</v>
      </c>
      <c r="V113" s="54"/>
      <c r="W113" s="7"/>
      <c r="X113" s="7"/>
      <c r="Y113" s="67"/>
      <c r="Z113" s="3"/>
      <c r="AA113" s="7"/>
      <c r="AB113" s="3"/>
      <c r="AC113" s="3"/>
      <c r="AD113"/>
      <c r="AE113"/>
      <c r="AF113"/>
    </row>
    <row r="114" spans="1:32" x14ac:dyDescent="0.5">
      <c r="A114" s="54"/>
      <c r="B114" s="62">
        <f>+'Ark1'!C1522</f>
        <v>2018</v>
      </c>
      <c r="C114" s="62">
        <f>+'Ark1'!N1522</f>
        <v>79</v>
      </c>
      <c r="D114" s="63" t="str">
        <f t="shared" si="18"/>
        <v>&gt; 90 kg</v>
      </c>
      <c r="E114" s="62">
        <f>+'Ark1'!Q1522</f>
        <v>91</v>
      </c>
      <c r="F114" s="62"/>
      <c r="G114" s="84">
        <f>+'Ark1'!R1522</f>
        <v>2023</v>
      </c>
      <c r="H114" s="62"/>
      <c r="I114" s="122">
        <f>+'Ark1'!AA1522</f>
        <v>8.0800415385229858</v>
      </c>
      <c r="J114" s="62"/>
      <c r="K114" s="122">
        <f>+'Ark1'!AB1522</f>
        <v>8.0536489923149208</v>
      </c>
      <c r="L114" s="62"/>
      <c r="M114" s="64">
        <f>+'Ark1'!U1522</f>
        <v>60.773603559070693</v>
      </c>
      <c r="N114" s="62"/>
      <c r="O114" s="64">
        <f>+'Ark1'!W1522</f>
        <v>80.061344537815188</v>
      </c>
      <c r="P114" s="62"/>
      <c r="Q114" s="64">
        <f>+'Ark1'!X1522</f>
        <v>0.5755167648488515</v>
      </c>
      <c r="R114" s="64">
        <f>+'Ark1'!Y1522</f>
        <v>2.6023593263228153</v>
      </c>
      <c r="S114" s="64">
        <f>+'Ark1'!T1522</f>
        <v>16.018289668808698</v>
      </c>
      <c r="T114" s="122">
        <f>+'Ark1'!V1522</f>
        <v>86.740351611934017</v>
      </c>
      <c r="U114" s="84">
        <f t="shared" si="19"/>
        <v>22.23076923076923</v>
      </c>
      <c r="V114" s="54"/>
      <c r="W114" s="14"/>
      <c r="X114" s="14"/>
      <c r="Y114" s="67"/>
      <c r="Z114"/>
      <c r="AA114"/>
      <c r="AB114"/>
      <c r="AC114"/>
      <c r="AD114"/>
      <c r="AE114"/>
      <c r="AF114"/>
    </row>
    <row r="115" spans="1:32" x14ac:dyDescent="0.5">
      <c r="A115" s="54"/>
      <c r="B115" s="62">
        <f>+'Ark1'!C1523</f>
        <v>2018</v>
      </c>
      <c r="C115" s="62">
        <f>+'Ark1'!N1523</f>
        <v>81</v>
      </c>
      <c r="D115" s="63" t="str">
        <f t="shared" si="18"/>
        <v>&gt; 95 kg</v>
      </c>
      <c r="E115" s="62">
        <f>+'Ark1'!Q1523</f>
        <v>100</v>
      </c>
      <c r="F115" s="62"/>
      <c r="G115" s="84">
        <f>+'Ark1'!R1523</f>
        <v>2040</v>
      </c>
      <c r="H115" s="62"/>
      <c r="I115" s="122">
        <f>+'Ark1'!AA1523</f>
        <v>8.14794104725007</v>
      </c>
      <c r="J115" s="62"/>
      <c r="K115" s="122">
        <f>+'Ark1'!AB1523</f>
        <v>8.3218601409561526</v>
      </c>
      <c r="L115" s="62"/>
      <c r="M115" s="64">
        <f>+'Ark1'!U1523</f>
        <v>60.674509803921588</v>
      </c>
      <c r="N115" s="62"/>
      <c r="O115" s="64">
        <f>+'Ark1'!W1523</f>
        <v>82.03823529411747</v>
      </c>
      <c r="P115" s="62"/>
      <c r="Q115" s="64">
        <f>+'Ark1'!X1523</f>
        <v>0.56800202252156484</v>
      </c>
      <c r="R115" s="64">
        <f>+'Ark1'!Y1523</f>
        <v>2.4636449274064902</v>
      </c>
      <c r="S115" s="64">
        <f>+'Ark1'!T1523</f>
        <v>16.013235294117649</v>
      </c>
      <c r="T115" s="122">
        <f>+'Ark1'!V1523</f>
        <v>88.8821617487732</v>
      </c>
      <c r="U115" s="84">
        <f t="shared" si="19"/>
        <v>20.399999999999999</v>
      </c>
      <c r="V115" s="54"/>
      <c r="W115" s="14"/>
      <c r="X115" s="14"/>
      <c r="Y115" s="67"/>
      <c r="Z115"/>
      <c r="AA115"/>
      <c r="AB115"/>
      <c r="AC115"/>
      <c r="AD115"/>
      <c r="AE115"/>
      <c r="AF115"/>
    </row>
    <row r="116" spans="1:32" x14ac:dyDescent="0.5">
      <c r="A116" s="54"/>
      <c r="B116" s="62">
        <f>+'Ark1'!C1524</f>
        <v>2018</v>
      </c>
      <c r="C116" s="62">
        <f>+'Ark1'!N1524</f>
        <v>83</v>
      </c>
      <c r="D116" s="63" t="str">
        <f t="shared" si="18"/>
        <v>&gt; 100 kg</v>
      </c>
      <c r="E116" s="62">
        <f>+'Ark1'!Q1524</f>
        <v>91</v>
      </c>
      <c r="F116" s="62"/>
      <c r="G116" s="84">
        <f>+'Ark1'!R1524</f>
        <v>1822</v>
      </c>
      <c r="H116" s="62"/>
      <c r="I116" s="122">
        <f>+'Ark1'!AA1524</f>
        <v>7.2772297000439359</v>
      </c>
      <c r="J116" s="62"/>
      <c r="K116" s="122">
        <f>+'Ark1'!AB1524</f>
        <v>7.614593025545469</v>
      </c>
      <c r="L116" s="62"/>
      <c r="M116" s="64">
        <f>+'Ark1'!U1524</f>
        <v>60.559824368825446</v>
      </c>
      <c r="N116" s="62"/>
      <c r="O116" s="64">
        <f>+'Ark1'!W1524</f>
        <v>84.047420417124016</v>
      </c>
      <c r="P116" s="62"/>
      <c r="Q116" s="64">
        <f>+'Ark1'!X1524</f>
        <v>0.57615577346954738</v>
      </c>
      <c r="R116" s="64">
        <f>+'Ark1'!Y1524</f>
        <v>2.4920267083534182</v>
      </c>
      <c r="S116" s="64">
        <f>+'Ark1'!T1524</f>
        <v>15.961031833150388</v>
      </c>
      <c r="T116" s="122">
        <f>+'Ark1'!V1524</f>
        <v>91.058960365248183</v>
      </c>
      <c r="U116" s="84">
        <f t="shared" si="19"/>
        <v>20.021978021978022</v>
      </c>
      <c r="V116" s="54"/>
      <c r="W116" s="14"/>
      <c r="X116" s="14"/>
      <c r="Y116" s="67"/>
      <c r="Z116"/>
      <c r="AA116"/>
      <c r="AB116"/>
      <c r="AC116"/>
      <c r="AD116"/>
      <c r="AE116"/>
      <c r="AF116"/>
    </row>
    <row r="117" spans="1:32" x14ac:dyDescent="0.5">
      <c r="A117" s="54"/>
      <c r="B117" s="3">
        <f>+'Ark1'!C1525</f>
        <v>2018</v>
      </c>
      <c r="C117" s="3">
        <f>+'Ark1'!N1525</f>
        <v>85</v>
      </c>
      <c r="D117" s="5" t="str">
        <f>+D99</f>
        <v>&lt;=50kg</v>
      </c>
      <c r="E117" s="3">
        <f>+'Ark1'!Q1525</f>
        <v>90</v>
      </c>
      <c r="F117" s="3"/>
      <c r="G117" s="18">
        <f>+'Ark1'!R1525</f>
        <v>1635</v>
      </c>
      <c r="H117" s="3"/>
      <c r="I117" s="123">
        <f>+'Ark1'!AA1525</f>
        <v>6.5303351040460109</v>
      </c>
      <c r="J117" s="3"/>
      <c r="K117" s="123">
        <f>+'Ark1'!AB1525</f>
        <v>6.9949610773357609</v>
      </c>
      <c r="L117" s="3"/>
      <c r="M117" s="13">
        <f>+'Ark1'!U1525</f>
        <v>60.356574923547406</v>
      </c>
      <c r="N117" s="3"/>
      <c r="O117" s="13">
        <f>+'Ark1'!W1525</f>
        <v>86.038654434251015</v>
      </c>
      <c r="P117" s="3"/>
      <c r="Q117" s="13">
        <f>+'Ark1'!X1525</f>
        <v>0.57452388996880011</v>
      </c>
      <c r="R117" s="13">
        <f>+'Ark1'!Y1525</f>
        <v>2.4563612505106445</v>
      </c>
      <c r="S117" s="13">
        <f>+'Ark1'!T1525</f>
        <v>15.867889908256885</v>
      </c>
      <c r="T117" s="123">
        <f>+'Ark1'!V1525</f>
        <v>93.216310329632634</v>
      </c>
      <c r="U117" s="18">
        <f t="shared" si="14"/>
        <v>18.166666666666668</v>
      </c>
      <c r="V117" s="54"/>
      <c r="W117" s="14"/>
      <c r="X117" s="14"/>
      <c r="Y117" s="67"/>
      <c r="Z117"/>
      <c r="AA117"/>
      <c r="AB117"/>
      <c r="AC117"/>
      <c r="AD117"/>
      <c r="AE117"/>
      <c r="AF117"/>
    </row>
    <row r="118" spans="1:32" x14ac:dyDescent="0.5">
      <c r="A118" s="54"/>
      <c r="B118" s="3">
        <f>+'Ark1'!C1526</f>
        <v>2018</v>
      </c>
      <c r="C118" s="3">
        <f>+'Ark1'!N1526</f>
        <v>87</v>
      </c>
      <c r="D118" s="5" t="str">
        <f t="shared" ref="D118:D134" si="20">+D100</f>
        <v>&gt; 55 kg</v>
      </c>
      <c r="E118" s="3">
        <f>+'Ark1'!Q1526</f>
        <v>100</v>
      </c>
      <c r="F118" s="3"/>
      <c r="G118" s="18">
        <f>+'Ark1'!R1526</f>
        <v>1888</v>
      </c>
      <c r="H118" s="3"/>
      <c r="I118" s="123">
        <f>+'Ark1'!AA1526</f>
        <v>7.5408395574549694</v>
      </c>
      <c r="J118" s="3"/>
      <c r="K118" s="123">
        <f>+'Ark1'!AB1526</f>
        <v>8.3108112677423396</v>
      </c>
      <c r="L118" s="3"/>
      <c r="M118" s="13">
        <f>+'Ark1'!U1526</f>
        <v>60.270127118644069</v>
      </c>
      <c r="N118" s="3"/>
      <c r="O118" s="13">
        <f>+'Ark1'!W1526</f>
        <v>88.525317796610182</v>
      </c>
      <c r="P118" s="3"/>
      <c r="Q118" s="13">
        <f>+'Ark1'!X1526</f>
        <v>0.8709682566432192</v>
      </c>
      <c r="R118" s="13">
        <f>+'Ark1'!Y1526</f>
        <v>2.4001495329355298</v>
      </c>
      <c r="S118" s="13">
        <f>+'Ark1'!T1526</f>
        <v>15.822563559322036</v>
      </c>
      <c r="T118" s="123">
        <f>+'Ark1'!V1526</f>
        <v>95.91042014800702</v>
      </c>
      <c r="U118" s="18">
        <f t="shared" ref="U118:U134" si="21">+G118/E118</f>
        <v>18.88</v>
      </c>
      <c r="V118" s="54"/>
      <c r="W118" s="14"/>
      <c r="X118" s="14"/>
      <c r="Y118" s="67"/>
      <c r="Z118"/>
      <c r="AA118"/>
      <c r="AB118"/>
      <c r="AC118"/>
      <c r="AD118"/>
      <c r="AE118"/>
      <c r="AF118"/>
    </row>
    <row r="119" spans="1:32" x14ac:dyDescent="0.5">
      <c r="A119" s="54"/>
      <c r="B119" s="3">
        <f>+'Ark1'!C1527</f>
        <v>2018</v>
      </c>
      <c r="C119" s="3">
        <f>+'Ark1'!N1527</f>
        <v>90</v>
      </c>
      <c r="D119" s="5" t="str">
        <f t="shared" si="20"/>
        <v>&gt; 63 kg</v>
      </c>
      <c r="E119" s="3">
        <f>+'Ark1'!Q1527</f>
        <v>104</v>
      </c>
      <c r="F119" s="3"/>
      <c r="G119" s="18">
        <f>+'Ark1'!R1527</f>
        <v>2112</v>
      </c>
      <c r="H119" s="3"/>
      <c r="I119" s="123">
        <f>+'Ark1'!AA1527</f>
        <v>8.4355154371530148</v>
      </c>
      <c r="J119" s="3"/>
      <c r="K119" s="123">
        <f>+'Ark1'!AB1527</f>
        <v>9.694227654921912</v>
      </c>
      <c r="L119" s="3"/>
      <c r="M119" s="13">
        <f>+'Ark1'!U1527</f>
        <v>60.115056818181827</v>
      </c>
      <c r="N119" s="3"/>
      <c r="O119" s="13">
        <f>+'Ark1'!W1527</f>
        <v>92.309280303030377</v>
      </c>
      <c r="P119" s="3"/>
      <c r="Q119" s="13">
        <f>+'Ark1'!X1527</f>
        <v>1.4253850665990651</v>
      </c>
      <c r="R119" s="13">
        <f>+'Ark1'!Y1527</f>
        <v>2.3827665270708311</v>
      </c>
      <c r="S119" s="13">
        <f>+'Ark1'!T1527</f>
        <v>15.720170454545457</v>
      </c>
      <c r="T119" s="123">
        <f>+'Ark1'!V1527</f>
        <v>100.01005449949116</v>
      </c>
      <c r="U119" s="18">
        <f t="shared" si="21"/>
        <v>20.307692307692307</v>
      </c>
      <c r="V119" s="54"/>
      <c r="W119" s="14"/>
      <c r="X119" s="14"/>
      <c r="Y119" s="67"/>
      <c r="Z119"/>
      <c r="AA119"/>
      <c r="AB119"/>
      <c r="AC119"/>
      <c r="AD119"/>
      <c r="AE119"/>
      <c r="AF119"/>
    </row>
    <row r="120" spans="1:32" x14ac:dyDescent="0.5">
      <c r="A120" s="54"/>
      <c r="B120" s="3">
        <f>+'Ark1'!C1528</f>
        <v>2018</v>
      </c>
      <c r="C120" s="3">
        <f>+'Ark1'!N1528</f>
        <v>95</v>
      </c>
      <c r="D120" s="5" t="str">
        <f t="shared" si="20"/>
        <v>&gt; 65 kg</v>
      </c>
      <c r="E120" s="3">
        <f>+'Ark1'!Q1528</f>
        <v>89</v>
      </c>
      <c r="F120" s="3"/>
      <c r="G120" s="18">
        <f>+'Ark1'!R1528</f>
        <v>1145</v>
      </c>
      <c r="H120" s="3"/>
      <c r="I120" s="123">
        <f>+'Ark1'!AA1528</f>
        <v>4.5732316172065346</v>
      </c>
      <c r="J120" s="3"/>
      <c r="K120" s="123">
        <f>+'Ark1'!AB1528</f>
        <v>5.5342523025613088</v>
      </c>
      <c r="L120" s="3"/>
      <c r="M120" s="13">
        <f>+'Ark1'!U1528</f>
        <v>59.930131004366807</v>
      </c>
      <c r="N120" s="3"/>
      <c r="O120" s="13">
        <f>+'Ark1'!W1528</f>
        <v>97.202969432314433</v>
      </c>
      <c r="P120" s="3"/>
      <c r="Q120" s="13">
        <f>+'Ark1'!X1528</f>
        <v>1.4262020606603778</v>
      </c>
      <c r="R120" s="13">
        <f>+'Ark1'!Y1528</f>
        <v>2.287694531847956</v>
      </c>
      <c r="S120" s="13">
        <f>+'Ark1'!T1528</f>
        <v>15.661135371179045</v>
      </c>
      <c r="T120" s="123">
        <f>+'Ark1'!V1528</f>
        <v>105.31199288441412</v>
      </c>
      <c r="U120" s="18">
        <f t="shared" si="21"/>
        <v>12.865168539325843</v>
      </c>
      <c r="V120" s="54"/>
      <c r="W120" s="14"/>
      <c r="X120" s="14"/>
      <c r="Y120" s="67"/>
      <c r="Z120"/>
      <c r="AA120"/>
      <c r="AB120"/>
      <c r="AC120"/>
      <c r="AD120"/>
      <c r="AE120"/>
      <c r="AF120"/>
    </row>
    <row r="121" spans="1:32" x14ac:dyDescent="0.5">
      <c r="A121" s="54"/>
      <c r="B121" s="3">
        <f>+'Ark1'!C1529</f>
        <v>2018</v>
      </c>
      <c r="C121" s="3">
        <f>+'Ark1'!N1529</f>
        <v>100</v>
      </c>
      <c r="D121" s="5" t="str">
        <f t="shared" si="20"/>
        <v>&gt; 67 kg</v>
      </c>
      <c r="E121" s="3">
        <f>+'Ark1'!Q1529</f>
        <v>78</v>
      </c>
      <c r="F121" s="3"/>
      <c r="G121" s="18">
        <f>+'Ark1'!R1529</f>
        <v>533</v>
      </c>
      <c r="H121" s="3"/>
      <c r="I121" s="123">
        <f>+'Ark1'!AA1529</f>
        <v>2.1288493030315134</v>
      </c>
      <c r="J121" s="3"/>
      <c r="K121" s="123">
        <f>+'Ark1'!AB1529</f>
        <v>2.709962403996133</v>
      </c>
      <c r="L121" s="3"/>
      <c r="M121" s="13">
        <f>+'Ark1'!U1529</f>
        <v>59.600375234521586</v>
      </c>
      <c r="N121" s="3"/>
      <c r="O121" s="13">
        <f>+'Ark1'!W1529</f>
        <v>102.2497185741089</v>
      </c>
      <c r="P121" s="3"/>
      <c r="Q121" s="13">
        <f>+'Ark1'!X1529</f>
        <v>1.5038739579425926</v>
      </c>
      <c r="R121" s="13">
        <f>+'Ark1'!Y1529</f>
        <v>2.3301112088675944</v>
      </c>
      <c r="S121" s="13">
        <f>+'Ark1'!T1529</f>
        <v>15.45215759849906</v>
      </c>
      <c r="T121" s="123">
        <f>+'Ark1'!V1529</f>
        <v>110.77976010195968</v>
      </c>
      <c r="U121" s="18">
        <f t="shared" si="21"/>
        <v>6.833333333333333</v>
      </c>
      <c r="V121" s="54"/>
      <c r="W121" s="14"/>
      <c r="X121" s="14"/>
      <c r="Y121" s="67"/>
      <c r="Z121"/>
      <c r="AA121"/>
      <c r="AB121"/>
      <c r="AC121"/>
      <c r="AD121"/>
      <c r="AE121"/>
      <c r="AF121"/>
    </row>
    <row r="122" spans="1:32" x14ac:dyDescent="0.5">
      <c r="A122" s="54"/>
      <c r="B122" s="3">
        <f>+'Ark1'!C1530</f>
        <v>2018</v>
      </c>
      <c r="C122" s="3">
        <f>+'Ark1'!N1530</f>
        <v>105</v>
      </c>
      <c r="D122" s="5" t="str">
        <f t="shared" si="20"/>
        <v>&gt; 69 kg</v>
      </c>
      <c r="E122" s="3">
        <f>+'Ark1'!Q1530</f>
        <v>57</v>
      </c>
      <c r="F122" s="3"/>
      <c r="G122" s="18">
        <f>+'Ark1'!R1530</f>
        <v>282</v>
      </c>
      <c r="H122" s="3"/>
      <c r="I122" s="123">
        <f>+'Ark1'!AA1530</f>
        <v>1.1263330271198628</v>
      </c>
      <c r="J122" s="3"/>
      <c r="K122" s="123">
        <f>+'Ark1'!AB1530</f>
        <v>1.5025920596889757</v>
      </c>
      <c r="L122" s="3"/>
      <c r="M122" s="13">
        <f>+'Ark1'!U1530</f>
        <v>58.48581560283688</v>
      </c>
      <c r="N122" s="3"/>
      <c r="O122" s="13">
        <f>+'Ark1'!W1530</f>
        <v>107.15638297872341</v>
      </c>
      <c r="P122" s="3"/>
      <c r="Q122" s="13">
        <f>+'Ark1'!X1530</f>
        <v>1.4068897221202372</v>
      </c>
      <c r="R122" s="13">
        <f>+'Ark1'!Y1530</f>
        <v>2.350828481101447</v>
      </c>
      <c r="S122" s="13">
        <f>+'Ark1'!T1530</f>
        <v>14.936170212765957</v>
      </c>
      <c r="T122" s="123">
        <f>+'Ark1'!V1530</f>
        <v>116.09575620663422</v>
      </c>
      <c r="U122" s="18">
        <f t="shared" si="21"/>
        <v>4.9473684210526319</v>
      </c>
      <c r="V122" s="54"/>
      <c r="W122" s="14"/>
      <c r="X122" s="14"/>
      <c r="Y122" s="67"/>
      <c r="Z122"/>
      <c r="AA122"/>
      <c r="AB122"/>
      <c r="AC122"/>
      <c r="AD122"/>
      <c r="AE122"/>
      <c r="AF122"/>
    </row>
    <row r="123" spans="1:32" x14ac:dyDescent="0.5">
      <c r="A123" s="54"/>
      <c r="B123" s="3">
        <f>+'Ark1'!C1531</f>
        <v>2018</v>
      </c>
      <c r="C123" s="3">
        <f>+'Ark1'!N1531</f>
        <v>110</v>
      </c>
      <c r="D123" s="5" t="str">
        <f t="shared" si="20"/>
        <v>&gt; 71 kg</v>
      </c>
      <c r="E123" s="3">
        <f>+'Ark1'!Q1531</f>
        <v>41</v>
      </c>
      <c r="F123" s="3"/>
      <c r="G123" s="18">
        <f>+'Ark1'!R1531</f>
        <v>132</v>
      </c>
      <c r="H123" s="3"/>
      <c r="I123" s="123">
        <f>+'Ark1'!AA1531</f>
        <v>0.52721971482206331</v>
      </c>
      <c r="J123" s="3"/>
      <c r="K123" s="123">
        <f>+'Ark1'!AB1531</f>
        <v>0.73591363142550115</v>
      </c>
      <c r="L123" s="3"/>
      <c r="M123" s="13">
        <f>+'Ark1'!U1531</f>
        <v>57.409090909090899</v>
      </c>
      <c r="N123" s="3"/>
      <c r="O123" s="13">
        <f>+'Ark1'!W1531</f>
        <v>112.11893939393944</v>
      </c>
      <c r="P123" s="3"/>
      <c r="Q123" s="13">
        <f>+'Ark1'!X1531</f>
        <v>1.4764377982443615</v>
      </c>
      <c r="R123" s="13">
        <f>+'Ark1'!Y1531</f>
        <v>2.705086525963238</v>
      </c>
      <c r="S123" s="13">
        <f>+'Ark1'!T1531</f>
        <v>14.295454545454543</v>
      </c>
      <c r="T123" s="123">
        <f>+'Ark1'!V1531</f>
        <v>121.47230703568728</v>
      </c>
      <c r="U123" s="18">
        <f t="shared" si="21"/>
        <v>3.2195121951219514</v>
      </c>
      <c r="V123" s="54"/>
      <c r="W123" s="14"/>
      <c r="X123" s="14"/>
      <c r="Y123" s="67"/>
      <c r="Z123"/>
      <c r="AA123"/>
      <c r="AB123"/>
      <c r="AC123"/>
      <c r="AD123"/>
      <c r="AE123"/>
      <c r="AF123"/>
    </row>
    <row r="124" spans="1:32" x14ac:dyDescent="0.5">
      <c r="A124" s="54"/>
      <c r="B124" s="3">
        <f>+'Ark1'!C1532</f>
        <v>2018</v>
      </c>
      <c r="C124" s="3">
        <f>+'Ark1'!N1532</f>
        <v>115</v>
      </c>
      <c r="D124" s="5" t="str">
        <f t="shared" si="20"/>
        <v>&gt; 73 kg</v>
      </c>
      <c r="E124" s="3">
        <f>+'Ark1'!Q1532</f>
        <v>28</v>
      </c>
      <c r="F124" s="3"/>
      <c r="G124" s="18">
        <f>+'Ark1'!R1532</f>
        <v>68</v>
      </c>
      <c r="H124" s="3"/>
      <c r="I124" s="123">
        <f>+'Ark1'!AA1532</f>
        <v>0.27159803490833567</v>
      </c>
      <c r="J124" s="3"/>
      <c r="K124" s="123">
        <f>+'Ark1'!AB1532</f>
        <v>0.39627763361976176</v>
      </c>
      <c r="L124" s="3"/>
      <c r="M124" s="13">
        <f>+'Ark1'!U1532</f>
        <v>57.82352941176471</v>
      </c>
      <c r="N124" s="3"/>
      <c r="O124" s="13">
        <f>+'Ark1'!W1532</f>
        <v>117.1970588235294</v>
      </c>
      <c r="P124" s="3"/>
      <c r="Q124" s="13">
        <f>+'Ark1'!X1532</f>
        <v>1.3544013859215451</v>
      </c>
      <c r="R124" s="13">
        <f>+'Ark1'!Y1532</f>
        <v>2.3697925974687535</v>
      </c>
      <c r="S124" s="13">
        <f>+'Ark1'!T1532</f>
        <v>14.573529411764705</v>
      </c>
      <c r="T124" s="123">
        <f>+'Ark1'!V1532</f>
        <v>126.9740615639539</v>
      </c>
      <c r="U124" s="18">
        <f t="shared" si="21"/>
        <v>2.4285714285714284</v>
      </c>
      <c r="V124" s="54"/>
      <c r="W124" s="14"/>
      <c r="X124" s="14"/>
      <c r="Y124" s="67"/>
      <c r="Z124"/>
      <c r="AA124"/>
      <c r="AB124"/>
      <c r="AC124"/>
      <c r="AD124"/>
      <c r="AE124"/>
      <c r="AF124"/>
    </row>
    <row r="125" spans="1:32" x14ac:dyDescent="0.5">
      <c r="A125" s="54"/>
      <c r="B125" s="3">
        <f>+'Ark1'!C1533</f>
        <v>2018</v>
      </c>
      <c r="C125" s="3">
        <f>+'Ark1'!N1533</f>
        <v>120</v>
      </c>
      <c r="D125" s="5" t="str">
        <f t="shared" si="20"/>
        <v>&gt; 75 kg</v>
      </c>
      <c r="E125" s="3">
        <f>+'Ark1'!Q1533</f>
        <v>18</v>
      </c>
      <c r="F125" s="3"/>
      <c r="G125" s="18">
        <f>+'Ark1'!R1533</f>
        <v>40</v>
      </c>
      <c r="H125" s="3"/>
      <c r="I125" s="123">
        <f>+'Ark1'!AA1533</f>
        <v>0.15976354994607983</v>
      </c>
      <c r="J125" s="3"/>
      <c r="K125" s="123">
        <f>+'Ark1'!AB1533</f>
        <v>0.24363710209636197</v>
      </c>
      <c r="L125" s="3"/>
      <c r="M125" s="13">
        <f>+'Ark1'!U1533</f>
        <v>56.274999999999999</v>
      </c>
      <c r="N125" s="3"/>
      <c r="O125" s="13">
        <f>+'Ark1'!W1533</f>
        <v>122.49250000000002</v>
      </c>
      <c r="P125" s="3"/>
      <c r="Q125" s="13">
        <f>+'Ark1'!X1533</f>
        <v>1.5214117621477785</v>
      </c>
      <c r="R125" s="13">
        <f>+'Ark1'!Y1533</f>
        <v>2.3977854366060671</v>
      </c>
      <c r="S125" s="13">
        <f>+'Ark1'!T1533</f>
        <v>13.625</v>
      </c>
      <c r="T125" s="123">
        <f>+'Ark1'!V1533</f>
        <v>132.71126760563379</v>
      </c>
      <c r="U125" s="18">
        <f t="shared" si="21"/>
        <v>2.2222222222222223</v>
      </c>
      <c r="V125" s="54"/>
      <c r="W125" s="14"/>
      <c r="X125" s="14"/>
      <c r="Y125" s="67"/>
      <c r="Z125"/>
      <c r="AA125"/>
      <c r="AB125"/>
      <c r="AC125"/>
      <c r="AD125"/>
      <c r="AE125"/>
      <c r="AF125"/>
    </row>
    <row r="126" spans="1:32" x14ac:dyDescent="0.5">
      <c r="A126" s="54"/>
      <c r="B126" s="3">
        <f>+'Ark1'!C1534</f>
        <v>2018</v>
      </c>
      <c r="C126" s="3">
        <f>+'Ark1'!N1534</f>
        <v>125</v>
      </c>
      <c r="D126" s="5" t="str">
        <f t="shared" si="20"/>
        <v>&gt; 77 kg</v>
      </c>
      <c r="E126" s="3">
        <f>+'Ark1'!Q1534</f>
        <v>0</v>
      </c>
      <c r="F126" s="3"/>
      <c r="G126" s="18">
        <f>+'Ark1'!R1534</f>
        <v>0</v>
      </c>
      <c r="H126" s="3"/>
      <c r="I126" s="123">
        <f>+'Ark1'!AA1534</f>
        <v>0</v>
      </c>
      <c r="J126" s="3"/>
      <c r="K126" s="123">
        <f>+'Ark1'!AB1534</f>
        <v>0</v>
      </c>
      <c r="L126" s="3"/>
      <c r="M126" s="13">
        <f>+'Ark1'!U1534</f>
        <v>0</v>
      </c>
      <c r="N126" s="3"/>
      <c r="O126" s="13">
        <f>+'Ark1'!W1534</f>
        <v>0</v>
      </c>
      <c r="P126" s="3"/>
      <c r="Q126" s="13">
        <f>+'Ark1'!X1534</f>
        <v>0</v>
      </c>
      <c r="R126" s="13">
        <f>+'Ark1'!Y1534</f>
        <v>0</v>
      </c>
      <c r="S126" s="13">
        <f>+'Ark1'!T1534</f>
        <v>0</v>
      </c>
      <c r="T126" s="123">
        <f>+'Ark1'!V1534</f>
        <v>0</v>
      </c>
      <c r="U126" s="18" t="e">
        <f t="shared" si="21"/>
        <v>#DIV/0!</v>
      </c>
      <c r="V126" s="54"/>
      <c r="W126" s="14"/>
      <c r="X126" s="14"/>
      <c r="Y126" s="67"/>
      <c r="Z126"/>
      <c r="AA126"/>
      <c r="AB126"/>
      <c r="AC126"/>
      <c r="AD126"/>
      <c r="AE126"/>
      <c r="AF126"/>
    </row>
    <row r="127" spans="1:32" x14ac:dyDescent="0.5">
      <c r="A127" s="54"/>
      <c r="B127" s="3">
        <f>+'Ark1'!C1535</f>
        <v>2017</v>
      </c>
      <c r="C127" s="3">
        <f>+'Ark1'!N1535</f>
        <v>40</v>
      </c>
      <c r="D127" s="5" t="str">
        <f t="shared" si="20"/>
        <v>&gt; 79 kg</v>
      </c>
      <c r="E127" s="3">
        <f>+'Ark1'!Q1535</f>
        <v>65</v>
      </c>
      <c r="F127" s="3"/>
      <c r="G127" s="18">
        <f>+'Ark1'!R1535</f>
        <v>405</v>
      </c>
      <c r="H127" s="3"/>
      <c r="I127" s="123">
        <f>+'Ark1'!AA1535</f>
        <v>1.1685950890152059</v>
      </c>
      <c r="J127" s="3"/>
      <c r="K127" s="123">
        <f>+'Ark1'!AB1535</f>
        <v>0.72196286568355805</v>
      </c>
      <c r="L127" s="3"/>
      <c r="M127" s="13">
        <f>+'Ark1'!U1535</f>
        <v>63.886419753086415</v>
      </c>
      <c r="N127" s="3"/>
      <c r="O127" s="13">
        <f>+'Ark1'!W1535</f>
        <v>50.426419753086442</v>
      </c>
      <c r="P127" s="3"/>
      <c r="Q127" s="13">
        <f>+'Ark1'!X1535</f>
        <v>3.9193244910036151</v>
      </c>
      <c r="R127" s="13">
        <f>+'Ark1'!Y1535</f>
        <v>3.254920419137481</v>
      </c>
      <c r="S127" s="13">
        <f>+'Ark1'!T1535</f>
        <v>16.696296296296293</v>
      </c>
      <c r="T127" s="123">
        <f>+'Ark1'!V1535</f>
        <v>54.633174163690562</v>
      </c>
      <c r="U127" s="18">
        <f t="shared" si="21"/>
        <v>6.2307692307692308</v>
      </c>
      <c r="V127" s="54"/>
      <c r="W127" s="14"/>
      <c r="X127" s="14"/>
      <c r="Y127" s="67"/>
      <c r="Z127"/>
      <c r="AA127"/>
      <c r="AB127"/>
      <c r="AC127"/>
      <c r="AD127"/>
      <c r="AE127"/>
      <c r="AF127"/>
    </row>
    <row r="128" spans="1:32" x14ac:dyDescent="0.5">
      <c r="A128" s="54"/>
      <c r="B128" s="3">
        <f>+'Ark1'!C1536</f>
        <v>2017</v>
      </c>
      <c r="C128" s="3">
        <f>+'Ark1'!N1536</f>
        <v>55</v>
      </c>
      <c r="D128" s="5" t="str">
        <f t="shared" si="20"/>
        <v>&gt; 81 kg</v>
      </c>
      <c r="E128" s="3">
        <f>+'Ark1'!Q1536</f>
        <v>91</v>
      </c>
      <c r="F128" s="3"/>
      <c r="G128" s="18">
        <f>+'Ark1'!R1536</f>
        <v>1190</v>
      </c>
      <c r="H128" s="3"/>
      <c r="I128" s="123">
        <f>+'Ark1'!AA1536</f>
        <v>3.4336497677236917</v>
      </c>
      <c r="J128" s="3"/>
      <c r="K128" s="123">
        <f>+'Ark1'!AB1536</f>
        <v>2.518733997265175</v>
      </c>
      <c r="L128" s="3"/>
      <c r="M128" s="13">
        <f>+'Ark1'!U1536</f>
        <v>62.698319327731085</v>
      </c>
      <c r="N128" s="3"/>
      <c r="O128" s="13">
        <f>+'Ark1'!W1536</f>
        <v>59.873361344537805</v>
      </c>
      <c r="P128" s="3"/>
      <c r="Q128" s="13">
        <f>+'Ark1'!X1536</f>
        <v>2.2126727354358944</v>
      </c>
      <c r="R128" s="13">
        <f>+'Ark1'!Y1536</f>
        <v>3.10444201114325</v>
      </c>
      <c r="S128" s="13">
        <f>+'Ark1'!T1536</f>
        <v>16.526050420168065</v>
      </c>
      <c r="T128" s="123">
        <f>+'Ark1'!V1536</f>
        <v>64.868213807733355</v>
      </c>
      <c r="U128" s="18">
        <f t="shared" si="21"/>
        <v>13.076923076923077</v>
      </c>
      <c r="V128" s="54"/>
      <c r="W128" s="14"/>
      <c r="X128" s="14"/>
      <c r="Y128" s="67"/>
      <c r="Z128"/>
      <c r="AA128"/>
      <c r="AB128"/>
      <c r="AC128"/>
      <c r="AD128"/>
      <c r="AE128"/>
      <c r="AF128"/>
    </row>
    <row r="129" spans="1:32" x14ac:dyDescent="0.5">
      <c r="A129" s="54"/>
      <c r="B129" s="3">
        <f>+'Ark1'!C1537</f>
        <v>2017</v>
      </c>
      <c r="C129" s="3">
        <f>+'Ark1'!N1537</f>
        <v>63</v>
      </c>
      <c r="D129" s="5" t="str">
        <f t="shared" si="20"/>
        <v>&gt; 83 kg</v>
      </c>
      <c r="E129" s="3">
        <f>+'Ark1'!Q1537</f>
        <v>78</v>
      </c>
      <c r="F129" s="3"/>
      <c r="G129" s="18">
        <f>+'Ark1'!R1537</f>
        <v>604</v>
      </c>
      <c r="H129" s="3"/>
      <c r="I129" s="123">
        <f>+'Ark1'!AA1537</f>
        <v>1.7427936636177401</v>
      </c>
      <c r="J129" s="3"/>
      <c r="K129" s="123">
        <f>+'Ark1'!AB1537</f>
        <v>1.369168971875911</v>
      </c>
      <c r="L129" s="3"/>
      <c r="M129" s="13">
        <f>+'Ark1'!U1537</f>
        <v>62.264900662251648</v>
      </c>
      <c r="N129" s="3"/>
      <c r="O129" s="13">
        <f>+'Ark1'!W1537</f>
        <v>64.123675496688719</v>
      </c>
      <c r="P129" s="3"/>
      <c r="Q129" s="13">
        <f>+'Ark1'!X1537</f>
        <v>0.56693003936359776</v>
      </c>
      <c r="R129" s="13">
        <f>+'Ark1'!Y1537</f>
        <v>3.1184178081029197</v>
      </c>
      <c r="S129" s="13">
        <f>+'Ark1'!T1537</f>
        <v>16.403973509933781</v>
      </c>
      <c r="T129" s="123">
        <f>+'Ark1'!V1537</f>
        <v>69.47310454679176</v>
      </c>
      <c r="U129" s="18">
        <f t="shared" si="21"/>
        <v>7.7435897435897436</v>
      </c>
      <c r="V129" s="54"/>
      <c r="W129" s="14"/>
      <c r="X129" s="14"/>
      <c r="Y129" s="67"/>
      <c r="Z129"/>
      <c r="AA129"/>
      <c r="AB129"/>
      <c r="AC129"/>
      <c r="AD129"/>
      <c r="AE129"/>
      <c r="AF129"/>
    </row>
    <row r="130" spans="1:32" x14ac:dyDescent="0.5">
      <c r="A130" s="54"/>
      <c r="B130" s="3">
        <f>+'Ark1'!C1538</f>
        <v>2017</v>
      </c>
      <c r="C130" s="3">
        <f>+'Ark1'!N1538</f>
        <v>65</v>
      </c>
      <c r="D130" s="5" t="str">
        <f t="shared" si="20"/>
        <v>&gt; 85 kg</v>
      </c>
      <c r="E130" s="3">
        <f>+'Ark1'!Q1538</f>
        <v>73</v>
      </c>
      <c r="F130" s="3"/>
      <c r="G130" s="18">
        <f>+'Ark1'!R1538</f>
        <v>776</v>
      </c>
      <c r="H130" s="3"/>
      <c r="I130" s="123">
        <f>+'Ark1'!AA1538</f>
        <v>2.2390858989525921</v>
      </c>
      <c r="J130" s="3"/>
      <c r="K130" s="123">
        <f>+'Ark1'!AB1538</f>
        <v>1.81307854783607</v>
      </c>
      <c r="L130" s="3"/>
      <c r="M130" s="13">
        <f>+'Ark1'!U1538</f>
        <v>61.978092783505154</v>
      </c>
      <c r="N130" s="3"/>
      <c r="O130" s="13">
        <f>+'Ark1'!W1538</f>
        <v>66.092654639175194</v>
      </c>
      <c r="P130" s="3"/>
      <c r="Q130" s="13">
        <f>+'Ark1'!X1538</f>
        <v>0.57565307091541362</v>
      </c>
      <c r="R130" s="13">
        <f>+'Ark1'!Y1538</f>
        <v>2.95250801506453</v>
      </c>
      <c r="S130" s="13">
        <f>+'Ark1'!T1538</f>
        <v>16.354381443298969</v>
      </c>
      <c r="T130" s="123">
        <f>+'Ark1'!V1538</f>
        <v>71.60634305436119</v>
      </c>
      <c r="U130" s="18">
        <f t="shared" si="21"/>
        <v>10.63013698630137</v>
      </c>
      <c r="V130" s="54"/>
      <c r="W130" s="14"/>
      <c r="X130" s="14"/>
      <c r="Y130" s="67"/>
      <c r="Z130"/>
      <c r="AA130"/>
      <c r="AB130"/>
      <c r="AC130"/>
      <c r="AD130"/>
      <c r="AE130"/>
      <c r="AF130"/>
    </row>
    <row r="131" spans="1:32" x14ac:dyDescent="0.5">
      <c r="A131" s="54"/>
      <c r="B131" s="3">
        <f>+'Ark1'!C1539</f>
        <v>2017</v>
      </c>
      <c r="C131" s="3">
        <f>+'Ark1'!N1539</f>
        <v>67</v>
      </c>
      <c r="D131" s="5" t="str">
        <f t="shared" si="20"/>
        <v>&gt; 87 kg</v>
      </c>
      <c r="E131" s="3">
        <f>+'Ark1'!Q1539</f>
        <v>82</v>
      </c>
      <c r="F131" s="3"/>
      <c r="G131" s="18">
        <f>+'Ark1'!R1539</f>
        <v>1069</v>
      </c>
      <c r="H131" s="3"/>
      <c r="I131" s="123">
        <f>+'Ark1'!AA1539</f>
        <v>3.0845139510055688</v>
      </c>
      <c r="J131" s="3"/>
      <c r="K131" s="123">
        <f>+'Ark1'!AB1539</f>
        <v>2.5734891610122439</v>
      </c>
      <c r="L131" s="3"/>
      <c r="M131" s="13">
        <f>+'Ark1'!U1539</f>
        <v>61.625818521983149</v>
      </c>
      <c r="N131" s="3"/>
      <c r="O131" s="13">
        <f>+'Ark1'!W1539</f>
        <v>68.099345182413487</v>
      </c>
      <c r="P131" s="3"/>
      <c r="Q131" s="13">
        <f>+'Ark1'!X1539</f>
        <v>0.5602431164273769</v>
      </c>
      <c r="R131" s="13">
        <f>+'Ark1'!Y1539</f>
        <v>2.9288934189043379</v>
      </c>
      <c r="S131" s="13">
        <f>+'Ark1'!T1539</f>
        <v>16.245088868101028</v>
      </c>
      <c r="T131" s="123">
        <f>+'Ark1'!V1539</f>
        <v>73.780438984196564</v>
      </c>
      <c r="U131" s="18">
        <f t="shared" si="21"/>
        <v>13.036585365853659</v>
      </c>
      <c r="V131" s="54"/>
      <c r="W131" s="14"/>
      <c r="X131" s="14"/>
      <c r="Y131" s="67"/>
      <c r="Z131"/>
      <c r="AA131"/>
      <c r="AB131"/>
      <c r="AC131"/>
      <c r="AD131"/>
      <c r="AE131"/>
      <c r="AF131"/>
    </row>
    <row r="132" spans="1:32" x14ac:dyDescent="0.5">
      <c r="A132" s="54"/>
      <c r="B132" s="3">
        <f>+'Ark1'!C1540</f>
        <v>2017</v>
      </c>
      <c r="C132" s="3">
        <f>+'Ark1'!N1540</f>
        <v>69</v>
      </c>
      <c r="D132" s="5" t="str">
        <f t="shared" si="20"/>
        <v>&gt; 90 kg</v>
      </c>
      <c r="E132" s="3">
        <f>+'Ark1'!Q1540</f>
        <v>82</v>
      </c>
      <c r="F132" s="3"/>
      <c r="G132" s="18">
        <f>+'Ark1'!R1540</f>
        <v>1292</v>
      </c>
      <c r="H132" s="3"/>
      <c r="I132" s="123">
        <f>+'Ark1'!AA1540</f>
        <v>3.7279626049571526</v>
      </c>
      <c r="J132" s="3"/>
      <c r="K132" s="123">
        <f>+'Ark1'!AB1540</f>
        <v>3.2011921205590674</v>
      </c>
      <c r="L132" s="3"/>
      <c r="M132" s="13">
        <f>+'Ark1'!U1540</f>
        <v>61.46749226006191</v>
      </c>
      <c r="N132" s="3"/>
      <c r="O132" s="13">
        <f>+'Ark1'!W1540</f>
        <v>70.088622291021593</v>
      </c>
      <c r="P132" s="3"/>
      <c r="Q132" s="13">
        <f>+'Ark1'!X1540</f>
        <v>0.57741466854901868</v>
      </c>
      <c r="R132" s="13">
        <f>+'Ark1'!Y1540</f>
        <v>2.8209788327843697</v>
      </c>
      <c r="S132" s="13">
        <f>+'Ark1'!T1540</f>
        <v>16.259287925696587</v>
      </c>
      <c r="T132" s="123">
        <f>+'Ark1'!V1540</f>
        <v>75.935668787672611</v>
      </c>
      <c r="U132" s="18">
        <f t="shared" si="21"/>
        <v>15.75609756097561</v>
      </c>
      <c r="V132" s="54"/>
      <c r="W132" s="14"/>
      <c r="X132" s="14"/>
      <c r="Y132" s="67"/>
      <c r="Z132"/>
      <c r="AA132"/>
      <c r="AB132"/>
      <c r="AC132"/>
      <c r="AD132"/>
      <c r="AE132"/>
      <c r="AF132"/>
    </row>
    <row r="133" spans="1:32" x14ac:dyDescent="0.5">
      <c r="A133" s="54"/>
      <c r="B133" s="3">
        <f>+'Ark1'!C1541</f>
        <v>2017</v>
      </c>
      <c r="C133" s="3">
        <f>+'Ark1'!N1541</f>
        <v>71</v>
      </c>
      <c r="D133" s="5" t="str">
        <f t="shared" si="20"/>
        <v>&gt; 95 kg</v>
      </c>
      <c r="E133" s="3">
        <f>+'Ark1'!Q1541</f>
        <v>98</v>
      </c>
      <c r="F133" s="3"/>
      <c r="G133" s="18">
        <f>+'Ark1'!R1541</f>
        <v>1781</v>
      </c>
      <c r="H133" s="3"/>
      <c r="I133" s="123">
        <f>+'Ark1'!AA1541</f>
        <v>5.1389329716940315</v>
      </c>
      <c r="J133" s="3"/>
      <c r="K133" s="123">
        <f>+'Ark1'!AB1541</f>
        <v>4.5372690214274067</v>
      </c>
      <c r="L133" s="3"/>
      <c r="M133" s="13">
        <f>+'Ark1'!U1541</f>
        <v>61.379562043795609</v>
      </c>
      <c r="N133" s="3"/>
      <c r="O133" s="13">
        <f>+'Ark1'!W1541</f>
        <v>72.065749578888244</v>
      </c>
      <c r="P133" s="3"/>
      <c r="Q133" s="13">
        <f>+'Ark1'!X1541</f>
        <v>0.5797009453424119</v>
      </c>
      <c r="R133" s="13">
        <f>+'Ark1'!Y1541</f>
        <v>2.8644676038988797</v>
      </c>
      <c r="S133" s="13">
        <f>+'Ark1'!T1541</f>
        <v>16.20999438517687</v>
      </c>
      <c r="T133" s="123">
        <f>+'Ark1'!V1541</f>
        <v>78.077735188394612</v>
      </c>
      <c r="U133" s="18">
        <f t="shared" si="21"/>
        <v>18.173469387755102</v>
      </c>
      <c r="V133" s="54"/>
      <c r="W133" s="14"/>
      <c r="X133" s="14"/>
      <c r="Y133" s="67"/>
      <c r="Z133"/>
      <c r="AA133"/>
      <c r="AB133"/>
      <c r="AC133"/>
      <c r="AD133"/>
      <c r="AE133"/>
      <c r="AF133"/>
    </row>
    <row r="134" spans="1:32" x14ac:dyDescent="0.5">
      <c r="A134" s="54"/>
      <c r="B134" s="3">
        <f>+'Ark1'!C1542</f>
        <v>2017</v>
      </c>
      <c r="C134" s="3">
        <f>+'Ark1'!N1542</f>
        <v>73</v>
      </c>
      <c r="D134" s="5" t="str">
        <f t="shared" si="20"/>
        <v>&gt; 100 kg</v>
      </c>
      <c r="E134" s="3">
        <f>+'Ark1'!Q1542</f>
        <v>99</v>
      </c>
      <c r="F134" s="3"/>
      <c r="G134" s="18">
        <f>+'Ark1'!R1542</f>
        <v>1907</v>
      </c>
      <c r="H134" s="3"/>
      <c r="I134" s="123">
        <f>+'Ark1'!AA1542</f>
        <v>5.5024958882765391</v>
      </c>
      <c r="J134" s="3"/>
      <c r="K134" s="123">
        <f>+'Ark1'!AB1542</f>
        <v>4.9925686895557515</v>
      </c>
      <c r="L134" s="3"/>
      <c r="M134" s="13">
        <f>+'Ark1'!U1542</f>
        <v>61.05034084950185</v>
      </c>
      <c r="N134" s="3"/>
      <c r="O134" s="13">
        <f>+'Ark1'!W1542</f>
        <v>74.057944415311994</v>
      </c>
      <c r="P134" s="3"/>
      <c r="Q134" s="13">
        <f>+'Ark1'!X1542</f>
        <v>0.57274541098033083</v>
      </c>
      <c r="R134" s="13">
        <f>+'Ark1'!Y1542</f>
        <v>2.8435123149900026</v>
      </c>
      <c r="S134" s="13">
        <f>+'Ark1'!T1542</f>
        <v>16.062401678028319</v>
      </c>
      <c r="T134" s="123">
        <f>+'Ark1'!V1542</f>
        <v>80.236126127098629</v>
      </c>
      <c r="U134" s="18">
        <f t="shared" si="21"/>
        <v>19.262626262626263</v>
      </c>
      <c r="V134" s="54"/>
      <c r="W134" s="14"/>
      <c r="X134" s="14"/>
      <c r="Y134" s="67"/>
      <c r="Z134"/>
      <c r="AA134"/>
      <c r="AB134"/>
      <c r="AC134"/>
      <c r="AD134"/>
      <c r="AE134"/>
      <c r="AF134"/>
    </row>
    <row r="135" spans="1:32" x14ac:dyDescent="0.5">
      <c r="A135" s="54"/>
      <c r="B135" s="62">
        <f>+'Ark1'!C1543</f>
        <v>2017</v>
      </c>
      <c r="C135" s="62">
        <f>+'Ark1'!N1543</f>
        <v>75</v>
      </c>
      <c r="D135" s="63" t="str">
        <f>+D117</f>
        <v>&lt;=50kg</v>
      </c>
      <c r="E135" s="62">
        <f>+'Ark1'!Q1543</f>
        <v>107</v>
      </c>
      <c r="F135" s="62"/>
      <c r="G135" s="84">
        <f>+'Ark1'!R1543</f>
        <v>2492</v>
      </c>
      <c r="H135" s="62"/>
      <c r="I135" s="122">
        <f>+'Ark1'!AA1543</f>
        <v>7.1904665724096173</v>
      </c>
      <c r="J135" s="62"/>
      <c r="K135" s="122">
        <f>+'Ark1'!AB1543</f>
        <v>6.7006476974851026</v>
      </c>
      <c r="L135" s="62"/>
      <c r="M135" s="64">
        <f>+'Ark1'!U1543</f>
        <v>60.794943820224717</v>
      </c>
      <c r="N135" s="62"/>
      <c r="O135" s="64">
        <f>+'Ark1'!W1543</f>
        <v>76.061878009630973</v>
      </c>
      <c r="P135" s="62"/>
      <c r="Q135" s="64">
        <f>+'Ark1'!X1543</f>
        <v>0.58966432588775486</v>
      </c>
      <c r="R135" s="64">
        <f>+'Ark1'!Y1543</f>
        <v>2.8274491714385928</v>
      </c>
      <c r="S135" s="64">
        <f>+'Ark1'!T1543</f>
        <v>15.976725521669337</v>
      </c>
      <c r="T135" s="122">
        <f>+'Ark1'!V1543</f>
        <v>82.407235113359548</v>
      </c>
      <c r="U135" s="84">
        <f t="shared" si="14"/>
        <v>23.289719626168225</v>
      </c>
      <c r="V135" s="54"/>
      <c r="W135" s="14"/>
      <c r="X135" s="14"/>
      <c r="Y135" s="67"/>
      <c r="Z135"/>
      <c r="AA135"/>
      <c r="AB135"/>
      <c r="AC135"/>
      <c r="AD135"/>
      <c r="AE135"/>
      <c r="AF135"/>
    </row>
    <row r="136" spans="1:32" x14ac:dyDescent="0.5">
      <c r="A136" s="54"/>
      <c r="B136" s="62">
        <f>+'Ark1'!C1544</f>
        <v>2017</v>
      </c>
      <c r="C136" s="62">
        <f>+'Ark1'!N1544</f>
        <v>77</v>
      </c>
      <c r="D136" s="63" t="str">
        <f t="shared" ref="D136:D152" si="22">+D118</f>
        <v>&gt; 55 kg</v>
      </c>
      <c r="E136" s="62">
        <f>+'Ark1'!Q1544</f>
        <v>105</v>
      </c>
      <c r="F136" s="62"/>
      <c r="G136" s="84">
        <f>+'Ark1'!R1544</f>
        <v>2609</v>
      </c>
      <c r="H136" s="62"/>
      <c r="I136" s="122">
        <f>+'Ark1'!AA1544</f>
        <v>7.5280607092362306</v>
      </c>
      <c r="J136" s="62"/>
      <c r="K136" s="122">
        <f>+'Ark1'!AB1544</f>
        <v>7.202571799383211</v>
      </c>
      <c r="L136" s="62"/>
      <c r="M136" s="64">
        <f>+'Ark1'!U1544</f>
        <v>60.652740513606759</v>
      </c>
      <c r="N136" s="62"/>
      <c r="O136" s="64">
        <f>+'Ark1'!W1544</f>
        <v>78.092947489459519</v>
      </c>
      <c r="P136" s="62"/>
      <c r="Q136" s="64">
        <f>+'Ark1'!X1544</f>
        <v>0.58202611763599299</v>
      </c>
      <c r="R136" s="64">
        <f>+'Ark1'!Y1544</f>
        <v>2.7561828404988158</v>
      </c>
      <c r="S136" s="64">
        <f>+'Ark1'!T1544</f>
        <v>15.954771943273281</v>
      </c>
      <c r="T136" s="122">
        <f>+'Ark1'!V1544</f>
        <v>84.607743758894941</v>
      </c>
      <c r="U136" s="84">
        <f t="shared" si="14"/>
        <v>24.847619047619048</v>
      </c>
      <c r="V136" s="54"/>
      <c r="W136" s="14"/>
      <c r="X136" s="14"/>
      <c r="Y136" s="67"/>
      <c r="Z136"/>
      <c r="AA136"/>
      <c r="AB136"/>
      <c r="AC136"/>
      <c r="AD136"/>
      <c r="AE136"/>
      <c r="AF136"/>
    </row>
    <row r="137" spans="1:32" x14ac:dyDescent="0.5">
      <c r="A137" s="54"/>
      <c r="B137" s="62">
        <f>+'Ark1'!C1545</f>
        <v>2017</v>
      </c>
      <c r="C137" s="62">
        <f>+'Ark1'!N1545</f>
        <v>79</v>
      </c>
      <c r="D137" s="63" t="str">
        <f t="shared" si="22"/>
        <v>&gt; 63 kg</v>
      </c>
      <c r="E137" s="62">
        <f>+'Ark1'!Q1545</f>
        <v>99</v>
      </c>
      <c r="F137" s="62"/>
      <c r="G137" s="84">
        <f>+'Ark1'!R1545</f>
        <v>2587</v>
      </c>
      <c r="H137" s="62"/>
      <c r="I137" s="122">
        <f>+'Ark1'!AA1545</f>
        <v>7.4645814698329342</v>
      </c>
      <c r="J137" s="62"/>
      <c r="K137" s="122">
        <f>+'Ark1'!AB1545</f>
        <v>7.3231222441465134</v>
      </c>
      <c r="L137" s="62"/>
      <c r="M137" s="64">
        <f>+'Ark1'!U1545</f>
        <v>60.50715114031695</v>
      </c>
      <c r="N137" s="62"/>
      <c r="O137" s="64">
        <f>+'Ark1'!W1545</f>
        <v>80.075222265172002</v>
      </c>
      <c r="P137" s="62"/>
      <c r="Q137" s="64">
        <f>+'Ark1'!X1545</f>
        <v>0.57828296661686018</v>
      </c>
      <c r="R137" s="64">
        <f>+'Ark1'!Y1545</f>
        <v>2.7451061774994141</v>
      </c>
      <c r="S137" s="64">
        <f>+'Ark1'!T1545</f>
        <v>15.847313490529563</v>
      </c>
      <c r="T137" s="122">
        <f>+'Ark1'!V1545</f>
        <v>86.755387069525781</v>
      </c>
      <c r="U137" s="84">
        <f t="shared" si="14"/>
        <v>26.131313131313131</v>
      </c>
      <c r="V137" s="54"/>
      <c r="W137" s="14"/>
      <c r="X137" s="14"/>
      <c r="Y137" s="67"/>
      <c r="Z137"/>
      <c r="AA137"/>
      <c r="AB137"/>
      <c r="AC137"/>
      <c r="AD137"/>
      <c r="AE137"/>
      <c r="AF137"/>
    </row>
    <row r="138" spans="1:32" x14ac:dyDescent="0.5">
      <c r="A138" s="54"/>
      <c r="B138" s="62">
        <f>+'Ark1'!C1546</f>
        <v>2017</v>
      </c>
      <c r="C138" s="62">
        <f>+'Ark1'!N1546</f>
        <v>81</v>
      </c>
      <c r="D138" s="63" t="str">
        <f t="shared" si="22"/>
        <v>&gt; 65 kg</v>
      </c>
      <c r="E138" s="62">
        <f>+'Ark1'!Q1546</f>
        <v>103</v>
      </c>
      <c r="F138" s="62"/>
      <c r="G138" s="84">
        <f>+'Ark1'!R1546</f>
        <v>2790</v>
      </c>
      <c r="H138" s="62"/>
      <c r="I138" s="122">
        <f>+'Ark1'!AA1546</f>
        <v>8.0503217243269773</v>
      </c>
      <c r="J138" s="62"/>
      <c r="K138" s="122">
        <f>+'Ark1'!AB1546</f>
        <v>8.0920984045987687</v>
      </c>
      <c r="L138" s="62"/>
      <c r="M138" s="64">
        <f>+'Ark1'!U1546</f>
        <v>60.430824372759851</v>
      </c>
      <c r="N138" s="62"/>
      <c r="O138" s="64">
        <f>+'Ark1'!W1546</f>
        <v>82.045591397849435</v>
      </c>
      <c r="P138" s="62"/>
      <c r="Q138" s="64">
        <f>+'Ark1'!X1546</f>
        <v>0.57363857034523924</v>
      </c>
      <c r="R138" s="64">
        <f>+'Ark1'!Y1546</f>
        <v>2.6472511680859445</v>
      </c>
      <c r="S138" s="64">
        <f>+'Ark1'!T1546</f>
        <v>15.855913978494623</v>
      </c>
      <c r="T138" s="122">
        <f>+'Ark1'!V1546</f>
        <v>88.890131525297775</v>
      </c>
      <c r="U138" s="84">
        <f t="shared" si="14"/>
        <v>27.087378640776699</v>
      </c>
      <c r="V138" s="54"/>
      <c r="W138" s="14"/>
      <c r="X138" s="14"/>
      <c r="Y138" s="67"/>
      <c r="Z138"/>
      <c r="AA138"/>
      <c r="AB138"/>
      <c r="AC138"/>
      <c r="AD138"/>
      <c r="AE138"/>
      <c r="AF138"/>
    </row>
    <row r="139" spans="1:32" x14ac:dyDescent="0.5">
      <c r="A139" s="54"/>
      <c r="B139" s="62">
        <f>+'Ark1'!C1547</f>
        <v>2017</v>
      </c>
      <c r="C139" s="62">
        <f>+'Ark1'!N1547</f>
        <v>83</v>
      </c>
      <c r="D139" s="63" t="str">
        <f t="shared" si="22"/>
        <v>&gt; 67 kg</v>
      </c>
      <c r="E139" s="62">
        <f>+'Ark1'!Q1547</f>
        <v>106</v>
      </c>
      <c r="F139" s="62"/>
      <c r="G139" s="84">
        <f>+'Ark1'!R1547</f>
        <v>2575</v>
      </c>
      <c r="H139" s="62"/>
      <c r="I139" s="122">
        <f>+'Ark1'!AA1547</f>
        <v>7.42995643015841</v>
      </c>
      <c r="J139" s="62"/>
      <c r="K139" s="122">
        <f>+'Ark1'!AB1547</f>
        <v>7.6486943479371856</v>
      </c>
      <c r="L139" s="62"/>
      <c r="M139" s="64">
        <f>+'Ark1'!U1547</f>
        <v>60.302912621359248</v>
      </c>
      <c r="N139" s="62"/>
      <c r="O139" s="64">
        <f>+'Ark1'!W1547</f>
        <v>84.024970873786302</v>
      </c>
      <c r="P139" s="62"/>
      <c r="Q139" s="64">
        <f>+'Ark1'!X1547</f>
        <v>0.57345973455462496</v>
      </c>
      <c r="R139" s="64">
        <f>+'Ark1'!Y1547</f>
        <v>2.6691861350293045</v>
      </c>
      <c r="S139" s="64">
        <f>+'Ark1'!T1547</f>
        <v>15.794174757281551</v>
      </c>
      <c r="T139" s="122">
        <f>+'Ark1'!V1547</f>
        <v>91.034637999768719</v>
      </c>
      <c r="U139" s="84">
        <f t="shared" si="14"/>
        <v>24.29245283018868</v>
      </c>
      <c r="V139" s="54"/>
      <c r="W139" s="14"/>
      <c r="X139" s="14"/>
      <c r="Y139" s="67"/>
      <c r="Z139"/>
      <c r="AA139"/>
      <c r="AB139"/>
      <c r="AC139"/>
      <c r="AD139"/>
      <c r="AE139"/>
      <c r="AF139"/>
    </row>
    <row r="140" spans="1:32" x14ac:dyDescent="0.5">
      <c r="A140" s="54"/>
      <c r="B140" s="62">
        <f>+'Ark1'!C1548</f>
        <v>2017</v>
      </c>
      <c r="C140" s="62">
        <f>+'Ark1'!N1548</f>
        <v>85</v>
      </c>
      <c r="D140" s="63" t="str">
        <f t="shared" si="22"/>
        <v>&gt; 69 kg</v>
      </c>
      <c r="E140" s="62">
        <f>+'Ark1'!Q1548</f>
        <v>104</v>
      </c>
      <c r="F140" s="62"/>
      <c r="G140" s="84">
        <f>+'Ark1'!R1548</f>
        <v>2374</v>
      </c>
      <c r="H140" s="62"/>
      <c r="I140" s="122">
        <f>+'Ark1'!AA1548</f>
        <v>6.8499870156101226</v>
      </c>
      <c r="J140" s="62"/>
      <c r="K140" s="122">
        <f>+'Ark1'!AB1548</f>
        <v>7.2212972240309119</v>
      </c>
      <c r="L140" s="62"/>
      <c r="M140" s="64">
        <f>+'Ark1'!U1548</f>
        <v>60.155855096882895</v>
      </c>
      <c r="N140" s="62"/>
      <c r="O140" s="64">
        <f>+'Ark1'!W1548</f>
        <v>86.046419545071558</v>
      </c>
      <c r="P140" s="62"/>
      <c r="Q140" s="64">
        <f>+'Ark1'!X1548</f>
        <v>0.57384900595050947</v>
      </c>
      <c r="R140" s="64">
        <f>+'Ark1'!Y1548</f>
        <v>2.545817192703808</v>
      </c>
      <c r="S140" s="64">
        <f>+'Ark1'!T1548</f>
        <v>15.737573715248532</v>
      </c>
      <c r="T140" s="122">
        <f>+'Ark1'!V1548</f>
        <v>93.22472323409751</v>
      </c>
      <c r="U140" s="84">
        <f t="shared" ref="U140:U152" si="23">+G140/E140</f>
        <v>22.826923076923077</v>
      </c>
      <c r="V140" s="54"/>
      <c r="W140" s="14"/>
      <c r="X140" s="14"/>
      <c r="Y140" s="67"/>
      <c r="Z140"/>
      <c r="AA140"/>
      <c r="AB140"/>
      <c r="AC140"/>
      <c r="AD140"/>
      <c r="AE140"/>
      <c r="AF140"/>
    </row>
    <row r="141" spans="1:32" x14ac:dyDescent="0.5">
      <c r="A141" s="54"/>
      <c r="B141" s="62">
        <f>+'Ark1'!C1549</f>
        <v>2017</v>
      </c>
      <c r="C141" s="62">
        <f>+'Ark1'!N1549</f>
        <v>87</v>
      </c>
      <c r="D141" s="63" t="str">
        <f t="shared" si="22"/>
        <v>&gt; 71 kg</v>
      </c>
      <c r="E141" s="62">
        <f>+'Ark1'!Q1549</f>
        <v>104</v>
      </c>
      <c r="F141" s="62"/>
      <c r="G141" s="84">
        <f>+'Ark1'!R1549</f>
        <v>2892</v>
      </c>
      <c r="H141" s="62"/>
      <c r="I141" s="122">
        <f>+'Ark1'!AA1549</f>
        <v>8.3446345615604347</v>
      </c>
      <c r="J141" s="62"/>
      <c r="K141" s="122">
        <f>+'Ark1'!AB1549</f>
        <v>9.0511356809202024</v>
      </c>
      <c r="L141" s="62"/>
      <c r="M141" s="64">
        <f>+'Ark1'!U1549</f>
        <v>59.965767634854785</v>
      </c>
      <c r="N141" s="62"/>
      <c r="O141" s="64">
        <f>+'Ark1'!W1549</f>
        <v>88.532572614108147</v>
      </c>
      <c r="P141" s="62"/>
      <c r="Q141" s="64">
        <f>+'Ark1'!X1549</f>
        <v>0.86681394234892062</v>
      </c>
      <c r="R141" s="64">
        <f>+'Ark1'!Y1549</f>
        <v>2.4687263135654121</v>
      </c>
      <c r="S141" s="64">
        <f>+'Ark1'!T1549</f>
        <v>15.669087136929463</v>
      </c>
      <c r="T141" s="122">
        <f>+'Ark1'!V1549</f>
        <v>95.918280188632735</v>
      </c>
      <c r="U141" s="84">
        <f t="shared" si="23"/>
        <v>27.807692307692307</v>
      </c>
      <c r="V141" s="54"/>
      <c r="W141" s="14"/>
      <c r="X141" s="14"/>
      <c r="Y141" s="67"/>
      <c r="Z141"/>
      <c r="AA141"/>
      <c r="AB141"/>
      <c r="AC141"/>
      <c r="AD141"/>
      <c r="AE141"/>
      <c r="AF141"/>
    </row>
    <row r="142" spans="1:32" x14ac:dyDescent="0.5">
      <c r="A142" s="54"/>
      <c r="B142" s="62">
        <f>+'Ark1'!C1550</f>
        <v>2017</v>
      </c>
      <c r="C142" s="62">
        <f>+'Ark1'!N1550</f>
        <v>90</v>
      </c>
      <c r="D142" s="63" t="str">
        <f t="shared" si="22"/>
        <v>&gt; 73 kg</v>
      </c>
      <c r="E142" s="62">
        <f>+'Ark1'!Q1550</f>
        <v>115</v>
      </c>
      <c r="F142" s="62"/>
      <c r="G142" s="84">
        <f>+'Ark1'!R1550</f>
        <v>3417</v>
      </c>
      <c r="H142" s="62"/>
      <c r="I142" s="122">
        <f>+'Ark1'!AA1550</f>
        <v>9.8594800473208881</v>
      </c>
      <c r="J142" s="62"/>
      <c r="K142" s="122">
        <f>+'Ark1'!AB1550</f>
        <v>11.150995680355273</v>
      </c>
      <c r="L142" s="62"/>
      <c r="M142" s="64">
        <f>+'Ark1'!U1550</f>
        <v>59.788118232367594</v>
      </c>
      <c r="N142" s="62"/>
      <c r="O142" s="64">
        <f>+'Ark1'!W1550</f>
        <v>92.313871817383685</v>
      </c>
      <c r="P142" s="62"/>
      <c r="Q142" s="64">
        <f>+'Ark1'!X1550</f>
        <v>1.4186498170597019</v>
      </c>
      <c r="R142" s="64">
        <f>+'Ark1'!Y1550</f>
        <v>2.3863452647578742</v>
      </c>
      <c r="S142" s="64">
        <f>+'Ark1'!T1550</f>
        <v>15.5873573309921</v>
      </c>
      <c r="T142" s="122">
        <f>+'Ark1'!V1550</f>
        <v>100.01502905458676</v>
      </c>
      <c r="U142" s="84">
        <f t="shared" si="23"/>
        <v>29.713043478260868</v>
      </c>
      <c r="V142" s="54"/>
      <c r="W142" s="14"/>
      <c r="X142" s="14"/>
      <c r="Y142" s="67"/>
      <c r="Z142"/>
      <c r="AA142"/>
      <c r="AB142"/>
      <c r="AC142"/>
      <c r="AD142"/>
      <c r="AE142"/>
      <c r="AF142"/>
    </row>
    <row r="143" spans="1:32" x14ac:dyDescent="0.5">
      <c r="A143" s="54"/>
      <c r="B143" s="62">
        <f>+'Ark1'!C1551</f>
        <v>2017</v>
      </c>
      <c r="C143" s="62">
        <f>+'Ark1'!N1551</f>
        <v>95</v>
      </c>
      <c r="D143" s="63" t="str">
        <f t="shared" si="22"/>
        <v>&gt; 75 kg</v>
      </c>
      <c r="E143" s="62">
        <f>+'Ark1'!Q1551</f>
        <v>113</v>
      </c>
      <c r="F143" s="62"/>
      <c r="G143" s="84">
        <f>+'Ark1'!R1551</f>
        <v>2002</v>
      </c>
      <c r="H143" s="62"/>
      <c r="I143" s="122">
        <f>+'Ark1'!AA1551</f>
        <v>5.7766107856998596</v>
      </c>
      <c r="J143" s="62"/>
      <c r="K143" s="122">
        <f>+'Ark1'!AB1551</f>
        <v>6.8861768151668974</v>
      </c>
      <c r="L143" s="62"/>
      <c r="M143" s="64">
        <f>+'Ark1'!U1551</f>
        <v>59.478521478521486</v>
      </c>
      <c r="N143" s="62"/>
      <c r="O143" s="64">
        <f>+'Ark1'!W1551</f>
        <v>97.299900099899986</v>
      </c>
      <c r="P143" s="62"/>
      <c r="Q143" s="64">
        <f>+'Ark1'!X1551</f>
        <v>1.4351829987152012</v>
      </c>
      <c r="R143" s="64">
        <f>+'Ark1'!Y1551</f>
        <v>2.2597967895936555</v>
      </c>
      <c r="S143" s="64">
        <f>+'Ark1'!T1551</f>
        <v>15.425074925074933</v>
      </c>
      <c r="T143" s="122">
        <f>+'Ark1'!V1551</f>
        <v>105.41700985904644</v>
      </c>
      <c r="U143" s="84">
        <f t="shared" si="23"/>
        <v>17.716814159292035</v>
      </c>
      <c r="V143" s="54"/>
      <c r="W143" s="14"/>
      <c r="X143" s="14"/>
      <c r="Y143" s="67"/>
      <c r="Z143"/>
      <c r="AA143"/>
      <c r="AB143"/>
      <c r="AC143"/>
      <c r="AD143"/>
      <c r="AE143"/>
      <c r="AF143"/>
    </row>
    <row r="144" spans="1:32" x14ac:dyDescent="0.5">
      <c r="A144" s="54"/>
      <c r="B144" s="62">
        <f>+'Ark1'!C1552</f>
        <v>2017</v>
      </c>
      <c r="C144" s="62">
        <f>+'Ark1'!N1552</f>
        <v>100</v>
      </c>
      <c r="D144" s="63" t="str">
        <f t="shared" si="22"/>
        <v>&gt; 77 kg</v>
      </c>
      <c r="E144" s="62">
        <f>+'Ark1'!Q1552</f>
        <v>90</v>
      </c>
      <c r="F144" s="62"/>
      <c r="G144" s="84">
        <f>+'Ark1'!R1552</f>
        <v>1024</v>
      </c>
      <c r="H144" s="62"/>
      <c r="I144" s="122">
        <f>+'Ark1'!AA1552</f>
        <v>2.9546700522261005</v>
      </c>
      <c r="J144" s="62"/>
      <c r="K144" s="122">
        <f>+'Ark1'!AB1552</f>
        <v>3.7011436366627022</v>
      </c>
      <c r="L144" s="62"/>
      <c r="M144" s="64">
        <f>+'Ark1'!U1552</f>
        <v>59.34375</v>
      </c>
      <c r="N144" s="62"/>
      <c r="O144" s="64">
        <f>+'Ark1'!W1552</f>
        <v>102.24316406249991</v>
      </c>
      <c r="P144" s="62"/>
      <c r="Q144" s="64">
        <f>+'Ark1'!X1552</f>
        <v>1.427181768806377</v>
      </c>
      <c r="R144" s="64">
        <f>+'Ark1'!Y1552</f>
        <v>2.2270969753246046</v>
      </c>
      <c r="S144" s="64">
        <f>+'Ark1'!T1552</f>
        <v>15.34765625</v>
      </c>
      <c r="T144" s="122">
        <f>+'Ark1'!V1552</f>
        <v>110.7726587892744</v>
      </c>
      <c r="U144" s="84">
        <f t="shared" si="23"/>
        <v>11.377777777777778</v>
      </c>
      <c r="V144" s="54"/>
      <c r="W144" s="14"/>
      <c r="X144" s="14"/>
      <c r="Y144" s="67"/>
      <c r="Z144"/>
      <c r="AA144"/>
      <c r="AB144"/>
      <c r="AC144"/>
      <c r="AD144"/>
      <c r="AE144"/>
      <c r="AF144"/>
    </row>
    <row r="145" spans="1:32" x14ac:dyDescent="0.5">
      <c r="A145" s="54"/>
      <c r="B145" s="62">
        <f>+'Ark1'!C1553</f>
        <v>2017</v>
      </c>
      <c r="C145" s="62">
        <f>+'Ark1'!N1553</f>
        <v>105</v>
      </c>
      <c r="D145" s="63" t="str">
        <f t="shared" si="22"/>
        <v>&gt; 79 kg</v>
      </c>
      <c r="E145" s="62">
        <f>+'Ark1'!Q1553</f>
        <v>65</v>
      </c>
      <c r="F145" s="62"/>
      <c r="G145" s="84">
        <f>+'Ark1'!R1553</f>
        <v>470</v>
      </c>
      <c r="H145" s="62"/>
      <c r="I145" s="122">
        <f>+'Ark1'!AA1553</f>
        <v>1.3561473872522147</v>
      </c>
      <c r="J145" s="62"/>
      <c r="K145" s="122">
        <f>+'Ark1'!AB1553</f>
        <v>1.7823337832219419</v>
      </c>
      <c r="L145" s="62"/>
      <c r="M145" s="64">
        <f>+'Ark1'!U1553</f>
        <v>57.65319148936171</v>
      </c>
      <c r="N145" s="62"/>
      <c r="O145" s="64">
        <f>+'Ark1'!W1553</f>
        <v>107.27276595744684</v>
      </c>
      <c r="P145" s="62"/>
      <c r="Q145" s="64">
        <f>+'Ark1'!X1553</f>
        <v>1.4947791441876817</v>
      </c>
      <c r="R145" s="64">
        <f>+'Ark1'!Y1553</f>
        <v>2.6013377134662967</v>
      </c>
      <c r="S145" s="64">
        <f>+'Ark1'!T1553</f>
        <v>14.344680851063828</v>
      </c>
      <c r="T145" s="122">
        <f>+'Ark1'!V1553</f>
        <v>116.2218482745903</v>
      </c>
      <c r="U145" s="84">
        <f t="shared" si="23"/>
        <v>7.2307692307692308</v>
      </c>
      <c r="V145" s="54"/>
      <c r="W145" s="14"/>
      <c r="X145" s="14"/>
      <c r="Y145" s="67"/>
      <c r="Z145"/>
      <c r="AA145"/>
      <c r="AB145"/>
      <c r="AC145"/>
      <c r="AD145"/>
      <c r="AE145"/>
      <c r="AF145"/>
    </row>
    <row r="146" spans="1:32" x14ac:dyDescent="0.5">
      <c r="A146" s="54"/>
      <c r="B146" s="62">
        <f>+'Ark1'!C1554</f>
        <v>2017</v>
      </c>
      <c r="C146" s="62">
        <f>+'Ark1'!N1554</f>
        <v>110</v>
      </c>
      <c r="D146" s="63" t="str">
        <f t="shared" si="22"/>
        <v>&gt; 81 kg</v>
      </c>
      <c r="E146" s="62">
        <f>+'Ark1'!Q1554</f>
        <v>45</v>
      </c>
      <c r="F146" s="62"/>
      <c r="G146" s="84">
        <f>+'Ark1'!R1554</f>
        <v>216</v>
      </c>
      <c r="H146" s="62"/>
      <c r="I146" s="122">
        <f>+'Ark1'!AA1554</f>
        <v>0.6232507141414434</v>
      </c>
      <c r="J146" s="62"/>
      <c r="K146" s="122">
        <f>+'Ark1'!AB1554</f>
        <v>0.85738194100533138</v>
      </c>
      <c r="L146" s="62"/>
      <c r="M146" s="64">
        <f>+'Ark1'!U1554</f>
        <v>57.074074074074083</v>
      </c>
      <c r="N146" s="62"/>
      <c r="O146" s="64">
        <f>+'Ark1'!W1554</f>
        <v>112.28425925925919</v>
      </c>
      <c r="P146" s="62"/>
      <c r="Q146" s="64">
        <f>+'Ark1'!X1554</f>
        <v>1.4627575453599149</v>
      </c>
      <c r="R146" s="64">
        <f>+'Ark1'!Y1554</f>
        <v>2.7426794944592756</v>
      </c>
      <c r="S146" s="64">
        <f>+'Ark1'!T1554</f>
        <v>14.138888888888888</v>
      </c>
      <c r="T146" s="122">
        <f>+'Ark1'!V1554</f>
        <v>121.65141848240449</v>
      </c>
      <c r="U146" s="84">
        <f t="shared" si="23"/>
        <v>4.8</v>
      </c>
      <c r="V146" s="54"/>
      <c r="W146" s="14"/>
      <c r="X146" s="14"/>
      <c r="Y146" s="67"/>
      <c r="Z146"/>
      <c r="AA146"/>
      <c r="AB146"/>
      <c r="AC146"/>
      <c r="AD146"/>
      <c r="AE146"/>
      <c r="AF146"/>
    </row>
    <row r="147" spans="1:32" x14ac:dyDescent="0.5">
      <c r="A147" s="54"/>
      <c r="B147" s="62">
        <f>+'Ark1'!C1555</f>
        <v>2017</v>
      </c>
      <c r="C147" s="62">
        <f>+'Ark1'!N1555</f>
        <v>115</v>
      </c>
      <c r="D147" s="63" t="str">
        <f t="shared" si="22"/>
        <v>&gt; 83 kg</v>
      </c>
      <c r="E147" s="62">
        <f>+'Ark1'!Q1555</f>
        <v>27</v>
      </c>
      <c r="F147" s="62"/>
      <c r="G147" s="84">
        <f>+'Ark1'!R1555</f>
        <v>92</v>
      </c>
      <c r="H147" s="62"/>
      <c r="I147" s="122">
        <f>+'Ark1'!AA1555</f>
        <v>0.2654586375046889</v>
      </c>
      <c r="J147" s="62"/>
      <c r="K147" s="122">
        <f>+'Ark1'!AB1555</f>
        <v>0.38077622523649185</v>
      </c>
      <c r="L147" s="62"/>
      <c r="M147" s="64">
        <f>+'Ark1'!U1555</f>
        <v>56.663043478260867</v>
      </c>
      <c r="N147" s="62"/>
      <c r="O147" s="64">
        <f>+'Ark1'!W1555</f>
        <v>117.0793478260869</v>
      </c>
      <c r="P147" s="62"/>
      <c r="Q147" s="64">
        <f>+'Ark1'!X1555</f>
        <v>1.4571068746811475</v>
      </c>
      <c r="R147" s="64">
        <f>+'Ark1'!Y1555</f>
        <v>2.9165091324816754</v>
      </c>
      <c r="S147" s="64">
        <f>+'Ark1'!T1555</f>
        <v>13.804347826086955</v>
      </c>
      <c r="T147" s="122">
        <f>+'Ark1'!V1555</f>
        <v>126.84653068915161</v>
      </c>
      <c r="U147" s="84">
        <f t="shared" si="23"/>
        <v>3.4074074074074074</v>
      </c>
      <c r="V147" s="54"/>
      <c r="W147" s="14"/>
      <c r="X147" s="14"/>
      <c r="Y147" s="67"/>
      <c r="Z147"/>
      <c r="AA147"/>
      <c r="AB147"/>
      <c r="AC147"/>
      <c r="AD147"/>
      <c r="AE147"/>
      <c r="AF147"/>
    </row>
    <row r="148" spans="1:32" x14ac:dyDescent="0.5">
      <c r="A148" s="54"/>
      <c r="B148" s="62">
        <f>+'Ark1'!C1556</f>
        <v>2017</v>
      </c>
      <c r="C148" s="62">
        <f>+'Ark1'!N1556</f>
        <v>120</v>
      </c>
      <c r="D148" s="63" t="str">
        <f t="shared" si="22"/>
        <v>&gt; 85 kg</v>
      </c>
      <c r="E148" s="62">
        <f>+'Ark1'!Q1556</f>
        <v>19</v>
      </c>
      <c r="F148" s="62"/>
      <c r="G148" s="84">
        <f>+'Ark1'!R1556</f>
        <v>63</v>
      </c>
      <c r="H148" s="62"/>
      <c r="I148" s="122">
        <f>+'Ark1'!AA1556</f>
        <v>0.18178145829125425</v>
      </c>
      <c r="J148" s="62"/>
      <c r="K148" s="122">
        <f>+'Ark1'!AB1556</f>
        <v>0.27276124503817778</v>
      </c>
      <c r="L148" s="62"/>
      <c r="M148" s="64">
        <f>+'Ark1'!U1556</f>
        <v>56.603174603174608</v>
      </c>
      <c r="N148" s="62"/>
      <c r="O148" s="64">
        <f>+'Ark1'!W1556</f>
        <v>122.4730158730159</v>
      </c>
      <c r="P148" s="62"/>
      <c r="Q148" s="64">
        <f>+'Ark1'!X1556</f>
        <v>1.4196138921970625</v>
      </c>
      <c r="R148" s="64">
        <f>+'Ark1'!Y1556</f>
        <v>3.1799954204803278</v>
      </c>
      <c r="S148" s="64">
        <f>+'Ark1'!T1556</f>
        <v>13.857142857142859</v>
      </c>
      <c r="T148" s="122">
        <f>+'Ark1'!V1556</f>
        <v>132.6901580422707</v>
      </c>
      <c r="U148" s="84">
        <f t="shared" si="23"/>
        <v>3.3157894736842106</v>
      </c>
      <c r="V148" s="54"/>
      <c r="W148" s="14"/>
      <c r="X148" s="14"/>
      <c r="Y148" s="67"/>
      <c r="Z148"/>
      <c r="AA148"/>
      <c r="AB148"/>
      <c r="AC148"/>
      <c r="AD148"/>
      <c r="AE148"/>
      <c r="AF148"/>
    </row>
    <row r="149" spans="1:32" x14ac:dyDescent="0.5">
      <c r="A149" s="54"/>
      <c r="B149" s="62">
        <f>+'Ark1'!C1557</f>
        <v>2017</v>
      </c>
      <c r="C149" s="62">
        <f>+'Ark1'!N1557</f>
        <v>125</v>
      </c>
      <c r="D149" s="63" t="str">
        <f t="shared" si="22"/>
        <v>&gt; 87 kg</v>
      </c>
      <c r="E149" s="62">
        <f>+'Ark1'!Q1557</f>
        <v>0</v>
      </c>
      <c r="F149" s="62"/>
      <c r="G149" s="84">
        <f>+'Ark1'!R1557</f>
        <v>0</v>
      </c>
      <c r="H149" s="62"/>
      <c r="I149" s="122">
        <f>+'Ark1'!AA1557</f>
        <v>0</v>
      </c>
      <c r="J149" s="62"/>
      <c r="K149" s="122">
        <f>+'Ark1'!AB1557</f>
        <v>0</v>
      </c>
      <c r="L149" s="62"/>
      <c r="M149" s="64">
        <f>+'Ark1'!U1557</f>
        <v>0</v>
      </c>
      <c r="N149" s="62"/>
      <c r="O149" s="64">
        <f>+'Ark1'!W1557</f>
        <v>0</v>
      </c>
      <c r="P149" s="62"/>
      <c r="Q149" s="64">
        <f>+'Ark1'!X1557</f>
        <v>0</v>
      </c>
      <c r="R149" s="64">
        <f>+'Ark1'!Y1557</f>
        <v>0</v>
      </c>
      <c r="S149" s="64">
        <f>+'Ark1'!T1557</f>
        <v>0</v>
      </c>
      <c r="T149" s="122">
        <f>+'Ark1'!V1557</f>
        <v>0</v>
      </c>
      <c r="U149" s="84" t="e">
        <f t="shared" si="23"/>
        <v>#DIV/0!</v>
      </c>
      <c r="V149" s="54"/>
      <c r="W149" s="14"/>
      <c r="X149" s="14"/>
      <c r="Y149" s="67"/>
      <c r="Z149"/>
      <c r="AA149"/>
      <c r="AB149"/>
      <c r="AC149"/>
      <c r="AD149"/>
      <c r="AE149"/>
      <c r="AF149"/>
    </row>
    <row r="150" spans="1:32" x14ac:dyDescent="0.5">
      <c r="A150" s="54"/>
      <c r="B150" s="62">
        <f>+'Ark1'!C1558</f>
        <v>2016</v>
      </c>
      <c r="C150" s="62">
        <f>+'Ark1'!N1558</f>
        <v>40</v>
      </c>
      <c r="D150" s="63" t="str">
        <f t="shared" si="22"/>
        <v>&gt; 90 kg</v>
      </c>
      <c r="E150" s="62">
        <f>+'Ark1'!Q1558</f>
        <v>78</v>
      </c>
      <c r="F150" s="62"/>
      <c r="G150" s="84">
        <f>+'Ark1'!R1558</f>
        <v>560</v>
      </c>
      <c r="H150" s="62"/>
      <c r="I150" s="122">
        <f>+'Ark1'!AA1558</f>
        <v>1.1941316956670078</v>
      </c>
      <c r="J150" s="62"/>
      <c r="K150" s="122">
        <f>+'Ark1'!AB1558</f>
        <v>0.73836549267263618</v>
      </c>
      <c r="L150" s="62"/>
      <c r="M150" s="64">
        <f>+'Ark1'!U1558</f>
        <v>64.076785714285748</v>
      </c>
      <c r="N150" s="62"/>
      <c r="O150" s="64">
        <f>+'Ark1'!W1558</f>
        <v>50.371785714285743</v>
      </c>
      <c r="P150" s="62"/>
      <c r="Q150" s="64">
        <f>+'Ark1'!X1558</f>
        <v>3.6376489204380063</v>
      </c>
      <c r="R150" s="64">
        <f>+'Ark1'!Y1558</f>
        <v>3.0803809522888845</v>
      </c>
      <c r="S150" s="64">
        <f>+'Ark1'!T1558</f>
        <v>16.748214285714287</v>
      </c>
      <c r="T150" s="122">
        <f>+'Ark1'!V1558</f>
        <v>54.57398235567247</v>
      </c>
      <c r="U150" s="84">
        <f t="shared" si="23"/>
        <v>7.1794871794871797</v>
      </c>
      <c r="V150" s="54"/>
      <c r="W150" s="14"/>
      <c r="X150" s="14"/>
      <c r="Y150" s="67"/>
      <c r="Z150"/>
      <c r="AA150"/>
      <c r="AB150"/>
      <c r="AC150"/>
      <c r="AD150"/>
      <c r="AE150"/>
      <c r="AF150"/>
    </row>
    <row r="151" spans="1:32" x14ac:dyDescent="0.5">
      <c r="A151" s="54"/>
      <c r="B151" s="62">
        <f>+'Ark1'!C1559</f>
        <v>2016</v>
      </c>
      <c r="C151" s="62">
        <f>+'Ark1'!N1559</f>
        <v>55</v>
      </c>
      <c r="D151" s="63" t="str">
        <f t="shared" si="22"/>
        <v>&gt; 95 kg</v>
      </c>
      <c r="E151" s="62">
        <f>+'Ark1'!Q1559</f>
        <v>100</v>
      </c>
      <c r="F151" s="62"/>
      <c r="G151" s="84">
        <f>+'Ark1'!R1559</f>
        <v>1735</v>
      </c>
      <c r="H151" s="62"/>
      <c r="I151" s="122">
        <f>+'Ark1'!AA1559</f>
        <v>3.6996758785397472</v>
      </c>
      <c r="J151" s="62"/>
      <c r="K151" s="122">
        <f>+'Ark1'!AB1559</f>
        <v>2.717114967230942</v>
      </c>
      <c r="L151" s="62"/>
      <c r="M151" s="64">
        <f>+'Ark1'!U1559</f>
        <v>62.645533141210393</v>
      </c>
      <c r="N151" s="62"/>
      <c r="O151" s="64">
        <f>+'Ark1'!W1559</f>
        <v>59.829106628242023</v>
      </c>
      <c r="P151" s="62"/>
      <c r="Q151" s="64">
        <f>+'Ark1'!X1559</f>
        <v>2.1833322119455758</v>
      </c>
      <c r="R151" s="64">
        <f>+'Ark1'!Y1559</f>
        <v>3.0610505515997759</v>
      </c>
      <c r="S151" s="64">
        <f>+'Ark1'!T1559</f>
        <v>16.512391930835737</v>
      </c>
      <c r="T151" s="122">
        <f>+'Ark1'!V1559</f>
        <v>64.820267202862638</v>
      </c>
      <c r="U151" s="84">
        <f t="shared" si="23"/>
        <v>17.350000000000001</v>
      </c>
      <c r="V151" s="54"/>
      <c r="W151" s="14"/>
      <c r="X151" s="14"/>
      <c r="Y151" s="67"/>
      <c r="Z151"/>
      <c r="AA151"/>
      <c r="AB151"/>
      <c r="AC151"/>
      <c r="AD151"/>
      <c r="AE151"/>
      <c r="AF151"/>
    </row>
    <row r="152" spans="1:32" x14ac:dyDescent="0.5">
      <c r="A152" s="54"/>
      <c r="B152" s="62">
        <f>+'Ark1'!C1560</f>
        <v>2016</v>
      </c>
      <c r="C152" s="62">
        <f>+'Ark1'!N1560</f>
        <v>63</v>
      </c>
      <c r="D152" s="63" t="str">
        <f t="shared" si="22"/>
        <v>&gt; 100 kg</v>
      </c>
      <c r="E152" s="62">
        <f>+'Ark1'!Q1560</f>
        <v>87</v>
      </c>
      <c r="F152" s="62"/>
      <c r="G152" s="84">
        <f>+'Ark1'!R1560</f>
        <v>830</v>
      </c>
      <c r="H152" s="62"/>
      <c r="I152" s="122">
        <f>+'Ark1'!AA1560</f>
        <v>1.769873763220744</v>
      </c>
      <c r="J152" s="62"/>
      <c r="K152" s="122">
        <f>+'Ark1'!AB1560</f>
        <v>1.3924797034036585</v>
      </c>
      <c r="L152" s="62"/>
      <c r="M152" s="64">
        <f>+'Ark1'!U1560</f>
        <v>62.244578313253008</v>
      </c>
      <c r="N152" s="62"/>
      <c r="O152" s="64">
        <f>+'Ark1'!W1560</f>
        <v>64.09361445783135</v>
      </c>
      <c r="P152" s="62"/>
      <c r="Q152" s="64">
        <f>+'Ark1'!X1560</f>
        <v>0.57470385943777291</v>
      </c>
      <c r="R152" s="64">
        <f>+'Ark1'!Y1560</f>
        <v>2.9155483896758367</v>
      </c>
      <c r="S152" s="64">
        <f>+'Ark1'!T1560</f>
        <v>16.472289156626502</v>
      </c>
      <c r="T152" s="122">
        <f>+'Ark1'!V1560</f>
        <v>69.440535707292725</v>
      </c>
      <c r="U152" s="84">
        <f t="shared" si="23"/>
        <v>9.5402298850574709</v>
      </c>
      <c r="V152" s="54"/>
      <c r="W152" s="14"/>
      <c r="X152" s="14"/>
      <c r="Y152" s="67"/>
      <c r="Z152"/>
      <c r="AA152"/>
      <c r="AB152"/>
      <c r="AC152"/>
      <c r="AD152"/>
      <c r="AE152"/>
      <c r="AF152"/>
    </row>
    <row r="153" spans="1:32" x14ac:dyDescent="0.5">
      <c r="A153" s="5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X153" s="14"/>
      <c r="Y153" s="67"/>
      <c r="Z153"/>
      <c r="AA153"/>
      <c r="AB153"/>
      <c r="AC153" s="3"/>
      <c r="AD153"/>
      <c r="AE153"/>
      <c r="AF153"/>
    </row>
    <row r="154" spans="1:32" x14ac:dyDescent="0.5">
      <c r="A154" s="5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X154"/>
      <c r="Y154" s="67"/>
      <c r="Z154"/>
      <c r="AA154"/>
      <c r="AB154"/>
      <c r="AC154" s="3"/>
      <c r="AD154"/>
      <c r="AE154"/>
      <c r="AF154"/>
    </row>
    <row r="155" spans="1:32" x14ac:dyDescent="0.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X155"/>
      <c r="Y155" s="67"/>
      <c r="Z155"/>
      <c r="AA155"/>
      <c r="AB155"/>
      <c r="AC155"/>
      <c r="AD155"/>
      <c r="AE155"/>
      <c r="AF155"/>
    </row>
    <row r="156" spans="1:32" x14ac:dyDescent="0.5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X156"/>
      <c r="Y156" s="67"/>
      <c r="Z156"/>
      <c r="AA156"/>
      <c r="AB156"/>
      <c r="AC156"/>
      <c r="AD156"/>
      <c r="AE156"/>
      <c r="AF156"/>
    </row>
    <row r="157" spans="1:32" x14ac:dyDescent="0.5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X157"/>
      <c r="Y157" s="67"/>
      <c r="Z157"/>
      <c r="AA157"/>
      <c r="AB157"/>
      <c r="AC157"/>
      <c r="AD157"/>
      <c r="AE157"/>
      <c r="AF157"/>
    </row>
    <row r="158" spans="1:32" x14ac:dyDescent="0.5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X158"/>
      <c r="Y158" s="67"/>
      <c r="Z158"/>
      <c r="AA158"/>
      <c r="AB158"/>
      <c r="AC158"/>
      <c r="AD158"/>
      <c r="AE158"/>
      <c r="AF158"/>
    </row>
    <row r="159" spans="1:32" x14ac:dyDescent="0.5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X159"/>
      <c r="Y159" s="67"/>
      <c r="Z159"/>
      <c r="AA159"/>
      <c r="AB159"/>
      <c r="AC159"/>
      <c r="AD159"/>
      <c r="AE159"/>
      <c r="AF159"/>
    </row>
    <row r="160" spans="1:32" x14ac:dyDescent="0.5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X160"/>
      <c r="Y160" s="67"/>
      <c r="Z160"/>
      <c r="AA160"/>
      <c r="AB160"/>
      <c r="AC160"/>
      <c r="AD160"/>
      <c r="AE160"/>
      <c r="AF160"/>
    </row>
    <row r="161" spans="1:32" x14ac:dyDescent="0.5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X161"/>
      <c r="Y161" s="67"/>
      <c r="Z161"/>
      <c r="AA161"/>
      <c r="AB161"/>
      <c r="AC161"/>
      <c r="AD161"/>
      <c r="AE161"/>
      <c r="AF161"/>
    </row>
    <row r="162" spans="1:32" x14ac:dyDescent="0.5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X162"/>
      <c r="Y162" s="67"/>
      <c r="Z162"/>
      <c r="AA162"/>
      <c r="AB162"/>
      <c r="AC162"/>
      <c r="AD162"/>
      <c r="AE162"/>
      <c r="AF162"/>
    </row>
    <row r="163" spans="1:32" x14ac:dyDescent="0.5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X163"/>
      <c r="Y163" s="67"/>
      <c r="Z163"/>
      <c r="AA163"/>
      <c r="AB163"/>
      <c r="AC163"/>
      <c r="AD163"/>
      <c r="AE163"/>
      <c r="AF163"/>
    </row>
    <row r="164" spans="1:32" x14ac:dyDescent="0.5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X164"/>
      <c r="Y164" s="67"/>
      <c r="Z164"/>
      <c r="AA164"/>
      <c r="AB164"/>
      <c r="AC164"/>
      <c r="AD164"/>
      <c r="AE164"/>
      <c r="AF164"/>
    </row>
    <row r="165" spans="1:32" x14ac:dyDescent="0.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X165"/>
      <c r="Y165" s="67"/>
      <c r="Z165"/>
      <c r="AA165"/>
      <c r="AB165"/>
      <c r="AC165"/>
      <c r="AD165"/>
      <c r="AE165"/>
      <c r="AF165"/>
    </row>
    <row r="166" spans="1:32" x14ac:dyDescent="0.5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X166"/>
      <c r="Y166" s="67"/>
      <c r="Z166"/>
      <c r="AA166"/>
      <c r="AB166"/>
      <c r="AC166"/>
      <c r="AD166"/>
      <c r="AE166"/>
      <c r="AF166"/>
    </row>
    <row r="167" spans="1:32" x14ac:dyDescent="0.5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X167"/>
      <c r="Y167" s="67"/>
      <c r="Z167"/>
      <c r="AA167"/>
      <c r="AB167"/>
      <c r="AC167"/>
      <c r="AD167"/>
      <c r="AE167"/>
      <c r="AF167"/>
    </row>
    <row r="168" spans="1:32" x14ac:dyDescent="0.5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X168"/>
      <c r="Y168" s="67"/>
      <c r="Z168"/>
      <c r="AA168"/>
      <c r="AB168"/>
      <c r="AC168"/>
      <c r="AD168"/>
      <c r="AE168"/>
      <c r="AF168"/>
    </row>
    <row r="169" spans="1:32" x14ac:dyDescent="0.5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X169"/>
      <c r="Y169" s="67"/>
      <c r="Z169"/>
      <c r="AA169"/>
      <c r="AB169"/>
      <c r="AC169"/>
      <c r="AD169"/>
      <c r="AE169"/>
      <c r="AF169"/>
    </row>
    <row r="170" spans="1:32" x14ac:dyDescent="0.5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X170"/>
      <c r="Y170" s="67"/>
      <c r="Z170"/>
      <c r="AA170"/>
      <c r="AB170"/>
      <c r="AC170"/>
      <c r="AD170"/>
      <c r="AE170"/>
      <c r="AF170"/>
    </row>
    <row r="171" spans="1:32" x14ac:dyDescent="0.5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X171"/>
      <c r="Y171" s="67"/>
      <c r="Z171"/>
      <c r="AA171"/>
      <c r="AB171"/>
      <c r="AC171"/>
      <c r="AD171"/>
      <c r="AE171"/>
      <c r="AF171"/>
    </row>
    <row r="172" spans="1:32" x14ac:dyDescent="0.5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X172"/>
      <c r="Y172" s="67"/>
      <c r="Z172"/>
      <c r="AA172"/>
      <c r="AB172"/>
      <c r="AC172"/>
      <c r="AD172"/>
      <c r="AE172"/>
      <c r="AF172"/>
    </row>
    <row r="173" spans="1:32" x14ac:dyDescent="0.5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X173"/>
      <c r="Y173" s="67"/>
      <c r="Z173"/>
      <c r="AA173"/>
      <c r="AB173"/>
      <c r="AC173"/>
      <c r="AD173"/>
      <c r="AE173"/>
      <c r="AF173"/>
    </row>
    <row r="174" spans="1:32" x14ac:dyDescent="0.5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X174"/>
      <c r="Y174" s="67"/>
      <c r="Z174"/>
      <c r="AA174"/>
      <c r="AB174"/>
      <c r="AC174"/>
      <c r="AD174"/>
      <c r="AE174"/>
      <c r="AF174"/>
    </row>
    <row r="175" spans="1:32" x14ac:dyDescent="0.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X175"/>
      <c r="Y175" s="67"/>
      <c r="Z175"/>
      <c r="AA175"/>
      <c r="AB175"/>
      <c r="AC175"/>
      <c r="AD175"/>
      <c r="AE175"/>
      <c r="AF175"/>
    </row>
    <row r="176" spans="1:32" x14ac:dyDescent="0.5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X176"/>
      <c r="Y176" s="67"/>
      <c r="Z176"/>
      <c r="AA176"/>
      <c r="AB176"/>
      <c r="AC176"/>
      <c r="AD176"/>
      <c r="AE176"/>
      <c r="AF176"/>
    </row>
    <row r="177" spans="1:32" x14ac:dyDescent="0.5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X177"/>
      <c r="Y177" s="67"/>
      <c r="Z177"/>
      <c r="AA177"/>
      <c r="AB177"/>
      <c r="AC177"/>
      <c r="AD177"/>
      <c r="AE177"/>
      <c r="AF177"/>
    </row>
    <row r="178" spans="1:32" x14ac:dyDescent="0.5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X178"/>
      <c r="Y178" s="67"/>
      <c r="Z178"/>
      <c r="AA178"/>
      <c r="AB178"/>
      <c r="AC178"/>
      <c r="AD178"/>
      <c r="AE178"/>
      <c r="AF178"/>
    </row>
    <row r="179" spans="1:32" x14ac:dyDescent="0.5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X179"/>
      <c r="Y179" s="67"/>
      <c r="Z179"/>
      <c r="AA179"/>
      <c r="AB179"/>
      <c r="AC179"/>
      <c r="AD179"/>
      <c r="AE179"/>
      <c r="AF179"/>
    </row>
    <row r="180" spans="1:32" x14ac:dyDescent="0.5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X180"/>
      <c r="Y180" s="67"/>
      <c r="Z180"/>
      <c r="AA180"/>
      <c r="AB180"/>
      <c r="AC180"/>
      <c r="AD180"/>
      <c r="AE180"/>
      <c r="AF180"/>
    </row>
    <row r="181" spans="1:32" x14ac:dyDescent="0.5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X181"/>
      <c r="Y181" s="67"/>
      <c r="Z181"/>
      <c r="AA181"/>
      <c r="AB181"/>
      <c r="AC181"/>
      <c r="AD181"/>
      <c r="AE181"/>
      <c r="AF181"/>
    </row>
    <row r="182" spans="1:32" x14ac:dyDescent="0.5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X182"/>
      <c r="Y182" s="67"/>
      <c r="Z182"/>
      <c r="AA182"/>
      <c r="AB182"/>
      <c r="AC182"/>
      <c r="AD182"/>
      <c r="AE182"/>
      <c r="AF182"/>
    </row>
    <row r="183" spans="1:32" x14ac:dyDescent="0.5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X183"/>
      <c r="Y183" s="67"/>
      <c r="Z183"/>
      <c r="AA183"/>
      <c r="AB183"/>
      <c r="AC183"/>
      <c r="AD183"/>
      <c r="AE183"/>
      <c r="AF183"/>
    </row>
    <row r="184" spans="1:32" x14ac:dyDescent="0.5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X184"/>
      <c r="Y184" s="67"/>
      <c r="Z184"/>
      <c r="AA184"/>
      <c r="AB184"/>
      <c r="AC184"/>
      <c r="AD184"/>
      <c r="AE184"/>
      <c r="AF184"/>
    </row>
    <row r="185" spans="1:32" x14ac:dyDescent="0.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X185"/>
      <c r="Y185" s="67"/>
      <c r="Z185"/>
      <c r="AA185"/>
      <c r="AB185"/>
      <c r="AC185"/>
      <c r="AD185"/>
      <c r="AE185"/>
      <c r="AF185"/>
    </row>
    <row r="186" spans="1:32" x14ac:dyDescent="0.5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X186"/>
      <c r="Y186" s="67"/>
      <c r="Z186"/>
      <c r="AA186"/>
      <c r="AB186"/>
      <c r="AC186"/>
      <c r="AD186"/>
      <c r="AE186"/>
      <c r="AF186"/>
    </row>
    <row r="187" spans="1:32" x14ac:dyDescent="0.5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X187"/>
      <c r="Y187" s="67"/>
      <c r="Z187"/>
      <c r="AA187"/>
      <c r="AB187"/>
      <c r="AC187"/>
      <c r="AD187"/>
      <c r="AE187"/>
      <c r="AF187"/>
    </row>
    <row r="188" spans="1:32" x14ac:dyDescent="0.5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X188"/>
      <c r="Y188" s="67"/>
      <c r="Z188"/>
      <c r="AA188"/>
      <c r="AB188"/>
      <c r="AC188"/>
      <c r="AD188"/>
      <c r="AE188"/>
      <c r="AF188"/>
    </row>
    <row r="189" spans="1:32" x14ac:dyDescent="0.5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X189"/>
      <c r="Y189" s="67"/>
      <c r="Z189"/>
      <c r="AA189"/>
      <c r="AB189"/>
      <c r="AC189"/>
      <c r="AD189"/>
      <c r="AE189"/>
      <c r="AF189"/>
    </row>
    <row r="190" spans="1:32" x14ac:dyDescent="0.5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X190"/>
      <c r="Y190" s="67"/>
      <c r="Z190"/>
      <c r="AA190"/>
      <c r="AB190"/>
      <c r="AC190"/>
      <c r="AD190"/>
      <c r="AE190"/>
      <c r="AF190"/>
    </row>
    <row r="191" spans="1:32" x14ac:dyDescent="0.5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X191"/>
      <c r="Y191" s="67"/>
      <c r="Z191"/>
      <c r="AA191"/>
      <c r="AB191"/>
      <c r="AC191"/>
      <c r="AD191"/>
      <c r="AE191"/>
      <c r="AF191"/>
    </row>
    <row r="192" spans="1:32" x14ac:dyDescent="0.5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X192"/>
      <c r="Y192" s="67"/>
      <c r="Z192"/>
      <c r="AA192"/>
      <c r="AB192"/>
      <c r="AC192"/>
      <c r="AD192"/>
      <c r="AE192"/>
      <c r="AF192"/>
    </row>
    <row r="193" spans="1:32" x14ac:dyDescent="0.5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X193"/>
      <c r="Y193" s="67"/>
      <c r="Z193"/>
      <c r="AA193"/>
      <c r="AB193"/>
      <c r="AC193"/>
      <c r="AD193"/>
      <c r="AE193"/>
      <c r="AF193"/>
    </row>
    <row r="194" spans="1:32" x14ac:dyDescent="0.5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X194"/>
      <c r="Y194" s="67"/>
      <c r="Z194"/>
      <c r="AA194"/>
      <c r="AB194"/>
      <c r="AC194"/>
      <c r="AD194"/>
      <c r="AE194"/>
      <c r="AF194"/>
    </row>
    <row r="195" spans="1:32" x14ac:dyDescent="0.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X195"/>
      <c r="Y195" s="67"/>
      <c r="Z195"/>
      <c r="AA195"/>
      <c r="AB195"/>
      <c r="AC195"/>
      <c r="AD195"/>
      <c r="AE195"/>
      <c r="AF195"/>
    </row>
    <row r="196" spans="1:32" x14ac:dyDescent="0.5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X196"/>
      <c r="Y196" s="67"/>
      <c r="Z196"/>
      <c r="AA196"/>
      <c r="AB196"/>
      <c r="AC196"/>
      <c r="AD196"/>
      <c r="AE196"/>
      <c r="AF196"/>
    </row>
    <row r="197" spans="1:32" x14ac:dyDescent="0.5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X197"/>
      <c r="Y197" s="67"/>
      <c r="Z197"/>
      <c r="AA197"/>
      <c r="AB197"/>
      <c r="AC197"/>
      <c r="AD197"/>
      <c r="AE197"/>
      <c r="AF197"/>
    </row>
    <row r="198" spans="1:32" x14ac:dyDescent="0.5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X198"/>
      <c r="Y198" s="67"/>
      <c r="Z198"/>
      <c r="AA198"/>
      <c r="AB198"/>
      <c r="AC198"/>
      <c r="AD198"/>
      <c r="AE198"/>
      <c r="AF198"/>
    </row>
    <row r="199" spans="1:32" x14ac:dyDescent="0.5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X199"/>
      <c r="Y199" s="67"/>
      <c r="Z199"/>
      <c r="AA199"/>
      <c r="AB199"/>
      <c r="AC199"/>
      <c r="AD199"/>
      <c r="AE199"/>
      <c r="AF199"/>
    </row>
    <row r="200" spans="1:32" x14ac:dyDescent="0.5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X200"/>
      <c r="Y200" s="67"/>
      <c r="Z200"/>
      <c r="AA200"/>
      <c r="AB200"/>
      <c r="AC200"/>
      <c r="AD200"/>
      <c r="AE200"/>
      <c r="AF200"/>
    </row>
    <row r="201" spans="1:32" x14ac:dyDescent="0.5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X201"/>
      <c r="Y201" s="67"/>
      <c r="Z201"/>
      <c r="AA201"/>
      <c r="AB201"/>
      <c r="AC201"/>
      <c r="AD201"/>
      <c r="AE201"/>
      <c r="AF201"/>
    </row>
    <row r="202" spans="1:32" x14ac:dyDescent="0.5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X202"/>
      <c r="Y202" s="67"/>
      <c r="Z202"/>
      <c r="AA202"/>
      <c r="AB202"/>
      <c r="AC202"/>
      <c r="AD202"/>
      <c r="AE202"/>
      <c r="AF202"/>
    </row>
    <row r="203" spans="1:32" x14ac:dyDescent="0.5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X203"/>
      <c r="Y203" s="67"/>
      <c r="Z203"/>
      <c r="AA203"/>
      <c r="AB203"/>
      <c r="AC203"/>
      <c r="AD203"/>
      <c r="AE203"/>
      <c r="AF203"/>
    </row>
    <row r="204" spans="1:32" x14ac:dyDescent="0.5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X204"/>
      <c r="Y204" s="67"/>
      <c r="Z204"/>
      <c r="AA204"/>
      <c r="AB204"/>
      <c r="AC204"/>
      <c r="AD204"/>
      <c r="AE204"/>
      <c r="AF204"/>
    </row>
    <row r="205" spans="1:32" x14ac:dyDescent="0.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X205"/>
      <c r="Y205" s="67"/>
      <c r="Z205"/>
      <c r="AA205"/>
      <c r="AB205"/>
      <c r="AC205"/>
      <c r="AD205"/>
      <c r="AE205"/>
      <c r="AF205"/>
    </row>
    <row r="206" spans="1:32" x14ac:dyDescent="0.5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X206"/>
      <c r="Y206" s="67"/>
      <c r="Z206"/>
      <c r="AA206"/>
      <c r="AB206"/>
      <c r="AC206"/>
      <c r="AD206"/>
      <c r="AE206"/>
      <c r="AF206"/>
    </row>
    <row r="207" spans="1:32" x14ac:dyDescent="0.5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X207"/>
      <c r="Y207" s="67"/>
      <c r="Z207"/>
      <c r="AA207"/>
      <c r="AB207"/>
      <c r="AC207"/>
      <c r="AD207"/>
      <c r="AE207"/>
      <c r="AF207"/>
    </row>
    <row r="208" spans="1:32" x14ac:dyDescent="0.5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X208"/>
      <c r="Y208" s="67"/>
      <c r="Z208"/>
      <c r="AA208"/>
      <c r="AB208"/>
      <c r="AC208"/>
      <c r="AD208"/>
      <c r="AE208"/>
      <c r="AF208"/>
    </row>
    <row r="209" spans="1:32" x14ac:dyDescent="0.5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X209"/>
      <c r="Y209" s="67"/>
      <c r="Z209"/>
      <c r="AA209"/>
      <c r="AB209"/>
      <c r="AC209"/>
      <c r="AD209"/>
      <c r="AE209"/>
      <c r="AF209"/>
    </row>
    <row r="210" spans="1:32" x14ac:dyDescent="0.5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X210"/>
      <c r="Y210" s="67"/>
      <c r="Z210"/>
      <c r="AA210"/>
      <c r="AB210"/>
      <c r="AC210"/>
      <c r="AD210"/>
      <c r="AE210"/>
      <c r="AF210"/>
    </row>
    <row r="211" spans="1:32" x14ac:dyDescent="0.5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X211"/>
      <c r="Y211" s="67"/>
      <c r="Z211"/>
      <c r="AA211"/>
      <c r="AB211"/>
      <c r="AC211"/>
      <c r="AD211"/>
      <c r="AE211"/>
      <c r="AF211"/>
    </row>
    <row r="212" spans="1:32" x14ac:dyDescent="0.5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X212"/>
      <c r="Y212" s="67"/>
      <c r="Z212"/>
      <c r="AA212"/>
      <c r="AB212"/>
      <c r="AC212"/>
      <c r="AD212"/>
      <c r="AE212"/>
      <c r="AF212"/>
    </row>
    <row r="213" spans="1:32" x14ac:dyDescent="0.5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X213"/>
      <c r="Y213" s="67"/>
      <c r="Z213"/>
      <c r="AA213"/>
      <c r="AB213"/>
      <c r="AC213"/>
      <c r="AD213"/>
      <c r="AE213"/>
      <c r="AF213"/>
    </row>
    <row r="214" spans="1:32" x14ac:dyDescent="0.5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X214"/>
      <c r="Y214" s="67"/>
      <c r="Z214"/>
      <c r="AA214"/>
      <c r="AB214"/>
      <c r="AC214"/>
      <c r="AD214"/>
      <c r="AE214"/>
      <c r="AF214"/>
    </row>
    <row r="215" spans="1:32" x14ac:dyDescent="0.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X215"/>
      <c r="Y215" s="67"/>
      <c r="Z215"/>
      <c r="AA215"/>
      <c r="AB215"/>
      <c r="AC215"/>
      <c r="AD215"/>
      <c r="AE215"/>
      <c r="AF215"/>
    </row>
    <row r="216" spans="1:32" x14ac:dyDescent="0.5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X216"/>
      <c r="Y216" s="67"/>
      <c r="Z216"/>
      <c r="AA216"/>
      <c r="AB216"/>
      <c r="AC216"/>
      <c r="AD216"/>
      <c r="AE216"/>
      <c r="AF216"/>
    </row>
    <row r="217" spans="1:32" x14ac:dyDescent="0.5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X217"/>
      <c r="Y217" s="67"/>
      <c r="Z217"/>
      <c r="AA217"/>
      <c r="AB217"/>
      <c r="AC217"/>
      <c r="AD217"/>
      <c r="AE217"/>
      <c r="AF217"/>
    </row>
    <row r="218" spans="1:32" x14ac:dyDescent="0.5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X218"/>
      <c r="Y218" s="67"/>
      <c r="Z218"/>
      <c r="AA218"/>
      <c r="AB218"/>
      <c r="AC218"/>
      <c r="AD218"/>
      <c r="AE218"/>
      <c r="AF218"/>
    </row>
    <row r="219" spans="1:32" x14ac:dyDescent="0.5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X219"/>
      <c r="Y219" s="67"/>
      <c r="Z219"/>
      <c r="AA219"/>
      <c r="AB219"/>
      <c r="AC219"/>
      <c r="AD219"/>
      <c r="AE219"/>
      <c r="AF219"/>
    </row>
    <row r="220" spans="1:32" x14ac:dyDescent="0.5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X220"/>
      <c r="Y220" s="67"/>
      <c r="Z220"/>
      <c r="AA220"/>
      <c r="AB220"/>
      <c r="AC220"/>
      <c r="AD220"/>
      <c r="AE220"/>
      <c r="AF220"/>
    </row>
    <row r="221" spans="1:32" x14ac:dyDescent="0.5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X221"/>
      <c r="Y221" s="67"/>
      <c r="Z221"/>
      <c r="AA221"/>
      <c r="AB221"/>
      <c r="AC221"/>
      <c r="AD221"/>
      <c r="AE221"/>
      <c r="AF221"/>
    </row>
    <row r="222" spans="1:32" x14ac:dyDescent="0.5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X222"/>
      <c r="Y222" s="67"/>
      <c r="Z222"/>
      <c r="AA222"/>
      <c r="AB222"/>
      <c r="AC222"/>
      <c r="AD222"/>
      <c r="AE222"/>
      <c r="AF222"/>
    </row>
    <row r="223" spans="1:32" x14ac:dyDescent="0.5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X223"/>
      <c r="Y223" s="67"/>
      <c r="Z223"/>
      <c r="AA223"/>
      <c r="AB223"/>
      <c r="AC223"/>
      <c r="AD223"/>
      <c r="AE223"/>
      <c r="AF223"/>
    </row>
    <row r="224" spans="1:32" x14ac:dyDescent="0.5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X224"/>
      <c r="Y224" s="67"/>
      <c r="Z224"/>
      <c r="AA224"/>
      <c r="AB224"/>
      <c r="AC224"/>
      <c r="AD224"/>
      <c r="AE224"/>
      <c r="AF224"/>
    </row>
    <row r="225" spans="1:32" x14ac:dyDescent="0.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X225"/>
      <c r="Y225" s="67"/>
      <c r="Z225"/>
      <c r="AA225"/>
      <c r="AB225"/>
      <c r="AC225"/>
      <c r="AD225"/>
      <c r="AE225"/>
      <c r="AF225"/>
    </row>
    <row r="226" spans="1:32" x14ac:dyDescent="0.5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X226"/>
      <c r="Y226" s="67"/>
      <c r="Z226"/>
      <c r="AA226"/>
      <c r="AB226"/>
      <c r="AC226"/>
      <c r="AD226"/>
      <c r="AE226"/>
      <c r="AF226"/>
    </row>
    <row r="227" spans="1:32" x14ac:dyDescent="0.5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X227"/>
      <c r="Y227" s="67"/>
      <c r="Z227"/>
      <c r="AA227"/>
      <c r="AB227"/>
      <c r="AC227"/>
      <c r="AD227"/>
      <c r="AE227"/>
      <c r="AF227"/>
    </row>
    <row r="228" spans="1:32" x14ac:dyDescent="0.5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X228"/>
      <c r="Y228" s="67"/>
      <c r="Z228"/>
      <c r="AA228"/>
      <c r="AB228"/>
      <c r="AC228"/>
      <c r="AD228"/>
      <c r="AE228"/>
      <c r="AF228"/>
    </row>
    <row r="229" spans="1:32" x14ac:dyDescent="0.5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X229"/>
      <c r="Y229" s="67"/>
      <c r="Z229"/>
      <c r="AA229"/>
      <c r="AB229"/>
      <c r="AC229"/>
      <c r="AD229"/>
      <c r="AE229"/>
      <c r="AF229"/>
    </row>
    <row r="230" spans="1:32" x14ac:dyDescent="0.5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X230"/>
      <c r="Y230" s="67"/>
      <c r="Z230"/>
      <c r="AA230"/>
      <c r="AB230"/>
      <c r="AC230"/>
      <c r="AD230"/>
      <c r="AE230"/>
      <c r="AF230"/>
    </row>
    <row r="231" spans="1:32" x14ac:dyDescent="0.5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X231"/>
      <c r="Y231" s="67"/>
      <c r="Z231"/>
      <c r="AA231"/>
      <c r="AB231"/>
      <c r="AC231"/>
      <c r="AD231"/>
      <c r="AE231"/>
      <c r="AF231"/>
    </row>
    <row r="232" spans="1:32" x14ac:dyDescent="0.5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X232"/>
      <c r="Y232" s="67"/>
      <c r="Z232"/>
      <c r="AA232"/>
      <c r="AB232"/>
      <c r="AC232"/>
      <c r="AD232"/>
      <c r="AE232"/>
      <c r="AF232"/>
    </row>
    <row r="233" spans="1:32" x14ac:dyDescent="0.5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X233"/>
      <c r="Y233" s="67"/>
      <c r="Z233"/>
      <c r="AA233"/>
      <c r="AB233"/>
      <c r="AC233"/>
      <c r="AD233"/>
      <c r="AE233"/>
      <c r="AF233"/>
    </row>
    <row r="234" spans="1:32" x14ac:dyDescent="0.5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X234"/>
      <c r="Y234" s="67"/>
      <c r="Z234"/>
      <c r="AA234"/>
      <c r="AB234"/>
      <c r="AC234"/>
      <c r="AD234"/>
      <c r="AE234"/>
      <c r="AF234"/>
    </row>
    <row r="235" spans="1:32" x14ac:dyDescent="0.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X235"/>
      <c r="Y235" s="67"/>
      <c r="Z235"/>
      <c r="AA235"/>
      <c r="AB235"/>
      <c r="AC235"/>
      <c r="AD235"/>
      <c r="AE235"/>
      <c r="AF235"/>
    </row>
    <row r="236" spans="1:32" x14ac:dyDescent="0.5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X236"/>
      <c r="Y236" s="67"/>
      <c r="Z236"/>
      <c r="AA236"/>
      <c r="AB236"/>
      <c r="AC236"/>
      <c r="AD236"/>
      <c r="AE236"/>
      <c r="AF236"/>
    </row>
    <row r="237" spans="1:32" x14ac:dyDescent="0.5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X237"/>
      <c r="Y237" s="67"/>
      <c r="Z237"/>
      <c r="AA237"/>
      <c r="AB237"/>
      <c r="AC237"/>
      <c r="AD237"/>
      <c r="AE237"/>
      <c r="AF237"/>
    </row>
    <row r="238" spans="1:32" x14ac:dyDescent="0.5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X238"/>
      <c r="Y238" s="67"/>
      <c r="Z238"/>
      <c r="AA238"/>
      <c r="AB238"/>
      <c r="AC238"/>
      <c r="AD238"/>
      <c r="AE238"/>
      <c r="AF238"/>
    </row>
    <row r="239" spans="1:32" x14ac:dyDescent="0.5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X239"/>
      <c r="Y239" s="67"/>
      <c r="Z239"/>
      <c r="AA239"/>
      <c r="AB239"/>
      <c r="AC239"/>
      <c r="AD239"/>
      <c r="AE239"/>
      <c r="AF239"/>
    </row>
    <row r="240" spans="1:32" x14ac:dyDescent="0.5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X240"/>
      <c r="Y240" s="67"/>
      <c r="Z240"/>
      <c r="AA240"/>
      <c r="AB240"/>
      <c r="AC240"/>
      <c r="AD240"/>
      <c r="AE240"/>
      <c r="AF240"/>
    </row>
    <row r="241" spans="1:32" x14ac:dyDescent="0.5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X241"/>
      <c r="Y241" s="67"/>
      <c r="Z241"/>
      <c r="AA241"/>
      <c r="AB241"/>
      <c r="AC241"/>
      <c r="AD241"/>
      <c r="AE241"/>
      <c r="AF241"/>
    </row>
    <row r="242" spans="1:32" x14ac:dyDescent="0.5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X242"/>
      <c r="Y242" s="67"/>
      <c r="Z242"/>
      <c r="AA242"/>
      <c r="AB242"/>
      <c r="AC242"/>
      <c r="AD242"/>
      <c r="AE242"/>
      <c r="AF242"/>
    </row>
    <row r="243" spans="1:32" x14ac:dyDescent="0.5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X243"/>
      <c r="Y243" s="67"/>
      <c r="Z243"/>
      <c r="AA243"/>
      <c r="AB243"/>
      <c r="AC243"/>
      <c r="AD243"/>
      <c r="AE243"/>
      <c r="AF243"/>
    </row>
    <row r="244" spans="1:32" x14ac:dyDescent="0.5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X244"/>
      <c r="Y244" s="67"/>
      <c r="Z244"/>
      <c r="AA244"/>
      <c r="AB244"/>
      <c r="AC244"/>
      <c r="AD244"/>
      <c r="AE244"/>
      <c r="AF244"/>
    </row>
    <row r="245" spans="1:32" x14ac:dyDescent="0.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X245"/>
      <c r="Y245" s="67"/>
      <c r="Z245"/>
      <c r="AA245"/>
      <c r="AB245"/>
      <c r="AC245"/>
      <c r="AD245"/>
      <c r="AE245"/>
      <c r="AF245"/>
    </row>
    <row r="246" spans="1:32" x14ac:dyDescent="0.5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X246"/>
      <c r="Y246" s="67"/>
      <c r="Z246"/>
      <c r="AA246"/>
      <c r="AB246"/>
      <c r="AC246"/>
      <c r="AD246"/>
      <c r="AE246"/>
      <c r="AF246"/>
    </row>
    <row r="247" spans="1:32" x14ac:dyDescent="0.5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X247"/>
      <c r="Y247" s="67"/>
      <c r="Z247"/>
      <c r="AA247"/>
      <c r="AB247"/>
      <c r="AC247"/>
      <c r="AD247"/>
      <c r="AE247"/>
      <c r="AF247"/>
    </row>
    <row r="248" spans="1:32" x14ac:dyDescent="0.5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X248"/>
      <c r="Y248" s="67"/>
      <c r="Z248"/>
      <c r="AA248"/>
      <c r="AB248"/>
      <c r="AC248"/>
      <c r="AD248"/>
      <c r="AE248"/>
      <c r="AF248"/>
    </row>
    <row r="249" spans="1:32" x14ac:dyDescent="0.5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X249"/>
      <c r="Y249" s="67"/>
      <c r="Z249"/>
      <c r="AA249"/>
      <c r="AB249"/>
      <c r="AC249"/>
      <c r="AD249"/>
      <c r="AE249"/>
      <c r="AF249"/>
    </row>
    <row r="250" spans="1:32" x14ac:dyDescent="0.5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X250"/>
      <c r="Y250" s="67"/>
      <c r="Z250"/>
      <c r="AA250"/>
      <c r="AB250"/>
      <c r="AC250"/>
      <c r="AD250"/>
      <c r="AE250"/>
      <c r="AF250"/>
    </row>
    <row r="251" spans="1:32" x14ac:dyDescent="0.5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X251"/>
      <c r="Y251" s="67"/>
      <c r="Z251"/>
      <c r="AA251"/>
      <c r="AB251"/>
      <c r="AC251"/>
      <c r="AD251"/>
      <c r="AE251"/>
      <c r="AF251"/>
    </row>
    <row r="252" spans="1:32" x14ac:dyDescent="0.5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X252"/>
      <c r="Y252" s="67"/>
      <c r="Z252"/>
      <c r="AA252"/>
      <c r="AB252"/>
      <c r="AC252"/>
      <c r="AD252"/>
      <c r="AE252"/>
      <c r="AF252"/>
    </row>
    <row r="253" spans="1:32" x14ac:dyDescent="0.5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X253"/>
      <c r="Y253" s="67"/>
      <c r="Z253"/>
      <c r="AA253"/>
      <c r="AB253"/>
      <c r="AC253"/>
      <c r="AD253"/>
      <c r="AE253"/>
      <c r="AF253"/>
    </row>
    <row r="254" spans="1:32" x14ac:dyDescent="0.5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X254"/>
      <c r="Y254" s="67"/>
      <c r="Z254"/>
      <c r="AA254"/>
      <c r="AB254"/>
      <c r="AC254"/>
      <c r="AD254"/>
      <c r="AE254"/>
      <c r="AF254"/>
    </row>
    <row r="255" spans="1:32" x14ac:dyDescent="0.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X255"/>
      <c r="Y255" s="67"/>
      <c r="Z255"/>
      <c r="AA255"/>
      <c r="AB255"/>
      <c r="AC255"/>
      <c r="AD255"/>
      <c r="AE255"/>
      <c r="AF255"/>
    </row>
    <row r="256" spans="1:32" x14ac:dyDescent="0.5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X256"/>
      <c r="Y256" s="67"/>
      <c r="Z256"/>
      <c r="AA256"/>
      <c r="AB256"/>
      <c r="AC256"/>
      <c r="AD256"/>
      <c r="AE256"/>
      <c r="AF256"/>
    </row>
    <row r="257" spans="1:32" x14ac:dyDescent="0.5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X257"/>
      <c r="Y257" s="67"/>
      <c r="Z257"/>
      <c r="AA257"/>
      <c r="AB257"/>
      <c r="AC257"/>
      <c r="AD257"/>
      <c r="AE257"/>
      <c r="AF257"/>
    </row>
    <row r="258" spans="1:32" x14ac:dyDescent="0.5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X258"/>
      <c r="Y258" s="67"/>
      <c r="Z258"/>
      <c r="AA258"/>
      <c r="AB258"/>
      <c r="AC258"/>
      <c r="AD258"/>
      <c r="AE258"/>
      <c r="AF258"/>
    </row>
    <row r="259" spans="1:32" x14ac:dyDescent="0.5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X259"/>
      <c r="Y259" s="67"/>
      <c r="Z259"/>
      <c r="AA259"/>
      <c r="AB259"/>
      <c r="AC259"/>
      <c r="AD259"/>
      <c r="AE259"/>
      <c r="AF259"/>
    </row>
    <row r="260" spans="1:32" x14ac:dyDescent="0.5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X260"/>
      <c r="Y260" s="67"/>
      <c r="Z260"/>
      <c r="AA260"/>
      <c r="AB260"/>
      <c r="AC260"/>
      <c r="AD260"/>
      <c r="AE260"/>
      <c r="AF260"/>
    </row>
    <row r="261" spans="1:32" x14ac:dyDescent="0.5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X261"/>
      <c r="Y261" s="67"/>
      <c r="Z261"/>
      <c r="AA261"/>
      <c r="AB261"/>
      <c r="AC261"/>
      <c r="AD261"/>
      <c r="AE261"/>
      <c r="AF261"/>
    </row>
    <row r="262" spans="1:32" x14ac:dyDescent="0.5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X262"/>
      <c r="Y262" s="67"/>
      <c r="Z262"/>
      <c r="AA262"/>
      <c r="AB262"/>
      <c r="AC262"/>
      <c r="AD262"/>
      <c r="AE262"/>
      <c r="AF262"/>
    </row>
    <row r="263" spans="1:32" x14ac:dyDescent="0.5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X263"/>
      <c r="Y263" s="67"/>
      <c r="Z263"/>
      <c r="AA263"/>
      <c r="AB263"/>
      <c r="AC263"/>
      <c r="AD263"/>
      <c r="AE263"/>
      <c r="AF263"/>
    </row>
    <row r="264" spans="1:32" x14ac:dyDescent="0.5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X264"/>
      <c r="Y264" s="67"/>
      <c r="Z264"/>
      <c r="AA264"/>
      <c r="AB264"/>
      <c r="AC264"/>
      <c r="AD264"/>
      <c r="AE264"/>
      <c r="AF264"/>
    </row>
    <row r="265" spans="1:32" x14ac:dyDescent="0.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X265"/>
      <c r="Y265" s="67"/>
      <c r="Z265"/>
      <c r="AA265"/>
      <c r="AB265"/>
      <c r="AC265"/>
      <c r="AD265"/>
      <c r="AE265"/>
      <c r="AF265"/>
    </row>
    <row r="266" spans="1:32" x14ac:dyDescent="0.5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X266"/>
      <c r="Y266" s="67"/>
      <c r="Z266"/>
      <c r="AA266"/>
      <c r="AB266"/>
      <c r="AC266"/>
      <c r="AD266"/>
      <c r="AE266"/>
      <c r="AF266"/>
    </row>
    <row r="267" spans="1:32" x14ac:dyDescent="0.5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X267"/>
      <c r="Y267" s="67"/>
      <c r="Z267"/>
      <c r="AA267"/>
      <c r="AB267"/>
      <c r="AC267"/>
      <c r="AD267"/>
      <c r="AE267"/>
      <c r="AF267"/>
    </row>
    <row r="268" spans="1:32" x14ac:dyDescent="0.5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X268"/>
      <c r="Y268" s="67"/>
      <c r="Z268"/>
      <c r="AA268"/>
      <c r="AB268"/>
      <c r="AC268"/>
      <c r="AD268"/>
      <c r="AE268"/>
      <c r="AF268"/>
    </row>
    <row r="269" spans="1:32" x14ac:dyDescent="0.5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X269"/>
      <c r="Y269" s="67"/>
      <c r="Z269"/>
      <c r="AA269"/>
      <c r="AB269"/>
      <c r="AC269"/>
      <c r="AD269"/>
      <c r="AE269"/>
      <c r="AF269"/>
    </row>
    <row r="270" spans="1:32" x14ac:dyDescent="0.5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X270"/>
      <c r="Y270" s="67"/>
      <c r="Z270"/>
      <c r="AA270"/>
      <c r="AB270"/>
      <c r="AC270"/>
      <c r="AD270"/>
      <c r="AE270"/>
      <c r="AF270"/>
    </row>
    <row r="271" spans="1:32" x14ac:dyDescent="0.5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X271"/>
      <c r="Y271" s="67"/>
      <c r="Z271"/>
      <c r="AA271"/>
      <c r="AB271"/>
      <c r="AC271"/>
      <c r="AD271"/>
      <c r="AE271"/>
      <c r="AF271"/>
    </row>
    <row r="272" spans="1:32" x14ac:dyDescent="0.5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X272"/>
      <c r="Y272" s="67"/>
      <c r="Z272"/>
      <c r="AA272"/>
      <c r="AB272"/>
      <c r="AC272"/>
      <c r="AD272"/>
      <c r="AE272"/>
      <c r="AF272"/>
    </row>
    <row r="273" spans="1:32" x14ac:dyDescent="0.5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X273"/>
      <c r="Y273" s="67"/>
      <c r="Z273"/>
      <c r="AA273"/>
      <c r="AB273"/>
      <c r="AC273"/>
      <c r="AD273"/>
      <c r="AE273"/>
      <c r="AF273"/>
    </row>
    <row r="274" spans="1:32" x14ac:dyDescent="0.5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X274"/>
      <c r="Y274" s="67"/>
      <c r="Z274"/>
      <c r="AA274"/>
      <c r="AB274"/>
      <c r="AC274"/>
      <c r="AD274"/>
      <c r="AE274"/>
      <c r="AF274"/>
    </row>
    <row r="275" spans="1:32" x14ac:dyDescent="0.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X275"/>
      <c r="Y275" s="67"/>
      <c r="Z275"/>
      <c r="AA275"/>
      <c r="AB275"/>
      <c r="AC275"/>
      <c r="AD275"/>
      <c r="AE275"/>
      <c r="AF275"/>
    </row>
    <row r="276" spans="1:32" x14ac:dyDescent="0.5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X276"/>
      <c r="Y276" s="67"/>
      <c r="Z276"/>
      <c r="AA276"/>
      <c r="AB276"/>
      <c r="AC276"/>
      <c r="AD276"/>
      <c r="AE276"/>
      <c r="AF276"/>
    </row>
    <row r="277" spans="1:32" x14ac:dyDescent="0.5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X277"/>
      <c r="Y277" s="67"/>
      <c r="Z277"/>
      <c r="AA277"/>
      <c r="AB277"/>
      <c r="AC277"/>
      <c r="AD277"/>
      <c r="AE277"/>
      <c r="AF277"/>
    </row>
    <row r="278" spans="1:32" x14ac:dyDescent="0.5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X278"/>
      <c r="Y278" s="67"/>
      <c r="Z278"/>
      <c r="AA278"/>
      <c r="AB278"/>
      <c r="AC278"/>
      <c r="AD278"/>
      <c r="AE278"/>
      <c r="AF278"/>
    </row>
    <row r="279" spans="1:32" x14ac:dyDescent="0.5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X279"/>
      <c r="Y279" s="67"/>
      <c r="Z279"/>
      <c r="AA279"/>
      <c r="AB279"/>
      <c r="AC279"/>
      <c r="AD279"/>
      <c r="AE279"/>
      <c r="AF279"/>
    </row>
    <row r="280" spans="1:32" x14ac:dyDescent="0.5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X280"/>
      <c r="Y280" s="67"/>
      <c r="Z280"/>
      <c r="AA280"/>
      <c r="AB280"/>
      <c r="AC280"/>
      <c r="AD280"/>
      <c r="AE280"/>
      <c r="AF280"/>
    </row>
    <row r="281" spans="1:32" x14ac:dyDescent="0.5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X281"/>
      <c r="Y281" s="67"/>
      <c r="Z281"/>
      <c r="AA281"/>
      <c r="AB281"/>
      <c r="AC281"/>
      <c r="AD281"/>
      <c r="AE281"/>
      <c r="AF281"/>
    </row>
    <row r="282" spans="1:32" x14ac:dyDescent="0.5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X282"/>
      <c r="Y282" s="67"/>
      <c r="Z282"/>
      <c r="AA282"/>
      <c r="AB282"/>
      <c r="AC282"/>
      <c r="AD282"/>
      <c r="AE282"/>
      <c r="AF282"/>
    </row>
    <row r="283" spans="1:32" x14ac:dyDescent="0.5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X283"/>
      <c r="Y283" s="67"/>
      <c r="Z283"/>
      <c r="AA283"/>
      <c r="AB283"/>
      <c r="AC283"/>
      <c r="AD283"/>
      <c r="AE283"/>
      <c r="AF283"/>
    </row>
    <row r="284" spans="1:32" x14ac:dyDescent="0.5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X284"/>
      <c r="Y284" s="67"/>
      <c r="Z284"/>
      <c r="AA284"/>
      <c r="AB284"/>
      <c r="AC284"/>
      <c r="AD284"/>
      <c r="AE284"/>
      <c r="AF284"/>
    </row>
    <row r="285" spans="1:32" x14ac:dyDescent="0.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X285"/>
      <c r="Y285" s="67"/>
      <c r="Z285"/>
      <c r="AA285"/>
      <c r="AB285"/>
      <c r="AC285"/>
      <c r="AD285"/>
      <c r="AE285"/>
      <c r="AF285"/>
    </row>
    <row r="286" spans="1:32" x14ac:dyDescent="0.5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X286"/>
      <c r="Y286" s="67"/>
      <c r="Z286"/>
      <c r="AA286"/>
      <c r="AB286"/>
      <c r="AC286"/>
      <c r="AD286"/>
      <c r="AE286"/>
      <c r="AF286"/>
    </row>
    <row r="287" spans="1:32" x14ac:dyDescent="0.5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X287"/>
      <c r="Y287" s="67"/>
      <c r="Z287"/>
      <c r="AA287"/>
      <c r="AB287"/>
      <c r="AC287"/>
      <c r="AD287"/>
      <c r="AE287"/>
      <c r="AF287"/>
    </row>
    <row r="288" spans="1:32" x14ac:dyDescent="0.5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X288"/>
      <c r="Y288" s="67"/>
      <c r="Z288"/>
      <c r="AA288"/>
      <c r="AB288"/>
      <c r="AC288"/>
      <c r="AD288"/>
      <c r="AE288"/>
      <c r="AF288"/>
    </row>
    <row r="289" spans="1:32" x14ac:dyDescent="0.5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X289"/>
      <c r="Y289" s="67"/>
      <c r="Z289"/>
      <c r="AA289"/>
      <c r="AB289"/>
      <c r="AC289"/>
      <c r="AD289"/>
      <c r="AE289"/>
      <c r="AF289"/>
    </row>
    <row r="290" spans="1:32" x14ac:dyDescent="0.5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X290"/>
      <c r="Y290" s="67"/>
      <c r="Z290"/>
      <c r="AA290"/>
      <c r="AB290"/>
      <c r="AC290"/>
      <c r="AD290"/>
      <c r="AE290"/>
      <c r="AF290"/>
    </row>
    <row r="291" spans="1:32" x14ac:dyDescent="0.5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X291"/>
      <c r="Y291" s="67"/>
      <c r="Z291"/>
      <c r="AA291"/>
      <c r="AB291"/>
      <c r="AC291"/>
      <c r="AD291"/>
      <c r="AE291"/>
      <c r="AF291"/>
    </row>
    <row r="292" spans="1:32" x14ac:dyDescent="0.5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X292"/>
      <c r="Y292" s="67"/>
      <c r="Z292"/>
      <c r="AA292"/>
      <c r="AB292"/>
      <c r="AC292"/>
      <c r="AD292"/>
      <c r="AE292"/>
      <c r="AF292"/>
    </row>
    <row r="293" spans="1:32" x14ac:dyDescent="0.5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X293"/>
      <c r="Y293" s="67"/>
      <c r="Z293"/>
      <c r="AA293"/>
      <c r="AB293"/>
      <c r="AC293"/>
      <c r="AD293"/>
      <c r="AE293"/>
      <c r="AF293"/>
    </row>
    <row r="294" spans="1:32" x14ac:dyDescent="0.5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X294"/>
      <c r="Y294" s="67"/>
      <c r="Z294"/>
      <c r="AA294"/>
      <c r="AB294"/>
      <c r="AC294"/>
      <c r="AD294"/>
      <c r="AE294"/>
      <c r="AF294"/>
    </row>
    <row r="295" spans="1:32" x14ac:dyDescent="0.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X295"/>
      <c r="Y295" s="67"/>
      <c r="Z295"/>
      <c r="AA295"/>
      <c r="AB295"/>
      <c r="AC295"/>
      <c r="AD295"/>
      <c r="AE295"/>
      <c r="AF295"/>
    </row>
    <row r="296" spans="1:32" x14ac:dyDescent="0.5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X296"/>
      <c r="Y296" s="67"/>
      <c r="Z296"/>
      <c r="AA296"/>
      <c r="AB296"/>
      <c r="AC296"/>
      <c r="AD296"/>
      <c r="AE296"/>
      <c r="AF296"/>
    </row>
    <row r="297" spans="1:32" x14ac:dyDescent="0.5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X297"/>
      <c r="Y297" s="67"/>
      <c r="Z297"/>
      <c r="AA297"/>
      <c r="AB297"/>
      <c r="AC297"/>
      <c r="AD297"/>
      <c r="AE297"/>
      <c r="AF297"/>
    </row>
    <row r="298" spans="1:32" x14ac:dyDescent="0.5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X298"/>
      <c r="Y298" s="67"/>
      <c r="Z298"/>
      <c r="AA298"/>
      <c r="AB298"/>
      <c r="AC298"/>
      <c r="AD298"/>
      <c r="AE298"/>
      <c r="AF298"/>
    </row>
    <row r="299" spans="1:32" x14ac:dyDescent="0.5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X299"/>
      <c r="Y299" s="67"/>
      <c r="Z299"/>
      <c r="AA299"/>
      <c r="AB299"/>
      <c r="AC299"/>
      <c r="AD299"/>
      <c r="AE299"/>
      <c r="AF299"/>
    </row>
    <row r="300" spans="1:32" x14ac:dyDescent="0.5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X300"/>
      <c r="Y300" s="67"/>
      <c r="Z300"/>
      <c r="AA300"/>
      <c r="AB300"/>
      <c r="AC300"/>
      <c r="AD300"/>
      <c r="AE300"/>
      <c r="AF300"/>
    </row>
    <row r="301" spans="1:32" x14ac:dyDescent="0.5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X301"/>
      <c r="Y301" s="67"/>
      <c r="Z301"/>
      <c r="AA301"/>
      <c r="AB301"/>
      <c r="AC301"/>
      <c r="AD301"/>
      <c r="AE301"/>
      <c r="AF301"/>
    </row>
    <row r="302" spans="1:32" x14ac:dyDescent="0.5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X302"/>
      <c r="Y302" s="67"/>
      <c r="Z302"/>
      <c r="AA302"/>
      <c r="AB302"/>
      <c r="AC302"/>
      <c r="AD302"/>
      <c r="AE302"/>
      <c r="AF302"/>
    </row>
    <row r="303" spans="1:32" x14ac:dyDescent="0.5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X303"/>
      <c r="Y303" s="67"/>
      <c r="Z303"/>
      <c r="AA303"/>
      <c r="AB303"/>
      <c r="AC303"/>
      <c r="AD303"/>
      <c r="AE303"/>
      <c r="AF303"/>
    </row>
    <row r="304" spans="1:32" x14ac:dyDescent="0.5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X304"/>
      <c r="Y304" s="67"/>
      <c r="Z304"/>
      <c r="AA304"/>
      <c r="AB304"/>
      <c r="AC304"/>
      <c r="AD304"/>
      <c r="AE304"/>
      <c r="AF304"/>
    </row>
    <row r="305" spans="1:32" x14ac:dyDescent="0.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X305"/>
      <c r="Y305" s="67"/>
      <c r="Z305"/>
      <c r="AA305"/>
      <c r="AB305"/>
      <c r="AC305"/>
      <c r="AD305"/>
      <c r="AE305"/>
      <c r="AF305"/>
    </row>
    <row r="306" spans="1:32" x14ac:dyDescent="0.5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X306"/>
      <c r="Y306" s="67"/>
      <c r="Z306"/>
      <c r="AA306"/>
      <c r="AB306"/>
      <c r="AC306"/>
      <c r="AD306"/>
      <c r="AE306"/>
      <c r="AF306"/>
    </row>
    <row r="307" spans="1:32" x14ac:dyDescent="0.5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X307"/>
      <c r="Y307" s="67"/>
      <c r="Z307"/>
      <c r="AA307"/>
      <c r="AB307"/>
      <c r="AC307"/>
      <c r="AD307"/>
      <c r="AE307"/>
      <c r="AF307"/>
    </row>
    <row r="308" spans="1:32" x14ac:dyDescent="0.5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X308"/>
      <c r="Y308" s="67"/>
      <c r="Z308"/>
      <c r="AA308"/>
      <c r="AB308"/>
      <c r="AC308"/>
      <c r="AD308"/>
      <c r="AE308"/>
      <c r="AF308"/>
    </row>
    <row r="309" spans="1:32" x14ac:dyDescent="0.5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X309"/>
      <c r="Y309" s="67"/>
      <c r="Z309"/>
      <c r="AA309"/>
      <c r="AB309"/>
      <c r="AC309"/>
      <c r="AD309"/>
      <c r="AE309"/>
      <c r="AF309"/>
    </row>
    <row r="310" spans="1:32" x14ac:dyDescent="0.5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X310"/>
      <c r="Y310" s="67"/>
      <c r="Z310"/>
      <c r="AA310"/>
      <c r="AB310"/>
      <c r="AC310"/>
      <c r="AD310"/>
      <c r="AE310"/>
      <c r="AF310"/>
    </row>
    <row r="311" spans="1:32" x14ac:dyDescent="0.5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X311"/>
      <c r="Y311" s="67"/>
      <c r="Z311"/>
      <c r="AA311"/>
      <c r="AB311"/>
      <c r="AC311"/>
      <c r="AD311"/>
      <c r="AE311"/>
      <c r="AF311"/>
    </row>
    <row r="312" spans="1:32" x14ac:dyDescent="0.5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X312"/>
      <c r="Y312" s="67"/>
      <c r="Z312"/>
      <c r="AA312"/>
      <c r="AB312"/>
      <c r="AC312"/>
      <c r="AD312"/>
      <c r="AE312"/>
      <c r="AF312"/>
    </row>
    <row r="313" spans="1:32" x14ac:dyDescent="0.5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X313"/>
      <c r="Y313" s="67"/>
      <c r="Z313"/>
      <c r="AA313"/>
      <c r="AB313"/>
      <c r="AC313"/>
      <c r="AD313"/>
      <c r="AE313"/>
      <c r="AF313"/>
    </row>
    <row r="314" spans="1:32" x14ac:dyDescent="0.5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X314"/>
      <c r="Y314" s="67"/>
      <c r="Z314"/>
      <c r="AA314"/>
      <c r="AB314"/>
      <c r="AC314"/>
      <c r="AD314"/>
      <c r="AE314"/>
      <c r="AF314"/>
    </row>
    <row r="315" spans="1:32" x14ac:dyDescent="0.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X315"/>
      <c r="Y315" s="67"/>
      <c r="Z315"/>
      <c r="AA315"/>
      <c r="AB315"/>
      <c r="AC315"/>
      <c r="AD315"/>
      <c r="AE315"/>
      <c r="AF315"/>
    </row>
    <row r="316" spans="1:32" x14ac:dyDescent="0.5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X316"/>
      <c r="Y316" s="67"/>
      <c r="Z316"/>
      <c r="AA316"/>
      <c r="AB316"/>
      <c r="AC316"/>
      <c r="AD316"/>
      <c r="AE316"/>
      <c r="AF316"/>
    </row>
    <row r="317" spans="1:32" x14ac:dyDescent="0.5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X317"/>
      <c r="Y317" s="67"/>
      <c r="Z317"/>
      <c r="AA317"/>
      <c r="AB317"/>
      <c r="AC317"/>
      <c r="AD317"/>
      <c r="AE317"/>
      <c r="AF317"/>
    </row>
    <row r="318" spans="1:32" x14ac:dyDescent="0.5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X318"/>
      <c r="Y318" s="67"/>
      <c r="Z318"/>
      <c r="AA318"/>
      <c r="AB318"/>
      <c r="AC318"/>
      <c r="AD318"/>
      <c r="AE318"/>
      <c r="AF318"/>
    </row>
    <row r="319" spans="1:32" x14ac:dyDescent="0.5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X319"/>
      <c r="Y319" s="67"/>
      <c r="Z319"/>
      <c r="AA319"/>
      <c r="AB319"/>
      <c r="AC319"/>
      <c r="AD319"/>
      <c r="AE319"/>
      <c r="AF319"/>
    </row>
    <row r="320" spans="1:32" x14ac:dyDescent="0.5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X320"/>
      <c r="Y320" s="67"/>
      <c r="Z320"/>
      <c r="AA320"/>
      <c r="AB320"/>
      <c r="AC320"/>
      <c r="AD320"/>
      <c r="AE320"/>
      <c r="AF320"/>
    </row>
    <row r="321" spans="1:32" x14ac:dyDescent="0.5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X321"/>
      <c r="Y321" s="67"/>
      <c r="Z321"/>
      <c r="AA321"/>
      <c r="AB321"/>
      <c r="AC321"/>
      <c r="AD321"/>
      <c r="AE321"/>
      <c r="AF321"/>
    </row>
    <row r="322" spans="1:32" x14ac:dyDescent="0.5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X322"/>
      <c r="Y322" s="67"/>
      <c r="Z322"/>
      <c r="AA322"/>
      <c r="AB322"/>
      <c r="AC322"/>
      <c r="AD322"/>
      <c r="AE322"/>
      <c r="AF322"/>
    </row>
    <row r="323" spans="1:32" x14ac:dyDescent="0.5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X323"/>
      <c r="Y323" s="67"/>
      <c r="Z323"/>
      <c r="AA323"/>
      <c r="AB323"/>
      <c r="AC323"/>
      <c r="AD323"/>
      <c r="AE323"/>
      <c r="AF323"/>
    </row>
    <row r="324" spans="1:32" x14ac:dyDescent="0.5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X324"/>
      <c r="Y324" s="67"/>
      <c r="Z324"/>
      <c r="AA324"/>
      <c r="AB324"/>
      <c r="AC324"/>
      <c r="AD324"/>
      <c r="AE324"/>
      <c r="AF324"/>
    </row>
    <row r="325" spans="1:32" x14ac:dyDescent="0.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X325"/>
      <c r="Y325" s="67"/>
      <c r="Z325"/>
      <c r="AA325"/>
      <c r="AB325"/>
      <c r="AC325"/>
      <c r="AD325"/>
      <c r="AE325"/>
      <c r="AF325"/>
    </row>
    <row r="326" spans="1:32" x14ac:dyDescent="0.5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X326"/>
      <c r="Y326" s="67"/>
      <c r="Z326"/>
      <c r="AA326"/>
      <c r="AB326"/>
      <c r="AC326"/>
      <c r="AD326"/>
      <c r="AE326"/>
      <c r="AF326"/>
    </row>
    <row r="327" spans="1:32" x14ac:dyDescent="0.5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X327"/>
      <c r="Y327" s="67"/>
      <c r="Z327"/>
      <c r="AA327"/>
      <c r="AB327"/>
      <c r="AC327"/>
      <c r="AD327"/>
      <c r="AE327"/>
      <c r="AF327"/>
    </row>
    <row r="328" spans="1:32" x14ac:dyDescent="0.5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X328"/>
      <c r="Y328" s="67"/>
      <c r="Z328"/>
      <c r="AA328"/>
      <c r="AB328"/>
      <c r="AC328"/>
      <c r="AD328"/>
      <c r="AE328"/>
      <c r="AF328"/>
    </row>
    <row r="329" spans="1:32" x14ac:dyDescent="0.5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X329"/>
      <c r="Y329" s="67"/>
      <c r="Z329"/>
      <c r="AA329"/>
      <c r="AB329"/>
      <c r="AC329"/>
      <c r="AD329"/>
      <c r="AE329"/>
      <c r="AF329"/>
    </row>
    <row r="330" spans="1:32" x14ac:dyDescent="0.5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X330"/>
      <c r="Y330" s="67"/>
      <c r="Z330"/>
      <c r="AA330"/>
      <c r="AB330"/>
      <c r="AC330"/>
      <c r="AD330"/>
      <c r="AE330"/>
      <c r="AF330"/>
    </row>
    <row r="331" spans="1:32" x14ac:dyDescent="0.5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X331"/>
      <c r="Y331" s="67"/>
      <c r="Z331"/>
      <c r="AA331"/>
      <c r="AB331"/>
      <c r="AC331"/>
      <c r="AD331"/>
      <c r="AE331"/>
      <c r="AF331"/>
    </row>
    <row r="332" spans="1:32" x14ac:dyDescent="0.5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X332"/>
      <c r="Y332" s="67"/>
      <c r="Z332"/>
      <c r="AA332"/>
      <c r="AB332"/>
      <c r="AC332"/>
      <c r="AD332"/>
      <c r="AE332"/>
      <c r="AF332"/>
    </row>
    <row r="333" spans="1:32" x14ac:dyDescent="0.5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X333"/>
      <c r="Y333" s="67"/>
      <c r="Z333"/>
      <c r="AA333"/>
      <c r="AB333"/>
      <c r="AC333"/>
      <c r="AD333"/>
      <c r="AE333"/>
      <c r="AF333"/>
    </row>
    <row r="334" spans="1:32" x14ac:dyDescent="0.5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X334"/>
      <c r="Y334" s="67"/>
      <c r="Z334"/>
      <c r="AA334"/>
      <c r="AB334"/>
      <c r="AC334"/>
      <c r="AD334"/>
      <c r="AE334"/>
      <c r="AF334"/>
    </row>
    <row r="335" spans="1:32" x14ac:dyDescent="0.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X335"/>
      <c r="Y335" s="67"/>
      <c r="Z335"/>
      <c r="AA335"/>
      <c r="AB335"/>
      <c r="AC335"/>
      <c r="AD335"/>
      <c r="AE335"/>
      <c r="AF335"/>
    </row>
    <row r="336" spans="1:32" x14ac:dyDescent="0.5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X336"/>
      <c r="Y336" s="67"/>
      <c r="Z336"/>
      <c r="AA336"/>
      <c r="AB336"/>
      <c r="AC336"/>
      <c r="AD336"/>
      <c r="AE336"/>
      <c r="AF336"/>
    </row>
    <row r="337" spans="1:33" x14ac:dyDescent="0.5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X337" s="13"/>
      <c r="Y337" s="67"/>
      <c r="Z337" s="13"/>
      <c r="AA337" s="13"/>
      <c r="AB337" s="13"/>
      <c r="AC337" s="13"/>
      <c r="AD337" s="13"/>
      <c r="AE337" s="13"/>
      <c r="AF337" s="13"/>
      <c r="AG337" s="76"/>
    </row>
    <row r="338" spans="1:33" x14ac:dyDescent="0.5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X338" s="13"/>
      <c r="Y338" s="67"/>
      <c r="Z338" s="13"/>
      <c r="AA338" s="13"/>
      <c r="AB338" s="13"/>
      <c r="AC338" s="13"/>
      <c r="AD338" s="13"/>
      <c r="AE338" s="13"/>
      <c r="AF338" s="13"/>
      <c r="AG338" s="76"/>
    </row>
    <row r="339" spans="1:33" x14ac:dyDescent="0.5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X339" s="13"/>
      <c r="Y339" s="67"/>
      <c r="Z339" s="13"/>
      <c r="AA339" s="13"/>
      <c r="AB339" s="13"/>
      <c r="AC339" s="13"/>
      <c r="AD339" s="13"/>
      <c r="AE339" s="13"/>
      <c r="AF339" s="13"/>
      <c r="AG339" s="3"/>
    </row>
    <row r="340" spans="1:33" x14ac:dyDescent="0.5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X340" s="13"/>
      <c r="Y340" s="67"/>
      <c r="Z340" s="13"/>
      <c r="AA340" s="13"/>
      <c r="AB340" s="13"/>
      <c r="AC340" s="13"/>
      <c r="AD340" s="13"/>
      <c r="AE340" s="13"/>
      <c r="AF340" s="13"/>
      <c r="AG340" s="3"/>
    </row>
    <row r="341" spans="1:33" x14ac:dyDescent="0.5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X341" s="13"/>
      <c r="Y341" s="67"/>
      <c r="Z341" s="13"/>
      <c r="AA341" s="13"/>
      <c r="AB341" s="13"/>
      <c r="AC341" s="13"/>
      <c r="AD341" s="13"/>
      <c r="AE341" s="13"/>
      <c r="AF341" s="13"/>
      <c r="AG341" s="3"/>
    </row>
    <row r="342" spans="1:33" x14ac:dyDescent="0.5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X342" s="13"/>
      <c r="Y342" s="67"/>
      <c r="Z342" s="13"/>
      <c r="AA342" s="13"/>
      <c r="AB342" s="13"/>
      <c r="AC342" s="13"/>
      <c r="AD342" s="13"/>
      <c r="AE342" s="13"/>
      <c r="AF342" s="13"/>
      <c r="AG342" s="3"/>
    </row>
    <row r="343" spans="1:33" x14ac:dyDescent="0.5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X343" s="13"/>
      <c r="Y343" s="67"/>
      <c r="Z343" s="13"/>
      <c r="AA343" s="13"/>
      <c r="AB343" s="13"/>
      <c r="AC343" s="13"/>
      <c r="AD343" s="13"/>
      <c r="AE343" s="13"/>
      <c r="AF343" s="13"/>
      <c r="AG343" s="3"/>
    </row>
    <row r="344" spans="1:33" x14ac:dyDescent="0.5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X344" s="13"/>
      <c r="Y344" s="67"/>
      <c r="Z344" s="13"/>
      <c r="AA344" s="13"/>
      <c r="AB344" s="13"/>
      <c r="AC344" s="13"/>
      <c r="AD344" s="13"/>
      <c r="AE344" s="13"/>
      <c r="AF344" s="13"/>
      <c r="AG344" s="3"/>
    </row>
    <row r="345" spans="1:33" x14ac:dyDescent="0.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X345" s="13"/>
      <c r="Y345" s="67"/>
      <c r="Z345" s="13"/>
      <c r="AA345" s="13"/>
      <c r="AB345" s="13"/>
      <c r="AC345" s="13"/>
      <c r="AD345" s="13"/>
      <c r="AE345" s="13"/>
      <c r="AF345" s="13"/>
      <c r="AG345" s="3"/>
    </row>
    <row r="346" spans="1:33" x14ac:dyDescent="0.5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X346" s="13"/>
      <c r="Y346" s="67"/>
      <c r="Z346" s="13"/>
      <c r="AA346" s="13"/>
      <c r="AB346" s="13"/>
      <c r="AC346" s="13"/>
      <c r="AD346" s="13"/>
      <c r="AE346" s="13"/>
      <c r="AF346" s="13"/>
      <c r="AG346" s="3"/>
    </row>
    <row r="347" spans="1:33" x14ac:dyDescent="0.5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X347" s="13"/>
      <c r="Y347" s="67"/>
      <c r="Z347" s="13"/>
      <c r="AA347" s="13"/>
      <c r="AB347" s="13"/>
      <c r="AC347" s="13"/>
      <c r="AD347" s="13"/>
      <c r="AE347" s="13"/>
      <c r="AF347" s="13"/>
      <c r="AG347" s="3"/>
    </row>
    <row r="348" spans="1:33" x14ac:dyDescent="0.5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X348" s="13"/>
      <c r="Y348" s="67"/>
      <c r="Z348" s="13"/>
      <c r="AA348" s="13"/>
      <c r="AB348" s="13"/>
      <c r="AC348" s="13"/>
      <c r="AD348" s="13"/>
      <c r="AE348" s="13"/>
      <c r="AF348" s="13"/>
      <c r="AG348" s="3"/>
    </row>
    <row r="349" spans="1:33" x14ac:dyDescent="0.5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X349" s="13"/>
      <c r="Y349" s="67"/>
      <c r="Z349" s="13"/>
      <c r="AA349" s="13"/>
      <c r="AB349" s="13"/>
      <c r="AC349" s="13"/>
      <c r="AD349" s="13"/>
      <c r="AE349" s="13"/>
      <c r="AF349" s="13"/>
      <c r="AG349" s="3"/>
    </row>
    <row r="350" spans="1:33" x14ac:dyDescent="0.5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X350" s="13"/>
      <c r="Y350" s="67"/>
      <c r="Z350" s="13"/>
      <c r="AA350" s="13"/>
      <c r="AB350" s="13"/>
      <c r="AC350" s="13"/>
      <c r="AD350" s="13"/>
      <c r="AE350" s="13"/>
      <c r="AF350" s="13"/>
      <c r="AG350" s="3"/>
    </row>
    <row r="351" spans="1:33" x14ac:dyDescent="0.5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X351" s="13"/>
      <c r="Y351" s="67"/>
      <c r="Z351" s="13"/>
      <c r="AA351" s="13"/>
      <c r="AB351" s="13"/>
      <c r="AC351" s="13"/>
      <c r="AD351" s="13"/>
      <c r="AE351" s="13"/>
      <c r="AF351" s="13"/>
      <c r="AG351" s="3"/>
    </row>
    <row r="352" spans="1:33" x14ac:dyDescent="0.5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X352" s="13"/>
      <c r="Y352" s="67"/>
      <c r="Z352" s="13"/>
      <c r="AA352" s="13"/>
      <c r="AB352" s="13"/>
      <c r="AC352" s="13"/>
      <c r="AD352" s="13"/>
      <c r="AE352" s="13"/>
      <c r="AF352" s="13"/>
      <c r="AG352" s="3"/>
    </row>
    <row r="353" spans="1:33" x14ac:dyDescent="0.5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X353" s="13"/>
      <c r="Y353" s="67"/>
      <c r="Z353" s="13"/>
      <c r="AA353" s="13"/>
      <c r="AB353" s="13"/>
      <c r="AC353" s="13"/>
      <c r="AD353" s="13"/>
      <c r="AE353" s="13"/>
      <c r="AF353" s="13"/>
      <c r="AG353" s="3"/>
    </row>
    <row r="354" spans="1:33" x14ac:dyDescent="0.5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X354" s="13"/>
      <c r="Y354" s="67"/>
      <c r="Z354" s="13"/>
      <c r="AA354" s="13"/>
      <c r="AB354" s="13"/>
      <c r="AC354" s="13"/>
      <c r="AD354" s="13"/>
      <c r="AE354" s="13"/>
      <c r="AF354" s="13"/>
      <c r="AG354" s="3"/>
    </row>
    <row r="355" spans="1:33" x14ac:dyDescent="0.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X355" s="13"/>
      <c r="Y355" s="67"/>
      <c r="Z355" s="13"/>
      <c r="AA355" s="13"/>
      <c r="AB355" s="13"/>
      <c r="AC355" s="13"/>
      <c r="AD355" s="13"/>
      <c r="AE355" s="13"/>
      <c r="AF355" s="13"/>
      <c r="AG355" s="3"/>
    </row>
    <row r="356" spans="1:33" x14ac:dyDescent="0.5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X356" s="13"/>
      <c r="Y356" s="67"/>
      <c r="Z356" s="13"/>
      <c r="AA356" s="13"/>
      <c r="AB356" s="13"/>
      <c r="AC356" s="13"/>
      <c r="AD356" s="13"/>
      <c r="AE356" s="13"/>
      <c r="AF356" s="13"/>
      <c r="AG356" s="3"/>
    </row>
    <row r="357" spans="1:33" x14ac:dyDescent="0.5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X357" s="13"/>
      <c r="Y357" s="67"/>
      <c r="Z357" s="13"/>
      <c r="AA357" s="13"/>
      <c r="AB357" s="13"/>
      <c r="AC357" s="13"/>
      <c r="AD357" s="13"/>
      <c r="AE357" s="13"/>
      <c r="AF357" s="13"/>
      <c r="AG357" s="3"/>
    </row>
    <row r="358" spans="1:33" x14ac:dyDescent="0.5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X358" s="13"/>
      <c r="Y358" s="67"/>
      <c r="Z358" s="13"/>
      <c r="AA358" s="13"/>
      <c r="AB358" s="13"/>
      <c r="AC358" s="13"/>
      <c r="AD358" s="13"/>
      <c r="AE358" s="13"/>
      <c r="AF358" s="13"/>
      <c r="AG358" s="3"/>
    </row>
    <row r="359" spans="1:33" x14ac:dyDescent="0.5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X359" s="13"/>
      <c r="Y359" s="67"/>
      <c r="Z359" s="13"/>
      <c r="AA359" s="13"/>
      <c r="AB359" s="13"/>
      <c r="AC359" s="13"/>
      <c r="AD359" s="13"/>
      <c r="AE359" s="13"/>
      <c r="AF359" s="13"/>
      <c r="AG359" s="3"/>
    </row>
    <row r="360" spans="1:33" x14ac:dyDescent="0.5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X360" s="13"/>
      <c r="Y360" s="67"/>
      <c r="Z360" s="13"/>
      <c r="AA360" s="13"/>
      <c r="AB360" s="13"/>
      <c r="AC360" s="13"/>
      <c r="AD360" s="13"/>
      <c r="AE360" s="13"/>
      <c r="AF360" s="13"/>
      <c r="AG360" s="3"/>
    </row>
    <row r="361" spans="1:33" x14ac:dyDescent="0.5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X361" s="13"/>
      <c r="Y361" s="67"/>
      <c r="Z361" s="13"/>
      <c r="AA361" s="13"/>
      <c r="AB361" s="13"/>
      <c r="AC361" s="13"/>
      <c r="AD361" s="13"/>
      <c r="AE361" s="13"/>
      <c r="AF361" s="13"/>
      <c r="AG361" s="3"/>
    </row>
    <row r="362" spans="1:33" x14ac:dyDescent="0.5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X362" s="13"/>
      <c r="Y362" s="67"/>
      <c r="Z362" s="13"/>
      <c r="AA362" s="13"/>
      <c r="AB362" s="13"/>
      <c r="AC362" s="13"/>
      <c r="AD362" s="13"/>
      <c r="AE362" s="13"/>
      <c r="AF362" s="13"/>
      <c r="AG362" s="3"/>
    </row>
    <row r="363" spans="1:33" x14ac:dyDescent="0.5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Y363" s="67"/>
    </row>
    <row r="364" spans="1:33" x14ac:dyDescent="0.5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Y364" s="67"/>
    </row>
    <row r="365" spans="1:33" x14ac:dyDescent="0.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Y365" s="67"/>
    </row>
    <row r="366" spans="1:33" x14ac:dyDescent="0.5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Y366" s="67"/>
    </row>
    <row r="367" spans="1:33" x14ac:dyDescent="0.5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Y367" s="67"/>
    </row>
    <row r="368" spans="1:33" x14ac:dyDescent="0.5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Y368" s="67"/>
    </row>
    <row r="369" spans="1:25" x14ac:dyDescent="0.5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Y369" s="67"/>
    </row>
    <row r="370" spans="1:25" x14ac:dyDescent="0.5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Y370" s="67"/>
    </row>
    <row r="371" spans="1:25" x14ac:dyDescent="0.5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Y371" s="67"/>
    </row>
    <row r="372" spans="1:25" x14ac:dyDescent="0.5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Y372" s="67"/>
    </row>
    <row r="373" spans="1:25" x14ac:dyDescent="0.5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Y373" s="67"/>
    </row>
    <row r="374" spans="1:25" x14ac:dyDescent="0.5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Y374" s="67"/>
    </row>
    <row r="375" spans="1:25" x14ac:dyDescent="0.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Y375" s="67"/>
    </row>
    <row r="376" spans="1:25" x14ac:dyDescent="0.5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Y376" s="67"/>
    </row>
    <row r="377" spans="1:25" x14ac:dyDescent="0.5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Y377" s="67"/>
    </row>
    <row r="378" spans="1:25" x14ac:dyDescent="0.5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Y378" s="67"/>
    </row>
    <row r="379" spans="1:25" x14ac:dyDescent="0.5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Y379" s="67"/>
    </row>
    <row r="380" spans="1:25" x14ac:dyDescent="0.5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Y380" s="67"/>
    </row>
    <row r="381" spans="1:25" x14ac:dyDescent="0.5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Y381" s="67"/>
    </row>
    <row r="382" spans="1:25" x14ac:dyDescent="0.5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Y382" s="67"/>
    </row>
    <row r="383" spans="1:25" x14ac:dyDescent="0.5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Y383" s="67"/>
    </row>
    <row r="384" spans="1:25" x14ac:dyDescent="0.5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</row>
  </sheetData>
  <mergeCells count="2">
    <mergeCell ref="P4:Q4"/>
    <mergeCell ref="E4:F4"/>
  </mergeCells>
  <conditionalFormatting sqref="X39:X40 X112:X113">
    <cfRule type="cellIs" dxfId="55" priority="17" stopIfTrue="1" operator="lessThan">
      <formula>0</formula>
    </cfRule>
  </conditionalFormatting>
  <conditionalFormatting sqref="X88">
    <cfRule type="cellIs" dxfId="54" priority="18" stopIfTrue="1" operator="greaterThan">
      <formula>0</formula>
    </cfRule>
  </conditionalFormatting>
  <conditionalFormatting sqref="X63">
    <cfRule type="cellIs" dxfId="53" priority="19" stopIfTrue="1" operator="greaterThan">
      <formula>0</formula>
    </cfRule>
    <cfRule type="cellIs" dxfId="52" priority="20" stopIfTrue="1" operator="lessThan">
      <formula>0</formula>
    </cfRule>
  </conditionalFormatting>
  <conditionalFormatting sqref="X88">
    <cfRule type="cellIs" dxfId="51" priority="16" operator="lessThan">
      <formula>0</formula>
    </cfRule>
  </conditionalFormatting>
  <conditionalFormatting sqref="F11:F33">
    <cfRule type="cellIs" dxfId="50" priority="14" operator="lessThan">
      <formula>0</formula>
    </cfRule>
    <cfRule type="cellIs" dxfId="49" priority="15" operator="greaterThan">
      <formula>0</formula>
    </cfRule>
  </conditionalFormatting>
  <conditionalFormatting sqref="H11:H33">
    <cfRule type="cellIs" dxfId="48" priority="12" operator="lessThan">
      <formula>0</formula>
    </cfRule>
    <cfRule type="cellIs" dxfId="47" priority="13" operator="greaterThan">
      <formula>0</formula>
    </cfRule>
  </conditionalFormatting>
  <conditionalFormatting sqref="N11:N33">
    <cfRule type="cellIs" dxfId="46" priority="10" operator="lessThan">
      <formula>0</formula>
    </cfRule>
    <cfRule type="cellIs" dxfId="45" priority="11" operator="greaterThan">
      <formula>0</formula>
    </cfRule>
  </conditionalFormatting>
  <conditionalFormatting sqref="P11:P33">
    <cfRule type="cellIs" dxfId="44" priority="8" operator="lessThan">
      <formula>0</formula>
    </cfRule>
    <cfRule type="cellIs" dxfId="43" priority="9" operator="greaterThan">
      <formula>0</formula>
    </cfRule>
  </conditionalFormatting>
  <conditionalFormatting sqref="L11:L33">
    <cfRule type="cellIs" dxfId="42" priority="6" operator="lessThan">
      <formula>0</formula>
    </cfRule>
    <cfRule type="cellIs" dxfId="41" priority="7" operator="greaterThan">
      <formula>0</formula>
    </cfRule>
  </conditionalFormatting>
  <conditionalFormatting sqref="J11:J33">
    <cfRule type="cellIs" dxfId="40" priority="4" operator="lessThan">
      <formula>0</formula>
    </cfRule>
    <cfRule type="cellIs" dxfId="39" priority="5" operator="greaterThan">
      <formula>0</formula>
    </cfRule>
  </conditionalFormatting>
  <conditionalFormatting sqref="G11:G33">
    <cfRule type="top10" dxfId="38" priority="1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B6780-1BA3-44A1-AC16-E53457644B28}">
  <dimension ref="A1:R381"/>
  <sheetViews>
    <sheetView topLeftCell="A138" zoomScale="91" zoomScaleNormal="91" workbookViewId="0">
      <selection activeCell="R154" sqref="R154"/>
    </sheetView>
  </sheetViews>
  <sheetFormatPr baseColWidth="10" defaultRowHeight="15" x14ac:dyDescent="0.5"/>
  <cols>
    <col min="1" max="1" width="7.6328125" style="1" customWidth="1"/>
    <col min="2" max="2" width="7.54296875" style="1" customWidth="1"/>
    <col min="3" max="3" width="7.81640625" style="1" customWidth="1"/>
    <col min="4" max="4" width="7.36328125" style="1" customWidth="1"/>
    <col min="5" max="5" width="7.54296875" style="1" customWidth="1"/>
    <col min="6" max="7" width="10.90625" style="1"/>
    <col min="9" max="9" width="14" customWidth="1"/>
    <col min="10" max="10" width="12.54296875" customWidth="1"/>
    <col min="11" max="11" width="10.90625" customWidth="1"/>
  </cols>
  <sheetData>
    <row r="1" spans="1:18" x14ac:dyDescent="0.5">
      <c r="A1" s="3"/>
      <c r="B1" s="3"/>
      <c r="C1" s="3"/>
      <c r="D1" s="3"/>
      <c r="E1"/>
      <c r="F1"/>
      <c r="G1"/>
    </row>
    <row r="2" spans="1:18" s="192" customFormat="1" ht="32.4" x14ac:dyDescent="1">
      <c r="A2" s="6"/>
      <c r="B2" s="6"/>
      <c r="C2" s="3"/>
      <c r="D2" s="3"/>
      <c r="E2"/>
      <c r="F2"/>
      <c r="G2"/>
      <c r="H2"/>
      <c r="I2"/>
      <c r="J2"/>
      <c r="K2"/>
      <c r="L2"/>
      <c r="M2"/>
    </row>
    <row r="3" spans="1:18" s="192" customFormat="1" ht="18" customHeight="1" x14ac:dyDescent="1">
      <c r="A3" s="6"/>
      <c r="B3" s="6"/>
      <c r="C3" s="3"/>
      <c r="D3" s="3"/>
      <c r="E3"/>
      <c r="F3"/>
      <c r="G3"/>
      <c r="H3"/>
      <c r="I3"/>
      <c r="J3"/>
      <c r="K3"/>
      <c r="L3"/>
      <c r="M3"/>
    </row>
    <row r="4" spans="1:18" x14ac:dyDescent="0.5">
      <c r="A4" s="3"/>
      <c r="B4" s="3"/>
      <c r="C4" s="3"/>
      <c r="D4" s="3"/>
      <c r="E4"/>
      <c r="F4"/>
      <c r="G4"/>
    </row>
    <row r="5" spans="1:18" s="187" customFormat="1" ht="21.75" customHeight="1" x14ac:dyDescent="0.5">
      <c r="A5" s="6"/>
      <c r="B5" s="3"/>
      <c r="C5" s="3"/>
      <c r="D5"/>
      <c r="E5"/>
      <c r="F5"/>
      <c r="G5"/>
      <c r="H5"/>
      <c r="I5"/>
      <c r="J5"/>
      <c r="K5"/>
      <c r="L5"/>
      <c r="M5" s="198"/>
      <c r="N5" s="199"/>
      <c r="O5" s="199"/>
      <c r="P5" s="199"/>
      <c r="Q5" s="199"/>
    </row>
    <row r="6" spans="1:18" s="187" customFormat="1" ht="21.75" customHeight="1" x14ac:dyDescent="0.5">
      <c r="A6" s="3"/>
      <c r="B6" s="3"/>
      <c r="C6" s="3"/>
      <c r="D6" s="3"/>
      <c r="E6"/>
      <c r="F6"/>
      <c r="G6"/>
      <c r="H6"/>
      <c r="I6"/>
      <c r="J6"/>
      <c r="K6"/>
      <c r="L6"/>
      <c r="M6"/>
      <c r="N6" s="198"/>
      <c r="O6" s="199"/>
      <c r="P6" s="199"/>
      <c r="Q6" s="199"/>
      <c r="R6" s="199"/>
    </row>
    <row r="7" spans="1:18" s="187" customFormat="1" ht="21.75" customHeight="1" x14ac:dyDescent="0.5">
      <c r="A7" s="3"/>
      <c r="B7" s="3"/>
      <c r="C7" s="3"/>
      <c r="D7" s="3"/>
      <c r="E7"/>
      <c r="F7"/>
      <c r="G7"/>
      <c r="H7"/>
      <c r="I7"/>
      <c r="J7"/>
      <c r="K7"/>
      <c r="L7"/>
      <c r="M7"/>
      <c r="N7" s="198"/>
      <c r="O7" s="199"/>
      <c r="P7" s="199"/>
      <c r="Q7" s="199"/>
      <c r="R7" s="199"/>
    </row>
    <row r="8" spans="1:18" s="187" customFormat="1" ht="21.75" customHeight="1" x14ac:dyDescent="0.5">
      <c r="A8" s="3"/>
      <c r="B8" s="3"/>
      <c r="C8" s="3"/>
      <c r="D8" s="3"/>
      <c r="E8"/>
      <c r="F8"/>
      <c r="G8"/>
      <c r="H8"/>
      <c r="I8"/>
      <c r="J8"/>
      <c r="K8"/>
      <c r="L8"/>
      <c r="M8"/>
      <c r="N8" s="198"/>
      <c r="O8" s="199"/>
      <c r="P8" s="199"/>
      <c r="Q8" s="199"/>
      <c r="R8" s="199"/>
    </row>
    <row r="9" spans="1:18" ht="15" customHeight="1" x14ac:dyDescent="0.5">
      <c r="A9" s="6"/>
      <c r="B9" s="6"/>
      <c r="C9" s="3"/>
      <c r="D9" s="3"/>
      <c r="E9"/>
      <c r="F9"/>
      <c r="G9"/>
      <c r="N9" s="3"/>
      <c r="O9" s="3"/>
    </row>
    <row r="10" spans="1:18" ht="18.75" customHeight="1" x14ac:dyDescent="0.5">
      <c r="A10" s="3"/>
      <c r="B10" s="3"/>
      <c r="C10" s="3"/>
      <c r="D10" s="3"/>
      <c r="E10"/>
      <c r="F10"/>
      <c r="G10"/>
    </row>
    <row r="11" spans="1:18" x14ac:dyDescent="0.5">
      <c r="A11" s="6"/>
      <c r="B11" s="6"/>
      <c r="C11" s="3"/>
      <c r="D11" s="3"/>
      <c r="E11"/>
      <c r="F11"/>
      <c r="G11"/>
    </row>
    <row r="12" spans="1:18" x14ac:dyDescent="0.5">
      <c r="A12" s="13"/>
      <c r="B12" s="7"/>
      <c r="C12" s="3"/>
      <c r="D12" s="3"/>
      <c r="E12"/>
      <c r="F12"/>
      <c r="G12"/>
    </row>
    <row r="13" spans="1:18" x14ac:dyDescent="0.5">
      <c r="A13" s="13"/>
      <c r="B13" s="7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</row>
    <row r="14" spans="1:18" x14ac:dyDescent="0.5">
      <c r="A14" s="13"/>
      <c r="B14" s="7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</row>
    <row r="15" spans="1:18" x14ac:dyDescent="0.5">
      <c r="A15" s="13"/>
      <c r="B15" s="7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</row>
    <row r="16" spans="1:18" x14ac:dyDescent="0.5">
      <c r="A16" s="13"/>
      <c r="B16" s="7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</row>
    <row r="17" spans="1:13" x14ac:dyDescent="0.5">
      <c r="A17" s="13"/>
      <c r="B17" s="7"/>
      <c r="C17" s="3"/>
      <c r="D17" s="4"/>
      <c r="E17" s="4"/>
      <c r="F17" s="4"/>
      <c r="G17" s="3"/>
      <c r="H17" s="3"/>
      <c r="I17" s="3"/>
      <c r="J17" s="3"/>
      <c r="K17" s="3"/>
      <c r="L17" s="3"/>
      <c r="M17" s="3"/>
    </row>
    <row r="18" spans="1:13" x14ac:dyDescent="0.5">
      <c r="A18" s="14"/>
      <c r="B18" s="7"/>
      <c r="C18" s="3"/>
      <c r="D18" s="4"/>
      <c r="E18" s="4"/>
      <c r="F18" s="6"/>
      <c r="G18" s="6"/>
      <c r="H18" s="6"/>
      <c r="I18" s="3"/>
      <c r="J18" s="3"/>
      <c r="K18" s="3"/>
      <c r="L18" s="3"/>
      <c r="M18" s="3"/>
    </row>
    <row r="19" spans="1:13" x14ac:dyDescent="0.5">
      <c r="A19" s="13"/>
      <c r="B19" s="7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</row>
    <row r="20" spans="1:13" x14ac:dyDescent="0.5">
      <c r="A20" s="13"/>
      <c r="B20" s="7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</row>
    <row r="21" spans="1:13" x14ac:dyDescent="0.5">
      <c r="A21" s="13"/>
      <c r="B21" s="7"/>
      <c r="C21" s="3"/>
      <c r="D21" s="4"/>
      <c r="E21" s="4"/>
      <c r="F21" s="4"/>
      <c r="G21" s="3"/>
      <c r="H21" s="3"/>
      <c r="I21" s="3"/>
      <c r="J21" s="3"/>
      <c r="K21" s="3"/>
      <c r="L21" s="3"/>
      <c r="M21" s="3"/>
    </row>
    <row r="22" spans="1:13" x14ac:dyDescent="0.5">
      <c r="A22" s="13"/>
      <c r="B22" s="7"/>
      <c r="C22" s="3"/>
      <c r="D22" s="4"/>
      <c r="E22" s="4"/>
      <c r="F22" s="4"/>
      <c r="G22" s="3"/>
      <c r="H22" s="3"/>
      <c r="I22" s="3"/>
      <c r="J22" s="3"/>
      <c r="K22" s="3"/>
      <c r="L22" s="3"/>
      <c r="M22" s="3"/>
    </row>
    <row r="23" spans="1:13" x14ac:dyDescent="0.5">
      <c r="A23" s="13"/>
      <c r="B23" s="7"/>
      <c r="C23" s="3"/>
      <c r="D23" s="4"/>
      <c r="E23" s="4"/>
      <c r="F23" s="4"/>
      <c r="G23" s="3"/>
      <c r="H23" s="3"/>
      <c r="I23" s="3"/>
      <c r="J23" s="3"/>
      <c r="K23" s="3"/>
      <c r="L23" s="3"/>
      <c r="M23" s="3"/>
    </row>
    <row r="24" spans="1:13" x14ac:dyDescent="0.5">
      <c r="A24" s="13"/>
      <c r="B24" s="7"/>
      <c r="C24" s="3"/>
      <c r="D24" s="4"/>
      <c r="E24" s="4"/>
      <c r="F24" s="4"/>
      <c r="G24" s="3"/>
      <c r="H24" s="3"/>
      <c r="I24" s="3"/>
      <c r="J24" s="3"/>
      <c r="K24" s="3"/>
      <c r="L24" s="3"/>
      <c r="M24" s="3"/>
    </row>
    <row r="25" spans="1:13" x14ac:dyDescent="0.5">
      <c r="A25" s="13"/>
      <c r="B25" s="7"/>
      <c r="C25" s="3"/>
      <c r="D25" s="4"/>
      <c r="E25" s="4"/>
      <c r="F25" s="4"/>
      <c r="G25" s="3"/>
      <c r="H25" s="3"/>
      <c r="I25" s="3"/>
      <c r="J25" s="3"/>
      <c r="K25" s="3"/>
      <c r="L25" s="3"/>
      <c r="M25" s="3"/>
    </row>
    <row r="26" spans="1:13" x14ac:dyDescent="0.5">
      <c r="A26" s="14"/>
      <c r="B26" s="7"/>
      <c r="C26" s="3"/>
      <c r="D26" s="4"/>
      <c r="E26" s="4"/>
      <c r="F26" s="6"/>
      <c r="G26" s="6"/>
      <c r="H26" s="6"/>
      <c r="I26" s="3"/>
      <c r="J26" s="3"/>
      <c r="K26" s="3"/>
      <c r="L26" s="3"/>
      <c r="M26" s="3"/>
    </row>
    <row r="27" spans="1:13" x14ac:dyDescent="0.5">
      <c r="A27" s="14"/>
      <c r="B27" s="7"/>
      <c r="C27" s="3"/>
      <c r="D27" s="13"/>
      <c r="E27" s="13"/>
      <c r="F27" s="18"/>
      <c r="G27" s="18"/>
      <c r="H27" s="18"/>
      <c r="I27" s="3"/>
      <c r="J27" s="3"/>
      <c r="K27" s="3"/>
      <c r="L27" s="3"/>
      <c r="M27" s="3"/>
    </row>
    <row r="28" spans="1:13" x14ac:dyDescent="0.5">
      <c r="A28" s="14"/>
      <c r="B28" s="7"/>
      <c r="C28" s="3"/>
      <c r="D28" s="13"/>
      <c r="E28" s="13"/>
      <c r="F28" s="18"/>
      <c r="G28" s="18"/>
      <c r="H28" s="18"/>
      <c r="I28" s="3"/>
      <c r="J28" s="3"/>
      <c r="K28" s="3"/>
      <c r="L28" s="3"/>
      <c r="M28" s="3"/>
    </row>
    <row r="29" spans="1:13" x14ac:dyDescent="0.5">
      <c r="A29" s="7"/>
      <c r="B29" s="7"/>
      <c r="C29" s="3"/>
      <c r="D29" s="13"/>
      <c r="E29" s="13"/>
      <c r="F29" s="18"/>
      <c r="G29" s="18"/>
      <c r="H29" s="18"/>
      <c r="I29" s="3"/>
      <c r="J29" s="3"/>
      <c r="K29" s="3"/>
      <c r="L29" s="3"/>
      <c r="M29" s="3"/>
    </row>
    <row r="30" spans="1:13" x14ac:dyDescent="0.5">
      <c r="A30" s="7"/>
      <c r="B30" s="7"/>
      <c r="C30" s="3"/>
      <c r="D30" s="13"/>
      <c r="E30" s="13"/>
      <c r="F30" s="18"/>
      <c r="G30" s="18"/>
      <c r="H30" s="18"/>
      <c r="I30" s="3"/>
      <c r="J30" s="3"/>
      <c r="K30" s="3"/>
      <c r="L30" s="3"/>
      <c r="M30" s="3"/>
    </row>
    <row r="31" spans="1:13" x14ac:dyDescent="0.5">
      <c r="A31" s="7"/>
      <c r="B31" s="7"/>
      <c r="C31" s="3"/>
      <c r="D31" s="13"/>
      <c r="E31" s="13"/>
      <c r="F31" s="18"/>
      <c r="G31" s="18"/>
      <c r="H31" s="18"/>
      <c r="I31" s="3"/>
      <c r="J31" s="3"/>
      <c r="K31" s="3"/>
      <c r="L31" s="3"/>
      <c r="M31" s="3"/>
    </row>
    <row r="32" spans="1:13" x14ac:dyDescent="0.5">
      <c r="A32" s="7"/>
      <c r="B32" s="7"/>
      <c r="C32" s="3"/>
      <c r="D32" s="13"/>
      <c r="E32" s="13"/>
      <c r="F32" s="18"/>
      <c r="G32" s="18"/>
      <c r="H32" s="18"/>
      <c r="I32" s="3"/>
      <c r="J32" s="3"/>
      <c r="K32" s="3"/>
      <c r="L32" s="3"/>
      <c r="M32" s="3"/>
    </row>
    <row r="33" spans="1:13" x14ac:dyDescent="0.5">
      <c r="A33" s="7"/>
      <c r="B33" s="7"/>
      <c r="C33" s="3"/>
      <c r="D33" s="13"/>
      <c r="E33" s="13"/>
      <c r="F33" s="18"/>
      <c r="G33" s="18"/>
      <c r="H33" s="18"/>
      <c r="I33" s="3"/>
      <c r="J33" s="3"/>
      <c r="K33" s="3"/>
      <c r="L33" s="3"/>
      <c r="M33" s="3"/>
    </row>
    <row r="34" spans="1:13" x14ac:dyDescent="0.5">
      <c r="A34" s="7"/>
      <c r="B34" s="7"/>
      <c r="C34" s="3"/>
      <c r="D34" s="13"/>
      <c r="E34" s="13"/>
      <c r="F34" s="18"/>
      <c r="G34" s="18"/>
      <c r="H34" s="18"/>
      <c r="I34" s="3"/>
      <c r="J34" s="3"/>
      <c r="K34" s="3"/>
      <c r="L34" s="3"/>
      <c r="M34" s="3"/>
    </row>
    <row r="35" spans="1:13" x14ac:dyDescent="0.5">
      <c r="A35" s="7"/>
      <c r="B35" s="7"/>
      <c r="C35" s="3"/>
      <c r="D35" s="13"/>
      <c r="E35" s="13"/>
      <c r="F35" s="18"/>
      <c r="G35" s="18"/>
      <c r="H35" s="18"/>
      <c r="I35" s="3"/>
      <c r="J35" s="3"/>
      <c r="K35" s="3"/>
      <c r="L35" s="3"/>
      <c r="M35" s="3"/>
    </row>
    <row r="36" spans="1:13" x14ac:dyDescent="0.5">
      <c r="A36" s="7"/>
      <c r="B36" s="7"/>
      <c r="C36" s="3"/>
      <c r="D36" s="14"/>
      <c r="E36" s="14"/>
      <c r="F36" s="18"/>
      <c r="G36" s="18"/>
      <c r="H36" s="18"/>
      <c r="I36" s="3"/>
      <c r="J36" s="3"/>
      <c r="K36" s="3"/>
      <c r="L36" s="3"/>
      <c r="M36" s="3"/>
    </row>
    <row r="37" spans="1:13" ht="16.5" customHeight="1" x14ac:dyDescent="0.5">
      <c r="A37" s="7"/>
      <c r="B37" s="7"/>
      <c r="C37" s="3"/>
      <c r="D37" s="14"/>
      <c r="E37" s="14"/>
      <c r="F37" s="18"/>
      <c r="G37" s="18"/>
      <c r="H37" s="18"/>
      <c r="I37" s="3"/>
      <c r="J37" s="3"/>
      <c r="K37" s="3"/>
      <c r="L37" s="3"/>
      <c r="M37" s="3"/>
    </row>
    <row r="38" spans="1:13" ht="16.5" customHeight="1" x14ac:dyDescent="0.5">
      <c r="A38" s="7"/>
      <c r="B38" s="7"/>
      <c r="C38" s="3"/>
      <c r="D38" s="14"/>
      <c r="E38" s="14"/>
      <c r="F38" s="18"/>
      <c r="G38" s="18"/>
      <c r="H38" s="18"/>
      <c r="I38" s="3"/>
      <c r="J38" s="3"/>
      <c r="K38" s="3"/>
      <c r="L38" s="3"/>
      <c r="M38" s="3"/>
    </row>
    <row r="39" spans="1:13" x14ac:dyDescent="0.5">
      <c r="A39" s="3"/>
      <c r="B39" s="3"/>
      <c r="C39" s="3"/>
      <c r="D39" s="14"/>
      <c r="E39" s="14"/>
      <c r="F39" s="18"/>
      <c r="G39" s="18"/>
      <c r="H39" s="18"/>
      <c r="I39" s="3"/>
      <c r="J39" s="3"/>
      <c r="K39" s="3"/>
      <c r="L39" s="3"/>
      <c r="M39" s="3"/>
    </row>
    <row r="40" spans="1:13" ht="17.25" customHeight="1" x14ac:dyDescent="0.5">
      <c r="A40" s="3"/>
      <c r="B40" s="7"/>
      <c r="C40" s="3"/>
      <c r="D40" s="14"/>
      <c r="E40" s="14"/>
      <c r="F40" s="18"/>
      <c r="G40" s="18"/>
      <c r="H40" s="18"/>
      <c r="I40" s="3"/>
      <c r="J40" s="3"/>
      <c r="K40" s="3"/>
      <c r="L40" s="3"/>
      <c r="M40" s="3"/>
    </row>
    <row r="41" spans="1:13" x14ac:dyDescent="0.5">
      <c r="A41" s="3"/>
      <c r="B41" s="3"/>
      <c r="C41" s="3"/>
      <c r="D41" s="14"/>
      <c r="E41" s="14"/>
      <c r="F41" s="18"/>
      <c r="G41" s="18"/>
      <c r="H41" s="18"/>
      <c r="I41" s="3"/>
      <c r="J41" s="3"/>
      <c r="K41" s="3"/>
      <c r="L41" s="3"/>
      <c r="M41" s="3"/>
    </row>
    <row r="42" spans="1:13" x14ac:dyDescent="0.5">
      <c r="A42" s="3"/>
      <c r="B42" s="3"/>
      <c r="C42" s="3"/>
      <c r="D42" s="14"/>
      <c r="E42" s="14"/>
      <c r="F42" s="18"/>
      <c r="G42" s="18"/>
      <c r="H42" s="18"/>
      <c r="I42" s="3"/>
      <c r="J42" s="3"/>
      <c r="K42" s="3"/>
      <c r="L42" s="3"/>
      <c r="M42" s="3"/>
    </row>
    <row r="43" spans="1:13" ht="20.100000000000001" x14ac:dyDescent="0.7">
      <c r="A43" s="3"/>
      <c r="B43" s="3"/>
      <c r="C43" s="3"/>
      <c r="D43" s="65"/>
      <c r="E43" s="65"/>
      <c r="F43" s="18"/>
      <c r="G43" s="18"/>
      <c r="H43" s="18"/>
      <c r="I43" s="3"/>
      <c r="J43" s="3"/>
      <c r="K43" s="3"/>
      <c r="L43" s="3"/>
      <c r="M43" s="3"/>
    </row>
    <row r="44" spans="1:13" x14ac:dyDescent="0.5">
      <c r="A44" s="6"/>
      <c r="B44" s="6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</row>
    <row r="45" spans="1:13" x14ac:dyDescent="0.5">
      <c r="A45" s="13"/>
      <c r="B45" s="21"/>
      <c r="C45" s="3"/>
      <c r="D45" s="13"/>
      <c r="E45" s="7"/>
      <c r="F45" s="3"/>
      <c r="G45" s="3"/>
      <c r="H45" s="3"/>
      <c r="I45" s="3"/>
      <c r="J45" s="3"/>
      <c r="K45" s="3"/>
      <c r="L45" s="3"/>
      <c r="M45" s="3"/>
    </row>
    <row r="46" spans="1:13" x14ac:dyDescent="0.5">
      <c r="A46" s="13"/>
      <c r="B46" s="21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</row>
    <row r="47" spans="1:13" x14ac:dyDescent="0.5">
      <c r="A47" s="13"/>
      <c r="B47" s="21"/>
      <c r="C47" s="3"/>
      <c r="D47" s="3"/>
      <c r="E47"/>
      <c r="F47"/>
      <c r="G47"/>
    </row>
    <row r="48" spans="1:13" x14ac:dyDescent="0.5">
      <c r="A48" s="13"/>
      <c r="B48" s="21"/>
      <c r="C48" s="3"/>
      <c r="D48" s="3"/>
      <c r="E48"/>
      <c r="F48"/>
      <c r="G48"/>
    </row>
    <row r="49" spans="1:7" x14ac:dyDescent="0.5">
      <c r="A49" s="14"/>
      <c r="B49" s="21"/>
      <c r="C49" s="3"/>
      <c r="D49" s="3"/>
      <c r="E49"/>
      <c r="F49"/>
      <c r="G49"/>
    </row>
    <row r="50" spans="1:7" x14ac:dyDescent="0.5">
      <c r="A50" s="14"/>
      <c r="B50" s="21"/>
      <c r="C50" s="3"/>
      <c r="D50" s="3"/>
      <c r="E50"/>
      <c r="F50"/>
      <c r="G50"/>
    </row>
    <row r="51" spans="1:7" x14ac:dyDescent="0.5">
      <c r="A51" s="14"/>
      <c r="B51" s="21"/>
      <c r="C51" s="3"/>
      <c r="D51" s="3"/>
      <c r="E51"/>
      <c r="F51"/>
      <c r="G51"/>
    </row>
    <row r="52" spans="1:7" x14ac:dyDescent="0.5">
      <c r="A52" s="14"/>
      <c r="B52" s="21"/>
      <c r="C52" s="3"/>
      <c r="D52" s="3"/>
      <c r="E52"/>
      <c r="F52"/>
      <c r="G52"/>
    </row>
    <row r="53" spans="1:7" x14ac:dyDescent="0.5">
      <c r="A53" s="14"/>
      <c r="B53" s="21"/>
      <c r="C53" s="3"/>
      <c r="D53" s="3"/>
      <c r="E53"/>
      <c r="F53"/>
      <c r="G53"/>
    </row>
    <row r="54" spans="1:7" x14ac:dyDescent="0.5">
      <c r="A54" s="7"/>
      <c r="B54" s="21"/>
      <c r="C54" s="3"/>
      <c r="D54" s="3"/>
      <c r="E54"/>
      <c r="F54"/>
      <c r="G54"/>
    </row>
    <row r="55" spans="1:7" x14ac:dyDescent="0.5">
      <c r="A55" s="7"/>
      <c r="B55" s="21"/>
      <c r="C55" s="3"/>
      <c r="D55" s="3"/>
      <c r="E55"/>
      <c r="F55"/>
      <c r="G55"/>
    </row>
    <row r="56" spans="1:7" x14ac:dyDescent="0.5">
      <c r="A56" s="7"/>
      <c r="B56" s="21"/>
      <c r="C56" s="3"/>
      <c r="D56" s="3"/>
      <c r="E56"/>
      <c r="F56"/>
      <c r="G56"/>
    </row>
    <row r="57" spans="1:7" x14ac:dyDescent="0.5">
      <c r="A57" s="7"/>
      <c r="B57" s="21"/>
      <c r="C57" s="3"/>
      <c r="D57" s="3"/>
      <c r="E57"/>
      <c r="F57"/>
      <c r="G57"/>
    </row>
    <row r="58" spans="1:7" x14ac:dyDescent="0.5">
      <c r="A58" s="7"/>
      <c r="B58" s="21"/>
      <c r="C58" s="3"/>
      <c r="D58" s="3"/>
      <c r="E58"/>
      <c r="F58"/>
      <c r="G58"/>
    </row>
    <row r="59" spans="1:7" x14ac:dyDescent="0.5">
      <c r="A59" s="7"/>
      <c r="B59" s="21"/>
      <c r="C59" s="3"/>
      <c r="D59" s="3"/>
      <c r="E59"/>
      <c r="F59"/>
      <c r="G59"/>
    </row>
    <row r="60" spans="1:7" x14ac:dyDescent="0.5">
      <c r="A60" s="7"/>
      <c r="B60" s="21"/>
      <c r="C60" s="3"/>
      <c r="D60" s="3"/>
      <c r="E60"/>
      <c r="F60"/>
      <c r="G60"/>
    </row>
    <row r="61" spans="1:7" x14ac:dyDescent="0.5">
      <c r="A61" s="7"/>
      <c r="B61" s="21"/>
      <c r="C61" s="3"/>
      <c r="D61" s="3"/>
      <c r="E61"/>
      <c r="F61"/>
      <c r="G61"/>
    </row>
    <row r="62" spans="1:7" x14ac:dyDescent="0.5">
      <c r="A62" s="7"/>
      <c r="B62" s="21"/>
      <c r="C62" s="3"/>
      <c r="D62" s="3"/>
      <c r="E62"/>
      <c r="F62"/>
      <c r="G62"/>
    </row>
    <row r="63" spans="1:7" x14ac:dyDescent="0.5">
      <c r="A63" s="3"/>
      <c r="B63" s="3"/>
      <c r="C63" s="3"/>
      <c r="D63" s="3"/>
      <c r="E63"/>
      <c r="F63"/>
      <c r="G63"/>
    </row>
    <row r="64" spans="1:7" x14ac:dyDescent="0.5">
      <c r="A64" s="3"/>
      <c r="B64" s="21"/>
      <c r="C64" s="3"/>
      <c r="D64" s="3"/>
      <c r="E64"/>
      <c r="F64"/>
      <c r="G64"/>
    </row>
    <row r="65" spans="1:7" x14ac:dyDescent="0.5">
      <c r="A65" s="3"/>
      <c r="B65" s="3"/>
      <c r="C65" s="3"/>
      <c r="D65" s="3"/>
      <c r="E65"/>
      <c r="F65"/>
      <c r="G65"/>
    </row>
    <row r="66" spans="1:7" x14ac:dyDescent="0.5">
      <c r="A66" s="3"/>
      <c r="B66" s="3"/>
      <c r="C66" s="3"/>
      <c r="D66" s="3"/>
      <c r="E66"/>
      <c r="F66"/>
      <c r="G66"/>
    </row>
    <row r="67" spans="1:7" x14ac:dyDescent="0.5">
      <c r="A67" s="3"/>
      <c r="B67" s="3"/>
      <c r="C67" s="3"/>
      <c r="D67" s="3"/>
      <c r="E67"/>
      <c r="F67"/>
      <c r="G67"/>
    </row>
    <row r="68" spans="1:7" x14ac:dyDescent="0.5">
      <c r="A68" s="3"/>
      <c r="B68" s="3"/>
      <c r="C68" s="3"/>
      <c r="D68" s="3"/>
      <c r="E68"/>
      <c r="F68"/>
      <c r="G68"/>
    </row>
    <row r="69" spans="1:7" x14ac:dyDescent="0.5">
      <c r="A69" s="6"/>
      <c r="B69" s="6"/>
      <c r="C69" s="3"/>
      <c r="D69" s="3"/>
      <c r="E69"/>
      <c r="F69"/>
      <c r="G69"/>
    </row>
    <row r="70" spans="1:7" x14ac:dyDescent="0.5">
      <c r="A70" s="13"/>
      <c r="B70" s="7"/>
      <c r="C70" s="3"/>
      <c r="D70" s="3"/>
      <c r="E70"/>
      <c r="F70"/>
      <c r="G70"/>
    </row>
    <row r="71" spans="1:7" x14ac:dyDescent="0.5">
      <c r="A71" s="13"/>
      <c r="B71" s="7"/>
      <c r="C71" s="3"/>
      <c r="D71" s="3"/>
      <c r="E71"/>
      <c r="F71"/>
      <c r="G71"/>
    </row>
    <row r="72" spans="1:7" x14ac:dyDescent="0.5">
      <c r="A72" s="13"/>
      <c r="B72" s="7"/>
      <c r="C72" s="3"/>
      <c r="D72" s="3"/>
      <c r="E72"/>
      <c r="F72"/>
      <c r="G72"/>
    </row>
    <row r="73" spans="1:7" x14ac:dyDescent="0.5">
      <c r="A73" s="13"/>
      <c r="B73" s="7"/>
      <c r="C73" s="3"/>
      <c r="D73" s="3"/>
      <c r="E73"/>
      <c r="F73"/>
      <c r="G73"/>
    </row>
    <row r="74" spans="1:7" x14ac:dyDescent="0.5">
      <c r="A74" s="14"/>
      <c r="B74" s="7"/>
      <c r="C74" s="3"/>
      <c r="D74" s="3"/>
      <c r="E74"/>
      <c r="F74"/>
      <c r="G74"/>
    </row>
    <row r="75" spans="1:7" x14ac:dyDescent="0.5">
      <c r="A75" s="14"/>
      <c r="B75" s="7"/>
      <c r="C75" s="3"/>
      <c r="D75" s="3"/>
      <c r="E75"/>
      <c r="F75"/>
      <c r="G75"/>
    </row>
    <row r="76" spans="1:7" x14ac:dyDescent="0.5">
      <c r="A76" s="14"/>
      <c r="B76" s="7"/>
      <c r="C76" s="3"/>
      <c r="D76" s="3"/>
      <c r="E76"/>
      <c r="F76"/>
      <c r="G76"/>
    </row>
    <row r="77" spans="1:7" x14ac:dyDescent="0.5">
      <c r="A77" s="14"/>
      <c r="B77" s="7"/>
      <c r="C77" s="3"/>
      <c r="D77" s="3"/>
      <c r="E77"/>
      <c r="F77"/>
      <c r="G77"/>
    </row>
    <row r="78" spans="1:7" x14ac:dyDescent="0.5">
      <c r="A78" s="7"/>
      <c r="B78" s="7"/>
      <c r="C78" s="3"/>
      <c r="D78" s="3"/>
      <c r="E78"/>
      <c r="F78"/>
      <c r="G78"/>
    </row>
    <row r="79" spans="1:7" x14ac:dyDescent="0.5">
      <c r="A79" s="7"/>
      <c r="B79" s="7"/>
      <c r="C79" s="3"/>
      <c r="D79" s="3"/>
      <c r="E79"/>
      <c r="F79"/>
      <c r="G79"/>
    </row>
    <row r="80" spans="1:7" x14ac:dyDescent="0.5">
      <c r="A80" s="7"/>
      <c r="B80" s="7"/>
      <c r="C80" s="3"/>
      <c r="D80" s="3"/>
      <c r="E80"/>
      <c r="F80"/>
      <c r="G80"/>
    </row>
    <row r="81" spans="1:7" x14ac:dyDescent="0.5">
      <c r="A81" s="7"/>
      <c r="B81" s="7"/>
      <c r="C81" s="3"/>
      <c r="D81" s="3"/>
      <c r="E81"/>
      <c r="F81"/>
      <c r="G81"/>
    </row>
    <row r="82" spans="1:7" x14ac:dyDescent="0.5">
      <c r="A82" s="7"/>
      <c r="B82" s="7"/>
      <c r="C82" s="3"/>
      <c r="D82" s="3"/>
      <c r="E82"/>
      <c r="F82"/>
      <c r="G82"/>
    </row>
    <row r="83" spans="1:7" x14ac:dyDescent="0.5">
      <c r="A83" s="7"/>
      <c r="B83" s="7"/>
      <c r="C83" s="3"/>
      <c r="D83" s="3"/>
      <c r="E83"/>
      <c r="F83"/>
      <c r="G83"/>
    </row>
    <row r="84" spans="1:7" x14ac:dyDescent="0.5">
      <c r="A84" s="7"/>
      <c r="B84" s="7"/>
      <c r="C84" s="3"/>
      <c r="D84" s="3"/>
      <c r="E84"/>
      <c r="F84"/>
      <c r="G84"/>
    </row>
    <row r="85" spans="1:7" x14ac:dyDescent="0.5">
      <c r="A85" s="7"/>
      <c r="B85" s="7"/>
      <c r="C85" s="3"/>
      <c r="D85" s="3"/>
      <c r="E85"/>
      <c r="F85"/>
      <c r="G85"/>
    </row>
    <row r="86" spans="1:7" x14ac:dyDescent="0.5">
      <c r="A86" s="7"/>
      <c r="B86" s="7"/>
      <c r="C86" s="3"/>
      <c r="D86" s="3"/>
      <c r="E86"/>
      <c r="F86"/>
      <c r="G86"/>
    </row>
    <row r="87" spans="1:7" x14ac:dyDescent="0.5">
      <c r="A87" s="7"/>
      <c r="B87" s="7"/>
      <c r="C87" s="3"/>
      <c r="D87" s="3"/>
      <c r="E87"/>
      <c r="F87"/>
      <c r="G87"/>
    </row>
    <row r="88" spans="1:7" x14ac:dyDescent="0.5">
      <c r="A88" s="3"/>
      <c r="B88" s="3"/>
      <c r="C88" s="3"/>
      <c r="D88" s="3"/>
      <c r="E88"/>
      <c r="F88"/>
      <c r="G88"/>
    </row>
    <row r="89" spans="1:7" x14ac:dyDescent="0.5">
      <c r="A89" s="3"/>
      <c r="B89" s="7"/>
      <c r="C89" s="3"/>
      <c r="D89" s="3"/>
      <c r="E89"/>
      <c r="F89"/>
      <c r="G89"/>
    </row>
    <row r="90" spans="1:7" x14ac:dyDescent="0.5">
      <c r="A90" s="3"/>
      <c r="B90" s="3"/>
      <c r="C90" s="3"/>
      <c r="D90" s="3"/>
      <c r="E90"/>
      <c r="F90"/>
      <c r="G90"/>
    </row>
    <row r="91" spans="1:7" x14ac:dyDescent="0.5">
      <c r="A91" s="3"/>
      <c r="B91" s="3"/>
      <c r="C91" s="3"/>
      <c r="D91" s="3"/>
      <c r="E91"/>
      <c r="F91"/>
      <c r="G91"/>
    </row>
    <row r="92" spans="1:7" x14ac:dyDescent="0.5">
      <c r="A92" s="3"/>
      <c r="B92" s="4"/>
      <c r="C92" s="3"/>
      <c r="D92" s="3"/>
      <c r="E92"/>
      <c r="F92"/>
      <c r="G92"/>
    </row>
    <row r="93" spans="1:7" x14ac:dyDescent="0.5">
      <c r="A93" s="6"/>
      <c r="B93" s="6"/>
      <c r="C93" s="3"/>
      <c r="D93" s="3"/>
      <c r="E93"/>
      <c r="F93"/>
      <c r="G93"/>
    </row>
    <row r="94" spans="1:7" x14ac:dyDescent="0.5">
      <c r="A94" s="13"/>
      <c r="B94" s="7"/>
      <c r="C94" s="3"/>
      <c r="D94" s="3"/>
      <c r="E94"/>
      <c r="F94"/>
      <c r="G94"/>
    </row>
    <row r="95" spans="1:7" x14ac:dyDescent="0.5">
      <c r="A95" s="13"/>
      <c r="B95" s="7"/>
      <c r="C95" s="3"/>
      <c r="D95" s="3"/>
      <c r="E95"/>
      <c r="F95"/>
      <c r="G95"/>
    </row>
    <row r="96" spans="1:7" x14ac:dyDescent="0.5">
      <c r="A96" s="13"/>
      <c r="B96" s="7"/>
      <c r="C96" s="3"/>
      <c r="D96" s="3"/>
      <c r="E96"/>
      <c r="F96"/>
      <c r="G96"/>
    </row>
    <row r="97" spans="1:7" x14ac:dyDescent="0.5">
      <c r="A97" s="13"/>
      <c r="B97" s="7"/>
      <c r="C97" s="3"/>
      <c r="D97" s="3"/>
      <c r="E97"/>
      <c r="F97"/>
      <c r="G97"/>
    </row>
    <row r="98" spans="1:7" x14ac:dyDescent="0.5">
      <c r="A98" s="13"/>
      <c r="B98" s="7"/>
      <c r="C98" s="3"/>
      <c r="D98" s="3"/>
      <c r="E98"/>
      <c r="F98"/>
      <c r="G98"/>
    </row>
    <row r="99" spans="1:7" x14ac:dyDescent="0.5">
      <c r="A99" s="14"/>
      <c r="B99" s="7"/>
      <c r="C99" s="3"/>
      <c r="D99" s="3"/>
      <c r="E99"/>
      <c r="F99"/>
      <c r="G99"/>
    </row>
    <row r="100" spans="1:7" x14ac:dyDescent="0.5">
      <c r="A100" s="14"/>
      <c r="B100" s="7"/>
      <c r="C100" s="3"/>
      <c r="D100" s="3"/>
      <c r="E100"/>
      <c r="F100"/>
      <c r="G100"/>
    </row>
    <row r="101" spans="1:7" x14ac:dyDescent="0.5">
      <c r="A101" s="14"/>
      <c r="B101" s="7"/>
      <c r="C101" s="3"/>
      <c r="D101" s="3"/>
      <c r="E101"/>
      <c r="F101"/>
      <c r="G101"/>
    </row>
    <row r="102" spans="1:7" x14ac:dyDescent="0.5">
      <c r="A102" s="14"/>
      <c r="B102" s="7"/>
      <c r="C102" s="3"/>
      <c r="D102" s="3"/>
      <c r="E102"/>
      <c r="F102"/>
      <c r="G102"/>
    </row>
    <row r="103" spans="1:7" x14ac:dyDescent="0.5">
      <c r="A103" s="7"/>
      <c r="B103" s="7"/>
      <c r="C103" s="3"/>
      <c r="D103" s="3"/>
      <c r="E103"/>
      <c r="F103"/>
      <c r="G103"/>
    </row>
    <row r="104" spans="1:7" x14ac:dyDescent="0.5">
      <c r="A104" s="7"/>
      <c r="B104" s="7"/>
      <c r="C104" s="3"/>
      <c r="D104" s="3"/>
      <c r="E104"/>
      <c r="F104"/>
      <c r="G104"/>
    </row>
    <row r="105" spans="1:7" x14ac:dyDescent="0.5">
      <c r="A105" s="7"/>
      <c r="B105" s="7"/>
      <c r="C105" s="3"/>
      <c r="D105" s="3"/>
      <c r="E105"/>
      <c r="F105"/>
      <c r="G105"/>
    </row>
    <row r="106" spans="1:7" x14ac:dyDescent="0.5">
      <c r="A106" s="7"/>
      <c r="B106" s="7"/>
      <c r="C106" s="3"/>
      <c r="D106" s="3"/>
      <c r="E106"/>
      <c r="F106"/>
      <c r="G106"/>
    </row>
    <row r="107" spans="1:7" x14ac:dyDescent="0.5">
      <c r="A107" s="7"/>
      <c r="B107" s="7"/>
      <c r="C107" s="3"/>
      <c r="D107" s="3"/>
      <c r="E107"/>
      <c r="F107"/>
      <c r="G107"/>
    </row>
    <row r="108" spans="1:7" x14ac:dyDescent="0.5">
      <c r="A108" s="7"/>
      <c r="B108" s="7"/>
      <c r="C108" s="3"/>
      <c r="D108" s="3"/>
      <c r="E108"/>
      <c r="F108"/>
      <c r="G108"/>
    </row>
    <row r="109" spans="1:7" x14ac:dyDescent="0.5">
      <c r="A109" s="7"/>
      <c r="B109" s="7"/>
      <c r="C109" s="3"/>
      <c r="D109" s="3"/>
      <c r="E109"/>
      <c r="F109"/>
      <c r="G109"/>
    </row>
    <row r="110" spans="1:7" x14ac:dyDescent="0.5">
      <c r="A110" s="7"/>
      <c r="B110" s="7"/>
      <c r="C110" s="3"/>
      <c r="D110" s="3"/>
      <c r="E110"/>
      <c r="F110"/>
      <c r="G110"/>
    </row>
    <row r="111" spans="1:7" x14ac:dyDescent="0.5">
      <c r="A111" s="7"/>
      <c r="B111" s="7"/>
      <c r="C111" s="3"/>
      <c r="D111" s="3"/>
      <c r="E111"/>
      <c r="F111"/>
      <c r="G111"/>
    </row>
    <row r="112" spans="1:7" x14ac:dyDescent="0.5">
      <c r="A112" s="3"/>
      <c r="B112" s="3"/>
      <c r="C112" s="3"/>
      <c r="D112" s="3"/>
      <c r="E112"/>
      <c r="F112"/>
      <c r="G112"/>
    </row>
    <row r="113" spans="1:7" x14ac:dyDescent="0.5">
      <c r="A113" s="3"/>
      <c r="B113" s="7"/>
      <c r="C113" s="3"/>
      <c r="D113" s="3"/>
      <c r="E113"/>
      <c r="F113"/>
      <c r="G113"/>
    </row>
    <row r="114" spans="1:7" x14ac:dyDescent="0.5">
      <c r="A114" s="3"/>
      <c r="B114" s="7"/>
      <c r="C114" s="3"/>
      <c r="D114" s="3"/>
      <c r="E114"/>
      <c r="F114"/>
      <c r="G114"/>
    </row>
    <row r="115" spans="1:7" x14ac:dyDescent="0.5">
      <c r="A115"/>
      <c r="B115"/>
      <c r="C115"/>
      <c r="D115"/>
      <c r="E115"/>
      <c r="F115"/>
      <c r="G115"/>
    </row>
    <row r="116" spans="1:7" x14ac:dyDescent="0.5">
      <c r="A116"/>
      <c r="B116"/>
      <c r="C116"/>
      <c r="D116"/>
      <c r="E116"/>
      <c r="F116"/>
      <c r="G116"/>
    </row>
    <row r="117" spans="1:7" x14ac:dyDescent="0.5">
      <c r="A117"/>
      <c r="B117"/>
      <c r="C117"/>
      <c r="D117"/>
      <c r="E117"/>
      <c r="F117"/>
      <c r="G117"/>
    </row>
    <row r="118" spans="1:7" x14ac:dyDescent="0.5">
      <c r="A118"/>
      <c r="B118"/>
      <c r="C118"/>
      <c r="D118"/>
      <c r="E118"/>
      <c r="F118"/>
      <c r="G118"/>
    </row>
    <row r="119" spans="1:7" x14ac:dyDescent="0.5">
      <c r="A119"/>
      <c r="B119"/>
      <c r="C119"/>
      <c r="D119"/>
      <c r="E119"/>
      <c r="F119"/>
      <c r="G119"/>
    </row>
    <row r="120" spans="1:7" x14ac:dyDescent="0.5">
      <c r="A120"/>
      <c r="B120"/>
      <c r="C120"/>
      <c r="D120"/>
      <c r="E120"/>
      <c r="F120"/>
      <c r="G120"/>
    </row>
    <row r="121" spans="1:7" x14ac:dyDescent="0.5">
      <c r="A121"/>
      <c r="B121"/>
      <c r="C121"/>
      <c r="D121"/>
      <c r="E121"/>
      <c r="F121"/>
      <c r="G121"/>
    </row>
    <row r="122" spans="1:7" x14ac:dyDescent="0.5">
      <c r="A122"/>
      <c r="B122"/>
      <c r="C122"/>
      <c r="D122"/>
      <c r="E122"/>
      <c r="F122"/>
      <c r="G122"/>
    </row>
    <row r="123" spans="1:7" x14ac:dyDescent="0.5">
      <c r="A123"/>
      <c r="B123"/>
      <c r="C123"/>
      <c r="D123"/>
      <c r="E123"/>
      <c r="F123"/>
      <c r="G123"/>
    </row>
    <row r="124" spans="1:7" x14ac:dyDescent="0.5">
      <c r="A124"/>
      <c r="B124"/>
      <c r="C124"/>
      <c r="D124"/>
      <c r="E124"/>
      <c r="F124"/>
      <c r="G124"/>
    </row>
    <row r="125" spans="1:7" x14ac:dyDescent="0.5">
      <c r="A125"/>
      <c r="B125"/>
      <c r="C125"/>
      <c r="D125"/>
      <c r="E125"/>
      <c r="F125"/>
      <c r="G125"/>
    </row>
    <row r="126" spans="1:7" x14ac:dyDescent="0.5">
      <c r="A126"/>
      <c r="B126"/>
      <c r="C126"/>
      <c r="D126"/>
      <c r="E126"/>
      <c r="F126"/>
      <c r="G126"/>
    </row>
    <row r="127" spans="1:7" x14ac:dyDescent="0.5">
      <c r="A127"/>
      <c r="B127"/>
      <c r="C127"/>
      <c r="D127"/>
      <c r="E127"/>
      <c r="F127"/>
      <c r="G127"/>
    </row>
    <row r="128" spans="1:7" x14ac:dyDescent="0.5">
      <c r="A128"/>
      <c r="B128"/>
      <c r="C128"/>
      <c r="D128"/>
      <c r="E128"/>
      <c r="F128"/>
      <c r="G128"/>
    </row>
    <row r="129" spans="1:7" x14ac:dyDescent="0.5">
      <c r="A129"/>
      <c r="B129"/>
      <c r="C129"/>
      <c r="D129"/>
      <c r="E129"/>
      <c r="F129"/>
      <c r="G129"/>
    </row>
    <row r="130" spans="1:7" x14ac:dyDescent="0.5">
      <c r="A130"/>
      <c r="B130"/>
      <c r="C130"/>
      <c r="D130"/>
      <c r="E130"/>
      <c r="F130"/>
      <c r="G130"/>
    </row>
    <row r="131" spans="1:7" x14ac:dyDescent="0.5">
      <c r="A131"/>
      <c r="B131"/>
      <c r="C131"/>
      <c r="D131"/>
      <c r="E131"/>
      <c r="F131"/>
      <c r="G131"/>
    </row>
    <row r="132" spans="1:7" x14ac:dyDescent="0.5">
      <c r="A132"/>
      <c r="B132"/>
      <c r="C132"/>
      <c r="D132"/>
      <c r="E132"/>
      <c r="F132"/>
      <c r="G132"/>
    </row>
    <row r="133" spans="1:7" x14ac:dyDescent="0.5">
      <c r="A133"/>
      <c r="B133"/>
      <c r="C133"/>
      <c r="D133"/>
      <c r="E133"/>
      <c r="F133"/>
      <c r="G133"/>
    </row>
    <row r="134" spans="1:7" x14ac:dyDescent="0.5">
      <c r="A134"/>
      <c r="B134"/>
      <c r="C134"/>
      <c r="D134"/>
      <c r="E134"/>
      <c r="F134"/>
      <c r="G134"/>
    </row>
    <row r="135" spans="1:7" x14ac:dyDescent="0.5">
      <c r="A135"/>
      <c r="B135"/>
      <c r="C135"/>
      <c r="D135"/>
      <c r="E135"/>
      <c r="F135"/>
      <c r="G135"/>
    </row>
    <row r="136" spans="1:7" x14ac:dyDescent="0.5">
      <c r="A136"/>
      <c r="B136"/>
      <c r="C136"/>
      <c r="D136"/>
      <c r="E136"/>
      <c r="F136"/>
      <c r="G136"/>
    </row>
    <row r="137" spans="1:7" x14ac:dyDescent="0.5">
      <c r="A137"/>
      <c r="B137"/>
      <c r="C137"/>
      <c r="D137"/>
      <c r="E137"/>
      <c r="F137"/>
      <c r="G137"/>
    </row>
    <row r="138" spans="1:7" x14ac:dyDescent="0.5">
      <c r="A138"/>
      <c r="B138"/>
      <c r="C138"/>
      <c r="D138"/>
      <c r="E138"/>
      <c r="F138"/>
      <c r="G138"/>
    </row>
    <row r="139" spans="1:7" x14ac:dyDescent="0.5">
      <c r="A139"/>
      <c r="B139"/>
      <c r="C139"/>
      <c r="D139"/>
      <c r="E139"/>
      <c r="F139"/>
      <c r="G139"/>
    </row>
    <row r="140" spans="1:7" x14ac:dyDescent="0.5">
      <c r="A140"/>
      <c r="B140"/>
      <c r="C140"/>
      <c r="D140"/>
      <c r="E140"/>
      <c r="F140"/>
      <c r="G140"/>
    </row>
    <row r="141" spans="1:7" x14ac:dyDescent="0.5">
      <c r="A141"/>
      <c r="B141"/>
      <c r="C141"/>
      <c r="D141"/>
      <c r="E141"/>
      <c r="F141"/>
      <c r="G141"/>
    </row>
    <row r="142" spans="1:7" x14ac:dyDescent="0.5">
      <c r="A142"/>
      <c r="B142"/>
      <c r="C142"/>
      <c r="D142"/>
      <c r="E142"/>
      <c r="F142"/>
      <c r="G142"/>
    </row>
    <row r="143" spans="1:7" x14ac:dyDescent="0.5">
      <c r="A143"/>
      <c r="B143"/>
      <c r="C143"/>
      <c r="D143"/>
      <c r="E143"/>
      <c r="F143"/>
      <c r="G143"/>
    </row>
    <row r="144" spans="1:7" x14ac:dyDescent="0.5">
      <c r="A144"/>
      <c r="B144"/>
      <c r="C144"/>
      <c r="D144"/>
      <c r="E144"/>
      <c r="F144"/>
      <c r="G144"/>
    </row>
    <row r="145" spans="1:7" x14ac:dyDescent="0.5">
      <c r="A145"/>
      <c r="B145"/>
      <c r="C145"/>
      <c r="D145"/>
      <c r="E145"/>
      <c r="F145"/>
      <c r="G145"/>
    </row>
    <row r="146" spans="1:7" x14ac:dyDescent="0.5">
      <c r="A146"/>
      <c r="B146"/>
      <c r="C146"/>
      <c r="D146"/>
      <c r="E146"/>
      <c r="F146"/>
      <c r="G146"/>
    </row>
    <row r="147" spans="1:7" x14ac:dyDescent="0.5">
      <c r="A147"/>
      <c r="B147"/>
      <c r="C147"/>
      <c r="D147"/>
      <c r="E147"/>
      <c r="F147"/>
      <c r="G147"/>
    </row>
    <row r="148" spans="1:7" x14ac:dyDescent="0.5">
      <c r="A148"/>
      <c r="B148"/>
      <c r="C148"/>
      <c r="D148"/>
      <c r="E148"/>
      <c r="F148"/>
      <c r="G148"/>
    </row>
    <row r="149" spans="1:7" x14ac:dyDescent="0.5">
      <c r="A149"/>
      <c r="B149"/>
      <c r="C149"/>
      <c r="D149"/>
      <c r="E149"/>
      <c r="F149"/>
      <c r="G149"/>
    </row>
    <row r="150" spans="1:7" x14ac:dyDescent="0.5">
      <c r="A150"/>
      <c r="B150"/>
      <c r="C150"/>
      <c r="D150"/>
      <c r="E150"/>
      <c r="F150"/>
      <c r="G150"/>
    </row>
    <row r="151" spans="1:7" x14ac:dyDescent="0.5">
      <c r="A151"/>
      <c r="B151"/>
      <c r="C151"/>
      <c r="D151"/>
      <c r="E151"/>
      <c r="F151"/>
      <c r="G151"/>
    </row>
    <row r="152" spans="1:7" x14ac:dyDescent="0.5">
      <c r="A152"/>
      <c r="B152"/>
      <c r="C152"/>
      <c r="D152"/>
      <c r="E152"/>
      <c r="F152"/>
      <c r="G152"/>
    </row>
    <row r="153" spans="1:7" x14ac:dyDescent="0.5">
      <c r="A153"/>
      <c r="B153"/>
      <c r="C153"/>
      <c r="D153"/>
      <c r="E153"/>
      <c r="F153"/>
      <c r="G153"/>
    </row>
    <row r="154" spans="1:7" x14ac:dyDescent="0.5">
      <c r="A154"/>
      <c r="B154"/>
      <c r="C154"/>
      <c r="D154"/>
      <c r="E154"/>
      <c r="F154"/>
      <c r="G154"/>
    </row>
    <row r="155" spans="1:7" x14ac:dyDescent="0.5">
      <c r="A155"/>
      <c r="B155"/>
      <c r="C155"/>
      <c r="D155"/>
      <c r="E155"/>
      <c r="F155"/>
      <c r="G155"/>
    </row>
    <row r="156" spans="1:7" x14ac:dyDescent="0.5">
      <c r="A156"/>
      <c r="B156"/>
      <c r="C156"/>
      <c r="D156"/>
      <c r="E156"/>
      <c r="F156"/>
      <c r="G156"/>
    </row>
    <row r="157" spans="1:7" x14ac:dyDescent="0.5">
      <c r="A157"/>
      <c r="B157"/>
      <c r="C157"/>
      <c r="D157"/>
      <c r="E157"/>
      <c r="F157"/>
      <c r="G157"/>
    </row>
    <row r="158" spans="1:7" x14ac:dyDescent="0.5">
      <c r="A158"/>
      <c r="B158"/>
      <c r="C158"/>
      <c r="D158"/>
      <c r="E158"/>
      <c r="F158"/>
      <c r="G158"/>
    </row>
    <row r="159" spans="1:7" x14ac:dyDescent="0.5">
      <c r="A159"/>
      <c r="B159"/>
      <c r="C159"/>
      <c r="D159"/>
      <c r="E159"/>
      <c r="F159"/>
      <c r="G159"/>
    </row>
    <row r="160" spans="1:7" x14ac:dyDescent="0.5">
      <c r="A160"/>
      <c r="B160"/>
      <c r="C160"/>
      <c r="D160"/>
      <c r="E160"/>
      <c r="F160"/>
      <c r="G160"/>
    </row>
    <row r="161" spans="1:7" x14ac:dyDescent="0.5">
      <c r="A161"/>
      <c r="B161"/>
      <c r="C161"/>
      <c r="D161"/>
      <c r="E161"/>
      <c r="F161"/>
      <c r="G161"/>
    </row>
    <row r="162" spans="1:7" x14ac:dyDescent="0.5">
      <c r="A162"/>
      <c r="B162"/>
      <c r="C162"/>
      <c r="D162"/>
      <c r="E162"/>
      <c r="F162"/>
      <c r="G162"/>
    </row>
    <row r="163" spans="1:7" x14ac:dyDescent="0.5">
      <c r="A163"/>
      <c r="B163"/>
      <c r="C163"/>
      <c r="D163"/>
      <c r="E163"/>
      <c r="F163"/>
      <c r="G163"/>
    </row>
    <row r="164" spans="1:7" x14ac:dyDescent="0.5">
      <c r="A164"/>
      <c r="B164"/>
      <c r="C164"/>
      <c r="D164"/>
      <c r="E164"/>
      <c r="F164"/>
      <c r="G164"/>
    </row>
    <row r="165" spans="1:7" x14ac:dyDescent="0.5">
      <c r="A165"/>
      <c r="B165"/>
      <c r="C165"/>
      <c r="D165"/>
      <c r="E165"/>
      <c r="F165"/>
      <c r="G165"/>
    </row>
    <row r="166" spans="1:7" x14ac:dyDescent="0.5">
      <c r="A166"/>
      <c r="B166"/>
      <c r="C166"/>
      <c r="D166"/>
      <c r="E166"/>
      <c r="F166"/>
      <c r="G166"/>
    </row>
    <row r="167" spans="1:7" x14ac:dyDescent="0.5">
      <c r="A167"/>
      <c r="B167"/>
      <c r="C167"/>
      <c r="D167"/>
      <c r="E167"/>
      <c r="F167"/>
      <c r="G167"/>
    </row>
    <row r="168" spans="1:7" x14ac:dyDescent="0.5">
      <c r="A168"/>
      <c r="B168"/>
      <c r="C168"/>
      <c r="D168"/>
      <c r="E168"/>
      <c r="F168"/>
      <c r="G168"/>
    </row>
    <row r="169" spans="1:7" x14ac:dyDescent="0.5">
      <c r="A169"/>
      <c r="B169"/>
      <c r="C169"/>
      <c r="D169"/>
      <c r="E169"/>
      <c r="F169"/>
      <c r="G169"/>
    </row>
    <row r="170" spans="1:7" x14ac:dyDescent="0.5">
      <c r="A170"/>
      <c r="B170"/>
      <c r="C170"/>
      <c r="D170" s="3"/>
      <c r="E170"/>
      <c r="F170"/>
      <c r="G170"/>
    </row>
    <row r="171" spans="1:7" x14ac:dyDescent="0.5">
      <c r="A171"/>
      <c r="B171"/>
      <c r="C171"/>
      <c r="D171" s="3"/>
      <c r="E171"/>
      <c r="F171"/>
      <c r="G171"/>
    </row>
    <row r="172" spans="1:7" x14ac:dyDescent="0.5">
      <c r="A172"/>
      <c r="B172"/>
      <c r="C172"/>
      <c r="D172" s="3"/>
      <c r="E172"/>
      <c r="F172"/>
      <c r="G172"/>
    </row>
    <row r="173" spans="1:7" x14ac:dyDescent="0.5">
      <c r="A173"/>
      <c r="B173"/>
      <c r="C173"/>
      <c r="D173" s="3"/>
      <c r="E173"/>
      <c r="F173"/>
      <c r="G173"/>
    </row>
    <row r="174" spans="1:7" x14ac:dyDescent="0.5">
      <c r="A174"/>
      <c r="B174"/>
      <c r="C174"/>
      <c r="D174"/>
      <c r="E174"/>
      <c r="F174"/>
      <c r="G174"/>
    </row>
    <row r="175" spans="1:7" x14ac:dyDescent="0.5">
      <c r="A175"/>
      <c r="B175"/>
      <c r="C175"/>
      <c r="D175"/>
      <c r="E175"/>
      <c r="F175"/>
      <c r="G175"/>
    </row>
    <row r="176" spans="1:7" x14ac:dyDescent="0.5">
      <c r="A176"/>
      <c r="B176"/>
      <c r="C176"/>
      <c r="D176"/>
      <c r="E176"/>
      <c r="F176"/>
      <c r="G176"/>
    </row>
    <row r="177" spans="1:7" x14ac:dyDescent="0.5">
      <c r="A177"/>
      <c r="B177"/>
      <c r="C177"/>
      <c r="D177"/>
      <c r="E177"/>
      <c r="F177"/>
      <c r="G177"/>
    </row>
    <row r="178" spans="1:7" x14ac:dyDescent="0.5">
      <c r="A178"/>
      <c r="B178"/>
      <c r="C178"/>
      <c r="D178"/>
      <c r="E178"/>
      <c r="F178"/>
      <c r="G178"/>
    </row>
    <row r="179" spans="1:7" x14ac:dyDescent="0.5">
      <c r="A179"/>
      <c r="B179"/>
      <c r="C179"/>
      <c r="D179"/>
      <c r="E179"/>
      <c r="F179"/>
      <c r="G179"/>
    </row>
    <row r="180" spans="1:7" x14ac:dyDescent="0.5">
      <c r="A180"/>
      <c r="B180"/>
      <c r="C180"/>
      <c r="D180"/>
      <c r="E180"/>
      <c r="F180"/>
      <c r="G180"/>
    </row>
    <row r="181" spans="1:7" x14ac:dyDescent="0.5">
      <c r="A181"/>
      <c r="B181"/>
      <c r="C181"/>
      <c r="D181"/>
      <c r="E181"/>
      <c r="F181"/>
      <c r="G181"/>
    </row>
    <row r="182" spans="1:7" x14ac:dyDescent="0.5">
      <c r="A182"/>
      <c r="B182"/>
      <c r="C182"/>
      <c r="D182"/>
      <c r="E182"/>
      <c r="F182"/>
      <c r="G182"/>
    </row>
    <row r="183" spans="1:7" x14ac:dyDescent="0.5">
      <c r="A183"/>
      <c r="B183"/>
      <c r="C183"/>
      <c r="D183"/>
      <c r="E183"/>
      <c r="F183"/>
      <c r="G183"/>
    </row>
    <row r="184" spans="1:7" x14ac:dyDescent="0.5">
      <c r="A184"/>
      <c r="B184"/>
      <c r="C184"/>
      <c r="D184"/>
      <c r="E184"/>
      <c r="F184"/>
      <c r="G184"/>
    </row>
    <row r="185" spans="1:7" x14ac:dyDescent="0.5">
      <c r="A185"/>
      <c r="B185"/>
      <c r="C185"/>
      <c r="D185"/>
      <c r="E185"/>
      <c r="F185"/>
      <c r="G185"/>
    </row>
    <row r="186" spans="1:7" x14ac:dyDescent="0.5">
      <c r="A186"/>
      <c r="B186"/>
      <c r="C186"/>
      <c r="D186"/>
      <c r="E186"/>
      <c r="F186"/>
      <c r="G186"/>
    </row>
    <row r="187" spans="1:7" x14ac:dyDescent="0.5">
      <c r="A187"/>
      <c r="B187"/>
      <c r="C187"/>
      <c r="D187"/>
      <c r="E187"/>
      <c r="F187"/>
      <c r="G187"/>
    </row>
    <row r="188" spans="1:7" x14ac:dyDescent="0.5">
      <c r="A188"/>
      <c r="B188"/>
      <c r="C188"/>
      <c r="D188"/>
      <c r="E188"/>
      <c r="F188"/>
      <c r="G188"/>
    </row>
    <row r="189" spans="1:7" x14ac:dyDescent="0.5">
      <c r="A189"/>
      <c r="B189"/>
      <c r="C189"/>
      <c r="D189"/>
      <c r="E189"/>
      <c r="F189"/>
      <c r="G189"/>
    </row>
    <row r="190" spans="1:7" x14ac:dyDescent="0.5">
      <c r="A190"/>
      <c r="B190"/>
      <c r="C190"/>
      <c r="D190"/>
      <c r="E190"/>
      <c r="F190"/>
      <c r="G190"/>
    </row>
    <row r="191" spans="1:7" x14ac:dyDescent="0.5">
      <c r="A191"/>
      <c r="B191"/>
      <c r="C191"/>
      <c r="D191"/>
      <c r="E191"/>
      <c r="F191"/>
      <c r="G191"/>
    </row>
    <row r="192" spans="1:7" x14ac:dyDescent="0.5">
      <c r="A192"/>
      <c r="B192"/>
      <c r="C192"/>
      <c r="D192"/>
      <c r="E192"/>
      <c r="F192"/>
      <c r="G192"/>
    </row>
    <row r="193" spans="1:7" x14ac:dyDescent="0.5">
      <c r="A193"/>
      <c r="B193"/>
      <c r="C193"/>
      <c r="D193"/>
      <c r="E193"/>
      <c r="F193"/>
      <c r="G193"/>
    </row>
    <row r="194" spans="1:7" x14ac:dyDescent="0.5">
      <c r="A194"/>
      <c r="B194"/>
      <c r="C194"/>
      <c r="D194"/>
      <c r="E194"/>
      <c r="F194"/>
      <c r="G194"/>
    </row>
    <row r="195" spans="1:7" x14ac:dyDescent="0.5">
      <c r="A195"/>
      <c r="B195"/>
      <c r="C195"/>
      <c r="D195"/>
      <c r="E195"/>
      <c r="F195"/>
      <c r="G195"/>
    </row>
    <row r="196" spans="1:7" x14ac:dyDescent="0.5">
      <c r="A196"/>
      <c r="B196"/>
      <c r="C196"/>
      <c r="D196"/>
      <c r="E196"/>
      <c r="F196"/>
      <c r="G196"/>
    </row>
    <row r="197" spans="1:7" x14ac:dyDescent="0.5">
      <c r="A197"/>
      <c r="B197"/>
      <c r="C197"/>
      <c r="D197"/>
      <c r="E197"/>
      <c r="F197"/>
      <c r="G197"/>
    </row>
    <row r="198" spans="1:7" x14ac:dyDescent="0.5">
      <c r="A198"/>
      <c r="B198"/>
      <c r="C198"/>
      <c r="D198"/>
      <c r="E198"/>
      <c r="F198"/>
      <c r="G198"/>
    </row>
    <row r="199" spans="1:7" x14ac:dyDescent="0.5">
      <c r="A199"/>
      <c r="B199"/>
      <c r="C199"/>
      <c r="D199"/>
      <c r="E199"/>
      <c r="F199"/>
      <c r="G199"/>
    </row>
    <row r="200" spans="1:7" x14ac:dyDescent="0.5">
      <c r="A200"/>
      <c r="B200"/>
      <c r="C200"/>
      <c r="D200"/>
      <c r="E200"/>
      <c r="F200"/>
      <c r="G200"/>
    </row>
    <row r="201" spans="1:7" x14ac:dyDescent="0.5">
      <c r="A201"/>
      <c r="B201"/>
      <c r="C201"/>
      <c r="D201"/>
      <c r="E201"/>
      <c r="F201"/>
      <c r="G201"/>
    </row>
    <row r="202" spans="1:7" x14ac:dyDescent="0.5">
      <c r="A202"/>
      <c r="B202"/>
      <c r="C202"/>
      <c r="D202"/>
      <c r="E202"/>
      <c r="F202"/>
      <c r="G202"/>
    </row>
    <row r="203" spans="1:7" x14ac:dyDescent="0.5">
      <c r="A203"/>
      <c r="B203"/>
      <c r="C203"/>
      <c r="D203"/>
      <c r="E203"/>
      <c r="F203"/>
      <c r="G203"/>
    </row>
    <row r="204" spans="1:7" x14ac:dyDescent="0.5">
      <c r="A204"/>
      <c r="B204"/>
      <c r="C204"/>
      <c r="D204"/>
      <c r="E204"/>
      <c r="F204"/>
      <c r="G204"/>
    </row>
    <row r="205" spans="1:7" x14ac:dyDescent="0.5">
      <c r="A205"/>
      <c r="B205"/>
      <c r="C205"/>
      <c r="D205"/>
      <c r="E205"/>
      <c r="F205"/>
      <c r="G205"/>
    </row>
    <row r="206" spans="1:7" x14ac:dyDescent="0.5">
      <c r="A206"/>
      <c r="B206"/>
      <c r="C206"/>
      <c r="D206"/>
      <c r="E206"/>
      <c r="F206"/>
      <c r="G206"/>
    </row>
    <row r="207" spans="1:7" x14ac:dyDescent="0.5">
      <c r="A207"/>
      <c r="B207"/>
      <c r="C207"/>
      <c r="D207"/>
      <c r="E207"/>
      <c r="F207"/>
      <c r="G207"/>
    </row>
    <row r="208" spans="1:7" x14ac:dyDescent="0.5">
      <c r="A208"/>
      <c r="B208"/>
      <c r="C208"/>
      <c r="D208"/>
      <c r="E208"/>
      <c r="F208"/>
      <c r="G208"/>
    </row>
    <row r="209" spans="1:7" x14ac:dyDescent="0.5">
      <c r="A209"/>
      <c r="B209"/>
      <c r="C209"/>
      <c r="D209"/>
      <c r="E209"/>
      <c r="F209"/>
      <c r="G209"/>
    </row>
    <row r="210" spans="1:7" x14ac:dyDescent="0.5">
      <c r="A210"/>
      <c r="B210"/>
      <c r="C210"/>
      <c r="D210"/>
      <c r="E210"/>
      <c r="F210"/>
      <c r="G210"/>
    </row>
    <row r="211" spans="1:7" x14ac:dyDescent="0.5">
      <c r="A211"/>
      <c r="B211"/>
      <c r="C211"/>
      <c r="D211"/>
      <c r="E211"/>
      <c r="F211"/>
      <c r="G211"/>
    </row>
    <row r="212" spans="1:7" x14ac:dyDescent="0.5">
      <c r="A212"/>
      <c r="B212"/>
      <c r="C212"/>
      <c r="D212"/>
      <c r="E212"/>
      <c r="F212"/>
      <c r="G212"/>
    </row>
    <row r="213" spans="1:7" x14ac:dyDescent="0.5">
      <c r="A213"/>
      <c r="B213"/>
      <c r="C213"/>
      <c r="D213"/>
      <c r="E213"/>
      <c r="F213"/>
      <c r="G213"/>
    </row>
    <row r="214" spans="1:7" x14ac:dyDescent="0.5">
      <c r="A214"/>
      <c r="B214"/>
      <c r="C214"/>
      <c r="D214"/>
      <c r="E214"/>
      <c r="F214"/>
      <c r="G214"/>
    </row>
    <row r="215" spans="1:7" x14ac:dyDescent="0.5">
      <c r="A215"/>
      <c r="B215"/>
      <c r="C215"/>
      <c r="D215"/>
      <c r="E215"/>
      <c r="F215"/>
      <c r="G215"/>
    </row>
    <row r="216" spans="1:7" x14ac:dyDescent="0.5">
      <c r="A216"/>
      <c r="B216"/>
      <c r="C216"/>
      <c r="D216"/>
      <c r="E216"/>
      <c r="F216"/>
      <c r="G216"/>
    </row>
    <row r="217" spans="1:7" x14ac:dyDescent="0.5">
      <c r="A217"/>
      <c r="B217"/>
      <c r="C217"/>
      <c r="D217"/>
      <c r="E217"/>
      <c r="F217"/>
      <c r="G217"/>
    </row>
    <row r="218" spans="1:7" x14ac:dyDescent="0.5">
      <c r="A218"/>
      <c r="B218"/>
      <c r="C218"/>
      <c r="D218"/>
      <c r="E218"/>
      <c r="F218"/>
      <c r="G218"/>
    </row>
    <row r="219" spans="1:7" x14ac:dyDescent="0.5">
      <c r="A219"/>
      <c r="B219"/>
      <c r="C219"/>
      <c r="D219"/>
      <c r="E219"/>
      <c r="F219"/>
      <c r="G219"/>
    </row>
    <row r="220" spans="1:7" x14ac:dyDescent="0.5">
      <c r="A220"/>
      <c r="B220"/>
      <c r="C220"/>
      <c r="D220"/>
      <c r="E220"/>
      <c r="F220"/>
      <c r="G220"/>
    </row>
    <row r="221" spans="1:7" x14ac:dyDescent="0.5">
      <c r="A221"/>
      <c r="B221"/>
      <c r="C221"/>
      <c r="D221"/>
      <c r="E221"/>
      <c r="F221"/>
      <c r="G221"/>
    </row>
    <row r="222" spans="1:7" x14ac:dyDescent="0.5">
      <c r="A222"/>
      <c r="B222"/>
      <c r="C222"/>
      <c r="D222"/>
      <c r="E222"/>
      <c r="F222"/>
      <c r="G222"/>
    </row>
    <row r="223" spans="1:7" x14ac:dyDescent="0.5">
      <c r="A223"/>
      <c r="B223"/>
      <c r="C223"/>
      <c r="D223"/>
      <c r="E223"/>
      <c r="F223"/>
      <c r="G223"/>
    </row>
    <row r="224" spans="1:7" x14ac:dyDescent="0.5">
      <c r="A224"/>
      <c r="B224"/>
      <c r="C224"/>
      <c r="D224"/>
      <c r="E224"/>
      <c r="F224"/>
      <c r="G224"/>
    </row>
    <row r="225" spans="1:7" x14ac:dyDescent="0.5">
      <c r="A225"/>
      <c r="B225"/>
      <c r="C225"/>
      <c r="D225"/>
      <c r="E225"/>
      <c r="F225"/>
      <c r="G225"/>
    </row>
    <row r="226" spans="1:7" x14ac:dyDescent="0.5">
      <c r="A226"/>
      <c r="B226"/>
      <c r="C226"/>
      <c r="D226"/>
      <c r="E226"/>
      <c r="F226"/>
      <c r="G226"/>
    </row>
    <row r="227" spans="1:7" x14ac:dyDescent="0.5">
      <c r="A227"/>
      <c r="B227"/>
      <c r="C227"/>
      <c r="D227"/>
      <c r="E227"/>
      <c r="F227"/>
      <c r="G227"/>
    </row>
    <row r="228" spans="1:7" x14ac:dyDescent="0.5">
      <c r="A228"/>
      <c r="B228"/>
      <c r="C228"/>
      <c r="D228"/>
      <c r="E228"/>
      <c r="F228"/>
      <c r="G228"/>
    </row>
    <row r="229" spans="1:7" x14ac:dyDescent="0.5">
      <c r="A229"/>
      <c r="B229"/>
      <c r="C229"/>
      <c r="D229"/>
      <c r="E229"/>
      <c r="F229"/>
      <c r="G229"/>
    </row>
    <row r="230" spans="1:7" x14ac:dyDescent="0.5">
      <c r="A230"/>
      <c r="B230"/>
      <c r="C230"/>
      <c r="D230"/>
      <c r="E230"/>
      <c r="F230"/>
      <c r="G230"/>
    </row>
    <row r="231" spans="1:7" x14ac:dyDescent="0.5">
      <c r="A231"/>
      <c r="B231"/>
      <c r="C231"/>
      <c r="D231"/>
      <c r="E231"/>
      <c r="F231"/>
      <c r="G231"/>
    </row>
    <row r="232" spans="1:7" x14ac:dyDescent="0.5">
      <c r="A232"/>
      <c r="B232"/>
      <c r="C232"/>
      <c r="D232"/>
      <c r="E232"/>
      <c r="F232"/>
      <c r="G232"/>
    </row>
    <row r="233" spans="1:7" x14ac:dyDescent="0.5">
      <c r="A233"/>
      <c r="B233"/>
      <c r="C233"/>
      <c r="D233"/>
      <c r="E233"/>
      <c r="F233"/>
      <c r="G233"/>
    </row>
    <row r="234" spans="1:7" x14ac:dyDescent="0.5">
      <c r="A234"/>
      <c r="B234"/>
      <c r="C234"/>
      <c r="D234"/>
      <c r="E234"/>
      <c r="F234"/>
      <c r="G234"/>
    </row>
    <row r="235" spans="1:7" x14ac:dyDescent="0.5">
      <c r="A235"/>
      <c r="B235"/>
      <c r="C235"/>
      <c r="D235"/>
      <c r="E235"/>
      <c r="F235"/>
      <c r="G235"/>
    </row>
    <row r="236" spans="1:7" x14ac:dyDescent="0.5">
      <c r="A236"/>
      <c r="B236"/>
      <c r="C236"/>
      <c r="D236"/>
      <c r="E236"/>
      <c r="F236"/>
      <c r="G236"/>
    </row>
    <row r="237" spans="1:7" x14ac:dyDescent="0.5">
      <c r="A237"/>
      <c r="B237"/>
      <c r="C237"/>
      <c r="D237"/>
      <c r="E237"/>
      <c r="F237"/>
      <c r="G237"/>
    </row>
    <row r="238" spans="1:7" x14ac:dyDescent="0.5">
      <c r="A238"/>
      <c r="B238"/>
      <c r="C238"/>
      <c r="D238"/>
      <c r="E238"/>
      <c r="F238"/>
      <c r="G238"/>
    </row>
    <row r="239" spans="1:7" x14ac:dyDescent="0.5">
      <c r="A239"/>
      <c r="B239"/>
      <c r="C239"/>
      <c r="D239"/>
      <c r="E239"/>
      <c r="F239"/>
      <c r="G239"/>
    </row>
    <row r="240" spans="1:7" x14ac:dyDescent="0.5">
      <c r="A240"/>
      <c r="B240"/>
      <c r="C240"/>
      <c r="D240"/>
      <c r="E240"/>
      <c r="F240"/>
      <c r="G240"/>
    </row>
    <row r="241" spans="1:7" x14ac:dyDescent="0.5">
      <c r="A241"/>
      <c r="B241"/>
      <c r="C241"/>
      <c r="D241"/>
      <c r="E241"/>
      <c r="F241"/>
      <c r="G241"/>
    </row>
    <row r="242" spans="1:7" x14ac:dyDescent="0.5">
      <c r="A242"/>
      <c r="B242"/>
      <c r="C242"/>
      <c r="D242"/>
      <c r="E242"/>
      <c r="F242"/>
      <c r="G242"/>
    </row>
    <row r="243" spans="1:7" x14ac:dyDescent="0.5">
      <c r="A243"/>
      <c r="B243"/>
      <c r="C243"/>
      <c r="D243"/>
      <c r="E243"/>
      <c r="F243"/>
      <c r="G243"/>
    </row>
    <row r="244" spans="1:7" x14ac:dyDescent="0.5">
      <c r="A244"/>
      <c r="B244"/>
      <c r="C244"/>
      <c r="D244"/>
      <c r="E244"/>
      <c r="F244"/>
      <c r="G244"/>
    </row>
    <row r="245" spans="1:7" x14ac:dyDescent="0.5">
      <c r="A245"/>
      <c r="B245"/>
      <c r="C245"/>
      <c r="D245"/>
      <c r="E245"/>
      <c r="F245"/>
      <c r="G245"/>
    </row>
    <row r="246" spans="1:7" x14ac:dyDescent="0.5">
      <c r="A246"/>
      <c r="B246"/>
      <c r="C246"/>
      <c r="D246"/>
      <c r="E246"/>
      <c r="F246"/>
      <c r="G246"/>
    </row>
    <row r="247" spans="1:7" x14ac:dyDescent="0.5">
      <c r="A247"/>
      <c r="B247"/>
      <c r="C247"/>
      <c r="D247"/>
      <c r="E247"/>
      <c r="F247"/>
      <c r="G247"/>
    </row>
    <row r="248" spans="1:7" x14ac:dyDescent="0.5">
      <c r="A248"/>
      <c r="B248"/>
      <c r="C248"/>
      <c r="D248"/>
      <c r="E248"/>
      <c r="F248"/>
      <c r="G248"/>
    </row>
    <row r="249" spans="1:7" x14ac:dyDescent="0.5">
      <c r="A249"/>
      <c r="B249"/>
      <c r="C249"/>
      <c r="D249"/>
      <c r="E249"/>
      <c r="F249"/>
      <c r="G249"/>
    </row>
    <row r="250" spans="1:7" x14ac:dyDescent="0.5">
      <c r="A250"/>
      <c r="B250"/>
      <c r="C250"/>
      <c r="D250"/>
      <c r="E250"/>
      <c r="F250"/>
      <c r="G250"/>
    </row>
    <row r="251" spans="1:7" x14ac:dyDescent="0.5">
      <c r="A251"/>
      <c r="B251"/>
      <c r="C251"/>
      <c r="D251"/>
      <c r="E251"/>
      <c r="F251"/>
      <c r="G251"/>
    </row>
    <row r="252" spans="1:7" x14ac:dyDescent="0.5">
      <c r="A252"/>
      <c r="B252"/>
      <c r="C252"/>
      <c r="D252"/>
      <c r="E252"/>
      <c r="F252"/>
      <c r="G252"/>
    </row>
    <row r="253" spans="1:7" x14ac:dyDescent="0.5">
      <c r="A253"/>
      <c r="B253"/>
      <c r="C253"/>
      <c r="D253"/>
      <c r="E253"/>
      <c r="F253"/>
      <c r="G253"/>
    </row>
    <row r="254" spans="1:7" x14ac:dyDescent="0.5">
      <c r="A254"/>
      <c r="B254"/>
      <c r="C254"/>
      <c r="D254"/>
      <c r="E254"/>
      <c r="F254"/>
      <c r="G254"/>
    </row>
    <row r="255" spans="1:7" x14ac:dyDescent="0.5">
      <c r="A255"/>
      <c r="B255"/>
      <c r="C255"/>
      <c r="D255"/>
      <c r="E255"/>
      <c r="F255"/>
      <c r="G255"/>
    </row>
    <row r="256" spans="1:7" x14ac:dyDescent="0.5">
      <c r="A256"/>
      <c r="B256"/>
      <c r="C256"/>
      <c r="D256"/>
      <c r="E256"/>
      <c r="F256"/>
      <c r="G256"/>
    </row>
    <row r="257" spans="1:7" x14ac:dyDescent="0.5">
      <c r="A257"/>
      <c r="B257"/>
      <c r="C257"/>
      <c r="D257"/>
      <c r="E257"/>
      <c r="F257"/>
      <c r="G257"/>
    </row>
    <row r="258" spans="1:7" x14ac:dyDescent="0.5">
      <c r="A258"/>
      <c r="B258"/>
      <c r="C258"/>
      <c r="D258"/>
      <c r="E258"/>
      <c r="F258"/>
      <c r="G258"/>
    </row>
    <row r="259" spans="1:7" x14ac:dyDescent="0.5">
      <c r="A259"/>
      <c r="B259"/>
      <c r="C259"/>
      <c r="D259"/>
      <c r="E259"/>
      <c r="F259"/>
      <c r="G259"/>
    </row>
    <row r="260" spans="1:7" x14ac:dyDescent="0.5">
      <c r="A260"/>
      <c r="B260"/>
      <c r="C260"/>
      <c r="D260"/>
      <c r="E260"/>
      <c r="F260"/>
      <c r="G260"/>
    </row>
    <row r="261" spans="1:7" x14ac:dyDescent="0.5">
      <c r="A261"/>
      <c r="B261"/>
      <c r="C261"/>
      <c r="D261"/>
      <c r="E261"/>
      <c r="F261"/>
      <c r="G261"/>
    </row>
    <row r="262" spans="1:7" x14ac:dyDescent="0.5">
      <c r="A262"/>
      <c r="B262"/>
      <c r="C262"/>
      <c r="D262"/>
      <c r="E262"/>
      <c r="F262"/>
      <c r="G262"/>
    </row>
    <row r="263" spans="1:7" x14ac:dyDescent="0.5">
      <c r="A263"/>
      <c r="B263"/>
      <c r="C263"/>
      <c r="D263"/>
      <c r="E263"/>
      <c r="F263"/>
      <c r="G263"/>
    </row>
    <row r="264" spans="1:7" x14ac:dyDescent="0.5">
      <c r="A264"/>
      <c r="B264"/>
      <c r="C264"/>
      <c r="D264"/>
      <c r="E264"/>
      <c r="F264"/>
      <c r="G264"/>
    </row>
    <row r="265" spans="1:7" x14ac:dyDescent="0.5">
      <c r="A265"/>
      <c r="B265"/>
      <c r="C265"/>
      <c r="D265"/>
      <c r="E265"/>
      <c r="F265"/>
      <c r="G265"/>
    </row>
    <row r="266" spans="1:7" x14ac:dyDescent="0.5">
      <c r="A266"/>
      <c r="B266"/>
      <c r="C266"/>
      <c r="D266"/>
      <c r="E266"/>
      <c r="F266"/>
      <c r="G266"/>
    </row>
    <row r="267" spans="1:7" x14ac:dyDescent="0.5">
      <c r="A267"/>
      <c r="B267"/>
      <c r="C267"/>
      <c r="D267"/>
      <c r="E267"/>
      <c r="F267"/>
      <c r="G267"/>
    </row>
    <row r="268" spans="1:7" x14ac:dyDescent="0.5">
      <c r="A268"/>
      <c r="B268"/>
      <c r="C268"/>
      <c r="D268"/>
      <c r="E268"/>
      <c r="F268"/>
      <c r="G268"/>
    </row>
    <row r="269" spans="1:7" x14ac:dyDescent="0.5">
      <c r="A269"/>
      <c r="B269"/>
      <c r="C269"/>
      <c r="D269"/>
      <c r="E269"/>
      <c r="F269"/>
      <c r="G269"/>
    </row>
    <row r="270" spans="1:7" x14ac:dyDescent="0.5">
      <c r="A270"/>
      <c r="B270"/>
      <c r="C270"/>
      <c r="D270"/>
      <c r="E270"/>
      <c r="F270"/>
      <c r="G270"/>
    </row>
    <row r="271" spans="1:7" x14ac:dyDescent="0.5">
      <c r="A271"/>
      <c r="B271"/>
      <c r="C271"/>
      <c r="D271"/>
      <c r="E271"/>
      <c r="F271"/>
      <c r="G271"/>
    </row>
    <row r="272" spans="1:7" x14ac:dyDescent="0.5">
      <c r="A272"/>
      <c r="B272"/>
      <c r="C272"/>
      <c r="D272"/>
      <c r="E272"/>
      <c r="F272"/>
      <c r="G272"/>
    </row>
    <row r="273" spans="1:7" x14ac:dyDescent="0.5">
      <c r="A273"/>
      <c r="B273"/>
      <c r="C273"/>
      <c r="D273"/>
      <c r="E273"/>
      <c r="F273"/>
      <c r="G273"/>
    </row>
    <row r="274" spans="1:7" x14ac:dyDescent="0.5">
      <c r="A274"/>
      <c r="B274"/>
      <c r="C274"/>
      <c r="D274"/>
      <c r="E274"/>
      <c r="F274"/>
      <c r="G274"/>
    </row>
    <row r="275" spans="1:7" x14ac:dyDescent="0.5">
      <c r="A275"/>
      <c r="B275"/>
      <c r="C275"/>
      <c r="D275"/>
      <c r="E275"/>
      <c r="F275"/>
      <c r="G275"/>
    </row>
    <row r="276" spans="1:7" x14ac:dyDescent="0.5">
      <c r="A276"/>
      <c r="B276"/>
      <c r="C276"/>
      <c r="D276"/>
      <c r="E276"/>
      <c r="F276"/>
      <c r="G276"/>
    </row>
    <row r="277" spans="1:7" x14ac:dyDescent="0.5">
      <c r="A277"/>
      <c r="B277"/>
      <c r="C277"/>
      <c r="D277"/>
      <c r="E277"/>
      <c r="F277"/>
      <c r="G277"/>
    </row>
    <row r="278" spans="1:7" x14ac:dyDescent="0.5">
      <c r="A278"/>
      <c r="B278"/>
      <c r="C278"/>
      <c r="D278"/>
      <c r="E278"/>
      <c r="F278"/>
      <c r="G278"/>
    </row>
    <row r="279" spans="1:7" x14ac:dyDescent="0.5">
      <c r="A279"/>
      <c r="B279"/>
      <c r="C279"/>
      <c r="D279"/>
      <c r="E279"/>
      <c r="F279"/>
      <c r="G279"/>
    </row>
    <row r="280" spans="1:7" x14ac:dyDescent="0.5">
      <c r="A280"/>
      <c r="B280"/>
      <c r="C280"/>
      <c r="D280"/>
      <c r="E280"/>
      <c r="F280"/>
      <c r="G280"/>
    </row>
    <row r="281" spans="1:7" x14ac:dyDescent="0.5">
      <c r="A281"/>
      <c r="B281"/>
      <c r="C281"/>
      <c r="D281"/>
      <c r="E281"/>
      <c r="F281"/>
      <c r="G281"/>
    </row>
    <row r="282" spans="1:7" x14ac:dyDescent="0.5">
      <c r="A282"/>
      <c r="B282"/>
      <c r="C282"/>
      <c r="D282"/>
      <c r="E282"/>
      <c r="F282"/>
      <c r="G282"/>
    </row>
    <row r="283" spans="1:7" x14ac:dyDescent="0.5">
      <c r="A283"/>
      <c r="B283"/>
      <c r="C283"/>
      <c r="D283"/>
      <c r="E283"/>
      <c r="F283"/>
      <c r="G283"/>
    </row>
    <row r="284" spans="1:7" x14ac:dyDescent="0.5">
      <c r="A284"/>
      <c r="B284"/>
      <c r="C284"/>
      <c r="D284"/>
      <c r="E284"/>
      <c r="F284"/>
      <c r="G284"/>
    </row>
    <row r="285" spans="1:7" x14ac:dyDescent="0.5">
      <c r="A285"/>
      <c r="B285"/>
      <c r="C285"/>
      <c r="D285"/>
      <c r="E285"/>
      <c r="F285"/>
      <c r="G285"/>
    </row>
    <row r="286" spans="1:7" x14ac:dyDescent="0.5">
      <c r="A286"/>
      <c r="B286"/>
      <c r="C286"/>
      <c r="D286"/>
      <c r="E286"/>
      <c r="F286"/>
      <c r="G286"/>
    </row>
    <row r="287" spans="1:7" x14ac:dyDescent="0.5">
      <c r="A287"/>
      <c r="B287"/>
      <c r="C287"/>
      <c r="D287"/>
      <c r="E287"/>
      <c r="F287"/>
      <c r="G287"/>
    </row>
    <row r="288" spans="1:7" x14ac:dyDescent="0.5">
      <c r="A288"/>
      <c r="B288"/>
      <c r="C288"/>
      <c r="D288"/>
      <c r="E288"/>
      <c r="F288"/>
      <c r="G288"/>
    </row>
    <row r="289" spans="1:7" x14ac:dyDescent="0.5">
      <c r="A289"/>
      <c r="B289"/>
      <c r="C289"/>
      <c r="D289"/>
      <c r="E289"/>
      <c r="F289"/>
      <c r="G289"/>
    </row>
    <row r="290" spans="1:7" x14ac:dyDescent="0.5">
      <c r="A290"/>
      <c r="B290"/>
      <c r="C290"/>
      <c r="D290"/>
      <c r="E290"/>
      <c r="F290"/>
      <c r="G290"/>
    </row>
    <row r="291" spans="1:7" x14ac:dyDescent="0.5">
      <c r="A291"/>
      <c r="B291"/>
      <c r="C291"/>
      <c r="D291"/>
      <c r="E291"/>
      <c r="F291"/>
      <c r="G291"/>
    </row>
    <row r="292" spans="1:7" x14ac:dyDescent="0.5">
      <c r="A292"/>
      <c r="B292"/>
      <c r="C292"/>
      <c r="D292"/>
      <c r="E292"/>
      <c r="F292"/>
      <c r="G292"/>
    </row>
    <row r="293" spans="1:7" x14ac:dyDescent="0.5">
      <c r="A293"/>
      <c r="B293"/>
      <c r="C293"/>
      <c r="D293"/>
      <c r="E293"/>
      <c r="F293"/>
      <c r="G293"/>
    </row>
    <row r="294" spans="1:7" x14ac:dyDescent="0.5">
      <c r="A294"/>
      <c r="B294"/>
      <c r="C294"/>
      <c r="D294"/>
      <c r="E294"/>
      <c r="F294"/>
      <c r="G294"/>
    </row>
    <row r="295" spans="1:7" x14ac:dyDescent="0.5">
      <c r="A295"/>
      <c r="B295"/>
      <c r="C295"/>
      <c r="D295"/>
      <c r="E295"/>
      <c r="F295"/>
      <c r="G295"/>
    </row>
    <row r="296" spans="1:7" x14ac:dyDescent="0.5">
      <c r="A296"/>
      <c r="B296"/>
      <c r="C296"/>
      <c r="D296"/>
      <c r="E296"/>
      <c r="F296"/>
      <c r="G296"/>
    </row>
    <row r="297" spans="1:7" x14ac:dyDescent="0.5">
      <c r="A297"/>
      <c r="B297"/>
      <c r="C297"/>
      <c r="D297"/>
      <c r="E297"/>
      <c r="F297"/>
      <c r="G297"/>
    </row>
    <row r="298" spans="1:7" x14ac:dyDescent="0.5">
      <c r="A298"/>
      <c r="B298"/>
      <c r="C298"/>
      <c r="D298"/>
      <c r="E298"/>
      <c r="F298"/>
      <c r="G298"/>
    </row>
    <row r="299" spans="1:7" x14ac:dyDescent="0.5">
      <c r="A299"/>
      <c r="B299"/>
      <c r="C299"/>
      <c r="D299"/>
      <c r="E299"/>
      <c r="F299"/>
      <c r="G299"/>
    </row>
    <row r="300" spans="1:7" x14ac:dyDescent="0.5">
      <c r="A300"/>
      <c r="B300"/>
      <c r="C300"/>
      <c r="D300"/>
      <c r="E300"/>
      <c r="F300"/>
      <c r="G300"/>
    </row>
    <row r="301" spans="1:7" x14ac:dyDescent="0.5">
      <c r="A301"/>
      <c r="B301"/>
      <c r="C301"/>
      <c r="D301"/>
      <c r="E301"/>
      <c r="F301"/>
      <c r="G301"/>
    </row>
    <row r="302" spans="1:7" x14ac:dyDescent="0.5">
      <c r="A302"/>
      <c r="B302"/>
      <c r="C302"/>
      <c r="D302"/>
      <c r="E302"/>
      <c r="F302"/>
      <c r="G302"/>
    </row>
    <row r="303" spans="1:7" x14ac:dyDescent="0.5">
      <c r="A303"/>
      <c r="B303"/>
      <c r="C303"/>
      <c r="D303"/>
      <c r="E303"/>
      <c r="F303"/>
      <c r="G303"/>
    </row>
    <row r="304" spans="1:7" x14ac:dyDescent="0.5">
      <c r="A304"/>
      <c r="B304"/>
      <c r="C304"/>
      <c r="D304"/>
      <c r="E304"/>
      <c r="F304"/>
      <c r="G304"/>
    </row>
    <row r="305" spans="1:7" x14ac:dyDescent="0.5">
      <c r="A305"/>
      <c r="B305"/>
      <c r="C305"/>
      <c r="D305"/>
      <c r="E305"/>
      <c r="F305"/>
      <c r="G305"/>
    </row>
    <row r="306" spans="1:7" x14ac:dyDescent="0.5">
      <c r="A306"/>
      <c r="B306"/>
      <c r="C306"/>
      <c r="D306"/>
      <c r="E306"/>
      <c r="F306"/>
      <c r="G306"/>
    </row>
    <row r="307" spans="1:7" x14ac:dyDescent="0.5">
      <c r="A307"/>
      <c r="B307"/>
      <c r="C307"/>
      <c r="D307"/>
      <c r="E307"/>
      <c r="F307"/>
      <c r="G307"/>
    </row>
    <row r="308" spans="1:7" x14ac:dyDescent="0.5">
      <c r="A308"/>
      <c r="B308"/>
      <c r="C308"/>
      <c r="D308"/>
      <c r="E308"/>
      <c r="F308"/>
      <c r="G308"/>
    </row>
    <row r="309" spans="1:7" x14ac:dyDescent="0.5">
      <c r="A309"/>
      <c r="B309"/>
      <c r="C309"/>
      <c r="D309"/>
      <c r="E309"/>
      <c r="F309"/>
      <c r="G309"/>
    </row>
    <row r="310" spans="1:7" x14ac:dyDescent="0.5">
      <c r="A310"/>
      <c r="B310"/>
      <c r="C310"/>
      <c r="D310"/>
      <c r="E310"/>
      <c r="F310"/>
      <c r="G310"/>
    </row>
    <row r="311" spans="1:7" x14ac:dyDescent="0.5">
      <c r="A311"/>
      <c r="B311"/>
      <c r="C311"/>
      <c r="D311"/>
      <c r="E311"/>
      <c r="F311"/>
      <c r="G311"/>
    </row>
    <row r="312" spans="1:7" x14ac:dyDescent="0.5">
      <c r="A312"/>
      <c r="B312"/>
      <c r="C312"/>
      <c r="D312"/>
      <c r="E312"/>
      <c r="F312"/>
      <c r="G312"/>
    </row>
    <row r="313" spans="1:7" x14ac:dyDescent="0.5">
      <c r="A313"/>
      <c r="B313"/>
      <c r="C313"/>
      <c r="D313"/>
      <c r="E313"/>
      <c r="F313"/>
      <c r="G313"/>
    </row>
    <row r="314" spans="1:7" x14ac:dyDescent="0.5">
      <c r="A314"/>
      <c r="B314"/>
      <c r="C314"/>
      <c r="D314"/>
      <c r="E314"/>
      <c r="F314"/>
      <c r="G314"/>
    </row>
    <row r="315" spans="1:7" x14ac:dyDescent="0.5">
      <c r="A315"/>
      <c r="B315"/>
      <c r="C315"/>
      <c r="D315"/>
      <c r="E315"/>
      <c r="F315"/>
      <c r="G315"/>
    </row>
    <row r="316" spans="1:7" x14ac:dyDescent="0.5">
      <c r="A316"/>
      <c r="B316"/>
      <c r="C316"/>
      <c r="D316"/>
      <c r="E316"/>
      <c r="F316"/>
      <c r="G316"/>
    </row>
    <row r="317" spans="1:7" x14ac:dyDescent="0.5">
      <c r="A317"/>
      <c r="B317"/>
      <c r="C317"/>
      <c r="D317"/>
      <c r="E317"/>
      <c r="F317"/>
      <c r="G317"/>
    </row>
    <row r="318" spans="1:7" x14ac:dyDescent="0.5">
      <c r="A318"/>
      <c r="B318"/>
      <c r="C318"/>
      <c r="D318"/>
      <c r="E318"/>
      <c r="F318"/>
      <c r="G318"/>
    </row>
    <row r="319" spans="1:7" x14ac:dyDescent="0.5">
      <c r="A319"/>
      <c r="B319"/>
      <c r="C319"/>
      <c r="D319"/>
      <c r="E319"/>
      <c r="F319"/>
      <c r="G319"/>
    </row>
    <row r="320" spans="1:7" x14ac:dyDescent="0.5">
      <c r="A320"/>
      <c r="B320"/>
      <c r="C320"/>
      <c r="D320"/>
      <c r="E320"/>
      <c r="F320"/>
      <c r="G320"/>
    </row>
    <row r="321" spans="1:7" x14ac:dyDescent="0.5">
      <c r="A321"/>
      <c r="B321"/>
      <c r="C321"/>
      <c r="D321"/>
      <c r="E321"/>
      <c r="F321"/>
      <c r="G321"/>
    </row>
    <row r="322" spans="1:7" x14ac:dyDescent="0.5">
      <c r="A322"/>
      <c r="B322"/>
      <c r="C322"/>
      <c r="D322"/>
      <c r="E322"/>
      <c r="F322"/>
      <c r="G322"/>
    </row>
    <row r="323" spans="1:7" x14ac:dyDescent="0.5">
      <c r="A323"/>
      <c r="B323"/>
      <c r="C323"/>
      <c r="D323"/>
      <c r="E323"/>
      <c r="F323"/>
      <c r="G323"/>
    </row>
    <row r="324" spans="1:7" x14ac:dyDescent="0.5">
      <c r="A324"/>
      <c r="B324"/>
      <c r="C324"/>
      <c r="D324"/>
      <c r="E324"/>
      <c r="F324"/>
      <c r="G324"/>
    </row>
    <row r="325" spans="1:7" x14ac:dyDescent="0.5">
      <c r="A325"/>
      <c r="B325"/>
      <c r="C325"/>
      <c r="D325"/>
      <c r="E325"/>
      <c r="F325"/>
      <c r="G325"/>
    </row>
    <row r="326" spans="1:7" x14ac:dyDescent="0.5">
      <c r="A326"/>
      <c r="B326"/>
      <c r="C326"/>
      <c r="D326"/>
      <c r="E326"/>
      <c r="F326"/>
      <c r="G326"/>
    </row>
    <row r="327" spans="1:7" x14ac:dyDescent="0.5">
      <c r="A327"/>
      <c r="B327"/>
      <c r="C327"/>
      <c r="D327"/>
      <c r="E327"/>
      <c r="F327"/>
      <c r="G327"/>
    </row>
    <row r="328" spans="1:7" x14ac:dyDescent="0.5">
      <c r="A328"/>
      <c r="B328"/>
      <c r="C328"/>
      <c r="D328"/>
      <c r="E328"/>
      <c r="F328"/>
      <c r="G328"/>
    </row>
    <row r="329" spans="1:7" x14ac:dyDescent="0.5">
      <c r="A329"/>
      <c r="B329"/>
      <c r="C329"/>
      <c r="D329"/>
      <c r="E329"/>
      <c r="F329"/>
      <c r="G329"/>
    </row>
    <row r="330" spans="1:7" x14ac:dyDescent="0.5">
      <c r="A330"/>
      <c r="B330"/>
      <c r="C330"/>
      <c r="D330"/>
      <c r="E330"/>
      <c r="F330"/>
      <c r="G330"/>
    </row>
    <row r="331" spans="1:7" x14ac:dyDescent="0.5">
      <c r="A331"/>
      <c r="B331"/>
      <c r="C331"/>
      <c r="D331"/>
      <c r="E331"/>
      <c r="F331"/>
      <c r="G331"/>
    </row>
    <row r="332" spans="1:7" x14ac:dyDescent="0.5">
      <c r="A332"/>
      <c r="B332"/>
      <c r="C332"/>
      <c r="D332"/>
      <c r="E332"/>
      <c r="F332"/>
      <c r="G332"/>
    </row>
    <row r="333" spans="1:7" x14ac:dyDescent="0.5">
      <c r="A333"/>
      <c r="B333"/>
      <c r="C333"/>
      <c r="D333"/>
      <c r="E333"/>
      <c r="F333"/>
      <c r="G333"/>
    </row>
    <row r="334" spans="1:7" x14ac:dyDescent="0.5">
      <c r="A334"/>
      <c r="B334"/>
      <c r="C334"/>
      <c r="D334"/>
      <c r="E334"/>
      <c r="F334"/>
      <c r="G334"/>
    </row>
    <row r="335" spans="1:7" x14ac:dyDescent="0.5">
      <c r="A335"/>
      <c r="B335"/>
      <c r="C335"/>
      <c r="D335"/>
      <c r="E335"/>
      <c r="F335"/>
      <c r="G335"/>
    </row>
    <row r="336" spans="1:7" x14ac:dyDescent="0.5">
      <c r="A336"/>
      <c r="B336"/>
      <c r="C336"/>
      <c r="D336"/>
      <c r="E336"/>
      <c r="F336"/>
      <c r="G336"/>
    </row>
    <row r="337" spans="1:7" x14ac:dyDescent="0.5">
      <c r="A337"/>
      <c r="B337"/>
      <c r="C337"/>
      <c r="D337"/>
      <c r="E337"/>
      <c r="F337"/>
      <c r="G337"/>
    </row>
    <row r="338" spans="1:7" x14ac:dyDescent="0.5">
      <c r="A338"/>
      <c r="B338"/>
      <c r="C338"/>
      <c r="D338"/>
      <c r="E338"/>
      <c r="F338"/>
      <c r="G338"/>
    </row>
    <row r="339" spans="1:7" x14ac:dyDescent="0.5">
      <c r="A339"/>
      <c r="B339"/>
      <c r="C339"/>
      <c r="D339"/>
      <c r="E339"/>
      <c r="F339"/>
      <c r="G339"/>
    </row>
    <row r="340" spans="1:7" x14ac:dyDescent="0.5">
      <c r="A340"/>
      <c r="B340"/>
      <c r="C340"/>
      <c r="D340"/>
      <c r="E340"/>
      <c r="F340"/>
      <c r="G340"/>
    </row>
    <row r="341" spans="1:7" x14ac:dyDescent="0.5">
      <c r="A341"/>
      <c r="B341"/>
      <c r="C341"/>
      <c r="D341"/>
      <c r="E341"/>
      <c r="F341"/>
      <c r="G341"/>
    </row>
    <row r="342" spans="1:7" x14ac:dyDescent="0.5">
      <c r="A342"/>
      <c r="B342"/>
      <c r="C342"/>
      <c r="D342"/>
      <c r="E342"/>
      <c r="F342"/>
      <c r="G342"/>
    </row>
    <row r="343" spans="1:7" x14ac:dyDescent="0.5">
      <c r="A343"/>
      <c r="B343"/>
      <c r="C343"/>
      <c r="D343"/>
      <c r="E343"/>
      <c r="F343"/>
      <c r="G343"/>
    </row>
    <row r="344" spans="1:7" x14ac:dyDescent="0.5">
      <c r="A344"/>
      <c r="B344"/>
      <c r="C344"/>
      <c r="D344"/>
      <c r="E344"/>
      <c r="F344"/>
      <c r="G344"/>
    </row>
    <row r="345" spans="1:7" x14ac:dyDescent="0.5">
      <c r="A345"/>
      <c r="B345"/>
      <c r="C345"/>
      <c r="D345"/>
      <c r="E345"/>
      <c r="F345"/>
      <c r="G345"/>
    </row>
    <row r="346" spans="1:7" x14ac:dyDescent="0.5">
      <c r="A346"/>
      <c r="B346"/>
      <c r="C346"/>
      <c r="D346"/>
      <c r="E346"/>
      <c r="F346"/>
      <c r="G346"/>
    </row>
    <row r="347" spans="1:7" x14ac:dyDescent="0.5">
      <c r="A347"/>
      <c r="B347"/>
      <c r="C347"/>
      <c r="D347"/>
      <c r="E347"/>
      <c r="F347"/>
      <c r="G347"/>
    </row>
    <row r="348" spans="1:7" x14ac:dyDescent="0.5">
      <c r="A348"/>
      <c r="B348"/>
      <c r="C348"/>
      <c r="D348"/>
      <c r="E348"/>
      <c r="F348"/>
      <c r="G348"/>
    </row>
    <row r="349" spans="1:7" x14ac:dyDescent="0.5">
      <c r="A349"/>
      <c r="B349"/>
      <c r="C349"/>
      <c r="D349"/>
      <c r="E349"/>
      <c r="F349"/>
      <c r="G349"/>
    </row>
    <row r="350" spans="1:7" x14ac:dyDescent="0.5">
      <c r="A350"/>
      <c r="B350"/>
      <c r="C350"/>
      <c r="D350"/>
      <c r="E350"/>
      <c r="F350"/>
      <c r="G350"/>
    </row>
    <row r="351" spans="1:7" x14ac:dyDescent="0.5">
      <c r="A351"/>
      <c r="B351"/>
      <c r="C351"/>
      <c r="D351"/>
      <c r="E351"/>
      <c r="F351"/>
      <c r="G351"/>
    </row>
    <row r="352" spans="1:7" x14ac:dyDescent="0.5">
      <c r="A352"/>
      <c r="B352"/>
      <c r="C352"/>
      <c r="D352"/>
      <c r="E352"/>
      <c r="F352"/>
      <c r="G352"/>
    </row>
    <row r="353" spans="1:8" x14ac:dyDescent="0.5">
      <c r="A353"/>
      <c r="B353"/>
      <c r="C353"/>
      <c r="D353"/>
      <c r="E353"/>
      <c r="F353"/>
      <c r="G353"/>
    </row>
    <row r="354" spans="1:8" x14ac:dyDescent="0.5">
      <c r="A354"/>
      <c r="B354"/>
      <c r="C354"/>
      <c r="D354"/>
      <c r="E354"/>
      <c r="F354"/>
      <c r="G354"/>
    </row>
    <row r="355" spans="1:8" x14ac:dyDescent="0.5">
      <c r="A355"/>
      <c r="B355"/>
      <c r="C355"/>
      <c r="D355"/>
      <c r="E355"/>
      <c r="F355"/>
      <c r="G355"/>
    </row>
    <row r="356" spans="1:8" x14ac:dyDescent="0.5">
      <c r="A356" s="13"/>
      <c r="B356" s="13"/>
      <c r="C356" s="13"/>
      <c r="D356" s="13"/>
      <c r="E356" s="13"/>
      <c r="F356" s="13"/>
      <c r="G356" s="13"/>
      <c r="H356" s="76"/>
    </row>
    <row r="357" spans="1:8" x14ac:dyDescent="0.5">
      <c r="A357" s="13"/>
      <c r="B357" s="13"/>
      <c r="C357" s="13"/>
      <c r="D357" s="13"/>
      <c r="E357" s="13"/>
      <c r="F357" s="13"/>
      <c r="G357" s="13"/>
      <c r="H357" s="76"/>
    </row>
    <row r="358" spans="1:8" x14ac:dyDescent="0.5">
      <c r="A358" s="13"/>
      <c r="B358" s="13"/>
      <c r="C358" s="13"/>
      <c r="D358" s="13"/>
      <c r="E358" s="13"/>
      <c r="F358" s="13"/>
      <c r="G358" s="13"/>
      <c r="H358" s="3"/>
    </row>
    <row r="359" spans="1:8" x14ac:dyDescent="0.5">
      <c r="A359" s="13"/>
      <c r="B359" s="13"/>
      <c r="C359" s="13"/>
      <c r="D359" s="13"/>
      <c r="E359" s="13"/>
      <c r="F359" s="13"/>
      <c r="G359" s="13"/>
      <c r="H359" s="3"/>
    </row>
    <row r="360" spans="1:8" x14ac:dyDescent="0.5">
      <c r="A360" s="13"/>
      <c r="B360" s="13"/>
      <c r="C360" s="13"/>
      <c r="D360" s="13"/>
      <c r="E360" s="13"/>
      <c r="F360" s="13"/>
      <c r="G360" s="13"/>
      <c r="H360" s="3"/>
    </row>
    <row r="361" spans="1:8" x14ac:dyDescent="0.5">
      <c r="A361" s="13"/>
      <c r="B361" s="13"/>
      <c r="C361" s="13"/>
      <c r="D361" s="13"/>
      <c r="E361" s="13"/>
      <c r="F361" s="13"/>
      <c r="G361" s="13"/>
      <c r="H361" s="3"/>
    </row>
    <row r="362" spans="1:8" x14ac:dyDescent="0.5">
      <c r="A362" s="13"/>
      <c r="B362" s="13"/>
      <c r="C362" s="13"/>
      <c r="D362" s="13"/>
      <c r="E362" s="13"/>
      <c r="F362" s="13"/>
      <c r="G362" s="13"/>
      <c r="H362" s="3"/>
    </row>
    <row r="363" spans="1:8" x14ac:dyDescent="0.5">
      <c r="A363" s="13"/>
      <c r="B363" s="13"/>
      <c r="C363" s="13"/>
      <c r="D363" s="13"/>
      <c r="E363" s="13"/>
      <c r="F363" s="13"/>
      <c r="G363" s="13"/>
      <c r="H363" s="3"/>
    </row>
    <row r="364" spans="1:8" x14ac:dyDescent="0.5">
      <c r="A364" s="13"/>
      <c r="B364" s="13"/>
      <c r="C364" s="13"/>
      <c r="D364" s="13"/>
      <c r="E364" s="13"/>
      <c r="F364" s="13"/>
      <c r="G364" s="13"/>
      <c r="H364" s="3"/>
    </row>
    <row r="365" spans="1:8" x14ac:dyDescent="0.5">
      <c r="A365" s="13"/>
      <c r="B365" s="13"/>
      <c r="C365" s="13"/>
      <c r="D365" s="13"/>
      <c r="E365" s="13"/>
      <c r="F365" s="13"/>
      <c r="G365" s="13"/>
      <c r="H365" s="3"/>
    </row>
    <row r="366" spans="1:8" x14ac:dyDescent="0.5">
      <c r="A366" s="13"/>
      <c r="B366" s="13"/>
      <c r="C366" s="13"/>
      <c r="D366" s="13"/>
      <c r="E366" s="13"/>
      <c r="F366" s="13"/>
      <c r="G366" s="13"/>
      <c r="H366" s="3"/>
    </row>
    <row r="367" spans="1:8" x14ac:dyDescent="0.5">
      <c r="A367" s="13"/>
      <c r="B367" s="13"/>
      <c r="C367" s="13"/>
      <c r="D367" s="13"/>
      <c r="E367" s="13"/>
      <c r="F367" s="13"/>
      <c r="G367" s="13"/>
      <c r="H367" s="3"/>
    </row>
    <row r="368" spans="1:8" x14ac:dyDescent="0.5">
      <c r="A368" s="13"/>
      <c r="B368" s="13"/>
      <c r="C368" s="13"/>
      <c r="D368" s="13"/>
      <c r="E368" s="13"/>
      <c r="F368" s="13"/>
      <c r="G368" s="13"/>
      <c r="H368" s="3"/>
    </row>
    <row r="369" spans="1:8" x14ac:dyDescent="0.5">
      <c r="A369" s="13"/>
      <c r="B369" s="13"/>
      <c r="C369" s="13"/>
      <c r="D369" s="13"/>
      <c r="E369" s="13"/>
      <c r="F369" s="13"/>
      <c r="G369" s="13"/>
      <c r="H369" s="3"/>
    </row>
    <row r="370" spans="1:8" x14ac:dyDescent="0.5">
      <c r="A370" s="13"/>
      <c r="B370" s="13"/>
      <c r="C370" s="13"/>
      <c r="D370" s="13"/>
      <c r="E370" s="13"/>
      <c r="F370" s="13"/>
      <c r="G370" s="13"/>
      <c r="H370" s="3"/>
    </row>
    <row r="371" spans="1:8" x14ac:dyDescent="0.5">
      <c r="A371" s="13"/>
      <c r="B371" s="13"/>
      <c r="C371" s="13"/>
      <c r="D371" s="13"/>
      <c r="E371" s="13"/>
      <c r="F371" s="13"/>
      <c r="G371" s="13"/>
      <c r="H371" s="3"/>
    </row>
    <row r="372" spans="1:8" x14ac:dyDescent="0.5">
      <c r="A372" s="13"/>
      <c r="B372" s="13"/>
      <c r="C372" s="13"/>
      <c r="D372" s="13"/>
      <c r="E372" s="13"/>
      <c r="F372" s="13"/>
      <c r="G372" s="13"/>
      <c r="H372" s="3"/>
    </row>
    <row r="373" spans="1:8" x14ac:dyDescent="0.5">
      <c r="A373" s="13"/>
      <c r="B373" s="13"/>
      <c r="C373" s="13"/>
      <c r="D373" s="13"/>
      <c r="E373" s="13"/>
      <c r="F373" s="13"/>
      <c r="G373" s="13"/>
      <c r="H373" s="3"/>
    </row>
    <row r="374" spans="1:8" x14ac:dyDescent="0.5">
      <c r="A374" s="13"/>
      <c r="B374" s="13"/>
      <c r="C374" s="13"/>
      <c r="D374" s="13"/>
      <c r="E374" s="13"/>
      <c r="F374" s="13"/>
      <c r="G374" s="13"/>
      <c r="H374" s="3"/>
    </row>
    <row r="375" spans="1:8" x14ac:dyDescent="0.5">
      <c r="A375" s="13"/>
      <c r="B375" s="13"/>
      <c r="C375" s="13"/>
      <c r="D375" s="13"/>
      <c r="E375" s="13"/>
      <c r="F375" s="13"/>
      <c r="G375" s="13"/>
      <c r="H375" s="3"/>
    </row>
    <row r="376" spans="1:8" x14ac:dyDescent="0.5">
      <c r="A376" s="13"/>
      <c r="B376" s="13"/>
      <c r="C376" s="13"/>
      <c r="D376" s="13"/>
      <c r="E376" s="13"/>
      <c r="F376" s="13"/>
      <c r="G376" s="13"/>
      <c r="H376" s="3"/>
    </row>
    <row r="377" spans="1:8" x14ac:dyDescent="0.5">
      <c r="A377" s="13"/>
      <c r="B377" s="13"/>
      <c r="C377" s="13"/>
      <c r="D377" s="13"/>
      <c r="E377" s="13"/>
      <c r="F377" s="13"/>
      <c r="G377" s="13"/>
      <c r="H377" s="3"/>
    </row>
    <row r="378" spans="1:8" x14ac:dyDescent="0.5">
      <c r="A378" s="13"/>
      <c r="B378" s="13"/>
      <c r="C378" s="13"/>
      <c r="D378" s="13"/>
      <c r="E378" s="13"/>
      <c r="F378" s="13"/>
      <c r="G378" s="13"/>
      <c r="H378" s="3"/>
    </row>
    <row r="379" spans="1:8" x14ac:dyDescent="0.5">
      <c r="A379" s="13"/>
      <c r="B379" s="13"/>
      <c r="C379" s="13"/>
      <c r="D379" s="13"/>
      <c r="E379" s="13"/>
      <c r="F379" s="13"/>
      <c r="G379" s="13"/>
      <c r="H379" s="3"/>
    </row>
    <row r="380" spans="1:8" x14ac:dyDescent="0.5">
      <c r="A380" s="13"/>
      <c r="B380" s="13"/>
      <c r="C380" s="13"/>
      <c r="D380" s="13"/>
      <c r="E380" s="13"/>
      <c r="F380" s="13"/>
      <c r="G380" s="13"/>
      <c r="H380" s="3"/>
    </row>
    <row r="381" spans="1:8" x14ac:dyDescent="0.5">
      <c r="A381" s="13"/>
      <c r="B381" s="13"/>
      <c r="C381" s="13"/>
      <c r="D381" s="13"/>
      <c r="E381" s="13"/>
      <c r="F381" s="13"/>
      <c r="G381" s="13"/>
      <c r="H381" s="3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W261"/>
  <sheetViews>
    <sheetView zoomScale="95" zoomScaleNormal="95" workbookViewId="0">
      <selection activeCell="W11" sqref="W11"/>
    </sheetView>
  </sheetViews>
  <sheetFormatPr baseColWidth="10" defaultRowHeight="15" x14ac:dyDescent="0.5"/>
  <cols>
    <col min="1" max="1" width="2.453125" customWidth="1"/>
    <col min="2" max="2" width="5.54296875" customWidth="1"/>
    <col min="3" max="3" width="3.54296875" customWidth="1"/>
    <col min="4" max="4" width="9.6328125" customWidth="1"/>
    <col min="5" max="5" width="6.90625" customWidth="1"/>
    <col min="6" max="6" width="4.54296875" customWidth="1"/>
    <col min="7" max="7" width="6.90625" customWidth="1"/>
    <col min="8" max="8" width="6.6328125" customWidth="1"/>
    <col min="9" max="9" width="7.36328125" customWidth="1"/>
    <col min="10" max="10" width="5.81640625" customWidth="1"/>
    <col min="11" max="11" width="5.08984375" customWidth="1"/>
    <col min="12" max="12" width="5" customWidth="1"/>
    <col min="13" max="13" width="7.81640625" customWidth="1"/>
    <col min="14" max="14" width="5.36328125" customWidth="1"/>
    <col min="15" max="15" width="7.453125" style="125" customWidth="1"/>
    <col min="16" max="16" width="4.6328125" customWidth="1"/>
    <col min="17" max="17" width="6.1796875" customWidth="1"/>
    <col min="18" max="18" width="6.81640625" customWidth="1"/>
    <col min="19" max="19" width="7.36328125" style="11" customWidth="1"/>
    <col min="20" max="20" width="6.54296875" style="11" customWidth="1"/>
    <col min="21" max="21" width="6.81640625" customWidth="1"/>
    <col min="22" max="22" width="6.90625" style="125" customWidth="1"/>
    <col min="23" max="23" width="8" style="11" customWidth="1"/>
    <col min="24" max="25" width="5.1796875" style="125" customWidth="1"/>
    <col min="26" max="26" width="8.453125" style="1" customWidth="1"/>
    <col min="27" max="27" width="8.54296875" style="1" customWidth="1"/>
    <col min="28" max="28" width="8.1796875" style="1" customWidth="1"/>
    <col min="29" max="29" width="7.54296875" style="1" customWidth="1"/>
    <col min="30" max="30" width="7.08984375" style="1" customWidth="1"/>
    <col min="31" max="31" width="10.90625" style="125"/>
    <col min="32" max="32" width="7.54296875" style="11" customWidth="1"/>
    <col min="34" max="34" width="14" customWidth="1"/>
    <col min="35" max="35" width="12.54296875" customWidth="1"/>
    <col min="36" max="36" width="10.90625" customWidth="1"/>
  </cols>
  <sheetData>
    <row r="1" spans="1:49" x14ac:dyDescent="0.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139"/>
      <c r="P1" s="54"/>
      <c r="Q1" s="54"/>
      <c r="R1" s="54"/>
      <c r="S1" s="83"/>
      <c r="T1" s="54"/>
      <c r="U1" s="54"/>
      <c r="V1" s="139"/>
      <c r="W1" s="54"/>
      <c r="X1" s="6"/>
      <c r="Y1" s="6"/>
      <c r="Z1" s="7"/>
      <c r="AA1" s="3"/>
      <c r="AB1" s="3"/>
      <c r="AC1"/>
      <c r="AD1"/>
      <c r="AE1"/>
      <c r="AF1" s="3"/>
      <c r="AG1" s="3"/>
      <c r="AH1" s="3"/>
      <c r="AI1" s="7"/>
      <c r="AJ1" s="7"/>
      <c r="AK1" s="6"/>
      <c r="AL1" s="6"/>
      <c r="AM1" s="3"/>
      <c r="AN1" s="3"/>
    </row>
    <row r="2" spans="1:49" s="206" customFormat="1" ht="32.4" x14ac:dyDescent="1">
      <c r="A2" s="165"/>
      <c r="B2" s="165"/>
      <c r="C2" s="165"/>
      <c r="D2" s="165" t="s">
        <v>382</v>
      </c>
      <c r="E2" s="165"/>
      <c r="F2" s="165"/>
      <c r="G2" s="165"/>
      <c r="H2" s="165"/>
      <c r="I2" s="165"/>
      <c r="J2" s="165"/>
      <c r="K2" s="165"/>
      <c r="L2" s="165" t="s">
        <v>437</v>
      </c>
      <c r="M2" s="165"/>
      <c r="N2" s="165"/>
      <c r="O2" s="165"/>
      <c r="P2" s="209" t="str">
        <f>+År!B3</f>
        <v>VAK GRIS</v>
      </c>
      <c r="Q2" s="165"/>
      <c r="R2" s="165"/>
      <c r="S2" s="165"/>
      <c r="T2" s="165"/>
      <c r="U2" s="165"/>
      <c r="V2" s="205"/>
      <c r="W2" s="165"/>
      <c r="X2" s="6"/>
      <c r="Y2" s="6"/>
      <c r="Z2" s="7"/>
      <c r="AA2" s="6"/>
      <c r="AB2" s="13"/>
      <c r="AC2" s="7"/>
      <c r="AD2" s="3"/>
      <c r="AE2" s="3"/>
      <c r="AF2"/>
      <c r="AG2"/>
      <c r="AH2"/>
      <c r="AI2" s="3"/>
      <c r="AJ2" s="3"/>
      <c r="AK2" s="3"/>
      <c r="AL2" s="216"/>
      <c r="AM2" s="217"/>
      <c r="AN2" s="217"/>
      <c r="AO2" s="216"/>
      <c r="AP2" s="216"/>
      <c r="AQ2" s="216"/>
      <c r="AR2" s="216"/>
    </row>
    <row r="3" spans="1:49" x14ac:dyDescent="0.5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139"/>
      <c r="P3" s="54"/>
      <c r="Q3" s="54"/>
      <c r="R3" s="54"/>
      <c r="S3" s="83"/>
      <c r="T3" s="54"/>
      <c r="U3" s="54"/>
      <c r="V3" s="139"/>
      <c r="W3" s="54"/>
      <c r="X3" s="6"/>
      <c r="Y3" s="6"/>
      <c r="Z3" s="7"/>
      <c r="AA3" s="3"/>
      <c r="AB3" s="3"/>
      <c r="AC3"/>
      <c r="AD3"/>
      <c r="AE3"/>
      <c r="AF3" s="3"/>
      <c r="AG3" s="3"/>
      <c r="AH3" s="3"/>
      <c r="AI3" s="7"/>
      <c r="AJ3" s="7"/>
      <c r="AK3" s="6"/>
      <c r="AL3" s="6"/>
      <c r="AM3" s="3"/>
      <c r="AN3" s="3"/>
    </row>
    <row r="4" spans="1:49" s="226" customFormat="1" ht="20.399999999999999" x14ac:dyDescent="0.7">
      <c r="A4" s="176"/>
      <c r="B4" s="176"/>
      <c r="C4" s="176"/>
      <c r="D4" s="159"/>
      <c r="E4" s="159"/>
      <c r="F4" s="159"/>
      <c r="G4" s="159" t="s">
        <v>8</v>
      </c>
      <c r="H4" s="159"/>
      <c r="I4" s="175">
        <f>+År!M3</f>
        <v>52</v>
      </c>
      <c r="J4" s="159"/>
      <c r="K4" s="159"/>
      <c r="L4" s="159"/>
      <c r="M4" s="159" t="s">
        <v>373</v>
      </c>
      <c r="N4" s="159"/>
      <c r="O4" s="177"/>
      <c r="P4" s="159"/>
      <c r="Q4" s="159"/>
      <c r="R4" s="374">
        <f>SUM(G10:G16)</f>
        <v>28805</v>
      </c>
      <c r="S4" s="384"/>
      <c r="T4" s="235"/>
      <c r="U4" s="159"/>
      <c r="V4" s="159"/>
      <c r="W4" s="177"/>
      <c r="X4" s="6"/>
      <c r="Y4" s="6"/>
      <c r="Z4" s="7"/>
      <c r="AA4" s="65"/>
      <c r="AB4" s="236"/>
      <c r="AC4" s="236"/>
      <c r="AD4" s="237"/>
      <c r="AE4" s="237"/>
      <c r="AF4" s="237"/>
      <c r="AG4" s="236"/>
      <c r="AH4" s="236"/>
      <c r="AI4" s="236"/>
      <c r="AJ4" s="200"/>
      <c r="AK4" s="200"/>
      <c r="AL4" s="200"/>
      <c r="AM4" s="238"/>
      <c r="AN4" s="239"/>
      <c r="AO4" s="230"/>
      <c r="AP4" s="230"/>
      <c r="AT4" s="230"/>
      <c r="AU4" s="230"/>
      <c r="AV4" s="230"/>
      <c r="AW4" s="230"/>
    </row>
    <row r="5" spans="1:49" ht="18.75" customHeight="1" x14ac:dyDescent="0.85">
      <c r="A5" s="60"/>
      <c r="B5" s="60"/>
      <c r="C5" s="54"/>
      <c r="D5" s="73"/>
      <c r="E5" s="73"/>
      <c r="F5" s="73"/>
      <c r="G5" s="73"/>
      <c r="H5" s="73"/>
      <c r="I5" s="73"/>
      <c r="J5" s="88"/>
      <c r="K5" s="73"/>
      <c r="L5" s="73"/>
      <c r="M5" s="60"/>
      <c r="N5" s="73"/>
      <c r="O5" s="150"/>
      <c r="P5" s="73"/>
      <c r="Q5" s="60"/>
      <c r="R5" s="60"/>
      <c r="S5" s="218"/>
      <c r="T5" s="54"/>
      <c r="U5" s="73"/>
      <c r="V5" s="150"/>
      <c r="W5" s="54"/>
      <c r="X5" s="6"/>
      <c r="Y5" s="6"/>
      <c r="Z5" s="7"/>
      <c r="AA5" s="3"/>
      <c r="AB5" s="3"/>
      <c r="AC5"/>
      <c r="AD5"/>
      <c r="AE5"/>
      <c r="AF5" s="3"/>
      <c r="AG5" s="3"/>
      <c r="AH5" s="3"/>
      <c r="AI5" s="7"/>
      <c r="AJ5" s="7"/>
      <c r="AK5" s="6"/>
      <c r="AL5" s="6"/>
      <c r="AM5" s="3"/>
      <c r="AN5" s="3"/>
      <c r="AR5" s="3"/>
      <c r="AS5" s="3"/>
      <c r="AT5" s="3"/>
      <c r="AU5" s="3"/>
    </row>
    <row r="6" spans="1:49" ht="17.25" customHeight="1" x14ac:dyDescent="0.85">
      <c r="A6" s="60"/>
      <c r="B6" s="60"/>
      <c r="C6" s="54"/>
      <c r="D6" s="73"/>
      <c r="E6" s="73"/>
      <c r="F6" s="73"/>
      <c r="G6" s="73"/>
      <c r="H6" s="73"/>
      <c r="I6" s="73"/>
      <c r="J6" s="88"/>
      <c r="K6" s="73"/>
      <c r="L6" s="73"/>
      <c r="M6" s="60"/>
      <c r="N6" s="73"/>
      <c r="O6" s="150"/>
      <c r="P6" s="73"/>
      <c r="Q6" s="60"/>
      <c r="R6" s="73"/>
      <c r="S6" s="106" t="s">
        <v>463</v>
      </c>
      <c r="T6" s="106" t="s">
        <v>3</v>
      </c>
      <c r="U6" s="73"/>
      <c r="V6" s="139"/>
      <c r="W6" s="54"/>
      <c r="X6" s="6"/>
      <c r="Y6" s="6"/>
      <c r="Z6" s="7"/>
      <c r="AA6" s="3"/>
      <c r="AB6" s="3"/>
      <c r="AC6"/>
      <c r="AD6">
        <v>0</v>
      </c>
      <c r="AE6" t="s">
        <v>423</v>
      </c>
      <c r="AF6" s="3"/>
      <c r="AG6" s="3"/>
      <c r="AH6" s="3"/>
      <c r="AI6" s="3"/>
    </row>
    <row r="7" spans="1:49" ht="18" customHeight="1" x14ac:dyDescent="0.85">
      <c r="A7" s="54"/>
      <c r="B7" s="54"/>
      <c r="C7" s="54"/>
      <c r="D7" s="54"/>
      <c r="E7" s="93" t="s">
        <v>3</v>
      </c>
      <c r="F7" s="73"/>
      <c r="G7" s="54"/>
      <c r="H7" s="73"/>
      <c r="I7" s="93" t="s">
        <v>3</v>
      </c>
      <c r="J7" s="88"/>
      <c r="K7" s="73"/>
      <c r="L7" s="73"/>
      <c r="M7" s="60"/>
      <c r="N7" s="73"/>
      <c r="O7" s="121" t="s">
        <v>17</v>
      </c>
      <c r="P7" s="73"/>
      <c r="Q7" s="101" t="s">
        <v>397</v>
      </c>
      <c r="R7" s="73"/>
      <c r="S7" s="93" t="s">
        <v>464</v>
      </c>
      <c r="T7" s="93" t="s">
        <v>11</v>
      </c>
      <c r="U7" s="73"/>
      <c r="V7" s="121" t="s">
        <v>17</v>
      </c>
      <c r="W7" s="54"/>
      <c r="X7" s="4"/>
      <c r="Y7" s="7"/>
      <c r="Z7" s="6"/>
      <c r="AA7" s="6"/>
      <c r="AB7" s="3"/>
      <c r="AC7" s="3"/>
      <c r="AD7">
        <v>1</v>
      </c>
      <c r="AE7" t="s">
        <v>424</v>
      </c>
      <c r="AF7"/>
    </row>
    <row r="8" spans="1:49" ht="20.100000000000001" x14ac:dyDescent="0.7">
      <c r="A8" s="54"/>
      <c r="B8" s="54"/>
      <c r="C8" s="54"/>
      <c r="D8" s="54"/>
      <c r="E8" s="93" t="s">
        <v>444</v>
      </c>
      <c r="F8" s="73"/>
      <c r="G8" s="93" t="s">
        <v>3</v>
      </c>
      <c r="H8" s="73"/>
      <c r="I8" s="93" t="s">
        <v>403</v>
      </c>
      <c r="J8" s="121" t="s">
        <v>3</v>
      </c>
      <c r="K8" s="73"/>
      <c r="L8" s="121" t="s">
        <v>1</v>
      </c>
      <c r="M8" s="101" t="s">
        <v>17</v>
      </c>
      <c r="N8" s="73"/>
      <c r="O8" s="121" t="s">
        <v>401</v>
      </c>
      <c r="P8" s="73"/>
      <c r="Q8" s="101" t="s">
        <v>401</v>
      </c>
      <c r="R8" s="101" t="s">
        <v>397</v>
      </c>
      <c r="S8" s="93" t="s">
        <v>484</v>
      </c>
      <c r="T8" s="93" t="s">
        <v>443</v>
      </c>
      <c r="U8" s="101" t="s">
        <v>17</v>
      </c>
      <c r="V8" s="121" t="s">
        <v>401</v>
      </c>
      <c r="W8" s="54"/>
      <c r="X8" s="6"/>
      <c r="Y8" s="6"/>
      <c r="Z8" s="13"/>
      <c r="AA8" s="7"/>
      <c r="AB8" s="3"/>
      <c r="AC8" s="3"/>
      <c r="AD8">
        <v>3</v>
      </c>
      <c r="AE8" s="20" t="s">
        <v>577</v>
      </c>
      <c r="AF8"/>
    </row>
    <row r="9" spans="1:49" x14ac:dyDescent="0.5">
      <c r="A9" s="54"/>
      <c r="B9" s="60" t="s">
        <v>62</v>
      </c>
      <c r="C9" s="60" t="s">
        <v>382</v>
      </c>
      <c r="D9" s="57"/>
      <c r="E9" s="93" t="s">
        <v>440</v>
      </c>
      <c r="F9" s="135" t="s">
        <v>445</v>
      </c>
      <c r="G9" s="93" t="s">
        <v>11</v>
      </c>
      <c r="H9" s="135" t="s">
        <v>445</v>
      </c>
      <c r="I9" s="93" t="s">
        <v>395</v>
      </c>
      <c r="J9" s="121" t="s">
        <v>364</v>
      </c>
      <c r="K9" s="135" t="s">
        <v>445</v>
      </c>
      <c r="L9" s="121" t="s">
        <v>364</v>
      </c>
      <c r="M9" s="101" t="s">
        <v>395</v>
      </c>
      <c r="N9" s="135" t="s">
        <v>445</v>
      </c>
      <c r="O9" s="121" t="s">
        <v>398</v>
      </c>
      <c r="P9" s="135" t="s">
        <v>445</v>
      </c>
      <c r="Q9" s="101" t="s">
        <v>398</v>
      </c>
      <c r="R9" s="101" t="s">
        <v>399</v>
      </c>
      <c r="S9" s="93" t="s">
        <v>395</v>
      </c>
      <c r="T9" s="93" t="s">
        <v>474</v>
      </c>
      <c r="U9" s="101" t="s">
        <v>29</v>
      </c>
      <c r="V9" s="121" t="s">
        <v>404</v>
      </c>
      <c r="W9" s="54"/>
      <c r="X9" s="6"/>
      <c r="Y9" s="67"/>
      <c r="Z9" s="13"/>
      <c r="AA9" s="7"/>
      <c r="AB9" s="3"/>
      <c r="AC9" s="3"/>
      <c r="AD9">
        <v>6</v>
      </c>
      <c r="AE9" t="s">
        <v>425</v>
      </c>
      <c r="AF9" s="3"/>
      <c r="AG9" s="3"/>
      <c r="AH9" s="3"/>
      <c r="AI9" s="3"/>
      <c r="AJ9" s="3"/>
      <c r="AK9" s="3"/>
      <c r="AL9" s="3"/>
    </row>
    <row r="10" spans="1:49" x14ac:dyDescent="0.5">
      <c r="A10" s="54"/>
      <c r="B10" s="62">
        <f>+'Ark1'!C1653</f>
        <v>2022</v>
      </c>
      <c r="C10" s="62">
        <f>+'Ark1'!K1653</f>
        <v>0</v>
      </c>
      <c r="D10" s="63" t="s">
        <v>423</v>
      </c>
      <c r="E10" s="84">
        <f>+'Ark1'!Q1653</f>
        <v>75</v>
      </c>
      <c r="F10" s="84">
        <f t="shared" ref="F10:F16" si="0">+E10-E18</f>
        <v>2</v>
      </c>
      <c r="G10" s="84">
        <f>+'Ark1'!R1653</f>
        <v>4394</v>
      </c>
      <c r="H10" s="84">
        <f t="shared" ref="H10:H16" si="1">+G10-G18</f>
        <v>-1117</v>
      </c>
      <c r="I10" s="84">
        <f>+'Ark1'!S1653</f>
        <v>4389</v>
      </c>
      <c r="J10" s="122">
        <f>+'Ark1'!AA1653</f>
        <v>15.254296129144244</v>
      </c>
      <c r="K10" s="122">
        <f t="shared" ref="K10:K16" si="2">+J10-J18</f>
        <v>-5.706452387514819</v>
      </c>
      <c r="L10" s="122">
        <f>+'Ark1'!AB1653</f>
        <v>15.50361329463848</v>
      </c>
      <c r="M10" s="64">
        <f>+'Ark1'!U1653</f>
        <v>61.054910002278419</v>
      </c>
      <c r="N10" s="64">
        <f t="shared" ref="N10:N16" si="3">+M10-M18</f>
        <v>-0.34632456562281533</v>
      </c>
      <c r="O10" s="130">
        <f>+IF(G10=0,"",'Ark1'!W1653)</f>
        <v>87.259227614490754</v>
      </c>
      <c r="P10" s="122">
        <f t="shared" ref="P10:P16" si="4">+O10-O18</f>
        <v>1.1539353123845757</v>
      </c>
      <c r="Q10" s="64">
        <f>+'Ark1'!X1653</f>
        <v>10.107891041567536</v>
      </c>
      <c r="R10" s="64">
        <f>+'Ark1'!Y1653</f>
        <v>2.2411958677508537</v>
      </c>
      <c r="S10" s="84">
        <f>+'Ark1'!Z1653</f>
        <v>-36.49531750642425</v>
      </c>
      <c r="T10" s="84">
        <f t="shared" ref="T10:T48" si="5">+G10/E10</f>
        <v>58.586666666666666</v>
      </c>
      <c r="U10" s="64">
        <f>+'Ark1'!T1653</f>
        <v>16.298588984979517</v>
      </c>
      <c r="V10" s="122">
        <f>+'Ark1'!V1653</f>
        <v>94.587090695318977</v>
      </c>
      <c r="W10" s="54"/>
      <c r="X10" s="6"/>
      <c r="Y10" s="67"/>
      <c r="Z10" s="13"/>
      <c r="AA10" s="7"/>
      <c r="AB10" s="3"/>
      <c r="AC10" s="3"/>
      <c r="AD10" s="3">
        <v>8</v>
      </c>
      <c r="AE10" s="3" t="s">
        <v>45</v>
      </c>
      <c r="AF10" s="3"/>
      <c r="AG10" s="3"/>
      <c r="AH10" s="3"/>
      <c r="AI10" s="3"/>
      <c r="AJ10" s="3"/>
      <c r="AK10" s="3"/>
      <c r="AL10" s="3"/>
    </row>
    <row r="11" spans="1:49" x14ac:dyDescent="0.5">
      <c r="A11" s="54"/>
      <c r="B11" s="62">
        <f>+'Ark1'!C1654</f>
        <v>2022</v>
      </c>
      <c r="C11" s="62">
        <f>+'Ark1'!K1654</f>
        <v>1</v>
      </c>
      <c r="D11" s="63" t="s">
        <v>424</v>
      </c>
      <c r="E11" s="84">
        <f>+'Ark1'!Q1654</f>
        <v>3</v>
      </c>
      <c r="F11" s="84">
        <f t="shared" si="0"/>
        <v>-5</v>
      </c>
      <c r="G11" s="84">
        <f>+'Ark1'!R1654</f>
        <v>9</v>
      </c>
      <c r="H11" s="84">
        <f t="shared" si="1"/>
        <v>-16</v>
      </c>
      <c r="I11" s="84">
        <f>+'Ark1'!S1654</f>
        <v>9</v>
      </c>
      <c r="J11" s="122">
        <f>+'Ark1'!AA1654</f>
        <v>3.124457559451484E-2</v>
      </c>
      <c r="K11" s="122">
        <f t="shared" si="2"/>
        <v>-6.3841382111251177E-2</v>
      </c>
      <c r="L11" s="122">
        <f>+'Ark1'!AB1654</f>
        <v>3.2834498191570402E-2</v>
      </c>
      <c r="M11" s="64">
        <f>+'Ark1'!U1654</f>
        <v>58.555555555555557</v>
      </c>
      <c r="N11" s="64">
        <f t="shared" si="3"/>
        <v>-2.0844444444444434</v>
      </c>
      <c r="O11" s="130">
        <f>+IF(G11=0,"",'Ark1'!W1654)</f>
        <v>90.12222222222222</v>
      </c>
      <c r="P11" s="122">
        <f t="shared" si="4"/>
        <v>2.4462222222222181</v>
      </c>
      <c r="Q11" s="64">
        <f>+'Ark1'!X1654</f>
        <v>12.744303980626704</v>
      </c>
      <c r="R11" s="64">
        <f>+'Ark1'!Y1654</f>
        <v>2.3622546250520684</v>
      </c>
      <c r="S11" s="84">
        <f>+'Ark1'!Z1654</f>
        <v>-28.45978545267803</v>
      </c>
      <c r="T11" s="84">
        <f t="shared" si="5"/>
        <v>3</v>
      </c>
      <c r="U11" s="64">
        <f>+'Ark1'!T1654</f>
        <v>15.333333333333337</v>
      </c>
      <c r="V11" s="122">
        <f>+'Ark1'!V1654</f>
        <v>97.640544119417356</v>
      </c>
      <c r="W11" s="54"/>
      <c r="X11" s="6"/>
      <c r="Y11" s="67"/>
      <c r="Z11" s="13"/>
      <c r="AA11" s="7"/>
      <c r="AB11" s="3"/>
      <c r="AC11" s="4"/>
      <c r="AD11" s="3">
        <v>9</v>
      </c>
      <c r="AE11" s="3" t="s">
        <v>525</v>
      </c>
      <c r="AF11" s="3"/>
      <c r="AG11" s="3"/>
      <c r="AH11" s="3"/>
      <c r="AI11" s="3"/>
      <c r="AJ11" s="3"/>
      <c r="AK11" s="3"/>
      <c r="AL11" s="3"/>
    </row>
    <row r="12" spans="1:49" x14ac:dyDescent="0.5">
      <c r="A12" s="54"/>
      <c r="B12" s="62">
        <f>+'Ark1'!C1655</f>
        <v>2022</v>
      </c>
      <c r="C12" s="62">
        <f>+'Ark1'!K1655</f>
        <v>3</v>
      </c>
      <c r="D12" s="63" t="s">
        <v>577</v>
      </c>
      <c r="E12" s="84">
        <f>+'Ark1'!Q1655</f>
        <v>6</v>
      </c>
      <c r="F12" s="84">
        <f t="shared" si="0"/>
        <v>-7</v>
      </c>
      <c r="G12" s="84">
        <f>+'Ark1'!R1655</f>
        <v>133</v>
      </c>
      <c r="H12" s="84">
        <f t="shared" si="1"/>
        <v>50</v>
      </c>
      <c r="I12" s="84">
        <f>+'Ark1'!S1655</f>
        <v>133</v>
      </c>
      <c r="J12" s="122">
        <f>+'Ark1'!AA1655</f>
        <v>0.46172539489671921</v>
      </c>
      <c r="K12" s="122">
        <f t="shared" si="2"/>
        <v>0.14604001531357608</v>
      </c>
      <c r="L12" s="122">
        <f>+'Ark1'!AB1655</f>
        <v>0.48946112394806784</v>
      </c>
      <c r="M12" s="64">
        <f>+'Ark1'!U1655</f>
        <v>61.368421052631597</v>
      </c>
      <c r="N12" s="64">
        <f t="shared" si="3"/>
        <v>0.74191502853519609</v>
      </c>
      <c r="O12" s="130">
        <f>+IF(G12=0,"",'Ark1'!W1655)</f>
        <v>90.909774436090245</v>
      </c>
      <c r="P12" s="122">
        <f t="shared" si="4"/>
        <v>9.6037503397047459</v>
      </c>
      <c r="Q12" s="64">
        <f>+'Ark1'!X1655</f>
        <v>8.2263547199955624</v>
      </c>
      <c r="R12" s="64">
        <f>+'Ark1'!Y1655</f>
        <v>2.0719163488299777</v>
      </c>
      <c r="S12" s="84">
        <f>+'Ark1'!Z1655</f>
        <v>-25.337701926765472</v>
      </c>
      <c r="T12" s="84">
        <f t="shared" ref="T12:T14" si="6">+G12/E12</f>
        <v>22.166666666666668</v>
      </c>
      <c r="U12" s="64">
        <f>+'Ark1'!T1655</f>
        <v>16.481203007518797</v>
      </c>
      <c r="V12" s="122">
        <f>+'Ark1'!V1655</f>
        <v>98.493796788830139</v>
      </c>
      <c r="W12" s="54"/>
      <c r="X12" s="6"/>
      <c r="Y12" s="67"/>
      <c r="Z12" s="13"/>
      <c r="AA12" s="7"/>
      <c r="AB12" s="3"/>
      <c r="AC12" s="4"/>
      <c r="AD12" s="4"/>
      <c r="AE12" s="4"/>
      <c r="AF12" s="3"/>
      <c r="AG12" s="3"/>
      <c r="AH12" s="3"/>
      <c r="AI12" s="3"/>
      <c r="AJ12" s="3"/>
      <c r="AK12" s="3"/>
      <c r="AL12" s="3"/>
    </row>
    <row r="13" spans="1:49" x14ac:dyDescent="0.5">
      <c r="A13" s="54"/>
      <c r="B13" s="62">
        <f>+'Ark1'!C1656</f>
        <v>2022</v>
      </c>
      <c r="C13" s="62">
        <f>+'Ark1'!K1656</f>
        <v>6</v>
      </c>
      <c r="D13" s="63" t="s">
        <v>425</v>
      </c>
      <c r="E13" s="84">
        <f>+'Ark1'!Q1656</f>
        <v>5</v>
      </c>
      <c r="F13" s="84">
        <f t="shared" si="0"/>
        <v>-4</v>
      </c>
      <c r="G13" s="84">
        <f>+'Ark1'!R1656</f>
        <v>23</v>
      </c>
      <c r="H13" s="84">
        <f t="shared" si="1"/>
        <v>-47</v>
      </c>
      <c r="I13" s="84">
        <f>+'Ark1'!S1656</f>
        <v>23</v>
      </c>
      <c r="J13" s="122">
        <f>+'Ark1'!AA1656</f>
        <v>7.984724874153791E-2</v>
      </c>
      <c r="K13" s="122">
        <f t="shared" si="2"/>
        <v>-0.18639343283460696</v>
      </c>
      <c r="L13" s="122">
        <f>+'Ark1'!AB1656</f>
        <v>8.14956212296164E-2</v>
      </c>
      <c r="M13" s="64">
        <f>+'Ark1'!U1656</f>
        <v>60.521739130434788</v>
      </c>
      <c r="N13" s="64">
        <f t="shared" si="3"/>
        <v>-0.56397515527951469</v>
      </c>
      <c r="O13" s="130">
        <f>+IF(G13=0,"",'Ark1'!W1656)</f>
        <v>87.528695652173923</v>
      </c>
      <c r="P13" s="122">
        <f t="shared" si="4"/>
        <v>4.3402670807454058</v>
      </c>
      <c r="Q13" s="64">
        <f>+'Ark1'!X1656</f>
        <v>9.7716890553437992</v>
      </c>
      <c r="R13" s="64">
        <f>+'Ark1'!Y1656</f>
        <v>2.2237759743555641</v>
      </c>
      <c r="S13" s="84">
        <f>+'Ark1'!Z1656</f>
        <v>-44.907632957436704</v>
      </c>
      <c r="T13" s="84">
        <f t="shared" si="6"/>
        <v>4.5999999999999996</v>
      </c>
      <c r="U13" s="64">
        <f>+'Ark1'!T1656</f>
        <v>15.826086956521738</v>
      </c>
      <c r="V13" s="122">
        <f>+'Ark1'!V1656</f>
        <v>94.830656177869898</v>
      </c>
      <c r="W13" s="54"/>
      <c r="X13" s="6"/>
      <c r="Y13" s="67"/>
      <c r="Z13" s="14"/>
      <c r="AA13" s="7"/>
      <c r="AB13" s="3"/>
      <c r="AC13" s="4"/>
      <c r="AD13" s="4"/>
      <c r="AE13" s="4"/>
      <c r="AF13" s="6"/>
      <c r="AG13" s="6"/>
      <c r="AH13" s="3"/>
      <c r="AI13" s="3"/>
      <c r="AJ13" s="3"/>
      <c r="AK13" s="3"/>
      <c r="AL13" s="3"/>
    </row>
    <row r="14" spans="1:49" x14ac:dyDescent="0.5">
      <c r="A14" s="54"/>
      <c r="B14" s="62">
        <f>+'Ark1'!C1657</f>
        <v>2022</v>
      </c>
      <c r="C14" s="62">
        <f>+'Ark1'!K1657</f>
        <v>7</v>
      </c>
      <c r="D14" s="63" t="s">
        <v>587</v>
      </c>
      <c r="E14" s="84">
        <f>+'Ark1'!Q1657</f>
        <v>0</v>
      </c>
      <c r="F14" s="84">
        <f t="shared" si="0"/>
        <v>0</v>
      </c>
      <c r="G14" s="84">
        <f>+'Ark1'!R1657</f>
        <v>0</v>
      </c>
      <c r="H14" s="84">
        <f t="shared" si="1"/>
        <v>0</v>
      </c>
      <c r="I14" s="84">
        <f>+'Ark1'!S1657</f>
        <v>0</v>
      </c>
      <c r="J14" s="122">
        <f>+'Ark1'!AA1657</f>
        <v>0</v>
      </c>
      <c r="K14" s="122">
        <f t="shared" si="2"/>
        <v>0</v>
      </c>
      <c r="L14" s="122">
        <f>+'Ark1'!AB1657</f>
        <v>0</v>
      </c>
      <c r="M14" s="64">
        <f>+'Ark1'!U1657</f>
        <v>0</v>
      </c>
      <c r="N14" s="64">
        <f t="shared" si="3"/>
        <v>0</v>
      </c>
      <c r="O14" s="130" t="str">
        <f>+IF(G14=0,"",'Ark1'!W1657)</f>
        <v/>
      </c>
      <c r="P14" s="122" t="e">
        <f t="shared" si="4"/>
        <v>#VALUE!</v>
      </c>
      <c r="Q14" s="64">
        <f>+'Ark1'!X1657</f>
        <v>0</v>
      </c>
      <c r="R14" s="64">
        <f>+'Ark1'!Y1657</f>
        <v>0</v>
      </c>
      <c r="S14" s="84">
        <f>+'Ark1'!Z1657</f>
        <v>0</v>
      </c>
      <c r="T14" s="84" t="e">
        <f t="shared" si="6"/>
        <v>#DIV/0!</v>
      </c>
      <c r="U14" s="64">
        <f>+'Ark1'!T1657</f>
        <v>0</v>
      </c>
      <c r="V14" s="122">
        <f>+'Ark1'!V1657</f>
        <v>0</v>
      </c>
      <c r="W14" s="54"/>
      <c r="X14" s="6"/>
      <c r="Y14" s="67"/>
      <c r="Z14" s="14"/>
      <c r="AA14" s="7"/>
      <c r="AB14" s="3"/>
      <c r="AC14" s="13"/>
      <c r="AD14" s="4"/>
      <c r="AE14" s="6"/>
      <c r="AF14" s="18"/>
      <c r="AG14" s="18"/>
      <c r="AH14" s="3"/>
      <c r="AI14" s="3"/>
      <c r="AJ14" s="3"/>
      <c r="AK14" s="3"/>
      <c r="AL14" s="3"/>
    </row>
    <row r="15" spans="1:49" x14ac:dyDescent="0.5">
      <c r="A15" s="54"/>
      <c r="B15" s="62">
        <f>+'Ark1'!C1658</f>
        <v>2022</v>
      </c>
      <c r="C15" s="62">
        <f>+'Ark1'!K1658</f>
        <v>8</v>
      </c>
      <c r="D15" s="63" t="s">
        <v>45</v>
      </c>
      <c r="E15" s="84">
        <f>+'Ark1'!Q1658</f>
        <v>0</v>
      </c>
      <c r="F15" s="84">
        <f t="shared" si="0"/>
        <v>0</v>
      </c>
      <c r="G15" s="84">
        <f>+'Ark1'!R1658</f>
        <v>0</v>
      </c>
      <c r="H15" s="84">
        <f t="shared" si="1"/>
        <v>0</v>
      </c>
      <c r="I15" s="84">
        <f>+'Ark1'!S1658</f>
        <v>0</v>
      </c>
      <c r="J15" s="122">
        <f>+'Ark1'!AA1658</f>
        <v>0</v>
      </c>
      <c r="K15" s="122">
        <f t="shared" si="2"/>
        <v>0</v>
      </c>
      <c r="L15" s="122">
        <f>+'Ark1'!AB1658</f>
        <v>0</v>
      </c>
      <c r="M15" s="64">
        <f>+'Ark1'!U1658</f>
        <v>0</v>
      </c>
      <c r="N15" s="64">
        <f t="shared" si="3"/>
        <v>0</v>
      </c>
      <c r="O15" s="130" t="str">
        <f>+IF(G15=0,"",'Ark1'!W1658)</f>
        <v/>
      </c>
      <c r="P15" s="122" t="e">
        <f t="shared" si="4"/>
        <v>#VALUE!</v>
      </c>
      <c r="Q15" s="64">
        <f>+'Ark1'!X1658</f>
        <v>0</v>
      </c>
      <c r="R15" s="64">
        <f>+'Ark1'!Y1658</f>
        <v>0</v>
      </c>
      <c r="S15" s="84">
        <f>+'Ark1'!Z1658</f>
        <v>0</v>
      </c>
      <c r="T15" s="84" t="e">
        <f t="shared" ref="T15:T16" si="7">+G15/E15</f>
        <v>#DIV/0!</v>
      </c>
      <c r="U15" s="64">
        <f>+'Ark1'!T1658</f>
        <v>0</v>
      </c>
      <c r="V15" s="122">
        <f>+'Ark1'!V1658</f>
        <v>0</v>
      </c>
      <c r="W15" s="54"/>
      <c r="X15" s="6"/>
      <c r="Y15" s="67"/>
      <c r="Z15" s="14"/>
      <c r="AA15" s="7"/>
      <c r="AB15" s="3"/>
      <c r="AC15" s="13"/>
      <c r="AD15" s="4"/>
      <c r="AE15" s="6"/>
      <c r="AF15" s="18"/>
      <c r="AG15" s="18"/>
      <c r="AH15" s="3"/>
      <c r="AI15" s="3"/>
      <c r="AJ15" s="3"/>
      <c r="AK15" s="3"/>
      <c r="AL15" s="3"/>
    </row>
    <row r="16" spans="1:49" x14ac:dyDescent="0.5">
      <c r="A16" s="54"/>
      <c r="B16" s="62">
        <f>+'Ark1'!C1659</f>
        <v>2022</v>
      </c>
      <c r="C16" s="62">
        <f>+'Ark1'!K1659</f>
        <v>9</v>
      </c>
      <c r="D16" s="63" t="s">
        <v>525</v>
      </c>
      <c r="E16" s="84">
        <f>+'Ark1'!Q1659</f>
        <v>136</v>
      </c>
      <c r="F16" s="84">
        <f t="shared" si="0"/>
        <v>14</v>
      </c>
      <c r="G16" s="84">
        <f>+'Ark1'!R1659</f>
        <v>24246</v>
      </c>
      <c r="H16" s="84">
        <f t="shared" si="1"/>
        <v>3643</v>
      </c>
      <c r="I16" s="84">
        <f>+'Ark1'!S1659</f>
        <v>24240</v>
      </c>
      <c r="J16" s="122">
        <f>+'Ark1'!AA1659</f>
        <v>84.172886651622989</v>
      </c>
      <c r="K16" s="122">
        <f t="shared" si="2"/>
        <v>5.8106471871471115</v>
      </c>
      <c r="L16" s="122">
        <f>+'Ark1'!AB1659</f>
        <v>83.892595461992258</v>
      </c>
      <c r="M16" s="64">
        <f>+'Ark1'!U1659</f>
        <v>60.830115511551185</v>
      </c>
      <c r="N16" s="64">
        <f t="shared" si="3"/>
        <v>-0.19149167465906913</v>
      </c>
      <c r="O16" s="130">
        <f>+IF(G16=0,"",'Ark1'!W1659)</f>
        <v>85.493881188119076</v>
      </c>
      <c r="P16" s="122">
        <f t="shared" si="4"/>
        <v>0.91440850057351497</v>
      </c>
      <c r="Q16" s="64">
        <f>+'Ark1'!X1659</f>
        <v>10.654617134816233</v>
      </c>
      <c r="R16" s="64">
        <f>+'Ark1'!Y1659</f>
        <v>2.4249495220883941</v>
      </c>
      <c r="S16" s="84">
        <f>+'Ark1'!Z1659</f>
        <v>-33.245013512398529</v>
      </c>
      <c r="T16" s="84">
        <f t="shared" si="7"/>
        <v>178.27941176470588</v>
      </c>
      <c r="U16" s="64">
        <f>+'Ark1'!T1659</f>
        <v>16.197104677060132</v>
      </c>
      <c r="V16" s="122">
        <f>+'Ark1'!V1659</f>
        <v>92.637970243393937</v>
      </c>
      <c r="W16" s="54"/>
      <c r="X16" s="6"/>
      <c r="Y16" s="67"/>
      <c r="Z16" s="14"/>
      <c r="AA16" s="7"/>
      <c r="AB16" s="3"/>
      <c r="AC16" s="13"/>
      <c r="AD16" s="13"/>
      <c r="AE16" s="18"/>
      <c r="AF16" s="18"/>
      <c r="AG16" s="18"/>
      <c r="AH16" s="3"/>
      <c r="AI16" s="3"/>
      <c r="AJ16" s="3"/>
      <c r="AK16" s="3"/>
      <c r="AL16" s="3"/>
    </row>
    <row r="17" spans="1:38" x14ac:dyDescent="0.5">
      <c r="A17" s="54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6"/>
      <c r="Y17" s="67"/>
      <c r="Z17" s="7"/>
      <c r="AA17" s="7"/>
      <c r="AB17" s="3"/>
      <c r="AC17" s="13"/>
      <c r="AD17" s="13"/>
      <c r="AE17" s="18"/>
      <c r="AF17" s="18"/>
      <c r="AG17" s="18"/>
      <c r="AH17" s="3"/>
      <c r="AI17" s="3"/>
      <c r="AJ17" s="3"/>
      <c r="AK17" s="3"/>
      <c r="AL17" s="3"/>
    </row>
    <row r="18" spans="1:38" x14ac:dyDescent="0.5">
      <c r="A18" s="54"/>
      <c r="B18" s="3">
        <f>+'Ark1'!C1660</f>
        <v>2021</v>
      </c>
      <c r="C18" s="3">
        <f>+'Ark1'!K1660</f>
        <v>0</v>
      </c>
      <c r="D18" s="63" t="str">
        <f>+D10</f>
        <v>Hybrid</v>
      </c>
      <c r="E18" s="18">
        <f>+'Ark1'!Q1660</f>
        <v>73</v>
      </c>
      <c r="F18" s="18"/>
      <c r="G18" s="18">
        <f>+'Ark1'!R1660</f>
        <v>5511</v>
      </c>
      <c r="H18" s="18"/>
      <c r="I18" s="18">
        <f>+'Ark1'!S1660</f>
        <v>5508</v>
      </c>
      <c r="J18" s="123">
        <f>+'Ark1'!AA1660</f>
        <v>20.960748516659063</v>
      </c>
      <c r="K18" s="18"/>
      <c r="L18" s="123">
        <f>+'Ark1'!AB1660</f>
        <v>21.258605902049602</v>
      </c>
      <c r="M18" s="13">
        <f>+'Ark1'!U1660</f>
        <v>61.401234567901234</v>
      </c>
      <c r="N18" s="18"/>
      <c r="O18" s="123">
        <f>+'Ark1'!W1660</f>
        <v>86.105292302106179</v>
      </c>
      <c r="P18" s="18"/>
      <c r="Q18" s="13">
        <f>+'Ark1'!X1660</f>
        <v>10.509469923184382</v>
      </c>
      <c r="R18" s="13">
        <f>+'Ark1'!Y1660</f>
        <v>2.2481845982536743</v>
      </c>
      <c r="S18" s="18">
        <f>+'Ark1'!Z1660</f>
        <v>-28.537187504988761</v>
      </c>
      <c r="T18" s="18">
        <f t="shared" si="5"/>
        <v>75.493150684931507</v>
      </c>
      <c r="U18" s="13">
        <f>+'Ark1'!T1660</f>
        <v>16.429867537651972</v>
      </c>
      <c r="V18" s="123">
        <f>+'Ark1'!V1660</f>
        <v>93.319940030102899</v>
      </c>
      <c r="W18" s="54"/>
      <c r="X18" s="6"/>
      <c r="Y18" s="67"/>
      <c r="Z18" s="14"/>
      <c r="AA18" s="7"/>
      <c r="AB18" s="3"/>
      <c r="AC18" s="13"/>
      <c r="AD18" s="13"/>
      <c r="AE18" s="18"/>
      <c r="AF18" s="18"/>
      <c r="AG18" s="18"/>
      <c r="AH18" s="3"/>
      <c r="AI18" s="3"/>
      <c r="AJ18" s="3"/>
      <c r="AK18" s="3"/>
      <c r="AL18" s="3"/>
    </row>
    <row r="19" spans="1:38" x14ac:dyDescent="0.5">
      <c r="A19" s="54"/>
      <c r="B19" s="3">
        <f>+'Ark1'!C1661</f>
        <v>2021</v>
      </c>
      <c r="C19" s="3">
        <f>+'Ark1'!K1661</f>
        <v>1</v>
      </c>
      <c r="D19" s="63" t="str">
        <f>+D11</f>
        <v>Hampshire</v>
      </c>
      <c r="E19" s="18">
        <f>+'Ark1'!Q1661</f>
        <v>8</v>
      </c>
      <c r="F19" s="18"/>
      <c r="G19" s="18">
        <f>+'Ark1'!R1661</f>
        <v>25</v>
      </c>
      <c r="H19" s="18"/>
      <c r="I19" s="18">
        <f>+'Ark1'!S1661</f>
        <v>25</v>
      </c>
      <c r="J19" s="123">
        <f>+'Ark1'!AA1661</f>
        <v>9.5085957705766014E-2</v>
      </c>
      <c r="K19" s="18"/>
      <c r="L19" s="123">
        <f>+'Ark1'!AB1661</f>
        <v>9.824981484981736E-2</v>
      </c>
      <c r="M19" s="13">
        <f>+'Ark1'!U1661</f>
        <v>60.64</v>
      </c>
      <c r="N19" s="18"/>
      <c r="O19" s="123">
        <f>+'Ark1'!W1661</f>
        <v>87.676000000000002</v>
      </c>
      <c r="P19" s="18"/>
      <c r="Q19" s="13">
        <f>+'Ark1'!X1661</f>
        <v>10.131901302322301</v>
      </c>
      <c r="R19" s="13">
        <f>+'Ark1'!Y1661</f>
        <v>2.1703455946000374</v>
      </c>
      <c r="S19" s="18">
        <f>+'Ark1'!Z1661</f>
        <v>-16.628855559378849</v>
      </c>
      <c r="T19" s="18">
        <f t="shared" ref="T19:T24" si="8">+G19/E19</f>
        <v>3.125</v>
      </c>
      <c r="U19" s="13">
        <f>+'Ark1'!T1661</f>
        <v>16.16</v>
      </c>
      <c r="V19" s="123">
        <f>+'Ark1'!V1661</f>
        <v>94.990249187432326</v>
      </c>
      <c r="W19" s="54"/>
      <c r="X19" s="6"/>
      <c r="Y19" s="67"/>
      <c r="Z19" s="7"/>
      <c r="AA19" s="7"/>
      <c r="AB19" s="3"/>
      <c r="AC19" s="13"/>
      <c r="AD19" s="13"/>
      <c r="AE19" s="18"/>
      <c r="AF19" s="18"/>
      <c r="AG19" s="18"/>
      <c r="AH19" s="3"/>
      <c r="AI19" s="3"/>
      <c r="AJ19" s="3"/>
      <c r="AK19" s="3"/>
      <c r="AL19" s="3"/>
    </row>
    <row r="20" spans="1:38" x14ac:dyDescent="0.5">
      <c r="A20" s="54"/>
      <c r="B20" s="3">
        <f>+'Ark1'!C1662</f>
        <v>2021</v>
      </c>
      <c r="C20" s="3">
        <f>+'Ark1'!K1662</f>
        <v>3</v>
      </c>
      <c r="D20" s="63" t="str">
        <f>+D12</f>
        <v>Noroc KLF</v>
      </c>
      <c r="E20" s="18">
        <f>+'Ark1'!Q1662</f>
        <v>13</v>
      </c>
      <c r="F20" s="18"/>
      <c r="G20" s="18">
        <f>+'Ark1'!R1662</f>
        <v>83</v>
      </c>
      <c r="H20" s="18"/>
      <c r="I20" s="18">
        <f>+'Ark1'!S1662</f>
        <v>83</v>
      </c>
      <c r="J20" s="123">
        <f>+'Ark1'!AA1662</f>
        <v>0.31568537958314313</v>
      </c>
      <c r="K20" s="18"/>
      <c r="L20" s="123">
        <f>+'Ark1'!AB1662</f>
        <v>0.30249055638145311</v>
      </c>
      <c r="M20" s="13">
        <f>+'Ark1'!U1662</f>
        <v>60.6265060240964</v>
      </c>
      <c r="N20" s="18"/>
      <c r="O20" s="123">
        <f>+'Ark1'!W1662</f>
        <v>81.306024096385499</v>
      </c>
      <c r="P20" s="18"/>
      <c r="Q20" s="13">
        <f>+'Ark1'!X1662</f>
        <v>14.655845902982028</v>
      </c>
      <c r="R20" s="13">
        <f>+'Ark1'!Y1662</f>
        <v>2.2372037375296889</v>
      </c>
      <c r="S20" s="18">
        <f>+'Ark1'!Z1662</f>
        <v>-48.159285682187594</v>
      </c>
      <c r="T20" s="18">
        <f t="shared" si="8"/>
        <v>6.384615384615385</v>
      </c>
      <c r="U20" s="13">
        <f>+'Ark1'!T1662</f>
        <v>16.060240963855421</v>
      </c>
      <c r="V20" s="123">
        <f>+'Ark1'!V1662</f>
        <v>88.088866843321313</v>
      </c>
      <c r="W20" s="54"/>
      <c r="X20" s="6"/>
      <c r="Y20" s="67"/>
      <c r="Z20" s="7"/>
      <c r="AA20" s="7"/>
      <c r="AB20" s="3"/>
      <c r="AC20" s="13"/>
      <c r="AD20" s="13"/>
      <c r="AE20" s="18"/>
      <c r="AF20" s="18"/>
      <c r="AG20" s="18"/>
      <c r="AH20" s="3"/>
      <c r="AI20" s="3"/>
      <c r="AJ20" s="3"/>
      <c r="AK20" s="3"/>
      <c r="AL20" s="3"/>
    </row>
    <row r="21" spans="1:38" x14ac:dyDescent="0.5">
      <c r="A21" s="54"/>
      <c r="B21" s="3">
        <f>+'Ark1'!C1663</f>
        <v>2021</v>
      </c>
      <c r="C21" s="3">
        <f>+'Ark1'!K1663</f>
        <v>6</v>
      </c>
      <c r="D21" s="63" t="str">
        <f>+D13</f>
        <v>Noroc</v>
      </c>
      <c r="E21" s="18">
        <f>+'Ark1'!Q1663</f>
        <v>9</v>
      </c>
      <c r="F21" s="18"/>
      <c r="G21" s="18">
        <f>+'Ark1'!R1663</f>
        <v>70</v>
      </c>
      <c r="H21" s="18"/>
      <c r="I21" s="18">
        <f>+'Ark1'!S1663</f>
        <v>70</v>
      </c>
      <c r="J21" s="123">
        <f>+'Ark1'!AA1663</f>
        <v>0.26624068157614489</v>
      </c>
      <c r="K21" s="18"/>
      <c r="L21" s="123">
        <f>+'Ark1'!AB1663</f>
        <v>0.26101890566873848</v>
      </c>
      <c r="M21" s="13">
        <f>+'Ark1'!U1663</f>
        <v>61.085714285714303</v>
      </c>
      <c r="N21" s="18"/>
      <c r="O21" s="123">
        <f>+'Ark1'!W1663</f>
        <v>83.188428571428517</v>
      </c>
      <c r="P21" s="18"/>
      <c r="Q21" s="13">
        <f>+'Ark1'!X1663</f>
        <v>10.293188543291951</v>
      </c>
      <c r="R21" s="13">
        <f>+'Ark1'!Y1663</f>
        <v>2.3036793994629314</v>
      </c>
      <c r="S21" s="18">
        <f>+'Ark1'!Z1663</f>
        <v>2.8947977110479797</v>
      </c>
      <c r="T21" s="18">
        <f t="shared" si="8"/>
        <v>7.7777777777777777</v>
      </c>
      <c r="U21" s="13">
        <f>+'Ark1'!T1663</f>
        <v>16.228571428571424</v>
      </c>
      <c r="V21" s="123">
        <f>+'Ark1'!V1663</f>
        <v>90.128308311406883</v>
      </c>
      <c r="W21" s="54"/>
      <c r="X21" s="6"/>
      <c r="Y21" s="67"/>
      <c r="Z21" s="7"/>
      <c r="AA21" s="7"/>
      <c r="AB21" s="3"/>
      <c r="AC21" s="13"/>
      <c r="AD21" s="13"/>
      <c r="AE21" s="18"/>
      <c r="AF21" s="18"/>
      <c r="AG21" s="18"/>
      <c r="AH21" s="3"/>
      <c r="AI21" s="3"/>
      <c r="AJ21" s="3"/>
      <c r="AK21" s="3"/>
      <c r="AL21" s="3"/>
    </row>
    <row r="22" spans="1:38" x14ac:dyDescent="0.5">
      <c r="A22" s="54"/>
      <c r="B22" s="3">
        <f>+'Ark1'!C1664</f>
        <v>2021</v>
      </c>
      <c r="C22" s="3">
        <f>+'Ark1'!K1664</f>
        <v>7</v>
      </c>
      <c r="D22" s="63" t="s">
        <v>579</v>
      </c>
      <c r="E22" s="18">
        <f>+'Ark1'!Q1664</f>
        <v>0</v>
      </c>
      <c r="F22" s="18"/>
      <c r="G22" s="18">
        <f>+'Ark1'!R1664</f>
        <v>0</v>
      </c>
      <c r="H22" s="18"/>
      <c r="I22" s="18">
        <f>+'Ark1'!S1664</f>
        <v>0</v>
      </c>
      <c r="J22" s="123">
        <f>+'Ark1'!AA1664</f>
        <v>0</v>
      </c>
      <c r="K22" s="18"/>
      <c r="L22" s="123">
        <f>+'Ark1'!AB1664</f>
        <v>0</v>
      </c>
      <c r="M22" s="13">
        <f>+'Ark1'!U1664</f>
        <v>0</v>
      </c>
      <c r="N22" s="18"/>
      <c r="O22" s="123">
        <f>+'Ark1'!W1664</f>
        <v>0</v>
      </c>
      <c r="P22" s="18"/>
      <c r="Q22" s="13">
        <f>+'Ark1'!X1664</f>
        <v>0</v>
      </c>
      <c r="R22" s="13">
        <f>+'Ark1'!Y1664</f>
        <v>0</v>
      </c>
      <c r="S22" s="18">
        <f>+'Ark1'!Z1664</f>
        <v>0</v>
      </c>
      <c r="T22" s="18" t="e">
        <f t="shared" si="8"/>
        <v>#DIV/0!</v>
      </c>
      <c r="U22" s="13">
        <f>+'Ark1'!T1664</f>
        <v>0</v>
      </c>
      <c r="V22" s="123">
        <f>+'Ark1'!V1664</f>
        <v>0</v>
      </c>
      <c r="W22" s="54"/>
      <c r="X22" s="6"/>
      <c r="Y22" s="67"/>
      <c r="Z22" s="7"/>
      <c r="AA22" s="7"/>
      <c r="AB22" s="3"/>
      <c r="AC22" s="13"/>
      <c r="AD22" s="13"/>
      <c r="AE22" s="18"/>
      <c r="AF22" s="18"/>
      <c r="AG22" s="18"/>
      <c r="AH22" s="3"/>
      <c r="AI22" s="3"/>
      <c r="AJ22" s="3"/>
      <c r="AK22" s="3"/>
      <c r="AL22" s="3"/>
    </row>
    <row r="23" spans="1:38" x14ac:dyDescent="0.5">
      <c r="A23" s="54"/>
      <c r="B23" s="3">
        <f>+'Ark1'!C1665</f>
        <v>2021</v>
      </c>
      <c r="C23" s="3">
        <f>+'Ark1'!K1665</f>
        <v>8</v>
      </c>
      <c r="D23" s="63" t="str">
        <f>+D15</f>
        <v>Økologisk</v>
      </c>
      <c r="E23" s="18">
        <f>+'Ark1'!Q1665</f>
        <v>0</v>
      </c>
      <c r="F23" s="18"/>
      <c r="G23" s="18">
        <f>+'Ark1'!R1665</f>
        <v>0</v>
      </c>
      <c r="H23" s="18"/>
      <c r="I23" s="18">
        <f>+'Ark1'!S1665</f>
        <v>0</v>
      </c>
      <c r="J23" s="123">
        <f>+'Ark1'!AA1665</f>
        <v>0</v>
      </c>
      <c r="K23" s="18"/>
      <c r="L23" s="123">
        <f>+'Ark1'!AB1665</f>
        <v>0</v>
      </c>
      <c r="M23" s="13">
        <f>+'Ark1'!U1665</f>
        <v>0</v>
      </c>
      <c r="N23" s="18"/>
      <c r="O23" s="123">
        <f>+'Ark1'!W1665</f>
        <v>0</v>
      </c>
      <c r="P23" s="18"/>
      <c r="Q23" s="13">
        <f>+'Ark1'!X1665</f>
        <v>0</v>
      </c>
      <c r="R23" s="13">
        <f>+'Ark1'!Y1665</f>
        <v>0</v>
      </c>
      <c r="S23" s="18">
        <f>+'Ark1'!Z1665</f>
        <v>0</v>
      </c>
      <c r="T23" s="18" t="e">
        <f t="shared" si="8"/>
        <v>#DIV/0!</v>
      </c>
      <c r="U23" s="13">
        <f>+'Ark1'!T1665</f>
        <v>0</v>
      </c>
      <c r="V23" s="123">
        <f>+'Ark1'!V1665</f>
        <v>0</v>
      </c>
      <c r="W23" s="54"/>
      <c r="X23" s="6"/>
      <c r="Y23" s="67"/>
      <c r="Z23" s="7"/>
      <c r="AA23" s="7"/>
      <c r="AB23" s="3"/>
      <c r="AC23" s="13"/>
      <c r="AD23" s="13"/>
      <c r="AE23" s="18"/>
      <c r="AF23" s="18"/>
      <c r="AG23" s="18"/>
      <c r="AH23" s="3"/>
      <c r="AI23" s="3"/>
      <c r="AJ23" s="3"/>
      <c r="AK23" s="3"/>
      <c r="AL23" s="3"/>
    </row>
    <row r="24" spans="1:38" x14ac:dyDescent="0.5">
      <c r="A24" s="54"/>
      <c r="B24" s="3">
        <f>+'Ark1'!C1666</f>
        <v>2021</v>
      </c>
      <c r="C24" s="3">
        <f>+'Ark1'!K1666</f>
        <v>9</v>
      </c>
      <c r="D24" s="63" t="str">
        <f>+D16</f>
        <v>Noroc Nort</v>
      </c>
      <c r="E24" s="18">
        <f>+'Ark1'!Q1666</f>
        <v>122</v>
      </c>
      <c r="F24" s="18"/>
      <c r="G24" s="18">
        <f>+'Ark1'!R1666</f>
        <v>20603</v>
      </c>
      <c r="H24" s="18"/>
      <c r="I24" s="18">
        <f>+'Ark1'!S1666</f>
        <v>20595</v>
      </c>
      <c r="J24" s="123">
        <f>+'Ark1'!AA1666</f>
        <v>78.362239464475877</v>
      </c>
      <c r="K24" s="18"/>
      <c r="L24" s="123">
        <f>+'Ark1'!AB1666</f>
        <v>78.079634821050405</v>
      </c>
      <c r="M24" s="13">
        <f>+'Ark1'!U1666</f>
        <v>61.021607186210254</v>
      </c>
      <c r="N24" s="18"/>
      <c r="O24" s="123">
        <f>+'Ark1'!W1666</f>
        <v>84.579472687545561</v>
      </c>
      <c r="P24" s="18"/>
      <c r="Q24" s="13">
        <f>+'Ark1'!X1666</f>
        <v>10.393966825948661</v>
      </c>
      <c r="R24" s="13">
        <f>+'Ark1'!Y1666</f>
        <v>2.3921797898028263</v>
      </c>
      <c r="S24" s="18">
        <f>+'Ark1'!Z1666</f>
        <v>-29.084575705511156</v>
      </c>
      <c r="T24" s="18">
        <f t="shared" si="8"/>
        <v>168.87704918032787</v>
      </c>
      <c r="U24" s="13">
        <f>+'Ark1'!T1666</f>
        <v>16.26583507256225</v>
      </c>
      <c r="V24" s="123">
        <f>+'Ark1'!V1666</f>
        <v>91.66383514074937</v>
      </c>
      <c r="W24" s="54"/>
      <c r="X24" s="6"/>
      <c r="Y24" s="67"/>
      <c r="Z24" s="7"/>
      <c r="AA24" s="7"/>
      <c r="AB24" s="3"/>
      <c r="AC24" s="13"/>
      <c r="AD24" s="13"/>
      <c r="AE24" s="18"/>
      <c r="AF24" s="18"/>
      <c r="AG24" s="18"/>
      <c r="AH24" s="3"/>
      <c r="AI24" s="3"/>
      <c r="AJ24" s="3"/>
      <c r="AK24" s="3"/>
      <c r="AL24" s="3"/>
    </row>
    <row r="25" spans="1:38" x14ac:dyDescent="0.5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6"/>
      <c r="Y25" s="67"/>
      <c r="Z25" s="7"/>
      <c r="AA25" s="7"/>
      <c r="AB25" s="3"/>
      <c r="AC25" s="13"/>
      <c r="AD25" s="13"/>
      <c r="AE25" s="18"/>
      <c r="AF25" s="18"/>
      <c r="AG25" s="18"/>
      <c r="AH25" s="3"/>
      <c r="AI25" s="3"/>
      <c r="AJ25" s="3"/>
      <c r="AK25" s="3"/>
      <c r="AL25" s="3"/>
    </row>
    <row r="26" spans="1:38" x14ac:dyDescent="0.5">
      <c r="A26" s="54"/>
      <c r="B26" s="62">
        <f>+'Ark1'!C1667</f>
        <v>2020</v>
      </c>
      <c r="C26" s="62">
        <f>+'Ark1'!K1667</f>
        <v>0</v>
      </c>
      <c r="D26" s="63" t="str">
        <f>+D18</f>
        <v>Hybrid</v>
      </c>
      <c r="E26" s="84">
        <f>+'Ark1'!Q1667</f>
        <v>125</v>
      </c>
      <c r="F26" s="84"/>
      <c r="G26" s="84">
        <f>+'Ark1'!R1667</f>
        <v>18769</v>
      </c>
      <c r="H26" s="84"/>
      <c r="I26" s="84">
        <f>+'Ark1'!S1667</f>
        <v>18769</v>
      </c>
      <c r="J26" s="122">
        <f>+'Ark1'!AA1667</f>
        <v>89.898457706676879</v>
      </c>
      <c r="K26" s="84"/>
      <c r="L26" s="122">
        <f>+'Ark1'!AB1667</f>
        <v>89.954138459191597</v>
      </c>
      <c r="M26" s="64">
        <f>+'Ark1'!U1667</f>
        <v>61.472268101656987</v>
      </c>
      <c r="N26" s="84"/>
      <c r="O26" s="122">
        <f>+'Ark1'!W1667</f>
        <v>82.661325590069026</v>
      </c>
      <c r="P26" s="84"/>
      <c r="Q26" s="64">
        <f>+'Ark1'!X1667</f>
        <v>10.517707689649924</v>
      </c>
      <c r="R26" s="64">
        <f>+'Ark1'!Y1667</f>
        <v>2.8124819360249158</v>
      </c>
      <c r="S26" s="84">
        <f>+'Ark1'!Z1667</f>
        <v>-25.70571748277538</v>
      </c>
      <c r="T26" s="84">
        <f t="shared" si="5"/>
        <v>150.15199999999999</v>
      </c>
      <c r="U26" s="64">
        <f>+'Ark1'!T1667</f>
        <v>16.392722041664452</v>
      </c>
      <c r="V26" s="122">
        <f>+'Ark1'!V1667</f>
        <v>89.557232491948611</v>
      </c>
      <c r="W26" s="54"/>
      <c r="X26" s="6"/>
      <c r="Y26" s="67"/>
      <c r="Z26" s="7"/>
      <c r="AA26" s="7"/>
      <c r="AB26" s="3"/>
      <c r="AC26" s="13"/>
      <c r="AD26" s="13"/>
      <c r="AE26" s="18"/>
      <c r="AF26" s="18"/>
      <c r="AG26" s="18"/>
      <c r="AH26" s="3"/>
      <c r="AI26" s="3"/>
      <c r="AJ26" s="3"/>
      <c r="AK26" s="3"/>
      <c r="AL26" s="3"/>
    </row>
    <row r="27" spans="1:38" x14ac:dyDescent="0.5">
      <c r="A27" s="54"/>
      <c r="B27" s="62">
        <f>+'Ark1'!C1668</f>
        <v>2020</v>
      </c>
      <c r="C27" s="62">
        <f>+'Ark1'!K1668</f>
        <v>1</v>
      </c>
      <c r="D27" s="63" t="str">
        <f t="shared" ref="D27:D31" si="9">+D19</f>
        <v>Hampshire</v>
      </c>
      <c r="E27" s="84">
        <f>+'Ark1'!Q1668</f>
        <v>9</v>
      </c>
      <c r="F27" s="84"/>
      <c r="G27" s="84">
        <f>+'Ark1'!R1668</f>
        <v>70</v>
      </c>
      <c r="H27" s="84"/>
      <c r="I27" s="84">
        <f>+'Ark1'!S1668</f>
        <v>70</v>
      </c>
      <c r="J27" s="122">
        <f>+'Ark1'!AA1668</f>
        <v>0.33528115719896534</v>
      </c>
      <c r="K27" s="84"/>
      <c r="L27" s="122">
        <f>+'Ark1'!AB1668</f>
        <v>0.34588504007195431</v>
      </c>
      <c r="M27" s="64">
        <f>+'Ark1'!U1668</f>
        <v>60.685714285714305</v>
      </c>
      <c r="N27" s="84"/>
      <c r="O27" s="122">
        <f>+'Ark1'!W1668</f>
        <v>85.22285714285718</v>
      </c>
      <c r="P27" s="84"/>
      <c r="Q27" s="64">
        <f>+'Ark1'!X1668</f>
        <v>11.828780536453836</v>
      </c>
      <c r="R27" s="64">
        <f>+'Ark1'!Y1668</f>
        <v>2.2962258297529621</v>
      </c>
      <c r="S27" s="84">
        <f>+'Ark1'!Z1668</f>
        <v>-26.22915308644928</v>
      </c>
      <c r="T27" s="84">
        <f t="shared" ref="T27:T29" si="10">+G27/E27</f>
        <v>7.7777777777777777</v>
      </c>
      <c r="U27" s="64">
        <f>+'Ark1'!T1668</f>
        <v>16.142857142857139</v>
      </c>
      <c r="V27" s="122">
        <f>+'Ark1'!V1668</f>
        <v>92.332456276118236</v>
      </c>
      <c r="W27" s="54"/>
      <c r="X27" s="6"/>
      <c r="Y27" s="67"/>
      <c r="Z27" s="7"/>
      <c r="AA27" s="7"/>
      <c r="AB27" s="3"/>
      <c r="AC27" s="13"/>
      <c r="AD27" s="13"/>
      <c r="AE27" s="18"/>
      <c r="AF27" s="18"/>
      <c r="AG27" s="18"/>
      <c r="AH27" s="3"/>
      <c r="AI27" s="3"/>
      <c r="AJ27" s="3"/>
      <c r="AK27" s="3"/>
      <c r="AL27" s="3"/>
    </row>
    <row r="28" spans="1:38" x14ac:dyDescent="0.5">
      <c r="A28" s="54"/>
      <c r="B28" s="62">
        <f>+'Ark1'!C1669</f>
        <v>2020</v>
      </c>
      <c r="C28" s="62">
        <f>+'Ark1'!K1669</f>
        <v>3</v>
      </c>
      <c r="D28" s="63" t="str">
        <f t="shared" si="9"/>
        <v>Noroc KLF</v>
      </c>
      <c r="E28" s="84">
        <f>+'Ark1'!Q1669</f>
        <v>10</v>
      </c>
      <c r="F28" s="84"/>
      <c r="G28" s="84">
        <f>+'Ark1'!R1669</f>
        <v>259</v>
      </c>
      <c r="H28" s="84"/>
      <c r="I28" s="84">
        <f>+'Ark1'!S1669</f>
        <v>259</v>
      </c>
      <c r="J28" s="122">
        <f>+'Ark1'!AA1669</f>
        <v>1.2405402816361721</v>
      </c>
      <c r="K28" s="84"/>
      <c r="L28" s="122">
        <f>+'Ark1'!AB1669</f>
        <v>1.215276620192467</v>
      </c>
      <c r="M28" s="64">
        <f>+'Ark1'!U1669</f>
        <v>60.992277992277998</v>
      </c>
      <c r="N28" s="84"/>
      <c r="O28" s="122">
        <f>+'Ark1'!W1669</f>
        <v>80.927799227799227</v>
      </c>
      <c r="P28" s="84"/>
      <c r="Q28" s="64">
        <f>+'Ark1'!X1669</f>
        <v>7.8069714033362114</v>
      </c>
      <c r="R28" s="64">
        <f>+'Ark1'!Y1669</f>
        <v>1.9961203258203029</v>
      </c>
      <c r="S28" s="84">
        <f>+'Ark1'!Z1669</f>
        <v>-6.1802307651756108</v>
      </c>
      <c r="T28" s="84">
        <f t="shared" si="10"/>
        <v>25.9</v>
      </c>
      <c r="U28" s="64">
        <f>+'Ark1'!T1669</f>
        <v>16.397683397683398</v>
      </c>
      <c r="V28" s="122">
        <f>+'Ark1'!V1669</f>
        <v>87.679089087539765</v>
      </c>
      <c r="W28" s="54"/>
      <c r="X28" s="6"/>
      <c r="Y28" s="67"/>
      <c r="Z28" s="7"/>
      <c r="AA28" s="7"/>
      <c r="AB28" s="3"/>
      <c r="AC28" s="13"/>
      <c r="AD28" s="13"/>
      <c r="AE28" s="18"/>
      <c r="AF28" s="18"/>
      <c r="AG28" s="18"/>
      <c r="AH28" s="3"/>
      <c r="AI28" s="3"/>
      <c r="AJ28" s="3"/>
      <c r="AK28" s="3"/>
      <c r="AL28" s="3"/>
    </row>
    <row r="29" spans="1:38" x14ac:dyDescent="0.5">
      <c r="A29" s="54"/>
      <c r="B29" s="62">
        <f>+'Ark1'!C1670</f>
        <v>2020</v>
      </c>
      <c r="C29" s="62">
        <f>+'Ark1'!K1670</f>
        <v>6</v>
      </c>
      <c r="D29" s="63" t="str">
        <f t="shared" si="9"/>
        <v>Noroc</v>
      </c>
      <c r="E29" s="84">
        <f>+'Ark1'!Q1670</f>
        <v>4</v>
      </c>
      <c r="F29" s="84"/>
      <c r="G29" s="84">
        <f>+'Ark1'!R1670</f>
        <v>5</v>
      </c>
      <c r="H29" s="84"/>
      <c r="I29" s="84">
        <f>+'Ark1'!S1670</f>
        <v>5</v>
      </c>
      <c r="J29" s="122">
        <f>+'Ark1'!AA1670</f>
        <v>2.394865408564039E-2</v>
      </c>
      <c r="K29" s="84"/>
      <c r="L29" s="122">
        <f>+'Ark1'!AB1670</f>
        <v>2.6124014768878295E-2</v>
      </c>
      <c r="M29" s="64">
        <f>+'Ark1'!U1670</f>
        <v>61</v>
      </c>
      <c r="N29" s="84"/>
      <c r="O29" s="122">
        <f>+'Ark1'!W1670</f>
        <v>90.114000000000019</v>
      </c>
      <c r="P29" s="84"/>
      <c r="Q29" s="64">
        <f>+'Ark1'!X1670</f>
        <v>6.1708138847318441</v>
      </c>
      <c r="R29" s="64">
        <f>+'Ark1'!Y1670</f>
        <v>3.3466401061363031</v>
      </c>
      <c r="S29" s="84">
        <f>+'Ark1'!Z1670</f>
        <v>71.239400624421435</v>
      </c>
      <c r="T29" s="84">
        <f t="shared" si="10"/>
        <v>1.25</v>
      </c>
      <c r="U29" s="64">
        <f>+'Ark1'!T1670</f>
        <v>15.2</v>
      </c>
      <c r="V29" s="122">
        <f>+'Ark1'!V1670</f>
        <v>97.63163596966416</v>
      </c>
      <c r="W29" s="54"/>
      <c r="X29" s="6"/>
      <c r="Y29" s="67"/>
      <c r="Z29" s="7"/>
      <c r="AA29" s="7"/>
      <c r="AB29" s="3"/>
      <c r="AC29" s="14"/>
      <c r="AD29" s="13"/>
      <c r="AE29" s="18"/>
      <c r="AF29" s="18"/>
      <c r="AG29" s="18"/>
      <c r="AH29" s="3"/>
      <c r="AI29" s="3"/>
      <c r="AJ29" s="3"/>
      <c r="AK29" s="3"/>
      <c r="AL29" s="3"/>
    </row>
    <row r="30" spans="1:38" x14ac:dyDescent="0.5">
      <c r="A30" s="54"/>
      <c r="B30" s="62">
        <f>+'Ark1'!C1671</f>
        <v>2020</v>
      </c>
      <c r="C30" s="62">
        <f>+'Ark1'!K1671</f>
        <v>7</v>
      </c>
      <c r="D30" s="63" t="str">
        <f t="shared" si="9"/>
        <v>Øko m/kj</v>
      </c>
      <c r="E30" s="84">
        <f>+'Ark1'!Q1671</f>
        <v>0</v>
      </c>
      <c r="F30" s="84"/>
      <c r="G30" s="84">
        <f>+'Ark1'!R1671</f>
        <v>0</v>
      </c>
      <c r="H30" s="84"/>
      <c r="I30" s="84">
        <f>+'Ark1'!S1671</f>
        <v>0</v>
      </c>
      <c r="J30" s="122">
        <f>+'Ark1'!AA1671</f>
        <v>0</v>
      </c>
      <c r="K30" s="84"/>
      <c r="L30" s="122">
        <f>+'Ark1'!AB1671</f>
        <v>0</v>
      </c>
      <c r="M30" s="64">
        <f>+'Ark1'!U1671</f>
        <v>0</v>
      </c>
      <c r="N30" s="84"/>
      <c r="O30" s="122">
        <f>+'Ark1'!W1671</f>
        <v>0</v>
      </c>
      <c r="P30" s="84"/>
      <c r="Q30" s="64">
        <f>+'Ark1'!X1671</f>
        <v>0</v>
      </c>
      <c r="R30" s="64">
        <f>+'Ark1'!Y1671</f>
        <v>0</v>
      </c>
      <c r="S30" s="84">
        <f>+'Ark1'!Z1671</f>
        <v>0</v>
      </c>
      <c r="T30" s="84" t="e">
        <f t="shared" ref="T30:T31" si="11">+G30/E30</f>
        <v>#DIV/0!</v>
      </c>
      <c r="U30" s="64">
        <f>+'Ark1'!T1671</f>
        <v>0</v>
      </c>
      <c r="V30" s="122">
        <f>+'Ark1'!V1671</f>
        <v>0</v>
      </c>
      <c r="W30" s="54"/>
      <c r="X30" s="6"/>
      <c r="Y30" s="67"/>
      <c r="Z30" s="7"/>
      <c r="AA30" s="7"/>
      <c r="AB30" s="3"/>
      <c r="AC30" s="14"/>
      <c r="AD30" s="13"/>
      <c r="AE30" s="18"/>
      <c r="AF30" s="18"/>
      <c r="AG30" s="18"/>
      <c r="AH30" s="3"/>
      <c r="AI30" s="3"/>
      <c r="AJ30" s="3"/>
      <c r="AK30" s="3"/>
      <c r="AL30" s="3"/>
    </row>
    <row r="31" spans="1:38" x14ac:dyDescent="0.5">
      <c r="A31" s="54"/>
      <c r="B31" s="62">
        <f>+'Ark1'!C1672</f>
        <v>2020</v>
      </c>
      <c r="C31" s="62">
        <f>+'Ark1'!K1672</f>
        <v>8</v>
      </c>
      <c r="D31" s="63" t="str">
        <f t="shared" si="9"/>
        <v>Økologisk</v>
      </c>
      <c r="E31" s="84">
        <f>+'Ark1'!Q1672</f>
        <v>0</v>
      </c>
      <c r="F31" s="84"/>
      <c r="G31" s="84">
        <f>+'Ark1'!R1672</f>
        <v>0</v>
      </c>
      <c r="H31" s="84"/>
      <c r="I31" s="84">
        <f>+'Ark1'!S1672</f>
        <v>0</v>
      </c>
      <c r="J31" s="122">
        <f>+'Ark1'!AA1672</f>
        <v>0</v>
      </c>
      <c r="K31" s="84"/>
      <c r="L31" s="122">
        <f>+'Ark1'!AB1672</f>
        <v>0</v>
      </c>
      <c r="M31" s="64">
        <f>+'Ark1'!U1672</f>
        <v>0</v>
      </c>
      <c r="N31" s="84"/>
      <c r="O31" s="122">
        <f>+'Ark1'!W1672</f>
        <v>0</v>
      </c>
      <c r="P31" s="84"/>
      <c r="Q31" s="64">
        <f>+'Ark1'!X1672</f>
        <v>0</v>
      </c>
      <c r="R31" s="64">
        <f>+'Ark1'!Y1672</f>
        <v>0</v>
      </c>
      <c r="S31" s="84">
        <f>+'Ark1'!Z1672</f>
        <v>0</v>
      </c>
      <c r="T31" s="84" t="e">
        <f t="shared" si="11"/>
        <v>#DIV/0!</v>
      </c>
      <c r="U31" s="64">
        <f>+'Ark1'!T1672</f>
        <v>0</v>
      </c>
      <c r="V31" s="122">
        <f>+'Ark1'!V1672</f>
        <v>0</v>
      </c>
      <c r="W31" s="54"/>
      <c r="X31" s="6"/>
      <c r="Y31" s="67"/>
      <c r="Z31" s="7"/>
      <c r="AA31" s="7"/>
      <c r="AB31" s="3"/>
      <c r="AC31" s="14"/>
      <c r="AD31" s="13"/>
      <c r="AE31" s="18"/>
      <c r="AF31" s="18"/>
      <c r="AG31" s="18"/>
      <c r="AH31" s="3"/>
      <c r="AI31" s="3"/>
      <c r="AJ31" s="3"/>
      <c r="AK31" s="3"/>
      <c r="AL31" s="3"/>
    </row>
    <row r="32" spans="1:38" x14ac:dyDescent="0.5">
      <c r="A32" s="54"/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6"/>
      <c r="Y32" s="67"/>
      <c r="Z32" s="7"/>
      <c r="AA32" s="7"/>
      <c r="AB32" s="3"/>
      <c r="AC32" s="14"/>
      <c r="AD32" s="14"/>
      <c r="AE32" s="18"/>
      <c r="AF32" s="18"/>
      <c r="AG32" s="18"/>
      <c r="AH32" s="3"/>
      <c r="AI32" s="3"/>
      <c r="AJ32" s="3"/>
      <c r="AK32" s="3"/>
      <c r="AL32" s="3"/>
    </row>
    <row r="33" spans="1:38" ht="16.5" customHeight="1" x14ac:dyDescent="0.5">
      <c r="A33" s="54"/>
      <c r="B33" s="3">
        <f>+'Ark1'!C1669</f>
        <v>2020</v>
      </c>
      <c r="C33" s="3">
        <f>+'Ark1'!K1669</f>
        <v>3</v>
      </c>
      <c r="D33" s="63" t="str">
        <f>VLOOKUP(C33,$AD$6:$AE$11,2)</f>
        <v>Noroc KLF</v>
      </c>
      <c r="E33" s="18">
        <f>+'Ark1'!Q1669</f>
        <v>10</v>
      </c>
      <c r="F33" s="18"/>
      <c r="G33" s="18">
        <f>+'Ark1'!R1669</f>
        <v>259</v>
      </c>
      <c r="H33" s="18"/>
      <c r="I33" s="18">
        <f>+'Ark1'!S1669</f>
        <v>259</v>
      </c>
      <c r="J33" s="123">
        <f>+'Ark1'!AA1669</f>
        <v>1.2405402816361721</v>
      </c>
      <c r="K33" s="18"/>
      <c r="L33" s="123">
        <f>+'Ark1'!AB1669</f>
        <v>1.215276620192467</v>
      </c>
      <c r="M33" s="13">
        <f>+'Ark1'!U1669</f>
        <v>60.992277992277998</v>
      </c>
      <c r="N33" s="18"/>
      <c r="O33" s="123">
        <f>+'Ark1'!W1669</f>
        <v>80.927799227799227</v>
      </c>
      <c r="P33" s="18"/>
      <c r="Q33" s="13">
        <f>+'Ark1'!X1669</f>
        <v>7.8069714033362114</v>
      </c>
      <c r="R33" s="13">
        <f>+'Ark1'!Y1669</f>
        <v>1.9961203258203029</v>
      </c>
      <c r="S33" s="18">
        <f>+'Ark1'!Z1669</f>
        <v>-6.1802307651756108</v>
      </c>
      <c r="T33" s="18">
        <f t="shared" si="5"/>
        <v>25.9</v>
      </c>
      <c r="U33" s="13">
        <f>+'Ark1'!T1669</f>
        <v>16.397683397683398</v>
      </c>
      <c r="V33" s="123">
        <f>+'Ark1'!V1669</f>
        <v>87.679089087539765</v>
      </c>
      <c r="W33" s="54"/>
      <c r="X33" s="6"/>
      <c r="Y33" s="67"/>
      <c r="Z33" s="7"/>
      <c r="AA33" s="7"/>
      <c r="AB33" s="3"/>
      <c r="AC33" s="14"/>
      <c r="AD33" s="14"/>
      <c r="AE33" s="18"/>
      <c r="AF33" s="18"/>
      <c r="AG33" s="18"/>
      <c r="AH33" s="3"/>
      <c r="AI33" s="3"/>
      <c r="AJ33" s="3"/>
      <c r="AK33" s="3"/>
      <c r="AL33" s="3"/>
    </row>
    <row r="34" spans="1:38" x14ac:dyDescent="0.5">
      <c r="A34" s="54"/>
      <c r="B34" s="3">
        <f>+'Ark1'!C1670</f>
        <v>2020</v>
      </c>
      <c r="C34" s="3">
        <f>+'Ark1'!K1670</f>
        <v>6</v>
      </c>
      <c r="D34" s="63" t="str">
        <f>VLOOKUP(C34,$AD$6:$AE$11,2)</f>
        <v>Noroc</v>
      </c>
      <c r="E34" s="18">
        <f>+'Ark1'!Q1670</f>
        <v>4</v>
      </c>
      <c r="F34" s="18"/>
      <c r="G34" s="18">
        <f>+'Ark1'!R1670</f>
        <v>5</v>
      </c>
      <c r="H34" s="18"/>
      <c r="I34" s="18">
        <f>+'Ark1'!S1670</f>
        <v>5</v>
      </c>
      <c r="J34" s="123">
        <f>+'Ark1'!AA1670</f>
        <v>2.394865408564039E-2</v>
      </c>
      <c r="K34" s="18"/>
      <c r="L34" s="123">
        <f>+'Ark1'!AB1670</f>
        <v>2.6124014768878295E-2</v>
      </c>
      <c r="M34" s="13">
        <f>+'Ark1'!U1670</f>
        <v>61</v>
      </c>
      <c r="N34" s="18"/>
      <c r="O34" s="123">
        <f>+'Ark1'!W1670</f>
        <v>90.114000000000019</v>
      </c>
      <c r="P34" s="18"/>
      <c r="Q34" s="13">
        <f>+'Ark1'!X1670</f>
        <v>6.1708138847318441</v>
      </c>
      <c r="R34" s="13">
        <f>+'Ark1'!Y1670</f>
        <v>3.3466401061363031</v>
      </c>
      <c r="S34" s="18">
        <f>+'Ark1'!Z1670</f>
        <v>71.239400624421435</v>
      </c>
      <c r="T34" s="18">
        <f t="shared" si="5"/>
        <v>1.25</v>
      </c>
      <c r="U34" s="13">
        <f>+'Ark1'!T1670</f>
        <v>15.2</v>
      </c>
      <c r="V34" s="123">
        <f>+'Ark1'!V1670</f>
        <v>97.63163596966416</v>
      </c>
      <c r="W34" s="54"/>
      <c r="X34" s="6"/>
      <c r="Y34" s="66"/>
      <c r="Z34" s="3"/>
      <c r="AA34" s="3"/>
      <c r="AB34" s="3"/>
      <c r="AC34" s="14"/>
      <c r="AD34" s="14"/>
      <c r="AE34" s="18"/>
      <c r="AF34" s="18"/>
      <c r="AG34" s="18"/>
      <c r="AH34" s="3"/>
      <c r="AI34" s="3"/>
      <c r="AJ34" s="3"/>
      <c r="AK34" s="3"/>
      <c r="AL34" s="3"/>
    </row>
    <row r="35" spans="1:38" x14ac:dyDescent="0.5">
      <c r="A35" s="54"/>
      <c r="B35" s="3">
        <f>+'Ark1'!C1671</f>
        <v>2020</v>
      </c>
      <c r="C35" s="3">
        <f>+'Ark1'!K1671</f>
        <v>7</v>
      </c>
      <c r="D35" s="63" t="str">
        <f t="shared" ref="D35:D36" si="12">VLOOKUP(C35,$AD$6:$AE$11,2)</f>
        <v>Noroc</v>
      </c>
      <c r="E35" s="18">
        <f>+'Ark1'!Q1671</f>
        <v>0</v>
      </c>
      <c r="F35" s="18"/>
      <c r="G35" s="18">
        <f>+'Ark1'!R1671</f>
        <v>0</v>
      </c>
      <c r="H35" s="18"/>
      <c r="I35" s="18">
        <f>+'Ark1'!S1671</f>
        <v>0</v>
      </c>
      <c r="J35" s="123">
        <f>+'Ark1'!AA1671</f>
        <v>0</v>
      </c>
      <c r="K35" s="18"/>
      <c r="L35" s="123">
        <f>+'Ark1'!AB1671</f>
        <v>0</v>
      </c>
      <c r="M35" s="13">
        <f>+'Ark1'!U1671</f>
        <v>0</v>
      </c>
      <c r="N35" s="18"/>
      <c r="O35" s="123">
        <f>+'Ark1'!W1671</f>
        <v>0</v>
      </c>
      <c r="P35" s="18"/>
      <c r="Q35" s="13">
        <f>+'Ark1'!X1671</f>
        <v>0</v>
      </c>
      <c r="R35" s="13">
        <f>+'Ark1'!Y1671</f>
        <v>0</v>
      </c>
      <c r="S35" s="18">
        <f>+'Ark1'!Z1671</f>
        <v>0</v>
      </c>
      <c r="T35" s="18" t="e">
        <f t="shared" ref="T35:T36" si="13">+G35/E35</f>
        <v>#DIV/0!</v>
      </c>
      <c r="U35" s="13">
        <f>+'Ark1'!T1671</f>
        <v>0</v>
      </c>
      <c r="V35" s="123">
        <f>+'Ark1'!V1671</f>
        <v>0</v>
      </c>
      <c r="W35" s="54"/>
      <c r="X35" s="6"/>
      <c r="Y35" s="66"/>
      <c r="Z35" s="3"/>
      <c r="AA35" s="3"/>
      <c r="AB35" s="3"/>
      <c r="AC35" s="14"/>
      <c r="AD35" s="14"/>
      <c r="AE35" s="18"/>
      <c r="AF35" s="18"/>
      <c r="AG35" s="18"/>
      <c r="AH35" s="3"/>
      <c r="AI35" s="3"/>
      <c r="AJ35" s="3"/>
      <c r="AK35" s="3"/>
      <c r="AL35" s="3"/>
    </row>
    <row r="36" spans="1:38" ht="17.25" customHeight="1" x14ac:dyDescent="0.5">
      <c r="A36" s="54"/>
      <c r="B36" s="3">
        <f>+'Ark1'!C1672</f>
        <v>2020</v>
      </c>
      <c r="C36" s="3">
        <f>+'Ark1'!K1672</f>
        <v>8</v>
      </c>
      <c r="D36" s="63" t="str">
        <f t="shared" si="12"/>
        <v>Økologisk</v>
      </c>
      <c r="E36" s="18">
        <f>+'Ark1'!Q1672</f>
        <v>0</v>
      </c>
      <c r="F36" s="18"/>
      <c r="G36" s="18">
        <f>+'Ark1'!R1672</f>
        <v>0</v>
      </c>
      <c r="H36" s="18"/>
      <c r="I36" s="18">
        <f>+'Ark1'!S1672</f>
        <v>0</v>
      </c>
      <c r="J36" s="123">
        <f>+'Ark1'!AA1672</f>
        <v>0</v>
      </c>
      <c r="K36" s="18"/>
      <c r="L36" s="123">
        <f>+'Ark1'!AB1672</f>
        <v>0</v>
      </c>
      <c r="M36" s="13">
        <f>+'Ark1'!U1672</f>
        <v>0</v>
      </c>
      <c r="N36" s="18"/>
      <c r="O36" s="123">
        <f>+'Ark1'!W1672</f>
        <v>0</v>
      </c>
      <c r="P36" s="18"/>
      <c r="Q36" s="13">
        <f>+'Ark1'!X1672</f>
        <v>0</v>
      </c>
      <c r="R36" s="13">
        <f>+'Ark1'!Y1672</f>
        <v>0</v>
      </c>
      <c r="S36" s="18">
        <f>+'Ark1'!Z1672</f>
        <v>0</v>
      </c>
      <c r="T36" s="18" t="e">
        <f t="shared" si="13"/>
        <v>#DIV/0!</v>
      </c>
      <c r="U36" s="13">
        <f>+'Ark1'!T1672</f>
        <v>0</v>
      </c>
      <c r="V36" s="123">
        <f>+'Ark1'!V1672</f>
        <v>0</v>
      </c>
      <c r="W36" s="54"/>
      <c r="X36" s="3"/>
      <c r="Y36" s="3"/>
      <c r="Z36" s="3"/>
      <c r="AA36" s="7"/>
      <c r="AB36" s="3"/>
      <c r="AC36" s="14"/>
      <c r="AD36" s="14"/>
      <c r="AE36" s="18"/>
      <c r="AF36" s="18"/>
      <c r="AG36" s="18"/>
      <c r="AH36" s="3"/>
      <c r="AI36" s="3"/>
      <c r="AJ36" s="3"/>
      <c r="AK36" s="3"/>
      <c r="AL36" s="3"/>
    </row>
    <row r="37" spans="1:38" ht="17.25" customHeight="1" x14ac:dyDescent="0.5">
      <c r="A37" s="54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3"/>
      <c r="Y37" s="3"/>
      <c r="Z37" s="3"/>
      <c r="AA37" s="7"/>
      <c r="AB37" s="3"/>
      <c r="AC37" s="14"/>
      <c r="AD37" s="14"/>
      <c r="AE37" s="18"/>
      <c r="AF37" s="18"/>
      <c r="AG37" s="18"/>
      <c r="AH37" s="3"/>
      <c r="AI37" s="3"/>
      <c r="AJ37" s="3"/>
      <c r="AK37" s="3"/>
      <c r="AL37" s="3"/>
    </row>
    <row r="38" spans="1:38" x14ac:dyDescent="0.5">
      <c r="A38" s="54"/>
      <c r="B38" s="62">
        <f>+'Ark1'!C1673</f>
        <v>2020</v>
      </c>
      <c r="C38" s="62">
        <f>+'Ark1'!K1673</f>
        <v>9</v>
      </c>
      <c r="D38" s="63" t="str">
        <f>VLOOKUP(C38,$AD$6:$AE$11,2)</f>
        <v>Noroc Nort</v>
      </c>
      <c r="E38" s="84">
        <f>+'Ark1'!Q1673</f>
        <v>56</v>
      </c>
      <c r="F38" s="84"/>
      <c r="G38" s="84">
        <f>+'Ark1'!R1673</f>
        <v>1775</v>
      </c>
      <c r="H38" s="84"/>
      <c r="I38" s="84">
        <f>+'Ark1'!S1673</f>
        <v>1775</v>
      </c>
      <c r="J38" s="122">
        <f>+'Ark1'!AA1673</f>
        <v>8.5017722004023355</v>
      </c>
      <c r="K38" s="84"/>
      <c r="L38" s="122">
        <f>+'Ark1'!AB1673</f>
        <v>8.458575865775062</v>
      </c>
      <c r="M38" s="64">
        <f>+'Ark1'!U1673</f>
        <v>61.125633802816893</v>
      </c>
      <c r="N38" s="84"/>
      <c r="O38" s="122">
        <f>+'Ark1'!W1673</f>
        <v>82.19042816901414</v>
      </c>
      <c r="P38" s="84"/>
      <c r="Q38" s="64">
        <f>+'Ark1'!X1673</f>
        <v>11.265741934634802</v>
      </c>
      <c r="R38" s="64">
        <f>+'Ark1'!Y1673</f>
        <v>3.4250924660672992</v>
      </c>
      <c r="S38" s="84">
        <f>+'Ark1'!Z1673</f>
        <v>-26.452924836175264</v>
      </c>
      <c r="T38" s="84">
        <f t="shared" si="5"/>
        <v>31.696428571428573</v>
      </c>
      <c r="U38" s="64">
        <f>+'Ark1'!T1673</f>
        <v>16.280563380281691</v>
      </c>
      <c r="V38" s="122">
        <f>+'Ark1'!V1673</f>
        <v>89.047051104023879</v>
      </c>
      <c r="W38" s="54"/>
      <c r="X38" s="4"/>
      <c r="Y38" s="66"/>
      <c r="Z38" s="3"/>
      <c r="AA38" s="3"/>
      <c r="AB38" s="3"/>
      <c r="AC38" s="14"/>
      <c r="AD38" s="14"/>
      <c r="AE38" s="18"/>
      <c r="AF38" s="18"/>
      <c r="AG38" s="18"/>
      <c r="AH38" s="3"/>
      <c r="AI38" s="3"/>
      <c r="AJ38" s="3"/>
      <c r="AK38" s="3"/>
      <c r="AL38" s="3"/>
    </row>
    <row r="39" spans="1:38" ht="20.100000000000001" x14ac:dyDescent="0.7">
      <c r="A39" s="54"/>
      <c r="B39" s="62">
        <f>+'Ark1'!C1674</f>
        <v>2019</v>
      </c>
      <c r="C39" s="62">
        <f>+'Ark1'!K1674</f>
        <v>0</v>
      </c>
      <c r="D39" s="63" t="str">
        <f>VLOOKUP(C39,$AD$6:$AE$11,2)</f>
        <v>Hybrid</v>
      </c>
      <c r="E39" s="84">
        <f>+'Ark1'!Q1674</f>
        <v>60</v>
      </c>
      <c r="F39" s="84"/>
      <c r="G39" s="84">
        <f>+'Ark1'!R1674</f>
        <v>6082</v>
      </c>
      <c r="H39" s="84"/>
      <c r="I39" s="84">
        <f>+'Ark1'!S1674</f>
        <v>6077</v>
      </c>
      <c r="J39" s="122">
        <f>+'Ark1'!AA1674</f>
        <v>30.198609731876857</v>
      </c>
      <c r="K39" s="84"/>
      <c r="L39" s="122">
        <f>+'Ark1'!AB1674</f>
        <v>30.514323402584953</v>
      </c>
      <c r="M39" s="64">
        <f>+'Ark1'!U1674</f>
        <v>61.769952279085082</v>
      </c>
      <c r="N39" s="84"/>
      <c r="O39" s="122">
        <f>+'Ark1'!W1674</f>
        <v>81.242481487576086</v>
      </c>
      <c r="P39" s="84"/>
      <c r="Q39" s="64">
        <f>+'Ark1'!X1674</f>
        <v>11.255511627973751</v>
      </c>
      <c r="R39" s="64">
        <f>+'Ark1'!Y1674</f>
        <v>2.5495708559432622</v>
      </c>
      <c r="S39" s="84">
        <f>+'Ark1'!Z1674</f>
        <v>-35.552481745868072</v>
      </c>
      <c r="T39" s="84">
        <f t="shared" si="5"/>
        <v>101.36666666666666</v>
      </c>
      <c r="U39" s="64">
        <f>+'Ark1'!T1674</f>
        <v>16.426175600131536</v>
      </c>
      <c r="V39" s="122">
        <f>+'Ark1'!V1674</f>
        <v>88.053237336450437</v>
      </c>
      <c r="W39" s="54"/>
      <c r="X39" s="15"/>
      <c r="Y39" s="14"/>
      <c r="Z39" s="3"/>
      <c r="AA39" s="3"/>
      <c r="AB39" s="3"/>
      <c r="AC39" s="65"/>
      <c r="AD39" s="14"/>
      <c r="AE39" s="18"/>
      <c r="AF39" s="18"/>
      <c r="AG39" s="18"/>
      <c r="AH39" s="3"/>
      <c r="AI39" s="3"/>
      <c r="AJ39" s="3"/>
      <c r="AK39" s="3"/>
      <c r="AL39" s="3"/>
    </row>
    <row r="40" spans="1:38" ht="20.100000000000001" x14ac:dyDescent="0.7">
      <c r="A40" s="54"/>
      <c r="B40" s="62">
        <f>+'Ark1'!C1675</f>
        <v>2019</v>
      </c>
      <c r="C40" s="62">
        <f>+'Ark1'!K1675</f>
        <v>1</v>
      </c>
      <c r="D40" s="63" t="str">
        <f t="shared" ref="D40:D41" si="14">VLOOKUP(C40,$AD$6:$AE$11,2)</f>
        <v>Hampshire</v>
      </c>
      <c r="E40" s="84">
        <f>+'Ark1'!Q1675</f>
        <v>7</v>
      </c>
      <c r="F40" s="84"/>
      <c r="G40" s="84">
        <f>+'Ark1'!R1675</f>
        <v>140</v>
      </c>
      <c r="H40" s="84"/>
      <c r="I40" s="84">
        <f>+'Ark1'!S1675</f>
        <v>140</v>
      </c>
      <c r="J40" s="122">
        <f>+'Ark1'!AA1675</f>
        <v>0.6951340615690168</v>
      </c>
      <c r="K40" s="84"/>
      <c r="L40" s="122">
        <f>+'Ark1'!AB1675</f>
        <v>0.71118423129641883</v>
      </c>
      <c r="M40" s="64">
        <f>+'Ark1'!U1675</f>
        <v>61.285714285714306</v>
      </c>
      <c r="N40" s="84"/>
      <c r="O40" s="122">
        <f>+'Ark1'!W1675</f>
        <v>82.19071428571425</v>
      </c>
      <c r="P40" s="84"/>
      <c r="Q40" s="64">
        <f>+'Ark1'!X1675</f>
        <v>10.637379486835002</v>
      </c>
      <c r="R40" s="64">
        <f>+'Ark1'!Y1675</f>
        <v>2.7184179072334889</v>
      </c>
      <c r="S40" s="84">
        <f>+'Ark1'!Z1675</f>
        <v>-38.176677310749753</v>
      </c>
      <c r="T40" s="84">
        <f t="shared" ref="T40:T41" si="15">+G40/E40</f>
        <v>20</v>
      </c>
      <c r="U40" s="64">
        <f>+'Ark1'!T1675</f>
        <v>16.100000000000001</v>
      </c>
      <c r="V40" s="122">
        <f>+'Ark1'!V1675</f>
        <v>89.047361089614625</v>
      </c>
      <c r="W40" s="54"/>
      <c r="X40" s="15"/>
      <c r="Y40" s="14"/>
      <c r="Z40" s="3"/>
      <c r="AA40" s="3"/>
      <c r="AB40" s="3"/>
      <c r="AC40" s="65"/>
      <c r="AD40" s="14"/>
      <c r="AE40" s="18"/>
      <c r="AF40" s="18"/>
      <c r="AG40" s="18"/>
      <c r="AH40" s="3"/>
      <c r="AI40" s="3"/>
      <c r="AJ40" s="3"/>
      <c r="AK40" s="3"/>
      <c r="AL40" s="3"/>
    </row>
    <row r="41" spans="1:38" ht="20.100000000000001" x14ac:dyDescent="0.7">
      <c r="A41" s="54"/>
      <c r="B41" s="62">
        <f>+'Ark1'!C1676</f>
        <v>2019</v>
      </c>
      <c r="C41" s="62">
        <f>+'Ark1'!K1676</f>
        <v>3</v>
      </c>
      <c r="D41" s="63" t="str">
        <f t="shared" si="14"/>
        <v>Noroc KLF</v>
      </c>
      <c r="E41" s="84">
        <f>+'Ark1'!Q1676</f>
        <v>0</v>
      </c>
      <c r="F41" s="84"/>
      <c r="G41" s="84">
        <f>+'Ark1'!R1676</f>
        <v>0</v>
      </c>
      <c r="H41" s="84"/>
      <c r="I41" s="84">
        <f>+'Ark1'!S1676</f>
        <v>0</v>
      </c>
      <c r="J41" s="122">
        <f>+'Ark1'!AA1676</f>
        <v>0</v>
      </c>
      <c r="K41" s="84"/>
      <c r="L41" s="122">
        <f>+'Ark1'!AB1676</f>
        <v>0</v>
      </c>
      <c r="M41" s="64">
        <f>+'Ark1'!U1676</f>
        <v>0</v>
      </c>
      <c r="N41" s="84"/>
      <c r="O41" s="122">
        <f>+'Ark1'!W1676</f>
        <v>0</v>
      </c>
      <c r="P41" s="84"/>
      <c r="Q41" s="64">
        <f>+'Ark1'!X1676</f>
        <v>0</v>
      </c>
      <c r="R41" s="64">
        <f>+'Ark1'!Y1676</f>
        <v>0</v>
      </c>
      <c r="S41" s="84">
        <f>+'Ark1'!Z1676</f>
        <v>0</v>
      </c>
      <c r="T41" s="84" t="e">
        <f t="shared" si="15"/>
        <v>#DIV/0!</v>
      </c>
      <c r="U41" s="64">
        <f>+'Ark1'!T1676</f>
        <v>0</v>
      </c>
      <c r="V41" s="122">
        <f>+'Ark1'!V1676</f>
        <v>0</v>
      </c>
      <c r="W41" s="54"/>
      <c r="X41" s="4"/>
      <c r="Y41" s="7"/>
      <c r="Z41" s="6"/>
      <c r="AA41" s="6"/>
      <c r="AB41" s="3"/>
      <c r="AC41" s="3"/>
      <c r="AD41" s="65"/>
      <c r="AE41" s="18"/>
      <c r="AF41" s="3"/>
      <c r="AG41" s="3"/>
      <c r="AH41" s="3"/>
      <c r="AI41" s="3"/>
      <c r="AJ41" s="3"/>
      <c r="AK41" s="3"/>
      <c r="AL41" s="3"/>
    </row>
    <row r="42" spans="1:38" x14ac:dyDescent="0.5">
      <c r="A42" s="54"/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4"/>
      <c r="Y42" s="7"/>
      <c r="Z42" s="6"/>
      <c r="AA42" s="6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</row>
    <row r="43" spans="1:38" x14ac:dyDescent="0.5">
      <c r="A43" s="54"/>
      <c r="B43" s="3">
        <f>+'Ark1'!C1677</f>
        <v>2019</v>
      </c>
      <c r="C43" s="3">
        <f>+'Ark1'!K1677</f>
        <v>6</v>
      </c>
      <c r="D43" s="63" t="str">
        <f>VLOOKUP(C43,$AD$6:$AE$11,2)</f>
        <v>Noroc</v>
      </c>
      <c r="E43" s="18">
        <f>+'Ark1'!Q1677</f>
        <v>20</v>
      </c>
      <c r="F43" s="18"/>
      <c r="G43" s="18">
        <f>+'Ark1'!R1677</f>
        <v>1826</v>
      </c>
      <c r="H43" s="18"/>
      <c r="I43" s="18">
        <f>+'Ark1'!S1677</f>
        <v>1823</v>
      </c>
      <c r="J43" s="123">
        <f>+'Ark1'!AA1677</f>
        <v>9.0665342601787486</v>
      </c>
      <c r="K43" s="18"/>
      <c r="L43" s="123">
        <f>+'Ark1'!AB1677</f>
        <v>8.8478118280209337</v>
      </c>
      <c r="M43" s="13">
        <f>+'Ark1'!U1677</f>
        <v>61.820625342841446</v>
      </c>
      <c r="N43" s="18"/>
      <c r="O43" s="123">
        <f>+'Ark1'!W1677</f>
        <v>78.526796489303351</v>
      </c>
      <c r="P43" s="18"/>
      <c r="Q43" s="13">
        <f>+'Ark1'!X1677</f>
        <v>10.685370030500016</v>
      </c>
      <c r="R43" s="13">
        <f>+'Ark1'!Y1677</f>
        <v>2.3230987882058942</v>
      </c>
      <c r="S43" s="18">
        <f>+'Ark1'!Z1677</f>
        <v>-33.848385005675276</v>
      </c>
      <c r="T43" s="18">
        <f t="shared" ref="T43" si="16">+G43/E43</f>
        <v>91.3</v>
      </c>
      <c r="U43" s="13">
        <f>+'Ark1'!T1677</f>
        <v>16.502190580503829</v>
      </c>
      <c r="V43" s="123">
        <f>+'Ark1'!V1677</f>
        <v>85.133234955536807</v>
      </c>
      <c r="W43" s="54"/>
      <c r="X43" s="6"/>
      <c r="Y43" s="17"/>
      <c r="Z43" s="13"/>
      <c r="AA43" s="21"/>
      <c r="AB43" s="3"/>
      <c r="AC43" s="3"/>
      <c r="AD43" s="7"/>
      <c r="AE43" s="3"/>
      <c r="AF43" s="3"/>
      <c r="AG43" s="3"/>
      <c r="AH43" s="3"/>
      <c r="AI43" s="3"/>
      <c r="AJ43" s="3"/>
      <c r="AK43" s="3"/>
      <c r="AL43" s="3"/>
    </row>
    <row r="44" spans="1:38" x14ac:dyDescent="0.5">
      <c r="A44" s="54"/>
      <c r="B44" s="3">
        <f>+'Ark1'!C1678</f>
        <v>2019</v>
      </c>
      <c r="C44" s="3">
        <f>+'Ark1'!K1678</f>
        <v>7</v>
      </c>
      <c r="D44" s="63" t="str">
        <f>VLOOKUP(C44,$AD$6:$AE$11,2)</f>
        <v>Noroc</v>
      </c>
      <c r="E44" s="18">
        <f>+'Ark1'!Q1678</f>
        <v>0</v>
      </c>
      <c r="F44" s="18"/>
      <c r="G44" s="18">
        <f>+'Ark1'!R1678</f>
        <v>0</v>
      </c>
      <c r="H44" s="18"/>
      <c r="I44" s="18">
        <f>+'Ark1'!S1678</f>
        <v>0</v>
      </c>
      <c r="J44" s="123">
        <f>+'Ark1'!AA1678</f>
        <v>0</v>
      </c>
      <c r="K44" s="18"/>
      <c r="L44" s="123">
        <f>+'Ark1'!AB1678</f>
        <v>0</v>
      </c>
      <c r="M44" s="13">
        <f>+'Ark1'!U1678</f>
        <v>0</v>
      </c>
      <c r="N44" s="18"/>
      <c r="O44" s="123">
        <f>+'Ark1'!W1678</f>
        <v>0</v>
      </c>
      <c r="P44" s="18"/>
      <c r="Q44" s="13">
        <f>+'Ark1'!X1678</f>
        <v>0</v>
      </c>
      <c r="R44" s="13">
        <f>+'Ark1'!Y1678</f>
        <v>0</v>
      </c>
      <c r="S44" s="18">
        <f>+'Ark1'!Z1678</f>
        <v>0</v>
      </c>
      <c r="T44" s="18" t="e">
        <f t="shared" si="5"/>
        <v>#DIV/0!</v>
      </c>
      <c r="U44" s="13">
        <f>+'Ark1'!T1678</f>
        <v>0</v>
      </c>
      <c r="V44" s="123">
        <f>+'Ark1'!V1678</f>
        <v>0</v>
      </c>
      <c r="W44" s="54"/>
      <c r="X44" s="6"/>
      <c r="Y44" s="17"/>
      <c r="Z44" s="13"/>
      <c r="AA44" s="21"/>
      <c r="AB44" s="3"/>
      <c r="AC44" s="3"/>
      <c r="AD44" s="3"/>
      <c r="AE44" s="3"/>
      <c r="AF44"/>
    </row>
    <row r="45" spans="1:38" x14ac:dyDescent="0.5">
      <c r="A45" s="54"/>
      <c r="B45" s="3">
        <f>+'Ark1'!C1679</f>
        <v>2019</v>
      </c>
      <c r="C45" s="3">
        <f>+'Ark1'!K1679</f>
        <v>8</v>
      </c>
      <c r="D45" s="63" t="str">
        <f t="shared" ref="D45:D46" si="17">VLOOKUP(C45,$AD$6:$AE$11,2)</f>
        <v>Økologisk</v>
      </c>
      <c r="E45" s="18">
        <f>+'Ark1'!Q1679</f>
        <v>0</v>
      </c>
      <c r="F45" s="18"/>
      <c r="G45" s="18">
        <f>+'Ark1'!R1679</f>
        <v>0</v>
      </c>
      <c r="H45" s="18"/>
      <c r="I45" s="18">
        <f>+'Ark1'!S1679</f>
        <v>0</v>
      </c>
      <c r="J45" s="123">
        <f>+'Ark1'!AA1679</f>
        <v>0</v>
      </c>
      <c r="K45" s="18"/>
      <c r="L45" s="123">
        <f>+'Ark1'!AB1679</f>
        <v>0</v>
      </c>
      <c r="M45" s="13">
        <f>+'Ark1'!U1679</f>
        <v>0</v>
      </c>
      <c r="N45" s="18"/>
      <c r="O45" s="123">
        <f>+'Ark1'!W1679</f>
        <v>0</v>
      </c>
      <c r="P45" s="18"/>
      <c r="Q45" s="13">
        <f>+'Ark1'!X1679</f>
        <v>0</v>
      </c>
      <c r="R45" s="13">
        <f>+'Ark1'!Y1679</f>
        <v>0</v>
      </c>
      <c r="S45" s="18">
        <f>+'Ark1'!Z1679</f>
        <v>0</v>
      </c>
      <c r="T45" s="18" t="e">
        <f t="shared" ref="T45:T46" si="18">+G45/E45</f>
        <v>#DIV/0!</v>
      </c>
      <c r="U45" s="13">
        <f>+'Ark1'!T1679</f>
        <v>0</v>
      </c>
      <c r="V45" s="123">
        <f>+'Ark1'!V1679</f>
        <v>0</v>
      </c>
      <c r="W45" s="54"/>
      <c r="X45" s="6"/>
      <c r="Y45" s="17"/>
      <c r="Z45" s="13"/>
      <c r="AA45" s="21"/>
      <c r="AB45" s="3"/>
      <c r="AC45" s="3"/>
      <c r="AD45" s="3"/>
      <c r="AE45" s="3"/>
      <c r="AF45"/>
    </row>
    <row r="46" spans="1:38" x14ac:dyDescent="0.5">
      <c r="A46" s="54"/>
      <c r="B46" s="3">
        <f>+'Ark1'!C1680</f>
        <v>2019</v>
      </c>
      <c r="C46" s="3">
        <f>+'Ark1'!K1680</f>
        <v>9</v>
      </c>
      <c r="D46" s="63" t="str">
        <f t="shared" si="17"/>
        <v>Noroc Nort</v>
      </c>
      <c r="E46" s="18">
        <f>+'Ark1'!Q1680</f>
        <v>84</v>
      </c>
      <c r="F46" s="18"/>
      <c r="G46" s="18">
        <f>+'Ark1'!R1680</f>
        <v>12092</v>
      </c>
      <c r="H46" s="18"/>
      <c r="I46" s="18">
        <f>+'Ark1'!S1680</f>
        <v>12088</v>
      </c>
      <c r="J46" s="123">
        <f>+'Ark1'!AA1680</f>
        <v>60.039721946375344</v>
      </c>
      <c r="K46" s="18"/>
      <c r="L46" s="123">
        <f>+'Ark1'!AB1680</f>
        <v>59.926680538097678</v>
      </c>
      <c r="M46" s="13">
        <f>+'Ark1'!U1680</f>
        <v>61.367554599602897</v>
      </c>
      <c r="N46" s="18"/>
      <c r="O46" s="123">
        <f>+'Ark1'!W1680</f>
        <v>80.211094473858253</v>
      </c>
      <c r="P46" s="18"/>
      <c r="Q46" s="13">
        <f>+'Ark1'!X1680</f>
        <v>9.9190276822128443</v>
      </c>
      <c r="R46" s="13">
        <f>+'Ark1'!Y1680</f>
        <v>2.609988749686786</v>
      </c>
      <c r="S46" s="18">
        <f>+'Ark1'!Z1680</f>
        <v>-27.727583826666919</v>
      </c>
      <c r="T46" s="18">
        <f t="shared" si="18"/>
        <v>143.95238095238096</v>
      </c>
      <c r="U46" s="13">
        <f>+'Ark1'!T1680</f>
        <v>16.280598742970557</v>
      </c>
      <c r="V46" s="123">
        <f>+'Ark1'!V1680</f>
        <v>86.915402074924785</v>
      </c>
      <c r="W46" s="54"/>
      <c r="X46" s="6"/>
      <c r="Y46" s="17"/>
      <c r="Z46" s="13"/>
      <c r="AA46" s="21"/>
      <c r="AB46" s="3"/>
      <c r="AC46" s="3"/>
      <c r="AD46"/>
      <c r="AE46"/>
      <c r="AF46"/>
    </row>
    <row r="47" spans="1:38" x14ac:dyDescent="0.5">
      <c r="A47" s="54"/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6"/>
      <c r="Y47" s="17"/>
      <c r="Z47" s="13"/>
      <c r="AA47" s="21"/>
      <c r="AB47" s="3"/>
      <c r="AC47" s="3"/>
      <c r="AD47"/>
      <c r="AE47"/>
      <c r="AF47"/>
    </row>
    <row r="48" spans="1:38" x14ac:dyDescent="0.5">
      <c r="A48" s="54"/>
      <c r="B48" s="62">
        <f>+'Ark1'!C1681</f>
        <v>2018</v>
      </c>
      <c r="C48" s="62">
        <f>+'Ark1'!K1681</f>
        <v>0</v>
      </c>
      <c r="D48" s="63" t="str">
        <f>VLOOKUP(C48,$AD$6:$AE$11,2)</f>
        <v>Hybrid</v>
      </c>
      <c r="E48" s="84">
        <f>+'Ark1'!Q1681</f>
        <v>117</v>
      </c>
      <c r="F48" s="84"/>
      <c r="G48" s="84">
        <f>+'Ark1'!R1681</f>
        <v>12671</v>
      </c>
      <c r="H48" s="84"/>
      <c r="I48" s="84">
        <f>+'Ark1'!S1681</f>
        <v>12649</v>
      </c>
      <c r="J48" s="122">
        <f>+'Ark1'!AA1681</f>
        <v>50.609098534169426</v>
      </c>
      <c r="K48" s="84"/>
      <c r="L48" s="122">
        <f>+'Ark1'!AB1681</f>
        <v>50.86121043936528</v>
      </c>
      <c r="M48" s="64">
        <f>+'Ark1'!U1681</f>
        <v>61.336943631907666</v>
      </c>
      <c r="N48" s="84"/>
      <c r="O48" s="122">
        <f>+'Ark1'!W1681</f>
        <v>80.864250138351053</v>
      </c>
      <c r="P48" s="84"/>
      <c r="Q48" s="64">
        <f>+'Ark1'!X1681</f>
        <v>11.106349873091814</v>
      </c>
      <c r="R48" s="64">
        <f>+'Ark1'!Y1681</f>
        <v>2.7619317079703221</v>
      </c>
      <c r="S48" s="84">
        <f>+'Ark1'!Z1681</f>
        <v>-30.764311388778506</v>
      </c>
      <c r="T48" s="84">
        <f t="shared" si="5"/>
        <v>108.29914529914529</v>
      </c>
      <c r="U48" s="64">
        <f>+'Ark1'!T1681</f>
        <v>16.186094230920997</v>
      </c>
      <c r="V48" s="122">
        <f>+'Ark1'!V1681</f>
        <v>87.67497497007912</v>
      </c>
      <c r="W48" s="54"/>
      <c r="X48" s="6"/>
      <c r="Y48" s="17"/>
      <c r="Z48" s="14"/>
      <c r="AA48" s="21"/>
      <c r="AB48" s="3"/>
      <c r="AC48" s="3"/>
      <c r="AD48"/>
      <c r="AE48"/>
      <c r="AF48"/>
    </row>
    <row r="49" spans="1:35" x14ac:dyDescent="0.5">
      <c r="A49" s="54"/>
      <c r="B49" s="62">
        <f>+'Ark1'!C1682</f>
        <v>2018</v>
      </c>
      <c r="C49" s="62">
        <f>+'Ark1'!K1682</f>
        <v>1</v>
      </c>
      <c r="D49" s="63" t="str">
        <f t="shared" ref="D49:D51" si="19">VLOOKUP(C49,$AD$6:$AE$11,2)</f>
        <v>Hampshire</v>
      </c>
      <c r="E49" s="84">
        <f>+'Ark1'!Q1682</f>
        <v>14</v>
      </c>
      <c r="F49" s="84"/>
      <c r="G49" s="84">
        <f>+'Ark1'!R1682</f>
        <v>2276</v>
      </c>
      <c r="H49" s="84"/>
      <c r="I49" s="84">
        <f>+'Ark1'!S1682</f>
        <v>2275</v>
      </c>
      <c r="J49" s="122">
        <f>+'Ark1'!AA1682</f>
        <v>9.0905459919319433</v>
      </c>
      <c r="K49" s="84"/>
      <c r="L49" s="122">
        <f>+'Ark1'!AB1682</f>
        <v>8.6136160306718814</v>
      </c>
      <c r="M49" s="64">
        <f>+'Ark1'!U1682</f>
        <v>61.66197802197803</v>
      </c>
      <c r="N49" s="84"/>
      <c r="O49" s="122">
        <f>+'Ark1'!W1682</f>
        <v>76.143032967032894</v>
      </c>
      <c r="P49" s="84"/>
      <c r="Q49" s="64">
        <f>+'Ark1'!X1682</f>
        <v>10.141658989773957</v>
      </c>
      <c r="R49" s="64">
        <f>+'Ark1'!Y1682</f>
        <v>2.9316807690103808</v>
      </c>
      <c r="S49" s="84">
        <f>+'Ark1'!Z1682</f>
        <v>-40.526002017371297</v>
      </c>
      <c r="T49" s="84">
        <f t="shared" ref="T49:T51" si="20">+G49/E49</f>
        <v>162.57142857142858</v>
      </c>
      <c r="U49" s="64">
        <f>+'Ark1'!T1682</f>
        <v>16.262302284710017</v>
      </c>
      <c r="V49" s="122">
        <f>+'Ark1'!V1682</f>
        <v>82.509304346790799</v>
      </c>
      <c r="W49" s="54"/>
      <c r="X49" s="6"/>
      <c r="Y49" s="17"/>
      <c r="Z49" s="14"/>
      <c r="AA49" s="21"/>
      <c r="AB49" s="3"/>
      <c r="AC49" s="3"/>
      <c r="AD49"/>
      <c r="AE49"/>
      <c r="AF49"/>
    </row>
    <row r="50" spans="1:35" x14ac:dyDescent="0.5">
      <c r="A50" s="54"/>
      <c r="B50" s="62">
        <f>+'Ark1'!C1683</f>
        <v>2018</v>
      </c>
      <c r="C50" s="62">
        <f>+'Ark1'!K1683</f>
        <v>3</v>
      </c>
      <c r="D50" s="63" t="str">
        <f t="shared" si="19"/>
        <v>Noroc KLF</v>
      </c>
      <c r="E50" s="84">
        <f>+'Ark1'!Q1683</f>
        <v>0</v>
      </c>
      <c r="F50" s="84"/>
      <c r="G50" s="84">
        <f>+'Ark1'!R1683</f>
        <v>0</v>
      </c>
      <c r="H50" s="84"/>
      <c r="I50" s="84">
        <f>+'Ark1'!S1683</f>
        <v>0</v>
      </c>
      <c r="J50" s="122">
        <f>+'Ark1'!AA1683</f>
        <v>0</v>
      </c>
      <c r="K50" s="84"/>
      <c r="L50" s="122">
        <f>+'Ark1'!AB1683</f>
        <v>0</v>
      </c>
      <c r="M50" s="64">
        <f>+'Ark1'!U1683</f>
        <v>0</v>
      </c>
      <c r="N50" s="84"/>
      <c r="O50" s="122">
        <f>+'Ark1'!W1683</f>
        <v>0</v>
      </c>
      <c r="P50" s="84"/>
      <c r="Q50" s="64">
        <f>+'Ark1'!X1683</f>
        <v>0</v>
      </c>
      <c r="R50" s="64">
        <f>+'Ark1'!Y1683</f>
        <v>0</v>
      </c>
      <c r="S50" s="84">
        <f>+'Ark1'!Z1683</f>
        <v>0</v>
      </c>
      <c r="T50" s="84" t="e">
        <f t="shared" si="20"/>
        <v>#DIV/0!</v>
      </c>
      <c r="U50" s="64">
        <f>+'Ark1'!T1683</f>
        <v>0</v>
      </c>
      <c r="V50" s="122">
        <f>+'Ark1'!V1683</f>
        <v>0</v>
      </c>
      <c r="W50" s="54"/>
      <c r="X50" s="6"/>
      <c r="Y50" s="17"/>
      <c r="Z50" s="14"/>
      <c r="AA50" s="21"/>
      <c r="AB50" s="3"/>
      <c r="AC50" s="3"/>
      <c r="AD50"/>
      <c r="AE50"/>
      <c r="AF50"/>
    </row>
    <row r="51" spans="1:35" x14ac:dyDescent="0.5">
      <c r="A51" s="54"/>
      <c r="B51" s="62">
        <f>+'Ark1'!C1684</f>
        <v>2018</v>
      </c>
      <c r="C51" s="62">
        <f>+'Ark1'!K1684</f>
        <v>6</v>
      </c>
      <c r="D51" s="63" t="str">
        <f t="shared" si="19"/>
        <v>Noroc</v>
      </c>
      <c r="E51" s="84">
        <f>+'Ark1'!Q1684</f>
        <v>89</v>
      </c>
      <c r="F51" s="84"/>
      <c r="G51" s="84">
        <f>+'Ark1'!R1684</f>
        <v>10087</v>
      </c>
      <c r="H51" s="84"/>
      <c r="I51" s="84">
        <f>+'Ark1'!S1684</f>
        <v>10080</v>
      </c>
      <c r="J51" s="122">
        <f>+'Ark1'!AA1684</f>
        <v>40.288373207652683</v>
      </c>
      <c r="K51" s="84"/>
      <c r="L51" s="122">
        <f>+'Ark1'!AB1684</f>
        <v>40.51107154776912</v>
      </c>
      <c r="M51" s="64">
        <f>+'Ark1'!U1684</f>
        <v>60.215079365079362</v>
      </c>
      <c r="N51" s="84"/>
      <c r="O51" s="122">
        <f>+'Ark1'!W1684</f>
        <v>80.823799603174749</v>
      </c>
      <c r="P51" s="84"/>
      <c r="Q51" s="64">
        <f>+'Ark1'!X1684</f>
        <v>11.067258753502539</v>
      </c>
      <c r="R51" s="64">
        <f>+'Ark1'!Y1684</f>
        <v>2.6066480166279296</v>
      </c>
      <c r="S51" s="84">
        <f>+'Ark1'!Z1684</f>
        <v>-36.348134717598676</v>
      </c>
      <c r="T51" s="84">
        <f t="shared" si="20"/>
        <v>113.33707865168539</v>
      </c>
      <c r="U51" s="64">
        <f>+'Ark1'!T1684</f>
        <v>15.741449390304348</v>
      </c>
      <c r="V51" s="122">
        <f>+'Ark1'!V1684</f>
        <v>87.592359713838306</v>
      </c>
      <c r="W51" s="54"/>
      <c r="X51" s="6"/>
      <c r="Y51" s="17"/>
      <c r="Z51" s="14"/>
      <c r="AA51" s="21"/>
      <c r="AB51" s="3"/>
      <c r="AC51" s="3"/>
      <c r="AD51"/>
      <c r="AE51"/>
      <c r="AF51"/>
    </row>
    <row r="52" spans="1:35" x14ac:dyDescent="0.5">
      <c r="A52" s="54"/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123"/>
      <c r="Y52" s="123"/>
      <c r="Z52" s="13"/>
      <c r="AA52" s="13"/>
      <c r="AB52" s="13"/>
      <c r="AC52" s="13"/>
      <c r="AD52"/>
      <c r="AE52"/>
      <c r="AF52" s="18"/>
      <c r="AG52" s="3"/>
      <c r="AH52" s="14"/>
      <c r="AI52" s="14"/>
    </row>
    <row r="53" spans="1:35" x14ac:dyDescent="0.5">
      <c r="A53" s="54"/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123"/>
      <c r="Y53" s="123"/>
      <c r="Z53" s="13"/>
      <c r="AA53" s="13"/>
      <c r="AB53" s="13"/>
      <c r="AC53" s="13"/>
      <c r="AD53" s="13"/>
      <c r="AE53" s="123"/>
      <c r="AF53" s="18"/>
      <c r="AG53" s="3"/>
      <c r="AH53" s="14"/>
      <c r="AI53" s="14"/>
    </row>
    <row r="54" spans="1:35" x14ac:dyDescent="0.5">
      <c r="O54" s="123"/>
      <c r="Q54" s="3"/>
      <c r="R54" s="5"/>
      <c r="S54" s="18"/>
      <c r="T54" s="18"/>
      <c r="V54" s="123"/>
      <c r="W54" s="99"/>
      <c r="X54" s="123"/>
      <c r="Y54" s="123"/>
      <c r="Z54" s="13"/>
      <c r="AA54" s="13"/>
      <c r="AB54" s="13"/>
      <c r="AC54" s="13"/>
      <c r="AD54" s="13"/>
      <c r="AE54" s="123"/>
      <c r="AF54" s="18"/>
      <c r="AG54" s="3"/>
      <c r="AH54" s="14"/>
      <c r="AI54" s="14"/>
    </row>
    <row r="55" spans="1:35" x14ac:dyDescent="0.5">
      <c r="O55" s="123"/>
      <c r="Q55" s="3"/>
      <c r="R55" s="5"/>
      <c r="S55" s="18"/>
      <c r="T55" s="18"/>
      <c r="V55" s="123"/>
      <c r="W55" s="99"/>
      <c r="X55" s="123"/>
      <c r="Y55" s="123"/>
      <c r="Z55" s="13"/>
      <c r="AA55" s="13"/>
      <c r="AB55" s="13"/>
      <c r="AC55" s="13"/>
      <c r="AD55" s="13"/>
      <c r="AE55" s="123"/>
      <c r="AF55" s="18"/>
      <c r="AG55" s="3"/>
      <c r="AH55" s="14"/>
      <c r="AI55" s="14"/>
    </row>
    <row r="56" spans="1:35" x14ac:dyDescent="0.5">
      <c r="O56" s="123"/>
      <c r="Q56" s="3"/>
      <c r="R56" s="5"/>
      <c r="S56" s="18"/>
      <c r="T56" s="18"/>
      <c r="V56" s="123"/>
      <c r="W56" s="99"/>
      <c r="X56" s="123"/>
      <c r="Y56" s="123"/>
      <c r="Z56" s="13"/>
      <c r="AA56" s="13"/>
      <c r="AB56" s="13"/>
      <c r="AC56" s="13"/>
      <c r="AD56" s="13"/>
      <c r="AE56" s="123"/>
      <c r="AF56" s="18"/>
      <c r="AG56" s="3"/>
      <c r="AH56" s="14"/>
      <c r="AI56" s="14"/>
    </row>
    <row r="57" spans="1:35" x14ac:dyDescent="0.5">
      <c r="O57" s="123"/>
      <c r="Q57" s="3"/>
      <c r="R57" s="5"/>
      <c r="S57" s="18"/>
      <c r="T57" s="18"/>
      <c r="V57" s="123"/>
      <c r="W57" s="99"/>
      <c r="X57" s="123"/>
      <c r="Y57" s="123"/>
      <c r="Z57" s="13"/>
      <c r="AA57" s="13"/>
      <c r="AB57" s="13"/>
      <c r="AC57" s="13"/>
      <c r="AD57" s="13"/>
      <c r="AE57" s="123"/>
      <c r="AF57" s="18"/>
      <c r="AG57" s="3"/>
      <c r="AH57" s="14"/>
      <c r="AI57" s="14"/>
    </row>
    <row r="58" spans="1:35" x14ac:dyDescent="0.5">
      <c r="O58" s="123"/>
      <c r="Q58" s="3"/>
      <c r="R58" s="5"/>
      <c r="S58" s="18"/>
      <c r="T58" s="18"/>
      <c r="V58" s="123"/>
      <c r="W58" s="99"/>
      <c r="X58" s="123"/>
      <c r="Y58" s="123"/>
      <c r="Z58" s="13"/>
      <c r="AA58" s="13"/>
      <c r="AB58" s="13"/>
      <c r="AC58" s="13"/>
      <c r="AD58" s="13"/>
      <c r="AE58" s="123"/>
      <c r="AF58" s="18"/>
      <c r="AG58" s="3"/>
      <c r="AH58" s="14"/>
      <c r="AI58" s="14"/>
    </row>
    <row r="59" spans="1:35" x14ac:dyDescent="0.5">
      <c r="O59" s="123"/>
      <c r="Q59" s="3"/>
      <c r="R59" s="5"/>
      <c r="S59" s="18"/>
      <c r="T59" s="18"/>
      <c r="V59" s="123"/>
      <c r="W59" s="99"/>
      <c r="X59" s="123"/>
      <c r="Y59" s="123"/>
      <c r="Z59" s="13"/>
      <c r="AA59" s="13"/>
      <c r="AB59" s="13"/>
      <c r="AC59" s="13"/>
      <c r="AD59" s="13"/>
      <c r="AE59" s="123"/>
      <c r="AF59" s="18"/>
      <c r="AG59" s="3"/>
      <c r="AH59" s="14"/>
      <c r="AI59" s="14"/>
    </row>
    <row r="60" spans="1:35" x14ac:dyDescent="0.5">
      <c r="O60" s="123"/>
      <c r="Q60" s="3"/>
      <c r="R60" s="5"/>
      <c r="S60" s="18"/>
      <c r="T60" s="18"/>
      <c r="V60" s="123"/>
      <c r="W60" s="99"/>
      <c r="X60" s="123"/>
      <c r="Y60" s="123"/>
      <c r="Z60" s="13"/>
      <c r="AA60" s="13"/>
      <c r="AB60" s="13"/>
      <c r="AC60" s="13"/>
      <c r="AD60" s="13"/>
      <c r="AE60" s="123"/>
      <c r="AF60" s="18"/>
      <c r="AG60" s="3"/>
      <c r="AH60" s="14"/>
      <c r="AI60" s="14"/>
    </row>
    <row r="61" spans="1:35" x14ac:dyDescent="0.5">
      <c r="O61" s="123"/>
      <c r="Q61" s="3"/>
      <c r="R61" s="5"/>
      <c r="S61" s="18"/>
      <c r="T61" s="18"/>
      <c r="V61" s="123"/>
      <c r="W61" s="99"/>
      <c r="X61" s="123"/>
      <c r="Y61" s="123"/>
      <c r="Z61" s="13"/>
      <c r="AA61" s="13"/>
      <c r="AB61" s="13"/>
      <c r="AC61" s="13"/>
      <c r="AD61" s="13"/>
      <c r="AE61" s="123"/>
      <c r="AF61" s="18"/>
      <c r="AG61" s="3"/>
      <c r="AH61" s="14"/>
      <c r="AI61" s="14"/>
    </row>
    <row r="62" spans="1:35" x14ac:dyDescent="0.5">
      <c r="O62" s="123"/>
      <c r="Q62" s="3"/>
      <c r="R62" s="5"/>
      <c r="S62" s="18"/>
      <c r="T62" s="18"/>
      <c r="V62" s="123"/>
      <c r="W62" s="99"/>
      <c r="X62" s="123"/>
      <c r="Y62" s="123"/>
      <c r="Z62" s="13"/>
      <c r="AA62" s="13"/>
      <c r="AB62" s="13"/>
      <c r="AC62" s="13"/>
      <c r="AD62" s="13"/>
      <c r="AE62" s="123"/>
      <c r="AF62" s="18"/>
      <c r="AG62" s="3"/>
      <c r="AH62" s="14"/>
      <c r="AI62" s="14"/>
    </row>
    <row r="63" spans="1:35" x14ac:dyDescent="0.5">
      <c r="O63" s="123"/>
      <c r="Q63" s="3"/>
      <c r="R63" s="5"/>
      <c r="S63" s="18"/>
      <c r="T63" s="18"/>
      <c r="V63" s="123"/>
      <c r="W63" s="99"/>
      <c r="X63" s="123"/>
      <c r="Y63" s="123"/>
      <c r="Z63" s="13"/>
      <c r="AA63" s="13"/>
      <c r="AB63" s="13"/>
      <c r="AC63" s="13"/>
      <c r="AD63" s="13"/>
      <c r="AE63" s="123"/>
      <c r="AF63" s="18"/>
      <c r="AG63" s="3"/>
      <c r="AH63" s="14"/>
      <c r="AI63" s="14"/>
    </row>
    <row r="64" spans="1:35" x14ac:dyDescent="0.5">
      <c r="O64" s="123"/>
      <c r="Q64" s="3"/>
      <c r="R64" s="5"/>
      <c r="S64" s="18"/>
      <c r="T64" s="18"/>
      <c r="V64" s="123"/>
      <c r="W64" s="99"/>
      <c r="X64" s="123"/>
      <c r="Y64" s="123"/>
      <c r="Z64" s="13"/>
      <c r="AA64" s="13"/>
      <c r="AB64" s="13"/>
      <c r="AC64" s="13"/>
      <c r="AD64" s="13"/>
      <c r="AE64" s="123"/>
      <c r="AF64" s="18"/>
      <c r="AG64" s="3"/>
      <c r="AH64" s="14"/>
      <c r="AI64" s="14"/>
    </row>
    <row r="65" spans="15:35" x14ac:dyDescent="0.5">
      <c r="O65" s="123"/>
      <c r="Q65" s="3"/>
      <c r="R65" s="5"/>
      <c r="S65" s="18"/>
      <c r="T65" s="18"/>
      <c r="V65" s="123"/>
      <c r="W65" s="99"/>
      <c r="X65" s="123"/>
      <c r="Y65" s="123"/>
      <c r="Z65" s="13"/>
      <c r="AA65" s="13"/>
      <c r="AB65" s="13"/>
      <c r="AC65" s="13"/>
      <c r="AD65" s="13"/>
      <c r="AE65" s="123"/>
      <c r="AF65" s="18"/>
      <c r="AG65" s="3"/>
      <c r="AH65" s="14"/>
      <c r="AI65" s="14"/>
    </row>
    <row r="66" spans="15:35" x14ac:dyDescent="0.5">
      <c r="O66" s="123"/>
      <c r="Q66" s="3"/>
      <c r="R66" s="5"/>
      <c r="S66" s="18"/>
      <c r="T66" s="18"/>
      <c r="V66" s="123"/>
      <c r="W66" s="99"/>
      <c r="X66" s="123"/>
      <c r="Y66" s="123"/>
      <c r="Z66" s="13"/>
      <c r="AA66" s="13"/>
      <c r="AB66" s="13"/>
      <c r="AC66" s="13"/>
      <c r="AD66" s="13"/>
      <c r="AE66" s="123"/>
      <c r="AF66" s="18"/>
      <c r="AG66" s="3"/>
      <c r="AH66" s="14"/>
      <c r="AI66" s="14"/>
    </row>
    <row r="67" spans="15:35" x14ac:dyDescent="0.5">
      <c r="O67" s="123"/>
      <c r="Q67" s="3"/>
      <c r="R67" s="5"/>
      <c r="S67" s="18"/>
      <c r="T67" s="18"/>
      <c r="V67" s="123"/>
      <c r="W67" s="99"/>
      <c r="X67" s="123"/>
      <c r="Y67" s="123"/>
      <c r="Z67" s="13"/>
      <c r="AA67" s="13"/>
      <c r="AB67" s="13"/>
      <c r="AC67" s="13"/>
      <c r="AD67" s="13"/>
      <c r="AE67" s="123"/>
      <c r="AF67" s="18"/>
      <c r="AG67" s="3"/>
      <c r="AH67" s="14"/>
      <c r="AI67" s="14"/>
    </row>
    <row r="68" spans="15:35" x14ac:dyDescent="0.5">
      <c r="O68" s="123"/>
      <c r="Q68" s="3"/>
      <c r="R68" s="5"/>
      <c r="S68" s="18"/>
      <c r="T68" s="18"/>
      <c r="V68" s="123"/>
      <c r="W68" s="99"/>
      <c r="X68" s="123"/>
      <c r="Y68" s="123"/>
      <c r="Z68" s="13"/>
      <c r="AA68" s="13"/>
      <c r="AB68" s="13"/>
      <c r="AC68" s="13"/>
      <c r="AD68" s="13"/>
      <c r="AE68" s="123"/>
      <c r="AF68" s="18"/>
      <c r="AG68" s="3"/>
      <c r="AH68" s="14"/>
      <c r="AI68" s="14"/>
    </row>
    <row r="69" spans="15:35" x14ac:dyDescent="0.5">
      <c r="O69" s="123"/>
      <c r="Q69" s="3"/>
      <c r="R69" s="5"/>
      <c r="S69" s="18"/>
      <c r="T69" s="18"/>
      <c r="V69" s="123"/>
      <c r="W69" s="99"/>
      <c r="X69" s="123"/>
      <c r="Y69" s="123"/>
      <c r="Z69" s="13"/>
      <c r="AA69" s="13"/>
      <c r="AB69" s="13"/>
      <c r="AC69" s="13"/>
      <c r="AD69" s="13"/>
      <c r="AE69" s="123"/>
      <c r="AF69" s="18"/>
      <c r="AG69" s="3"/>
      <c r="AH69" s="14"/>
      <c r="AI69" s="14"/>
    </row>
    <row r="70" spans="15:35" x14ac:dyDescent="0.5">
      <c r="O70" s="123"/>
      <c r="Q70" s="3"/>
      <c r="R70" s="5"/>
      <c r="S70" s="18"/>
      <c r="T70" s="18"/>
      <c r="V70" s="123"/>
      <c r="W70" s="99"/>
      <c r="X70" s="123"/>
      <c r="Y70" s="123"/>
      <c r="Z70" s="13"/>
      <c r="AA70" s="13"/>
      <c r="AB70" s="13"/>
      <c r="AC70" s="13"/>
      <c r="AD70" s="13"/>
      <c r="AE70" s="123"/>
      <c r="AF70" s="18"/>
      <c r="AG70" s="3"/>
      <c r="AH70" s="14"/>
      <c r="AI70" s="14"/>
    </row>
    <row r="71" spans="15:35" x14ac:dyDescent="0.5">
      <c r="O71" s="123"/>
      <c r="Q71" s="3"/>
      <c r="R71" s="3"/>
      <c r="S71" s="18"/>
      <c r="T71" s="18"/>
      <c r="V71" s="123"/>
      <c r="W71" s="18"/>
      <c r="X71" s="123"/>
      <c r="Y71" s="123"/>
      <c r="Z71" s="13"/>
      <c r="AA71" s="13"/>
      <c r="AB71" s="13"/>
      <c r="AC71" s="13"/>
      <c r="AD71" s="13"/>
      <c r="AE71" s="123"/>
      <c r="AF71" s="18"/>
      <c r="AG71" s="3"/>
      <c r="AH71" s="14"/>
      <c r="AI71" s="14"/>
    </row>
    <row r="72" spans="15:35" x14ac:dyDescent="0.5">
      <c r="O72" s="123"/>
      <c r="Q72" s="3"/>
      <c r="R72" s="3"/>
      <c r="S72" s="18"/>
      <c r="T72" s="18"/>
      <c r="W72" s="18"/>
      <c r="X72" s="123"/>
      <c r="Y72" s="123"/>
      <c r="Z72" s="13"/>
      <c r="AA72" s="13"/>
      <c r="AB72" s="13"/>
      <c r="AC72" s="13"/>
      <c r="AD72" s="13"/>
      <c r="AE72" s="123"/>
      <c r="AF72" s="18"/>
      <c r="AG72" s="3"/>
      <c r="AH72" s="14"/>
      <c r="AI72" s="14"/>
    </row>
    <row r="73" spans="15:35" x14ac:dyDescent="0.5">
      <c r="O73" s="123"/>
      <c r="Q73" s="3"/>
      <c r="R73" s="5"/>
      <c r="S73" s="18"/>
      <c r="T73" s="18"/>
      <c r="W73" s="99"/>
      <c r="X73" s="123"/>
      <c r="Y73" s="123"/>
      <c r="Z73" s="13"/>
      <c r="AA73" s="13"/>
      <c r="AB73" s="13"/>
      <c r="AC73" s="13"/>
      <c r="AD73" s="13"/>
      <c r="AE73" s="123"/>
      <c r="AF73" s="18"/>
      <c r="AH73" s="14"/>
      <c r="AI73" s="14"/>
    </row>
    <row r="74" spans="15:35" x14ac:dyDescent="0.5">
      <c r="O74" s="123"/>
      <c r="Q74" s="3"/>
      <c r="R74" s="5"/>
      <c r="S74" s="18"/>
      <c r="T74" s="18"/>
      <c r="W74" s="99"/>
      <c r="X74" s="123"/>
      <c r="Y74" s="123"/>
      <c r="Z74" s="13"/>
      <c r="AA74" s="13"/>
      <c r="AB74" s="13"/>
      <c r="AC74" s="13"/>
      <c r="AD74" s="13"/>
      <c r="AE74" s="123"/>
      <c r="AF74" s="18"/>
      <c r="AH74" s="14"/>
      <c r="AI74" s="14"/>
    </row>
    <row r="75" spans="15:35" x14ac:dyDescent="0.5">
      <c r="O75" s="123"/>
      <c r="Q75" s="3"/>
      <c r="R75" s="5"/>
      <c r="S75" s="18"/>
      <c r="T75" s="18"/>
      <c r="W75" s="99"/>
      <c r="X75" s="123"/>
      <c r="Y75" s="123"/>
      <c r="Z75" s="13"/>
      <c r="AA75" s="13"/>
      <c r="AB75" s="13"/>
      <c r="AC75" s="13"/>
      <c r="AD75" s="13"/>
      <c r="AE75" s="123"/>
      <c r="AF75" s="18"/>
      <c r="AH75" s="14"/>
      <c r="AI75" s="14"/>
    </row>
    <row r="76" spans="15:35" x14ac:dyDescent="0.5">
      <c r="O76" s="123"/>
      <c r="Q76" s="3"/>
      <c r="R76" s="5"/>
      <c r="S76" s="18"/>
      <c r="T76" s="18"/>
      <c r="W76" s="99"/>
      <c r="X76" s="123"/>
      <c r="Y76" s="123"/>
      <c r="Z76" s="13"/>
      <c r="AA76" s="13"/>
      <c r="AB76" s="13"/>
      <c r="AC76" s="13"/>
      <c r="AD76" s="13"/>
      <c r="AE76" s="123"/>
      <c r="AF76" s="18"/>
      <c r="AH76" s="14"/>
      <c r="AI76" s="14"/>
    </row>
    <row r="77" spans="15:35" x14ac:dyDescent="0.5">
      <c r="O77" s="123"/>
      <c r="Q77" s="3"/>
      <c r="R77" s="5"/>
      <c r="S77" s="18"/>
      <c r="T77" s="18"/>
      <c r="W77" s="99"/>
      <c r="X77" s="123"/>
      <c r="Y77" s="123"/>
      <c r="Z77" s="13"/>
      <c r="AA77" s="13"/>
      <c r="AB77" s="13"/>
      <c r="AC77" s="13"/>
      <c r="AD77" s="13"/>
      <c r="AE77" s="123"/>
      <c r="AF77" s="18"/>
      <c r="AH77" s="14"/>
      <c r="AI77" s="14"/>
    </row>
    <row r="78" spans="15:35" x14ac:dyDescent="0.5">
      <c r="O78" s="123"/>
      <c r="Q78" s="3"/>
      <c r="R78" s="5"/>
      <c r="S78" s="18"/>
      <c r="T78" s="18"/>
      <c r="W78" s="99"/>
      <c r="X78" s="123"/>
      <c r="Y78" s="123"/>
      <c r="Z78" s="13"/>
      <c r="AA78" s="13"/>
      <c r="AB78" s="13"/>
      <c r="AC78" s="13"/>
      <c r="AD78" s="13"/>
      <c r="AE78" s="123"/>
      <c r="AF78" s="18"/>
      <c r="AH78" s="14"/>
      <c r="AI78" s="14"/>
    </row>
    <row r="79" spans="15:35" x14ac:dyDescent="0.5">
      <c r="O79" s="123"/>
      <c r="Q79" s="3"/>
      <c r="R79" s="5"/>
      <c r="S79" s="18"/>
      <c r="T79" s="18"/>
      <c r="W79" s="99"/>
      <c r="X79" s="123"/>
      <c r="Y79" s="123"/>
      <c r="Z79" s="13"/>
      <c r="AA79" s="13"/>
      <c r="AB79" s="13"/>
      <c r="AC79" s="13"/>
      <c r="AD79" s="13"/>
      <c r="AE79" s="123"/>
      <c r="AF79" s="18"/>
      <c r="AH79" s="14"/>
      <c r="AI79" s="14"/>
    </row>
    <row r="80" spans="15:35" x14ac:dyDescent="0.5">
      <c r="O80" s="123"/>
      <c r="Q80" s="3"/>
      <c r="R80" s="5"/>
      <c r="S80" s="18"/>
      <c r="T80" s="18"/>
      <c r="W80" s="99"/>
      <c r="X80" s="123"/>
      <c r="Y80" s="123"/>
      <c r="Z80" s="13"/>
      <c r="AA80" s="13"/>
      <c r="AB80" s="13"/>
      <c r="AC80" s="13"/>
      <c r="AD80" s="13"/>
      <c r="AE80" s="123"/>
      <c r="AF80" s="18"/>
      <c r="AH80" s="14"/>
      <c r="AI80" s="14"/>
    </row>
    <row r="81" spans="15:40" x14ac:dyDescent="0.5">
      <c r="O81" s="123"/>
      <c r="Q81" s="3"/>
      <c r="R81" s="5"/>
      <c r="S81" s="18"/>
      <c r="T81" s="18"/>
      <c r="W81" s="99"/>
      <c r="X81" s="123"/>
      <c r="Y81" s="123"/>
      <c r="Z81" s="13"/>
      <c r="AA81" s="13"/>
      <c r="AB81" s="13"/>
      <c r="AC81" s="13"/>
      <c r="AD81" s="13"/>
      <c r="AE81" s="123"/>
      <c r="AF81" s="18"/>
      <c r="AH81" s="14"/>
      <c r="AI81" s="14"/>
    </row>
    <row r="82" spans="15:40" x14ac:dyDescent="0.5">
      <c r="O82" s="123"/>
      <c r="Q82" s="3"/>
      <c r="R82" s="5"/>
      <c r="S82" s="18"/>
      <c r="T82" s="18"/>
      <c r="W82" s="99"/>
      <c r="X82" s="123"/>
      <c r="Y82" s="123"/>
      <c r="Z82" s="13"/>
      <c r="AA82" s="13"/>
      <c r="AB82" s="13"/>
      <c r="AC82" s="13"/>
      <c r="AD82" s="13"/>
      <c r="AE82" s="123"/>
      <c r="AF82" s="18"/>
      <c r="AH82" s="14"/>
      <c r="AI82" s="14"/>
    </row>
    <row r="83" spans="15:40" x14ac:dyDescent="0.5">
      <c r="O83" s="123"/>
      <c r="Q83" s="3"/>
      <c r="R83" s="5"/>
      <c r="S83" s="18"/>
      <c r="T83" s="18"/>
      <c r="W83" s="99"/>
      <c r="X83" s="123"/>
      <c r="Y83" s="123"/>
      <c r="Z83" s="13"/>
      <c r="AA83" s="13"/>
      <c r="AB83" s="13"/>
      <c r="AC83" s="13"/>
      <c r="AD83" s="13"/>
      <c r="AE83" s="123"/>
      <c r="AF83" s="18"/>
      <c r="AH83" s="14"/>
      <c r="AI83" s="14"/>
    </row>
    <row r="84" spans="15:40" x14ac:dyDescent="0.5">
      <c r="O84" s="123"/>
      <c r="Q84" s="3"/>
      <c r="R84" s="5"/>
      <c r="S84" s="18"/>
      <c r="T84" s="18"/>
      <c r="W84" s="99"/>
      <c r="X84" s="123"/>
      <c r="Y84" s="123"/>
      <c r="Z84" s="13"/>
      <c r="AA84" s="13"/>
      <c r="AB84" s="13"/>
      <c r="AC84" s="13"/>
      <c r="AD84" s="13"/>
      <c r="AE84" s="123"/>
      <c r="AF84" s="18"/>
      <c r="AH84" s="14"/>
      <c r="AI84" s="14"/>
    </row>
    <row r="85" spans="15:40" x14ac:dyDescent="0.5">
      <c r="O85" s="123"/>
      <c r="Q85" s="3"/>
      <c r="R85" s="5"/>
      <c r="S85" s="18"/>
      <c r="T85" s="18"/>
      <c r="W85" s="99"/>
      <c r="X85" s="123"/>
      <c r="Y85" s="123"/>
      <c r="Z85" s="13"/>
      <c r="AA85" s="13"/>
      <c r="AB85" s="13"/>
      <c r="AC85" s="13"/>
      <c r="AD85" s="13"/>
      <c r="AE85" s="123"/>
      <c r="AF85" s="18"/>
      <c r="AH85" s="14"/>
      <c r="AI85" s="14"/>
      <c r="AN85" s="3"/>
    </row>
    <row r="86" spans="15:40" x14ac:dyDescent="0.5">
      <c r="O86" s="123"/>
      <c r="Q86" s="3"/>
      <c r="R86" s="5"/>
      <c r="S86" s="18"/>
      <c r="T86" s="18"/>
      <c r="W86" s="99"/>
      <c r="X86" s="123"/>
      <c r="Y86" s="123"/>
      <c r="Z86" s="13"/>
      <c r="AA86" s="13"/>
      <c r="AB86" s="13"/>
      <c r="AC86" s="13"/>
      <c r="AD86" s="13"/>
      <c r="AE86" s="123"/>
      <c r="AF86" s="18"/>
      <c r="AH86" s="14"/>
      <c r="AI86" s="14"/>
      <c r="AN86" s="3"/>
    </row>
    <row r="87" spans="15:40" x14ac:dyDescent="0.5">
      <c r="O87" s="123"/>
      <c r="Q87" s="3"/>
      <c r="R87" s="5"/>
      <c r="S87" s="18"/>
      <c r="T87" s="18"/>
      <c r="W87" s="99"/>
      <c r="X87" s="123"/>
      <c r="Y87" s="123"/>
      <c r="Z87" s="13"/>
      <c r="AA87" s="13"/>
      <c r="AB87" s="13"/>
      <c r="AC87" s="13"/>
      <c r="AD87" s="13"/>
      <c r="AE87" s="123"/>
      <c r="AF87" s="18"/>
      <c r="AH87" s="14"/>
      <c r="AI87" s="14"/>
      <c r="AN87" s="3"/>
    </row>
    <row r="88" spans="15:40" x14ac:dyDescent="0.5">
      <c r="O88" s="123"/>
      <c r="Q88" s="3"/>
      <c r="R88" s="5"/>
      <c r="S88" s="18"/>
      <c r="T88" s="18"/>
      <c r="W88" s="99"/>
      <c r="X88" s="123"/>
      <c r="Y88" s="123"/>
      <c r="Z88" s="13"/>
      <c r="AA88" s="13"/>
      <c r="AB88" s="13"/>
      <c r="AC88" s="13"/>
      <c r="AD88" s="13"/>
      <c r="AE88" s="123"/>
      <c r="AF88" s="18"/>
      <c r="AH88" s="14"/>
      <c r="AI88" s="14"/>
      <c r="AN88" s="3"/>
    </row>
    <row r="89" spans="15:40" x14ac:dyDescent="0.5">
      <c r="O89" s="123"/>
      <c r="Q89" s="3"/>
      <c r="R89" s="5"/>
      <c r="S89" s="18"/>
      <c r="T89" s="18"/>
      <c r="W89" s="99"/>
      <c r="X89" s="123"/>
      <c r="Y89" s="123"/>
      <c r="Z89" s="13"/>
      <c r="AA89" s="13"/>
      <c r="AB89" s="13"/>
      <c r="AC89" s="13"/>
      <c r="AD89" s="13"/>
      <c r="AE89" s="123"/>
      <c r="AF89" s="18"/>
    </row>
    <row r="90" spans="15:40" x14ac:dyDescent="0.5">
      <c r="O90" s="123"/>
      <c r="Q90" s="3"/>
      <c r="R90" s="5"/>
      <c r="S90" s="18"/>
      <c r="T90" s="18"/>
      <c r="W90" s="99"/>
      <c r="X90" s="123"/>
      <c r="Y90" s="123"/>
      <c r="Z90" s="13"/>
      <c r="AA90" s="13"/>
      <c r="AB90" s="13"/>
      <c r="AC90" s="13"/>
      <c r="AD90" s="13"/>
      <c r="AE90" s="123"/>
      <c r="AF90" s="18"/>
    </row>
    <row r="91" spans="15:40" x14ac:dyDescent="0.5">
      <c r="O91" s="123"/>
      <c r="Q91" s="3"/>
      <c r="R91" s="5"/>
      <c r="S91" s="18"/>
      <c r="T91" s="18"/>
      <c r="W91" s="99"/>
      <c r="X91" s="123"/>
      <c r="Y91" s="123"/>
      <c r="Z91" s="13"/>
      <c r="AA91" s="13"/>
      <c r="AB91" s="13"/>
      <c r="AC91" s="13"/>
      <c r="AD91" s="13"/>
      <c r="AE91" s="123"/>
      <c r="AF91" s="18"/>
    </row>
    <row r="92" spans="15:40" x14ac:dyDescent="0.5">
      <c r="O92" s="123"/>
      <c r="Q92" s="3"/>
      <c r="R92" s="5"/>
      <c r="S92" s="18"/>
      <c r="T92" s="18"/>
      <c r="W92" s="99"/>
      <c r="X92" s="123"/>
      <c r="Y92" s="123"/>
      <c r="Z92" s="13"/>
      <c r="AA92" s="13"/>
      <c r="AB92" s="13"/>
      <c r="AC92" s="13"/>
      <c r="AD92" s="13"/>
      <c r="AE92" s="123"/>
      <c r="AF92" s="18"/>
    </row>
    <row r="93" spans="15:40" x14ac:dyDescent="0.5">
      <c r="O93" s="123"/>
      <c r="Q93" s="3"/>
      <c r="R93" s="5"/>
      <c r="S93" s="18"/>
      <c r="T93" s="18"/>
      <c r="W93" s="99"/>
      <c r="X93" s="123"/>
      <c r="Y93" s="123"/>
      <c r="Z93" s="13"/>
      <c r="AA93" s="13"/>
      <c r="AB93" s="13"/>
      <c r="AC93" s="13"/>
      <c r="AD93" s="13"/>
      <c r="AE93" s="123"/>
      <c r="AF93" s="18"/>
    </row>
    <row r="94" spans="15:40" x14ac:dyDescent="0.5">
      <c r="O94" s="123"/>
      <c r="Q94" s="3"/>
      <c r="R94" s="5"/>
      <c r="S94" s="18"/>
      <c r="T94" s="18"/>
      <c r="W94" s="99"/>
      <c r="X94" s="123"/>
      <c r="Y94" s="123"/>
      <c r="Z94" s="13"/>
      <c r="AA94" s="13"/>
      <c r="AB94" s="13"/>
      <c r="AC94" s="13"/>
      <c r="AD94" s="13"/>
      <c r="AE94" s="123"/>
      <c r="AF94" s="18"/>
    </row>
    <row r="95" spans="15:40" x14ac:dyDescent="0.5">
      <c r="O95" s="123"/>
      <c r="Q95" s="3"/>
      <c r="R95" s="5"/>
      <c r="S95" s="18"/>
      <c r="T95" s="18"/>
      <c r="W95" s="99"/>
      <c r="X95" s="123"/>
      <c r="Y95" s="123"/>
      <c r="Z95" s="13"/>
      <c r="AA95" s="13"/>
      <c r="AB95" s="13"/>
      <c r="AC95" s="13"/>
      <c r="AD95" s="13"/>
      <c r="AE95" s="123"/>
      <c r="AF95" s="18"/>
    </row>
    <row r="96" spans="15:40" x14ac:dyDescent="0.5">
      <c r="O96" s="123"/>
      <c r="Q96" s="3"/>
      <c r="R96" s="5"/>
      <c r="S96" s="18"/>
      <c r="T96" s="18"/>
      <c r="W96" s="99"/>
      <c r="X96" s="123"/>
      <c r="Y96" s="123"/>
      <c r="Z96" s="13"/>
      <c r="AA96" s="13"/>
      <c r="AB96" s="13"/>
      <c r="AC96" s="13"/>
      <c r="AD96" s="13"/>
      <c r="AE96" s="123"/>
      <c r="AF96" s="18"/>
    </row>
    <row r="97" spans="9:33" x14ac:dyDescent="0.5">
      <c r="O97" s="123"/>
      <c r="Q97" s="3"/>
      <c r="R97" s="5"/>
      <c r="S97" s="18"/>
      <c r="T97" s="18"/>
      <c r="V97" s="140"/>
      <c r="W97" s="99"/>
      <c r="X97" s="123"/>
      <c r="Y97" s="123"/>
      <c r="Z97" s="13"/>
      <c r="AA97" s="13"/>
      <c r="AB97" s="13"/>
      <c r="AC97" s="13"/>
      <c r="AD97" s="13"/>
      <c r="AE97" s="123"/>
      <c r="AF97" s="18"/>
    </row>
    <row r="98" spans="9:33" x14ac:dyDescent="0.5">
      <c r="O98" s="123"/>
      <c r="Q98" s="3"/>
      <c r="R98" s="5"/>
      <c r="S98" s="18"/>
      <c r="T98" s="18"/>
      <c r="V98" s="140"/>
      <c r="W98" s="99"/>
      <c r="X98" s="123"/>
      <c r="Y98" s="123"/>
      <c r="Z98" s="13"/>
      <c r="AA98" s="13"/>
      <c r="AB98" s="13"/>
      <c r="AC98" s="13"/>
      <c r="AD98" s="13"/>
      <c r="AE98" s="123"/>
      <c r="AF98" s="18"/>
      <c r="AG98" s="15"/>
    </row>
    <row r="99" spans="9:33" x14ac:dyDescent="0.5">
      <c r="O99" s="123"/>
      <c r="Q99" s="3"/>
      <c r="R99" s="5"/>
      <c r="S99" s="18"/>
      <c r="T99" s="18"/>
      <c r="V99" s="140"/>
      <c r="W99" s="99"/>
      <c r="X99" s="123"/>
      <c r="Y99" s="123"/>
      <c r="Z99" s="13"/>
      <c r="AA99" s="13"/>
      <c r="AB99" s="13"/>
      <c r="AC99" s="13"/>
      <c r="AD99" s="13"/>
      <c r="AE99" s="123"/>
      <c r="AF99" s="18"/>
      <c r="AG99" s="15"/>
    </row>
    <row r="100" spans="9:33" x14ac:dyDescent="0.5">
      <c r="O100" s="123"/>
      <c r="Q100" s="3"/>
      <c r="R100" s="5"/>
      <c r="S100" s="18"/>
      <c r="T100" s="18"/>
      <c r="V100" s="140"/>
      <c r="W100" s="99"/>
      <c r="X100" s="123"/>
      <c r="Y100" s="123"/>
      <c r="Z100" s="13"/>
      <c r="AA100" s="13"/>
      <c r="AB100" s="13"/>
      <c r="AC100" s="13"/>
      <c r="AD100" s="13"/>
      <c r="AE100" s="123"/>
      <c r="AF100" s="18"/>
      <c r="AG100" s="15"/>
    </row>
    <row r="101" spans="9:33" x14ac:dyDescent="0.5">
      <c r="O101" s="123"/>
      <c r="Q101" s="3"/>
      <c r="R101" s="5"/>
      <c r="S101" s="18"/>
      <c r="T101" s="18"/>
      <c r="V101" s="140"/>
      <c r="W101" s="99"/>
      <c r="X101" s="123"/>
      <c r="Y101" s="123"/>
      <c r="Z101" s="13"/>
      <c r="AA101" s="13"/>
      <c r="AB101" s="13"/>
      <c r="AC101" s="13"/>
      <c r="AD101" s="13"/>
      <c r="AE101" s="123"/>
      <c r="AF101" s="18"/>
      <c r="AG101" s="15"/>
    </row>
    <row r="102" spans="9:33" x14ac:dyDescent="0.5">
      <c r="O102" s="123"/>
      <c r="Q102" s="3"/>
      <c r="R102" s="5"/>
      <c r="S102" s="18"/>
      <c r="T102" s="18"/>
      <c r="V102" s="140"/>
      <c r="W102" s="99"/>
      <c r="X102" s="123"/>
      <c r="Y102" s="123"/>
      <c r="Z102" s="13"/>
      <c r="AA102" s="13"/>
      <c r="AB102" s="13"/>
      <c r="AC102" s="13"/>
      <c r="AD102" s="13"/>
      <c r="AE102" s="123"/>
      <c r="AF102" s="18"/>
      <c r="AG102" s="15"/>
    </row>
    <row r="103" spans="9:33" x14ac:dyDescent="0.5">
      <c r="O103" s="123"/>
      <c r="Q103" s="3"/>
      <c r="R103" s="5"/>
      <c r="S103" s="18"/>
      <c r="T103" s="18"/>
      <c r="V103" s="140"/>
      <c r="W103" s="99"/>
      <c r="X103" s="123"/>
      <c r="Y103" s="123"/>
      <c r="Z103" s="13"/>
      <c r="AA103" s="13"/>
      <c r="AB103" s="13"/>
      <c r="AC103" s="13"/>
      <c r="AD103" s="13"/>
      <c r="AE103" s="123"/>
      <c r="AF103" s="18"/>
      <c r="AG103" s="15"/>
    </row>
    <row r="104" spans="9:33" x14ac:dyDescent="0.5">
      <c r="O104" s="123"/>
      <c r="Q104" s="3"/>
      <c r="R104" s="5"/>
      <c r="S104" s="18"/>
      <c r="T104" s="18"/>
      <c r="V104" s="140"/>
      <c r="W104" s="99"/>
      <c r="X104" s="123"/>
      <c r="Y104" s="123"/>
      <c r="Z104" s="13"/>
      <c r="AA104" s="13"/>
      <c r="AB104" s="13"/>
      <c r="AC104" s="13"/>
      <c r="AD104" s="13"/>
      <c r="AE104" s="123"/>
      <c r="AF104" s="18"/>
      <c r="AG104" s="15"/>
    </row>
    <row r="105" spans="9:33" x14ac:dyDescent="0.5">
      <c r="O105" s="123"/>
      <c r="Q105" s="3"/>
      <c r="R105" s="5"/>
      <c r="S105" s="18"/>
      <c r="T105" s="18"/>
      <c r="V105" s="140"/>
      <c r="W105" s="99"/>
      <c r="X105" s="123"/>
      <c r="Y105" s="123"/>
      <c r="Z105" s="13"/>
      <c r="AA105" s="13"/>
      <c r="AB105" s="13"/>
      <c r="AC105" s="13"/>
      <c r="AD105" s="13"/>
      <c r="AE105" s="123"/>
      <c r="AF105" s="18"/>
      <c r="AG105" s="15"/>
    </row>
    <row r="106" spans="9:33" x14ac:dyDescent="0.5">
      <c r="O106" s="123"/>
      <c r="Q106" s="3"/>
      <c r="R106" s="5"/>
      <c r="S106" s="18"/>
      <c r="T106" s="18"/>
      <c r="V106" s="140"/>
      <c r="W106" s="99"/>
      <c r="X106" s="123"/>
      <c r="Y106" s="123"/>
      <c r="Z106" s="13"/>
      <c r="AA106" s="13"/>
      <c r="AB106" s="13"/>
      <c r="AC106" s="13"/>
      <c r="AD106" s="13"/>
      <c r="AE106" s="123"/>
      <c r="AF106" s="18"/>
      <c r="AG106" s="15"/>
    </row>
    <row r="107" spans="9:33" x14ac:dyDescent="0.5">
      <c r="O107" s="123"/>
      <c r="Q107" s="3"/>
      <c r="R107" s="5"/>
      <c r="S107" s="18"/>
      <c r="T107" s="18"/>
      <c r="V107" s="140"/>
      <c r="W107" s="99"/>
      <c r="X107" s="123"/>
      <c r="Y107" s="123"/>
      <c r="Z107" s="13"/>
      <c r="AA107" s="13"/>
      <c r="AB107" s="13"/>
      <c r="AC107" s="13"/>
      <c r="AD107" s="13"/>
      <c r="AE107" s="123"/>
      <c r="AF107" s="18"/>
      <c r="AG107" s="15"/>
    </row>
    <row r="108" spans="9:33" x14ac:dyDescent="0.5">
      <c r="O108" s="123"/>
      <c r="Q108" s="3"/>
      <c r="R108" s="5"/>
      <c r="S108" s="18"/>
      <c r="T108" s="18"/>
      <c r="V108" s="140"/>
      <c r="W108" s="99"/>
      <c r="X108" s="123"/>
      <c r="Y108" s="123"/>
      <c r="Z108" s="13"/>
      <c r="AA108" s="13"/>
      <c r="AB108" s="13"/>
      <c r="AC108" s="13"/>
      <c r="AD108" s="13"/>
      <c r="AE108" s="123"/>
      <c r="AF108" s="18"/>
      <c r="AG108" s="15"/>
    </row>
    <row r="109" spans="9:33" x14ac:dyDescent="0.5">
      <c r="I109" s="15"/>
      <c r="J109" s="15"/>
      <c r="L109" s="15"/>
      <c r="M109" s="15"/>
      <c r="O109" s="123"/>
      <c r="Q109" s="3"/>
      <c r="R109" s="5"/>
      <c r="S109" s="18"/>
      <c r="T109" s="18"/>
      <c r="U109" s="15"/>
      <c r="V109" s="140"/>
      <c r="W109" s="99"/>
      <c r="X109" s="123"/>
      <c r="Y109" s="123"/>
      <c r="Z109" s="13"/>
      <c r="AA109" s="13"/>
      <c r="AB109" s="13"/>
      <c r="AC109" s="13"/>
      <c r="AD109" s="13"/>
      <c r="AE109" s="123"/>
      <c r="AF109" s="18"/>
      <c r="AG109" s="15"/>
    </row>
    <row r="110" spans="9:33" x14ac:dyDescent="0.5">
      <c r="I110" s="15"/>
      <c r="J110" s="15"/>
      <c r="L110" s="15"/>
      <c r="M110" s="15"/>
      <c r="O110" s="123"/>
      <c r="Q110" s="3"/>
      <c r="R110" s="5"/>
      <c r="S110" s="18"/>
      <c r="T110" s="18"/>
      <c r="U110" s="15"/>
      <c r="V110" s="140"/>
      <c r="W110" s="99"/>
      <c r="X110" s="123"/>
      <c r="Y110" s="123"/>
      <c r="Z110" s="13"/>
      <c r="AA110" s="13"/>
      <c r="AB110" s="13"/>
      <c r="AC110" s="13"/>
      <c r="AD110" s="13"/>
      <c r="AE110" s="123"/>
      <c r="AF110" s="18"/>
      <c r="AG110" s="15"/>
    </row>
    <row r="111" spans="9:33" x14ac:dyDescent="0.5">
      <c r="I111" s="15"/>
      <c r="J111" s="15"/>
      <c r="L111" s="15"/>
      <c r="M111" s="15"/>
      <c r="O111" s="123"/>
      <c r="Q111" s="3"/>
      <c r="R111" s="5"/>
      <c r="S111" s="18"/>
      <c r="T111" s="18"/>
      <c r="U111" s="15"/>
      <c r="V111" s="140"/>
      <c r="W111" s="99"/>
      <c r="X111" s="123"/>
      <c r="Y111" s="123"/>
      <c r="Z111" s="13"/>
      <c r="AA111" s="13"/>
      <c r="AB111" s="13"/>
      <c r="AC111" s="13"/>
      <c r="AD111" s="13"/>
      <c r="AE111" s="123"/>
      <c r="AF111" s="18"/>
      <c r="AG111" s="15"/>
    </row>
    <row r="112" spans="9:33" x14ac:dyDescent="0.5">
      <c r="I112" s="15"/>
      <c r="J112" s="15"/>
      <c r="L112" s="15"/>
      <c r="M112" s="15"/>
      <c r="O112" s="123"/>
      <c r="Q112" s="3"/>
      <c r="R112" s="5"/>
      <c r="S112" s="18"/>
      <c r="T112" s="18"/>
      <c r="U112" s="15"/>
      <c r="V112" s="140"/>
      <c r="W112" s="99"/>
      <c r="X112" s="123"/>
      <c r="Y112" s="123"/>
      <c r="Z112" s="13"/>
      <c r="AA112" s="13"/>
      <c r="AB112" s="13"/>
      <c r="AC112" s="13"/>
      <c r="AD112" s="13"/>
      <c r="AE112" s="123"/>
      <c r="AF112" s="18"/>
      <c r="AG112" s="15"/>
    </row>
    <row r="113" spans="9:33" x14ac:dyDescent="0.5">
      <c r="I113" s="15"/>
      <c r="J113" s="15"/>
      <c r="L113" s="15"/>
      <c r="M113" s="15"/>
      <c r="O113" s="123"/>
      <c r="Q113" s="3"/>
      <c r="R113" s="5"/>
      <c r="S113" s="18"/>
      <c r="T113" s="18"/>
      <c r="U113" s="15"/>
      <c r="V113" s="140"/>
      <c r="W113" s="99"/>
      <c r="X113" s="123"/>
      <c r="Y113" s="123"/>
      <c r="Z113" s="13"/>
      <c r="AA113" s="13"/>
      <c r="AB113" s="13"/>
      <c r="AC113" s="13"/>
      <c r="AD113" s="13"/>
      <c r="AE113" s="123"/>
      <c r="AF113" s="18"/>
      <c r="AG113" s="15"/>
    </row>
    <row r="114" spans="9:33" x14ac:dyDescent="0.5">
      <c r="I114" s="15"/>
      <c r="J114" s="15"/>
      <c r="L114" s="15"/>
      <c r="M114" s="15"/>
      <c r="O114" s="123"/>
      <c r="Q114" s="3"/>
      <c r="R114" s="5"/>
      <c r="S114" s="18"/>
      <c r="T114" s="18"/>
      <c r="U114" s="15"/>
      <c r="V114" s="140"/>
      <c r="W114" s="99"/>
      <c r="X114" s="123"/>
      <c r="Y114" s="123"/>
      <c r="Z114" s="13"/>
      <c r="AA114" s="13"/>
      <c r="AB114" s="13"/>
      <c r="AC114" s="13"/>
      <c r="AD114" s="13"/>
      <c r="AE114" s="123"/>
      <c r="AF114" s="18"/>
      <c r="AG114" s="15"/>
    </row>
    <row r="115" spans="9:33" x14ac:dyDescent="0.5">
      <c r="I115" s="15"/>
      <c r="J115" s="15"/>
      <c r="L115" s="15"/>
      <c r="M115" s="15"/>
      <c r="O115" s="123"/>
      <c r="Q115" s="3"/>
      <c r="R115" s="5"/>
      <c r="S115" s="18"/>
      <c r="T115" s="18"/>
      <c r="U115" s="15"/>
      <c r="V115" s="140"/>
      <c r="W115" s="99"/>
      <c r="X115" s="123"/>
      <c r="Y115" s="123"/>
      <c r="Z115" s="13"/>
      <c r="AA115" s="13"/>
      <c r="AB115" s="13"/>
      <c r="AC115" s="13"/>
      <c r="AD115" s="13"/>
      <c r="AE115" s="123"/>
      <c r="AF115" s="18"/>
      <c r="AG115" s="15"/>
    </row>
    <row r="116" spans="9:33" x14ac:dyDescent="0.5">
      <c r="I116" s="15"/>
      <c r="J116" s="15"/>
      <c r="L116" s="15"/>
      <c r="M116" s="15"/>
      <c r="O116" s="123"/>
      <c r="Q116" s="3"/>
      <c r="R116" s="5"/>
      <c r="S116" s="18"/>
      <c r="T116" s="18"/>
      <c r="U116" s="15"/>
      <c r="V116" s="140"/>
      <c r="W116" s="99"/>
      <c r="X116" s="123"/>
      <c r="Y116" s="123"/>
      <c r="Z116" s="13"/>
      <c r="AA116" s="13"/>
      <c r="AB116" s="13"/>
      <c r="AC116" s="13"/>
      <c r="AD116" s="13"/>
      <c r="AE116" s="123"/>
      <c r="AF116" s="18"/>
      <c r="AG116" s="15"/>
    </row>
    <row r="117" spans="9:33" x14ac:dyDescent="0.5">
      <c r="I117" s="15"/>
      <c r="J117" s="15"/>
      <c r="L117" s="15"/>
      <c r="M117" s="15"/>
      <c r="O117" s="123"/>
      <c r="Q117" s="3"/>
      <c r="R117" s="5"/>
      <c r="S117" s="18"/>
      <c r="T117" s="18"/>
      <c r="U117" s="15"/>
      <c r="V117" s="140"/>
      <c r="W117" s="99"/>
      <c r="X117" s="123"/>
      <c r="Y117" s="123"/>
      <c r="Z117" s="13"/>
      <c r="AA117" s="13"/>
      <c r="AB117" s="13"/>
      <c r="AC117" s="13"/>
      <c r="AD117" s="13"/>
      <c r="AE117" s="123"/>
      <c r="AF117" s="18"/>
      <c r="AG117" s="15"/>
    </row>
    <row r="118" spans="9:33" x14ac:dyDescent="0.5">
      <c r="I118" s="15"/>
      <c r="J118" s="15"/>
      <c r="L118" s="15"/>
      <c r="M118" s="15"/>
      <c r="O118" s="123"/>
      <c r="Q118" s="3"/>
      <c r="R118" s="5"/>
      <c r="S118" s="18"/>
      <c r="T118" s="18"/>
      <c r="U118" s="15"/>
      <c r="V118" s="140"/>
      <c r="W118" s="99"/>
      <c r="X118" s="123"/>
      <c r="Y118" s="123"/>
      <c r="Z118" s="13"/>
      <c r="AA118" s="13"/>
      <c r="AB118" s="13"/>
      <c r="AC118" s="13"/>
      <c r="AD118" s="13"/>
      <c r="AE118" s="123"/>
      <c r="AF118" s="18"/>
      <c r="AG118" s="15"/>
    </row>
    <row r="119" spans="9:33" x14ac:dyDescent="0.5">
      <c r="I119" s="15"/>
      <c r="J119" s="15"/>
      <c r="L119" s="15"/>
      <c r="M119" s="15"/>
      <c r="O119" s="123"/>
      <c r="Q119" s="3"/>
      <c r="R119" s="5"/>
      <c r="S119" s="18"/>
      <c r="T119" s="18"/>
      <c r="U119" s="15"/>
      <c r="V119" s="140"/>
      <c r="W119" s="99"/>
      <c r="X119" s="123"/>
      <c r="Y119" s="123"/>
      <c r="Z119" s="13"/>
      <c r="AA119" s="13"/>
      <c r="AB119" s="13"/>
      <c r="AC119" s="13"/>
      <c r="AD119" s="13"/>
      <c r="AE119" s="123"/>
      <c r="AF119" s="18"/>
      <c r="AG119" s="15"/>
    </row>
    <row r="120" spans="9:33" x14ac:dyDescent="0.5">
      <c r="I120" s="15"/>
      <c r="J120" s="15"/>
      <c r="L120" s="15"/>
      <c r="M120" s="15"/>
      <c r="O120" s="123"/>
      <c r="Q120" s="3"/>
      <c r="R120" s="5"/>
      <c r="S120" s="18"/>
      <c r="T120" s="18"/>
      <c r="U120" s="15"/>
      <c r="V120" s="140"/>
      <c r="W120" s="99"/>
      <c r="X120" s="123"/>
      <c r="Y120" s="123"/>
      <c r="Z120" s="13"/>
      <c r="AA120" s="13"/>
      <c r="AB120" s="13"/>
      <c r="AC120" s="13"/>
      <c r="AD120" s="13"/>
      <c r="AE120" s="123"/>
      <c r="AF120" s="18"/>
      <c r="AG120" s="15"/>
    </row>
    <row r="121" spans="9:33" x14ac:dyDescent="0.5">
      <c r="I121" s="15"/>
      <c r="J121" s="15"/>
      <c r="L121" s="15"/>
      <c r="M121" s="15"/>
      <c r="O121" s="123"/>
      <c r="Q121" s="3"/>
      <c r="R121" s="5"/>
      <c r="S121" s="18"/>
      <c r="T121" s="18"/>
      <c r="U121" s="15"/>
      <c r="V121" s="140"/>
      <c r="W121" s="99"/>
      <c r="X121" s="123"/>
      <c r="Y121" s="123"/>
      <c r="Z121" s="13"/>
      <c r="AA121" s="13"/>
      <c r="AB121" s="13"/>
      <c r="AC121" s="13"/>
      <c r="AD121" s="13"/>
      <c r="AE121" s="123"/>
      <c r="AF121" s="18"/>
      <c r="AG121" s="15"/>
    </row>
    <row r="122" spans="9:33" x14ac:dyDescent="0.5">
      <c r="I122" s="15"/>
      <c r="J122" s="15"/>
      <c r="L122" s="15"/>
      <c r="M122" s="15"/>
      <c r="O122" s="123"/>
      <c r="Q122" s="3"/>
      <c r="R122" s="5"/>
      <c r="S122" s="18"/>
      <c r="T122" s="18"/>
      <c r="U122" s="15"/>
      <c r="V122" s="140"/>
      <c r="W122" s="99"/>
      <c r="X122" s="123"/>
      <c r="Y122" s="123"/>
      <c r="Z122" s="13"/>
      <c r="AA122" s="13"/>
      <c r="AB122" s="13"/>
      <c r="AC122" s="13"/>
      <c r="AD122" s="13"/>
      <c r="AE122" s="123"/>
      <c r="AF122" s="18"/>
      <c r="AG122" s="15"/>
    </row>
    <row r="123" spans="9:33" x14ac:dyDescent="0.5">
      <c r="I123" s="15"/>
      <c r="J123" s="15"/>
      <c r="L123" s="15"/>
      <c r="M123" s="15"/>
      <c r="O123" s="123"/>
      <c r="Q123" s="3"/>
      <c r="R123" s="5"/>
      <c r="S123" s="18"/>
      <c r="T123" s="18"/>
      <c r="U123" s="15"/>
      <c r="V123" s="140"/>
      <c r="W123" s="99"/>
      <c r="X123" s="123"/>
      <c r="Y123" s="123"/>
      <c r="Z123" s="13"/>
      <c r="AA123" s="13"/>
      <c r="AB123" s="13"/>
      <c r="AC123" s="13"/>
      <c r="AD123" s="13"/>
      <c r="AE123" s="123"/>
      <c r="AF123" s="18"/>
      <c r="AG123" s="15"/>
    </row>
    <row r="124" spans="9:33" x14ac:dyDescent="0.5">
      <c r="I124" s="15"/>
      <c r="J124" s="15"/>
      <c r="L124" s="15"/>
      <c r="M124" s="15"/>
      <c r="O124" s="123"/>
      <c r="Q124" s="3"/>
      <c r="R124" s="5"/>
      <c r="S124" s="18"/>
      <c r="T124" s="18"/>
      <c r="U124" s="15"/>
      <c r="V124" s="140"/>
      <c r="W124" s="99"/>
      <c r="X124" s="123"/>
      <c r="Y124" s="123"/>
      <c r="Z124" s="13"/>
      <c r="AA124" s="13"/>
      <c r="AB124" s="13"/>
      <c r="AC124" s="13"/>
      <c r="AD124" s="13"/>
      <c r="AE124" s="123"/>
      <c r="AF124" s="18"/>
      <c r="AG124" s="15"/>
    </row>
    <row r="125" spans="9:33" x14ac:dyDescent="0.5">
      <c r="I125" s="15"/>
      <c r="J125" s="15"/>
      <c r="L125" s="15"/>
      <c r="M125" s="15"/>
      <c r="O125" s="123"/>
      <c r="Q125" s="3"/>
      <c r="R125" s="5"/>
      <c r="S125" s="18"/>
      <c r="T125" s="18"/>
      <c r="U125" s="15"/>
      <c r="V125" s="140"/>
      <c r="W125" s="99"/>
      <c r="X125" s="123"/>
      <c r="Y125" s="123"/>
      <c r="Z125" s="13"/>
      <c r="AA125" s="13"/>
      <c r="AB125" s="13"/>
      <c r="AC125" s="13"/>
      <c r="AD125" s="13"/>
      <c r="AE125" s="123"/>
      <c r="AF125" s="18"/>
      <c r="AG125" s="15"/>
    </row>
    <row r="126" spans="9:33" x14ac:dyDescent="0.5">
      <c r="I126" s="15"/>
      <c r="J126" s="15"/>
      <c r="L126" s="15"/>
      <c r="M126" s="15"/>
      <c r="O126" s="123"/>
      <c r="Q126" s="3"/>
      <c r="R126" s="5"/>
      <c r="S126" s="18"/>
      <c r="T126" s="18"/>
      <c r="U126" s="15"/>
      <c r="V126" s="140"/>
      <c r="W126" s="99"/>
      <c r="X126" s="123"/>
      <c r="Y126" s="123"/>
      <c r="Z126" s="13"/>
      <c r="AA126" s="13"/>
      <c r="AB126" s="13"/>
      <c r="AC126" s="13"/>
      <c r="AD126" s="13"/>
      <c r="AE126" s="123"/>
      <c r="AF126" s="18"/>
      <c r="AG126" s="15"/>
    </row>
    <row r="127" spans="9:33" x14ac:dyDescent="0.5">
      <c r="I127" s="15"/>
      <c r="J127" s="15"/>
      <c r="L127" s="15"/>
      <c r="M127" s="15"/>
      <c r="O127" s="123"/>
      <c r="Q127" s="3"/>
      <c r="R127" s="5"/>
      <c r="S127" s="18"/>
      <c r="T127" s="18"/>
      <c r="U127" s="15"/>
      <c r="V127" s="140"/>
      <c r="W127" s="99"/>
      <c r="X127" s="123"/>
      <c r="Y127" s="123"/>
      <c r="Z127" s="13"/>
      <c r="AA127" s="13"/>
      <c r="AB127" s="13"/>
      <c r="AC127" s="13"/>
      <c r="AD127" s="13"/>
      <c r="AE127" s="123"/>
      <c r="AF127" s="18"/>
      <c r="AG127" s="15"/>
    </row>
    <row r="128" spans="9:33" x14ac:dyDescent="0.5">
      <c r="I128" s="15"/>
      <c r="J128" s="15"/>
      <c r="L128" s="15"/>
      <c r="M128" s="15"/>
      <c r="O128" s="123"/>
      <c r="Q128" s="3"/>
      <c r="R128" s="5"/>
      <c r="S128" s="18"/>
      <c r="T128" s="18"/>
      <c r="U128" s="15"/>
      <c r="V128" s="140"/>
      <c r="W128" s="99"/>
      <c r="X128" s="123"/>
      <c r="Y128" s="123"/>
      <c r="Z128" s="13"/>
      <c r="AA128" s="13"/>
      <c r="AB128" s="13"/>
      <c r="AC128" s="13"/>
      <c r="AD128" s="13"/>
      <c r="AE128" s="123"/>
      <c r="AF128" s="18"/>
      <c r="AG128" s="15"/>
    </row>
    <row r="129" spans="9:33" x14ac:dyDescent="0.5">
      <c r="I129" s="15"/>
      <c r="J129" s="15"/>
      <c r="L129" s="15"/>
      <c r="M129" s="15"/>
      <c r="O129" s="123"/>
      <c r="Q129" s="3"/>
      <c r="R129" s="5"/>
      <c r="S129" s="18"/>
      <c r="T129" s="18"/>
      <c r="U129" s="15"/>
      <c r="V129" s="140"/>
      <c r="W129" s="99"/>
      <c r="X129" s="123"/>
      <c r="Y129" s="123"/>
      <c r="Z129" s="13"/>
      <c r="AA129" s="13"/>
      <c r="AB129" s="13"/>
      <c r="AC129" s="13"/>
      <c r="AD129" s="13"/>
      <c r="AE129" s="123"/>
      <c r="AF129" s="18"/>
      <c r="AG129" s="15"/>
    </row>
    <row r="130" spans="9:33" x14ac:dyDescent="0.5">
      <c r="I130" s="15"/>
      <c r="J130" s="15"/>
      <c r="L130" s="15"/>
      <c r="M130" s="15"/>
      <c r="O130" s="123"/>
      <c r="Q130" s="3"/>
      <c r="R130" s="5"/>
      <c r="S130" s="18"/>
      <c r="T130" s="18"/>
      <c r="U130" s="15"/>
      <c r="V130" s="140"/>
      <c r="W130" s="99"/>
      <c r="X130" s="123"/>
      <c r="Y130" s="123"/>
      <c r="Z130" s="13"/>
      <c r="AA130" s="13"/>
      <c r="AB130" s="13"/>
      <c r="AC130" s="13"/>
      <c r="AD130" s="13"/>
      <c r="AE130" s="123"/>
      <c r="AF130" s="18"/>
      <c r="AG130" s="15"/>
    </row>
    <row r="131" spans="9:33" x14ac:dyDescent="0.5">
      <c r="I131" s="15"/>
      <c r="J131" s="15"/>
      <c r="L131" s="15"/>
      <c r="M131" s="15"/>
      <c r="O131" s="123"/>
      <c r="Q131" s="3"/>
      <c r="R131" s="5"/>
      <c r="S131" s="18"/>
      <c r="T131" s="18"/>
      <c r="U131" s="15"/>
      <c r="V131" s="140"/>
      <c r="W131" s="99"/>
      <c r="X131" s="123"/>
      <c r="Y131" s="123"/>
      <c r="Z131" s="13"/>
      <c r="AA131" s="13"/>
      <c r="AB131" s="13"/>
      <c r="AC131" s="13"/>
      <c r="AD131" s="13"/>
      <c r="AE131" s="123"/>
      <c r="AF131" s="18"/>
      <c r="AG131" s="15"/>
    </row>
    <row r="132" spans="9:33" x14ac:dyDescent="0.5">
      <c r="I132" s="15"/>
      <c r="J132" s="15"/>
      <c r="L132" s="15"/>
      <c r="M132" s="15"/>
      <c r="O132" s="123"/>
      <c r="Q132" s="3"/>
      <c r="R132" s="5"/>
      <c r="S132" s="18"/>
      <c r="T132" s="18"/>
      <c r="U132" s="15"/>
      <c r="V132" s="140"/>
      <c r="W132" s="99"/>
      <c r="X132" s="123"/>
      <c r="Y132" s="123"/>
      <c r="Z132" s="13"/>
      <c r="AA132" s="13"/>
      <c r="AB132" s="13"/>
      <c r="AC132" s="13"/>
      <c r="AD132" s="13"/>
      <c r="AE132" s="123"/>
      <c r="AF132" s="18"/>
      <c r="AG132" s="15"/>
    </row>
    <row r="133" spans="9:33" x14ac:dyDescent="0.5">
      <c r="I133" s="15"/>
      <c r="J133" s="15"/>
      <c r="L133" s="15"/>
      <c r="M133" s="15"/>
      <c r="O133" s="123"/>
      <c r="Q133" s="3"/>
      <c r="R133" s="5"/>
      <c r="S133" s="18"/>
      <c r="T133" s="18"/>
      <c r="U133" s="15"/>
      <c r="V133" s="140"/>
      <c r="W133" s="99"/>
      <c r="X133" s="123"/>
      <c r="Y133" s="123"/>
      <c r="Z133" s="13"/>
      <c r="AA133" s="13"/>
      <c r="AB133" s="13"/>
      <c r="AC133" s="13"/>
      <c r="AD133" s="13"/>
      <c r="AE133" s="123"/>
      <c r="AF133" s="18"/>
      <c r="AG133" s="15"/>
    </row>
    <row r="134" spans="9:33" x14ac:dyDescent="0.5">
      <c r="I134" s="15"/>
      <c r="J134" s="15"/>
      <c r="L134" s="15"/>
      <c r="M134" s="15"/>
      <c r="O134" s="140"/>
      <c r="Q134" s="15"/>
      <c r="R134" s="15"/>
      <c r="S134" s="85"/>
      <c r="T134" s="85"/>
      <c r="U134" s="15"/>
      <c r="V134" s="140"/>
      <c r="W134" s="85"/>
      <c r="X134" s="140"/>
      <c r="Y134" s="140"/>
      <c r="Z134" s="103"/>
      <c r="AA134" s="103"/>
      <c r="AB134" s="103"/>
      <c r="AC134" s="103"/>
      <c r="AD134" s="13"/>
      <c r="AE134" s="123"/>
      <c r="AF134" s="85"/>
      <c r="AG134" s="15"/>
    </row>
    <row r="135" spans="9:33" x14ac:dyDescent="0.5">
      <c r="I135" s="15"/>
      <c r="J135" s="15"/>
      <c r="L135" s="15"/>
      <c r="M135" s="15"/>
      <c r="O135" s="140"/>
      <c r="Q135" s="15"/>
      <c r="R135" s="15"/>
      <c r="S135" s="85"/>
      <c r="T135" s="85"/>
      <c r="U135" s="15"/>
      <c r="V135" s="140"/>
      <c r="W135" s="85"/>
      <c r="X135" s="140"/>
      <c r="Y135" s="140"/>
      <c r="Z135" s="103"/>
      <c r="AA135" s="103"/>
      <c r="AB135" s="103"/>
      <c r="AC135" s="103"/>
      <c r="AD135" s="103"/>
      <c r="AE135" s="140"/>
      <c r="AF135" s="85"/>
      <c r="AG135" s="15"/>
    </row>
    <row r="136" spans="9:33" x14ac:dyDescent="0.5">
      <c r="I136" s="15"/>
      <c r="J136" s="15"/>
      <c r="L136" s="15"/>
      <c r="M136" s="15"/>
      <c r="O136" s="140"/>
      <c r="Q136" s="15"/>
      <c r="R136" s="15"/>
      <c r="S136" s="85"/>
      <c r="T136" s="85"/>
      <c r="U136" s="15"/>
      <c r="V136" s="140"/>
      <c r="W136" s="85"/>
      <c r="X136" s="140"/>
      <c r="Y136" s="140"/>
      <c r="Z136" s="103"/>
      <c r="AA136" s="103"/>
      <c r="AB136" s="103"/>
      <c r="AC136" s="103"/>
      <c r="AD136" s="103"/>
      <c r="AE136" s="140"/>
      <c r="AF136" s="85"/>
      <c r="AG136" s="15"/>
    </row>
    <row r="137" spans="9:33" x14ac:dyDescent="0.5">
      <c r="I137" s="15"/>
      <c r="J137" s="15"/>
      <c r="L137" s="15"/>
      <c r="M137" s="15"/>
      <c r="O137" s="140"/>
      <c r="Q137" s="15"/>
      <c r="R137" s="15"/>
      <c r="S137" s="85"/>
      <c r="T137" s="85"/>
      <c r="U137" s="15"/>
      <c r="V137" s="140"/>
      <c r="W137" s="85"/>
      <c r="X137" s="140"/>
      <c r="Y137" s="140"/>
      <c r="Z137" s="103"/>
      <c r="AA137" s="103"/>
      <c r="AB137" s="103"/>
      <c r="AC137" s="103"/>
      <c r="AD137" s="103"/>
      <c r="AE137" s="140"/>
      <c r="AF137" s="85"/>
      <c r="AG137" s="15"/>
    </row>
    <row r="138" spans="9:33" x14ac:dyDescent="0.5">
      <c r="I138" s="15"/>
      <c r="J138" s="15"/>
      <c r="L138" s="15"/>
      <c r="M138" s="15"/>
      <c r="O138" s="140"/>
      <c r="Q138" s="15"/>
      <c r="R138" s="15"/>
      <c r="S138" s="85"/>
      <c r="T138" s="85"/>
      <c r="U138" s="15"/>
      <c r="V138" s="140"/>
      <c r="W138" s="85"/>
      <c r="X138" s="140"/>
      <c r="Y138" s="140"/>
      <c r="Z138" s="103"/>
      <c r="AA138" s="103"/>
      <c r="AB138" s="103"/>
      <c r="AC138" s="103"/>
      <c r="AD138" s="103"/>
      <c r="AE138" s="140"/>
      <c r="AF138" s="85"/>
      <c r="AG138" s="15"/>
    </row>
    <row r="139" spans="9:33" x14ac:dyDescent="0.5">
      <c r="I139" s="15"/>
      <c r="J139" s="15"/>
      <c r="L139" s="15"/>
      <c r="M139" s="15"/>
      <c r="O139" s="140"/>
      <c r="Q139" s="15"/>
      <c r="R139" s="15"/>
      <c r="S139" s="85"/>
      <c r="T139" s="85"/>
      <c r="U139" s="15"/>
      <c r="V139" s="140"/>
      <c r="W139" s="85"/>
      <c r="X139" s="140"/>
      <c r="Y139" s="140"/>
      <c r="Z139" s="103"/>
      <c r="AA139" s="103"/>
      <c r="AB139" s="103"/>
      <c r="AC139" s="103"/>
      <c r="AD139" s="103"/>
      <c r="AE139" s="140"/>
      <c r="AF139" s="85"/>
      <c r="AG139" s="15"/>
    </row>
    <row r="140" spans="9:33" x14ac:dyDescent="0.5">
      <c r="I140" s="15"/>
      <c r="J140" s="15"/>
      <c r="L140" s="15"/>
      <c r="M140" s="15"/>
      <c r="O140" s="140"/>
      <c r="Q140" s="15"/>
      <c r="R140" s="15"/>
      <c r="S140" s="85"/>
      <c r="T140" s="85"/>
      <c r="U140" s="15"/>
      <c r="V140" s="140"/>
      <c r="W140" s="85"/>
      <c r="X140" s="140"/>
      <c r="Y140" s="140"/>
      <c r="Z140" s="103"/>
      <c r="AA140" s="103"/>
      <c r="AB140" s="103"/>
      <c r="AC140" s="103"/>
      <c r="AD140" s="103"/>
      <c r="AE140" s="140"/>
      <c r="AF140" s="85"/>
      <c r="AG140" s="15"/>
    </row>
    <row r="141" spans="9:33" x14ac:dyDescent="0.5">
      <c r="I141" s="15"/>
      <c r="J141" s="15"/>
      <c r="L141" s="15"/>
      <c r="M141" s="15"/>
      <c r="O141" s="140"/>
      <c r="Q141" s="15"/>
      <c r="R141" s="15"/>
      <c r="S141" s="85"/>
      <c r="T141" s="85"/>
      <c r="U141" s="15"/>
      <c r="V141" s="140"/>
      <c r="W141" s="85"/>
      <c r="X141" s="140"/>
      <c r="Y141" s="140"/>
      <c r="Z141" s="103"/>
      <c r="AA141" s="103"/>
      <c r="AB141" s="103"/>
      <c r="AC141" s="103"/>
      <c r="AD141" s="103"/>
      <c r="AE141" s="140"/>
      <c r="AF141" s="85"/>
      <c r="AG141" s="15"/>
    </row>
    <row r="142" spans="9:33" x14ac:dyDescent="0.5">
      <c r="I142" s="15"/>
      <c r="J142" s="15"/>
      <c r="L142" s="15"/>
      <c r="M142" s="15"/>
      <c r="O142" s="140"/>
      <c r="Q142" s="15"/>
      <c r="R142" s="15"/>
      <c r="S142" s="85"/>
      <c r="T142" s="85"/>
      <c r="U142" s="15"/>
      <c r="V142" s="140"/>
      <c r="W142" s="85"/>
      <c r="X142" s="140"/>
      <c r="Y142" s="140"/>
      <c r="Z142" s="103"/>
      <c r="AA142" s="103"/>
      <c r="AB142" s="103"/>
      <c r="AC142" s="103"/>
      <c r="AD142" s="103"/>
      <c r="AE142" s="140"/>
      <c r="AF142" s="85"/>
      <c r="AG142" s="15"/>
    </row>
    <row r="143" spans="9:33" x14ac:dyDescent="0.5">
      <c r="I143" s="15"/>
      <c r="J143" s="15"/>
      <c r="L143" s="15"/>
      <c r="M143" s="15"/>
      <c r="O143" s="140"/>
      <c r="Q143" s="15"/>
      <c r="R143" s="15"/>
      <c r="S143" s="85"/>
      <c r="T143" s="85"/>
      <c r="U143" s="15"/>
      <c r="V143" s="140"/>
      <c r="W143" s="85"/>
      <c r="X143" s="140"/>
      <c r="Y143" s="140"/>
      <c r="Z143" s="103"/>
      <c r="AA143" s="103"/>
      <c r="AB143" s="103"/>
      <c r="AC143" s="103"/>
      <c r="AD143" s="103"/>
      <c r="AE143" s="140"/>
      <c r="AF143" s="85"/>
      <c r="AG143" s="15"/>
    </row>
    <row r="144" spans="9:33" x14ac:dyDescent="0.5">
      <c r="I144" s="15"/>
      <c r="J144" s="15"/>
      <c r="L144" s="15"/>
      <c r="M144" s="15"/>
      <c r="O144" s="140"/>
      <c r="Q144" s="15"/>
      <c r="R144" s="15"/>
      <c r="S144" s="85"/>
      <c r="T144" s="85"/>
      <c r="U144" s="15"/>
      <c r="V144" s="140"/>
      <c r="W144" s="85"/>
      <c r="X144" s="140"/>
      <c r="Y144" s="140"/>
      <c r="Z144" s="103"/>
      <c r="AA144" s="103"/>
      <c r="AB144" s="103"/>
      <c r="AC144" s="103"/>
      <c r="AD144" s="103"/>
      <c r="AE144" s="140"/>
      <c r="AF144" s="85"/>
      <c r="AG144" s="15"/>
    </row>
    <row r="145" spans="9:33" x14ac:dyDescent="0.5">
      <c r="I145" s="15"/>
      <c r="J145" s="15"/>
      <c r="L145" s="15"/>
      <c r="M145" s="15"/>
      <c r="O145" s="140"/>
      <c r="Q145" s="15"/>
      <c r="R145" s="15"/>
      <c r="S145" s="85"/>
      <c r="T145" s="85"/>
      <c r="U145" s="15"/>
      <c r="V145" s="140"/>
      <c r="W145" s="85"/>
      <c r="X145" s="140"/>
      <c r="Y145" s="140"/>
      <c r="Z145" s="103"/>
      <c r="AA145" s="103"/>
      <c r="AB145" s="103"/>
      <c r="AC145" s="103"/>
      <c r="AD145" s="103"/>
      <c r="AE145" s="140"/>
      <c r="AF145" s="85"/>
      <c r="AG145" s="15"/>
    </row>
    <row r="146" spans="9:33" x14ac:dyDescent="0.5">
      <c r="I146" s="15"/>
      <c r="J146" s="15"/>
      <c r="L146" s="15"/>
      <c r="M146" s="15"/>
      <c r="O146" s="140"/>
      <c r="Q146" s="15"/>
      <c r="R146" s="15"/>
      <c r="S146" s="85"/>
      <c r="T146" s="85"/>
      <c r="U146" s="15"/>
      <c r="V146" s="140"/>
      <c r="W146" s="85"/>
      <c r="X146" s="140"/>
      <c r="Y146" s="140"/>
      <c r="Z146" s="103"/>
      <c r="AA146" s="103"/>
      <c r="AB146" s="103"/>
      <c r="AC146" s="103"/>
      <c r="AD146" s="103"/>
      <c r="AE146" s="140"/>
      <c r="AF146" s="85"/>
      <c r="AG146" s="15"/>
    </row>
    <row r="147" spans="9:33" x14ac:dyDescent="0.5">
      <c r="I147" s="15"/>
      <c r="J147" s="15"/>
      <c r="L147" s="15"/>
      <c r="M147" s="15"/>
      <c r="O147" s="140"/>
      <c r="Q147" s="15"/>
      <c r="R147" s="15"/>
      <c r="S147" s="85"/>
      <c r="T147" s="85"/>
      <c r="U147" s="15"/>
      <c r="V147" s="140"/>
      <c r="W147" s="85"/>
      <c r="X147" s="140"/>
      <c r="Y147" s="140"/>
      <c r="Z147" s="103"/>
      <c r="AA147" s="103"/>
      <c r="AB147" s="103"/>
      <c r="AC147" s="103"/>
      <c r="AD147" s="103"/>
      <c r="AE147" s="140"/>
      <c r="AF147" s="85"/>
      <c r="AG147" s="15"/>
    </row>
    <row r="148" spans="9:33" x14ac:dyDescent="0.5">
      <c r="I148" s="15"/>
      <c r="J148" s="15"/>
      <c r="L148" s="15"/>
      <c r="M148" s="15"/>
      <c r="O148" s="140"/>
      <c r="Q148" s="15"/>
      <c r="R148" s="15"/>
      <c r="S148" s="85"/>
      <c r="T148" s="85"/>
      <c r="U148" s="15"/>
      <c r="V148" s="140"/>
      <c r="W148" s="85"/>
      <c r="X148" s="140"/>
      <c r="Y148" s="140"/>
      <c r="Z148" s="103"/>
      <c r="AA148" s="103"/>
      <c r="AB148" s="103"/>
      <c r="AC148" s="103"/>
      <c r="AD148" s="103"/>
      <c r="AE148" s="140"/>
      <c r="AF148" s="85"/>
      <c r="AG148" s="15"/>
    </row>
    <row r="149" spans="9:33" x14ac:dyDescent="0.5">
      <c r="I149" s="15"/>
      <c r="J149" s="15"/>
      <c r="L149" s="15"/>
      <c r="M149" s="15"/>
      <c r="O149" s="140"/>
      <c r="Q149" s="15"/>
      <c r="R149" s="15"/>
      <c r="S149" s="85"/>
      <c r="T149" s="85"/>
      <c r="U149" s="15"/>
      <c r="V149" s="140"/>
      <c r="W149" s="85"/>
      <c r="X149" s="140"/>
      <c r="Y149" s="140"/>
      <c r="Z149" s="103"/>
      <c r="AA149" s="103"/>
      <c r="AB149" s="103"/>
      <c r="AC149" s="103"/>
      <c r="AD149" s="103"/>
      <c r="AE149" s="140"/>
      <c r="AF149" s="85"/>
      <c r="AG149" s="15"/>
    </row>
    <row r="150" spans="9:33" x14ac:dyDescent="0.5">
      <c r="I150" s="15"/>
      <c r="J150" s="15"/>
      <c r="L150" s="15"/>
      <c r="M150" s="15"/>
      <c r="O150" s="140"/>
      <c r="Q150" s="15"/>
      <c r="R150" s="15"/>
      <c r="S150" s="85"/>
      <c r="T150" s="85"/>
      <c r="U150" s="15"/>
      <c r="V150" s="140"/>
      <c r="W150" s="85"/>
      <c r="X150" s="140"/>
      <c r="Y150" s="140"/>
      <c r="Z150" s="103"/>
      <c r="AA150" s="103"/>
      <c r="AB150" s="103"/>
      <c r="AC150" s="103"/>
      <c r="AD150" s="103"/>
      <c r="AE150" s="140"/>
      <c r="AF150" s="85"/>
      <c r="AG150" s="15"/>
    </row>
    <row r="151" spans="9:33" x14ac:dyDescent="0.5">
      <c r="I151" s="15"/>
      <c r="J151" s="15"/>
      <c r="L151" s="15"/>
      <c r="M151" s="15"/>
      <c r="O151" s="140"/>
      <c r="Q151" s="15"/>
      <c r="R151" s="15"/>
      <c r="S151" s="85"/>
      <c r="T151" s="85"/>
      <c r="U151" s="15"/>
      <c r="V151" s="140"/>
      <c r="W151" s="85"/>
      <c r="X151" s="140"/>
      <c r="Y151" s="140"/>
      <c r="Z151" s="103"/>
      <c r="AA151" s="103"/>
      <c r="AB151" s="103"/>
      <c r="AC151" s="103"/>
      <c r="AD151" s="103"/>
      <c r="AE151" s="140"/>
      <c r="AF151" s="85"/>
      <c r="AG151" s="15"/>
    </row>
    <row r="152" spans="9:33" x14ac:dyDescent="0.5">
      <c r="I152" s="15"/>
      <c r="J152" s="15"/>
      <c r="L152" s="15"/>
      <c r="M152" s="15"/>
      <c r="O152" s="140"/>
      <c r="Q152" s="15"/>
      <c r="R152" s="15"/>
      <c r="S152" s="85"/>
      <c r="T152" s="85"/>
      <c r="U152" s="15"/>
      <c r="V152" s="140"/>
      <c r="W152" s="85"/>
      <c r="X152" s="140"/>
      <c r="Y152" s="140"/>
      <c r="Z152" s="103"/>
      <c r="AA152" s="103"/>
      <c r="AB152" s="103"/>
      <c r="AC152" s="103"/>
      <c r="AD152" s="103"/>
      <c r="AE152" s="140"/>
      <c r="AF152" s="85"/>
      <c r="AG152" s="15"/>
    </row>
    <row r="153" spans="9:33" x14ac:dyDescent="0.5">
      <c r="I153" s="15"/>
      <c r="J153" s="15"/>
      <c r="L153" s="15"/>
      <c r="M153" s="15"/>
      <c r="O153" s="140"/>
      <c r="Q153" s="15"/>
      <c r="R153" s="15"/>
      <c r="S153" s="85"/>
      <c r="T153" s="85"/>
      <c r="U153" s="15"/>
      <c r="V153" s="140"/>
      <c r="W153" s="85"/>
      <c r="X153" s="140"/>
      <c r="Y153" s="140"/>
      <c r="Z153" s="103"/>
      <c r="AA153" s="103"/>
      <c r="AB153" s="103"/>
      <c r="AC153" s="103"/>
      <c r="AD153" s="103"/>
      <c r="AE153" s="140"/>
      <c r="AF153" s="85"/>
      <c r="AG153" s="15"/>
    </row>
    <row r="154" spans="9:33" x14ac:dyDescent="0.5">
      <c r="I154" s="15"/>
      <c r="J154" s="15"/>
      <c r="L154" s="15"/>
      <c r="M154" s="15"/>
      <c r="O154" s="140"/>
      <c r="Q154" s="15"/>
      <c r="R154" s="15"/>
      <c r="S154" s="85"/>
      <c r="T154" s="85"/>
      <c r="U154" s="15"/>
      <c r="V154" s="140"/>
      <c r="W154" s="85"/>
      <c r="X154" s="140"/>
      <c r="Y154" s="140"/>
      <c r="Z154" s="103"/>
      <c r="AA154" s="103"/>
      <c r="AB154" s="103"/>
      <c r="AC154" s="103"/>
      <c r="AD154" s="103"/>
      <c r="AE154" s="140"/>
      <c r="AF154" s="85"/>
      <c r="AG154" s="15"/>
    </row>
    <row r="155" spans="9:33" x14ac:dyDescent="0.5">
      <c r="I155" s="15"/>
      <c r="J155" s="15"/>
      <c r="L155" s="15"/>
      <c r="M155" s="15"/>
      <c r="O155" s="140"/>
      <c r="Q155" s="15"/>
      <c r="R155" s="15"/>
      <c r="S155" s="85"/>
      <c r="T155" s="85"/>
      <c r="U155" s="15"/>
      <c r="V155" s="140"/>
      <c r="W155" s="85"/>
      <c r="X155" s="140"/>
      <c r="Y155" s="140"/>
      <c r="Z155" s="103"/>
      <c r="AA155" s="103"/>
      <c r="AB155" s="103"/>
      <c r="AC155" s="103"/>
      <c r="AD155" s="103"/>
      <c r="AE155" s="140"/>
      <c r="AF155" s="85"/>
      <c r="AG155" s="15"/>
    </row>
    <row r="156" spans="9:33" x14ac:dyDescent="0.5">
      <c r="I156" s="15"/>
      <c r="J156" s="15"/>
      <c r="L156" s="15"/>
      <c r="M156" s="15"/>
      <c r="O156" s="140"/>
      <c r="Q156" s="15"/>
      <c r="R156" s="15"/>
      <c r="S156" s="85"/>
      <c r="T156" s="85"/>
      <c r="U156" s="15"/>
      <c r="V156" s="140"/>
      <c r="W156" s="85"/>
      <c r="X156" s="140"/>
      <c r="Y156" s="140"/>
      <c r="Z156" s="103"/>
      <c r="AA156" s="103"/>
      <c r="AB156" s="103"/>
      <c r="AC156" s="103"/>
      <c r="AD156" s="103"/>
      <c r="AE156" s="140"/>
      <c r="AF156" s="85"/>
      <c r="AG156" s="15"/>
    </row>
    <row r="157" spans="9:33" x14ac:dyDescent="0.5">
      <c r="I157" s="15"/>
      <c r="J157" s="15"/>
      <c r="L157" s="15"/>
      <c r="M157" s="15"/>
      <c r="O157" s="140"/>
      <c r="Q157" s="15"/>
      <c r="R157" s="15"/>
      <c r="S157" s="85"/>
      <c r="T157" s="85"/>
      <c r="U157" s="15"/>
      <c r="V157" s="140"/>
      <c r="W157" s="85"/>
      <c r="X157" s="140"/>
      <c r="Y157" s="140"/>
      <c r="Z157" s="103"/>
      <c r="AA157" s="103"/>
      <c r="AB157" s="103"/>
      <c r="AC157" s="103"/>
      <c r="AD157" s="103"/>
      <c r="AE157" s="140"/>
      <c r="AF157" s="85"/>
      <c r="AG157" s="15"/>
    </row>
    <row r="158" spans="9:33" x14ac:dyDescent="0.5">
      <c r="I158" s="15"/>
      <c r="J158" s="15"/>
      <c r="L158" s="15"/>
      <c r="M158" s="15"/>
      <c r="O158" s="140"/>
      <c r="Q158" s="15"/>
      <c r="R158" s="15"/>
      <c r="S158" s="85"/>
      <c r="T158" s="85"/>
      <c r="U158" s="15"/>
      <c r="V158" s="140"/>
      <c r="W158" s="85"/>
      <c r="X158" s="140"/>
      <c r="Y158" s="140"/>
      <c r="Z158" s="103"/>
      <c r="AA158" s="103"/>
      <c r="AB158" s="103"/>
      <c r="AC158" s="103"/>
      <c r="AD158" s="103"/>
      <c r="AE158" s="140"/>
      <c r="AF158" s="85"/>
      <c r="AG158" s="15"/>
    </row>
    <row r="159" spans="9:33" x14ac:dyDescent="0.5">
      <c r="I159" s="15"/>
      <c r="J159" s="15"/>
      <c r="L159" s="15"/>
      <c r="M159" s="15"/>
      <c r="O159" s="140"/>
      <c r="Q159" s="15"/>
      <c r="R159" s="15"/>
      <c r="S159" s="85"/>
      <c r="T159" s="85"/>
      <c r="U159" s="15"/>
      <c r="V159" s="140"/>
      <c r="W159" s="85"/>
      <c r="X159" s="140"/>
      <c r="Y159" s="140"/>
      <c r="Z159" s="103"/>
      <c r="AA159" s="103"/>
      <c r="AB159" s="103"/>
      <c r="AC159" s="103"/>
      <c r="AD159" s="103"/>
      <c r="AE159" s="140"/>
      <c r="AF159" s="85"/>
      <c r="AG159" s="15"/>
    </row>
    <row r="160" spans="9:33" x14ac:dyDescent="0.5">
      <c r="I160" s="15"/>
      <c r="J160" s="15"/>
      <c r="L160" s="15"/>
      <c r="M160" s="15"/>
      <c r="O160" s="140"/>
      <c r="Q160" s="15"/>
      <c r="R160" s="15"/>
      <c r="S160" s="85"/>
      <c r="T160" s="85"/>
      <c r="U160" s="15"/>
      <c r="V160" s="140"/>
      <c r="W160" s="85"/>
      <c r="X160" s="140"/>
      <c r="Y160" s="140"/>
      <c r="Z160" s="103"/>
      <c r="AA160" s="103"/>
      <c r="AB160" s="103"/>
      <c r="AC160" s="103"/>
      <c r="AD160" s="103"/>
      <c r="AE160" s="140"/>
      <c r="AF160" s="85"/>
      <c r="AG160" s="15"/>
    </row>
    <row r="161" spans="9:33" x14ac:dyDescent="0.5">
      <c r="I161" s="15"/>
      <c r="J161" s="15"/>
      <c r="L161" s="15"/>
      <c r="M161" s="15"/>
      <c r="O161" s="140"/>
      <c r="Q161" s="15"/>
      <c r="R161" s="15"/>
      <c r="S161" s="85"/>
      <c r="T161" s="85"/>
      <c r="U161" s="15"/>
      <c r="V161" s="140"/>
      <c r="W161" s="85"/>
      <c r="X161" s="140"/>
      <c r="Y161" s="140"/>
      <c r="Z161" s="103"/>
      <c r="AA161" s="103"/>
      <c r="AB161" s="103"/>
      <c r="AC161" s="103"/>
      <c r="AD161" s="103"/>
      <c r="AE161" s="140"/>
      <c r="AF161" s="85"/>
      <c r="AG161" s="15"/>
    </row>
    <row r="162" spans="9:33" x14ac:dyDescent="0.5">
      <c r="I162" s="15"/>
      <c r="J162" s="15"/>
      <c r="L162" s="15"/>
      <c r="M162" s="15"/>
      <c r="O162" s="140"/>
      <c r="Q162" s="15"/>
      <c r="R162" s="15"/>
      <c r="S162" s="85"/>
      <c r="T162" s="85"/>
      <c r="U162" s="15"/>
      <c r="V162" s="140"/>
      <c r="W162" s="85"/>
      <c r="X162" s="140"/>
      <c r="Y162" s="140"/>
      <c r="Z162" s="103"/>
      <c r="AA162" s="103"/>
      <c r="AB162" s="103"/>
      <c r="AC162" s="103"/>
      <c r="AD162" s="103"/>
      <c r="AE162" s="140"/>
      <c r="AF162" s="85"/>
      <c r="AG162" s="15"/>
    </row>
    <row r="163" spans="9:33" x14ac:dyDescent="0.5">
      <c r="I163" s="15"/>
      <c r="J163" s="15"/>
      <c r="L163" s="15"/>
      <c r="M163" s="15"/>
      <c r="O163" s="140"/>
      <c r="Q163" s="15"/>
      <c r="R163" s="15"/>
      <c r="S163" s="85"/>
      <c r="T163" s="85"/>
      <c r="U163" s="15"/>
      <c r="V163" s="140"/>
      <c r="W163" s="85"/>
      <c r="X163" s="140"/>
      <c r="Y163" s="140"/>
      <c r="Z163" s="103"/>
      <c r="AA163" s="103"/>
      <c r="AB163" s="103"/>
      <c r="AC163" s="103"/>
      <c r="AD163" s="103"/>
      <c r="AE163" s="140"/>
      <c r="AF163" s="85"/>
      <c r="AG163" s="15"/>
    </row>
    <row r="164" spans="9:33" x14ac:dyDescent="0.5">
      <c r="I164" s="15"/>
      <c r="J164" s="15"/>
      <c r="L164" s="15"/>
      <c r="M164" s="15"/>
      <c r="O164" s="140"/>
      <c r="Q164" s="15"/>
      <c r="R164" s="15"/>
      <c r="S164" s="85"/>
      <c r="T164" s="85"/>
      <c r="U164" s="15"/>
      <c r="V164" s="140"/>
      <c r="W164" s="85"/>
      <c r="X164" s="140"/>
      <c r="Y164" s="140"/>
      <c r="Z164" s="103"/>
      <c r="AA164" s="103"/>
      <c r="AB164" s="103"/>
      <c r="AC164" s="103"/>
      <c r="AD164" s="103"/>
      <c r="AE164" s="140"/>
      <c r="AF164" s="85"/>
      <c r="AG164" s="15"/>
    </row>
    <row r="165" spans="9:33" x14ac:dyDescent="0.5">
      <c r="I165" s="15"/>
      <c r="J165" s="15"/>
      <c r="L165" s="15"/>
      <c r="M165" s="15"/>
      <c r="O165" s="140"/>
      <c r="Q165" s="15"/>
      <c r="R165" s="15"/>
      <c r="S165" s="85"/>
      <c r="T165" s="85"/>
      <c r="U165" s="15"/>
      <c r="V165" s="140"/>
      <c r="W165" s="85"/>
      <c r="X165" s="140"/>
      <c r="Y165" s="140"/>
      <c r="Z165" s="103"/>
      <c r="AA165" s="103"/>
      <c r="AB165" s="103"/>
      <c r="AC165" s="103"/>
      <c r="AD165" s="103"/>
      <c r="AE165" s="140"/>
      <c r="AF165" s="85"/>
      <c r="AG165" s="15"/>
    </row>
    <row r="166" spans="9:33" x14ac:dyDescent="0.5">
      <c r="I166" s="15"/>
      <c r="J166" s="15"/>
      <c r="L166" s="15"/>
      <c r="M166" s="15"/>
      <c r="O166" s="140"/>
      <c r="Q166" s="15"/>
      <c r="R166" s="15"/>
      <c r="S166" s="85"/>
      <c r="T166" s="85"/>
      <c r="U166" s="15"/>
      <c r="V166" s="140"/>
      <c r="W166" s="85"/>
      <c r="X166" s="140"/>
      <c r="Y166" s="140"/>
      <c r="Z166" s="103"/>
      <c r="AA166" s="103"/>
      <c r="AB166" s="103"/>
      <c r="AC166" s="103"/>
      <c r="AD166" s="103"/>
      <c r="AE166" s="140"/>
      <c r="AF166" s="85"/>
      <c r="AG166" s="15"/>
    </row>
    <row r="167" spans="9:33" x14ac:dyDescent="0.5">
      <c r="I167" s="15"/>
      <c r="J167" s="15"/>
      <c r="L167" s="15"/>
      <c r="M167" s="15"/>
      <c r="O167" s="140"/>
      <c r="Q167" s="15"/>
      <c r="R167" s="15"/>
      <c r="S167" s="85"/>
      <c r="T167" s="85"/>
      <c r="U167" s="15"/>
      <c r="V167" s="140"/>
      <c r="W167" s="85"/>
      <c r="X167" s="140"/>
      <c r="Y167" s="140"/>
      <c r="Z167" s="103"/>
      <c r="AA167" s="103"/>
      <c r="AB167" s="103"/>
      <c r="AC167" s="103"/>
      <c r="AD167" s="103"/>
      <c r="AE167" s="140"/>
      <c r="AF167" s="85"/>
      <c r="AG167" s="15"/>
    </row>
    <row r="168" spans="9:33" x14ac:dyDescent="0.5">
      <c r="I168" s="15"/>
      <c r="J168" s="15"/>
      <c r="L168" s="15"/>
      <c r="M168" s="15"/>
      <c r="O168" s="140"/>
      <c r="Q168" s="15"/>
      <c r="R168" s="15"/>
      <c r="S168" s="85"/>
      <c r="T168" s="85"/>
      <c r="U168" s="15"/>
      <c r="V168" s="140"/>
      <c r="W168" s="85"/>
      <c r="X168" s="140"/>
      <c r="Y168" s="140"/>
      <c r="Z168" s="103"/>
      <c r="AA168" s="103"/>
      <c r="AB168" s="103"/>
      <c r="AC168" s="103"/>
      <c r="AD168" s="103"/>
      <c r="AE168" s="140"/>
      <c r="AF168" s="85"/>
      <c r="AG168" s="15"/>
    </row>
    <row r="169" spans="9:33" x14ac:dyDescent="0.5">
      <c r="I169" s="15"/>
      <c r="J169" s="15"/>
      <c r="L169" s="15"/>
      <c r="M169" s="15"/>
      <c r="O169" s="140"/>
      <c r="Q169" s="15"/>
      <c r="R169" s="15"/>
      <c r="S169" s="85"/>
      <c r="T169" s="85"/>
      <c r="U169" s="15"/>
      <c r="V169" s="140"/>
      <c r="W169" s="85"/>
      <c r="X169" s="140"/>
      <c r="Y169" s="140"/>
      <c r="Z169" s="103"/>
      <c r="AA169" s="103"/>
      <c r="AB169" s="103"/>
      <c r="AC169" s="103"/>
      <c r="AD169" s="103"/>
      <c r="AE169" s="140"/>
      <c r="AF169" s="85"/>
      <c r="AG169" s="15"/>
    </row>
    <row r="170" spans="9:33" x14ac:dyDescent="0.5">
      <c r="I170" s="15"/>
      <c r="J170" s="15"/>
      <c r="L170" s="15"/>
      <c r="M170" s="15"/>
      <c r="O170" s="140"/>
      <c r="Q170" s="15"/>
      <c r="R170" s="15"/>
      <c r="S170" s="85"/>
      <c r="T170" s="85"/>
      <c r="U170" s="15"/>
      <c r="V170" s="140"/>
      <c r="W170" s="85"/>
      <c r="X170" s="140"/>
      <c r="Y170" s="140"/>
      <c r="Z170" s="103"/>
      <c r="AA170" s="103"/>
      <c r="AB170" s="103"/>
      <c r="AC170" s="103"/>
      <c r="AD170" s="103"/>
      <c r="AE170" s="140"/>
      <c r="AF170" s="85"/>
      <c r="AG170" s="15"/>
    </row>
    <row r="171" spans="9:33" x14ac:dyDescent="0.5">
      <c r="I171" s="15"/>
      <c r="J171" s="15"/>
      <c r="L171" s="15"/>
      <c r="M171" s="15"/>
      <c r="O171" s="140"/>
      <c r="Q171" s="15"/>
      <c r="R171" s="15"/>
      <c r="S171" s="85"/>
      <c r="T171" s="85"/>
      <c r="U171" s="15"/>
      <c r="V171" s="140"/>
      <c r="W171" s="85"/>
      <c r="X171" s="140"/>
      <c r="Y171" s="140"/>
      <c r="Z171" s="103"/>
      <c r="AA171" s="103"/>
      <c r="AB171" s="103"/>
      <c r="AC171" s="103"/>
      <c r="AD171" s="103"/>
      <c r="AE171" s="140"/>
      <c r="AF171" s="85"/>
      <c r="AG171" s="15"/>
    </row>
    <row r="172" spans="9:33" x14ac:dyDescent="0.5">
      <c r="I172" s="15"/>
      <c r="J172" s="15"/>
      <c r="L172" s="15"/>
      <c r="M172" s="15"/>
      <c r="O172" s="140"/>
      <c r="Q172" s="15"/>
      <c r="R172" s="15"/>
      <c r="S172" s="85"/>
      <c r="T172" s="85"/>
      <c r="U172" s="15"/>
      <c r="V172" s="140"/>
      <c r="W172" s="85"/>
      <c r="X172" s="140"/>
      <c r="Y172" s="140"/>
      <c r="Z172" s="103"/>
      <c r="AA172" s="103"/>
      <c r="AB172" s="103"/>
      <c r="AC172" s="103"/>
      <c r="AD172" s="103"/>
      <c r="AE172" s="140"/>
      <c r="AF172" s="85"/>
      <c r="AG172" s="15"/>
    </row>
    <row r="173" spans="9:33" x14ac:dyDescent="0.5">
      <c r="I173" s="15"/>
      <c r="J173" s="15"/>
      <c r="L173" s="15"/>
      <c r="M173" s="15"/>
      <c r="O173" s="140"/>
      <c r="Q173" s="15"/>
      <c r="R173" s="15"/>
      <c r="S173" s="85"/>
      <c r="T173" s="85"/>
      <c r="U173" s="15"/>
      <c r="V173" s="140"/>
      <c r="W173" s="85"/>
      <c r="X173" s="140"/>
      <c r="Y173" s="140"/>
      <c r="Z173" s="103"/>
      <c r="AA173" s="103"/>
      <c r="AB173" s="103"/>
      <c r="AC173" s="103"/>
      <c r="AD173" s="103"/>
      <c r="AE173" s="140"/>
      <c r="AF173" s="85"/>
      <c r="AG173" s="15"/>
    </row>
    <row r="174" spans="9:33" x14ac:dyDescent="0.5">
      <c r="I174" s="15"/>
      <c r="J174" s="15"/>
      <c r="L174" s="15"/>
      <c r="M174" s="15"/>
      <c r="O174" s="140"/>
      <c r="Q174" s="15"/>
      <c r="R174" s="15"/>
      <c r="S174" s="85"/>
      <c r="T174" s="85"/>
      <c r="U174" s="15"/>
      <c r="V174" s="140"/>
      <c r="W174" s="85"/>
      <c r="X174" s="140"/>
      <c r="Y174" s="140"/>
      <c r="Z174" s="103"/>
      <c r="AA174" s="103"/>
      <c r="AB174" s="103"/>
      <c r="AC174" s="103"/>
      <c r="AD174" s="103"/>
      <c r="AE174" s="140"/>
      <c r="AF174" s="85"/>
      <c r="AG174" s="15"/>
    </row>
    <row r="175" spans="9:33" x14ac:dyDescent="0.5">
      <c r="I175" s="15"/>
      <c r="J175" s="15"/>
      <c r="L175" s="15"/>
      <c r="M175" s="15"/>
      <c r="O175" s="140"/>
      <c r="Q175" s="15"/>
      <c r="R175" s="15"/>
      <c r="S175" s="85"/>
      <c r="T175" s="85"/>
      <c r="U175" s="15"/>
      <c r="V175" s="140"/>
      <c r="W175" s="85"/>
      <c r="X175" s="140"/>
      <c r="Y175" s="140"/>
      <c r="Z175" s="103"/>
      <c r="AA175" s="103"/>
      <c r="AB175" s="103"/>
      <c r="AC175" s="103"/>
      <c r="AD175" s="103"/>
      <c r="AE175" s="140"/>
      <c r="AF175" s="85"/>
      <c r="AG175" s="15"/>
    </row>
    <row r="176" spans="9:33" x14ac:dyDescent="0.5">
      <c r="I176" s="15"/>
      <c r="J176" s="15"/>
      <c r="L176" s="15"/>
      <c r="M176" s="15"/>
      <c r="O176" s="140"/>
      <c r="Q176" s="15"/>
      <c r="R176" s="15"/>
      <c r="S176" s="85"/>
      <c r="T176" s="85"/>
      <c r="U176" s="15"/>
      <c r="V176" s="140"/>
      <c r="W176" s="85"/>
      <c r="X176" s="140"/>
      <c r="Y176" s="140"/>
      <c r="Z176" s="103"/>
      <c r="AA176" s="103"/>
      <c r="AB176" s="103"/>
      <c r="AC176" s="103"/>
      <c r="AD176" s="103"/>
      <c r="AE176" s="140"/>
      <c r="AF176" s="85"/>
      <c r="AG176" s="15"/>
    </row>
    <row r="177" spans="9:33" x14ac:dyDescent="0.5">
      <c r="I177" s="15"/>
      <c r="J177" s="15"/>
      <c r="L177" s="15"/>
      <c r="M177" s="15"/>
      <c r="O177" s="140"/>
      <c r="Q177" s="15"/>
      <c r="R177" s="15"/>
      <c r="S177" s="85"/>
      <c r="T177" s="85"/>
      <c r="U177" s="15"/>
      <c r="V177" s="140"/>
      <c r="W177" s="85"/>
      <c r="X177" s="140"/>
      <c r="Y177" s="140"/>
      <c r="Z177" s="103"/>
      <c r="AA177" s="103"/>
      <c r="AB177" s="103"/>
      <c r="AC177" s="103"/>
      <c r="AD177" s="103"/>
      <c r="AE177" s="140"/>
      <c r="AF177" s="85"/>
      <c r="AG177" s="15"/>
    </row>
    <row r="178" spans="9:33" x14ac:dyDescent="0.5">
      <c r="I178" s="15"/>
      <c r="J178" s="15"/>
      <c r="L178" s="15"/>
      <c r="M178" s="15"/>
      <c r="O178" s="140"/>
      <c r="Q178" s="15"/>
      <c r="R178" s="15"/>
      <c r="S178" s="85"/>
      <c r="T178" s="85"/>
      <c r="U178" s="15"/>
      <c r="V178" s="140"/>
      <c r="W178" s="85"/>
      <c r="X178" s="140"/>
      <c r="Y178" s="140"/>
      <c r="Z178" s="103"/>
      <c r="AA178" s="103"/>
      <c r="AB178" s="103"/>
      <c r="AC178" s="103"/>
      <c r="AD178" s="103"/>
      <c r="AE178" s="140"/>
      <c r="AF178" s="85"/>
      <c r="AG178" s="15"/>
    </row>
    <row r="179" spans="9:33" x14ac:dyDescent="0.5">
      <c r="I179" s="15"/>
      <c r="J179" s="15"/>
      <c r="L179" s="15"/>
      <c r="M179" s="15"/>
      <c r="O179" s="140"/>
      <c r="Q179" s="15"/>
      <c r="R179" s="15"/>
      <c r="S179" s="85"/>
      <c r="T179" s="85"/>
      <c r="U179" s="15"/>
      <c r="V179" s="140"/>
      <c r="W179" s="85"/>
      <c r="X179" s="140"/>
      <c r="Y179" s="140"/>
      <c r="Z179" s="103"/>
      <c r="AA179" s="103"/>
      <c r="AB179" s="103"/>
      <c r="AC179" s="103"/>
      <c r="AD179" s="103"/>
      <c r="AE179" s="140"/>
      <c r="AF179" s="85"/>
      <c r="AG179" s="15"/>
    </row>
    <row r="180" spans="9:33" x14ac:dyDescent="0.5">
      <c r="I180" s="15"/>
      <c r="J180" s="15"/>
      <c r="L180" s="15"/>
      <c r="M180" s="15"/>
      <c r="O180" s="140"/>
      <c r="Q180" s="15"/>
      <c r="R180" s="15"/>
      <c r="S180" s="85"/>
      <c r="T180" s="85"/>
      <c r="U180" s="15"/>
      <c r="V180" s="140"/>
      <c r="W180" s="85"/>
      <c r="X180" s="140"/>
      <c r="Y180" s="140"/>
      <c r="Z180" s="103"/>
      <c r="AA180" s="103"/>
      <c r="AB180" s="103"/>
      <c r="AC180" s="103"/>
      <c r="AD180" s="103"/>
      <c r="AE180" s="140"/>
      <c r="AF180" s="85"/>
      <c r="AG180" s="15"/>
    </row>
    <row r="181" spans="9:33" x14ac:dyDescent="0.5">
      <c r="I181" s="15"/>
      <c r="J181" s="15"/>
      <c r="L181" s="15"/>
      <c r="M181" s="15"/>
      <c r="O181" s="140"/>
      <c r="Q181" s="15"/>
      <c r="R181" s="15"/>
      <c r="S181" s="85"/>
      <c r="T181" s="85"/>
      <c r="U181" s="15"/>
      <c r="V181" s="140"/>
      <c r="W181" s="85"/>
      <c r="X181" s="140"/>
      <c r="Y181" s="140"/>
      <c r="Z181" s="103"/>
      <c r="AA181" s="103"/>
      <c r="AB181" s="103"/>
      <c r="AC181" s="103"/>
      <c r="AD181" s="103"/>
      <c r="AE181" s="140"/>
      <c r="AF181" s="85"/>
      <c r="AG181" s="15"/>
    </row>
    <row r="182" spans="9:33" x14ac:dyDescent="0.5">
      <c r="I182" s="15"/>
      <c r="J182" s="15"/>
      <c r="L182" s="15"/>
      <c r="M182" s="15"/>
      <c r="O182" s="140"/>
      <c r="Q182" s="15"/>
      <c r="R182" s="15"/>
      <c r="S182" s="85"/>
      <c r="T182" s="85"/>
      <c r="U182" s="15"/>
      <c r="V182" s="140"/>
      <c r="W182" s="85"/>
      <c r="X182" s="140"/>
      <c r="Y182" s="140"/>
      <c r="Z182" s="103"/>
      <c r="AA182" s="103"/>
      <c r="AB182" s="103"/>
      <c r="AC182" s="103"/>
      <c r="AD182" s="103"/>
      <c r="AE182" s="140"/>
      <c r="AF182" s="85"/>
      <c r="AG182" s="15"/>
    </row>
    <row r="183" spans="9:33" x14ac:dyDescent="0.5">
      <c r="I183" s="15"/>
      <c r="J183" s="15"/>
      <c r="L183" s="15"/>
      <c r="M183" s="15"/>
      <c r="O183" s="140"/>
      <c r="Q183" s="15"/>
      <c r="R183" s="15"/>
      <c r="S183" s="85"/>
      <c r="T183" s="85"/>
      <c r="U183" s="15"/>
      <c r="V183" s="140"/>
      <c r="W183" s="85"/>
      <c r="X183" s="140"/>
      <c r="Y183" s="140"/>
      <c r="Z183" s="103"/>
      <c r="AA183" s="103"/>
      <c r="AB183" s="103"/>
      <c r="AC183" s="103"/>
      <c r="AD183" s="103"/>
      <c r="AE183" s="140"/>
      <c r="AF183" s="85"/>
      <c r="AG183" s="15"/>
    </row>
    <row r="184" spans="9:33" x14ac:dyDescent="0.5">
      <c r="I184" s="15"/>
      <c r="J184" s="15"/>
      <c r="L184" s="15"/>
      <c r="M184" s="15"/>
      <c r="O184" s="140"/>
      <c r="Q184" s="15"/>
      <c r="R184" s="15"/>
      <c r="S184" s="85"/>
      <c r="T184" s="85"/>
      <c r="U184" s="15"/>
      <c r="V184" s="140"/>
      <c r="W184" s="85"/>
      <c r="X184" s="140"/>
      <c r="Y184" s="140"/>
      <c r="Z184" s="103"/>
      <c r="AA184" s="103"/>
      <c r="AB184" s="103"/>
      <c r="AC184" s="103"/>
      <c r="AD184" s="103"/>
      <c r="AE184" s="140"/>
      <c r="AF184" s="85"/>
      <c r="AG184" s="15"/>
    </row>
    <row r="185" spans="9:33" x14ac:dyDescent="0.5">
      <c r="I185" s="15"/>
      <c r="J185" s="15"/>
      <c r="L185" s="15"/>
      <c r="M185" s="15"/>
      <c r="O185" s="140"/>
      <c r="Q185" s="15"/>
      <c r="R185" s="15"/>
      <c r="S185" s="85"/>
      <c r="T185" s="85"/>
      <c r="U185" s="15"/>
      <c r="V185" s="140"/>
      <c r="W185" s="85"/>
      <c r="X185" s="140"/>
      <c r="Y185" s="140"/>
      <c r="Z185" s="103"/>
      <c r="AA185" s="103"/>
      <c r="AB185" s="103"/>
      <c r="AC185" s="103"/>
      <c r="AD185" s="103"/>
      <c r="AE185" s="140"/>
      <c r="AF185" s="85"/>
      <c r="AG185" s="15"/>
    </row>
    <row r="186" spans="9:33" x14ac:dyDescent="0.5">
      <c r="I186" s="15"/>
      <c r="J186" s="15"/>
      <c r="L186" s="15"/>
      <c r="M186" s="15"/>
      <c r="O186" s="140"/>
      <c r="Q186" s="15"/>
      <c r="R186" s="15"/>
      <c r="S186" s="85"/>
      <c r="T186" s="85"/>
      <c r="U186" s="15"/>
      <c r="V186" s="140"/>
      <c r="W186" s="85"/>
      <c r="X186" s="140"/>
      <c r="Y186" s="140"/>
      <c r="Z186" s="103"/>
      <c r="AA186" s="103"/>
      <c r="AB186" s="103"/>
      <c r="AC186" s="103"/>
      <c r="AD186" s="103"/>
      <c r="AE186" s="140"/>
      <c r="AF186" s="85"/>
      <c r="AG186" s="15"/>
    </row>
    <row r="187" spans="9:33" x14ac:dyDescent="0.5">
      <c r="I187" s="15"/>
      <c r="J187" s="15"/>
      <c r="L187" s="15"/>
      <c r="M187" s="15"/>
      <c r="O187" s="140"/>
      <c r="Q187" s="15"/>
      <c r="R187" s="15"/>
      <c r="S187" s="85"/>
      <c r="T187" s="85"/>
      <c r="U187" s="15"/>
      <c r="V187" s="140"/>
      <c r="W187" s="85"/>
      <c r="X187" s="140"/>
      <c r="Y187" s="140"/>
      <c r="Z187" s="103"/>
      <c r="AA187" s="103"/>
      <c r="AB187" s="103"/>
      <c r="AC187" s="103"/>
      <c r="AD187" s="103"/>
      <c r="AE187" s="140"/>
      <c r="AF187" s="85"/>
      <c r="AG187" s="15"/>
    </row>
    <row r="188" spans="9:33" x14ac:dyDescent="0.5">
      <c r="I188" s="15"/>
      <c r="J188" s="15"/>
      <c r="L188" s="15"/>
      <c r="M188" s="15"/>
      <c r="O188" s="140"/>
      <c r="Q188" s="15"/>
      <c r="R188" s="15"/>
      <c r="S188" s="85"/>
      <c r="T188" s="85"/>
      <c r="U188" s="15"/>
      <c r="V188" s="140"/>
      <c r="W188" s="85"/>
      <c r="X188" s="140"/>
      <c r="Y188" s="140"/>
      <c r="Z188" s="103"/>
      <c r="AA188" s="103"/>
      <c r="AB188" s="103"/>
      <c r="AC188" s="103"/>
      <c r="AD188" s="103"/>
      <c r="AE188" s="140"/>
      <c r="AF188" s="85"/>
      <c r="AG188" s="15"/>
    </row>
    <row r="189" spans="9:33" x14ac:dyDescent="0.5">
      <c r="I189" s="15"/>
      <c r="J189" s="15"/>
      <c r="L189" s="15"/>
      <c r="M189" s="15"/>
      <c r="O189" s="140"/>
      <c r="Q189" s="15"/>
      <c r="R189" s="15"/>
      <c r="S189" s="85"/>
      <c r="T189" s="85"/>
      <c r="U189" s="15"/>
      <c r="V189" s="140"/>
      <c r="W189" s="85"/>
      <c r="X189" s="140"/>
      <c r="Y189" s="140"/>
      <c r="Z189" s="103"/>
      <c r="AA189" s="103"/>
      <c r="AB189" s="103"/>
      <c r="AC189" s="103"/>
      <c r="AD189" s="103"/>
      <c r="AE189" s="140"/>
      <c r="AF189" s="85"/>
      <c r="AG189" s="15"/>
    </row>
    <row r="190" spans="9:33" x14ac:dyDescent="0.5">
      <c r="I190" s="15"/>
      <c r="J190" s="15"/>
      <c r="L190" s="15"/>
      <c r="M190" s="15"/>
      <c r="O190" s="140"/>
      <c r="Q190" s="15"/>
      <c r="R190" s="15"/>
      <c r="S190" s="85"/>
      <c r="T190" s="85"/>
      <c r="U190" s="15"/>
      <c r="V190" s="140"/>
      <c r="W190" s="85"/>
      <c r="X190" s="140"/>
      <c r="Y190" s="140"/>
      <c r="Z190" s="103"/>
      <c r="AA190" s="103"/>
      <c r="AB190" s="103"/>
      <c r="AC190" s="103"/>
      <c r="AD190" s="103"/>
      <c r="AE190" s="140"/>
      <c r="AF190" s="85"/>
      <c r="AG190" s="15"/>
    </row>
    <row r="191" spans="9:33" x14ac:dyDescent="0.5">
      <c r="I191" s="15"/>
      <c r="J191" s="15"/>
      <c r="L191" s="15"/>
      <c r="M191" s="15"/>
      <c r="O191" s="140"/>
      <c r="Q191" s="15"/>
      <c r="R191" s="15"/>
      <c r="S191" s="85"/>
      <c r="T191" s="85"/>
      <c r="U191" s="15"/>
      <c r="V191" s="140"/>
      <c r="W191" s="85"/>
      <c r="X191" s="140"/>
      <c r="Y191" s="140"/>
      <c r="Z191" s="103"/>
      <c r="AA191" s="103"/>
      <c r="AB191" s="103"/>
      <c r="AC191" s="103"/>
      <c r="AD191" s="103"/>
      <c r="AE191" s="140"/>
      <c r="AF191" s="85"/>
      <c r="AG191" s="15"/>
    </row>
    <row r="192" spans="9:33" x14ac:dyDescent="0.5">
      <c r="I192" s="15"/>
      <c r="J192" s="15"/>
      <c r="L192" s="15"/>
      <c r="M192" s="15"/>
      <c r="O192" s="140"/>
      <c r="Q192" s="15"/>
      <c r="R192" s="15"/>
      <c r="S192" s="85"/>
      <c r="T192" s="85"/>
      <c r="U192" s="15"/>
      <c r="V192" s="140"/>
      <c r="W192" s="85"/>
      <c r="X192" s="140"/>
      <c r="Y192" s="140"/>
      <c r="Z192" s="103"/>
      <c r="AA192" s="103"/>
      <c r="AB192" s="103"/>
      <c r="AC192" s="103"/>
      <c r="AD192" s="103"/>
      <c r="AE192" s="140"/>
      <c r="AF192" s="85"/>
      <c r="AG192" s="15"/>
    </row>
    <row r="193" spans="9:33" x14ac:dyDescent="0.5">
      <c r="I193" s="15"/>
      <c r="J193" s="15"/>
      <c r="L193" s="15"/>
      <c r="M193" s="15"/>
      <c r="O193" s="140"/>
      <c r="Q193" s="15"/>
      <c r="R193" s="15"/>
      <c r="S193" s="85"/>
      <c r="T193" s="85"/>
      <c r="U193" s="15"/>
      <c r="V193" s="140"/>
      <c r="W193" s="85"/>
      <c r="X193" s="140"/>
      <c r="Y193" s="140"/>
      <c r="Z193" s="103"/>
      <c r="AA193" s="103"/>
      <c r="AB193" s="103"/>
      <c r="AC193" s="103"/>
      <c r="AD193" s="103"/>
      <c r="AE193" s="140"/>
      <c r="AF193" s="85"/>
      <c r="AG193" s="15"/>
    </row>
    <row r="194" spans="9:33" x14ac:dyDescent="0.5">
      <c r="I194" s="15"/>
      <c r="J194" s="15"/>
      <c r="L194" s="15"/>
      <c r="M194" s="15"/>
      <c r="O194" s="140"/>
      <c r="Q194" s="15"/>
      <c r="R194" s="15"/>
      <c r="S194" s="85"/>
      <c r="T194" s="85"/>
      <c r="U194" s="15"/>
      <c r="V194" s="140"/>
      <c r="W194" s="85"/>
      <c r="X194" s="140"/>
      <c r="Y194" s="140"/>
      <c r="Z194" s="103"/>
      <c r="AA194" s="103"/>
      <c r="AB194" s="103"/>
      <c r="AC194" s="103"/>
      <c r="AD194" s="103"/>
      <c r="AE194" s="140"/>
      <c r="AF194" s="85"/>
      <c r="AG194" s="15"/>
    </row>
    <row r="195" spans="9:33" x14ac:dyDescent="0.5">
      <c r="I195" s="15"/>
      <c r="J195" s="15"/>
      <c r="L195" s="15"/>
      <c r="M195" s="15"/>
      <c r="O195" s="140"/>
      <c r="Q195" s="15"/>
      <c r="R195" s="15"/>
      <c r="S195" s="85"/>
      <c r="T195" s="85"/>
      <c r="U195" s="15"/>
      <c r="V195" s="140"/>
      <c r="W195" s="85"/>
      <c r="X195" s="140"/>
      <c r="Y195" s="140"/>
      <c r="Z195" s="103"/>
      <c r="AA195" s="103"/>
      <c r="AB195" s="103"/>
      <c r="AC195" s="103"/>
      <c r="AD195" s="103"/>
      <c r="AE195" s="140"/>
      <c r="AF195" s="85"/>
      <c r="AG195" s="15"/>
    </row>
    <row r="196" spans="9:33" x14ac:dyDescent="0.5">
      <c r="I196" s="15"/>
      <c r="J196" s="15"/>
      <c r="L196" s="15"/>
      <c r="M196" s="15"/>
      <c r="O196" s="140"/>
      <c r="Q196" s="15"/>
      <c r="R196" s="15"/>
      <c r="S196" s="85"/>
      <c r="T196" s="85"/>
      <c r="U196" s="15"/>
      <c r="V196" s="140"/>
      <c r="W196" s="85"/>
      <c r="X196" s="140"/>
      <c r="Y196" s="140"/>
      <c r="Z196" s="103"/>
      <c r="AA196" s="103"/>
      <c r="AB196" s="103"/>
      <c r="AC196" s="103"/>
      <c r="AD196" s="103"/>
      <c r="AE196" s="140"/>
      <c r="AF196" s="85"/>
      <c r="AG196" s="15"/>
    </row>
    <row r="197" spans="9:33" x14ac:dyDescent="0.5">
      <c r="I197" s="15"/>
      <c r="J197" s="15"/>
      <c r="L197" s="15"/>
      <c r="M197" s="15"/>
      <c r="O197" s="140"/>
      <c r="Q197" s="15"/>
      <c r="R197" s="15"/>
      <c r="S197" s="85"/>
      <c r="T197" s="85"/>
      <c r="U197" s="15"/>
      <c r="V197" s="140"/>
      <c r="W197" s="85"/>
      <c r="X197" s="140"/>
      <c r="Y197" s="140"/>
      <c r="Z197" s="103"/>
      <c r="AA197" s="103"/>
      <c r="AB197" s="103"/>
      <c r="AC197" s="103"/>
      <c r="AD197" s="103"/>
      <c r="AE197" s="140"/>
      <c r="AF197" s="85"/>
      <c r="AG197" s="15"/>
    </row>
    <row r="198" spans="9:33" x14ac:dyDescent="0.5">
      <c r="I198" s="15"/>
      <c r="J198" s="15"/>
      <c r="L198" s="15"/>
      <c r="M198" s="15"/>
      <c r="O198" s="140"/>
      <c r="Q198" s="15"/>
      <c r="R198" s="15"/>
      <c r="S198" s="85"/>
      <c r="T198" s="85"/>
      <c r="U198" s="15"/>
      <c r="V198" s="140"/>
      <c r="W198" s="85"/>
      <c r="X198" s="140"/>
      <c r="Y198" s="140"/>
      <c r="Z198" s="103"/>
      <c r="AA198" s="103"/>
      <c r="AB198" s="103"/>
      <c r="AC198" s="103"/>
      <c r="AD198" s="103"/>
      <c r="AE198" s="140"/>
      <c r="AF198" s="85"/>
      <c r="AG198" s="15"/>
    </row>
    <row r="199" spans="9:33" x14ac:dyDescent="0.5">
      <c r="I199" s="15"/>
      <c r="J199" s="15"/>
      <c r="L199" s="15"/>
      <c r="M199" s="15"/>
      <c r="O199" s="140"/>
      <c r="Q199" s="15"/>
      <c r="R199" s="15"/>
      <c r="S199" s="85"/>
      <c r="T199" s="85"/>
      <c r="U199" s="15"/>
      <c r="V199" s="140"/>
      <c r="W199" s="85"/>
      <c r="X199" s="140"/>
      <c r="Y199" s="140"/>
      <c r="Z199" s="103"/>
      <c r="AA199" s="103"/>
      <c r="AB199" s="103"/>
      <c r="AC199" s="103"/>
      <c r="AD199" s="103"/>
      <c r="AE199" s="140"/>
      <c r="AF199" s="85"/>
      <c r="AG199" s="15"/>
    </row>
    <row r="200" spans="9:33" x14ac:dyDescent="0.5">
      <c r="I200" s="15"/>
      <c r="J200" s="15"/>
      <c r="L200" s="15"/>
      <c r="M200" s="15"/>
      <c r="O200" s="140"/>
      <c r="Q200" s="15"/>
      <c r="R200" s="15"/>
      <c r="S200" s="85"/>
      <c r="T200" s="85"/>
      <c r="U200" s="15"/>
      <c r="V200" s="140"/>
      <c r="W200" s="85"/>
      <c r="X200" s="140"/>
      <c r="Y200" s="140"/>
      <c r="Z200" s="103"/>
      <c r="AA200" s="103"/>
      <c r="AB200" s="103"/>
      <c r="AC200" s="103"/>
      <c r="AD200" s="103"/>
      <c r="AE200" s="140"/>
      <c r="AF200" s="85"/>
      <c r="AG200" s="15"/>
    </row>
    <row r="201" spans="9:33" x14ac:dyDescent="0.5">
      <c r="I201" s="15"/>
      <c r="J201" s="15"/>
      <c r="L201" s="15"/>
      <c r="M201" s="15"/>
      <c r="O201" s="140"/>
      <c r="Q201" s="15"/>
      <c r="R201" s="15"/>
      <c r="S201" s="85"/>
      <c r="T201" s="85"/>
      <c r="U201" s="15"/>
      <c r="V201" s="140"/>
      <c r="W201" s="85"/>
      <c r="X201" s="140"/>
      <c r="Y201" s="140"/>
      <c r="Z201" s="103"/>
      <c r="AA201" s="103"/>
      <c r="AB201" s="103"/>
      <c r="AC201" s="103"/>
      <c r="AD201" s="103"/>
      <c r="AE201" s="140"/>
      <c r="AF201" s="85"/>
      <c r="AG201" s="15"/>
    </row>
    <row r="202" spans="9:33" x14ac:dyDescent="0.5">
      <c r="I202" s="15"/>
      <c r="J202" s="15"/>
      <c r="L202" s="15"/>
      <c r="M202" s="15"/>
      <c r="O202" s="140"/>
      <c r="Q202" s="15"/>
      <c r="R202" s="15"/>
      <c r="S202" s="85"/>
      <c r="T202" s="85"/>
      <c r="U202" s="15"/>
      <c r="V202" s="140"/>
      <c r="W202" s="85"/>
      <c r="X202" s="140"/>
      <c r="Y202" s="140"/>
      <c r="Z202" s="103"/>
      <c r="AA202" s="103"/>
      <c r="AB202" s="103"/>
      <c r="AC202" s="103"/>
      <c r="AD202" s="103"/>
      <c r="AE202" s="140"/>
      <c r="AF202" s="85"/>
      <c r="AG202" s="15"/>
    </row>
    <row r="203" spans="9:33" x14ac:dyDescent="0.5">
      <c r="I203" s="15"/>
      <c r="J203" s="15"/>
      <c r="L203" s="15"/>
      <c r="M203" s="15"/>
      <c r="O203" s="140"/>
      <c r="Q203" s="15"/>
      <c r="R203" s="15"/>
      <c r="S203" s="85"/>
      <c r="T203" s="85"/>
      <c r="U203" s="15"/>
      <c r="V203" s="141"/>
      <c r="W203" s="85"/>
      <c r="X203" s="140"/>
      <c r="Y203" s="140"/>
      <c r="Z203" s="103"/>
      <c r="AA203" s="103"/>
      <c r="AB203" s="103"/>
      <c r="AC203" s="103"/>
      <c r="AD203" s="103"/>
      <c r="AE203" s="140"/>
      <c r="AF203" s="85"/>
      <c r="AG203" s="15"/>
    </row>
    <row r="204" spans="9:33" x14ac:dyDescent="0.5">
      <c r="I204" s="15"/>
      <c r="J204" s="15"/>
      <c r="L204" s="15"/>
      <c r="M204" s="15"/>
      <c r="O204" s="141"/>
      <c r="Q204" s="48"/>
      <c r="R204" s="48"/>
      <c r="S204" s="86"/>
      <c r="T204" s="86"/>
      <c r="U204" s="15"/>
      <c r="V204" s="142"/>
      <c r="W204" s="86"/>
      <c r="Z204" s="104"/>
      <c r="AA204" s="104"/>
      <c r="AD204" s="103"/>
      <c r="AE204" s="140"/>
    </row>
    <row r="205" spans="9:33" x14ac:dyDescent="0.5">
      <c r="I205" s="15"/>
      <c r="J205" s="15"/>
      <c r="L205" s="15"/>
      <c r="M205" s="15"/>
      <c r="O205" s="142"/>
      <c r="Q205" s="45"/>
      <c r="R205" s="45"/>
      <c r="S205" s="87"/>
      <c r="T205" s="87"/>
      <c r="U205" s="15"/>
      <c r="V205" s="142"/>
      <c r="W205" s="87"/>
      <c r="Z205" s="105"/>
      <c r="AA205" s="105"/>
    </row>
    <row r="206" spans="9:33" x14ac:dyDescent="0.5">
      <c r="I206" s="15"/>
      <c r="J206" s="15"/>
      <c r="L206" s="15"/>
      <c r="M206" s="15"/>
      <c r="O206" s="142"/>
      <c r="Q206" s="45"/>
      <c r="R206" s="45"/>
      <c r="S206" s="87"/>
      <c r="T206" s="87"/>
      <c r="U206" s="15"/>
      <c r="V206" s="142"/>
      <c r="W206" s="87"/>
      <c r="Z206" s="105"/>
      <c r="AA206" s="105"/>
    </row>
    <row r="207" spans="9:33" x14ac:dyDescent="0.5">
      <c r="I207" s="15"/>
      <c r="J207" s="15"/>
      <c r="L207" s="15"/>
      <c r="M207" s="15"/>
      <c r="O207" s="142"/>
      <c r="Q207" s="45"/>
      <c r="R207" s="45"/>
      <c r="S207" s="87"/>
      <c r="T207" s="87"/>
      <c r="U207" s="15"/>
      <c r="V207" s="142"/>
      <c r="W207" s="87"/>
      <c r="Z207" s="105"/>
      <c r="AA207" s="105"/>
    </row>
    <row r="208" spans="9:33" x14ac:dyDescent="0.5">
      <c r="I208" s="15"/>
      <c r="J208" s="15"/>
      <c r="L208" s="15"/>
      <c r="M208" s="15"/>
      <c r="O208" s="142"/>
      <c r="Q208" s="45"/>
      <c r="R208" s="45"/>
      <c r="S208" s="87"/>
      <c r="T208" s="87"/>
      <c r="U208" s="15"/>
      <c r="V208" s="142"/>
      <c r="W208" s="87"/>
      <c r="Z208" s="105"/>
      <c r="AA208" s="105"/>
    </row>
    <row r="209" spans="1:27" x14ac:dyDescent="0.5">
      <c r="I209" s="15"/>
      <c r="J209" s="15"/>
      <c r="L209" s="15"/>
      <c r="M209" s="15"/>
      <c r="O209" s="142"/>
      <c r="Q209" s="45"/>
      <c r="R209" s="45"/>
      <c r="S209" s="87"/>
      <c r="T209" s="87"/>
      <c r="U209" s="15"/>
      <c r="V209" s="142"/>
      <c r="W209" s="87"/>
      <c r="Z209" s="105"/>
      <c r="AA209" s="105"/>
    </row>
    <row r="210" spans="1:27" x14ac:dyDescent="0.5">
      <c r="I210" s="15"/>
      <c r="J210" s="15"/>
      <c r="L210" s="15"/>
      <c r="M210" s="15"/>
      <c r="O210" s="142"/>
      <c r="Q210" s="45"/>
      <c r="R210" s="45"/>
      <c r="S210" s="87"/>
      <c r="T210" s="87"/>
      <c r="U210" s="15"/>
      <c r="V210" s="142"/>
      <c r="W210" s="87"/>
      <c r="Z210" s="105"/>
      <c r="AA210" s="105"/>
    </row>
    <row r="211" spans="1:27" x14ac:dyDescent="0.5">
      <c r="I211" s="15"/>
      <c r="J211" s="15"/>
      <c r="L211" s="15"/>
      <c r="M211" s="15"/>
      <c r="O211" s="142"/>
      <c r="Q211" s="45"/>
      <c r="R211" s="45"/>
      <c r="S211" s="87"/>
      <c r="T211" s="87"/>
      <c r="U211" s="15"/>
      <c r="V211" s="142"/>
      <c r="W211" s="87"/>
      <c r="Z211" s="105"/>
      <c r="AA211" s="105"/>
    </row>
    <row r="212" spans="1:27" x14ac:dyDescent="0.5">
      <c r="I212" s="15"/>
      <c r="J212" s="15"/>
      <c r="L212" s="15"/>
      <c r="M212" s="15"/>
      <c r="O212" s="142"/>
      <c r="Q212" s="45"/>
      <c r="R212" s="45"/>
      <c r="S212" s="87"/>
      <c r="T212" s="87"/>
      <c r="U212" s="15"/>
      <c r="V212" s="142"/>
      <c r="W212" s="87"/>
      <c r="Z212" s="105"/>
      <c r="AA212" s="105"/>
    </row>
    <row r="213" spans="1:27" x14ac:dyDescent="0.5">
      <c r="I213" s="15"/>
      <c r="J213" s="15"/>
      <c r="L213" s="15"/>
      <c r="M213" s="15"/>
      <c r="O213" s="142"/>
      <c r="Q213" s="45"/>
      <c r="R213" s="45"/>
      <c r="S213" s="87"/>
      <c r="T213" s="87"/>
      <c r="U213" s="15"/>
      <c r="V213" s="142"/>
      <c r="W213" s="87"/>
      <c r="Z213" s="105"/>
      <c r="AA213" s="105"/>
    </row>
    <row r="214" spans="1:27" x14ac:dyDescent="0.5">
      <c r="I214" s="15"/>
      <c r="J214" s="15"/>
      <c r="L214" s="15"/>
      <c r="M214" s="15"/>
      <c r="O214" s="142"/>
      <c r="Q214" s="45"/>
      <c r="R214" s="45"/>
      <c r="S214" s="87"/>
      <c r="T214" s="87"/>
      <c r="U214" s="15"/>
      <c r="V214" s="142"/>
      <c r="W214" s="87"/>
      <c r="Z214" s="105"/>
      <c r="AA214" s="105"/>
    </row>
    <row r="215" spans="1:27" x14ac:dyDescent="0.5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142"/>
      <c r="P215" s="48"/>
      <c r="Q215" s="45"/>
      <c r="R215" s="45"/>
      <c r="S215" s="87"/>
      <c r="T215" s="87"/>
      <c r="U215" s="48"/>
      <c r="V215" s="142"/>
      <c r="W215" s="87"/>
      <c r="Z215" s="105"/>
      <c r="AA215" s="105"/>
    </row>
    <row r="216" spans="1:27" x14ac:dyDescent="0.5">
      <c r="A216" s="45"/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142"/>
      <c r="P216" s="45"/>
      <c r="Q216" s="45"/>
      <c r="R216" s="45"/>
      <c r="S216" s="87"/>
      <c r="T216" s="87"/>
      <c r="U216" s="45"/>
      <c r="V216" s="142"/>
      <c r="W216" s="87"/>
      <c r="Z216" s="105"/>
      <c r="AA216" s="105"/>
    </row>
    <row r="217" spans="1:27" x14ac:dyDescent="0.5">
      <c r="A217" s="45"/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142"/>
      <c r="P217" s="45"/>
      <c r="Q217" s="45"/>
      <c r="R217" s="45"/>
      <c r="S217" s="87"/>
      <c r="T217" s="87"/>
      <c r="U217" s="45"/>
      <c r="V217" s="142"/>
      <c r="W217" s="87"/>
      <c r="Z217" s="105"/>
      <c r="AA217" s="105"/>
    </row>
    <row r="218" spans="1:27" x14ac:dyDescent="0.5">
      <c r="A218" s="45"/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142"/>
      <c r="P218" s="45"/>
      <c r="Q218" s="45"/>
      <c r="R218" s="45"/>
      <c r="S218" s="87"/>
      <c r="T218" s="87"/>
      <c r="U218" s="45"/>
      <c r="V218" s="142"/>
      <c r="W218" s="87"/>
      <c r="Z218" s="105"/>
      <c r="AA218" s="105"/>
    </row>
    <row r="219" spans="1:27" x14ac:dyDescent="0.5">
      <c r="A219" s="45"/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142"/>
      <c r="P219" s="45"/>
      <c r="Q219" s="45"/>
      <c r="R219" s="45"/>
      <c r="S219" s="87"/>
      <c r="T219" s="87"/>
      <c r="U219" s="45"/>
      <c r="V219" s="142"/>
      <c r="W219" s="87"/>
      <c r="Z219" s="105"/>
      <c r="AA219" s="105"/>
    </row>
    <row r="220" spans="1:27" x14ac:dyDescent="0.5">
      <c r="A220" s="45"/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142"/>
      <c r="P220" s="45"/>
      <c r="Q220" s="45"/>
      <c r="R220" s="45"/>
      <c r="S220" s="87"/>
      <c r="T220" s="87"/>
      <c r="U220" s="45"/>
      <c r="V220" s="142"/>
      <c r="W220" s="87"/>
      <c r="Z220" s="105"/>
      <c r="AA220" s="105"/>
    </row>
    <row r="221" spans="1:27" x14ac:dyDescent="0.5">
      <c r="A221" s="45"/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142"/>
      <c r="P221" s="45"/>
      <c r="Q221" s="45"/>
      <c r="R221" s="45"/>
      <c r="S221" s="87"/>
      <c r="T221" s="87"/>
      <c r="U221" s="45"/>
      <c r="V221" s="142"/>
      <c r="W221" s="87"/>
      <c r="Z221" s="105"/>
      <c r="AA221" s="105"/>
    </row>
    <row r="222" spans="1:27" x14ac:dyDescent="0.5">
      <c r="A222" s="45"/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142"/>
      <c r="P222" s="45"/>
      <c r="Q222" s="45"/>
      <c r="R222" s="45"/>
      <c r="S222" s="87"/>
      <c r="T222" s="87"/>
      <c r="U222" s="45"/>
      <c r="V222" s="142"/>
      <c r="W222" s="87"/>
      <c r="Z222" s="105"/>
      <c r="AA222" s="105"/>
    </row>
    <row r="223" spans="1:27" x14ac:dyDescent="0.5">
      <c r="A223" s="45"/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142"/>
      <c r="P223" s="45"/>
      <c r="Q223" s="45"/>
      <c r="R223" s="45"/>
      <c r="S223" s="87"/>
      <c r="T223" s="87"/>
      <c r="U223" s="45"/>
      <c r="V223" s="142"/>
      <c r="W223" s="87"/>
      <c r="Z223" s="105"/>
      <c r="AA223" s="105"/>
    </row>
    <row r="224" spans="1:27" x14ac:dyDescent="0.5">
      <c r="A224" s="45"/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142"/>
      <c r="P224" s="45"/>
      <c r="Q224" s="45"/>
      <c r="R224" s="45"/>
      <c r="S224" s="87"/>
      <c r="T224" s="87"/>
      <c r="U224" s="45"/>
      <c r="V224" s="142"/>
      <c r="W224" s="87"/>
      <c r="Z224" s="105"/>
      <c r="AA224" s="105"/>
    </row>
    <row r="225" spans="1:27" x14ac:dyDescent="0.5">
      <c r="A225" s="45"/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142"/>
      <c r="P225" s="45"/>
      <c r="Q225" s="45"/>
      <c r="R225" s="45"/>
      <c r="S225" s="87"/>
      <c r="T225" s="87"/>
      <c r="U225" s="45"/>
      <c r="V225" s="142"/>
      <c r="W225" s="87"/>
      <c r="Z225" s="105"/>
      <c r="AA225" s="105"/>
    </row>
    <row r="226" spans="1:27" x14ac:dyDescent="0.5">
      <c r="A226" s="45"/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142"/>
      <c r="P226" s="45"/>
      <c r="Q226" s="45"/>
      <c r="R226" s="45"/>
      <c r="S226" s="87"/>
      <c r="T226" s="87"/>
      <c r="U226" s="45"/>
      <c r="V226" s="142"/>
      <c r="W226" s="87"/>
      <c r="Z226" s="105"/>
      <c r="AA226" s="105"/>
    </row>
    <row r="227" spans="1:27" x14ac:dyDescent="0.5">
      <c r="A227" s="45"/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142"/>
      <c r="P227" s="45"/>
      <c r="Q227" s="45"/>
      <c r="R227" s="45"/>
      <c r="S227" s="87"/>
      <c r="T227" s="87"/>
      <c r="U227" s="45"/>
      <c r="V227" s="142"/>
      <c r="W227" s="87"/>
      <c r="Z227" s="105"/>
      <c r="AA227" s="105"/>
    </row>
    <row r="228" spans="1:27" x14ac:dyDescent="0.5">
      <c r="A228" s="45"/>
      <c r="B228" s="45"/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142"/>
      <c r="P228" s="45"/>
      <c r="Q228" s="45"/>
      <c r="R228" s="45"/>
      <c r="S228" s="87"/>
      <c r="T228" s="87"/>
      <c r="U228" s="45"/>
      <c r="V228" s="142"/>
      <c r="W228" s="87"/>
      <c r="Z228" s="105"/>
      <c r="AA228" s="105"/>
    </row>
    <row r="229" spans="1:27" x14ac:dyDescent="0.5">
      <c r="A229" s="45"/>
      <c r="B229" s="45"/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142"/>
      <c r="P229" s="45"/>
      <c r="Q229" s="45"/>
      <c r="R229" s="45"/>
      <c r="S229" s="87"/>
      <c r="T229" s="87"/>
      <c r="U229" s="45"/>
      <c r="V229" s="142"/>
      <c r="W229" s="87"/>
      <c r="Z229" s="105"/>
      <c r="AA229" s="105"/>
    </row>
    <row r="230" spans="1:27" x14ac:dyDescent="0.5">
      <c r="A230" s="45"/>
      <c r="B230" s="45"/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142"/>
      <c r="P230" s="45"/>
      <c r="Q230" s="45"/>
      <c r="R230" s="45"/>
      <c r="S230" s="87"/>
      <c r="T230" s="87"/>
      <c r="U230" s="45"/>
      <c r="V230" s="142"/>
      <c r="W230" s="87"/>
      <c r="Z230" s="105"/>
      <c r="AA230" s="105"/>
    </row>
    <row r="231" spans="1:27" x14ac:dyDescent="0.5">
      <c r="A231" s="45"/>
      <c r="B231" s="45"/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142"/>
      <c r="P231" s="45"/>
      <c r="Q231" s="45"/>
      <c r="R231" s="45"/>
      <c r="S231" s="87"/>
      <c r="T231" s="87"/>
      <c r="U231" s="45"/>
      <c r="V231" s="142"/>
      <c r="W231" s="87"/>
      <c r="Z231" s="105"/>
      <c r="AA231" s="105"/>
    </row>
    <row r="232" spans="1:27" x14ac:dyDescent="0.5">
      <c r="A232" s="45"/>
      <c r="B232" s="45"/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142"/>
      <c r="P232" s="45"/>
      <c r="Q232" s="45"/>
      <c r="R232" s="45"/>
      <c r="S232" s="87"/>
      <c r="T232" s="87"/>
      <c r="U232" s="45"/>
      <c r="V232" s="142"/>
      <c r="W232" s="87"/>
      <c r="Z232" s="105"/>
      <c r="AA232" s="105"/>
    </row>
    <row r="233" spans="1:27" x14ac:dyDescent="0.5">
      <c r="A233" s="45"/>
      <c r="B233" s="45"/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142"/>
      <c r="P233" s="45"/>
      <c r="Q233" s="45"/>
      <c r="R233" s="45"/>
      <c r="S233" s="87"/>
      <c r="T233" s="87"/>
      <c r="U233" s="45"/>
      <c r="V233" s="142"/>
      <c r="W233" s="87"/>
      <c r="Z233" s="105"/>
      <c r="AA233" s="105"/>
    </row>
    <row r="234" spans="1:27" x14ac:dyDescent="0.5">
      <c r="A234" s="45"/>
      <c r="B234" s="45"/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142"/>
      <c r="P234" s="45"/>
      <c r="Q234" s="45"/>
      <c r="R234" s="45"/>
      <c r="S234" s="87"/>
      <c r="T234" s="87"/>
      <c r="U234" s="45"/>
      <c r="V234" s="142"/>
      <c r="W234" s="87"/>
      <c r="Z234" s="105"/>
      <c r="AA234" s="105"/>
    </row>
    <row r="235" spans="1:27" x14ac:dyDescent="0.5">
      <c r="A235" s="45"/>
      <c r="B235" s="45"/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142"/>
      <c r="P235" s="45"/>
      <c r="Q235" s="45"/>
      <c r="R235" s="45"/>
      <c r="S235" s="87"/>
      <c r="T235" s="87"/>
      <c r="U235" s="45"/>
      <c r="V235" s="142"/>
      <c r="W235" s="87"/>
      <c r="Z235" s="105"/>
      <c r="AA235" s="105"/>
    </row>
    <row r="236" spans="1:27" x14ac:dyDescent="0.5">
      <c r="A236" s="45"/>
      <c r="B236" s="45"/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142"/>
      <c r="P236" s="45"/>
      <c r="Q236" s="45"/>
      <c r="R236" s="45"/>
      <c r="S236" s="87"/>
      <c r="T236" s="87"/>
      <c r="U236" s="45"/>
      <c r="V236" s="142"/>
      <c r="W236" s="87"/>
      <c r="Z236" s="105"/>
      <c r="AA236" s="105"/>
    </row>
    <row r="237" spans="1:27" x14ac:dyDescent="0.5">
      <c r="A237" s="45"/>
      <c r="B237" s="45"/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142"/>
      <c r="P237" s="45"/>
      <c r="Q237" s="45"/>
      <c r="R237" s="45"/>
      <c r="S237" s="87"/>
      <c r="T237" s="87"/>
      <c r="U237" s="45"/>
      <c r="V237" s="142"/>
      <c r="W237" s="87"/>
      <c r="Z237" s="105"/>
      <c r="AA237" s="105"/>
    </row>
    <row r="238" spans="1:27" x14ac:dyDescent="0.5">
      <c r="A238" s="45"/>
      <c r="B238" s="45"/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142"/>
      <c r="P238" s="45"/>
      <c r="Q238" s="45"/>
      <c r="R238" s="45"/>
      <c r="S238" s="87"/>
      <c r="T238" s="87"/>
      <c r="U238" s="45"/>
      <c r="V238" s="142"/>
      <c r="W238" s="87"/>
      <c r="Z238" s="105"/>
      <c r="AA238" s="105"/>
    </row>
    <row r="239" spans="1:27" x14ac:dyDescent="0.5">
      <c r="A239" s="45"/>
      <c r="B239" s="45"/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142"/>
      <c r="P239" s="45"/>
      <c r="Q239" s="45"/>
      <c r="R239" s="45"/>
      <c r="S239" s="87"/>
      <c r="T239" s="87"/>
      <c r="U239" s="45"/>
      <c r="V239" s="142"/>
    </row>
    <row r="240" spans="1:27" x14ac:dyDescent="0.5">
      <c r="A240" s="45"/>
      <c r="B240" s="45"/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142"/>
      <c r="P240" s="45"/>
      <c r="Q240" s="45"/>
      <c r="R240" s="45"/>
      <c r="S240" s="87"/>
      <c r="T240" s="87"/>
      <c r="U240" s="45"/>
      <c r="V240" s="142"/>
    </row>
    <row r="241" spans="1:22" x14ac:dyDescent="0.5">
      <c r="A241" s="45"/>
      <c r="B241" s="45"/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142"/>
      <c r="P241" s="45"/>
      <c r="Q241" s="45"/>
      <c r="R241" s="45"/>
      <c r="S241" s="87"/>
      <c r="T241" s="87"/>
      <c r="U241" s="45"/>
      <c r="V241" s="142"/>
    </row>
    <row r="242" spans="1:22" x14ac:dyDescent="0.5">
      <c r="A242" s="45"/>
      <c r="B242" s="45"/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142"/>
      <c r="P242" s="45"/>
      <c r="Q242" s="45"/>
      <c r="R242" s="45"/>
      <c r="S242" s="87"/>
      <c r="T242" s="87"/>
      <c r="U242" s="45"/>
      <c r="V242" s="142"/>
    </row>
    <row r="243" spans="1:22" x14ac:dyDescent="0.5">
      <c r="A243" s="45"/>
      <c r="B243" s="45"/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142"/>
      <c r="P243" s="45"/>
      <c r="Q243" s="45"/>
      <c r="R243" s="45"/>
      <c r="S243" s="87"/>
      <c r="T243" s="87"/>
      <c r="U243" s="45"/>
      <c r="V243" s="142"/>
    </row>
    <row r="244" spans="1:22" x14ac:dyDescent="0.5">
      <c r="A244" s="45"/>
      <c r="B244" s="45"/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142"/>
      <c r="P244" s="45"/>
      <c r="Q244" s="45"/>
      <c r="R244" s="45"/>
      <c r="S244" s="87"/>
      <c r="T244" s="87"/>
      <c r="U244" s="45"/>
      <c r="V244" s="142"/>
    </row>
    <row r="245" spans="1:22" x14ac:dyDescent="0.5">
      <c r="A245" s="45"/>
      <c r="B245" s="45"/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142"/>
      <c r="P245" s="45"/>
      <c r="Q245" s="45"/>
      <c r="R245" s="45"/>
      <c r="S245" s="87"/>
      <c r="T245" s="87"/>
      <c r="U245" s="45"/>
      <c r="V245" s="142"/>
    </row>
    <row r="246" spans="1:22" x14ac:dyDescent="0.5">
      <c r="A246" s="45"/>
      <c r="B246" s="45"/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142"/>
      <c r="P246" s="45"/>
      <c r="Q246" s="45"/>
      <c r="R246" s="45"/>
      <c r="S246" s="87"/>
      <c r="T246" s="87"/>
      <c r="U246" s="45"/>
      <c r="V246" s="142"/>
    </row>
    <row r="247" spans="1:22" x14ac:dyDescent="0.5">
      <c r="A247" s="45"/>
      <c r="B247" s="45"/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142"/>
      <c r="P247" s="45"/>
      <c r="Q247" s="45"/>
      <c r="R247" s="45"/>
      <c r="S247" s="87"/>
      <c r="T247" s="87"/>
      <c r="U247" s="45"/>
      <c r="V247" s="142"/>
    </row>
    <row r="248" spans="1:22" x14ac:dyDescent="0.5">
      <c r="A248" s="45"/>
      <c r="B248" s="45"/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142"/>
      <c r="P248" s="45"/>
      <c r="Q248" s="45"/>
      <c r="R248" s="45"/>
      <c r="S248" s="87"/>
      <c r="T248" s="87"/>
      <c r="U248" s="45"/>
      <c r="V248" s="142"/>
    </row>
    <row r="249" spans="1:22" x14ac:dyDescent="0.5">
      <c r="A249" s="45"/>
      <c r="B249" s="45"/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142"/>
      <c r="P249" s="45"/>
      <c r="Q249" s="45"/>
      <c r="R249" s="45"/>
      <c r="S249" s="87"/>
      <c r="T249" s="87"/>
      <c r="U249" s="45"/>
      <c r="V249" s="142"/>
    </row>
    <row r="250" spans="1:22" x14ac:dyDescent="0.5">
      <c r="O250" s="142"/>
      <c r="Q250" s="45"/>
      <c r="R250" s="45"/>
      <c r="S250" s="87"/>
      <c r="T250" s="87"/>
      <c r="V250" s="142"/>
    </row>
    <row r="251" spans="1:22" x14ac:dyDescent="0.5">
      <c r="O251" s="142"/>
      <c r="Q251" s="45"/>
      <c r="R251" s="45"/>
      <c r="S251" s="87"/>
      <c r="T251" s="87"/>
      <c r="V251" s="142"/>
    </row>
    <row r="252" spans="1:22" x14ac:dyDescent="0.5">
      <c r="O252" s="142"/>
      <c r="Q252" s="45"/>
      <c r="R252" s="45"/>
      <c r="S252" s="87"/>
      <c r="T252" s="87"/>
      <c r="V252" s="142"/>
    </row>
    <row r="253" spans="1:22" x14ac:dyDescent="0.5">
      <c r="O253" s="142"/>
      <c r="Q253" s="45"/>
      <c r="R253" s="45"/>
      <c r="S253" s="87"/>
      <c r="T253" s="87"/>
      <c r="V253" s="142"/>
    </row>
    <row r="254" spans="1:22" x14ac:dyDescent="0.5">
      <c r="O254" s="142"/>
      <c r="Q254" s="45"/>
      <c r="R254" s="45"/>
      <c r="S254" s="87"/>
      <c r="T254" s="87"/>
      <c r="V254" s="142"/>
    </row>
    <row r="255" spans="1:22" x14ac:dyDescent="0.5">
      <c r="O255" s="142"/>
      <c r="Q255" s="45"/>
      <c r="R255" s="45"/>
      <c r="S255" s="87"/>
      <c r="T255" s="87"/>
      <c r="V255" s="142"/>
    </row>
    <row r="256" spans="1:22" x14ac:dyDescent="0.5">
      <c r="O256" s="142"/>
      <c r="Q256" s="45"/>
      <c r="R256" s="45"/>
      <c r="S256" s="87"/>
      <c r="T256" s="87"/>
      <c r="V256" s="142"/>
    </row>
    <row r="257" spans="15:22" x14ac:dyDescent="0.5">
      <c r="O257" s="142"/>
      <c r="Q257" s="45"/>
      <c r="R257" s="45"/>
      <c r="S257" s="87"/>
      <c r="T257" s="87"/>
      <c r="V257" s="142"/>
    </row>
    <row r="258" spans="15:22" x14ac:dyDescent="0.5">
      <c r="O258" s="142"/>
      <c r="Q258" s="45"/>
      <c r="R258" s="45"/>
      <c r="S258" s="87"/>
      <c r="T258" s="87"/>
      <c r="V258" s="142"/>
    </row>
    <row r="259" spans="15:22" x14ac:dyDescent="0.5">
      <c r="O259" s="142"/>
      <c r="Q259" s="45"/>
      <c r="R259" s="45"/>
      <c r="S259" s="87"/>
      <c r="T259" s="87"/>
      <c r="V259" s="142"/>
    </row>
    <row r="260" spans="15:22" x14ac:dyDescent="0.5">
      <c r="O260" s="142"/>
      <c r="Q260" s="45"/>
      <c r="R260" s="45"/>
      <c r="S260" s="87"/>
      <c r="T260" s="87"/>
      <c r="V260" s="142"/>
    </row>
    <row r="261" spans="15:22" x14ac:dyDescent="0.5">
      <c r="O261" s="142"/>
      <c r="Q261" s="45"/>
      <c r="R261" s="45"/>
      <c r="S261" s="87"/>
      <c r="T261" s="87"/>
    </row>
  </sheetData>
  <mergeCells count="1">
    <mergeCell ref="R4:S4"/>
  </mergeCells>
  <conditionalFormatting sqref="Y38">
    <cfRule type="cellIs" dxfId="37" priority="12" stopIfTrue="1" operator="lessThan">
      <formula>0</formula>
    </cfRule>
  </conditionalFormatting>
  <conditionalFormatting sqref="F10:F16 H10:H16 K10:K16 N10:N16 P10:P16">
    <cfRule type="cellIs" dxfId="36" priority="9" operator="lessThan">
      <formula>0</formula>
    </cfRule>
    <cfRule type="cellIs" dxfId="35" priority="10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114AA-1C8C-41E0-85A3-3900BED30A55}">
  <dimension ref="A1"/>
  <sheetViews>
    <sheetView workbookViewId="0">
      <selection activeCell="A8" sqref="A8"/>
    </sheetView>
  </sheetViews>
  <sheetFormatPr baseColWidth="10" defaultRowHeight="15" x14ac:dyDescent="0.5"/>
  <sheetData/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O316"/>
  <sheetViews>
    <sheetView zoomScale="117" zoomScaleNormal="117" workbookViewId="0">
      <pane xSplit="8" ySplit="9" topLeftCell="I10" activePane="bottomRight" state="frozen"/>
      <selection pane="topRight" activeCell="I1" sqref="I1"/>
      <selection pane="bottomLeft" activeCell="A11" sqref="A11"/>
      <selection pane="bottomRight" activeCell="U7" sqref="U7"/>
    </sheetView>
  </sheetViews>
  <sheetFormatPr baseColWidth="10" defaultRowHeight="15" x14ac:dyDescent="0.5"/>
  <cols>
    <col min="1" max="1" width="3" customWidth="1"/>
    <col min="2" max="2" width="5.1796875" style="291" customWidth="1"/>
    <col min="3" max="3" width="2.81640625" customWidth="1"/>
    <col min="5" max="5" width="3" customWidth="1"/>
    <col min="6" max="6" width="5.6328125" customWidth="1"/>
    <col min="7" max="7" width="7.36328125" customWidth="1"/>
    <col min="8" max="8" width="6.90625" customWidth="1"/>
    <col min="9" max="9" width="7.08984375" customWidth="1"/>
    <col min="10" max="10" width="6.1796875" customWidth="1"/>
    <col min="11" max="11" width="6.6328125" customWidth="1"/>
    <col min="12" max="12" width="7.1796875" customWidth="1"/>
    <col min="13" max="13" width="7.6328125" customWidth="1"/>
    <col min="14" max="14" width="6.90625" customWidth="1"/>
    <col min="15" max="15" width="5.453125" customWidth="1"/>
    <col min="16" max="16" width="7.6328125" style="11" customWidth="1"/>
    <col min="17" max="17" width="6.54296875" customWidth="1"/>
    <col min="18" max="18" width="8.08984375" customWidth="1"/>
    <col min="19" max="19" width="6.6328125" style="125" customWidth="1"/>
    <col min="20" max="20" width="8" style="11" customWidth="1"/>
    <col min="21" max="21" width="6.90625" style="11" customWidth="1"/>
    <col min="22" max="23" width="7" style="125" customWidth="1"/>
    <col min="24" max="24" width="7.08984375" style="1" customWidth="1"/>
    <col min="25" max="25" width="8.54296875" style="1" customWidth="1"/>
    <col min="26" max="27" width="9.90625" style="1" customWidth="1"/>
    <col min="28" max="28" width="9.81640625" style="1" customWidth="1"/>
    <col min="29" max="30" width="10.90625" style="1"/>
    <col min="31" max="31" width="10.90625" style="11"/>
    <col min="33" max="33" width="14" customWidth="1"/>
    <col min="34" max="34" width="12.54296875" customWidth="1"/>
    <col min="35" max="35" width="10.90625" customWidth="1"/>
  </cols>
  <sheetData>
    <row r="1" spans="1:41" x14ac:dyDescent="0.5">
      <c r="A1" s="54"/>
      <c r="B1" s="287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83"/>
      <c r="Q1" s="54"/>
      <c r="R1" s="54"/>
      <c r="S1" s="139"/>
      <c r="T1" s="54"/>
      <c r="U1" s="4"/>
      <c r="V1" s="7"/>
      <c r="W1" s="7"/>
      <c r="X1" s="3"/>
      <c r="Y1" s="6"/>
      <c r="Z1" s="3"/>
      <c r="AA1" s="3">
        <v>1</v>
      </c>
      <c r="AB1" s="20" t="s">
        <v>514</v>
      </c>
      <c r="AC1"/>
      <c r="AD1"/>
      <c r="AE1"/>
    </row>
    <row r="2" spans="1:41" s="192" customFormat="1" ht="32.4" x14ac:dyDescent="1">
      <c r="A2" s="191"/>
      <c r="B2" s="288"/>
      <c r="C2" s="191"/>
      <c r="D2" s="165" t="s">
        <v>426</v>
      </c>
      <c r="E2" s="191"/>
      <c r="F2" s="191"/>
      <c r="G2" s="191"/>
      <c r="H2" s="191"/>
      <c r="I2" s="191"/>
      <c r="J2" s="191"/>
      <c r="K2" s="165"/>
      <c r="L2" s="165"/>
      <c r="M2" s="191"/>
      <c r="N2" s="165" t="str">
        <f>+År!B3</f>
        <v>VAK GRIS</v>
      </c>
      <c r="O2" s="191"/>
      <c r="P2" s="49"/>
      <c r="Q2" s="54"/>
      <c r="R2" s="165"/>
      <c r="S2" s="139"/>
      <c r="T2" s="54"/>
      <c r="U2" s="6"/>
      <c r="V2" s="3"/>
      <c r="W2"/>
      <c r="X2"/>
      <c r="Y2"/>
      <c r="Z2"/>
      <c r="AA2">
        <v>2</v>
      </c>
      <c r="AB2" s="20" t="s">
        <v>515</v>
      </c>
      <c r="AC2"/>
      <c r="AD2"/>
      <c r="AE2"/>
      <c r="AF2"/>
    </row>
    <row r="3" spans="1:41" x14ac:dyDescent="0.5">
      <c r="A3" s="54"/>
      <c r="B3" s="287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83"/>
      <c r="Q3" s="54"/>
      <c r="R3" s="54"/>
      <c r="S3" s="139"/>
      <c r="T3" s="54"/>
      <c r="U3" s="4"/>
      <c r="V3" s="7"/>
      <c r="W3"/>
      <c r="X3"/>
      <c r="Y3" s="6"/>
      <c r="Z3" s="3"/>
      <c r="AA3" s="3">
        <v>3</v>
      </c>
      <c r="AB3" s="20" t="s">
        <v>516</v>
      </c>
      <c r="AC3"/>
      <c r="AD3"/>
      <c r="AE3"/>
    </row>
    <row r="4" spans="1:41" s="226" customFormat="1" ht="20.100000000000001" x14ac:dyDescent="0.65">
      <c r="A4" s="176"/>
      <c r="B4" s="288"/>
      <c r="C4" s="176"/>
      <c r="D4" s="176"/>
      <c r="E4" s="159"/>
      <c r="F4" s="159" t="s">
        <v>8</v>
      </c>
      <c r="G4" s="159"/>
      <c r="H4" s="175">
        <f>+År!M3</f>
        <v>52</v>
      </c>
      <c r="I4" s="159"/>
      <c r="J4" s="159"/>
      <c r="K4" s="159" t="s">
        <v>373</v>
      </c>
      <c r="L4" s="176"/>
      <c r="M4" s="176"/>
      <c r="N4" s="176"/>
      <c r="O4" s="176"/>
      <c r="P4" s="374">
        <f>SUM(H10:H104)</f>
        <v>28805</v>
      </c>
      <c r="Q4" s="380"/>
      <c r="R4" s="176"/>
      <c r="S4" s="225"/>
      <c r="T4" s="176"/>
      <c r="U4" s="4"/>
      <c r="V4" s="7"/>
      <c r="W4" s="4"/>
      <c r="X4" s="4"/>
      <c r="Y4"/>
      <c r="Z4"/>
      <c r="AA4" s="305">
        <v>4</v>
      </c>
      <c r="AB4" s="230" t="s">
        <v>517</v>
      </c>
      <c r="AC4" s="200"/>
      <c r="AD4" s="230"/>
      <c r="AE4" s="230"/>
      <c r="AO4" s="230"/>
    </row>
    <row r="5" spans="1:41" ht="15" customHeight="1" x14ac:dyDescent="0.85">
      <c r="A5" s="60"/>
      <c r="B5" s="289"/>
      <c r="C5" s="60"/>
      <c r="D5" s="54"/>
      <c r="E5" s="73"/>
      <c r="F5" s="54"/>
      <c r="G5" s="54"/>
      <c r="H5" s="73"/>
      <c r="I5" s="88"/>
      <c r="J5" s="69"/>
      <c r="K5" s="54"/>
      <c r="L5" s="60"/>
      <c r="M5" s="54"/>
      <c r="N5" s="54"/>
      <c r="O5" s="54"/>
      <c r="P5" s="83"/>
      <c r="Q5" s="54"/>
      <c r="R5" s="54"/>
      <c r="S5" s="139"/>
      <c r="T5" s="54"/>
      <c r="U5" s="4"/>
      <c r="V5" s="7"/>
      <c r="W5"/>
      <c r="X5"/>
      <c r="Y5" s="6"/>
      <c r="Z5" s="3"/>
      <c r="AA5" s="3">
        <v>5</v>
      </c>
      <c r="AB5" s="20" t="s">
        <v>385</v>
      </c>
      <c r="AC5"/>
      <c r="AD5"/>
      <c r="AE5"/>
      <c r="AK5" s="3"/>
      <c r="AL5" s="3"/>
      <c r="AM5" s="3"/>
    </row>
    <row r="6" spans="1:41" ht="15" customHeight="1" x14ac:dyDescent="0.85">
      <c r="A6" s="60"/>
      <c r="B6" s="289"/>
      <c r="C6" s="60"/>
      <c r="D6" s="54"/>
      <c r="E6" s="73"/>
      <c r="F6" s="54"/>
      <c r="G6" s="54"/>
      <c r="H6" s="73"/>
      <c r="I6" s="88"/>
      <c r="J6" s="69"/>
      <c r="K6" s="54"/>
      <c r="L6" s="60"/>
      <c r="M6" s="54"/>
      <c r="N6" s="54"/>
      <c r="O6" s="54"/>
      <c r="P6" s="106" t="s">
        <v>463</v>
      </c>
      <c r="Q6" s="60" t="s">
        <v>3</v>
      </c>
      <c r="R6" s="54"/>
      <c r="S6" s="139"/>
      <c r="T6" s="54"/>
      <c r="U6" s="4"/>
      <c r="V6" s="7"/>
      <c r="W6"/>
      <c r="X6"/>
      <c r="Y6" s="6"/>
      <c r="Z6" s="3"/>
      <c r="AA6" s="3">
        <v>6</v>
      </c>
      <c r="AB6" s="20" t="s">
        <v>518</v>
      </c>
      <c r="AC6"/>
      <c r="AD6"/>
      <c r="AE6"/>
      <c r="AK6" s="3"/>
      <c r="AL6" s="3"/>
      <c r="AM6" s="3"/>
    </row>
    <row r="7" spans="1:41" ht="16.5" customHeight="1" x14ac:dyDescent="0.5">
      <c r="A7" s="54"/>
      <c r="B7" s="287"/>
      <c r="C7" s="54"/>
      <c r="D7" s="54"/>
      <c r="E7" s="54"/>
      <c r="F7" s="54"/>
      <c r="G7" s="60" t="s">
        <v>3</v>
      </c>
      <c r="H7" s="83"/>
      <c r="I7" s="106" t="s">
        <v>3</v>
      </c>
      <c r="J7" s="150"/>
      <c r="K7" s="139"/>
      <c r="L7" s="108"/>
      <c r="M7" s="108" t="s">
        <v>17</v>
      </c>
      <c r="N7" s="108" t="s">
        <v>397</v>
      </c>
      <c r="O7" s="108" t="s">
        <v>2</v>
      </c>
      <c r="P7" s="106" t="s">
        <v>464</v>
      </c>
      <c r="Q7" s="106" t="s">
        <v>11</v>
      </c>
      <c r="R7" s="108"/>
      <c r="S7" s="150" t="s">
        <v>17</v>
      </c>
      <c r="T7" s="54"/>
      <c r="U7" s="4"/>
      <c r="V7" s="7"/>
      <c r="W7"/>
      <c r="X7"/>
      <c r="Y7" s="6"/>
      <c r="Z7" s="3"/>
      <c r="AA7" s="3">
        <v>7</v>
      </c>
      <c r="AB7" s="20" t="s">
        <v>519</v>
      </c>
      <c r="AC7"/>
      <c r="AD7"/>
      <c r="AE7"/>
    </row>
    <row r="8" spans="1:41" x14ac:dyDescent="0.5">
      <c r="A8" s="54"/>
      <c r="B8" s="287"/>
      <c r="C8" s="54"/>
      <c r="D8" s="54"/>
      <c r="E8" s="60"/>
      <c r="F8" s="60"/>
      <c r="G8" s="60" t="s">
        <v>444</v>
      </c>
      <c r="H8" s="106" t="s">
        <v>3</v>
      </c>
      <c r="I8" s="106" t="s">
        <v>403</v>
      </c>
      <c r="J8" s="150" t="s">
        <v>3</v>
      </c>
      <c r="K8" s="150" t="s">
        <v>1</v>
      </c>
      <c r="L8" s="108" t="s">
        <v>17</v>
      </c>
      <c r="M8" s="108" t="s">
        <v>401</v>
      </c>
      <c r="N8" s="108" t="s">
        <v>401</v>
      </c>
      <c r="O8" s="108" t="s">
        <v>397</v>
      </c>
      <c r="P8" s="106" t="s">
        <v>462</v>
      </c>
      <c r="Q8" s="106" t="s">
        <v>481</v>
      </c>
      <c r="R8" s="108" t="s">
        <v>17</v>
      </c>
      <c r="S8" s="150" t="s">
        <v>401</v>
      </c>
      <c r="T8" s="54"/>
      <c r="U8" s="6"/>
      <c r="V8" s="6"/>
      <c r="W8"/>
      <c r="X8"/>
      <c r="Y8" s="7"/>
      <c r="Z8" s="3"/>
      <c r="AA8" s="3">
        <v>8</v>
      </c>
      <c r="AB8" s="20" t="s">
        <v>520</v>
      </c>
      <c r="AC8"/>
      <c r="AD8"/>
      <c r="AE8"/>
    </row>
    <row r="9" spans="1:41" x14ac:dyDescent="0.5">
      <c r="A9" s="54"/>
      <c r="B9" s="289" t="s">
        <v>62</v>
      </c>
      <c r="C9" s="60" t="s">
        <v>427</v>
      </c>
      <c r="D9" s="60"/>
      <c r="E9" s="60" t="s">
        <v>59</v>
      </c>
      <c r="F9" s="60"/>
      <c r="G9" s="61" t="s">
        <v>440</v>
      </c>
      <c r="H9" s="107" t="s">
        <v>11</v>
      </c>
      <c r="I9" s="107" t="s">
        <v>395</v>
      </c>
      <c r="J9" s="211" t="s">
        <v>364</v>
      </c>
      <c r="K9" s="211" t="s">
        <v>364</v>
      </c>
      <c r="L9" s="109" t="s">
        <v>395</v>
      </c>
      <c r="M9" s="109" t="s">
        <v>398</v>
      </c>
      <c r="N9" s="109" t="s">
        <v>398</v>
      </c>
      <c r="O9" s="109" t="s">
        <v>399</v>
      </c>
      <c r="P9" s="107" t="s">
        <v>395</v>
      </c>
      <c r="Q9" s="107" t="s">
        <v>474</v>
      </c>
      <c r="R9" s="109" t="s">
        <v>29</v>
      </c>
      <c r="S9" s="211" t="s">
        <v>404</v>
      </c>
      <c r="T9" s="54"/>
      <c r="U9" s="6"/>
      <c r="V9" s="67"/>
      <c r="W9"/>
      <c r="X9"/>
      <c r="Y9" s="7"/>
      <c r="Z9" s="3"/>
      <c r="AA9" s="3">
        <v>9</v>
      </c>
      <c r="AB9" s="20" t="s">
        <v>521</v>
      </c>
      <c r="AC9" s="3"/>
      <c r="AD9" s="3"/>
      <c r="AE9" s="3"/>
      <c r="AF9" s="3"/>
      <c r="AG9" s="3"/>
      <c r="AH9" s="3"/>
      <c r="AI9" s="3"/>
      <c r="AJ9" s="3"/>
    </row>
    <row r="10" spans="1:41" x14ac:dyDescent="0.5">
      <c r="A10" s="54"/>
      <c r="B10" s="290">
        <f>+'Ark1'!C5757</f>
        <v>2022</v>
      </c>
      <c r="C10" s="78">
        <f>+'Ark1'!K5757</f>
        <v>0</v>
      </c>
      <c r="D10" s="78" t="str">
        <f>VLOOKUP(C10,Variant!$AD$6:$AE$12,2)</f>
        <v>Hybrid</v>
      </c>
      <c r="E10" s="78">
        <f>+'Ark1'!D5757</f>
        <v>1</v>
      </c>
      <c r="F10" s="78" t="str">
        <f>VLOOKUP(E10,$AA$1:$AB$12,2)</f>
        <v>Jan</v>
      </c>
      <c r="G10" s="78">
        <f>+'Ark1'!Q5757</f>
        <v>20</v>
      </c>
      <c r="H10" s="98">
        <f>+'Ark1'!R5757</f>
        <v>424</v>
      </c>
      <c r="I10" s="78">
        <f>+'Ark1'!S5757</f>
        <v>423</v>
      </c>
      <c r="J10" s="128">
        <f>+'Ark1'!AA5757</f>
        <v>14.119214119214121</v>
      </c>
      <c r="K10" s="128">
        <f>+'Ark1'!AB5757</f>
        <v>14.432297933351402</v>
      </c>
      <c r="L10" s="79">
        <f>+'Ark1'!U5757</f>
        <v>61.293144208037845</v>
      </c>
      <c r="M10" s="79">
        <f>+'Ark1'!W5757</f>
        <v>88.022104018912501</v>
      </c>
      <c r="N10" s="79">
        <f>+'Ark1'!X5757</f>
        <v>8.5534248221260931</v>
      </c>
      <c r="O10" s="79">
        <f>+'Ark1'!Y5757</f>
        <v>2.0649329940664711</v>
      </c>
      <c r="P10" s="98">
        <f>+IF('Ark1'!Z5757=0,"",'Ark1'!Z5757)</f>
        <v>-33.94132386453051</v>
      </c>
      <c r="Q10" s="98">
        <f t="shared" ref="Q10" si="0">+(IF(I10=0,"",I10/G10))</f>
        <v>21.15</v>
      </c>
      <c r="R10" s="79">
        <f>+'Ark1'!T5757</f>
        <v>16.415094339622652</v>
      </c>
      <c r="S10" s="128">
        <f>+IF(H10=0,"",'Ark1'!V5757)</f>
        <v>95.466141090953826</v>
      </c>
      <c r="T10" s="54"/>
      <c r="U10" s="6"/>
      <c r="V10" s="67"/>
      <c r="W10"/>
      <c r="X10"/>
      <c r="Y10" s="7"/>
      <c r="Z10" s="3"/>
      <c r="AA10" s="3">
        <v>10</v>
      </c>
      <c r="AB10" s="20" t="s">
        <v>522</v>
      </c>
      <c r="AC10" s="3"/>
      <c r="AD10" s="3"/>
      <c r="AE10" s="3"/>
      <c r="AF10" s="3"/>
      <c r="AG10" s="3"/>
      <c r="AH10" s="3"/>
      <c r="AI10" s="3"/>
      <c r="AJ10" s="3"/>
    </row>
    <row r="11" spans="1:41" x14ac:dyDescent="0.5">
      <c r="A11" s="54"/>
      <c r="B11" s="290">
        <f>+'Ark1'!C5758</f>
        <v>2022</v>
      </c>
      <c r="C11" s="78">
        <f>+'Ark1'!K5758</f>
        <v>1</v>
      </c>
      <c r="D11" s="78" t="str">
        <f>VLOOKUP(C11,Variant!$AD$6:$AE$11,2)</f>
        <v>Hampshire</v>
      </c>
      <c r="E11" s="78">
        <f>+'Ark1'!D5758</f>
        <v>1</v>
      </c>
      <c r="F11" s="78" t="str">
        <f t="shared" ref="F11:F75" si="1">VLOOKUP(E11,$AA$1:$AB$12,2)</f>
        <v>Jan</v>
      </c>
      <c r="G11" s="78">
        <f>+'Ark1'!Q5758</f>
        <v>0</v>
      </c>
      <c r="H11" s="98">
        <f>+'Ark1'!R5758</f>
        <v>0</v>
      </c>
      <c r="I11" s="78">
        <f>+'Ark1'!S5758</f>
        <v>0</v>
      </c>
      <c r="J11" s="128">
        <f>+'Ark1'!AA5758</f>
        <v>0</v>
      </c>
      <c r="K11" s="128">
        <f>+'Ark1'!AB5758</f>
        <v>0</v>
      </c>
      <c r="L11" s="79">
        <f>+'Ark1'!U5758</f>
        <v>0</v>
      </c>
      <c r="M11" s="79">
        <f>+'Ark1'!W5758</f>
        <v>0</v>
      </c>
      <c r="N11" s="79">
        <f>+'Ark1'!X5758</f>
        <v>0</v>
      </c>
      <c r="O11" s="79">
        <f>+'Ark1'!Y5758</f>
        <v>0</v>
      </c>
      <c r="P11" s="98" t="str">
        <f>+IF('Ark1'!Z5758=0,"",'Ark1'!Z5758)</f>
        <v/>
      </c>
      <c r="Q11" s="98" t="str">
        <f t="shared" ref="Q11:Q13" si="2">+(IF(I11=0,"",I11/G11))</f>
        <v/>
      </c>
      <c r="R11" s="79">
        <f>+'Ark1'!T5758</f>
        <v>0</v>
      </c>
      <c r="S11" s="128" t="str">
        <f>+IF(H11=0,"",'Ark1'!V5758)</f>
        <v/>
      </c>
      <c r="T11" s="54"/>
      <c r="U11" s="6"/>
      <c r="V11" s="67"/>
      <c r="W11"/>
      <c r="X11"/>
      <c r="Y11" s="7"/>
      <c r="Z11" s="3"/>
      <c r="AA11" s="3">
        <v>11</v>
      </c>
      <c r="AB11" s="20" t="s">
        <v>523</v>
      </c>
      <c r="AC11" s="3"/>
      <c r="AD11" s="3"/>
      <c r="AE11" s="3"/>
      <c r="AF11" s="3"/>
      <c r="AG11" s="3"/>
      <c r="AH11" s="3"/>
      <c r="AI11" s="3"/>
      <c r="AJ11" s="3"/>
    </row>
    <row r="12" spans="1:41" x14ac:dyDescent="0.5">
      <c r="A12" s="54"/>
      <c r="B12" s="290">
        <f>+'Ark1'!C5759</f>
        <v>2022</v>
      </c>
      <c r="C12" s="78">
        <f>+'Ark1'!K5759</f>
        <v>3</v>
      </c>
      <c r="D12" s="78" t="str">
        <f>VLOOKUP(C12,Variant!$AD$6:$AE$11,2)</f>
        <v>Noroc KLF</v>
      </c>
      <c r="E12" s="78">
        <f>+'Ark1'!D5759</f>
        <v>1</v>
      </c>
      <c r="F12" s="78" t="str">
        <f t="shared" si="1"/>
        <v>Jan</v>
      </c>
      <c r="G12" s="78">
        <f>+'Ark1'!Q5759</f>
        <v>1</v>
      </c>
      <c r="H12" s="98">
        <f>+'Ark1'!R5759</f>
        <v>2</v>
      </c>
      <c r="I12" s="78">
        <f>+'Ark1'!S5759</f>
        <v>2</v>
      </c>
      <c r="J12" s="128">
        <f>+'Ark1'!AA5759</f>
        <v>6.6600066600066607E-2</v>
      </c>
      <c r="K12" s="128">
        <f>+'Ark1'!AB5759</f>
        <v>6.9112199721930889E-2</v>
      </c>
      <c r="L12" s="79">
        <f>+'Ark1'!U5759</f>
        <v>61.5</v>
      </c>
      <c r="M12" s="79">
        <f>+'Ark1'!W5759</f>
        <v>89.15</v>
      </c>
      <c r="N12" s="79">
        <f>+'Ark1'!X5759</f>
        <v>6.9499999999999824</v>
      </c>
      <c r="O12" s="79">
        <f>+'Ark1'!Y5759</f>
        <v>2.5</v>
      </c>
      <c r="P12" s="98">
        <f>+IF('Ark1'!Z5759=0,"",'Ark1'!Z5759)</f>
        <v>-100.00000000000024</v>
      </c>
      <c r="Q12" s="98">
        <f t="shared" si="2"/>
        <v>2</v>
      </c>
      <c r="R12" s="79">
        <f>+'Ark1'!T5759</f>
        <v>15.5</v>
      </c>
      <c r="S12" s="128">
        <f>+IF(H12=0,"",'Ark1'!V5759)</f>
        <v>96.58721560130013</v>
      </c>
      <c r="T12" s="54"/>
      <c r="U12" s="6"/>
      <c r="V12" s="67"/>
      <c r="W12"/>
      <c r="X12"/>
      <c r="Y12" s="7"/>
      <c r="Z12" s="3"/>
      <c r="AA12" s="3">
        <v>12</v>
      </c>
      <c r="AB12" s="20" t="s">
        <v>524</v>
      </c>
      <c r="AC12" s="3"/>
      <c r="AD12" s="3"/>
      <c r="AE12" s="3"/>
      <c r="AF12" s="3"/>
      <c r="AG12" s="3"/>
      <c r="AH12" s="3"/>
      <c r="AI12" s="3"/>
      <c r="AJ12" s="3"/>
    </row>
    <row r="13" spans="1:41" x14ac:dyDescent="0.5">
      <c r="A13" s="54"/>
      <c r="B13" s="290">
        <f>+'Ark1'!C5760</f>
        <v>2022</v>
      </c>
      <c r="C13" s="78">
        <f>+'Ark1'!K5760</f>
        <v>6</v>
      </c>
      <c r="D13" s="78" t="str">
        <f>VLOOKUP(C13,Variant!$AD$6:$AE$11,2)</f>
        <v>Noroc</v>
      </c>
      <c r="E13" s="78">
        <f>+'Ark1'!D5760</f>
        <v>1</v>
      </c>
      <c r="F13" s="78" t="str">
        <f t="shared" si="1"/>
        <v>Jan</v>
      </c>
      <c r="G13" s="78">
        <f>+'Ark1'!Q5760</f>
        <v>1</v>
      </c>
      <c r="H13" s="98">
        <f>+'Ark1'!R5760</f>
        <v>3</v>
      </c>
      <c r="I13" s="78">
        <f>+'Ark1'!S5760</f>
        <v>3</v>
      </c>
      <c r="J13" s="128">
        <f>+'Ark1'!AA5760</f>
        <v>9.9900099900099917E-2</v>
      </c>
      <c r="K13" s="128">
        <f>+'Ark1'!AB5760</f>
        <v>9.8439339547849516E-2</v>
      </c>
      <c r="L13" s="79">
        <f>+'Ark1'!U5760</f>
        <v>58.66666666666665</v>
      </c>
      <c r="M13" s="79">
        <f>+'Ark1'!W5760</f>
        <v>84.653333333333364</v>
      </c>
      <c r="N13" s="79">
        <f>+'Ark1'!X5760</f>
        <v>0.3933898264481257</v>
      </c>
      <c r="O13" s="79">
        <f>+'Ark1'!Y5760</f>
        <v>1.699673171197714</v>
      </c>
      <c r="P13" s="98">
        <f>+IF('Ark1'!Z5760=0,"",'Ark1'!Z5760)</f>
        <v>-94.055755915765914</v>
      </c>
      <c r="Q13" s="98">
        <f t="shared" si="2"/>
        <v>3</v>
      </c>
      <c r="R13" s="79">
        <f>+'Ark1'!T5760</f>
        <v>15</v>
      </c>
      <c r="S13" s="128">
        <f>+IF(H13=0,"",'Ark1'!V5760)</f>
        <v>91.715420729505254</v>
      </c>
      <c r="T13" s="54"/>
      <c r="U13" s="6"/>
      <c r="V13" s="67"/>
      <c r="W13"/>
      <c r="X13"/>
      <c r="Y13" s="7"/>
      <c r="Z13" s="3"/>
      <c r="AA13" s="3">
        <v>13</v>
      </c>
      <c r="AB13" s="20" t="s">
        <v>514</v>
      </c>
      <c r="AC13" s="3"/>
      <c r="AD13" s="3"/>
      <c r="AE13" s="3"/>
      <c r="AF13" s="3"/>
      <c r="AG13" s="3"/>
      <c r="AH13" s="3"/>
      <c r="AI13" s="3"/>
      <c r="AJ13" s="3"/>
    </row>
    <row r="14" spans="1:41" x14ac:dyDescent="0.5">
      <c r="A14" s="54"/>
      <c r="B14" s="290">
        <f>+'Ark1'!C5761</f>
        <v>2022</v>
      </c>
      <c r="C14" s="78">
        <f>+'Ark1'!K5761</f>
        <v>7</v>
      </c>
      <c r="D14" s="78" t="str">
        <f>VLOOKUP(C14,Variant!$AD$6:$AE$11,2)</f>
        <v>Noroc</v>
      </c>
      <c r="E14" s="78">
        <f>+'Ark1'!D5761</f>
        <v>1</v>
      </c>
      <c r="F14" s="78" t="str">
        <f t="shared" si="1"/>
        <v>Jan</v>
      </c>
      <c r="G14" s="78">
        <f>+'Ark1'!Q5761</f>
        <v>0</v>
      </c>
      <c r="H14" s="98">
        <f>+'Ark1'!R5761</f>
        <v>0</v>
      </c>
      <c r="I14" s="78">
        <f>+'Ark1'!S5761</f>
        <v>0</v>
      </c>
      <c r="J14" s="128">
        <f>+'Ark1'!AA5761</f>
        <v>0</v>
      </c>
      <c r="K14" s="128">
        <f>+'Ark1'!AB5761</f>
        <v>0</v>
      </c>
      <c r="L14" s="79">
        <f>+'Ark1'!U5761</f>
        <v>0</v>
      </c>
      <c r="M14" s="79">
        <f>+'Ark1'!W5761</f>
        <v>0</v>
      </c>
      <c r="N14" s="79">
        <f>+'Ark1'!X5761</f>
        <v>0</v>
      </c>
      <c r="O14" s="79">
        <f>+'Ark1'!Y5761</f>
        <v>0</v>
      </c>
      <c r="P14" s="98" t="str">
        <f>+IF('Ark1'!Z5761=0,"",'Ark1'!Z5761)</f>
        <v/>
      </c>
      <c r="Q14" s="98" t="str">
        <f t="shared" ref="Q14" si="3">+(IF(I14=0,"",I14/G14))</f>
        <v/>
      </c>
      <c r="R14" s="79">
        <f>+'Ark1'!T5761</f>
        <v>0</v>
      </c>
      <c r="S14" s="128" t="str">
        <f>+IF(H14=0,"",'Ark1'!V5761)</f>
        <v/>
      </c>
      <c r="T14" s="54"/>
      <c r="U14" s="6"/>
      <c r="V14" s="67"/>
      <c r="W14"/>
      <c r="X14"/>
      <c r="Y14" s="7"/>
      <c r="Z14" s="3"/>
      <c r="AA14" s="3">
        <v>14</v>
      </c>
      <c r="AB14" s="20" t="s">
        <v>515</v>
      </c>
      <c r="AC14" s="3"/>
      <c r="AD14" s="3"/>
      <c r="AE14" s="3"/>
      <c r="AF14" s="3"/>
      <c r="AG14" s="3"/>
      <c r="AH14" s="3"/>
      <c r="AI14" s="3"/>
      <c r="AJ14" s="3"/>
    </row>
    <row r="15" spans="1:41" x14ac:dyDescent="0.5">
      <c r="A15" s="54"/>
      <c r="B15" s="290">
        <f>+'Ark1'!C5762</f>
        <v>2022</v>
      </c>
      <c r="C15" s="78">
        <f>+'Ark1'!K5762</f>
        <v>8</v>
      </c>
      <c r="D15" s="78" t="str">
        <f>VLOOKUP(C15,Variant!$AD$6:$AE$11,2)</f>
        <v>Økologisk</v>
      </c>
      <c r="E15" s="78">
        <f>+'Ark1'!D5762</f>
        <v>1</v>
      </c>
      <c r="F15" s="78" t="str">
        <f t="shared" si="1"/>
        <v>Jan</v>
      </c>
      <c r="G15" s="78">
        <f>+'Ark1'!Q5762</f>
        <v>0</v>
      </c>
      <c r="H15" s="98">
        <f>+'Ark1'!R5762</f>
        <v>0</v>
      </c>
      <c r="I15" s="78">
        <f>+'Ark1'!S5762</f>
        <v>0</v>
      </c>
      <c r="J15" s="128">
        <f>+'Ark1'!AA5762</f>
        <v>0</v>
      </c>
      <c r="K15" s="128">
        <f>+'Ark1'!AB5762</f>
        <v>0</v>
      </c>
      <c r="L15" s="79">
        <f>+'Ark1'!U5762</f>
        <v>0</v>
      </c>
      <c r="M15" s="79">
        <f>+'Ark1'!W5762</f>
        <v>0</v>
      </c>
      <c r="N15" s="79">
        <f>+'Ark1'!X5762</f>
        <v>0</v>
      </c>
      <c r="O15" s="79">
        <f>+'Ark1'!Y5762</f>
        <v>0</v>
      </c>
      <c r="P15" s="98" t="str">
        <f>+IF('Ark1'!Z5762=0,"",'Ark1'!Z5762)</f>
        <v/>
      </c>
      <c r="Q15" s="98" t="str">
        <f t="shared" ref="Q15:Q16" si="4">+(IF(I15=0,"",I15/G15))</f>
        <v/>
      </c>
      <c r="R15" s="79">
        <f>+'Ark1'!T5762</f>
        <v>0</v>
      </c>
      <c r="S15" s="128" t="str">
        <f>+IF(H15=0,"",'Ark1'!V5762)</f>
        <v/>
      </c>
      <c r="T15" s="54"/>
      <c r="U15" s="6"/>
      <c r="V15" s="67"/>
      <c r="W15"/>
      <c r="X15"/>
      <c r="Y15" s="7"/>
      <c r="Z15" s="3"/>
      <c r="AA15" s="3">
        <v>15</v>
      </c>
      <c r="AB15" s="20" t="s">
        <v>516</v>
      </c>
      <c r="AC15" s="3"/>
      <c r="AD15" s="3"/>
      <c r="AE15" s="3"/>
      <c r="AF15" s="3"/>
      <c r="AG15" s="3"/>
      <c r="AH15" s="3"/>
      <c r="AI15" s="3"/>
      <c r="AJ15" s="3"/>
    </row>
    <row r="16" spans="1:41" x14ac:dyDescent="0.5">
      <c r="A16" s="54"/>
      <c r="B16" s="290">
        <f>+'Ark1'!C5763</f>
        <v>2022</v>
      </c>
      <c r="C16" s="78">
        <f>+'Ark1'!K5763</f>
        <v>9</v>
      </c>
      <c r="D16" s="78" t="str">
        <f>VLOOKUP(C16,Variant!$AD$6:$AE$11,2)</f>
        <v>Noroc Nort</v>
      </c>
      <c r="E16" s="78">
        <f>+'Ark1'!D5763</f>
        <v>1</v>
      </c>
      <c r="F16" s="78" t="str">
        <f t="shared" si="1"/>
        <v>Jan</v>
      </c>
      <c r="G16" s="78">
        <f>+'Ark1'!Q5763</f>
        <v>51</v>
      </c>
      <c r="H16" s="98">
        <f>+'Ark1'!R5763</f>
        <v>2574</v>
      </c>
      <c r="I16" s="78">
        <f>+'Ark1'!S5763</f>
        <v>2574</v>
      </c>
      <c r="J16" s="128">
        <f>+'Ark1'!AA5763</f>
        <v>85.714285714285694</v>
      </c>
      <c r="K16" s="128">
        <f>+'Ark1'!AB5763</f>
        <v>85.400150527378841</v>
      </c>
      <c r="L16" s="79">
        <f>+'Ark1'!U5763</f>
        <v>60.606449106449112</v>
      </c>
      <c r="M16" s="79">
        <f>+'Ark1'!W5763</f>
        <v>85.59466977466991</v>
      </c>
      <c r="N16" s="79">
        <f>+'Ark1'!X5763</f>
        <v>11.027855830700085</v>
      </c>
      <c r="O16" s="79">
        <f>+'Ark1'!Y5763</f>
        <v>2.4058279525094179</v>
      </c>
      <c r="P16" s="98">
        <f>+IF('Ark1'!Z5763=0,"",'Ark1'!Z5763)</f>
        <v>-38.818212899919672</v>
      </c>
      <c r="Q16" s="98">
        <f t="shared" si="4"/>
        <v>50.470588235294116</v>
      </c>
      <c r="R16" s="79">
        <f>+'Ark1'!T5763</f>
        <v>16.088578088578085</v>
      </c>
      <c r="S16" s="128">
        <f>+IF(H16=0,"",'Ark1'!V5763)</f>
        <v>92.735286863130881</v>
      </c>
      <c r="T16" s="54"/>
      <c r="U16" s="6"/>
      <c r="V16" s="67"/>
      <c r="W16"/>
      <c r="X16"/>
      <c r="Y16" s="7"/>
      <c r="Z16" s="3"/>
      <c r="AA16" s="3">
        <v>16</v>
      </c>
      <c r="AB16" s="20" t="s">
        <v>517</v>
      </c>
      <c r="AC16" s="3"/>
      <c r="AD16" s="3"/>
      <c r="AE16" s="3"/>
      <c r="AF16" s="3"/>
      <c r="AG16" s="3"/>
      <c r="AH16" s="3"/>
      <c r="AI16" s="3"/>
      <c r="AJ16" s="3"/>
    </row>
    <row r="17" spans="1:36" x14ac:dyDescent="0.5">
      <c r="A17" s="54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6"/>
      <c r="V17" s="67"/>
      <c r="W17"/>
      <c r="X17"/>
      <c r="Y17" s="7"/>
      <c r="Z17" s="3"/>
      <c r="AA17" s="3">
        <v>17</v>
      </c>
      <c r="AB17" s="20" t="s">
        <v>385</v>
      </c>
      <c r="AC17" s="3"/>
      <c r="AD17" s="3"/>
      <c r="AE17" s="3"/>
      <c r="AF17" s="3"/>
      <c r="AG17" s="3"/>
      <c r="AH17" s="3"/>
      <c r="AI17" s="3"/>
      <c r="AJ17" s="3"/>
    </row>
    <row r="18" spans="1:36" x14ac:dyDescent="0.5">
      <c r="A18" s="54"/>
      <c r="B18" s="290">
        <f>+'Ark1'!C5764</f>
        <v>2022</v>
      </c>
      <c r="C18" s="4">
        <f>+'Ark1'!K5764</f>
        <v>0</v>
      </c>
      <c r="D18" s="4" t="str">
        <f>+D10</f>
        <v>Hybrid</v>
      </c>
      <c r="E18" s="4">
        <f>+'Ark1'!D5764</f>
        <v>2</v>
      </c>
      <c r="F18" s="78" t="str">
        <f t="shared" si="1"/>
        <v>Feb</v>
      </c>
      <c r="G18" s="4">
        <f>+'Ark1'!Q5764</f>
        <v>16</v>
      </c>
      <c r="H18" s="4">
        <f>+'Ark1'!R5764</f>
        <v>372</v>
      </c>
      <c r="I18" s="4">
        <f>+'Ark1'!S5764</f>
        <v>372</v>
      </c>
      <c r="J18" s="66">
        <f>+'Ark1'!AA5764</f>
        <v>15.525876460767948</v>
      </c>
      <c r="K18" s="66">
        <f>+'Ark1'!AB5764</f>
        <v>15.500854588546304</v>
      </c>
      <c r="L18" s="7">
        <f>+'Ark1'!U5764</f>
        <v>61.1505376344086</v>
      </c>
      <c r="M18" s="7">
        <f>+'Ark1'!W5764</f>
        <v>86.254838709677443</v>
      </c>
      <c r="N18" s="7">
        <f>+'Ark1'!X5764</f>
        <v>9.0842504159202164</v>
      </c>
      <c r="O18" s="7">
        <f>+'Ark1'!Y5764</f>
        <v>2.1871876996567323</v>
      </c>
      <c r="P18" s="21">
        <f>+IF('Ark1'!Z5764=0,"",'Ark1'!Z5764)</f>
        <v>-27.036970021472641</v>
      </c>
      <c r="Q18" s="21">
        <f t="shared" ref="Q18:Q19" si="5">+(IF(I18=0,"",I18/G18))</f>
        <v>23.25</v>
      </c>
      <c r="R18" s="7">
        <f>+'Ark1'!T5764</f>
        <v>16.370967741935488</v>
      </c>
      <c r="S18" s="66">
        <f>+IF(H18=0,"",'Ark1'!V5764)</f>
        <v>93.450529479607127</v>
      </c>
      <c r="T18" s="54"/>
      <c r="U18" s="6"/>
      <c r="V18" s="67"/>
      <c r="W18"/>
      <c r="X18"/>
      <c r="Y18" s="7"/>
      <c r="Z18" s="3"/>
      <c r="AA18" s="3">
        <v>18</v>
      </c>
      <c r="AB18" s="20" t="s">
        <v>518</v>
      </c>
      <c r="AC18" s="4"/>
      <c r="AD18" s="3"/>
      <c r="AE18" s="3"/>
      <c r="AF18" s="3"/>
      <c r="AG18" s="3"/>
      <c r="AH18" s="3"/>
      <c r="AI18" s="3"/>
      <c r="AJ18" s="3"/>
    </row>
    <row r="19" spans="1:36" x14ac:dyDescent="0.5">
      <c r="A19" s="54"/>
      <c r="B19" s="290">
        <f>+'Ark1'!C5765</f>
        <v>2022</v>
      </c>
      <c r="C19" s="4">
        <f>+'Ark1'!K5765</f>
        <v>1</v>
      </c>
      <c r="D19" s="4" t="str">
        <f t="shared" ref="D19:D24" si="6">+D11</f>
        <v>Hampshire</v>
      </c>
      <c r="E19" s="4">
        <f>+'Ark1'!D5765</f>
        <v>2</v>
      </c>
      <c r="F19" s="78" t="str">
        <f t="shared" si="1"/>
        <v>Feb</v>
      </c>
      <c r="G19" s="4">
        <f>+'Ark1'!Q5765</f>
        <v>0</v>
      </c>
      <c r="H19" s="4">
        <f>+'Ark1'!R5765</f>
        <v>0</v>
      </c>
      <c r="I19" s="4">
        <f>+'Ark1'!S5765</f>
        <v>0</v>
      </c>
      <c r="J19" s="66">
        <f>+'Ark1'!AA5765</f>
        <v>0</v>
      </c>
      <c r="K19" s="66">
        <f>+'Ark1'!AB5765</f>
        <v>0</v>
      </c>
      <c r="L19" s="7">
        <f>+'Ark1'!U5765</f>
        <v>0</v>
      </c>
      <c r="M19" s="7">
        <f>+'Ark1'!W5765</f>
        <v>0</v>
      </c>
      <c r="N19" s="7">
        <f>+'Ark1'!X5765</f>
        <v>0</v>
      </c>
      <c r="O19" s="7">
        <f>+'Ark1'!Y5765</f>
        <v>0</v>
      </c>
      <c r="P19" s="21" t="str">
        <f>+IF('Ark1'!Z5765=0,"",'Ark1'!Z5765)</f>
        <v/>
      </c>
      <c r="Q19" s="21" t="str">
        <f t="shared" si="5"/>
        <v/>
      </c>
      <c r="R19" s="7">
        <f>+'Ark1'!T5765</f>
        <v>0</v>
      </c>
      <c r="S19" s="66" t="str">
        <f>+IF(H19=0,"",'Ark1'!V5765)</f>
        <v/>
      </c>
      <c r="T19" s="54"/>
      <c r="U19" s="6"/>
      <c r="V19" s="67"/>
      <c r="W19"/>
      <c r="X19"/>
      <c r="Y19" s="7"/>
      <c r="Z19" s="3"/>
      <c r="AA19" s="3">
        <v>19</v>
      </c>
      <c r="AB19" s="20" t="s">
        <v>519</v>
      </c>
      <c r="AC19" s="4"/>
      <c r="AD19" s="3"/>
      <c r="AE19" s="3"/>
      <c r="AF19" s="3"/>
      <c r="AG19" s="3"/>
      <c r="AH19" s="3"/>
      <c r="AI19" s="3"/>
      <c r="AJ19" s="3"/>
    </row>
    <row r="20" spans="1:36" x14ac:dyDescent="0.5">
      <c r="A20" s="54"/>
      <c r="B20" s="290">
        <f>+'Ark1'!C5766</f>
        <v>2022</v>
      </c>
      <c r="C20" s="4">
        <f>+'Ark1'!K5766</f>
        <v>3</v>
      </c>
      <c r="D20" s="4" t="str">
        <f t="shared" si="6"/>
        <v>Noroc KLF</v>
      </c>
      <c r="E20" s="4">
        <f>+'Ark1'!D5766</f>
        <v>2</v>
      </c>
      <c r="F20" s="78" t="str">
        <f t="shared" si="1"/>
        <v>Feb</v>
      </c>
      <c r="G20" s="4">
        <f>+'Ark1'!Q5766</f>
        <v>1</v>
      </c>
      <c r="H20" s="4">
        <f>+'Ark1'!R5766</f>
        <v>30</v>
      </c>
      <c r="I20" s="4">
        <f>+'Ark1'!S5766</f>
        <v>30</v>
      </c>
      <c r="J20" s="66">
        <f>+'Ark1'!AA5766</f>
        <v>1.2520868113522539</v>
      </c>
      <c r="K20" s="66">
        <f>+'Ark1'!AB5766</f>
        <v>1.273960121777661</v>
      </c>
      <c r="L20" s="7">
        <f>+'Ark1'!U5766</f>
        <v>62.533333333333331</v>
      </c>
      <c r="M20" s="7">
        <f>+'Ark1'!W5766</f>
        <v>87.903333333333308</v>
      </c>
      <c r="N20" s="7">
        <f>+'Ark1'!X5766</f>
        <v>6.9608181192221803</v>
      </c>
      <c r="O20" s="7">
        <f>+'Ark1'!Y5766</f>
        <v>1.4079141387962839</v>
      </c>
      <c r="P20" s="21">
        <f>+IF('Ark1'!Z5766=0,"",'Ark1'!Z5766)</f>
        <v>-11.65051517062683</v>
      </c>
      <c r="Q20" s="21">
        <f t="shared" ref="Q20:Q24" si="7">+(IF(I20=0,"",I20/G20))</f>
        <v>30</v>
      </c>
      <c r="R20" s="7">
        <f>+'Ark1'!T5766</f>
        <v>17</v>
      </c>
      <c r="S20" s="66">
        <f>+IF(H20=0,"",'Ark1'!V5766)</f>
        <v>95.236547490068645</v>
      </c>
      <c r="T20" s="54"/>
      <c r="U20" s="6"/>
      <c r="V20" s="67"/>
      <c r="W20"/>
      <c r="X20"/>
      <c r="Y20" s="7"/>
      <c r="Z20" s="3"/>
      <c r="AA20" s="3">
        <v>20</v>
      </c>
      <c r="AB20" s="20" t="s">
        <v>520</v>
      </c>
      <c r="AC20" s="4"/>
      <c r="AD20" s="3"/>
      <c r="AE20" s="3"/>
      <c r="AF20" s="3"/>
      <c r="AG20" s="3"/>
      <c r="AH20" s="3"/>
      <c r="AI20" s="3"/>
      <c r="AJ20" s="3"/>
    </row>
    <row r="21" spans="1:36" x14ac:dyDescent="0.5">
      <c r="A21" s="54"/>
      <c r="B21" s="290">
        <f>+'Ark1'!C5767</f>
        <v>2022</v>
      </c>
      <c r="C21" s="4">
        <f>+'Ark1'!K5767</f>
        <v>6</v>
      </c>
      <c r="D21" s="4" t="str">
        <f t="shared" si="6"/>
        <v>Noroc</v>
      </c>
      <c r="E21" s="4">
        <f>+'Ark1'!D5767</f>
        <v>2</v>
      </c>
      <c r="F21" s="78" t="str">
        <f t="shared" si="1"/>
        <v>Feb</v>
      </c>
      <c r="G21" s="4">
        <f>+'Ark1'!Q5767</f>
        <v>0</v>
      </c>
      <c r="H21" s="4">
        <f>+'Ark1'!R5767</f>
        <v>0</v>
      </c>
      <c r="I21" s="4">
        <f>+'Ark1'!S5767</f>
        <v>0</v>
      </c>
      <c r="J21" s="66">
        <f>+'Ark1'!AA5767</f>
        <v>0</v>
      </c>
      <c r="K21" s="66">
        <f>+'Ark1'!AB5767</f>
        <v>0</v>
      </c>
      <c r="L21" s="7">
        <f>+'Ark1'!U5767</f>
        <v>0</v>
      </c>
      <c r="M21" s="7">
        <f>+'Ark1'!W5767</f>
        <v>0</v>
      </c>
      <c r="N21" s="7">
        <f>+'Ark1'!X5767</f>
        <v>0</v>
      </c>
      <c r="O21" s="7">
        <f>+'Ark1'!Y5767</f>
        <v>0</v>
      </c>
      <c r="P21" s="21" t="str">
        <f>+IF('Ark1'!Z5767=0,"",'Ark1'!Z5767)</f>
        <v/>
      </c>
      <c r="Q21" s="21" t="str">
        <f t="shared" si="7"/>
        <v/>
      </c>
      <c r="R21" s="7">
        <f>+'Ark1'!T5767</f>
        <v>0</v>
      </c>
      <c r="S21" s="66" t="str">
        <f>+IF(H21=0,"",'Ark1'!V5767)</f>
        <v/>
      </c>
      <c r="T21" s="54"/>
      <c r="U21" s="6"/>
      <c r="V21" s="67"/>
      <c r="W21"/>
      <c r="X21"/>
      <c r="Y21" s="7"/>
      <c r="Z21" s="3"/>
      <c r="AA21" s="3">
        <v>21</v>
      </c>
      <c r="AB21" s="20" t="s">
        <v>521</v>
      </c>
      <c r="AC21" s="4"/>
      <c r="AD21" s="3"/>
      <c r="AE21" s="3"/>
      <c r="AF21" s="3"/>
      <c r="AG21" s="3"/>
      <c r="AH21" s="3"/>
      <c r="AI21" s="3"/>
      <c r="AJ21" s="3"/>
    </row>
    <row r="22" spans="1:36" x14ac:dyDescent="0.5">
      <c r="A22" s="54"/>
      <c r="B22" s="290">
        <f>+'Ark1'!C5768</f>
        <v>2022</v>
      </c>
      <c r="C22" s="4">
        <f>+'Ark1'!K5768</f>
        <v>7</v>
      </c>
      <c r="D22" s="4" t="str">
        <f t="shared" si="6"/>
        <v>Noroc</v>
      </c>
      <c r="E22" s="4">
        <f>+'Ark1'!D5768</f>
        <v>2</v>
      </c>
      <c r="F22" s="78" t="str">
        <f t="shared" si="1"/>
        <v>Feb</v>
      </c>
      <c r="G22" s="4">
        <f>+'Ark1'!Q5768</f>
        <v>0</v>
      </c>
      <c r="H22" s="4">
        <f>+'Ark1'!R5768</f>
        <v>0</v>
      </c>
      <c r="I22" s="4">
        <f>+'Ark1'!S5768</f>
        <v>0</v>
      </c>
      <c r="J22" s="66">
        <f>+'Ark1'!AA5768</f>
        <v>0</v>
      </c>
      <c r="K22" s="66">
        <f>+'Ark1'!AB5768</f>
        <v>0</v>
      </c>
      <c r="L22" s="7">
        <f>+'Ark1'!U5768</f>
        <v>0</v>
      </c>
      <c r="M22" s="7">
        <f>+'Ark1'!W5768</f>
        <v>0</v>
      </c>
      <c r="N22" s="7">
        <f>+'Ark1'!X5768</f>
        <v>0</v>
      </c>
      <c r="O22" s="7">
        <f>+'Ark1'!Y5768</f>
        <v>0</v>
      </c>
      <c r="P22" s="21" t="str">
        <f>+IF('Ark1'!Z5768=0,"",'Ark1'!Z5768)</f>
        <v/>
      </c>
      <c r="Q22" s="21" t="str">
        <f t="shared" si="7"/>
        <v/>
      </c>
      <c r="R22" s="7">
        <f>+'Ark1'!T5768</f>
        <v>0</v>
      </c>
      <c r="S22" s="66" t="str">
        <f>+IF(H22=0,"",'Ark1'!V5768)</f>
        <v/>
      </c>
      <c r="T22" s="54"/>
      <c r="U22" s="6"/>
      <c r="V22" s="67"/>
      <c r="W22"/>
      <c r="X22"/>
      <c r="Y22" s="7"/>
      <c r="Z22" s="3"/>
      <c r="AA22" s="3">
        <v>22</v>
      </c>
      <c r="AB22" s="20" t="s">
        <v>522</v>
      </c>
      <c r="AC22" s="4"/>
      <c r="AD22" s="3"/>
      <c r="AE22" s="3"/>
      <c r="AF22" s="3"/>
      <c r="AG22" s="3"/>
      <c r="AH22" s="3"/>
      <c r="AI22" s="3"/>
      <c r="AJ22" s="3"/>
    </row>
    <row r="23" spans="1:36" x14ac:dyDescent="0.5">
      <c r="A23" s="54"/>
      <c r="B23" s="290">
        <f>+'Ark1'!C5769</f>
        <v>2022</v>
      </c>
      <c r="C23" s="4">
        <f>+'Ark1'!K5769</f>
        <v>8</v>
      </c>
      <c r="D23" s="4" t="str">
        <f t="shared" si="6"/>
        <v>Økologisk</v>
      </c>
      <c r="E23" s="4">
        <f>+'Ark1'!D5769</f>
        <v>2</v>
      </c>
      <c r="F23" s="78" t="str">
        <f t="shared" si="1"/>
        <v>Feb</v>
      </c>
      <c r="G23" s="4">
        <f>+'Ark1'!Q5769</f>
        <v>0</v>
      </c>
      <c r="H23" s="4">
        <f>+'Ark1'!R5769</f>
        <v>0</v>
      </c>
      <c r="I23" s="4">
        <f>+'Ark1'!S5769</f>
        <v>0</v>
      </c>
      <c r="J23" s="66">
        <f>+'Ark1'!AA5769</f>
        <v>0</v>
      </c>
      <c r="K23" s="66">
        <f>+'Ark1'!AB5769</f>
        <v>0</v>
      </c>
      <c r="L23" s="7">
        <f>+'Ark1'!U5769</f>
        <v>0</v>
      </c>
      <c r="M23" s="7">
        <f>+'Ark1'!W5769</f>
        <v>0</v>
      </c>
      <c r="N23" s="7">
        <f>+'Ark1'!X5769</f>
        <v>0</v>
      </c>
      <c r="O23" s="7">
        <f>+'Ark1'!Y5769</f>
        <v>0</v>
      </c>
      <c r="P23" s="21" t="str">
        <f>+IF('Ark1'!Z5769=0,"",'Ark1'!Z5769)</f>
        <v/>
      </c>
      <c r="Q23" s="21" t="str">
        <f t="shared" si="7"/>
        <v/>
      </c>
      <c r="R23" s="7">
        <f>+'Ark1'!T5769</f>
        <v>0</v>
      </c>
      <c r="S23" s="66" t="str">
        <f>+IF(H23=0,"",'Ark1'!V5769)</f>
        <v/>
      </c>
      <c r="T23" s="54"/>
      <c r="U23" s="6"/>
      <c r="V23" s="67"/>
      <c r="W23"/>
      <c r="X23"/>
      <c r="Y23" s="7"/>
      <c r="Z23" s="3"/>
      <c r="AA23" s="3">
        <v>23</v>
      </c>
      <c r="AB23" s="20" t="s">
        <v>523</v>
      </c>
      <c r="AC23" s="4"/>
      <c r="AD23" s="3"/>
      <c r="AE23" s="3"/>
      <c r="AF23" s="3"/>
      <c r="AG23" s="3"/>
      <c r="AH23" s="3"/>
      <c r="AI23" s="3"/>
      <c r="AJ23" s="3"/>
    </row>
    <row r="24" spans="1:36" x14ac:dyDescent="0.5">
      <c r="A24" s="54"/>
      <c r="B24" s="290">
        <f>+'Ark1'!C5770</f>
        <v>2022</v>
      </c>
      <c r="C24" s="4">
        <f>+'Ark1'!K5770</f>
        <v>9</v>
      </c>
      <c r="D24" s="4" t="str">
        <f t="shared" si="6"/>
        <v>Noroc Nort</v>
      </c>
      <c r="E24" s="4">
        <f>+'Ark1'!D5770</f>
        <v>2</v>
      </c>
      <c r="F24" s="78" t="str">
        <f t="shared" si="1"/>
        <v>Feb</v>
      </c>
      <c r="G24" s="4">
        <f>+'Ark1'!Q5770</f>
        <v>41</v>
      </c>
      <c r="H24" s="4">
        <f>+'Ark1'!R5770</f>
        <v>1994</v>
      </c>
      <c r="I24" s="4">
        <f>+'Ark1'!S5770</f>
        <v>1994</v>
      </c>
      <c r="J24" s="66">
        <f>+'Ark1'!AA5770</f>
        <v>83.222036727879811</v>
      </c>
      <c r="K24" s="66">
        <f>+'Ark1'!AB5770</f>
        <v>83.22518528967602</v>
      </c>
      <c r="L24" s="7">
        <f>+'Ark1'!U5770</f>
        <v>60.831995987963879</v>
      </c>
      <c r="M24" s="7">
        <f>+'Ark1'!W5770</f>
        <v>86.397342026078107</v>
      </c>
      <c r="N24" s="7">
        <f>+'Ark1'!X5770</f>
        <v>10.106762483608758</v>
      </c>
      <c r="O24" s="7">
        <f>+'Ark1'!Y5770</f>
        <v>2.405560119066529</v>
      </c>
      <c r="P24" s="21">
        <f>+IF('Ark1'!Z5770=0,"",'Ark1'!Z5770)</f>
        <v>-29.571150024630327</v>
      </c>
      <c r="Q24" s="21">
        <f t="shared" si="7"/>
        <v>48.634146341463413</v>
      </c>
      <c r="R24" s="7">
        <f>+'Ark1'!T5770</f>
        <v>16.181544633901702</v>
      </c>
      <c r="S24" s="66">
        <f>+IF(H24=0,"",'Ark1'!V5770)</f>
        <v>93.604920938329698</v>
      </c>
      <c r="T24" s="54"/>
      <c r="U24" s="6"/>
      <c r="V24" s="67"/>
      <c r="W24"/>
      <c r="X24"/>
      <c r="Y24" s="7"/>
      <c r="Z24" s="3"/>
      <c r="AA24" s="3">
        <v>24</v>
      </c>
      <c r="AB24" s="20" t="s">
        <v>524</v>
      </c>
      <c r="AC24" s="4"/>
      <c r="AD24" s="3"/>
      <c r="AE24" s="3"/>
      <c r="AF24" s="3"/>
      <c r="AG24" s="3"/>
      <c r="AH24" s="3"/>
      <c r="AI24" s="3"/>
      <c r="AJ24" s="3"/>
    </row>
    <row r="25" spans="1:36" x14ac:dyDescent="0.5">
      <c r="A25" s="54"/>
      <c r="B25" s="287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6"/>
      <c r="V25" s="67"/>
      <c r="W25"/>
      <c r="X25"/>
      <c r="Y25" s="7"/>
      <c r="Z25" s="3"/>
      <c r="AA25" s="3">
        <v>25</v>
      </c>
      <c r="AB25" s="20" t="s">
        <v>514</v>
      </c>
      <c r="AC25" s="4"/>
      <c r="AD25" s="3"/>
      <c r="AE25" s="3"/>
      <c r="AF25" s="3"/>
      <c r="AG25" s="3"/>
      <c r="AH25" s="3"/>
      <c r="AI25" s="3"/>
      <c r="AJ25" s="3"/>
    </row>
    <row r="26" spans="1:36" x14ac:dyDescent="0.5">
      <c r="A26" s="54"/>
      <c r="B26" s="290">
        <f>+'Ark1'!C5771</f>
        <v>2022</v>
      </c>
      <c r="C26" s="78">
        <f>+'Ark1'!K5771</f>
        <v>0</v>
      </c>
      <c r="D26" s="78" t="str">
        <f>+D18</f>
        <v>Hybrid</v>
      </c>
      <c r="E26" s="78">
        <f>+'Ark1'!D5771</f>
        <v>3</v>
      </c>
      <c r="F26" s="78" t="str">
        <f t="shared" si="1"/>
        <v>Mar</v>
      </c>
      <c r="G26" s="78">
        <f>+'Ark1'!Q5771</f>
        <v>28</v>
      </c>
      <c r="H26" s="78">
        <f>+'Ark1'!R5771</f>
        <v>564</v>
      </c>
      <c r="I26" s="78">
        <f>+'Ark1'!S5771</f>
        <v>564</v>
      </c>
      <c r="J26" s="128">
        <f>+'Ark1'!AA5771</f>
        <v>27.810650887573964</v>
      </c>
      <c r="K26" s="128">
        <f>+'Ark1'!AB5771</f>
        <v>28.36689566975102</v>
      </c>
      <c r="L26" s="79">
        <f>+'Ark1'!U5771</f>
        <v>61.017730496453865</v>
      </c>
      <c r="M26" s="79">
        <f>+'Ark1'!W5771</f>
        <v>86.365780141843999</v>
      </c>
      <c r="N26" s="79">
        <f>+'Ark1'!X5771</f>
        <v>8.8656330607959983</v>
      </c>
      <c r="O26" s="79">
        <f>+'Ark1'!Y5771</f>
        <v>2.1103521835739647</v>
      </c>
      <c r="P26" s="98">
        <f>+IF('Ark1'!Z5771=0,"",'Ark1'!Z5771)</f>
        <v>-32.416478597955177</v>
      </c>
      <c r="Q26" s="98">
        <f t="shared" ref="Q26" si="8">+(IF(I26=0,"",I26/G26))</f>
        <v>20.142857142857142</v>
      </c>
      <c r="R26" s="79">
        <f>+'Ark1'!T5771</f>
        <v>16.345744680851059</v>
      </c>
      <c r="S26" s="128">
        <f>+IF(H26=0,"",'Ark1'!V5771)</f>
        <v>93.570726047501637</v>
      </c>
      <c r="T26" s="54"/>
      <c r="U26" s="6"/>
      <c r="V26" s="67"/>
      <c r="W26"/>
      <c r="X26"/>
      <c r="Y26" s="7"/>
      <c r="Z26" s="3"/>
      <c r="AA26" s="3">
        <v>26</v>
      </c>
      <c r="AB26" s="20" t="s">
        <v>515</v>
      </c>
      <c r="AC26" s="18"/>
      <c r="AD26" s="18"/>
      <c r="AE26" s="18"/>
      <c r="AF26" s="3"/>
      <c r="AG26" s="3"/>
      <c r="AH26" s="3"/>
      <c r="AI26" s="3"/>
      <c r="AJ26" s="3"/>
    </row>
    <row r="27" spans="1:36" x14ac:dyDescent="0.5">
      <c r="A27" s="54"/>
      <c r="B27" s="290">
        <f>+'Ark1'!C5772</f>
        <v>2022</v>
      </c>
      <c r="C27" s="78">
        <f>+'Ark1'!K5772</f>
        <v>1</v>
      </c>
      <c r="D27" s="78" t="str">
        <f t="shared" ref="D27:D32" si="9">+D19</f>
        <v>Hampshire</v>
      </c>
      <c r="E27" s="78">
        <f>+'Ark1'!D5772</f>
        <v>3</v>
      </c>
      <c r="F27" s="78" t="str">
        <f t="shared" si="1"/>
        <v>Mar</v>
      </c>
      <c r="G27" s="78">
        <f>+'Ark1'!Q5772</f>
        <v>0</v>
      </c>
      <c r="H27" s="78">
        <f>+'Ark1'!R5772</f>
        <v>0</v>
      </c>
      <c r="I27" s="78">
        <f>+'Ark1'!S5772</f>
        <v>0</v>
      </c>
      <c r="J27" s="128">
        <f>+'Ark1'!AA5772</f>
        <v>0</v>
      </c>
      <c r="K27" s="128">
        <f>+'Ark1'!AB5772</f>
        <v>0</v>
      </c>
      <c r="L27" s="79">
        <f>+'Ark1'!U5772</f>
        <v>0</v>
      </c>
      <c r="M27" s="79">
        <f>+'Ark1'!W5772</f>
        <v>0</v>
      </c>
      <c r="N27" s="79">
        <f>+'Ark1'!X5772</f>
        <v>0</v>
      </c>
      <c r="O27" s="79">
        <f>+'Ark1'!Y5772</f>
        <v>0</v>
      </c>
      <c r="P27" s="98" t="str">
        <f>+IF('Ark1'!Z5772=0,"",'Ark1'!Z5772)</f>
        <v/>
      </c>
      <c r="Q27" s="98" t="str">
        <f t="shared" ref="Q27:Q32" si="10">+(IF(I27=0,"",I27/G27))</f>
        <v/>
      </c>
      <c r="R27" s="79">
        <f>+'Ark1'!T5772</f>
        <v>0</v>
      </c>
      <c r="S27" s="128" t="str">
        <f>+IF(H27=0,"",'Ark1'!V5772)</f>
        <v/>
      </c>
      <c r="T27" s="54"/>
      <c r="U27" s="6"/>
      <c r="V27" s="67"/>
      <c r="W27"/>
      <c r="X27"/>
      <c r="Y27" s="7"/>
      <c r="Z27" s="3"/>
      <c r="AA27" s="3">
        <v>27</v>
      </c>
      <c r="AB27" s="20" t="s">
        <v>516</v>
      </c>
      <c r="AC27" s="18"/>
      <c r="AD27" s="18"/>
      <c r="AE27" s="18"/>
      <c r="AF27" s="3"/>
      <c r="AG27" s="3"/>
      <c r="AH27" s="3"/>
      <c r="AI27" s="3"/>
      <c r="AJ27" s="3"/>
    </row>
    <row r="28" spans="1:36" x14ac:dyDescent="0.5">
      <c r="A28" s="54"/>
      <c r="B28" s="290">
        <f>+'Ark1'!C5773</f>
        <v>2022</v>
      </c>
      <c r="C28" s="78">
        <f>+'Ark1'!K5773</f>
        <v>3</v>
      </c>
      <c r="D28" s="78" t="str">
        <f t="shared" si="9"/>
        <v>Noroc KLF</v>
      </c>
      <c r="E28" s="78">
        <f>+'Ark1'!D5773</f>
        <v>3</v>
      </c>
      <c r="F28" s="78" t="str">
        <f t="shared" si="1"/>
        <v>Mar</v>
      </c>
      <c r="G28" s="78">
        <f>+'Ark1'!Q5773</f>
        <v>3</v>
      </c>
      <c r="H28" s="78">
        <f>+'Ark1'!R5773</f>
        <v>6</v>
      </c>
      <c r="I28" s="78">
        <f>+'Ark1'!S5773</f>
        <v>6</v>
      </c>
      <c r="J28" s="128">
        <f>+'Ark1'!AA5773</f>
        <v>0.29585798816568054</v>
      </c>
      <c r="K28" s="128">
        <f>+'Ark1'!AB5773</f>
        <v>0.33829251091778045</v>
      </c>
      <c r="L28" s="79">
        <f>+'Ark1'!U5773</f>
        <v>57.66666666666665</v>
      </c>
      <c r="M28" s="79">
        <f>+'Ark1'!W5773</f>
        <v>96.816666666666634</v>
      </c>
      <c r="N28" s="79">
        <f>+'Ark1'!X5773</f>
        <v>16.345174279346875</v>
      </c>
      <c r="O28" s="79">
        <f>+'Ark1'!Y5773</f>
        <v>2.28521820013377</v>
      </c>
      <c r="P28" s="98">
        <f>+IF('Ark1'!Z5773=0,"",'Ark1'!Z5773)</f>
        <v>-4.0009446664342052</v>
      </c>
      <c r="Q28" s="98">
        <f t="shared" si="10"/>
        <v>2</v>
      </c>
      <c r="R28" s="79">
        <f>+'Ark1'!T5773</f>
        <v>14.5</v>
      </c>
      <c r="S28" s="128">
        <f>+IF(H28=0,"",'Ark1'!V5773)</f>
        <v>104.89346334416756</v>
      </c>
      <c r="T28" s="54"/>
      <c r="U28" s="6"/>
      <c r="V28" s="67"/>
      <c r="W28"/>
      <c r="X28"/>
      <c r="Y28" s="7"/>
      <c r="Z28" s="3"/>
      <c r="AA28" s="3">
        <v>28</v>
      </c>
      <c r="AB28" s="20" t="s">
        <v>517</v>
      </c>
      <c r="AC28" s="18"/>
      <c r="AD28" s="18"/>
      <c r="AE28" s="18"/>
      <c r="AF28" s="3"/>
      <c r="AG28" s="3"/>
      <c r="AH28" s="3"/>
      <c r="AI28" s="3"/>
      <c r="AJ28" s="3"/>
    </row>
    <row r="29" spans="1:36" x14ac:dyDescent="0.5">
      <c r="A29" s="54"/>
      <c r="B29" s="290">
        <f>+'Ark1'!C5774</f>
        <v>2022</v>
      </c>
      <c r="C29" s="78">
        <f>+'Ark1'!K5774</f>
        <v>6</v>
      </c>
      <c r="D29" s="78" t="str">
        <f t="shared" si="9"/>
        <v>Noroc</v>
      </c>
      <c r="E29" s="78">
        <f>+'Ark1'!D5774</f>
        <v>3</v>
      </c>
      <c r="F29" s="78" t="str">
        <f t="shared" si="1"/>
        <v>Mar</v>
      </c>
      <c r="G29" s="78">
        <f>+'Ark1'!Q5774</f>
        <v>2</v>
      </c>
      <c r="H29" s="78">
        <f>+'Ark1'!R5774</f>
        <v>2</v>
      </c>
      <c r="I29" s="78">
        <f>+'Ark1'!S5774</f>
        <v>2</v>
      </c>
      <c r="J29" s="128">
        <f>+'Ark1'!AA5774</f>
        <v>9.8619329388560162E-2</v>
      </c>
      <c r="K29" s="128">
        <f>+'Ark1'!AB5774</f>
        <v>0.1052905594318036</v>
      </c>
      <c r="L29" s="79">
        <f>+'Ark1'!U5774</f>
        <v>61</v>
      </c>
      <c r="M29" s="79">
        <f>+'Ark1'!W5774</f>
        <v>90.4</v>
      </c>
      <c r="N29" s="79">
        <f>+'Ark1'!X5774</f>
        <v>10.399999999999944</v>
      </c>
      <c r="O29" s="79">
        <f>+'Ark1'!Y5774</f>
        <v>3</v>
      </c>
      <c r="P29" s="98">
        <f>+IF('Ark1'!Z5774=0,"",'Ark1'!Z5774)</f>
        <v>-100.00000000000281</v>
      </c>
      <c r="Q29" s="98">
        <f t="shared" si="10"/>
        <v>1</v>
      </c>
      <c r="R29" s="79">
        <f>+'Ark1'!T5774</f>
        <v>15.5</v>
      </c>
      <c r="S29" s="128">
        <f>+IF(H29=0,"",'Ark1'!V5774)</f>
        <v>97.941495124593743</v>
      </c>
      <c r="T29" s="54"/>
      <c r="U29" s="6"/>
      <c r="V29" s="67"/>
      <c r="W29"/>
      <c r="X29"/>
      <c r="Y29" s="7"/>
      <c r="Z29" s="3"/>
      <c r="AA29" s="3">
        <v>29</v>
      </c>
      <c r="AB29" s="20" t="s">
        <v>385</v>
      </c>
      <c r="AC29" s="18"/>
      <c r="AD29" s="18"/>
      <c r="AE29" s="18"/>
      <c r="AF29" s="3"/>
      <c r="AG29" s="3"/>
      <c r="AH29" s="3"/>
      <c r="AI29" s="3"/>
      <c r="AJ29" s="3"/>
    </row>
    <row r="30" spans="1:36" x14ac:dyDescent="0.5">
      <c r="A30" s="54"/>
      <c r="B30" s="290">
        <f>+'Ark1'!C5775</f>
        <v>2022</v>
      </c>
      <c r="C30" s="78">
        <f>+'Ark1'!K5775</f>
        <v>7</v>
      </c>
      <c r="D30" s="78" t="str">
        <f t="shared" si="9"/>
        <v>Noroc</v>
      </c>
      <c r="E30" s="78">
        <f>+'Ark1'!D5775</f>
        <v>3</v>
      </c>
      <c r="F30" s="78" t="str">
        <f t="shared" si="1"/>
        <v>Mar</v>
      </c>
      <c r="G30" s="78">
        <f>+'Ark1'!Q5775</f>
        <v>0</v>
      </c>
      <c r="H30" s="78">
        <f>+'Ark1'!R5775</f>
        <v>0</v>
      </c>
      <c r="I30" s="78">
        <f>+'Ark1'!S5775</f>
        <v>0</v>
      </c>
      <c r="J30" s="128">
        <f>+'Ark1'!AA5775</f>
        <v>0</v>
      </c>
      <c r="K30" s="128">
        <f>+'Ark1'!AB5775</f>
        <v>0</v>
      </c>
      <c r="L30" s="79">
        <f>+'Ark1'!U5775</f>
        <v>0</v>
      </c>
      <c r="M30" s="79">
        <f>+'Ark1'!W5775</f>
        <v>0</v>
      </c>
      <c r="N30" s="79">
        <f>+'Ark1'!X5775</f>
        <v>0</v>
      </c>
      <c r="O30" s="79">
        <f>+'Ark1'!Y5775</f>
        <v>0</v>
      </c>
      <c r="P30" s="98" t="str">
        <f>+IF('Ark1'!Z5775=0,"",'Ark1'!Z5775)</f>
        <v/>
      </c>
      <c r="Q30" s="98" t="str">
        <f t="shared" si="10"/>
        <v/>
      </c>
      <c r="R30" s="79">
        <f>+'Ark1'!T5775</f>
        <v>0</v>
      </c>
      <c r="S30" s="128" t="str">
        <f>+IF(H30=0,"",'Ark1'!V5775)</f>
        <v/>
      </c>
      <c r="T30" s="54"/>
      <c r="U30" s="6"/>
      <c r="V30" s="67"/>
      <c r="W30"/>
      <c r="X30"/>
      <c r="Y30" s="7"/>
      <c r="Z30" s="3"/>
      <c r="AA30" s="3">
        <v>30</v>
      </c>
      <c r="AB30" s="20" t="s">
        <v>518</v>
      </c>
      <c r="AC30" s="18"/>
      <c r="AD30" s="18"/>
      <c r="AE30" s="18"/>
      <c r="AF30" s="3"/>
      <c r="AG30" s="3"/>
      <c r="AH30" s="3"/>
      <c r="AI30" s="3"/>
      <c r="AJ30" s="3"/>
    </row>
    <row r="31" spans="1:36" x14ac:dyDescent="0.5">
      <c r="A31" s="54"/>
      <c r="B31" s="290">
        <f>+'Ark1'!C5776</f>
        <v>2022</v>
      </c>
      <c r="C31" s="78">
        <f>+'Ark1'!K5776</f>
        <v>8</v>
      </c>
      <c r="D31" s="78" t="str">
        <f t="shared" si="9"/>
        <v>Økologisk</v>
      </c>
      <c r="E31" s="78">
        <f>+'Ark1'!D5776</f>
        <v>3</v>
      </c>
      <c r="F31" s="78" t="str">
        <f t="shared" si="1"/>
        <v>Mar</v>
      </c>
      <c r="G31" s="78">
        <f>+'Ark1'!Q5776</f>
        <v>0</v>
      </c>
      <c r="H31" s="78">
        <f>+'Ark1'!R5776</f>
        <v>0</v>
      </c>
      <c r="I31" s="78">
        <f>+'Ark1'!S5776</f>
        <v>0</v>
      </c>
      <c r="J31" s="128">
        <f>+'Ark1'!AA5776</f>
        <v>0</v>
      </c>
      <c r="K31" s="128">
        <f>+'Ark1'!AB5776</f>
        <v>0</v>
      </c>
      <c r="L31" s="79">
        <f>+'Ark1'!U5776</f>
        <v>0</v>
      </c>
      <c r="M31" s="79">
        <f>+'Ark1'!W5776</f>
        <v>0</v>
      </c>
      <c r="N31" s="79">
        <f>+'Ark1'!X5776</f>
        <v>0</v>
      </c>
      <c r="O31" s="79">
        <f>+'Ark1'!Y5776</f>
        <v>0</v>
      </c>
      <c r="P31" s="98" t="str">
        <f>+IF('Ark1'!Z5776=0,"",'Ark1'!Z5776)</f>
        <v/>
      </c>
      <c r="Q31" s="98" t="str">
        <f t="shared" si="10"/>
        <v/>
      </c>
      <c r="R31" s="79">
        <f>+'Ark1'!T5776</f>
        <v>0</v>
      </c>
      <c r="S31" s="128" t="str">
        <f>+IF(H31=0,"",'Ark1'!V5776)</f>
        <v/>
      </c>
      <c r="T31" s="54"/>
      <c r="U31" s="6"/>
      <c r="V31" s="67"/>
      <c r="W31"/>
      <c r="X31"/>
      <c r="Y31" s="7"/>
      <c r="Z31" s="3"/>
      <c r="AA31" s="3">
        <v>31</v>
      </c>
      <c r="AB31" s="20" t="s">
        <v>519</v>
      </c>
      <c r="AC31" s="18"/>
      <c r="AD31" s="18"/>
      <c r="AE31" s="18"/>
      <c r="AF31" s="3"/>
      <c r="AG31" s="3"/>
      <c r="AH31" s="3"/>
      <c r="AI31" s="3"/>
      <c r="AJ31" s="3"/>
    </row>
    <row r="32" spans="1:36" x14ac:dyDescent="0.5">
      <c r="A32" s="54"/>
      <c r="B32" s="290">
        <f>+'Ark1'!C5777</f>
        <v>2022</v>
      </c>
      <c r="C32" s="78">
        <f>+'Ark1'!K5777</f>
        <v>9</v>
      </c>
      <c r="D32" s="78" t="str">
        <f t="shared" si="9"/>
        <v>Noroc Nort</v>
      </c>
      <c r="E32" s="78">
        <f>+'Ark1'!D5777</f>
        <v>3</v>
      </c>
      <c r="F32" s="78" t="str">
        <f t="shared" si="1"/>
        <v>Mar</v>
      </c>
      <c r="G32" s="78">
        <f>+'Ark1'!Q5777</f>
        <v>51</v>
      </c>
      <c r="H32" s="78">
        <f>+'Ark1'!R5777</f>
        <v>1456</v>
      </c>
      <c r="I32" s="78">
        <f>+'Ark1'!S5777</f>
        <v>1456</v>
      </c>
      <c r="J32" s="128">
        <f>+'Ark1'!AA5777</f>
        <v>71.79487179487181</v>
      </c>
      <c r="K32" s="128">
        <f>+'Ark1'!AB5777</f>
        <v>71.189521259899394</v>
      </c>
      <c r="L32" s="79">
        <f>+'Ark1'!U5777</f>
        <v>61.076236263736241</v>
      </c>
      <c r="M32" s="79">
        <f>+'Ark1'!W5777</f>
        <v>83.958310439560549</v>
      </c>
      <c r="N32" s="79">
        <f>+'Ark1'!X5777</f>
        <v>10.33961825513143</v>
      </c>
      <c r="O32" s="79">
        <f>+'Ark1'!Y5777</f>
        <v>2.2364576850783964</v>
      </c>
      <c r="P32" s="98">
        <f>+IF('Ark1'!Z5777=0,"",'Ark1'!Z5777)</f>
        <v>-48.466570725819437</v>
      </c>
      <c r="Q32" s="98">
        <f t="shared" si="10"/>
        <v>28.549019607843139</v>
      </c>
      <c r="R32" s="79">
        <f>+'Ark1'!T5777</f>
        <v>16.348901098901099</v>
      </c>
      <c r="S32" s="128">
        <f>+IF(H32=0,"",'Ark1'!V5777)</f>
        <v>90.962416510899715</v>
      </c>
      <c r="T32" s="54"/>
      <c r="U32" s="6"/>
      <c r="V32" s="67"/>
      <c r="W32"/>
      <c r="X32"/>
      <c r="Y32" s="7"/>
      <c r="Z32" s="3"/>
      <c r="AA32" s="3">
        <v>32</v>
      </c>
      <c r="AB32" s="20" t="s">
        <v>520</v>
      </c>
      <c r="AC32" s="18"/>
      <c r="AD32" s="18"/>
      <c r="AE32" s="18"/>
      <c r="AF32" s="3"/>
      <c r="AG32" s="3"/>
      <c r="AH32" s="3"/>
      <c r="AI32" s="3"/>
      <c r="AJ32" s="3"/>
    </row>
    <row r="33" spans="1:36" x14ac:dyDescent="0.5">
      <c r="A33" s="54"/>
      <c r="B33" s="287"/>
      <c r="C33" s="54"/>
      <c r="D33" s="54"/>
      <c r="E33" s="54"/>
      <c r="F33" s="78" t="e">
        <f t="shared" si="1"/>
        <v>#N/A</v>
      </c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6"/>
      <c r="V33" s="67"/>
      <c r="W33"/>
      <c r="X33"/>
      <c r="Y33" s="7"/>
      <c r="Z33" s="3"/>
      <c r="AA33" s="3">
        <v>33</v>
      </c>
      <c r="AB33" s="20" t="s">
        <v>521</v>
      </c>
      <c r="AC33" s="4"/>
      <c r="AD33" s="3"/>
      <c r="AE33" s="3"/>
      <c r="AF33" s="3"/>
      <c r="AG33" s="3"/>
      <c r="AH33" s="3"/>
      <c r="AI33" s="3"/>
      <c r="AJ33" s="3"/>
    </row>
    <row r="34" spans="1:36" x14ac:dyDescent="0.5">
      <c r="A34" s="54"/>
      <c r="B34" s="290">
        <f>+'Ark1'!C5778</f>
        <v>2022</v>
      </c>
      <c r="C34" s="78">
        <f>+'Ark1'!K5778</f>
        <v>0</v>
      </c>
      <c r="D34" s="78" t="str">
        <f>+D26</f>
        <v>Hybrid</v>
      </c>
      <c r="E34" s="78">
        <f>+'Ark1'!D5778</f>
        <v>4</v>
      </c>
      <c r="F34" s="78" t="str">
        <f t="shared" si="1"/>
        <v>Apr</v>
      </c>
      <c r="G34" s="78">
        <f>+'Ark1'!Q5778</f>
        <v>18</v>
      </c>
      <c r="H34" s="78">
        <f>+'Ark1'!R5778</f>
        <v>274</v>
      </c>
      <c r="I34" s="78">
        <f>+'Ark1'!S5778</f>
        <v>274</v>
      </c>
      <c r="J34" s="128">
        <f>+'Ark1'!AA5778</f>
        <v>12.017543859649122</v>
      </c>
      <c r="K34" s="128">
        <f>+'Ark1'!AB5778</f>
        <v>12.201669712040282</v>
      </c>
      <c r="L34" s="79">
        <f>+'Ark1'!U5778</f>
        <v>61.83941605839415</v>
      </c>
      <c r="M34" s="79">
        <f>+'Ark1'!W5778</f>
        <v>85.49416058394155</v>
      </c>
      <c r="N34" s="79">
        <f>+'Ark1'!X5778</f>
        <v>8.6706844493925193</v>
      </c>
      <c r="O34" s="79">
        <f>+'Ark1'!Y5778</f>
        <v>2.0298271352894899</v>
      </c>
      <c r="P34" s="98">
        <f>+IF('Ark1'!Z5778=0,"",'Ark1'!Z5778)</f>
        <v>-49.051472312114441</v>
      </c>
      <c r="Q34" s="98">
        <f t="shared" ref="Q34:Q40" si="11">+(IF(I34=0,"",I34/G34))</f>
        <v>15.222222222222221</v>
      </c>
      <c r="R34" s="79">
        <f>+'Ark1'!T5778</f>
        <v>16.638686131386855</v>
      </c>
      <c r="S34" s="128">
        <f>+IF(H34=0,"",'Ark1'!V5778)</f>
        <v>92.62639283200609</v>
      </c>
      <c r="T34" s="54"/>
      <c r="U34" s="6"/>
      <c r="V34" s="67"/>
      <c r="W34"/>
      <c r="X34"/>
      <c r="Y34" s="7"/>
      <c r="Z34" s="3"/>
      <c r="AA34" s="3">
        <v>34</v>
      </c>
      <c r="AB34" s="20" t="s">
        <v>522</v>
      </c>
      <c r="AC34" s="18"/>
      <c r="AD34" s="18"/>
      <c r="AE34" s="18"/>
      <c r="AF34" s="3"/>
      <c r="AG34" s="3"/>
      <c r="AH34" s="3"/>
      <c r="AI34" s="3"/>
      <c r="AJ34" s="3"/>
    </row>
    <row r="35" spans="1:36" x14ac:dyDescent="0.5">
      <c r="A35" s="54"/>
      <c r="B35" s="290">
        <f>+'Ark1'!C5779</f>
        <v>2022</v>
      </c>
      <c r="C35" s="78">
        <f>+'Ark1'!K5779</f>
        <v>1</v>
      </c>
      <c r="D35" s="78" t="str">
        <f t="shared" ref="D35:D40" si="12">+D27</f>
        <v>Hampshire</v>
      </c>
      <c r="E35" s="78">
        <f>+'Ark1'!D5779</f>
        <v>4</v>
      </c>
      <c r="F35" s="78" t="str">
        <f t="shared" si="1"/>
        <v>Apr</v>
      </c>
      <c r="G35" s="78">
        <f>+'Ark1'!Q5779</f>
        <v>1</v>
      </c>
      <c r="H35" s="78">
        <f>+'Ark1'!R5779</f>
        <v>6</v>
      </c>
      <c r="I35" s="78">
        <f>+'Ark1'!S5779</f>
        <v>6</v>
      </c>
      <c r="J35" s="128">
        <f>+'Ark1'!AA5779</f>
        <v>0.26315789473684204</v>
      </c>
      <c r="K35" s="128">
        <f>+'Ark1'!AB5779</f>
        <v>0.2550196577652859</v>
      </c>
      <c r="L35" s="79">
        <f>+'Ark1'!U5779</f>
        <v>59.16666666666665</v>
      </c>
      <c r="M35" s="79">
        <f>+'Ark1'!W5779</f>
        <v>81.600000000000023</v>
      </c>
      <c r="N35" s="79">
        <f>+'Ark1'!X5779</f>
        <v>3.462176579359459</v>
      </c>
      <c r="O35" s="79">
        <f>+'Ark1'!Y5779</f>
        <v>2.266911751455996</v>
      </c>
      <c r="P35" s="98">
        <f>+IF('Ark1'!Z5779=0,"",'Ark1'!Z5779)</f>
        <v>-24.20860548199078</v>
      </c>
      <c r="Q35" s="98">
        <f t="shared" si="11"/>
        <v>6</v>
      </c>
      <c r="R35" s="79">
        <f>+'Ark1'!T5779</f>
        <v>15.5</v>
      </c>
      <c r="S35" s="128">
        <f>+IF(H35=0,"",'Ark1'!V5779)</f>
        <v>88.407367280606692</v>
      </c>
      <c r="T35" s="54"/>
      <c r="U35" s="6"/>
      <c r="V35" s="17"/>
      <c r="W35"/>
      <c r="X35"/>
      <c r="Y35" s="21"/>
      <c r="Z35" s="3"/>
      <c r="AA35" s="3">
        <v>35</v>
      </c>
      <c r="AB35" s="20" t="s">
        <v>523</v>
      </c>
      <c r="AC35" s="3"/>
      <c r="AD35" s="3"/>
      <c r="AE35" s="3"/>
      <c r="AF35" s="3"/>
      <c r="AG35" s="3"/>
      <c r="AH35" s="3"/>
      <c r="AI35" s="3"/>
      <c r="AJ35" s="3"/>
    </row>
    <row r="36" spans="1:36" x14ac:dyDescent="0.5">
      <c r="A36" s="54"/>
      <c r="B36" s="290">
        <f>+'Ark1'!C5780</f>
        <v>2022</v>
      </c>
      <c r="C36" s="78">
        <f>+'Ark1'!K5780</f>
        <v>3</v>
      </c>
      <c r="D36" s="78" t="str">
        <f t="shared" si="12"/>
        <v>Noroc KLF</v>
      </c>
      <c r="E36" s="78">
        <f>+'Ark1'!D5780</f>
        <v>4</v>
      </c>
      <c r="F36" s="78" t="str">
        <f t="shared" si="1"/>
        <v>Apr</v>
      </c>
      <c r="G36" s="78">
        <f>+'Ark1'!Q5780</f>
        <v>0</v>
      </c>
      <c r="H36" s="78">
        <f>+'Ark1'!R5780</f>
        <v>0</v>
      </c>
      <c r="I36" s="78">
        <f>+'Ark1'!S5780</f>
        <v>0</v>
      </c>
      <c r="J36" s="128">
        <f>+'Ark1'!AA5780</f>
        <v>0</v>
      </c>
      <c r="K36" s="128">
        <f>+'Ark1'!AB5780</f>
        <v>0</v>
      </c>
      <c r="L36" s="79">
        <f>+'Ark1'!U5780</f>
        <v>0</v>
      </c>
      <c r="M36" s="79">
        <f>+'Ark1'!W5780</f>
        <v>0</v>
      </c>
      <c r="N36" s="79">
        <f>+'Ark1'!X5780</f>
        <v>0</v>
      </c>
      <c r="O36" s="79">
        <f>+'Ark1'!Y5780</f>
        <v>0</v>
      </c>
      <c r="P36" s="98" t="str">
        <f>+IF('Ark1'!Z5780=0,"",'Ark1'!Z5780)</f>
        <v/>
      </c>
      <c r="Q36" s="98" t="str">
        <f t="shared" si="11"/>
        <v/>
      </c>
      <c r="R36" s="79">
        <f>+'Ark1'!T5780</f>
        <v>0</v>
      </c>
      <c r="S36" s="128" t="str">
        <f>+IF(H36=0,"",'Ark1'!V5780)</f>
        <v/>
      </c>
      <c r="T36" s="54"/>
      <c r="U36" s="6"/>
      <c r="V36" s="17"/>
      <c r="W36"/>
      <c r="X36"/>
      <c r="Y36" s="21"/>
      <c r="Z36" s="3"/>
      <c r="AA36" s="3">
        <v>36</v>
      </c>
      <c r="AB36" s="20" t="s">
        <v>524</v>
      </c>
      <c r="AC36"/>
      <c r="AD36"/>
      <c r="AE36"/>
    </row>
    <row r="37" spans="1:36" x14ac:dyDescent="0.5">
      <c r="A37" s="54"/>
      <c r="B37" s="290">
        <f>+'Ark1'!C5781</f>
        <v>2022</v>
      </c>
      <c r="C37" s="78">
        <f>+'Ark1'!K5781</f>
        <v>6</v>
      </c>
      <c r="D37" s="78" t="str">
        <f t="shared" si="12"/>
        <v>Noroc</v>
      </c>
      <c r="E37" s="78">
        <f>+'Ark1'!D5781</f>
        <v>4</v>
      </c>
      <c r="F37" s="78" t="str">
        <f t="shared" si="1"/>
        <v>Apr</v>
      </c>
      <c r="G37" s="78">
        <f>+'Ark1'!Q5781</f>
        <v>0</v>
      </c>
      <c r="H37" s="78">
        <f>+'Ark1'!R5781</f>
        <v>0</v>
      </c>
      <c r="I37" s="78">
        <f>+'Ark1'!S5781</f>
        <v>0</v>
      </c>
      <c r="J37" s="128">
        <f>+'Ark1'!AA5781</f>
        <v>0</v>
      </c>
      <c r="K37" s="128">
        <f>+'Ark1'!AB5781</f>
        <v>0</v>
      </c>
      <c r="L37" s="79">
        <f>+'Ark1'!U5781</f>
        <v>0</v>
      </c>
      <c r="M37" s="79">
        <f>+'Ark1'!W5781</f>
        <v>0</v>
      </c>
      <c r="N37" s="79">
        <f>+'Ark1'!X5781</f>
        <v>0</v>
      </c>
      <c r="O37" s="79">
        <f>+'Ark1'!Y5781</f>
        <v>0</v>
      </c>
      <c r="P37" s="98" t="str">
        <f>+IF('Ark1'!Z5781=0,"",'Ark1'!Z5781)</f>
        <v/>
      </c>
      <c r="Q37" s="98" t="str">
        <f t="shared" si="11"/>
        <v/>
      </c>
      <c r="R37" s="79">
        <f>+'Ark1'!T5781</f>
        <v>0</v>
      </c>
      <c r="S37" s="128" t="str">
        <f>+IF(H37=0,"",'Ark1'!V5781)</f>
        <v/>
      </c>
      <c r="T37" s="54"/>
      <c r="U37" s="6"/>
      <c r="V37" s="17"/>
      <c r="W37"/>
      <c r="X37"/>
      <c r="Y37" s="21"/>
      <c r="Z37" s="3"/>
      <c r="AA37" s="3">
        <v>37</v>
      </c>
      <c r="AB37" s="20" t="s">
        <v>514</v>
      </c>
      <c r="AC37"/>
      <c r="AD37"/>
      <c r="AE37"/>
    </row>
    <row r="38" spans="1:36" x14ac:dyDescent="0.5">
      <c r="A38" s="54"/>
      <c r="B38" s="290">
        <f>+'Ark1'!C5782</f>
        <v>2022</v>
      </c>
      <c r="C38" s="78">
        <f>+'Ark1'!K5782</f>
        <v>7</v>
      </c>
      <c r="D38" s="78" t="str">
        <f t="shared" si="12"/>
        <v>Noroc</v>
      </c>
      <c r="E38" s="78">
        <f>+'Ark1'!D5782</f>
        <v>4</v>
      </c>
      <c r="F38" s="78" t="str">
        <f t="shared" si="1"/>
        <v>Apr</v>
      </c>
      <c r="G38" s="78">
        <f>+'Ark1'!Q5782</f>
        <v>0</v>
      </c>
      <c r="H38" s="78">
        <f>+'Ark1'!R5782</f>
        <v>0</v>
      </c>
      <c r="I38" s="78">
        <f>+'Ark1'!S5782</f>
        <v>0</v>
      </c>
      <c r="J38" s="128">
        <f>+'Ark1'!AA5782</f>
        <v>0</v>
      </c>
      <c r="K38" s="128">
        <f>+'Ark1'!AB5782</f>
        <v>0</v>
      </c>
      <c r="L38" s="79">
        <f>+'Ark1'!U5782</f>
        <v>0</v>
      </c>
      <c r="M38" s="79">
        <f>+'Ark1'!W5782</f>
        <v>0</v>
      </c>
      <c r="N38" s="79">
        <f>+'Ark1'!X5782</f>
        <v>0</v>
      </c>
      <c r="O38" s="79">
        <f>+'Ark1'!Y5782</f>
        <v>0</v>
      </c>
      <c r="P38" s="98" t="str">
        <f>+IF('Ark1'!Z5782=0,"",'Ark1'!Z5782)</f>
        <v/>
      </c>
      <c r="Q38" s="98" t="str">
        <f t="shared" si="11"/>
        <v/>
      </c>
      <c r="R38" s="79">
        <f>+'Ark1'!T5782</f>
        <v>0</v>
      </c>
      <c r="S38" s="128" t="str">
        <f>+IF(H38=0,"",'Ark1'!V5782)</f>
        <v/>
      </c>
      <c r="T38" s="54"/>
      <c r="U38" s="6"/>
      <c r="V38" s="17"/>
      <c r="W38"/>
      <c r="X38"/>
      <c r="Y38" s="21"/>
      <c r="Z38" s="3"/>
      <c r="AA38" s="3">
        <v>38</v>
      </c>
      <c r="AB38" s="20" t="s">
        <v>515</v>
      </c>
      <c r="AC38"/>
      <c r="AD38"/>
      <c r="AE38"/>
    </row>
    <row r="39" spans="1:36" x14ac:dyDescent="0.5">
      <c r="A39" s="54"/>
      <c r="B39" s="290">
        <f>+'Ark1'!C5783</f>
        <v>2022</v>
      </c>
      <c r="C39" s="78">
        <f>+'Ark1'!K5783</f>
        <v>8</v>
      </c>
      <c r="D39" s="78" t="str">
        <f t="shared" si="12"/>
        <v>Økologisk</v>
      </c>
      <c r="E39" s="78">
        <f>+'Ark1'!D5783</f>
        <v>4</v>
      </c>
      <c r="F39" s="78" t="str">
        <f t="shared" si="1"/>
        <v>Apr</v>
      </c>
      <c r="G39" s="78">
        <f>+'Ark1'!Q5783</f>
        <v>0</v>
      </c>
      <c r="H39" s="78">
        <f>+'Ark1'!R5783</f>
        <v>0</v>
      </c>
      <c r="I39" s="78">
        <f>+'Ark1'!S5783</f>
        <v>0</v>
      </c>
      <c r="J39" s="128">
        <f>+'Ark1'!AA5783</f>
        <v>0</v>
      </c>
      <c r="K39" s="128">
        <f>+'Ark1'!AB5783</f>
        <v>0</v>
      </c>
      <c r="L39" s="79">
        <f>+'Ark1'!U5783</f>
        <v>0</v>
      </c>
      <c r="M39" s="79">
        <f>+'Ark1'!W5783</f>
        <v>0</v>
      </c>
      <c r="N39" s="79">
        <f>+'Ark1'!X5783</f>
        <v>0</v>
      </c>
      <c r="O39" s="79">
        <f>+'Ark1'!Y5783</f>
        <v>0</v>
      </c>
      <c r="P39" s="98" t="str">
        <f>+IF('Ark1'!Z5783=0,"",'Ark1'!Z5783)</f>
        <v/>
      </c>
      <c r="Q39" s="98" t="str">
        <f t="shared" si="11"/>
        <v/>
      </c>
      <c r="R39" s="79">
        <f>+'Ark1'!T5783</f>
        <v>0</v>
      </c>
      <c r="S39" s="128" t="str">
        <f>+IF(H39=0,"",'Ark1'!V5783)</f>
        <v/>
      </c>
      <c r="T39" s="54"/>
      <c r="U39" s="6"/>
      <c r="V39" s="17"/>
      <c r="W39"/>
      <c r="X39"/>
      <c r="Y39" s="21"/>
      <c r="Z39" s="3"/>
      <c r="AA39" s="3">
        <v>39</v>
      </c>
      <c r="AB39" s="20" t="s">
        <v>516</v>
      </c>
      <c r="AC39"/>
      <c r="AD39"/>
      <c r="AE39"/>
    </row>
    <row r="40" spans="1:36" x14ac:dyDescent="0.5">
      <c r="A40" s="54"/>
      <c r="B40" s="290">
        <f>+'Ark1'!C5784</f>
        <v>2022</v>
      </c>
      <c r="C40" s="78">
        <f>+'Ark1'!K5784</f>
        <v>9</v>
      </c>
      <c r="D40" s="78" t="str">
        <f t="shared" si="12"/>
        <v>Noroc Nort</v>
      </c>
      <c r="E40" s="78">
        <f>+'Ark1'!D5784</f>
        <v>4</v>
      </c>
      <c r="F40" s="78" t="str">
        <f t="shared" si="1"/>
        <v>Apr</v>
      </c>
      <c r="G40" s="78">
        <f>+'Ark1'!Q5784</f>
        <v>47</v>
      </c>
      <c r="H40" s="78">
        <f>+'Ark1'!R5784</f>
        <v>2000</v>
      </c>
      <c r="I40" s="78">
        <f>+'Ark1'!S5784</f>
        <v>1997</v>
      </c>
      <c r="J40" s="128">
        <f>+'Ark1'!AA5784</f>
        <v>87.719298245614013</v>
      </c>
      <c r="K40" s="128">
        <f>+'Ark1'!AB5784</f>
        <v>87.543310630194455</v>
      </c>
      <c r="L40" s="79">
        <f>+'Ark1'!U5784</f>
        <v>61.102153229844753</v>
      </c>
      <c r="M40" s="79">
        <f>+'Ark1'!W5784</f>
        <v>84.16134201301962</v>
      </c>
      <c r="N40" s="79">
        <f>+'Ark1'!X5784</f>
        <v>11.478702396819761</v>
      </c>
      <c r="O40" s="79">
        <f>+'Ark1'!Y5784</f>
        <v>2.4029651959933518</v>
      </c>
      <c r="P40" s="98">
        <f>+IF('Ark1'!Z5784=0,"",'Ark1'!Z5784)</f>
        <v>-41.275664306221003</v>
      </c>
      <c r="Q40" s="98">
        <f t="shared" si="11"/>
        <v>42.48936170212766</v>
      </c>
      <c r="R40" s="79">
        <f>+'Ark1'!T5784</f>
        <v>16.266500000000001</v>
      </c>
      <c r="S40" s="128">
        <f>+IF(H40=0,"",'Ark1'!V5784)</f>
        <v>91.244287883613126</v>
      </c>
      <c r="T40" s="54"/>
      <c r="U40" s="6"/>
      <c r="V40" s="17"/>
      <c r="W40"/>
      <c r="X40"/>
      <c r="Y40" s="21"/>
      <c r="Z40" s="3"/>
      <c r="AA40" s="3">
        <v>40</v>
      </c>
      <c r="AB40" s="20" t="s">
        <v>517</v>
      </c>
      <c r="AC40"/>
      <c r="AD40"/>
      <c r="AE40"/>
    </row>
    <row r="41" spans="1:36" x14ac:dyDescent="0.5">
      <c r="A41" s="54"/>
      <c r="B41" s="287"/>
      <c r="C41" s="54"/>
      <c r="D41" s="54"/>
      <c r="E41" s="54"/>
      <c r="F41" s="78" t="e">
        <f t="shared" si="1"/>
        <v>#N/A</v>
      </c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6"/>
      <c r="V41" s="17"/>
      <c r="W41"/>
      <c r="X41"/>
      <c r="Y41" s="21"/>
      <c r="Z41" s="3"/>
      <c r="AA41" s="3">
        <v>41</v>
      </c>
      <c r="AB41" s="20" t="s">
        <v>385</v>
      </c>
      <c r="AC41"/>
      <c r="AD41"/>
      <c r="AE41"/>
    </row>
    <row r="42" spans="1:36" x14ac:dyDescent="0.5">
      <c r="A42" s="54"/>
      <c r="B42" s="290">
        <f>+'Ark1'!C5785</f>
        <v>2022</v>
      </c>
      <c r="C42" s="78">
        <f>+'Ark1'!K5785</f>
        <v>0</v>
      </c>
      <c r="D42" s="78" t="str">
        <f>VLOOKUP(C42,Variant!$C$10:$D$16,2)</f>
        <v>Hybrid</v>
      </c>
      <c r="E42" s="78">
        <f>+'Ark1'!D5785</f>
        <v>5</v>
      </c>
      <c r="F42" s="78" t="str">
        <f t="shared" si="1"/>
        <v>Mai</v>
      </c>
      <c r="G42" s="78">
        <f>+'Ark1'!Q5785</f>
        <v>23</v>
      </c>
      <c r="H42" s="78">
        <f>+'Ark1'!R5785</f>
        <v>363</v>
      </c>
      <c r="I42" s="78">
        <f>+'Ark1'!S5785</f>
        <v>363</v>
      </c>
      <c r="J42" s="128">
        <f>+'Ark1'!AA5785</f>
        <v>14.648910411622278</v>
      </c>
      <c r="K42" s="128">
        <f>+'Ark1'!AB5785</f>
        <v>15.76663158516455</v>
      </c>
      <c r="L42" s="119">
        <f>+'Ark1'!U5785</f>
        <v>60.655647382920087</v>
      </c>
      <c r="M42" s="79">
        <f>+'Ark1'!W5785</f>
        <v>93.393663911845692</v>
      </c>
      <c r="N42" s="79">
        <f>+'Ark1'!X5785</f>
        <v>10.036914706406652</v>
      </c>
      <c r="O42" s="79">
        <f>+'Ark1'!Y5785</f>
        <v>2.4829756002796781</v>
      </c>
      <c r="P42" s="98">
        <f>+IF('Ark1'!Z5785=0,"",'Ark1'!Z5785)</f>
        <v>-41.599547643319099</v>
      </c>
      <c r="Q42" s="98">
        <f t="shared" ref="Q42:Q43" si="13">+(IF(I42=0,"",I42/G42))</f>
        <v>15.782608695652174</v>
      </c>
      <c r="R42" s="79">
        <f>+'Ark1'!T5785</f>
        <v>16.115702479338843</v>
      </c>
      <c r="S42" s="128">
        <f>+IF(H42=0,"",'Ark1'!V5785)</f>
        <v>101.18490131294226</v>
      </c>
      <c r="T42" s="54"/>
      <c r="U42" s="6"/>
      <c r="V42" s="17"/>
      <c r="W42"/>
      <c r="X42"/>
      <c r="Y42" s="21"/>
      <c r="Z42" s="3"/>
      <c r="AA42" s="3">
        <v>42</v>
      </c>
      <c r="AB42" s="20" t="s">
        <v>518</v>
      </c>
      <c r="AC42"/>
      <c r="AD42"/>
      <c r="AE42"/>
    </row>
    <row r="43" spans="1:36" x14ac:dyDescent="0.5">
      <c r="A43" s="54"/>
      <c r="B43" s="290">
        <f>+'Ark1'!C5786</f>
        <v>2022</v>
      </c>
      <c r="C43" s="78">
        <f>+'Ark1'!K5786</f>
        <v>1</v>
      </c>
      <c r="D43" s="78" t="str">
        <f>VLOOKUP(C43,Variant!$C$10:$D$16,2)</f>
        <v>Hampshire</v>
      </c>
      <c r="E43" s="78">
        <f>+'Ark1'!D5786</f>
        <v>5</v>
      </c>
      <c r="F43" s="78" t="str">
        <f t="shared" si="1"/>
        <v>Mai</v>
      </c>
      <c r="G43" s="78">
        <f>+'Ark1'!Q5786</f>
        <v>1</v>
      </c>
      <c r="H43" s="78">
        <f>+'Ark1'!R5786</f>
        <v>1</v>
      </c>
      <c r="I43" s="78">
        <f>+'Ark1'!S5786</f>
        <v>1</v>
      </c>
      <c r="J43" s="128">
        <f>+'Ark1'!AA5786</f>
        <v>4.0355125100887811E-2</v>
      </c>
      <c r="K43" s="128">
        <f>+'Ark1'!AB5786</f>
        <v>5.1203800893950394E-2</v>
      </c>
      <c r="L43" s="119">
        <f>+'Ark1'!U5786</f>
        <v>57</v>
      </c>
      <c r="M43" s="79">
        <f>+'Ark1'!W5786</f>
        <v>110.1</v>
      </c>
      <c r="N43" s="79">
        <f>+'Ark1'!X5786</f>
        <v>0</v>
      </c>
      <c r="O43" s="79">
        <f>+'Ark1'!Y5786</f>
        <v>0</v>
      </c>
      <c r="P43" s="98" t="str">
        <f>+IF('Ark1'!Z5786=0,"",'Ark1'!Z5786)</f>
        <v/>
      </c>
      <c r="Q43" s="98">
        <f t="shared" si="13"/>
        <v>1</v>
      </c>
      <c r="R43" s="79">
        <f>+'Ark1'!T5786</f>
        <v>14</v>
      </c>
      <c r="S43" s="128">
        <f>+IF(H43=0,"",'Ark1'!V5786)</f>
        <v>119.28494041170099</v>
      </c>
      <c r="T43" s="54"/>
      <c r="U43" s="6"/>
      <c r="V43" s="17"/>
      <c r="W43"/>
      <c r="X43"/>
      <c r="Y43" s="21"/>
      <c r="Z43" s="3"/>
      <c r="AA43" s="3">
        <v>43</v>
      </c>
      <c r="AB43" s="20" t="s">
        <v>519</v>
      </c>
      <c r="AC43"/>
      <c r="AD43"/>
      <c r="AE43"/>
    </row>
    <row r="44" spans="1:36" x14ac:dyDescent="0.5">
      <c r="A44" s="54"/>
      <c r="B44" s="290">
        <f>+'Ark1'!C5787</f>
        <v>2022</v>
      </c>
      <c r="C44" s="78">
        <f>+'Ark1'!K5787</f>
        <v>3</v>
      </c>
      <c r="D44" s="78" t="str">
        <f>VLOOKUP(C44,Variant!$C$10:$D$16,2)</f>
        <v>Noroc KLF</v>
      </c>
      <c r="E44" s="78">
        <f>+'Ark1'!D5787</f>
        <v>5</v>
      </c>
      <c r="F44" s="78" t="str">
        <f t="shared" si="1"/>
        <v>Mai</v>
      </c>
      <c r="G44" s="78">
        <f>+'Ark1'!Q5787</f>
        <v>2</v>
      </c>
      <c r="H44" s="78">
        <f>+'Ark1'!R5787</f>
        <v>17</v>
      </c>
      <c r="I44" s="78">
        <f>+'Ark1'!S5787</f>
        <v>17</v>
      </c>
      <c r="J44" s="128">
        <f>+'Ark1'!AA5787</f>
        <v>0.68603712671509287</v>
      </c>
      <c r="K44" s="128">
        <f>+'Ark1'!AB5787</f>
        <v>0.69025141949864843</v>
      </c>
      <c r="L44" s="119">
        <f>+'Ark1'!U5787</f>
        <v>61.411764705882355</v>
      </c>
      <c r="M44" s="79">
        <f>+'Ark1'!W5787</f>
        <v>87.305882352941154</v>
      </c>
      <c r="N44" s="79">
        <f>+'Ark1'!X5787</f>
        <v>5.4001601924206879</v>
      </c>
      <c r="O44" s="79">
        <f>+'Ark1'!Y5787</f>
        <v>1.6823940760087372</v>
      </c>
      <c r="P44" s="98">
        <f>+IF('Ark1'!Z5787=0,"",'Ark1'!Z5787)</f>
        <v>-39.327822800198312</v>
      </c>
      <c r="Q44" s="98">
        <f t="shared" ref="Q44:Q51" si="14">+(IF(I44=0,"",I44/G44))</f>
        <v>8.5</v>
      </c>
      <c r="R44" s="79">
        <f>+'Ark1'!T5787</f>
        <v>16.823529411764703</v>
      </c>
      <c r="S44" s="128">
        <f>+IF(H44=0,"",'Ark1'!V5787)</f>
        <v>94.589254986935188</v>
      </c>
      <c r="T44" s="54"/>
      <c r="U44" s="6"/>
      <c r="V44" s="17"/>
      <c r="W44"/>
      <c r="X44"/>
      <c r="Y44" s="21"/>
      <c r="Z44" s="3"/>
      <c r="AA44" s="3">
        <v>44</v>
      </c>
      <c r="AB44" s="20" t="s">
        <v>520</v>
      </c>
      <c r="AC44"/>
      <c r="AD44"/>
      <c r="AE44"/>
    </row>
    <row r="45" spans="1:36" x14ac:dyDescent="0.5">
      <c r="A45" s="54"/>
      <c r="B45" s="290">
        <f>+'Ark1'!C5788</f>
        <v>2022</v>
      </c>
      <c r="C45" s="78">
        <f>+'Ark1'!K5788</f>
        <v>6</v>
      </c>
      <c r="D45" s="78" t="str">
        <f>VLOOKUP(C45,Variant!$C$10:$D$16,2)</f>
        <v>Noroc</v>
      </c>
      <c r="E45" s="78">
        <f>+'Ark1'!D5788</f>
        <v>5</v>
      </c>
      <c r="F45" s="78" t="str">
        <f t="shared" si="1"/>
        <v>Mai</v>
      </c>
      <c r="G45" s="78">
        <f>+'Ark1'!Q5788</f>
        <v>0</v>
      </c>
      <c r="H45" s="78">
        <f>+'Ark1'!R5788</f>
        <v>0</v>
      </c>
      <c r="I45" s="78">
        <f>+'Ark1'!S5788</f>
        <v>0</v>
      </c>
      <c r="J45" s="128">
        <f>+'Ark1'!AA5788</f>
        <v>0</v>
      </c>
      <c r="K45" s="128">
        <f>+'Ark1'!AB5788</f>
        <v>0</v>
      </c>
      <c r="L45" s="119">
        <f>+'Ark1'!U5788</f>
        <v>0</v>
      </c>
      <c r="M45" s="79">
        <f>+'Ark1'!W5788</f>
        <v>0</v>
      </c>
      <c r="N45" s="79">
        <f>+'Ark1'!X5788</f>
        <v>0</v>
      </c>
      <c r="O45" s="79">
        <f>+'Ark1'!Y5788</f>
        <v>0</v>
      </c>
      <c r="P45" s="98" t="str">
        <f>+IF('Ark1'!Z5788=0,"",'Ark1'!Z5788)</f>
        <v/>
      </c>
      <c r="Q45" s="98" t="str">
        <f t="shared" si="14"/>
        <v/>
      </c>
      <c r="R45" s="79">
        <f>+'Ark1'!T5788</f>
        <v>0</v>
      </c>
      <c r="S45" s="128" t="str">
        <f>+IF(H45=0,"",'Ark1'!V5788)</f>
        <v/>
      </c>
      <c r="T45" s="54"/>
      <c r="U45" s="6"/>
      <c r="V45" s="17"/>
      <c r="W45"/>
      <c r="X45"/>
      <c r="Y45" s="21"/>
      <c r="Z45" s="3"/>
      <c r="AA45" s="3">
        <v>45</v>
      </c>
      <c r="AB45" s="20" t="s">
        <v>521</v>
      </c>
      <c r="AC45"/>
      <c r="AD45"/>
      <c r="AE45"/>
    </row>
    <row r="46" spans="1:36" x14ac:dyDescent="0.5">
      <c r="A46" s="54"/>
      <c r="B46" s="290">
        <f>+'Ark1'!C5789</f>
        <v>2022</v>
      </c>
      <c r="C46" s="78">
        <f>+'Ark1'!K5789</f>
        <v>7</v>
      </c>
      <c r="D46" s="78" t="str">
        <f>VLOOKUP(C46,Variant!$C$10:$D$16,2)</f>
        <v>Øko m/kjebe</v>
      </c>
      <c r="E46" s="78">
        <f>+'Ark1'!D5789</f>
        <v>5</v>
      </c>
      <c r="F46" s="78" t="str">
        <f t="shared" si="1"/>
        <v>Mai</v>
      </c>
      <c r="G46" s="78">
        <f>+'Ark1'!Q5789</f>
        <v>0</v>
      </c>
      <c r="H46" s="78">
        <f>+'Ark1'!R5789</f>
        <v>0</v>
      </c>
      <c r="I46" s="78">
        <f>+'Ark1'!S5789</f>
        <v>0</v>
      </c>
      <c r="J46" s="128">
        <f>+'Ark1'!AA5789</f>
        <v>0</v>
      </c>
      <c r="K46" s="128">
        <f>+'Ark1'!AB5789</f>
        <v>0</v>
      </c>
      <c r="L46" s="119">
        <f>+'Ark1'!U5789</f>
        <v>0</v>
      </c>
      <c r="M46" s="79">
        <f>+'Ark1'!W5789</f>
        <v>0</v>
      </c>
      <c r="N46" s="79">
        <f>+'Ark1'!X5789</f>
        <v>0</v>
      </c>
      <c r="O46" s="79">
        <f>+'Ark1'!Y5789</f>
        <v>0</v>
      </c>
      <c r="P46" s="98" t="str">
        <f>+IF('Ark1'!Z5789=0,"",'Ark1'!Z5789)</f>
        <v/>
      </c>
      <c r="Q46" s="98" t="str">
        <f t="shared" si="14"/>
        <v/>
      </c>
      <c r="R46" s="79">
        <f>+'Ark1'!T5789</f>
        <v>0</v>
      </c>
      <c r="S46" s="128" t="str">
        <f>+IF(H46=0,"",'Ark1'!V5789)</f>
        <v/>
      </c>
      <c r="T46" s="54"/>
      <c r="U46" s="6"/>
      <c r="V46" s="21"/>
      <c r="W46"/>
      <c r="X46"/>
      <c r="Y46" s="3"/>
      <c r="Z46" s="3"/>
      <c r="AA46" s="3">
        <v>46</v>
      </c>
      <c r="AB46" s="20" t="s">
        <v>522</v>
      </c>
      <c r="AC46"/>
      <c r="AD46"/>
      <c r="AE46"/>
    </row>
    <row r="47" spans="1:36" x14ac:dyDescent="0.5">
      <c r="A47" s="54"/>
      <c r="B47" s="290">
        <f>+'Ark1'!C5790</f>
        <v>2022</v>
      </c>
      <c r="C47" s="78">
        <f>+'Ark1'!K5790</f>
        <v>8</v>
      </c>
      <c r="D47" s="78" t="str">
        <f>VLOOKUP(C47,Variant!$C$10:$D$16,2)</f>
        <v>Økologisk</v>
      </c>
      <c r="E47" s="78">
        <f>+'Ark1'!D5790</f>
        <v>5</v>
      </c>
      <c r="F47" s="78" t="str">
        <f t="shared" si="1"/>
        <v>Mai</v>
      </c>
      <c r="G47" s="78">
        <f>+'Ark1'!Q5790</f>
        <v>0</v>
      </c>
      <c r="H47" s="78">
        <f>+'Ark1'!R5790</f>
        <v>0</v>
      </c>
      <c r="I47" s="78">
        <f>+'Ark1'!S5790</f>
        <v>0</v>
      </c>
      <c r="J47" s="128">
        <f>+'Ark1'!AA5790</f>
        <v>0</v>
      </c>
      <c r="K47" s="128">
        <f>+'Ark1'!AB5790</f>
        <v>0</v>
      </c>
      <c r="L47" s="119">
        <f>+'Ark1'!U5790</f>
        <v>0</v>
      </c>
      <c r="M47" s="79">
        <f>+'Ark1'!W5790</f>
        <v>0</v>
      </c>
      <c r="N47" s="79">
        <f>+'Ark1'!X5790</f>
        <v>0</v>
      </c>
      <c r="O47" s="79">
        <f>+'Ark1'!Y5790</f>
        <v>0</v>
      </c>
      <c r="P47" s="98" t="str">
        <f>+IF('Ark1'!Z5790=0,"",'Ark1'!Z5790)</f>
        <v/>
      </c>
      <c r="Q47" s="98" t="str">
        <f t="shared" si="14"/>
        <v/>
      </c>
      <c r="R47" s="79">
        <f>+'Ark1'!T5790</f>
        <v>0</v>
      </c>
      <c r="S47" s="128" t="str">
        <f>+IF(H47=0,"",'Ark1'!V5790)</f>
        <v/>
      </c>
      <c r="T47" s="54"/>
      <c r="U47" s="6"/>
      <c r="V47" s="21"/>
      <c r="W47"/>
      <c r="X47"/>
      <c r="Y47" s="3"/>
      <c r="Z47" s="3"/>
      <c r="AA47" s="3">
        <v>47</v>
      </c>
      <c r="AB47" s="20" t="s">
        <v>523</v>
      </c>
      <c r="AC47"/>
      <c r="AD47"/>
      <c r="AE47"/>
    </row>
    <row r="48" spans="1:36" x14ac:dyDescent="0.5">
      <c r="A48" s="54"/>
      <c r="B48" s="290">
        <f>+'Ark1'!C5791</f>
        <v>2022</v>
      </c>
      <c r="C48" s="78">
        <f>+'Ark1'!K5791</f>
        <v>9</v>
      </c>
      <c r="D48" s="78" t="str">
        <f>VLOOKUP(C48,Variant!$C$10:$D$16,2)</f>
        <v>Noroc Nort</v>
      </c>
      <c r="E48" s="78">
        <f>+'Ark1'!D5791</f>
        <v>5</v>
      </c>
      <c r="F48" s="78" t="str">
        <f t="shared" si="1"/>
        <v>Mai</v>
      </c>
      <c r="G48" s="78">
        <f>+'Ark1'!Q5791</f>
        <v>51</v>
      </c>
      <c r="H48" s="78">
        <f>+'Ark1'!R5791</f>
        <v>2097</v>
      </c>
      <c r="I48" s="78">
        <f>+'Ark1'!S5791</f>
        <v>2097</v>
      </c>
      <c r="J48" s="128">
        <f>+'Ark1'!AA5791</f>
        <v>84.624697336561738</v>
      </c>
      <c r="K48" s="128">
        <f>+'Ark1'!AB5791</f>
        <v>83.491913194442887</v>
      </c>
      <c r="L48" s="119">
        <f>+'Ark1'!U5791</f>
        <v>60.774439675727216</v>
      </c>
      <c r="M48" s="79">
        <f>+'Ark1'!W5791</f>
        <v>85.611301859799852</v>
      </c>
      <c r="N48" s="79">
        <f>+'Ark1'!X5791</f>
        <v>11.095962872059218</v>
      </c>
      <c r="O48" s="79">
        <f>+'Ark1'!Y5791</f>
        <v>2.5537904138052983</v>
      </c>
      <c r="P48" s="98">
        <f>+IF('Ark1'!Z5791=0,"",'Ark1'!Z5791)</f>
        <v>-32.14027143690253</v>
      </c>
      <c r="Q48" s="98">
        <f t="shared" si="14"/>
        <v>41.117647058823529</v>
      </c>
      <c r="R48" s="79">
        <f>+'Ark1'!T5791</f>
        <v>16.181688125894137</v>
      </c>
      <c r="S48" s="128">
        <f>+IF(H48=0,"",'Ark1'!V5791)</f>
        <v>92.753306456987843</v>
      </c>
      <c r="T48" s="54"/>
      <c r="U48" s="14"/>
      <c r="V48" s="14"/>
      <c r="W48"/>
      <c r="X48"/>
      <c r="Y48" s="21"/>
      <c r="Z48" s="3"/>
      <c r="AA48" s="3">
        <v>48</v>
      </c>
      <c r="AB48" s="20" t="s">
        <v>524</v>
      </c>
      <c r="AC48"/>
      <c r="AD48"/>
      <c r="AE48"/>
    </row>
    <row r="49" spans="1:31" x14ac:dyDescent="0.5">
      <c r="A49" s="54"/>
      <c r="B49" s="287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6"/>
      <c r="V49" s="17"/>
      <c r="W49"/>
      <c r="X49"/>
      <c r="Y49" s="21"/>
      <c r="Z49" s="3"/>
      <c r="AA49" s="3">
        <v>49</v>
      </c>
      <c r="AB49" s="20" t="s">
        <v>514</v>
      </c>
      <c r="AC49"/>
      <c r="AD49"/>
      <c r="AE49"/>
    </row>
    <row r="50" spans="1:31" x14ac:dyDescent="0.5">
      <c r="A50" s="54"/>
      <c r="B50" s="290">
        <f>+'Ark1'!C5792</f>
        <v>2022</v>
      </c>
      <c r="C50" s="78">
        <f>+'Ark1'!K5792</f>
        <v>0</v>
      </c>
      <c r="D50" s="78" t="str">
        <f>VLOOKUP(C50,Variant!$C$10:$D$16,2)</f>
        <v>Hybrid</v>
      </c>
      <c r="E50" s="78">
        <f>+'Ark1'!D5792</f>
        <v>6</v>
      </c>
      <c r="F50" s="78" t="str">
        <f t="shared" si="1"/>
        <v>Jun</v>
      </c>
      <c r="G50" s="78">
        <f>+'Ark1'!Q5792</f>
        <v>25</v>
      </c>
      <c r="H50" s="78">
        <f>+'Ark1'!R5792</f>
        <v>334</v>
      </c>
      <c r="I50" s="78">
        <f>+'Ark1'!S5792</f>
        <v>334</v>
      </c>
      <c r="J50" s="128">
        <f>+'Ark1'!AA5792</f>
        <v>20.254699818071561</v>
      </c>
      <c r="K50" s="128">
        <f>+'Ark1'!AB5792</f>
        <v>20.064849179963204</v>
      </c>
      <c r="L50" s="119">
        <f>+'Ark1'!U5792</f>
        <v>61.544910179640723</v>
      </c>
      <c r="M50" s="79">
        <f>+'Ark1'!W5792</f>
        <v>84.799999999999983</v>
      </c>
      <c r="N50" s="79">
        <f>+'Ark1'!X5792</f>
        <v>9.8071249914948986</v>
      </c>
      <c r="O50" s="79">
        <f>+'Ark1'!Y5792</f>
        <v>2.3012794848478442</v>
      </c>
      <c r="P50" s="98">
        <f>+IF('Ark1'!Z5792=0,"",'Ark1'!Z5792)</f>
        <v>-36.760294555691402</v>
      </c>
      <c r="Q50" s="98">
        <f t="shared" si="14"/>
        <v>13.36</v>
      </c>
      <c r="R50" s="79">
        <f>+'Ark1'!T5792</f>
        <v>16.443113772455092</v>
      </c>
      <c r="S50" s="128">
        <f>+IF(H50=0,"",'Ark1'!V5792)</f>
        <v>91.874322860238379</v>
      </c>
      <c r="T50" s="54"/>
      <c r="U50" s="7"/>
      <c r="V50" s="21"/>
      <c r="W50"/>
      <c r="X50"/>
      <c r="Y50" s="3"/>
      <c r="Z50" s="3"/>
      <c r="AA50" s="3">
        <v>50</v>
      </c>
      <c r="AB50" s="20" t="s">
        <v>515</v>
      </c>
      <c r="AC50"/>
      <c r="AD50"/>
      <c r="AE50"/>
    </row>
    <row r="51" spans="1:31" x14ac:dyDescent="0.5">
      <c r="A51" s="54"/>
      <c r="B51" s="290">
        <f>+'Ark1'!C5793</f>
        <v>2022</v>
      </c>
      <c r="C51" s="78">
        <f>+'Ark1'!K5793</f>
        <v>1</v>
      </c>
      <c r="D51" s="78" t="str">
        <f>VLOOKUP(C51,Variant!$C$10:$D$16,2)</f>
        <v>Hampshire</v>
      </c>
      <c r="E51" s="78">
        <f>+'Ark1'!D5793</f>
        <v>6</v>
      </c>
      <c r="F51" s="78" t="str">
        <f t="shared" si="1"/>
        <v>Jun</v>
      </c>
      <c r="G51" s="78">
        <f>+'Ark1'!Q5793</f>
        <v>0</v>
      </c>
      <c r="H51" s="78">
        <f>+'Ark1'!R5793</f>
        <v>0</v>
      </c>
      <c r="I51" s="78">
        <f>+'Ark1'!S5793</f>
        <v>0</v>
      </c>
      <c r="J51" s="128">
        <f>+'Ark1'!AA5793</f>
        <v>0</v>
      </c>
      <c r="K51" s="128">
        <f>+'Ark1'!AB5793</f>
        <v>0</v>
      </c>
      <c r="L51" s="119">
        <f>+'Ark1'!U5793</f>
        <v>0</v>
      </c>
      <c r="M51" s="79">
        <f>+'Ark1'!W5793</f>
        <v>0</v>
      </c>
      <c r="N51" s="79">
        <f>+'Ark1'!X5793</f>
        <v>0</v>
      </c>
      <c r="O51" s="79">
        <f>+'Ark1'!Y5793</f>
        <v>0</v>
      </c>
      <c r="P51" s="98" t="str">
        <f>+IF('Ark1'!Z5793=0,"",'Ark1'!Z5793)</f>
        <v/>
      </c>
      <c r="Q51" s="98" t="str">
        <f t="shared" si="14"/>
        <v/>
      </c>
      <c r="R51" s="79">
        <f>+'Ark1'!T5793</f>
        <v>0</v>
      </c>
      <c r="S51" s="128" t="str">
        <f>+IF(H51=0,"",'Ark1'!V5793)</f>
        <v/>
      </c>
      <c r="T51" s="54"/>
      <c r="U51" s="7"/>
      <c r="V51" s="21"/>
      <c r="W51"/>
      <c r="X51"/>
      <c r="Y51" s="3"/>
      <c r="Z51" s="3"/>
      <c r="AA51" s="3">
        <v>51</v>
      </c>
      <c r="AB51" s="20" t="s">
        <v>516</v>
      </c>
      <c r="AC51"/>
      <c r="AD51"/>
      <c r="AE51"/>
    </row>
    <row r="52" spans="1:31" x14ac:dyDescent="0.5">
      <c r="A52" s="54"/>
      <c r="B52" s="290">
        <f>+'Ark1'!C5794</f>
        <v>2022</v>
      </c>
      <c r="C52" s="78">
        <f>+'Ark1'!K5794</f>
        <v>3</v>
      </c>
      <c r="D52" s="78" t="str">
        <f>VLOOKUP(C52,Variant!$C$10:$D$16,2)</f>
        <v>Noroc KLF</v>
      </c>
      <c r="E52" s="78">
        <f>+'Ark1'!D5794</f>
        <v>6</v>
      </c>
      <c r="F52" s="78" t="str">
        <f t="shared" si="1"/>
        <v>Jun</v>
      </c>
      <c r="G52" s="78">
        <f>+'Ark1'!Q5794</f>
        <v>0</v>
      </c>
      <c r="H52" s="78">
        <f>+'Ark1'!R5794</f>
        <v>0</v>
      </c>
      <c r="I52" s="78">
        <f>+'Ark1'!S5794</f>
        <v>0</v>
      </c>
      <c r="J52" s="128">
        <f>+'Ark1'!AA5794</f>
        <v>0</v>
      </c>
      <c r="K52" s="128">
        <f>+'Ark1'!AB5794</f>
        <v>0</v>
      </c>
      <c r="L52" s="119">
        <f>+'Ark1'!U5794</f>
        <v>0</v>
      </c>
      <c r="M52" s="79">
        <f>+'Ark1'!W5794</f>
        <v>0</v>
      </c>
      <c r="N52" s="79">
        <f>+'Ark1'!X5794</f>
        <v>0</v>
      </c>
      <c r="O52" s="79">
        <f>+'Ark1'!Y5794</f>
        <v>0</v>
      </c>
      <c r="P52" s="98" t="str">
        <f>+IF('Ark1'!Z5794=0,"",'Ark1'!Z5794)</f>
        <v/>
      </c>
      <c r="Q52" s="98" t="str">
        <f t="shared" ref="Q52:Q58" si="15">+(IF(I52=0,"",I52/G52))</f>
        <v/>
      </c>
      <c r="R52" s="79">
        <f>+'Ark1'!T5794</f>
        <v>0</v>
      </c>
      <c r="S52" s="128" t="str">
        <f>+IF(H52=0,"",'Ark1'!V5794)</f>
        <v/>
      </c>
      <c r="T52" s="54"/>
      <c r="U52" s="7"/>
      <c r="V52" s="21"/>
      <c r="W52"/>
      <c r="X52"/>
      <c r="Y52" s="3"/>
      <c r="Z52" s="3"/>
      <c r="AA52" s="3">
        <v>52</v>
      </c>
      <c r="AB52" s="20" t="s">
        <v>517</v>
      </c>
      <c r="AC52"/>
      <c r="AD52"/>
      <c r="AE52"/>
    </row>
    <row r="53" spans="1:31" x14ac:dyDescent="0.5">
      <c r="A53" s="54"/>
      <c r="B53" s="290">
        <f>+'Ark1'!C5795</f>
        <v>2022</v>
      </c>
      <c r="C53" s="78">
        <f>+'Ark1'!K5795</f>
        <v>6</v>
      </c>
      <c r="D53" s="78" t="str">
        <f>VLOOKUP(C53,Variant!$C$10:$D$16,2)</f>
        <v>Noroc</v>
      </c>
      <c r="E53" s="78">
        <f>+'Ark1'!D5795</f>
        <v>6</v>
      </c>
      <c r="F53" s="78" t="str">
        <f t="shared" si="1"/>
        <v>Jun</v>
      </c>
      <c r="G53" s="78">
        <f>+'Ark1'!Q5795</f>
        <v>0</v>
      </c>
      <c r="H53" s="78">
        <f>+'Ark1'!R5795</f>
        <v>0</v>
      </c>
      <c r="I53" s="78">
        <f>+'Ark1'!S5795</f>
        <v>0</v>
      </c>
      <c r="J53" s="128">
        <f>+'Ark1'!AA5795</f>
        <v>0</v>
      </c>
      <c r="K53" s="128">
        <f>+'Ark1'!AB5795</f>
        <v>0</v>
      </c>
      <c r="L53" s="119">
        <f>+'Ark1'!U5795</f>
        <v>0</v>
      </c>
      <c r="M53" s="79">
        <f>+'Ark1'!W5795</f>
        <v>0</v>
      </c>
      <c r="N53" s="79">
        <f>+'Ark1'!X5795</f>
        <v>0</v>
      </c>
      <c r="O53" s="79">
        <f>+'Ark1'!Y5795</f>
        <v>0</v>
      </c>
      <c r="P53" s="98" t="str">
        <f>+IF('Ark1'!Z5795=0,"",'Ark1'!Z5795)</f>
        <v/>
      </c>
      <c r="Q53" s="98" t="str">
        <f t="shared" si="15"/>
        <v/>
      </c>
      <c r="R53" s="79">
        <f>+'Ark1'!T5795</f>
        <v>0</v>
      </c>
      <c r="S53" s="128" t="str">
        <f>+IF(H53=0,"",'Ark1'!V5795)</f>
        <v/>
      </c>
      <c r="T53" s="54"/>
      <c r="U53" s="6"/>
      <c r="V53" s="14"/>
      <c r="W53"/>
      <c r="X53"/>
      <c r="Y53" s="7"/>
      <c r="Z53" s="3"/>
      <c r="AA53" s="3">
        <v>53</v>
      </c>
      <c r="AB53" s="20" t="s">
        <v>385</v>
      </c>
      <c r="AC53"/>
      <c r="AD53"/>
      <c r="AE53"/>
    </row>
    <row r="54" spans="1:31" x14ac:dyDescent="0.5">
      <c r="A54" s="54"/>
      <c r="B54" s="290">
        <f>+'Ark1'!C5796</f>
        <v>2022</v>
      </c>
      <c r="C54" s="78">
        <f>+'Ark1'!K5796</f>
        <v>7</v>
      </c>
      <c r="D54" s="78" t="str">
        <f>VLOOKUP(C54,Variant!$C$10:$D$16,2)</f>
        <v>Øko m/kjebe</v>
      </c>
      <c r="E54" s="78">
        <f>+'Ark1'!D5796</f>
        <v>6</v>
      </c>
      <c r="F54" s="78" t="str">
        <f t="shared" si="1"/>
        <v>Jun</v>
      </c>
      <c r="G54" s="78">
        <f>+'Ark1'!Q5796</f>
        <v>0</v>
      </c>
      <c r="H54" s="78">
        <f>+'Ark1'!R5796</f>
        <v>0</v>
      </c>
      <c r="I54" s="78">
        <f>+'Ark1'!S5796</f>
        <v>0</v>
      </c>
      <c r="J54" s="128">
        <f>+'Ark1'!AA5796</f>
        <v>0</v>
      </c>
      <c r="K54" s="128">
        <f>+'Ark1'!AB5796</f>
        <v>0</v>
      </c>
      <c r="L54" s="119">
        <f>+'Ark1'!U5796</f>
        <v>0</v>
      </c>
      <c r="M54" s="79">
        <f>+'Ark1'!W5796</f>
        <v>0</v>
      </c>
      <c r="N54" s="79">
        <f>+'Ark1'!X5796</f>
        <v>0</v>
      </c>
      <c r="O54" s="79">
        <f>+'Ark1'!Y5796</f>
        <v>0</v>
      </c>
      <c r="P54" s="98" t="str">
        <f>+IF('Ark1'!Z5796=0,"",'Ark1'!Z5796)</f>
        <v/>
      </c>
      <c r="Q54" s="98" t="str">
        <f t="shared" si="15"/>
        <v/>
      </c>
      <c r="R54" s="79">
        <f>+'Ark1'!T5796</f>
        <v>0</v>
      </c>
      <c r="S54" s="128" t="str">
        <f>+IF(H54=0,"",'Ark1'!V5796)</f>
        <v/>
      </c>
      <c r="T54" s="54"/>
      <c r="U54" s="6"/>
      <c r="V54" s="14"/>
      <c r="W54"/>
      <c r="X54"/>
      <c r="Y54" s="7"/>
      <c r="Z54" s="3"/>
      <c r="AA54" s="3">
        <v>54</v>
      </c>
      <c r="AB54" s="20" t="s">
        <v>518</v>
      </c>
      <c r="AC54"/>
      <c r="AD54"/>
      <c r="AE54"/>
    </row>
    <row r="55" spans="1:31" x14ac:dyDescent="0.5">
      <c r="A55" s="54"/>
      <c r="B55" s="290">
        <f>+'Ark1'!C5797</f>
        <v>2022</v>
      </c>
      <c r="C55" s="78">
        <f>+'Ark1'!K5797</f>
        <v>8</v>
      </c>
      <c r="D55" s="78" t="str">
        <f>VLOOKUP(C55,Variant!$C$10:$D$16,2)</f>
        <v>Økologisk</v>
      </c>
      <c r="E55" s="78">
        <f>+'Ark1'!D5797</f>
        <v>6</v>
      </c>
      <c r="F55" s="78" t="str">
        <f t="shared" si="1"/>
        <v>Jun</v>
      </c>
      <c r="G55" s="78">
        <f>+'Ark1'!Q5797</f>
        <v>0</v>
      </c>
      <c r="H55" s="78">
        <f>+'Ark1'!R5797</f>
        <v>0</v>
      </c>
      <c r="I55" s="78">
        <f>+'Ark1'!S5797</f>
        <v>0</v>
      </c>
      <c r="J55" s="128">
        <f>+'Ark1'!AA5797</f>
        <v>0</v>
      </c>
      <c r="K55" s="128">
        <f>+'Ark1'!AB5797</f>
        <v>0</v>
      </c>
      <c r="L55" s="119">
        <f>+'Ark1'!U5797</f>
        <v>0</v>
      </c>
      <c r="M55" s="79">
        <f>+'Ark1'!W5797</f>
        <v>0</v>
      </c>
      <c r="N55" s="79">
        <f>+'Ark1'!X5797</f>
        <v>0</v>
      </c>
      <c r="O55" s="79">
        <f>+'Ark1'!Y5797</f>
        <v>0</v>
      </c>
      <c r="P55" s="98" t="str">
        <f>+IF('Ark1'!Z5797=0,"",'Ark1'!Z5797)</f>
        <v/>
      </c>
      <c r="Q55" s="98" t="str">
        <f t="shared" si="15"/>
        <v/>
      </c>
      <c r="R55" s="79">
        <f>+'Ark1'!T5797</f>
        <v>0</v>
      </c>
      <c r="S55" s="128" t="str">
        <f>+IF(H55=0,"",'Ark1'!V5797)</f>
        <v/>
      </c>
      <c r="T55" s="54"/>
      <c r="U55" s="6"/>
      <c r="V55" s="14"/>
      <c r="W55"/>
      <c r="X55"/>
      <c r="Y55" s="7"/>
      <c r="Z55" s="3"/>
      <c r="AA55" s="3">
        <v>55</v>
      </c>
      <c r="AB55" s="20" t="s">
        <v>519</v>
      </c>
      <c r="AC55"/>
      <c r="AD55"/>
      <c r="AE55"/>
    </row>
    <row r="56" spans="1:31" x14ac:dyDescent="0.5">
      <c r="A56" s="54"/>
      <c r="B56" s="290">
        <f>+'Ark1'!C5798</f>
        <v>2022</v>
      </c>
      <c r="C56" s="78">
        <f>+'Ark1'!K5798</f>
        <v>9</v>
      </c>
      <c r="D56" s="78" t="str">
        <f>VLOOKUP(C56,Variant!$C$10:$D$16,2)</f>
        <v>Noroc Nort</v>
      </c>
      <c r="E56" s="78">
        <f>+'Ark1'!D5798</f>
        <v>6</v>
      </c>
      <c r="F56" s="78" t="str">
        <f t="shared" si="1"/>
        <v>Jun</v>
      </c>
      <c r="G56" s="78">
        <f>+'Ark1'!Q5798</f>
        <v>39</v>
      </c>
      <c r="H56" s="78">
        <f>+'Ark1'!R5798</f>
        <v>1315</v>
      </c>
      <c r="I56" s="78">
        <f>+'Ark1'!S5798</f>
        <v>1315</v>
      </c>
      <c r="J56" s="128">
        <f>+'Ark1'!AA5798</f>
        <v>79.745300181928442</v>
      </c>
      <c r="K56" s="128">
        <f>+'Ark1'!AB5798</f>
        <v>79.93515082003681</v>
      </c>
      <c r="L56" s="119">
        <f>+'Ark1'!U5798</f>
        <v>60.769581749049451</v>
      </c>
      <c r="M56" s="79">
        <f>+'Ark1'!W5798</f>
        <v>85.806159695817499</v>
      </c>
      <c r="N56" s="79">
        <f>+'Ark1'!X5798</f>
        <v>9.7467631404455606</v>
      </c>
      <c r="O56" s="79">
        <f>+'Ark1'!Y5798</f>
        <v>2.454015607271347</v>
      </c>
      <c r="P56" s="98">
        <f>+IF('Ark1'!Z5798=0,"",'Ark1'!Z5798)</f>
        <v>-33.024512365384609</v>
      </c>
      <c r="Q56" s="98">
        <f t="shared" si="15"/>
        <v>33.717948717948715</v>
      </c>
      <c r="R56" s="79">
        <f>+'Ark1'!T5798</f>
        <v>16.174144486692011</v>
      </c>
      <c r="S56" s="128">
        <f>+IF(H56=0,"",'Ark1'!V5798)</f>
        <v>92.964420038805471</v>
      </c>
      <c r="T56" s="54"/>
      <c r="U56" s="6"/>
      <c r="V56" s="14"/>
      <c r="W56"/>
      <c r="X56"/>
      <c r="Y56" s="7"/>
      <c r="Z56" s="3"/>
      <c r="AA56" s="3">
        <v>56</v>
      </c>
      <c r="AB56" s="20" t="s">
        <v>520</v>
      </c>
      <c r="AC56"/>
      <c r="AD56"/>
      <c r="AE56"/>
    </row>
    <row r="57" spans="1:31" x14ac:dyDescent="0.5">
      <c r="A57" s="54"/>
      <c r="B57" s="287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6"/>
      <c r="V57" s="17"/>
      <c r="W57"/>
      <c r="X57"/>
      <c r="Y57" s="21"/>
      <c r="Z57" s="3"/>
      <c r="AA57" s="3">
        <v>57</v>
      </c>
      <c r="AB57" s="20" t="s">
        <v>521</v>
      </c>
      <c r="AC57"/>
      <c r="AD57"/>
      <c r="AE57"/>
    </row>
    <row r="58" spans="1:31" x14ac:dyDescent="0.5">
      <c r="A58" s="54"/>
      <c r="B58" s="290">
        <f>+'Ark1'!C5799</f>
        <v>2022</v>
      </c>
      <c r="C58" s="78">
        <f>+'Ark1'!K5799</f>
        <v>0</v>
      </c>
      <c r="D58" s="78" t="str">
        <f>VLOOKUP(C58,Variant!$C$10:$D$16,2)</f>
        <v>Hybrid</v>
      </c>
      <c r="E58" s="78">
        <f>+'Ark1'!D5799</f>
        <v>7</v>
      </c>
      <c r="F58" s="78" t="str">
        <f t="shared" si="1"/>
        <v>Jul</v>
      </c>
      <c r="G58" s="78">
        <f>+'Ark1'!Q5799</f>
        <v>21</v>
      </c>
      <c r="H58" s="78">
        <f>+'Ark1'!R5799</f>
        <v>208</v>
      </c>
      <c r="I58" s="78">
        <f>+'Ark1'!S5799</f>
        <v>206</v>
      </c>
      <c r="J58" s="128">
        <f>+'Ark1'!AA5799</f>
        <v>9.3609360936093609</v>
      </c>
      <c r="K58" s="128">
        <f>+'Ark1'!AB5799</f>
        <v>9.2367227824348976</v>
      </c>
      <c r="L58" s="119">
        <f>+'Ark1'!U5799</f>
        <v>61.233009708737882</v>
      </c>
      <c r="M58" s="79">
        <f>+'Ark1'!W5799</f>
        <v>84.351456310679609</v>
      </c>
      <c r="N58" s="79">
        <f>+'Ark1'!X5799</f>
        <v>12.955396701930836</v>
      </c>
      <c r="O58" s="79">
        <f>+'Ark1'!Y5799</f>
        <v>2.2585495968560698</v>
      </c>
      <c r="P58" s="98">
        <f>+IF('Ark1'!Z5799=0,"",'Ark1'!Z5799)</f>
        <v>-49.82660031781176</v>
      </c>
      <c r="Q58" s="98">
        <f t="shared" si="15"/>
        <v>9.8095238095238102</v>
      </c>
      <c r="R58" s="79">
        <f>+'Ark1'!T5799</f>
        <v>16.274038461538456</v>
      </c>
      <c r="S58" s="128">
        <f>+IF(H58=0,"",'Ark1'!V5799)</f>
        <v>91.805425533033898</v>
      </c>
      <c r="T58" s="54"/>
      <c r="U58" s="6"/>
      <c r="V58" s="14"/>
      <c r="W58"/>
      <c r="X58"/>
      <c r="Y58" s="7"/>
      <c r="Z58" s="3"/>
      <c r="AA58" s="3">
        <v>58</v>
      </c>
      <c r="AB58" s="20" t="s">
        <v>522</v>
      </c>
      <c r="AC58"/>
      <c r="AD58"/>
      <c r="AE58"/>
    </row>
    <row r="59" spans="1:31" x14ac:dyDescent="0.5">
      <c r="A59" s="54"/>
      <c r="B59" s="290">
        <f>+'Ark1'!C5800</f>
        <v>2022</v>
      </c>
      <c r="C59" s="78">
        <f>+'Ark1'!K5800</f>
        <v>1</v>
      </c>
      <c r="D59" s="78" t="str">
        <f>VLOOKUP(C59,Variant!$C$10:$D$16,2)</f>
        <v>Hampshire</v>
      </c>
      <c r="E59" s="78">
        <f>+'Ark1'!D5800</f>
        <v>7</v>
      </c>
      <c r="F59" s="78" t="str">
        <f t="shared" si="1"/>
        <v>Jul</v>
      </c>
      <c r="G59" s="78">
        <f>+'Ark1'!Q5800</f>
        <v>0</v>
      </c>
      <c r="H59" s="78">
        <f>+'Ark1'!R5800</f>
        <v>0</v>
      </c>
      <c r="I59" s="78">
        <f>+'Ark1'!S5800</f>
        <v>0</v>
      </c>
      <c r="J59" s="128">
        <f>+'Ark1'!AA5800</f>
        <v>0</v>
      </c>
      <c r="K59" s="128">
        <f>+'Ark1'!AB5800</f>
        <v>0</v>
      </c>
      <c r="L59" s="119">
        <f>+'Ark1'!U5800</f>
        <v>0</v>
      </c>
      <c r="M59" s="79">
        <f>+'Ark1'!W5800</f>
        <v>0</v>
      </c>
      <c r="N59" s="79">
        <f>+'Ark1'!X5800</f>
        <v>0</v>
      </c>
      <c r="O59" s="79">
        <f>+'Ark1'!Y5800</f>
        <v>0</v>
      </c>
      <c r="P59" s="98" t="str">
        <f>+IF('Ark1'!Z5800=0,"",'Ark1'!Z5800)</f>
        <v/>
      </c>
      <c r="Q59" s="98" t="str">
        <f t="shared" ref="Q59:Q66" si="16">+(IF(I59=0,"",I59/G59))</f>
        <v/>
      </c>
      <c r="R59" s="79">
        <f>+'Ark1'!T5800</f>
        <v>0</v>
      </c>
      <c r="S59" s="128" t="str">
        <f>+IF(H59=0,"",'Ark1'!V5800)</f>
        <v/>
      </c>
      <c r="T59" s="54"/>
      <c r="U59" s="6"/>
      <c r="V59" s="14"/>
      <c r="W59"/>
      <c r="X59"/>
      <c r="Y59" s="7"/>
      <c r="Z59" s="3"/>
      <c r="AA59" s="3">
        <v>59</v>
      </c>
      <c r="AB59" s="20" t="s">
        <v>523</v>
      </c>
      <c r="AC59"/>
      <c r="AD59"/>
      <c r="AE59"/>
    </row>
    <row r="60" spans="1:31" x14ac:dyDescent="0.5">
      <c r="A60" s="54"/>
      <c r="B60" s="290">
        <f>+'Ark1'!C5801</f>
        <v>2022</v>
      </c>
      <c r="C60" s="78">
        <f>+'Ark1'!K5801</f>
        <v>3</v>
      </c>
      <c r="D60" s="78" t="str">
        <f>VLOOKUP(C60,Variant!$C$10:$D$16,2)</f>
        <v>Noroc KLF</v>
      </c>
      <c r="E60" s="78">
        <f>+'Ark1'!D5801</f>
        <v>7</v>
      </c>
      <c r="F60" s="78" t="str">
        <f t="shared" si="1"/>
        <v>Jul</v>
      </c>
      <c r="G60" s="78">
        <f>+'Ark1'!Q5801</f>
        <v>1</v>
      </c>
      <c r="H60" s="78">
        <f>+'Ark1'!R5801</f>
        <v>73</v>
      </c>
      <c r="I60" s="78">
        <f>+'Ark1'!S5801</f>
        <v>73</v>
      </c>
      <c r="J60" s="128">
        <f>+'Ark1'!AA5801</f>
        <v>3.2853285328532857</v>
      </c>
      <c r="K60" s="128">
        <f>+'Ark1'!AB5801</f>
        <v>3.574310424562654</v>
      </c>
      <c r="L60" s="119">
        <f>+'Ark1'!U5801</f>
        <v>61.273972602739732</v>
      </c>
      <c r="M60" s="79">
        <f>+'Ark1'!W5801</f>
        <v>92.110958904109566</v>
      </c>
      <c r="N60" s="79">
        <f>+'Ark1'!X5801</f>
        <v>7.6237293869495613</v>
      </c>
      <c r="O60" s="79">
        <f>+'Ark1'!Y5801</f>
        <v>1.9672682817552796</v>
      </c>
      <c r="P60" s="98">
        <f>+IF('Ark1'!Z5801=0,"",'Ark1'!Z5801)</f>
        <v>-12.387029899596804</v>
      </c>
      <c r="Q60" s="98">
        <f t="shared" si="16"/>
        <v>73</v>
      </c>
      <c r="R60" s="79">
        <f>+'Ark1'!T5801</f>
        <v>16.424657534246581</v>
      </c>
      <c r="S60" s="128">
        <f>+IF(H60=0,"",'Ark1'!V5801)</f>
        <v>99.795188411819694</v>
      </c>
      <c r="T60" s="54"/>
      <c r="U60" s="6"/>
      <c r="V60" s="14"/>
      <c r="W60"/>
      <c r="X60"/>
      <c r="Y60" s="7"/>
      <c r="Z60" s="3"/>
      <c r="AA60" s="3">
        <v>60</v>
      </c>
      <c r="AB60" s="20" t="s">
        <v>524</v>
      </c>
      <c r="AC60"/>
      <c r="AD60"/>
      <c r="AE60"/>
    </row>
    <row r="61" spans="1:31" x14ac:dyDescent="0.5">
      <c r="A61" s="54"/>
      <c r="B61" s="290">
        <f>+'Ark1'!C5802</f>
        <v>2022</v>
      </c>
      <c r="C61" s="78">
        <f>+'Ark1'!K5802</f>
        <v>6</v>
      </c>
      <c r="D61" s="78" t="str">
        <f>VLOOKUP(C61,Variant!$C$10:$D$16,2)</f>
        <v>Noroc</v>
      </c>
      <c r="E61" s="78">
        <f>+'Ark1'!D5802</f>
        <v>7</v>
      </c>
      <c r="F61" s="78" t="str">
        <f t="shared" si="1"/>
        <v>Jul</v>
      </c>
      <c r="G61" s="78">
        <f>+'Ark1'!Q5802</f>
        <v>1</v>
      </c>
      <c r="H61" s="78">
        <f>+'Ark1'!R5802</f>
        <v>17</v>
      </c>
      <c r="I61" s="78">
        <f>+'Ark1'!S5802</f>
        <v>17</v>
      </c>
      <c r="J61" s="128">
        <f>+'Ark1'!AA5802</f>
        <v>0.76507650765076507</v>
      </c>
      <c r="K61" s="128">
        <f>+'Ark1'!AB5802</f>
        <v>0.79554334132455917</v>
      </c>
      <c r="L61" s="119">
        <f>+'Ark1'!U5802</f>
        <v>60.705882352941181</v>
      </c>
      <c r="M61" s="79">
        <f>+'Ark1'!W5802</f>
        <v>88.035294117647055</v>
      </c>
      <c r="N61" s="79">
        <f>+'Ark1'!X5802</f>
        <v>10.574438723887802</v>
      </c>
      <c r="O61" s="79">
        <f>+'Ark1'!Y5802</f>
        <v>2.0797258270193666</v>
      </c>
      <c r="P61" s="98">
        <f>+IF('Ark1'!Z5802=0,"",'Ark1'!Z5802)</f>
        <v>-46.012467364686842</v>
      </c>
      <c r="Q61" s="98">
        <f t="shared" si="16"/>
        <v>17</v>
      </c>
      <c r="R61" s="79">
        <f>+'Ark1'!T5802</f>
        <v>15.941176470588236</v>
      </c>
      <c r="S61" s="128">
        <f>+IF(H61=0,"",'Ark1'!V5802)</f>
        <v>95.379516920527678</v>
      </c>
      <c r="T61" s="54"/>
      <c r="U61" s="6"/>
      <c r="V61" s="14"/>
      <c r="W61"/>
      <c r="X61"/>
      <c r="Y61" s="7"/>
      <c r="Z61" s="3"/>
      <c r="AA61" s="3">
        <v>61</v>
      </c>
      <c r="AB61" s="20" t="s">
        <v>514</v>
      </c>
      <c r="AC61"/>
      <c r="AD61"/>
      <c r="AE61"/>
    </row>
    <row r="62" spans="1:31" x14ac:dyDescent="0.5">
      <c r="A62" s="54"/>
      <c r="B62" s="290">
        <f>+'Ark1'!C5803</f>
        <v>2022</v>
      </c>
      <c r="C62" s="78">
        <f>+'Ark1'!K5803</f>
        <v>7</v>
      </c>
      <c r="D62" s="78" t="str">
        <f>VLOOKUP(C62,Variant!$C$10:$D$16,2)</f>
        <v>Øko m/kjebe</v>
      </c>
      <c r="E62" s="78">
        <f>+'Ark1'!D5803</f>
        <v>7</v>
      </c>
      <c r="F62" s="78" t="str">
        <f t="shared" si="1"/>
        <v>Jul</v>
      </c>
      <c r="G62" s="78">
        <f>+'Ark1'!Q5803</f>
        <v>0</v>
      </c>
      <c r="H62" s="78">
        <f>+'Ark1'!R5803</f>
        <v>0</v>
      </c>
      <c r="I62" s="78">
        <f>+'Ark1'!S5803</f>
        <v>0</v>
      </c>
      <c r="J62" s="128">
        <f>+'Ark1'!AA5803</f>
        <v>0</v>
      </c>
      <c r="K62" s="128">
        <f>+'Ark1'!AB5803</f>
        <v>0</v>
      </c>
      <c r="L62" s="119">
        <f>+'Ark1'!U5803</f>
        <v>0</v>
      </c>
      <c r="M62" s="79">
        <f>+'Ark1'!W5803</f>
        <v>0</v>
      </c>
      <c r="N62" s="79">
        <f>+'Ark1'!X5803</f>
        <v>0</v>
      </c>
      <c r="O62" s="79">
        <f>+'Ark1'!Y5803</f>
        <v>0</v>
      </c>
      <c r="P62" s="98" t="str">
        <f>+IF('Ark1'!Z5803=0,"",'Ark1'!Z5803)</f>
        <v/>
      </c>
      <c r="Q62" s="98" t="str">
        <f t="shared" si="16"/>
        <v/>
      </c>
      <c r="R62" s="79">
        <f>+'Ark1'!T5803</f>
        <v>0</v>
      </c>
      <c r="S62" s="128" t="str">
        <f>+IF(H62=0,"",'Ark1'!V5803)</f>
        <v/>
      </c>
      <c r="T62" s="54"/>
      <c r="U62" s="6"/>
      <c r="V62" s="14"/>
      <c r="W62"/>
      <c r="X62"/>
      <c r="Y62" s="7"/>
      <c r="Z62" s="3"/>
      <c r="AA62" s="3">
        <v>62</v>
      </c>
      <c r="AB62" s="20" t="s">
        <v>515</v>
      </c>
      <c r="AC62"/>
      <c r="AD62"/>
      <c r="AE62"/>
    </row>
    <row r="63" spans="1:31" x14ac:dyDescent="0.5">
      <c r="A63" s="54"/>
      <c r="B63" s="290">
        <f>+'Ark1'!C5804</f>
        <v>2022</v>
      </c>
      <c r="C63" s="78">
        <f>+'Ark1'!K5804</f>
        <v>8</v>
      </c>
      <c r="D63" s="78" t="str">
        <f>VLOOKUP(C63,Variant!$C$10:$D$16,2)</f>
        <v>Økologisk</v>
      </c>
      <c r="E63" s="78">
        <f>+'Ark1'!D5804</f>
        <v>7</v>
      </c>
      <c r="F63" s="78" t="str">
        <f t="shared" si="1"/>
        <v>Jul</v>
      </c>
      <c r="G63" s="78">
        <f>+'Ark1'!Q5804</f>
        <v>0</v>
      </c>
      <c r="H63" s="78">
        <f>+'Ark1'!R5804</f>
        <v>0</v>
      </c>
      <c r="I63" s="78">
        <f>+'Ark1'!S5804</f>
        <v>0</v>
      </c>
      <c r="J63" s="128">
        <f>+'Ark1'!AA5804</f>
        <v>0</v>
      </c>
      <c r="K63" s="128">
        <f>+'Ark1'!AB5804</f>
        <v>0</v>
      </c>
      <c r="L63" s="119">
        <f>+'Ark1'!U5804</f>
        <v>0</v>
      </c>
      <c r="M63" s="79">
        <f>+'Ark1'!W5804</f>
        <v>0</v>
      </c>
      <c r="N63" s="79">
        <f>+'Ark1'!X5804</f>
        <v>0</v>
      </c>
      <c r="O63" s="79">
        <f>+'Ark1'!Y5804</f>
        <v>0</v>
      </c>
      <c r="P63" s="98" t="str">
        <f>+IF('Ark1'!Z5804=0,"",'Ark1'!Z5804)</f>
        <v/>
      </c>
      <c r="Q63" s="98" t="str">
        <f t="shared" si="16"/>
        <v/>
      </c>
      <c r="R63" s="79">
        <f>+'Ark1'!T5804</f>
        <v>0</v>
      </c>
      <c r="S63" s="128" t="str">
        <f>+IF(H63=0,"",'Ark1'!V5804)</f>
        <v/>
      </c>
      <c r="T63" s="54"/>
      <c r="U63" s="6"/>
      <c r="V63" s="14"/>
      <c r="W63"/>
      <c r="X63"/>
      <c r="Y63" s="7"/>
      <c r="Z63" s="3"/>
      <c r="AA63" s="3"/>
      <c r="AB63"/>
      <c r="AC63"/>
      <c r="AD63"/>
      <c r="AE63"/>
    </row>
    <row r="64" spans="1:31" x14ac:dyDescent="0.5">
      <c r="A64" s="54"/>
      <c r="B64" s="290">
        <f>+'Ark1'!C5805</f>
        <v>2022</v>
      </c>
      <c r="C64" s="78">
        <f>+'Ark1'!K5805</f>
        <v>9</v>
      </c>
      <c r="D64" s="78" t="str">
        <f>VLOOKUP(C64,Variant!$C$10:$D$16,2)</f>
        <v>Noroc Nort</v>
      </c>
      <c r="E64" s="78">
        <f>+'Ark1'!D5805</f>
        <v>7</v>
      </c>
      <c r="F64" s="78" t="str">
        <f t="shared" si="1"/>
        <v>Jul</v>
      </c>
      <c r="G64" s="78">
        <f>+'Ark1'!Q5805</f>
        <v>50</v>
      </c>
      <c r="H64" s="78">
        <f>+'Ark1'!R5805</f>
        <v>1924</v>
      </c>
      <c r="I64" s="78">
        <f>+'Ark1'!S5805</f>
        <v>1924</v>
      </c>
      <c r="J64" s="128">
        <f>+'Ark1'!AA5805</f>
        <v>86.588658865886586</v>
      </c>
      <c r="K64" s="128">
        <f>+'Ark1'!AB5805</f>
        <v>86.39342345167789</v>
      </c>
      <c r="L64" s="119">
        <f>+'Ark1'!U5805</f>
        <v>60.903846153846168</v>
      </c>
      <c r="M64" s="79">
        <f>+'Ark1'!W5805</f>
        <v>84.47292099792098</v>
      </c>
      <c r="N64" s="79">
        <f>+'Ark1'!X5805</f>
        <v>9.870627777157015</v>
      </c>
      <c r="O64" s="79">
        <f>+'Ark1'!Y5805</f>
        <v>2.1989427078631762</v>
      </c>
      <c r="P64" s="98">
        <f>+IF('Ark1'!Z5805=0,"",'Ark1'!Z5805)</f>
        <v>-34.561065731885151</v>
      </c>
      <c r="Q64" s="98">
        <f t="shared" si="16"/>
        <v>38.479999999999997</v>
      </c>
      <c r="R64" s="79">
        <f>+'Ark1'!T5805</f>
        <v>16.243762993762996</v>
      </c>
      <c r="S64" s="128">
        <f>+IF(H64=0,"",'Ark1'!V5805)</f>
        <v>91.519957744226559</v>
      </c>
      <c r="T64" s="54"/>
      <c r="U64" s="6"/>
      <c r="V64" s="14"/>
      <c r="W64"/>
      <c r="X64"/>
      <c r="Y64" s="7"/>
      <c r="Z64" s="3"/>
      <c r="AA64" s="3"/>
      <c r="AB64"/>
      <c r="AC64"/>
      <c r="AD64"/>
      <c r="AE64"/>
    </row>
    <row r="65" spans="1:31" x14ac:dyDescent="0.5">
      <c r="A65" s="54"/>
      <c r="B65" s="287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6"/>
      <c r="V65" s="17"/>
      <c r="W65"/>
      <c r="X65"/>
      <c r="Y65" s="21"/>
      <c r="Z65" s="3"/>
      <c r="AA65" s="3"/>
      <c r="AB65"/>
      <c r="AC65"/>
      <c r="AD65"/>
      <c r="AE65"/>
    </row>
    <row r="66" spans="1:31" x14ac:dyDescent="0.5">
      <c r="A66" s="54"/>
      <c r="B66" s="290">
        <f>+'Ark1'!C5806</f>
        <v>2022</v>
      </c>
      <c r="C66" s="78">
        <f>+'Ark1'!K5806</f>
        <v>0</v>
      </c>
      <c r="D66" s="78" t="str">
        <f>VLOOKUP(C66,Variant!$C$10:$D$16,2)</f>
        <v>Hybrid</v>
      </c>
      <c r="E66" s="78">
        <f>+'Ark1'!D5806</f>
        <v>8</v>
      </c>
      <c r="F66" s="78" t="str">
        <f t="shared" si="1"/>
        <v>Aug</v>
      </c>
      <c r="G66" s="78">
        <f>+'Ark1'!Q5806</f>
        <v>19</v>
      </c>
      <c r="H66" s="78">
        <f>+'Ark1'!R5806</f>
        <v>472</v>
      </c>
      <c r="I66" s="78">
        <f>+'Ark1'!S5806</f>
        <v>472</v>
      </c>
      <c r="J66" s="128">
        <f>+'Ark1'!AA5806</f>
        <v>16.702052370842175</v>
      </c>
      <c r="K66" s="128">
        <f>+'Ark1'!AB5806</f>
        <v>16.904069138914124</v>
      </c>
      <c r="L66" s="119">
        <f>+'Ark1'!U5806</f>
        <v>61.125</v>
      </c>
      <c r="M66" s="79">
        <f>+'Ark1'!W5806</f>
        <v>86.961228813559387</v>
      </c>
      <c r="N66" s="79">
        <f>+'Ark1'!X5806</f>
        <v>9.3775991297964101</v>
      </c>
      <c r="O66" s="79">
        <f>+'Ark1'!Y5806</f>
        <v>2.0889261088261577</v>
      </c>
      <c r="P66" s="98">
        <f>+IF('Ark1'!Z5806=0,"",'Ark1'!Z5806)</f>
        <v>-30.089706191239895</v>
      </c>
      <c r="Q66" s="98">
        <f t="shared" si="16"/>
        <v>24.842105263157894</v>
      </c>
      <c r="R66" s="79">
        <f>+'Ark1'!T5806</f>
        <v>16.427966101694917</v>
      </c>
      <c r="S66" s="128">
        <f>+IF(H66=0,"",'Ark1'!V5806)</f>
        <v>94.21584920212274</v>
      </c>
      <c r="T66" s="54"/>
      <c r="U66" s="6"/>
      <c r="V66" s="14"/>
      <c r="W66"/>
      <c r="X66"/>
      <c r="Y66" s="7"/>
      <c r="Z66" s="3"/>
      <c r="AA66" s="3"/>
      <c r="AB66"/>
      <c r="AC66"/>
      <c r="AD66"/>
      <c r="AE66"/>
    </row>
    <row r="67" spans="1:31" x14ac:dyDescent="0.5">
      <c r="A67" s="54"/>
      <c r="B67" s="290">
        <f>+'Ark1'!C5807</f>
        <v>2022</v>
      </c>
      <c r="C67" s="78">
        <f>+'Ark1'!K5807</f>
        <v>1</v>
      </c>
      <c r="D67" s="78" t="str">
        <f>VLOOKUP(C67,Variant!$C$10:$D$16,2)</f>
        <v>Hampshire</v>
      </c>
      <c r="E67" s="78">
        <f>+'Ark1'!D5807</f>
        <v>8</v>
      </c>
      <c r="F67" s="78" t="str">
        <f t="shared" si="1"/>
        <v>Aug</v>
      </c>
      <c r="G67" s="78">
        <f>+'Ark1'!Q5807</f>
        <v>0</v>
      </c>
      <c r="H67" s="78">
        <f>+'Ark1'!R5807</f>
        <v>0</v>
      </c>
      <c r="I67" s="78">
        <f>+'Ark1'!S5807</f>
        <v>0</v>
      </c>
      <c r="J67" s="128">
        <f>+'Ark1'!AA5807</f>
        <v>0</v>
      </c>
      <c r="K67" s="128">
        <f>+'Ark1'!AB5807</f>
        <v>0</v>
      </c>
      <c r="L67" s="119">
        <f>+'Ark1'!U5807</f>
        <v>0</v>
      </c>
      <c r="M67" s="79">
        <f>+'Ark1'!W5807</f>
        <v>0</v>
      </c>
      <c r="N67" s="79">
        <f>+'Ark1'!X5807</f>
        <v>0</v>
      </c>
      <c r="O67" s="79">
        <f>+'Ark1'!Y5807</f>
        <v>0</v>
      </c>
      <c r="P67" s="98" t="str">
        <f>+IF('Ark1'!Z5807=0,"",'Ark1'!Z5807)</f>
        <v/>
      </c>
      <c r="Q67" s="98" t="str">
        <f t="shared" ref="Q67:Q74" si="17">+(IF(I67=0,"",I67/G67))</f>
        <v/>
      </c>
      <c r="R67" s="79">
        <f>+'Ark1'!T5807</f>
        <v>0</v>
      </c>
      <c r="S67" s="128" t="str">
        <f>+IF(H67=0,"",'Ark1'!V5807)</f>
        <v/>
      </c>
      <c r="T67" s="54"/>
      <c r="U67" s="6"/>
      <c r="V67" s="14"/>
      <c r="W67"/>
      <c r="X67"/>
      <c r="Y67" s="7"/>
      <c r="Z67" s="3"/>
      <c r="AA67" s="3"/>
      <c r="AB67"/>
      <c r="AC67"/>
      <c r="AD67"/>
      <c r="AE67"/>
    </row>
    <row r="68" spans="1:31" x14ac:dyDescent="0.5">
      <c r="A68" s="54"/>
      <c r="B68" s="290">
        <f>+'Ark1'!C5808</f>
        <v>2022</v>
      </c>
      <c r="C68" s="78">
        <f>+'Ark1'!K5808</f>
        <v>3</v>
      </c>
      <c r="D68" s="78" t="str">
        <f>VLOOKUP(C68,Variant!$C$10:$D$16,2)</f>
        <v>Noroc KLF</v>
      </c>
      <c r="E68" s="78">
        <f>+'Ark1'!D5808</f>
        <v>8</v>
      </c>
      <c r="F68" s="78" t="str">
        <f t="shared" si="1"/>
        <v>Aug</v>
      </c>
      <c r="G68" s="78">
        <f>+'Ark1'!Q5808</f>
        <v>1</v>
      </c>
      <c r="H68" s="78">
        <f>+'Ark1'!R5808</f>
        <v>2</v>
      </c>
      <c r="I68" s="78">
        <f>+'Ark1'!S5808</f>
        <v>2</v>
      </c>
      <c r="J68" s="128">
        <f>+'Ark1'!AA5808</f>
        <v>7.0771408351026188E-2</v>
      </c>
      <c r="K68" s="128">
        <f>+'Ark1'!AB5808</f>
        <v>8.1914045849626554E-2</v>
      </c>
      <c r="L68" s="119">
        <f>+'Ark1'!U5808</f>
        <v>60</v>
      </c>
      <c r="M68" s="79">
        <f>+'Ark1'!W5808</f>
        <v>99.45</v>
      </c>
      <c r="N68" s="79">
        <f>+'Ark1'!X5808</f>
        <v>1.0500000000004155</v>
      </c>
      <c r="O68" s="79">
        <f>+'Ark1'!Y5808</f>
        <v>1</v>
      </c>
      <c r="P68" s="98">
        <f>+IF('Ark1'!Z5808=0,"",'Ark1'!Z5808)</f>
        <v>99.999999999977732</v>
      </c>
      <c r="Q68" s="98">
        <f t="shared" si="17"/>
        <v>2</v>
      </c>
      <c r="R68" s="79">
        <f>+'Ark1'!T5808</f>
        <v>15.5</v>
      </c>
      <c r="S68" s="128">
        <f>+IF(H68=0,"",'Ark1'!V5808)</f>
        <v>107.74647887323948</v>
      </c>
      <c r="T68" s="54"/>
      <c r="U68" s="6"/>
      <c r="V68" s="14"/>
      <c r="W68"/>
      <c r="X68"/>
      <c r="Y68" s="7"/>
      <c r="Z68" s="3"/>
      <c r="AA68" s="3"/>
      <c r="AB68"/>
      <c r="AC68"/>
      <c r="AD68"/>
      <c r="AE68"/>
    </row>
    <row r="69" spans="1:31" x14ac:dyDescent="0.5">
      <c r="A69" s="54"/>
      <c r="B69" s="290">
        <f>+'Ark1'!C5809</f>
        <v>2022</v>
      </c>
      <c r="C69" s="78">
        <f>+'Ark1'!K5809</f>
        <v>6</v>
      </c>
      <c r="D69" s="78" t="str">
        <f>VLOOKUP(C69,Variant!$C$10:$D$16,2)</f>
        <v>Noroc</v>
      </c>
      <c r="E69" s="78">
        <f>+'Ark1'!D5809</f>
        <v>8</v>
      </c>
      <c r="F69" s="78" t="str">
        <f t="shared" si="1"/>
        <v>Aug</v>
      </c>
      <c r="G69" s="78">
        <f>+'Ark1'!Q5809</f>
        <v>1</v>
      </c>
      <c r="H69" s="78">
        <f>+'Ark1'!R5809</f>
        <v>1</v>
      </c>
      <c r="I69" s="78">
        <f>+'Ark1'!S5809</f>
        <v>1</v>
      </c>
      <c r="J69" s="128">
        <f>+'Ark1'!AA5809</f>
        <v>3.5385704175513094E-2</v>
      </c>
      <c r="K69" s="128">
        <f>+'Ark1'!AB5809</f>
        <v>3.3688129464552297E-2</v>
      </c>
      <c r="L69" s="119">
        <f>+'Ark1'!U5809</f>
        <v>62</v>
      </c>
      <c r="M69" s="79">
        <f>+'Ark1'!W5809</f>
        <v>81.8</v>
      </c>
      <c r="N69" s="79">
        <f>+'Ark1'!X5809</f>
        <v>0</v>
      </c>
      <c r="O69" s="79">
        <f>+'Ark1'!Y5809</f>
        <v>0</v>
      </c>
      <c r="P69" s="98" t="str">
        <f>+IF('Ark1'!Z5809=0,"",'Ark1'!Z5809)</f>
        <v/>
      </c>
      <c r="Q69" s="98">
        <f t="shared" si="17"/>
        <v>1</v>
      </c>
      <c r="R69" s="79">
        <f>+'Ark1'!T5809</f>
        <v>17</v>
      </c>
      <c r="S69" s="128">
        <f>+IF(H69=0,"",'Ark1'!V5809)</f>
        <v>88.624052004333734</v>
      </c>
      <c r="T69" s="54"/>
      <c r="U69" s="6"/>
      <c r="V69" s="14"/>
      <c r="W69"/>
      <c r="X69"/>
      <c r="Y69" s="7"/>
      <c r="Z69" s="3"/>
      <c r="AA69" s="3"/>
      <c r="AB69"/>
      <c r="AC69"/>
      <c r="AD69"/>
      <c r="AE69"/>
    </row>
    <row r="70" spans="1:31" x14ac:dyDescent="0.5">
      <c r="A70" s="54"/>
      <c r="B70" s="290">
        <f>+'Ark1'!C5810</f>
        <v>2022</v>
      </c>
      <c r="C70" s="78">
        <f>+'Ark1'!K5810</f>
        <v>7</v>
      </c>
      <c r="D70" s="78" t="str">
        <f>VLOOKUP(C70,Variant!$C$10:$D$16,2)</f>
        <v>Øko m/kjebe</v>
      </c>
      <c r="E70" s="78">
        <f>+'Ark1'!D5810</f>
        <v>8</v>
      </c>
      <c r="F70" s="78" t="str">
        <f t="shared" si="1"/>
        <v>Aug</v>
      </c>
      <c r="G70" s="78">
        <f>+'Ark1'!Q5810</f>
        <v>0</v>
      </c>
      <c r="H70" s="78">
        <f>+'Ark1'!R5810</f>
        <v>0</v>
      </c>
      <c r="I70" s="78">
        <f>+'Ark1'!S5810</f>
        <v>0</v>
      </c>
      <c r="J70" s="128">
        <f>+'Ark1'!AA5810</f>
        <v>0</v>
      </c>
      <c r="K70" s="128">
        <f>+'Ark1'!AB5810</f>
        <v>0</v>
      </c>
      <c r="L70" s="119">
        <f>+'Ark1'!U5810</f>
        <v>0</v>
      </c>
      <c r="M70" s="79">
        <f>+'Ark1'!W5810</f>
        <v>0</v>
      </c>
      <c r="N70" s="79">
        <f>+'Ark1'!X5810</f>
        <v>0</v>
      </c>
      <c r="O70" s="79">
        <f>+'Ark1'!Y5810</f>
        <v>0</v>
      </c>
      <c r="P70" s="98" t="str">
        <f>+IF('Ark1'!Z5810=0,"",'Ark1'!Z5810)</f>
        <v/>
      </c>
      <c r="Q70" s="98" t="str">
        <f t="shared" si="17"/>
        <v/>
      </c>
      <c r="R70" s="79">
        <f>+'Ark1'!T5810</f>
        <v>0</v>
      </c>
      <c r="S70" s="128" t="str">
        <f>+IF(H70=0,"",'Ark1'!V5810)</f>
        <v/>
      </c>
      <c r="T70" s="54"/>
      <c r="U70" s="6"/>
      <c r="V70" s="14"/>
      <c r="W70"/>
      <c r="X70"/>
      <c r="Y70" s="7"/>
      <c r="Z70" s="3"/>
      <c r="AA70" s="3"/>
      <c r="AB70"/>
      <c r="AC70"/>
      <c r="AD70"/>
      <c r="AE70"/>
    </row>
    <row r="71" spans="1:31" x14ac:dyDescent="0.5">
      <c r="A71" s="54"/>
      <c r="B71" s="290">
        <f>+'Ark1'!C5811</f>
        <v>2022</v>
      </c>
      <c r="C71" s="78">
        <f>+'Ark1'!K5811</f>
        <v>8</v>
      </c>
      <c r="D71" s="78" t="str">
        <f>VLOOKUP(C71,Variant!$C$10:$D$16,2)</f>
        <v>Økologisk</v>
      </c>
      <c r="E71" s="78">
        <f>+'Ark1'!D5811</f>
        <v>8</v>
      </c>
      <c r="F71" s="78" t="str">
        <f t="shared" si="1"/>
        <v>Aug</v>
      </c>
      <c r="G71" s="78">
        <f>+'Ark1'!Q5811</f>
        <v>0</v>
      </c>
      <c r="H71" s="78">
        <f>+'Ark1'!R5811</f>
        <v>0</v>
      </c>
      <c r="I71" s="78">
        <f>+'Ark1'!S5811</f>
        <v>0</v>
      </c>
      <c r="J71" s="128">
        <f>+'Ark1'!AA5811</f>
        <v>0</v>
      </c>
      <c r="K71" s="128">
        <f>+'Ark1'!AB5811</f>
        <v>0</v>
      </c>
      <c r="L71" s="119">
        <f>+'Ark1'!U5811</f>
        <v>0</v>
      </c>
      <c r="M71" s="79">
        <f>+'Ark1'!W5811</f>
        <v>0</v>
      </c>
      <c r="N71" s="79">
        <f>+'Ark1'!X5811</f>
        <v>0</v>
      </c>
      <c r="O71" s="79">
        <f>+'Ark1'!Y5811</f>
        <v>0</v>
      </c>
      <c r="P71" s="98" t="str">
        <f>+IF('Ark1'!Z5811=0,"",'Ark1'!Z5811)</f>
        <v/>
      </c>
      <c r="Q71" s="98" t="str">
        <f t="shared" si="17"/>
        <v/>
      </c>
      <c r="R71" s="79">
        <f>+'Ark1'!T5811</f>
        <v>0</v>
      </c>
      <c r="S71" s="128" t="str">
        <f>+IF(H71=0,"",'Ark1'!V5811)</f>
        <v/>
      </c>
      <c r="T71" s="54"/>
      <c r="U71" s="6"/>
      <c r="V71" s="14"/>
      <c r="W71"/>
      <c r="X71"/>
      <c r="Y71" s="7"/>
      <c r="Z71" s="3"/>
      <c r="AA71" s="3"/>
      <c r="AB71"/>
      <c r="AC71"/>
      <c r="AD71"/>
      <c r="AE71"/>
    </row>
    <row r="72" spans="1:31" x14ac:dyDescent="0.5">
      <c r="A72" s="54"/>
      <c r="B72" s="290">
        <f>+'Ark1'!C5812</f>
        <v>2022</v>
      </c>
      <c r="C72" s="78">
        <f>+'Ark1'!K5812</f>
        <v>9</v>
      </c>
      <c r="D72" s="78" t="str">
        <f>VLOOKUP(C72,Variant!$C$10:$D$16,2)</f>
        <v>Noroc Nort</v>
      </c>
      <c r="E72" s="78">
        <f>+'Ark1'!D5812</f>
        <v>8</v>
      </c>
      <c r="F72" s="78" t="str">
        <f t="shared" si="1"/>
        <v>Aug</v>
      </c>
      <c r="G72" s="78">
        <f>+'Ark1'!Q5812</f>
        <v>52</v>
      </c>
      <c r="H72" s="78">
        <f>+'Ark1'!R5812</f>
        <v>2351</v>
      </c>
      <c r="I72" s="78">
        <f>+'Ark1'!S5812</f>
        <v>2349</v>
      </c>
      <c r="J72" s="128">
        <f>+'Ark1'!AA5812</f>
        <v>83.191790516631301</v>
      </c>
      <c r="K72" s="128">
        <f>+'Ark1'!AB5812</f>
        <v>82.980328685771696</v>
      </c>
      <c r="L72" s="119">
        <f>+'Ark1'!U5812</f>
        <v>60.831843337590477</v>
      </c>
      <c r="M72" s="79">
        <f>+'Ark1'!W5812</f>
        <v>85.77654320987655</v>
      </c>
      <c r="N72" s="79">
        <f>+'Ark1'!X5812</f>
        <v>10.150547855513688</v>
      </c>
      <c r="O72" s="79">
        <f>+'Ark1'!Y5812</f>
        <v>2.3597824179728737</v>
      </c>
      <c r="P72" s="98">
        <f>+IF('Ark1'!Z5812=0,"",'Ark1'!Z5812)</f>
        <v>-35.620336249868302</v>
      </c>
      <c r="Q72" s="98">
        <f t="shared" si="17"/>
        <v>45.17307692307692</v>
      </c>
      <c r="R72" s="79">
        <f>+'Ark1'!T5812</f>
        <v>16.213526159081241</v>
      </c>
      <c r="S72" s="128">
        <f>+IF(H72=0,"",'Ark1'!V5812)</f>
        <v>92.962866105168217</v>
      </c>
      <c r="T72" s="54"/>
      <c r="U72" s="6"/>
      <c r="V72" s="14"/>
      <c r="W72"/>
      <c r="X72"/>
      <c r="Y72" s="7"/>
      <c r="Z72" s="3"/>
      <c r="AA72" s="3"/>
      <c r="AB72"/>
      <c r="AC72"/>
      <c r="AD72"/>
      <c r="AE72"/>
    </row>
    <row r="73" spans="1:31" x14ac:dyDescent="0.5">
      <c r="A73" s="54"/>
      <c r="B73" s="287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6"/>
      <c r="V73" s="17"/>
      <c r="W73"/>
      <c r="X73"/>
      <c r="Y73" s="21"/>
      <c r="Z73" s="3"/>
      <c r="AA73" s="3"/>
      <c r="AB73"/>
      <c r="AC73"/>
      <c r="AD73"/>
      <c r="AE73"/>
    </row>
    <row r="74" spans="1:31" x14ac:dyDescent="0.5">
      <c r="A74" s="54"/>
      <c r="B74" s="290">
        <f>+'Ark1'!C5813</f>
        <v>2022</v>
      </c>
      <c r="C74" s="78">
        <f>+'Ark1'!K5813</f>
        <v>0</v>
      </c>
      <c r="D74" s="78" t="str">
        <f>VLOOKUP(C74,Variant!$C$10:$D$16,2)</f>
        <v>Hybrid</v>
      </c>
      <c r="E74" s="78">
        <f>+'Ark1'!D5813</f>
        <v>9</v>
      </c>
      <c r="F74" s="78" t="str">
        <f t="shared" si="1"/>
        <v>Sep</v>
      </c>
      <c r="G74" s="78">
        <f>+'Ark1'!Q5813</f>
        <v>27</v>
      </c>
      <c r="H74" s="78">
        <f>+'Ark1'!R5813</f>
        <v>326</v>
      </c>
      <c r="I74" s="78">
        <f>+'Ark1'!S5813</f>
        <v>324</v>
      </c>
      <c r="J74" s="128">
        <f>+'Ark1'!AA5813</f>
        <v>12.251033446072904</v>
      </c>
      <c r="K74" s="128">
        <f>+'Ark1'!AB5813</f>
        <v>12.535713773109835</v>
      </c>
      <c r="L74" s="119">
        <f>+'Ark1'!U5813</f>
        <v>60.589506172839506</v>
      </c>
      <c r="M74" s="79">
        <f>+'Ark1'!W5813</f>
        <v>88.956481481481475</v>
      </c>
      <c r="N74" s="79">
        <f>+'Ark1'!X5813</f>
        <v>11.44125581103766</v>
      </c>
      <c r="O74" s="79">
        <f>+'Ark1'!Y5813</f>
        <v>2.3454739189091058</v>
      </c>
      <c r="P74" s="98">
        <f>+IF('Ark1'!Z5813=0,"",'Ark1'!Z5813)</f>
        <v>-33.721964650005248</v>
      </c>
      <c r="Q74" s="98">
        <f t="shared" si="17"/>
        <v>12</v>
      </c>
      <c r="R74" s="79">
        <f>+'Ark1'!T5813</f>
        <v>15.92944785276074</v>
      </c>
      <c r="S74" s="128">
        <f>+IF(H74=0,"",'Ark1'!V5813)</f>
        <v>96.636036542139863</v>
      </c>
      <c r="T74" s="54"/>
      <c r="U74" s="6"/>
      <c r="V74" s="14"/>
      <c r="W74"/>
      <c r="X74"/>
      <c r="Y74" s="7"/>
      <c r="Z74" s="3"/>
      <c r="AA74" s="3"/>
      <c r="AB74"/>
      <c r="AC74"/>
      <c r="AD74"/>
      <c r="AE74"/>
    </row>
    <row r="75" spans="1:31" x14ac:dyDescent="0.5">
      <c r="A75" s="54"/>
      <c r="B75" s="290">
        <f>+'Ark1'!C5814</f>
        <v>2022</v>
      </c>
      <c r="C75" s="78">
        <f>+'Ark1'!K5814</f>
        <v>1</v>
      </c>
      <c r="D75" s="78" t="str">
        <f>VLOOKUP(C75,Variant!$C$10:$D$16,2)</f>
        <v>Hampshire</v>
      </c>
      <c r="E75" s="78">
        <f>+'Ark1'!D5814</f>
        <v>9</v>
      </c>
      <c r="F75" s="78" t="str">
        <f t="shared" si="1"/>
        <v>Sep</v>
      </c>
      <c r="G75" s="78">
        <f>+'Ark1'!Q5814</f>
        <v>0</v>
      </c>
      <c r="H75" s="78">
        <f>+'Ark1'!R5814</f>
        <v>0</v>
      </c>
      <c r="I75" s="78">
        <f>+'Ark1'!S5814</f>
        <v>0</v>
      </c>
      <c r="J75" s="128">
        <f>+'Ark1'!AA5814</f>
        <v>0</v>
      </c>
      <c r="K75" s="128">
        <f>+'Ark1'!AB5814</f>
        <v>0</v>
      </c>
      <c r="L75" s="119">
        <f>+'Ark1'!U5814</f>
        <v>0</v>
      </c>
      <c r="M75" s="79">
        <f>+'Ark1'!W5814</f>
        <v>0</v>
      </c>
      <c r="N75" s="79">
        <f>+'Ark1'!X5814</f>
        <v>0</v>
      </c>
      <c r="O75" s="79">
        <f>+'Ark1'!Y5814</f>
        <v>0</v>
      </c>
      <c r="P75" s="98" t="str">
        <f>+IF('Ark1'!Z5814=0,"",'Ark1'!Z5814)</f>
        <v/>
      </c>
      <c r="Q75" s="98" t="str">
        <f t="shared" ref="Q75:Q82" si="18">+(IF(I75=0,"",I75/G75))</f>
        <v/>
      </c>
      <c r="R75" s="79">
        <f>+'Ark1'!T5814</f>
        <v>0</v>
      </c>
      <c r="S75" s="128" t="str">
        <f>+IF(H75=0,"",'Ark1'!V5814)</f>
        <v/>
      </c>
      <c r="T75" s="54"/>
      <c r="U75" s="6"/>
      <c r="V75" s="14"/>
      <c r="W75"/>
      <c r="X75"/>
      <c r="Y75" s="7"/>
      <c r="Z75" s="3"/>
      <c r="AA75" s="3"/>
      <c r="AB75"/>
      <c r="AC75"/>
      <c r="AD75"/>
      <c r="AE75"/>
    </row>
    <row r="76" spans="1:31" x14ac:dyDescent="0.5">
      <c r="A76" s="54"/>
      <c r="B76" s="290">
        <f>+'Ark1'!C5815</f>
        <v>2022</v>
      </c>
      <c r="C76" s="78">
        <f>+'Ark1'!K5815</f>
        <v>3</v>
      </c>
      <c r="D76" s="78" t="str">
        <f>VLOOKUP(C76,Variant!$C$10:$D$16,2)</f>
        <v>Noroc KLF</v>
      </c>
      <c r="E76" s="78">
        <f>+'Ark1'!D5815</f>
        <v>9</v>
      </c>
      <c r="F76" s="78" t="str">
        <f t="shared" ref="F76:F104" si="19">VLOOKUP(E76,$AA$1:$AB$12,2)</f>
        <v>Sep</v>
      </c>
      <c r="G76" s="78">
        <f>+'Ark1'!Q5815</f>
        <v>0</v>
      </c>
      <c r="H76" s="78">
        <f>+'Ark1'!R5815</f>
        <v>0</v>
      </c>
      <c r="I76" s="78">
        <f>+'Ark1'!S5815</f>
        <v>0</v>
      </c>
      <c r="J76" s="128">
        <f>+'Ark1'!AA5815</f>
        <v>0</v>
      </c>
      <c r="K76" s="128">
        <f>+'Ark1'!AB5815</f>
        <v>0</v>
      </c>
      <c r="L76" s="119">
        <f>+'Ark1'!U5815</f>
        <v>0</v>
      </c>
      <c r="M76" s="79">
        <f>+'Ark1'!W5815</f>
        <v>0</v>
      </c>
      <c r="N76" s="79">
        <f>+'Ark1'!X5815</f>
        <v>0</v>
      </c>
      <c r="O76" s="79">
        <f>+'Ark1'!Y5815</f>
        <v>0</v>
      </c>
      <c r="P76" s="98" t="str">
        <f>+IF('Ark1'!Z5815=0,"",'Ark1'!Z5815)</f>
        <v/>
      </c>
      <c r="Q76" s="98" t="str">
        <f t="shared" si="18"/>
        <v/>
      </c>
      <c r="R76" s="79">
        <f>+'Ark1'!T5815</f>
        <v>0</v>
      </c>
      <c r="S76" s="128" t="str">
        <f>+IF(H76=0,"",'Ark1'!V5815)</f>
        <v/>
      </c>
      <c r="T76" s="54"/>
      <c r="U76" s="6"/>
      <c r="V76" s="14"/>
      <c r="W76"/>
      <c r="X76"/>
      <c r="Y76" s="7"/>
      <c r="Z76" s="3"/>
      <c r="AA76" s="3"/>
      <c r="AB76"/>
      <c r="AC76"/>
      <c r="AD76"/>
      <c r="AE76"/>
    </row>
    <row r="77" spans="1:31" x14ac:dyDescent="0.5">
      <c r="A77" s="54"/>
      <c r="B77" s="290">
        <f>+'Ark1'!C5816</f>
        <v>2022</v>
      </c>
      <c r="C77" s="78">
        <f>+'Ark1'!K5816</f>
        <v>6</v>
      </c>
      <c r="D77" s="78" t="str">
        <f>VLOOKUP(C77,Variant!$C$10:$D$16,2)</f>
        <v>Noroc</v>
      </c>
      <c r="E77" s="78">
        <f>+'Ark1'!D5816</f>
        <v>9</v>
      </c>
      <c r="F77" s="78" t="str">
        <f t="shared" si="19"/>
        <v>Sep</v>
      </c>
      <c r="G77" s="78">
        <f>+'Ark1'!Q5816</f>
        <v>0</v>
      </c>
      <c r="H77" s="78">
        <f>+'Ark1'!R5816</f>
        <v>0</v>
      </c>
      <c r="I77" s="78">
        <f>+'Ark1'!S5816</f>
        <v>0</v>
      </c>
      <c r="J77" s="128">
        <f>+'Ark1'!AA5816</f>
        <v>0</v>
      </c>
      <c r="K77" s="128">
        <f>+'Ark1'!AB5816</f>
        <v>0</v>
      </c>
      <c r="L77" s="119">
        <f>+'Ark1'!U5816</f>
        <v>0</v>
      </c>
      <c r="M77" s="79">
        <f>+'Ark1'!W5816</f>
        <v>0</v>
      </c>
      <c r="N77" s="79">
        <f>+'Ark1'!X5816</f>
        <v>0</v>
      </c>
      <c r="O77" s="79">
        <f>+'Ark1'!Y5816</f>
        <v>0</v>
      </c>
      <c r="P77" s="98" t="str">
        <f>+IF('Ark1'!Z5816=0,"",'Ark1'!Z5816)</f>
        <v/>
      </c>
      <c r="Q77" s="98" t="str">
        <f t="shared" si="18"/>
        <v/>
      </c>
      <c r="R77" s="79">
        <f>+'Ark1'!T5816</f>
        <v>0</v>
      </c>
      <c r="S77" s="128" t="str">
        <f>+IF(H77=0,"",'Ark1'!V5816)</f>
        <v/>
      </c>
      <c r="T77" s="54"/>
      <c r="U77" s="6"/>
      <c r="V77" s="14"/>
      <c r="W77"/>
      <c r="X77"/>
      <c r="Y77" s="7"/>
      <c r="Z77" s="3"/>
      <c r="AA77" s="3"/>
      <c r="AB77"/>
      <c r="AC77"/>
      <c r="AD77"/>
      <c r="AE77"/>
    </row>
    <row r="78" spans="1:31" x14ac:dyDescent="0.5">
      <c r="A78" s="54"/>
      <c r="B78" s="290">
        <f>+'Ark1'!C5817</f>
        <v>2022</v>
      </c>
      <c r="C78" s="78">
        <f>+'Ark1'!K5817</f>
        <v>7</v>
      </c>
      <c r="D78" s="78" t="str">
        <f>VLOOKUP(C78,Variant!$C$10:$D$16,2)</f>
        <v>Øko m/kjebe</v>
      </c>
      <c r="E78" s="78">
        <f>+'Ark1'!D5817</f>
        <v>9</v>
      </c>
      <c r="F78" s="78" t="str">
        <f t="shared" si="19"/>
        <v>Sep</v>
      </c>
      <c r="G78" s="78">
        <f>+'Ark1'!Q5817</f>
        <v>0</v>
      </c>
      <c r="H78" s="78">
        <f>+'Ark1'!R5817</f>
        <v>0</v>
      </c>
      <c r="I78" s="78">
        <f>+'Ark1'!S5817</f>
        <v>0</v>
      </c>
      <c r="J78" s="128">
        <f>+'Ark1'!AA5817</f>
        <v>0</v>
      </c>
      <c r="K78" s="128">
        <f>+'Ark1'!AB5817</f>
        <v>0</v>
      </c>
      <c r="L78" s="119">
        <f>+'Ark1'!U5817</f>
        <v>0</v>
      </c>
      <c r="M78" s="79">
        <f>+'Ark1'!W5817</f>
        <v>0</v>
      </c>
      <c r="N78" s="79">
        <f>+'Ark1'!X5817</f>
        <v>0</v>
      </c>
      <c r="O78" s="79">
        <f>+'Ark1'!Y5817</f>
        <v>0</v>
      </c>
      <c r="P78" s="98" t="str">
        <f>+IF('Ark1'!Z5817=0,"",'Ark1'!Z5817)</f>
        <v/>
      </c>
      <c r="Q78" s="98" t="str">
        <f t="shared" si="18"/>
        <v/>
      </c>
      <c r="R78" s="79">
        <f>+'Ark1'!T5817</f>
        <v>0</v>
      </c>
      <c r="S78" s="128" t="str">
        <f>+IF(H78=0,"",'Ark1'!V5817)</f>
        <v/>
      </c>
      <c r="T78" s="54"/>
      <c r="U78" s="6"/>
      <c r="V78" s="14"/>
      <c r="W78"/>
      <c r="X78"/>
      <c r="Y78" s="7"/>
      <c r="Z78" s="3"/>
      <c r="AA78" s="3"/>
      <c r="AB78"/>
      <c r="AC78"/>
      <c r="AD78"/>
      <c r="AE78"/>
    </row>
    <row r="79" spans="1:31" x14ac:dyDescent="0.5">
      <c r="A79" s="54"/>
      <c r="B79" s="290">
        <f>+'Ark1'!C5818</f>
        <v>2022</v>
      </c>
      <c r="C79" s="78">
        <f>+'Ark1'!K5818</f>
        <v>8</v>
      </c>
      <c r="D79" s="78" t="str">
        <f>VLOOKUP(C79,Variant!$C$10:$D$16,2)</f>
        <v>Økologisk</v>
      </c>
      <c r="E79" s="78">
        <f>+'Ark1'!D5818</f>
        <v>9</v>
      </c>
      <c r="F79" s="78" t="str">
        <f t="shared" si="19"/>
        <v>Sep</v>
      </c>
      <c r="G79" s="78">
        <f>+'Ark1'!Q5818</f>
        <v>0</v>
      </c>
      <c r="H79" s="78">
        <f>+'Ark1'!R5818</f>
        <v>0</v>
      </c>
      <c r="I79" s="78">
        <f>+'Ark1'!S5818</f>
        <v>0</v>
      </c>
      <c r="J79" s="128">
        <f>+'Ark1'!AA5818</f>
        <v>0</v>
      </c>
      <c r="K79" s="128">
        <f>+'Ark1'!AB5818</f>
        <v>0</v>
      </c>
      <c r="L79" s="119">
        <f>+'Ark1'!U5818</f>
        <v>0</v>
      </c>
      <c r="M79" s="79">
        <f>+'Ark1'!W5818</f>
        <v>0</v>
      </c>
      <c r="N79" s="79">
        <f>+'Ark1'!X5818</f>
        <v>0</v>
      </c>
      <c r="O79" s="79">
        <f>+'Ark1'!Y5818</f>
        <v>0</v>
      </c>
      <c r="P79" s="98" t="str">
        <f>+IF('Ark1'!Z5818=0,"",'Ark1'!Z5818)</f>
        <v/>
      </c>
      <c r="Q79" s="98" t="str">
        <f t="shared" si="18"/>
        <v/>
      </c>
      <c r="R79" s="79">
        <f>+'Ark1'!T5818</f>
        <v>0</v>
      </c>
      <c r="S79" s="128" t="str">
        <f>+IF(H79=0,"",'Ark1'!V5818)</f>
        <v/>
      </c>
      <c r="T79" s="54"/>
      <c r="U79" s="6"/>
      <c r="V79" s="14"/>
      <c r="W79"/>
      <c r="X79"/>
      <c r="Y79" s="7"/>
      <c r="Z79" s="3"/>
      <c r="AA79" s="3"/>
      <c r="AB79"/>
      <c r="AC79"/>
      <c r="AD79"/>
      <c r="AE79"/>
    </row>
    <row r="80" spans="1:31" x14ac:dyDescent="0.5">
      <c r="A80" s="54"/>
      <c r="B80" s="290">
        <f>+'Ark1'!C5819</f>
        <v>2022</v>
      </c>
      <c r="C80" s="78">
        <f>+'Ark1'!K5819</f>
        <v>9</v>
      </c>
      <c r="D80" s="78" t="str">
        <f>VLOOKUP(C80,Variant!$C$10:$D$16,2)</f>
        <v>Noroc Nort</v>
      </c>
      <c r="E80" s="78">
        <f>+'Ark1'!D5819</f>
        <v>9</v>
      </c>
      <c r="F80" s="78" t="str">
        <f t="shared" si="19"/>
        <v>Sep</v>
      </c>
      <c r="G80" s="78">
        <f>+'Ark1'!Q5819</f>
        <v>54</v>
      </c>
      <c r="H80" s="78">
        <f>+'Ark1'!R5819</f>
        <v>2335</v>
      </c>
      <c r="I80" s="78">
        <f>+'Ark1'!S5819</f>
        <v>2334</v>
      </c>
      <c r="J80" s="128">
        <f>+'Ark1'!AA5819</f>
        <v>87.748966553927062</v>
      </c>
      <c r="K80" s="128">
        <f>+'Ark1'!AB5819</f>
        <v>87.464286226890195</v>
      </c>
      <c r="L80" s="119">
        <f>+'Ark1'!U5819</f>
        <v>60.854755784061695</v>
      </c>
      <c r="M80" s="79">
        <f>+'Ark1'!W5819</f>
        <v>86.159554413024892</v>
      </c>
      <c r="N80" s="79">
        <f>+'Ark1'!X5819</f>
        <v>11.574582892031001</v>
      </c>
      <c r="O80" s="79">
        <f>+'Ark1'!Y5819</f>
        <v>2.5296664999614502</v>
      </c>
      <c r="P80" s="98">
        <f>+IF('Ark1'!Z5819=0,"",'Ark1'!Z5819)</f>
        <v>-19.690052065649407</v>
      </c>
      <c r="Q80" s="98">
        <f t="shared" si="18"/>
        <v>43.222222222222221</v>
      </c>
      <c r="R80" s="79">
        <f>+'Ark1'!T5819</f>
        <v>16.201284796573876</v>
      </c>
      <c r="S80" s="128">
        <f>+IF(H80=0,"",'Ark1'!V5819)</f>
        <v>93.386984619469445</v>
      </c>
      <c r="T80" s="54"/>
      <c r="U80" s="6"/>
      <c r="V80" s="14"/>
      <c r="W80"/>
      <c r="X80"/>
      <c r="Y80" s="7"/>
      <c r="Z80" s="3"/>
      <c r="AA80" s="3"/>
      <c r="AB80"/>
      <c r="AC80"/>
      <c r="AD80"/>
      <c r="AE80"/>
    </row>
    <row r="81" spans="1:31" x14ac:dyDescent="0.5">
      <c r="A81" s="54"/>
      <c r="B81" s="287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6"/>
      <c r="V81" s="17"/>
      <c r="W81"/>
      <c r="X81"/>
      <c r="Y81" s="21"/>
      <c r="Z81" s="3"/>
      <c r="AA81" s="3"/>
      <c r="AB81"/>
      <c r="AC81"/>
      <c r="AD81"/>
      <c r="AE81"/>
    </row>
    <row r="82" spans="1:31" x14ac:dyDescent="0.5">
      <c r="A82" s="54"/>
      <c r="B82" s="290">
        <f>+'Ark1'!C5820</f>
        <v>2022</v>
      </c>
      <c r="C82" s="78">
        <f>+'Ark1'!K5820</f>
        <v>0</v>
      </c>
      <c r="D82" s="78" t="str">
        <f>VLOOKUP(C82,Variant!$C$10:$D$16,2)</f>
        <v>Hybrid</v>
      </c>
      <c r="E82" s="78">
        <f>+'Ark1'!D5820</f>
        <v>10</v>
      </c>
      <c r="F82" s="78" t="str">
        <f t="shared" si="19"/>
        <v>Okt</v>
      </c>
      <c r="G82" s="78">
        <f>+'Ark1'!Q5820</f>
        <v>20</v>
      </c>
      <c r="H82" s="78">
        <f>+'Ark1'!R5820</f>
        <v>399</v>
      </c>
      <c r="I82" s="78">
        <f>+'Ark1'!S5820</f>
        <v>399</v>
      </c>
      <c r="J82" s="128">
        <f>+'Ark1'!AA5820</f>
        <v>17.6783340717767</v>
      </c>
      <c r="K82" s="128">
        <f>+'Ark1'!AB5820</f>
        <v>17.623783795805579</v>
      </c>
      <c r="L82" s="119">
        <f>+'Ark1'!U5820</f>
        <v>60.902255639097753</v>
      </c>
      <c r="M82" s="79">
        <f>+'Ark1'!W5820</f>
        <v>87.385213032581504</v>
      </c>
      <c r="N82" s="79">
        <f>+'Ark1'!X5820</f>
        <v>9.2478924994523428</v>
      </c>
      <c r="O82" s="79">
        <f>+'Ark1'!Y5820</f>
        <v>2.2728582525980841</v>
      </c>
      <c r="P82" s="98">
        <f>+IF('Ark1'!Z5820=0,"",'Ark1'!Z5820)</f>
        <v>-33.325343281921477</v>
      </c>
      <c r="Q82" s="98">
        <f t="shared" si="18"/>
        <v>19.95</v>
      </c>
      <c r="R82" s="79">
        <f>+'Ark1'!T5820</f>
        <v>16.218045112781954</v>
      </c>
      <c r="S82" s="128">
        <f>+IF(H82=0,"",'Ark1'!V5820)</f>
        <v>94.675203718939827</v>
      </c>
      <c r="T82" s="54"/>
      <c r="U82" s="6"/>
      <c r="V82" s="14"/>
      <c r="W82"/>
      <c r="X82"/>
      <c r="Y82" s="7"/>
      <c r="Z82" s="3"/>
      <c r="AA82" s="3"/>
      <c r="AB82"/>
      <c r="AC82"/>
      <c r="AD82"/>
      <c r="AE82"/>
    </row>
    <row r="83" spans="1:31" x14ac:dyDescent="0.5">
      <c r="A83" s="54"/>
      <c r="B83" s="290">
        <f>+'Ark1'!C5821</f>
        <v>2022</v>
      </c>
      <c r="C83" s="78">
        <f>+'Ark1'!K5821</f>
        <v>1</v>
      </c>
      <c r="D83" s="78" t="str">
        <f>VLOOKUP(C83,Variant!$C$10:$D$16,2)</f>
        <v>Hampshire</v>
      </c>
      <c r="E83" s="78">
        <f>+'Ark1'!D5821</f>
        <v>10</v>
      </c>
      <c r="F83" s="78" t="str">
        <f t="shared" si="19"/>
        <v>Okt</v>
      </c>
      <c r="G83" s="78">
        <f>+'Ark1'!Q5821</f>
        <v>0</v>
      </c>
      <c r="H83" s="78">
        <f>+'Ark1'!R5821</f>
        <v>0</v>
      </c>
      <c r="I83" s="78">
        <f>+'Ark1'!S5821</f>
        <v>0</v>
      </c>
      <c r="J83" s="128">
        <f>+'Ark1'!AA5821</f>
        <v>0</v>
      </c>
      <c r="K83" s="128">
        <f>+'Ark1'!AB5821</f>
        <v>0</v>
      </c>
      <c r="L83" s="119">
        <f>+'Ark1'!U5821</f>
        <v>0</v>
      </c>
      <c r="M83" s="79">
        <f>+'Ark1'!W5821</f>
        <v>0</v>
      </c>
      <c r="N83" s="79">
        <f>+'Ark1'!X5821</f>
        <v>0</v>
      </c>
      <c r="O83" s="79">
        <f>+'Ark1'!Y5821</f>
        <v>0</v>
      </c>
      <c r="P83" s="98" t="str">
        <f>+IF('Ark1'!Z5821=0,"",'Ark1'!Z5821)</f>
        <v/>
      </c>
      <c r="Q83" s="98" t="str">
        <f t="shared" ref="Q83:Q90" si="20">+(IF(I83=0,"",I83/G83))</f>
        <v/>
      </c>
      <c r="R83" s="79">
        <f>+'Ark1'!T5821</f>
        <v>0</v>
      </c>
      <c r="S83" s="128" t="str">
        <f>+IF(H83=0,"",'Ark1'!V5821)</f>
        <v/>
      </c>
      <c r="T83" s="54"/>
      <c r="U83" s="6"/>
      <c r="V83" s="14"/>
      <c r="W83"/>
      <c r="X83"/>
      <c r="Y83" s="7"/>
      <c r="Z83" s="3"/>
      <c r="AA83" s="3"/>
      <c r="AB83"/>
      <c r="AC83"/>
      <c r="AD83"/>
      <c r="AE83"/>
    </row>
    <row r="84" spans="1:31" x14ac:dyDescent="0.5">
      <c r="A84" s="54"/>
      <c r="B84" s="290">
        <f>+'Ark1'!C5822</f>
        <v>2022</v>
      </c>
      <c r="C84" s="78">
        <f>+'Ark1'!K5822</f>
        <v>3</v>
      </c>
      <c r="D84" s="78" t="str">
        <f>VLOOKUP(C84,Variant!$C$10:$D$16,2)</f>
        <v>Noroc KLF</v>
      </c>
      <c r="E84" s="78">
        <f>+'Ark1'!D5822</f>
        <v>10</v>
      </c>
      <c r="F84" s="78" t="str">
        <f t="shared" si="19"/>
        <v>Okt</v>
      </c>
      <c r="G84" s="78">
        <f>+'Ark1'!Q5822</f>
        <v>2</v>
      </c>
      <c r="H84" s="78">
        <f>+'Ark1'!R5822</f>
        <v>2</v>
      </c>
      <c r="I84" s="78">
        <f>+'Ark1'!S5822</f>
        <v>2</v>
      </c>
      <c r="J84" s="128">
        <f>+'Ark1'!AA5822</f>
        <v>8.8613203367301746E-2</v>
      </c>
      <c r="K84" s="128">
        <f>+'Ark1'!AB5822</f>
        <v>9.3308242211213255E-2</v>
      </c>
      <c r="L84" s="119">
        <f>+'Ark1'!U5822</f>
        <v>60.5</v>
      </c>
      <c r="M84" s="79">
        <f>+'Ark1'!W5822</f>
        <v>92.300000000000011</v>
      </c>
      <c r="N84" s="79">
        <f>+'Ark1'!X5822</f>
        <v>0.29999999999721094</v>
      </c>
      <c r="O84" s="79">
        <f>+'Ark1'!Y5822</f>
        <v>0.5</v>
      </c>
      <c r="P84" s="98">
        <f>+IF('Ark1'!Z5822=0,"",'Ark1'!Z5822)</f>
        <v>-100.00000000129349</v>
      </c>
      <c r="Q84" s="98">
        <f t="shared" si="20"/>
        <v>1</v>
      </c>
      <c r="R84" s="79">
        <f>+'Ark1'!T5822</f>
        <v>17</v>
      </c>
      <c r="S84" s="128">
        <f>+IF(H84=0,"",'Ark1'!V5822)</f>
        <v>100</v>
      </c>
      <c r="T84" s="54"/>
      <c r="U84" s="6"/>
      <c r="V84" s="14"/>
      <c r="W84"/>
      <c r="X84"/>
      <c r="Y84" s="7"/>
      <c r="Z84" s="3"/>
      <c r="AA84" s="3"/>
      <c r="AB84"/>
      <c r="AC84"/>
      <c r="AD84"/>
      <c r="AE84"/>
    </row>
    <row r="85" spans="1:31" x14ac:dyDescent="0.5">
      <c r="A85" s="54"/>
      <c r="B85" s="290">
        <f>+'Ark1'!C5823</f>
        <v>2022</v>
      </c>
      <c r="C85" s="78">
        <f>+'Ark1'!K5823</f>
        <v>6</v>
      </c>
      <c r="D85" s="78" t="str">
        <f>VLOOKUP(C85,Variant!$C$10:$D$16,2)</f>
        <v>Noroc</v>
      </c>
      <c r="E85" s="78">
        <f>+'Ark1'!D5823</f>
        <v>10</v>
      </c>
      <c r="F85" s="78" t="str">
        <f t="shared" si="19"/>
        <v>Okt</v>
      </c>
      <c r="G85" s="78">
        <f>+'Ark1'!Q5823</f>
        <v>0</v>
      </c>
      <c r="H85" s="78">
        <f>+'Ark1'!R5823</f>
        <v>0</v>
      </c>
      <c r="I85" s="78">
        <f>+'Ark1'!S5823</f>
        <v>0</v>
      </c>
      <c r="J85" s="128">
        <f>+'Ark1'!AA5823</f>
        <v>0</v>
      </c>
      <c r="K85" s="128">
        <f>+'Ark1'!AB5823</f>
        <v>0</v>
      </c>
      <c r="L85" s="119">
        <f>+'Ark1'!U5823</f>
        <v>0</v>
      </c>
      <c r="M85" s="79">
        <f>+'Ark1'!W5823</f>
        <v>0</v>
      </c>
      <c r="N85" s="79">
        <f>+'Ark1'!X5823</f>
        <v>0</v>
      </c>
      <c r="O85" s="79">
        <f>+'Ark1'!Y5823</f>
        <v>0</v>
      </c>
      <c r="P85" s="98" t="str">
        <f>+IF('Ark1'!Z5823=0,"",'Ark1'!Z5823)</f>
        <v/>
      </c>
      <c r="Q85" s="98" t="str">
        <f t="shared" si="20"/>
        <v/>
      </c>
      <c r="R85" s="79">
        <f>+'Ark1'!T5823</f>
        <v>0</v>
      </c>
      <c r="S85" s="128" t="str">
        <f>+IF(H85=0,"",'Ark1'!V5823)</f>
        <v/>
      </c>
      <c r="T85" s="54"/>
      <c r="U85" s="6"/>
      <c r="V85" s="14"/>
      <c r="W85"/>
      <c r="X85"/>
      <c r="Y85" s="7"/>
      <c r="Z85" s="3"/>
      <c r="AA85" s="3"/>
      <c r="AB85"/>
      <c r="AC85"/>
      <c r="AD85"/>
      <c r="AE85"/>
    </row>
    <row r="86" spans="1:31" x14ac:dyDescent="0.5">
      <c r="A86" s="54"/>
      <c r="B86" s="290">
        <f>+'Ark1'!C5824</f>
        <v>2022</v>
      </c>
      <c r="C86" s="78">
        <f>+'Ark1'!K5824</f>
        <v>7</v>
      </c>
      <c r="D86" s="78" t="str">
        <f>VLOOKUP(C86,Variant!$C$10:$D$16,2)</f>
        <v>Øko m/kjebe</v>
      </c>
      <c r="E86" s="78">
        <f>+'Ark1'!D5824</f>
        <v>10</v>
      </c>
      <c r="F86" s="78" t="str">
        <f t="shared" si="19"/>
        <v>Okt</v>
      </c>
      <c r="G86" s="78">
        <f>+'Ark1'!Q5824</f>
        <v>0</v>
      </c>
      <c r="H86" s="78">
        <f>+'Ark1'!R5824</f>
        <v>0</v>
      </c>
      <c r="I86" s="78">
        <f>+'Ark1'!S5824</f>
        <v>0</v>
      </c>
      <c r="J86" s="128">
        <f>+'Ark1'!AA5824</f>
        <v>0</v>
      </c>
      <c r="K86" s="128">
        <f>+'Ark1'!AB5824</f>
        <v>0</v>
      </c>
      <c r="L86" s="119">
        <f>+'Ark1'!U5824</f>
        <v>0</v>
      </c>
      <c r="M86" s="79">
        <f>+'Ark1'!W5824</f>
        <v>0</v>
      </c>
      <c r="N86" s="79">
        <f>+'Ark1'!X5824</f>
        <v>0</v>
      </c>
      <c r="O86" s="79">
        <f>+'Ark1'!Y5824</f>
        <v>0</v>
      </c>
      <c r="P86" s="98" t="str">
        <f>+IF('Ark1'!Z5824=0,"",'Ark1'!Z5824)</f>
        <v/>
      </c>
      <c r="Q86" s="98" t="str">
        <f t="shared" si="20"/>
        <v/>
      </c>
      <c r="R86" s="79">
        <f>+'Ark1'!T5824</f>
        <v>0</v>
      </c>
      <c r="S86" s="128" t="str">
        <f>+IF(H86=0,"",'Ark1'!V5824)</f>
        <v/>
      </c>
      <c r="T86" s="54"/>
      <c r="U86" s="6"/>
      <c r="V86" s="14"/>
      <c r="W86"/>
      <c r="X86"/>
      <c r="Y86" s="7"/>
      <c r="Z86" s="3"/>
      <c r="AA86" s="3"/>
      <c r="AB86"/>
      <c r="AC86"/>
      <c r="AD86"/>
      <c r="AE86"/>
    </row>
    <row r="87" spans="1:31" x14ac:dyDescent="0.5">
      <c r="A87" s="54"/>
      <c r="B87" s="290">
        <f>+'Ark1'!C5825</f>
        <v>2022</v>
      </c>
      <c r="C87" s="78">
        <f>+'Ark1'!K5825</f>
        <v>8</v>
      </c>
      <c r="D87" s="78" t="str">
        <f>VLOOKUP(C87,Variant!$C$10:$D$16,2)</f>
        <v>Økologisk</v>
      </c>
      <c r="E87" s="78">
        <f>+'Ark1'!D5825</f>
        <v>10</v>
      </c>
      <c r="F87" s="78" t="str">
        <f t="shared" si="19"/>
        <v>Okt</v>
      </c>
      <c r="G87" s="78">
        <f>+'Ark1'!Q5825</f>
        <v>0</v>
      </c>
      <c r="H87" s="78">
        <f>+'Ark1'!R5825</f>
        <v>0</v>
      </c>
      <c r="I87" s="78">
        <f>+'Ark1'!S5825</f>
        <v>0</v>
      </c>
      <c r="J87" s="128">
        <f>+'Ark1'!AA5825</f>
        <v>0</v>
      </c>
      <c r="K87" s="128">
        <f>+'Ark1'!AB5825</f>
        <v>0</v>
      </c>
      <c r="L87" s="119">
        <f>+'Ark1'!U5825</f>
        <v>0</v>
      </c>
      <c r="M87" s="79">
        <f>+'Ark1'!W5825</f>
        <v>0</v>
      </c>
      <c r="N87" s="79">
        <f>+'Ark1'!X5825</f>
        <v>0</v>
      </c>
      <c r="O87" s="79">
        <f>+'Ark1'!Y5825</f>
        <v>0</v>
      </c>
      <c r="P87" s="98" t="str">
        <f>+IF('Ark1'!Z5825=0,"",'Ark1'!Z5825)</f>
        <v/>
      </c>
      <c r="Q87" s="98" t="str">
        <f t="shared" si="20"/>
        <v/>
      </c>
      <c r="R87" s="79">
        <f>+'Ark1'!T5825</f>
        <v>0</v>
      </c>
      <c r="S87" s="128" t="str">
        <f>+IF(H87=0,"",'Ark1'!V5825)</f>
        <v/>
      </c>
      <c r="T87" s="54"/>
      <c r="U87" s="7"/>
      <c r="V87" s="7"/>
      <c r="W87"/>
      <c r="X87"/>
      <c r="Y87" s="7"/>
      <c r="Z87" s="3"/>
      <c r="AA87" s="3"/>
      <c r="AB87"/>
      <c r="AC87"/>
      <c r="AD87"/>
      <c r="AE87"/>
    </row>
    <row r="88" spans="1:31" x14ac:dyDescent="0.5">
      <c r="A88" s="54"/>
      <c r="B88" s="290">
        <f>+'Ark1'!C5826</f>
        <v>2022</v>
      </c>
      <c r="C88" s="78">
        <f>+'Ark1'!K5826</f>
        <v>9</v>
      </c>
      <c r="D88" s="78" t="str">
        <f>VLOOKUP(C88,Variant!$C$10:$D$16,2)</f>
        <v>Noroc Nort</v>
      </c>
      <c r="E88" s="78">
        <f>+'Ark1'!D5826</f>
        <v>10</v>
      </c>
      <c r="F88" s="78" t="str">
        <f t="shared" si="19"/>
        <v>Okt</v>
      </c>
      <c r="G88" s="78">
        <f>+'Ark1'!Q5826</f>
        <v>44</v>
      </c>
      <c r="H88" s="78">
        <f>+'Ark1'!R5826</f>
        <v>1856</v>
      </c>
      <c r="I88" s="78">
        <f>+'Ark1'!S5826</f>
        <v>1856</v>
      </c>
      <c r="J88" s="128">
        <f>+'Ark1'!AA5826</f>
        <v>82.233052724855995</v>
      </c>
      <c r="K88" s="128">
        <f>+'Ark1'!AB5826</f>
        <v>82.282907961983213</v>
      </c>
      <c r="L88" s="119">
        <f>+'Ark1'!U5826</f>
        <v>60.642780172413779</v>
      </c>
      <c r="M88" s="79">
        <f>+'Ark1'!W5826</f>
        <v>87.708836206896578</v>
      </c>
      <c r="N88" s="79">
        <f>+'Ark1'!X5826</f>
        <v>10.43848604381636</v>
      </c>
      <c r="O88" s="79">
        <f>+'Ark1'!Y5826</f>
        <v>2.6769453181113194</v>
      </c>
      <c r="P88" s="98">
        <f>+IF('Ark1'!Z5826=0,"",'Ark1'!Z5826)</f>
        <v>-31.888518664453336</v>
      </c>
      <c r="Q88" s="98">
        <f t="shared" si="20"/>
        <v>42.18181818181818</v>
      </c>
      <c r="R88" s="79">
        <f>+'Ark1'!T5826</f>
        <v>16.098060344827591</v>
      </c>
      <c r="S88" s="128">
        <f>+IF(H88=0,"",'Ark1'!V5826)</f>
        <v>95.025824709530482</v>
      </c>
      <c r="T88" s="54"/>
      <c r="U88" s="7"/>
      <c r="V88" s="7"/>
      <c r="W88"/>
      <c r="X88"/>
      <c r="Y88"/>
      <c r="Z88"/>
      <c r="AA88" s="3"/>
      <c r="AB88"/>
      <c r="AC88"/>
      <c r="AD88"/>
      <c r="AE88"/>
    </row>
    <row r="89" spans="1:31" x14ac:dyDescent="0.5">
      <c r="A89" s="54"/>
      <c r="B89" s="287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6"/>
      <c r="V89" s="17"/>
      <c r="W89"/>
      <c r="X89"/>
      <c r="Y89" s="21"/>
      <c r="Z89" s="3"/>
      <c r="AA89" s="3"/>
      <c r="AB89"/>
      <c r="AC89"/>
      <c r="AD89"/>
      <c r="AE89"/>
    </row>
    <row r="90" spans="1:31" x14ac:dyDescent="0.5">
      <c r="A90" s="54"/>
      <c r="B90" s="290">
        <f>+'Ark1'!C5827</f>
        <v>2022</v>
      </c>
      <c r="C90" s="78">
        <f>+'Ark1'!K5827</f>
        <v>0</v>
      </c>
      <c r="D90" s="78" t="str">
        <f>VLOOKUP(C90,Variant!$C$10:$D$16,2)</f>
        <v>Hybrid</v>
      </c>
      <c r="E90" s="78">
        <f>+'Ark1'!D5827</f>
        <v>11</v>
      </c>
      <c r="F90" s="78" t="str">
        <f t="shared" si="19"/>
        <v>Nov</v>
      </c>
      <c r="G90" s="78">
        <f>+'Ark1'!Q5827</f>
        <v>24</v>
      </c>
      <c r="H90" s="78">
        <f>+'Ark1'!R5827</f>
        <v>293</v>
      </c>
      <c r="I90" s="78">
        <f>+'Ark1'!S5827</f>
        <v>293</v>
      </c>
      <c r="J90" s="128">
        <f>+'Ark1'!AA5827</f>
        <v>11.052433044134288</v>
      </c>
      <c r="K90" s="128">
        <f>+'Ark1'!AB5827</f>
        <v>11.274508088587782</v>
      </c>
      <c r="L90" s="119">
        <f>+'Ark1'!U5827</f>
        <v>60.320819112627994</v>
      </c>
      <c r="M90" s="79">
        <f>+'Ark1'!W5827</f>
        <v>87.971331058020496</v>
      </c>
      <c r="N90" s="79">
        <f>+'Ark1'!X5827</f>
        <v>10.547066489733828</v>
      </c>
      <c r="O90" s="79">
        <f>+'Ark1'!Y5827</f>
        <v>2.1685331096909124</v>
      </c>
      <c r="P90" s="98">
        <f>+IF('Ark1'!Z5827=0,"",'Ark1'!Z5827)</f>
        <v>-32.975289247553654</v>
      </c>
      <c r="Q90" s="98">
        <f t="shared" si="20"/>
        <v>12.208333333333334</v>
      </c>
      <c r="R90" s="79">
        <f>+'Ark1'!T5827</f>
        <v>16.006825938566553</v>
      </c>
      <c r="S90" s="128">
        <f>+IF(H90=0,"",'Ark1'!V5827)</f>
        <v>95.310217831008131</v>
      </c>
      <c r="T90" s="54"/>
      <c r="U90" s="7"/>
      <c r="V90" s="7"/>
      <c r="W90"/>
      <c r="X90"/>
      <c r="Y90"/>
      <c r="Z90"/>
      <c r="AA90"/>
      <c r="AB90"/>
      <c r="AC90"/>
      <c r="AD90"/>
      <c r="AE90"/>
    </row>
    <row r="91" spans="1:31" x14ac:dyDescent="0.5">
      <c r="A91" s="54"/>
      <c r="B91" s="290">
        <f>+'Ark1'!C5828</f>
        <v>2022</v>
      </c>
      <c r="C91" s="78">
        <f>+'Ark1'!K5828</f>
        <v>1</v>
      </c>
      <c r="D91" s="78" t="str">
        <f>VLOOKUP(C91,Variant!$C$10:$D$16,2)</f>
        <v>Hampshire</v>
      </c>
      <c r="E91" s="78">
        <f>+'Ark1'!D5828</f>
        <v>11</v>
      </c>
      <c r="F91" s="78" t="str">
        <f t="shared" si="19"/>
        <v>Nov</v>
      </c>
      <c r="G91" s="78">
        <f>+'Ark1'!Q5828</f>
        <v>1</v>
      </c>
      <c r="H91" s="78">
        <f>+'Ark1'!R5828</f>
        <v>1</v>
      </c>
      <c r="I91" s="78">
        <f>+'Ark1'!S5828</f>
        <v>1</v>
      </c>
      <c r="J91" s="128">
        <f>+'Ark1'!AA5828</f>
        <v>3.7721614485099961E-2</v>
      </c>
      <c r="K91" s="128">
        <f>+'Ark1'!AB5828</f>
        <v>4.8814968523968279E-2</v>
      </c>
      <c r="L91" s="119">
        <f>+'Ark1'!U5828</f>
        <v>60</v>
      </c>
      <c r="M91" s="79">
        <f>+'Ark1'!W5828</f>
        <v>111.6</v>
      </c>
      <c r="N91" s="79">
        <f>+'Ark1'!X5828</f>
        <v>0</v>
      </c>
      <c r="O91" s="79">
        <f>+'Ark1'!Y5828</f>
        <v>0</v>
      </c>
      <c r="P91" s="98" t="str">
        <f>+IF('Ark1'!Z5828=0,"",'Ark1'!Z5828)</f>
        <v/>
      </c>
      <c r="Q91" s="98">
        <f t="shared" ref="Q91:Q102" si="21">+(IF(I91=0,"",I91/G91))</f>
        <v>1</v>
      </c>
      <c r="R91" s="79">
        <f>+'Ark1'!T5828</f>
        <v>17</v>
      </c>
      <c r="S91" s="128">
        <f>+IF(H91=0,"",'Ark1'!V5828)</f>
        <v>120.9100758396533</v>
      </c>
      <c r="T91" s="54"/>
      <c r="U91" s="14"/>
      <c r="V91" s="14"/>
      <c r="W91"/>
      <c r="X91"/>
      <c r="Y91"/>
      <c r="Z91"/>
      <c r="AA91"/>
      <c r="AB91"/>
      <c r="AC91"/>
      <c r="AD91"/>
      <c r="AE91"/>
    </row>
    <row r="92" spans="1:31" x14ac:dyDescent="0.5">
      <c r="A92" s="54"/>
      <c r="B92" s="290">
        <f>+'Ark1'!C5829</f>
        <v>2022</v>
      </c>
      <c r="C92" s="78">
        <f>+'Ark1'!K5829</f>
        <v>3</v>
      </c>
      <c r="D92" s="78" t="str">
        <f>VLOOKUP(C92,Variant!$C$10:$D$16,2)</f>
        <v>Noroc KLF</v>
      </c>
      <c r="E92" s="78">
        <f>+'Ark1'!D5829</f>
        <v>11</v>
      </c>
      <c r="F92" s="78" t="str">
        <f t="shared" si="19"/>
        <v>Nov</v>
      </c>
      <c r="G92" s="78">
        <f>+'Ark1'!Q5829</f>
        <v>1</v>
      </c>
      <c r="H92" s="78">
        <f>+'Ark1'!R5829</f>
        <v>1</v>
      </c>
      <c r="I92" s="78">
        <f>+'Ark1'!S5829</f>
        <v>1</v>
      </c>
      <c r="J92" s="128">
        <f>+'Ark1'!AA5829</f>
        <v>3.7721614485099961E-2</v>
      </c>
      <c r="K92" s="128">
        <f>+'Ark1'!AB5829</f>
        <v>4.5009500547637409E-2</v>
      </c>
      <c r="L92" s="119">
        <f>+'Ark1'!U5829</f>
        <v>59</v>
      </c>
      <c r="M92" s="79">
        <f>+'Ark1'!W5829</f>
        <v>102.9</v>
      </c>
      <c r="N92" s="79">
        <f>+'Ark1'!X5829</f>
        <v>0</v>
      </c>
      <c r="O92" s="79">
        <f>+'Ark1'!Y5829</f>
        <v>0</v>
      </c>
      <c r="P92" s="98" t="str">
        <f>+IF('Ark1'!Z5829=0,"",'Ark1'!Z5829)</f>
        <v/>
      </c>
      <c r="Q92" s="98">
        <f t="shared" si="21"/>
        <v>1</v>
      </c>
      <c r="R92" s="79">
        <f>+'Ark1'!T5829</f>
        <v>14</v>
      </c>
      <c r="S92" s="128">
        <f>+IF(H92=0,"",'Ark1'!V5829)</f>
        <v>111.48429035752979</v>
      </c>
      <c r="T92" s="54"/>
      <c r="U92" s="14"/>
      <c r="V92" s="14"/>
      <c r="W92"/>
      <c r="X92"/>
      <c r="Y92"/>
      <c r="Z92"/>
      <c r="AA92"/>
      <c r="AB92"/>
      <c r="AC92"/>
      <c r="AD92"/>
      <c r="AE92"/>
    </row>
    <row r="93" spans="1:31" x14ac:dyDescent="0.5">
      <c r="A93" s="54"/>
      <c r="B93" s="290">
        <f>+'Ark1'!C5830</f>
        <v>2022</v>
      </c>
      <c r="C93" s="78">
        <f>+'Ark1'!K5830</f>
        <v>6</v>
      </c>
      <c r="D93" s="78" t="str">
        <f>VLOOKUP(C93,Variant!$C$10:$D$16,2)</f>
        <v>Noroc</v>
      </c>
      <c r="E93" s="78">
        <f>+'Ark1'!D5830</f>
        <v>11</v>
      </c>
      <c r="F93" s="78" t="str">
        <f t="shared" si="19"/>
        <v>Nov</v>
      </c>
      <c r="G93" s="78">
        <f>+'Ark1'!Q5830</f>
        <v>0</v>
      </c>
      <c r="H93" s="78">
        <f>+'Ark1'!R5830</f>
        <v>0</v>
      </c>
      <c r="I93" s="78">
        <f>+'Ark1'!S5830</f>
        <v>0</v>
      </c>
      <c r="J93" s="128">
        <f>+'Ark1'!AA5830</f>
        <v>0</v>
      </c>
      <c r="K93" s="128">
        <f>+'Ark1'!AB5830</f>
        <v>0</v>
      </c>
      <c r="L93" s="119">
        <f>+'Ark1'!U5830</f>
        <v>0</v>
      </c>
      <c r="M93" s="79">
        <f>+'Ark1'!W5830</f>
        <v>0</v>
      </c>
      <c r="N93" s="79">
        <f>+'Ark1'!X5830</f>
        <v>0</v>
      </c>
      <c r="O93" s="79">
        <f>+'Ark1'!Y5830</f>
        <v>0</v>
      </c>
      <c r="P93" s="98" t="str">
        <f>+IF('Ark1'!Z5830=0,"",'Ark1'!Z5830)</f>
        <v/>
      </c>
      <c r="Q93" s="98" t="str">
        <f t="shared" si="21"/>
        <v/>
      </c>
      <c r="R93" s="79">
        <f>+'Ark1'!T5830</f>
        <v>0</v>
      </c>
      <c r="S93" s="128" t="str">
        <f>+IF(H93=0,"",'Ark1'!V5830)</f>
        <v/>
      </c>
      <c r="T93" s="54"/>
      <c r="U93" s="14"/>
      <c r="V93" s="14"/>
      <c r="W93"/>
      <c r="X93"/>
      <c r="Y93"/>
      <c r="Z93"/>
      <c r="AA93"/>
      <c r="AB93"/>
      <c r="AC93"/>
      <c r="AD93"/>
      <c r="AE93"/>
    </row>
    <row r="94" spans="1:31" x14ac:dyDescent="0.5">
      <c r="A94" s="54"/>
      <c r="B94" s="290">
        <f>+'Ark1'!C5831</f>
        <v>2022</v>
      </c>
      <c r="C94" s="78">
        <f>+'Ark1'!K5831</f>
        <v>7</v>
      </c>
      <c r="D94" s="78" t="str">
        <f>VLOOKUP(C94,Variant!$C$10:$D$16,2)</f>
        <v>Øko m/kjebe</v>
      </c>
      <c r="E94" s="78">
        <f>+'Ark1'!D5831</f>
        <v>11</v>
      </c>
      <c r="F94" s="78" t="str">
        <f t="shared" si="19"/>
        <v>Nov</v>
      </c>
      <c r="G94" s="78">
        <f>+'Ark1'!Q5831</f>
        <v>0</v>
      </c>
      <c r="H94" s="78">
        <f>+'Ark1'!R5831</f>
        <v>0</v>
      </c>
      <c r="I94" s="78">
        <f>+'Ark1'!S5831</f>
        <v>0</v>
      </c>
      <c r="J94" s="128">
        <f>+'Ark1'!AA5831</f>
        <v>0</v>
      </c>
      <c r="K94" s="128">
        <f>+'Ark1'!AB5831</f>
        <v>0</v>
      </c>
      <c r="L94" s="119">
        <f>+'Ark1'!U5831</f>
        <v>0</v>
      </c>
      <c r="M94" s="79">
        <f>+'Ark1'!W5831</f>
        <v>0</v>
      </c>
      <c r="N94" s="79">
        <f>+'Ark1'!X5831</f>
        <v>0</v>
      </c>
      <c r="O94" s="79">
        <f>+'Ark1'!Y5831</f>
        <v>0</v>
      </c>
      <c r="P94" s="98" t="str">
        <f>+IF('Ark1'!Z5831=0,"",'Ark1'!Z5831)</f>
        <v/>
      </c>
      <c r="Q94" s="98" t="str">
        <f t="shared" si="21"/>
        <v/>
      </c>
      <c r="R94" s="79">
        <f>+'Ark1'!T5831</f>
        <v>0</v>
      </c>
      <c r="S94" s="128" t="str">
        <f>+IF(H94=0,"",'Ark1'!V5831)</f>
        <v/>
      </c>
      <c r="T94" s="54"/>
      <c r="U94" s="14"/>
      <c r="V94" s="14"/>
      <c r="W94"/>
      <c r="X94"/>
      <c r="Y94"/>
      <c r="Z94"/>
      <c r="AA94"/>
      <c r="AB94"/>
      <c r="AC94"/>
      <c r="AD94"/>
      <c r="AE94"/>
    </row>
    <row r="95" spans="1:31" x14ac:dyDescent="0.5">
      <c r="A95" s="54"/>
      <c r="B95" s="290">
        <f>+'Ark1'!C5832</f>
        <v>2022</v>
      </c>
      <c r="C95" s="78">
        <f>+'Ark1'!K5832</f>
        <v>8</v>
      </c>
      <c r="D95" s="78" t="str">
        <f>VLOOKUP(C95,Variant!$C$10:$D$16,2)</f>
        <v>Økologisk</v>
      </c>
      <c r="E95" s="78">
        <f>+'Ark1'!D5832</f>
        <v>11</v>
      </c>
      <c r="F95" s="78" t="str">
        <f t="shared" si="19"/>
        <v>Nov</v>
      </c>
      <c r="G95" s="78">
        <f>+'Ark1'!Q5832</f>
        <v>0</v>
      </c>
      <c r="H95" s="78">
        <f>+'Ark1'!R5832</f>
        <v>0</v>
      </c>
      <c r="I95" s="78">
        <f>+'Ark1'!S5832</f>
        <v>0</v>
      </c>
      <c r="J95" s="128">
        <f>+'Ark1'!AA5832</f>
        <v>0</v>
      </c>
      <c r="K95" s="128">
        <f>+'Ark1'!AB5832</f>
        <v>0</v>
      </c>
      <c r="L95" s="119">
        <f>+'Ark1'!U5832</f>
        <v>0</v>
      </c>
      <c r="M95" s="79">
        <f>+'Ark1'!W5832</f>
        <v>0</v>
      </c>
      <c r="N95" s="79">
        <f>+'Ark1'!X5832</f>
        <v>0</v>
      </c>
      <c r="O95" s="79">
        <f>+'Ark1'!Y5832</f>
        <v>0</v>
      </c>
      <c r="P95" s="98" t="str">
        <f>+IF('Ark1'!Z5832=0,"",'Ark1'!Z5832)</f>
        <v/>
      </c>
      <c r="Q95" s="98" t="str">
        <f t="shared" si="21"/>
        <v/>
      </c>
      <c r="R95" s="79">
        <f>+'Ark1'!T5832</f>
        <v>0</v>
      </c>
      <c r="S95" s="128" t="str">
        <f>+IF(H95=0,"",'Ark1'!V5832)</f>
        <v/>
      </c>
      <c r="T95" s="54"/>
      <c r="U95" s="14"/>
      <c r="V95" s="14"/>
      <c r="W95"/>
      <c r="X95"/>
      <c r="Y95"/>
      <c r="Z95"/>
      <c r="AA95"/>
      <c r="AB95"/>
      <c r="AC95"/>
      <c r="AD95"/>
      <c r="AE95"/>
    </row>
    <row r="96" spans="1:31" x14ac:dyDescent="0.5">
      <c r="A96" s="54"/>
      <c r="B96" s="290">
        <f>+'Ark1'!C5833</f>
        <v>2022</v>
      </c>
      <c r="C96" s="78">
        <f>+'Ark1'!K5833</f>
        <v>9</v>
      </c>
      <c r="D96" s="78" t="str">
        <f>VLOOKUP(C96,Variant!$C$10:$D$16,2)</f>
        <v>Noroc Nort</v>
      </c>
      <c r="E96" s="78">
        <f>+'Ark1'!D5833</f>
        <v>11</v>
      </c>
      <c r="F96" s="78" t="str">
        <f t="shared" si="19"/>
        <v>Nov</v>
      </c>
      <c r="G96" s="78">
        <f>+'Ark1'!Q5833</f>
        <v>51</v>
      </c>
      <c r="H96" s="78">
        <f>+'Ark1'!R5833</f>
        <v>2356</v>
      </c>
      <c r="I96" s="78">
        <f>+'Ark1'!S5833</f>
        <v>2356</v>
      </c>
      <c r="J96" s="128">
        <f>+'Ark1'!AA5833</f>
        <v>88.872123726895524</v>
      </c>
      <c r="K96" s="128">
        <f>+'Ark1'!AB5833</f>
        <v>88.631667442340628</v>
      </c>
      <c r="L96" s="119">
        <f>+'Ark1'!U5833</f>
        <v>60.748302207130727</v>
      </c>
      <c r="M96" s="79">
        <f>+'Ark1'!W5833</f>
        <v>86.005220713073129</v>
      </c>
      <c r="N96" s="79">
        <f>+'Ark1'!X5833</f>
        <v>9.6092168409242742</v>
      </c>
      <c r="O96" s="79">
        <f>+'Ark1'!Y5833</f>
        <v>2.2688320751152702</v>
      </c>
      <c r="P96" s="98">
        <f>+IF('Ark1'!Z5833=0,"",'Ark1'!Z5833)</f>
        <v>-23.837342348784208</v>
      </c>
      <c r="Q96" s="98">
        <f t="shared" si="21"/>
        <v>46.196078431372548</v>
      </c>
      <c r="R96" s="79">
        <f>+'Ark1'!T5833</f>
        <v>16.171052631578949</v>
      </c>
      <c r="S96" s="128">
        <f>+IF(H96=0,"",'Ark1'!V5833)</f>
        <v>93.180087446449605</v>
      </c>
      <c r="T96" s="54"/>
      <c r="U96" s="14"/>
      <c r="V96" s="14"/>
      <c r="W96"/>
      <c r="X96"/>
      <c r="Y96"/>
      <c r="Z96"/>
      <c r="AA96"/>
      <c r="AB96"/>
      <c r="AC96"/>
      <c r="AD96"/>
      <c r="AE96"/>
    </row>
    <row r="97" spans="1:34" x14ac:dyDescent="0.5">
      <c r="A97" s="54"/>
      <c r="B97" s="287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6"/>
      <c r="V97" s="17"/>
      <c r="W97"/>
      <c r="X97"/>
      <c r="Y97" s="21"/>
      <c r="Z97" s="3"/>
      <c r="AA97" s="3"/>
      <c r="AB97"/>
      <c r="AC97"/>
      <c r="AD97"/>
      <c r="AE97"/>
    </row>
    <row r="98" spans="1:34" x14ac:dyDescent="0.5">
      <c r="A98" s="54"/>
      <c r="B98" s="290">
        <f>+'Ark1'!C5834</f>
        <v>2022</v>
      </c>
      <c r="C98" s="78">
        <f>+'Ark1'!K5834</f>
        <v>0</v>
      </c>
      <c r="D98" s="78" t="str">
        <f>VLOOKUP(C98,Variant!$C$10:$D$16,2)</f>
        <v>Hybrid</v>
      </c>
      <c r="E98" s="78">
        <f>+'Ark1'!D5834</f>
        <v>12</v>
      </c>
      <c r="F98" s="78" t="str">
        <f t="shared" si="19"/>
        <v>Des</v>
      </c>
      <c r="G98" s="78">
        <f>+'Ark1'!Q5834</f>
        <v>21</v>
      </c>
      <c r="H98" s="78">
        <f>+'Ark1'!R5834</f>
        <v>365</v>
      </c>
      <c r="I98" s="78">
        <f>+'Ark1'!S5834</f>
        <v>365</v>
      </c>
      <c r="J98" s="128">
        <f>+'Ark1'!AA5834</f>
        <v>15.505522514868311</v>
      </c>
      <c r="K98" s="128">
        <f>+'Ark1'!AB5834</f>
        <v>15.858580045354236</v>
      </c>
      <c r="L98" s="119">
        <f>+'Ark1'!U5834</f>
        <v>61.076712328767101</v>
      </c>
      <c r="M98" s="79">
        <f>+'Ark1'!W5834</f>
        <v>86.064383561643893</v>
      </c>
      <c r="N98" s="79">
        <f>+'Ark1'!X5834</f>
        <v>11.340633330904602</v>
      </c>
      <c r="O98" s="79">
        <f>+'Ark1'!Y5834</f>
        <v>2.2826637016388536</v>
      </c>
      <c r="P98" s="98">
        <f>+IF('Ark1'!Z5834=0,"",'Ark1'!Z5834)</f>
        <v>-37.631656873045969</v>
      </c>
      <c r="Q98" s="98">
        <f t="shared" si="21"/>
        <v>17.38095238095238</v>
      </c>
      <c r="R98" s="79">
        <f>+'Ark1'!T5834</f>
        <v>16.309589041095887</v>
      </c>
      <c r="S98" s="128">
        <f>+IF(H98=0,"",'Ark1'!V5834)</f>
        <v>93.244185873936999</v>
      </c>
      <c r="T98" s="54"/>
      <c r="U98" s="14"/>
      <c r="V98" s="14"/>
      <c r="W98"/>
      <c r="X98"/>
      <c r="Y98"/>
      <c r="Z98"/>
      <c r="AA98"/>
      <c r="AB98"/>
      <c r="AC98"/>
      <c r="AD98"/>
      <c r="AE98"/>
    </row>
    <row r="99" spans="1:34" x14ac:dyDescent="0.5">
      <c r="A99" s="54"/>
      <c r="B99" s="290">
        <f>+'Ark1'!C5835</f>
        <v>2022</v>
      </c>
      <c r="C99" s="78">
        <f>+'Ark1'!K5835</f>
        <v>1</v>
      </c>
      <c r="D99" s="78" t="str">
        <f>VLOOKUP(C99,Variant!$C$10:$D$16,2)</f>
        <v>Hampshire</v>
      </c>
      <c r="E99" s="78">
        <f>+'Ark1'!D5835</f>
        <v>12</v>
      </c>
      <c r="F99" s="78" t="str">
        <f t="shared" si="19"/>
        <v>Des</v>
      </c>
      <c r="G99" s="78">
        <f>+'Ark1'!Q5835</f>
        <v>1</v>
      </c>
      <c r="H99" s="78">
        <f>+'Ark1'!R5835</f>
        <v>1</v>
      </c>
      <c r="I99" s="78">
        <f>+'Ark1'!S5835</f>
        <v>1</v>
      </c>
      <c r="J99" s="128">
        <f>+'Ark1'!AA5835</f>
        <v>4.2480883602378929E-2</v>
      </c>
      <c r="K99" s="128">
        <f>+'Ark1'!AB5835</f>
        <v>5.0382360721548142E-2</v>
      </c>
      <c r="L99" s="119">
        <f>+'Ark1'!U5835</f>
        <v>55</v>
      </c>
      <c r="M99" s="79">
        <f>+'Ark1'!W5835</f>
        <v>99.8</v>
      </c>
      <c r="N99" s="79">
        <f>+'Ark1'!X5835</f>
        <v>0</v>
      </c>
      <c r="O99" s="79">
        <f>+'Ark1'!Y5835</f>
        <v>0</v>
      </c>
      <c r="P99" s="98" t="str">
        <f>+IF('Ark1'!Z5835=0,"",'Ark1'!Z5835)</f>
        <v/>
      </c>
      <c r="Q99" s="98">
        <f t="shared" si="21"/>
        <v>1</v>
      </c>
      <c r="R99" s="79">
        <f>+'Ark1'!T5835</f>
        <v>14</v>
      </c>
      <c r="S99" s="128">
        <f>+IF(H99=0,"",'Ark1'!V5835)</f>
        <v>108.12567713976163</v>
      </c>
      <c r="T99" s="54"/>
      <c r="U99" s="99"/>
      <c r="V99" s="123"/>
      <c r="W99" s="123"/>
      <c r="X99" s="68"/>
      <c r="Y99" s="13"/>
      <c r="Z99" s="13"/>
      <c r="AA99"/>
      <c r="AB99"/>
      <c r="AC99" s="13"/>
      <c r="AD99" s="13"/>
      <c r="AE99" s="18"/>
      <c r="AF99" s="15"/>
      <c r="AG99" s="14"/>
      <c r="AH99" s="14"/>
    </row>
    <row r="100" spans="1:34" x14ac:dyDescent="0.5">
      <c r="A100" s="54"/>
      <c r="B100" s="290">
        <f>+'Ark1'!C5836</f>
        <v>2022</v>
      </c>
      <c r="C100" s="78">
        <f>+'Ark1'!K5836</f>
        <v>3</v>
      </c>
      <c r="D100" s="78" t="str">
        <f>VLOOKUP(C100,Variant!$C$10:$D$16,2)</f>
        <v>Noroc KLF</v>
      </c>
      <c r="E100" s="78">
        <f>+'Ark1'!D5836</f>
        <v>12</v>
      </c>
      <c r="F100" s="78" t="str">
        <f t="shared" si="19"/>
        <v>Des</v>
      </c>
      <c r="G100" s="78">
        <f>+'Ark1'!Q5836</f>
        <v>0</v>
      </c>
      <c r="H100" s="78">
        <f>+'Ark1'!R5836</f>
        <v>0</v>
      </c>
      <c r="I100" s="78">
        <f>+'Ark1'!S5836</f>
        <v>0</v>
      </c>
      <c r="J100" s="128">
        <f>+'Ark1'!AA5836</f>
        <v>0</v>
      </c>
      <c r="K100" s="128">
        <f>+'Ark1'!AB5836</f>
        <v>0</v>
      </c>
      <c r="L100" s="119">
        <f>+'Ark1'!U5836</f>
        <v>0</v>
      </c>
      <c r="M100" s="79">
        <f>+'Ark1'!W5836</f>
        <v>0</v>
      </c>
      <c r="N100" s="79">
        <f>+'Ark1'!X5836</f>
        <v>0</v>
      </c>
      <c r="O100" s="79">
        <f>+'Ark1'!Y5836</f>
        <v>0</v>
      </c>
      <c r="P100" s="98" t="str">
        <f>+IF('Ark1'!Z5836=0,"",'Ark1'!Z5836)</f>
        <v/>
      </c>
      <c r="Q100" s="98" t="str">
        <f t="shared" si="21"/>
        <v/>
      </c>
      <c r="R100" s="79">
        <f>+'Ark1'!T5836</f>
        <v>0</v>
      </c>
      <c r="S100" s="128" t="str">
        <f>+IF(H100=0,"",'Ark1'!V5836)</f>
        <v/>
      </c>
      <c r="T100" s="54"/>
      <c r="U100" s="99"/>
      <c r="V100" s="123"/>
      <c r="W100" s="123"/>
      <c r="X100" s="68"/>
      <c r="Y100" s="13"/>
      <c r="Z100" s="13"/>
      <c r="AA100" s="13"/>
      <c r="AB100" s="13"/>
      <c r="AC100" s="13"/>
      <c r="AD100" s="13"/>
      <c r="AE100" s="18"/>
      <c r="AF100" s="15"/>
      <c r="AG100" s="14"/>
      <c r="AH100" s="14"/>
    </row>
    <row r="101" spans="1:34" x14ac:dyDescent="0.5">
      <c r="A101" s="54"/>
      <c r="B101" s="290">
        <f>+'Ark1'!C5837</f>
        <v>2022</v>
      </c>
      <c r="C101" s="78">
        <f>+'Ark1'!K5837</f>
        <v>6</v>
      </c>
      <c r="D101" s="78" t="str">
        <f>VLOOKUP(C101,Variant!$C$10:$D$16,2)</f>
        <v>Noroc</v>
      </c>
      <c r="E101" s="78">
        <f>+'Ark1'!D5837</f>
        <v>12</v>
      </c>
      <c r="F101" s="78" t="str">
        <f t="shared" si="19"/>
        <v>Des</v>
      </c>
      <c r="G101" s="78">
        <f>+'Ark1'!Q5837</f>
        <v>0</v>
      </c>
      <c r="H101" s="78">
        <f>+'Ark1'!R5837</f>
        <v>0</v>
      </c>
      <c r="I101" s="78">
        <f>+'Ark1'!S5837</f>
        <v>0</v>
      </c>
      <c r="J101" s="128">
        <f>+'Ark1'!AA5837</f>
        <v>0</v>
      </c>
      <c r="K101" s="128">
        <f>+'Ark1'!AB5837</f>
        <v>0</v>
      </c>
      <c r="L101" s="119">
        <f>+'Ark1'!U5837</f>
        <v>0</v>
      </c>
      <c r="M101" s="79">
        <f>+'Ark1'!W5837</f>
        <v>0</v>
      </c>
      <c r="N101" s="79">
        <f>+'Ark1'!X5837</f>
        <v>0</v>
      </c>
      <c r="O101" s="79">
        <f>+'Ark1'!Y5837</f>
        <v>0</v>
      </c>
      <c r="P101" s="98" t="str">
        <f>+IF('Ark1'!Z5837=0,"",'Ark1'!Z5837)</f>
        <v/>
      </c>
      <c r="Q101" s="98" t="str">
        <f t="shared" si="21"/>
        <v/>
      </c>
      <c r="R101" s="79">
        <f>+'Ark1'!T5837</f>
        <v>0</v>
      </c>
      <c r="S101" s="128" t="str">
        <f>+IF(H101=0,"",'Ark1'!V5837)</f>
        <v/>
      </c>
      <c r="T101" s="54"/>
      <c r="U101" s="99"/>
      <c r="V101" s="123"/>
      <c r="W101" s="123"/>
      <c r="X101" s="68"/>
      <c r="Y101" s="13"/>
      <c r="Z101" s="13"/>
      <c r="AA101" s="13"/>
      <c r="AB101" s="13"/>
      <c r="AC101" s="13"/>
      <c r="AD101" s="13"/>
      <c r="AE101" s="18"/>
      <c r="AF101" s="15"/>
      <c r="AG101" s="14"/>
      <c r="AH101" s="14"/>
    </row>
    <row r="102" spans="1:34" x14ac:dyDescent="0.5">
      <c r="A102" s="54"/>
      <c r="B102" s="290">
        <f>+'Ark1'!C5838</f>
        <v>2022</v>
      </c>
      <c r="C102" s="78">
        <f>+'Ark1'!K5838</f>
        <v>7</v>
      </c>
      <c r="D102" s="78" t="str">
        <f>VLOOKUP(C102,Variant!$C$10:$D$16,2)</f>
        <v>Øko m/kjebe</v>
      </c>
      <c r="E102" s="78">
        <f>+'Ark1'!D5838</f>
        <v>12</v>
      </c>
      <c r="F102" s="78" t="str">
        <f t="shared" si="19"/>
        <v>Des</v>
      </c>
      <c r="G102" s="78">
        <f>+'Ark1'!Q5838</f>
        <v>0</v>
      </c>
      <c r="H102" s="78">
        <f>+'Ark1'!R5838</f>
        <v>0</v>
      </c>
      <c r="I102" s="78">
        <f>+'Ark1'!S5838</f>
        <v>0</v>
      </c>
      <c r="J102" s="128">
        <f>+'Ark1'!AA5838</f>
        <v>0</v>
      </c>
      <c r="K102" s="128">
        <f>+'Ark1'!AB5838</f>
        <v>0</v>
      </c>
      <c r="L102" s="119">
        <f>+'Ark1'!U5838</f>
        <v>0</v>
      </c>
      <c r="M102" s="79">
        <f>+'Ark1'!W5838</f>
        <v>0</v>
      </c>
      <c r="N102" s="79">
        <f>+'Ark1'!X5838</f>
        <v>0</v>
      </c>
      <c r="O102" s="79">
        <f>+'Ark1'!Y5838</f>
        <v>0</v>
      </c>
      <c r="P102" s="98" t="str">
        <f>+IF('Ark1'!Z5838=0,"",'Ark1'!Z5838)</f>
        <v/>
      </c>
      <c r="Q102" s="98" t="str">
        <f t="shared" si="21"/>
        <v/>
      </c>
      <c r="R102" s="79">
        <f>+'Ark1'!T5838</f>
        <v>0</v>
      </c>
      <c r="S102" s="128" t="str">
        <f>+IF(H102=0,"",'Ark1'!V5838)</f>
        <v/>
      </c>
      <c r="T102" s="54"/>
      <c r="U102" s="99"/>
      <c r="V102" s="123"/>
      <c r="W102" s="123"/>
      <c r="X102" s="68"/>
      <c r="Y102" s="13"/>
      <c r="Z102" s="13"/>
      <c r="AA102" s="13"/>
      <c r="AB102" s="13"/>
      <c r="AC102" s="13"/>
      <c r="AD102" s="13"/>
      <c r="AE102" s="18"/>
      <c r="AF102" s="15"/>
      <c r="AG102" s="14"/>
      <c r="AH102" s="14"/>
    </row>
    <row r="103" spans="1:34" x14ac:dyDescent="0.5">
      <c r="A103" s="54"/>
      <c r="B103" s="290">
        <f>+'Ark1'!C5839</f>
        <v>2022</v>
      </c>
      <c r="C103" s="78">
        <f>+'Ark1'!K5839</f>
        <v>8</v>
      </c>
      <c r="D103" s="78" t="str">
        <f>VLOOKUP(C103,Variant!$C$10:$D$16,2)</f>
        <v>Økologisk</v>
      </c>
      <c r="E103" s="78">
        <f>+'Ark1'!D5839</f>
        <v>12</v>
      </c>
      <c r="F103" s="78" t="str">
        <f t="shared" si="19"/>
        <v>Des</v>
      </c>
      <c r="G103" s="78">
        <f>+'Ark1'!Q5839</f>
        <v>0</v>
      </c>
      <c r="H103" s="78">
        <f>+'Ark1'!R5839</f>
        <v>0</v>
      </c>
      <c r="I103" s="78">
        <f>+'Ark1'!S5839</f>
        <v>0</v>
      </c>
      <c r="J103" s="128">
        <f>+'Ark1'!AA5839</f>
        <v>0</v>
      </c>
      <c r="K103" s="128">
        <f>+'Ark1'!AB5839</f>
        <v>0</v>
      </c>
      <c r="L103" s="119">
        <f>+'Ark1'!U5839</f>
        <v>0</v>
      </c>
      <c r="M103" s="79">
        <f>+'Ark1'!W5839</f>
        <v>0</v>
      </c>
      <c r="N103" s="79">
        <f>+'Ark1'!X5839</f>
        <v>0</v>
      </c>
      <c r="O103" s="79">
        <f>+'Ark1'!Y5839</f>
        <v>0</v>
      </c>
      <c r="P103" s="98" t="str">
        <f>+IF('Ark1'!Z5839=0,"",'Ark1'!Z5839)</f>
        <v/>
      </c>
      <c r="Q103" s="98" t="str">
        <f t="shared" ref="Q103:Q104" si="22">+(IF(I103=0,"",I103/G103))</f>
        <v/>
      </c>
      <c r="R103" s="79">
        <f>+'Ark1'!T5839</f>
        <v>0</v>
      </c>
      <c r="S103" s="128" t="str">
        <f>+IF(H103=0,"",'Ark1'!V5839)</f>
        <v/>
      </c>
      <c r="T103" s="54"/>
      <c r="U103" s="99"/>
      <c r="V103" s="123"/>
      <c r="W103" s="123"/>
      <c r="X103" s="68"/>
      <c r="Y103" s="13"/>
      <c r="Z103" s="13"/>
      <c r="AA103" s="13"/>
      <c r="AB103" s="13"/>
      <c r="AC103" s="13"/>
      <c r="AD103" s="13"/>
      <c r="AE103" s="18"/>
      <c r="AF103" s="15"/>
      <c r="AG103" s="14"/>
      <c r="AH103" s="14"/>
    </row>
    <row r="104" spans="1:34" x14ac:dyDescent="0.5">
      <c r="A104" s="54"/>
      <c r="B104" s="290">
        <f>+'Ark1'!C5840</f>
        <v>2022</v>
      </c>
      <c r="C104" s="78">
        <f>+'Ark1'!K5840</f>
        <v>9</v>
      </c>
      <c r="D104" s="78" t="str">
        <f>VLOOKUP(C104,Variant!$C$10:$D$16,2)</f>
        <v>Noroc Nort</v>
      </c>
      <c r="E104" s="78">
        <f>+'Ark1'!D5840</f>
        <v>12</v>
      </c>
      <c r="F104" s="78" t="str">
        <f t="shared" si="19"/>
        <v>Des</v>
      </c>
      <c r="G104" s="78">
        <f>+'Ark1'!Q5840</f>
        <v>50</v>
      </c>
      <c r="H104" s="78">
        <f>+'Ark1'!R5840</f>
        <v>1988</v>
      </c>
      <c r="I104" s="78">
        <f>+'Ark1'!S5840</f>
        <v>1988</v>
      </c>
      <c r="J104" s="128">
        <f>+'Ark1'!AA5840</f>
        <v>84.451996601529302</v>
      </c>
      <c r="K104" s="128">
        <f>+'Ark1'!AB5840</f>
        <v>84.091037593924227</v>
      </c>
      <c r="L104" s="119">
        <f>+'Ark1'!U5840</f>
        <v>60.932595573440643</v>
      </c>
      <c r="M104" s="79">
        <f>+'Ark1'!W5840</f>
        <v>83.788682092555277</v>
      </c>
      <c r="N104" s="79">
        <f>+'Ark1'!X5840</f>
        <v>11.0712298529245</v>
      </c>
      <c r="O104" s="79">
        <f>+'Ark1'!Y5840</f>
        <v>2.503214011173442</v>
      </c>
      <c r="P104" s="98">
        <f>+IF('Ark1'!Z5840=0,"",'Ark1'!Z5840)</f>
        <v>-35.252389884715114</v>
      </c>
      <c r="Q104" s="98">
        <f t="shared" si="22"/>
        <v>39.76</v>
      </c>
      <c r="R104" s="79">
        <f>+'Ark1'!T5840</f>
        <v>16.257545271629787</v>
      </c>
      <c r="S104" s="128">
        <f>+IF(H104=0,"",'Ark1'!V5840)</f>
        <v>90.778637153364357</v>
      </c>
      <c r="T104" s="54"/>
      <c r="U104" s="99"/>
      <c r="V104" s="123"/>
      <c r="W104" s="123"/>
      <c r="X104" s="68"/>
      <c r="Y104" s="13"/>
      <c r="Z104" s="13"/>
      <c r="AA104" s="13"/>
      <c r="AB104" s="13"/>
      <c r="AC104" s="13"/>
      <c r="AD104" s="13"/>
      <c r="AE104" s="18"/>
      <c r="AF104" s="15"/>
      <c r="AG104" s="14"/>
      <c r="AH104" s="14"/>
    </row>
    <row r="105" spans="1:34" x14ac:dyDescent="0.5">
      <c r="A105" s="54"/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99"/>
      <c r="V105" s="123"/>
      <c r="W105" s="123"/>
      <c r="X105" s="68"/>
      <c r="Y105" s="13"/>
      <c r="Z105" s="13"/>
      <c r="AA105" s="13"/>
      <c r="AB105" s="13"/>
      <c r="AC105" s="13"/>
      <c r="AD105" s="13"/>
      <c r="AE105" s="18"/>
      <c r="AF105" s="15"/>
      <c r="AG105" s="14"/>
      <c r="AH105" s="14"/>
    </row>
    <row r="106" spans="1:34" x14ac:dyDescent="0.5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99"/>
      <c r="V106" s="123"/>
      <c r="W106" s="123"/>
      <c r="X106" s="68"/>
      <c r="Y106" s="13"/>
      <c r="Z106" s="13"/>
      <c r="AA106" s="13"/>
      <c r="AB106" s="13"/>
      <c r="AC106" s="13"/>
      <c r="AD106" s="13"/>
      <c r="AE106" s="18"/>
      <c r="AF106" s="15"/>
      <c r="AG106" s="14"/>
      <c r="AH106" s="14"/>
    </row>
    <row r="107" spans="1:34" x14ac:dyDescent="0.5">
      <c r="M107" s="3"/>
      <c r="N107" s="3"/>
      <c r="O107" s="5"/>
      <c r="P107" s="17"/>
      <c r="Q107" s="3"/>
      <c r="S107" s="140"/>
      <c r="T107" s="18"/>
      <c r="U107" s="99"/>
      <c r="V107" s="123"/>
      <c r="W107" s="123"/>
      <c r="X107" s="68"/>
      <c r="Y107" s="13"/>
      <c r="Z107" s="13"/>
      <c r="AA107" s="13"/>
      <c r="AB107" s="13"/>
      <c r="AC107" s="13"/>
      <c r="AD107" s="13"/>
      <c r="AE107" s="18"/>
      <c r="AF107" s="15"/>
      <c r="AG107" s="14"/>
      <c r="AH107" s="14"/>
    </row>
    <row r="108" spans="1:34" x14ac:dyDescent="0.5">
      <c r="M108" s="3"/>
      <c r="N108" s="3"/>
      <c r="O108" s="5"/>
      <c r="P108" s="17"/>
      <c r="Q108" s="3"/>
      <c r="S108" s="140"/>
      <c r="T108" s="18"/>
      <c r="U108" s="99"/>
      <c r="V108" s="123"/>
      <c r="W108" s="123"/>
      <c r="X108" s="68"/>
      <c r="Y108" s="13"/>
      <c r="Z108" s="13"/>
      <c r="AA108" s="13"/>
      <c r="AB108" s="13"/>
      <c r="AC108" s="13"/>
      <c r="AD108" s="13"/>
      <c r="AE108" s="18"/>
      <c r="AF108" s="15"/>
      <c r="AG108" s="14"/>
      <c r="AH108" s="14"/>
    </row>
    <row r="109" spans="1:34" x14ac:dyDescent="0.5">
      <c r="M109" s="3"/>
      <c r="N109" s="3"/>
      <c r="O109" s="5"/>
      <c r="P109" s="17"/>
      <c r="Q109" s="3"/>
      <c r="S109" s="140"/>
      <c r="T109" s="18"/>
      <c r="U109" s="99"/>
      <c r="V109" s="123"/>
      <c r="W109" s="123"/>
      <c r="X109" s="68"/>
      <c r="Y109" s="13"/>
      <c r="Z109" s="13"/>
      <c r="AA109" s="13"/>
      <c r="AB109" s="13"/>
      <c r="AC109" s="13"/>
      <c r="AD109" s="13"/>
      <c r="AE109" s="18"/>
      <c r="AF109" s="15"/>
      <c r="AG109" s="14"/>
      <c r="AH109" s="14"/>
    </row>
    <row r="110" spans="1:34" x14ac:dyDescent="0.5">
      <c r="M110" s="3"/>
      <c r="N110" s="3"/>
      <c r="O110" s="5"/>
      <c r="P110" s="17"/>
      <c r="Q110" s="3"/>
      <c r="S110" s="140"/>
      <c r="T110" s="18"/>
      <c r="U110" s="99"/>
      <c r="V110" s="123"/>
      <c r="W110" s="123"/>
      <c r="X110" s="68"/>
      <c r="Y110" s="13"/>
      <c r="Z110" s="13"/>
      <c r="AA110" s="13"/>
      <c r="AB110" s="13"/>
      <c r="AC110" s="13"/>
      <c r="AD110" s="13"/>
      <c r="AE110" s="18"/>
      <c r="AF110" s="15"/>
      <c r="AG110" s="14"/>
      <c r="AH110" s="14"/>
    </row>
    <row r="111" spans="1:34" x14ac:dyDescent="0.5">
      <c r="M111" s="3"/>
      <c r="N111" s="3"/>
      <c r="O111" s="5"/>
      <c r="P111" s="17"/>
      <c r="Q111" s="3"/>
      <c r="S111" s="140"/>
      <c r="T111" s="18"/>
      <c r="U111" s="99"/>
      <c r="V111" s="123"/>
      <c r="W111" s="123"/>
      <c r="X111" s="68"/>
      <c r="Y111" s="13"/>
      <c r="Z111" s="13"/>
      <c r="AA111" s="13"/>
      <c r="AB111" s="13"/>
      <c r="AC111" s="13"/>
      <c r="AD111" s="13"/>
      <c r="AE111" s="18"/>
      <c r="AF111" s="15"/>
      <c r="AG111" s="14"/>
      <c r="AH111" s="14"/>
    </row>
    <row r="112" spans="1:34" x14ac:dyDescent="0.5">
      <c r="M112" s="3"/>
      <c r="N112" s="3"/>
      <c r="O112" s="5"/>
      <c r="P112" s="17"/>
      <c r="Q112" s="3"/>
      <c r="S112" s="140"/>
      <c r="T112" s="18"/>
      <c r="U112" s="99"/>
      <c r="V112" s="123"/>
      <c r="W112" s="123"/>
      <c r="X112" s="68"/>
      <c r="Y112" s="13"/>
      <c r="Z112" s="13"/>
      <c r="AA112" s="13"/>
      <c r="AB112" s="13"/>
      <c r="AC112" s="13"/>
      <c r="AD112" s="13"/>
      <c r="AE112" s="18"/>
      <c r="AF112" s="15"/>
      <c r="AG112" s="14"/>
      <c r="AH112" s="14"/>
    </row>
    <row r="113" spans="13:34" x14ac:dyDescent="0.5">
      <c r="M113" s="3"/>
      <c r="N113" s="3"/>
      <c r="O113" s="5"/>
      <c r="P113" s="17"/>
      <c r="Q113" s="3"/>
      <c r="S113" s="140"/>
      <c r="T113" s="18"/>
      <c r="U113" s="99"/>
      <c r="V113" s="123"/>
      <c r="W113" s="123"/>
      <c r="X113" s="68"/>
      <c r="Y113" s="13"/>
      <c r="Z113" s="13"/>
      <c r="AA113" s="13"/>
      <c r="AB113" s="13"/>
      <c r="AC113" s="13"/>
      <c r="AD113" s="13"/>
      <c r="AE113" s="18"/>
      <c r="AF113" s="15"/>
      <c r="AG113" s="14"/>
      <c r="AH113" s="14"/>
    </row>
    <row r="114" spans="13:34" x14ac:dyDescent="0.5">
      <c r="M114" s="3"/>
      <c r="N114" s="3"/>
      <c r="O114" s="5"/>
      <c r="P114" s="17"/>
      <c r="Q114" s="3"/>
      <c r="S114" s="140"/>
      <c r="T114" s="18"/>
      <c r="U114" s="99"/>
      <c r="V114" s="123"/>
      <c r="W114" s="123"/>
      <c r="X114" s="68"/>
      <c r="Y114" s="13"/>
      <c r="Z114" s="13"/>
      <c r="AA114" s="13"/>
      <c r="AB114" s="13"/>
      <c r="AC114" s="13"/>
      <c r="AD114" s="13"/>
      <c r="AE114" s="18"/>
      <c r="AF114" s="15"/>
      <c r="AG114" s="14"/>
      <c r="AH114" s="14"/>
    </row>
    <row r="115" spans="13:34" x14ac:dyDescent="0.5">
      <c r="M115" s="3"/>
      <c r="N115" s="3"/>
      <c r="O115" s="5"/>
      <c r="P115" s="17"/>
      <c r="Q115" s="3"/>
      <c r="S115" s="140"/>
      <c r="T115" s="18"/>
      <c r="U115" s="99"/>
      <c r="V115" s="123"/>
      <c r="W115" s="123"/>
      <c r="X115" s="68"/>
      <c r="Y115" s="13"/>
      <c r="Z115" s="13"/>
      <c r="AA115" s="13"/>
      <c r="AB115" s="13"/>
      <c r="AC115" s="13"/>
      <c r="AD115" s="13"/>
      <c r="AE115" s="18"/>
      <c r="AF115" s="15"/>
      <c r="AG115" s="14"/>
      <c r="AH115" s="14"/>
    </row>
    <row r="116" spans="13:34" x14ac:dyDescent="0.5">
      <c r="M116" s="3"/>
      <c r="N116" s="3"/>
      <c r="O116" s="5"/>
      <c r="P116" s="17"/>
      <c r="Q116" s="3"/>
      <c r="S116" s="140"/>
      <c r="T116" s="18"/>
      <c r="U116" s="99"/>
      <c r="V116" s="123"/>
      <c r="W116" s="123"/>
      <c r="X116" s="68"/>
      <c r="Y116" s="13"/>
      <c r="Z116" s="13"/>
      <c r="AA116" s="13"/>
      <c r="AB116" s="13"/>
      <c r="AC116" s="13"/>
      <c r="AD116" s="13"/>
      <c r="AE116" s="18"/>
      <c r="AF116" s="15"/>
      <c r="AG116" s="14"/>
      <c r="AH116" s="14"/>
    </row>
    <row r="117" spans="13:34" x14ac:dyDescent="0.5">
      <c r="M117" s="3"/>
      <c r="N117" s="3"/>
      <c r="O117" s="5"/>
      <c r="P117" s="17"/>
      <c r="Q117" s="3"/>
      <c r="S117" s="277"/>
      <c r="T117" s="18"/>
      <c r="U117" s="99"/>
      <c r="V117" s="123"/>
      <c r="W117" s="123"/>
      <c r="X117" s="68"/>
      <c r="Y117" s="13"/>
      <c r="Z117" s="13"/>
      <c r="AA117" s="13"/>
      <c r="AB117" s="13"/>
      <c r="AC117" s="13"/>
      <c r="AD117" s="13"/>
      <c r="AE117" s="18"/>
      <c r="AF117" s="15"/>
      <c r="AG117" s="14"/>
      <c r="AH117" s="14"/>
    </row>
    <row r="118" spans="13:34" x14ac:dyDescent="0.5">
      <c r="M118" s="3"/>
      <c r="N118" s="3"/>
      <c r="O118" s="5"/>
      <c r="P118" s="17"/>
      <c r="Q118" s="3"/>
      <c r="S118" s="204"/>
      <c r="T118" s="18"/>
      <c r="U118" s="99"/>
      <c r="V118" s="123"/>
      <c r="W118" s="123"/>
      <c r="X118" s="68"/>
      <c r="Y118" s="13"/>
      <c r="Z118" s="13"/>
      <c r="AA118" s="13"/>
      <c r="AB118" s="13"/>
      <c r="AC118" s="13"/>
      <c r="AD118" s="13"/>
      <c r="AE118" s="18"/>
      <c r="AF118" s="3"/>
      <c r="AG118" s="14"/>
      <c r="AH118" s="14"/>
    </row>
    <row r="119" spans="13:34" x14ac:dyDescent="0.5">
      <c r="M119" s="3"/>
      <c r="N119" s="3"/>
      <c r="O119" s="5"/>
      <c r="P119" s="17"/>
      <c r="Q119" s="3"/>
      <c r="S119" s="204"/>
      <c r="T119" s="18"/>
      <c r="U119" s="99"/>
      <c r="V119" s="123"/>
      <c r="W119" s="123"/>
      <c r="X119" s="68"/>
      <c r="Y119" s="13"/>
      <c r="Z119" s="13"/>
      <c r="AA119" s="13"/>
      <c r="AB119" s="13"/>
      <c r="AC119" s="13"/>
      <c r="AD119" s="13"/>
      <c r="AE119" s="18"/>
      <c r="AF119" s="3"/>
      <c r="AG119" s="14"/>
      <c r="AH119" s="14"/>
    </row>
    <row r="120" spans="13:34" x14ac:dyDescent="0.5">
      <c r="M120" s="3"/>
      <c r="N120" s="3"/>
      <c r="O120" s="5"/>
      <c r="P120" s="17"/>
      <c r="Q120" s="3"/>
      <c r="S120" s="204"/>
      <c r="T120" s="18"/>
      <c r="U120" s="99"/>
      <c r="V120" s="123"/>
      <c r="W120" s="123"/>
      <c r="X120" s="68"/>
      <c r="Y120" s="13"/>
      <c r="Z120" s="13"/>
      <c r="AA120" s="13"/>
      <c r="AB120" s="13"/>
      <c r="AC120" s="13"/>
      <c r="AD120" s="13"/>
      <c r="AE120" s="18"/>
      <c r="AF120" s="3"/>
      <c r="AG120" s="14"/>
      <c r="AH120" s="14"/>
    </row>
    <row r="121" spans="13:34" x14ac:dyDescent="0.5">
      <c r="M121" s="3"/>
      <c r="N121" s="3"/>
      <c r="O121" s="5"/>
      <c r="P121" s="17"/>
      <c r="Q121" s="3"/>
      <c r="S121" s="204"/>
      <c r="T121" s="18"/>
      <c r="U121" s="99"/>
      <c r="V121" s="123"/>
      <c r="W121" s="123"/>
      <c r="X121" s="68"/>
      <c r="Y121" s="13"/>
      <c r="Z121" s="13"/>
      <c r="AA121" s="13"/>
      <c r="AB121" s="13"/>
      <c r="AC121" s="13"/>
      <c r="AD121" s="13"/>
      <c r="AE121" s="18"/>
      <c r="AF121" s="3"/>
      <c r="AG121" s="14"/>
      <c r="AH121" s="14"/>
    </row>
    <row r="122" spans="13:34" x14ac:dyDescent="0.5">
      <c r="M122" s="3"/>
      <c r="N122" s="3"/>
      <c r="O122" s="5"/>
      <c r="P122" s="17"/>
      <c r="Q122" s="3"/>
      <c r="S122" s="204"/>
      <c r="T122" s="18"/>
      <c r="U122" s="99"/>
      <c r="V122" s="123"/>
      <c r="W122" s="123"/>
      <c r="X122" s="68"/>
      <c r="Y122" s="13"/>
      <c r="Z122" s="13"/>
      <c r="AA122" s="13"/>
      <c r="AB122" s="13"/>
      <c r="AC122" s="13"/>
      <c r="AD122" s="13"/>
      <c r="AE122" s="18"/>
      <c r="AF122" s="3"/>
      <c r="AG122" s="14"/>
      <c r="AH122" s="14"/>
    </row>
    <row r="123" spans="13:34" x14ac:dyDescent="0.5">
      <c r="M123" s="3"/>
      <c r="N123" s="3"/>
      <c r="O123" s="5"/>
      <c r="P123" s="17"/>
      <c r="Q123" s="3"/>
      <c r="S123" s="204"/>
      <c r="T123" s="18"/>
      <c r="U123" s="99"/>
      <c r="V123" s="123"/>
      <c r="W123" s="123"/>
      <c r="X123" s="68"/>
      <c r="Y123" s="13"/>
      <c r="Z123" s="13"/>
      <c r="AA123" s="13"/>
      <c r="AB123" s="13"/>
      <c r="AC123" s="13"/>
      <c r="AD123" s="13"/>
      <c r="AE123" s="18"/>
      <c r="AF123" s="3"/>
      <c r="AG123" s="14"/>
      <c r="AH123" s="14"/>
    </row>
    <row r="124" spans="13:34" x14ac:dyDescent="0.5">
      <c r="M124" s="3"/>
      <c r="N124" s="3"/>
      <c r="O124" s="5"/>
      <c r="P124" s="17"/>
      <c r="Q124" s="3"/>
      <c r="S124" s="204"/>
      <c r="T124" s="18"/>
      <c r="U124" s="99"/>
      <c r="V124" s="123"/>
      <c r="W124" s="123"/>
      <c r="X124" s="68"/>
      <c r="Y124" s="13"/>
      <c r="Z124" s="13"/>
      <c r="AA124" s="13"/>
      <c r="AB124" s="13"/>
      <c r="AC124" s="13"/>
      <c r="AD124" s="13"/>
      <c r="AE124" s="18"/>
      <c r="AF124" s="3"/>
      <c r="AG124" s="14"/>
      <c r="AH124" s="14"/>
    </row>
    <row r="125" spans="13:34" x14ac:dyDescent="0.5">
      <c r="M125" s="3"/>
      <c r="N125" s="3"/>
      <c r="O125" s="5"/>
      <c r="P125" s="17"/>
      <c r="Q125" s="3"/>
      <c r="S125" s="204"/>
      <c r="T125" s="18"/>
      <c r="U125" s="99"/>
      <c r="V125" s="123"/>
      <c r="W125" s="123"/>
      <c r="X125" s="68"/>
      <c r="Y125" s="13"/>
      <c r="Z125" s="13"/>
      <c r="AA125" s="13"/>
      <c r="AB125" s="13"/>
      <c r="AC125" s="13"/>
      <c r="AD125" s="13"/>
      <c r="AE125" s="18"/>
      <c r="AF125" s="3"/>
      <c r="AG125" s="14"/>
      <c r="AH125" s="14"/>
    </row>
    <row r="126" spans="13:34" x14ac:dyDescent="0.5">
      <c r="M126" s="3"/>
      <c r="N126" s="3"/>
      <c r="O126" s="5"/>
      <c r="P126" s="17"/>
      <c r="Q126" s="3"/>
      <c r="S126" s="204"/>
      <c r="T126" s="18"/>
      <c r="U126" s="99"/>
      <c r="V126" s="123"/>
      <c r="W126" s="123"/>
      <c r="X126" s="68"/>
      <c r="Y126" s="13"/>
      <c r="Z126" s="13"/>
      <c r="AA126" s="13"/>
      <c r="AB126" s="13"/>
      <c r="AC126" s="13"/>
      <c r="AD126" s="13"/>
      <c r="AE126" s="18"/>
      <c r="AF126" s="3"/>
      <c r="AG126" s="14"/>
      <c r="AH126" s="14"/>
    </row>
    <row r="127" spans="13:34" x14ac:dyDescent="0.5">
      <c r="M127" s="3"/>
      <c r="N127" s="3"/>
      <c r="O127" s="5"/>
      <c r="P127" s="17"/>
      <c r="Q127" s="3"/>
      <c r="S127" s="204"/>
      <c r="T127" s="18"/>
      <c r="U127" s="99"/>
      <c r="V127" s="123"/>
      <c r="W127" s="123"/>
      <c r="X127" s="68"/>
      <c r="Y127" s="13"/>
      <c r="Z127" s="13"/>
      <c r="AA127" s="13"/>
      <c r="AB127" s="13"/>
      <c r="AC127" s="13"/>
      <c r="AD127" s="13"/>
      <c r="AE127" s="18"/>
      <c r="AF127" s="3"/>
      <c r="AG127" s="14"/>
      <c r="AH127" s="14"/>
    </row>
    <row r="128" spans="13:34" x14ac:dyDescent="0.5">
      <c r="M128" s="3"/>
      <c r="N128" s="3"/>
      <c r="O128" s="5"/>
      <c r="P128" s="17"/>
      <c r="Q128" s="3"/>
      <c r="S128" s="204"/>
      <c r="T128" s="18"/>
      <c r="U128" s="99"/>
      <c r="V128" s="123"/>
      <c r="W128" s="123"/>
      <c r="X128" s="68"/>
      <c r="Y128" s="13"/>
      <c r="Z128" s="13"/>
      <c r="AA128" s="13"/>
      <c r="AB128" s="13"/>
      <c r="AC128" s="13"/>
      <c r="AD128" s="13"/>
      <c r="AE128" s="18"/>
      <c r="AF128" s="3"/>
      <c r="AG128" s="14"/>
      <c r="AH128" s="14"/>
    </row>
    <row r="129" spans="13:39" x14ac:dyDescent="0.5">
      <c r="M129" s="3"/>
      <c r="N129" s="3"/>
      <c r="O129" s="5"/>
      <c r="P129" s="17"/>
      <c r="Q129" s="3"/>
      <c r="S129" s="204"/>
      <c r="T129" s="18"/>
      <c r="U129" s="99"/>
      <c r="V129" s="123"/>
      <c r="W129" s="123"/>
      <c r="X129" s="68"/>
      <c r="Y129" s="13"/>
      <c r="Z129" s="13"/>
      <c r="AA129" s="13"/>
      <c r="AB129" s="13"/>
      <c r="AC129" s="13"/>
      <c r="AD129" s="13"/>
      <c r="AE129" s="18"/>
      <c r="AF129" s="3"/>
      <c r="AG129" s="14"/>
      <c r="AH129" s="14"/>
    </row>
    <row r="130" spans="13:39" x14ac:dyDescent="0.5">
      <c r="M130" s="3"/>
      <c r="N130" s="3"/>
      <c r="O130" s="5"/>
      <c r="P130" s="17"/>
      <c r="Q130" s="3"/>
      <c r="S130" s="204"/>
      <c r="T130" s="18"/>
      <c r="U130" s="99"/>
      <c r="V130" s="123"/>
      <c r="W130" s="123"/>
      <c r="X130" s="68"/>
      <c r="Y130" s="13"/>
      <c r="Z130" s="13"/>
      <c r="AA130" s="13"/>
      <c r="AB130" s="13"/>
      <c r="AC130" s="13"/>
      <c r="AD130" s="13"/>
      <c r="AE130" s="18"/>
      <c r="AF130" s="3"/>
      <c r="AG130" s="14"/>
      <c r="AH130" s="14"/>
    </row>
    <row r="131" spans="13:39" x14ac:dyDescent="0.5">
      <c r="M131" s="3"/>
      <c r="N131" s="3"/>
      <c r="O131" s="5"/>
      <c r="P131" s="17"/>
      <c r="Q131" s="3"/>
      <c r="S131" s="204"/>
      <c r="T131" s="18"/>
      <c r="U131" s="99"/>
      <c r="V131" s="123"/>
      <c r="W131" s="123"/>
      <c r="X131" s="68"/>
      <c r="Y131" s="13"/>
      <c r="Z131" s="13"/>
      <c r="AA131" s="13"/>
      <c r="AB131" s="13"/>
      <c r="AC131" s="13"/>
      <c r="AD131" s="13"/>
      <c r="AE131" s="18"/>
      <c r="AF131" s="3"/>
      <c r="AG131" s="14"/>
      <c r="AH131" s="14"/>
    </row>
    <row r="132" spans="13:39" x14ac:dyDescent="0.5">
      <c r="M132" s="3"/>
      <c r="N132" s="3"/>
      <c r="O132" s="5"/>
      <c r="P132" s="17"/>
      <c r="Q132" s="3"/>
      <c r="S132" s="204"/>
      <c r="T132" s="18"/>
      <c r="U132" s="99"/>
      <c r="V132" s="123"/>
      <c r="W132" s="123"/>
      <c r="X132" s="68"/>
      <c r="Y132" s="13"/>
      <c r="Z132" s="13"/>
      <c r="AA132" s="13"/>
      <c r="AB132" s="13"/>
      <c r="AC132" s="13"/>
      <c r="AD132" s="13"/>
      <c r="AE132" s="18"/>
      <c r="AF132" s="3"/>
      <c r="AG132" s="14"/>
      <c r="AH132" s="14"/>
    </row>
    <row r="133" spans="13:39" x14ac:dyDescent="0.5">
      <c r="M133" s="3"/>
      <c r="N133" s="3"/>
      <c r="O133" s="5"/>
      <c r="P133" s="17"/>
      <c r="Q133" s="3"/>
      <c r="S133" s="204"/>
      <c r="T133" s="18"/>
      <c r="U133" s="99"/>
      <c r="V133" s="123"/>
      <c r="W133" s="123"/>
      <c r="X133" s="68"/>
      <c r="Y133" s="13"/>
      <c r="Z133" s="13"/>
      <c r="AA133" s="13"/>
      <c r="AB133" s="13"/>
      <c r="AC133" s="13"/>
      <c r="AD133" s="13"/>
      <c r="AE133" s="18"/>
      <c r="AF133" s="3"/>
      <c r="AG133" s="14"/>
      <c r="AH133" s="14"/>
    </row>
    <row r="134" spans="13:39" x14ac:dyDescent="0.5">
      <c r="M134" s="3"/>
      <c r="N134" s="3"/>
      <c r="O134" s="5"/>
      <c r="P134" s="17"/>
      <c r="Q134" s="3"/>
      <c r="S134" s="204"/>
      <c r="T134" s="18"/>
      <c r="U134" s="99"/>
      <c r="V134" s="123"/>
      <c r="W134" s="123"/>
      <c r="X134" s="68"/>
      <c r="Y134" s="13"/>
      <c r="Z134" s="13"/>
      <c r="AA134" s="13"/>
      <c r="AB134" s="13"/>
      <c r="AC134" s="13"/>
      <c r="AD134" s="13"/>
      <c r="AE134" s="18"/>
      <c r="AF134" s="3"/>
      <c r="AG134" s="14"/>
      <c r="AH134" s="14"/>
    </row>
    <row r="135" spans="13:39" x14ac:dyDescent="0.5">
      <c r="M135" s="3"/>
      <c r="N135" s="3"/>
      <c r="O135" s="5"/>
      <c r="P135" s="17"/>
      <c r="Q135" s="3"/>
      <c r="S135" s="204"/>
      <c r="T135" s="18"/>
      <c r="U135" s="99"/>
      <c r="V135" s="123"/>
      <c r="W135" s="123"/>
      <c r="X135" s="68"/>
      <c r="Y135" s="13"/>
      <c r="Z135" s="13"/>
      <c r="AA135" s="13"/>
      <c r="AB135" s="13"/>
      <c r="AC135" s="13"/>
      <c r="AD135" s="13"/>
      <c r="AE135" s="18"/>
      <c r="AF135" s="3"/>
      <c r="AG135" s="14"/>
      <c r="AH135" s="14"/>
    </row>
    <row r="136" spans="13:39" x14ac:dyDescent="0.5">
      <c r="M136" s="3"/>
      <c r="N136" s="3"/>
      <c r="O136" s="5"/>
      <c r="P136" s="17"/>
      <c r="Q136" s="3"/>
      <c r="S136" s="204"/>
      <c r="T136" s="18"/>
      <c r="U136" s="99"/>
      <c r="V136" s="123"/>
      <c r="W136" s="123"/>
      <c r="X136" s="68"/>
      <c r="Y136" s="13"/>
      <c r="Z136" s="13"/>
      <c r="AA136" s="13"/>
      <c r="AB136" s="13"/>
      <c r="AC136" s="13"/>
      <c r="AD136" s="13"/>
      <c r="AE136" s="18"/>
      <c r="AF136" s="3"/>
      <c r="AG136" s="14"/>
      <c r="AH136" s="14"/>
    </row>
    <row r="137" spans="13:39" x14ac:dyDescent="0.5">
      <c r="M137" s="3"/>
      <c r="N137" s="3"/>
      <c r="O137" s="5"/>
      <c r="P137" s="17"/>
      <c r="Q137" s="3"/>
      <c r="S137" s="204"/>
      <c r="T137" s="18"/>
      <c r="U137" s="99"/>
      <c r="V137" s="123"/>
      <c r="W137" s="123"/>
      <c r="X137" s="68"/>
      <c r="Y137" s="13"/>
      <c r="Z137" s="13"/>
      <c r="AA137" s="13"/>
      <c r="AB137" s="13"/>
      <c r="AC137" s="13"/>
      <c r="AD137" s="13"/>
      <c r="AE137" s="18"/>
      <c r="AF137" s="3"/>
      <c r="AG137" s="14"/>
      <c r="AH137" s="14"/>
    </row>
    <row r="138" spans="13:39" x14ac:dyDescent="0.5">
      <c r="M138" s="3"/>
      <c r="N138" s="3"/>
      <c r="O138" s="5"/>
      <c r="P138" s="17"/>
      <c r="Q138" s="3"/>
      <c r="S138" s="204"/>
      <c r="T138" s="18"/>
      <c r="U138" s="99"/>
      <c r="V138" s="123"/>
      <c r="W138" s="123"/>
      <c r="X138" s="68"/>
      <c r="Y138" s="13"/>
      <c r="Z138" s="13"/>
      <c r="AA138" s="13"/>
      <c r="AB138" s="13"/>
      <c r="AC138" s="13"/>
      <c r="AD138" s="13"/>
      <c r="AE138" s="18"/>
      <c r="AF138" s="3"/>
      <c r="AG138" s="14"/>
      <c r="AH138" s="14"/>
    </row>
    <row r="139" spans="13:39" x14ac:dyDescent="0.5">
      <c r="M139" s="3"/>
      <c r="N139" s="3"/>
      <c r="O139" s="5"/>
      <c r="P139" s="17"/>
      <c r="Q139" s="3"/>
      <c r="S139" s="204"/>
      <c r="T139" s="18"/>
      <c r="U139" s="99"/>
      <c r="V139" s="123"/>
      <c r="W139" s="123"/>
      <c r="X139" s="68"/>
      <c r="Y139" s="13"/>
      <c r="Z139" s="13"/>
      <c r="AA139" s="13"/>
      <c r="AB139" s="13"/>
      <c r="AC139" s="13"/>
      <c r="AD139" s="13"/>
      <c r="AE139" s="18"/>
      <c r="AF139" s="3"/>
      <c r="AG139" s="14"/>
      <c r="AH139" s="14"/>
    </row>
    <row r="140" spans="13:39" x14ac:dyDescent="0.5">
      <c r="M140" s="3"/>
      <c r="N140" s="3"/>
      <c r="O140" s="5"/>
      <c r="P140" s="17"/>
      <c r="Q140" s="3"/>
      <c r="S140" s="204"/>
      <c r="T140" s="18"/>
      <c r="U140" s="99"/>
      <c r="V140" s="123"/>
      <c r="W140" s="123"/>
      <c r="X140" s="68"/>
      <c r="Y140" s="13"/>
      <c r="Z140" s="13"/>
      <c r="AA140" s="13"/>
      <c r="AB140" s="13"/>
      <c r="AC140" s="13"/>
      <c r="AD140" s="13"/>
      <c r="AE140" s="18"/>
      <c r="AF140" s="3"/>
      <c r="AG140" s="14"/>
      <c r="AH140" s="14"/>
    </row>
    <row r="141" spans="13:39" x14ac:dyDescent="0.5">
      <c r="M141" s="3"/>
      <c r="N141" s="3"/>
      <c r="O141" s="5"/>
      <c r="P141" s="17"/>
      <c r="Q141" s="3"/>
      <c r="S141" s="204"/>
      <c r="T141" s="18"/>
      <c r="U141" s="99"/>
      <c r="V141" s="123"/>
      <c r="W141" s="123"/>
      <c r="X141" s="68"/>
      <c r="Y141" s="13"/>
      <c r="Z141" s="13"/>
      <c r="AA141" s="13"/>
      <c r="AB141" s="13"/>
      <c r="AC141" s="13"/>
      <c r="AD141" s="13"/>
      <c r="AE141" s="18"/>
      <c r="AF141" s="3"/>
      <c r="AG141" s="14"/>
      <c r="AH141" s="14"/>
    </row>
    <row r="142" spans="13:39" x14ac:dyDescent="0.5">
      <c r="M142" s="3"/>
      <c r="N142" s="3"/>
      <c r="O142" s="5"/>
      <c r="P142" s="17"/>
      <c r="Q142" s="3"/>
      <c r="S142" s="204"/>
      <c r="T142" s="18"/>
      <c r="U142" s="99"/>
      <c r="V142" s="123"/>
      <c r="W142" s="123"/>
      <c r="X142" s="68"/>
      <c r="Y142" s="13"/>
      <c r="Z142" s="13"/>
      <c r="AA142" s="13"/>
      <c r="AB142" s="13"/>
      <c r="AC142" s="13"/>
      <c r="AD142" s="13"/>
      <c r="AE142" s="18"/>
      <c r="AF142" s="3"/>
      <c r="AG142" s="14"/>
      <c r="AH142" s="14"/>
    </row>
    <row r="143" spans="13:39" x14ac:dyDescent="0.5">
      <c r="M143" s="3"/>
      <c r="N143" s="3"/>
      <c r="O143" s="5"/>
      <c r="P143" s="17"/>
      <c r="Q143" s="3"/>
      <c r="S143" s="204"/>
      <c r="T143" s="18"/>
      <c r="U143" s="99"/>
      <c r="V143" s="123"/>
      <c r="W143" s="123"/>
      <c r="X143" s="68"/>
      <c r="Y143" s="13"/>
      <c r="Z143" s="13"/>
      <c r="AA143" s="13"/>
      <c r="AB143" s="13"/>
      <c r="AC143" s="13"/>
      <c r="AD143" s="13"/>
      <c r="AE143" s="18"/>
      <c r="AF143" s="3"/>
      <c r="AG143" s="14"/>
      <c r="AH143" s="14"/>
    </row>
    <row r="144" spans="13:39" x14ac:dyDescent="0.5">
      <c r="M144" s="3"/>
      <c r="N144" s="3"/>
      <c r="O144" s="5"/>
      <c r="P144" s="17"/>
      <c r="Q144" s="3"/>
      <c r="S144" s="204"/>
      <c r="T144" s="18"/>
      <c r="U144" s="99"/>
      <c r="V144" s="123"/>
      <c r="W144" s="123"/>
      <c r="X144" s="68"/>
      <c r="Y144" s="13"/>
      <c r="Z144" s="13"/>
      <c r="AA144" s="13"/>
      <c r="AB144" s="13"/>
      <c r="AC144" s="13"/>
      <c r="AD144" s="13"/>
      <c r="AE144" s="18"/>
      <c r="AF144" s="3"/>
      <c r="AG144" s="14"/>
      <c r="AH144" s="14"/>
      <c r="AM144" s="3"/>
    </row>
    <row r="145" spans="13:39" x14ac:dyDescent="0.5">
      <c r="M145" s="3"/>
      <c r="N145" s="3"/>
      <c r="O145" s="5"/>
      <c r="P145" s="17"/>
      <c r="Q145" s="3"/>
      <c r="S145" s="204"/>
      <c r="T145" s="18"/>
      <c r="U145" s="99"/>
      <c r="V145" s="123"/>
      <c r="W145" s="123"/>
      <c r="X145" s="68"/>
      <c r="Y145" s="13"/>
      <c r="Z145" s="13"/>
      <c r="AA145" s="13"/>
      <c r="AB145" s="13"/>
      <c r="AC145" s="13"/>
      <c r="AD145" s="13"/>
      <c r="AE145" s="18"/>
      <c r="AF145" s="3"/>
      <c r="AG145" s="14"/>
      <c r="AH145" s="14"/>
      <c r="AM145" s="3"/>
    </row>
    <row r="146" spans="13:39" x14ac:dyDescent="0.5">
      <c r="M146" s="3"/>
      <c r="N146" s="3"/>
      <c r="O146" s="5"/>
      <c r="P146" s="17"/>
      <c r="Q146" s="3"/>
      <c r="S146" s="204"/>
      <c r="T146" s="18"/>
      <c r="U146" s="99"/>
      <c r="V146" s="123"/>
      <c r="W146" s="123"/>
      <c r="X146" s="68"/>
      <c r="Y146" s="13"/>
      <c r="Z146" s="13"/>
      <c r="AA146" s="13"/>
      <c r="AB146" s="13"/>
      <c r="AC146" s="13"/>
      <c r="AD146" s="13"/>
      <c r="AE146" s="18"/>
      <c r="AF146" s="3"/>
      <c r="AG146" s="14"/>
      <c r="AH146" s="14"/>
      <c r="AM146" s="3"/>
    </row>
    <row r="147" spans="13:39" x14ac:dyDescent="0.5">
      <c r="M147" s="3"/>
      <c r="N147" s="3"/>
      <c r="O147" s="5"/>
      <c r="P147" s="17"/>
      <c r="Q147" s="3"/>
      <c r="S147" s="204"/>
      <c r="T147" s="18"/>
      <c r="U147" s="99"/>
      <c r="V147" s="123"/>
      <c r="W147" s="123"/>
      <c r="X147" s="68"/>
      <c r="Y147" s="13"/>
      <c r="Z147" s="13"/>
      <c r="AA147" s="13"/>
      <c r="AB147" s="13"/>
      <c r="AC147" s="13"/>
      <c r="AD147" s="13"/>
      <c r="AE147" s="18"/>
      <c r="AF147" s="3"/>
      <c r="AG147" s="14"/>
      <c r="AH147" s="14"/>
      <c r="AM147" s="3"/>
    </row>
    <row r="148" spans="13:39" x14ac:dyDescent="0.5">
      <c r="M148" s="3"/>
      <c r="N148" s="3"/>
      <c r="O148" s="5"/>
      <c r="P148" s="17"/>
      <c r="Q148" s="3"/>
      <c r="S148" s="204"/>
      <c r="T148" s="18"/>
      <c r="U148" s="99"/>
      <c r="V148" s="123"/>
      <c r="W148" s="123"/>
      <c r="X148" s="68"/>
      <c r="Y148" s="13"/>
      <c r="Z148" s="13"/>
      <c r="AA148" s="13"/>
      <c r="AB148" s="13"/>
      <c r="AC148" s="13"/>
      <c r="AD148" s="13"/>
      <c r="AE148" s="18"/>
      <c r="AF148" s="3"/>
      <c r="AM148" s="3"/>
    </row>
    <row r="149" spans="13:39" x14ac:dyDescent="0.5">
      <c r="M149" s="3"/>
      <c r="N149" s="3"/>
      <c r="O149" s="5"/>
      <c r="P149" s="17"/>
      <c r="Q149" s="3"/>
      <c r="S149" s="204"/>
      <c r="T149" s="18"/>
      <c r="U149" s="99"/>
      <c r="V149" s="123"/>
      <c r="W149" s="123"/>
      <c r="X149" s="68"/>
      <c r="Y149" s="13"/>
      <c r="Z149" s="13"/>
      <c r="AA149" s="13"/>
      <c r="AB149" s="13"/>
      <c r="AC149" s="13"/>
      <c r="AD149" s="13"/>
      <c r="AE149" s="18"/>
      <c r="AF149" s="3"/>
      <c r="AM149" s="3"/>
    </row>
    <row r="150" spans="13:39" x14ac:dyDescent="0.5">
      <c r="M150" s="3"/>
      <c r="N150" s="3"/>
      <c r="O150" s="5"/>
      <c r="P150" s="17"/>
      <c r="Q150" s="3"/>
      <c r="S150" s="204"/>
      <c r="T150" s="18"/>
      <c r="U150" s="99"/>
      <c r="V150" s="123"/>
      <c r="W150" s="123"/>
      <c r="X150" s="68"/>
      <c r="Y150" s="13"/>
      <c r="Z150" s="13"/>
      <c r="AA150" s="13"/>
      <c r="AB150" s="13"/>
      <c r="AC150" s="13"/>
      <c r="AD150" s="13"/>
      <c r="AE150" s="18"/>
      <c r="AF150" s="3"/>
      <c r="AM150" s="3"/>
    </row>
    <row r="151" spans="13:39" x14ac:dyDescent="0.5">
      <c r="M151" s="3"/>
      <c r="N151" s="3"/>
      <c r="O151" s="5"/>
      <c r="P151" s="17"/>
      <c r="Q151" s="3"/>
      <c r="S151" s="204"/>
      <c r="T151" s="18"/>
      <c r="U151" s="99"/>
      <c r="V151" s="123"/>
      <c r="W151" s="123"/>
      <c r="X151" s="68"/>
      <c r="Y151" s="13"/>
      <c r="Z151" s="13"/>
      <c r="AA151" s="13"/>
      <c r="AB151" s="13"/>
      <c r="AC151" s="13"/>
      <c r="AD151" s="13"/>
      <c r="AE151" s="18"/>
      <c r="AF151" s="3"/>
      <c r="AM151" s="3"/>
    </row>
    <row r="152" spans="13:39" x14ac:dyDescent="0.5">
      <c r="M152" s="3"/>
      <c r="N152" s="3"/>
      <c r="O152" s="5"/>
      <c r="P152" s="17"/>
      <c r="Q152" s="3"/>
      <c r="S152" s="204"/>
      <c r="T152" s="18"/>
      <c r="U152" s="99"/>
      <c r="V152" s="123"/>
      <c r="W152" s="123"/>
      <c r="X152" s="68"/>
      <c r="Y152" s="13"/>
      <c r="Z152" s="13"/>
      <c r="AA152" s="13"/>
      <c r="AB152" s="13"/>
      <c r="AC152" s="13"/>
      <c r="AD152" s="13"/>
      <c r="AE152" s="18"/>
      <c r="AF152" s="3"/>
      <c r="AM152" s="3"/>
    </row>
    <row r="153" spans="13:39" x14ac:dyDescent="0.5">
      <c r="M153" s="3"/>
      <c r="N153" s="3"/>
      <c r="O153" s="5"/>
      <c r="P153" s="17"/>
      <c r="Q153" s="3"/>
      <c r="S153" s="204"/>
      <c r="T153" s="18"/>
      <c r="U153" s="99"/>
      <c r="V153" s="123"/>
      <c r="W153" s="123"/>
      <c r="X153" s="68"/>
      <c r="Y153" s="13"/>
      <c r="Z153" s="13"/>
      <c r="AA153" s="13"/>
      <c r="AB153" s="13"/>
      <c r="AC153" s="13"/>
      <c r="AD153" s="13"/>
      <c r="AE153" s="18"/>
      <c r="AF153" s="3"/>
    </row>
    <row r="154" spans="13:39" x14ac:dyDescent="0.5">
      <c r="M154" s="3"/>
      <c r="N154" s="3"/>
      <c r="O154" s="5"/>
      <c r="P154" s="17"/>
      <c r="Q154" s="3"/>
      <c r="S154" s="204"/>
      <c r="T154" s="18"/>
      <c r="U154" s="99"/>
      <c r="V154" s="123"/>
      <c r="W154" s="123"/>
      <c r="X154" s="68"/>
      <c r="Y154" s="13"/>
      <c r="Z154" s="13"/>
      <c r="AA154" s="13"/>
      <c r="AB154" s="13"/>
      <c r="AC154" s="13"/>
      <c r="AD154" s="13"/>
      <c r="AE154" s="18"/>
      <c r="AF154" s="3"/>
    </row>
    <row r="155" spans="13:39" x14ac:dyDescent="0.5">
      <c r="M155" s="3"/>
      <c r="N155" s="3"/>
      <c r="O155" s="5"/>
      <c r="P155" s="17"/>
      <c r="Q155" s="3"/>
      <c r="S155" s="204"/>
      <c r="T155" s="18"/>
      <c r="U155" s="99"/>
      <c r="V155" s="123"/>
      <c r="W155" s="123"/>
      <c r="X155" s="68"/>
      <c r="Y155" s="13"/>
      <c r="Z155" s="13"/>
      <c r="AA155" s="13"/>
      <c r="AB155" s="13"/>
      <c r="AC155" s="13"/>
      <c r="AD155" s="13"/>
      <c r="AE155" s="18"/>
      <c r="AF155" s="3"/>
    </row>
    <row r="156" spans="13:39" x14ac:dyDescent="0.5">
      <c r="M156" s="3"/>
      <c r="N156" s="3"/>
      <c r="O156" s="5"/>
      <c r="P156" s="17"/>
      <c r="Q156" s="3"/>
      <c r="S156" s="204"/>
      <c r="T156" s="18"/>
      <c r="U156" s="99"/>
      <c r="V156" s="123"/>
      <c r="W156" s="123"/>
      <c r="X156" s="68"/>
      <c r="Y156" s="13"/>
      <c r="Z156" s="13"/>
      <c r="AA156" s="13"/>
      <c r="AB156" s="13"/>
      <c r="AC156" s="13"/>
      <c r="AD156" s="13"/>
      <c r="AE156" s="18"/>
      <c r="AF156" s="3"/>
    </row>
    <row r="157" spans="13:39" x14ac:dyDescent="0.5">
      <c r="M157" s="3"/>
      <c r="N157" s="3"/>
      <c r="O157" s="5"/>
      <c r="P157" s="17"/>
      <c r="Q157" s="3"/>
      <c r="S157" s="204"/>
      <c r="T157" s="18"/>
      <c r="U157" s="99"/>
      <c r="V157" s="123"/>
      <c r="W157" s="123"/>
      <c r="X157" s="68"/>
      <c r="Y157" s="13"/>
      <c r="Z157" s="13"/>
      <c r="AA157" s="13"/>
      <c r="AB157" s="13"/>
      <c r="AC157" s="13"/>
      <c r="AD157" s="13"/>
      <c r="AE157" s="18"/>
      <c r="AF157" s="3"/>
    </row>
    <row r="158" spans="13:39" x14ac:dyDescent="0.5">
      <c r="M158" s="3"/>
      <c r="N158" s="3"/>
      <c r="O158" s="5"/>
      <c r="P158" s="17"/>
      <c r="Q158" s="3"/>
      <c r="S158" s="204"/>
      <c r="T158" s="18"/>
      <c r="U158" s="99"/>
      <c r="V158" s="123"/>
      <c r="W158" s="123"/>
      <c r="X158" s="68"/>
      <c r="Y158" s="13"/>
      <c r="Z158" s="13"/>
      <c r="AA158" s="13"/>
      <c r="AB158" s="13"/>
      <c r="AC158" s="13"/>
      <c r="AD158" s="13"/>
      <c r="AE158" s="18"/>
      <c r="AF158" s="3"/>
    </row>
    <row r="159" spans="13:39" x14ac:dyDescent="0.5">
      <c r="M159" s="3"/>
      <c r="N159" s="3"/>
      <c r="O159" s="5"/>
      <c r="P159" s="17"/>
      <c r="Q159" s="3"/>
      <c r="S159" s="204"/>
      <c r="T159" s="18"/>
      <c r="U159" s="99"/>
      <c r="V159" s="123"/>
      <c r="W159" s="123"/>
      <c r="X159" s="68"/>
      <c r="Y159" s="13"/>
      <c r="Z159" s="13"/>
      <c r="AA159" s="13"/>
      <c r="AB159" s="13"/>
      <c r="AC159" s="13"/>
      <c r="AD159" s="13"/>
      <c r="AE159" s="18"/>
      <c r="AF159" s="3"/>
    </row>
    <row r="160" spans="13:39" x14ac:dyDescent="0.5">
      <c r="M160" s="3"/>
      <c r="N160" s="3"/>
      <c r="O160" s="5"/>
      <c r="P160" s="17"/>
      <c r="Q160" s="3"/>
      <c r="S160" s="204"/>
      <c r="T160" s="18"/>
      <c r="U160" s="99"/>
      <c r="V160" s="123"/>
      <c r="W160" s="123"/>
      <c r="X160" s="68"/>
      <c r="Y160" s="13"/>
      <c r="Z160" s="13"/>
      <c r="AA160" s="13"/>
      <c r="AB160" s="13"/>
      <c r="AC160" s="13"/>
      <c r="AD160" s="13"/>
      <c r="AE160" s="18"/>
      <c r="AF160" s="3"/>
    </row>
    <row r="161" spans="2:36" x14ac:dyDescent="0.5">
      <c r="M161" s="3"/>
      <c r="N161" s="3"/>
      <c r="O161" s="5"/>
      <c r="P161" s="17"/>
      <c r="Q161" s="3"/>
      <c r="S161" s="204"/>
      <c r="T161" s="18"/>
      <c r="U161" s="99"/>
      <c r="V161" s="123"/>
      <c r="W161" s="123"/>
      <c r="X161" s="68"/>
      <c r="Y161" s="13"/>
      <c r="Z161" s="13"/>
      <c r="AA161" s="13"/>
      <c r="AB161" s="13"/>
      <c r="AC161" s="13"/>
      <c r="AD161" s="13"/>
      <c r="AE161" s="18"/>
      <c r="AF161" s="3"/>
    </row>
    <row r="162" spans="2:36" x14ac:dyDescent="0.5">
      <c r="M162" s="3"/>
      <c r="N162" s="3"/>
      <c r="O162" s="5"/>
      <c r="P162" s="17"/>
      <c r="Q162" s="3"/>
      <c r="S162" s="204"/>
      <c r="T162" s="18"/>
      <c r="U162" s="99"/>
      <c r="V162" s="123"/>
      <c r="W162" s="123"/>
      <c r="X162" s="68"/>
      <c r="Y162" s="13"/>
      <c r="Z162" s="13"/>
      <c r="AA162" s="13"/>
      <c r="AB162" s="13"/>
      <c r="AC162" s="13"/>
      <c r="AD162" s="13"/>
      <c r="AE162" s="18"/>
      <c r="AF162" s="3"/>
    </row>
    <row r="163" spans="2:36" x14ac:dyDescent="0.5">
      <c r="M163" s="3"/>
      <c r="N163" s="3"/>
      <c r="O163" s="5"/>
      <c r="P163" s="17"/>
      <c r="Q163" s="3"/>
      <c r="S163" s="204"/>
      <c r="T163" s="18"/>
      <c r="U163" s="99"/>
      <c r="V163" s="123"/>
      <c r="W163" s="123"/>
      <c r="X163" s="68"/>
      <c r="Y163" s="13"/>
      <c r="Z163" s="13"/>
      <c r="AA163" s="13"/>
      <c r="AB163" s="13"/>
      <c r="AC163" s="13"/>
      <c r="AD163" s="13"/>
      <c r="AE163" s="18"/>
      <c r="AF163" s="3"/>
    </row>
    <row r="164" spans="2:36" x14ac:dyDescent="0.5">
      <c r="M164" s="3"/>
      <c r="N164" s="3"/>
      <c r="O164" s="5"/>
      <c r="P164" s="17"/>
      <c r="Q164" s="3"/>
      <c r="S164" s="204"/>
      <c r="T164" s="18"/>
      <c r="U164" s="99"/>
      <c r="V164" s="123"/>
      <c r="W164" s="123"/>
      <c r="X164" s="68"/>
      <c r="Y164" s="13"/>
      <c r="Z164" s="13"/>
      <c r="AA164" s="13"/>
      <c r="AB164" s="13"/>
      <c r="AC164" s="13"/>
      <c r="AD164" s="13"/>
      <c r="AE164" s="18"/>
      <c r="AF164" s="3"/>
    </row>
    <row r="165" spans="2:36" x14ac:dyDescent="0.5">
      <c r="M165" s="3"/>
      <c r="N165" s="3"/>
      <c r="O165" s="5"/>
      <c r="P165" s="17"/>
      <c r="Q165" s="3"/>
      <c r="S165" s="204"/>
      <c r="T165" s="18"/>
      <c r="U165" s="99"/>
      <c r="V165" s="123"/>
      <c r="W165" s="123"/>
      <c r="X165" s="68"/>
      <c r="Y165" s="13"/>
      <c r="Z165" s="13"/>
      <c r="AA165" s="13"/>
      <c r="AB165" s="13"/>
      <c r="AC165" s="13"/>
      <c r="AD165" s="13"/>
      <c r="AE165" s="18"/>
      <c r="AF165" s="3"/>
    </row>
    <row r="166" spans="2:36" x14ac:dyDescent="0.5">
      <c r="M166" s="3"/>
      <c r="N166" s="3"/>
      <c r="O166" s="5"/>
      <c r="P166" s="17"/>
      <c r="Q166" s="3"/>
      <c r="S166" s="204"/>
      <c r="T166" s="18"/>
      <c r="U166" s="99"/>
      <c r="V166" s="123"/>
      <c r="W166" s="123"/>
      <c r="X166" s="68"/>
      <c r="Y166" s="13"/>
      <c r="Z166" s="13"/>
      <c r="AA166" s="13"/>
      <c r="AB166" s="13"/>
      <c r="AC166" s="13"/>
      <c r="AD166" s="13"/>
      <c r="AE166" s="18"/>
      <c r="AF166" s="3"/>
    </row>
    <row r="167" spans="2:36" x14ac:dyDescent="0.5">
      <c r="M167" s="3"/>
      <c r="N167" s="3"/>
      <c r="O167" s="5"/>
      <c r="P167" s="17"/>
      <c r="Q167" s="3"/>
      <c r="S167" s="204"/>
      <c r="T167" s="18"/>
      <c r="U167" s="99"/>
      <c r="V167" s="123"/>
      <c r="W167" s="123"/>
      <c r="X167" s="68"/>
      <c r="Y167" s="13"/>
      <c r="Z167" s="13"/>
      <c r="AA167" s="13"/>
      <c r="AB167" s="13"/>
      <c r="AC167" s="13"/>
      <c r="AD167" s="13"/>
      <c r="AE167" s="18"/>
      <c r="AF167" s="3"/>
    </row>
    <row r="168" spans="2:36" x14ac:dyDescent="0.5">
      <c r="M168" s="3"/>
      <c r="N168" s="3"/>
      <c r="O168" s="5"/>
      <c r="P168" s="17"/>
      <c r="Q168" s="3"/>
      <c r="S168" s="204"/>
      <c r="T168" s="18"/>
      <c r="U168" s="99"/>
      <c r="V168" s="123"/>
      <c r="W168" s="123"/>
      <c r="X168" s="68"/>
      <c r="Y168" s="13"/>
      <c r="Z168" s="13"/>
      <c r="AA168" s="13"/>
      <c r="AB168" s="13"/>
      <c r="AC168" s="13"/>
      <c r="AD168" s="13"/>
      <c r="AE168" s="18"/>
      <c r="AF168" s="3"/>
    </row>
    <row r="169" spans="2:36" x14ac:dyDescent="0.5">
      <c r="M169" s="3"/>
      <c r="N169" s="3"/>
      <c r="O169" s="5"/>
      <c r="P169" s="17"/>
      <c r="Q169" s="3"/>
      <c r="S169" s="204"/>
      <c r="T169" s="18"/>
      <c r="U169" s="99"/>
      <c r="V169" s="123"/>
      <c r="W169" s="123"/>
      <c r="X169" s="68"/>
      <c r="Y169" s="13"/>
      <c r="Z169" s="13"/>
      <c r="AA169" s="13"/>
      <c r="AB169" s="13"/>
      <c r="AC169" s="13"/>
      <c r="AD169" s="13"/>
      <c r="AE169" s="18"/>
      <c r="AF169" s="3"/>
    </row>
    <row r="170" spans="2:36" x14ac:dyDescent="0.5">
      <c r="M170" s="3"/>
      <c r="N170" s="3"/>
      <c r="O170" s="5"/>
      <c r="P170" s="17"/>
      <c r="Q170" s="3"/>
      <c r="S170" s="204"/>
      <c r="T170" s="18"/>
      <c r="U170" s="99"/>
      <c r="V170" s="123"/>
      <c r="W170" s="123"/>
      <c r="X170" s="68"/>
      <c r="Y170" s="13"/>
      <c r="Z170" s="13"/>
      <c r="AA170" s="13"/>
      <c r="AB170" s="13"/>
      <c r="AC170" s="13"/>
      <c r="AD170" s="13"/>
      <c r="AE170" s="18"/>
      <c r="AF170" s="3"/>
    </row>
    <row r="171" spans="2:36" s="77" customFormat="1" x14ac:dyDescent="0.5">
      <c r="B171" s="292"/>
      <c r="M171" s="3"/>
      <c r="N171" s="3"/>
      <c r="O171" s="5"/>
      <c r="P171" s="17"/>
      <c r="Q171" s="3"/>
      <c r="S171" s="204"/>
      <c r="T171" s="18"/>
      <c r="U171" s="99"/>
      <c r="V171" s="123"/>
      <c r="W171" s="123"/>
      <c r="X171" s="68"/>
      <c r="Y171" s="13"/>
      <c r="Z171" s="13"/>
      <c r="AA171" s="13"/>
      <c r="AB171" s="13"/>
      <c r="AC171" s="13"/>
      <c r="AD171" s="13"/>
      <c r="AE171" s="18"/>
      <c r="AF171" s="3"/>
      <c r="AG171"/>
      <c r="AH171"/>
      <c r="AI171"/>
      <c r="AJ171"/>
    </row>
    <row r="172" spans="2:36" s="77" customFormat="1" x14ac:dyDescent="0.5">
      <c r="B172" s="292"/>
      <c r="M172" s="3"/>
      <c r="N172" s="3"/>
      <c r="O172" s="5"/>
      <c r="P172" s="17"/>
      <c r="Q172" s="3"/>
      <c r="S172" s="204"/>
      <c r="T172" s="18"/>
      <c r="U172" s="99"/>
      <c r="V172" s="123"/>
      <c r="W172" s="123"/>
      <c r="X172" s="68"/>
      <c r="Y172" s="13"/>
      <c r="Z172" s="13"/>
      <c r="AA172" s="13"/>
      <c r="AB172" s="13"/>
      <c r="AC172" s="13"/>
      <c r="AD172" s="13"/>
      <c r="AE172" s="18"/>
      <c r="AF172" s="3"/>
    </row>
    <row r="173" spans="2:36" s="77" customFormat="1" x14ac:dyDescent="0.5">
      <c r="B173" s="292"/>
      <c r="M173" s="3"/>
      <c r="N173" s="3"/>
      <c r="O173" s="5"/>
      <c r="P173" s="17"/>
      <c r="Q173" s="3"/>
      <c r="S173" s="204"/>
      <c r="T173" s="18"/>
      <c r="U173" s="99"/>
      <c r="V173" s="123"/>
      <c r="W173" s="123"/>
      <c r="X173" s="68"/>
      <c r="Y173" s="13"/>
      <c r="Z173" s="13"/>
      <c r="AA173" s="13"/>
      <c r="AB173" s="13"/>
      <c r="AC173" s="13"/>
      <c r="AD173" s="13"/>
      <c r="AE173" s="18"/>
      <c r="AF173" s="3"/>
    </row>
    <row r="174" spans="2:36" s="77" customFormat="1" x14ac:dyDescent="0.5">
      <c r="B174" s="292"/>
      <c r="M174" s="76"/>
      <c r="N174" s="76"/>
      <c r="O174" s="76"/>
      <c r="P174" s="100"/>
      <c r="Q174" s="76"/>
      <c r="S174" s="142"/>
      <c r="T174" s="100"/>
      <c r="U174" s="18"/>
      <c r="V174" s="123"/>
      <c r="W174" s="123"/>
      <c r="X174" s="13"/>
      <c r="Y174" s="13"/>
      <c r="Z174" s="13"/>
      <c r="AA174" s="13"/>
      <c r="AB174" s="13"/>
      <c r="AC174" s="13"/>
      <c r="AD174" s="13"/>
      <c r="AE174" s="18"/>
      <c r="AF174" s="3"/>
    </row>
    <row r="175" spans="2:36" s="77" customFormat="1" x14ac:dyDescent="0.5">
      <c r="B175" s="292"/>
      <c r="M175" s="45"/>
      <c r="N175" s="45"/>
      <c r="O175" s="45"/>
      <c r="P175" s="87"/>
      <c r="Q175" s="45"/>
      <c r="S175" s="125"/>
      <c r="T175" s="87"/>
      <c r="U175" s="11"/>
      <c r="V175" s="125"/>
      <c r="W175" s="125"/>
      <c r="X175" s="1"/>
      <c r="Y175" s="1"/>
      <c r="Z175" s="1"/>
      <c r="AA175" s="13"/>
      <c r="AB175" s="13"/>
      <c r="AC175" s="1"/>
      <c r="AD175" s="1"/>
      <c r="AE175" s="11"/>
      <c r="AF175"/>
    </row>
    <row r="176" spans="2:36" s="77" customFormat="1" x14ac:dyDescent="0.5">
      <c r="B176" s="292"/>
      <c r="M176"/>
      <c r="N176"/>
      <c r="O176"/>
      <c r="P176" s="11"/>
      <c r="Q176"/>
      <c r="S176" s="125"/>
      <c r="T176" s="11"/>
      <c r="U176" s="11"/>
      <c r="V176" s="125"/>
      <c r="W176" s="125"/>
      <c r="X176" s="1"/>
      <c r="Y176" s="1"/>
      <c r="Z176" s="1"/>
      <c r="AA176" s="1"/>
      <c r="AB176" s="1"/>
      <c r="AC176" s="1"/>
      <c r="AD176" s="1"/>
      <c r="AE176" s="11"/>
      <c r="AF176"/>
    </row>
    <row r="177" spans="2:36" s="77" customFormat="1" x14ac:dyDescent="0.5">
      <c r="B177" s="292"/>
      <c r="M177"/>
      <c r="N177"/>
      <c r="O177"/>
      <c r="P177" s="11"/>
      <c r="Q177"/>
      <c r="S177" s="125"/>
      <c r="T177" s="11"/>
      <c r="U177" s="11"/>
      <c r="V177" s="125"/>
      <c r="W177" s="125"/>
      <c r="X177" s="1"/>
      <c r="Y177" s="1"/>
      <c r="Z177" s="1"/>
      <c r="AA177" s="1"/>
      <c r="AB177" s="1"/>
      <c r="AC177" s="1"/>
      <c r="AD177" s="1"/>
      <c r="AE177" s="11"/>
      <c r="AF177"/>
    </row>
    <row r="178" spans="2:36" s="77" customFormat="1" x14ac:dyDescent="0.5">
      <c r="B178" s="292"/>
      <c r="M178"/>
      <c r="N178"/>
      <c r="O178"/>
      <c r="P178" s="11"/>
      <c r="Q178"/>
      <c r="S178" s="125"/>
      <c r="T178" s="11"/>
      <c r="U178" s="11"/>
      <c r="V178" s="125"/>
      <c r="W178" s="125"/>
      <c r="X178" s="1"/>
      <c r="Y178" s="1"/>
      <c r="Z178" s="1"/>
      <c r="AA178" s="1"/>
      <c r="AB178" s="1"/>
      <c r="AC178" s="1"/>
      <c r="AD178" s="1"/>
      <c r="AE178" s="11"/>
      <c r="AF178"/>
    </row>
    <row r="179" spans="2:36" s="77" customFormat="1" x14ac:dyDescent="0.5">
      <c r="B179" s="292"/>
      <c r="M179"/>
      <c r="N179"/>
      <c r="O179"/>
      <c r="P179" s="11"/>
      <c r="Q179"/>
      <c r="S179" s="125"/>
      <c r="T179" s="11"/>
      <c r="U179" s="11"/>
      <c r="V179" s="125"/>
      <c r="W179" s="125"/>
      <c r="X179" s="1"/>
      <c r="Y179" s="1"/>
      <c r="Z179" s="1"/>
      <c r="AA179" s="1"/>
      <c r="AB179" s="1"/>
      <c r="AC179" s="1"/>
      <c r="AD179" s="1"/>
      <c r="AE179" s="11"/>
      <c r="AF179"/>
    </row>
    <row r="180" spans="2:36" s="77" customFormat="1" x14ac:dyDescent="0.5">
      <c r="B180" s="292"/>
      <c r="M180"/>
      <c r="N180"/>
      <c r="O180"/>
      <c r="P180" s="11"/>
      <c r="Q180"/>
      <c r="S180" s="125"/>
      <c r="T180" s="11"/>
      <c r="U180" s="11"/>
      <c r="V180" s="125"/>
      <c r="W180" s="125"/>
      <c r="X180" s="1"/>
      <c r="Y180" s="1"/>
      <c r="Z180" s="1"/>
      <c r="AA180" s="1"/>
      <c r="AB180" s="1"/>
      <c r="AC180" s="1"/>
      <c r="AD180" s="1"/>
      <c r="AE180" s="11"/>
      <c r="AF180"/>
    </row>
    <row r="181" spans="2:36" x14ac:dyDescent="0.5">
      <c r="AG181" s="77"/>
      <c r="AH181" s="77"/>
      <c r="AI181" s="77"/>
      <c r="AJ181" s="77"/>
    </row>
    <row r="184" spans="2:36" x14ac:dyDescent="0.5">
      <c r="H184" s="15"/>
      <c r="I184" s="15"/>
      <c r="J184" s="15"/>
      <c r="K184" s="15"/>
      <c r="L184" s="15"/>
      <c r="R184" s="15"/>
    </row>
    <row r="185" spans="2:36" x14ac:dyDescent="0.5">
      <c r="H185" s="15"/>
      <c r="I185" s="15"/>
      <c r="J185" s="15"/>
      <c r="K185" s="15"/>
      <c r="L185" s="15"/>
      <c r="R185" s="15"/>
    </row>
    <row r="186" spans="2:36" x14ac:dyDescent="0.5">
      <c r="H186" s="15"/>
      <c r="I186" s="15"/>
      <c r="J186" s="15"/>
      <c r="K186" s="15"/>
      <c r="L186" s="15"/>
      <c r="R186" s="15"/>
    </row>
    <row r="187" spans="2:36" x14ac:dyDescent="0.5">
      <c r="H187" s="15"/>
      <c r="I187" s="15"/>
      <c r="J187" s="15"/>
      <c r="K187" s="15"/>
      <c r="L187" s="15"/>
      <c r="R187" s="15"/>
    </row>
    <row r="188" spans="2:36" x14ac:dyDescent="0.5">
      <c r="H188" s="15"/>
      <c r="I188" s="15"/>
      <c r="J188" s="15"/>
      <c r="K188" s="15"/>
      <c r="L188" s="15"/>
      <c r="R188" s="15"/>
    </row>
    <row r="189" spans="2:36" x14ac:dyDescent="0.5">
      <c r="H189" s="15"/>
      <c r="I189" s="15"/>
      <c r="J189" s="15"/>
      <c r="K189" s="15"/>
      <c r="L189" s="15"/>
      <c r="R189" s="15"/>
    </row>
    <row r="190" spans="2:36" x14ac:dyDescent="0.5">
      <c r="H190" s="15"/>
      <c r="I190" s="15"/>
      <c r="J190" s="15"/>
      <c r="K190" s="15"/>
      <c r="L190" s="15"/>
      <c r="R190" s="15"/>
    </row>
    <row r="191" spans="2:36" x14ac:dyDescent="0.5">
      <c r="H191" s="15"/>
      <c r="I191" s="15"/>
      <c r="J191" s="15"/>
      <c r="K191" s="15"/>
      <c r="L191" s="15"/>
      <c r="R191" s="15"/>
    </row>
    <row r="192" spans="2:36" x14ac:dyDescent="0.5">
      <c r="H192" s="15"/>
      <c r="I192" s="15"/>
      <c r="J192" s="15"/>
      <c r="K192" s="15"/>
      <c r="L192" s="15"/>
      <c r="R192" s="15"/>
    </row>
    <row r="193" spans="8:18" x14ac:dyDescent="0.5">
      <c r="H193" s="15"/>
      <c r="I193" s="15"/>
      <c r="J193" s="15"/>
      <c r="K193" s="15"/>
      <c r="L193" s="15"/>
      <c r="R193" s="15"/>
    </row>
    <row r="194" spans="8:18" x14ac:dyDescent="0.5">
      <c r="H194" s="15"/>
      <c r="I194" s="15"/>
      <c r="J194" s="15"/>
      <c r="K194" s="15"/>
      <c r="L194" s="15"/>
      <c r="R194" s="15"/>
    </row>
    <row r="195" spans="8:18" x14ac:dyDescent="0.5">
      <c r="H195" s="15"/>
      <c r="I195" s="15"/>
      <c r="J195" s="15"/>
      <c r="K195" s="15"/>
      <c r="L195" s="15"/>
      <c r="R195" s="15"/>
    </row>
    <row r="196" spans="8:18" x14ac:dyDescent="0.5">
      <c r="H196" s="15"/>
      <c r="I196" s="15"/>
      <c r="J196" s="15"/>
      <c r="K196" s="15"/>
      <c r="L196" s="15"/>
      <c r="R196" s="15"/>
    </row>
    <row r="197" spans="8:18" x14ac:dyDescent="0.5">
      <c r="H197" s="15"/>
      <c r="I197" s="15"/>
      <c r="J197" s="15"/>
      <c r="K197" s="15"/>
      <c r="L197" s="15"/>
      <c r="R197" s="15"/>
    </row>
    <row r="198" spans="8:18" x14ac:dyDescent="0.5">
      <c r="H198" s="15"/>
      <c r="I198" s="15"/>
      <c r="J198" s="15"/>
      <c r="K198" s="15"/>
      <c r="L198" s="15"/>
      <c r="R198" s="15"/>
    </row>
    <row r="199" spans="8:18" x14ac:dyDescent="0.5">
      <c r="H199" s="15"/>
      <c r="I199" s="15"/>
      <c r="J199" s="15"/>
      <c r="K199" s="15"/>
      <c r="L199" s="15"/>
      <c r="R199" s="15"/>
    </row>
    <row r="200" spans="8:18" x14ac:dyDescent="0.5">
      <c r="H200" s="15"/>
      <c r="I200" s="15"/>
      <c r="J200" s="15"/>
      <c r="K200" s="15"/>
      <c r="L200" s="15"/>
      <c r="R200" s="15"/>
    </row>
    <row r="201" spans="8:18" x14ac:dyDescent="0.5">
      <c r="H201" s="15"/>
      <c r="I201" s="15"/>
      <c r="J201" s="15"/>
      <c r="K201" s="15"/>
      <c r="L201" s="15"/>
      <c r="R201" s="15"/>
    </row>
    <row r="202" spans="8:18" x14ac:dyDescent="0.5">
      <c r="H202" s="15"/>
      <c r="I202" s="15"/>
      <c r="J202" s="15"/>
      <c r="K202" s="15"/>
      <c r="L202" s="15"/>
      <c r="R202" s="15"/>
    </row>
    <row r="203" spans="8:18" x14ac:dyDescent="0.5">
      <c r="H203" s="15"/>
      <c r="I203" s="15"/>
      <c r="J203" s="15"/>
      <c r="K203" s="15"/>
      <c r="L203" s="15"/>
      <c r="R203" s="15"/>
    </row>
    <row r="204" spans="8:18" x14ac:dyDescent="0.5">
      <c r="H204" s="15"/>
      <c r="I204" s="15"/>
      <c r="J204" s="15"/>
      <c r="K204" s="15"/>
      <c r="L204" s="15"/>
      <c r="R204" s="15"/>
    </row>
    <row r="205" spans="8:18" x14ac:dyDescent="0.5">
      <c r="H205" s="15"/>
      <c r="I205" s="15"/>
      <c r="J205" s="15"/>
      <c r="K205" s="15"/>
      <c r="L205" s="15"/>
      <c r="R205" s="15"/>
    </row>
    <row r="206" spans="8:18" x14ac:dyDescent="0.5">
      <c r="H206" s="15"/>
      <c r="I206" s="15"/>
      <c r="J206" s="15"/>
      <c r="K206" s="15"/>
      <c r="L206" s="15"/>
      <c r="R206" s="15"/>
    </row>
    <row r="207" spans="8:18" x14ac:dyDescent="0.5">
      <c r="H207" s="15"/>
      <c r="I207" s="15"/>
      <c r="J207" s="15"/>
      <c r="K207" s="15"/>
      <c r="L207" s="15"/>
      <c r="R207" s="15"/>
    </row>
    <row r="208" spans="8:18" x14ac:dyDescent="0.5">
      <c r="H208" s="15"/>
      <c r="I208" s="15"/>
      <c r="J208" s="15"/>
      <c r="K208" s="15"/>
      <c r="L208" s="15"/>
      <c r="R208" s="15"/>
    </row>
    <row r="209" spans="8:18" x14ac:dyDescent="0.5">
      <c r="H209" s="15"/>
      <c r="I209" s="15"/>
      <c r="J209" s="15"/>
      <c r="K209" s="15"/>
      <c r="L209" s="15"/>
      <c r="R209" s="15"/>
    </row>
    <row r="210" spans="8:18" x14ac:dyDescent="0.5">
      <c r="H210" s="15"/>
      <c r="I210" s="15"/>
      <c r="J210" s="15"/>
      <c r="K210" s="15"/>
      <c r="L210" s="15"/>
      <c r="R210" s="15"/>
    </row>
    <row r="211" spans="8:18" x14ac:dyDescent="0.5">
      <c r="H211" s="15"/>
      <c r="I211" s="15"/>
      <c r="J211" s="15"/>
      <c r="K211" s="15"/>
      <c r="L211" s="15"/>
      <c r="R211" s="15"/>
    </row>
    <row r="212" spans="8:18" x14ac:dyDescent="0.5">
      <c r="H212" s="15"/>
      <c r="I212" s="15"/>
      <c r="J212" s="15"/>
      <c r="K212" s="15"/>
      <c r="L212" s="15"/>
      <c r="R212" s="15"/>
    </row>
    <row r="213" spans="8:18" x14ac:dyDescent="0.5">
      <c r="H213" s="15"/>
      <c r="I213" s="15"/>
      <c r="J213" s="15"/>
      <c r="K213" s="15"/>
      <c r="L213" s="15"/>
      <c r="R213" s="15"/>
    </row>
    <row r="214" spans="8:18" x14ac:dyDescent="0.5">
      <c r="H214" s="15"/>
      <c r="I214" s="15"/>
      <c r="J214" s="15"/>
      <c r="K214" s="15"/>
      <c r="L214" s="15"/>
      <c r="R214" s="15"/>
    </row>
    <row r="215" spans="8:18" x14ac:dyDescent="0.5">
      <c r="H215" s="15"/>
      <c r="I215" s="15"/>
      <c r="J215" s="15"/>
      <c r="K215" s="15"/>
      <c r="L215" s="15"/>
      <c r="R215" s="15"/>
    </row>
    <row r="216" spans="8:18" x14ac:dyDescent="0.5">
      <c r="H216" s="15"/>
      <c r="I216" s="15"/>
      <c r="J216" s="15"/>
      <c r="K216" s="15"/>
      <c r="L216" s="15"/>
      <c r="R216" s="15"/>
    </row>
    <row r="217" spans="8:18" x14ac:dyDescent="0.5">
      <c r="H217" s="15"/>
      <c r="I217" s="15"/>
      <c r="J217" s="15"/>
      <c r="K217" s="15"/>
      <c r="L217" s="15"/>
      <c r="R217" s="15"/>
    </row>
    <row r="218" spans="8:18" x14ac:dyDescent="0.5">
      <c r="H218" s="15"/>
      <c r="I218" s="15"/>
      <c r="J218" s="15"/>
      <c r="K218" s="15"/>
      <c r="L218" s="15"/>
      <c r="R218" s="15"/>
    </row>
    <row r="219" spans="8:18" x14ac:dyDescent="0.5">
      <c r="H219" s="15"/>
      <c r="I219" s="15"/>
      <c r="J219" s="15"/>
      <c r="K219" s="15"/>
      <c r="L219" s="15"/>
      <c r="R219" s="15"/>
    </row>
    <row r="220" spans="8:18" x14ac:dyDescent="0.5">
      <c r="H220" s="15"/>
      <c r="I220" s="15"/>
      <c r="J220" s="15"/>
      <c r="K220" s="15"/>
      <c r="L220" s="15"/>
      <c r="R220" s="15"/>
    </row>
    <row r="221" spans="8:18" x14ac:dyDescent="0.5">
      <c r="H221" s="15"/>
      <c r="I221" s="15"/>
      <c r="J221" s="15"/>
      <c r="K221" s="15"/>
      <c r="L221" s="15"/>
      <c r="R221" s="15"/>
    </row>
    <row r="222" spans="8:18" x14ac:dyDescent="0.5">
      <c r="H222" s="15"/>
      <c r="I222" s="15"/>
      <c r="J222" s="15"/>
      <c r="K222" s="15"/>
      <c r="L222" s="15"/>
      <c r="R222" s="15"/>
    </row>
    <row r="223" spans="8:18" x14ac:dyDescent="0.5">
      <c r="H223" s="15"/>
      <c r="I223" s="15"/>
      <c r="J223" s="15"/>
      <c r="K223" s="15"/>
      <c r="L223" s="15"/>
      <c r="R223" s="15"/>
    </row>
    <row r="224" spans="8:18" x14ac:dyDescent="0.5">
      <c r="H224" s="15"/>
      <c r="I224" s="15"/>
      <c r="J224" s="15"/>
      <c r="K224" s="15"/>
      <c r="L224" s="15"/>
      <c r="R224" s="15"/>
    </row>
    <row r="225" spans="8:18" x14ac:dyDescent="0.5">
      <c r="H225" s="15"/>
      <c r="I225" s="15"/>
      <c r="J225" s="15"/>
      <c r="K225" s="15"/>
      <c r="L225" s="15"/>
      <c r="R225" s="15"/>
    </row>
    <row r="226" spans="8:18" x14ac:dyDescent="0.5">
      <c r="H226" s="15"/>
      <c r="I226" s="15"/>
      <c r="J226" s="15"/>
      <c r="K226" s="15"/>
      <c r="L226" s="15"/>
      <c r="R226" s="15"/>
    </row>
    <row r="227" spans="8:18" x14ac:dyDescent="0.5">
      <c r="H227" s="15"/>
      <c r="I227" s="15"/>
      <c r="J227" s="15"/>
      <c r="K227" s="15"/>
      <c r="L227" s="15"/>
      <c r="R227" s="15"/>
    </row>
    <row r="228" spans="8:18" x14ac:dyDescent="0.5">
      <c r="H228" s="15"/>
      <c r="I228" s="15"/>
      <c r="J228" s="15"/>
      <c r="K228" s="15"/>
      <c r="L228" s="15"/>
      <c r="R228" s="15"/>
    </row>
    <row r="229" spans="8:18" x14ac:dyDescent="0.5">
      <c r="H229" s="15"/>
      <c r="I229" s="15"/>
      <c r="J229" s="15"/>
      <c r="K229" s="15"/>
      <c r="L229" s="15"/>
      <c r="R229" s="15"/>
    </row>
    <row r="230" spans="8:18" x14ac:dyDescent="0.5">
      <c r="H230" s="15"/>
      <c r="I230" s="15"/>
      <c r="J230" s="15"/>
      <c r="K230" s="15"/>
      <c r="L230" s="15"/>
      <c r="R230" s="15"/>
    </row>
    <row r="231" spans="8:18" x14ac:dyDescent="0.5">
      <c r="H231" s="15"/>
      <c r="I231" s="15"/>
      <c r="J231" s="15"/>
      <c r="K231" s="15"/>
      <c r="L231" s="15"/>
      <c r="R231" s="15"/>
    </row>
    <row r="232" spans="8:18" x14ac:dyDescent="0.5">
      <c r="H232" s="15"/>
      <c r="I232" s="15"/>
      <c r="J232" s="15"/>
      <c r="K232" s="15"/>
      <c r="L232" s="15"/>
      <c r="R232" s="15"/>
    </row>
    <row r="233" spans="8:18" x14ac:dyDescent="0.5">
      <c r="H233" s="15"/>
      <c r="I233" s="15"/>
      <c r="J233" s="15"/>
      <c r="K233" s="15"/>
      <c r="L233" s="15"/>
      <c r="R233" s="15"/>
    </row>
    <row r="234" spans="8:18" x14ac:dyDescent="0.5">
      <c r="H234" s="15"/>
      <c r="I234" s="15"/>
      <c r="J234" s="15"/>
      <c r="K234" s="15"/>
      <c r="L234" s="15"/>
      <c r="R234" s="15"/>
    </row>
    <row r="235" spans="8:18" x14ac:dyDescent="0.5">
      <c r="H235" s="15"/>
      <c r="I235" s="15"/>
      <c r="J235" s="15"/>
      <c r="K235" s="15"/>
      <c r="L235" s="15"/>
      <c r="R235" s="15"/>
    </row>
    <row r="236" spans="8:18" x14ac:dyDescent="0.5">
      <c r="H236" s="15"/>
      <c r="I236" s="15"/>
      <c r="J236" s="15"/>
      <c r="K236" s="15"/>
      <c r="L236" s="15"/>
      <c r="R236" s="15"/>
    </row>
    <row r="237" spans="8:18" x14ac:dyDescent="0.5">
      <c r="H237" s="15"/>
      <c r="I237" s="15"/>
      <c r="J237" s="15"/>
      <c r="K237" s="15"/>
      <c r="L237" s="15"/>
      <c r="R237" s="15"/>
    </row>
    <row r="238" spans="8:18" x14ac:dyDescent="0.5">
      <c r="H238" s="15"/>
      <c r="I238" s="15"/>
      <c r="J238" s="15"/>
      <c r="K238" s="15"/>
      <c r="L238" s="15"/>
      <c r="R238" s="15"/>
    </row>
    <row r="239" spans="8:18" x14ac:dyDescent="0.5">
      <c r="H239" s="15"/>
      <c r="I239" s="15"/>
      <c r="J239" s="15"/>
      <c r="K239" s="15"/>
      <c r="L239" s="15"/>
      <c r="R239" s="15"/>
    </row>
    <row r="240" spans="8:18" x14ac:dyDescent="0.5">
      <c r="H240" s="15"/>
      <c r="I240" s="15"/>
      <c r="J240" s="15"/>
      <c r="K240" s="15"/>
      <c r="L240" s="15"/>
      <c r="R240" s="15"/>
    </row>
    <row r="241" spans="8:18" x14ac:dyDescent="0.5">
      <c r="H241" s="15"/>
      <c r="I241" s="15"/>
      <c r="J241" s="15"/>
      <c r="K241" s="15"/>
      <c r="L241" s="15"/>
      <c r="R241" s="15"/>
    </row>
    <row r="242" spans="8:18" x14ac:dyDescent="0.5">
      <c r="H242" s="15"/>
      <c r="I242" s="15"/>
      <c r="J242" s="15"/>
      <c r="K242" s="15"/>
      <c r="L242" s="15"/>
      <c r="R242" s="15"/>
    </row>
    <row r="243" spans="8:18" x14ac:dyDescent="0.5">
      <c r="H243" s="15"/>
      <c r="I243" s="15"/>
      <c r="J243" s="15"/>
      <c r="K243" s="15"/>
      <c r="L243" s="15"/>
      <c r="R243" s="15"/>
    </row>
    <row r="244" spans="8:18" x14ac:dyDescent="0.5">
      <c r="H244" s="15"/>
      <c r="I244" s="15"/>
      <c r="J244" s="15"/>
      <c r="K244" s="15"/>
      <c r="L244" s="15"/>
      <c r="R244" s="15"/>
    </row>
    <row r="245" spans="8:18" x14ac:dyDescent="0.5">
      <c r="H245" s="15"/>
      <c r="I245" s="15"/>
      <c r="J245" s="15"/>
      <c r="K245" s="15"/>
      <c r="L245" s="15"/>
      <c r="R245" s="15"/>
    </row>
    <row r="246" spans="8:18" x14ac:dyDescent="0.5">
      <c r="H246" s="15"/>
      <c r="I246" s="15"/>
      <c r="J246" s="15"/>
      <c r="K246" s="15"/>
      <c r="L246" s="15"/>
      <c r="R246" s="15"/>
    </row>
    <row r="247" spans="8:18" x14ac:dyDescent="0.5">
      <c r="H247" s="15"/>
      <c r="I247" s="15"/>
      <c r="J247" s="15"/>
      <c r="K247" s="15"/>
      <c r="L247" s="15"/>
      <c r="R247" s="15"/>
    </row>
    <row r="248" spans="8:18" x14ac:dyDescent="0.5">
      <c r="H248" s="15"/>
      <c r="I248" s="15"/>
      <c r="J248" s="15"/>
      <c r="K248" s="15"/>
      <c r="L248" s="15"/>
      <c r="R248" s="15"/>
    </row>
    <row r="249" spans="8:18" x14ac:dyDescent="0.5">
      <c r="H249" s="15"/>
      <c r="I249" s="15"/>
      <c r="J249" s="15"/>
      <c r="K249" s="15"/>
      <c r="L249" s="15"/>
      <c r="R249" s="15"/>
    </row>
    <row r="250" spans="8:18" x14ac:dyDescent="0.5">
      <c r="H250" s="15"/>
      <c r="I250" s="15"/>
      <c r="J250" s="15"/>
      <c r="K250" s="15"/>
      <c r="L250" s="15"/>
      <c r="R250" s="15"/>
    </row>
    <row r="251" spans="8:18" x14ac:dyDescent="0.5">
      <c r="H251" s="15"/>
      <c r="I251" s="15"/>
      <c r="J251" s="15"/>
      <c r="K251" s="15"/>
      <c r="L251" s="15"/>
      <c r="R251" s="15"/>
    </row>
    <row r="252" spans="8:18" x14ac:dyDescent="0.5">
      <c r="H252" s="15"/>
      <c r="I252" s="15"/>
      <c r="J252" s="15"/>
      <c r="K252" s="15"/>
      <c r="L252" s="15"/>
      <c r="R252" s="15"/>
    </row>
    <row r="253" spans="8:18" x14ac:dyDescent="0.5">
      <c r="H253" s="15"/>
      <c r="I253" s="15"/>
      <c r="J253" s="15"/>
      <c r="K253" s="15"/>
      <c r="L253" s="15"/>
      <c r="R253" s="15"/>
    </row>
    <row r="254" spans="8:18" x14ac:dyDescent="0.5">
      <c r="H254" s="15"/>
      <c r="I254" s="15"/>
      <c r="J254" s="15"/>
      <c r="K254" s="15"/>
      <c r="L254" s="15"/>
      <c r="R254" s="15"/>
    </row>
    <row r="255" spans="8:18" x14ac:dyDescent="0.5">
      <c r="H255" s="15"/>
      <c r="I255" s="15"/>
      <c r="J255" s="15"/>
      <c r="K255" s="15"/>
      <c r="L255" s="15"/>
      <c r="R255" s="15"/>
    </row>
    <row r="256" spans="8:18" x14ac:dyDescent="0.5">
      <c r="H256" s="15"/>
      <c r="I256" s="15"/>
      <c r="J256" s="15"/>
      <c r="K256" s="15"/>
      <c r="L256" s="15"/>
      <c r="R256" s="15"/>
    </row>
    <row r="257" spans="8:18" x14ac:dyDescent="0.5">
      <c r="H257" s="15"/>
      <c r="I257" s="15"/>
      <c r="J257" s="15"/>
      <c r="K257" s="15"/>
      <c r="L257" s="15"/>
      <c r="R257" s="15"/>
    </row>
    <row r="258" spans="8:18" x14ac:dyDescent="0.5">
      <c r="H258" s="15"/>
      <c r="I258" s="15"/>
      <c r="J258" s="15"/>
      <c r="K258" s="15"/>
      <c r="L258" s="15"/>
      <c r="R258" s="15"/>
    </row>
    <row r="259" spans="8:18" x14ac:dyDescent="0.5">
      <c r="H259" s="15"/>
      <c r="I259" s="15"/>
      <c r="J259" s="15"/>
      <c r="K259" s="15"/>
      <c r="L259" s="15"/>
      <c r="R259" s="15"/>
    </row>
    <row r="260" spans="8:18" x14ac:dyDescent="0.5">
      <c r="H260" s="15"/>
      <c r="I260" s="15"/>
      <c r="J260" s="15"/>
      <c r="K260" s="15"/>
      <c r="L260" s="15"/>
      <c r="R260" s="15"/>
    </row>
    <row r="261" spans="8:18" x14ac:dyDescent="0.5">
      <c r="H261" s="15"/>
      <c r="I261" s="15"/>
      <c r="J261" s="15"/>
      <c r="K261" s="15"/>
      <c r="L261" s="15"/>
      <c r="R261" s="15"/>
    </row>
    <row r="262" spans="8:18" x14ac:dyDescent="0.5">
      <c r="H262" s="15"/>
      <c r="I262" s="15"/>
      <c r="J262" s="15"/>
      <c r="K262" s="15"/>
      <c r="L262" s="15"/>
      <c r="R262" s="15"/>
    </row>
    <row r="263" spans="8:18" x14ac:dyDescent="0.5">
      <c r="H263" s="15"/>
      <c r="I263" s="15"/>
      <c r="J263" s="15"/>
      <c r="K263" s="15"/>
      <c r="L263" s="15"/>
      <c r="R263" s="15"/>
    </row>
    <row r="264" spans="8:18" x14ac:dyDescent="0.5">
      <c r="H264" s="15"/>
      <c r="I264" s="15"/>
      <c r="J264" s="15"/>
      <c r="K264" s="15"/>
      <c r="L264" s="15"/>
      <c r="R264" s="15"/>
    </row>
    <row r="265" spans="8:18" x14ac:dyDescent="0.5">
      <c r="H265" s="15"/>
      <c r="I265" s="15"/>
      <c r="J265" s="15"/>
      <c r="K265" s="15"/>
      <c r="L265" s="15"/>
      <c r="R265" s="15"/>
    </row>
    <row r="266" spans="8:18" x14ac:dyDescent="0.5">
      <c r="H266" s="15"/>
      <c r="I266" s="15"/>
      <c r="J266" s="15"/>
      <c r="K266" s="15"/>
      <c r="L266" s="15"/>
      <c r="R266" s="15"/>
    </row>
    <row r="267" spans="8:18" x14ac:dyDescent="0.5">
      <c r="H267" s="15"/>
      <c r="I267" s="15"/>
      <c r="J267" s="15"/>
      <c r="K267" s="15"/>
      <c r="L267" s="15"/>
      <c r="R267" s="15"/>
    </row>
    <row r="268" spans="8:18" x14ac:dyDescent="0.5">
      <c r="H268" s="15"/>
      <c r="I268" s="15"/>
      <c r="J268" s="15"/>
      <c r="K268" s="15"/>
      <c r="L268" s="15"/>
      <c r="R268" s="15"/>
    </row>
    <row r="269" spans="8:18" x14ac:dyDescent="0.5">
      <c r="H269" s="15"/>
      <c r="I269" s="15"/>
      <c r="J269" s="15"/>
      <c r="K269" s="15"/>
      <c r="L269" s="15"/>
      <c r="R269" s="15"/>
    </row>
    <row r="270" spans="8:18" x14ac:dyDescent="0.5">
      <c r="H270" s="15"/>
      <c r="I270" s="15"/>
      <c r="J270" s="15"/>
      <c r="K270" s="15"/>
      <c r="L270" s="15"/>
      <c r="R270" s="15"/>
    </row>
    <row r="271" spans="8:18" x14ac:dyDescent="0.5">
      <c r="H271" s="15"/>
      <c r="I271" s="15"/>
      <c r="J271" s="15"/>
      <c r="K271" s="15"/>
      <c r="L271" s="15"/>
      <c r="R271" s="15"/>
    </row>
    <row r="272" spans="8:18" x14ac:dyDescent="0.5">
      <c r="H272" s="15"/>
      <c r="I272" s="15"/>
      <c r="J272" s="15"/>
      <c r="K272" s="15"/>
      <c r="L272" s="15"/>
      <c r="R272" s="15"/>
    </row>
    <row r="273" spans="1:18" x14ac:dyDescent="0.5">
      <c r="H273" s="15"/>
      <c r="I273" s="15"/>
      <c r="J273" s="15"/>
      <c r="K273" s="15"/>
      <c r="L273" s="15"/>
      <c r="R273" s="15"/>
    </row>
    <row r="274" spans="1:18" x14ac:dyDescent="0.5">
      <c r="H274" s="15"/>
      <c r="I274" s="15"/>
      <c r="J274" s="15"/>
      <c r="K274" s="15"/>
      <c r="L274" s="15"/>
      <c r="R274" s="15"/>
    </row>
    <row r="275" spans="1:18" x14ac:dyDescent="0.5">
      <c r="H275" s="15"/>
      <c r="I275" s="15"/>
      <c r="J275" s="15"/>
      <c r="K275" s="15"/>
      <c r="L275" s="15"/>
      <c r="R275" s="15"/>
    </row>
    <row r="276" spans="1:18" x14ac:dyDescent="0.5">
      <c r="H276" s="15"/>
      <c r="I276" s="15"/>
      <c r="J276" s="15"/>
      <c r="K276" s="15"/>
      <c r="L276" s="15"/>
      <c r="R276" s="15"/>
    </row>
    <row r="277" spans="1:18" x14ac:dyDescent="0.5">
      <c r="H277" s="15"/>
      <c r="I277" s="15"/>
      <c r="J277" s="15"/>
      <c r="K277" s="15"/>
      <c r="L277" s="15"/>
      <c r="R277" s="15"/>
    </row>
    <row r="278" spans="1:18" x14ac:dyDescent="0.5">
      <c r="H278" s="15"/>
      <c r="I278" s="15"/>
      <c r="J278" s="15"/>
      <c r="K278" s="15"/>
      <c r="L278" s="15"/>
      <c r="R278" s="15"/>
    </row>
    <row r="279" spans="1:18" x14ac:dyDescent="0.5">
      <c r="H279" s="15"/>
      <c r="I279" s="15"/>
      <c r="J279" s="15"/>
      <c r="K279" s="15"/>
      <c r="L279" s="15"/>
      <c r="R279" s="15"/>
    </row>
    <row r="280" spans="1:18" x14ac:dyDescent="0.5">
      <c r="H280" s="15"/>
      <c r="I280" s="15"/>
      <c r="J280" s="15"/>
      <c r="K280" s="15"/>
      <c r="L280" s="15"/>
      <c r="R280" s="15"/>
    </row>
    <row r="281" spans="1:18" x14ac:dyDescent="0.5">
      <c r="H281" s="15"/>
      <c r="I281" s="15"/>
      <c r="J281" s="15"/>
      <c r="K281" s="15"/>
      <c r="L281" s="15"/>
      <c r="R281" s="15"/>
    </row>
    <row r="282" spans="1:18" x14ac:dyDescent="0.5">
      <c r="A282" s="48"/>
      <c r="B282" s="293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R282" s="48"/>
    </row>
    <row r="283" spans="1:18" x14ac:dyDescent="0.5">
      <c r="A283" s="45"/>
      <c r="B283" s="294"/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R283" s="45"/>
    </row>
    <row r="284" spans="1:18" x14ac:dyDescent="0.5">
      <c r="A284" s="45"/>
      <c r="B284" s="294"/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R284" s="45"/>
    </row>
    <row r="285" spans="1:18" x14ac:dyDescent="0.5">
      <c r="A285" s="45"/>
      <c r="B285" s="294"/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R285" s="45"/>
    </row>
    <row r="286" spans="1:18" x14ac:dyDescent="0.5">
      <c r="A286" s="45"/>
      <c r="B286" s="294"/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R286" s="45"/>
    </row>
    <row r="287" spans="1:18" x14ac:dyDescent="0.5">
      <c r="A287" s="45"/>
      <c r="B287" s="294"/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R287" s="45"/>
    </row>
    <row r="288" spans="1:18" x14ac:dyDescent="0.5">
      <c r="A288" s="45"/>
      <c r="B288" s="294"/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R288" s="45"/>
    </row>
    <row r="289" spans="1:18" x14ac:dyDescent="0.5">
      <c r="A289" s="45"/>
      <c r="B289" s="294"/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R289" s="45"/>
    </row>
    <row r="290" spans="1:18" x14ac:dyDescent="0.5">
      <c r="A290" s="45"/>
      <c r="B290" s="294"/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R290" s="45"/>
    </row>
    <row r="291" spans="1:18" x14ac:dyDescent="0.5">
      <c r="A291" s="45"/>
      <c r="B291" s="294"/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R291" s="45"/>
    </row>
    <row r="292" spans="1:18" x14ac:dyDescent="0.5">
      <c r="A292" s="45"/>
      <c r="B292" s="294"/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R292" s="45"/>
    </row>
    <row r="293" spans="1:18" x14ac:dyDescent="0.5">
      <c r="A293" s="45"/>
      <c r="B293" s="294"/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R293" s="45"/>
    </row>
    <row r="294" spans="1:18" x14ac:dyDescent="0.5">
      <c r="A294" s="45"/>
      <c r="B294" s="294"/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R294" s="45"/>
    </row>
    <row r="295" spans="1:18" x14ac:dyDescent="0.5">
      <c r="A295" s="45"/>
      <c r="B295" s="294"/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R295" s="45"/>
    </row>
    <row r="296" spans="1:18" x14ac:dyDescent="0.5">
      <c r="A296" s="45"/>
      <c r="B296" s="294"/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R296" s="45"/>
    </row>
    <row r="297" spans="1:18" x14ac:dyDescent="0.5">
      <c r="A297" s="45"/>
      <c r="B297" s="294"/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R297" s="45"/>
    </row>
    <row r="298" spans="1:18" x14ac:dyDescent="0.5">
      <c r="A298" s="45"/>
      <c r="B298" s="294"/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R298" s="45"/>
    </row>
    <row r="299" spans="1:18" x14ac:dyDescent="0.5">
      <c r="A299" s="45"/>
      <c r="B299" s="294"/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R299" s="45"/>
    </row>
    <row r="300" spans="1:18" x14ac:dyDescent="0.5">
      <c r="A300" s="45"/>
      <c r="B300" s="294"/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R300" s="45"/>
    </row>
    <row r="301" spans="1:18" x14ac:dyDescent="0.5">
      <c r="A301" s="45"/>
      <c r="B301" s="294"/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R301" s="45"/>
    </row>
    <row r="302" spans="1:18" x14ac:dyDescent="0.5">
      <c r="A302" s="45"/>
      <c r="B302" s="294"/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R302" s="45"/>
    </row>
    <row r="303" spans="1:18" x14ac:dyDescent="0.5">
      <c r="A303" s="45"/>
      <c r="B303" s="294"/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R303" s="45"/>
    </row>
    <row r="304" spans="1:18" x14ac:dyDescent="0.5">
      <c r="A304" s="45"/>
      <c r="B304" s="294"/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R304" s="45"/>
    </row>
    <row r="305" spans="1:18" x14ac:dyDescent="0.5">
      <c r="A305" s="45"/>
      <c r="B305" s="294"/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R305" s="45"/>
    </row>
    <row r="306" spans="1:18" x14ac:dyDescent="0.5">
      <c r="A306" s="45"/>
      <c r="B306" s="294"/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R306" s="45"/>
    </row>
    <row r="307" spans="1:18" x14ac:dyDescent="0.5">
      <c r="A307" s="45"/>
      <c r="B307" s="294"/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R307" s="45"/>
    </row>
    <row r="308" spans="1:18" x14ac:dyDescent="0.5">
      <c r="A308" s="45"/>
      <c r="B308" s="294"/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R308" s="45"/>
    </row>
    <row r="309" spans="1:18" x14ac:dyDescent="0.5">
      <c r="A309" s="45"/>
      <c r="B309" s="294"/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R309" s="45"/>
    </row>
    <row r="310" spans="1:18" x14ac:dyDescent="0.5">
      <c r="A310" s="45"/>
      <c r="B310" s="294"/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R310" s="45"/>
    </row>
    <row r="311" spans="1:18" x14ac:dyDescent="0.5">
      <c r="A311" s="45"/>
      <c r="B311" s="294"/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R311" s="45"/>
    </row>
    <row r="312" spans="1:18" x14ac:dyDescent="0.5">
      <c r="A312" s="45"/>
      <c r="B312" s="294"/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R312" s="45"/>
    </row>
    <row r="313" spans="1:18" x14ac:dyDescent="0.5">
      <c r="A313" s="45"/>
      <c r="B313" s="294"/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R313" s="45"/>
    </row>
    <row r="314" spans="1:18" x14ac:dyDescent="0.5">
      <c r="A314" s="45"/>
      <c r="B314" s="294"/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R314" s="45"/>
    </row>
    <row r="315" spans="1:18" x14ac:dyDescent="0.5">
      <c r="A315" s="45"/>
      <c r="B315" s="294"/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R315" s="45"/>
    </row>
    <row r="316" spans="1:18" x14ac:dyDescent="0.5">
      <c r="A316" s="45"/>
      <c r="B316" s="294"/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R316" s="45"/>
    </row>
  </sheetData>
  <mergeCells count="1">
    <mergeCell ref="P4:Q4"/>
  </mergeCells>
  <phoneticPr fontId="11" type="noConversion"/>
  <conditionalFormatting sqref="V87:V88 V90">
    <cfRule type="cellIs" dxfId="34" priority="2" stopIfTrue="1" operator="lessThan">
      <formula>0</formula>
    </cfRule>
  </conditionalFormatting>
  <conditionalFormatting sqref="V50:V52">
    <cfRule type="cellIs" dxfId="33" priority="4" stopIfTrue="1" operator="greaterThan">
      <formula>0</formula>
    </cfRule>
    <cfRule type="cellIs" dxfId="32" priority="5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FB375-84CB-4280-9612-B1A059C2A393}">
  <dimension ref="A1:Y164"/>
  <sheetViews>
    <sheetView zoomScale="96" zoomScaleNormal="96" workbookViewId="0">
      <selection activeCell="X12" sqref="X12"/>
    </sheetView>
  </sheetViews>
  <sheetFormatPr baseColWidth="10" defaultRowHeight="15" x14ac:dyDescent="0.5"/>
  <cols>
    <col min="1" max="1" width="6" customWidth="1"/>
    <col min="2" max="2" width="6.36328125" customWidth="1"/>
    <col min="3" max="3" width="6.453125" customWidth="1"/>
    <col min="4" max="4" width="6.08984375" customWidth="1"/>
    <col min="5" max="5" width="7" customWidth="1"/>
    <col min="6" max="6" width="5.90625" style="125" customWidth="1"/>
    <col min="7" max="7" width="5.6328125" customWidth="1"/>
    <col min="8" max="8" width="5.453125" customWidth="1"/>
    <col min="9" max="9" width="6.6328125" customWidth="1"/>
    <col min="10" max="10" width="5.54296875" customWidth="1"/>
    <col min="11" max="11" width="6.453125" customWidth="1"/>
    <col min="12" max="12" width="7.54296875" style="11" customWidth="1"/>
    <col min="13" max="13" width="6.453125" customWidth="1"/>
    <col min="14" max="14" width="6.54296875" customWidth="1"/>
    <col min="15" max="15" width="5.453125" customWidth="1"/>
    <col min="16" max="16" width="7.90625" customWidth="1"/>
    <col min="17" max="17" width="7.1796875" customWidth="1"/>
    <col min="18" max="18" width="10.08984375" customWidth="1"/>
    <col min="19" max="19" width="10.6328125" customWidth="1"/>
    <col min="20" max="20" width="8.54296875" customWidth="1"/>
    <col min="21" max="21" width="9.36328125" customWidth="1"/>
    <col min="22" max="22" width="9" customWidth="1"/>
    <col min="23" max="23" width="7.5" customWidth="1"/>
    <col min="24" max="24" width="9.08984375" customWidth="1"/>
    <col min="25" max="25" width="8.453125" customWidth="1"/>
    <col min="26" max="26" width="9.08984375" customWidth="1"/>
    <col min="27" max="27" width="10" customWidth="1"/>
    <col min="28" max="28" width="10.54296875" customWidth="1"/>
    <col min="29" max="29" width="8.08984375" customWidth="1"/>
    <col min="30" max="30" width="8.36328125" customWidth="1"/>
    <col min="31" max="31" width="7.54296875" customWidth="1"/>
    <col min="32" max="32" width="8.08984375" customWidth="1"/>
    <col min="33" max="33" width="11.08984375" customWidth="1"/>
  </cols>
  <sheetData>
    <row r="1" spans="6:24" x14ac:dyDescent="0.5">
      <c r="F1"/>
      <c r="L1"/>
    </row>
    <row r="2" spans="6:24" x14ac:dyDescent="0.5">
      <c r="F2"/>
      <c r="L2"/>
    </row>
    <row r="3" spans="6:24" x14ac:dyDescent="0.5">
      <c r="F3"/>
      <c r="L3"/>
    </row>
    <row r="4" spans="6:24" ht="18" customHeight="1" x14ac:dyDescent="0.5">
      <c r="F4"/>
      <c r="L4"/>
      <c r="R4" s="6"/>
      <c r="S4" s="6"/>
      <c r="T4" s="6"/>
      <c r="U4" s="6"/>
      <c r="V4" s="6"/>
      <c r="W4" s="6"/>
      <c r="X4" s="3"/>
    </row>
    <row r="5" spans="6:24" ht="18" customHeight="1" x14ac:dyDescent="0.5">
      <c r="F5"/>
      <c r="L5"/>
      <c r="R5" s="6"/>
      <c r="S5" s="6"/>
      <c r="T5" s="6"/>
      <c r="U5" s="6"/>
      <c r="V5" s="6"/>
      <c r="W5" s="6"/>
      <c r="X5" s="3"/>
    </row>
    <row r="6" spans="6:24" x14ac:dyDescent="0.5">
      <c r="F6"/>
      <c r="L6"/>
      <c r="R6" s="6"/>
      <c r="S6" s="6"/>
      <c r="T6" s="6"/>
      <c r="U6" s="6"/>
      <c r="V6" s="25"/>
      <c r="W6" s="6"/>
      <c r="X6" s="25"/>
    </row>
    <row r="7" spans="6:24" x14ac:dyDescent="0.5">
      <c r="F7"/>
      <c r="L7"/>
      <c r="R7" s="6"/>
      <c r="S7" s="6"/>
      <c r="T7" s="6"/>
      <c r="U7" s="6"/>
      <c r="V7" s="6"/>
      <c r="W7" s="6"/>
      <c r="X7" s="6"/>
    </row>
    <row r="8" spans="6:24" x14ac:dyDescent="0.5">
      <c r="F8"/>
      <c r="L8"/>
      <c r="R8" s="6"/>
      <c r="S8" s="6"/>
      <c r="T8" s="6"/>
      <c r="U8" s="6"/>
      <c r="V8" s="6"/>
      <c r="W8" s="6"/>
      <c r="X8" s="6"/>
    </row>
    <row r="9" spans="6:24" x14ac:dyDescent="0.5">
      <c r="F9"/>
      <c r="L9"/>
      <c r="R9" s="26"/>
      <c r="S9" s="26"/>
      <c r="T9" s="26"/>
      <c r="U9" s="26"/>
      <c r="V9" s="27"/>
      <c r="W9" s="28"/>
      <c r="X9" s="28"/>
    </row>
    <row r="10" spans="6:24" x14ac:dyDescent="0.5">
      <c r="F10"/>
      <c r="L10"/>
      <c r="R10" s="26"/>
      <c r="S10" s="26"/>
      <c r="T10" s="26"/>
      <c r="U10" s="26"/>
      <c r="V10" s="27"/>
      <c r="W10" s="28"/>
      <c r="X10" s="28"/>
    </row>
    <row r="11" spans="6:24" x14ac:dyDescent="0.5">
      <c r="F11"/>
      <c r="L11"/>
      <c r="R11" s="26"/>
      <c r="S11" s="26"/>
      <c r="T11" s="26"/>
      <c r="U11" s="26"/>
      <c r="V11" s="27"/>
      <c r="W11" s="28"/>
      <c r="X11" s="28"/>
    </row>
    <row r="12" spans="6:24" x14ac:dyDescent="0.5">
      <c r="F12"/>
      <c r="L12"/>
      <c r="R12" s="26"/>
      <c r="S12" s="26"/>
      <c r="T12" s="26"/>
      <c r="U12" s="26"/>
      <c r="V12" s="27"/>
      <c r="W12" s="28"/>
      <c r="X12" s="28"/>
    </row>
    <row r="13" spans="6:24" x14ac:dyDescent="0.5">
      <c r="F13"/>
      <c r="L13"/>
      <c r="R13" s="26"/>
      <c r="S13" s="26"/>
      <c r="T13" s="26"/>
      <c r="U13" s="26"/>
      <c r="V13" s="27"/>
      <c r="W13" s="28"/>
      <c r="X13" s="28"/>
    </row>
    <row r="14" spans="6:24" x14ac:dyDescent="0.5">
      <c r="F14"/>
      <c r="L14"/>
      <c r="R14" s="26"/>
      <c r="S14" s="26"/>
      <c r="T14" s="26"/>
      <c r="U14" s="26"/>
      <c r="V14" s="27"/>
    </row>
    <row r="15" spans="6:24" x14ac:dyDescent="0.5">
      <c r="F15"/>
      <c r="L15"/>
      <c r="R15" s="26"/>
      <c r="S15" s="26"/>
      <c r="T15" s="26"/>
      <c r="U15" s="26"/>
      <c r="V15" s="27"/>
      <c r="W15" s="312">
        <f>+År!B19</f>
        <v>28805</v>
      </c>
      <c r="X15" t="s">
        <v>11</v>
      </c>
    </row>
    <row r="16" spans="6:24" x14ac:dyDescent="0.5">
      <c r="F16"/>
      <c r="L16"/>
      <c r="R16" s="3"/>
      <c r="S16" s="3"/>
      <c r="T16" s="3"/>
      <c r="U16" s="3"/>
      <c r="V16" s="3"/>
    </row>
    <row r="17" spans="1:1" x14ac:dyDescent="0.5">
      <c r="A17" t="s">
        <v>2</v>
      </c>
    </row>
    <row r="75" spans="24:25" x14ac:dyDescent="0.5">
      <c r="X75" s="132">
        <f>+År!G19</f>
        <v>85.791056817392558</v>
      </c>
      <c r="Y75" s="20" t="s">
        <v>584</v>
      </c>
    </row>
    <row r="106" spans="1:17" x14ac:dyDescent="0.5">
      <c r="A106" s="41"/>
      <c r="B106" s="41"/>
      <c r="C106" s="41"/>
      <c r="D106" s="41"/>
      <c r="E106" s="41"/>
      <c r="F106" s="275"/>
      <c r="G106" s="41"/>
      <c r="H106" s="41"/>
      <c r="I106" s="41"/>
      <c r="J106" s="41"/>
      <c r="K106" s="41"/>
      <c r="L106" s="256"/>
      <c r="M106" s="41"/>
      <c r="N106" s="41"/>
      <c r="O106" s="41"/>
      <c r="P106" s="41"/>
      <c r="Q106" s="41"/>
    </row>
    <row r="107" spans="1:17" x14ac:dyDescent="0.5">
      <c r="A107" s="47"/>
      <c r="B107" s="47"/>
      <c r="C107" s="47"/>
      <c r="D107" s="47"/>
      <c r="E107" s="47"/>
      <c r="F107" s="276"/>
      <c r="G107" s="47"/>
      <c r="H107" s="47"/>
      <c r="I107" s="47"/>
      <c r="J107" s="47"/>
      <c r="K107" s="47"/>
      <c r="L107" s="257"/>
      <c r="M107" s="47"/>
      <c r="N107" s="47"/>
      <c r="O107" s="47"/>
      <c r="P107" s="47"/>
      <c r="Q107" s="47"/>
    </row>
    <row r="108" spans="1:17" x14ac:dyDescent="0.5">
      <c r="A108" s="47"/>
      <c r="B108" s="47"/>
      <c r="C108" s="47"/>
      <c r="D108" s="47"/>
      <c r="E108" s="47"/>
      <c r="F108" s="276"/>
      <c r="G108" s="47"/>
      <c r="H108" s="47"/>
      <c r="I108" s="47"/>
      <c r="J108" s="47"/>
      <c r="K108" s="47"/>
      <c r="L108" s="257"/>
      <c r="M108" s="47"/>
      <c r="N108" s="47"/>
      <c r="O108" s="47"/>
      <c r="P108" s="47"/>
      <c r="Q108" s="47"/>
    </row>
    <row r="109" spans="1:17" x14ac:dyDescent="0.5">
      <c r="A109" s="47"/>
      <c r="B109" s="47"/>
      <c r="C109" s="47"/>
      <c r="D109" s="47"/>
      <c r="E109" s="47"/>
      <c r="F109" s="276"/>
      <c r="G109" s="47"/>
      <c r="H109" s="47"/>
      <c r="I109" s="47"/>
      <c r="J109" s="47"/>
      <c r="K109" s="47"/>
      <c r="L109" s="257"/>
      <c r="M109" s="47"/>
      <c r="N109" s="47"/>
      <c r="O109" s="47"/>
      <c r="P109" s="47"/>
      <c r="Q109" s="47"/>
    </row>
    <row r="110" spans="1:17" x14ac:dyDescent="0.5">
      <c r="A110" s="47"/>
      <c r="B110" s="47"/>
      <c r="C110" s="47"/>
      <c r="D110" s="47"/>
      <c r="E110" s="47"/>
      <c r="F110" s="276"/>
      <c r="G110" s="47"/>
      <c r="H110" s="47"/>
      <c r="I110" s="47"/>
      <c r="J110" s="47"/>
      <c r="K110" s="47"/>
      <c r="L110" s="257"/>
      <c r="M110" s="47"/>
      <c r="N110" s="47"/>
      <c r="O110" s="47"/>
      <c r="P110" s="47"/>
      <c r="Q110" s="47"/>
    </row>
    <row r="111" spans="1:17" x14ac:dyDescent="0.5">
      <c r="A111" s="47"/>
      <c r="B111" s="47"/>
      <c r="C111" s="47"/>
      <c r="D111" s="47"/>
      <c r="E111" s="47"/>
      <c r="F111" s="276"/>
      <c r="G111" s="47"/>
      <c r="H111" s="47"/>
      <c r="I111" s="47"/>
      <c r="J111" s="47"/>
      <c r="K111" s="47"/>
      <c r="L111" s="257"/>
      <c r="M111" s="47"/>
      <c r="N111" s="47"/>
      <c r="O111" s="47"/>
      <c r="P111" s="47"/>
      <c r="Q111" s="47"/>
    </row>
    <row r="112" spans="1:17" x14ac:dyDescent="0.5">
      <c r="A112" s="47"/>
      <c r="B112" s="47"/>
      <c r="C112" s="47"/>
      <c r="D112" s="47"/>
      <c r="E112" s="47"/>
      <c r="F112" s="276"/>
      <c r="G112" s="47"/>
      <c r="H112" s="47"/>
      <c r="I112" s="47"/>
      <c r="J112" s="47"/>
      <c r="K112" s="47"/>
      <c r="L112" s="257"/>
      <c r="M112" s="47"/>
      <c r="N112" s="47"/>
      <c r="O112" s="47"/>
      <c r="P112" s="47"/>
      <c r="Q112" s="47"/>
    </row>
    <row r="113" spans="1:25" x14ac:dyDescent="0.5">
      <c r="A113" s="47"/>
      <c r="B113" s="47"/>
      <c r="C113" s="47"/>
      <c r="D113" s="47"/>
      <c r="E113" s="47"/>
      <c r="F113" s="276"/>
      <c r="G113" s="47"/>
      <c r="H113" s="47"/>
      <c r="I113" s="47"/>
      <c r="J113" s="47"/>
      <c r="K113" s="47"/>
      <c r="L113" s="257"/>
      <c r="M113" s="47"/>
      <c r="N113" s="47"/>
      <c r="O113" s="47"/>
      <c r="P113" s="47"/>
      <c r="Q113" s="47"/>
    </row>
    <row r="114" spans="1:25" x14ac:dyDescent="0.5">
      <c r="A114" s="47"/>
      <c r="B114" s="47"/>
      <c r="C114" s="47"/>
      <c r="D114" s="47"/>
      <c r="E114" s="47"/>
      <c r="F114" s="276"/>
      <c r="G114" s="47"/>
      <c r="H114" s="47"/>
      <c r="I114" s="47"/>
      <c r="J114" s="47"/>
      <c r="K114" s="47"/>
      <c r="L114" s="257"/>
      <c r="M114" s="47"/>
      <c r="N114" s="47"/>
      <c r="O114" s="47"/>
      <c r="P114" s="47"/>
      <c r="Q114" s="47"/>
    </row>
    <row r="115" spans="1:25" x14ac:dyDescent="0.5">
      <c r="A115" s="47"/>
      <c r="B115" s="47"/>
      <c r="C115" s="47"/>
      <c r="D115" s="47"/>
      <c r="E115" s="47"/>
      <c r="F115" s="276"/>
      <c r="G115" s="47"/>
      <c r="H115" s="47"/>
      <c r="I115" s="47"/>
      <c r="J115" s="47"/>
      <c r="K115" s="47"/>
      <c r="L115" s="257"/>
      <c r="M115" s="47"/>
      <c r="N115" s="47"/>
      <c r="O115" s="47"/>
      <c r="P115" s="47"/>
      <c r="Q115" s="47"/>
      <c r="X115" s="316">
        <f>+År!J19</f>
        <v>60.865909564492611</v>
      </c>
      <c r="Y115" s="20" t="s">
        <v>364</v>
      </c>
    </row>
    <row r="116" spans="1:25" x14ac:dyDescent="0.5">
      <c r="A116" s="47"/>
      <c r="B116" s="47"/>
      <c r="C116" s="47"/>
      <c r="D116" s="47"/>
      <c r="E116" s="47"/>
      <c r="F116" s="276"/>
      <c r="G116" s="47"/>
      <c r="H116" s="47"/>
      <c r="I116" s="47"/>
      <c r="J116" s="47"/>
      <c r="K116" s="47"/>
      <c r="L116" s="257"/>
      <c r="M116" s="47"/>
      <c r="N116" s="47"/>
      <c r="O116" s="47"/>
      <c r="P116" s="47"/>
      <c r="Q116" s="47"/>
    </row>
    <row r="117" spans="1:25" x14ac:dyDescent="0.5">
      <c r="A117" s="47"/>
      <c r="B117" s="47"/>
      <c r="C117" s="47"/>
      <c r="D117" s="47"/>
      <c r="E117" s="47"/>
      <c r="F117" s="276"/>
      <c r="G117" s="47"/>
      <c r="H117" s="47"/>
      <c r="I117" s="47"/>
      <c r="J117" s="47"/>
      <c r="K117" s="47"/>
      <c r="L117" s="257"/>
      <c r="M117" s="47"/>
      <c r="N117" s="47"/>
      <c r="O117" s="47"/>
      <c r="P117" s="47"/>
      <c r="Q117" s="47"/>
    </row>
    <row r="118" spans="1:25" x14ac:dyDescent="0.5">
      <c r="A118" s="47"/>
      <c r="B118" s="47"/>
      <c r="C118" s="47"/>
      <c r="D118" s="47"/>
      <c r="E118" s="47"/>
      <c r="F118" s="276"/>
      <c r="G118" s="47"/>
      <c r="H118" s="47"/>
      <c r="I118" s="47"/>
      <c r="J118" s="47"/>
      <c r="K118" s="47"/>
      <c r="L118" s="257"/>
      <c r="M118" s="47"/>
      <c r="N118" s="47"/>
      <c r="O118" s="47"/>
      <c r="P118" s="47"/>
      <c r="Q118" s="47"/>
    </row>
    <row r="119" spans="1:25" x14ac:dyDescent="0.5">
      <c r="A119" s="47"/>
      <c r="B119" s="47"/>
      <c r="C119" s="47"/>
      <c r="D119" s="47"/>
      <c r="E119" s="47"/>
      <c r="F119" s="276"/>
      <c r="G119" s="47"/>
      <c r="H119" s="47"/>
      <c r="I119" s="47"/>
      <c r="J119" s="47"/>
      <c r="K119" s="47"/>
      <c r="L119" s="257"/>
      <c r="M119" s="47"/>
      <c r="N119" s="47"/>
      <c r="O119" s="47"/>
      <c r="P119" s="47"/>
      <c r="Q119" s="47"/>
    </row>
    <row r="120" spans="1:25" x14ac:dyDescent="0.5">
      <c r="A120" s="47"/>
      <c r="B120" s="47"/>
      <c r="C120" s="47"/>
      <c r="D120" s="47"/>
      <c r="E120" s="47"/>
      <c r="F120" s="276"/>
      <c r="G120" s="47"/>
      <c r="H120" s="47"/>
      <c r="I120" s="47"/>
      <c r="J120" s="47"/>
      <c r="K120" s="47"/>
      <c r="L120" s="257"/>
      <c r="M120" s="47"/>
      <c r="N120" s="47"/>
      <c r="O120" s="47"/>
      <c r="P120" s="47"/>
      <c r="Q120" s="47"/>
    </row>
    <row r="121" spans="1:25" x14ac:dyDescent="0.5">
      <c r="A121" s="47"/>
      <c r="B121" s="47"/>
      <c r="C121" s="47"/>
      <c r="D121" s="47"/>
      <c r="E121" s="47"/>
      <c r="F121" s="276"/>
      <c r="G121" s="47"/>
      <c r="H121" s="47"/>
      <c r="I121" s="47"/>
      <c r="J121" s="47"/>
      <c r="K121" s="47"/>
      <c r="L121" s="257"/>
      <c r="M121" s="47"/>
      <c r="N121" s="47"/>
      <c r="O121" s="47"/>
      <c r="P121" s="47"/>
      <c r="Q121" s="47"/>
    </row>
    <row r="122" spans="1:25" x14ac:dyDescent="0.5">
      <c r="A122" s="47"/>
      <c r="B122" s="47"/>
      <c r="C122" s="47"/>
      <c r="D122" s="47"/>
      <c r="E122" s="47"/>
      <c r="F122" s="276"/>
      <c r="G122" s="47"/>
      <c r="H122" s="47"/>
      <c r="I122" s="47"/>
      <c r="J122" s="47"/>
      <c r="K122" s="47"/>
      <c r="L122" s="257"/>
      <c r="M122" s="47"/>
      <c r="N122" s="47"/>
      <c r="O122" s="47"/>
      <c r="P122" s="47"/>
      <c r="Q122" s="47"/>
    </row>
    <row r="123" spans="1:25" x14ac:dyDescent="0.5">
      <c r="A123" s="47"/>
      <c r="B123" s="47"/>
      <c r="C123" s="47"/>
      <c r="D123" s="47"/>
      <c r="E123" s="47"/>
      <c r="F123" s="276"/>
      <c r="G123" s="47"/>
      <c r="H123" s="47"/>
      <c r="I123" s="47"/>
      <c r="J123" s="47"/>
      <c r="K123" s="47"/>
      <c r="L123" s="257"/>
      <c r="M123" s="47"/>
      <c r="N123" s="47"/>
      <c r="O123" s="47"/>
      <c r="P123" s="47"/>
      <c r="Q123" s="47"/>
    </row>
    <row r="144" spans="23:24" x14ac:dyDescent="0.5">
      <c r="W144" s="313">
        <f>+År!P19</f>
        <v>211</v>
      </c>
      <c r="X144" s="20" t="s">
        <v>580</v>
      </c>
    </row>
    <row r="152" spans="23:24" x14ac:dyDescent="0.5">
      <c r="W152" s="313">
        <f>+År!R19</f>
        <v>136.51658767772511</v>
      </c>
      <c r="X152" s="20" t="s">
        <v>581</v>
      </c>
    </row>
    <row r="164" spans="24:24" x14ac:dyDescent="0.5">
      <c r="X164" s="20" t="s">
        <v>578</v>
      </c>
    </row>
  </sheetData>
  <pageMargins left="0.75" right="0.75" top="1" bottom="1" header="0.5" footer="0.5"/>
  <pageSetup paperSize="9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1C957-1507-4FDB-9FB2-6D043B855948}">
  <dimension ref="T1:BG278"/>
  <sheetViews>
    <sheetView zoomScale="91" zoomScaleNormal="91" workbookViewId="0">
      <selection activeCell="N18" sqref="N18"/>
    </sheetView>
  </sheetViews>
  <sheetFormatPr baseColWidth="10" defaultRowHeight="15" x14ac:dyDescent="0.5"/>
  <cols>
    <col min="21" max="21" width="3" customWidth="1"/>
    <col min="22" max="22" width="4.81640625" customWidth="1"/>
    <col min="23" max="23" width="4.08984375" customWidth="1"/>
    <col min="25" max="25" width="3" customWidth="1"/>
    <col min="26" max="26" width="8.36328125" customWidth="1"/>
    <col min="27" max="27" width="7.36328125" customWidth="1"/>
    <col min="28" max="28" width="6.90625" customWidth="1"/>
    <col min="29" max="29" width="7.08984375" customWidth="1"/>
    <col min="30" max="30" width="6.1796875" customWidth="1"/>
    <col min="31" max="31" width="6.6328125" customWidth="1"/>
    <col min="32" max="32" width="8.08984375" customWidth="1"/>
    <col min="33" max="33" width="7.1796875" customWidth="1"/>
    <col min="34" max="34" width="7.6328125" customWidth="1"/>
    <col min="35" max="35" width="6.90625" customWidth="1"/>
    <col min="36" max="36" width="5.453125" customWidth="1"/>
    <col min="37" max="37" width="7.6328125" style="11" customWidth="1"/>
    <col min="38" max="38" width="6.54296875" customWidth="1"/>
    <col min="39" max="39" width="6.6328125" style="125" customWidth="1"/>
    <col min="40" max="40" width="8" style="11" customWidth="1"/>
    <col min="41" max="41" width="6.90625" style="11" customWidth="1"/>
    <col min="42" max="43" width="7" style="125" customWidth="1"/>
    <col min="44" max="44" width="7.08984375" style="1" customWidth="1"/>
    <col min="45" max="45" width="8.54296875" style="1" customWidth="1"/>
    <col min="46" max="47" width="9.90625" style="1" customWidth="1"/>
    <col min="48" max="48" width="9.81640625" style="1" customWidth="1"/>
    <col min="49" max="50" width="10.90625" style="1"/>
    <col min="51" max="51" width="10.90625" style="11"/>
    <col min="53" max="53" width="14" customWidth="1"/>
    <col min="54" max="54" width="12.54296875" customWidth="1"/>
    <col min="55" max="55" width="10.90625" customWidth="1"/>
  </cols>
  <sheetData>
    <row r="1" spans="21:59" x14ac:dyDescent="0.5">
      <c r="AK1"/>
      <c r="AM1"/>
      <c r="AN1"/>
      <c r="AO1" s="4"/>
      <c r="AP1" s="7"/>
      <c r="AQ1" s="7"/>
      <c r="AR1" s="3"/>
      <c r="AS1" s="6"/>
      <c r="AT1" s="3"/>
      <c r="AU1" s="3"/>
      <c r="AV1"/>
      <c r="AW1"/>
      <c r="AX1"/>
      <c r="AY1"/>
    </row>
    <row r="2" spans="21:59" s="192" customFormat="1" ht="32.4" x14ac:dyDescent="1"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 s="6"/>
      <c r="AP2" s="3"/>
      <c r="AQ2"/>
      <c r="AR2"/>
      <c r="AS2"/>
      <c r="AT2"/>
      <c r="AU2"/>
      <c r="AV2"/>
      <c r="AW2"/>
      <c r="AX2"/>
      <c r="AY2"/>
      <c r="AZ2"/>
    </row>
    <row r="3" spans="21:59" x14ac:dyDescent="0.5">
      <c r="AK3"/>
      <c r="AM3"/>
      <c r="AN3"/>
      <c r="AO3" s="4"/>
      <c r="AP3" s="7"/>
      <c r="AQ3"/>
      <c r="AR3"/>
      <c r="AS3" s="6"/>
      <c r="AT3" s="3"/>
      <c r="AU3" s="3"/>
      <c r="AV3"/>
      <c r="AW3"/>
      <c r="AX3"/>
      <c r="AY3"/>
    </row>
    <row r="4" spans="21:59" x14ac:dyDescent="0.5">
      <c r="AK4"/>
      <c r="AM4"/>
      <c r="AN4"/>
      <c r="AO4" s="4"/>
      <c r="AP4" s="7"/>
      <c r="AQ4"/>
      <c r="AR4"/>
      <c r="AS4" s="6"/>
      <c r="AT4" s="3"/>
      <c r="AU4" s="3"/>
      <c r="AV4"/>
      <c r="AW4"/>
      <c r="AX4"/>
      <c r="AY4"/>
    </row>
    <row r="5" spans="21:59" s="226" customFormat="1" ht="20.100000000000001" x14ac:dyDescent="0.65"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 s="4"/>
      <c r="AP5" s="4"/>
      <c r="AQ5"/>
      <c r="AR5"/>
      <c r="AS5" s="239"/>
      <c r="AT5" s="230"/>
      <c r="AU5" s="200"/>
      <c r="AV5" s="230"/>
      <c r="AW5" s="230"/>
      <c r="BG5" s="230"/>
    </row>
    <row r="6" spans="21:59" ht="15" customHeight="1" x14ac:dyDescent="0.5">
      <c r="AK6"/>
      <c r="AM6"/>
      <c r="AN6"/>
      <c r="AO6" s="4"/>
      <c r="AP6" s="7"/>
      <c r="AQ6"/>
      <c r="AR6"/>
      <c r="AS6" s="6"/>
      <c r="AT6" s="3"/>
      <c r="AU6" s="3"/>
      <c r="AV6"/>
      <c r="AW6"/>
      <c r="AX6"/>
      <c r="AY6"/>
      <c r="BE6" s="3"/>
      <c r="BF6" s="3"/>
      <c r="BG6" s="3"/>
    </row>
    <row r="7" spans="21:59" ht="15" customHeight="1" x14ac:dyDescent="0.5">
      <c r="AK7"/>
      <c r="AM7"/>
      <c r="AN7"/>
      <c r="AO7"/>
      <c r="AP7"/>
      <c r="AQ7"/>
      <c r="AR7"/>
      <c r="AS7"/>
      <c r="AT7"/>
      <c r="AU7"/>
      <c r="AV7"/>
      <c r="AW7"/>
      <c r="AX7"/>
      <c r="AY7"/>
      <c r="BE7" s="3"/>
      <c r="BF7" s="3"/>
      <c r="BG7" s="3"/>
    </row>
    <row r="8" spans="21:59" ht="16.5" customHeight="1" x14ac:dyDescent="0.5">
      <c r="AK8"/>
      <c r="AM8"/>
      <c r="AN8"/>
      <c r="AO8"/>
      <c r="AP8"/>
      <c r="AQ8"/>
      <c r="AR8"/>
      <c r="AS8"/>
      <c r="AT8"/>
      <c r="AU8"/>
      <c r="AV8"/>
      <c r="AW8"/>
      <c r="AX8"/>
      <c r="AY8"/>
    </row>
    <row r="9" spans="21:59" x14ac:dyDescent="0.5">
      <c r="AK9"/>
      <c r="AM9"/>
      <c r="AN9"/>
      <c r="AO9"/>
      <c r="AP9"/>
      <c r="AQ9"/>
      <c r="AR9"/>
      <c r="AS9"/>
      <c r="AT9"/>
      <c r="AU9"/>
      <c r="AV9"/>
      <c r="AW9"/>
      <c r="AX9"/>
      <c r="AY9"/>
    </row>
    <row r="10" spans="21:59" x14ac:dyDescent="0.5">
      <c r="AK10"/>
      <c r="AM10"/>
      <c r="AN10"/>
      <c r="AO10"/>
      <c r="AP10"/>
      <c r="AQ10"/>
      <c r="AR10"/>
      <c r="AS10"/>
      <c r="AT10"/>
      <c r="AU10"/>
      <c r="AV10"/>
      <c r="AW10"/>
      <c r="AX10" s="3"/>
      <c r="AY10" s="3"/>
      <c r="AZ10" s="3"/>
      <c r="BA10" s="3"/>
      <c r="BB10" s="3"/>
      <c r="BC10" s="3"/>
      <c r="BD10" s="3"/>
    </row>
    <row r="11" spans="21:59" x14ac:dyDescent="0.5">
      <c r="AK11"/>
      <c r="AM11"/>
      <c r="AN11"/>
      <c r="AO11"/>
      <c r="AP11"/>
      <c r="AQ11"/>
      <c r="AR11"/>
      <c r="AS11"/>
      <c r="AT11"/>
      <c r="AU11"/>
      <c r="AV11"/>
      <c r="AW11"/>
      <c r="AX11" s="3"/>
      <c r="AY11" s="3"/>
      <c r="AZ11" s="3"/>
      <c r="BA11" s="3"/>
      <c r="BB11" s="3"/>
      <c r="BC11" s="3"/>
      <c r="BD11" s="3"/>
    </row>
    <row r="12" spans="21:59" x14ac:dyDescent="0.5">
      <c r="AK12"/>
      <c r="AM12"/>
      <c r="AN12"/>
      <c r="AO12"/>
      <c r="AP12"/>
      <c r="AQ12"/>
      <c r="AR12"/>
      <c r="AS12"/>
      <c r="AT12"/>
      <c r="AU12"/>
      <c r="AV12"/>
      <c r="AW12"/>
      <c r="AX12" s="3"/>
      <c r="AY12" s="3"/>
      <c r="AZ12" s="3"/>
      <c r="BA12" s="3"/>
      <c r="BB12" s="3"/>
      <c r="BC12" s="3"/>
      <c r="BD12" s="3"/>
    </row>
    <row r="13" spans="21:59" x14ac:dyDescent="0.5">
      <c r="AK13"/>
      <c r="AM13"/>
      <c r="AN13"/>
      <c r="AO13"/>
      <c r="AP13"/>
      <c r="AQ13"/>
      <c r="AR13"/>
      <c r="AS13"/>
      <c r="AT13"/>
      <c r="AU13"/>
      <c r="AV13"/>
      <c r="AW13"/>
      <c r="AX13" s="3"/>
      <c r="AY13" s="3"/>
      <c r="AZ13" s="3"/>
      <c r="BA13" s="3"/>
      <c r="BB13" s="3"/>
      <c r="BC13" s="3"/>
      <c r="BD13" s="3"/>
    </row>
    <row r="14" spans="21:59" x14ac:dyDescent="0.5">
      <c r="AK14"/>
      <c r="AM14"/>
      <c r="AN14"/>
      <c r="AO14"/>
      <c r="AP14"/>
      <c r="AQ14"/>
      <c r="AR14"/>
      <c r="AS14"/>
      <c r="AT14"/>
      <c r="AU14"/>
      <c r="AV14"/>
      <c r="AW14"/>
      <c r="AX14" s="3"/>
      <c r="AY14" s="3"/>
      <c r="AZ14" s="3"/>
      <c r="BA14" s="3"/>
      <c r="BB14" s="3"/>
      <c r="BC14" s="3"/>
      <c r="BD14" s="3"/>
    </row>
    <row r="15" spans="21:59" x14ac:dyDescent="0.5">
      <c r="AK15"/>
      <c r="AM15"/>
      <c r="AN15"/>
      <c r="AO15"/>
      <c r="AP15"/>
      <c r="AQ15"/>
      <c r="AR15"/>
      <c r="AS15"/>
      <c r="AT15"/>
      <c r="AU15"/>
      <c r="AV15"/>
      <c r="AW15"/>
      <c r="AX15" s="3"/>
      <c r="AY15" s="3"/>
      <c r="AZ15" s="3"/>
      <c r="BA15" s="3"/>
      <c r="BB15" s="3"/>
      <c r="BC15" s="3"/>
      <c r="BD15" s="3"/>
    </row>
    <row r="16" spans="21:59" x14ac:dyDescent="0.5">
      <c r="AK16"/>
      <c r="AM16"/>
      <c r="AN16"/>
      <c r="AO16"/>
      <c r="AP16"/>
      <c r="AQ16"/>
      <c r="AR16"/>
      <c r="AS16"/>
      <c r="AT16"/>
      <c r="AU16"/>
      <c r="AV16"/>
      <c r="AW16"/>
      <c r="AX16" s="3"/>
      <c r="AY16" s="3"/>
      <c r="AZ16" s="3"/>
      <c r="BA16" s="3"/>
      <c r="BB16" s="3"/>
      <c r="BC16" s="3"/>
      <c r="BD16" s="3"/>
    </row>
    <row r="17" spans="20:56" x14ac:dyDescent="0.5">
      <c r="AK17"/>
      <c r="AM17"/>
      <c r="AN17"/>
      <c r="AO17"/>
      <c r="AP17"/>
      <c r="AQ17"/>
      <c r="AR17"/>
      <c r="AS17"/>
      <c r="AT17"/>
      <c r="AU17"/>
      <c r="AV17"/>
      <c r="AW17"/>
      <c r="AX17" s="3"/>
      <c r="AY17" s="3"/>
      <c r="AZ17" s="3"/>
      <c r="BA17" s="3"/>
      <c r="BB17" s="3"/>
      <c r="BC17" s="3"/>
      <c r="BD17" s="3"/>
    </row>
    <row r="18" spans="20:56" x14ac:dyDescent="0.5">
      <c r="AK18"/>
      <c r="AM18"/>
      <c r="AN18"/>
      <c r="AO18"/>
      <c r="AP18"/>
      <c r="AQ18"/>
      <c r="AR18"/>
      <c r="AS18"/>
      <c r="AT18"/>
      <c r="AU18"/>
      <c r="AV18"/>
      <c r="AW18"/>
      <c r="AX18" s="3"/>
      <c r="AY18" s="3"/>
      <c r="AZ18" s="3"/>
      <c r="BA18" s="3"/>
      <c r="BB18" s="3"/>
      <c r="BC18" s="3"/>
      <c r="BD18" s="3"/>
    </row>
    <row r="19" spans="20:56" x14ac:dyDescent="0.5">
      <c r="AK19"/>
      <c r="AM19"/>
      <c r="AN19"/>
      <c r="AO19"/>
      <c r="AP19"/>
      <c r="AQ19"/>
      <c r="AR19"/>
      <c r="AS19"/>
      <c r="AT19"/>
      <c r="AU19"/>
      <c r="AV19"/>
      <c r="AW19"/>
      <c r="AX19" s="18"/>
      <c r="AY19" s="18"/>
      <c r="AZ19" s="3"/>
      <c r="BA19" s="3"/>
      <c r="BB19" s="3"/>
      <c r="BC19" s="3"/>
      <c r="BD19" s="3"/>
    </row>
    <row r="20" spans="20:56" x14ac:dyDescent="0.5">
      <c r="AK20"/>
      <c r="AM20"/>
      <c r="AN20"/>
      <c r="AO20"/>
      <c r="AP20"/>
      <c r="AQ20"/>
      <c r="AR20"/>
      <c r="AS20"/>
      <c r="AT20"/>
      <c r="AU20"/>
      <c r="AV20"/>
      <c r="AW20"/>
      <c r="AX20" s="18"/>
      <c r="AY20" s="18"/>
      <c r="AZ20" s="3"/>
      <c r="BA20" s="3"/>
      <c r="BB20" s="3"/>
      <c r="BC20" s="3"/>
      <c r="BD20" s="3"/>
    </row>
    <row r="21" spans="20:56" x14ac:dyDescent="0.5"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  <c r="AP21" s="67"/>
      <c r="AQ21"/>
      <c r="AR21"/>
      <c r="AS21" s="7"/>
      <c r="AT21" s="3"/>
      <c r="AU21" s="13"/>
      <c r="AV21" s="13"/>
      <c r="AW21" s="18"/>
      <c r="AX21" s="18"/>
      <c r="AY21" s="18"/>
      <c r="AZ21" s="3"/>
      <c r="BA21" s="3"/>
      <c r="BB21" s="3"/>
      <c r="BC21" s="3"/>
      <c r="BD21" s="3"/>
    </row>
    <row r="22" spans="20:56" x14ac:dyDescent="0.5"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  <c r="AP22" s="67"/>
      <c r="AQ22"/>
      <c r="AR22"/>
      <c r="AS22" s="7"/>
      <c r="AT22" s="3"/>
      <c r="AU22" s="13"/>
      <c r="AV22" s="13"/>
      <c r="AW22" s="18"/>
      <c r="AX22" s="18"/>
      <c r="AY22" s="18"/>
      <c r="AZ22" s="3"/>
      <c r="BA22" s="3"/>
      <c r="BB22" s="3"/>
      <c r="BC22" s="3"/>
      <c r="BD22" s="3"/>
    </row>
    <row r="23" spans="20:56" x14ac:dyDescent="0.5"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/>
      <c r="AR23"/>
      <c r="AS23" s="21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</row>
    <row r="24" spans="20:56" x14ac:dyDescent="0.5"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/>
      <c r="AR24"/>
      <c r="AS24" s="21"/>
      <c r="AT24" s="3"/>
      <c r="AU24" s="3"/>
      <c r="AV24"/>
      <c r="AW24"/>
      <c r="AX24"/>
      <c r="AY24"/>
    </row>
    <row r="25" spans="20:56" x14ac:dyDescent="0.5"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/>
      <c r="AR25"/>
      <c r="AS25" s="21"/>
      <c r="AT25" s="3"/>
      <c r="AU25" s="3"/>
      <c r="AV25"/>
      <c r="AW25"/>
      <c r="AX25"/>
      <c r="AY25"/>
    </row>
    <row r="26" spans="20:56" x14ac:dyDescent="0.5"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/>
      <c r="AR26"/>
      <c r="AS26" s="21"/>
      <c r="AT26" s="3"/>
      <c r="AU26" s="3"/>
      <c r="AV26"/>
      <c r="AW26"/>
      <c r="AX26"/>
      <c r="AY26"/>
    </row>
    <row r="27" spans="20:56" x14ac:dyDescent="0.5"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/>
      <c r="AR27"/>
      <c r="AS27" s="21"/>
      <c r="AT27" s="3"/>
      <c r="AU27" s="3"/>
      <c r="AV27"/>
      <c r="AW27"/>
      <c r="AX27"/>
      <c r="AY27"/>
    </row>
    <row r="28" spans="20:56" x14ac:dyDescent="0.5"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/>
      <c r="AR28"/>
      <c r="AS28" s="21"/>
      <c r="AT28" s="3"/>
      <c r="AU28" s="3"/>
      <c r="AV28"/>
      <c r="AW28"/>
      <c r="AX28"/>
      <c r="AY28"/>
    </row>
    <row r="29" spans="20:56" x14ac:dyDescent="0.5">
      <c r="AK29"/>
      <c r="AM29"/>
      <c r="AN29"/>
      <c r="AO29"/>
      <c r="AP29"/>
      <c r="AQ29"/>
      <c r="AR29"/>
      <c r="AS29"/>
      <c r="AT29"/>
      <c r="AU29"/>
      <c r="AV29"/>
      <c r="AW29"/>
      <c r="AX29"/>
      <c r="AY29"/>
    </row>
    <row r="30" spans="20:56" x14ac:dyDescent="0.5">
      <c r="AK30"/>
      <c r="AM30"/>
      <c r="AN30"/>
      <c r="AO30"/>
      <c r="AP30"/>
      <c r="AQ30"/>
      <c r="AR30"/>
      <c r="AS30"/>
      <c r="AT30"/>
      <c r="AU30"/>
      <c r="AV30"/>
      <c r="AW30"/>
      <c r="AX30"/>
      <c r="AY30"/>
    </row>
    <row r="31" spans="20:56" x14ac:dyDescent="0.5"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</row>
    <row r="32" spans="20:56" x14ac:dyDescent="0.5">
      <c r="AK32"/>
      <c r="AM32"/>
      <c r="AN32"/>
      <c r="AO32"/>
      <c r="AP32"/>
      <c r="AQ32"/>
      <c r="AR32"/>
      <c r="AS32"/>
      <c r="AT32"/>
      <c r="AU32"/>
      <c r="AV32"/>
      <c r="AW32"/>
      <c r="AX32"/>
      <c r="AY32"/>
    </row>
    <row r="33" spans="37:51" x14ac:dyDescent="0.5">
      <c r="AK33"/>
      <c r="AM33"/>
      <c r="AN33"/>
      <c r="AO33"/>
      <c r="AP33"/>
      <c r="AQ33"/>
      <c r="AR33"/>
      <c r="AS33"/>
      <c r="AT33"/>
      <c r="AU33"/>
      <c r="AV33"/>
      <c r="AW33"/>
      <c r="AX33"/>
      <c r="AY33"/>
    </row>
    <row r="34" spans="37:51" x14ac:dyDescent="0.5">
      <c r="AK34"/>
      <c r="AM34"/>
      <c r="AN34"/>
      <c r="AO34"/>
      <c r="AP34"/>
      <c r="AQ34"/>
      <c r="AR34"/>
      <c r="AS34"/>
      <c r="AT34"/>
      <c r="AU34"/>
      <c r="AV34"/>
      <c r="AW34"/>
      <c r="AX34"/>
      <c r="AY34"/>
    </row>
    <row r="35" spans="37:51" x14ac:dyDescent="0.5">
      <c r="AK35"/>
      <c r="AM35"/>
      <c r="AN35"/>
      <c r="AO35"/>
      <c r="AP35"/>
      <c r="AQ35"/>
      <c r="AR35"/>
      <c r="AS35"/>
      <c r="AT35"/>
      <c r="AU35"/>
      <c r="AV35"/>
      <c r="AW35"/>
      <c r="AX35"/>
      <c r="AY35"/>
    </row>
    <row r="36" spans="37:51" x14ac:dyDescent="0.5">
      <c r="AK36"/>
      <c r="AM36"/>
      <c r="AN36"/>
      <c r="AO36"/>
      <c r="AP36"/>
      <c r="AQ36"/>
      <c r="AR36"/>
      <c r="AS36"/>
      <c r="AT36"/>
      <c r="AU36"/>
      <c r="AV36"/>
      <c r="AW36"/>
      <c r="AX36"/>
      <c r="AY36"/>
    </row>
    <row r="37" spans="37:51" x14ac:dyDescent="0.5">
      <c r="AK37"/>
      <c r="AM37"/>
      <c r="AN37"/>
      <c r="AO37"/>
      <c r="AP37"/>
      <c r="AQ37"/>
      <c r="AR37"/>
      <c r="AS37"/>
      <c r="AT37"/>
      <c r="AU37"/>
      <c r="AV37"/>
      <c r="AW37"/>
      <c r="AX37"/>
      <c r="AY37"/>
    </row>
    <row r="38" spans="37:51" x14ac:dyDescent="0.5">
      <c r="AK38"/>
      <c r="AM38"/>
      <c r="AN38"/>
      <c r="AO38"/>
      <c r="AP38"/>
      <c r="AQ38"/>
      <c r="AR38"/>
      <c r="AS38"/>
      <c r="AT38"/>
      <c r="AU38"/>
      <c r="AV38"/>
      <c r="AW38"/>
      <c r="AX38"/>
      <c r="AY38"/>
    </row>
    <row r="39" spans="37:51" x14ac:dyDescent="0.5">
      <c r="AK39"/>
      <c r="AM39"/>
      <c r="AN39"/>
      <c r="AO39"/>
      <c r="AP39"/>
      <c r="AQ39"/>
      <c r="AR39"/>
      <c r="AS39"/>
      <c r="AT39"/>
      <c r="AU39"/>
      <c r="AV39"/>
      <c r="AW39"/>
      <c r="AX39"/>
      <c r="AY39"/>
    </row>
    <row r="40" spans="37:51" x14ac:dyDescent="0.5">
      <c r="AK40"/>
      <c r="AM40"/>
      <c r="AN40"/>
      <c r="AO40"/>
      <c r="AP40"/>
      <c r="AQ40"/>
      <c r="AR40"/>
      <c r="AS40"/>
      <c r="AT40"/>
      <c r="AU40"/>
      <c r="AV40"/>
      <c r="AW40"/>
      <c r="AX40"/>
      <c r="AY40"/>
    </row>
    <row r="41" spans="37:51" x14ac:dyDescent="0.5">
      <c r="AK41"/>
      <c r="AM41"/>
      <c r="AN41"/>
      <c r="AO41"/>
      <c r="AP41"/>
      <c r="AQ41"/>
      <c r="AR41"/>
      <c r="AS41"/>
      <c r="AT41"/>
      <c r="AU41"/>
      <c r="AV41"/>
      <c r="AW41"/>
      <c r="AX41"/>
      <c r="AY41"/>
    </row>
    <row r="42" spans="37:51" x14ac:dyDescent="0.5">
      <c r="AK42"/>
      <c r="AM42"/>
      <c r="AN42"/>
      <c r="AO42"/>
      <c r="AP42"/>
      <c r="AQ42"/>
      <c r="AR42"/>
      <c r="AS42"/>
      <c r="AT42"/>
      <c r="AU42"/>
      <c r="AV42"/>
      <c r="AW42"/>
      <c r="AX42"/>
      <c r="AY42"/>
    </row>
    <row r="43" spans="37:51" x14ac:dyDescent="0.5">
      <c r="AK43"/>
      <c r="AM43"/>
      <c r="AN43"/>
      <c r="AO43"/>
      <c r="AP43"/>
      <c r="AQ43"/>
      <c r="AR43"/>
      <c r="AS43"/>
      <c r="AT43"/>
      <c r="AU43"/>
      <c r="AV43"/>
      <c r="AW43"/>
      <c r="AX43"/>
      <c r="AY43"/>
    </row>
    <row r="44" spans="37:51" x14ac:dyDescent="0.5">
      <c r="AK44"/>
      <c r="AM44"/>
      <c r="AN44"/>
      <c r="AO44"/>
      <c r="AP44"/>
      <c r="AQ44"/>
      <c r="AR44"/>
      <c r="AS44"/>
      <c r="AT44"/>
      <c r="AU44"/>
      <c r="AV44"/>
      <c r="AW44"/>
      <c r="AX44"/>
      <c r="AY44"/>
    </row>
    <row r="45" spans="37:51" x14ac:dyDescent="0.5">
      <c r="AK45"/>
      <c r="AM45"/>
      <c r="AN45"/>
      <c r="AO45"/>
      <c r="AP45"/>
      <c r="AQ45"/>
      <c r="AR45"/>
      <c r="AS45"/>
      <c r="AT45"/>
      <c r="AU45"/>
      <c r="AV45"/>
      <c r="AW45"/>
      <c r="AX45"/>
      <c r="AY45"/>
    </row>
    <row r="46" spans="37:51" x14ac:dyDescent="0.5">
      <c r="AK46"/>
      <c r="AM46"/>
      <c r="AN46"/>
      <c r="AO46"/>
      <c r="AP46"/>
      <c r="AQ46"/>
      <c r="AR46"/>
      <c r="AS46"/>
      <c r="AT46"/>
      <c r="AU46"/>
      <c r="AV46"/>
      <c r="AW46"/>
      <c r="AX46"/>
      <c r="AY46"/>
    </row>
    <row r="47" spans="37:51" x14ac:dyDescent="0.5">
      <c r="AK47"/>
      <c r="AM47"/>
      <c r="AN47"/>
      <c r="AO47"/>
      <c r="AP47"/>
      <c r="AQ47"/>
      <c r="AR47"/>
      <c r="AS47"/>
      <c r="AT47"/>
      <c r="AU47"/>
      <c r="AV47"/>
      <c r="AW47"/>
      <c r="AX47"/>
      <c r="AY47"/>
    </row>
    <row r="48" spans="37:51" x14ac:dyDescent="0.5">
      <c r="AK48"/>
      <c r="AM48"/>
      <c r="AN48"/>
      <c r="AO48"/>
      <c r="AP48"/>
      <c r="AQ48"/>
      <c r="AR48"/>
      <c r="AS48"/>
      <c r="AT48"/>
      <c r="AU48"/>
      <c r="AV48"/>
      <c r="AW48"/>
      <c r="AX48"/>
      <c r="AY48"/>
    </row>
    <row r="49" spans="37:54" x14ac:dyDescent="0.5">
      <c r="AK49"/>
      <c r="AM49"/>
      <c r="AN49"/>
      <c r="AO49"/>
      <c r="AP49"/>
      <c r="AQ49"/>
      <c r="AR49"/>
      <c r="AS49"/>
      <c r="AT49"/>
      <c r="AU49"/>
      <c r="AV49"/>
      <c r="AW49"/>
      <c r="AX49"/>
      <c r="AY49"/>
    </row>
    <row r="50" spans="37:54" x14ac:dyDescent="0.5">
      <c r="AK50"/>
      <c r="AM50"/>
      <c r="AN50"/>
      <c r="AO50"/>
      <c r="AP50"/>
      <c r="AQ50"/>
      <c r="AR50"/>
      <c r="AS50"/>
      <c r="AT50"/>
      <c r="AU50"/>
      <c r="AV50"/>
      <c r="AW50"/>
      <c r="AX50"/>
      <c r="AY50"/>
    </row>
    <row r="51" spans="37:54" x14ac:dyDescent="0.5">
      <c r="AK51"/>
      <c r="AM51"/>
      <c r="AN51"/>
      <c r="AO51"/>
      <c r="AP51"/>
      <c r="AQ51"/>
      <c r="AR51"/>
      <c r="AS51"/>
      <c r="AT51"/>
      <c r="AU51"/>
      <c r="AV51"/>
      <c r="AW51"/>
      <c r="AX51"/>
      <c r="AY51"/>
    </row>
    <row r="52" spans="37:54" x14ac:dyDescent="0.5">
      <c r="AK52"/>
      <c r="AM52"/>
      <c r="AN52"/>
      <c r="AO52"/>
      <c r="AP52"/>
      <c r="AQ52"/>
      <c r="AR52"/>
      <c r="AS52"/>
      <c r="AT52"/>
      <c r="AU52"/>
      <c r="AV52"/>
      <c r="AW52"/>
      <c r="AX52"/>
      <c r="AY52"/>
    </row>
    <row r="53" spans="37:54" x14ac:dyDescent="0.5">
      <c r="AK53"/>
      <c r="AM53"/>
      <c r="AN53"/>
      <c r="AO53"/>
      <c r="AP53"/>
      <c r="AQ53"/>
      <c r="AR53"/>
      <c r="AS53"/>
      <c r="AT53"/>
      <c r="AU53"/>
      <c r="AV53"/>
      <c r="AW53"/>
      <c r="AX53"/>
      <c r="AY53"/>
    </row>
    <row r="54" spans="37:54" x14ac:dyDescent="0.5">
      <c r="AK54"/>
      <c r="AM54"/>
      <c r="AN54"/>
      <c r="AO54"/>
      <c r="AP54"/>
      <c r="AQ54"/>
      <c r="AR54"/>
      <c r="AS54"/>
      <c r="AT54"/>
      <c r="AU54"/>
      <c r="AV54"/>
      <c r="AW54"/>
      <c r="AX54"/>
      <c r="AY54"/>
    </row>
    <row r="55" spans="37:54" x14ac:dyDescent="0.5">
      <c r="AK55"/>
      <c r="AM55"/>
      <c r="AN55"/>
      <c r="AO55"/>
      <c r="AP55"/>
      <c r="AQ55"/>
      <c r="AR55"/>
      <c r="AS55"/>
      <c r="AT55"/>
      <c r="AU55"/>
      <c r="AV55"/>
      <c r="AW55"/>
      <c r="AX55"/>
      <c r="AY55"/>
    </row>
    <row r="56" spans="37:54" x14ac:dyDescent="0.5">
      <c r="AK56"/>
      <c r="AM56"/>
      <c r="AN56"/>
      <c r="AO56"/>
      <c r="AP56"/>
      <c r="AQ56"/>
      <c r="AR56"/>
      <c r="AS56"/>
      <c r="AT56"/>
      <c r="AU56"/>
      <c r="AV56"/>
      <c r="AW56"/>
      <c r="AX56"/>
      <c r="AY56"/>
    </row>
    <row r="57" spans="37:54" x14ac:dyDescent="0.5">
      <c r="AK57"/>
      <c r="AM57"/>
      <c r="AN57"/>
      <c r="AO57"/>
      <c r="AP57"/>
      <c r="AQ57"/>
      <c r="AR57"/>
      <c r="AS57"/>
      <c r="AT57"/>
      <c r="AU57"/>
      <c r="AV57"/>
      <c r="AW57"/>
      <c r="AX57"/>
      <c r="AY57"/>
    </row>
    <row r="58" spans="37:54" x14ac:dyDescent="0.5">
      <c r="AK58"/>
      <c r="AM58"/>
      <c r="AN58"/>
      <c r="AO58"/>
      <c r="AP58"/>
      <c r="AQ58"/>
      <c r="AR58"/>
      <c r="AS58"/>
      <c r="AT58"/>
      <c r="AU58"/>
      <c r="AV58"/>
      <c r="AW58"/>
      <c r="AX58"/>
      <c r="AY58"/>
    </row>
    <row r="59" spans="37:54" x14ac:dyDescent="0.5">
      <c r="AK59"/>
      <c r="AM59"/>
      <c r="AN59"/>
      <c r="AO59"/>
      <c r="AP59"/>
      <c r="AQ59"/>
      <c r="AR59"/>
      <c r="AS59"/>
      <c r="AT59"/>
      <c r="AU59"/>
      <c r="AV59"/>
      <c r="AW59"/>
      <c r="AX59"/>
      <c r="AY59"/>
    </row>
    <row r="60" spans="37:54" x14ac:dyDescent="0.5">
      <c r="AK60"/>
      <c r="AM60"/>
      <c r="AN60"/>
      <c r="AO60"/>
      <c r="AP60"/>
      <c r="AQ60"/>
      <c r="AR60"/>
      <c r="AS60"/>
      <c r="AT60"/>
      <c r="AU60"/>
      <c r="AV60"/>
      <c r="AW60"/>
      <c r="AX60"/>
      <c r="AY60"/>
    </row>
    <row r="61" spans="37:54" x14ac:dyDescent="0.5">
      <c r="AK61"/>
      <c r="AM61"/>
      <c r="AN61"/>
      <c r="AO61"/>
      <c r="AP61"/>
      <c r="AQ61"/>
      <c r="AR61"/>
      <c r="AS61"/>
      <c r="AT61"/>
      <c r="AU61"/>
      <c r="AV61"/>
      <c r="AW61"/>
      <c r="AX61"/>
      <c r="AY61" s="18"/>
      <c r="AZ61" s="15"/>
      <c r="BA61" s="14"/>
      <c r="BB61" s="14"/>
    </row>
    <row r="62" spans="37:54" x14ac:dyDescent="0.5">
      <c r="AK62"/>
      <c r="AM62"/>
      <c r="AN62"/>
      <c r="AO62"/>
      <c r="AP62"/>
      <c r="AQ62"/>
      <c r="AR62"/>
      <c r="AS62"/>
      <c r="AT62"/>
      <c r="AU62"/>
      <c r="AV62"/>
      <c r="AW62"/>
      <c r="AX62"/>
      <c r="AY62" s="18"/>
      <c r="AZ62" s="15"/>
      <c r="BA62" s="14"/>
      <c r="BB62" s="14"/>
    </row>
    <row r="63" spans="37:54" x14ac:dyDescent="0.5">
      <c r="AK63"/>
      <c r="AM63"/>
      <c r="AN63"/>
      <c r="AO63"/>
      <c r="AP63"/>
      <c r="AQ63"/>
      <c r="AR63"/>
      <c r="AS63"/>
      <c r="AT63"/>
      <c r="AU63"/>
      <c r="AV63"/>
      <c r="AW63"/>
      <c r="AX63"/>
      <c r="AY63" s="18"/>
      <c r="AZ63" s="15"/>
      <c r="BA63" s="14"/>
      <c r="BB63" s="14"/>
    </row>
    <row r="64" spans="37:54" x14ac:dyDescent="0.5">
      <c r="AK64"/>
      <c r="AM64"/>
      <c r="AN64"/>
      <c r="AO64"/>
      <c r="AP64"/>
      <c r="AQ64"/>
      <c r="AR64"/>
      <c r="AS64"/>
      <c r="AT64"/>
      <c r="AU64"/>
      <c r="AV64"/>
      <c r="AW64"/>
      <c r="AX64"/>
      <c r="AY64" s="18"/>
      <c r="AZ64" s="15"/>
      <c r="BA64" s="14"/>
      <c r="BB64" s="14"/>
    </row>
    <row r="65" spans="34:54" x14ac:dyDescent="0.5">
      <c r="AH65" s="3"/>
      <c r="AI65" s="3"/>
      <c r="AJ65" s="5"/>
      <c r="AK65" s="17"/>
      <c r="AL65" s="3"/>
      <c r="AM65" s="140"/>
      <c r="AN65" s="18"/>
      <c r="AO65" s="99"/>
      <c r="AP65" s="123"/>
      <c r="AQ65" s="123"/>
      <c r="AR65" s="68"/>
      <c r="AS65" s="13"/>
      <c r="AT65" s="13"/>
      <c r="AU65" s="13"/>
      <c r="AV65" s="13"/>
      <c r="AW65" s="13"/>
      <c r="AX65" s="13"/>
      <c r="AY65" s="18"/>
      <c r="AZ65" s="15"/>
      <c r="BA65" s="14"/>
      <c r="BB65" s="14"/>
    </row>
    <row r="66" spans="34:54" x14ac:dyDescent="0.5">
      <c r="AH66" s="3"/>
      <c r="AI66" s="3"/>
      <c r="AJ66" s="5"/>
      <c r="AK66" s="17"/>
      <c r="AL66" s="3"/>
      <c r="AM66" s="140"/>
      <c r="AN66" s="18"/>
      <c r="AO66" s="99"/>
      <c r="AP66" s="123"/>
      <c r="AQ66" s="123"/>
      <c r="AR66" s="68"/>
      <c r="AS66" s="13"/>
      <c r="AT66" s="13"/>
      <c r="AU66" s="13"/>
      <c r="AV66" s="13"/>
      <c r="AW66" s="13"/>
      <c r="AX66" s="13"/>
      <c r="AY66" s="18"/>
      <c r="AZ66" s="15"/>
      <c r="BA66" s="14"/>
      <c r="BB66" s="14"/>
    </row>
    <row r="67" spans="34:54" x14ac:dyDescent="0.5">
      <c r="AH67" s="3"/>
      <c r="AI67" s="3"/>
      <c r="AJ67" s="5"/>
      <c r="AK67" s="17"/>
      <c r="AL67" s="3"/>
      <c r="AM67" s="140"/>
      <c r="AN67" s="18"/>
      <c r="AO67" s="99"/>
      <c r="AP67" s="123"/>
      <c r="AQ67" s="123"/>
      <c r="AR67" s="68"/>
      <c r="AS67" s="13"/>
      <c r="AT67" s="13"/>
      <c r="AU67" s="13"/>
      <c r="AV67" s="13"/>
      <c r="AW67" s="13"/>
      <c r="AX67" s="13"/>
      <c r="AY67" s="18"/>
      <c r="AZ67" s="15"/>
      <c r="BA67" s="14"/>
      <c r="BB67" s="14"/>
    </row>
    <row r="68" spans="34:54" x14ac:dyDescent="0.5">
      <c r="AH68" s="3"/>
      <c r="AI68" s="3"/>
      <c r="AJ68" s="5"/>
      <c r="AK68" s="17"/>
      <c r="AL68" s="3"/>
      <c r="AM68" s="140"/>
      <c r="AN68" s="18"/>
      <c r="AO68" s="99"/>
      <c r="AP68" s="123"/>
      <c r="AQ68" s="123"/>
      <c r="AR68" s="68"/>
      <c r="AS68" s="13"/>
      <c r="AT68" s="13"/>
      <c r="AU68" s="13"/>
      <c r="AV68" s="13"/>
      <c r="AW68" s="13"/>
      <c r="AX68" s="13"/>
      <c r="AY68" s="18"/>
      <c r="AZ68" s="15"/>
      <c r="BA68" s="14"/>
      <c r="BB68" s="14"/>
    </row>
    <row r="69" spans="34:54" x14ac:dyDescent="0.5">
      <c r="AH69" s="3"/>
      <c r="AI69" s="3"/>
      <c r="AJ69" s="5"/>
      <c r="AK69" s="17"/>
      <c r="AL69" s="3"/>
      <c r="AM69" s="140"/>
      <c r="AN69" s="18"/>
      <c r="AO69" s="99"/>
      <c r="AP69" s="123"/>
      <c r="AQ69" s="123"/>
      <c r="AR69" s="68"/>
      <c r="AS69" s="13"/>
      <c r="AT69" s="13"/>
      <c r="AU69" s="13"/>
      <c r="AV69" s="13"/>
      <c r="AW69" s="13"/>
      <c r="AX69" s="13"/>
      <c r="AY69" s="18"/>
      <c r="AZ69" s="15"/>
      <c r="BA69" s="14"/>
      <c r="BB69" s="14"/>
    </row>
    <row r="70" spans="34:54" x14ac:dyDescent="0.5">
      <c r="AH70" s="3"/>
      <c r="AI70" s="3"/>
      <c r="AJ70" s="5"/>
      <c r="AK70" s="17"/>
      <c r="AL70" s="3"/>
      <c r="AM70" s="140"/>
      <c r="AN70" s="18"/>
      <c r="AO70" s="99"/>
      <c r="AP70" s="123"/>
      <c r="AQ70" s="123"/>
      <c r="AR70" s="68"/>
      <c r="AS70" s="13"/>
      <c r="AT70" s="13"/>
      <c r="AU70" s="13"/>
      <c r="AV70" s="13"/>
      <c r="AW70" s="13"/>
      <c r="AX70" s="13"/>
      <c r="AY70" s="18"/>
      <c r="AZ70" s="15"/>
      <c r="BA70" s="14"/>
      <c r="BB70" s="14"/>
    </row>
    <row r="71" spans="34:54" x14ac:dyDescent="0.5">
      <c r="AH71" s="3"/>
      <c r="AI71" s="3"/>
      <c r="AJ71" s="5"/>
      <c r="AK71" s="17"/>
      <c r="AL71" s="3"/>
      <c r="AM71" s="140"/>
      <c r="AN71" s="18"/>
      <c r="AO71" s="99"/>
      <c r="AP71" s="123"/>
      <c r="AQ71" s="123"/>
      <c r="AR71" s="68"/>
      <c r="AS71" s="13"/>
      <c r="AT71" s="13"/>
      <c r="AU71" s="13"/>
      <c r="AV71" s="13"/>
      <c r="AW71" s="13"/>
      <c r="AX71" s="13"/>
      <c r="AY71" s="18"/>
      <c r="AZ71" s="15"/>
      <c r="BA71" s="14"/>
      <c r="BB71" s="14"/>
    </row>
    <row r="72" spans="34:54" x14ac:dyDescent="0.5">
      <c r="AH72" s="3"/>
      <c r="AI72" s="3"/>
      <c r="AJ72" s="5"/>
      <c r="AK72" s="17"/>
      <c r="AL72" s="3"/>
      <c r="AM72" s="140"/>
      <c r="AN72" s="18"/>
      <c r="AO72" s="99"/>
      <c r="AP72" s="123"/>
      <c r="AQ72" s="123"/>
      <c r="AR72" s="68"/>
      <c r="AS72" s="13"/>
      <c r="AT72" s="13"/>
      <c r="AU72" s="13"/>
      <c r="AV72" s="13"/>
      <c r="AW72" s="13"/>
      <c r="AX72" s="13"/>
      <c r="AY72" s="18"/>
      <c r="AZ72" s="15"/>
      <c r="BA72" s="14"/>
      <c r="BB72" s="14"/>
    </row>
    <row r="73" spans="34:54" x14ac:dyDescent="0.5">
      <c r="AH73" s="3"/>
      <c r="AI73" s="3"/>
      <c r="AJ73" s="5"/>
      <c r="AK73" s="17"/>
      <c r="AL73" s="3"/>
      <c r="AM73" s="140"/>
      <c r="AN73" s="18"/>
      <c r="AO73" s="99"/>
      <c r="AP73" s="123"/>
      <c r="AQ73" s="123"/>
      <c r="AR73" s="68"/>
      <c r="AS73" s="13"/>
      <c r="AT73" s="13"/>
      <c r="AU73" s="13"/>
      <c r="AV73" s="13"/>
      <c r="AW73" s="13"/>
      <c r="AX73" s="13"/>
      <c r="AY73" s="18"/>
      <c r="AZ73" s="15"/>
      <c r="BA73" s="14"/>
      <c r="BB73" s="14"/>
    </row>
    <row r="74" spans="34:54" x14ac:dyDescent="0.5">
      <c r="AH74" s="3"/>
      <c r="AI74" s="3"/>
      <c r="AJ74" s="5"/>
      <c r="AK74" s="17"/>
      <c r="AL74" s="3"/>
      <c r="AM74" s="140"/>
      <c r="AN74" s="18"/>
      <c r="AO74" s="99"/>
      <c r="AP74" s="123"/>
      <c r="AQ74" s="123"/>
      <c r="AR74" s="68"/>
      <c r="AS74" s="13"/>
      <c r="AT74" s="13"/>
      <c r="AU74" s="13"/>
      <c r="AV74" s="13"/>
      <c r="AW74" s="13"/>
      <c r="AX74" s="13"/>
      <c r="AY74" s="18"/>
      <c r="AZ74" s="15"/>
      <c r="BA74" s="14"/>
      <c r="BB74" s="14"/>
    </row>
    <row r="75" spans="34:54" x14ac:dyDescent="0.5">
      <c r="AH75" s="3"/>
      <c r="AI75" s="3"/>
      <c r="AJ75" s="5"/>
      <c r="AK75" s="17"/>
      <c r="AL75" s="3"/>
      <c r="AM75" s="140"/>
      <c r="AN75" s="18"/>
      <c r="AO75" s="99"/>
      <c r="AP75" s="123"/>
      <c r="AQ75" s="123"/>
      <c r="AR75" s="68"/>
      <c r="AS75" s="13"/>
      <c r="AT75" s="13"/>
      <c r="AU75" s="13"/>
      <c r="AV75" s="13"/>
      <c r="AW75" s="13"/>
      <c r="AX75" s="13"/>
      <c r="AY75" s="18"/>
      <c r="AZ75" s="15"/>
      <c r="BA75" s="14"/>
      <c r="BB75" s="14"/>
    </row>
    <row r="76" spans="34:54" x14ac:dyDescent="0.5">
      <c r="AH76" s="3"/>
      <c r="AI76" s="3"/>
      <c r="AJ76" s="5"/>
      <c r="AK76" s="17"/>
      <c r="AL76" s="3"/>
      <c r="AM76" s="140"/>
      <c r="AN76" s="18"/>
      <c r="AO76" s="99"/>
      <c r="AP76" s="123"/>
      <c r="AQ76" s="123"/>
      <c r="AR76" s="68"/>
      <c r="AS76" s="13"/>
      <c r="AT76" s="13"/>
      <c r="AU76" s="13"/>
      <c r="AV76" s="13"/>
      <c r="AW76" s="13"/>
      <c r="AX76" s="13"/>
      <c r="AY76" s="18"/>
      <c r="AZ76" s="15"/>
      <c r="BA76" s="14"/>
      <c r="BB76" s="14"/>
    </row>
    <row r="77" spans="34:54" x14ac:dyDescent="0.5">
      <c r="AH77" s="3"/>
      <c r="AI77" s="3"/>
      <c r="AJ77" s="5"/>
      <c r="AK77" s="17"/>
      <c r="AL77" s="3"/>
      <c r="AM77" s="140"/>
      <c r="AN77" s="18"/>
      <c r="AO77" s="99"/>
      <c r="AP77" s="123"/>
      <c r="AQ77" s="123"/>
      <c r="AR77" s="68"/>
      <c r="AS77" s="13"/>
      <c r="AT77" s="13"/>
      <c r="AU77" s="13"/>
      <c r="AV77" s="13"/>
      <c r="AW77" s="13"/>
      <c r="AX77" s="13"/>
      <c r="AY77" s="18"/>
      <c r="AZ77" s="15"/>
      <c r="BA77" s="14"/>
      <c r="BB77" s="14"/>
    </row>
    <row r="78" spans="34:54" x14ac:dyDescent="0.5">
      <c r="AH78" s="3"/>
      <c r="AI78" s="3"/>
      <c r="AJ78" s="5"/>
      <c r="AK78" s="17"/>
      <c r="AL78" s="3"/>
      <c r="AM78" s="140"/>
      <c r="AN78" s="18"/>
      <c r="AO78" s="99"/>
      <c r="AP78" s="123"/>
      <c r="AQ78" s="123"/>
      <c r="AR78" s="68"/>
      <c r="AS78" s="13"/>
      <c r="AT78" s="13"/>
      <c r="AU78" s="13"/>
      <c r="AV78" s="13"/>
      <c r="AW78" s="13"/>
      <c r="AX78" s="13"/>
      <c r="AY78" s="18"/>
      <c r="AZ78" s="15"/>
      <c r="BA78" s="14"/>
      <c r="BB78" s="14"/>
    </row>
    <row r="79" spans="34:54" x14ac:dyDescent="0.5">
      <c r="AH79" s="3"/>
      <c r="AI79" s="3"/>
      <c r="AJ79" s="5"/>
      <c r="AK79" s="17"/>
      <c r="AL79" s="3"/>
      <c r="AM79" s="277"/>
      <c r="AN79" s="18"/>
      <c r="AO79" s="99"/>
      <c r="AP79" s="123"/>
      <c r="AQ79" s="123"/>
      <c r="AR79" s="68"/>
      <c r="AS79" s="13"/>
      <c r="AT79" s="13"/>
      <c r="AU79" s="13"/>
      <c r="AV79" s="13"/>
      <c r="AW79" s="13"/>
      <c r="AX79" s="13"/>
      <c r="AY79" s="18"/>
      <c r="AZ79" s="15"/>
      <c r="BA79" s="14"/>
      <c r="BB79" s="14"/>
    </row>
    <row r="80" spans="34:54" x14ac:dyDescent="0.5">
      <c r="AH80" s="3"/>
      <c r="AI80" s="3"/>
      <c r="AJ80" s="5"/>
      <c r="AK80" s="17"/>
      <c r="AL80" s="3"/>
      <c r="AM80" s="204"/>
      <c r="AN80" s="18"/>
      <c r="AO80" s="99"/>
      <c r="AP80" s="123"/>
      <c r="AQ80" s="123"/>
      <c r="AR80" s="68"/>
      <c r="AS80" s="13"/>
      <c r="AT80" s="13"/>
      <c r="AU80" s="13"/>
      <c r="AV80" s="13"/>
      <c r="AW80" s="13"/>
      <c r="AX80" s="13"/>
      <c r="AY80" s="18"/>
      <c r="AZ80" s="3"/>
      <c r="BA80" s="14"/>
      <c r="BB80" s="14"/>
    </row>
    <row r="81" spans="34:54" x14ac:dyDescent="0.5">
      <c r="AH81" s="3"/>
      <c r="AI81" s="3"/>
      <c r="AJ81" s="5"/>
      <c r="AK81" s="17"/>
      <c r="AL81" s="3"/>
      <c r="AM81" s="204"/>
      <c r="AN81" s="18"/>
      <c r="AO81" s="99"/>
      <c r="AP81" s="123"/>
      <c r="AQ81" s="123"/>
      <c r="AR81" s="68"/>
      <c r="AS81" s="13"/>
      <c r="AT81" s="13"/>
      <c r="AU81" s="13"/>
      <c r="AV81" s="13"/>
      <c r="AW81" s="13"/>
      <c r="AX81" s="13"/>
      <c r="AY81" s="18"/>
      <c r="AZ81" s="3"/>
      <c r="BA81" s="14"/>
      <c r="BB81" s="14"/>
    </row>
    <row r="82" spans="34:54" x14ac:dyDescent="0.5">
      <c r="AH82" s="3"/>
      <c r="AI82" s="3"/>
      <c r="AJ82" s="5"/>
      <c r="AK82" s="17"/>
      <c r="AL82" s="3"/>
      <c r="AM82" s="204"/>
      <c r="AN82" s="18"/>
      <c r="AO82" s="99"/>
      <c r="AP82" s="123"/>
      <c r="AQ82" s="123"/>
      <c r="AR82" s="68"/>
      <c r="AS82" s="13"/>
      <c r="AT82" s="13"/>
      <c r="AU82" s="13"/>
      <c r="AV82" s="13"/>
      <c r="AW82" s="13"/>
      <c r="AX82" s="13"/>
      <c r="AY82" s="18"/>
      <c r="AZ82" s="3"/>
      <c r="BA82" s="14"/>
      <c r="BB82" s="14"/>
    </row>
    <row r="83" spans="34:54" x14ac:dyDescent="0.5">
      <c r="AH83" s="3"/>
      <c r="AI83" s="3"/>
      <c r="AJ83" s="5"/>
      <c r="AK83" s="17"/>
      <c r="AL83" s="3"/>
      <c r="AM83" s="204"/>
      <c r="AN83" s="18"/>
      <c r="AO83" s="99"/>
      <c r="AP83" s="123"/>
      <c r="AQ83" s="123"/>
      <c r="AR83" s="68"/>
      <c r="AS83" s="13"/>
      <c r="AT83" s="13"/>
      <c r="AU83" s="13"/>
      <c r="AV83" s="13"/>
      <c r="AW83" s="13"/>
      <c r="AX83" s="13"/>
      <c r="AY83" s="18"/>
      <c r="AZ83" s="3"/>
      <c r="BA83" s="14"/>
      <c r="BB83" s="14"/>
    </row>
    <row r="84" spans="34:54" x14ac:dyDescent="0.5">
      <c r="AH84" s="3"/>
      <c r="AI84" s="3"/>
      <c r="AJ84" s="5"/>
      <c r="AK84" s="17"/>
      <c r="AL84" s="3"/>
      <c r="AM84" s="204"/>
      <c r="AN84" s="18"/>
      <c r="AO84" s="99"/>
      <c r="AP84" s="123"/>
      <c r="AQ84" s="123"/>
      <c r="AR84" s="68"/>
      <c r="AS84" s="13"/>
      <c r="AT84" s="13"/>
      <c r="AU84" s="13"/>
      <c r="AV84" s="13"/>
      <c r="AW84" s="13"/>
      <c r="AX84" s="13"/>
      <c r="AY84" s="18"/>
      <c r="AZ84" s="3"/>
      <c r="BA84" s="14"/>
      <c r="BB84" s="14"/>
    </row>
    <row r="85" spans="34:54" x14ac:dyDescent="0.5">
      <c r="AH85" s="3"/>
      <c r="AI85" s="3"/>
      <c r="AJ85" s="5"/>
      <c r="AK85" s="17"/>
      <c r="AL85" s="3"/>
      <c r="AM85" s="204"/>
      <c r="AN85" s="18"/>
      <c r="AO85" s="99"/>
      <c r="AP85" s="123"/>
      <c r="AQ85" s="123"/>
      <c r="AR85" s="68"/>
      <c r="AS85" s="13"/>
      <c r="AT85" s="13"/>
      <c r="AU85" s="13"/>
      <c r="AV85" s="13"/>
      <c r="AW85" s="13"/>
      <c r="AX85" s="13"/>
      <c r="AY85" s="18"/>
      <c r="AZ85" s="3"/>
      <c r="BA85" s="14"/>
      <c r="BB85" s="14"/>
    </row>
    <row r="86" spans="34:54" x14ac:dyDescent="0.5">
      <c r="AH86" s="3"/>
      <c r="AI86" s="3"/>
      <c r="AJ86" s="5"/>
      <c r="AK86" s="17"/>
      <c r="AL86" s="3"/>
      <c r="AM86" s="204"/>
      <c r="AN86" s="18"/>
      <c r="AO86" s="99"/>
      <c r="AP86" s="123"/>
      <c r="AQ86" s="123"/>
      <c r="AR86" s="68"/>
      <c r="AS86" s="13"/>
      <c r="AT86" s="13"/>
      <c r="AU86" s="13"/>
      <c r="AV86" s="13"/>
      <c r="AW86" s="13"/>
      <c r="AX86" s="13"/>
      <c r="AY86" s="18"/>
      <c r="AZ86" s="3"/>
      <c r="BA86" s="14"/>
      <c r="BB86" s="14"/>
    </row>
    <row r="87" spans="34:54" x14ac:dyDescent="0.5">
      <c r="AH87" s="3"/>
      <c r="AI87" s="3"/>
      <c r="AJ87" s="5"/>
      <c r="AK87" s="17"/>
      <c r="AL87" s="3"/>
      <c r="AM87" s="204"/>
      <c r="AN87" s="18"/>
      <c r="AO87" s="99"/>
      <c r="AP87" s="123"/>
      <c r="AQ87" s="123"/>
      <c r="AR87" s="68"/>
      <c r="AS87" s="13"/>
      <c r="AT87" s="13"/>
      <c r="AU87" s="13"/>
      <c r="AV87" s="13"/>
      <c r="AW87" s="13"/>
      <c r="AX87" s="13"/>
      <c r="AY87" s="18"/>
      <c r="AZ87" s="3"/>
      <c r="BA87" s="14"/>
      <c r="BB87" s="14"/>
    </row>
    <row r="88" spans="34:54" x14ac:dyDescent="0.5">
      <c r="AH88" s="3"/>
      <c r="AI88" s="3"/>
      <c r="AJ88" s="5"/>
      <c r="AK88" s="17"/>
      <c r="AL88" s="3"/>
      <c r="AM88" s="204"/>
      <c r="AN88" s="18"/>
      <c r="AO88" s="99"/>
      <c r="AP88" s="123"/>
      <c r="AQ88" s="123"/>
      <c r="AR88" s="68"/>
      <c r="AS88" s="13"/>
      <c r="AT88" s="13"/>
      <c r="AU88" s="13"/>
      <c r="AV88" s="13"/>
      <c r="AW88" s="13"/>
      <c r="AX88" s="13"/>
      <c r="AY88" s="18"/>
      <c r="AZ88" s="3"/>
      <c r="BA88" s="14"/>
      <c r="BB88" s="14"/>
    </row>
    <row r="89" spans="34:54" x14ac:dyDescent="0.5">
      <c r="AH89" s="3"/>
      <c r="AI89" s="3"/>
      <c r="AJ89" s="5"/>
      <c r="AK89" s="17"/>
      <c r="AL89" s="3"/>
      <c r="AM89" s="204"/>
      <c r="AN89" s="18"/>
      <c r="AO89" s="99"/>
      <c r="AP89" s="123"/>
      <c r="AQ89" s="123"/>
      <c r="AR89" s="68"/>
      <c r="AS89" s="13"/>
      <c r="AT89" s="13"/>
      <c r="AU89" s="13"/>
      <c r="AV89" s="13"/>
      <c r="AW89" s="13"/>
      <c r="AX89" s="13"/>
      <c r="AY89" s="18"/>
      <c r="AZ89" s="3"/>
      <c r="BA89" s="14"/>
      <c r="BB89" s="14"/>
    </row>
    <row r="90" spans="34:54" x14ac:dyDescent="0.5">
      <c r="AH90" s="3"/>
      <c r="AI90" s="3"/>
      <c r="AJ90" s="5"/>
      <c r="AK90" s="17"/>
      <c r="AL90" s="3"/>
      <c r="AM90" s="204"/>
      <c r="AN90" s="18"/>
      <c r="AO90" s="99"/>
      <c r="AP90" s="123"/>
      <c r="AQ90" s="123"/>
      <c r="AR90" s="68"/>
      <c r="AS90" s="13"/>
      <c r="AT90" s="13"/>
      <c r="AU90" s="13"/>
      <c r="AV90" s="13"/>
      <c r="AW90" s="13"/>
      <c r="AX90" s="13"/>
      <c r="AY90" s="18"/>
      <c r="AZ90" s="3"/>
      <c r="BA90" s="14"/>
      <c r="BB90" s="14"/>
    </row>
    <row r="91" spans="34:54" x14ac:dyDescent="0.5">
      <c r="AH91" s="3"/>
      <c r="AI91" s="3"/>
      <c r="AJ91" s="5"/>
      <c r="AK91" s="17"/>
      <c r="AL91" s="3"/>
      <c r="AM91" s="204"/>
      <c r="AN91" s="18"/>
      <c r="AO91" s="99"/>
      <c r="AP91" s="123"/>
      <c r="AQ91" s="123"/>
      <c r="AR91" s="68"/>
      <c r="AS91" s="13"/>
      <c r="AT91" s="13"/>
      <c r="AU91" s="13"/>
      <c r="AV91" s="13"/>
      <c r="AW91" s="13"/>
      <c r="AX91" s="13"/>
      <c r="AY91" s="18"/>
      <c r="AZ91" s="3"/>
      <c r="BA91" s="14"/>
      <c r="BB91" s="14"/>
    </row>
    <row r="92" spans="34:54" x14ac:dyDescent="0.5">
      <c r="AH92" s="3"/>
      <c r="AI92" s="3"/>
      <c r="AJ92" s="5"/>
      <c r="AK92" s="17"/>
      <c r="AL92" s="3"/>
      <c r="AM92" s="204"/>
      <c r="AN92" s="18"/>
      <c r="AO92" s="99"/>
      <c r="AP92" s="123"/>
      <c r="AQ92" s="123"/>
      <c r="AR92" s="68"/>
      <c r="AS92" s="13"/>
      <c r="AT92" s="13"/>
      <c r="AU92" s="13"/>
      <c r="AV92" s="13"/>
      <c r="AW92" s="13"/>
      <c r="AX92" s="13"/>
      <c r="AY92" s="18"/>
      <c r="AZ92" s="3"/>
      <c r="BA92" s="14"/>
      <c r="BB92" s="14"/>
    </row>
    <row r="93" spans="34:54" x14ac:dyDescent="0.5">
      <c r="AH93" s="3"/>
      <c r="AI93" s="3"/>
      <c r="AJ93" s="5"/>
      <c r="AK93" s="17"/>
      <c r="AL93" s="3"/>
      <c r="AM93" s="204"/>
      <c r="AN93" s="18"/>
      <c r="AO93" s="99"/>
      <c r="AP93" s="123"/>
      <c r="AQ93" s="123"/>
      <c r="AR93" s="68"/>
      <c r="AS93" s="13"/>
      <c r="AT93" s="13"/>
      <c r="AU93" s="13"/>
      <c r="AV93" s="13"/>
      <c r="AW93" s="13"/>
      <c r="AX93" s="13"/>
      <c r="AY93" s="18"/>
      <c r="AZ93" s="3"/>
      <c r="BA93" s="14"/>
      <c r="BB93" s="14"/>
    </row>
    <row r="94" spans="34:54" x14ac:dyDescent="0.5">
      <c r="AH94" s="3"/>
      <c r="AI94" s="3"/>
      <c r="AJ94" s="5"/>
      <c r="AK94" s="17"/>
      <c r="AL94" s="3"/>
      <c r="AM94" s="204"/>
      <c r="AN94" s="18"/>
      <c r="AO94" s="99"/>
      <c r="AP94" s="123"/>
      <c r="AQ94" s="123"/>
      <c r="AR94" s="68"/>
      <c r="AS94" s="13"/>
      <c r="AT94" s="13"/>
      <c r="AU94" s="13"/>
      <c r="AV94" s="13"/>
      <c r="AW94" s="13"/>
      <c r="AX94" s="13"/>
      <c r="AY94" s="18"/>
      <c r="AZ94" s="3"/>
      <c r="BA94" s="14"/>
      <c r="BB94" s="14"/>
    </row>
    <row r="95" spans="34:54" x14ac:dyDescent="0.5">
      <c r="AH95" s="3"/>
      <c r="AI95" s="3"/>
      <c r="AJ95" s="5"/>
      <c r="AK95" s="17"/>
      <c r="AL95" s="3"/>
      <c r="AM95" s="204"/>
      <c r="AN95" s="18"/>
      <c r="AO95" s="99"/>
      <c r="AP95" s="123"/>
      <c r="AQ95" s="123"/>
      <c r="AR95" s="68"/>
      <c r="AS95" s="13"/>
      <c r="AT95" s="13"/>
      <c r="AU95" s="13"/>
      <c r="AV95" s="13"/>
      <c r="AW95" s="13"/>
      <c r="AX95" s="13"/>
      <c r="AY95" s="18"/>
      <c r="AZ95" s="3"/>
      <c r="BA95" s="14"/>
      <c r="BB95" s="14"/>
    </row>
    <row r="96" spans="34:54" x14ac:dyDescent="0.5">
      <c r="AH96" s="3"/>
      <c r="AI96" s="3"/>
      <c r="AJ96" s="5"/>
      <c r="AK96" s="17"/>
      <c r="AL96" s="3"/>
      <c r="AM96" s="204"/>
      <c r="AN96" s="18"/>
      <c r="AO96" s="99"/>
      <c r="AP96" s="123"/>
      <c r="AQ96" s="123"/>
      <c r="AR96" s="68"/>
      <c r="AS96" s="13"/>
      <c r="AT96" s="13"/>
      <c r="AU96" s="13"/>
      <c r="AV96" s="13"/>
      <c r="AW96" s="13"/>
      <c r="AX96" s="13"/>
      <c r="AY96" s="18"/>
      <c r="AZ96" s="3"/>
      <c r="BA96" s="14"/>
      <c r="BB96" s="14"/>
    </row>
    <row r="97" spans="34:59" x14ac:dyDescent="0.5">
      <c r="AH97" s="3"/>
      <c r="AI97" s="3"/>
      <c r="AJ97" s="5"/>
      <c r="AK97" s="17"/>
      <c r="AL97" s="3"/>
      <c r="AM97" s="204"/>
      <c r="AN97" s="18"/>
      <c r="AO97" s="99"/>
      <c r="AP97" s="123"/>
      <c r="AQ97" s="123"/>
      <c r="AR97" s="68"/>
      <c r="AS97" s="13"/>
      <c r="AT97" s="13"/>
      <c r="AU97" s="13"/>
      <c r="AV97" s="13"/>
      <c r="AW97" s="13"/>
      <c r="AX97" s="13"/>
      <c r="AY97" s="18"/>
      <c r="AZ97" s="3"/>
      <c r="BA97" s="14"/>
      <c r="BB97" s="14"/>
    </row>
    <row r="98" spans="34:59" x14ac:dyDescent="0.5">
      <c r="AH98" s="3"/>
      <c r="AI98" s="3"/>
      <c r="AJ98" s="5"/>
      <c r="AK98" s="17"/>
      <c r="AL98" s="3"/>
      <c r="AM98" s="204"/>
      <c r="AN98" s="18"/>
      <c r="AO98" s="99"/>
      <c r="AP98" s="123"/>
      <c r="AQ98" s="123"/>
      <c r="AR98" s="68"/>
      <c r="AS98" s="13"/>
      <c r="AT98" s="13"/>
      <c r="AU98" s="13"/>
      <c r="AV98" s="13"/>
      <c r="AW98" s="13"/>
      <c r="AX98" s="13"/>
      <c r="AY98" s="18"/>
      <c r="AZ98" s="3"/>
      <c r="BA98" s="14"/>
      <c r="BB98" s="14"/>
    </row>
    <row r="99" spans="34:59" x14ac:dyDescent="0.5">
      <c r="AH99" s="3"/>
      <c r="AI99" s="3"/>
      <c r="AJ99" s="5"/>
      <c r="AK99" s="17"/>
      <c r="AL99" s="3"/>
      <c r="AM99" s="204"/>
      <c r="AN99" s="18"/>
      <c r="AO99" s="99"/>
      <c r="AP99" s="123"/>
      <c r="AQ99" s="123"/>
      <c r="AR99" s="68"/>
      <c r="AS99" s="13"/>
      <c r="AT99" s="13"/>
      <c r="AU99" s="13"/>
      <c r="AV99" s="13"/>
      <c r="AW99" s="13"/>
      <c r="AX99" s="13"/>
      <c r="AY99" s="18"/>
      <c r="AZ99" s="3"/>
      <c r="BA99" s="14"/>
      <c r="BB99" s="14"/>
    </row>
    <row r="100" spans="34:59" x14ac:dyDescent="0.5">
      <c r="AH100" s="3"/>
      <c r="AI100" s="3"/>
      <c r="AJ100" s="5"/>
      <c r="AK100" s="17"/>
      <c r="AL100" s="3"/>
      <c r="AM100" s="204"/>
      <c r="AN100" s="18"/>
      <c r="AO100" s="99"/>
      <c r="AP100" s="123"/>
      <c r="AQ100" s="123"/>
      <c r="AR100" s="68"/>
      <c r="AS100" s="13"/>
      <c r="AT100" s="13"/>
      <c r="AU100" s="13"/>
      <c r="AV100" s="13"/>
      <c r="AW100" s="13"/>
      <c r="AX100" s="13"/>
      <c r="AY100" s="18"/>
      <c r="AZ100" s="3"/>
      <c r="BA100" s="14"/>
      <c r="BB100" s="14"/>
    </row>
    <row r="101" spans="34:59" x14ac:dyDescent="0.5">
      <c r="AH101" s="3"/>
      <c r="AI101" s="3"/>
      <c r="AJ101" s="5"/>
      <c r="AK101" s="17"/>
      <c r="AL101" s="3"/>
      <c r="AM101" s="204"/>
      <c r="AN101" s="18"/>
      <c r="AO101" s="99"/>
      <c r="AP101" s="123"/>
      <c r="AQ101" s="123"/>
      <c r="AR101" s="68"/>
      <c r="AS101" s="13"/>
      <c r="AT101" s="13"/>
      <c r="AU101" s="13"/>
      <c r="AV101" s="13"/>
      <c r="AW101" s="13"/>
      <c r="AX101" s="13"/>
      <c r="AY101" s="18"/>
      <c r="AZ101" s="3"/>
      <c r="BA101" s="14"/>
      <c r="BB101" s="14"/>
    </row>
    <row r="102" spans="34:59" x14ac:dyDescent="0.5">
      <c r="AH102" s="3"/>
      <c r="AI102" s="3"/>
      <c r="AJ102" s="5"/>
      <c r="AK102" s="17"/>
      <c r="AL102" s="3"/>
      <c r="AM102" s="204"/>
      <c r="AN102" s="18"/>
      <c r="AO102" s="99"/>
      <c r="AP102" s="123"/>
      <c r="AQ102" s="123"/>
      <c r="AR102" s="68"/>
      <c r="AS102" s="13"/>
      <c r="AT102" s="13"/>
      <c r="AU102" s="13"/>
      <c r="AV102" s="13"/>
      <c r="AW102" s="13"/>
      <c r="AX102" s="13"/>
      <c r="AY102" s="18"/>
      <c r="AZ102" s="3"/>
      <c r="BA102" s="14"/>
      <c r="BB102" s="14"/>
    </row>
    <row r="103" spans="34:59" x14ac:dyDescent="0.5">
      <c r="AH103" s="3"/>
      <c r="AI103" s="3"/>
      <c r="AJ103" s="5"/>
      <c r="AK103" s="17"/>
      <c r="AL103" s="3"/>
      <c r="AM103" s="204"/>
      <c r="AN103" s="18"/>
      <c r="AO103" s="99"/>
      <c r="AP103" s="123"/>
      <c r="AQ103" s="123"/>
      <c r="AR103" s="68"/>
      <c r="AS103" s="13"/>
      <c r="AT103" s="13"/>
      <c r="AU103" s="13"/>
      <c r="AV103" s="13"/>
      <c r="AW103" s="13"/>
      <c r="AX103" s="13"/>
      <c r="AY103" s="18"/>
      <c r="AZ103" s="3"/>
      <c r="BA103" s="14"/>
      <c r="BB103" s="14"/>
    </row>
    <row r="104" spans="34:59" x14ac:dyDescent="0.5">
      <c r="AH104" s="3"/>
      <c r="AI104" s="3"/>
      <c r="AJ104" s="5"/>
      <c r="AK104" s="17"/>
      <c r="AL104" s="3"/>
      <c r="AM104" s="204"/>
      <c r="AN104" s="18"/>
      <c r="AO104" s="99"/>
      <c r="AP104" s="123"/>
      <c r="AQ104" s="123"/>
      <c r="AR104" s="68"/>
      <c r="AS104" s="13"/>
      <c r="AT104" s="13"/>
      <c r="AU104" s="13"/>
      <c r="AV104" s="13"/>
      <c r="AW104" s="13"/>
      <c r="AX104" s="13"/>
      <c r="AY104" s="18"/>
      <c r="AZ104" s="3"/>
      <c r="BA104" s="14"/>
      <c r="BB104" s="14"/>
    </row>
    <row r="105" spans="34:59" x14ac:dyDescent="0.5">
      <c r="AH105" s="3"/>
      <c r="AI105" s="3"/>
      <c r="AJ105" s="5"/>
      <c r="AK105" s="17"/>
      <c r="AL105" s="3"/>
      <c r="AM105" s="204"/>
      <c r="AN105" s="18"/>
      <c r="AO105" s="99"/>
      <c r="AP105" s="123"/>
      <c r="AQ105" s="123"/>
      <c r="AR105" s="68"/>
      <c r="AS105" s="13"/>
      <c r="AT105" s="13"/>
      <c r="AU105" s="13"/>
      <c r="AV105" s="13"/>
      <c r="AW105" s="13"/>
      <c r="AX105" s="13"/>
      <c r="AY105" s="18"/>
      <c r="AZ105" s="3"/>
      <c r="BA105" s="14"/>
      <c r="BB105" s="14"/>
    </row>
    <row r="106" spans="34:59" x14ac:dyDescent="0.5">
      <c r="AH106" s="3"/>
      <c r="AI106" s="3"/>
      <c r="AJ106" s="5"/>
      <c r="AK106" s="17"/>
      <c r="AL106" s="3"/>
      <c r="AM106" s="204"/>
      <c r="AN106" s="18"/>
      <c r="AO106" s="99"/>
      <c r="AP106" s="123"/>
      <c r="AQ106" s="123"/>
      <c r="AR106" s="68"/>
      <c r="AS106" s="13"/>
      <c r="AT106" s="13"/>
      <c r="AU106" s="13"/>
      <c r="AV106" s="13"/>
      <c r="AW106" s="13"/>
      <c r="AX106" s="13"/>
      <c r="AY106" s="18"/>
      <c r="AZ106" s="3"/>
      <c r="BA106" s="14"/>
      <c r="BB106" s="14"/>
      <c r="BG106" s="3"/>
    </row>
    <row r="107" spans="34:59" x14ac:dyDescent="0.5">
      <c r="AH107" s="3"/>
      <c r="AI107" s="3"/>
      <c r="AJ107" s="5"/>
      <c r="AK107" s="17"/>
      <c r="AL107" s="3"/>
      <c r="AM107" s="204"/>
      <c r="AN107" s="18"/>
      <c r="AO107" s="99"/>
      <c r="AP107" s="123"/>
      <c r="AQ107" s="123"/>
      <c r="AR107" s="68"/>
      <c r="AS107" s="13"/>
      <c r="AT107" s="13"/>
      <c r="AU107" s="13"/>
      <c r="AV107" s="13"/>
      <c r="AW107" s="13"/>
      <c r="AX107" s="13"/>
      <c r="AY107" s="18"/>
      <c r="AZ107" s="3"/>
      <c r="BA107" s="14"/>
      <c r="BB107" s="14"/>
      <c r="BG107" s="3"/>
    </row>
    <row r="108" spans="34:59" x14ac:dyDescent="0.5">
      <c r="AH108" s="3"/>
      <c r="AI108" s="3"/>
      <c r="AJ108" s="5"/>
      <c r="AK108" s="17"/>
      <c r="AL108" s="3"/>
      <c r="AM108" s="204"/>
      <c r="AN108" s="18"/>
      <c r="AO108" s="99"/>
      <c r="AP108" s="123"/>
      <c r="AQ108" s="123"/>
      <c r="AR108" s="68"/>
      <c r="AS108" s="13"/>
      <c r="AT108" s="13"/>
      <c r="AU108" s="13"/>
      <c r="AV108" s="13"/>
      <c r="AW108" s="13"/>
      <c r="AX108" s="13"/>
      <c r="AY108" s="18"/>
      <c r="AZ108" s="3"/>
      <c r="BA108" s="14"/>
      <c r="BB108" s="14"/>
      <c r="BG108" s="3"/>
    </row>
    <row r="109" spans="34:59" x14ac:dyDescent="0.5">
      <c r="AH109" s="3"/>
      <c r="AI109" s="3"/>
      <c r="AJ109" s="5"/>
      <c r="AK109" s="17"/>
      <c r="AL109" s="3"/>
      <c r="AM109" s="204"/>
      <c r="AN109" s="18"/>
      <c r="AO109" s="99"/>
      <c r="AP109" s="123"/>
      <c r="AQ109" s="123"/>
      <c r="AR109" s="68"/>
      <c r="AS109" s="13"/>
      <c r="AT109" s="13"/>
      <c r="AU109" s="13"/>
      <c r="AV109" s="13"/>
      <c r="AW109" s="13"/>
      <c r="AX109" s="13"/>
      <c r="AY109" s="18"/>
      <c r="AZ109" s="3"/>
      <c r="BA109" s="14"/>
      <c r="BB109" s="14"/>
      <c r="BG109" s="3"/>
    </row>
    <row r="110" spans="34:59" x14ac:dyDescent="0.5">
      <c r="AH110" s="3"/>
      <c r="AI110" s="3"/>
      <c r="AJ110" s="5"/>
      <c r="AK110" s="17"/>
      <c r="AL110" s="3"/>
      <c r="AM110" s="204"/>
      <c r="AN110" s="18"/>
      <c r="AO110" s="99"/>
      <c r="AP110" s="123"/>
      <c r="AQ110" s="123"/>
      <c r="AR110" s="68"/>
      <c r="AS110" s="13"/>
      <c r="AT110" s="13"/>
      <c r="AU110" s="13"/>
      <c r="AV110" s="13"/>
      <c r="AW110" s="13"/>
      <c r="AX110" s="13"/>
      <c r="AY110" s="18"/>
      <c r="AZ110" s="3"/>
      <c r="BG110" s="3"/>
    </row>
    <row r="111" spans="34:59" x14ac:dyDescent="0.5">
      <c r="AH111" s="3"/>
      <c r="AI111" s="3"/>
      <c r="AJ111" s="5"/>
      <c r="AK111" s="17"/>
      <c r="AL111" s="3"/>
      <c r="AM111" s="204"/>
      <c r="AN111" s="18"/>
      <c r="AO111" s="99"/>
      <c r="AP111" s="123"/>
      <c r="AQ111" s="123"/>
      <c r="AR111" s="68"/>
      <c r="AS111" s="13"/>
      <c r="AT111" s="13"/>
      <c r="AU111" s="13"/>
      <c r="AV111" s="13"/>
      <c r="AW111" s="13"/>
      <c r="AX111" s="13"/>
      <c r="AY111" s="18"/>
      <c r="AZ111" s="3"/>
      <c r="BG111" s="3"/>
    </row>
    <row r="112" spans="34:59" x14ac:dyDescent="0.5">
      <c r="AH112" s="3"/>
      <c r="AI112" s="3"/>
      <c r="AJ112" s="5"/>
      <c r="AK112" s="17"/>
      <c r="AL112" s="3"/>
      <c r="AM112" s="204"/>
      <c r="AN112" s="18"/>
      <c r="AO112" s="99"/>
      <c r="AP112" s="123"/>
      <c r="AQ112" s="123"/>
      <c r="AR112" s="68"/>
      <c r="AS112" s="13"/>
      <c r="AT112" s="13"/>
      <c r="AU112" s="13"/>
      <c r="AV112" s="13"/>
      <c r="AW112" s="13"/>
      <c r="AX112" s="13"/>
      <c r="AY112" s="18"/>
      <c r="AZ112" s="3"/>
      <c r="BG112" s="3"/>
    </row>
    <row r="113" spans="34:59" x14ac:dyDescent="0.5">
      <c r="AH113" s="3"/>
      <c r="AI113" s="3"/>
      <c r="AJ113" s="5"/>
      <c r="AK113" s="17"/>
      <c r="AL113" s="3"/>
      <c r="AM113" s="204"/>
      <c r="AN113" s="18"/>
      <c r="AO113" s="99"/>
      <c r="AP113" s="123"/>
      <c r="AQ113" s="123"/>
      <c r="AR113" s="68"/>
      <c r="AS113" s="13"/>
      <c r="AT113" s="13"/>
      <c r="AU113" s="13"/>
      <c r="AV113" s="13"/>
      <c r="AW113" s="13"/>
      <c r="AX113" s="13"/>
      <c r="AY113" s="18"/>
      <c r="AZ113" s="3"/>
      <c r="BG113" s="3"/>
    </row>
    <row r="114" spans="34:59" x14ac:dyDescent="0.5">
      <c r="AH114" s="3"/>
      <c r="AI114" s="3"/>
      <c r="AJ114" s="5"/>
      <c r="AK114" s="17"/>
      <c r="AL114" s="3"/>
      <c r="AM114" s="204"/>
      <c r="AN114" s="18"/>
      <c r="AO114" s="99"/>
      <c r="AP114" s="123"/>
      <c r="AQ114" s="123"/>
      <c r="AR114" s="68"/>
      <c r="AS114" s="13"/>
      <c r="AT114" s="13"/>
      <c r="AU114" s="13"/>
      <c r="AV114" s="13"/>
      <c r="AW114" s="13"/>
      <c r="AX114" s="13"/>
      <c r="AY114" s="18"/>
      <c r="AZ114" s="3"/>
      <c r="BG114" s="3"/>
    </row>
    <row r="115" spans="34:59" x14ac:dyDescent="0.5">
      <c r="AH115" s="3"/>
      <c r="AI115" s="3"/>
      <c r="AJ115" s="5"/>
      <c r="AK115" s="17"/>
      <c r="AL115" s="3"/>
      <c r="AM115" s="204"/>
      <c r="AN115" s="18"/>
      <c r="AO115" s="99"/>
      <c r="AP115" s="123"/>
      <c r="AQ115" s="123"/>
      <c r="AR115" s="68"/>
      <c r="AS115" s="13"/>
      <c r="AT115" s="13"/>
      <c r="AU115" s="13"/>
      <c r="AV115" s="13"/>
      <c r="AW115" s="13"/>
      <c r="AX115" s="13"/>
      <c r="AY115" s="18"/>
      <c r="AZ115" s="3"/>
    </row>
    <row r="116" spans="34:59" x14ac:dyDescent="0.5">
      <c r="AH116" s="3"/>
      <c r="AI116" s="3"/>
      <c r="AJ116" s="5"/>
      <c r="AK116" s="17"/>
      <c r="AL116" s="3"/>
      <c r="AM116" s="204"/>
      <c r="AN116" s="18"/>
      <c r="AO116" s="99"/>
      <c r="AP116" s="123"/>
      <c r="AQ116" s="123"/>
      <c r="AR116" s="68"/>
      <c r="AS116" s="13"/>
      <c r="AT116" s="13"/>
      <c r="AU116" s="13"/>
      <c r="AV116" s="13"/>
      <c r="AW116" s="13"/>
      <c r="AX116" s="13"/>
      <c r="AY116" s="18"/>
      <c r="AZ116" s="3"/>
    </row>
    <row r="117" spans="34:59" x14ac:dyDescent="0.5">
      <c r="AH117" s="3"/>
      <c r="AI117" s="3"/>
      <c r="AJ117" s="5"/>
      <c r="AK117" s="17"/>
      <c r="AL117" s="3"/>
      <c r="AM117" s="204"/>
      <c r="AN117" s="18"/>
      <c r="AO117" s="99"/>
      <c r="AP117" s="123"/>
      <c r="AQ117" s="123"/>
      <c r="AR117" s="68"/>
      <c r="AS117" s="13"/>
      <c r="AT117" s="13"/>
      <c r="AU117" s="13"/>
      <c r="AV117" s="13"/>
      <c r="AW117" s="13"/>
      <c r="AX117" s="13"/>
      <c r="AY117" s="18"/>
      <c r="AZ117" s="3"/>
    </row>
    <row r="118" spans="34:59" x14ac:dyDescent="0.5">
      <c r="AH118" s="3"/>
      <c r="AI118" s="3"/>
      <c r="AJ118" s="5"/>
      <c r="AK118" s="17"/>
      <c r="AL118" s="3"/>
      <c r="AM118" s="204"/>
      <c r="AN118" s="18"/>
      <c r="AO118" s="99"/>
      <c r="AP118" s="123"/>
      <c r="AQ118" s="123"/>
      <c r="AR118" s="68"/>
      <c r="AS118" s="13"/>
      <c r="AT118" s="13"/>
      <c r="AU118" s="13"/>
      <c r="AV118" s="13"/>
      <c r="AW118" s="13"/>
      <c r="AX118" s="13"/>
      <c r="AY118" s="18"/>
      <c r="AZ118" s="3"/>
    </row>
    <row r="119" spans="34:59" x14ac:dyDescent="0.5">
      <c r="AH119" s="3"/>
      <c r="AI119" s="3"/>
      <c r="AJ119" s="5"/>
      <c r="AK119" s="17"/>
      <c r="AL119" s="3"/>
      <c r="AM119" s="204"/>
      <c r="AN119" s="18"/>
      <c r="AO119" s="99"/>
      <c r="AP119" s="123"/>
      <c r="AQ119" s="123"/>
      <c r="AR119" s="68"/>
      <c r="AS119" s="13"/>
      <c r="AT119" s="13"/>
      <c r="AU119" s="13"/>
      <c r="AV119" s="13"/>
      <c r="AW119" s="13"/>
      <c r="AX119" s="13"/>
      <c r="AY119" s="18"/>
      <c r="AZ119" s="3"/>
    </row>
    <row r="120" spans="34:59" x14ac:dyDescent="0.5">
      <c r="AH120" s="3"/>
      <c r="AI120" s="3"/>
      <c r="AJ120" s="5"/>
      <c r="AK120" s="17"/>
      <c r="AL120" s="3"/>
      <c r="AM120" s="204"/>
      <c r="AN120" s="18"/>
      <c r="AO120" s="99"/>
      <c r="AP120" s="123"/>
      <c r="AQ120" s="123"/>
      <c r="AR120" s="68"/>
      <c r="AS120" s="13"/>
      <c r="AT120" s="13"/>
      <c r="AU120" s="13"/>
      <c r="AV120" s="13"/>
      <c r="AW120" s="13"/>
      <c r="AX120" s="13"/>
      <c r="AY120" s="18"/>
      <c r="AZ120" s="3"/>
    </row>
    <row r="121" spans="34:59" x14ac:dyDescent="0.5">
      <c r="AH121" s="3"/>
      <c r="AI121" s="3"/>
      <c r="AJ121" s="5"/>
      <c r="AK121" s="17"/>
      <c r="AL121" s="3"/>
      <c r="AM121" s="204"/>
      <c r="AN121" s="18"/>
      <c r="AO121" s="99"/>
      <c r="AP121" s="123"/>
      <c r="AQ121" s="123"/>
      <c r="AR121" s="68"/>
      <c r="AS121" s="13"/>
      <c r="AT121" s="13"/>
      <c r="AU121" s="13"/>
      <c r="AV121" s="13"/>
      <c r="AW121" s="13"/>
      <c r="AX121" s="13"/>
      <c r="AY121" s="18"/>
      <c r="AZ121" s="3"/>
    </row>
    <row r="122" spans="34:59" x14ac:dyDescent="0.5">
      <c r="AH122" s="3"/>
      <c r="AI122" s="3"/>
      <c r="AJ122" s="5"/>
      <c r="AK122" s="17"/>
      <c r="AL122" s="3"/>
      <c r="AM122" s="204"/>
      <c r="AN122" s="18"/>
      <c r="AO122" s="99"/>
      <c r="AP122" s="123"/>
      <c r="AQ122" s="123"/>
      <c r="AR122" s="68"/>
      <c r="AS122" s="13"/>
      <c r="AT122" s="13"/>
      <c r="AU122" s="13"/>
      <c r="AV122" s="13"/>
      <c r="AW122" s="13"/>
      <c r="AX122" s="13"/>
      <c r="AY122" s="18"/>
      <c r="AZ122" s="3"/>
    </row>
    <row r="123" spans="34:59" x14ac:dyDescent="0.5">
      <c r="AH123" s="3"/>
      <c r="AI123" s="3"/>
      <c r="AJ123" s="5"/>
      <c r="AK123" s="17"/>
      <c r="AL123" s="3"/>
      <c r="AM123" s="204"/>
      <c r="AN123" s="18"/>
      <c r="AO123" s="99"/>
      <c r="AP123" s="123"/>
      <c r="AQ123" s="123"/>
      <c r="AR123" s="68"/>
      <c r="AS123" s="13"/>
      <c r="AT123" s="13"/>
      <c r="AU123" s="13"/>
      <c r="AV123" s="13"/>
      <c r="AW123" s="13"/>
      <c r="AX123" s="13"/>
      <c r="AY123" s="18"/>
      <c r="AZ123" s="3"/>
    </row>
    <row r="124" spans="34:59" x14ac:dyDescent="0.5">
      <c r="AH124" s="3"/>
      <c r="AI124" s="3"/>
      <c r="AJ124" s="5"/>
      <c r="AK124" s="17"/>
      <c r="AL124" s="3"/>
      <c r="AM124" s="204"/>
      <c r="AN124" s="18"/>
      <c r="AO124" s="99"/>
      <c r="AP124" s="123"/>
      <c r="AQ124" s="123"/>
      <c r="AR124" s="68"/>
      <c r="AS124" s="13"/>
      <c r="AT124" s="13"/>
      <c r="AU124" s="13"/>
      <c r="AV124" s="13"/>
      <c r="AW124" s="13"/>
      <c r="AX124" s="13"/>
      <c r="AY124" s="18"/>
      <c r="AZ124" s="3"/>
    </row>
    <row r="125" spans="34:59" x14ac:dyDescent="0.5">
      <c r="AH125" s="3"/>
      <c r="AI125" s="3"/>
      <c r="AJ125" s="5"/>
      <c r="AK125" s="17"/>
      <c r="AL125" s="3"/>
      <c r="AM125" s="204"/>
      <c r="AN125" s="18"/>
      <c r="AO125" s="99"/>
      <c r="AP125" s="123"/>
      <c r="AQ125" s="123"/>
      <c r="AR125" s="68"/>
      <c r="AS125" s="13"/>
      <c r="AT125" s="13"/>
      <c r="AU125" s="13"/>
      <c r="AV125" s="13"/>
      <c r="AW125" s="13"/>
      <c r="AX125" s="13"/>
      <c r="AY125" s="18"/>
      <c r="AZ125" s="3"/>
    </row>
    <row r="126" spans="34:59" x14ac:dyDescent="0.5">
      <c r="AH126" s="3"/>
      <c r="AI126" s="3"/>
      <c r="AJ126" s="5"/>
      <c r="AK126" s="17"/>
      <c r="AL126" s="3"/>
      <c r="AM126" s="204"/>
      <c r="AN126" s="18"/>
      <c r="AO126" s="99"/>
      <c r="AP126" s="123"/>
      <c r="AQ126" s="123"/>
      <c r="AR126" s="68"/>
      <c r="AS126" s="13"/>
      <c r="AT126" s="13"/>
      <c r="AU126" s="13"/>
      <c r="AV126" s="13"/>
      <c r="AW126" s="13"/>
      <c r="AX126" s="13"/>
      <c r="AY126" s="18"/>
      <c r="AZ126" s="3"/>
    </row>
    <row r="127" spans="34:59" x14ac:dyDescent="0.5">
      <c r="AH127" s="3"/>
      <c r="AI127" s="3"/>
      <c r="AJ127" s="5"/>
      <c r="AK127" s="17"/>
      <c r="AL127" s="3"/>
      <c r="AM127" s="204"/>
      <c r="AN127" s="18"/>
      <c r="AO127" s="99"/>
      <c r="AP127" s="123"/>
      <c r="AQ127" s="123"/>
      <c r="AR127" s="68"/>
      <c r="AS127" s="13"/>
      <c r="AT127" s="13"/>
      <c r="AU127" s="13"/>
      <c r="AV127" s="13"/>
      <c r="AW127" s="13"/>
      <c r="AX127" s="13"/>
      <c r="AY127" s="18"/>
      <c r="AZ127" s="3"/>
    </row>
    <row r="128" spans="34:59" x14ac:dyDescent="0.5">
      <c r="AH128" s="3"/>
      <c r="AI128" s="3"/>
      <c r="AJ128" s="5"/>
      <c r="AK128" s="17"/>
      <c r="AL128" s="3"/>
      <c r="AM128" s="204"/>
      <c r="AN128" s="18"/>
      <c r="AO128" s="99"/>
      <c r="AP128" s="123"/>
      <c r="AQ128" s="123"/>
      <c r="AR128" s="68"/>
      <c r="AS128" s="13"/>
      <c r="AT128" s="13"/>
      <c r="AU128" s="13"/>
      <c r="AV128" s="13"/>
      <c r="AW128" s="13"/>
      <c r="AX128" s="13"/>
      <c r="AY128" s="18"/>
      <c r="AZ128" s="3"/>
    </row>
    <row r="129" spans="34:56" x14ac:dyDescent="0.5">
      <c r="AH129" s="3"/>
      <c r="AI129" s="3"/>
      <c r="AJ129" s="5"/>
      <c r="AK129" s="17"/>
      <c r="AL129" s="3"/>
      <c r="AM129" s="204"/>
      <c r="AN129" s="18"/>
      <c r="AO129" s="99"/>
      <c r="AP129" s="123"/>
      <c r="AQ129" s="123"/>
      <c r="AR129" s="68"/>
      <c r="AS129" s="13"/>
      <c r="AT129" s="13"/>
      <c r="AU129" s="13"/>
      <c r="AV129" s="13"/>
      <c r="AW129" s="13"/>
      <c r="AX129" s="13"/>
      <c r="AY129" s="18"/>
      <c r="AZ129" s="3"/>
    </row>
    <row r="130" spans="34:56" x14ac:dyDescent="0.5">
      <c r="AH130" s="3"/>
      <c r="AI130" s="3"/>
      <c r="AJ130" s="5"/>
      <c r="AK130" s="17"/>
      <c r="AL130" s="3"/>
      <c r="AM130" s="204"/>
      <c r="AN130" s="18"/>
      <c r="AO130" s="99"/>
      <c r="AP130" s="123"/>
      <c r="AQ130" s="123"/>
      <c r="AR130" s="68"/>
      <c r="AS130" s="13"/>
      <c r="AT130" s="13"/>
      <c r="AU130" s="13"/>
      <c r="AV130" s="13"/>
      <c r="AW130" s="13"/>
      <c r="AX130" s="13"/>
      <c r="AY130" s="18"/>
      <c r="AZ130" s="3"/>
    </row>
    <row r="131" spans="34:56" x14ac:dyDescent="0.5">
      <c r="AH131" s="3"/>
      <c r="AI131" s="3"/>
      <c r="AJ131" s="5"/>
      <c r="AK131" s="17"/>
      <c r="AL131" s="3"/>
      <c r="AM131" s="204"/>
      <c r="AN131" s="18"/>
      <c r="AO131" s="99"/>
      <c r="AP131" s="123"/>
      <c r="AQ131" s="123"/>
      <c r="AR131" s="68"/>
      <c r="AS131" s="13"/>
      <c r="AT131" s="13"/>
      <c r="AU131" s="13"/>
      <c r="AV131" s="13"/>
      <c r="AW131" s="13"/>
      <c r="AX131" s="13"/>
      <c r="AY131" s="18"/>
      <c r="AZ131" s="3"/>
    </row>
    <row r="132" spans="34:56" x14ac:dyDescent="0.5">
      <c r="AH132" s="3"/>
      <c r="AI132" s="3"/>
      <c r="AJ132" s="5"/>
      <c r="AK132" s="17"/>
      <c r="AL132" s="3"/>
      <c r="AM132" s="204"/>
      <c r="AN132" s="18"/>
      <c r="AO132" s="99"/>
      <c r="AP132" s="123"/>
      <c r="AQ132" s="123"/>
      <c r="AR132" s="68"/>
      <c r="AS132" s="13"/>
      <c r="AT132" s="13"/>
      <c r="AU132" s="13"/>
      <c r="AV132" s="13"/>
      <c r="AW132" s="13"/>
      <c r="AX132" s="13"/>
      <c r="AY132" s="18"/>
      <c r="AZ132" s="3"/>
    </row>
    <row r="133" spans="34:56" s="77" customFormat="1" x14ac:dyDescent="0.5">
      <c r="AH133" s="3"/>
      <c r="AI133" s="3"/>
      <c r="AJ133" s="5"/>
      <c r="AK133" s="17"/>
      <c r="AL133" s="3"/>
      <c r="AM133" s="204"/>
      <c r="AN133" s="18"/>
      <c r="AO133" s="99"/>
      <c r="AP133" s="123"/>
      <c r="AQ133" s="123"/>
      <c r="AR133" s="68"/>
      <c r="AS133" s="13"/>
      <c r="AT133" s="13"/>
      <c r="AU133" s="13"/>
      <c r="AV133" s="13"/>
      <c r="AW133" s="13"/>
      <c r="AX133" s="13"/>
      <c r="AY133" s="18"/>
      <c r="AZ133" s="3"/>
      <c r="BA133"/>
      <c r="BB133"/>
      <c r="BC133"/>
      <c r="BD133"/>
    </row>
    <row r="134" spans="34:56" s="77" customFormat="1" x14ac:dyDescent="0.5">
      <c r="AH134" s="3"/>
      <c r="AI134" s="3"/>
      <c r="AJ134" s="5"/>
      <c r="AK134" s="17"/>
      <c r="AL134" s="3"/>
      <c r="AM134" s="204"/>
      <c r="AN134" s="18"/>
      <c r="AO134" s="99"/>
      <c r="AP134" s="123"/>
      <c r="AQ134" s="123"/>
      <c r="AR134" s="68"/>
      <c r="AS134" s="13"/>
      <c r="AT134" s="13"/>
      <c r="AU134" s="13"/>
      <c r="AV134" s="13"/>
      <c r="AW134" s="13"/>
      <c r="AX134" s="13"/>
      <c r="AY134" s="18"/>
      <c r="AZ134" s="3"/>
    </row>
    <row r="135" spans="34:56" s="77" customFormat="1" x14ac:dyDescent="0.5">
      <c r="AH135" s="3"/>
      <c r="AI135" s="3"/>
      <c r="AJ135" s="5"/>
      <c r="AK135" s="17"/>
      <c r="AL135" s="3"/>
      <c r="AM135" s="204"/>
      <c r="AN135" s="18"/>
      <c r="AO135" s="99"/>
      <c r="AP135" s="123"/>
      <c r="AQ135" s="123"/>
      <c r="AR135" s="68"/>
      <c r="AS135" s="13"/>
      <c r="AT135" s="13"/>
      <c r="AU135" s="13"/>
      <c r="AV135" s="13"/>
      <c r="AW135" s="13"/>
      <c r="AX135" s="13"/>
      <c r="AY135" s="18"/>
      <c r="AZ135" s="3"/>
    </row>
    <row r="136" spans="34:56" s="77" customFormat="1" x14ac:dyDescent="0.5">
      <c r="AH136" s="76"/>
      <c r="AI136" s="76"/>
      <c r="AJ136" s="76"/>
      <c r="AK136" s="100"/>
      <c r="AL136" s="76"/>
      <c r="AM136" s="142"/>
      <c r="AN136" s="100"/>
      <c r="AO136" s="18"/>
      <c r="AP136" s="123"/>
      <c r="AQ136" s="123"/>
      <c r="AR136" s="13"/>
      <c r="AS136" s="13"/>
      <c r="AT136" s="13"/>
      <c r="AU136" s="13"/>
      <c r="AV136" s="13"/>
      <c r="AW136" s="13"/>
      <c r="AX136" s="13"/>
      <c r="AY136" s="18"/>
      <c r="AZ136" s="3"/>
    </row>
    <row r="137" spans="34:56" s="77" customFormat="1" x14ac:dyDescent="0.5">
      <c r="AH137" s="45"/>
      <c r="AI137" s="45"/>
      <c r="AJ137" s="45"/>
      <c r="AK137" s="87"/>
      <c r="AL137" s="45"/>
      <c r="AM137" s="125"/>
      <c r="AN137" s="87"/>
      <c r="AO137" s="11"/>
      <c r="AP137" s="125"/>
      <c r="AQ137" s="125"/>
      <c r="AR137" s="1"/>
      <c r="AS137" s="1"/>
      <c r="AT137" s="1"/>
      <c r="AU137" s="1"/>
      <c r="AV137" s="1"/>
      <c r="AW137" s="1"/>
      <c r="AX137" s="1"/>
      <c r="AY137" s="11"/>
      <c r="AZ137"/>
    </row>
    <row r="138" spans="34:56" s="77" customFormat="1" x14ac:dyDescent="0.5">
      <c r="AH138"/>
      <c r="AI138"/>
      <c r="AJ138"/>
      <c r="AK138" s="11"/>
      <c r="AL138"/>
      <c r="AM138" s="125"/>
      <c r="AN138" s="11"/>
      <c r="AO138" s="11"/>
      <c r="AP138" s="125"/>
      <c r="AQ138" s="125"/>
      <c r="AR138" s="1"/>
      <c r="AS138" s="1"/>
      <c r="AT138" s="1"/>
      <c r="AU138" s="1"/>
      <c r="AV138" s="1"/>
      <c r="AW138" s="1"/>
      <c r="AX138" s="1"/>
      <c r="AY138" s="11"/>
      <c r="AZ138"/>
    </row>
    <row r="139" spans="34:56" s="77" customFormat="1" x14ac:dyDescent="0.5">
      <c r="AH139"/>
      <c r="AI139"/>
      <c r="AJ139"/>
      <c r="AK139" s="11"/>
      <c r="AL139"/>
      <c r="AM139" s="125"/>
      <c r="AN139" s="11"/>
      <c r="AO139" s="11"/>
      <c r="AP139" s="125"/>
      <c r="AQ139" s="125"/>
      <c r="AR139" s="1"/>
      <c r="AS139" s="1"/>
      <c r="AT139" s="1"/>
      <c r="AU139" s="1"/>
      <c r="AV139" s="1"/>
      <c r="AW139" s="1"/>
      <c r="AX139" s="1"/>
      <c r="AY139" s="11"/>
      <c r="AZ139"/>
    </row>
    <row r="140" spans="34:56" s="77" customFormat="1" x14ac:dyDescent="0.5">
      <c r="AH140"/>
      <c r="AI140"/>
      <c r="AJ140"/>
      <c r="AK140" s="11"/>
      <c r="AL140"/>
      <c r="AM140" s="125"/>
      <c r="AN140" s="11"/>
      <c r="AO140" s="11"/>
      <c r="AP140" s="125"/>
      <c r="AQ140" s="125"/>
      <c r="AR140" s="1"/>
      <c r="AS140" s="1"/>
      <c r="AT140" s="1"/>
      <c r="AU140" s="1"/>
      <c r="AV140" s="1"/>
      <c r="AW140" s="1"/>
      <c r="AX140" s="1"/>
      <c r="AY140" s="11"/>
      <c r="AZ140"/>
    </row>
    <row r="141" spans="34:56" s="77" customFormat="1" x14ac:dyDescent="0.5">
      <c r="AH141"/>
      <c r="AI141"/>
      <c r="AJ141"/>
      <c r="AK141" s="11"/>
      <c r="AL141"/>
      <c r="AM141" s="125"/>
      <c r="AN141" s="11"/>
      <c r="AO141" s="11"/>
      <c r="AP141" s="125"/>
      <c r="AQ141" s="125"/>
      <c r="AR141" s="1"/>
      <c r="AS141" s="1"/>
      <c r="AT141" s="1"/>
      <c r="AU141" s="1"/>
      <c r="AV141" s="1"/>
      <c r="AW141" s="1"/>
      <c r="AX141" s="1"/>
      <c r="AY141" s="11"/>
      <c r="AZ141"/>
    </row>
    <row r="142" spans="34:56" s="77" customFormat="1" x14ac:dyDescent="0.5">
      <c r="AH142"/>
      <c r="AI142"/>
      <c r="AJ142"/>
      <c r="AK142" s="11"/>
      <c r="AL142"/>
      <c r="AM142" s="125"/>
      <c r="AN142" s="11"/>
      <c r="AO142" s="11"/>
      <c r="AP142" s="125"/>
      <c r="AQ142" s="125"/>
      <c r="AR142" s="1"/>
      <c r="AS142" s="1"/>
      <c r="AT142" s="1"/>
      <c r="AU142" s="1"/>
      <c r="AV142" s="1"/>
      <c r="AW142" s="1"/>
      <c r="AX142" s="1"/>
      <c r="AY142" s="11"/>
      <c r="AZ142"/>
    </row>
    <row r="143" spans="34:56" x14ac:dyDescent="0.5">
      <c r="BA143" s="77"/>
      <c r="BB143" s="77"/>
      <c r="BC143" s="77"/>
      <c r="BD143" s="77"/>
    </row>
    <row r="146" spans="28:33" x14ac:dyDescent="0.5">
      <c r="AB146" s="15"/>
      <c r="AC146" s="15"/>
      <c r="AD146" s="15"/>
      <c r="AE146" s="15"/>
      <c r="AF146" s="15"/>
      <c r="AG146" s="15"/>
    </row>
    <row r="147" spans="28:33" x14ac:dyDescent="0.5">
      <c r="AB147" s="15"/>
      <c r="AC147" s="15"/>
      <c r="AD147" s="15"/>
      <c r="AE147" s="15"/>
      <c r="AF147" s="15"/>
      <c r="AG147" s="15"/>
    </row>
    <row r="148" spans="28:33" x14ac:dyDescent="0.5">
      <c r="AB148" s="15"/>
      <c r="AC148" s="15"/>
      <c r="AD148" s="15"/>
      <c r="AE148" s="15"/>
      <c r="AF148" s="15"/>
      <c r="AG148" s="15"/>
    </row>
    <row r="149" spans="28:33" x14ac:dyDescent="0.5">
      <c r="AB149" s="15"/>
      <c r="AC149" s="15"/>
      <c r="AD149" s="15"/>
      <c r="AE149" s="15"/>
      <c r="AF149" s="15"/>
      <c r="AG149" s="15"/>
    </row>
    <row r="150" spans="28:33" x14ac:dyDescent="0.5">
      <c r="AB150" s="15"/>
      <c r="AC150" s="15"/>
      <c r="AD150" s="15"/>
      <c r="AE150" s="15"/>
      <c r="AF150" s="15"/>
      <c r="AG150" s="15"/>
    </row>
    <row r="151" spans="28:33" x14ac:dyDescent="0.5">
      <c r="AB151" s="15"/>
      <c r="AC151" s="15"/>
      <c r="AD151" s="15"/>
      <c r="AE151" s="15"/>
      <c r="AF151" s="15"/>
      <c r="AG151" s="15"/>
    </row>
    <row r="152" spans="28:33" x14ac:dyDescent="0.5">
      <c r="AB152" s="15"/>
      <c r="AC152" s="15"/>
      <c r="AD152" s="15"/>
      <c r="AE152" s="15"/>
      <c r="AF152" s="15"/>
      <c r="AG152" s="15"/>
    </row>
    <row r="153" spans="28:33" x14ac:dyDescent="0.5">
      <c r="AB153" s="15"/>
      <c r="AC153" s="15"/>
      <c r="AD153" s="15"/>
      <c r="AE153" s="15"/>
      <c r="AF153" s="15"/>
      <c r="AG153" s="15"/>
    </row>
    <row r="154" spans="28:33" x14ac:dyDescent="0.5">
      <c r="AB154" s="15"/>
      <c r="AC154" s="15"/>
      <c r="AD154" s="15"/>
      <c r="AE154" s="15"/>
      <c r="AF154" s="15"/>
      <c r="AG154" s="15"/>
    </row>
    <row r="155" spans="28:33" x14ac:dyDescent="0.5">
      <c r="AB155" s="15"/>
      <c r="AC155" s="15"/>
      <c r="AD155" s="15"/>
      <c r="AE155" s="15"/>
      <c r="AF155" s="15"/>
      <c r="AG155" s="15"/>
    </row>
    <row r="156" spans="28:33" x14ac:dyDescent="0.5">
      <c r="AB156" s="15"/>
      <c r="AC156" s="15"/>
      <c r="AD156" s="15"/>
      <c r="AE156" s="15"/>
      <c r="AF156" s="15"/>
      <c r="AG156" s="15"/>
    </row>
    <row r="157" spans="28:33" x14ac:dyDescent="0.5">
      <c r="AB157" s="15"/>
      <c r="AC157" s="15"/>
      <c r="AD157" s="15"/>
      <c r="AE157" s="15"/>
      <c r="AF157" s="15"/>
      <c r="AG157" s="15"/>
    </row>
    <row r="158" spans="28:33" x14ac:dyDescent="0.5">
      <c r="AB158" s="15"/>
      <c r="AC158" s="15"/>
      <c r="AD158" s="15"/>
      <c r="AE158" s="15"/>
      <c r="AF158" s="15"/>
      <c r="AG158" s="15"/>
    </row>
    <row r="159" spans="28:33" x14ac:dyDescent="0.5">
      <c r="AB159" s="15"/>
      <c r="AC159" s="15"/>
      <c r="AD159" s="15"/>
      <c r="AE159" s="15"/>
      <c r="AF159" s="15"/>
      <c r="AG159" s="15"/>
    </row>
    <row r="160" spans="28:33" x14ac:dyDescent="0.5">
      <c r="AB160" s="15"/>
      <c r="AC160" s="15"/>
      <c r="AD160" s="15"/>
      <c r="AE160" s="15"/>
      <c r="AF160" s="15"/>
      <c r="AG160" s="15"/>
    </row>
    <row r="161" spans="28:33" x14ac:dyDescent="0.5">
      <c r="AB161" s="15"/>
      <c r="AC161" s="15"/>
      <c r="AD161" s="15"/>
      <c r="AE161" s="15"/>
      <c r="AF161" s="15"/>
      <c r="AG161" s="15"/>
    </row>
    <row r="162" spans="28:33" x14ac:dyDescent="0.5">
      <c r="AB162" s="15"/>
      <c r="AC162" s="15"/>
      <c r="AD162" s="15"/>
      <c r="AE162" s="15"/>
      <c r="AF162" s="15"/>
      <c r="AG162" s="15"/>
    </row>
    <row r="163" spans="28:33" x14ac:dyDescent="0.5">
      <c r="AB163" s="15"/>
      <c r="AC163" s="15"/>
      <c r="AD163" s="15"/>
      <c r="AE163" s="15"/>
      <c r="AF163" s="15"/>
      <c r="AG163" s="15"/>
    </row>
    <row r="164" spans="28:33" x14ac:dyDescent="0.5">
      <c r="AB164" s="15"/>
      <c r="AC164" s="15"/>
      <c r="AD164" s="15"/>
      <c r="AE164" s="15"/>
      <c r="AF164" s="15"/>
      <c r="AG164" s="15"/>
    </row>
    <row r="165" spans="28:33" x14ac:dyDescent="0.5">
      <c r="AB165" s="15"/>
      <c r="AC165" s="15"/>
      <c r="AD165" s="15"/>
      <c r="AE165" s="15"/>
      <c r="AF165" s="15"/>
      <c r="AG165" s="15"/>
    </row>
    <row r="166" spans="28:33" x14ac:dyDescent="0.5">
      <c r="AB166" s="15"/>
      <c r="AC166" s="15"/>
      <c r="AD166" s="15"/>
      <c r="AE166" s="15"/>
      <c r="AF166" s="15"/>
      <c r="AG166" s="15"/>
    </row>
    <row r="167" spans="28:33" x14ac:dyDescent="0.5">
      <c r="AB167" s="15"/>
      <c r="AC167" s="15"/>
      <c r="AD167" s="15"/>
      <c r="AE167" s="15"/>
      <c r="AF167" s="15"/>
      <c r="AG167" s="15"/>
    </row>
    <row r="168" spans="28:33" x14ac:dyDescent="0.5">
      <c r="AB168" s="15"/>
      <c r="AC168" s="15"/>
      <c r="AD168" s="15"/>
      <c r="AE168" s="15"/>
      <c r="AF168" s="15"/>
      <c r="AG168" s="15"/>
    </row>
    <row r="169" spans="28:33" x14ac:dyDescent="0.5">
      <c r="AB169" s="15"/>
      <c r="AC169" s="15"/>
      <c r="AD169" s="15"/>
      <c r="AE169" s="15"/>
      <c r="AF169" s="15"/>
      <c r="AG169" s="15"/>
    </row>
    <row r="170" spans="28:33" x14ac:dyDescent="0.5">
      <c r="AB170" s="15"/>
      <c r="AC170" s="15"/>
      <c r="AD170" s="15"/>
      <c r="AE170" s="15"/>
      <c r="AF170" s="15"/>
      <c r="AG170" s="15"/>
    </row>
    <row r="171" spans="28:33" x14ac:dyDescent="0.5">
      <c r="AB171" s="15"/>
      <c r="AC171" s="15"/>
      <c r="AD171" s="15"/>
      <c r="AE171" s="15"/>
      <c r="AF171" s="15"/>
      <c r="AG171" s="15"/>
    </row>
    <row r="172" spans="28:33" x14ac:dyDescent="0.5">
      <c r="AB172" s="15"/>
      <c r="AC172" s="15"/>
      <c r="AD172" s="15"/>
      <c r="AE172" s="15"/>
      <c r="AF172" s="15"/>
      <c r="AG172" s="15"/>
    </row>
    <row r="173" spans="28:33" x14ac:dyDescent="0.5">
      <c r="AB173" s="15"/>
      <c r="AC173" s="15"/>
      <c r="AD173" s="15"/>
      <c r="AE173" s="15"/>
      <c r="AF173" s="15"/>
      <c r="AG173" s="15"/>
    </row>
    <row r="174" spans="28:33" x14ac:dyDescent="0.5">
      <c r="AB174" s="15"/>
      <c r="AC174" s="15"/>
      <c r="AD174" s="15"/>
      <c r="AE174" s="15"/>
      <c r="AF174" s="15"/>
      <c r="AG174" s="15"/>
    </row>
    <row r="175" spans="28:33" x14ac:dyDescent="0.5">
      <c r="AB175" s="15"/>
      <c r="AC175" s="15"/>
      <c r="AD175" s="15"/>
      <c r="AE175" s="15"/>
      <c r="AF175" s="15"/>
      <c r="AG175" s="15"/>
    </row>
    <row r="176" spans="28:33" x14ac:dyDescent="0.5">
      <c r="AB176" s="15"/>
      <c r="AC176" s="15"/>
      <c r="AD176" s="15"/>
      <c r="AE176" s="15"/>
      <c r="AF176" s="15"/>
      <c r="AG176" s="15"/>
    </row>
    <row r="177" spans="28:33" x14ac:dyDescent="0.5">
      <c r="AB177" s="15"/>
      <c r="AC177" s="15"/>
      <c r="AD177" s="15"/>
      <c r="AE177" s="15"/>
      <c r="AF177" s="15"/>
      <c r="AG177" s="15"/>
    </row>
    <row r="178" spans="28:33" x14ac:dyDescent="0.5">
      <c r="AB178" s="15"/>
      <c r="AC178" s="15"/>
      <c r="AD178" s="15"/>
      <c r="AE178" s="15"/>
      <c r="AF178" s="15"/>
      <c r="AG178" s="15"/>
    </row>
    <row r="179" spans="28:33" x14ac:dyDescent="0.5">
      <c r="AB179" s="15"/>
      <c r="AC179" s="15"/>
      <c r="AD179" s="15"/>
      <c r="AE179" s="15"/>
      <c r="AF179" s="15"/>
      <c r="AG179" s="15"/>
    </row>
    <row r="180" spans="28:33" x14ac:dyDescent="0.5">
      <c r="AB180" s="15"/>
      <c r="AC180" s="15"/>
      <c r="AD180" s="15"/>
      <c r="AE180" s="15"/>
      <c r="AF180" s="15"/>
      <c r="AG180" s="15"/>
    </row>
    <row r="181" spans="28:33" x14ac:dyDescent="0.5">
      <c r="AB181" s="15"/>
      <c r="AC181" s="15"/>
      <c r="AD181" s="15"/>
      <c r="AE181" s="15"/>
      <c r="AF181" s="15"/>
      <c r="AG181" s="15"/>
    </row>
    <row r="182" spans="28:33" x14ac:dyDescent="0.5">
      <c r="AB182" s="15"/>
      <c r="AC182" s="15"/>
      <c r="AD182" s="15"/>
      <c r="AE182" s="15"/>
      <c r="AF182" s="15"/>
      <c r="AG182" s="15"/>
    </row>
    <row r="183" spans="28:33" x14ac:dyDescent="0.5">
      <c r="AB183" s="15"/>
      <c r="AC183" s="15"/>
      <c r="AD183" s="15"/>
      <c r="AE183" s="15"/>
      <c r="AF183" s="15"/>
      <c r="AG183" s="15"/>
    </row>
    <row r="184" spans="28:33" x14ac:dyDescent="0.5">
      <c r="AB184" s="15"/>
      <c r="AC184" s="15"/>
      <c r="AD184" s="15"/>
      <c r="AE184" s="15"/>
      <c r="AF184" s="15"/>
      <c r="AG184" s="15"/>
    </row>
    <row r="185" spans="28:33" x14ac:dyDescent="0.5">
      <c r="AB185" s="15"/>
      <c r="AC185" s="15"/>
      <c r="AD185" s="15"/>
      <c r="AE185" s="15"/>
      <c r="AF185" s="15"/>
      <c r="AG185" s="15"/>
    </row>
    <row r="186" spans="28:33" x14ac:dyDescent="0.5">
      <c r="AB186" s="15"/>
      <c r="AC186" s="15"/>
      <c r="AD186" s="15"/>
      <c r="AE186" s="15"/>
      <c r="AF186" s="15"/>
      <c r="AG186" s="15"/>
    </row>
    <row r="187" spans="28:33" x14ac:dyDescent="0.5">
      <c r="AB187" s="15"/>
      <c r="AC187" s="15"/>
      <c r="AD187" s="15"/>
      <c r="AE187" s="15"/>
      <c r="AF187" s="15"/>
      <c r="AG187" s="15"/>
    </row>
    <row r="188" spans="28:33" x14ac:dyDescent="0.5">
      <c r="AB188" s="15"/>
      <c r="AC188" s="15"/>
      <c r="AD188" s="15"/>
      <c r="AE188" s="15"/>
      <c r="AF188" s="15"/>
      <c r="AG188" s="15"/>
    </row>
    <row r="189" spans="28:33" x14ac:dyDescent="0.5">
      <c r="AB189" s="15"/>
      <c r="AC189" s="15"/>
      <c r="AD189" s="15"/>
      <c r="AE189" s="15"/>
      <c r="AF189" s="15"/>
      <c r="AG189" s="15"/>
    </row>
    <row r="190" spans="28:33" x14ac:dyDescent="0.5">
      <c r="AB190" s="15"/>
      <c r="AC190" s="15"/>
      <c r="AD190" s="15"/>
      <c r="AE190" s="15"/>
      <c r="AF190" s="15"/>
      <c r="AG190" s="15"/>
    </row>
    <row r="191" spans="28:33" x14ac:dyDescent="0.5">
      <c r="AB191" s="15"/>
      <c r="AC191" s="15"/>
      <c r="AD191" s="15"/>
      <c r="AE191" s="15"/>
      <c r="AF191" s="15"/>
      <c r="AG191" s="15"/>
    </row>
    <row r="192" spans="28:33" x14ac:dyDescent="0.5">
      <c r="AB192" s="15"/>
      <c r="AC192" s="15"/>
      <c r="AD192" s="15"/>
      <c r="AE192" s="15"/>
      <c r="AF192" s="15"/>
      <c r="AG192" s="15"/>
    </row>
    <row r="193" spans="28:33" x14ac:dyDescent="0.5">
      <c r="AB193" s="15"/>
      <c r="AC193" s="15"/>
      <c r="AD193" s="15"/>
      <c r="AE193" s="15"/>
      <c r="AF193" s="15"/>
      <c r="AG193" s="15"/>
    </row>
    <row r="194" spans="28:33" x14ac:dyDescent="0.5">
      <c r="AB194" s="15"/>
      <c r="AC194" s="15"/>
      <c r="AD194" s="15"/>
      <c r="AE194" s="15"/>
      <c r="AF194" s="15"/>
      <c r="AG194" s="15"/>
    </row>
    <row r="195" spans="28:33" x14ac:dyDescent="0.5">
      <c r="AB195" s="15"/>
      <c r="AC195" s="15"/>
      <c r="AD195" s="15"/>
      <c r="AE195" s="15"/>
      <c r="AF195" s="15"/>
      <c r="AG195" s="15"/>
    </row>
    <row r="196" spans="28:33" x14ac:dyDescent="0.5">
      <c r="AB196" s="15"/>
      <c r="AC196" s="15"/>
      <c r="AD196" s="15"/>
      <c r="AE196" s="15"/>
      <c r="AF196" s="15"/>
      <c r="AG196" s="15"/>
    </row>
    <row r="197" spans="28:33" x14ac:dyDescent="0.5">
      <c r="AB197" s="15"/>
      <c r="AC197" s="15"/>
      <c r="AD197" s="15"/>
      <c r="AE197" s="15"/>
      <c r="AF197" s="15"/>
      <c r="AG197" s="15"/>
    </row>
    <row r="198" spans="28:33" x14ac:dyDescent="0.5">
      <c r="AB198" s="15"/>
      <c r="AC198" s="15"/>
      <c r="AD198" s="15"/>
      <c r="AE198" s="15"/>
      <c r="AF198" s="15"/>
      <c r="AG198" s="15"/>
    </row>
    <row r="199" spans="28:33" x14ac:dyDescent="0.5">
      <c r="AB199" s="15"/>
      <c r="AC199" s="15"/>
      <c r="AD199" s="15"/>
      <c r="AE199" s="15"/>
      <c r="AF199" s="15"/>
      <c r="AG199" s="15"/>
    </row>
    <row r="200" spans="28:33" x14ac:dyDescent="0.5">
      <c r="AB200" s="15"/>
      <c r="AC200" s="15"/>
      <c r="AD200" s="15"/>
      <c r="AE200" s="15"/>
      <c r="AF200" s="15"/>
      <c r="AG200" s="15"/>
    </row>
    <row r="201" spans="28:33" x14ac:dyDescent="0.5">
      <c r="AB201" s="15"/>
      <c r="AC201" s="15"/>
      <c r="AD201" s="15"/>
      <c r="AE201" s="15"/>
      <c r="AF201" s="15"/>
      <c r="AG201" s="15"/>
    </row>
    <row r="202" spans="28:33" x14ac:dyDescent="0.5">
      <c r="AB202" s="15"/>
      <c r="AC202" s="15"/>
      <c r="AD202" s="15"/>
      <c r="AE202" s="15"/>
      <c r="AF202" s="15"/>
      <c r="AG202" s="15"/>
    </row>
    <row r="203" spans="28:33" x14ac:dyDescent="0.5">
      <c r="AB203" s="15"/>
      <c r="AC203" s="15"/>
      <c r="AD203" s="15"/>
      <c r="AE203" s="15"/>
      <c r="AF203" s="15"/>
      <c r="AG203" s="15"/>
    </row>
    <row r="204" spans="28:33" x14ac:dyDescent="0.5">
      <c r="AB204" s="15"/>
      <c r="AC204" s="15"/>
      <c r="AD204" s="15"/>
      <c r="AE204" s="15"/>
      <c r="AF204" s="15"/>
      <c r="AG204" s="15"/>
    </row>
    <row r="205" spans="28:33" x14ac:dyDescent="0.5">
      <c r="AB205" s="15"/>
      <c r="AC205" s="15"/>
      <c r="AD205" s="15"/>
      <c r="AE205" s="15"/>
      <c r="AF205" s="15"/>
      <c r="AG205" s="15"/>
    </row>
    <row r="206" spans="28:33" x14ac:dyDescent="0.5">
      <c r="AB206" s="15"/>
      <c r="AC206" s="15"/>
      <c r="AD206" s="15"/>
      <c r="AE206" s="15"/>
      <c r="AF206" s="15"/>
      <c r="AG206" s="15"/>
    </row>
    <row r="207" spans="28:33" x14ac:dyDescent="0.5">
      <c r="AB207" s="15"/>
      <c r="AC207" s="15"/>
      <c r="AD207" s="15"/>
      <c r="AE207" s="15"/>
      <c r="AF207" s="15"/>
      <c r="AG207" s="15"/>
    </row>
    <row r="208" spans="28:33" x14ac:dyDescent="0.5">
      <c r="AB208" s="15"/>
      <c r="AC208" s="15"/>
      <c r="AD208" s="15"/>
      <c r="AE208" s="15"/>
      <c r="AF208" s="15"/>
      <c r="AG208" s="15"/>
    </row>
    <row r="209" spans="28:33" x14ac:dyDescent="0.5">
      <c r="AB209" s="15"/>
      <c r="AC209" s="15"/>
      <c r="AD209" s="15"/>
      <c r="AE209" s="15"/>
      <c r="AF209" s="15"/>
      <c r="AG209" s="15"/>
    </row>
    <row r="210" spans="28:33" x14ac:dyDescent="0.5">
      <c r="AB210" s="15"/>
      <c r="AC210" s="15"/>
      <c r="AD210" s="15"/>
      <c r="AE210" s="15"/>
      <c r="AF210" s="15"/>
      <c r="AG210" s="15"/>
    </row>
    <row r="211" spans="28:33" x14ac:dyDescent="0.5">
      <c r="AB211" s="15"/>
      <c r="AC211" s="15"/>
      <c r="AD211" s="15"/>
      <c r="AE211" s="15"/>
      <c r="AF211" s="15"/>
      <c r="AG211" s="15"/>
    </row>
    <row r="212" spans="28:33" x14ac:dyDescent="0.5">
      <c r="AB212" s="15"/>
      <c r="AC212" s="15"/>
      <c r="AD212" s="15"/>
      <c r="AE212" s="15"/>
      <c r="AF212" s="15"/>
      <c r="AG212" s="15"/>
    </row>
    <row r="213" spans="28:33" x14ac:dyDescent="0.5">
      <c r="AB213" s="15"/>
      <c r="AC213" s="15"/>
      <c r="AD213" s="15"/>
      <c r="AE213" s="15"/>
      <c r="AF213" s="15"/>
      <c r="AG213" s="15"/>
    </row>
    <row r="214" spans="28:33" x14ac:dyDescent="0.5">
      <c r="AB214" s="15"/>
      <c r="AC214" s="15"/>
      <c r="AD214" s="15"/>
      <c r="AE214" s="15"/>
      <c r="AF214" s="15"/>
      <c r="AG214" s="15"/>
    </row>
    <row r="215" spans="28:33" x14ac:dyDescent="0.5">
      <c r="AB215" s="15"/>
      <c r="AC215" s="15"/>
      <c r="AD215" s="15"/>
      <c r="AE215" s="15"/>
      <c r="AF215" s="15"/>
      <c r="AG215" s="15"/>
    </row>
    <row r="216" spans="28:33" x14ac:dyDescent="0.5">
      <c r="AB216" s="15"/>
      <c r="AC216" s="15"/>
      <c r="AD216" s="15"/>
      <c r="AE216" s="15"/>
      <c r="AF216" s="15"/>
      <c r="AG216" s="15"/>
    </row>
    <row r="217" spans="28:33" x14ac:dyDescent="0.5">
      <c r="AB217" s="15"/>
      <c r="AC217" s="15"/>
      <c r="AD217" s="15"/>
      <c r="AE217" s="15"/>
      <c r="AF217" s="15"/>
      <c r="AG217" s="15"/>
    </row>
    <row r="218" spans="28:33" x14ac:dyDescent="0.5">
      <c r="AB218" s="15"/>
      <c r="AC218" s="15"/>
      <c r="AD218" s="15"/>
      <c r="AE218" s="15"/>
      <c r="AF218" s="15"/>
      <c r="AG218" s="15"/>
    </row>
    <row r="219" spans="28:33" x14ac:dyDescent="0.5">
      <c r="AB219" s="15"/>
      <c r="AC219" s="15"/>
      <c r="AD219" s="15"/>
      <c r="AE219" s="15"/>
      <c r="AF219" s="15"/>
      <c r="AG219" s="15"/>
    </row>
    <row r="220" spans="28:33" x14ac:dyDescent="0.5">
      <c r="AB220" s="15"/>
      <c r="AC220" s="15"/>
      <c r="AD220" s="15"/>
      <c r="AE220" s="15"/>
      <c r="AF220" s="15"/>
      <c r="AG220" s="15"/>
    </row>
    <row r="221" spans="28:33" x14ac:dyDescent="0.5">
      <c r="AB221" s="15"/>
      <c r="AC221" s="15"/>
      <c r="AD221" s="15"/>
      <c r="AE221" s="15"/>
      <c r="AF221" s="15"/>
      <c r="AG221" s="15"/>
    </row>
    <row r="222" spans="28:33" x14ac:dyDescent="0.5">
      <c r="AB222" s="15"/>
      <c r="AC222" s="15"/>
      <c r="AD222" s="15"/>
      <c r="AE222" s="15"/>
      <c r="AF222" s="15"/>
      <c r="AG222" s="15"/>
    </row>
    <row r="223" spans="28:33" x14ac:dyDescent="0.5">
      <c r="AB223" s="15"/>
      <c r="AC223" s="15"/>
      <c r="AD223" s="15"/>
      <c r="AE223" s="15"/>
      <c r="AF223" s="15"/>
      <c r="AG223" s="15"/>
    </row>
    <row r="224" spans="28:33" x14ac:dyDescent="0.5">
      <c r="AB224" s="15"/>
      <c r="AC224" s="15"/>
      <c r="AD224" s="15"/>
      <c r="AE224" s="15"/>
      <c r="AF224" s="15"/>
      <c r="AG224" s="15"/>
    </row>
    <row r="225" spans="28:33" x14ac:dyDescent="0.5">
      <c r="AB225" s="15"/>
      <c r="AC225" s="15"/>
      <c r="AD225" s="15"/>
      <c r="AE225" s="15"/>
      <c r="AF225" s="15"/>
      <c r="AG225" s="15"/>
    </row>
    <row r="226" spans="28:33" x14ac:dyDescent="0.5">
      <c r="AB226" s="15"/>
      <c r="AC226" s="15"/>
      <c r="AD226" s="15"/>
      <c r="AE226" s="15"/>
      <c r="AF226" s="15"/>
      <c r="AG226" s="15"/>
    </row>
    <row r="227" spans="28:33" x14ac:dyDescent="0.5">
      <c r="AB227" s="15"/>
      <c r="AC227" s="15"/>
      <c r="AD227" s="15"/>
      <c r="AE227" s="15"/>
      <c r="AF227" s="15"/>
      <c r="AG227" s="15"/>
    </row>
    <row r="228" spans="28:33" x14ac:dyDescent="0.5">
      <c r="AB228" s="15"/>
      <c r="AC228" s="15"/>
      <c r="AD228" s="15"/>
      <c r="AE228" s="15"/>
      <c r="AF228" s="15"/>
      <c r="AG228" s="15"/>
    </row>
    <row r="229" spans="28:33" x14ac:dyDescent="0.5">
      <c r="AB229" s="15"/>
      <c r="AC229" s="15"/>
      <c r="AD229" s="15"/>
      <c r="AE229" s="15"/>
      <c r="AF229" s="15"/>
      <c r="AG229" s="15"/>
    </row>
    <row r="230" spans="28:33" x14ac:dyDescent="0.5">
      <c r="AB230" s="15"/>
      <c r="AC230" s="15"/>
      <c r="AD230" s="15"/>
      <c r="AE230" s="15"/>
      <c r="AF230" s="15"/>
      <c r="AG230" s="15"/>
    </row>
    <row r="231" spans="28:33" x14ac:dyDescent="0.5">
      <c r="AB231" s="15"/>
      <c r="AC231" s="15"/>
      <c r="AD231" s="15"/>
      <c r="AE231" s="15"/>
      <c r="AF231" s="15"/>
      <c r="AG231" s="15"/>
    </row>
    <row r="232" spans="28:33" x14ac:dyDescent="0.5">
      <c r="AB232" s="15"/>
      <c r="AC232" s="15"/>
      <c r="AD232" s="15"/>
      <c r="AE232" s="15"/>
      <c r="AF232" s="15"/>
      <c r="AG232" s="15"/>
    </row>
    <row r="233" spans="28:33" x14ac:dyDescent="0.5">
      <c r="AB233" s="15"/>
      <c r="AC233" s="15"/>
      <c r="AD233" s="15"/>
      <c r="AE233" s="15"/>
      <c r="AF233" s="15"/>
      <c r="AG233" s="15"/>
    </row>
    <row r="234" spans="28:33" x14ac:dyDescent="0.5">
      <c r="AB234" s="15"/>
      <c r="AC234" s="15"/>
      <c r="AD234" s="15"/>
      <c r="AE234" s="15"/>
      <c r="AF234" s="15"/>
      <c r="AG234" s="15"/>
    </row>
    <row r="235" spans="28:33" x14ac:dyDescent="0.5">
      <c r="AB235" s="15"/>
      <c r="AC235" s="15"/>
      <c r="AD235" s="15"/>
      <c r="AE235" s="15"/>
      <c r="AF235" s="15"/>
      <c r="AG235" s="15"/>
    </row>
    <row r="236" spans="28:33" x14ac:dyDescent="0.5">
      <c r="AB236" s="15"/>
      <c r="AC236" s="15"/>
      <c r="AD236" s="15"/>
      <c r="AE236" s="15"/>
      <c r="AF236" s="15"/>
      <c r="AG236" s="15"/>
    </row>
    <row r="237" spans="28:33" x14ac:dyDescent="0.5">
      <c r="AB237" s="15"/>
      <c r="AC237" s="15"/>
      <c r="AD237" s="15"/>
      <c r="AE237" s="15"/>
      <c r="AF237" s="15"/>
      <c r="AG237" s="15"/>
    </row>
    <row r="238" spans="28:33" x14ac:dyDescent="0.5">
      <c r="AB238" s="15"/>
      <c r="AC238" s="15"/>
      <c r="AD238" s="15"/>
      <c r="AE238" s="15"/>
      <c r="AF238" s="15"/>
      <c r="AG238" s="15"/>
    </row>
    <row r="239" spans="28:33" x14ac:dyDescent="0.5">
      <c r="AB239" s="15"/>
      <c r="AC239" s="15"/>
      <c r="AD239" s="15"/>
      <c r="AE239" s="15"/>
      <c r="AF239" s="15"/>
      <c r="AG239" s="15"/>
    </row>
    <row r="240" spans="28:33" x14ac:dyDescent="0.5">
      <c r="AB240" s="15"/>
      <c r="AC240" s="15"/>
      <c r="AD240" s="15"/>
      <c r="AE240" s="15"/>
      <c r="AF240" s="15"/>
      <c r="AG240" s="15"/>
    </row>
    <row r="241" spans="21:33" x14ac:dyDescent="0.5">
      <c r="AB241" s="15"/>
      <c r="AC241" s="15"/>
      <c r="AD241" s="15"/>
      <c r="AE241" s="15"/>
      <c r="AF241" s="15"/>
      <c r="AG241" s="15"/>
    </row>
    <row r="242" spans="21:33" x14ac:dyDescent="0.5">
      <c r="AB242" s="15"/>
      <c r="AC242" s="15"/>
      <c r="AD242" s="15"/>
      <c r="AE242" s="15"/>
      <c r="AF242" s="15"/>
      <c r="AG242" s="15"/>
    </row>
    <row r="243" spans="21:33" x14ac:dyDescent="0.5">
      <c r="AB243" s="15"/>
      <c r="AC243" s="15"/>
      <c r="AD243" s="15"/>
      <c r="AE243" s="15"/>
      <c r="AF243" s="15"/>
      <c r="AG243" s="15"/>
    </row>
    <row r="244" spans="21:33" x14ac:dyDescent="0.5"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</row>
    <row r="245" spans="21:33" x14ac:dyDescent="0.5"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</row>
    <row r="246" spans="21:33" x14ac:dyDescent="0.5"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</row>
    <row r="247" spans="21:33" x14ac:dyDescent="0.5"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</row>
    <row r="248" spans="21:33" x14ac:dyDescent="0.5"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</row>
    <row r="249" spans="21:33" x14ac:dyDescent="0.5"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</row>
    <row r="250" spans="21:33" x14ac:dyDescent="0.5"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</row>
    <row r="251" spans="21:33" x14ac:dyDescent="0.5"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</row>
    <row r="252" spans="21:33" x14ac:dyDescent="0.5"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</row>
    <row r="253" spans="21:33" x14ac:dyDescent="0.5"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</row>
    <row r="254" spans="21:33" x14ac:dyDescent="0.5"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</row>
    <row r="255" spans="21:33" x14ac:dyDescent="0.5"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</row>
    <row r="256" spans="21:33" x14ac:dyDescent="0.5"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</row>
    <row r="257" spans="21:33" x14ac:dyDescent="0.5"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</row>
    <row r="258" spans="21:33" x14ac:dyDescent="0.5"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</row>
    <row r="259" spans="21:33" x14ac:dyDescent="0.5"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</row>
    <row r="260" spans="21:33" x14ac:dyDescent="0.5"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</row>
    <row r="261" spans="21:33" x14ac:dyDescent="0.5"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</row>
    <row r="262" spans="21:33" x14ac:dyDescent="0.5"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</row>
    <row r="263" spans="21:33" x14ac:dyDescent="0.5"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</row>
    <row r="264" spans="21:33" x14ac:dyDescent="0.5"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</row>
    <row r="265" spans="21:33" x14ac:dyDescent="0.5"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</row>
    <row r="266" spans="21:33" x14ac:dyDescent="0.5"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</row>
    <row r="267" spans="21:33" x14ac:dyDescent="0.5"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</row>
    <row r="268" spans="21:33" x14ac:dyDescent="0.5"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</row>
    <row r="269" spans="21:33" x14ac:dyDescent="0.5"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</row>
    <row r="270" spans="21:33" x14ac:dyDescent="0.5"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</row>
    <row r="271" spans="21:33" x14ac:dyDescent="0.5"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</row>
    <row r="272" spans="21:33" x14ac:dyDescent="0.5"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</row>
    <row r="273" spans="21:33" x14ac:dyDescent="0.5"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</row>
    <row r="274" spans="21:33" x14ac:dyDescent="0.5"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</row>
    <row r="275" spans="21:33" x14ac:dyDescent="0.5"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</row>
    <row r="276" spans="21:33" x14ac:dyDescent="0.5"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</row>
    <row r="277" spans="21:33" x14ac:dyDescent="0.5"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</row>
    <row r="278" spans="21:33" x14ac:dyDescent="0.5"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Y132"/>
  <sheetViews>
    <sheetView zoomScale="89" zoomScaleNormal="89" workbookViewId="0">
      <pane xSplit="8" ySplit="9" topLeftCell="I10" activePane="bottomRight" state="frozen"/>
      <selection pane="topRight" activeCell="I1" sqref="I1"/>
      <selection pane="bottomLeft" activeCell="A10" sqref="A10"/>
      <selection pane="bottomRight" activeCell="AA17" sqref="AA17"/>
    </sheetView>
  </sheetViews>
  <sheetFormatPr baseColWidth="10" defaultRowHeight="15" x14ac:dyDescent="0.5"/>
  <cols>
    <col min="1" max="1" width="3" customWidth="1"/>
    <col min="2" max="2" width="5.453125" customWidth="1"/>
    <col min="3" max="3" width="3.54296875" customWidth="1"/>
    <col min="4" max="4" width="11.453125" customWidth="1"/>
    <col min="5" max="5" width="6.36328125" customWidth="1"/>
    <col min="6" max="6" width="5.6328125" customWidth="1"/>
    <col min="7" max="7" width="6.1796875" customWidth="1"/>
    <col min="8" max="8" width="6.54296875" customWidth="1"/>
    <col min="9" max="9" width="7.1796875" customWidth="1"/>
    <col min="10" max="10" width="6" style="125" customWidth="1"/>
    <col min="11" max="11" width="5.36328125" style="125" customWidth="1"/>
    <col min="12" max="13" width="5.08984375" style="125" customWidth="1"/>
    <col min="14" max="14" width="5.54296875" customWidth="1"/>
    <col min="15" max="15" width="6.54296875" customWidth="1"/>
    <col min="16" max="16" width="7.08984375" style="125" customWidth="1"/>
    <col min="17" max="17" width="5.90625" style="125" customWidth="1"/>
    <col min="18" max="18" width="6.36328125" style="125" customWidth="1"/>
    <col min="19" max="19" width="6.36328125" customWidth="1"/>
    <col min="20" max="20" width="7.36328125" style="11" customWidth="1"/>
    <col min="21" max="21" width="6.90625" customWidth="1"/>
    <col min="22" max="22" width="7.36328125" style="125" customWidth="1"/>
    <col min="23" max="23" width="6.54296875" style="125" customWidth="1"/>
    <col min="24" max="24" width="6.1796875" customWidth="1"/>
    <col min="25" max="25" width="6.453125" customWidth="1"/>
    <col min="26" max="26" width="8" customWidth="1"/>
    <col min="27" max="27" width="5.6328125" customWidth="1"/>
    <col min="28" max="28" width="8.08984375" customWidth="1"/>
    <col min="29" max="29" width="8.1796875" customWidth="1"/>
    <col min="30" max="30" width="5.6328125" customWidth="1"/>
    <col min="31" max="31" width="7.453125" customWidth="1"/>
    <col min="32" max="32" width="7.6328125" customWidth="1"/>
    <col min="34" max="34" width="10.08984375" style="11" customWidth="1"/>
    <col min="36" max="36" width="14" customWidth="1"/>
    <col min="37" max="37" width="12.54296875" customWidth="1"/>
    <col min="38" max="38" width="10.90625" customWidth="1"/>
  </cols>
  <sheetData>
    <row r="1" spans="1:51" ht="20.100000000000001" x14ac:dyDescent="0.7">
      <c r="A1" s="73"/>
      <c r="B1" s="73"/>
      <c r="C1" s="73"/>
      <c r="D1" s="73"/>
      <c r="E1" s="73"/>
      <c r="F1" s="73"/>
      <c r="G1" s="73"/>
      <c r="H1" s="73"/>
      <c r="I1" s="73"/>
      <c r="J1" s="210"/>
      <c r="K1" s="210"/>
      <c r="L1" s="210"/>
      <c r="M1" s="210"/>
      <c r="N1" s="73"/>
      <c r="O1" s="73"/>
      <c r="P1" s="210"/>
      <c r="Q1" s="210"/>
      <c r="R1" s="210"/>
      <c r="S1" s="73"/>
      <c r="T1" s="212"/>
      <c r="U1" s="73"/>
      <c r="V1" s="210"/>
      <c r="W1" s="210"/>
      <c r="X1" s="73"/>
      <c r="AA1" s="6"/>
      <c r="AB1" s="6"/>
      <c r="AC1" s="3"/>
      <c r="AD1" s="3"/>
      <c r="AH1"/>
    </row>
    <row r="2" spans="1:51" s="192" customFormat="1" ht="32.4" x14ac:dyDescent="1">
      <c r="A2" s="165"/>
      <c r="B2" s="165"/>
      <c r="C2" s="165"/>
      <c r="D2" s="165" t="s">
        <v>475</v>
      </c>
      <c r="E2" s="165"/>
      <c r="F2" s="165"/>
      <c r="G2" s="165"/>
      <c r="H2" s="165"/>
      <c r="I2" s="165"/>
      <c r="J2" s="209" t="s">
        <v>437</v>
      </c>
      <c r="K2" s="209"/>
      <c r="L2" s="209"/>
      <c r="M2" s="209"/>
      <c r="N2" s="165"/>
      <c r="O2" s="209" t="str">
        <f>+År!B3</f>
        <v>VAK GRIS</v>
      </c>
      <c r="P2" s="165"/>
      <c r="Q2" s="209"/>
      <c r="R2" s="165"/>
      <c r="S2" s="73"/>
      <c r="T2" s="210"/>
      <c r="U2" s="210"/>
      <c r="V2" s="73"/>
      <c r="W2" s="210"/>
      <c r="X2" s="73"/>
      <c r="Y2" s="3"/>
      <c r="Z2"/>
      <c r="AA2"/>
      <c r="AB2"/>
      <c r="AC2"/>
      <c r="AD2"/>
    </row>
    <row r="3" spans="1:51" ht="20.100000000000001" x14ac:dyDescent="0.7">
      <c r="A3" s="73"/>
      <c r="B3" s="73"/>
      <c r="C3" s="73"/>
      <c r="D3" s="73"/>
      <c r="E3" s="73"/>
      <c r="F3" s="73"/>
      <c r="G3" s="73"/>
      <c r="H3" s="73"/>
      <c r="I3" s="73"/>
      <c r="J3" s="210"/>
      <c r="K3" s="210"/>
      <c r="L3" s="210"/>
      <c r="M3" s="210"/>
      <c r="N3" s="73"/>
      <c r="O3" s="73"/>
      <c r="P3" s="210"/>
      <c r="Q3" s="210"/>
      <c r="R3" s="210"/>
      <c r="S3" s="73"/>
      <c r="T3" s="212"/>
      <c r="U3" s="73"/>
      <c r="V3" s="210"/>
      <c r="W3" s="210"/>
      <c r="X3" s="73"/>
      <c r="AA3" s="6"/>
      <c r="AB3" s="6"/>
      <c r="AC3" s="3"/>
      <c r="AD3" s="3"/>
      <c r="AH3"/>
    </row>
    <row r="4" spans="1:51" s="187" customFormat="1" ht="24.3" x14ac:dyDescent="0.7">
      <c r="A4" s="189"/>
      <c r="B4" s="189"/>
      <c r="C4" s="185"/>
      <c r="D4" s="159"/>
      <c r="E4" s="159"/>
      <c r="F4" s="73"/>
      <c r="G4" s="189" t="s">
        <v>8</v>
      </c>
      <c r="H4" s="189"/>
      <c r="I4" s="295">
        <f>+År!M3</f>
        <v>52</v>
      </c>
      <c r="J4" s="186"/>
      <c r="K4" s="177"/>
      <c r="L4" s="203" t="s">
        <v>373</v>
      </c>
      <c r="M4" s="215"/>
      <c r="N4" s="215"/>
      <c r="O4" s="215"/>
      <c r="P4" s="374">
        <f>SUM(G10:G19)</f>
        <v>28801</v>
      </c>
      <c r="Q4" s="365"/>
      <c r="R4" s="177"/>
      <c r="S4" s="215"/>
      <c r="T4" s="215"/>
      <c r="U4" s="185"/>
      <c r="V4" s="202"/>
      <c r="W4" s="202"/>
      <c r="X4" s="215"/>
      <c r="Y4"/>
      <c r="Z4"/>
      <c r="AC4" s="213"/>
      <c r="AD4" s="214"/>
      <c r="AE4" s="198"/>
      <c r="AF4" s="199"/>
      <c r="AG4" s="199"/>
      <c r="AN4" s="198"/>
      <c r="AO4" s="198"/>
      <c r="AP4" s="213"/>
      <c r="AQ4" s="213"/>
      <c r="AR4" s="199"/>
      <c r="AV4" s="199"/>
      <c r="AW4" s="199"/>
      <c r="AX4" s="199"/>
      <c r="AY4" s="199"/>
    </row>
    <row r="5" spans="1:51" ht="17.25" customHeight="1" x14ac:dyDescent="0.85">
      <c r="A5" s="69"/>
      <c r="B5" s="69"/>
      <c r="C5" s="54"/>
      <c r="D5" s="73"/>
      <c r="E5" s="73"/>
      <c r="F5" s="88"/>
      <c r="G5" s="73"/>
      <c r="H5" s="88"/>
      <c r="I5" s="88"/>
      <c r="J5" s="210"/>
      <c r="K5" s="150"/>
      <c r="L5" s="139"/>
      <c r="M5" s="139"/>
      <c r="N5" s="54"/>
      <c r="O5" s="73"/>
      <c r="P5" s="139"/>
      <c r="Q5" s="139"/>
      <c r="R5" s="139"/>
      <c r="S5" s="54"/>
      <c r="T5" s="83"/>
      <c r="U5" s="54"/>
      <c r="V5" s="139"/>
      <c r="W5" s="172"/>
      <c r="X5" s="54"/>
      <c r="AA5" s="6"/>
      <c r="AB5" s="6"/>
      <c r="AC5" s="3"/>
      <c r="AD5" s="3"/>
      <c r="AH5"/>
      <c r="AK5" s="7"/>
      <c r="AL5" s="7"/>
      <c r="AM5" s="6"/>
      <c r="AN5" s="6"/>
      <c r="AO5" s="3"/>
      <c r="AS5" s="3"/>
      <c r="AT5" s="3"/>
      <c r="AU5" s="3"/>
      <c r="AV5" s="3"/>
    </row>
    <row r="6" spans="1:51" ht="17.25" customHeight="1" x14ac:dyDescent="0.85">
      <c r="A6" s="69"/>
      <c r="B6" s="69"/>
      <c r="C6" s="54"/>
      <c r="D6" s="73"/>
      <c r="E6" s="73"/>
      <c r="F6" s="88"/>
      <c r="G6" s="73"/>
      <c r="H6" s="88"/>
      <c r="I6" s="88"/>
      <c r="J6" s="210"/>
      <c r="K6" s="150"/>
      <c r="L6" s="139"/>
      <c r="M6" s="139"/>
      <c r="N6" s="54"/>
      <c r="O6" s="73"/>
      <c r="P6" s="139"/>
      <c r="Q6" s="139"/>
      <c r="R6" s="139"/>
      <c r="S6" s="54"/>
      <c r="T6" s="106" t="s">
        <v>463</v>
      </c>
      <c r="U6" s="60" t="s">
        <v>3</v>
      </c>
      <c r="V6" s="139"/>
      <c r="W6" s="172"/>
      <c r="X6" s="54"/>
      <c r="AA6" s="13"/>
      <c r="AB6" s="7"/>
      <c r="AC6" s="3"/>
      <c r="AD6" s="3"/>
      <c r="AH6"/>
      <c r="AK6" s="7"/>
      <c r="AL6" s="7"/>
      <c r="AM6" s="6"/>
      <c r="AN6" s="6"/>
      <c r="AO6" s="3"/>
      <c r="AS6" s="3"/>
      <c r="AT6" s="3"/>
      <c r="AU6" s="3"/>
      <c r="AV6" s="3"/>
    </row>
    <row r="7" spans="1:51" x14ac:dyDescent="0.5">
      <c r="A7" s="54"/>
      <c r="B7" s="54"/>
      <c r="C7" s="54"/>
      <c r="D7" s="54"/>
      <c r="E7" s="60" t="s">
        <v>3</v>
      </c>
      <c r="F7" s="54"/>
      <c r="G7" s="54"/>
      <c r="H7" s="54"/>
      <c r="I7" s="106" t="s">
        <v>3</v>
      </c>
      <c r="J7" s="150"/>
      <c r="K7" s="139"/>
      <c r="L7" s="150"/>
      <c r="M7" s="139"/>
      <c r="N7" s="54"/>
      <c r="O7" s="54"/>
      <c r="P7" s="150" t="s">
        <v>17</v>
      </c>
      <c r="Q7" s="139"/>
      <c r="R7" s="150" t="s">
        <v>397</v>
      </c>
      <c r="S7" s="60" t="s">
        <v>2</v>
      </c>
      <c r="T7" s="106" t="s">
        <v>464</v>
      </c>
      <c r="U7" s="106" t="s">
        <v>476</v>
      </c>
      <c r="V7" s="139"/>
      <c r="W7" s="150" t="s">
        <v>17</v>
      </c>
      <c r="X7" s="60"/>
      <c r="AA7" s="6"/>
      <c r="AB7" s="6"/>
      <c r="AC7" s="3"/>
      <c r="AD7" s="3"/>
      <c r="AH7"/>
    </row>
    <row r="8" spans="1:51" x14ac:dyDescent="0.5">
      <c r="A8" s="54"/>
      <c r="B8" s="54"/>
      <c r="C8" s="54"/>
      <c r="D8" s="54"/>
      <c r="E8" s="60" t="s">
        <v>444</v>
      </c>
      <c r="F8" s="60"/>
      <c r="G8" s="60" t="s">
        <v>3</v>
      </c>
      <c r="H8" s="60"/>
      <c r="I8" s="106" t="s">
        <v>403</v>
      </c>
      <c r="J8" s="150" t="s">
        <v>3</v>
      </c>
      <c r="K8" s="150"/>
      <c r="L8" s="150" t="s">
        <v>1</v>
      </c>
      <c r="M8" s="150"/>
      <c r="N8" s="60" t="s">
        <v>17</v>
      </c>
      <c r="O8" s="60"/>
      <c r="P8" s="150" t="s">
        <v>401</v>
      </c>
      <c r="Q8" s="150"/>
      <c r="R8" s="150" t="s">
        <v>401</v>
      </c>
      <c r="S8" s="60" t="s">
        <v>397</v>
      </c>
      <c r="T8" s="106" t="s">
        <v>462</v>
      </c>
      <c r="U8" s="106" t="s">
        <v>443</v>
      </c>
      <c r="V8" s="150" t="s">
        <v>17</v>
      </c>
      <c r="W8" s="150" t="s">
        <v>401</v>
      </c>
      <c r="X8" s="60"/>
      <c r="Y8" s="6"/>
      <c r="Z8" s="6"/>
      <c r="AA8" s="13"/>
      <c r="AB8" s="7"/>
      <c r="AC8" s="3"/>
      <c r="AD8" s="3"/>
      <c r="AH8"/>
    </row>
    <row r="9" spans="1:51" x14ac:dyDescent="0.5">
      <c r="A9" s="54"/>
      <c r="B9" s="60" t="s">
        <v>62</v>
      </c>
      <c r="C9" s="60" t="s">
        <v>71</v>
      </c>
      <c r="D9" s="57"/>
      <c r="E9" s="61" t="s">
        <v>440</v>
      </c>
      <c r="F9" s="133" t="s">
        <v>445</v>
      </c>
      <c r="G9" s="61" t="s">
        <v>11</v>
      </c>
      <c r="H9" s="133" t="s">
        <v>445</v>
      </c>
      <c r="I9" s="107" t="s">
        <v>395</v>
      </c>
      <c r="J9" s="211" t="s">
        <v>364</v>
      </c>
      <c r="K9" s="240" t="s">
        <v>445</v>
      </c>
      <c r="L9" s="211" t="s">
        <v>364</v>
      </c>
      <c r="M9" s="240" t="s">
        <v>445</v>
      </c>
      <c r="N9" s="61" t="s">
        <v>395</v>
      </c>
      <c r="O9" s="133" t="s">
        <v>445</v>
      </c>
      <c r="P9" s="211" t="s">
        <v>398</v>
      </c>
      <c r="Q9" s="240" t="s">
        <v>445</v>
      </c>
      <c r="R9" s="211" t="s">
        <v>398</v>
      </c>
      <c r="S9" s="61" t="s">
        <v>399</v>
      </c>
      <c r="T9" s="107" t="s">
        <v>395</v>
      </c>
      <c r="U9" s="107" t="s">
        <v>474</v>
      </c>
      <c r="V9" s="211" t="s">
        <v>29</v>
      </c>
      <c r="W9" s="211" t="s">
        <v>404</v>
      </c>
      <c r="X9" s="54"/>
      <c r="Y9" s="6"/>
      <c r="Z9" s="67"/>
      <c r="AA9" s="13"/>
      <c r="AB9" s="7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</row>
    <row r="10" spans="1:51" x14ac:dyDescent="0.5">
      <c r="A10" s="54"/>
      <c r="B10" s="62">
        <f>+'Ark1'!C1730</f>
        <v>2022</v>
      </c>
      <c r="C10" s="62">
        <f>+'Ark1'!O1730</f>
        <v>1</v>
      </c>
      <c r="D10" s="63" t="str">
        <f t="shared" ref="D10:D19" si="0">VLOOKUP(C10,$AG$12:$AH$21,2)</f>
        <v>Viken</v>
      </c>
      <c r="E10" s="62">
        <f>+'Ark1'!Q1730</f>
        <v>21</v>
      </c>
      <c r="F10" s="62">
        <f>E10-E28</f>
        <v>-25</v>
      </c>
      <c r="G10" s="117">
        <f>+'Ark1'!R1730</f>
        <v>4855</v>
      </c>
      <c r="H10" s="62">
        <f>+G10-G28</f>
        <v>-981</v>
      </c>
      <c r="I10" s="84">
        <f>+'Ark1'!S1730</f>
        <v>4855</v>
      </c>
      <c r="J10" s="122">
        <f>+'Ark1'!AA1730</f>
        <v>16.854712723485498</v>
      </c>
      <c r="K10" s="122">
        <f>+J10-J28</f>
        <v>-5.3421532433485162</v>
      </c>
      <c r="L10" s="122">
        <f>+'Ark1'!AB1730</f>
        <v>16.990574005362109</v>
      </c>
      <c r="M10" s="122">
        <f>+L10-L28</f>
        <v>-5.0303247733118255</v>
      </c>
      <c r="N10" s="119">
        <f>+IF(G10=0,"",'Ark1'!U1730)</f>
        <v>60.26014418125645</v>
      </c>
      <c r="O10" s="64">
        <f>+IF(G10=0,"",N10-N28)</f>
        <v>-0.76713322481663937</v>
      </c>
      <c r="P10" s="122">
        <f>+IF(G10=0,"",'Ark1'!W1730)</f>
        <v>86.449569515962779</v>
      </c>
      <c r="Q10" s="122">
        <f>+IF(G10=0,"",P10-P29)</f>
        <v>1.6272058795991029</v>
      </c>
      <c r="R10" s="122">
        <f>+IF(G10=0,"",'Ark1'!X1730)</f>
        <v>9.8640073848858876</v>
      </c>
      <c r="S10" s="64">
        <f>+IF(G10=0,"",'Ark1'!Y1730)</f>
        <v>2.8349168293379847</v>
      </c>
      <c r="T10" s="84">
        <f>++IF(G10=0,"",'Ark1'!Z1730)</f>
        <v>-29.270020048206057</v>
      </c>
      <c r="U10" s="84">
        <f>+IF(G10=0,"",G10/E10)</f>
        <v>231.1904761904762</v>
      </c>
      <c r="V10" s="122">
        <f>+IF(G10=0,"",'Ark1'!T1730)</f>
        <v>15.908753861997941</v>
      </c>
      <c r="W10" s="122">
        <f>+IF(G10=0,"",'Ark1'!V1730)</f>
        <v>93.661505434412618</v>
      </c>
      <c r="X10" s="102"/>
      <c r="Y10" s="6"/>
      <c r="Z10" s="67"/>
      <c r="AA10" s="13"/>
      <c r="AB10" s="7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1:51" x14ac:dyDescent="0.5">
      <c r="A11" s="54"/>
      <c r="B11" s="62">
        <f>+'Ark1'!C1731</f>
        <v>2022</v>
      </c>
      <c r="C11" s="62">
        <f>+'Ark1'!O1731</f>
        <v>4</v>
      </c>
      <c r="D11" s="63" t="str">
        <f t="shared" si="0"/>
        <v>Innlandet</v>
      </c>
      <c r="E11" s="62">
        <f>+'Ark1'!Q1731</f>
        <v>53</v>
      </c>
      <c r="F11" s="62">
        <f>+E11-E29</f>
        <v>45</v>
      </c>
      <c r="G11" s="117">
        <f>+'Ark1'!R1731</f>
        <v>5898</v>
      </c>
      <c r="H11" s="62">
        <f>+G11-G29</f>
        <v>3313</v>
      </c>
      <c r="I11" s="84">
        <f>+'Ark1'!S1731</f>
        <v>5894</v>
      </c>
      <c r="J11" s="122">
        <f>+'Ark1'!AA1731</f>
        <v>20.475611872938725</v>
      </c>
      <c r="K11" s="122">
        <f>+J11-J29</f>
        <v>10.643723846162517</v>
      </c>
      <c r="L11" s="122">
        <f>+'Ark1'!AB1731</f>
        <v>20.897266805930663</v>
      </c>
      <c r="M11" s="122">
        <f>+L11-L29</f>
        <v>11.068887210422094</v>
      </c>
      <c r="N11" s="119">
        <f>+IF(G11=0,"",'Ark1'!U1731)</f>
        <v>61.282490668476399</v>
      </c>
      <c r="O11" s="64">
        <f>+IF(G11=0,"",N11-N29)</f>
        <v>0.1381966646079178</v>
      </c>
      <c r="P11" s="122">
        <f>+IF(G11=0,"",'Ark1'!W1731)</f>
        <v>87.583717339667487</v>
      </c>
      <c r="Q11" s="122">
        <f>+IF(G11=0,"",P11-P30)</f>
        <v>87.583717339667487</v>
      </c>
      <c r="R11" s="122">
        <f>+IF(G11=0,"",'Ark1'!X1731)</f>
        <v>9.8830017724087895</v>
      </c>
      <c r="S11" s="64">
        <f>+IF(G11=0,"",'Ark1'!Y1731)</f>
        <v>2.0512045935313683</v>
      </c>
      <c r="T11" s="84">
        <f>++IF(G11=0,"",'Ark1'!Z1731)</f>
        <v>-26.221893238994376</v>
      </c>
      <c r="U11" s="84">
        <f t="shared" ref="U11:U28" si="1">+IF(G11=0,"",G11/E11)</f>
        <v>111.28301886792453</v>
      </c>
      <c r="V11" s="122">
        <f>+IF(G11=0,"",'Ark1'!T1731)</f>
        <v>16.464055612071888</v>
      </c>
      <c r="W11" s="122">
        <f>+IF(G11=0,"",'Ark1'!V1731)</f>
        <v>94.927435984443008</v>
      </c>
      <c r="X11" s="102"/>
      <c r="Y11" s="6"/>
      <c r="Z11" s="67"/>
      <c r="AA11" s="13"/>
      <c r="AB11" s="7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</row>
    <row r="12" spans="1:51" x14ac:dyDescent="0.5">
      <c r="A12" s="54"/>
      <c r="B12" s="62">
        <f>+'Ark1'!C1732</f>
        <v>2022</v>
      </c>
      <c r="C12" s="62">
        <f>+'Ark1'!O1732</f>
        <v>8</v>
      </c>
      <c r="D12" s="63" t="str">
        <f t="shared" si="0"/>
        <v>Telemark/ Vestfold</v>
      </c>
      <c r="E12" s="62">
        <f>+'Ark1'!Q1732</f>
        <v>19</v>
      </c>
      <c r="F12" s="62">
        <f>+E12-E30</f>
        <v>19</v>
      </c>
      <c r="G12" s="117">
        <f>+'Ark1'!R1732</f>
        <v>3022</v>
      </c>
      <c r="H12" s="62">
        <f>+G12-G30</f>
        <v>3022</v>
      </c>
      <c r="I12" s="84">
        <f>+'Ark1'!S1732</f>
        <v>3022</v>
      </c>
      <c r="J12" s="122">
        <f>+'Ark1'!AA1732</f>
        <v>10.491234160735983</v>
      </c>
      <c r="K12" s="122">
        <f>+J12-J30</f>
        <v>10.491234160735983</v>
      </c>
      <c r="L12" s="122">
        <f>+'Ark1'!AB1732</f>
        <v>10.653493184781121</v>
      </c>
      <c r="M12" s="122">
        <f>+L12-L30</f>
        <v>10.653493184781121</v>
      </c>
      <c r="N12" s="119">
        <f>+IF(G12=0,"",'Ark1'!U1732)</f>
        <v>61.103904698874899</v>
      </c>
      <c r="O12" s="64">
        <f>+IF(G12=0,"",N12-N30)</f>
        <v>61.103904698874899</v>
      </c>
      <c r="P12" s="122">
        <f>+IF(G12=0,"",'Ark1'!W1732)</f>
        <v>87.084645929847809</v>
      </c>
      <c r="Q12" s="122">
        <f t="shared" ref="Q12:Q19" si="2">+IF(G12=0,"",P12-P32)</f>
        <v>4.9468828493070873</v>
      </c>
      <c r="R12" s="122">
        <f>+IF(G12=0,"",'Ark1'!X1732)</f>
        <v>9.6084827018426484</v>
      </c>
      <c r="S12" s="64">
        <f>+IF(G12=0,"",'Ark1'!Y1732)</f>
        <v>2.3732859936930359</v>
      </c>
      <c r="T12" s="84">
        <f>++IF(G12=0,"",'Ark1'!Z1732)</f>
        <v>-25.556342242136793</v>
      </c>
      <c r="U12" s="84">
        <f t="shared" si="1"/>
        <v>159.05263157894737</v>
      </c>
      <c r="V12" s="122">
        <f>+IF(G12=0,"",'Ark1'!T1732)</f>
        <v>16.286234281932497</v>
      </c>
      <c r="W12" s="122">
        <f>+IF(G12=0,"",'Ark1'!V1732)</f>
        <v>94.349562220853514</v>
      </c>
      <c r="X12" s="102"/>
      <c r="Y12" s="6"/>
      <c r="Z12" s="67"/>
      <c r="AA12" s="13"/>
      <c r="AB12" s="7"/>
      <c r="AC12" s="3"/>
      <c r="AD12" s="3"/>
      <c r="AE12" s="3"/>
      <c r="AF12" s="3"/>
      <c r="AG12" s="3">
        <v>1</v>
      </c>
      <c r="AH12" s="3" t="s">
        <v>551</v>
      </c>
      <c r="AI12" s="3"/>
      <c r="AJ12" s="3"/>
      <c r="AK12" s="3"/>
      <c r="AL12" s="3"/>
      <c r="AM12" s="3"/>
    </row>
    <row r="13" spans="1:51" x14ac:dyDescent="0.5">
      <c r="A13" s="54"/>
      <c r="B13" s="62">
        <f>+'Ark1'!C1733</f>
        <v>2022</v>
      </c>
      <c r="C13" s="62">
        <f>+'Ark1'!O1733</f>
        <v>9</v>
      </c>
      <c r="D13" s="63" t="str">
        <f t="shared" si="0"/>
        <v>Agder</v>
      </c>
      <c r="E13" s="62">
        <f>+'Ark1'!Q1733</f>
        <v>0</v>
      </c>
      <c r="F13" s="62">
        <f t="shared" ref="F13:F19" si="3">+E13-E32</f>
        <v>-13</v>
      </c>
      <c r="G13" s="117">
        <f>+'Ark1'!R1733</f>
        <v>0</v>
      </c>
      <c r="H13" s="62">
        <f t="shared" ref="H13:H19" si="4">+G13-G32</f>
        <v>-3402</v>
      </c>
      <c r="I13" s="84">
        <f>+'Ark1'!S1733</f>
        <v>0</v>
      </c>
      <c r="J13" s="122">
        <f>+'Ark1'!AA1733</f>
        <v>0</v>
      </c>
      <c r="K13" s="122">
        <f t="shared" ref="K13:K19" si="5">+J13-J32</f>
        <v>-16.294664239869714</v>
      </c>
      <c r="L13" s="122">
        <f>+'Ark1'!AB1733</f>
        <v>0</v>
      </c>
      <c r="M13" s="122">
        <f t="shared" ref="M13:M19" si="6">+L13-L32</f>
        <v>-16.201485225352595</v>
      </c>
      <c r="N13" s="119" t="str">
        <f>+IF(G13=0,"",'Ark1'!U1733)</f>
        <v/>
      </c>
      <c r="O13" s="64" t="str">
        <f t="shared" ref="O13:O19" si="7">+IF(G13=0,"",N13-N32)</f>
        <v/>
      </c>
      <c r="P13" s="122" t="str">
        <f>+IF(G13=0,"",'Ark1'!W1733)</f>
        <v/>
      </c>
      <c r="Q13" s="122" t="str">
        <f t="shared" si="2"/>
        <v/>
      </c>
      <c r="R13" s="122" t="str">
        <f>+IF(G13=0,"",'Ark1'!X1733)</f>
        <v/>
      </c>
      <c r="S13" s="64" t="str">
        <f>+IF(G13=0,"",'Ark1'!Y1733)</f>
        <v/>
      </c>
      <c r="T13" s="84" t="str">
        <f>++IF(G13=0,"",'Ark1'!Z1733)</f>
        <v/>
      </c>
      <c r="U13" s="84" t="str">
        <f t="shared" si="1"/>
        <v/>
      </c>
      <c r="V13" s="122" t="str">
        <f>+IF(G13=0,"",'Ark1'!T1733)</f>
        <v/>
      </c>
      <c r="W13" s="122" t="str">
        <f>+IF(G13=0,"",'Ark1'!V1733)</f>
        <v/>
      </c>
      <c r="X13" s="102"/>
      <c r="Y13" s="6"/>
      <c r="Z13" s="67"/>
      <c r="AA13" s="13"/>
      <c r="AB13" s="7"/>
      <c r="AC13" s="3"/>
      <c r="AD13" s="3"/>
      <c r="AE13" s="3"/>
      <c r="AF13" s="3"/>
      <c r="AG13" s="3">
        <v>4</v>
      </c>
      <c r="AH13" s="3" t="s">
        <v>552</v>
      </c>
      <c r="AI13" s="3"/>
      <c r="AJ13" s="3"/>
      <c r="AK13" s="3"/>
      <c r="AL13" s="3"/>
      <c r="AM13" s="3"/>
    </row>
    <row r="14" spans="1:51" x14ac:dyDescent="0.5">
      <c r="A14" s="54"/>
      <c r="B14" s="62">
        <f>+'Ark1'!C1734</f>
        <v>2022</v>
      </c>
      <c r="C14" s="62">
        <f>+'Ark1'!O1734</f>
        <v>11</v>
      </c>
      <c r="D14" s="63" t="str">
        <f t="shared" si="0"/>
        <v>Rogaland</v>
      </c>
      <c r="E14" s="62">
        <f>+'Ark1'!Q1734</f>
        <v>60</v>
      </c>
      <c r="F14" s="62">
        <f t="shared" si="3"/>
        <v>20</v>
      </c>
      <c r="G14" s="117">
        <f>+'Ark1'!R1734</f>
        <v>3320</v>
      </c>
      <c r="H14" s="62">
        <f t="shared" si="4"/>
        <v>-503</v>
      </c>
      <c r="I14" s="84">
        <f>+'Ark1'!S1734</f>
        <v>3318</v>
      </c>
      <c r="J14" s="122">
        <f>+'Ark1'!AA1734</f>
        <v>11.525776774865477</v>
      </c>
      <c r="K14" s="122">
        <f t="shared" si="5"/>
        <v>-6.7853641390151616</v>
      </c>
      <c r="L14" s="122">
        <f>+'Ark1'!AB1734</f>
        <v>11.780020488386837</v>
      </c>
      <c r="M14" s="122">
        <f t="shared" si="6"/>
        <v>-6.9043257262111322</v>
      </c>
      <c r="N14" s="119">
        <f>+IF(G14=0,"",'Ark1'!U1734)</f>
        <v>61.110910186859563</v>
      </c>
      <c r="O14" s="64">
        <f t="shared" si="7"/>
        <v>-0.44101238703532175</v>
      </c>
      <c r="P14" s="122">
        <f>+IF(G14=0,"",'Ark1'!W1734)</f>
        <v>87.70284508740211</v>
      </c>
      <c r="Q14" s="122">
        <f t="shared" si="2"/>
        <v>9.596160304793429</v>
      </c>
      <c r="R14" s="122">
        <f>+IF(G14=0,"",'Ark1'!X1734)</f>
        <v>11.237066121358367</v>
      </c>
      <c r="S14" s="64">
        <f>+IF(G14=0,"",'Ark1'!Y1734)</f>
        <v>2.3093478990566072</v>
      </c>
      <c r="T14" s="84">
        <f>++IF(G14=0,"",'Ark1'!Z1734)</f>
        <v>-40.186306248901928</v>
      </c>
      <c r="U14" s="84">
        <f t="shared" si="1"/>
        <v>55.333333333333336</v>
      </c>
      <c r="V14" s="122">
        <f>+IF(G14=0,"",'Ark1'!T1734)</f>
        <v>16.305722891566266</v>
      </c>
      <c r="W14" s="122">
        <f>+IF(G14=0,"",'Ark1'!V1734)</f>
        <v>95.045227548347683</v>
      </c>
      <c r="X14" s="102"/>
      <c r="Y14" s="6"/>
      <c r="Z14" s="67"/>
      <c r="AA14" s="13"/>
      <c r="AB14" s="7"/>
      <c r="AC14" s="3"/>
      <c r="AD14" s="3"/>
      <c r="AE14" s="3"/>
      <c r="AF14" s="3"/>
      <c r="AG14" s="3">
        <v>8</v>
      </c>
      <c r="AH14" s="3" t="s">
        <v>553</v>
      </c>
      <c r="AI14" s="3"/>
      <c r="AJ14" s="3"/>
      <c r="AK14" s="3"/>
      <c r="AL14" s="3"/>
      <c r="AM14" s="3"/>
    </row>
    <row r="15" spans="1:51" x14ac:dyDescent="0.5">
      <c r="A15" s="54"/>
      <c r="B15" s="62">
        <f>+'Ark1'!C1735</f>
        <v>2022</v>
      </c>
      <c r="C15" s="62">
        <f>+'Ark1'!O1735</f>
        <v>14</v>
      </c>
      <c r="D15" s="63" t="str">
        <f t="shared" si="0"/>
        <v>Vestland</v>
      </c>
      <c r="E15" s="62">
        <f>+'Ark1'!Q1735</f>
        <v>6</v>
      </c>
      <c r="F15" s="62">
        <f t="shared" si="3"/>
        <v>-6</v>
      </c>
      <c r="G15" s="117">
        <f>+'Ark1'!R1735</f>
        <v>2694</v>
      </c>
      <c r="H15" s="62">
        <f t="shared" si="4"/>
        <v>1038</v>
      </c>
      <c r="I15" s="84">
        <f>+'Ark1'!S1735</f>
        <v>2693</v>
      </c>
      <c r="J15" s="122">
        <f>+'Ark1'!AA1735</f>
        <v>9.3525429612914426</v>
      </c>
      <c r="K15" s="122">
        <f t="shared" si="5"/>
        <v>1.4207487281273448</v>
      </c>
      <c r="L15" s="122">
        <f>+'Ark1'!AB1735</f>
        <v>8.7310456625046999</v>
      </c>
      <c r="M15" s="122">
        <f t="shared" si="6"/>
        <v>1.2316514077702392</v>
      </c>
      <c r="N15" s="119">
        <f>+IF(G15=0,"",'Ark1'!U1735)</f>
        <v>60.74972150018565</v>
      </c>
      <c r="O15" s="64">
        <f t="shared" si="7"/>
        <v>-1.5165828476404357</v>
      </c>
      <c r="P15" s="122">
        <f>+IF(G15=0,"",'Ark1'!W1735)</f>
        <v>80.089194207203889</v>
      </c>
      <c r="Q15" s="122">
        <f t="shared" si="2"/>
        <v>24.61919420720389</v>
      </c>
      <c r="R15" s="122">
        <f>+IF(G15=0,"",'Ark1'!X1735)</f>
        <v>9.3082310031634403</v>
      </c>
      <c r="S15" s="64">
        <f>+IF(G15=0,"",'Ark1'!Y1735)</f>
        <v>2.3358323983887121</v>
      </c>
      <c r="T15" s="84">
        <f>++IF(G15=0,"",'Ark1'!Z1735)</f>
        <v>-49.171906000363244</v>
      </c>
      <c r="U15" s="84">
        <f t="shared" si="1"/>
        <v>449</v>
      </c>
      <c r="V15" s="122">
        <f>+IF(G15=0,"",'Ark1'!T1735)</f>
        <v>16.106161841128436</v>
      </c>
      <c r="W15" s="122">
        <f>+IF(G15=0,"",'Ark1'!V1735)</f>
        <v>86.785329647627606</v>
      </c>
      <c r="X15" s="102"/>
      <c r="Y15" s="6"/>
      <c r="Z15" s="67"/>
      <c r="AA15" s="13"/>
      <c r="AB15" s="7"/>
      <c r="AC15" s="3"/>
      <c r="AD15" s="3"/>
      <c r="AE15" s="3"/>
      <c r="AF15" s="3"/>
      <c r="AG15" s="3">
        <v>9</v>
      </c>
      <c r="AH15" s="3" t="s">
        <v>554</v>
      </c>
      <c r="AI15" s="3"/>
      <c r="AJ15" s="3"/>
      <c r="AK15" s="3"/>
      <c r="AL15" s="3"/>
      <c r="AM15" s="3"/>
    </row>
    <row r="16" spans="1:51" x14ac:dyDescent="0.5">
      <c r="A16" s="54"/>
      <c r="B16" s="62">
        <f>+'Ark1'!C1736</f>
        <v>2022</v>
      </c>
      <c r="C16" s="62">
        <f>+'Ark1'!O1736</f>
        <v>15</v>
      </c>
      <c r="D16" s="63" t="str">
        <f t="shared" si="0"/>
        <v>Møre og Romsdal</v>
      </c>
      <c r="E16" s="62">
        <f>+'Ark1'!Q1736</f>
        <v>4</v>
      </c>
      <c r="F16" s="62">
        <f t="shared" si="3"/>
        <v>3</v>
      </c>
      <c r="G16" s="117">
        <f>+'Ark1'!R1736</f>
        <v>870</v>
      </c>
      <c r="H16" s="62">
        <f t="shared" si="4"/>
        <v>869</v>
      </c>
      <c r="I16" s="84">
        <f>+'Ark1'!S1736</f>
        <v>870</v>
      </c>
      <c r="J16" s="122">
        <f>+'Ark1'!AA1736</f>
        <v>3.0203089741364346</v>
      </c>
      <c r="K16" s="122">
        <f t="shared" si="5"/>
        <v>3.0155192433193068</v>
      </c>
      <c r="L16" s="122">
        <f>+'Ark1'!AB1736</f>
        <v>3.2121498540913205</v>
      </c>
      <c r="M16" s="122">
        <f t="shared" si="6"/>
        <v>3.2089337076562945</v>
      </c>
      <c r="N16" s="119">
        <f>+IF(G16=0,"",'Ark1'!U1736)</f>
        <v>60.358620689655154</v>
      </c>
      <c r="O16" s="64">
        <f t="shared" si="7"/>
        <v>0.35862068965515448</v>
      </c>
      <c r="P16" s="122">
        <f>+IF(G16=0,"",'Ark1'!W1736)</f>
        <v>91.205402298850643</v>
      </c>
      <c r="Q16" s="122">
        <f t="shared" si="2"/>
        <v>8.5213862667866636</v>
      </c>
      <c r="R16" s="122">
        <f>+IF(G16=0,"",'Ark1'!X1736)</f>
        <v>10.089746964303117</v>
      </c>
      <c r="S16" s="64">
        <f>+IF(G16=0,"",'Ark1'!Y1736)</f>
        <v>1.9687531338642237</v>
      </c>
      <c r="T16" s="84">
        <f>++IF(G16=0,"",'Ark1'!Z1736)</f>
        <v>-37.918261571558958</v>
      </c>
      <c r="U16" s="84">
        <f t="shared" si="1"/>
        <v>217.5</v>
      </c>
      <c r="V16" s="122">
        <f>+IF(G16=0,"",'Ark1'!T1736)</f>
        <v>16.058620689655172</v>
      </c>
      <c r="W16" s="122">
        <f>+IF(G16=0,"",'Ark1'!V1736)</f>
        <v>98.814086997671211</v>
      </c>
      <c r="X16" s="102"/>
      <c r="Y16" s="6"/>
      <c r="Z16" s="67"/>
      <c r="AA16" s="13"/>
      <c r="AB16" s="7"/>
      <c r="AC16" s="3"/>
      <c r="AD16" s="4"/>
      <c r="AE16" s="4"/>
      <c r="AF16" s="4"/>
      <c r="AG16" s="4">
        <v>11</v>
      </c>
      <c r="AH16" s="4" t="s">
        <v>69</v>
      </c>
      <c r="AI16" s="3"/>
      <c r="AJ16" s="3"/>
      <c r="AK16" s="3"/>
      <c r="AL16" s="3"/>
      <c r="AM16" s="3"/>
    </row>
    <row r="17" spans="1:39" x14ac:dyDescent="0.5">
      <c r="A17" s="54"/>
      <c r="B17" s="62">
        <f>+'Ark1'!C1737</f>
        <v>2022</v>
      </c>
      <c r="C17" s="62">
        <f>+'Ark1'!O1737</f>
        <v>16</v>
      </c>
      <c r="D17" s="63" t="str">
        <f t="shared" si="0"/>
        <v>Trøndelag</v>
      </c>
      <c r="E17" s="62">
        <f>+'Ark1'!Q1737</f>
        <v>41</v>
      </c>
      <c r="F17" s="62">
        <f t="shared" si="3"/>
        <v>-9</v>
      </c>
      <c r="G17" s="117">
        <f>+'Ark1'!R1737</f>
        <v>5467</v>
      </c>
      <c r="H17" s="62">
        <f t="shared" si="4"/>
        <v>2972</v>
      </c>
      <c r="I17" s="84">
        <f>+'Ark1'!S1737</f>
        <v>5463</v>
      </c>
      <c r="J17" s="122">
        <f>+'Ark1'!AA1737</f>
        <v>18.979343863912511</v>
      </c>
      <c r="K17" s="122">
        <f t="shared" si="5"/>
        <v>7.0289654751779622</v>
      </c>
      <c r="L17" s="122">
        <f>+'Ark1'!AB1737</f>
        <v>18.534432598274424</v>
      </c>
      <c r="M17" s="122">
        <f t="shared" si="6"/>
        <v>6.5733700604896423</v>
      </c>
      <c r="N17" s="119">
        <f>+IF(G17=0,"",'Ark1'!U1737)</f>
        <v>60.64927695405455</v>
      </c>
      <c r="O17" s="64">
        <f t="shared" si="7"/>
        <v>-0.70703567119596045</v>
      </c>
      <c r="P17" s="122">
        <f>+IF(G17=0,"",'Ark1'!W1737)</f>
        <v>83.809280615046802</v>
      </c>
      <c r="Q17" s="122">
        <f t="shared" si="2"/>
        <v>2.8055954298616115</v>
      </c>
      <c r="R17" s="122">
        <f>+IF(G17=0,"",'Ark1'!X1737)</f>
        <v>11.68219348898241</v>
      </c>
      <c r="S17" s="64">
        <f>+IF(G17=0,"",'Ark1'!Y1737)</f>
        <v>2.4804568233182724</v>
      </c>
      <c r="T17" s="84">
        <f>++IF(G17=0,"",'Ark1'!Z1737)</f>
        <v>-42.067545336871341</v>
      </c>
      <c r="U17" s="84">
        <f t="shared" si="1"/>
        <v>133.34146341463415</v>
      </c>
      <c r="V17" s="122">
        <f>+IF(G17=0,"",'Ark1'!T1737)</f>
        <v>16.088165355770997</v>
      </c>
      <c r="W17" s="122">
        <f>+IF(G17=0,"",'Ark1'!V1737)</f>
        <v>90.829413037455225</v>
      </c>
      <c r="X17" s="102"/>
      <c r="Y17" s="6"/>
      <c r="Z17" s="67"/>
      <c r="AA17" s="13"/>
      <c r="AB17" s="7"/>
      <c r="AC17" s="3"/>
      <c r="AD17" s="4"/>
      <c r="AE17" s="4"/>
      <c r="AF17" s="6"/>
      <c r="AG17" s="4">
        <v>14</v>
      </c>
      <c r="AH17" s="6" t="s">
        <v>555</v>
      </c>
      <c r="AI17" s="6"/>
      <c r="AJ17" s="3"/>
      <c r="AK17" s="3"/>
      <c r="AL17" s="3"/>
      <c r="AM17" s="3"/>
    </row>
    <row r="18" spans="1:39" x14ac:dyDescent="0.5">
      <c r="A18" s="54"/>
      <c r="B18" s="62">
        <f>+'Ark1'!C1738</f>
        <v>2022</v>
      </c>
      <c r="C18" s="62">
        <f>+'Ark1'!O1738</f>
        <v>18</v>
      </c>
      <c r="D18" s="63" t="str">
        <f t="shared" si="0"/>
        <v>Trøndelag</v>
      </c>
      <c r="E18" s="62">
        <f>+'Ark1'!Q1738</f>
        <v>6</v>
      </c>
      <c r="F18" s="62">
        <f t="shared" si="3"/>
        <v>0</v>
      </c>
      <c r="G18" s="117">
        <f>+'Ark1'!R1738</f>
        <v>2675</v>
      </c>
      <c r="H18" s="62">
        <f t="shared" si="4"/>
        <v>2135</v>
      </c>
      <c r="I18" s="84">
        <f>+'Ark1'!S1738</f>
        <v>2675</v>
      </c>
      <c r="J18" s="122">
        <f>+'Ark1'!AA1738</f>
        <v>9.2865821905919113</v>
      </c>
      <c r="K18" s="122">
        <f t="shared" si="5"/>
        <v>6.700127549342751</v>
      </c>
      <c r="L18" s="122">
        <f>+'Ark1'!AB1738</f>
        <v>9.1856546931559375</v>
      </c>
      <c r="M18" s="122">
        <f t="shared" si="6"/>
        <v>6.6494973973303573</v>
      </c>
      <c r="N18" s="119">
        <f>+IF(G18=0,"",'Ark1'!U1738)</f>
        <v>61.20485981308412</v>
      </c>
      <c r="O18" s="64">
        <f t="shared" si="7"/>
        <v>1.0511561093804147</v>
      </c>
      <c r="P18" s="122">
        <f>+IF(G18=0,"",'Ark1'!W1738)</f>
        <v>84.826265420560659</v>
      </c>
      <c r="Q18" s="122">
        <f t="shared" si="2"/>
        <v>-4.4453421444512173</v>
      </c>
      <c r="R18" s="122">
        <f>+IF(G18=0,"",'Ark1'!X1738)</f>
        <v>9.4504354286587056</v>
      </c>
      <c r="S18" s="64">
        <f>+IF(G18=0,"",'Ark1'!Y1738)</f>
        <v>2.0569223741417364</v>
      </c>
      <c r="T18" s="84">
        <f>++IF(G18=0,"",'Ark1'!Z1738)</f>
        <v>-46.322498049586002</v>
      </c>
      <c r="U18" s="84">
        <f t="shared" si="1"/>
        <v>445.83333333333331</v>
      </c>
      <c r="V18" s="122">
        <f>+IF(G18=0,"",'Ark1'!T1738)</f>
        <v>16.433644859813086</v>
      </c>
      <c r="W18" s="122">
        <f>+IF(G18=0,"",'Ark1'!V1738)</f>
        <v>91.902779437227395</v>
      </c>
      <c r="X18" s="102"/>
      <c r="Y18" s="6"/>
      <c r="Z18" s="67"/>
      <c r="AA18" s="13"/>
      <c r="AB18" s="7"/>
      <c r="AC18" s="3"/>
      <c r="AD18" s="3"/>
      <c r="AE18" s="3"/>
      <c r="AF18" s="3"/>
      <c r="AG18" s="3">
        <v>15</v>
      </c>
      <c r="AH18" s="3" t="s">
        <v>547</v>
      </c>
      <c r="AI18" s="3"/>
      <c r="AJ18" s="3"/>
      <c r="AK18" s="3"/>
      <c r="AL18" s="3"/>
      <c r="AM18" s="3"/>
    </row>
    <row r="19" spans="1:39" x14ac:dyDescent="0.5">
      <c r="A19" s="54"/>
      <c r="B19" s="62">
        <f>+'Ark1'!C1739</f>
        <v>2022</v>
      </c>
      <c r="C19" s="62">
        <f>+'Ark1'!O1739</f>
        <v>54</v>
      </c>
      <c r="D19" s="63" t="str">
        <f t="shared" si="0"/>
        <v>Troms og Finnmark</v>
      </c>
      <c r="E19" s="62">
        <f>+'Ark1'!Q1739</f>
        <v>0</v>
      </c>
      <c r="F19" s="62">
        <f t="shared" si="3"/>
        <v>-2</v>
      </c>
      <c r="G19" s="117">
        <f>+'Ark1'!R1739</f>
        <v>0</v>
      </c>
      <c r="H19" s="62">
        <f t="shared" si="4"/>
        <v>-846</v>
      </c>
      <c r="I19" s="84">
        <f>+'Ark1'!S1739</f>
        <v>0</v>
      </c>
      <c r="J19" s="122">
        <f>+'Ark1'!AA1739</f>
        <v>0</v>
      </c>
      <c r="K19" s="122">
        <f t="shared" si="5"/>
        <v>-4.052112271290353</v>
      </c>
      <c r="L19" s="122">
        <f>+'Ark1'!AB1739</f>
        <v>0</v>
      </c>
      <c r="M19" s="122">
        <f t="shared" si="6"/>
        <v>-4.3788630936847248</v>
      </c>
      <c r="N19" s="119" t="str">
        <f>+IF(G19=0,"",'Ark1'!U1739)</f>
        <v/>
      </c>
      <c r="O19" s="64" t="str">
        <f t="shared" si="7"/>
        <v/>
      </c>
      <c r="P19" s="122" t="str">
        <f>+IF(G19=0,"",'Ark1'!W1739)</f>
        <v/>
      </c>
      <c r="Q19" s="122" t="str">
        <f t="shared" si="2"/>
        <v/>
      </c>
      <c r="R19" s="122" t="str">
        <f>+IF(G19=0,"",'Ark1'!X1739)</f>
        <v/>
      </c>
      <c r="S19" s="64" t="str">
        <f>+IF(G19=0,"",'Ark1'!Y1739)</f>
        <v/>
      </c>
      <c r="T19" s="84" t="str">
        <f>++IF(G19=0,"",'Ark1'!Z1739)</f>
        <v/>
      </c>
      <c r="U19" s="84" t="str">
        <f t="shared" si="1"/>
        <v/>
      </c>
      <c r="V19" s="122" t="str">
        <f>+IF(G19=0,"",'Ark1'!T1739)</f>
        <v/>
      </c>
      <c r="W19" s="122" t="str">
        <f>+IF(G19=0,"",'Ark1'!V1739)</f>
        <v/>
      </c>
      <c r="X19" s="102"/>
      <c r="Y19" s="6"/>
      <c r="Z19" s="67"/>
      <c r="AA19" s="13"/>
      <c r="AB19" s="7"/>
      <c r="AC19" s="3"/>
      <c r="AD19" s="3"/>
      <c r="AE19" s="3"/>
      <c r="AF19" s="3"/>
      <c r="AG19" s="3">
        <v>16</v>
      </c>
      <c r="AH19" s="3" t="s">
        <v>509</v>
      </c>
      <c r="AI19" s="3"/>
      <c r="AJ19" s="3"/>
      <c r="AK19" s="3"/>
      <c r="AL19" s="3"/>
      <c r="AM19" s="3"/>
    </row>
    <row r="20" spans="1:39" x14ac:dyDescent="0.5">
      <c r="A20" s="54"/>
      <c r="B20" s="54"/>
      <c r="C20" s="54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6"/>
      <c r="Z20" s="67"/>
      <c r="AA20" s="7"/>
      <c r="AB20" s="7"/>
      <c r="AC20" s="3"/>
      <c r="AD20" s="13"/>
      <c r="AE20" s="13"/>
      <c r="AF20" s="18"/>
      <c r="AG20" s="18"/>
      <c r="AH20" s="18"/>
      <c r="AI20" s="3"/>
      <c r="AJ20" s="3"/>
      <c r="AK20" s="3"/>
      <c r="AL20" s="3"/>
      <c r="AM20" s="3"/>
    </row>
    <row r="21" spans="1:39" x14ac:dyDescent="0.5">
      <c r="A21" s="54"/>
      <c r="B21" s="81">
        <f>+'Ark1'!C1740</f>
        <v>2021</v>
      </c>
      <c r="C21" s="81">
        <f>+'Ark1'!O1740</f>
        <v>1</v>
      </c>
      <c r="D21" s="5" t="str">
        <f t="shared" ref="D21:D30" si="8">VLOOKUP(C21,$AG$12:$AH$21,2)</f>
        <v>Viken</v>
      </c>
      <c r="E21" s="81">
        <f>+'Ark1'!Q1740</f>
        <v>21</v>
      </c>
      <c r="F21" s="81">
        <f>+E21-E39</f>
        <v>-29</v>
      </c>
      <c r="G21" s="299">
        <f>+'Ark1'!R1740</f>
        <v>4419</v>
      </c>
      <c r="H21" s="81">
        <f>+G21-G39</f>
        <v>-1221</v>
      </c>
      <c r="I21" s="94">
        <f>+'Ark1'!S1740</f>
        <v>4417</v>
      </c>
      <c r="J21" s="153">
        <f>+'Ark1'!AA1740</f>
        <v>16.8073938840712</v>
      </c>
      <c r="K21" s="153">
        <f>+J21-J39</f>
        <v>-10.206687924531153</v>
      </c>
      <c r="L21" s="153">
        <f>+'Ark1'!AB1740</f>
        <v>16.765391168107733</v>
      </c>
      <c r="M21" s="153">
        <f>+L21-L39</f>
        <v>-10.094664252583282</v>
      </c>
      <c r="N21" s="300">
        <f>+IF(G21=0,"",'Ark1'!U1740)</f>
        <v>61.130858048449177</v>
      </c>
      <c r="O21" s="82">
        <f>+IF(G21=0,"",N21-N39)</f>
        <v>-0.32268805084159879</v>
      </c>
      <c r="P21" s="153">
        <f>+IF(G21=0,"",'Ark1'!W1740)</f>
        <v>84.678915553543433</v>
      </c>
      <c r="Q21" s="153">
        <f>+IF(G21=0,"",P21-P40)</f>
        <v>1.9235579777858192</v>
      </c>
      <c r="R21" s="153">
        <f>+IF(G21=0,"",'Ark1'!X1740)</f>
        <v>10.378600812960737</v>
      </c>
      <c r="S21" s="82">
        <f>+IF(G21=0,"",'Ark1'!Y1740)</f>
        <v>2.6062377954978859</v>
      </c>
      <c r="T21" s="94">
        <f>++IF(G21=0,"",'Ark1'!Z1740)</f>
        <v>-22.798076635462344</v>
      </c>
      <c r="U21" s="94">
        <f t="shared" si="1"/>
        <v>210.42857142857142</v>
      </c>
      <c r="V21" s="153">
        <f>+IF(G21=0,"",'Ark1'!T1740)</f>
        <v>16.262955419778223</v>
      </c>
      <c r="W21" s="153">
        <f>+IF(G21=0,"",'Ark1'!V1740)</f>
        <v>91.77296130801632</v>
      </c>
      <c r="X21" s="102"/>
      <c r="Y21" s="6"/>
      <c r="Z21" s="67"/>
      <c r="AA21" s="13"/>
      <c r="AB21" s="7"/>
      <c r="AC21" s="3"/>
      <c r="AD21" s="4"/>
      <c r="AE21" s="4"/>
      <c r="AF21" s="4"/>
      <c r="AG21" s="4">
        <v>54</v>
      </c>
      <c r="AH21" s="4" t="s">
        <v>556</v>
      </c>
      <c r="AI21" s="3"/>
      <c r="AJ21" s="3"/>
      <c r="AK21" s="3"/>
      <c r="AL21" s="3"/>
      <c r="AM21" s="3"/>
    </row>
    <row r="22" spans="1:39" x14ac:dyDescent="0.5">
      <c r="A22" s="54"/>
      <c r="B22" s="81">
        <f>+'Ark1'!C1741</f>
        <v>2021</v>
      </c>
      <c r="C22" s="81">
        <f>+'Ark1'!O1741</f>
        <v>4</v>
      </c>
      <c r="D22" s="5" t="str">
        <f t="shared" si="8"/>
        <v>Innlandet</v>
      </c>
      <c r="E22" s="81">
        <f>+'Ark1'!Q1741</f>
        <v>37</v>
      </c>
      <c r="F22" s="81">
        <f>+E22-E40</f>
        <v>29</v>
      </c>
      <c r="G22" s="299">
        <f>+'Ark1'!R1741</f>
        <v>3735</v>
      </c>
      <c r="H22" s="81">
        <f>+G22-G40</f>
        <v>1260</v>
      </c>
      <c r="I22" s="94">
        <f>+'Ark1'!S1741</f>
        <v>3735</v>
      </c>
      <c r="J22" s="153">
        <f>+'Ark1'!AA1741</f>
        <v>14.205842081241444</v>
      </c>
      <c r="K22" s="153">
        <f>+J22-J40</f>
        <v>2.3512583088494541</v>
      </c>
      <c r="L22" s="153">
        <f>+'Ark1'!AB1741</f>
        <v>14.44556821302794</v>
      </c>
      <c r="M22" s="153">
        <f>+L22-L40</f>
        <v>2.5701484021340892</v>
      </c>
      <c r="N22" s="300">
        <f>+IF(G22=0,"",'Ark1'!U1741)</f>
        <v>61.206961178045518</v>
      </c>
      <c r="O22" s="82">
        <f>+IF(G22=0,"",N22-N40)</f>
        <v>5.5041986126326492E-2</v>
      </c>
      <c r="P22" s="153">
        <f>+IF(G22=0,"",'Ark1'!W1741)</f>
        <v>86.284546184739057</v>
      </c>
      <c r="Q22" s="153">
        <f>+IF(G22=0,"",P22-P41)</f>
        <v>86.284546184739057</v>
      </c>
      <c r="R22" s="153">
        <f>+IF(G22=0,"",'Ark1'!X1741)</f>
        <v>9.4999448487895322</v>
      </c>
      <c r="S22" s="82">
        <f>+IF(G22=0,"",'Ark1'!Y1741)</f>
        <v>2.1622920934867129</v>
      </c>
      <c r="T22" s="94">
        <f>++IF(G22=0,"",'Ark1'!Z1741)</f>
        <v>-30.504501438851879</v>
      </c>
      <c r="U22" s="94">
        <f t="shared" si="1"/>
        <v>100.94594594594595</v>
      </c>
      <c r="V22" s="153">
        <f>+IF(G22=0,"",'Ark1'!T1741)</f>
        <v>16.395983935742972</v>
      </c>
      <c r="W22" s="153">
        <f>+IF(G22=0,"",'Ark1'!V1741)</f>
        <v>93.482715259738981</v>
      </c>
      <c r="X22" s="102"/>
      <c r="Y22" s="6"/>
      <c r="Z22" s="67"/>
      <c r="AA22" s="13"/>
      <c r="AB22" s="7"/>
      <c r="AC22" s="3"/>
      <c r="AD22" s="4"/>
      <c r="AE22" s="4"/>
      <c r="AF22" s="4"/>
      <c r="AG22" s="3"/>
      <c r="AH22" s="3"/>
      <c r="AI22" s="3"/>
      <c r="AJ22" s="3"/>
      <c r="AK22" s="3"/>
      <c r="AL22" s="3"/>
      <c r="AM22" s="3"/>
    </row>
    <row r="23" spans="1:39" x14ac:dyDescent="0.5">
      <c r="A23" s="54"/>
      <c r="B23" s="81">
        <f>+'Ark1'!C1742</f>
        <v>2021</v>
      </c>
      <c r="C23" s="81">
        <f>+'Ark1'!O1742</f>
        <v>8</v>
      </c>
      <c r="D23" s="5" t="str">
        <f t="shared" si="8"/>
        <v>Telemark/ Vestfold</v>
      </c>
      <c r="E23" s="81">
        <f>+'Ark1'!Q1742</f>
        <v>9</v>
      </c>
      <c r="F23" s="81">
        <f>+E23-E41</f>
        <v>9</v>
      </c>
      <c r="G23" s="299">
        <f>+'Ark1'!R1742</f>
        <v>3206</v>
      </c>
      <c r="H23" s="81">
        <f>+G23-G41</f>
        <v>3206</v>
      </c>
      <c r="I23" s="94">
        <f>+'Ark1'!S1742</f>
        <v>3205</v>
      </c>
      <c r="J23" s="153">
        <f>+'Ark1'!AA1742</f>
        <v>12.193823216187431</v>
      </c>
      <c r="K23" s="153">
        <f>+J23-J41</f>
        <v>12.193823216187431</v>
      </c>
      <c r="L23" s="153">
        <f>+'Ark1'!AB1742</f>
        <v>12.23481335502529</v>
      </c>
      <c r="M23" s="153">
        <f>+L23-L41</f>
        <v>12.23481335502529</v>
      </c>
      <c r="N23" s="300">
        <f>+IF(G23=0,"",'Ark1'!U1742)</f>
        <v>61.397815912636496</v>
      </c>
      <c r="O23" s="82">
        <f>+IF(G23=0,"",N23-N41)</f>
        <v>61.397815912636496</v>
      </c>
      <c r="P23" s="153">
        <f>+IF(G23=0,"",'Ark1'!W1742)</f>
        <v>85.164443057722266</v>
      </c>
      <c r="Q23" s="153">
        <f>+IF(G23=0,"",P23-P43)</f>
        <v>5.7045834907238486</v>
      </c>
      <c r="R23" s="153">
        <f>+IF(G23=0,"",'Ark1'!X1742)</f>
        <v>10.132392136097087</v>
      </c>
      <c r="S23" s="82">
        <f>+IF(G23=0,"",'Ark1'!Y1742)</f>
        <v>2.1893077793439679</v>
      </c>
      <c r="T23" s="94">
        <f>++IF(G23=0,"",'Ark1'!Z1742)</f>
        <v>-28.094685790141231</v>
      </c>
      <c r="U23" s="94">
        <f t="shared" si="1"/>
        <v>356.22222222222223</v>
      </c>
      <c r="V23" s="153">
        <f>+IF(G23=0,"",'Ark1'!T1742)</f>
        <v>16.455396132252027</v>
      </c>
      <c r="W23" s="153">
        <f>+IF(G23=0,"",'Ark1'!V1742)</f>
        <v>92.300840202622183</v>
      </c>
      <c r="X23" s="102"/>
      <c r="Y23" s="6"/>
      <c r="Z23" s="67"/>
      <c r="AA23" s="13"/>
      <c r="AB23" s="7"/>
      <c r="AC23" s="3"/>
      <c r="AD23" s="4"/>
      <c r="AE23" s="4"/>
      <c r="AF23" s="4"/>
      <c r="AG23" s="3"/>
      <c r="AH23" s="3"/>
      <c r="AI23" s="3"/>
      <c r="AJ23" s="3"/>
      <c r="AK23" s="3"/>
      <c r="AL23" s="3"/>
      <c r="AM23" s="3"/>
    </row>
    <row r="24" spans="1:39" x14ac:dyDescent="0.5">
      <c r="A24" s="54"/>
      <c r="B24" s="81">
        <f>+'Ark1'!C1743</f>
        <v>2021</v>
      </c>
      <c r="C24" s="81">
        <f>+'Ark1'!O1743</f>
        <v>9</v>
      </c>
      <c r="D24" s="5" t="str">
        <f t="shared" si="8"/>
        <v>Agder</v>
      </c>
      <c r="E24" s="81">
        <f>+'Ark1'!Q1743</f>
        <v>0</v>
      </c>
      <c r="F24" s="81">
        <f>+E24-E43</f>
        <v>-11</v>
      </c>
      <c r="G24" s="299">
        <f>+'Ark1'!R1743</f>
        <v>0</v>
      </c>
      <c r="H24" s="81">
        <f>+G24-G43</f>
        <v>-3420</v>
      </c>
      <c r="I24" s="94">
        <f>+'Ark1'!S1743</f>
        <v>0</v>
      </c>
      <c r="J24" s="153">
        <f>+'Ark1'!AA1743</f>
        <v>0</v>
      </c>
      <c r="K24" s="153">
        <f>+J24-J43</f>
        <v>-16.981132075471692</v>
      </c>
      <c r="L24" s="153">
        <f>+'Ark1'!AB1743</f>
        <v>0</v>
      </c>
      <c r="M24" s="153">
        <f>+L24-L43</f>
        <v>-16.786153100182791</v>
      </c>
      <c r="N24" s="300" t="str">
        <f>+IF(G24=0,"",'Ark1'!U1743)</f>
        <v/>
      </c>
      <c r="O24" s="82" t="str">
        <f>+IF(G24=0,"",N24-N43)</f>
        <v/>
      </c>
      <c r="P24" s="153" t="str">
        <f>+IF(G24=0,"",'Ark1'!W1743)</f>
        <v/>
      </c>
      <c r="Q24" s="153" t="str">
        <f>+IF(G24=0,"",P24-P44)</f>
        <v/>
      </c>
      <c r="R24" s="153" t="str">
        <f>+IF(G24=0,"",'Ark1'!X1743)</f>
        <v/>
      </c>
      <c r="S24" s="82" t="str">
        <f>+IF(G24=0,"",'Ark1'!Y1743)</f>
        <v/>
      </c>
      <c r="T24" s="94" t="str">
        <f>++IF(G24=0,"",'Ark1'!Z1743)</f>
        <v/>
      </c>
      <c r="U24" s="94" t="str">
        <f t="shared" si="1"/>
        <v/>
      </c>
      <c r="V24" s="153" t="str">
        <f>+IF(G24=0,"",'Ark1'!T1743)</f>
        <v/>
      </c>
      <c r="W24" s="153" t="str">
        <f>+IF(G24=0,"",'Ark1'!V1743)</f>
        <v/>
      </c>
      <c r="X24" s="102"/>
      <c r="Y24" s="6"/>
      <c r="Z24" s="67"/>
      <c r="AA24" s="13"/>
      <c r="AB24" s="7"/>
      <c r="AC24" s="3"/>
      <c r="AD24" s="4"/>
      <c r="AE24" s="4"/>
      <c r="AF24" s="4"/>
      <c r="AG24" s="3"/>
      <c r="AH24" s="3"/>
      <c r="AI24" s="3"/>
      <c r="AJ24" s="3"/>
      <c r="AK24" s="3"/>
      <c r="AL24" s="3"/>
      <c r="AM24" s="3"/>
    </row>
    <row r="25" spans="1:39" x14ac:dyDescent="0.5">
      <c r="A25" s="54"/>
      <c r="B25" s="81">
        <f>+'Ark1'!C1744</f>
        <v>2021</v>
      </c>
      <c r="C25" s="81">
        <f>+'Ark1'!O1744</f>
        <v>11</v>
      </c>
      <c r="D25" s="5" t="str">
        <f t="shared" si="8"/>
        <v>Rogaland</v>
      </c>
      <c r="E25" s="81">
        <f>+'Ark1'!Q1744</f>
        <v>58</v>
      </c>
      <c r="F25" s="81">
        <f>+E25-E44</f>
        <v>26</v>
      </c>
      <c r="G25" s="299">
        <f>+'Ark1'!R1744</f>
        <v>3642</v>
      </c>
      <c r="H25" s="81">
        <f>+G25-G44</f>
        <v>832</v>
      </c>
      <c r="I25" s="94">
        <f>+'Ark1'!S1744</f>
        <v>3641</v>
      </c>
      <c r="J25" s="153">
        <f>+'Ark1'!AA1744</f>
        <v>13.852122318575992</v>
      </c>
      <c r="K25" s="153">
        <f>+J25-J44</f>
        <v>-0.10021134577356428</v>
      </c>
      <c r="L25" s="153">
        <f>+'Ark1'!AB1744</f>
        <v>13.994537957553501</v>
      </c>
      <c r="M25" s="153">
        <f>+L25-L44</f>
        <v>-0.22085228998311912</v>
      </c>
      <c r="N25" s="300">
        <f>+IF(G25=0,"",'Ark1'!U1744)</f>
        <v>61.019500137324911</v>
      </c>
      <c r="O25" s="82">
        <f>+IF(G25=0,"",N25-N44)</f>
        <v>-0.71608705128718242</v>
      </c>
      <c r="P25" s="153">
        <f>+IF(G25=0,"",'Ark1'!W1744)</f>
        <v>85.748569074430179</v>
      </c>
      <c r="Q25" s="153">
        <f>+IF(G25=0,"",P25-P45)</f>
        <v>5.8227328575905659</v>
      </c>
      <c r="R25" s="153">
        <f>+IF(G25=0,"",'Ark1'!X1744)</f>
        <v>10.865281340150451</v>
      </c>
      <c r="S25" s="82">
        <f>+IF(G25=0,"",'Ark1'!Y1744)</f>
        <v>2.3795115284545072</v>
      </c>
      <c r="T25" s="94">
        <f>++IF(G25=0,"",'Ark1'!Z1744)</f>
        <v>-32.775042470722269</v>
      </c>
      <c r="U25" s="94">
        <f t="shared" si="1"/>
        <v>62.793103448275865</v>
      </c>
      <c r="V25" s="153">
        <f>+IF(G25=0,"",'Ark1'!T1744)</f>
        <v>16.253157605711152</v>
      </c>
      <c r="W25" s="153">
        <f>+IF(G25=0,"",'Ark1'!V1744)</f>
        <v>92.913362115523924</v>
      </c>
      <c r="X25" s="102"/>
      <c r="Y25" s="6"/>
      <c r="Z25" s="67"/>
      <c r="AA25" s="13"/>
      <c r="AB25" s="7"/>
      <c r="AC25" s="3"/>
      <c r="AD25" s="4"/>
      <c r="AE25" s="4"/>
      <c r="AF25" s="4"/>
      <c r="AG25" s="3"/>
      <c r="AH25" s="3"/>
      <c r="AI25" s="3"/>
      <c r="AJ25" s="3"/>
      <c r="AK25" s="3"/>
      <c r="AL25" s="3"/>
      <c r="AM25" s="3"/>
    </row>
    <row r="26" spans="1:39" x14ac:dyDescent="0.5">
      <c r="A26" s="54"/>
      <c r="B26" s="81">
        <f>+'Ark1'!C1745</f>
        <v>2021</v>
      </c>
      <c r="C26" s="81">
        <f>+'Ark1'!O1745</f>
        <v>14</v>
      </c>
      <c r="D26" s="5" t="str">
        <f t="shared" si="8"/>
        <v>Vestland</v>
      </c>
      <c r="E26" s="81">
        <f>+'Ark1'!Q1745</f>
        <v>9</v>
      </c>
      <c r="F26" s="81">
        <f>+E26-E45</f>
        <v>4</v>
      </c>
      <c r="G26" s="299">
        <f>+'Ark1'!R1745</f>
        <v>2046</v>
      </c>
      <c r="H26" s="81">
        <f>+G26-G45</f>
        <v>1179</v>
      </c>
      <c r="I26" s="94">
        <f>+'Ark1'!S1745</f>
        <v>2046</v>
      </c>
      <c r="J26" s="153">
        <f>+'Ark1'!AA1745</f>
        <v>7.7818347786398894</v>
      </c>
      <c r="K26" s="153">
        <f>+J26-J45</f>
        <v>3.4769688402089054</v>
      </c>
      <c r="L26" s="153">
        <f>+'Ark1'!AB1745</f>
        <v>7.470721115899158</v>
      </c>
      <c r="M26" s="153">
        <f>+L26-L45</f>
        <v>3.1878242700052759</v>
      </c>
      <c r="N26" s="300">
        <f>+IF(G26=0,"",'Ark1'!U1745)</f>
        <v>60.464809384164205</v>
      </c>
      <c r="O26" s="82">
        <f>+IF(G26=0,"",N26-N45)</f>
        <v>-1.4452252179119043</v>
      </c>
      <c r="P26" s="153">
        <f>+IF(G26=0,"",'Ark1'!W1745)</f>
        <v>81.460278592375488</v>
      </c>
      <c r="Q26" s="153">
        <f>+IF(G26=0,"",P26-P46)</f>
        <v>81.460278592375488</v>
      </c>
      <c r="R26" s="153">
        <f>+IF(G26=0,"",'Ark1'!X1745)</f>
        <v>8.927187978906586</v>
      </c>
      <c r="S26" s="82">
        <f>+IF(G26=0,"",'Ark1'!Y1745)</f>
        <v>2.4311603611632155</v>
      </c>
      <c r="T26" s="94">
        <f>++IF(G26=0,"",'Ark1'!Z1745)</f>
        <v>-36.84827845373713</v>
      </c>
      <c r="U26" s="94">
        <f t="shared" si="1"/>
        <v>227.33333333333334</v>
      </c>
      <c r="V26" s="153">
        <f>+IF(G26=0,"",'Ark1'!T1745)</f>
        <v>16.054252199413487</v>
      </c>
      <c r="W26" s="153">
        <f>+IF(G26=0,"",'Ark1'!V1745)</f>
        <v>88.255989807557214</v>
      </c>
      <c r="X26" s="102"/>
      <c r="Y26" s="6"/>
      <c r="Z26" s="67"/>
      <c r="AA26" s="13"/>
      <c r="AB26" s="7"/>
      <c r="AC26" s="3"/>
      <c r="AD26" s="4"/>
      <c r="AE26" s="4"/>
      <c r="AF26" s="6"/>
      <c r="AG26" s="6"/>
      <c r="AH26" s="6"/>
      <c r="AI26" s="3"/>
      <c r="AJ26" s="3"/>
      <c r="AK26" s="3"/>
      <c r="AL26" s="3"/>
      <c r="AM26" s="3"/>
    </row>
    <row r="27" spans="1:39" x14ac:dyDescent="0.5">
      <c r="A27" s="54"/>
      <c r="B27" s="81">
        <f>+'Ark1'!C1746</f>
        <v>2021</v>
      </c>
      <c r="C27" s="81">
        <f>+'Ark1'!O1746</f>
        <v>15</v>
      </c>
      <c r="D27" s="5" t="str">
        <f t="shared" si="8"/>
        <v>Møre og Romsdal</v>
      </c>
      <c r="E27" s="81">
        <f>+'Ark1'!Q1746</f>
        <v>6</v>
      </c>
      <c r="F27" s="81">
        <f>+E27-E46</f>
        <v>6</v>
      </c>
      <c r="G27" s="299">
        <f>+'Ark1'!R1746</f>
        <v>823</v>
      </c>
      <c r="H27" s="81">
        <f>+G27-G46</f>
        <v>823</v>
      </c>
      <c r="I27" s="94">
        <f>+'Ark1'!S1746</f>
        <v>823</v>
      </c>
      <c r="J27" s="153">
        <f>+'Ark1'!AA1746</f>
        <v>3.1302297276738176</v>
      </c>
      <c r="K27" s="153">
        <f>+J27-J46</f>
        <v>3.1302297276738176</v>
      </c>
      <c r="L27" s="153">
        <f>+'Ark1'!AB1746</f>
        <v>3.2396898162038581</v>
      </c>
      <c r="M27" s="153">
        <f>+L27-L46</f>
        <v>3.2396898162038581</v>
      </c>
      <c r="N27" s="300">
        <f>+IF(G27=0,"",'Ark1'!U1746)</f>
        <v>61.591737545564989</v>
      </c>
      <c r="O27" s="82">
        <f>+IF(G27=0,"",N27-N46)</f>
        <v>61.591737545564989</v>
      </c>
      <c r="P27" s="153">
        <f>+IF(G27=0,"",'Ark1'!W1746)</f>
        <v>87.819829890643931</v>
      </c>
      <c r="Q27" s="153">
        <f>+IF(G27=0,"",P27-P47)</f>
        <v>6.930220911643076</v>
      </c>
      <c r="R27" s="153">
        <f>+IF(G27=0,"",'Ark1'!X1746)</f>
        <v>11.754821961188156</v>
      </c>
      <c r="S27" s="82">
        <f>+IF(G27=0,"",'Ark1'!Y1746)</f>
        <v>1.9202900168614441</v>
      </c>
      <c r="T27" s="94">
        <f>++IF(G27=0,"",'Ark1'!Z1746)</f>
        <v>-36.047785727079251</v>
      </c>
      <c r="U27" s="94">
        <f t="shared" si="1"/>
        <v>137.16666666666666</v>
      </c>
      <c r="V27" s="153">
        <f>+IF(G27=0,"",'Ark1'!T1746)</f>
        <v>16.59902794653706</v>
      </c>
      <c r="W27" s="153">
        <f>+IF(G27=0,"",'Ark1'!V1746)</f>
        <v>95.146077888021694</v>
      </c>
      <c r="X27" s="102"/>
      <c r="Y27" s="6"/>
      <c r="Z27" s="67"/>
      <c r="AA27" s="13"/>
      <c r="AB27" s="7"/>
      <c r="AC27" s="3"/>
      <c r="AD27" s="13"/>
      <c r="AE27" s="13"/>
      <c r="AF27" s="18"/>
      <c r="AG27" s="18"/>
      <c r="AH27" s="18"/>
      <c r="AI27" s="3"/>
      <c r="AJ27" s="3"/>
      <c r="AK27" s="3"/>
      <c r="AL27" s="3"/>
      <c r="AM27" s="3"/>
    </row>
    <row r="28" spans="1:39" x14ac:dyDescent="0.5">
      <c r="A28" s="54"/>
      <c r="B28" s="3">
        <f>+'Ark1'!C1747</f>
        <v>2021</v>
      </c>
      <c r="C28" s="3">
        <f>+'Ark1'!O1747</f>
        <v>16</v>
      </c>
      <c r="D28" s="5" t="str">
        <f t="shared" si="8"/>
        <v>Trøndelag</v>
      </c>
      <c r="E28" s="3">
        <f>+'Ark1'!Q1747</f>
        <v>46</v>
      </c>
      <c r="F28" s="3"/>
      <c r="G28" s="3">
        <f>+'Ark1'!R1747</f>
        <v>5836</v>
      </c>
      <c r="H28" s="3"/>
      <c r="I28" s="18">
        <f>+'Ark1'!S1747</f>
        <v>5829</v>
      </c>
      <c r="J28" s="123">
        <f>+'Ark1'!AA1747</f>
        <v>22.196865966834014</v>
      </c>
      <c r="K28" s="123"/>
      <c r="L28" s="123">
        <f>+'Ark1'!AB1747</f>
        <v>22.020898778673935</v>
      </c>
      <c r="M28" s="123"/>
      <c r="N28" s="13">
        <f>+'Ark1'!U1747</f>
        <v>61.02727740607309</v>
      </c>
      <c r="O28" s="13"/>
      <c r="P28" s="123">
        <f>+'Ark1'!W1747</f>
        <v>84.281058500600352</v>
      </c>
      <c r="Q28" s="123"/>
      <c r="R28" s="123">
        <f>+'Ark1'!X1747</f>
        <v>11.182584572904032</v>
      </c>
      <c r="S28" s="13">
        <f>+'Ark1'!Y1747</f>
        <v>2.4773000265586944</v>
      </c>
      <c r="T28" s="18">
        <f>+'Ark1'!Z1747</f>
        <v>-28.305664703819694</v>
      </c>
      <c r="U28" s="18">
        <f t="shared" si="1"/>
        <v>126.8695652173913</v>
      </c>
      <c r="V28" s="123">
        <f>+'Ark1'!T1747</f>
        <v>16.227381768334475</v>
      </c>
      <c r="W28" s="123">
        <f>+'Ark1'!V1747</f>
        <v>91.395168588633254</v>
      </c>
      <c r="X28" s="102"/>
      <c r="Y28" s="6"/>
      <c r="Z28" s="67"/>
      <c r="AA28" s="13"/>
      <c r="AB28" s="7"/>
      <c r="AC28" s="3"/>
      <c r="AD28" s="13"/>
      <c r="AE28" s="13"/>
      <c r="AF28" s="18"/>
      <c r="AG28" s="18"/>
      <c r="AH28" s="18"/>
      <c r="AI28" s="3"/>
      <c r="AJ28" s="3"/>
      <c r="AK28" s="3"/>
      <c r="AL28" s="3"/>
      <c r="AM28" s="3"/>
    </row>
    <row r="29" spans="1:39" x14ac:dyDescent="0.5">
      <c r="A29" s="54"/>
      <c r="B29" s="3">
        <f>+'Ark1'!C1748</f>
        <v>2021</v>
      </c>
      <c r="C29" s="3">
        <f>+'Ark1'!O1748</f>
        <v>18</v>
      </c>
      <c r="D29" s="5" t="str">
        <f t="shared" si="8"/>
        <v>Trøndelag</v>
      </c>
      <c r="E29" s="3">
        <f>+'Ark1'!Q1748</f>
        <v>8</v>
      </c>
      <c r="F29" s="3"/>
      <c r="G29" s="3">
        <f>+'Ark1'!R1748</f>
        <v>2585</v>
      </c>
      <c r="H29" s="3"/>
      <c r="I29" s="18">
        <f>+'Ark1'!S1748</f>
        <v>2585</v>
      </c>
      <c r="J29" s="123">
        <f>+'Ark1'!AA1748</f>
        <v>9.8318880267762072</v>
      </c>
      <c r="K29" s="123"/>
      <c r="L29" s="123">
        <f>+'Ark1'!AB1748</f>
        <v>9.8283795955085687</v>
      </c>
      <c r="M29" s="123"/>
      <c r="N29" s="13">
        <f>+'Ark1'!U1748</f>
        <v>61.144294003868481</v>
      </c>
      <c r="O29" s="13"/>
      <c r="P29" s="123">
        <f>+'Ark1'!W1748</f>
        <v>84.822363636363676</v>
      </c>
      <c r="Q29" s="123"/>
      <c r="R29" s="123">
        <f>+'Ark1'!X1748</f>
        <v>9.865626124239121</v>
      </c>
      <c r="S29" s="13">
        <f>+'Ark1'!Y1748</f>
        <v>2.1083951505478686</v>
      </c>
      <c r="T29" s="18">
        <f>+'Ark1'!Z1748</f>
        <v>-39.047458290975527</v>
      </c>
      <c r="U29" s="18">
        <f t="shared" ref="U29:U69" si="9">+IF(G29=0,"",G29/E29)</f>
        <v>323.125</v>
      </c>
      <c r="V29" s="123">
        <f>+'Ark1'!T1748</f>
        <v>16.354738878143134</v>
      </c>
      <c r="W29" s="123">
        <f>+'Ark1'!V1748</f>
        <v>91.898552152073364</v>
      </c>
      <c r="X29" s="54"/>
      <c r="Y29" s="6"/>
      <c r="Z29" s="67"/>
      <c r="AA29" s="13"/>
      <c r="AB29" s="7"/>
      <c r="AC29" s="3"/>
      <c r="AD29" s="13"/>
      <c r="AE29" s="13"/>
      <c r="AF29" s="18"/>
      <c r="AG29" s="18"/>
      <c r="AH29" s="18"/>
      <c r="AI29" s="3"/>
      <c r="AJ29" s="3"/>
      <c r="AK29" s="3"/>
      <c r="AL29" s="3"/>
      <c r="AM29" s="3"/>
    </row>
    <row r="30" spans="1:39" x14ac:dyDescent="0.5">
      <c r="A30" s="54"/>
      <c r="B30" s="3">
        <f>+'Ark1'!C1749</f>
        <v>2021</v>
      </c>
      <c r="C30" s="3">
        <f>+'Ark1'!O1749</f>
        <v>54</v>
      </c>
      <c r="D30" s="5" t="str">
        <f t="shared" si="8"/>
        <v>Troms og Finnmark</v>
      </c>
      <c r="E30" s="3">
        <f>+'Ark1'!Q1749</f>
        <v>0</v>
      </c>
      <c r="F30" s="3"/>
      <c r="G30" s="3">
        <f>+'Ark1'!R1749</f>
        <v>0</v>
      </c>
      <c r="H30" s="3"/>
      <c r="I30" s="18">
        <f>+'Ark1'!S1749</f>
        <v>0</v>
      </c>
      <c r="J30" s="123">
        <f>+'Ark1'!AA1749</f>
        <v>0</v>
      </c>
      <c r="K30" s="123"/>
      <c r="L30" s="123">
        <f>+'Ark1'!AB1749</f>
        <v>0</v>
      </c>
      <c r="M30" s="123"/>
      <c r="N30" s="13">
        <f>+'Ark1'!U1749</f>
        <v>0</v>
      </c>
      <c r="O30" s="13"/>
      <c r="P30" s="123">
        <f>+'Ark1'!W1749</f>
        <v>0</v>
      </c>
      <c r="Q30" s="123"/>
      <c r="R30" s="123">
        <f>+'Ark1'!X1749</f>
        <v>0</v>
      </c>
      <c r="S30" s="13">
        <f>+'Ark1'!Y1749</f>
        <v>0</v>
      </c>
      <c r="T30" s="18">
        <f>+'Ark1'!Z1749</f>
        <v>0</v>
      </c>
      <c r="U30" s="18" t="str">
        <f t="shared" ref="U30:U48" si="10">+IF(G30=0,"",G30/E30)</f>
        <v/>
      </c>
      <c r="V30" s="123">
        <f>+'Ark1'!T1749</f>
        <v>0</v>
      </c>
      <c r="W30" s="123">
        <f>+'Ark1'!V1749</f>
        <v>0</v>
      </c>
      <c r="X30" s="54"/>
      <c r="Y30" s="6"/>
      <c r="Z30" s="67"/>
      <c r="AA30" s="13"/>
      <c r="AB30" s="7"/>
      <c r="AC30" s="3"/>
      <c r="AD30" s="13"/>
      <c r="AE30" s="13"/>
      <c r="AF30" s="18"/>
      <c r="AG30" s="18"/>
      <c r="AH30" s="18"/>
      <c r="AI30" s="3"/>
      <c r="AJ30" s="3"/>
      <c r="AK30" s="3"/>
      <c r="AL30" s="3"/>
      <c r="AM30" s="3"/>
    </row>
    <row r="31" spans="1:39" x14ac:dyDescent="0.5">
      <c r="A31" s="54"/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6"/>
      <c r="Z31" s="67"/>
      <c r="AA31" s="7"/>
      <c r="AB31" s="7"/>
      <c r="AC31" s="3"/>
      <c r="AD31" s="13"/>
      <c r="AE31" s="13"/>
      <c r="AF31" s="18"/>
      <c r="AG31" s="18"/>
      <c r="AH31" s="18"/>
      <c r="AI31" s="3"/>
      <c r="AJ31" s="3"/>
      <c r="AK31" s="3"/>
      <c r="AL31" s="3"/>
      <c r="AM31" s="3"/>
    </row>
    <row r="32" spans="1:39" x14ac:dyDescent="0.5">
      <c r="A32" s="54"/>
      <c r="B32" s="62">
        <f>+'Ark1'!C1750</f>
        <v>2020</v>
      </c>
      <c r="C32" s="62">
        <f>+'Ark1'!O1750</f>
        <v>1</v>
      </c>
      <c r="D32" s="63" t="str">
        <f t="shared" ref="D32:D41" si="11">VLOOKUP(C32,$AG$12:$AH$21,2)</f>
        <v>Viken</v>
      </c>
      <c r="E32" s="62">
        <f>+'Ark1'!Q1750</f>
        <v>13</v>
      </c>
      <c r="F32" s="62"/>
      <c r="G32" s="62">
        <f>+'Ark1'!R1750</f>
        <v>3402</v>
      </c>
      <c r="H32" s="62"/>
      <c r="I32" s="84">
        <f>+'Ark1'!S1750</f>
        <v>3402</v>
      </c>
      <c r="J32" s="122">
        <f>+'Ark1'!AA1750</f>
        <v>16.294664239869714</v>
      </c>
      <c r="K32" s="122"/>
      <c r="L32" s="122">
        <f>+'Ark1'!AB1750</f>
        <v>16.201485225352595</v>
      </c>
      <c r="M32" s="122"/>
      <c r="N32" s="64">
        <f>+'Ark1'!U1750</f>
        <v>61.111992945326257</v>
      </c>
      <c r="O32" s="64"/>
      <c r="P32" s="122">
        <f>+'Ark1'!W1750</f>
        <v>82.137763080540722</v>
      </c>
      <c r="Q32" s="122"/>
      <c r="R32" s="122">
        <f>+'Ark1'!X1750</f>
        <v>9.4298707924349987</v>
      </c>
      <c r="S32" s="64">
        <f>+'Ark1'!Y1750</f>
        <v>3.246412150998931</v>
      </c>
      <c r="T32" s="84">
        <f>+'Ark1'!Z1750</f>
        <v>-26.005269885014339</v>
      </c>
      <c r="U32" s="84">
        <f t="shared" si="10"/>
        <v>261.69230769230768</v>
      </c>
      <c r="V32" s="122">
        <f>+'Ark1'!T1750</f>
        <v>16.199882422104643</v>
      </c>
      <c r="W32" s="122">
        <f>+'Ark1'!V1750</f>
        <v>88.989992503294346</v>
      </c>
      <c r="X32" s="54"/>
      <c r="Y32" s="6"/>
      <c r="Z32" s="67"/>
      <c r="AA32" s="7"/>
      <c r="AB32" s="7"/>
      <c r="AC32" s="3"/>
      <c r="AD32" s="13"/>
      <c r="AE32" s="13"/>
      <c r="AF32" s="18"/>
      <c r="AG32" s="18"/>
      <c r="AH32" s="18"/>
      <c r="AI32" s="3"/>
      <c r="AJ32" s="3"/>
      <c r="AK32" s="3"/>
      <c r="AL32" s="3"/>
      <c r="AM32" s="3"/>
    </row>
    <row r="33" spans="1:39" x14ac:dyDescent="0.5">
      <c r="A33" s="54"/>
      <c r="B33" s="62">
        <f>+'Ark1'!C1751</f>
        <v>2020</v>
      </c>
      <c r="C33" s="62">
        <f>+'Ark1'!O1751</f>
        <v>4</v>
      </c>
      <c r="D33" s="63" t="str">
        <f t="shared" si="11"/>
        <v>Innlandet</v>
      </c>
      <c r="E33" s="62">
        <f>+'Ark1'!Q1751</f>
        <v>40</v>
      </c>
      <c r="F33" s="62"/>
      <c r="G33" s="62">
        <f>+'Ark1'!R1751</f>
        <v>3823</v>
      </c>
      <c r="H33" s="62"/>
      <c r="I33" s="84">
        <f>+'Ark1'!S1751</f>
        <v>3823</v>
      </c>
      <c r="J33" s="122">
        <f>+'Ark1'!AA1751</f>
        <v>18.311140913880639</v>
      </c>
      <c r="K33" s="122"/>
      <c r="L33" s="122">
        <f>+'Ark1'!AB1751</f>
        <v>18.684346214597969</v>
      </c>
      <c r="M33" s="122"/>
      <c r="N33" s="64">
        <f>+'Ark1'!U1751</f>
        <v>61.551922573894885</v>
      </c>
      <c r="O33" s="64"/>
      <c r="P33" s="122">
        <f>+'Ark1'!W1751</f>
        <v>84.293863458017242</v>
      </c>
      <c r="Q33" s="122"/>
      <c r="R33" s="122">
        <f>+'Ark1'!X1751</f>
        <v>9.0353428150056896</v>
      </c>
      <c r="S33" s="64">
        <f>+'Ark1'!Y1751</f>
        <v>2.5828385600391321</v>
      </c>
      <c r="T33" s="84">
        <f>+'Ark1'!Z1751</f>
        <v>-21.98493120932244</v>
      </c>
      <c r="U33" s="84">
        <f t="shared" si="10"/>
        <v>95.575000000000003</v>
      </c>
      <c r="V33" s="122">
        <f>+'Ark1'!T1751</f>
        <v>16.523934083180748</v>
      </c>
      <c r="W33" s="122">
        <f>+'Ark1'!V1751</f>
        <v>91.325962576400158</v>
      </c>
      <c r="X33" s="54"/>
      <c r="Y33" s="6"/>
      <c r="Z33" s="67"/>
      <c r="AA33" s="7"/>
      <c r="AB33" s="7"/>
      <c r="AC33" s="3"/>
      <c r="AD33" s="13"/>
      <c r="AE33" s="13"/>
      <c r="AF33" s="18"/>
      <c r="AG33" s="18"/>
      <c r="AH33" s="18"/>
      <c r="AI33" s="3"/>
      <c r="AJ33" s="3"/>
      <c r="AK33" s="3"/>
      <c r="AL33" s="3"/>
      <c r="AM33" s="3"/>
    </row>
    <row r="34" spans="1:39" x14ac:dyDescent="0.5">
      <c r="A34" s="54"/>
      <c r="B34" s="62">
        <f>+'Ark1'!C1752</f>
        <v>2020</v>
      </c>
      <c r="C34" s="62">
        <f>+'Ark1'!O1752</f>
        <v>8</v>
      </c>
      <c r="D34" s="63" t="str">
        <f t="shared" si="11"/>
        <v>Telemark/ Vestfold</v>
      </c>
      <c r="E34" s="62">
        <f>+'Ark1'!Q1752</f>
        <v>12</v>
      </c>
      <c r="F34" s="62"/>
      <c r="G34" s="62">
        <f>+'Ark1'!R1752</f>
        <v>1656</v>
      </c>
      <c r="H34" s="62"/>
      <c r="I34" s="84">
        <f>+'Ark1'!S1752</f>
        <v>1656</v>
      </c>
      <c r="J34" s="122">
        <f>+'Ark1'!AA1752</f>
        <v>7.9317942331640978</v>
      </c>
      <c r="K34" s="122"/>
      <c r="L34" s="122">
        <f>+'Ark1'!AB1752</f>
        <v>7.4993942547344608</v>
      </c>
      <c r="M34" s="122"/>
      <c r="N34" s="64">
        <f>+'Ark1'!U1752</f>
        <v>62.266304347826086</v>
      </c>
      <c r="O34" s="64"/>
      <c r="P34" s="122">
        <f>+'Ark1'!W1752</f>
        <v>78.106684782608681</v>
      </c>
      <c r="Q34" s="122"/>
      <c r="R34" s="122">
        <f>+'Ark1'!X1752</f>
        <v>12.614708056850684</v>
      </c>
      <c r="S34" s="64">
        <f>+'Ark1'!Y1752</f>
        <v>3.690760740629345</v>
      </c>
      <c r="T34" s="84">
        <f>+'Ark1'!Z1752</f>
        <v>-4.6379971532081212</v>
      </c>
      <c r="U34" s="84">
        <f t="shared" si="10"/>
        <v>138</v>
      </c>
      <c r="V34" s="122">
        <f>+'Ark1'!T1752</f>
        <v>16.703502415458939</v>
      </c>
      <c r="W34" s="122">
        <f>+'Ark1'!V1752</f>
        <v>84.622627066748308</v>
      </c>
      <c r="X34" s="54"/>
      <c r="Y34" s="6"/>
      <c r="Z34" s="67"/>
      <c r="AA34" s="7"/>
      <c r="AB34" s="7"/>
      <c r="AC34" s="3"/>
      <c r="AD34" s="13"/>
      <c r="AE34" s="13"/>
      <c r="AF34" s="18"/>
      <c r="AG34" s="18"/>
      <c r="AH34" s="18"/>
      <c r="AI34" s="3"/>
      <c r="AJ34" s="3"/>
      <c r="AK34" s="3"/>
      <c r="AL34" s="3"/>
      <c r="AM34" s="3"/>
    </row>
    <row r="35" spans="1:39" x14ac:dyDescent="0.5">
      <c r="A35" s="54"/>
      <c r="B35" s="62">
        <f>+'Ark1'!C1753</f>
        <v>2020</v>
      </c>
      <c r="C35" s="62">
        <f>+'Ark1'!O1753</f>
        <v>9</v>
      </c>
      <c r="D35" s="63" t="str">
        <f t="shared" si="11"/>
        <v>Agder</v>
      </c>
      <c r="E35" s="62">
        <f>+'Ark1'!Q1753</f>
        <v>1</v>
      </c>
      <c r="F35" s="62"/>
      <c r="G35" s="62">
        <f>+'Ark1'!R1753</f>
        <v>1</v>
      </c>
      <c r="H35" s="62"/>
      <c r="I35" s="84">
        <f>+'Ark1'!S1753</f>
        <v>1</v>
      </c>
      <c r="J35" s="122">
        <f>+'Ark1'!AA1753</f>
        <v>4.7897308171280786E-3</v>
      </c>
      <c r="K35" s="122"/>
      <c r="L35" s="122">
        <f>+'Ark1'!AB1753</f>
        <v>3.2161464350260473E-3</v>
      </c>
      <c r="M35" s="122"/>
      <c r="N35" s="64">
        <f>+'Ark1'!U1753</f>
        <v>60</v>
      </c>
      <c r="O35" s="64"/>
      <c r="P35" s="122">
        <f>+'Ark1'!W1753</f>
        <v>55.47</v>
      </c>
      <c r="Q35" s="122"/>
      <c r="R35" s="122">
        <f>+'Ark1'!X1753</f>
        <v>0</v>
      </c>
      <c r="S35" s="64">
        <f>+'Ark1'!Y1753</f>
        <v>0</v>
      </c>
      <c r="T35" s="84">
        <f>+'Ark1'!Z1753</f>
        <v>0</v>
      </c>
      <c r="U35" s="84">
        <f t="shared" si="10"/>
        <v>1</v>
      </c>
      <c r="V35" s="122">
        <f>+'Ark1'!T1753</f>
        <v>17</v>
      </c>
      <c r="W35" s="122">
        <f>+'Ark1'!V1753</f>
        <v>60.097508125677123</v>
      </c>
      <c r="X35" s="54"/>
      <c r="Y35" s="6"/>
      <c r="Z35" s="67"/>
      <c r="AA35" s="7"/>
      <c r="AB35" s="7"/>
      <c r="AC35" s="3"/>
      <c r="AD35" s="13"/>
      <c r="AE35" s="13"/>
      <c r="AF35" s="18"/>
      <c r="AG35" s="18"/>
      <c r="AH35" s="18"/>
      <c r="AI35" s="3"/>
      <c r="AJ35" s="3"/>
      <c r="AK35" s="3"/>
      <c r="AL35" s="3"/>
      <c r="AM35" s="3"/>
    </row>
    <row r="36" spans="1:39" x14ac:dyDescent="0.5">
      <c r="A36" s="54"/>
      <c r="B36" s="62">
        <f>+'Ark1'!C1754</f>
        <v>2020</v>
      </c>
      <c r="C36" s="62">
        <f>+'Ark1'!O1754</f>
        <v>11</v>
      </c>
      <c r="D36" s="63" t="str">
        <f t="shared" si="11"/>
        <v>Rogaland</v>
      </c>
      <c r="E36" s="62">
        <f>+'Ark1'!Q1754</f>
        <v>50</v>
      </c>
      <c r="F36" s="62"/>
      <c r="G36" s="62">
        <f>+'Ark1'!R1754</f>
        <v>2495</v>
      </c>
      <c r="H36" s="62"/>
      <c r="I36" s="84">
        <f>+'Ark1'!S1754</f>
        <v>2495</v>
      </c>
      <c r="J36" s="122">
        <f>+'Ark1'!AA1754</f>
        <v>11.950378388734549</v>
      </c>
      <c r="K36" s="122"/>
      <c r="L36" s="122">
        <f>+'Ark1'!AB1754</f>
        <v>11.961062537784782</v>
      </c>
      <c r="M36" s="122"/>
      <c r="N36" s="64">
        <f>+'Ark1'!U1754</f>
        <v>61.35631262525051</v>
      </c>
      <c r="O36" s="64"/>
      <c r="P36" s="122">
        <f>+'Ark1'!W1754</f>
        <v>82.68401603206398</v>
      </c>
      <c r="Q36" s="122"/>
      <c r="R36" s="122">
        <f>+'Ark1'!X1754</f>
        <v>11.88538721465372</v>
      </c>
      <c r="S36" s="64">
        <f>+'Ark1'!Y1754</f>
        <v>2.6762698052704095</v>
      </c>
      <c r="T36" s="84">
        <f>+'Ark1'!Z1754</f>
        <v>-42.96907582240928</v>
      </c>
      <c r="U36" s="84">
        <f t="shared" si="10"/>
        <v>49.9</v>
      </c>
      <c r="V36" s="122">
        <f>+'Ark1'!T1754</f>
        <v>16.333867735470943</v>
      </c>
      <c r="W36" s="122">
        <f>+'Ark1'!V1754</f>
        <v>89.581815852723921</v>
      </c>
      <c r="X36" s="54"/>
      <c r="Y36" s="6"/>
      <c r="Z36" s="67"/>
      <c r="AA36" s="7"/>
      <c r="AB36" s="7"/>
      <c r="AC36" s="3"/>
      <c r="AD36" s="13"/>
      <c r="AE36" s="13"/>
      <c r="AF36" s="18"/>
      <c r="AG36" s="18"/>
      <c r="AH36" s="18"/>
      <c r="AI36" s="3"/>
      <c r="AJ36" s="3"/>
      <c r="AK36" s="3"/>
      <c r="AL36" s="3"/>
      <c r="AM36" s="3"/>
    </row>
    <row r="37" spans="1:39" x14ac:dyDescent="0.5">
      <c r="A37" s="54"/>
      <c r="B37" s="62">
        <f>+'Ark1'!C1755</f>
        <v>2020</v>
      </c>
      <c r="C37" s="62">
        <f>+'Ark1'!O1755</f>
        <v>14</v>
      </c>
      <c r="D37" s="63" t="str">
        <f t="shared" si="11"/>
        <v>Vestland</v>
      </c>
      <c r="E37" s="62">
        <f>+'Ark1'!Q1755</f>
        <v>6</v>
      </c>
      <c r="F37" s="62"/>
      <c r="G37" s="62">
        <f>+'Ark1'!R1755</f>
        <v>540</v>
      </c>
      <c r="H37" s="62"/>
      <c r="I37" s="84">
        <f>+'Ark1'!S1755</f>
        <v>540</v>
      </c>
      <c r="J37" s="122">
        <f>+'Ark1'!AA1755</f>
        <v>2.5864546412491607</v>
      </c>
      <c r="K37" s="122"/>
      <c r="L37" s="122">
        <f>+'Ark1'!AB1755</f>
        <v>2.5361572958255798</v>
      </c>
      <c r="M37" s="122"/>
      <c r="N37" s="64">
        <f>+'Ark1'!U1755</f>
        <v>60.153703703703705</v>
      </c>
      <c r="O37" s="64"/>
      <c r="P37" s="122">
        <f>+'Ark1'!W1755</f>
        <v>81.003685185185191</v>
      </c>
      <c r="Q37" s="122"/>
      <c r="R37" s="122">
        <f>+'Ark1'!X1755</f>
        <v>9.4398609106284397</v>
      </c>
      <c r="S37" s="64">
        <f>+'Ark1'!Y1755</f>
        <v>3.7644149101702409</v>
      </c>
      <c r="T37" s="84">
        <f>+'Ark1'!Z1755</f>
        <v>-9.9500031214534914</v>
      </c>
      <c r="U37" s="84">
        <f t="shared" si="10"/>
        <v>90</v>
      </c>
      <c r="V37" s="122">
        <f>+'Ark1'!T1755</f>
        <v>15.818518518518522</v>
      </c>
      <c r="W37" s="122">
        <f>+'Ark1'!V1755</f>
        <v>87.761305726094506</v>
      </c>
      <c r="X37" s="54"/>
      <c r="Y37" s="6"/>
      <c r="Z37" s="67"/>
      <c r="AA37" s="7"/>
      <c r="AB37" s="7"/>
      <c r="AC37" s="3"/>
      <c r="AD37" s="14"/>
      <c r="AE37" s="14"/>
      <c r="AF37" s="18"/>
      <c r="AG37" s="18"/>
      <c r="AH37" s="18"/>
      <c r="AI37" s="3"/>
      <c r="AJ37" s="3"/>
      <c r="AK37" s="3"/>
      <c r="AL37" s="3"/>
      <c r="AM37" s="3"/>
    </row>
    <row r="38" spans="1:39" ht="16.5" customHeight="1" x14ac:dyDescent="0.5">
      <c r="A38" s="54"/>
      <c r="B38" s="62">
        <f>+'Ark1'!C1756</f>
        <v>2020</v>
      </c>
      <c r="C38" s="62">
        <f>+'Ark1'!O1756</f>
        <v>15</v>
      </c>
      <c r="D38" s="63" t="str">
        <f t="shared" si="11"/>
        <v>Møre og Romsdal</v>
      </c>
      <c r="E38" s="62">
        <f>+'Ark1'!Q1756</f>
        <v>2</v>
      </c>
      <c r="F38" s="62"/>
      <c r="G38" s="62">
        <f>+'Ark1'!R1756</f>
        <v>846</v>
      </c>
      <c r="H38" s="62"/>
      <c r="I38" s="84">
        <f>+'Ark1'!S1756</f>
        <v>846</v>
      </c>
      <c r="J38" s="122">
        <f>+'Ark1'!AA1756</f>
        <v>4.052112271290353</v>
      </c>
      <c r="K38" s="122"/>
      <c r="L38" s="122">
        <f>+'Ark1'!AB1756</f>
        <v>4.3788630936847248</v>
      </c>
      <c r="M38" s="122"/>
      <c r="N38" s="64">
        <f>+'Ark1'!U1756</f>
        <v>62.312056737588648</v>
      </c>
      <c r="O38" s="64"/>
      <c r="P38" s="122">
        <f>+'Ark1'!W1756</f>
        <v>89.271607565011877</v>
      </c>
      <c r="Q38" s="122"/>
      <c r="R38" s="122">
        <f>+'Ark1'!X1756</f>
        <v>11.403380425233156</v>
      </c>
      <c r="S38" s="64">
        <f>+'Ark1'!Y1756</f>
        <v>1.8741797327202072</v>
      </c>
      <c r="T38" s="84">
        <f>+'Ark1'!Z1756</f>
        <v>-42.274109275263775</v>
      </c>
      <c r="U38" s="84">
        <f t="shared" si="10"/>
        <v>423</v>
      </c>
      <c r="V38" s="122">
        <f>+'Ark1'!T1756</f>
        <v>16.780141843971627</v>
      </c>
      <c r="W38" s="122">
        <f>+'Ark1'!V1756</f>
        <v>96.718968109438421</v>
      </c>
      <c r="X38" s="54"/>
      <c r="Y38" s="6"/>
      <c r="Z38" s="67"/>
      <c r="AA38" s="7"/>
      <c r="AB38" s="7"/>
      <c r="AC38" s="3"/>
      <c r="AD38" s="14"/>
      <c r="AE38" s="14"/>
      <c r="AF38" s="18"/>
      <c r="AG38" s="18"/>
      <c r="AH38" s="18"/>
      <c r="AI38" s="3"/>
      <c r="AJ38" s="3"/>
      <c r="AK38" s="3"/>
      <c r="AL38" s="3"/>
      <c r="AM38" s="3"/>
    </row>
    <row r="39" spans="1:39" ht="16.5" customHeight="1" x14ac:dyDescent="0.5">
      <c r="A39" s="54"/>
      <c r="B39" s="301">
        <f>+'Ark1'!C1757</f>
        <v>2020</v>
      </c>
      <c r="C39" s="301">
        <f>+'Ark1'!O1757</f>
        <v>16</v>
      </c>
      <c r="D39" s="63" t="str">
        <f t="shared" si="11"/>
        <v>Trøndelag</v>
      </c>
      <c r="E39" s="301">
        <f>+'Ark1'!Q1757</f>
        <v>50</v>
      </c>
      <c r="F39" s="301"/>
      <c r="G39" s="301">
        <f>+'Ark1'!R1757</f>
        <v>5640</v>
      </c>
      <c r="H39" s="301"/>
      <c r="I39" s="302">
        <f>+'Ark1'!S1757</f>
        <v>5640</v>
      </c>
      <c r="J39" s="303">
        <f>+'Ark1'!AA1757</f>
        <v>27.014081808602352</v>
      </c>
      <c r="K39" s="303"/>
      <c r="L39" s="303">
        <f>+'Ark1'!AB1757</f>
        <v>26.860055420691015</v>
      </c>
      <c r="M39" s="303"/>
      <c r="N39" s="304">
        <f>+'Ark1'!U1757</f>
        <v>61.453546099290776</v>
      </c>
      <c r="O39" s="304"/>
      <c r="P39" s="303">
        <f>+'Ark1'!W1757</f>
        <v>82.139140070921883</v>
      </c>
      <c r="Q39" s="303"/>
      <c r="R39" s="303">
        <f>+'Ark1'!X1757</f>
        <v>10.596234893756408</v>
      </c>
      <c r="S39" s="304">
        <f>+'Ark1'!Y1757</f>
        <v>2.7525561646156644</v>
      </c>
      <c r="T39" s="302">
        <f>+'Ark1'!Z1757</f>
        <v>-28.166028587147711</v>
      </c>
      <c r="U39" s="302">
        <f t="shared" si="10"/>
        <v>112.8</v>
      </c>
      <c r="V39" s="303">
        <f>+'Ark1'!T1757</f>
        <v>16.321985815602837</v>
      </c>
      <c r="W39" s="303">
        <f>+'Ark1'!V1757</f>
        <v>88.991484367196307</v>
      </c>
      <c r="X39" s="54"/>
      <c r="Y39" s="6"/>
      <c r="Z39" s="67"/>
      <c r="AA39" s="7"/>
      <c r="AB39" s="7"/>
      <c r="AC39" s="3"/>
      <c r="AD39" s="14"/>
      <c r="AE39" s="14"/>
      <c r="AF39" s="18"/>
      <c r="AG39" s="18"/>
      <c r="AH39" s="18"/>
      <c r="AI39" s="3"/>
      <c r="AJ39" s="3"/>
      <c r="AK39" s="3"/>
      <c r="AL39" s="3"/>
      <c r="AM39" s="3"/>
    </row>
    <row r="40" spans="1:39" x14ac:dyDescent="0.5">
      <c r="A40" s="54"/>
      <c r="B40" s="301">
        <f>+'Ark1'!C1758</f>
        <v>2020</v>
      </c>
      <c r="C40" s="301">
        <f>+'Ark1'!O1758</f>
        <v>18</v>
      </c>
      <c r="D40" s="63" t="str">
        <f t="shared" si="11"/>
        <v>Trøndelag</v>
      </c>
      <c r="E40" s="301">
        <f>+'Ark1'!Q1758</f>
        <v>8</v>
      </c>
      <c r="F40" s="301"/>
      <c r="G40" s="301">
        <f>+'Ark1'!R1758</f>
        <v>2475</v>
      </c>
      <c r="H40" s="301"/>
      <c r="I40" s="302">
        <f>+'Ark1'!S1758</f>
        <v>2475</v>
      </c>
      <c r="J40" s="303">
        <f>+'Ark1'!AA1758</f>
        <v>11.85458377239199</v>
      </c>
      <c r="K40" s="303"/>
      <c r="L40" s="303">
        <f>+'Ark1'!AB1758</f>
        <v>11.875419810893851</v>
      </c>
      <c r="M40" s="303"/>
      <c r="N40" s="304">
        <f>+'Ark1'!U1758</f>
        <v>61.151919191919191</v>
      </c>
      <c r="O40" s="304"/>
      <c r="P40" s="303">
        <f>+'Ark1'!W1758</f>
        <v>82.755357575757614</v>
      </c>
      <c r="Q40" s="303"/>
      <c r="R40" s="303">
        <f>+'Ark1'!X1758</f>
        <v>9.4499802695218147</v>
      </c>
      <c r="S40" s="304">
        <f>+'Ark1'!Y1758</f>
        <v>2.2547707790808862</v>
      </c>
      <c r="T40" s="302">
        <f>+'Ark1'!Z1758</f>
        <v>-41.611608559274067</v>
      </c>
      <c r="U40" s="302">
        <f t="shared" si="10"/>
        <v>309.375</v>
      </c>
      <c r="V40" s="303">
        <f>+'Ark1'!T1758</f>
        <v>16.370909090909091</v>
      </c>
      <c r="W40" s="303">
        <f>+'Ark1'!V1758</f>
        <v>89.659108966151251</v>
      </c>
      <c r="X40" s="54"/>
      <c r="Y40" s="6"/>
      <c r="Z40" s="66"/>
      <c r="AA40" s="3"/>
      <c r="AB40" s="3"/>
      <c r="AC40" s="3"/>
      <c r="AD40" s="14"/>
      <c r="AE40" s="14"/>
      <c r="AF40" s="18"/>
      <c r="AG40" s="18"/>
      <c r="AH40" s="18"/>
      <c r="AI40" s="3"/>
      <c r="AJ40" s="3"/>
      <c r="AK40" s="3"/>
      <c r="AL40" s="3"/>
      <c r="AM40" s="3"/>
    </row>
    <row r="41" spans="1:39" ht="17.25" customHeight="1" x14ac:dyDescent="0.5">
      <c r="A41" s="54"/>
      <c r="B41" s="301">
        <f>+'Ark1'!C1759</f>
        <v>2020</v>
      </c>
      <c r="C41" s="301">
        <f>+'Ark1'!O1759</f>
        <v>54</v>
      </c>
      <c r="D41" s="63" t="str">
        <f t="shared" si="11"/>
        <v>Troms og Finnmark</v>
      </c>
      <c r="E41" s="301">
        <f>+'Ark1'!Q1759</f>
        <v>0</v>
      </c>
      <c r="F41" s="301"/>
      <c r="G41" s="301">
        <f>+'Ark1'!R1759</f>
        <v>0</v>
      </c>
      <c r="H41" s="301"/>
      <c r="I41" s="302">
        <f>+'Ark1'!S1759</f>
        <v>0</v>
      </c>
      <c r="J41" s="303">
        <f>+'Ark1'!AA1759</f>
        <v>0</v>
      </c>
      <c r="K41" s="303"/>
      <c r="L41" s="303">
        <f>+'Ark1'!AB1759</f>
        <v>0</v>
      </c>
      <c r="M41" s="303"/>
      <c r="N41" s="304">
        <f>+'Ark1'!U1759</f>
        <v>0</v>
      </c>
      <c r="O41" s="304"/>
      <c r="P41" s="303">
        <f>+'Ark1'!W1759</f>
        <v>0</v>
      </c>
      <c r="Q41" s="303"/>
      <c r="R41" s="303">
        <f>+'Ark1'!X1759</f>
        <v>0</v>
      </c>
      <c r="S41" s="304">
        <f>+'Ark1'!Y1759</f>
        <v>0</v>
      </c>
      <c r="T41" s="302">
        <f>+'Ark1'!Z1759</f>
        <v>0</v>
      </c>
      <c r="U41" s="302" t="str">
        <f t="shared" si="10"/>
        <v/>
      </c>
      <c r="V41" s="303">
        <f>+'Ark1'!T1759</f>
        <v>0</v>
      </c>
      <c r="W41" s="303">
        <f>+'Ark1'!V1759</f>
        <v>0</v>
      </c>
      <c r="X41" s="54"/>
      <c r="Y41" s="3"/>
      <c r="Z41" s="3"/>
      <c r="AA41" s="3"/>
      <c r="AB41" s="7"/>
      <c r="AC41" s="3"/>
      <c r="AD41" s="14"/>
      <c r="AE41" s="14"/>
      <c r="AF41" s="18"/>
      <c r="AG41" s="18"/>
      <c r="AH41" s="18"/>
      <c r="AI41" s="3"/>
      <c r="AJ41" s="3"/>
      <c r="AK41" s="3"/>
      <c r="AL41" s="3"/>
      <c r="AM41" s="3"/>
    </row>
    <row r="42" spans="1:39" ht="17.25" customHeight="1" x14ac:dyDescent="0.5">
      <c r="A42" s="54"/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3"/>
      <c r="Z42" s="3"/>
      <c r="AA42" s="3"/>
      <c r="AB42" s="7"/>
      <c r="AC42" s="3"/>
      <c r="AD42" s="14"/>
      <c r="AE42" s="14"/>
      <c r="AF42" s="18"/>
      <c r="AG42" s="18"/>
      <c r="AH42" s="18"/>
      <c r="AI42" s="3"/>
      <c r="AJ42" s="3"/>
      <c r="AK42" s="3"/>
      <c r="AL42" s="3"/>
      <c r="AM42" s="3"/>
    </row>
    <row r="43" spans="1:39" x14ac:dyDescent="0.5">
      <c r="A43" s="54"/>
      <c r="B43" s="3">
        <f>+'Ark1'!C1760</f>
        <v>2019</v>
      </c>
      <c r="C43" s="3">
        <f>+'Ark1'!O1760</f>
        <v>1</v>
      </c>
      <c r="D43" s="5" t="str">
        <f t="shared" ref="D43:D52" si="12">VLOOKUP(C43,$AG$12:$AH$21,2)</f>
        <v>Viken</v>
      </c>
      <c r="E43" s="3">
        <f>+'Ark1'!Q1760</f>
        <v>11</v>
      </c>
      <c r="F43" s="3"/>
      <c r="G43" s="3">
        <f>+'Ark1'!R1760</f>
        <v>3420</v>
      </c>
      <c r="H43" s="3"/>
      <c r="I43" s="18">
        <f>+'Ark1'!S1760</f>
        <v>3418</v>
      </c>
      <c r="J43" s="123">
        <f>+'Ark1'!AA1760</f>
        <v>16.981132075471692</v>
      </c>
      <c r="K43" s="123"/>
      <c r="L43" s="123">
        <f>+'Ark1'!AB1760</f>
        <v>16.786153100182791</v>
      </c>
      <c r="M43" s="123"/>
      <c r="N43" s="13">
        <f>+'Ark1'!U1760</f>
        <v>61.392627267407846</v>
      </c>
      <c r="O43" s="13"/>
      <c r="P43" s="123">
        <f>+'Ark1'!W1760</f>
        <v>79.459859566998418</v>
      </c>
      <c r="Q43" s="123"/>
      <c r="R43" s="123">
        <f>+'Ark1'!X1760</f>
        <v>9.1879212681704097</v>
      </c>
      <c r="S43" s="13">
        <f>+'Ark1'!Y1760</f>
        <v>2.7476834334011544</v>
      </c>
      <c r="T43" s="18">
        <f>+'Ark1'!Z1760</f>
        <v>-24.847550408685581</v>
      </c>
      <c r="U43" s="18">
        <f t="shared" si="10"/>
        <v>310.90909090909093</v>
      </c>
      <c r="V43" s="123">
        <f>+'Ark1'!T1760</f>
        <v>16.269883040935675</v>
      </c>
      <c r="W43" s="123">
        <f>+'Ark1'!V1760</f>
        <v>86.110274646936389</v>
      </c>
      <c r="X43" s="54"/>
      <c r="Y43" s="4"/>
      <c r="Z43" s="66"/>
      <c r="AA43" s="3"/>
      <c r="AB43" s="3"/>
      <c r="AC43" s="3"/>
      <c r="AD43" s="14"/>
      <c r="AE43" s="14"/>
      <c r="AF43" s="18"/>
      <c r="AG43" s="18"/>
      <c r="AH43" s="18"/>
      <c r="AI43" s="3"/>
      <c r="AJ43" s="3"/>
      <c r="AK43" s="3"/>
      <c r="AL43" s="3"/>
      <c r="AM43" s="3"/>
    </row>
    <row r="44" spans="1:39" x14ac:dyDescent="0.5">
      <c r="A44" s="54"/>
      <c r="B44" s="3">
        <f>+'Ark1'!C1761</f>
        <v>2019</v>
      </c>
      <c r="C44" s="3">
        <f>+'Ark1'!O1761</f>
        <v>4</v>
      </c>
      <c r="D44" s="5" t="str">
        <f t="shared" si="12"/>
        <v>Innlandet</v>
      </c>
      <c r="E44" s="3">
        <f>+'Ark1'!Q1761</f>
        <v>32</v>
      </c>
      <c r="F44" s="3"/>
      <c r="G44" s="3">
        <f>+'Ark1'!R1761</f>
        <v>2810</v>
      </c>
      <c r="H44" s="3"/>
      <c r="I44" s="18">
        <f>+'Ark1'!S1761</f>
        <v>2810</v>
      </c>
      <c r="J44" s="123">
        <f>+'Ark1'!AA1761</f>
        <v>13.952333664349556</v>
      </c>
      <c r="K44" s="123"/>
      <c r="L44" s="123">
        <f>+'Ark1'!AB1761</f>
        <v>14.21539024753662</v>
      </c>
      <c r="M44" s="123"/>
      <c r="N44" s="13">
        <f>+'Ark1'!U1761</f>
        <v>61.735587188612094</v>
      </c>
      <c r="O44" s="13"/>
      <c r="P44" s="123">
        <f>+'Ark1'!W1761</f>
        <v>81.850462633451855</v>
      </c>
      <c r="Q44" s="123"/>
      <c r="R44" s="123">
        <f>+'Ark1'!X1761</f>
        <v>9.1687265227694876</v>
      </c>
      <c r="S44" s="13">
        <f>+'Ark1'!Y1761</f>
        <v>2.2067948514574436</v>
      </c>
      <c r="T44" s="18">
        <f>+'Ark1'!Z1761</f>
        <v>-29.883156031613719</v>
      </c>
      <c r="U44" s="18">
        <f t="shared" si="10"/>
        <v>87.8125</v>
      </c>
      <c r="V44" s="123">
        <f>+'Ark1'!T1761</f>
        <v>16.525978647686838</v>
      </c>
      <c r="W44" s="123">
        <f>+'Ark1'!V1761</f>
        <v>88.678724413274239</v>
      </c>
      <c r="X44" s="54"/>
      <c r="Y44" s="4"/>
      <c r="Z44" s="66"/>
      <c r="AA44" s="3"/>
      <c r="AB44" s="3"/>
      <c r="AC44" s="3"/>
      <c r="AD44" s="14"/>
      <c r="AE44" s="14"/>
      <c r="AF44" s="18"/>
      <c r="AG44" s="18"/>
      <c r="AH44" s="18"/>
      <c r="AI44" s="3"/>
      <c r="AJ44" s="3"/>
      <c r="AK44" s="3"/>
      <c r="AL44" s="3"/>
      <c r="AM44" s="3"/>
    </row>
    <row r="45" spans="1:39" ht="20.100000000000001" x14ac:dyDescent="0.7">
      <c r="A45" s="54"/>
      <c r="B45" s="3">
        <f>+'Ark1'!C1762</f>
        <v>2019</v>
      </c>
      <c r="C45" s="3">
        <f>+'Ark1'!O1762</f>
        <v>8</v>
      </c>
      <c r="D45" s="5" t="str">
        <f t="shared" si="12"/>
        <v>Telemark/ Vestfold</v>
      </c>
      <c r="E45" s="3">
        <f>+'Ark1'!Q1762</f>
        <v>5</v>
      </c>
      <c r="F45" s="3"/>
      <c r="G45" s="3">
        <f>+'Ark1'!R1762</f>
        <v>867</v>
      </c>
      <c r="H45" s="3"/>
      <c r="I45" s="18">
        <f>+'Ark1'!S1762</f>
        <v>867</v>
      </c>
      <c r="J45" s="123">
        <f>+'Ark1'!AA1762</f>
        <v>4.304865938430984</v>
      </c>
      <c r="K45" s="123"/>
      <c r="L45" s="123">
        <f>+'Ark1'!AB1762</f>
        <v>4.2828968458938821</v>
      </c>
      <c r="M45" s="123"/>
      <c r="N45" s="13">
        <f>+'Ark1'!U1762</f>
        <v>61.910034602076109</v>
      </c>
      <c r="O45" s="13"/>
      <c r="P45" s="123">
        <f>+'Ark1'!W1762</f>
        <v>79.925836216839613</v>
      </c>
      <c r="Q45" s="123"/>
      <c r="R45" s="123">
        <f>+'Ark1'!X1762</f>
        <v>10.755010166332289</v>
      </c>
      <c r="S45" s="13">
        <f>+'Ark1'!Y1762</f>
        <v>2.174875594411632</v>
      </c>
      <c r="T45" s="18">
        <f>+'Ark1'!Z1762</f>
        <v>-29.077582675779286</v>
      </c>
      <c r="U45" s="18">
        <f t="shared" si="10"/>
        <v>173.4</v>
      </c>
      <c r="V45" s="123">
        <f>+'Ark1'!T1762</f>
        <v>16.598615916955019</v>
      </c>
      <c r="W45" s="123">
        <f>+'Ark1'!V1762</f>
        <v>86.593538696467718</v>
      </c>
      <c r="X45" s="54"/>
      <c r="Y45" s="15"/>
      <c r="Z45" s="14"/>
      <c r="AA45" s="3"/>
      <c r="AB45" s="3"/>
      <c r="AC45" s="3"/>
      <c r="AD45" s="65"/>
      <c r="AE45" s="65"/>
      <c r="AF45" s="18"/>
      <c r="AG45" s="18"/>
      <c r="AH45" s="18"/>
      <c r="AI45" s="3"/>
      <c r="AJ45" s="3"/>
      <c r="AK45" s="3"/>
      <c r="AL45" s="3"/>
      <c r="AM45" s="3"/>
    </row>
    <row r="46" spans="1:39" x14ac:dyDescent="0.5">
      <c r="A46" s="54"/>
      <c r="B46" s="3">
        <f>+'Ark1'!C1763</f>
        <v>2019</v>
      </c>
      <c r="C46" s="3">
        <f>+'Ark1'!O1763</f>
        <v>9</v>
      </c>
      <c r="D46" s="5" t="str">
        <f t="shared" si="12"/>
        <v>Agder</v>
      </c>
      <c r="E46" s="3">
        <f>+'Ark1'!Q1763</f>
        <v>0</v>
      </c>
      <c r="F46" s="3"/>
      <c r="G46" s="3">
        <f>+'Ark1'!R1763</f>
        <v>0</v>
      </c>
      <c r="H46" s="3"/>
      <c r="I46" s="18">
        <f>+'Ark1'!S1763</f>
        <v>0</v>
      </c>
      <c r="J46" s="123">
        <f>+'Ark1'!AA1763</f>
        <v>0</v>
      </c>
      <c r="K46" s="123"/>
      <c r="L46" s="123">
        <f>+'Ark1'!AB1763</f>
        <v>0</v>
      </c>
      <c r="M46" s="123"/>
      <c r="N46" s="13">
        <f>+'Ark1'!U1763</f>
        <v>0</v>
      </c>
      <c r="O46" s="13"/>
      <c r="P46" s="123">
        <f>+'Ark1'!W1763</f>
        <v>0</v>
      </c>
      <c r="Q46" s="123"/>
      <c r="R46" s="123">
        <f>+'Ark1'!X1763</f>
        <v>0</v>
      </c>
      <c r="S46" s="13">
        <f>+'Ark1'!Y1763</f>
        <v>0</v>
      </c>
      <c r="T46" s="18">
        <f>+'Ark1'!Z1763</f>
        <v>0</v>
      </c>
      <c r="U46" s="18" t="str">
        <f t="shared" si="10"/>
        <v/>
      </c>
      <c r="V46" s="123">
        <f>+'Ark1'!T1763</f>
        <v>0</v>
      </c>
      <c r="W46" s="123">
        <f>+'Ark1'!V1763</f>
        <v>0</v>
      </c>
      <c r="X46" s="54"/>
      <c r="Y46" s="4"/>
      <c r="Z46" s="7"/>
      <c r="AA46" s="6"/>
      <c r="AB46" s="6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</row>
    <row r="47" spans="1:39" x14ac:dyDescent="0.5">
      <c r="A47" s="54"/>
      <c r="B47" s="3">
        <f>+'Ark1'!C1764</f>
        <v>2019</v>
      </c>
      <c r="C47" s="3">
        <f>+'Ark1'!O1764</f>
        <v>11</v>
      </c>
      <c r="D47" s="5" t="str">
        <f t="shared" si="12"/>
        <v>Rogaland</v>
      </c>
      <c r="E47" s="3">
        <f>+'Ark1'!Q1764</f>
        <v>46</v>
      </c>
      <c r="F47" s="3"/>
      <c r="G47" s="3">
        <f>+'Ark1'!R1764</f>
        <v>2763</v>
      </c>
      <c r="H47" s="3"/>
      <c r="I47" s="18">
        <f>+'Ark1'!S1764</f>
        <v>2762</v>
      </c>
      <c r="J47" s="123">
        <f>+'Ark1'!AA1764</f>
        <v>13.71896722939424</v>
      </c>
      <c r="K47" s="123"/>
      <c r="L47" s="123">
        <f>+'Ark1'!AB1764</f>
        <v>13.808539244264219</v>
      </c>
      <c r="M47" s="123"/>
      <c r="N47" s="13">
        <f>+'Ark1'!U1764</f>
        <v>61.396089790007245</v>
      </c>
      <c r="O47" s="13"/>
      <c r="P47" s="123">
        <f>+'Ark1'!W1764</f>
        <v>80.889608979000855</v>
      </c>
      <c r="Q47" s="123"/>
      <c r="R47" s="123">
        <f>+'Ark1'!X1764</f>
        <v>11.76442081427914</v>
      </c>
      <c r="S47" s="13">
        <f>+'Ark1'!Y1764</f>
        <v>2.5595498343885046</v>
      </c>
      <c r="T47" s="18">
        <f>+'Ark1'!Z1764</f>
        <v>-32.774798602453195</v>
      </c>
      <c r="U47" s="18">
        <f t="shared" si="10"/>
        <v>60.065217391304351</v>
      </c>
      <c r="V47" s="123">
        <f>+'Ark1'!T1764</f>
        <v>16.296778863554106</v>
      </c>
      <c r="W47" s="123">
        <f>+'Ark1'!V1764</f>
        <v>87.653089483259492</v>
      </c>
      <c r="X47" s="54"/>
      <c r="Y47" s="6"/>
      <c r="Z47" s="6"/>
      <c r="AA47" s="13"/>
      <c r="AB47" s="21"/>
      <c r="AC47" s="3"/>
      <c r="AD47" s="13"/>
      <c r="AE47" s="7"/>
      <c r="AF47" s="3"/>
      <c r="AG47" s="3"/>
      <c r="AH47" s="3"/>
      <c r="AI47" s="3"/>
      <c r="AJ47" s="3"/>
      <c r="AK47" s="3"/>
      <c r="AL47" s="3"/>
      <c r="AM47" s="3"/>
    </row>
    <row r="48" spans="1:39" x14ac:dyDescent="0.5">
      <c r="A48" s="54"/>
      <c r="B48" s="3">
        <f>+'Ark1'!C1765</f>
        <v>2019</v>
      </c>
      <c r="C48" s="3">
        <f>+'Ark1'!O1765</f>
        <v>14</v>
      </c>
      <c r="D48" s="5" t="str">
        <f t="shared" si="12"/>
        <v>Vestland</v>
      </c>
      <c r="E48" s="3">
        <f>+'Ark1'!Q1765</f>
        <v>5</v>
      </c>
      <c r="F48" s="3"/>
      <c r="G48" s="3">
        <f>+'Ark1'!R1765</f>
        <v>245</v>
      </c>
      <c r="H48" s="3"/>
      <c r="I48" s="18">
        <f>+'Ark1'!S1765</f>
        <v>244</v>
      </c>
      <c r="J48" s="123">
        <f>+'Ark1'!AA1765</f>
        <v>1.2164846077457798</v>
      </c>
      <c r="K48" s="123"/>
      <c r="L48" s="123">
        <f>+'Ark1'!AB1765</f>
        <v>1.164112916972678</v>
      </c>
      <c r="M48" s="123"/>
      <c r="N48" s="13">
        <f>+'Ark1'!U1765</f>
        <v>60.877049180327887</v>
      </c>
      <c r="O48" s="13"/>
      <c r="P48" s="123">
        <f>+'Ark1'!W1765</f>
        <v>77.192295081967202</v>
      </c>
      <c r="Q48" s="123"/>
      <c r="R48" s="123">
        <f>+'Ark1'!X1765</f>
        <v>9.4941302648899715</v>
      </c>
      <c r="S48" s="13">
        <f>+'Ark1'!Y1765</f>
        <v>2.6767911694405</v>
      </c>
      <c r="T48" s="18">
        <f>+'Ark1'!Z1765</f>
        <v>-46.97897261527563</v>
      </c>
      <c r="U48" s="18">
        <f t="shared" si="10"/>
        <v>49</v>
      </c>
      <c r="V48" s="123">
        <f>+'Ark1'!T1765</f>
        <v>16.159183673469389</v>
      </c>
      <c r="W48" s="123">
        <f>+'Ark1'!V1765</f>
        <v>83.743850238886068</v>
      </c>
      <c r="X48" s="54"/>
      <c r="Y48" s="6"/>
      <c r="Z48" s="17"/>
      <c r="AA48" s="13"/>
      <c r="AB48" s="21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</row>
    <row r="49" spans="1:34" x14ac:dyDescent="0.5">
      <c r="A49" s="54"/>
      <c r="B49" s="3">
        <f>+'Ark1'!C1766</f>
        <v>2019</v>
      </c>
      <c r="C49" s="3">
        <f>+'Ark1'!O1766</f>
        <v>15</v>
      </c>
      <c r="D49" s="5" t="str">
        <f t="shared" si="12"/>
        <v>Møre og Romsdal</v>
      </c>
      <c r="E49" s="3">
        <f>+'Ark1'!Q1766</f>
        <v>6</v>
      </c>
      <c r="F49" s="3"/>
      <c r="G49" s="3">
        <f>+'Ark1'!R1766</f>
        <v>924</v>
      </c>
      <c r="H49" s="3"/>
      <c r="I49" s="18">
        <f>+'Ark1'!S1766</f>
        <v>922</v>
      </c>
      <c r="J49" s="123">
        <f>+'Ark1'!AA1766</f>
        <v>4.5878848063555111</v>
      </c>
      <c r="K49" s="123"/>
      <c r="L49" s="123">
        <f>+'Ark1'!AB1766</f>
        <v>4.9136837045230388</v>
      </c>
      <c r="M49" s="123"/>
      <c r="N49" s="13">
        <f>+'Ark1'!U1766</f>
        <v>62.841648590021677</v>
      </c>
      <c r="O49" s="13"/>
      <c r="P49" s="123">
        <f>+'Ark1'!W1766</f>
        <v>86.227331887201728</v>
      </c>
      <c r="Q49" s="123"/>
      <c r="R49" s="123">
        <f>+'Ark1'!X1766</f>
        <v>11.062636262696836</v>
      </c>
      <c r="S49" s="13">
        <f>+'Ark1'!Y1766</f>
        <v>2.0929798719028128</v>
      </c>
      <c r="T49" s="18">
        <f>+'Ark1'!Z1766</f>
        <v>-36.325443878667173</v>
      </c>
      <c r="U49" s="18">
        <f t="shared" si="9"/>
        <v>154</v>
      </c>
      <c r="V49" s="123">
        <f>+'Ark1'!T1766</f>
        <v>16.787878787878785</v>
      </c>
      <c r="W49" s="123">
        <f>+'Ark1'!V1766</f>
        <v>93.510621546734228</v>
      </c>
      <c r="X49" s="54"/>
      <c r="Y49" s="6"/>
      <c r="Z49" s="17"/>
      <c r="AA49" s="13"/>
      <c r="AB49" s="21"/>
      <c r="AC49" s="3"/>
      <c r="AD49" s="3"/>
      <c r="AH49"/>
    </row>
    <row r="50" spans="1:34" x14ac:dyDescent="0.5">
      <c r="A50" s="54"/>
      <c r="B50" s="3">
        <f>+'Ark1'!C1767</f>
        <v>2019</v>
      </c>
      <c r="C50" s="3">
        <f>+'Ark1'!O1767</f>
        <v>16</v>
      </c>
      <c r="D50" s="5" t="str">
        <f t="shared" si="12"/>
        <v>Trøndelag</v>
      </c>
      <c r="E50" s="3">
        <f>+'Ark1'!Q1767</f>
        <v>54</v>
      </c>
      <c r="F50" s="3"/>
      <c r="G50" s="3">
        <f>+'Ark1'!R1767</f>
        <v>6695</v>
      </c>
      <c r="H50" s="3"/>
      <c r="I50" s="18">
        <f>+'Ark1'!S1767</f>
        <v>6689</v>
      </c>
      <c r="J50" s="123">
        <f>+'Ark1'!AA1767</f>
        <v>33.242303872889757</v>
      </c>
      <c r="K50" s="123"/>
      <c r="L50" s="123">
        <f>+'Ark1'!AB1767</f>
        <v>32.993862926385738</v>
      </c>
      <c r="M50" s="123"/>
      <c r="N50" s="13">
        <f>+'Ark1'!U1767</f>
        <v>61.470623411571239</v>
      </c>
      <c r="O50" s="13"/>
      <c r="P50" s="123">
        <f>+'Ark1'!W1767</f>
        <v>79.806936761847822</v>
      </c>
      <c r="Q50" s="123"/>
      <c r="R50" s="123">
        <f>+'Ark1'!X1767</f>
        <v>11.301494946698451</v>
      </c>
      <c r="S50" s="13">
        <f>+'Ark1'!Y1767</f>
        <v>2.7850828936547969</v>
      </c>
      <c r="T50" s="18">
        <f>+'Ark1'!Z1767</f>
        <v>-36.809931677556065</v>
      </c>
      <c r="U50" s="18">
        <f t="shared" ref="U50:U68" si="13">+IF(G50=0,"",G50/E50)</f>
        <v>123.98148148148148</v>
      </c>
      <c r="V50" s="123">
        <f>+'Ark1'!T1767</f>
        <v>16.237789395070951</v>
      </c>
      <c r="W50" s="123">
        <f>+'Ark1'!V1767</f>
        <v>86.499301014408061</v>
      </c>
      <c r="X50" s="54"/>
      <c r="Y50" s="6"/>
      <c r="Z50" s="17"/>
      <c r="AA50" s="13"/>
      <c r="AB50" s="21"/>
      <c r="AC50" s="3"/>
      <c r="AD50" s="3"/>
      <c r="AH50"/>
    </row>
    <row r="51" spans="1:34" x14ac:dyDescent="0.5">
      <c r="A51" s="54"/>
      <c r="B51" s="3">
        <f>+'Ark1'!C1768</f>
        <v>2019</v>
      </c>
      <c r="C51" s="3">
        <f>+'Ark1'!O1768</f>
        <v>18</v>
      </c>
      <c r="D51" s="5" t="str">
        <f t="shared" si="12"/>
        <v>Trøndelag</v>
      </c>
      <c r="E51" s="3">
        <f>+'Ark1'!Q1768</f>
        <v>7</v>
      </c>
      <c r="F51" s="3"/>
      <c r="G51" s="3">
        <f>+'Ark1'!R1768</f>
        <v>2416</v>
      </c>
      <c r="H51" s="3"/>
      <c r="I51" s="18">
        <f>+'Ark1'!S1768</f>
        <v>2416</v>
      </c>
      <c r="J51" s="123">
        <f>+'Ark1'!AA1768</f>
        <v>11.996027805362463</v>
      </c>
      <c r="K51" s="123"/>
      <c r="L51" s="123">
        <f>+'Ark1'!AB1768</f>
        <v>11.83536101424103</v>
      </c>
      <c r="M51" s="123"/>
      <c r="N51" s="13">
        <f>+'Ark1'!U1768</f>
        <v>61.227649006622514</v>
      </c>
      <c r="O51" s="13"/>
      <c r="P51" s="123">
        <f>+'Ark1'!W1768</f>
        <v>79.259850993377498</v>
      </c>
      <c r="Q51" s="123"/>
      <c r="R51" s="123">
        <f>+'Ark1'!X1768</f>
        <v>7.8574095442464609</v>
      </c>
      <c r="S51" s="13">
        <f>+'Ark1'!Y1768</f>
        <v>2.2194199549445544</v>
      </c>
      <c r="T51" s="18">
        <f>+'Ark1'!Z1768</f>
        <v>-35.371427937348209</v>
      </c>
      <c r="U51" s="18">
        <f t="shared" si="13"/>
        <v>345.14285714285717</v>
      </c>
      <c r="V51" s="123">
        <f>+'Ark1'!T1768</f>
        <v>16.338162251655628</v>
      </c>
      <c r="W51" s="123">
        <f>+'Ark1'!V1768</f>
        <v>85.871994575706751</v>
      </c>
      <c r="X51" s="54"/>
      <c r="Y51" s="6"/>
      <c r="Z51" s="17"/>
      <c r="AA51" s="13"/>
      <c r="AB51" s="21"/>
      <c r="AC51" s="3"/>
      <c r="AD51" s="3"/>
      <c r="AH51"/>
    </row>
    <row r="52" spans="1:34" x14ac:dyDescent="0.5">
      <c r="A52" s="54"/>
      <c r="B52" s="3">
        <f>+'Ark1'!C1769</f>
        <v>2019</v>
      </c>
      <c r="C52" s="3">
        <f>+'Ark1'!O1769</f>
        <v>54</v>
      </c>
      <c r="D52" s="5" t="str">
        <f t="shared" si="12"/>
        <v>Troms og Finnmark</v>
      </c>
      <c r="E52" s="3">
        <f>+'Ark1'!Q1769</f>
        <v>0</v>
      </c>
      <c r="F52" s="3"/>
      <c r="G52" s="3">
        <f>+'Ark1'!R1769</f>
        <v>0</v>
      </c>
      <c r="H52" s="3"/>
      <c r="I52" s="18">
        <f>+'Ark1'!S1769</f>
        <v>0</v>
      </c>
      <c r="J52" s="123">
        <f>+'Ark1'!AA1769</f>
        <v>0</v>
      </c>
      <c r="K52" s="123"/>
      <c r="L52" s="123">
        <f>+'Ark1'!AB1769</f>
        <v>0</v>
      </c>
      <c r="M52" s="123"/>
      <c r="N52" s="13">
        <f>+'Ark1'!U1769</f>
        <v>0</v>
      </c>
      <c r="O52" s="13"/>
      <c r="P52" s="123">
        <f>+'Ark1'!W1769</f>
        <v>0</v>
      </c>
      <c r="Q52" s="123"/>
      <c r="R52" s="123">
        <f>+'Ark1'!X1769</f>
        <v>0</v>
      </c>
      <c r="S52" s="13">
        <f>+'Ark1'!Y1769</f>
        <v>0</v>
      </c>
      <c r="T52" s="18">
        <f>+'Ark1'!Z1769</f>
        <v>0</v>
      </c>
      <c r="U52" s="18" t="str">
        <f t="shared" si="13"/>
        <v/>
      </c>
      <c r="V52" s="123">
        <f>+'Ark1'!T1769</f>
        <v>0</v>
      </c>
      <c r="W52" s="123">
        <f>+'Ark1'!V1769</f>
        <v>0</v>
      </c>
      <c r="X52" s="54"/>
      <c r="Y52" s="6"/>
      <c r="Z52" s="17"/>
      <c r="AA52" s="13"/>
      <c r="AB52" s="21"/>
      <c r="AC52" s="3"/>
      <c r="AD52" s="3"/>
      <c r="AH52"/>
    </row>
    <row r="53" spans="1:34" x14ac:dyDescent="0.5">
      <c r="A53" s="54"/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6"/>
      <c r="Z53" s="17"/>
      <c r="AA53" s="13"/>
      <c r="AB53" s="21"/>
      <c r="AC53" s="3"/>
      <c r="AD53" s="3"/>
      <c r="AH53"/>
    </row>
    <row r="54" spans="1:34" x14ac:dyDescent="0.5">
      <c r="A54" s="54"/>
      <c r="B54" s="62">
        <f>+'Ark1'!C1770</f>
        <v>2018</v>
      </c>
      <c r="C54" s="62">
        <f>+'Ark1'!O1770</f>
        <v>1</v>
      </c>
      <c r="D54" s="63" t="str">
        <f t="shared" ref="D54:D63" si="14">VLOOKUP(C54,$AG$12:$AH$21,2)</f>
        <v>Viken</v>
      </c>
      <c r="E54" s="62">
        <f>+'Ark1'!Q1770</f>
        <v>14</v>
      </c>
      <c r="F54" s="62"/>
      <c r="G54" s="62">
        <f>+'Ark1'!R1770</f>
        <v>3693</v>
      </c>
      <c r="H54" s="62"/>
      <c r="I54" s="84">
        <f>+'Ark1'!S1770</f>
        <v>3691</v>
      </c>
      <c r="J54" s="122">
        <f>+'Ark1'!AA1770</f>
        <v>14.750169748771814</v>
      </c>
      <c r="K54" s="122"/>
      <c r="L54" s="122">
        <f>+'Ark1'!AB1770</f>
        <v>14.681406586202502</v>
      </c>
      <c r="M54" s="122"/>
      <c r="N54" s="64">
        <f>+'Ark1'!U1770</f>
        <v>60.415605526957457</v>
      </c>
      <c r="O54" s="64"/>
      <c r="P54" s="122">
        <f>+'Ark1'!W1770</f>
        <v>79.992576537523817</v>
      </c>
      <c r="Q54" s="122"/>
      <c r="R54" s="122">
        <f>+'Ark1'!X1770</f>
        <v>9.41435055480461</v>
      </c>
      <c r="S54" s="64">
        <f>+'Ark1'!Y1770</f>
        <v>2.710169351588775</v>
      </c>
      <c r="T54" s="84">
        <f>+'Ark1'!Z1770</f>
        <v>-23.466796990383912</v>
      </c>
      <c r="U54" s="84">
        <f t="shared" si="13"/>
        <v>263.78571428571428</v>
      </c>
      <c r="V54" s="122">
        <f>+'Ark1'!T1770</f>
        <v>15.853506634172753</v>
      </c>
      <c r="W54" s="122">
        <f>+'Ark1'!V1770</f>
        <v>86.682724779580141</v>
      </c>
      <c r="X54" s="54"/>
      <c r="Y54" s="6"/>
      <c r="Z54" s="17"/>
      <c r="AA54" s="13"/>
      <c r="AB54" s="21"/>
      <c r="AC54" s="3"/>
      <c r="AD54" s="3"/>
      <c r="AH54"/>
    </row>
    <row r="55" spans="1:34" x14ac:dyDescent="0.5">
      <c r="A55" s="54"/>
      <c r="B55" s="62">
        <f>+'Ark1'!C1771</f>
        <v>2018</v>
      </c>
      <c r="C55" s="62">
        <f>+'Ark1'!O1771</f>
        <v>4</v>
      </c>
      <c r="D55" s="63" t="str">
        <f t="shared" si="14"/>
        <v>Innlandet</v>
      </c>
      <c r="E55" s="62">
        <f>+'Ark1'!Q1771</f>
        <v>25</v>
      </c>
      <c r="F55" s="62"/>
      <c r="G55" s="62">
        <f>+'Ark1'!R1771</f>
        <v>2278</v>
      </c>
      <c r="H55" s="62"/>
      <c r="I55" s="84">
        <f>+'Ark1'!S1771</f>
        <v>2278</v>
      </c>
      <c r="J55" s="122">
        <f>+'Ark1'!AA1771</f>
        <v>9.0985341694292412</v>
      </c>
      <c r="K55" s="122"/>
      <c r="L55" s="122">
        <f>+'Ark1'!AB1771</f>
        <v>9.0188491191332893</v>
      </c>
      <c r="M55" s="122"/>
      <c r="N55" s="64">
        <f>+'Ark1'!U1771</f>
        <v>61.208955223880601</v>
      </c>
      <c r="O55" s="64"/>
      <c r="P55" s="122">
        <f>+'Ark1'!W1771</f>
        <v>79.620237050043826</v>
      </c>
      <c r="Q55" s="122"/>
      <c r="R55" s="122">
        <f>+'Ark1'!X1771</f>
        <v>9.856371462976151</v>
      </c>
      <c r="S55" s="64">
        <f>+'Ark1'!Y1771</f>
        <v>2.7131307958318578</v>
      </c>
      <c r="T55" s="84">
        <f>+'Ark1'!Z1771</f>
        <v>-39.980734870994326</v>
      </c>
      <c r="U55" s="84">
        <f t="shared" si="13"/>
        <v>91.12</v>
      </c>
      <c r="V55" s="122">
        <f>+'Ark1'!T1771</f>
        <v>16.182177348551356</v>
      </c>
      <c r="W55" s="122">
        <f>+'Ark1'!V1771</f>
        <v>86.262445341326242</v>
      </c>
      <c r="X55" s="54"/>
      <c r="Y55" s="6"/>
      <c r="Z55" s="17"/>
      <c r="AA55" s="13"/>
      <c r="AB55" s="21"/>
      <c r="AC55" s="3"/>
      <c r="AD55" s="3"/>
      <c r="AH55"/>
    </row>
    <row r="56" spans="1:34" x14ac:dyDescent="0.5">
      <c r="A56" s="54"/>
      <c r="B56" s="62">
        <f>+'Ark1'!C1772</f>
        <v>2018</v>
      </c>
      <c r="C56" s="62">
        <f>+'Ark1'!O1772</f>
        <v>8</v>
      </c>
      <c r="D56" s="63" t="str">
        <f t="shared" si="14"/>
        <v>Telemark/ Vestfold</v>
      </c>
      <c r="E56" s="62">
        <f>+'Ark1'!Q1772</f>
        <v>3</v>
      </c>
      <c r="F56" s="62"/>
      <c r="G56" s="62">
        <f>+'Ark1'!R1772</f>
        <v>136</v>
      </c>
      <c r="H56" s="62"/>
      <c r="I56" s="84">
        <f>+'Ark1'!S1772</f>
        <v>136</v>
      </c>
      <c r="J56" s="122">
        <f>+'Ark1'!AA1772</f>
        <v>0.54319606981667135</v>
      </c>
      <c r="K56" s="122"/>
      <c r="L56" s="122">
        <f>+'Ark1'!AB1772</f>
        <v>0.56296047745452993</v>
      </c>
      <c r="M56" s="122"/>
      <c r="N56" s="64">
        <f>+'Ark1'!U1772</f>
        <v>61.514705882352942</v>
      </c>
      <c r="O56" s="64"/>
      <c r="P56" s="122">
        <f>+'Ark1'!W1772</f>
        <v>83.24632352941174</v>
      </c>
      <c r="Q56" s="122"/>
      <c r="R56" s="122">
        <f>+'Ark1'!X1772</f>
        <v>9.1492438460320216</v>
      </c>
      <c r="S56" s="64">
        <f>+'Ark1'!Y1772</f>
        <v>2.3763085996043705</v>
      </c>
      <c r="T56" s="84">
        <f>+'Ark1'!Z1772</f>
        <v>-28.887067481359527</v>
      </c>
      <c r="U56" s="84">
        <f t="shared" si="13"/>
        <v>45.333333333333336</v>
      </c>
      <c r="V56" s="122">
        <f>+'Ark1'!T1772</f>
        <v>16.514705882352938</v>
      </c>
      <c r="W56" s="122">
        <f>+'Ark1'!V1772</f>
        <v>90.191033076285734</v>
      </c>
      <c r="X56" s="54"/>
      <c r="Y56" s="6"/>
      <c r="Z56" s="17"/>
      <c r="AA56" s="14"/>
      <c r="AB56" s="21"/>
      <c r="AC56" s="3"/>
      <c r="AD56" s="3"/>
      <c r="AH56"/>
    </row>
    <row r="57" spans="1:34" x14ac:dyDescent="0.5">
      <c r="A57" s="54"/>
      <c r="B57" s="62">
        <f>+'Ark1'!C1773</f>
        <v>2018</v>
      </c>
      <c r="C57" s="62">
        <f>+'Ark1'!O1773</f>
        <v>9</v>
      </c>
      <c r="D57" s="63" t="str">
        <f t="shared" si="14"/>
        <v>Agder</v>
      </c>
      <c r="E57" s="62">
        <f>+'Ark1'!Q1773</f>
        <v>1</v>
      </c>
      <c r="F57" s="62"/>
      <c r="G57" s="62">
        <f>+'Ark1'!R1773</f>
        <v>2</v>
      </c>
      <c r="H57" s="62"/>
      <c r="I57" s="84">
        <f>+'Ark1'!S1773</f>
        <v>2</v>
      </c>
      <c r="J57" s="122">
        <f>+'Ark1'!AA1773</f>
        <v>7.9881774973039922E-3</v>
      </c>
      <c r="K57" s="122"/>
      <c r="L57" s="122">
        <f>+'Ark1'!AB1773</f>
        <v>7.3990654105228195E-3</v>
      </c>
      <c r="M57" s="122"/>
      <c r="N57" s="64">
        <f>+'Ark1'!U1773</f>
        <v>62.5</v>
      </c>
      <c r="O57" s="64"/>
      <c r="P57" s="122">
        <f>+'Ark1'!W1773</f>
        <v>74.400000000000006</v>
      </c>
      <c r="Q57" s="122"/>
      <c r="R57" s="122">
        <f>+'Ark1'!X1773</f>
        <v>5.5999999999998886</v>
      </c>
      <c r="S57" s="64">
        <f>+'Ark1'!Y1773</f>
        <v>0.5</v>
      </c>
      <c r="T57" s="84">
        <f>+'Ark1'!Z1773</f>
        <v>99.999999999975984</v>
      </c>
      <c r="U57" s="84">
        <f t="shared" si="13"/>
        <v>2</v>
      </c>
      <c r="V57" s="122">
        <f>+'Ark1'!T1773</f>
        <v>17</v>
      </c>
      <c r="W57" s="122">
        <f>+'Ark1'!V1773</f>
        <v>80.606717226435549</v>
      </c>
      <c r="X57" s="54"/>
      <c r="Y57" s="6"/>
      <c r="Z57" s="17"/>
      <c r="AA57" s="14"/>
      <c r="AB57" s="21"/>
      <c r="AC57" s="3"/>
      <c r="AD57" s="3"/>
      <c r="AH57"/>
    </row>
    <row r="58" spans="1:34" x14ac:dyDescent="0.5">
      <c r="A58" s="54"/>
      <c r="B58" s="62">
        <f>+'Ark1'!C1774</f>
        <v>2018</v>
      </c>
      <c r="C58" s="62">
        <f>+'Ark1'!O1774</f>
        <v>11</v>
      </c>
      <c r="D58" s="63" t="str">
        <f t="shared" si="14"/>
        <v>Rogaland</v>
      </c>
      <c r="E58" s="62">
        <f>+'Ark1'!Q1774</f>
        <v>41</v>
      </c>
      <c r="F58" s="62"/>
      <c r="G58" s="62">
        <f>+'Ark1'!R1774</f>
        <v>1938</v>
      </c>
      <c r="H58" s="62"/>
      <c r="I58" s="84">
        <f>+'Ark1'!S1774</f>
        <v>1936</v>
      </c>
      <c r="J58" s="122">
        <f>+'Ark1'!AA1774</f>
        <v>7.7405439948875676</v>
      </c>
      <c r="K58" s="122"/>
      <c r="L58" s="122">
        <f>+'Ark1'!AB1774</f>
        <v>7.9150308831420899</v>
      </c>
      <c r="M58" s="122"/>
      <c r="N58" s="64">
        <f>+'Ark1'!U1774</f>
        <v>60.673037190082646</v>
      </c>
      <c r="O58" s="64"/>
      <c r="P58" s="122">
        <f>+'Ark1'!W1774</f>
        <v>82.21921487603295</v>
      </c>
      <c r="Q58" s="122"/>
      <c r="R58" s="122">
        <f>+'Ark1'!X1774</f>
        <v>11.46897146253273</v>
      </c>
      <c r="S58" s="64">
        <f>+'Ark1'!Y1774</f>
        <v>2.4412553230531886</v>
      </c>
      <c r="T58" s="84">
        <f>+'Ark1'!Z1774</f>
        <v>-31.368495381184275</v>
      </c>
      <c r="U58" s="84">
        <f t="shared" si="13"/>
        <v>47.268292682926827</v>
      </c>
      <c r="V58" s="122">
        <f>+'Ark1'!T1774</f>
        <v>16.008771929824562</v>
      </c>
      <c r="W58" s="122">
        <f>+'Ark1'!V1774</f>
        <v>89.115118236436999</v>
      </c>
      <c r="X58" s="54"/>
      <c r="Y58" s="6"/>
      <c r="Z58" s="17"/>
      <c r="AA58" s="14"/>
      <c r="AB58" s="21"/>
      <c r="AC58" s="3"/>
      <c r="AD58" s="3"/>
      <c r="AH58"/>
    </row>
    <row r="59" spans="1:34" x14ac:dyDescent="0.5">
      <c r="A59" s="54"/>
      <c r="B59" s="62">
        <f>+'Ark1'!C1775</f>
        <v>2018</v>
      </c>
      <c r="C59" s="62">
        <f>+'Ark1'!O1775</f>
        <v>14</v>
      </c>
      <c r="D59" s="63" t="str">
        <f t="shared" si="14"/>
        <v>Vestland</v>
      </c>
      <c r="E59" s="62">
        <f>+'Ark1'!Q1775</f>
        <v>2</v>
      </c>
      <c r="F59" s="62"/>
      <c r="G59" s="62">
        <f>+'Ark1'!R1775</f>
        <v>66</v>
      </c>
      <c r="H59" s="62"/>
      <c r="I59" s="84">
        <f>+'Ark1'!S1775</f>
        <v>66</v>
      </c>
      <c r="J59" s="122">
        <f>+'Ark1'!AA1775</f>
        <v>0.26360985741103166</v>
      </c>
      <c r="K59" s="122"/>
      <c r="L59" s="122">
        <f>+'Ark1'!AB1775</f>
        <v>0.25273178666346285</v>
      </c>
      <c r="M59" s="122"/>
      <c r="N59" s="64">
        <f>+'Ark1'!U1775</f>
        <v>61.454545454545446</v>
      </c>
      <c r="O59" s="64"/>
      <c r="P59" s="122">
        <f>+'Ark1'!W1775</f>
        <v>77.009090909090901</v>
      </c>
      <c r="Q59" s="122"/>
      <c r="R59" s="122">
        <f>+'Ark1'!X1775</f>
        <v>14.36398829641748</v>
      </c>
      <c r="S59" s="64">
        <f>+'Ark1'!Y1775</f>
        <v>2.7423823870906374</v>
      </c>
      <c r="T59" s="84">
        <f>+'Ark1'!Z1775</f>
        <v>-46.090209876288391</v>
      </c>
      <c r="U59" s="84">
        <f t="shared" si="13"/>
        <v>33</v>
      </c>
      <c r="V59" s="122">
        <f>+'Ark1'!T1775</f>
        <v>16.363636363636363</v>
      </c>
      <c r="W59" s="122">
        <f>+'Ark1'!V1775</f>
        <v>83.433467940510241</v>
      </c>
      <c r="X59" s="54"/>
      <c r="Y59" s="6"/>
      <c r="Z59" s="17"/>
      <c r="AA59" s="14"/>
      <c r="AB59" s="21"/>
      <c r="AC59" s="3"/>
      <c r="AD59" s="3"/>
      <c r="AH59"/>
    </row>
    <row r="60" spans="1:34" x14ac:dyDescent="0.5">
      <c r="A60" s="54"/>
      <c r="B60" s="62">
        <f>+'Ark1'!C1776</f>
        <v>2018</v>
      </c>
      <c r="C60" s="62">
        <f>+'Ark1'!O1776</f>
        <v>15</v>
      </c>
      <c r="D60" s="63" t="str">
        <f t="shared" si="14"/>
        <v>Møre og Romsdal</v>
      </c>
      <c r="E60" s="62">
        <f>+'Ark1'!Q1776</f>
        <v>6</v>
      </c>
      <c r="F60" s="62"/>
      <c r="G60" s="62">
        <f>+'Ark1'!R1776</f>
        <v>822</v>
      </c>
      <c r="H60" s="62"/>
      <c r="I60" s="84">
        <f>+'Ark1'!S1776</f>
        <v>821</v>
      </c>
      <c r="J60" s="122">
        <f>+'Ark1'!AA1776</f>
        <v>3.2831409513919394</v>
      </c>
      <c r="K60" s="122"/>
      <c r="L60" s="122">
        <f>+'Ark1'!AB1776</f>
        <v>3.6103908735312698</v>
      </c>
      <c r="M60" s="122"/>
      <c r="N60" s="64">
        <f>+'Ark1'!U1776</f>
        <v>62.412911084043841</v>
      </c>
      <c r="O60" s="64"/>
      <c r="P60" s="122">
        <f>+'Ark1'!W1776</f>
        <v>88.437637028014521</v>
      </c>
      <c r="Q60" s="122"/>
      <c r="R60" s="122">
        <f>+'Ark1'!X1776</f>
        <v>10.919502104348815</v>
      </c>
      <c r="S60" s="64">
        <f>+'Ark1'!Y1776</f>
        <v>2.2300743482384919</v>
      </c>
      <c r="T60" s="84">
        <f>+'Ark1'!Z1776</f>
        <v>-41.032348970772098</v>
      </c>
      <c r="U60" s="84">
        <f t="shared" si="13"/>
        <v>137</v>
      </c>
      <c r="V60" s="122">
        <f>+'Ark1'!T1776</f>
        <v>16.687347931873475</v>
      </c>
      <c r="W60" s="122">
        <f>+'Ark1'!V1776</f>
        <v>95.866098869993124</v>
      </c>
      <c r="X60" s="54"/>
      <c r="Y60" s="6"/>
      <c r="Z60" s="17"/>
      <c r="AA60" s="14"/>
      <c r="AB60" s="21"/>
      <c r="AC60" s="3"/>
      <c r="AD60" s="3"/>
      <c r="AH60"/>
    </row>
    <row r="61" spans="1:34" x14ac:dyDescent="0.5">
      <c r="A61" s="54"/>
      <c r="B61" s="62">
        <f>+'Ark1'!C1777</f>
        <v>2018</v>
      </c>
      <c r="C61" s="62">
        <f>+'Ark1'!O1777</f>
        <v>16</v>
      </c>
      <c r="D61" s="63" t="str">
        <f t="shared" si="14"/>
        <v>Trøndelag</v>
      </c>
      <c r="E61" s="62">
        <f>+'Ark1'!Q1777</f>
        <v>67</v>
      </c>
      <c r="F61" s="62"/>
      <c r="G61" s="62">
        <f>+'Ark1'!R1777</f>
        <v>12151</v>
      </c>
      <c r="H61" s="62"/>
      <c r="I61" s="84">
        <f>+'Ark1'!S1777</f>
        <v>12138</v>
      </c>
      <c r="J61" s="122">
        <f>+'Ark1'!AA1777</f>
        <v>48.532172384870393</v>
      </c>
      <c r="K61" s="122"/>
      <c r="L61" s="122">
        <f>+'Ark1'!AB1777</f>
        <v>48.203852009144647</v>
      </c>
      <c r="M61" s="122"/>
      <c r="N61" s="64">
        <f>+'Ark1'!U1777</f>
        <v>60.84873949579832</v>
      </c>
      <c r="O61" s="64"/>
      <c r="P61" s="122">
        <f>+'Ark1'!W1777</f>
        <v>79.86576866040545</v>
      </c>
      <c r="Q61" s="122"/>
      <c r="R61" s="122">
        <f>+'Ark1'!X1777</f>
        <v>11.743772296303909</v>
      </c>
      <c r="S61" s="64">
        <f>+'Ark1'!Y1777</f>
        <v>2.9365269371574776</v>
      </c>
      <c r="T61" s="84">
        <f>+'Ark1'!Z1777</f>
        <v>-35.984707011545353</v>
      </c>
      <c r="U61" s="84">
        <f t="shared" si="13"/>
        <v>181.35820895522389</v>
      </c>
      <c r="V61" s="122">
        <f>+'Ark1'!T1777</f>
        <v>15.925109044523088</v>
      </c>
      <c r="W61" s="122">
        <f>+'Ark1'!V1777</f>
        <v>86.569188888989743</v>
      </c>
      <c r="X61" s="54"/>
      <c r="Y61" s="6"/>
      <c r="Z61" s="17"/>
      <c r="AA61" s="7"/>
      <c r="AB61" s="21"/>
      <c r="AC61" s="3"/>
      <c r="AD61" s="3"/>
      <c r="AH61"/>
    </row>
    <row r="62" spans="1:34" x14ac:dyDescent="0.5">
      <c r="A62" s="54"/>
      <c r="B62" s="62">
        <f>+'Ark1'!C1778</f>
        <v>2018</v>
      </c>
      <c r="C62" s="62">
        <f>+'Ark1'!O1778</f>
        <v>18</v>
      </c>
      <c r="D62" s="63" t="str">
        <f t="shared" si="14"/>
        <v>Trøndelag</v>
      </c>
      <c r="E62" s="62">
        <f>+'Ark1'!Q1778</f>
        <v>13</v>
      </c>
      <c r="F62" s="62"/>
      <c r="G62" s="62">
        <f>+'Ark1'!R1778</f>
        <v>3951</v>
      </c>
      <c r="H62" s="62"/>
      <c r="I62" s="84">
        <f>+'Ark1'!S1778</f>
        <v>3939</v>
      </c>
      <c r="J62" s="122">
        <f>+'Ark1'!AA1778</f>
        <v>15.780644645924037</v>
      </c>
      <c r="K62" s="122"/>
      <c r="L62" s="122">
        <f>+'Ark1'!AB1778</f>
        <v>15.747379199317676</v>
      </c>
      <c r="M62" s="122"/>
      <c r="N62" s="64">
        <f>+'Ark1'!U1778</f>
        <v>61.188118811881189</v>
      </c>
      <c r="O62" s="64"/>
      <c r="P62" s="122">
        <f>+'Ark1'!W1778</f>
        <v>80.398578319370387</v>
      </c>
      <c r="Q62" s="122"/>
      <c r="R62" s="122">
        <f>+'Ark1'!X1778</f>
        <v>10.181816945087672</v>
      </c>
      <c r="S62" s="64">
        <f>+'Ark1'!Y1778</f>
        <v>2.4739107840116761</v>
      </c>
      <c r="T62" s="84">
        <f>+'Ark1'!Z1778</f>
        <v>-46.072222839293971</v>
      </c>
      <c r="U62" s="84">
        <f t="shared" si="13"/>
        <v>303.92307692307691</v>
      </c>
      <c r="V62" s="122">
        <f>+'Ark1'!T1778</f>
        <v>16.178435839028101</v>
      </c>
      <c r="W62" s="122">
        <f>+'Ark1'!V1778</f>
        <v>87.218159269048101</v>
      </c>
      <c r="X62" s="54"/>
      <c r="Y62" s="6"/>
      <c r="Z62" s="17"/>
      <c r="AA62" s="7"/>
      <c r="AB62" s="21"/>
      <c r="AC62" s="3"/>
      <c r="AD62" s="3"/>
      <c r="AH62"/>
    </row>
    <row r="63" spans="1:34" x14ac:dyDescent="0.5">
      <c r="A63" s="54"/>
      <c r="B63" s="62">
        <f>+'Ark1'!C1779</f>
        <v>2018</v>
      </c>
      <c r="C63" s="62">
        <f>+'Ark1'!O1779</f>
        <v>54</v>
      </c>
      <c r="D63" s="63" t="str">
        <f t="shared" si="14"/>
        <v>Troms og Finnmark</v>
      </c>
      <c r="E63" s="62">
        <f>+'Ark1'!Q1779</f>
        <v>0</v>
      </c>
      <c r="F63" s="62"/>
      <c r="G63" s="62">
        <f>+'Ark1'!R1779</f>
        <v>0</v>
      </c>
      <c r="H63" s="62"/>
      <c r="I63" s="84">
        <f>+'Ark1'!S1779</f>
        <v>0</v>
      </c>
      <c r="J63" s="122">
        <f>+'Ark1'!AA1779</f>
        <v>0</v>
      </c>
      <c r="K63" s="122"/>
      <c r="L63" s="122">
        <f>+'Ark1'!AB1779</f>
        <v>0</v>
      </c>
      <c r="M63" s="122"/>
      <c r="N63" s="64">
        <f>+'Ark1'!U1779</f>
        <v>0</v>
      </c>
      <c r="O63" s="64"/>
      <c r="P63" s="122">
        <f>+'Ark1'!W1779</f>
        <v>0</v>
      </c>
      <c r="Q63" s="122"/>
      <c r="R63" s="122">
        <f>+'Ark1'!X1779</f>
        <v>0</v>
      </c>
      <c r="S63" s="64">
        <f>+'Ark1'!Y1779</f>
        <v>0</v>
      </c>
      <c r="T63" s="84">
        <f>+'Ark1'!Z1779</f>
        <v>0</v>
      </c>
      <c r="U63" s="84" t="str">
        <f t="shared" si="13"/>
        <v/>
      </c>
      <c r="V63" s="122">
        <f>+'Ark1'!T1779</f>
        <v>0</v>
      </c>
      <c r="W63" s="122">
        <f>+'Ark1'!V1779</f>
        <v>0</v>
      </c>
      <c r="X63" s="54"/>
      <c r="Y63" s="6"/>
      <c r="Z63" s="17"/>
      <c r="AA63" s="7"/>
      <c r="AB63" s="21"/>
      <c r="AC63" s="3"/>
      <c r="AD63" s="3"/>
      <c r="AH63"/>
    </row>
    <row r="64" spans="1:34" x14ac:dyDescent="0.5">
      <c r="A64" s="54"/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6"/>
      <c r="Z64" s="17"/>
      <c r="AA64" s="7"/>
      <c r="AB64" s="21"/>
      <c r="AC64" s="3"/>
      <c r="AD64" s="3"/>
      <c r="AH64"/>
    </row>
    <row r="65" spans="1:34" x14ac:dyDescent="0.5">
      <c r="A65" s="54"/>
      <c r="B65" s="81">
        <f>+'Ark1'!C1780</f>
        <v>2017</v>
      </c>
      <c r="C65" s="81">
        <f>+'Ark1'!O1780</f>
        <v>1</v>
      </c>
      <c r="D65" s="5" t="str">
        <f t="shared" ref="D65:D74" si="15">VLOOKUP(C65,$AG$12:$AH$21,2)</f>
        <v>Viken</v>
      </c>
      <c r="E65" s="81">
        <f>+'Ark1'!Q1780</f>
        <v>17</v>
      </c>
      <c r="F65" s="81"/>
      <c r="G65" s="81">
        <f>+'Ark1'!R1780</f>
        <v>5288</v>
      </c>
      <c r="H65" s="81"/>
      <c r="I65" s="94">
        <f>+'Ark1'!S1780</f>
        <v>5281</v>
      </c>
      <c r="J65" s="153">
        <f>+'Ark1'!AA1780</f>
        <v>15.258100816573849</v>
      </c>
      <c r="K65" s="153"/>
      <c r="L65" s="153">
        <f>+'Ark1'!AB1780</f>
        <v>15.352239307321211</v>
      </c>
      <c r="M65" s="153"/>
      <c r="N65" s="82">
        <f>+'Ark1'!U1780</f>
        <v>60.21340655178944</v>
      </c>
      <c r="O65" s="82"/>
      <c r="P65" s="153">
        <f>+'Ark1'!W1780</f>
        <v>82.234463169854195</v>
      </c>
      <c r="Q65" s="153"/>
      <c r="R65" s="153">
        <f>+'Ark1'!X1780</f>
        <v>10.878959362366279</v>
      </c>
      <c r="S65" s="82">
        <f>+'Ark1'!Y1780</f>
        <v>2.8696510161324942</v>
      </c>
      <c r="T65" s="94">
        <f>+'Ark1'!Z1780</f>
        <v>-20.966615418824407</v>
      </c>
      <c r="U65" s="94">
        <f t="shared" si="13"/>
        <v>311.05882352941177</v>
      </c>
      <c r="V65" s="153">
        <f>+'Ark1'!T1780</f>
        <v>15.653366111951588</v>
      </c>
      <c r="W65" s="153">
        <f>+'Ark1'!V1780</f>
        <v>89.149741207209701</v>
      </c>
      <c r="X65" s="54"/>
      <c r="Y65" s="6"/>
      <c r="Z65" s="17"/>
      <c r="AA65" s="7"/>
      <c r="AB65" s="21"/>
      <c r="AC65" s="3"/>
      <c r="AD65" s="3"/>
      <c r="AH65"/>
    </row>
    <row r="66" spans="1:34" x14ac:dyDescent="0.5">
      <c r="A66" s="54"/>
      <c r="B66" s="3">
        <f>+'Ark1'!C1781</f>
        <v>2017</v>
      </c>
      <c r="C66" s="3">
        <f>+'Ark1'!O1781</f>
        <v>4</v>
      </c>
      <c r="D66" s="5" t="str">
        <f t="shared" si="15"/>
        <v>Innlandet</v>
      </c>
      <c r="E66" s="3">
        <f>+'Ark1'!Q1781</f>
        <v>26</v>
      </c>
      <c r="F66" s="3"/>
      <c r="G66" s="3">
        <f>+'Ark1'!R1781</f>
        <v>2662</v>
      </c>
      <c r="H66" s="3"/>
      <c r="I66" s="18">
        <f>+'Ark1'!S1781</f>
        <v>2660</v>
      </c>
      <c r="J66" s="123">
        <f>+'Ark1'!AA1781</f>
        <v>7.6809879677987105</v>
      </c>
      <c r="K66" s="123"/>
      <c r="L66" s="123">
        <f>+'Ark1'!AB1781</f>
        <v>7.9584786951719648</v>
      </c>
      <c r="M66" s="123"/>
      <c r="N66" s="13">
        <f>+'Ark1'!U1781</f>
        <v>60.231203007518801</v>
      </c>
      <c r="O66" s="13"/>
      <c r="P66" s="123">
        <f>+'Ark1'!W1781</f>
        <v>84.634360902255509</v>
      </c>
      <c r="Q66" s="123"/>
      <c r="R66" s="123">
        <f>+'Ark1'!X1781</f>
        <v>10.308446412952163</v>
      </c>
      <c r="S66" s="13">
        <f>+'Ark1'!Y1781</f>
        <v>2.7989532247389444</v>
      </c>
      <c r="T66" s="18">
        <f>+'Ark1'!Z1781</f>
        <v>-46.006740551354099</v>
      </c>
      <c r="U66" s="18">
        <f t="shared" si="13"/>
        <v>102.38461538461539</v>
      </c>
      <c r="V66" s="123">
        <f>+'Ark1'!T1781</f>
        <v>15.71938392186326</v>
      </c>
      <c r="W66" s="123">
        <f>+'Ark1'!V1781</f>
        <v>91.72618708200639</v>
      </c>
      <c r="X66" s="54"/>
      <c r="Y66" s="6"/>
      <c r="Z66" s="17"/>
      <c r="AA66" s="7"/>
      <c r="AB66" s="21"/>
      <c r="AC66" s="3"/>
      <c r="AD66" s="3"/>
      <c r="AH66"/>
    </row>
    <row r="67" spans="1:34" x14ac:dyDescent="0.5">
      <c r="A67" s="54"/>
      <c r="B67" s="3">
        <f>+'Ark1'!C1782</f>
        <v>2017</v>
      </c>
      <c r="C67" s="3">
        <f>+'Ark1'!O1782</f>
        <v>8</v>
      </c>
      <c r="D67" s="5" t="str">
        <f t="shared" si="15"/>
        <v>Telemark/ Vestfold</v>
      </c>
      <c r="E67" s="3">
        <f>+'Ark1'!Q1782</f>
        <v>2</v>
      </c>
      <c r="F67" s="3"/>
      <c r="G67" s="3">
        <f>+'Ark1'!R1782</f>
        <v>69</v>
      </c>
      <c r="H67" s="3"/>
      <c r="I67" s="18">
        <f>+'Ark1'!S1782</f>
        <v>69</v>
      </c>
      <c r="J67" s="123">
        <f>+'Ark1'!AA1782</f>
        <v>0.19909397812851659</v>
      </c>
      <c r="K67" s="123"/>
      <c r="L67" s="123">
        <f>+'Ark1'!AB1782</f>
        <v>0.19913218244382389</v>
      </c>
      <c r="M67" s="123"/>
      <c r="N67" s="13">
        <f>+'Ark1'!U1782</f>
        <v>60.652173913043477</v>
      </c>
      <c r="O67" s="13"/>
      <c r="P67" s="123">
        <f>+'Ark1'!W1782</f>
        <v>81.63768115942031</v>
      </c>
      <c r="Q67" s="123"/>
      <c r="R67" s="123">
        <f>+'Ark1'!X1782</f>
        <v>7.6562771717217437</v>
      </c>
      <c r="S67" s="13">
        <f>+'Ark1'!Y1782</f>
        <v>2.495364322135988</v>
      </c>
      <c r="T67" s="18">
        <f>+'Ark1'!Z1782</f>
        <v>-51.469075753559807</v>
      </c>
      <c r="U67" s="18">
        <f t="shared" si="13"/>
        <v>34.5</v>
      </c>
      <c r="V67" s="123">
        <f>+'Ark1'!T1782</f>
        <v>16.043478260869563</v>
      </c>
      <c r="W67" s="123">
        <f>+'Ark1'!V1782</f>
        <v>88.448191938700177</v>
      </c>
      <c r="X67" s="54"/>
      <c r="Y67" s="6"/>
      <c r="Z67" s="17"/>
      <c r="AA67" s="7"/>
      <c r="AB67" s="21"/>
      <c r="AC67" s="3"/>
      <c r="AD67" s="3"/>
      <c r="AH67"/>
    </row>
    <row r="68" spans="1:34" x14ac:dyDescent="0.5">
      <c r="A68" s="54"/>
      <c r="B68" s="3">
        <f>+'Ark1'!C1783</f>
        <v>2017</v>
      </c>
      <c r="C68" s="3">
        <f>+'Ark1'!O1783</f>
        <v>9</v>
      </c>
      <c r="D68" s="5" t="str">
        <f t="shared" si="15"/>
        <v>Agder</v>
      </c>
      <c r="E68" s="3">
        <f>+'Ark1'!Q1783</f>
        <v>1</v>
      </c>
      <c r="F68" s="3"/>
      <c r="G68" s="3">
        <f>+'Ark1'!R1783</f>
        <v>16</v>
      </c>
      <c r="H68" s="3"/>
      <c r="I68" s="18">
        <f>+'Ark1'!S1783</f>
        <v>16</v>
      </c>
      <c r="J68" s="123">
        <f>+'Ark1'!AA1783</f>
        <v>4.6166719566032813E-2</v>
      </c>
      <c r="K68" s="123"/>
      <c r="L68" s="123">
        <f>+'Ark1'!AB1783</f>
        <v>3.9642611289278221E-2</v>
      </c>
      <c r="M68" s="123"/>
      <c r="N68" s="13">
        <f>+'Ark1'!U1783</f>
        <v>59.625</v>
      </c>
      <c r="O68" s="13"/>
      <c r="P68" s="123">
        <f>+'Ark1'!W1783</f>
        <v>70.087500000000006</v>
      </c>
      <c r="Q68" s="123"/>
      <c r="R68" s="123">
        <f>+'Ark1'!X1783</f>
        <v>26.316935493138239</v>
      </c>
      <c r="S68" s="13">
        <f>+'Ark1'!Y1783</f>
        <v>3.059309562630105</v>
      </c>
      <c r="T68" s="18">
        <f>+'Ark1'!Z1783</f>
        <v>-55.89835278623341</v>
      </c>
      <c r="U68" s="18">
        <f t="shared" si="13"/>
        <v>16</v>
      </c>
      <c r="V68" s="123">
        <f>+'Ark1'!T1783</f>
        <v>15.6875</v>
      </c>
      <c r="W68" s="123">
        <f>+'Ark1'!V1783</f>
        <v>75.934452871072565</v>
      </c>
      <c r="X68" s="54"/>
      <c r="Y68" s="6"/>
      <c r="Z68" s="17"/>
      <c r="AA68" s="7"/>
      <c r="AB68" s="21"/>
      <c r="AC68" s="3"/>
      <c r="AD68" s="3"/>
      <c r="AH68"/>
    </row>
    <row r="69" spans="1:34" x14ac:dyDescent="0.5">
      <c r="A69" s="54"/>
      <c r="B69" s="3">
        <f>+'Ark1'!C1784</f>
        <v>2017</v>
      </c>
      <c r="C69" s="3">
        <f>+'Ark1'!O1784</f>
        <v>11</v>
      </c>
      <c r="D69" s="5" t="str">
        <f t="shared" si="15"/>
        <v>Rogaland</v>
      </c>
      <c r="E69" s="3">
        <f>+'Ark1'!Q1784</f>
        <v>39</v>
      </c>
      <c r="F69" s="3"/>
      <c r="G69" s="3">
        <f>+'Ark1'!R1784</f>
        <v>2614</v>
      </c>
      <c r="H69" s="3"/>
      <c r="I69" s="18">
        <f>+'Ark1'!S1784</f>
        <v>2611</v>
      </c>
      <c r="J69" s="123">
        <f>+'Ark1'!AA1784</f>
        <v>7.5424878091006109</v>
      </c>
      <c r="K69" s="123"/>
      <c r="L69" s="123">
        <f>+'Ark1'!AB1784</f>
        <v>7.7482392285591777</v>
      </c>
      <c r="M69" s="123"/>
      <c r="N69" s="13">
        <f>+'Ark1'!U1784</f>
        <v>59.795097663730381</v>
      </c>
      <c r="O69" s="13"/>
      <c r="P69" s="123">
        <f>+'Ark1'!W1784</f>
        <v>83.944925315970906</v>
      </c>
      <c r="Q69" s="123"/>
      <c r="R69" s="123">
        <f>+'Ark1'!X1784</f>
        <v>11.089016242123797</v>
      </c>
      <c r="S69" s="13">
        <f>+'Ark1'!Y1784</f>
        <v>2.5137977916800138</v>
      </c>
      <c r="T69" s="18">
        <f>+'Ark1'!Z1784</f>
        <v>-29.110851892354393</v>
      </c>
      <c r="U69" s="18">
        <f t="shared" si="9"/>
        <v>67.025641025641022</v>
      </c>
      <c r="V69" s="123">
        <f>+'Ark1'!T1784</f>
        <v>15.540168324407039</v>
      </c>
      <c r="W69" s="123">
        <f>+'Ark1'!V1784</f>
        <v>90.989907272050473</v>
      </c>
      <c r="X69" s="54"/>
      <c r="Y69" s="6"/>
      <c r="Z69" s="17"/>
      <c r="AA69" s="7"/>
      <c r="AB69" s="21"/>
      <c r="AC69" s="3"/>
      <c r="AD69" s="3"/>
      <c r="AH69"/>
    </row>
    <row r="70" spans="1:34" x14ac:dyDescent="0.5">
      <c r="A70" s="54"/>
      <c r="B70" s="3">
        <f>+'Ark1'!C1785</f>
        <v>2017</v>
      </c>
      <c r="C70" s="3">
        <f>+'Ark1'!O1785</f>
        <v>14</v>
      </c>
      <c r="D70" s="5" t="str">
        <f t="shared" si="15"/>
        <v>Vestland</v>
      </c>
      <c r="E70" s="3">
        <f>+'Ark1'!Q1785</f>
        <v>4</v>
      </c>
      <c r="F70" s="3"/>
      <c r="G70" s="3">
        <f>+'Ark1'!R1785</f>
        <v>70</v>
      </c>
      <c r="H70" s="3"/>
      <c r="I70" s="18">
        <f>+'Ark1'!S1785</f>
        <v>70</v>
      </c>
      <c r="J70" s="123">
        <f>+'Ark1'!AA1785</f>
        <v>0.20197939810139359</v>
      </c>
      <c r="K70" s="123"/>
      <c r="L70" s="123">
        <f>+'Ark1'!AB1785</f>
        <v>0.20131333913773197</v>
      </c>
      <c r="M70" s="123"/>
      <c r="N70" s="13">
        <f>+'Ark1'!U1785</f>
        <v>60.6</v>
      </c>
      <c r="O70" s="13"/>
      <c r="P70" s="123">
        <f>+'Ark1'!W1785</f>
        <v>81.352857142857118</v>
      </c>
      <c r="Q70" s="123"/>
      <c r="R70" s="123">
        <f>+'Ark1'!X1785</f>
        <v>11.257958726779904</v>
      </c>
      <c r="S70" s="13">
        <f>+'Ark1'!Y1785</f>
        <v>2.9442437787267659</v>
      </c>
      <c r="T70" s="18">
        <f>+'Ark1'!Z1785</f>
        <v>-40.255452945311021</v>
      </c>
      <c r="U70" s="18">
        <f t="shared" ref="U70:U88" si="16">+IF(G70=0,"",G70/E70)</f>
        <v>17.5</v>
      </c>
      <c r="V70" s="123">
        <f>+'Ark1'!T1785</f>
        <v>15.885714285714288</v>
      </c>
      <c r="W70" s="123">
        <f>+'Ark1'!V1785</f>
        <v>88.13960687200121</v>
      </c>
      <c r="X70" s="54"/>
      <c r="Y70" s="6"/>
      <c r="Z70" s="17"/>
      <c r="AA70" s="7"/>
      <c r="AB70" s="21"/>
      <c r="AC70" s="3"/>
      <c r="AD70" s="3"/>
      <c r="AH70"/>
    </row>
    <row r="71" spans="1:34" x14ac:dyDescent="0.5">
      <c r="A71" s="54"/>
      <c r="B71" s="3">
        <f>+'Ark1'!C1786</f>
        <v>2017</v>
      </c>
      <c r="C71" s="3">
        <f>+'Ark1'!O1786</f>
        <v>15</v>
      </c>
      <c r="D71" s="5" t="str">
        <f t="shared" si="15"/>
        <v>Møre og Romsdal</v>
      </c>
      <c r="E71" s="3">
        <f>+'Ark1'!Q1786</f>
        <v>5</v>
      </c>
      <c r="F71" s="3"/>
      <c r="G71" s="3">
        <f>+'Ark1'!R1786</f>
        <v>921</v>
      </c>
      <c r="H71" s="3"/>
      <c r="I71" s="18">
        <f>+'Ark1'!S1786</f>
        <v>921</v>
      </c>
      <c r="J71" s="123">
        <f>+'Ark1'!AA1786</f>
        <v>2.6574717950197648</v>
      </c>
      <c r="K71" s="123"/>
      <c r="L71" s="123">
        <f>+'Ark1'!AB1786</f>
        <v>2.8790278531588762</v>
      </c>
      <c r="M71" s="123"/>
      <c r="N71" s="13">
        <f>+'Ark1'!U1786</f>
        <v>61.798045602605846</v>
      </c>
      <c r="O71" s="13"/>
      <c r="P71" s="123">
        <f>+'Ark1'!W1786</f>
        <v>88.426927252985863</v>
      </c>
      <c r="Q71" s="123"/>
      <c r="R71" s="123">
        <f>+'Ark1'!X1786</f>
        <v>11.902707846374533</v>
      </c>
      <c r="S71" s="13">
        <f>+'Ark1'!Y1786</f>
        <v>2.2051259211204144</v>
      </c>
      <c r="T71" s="18">
        <f>+'Ark1'!Z1786</f>
        <v>-36.838300754314943</v>
      </c>
      <c r="U71" s="18">
        <f t="shared" si="16"/>
        <v>184.2</v>
      </c>
      <c r="V71" s="123">
        <f>+'Ark1'!T1786</f>
        <v>16.550488599348537</v>
      </c>
      <c r="W71" s="123">
        <f>+'Ark1'!V1786</f>
        <v>95.803821509193781</v>
      </c>
      <c r="X71" s="54"/>
      <c r="Y71" s="6"/>
      <c r="Z71" s="21"/>
      <c r="AA71" s="3"/>
      <c r="AB71" s="3"/>
      <c r="AC71" s="3"/>
      <c r="AD71" s="3"/>
      <c r="AH71"/>
    </row>
    <row r="72" spans="1:34" x14ac:dyDescent="0.5">
      <c r="A72" s="54"/>
      <c r="B72" s="3">
        <f>+'Ark1'!C1787</f>
        <v>2017</v>
      </c>
      <c r="C72" s="3">
        <f>+'Ark1'!O1787</f>
        <v>16</v>
      </c>
      <c r="D72" s="5" t="str">
        <f t="shared" si="15"/>
        <v>Trøndelag</v>
      </c>
      <c r="E72" s="3">
        <f>+'Ark1'!Q1787</f>
        <v>71</v>
      </c>
      <c r="F72" s="3"/>
      <c r="G72" s="3">
        <f>+'Ark1'!R1787</f>
        <v>16240</v>
      </c>
      <c r="H72" s="3"/>
      <c r="I72" s="18">
        <f>+'Ark1'!S1787</f>
        <v>16226</v>
      </c>
      <c r="J72" s="123">
        <f>+'Ark1'!AA1787</f>
        <v>46.85922035952332</v>
      </c>
      <c r="K72" s="123"/>
      <c r="L72" s="123">
        <f>+'Ark1'!AB1787</f>
        <v>46.261531010091552</v>
      </c>
      <c r="M72" s="123"/>
      <c r="N72" s="13">
        <f>+'Ark1'!U1787</f>
        <v>60.671453223221995</v>
      </c>
      <c r="O72" s="13"/>
      <c r="P72" s="123">
        <f>+'Ark1'!W1787</f>
        <v>80.650456058178207</v>
      </c>
      <c r="Q72" s="123"/>
      <c r="R72" s="123">
        <f>+'Ark1'!X1787</f>
        <v>11.379620163314922</v>
      </c>
      <c r="S72" s="13">
        <f>+'Ark1'!Y1787</f>
        <v>2.9692694216130522</v>
      </c>
      <c r="T72" s="18">
        <f>+'Ark1'!Z1787</f>
        <v>-38.587897562596368</v>
      </c>
      <c r="U72" s="18">
        <f t="shared" si="16"/>
        <v>228.73239436619718</v>
      </c>
      <c r="V72" s="123">
        <f>+'Ark1'!T1787</f>
        <v>15.8692118226601</v>
      </c>
      <c r="W72" s="123">
        <f>+'Ark1'!V1787</f>
        <v>87.412154616154368</v>
      </c>
      <c r="X72" s="54"/>
      <c r="Y72" s="14"/>
      <c r="Z72" s="14"/>
      <c r="AA72" s="3"/>
      <c r="AB72" s="21"/>
      <c r="AC72" s="3"/>
      <c r="AD72" s="3"/>
      <c r="AH72"/>
    </row>
    <row r="73" spans="1:34" x14ac:dyDescent="0.5">
      <c r="A73" s="54"/>
      <c r="B73" s="3">
        <f>+'Ark1'!C1788</f>
        <v>2017</v>
      </c>
      <c r="C73" s="3">
        <f>+'Ark1'!O1788</f>
        <v>18</v>
      </c>
      <c r="D73" s="5" t="str">
        <f t="shared" si="15"/>
        <v>Trøndelag</v>
      </c>
      <c r="E73" s="3">
        <f>+'Ark1'!Q1788</f>
        <v>16</v>
      </c>
      <c r="F73" s="3"/>
      <c r="G73" s="3">
        <f>+'Ark1'!R1788</f>
        <v>6716</v>
      </c>
      <c r="H73" s="3"/>
      <c r="I73" s="18">
        <f>+'Ark1'!S1788</f>
        <v>6713</v>
      </c>
      <c r="J73" s="123">
        <f>+'Ark1'!AA1788</f>
        <v>19.378480537842282</v>
      </c>
      <c r="K73" s="123"/>
      <c r="L73" s="123">
        <f>+'Ark1'!AB1788</f>
        <v>19.170423034456995</v>
      </c>
      <c r="M73" s="123"/>
      <c r="N73" s="13">
        <f>+'Ark1'!U1788</f>
        <v>60.679874869655912</v>
      </c>
      <c r="O73" s="13"/>
      <c r="P73" s="123">
        <f>+'Ark1'!W1788</f>
        <v>80.7817667212869</v>
      </c>
      <c r="Q73" s="123"/>
      <c r="R73" s="123">
        <f>+'Ark1'!X1788</f>
        <v>10.689375897374163</v>
      </c>
      <c r="S73" s="13">
        <f>+'Ark1'!Y1788</f>
        <v>2.6928535082909839</v>
      </c>
      <c r="T73" s="18">
        <f>+'Ark1'!Z1788</f>
        <v>-30.329925777854793</v>
      </c>
      <c r="U73" s="18">
        <f t="shared" si="16"/>
        <v>419.75</v>
      </c>
      <c r="V73" s="123">
        <f>+'Ark1'!T1788</f>
        <v>15.953841572364501</v>
      </c>
      <c r="W73" s="123">
        <f>+'Ark1'!V1788</f>
        <v>87.536286944414869</v>
      </c>
      <c r="X73" s="54"/>
      <c r="Y73" s="7"/>
      <c r="Z73" s="21"/>
      <c r="AA73" s="3"/>
      <c r="AB73" s="3"/>
      <c r="AC73" s="3"/>
      <c r="AD73" s="3"/>
      <c r="AH73"/>
    </row>
    <row r="74" spans="1:34" x14ac:dyDescent="0.5">
      <c r="A74" s="54"/>
      <c r="B74" s="3">
        <f>+'Ark1'!C1789</f>
        <v>2017</v>
      </c>
      <c r="C74" s="3">
        <f>+'Ark1'!O1789</f>
        <v>54</v>
      </c>
      <c r="D74" s="5" t="str">
        <f t="shared" si="15"/>
        <v>Troms og Finnmark</v>
      </c>
      <c r="E74" s="3">
        <f>+'Ark1'!Q1789</f>
        <v>2</v>
      </c>
      <c r="F74" s="3"/>
      <c r="G74" s="3">
        <f>+'Ark1'!R1789</f>
        <v>61</v>
      </c>
      <c r="H74" s="3"/>
      <c r="I74" s="18">
        <f>+'Ark1'!S1789</f>
        <v>61</v>
      </c>
      <c r="J74" s="123">
        <f>+'Ark1'!AA1789</f>
        <v>0.17601061834550022</v>
      </c>
      <c r="K74" s="123"/>
      <c r="L74" s="123">
        <f>+'Ark1'!AB1789</f>
        <v>0.18997273836940623</v>
      </c>
      <c r="M74" s="123"/>
      <c r="N74" s="13">
        <f>+'Ark1'!U1789</f>
        <v>58.934426229508198</v>
      </c>
      <c r="O74" s="13"/>
      <c r="P74" s="123">
        <f>+'Ark1'!W1789</f>
        <v>88.096721311475392</v>
      </c>
      <c r="Q74" s="123"/>
      <c r="R74" s="123">
        <f>+'Ark1'!X1789</f>
        <v>15.446629079056057</v>
      </c>
      <c r="S74" s="13">
        <f>+'Ark1'!Y1789</f>
        <v>2.1943956370196425</v>
      </c>
      <c r="T74" s="18">
        <f>+'Ark1'!Z1789</f>
        <v>-26.034933725196055</v>
      </c>
      <c r="U74" s="18">
        <f t="shared" si="16"/>
        <v>30.5</v>
      </c>
      <c r="V74" s="123">
        <f>+'Ark1'!T1789</f>
        <v>15.081967213114748</v>
      </c>
      <c r="W74" s="123">
        <f>+'Ark1'!V1789</f>
        <v>95.446068593147771</v>
      </c>
      <c r="X74" s="54"/>
      <c r="Y74" s="14"/>
      <c r="Z74" s="14"/>
      <c r="AA74" s="3"/>
      <c r="AB74" s="3"/>
      <c r="AC74" s="3"/>
      <c r="AD74" s="3"/>
      <c r="AH74"/>
    </row>
    <row r="75" spans="1:34" x14ac:dyDescent="0.5">
      <c r="A75" s="54"/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14"/>
      <c r="Z75" s="14"/>
      <c r="AA75" s="3"/>
      <c r="AB75" s="3"/>
      <c r="AC75" s="3"/>
      <c r="AD75" s="3"/>
      <c r="AH75"/>
    </row>
    <row r="76" spans="1:34" x14ac:dyDescent="0.5">
      <c r="A76" s="54"/>
      <c r="B76" s="62">
        <f>+'Ark1'!C1790</f>
        <v>2016</v>
      </c>
      <c r="C76" s="62">
        <f>+'Ark1'!O1790</f>
        <v>1</v>
      </c>
      <c r="D76" s="63" t="str">
        <f t="shared" ref="D76:D85" si="17">VLOOKUP(C76,$AG$12:$AH$21,2)</f>
        <v>Viken</v>
      </c>
      <c r="E76" s="62">
        <f>+'Ark1'!Q1790</f>
        <v>12</v>
      </c>
      <c r="F76" s="62"/>
      <c r="G76" s="62">
        <f>+'Ark1'!R1790</f>
        <v>5087</v>
      </c>
      <c r="H76" s="62"/>
      <c r="I76" s="84">
        <f>+'Ark1'!S1790</f>
        <v>5083</v>
      </c>
      <c r="J76" s="122">
        <f>+'Ark1'!AA1790</f>
        <v>10.847407028317976</v>
      </c>
      <c r="K76" s="122"/>
      <c r="L76" s="122">
        <f>+'Ark1'!AB1790</f>
        <v>10.942570738082505</v>
      </c>
      <c r="M76" s="122"/>
      <c r="N76" s="64">
        <f>+'Ark1'!U1790</f>
        <v>59.502459177650969</v>
      </c>
      <c r="O76" s="64"/>
      <c r="P76" s="122">
        <f>+'Ark1'!W1790</f>
        <v>82.243812709029854</v>
      </c>
      <c r="Q76" s="122"/>
      <c r="R76" s="122">
        <f>+'Ark1'!X1790</f>
        <v>10.398795812012596</v>
      </c>
      <c r="S76" s="64">
        <f>+'Ark1'!Y1790</f>
        <v>2.883696096900604</v>
      </c>
      <c r="T76" s="84">
        <f>+'Ark1'!Z1790</f>
        <v>-16.730986609349241</v>
      </c>
      <c r="U76" s="84">
        <f t="shared" si="16"/>
        <v>423.91666666666669</v>
      </c>
      <c r="V76" s="122">
        <f>+'Ark1'!T1790</f>
        <v>15.354236288578729</v>
      </c>
      <c r="W76" s="122">
        <f>+'Ark1'!V1790</f>
        <v>89.133983671699696</v>
      </c>
      <c r="X76" s="54"/>
      <c r="Y76" s="14"/>
      <c r="Z76" s="14"/>
      <c r="AA76" s="3"/>
      <c r="AB76" s="3"/>
      <c r="AC76" s="3"/>
      <c r="AD76" s="3"/>
      <c r="AH76"/>
    </row>
    <row r="77" spans="1:34" x14ac:dyDescent="0.5">
      <c r="A77" s="54"/>
      <c r="B77" s="62">
        <f>+'Ark1'!C1791</f>
        <v>2016</v>
      </c>
      <c r="C77" s="62">
        <f>+'Ark1'!O1791</f>
        <v>4</v>
      </c>
      <c r="D77" s="63" t="str">
        <f t="shared" si="17"/>
        <v>Innlandet</v>
      </c>
      <c r="E77" s="62">
        <f>+'Ark1'!Q1791</f>
        <v>26</v>
      </c>
      <c r="F77" s="62"/>
      <c r="G77" s="62">
        <f>+'Ark1'!R1791</f>
        <v>2598</v>
      </c>
      <c r="H77" s="62"/>
      <c r="I77" s="84">
        <f>+'Ark1'!S1791</f>
        <v>2598</v>
      </c>
      <c r="J77" s="122">
        <f>+'Ark1'!AA1791</f>
        <v>5.5399181166837268</v>
      </c>
      <c r="K77" s="122"/>
      <c r="L77" s="122">
        <f>+'Ark1'!AB1791</f>
        <v>5.7422246866804842</v>
      </c>
      <c r="M77" s="122"/>
      <c r="N77" s="64">
        <f>+'Ark1'!U1791</f>
        <v>60.643956889915309</v>
      </c>
      <c r="O77" s="64"/>
      <c r="P77" s="122">
        <f>+'Ark1'!W1791</f>
        <v>84.439376443417956</v>
      </c>
      <c r="Q77" s="122"/>
      <c r="R77" s="122">
        <f>+'Ark1'!X1791</f>
        <v>9.8425839850836905</v>
      </c>
      <c r="S77" s="64">
        <f>+'Ark1'!Y1791</f>
        <v>2.6345004860645593</v>
      </c>
      <c r="T77" s="84">
        <f>+'Ark1'!Z1791</f>
        <v>-35.596378951199753</v>
      </c>
      <c r="U77" s="84">
        <f t="shared" si="16"/>
        <v>99.92307692307692</v>
      </c>
      <c r="V77" s="122">
        <f>+'Ark1'!T1791</f>
        <v>15.966512702078523</v>
      </c>
      <c r="W77" s="122">
        <f>+'Ark1'!V1791</f>
        <v>91.483614781601375</v>
      </c>
      <c r="X77" s="54"/>
      <c r="Y77" s="14"/>
      <c r="Z77" s="14"/>
      <c r="AA77" s="3"/>
      <c r="AB77" s="3"/>
      <c r="AC77" s="3"/>
      <c r="AD77" s="3"/>
      <c r="AH77"/>
    </row>
    <row r="78" spans="1:34" x14ac:dyDescent="0.5">
      <c r="A78" s="54"/>
      <c r="B78" s="62">
        <f>+'Ark1'!C1792</f>
        <v>2016</v>
      </c>
      <c r="C78" s="62">
        <f>+'Ark1'!O1792</f>
        <v>8</v>
      </c>
      <c r="D78" s="63" t="str">
        <f t="shared" si="17"/>
        <v>Telemark/ Vestfold</v>
      </c>
      <c r="E78" s="62">
        <f>+'Ark1'!Q1792</f>
        <v>2</v>
      </c>
      <c r="F78" s="62"/>
      <c r="G78" s="62">
        <f>+'Ark1'!R1792</f>
        <v>238</v>
      </c>
      <c r="H78" s="62"/>
      <c r="I78" s="84">
        <f>+'Ark1'!S1792</f>
        <v>238</v>
      </c>
      <c r="J78" s="122">
        <f>+'Ark1'!AA1792</f>
        <v>0.50750597065847824</v>
      </c>
      <c r="K78" s="122"/>
      <c r="L78" s="122">
        <f>+'Ark1'!AB1792</f>
        <v>0.55214469075968386</v>
      </c>
      <c r="M78" s="122"/>
      <c r="N78" s="64">
        <f>+'Ark1'!U1792</f>
        <v>61.390756302520998</v>
      </c>
      <c r="O78" s="64"/>
      <c r="P78" s="122">
        <f>+'Ark1'!W1792</f>
        <v>88.629831932773101</v>
      </c>
      <c r="Q78" s="122"/>
      <c r="R78" s="122">
        <f>+'Ark1'!X1792</f>
        <v>12.775573823761421</v>
      </c>
      <c r="S78" s="64">
        <f>+'Ark1'!Y1792</f>
        <v>2.2479305738794286</v>
      </c>
      <c r="T78" s="84">
        <f>+'Ark1'!Z1792</f>
        <v>-49.147927542113685</v>
      </c>
      <c r="U78" s="84">
        <f t="shared" si="16"/>
        <v>119</v>
      </c>
      <c r="V78" s="122">
        <f>+'Ark1'!T1792</f>
        <v>16.420168067226886</v>
      </c>
      <c r="W78" s="122">
        <f>+'Ark1'!V1792</f>
        <v>96.023653231606801</v>
      </c>
      <c r="X78" s="54"/>
      <c r="Y78" s="14"/>
      <c r="Z78" s="14"/>
      <c r="AA78" s="3"/>
      <c r="AB78" s="3"/>
      <c r="AC78" s="3"/>
      <c r="AD78" s="3"/>
      <c r="AH78"/>
    </row>
    <row r="79" spans="1:34" x14ac:dyDescent="0.5">
      <c r="A79" s="54"/>
      <c r="B79" s="62">
        <f>+'Ark1'!C1793</f>
        <v>2016</v>
      </c>
      <c r="C79" s="62">
        <f>+'Ark1'!O1793</f>
        <v>9</v>
      </c>
      <c r="D79" s="63" t="str">
        <f t="shared" si="17"/>
        <v>Agder</v>
      </c>
      <c r="E79" s="62">
        <f>+'Ark1'!Q1793</f>
        <v>3</v>
      </c>
      <c r="F79" s="62"/>
      <c r="G79" s="62">
        <f>+'Ark1'!R1793</f>
        <v>172</v>
      </c>
      <c r="H79" s="62"/>
      <c r="I79" s="84">
        <f>+'Ark1'!S1793</f>
        <v>172</v>
      </c>
      <c r="J79" s="122">
        <f>+'Ark1'!AA1793</f>
        <v>0.36676902081200952</v>
      </c>
      <c r="K79" s="122"/>
      <c r="L79" s="122">
        <f>+'Ark1'!AB1793</f>
        <v>0.3804460907360685</v>
      </c>
      <c r="M79" s="122"/>
      <c r="N79" s="64">
        <f>+'Ark1'!U1793</f>
        <v>61.191860465116264</v>
      </c>
      <c r="O79" s="64"/>
      <c r="P79" s="122">
        <f>+'Ark1'!W1793</f>
        <v>84.502325581395397</v>
      </c>
      <c r="Q79" s="122"/>
      <c r="R79" s="122">
        <f>+'Ark1'!X1793</f>
        <v>8.3163606858278509</v>
      </c>
      <c r="S79" s="64">
        <f>+'Ark1'!Y1793</f>
        <v>2.2806932399926896</v>
      </c>
      <c r="T79" s="84">
        <f>+'Ark1'!Z1793</f>
        <v>-30.578605585509088</v>
      </c>
      <c r="U79" s="84">
        <f t="shared" si="16"/>
        <v>57.333333333333336</v>
      </c>
      <c r="V79" s="122">
        <f>+'Ark1'!T1793</f>
        <v>16.25</v>
      </c>
      <c r="W79" s="122">
        <f>+'Ark1'!V1793</f>
        <v>91.55181536445869</v>
      </c>
      <c r="X79" s="54"/>
      <c r="Y79" s="14"/>
      <c r="Z79" s="14"/>
      <c r="AA79" s="3"/>
      <c r="AB79" s="3"/>
      <c r="AC79" s="3"/>
      <c r="AD79" s="3"/>
      <c r="AH79"/>
    </row>
    <row r="80" spans="1:34" x14ac:dyDescent="0.5">
      <c r="A80" s="54"/>
      <c r="B80" s="62">
        <f>+'Ark1'!C1794</f>
        <v>2016</v>
      </c>
      <c r="C80" s="62">
        <f>+'Ark1'!O1794</f>
        <v>11</v>
      </c>
      <c r="D80" s="63" t="str">
        <f t="shared" si="17"/>
        <v>Rogaland</v>
      </c>
      <c r="E80" s="62">
        <f>+'Ark1'!Q1794</f>
        <v>52</v>
      </c>
      <c r="F80" s="62"/>
      <c r="G80" s="62">
        <f>+'Ark1'!R1794</f>
        <v>6217</v>
      </c>
      <c r="H80" s="62"/>
      <c r="I80" s="84">
        <f>+'Ark1'!S1794</f>
        <v>6216</v>
      </c>
      <c r="J80" s="122">
        <f>+'Ark1'!AA1794</f>
        <v>13.256994199931762</v>
      </c>
      <c r="K80" s="122"/>
      <c r="L80" s="122">
        <f>+'Ark1'!AB1794</f>
        <v>13.72395456309804</v>
      </c>
      <c r="M80" s="122"/>
      <c r="N80" s="64">
        <f>+'Ark1'!U1794</f>
        <v>60.662323037323048</v>
      </c>
      <c r="O80" s="64"/>
      <c r="P80" s="122">
        <f>+'Ark1'!W1794</f>
        <v>84.347506435006238</v>
      </c>
      <c r="Q80" s="122"/>
      <c r="R80" s="122">
        <f>+'Ark1'!X1794</f>
        <v>10.583871387659668</v>
      </c>
      <c r="S80" s="64">
        <f>+'Ark1'!Y1794</f>
        <v>2.5058559490157499</v>
      </c>
      <c r="T80" s="84">
        <f>+'Ark1'!Z1794</f>
        <v>-21.327901389093455</v>
      </c>
      <c r="U80" s="84">
        <f t="shared" si="16"/>
        <v>119.55769230769231</v>
      </c>
      <c r="V80" s="122">
        <f>+'Ark1'!T1794</f>
        <v>15.997426411452469</v>
      </c>
      <c r="W80" s="122">
        <f>+'Ark1'!V1794</f>
        <v>91.390878186652898</v>
      </c>
      <c r="X80" s="54"/>
      <c r="Y80" s="4"/>
      <c r="Z80" s="7"/>
      <c r="AA80" s="6"/>
      <c r="AB80" s="6"/>
      <c r="AC80" s="3"/>
      <c r="AD80" s="3"/>
      <c r="AH80"/>
    </row>
    <row r="81" spans="1:34" x14ac:dyDescent="0.5">
      <c r="A81" s="54"/>
      <c r="B81" s="62">
        <f>+'Ark1'!C1795</f>
        <v>2016</v>
      </c>
      <c r="C81" s="62">
        <f>+'Ark1'!O1795</f>
        <v>14</v>
      </c>
      <c r="D81" s="63" t="str">
        <f t="shared" si="17"/>
        <v>Vestland</v>
      </c>
      <c r="E81" s="62">
        <f>+'Ark1'!Q1795</f>
        <v>3</v>
      </c>
      <c r="F81" s="62"/>
      <c r="G81" s="62">
        <f>+'Ark1'!R1795</f>
        <v>269</v>
      </c>
      <c r="H81" s="62"/>
      <c r="I81" s="84">
        <f>+'Ark1'!S1795</f>
        <v>268</v>
      </c>
      <c r="J81" s="122">
        <f>+'Ark1'!AA1795</f>
        <v>0.57360968952575908</v>
      </c>
      <c r="K81" s="122"/>
      <c r="L81" s="122">
        <f>+'Ark1'!AB1795</f>
        <v>0.53535306763061186</v>
      </c>
      <c r="M81" s="122"/>
      <c r="N81" s="64">
        <f>+'Ark1'!U1795</f>
        <v>61.264925373134318</v>
      </c>
      <c r="O81" s="64"/>
      <c r="P81" s="122">
        <f>+'Ark1'!W1795</f>
        <v>76.314925373134315</v>
      </c>
      <c r="Q81" s="122"/>
      <c r="R81" s="122">
        <f>+'Ark1'!X1795</f>
        <v>10.707198774256838</v>
      </c>
      <c r="S81" s="64">
        <f>+'Ark1'!Y1795</f>
        <v>2.20767850861857</v>
      </c>
      <c r="T81" s="84">
        <f>+'Ark1'!Z1795</f>
        <v>-28.064092091492896</v>
      </c>
      <c r="U81" s="84">
        <f t="shared" si="16"/>
        <v>89.666666666666671</v>
      </c>
      <c r="V81" s="122">
        <f>+'Ark1'!T1795</f>
        <v>16.278810408921935</v>
      </c>
      <c r="W81" s="122">
        <f>+'Ark1'!V1795</f>
        <v>82.835012370433887</v>
      </c>
      <c r="X81" s="54"/>
      <c r="Y81" s="6"/>
      <c r="Z81" s="6"/>
      <c r="AA81" s="13"/>
      <c r="AB81" s="7"/>
      <c r="AC81" s="3"/>
      <c r="AD81" s="3"/>
      <c r="AH81"/>
    </row>
    <row r="82" spans="1:34" x14ac:dyDescent="0.5">
      <c r="A82" s="54"/>
      <c r="B82" s="62">
        <f>+'Ark1'!C1796</f>
        <v>2016</v>
      </c>
      <c r="C82" s="62">
        <f>+'Ark1'!O1796</f>
        <v>15</v>
      </c>
      <c r="D82" s="63" t="str">
        <f t="shared" si="17"/>
        <v>Møre og Romsdal</v>
      </c>
      <c r="E82" s="62">
        <f>+'Ark1'!Q1796</f>
        <v>7</v>
      </c>
      <c r="F82" s="62"/>
      <c r="G82" s="62">
        <f>+'Ark1'!R1796</f>
        <v>540</v>
      </c>
      <c r="H82" s="62"/>
      <c r="I82" s="84">
        <f>+'Ark1'!S1796</f>
        <v>540</v>
      </c>
      <c r="J82" s="122">
        <f>+'Ark1'!AA1796</f>
        <v>1.1514841351074723</v>
      </c>
      <c r="K82" s="122"/>
      <c r="L82" s="122">
        <f>+'Ark1'!AB1796</f>
        <v>1.2318926295192341</v>
      </c>
      <c r="M82" s="122"/>
      <c r="N82" s="64">
        <f>+'Ark1'!U1796</f>
        <v>62.220370370370382</v>
      </c>
      <c r="O82" s="64"/>
      <c r="P82" s="122">
        <f>+'Ark1'!W1796</f>
        <v>87.153148148148134</v>
      </c>
      <c r="Q82" s="122"/>
      <c r="R82" s="122">
        <f>+'Ark1'!X1796</f>
        <v>12.729787511548301</v>
      </c>
      <c r="S82" s="64">
        <f>+'Ark1'!Y1796</f>
        <v>2.2172622115298153</v>
      </c>
      <c r="T82" s="84">
        <f>+'Ark1'!Z1796</f>
        <v>-43.189712762739191</v>
      </c>
      <c r="U82" s="84">
        <f t="shared" si="16"/>
        <v>77.142857142857139</v>
      </c>
      <c r="V82" s="122">
        <f>+'Ark1'!T1796</f>
        <v>16.744444444444444</v>
      </c>
      <c r="W82" s="122">
        <f>+'Ark1'!V1796</f>
        <v>94.423779142088975</v>
      </c>
      <c r="X82" s="54"/>
      <c r="Y82" s="6"/>
      <c r="Z82" s="14"/>
      <c r="AA82" s="13"/>
      <c r="AB82" s="7"/>
      <c r="AC82" s="3"/>
      <c r="AD82" s="3"/>
      <c r="AH82"/>
    </row>
    <row r="83" spans="1:34" x14ac:dyDescent="0.5">
      <c r="A83" s="54"/>
      <c r="B83" s="62">
        <f>+'Ark1'!C1797</f>
        <v>2016</v>
      </c>
      <c r="C83" s="62">
        <f>+'Ark1'!O1797</f>
        <v>16</v>
      </c>
      <c r="D83" s="63" t="str">
        <f t="shared" si="17"/>
        <v>Trøndelag</v>
      </c>
      <c r="E83" s="62">
        <f>+'Ark1'!Q1797</f>
        <v>80</v>
      </c>
      <c r="F83" s="62"/>
      <c r="G83" s="62">
        <f>+'Ark1'!R1797</f>
        <v>24480</v>
      </c>
      <c r="H83" s="62"/>
      <c r="I83" s="84">
        <f>+'Ark1'!S1797</f>
        <v>24456</v>
      </c>
      <c r="J83" s="122">
        <f>+'Ark1'!AA1797</f>
        <v>52.200614124872061</v>
      </c>
      <c r="K83" s="122"/>
      <c r="L83" s="122">
        <f>+'Ark1'!AB1797</f>
        <v>51.591794830289857</v>
      </c>
      <c r="M83" s="122"/>
      <c r="N83" s="64">
        <f>+'Ark1'!U1797</f>
        <v>60.618212299640192</v>
      </c>
      <c r="O83" s="64"/>
      <c r="P83" s="122">
        <f>+'Ark1'!W1797</f>
        <v>80.593347235852193</v>
      </c>
      <c r="Q83" s="122"/>
      <c r="R83" s="122">
        <f>+'Ark1'!X1797</f>
        <v>10.984066931203843</v>
      </c>
      <c r="S83" s="64">
        <f>+'Ark1'!Y1797</f>
        <v>2.8938126175618359</v>
      </c>
      <c r="T83" s="84">
        <f>+'Ark1'!Z1797</f>
        <v>-36.798087929597905</v>
      </c>
      <c r="U83" s="84">
        <f t="shared" si="16"/>
        <v>306</v>
      </c>
      <c r="V83" s="122">
        <f>+'Ark1'!T1797</f>
        <v>15.844975490196081</v>
      </c>
      <c r="W83" s="122">
        <f>+'Ark1'!V1797</f>
        <v>87.353545545433889</v>
      </c>
      <c r="X83" s="54"/>
      <c r="Y83" s="6"/>
      <c r="Z83" s="14"/>
      <c r="AA83" s="13"/>
      <c r="AB83" s="7"/>
      <c r="AC83" s="3"/>
      <c r="AD83" s="3"/>
      <c r="AH83"/>
    </row>
    <row r="84" spans="1:34" x14ac:dyDescent="0.5">
      <c r="A84" s="54"/>
      <c r="B84" s="62">
        <f>+'Ark1'!C1798</f>
        <v>2016</v>
      </c>
      <c r="C84" s="62">
        <f>+'Ark1'!O1798</f>
        <v>18</v>
      </c>
      <c r="D84" s="63" t="str">
        <f t="shared" si="17"/>
        <v>Trøndelag</v>
      </c>
      <c r="E84" s="62">
        <f>+'Ark1'!Q1798</f>
        <v>14</v>
      </c>
      <c r="F84" s="62"/>
      <c r="G84" s="62">
        <f>+'Ark1'!R1798</f>
        <v>7154</v>
      </c>
      <c r="H84" s="62"/>
      <c r="I84" s="84">
        <f>+'Ark1'!S1798</f>
        <v>7145</v>
      </c>
      <c r="J84" s="122">
        <f>+'Ark1'!AA1798</f>
        <v>15.255032412146027</v>
      </c>
      <c r="K84" s="122"/>
      <c r="L84" s="122">
        <f>+'Ark1'!AB1798</f>
        <v>14.97694207816634</v>
      </c>
      <c r="M84" s="122"/>
      <c r="N84" s="64">
        <f>+'Ark1'!U1798</f>
        <v>60.831490552834154</v>
      </c>
      <c r="O84" s="64"/>
      <c r="P84" s="122">
        <f>+'Ark1'!W1798</f>
        <v>80.080153953813735</v>
      </c>
      <c r="Q84" s="122"/>
      <c r="R84" s="122">
        <f>+'Ark1'!X1798</f>
        <v>10.887279740975407</v>
      </c>
      <c r="S84" s="64">
        <f>+'Ark1'!Y1798</f>
        <v>2.7022297152455037</v>
      </c>
      <c r="T84" s="84">
        <f>+'Ark1'!Z1798</f>
        <v>-23.429413934227288</v>
      </c>
      <c r="U84" s="84">
        <f t="shared" si="16"/>
        <v>511</v>
      </c>
      <c r="V84" s="122">
        <f>+'Ark1'!T1798</f>
        <v>15.998182834777747</v>
      </c>
      <c r="W84" s="122">
        <f>+'Ark1'!V1798</f>
        <v>86.810405415753252</v>
      </c>
      <c r="X84" s="54"/>
      <c r="Y84" s="6"/>
      <c r="Z84" s="14"/>
      <c r="AA84" s="13"/>
      <c r="AB84" s="7"/>
      <c r="AC84" s="3"/>
      <c r="AD84" s="3"/>
      <c r="AH84"/>
    </row>
    <row r="85" spans="1:34" x14ac:dyDescent="0.5">
      <c r="A85" s="54"/>
      <c r="B85" s="62">
        <f>+'Ark1'!C1799</f>
        <v>2016</v>
      </c>
      <c r="C85" s="62">
        <f>+'Ark1'!O1799</f>
        <v>54</v>
      </c>
      <c r="D85" s="63" t="str">
        <f t="shared" si="17"/>
        <v>Troms og Finnmark</v>
      </c>
      <c r="E85" s="62">
        <f>+'Ark1'!Q1799</f>
        <v>2</v>
      </c>
      <c r="F85" s="62"/>
      <c r="G85" s="62">
        <f>+'Ark1'!R1799</f>
        <v>141</v>
      </c>
      <c r="H85" s="62"/>
      <c r="I85" s="84">
        <f>+'Ark1'!S1799</f>
        <v>141</v>
      </c>
      <c r="J85" s="122">
        <f>+'Ark1'!AA1799</f>
        <v>0.30066530194472874</v>
      </c>
      <c r="K85" s="122"/>
      <c r="L85" s="122">
        <f>+'Ark1'!AB1799</f>
        <v>0.32267662503713995</v>
      </c>
      <c r="M85" s="122"/>
      <c r="N85" s="64">
        <f>+'Ark1'!U1799</f>
        <v>58.163120567375891</v>
      </c>
      <c r="O85" s="64"/>
      <c r="P85" s="122">
        <f>+'Ark1'!W1799</f>
        <v>87.42836879432619</v>
      </c>
      <c r="Q85" s="122"/>
      <c r="R85" s="122">
        <f>+'Ark1'!X1799</f>
        <v>11.331023917234278</v>
      </c>
      <c r="S85" s="64">
        <f>+'Ark1'!Y1799</f>
        <v>2.5477680775442</v>
      </c>
      <c r="T85" s="84">
        <f>+'Ark1'!Z1799</f>
        <v>-31.447028585214728</v>
      </c>
      <c r="U85" s="84">
        <f t="shared" si="16"/>
        <v>70.5</v>
      </c>
      <c r="V85" s="122">
        <f>+'Ark1'!T1799</f>
        <v>14.702127659574463</v>
      </c>
      <c r="W85" s="122">
        <f>+'Ark1'!V1799</f>
        <v>94.721959690494316</v>
      </c>
      <c r="X85" s="54"/>
      <c r="Y85" s="6"/>
      <c r="Z85" s="14"/>
      <c r="AA85" s="14"/>
      <c r="AB85" s="7"/>
      <c r="AC85" s="3"/>
      <c r="AD85" s="3"/>
      <c r="AH85"/>
    </row>
    <row r="86" spans="1:34" x14ac:dyDescent="0.5">
      <c r="A86" s="54"/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6"/>
      <c r="Z86" s="14"/>
      <c r="AA86" s="14"/>
      <c r="AB86" s="7"/>
      <c r="AC86" s="3"/>
      <c r="AD86" s="3"/>
      <c r="AH86"/>
    </row>
    <row r="87" spans="1:34" x14ac:dyDescent="0.5">
      <c r="A87" s="54"/>
      <c r="B87" s="3">
        <f>+'Ark1'!C1800</f>
        <v>2015</v>
      </c>
      <c r="C87" s="3">
        <f>+'Ark1'!O1800</f>
        <v>1</v>
      </c>
      <c r="D87" s="5" t="str">
        <f t="shared" ref="D87:D96" si="18">VLOOKUP(C87,$AG$12:$AH$21,2)</f>
        <v>Viken</v>
      </c>
      <c r="E87" s="3">
        <f>+'Ark1'!Q1800</f>
        <v>13</v>
      </c>
      <c r="F87" s="3"/>
      <c r="G87" s="3">
        <f>+'Ark1'!R1800</f>
        <v>4174</v>
      </c>
      <c r="H87" s="3"/>
      <c r="I87" s="18">
        <f>+'Ark1'!S1800</f>
        <v>4171</v>
      </c>
      <c r="J87" s="123">
        <f>+'Ark1'!AA1800</f>
        <v>10.998392664224921</v>
      </c>
      <c r="K87" s="123"/>
      <c r="L87" s="123">
        <f>+'Ark1'!AB1800</f>
        <v>10.915632920108981</v>
      </c>
      <c r="M87" s="123"/>
      <c r="N87" s="13">
        <f>+'Ark1'!U1800</f>
        <v>60.105010788779687</v>
      </c>
      <c r="O87" s="13"/>
      <c r="P87" s="123">
        <f>+'Ark1'!W1800</f>
        <v>80.151642292016177</v>
      </c>
      <c r="Q87" s="123"/>
      <c r="R87" s="123">
        <f>+'Ark1'!X1800</f>
        <v>8.5099396979927704</v>
      </c>
      <c r="S87" s="13">
        <f>+'Ark1'!Y1800</f>
        <v>2.7122887926931702</v>
      </c>
      <c r="T87" s="18">
        <f>+'Ark1'!Z1800</f>
        <v>-32.063355878137408</v>
      </c>
      <c r="U87" s="18">
        <f t="shared" si="16"/>
        <v>321.07692307692309</v>
      </c>
      <c r="V87" s="123">
        <f>+'Ark1'!T1800</f>
        <v>15.6875898418783</v>
      </c>
      <c r="W87" s="123">
        <f>+'Ark1'!V1800</f>
        <v>86.86940446507667</v>
      </c>
      <c r="X87" s="54"/>
      <c r="Y87" s="6"/>
      <c r="Z87" s="14"/>
      <c r="AA87" s="14"/>
      <c r="AB87" s="7"/>
      <c r="AC87" s="3"/>
      <c r="AD87" s="3"/>
      <c r="AH87"/>
    </row>
    <row r="88" spans="1:34" x14ac:dyDescent="0.5">
      <c r="A88" s="54"/>
      <c r="B88" s="3">
        <f>+'Ark1'!C1801</f>
        <v>2015</v>
      </c>
      <c r="C88" s="3">
        <f>+'Ark1'!O1801</f>
        <v>4</v>
      </c>
      <c r="D88" s="5" t="str">
        <f t="shared" si="18"/>
        <v>Innlandet</v>
      </c>
      <c r="E88" s="3">
        <f>+'Ark1'!Q1801</f>
        <v>23</v>
      </c>
      <c r="F88" s="3"/>
      <c r="G88" s="3">
        <f>+'Ark1'!R1801</f>
        <v>2504</v>
      </c>
      <c r="H88" s="3"/>
      <c r="I88" s="18">
        <f>+'Ark1'!S1801</f>
        <v>2491</v>
      </c>
      <c r="J88" s="123">
        <f>+'Ark1'!AA1801</f>
        <v>6.5979816078627724</v>
      </c>
      <c r="K88" s="123"/>
      <c r="L88" s="123">
        <f>+'Ark1'!AB1801</f>
        <v>6.7737540661089941</v>
      </c>
      <c r="M88" s="123"/>
      <c r="N88" s="13">
        <f>+'Ark1'!U1801</f>
        <v>60.459253311922922</v>
      </c>
      <c r="O88" s="13"/>
      <c r="P88" s="123">
        <f>+'Ark1'!W1801</f>
        <v>83.283580891208516</v>
      </c>
      <c r="Q88" s="123"/>
      <c r="R88" s="123">
        <f>+'Ark1'!X1801</f>
        <v>9.9793572256755354</v>
      </c>
      <c r="S88" s="13">
        <f>+'Ark1'!Y1801</f>
        <v>2.723480886248371</v>
      </c>
      <c r="T88" s="18">
        <f>+'Ark1'!Z1801</f>
        <v>-45.110598992431825</v>
      </c>
      <c r="U88" s="18">
        <f t="shared" si="16"/>
        <v>108.8695652173913</v>
      </c>
      <c r="V88" s="123">
        <f>+'Ark1'!T1801</f>
        <v>15.747204472843451</v>
      </c>
      <c r="W88" s="123">
        <f>+'Ark1'!V1801</f>
        <v>90.40124078317919</v>
      </c>
      <c r="X88" s="54"/>
      <c r="Y88" s="6"/>
      <c r="Z88" s="14"/>
      <c r="AA88" s="14"/>
      <c r="AB88" s="7"/>
      <c r="AC88" s="3"/>
      <c r="AD88" s="3"/>
      <c r="AH88"/>
    </row>
    <row r="89" spans="1:34" x14ac:dyDescent="0.5">
      <c r="A89" s="54"/>
      <c r="B89" s="3">
        <f>+'Ark1'!C1802</f>
        <v>2015</v>
      </c>
      <c r="C89" s="3">
        <f>+'Ark1'!O1802</f>
        <v>8</v>
      </c>
      <c r="D89" s="5" t="str">
        <f t="shared" si="18"/>
        <v>Telemark/ Vestfold</v>
      </c>
      <c r="E89" s="3">
        <f>+'Ark1'!Q1802</f>
        <v>4</v>
      </c>
      <c r="F89" s="3"/>
      <c r="G89" s="3">
        <f>+'Ark1'!R1802</f>
        <v>80</v>
      </c>
      <c r="H89" s="3"/>
      <c r="I89" s="18">
        <f>+'Ark1'!S1802</f>
        <v>80</v>
      </c>
      <c r="J89" s="123">
        <f>+'Ark1'!AA1802</f>
        <v>0.21079813443651019</v>
      </c>
      <c r="K89" s="123"/>
      <c r="L89" s="123">
        <f>+'Ark1'!AB1802</f>
        <v>0.23118204472623596</v>
      </c>
      <c r="M89" s="123"/>
      <c r="N89" s="13">
        <f>+'Ark1'!U1802</f>
        <v>60.325000000000003</v>
      </c>
      <c r="O89" s="13"/>
      <c r="P89" s="123">
        <f>+'Ark1'!W1802</f>
        <v>88.50500000000001</v>
      </c>
      <c r="Q89" s="123"/>
      <c r="R89" s="123">
        <f>+'Ark1'!X1802</f>
        <v>9.6275892621151176</v>
      </c>
      <c r="S89" s="13">
        <f>+'Ark1'!Y1802</f>
        <v>2.0962764607751185</v>
      </c>
      <c r="T89" s="18">
        <f>+'Ark1'!Z1802</f>
        <v>-48.095244863101009</v>
      </c>
      <c r="U89" s="18">
        <f t="shared" ref="U89" si="19">+IF(G89=0,"",G89/E89)</f>
        <v>20</v>
      </c>
      <c r="V89" s="123">
        <f>+'Ark1'!T1802</f>
        <v>15.9125</v>
      </c>
      <c r="W89" s="123">
        <f>+'Ark1'!V1802</f>
        <v>95.888407367280607</v>
      </c>
      <c r="X89" s="54"/>
      <c r="Y89" s="6"/>
      <c r="Z89" s="14"/>
      <c r="AA89" s="14"/>
      <c r="AB89" s="7"/>
      <c r="AC89" s="3"/>
      <c r="AD89" s="3"/>
      <c r="AH89"/>
    </row>
    <row r="90" spans="1:34" x14ac:dyDescent="0.5">
      <c r="A90" s="54"/>
      <c r="B90" s="3">
        <f>+'Ark1'!C1803</f>
        <v>2015</v>
      </c>
      <c r="C90" s="3">
        <f>+'Ark1'!O1803</f>
        <v>9</v>
      </c>
      <c r="D90" s="5" t="str">
        <f t="shared" si="18"/>
        <v>Agder</v>
      </c>
      <c r="E90" s="3">
        <f>+'Ark1'!Q1803</f>
        <v>3</v>
      </c>
      <c r="F90" s="3"/>
      <c r="G90" s="3">
        <f>+'Ark1'!R1803</f>
        <v>622</v>
      </c>
      <c r="H90" s="3"/>
      <c r="I90" s="18">
        <f>+'Ark1'!S1803</f>
        <v>622</v>
      </c>
      <c r="J90" s="123">
        <f>+'Ark1'!AA1803</f>
        <v>1.6389554952438676</v>
      </c>
      <c r="K90" s="123"/>
      <c r="L90" s="123">
        <f>+'Ark1'!AB1803</f>
        <v>1.6702383580785387</v>
      </c>
      <c r="M90" s="123"/>
      <c r="N90" s="13">
        <f>+'Ark1'!U1803</f>
        <v>61.506430868167193</v>
      </c>
      <c r="O90" s="13"/>
      <c r="P90" s="123">
        <f>+'Ark1'!W1803</f>
        <v>82.241639871382631</v>
      </c>
      <c r="Q90" s="123"/>
      <c r="R90" s="123">
        <f>+'Ark1'!X1803</f>
        <v>9.308602625602477</v>
      </c>
      <c r="S90" s="13">
        <f>+'Ark1'!Y1803</f>
        <v>2.3087538838138082</v>
      </c>
      <c r="T90" s="18">
        <f>+'Ark1'!Z1803</f>
        <v>-50.879971528021507</v>
      </c>
      <c r="U90" s="18">
        <f t="shared" ref="U90:U107" si="20">+IF(G90=0,"",G90/E90)</f>
        <v>207.33333333333334</v>
      </c>
      <c r="V90" s="123">
        <f>+'Ark1'!T1803</f>
        <v>16.290996784565916</v>
      </c>
      <c r="W90" s="123">
        <f>+'Ark1'!V1803</f>
        <v>89.102535071920443</v>
      </c>
      <c r="X90" s="54"/>
      <c r="Y90" s="6"/>
      <c r="Z90" s="14"/>
      <c r="AA90" s="7"/>
      <c r="AB90" s="7"/>
      <c r="AC90" s="3"/>
      <c r="AD90" s="3"/>
      <c r="AH90"/>
    </row>
    <row r="91" spans="1:34" x14ac:dyDescent="0.5">
      <c r="A91" s="54"/>
      <c r="B91" s="3">
        <f>+'Ark1'!C1804</f>
        <v>2015</v>
      </c>
      <c r="C91" s="3">
        <f>+'Ark1'!O1804</f>
        <v>11</v>
      </c>
      <c r="D91" s="5" t="str">
        <f t="shared" si="18"/>
        <v>Rogaland</v>
      </c>
      <c r="E91" s="3">
        <f>+'Ark1'!Q1804</f>
        <v>30</v>
      </c>
      <c r="F91" s="3"/>
      <c r="G91" s="3">
        <f>+'Ark1'!R1804</f>
        <v>2111</v>
      </c>
      <c r="H91" s="3"/>
      <c r="I91" s="18">
        <f>+'Ark1'!S1804</f>
        <v>2111</v>
      </c>
      <c r="J91" s="123">
        <f>+'Ark1'!AA1804</f>
        <v>5.562435772443413</v>
      </c>
      <c r="K91" s="123"/>
      <c r="L91" s="123">
        <f>+'Ark1'!AB1804</f>
        <v>5.6572535831682398</v>
      </c>
      <c r="M91" s="123"/>
      <c r="N91" s="13">
        <f>+'Ark1'!U1804</f>
        <v>60.677877783041197</v>
      </c>
      <c r="O91" s="13"/>
      <c r="P91" s="123">
        <f>+'Ark1'!W1804</f>
        <v>82.076930364755995</v>
      </c>
      <c r="Q91" s="123"/>
      <c r="R91" s="123">
        <f>+'Ark1'!X1804</f>
        <v>9.3951000288320863</v>
      </c>
      <c r="S91" s="13">
        <f>+'Ark1'!Y1804</f>
        <v>2.5889168078607985</v>
      </c>
      <c r="T91" s="18">
        <f>+'Ark1'!Z1804</f>
        <v>-30.173036631800652</v>
      </c>
      <c r="U91" s="18">
        <f t="shared" si="20"/>
        <v>70.36666666666666</v>
      </c>
      <c r="V91" s="123">
        <f>+'Ark1'!T1804</f>
        <v>15.951207958313596</v>
      </c>
      <c r="W91" s="123">
        <f>+'Ark1'!V1804</f>
        <v>88.924084902227605</v>
      </c>
      <c r="X91" s="54"/>
      <c r="Y91" s="6"/>
      <c r="Z91" s="14"/>
      <c r="AA91" s="7"/>
      <c r="AB91" s="7"/>
      <c r="AC91" s="3"/>
      <c r="AD91" s="3"/>
      <c r="AH91"/>
    </row>
    <row r="92" spans="1:34" x14ac:dyDescent="0.5">
      <c r="A92" s="54"/>
      <c r="B92" s="3">
        <f>+'Ark1'!C1805</f>
        <v>2015</v>
      </c>
      <c r="C92" s="3">
        <f>+'Ark1'!O1805</f>
        <v>14</v>
      </c>
      <c r="D92" s="5" t="str">
        <f t="shared" si="18"/>
        <v>Vestland</v>
      </c>
      <c r="E92" s="3">
        <f>+'Ark1'!Q1805</f>
        <v>3</v>
      </c>
      <c r="F92" s="3"/>
      <c r="G92" s="3">
        <f>+'Ark1'!R1805</f>
        <v>527</v>
      </c>
      <c r="H92" s="3"/>
      <c r="I92" s="18">
        <f>+'Ark1'!S1805</f>
        <v>526</v>
      </c>
      <c r="J92" s="123">
        <f>+'Ark1'!AA1805</f>
        <v>1.3886327106005112</v>
      </c>
      <c r="K92" s="123"/>
      <c r="L92" s="123">
        <f>+'Ark1'!AB1805</f>
        <v>1.3341780796557396</v>
      </c>
      <c r="M92" s="123"/>
      <c r="N92" s="13">
        <f>+'Ark1'!U1805</f>
        <v>60.247148288973378</v>
      </c>
      <c r="O92" s="13"/>
      <c r="P92" s="123">
        <f>+'Ark1'!W1805</f>
        <v>77.684030418250899</v>
      </c>
      <c r="Q92" s="123"/>
      <c r="R92" s="123">
        <f>+'Ark1'!X1805</f>
        <v>10.098829681802282</v>
      </c>
      <c r="S92" s="13">
        <f>+'Ark1'!Y1805</f>
        <v>2.380956897146806</v>
      </c>
      <c r="T92" s="18">
        <f>+'Ark1'!Z1805</f>
        <v>-18.791888113090184</v>
      </c>
      <c r="U92" s="18">
        <f t="shared" si="20"/>
        <v>175.66666666666666</v>
      </c>
      <c r="V92" s="123">
        <f>+'Ark1'!T1805</f>
        <v>15.721062618595829</v>
      </c>
      <c r="W92" s="123">
        <f>+'Ark1'!V1805</f>
        <v>84.245661156173654</v>
      </c>
      <c r="X92" s="54"/>
      <c r="Y92" s="6"/>
      <c r="Z92" s="14"/>
      <c r="AA92" s="7"/>
      <c r="AB92" s="7"/>
      <c r="AC92" s="3"/>
      <c r="AD92" s="3"/>
      <c r="AH92"/>
    </row>
    <row r="93" spans="1:34" x14ac:dyDescent="0.5">
      <c r="A93" s="54"/>
      <c r="B93" s="3">
        <f>+'Ark1'!C1806</f>
        <v>2015</v>
      </c>
      <c r="C93" s="3">
        <f>+'Ark1'!O1806</f>
        <v>15</v>
      </c>
      <c r="D93" s="5" t="str">
        <f t="shared" si="18"/>
        <v>Møre og Romsdal</v>
      </c>
      <c r="E93" s="3">
        <f>+'Ark1'!Q1806</f>
        <v>4</v>
      </c>
      <c r="F93" s="3"/>
      <c r="G93" s="3">
        <f>+'Ark1'!R1806</f>
        <v>22</v>
      </c>
      <c r="H93" s="3"/>
      <c r="I93" s="18">
        <f>+'Ark1'!S1806</f>
        <v>22</v>
      </c>
      <c r="J93" s="123">
        <f>+'Ark1'!AA1806</f>
        <v>5.7969486970040306E-2</v>
      </c>
      <c r="K93" s="123"/>
      <c r="L93" s="123">
        <f>+'Ark1'!AB1806</f>
        <v>5.6100924982856654E-2</v>
      </c>
      <c r="M93" s="123"/>
      <c r="N93" s="13">
        <f>+'Ark1'!U1806</f>
        <v>59.954545454545446</v>
      </c>
      <c r="O93" s="13"/>
      <c r="P93" s="123">
        <f>+'Ark1'!W1806</f>
        <v>78.100000000000023</v>
      </c>
      <c r="Q93" s="123"/>
      <c r="R93" s="123">
        <f>+'Ark1'!X1806</f>
        <v>11.880044383143204</v>
      </c>
      <c r="S93" s="13">
        <f>+'Ark1'!Y1806</f>
        <v>2.1208332995069323</v>
      </c>
      <c r="T93" s="18">
        <f>+'Ark1'!Z1806</f>
        <v>-14.50470067936633</v>
      </c>
      <c r="U93" s="18">
        <f t="shared" si="20"/>
        <v>5.5</v>
      </c>
      <c r="V93" s="123">
        <f>+'Ark1'!T1806</f>
        <v>15.636363636363638</v>
      </c>
      <c r="W93" s="123">
        <f>+'Ark1'!V1806</f>
        <v>84.615384615384627</v>
      </c>
      <c r="X93" s="54"/>
      <c r="Y93" s="6"/>
      <c r="Z93" s="14"/>
      <c r="AA93" s="7"/>
      <c r="AB93" s="7"/>
      <c r="AC93" s="3"/>
      <c r="AD93" s="3"/>
      <c r="AH93"/>
    </row>
    <row r="94" spans="1:34" x14ac:dyDescent="0.5">
      <c r="A94" s="54"/>
      <c r="B94" s="3">
        <f>+'Ark1'!C1807</f>
        <v>2015</v>
      </c>
      <c r="C94" s="3">
        <f>+'Ark1'!O1807</f>
        <v>16</v>
      </c>
      <c r="D94" s="5" t="str">
        <f t="shared" si="18"/>
        <v>Trøndelag</v>
      </c>
      <c r="E94" s="3">
        <f>+'Ark1'!Q1807</f>
        <v>81</v>
      </c>
      <c r="F94" s="3"/>
      <c r="G94" s="3">
        <f>+'Ark1'!R1807</f>
        <v>21861</v>
      </c>
      <c r="H94" s="3"/>
      <c r="I94" s="18">
        <f>+'Ark1'!S1807</f>
        <v>21843</v>
      </c>
      <c r="J94" s="123">
        <f>+'Ark1'!AA1807</f>
        <v>57.603225211456888</v>
      </c>
      <c r="K94" s="123"/>
      <c r="L94" s="123">
        <f>+'Ark1'!AB1807</f>
        <v>57.650942408688017</v>
      </c>
      <c r="M94" s="123"/>
      <c r="N94" s="13">
        <f>+'Ark1'!U1807</f>
        <v>60.715698393077851</v>
      </c>
      <c r="O94" s="13"/>
      <c r="P94" s="123">
        <f>+'Ark1'!W1807</f>
        <v>80.834697614796283</v>
      </c>
      <c r="Q94" s="123"/>
      <c r="R94" s="123">
        <f>+'Ark1'!X1807</f>
        <v>10.282524609783533</v>
      </c>
      <c r="S94" s="13">
        <f>+'Ark1'!Y1807</f>
        <v>2.8169805042516352</v>
      </c>
      <c r="T94" s="18">
        <f>+'Ark1'!Z1807</f>
        <v>-37.545739574923871</v>
      </c>
      <c r="U94" s="18">
        <f t="shared" si="20"/>
        <v>269.88888888888891</v>
      </c>
      <c r="V94" s="123">
        <f>+'Ark1'!T1807</f>
        <v>15.917112666392203</v>
      </c>
      <c r="W94" s="123">
        <f>+'Ark1'!V1807</f>
        <v>87.609111789545793</v>
      </c>
      <c r="X94" s="54"/>
      <c r="Y94" s="6"/>
      <c r="Z94" s="14"/>
      <c r="AA94" s="7"/>
      <c r="AB94" s="7"/>
      <c r="AC94" s="3"/>
      <c r="AD94" s="3"/>
      <c r="AH94"/>
    </row>
    <row r="95" spans="1:34" x14ac:dyDescent="0.5">
      <c r="A95" s="54"/>
      <c r="B95" s="3">
        <f>+'Ark1'!C1808</f>
        <v>2015</v>
      </c>
      <c r="C95" s="3">
        <f>+'Ark1'!O1808</f>
        <v>18</v>
      </c>
      <c r="D95" s="5" t="str">
        <f t="shared" si="18"/>
        <v>Trøndelag</v>
      </c>
      <c r="E95" s="3">
        <f>+'Ark1'!Q1808</f>
        <v>17</v>
      </c>
      <c r="F95" s="3"/>
      <c r="G95" s="3">
        <f>+'Ark1'!R1808</f>
        <v>5711</v>
      </c>
      <c r="H95" s="3"/>
      <c r="I95" s="18">
        <f>+'Ark1'!S1808</f>
        <v>5706</v>
      </c>
      <c r="J95" s="123">
        <f>+'Ark1'!AA1808</f>
        <v>15.048351822086378</v>
      </c>
      <c r="K95" s="123"/>
      <c r="L95" s="123">
        <f>+'Ark1'!AB1808</f>
        <v>14.829774408457205</v>
      </c>
      <c r="M95" s="123"/>
      <c r="N95" s="13">
        <f>+'Ark1'!U1808</f>
        <v>60.394497020679999</v>
      </c>
      <c r="O95" s="13"/>
      <c r="P95" s="123">
        <f>+'Ark1'!W1808</f>
        <v>79.59879074658258</v>
      </c>
      <c r="Q95" s="123"/>
      <c r="R95" s="123">
        <f>+'Ark1'!X1808</f>
        <v>10.423177831744079</v>
      </c>
      <c r="S95" s="13">
        <f>+'Ark1'!Y1808</f>
        <v>2.7687792729268259</v>
      </c>
      <c r="T95" s="18">
        <f>+'Ark1'!Z1808</f>
        <v>-35.809252015667383</v>
      </c>
      <c r="U95" s="18">
        <f t="shared" si="20"/>
        <v>335.94117647058823</v>
      </c>
      <c r="V95" s="123">
        <f>+'Ark1'!T1808</f>
        <v>15.820521800035021</v>
      </c>
      <c r="W95" s="123">
        <f>+'Ark1'!V1808</f>
        <v>86.272437938586279</v>
      </c>
      <c r="X95" s="54"/>
      <c r="Y95" s="6"/>
      <c r="Z95" s="14"/>
      <c r="AA95" s="7"/>
      <c r="AB95" s="7"/>
      <c r="AC95" s="3"/>
      <c r="AD95" s="3"/>
      <c r="AH95"/>
    </row>
    <row r="96" spans="1:34" x14ac:dyDescent="0.5">
      <c r="A96" s="54"/>
      <c r="B96" s="3">
        <f>+'Ark1'!C1809</f>
        <v>2015</v>
      </c>
      <c r="C96" s="3">
        <f>+'Ark1'!O1809</f>
        <v>54</v>
      </c>
      <c r="D96" s="5" t="str">
        <f t="shared" si="18"/>
        <v>Troms og Finnmark</v>
      </c>
      <c r="E96" s="3">
        <f>+'Ark1'!Q1809</f>
        <v>3</v>
      </c>
      <c r="F96" s="3"/>
      <c r="G96" s="3">
        <f>+'Ark1'!R1809</f>
        <v>339</v>
      </c>
      <c r="H96" s="3"/>
      <c r="I96" s="18">
        <f>+'Ark1'!S1809</f>
        <v>338</v>
      </c>
      <c r="J96" s="123">
        <f>+'Ark1'!AA1809</f>
        <v>0.89325709467471215</v>
      </c>
      <c r="K96" s="123"/>
      <c r="L96" s="123">
        <f>+'Ark1'!AB1809</f>
        <v>0.88094320602517884</v>
      </c>
      <c r="M96" s="123"/>
      <c r="N96" s="13">
        <f>+'Ark1'!U1809</f>
        <v>59.647928994082818</v>
      </c>
      <c r="O96" s="13"/>
      <c r="P96" s="123">
        <f>+'Ark1'!W1809</f>
        <v>79.824260355029551</v>
      </c>
      <c r="Q96" s="123"/>
      <c r="R96" s="123">
        <f>+'Ark1'!X1809</f>
        <v>10.702004604719709</v>
      </c>
      <c r="S96" s="13">
        <f>+'Ark1'!Y1809</f>
        <v>2.78367150933471</v>
      </c>
      <c r="T96" s="18">
        <f>+'Ark1'!Z1809</f>
        <v>-20.921120711669769</v>
      </c>
      <c r="U96" s="18">
        <f t="shared" si="20"/>
        <v>113</v>
      </c>
      <c r="V96" s="123">
        <f>+'Ark1'!T1809</f>
        <v>15.427728613569316</v>
      </c>
      <c r="W96" s="123">
        <f>+'Ark1'!V1809</f>
        <v>86.610422663427059</v>
      </c>
      <c r="X96" s="54"/>
      <c r="Y96" s="6"/>
      <c r="Z96" s="14"/>
      <c r="AA96" s="7"/>
      <c r="AB96" s="7"/>
      <c r="AC96" s="3"/>
      <c r="AD96" s="3"/>
      <c r="AH96"/>
    </row>
    <row r="97" spans="1:35" x14ac:dyDescent="0.5">
      <c r="A97" s="5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6"/>
      <c r="Z97" s="14"/>
      <c r="AA97" s="7"/>
      <c r="AB97" s="7"/>
      <c r="AC97" s="3"/>
      <c r="AD97" s="3"/>
      <c r="AH97"/>
    </row>
    <row r="98" spans="1:35" x14ac:dyDescent="0.5">
      <c r="A98" s="54"/>
      <c r="B98" s="62">
        <f>+'Ark1'!C1810</f>
        <v>2014</v>
      </c>
      <c r="C98" s="62">
        <f>+'Ark1'!O1810</f>
        <v>1</v>
      </c>
      <c r="D98" s="63" t="str">
        <f t="shared" ref="D98:D107" si="21">VLOOKUP(C98,$AG$12:$AH$21,2)</f>
        <v>Viken</v>
      </c>
      <c r="E98" s="62">
        <f>+'Ark1'!Q1810</f>
        <v>6</v>
      </c>
      <c r="F98" s="62"/>
      <c r="G98" s="62">
        <f>+'Ark1'!R1810</f>
        <v>891</v>
      </c>
      <c r="H98" s="62"/>
      <c r="I98" s="84">
        <f>+'Ark1'!S1810</f>
        <v>891</v>
      </c>
      <c r="J98" s="122">
        <f>+'Ark1'!AA1810</f>
        <v>8.3827265029635925</v>
      </c>
      <c r="K98" s="122"/>
      <c r="L98" s="122">
        <f>+'Ark1'!AB1810</f>
        <v>8.3735836852231813</v>
      </c>
      <c r="M98" s="122"/>
      <c r="N98" s="64">
        <f>+'Ark1'!U1810</f>
        <v>60.314253647586959</v>
      </c>
      <c r="O98" s="64"/>
      <c r="P98" s="122">
        <f>+'Ark1'!W1810</f>
        <v>77.150168350168357</v>
      </c>
      <c r="Q98" s="122"/>
      <c r="R98" s="122">
        <f>+'Ark1'!X1810</f>
        <v>8.7211861621521862</v>
      </c>
      <c r="S98" s="64">
        <f>+'Ark1'!Y1810</f>
        <v>2.5239612610829316</v>
      </c>
      <c r="T98" s="84">
        <f>+'Ark1'!Z1810</f>
        <v>-35.876602705318597</v>
      </c>
      <c r="U98" s="84">
        <f t="shared" si="20"/>
        <v>148.5</v>
      </c>
      <c r="V98" s="122">
        <f>+'Ark1'!T1810</f>
        <v>15.878787878787877</v>
      </c>
      <c r="W98" s="122">
        <f>+'Ark1'!V1810</f>
        <v>83.586314572230009</v>
      </c>
      <c r="X98" s="54"/>
      <c r="Y98" s="6"/>
      <c r="Z98" s="14"/>
      <c r="AA98" s="7"/>
      <c r="AB98" s="7"/>
      <c r="AC98" s="3"/>
      <c r="AD98" s="3"/>
      <c r="AH98"/>
    </row>
    <row r="99" spans="1:35" x14ac:dyDescent="0.5">
      <c r="A99" s="54"/>
      <c r="B99" s="62">
        <f>+'Ark1'!C1811</f>
        <v>2014</v>
      </c>
      <c r="C99" s="62">
        <f>+'Ark1'!O1811</f>
        <v>4</v>
      </c>
      <c r="D99" s="63" t="str">
        <f t="shared" si="21"/>
        <v>Innlandet</v>
      </c>
      <c r="E99" s="62">
        <f>+'Ark1'!Q1811</f>
        <v>9</v>
      </c>
      <c r="F99" s="62"/>
      <c r="G99" s="62">
        <f>+'Ark1'!R1811</f>
        <v>1361</v>
      </c>
      <c r="H99" s="62"/>
      <c r="I99" s="84">
        <f>+'Ark1'!S1811</f>
        <v>1361</v>
      </c>
      <c r="J99" s="122">
        <f>+'Ark1'!AA1811</f>
        <v>12.80459121271992</v>
      </c>
      <c r="K99" s="122"/>
      <c r="L99" s="122">
        <f>+'Ark1'!AB1811</f>
        <v>13.671074501979161</v>
      </c>
      <c r="M99" s="122"/>
      <c r="N99" s="64">
        <f>+'Ark1'!U1811</f>
        <v>59.421748714180758</v>
      </c>
      <c r="O99" s="64"/>
      <c r="P99" s="122">
        <f>+'Ark1'!W1811</f>
        <v>82.460837619397495</v>
      </c>
      <c r="Q99" s="122"/>
      <c r="R99" s="122">
        <f>+'Ark1'!X1811</f>
        <v>9.1436355466728774</v>
      </c>
      <c r="S99" s="64">
        <f>+'Ark1'!Y1811</f>
        <v>2.2381890571930221</v>
      </c>
      <c r="T99" s="84">
        <f>+'Ark1'!Z1811</f>
        <v>-41.100681366234795</v>
      </c>
      <c r="U99" s="84">
        <f t="shared" si="20"/>
        <v>151.22222222222223</v>
      </c>
      <c r="V99" s="122">
        <f>+'Ark1'!T1811</f>
        <v>15.397501836884643</v>
      </c>
      <c r="W99" s="122">
        <f>+'Ark1'!V1811</f>
        <v>89.340019089271323</v>
      </c>
      <c r="X99" s="54"/>
      <c r="Y99" s="6"/>
      <c r="Z99" s="14"/>
      <c r="AA99" s="7"/>
      <c r="AB99" s="7"/>
      <c r="AC99" s="3"/>
      <c r="AD99" s="3"/>
      <c r="AH99"/>
    </row>
    <row r="100" spans="1:35" x14ac:dyDescent="0.5">
      <c r="A100" s="54"/>
      <c r="B100" s="62">
        <f>+'Ark1'!C1812</f>
        <v>2014</v>
      </c>
      <c r="C100" s="62">
        <f>+'Ark1'!O1812</f>
        <v>8</v>
      </c>
      <c r="D100" s="63" t="str">
        <f t="shared" si="21"/>
        <v>Telemark/ Vestfold</v>
      </c>
      <c r="E100" s="62">
        <f>+'Ark1'!Q1812</f>
        <v>0</v>
      </c>
      <c r="F100" s="62"/>
      <c r="G100" s="62">
        <f>+'Ark1'!R1812</f>
        <v>0</v>
      </c>
      <c r="H100" s="62"/>
      <c r="I100" s="84">
        <f>+'Ark1'!S1812</f>
        <v>0</v>
      </c>
      <c r="J100" s="122">
        <f>+'Ark1'!AA1812</f>
        <v>0</v>
      </c>
      <c r="K100" s="122"/>
      <c r="L100" s="122">
        <f>+'Ark1'!AB1812</f>
        <v>0</v>
      </c>
      <c r="M100" s="122"/>
      <c r="N100" s="64">
        <f>+'Ark1'!U1812</f>
        <v>0</v>
      </c>
      <c r="O100" s="64"/>
      <c r="P100" s="122">
        <f>+'Ark1'!W1812</f>
        <v>0</v>
      </c>
      <c r="Q100" s="122"/>
      <c r="R100" s="122">
        <f>+'Ark1'!X1812</f>
        <v>0</v>
      </c>
      <c r="S100" s="64">
        <f>+'Ark1'!Y1812</f>
        <v>0</v>
      </c>
      <c r="T100" s="84">
        <f>+'Ark1'!Z1812</f>
        <v>0</v>
      </c>
      <c r="U100" s="84" t="str">
        <f t="shared" si="20"/>
        <v/>
      </c>
      <c r="V100" s="122">
        <f>+'Ark1'!T1812</f>
        <v>0</v>
      </c>
      <c r="W100" s="122">
        <f>+'Ark1'!V1812</f>
        <v>0</v>
      </c>
      <c r="X100" s="54"/>
      <c r="Y100" s="6"/>
      <c r="Z100" s="14"/>
      <c r="AA100" s="7"/>
      <c r="AB100" s="7"/>
      <c r="AC100" s="3"/>
      <c r="AD100" s="3"/>
      <c r="AH100"/>
    </row>
    <row r="101" spans="1:35" x14ac:dyDescent="0.5">
      <c r="A101" s="54"/>
      <c r="B101" s="62">
        <f>+'Ark1'!C1813</f>
        <v>2014</v>
      </c>
      <c r="C101" s="62">
        <f>+'Ark1'!O1813</f>
        <v>9</v>
      </c>
      <c r="D101" s="63" t="str">
        <f t="shared" si="21"/>
        <v>Agder</v>
      </c>
      <c r="E101" s="62">
        <f>+'Ark1'!Q1813</f>
        <v>0</v>
      </c>
      <c r="F101" s="62"/>
      <c r="G101" s="62">
        <f>+'Ark1'!R1813</f>
        <v>0</v>
      </c>
      <c r="H101" s="62"/>
      <c r="I101" s="84">
        <f>+'Ark1'!S1813</f>
        <v>0</v>
      </c>
      <c r="J101" s="122">
        <f>+'Ark1'!AA1813</f>
        <v>0</v>
      </c>
      <c r="K101" s="122"/>
      <c r="L101" s="122">
        <f>+'Ark1'!AB1813</f>
        <v>0</v>
      </c>
      <c r="M101" s="122"/>
      <c r="N101" s="64">
        <f>+'Ark1'!U1813</f>
        <v>0</v>
      </c>
      <c r="O101" s="64"/>
      <c r="P101" s="122">
        <f>+'Ark1'!W1813</f>
        <v>0</v>
      </c>
      <c r="Q101" s="122"/>
      <c r="R101" s="122">
        <f>+'Ark1'!X1813</f>
        <v>0</v>
      </c>
      <c r="S101" s="64">
        <f>+'Ark1'!Y1813</f>
        <v>0</v>
      </c>
      <c r="T101" s="84">
        <f>+'Ark1'!Z1813</f>
        <v>0</v>
      </c>
      <c r="U101" s="84" t="str">
        <f t="shared" si="20"/>
        <v/>
      </c>
      <c r="V101" s="122">
        <f>+'Ark1'!T1813</f>
        <v>0</v>
      </c>
      <c r="W101" s="122">
        <f>+'Ark1'!V1813</f>
        <v>0</v>
      </c>
      <c r="X101" s="54"/>
      <c r="Y101" s="6"/>
      <c r="Z101" s="14"/>
      <c r="AA101" s="7"/>
      <c r="AB101" s="7"/>
      <c r="AC101" s="3"/>
      <c r="AD101" s="3"/>
      <c r="AH101"/>
    </row>
    <row r="102" spans="1:35" x14ac:dyDescent="0.5">
      <c r="A102" s="54"/>
      <c r="B102" s="62">
        <f>+'Ark1'!C1814</f>
        <v>2014</v>
      </c>
      <c r="C102" s="62">
        <f>+'Ark1'!O1814</f>
        <v>11</v>
      </c>
      <c r="D102" s="63" t="str">
        <f t="shared" si="21"/>
        <v>Rogaland</v>
      </c>
      <c r="E102" s="62">
        <f>+'Ark1'!Q1814</f>
        <v>14</v>
      </c>
      <c r="F102" s="62"/>
      <c r="G102" s="62">
        <f>+'Ark1'!R1814</f>
        <v>128</v>
      </c>
      <c r="H102" s="62"/>
      <c r="I102" s="84">
        <f>+'Ark1'!S1814</f>
        <v>128</v>
      </c>
      <c r="J102" s="122">
        <f>+'Ark1'!AA1814</f>
        <v>1.2042525166995957</v>
      </c>
      <c r="K102" s="122"/>
      <c r="L102" s="122">
        <f>+'Ark1'!AB1814</f>
        <v>1.257143622830114</v>
      </c>
      <c r="M102" s="122"/>
      <c r="N102" s="64">
        <f>+'Ark1'!U1814</f>
        <v>60.8125</v>
      </c>
      <c r="O102" s="64"/>
      <c r="P102" s="122">
        <f>+'Ark1'!W1814</f>
        <v>80.62656250000002</v>
      </c>
      <c r="Q102" s="122"/>
      <c r="R102" s="122">
        <f>+'Ark1'!X1814</f>
        <v>11.876332059335038</v>
      </c>
      <c r="S102" s="64">
        <f>+'Ark1'!Y1814</f>
        <v>2.5548666794962118</v>
      </c>
      <c r="T102" s="84">
        <f>+'Ark1'!Z1814</f>
        <v>-31.661055213129384</v>
      </c>
      <c r="U102" s="84">
        <f t="shared" si="20"/>
        <v>9.1428571428571423</v>
      </c>
      <c r="V102" s="122">
        <f>+'Ark1'!T1814</f>
        <v>16.0625</v>
      </c>
      <c r="W102" s="122">
        <f>+'Ark1'!V1814</f>
        <v>87.352722101841806</v>
      </c>
      <c r="X102" s="54"/>
      <c r="Y102" s="6"/>
      <c r="Z102" s="14"/>
      <c r="AA102" s="7"/>
      <c r="AB102" s="7"/>
      <c r="AC102" s="3"/>
      <c r="AD102" s="3"/>
      <c r="AH102"/>
    </row>
    <row r="103" spans="1:35" x14ac:dyDescent="0.5">
      <c r="A103" s="54"/>
      <c r="B103" s="62">
        <f>+'Ark1'!C1815</f>
        <v>2014</v>
      </c>
      <c r="C103" s="62">
        <f>+'Ark1'!O1815</f>
        <v>14</v>
      </c>
      <c r="D103" s="63" t="str">
        <f t="shared" si="21"/>
        <v>Vestland</v>
      </c>
      <c r="E103" s="62">
        <f>+'Ark1'!Q1815</f>
        <v>0</v>
      </c>
      <c r="F103" s="62"/>
      <c r="G103" s="62">
        <f>+'Ark1'!R1815</f>
        <v>0</v>
      </c>
      <c r="H103" s="62"/>
      <c r="I103" s="84">
        <f>+'Ark1'!S1815</f>
        <v>0</v>
      </c>
      <c r="J103" s="122">
        <f>+'Ark1'!AA1815</f>
        <v>0</v>
      </c>
      <c r="K103" s="122"/>
      <c r="L103" s="122">
        <f>+'Ark1'!AB1815</f>
        <v>0</v>
      </c>
      <c r="M103" s="122"/>
      <c r="N103" s="64">
        <f>+'Ark1'!U1815</f>
        <v>0</v>
      </c>
      <c r="O103" s="64"/>
      <c r="P103" s="122">
        <f>+'Ark1'!W1815</f>
        <v>0</v>
      </c>
      <c r="Q103" s="122"/>
      <c r="R103" s="122">
        <f>+'Ark1'!X1815</f>
        <v>0</v>
      </c>
      <c r="S103" s="64">
        <f>+'Ark1'!Y1815</f>
        <v>0</v>
      </c>
      <c r="T103" s="84">
        <f>+'Ark1'!Z1815</f>
        <v>0</v>
      </c>
      <c r="U103" s="84" t="str">
        <f t="shared" si="20"/>
        <v/>
      </c>
      <c r="V103" s="122">
        <f>+'Ark1'!T1815</f>
        <v>0</v>
      </c>
      <c r="W103" s="122">
        <f>+'Ark1'!V1815</f>
        <v>0</v>
      </c>
      <c r="X103" s="54"/>
      <c r="Y103" s="6"/>
      <c r="Z103" s="7"/>
      <c r="AA103" s="3"/>
      <c r="AB103" s="3"/>
      <c r="AC103" s="3"/>
      <c r="AD103" s="3"/>
      <c r="AH103"/>
    </row>
    <row r="104" spans="1:35" x14ac:dyDescent="0.5">
      <c r="A104" s="54"/>
      <c r="B104" s="62">
        <f>+'Ark1'!C1816</f>
        <v>2014</v>
      </c>
      <c r="C104" s="62">
        <f>+'Ark1'!O1816</f>
        <v>15</v>
      </c>
      <c r="D104" s="63" t="str">
        <f t="shared" si="21"/>
        <v>Møre og Romsdal</v>
      </c>
      <c r="E104" s="62">
        <f>+'Ark1'!Q1816</f>
        <v>5</v>
      </c>
      <c r="F104" s="62"/>
      <c r="G104" s="62">
        <f>+'Ark1'!R1816</f>
        <v>27</v>
      </c>
      <c r="H104" s="62"/>
      <c r="I104" s="84">
        <f>+'Ark1'!S1816</f>
        <v>27</v>
      </c>
      <c r="J104" s="122">
        <f>+'Ark1'!AA1816</f>
        <v>0.2540220152413209</v>
      </c>
      <c r="K104" s="122"/>
      <c r="L104" s="122">
        <f>+'Ark1'!AB1816</f>
        <v>0.23619711678723185</v>
      </c>
      <c r="M104" s="122"/>
      <c r="N104" s="64">
        <f>+'Ark1'!U1816</f>
        <v>61.814814814814824</v>
      </c>
      <c r="O104" s="64"/>
      <c r="P104" s="122">
        <f>+'Ark1'!W1816</f>
        <v>71.81481481481481</v>
      </c>
      <c r="Q104" s="122"/>
      <c r="R104" s="122">
        <f>+'Ark1'!X1816</f>
        <v>9.1033857642701737</v>
      </c>
      <c r="S104" s="64">
        <f>+'Ark1'!Y1816</f>
        <v>2.4949881174961841</v>
      </c>
      <c r="T104" s="84">
        <f>+'Ark1'!Z1816</f>
        <v>-39.482632547246872</v>
      </c>
      <c r="U104" s="84">
        <f t="shared" si="20"/>
        <v>5.4</v>
      </c>
      <c r="V104" s="122">
        <f>+'Ark1'!T1816</f>
        <v>16.444444444444443</v>
      </c>
      <c r="W104" s="122">
        <f>+'Ark1'!V1816</f>
        <v>77.805866538260901</v>
      </c>
      <c r="X104" s="54"/>
      <c r="Y104" s="14"/>
      <c r="Z104" s="14"/>
      <c r="AA104" s="3"/>
      <c r="AB104" s="7"/>
      <c r="AC104" s="3"/>
      <c r="AD104" s="3"/>
      <c r="AH104"/>
    </row>
    <row r="105" spans="1:35" x14ac:dyDescent="0.5">
      <c r="A105" s="54"/>
      <c r="B105" s="62">
        <f>+'Ark1'!C1817</f>
        <v>2014</v>
      </c>
      <c r="C105" s="62">
        <f>+'Ark1'!O1817</f>
        <v>16</v>
      </c>
      <c r="D105" s="63" t="str">
        <f t="shared" si="21"/>
        <v>Trøndelag</v>
      </c>
      <c r="E105" s="62">
        <f>+'Ark1'!Q1817</f>
        <v>71</v>
      </c>
      <c r="F105" s="62"/>
      <c r="G105" s="62">
        <f>+'Ark1'!R1817</f>
        <v>8028</v>
      </c>
      <c r="H105" s="62"/>
      <c r="I105" s="84">
        <f>+'Ark1'!S1817</f>
        <v>8028</v>
      </c>
      <c r="J105" s="122">
        <f>+'Ark1'!AA1817</f>
        <v>75.529212531752748</v>
      </c>
      <c r="K105" s="122"/>
      <c r="L105" s="122">
        <f>+'Ark1'!AB1817</f>
        <v>74.73370571836999</v>
      </c>
      <c r="M105" s="122"/>
      <c r="N105" s="64">
        <f>+'Ark1'!U1817</f>
        <v>60.770553064275006</v>
      </c>
      <c r="O105" s="64"/>
      <c r="P105" s="122">
        <f>+'Ark1'!W1817</f>
        <v>76.420939212755385</v>
      </c>
      <c r="Q105" s="122"/>
      <c r="R105" s="122">
        <f>+'Ark1'!X1817</f>
        <v>10.456716075136486</v>
      </c>
      <c r="S105" s="64">
        <f>+'Ark1'!Y1817</f>
        <v>2.8295137963819879</v>
      </c>
      <c r="T105" s="84">
        <f>+'Ark1'!Z1817</f>
        <v>-34.055054089455624</v>
      </c>
      <c r="U105" s="84">
        <f t="shared" si="20"/>
        <v>113.07042253521126</v>
      </c>
      <c r="V105" s="122">
        <f>+'Ark1'!T1817</f>
        <v>15.954035874439455</v>
      </c>
      <c r="W105" s="122">
        <f>+'Ark1'!V1817</f>
        <v>82.796250501359921</v>
      </c>
      <c r="X105" s="54"/>
      <c r="Y105" s="7"/>
      <c r="Z105" s="7"/>
      <c r="AA105" s="3"/>
      <c r="AB105" s="3"/>
      <c r="AC105" s="3"/>
      <c r="AD105" s="3"/>
      <c r="AH105"/>
    </row>
    <row r="106" spans="1:35" x14ac:dyDescent="0.5">
      <c r="A106" s="54"/>
      <c r="B106" s="62">
        <f>+'Ark1'!C1818</f>
        <v>2014</v>
      </c>
      <c r="C106" s="62">
        <f>+'Ark1'!O1818</f>
        <v>18</v>
      </c>
      <c r="D106" s="63" t="str">
        <f t="shared" si="21"/>
        <v>Trøndelag</v>
      </c>
      <c r="E106" s="62">
        <f>+'Ark1'!Q1818</f>
        <v>6</v>
      </c>
      <c r="F106" s="62"/>
      <c r="G106" s="62">
        <f>+'Ark1'!R1818</f>
        <v>36</v>
      </c>
      <c r="H106" s="62"/>
      <c r="I106" s="84">
        <f>+'Ark1'!S1818</f>
        <v>36</v>
      </c>
      <c r="J106" s="122">
        <f>+'Ark1'!AA1818</f>
        <v>0.33869602032176122</v>
      </c>
      <c r="K106" s="122"/>
      <c r="L106" s="122">
        <f>+'Ark1'!AB1818</f>
        <v>0.3320646417545095</v>
      </c>
      <c r="M106" s="122"/>
      <c r="N106" s="64">
        <f>+'Ark1'!U1818</f>
        <v>61.222222222222221</v>
      </c>
      <c r="O106" s="64"/>
      <c r="P106" s="122">
        <f>+'Ark1'!W1818</f>
        <v>75.722222222222229</v>
      </c>
      <c r="Q106" s="122"/>
      <c r="R106" s="122">
        <f>+'Ark1'!X1818</f>
        <v>13.24628063334324</v>
      </c>
      <c r="S106" s="64">
        <f>+'Ark1'!Y1818</f>
        <v>2.6573912762447378</v>
      </c>
      <c r="T106" s="84">
        <f>+'Ark1'!Z1818</f>
        <v>-53.832631576132542</v>
      </c>
      <c r="U106" s="84">
        <f t="shared" si="20"/>
        <v>6</v>
      </c>
      <c r="V106" s="122">
        <f>+'Ark1'!T1818</f>
        <v>16.416666666666671</v>
      </c>
      <c r="W106" s="122">
        <f>+'Ark1'!V1818</f>
        <v>82.039244011075013</v>
      </c>
      <c r="X106" s="54"/>
      <c r="Y106" s="14"/>
      <c r="Z106" s="14"/>
      <c r="AA106" s="3"/>
      <c r="AB106" s="3"/>
      <c r="AC106" s="3"/>
      <c r="AD106" s="3"/>
      <c r="AH106"/>
    </row>
    <row r="107" spans="1:35" x14ac:dyDescent="0.5">
      <c r="A107" s="54"/>
      <c r="B107" s="62">
        <f>+'Ark1'!C1819</f>
        <v>2014</v>
      </c>
      <c r="C107" s="62">
        <f>+'Ark1'!O1819</f>
        <v>54</v>
      </c>
      <c r="D107" s="63" t="str">
        <f t="shared" si="21"/>
        <v>Troms og Finnmark</v>
      </c>
      <c r="E107" s="62">
        <f>+'Ark1'!Q1819</f>
        <v>1</v>
      </c>
      <c r="F107" s="62"/>
      <c r="G107" s="62">
        <f>+'Ark1'!R1819</f>
        <v>158</v>
      </c>
      <c r="H107" s="62"/>
      <c r="I107" s="84">
        <f>+'Ark1'!S1819</f>
        <v>158</v>
      </c>
      <c r="J107" s="122">
        <f>+'Ark1'!AA1819</f>
        <v>1.4864992003010631</v>
      </c>
      <c r="K107" s="122"/>
      <c r="L107" s="122">
        <f>+'Ark1'!AB1819</f>
        <v>1.396230713055828</v>
      </c>
      <c r="M107" s="122"/>
      <c r="N107" s="64">
        <f>+'Ark1'!U1819</f>
        <v>59.474683544303808</v>
      </c>
      <c r="O107" s="64"/>
      <c r="P107" s="122">
        <f>+'Ark1'!W1819</f>
        <v>72.544303797468388</v>
      </c>
      <c r="Q107" s="122"/>
      <c r="R107" s="122">
        <f>+'Ark1'!X1819</f>
        <v>13.227022080683902</v>
      </c>
      <c r="S107" s="64">
        <f>+'Ark1'!Y1819</f>
        <v>2.9396877623927122</v>
      </c>
      <c r="T107" s="84">
        <f>+'Ark1'!Z1819</f>
        <v>-52.022293722452389</v>
      </c>
      <c r="U107" s="84">
        <f t="shared" si="20"/>
        <v>158</v>
      </c>
      <c r="V107" s="122">
        <f>+'Ark1'!T1819</f>
        <v>15.215189873417723</v>
      </c>
      <c r="W107" s="122">
        <f>+'Ark1'!V1819</f>
        <v>78.596212131601675</v>
      </c>
      <c r="X107" s="54"/>
      <c r="Y107" s="14"/>
      <c r="Z107" s="14"/>
      <c r="AA107" s="3"/>
      <c r="AB107" s="4"/>
      <c r="AC107" s="3"/>
      <c r="AD107" s="3"/>
      <c r="AH107"/>
    </row>
    <row r="108" spans="1:35" x14ac:dyDescent="0.5">
      <c r="A108" s="54"/>
      <c r="B108" s="54"/>
      <c r="C108" s="54"/>
      <c r="D108" s="54"/>
      <c r="E108" s="54"/>
      <c r="F108" s="54"/>
      <c r="G108" s="54"/>
      <c r="H108" s="54"/>
      <c r="I108" s="54"/>
      <c r="J108" s="139"/>
      <c r="K108" s="139"/>
      <c r="L108" s="139"/>
      <c r="M108" s="139"/>
      <c r="N108" s="54"/>
      <c r="O108" s="54"/>
      <c r="P108" s="139"/>
      <c r="Q108" s="139"/>
      <c r="R108" s="139"/>
      <c r="S108" s="54"/>
      <c r="T108" s="83"/>
      <c r="U108" s="54"/>
      <c r="V108" s="139"/>
      <c r="W108" s="139"/>
      <c r="X108" s="54"/>
      <c r="AH108"/>
    </row>
    <row r="109" spans="1:35" x14ac:dyDescent="0.5">
      <c r="A109" s="54"/>
      <c r="B109" s="54"/>
      <c r="C109" s="54"/>
      <c r="D109" s="54"/>
      <c r="E109" s="54"/>
      <c r="F109" s="54"/>
      <c r="G109" s="54"/>
      <c r="H109" s="54"/>
      <c r="I109" s="54"/>
      <c r="J109" s="139"/>
      <c r="K109" s="139"/>
      <c r="L109" s="139"/>
      <c r="M109" s="139"/>
      <c r="N109" s="54"/>
      <c r="O109" s="54"/>
      <c r="P109" s="139"/>
      <c r="Q109" s="139"/>
      <c r="R109" s="139"/>
      <c r="S109" s="54"/>
      <c r="T109" s="83"/>
      <c r="U109" s="54"/>
      <c r="V109" s="139"/>
      <c r="W109" s="139"/>
      <c r="X109" s="54"/>
      <c r="AH109"/>
    </row>
    <row r="110" spans="1:35" x14ac:dyDescent="0.5">
      <c r="M110" s="123"/>
      <c r="N110" s="76"/>
      <c r="O110" s="3"/>
      <c r="P110" s="67"/>
      <c r="Q110" s="123"/>
      <c r="R110" s="123"/>
      <c r="S110" s="3"/>
      <c r="T110" s="18"/>
      <c r="U110" s="13"/>
      <c r="W110" s="12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8"/>
      <c r="AI110" s="3"/>
    </row>
    <row r="111" spans="1:35" x14ac:dyDescent="0.5">
      <c r="M111" s="123"/>
      <c r="N111" s="76"/>
      <c r="O111" s="3"/>
      <c r="P111" s="67"/>
      <c r="Q111" s="123"/>
      <c r="R111" s="123"/>
      <c r="S111" s="3"/>
      <c r="T111" s="18"/>
      <c r="U111" s="13"/>
      <c r="W111" s="12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8"/>
      <c r="AI111" s="3"/>
    </row>
    <row r="112" spans="1:35" x14ac:dyDescent="0.5">
      <c r="M112" s="123"/>
      <c r="N112" s="76"/>
      <c r="O112" s="3"/>
      <c r="P112" s="67"/>
      <c r="Q112" s="123"/>
      <c r="R112" s="123"/>
      <c r="S112" s="3"/>
      <c r="T112" s="18"/>
      <c r="U112" s="13"/>
      <c r="W112" s="12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8"/>
      <c r="AI112" s="3"/>
    </row>
    <row r="113" spans="13:35" x14ac:dyDescent="0.5">
      <c r="M113" s="123"/>
      <c r="N113" s="76"/>
      <c r="O113" s="3"/>
      <c r="P113" s="67"/>
      <c r="Q113" s="123"/>
      <c r="R113" s="123"/>
      <c r="S113" s="3"/>
      <c r="T113" s="18"/>
      <c r="U113" s="13"/>
      <c r="W113" s="12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8"/>
      <c r="AI113" s="3"/>
    </row>
    <row r="114" spans="13:35" x14ac:dyDescent="0.5">
      <c r="M114" s="123"/>
      <c r="N114" s="76"/>
      <c r="O114" s="3"/>
      <c r="P114" s="67"/>
      <c r="Q114" s="123"/>
      <c r="R114" s="123"/>
      <c r="S114" s="3"/>
      <c r="T114" s="18"/>
      <c r="U114" s="13"/>
      <c r="W114" s="12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8"/>
      <c r="AI114" s="3"/>
    </row>
    <row r="115" spans="13:35" x14ac:dyDescent="0.5">
      <c r="M115" s="123"/>
      <c r="N115" s="76"/>
      <c r="O115" s="3"/>
      <c r="P115" s="67"/>
      <c r="Q115" s="123"/>
      <c r="R115" s="123"/>
      <c r="S115" s="3"/>
      <c r="T115" s="99"/>
      <c r="U115" s="13"/>
      <c r="W115" s="123"/>
      <c r="X115" s="13"/>
      <c r="Y115" s="13"/>
      <c r="Z115" s="68"/>
      <c r="AA115" s="13"/>
      <c r="AB115" s="13"/>
      <c r="AC115" s="13"/>
      <c r="AD115" s="13"/>
      <c r="AE115" s="13"/>
      <c r="AF115" s="13"/>
      <c r="AG115" s="13"/>
      <c r="AH115" s="18"/>
      <c r="AI115" s="3"/>
    </row>
    <row r="116" spans="13:35" x14ac:dyDescent="0.5">
      <c r="M116" s="123"/>
      <c r="N116" s="76"/>
      <c r="O116" s="3"/>
      <c r="P116" s="67"/>
      <c r="Q116" s="123"/>
      <c r="R116" s="123"/>
      <c r="S116" s="3"/>
      <c r="T116" s="99"/>
      <c r="U116" s="13"/>
      <c r="W116" s="123"/>
      <c r="X116" s="13"/>
      <c r="Y116" s="13"/>
      <c r="Z116" s="68"/>
      <c r="AA116" s="13"/>
      <c r="AB116" s="13"/>
      <c r="AC116" s="13"/>
      <c r="AD116" s="13"/>
      <c r="AE116" s="13"/>
      <c r="AF116" s="13"/>
      <c r="AG116" s="13"/>
      <c r="AH116" s="18"/>
      <c r="AI116" s="3"/>
    </row>
    <row r="117" spans="13:35" x14ac:dyDescent="0.5">
      <c r="M117" s="123"/>
      <c r="N117" s="76"/>
      <c r="O117" s="3"/>
      <c r="P117" s="67"/>
      <c r="Q117" s="123"/>
      <c r="R117" s="123"/>
      <c r="S117" s="3"/>
      <c r="T117" s="99"/>
      <c r="U117" s="13"/>
      <c r="W117" s="123"/>
      <c r="X117" s="13"/>
      <c r="Y117" s="13"/>
      <c r="Z117" s="68"/>
      <c r="AA117" s="13"/>
      <c r="AB117" s="13"/>
      <c r="AC117" s="13"/>
      <c r="AD117" s="13"/>
      <c r="AE117" s="13"/>
      <c r="AF117" s="13"/>
      <c r="AG117" s="13"/>
      <c r="AH117" s="18"/>
      <c r="AI117" s="3"/>
    </row>
    <row r="118" spans="13:35" x14ac:dyDescent="0.5">
      <c r="M118" s="123"/>
      <c r="N118" s="76"/>
      <c r="O118" s="3"/>
      <c r="P118" s="67"/>
      <c r="Q118" s="123"/>
      <c r="R118" s="123"/>
      <c r="S118" s="3"/>
      <c r="T118" s="99"/>
      <c r="U118" s="13"/>
      <c r="W118" s="123"/>
      <c r="X118" s="13"/>
      <c r="Y118" s="13"/>
      <c r="Z118" s="68"/>
      <c r="AA118" s="13"/>
      <c r="AB118" s="13"/>
      <c r="AC118" s="13"/>
      <c r="AD118" s="13"/>
      <c r="AE118" s="13"/>
      <c r="AF118" s="13"/>
      <c r="AG118" s="13"/>
      <c r="AH118" s="18"/>
      <c r="AI118" s="3"/>
    </row>
    <row r="119" spans="13:35" x14ac:dyDescent="0.5">
      <c r="M119" s="123"/>
      <c r="N119" s="76"/>
      <c r="O119" s="3"/>
      <c r="P119" s="67"/>
      <c r="Q119" s="123"/>
      <c r="R119" s="123"/>
      <c r="S119" s="3"/>
      <c r="T119" s="99"/>
      <c r="U119" s="13"/>
      <c r="W119" s="123"/>
      <c r="X119" s="13"/>
      <c r="Y119" s="13"/>
      <c r="Z119" s="68"/>
      <c r="AA119" s="13"/>
      <c r="AB119" s="13"/>
      <c r="AC119" s="13"/>
      <c r="AD119" s="13"/>
      <c r="AE119" s="13"/>
      <c r="AF119" s="13"/>
      <c r="AG119" s="13"/>
      <c r="AH119" s="18"/>
      <c r="AI119" s="3"/>
    </row>
    <row r="120" spans="13:35" x14ac:dyDescent="0.5">
      <c r="M120" s="123"/>
      <c r="N120" s="76"/>
      <c r="O120" s="3"/>
      <c r="P120" s="67"/>
      <c r="Q120" s="123"/>
      <c r="R120" s="123"/>
      <c r="S120" s="3"/>
      <c r="T120" s="99"/>
      <c r="U120" s="13"/>
      <c r="W120" s="123"/>
      <c r="X120" s="13"/>
      <c r="Y120" s="13"/>
      <c r="Z120" s="68"/>
      <c r="AA120" s="13"/>
      <c r="AB120" s="13"/>
      <c r="AC120" s="13"/>
      <c r="AD120" s="13"/>
      <c r="AE120" s="13"/>
      <c r="AF120" s="13"/>
      <c r="AG120" s="13"/>
      <c r="AH120" s="18"/>
      <c r="AI120" s="3"/>
    </row>
    <row r="121" spans="13:35" x14ac:dyDescent="0.5">
      <c r="M121" s="123"/>
      <c r="N121" s="76"/>
      <c r="O121" s="3"/>
      <c r="P121" s="67"/>
      <c r="Q121" s="123"/>
      <c r="R121" s="123"/>
      <c r="S121" s="3"/>
      <c r="T121" s="99"/>
      <c r="U121" s="13"/>
      <c r="W121" s="123"/>
      <c r="X121" s="13"/>
      <c r="Y121" s="13"/>
      <c r="Z121" s="68"/>
      <c r="AA121" s="13"/>
      <c r="AB121" s="13"/>
      <c r="AC121" s="13"/>
      <c r="AD121" s="13"/>
      <c r="AE121" s="13"/>
      <c r="AF121" s="13"/>
      <c r="AG121" s="13"/>
      <c r="AH121" s="18"/>
      <c r="AI121" s="3"/>
    </row>
    <row r="122" spans="13:35" x14ac:dyDescent="0.5">
      <c r="M122" s="123"/>
      <c r="N122" s="76"/>
      <c r="O122" s="3"/>
      <c r="P122" s="67"/>
      <c r="Q122" s="123"/>
      <c r="R122" s="123"/>
      <c r="S122" s="3"/>
      <c r="T122" s="99"/>
      <c r="U122" s="13"/>
      <c r="W122" s="123"/>
      <c r="X122" s="13"/>
      <c r="Y122" s="13"/>
      <c r="Z122" s="68"/>
      <c r="AA122" s="13"/>
      <c r="AB122" s="13"/>
      <c r="AC122" s="13"/>
      <c r="AD122" s="13"/>
      <c r="AE122" s="13"/>
      <c r="AF122" s="13"/>
      <c r="AG122" s="13"/>
      <c r="AH122" s="18"/>
      <c r="AI122" s="3"/>
    </row>
    <row r="123" spans="13:35" x14ac:dyDescent="0.5">
      <c r="M123" s="123"/>
      <c r="N123" s="76"/>
      <c r="O123" s="3"/>
      <c r="P123" s="67"/>
      <c r="Q123" s="123"/>
      <c r="R123" s="123"/>
      <c r="S123" s="3"/>
      <c r="T123" s="99"/>
      <c r="U123" s="13"/>
      <c r="W123" s="123"/>
      <c r="X123" s="13"/>
      <c r="Y123" s="13"/>
      <c r="Z123" s="68"/>
      <c r="AA123" s="13"/>
      <c r="AB123" s="13"/>
      <c r="AC123" s="13"/>
      <c r="AD123" s="13"/>
      <c r="AE123" s="13"/>
      <c r="AF123" s="13"/>
      <c r="AG123" s="13"/>
      <c r="AH123" s="18"/>
      <c r="AI123" s="3"/>
    </row>
    <row r="124" spans="13:35" x14ac:dyDescent="0.5">
      <c r="M124" s="123"/>
      <c r="N124" s="76"/>
      <c r="O124" s="3"/>
      <c r="P124" s="67"/>
      <c r="Q124" s="123"/>
      <c r="R124" s="123"/>
      <c r="S124" s="3"/>
      <c r="T124" s="99"/>
      <c r="U124" s="13"/>
      <c r="W124" s="123"/>
      <c r="X124" s="13"/>
      <c r="Y124" s="13"/>
      <c r="Z124" s="68"/>
      <c r="AA124" s="13"/>
      <c r="AB124" s="13"/>
      <c r="AC124" s="13"/>
      <c r="AD124" s="13"/>
      <c r="AE124" s="13"/>
      <c r="AF124" s="13"/>
      <c r="AG124" s="13"/>
      <c r="AH124" s="18"/>
      <c r="AI124" s="3"/>
    </row>
    <row r="125" spans="13:35" x14ac:dyDescent="0.5">
      <c r="M125" s="123"/>
      <c r="N125" s="76"/>
      <c r="O125" s="3"/>
      <c r="P125" s="67"/>
      <c r="Q125" s="123"/>
      <c r="R125" s="123"/>
      <c r="S125" s="3"/>
      <c r="T125" s="99"/>
      <c r="U125" s="13"/>
      <c r="W125" s="123"/>
      <c r="X125" s="13"/>
      <c r="Y125" s="13"/>
      <c r="Z125" s="68"/>
      <c r="AA125" s="13"/>
      <c r="AB125" s="13"/>
      <c r="AC125" s="13"/>
      <c r="AD125" s="13"/>
      <c r="AE125" s="13"/>
      <c r="AF125" s="13"/>
      <c r="AG125" s="13"/>
      <c r="AH125" s="18"/>
      <c r="AI125" s="3"/>
    </row>
    <row r="126" spans="13:35" x14ac:dyDescent="0.5">
      <c r="M126" s="123"/>
      <c r="N126" s="76"/>
      <c r="O126" s="3"/>
      <c r="P126" s="67"/>
      <c r="Q126" s="123"/>
      <c r="R126" s="123"/>
      <c r="S126" s="3"/>
      <c r="T126" s="99"/>
      <c r="U126" s="13"/>
      <c r="W126" s="123"/>
      <c r="X126" s="13"/>
      <c r="Y126" s="13"/>
      <c r="Z126" s="68"/>
      <c r="AA126" s="13"/>
      <c r="AB126" s="13"/>
      <c r="AC126" s="13"/>
      <c r="AD126" s="13"/>
      <c r="AE126" s="13"/>
      <c r="AF126" s="13"/>
      <c r="AG126" s="13"/>
      <c r="AH126" s="18"/>
      <c r="AI126" s="3"/>
    </row>
    <row r="127" spans="13:35" x14ac:dyDescent="0.5">
      <c r="M127" s="123"/>
      <c r="N127" s="76"/>
      <c r="O127" s="3"/>
      <c r="P127" s="67"/>
      <c r="Q127" s="123"/>
      <c r="R127" s="123"/>
      <c r="S127" s="3"/>
      <c r="T127" s="99"/>
      <c r="U127" s="13"/>
      <c r="W127" s="123"/>
      <c r="X127" s="13"/>
      <c r="Y127" s="13"/>
      <c r="Z127" s="68"/>
      <c r="AA127" s="13"/>
      <c r="AB127" s="13"/>
      <c r="AC127" s="13"/>
      <c r="AD127" s="13"/>
      <c r="AE127" s="13"/>
      <c r="AF127" s="13"/>
      <c r="AG127" s="13"/>
      <c r="AH127" s="18"/>
      <c r="AI127" s="3"/>
    </row>
    <row r="128" spans="13:35" x14ac:dyDescent="0.5">
      <c r="M128" s="123"/>
      <c r="N128" s="76"/>
      <c r="O128" s="3"/>
      <c r="P128" s="67"/>
      <c r="Q128" s="123"/>
      <c r="R128" s="123"/>
      <c r="S128" s="3"/>
      <c r="T128" s="99"/>
      <c r="U128" s="13"/>
      <c r="W128" s="123"/>
      <c r="X128" s="13"/>
      <c r="Y128" s="13"/>
      <c r="Z128" s="68"/>
      <c r="AA128" s="13"/>
      <c r="AB128" s="13"/>
      <c r="AC128" s="13"/>
      <c r="AD128" s="13"/>
      <c r="AE128" s="13"/>
      <c r="AF128" s="13"/>
      <c r="AG128" s="13"/>
      <c r="AH128" s="18"/>
      <c r="AI128" s="3"/>
    </row>
    <row r="129" spans="13:35" x14ac:dyDescent="0.5">
      <c r="M129" s="123"/>
      <c r="N129" s="76"/>
      <c r="O129" s="3"/>
      <c r="P129" s="67"/>
      <c r="Q129" s="123"/>
      <c r="R129" s="123"/>
      <c r="S129" s="3"/>
      <c r="T129" s="99"/>
      <c r="U129" s="13"/>
      <c r="W129" s="123"/>
      <c r="X129" s="13"/>
      <c r="Y129" s="13"/>
      <c r="Z129" s="68"/>
      <c r="AA129" s="13"/>
      <c r="AB129" s="13"/>
      <c r="AC129" s="13"/>
      <c r="AD129" s="13"/>
      <c r="AE129" s="13"/>
      <c r="AF129" s="13"/>
      <c r="AG129" s="13"/>
      <c r="AH129" s="18"/>
      <c r="AI129" s="3"/>
    </row>
    <row r="130" spans="13:35" x14ac:dyDescent="0.5">
      <c r="M130" s="123"/>
      <c r="N130" s="76"/>
      <c r="O130" s="3"/>
      <c r="P130" s="67"/>
      <c r="Q130" s="123"/>
      <c r="R130" s="123"/>
      <c r="S130" s="3"/>
      <c r="T130" s="99"/>
      <c r="U130" s="13"/>
      <c r="W130" s="123"/>
      <c r="X130" s="13"/>
      <c r="Y130" s="13"/>
      <c r="Z130" s="68"/>
      <c r="AA130" s="13"/>
      <c r="AB130" s="13"/>
      <c r="AC130" s="13"/>
      <c r="AD130" s="13"/>
      <c r="AE130" s="13"/>
      <c r="AF130" s="13"/>
      <c r="AG130" s="13"/>
      <c r="AH130" s="18"/>
      <c r="AI130" s="3"/>
    </row>
    <row r="131" spans="13:35" x14ac:dyDescent="0.5">
      <c r="M131" s="204"/>
      <c r="N131" s="45"/>
      <c r="O131" s="76"/>
      <c r="P131" s="204"/>
      <c r="Q131" s="204"/>
      <c r="R131" s="204"/>
      <c r="S131" s="76"/>
      <c r="T131" s="18"/>
      <c r="U131" s="3"/>
      <c r="W131" s="204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18"/>
      <c r="AI131" s="3"/>
    </row>
    <row r="132" spans="13:35" x14ac:dyDescent="0.5">
      <c r="M132" s="142"/>
      <c r="O132" s="45"/>
      <c r="P132" s="142"/>
      <c r="Q132" s="142"/>
      <c r="R132" s="142"/>
      <c r="S132" s="45"/>
      <c r="W132" s="142"/>
    </row>
  </sheetData>
  <mergeCells count="1">
    <mergeCell ref="P4:Q4"/>
  </mergeCells>
  <conditionalFormatting sqref="Z43:Z44">
    <cfRule type="cellIs" dxfId="31" priority="24" stopIfTrue="1" operator="lessThan">
      <formula>0</formula>
    </cfRule>
  </conditionalFormatting>
  <conditionalFormatting sqref="Z105">
    <cfRule type="cellIs" dxfId="30" priority="25" stopIfTrue="1" operator="greaterThan">
      <formula>0</formula>
    </cfRule>
  </conditionalFormatting>
  <conditionalFormatting sqref="Z73">
    <cfRule type="cellIs" dxfId="29" priority="26" stopIfTrue="1" operator="greaterThan">
      <formula>0</formula>
    </cfRule>
    <cfRule type="cellIs" dxfId="28" priority="27" stopIfTrue="1" operator="lessThan">
      <formula>0</formula>
    </cfRule>
  </conditionalFormatting>
  <conditionalFormatting sqref="Z105">
    <cfRule type="cellIs" dxfId="27" priority="23" operator="lessThan">
      <formula>0</formula>
    </cfRule>
  </conditionalFormatting>
  <conditionalFormatting sqref="H10:H19 H21:H27">
    <cfRule type="cellIs" dxfId="26" priority="21" operator="lessThan">
      <formula>0</formula>
    </cfRule>
    <cfRule type="cellIs" dxfId="25" priority="22" operator="greaterThan">
      <formula>0</formula>
    </cfRule>
  </conditionalFormatting>
  <conditionalFormatting sqref="O10:O19 O21:O27">
    <cfRule type="cellIs" dxfId="24" priority="19" operator="lessThan">
      <formula>0</formula>
    </cfRule>
    <cfRule type="cellIs" dxfId="23" priority="20" operator="greaterThan">
      <formula>0</formula>
    </cfRule>
  </conditionalFormatting>
  <conditionalFormatting sqref="K10:K19 K21:K27">
    <cfRule type="cellIs" dxfId="22" priority="17" operator="lessThan">
      <formula>0</formula>
    </cfRule>
    <cfRule type="cellIs" dxfId="21" priority="18" operator="greaterThan">
      <formula>0</formula>
    </cfRule>
  </conditionalFormatting>
  <conditionalFormatting sqref="Q10:Q19 Q21:Q27">
    <cfRule type="cellIs" dxfId="20" priority="15" operator="lessThan">
      <formula>0</formula>
    </cfRule>
    <cfRule type="cellIs" dxfId="19" priority="16" operator="greaterThan">
      <formula>0</formula>
    </cfRule>
  </conditionalFormatting>
  <conditionalFormatting sqref="M10:M19 M21:M27">
    <cfRule type="cellIs" dxfId="18" priority="3" operator="lessThan">
      <formula>0</formula>
    </cfRule>
    <cfRule type="cellIs" dxfId="17" priority="4" operator="greaterThan">
      <formula>0</formula>
    </cfRule>
  </conditionalFormatting>
  <conditionalFormatting sqref="F10:F19 F21:F27">
    <cfRule type="cellIs" dxfId="16" priority="1" operator="lessThan">
      <formula>0</formula>
    </cfRule>
    <cfRule type="cellIs" dxfId="1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1E0EF-ACFC-4ECC-8A57-B486FACE70C0}">
  <dimension ref="A1"/>
  <sheetViews>
    <sheetView workbookViewId="0">
      <selection activeCell="A7" sqref="A7"/>
    </sheetView>
  </sheetViews>
  <sheetFormatPr baseColWidth="10" defaultRowHeight="15" x14ac:dyDescent="0.5"/>
  <sheetData/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X3596"/>
  <sheetViews>
    <sheetView view="pageBreakPreview" zoomScaleNormal="100" zoomScaleSheetLayoutView="100" workbookViewId="0">
      <pane xSplit="5" ySplit="8" topLeftCell="F9" activePane="bottomRight" state="frozen"/>
      <selection pane="topRight" activeCell="F1" sqref="F1"/>
      <selection pane="bottomLeft" activeCell="A9" sqref="A9"/>
      <selection pane="bottomRight" activeCell="S13" sqref="S13"/>
    </sheetView>
  </sheetViews>
  <sheetFormatPr baseColWidth="10" defaultColWidth="10.90625" defaultRowHeight="15" x14ac:dyDescent="0.5"/>
  <cols>
    <col min="1" max="1" width="2.6328125" style="115" customWidth="1"/>
    <col min="2" max="2" width="12.54296875" style="35" customWidth="1"/>
    <col min="3" max="3" width="18.36328125" style="35" customWidth="1"/>
    <col min="4" max="4" width="5.08984375" style="115" customWidth="1"/>
    <col min="5" max="5" width="5.81640625" style="115" customWidth="1"/>
    <col min="6" max="6" width="7" style="44" customWidth="1"/>
    <col min="7" max="7" width="6.453125" style="44" customWidth="1"/>
    <col min="8" max="8" width="7" style="44" customWidth="1"/>
    <col min="9" max="9" width="6.90625" style="222" customWidth="1"/>
    <col min="10" max="10" width="5.6328125" style="222" customWidth="1"/>
    <col min="11" max="11" width="6.54296875" style="40" customWidth="1"/>
    <col min="12" max="12" width="7.36328125" style="222" customWidth="1"/>
    <col min="13" max="13" width="7.90625" style="222" customWidth="1"/>
    <col min="14" max="14" width="7.453125" style="34" customWidth="1"/>
    <col min="15" max="15" width="7.90625" style="116" customWidth="1"/>
    <col min="16" max="16" width="7" style="34" customWidth="1"/>
    <col min="17" max="17" width="7.6328125" style="34" customWidth="1"/>
    <col min="18" max="18" width="6.6328125" style="222" customWidth="1"/>
    <col min="19" max="24" width="11.54296875" style="34" customWidth="1"/>
    <col min="25" max="16384" width="10.90625" style="35"/>
  </cols>
  <sheetData>
    <row r="1" spans="1:24" x14ac:dyDescent="0.5">
      <c r="A1" s="32"/>
      <c r="B1" s="32"/>
      <c r="C1" s="32"/>
      <c r="D1" s="32"/>
      <c r="E1" s="32"/>
      <c r="F1" s="46"/>
      <c r="G1" s="46"/>
      <c r="H1" s="46"/>
      <c r="I1" s="220"/>
      <c r="J1" s="220"/>
      <c r="K1" s="33"/>
      <c r="L1" s="220"/>
      <c r="M1" s="220"/>
      <c r="N1" s="33"/>
      <c r="O1" s="46"/>
      <c r="P1" s="33"/>
      <c r="Q1" s="33"/>
      <c r="R1" s="220"/>
      <c r="S1" s="33"/>
    </row>
    <row r="2" spans="1:24" s="115" customFormat="1" x14ac:dyDescent="0.5">
      <c r="A2" s="32"/>
      <c r="B2" s="32"/>
      <c r="C2" s="32"/>
      <c r="D2" s="32"/>
      <c r="E2" s="32"/>
      <c r="F2" s="46"/>
      <c r="G2" s="46"/>
      <c r="H2" s="46"/>
      <c r="I2" s="220"/>
      <c r="J2" s="220"/>
      <c r="K2" s="33"/>
      <c r="L2" s="220"/>
      <c r="M2" s="220"/>
      <c r="N2" s="33"/>
      <c r="O2" s="46"/>
      <c r="P2" s="33"/>
      <c r="Q2" s="33"/>
      <c r="R2" s="220"/>
      <c r="S2" s="33"/>
      <c r="T2" s="114"/>
      <c r="U2" s="114"/>
      <c r="V2" s="114"/>
      <c r="W2" s="114"/>
      <c r="X2" s="114"/>
    </row>
    <row r="3" spans="1:24" ht="32.4" x14ac:dyDescent="1">
      <c r="A3" s="32"/>
      <c r="B3" s="251" t="s">
        <v>72</v>
      </c>
      <c r="C3" s="32"/>
      <c r="D3" s="32"/>
      <c r="E3" s="32"/>
      <c r="F3" s="37" t="s">
        <v>8</v>
      </c>
      <c r="G3" s="37"/>
      <c r="H3" s="38">
        <f>+År!M3</f>
        <v>52</v>
      </c>
      <c r="I3" s="220"/>
      <c r="J3" s="220"/>
      <c r="K3" s="37" t="s">
        <v>585</v>
      </c>
      <c r="L3" s="220"/>
      <c r="M3" s="220"/>
      <c r="N3" s="33"/>
      <c r="O3" s="33"/>
      <c r="P3" s="385">
        <f>SUMIF(E9:E3592,2022,G9:G3592)</f>
        <v>28801</v>
      </c>
      <c r="Q3" s="386"/>
      <c r="R3" s="33"/>
      <c r="S3" s="37"/>
      <c r="T3" s="114"/>
      <c r="U3" s="114"/>
      <c r="V3" s="35"/>
      <c r="W3" s="35"/>
      <c r="X3" s="35"/>
    </row>
    <row r="4" spans="1:24" s="115" customFormat="1" ht="18.75" customHeight="1" x14ac:dyDescent="1">
      <c r="A4" s="32"/>
      <c r="B4" s="36"/>
      <c r="C4" s="32"/>
      <c r="D4" s="32"/>
      <c r="E4" s="32"/>
      <c r="F4" s="46"/>
      <c r="G4" s="46"/>
      <c r="H4" s="46"/>
      <c r="I4" s="220"/>
      <c r="J4" s="220"/>
      <c r="K4" s="33"/>
      <c r="L4" s="221"/>
      <c r="M4" s="220"/>
      <c r="N4" s="37"/>
      <c r="O4" s="219"/>
      <c r="P4" s="33"/>
      <c r="Q4" s="33"/>
      <c r="R4" s="221"/>
      <c r="S4" s="33"/>
      <c r="T4" s="114"/>
    </row>
    <row r="5" spans="1:24" ht="18.75" customHeight="1" x14ac:dyDescent="0.5">
      <c r="A5" s="32"/>
      <c r="B5" s="32"/>
      <c r="C5" s="32"/>
      <c r="D5" s="32"/>
      <c r="E5" s="32"/>
      <c r="F5" s="46"/>
      <c r="G5" s="46"/>
      <c r="H5" s="46"/>
      <c r="I5" s="220"/>
      <c r="J5" s="220"/>
      <c r="K5" s="33"/>
      <c r="L5" s="220"/>
      <c r="M5" s="220"/>
      <c r="N5" s="33"/>
      <c r="O5" s="241" t="s">
        <v>463</v>
      </c>
      <c r="P5" s="242" t="s">
        <v>3</v>
      </c>
      <c r="Q5" s="33"/>
      <c r="R5" s="220"/>
      <c r="S5" s="33"/>
    </row>
    <row r="6" spans="1:24" ht="17.25" customHeight="1" x14ac:dyDescent="0.5">
      <c r="A6" s="32"/>
      <c r="B6" s="32"/>
      <c r="C6" s="32"/>
      <c r="D6" s="32"/>
      <c r="E6" s="32"/>
      <c r="F6" s="49" t="s">
        <v>3</v>
      </c>
      <c r="G6" s="93"/>
      <c r="H6" s="93" t="s">
        <v>3</v>
      </c>
      <c r="I6" s="121"/>
      <c r="J6" s="121"/>
      <c r="K6" s="101"/>
      <c r="L6" s="121" t="s">
        <v>17</v>
      </c>
      <c r="M6" s="121" t="s">
        <v>397</v>
      </c>
      <c r="N6" s="101" t="s">
        <v>2</v>
      </c>
      <c r="O6" s="93" t="s">
        <v>464</v>
      </c>
      <c r="P6" s="101" t="s">
        <v>11</v>
      </c>
      <c r="Q6" s="101"/>
      <c r="R6" s="121" t="s">
        <v>17</v>
      </c>
      <c r="S6" s="33"/>
    </row>
    <row r="7" spans="1:24" x14ac:dyDescent="0.5">
      <c r="A7" s="32"/>
      <c r="B7" s="32"/>
      <c r="C7" s="32"/>
      <c r="D7" s="32"/>
      <c r="E7" s="32"/>
      <c r="F7" s="49" t="s">
        <v>444</v>
      </c>
      <c r="G7" s="93" t="s">
        <v>3</v>
      </c>
      <c r="H7" s="93" t="s">
        <v>403</v>
      </c>
      <c r="I7" s="121" t="s">
        <v>3</v>
      </c>
      <c r="J7" s="121" t="s">
        <v>1</v>
      </c>
      <c r="K7" s="101" t="s">
        <v>17</v>
      </c>
      <c r="L7" s="121" t="s">
        <v>401</v>
      </c>
      <c r="M7" s="121" t="s">
        <v>401</v>
      </c>
      <c r="N7" s="101" t="s">
        <v>397</v>
      </c>
      <c r="O7" s="93" t="s">
        <v>462</v>
      </c>
      <c r="P7" s="101" t="s">
        <v>443</v>
      </c>
      <c r="Q7" s="101" t="s">
        <v>17</v>
      </c>
      <c r="R7" s="121" t="s">
        <v>401</v>
      </c>
      <c r="S7" s="33"/>
    </row>
    <row r="8" spans="1:24" x14ac:dyDescent="0.5">
      <c r="A8" s="32"/>
      <c r="B8" s="39" t="s">
        <v>72</v>
      </c>
      <c r="C8" s="39" t="s">
        <v>73</v>
      </c>
      <c r="D8" s="39"/>
      <c r="E8" s="39" t="s">
        <v>62</v>
      </c>
      <c r="F8" s="49" t="s">
        <v>440</v>
      </c>
      <c r="G8" s="93" t="s">
        <v>11</v>
      </c>
      <c r="H8" s="93" t="s">
        <v>395</v>
      </c>
      <c r="I8" s="121" t="s">
        <v>364</v>
      </c>
      <c r="J8" s="121" t="s">
        <v>364</v>
      </c>
      <c r="K8" s="101" t="s">
        <v>395</v>
      </c>
      <c r="L8" s="121" t="s">
        <v>398</v>
      </c>
      <c r="M8" s="121" t="s">
        <v>398</v>
      </c>
      <c r="N8" s="101" t="s">
        <v>399</v>
      </c>
      <c r="O8" s="93" t="s">
        <v>395</v>
      </c>
      <c r="P8" s="101" t="s">
        <v>474</v>
      </c>
      <c r="Q8" s="101" t="s">
        <v>29</v>
      </c>
      <c r="R8" s="121" t="s">
        <v>404</v>
      </c>
      <c r="S8" s="33"/>
    </row>
    <row r="9" spans="1:24" x14ac:dyDescent="0.5">
      <c r="A9" s="32"/>
      <c r="B9" s="297" t="str">
        <f>+IF(E9=2012,VLOOKUP(D9,K_navn!$A$2:$C$359,2),"")</f>
        <v>Halden</v>
      </c>
      <c r="C9" s="297" t="str">
        <f>+IF(E9=2012,VLOOKUP(D9,K_navn!$A$2:$C$359,3),"")</f>
        <v>Viken</v>
      </c>
      <c r="D9" s="115">
        <f>+'Ark1'!P1840</f>
        <v>3001</v>
      </c>
      <c r="E9" s="115">
        <f>+'Ark1'!C1840</f>
        <v>2012</v>
      </c>
      <c r="F9" s="44" t="str">
        <f>+IF('Ark1'!Q1840=0,"",'Ark1'!Q1840)</f>
        <v/>
      </c>
      <c r="G9" s="44">
        <f>+'Ark1'!R1840</f>
        <v>0</v>
      </c>
      <c r="H9" s="44">
        <f>+'Ark1'!S1840</f>
        <v>0</v>
      </c>
      <c r="I9" s="222" t="str">
        <f>+IF(G9=0,"",'Ark1'!AA1840)</f>
        <v/>
      </c>
      <c r="J9" s="222" t="str">
        <f>+IF(G9=0,"",'Ark1'!AB1840)</f>
        <v/>
      </c>
      <c r="K9" s="34" t="str">
        <f>+IF(G9=0,"",'Ark1'!U1840)</f>
        <v/>
      </c>
      <c r="L9" s="222" t="str">
        <f>+IF(G9=0,"",'Ark1'!W1840)</f>
        <v/>
      </c>
      <c r="M9" s="222" t="str">
        <f>+IF(G9=0,"",'Ark1'!X1840)</f>
        <v/>
      </c>
      <c r="N9" s="114" t="str">
        <f>+IF(G9=0,"",'Ark1'!Y1840)</f>
        <v/>
      </c>
      <c r="O9" s="116" t="str">
        <f>+IF(G9=0,"",'Ark1'!Z1840)</f>
        <v/>
      </c>
      <c r="P9" s="44" t="str">
        <f>+IF(G9=0,"",H9/F9)</f>
        <v/>
      </c>
      <c r="Q9" s="34" t="str">
        <f>+IF(G9=0,"",'Ark1'!T1840)</f>
        <v/>
      </c>
      <c r="R9" s="222" t="str">
        <f>+IF(G9=0,"",'Ark1'!V1840)</f>
        <v/>
      </c>
      <c r="S9" s="32"/>
      <c r="T9" s="35"/>
      <c r="U9" s="35"/>
      <c r="V9" s="35"/>
      <c r="W9" s="35"/>
      <c r="X9" s="35"/>
    </row>
    <row r="10" spans="1:24" x14ac:dyDescent="0.5">
      <c r="A10" s="32"/>
      <c r="B10" s="297" t="str">
        <f>+IF(E10=2012,VLOOKUP(D10,K_navn!$A$2:$C$359,2),"")</f>
        <v/>
      </c>
      <c r="C10" s="297" t="str">
        <f>+IF(E10=2012,VLOOKUP(D10,K_navn!$A$2:$C$359,3),"")</f>
        <v/>
      </c>
      <c r="D10" s="115">
        <f>+'Ark1'!P1841</f>
        <v>3001</v>
      </c>
      <c r="E10" s="115">
        <f>+'Ark1'!C1841</f>
        <v>2013</v>
      </c>
      <c r="F10" s="116" t="str">
        <f>+IF('Ark1'!Q1841=0,"",'Ark1'!Q1841)</f>
        <v/>
      </c>
      <c r="G10" s="116">
        <f>+'Ark1'!R1841</f>
        <v>0</v>
      </c>
      <c r="H10" s="116">
        <f>+'Ark1'!S1841</f>
        <v>0</v>
      </c>
      <c r="I10" s="222" t="str">
        <f>+IF(G10=0,"",'Ark1'!AA1841)</f>
        <v/>
      </c>
      <c r="J10" s="222" t="str">
        <f>+IF(G10=0,"",'Ark1'!AB1841)</f>
        <v/>
      </c>
      <c r="K10" s="114" t="str">
        <f>+IF(G10=0,"",'Ark1'!U1841)</f>
        <v/>
      </c>
      <c r="L10" s="222" t="str">
        <f>+IF(G10=0,"",'Ark1'!W1841)</f>
        <v/>
      </c>
      <c r="M10" s="222" t="str">
        <f>+IF(G10=0,"",'Ark1'!X1841)</f>
        <v/>
      </c>
      <c r="N10" s="114" t="str">
        <f>+IF(G10=0,"",'Ark1'!Y1841)</f>
        <v/>
      </c>
      <c r="O10" s="116" t="str">
        <f>+IF(G10=0,"",'Ark1'!Z1841)</f>
        <v/>
      </c>
      <c r="P10" s="116" t="str">
        <f t="shared" ref="P10:P79" si="0">+IF(G10=0,"",H10/F10)</f>
        <v/>
      </c>
      <c r="Q10" s="114" t="str">
        <f>+IF(G10=0,"",'Ark1'!T1841)</f>
        <v/>
      </c>
      <c r="R10" s="222" t="str">
        <f>+IF(G10=0,"",'Ark1'!V1841)</f>
        <v/>
      </c>
      <c r="S10" s="32"/>
      <c r="T10" s="35"/>
      <c r="U10" s="35"/>
      <c r="V10" s="35"/>
      <c r="W10" s="35"/>
      <c r="X10" s="35"/>
    </row>
    <row r="11" spans="1:24" x14ac:dyDescent="0.5">
      <c r="A11" s="32"/>
      <c r="B11" s="297" t="str">
        <f>+IF(E11=2012,VLOOKUP(D11,K_navn!$A$2:$C$359,2),"")</f>
        <v/>
      </c>
      <c r="C11" s="297" t="str">
        <f>+IF(E11=2012,VLOOKUP(D11,K_navn!$A$2:$C$359,3),"")</f>
        <v/>
      </c>
      <c r="D11" s="115">
        <f>+'Ark1'!P1842</f>
        <v>3001</v>
      </c>
      <c r="E11" s="115">
        <f>+'Ark1'!C1842</f>
        <v>2014</v>
      </c>
      <c r="F11" s="116" t="str">
        <f>+IF('Ark1'!Q1842=0,"",'Ark1'!Q1842)</f>
        <v/>
      </c>
      <c r="G11" s="116">
        <f>+'Ark1'!R1842</f>
        <v>0</v>
      </c>
      <c r="H11" s="116">
        <f>+'Ark1'!S1842</f>
        <v>0</v>
      </c>
      <c r="I11" s="222" t="str">
        <f>+IF(G11=0,"",'Ark1'!AA1842)</f>
        <v/>
      </c>
      <c r="J11" s="222" t="str">
        <f>+IF(G11=0,"",'Ark1'!AB1842)</f>
        <v/>
      </c>
      <c r="K11" s="114" t="str">
        <f>+IF(G11=0,"",'Ark1'!U1842)</f>
        <v/>
      </c>
      <c r="L11" s="222" t="str">
        <f>+IF(G11=0,"",'Ark1'!W1842)</f>
        <v/>
      </c>
      <c r="M11" s="222" t="str">
        <f>+IF(G11=0,"",'Ark1'!X1842)</f>
        <v/>
      </c>
      <c r="N11" s="114" t="str">
        <f>+IF(G11=0,"",'Ark1'!Y1842)</f>
        <v/>
      </c>
      <c r="O11" s="116" t="str">
        <f>+IF(G11=0,"",'Ark1'!Z1842)</f>
        <v/>
      </c>
      <c r="P11" s="116" t="str">
        <f t="shared" si="0"/>
        <v/>
      </c>
      <c r="Q11" s="114" t="str">
        <f>+IF(G11=0,"",'Ark1'!T1842)</f>
        <v/>
      </c>
      <c r="R11" s="222" t="str">
        <f>+IF(G11=0,"",'Ark1'!V1842)</f>
        <v/>
      </c>
      <c r="S11" s="32"/>
      <c r="T11" s="35"/>
      <c r="U11" s="35"/>
      <c r="V11" s="35"/>
      <c r="W11" s="35"/>
      <c r="X11" s="35"/>
    </row>
    <row r="12" spans="1:24" x14ac:dyDescent="0.5">
      <c r="A12" s="32"/>
      <c r="B12" s="297" t="str">
        <f>+IF(E12=2012,VLOOKUP(D12,K_navn!$A$2:$C$359,2),"")</f>
        <v/>
      </c>
      <c r="C12" s="297" t="str">
        <f>+IF(E12=2012,VLOOKUP(D12,K_navn!$A$2:$C$359,3),"")</f>
        <v/>
      </c>
      <c r="D12" s="115">
        <f>+'Ark1'!P1843</f>
        <v>3001</v>
      </c>
      <c r="E12" s="115">
        <f>+'Ark1'!C1843</f>
        <v>2015</v>
      </c>
      <c r="F12" s="116" t="str">
        <f>+IF('Ark1'!Q1843=0,"",'Ark1'!Q1843)</f>
        <v/>
      </c>
      <c r="G12" s="116">
        <f>+'Ark1'!R1843</f>
        <v>0</v>
      </c>
      <c r="H12" s="116">
        <f>+'Ark1'!S1843</f>
        <v>0</v>
      </c>
      <c r="I12" s="222" t="str">
        <f>+IF(G12=0,"",'Ark1'!AA1843)</f>
        <v/>
      </c>
      <c r="J12" s="222" t="str">
        <f>+IF(G12=0,"",'Ark1'!AB1843)</f>
        <v/>
      </c>
      <c r="K12" s="114" t="str">
        <f>+IF(G12=0,"",'Ark1'!U1843)</f>
        <v/>
      </c>
      <c r="L12" s="222" t="str">
        <f>+IF(G12=0,"",'Ark1'!W1843)</f>
        <v/>
      </c>
      <c r="M12" s="222" t="str">
        <f>+IF(G12=0,"",'Ark1'!X1843)</f>
        <v/>
      </c>
      <c r="N12" s="114" t="str">
        <f>+IF(G12=0,"",'Ark1'!Y1843)</f>
        <v/>
      </c>
      <c r="O12" s="116" t="str">
        <f>+IF(G12=0,"",'Ark1'!Z1843)</f>
        <v/>
      </c>
      <c r="P12" s="116" t="str">
        <f t="shared" si="0"/>
        <v/>
      </c>
      <c r="Q12" s="114" t="str">
        <f>+IF(G12=0,"",'Ark1'!T1843)</f>
        <v/>
      </c>
      <c r="R12" s="222" t="str">
        <f>+IF(G12=0,"",'Ark1'!V1843)</f>
        <v/>
      </c>
      <c r="S12" s="32"/>
      <c r="T12" s="35"/>
      <c r="U12" s="35"/>
      <c r="V12" s="35"/>
      <c r="W12" s="35"/>
      <c r="X12" s="35"/>
    </row>
    <row r="13" spans="1:24" x14ac:dyDescent="0.5">
      <c r="A13" s="32"/>
      <c r="B13" s="297" t="str">
        <f>+IF(E13=2012,VLOOKUP(D13,K_navn!$A$2:$C$359,2),"")</f>
        <v/>
      </c>
      <c r="C13" s="297" t="str">
        <f>+IF(E13=2012,VLOOKUP(D13,K_navn!$A$2:$C$359,3),"")</f>
        <v/>
      </c>
      <c r="D13" s="115">
        <f>+'Ark1'!P1844</f>
        <v>3001</v>
      </c>
      <c r="E13" s="115">
        <f>+'Ark1'!C1844</f>
        <v>2016</v>
      </c>
      <c r="F13" s="116" t="str">
        <f>+IF('Ark1'!Q1844=0,"",'Ark1'!Q1844)</f>
        <v/>
      </c>
      <c r="G13" s="116">
        <f>+'Ark1'!R1844</f>
        <v>0</v>
      </c>
      <c r="H13" s="116">
        <f>+'Ark1'!S1844</f>
        <v>0</v>
      </c>
      <c r="I13" s="222" t="str">
        <f>+IF(G13=0,"",'Ark1'!AA1844)</f>
        <v/>
      </c>
      <c r="J13" s="222" t="str">
        <f>+IF(G13=0,"",'Ark1'!AB1844)</f>
        <v/>
      </c>
      <c r="K13" s="114" t="str">
        <f>+IF(G13=0,"",'Ark1'!U1844)</f>
        <v/>
      </c>
      <c r="L13" s="222" t="str">
        <f>+IF(G13=0,"",'Ark1'!W1844)</f>
        <v/>
      </c>
      <c r="M13" s="222" t="str">
        <f>+IF(G13=0,"",'Ark1'!X1844)</f>
        <v/>
      </c>
      <c r="N13" s="114" t="str">
        <f>+IF(G13=0,"",'Ark1'!Y1844)</f>
        <v/>
      </c>
      <c r="O13" s="116" t="str">
        <f>+IF(G13=0,"",'Ark1'!Z1844)</f>
        <v/>
      </c>
      <c r="P13" s="116" t="str">
        <f t="shared" si="0"/>
        <v/>
      </c>
      <c r="Q13" s="114" t="str">
        <f>+IF(G13=0,"",'Ark1'!T1844)</f>
        <v/>
      </c>
      <c r="R13" s="222" t="str">
        <f>+IF(G13=0,"",'Ark1'!V1844)</f>
        <v/>
      </c>
      <c r="S13" s="32"/>
      <c r="T13" s="35"/>
      <c r="U13" s="35"/>
      <c r="V13" s="35"/>
      <c r="W13" s="35"/>
      <c r="X13" s="35"/>
    </row>
    <row r="14" spans="1:24" x14ac:dyDescent="0.5">
      <c r="A14" s="32"/>
      <c r="B14" s="297" t="str">
        <f>+IF(E14=2012,VLOOKUP(D14,K_navn!$A$2:$C$359,2),"")</f>
        <v/>
      </c>
      <c r="C14" s="297" t="str">
        <f>+IF(E14=2012,VLOOKUP(D14,K_navn!$A$2:$C$359,3),"")</f>
        <v/>
      </c>
      <c r="D14" s="115">
        <f>+'Ark1'!P1845</f>
        <v>3001</v>
      </c>
      <c r="E14" s="115">
        <f>+'Ark1'!C1845</f>
        <v>2017</v>
      </c>
      <c r="F14" s="116" t="str">
        <f>+IF('Ark1'!Q1845=0,"",'Ark1'!Q1845)</f>
        <v/>
      </c>
      <c r="G14" s="116">
        <f>+'Ark1'!R1845</f>
        <v>0</v>
      </c>
      <c r="H14" s="116">
        <f>+'Ark1'!S1845</f>
        <v>0</v>
      </c>
      <c r="I14" s="222" t="str">
        <f>+IF(G14=0,"",'Ark1'!AA1845)</f>
        <v/>
      </c>
      <c r="J14" s="222" t="str">
        <f>+IF(G14=0,"",'Ark1'!AB1845)</f>
        <v/>
      </c>
      <c r="K14" s="114" t="str">
        <f>+IF(G14=0,"",'Ark1'!U1845)</f>
        <v/>
      </c>
      <c r="L14" s="222" t="str">
        <f>+IF(G14=0,"",'Ark1'!W1845)</f>
        <v/>
      </c>
      <c r="M14" s="222" t="str">
        <f>+IF(G14=0,"",'Ark1'!X1845)</f>
        <v/>
      </c>
      <c r="N14" s="114" t="str">
        <f>+IF(G14=0,"",'Ark1'!Y1845)</f>
        <v/>
      </c>
      <c r="O14" s="116" t="str">
        <f>+IF(G14=0,"",'Ark1'!Z1845)</f>
        <v/>
      </c>
      <c r="P14" s="116" t="str">
        <f t="shared" si="0"/>
        <v/>
      </c>
      <c r="Q14" s="114" t="str">
        <f>+IF(G14=0,"",'Ark1'!T1845)</f>
        <v/>
      </c>
      <c r="R14" s="222" t="str">
        <f>+IF(G14=0,"",'Ark1'!V1845)</f>
        <v/>
      </c>
      <c r="S14" s="32"/>
      <c r="T14" s="35"/>
      <c r="U14" s="35"/>
      <c r="V14" s="35"/>
      <c r="W14" s="35"/>
      <c r="X14" s="35"/>
    </row>
    <row r="15" spans="1:24" x14ac:dyDescent="0.5">
      <c r="A15" s="32"/>
      <c r="B15" s="297" t="str">
        <f>+IF(E15=2012,VLOOKUP(D15,K_navn!$A$2:$C$359,2),"")</f>
        <v/>
      </c>
      <c r="C15" s="297" t="str">
        <f>+IF(E15=2012,VLOOKUP(D15,K_navn!$A$2:$C$359,3),"")</f>
        <v/>
      </c>
      <c r="D15" s="115">
        <f>+'Ark1'!P1846</f>
        <v>3001</v>
      </c>
      <c r="E15" s="115">
        <f>+'Ark1'!C1846</f>
        <v>2018</v>
      </c>
      <c r="F15" s="116" t="str">
        <f>+IF('Ark1'!Q1846=0,"",'Ark1'!Q1846)</f>
        <v/>
      </c>
      <c r="G15" s="116">
        <f>+'Ark1'!R1846</f>
        <v>0</v>
      </c>
      <c r="H15" s="116">
        <f>+'Ark1'!S1846</f>
        <v>0</v>
      </c>
      <c r="I15" s="222" t="str">
        <f>+IF(G15=0,"",'Ark1'!AA1846)</f>
        <v/>
      </c>
      <c r="J15" s="222" t="str">
        <f>+IF(G15=0,"",'Ark1'!AB1846)</f>
        <v/>
      </c>
      <c r="K15" s="114" t="str">
        <f>+IF(G15=0,"",'Ark1'!U1846)</f>
        <v/>
      </c>
      <c r="L15" s="222" t="str">
        <f>+IF(G15=0,"",'Ark1'!W1846)</f>
        <v/>
      </c>
      <c r="M15" s="222" t="str">
        <f>+IF(G15=0,"",'Ark1'!X1846)</f>
        <v/>
      </c>
      <c r="N15" s="114" t="str">
        <f>+IF(G15=0,"",'Ark1'!Y1846)</f>
        <v/>
      </c>
      <c r="O15" s="116" t="str">
        <f>+IF(G15=0,"",'Ark1'!Z1846)</f>
        <v/>
      </c>
      <c r="P15" s="116" t="str">
        <f t="shared" si="0"/>
        <v/>
      </c>
      <c r="Q15" s="114" t="str">
        <f>+IF(G15=0,"",'Ark1'!T1846)</f>
        <v/>
      </c>
      <c r="R15" s="222" t="str">
        <f>+IF(G15=0,"",'Ark1'!V1846)</f>
        <v/>
      </c>
      <c r="S15" s="32"/>
      <c r="T15" s="35"/>
      <c r="U15" s="35"/>
      <c r="V15" s="35"/>
      <c r="W15" s="35"/>
      <c r="X15" s="35"/>
    </row>
    <row r="16" spans="1:24" x14ac:dyDescent="0.5">
      <c r="A16" s="32"/>
      <c r="B16" s="297" t="str">
        <f>+IF(E16=2012,VLOOKUP(D16,K_navn!$A$2:$C$359,2),"")</f>
        <v/>
      </c>
      <c r="C16" s="297" t="str">
        <f>+IF(E16=2012,VLOOKUP(D16,K_navn!$A$2:$C$359,3),"")</f>
        <v/>
      </c>
      <c r="D16" s="115">
        <f>+'Ark1'!P1847</f>
        <v>3001</v>
      </c>
      <c r="E16" s="115">
        <f>+'Ark1'!C1847</f>
        <v>2019</v>
      </c>
      <c r="F16" s="116" t="str">
        <f>+IF('Ark1'!Q1847=0,"",'Ark1'!Q1847)</f>
        <v/>
      </c>
      <c r="G16" s="116">
        <f>+'Ark1'!R1847</f>
        <v>0</v>
      </c>
      <c r="H16" s="116">
        <f>+'Ark1'!S1847</f>
        <v>0</v>
      </c>
      <c r="I16" s="222" t="str">
        <f>+IF(G16=0,"",'Ark1'!AA1847)</f>
        <v/>
      </c>
      <c r="J16" s="222" t="str">
        <f>+IF(G16=0,"",'Ark1'!AB1847)</f>
        <v/>
      </c>
      <c r="K16" s="114" t="str">
        <f>+IF(G16=0,"",'Ark1'!U1847)</f>
        <v/>
      </c>
      <c r="L16" s="222" t="str">
        <f>+IF(G16=0,"",'Ark1'!W1847)</f>
        <v/>
      </c>
      <c r="M16" s="222" t="str">
        <f>+IF(G16=0,"",'Ark1'!X1847)</f>
        <v/>
      </c>
      <c r="N16" s="114" t="str">
        <f>+IF(G16=0,"",'Ark1'!Y1847)</f>
        <v/>
      </c>
      <c r="O16" s="116" t="str">
        <f>+IF(G16=0,"",'Ark1'!Z1847)</f>
        <v/>
      </c>
      <c r="P16" s="116" t="str">
        <f t="shared" si="0"/>
        <v/>
      </c>
      <c r="Q16" s="114" t="str">
        <f>+IF(G16=0,"",'Ark1'!T1847)</f>
        <v/>
      </c>
      <c r="R16" s="222" t="str">
        <f>+IF(G16=0,"",'Ark1'!V1847)</f>
        <v/>
      </c>
      <c r="S16" s="32"/>
      <c r="T16" s="35"/>
      <c r="U16" s="35"/>
      <c r="V16" s="35"/>
      <c r="W16" s="35"/>
      <c r="X16" s="35"/>
    </row>
    <row r="17" spans="1:24" x14ac:dyDescent="0.5">
      <c r="A17" s="32"/>
      <c r="B17" s="297" t="str">
        <f>+IF(E17=2012,VLOOKUP(D17,K_navn!$A$2:$C$359,2),"")</f>
        <v/>
      </c>
      <c r="C17" s="297" t="str">
        <f>+IF(E17=2012,VLOOKUP(D17,K_navn!$A$2:$C$359,3),"")</f>
        <v/>
      </c>
      <c r="D17" s="115">
        <f>+'Ark1'!P1848</f>
        <v>3001</v>
      </c>
      <c r="E17" s="115">
        <f>+'Ark1'!C1848</f>
        <v>2020</v>
      </c>
      <c r="F17" s="116">
        <f>+IF('Ark1'!Q1848=0,"",'Ark1'!Q1848)</f>
        <v>1</v>
      </c>
      <c r="G17" s="116">
        <f>+'Ark1'!R1848</f>
        <v>1</v>
      </c>
      <c r="H17" s="116">
        <f>+'Ark1'!S1848</f>
        <v>1</v>
      </c>
      <c r="I17" s="222">
        <f>+IF(G17=0,"",'Ark1'!AA1848)</f>
        <v>4.7897308171280786E-3</v>
      </c>
      <c r="J17" s="222">
        <f>+IF(G17=0,"",'Ark1'!AB1848)</f>
        <v>4.2673224737320506E-3</v>
      </c>
      <c r="K17" s="114">
        <f>+IF(G17=0,"",'Ark1'!U1848)</f>
        <v>65</v>
      </c>
      <c r="L17" s="222">
        <f>+IF(G17=0,"",'Ark1'!W1848)</f>
        <v>73.600000000000023</v>
      </c>
      <c r="M17" s="222">
        <f>+IF(G17=0,"",'Ark1'!X1848)</f>
        <v>0</v>
      </c>
      <c r="N17" s="114">
        <f>+IF(G17=0,"",'Ark1'!Y1848)</f>
        <v>0</v>
      </c>
      <c r="O17" s="116">
        <f>+IF(G17=0,"",'Ark1'!Z1848)</f>
        <v>0</v>
      </c>
      <c r="P17" s="116">
        <f t="shared" si="0"/>
        <v>1</v>
      </c>
      <c r="Q17" s="114">
        <f>+IF(G17=0,"",'Ark1'!T1848)</f>
        <v>17</v>
      </c>
      <c r="R17" s="222">
        <f>+IF(G17=0,"",'Ark1'!V1848)</f>
        <v>79.739978331527652</v>
      </c>
      <c r="S17" s="32"/>
      <c r="T17" s="35"/>
      <c r="U17" s="35"/>
      <c r="V17" s="35"/>
      <c r="W17" s="35"/>
      <c r="X17" s="35"/>
    </row>
    <row r="18" spans="1:24" x14ac:dyDescent="0.5">
      <c r="A18" s="32"/>
      <c r="B18" s="297" t="str">
        <f>+IF(E18=2012,VLOOKUP(D18,K_navn!$A$2:$C$359,2),"")</f>
        <v/>
      </c>
      <c r="C18" s="297" t="str">
        <f>+IF(E18=2012,VLOOKUP(D18,K_navn!$A$2:$C$359,3),"")</f>
        <v/>
      </c>
      <c r="D18" s="115">
        <f>+'Ark1'!P1849</f>
        <v>3001</v>
      </c>
      <c r="E18" s="115">
        <f>+'Ark1'!C1849</f>
        <v>2021</v>
      </c>
      <c r="F18" s="116" t="str">
        <f>+IF('Ark1'!Q1849=0,"",'Ark1'!Q1849)</f>
        <v/>
      </c>
      <c r="G18" s="116">
        <f>+'Ark1'!R1849</f>
        <v>0</v>
      </c>
      <c r="H18" s="116">
        <f>+'Ark1'!S1849</f>
        <v>0</v>
      </c>
      <c r="I18" s="222" t="str">
        <f>+IF(G18=0,"",'Ark1'!AA1849)</f>
        <v/>
      </c>
      <c r="J18" s="222" t="str">
        <f>+IF(G18=0,"",'Ark1'!AB1849)</f>
        <v/>
      </c>
      <c r="K18" s="114" t="str">
        <f>+IF(G18=0,"",'Ark1'!U1849)</f>
        <v/>
      </c>
      <c r="L18" s="222" t="str">
        <f>+IF(G18=0,"",'Ark1'!W1849)</f>
        <v/>
      </c>
      <c r="M18" s="222" t="str">
        <f>+IF(G18=0,"",'Ark1'!X1849)</f>
        <v/>
      </c>
      <c r="N18" s="114" t="str">
        <f>+IF(G18=0,"",'Ark1'!Y1849)</f>
        <v/>
      </c>
      <c r="O18" s="116" t="str">
        <f>+IF(G18=0,"",'Ark1'!Z1849)</f>
        <v/>
      </c>
      <c r="P18" s="116" t="str">
        <f t="shared" si="0"/>
        <v/>
      </c>
      <c r="Q18" s="114" t="str">
        <f>+IF(G18=0,"",'Ark1'!T1849)</f>
        <v/>
      </c>
      <c r="R18" s="222" t="str">
        <f>+IF(G18=0,"",'Ark1'!V1849)</f>
        <v/>
      </c>
      <c r="S18" s="32"/>
      <c r="T18" s="35"/>
      <c r="U18" s="35"/>
      <c r="V18" s="35"/>
      <c r="W18" s="35"/>
      <c r="X18" s="35"/>
    </row>
    <row r="19" spans="1:24" x14ac:dyDescent="0.5">
      <c r="A19" s="32"/>
      <c r="B19" s="297" t="str">
        <f>+IF(E19=2012,VLOOKUP(D19,K_navn!$A$2:$C$359,2),"")</f>
        <v/>
      </c>
      <c r="C19" s="297" t="str">
        <f>+IF(E19=2012,VLOOKUP(D19,K_navn!$A$2:$C$359,3),"")</f>
        <v/>
      </c>
      <c r="D19" s="115">
        <f>+'Ark1'!P1850</f>
        <v>3001</v>
      </c>
      <c r="E19" s="115">
        <f>+'Ark1'!C1850</f>
        <v>2022</v>
      </c>
      <c r="F19" s="116" t="str">
        <f>+IF('Ark1'!Q1850=0,"",'Ark1'!Q1850)</f>
        <v/>
      </c>
      <c r="G19" s="116">
        <f>+'Ark1'!R1850</f>
        <v>0</v>
      </c>
      <c r="H19" s="116">
        <f>+'Ark1'!S1850</f>
        <v>0</v>
      </c>
      <c r="I19" s="222" t="str">
        <f>+IF(G19=0,"",'Ark1'!AA1850)</f>
        <v/>
      </c>
      <c r="J19" s="222" t="str">
        <f>+IF(G19=0,"",'Ark1'!AB1850)</f>
        <v/>
      </c>
      <c r="K19" s="114" t="str">
        <f>+IF(G19=0,"",'Ark1'!U1850)</f>
        <v/>
      </c>
      <c r="L19" s="222" t="str">
        <f>+IF(G19=0,"",'Ark1'!W1850)</f>
        <v/>
      </c>
      <c r="M19" s="222" t="str">
        <f>+IF(G19=0,"",'Ark1'!X1850)</f>
        <v/>
      </c>
      <c r="N19" s="114" t="str">
        <f>+IF(G19=0,"",'Ark1'!Y1850)</f>
        <v/>
      </c>
      <c r="O19" s="116" t="str">
        <f>+IF(G19=0,"",'Ark1'!Z1850)</f>
        <v/>
      </c>
      <c r="P19" s="116" t="str">
        <f t="shared" si="0"/>
        <v/>
      </c>
      <c r="Q19" s="114" t="str">
        <f>+IF(G19=0,"",'Ark1'!T1850)</f>
        <v/>
      </c>
      <c r="R19" s="222" t="str">
        <f>+IF(G19=0,"",'Ark1'!V1850)</f>
        <v/>
      </c>
      <c r="S19" s="32"/>
      <c r="T19" s="35"/>
      <c r="U19" s="35"/>
      <c r="V19" s="35"/>
      <c r="W19" s="35"/>
      <c r="X19" s="35"/>
    </row>
    <row r="20" spans="1:24" s="115" customFormat="1" x14ac:dyDescent="0.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</row>
    <row r="21" spans="1:24" x14ac:dyDescent="0.5">
      <c r="A21" s="32"/>
      <c r="B21" s="297" t="str">
        <f>+IF(E21=2012,VLOOKUP(D21,K_navn!$A$2:$C$359,2),"")</f>
        <v>Moss</v>
      </c>
      <c r="C21" s="297" t="str">
        <f>+IF(E21=2012,VLOOKUP(D21,K_navn!$A$2:$C$359,3),"")</f>
        <v>Viken</v>
      </c>
      <c r="D21" s="115">
        <f>+'Ark1'!P1851</f>
        <v>3002</v>
      </c>
      <c r="E21" s="115">
        <f>+'Ark1'!C1851</f>
        <v>2012</v>
      </c>
      <c r="F21" s="116" t="str">
        <f>+IF('Ark1'!Q1851=0,"",'Ark1'!Q1851)</f>
        <v/>
      </c>
      <c r="G21" s="116">
        <f>+'Ark1'!R1851</f>
        <v>0</v>
      </c>
      <c r="H21" s="116">
        <f>+'Ark1'!S1851</f>
        <v>0</v>
      </c>
      <c r="I21" s="222" t="str">
        <f>+IF(G21=0,"",'Ark1'!AA1851)</f>
        <v/>
      </c>
      <c r="J21" s="222" t="str">
        <f>+IF(G21=0,"",'Ark1'!AB1851)</f>
        <v/>
      </c>
      <c r="K21" s="114" t="str">
        <f>+IF(G21=0,"",'Ark1'!U1851)</f>
        <v/>
      </c>
      <c r="L21" s="222" t="str">
        <f>+IF(G21=0,"",'Ark1'!W1851)</f>
        <v/>
      </c>
      <c r="M21" s="222" t="str">
        <f>+IF(G21=0,"",'Ark1'!X1851)</f>
        <v/>
      </c>
      <c r="N21" s="114" t="str">
        <f>+IF(G21=0,"",'Ark1'!Y1851)</f>
        <v/>
      </c>
      <c r="O21" s="116" t="str">
        <f>+IF(G21=0,"",'Ark1'!Z1851)</f>
        <v/>
      </c>
      <c r="P21" s="116" t="str">
        <f t="shared" si="0"/>
        <v/>
      </c>
      <c r="Q21" s="114" t="str">
        <f>+IF(G21=0,"",'Ark1'!T1851)</f>
        <v/>
      </c>
      <c r="R21" s="222" t="str">
        <f>+IF(G21=0,"",'Ark1'!V1851)</f>
        <v/>
      </c>
      <c r="S21" s="32"/>
      <c r="T21" s="35"/>
      <c r="U21" s="35"/>
      <c r="V21" s="35"/>
      <c r="W21" s="35"/>
      <c r="X21" s="35"/>
    </row>
    <row r="22" spans="1:24" x14ac:dyDescent="0.5">
      <c r="A22" s="32"/>
      <c r="B22" s="297" t="str">
        <f>+IF(E22=2012,VLOOKUP(D22,K_navn!$A$2:$C$359,2),"")</f>
        <v/>
      </c>
      <c r="C22" s="297" t="str">
        <f>+IF(E22=2012,VLOOKUP(D22,K_navn!$A$2:$C$359,3),"")</f>
        <v/>
      </c>
      <c r="D22" s="115">
        <f>+'Ark1'!P1852</f>
        <v>3002</v>
      </c>
      <c r="E22" s="115">
        <f>+'Ark1'!C1852</f>
        <v>2013</v>
      </c>
      <c r="F22" s="116" t="str">
        <f>+IF('Ark1'!Q1852=0,"",'Ark1'!Q1852)</f>
        <v/>
      </c>
      <c r="G22" s="116">
        <f>+'Ark1'!R1852</f>
        <v>0</v>
      </c>
      <c r="H22" s="116">
        <f>+'Ark1'!S1852</f>
        <v>0</v>
      </c>
      <c r="I22" s="222" t="str">
        <f>+IF(G22=0,"",'Ark1'!AA1852)</f>
        <v/>
      </c>
      <c r="J22" s="222" t="str">
        <f>+IF(G22=0,"",'Ark1'!AB1852)</f>
        <v/>
      </c>
      <c r="K22" s="114" t="str">
        <f>+IF(G22=0,"",'Ark1'!U1852)</f>
        <v/>
      </c>
      <c r="L22" s="222" t="str">
        <f>+IF(G22=0,"",'Ark1'!W1852)</f>
        <v/>
      </c>
      <c r="M22" s="222" t="str">
        <f>+IF(G22=0,"",'Ark1'!X1852)</f>
        <v/>
      </c>
      <c r="N22" s="114" t="str">
        <f>+IF(G22=0,"",'Ark1'!Y1852)</f>
        <v/>
      </c>
      <c r="O22" s="116" t="str">
        <f>+IF(G22=0,"",'Ark1'!Z1852)</f>
        <v/>
      </c>
      <c r="P22" s="116" t="str">
        <f t="shared" si="0"/>
        <v/>
      </c>
      <c r="Q22" s="114" t="str">
        <f>+IF(G22=0,"",'Ark1'!T1852)</f>
        <v/>
      </c>
      <c r="R22" s="222" t="str">
        <f>+IF(G22=0,"",'Ark1'!V1852)</f>
        <v/>
      </c>
      <c r="S22" s="32"/>
      <c r="T22" s="35"/>
      <c r="U22" s="35"/>
      <c r="V22" s="35"/>
      <c r="W22" s="35"/>
      <c r="X22" s="35"/>
    </row>
    <row r="23" spans="1:24" x14ac:dyDescent="0.5">
      <c r="A23" s="32"/>
      <c r="B23" s="297" t="str">
        <f>+IF(E23=2012,VLOOKUP(D23,K_navn!$A$2:$C$359,2),"")</f>
        <v/>
      </c>
      <c r="C23" s="297" t="str">
        <f>+IF(E23=2012,VLOOKUP(D23,K_navn!$A$2:$C$359,3),"")</f>
        <v/>
      </c>
      <c r="D23" s="115">
        <f>+'Ark1'!P1853</f>
        <v>3002</v>
      </c>
      <c r="E23" s="115">
        <f>+'Ark1'!C1853</f>
        <v>2014</v>
      </c>
      <c r="F23" s="116" t="str">
        <f>+IF('Ark1'!Q1853=0,"",'Ark1'!Q1853)</f>
        <v/>
      </c>
      <c r="G23" s="116">
        <f>+'Ark1'!R1853</f>
        <v>0</v>
      </c>
      <c r="H23" s="116">
        <f>+'Ark1'!S1853</f>
        <v>0</v>
      </c>
      <c r="I23" s="222" t="str">
        <f>+IF(G23=0,"",'Ark1'!AA1853)</f>
        <v/>
      </c>
      <c r="J23" s="222" t="str">
        <f>+IF(G23=0,"",'Ark1'!AB1853)</f>
        <v/>
      </c>
      <c r="K23" s="114" t="str">
        <f>+IF(G23=0,"",'Ark1'!U1853)</f>
        <v/>
      </c>
      <c r="L23" s="222" t="str">
        <f>+IF(G23=0,"",'Ark1'!W1853)</f>
        <v/>
      </c>
      <c r="M23" s="222" t="str">
        <f>+IF(G23=0,"",'Ark1'!X1853)</f>
        <v/>
      </c>
      <c r="N23" s="114" t="str">
        <f>+IF(G23=0,"",'Ark1'!Y1853)</f>
        <v/>
      </c>
      <c r="O23" s="116" t="str">
        <f>+IF(G23=0,"",'Ark1'!Z1853)</f>
        <v/>
      </c>
      <c r="P23" s="116" t="str">
        <f t="shared" si="0"/>
        <v/>
      </c>
      <c r="Q23" s="114" t="str">
        <f>+IF(G23=0,"",'Ark1'!T1853)</f>
        <v/>
      </c>
      <c r="R23" s="222" t="str">
        <f>+IF(G23=0,"",'Ark1'!V1853)</f>
        <v/>
      </c>
      <c r="S23" s="32"/>
      <c r="T23" s="35"/>
      <c r="U23" s="35"/>
      <c r="V23" s="35"/>
      <c r="W23" s="35"/>
      <c r="X23" s="35"/>
    </row>
    <row r="24" spans="1:24" x14ac:dyDescent="0.5">
      <c r="A24" s="32"/>
      <c r="B24" s="297" t="str">
        <f>+IF(E24=2012,VLOOKUP(D24,K_navn!$A$2:$C$359,2),"")</f>
        <v/>
      </c>
      <c r="C24" s="297" t="str">
        <f>+IF(E24=2012,VLOOKUP(D24,K_navn!$A$2:$C$359,3),"")</f>
        <v/>
      </c>
      <c r="D24" s="115">
        <f>+'Ark1'!P1854</f>
        <v>3002</v>
      </c>
      <c r="E24" s="115">
        <f>+'Ark1'!C1854</f>
        <v>2015</v>
      </c>
      <c r="F24" s="116" t="str">
        <f>+IF('Ark1'!Q1854=0,"",'Ark1'!Q1854)</f>
        <v/>
      </c>
      <c r="G24" s="116">
        <f>+'Ark1'!R1854</f>
        <v>0</v>
      </c>
      <c r="H24" s="116">
        <f>+'Ark1'!S1854</f>
        <v>0</v>
      </c>
      <c r="I24" s="222" t="str">
        <f>+IF(G24=0,"",'Ark1'!AA1854)</f>
        <v/>
      </c>
      <c r="J24" s="222" t="str">
        <f>+IF(G24=0,"",'Ark1'!AB1854)</f>
        <v/>
      </c>
      <c r="K24" s="114" t="str">
        <f>+IF(G24=0,"",'Ark1'!U1854)</f>
        <v/>
      </c>
      <c r="L24" s="222" t="str">
        <f>+IF(G24=0,"",'Ark1'!W1854)</f>
        <v/>
      </c>
      <c r="M24" s="222" t="str">
        <f>+IF(G24=0,"",'Ark1'!X1854)</f>
        <v/>
      </c>
      <c r="N24" s="114" t="str">
        <f>+IF(G24=0,"",'Ark1'!Y1854)</f>
        <v/>
      </c>
      <c r="O24" s="116" t="str">
        <f>+IF(G24=0,"",'Ark1'!Z1854)</f>
        <v/>
      </c>
      <c r="P24" s="116" t="str">
        <f t="shared" si="0"/>
        <v/>
      </c>
      <c r="Q24" s="114" t="str">
        <f>+IF(G24=0,"",'Ark1'!T1854)</f>
        <v/>
      </c>
      <c r="R24" s="222" t="str">
        <f>+IF(G24=0,"",'Ark1'!V1854)</f>
        <v/>
      </c>
      <c r="S24" s="32"/>
      <c r="T24" s="35"/>
      <c r="U24" s="35"/>
      <c r="V24" s="35"/>
      <c r="W24" s="35"/>
      <c r="X24" s="35"/>
    </row>
    <row r="25" spans="1:24" x14ac:dyDescent="0.5">
      <c r="A25" s="32"/>
      <c r="B25" s="297" t="str">
        <f>+IF(E25=2012,VLOOKUP(D25,K_navn!$A$2:$C$359,2),"")</f>
        <v/>
      </c>
      <c r="C25" s="297" t="str">
        <f>+IF(E25=2012,VLOOKUP(D25,K_navn!$A$2:$C$359,3),"")</f>
        <v/>
      </c>
      <c r="D25" s="115">
        <f>+'Ark1'!P1855</f>
        <v>3002</v>
      </c>
      <c r="E25" s="115">
        <f>+'Ark1'!C1855</f>
        <v>2016</v>
      </c>
      <c r="F25" s="116" t="str">
        <f>+IF('Ark1'!Q1855=0,"",'Ark1'!Q1855)</f>
        <v/>
      </c>
      <c r="G25" s="116">
        <f>+'Ark1'!R1855</f>
        <v>0</v>
      </c>
      <c r="H25" s="116">
        <f>+'Ark1'!S1855</f>
        <v>0</v>
      </c>
      <c r="I25" s="222" t="str">
        <f>+IF(G25=0,"",'Ark1'!AA1855)</f>
        <v/>
      </c>
      <c r="J25" s="222" t="str">
        <f>+IF(G25=0,"",'Ark1'!AB1855)</f>
        <v/>
      </c>
      <c r="K25" s="114" t="str">
        <f>+IF(G25=0,"",'Ark1'!U1855)</f>
        <v/>
      </c>
      <c r="L25" s="222" t="str">
        <f>+IF(G25=0,"",'Ark1'!W1855)</f>
        <v/>
      </c>
      <c r="M25" s="222" t="str">
        <f>+IF(G25=0,"",'Ark1'!X1855)</f>
        <v/>
      </c>
      <c r="N25" s="114" t="str">
        <f>+IF(G25=0,"",'Ark1'!Y1855)</f>
        <v/>
      </c>
      <c r="O25" s="116" t="str">
        <f>+IF(G25=0,"",'Ark1'!Z1855)</f>
        <v/>
      </c>
      <c r="P25" s="116" t="str">
        <f t="shared" si="0"/>
        <v/>
      </c>
      <c r="Q25" s="114" t="str">
        <f>+IF(G25=0,"",'Ark1'!T1855)</f>
        <v/>
      </c>
      <c r="R25" s="222" t="str">
        <f>+IF(G25=0,"",'Ark1'!V1855)</f>
        <v/>
      </c>
      <c r="S25" s="32"/>
      <c r="T25" s="35"/>
      <c r="U25" s="35"/>
      <c r="V25" s="35"/>
      <c r="W25" s="35"/>
      <c r="X25" s="35"/>
    </row>
    <row r="26" spans="1:24" x14ac:dyDescent="0.5">
      <c r="A26" s="32"/>
      <c r="B26" s="297" t="str">
        <f>+IF(E26=2012,VLOOKUP(D26,K_navn!$A$2:$C$359,2),"")</f>
        <v/>
      </c>
      <c r="C26" s="297" t="str">
        <f>+IF(E26=2012,VLOOKUP(D26,K_navn!$A$2:$C$359,3),"")</f>
        <v/>
      </c>
      <c r="D26" s="115">
        <f>+'Ark1'!P1856</f>
        <v>3002</v>
      </c>
      <c r="E26" s="115">
        <f>+'Ark1'!C1856</f>
        <v>2017</v>
      </c>
      <c r="F26" s="116" t="str">
        <f>+IF('Ark1'!Q1856=0,"",'Ark1'!Q1856)</f>
        <v/>
      </c>
      <c r="G26" s="116">
        <f>+'Ark1'!R1856</f>
        <v>0</v>
      </c>
      <c r="H26" s="116">
        <f>+'Ark1'!S1856</f>
        <v>0</v>
      </c>
      <c r="I26" s="222" t="str">
        <f>+IF(G26=0,"",'Ark1'!AA1856)</f>
        <v/>
      </c>
      <c r="J26" s="222" t="str">
        <f>+IF(G26=0,"",'Ark1'!AB1856)</f>
        <v/>
      </c>
      <c r="K26" s="114" t="str">
        <f>+IF(G26=0,"",'Ark1'!U1856)</f>
        <v/>
      </c>
      <c r="L26" s="222" t="str">
        <f>+IF(G26=0,"",'Ark1'!W1856)</f>
        <v/>
      </c>
      <c r="M26" s="222" t="str">
        <f>+IF(G26=0,"",'Ark1'!X1856)</f>
        <v/>
      </c>
      <c r="N26" s="114" t="str">
        <f>+IF(G26=0,"",'Ark1'!Y1856)</f>
        <v/>
      </c>
      <c r="O26" s="116" t="str">
        <f>+IF(G26=0,"",'Ark1'!Z1856)</f>
        <v/>
      </c>
      <c r="P26" s="116" t="str">
        <f t="shared" si="0"/>
        <v/>
      </c>
      <c r="Q26" s="114" t="str">
        <f>+IF(G26=0,"",'Ark1'!T1856)</f>
        <v/>
      </c>
      <c r="R26" s="222" t="str">
        <f>+IF(G26=0,"",'Ark1'!V1856)</f>
        <v/>
      </c>
      <c r="S26" s="32"/>
      <c r="T26" s="35"/>
      <c r="U26" s="35"/>
      <c r="V26" s="35"/>
      <c r="W26" s="35"/>
      <c r="X26" s="35"/>
    </row>
    <row r="27" spans="1:24" x14ac:dyDescent="0.5">
      <c r="A27" s="32"/>
      <c r="B27" s="297" t="str">
        <f>+IF(E27=2012,VLOOKUP(D27,K_navn!$A$2:$C$359,2),"")</f>
        <v/>
      </c>
      <c r="C27" s="297" t="str">
        <f>+IF(E27=2012,VLOOKUP(D27,K_navn!$A$2:$C$359,3),"")</f>
        <v/>
      </c>
      <c r="D27" s="115">
        <f>+'Ark1'!P1857</f>
        <v>3002</v>
      </c>
      <c r="E27" s="115">
        <f>+'Ark1'!C1857</f>
        <v>2018</v>
      </c>
      <c r="F27" s="116">
        <f>+IF('Ark1'!Q1857=0,"",'Ark1'!Q1857)</f>
        <v>1</v>
      </c>
      <c r="G27" s="116">
        <f>+'Ark1'!R1857</f>
        <v>3</v>
      </c>
      <c r="H27" s="116">
        <f>+'Ark1'!S1857</f>
        <v>3</v>
      </c>
      <c r="I27" s="222">
        <f>+IF(G27=0,"",'Ark1'!AA1857)</f>
        <v>1.198226624595598E-2</v>
      </c>
      <c r="J27" s="222">
        <f>+IF(G27=0,"",'Ark1'!AB1857)</f>
        <v>1.3162181546810429E-2</v>
      </c>
      <c r="K27" s="114">
        <f>+IF(G27=0,"",'Ark1'!U1857)</f>
        <v>57</v>
      </c>
      <c r="L27" s="222">
        <f>+IF(G27=0,"",'Ark1'!W1857)</f>
        <v>88.233333333333363</v>
      </c>
      <c r="M27" s="222">
        <f>+IF(G27=0,"",'Ark1'!X1857)</f>
        <v>5.167419300020291</v>
      </c>
      <c r="N27" s="114">
        <f>+IF(G27=0,"",'Ark1'!Y1857)</f>
        <v>1.4142135623730951</v>
      </c>
      <c r="O27" s="116">
        <f>+IF(G27=0,"",'Ark1'!Z1857)</f>
        <v>-74.805562429811431</v>
      </c>
      <c r="P27" s="116">
        <f t="shared" si="0"/>
        <v>3</v>
      </c>
      <c r="Q27" s="114">
        <f>+IF(G27=0,"",'Ark1'!T1857)</f>
        <v>14</v>
      </c>
      <c r="R27" s="222">
        <f>+IF(G27=0,"",'Ark1'!V1857)</f>
        <v>95.594077284218145</v>
      </c>
      <c r="S27" s="32"/>
      <c r="T27" s="35"/>
      <c r="U27" s="35"/>
      <c r="V27" s="35"/>
      <c r="W27" s="35"/>
      <c r="X27" s="35"/>
    </row>
    <row r="28" spans="1:24" x14ac:dyDescent="0.5">
      <c r="A28" s="32"/>
      <c r="B28" s="297" t="str">
        <f>+IF(E28=2012,VLOOKUP(D28,K_navn!$A$2:$C$359,2),"")</f>
        <v/>
      </c>
      <c r="C28" s="297" t="str">
        <f>+IF(E28=2012,VLOOKUP(D28,K_navn!$A$2:$C$359,3),"")</f>
        <v/>
      </c>
      <c r="D28" s="115">
        <f>+'Ark1'!P1858</f>
        <v>3002</v>
      </c>
      <c r="E28" s="115">
        <f>+'Ark1'!C1858</f>
        <v>2019</v>
      </c>
      <c r="F28" s="116">
        <f>+IF('Ark1'!Q1858=0,"",'Ark1'!Q1858)</f>
        <v>1</v>
      </c>
      <c r="G28" s="116">
        <f>+'Ark1'!R1858</f>
        <v>3</v>
      </c>
      <c r="H28" s="116">
        <f>+'Ark1'!S1858</f>
        <v>3</v>
      </c>
      <c r="I28" s="222">
        <f>+IF(G28=0,"",'Ark1'!AA1858)</f>
        <v>1.4895729890764646E-2</v>
      </c>
      <c r="J28" s="222">
        <f>+IF(G28=0,"",'Ark1'!AB1858)</f>
        <v>1.9407114865867305E-2</v>
      </c>
      <c r="K28" s="114">
        <f>+IF(G28=0,"",'Ark1'!U1858)</f>
        <v>57.33333333333335</v>
      </c>
      <c r="L28" s="222">
        <f>+IF(G28=0,"",'Ark1'!W1858)</f>
        <v>104.66666666666669</v>
      </c>
      <c r="M28" s="222">
        <f>+IF(G28=0,"",'Ark1'!X1858)</f>
        <v>12.702055826606248</v>
      </c>
      <c r="N28" s="114">
        <f>+IF(G28=0,"",'Ark1'!Y1858)</f>
        <v>1.2472191289245664</v>
      </c>
      <c r="O28" s="116">
        <f>+IF(G28=0,"",'Ark1'!Z1858)</f>
        <v>-71.678945246636246</v>
      </c>
      <c r="P28" s="116">
        <f t="shared" si="0"/>
        <v>3</v>
      </c>
      <c r="Q28" s="114">
        <f>+IF(G28=0,"",'Ark1'!T1858)</f>
        <v>14</v>
      </c>
      <c r="R28" s="222">
        <f>+IF(G28=0,"",'Ark1'!V1858)</f>
        <v>113.39833875045144</v>
      </c>
      <c r="S28" s="32"/>
      <c r="T28" s="35"/>
      <c r="U28" s="35"/>
      <c r="V28" s="35"/>
      <c r="W28" s="35"/>
      <c r="X28" s="35"/>
    </row>
    <row r="29" spans="1:24" x14ac:dyDescent="0.5">
      <c r="A29" s="32"/>
      <c r="B29" s="297" t="str">
        <f>+IF(E29=2012,VLOOKUP(D29,K_navn!$A$2:$C$359,2),"")</f>
        <v/>
      </c>
      <c r="C29" s="297" t="str">
        <f>+IF(E29=2012,VLOOKUP(D29,K_navn!$A$2:$C$359,3),"")</f>
        <v/>
      </c>
      <c r="D29" s="115">
        <f>+'Ark1'!P1859</f>
        <v>3002</v>
      </c>
      <c r="E29" s="115">
        <f>+'Ark1'!C1859</f>
        <v>2020</v>
      </c>
      <c r="F29" s="116">
        <f>+IF('Ark1'!Q1859=0,"",'Ark1'!Q1859)</f>
        <v>1</v>
      </c>
      <c r="G29" s="116">
        <f>+'Ark1'!R1859</f>
        <v>23</v>
      </c>
      <c r="H29" s="116">
        <f>+'Ark1'!S1859</f>
        <v>23</v>
      </c>
      <c r="I29" s="222">
        <f>+IF(G29=0,"",'Ark1'!AA1859)</f>
        <v>0.11016380879394579</v>
      </c>
      <c r="J29" s="222">
        <f>+IF(G29=0,"",'Ark1'!AB1859)</f>
        <v>9.3973862301968927E-2</v>
      </c>
      <c r="K29" s="114">
        <f>+IF(G29=0,"",'Ark1'!U1859)</f>
        <v>57.173913043478258</v>
      </c>
      <c r="L29" s="222">
        <f>+IF(G29=0,"",'Ark1'!W1859)</f>
        <v>70.469565217391292</v>
      </c>
      <c r="M29" s="222">
        <f>+IF(G29=0,"",'Ark1'!X1859)</f>
        <v>18.782078293638211</v>
      </c>
      <c r="N29" s="114">
        <f>+IF(G29=0,"",'Ark1'!Y1859)</f>
        <v>12.723317088384199</v>
      </c>
      <c r="O29" s="116">
        <f>+IF(G29=0,"",'Ark1'!Z1859)</f>
        <v>22.16978331164399</v>
      </c>
      <c r="P29" s="116">
        <f t="shared" si="0"/>
        <v>23</v>
      </c>
      <c r="Q29" s="114">
        <f>+IF(G29=0,"",'Ark1'!T1859)</f>
        <v>14.826086956521738</v>
      </c>
      <c r="R29" s="222">
        <f>+IF(G29=0,"",'Ark1'!V1859)</f>
        <v>76.348391351453202</v>
      </c>
      <c r="S29" s="32"/>
      <c r="T29" s="35"/>
      <c r="U29" s="35"/>
      <c r="V29" s="35"/>
      <c r="W29" s="35"/>
      <c r="X29" s="35"/>
    </row>
    <row r="30" spans="1:24" s="115" customFormat="1" x14ac:dyDescent="0.5">
      <c r="A30" s="32"/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</row>
    <row r="31" spans="1:24" x14ac:dyDescent="0.5">
      <c r="A31" s="32"/>
      <c r="B31" s="297" t="str">
        <f>+IF(E31=2012,VLOOKUP(D31,K_navn!$A$2:$C$359,2),"")</f>
        <v/>
      </c>
      <c r="C31" s="297" t="str">
        <f>+IF(E31=2012,VLOOKUP(D31,K_navn!$A$2:$C$359,3),"")</f>
        <v/>
      </c>
      <c r="D31" s="115">
        <f>+'Ark1'!P1860</f>
        <v>3002</v>
      </c>
      <c r="E31" s="115">
        <f>+'Ark1'!C1860</f>
        <v>2021</v>
      </c>
      <c r="F31" s="116" t="str">
        <f>+IF('Ark1'!Q1860=0,"",'Ark1'!Q1860)</f>
        <v/>
      </c>
      <c r="G31" s="116">
        <f>+'Ark1'!R1860</f>
        <v>0</v>
      </c>
      <c r="H31" s="116">
        <f>+'Ark1'!S1860</f>
        <v>0</v>
      </c>
      <c r="I31" s="222" t="str">
        <f>+IF(G31=0,"",'Ark1'!AA1860)</f>
        <v/>
      </c>
      <c r="J31" s="222" t="str">
        <f>+IF(G31=0,"",'Ark1'!AB1860)</f>
        <v/>
      </c>
      <c r="K31" s="114" t="str">
        <f>+IF(G31=0,"",'Ark1'!U1860)</f>
        <v/>
      </c>
      <c r="L31" s="222" t="str">
        <f>+IF(G31=0,"",'Ark1'!W1860)</f>
        <v/>
      </c>
      <c r="M31" s="222" t="str">
        <f>+IF(G31=0,"",'Ark1'!X1860)</f>
        <v/>
      </c>
      <c r="N31" s="114" t="str">
        <f>+IF(G31=0,"",'Ark1'!Y1860)</f>
        <v/>
      </c>
      <c r="O31" s="116" t="str">
        <f>+IF(G31=0,"",'Ark1'!Z1860)</f>
        <v/>
      </c>
      <c r="P31" s="116" t="str">
        <f t="shared" si="0"/>
        <v/>
      </c>
      <c r="Q31" s="114" t="str">
        <f>+IF(G31=0,"",'Ark1'!T1860)</f>
        <v/>
      </c>
      <c r="R31" s="222" t="str">
        <f>+IF(G31=0,"",'Ark1'!V1860)</f>
        <v/>
      </c>
      <c r="S31" s="32"/>
      <c r="T31" s="35"/>
      <c r="U31" s="35"/>
      <c r="V31" s="35"/>
      <c r="W31" s="35"/>
      <c r="X31" s="35"/>
    </row>
    <row r="32" spans="1:24" x14ac:dyDescent="0.5">
      <c r="A32" s="32"/>
      <c r="B32" s="297" t="str">
        <f>+IF(E32=2012,VLOOKUP(D32,K_navn!$A$2:$C$359,2),"")</f>
        <v/>
      </c>
      <c r="C32" s="297" t="str">
        <f>+IF(E32=2012,VLOOKUP(D32,K_navn!$A$2:$C$359,3),"")</f>
        <v/>
      </c>
      <c r="D32" s="115">
        <f>+'Ark1'!P1861</f>
        <v>3002</v>
      </c>
      <c r="E32" s="115">
        <f>+'Ark1'!C1861</f>
        <v>2022</v>
      </c>
      <c r="F32" s="116" t="str">
        <f>+IF('Ark1'!Q1861=0,"",'Ark1'!Q1861)</f>
        <v/>
      </c>
      <c r="G32" s="116">
        <f>+'Ark1'!R1861</f>
        <v>0</v>
      </c>
      <c r="H32" s="116">
        <f>+'Ark1'!S1861</f>
        <v>0</v>
      </c>
      <c r="I32" s="222" t="str">
        <f>+IF(G32=0,"",'Ark1'!AA1861)</f>
        <v/>
      </c>
      <c r="J32" s="222" t="str">
        <f>+IF(G32=0,"",'Ark1'!AB1861)</f>
        <v/>
      </c>
      <c r="K32" s="114" t="str">
        <f>+IF(G32=0,"",'Ark1'!U1861)</f>
        <v/>
      </c>
      <c r="L32" s="222" t="str">
        <f>+IF(G32=0,"",'Ark1'!W1861)</f>
        <v/>
      </c>
      <c r="M32" s="222" t="str">
        <f>+IF(G32=0,"",'Ark1'!X1861)</f>
        <v/>
      </c>
      <c r="N32" s="114" t="str">
        <f>+IF(G32=0,"",'Ark1'!Y1861)</f>
        <v/>
      </c>
      <c r="O32" s="116" t="str">
        <f>+IF(G32=0,"",'Ark1'!Z1861)</f>
        <v/>
      </c>
      <c r="P32" s="116" t="str">
        <f t="shared" si="0"/>
        <v/>
      </c>
      <c r="Q32" s="114" t="str">
        <f>+IF(G32=0,"",'Ark1'!T1861)</f>
        <v/>
      </c>
      <c r="R32" s="222" t="str">
        <f>+IF(G32=0,"",'Ark1'!V1861)</f>
        <v/>
      </c>
      <c r="S32" s="32"/>
      <c r="T32" s="35"/>
      <c r="U32" s="35"/>
      <c r="V32" s="35"/>
      <c r="W32" s="35"/>
      <c r="X32" s="35"/>
    </row>
    <row r="33" spans="1:24" x14ac:dyDescent="0.5">
      <c r="A33" s="32"/>
      <c r="B33" s="297" t="str">
        <f>+IF(E33=2012,VLOOKUP(D33,K_navn!$A$2:$C$359,2),"")</f>
        <v>Sarpsborg</v>
      </c>
      <c r="C33" s="297" t="str">
        <f>+IF(E33=2012,VLOOKUP(D33,K_navn!$A$2:$C$359,3),"")</f>
        <v>Viken</v>
      </c>
      <c r="D33" s="115">
        <f>+'Ark1'!P1862</f>
        <v>3003</v>
      </c>
      <c r="E33" s="115">
        <f>+'Ark1'!C1862</f>
        <v>2012</v>
      </c>
      <c r="F33" s="116" t="str">
        <f>+IF('Ark1'!Q1862=0,"",'Ark1'!Q1862)</f>
        <v/>
      </c>
      <c r="G33" s="116">
        <f>+'Ark1'!R1862</f>
        <v>0</v>
      </c>
      <c r="H33" s="116">
        <f>+'Ark1'!S1862</f>
        <v>0</v>
      </c>
      <c r="I33" s="222" t="str">
        <f>+IF(G33=0,"",'Ark1'!AA1862)</f>
        <v/>
      </c>
      <c r="J33" s="222" t="str">
        <f>+IF(G33=0,"",'Ark1'!AB1862)</f>
        <v/>
      </c>
      <c r="K33" s="114" t="str">
        <f>+IF(G33=0,"",'Ark1'!U1862)</f>
        <v/>
      </c>
      <c r="L33" s="222" t="str">
        <f>+IF(G33=0,"",'Ark1'!W1862)</f>
        <v/>
      </c>
      <c r="M33" s="222" t="str">
        <f>+IF(G33=0,"",'Ark1'!X1862)</f>
        <v/>
      </c>
      <c r="N33" s="114" t="str">
        <f>+IF(G33=0,"",'Ark1'!Y1862)</f>
        <v/>
      </c>
      <c r="O33" s="116" t="str">
        <f>+IF(G33=0,"",'Ark1'!Z1862)</f>
        <v/>
      </c>
      <c r="P33" s="116" t="str">
        <f t="shared" si="0"/>
        <v/>
      </c>
      <c r="Q33" s="114" t="str">
        <f>+IF(G33=0,"",'Ark1'!T1862)</f>
        <v/>
      </c>
      <c r="R33" s="222" t="str">
        <f>+IF(G33=0,"",'Ark1'!V1862)</f>
        <v/>
      </c>
      <c r="S33" s="32"/>
      <c r="T33" s="35"/>
      <c r="U33" s="35"/>
      <c r="V33" s="35"/>
      <c r="W33" s="35"/>
      <c r="X33" s="35"/>
    </row>
    <row r="34" spans="1:24" x14ac:dyDescent="0.5">
      <c r="A34" s="32"/>
      <c r="B34" s="297" t="str">
        <f>+IF(E34=2012,VLOOKUP(D34,K_navn!$A$2:$C$359,2),"")</f>
        <v/>
      </c>
      <c r="C34" s="297" t="str">
        <f>+IF(E34=2012,VLOOKUP(D34,K_navn!$A$2:$C$359,3),"")</f>
        <v/>
      </c>
      <c r="D34" s="115">
        <f>+'Ark1'!P1863</f>
        <v>3003</v>
      </c>
      <c r="E34" s="115">
        <f>+'Ark1'!C1863</f>
        <v>2013</v>
      </c>
      <c r="F34" s="116" t="str">
        <f>+IF('Ark1'!Q1863=0,"",'Ark1'!Q1863)</f>
        <v/>
      </c>
      <c r="G34" s="116">
        <f>+'Ark1'!R1863</f>
        <v>0</v>
      </c>
      <c r="H34" s="116">
        <f>+'Ark1'!S1863</f>
        <v>0</v>
      </c>
      <c r="I34" s="222" t="str">
        <f>+IF(G34=0,"",'Ark1'!AA1863)</f>
        <v/>
      </c>
      <c r="J34" s="222" t="str">
        <f>+IF(G34=0,"",'Ark1'!AB1863)</f>
        <v/>
      </c>
      <c r="K34" s="114" t="str">
        <f>+IF(G34=0,"",'Ark1'!U1863)</f>
        <v/>
      </c>
      <c r="L34" s="222" t="str">
        <f>+IF(G34=0,"",'Ark1'!W1863)</f>
        <v/>
      </c>
      <c r="M34" s="222" t="str">
        <f>+IF(G34=0,"",'Ark1'!X1863)</f>
        <v/>
      </c>
      <c r="N34" s="114" t="str">
        <f>+IF(G34=0,"",'Ark1'!Y1863)</f>
        <v/>
      </c>
      <c r="O34" s="116" t="str">
        <f>+IF(G34=0,"",'Ark1'!Z1863)</f>
        <v/>
      </c>
      <c r="P34" s="116" t="str">
        <f t="shared" si="0"/>
        <v/>
      </c>
      <c r="Q34" s="114" t="str">
        <f>+IF(G34=0,"",'Ark1'!T1863)</f>
        <v/>
      </c>
      <c r="R34" s="222" t="str">
        <f>+IF(G34=0,"",'Ark1'!V1863)</f>
        <v/>
      </c>
      <c r="S34" s="32"/>
      <c r="T34" s="35"/>
      <c r="U34" s="35"/>
      <c r="V34" s="35"/>
      <c r="W34" s="35"/>
      <c r="X34" s="35"/>
    </row>
    <row r="35" spans="1:24" x14ac:dyDescent="0.5">
      <c r="A35" s="32"/>
      <c r="B35" s="297" t="str">
        <f>+IF(E35=2012,VLOOKUP(D35,K_navn!$A$2:$C$359,2),"")</f>
        <v/>
      </c>
      <c r="C35" s="297" t="str">
        <f>+IF(E35=2012,VLOOKUP(D35,K_navn!$A$2:$C$359,3),"")</f>
        <v/>
      </c>
      <c r="D35" s="115">
        <f>+'Ark1'!P1864</f>
        <v>3003</v>
      </c>
      <c r="E35" s="115">
        <f>+'Ark1'!C1864</f>
        <v>2014</v>
      </c>
      <c r="F35" s="116" t="str">
        <f>+IF('Ark1'!Q1864=0,"",'Ark1'!Q1864)</f>
        <v/>
      </c>
      <c r="G35" s="116">
        <f>+'Ark1'!R1864</f>
        <v>0</v>
      </c>
      <c r="H35" s="116">
        <f>+'Ark1'!S1864</f>
        <v>0</v>
      </c>
      <c r="I35" s="222" t="str">
        <f>+IF(G35=0,"",'Ark1'!AA1864)</f>
        <v/>
      </c>
      <c r="J35" s="222" t="str">
        <f>+IF(G35=0,"",'Ark1'!AB1864)</f>
        <v/>
      </c>
      <c r="K35" s="114" t="str">
        <f>+IF(G35=0,"",'Ark1'!U1864)</f>
        <v/>
      </c>
      <c r="L35" s="222" t="str">
        <f>+IF(G35=0,"",'Ark1'!W1864)</f>
        <v/>
      </c>
      <c r="M35" s="222" t="str">
        <f>+IF(G35=0,"",'Ark1'!X1864)</f>
        <v/>
      </c>
      <c r="N35" s="114" t="str">
        <f>+IF(G35=0,"",'Ark1'!Y1864)</f>
        <v/>
      </c>
      <c r="O35" s="116" t="str">
        <f>+IF(G35=0,"",'Ark1'!Z1864)</f>
        <v/>
      </c>
      <c r="P35" s="116" t="str">
        <f t="shared" si="0"/>
        <v/>
      </c>
      <c r="Q35" s="114" t="str">
        <f>+IF(G35=0,"",'Ark1'!T1864)</f>
        <v/>
      </c>
      <c r="R35" s="222" t="str">
        <f>+IF(G35=0,"",'Ark1'!V1864)</f>
        <v/>
      </c>
      <c r="S35" s="32"/>
      <c r="T35" s="35"/>
      <c r="U35" s="35"/>
      <c r="V35" s="35"/>
      <c r="W35" s="35"/>
      <c r="X35" s="35"/>
    </row>
    <row r="36" spans="1:24" x14ac:dyDescent="0.5">
      <c r="A36" s="32"/>
      <c r="B36" s="297" t="str">
        <f>+IF(E36=2012,VLOOKUP(D36,K_navn!$A$2:$C$359,2),"")</f>
        <v/>
      </c>
      <c r="C36" s="297" t="str">
        <f>+IF(E36=2012,VLOOKUP(D36,K_navn!$A$2:$C$359,3),"")</f>
        <v/>
      </c>
      <c r="D36" s="115">
        <f>+'Ark1'!P1865</f>
        <v>3003</v>
      </c>
      <c r="E36" s="115">
        <f>+'Ark1'!C1865</f>
        <v>2015</v>
      </c>
      <c r="F36" s="116" t="str">
        <f>+IF('Ark1'!Q1865=0,"",'Ark1'!Q1865)</f>
        <v/>
      </c>
      <c r="G36" s="116">
        <f>+'Ark1'!R1865</f>
        <v>0</v>
      </c>
      <c r="H36" s="116">
        <f>+'Ark1'!S1865</f>
        <v>0</v>
      </c>
      <c r="I36" s="222" t="str">
        <f>+IF(G36=0,"",'Ark1'!AA1865)</f>
        <v/>
      </c>
      <c r="J36" s="222" t="str">
        <f>+IF(G36=0,"",'Ark1'!AB1865)</f>
        <v/>
      </c>
      <c r="K36" s="114" t="str">
        <f>+IF(G36=0,"",'Ark1'!U1865)</f>
        <v/>
      </c>
      <c r="L36" s="222" t="str">
        <f>+IF(G36=0,"",'Ark1'!W1865)</f>
        <v/>
      </c>
      <c r="M36" s="222" t="str">
        <f>+IF(G36=0,"",'Ark1'!X1865)</f>
        <v/>
      </c>
      <c r="N36" s="114" t="str">
        <f>+IF(G36=0,"",'Ark1'!Y1865)</f>
        <v/>
      </c>
      <c r="O36" s="116" t="str">
        <f>+IF(G36=0,"",'Ark1'!Z1865)</f>
        <v/>
      </c>
      <c r="P36" s="116" t="str">
        <f t="shared" si="0"/>
        <v/>
      </c>
      <c r="Q36" s="114" t="str">
        <f>+IF(G36=0,"",'Ark1'!T1865)</f>
        <v/>
      </c>
      <c r="R36" s="222" t="str">
        <f>+IF(G36=0,"",'Ark1'!V1865)</f>
        <v/>
      </c>
      <c r="S36" s="32"/>
      <c r="T36" s="35"/>
      <c r="U36" s="35"/>
      <c r="V36" s="35"/>
      <c r="W36" s="35"/>
      <c r="X36" s="35"/>
    </row>
    <row r="37" spans="1:24" x14ac:dyDescent="0.5">
      <c r="A37" s="32"/>
      <c r="B37" s="297" t="str">
        <f>+IF(E37=2012,VLOOKUP(D37,K_navn!$A$2:$C$359,2),"")</f>
        <v/>
      </c>
      <c r="C37" s="297" t="str">
        <f>+IF(E37=2012,VLOOKUP(D37,K_navn!$A$2:$C$359,3),"")</f>
        <v/>
      </c>
      <c r="D37" s="115">
        <f>+'Ark1'!P1866</f>
        <v>3003</v>
      </c>
      <c r="E37" s="115">
        <f>+'Ark1'!C1866</f>
        <v>2016</v>
      </c>
      <c r="F37" s="116" t="str">
        <f>+IF('Ark1'!Q1866=0,"",'Ark1'!Q1866)</f>
        <v/>
      </c>
      <c r="G37" s="116">
        <f>+'Ark1'!R1866</f>
        <v>0</v>
      </c>
      <c r="H37" s="116">
        <f>+'Ark1'!S1866</f>
        <v>0</v>
      </c>
      <c r="I37" s="222" t="str">
        <f>+IF(G37=0,"",'Ark1'!AA1866)</f>
        <v/>
      </c>
      <c r="J37" s="222" t="str">
        <f>+IF(G37=0,"",'Ark1'!AB1866)</f>
        <v/>
      </c>
      <c r="K37" s="114" t="str">
        <f>+IF(G37=0,"",'Ark1'!U1866)</f>
        <v/>
      </c>
      <c r="L37" s="222" t="str">
        <f>+IF(G37=0,"",'Ark1'!W1866)</f>
        <v/>
      </c>
      <c r="M37" s="222" t="str">
        <f>+IF(G37=0,"",'Ark1'!X1866)</f>
        <v/>
      </c>
      <c r="N37" s="114" t="str">
        <f>+IF(G37=0,"",'Ark1'!Y1866)</f>
        <v/>
      </c>
      <c r="O37" s="116" t="str">
        <f>+IF(G37=0,"",'Ark1'!Z1866)</f>
        <v/>
      </c>
      <c r="P37" s="116" t="str">
        <f t="shared" si="0"/>
        <v/>
      </c>
      <c r="Q37" s="114" t="str">
        <f>+IF(G37=0,"",'Ark1'!T1866)</f>
        <v/>
      </c>
      <c r="R37" s="222" t="str">
        <f>+IF(G37=0,"",'Ark1'!V1866)</f>
        <v/>
      </c>
      <c r="S37" s="32"/>
      <c r="T37" s="35"/>
      <c r="U37" s="35"/>
      <c r="V37" s="35"/>
      <c r="W37" s="35"/>
      <c r="X37" s="35"/>
    </row>
    <row r="38" spans="1:24" x14ac:dyDescent="0.5">
      <c r="A38" s="32"/>
      <c r="B38" s="297" t="str">
        <f>+IF(E38=2012,VLOOKUP(D38,K_navn!$A$2:$C$359,2),"")</f>
        <v/>
      </c>
      <c r="C38" s="297" t="str">
        <f>+IF(E38=2012,VLOOKUP(D38,K_navn!$A$2:$C$359,3),"")</f>
        <v/>
      </c>
      <c r="D38" s="115">
        <f>+'Ark1'!P1867</f>
        <v>3003</v>
      </c>
      <c r="E38" s="115">
        <f>+'Ark1'!C1867</f>
        <v>2017</v>
      </c>
      <c r="F38" s="116" t="str">
        <f>+IF('Ark1'!Q1867=0,"",'Ark1'!Q1867)</f>
        <v/>
      </c>
      <c r="G38" s="116">
        <f>+'Ark1'!R1867</f>
        <v>0</v>
      </c>
      <c r="H38" s="116">
        <f>+'Ark1'!S1867</f>
        <v>0</v>
      </c>
      <c r="I38" s="222" t="str">
        <f>+IF(G38=0,"",'Ark1'!AA1867)</f>
        <v/>
      </c>
      <c r="J38" s="222" t="str">
        <f>+IF(G38=0,"",'Ark1'!AB1867)</f>
        <v/>
      </c>
      <c r="K38" s="114" t="str">
        <f>+IF(G38=0,"",'Ark1'!U1867)</f>
        <v/>
      </c>
      <c r="L38" s="222" t="str">
        <f>+IF(G38=0,"",'Ark1'!W1867)</f>
        <v/>
      </c>
      <c r="M38" s="222" t="str">
        <f>+IF(G38=0,"",'Ark1'!X1867)</f>
        <v/>
      </c>
      <c r="N38" s="114" t="str">
        <f>+IF(G38=0,"",'Ark1'!Y1867)</f>
        <v/>
      </c>
      <c r="O38" s="116" t="str">
        <f>+IF(G38=0,"",'Ark1'!Z1867)</f>
        <v/>
      </c>
      <c r="P38" s="116" t="str">
        <f t="shared" si="0"/>
        <v/>
      </c>
      <c r="Q38" s="114" t="str">
        <f>+IF(G38=0,"",'Ark1'!T1867)</f>
        <v/>
      </c>
      <c r="R38" s="222" t="str">
        <f>+IF(G38=0,"",'Ark1'!V1867)</f>
        <v/>
      </c>
      <c r="S38" s="32"/>
      <c r="T38" s="35"/>
      <c r="U38" s="35"/>
      <c r="V38" s="35"/>
      <c r="W38" s="35"/>
      <c r="X38" s="35"/>
    </row>
    <row r="39" spans="1:24" x14ac:dyDescent="0.5">
      <c r="A39" s="32"/>
      <c r="B39" s="297" t="str">
        <f>+IF(E39=2012,VLOOKUP(D39,K_navn!$A$2:$C$359,2),"")</f>
        <v/>
      </c>
      <c r="C39" s="297" t="str">
        <f>+IF(E39=2012,VLOOKUP(D39,K_navn!$A$2:$C$359,3),"")</f>
        <v/>
      </c>
      <c r="D39" s="115">
        <f>+'Ark1'!P1868</f>
        <v>3003</v>
      </c>
      <c r="E39" s="115">
        <f>+'Ark1'!C1868</f>
        <v>2018</v>
      </c>
      <c r="F39" s="116" t="str">
        <f>+IF('Ark1'!Q1868=0,"",'Ark1'!Q1868)</f>
        <v/>
      </c>
      <c r="G39" s="116">
        <f>+'Ark1'!R1868</f>
        <v>0</v>
      </c>
      <c r="H39" s="116">
        <f>+'Ark1'!S1868</f>
        <v>0</v>
      </c>
      <c r="I39" s="222" t="str">
        <f>+IF(G39=0,"",'Ark1'!AA1868)</f>
        <v/>
      </c>
      <c r="J39" s="222" t="str">
        <f>+IF(G39=0,"",'Ark1'!AB1868)</f>
        <v/>
      </c>
      <c r="K39" s="114" t="str">
        <f>+IF(G39=0,"",'Ark1'!U1868)</f>
        <v/>
      </c>
      <c r="L39" s="222" t="str">
        <f>+IF(G39=0,"",'Ark1'!W1868)</f>
        <v/>
      </c>
      <c r="M39" s="222" t="str">
        <f>+IF(G39=0,"",'Ark1'!X1868)</f>
        <v/>
      </c>
      <c r="N39" s="114" t="str">
        <f>+IF(G39=0,"",'Ark1'!Y1868)</f>
        <v/>
      </c>
      <c r="O39" s="116" t="str">
        <f>+IF(G39=0,"",'Ark1'!Z1868)</f>
        <v/>
      </c>
      <c r="P39" s="116" t="str">
        <f t="shared" si="0"/>
        <v/>
      </c>
      <c r="Q39" s="114" t="str">
        <f>+IF(G39=0,"",'Ark1'!T1868)</f>
        <v/>
      </c>
      <c r="R39" s="222" t="str">
        <f>+IF(G39=0,"",'Ark1'!V1868)</f>
        <v/>
      </c>
      <c r="S39" s="32"/>
      <c r="T39" s="35"/>
      <c r="U39" s="35"/>
      <c r="V39" s="35"/>
      <c r="W39" s="35"/>
      <c r="X39" s="35"/>
    </row>
    <row r="40" spans="1:24" x14ac:dyDescent="0.5">
      <c r="A40" s="32"/>
      <c r="B40" s="297" t="str">
        <f>+IF(E40=2012,VLOOKUP(D40,K_navn!$A$2:$C$359,2),"")</f>
        <v/>
      </c>
      <c r="C40" s="297" t="str">
        <f>+IF(E40=2012,VLOOKUP(D40,K_navn!$A$2:$C$359,3),"")</f>
        <v/>
      </c>
      <c r="D40" s="115">
        <f>+'Ark1'!P1869</f>
        <v>3003</v>
      </c>
      <c r="E40" s="115">
        <f>+'Ark1'!C1869</f>
        <v>2019</v>
      </c>
      <c r="F40" s="116" t="str">
        <f>+IF('Ark1'!Q1869=0,"",'Ark1'!Q1869)</f>
        <v/>
      </c>
      <c r="G40" s="116">
        <f>+'Ark1'!R1869</f>
        <v>0</v>
      </c>
      <c r="H40" s="116">
        <f>+'Ark1'!S1869</f>
        <v>0</v>
      </c>
      <c r="I40" s="222" t="str">
        <f>+IF(G40=0,"",'Ark1'!AA1869)</f>
        <v/>
      </c>
      <c r="J40" s="222" t="str">
        <f>+IF(G40=0,"",'Ark1'!AB1869)</f>
        <v/>
      </c>
      <c r="K40" s="114" t="str">
        <f>+IF(G40=0,"",'Ark1'!U1869)</f>
        <v/>
      </c>
      <c r="L40" s="222" t="str">
        <f>+IF(G40=0,"",'Ark1'!W1869)</f>
        <v/>
      </c>
      <c r="M40" s="222" t="str">
        <f>+IF(G40=0,"",'Ark1'!X1869)</f>
        <v/>
      </c>
      <c r="N40" s="114" t="str">
        <f>+IF(G40=0,"",'Ark1'!Y1869)</f>
        <v/>
      </c>
      <c r="O40" s="116" t="str">
        <f>+IF(G40=0,"",'Ark1'!Z1869)</f>
        <v/>
      </c>
      <c r="P40" s="116" t="str">
        <f t="shared" si="0"/>
        <v/>
      </c>
      <c r="Q40" s="114" t="str">
        <f>+IF(G40=0,"",'Ark1'!T1869)</f>
        <v/>
      </c>
      <c r="R40" s="222" t="str">
        <f>+IF(G40=0,"",'Ark1'!V1869)</f>
        <v/>
      </c>
      <c r="S40" s="32"/>
      <c r="T40" s="35"/>
      <c r="U40" s="35"/>
      <c r="V40" s="35"/>
      <c r="W40" s="35"/>
      <c r="X40" s="35"/>
    </row>
    <row r="41" spans="1:24" s="115" customFormat="1" x14ac:dyDescent="0.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</row>
    <row r="42" spans="1:24" x14ac:dyDescent="0.5">
      <c r="A42" s="32"/>
      <c r="B42" s="297" t="str">
        <f>+IF(E42=2012,VLOOKUP(D42,K_navn!$A$2:$C$359,2),"")</f>
        <v/>
      </c>
      <c r="C42" s="297" t="str">
        <f>+IF(E42=2012,VLOOKUP(D42,K_navn!$A$2:$C$359,3),"")</f>
        <v/>
      </c>
      <c r="D42" s="115">
        <f>+'Ark1'!P1870</f>
        <v>3003</v>
      </c>
      <c r="E42" s="115">
        <f>+'Ark1'!C1870</f>
        <v>2020</v>
      </c>
      <c r="F42" s="116" t="str">
        <f>+IF('Ark1'!Q1870=0,"",'Ark1'!Q1870)</f>
        <v/>
      </c>
      <c r="G42" s="116">
        <f>+'Ark1'!R1870</f>
        <v>0</v>
      </c>
      <c r="H42" s="116">
        <f>+'Ark1'!S1870</f>
        <v>0</v>
      </c>
      <c r="I42" s="222" t="str">
        <f>+IF(G42=0,"",'Ark1'!AA1870)</f>
        <v/>
      </c>
      <c r="J42" s="222" t="str">
        <f>+IF(G42=0,"",'Ark1'!AB1870)</f>
        <v/>
      </c>
      <c r="K42" s="114" t="str">
        <f>+IF(G42=0,"",'Ark1'!U1870)</f>
        <v/>
      </c>
      <c r="L42" s="222" t="str">
        <f>+IF(G42=0,"",'Ark1'!W1870)</f>
        <v/>
      </c>
      <c r="M42" s="222" t="str">
        <f>+IF(G42=0,"",'Ark1'!X1870)</f>
        <v/>
      </c>
      <c r="N42" s="114" t="str">
        <f>+IF(G42=0,"",'Ark1'!Y1870)</f>
        <v/>
      </c>
      <c r="O42" s="116" t="str">
        <f>+IF(G42=0,"",'Ark1'!Z1870)</f>
        <v/>
      </c>
      <c r="P42" s="116" t="str">
        <f t="shared" si="0"/>
        <v/>
      </c>
      <c r="Q42" s="114" t="str">
        <f>+IF(G42=0,"",'Ark1'!T1870)</f>
        <v/>
      </c>
      <c r="R42" s="222" t="str">
        <f>+IF(G42=0,"",'Ark1'!V1870)</f>
        <v/>
      </c>
      <c r="S42" s="32"/>
      <c r="T42" s="35"/>
      <c r="U42" s="35"/>
      <c r="V42" s="35"/>
      <c r="W42" s="35"/>
      <c r="X42" s="35"/>
    </row>
    <row r="43" spans="1:24" x14ac:dyDescent="0.5">
      <c r="A43" s="32"/>
      <c r="B43" s="297" t="str">
        <f>+IF(E43=2012,VLOOKUP(D43,K_navn!$A$2:$C$359,2),"")</f>
        <v/>
      </c>
      <c r="C43" s="297" t="str">
        <f>+IF(E43=2012,VLOOKUP(D43,K_navn!$A$2:$C$359,3),"")</f>
        <v/>
      </c>
      <c r="D43" s="115">
        <f>+'Ark1'!P1871</f>
        <v>3003</v>
      </c>
      <c r="E43" s="115">
        <f>+'Ark1'!C1871</f>
        <v>2021</v>
      </c>
      <c r="F43" s="116" t="str">
        <f>+IF('Ark1'!Q1871=0,"",'Ark1'!Q1871)</f>
        <v/>
      </c>
      <c r="G43" s="116">
        <f>+'Ark1'!R1871</f>
        <v>0</v>
      </c>
      <c r="H43" s="116">
        <f>+'Ark1'!S1871</f>
        <v>0</v>
      </c>
      <c r="I43" s="222" t="str">
        <f>+IF(G43=0,"",'Ark1'!AA1871)</f>
        <v/>
      </c>
      <c r="J43" s="222" t="str">
        <f>+IF(G43=0,"",'Ark1'!AB1871)</f>
        <v/>
      </c>
      <c r="K43" s="114" t="str">
        <f>+IF(G43=0,"",'Ark1'!U1871)</f>
        <v/>
      </c>
      <c r="L43" s="222" t="str">
        <f>+IF(G43=0,"",'Ark1'!W1871)</f>
        <v/>
      </c>
      <c r="M43" s="222" t="str">
        <f>+IF(G43=0,"",'Ark1'!X1871)</f>
        <v/>
      </c>
      <c r="N43" s="114" t="str">
        <f>+IF(G43=0,"",'Ark1'!Y1871)</f>
        <v/>
      </c>
      <c r="O43" s="116" t="str">
        <f>+IF(G43=0,"",'Ark1'!Z1871)</f>
        <v/>
      </c>
      <c r="P43" s="116" t="str">
        <f t="shared" si="0"/>
        <v/>
      </c>
      <c r="Q43" s="114" t="str">
        <f>+IF(G43=0,"",'Ark1'!T1871)</f>
        <v/>
      </c>
      <c r="R43" s="222" t="str">
        <f>+IF(G43=0,"",'Ark1'!V1871)</f>
        <v/>
      </c>
      <c r="S43" s="32"/>
      <c r="T43" s="35"/>
      <c r="U43" s="35"/>
      <c r="V43" s="35"/>
      <c r="W43" s="35"/>
      <c r="X43" s="35"/>
    </row>
    <row r="44" spans="1:24" x14ac:dyDescent="0.5">
      <c r="A44" s="32"/>
      <c r="B44" s="297" t="str">
        <f>+IF(E44=2012,VLOOKUP(D44,K_navn!$A$2:$C$359,2),"")</f>
        <v/>
      </c>
      <c r="C44" s="297" t="str">
        <f>+IF(E44=2012,VLOOKUP(D44,K_navn!$A$2:$C$359,3),"")</f>
        <v/>
      </c>
      <c r="D44" s="115">
        <f>+'Ark1'!P1872</f>
        <v>3003</v>
      </c>
      <c r="E44" s="115">
        <f>+'Ark1'!C1872</f>
        <v>2022</v>
      </c>
      <c r="F44" s="116" t="str">
        <f>+IF('Ark1'!Q1872=0,"",'Ark1'!Q1872)</f>
        <v/>
      </c>
      <c r="G44" s="116">
        <f>+'Ark1'!R1872</f>
        <v>0</v>
      </c>
      <c r="H44" s="116">
        <f>+'Ark1'!S1872</f>
        <v>0</v>
      </c>
      <c r="I44" s="222" t="str">
        <f>+IF(G44=0,"",'Ark1'!AA1872)</f>
        <v/>
      </c>
      <c r="J44" s="222" t="str">
        <f>+IF(G44=0,"",'Ark1'!AB1872)</f>
        <v/>
      </c>
      <c r="K44" s="114" t="str">
        <f>+IF(G44=0,"",'Ark1'!U1872)</f>
        <v/>
      </c>
      <c r="L44" s="222" t="str">
        <f>+IF(G44=0,"",'Ark1'!W1872)</f>
        <v/>
      </c>
      <c r="M44" s="222" t="str">
        <f>+IF(G44=0,"",'Ark1'!X1872)</f>
        <v/>
      </c>
      <c r="N44" s="114" t="str">
        <f>+IF(G44=0,"",'Ark1'!Y1872)</f>
        <v/>
      </c>
      <c r="O44" s="116" t="str">
        <f>+IF(G44=0,"",'Ark1'!Z1872)</f>
        <v/>
      </c>
      <c r="P44" s="116" t="str">
        <f t="shared" si="0"/>
        <v/>
      </c>
      <c r="Q44" s="114" t="str">
        <f>+IF(G44=0,"",'Ark1'!T1872)</f>
        <v/>
      </c>
      <c r="R44" s="222" t="str">
        <f>+IF(G44=0,"",'Ark1'!V1872)</f>
        <v/>
      </c>
      <c r="S44" s="32"/>
      <c r="T44" s="35"/>
      <c r="U44" s="35"/>
      <c r="V44" s="35"/>
      <c r="W44" s="35"/>
      <c r="X44" s="35"/>
    </row>
    <row r="45" spans="1:24" x14ac:dyDescent="0.5">
      <c r="A45" s="32"/>
      <c r="B45" s="297" t="str">
        <f>+IF(E45=2012,VLOOKUP(D45,K_navn!$A$2:$C$359,2),"")</f>
        <v>Fredrikstad</v>
      </c>
      <c r="C45" s="297" t="str">
        <f>+IF(E45=2012,VLOOKUP(D45,K_navn!$A$2:$C$359,3),"")</f>
        <v>Viken</v>
      </c>
      <c r="D45" s="115">
        <f>+'Ark1'!P1873</f>
        <v>3004</v>
      </c>
      <c r="E45" s="115">
        <f>+'Ark1'!C1873</f>
        <v>2012</v>
      </c>
      <c r="F45" s="116" t="str">
        <f>+IF('Ark1'!Q1873=0,"",'Ark1'!Q1873)</f>
        <v/>
      </c>
      <c r="G45" s="116">
        <f>+'Ark1'!R1873</f>
        <v>0</v>
      </c>
      <c r="H45" s="116">
        <f>+'Ark1'!S1873</f>
        <v>0</v>
      </c>
      <c r="I45" s="222" t="str">
        <f>+IF(G45=0,"",'Ark1'!AA1873)</f>
        <v/>
      </c>
      <c r="J45" s="222" t="str">
        <f>+IF(G45=0,"",'Ark1'!AB1873)</f>
        <v/>
      </c>
      <c r="K45" s="114" t="str">
        <f>+IF(G45=0,"",'Ark1'!U1873)</f>
        <v/>
      </c>
      <c r="L45" s="222" t="str">
        <f>+IF(G45=0,"",'Ark1'!W1873)</f>
        <v/>
      </c>
      <c r="M45" s="222" t="str">
        <f>+IF(G45=0,"",'Ark1'!X1873)</f>
        <v/>
      </c>
      <c r="N45" s="114" t="str">
        <f>+IF(G45=0,"",'Ark1'!Y1873)</f>
        <v/>
      </c>
      <c r="O45" s="116" t="str">
        <f>+IF(G45=0,"",'Ark1'!Z1873)</f>
        <v/>
      </c>
      <c r="P45" s="116" t="str">
        <f t="shared" si="0"/>
        <v/>
      </c>
      <c r="Q45" s="114" t="str">
        <f>+IF(G45=0,"",'Ark1'!T1873)</f>
        <v/>
      </c>
      <c r="R45" s="222" t="str">
        <f>+IF(G45=0,"",'Ark1'!V1873)</f>
        <v/>
      </c>
      <c r="S45" s="32"/>
      <c r="T45" s="35"/>
      <c r="U45" s="35"/>
      <c r="V45" s="35"/>
      <c r="W45" s="35"/>
      <c r="X45" s="35"/>
    </row>
    <row r="46" spans="1:24" x14ac:dyDescent="0.5">
      <c r="A46" s="32"/>
      <c r="B46" s="297" t="str">
        <f>+IF(E46=2012,VLOOKUP(D46,K_navn!$A$2:$C$359,2),"")</f>
        <v/>
      </c>
      <c r="C46" s="297" t="str">
        <f>+IF(E46=2012,VLOOKUP(D46,K_navn!$A$2:$C$359,3),"")</f>
        <v/>
      </c>
      <c r="D46" s="115">
        <f>+'Ark1'!P1874</f>
        <v>3004</v>
      </c>
      <c r="E46" s="115">
        <f>+'Ark1'!C1874</f>
        <v>2013</v>
      </c>
      <c r="F46" s="116" t="str">
        <f>+IF('Ark1'!Q1874=0,"",'Ark1'!Q1874)</f>
        <v/>
      </c>
      <c r="G46" s="116">
        <f>+'Ark1'!R1874</f>
        <v>0</v>
      </c>
      <c r="H46" s="116">
        <f>+'Ark1'!S1874</f>
        <v>0</v>
      </c>
      <c r="I46" s="222" t="str">
        <f>+IF(G46=0,"",'Ark1'!AA1874)</f>
        <v/>
      </c>
      <c r="J46" s="222" t="str">
        <f>+IF(G46=0,"",'Ark1'!AB1874)</f>
        <v/>
      </c>
      <c r="K46" s="114" t="str">
        <f>+IF(G46=0,"",'Ark1'!U1874)</f>
        <v/>
      </c>
      <c r="L46" s="222" t="str">
        <f>+IF(G46=0,"",'Ark1'!W1874)</f>
        <v/>
      </c>
      <c r="M46" s="222" t="str">
        <f>+IF(G46=0,"",'Ark1'!X1874)</f>
        <v/>
      </c>
      <c r="N46" s="114" t="str">
        <f>+IF(G46=0,"",'Ark1'!Y1874)</f>
        <v/>
      </c>
      <c r="O46" s="116" t="str">
        <f>+IF(G46=0,"",'Ark1'!Z1874)</f>
        <v/>
      </c>
      <c r="P46" s="116" t="str">
        <f t="shared" si="0"/>
        <v/>
      </c>
      <c r="Q46" s="114" t="str">
        <f>+IF(G46=0,"",'Ark1'!T1874)</f>
        <v/>
      </c>
      <c r="R46" s="222" t="str">
        <f>+IF(G46=0,"",'Ark1'!V1874)</f>
        <v/>
      </c>
      <c r="S46" s="32"/>
      <c r="T46" s="35"/>
      <c r="U46" s="35"/>
      <c r="V46" s="35"/>
      <c r="W46" s="35"/>
      <c r="X46" s="35"/>
    </row>
    <row r="47" spans="1:24" x14ac:dyDescent="0.5">
      <c r="A47" s="32"/>
      <c r="B47" s="297" t="str">
        <f>+IF(E47=2012,VLOOKUP(D47,K_navn!$A$2:$C$359,2),"")</f>
        <v/>
      </c>
      <c r="C47" s="297" t="str">
        <f>+IF(E47=2012,VLOOKUP(D47,K_navn!$A$2:$C$359,3),"")</f>
        <v/>
      </c>
      <c r="D47" s="115">
        <f>+'Ark1'!P1875</f>
        <v>3004</v>
      </c>
      <c r="E47" s="115">
        <f>+'Ark1'!C1875</f>
        <v>2014</v>
      </c>
      <c r="F47" s="116" t="str">
        <f>+IF('Ark1'!Q1875=0,"",'Ark1'!Q1875)</f>
        <v/>
      </c>
      <c r="G47" s="116">
        <f>+'Ark1'!R1875</f>
        <v>0</v>
      </c>
      <c r="H47" s="116">
        <f>+'Ark1'!S1875</f>
        <v>0</v>
      </c>
      <c r="I47" s="222" t="str">
        <f>+IF(G47=0,"",'Ark1'!AA1875)</f>
        <v/>
      </c>
      <c r="J47" s="222" t="str">
        <f>+IF(G47=0,"",'Ark1'!AB1875)</f>
        <v/>
      </c>
      <c r="K47" s="114" t="str">
        <f>+IF(G47=0,"",'Ark1'!U1875)</f>
        <v/>
      </c>
      <c r="L47" s="222" t="str">
        <f>+IF(G47=0,"",'Ark1'!W1875)</f>
        <v/>
      </c>
      <c r="M47" s="222" t="str">
        <f>+IF(G47=0,"",'Ark1'!X1875)</f>
        <v/>
      </c>
      <c r="N47" s="114" t="str">
        <f>+IF(G47=0,"",'Ark1'!Y1875)</f>
        <v/>
      </c>
      <c r="O47" s="116" t="str">
        <f>+IF(G47=0,"",'Ark1'!Z1875)</f>
        <v/>
      </c>
      <c r="P47" s="116" t="str">
        <f t="shared" si="0"/>
        <v/>
      </c>
      <c r="Q47" s="114" t="str">
        <f>+IF(G47=0,"",'Ark1'!T1875)</f>
        <v/>
      </c>
      <c r="R47" s="222" t="str">
        <f>+IF(G47=0,"",'Ark1'!V1875)</f>
        <v/>
      </c>
      <c r="S47" s="32"/>
      <c r="T47" s="35"/>
      <c r="U47" s="35"/>
      <c r="V47" s="35"/>
      <c r="W47" s="35"/>
      <c r="X47" s="35"/>
    </row>
    <row r="48" spans="1:24" x14ac:dyDescent="0.5">
      <c r="A48" s="32"/>
      <c r="B48" s="297" t="str">
        <f>+IF(E48=2012,VLOOKUP(D48,K_navn!$A$2:$C$359,2),"")</f>
        <v/>
      </c>
      <c r="C48" s="297" t="str">
        <f>+IF(E48=2012,VLOOKUP(D48,K_navn!$A$2:$C$359,3),"")</f>
        <v/>
      </c>
      <c r="D48" s="115">
        <f>+'Ark1'!P1876</f>
        <v>3004</v>
      </c>
      <c r="E48" s="115">
        <f>+'Ark1'!C1876</f>
        <v>2015</v>
      </c>
      <c r="F48" s="116" t="str">
        <f>+IF('Ark1'!Q1876=0,"",'Ark1'!Q1876)</f>
        <v/>
      </c>
      <c r="G48" s="116">
        <f>+'Ark1'!R1876</f>
        <v>0</v>
      </c>
      <c r="H48" s="116">
        <f>+'Ark1'!S1876</f>
        <v>0</v>
      </c>
      <c r="I48" s="222" t="str">
        <f>+IF(G48=0,"",'Ark1'!AA1876)</f>
        <v/>
      </c>
      <c r="J48" s="222" t="str">
        <f>+IF(G48=0,"",'Ark1'!AB1876)</f>
        <v/>
      </c>
      <c r="K48" s="114" t="str">
        <f>+IF(G48=0,"",'Ark1'!U1876)</f>
        <v/>
      </c>
      <c r="L48" s="222" t="str">
        <f>+IF(G48=0,"",'Ark1'!W1876)</f>
        <v/>
      </c>
      <c r="M48" s="222" t="str">
        <f>+IF(G48=0,"",'Ark1'!X1876)</f>
        <v/>
      </c>
      <c r="N48" s="114" t="str">
        <f>+IF(G48=0,"",'Ark1'!Y1876)</f>
        <v/>
      </c>
      <c r="O48" s="116" t="str">
        <f>+IF(G48=0,"",'Ark1'!Z1876)</f>
        <v/>
      </c>
      <c r="P48" s="116" t="str">
        <f t="shared" si="0"/>
        <v/>
      </c>
      <c r="Q48" s="114" t="str">
        <f>+IF(G48=0,"",'Ark1'!T1876)</f>
        <v/>
      </c>
      <c r="R48" s="222" t="str">
        <f>+IF(G48=0,"",'Ark1'!V1876)</f>
        <v/>
      </c>
      <c r="S48" s="32"/>
      <c r="T48" s="35"/>
      <c r="U48" s="35"/>
      <c r="V48" s="35"/>
      <c r="W48" s="35"/>
      <c r="X48" s="35"/>
    </row>
    <row r="49" spans="1:24" x14ac:dyDescent="0.5">
      <c r="A49" s="32"/>
      <c r="B49" s="297" t="str">
        <f>+IF(E49=2012,VLOOKUP(D49,K_navn!$A$2:$C$359,2),"")</f>
        <v/>
      </c>
      <c r="C49" s="297" t="str">
        <f>+IF(E49=2012,VLOOKUP(D49,K_navn!$A$2:$C$359,3),"")</f>
        <v/>
      </c>
      <c r="D49" s="115">
        <f>+'Ark1'!P1877</f>
        <v>3004</v>
      </c>
      <c r="E49" s="115">
        <f>+'Ark1'!C1877</f>
        <v>2016</v>
      </c>
      <c r="F49" s="116" t="str">
        <f>+IF('Ark1'!Q1877=0,"",'Ark1'!Q1877)</f>
        <v/>
      </c>
      <c r="G49" s="116">
        <f>+'Ark1'!R1877</f>
        <v>0</v>
      </c>
      <c r="H49" s="116">
        <f>+'Ark1'!S1877</f>
        <v>0</v>
      </c>
      <c r="I49" s="222" t="str">
        <f>+IF(G49=0,"",'Ark1'!AA1877)</f>
        <v/>
      </c>
      <c r="J49" s="222" t="str">
        <f>+IF(G49=0,"",'Ark1'!AB1877)</f>
        <v/>
      </c>
      <c r="K49" s="114" t="str">
        <f>+IF(G49=0,"",'Ark1'!U1877)</f>
        <v/>
      </c>
      <c r="L49" s="222" t="str">
        <f>+IF(G49=0,"",'Ark1'!W1877)</f>
        <v/>
      </c>
      <c r="M49" s="222" t="str">
        <f>+IF(G49=0,"",'Ark1'!X1877)</f>
        <v/>
      </c>
      <c r="N49" s="114" t="str">
        <f>+IF(G49=0,"",'Ark1'!Y1877)</f>
        <v/>
      </c>
      <c r="O49" s="116" t="str">
        <f>+IF(G49=0,"",'Ark1'!Z1877)</f>
        <v/>
      </c>
      <c r="P49" s="116" t="str">
        <f t="shared" si="0"/>
        <v/>
      </c>
      <c r="Q49" s="114" t="str">
        <f>+IF(G49=0,"",'Ark1'!T1877)</f>
        <v/>
      </c>
      <c r="R49" s="222" t="str">
        <f>+IF(G49=0,"",'Ark1'!V1877)</f>
        <v/>
      </c>
      <c r="S49" s="32"/>
      <c r="T49" s="35"/>
      <c r="U49" s="35"/>
      <c r="V49" s="35"/>
      <c r="W49" s="35"/>
      <c r="X49" s="35"/>
    </row>
    <row r="50" spans="1:24" x14ac:dyDescent="0.5">
      <c r="A50" s="32"/>
      <c r="B50" s="297" t="str">
        <f>+IF(E50=2012,VLOOKUP(D50,K_navn!$A$2:$C$359,2),"")</f>
        <v/>
      </c>
      <c r="C50" s="297" t="str">
        <f>+IF(E50=2012,VLOOKUP(D50,K_navn!$A$2:$C$359,3),"")</f>
        <v/>
      </c>
      <c r="D50" s="115">
        <f>+'Ark1'!P1878</f>
        <v>3004</v>
      </c>
      <c r="E50" s="115">
        <f>+'Ark1'!C1878</f>
        <v>2017</v>
      </c>
      <c r="F50" s="116" t="str">
        <f>+IF('Ark1'!Q1878=0,"",'Ark1'!Q1878)</f>
        <v/>
      </c>
      <c r="G50" s="116">
        <f>+'Ark1'!R1878</f>
        <v>0</v>
      </c>
      <c r="H50" s="116">
        <f>+'Ark1'!S1878</f>
        <v>0</v>
      </c>
      <c r="I50" s="222" t="str">
        <f>+IF(G50=0,"",'Ark1'!AA1878)</f>
        <v/>
      </c>
      <c r="J50" s="222" t="str">
        <f>+IF(G50=0,"",'Ark1'!AB1878)</f>
        <v/>
      </c>
      <c r="K50" s="114" t="str">
        <f>+IF(G50=0,"",'Ark1'!U1878)</f>
        <v/>
      </c>
      <c r="L50" s="222" t="str">
        <f>+IF(G50=0,"",'Ark1'!W1878)</f>
        <v/>
      </c>
      <c r="M50" s="222" t="str">
        <f>+IF(G50=0,"",'Ark1'!X1878)</f>
        <v/>
      </c>
      <c r="N50" s="114" t="str">
        <f>+IF(G50=0,"",'Ark1'!Y1878)</f>
        <v/>
      </c>
      <c r="O50" s="116" t="str">
        <f>+IF(G50=0,"",'Ark1'!Z1878)</f>
        <v/>
      </c>
      <c r="P50" s="116" t="str">
        <f t="shared" si="0"/>
        <v/>
      </c>
      <c r="Q50" s="114" t="str">
        <f>+IF(G50=0,"",'Ark1'!T1878)</f>
        <v/>
      </c>
      <c r="R50" s="222" t="str">
        <f>+IF(G50=0,"",'Ark1'!V1878)</f>
        <v/>
      </c>
      <c r="S50" s="32"/>
      <c r="T50" s="35"/>
      <c r="U50" s="35"/>
      <c r="V50" s="35"/>
      <c r="W50" s="35"/>
      <c r="X50" s="35"/>
    </row>
    <row r="51" spans="1:24" x14ac:dyDescent="0.5">
      <c r="A51" s="32"/>
      <c r="B51" s="297" t="str">
        <f>+IF(E51=2012,VLOOKUP(D51,K_navn!$A$2:$C$359,2),"")</f>
        <v/>
      </c>
      <c r="C51" s="297" t="str">
        <f>+IF(E51=2012,VLOOKUP(D51,K_navn!$A$2:$C$359,3),"")</f>
        <v/>
      </c>
      <c r="D51" s="115">
        <f>+'Ark1'!P1879</f>
        <v>3004</v>
      </c>
      <c r="E51" s="115">
        <f>+'Ark1'!C1879</f>
        <v>2018</v>
      </c>
      <c r="F51" s="116" t="str">
        <f>+IF('Ark1'!Q1879=0,"",'Ark1'!Q1879)</f>
        <v/>
      </c>
      <c r="G51" s="116">
        <f>+'Ark1'!R1879</f>
        <v>0</v>
      </c>
      <c r="H51" s="116">
        <f>+'Ark1'!S1879</f>
        <v>0</v>
      </c>
      <c r="I51" s="222" t="str">
        <f>+IF(G51=0,"",'Ark1'!AA1879)</f>
        <v/>
      </c>
      <c r="J51" s="222" t="str">
        <f>+IF(G51=0,"",'Ark1'!AB1879)</f>
        <v/>
      </c>
      <c r="K51" s="114" t="str">
        <f>+IF(G51=0,"",'Ark1'!U1879)</f>
        <v/>
      </c>
      <c r="L51" s="222" t="str">
        <f>+IF(G51=0,"",'Ark1'!W1879)</f>
        <v/>
      </c>
      <c r="M51" s="222" t="str">
        <f>+IF(G51=0,"",'Ark1'!X1879)</f>
        <v/>
      </c>
      <c r="N51" s="114" t="str">
        <f>+IF(G51=0,"",'Ark1'!Y1879)</f>
        <v/>
      </c>
      <c r="O51" s="116" t="str">
        <f>+IF(G51=0,"",'Ark1'!Z1879)</f>
        <v/>
      </c>
      <c r="P51" s="116" t="str">
        <f t="shared" si="0"/>
        <v/>
      </c>
      <c r="Q51" s="114" t="str">
        <f>+IF(G51=0,"",'Ark1'!T1879)</f>
        <v/>
      </c>
      <c r="R51" s="222" t="str">
        <f>+IF(G51=0,"",'Ark1'!V1879)</f>
        <v/>
      </c>
      <c r="S51" s="32"/>
      <c r="T51" s="35"/>
      <c r="U51" s="35"/>
      <c r="V51" s="35"/>
      <c r="W51" s="35"/>
      <c r="X51" s="35"/>
    </row>
    <row r="52" spans="1:24" s="115" customFormat="1" x14ac:dyDescent="0.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</row>
    <row r="53" spans="1:24" x14ac:dyDescent="0.5">
      <c r="A53" s="32"/>
      <c r="B53" s="297" t="str">
        <f>+IF(E53=2012,VLOOKUP(D53,K_navn!$A$2:$C$359,2),"")</f>
        <v/>
      </c>
      <c r="C53" s="297" t="str">
        <f>+IF(E53=2012,VLOOKUP(D53,K_navn!$A$2:$C$359,3),"")</f>
        <v/>
      </c>
      <c r="D53" s="115">
        <f>+'Ark1'!P1880</f>
        <v>3004</v>
      </c>
      <c r="E53" s="115">
        <f>+'Ark1'!C1880</f>
        <v>2019</v>
      </c>
      <c r="F53" s="116" t="str">
        <f>+IF('Ark1'!Q1880=0,"",'Ark1'!Q1880)</f>
        <v/>
      </c>
      <c r="G53" s="116">
        <f>+'Ark1'!R1880</f>
        <v>0</v>
      </c>
      <c r="H53" s="116">
        <f>+'Ark1'!S1880</f>
        <v>0</v>
      </c>
      <c r="I53" s="222" t="str">
        <f>+IF(G53=0,"",'Ark1'!AA1880)</f>
        <v/>
      </c>
      <c r="J53" s="222" t="str">
        <f>+IF(G53=0,"",'Ark1'!AB1880)</f>
        <v/>
      </c>
      <c r="K53" s="114" t="str">
        <f>+IF(G53=0,"",'Ark1'!U1880)</f>
        <v/>
      </c>
      <c r="L53" s="222" t="str">
        <f>+IF(G53=0,"",'Ark1'!W1880)</f>
        <v/>
      </c>
      <c r="M53" s="222" t="str">
        <f>+IF(G53=0,"",'Ark1'!X1880)</f>
        <v/>
      </c>
      <c r="N53" s="114" t="str">
        <f>+IF(G53=0,"",'Ark1'!Y1880)</f>
        <v/>
      </c>
      <c r="O53" s="116" t="str">
        <f>+IF(G53=0,"",'Ark1'!Z1880)</f>
        <v/>
      </c>
      <c r="P53" s="116" t="str">
        <f t="shared" si="0"/>
        <v/>
      </c>
      <c r="Q53" s="114" t="str">
        <f>+IF(G53=0,"",'Ark1'!T1880)</f>
        <v/>
      </c>
      <c r="R53" s="222" t="str">
        <f>+IF(G53=0,"",'Ark1'!V1880)</f>
        <v/>
      </c>
      <c r="S53" s="32"/>
      <c r="T53" s="35"/>
      <c r="U53" s="35"/>
      <c r="V53" s="35"/>
      <c r="W53" s="35"/>
      <c r="X53" s="35"/>
    </row>
    <row r="54" spans="1:24" x14ac:dyDescent="0.5">
      <c r="A54" s="32"/>
      <c r="B54" s="297" t="str">
        <f>+IF(E54=2012,VLOOKUP(D54,K_navn!$A$2:$C$359,2),"")</f>
        <v/>
      </c>
      <c r="C54" s="297" t="str">
        <f>+IF(E54=2012,VLOOKUP(D54,K_navn!$A$2:$C$359,3),"")</f>
        <v/>
      </c>
      <c r="D54" s="115">
        <f>+'Ark1'!P1881</f>
        <v>3004</v>
      </c>
      <c r="E54" s="115">
        <f>+'Ark1'!C1881</f>
        <v>2020</v>
      </c>
      <c r="F54" s="116" t="str">
        <f>+IF('Ark1'!Q1881=0,"",'Ark1'!Q1881)</f>
        <v/>
      </c>
      <c r="G54" s="116">
        <f>+'Ark1'!R1881</f>
        <v>0</v>
      </c>
      <c r="H54" s="116">
        <f>+'Ark1'!S1881</f>
        <v>0</v>
      </c>
      <c r="I54" s="222" t="str">
        <f>+IF(G54=0,"",'Ark1'!AA1881)</f>
        <v/>
      </c>
      <c r="J54" s="222" t="str">
        <f>+IF(G54=0,"",'Ark1'!AB1881)</f>
        <v/>
      </c>
      <c r="K54" s="114" t="str">
        <f>+IF(G54=0,"",'Ark1'!U1881)</f>
        <v/>
      </c>
      <c r="L54" s="222" t="str">
        <f>+IF(G54=0,"",'Ark1'!W1881)</f>
        <v/>
      </c>
      <c r="M54" s="222" t="str">
        <f>+IF(G54=0,"",'Ark1'!X1881)</f>
        <v/>
      </c>
      <c r="N54" s="114" t="str">
        <f>+IF(G54=0,"",'Ark1'!Y1881)</f>
        <v/>
      </c>
      <c r="O54" s="116" t="str">
        <f>+IF(G54=0,"",'Ark1'!Z1881)</f>
        <v/>
      </c>
      <c r="P54" s="116" t="str">
        <f t="shared" si="0"/>
        <v/>
      </c>
      <c r="Q54" s="114" t="str">
        <f>+IF(G54=0,"",'Ark1'!T1881)</f>
        <v/>
      </c>
      <c r="R54" s="222" t="str">
        <f>+IF(G54=0,"",'Ark1'!V1881)</f>
        <v/>
      </c>
      <c r="S54" s="32"/>
      <c r="T54" s="35"/>
      <c r="U54" s="35"/>
      <c r="V54" s="35"/>
      <c r="W54" s="35"/>
      <c r="X54" s="35"/>
    </row>
    <row r="55" spans="1:24" x14ac:dyDescent="0.5">
      <c r="A55" s="32"/>
      <c r="B55" s="297" t="str">
        <f>+IF(E55=2012,VLOOKUP(D55,K_navn!$A$2:$C$359,2),"")</f>
        <v/>
      </c>
      <c r="C55" s="297" t="str">
        <f>+IF(E55=2012,VLOOKUP(D55,K_navn!$A$2:$C$359,3),"")</f>
        <v/>
      </c>
      <c r="D55" s="115">
        <f>+'Ark1'!P1882</f>
        <v>3004</v>
      </c>
      <c r="E55" s="115">
        <f>+'Ark1'!C1882</f>
        <v>2021</v>
      </c>
      <c r="F55" s="116" t="str">
        <f>+IF('Ark1'!Q1882=0,"",'Ark1'!Q1882)</f>
        <v/>
      </c>
      <c r="G55" s="116">
        <f>+'Ark1'!R1882</f>
        <v>0</v>
      </c>
      <c r="H55" s="116">
        <f>+'Ark1'!S1882</f>
        <v>0</v>
      </c>
      <c r="I55" s="222" t="str">
        <f>+IF(G55=0,"",'Ark1'!AA1882)</f>
        <v/>
      </c>
      <c r="J55" s="222" t="str">
        <f>+IF(G55=0,"",'Ark1'!AB1882)</f>
        <v/>
      </c>
      <c r="K55" s="114" t="str">
        <f>+IF(G55=0,"",'Ark1'!U1882)</f>
        <v/>
      </c>
      <c r="L55" s="222" t="str">
        <f>+IF(G55=0,"",'Ark1'!W1882)</f>
        <v/>
      </c>
      <c r="M55" s="222" t="str">
        <f>+IF(G55=0,"",'Ark1'!X1882)</f>
        <v/>
      </c>
      <c r="N55" s="114" t="str">
        <f>+IF(G55=0,"",'Ark1'!Y1882)</f>
        <v/>
      </c>
      <c r="O55" s="116" t="str">
        <f>+IF(G55=0,"",'Ark1'!Z1882)</f>
        <v/>
      </c>
      <c r="P55" s="116" t="str">
        <f t="shared" si="0"/>
        <v/>
      </c>
      <c r="Q55" s="114" t="str">
        <f>+IF(G55=0,"",'Ark1'!T1882)</f>
        <v/>
      </c>
      <c r="R55" s="222" t="str">
        <f>+IF(G55=0,"",'Ark1'!V1882)</f>
        <v/>
      </c>
      <c r="S55" s="32"/>
      <c r="T55" s="35"/>
      <c r="U55" s="35"/>
      <c r="V55" s="35"/>
      <c r="W55" s="35"/>
      <c r="X55" s="35"/>
    </row>
    <row r="56" spans="1:24" x14ac:dyDescent="0.5">
      <c r="A56" s="32"/>
      <c r="B56" s="297" t="str">
        <f>+IF(E56=2012,VLOOKUP(D56,K_navn!$A$2:$C$359,2),"")</f>
        <v/>
      </c>
      <c r="C56" s="297" t="str">
        <f>+IF(E56=2012,VLOOKUP(D56,K_navn!$A$2:$C$359,3),"")</f>
        <v/>
      </c>
      <c r="D56" s="115">
        <f>+'Ark1'!P1883</f>
        <v>3004</v>
      </c>
      <c r="E56" s="115">
        <f>+'Ark1'!C1883</f>
        <v>2022</v>
      </c>
      <c r="F56" s="116" t="str">
        <f>+IF('Ark1'!Q1883=0,"",'Ark1'!Q1883)</f>
        <v/>
      </c>
      <c r="G56" s="116">
        <f>+'Ark1'!R1883</f>
        <v>0</v>
      </c>
      <c r="H56" s="116">
        <f>+'Ark1'!S1883</f>
        <v>0</v>
      </c>
      <c r="I56" s="222" t="str">
        <f>+IF(G56=0,"",'Ark1'!AA1883)</f>
        <v/>
      </c>
      <c r="J56" s="222" t="str">
        <f>+IF(G56=0,"",'Ark1'!AB1883)</f>
        <v/>
      </c>
      <c r="K56" s="114" t="str">
        <f>+IF(G56=0,"",'Ark1'!U1883)</f>
        <v/>
      </c>
      <c r="L56" s="222" t="str">
        <f>+IF(G56=0,"",'Ark1'!W1883)</f>
        <v/>
      </c>
      <c r="M56" s="222" t="str">
        <f>+IF(G56=0,"",'Ark1'!X1883)</f>
        <v/>
      </c>
      <c r="N56" s="114" t="str">
        <f>+IF(G56=0,"",'Ark1'!Y1883)</f>
        <v/>
      </c>
      <c r="O56" s="116" t="str">
        <f>+IF(G56=0,"",'Ark1'!Z1883)</f>
        <v/>
      </c>
      <c r="P56" s="116" t="str">
        <f t="shared" si="0"/>
        <v/>
      </c>
      <c r="Q56" s="114" t="str">
        <f>+IF(G56=0,"",'Ark1'!T1883)</f>
        <v/>
      </c>
      <c r="R56" s="222" t="str">
        <f>+IF(G56=0,"",'Ark1'!V1883)</f>
        <v/>
      </c>
      <c r="S56" s="32"/>
      <c r="T56" s="35"/>
      <c r="U56" s="35"/>
      <c r="V56" s="35"/>
      <c r="W56" s="35"/>
      <c r="X56" s="35"/>
    </row>
    <row r="57" spans="1:24" x14ac:dyDescent="0.5">
      <c r="A57" s="32"/>
      <c r="B57" s="297" t="str">
        <f>+IF(E57=2012,VLOOKUP(D57,K_navn!$A$2:$C$359,2),"")</f>
        <v>Drammen</v>
      </c>
      <c r="C57" s="297" t="str">
        <f>+IF(E57=2012,VLOOKUP(D57,K_navn!$A$2:$C$359,3),"")</f>
        <v>Viken</v>
      </c>
      <c r="D57" s="115">
        <f>+'Ark1'!P1884</f>
        <v>3005</v>
      </c>
      <c r="E57" s="115">
        <f>+'Ark1'!C1884</f>
        <v>2012</v>
      </c>
      <c r="F57" s="116" t="str">
        <f>+IF('Ark1'!Q1884=0,"",'Ark1'!Q1884)</f>
        <v/>
      </c>
      <c r="G57" s="116">
        <f>+'Ark1'!R1884</f>
        <v>0</v>
      </c>
      <c r="H57" s="116">
        <f>+'Ark1'!S1884</f>
        <v>0</v>
      </c>
      <c r="I57" s="222" t="str">
        <f>+IF(G57=0,"",'Ark1'!AA1884)</f>
        <v/>
      </c>
      <c r="J57" s="222" t="str">
        <f>+IF(G57=0,"",'Ark1'!AB1884)</f>
        <v/>
      </c>
      <c r="K57" s="114" t="str">
        <f>+IF(G57=0,"",'Ark1'!U1884)</f>
        <v/>
      </c>
      <c r="L57" s="222" t="str">
        <f>+IF(G57=0,"",'Ark1'!W1884)</f>
        <v/>
      </c>
      <c r="M57" s="222" t="str">
        <f>+IF(G57=0,"",'Ark1'!X1884)</f>
        <v/>
      </c>
      <c r="N57" s="114" t="str">
        <f>+IF(G57=0,"",'Ark1'!Y1884)</f>
        <v/>
      </c>
      <c r="O57" s="116" t="str">
        <f>+IF(G57=0,"",'Ark1'!Z1884)</f>
        <v/>
      </c>
      <c r="P57" s="116" t="str">
        <f t="shared" si="0"/>
        <v/>
      </c>
      <c r="Q57" s="114" t="str">
        <f>+IF(G57=0,"",'Ark1'!T1884)</f>
        <v/>
      </c>
      <c r="R57" s="222" t="str">
        <f>+IF(G57=0,"",'Ark1'!V1884)</f>
        <v/>
      </c>
      <c r="S57" s="32"/>
      <c r="T57" s="35"/>
      <c r="U57" s="35"/>
      <c r="V57" s="35"/>
      <c r="W57" s="35"/>
      <c r="X57" s="35"/>
    </row>
    <row r="58" spans="1:24" x14ac:dyDescent="0.5">
      <c r="A58" s="32"/>
      <c r="B58" s="297" t="str">
        <f>+IF(E58=2012,VLOOKUP(D58,K_navn!$A$2:$C$359,2),"")</f>
        <v/>
      </c>
      <c r="C58" s="297" t="str">
        <f>+IF(E58=2012,VLOOKUP(D58,K_navn!$A$2:$C$359,3),"")</f>
        <v/>
      </c>
      <c r="D58" s="115">
        <f>+'Ark1'!P1885</f>
        <v>3005</v>
      </c>
      <c r="E58" s="115">
        <f>+'Ark1'!C1885</f>
        <v>2013</v>
      </c>
      <c r="F58" s="116" t="str">
        <f>+IF('Ark1'!Q1885=0,"",'Ark1'!Q1885)</f>
        <v/>
      </c>
      <c r="G58" s="116">
        <f>+'Ark1'!R1885</f>
        <v>0</v>
      </c>
      <c r="H58" s="116">
        <f>+'Ark1'!S1885</f>
        <v>0</v>
      </c>
      <c r="I58" s="222" t="str">
        <f>+IF(G58=0,"",'Ark1'!AA1885)</f>
        <v/>
      </c>
      <c r="J58" s="222" t="str">
        <f>+IF(G58=0,"",'Ark1'!AB1885)</f>
        <v/>
      </c>
      <c r="K58" s="114" t="str">
        <f>+IF(G58=0,"",'Ark1'!U1885)</f>
        <v/>
      </c>
      <c r="L58" s="222" t="str">
        <f>+IF(G58=0,"",'Ark1'!W1885)</f>
        <v/>
      </c>
      <c r="M58" s="222" t="str">
        <f>+IF(G58=0,"",'Ark1'!X1885)</f>
        <v/>
      </c>
      <c r="N58" s="114" t="str">
        <f>+IF(G58=0,"",'Ark1'!Y1885)</f>
        <v/>
      </c>
      <c r="O58" s="116" t="str">
        <f>+IF(G58=0,"",'Ark1'!Z1885)</f>
        <v/>
      </c>
      <c r="P58" s="116" t="str">
        <f t="shared" si="0"/>
        <v/>
      </c>
      <c r="Q58" s="114" t="str">
        <f>+IF(G58=0,"",'Ark1'!T1885)</f>
        <v/>
      </c>
      <c r="R58" s="222" t="str">
        <f>+IF(G58=0,"",'Ark1'!V1885)</f>
        <v/>
      </c>
      <c r="S58" s="32"/>
      <c r="T58" s="35"/>
      <c r="U58" s="35"/>
      <c r="V58" s="35"/>
      <c r="W58" s="35"/>
      <c r="X58" s="35"/>
    </row>
    <row r="59" spans="1:24" x14ac:dyDescent="0.5">
      <c r="A59" s="32"/>
      <c r="B59" s="297" t="str">
        <f>+IF(E59=2012,VLOOKUP(D59,K_navn!$A$2:$C$359,2),"")</f>
        <v/>
      </c>
      <c r="C59" s="297" t="str">
        <f>+IF(E59=2012,VLOOKUP(D59,K_navn!$A$2:$C$359,3),"")</f>
        <v/>
      </c>
      <c r="D59" s="115">
        <f>+'Ark1'!P1886</f>
        <v>3005</v>
      </c>
      <c r="E59" s="115">
        <f>+'Ark1'!C1886</f>
        <v>2014</v>
      </c>
      <c r="F59" s="116" t="str">
        <f>+IF('Ark1'!Q1886=0,"",'Ark1'!Q1886)</f>
        <v/>
      </c>
      <c r="G59" s="116">
        <f>+'Ark1'!R1886</f>
        <v>0</v>
      </c>
      <c r="H59" s="116">
        <f>+'Ark1'!S1886</f>
        <v>0</v>
      </c>
      <c r="I59" s="222" t="str">
        <f>+IF(G59=0,"",'Ark1'!AA1886)</f>
        <v/>
      </c>
      <c r="J59" s="222" t="str">
        <f>+IF(G59=0,"",'Ark1'!AB1886)</f>
        <v/>
      </c>
      <c r="K59" s="114" t="str">
        <f>+IF(G59=0,"",'Ark1'!U1886)</f>
        <v/>
      </c>
      <c r="L59" s="222" t="str">
        <f>+IF(G59=0,"",'Ark1'!W1886)</f>
        <v/>
      </c>
      <c r="M59" s="222" t="str">
        <f>+IF(G59=0,"",'Ark1'!X1886)</f>
        <v/>
      </c>
      <c r="N59" s="114" t="str">
        <f>+IF(G59=0,"",'Ark1'!Y1886)</f>
        <v/>
      </c>
      <c r="O59" s="116" t="str">
        <f>+IF(G59=0,"",'Ark1'!Z1886)</f>
        <v/>
      </c>
      <c r="P59" s="116" t="str">
        <f t="shared" si="0"/>
        <v/>
      </c>
      <c r="Q59" s="114" t="str">
        <f>+IF(G59=0,"",'Ark1'!T1886)</f>
        <v/>
      </c>
      <c r="R59" s="222" t="str">
        <f>+IF(G59=0,"",'Ark1'!V1886)</f>
        <v/>
      </c>
      <c r="S59" s="32"/>
      <c r="T59" s="35"/>
      <c r="U59" s="35"/>
      <c r="V59" s="35"/>
      <c r="W59" s="35"/>
      <c r="X59" s="35"/>
    </row>
    <row r="60" spans="1:24" x14ac:dyDescent="0.5">
      <c r="A60" s="32"/>
      <c r="B60" s="297" t="str">
        <f>+IF(E60=2012,VLOOKUP(D60,K_navn!$A$2:$C$359,2),"")</f>
        <v/>
      </c>
      <c r="C60" s="297" t="str">
        <f>+IF(E60=2012,VLOOKUP(D60,K_navn!$A$2:$C$359,3),"")</f>
        <v/>
      </c>
      <c r="D60" s="115">
        <f>+'Ark1'!P1887</f>
        <v>3005</v>
      </c>
      <c r="E60" s="115">
        <f>+'Ark1'!C1887</f>
        <v>2015</v>
      </c>
      <c r="F60" s="116" t="str">
        <f>+IF('Ark1'!Q1887=0,"",'Ark1'!Q1887)</f>
        <v/>
      </c>
      <c r="G60" s="116">
        <f>+'Ark1'!R1887</f>
        <v>0</v>
      </c>
      <c r="H60" s="116">
        <f>+'Ark1'!S1887</f>
        <v>0</v>
      </c>
      <c r="I60" s="222" t="str">
        <f>+IF(G60=0,"",'Ark1'!AA1887)</f>
        <v/>
      </c>
      <c r="J60" s="222" t="str">
        <f>+IF(G60=0,"",'Ark1'!AB1887)</f>
        <v/>
      </c>
      <c r="K60" s="114" t="str">
        <f>+IF(G60=0,"",'Ark1'!U1887)</f>
        <v/>
      </c>
      <c r="L60" s="222" t="str">
        <f>+IF(G60=0,"",'Ark1'!W1887)</f>
        <v/>
      </c>
      <c r="M60" s="222" t="str">
        <f>+IF(G60=0,"",'Ark1'!X1887)</f>
        <v/>
      </c>
      <c r="N60" s="114" t="str">
        <f>+IF(G60=0,"",'Ark1'!Y1887)</f>
        <v/>
      </c>
      <c r="O60" s="116" t="str">
        <f>+IF(G60=0,"",'Ark1'!Z1887)</f>
        <v/>
      </c>
      <c r="P60" s="116" t="str">
        <f t="shared" si="0"/>
        <v/>
      </c>
      <c r="Q60" s="114" t="str">
        <f>+IF(G60=0,"",'Ark1'!T1887)</f>
        <v/>
      </c>
      <c r="R60" s="222" t="str">
        <f>+IF(G60=0,"",'Ark1'!V1887)</f>
        <v/>
      </c>
      <c r="S60" s="32"/>
      <c r="T60" s="35"/>
      <c r="U60" s="35"/>
      <c r="V60" s="35"/>
      <c r="W60" s="35"/>
      <c r="X60" s="35"/>
    </row>
    <row r="61" spans="1:24" x14ac:dyDescent="0.5">
      <c r="A61" s="32"/>
      <c r="B61" s="297" t="str">
        <f>+IF(E61=2012,VLOOKUP(D61,K_navn!$A$2:$C$359,2),"")</f>
        <v/>
      </c>
      <c r="C61" s="297" t="str">
        <f>+IF(E61=2012,VLOOKUP(D61,K_navn!$A$2:$C$359,3),"")</f>
        <v/>
      </c>
      <c r="D61" s="115">
        <f>+'Ark1'!P1888</f>
        <v>3005</v>
      </c>
      <c r="E61" s="115">
        <f>+'Ark1'!C1888</f>
        <v>2016</v>
      </c>
      <c r="F61" s="116" t="str">
        <f>+IF('Ark1'!Q1888=0,"",'Ark1'!Q1888)</f>
        <v/>
      </c>
      <c r="G61" s="116">
        <f>+'Ark1'!R1888</f>
        <v>0</v>
      </c>
      <c r="H61" s="116">
        <f>+'Ark1'!S1888</f>
        <v>0</v>
      </c>
      <c r="I61" s="222" t="str">
        <f>+IF(G61=0,"",'Ark1'!AA1888)</f>
        <v/>
      </c>
      <c r="J61" s="222" t="str">
        <f>+IF(G61=0,"",'Ark1'!AB1888)</f>
        <v/>
      </c>
      <c r="K61" s="114" t="str">
        <f>+IF(G61=0,"",'Ark1'!U1888)</f>
        <v/>
      </c>
      <c r="L61" s="222" t="str">
        <f>+IF(G61=0,"",'Ark1'!W1888)</f>
        <v/>
      </c>
      <c r="M61" s="222" t="str">
        <f>+IF(G61=0,"",'Ark1'!X1888)</f>
        <v/>
      </c>
      <c r="N61" s="114" t="str">
        <f>+IF(G61=0,"",'Ark1'!Y1888)</f>
        <v/>
      </c>
      <c r="O61" s="116" t="str">
        <f>+IF(G61=0,"",'Ark1'!Z1888)</f>
        <v/>
      </c>
      <c r="P61" s="116" t="str">
        <f t="shared" si="0"/>
        <v/>
      </c>
      <c r="Q61" s="114" t="str">
        <f>+IF(G61=0,"",'Ark1'!T1888)</f>
        <v/>
      </c>
      <c r="R61" s="222" t="str">
        <f>+IF(G61=0,"",'Ark1'!V1888)</f>
        <v/>
      </c>
      <c r="S61" s="32"/>
      <c r="T61" s="35"/>
      <c r="U61" s="35"/>
      <c r="V61" s="35"/>
      <c r="W61" s="35"/>
      <c r="X61" s="35"/>
    </row>
    <row r="62" spans="1:24" x14ac:dyDescent="0.5">
      <c r="A62" s="32"/>
      <c r="B62" s="297" t="str">
        <f>+IF(E62=2012,VLOOKUP(D62,K_navn!$A$2:$C$359,2),"")</f>
        <v/>
      </c>
      <c r="C62" s="297" t="str">
        <f>+IF(E62=2012,VLOOKUP(D62,K_navn!$A$2:$C$359,3),"")</f>
        <v/>
      </c>
      <c r="D62" s="115">
        <f>+'Ark1'!P1889</f>
        <v>3005</v>
      </c>
      <c r="E62" s="115">
        <f>+'Ark1'!C1889</f>
        <v>2017</v>
      </c>
      <c r="F62" s="116" t="str">
        <f>+IF('Ark1'!Q1889=0,"",'Ark1'!Q1889)</f>
        <v/>
      </c>
      <c r="G62" s="116">
        <f>+'Ark1'!R1889</f>
        <v>0</v>
      </c>
      <c r="H62" s="116">
        <f>+'Ark1'!S1889</f>
        <v>0</v>
      </c>
      <c r="I62" s="222" t="str">
        <f>+IF(G62=0,"",'Ark1'!AA1889)</f>
        <v/>
      </c>
      <c r="J62" s="222" t="str">
        <f>+IF(G62=0,"",'Ark1'!AB1889)</f>
        <v/>
      </c>
      <c r="K62" s="114" t="str">
        <f>+IF(G62=0,"",'Ark1'!U1889)</f>
        <v/>
      </c>
      <c r="L62" s="222" t="str">
        <f>+IF(G62=0,"",'Ark1'!W1889)</f>
        <v/>
      </c>
      <c r="M62" s="222" t="str">
        <f>+IF(G62=0,"",'Ark1'!X1889)</f>
        <v/>
      </c>
      <c r="N62" s="114" t="str">
        <f>+IF(G62=0,"",'Ark1'!Y1889)</f>
        <v/>
      </c>
      <c r="O62" s="116" t="str">
        <f>+IF(G62=0,"",'Ark1'!Z1889)</f>
        <v/>
      </c>
      <c r="P62" s="116" t="str">
        <f t="shared" si="0"/>
        <v/>
      </c>
      <c r="Q62" s="114" t="str">
        <f>+IF(G62=0,"",'Ark1'!T1889)</f>
        <v/>
      </c>
      <c r="R62" s="222" t="str">
        <f>+IF(G62=0,"",'Ark1'!V1889)</f>
        <v/>
      </c>
      <c r="S62" s="32"/>
      <c r="T62" s="35"/>
      <c r="U62" s="35"/>
      <c r="V62" s="35"/>
      <c r="W62" s="35"/>
      <c r="X62" s="35"/>
    </row>
    <row r="63" spans="1:24" s="115" customFormat="1" x14ac:dyDescent="0.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</row>
    <row r="64" spans="1:24" x14ac:dyDescent="0.5">
      <c r="A64" s="32"/>
      <c r="B64" s="297" t="str">
        <f>+IF(E64=2012,VLOOKUP(D64,K_navn!$A$2:$C$359,2),"")</f>
        <v/>
      </c>
      <c r="C64" s="297" t="str">
        <f>+IF(E64=2012,VLOOKUP(D64,K_navn!$A$2:$C$359,3),"")</f>
        <v/>
      </c>
      <c r="D64" s="115">
        <f>+'Ark1'!P1890</f>
        <v>3005</v>
      </c>
      <c r="E64" s="115">
        <f>+'Ark1'!C1890</f>
        <v>2018</v>
      </c>
      <c r="F64" s="116" t="str">
        <f>+IF('Ark1'!Q1890=0,"",'Ark1'!Q1890)</f>
        <v/>
      </c>
      <c r="G64" s="116">
        <f>+'Ark1'!R1890</f>
        <v>0</v>
      </c>
      <c r="H64" s="116">
        <f>+'Ark1'!S1890</f>
        <v>0</v>
      </c>
      <c r="I64" s="222" t="str">
        <f>+IF(G64=0,"",'Ark1'!AA1890)</f>
        <v/>
      </c>
      <c r="J64" s="222" t="str">
        <f>+IF(G64=0,"",'Ark1'!AB1890)</f>
        <v/>
      </c>
      <c r="K64" s="114" t="str">
        <f>+IF(G64=0,"",'Ark1'!U1890)</f>
        <v/>
      </c>
      <c r="L64" s="222" t="str">
        <f>+IF(G64=0,"",'Ark1'!W1890)</f>
        <v/>
      </c>
      <c r="M64" s="222" t="str">
        <f>+IF(G64=0,"",'Ark1'!X1890)</f>
        <v/>
      </c>
      <c r="N64" s="114" t="str">
        <f>+IF(G64=0,"",'Ark1'!Y1890)</f>
        <v/>
      </c>
      <c r="O64" s="116" t="str">
        <f>+IF(G64=0,"",'Ark1'!Z1890)</f>
        <v/>
      </c>
      <c r="P64" s="116" t="str">
        <f t="shared" si="0"/>
        <v/>
      </c>
      <c r="Q64" s="114" t="str">
        <f>+IF(G64=0,"",'Ark1'!T1890)</f>
        <v/>
      </c>
      <c r="R64" s="222" t="str">
        <f>+IF(G64=0,"",'Ark1'!V1890)</f>
        <v/>
      </c>
      <c r="S64" s="32"/>
      <c r="T64" s="35"/>
      <c r="U64" s="35"/>
      <c r="V64" s="35"/>
      <c r="W64" s="35"/>
      <c r="X64" s="35"/>
    </row>
    <row r="65" spans="1:24" x14ac:dyDescent="0.5">
      <c r="A65" s="32"/>
      <c r="B65" s="297" t="str">
        <f>+IF(E65=2012,VLOOKUP(D65,K_navn!$A$2:$C$359,2),"")</f>
        <v/>
      </c>
      <c r="C65" s="297" t="str">
        <f>+IF(E65=2012,VLOOKUP(D65,K_navn!$A$2:$C$359,3),"")</f>
        <v/>
      </c>
      <c r="D65" s="115">
        <f>+'Ark1'!P1891</f>
        <v>3005</v>
      </c>
      <c r="E65" s="115">
        <f>+'Ark1'!C1891</f>
        <v>2019</v>
      </c>
      <c r="F65" s="116" t="str">
        <f>+IF('Ark1'!Q1891=0,"",'Ark1'!Q1891)</f>
        <v/>
      </c>
      <c r="G65" s="116">
        <f>+'Ark1'!R1891</f>
        <v>0</v>
      </c>
      <c r="H65" s="116">
        <f>+'Ark1'!S1891</f>
        <v>0</v>
      </c>
      <c r="I65" s="222" t="str">
        <f>+IF(G65=0,"",'Ark1'!AA1891)</f>
        <v/>
      </c>
      <c r="J65" s="222" t="str">
        <f>+IF(G65=0,"",'Ark1'!AB1891)</f>
        <v/>
      </c>
      <c r="K65" s="114" t="str">
        <f>+IF(G65=0,"",'Ark1'!U1891)</f>
        <v/>
      </c>
      <c r="L65" s="222" t="str">
        <f>+IF(G65=0,"",'Ark1'!W1891)</f>
        <v/>
      </c>
      <c r="M65" s="222" t="str">
        <f>+IF(G65=0,"",'Ark1'!X1891)</f>
        <v/>
      </c>
      <c r="N65" s="114" t="str">
        <f>+IF(G65=0,"",'Ark1'!Y1891)</f>
        <v/>
      </c>
      <c r="O65" s="116" t="str">
        <f>+IF(G65=0,"",'Ark1'!Z1891)</f>
        <v/>
      </c>
      <c r="P65" s="116" t="str">
        <f t="shared" si="0"/>
        <v/>
      </c>
      <c r="Q65" s="114" t="str">
        <f>+IF(G65=0,"",'Ark1'!T1891)</f>
        <v/>
      </c>
      <c r="R65" s="222" t="str">
        <f>+IF(G65=0,"",'Ark1'!V1891)</f>
        <v/>
      </c>
      <c r="S65" s="32"/>
      <c r="T65" s="35"/>
      <c r="U65" s="35"/>
      <c r="V65" s="35"/>
      <c r="W65" s="35"/>
      <c r="X65" s="35"/>
    </row>
    <row r="66" spans="1:24" x14ac:dyDescent="0.5">
      <c r="A66" s="32"/>
      <c r="B66" s="297" t="str">
        <f>+IF(E66=2012,VLOOKUP(D66,K_navn!$A$2:$C$359,2),"")</f>
        <v/>
      </c>
      <c r="C66" s="297" t="str">
        <f>+IF(E66=2012,VLOOKUP(D66,K_navn!$A$2:$C$359,3),"")</f>
        <v/>
      </c>
      <c r="D66" s="115">
        <f>+'Ark1'!P1892</f>
        <v>3005</v>
      </c>
      <c r="E66" s="115">
        <f>+'Ark1'!C1892</f>
        <v>2020</v>
      </c>
      <c r="F66" s="116">
        <f>+IF('Ark1'!Q1892=0,"",'Ark1'!Q1892)</f>
        <v>1</v>
      </c>
      <c r="G66" s="116">
        <f>+'Ark1'!R1892</f>
        <v>100</v>
      </c>
      <c r="H66" s="116">
        <f>+'Ark1'!S1892</f>
        <v>100</v>
      </c>
      <c r="I66" s="222">
        <f>+IF(G66=0,"",'Ark1'!AA1892)</f>
        <v>0.47897308171280784</v>
      </c>
      <c r="J66" s="222">
        <f>+IF(G66=0,"",'Ark1'!AB1892)</f>
        <v>0.4732727331023453</v>
      </c>
      <c r="K66" s="114">
        <f>+IF(G66=0,"",'Ark1'!U1892)</f>
        <v>60.6</v>
      </c>
      <c r="L66" s="222">
        <f>+IF(G66=0,"",'Ark1'!W1892)</f>
        <v>81.626999999999995</v>
      </c>
      <c r="M66" s="222">
        <f>+IF(G66=0,"",'Ark1'!X1892)</f>
        <v>8.4495663202322362</v>
      </c>
      <c r="N66" s="114">
        <f>+IF(G66=0,"",'Ark1'!Y1892)</f>
        <v>2.465765601187591</v>
      </c>
      <c r="O66" s="116">
        <f>+IF(G66=0,"",'Ark1'!Z1892)</f>
        <v>-21.565997052394621</v>
      </c>
      <c r="P66" s="116">
        <f t="shared" si="0"/>
        <v>100</v>
      </c>
      <c r="Q66" s="114">
        <f>+IF(G66=0,"",'Ark1'!T1892)</f>
        <v>16.07</v>
      </c>
      <c r="R66" s="222">
        <f>+IF(G66=0,"",'Ark1'!V1892)</f>
        <v>88.436619718309856</v>
      </c>
      <c r="S66" s="32"/>
      <c r="T66" s="35"/>
      <c r="U66" s="35"/>
      <c r="V66" s="35"/>
      <c r="W66" s="35"/>
      <c r="X66" s="35"/>
    </row>
    <row r="67" spans="1:24" x14ac:dyDescent="0.5">
      <c r="A67" s="32"/>
      <c r="B67" s="297" t="str">
        <f>+IF(E67=2012,VLOOKUP(D67,K_navn!$A$2:$C$359,2),"")</f>
        <v/>
      </c>
      <c r="C67" s="297" t="str">
        <f>+IF(E67=2012,VLOOKUP(D67,K_navn!$A$2:$C$359,3),"")</f>
        <v/>
      </c>
      <c r="D67" s="115">
        <f>+'Ark1'!P1893</f>
        <v>3005</v>
      </c>
      <c r="E67" s="115">
        <f>+'Ark1'!C1893</f>
        <v>2021</v>
      </c>
      <c r="F67" s="116">
        <f>+IF('Ark1'!Q1893=0,"",'Ark1'!Q1893)</f>
        <v>1</v>
      </c>
      <c r="G67" s="116">
        <f>+'Ark1'!R1893</f>
        <v>139</v>
      </c>
      <c r="H67" s="116">
        <f>+'Ark1'!S1893</f>
        <v>139</v>
      </c>
      <c r="I67" s="222">
        <f>+IF(G67=0,"",'Ark1'!AA1893)</f>
        <v>0.52867792484405907</v>
      </c>
      <c r="J67" s="222">
        <f>+IF(G67=0,"",'Ark1'!AB1893)</f>
        <v>0.49393851669216809</v>
      </c>
      <c r="K67" s="114">
        <f>+IF(G67=0,"",'Ark1'!U1893)</f>
        <v>60.381294964028783</v>
      </c>
      <c r="L67" s="222">
        <f>+IF(G67=0,"",'Ark1'!W1893)</f>
        <v>79.276978417266179</v>
      </c>
      <c r="M67" s="222">
        <f>+IF(G67=0,"",'Ark1'!X1893)</f>
        <v>10.600775840663561</v>
      </c>
      <c r="N67" s="114">
        <f>+IF(G67=0,"",'Ark1'!Y1893)</f>
        <v>2.2130927721250826</v>
      </c>
      <c r="O67" s="116">
        <f>+IF(G67=0,"",'Ark1'!Z1893)</f>
        <v>-35.16947242739684</v>
      </c>
      <c r="P67" s="116">
        <f t="shared" si="0"/>
        <v>139</v>
      </c>
      <c r="Q67" s="114">
        <f>+IF(G67=0,"",'Ark1'!T1893)</f>
        <v>16.007194244604321</v>
      </c>
      <c r="R67" s="222">
        <f>+IF(G67=0,"",'Ark1'!V1893)</f>
        <v>85.890550831274311</v>
      </c>
      <c r="S67" s="32"/>
      <c r="T67" s="35"/>
      <c r="U67" s="35"/>
      <c r="V67" s="35"/>
      <c r="W67" s="35"/>
      <c r="X67" s="35"/>
    </row>
    <row r="68" spans="1:24" x14ac:dyDescent="0.5">
      <c r="A68" s="32"/>
      <c r="B68" s="297" t="str">
        <f>+IF(E68=2012,VLOOKUP(D68,K_navn!$A$2:$C$359,2),"")</f>
        <v/>
      </c>
      <c r="C68" s="297" t="str">
        <f>+IF(E68=2012,VLOOKUP(D68,K_navn!$A$2:$C$359,3),"")</f>
        <v/>
      </c>
      <c r="D68" s="115">
        <f>+'Ark1'!P1894</f>
        <v>3005</v>
      </c>
      <c r="E68" s="115">
        <f>+'Ark1'!C1894</f>
        <v>2022</v>
      </c>
      <c r="F68" s="116">
        <f>+IF('Ark1'!Q1894=0,"",'Ark1'!Q1894)</f>
        <v>1</v>
      </c>
      <c r="G68" s="116">
        <f>+'Ark1'!R1894</f>
        <v>122</v>
      </c>
      <c r="H68" s="116">
        <f>+'Ark1'!S1894</f>
        <v>122</v>
      </c>
      <c r="I68" s="222">
        <f>+IF(G68=0,"",'Ark1'!AA1894)</f>
        <v>0.42353758028120114</v>
      </c>
      <c r="J68" s="222">
        <f>+IF(G68=0,"",'Ark1'!AB1894)</f>
        <v>0.36796012176316006</v>
      </c>
      <c r="K68" s="114">
        <f>+IF(G68=0,"",'Ark1'!U1894)</f>
        <v>60.909836065573757</v>
      </c>
      <c r="L68" s="222">
        <f>+IF(G68=0,"",'Ark1'!W1894)</f>
        <v>74.50491803278689</v>
      </c>
      <c r="M68" s="222">
        <f>+IF(G68=0,"",'Ark1'!X1894)</f>
        <v>12.720403465988811</v>
      </c>
      <c r="N68" s="114">
        <f>+IF(G68=0,"",'Ark1'!Y1894)</f>
        <v>2.716084749518723</v>
      </c>
      <c r="O68" s="116">
        <f>+IF(G68=0,"",'Ark1'!Z1894)</f>
        <v>-49.257770844382812</v>
      </c>
      <c r="P68" s="116">
        <f t="shared" si="0"/>
        <v>122</v>
      </c>
      <c r="Q68" s="114">
        <f>+IF(G68=0,"",'Ark1'!T1894)</f>
        <v>16.11475409836066</v>
      </c>
      <c r="R68" s="222">
        <f>+IF(G68=0,"",'Ark1'!V1894)</f>
        <v>80.720387901177617</v>
      </c>
      <c r="S68" s="32"/>
      <c r="T68" s="35"/>
      <c r="U68" s="35"/>
      <c r="V68" s="35"/>
      <c r="W68" s="35"/>
      <c r="X68" s="35"/>
    </row>
    <row r="69" spans="1:24" x14ac:dyDescent="0.5">
      <c r="A69" s="32"/>
      <c r="B69" s="297" t="str">
        <f>+IF(E69=2012,VLOOKUP(D69,K_navn!$A$2:$C$359,2),"")</f>
        <v>Kongsberg</v>
      </c>
      <c r="C69" s="297" t="str">
        <f>+IF(E69=2012,VLOOKUP(D69,K_navn!$A$2:$C$359,3),"")</f>
        <v>Viken</v>
      </c>
      <c r="D69" s="115">
        <f>+'Ark1'!P1895</f>
        <v>3006</v>
      </c>
      <c r="E69" s="115">
        <f>+'Ark1'!C1895</f>
        <v>2012</v>
      </c>
      <c r="F69" s="116" t="str">
        <f>+IF('Ark1'!Q1895=0,"",'Ark1'!Q1895)</f>
        <v/>
      </c>
      <c r="G69" s="116">
        <f>+'Ark1'!R1895</f>
        <v>0</v>
      </c>
      <c r="H69" s="116">
        <f>+'Ark1'!S1895</f>
        <v>0</v>
      </c>
      <c r="I69" s="222" t="str">
        <f>+IF(G69=0,"",'Ark1'!AA1895)</f>
        <v/>
      </c>
      <c r="J69" s="222" t="str">
        <f>+IF(G69=0,"",'Ark1'!AB1895)</f>
        <v/>
      </c>
      <c r="K69" s="114" t="str">
        <f>+IF(G69=0,"",'Ark1'!U1895)</f>
        <v/>
      </c>
      <c r="L69" s="222" t="str">
        <f>+IF(G69=0,"",'Ark1'!W1895)</f>
        <v/>
      </c>
      <c r="M69" s="222" t="str">
        <f>+IF(G69=0,"",'Ark1'!X1895)</f>
        <v/>
      </c>
      <c r="N69" s="114" t="str">
        <f>+IF(G69=0,"",'Ark1'!Y1895)</f>
        <v/>
      </c>
      <c r="O69" s="116" t="str">
        <f>+IF(G69=0,"",'Ark1'!Z1895)</f>
        <v/>
      </c>
      <c r="P69" s="116" t="str">
        <f t="shared" si="0"/>
        <v/>
      </c>
      <c r="Q69" s="114" t="str">
        <f>+IF(G69=0,"",'Ark1'!T1895)</f>
        <v/>
      </c>
      <c r="R69" s="222" t="str">
        <f>+IF(G69=0,"",'Ark1'!V1895)</f>
        <v/>
      </c>
      <c r="S69" s="32"/>
      <c r="T69" s="35"/>
      <c r="U69" s="35"/>
      <c r="V69" s="35"/>
      <c r="W69" s="35"/>
      <c r="X69" s="35"/>
    </row>
    <row r="70" spans="1:24" x14ac:dyDescent="0.5">
      <c r="A70" s="32"/>
      <c r="B70" s="297" t="str">
        <f>+IF(E70=2012,VLOOKUP(D70,K_navn!$A$2:$C$359,2),"")</f>
        <v/>
      </c>
      <c r="C70" s="297" t="str">
        <f>+IF(E70=2012,VLOOKUP(D70,K_navn!$A$2:$C$359,3),"")</f>
        <v/>
      </c>
      <c r="D70" s="115">
        <f>+'Ark1'!P1896</f>
        <v>3006</v>
      </c>
      <c r="E70" s="115">
        <f>+'Ark1'!C1896</f>
        <v>2013</v>
      </c>
      <c r="F70" s="116" t="str">
        <f>+IF('Ark1'!Q1896=0,"",'Ark1'!Q1896)</f>
        <v/>
      </c>
      <c r="G70" s="116">
        <f>+'Ark1'!R1896</f>
        <v>0</v>
      </c>
      <c r="H70" s="116">
        <f>+'Ark1'!S1896</f>
        <v>0</v>
      </c>
      <c r="I70" s="222" t="str">
        <f>+IF(G70=0,"",'Ark1'!AA1896)</f>
        <v/>
      </c>
      <c r="J70" s="222" t="str">
        <f>+IF(G70=0,"",'Ark1'!AB1896)</f>
        <v/>
      </c>
      <c r="K70" s="114" t="str">
        <f>+IF(G70=0,"",'Ark1'!U1896)</f>
        <v/>
      </c>
      <c r="L70" s="222" t="str">
        <f>+IF(G70=0,"",'Ark1'!W1896)</f>
        <v/>
      </c>
      <c r="M70" s="222" t="str">
        <f>+IF(G70=0,"",'Ark1'!X1896)</f>
        <v/>
      </c>
      <c r="N70" s="114" t="str">
        <f>+IF(G70=0,"",'Ark1'!Y1896)</f>
        <v/>
      </c>
      <c r="O70" s="116" t="str">
        <f>+IF(G70=0,"",'Ark1'!Z1896)</f>
        <v/>
      </c>
      <c r="P70" s="116" t="str">
        <f t="shared" si="0"/>
        <v/>
      </c>
      <c r="Q70" s="114" t="str">
        <f>+IF(G70=0,"",'Ark1'!T1896)</f>
        <v/>
      </c>
      <c r="R70" s="222" t="str">
        <f>+IF(G70=0,"",'Ark1'!V1896)</f>
        <v/>
      </c>
      <c r="S70" s="32"/>
      <c r="T70" s="35"/>
      <c r="U70" s="35"/>
      <c r="V70" s="35"/>
      <c r="W70" s="35"/>
      <c r="X70" s="35"/>
    </row>
    <row r="71" spans="1:24" x14ac:dyDescent="0.5">
      <c r="A71" s="32"/>
      <c r="B71" s="297" t="str">
        <f>+IF(E71=2012,VLOOKUP(D71,K_navn!$A$2:$C$359,2),"")</f>
        <v/>
      </c>
      <c r="C71" s="297" t="str">
        <f>+IF(E71=2012,VLOOKUP(D71,K_navn!$A$2:$C$359,3),"")</f>
        <v/>
      </c>
      <c r="D71" s="115">
        <f>+'Ark1'!P1897</f>
        <v>3006</v>
      </c>
      <c r="E71" s="115">
        <f>+'Ark1'!C1897</f>
        <v>2014</v>
      </c>
      <c r="F71" s="116">
        <f>+IF('Ark1'!Q1897=0,"",'Ark1'!Q1897)</f>
        <v>1</v>
      </c>
      <c r="G71" s="116">
        <f>+'Ark1'!R1897</f>
        <v>33</v>
      </c>
      <c r="H71" s="116">
        <f>+'Ark1'!S1897</f>
        <v>33</v>
      </c>
      <c r="I71" s="222">
        <f>+IF(G71=0,"",'Ark1'!AA1897)</f>
        <v>0.31047135196161446</v>
      </c>
      <c r="J71" s="222">
        <f>+IF(G71=0,"",'Ark1'!AB1897)</f>
        <v>0.32238043815235146</v>
      </c>
      <c r="K71" s="114">
        <f>+IF(G71=0,"",'Ark1'!U1897)</f>
        <v>59.87878787878789</v>
      </c>
      <c r="L71" s="222">
        <f>+IF(G71=0,"",'Ark1'!W1897)</f>
        <v>80.196969696969731</v>
      </c>
      <c r="M71" s="222">
        <f>+IF(G71=0,"",'Ark1'!X1897)</f>
        <v>9.7800193607194856</v>
      </c>
      <c r="N71" s="114">
        <f>+IF(G71=0,"",'Ark1'!Y1897)</f>
        <v>2.2797870150066495</v>
      </c>
      <c r="O71" s="116">
        <f>+IF(G71=0,"",'Ark1'!Z1897)</f>
        <v>-15.223590438416261</v>
      </c>
      <c r="P71" s="116">
        <f t="shared" si="0"/>
        <v>33</v>
      </c>
      <c r="Q71" s="114">
        <f>+IF(G71=0,"",'Ark1'!T1897)</f>
        <v>15.454545454545457</v>
      </c>
      <c r="R71" s="222">
        <f>+IF(G71=0,"",'Ark1'!V1897)</f>
        <v>86.887291112643268</v>
      </c>
      <c r="S71" s="32"/>
      <c r="T71" s="35"/>
      <c r="U71" s="35"/>
      <c r="V71" s="35"/>
      <c r="W71" s="35"/>
      <c r="X71" s="35"/>
    </row>
    <row r="72" spans="1:24" x14ac:dyDescent="0.5">
      <c r="A72" s="32"/>
      <c r="B72" s="297" t="str">
        <f>+IF(E72=2012,VLOOKUP(D72,K_navn!$A$2:$C$359,2),"")</f>
        <v/>
      </c>
      <c r="C72" s="297" t="str">
        <f>+IF(E72=2012,VLOOKUP(D72,K_navn!$A$2:$C$359,3),"")</f>
        <v/>
      </c>
      <c r="D72" s="115">
        <f>+'Ark1'!P1898</f>
        <v>3006</v>
      </c>
      <c r="E72" s="115">
        <f>+'Ark1'!C1898</f>
        <v>2015</v>
      </c>
      <c r="F72" s="116">
        <f>+IF('Ark1'!Q1898=0,"",'Ark1'!Q1898)</f>
        <v>1</v>
      </c>
      <c r="G72" s="116">
        <f>+'Ark1'!R1898</f>
        <v>296</v>
      </c>
      <c r="H72" s="116">
        <f>+'Ark1'!S1898</f>
        <v>295</v>
      </c>
      <c r="I72" s="222">
        <f>+IF(G72=0,"",'Ark1'!AA1898)</f>
        <v>0.77995309741508789</v>
      </c>
      <c r="J72" s="222">
        <f>+IF(G72=0,"",'Ark1'!AB1898)</f>
        <v>0.77101386471899547</v>
      </c>
      <c r="K72" s="114">
        <f>+IF(G72=0,"",'Ark1'!U1898)</f>
        <v>57.89491525423729</v>
      </c>
      <c r="L72" s="222">
        <f>+IF(G72=0,"",'Ark1'!W1898)</f>
        <v>80.046779661016899</v>
      </c>
      <c r="M72" s="222">
        <f>+IF(G72=0,"",'Ark1'!X1898)</f>
        <v>10.386816030745164</v>
      </c>
      <c r="N72" s="114">
        <f>+IF(G72=0,"",'Ark1'!Y1898)</f>
        <v>2.5027052298251462</v>
      </c>
      <c r="O72" s="116">
        <f>+IF(G72=0,"",'Ark1'!Z1898)</f>
        <v>-32.79426490015728</v>
      </c>
      <c r="P72" s="116">
        <f t="shared" si="0"/>
        <v>295</v>
      </c>
      <c r="Q72" s="114">
        <f>+IF(G72=0,"",'Ark1'!T1898)</f>
        <v>14.5</v>
      </c>
      <c r="R72" s="222">
        <f>+IF(G72=0,"",'Ark1'!V1898)</f>
        <v>86.858989661567861</v>
      </c>
      <c r="S72" s="32"/>
      <c r="T72" s="35"/>
      <c r="U72" s="35"/>
      <c r="V72" s="35"/>
      <c r="W72" s="35"/>
      <c r="X72" s="35"/>
    </row>
    <row r="73" spans="1:24" x14ac:dyDescent="0.5">
      <c r="A73" s="32"/>
      <c r="B73" s="297" t="str">
        <f>+IF(E73=2012,VLOOKUP(D73,K_navn!$A$2:$C$359,2),"")</f>
        <v/>
      </c>
      <c r="C73" s="297" t="str">
        <f>+IF(E73=2012,VLOOKUP(D73,K_navn!$A$2:$C$359,3),"")</f>
        <v/>
      </c>
      <c r="D73" s="115">
        <f>+'Ark1'!P1899</f>
        <v>3006</v>
      </c>
      <c r="E73" s="115">
        <f>+'Ark1'!C1899</f>
        <v>2016</v>
      </c>
      <c r="F73" s="116">
        <f>+IF('Ark1'!Q1899=0,"",'Ark1'!Q1899)</f>
        <v>1</v>
      </c>
      <c r="G73" s="116">
        <f>+'Ark1'!R1899</f>
        <v>671</v>
      </c>
      <c r="H73" s="116">
        <f>+'Ark1'!S1899</f>
        <v>670</v>
      </c>
      <c r="I73" s="222">
        <f>+IF(G73=0,"",'Ark1'!AA1899)</f>
        <v>1.4308256567724325</v>
      </c>
      <c r="J73" s="222">
        <f>+IF(G73=0,"",'Ark1'!AB1899)</f>
        <v>1.4055334562555188</v>
      </c>
      <c r="K73" s="114">
        <f>+IF(G73=0,"",'Ark1'!U1899)</f>
        <v>57.229850746268653</v>
      </c>
      <c r="L73" s="222">
        <f>+IF(G73=0,"",'Ark1'!W1899)</f>
        <v>80.143880597014942</v>
      </c>
      <c r="M73" s="222">
        <f>+IF(G73=0,"",'Ark1'!X1899)</f>
        <v>10.685798212975493</v>
      </c>
      <c r="N73" s="114">
        <f>+IF(G73=0,"",'Ark1'!Y1899)</f>
        <v>2.194498883767575</v>
      </c>
      <c r="O73" s="116">
        <f>+IF(G73=0,"",'Ark1'!Z1899)</f>
        <v>-7.1390951802939444</v>
      </c>
      <c r="P73" s="116">
        <f t="shared" si="0"/>
        <v>670</v>
      </c>
      <c r="Q73" s="114">
        <f>+IF(G73=0,"",'Ark1'!T1899)</f>
        <v>14.157973174366621</v>
      </c>
      <c r="R73" s="222">
        <f>+IF(G73=0,"",'Ark1'!V1899)</f>
        <v>86.889118869358512</v>
      </c>
      <c r="S73" s="32"/>
      <c r="T73" s="35"/>
      <c r="U73" s="35"/>
      <c r="V73" s="35"/>
      <c r="W73" s="35"/>
      <c r="X73" s="35"/>
    </row>
    <row r="74" spans="1:24" s="115" customFormat="1" x14ac:dyDescent="0.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</row>
    <row r="75" spans="1:24" x14ac:dyDescent="0.5">
      <c r="A75" s="32"/>
      <c r="B75" s="297" t="str">
        <f>+IF(E75=2012,VLOOKUP(D75,K_navn!$A$2:$C$359,2),"")</f>
        <v/>
      </c>
      <c r="C75" s="297" t="str">
        <f>+IF(E75=2012,VLOOKUP(D75,K_navn!$A$2:$C$359,3),"")</f>
        <v/>
      </c>
      <c r="D75" s="115">
        <f>+'Ark1'!P1900</f>
        <v>3006</v>
      </c>
      <c r="E75" s="115">
        <f>+'Ark1'!C1900</f>
        <v>2017</v>
      </c>
      <c r="F75" s="116">
        <f>+IF('Ark1'!Q1900=0,"",'Ark1'!Q1900)</f>
        <v>1</v>
      </c>
      <c r="G75" s="116">
        <f>+'Ark1'!R1900</f>
        <v>558</v>
      </c>
      <c r="H75" s="116">
        <f>+'Ark1'!S1900</f>
        <v>556</v>
      </c>
      <c r="I75" s="222">
        <f>+IF(G75=0,"",'Ark1'!AA1900)</f>
        <v>1.6100643448653955</v>
      </c>
      <c r="J75" s="222">
        <f>+IF(G75=0,"",'Ark1'!AB1900)</f>
        <v>1.5269086685353452</v>
      </c>
      <c r="K75" s="114">
        <f>+IF(G75=0,"",'Ark1'!U1900)</f>
        <v>57.75</v>
      </c>
      <c r="L75" s="222">
        <f>+IF(G75=0,"",'Ark1'!W1900)</f>
        <v>77.684892086330947</v>
      </c>
      <c r="M75" s="222">
        <f>+IF(G75=0,"",'Ark1'!X1900)</f>
        <v>9.7006742602490217</v>
      </c>
      <c r="N75" s="114">
        <f>+IF(G75=0,"",'Ark1'!Y1900)</f>
        <v>2.1366323599830217</v>
      </c>
      <c r="O75" s="116">
        <f>+IF(G75=0,"",'Ark1'!Z1900)</f>
        <v>-24.860104654774801</v>
      </c>
      <c r="P75" s="116">
        <f t="shared" si="0"/>
        <v>556</v>
      </c>
      <c r="Q75" s="114">
        <f>+IF(G75=0,"",'Ark1'!T1900)</f>
        <v>14.379928315412188</v>
      </c>
      <c r="R75" s="222">
        <f>+IF(G75=0,"",'Ark1'!V1900)</f>
        <v>84.314909935540186</v>
      </c>
      <c r="S75" s="32"/>
      <c r="T75" s="35"/>
      <c r="U75" s="35"/>
      <c r="V75" s="35"/>
      <c r="W75" s="35"/>
      <c r="X75" s="35"/>
    </row>
    <row r="76" spans="1:24" x14ac:dyDescent="0.5">
      <c r="A76" s="32"/>
      <c r="B76" s="297" t="str">
        <f>+IF(E76=2012,VLOOKUP(D76,K_navn!$A$2:$C$359,2),"")</f>
        <v/>
      </c>
      <c r="C76" s="297" t="str">
        <f>+IF(E76=2012,VLOOKUP(D76,K_navn!$A$2:$C$359,3),"")</f>
        <v/>
      </c>
      <c r="D76" s="115">
        <f>+'Ark1'!P1901</f>
        <v>3006</v>
      </c>
      <c r="E76" s="115">
        <f>+'Ark1'!C1901</f>
        <v>2018</v>
      </c>
      <c r="F76" s="116">
        <f>+IF('Ark1'!Q1901=0,"",'Ark1'!Q1901)</f>
        <v>1</v>
      </c>
      <c r="G76" s="116">
        <f>+'Ark1'!R1901</f>
        <v>642</v>
      </c>
      <c r="H76" s="116">
        <f>+'Ark1'!S1901</f>
        <v>640</v>
      </c>
      <c r="I76" s="222">
        <f>+IF(G76=0,"",'Ark1'!AA1901)</f>
        <v>2.5642049766345805</v>
      </c>
      <c r="J76" s="222">
        <f>+IF(G76=0,"",'Ark1'!AB1901)</f>
        <v>2.4990194249334983</v>
      </c>
      <c r="K76" s="114">
        <f>+IF(G76=0,"",'Ark1'!U1901)</f>
        <v>57.948437499999997</v>
      </c>
      <c r="L76" s="222">
        <f>+IF(G76=0,"",'Ark1'!W1901)</f>
        <v>78.526406250000022</v>
      </c>
      <c r="M76" s="222">
        <f>+IF(G76=0,"",'Ark1'!X1901)</f>
        <v>9.758739971684582</v>
      </c>
      <c r="N76" s="114">
        <f>+IF(G76=0,"",'Ark1'!Y1901)</f>
        <v>2.2698080995083281</v>
      </c>
      <c r="O76" s="116">
        <f>+IF(G76=0,"",'Ark1'!Z1901)</f>
        <v>-8.0467306870902942</v>
      </c>
      <c r="P76" s="116">
        <f t="shared" si="0"/>
        <v>640</v>
      </c>
      <c r="Q76" s="114">
        <f>+IF(G76=0,"",'Ark1'!T1901)</f>
        <v>14.493769470404986</v>
      </c>
      <c r="R76" s="222">
        <f>+IF(G76=0,"",'Ark1'!V1901)</f>
        <v>85.174702058504863</v>
      </c>
      <c r="S76" s="32"/>
      <c r="T76" s="35"/>
      <c r="U76" s="35"/>
      <c r="V76" s="35"/>
      <c r="W76" s="35"/>
      <c r="X76" s="35"/>
    </row>
    <row r="77" spans="1:24" x14ac:dyDescent="0.5">
      <c r="A77" s="32"/>
      <c r="B77" s="297" t="str">
        <f>+IF(E77=2012,VLOOKUP(D77,K_navn!$A$2:$C$359,2),"")</f>
        <v/>
      </c>
      <c r="C77" s="297" t="str">
        <f>+IF(E77=2012,VLOOKUP(D77,K_navn!$A$2:$C$359,3),"")</f>
        <v/>
      </c>
      <c r="D77" s="115">
        <f>+'Ark1'!P1902</f>
        <v>3006</v>
      </c>
      <c r="E77" s="115">
        <f>+'Ark1'!C1902</f>
        <v>2019</v>
      </c>
      <c r="F77" s="116">
        <f>+IF('Ark1'!Q1902=0,"",'Ark1'!Q1902)</f>
        <v>1</v>
      </c>
      <c r="G77" s="116">
        <f>+'Ark1'!R1902</f>
        <v>420</v>
      </c>
      <c r="H77" s="116">
        <f>+'Ark1'!S1902</f>
        <v>420</v>
      </c>
      <c r="I77" s="222">
        <f>+IF(G77=0,"",'Ark1'!AA1902)</f>
        <v>2.0854021847070499</v>
      </c>
      <c r="J77" s="222">
        <f>+IF(G77=0,"",'Ark1'!AB1902)</f>
        <v>2.0472528388344422</v>
      </c>
      <c r="K77" s="114">
        <f>+IF(G77=0,"",'Ark1'!U1902)</f>
        <v>57.445238095238111</v>
      </c>
      <c r="L77" s="222">
        <f>+IF(G77=0,"",'Ark1'!W1902)</f>
        <v>78.866190476190397</v>
      </c>
      <c r="M77" s="222">
        <f>+IF(G77=0,"",'Ark1'!X1902)</f>
        <v>6.9835043571687789</v>
      </c>
      <c r="N77" s="114">
        <f>+IF(G77=0,"",'Ark1'!Y1902)</f>
        <v>2.5735562185382723</v>
      </c>
      <c r="O77" s="116">
        <f>+IF(G77=0,"",'Ark1'!Z1902)</f>
        <v>-10.905289408729825</v>
      </c>
      <c r="P77" s="116">
        <f t="shared" si="0"/>
        <v>420</v>
      </c>
      <c r="Q77" s="114">
        <f>+IF(G77=0,"",'Ark1'!T1902)</f>
        <v>14.15</v>
      </c>
      <c r="R77" s="222">
        <f>+IF(G77=0,"",'Ark1'!V1902)</f>
        <v>85.445493473662495</v>
      </c>
      <c r="S77" s="32"/>
      <c r="T77" s="35"/>
      <c r="U77" s="35"/>
      <c r="V77" s="35"/>
      <c r="W77" s="35"/>
      <c r="X77" s="35"/>
    </row>
    <row r="78" spans="1:24" x14ac:dyDescent="0.5">
      <c r="A78" s="32"/>
      <c r="B78" s="297" t="str">
        <f>+IF(E78=2012,VLOOKUP(D78,K_navn!$A$2:$C$359,2),"")</f>
        <v/>
      </c>
      <c r="C78" s="297" t="str">
        <f>+IF(E78=2012,VLOOKUP(D78,K_navn!$A$2:$C$359,3),"")</f>
        <v/>
      </c>
      <c r="D78" s="115">
        <f>+'Ark1'!P1903</f>
        <v>3006</v>
      </c>
      <c r="E78" s="115">
        <f>+'Ark1'!C1903</f>
        <v>2020</v>
      </c>
      <c r="F78" s="116">
        <f>+IF('Ark1'!Q1903=0,"",'Ark1'!Q1903)</f>
        <v>1</v>
      </c>
      <c r="G78" s="116">
        <f>+'Ark1'!R1903</f>
        <v>583</v>
      </c>
      <c r="H78" s="116">
        <f>+'Ark1'!S1903</f>
        <v>583</v>
      </c>
      <c r="I78" s="222">
        <f>+IF(G78=0,"",'Ark1'!AA1903)</f>
        <v>2.7924130663856697</v>
      </c>
      <c r="J78" s="222">
        <f>+IF(G78=0,"",'Ark1'!AB1903)</f>
        <v>2.7996499635973047</v>
      </c>
      <c r="K78" s="114">
        <f>+IF(G78=0,"",'Ark1'!U1903)</f>
        <v>57.70325900514581</v>
      </c>
      <c r="L78" s="222">
        <f>+IF(G78=0,"",'Ark1'!W1903)</f>
        <v>82.824253859348261</v>
      </c>
      <c r="M78" s="222">
        <f>+IF(G78=0,"",'Ark1'!X1903)</f>
        <v>8.5012072041974882</v>
      </c>
      <c r="N78" s="114">
        <f>+IF(G78=0,"",'Ark1'!Y1903)</f>
        <v>3.0613127958633846</v>
      </c>
      <c r="O78" s="116">
        <f>+IF(G78=0,"",'Ark1'!Z1903)</f>
        <v>-33.134667053487426</v>
      </c>
      <c r="P78" s="116">
        <f t="shared" si="0"/>
        <v>583</v>
      </c>
      <c r="Q78" s="114">
        <f>+IF(G78=0,"",'Ark1'!T1903)</f>
        <v>14.452830188679249</v>
      </c>
      <c r="R78" s="222">
        <f>+IF(G78=0,"",'Ark1'!V1903)</f>
        <v>89.733752827029463</v>
      </c>
      <c r="S78" s="32"/>
      <c r="T78" s="35"/>
      <c r="U78" s="35"/>
      <c r="V78" s="35"/>
      <c r="W78" s="35"/>
      <c r="X78" s="35"/>
    </row>
    <row r="79" spans="1:24" x14ac:dyDescent="0.5">
      <c r="A79" s="32"/>
      <c r="B79" s="297" t="str">
        <f>+IF(E79=2012,VLOOKUP(D79,K_navn!$A$2:$C$359,2),"")</f>
        <v/>
      </c>
      <c r="C79" s="297" t="str">
        <f>+IF(E79=2012,VLOOKUP(D79,K_navn!$A$2:$C$359,3),"")</f>
        <v/>
      </c>
      <c r="D79" s="115">
        <f>+'Ark1'!P1904</f>
        <v>3006</v>
      </c>
      <c r="E79" s="115">
        <f>+'Ark1'!C1904</f>
        <v>2021</v>
      </c>
      <c r="F79" s="116">
        <f>+IF('Ark1'!Q1904=0,"",'Ark1'!Q1904)</f>
        <v>1</v>
      </c>
      <c r="G79" s="116">
        <f>+'Ark1'!R1904</f>
        <v>253</v>
      </c>
      <c r="H79" s="116">
        <f>+'Ark1'!S1904</f>
        <v>253</v>
      </c>
      <c r="I79" s="222">
        <f>+IF(G79=0,"",'Ark1'!AA1904)</f>
        <v>0.9622698919823518</v>
      </c>
      <c r="J79" s="222">
        <f>+IF(G79=0,"",'Ark1'!AB1904)</f>
        <v>0.907371711533559</v>
      </c>
      <c r="K79" s="114">
        <f>+IF(G79=0,"",'Ark1'!U1904)</f>
        <v>56.114624505928838</v>
      </c>
      <c r="L79" s="222">
        <f>+IF(G79=0,"",'Ark1'!W1904)</f>
        <v>80.011739130434748</v>
      </c>
      <c r="M79" s="222">
        <f>+IF(G79=0,"",'Ark1'!X1904)</f>
        <v>9.7956942292992473</v>
      </c>
      <c r="N79" s="114">
        <f>+IF(G79=0,"",'Ark1'!Y1904)</f>
        <v>3.1482951590363242</v>
      </c>
      <c r="O79" s="116">
        <f>+IF(G79=0,"",'Ark1'!Z1904)</f>
        <v>-19.634855321794895</v>
      </c>
      <c r="P79" s="116">
        <f t="shared" si="0"/>
        <v>253</v>
      </c>
      <c r="Q79" s="114">
        <f>+IF(G79=0,"",'Ark1'!T1904)</f>
        <v>13.596837944664028</v>
      </c>
      <c r="R79" s="222">
        <f>+IF(G79=0,"",'Ark1'!V1904)</f>
        <v>86.686607941966145</v>
      </c>
      <c r="S79" s="32"/>
      <c r="T79" s="35"/>
      <c r="U79" s="35"/>
      <c r="V79" s="35"/>
      <c r="W79" s="35"/>
      <c r="X79" s="35"/>
    </row>
    <row r="80" spans="1:24" x14ac:dyDescent="0.5">
      <c r="A80" s="32"/>
      <c r="B80" s="297" t="str">
        <f>+IF(E80=2012,VLOOKUP(D80,K_navn!$A$2:$C$359,2),"")</f>
        <v/>
      </c>
      <c r="C80" s="297" t="str">
        <f>+IF(E80=2012,VLOOKUP(D80,K_navn!$A$2:$C$359,3),"")</f>
        <v/>
      </c>
      <c r="D80" s="115">
        <f>+'Ark1'!P1905</f>
        <v>3006</v>
      </c>
      <c r="E80" s="115">
        <f>+'Ark1'!C1905</f>
        <v>2022</v>
      </c>
      <c r="F80" s="116">
        <f>+IF('Ark1'!Q1905=0,"",'Ark1'!Q1905)</f>
        <v>1</v>
      </c>
      <c r="G80" s="116">
        <f>+'Ark1'!R1905</f>
        <v>695</v>
      </c>
      <c r="H80" s="116">
        <f>+'Ark1'!S1905</f>
        <v>695</v>
      </c>
      <c r="I80" s="222">
        <f>+IF(G80=0,"",'Ark1'!AA1905)</f>
        <v>2.4127755597986464</v>
      </c>
      <c r="J80" s="222">
        <f>+IF(G80=0,"",'Ark1'!AB1905)</f>
        <v>2.491857876342138</v>
      </c>
      <c r="K80" s="114">
        <f>+IF(G80=0,"",'Ark1'!U1905)</f>
        <v>55.905035971223029</v>
      </c>
      <c r="L80" s="222">
        <f>+IF(G80=0,"",'Ark1'!W1905)</f>
        <v>88.56915107913666</v>
      </c>
      <c r="M80" s="222">
        <f>+IF(G80=0,"",'Ark1'!X1905)</f>
        <v>7.1559338760955118</v>
      </c>
      <c r="N80" s="114">
        <f>+IF(G80=0,"",'Ark1'!Y1905)</f>
        <v>2.7315719705620793</v>
      </c>
      <c r="O80" s="116">
        <f>+IF(G80=0,"",'Ark1'!Z1905)</f>
        <v>-36.373051583087253</v>
      </c>
      <c r="P80" s="116">
        <f t="shared" ref="P80:P149" si="1">+IF(G80=0,"",H80/F80)</f>
        <v>695</v>
      </c>
      <c r="Q80" s="114">
        <f>+IF(G80=0,"",'Ark1'!T1905)</f>
        <v>13.335251798561149</v>
      </c>
      <c r="R80" s="222">
        <f>+IF(G80=0,"",'Ark1'!V1905)</f>
        <v>95.957910161578269</v>
      </c>
      <c r="S80" s="32"/>
      <c r="T80" s="35"/>
      <c r="U80" s="35"/>
      <c r="V80" s="35"/>
      <c r="W80" s="35"/>
      <c r="X80" s="35"/>
    </row>
    <row r="81" spans="1:24" x14ac:dyDescent="0.5">
      <c r="A81" s="32"/>
      <c r="B81" s="297" t="str">
        <f>+IF(E81=2012,VLOOKUP(D81,K_navn!$A$2:$C$359,2),"")</f>
        <v>Ringerike</v>
      </c>
      <c r="C81" s="297" t="str">
        <f>+IF(E81=2012,VLOOKUP(D81,K_navn!$A$2:$C$359,3),"")</f>
        <v>Viken</v>
      </c>
      <c r="D81" s="115">
        <f>+'Ark1'!P1906</f>
        <v>3007</v>
      </c>
      <c r="E81" s="115">
        <f>+'Ark1'!C1906</f>
        <v>2012</v>
      </c>
      <c r="F81" s="116" t="str">
        <f>+IF('Ark1'!Q1906=0,"",'Ark1'!Q1906)</f>
        <v/>
      </c>
      <c r="G81" s="116">
        <f>+'Ark1'!R1906</f>
        <v>0</v>
      </c>
      <c r="H81" s="116">
        <f>+'Ark1'!S1906</f>
        <v>0</v>
      </c>
      <c r="I81" s="222" t="str">
        <f>+IF(G81=0,"",'Ark1'!AA1906)</f>
        <v/>
      </c>
      <c r="J81" s="222" t="str">
        <f>+IF(G81=0,"",'Ark1'!AB1906)</f>
        <v/>
      </c>
      <c r="K81" s="114" t="str">
        <f>+IF(G81=0,"",'Ark1'!U1906)</f>
        <v/>
      </c>
      <c r="L81" s="222" t="str">
        <f>+IF(G81=0,"",'Ark1'!W1906)</f>
        <v/>
      </c>
      <c r="M81" s="222" t="str">
        <f>+IF(G81=0,"",'Ark1'!X1906)</f>
        <v/>
      </c>
      <c r="N81" s="114" t="str">
        <f>+IF(G81=0,"",'Ark1'!Y1906)</f>
        <v/>
      </c>
      <c r="O81" s="116" t="str">
        <f>+IF(G81=0,"",'Ark1'!Z1906)</f>
        <v/>
      </c>
      <c r="P81" s="116" t="str">
        <f t="shared" si="1"/>
        <v/>
      </c>
      <c r="Q81" s="114" t="str">
        <f>+IF(G81=0,"",'Ark1'!T1906)</f>
        <v/>
      </c>
      <c r="R81" s="222" t="str">
        <f>+IF(G81=0,"",'Ark1'!V1906)</f>
        <v/>
      </c>
      <c r="S81" s="32"/>
      <c r="T81" s="35"/>
      <c r="U81" s="35"/>
      <c r="V81" s="35"/>
      <c r="W81" s="35"/>
      <c r="X81" s="35"/>
    </row>
    <row r="82" spans="1:24" x14ac:dyDescent="0.5">
      <c r="A82" s="32"/>
      <c r="B82" s="297" t="str">
        <f>+IF(E82=2012,VLOOKUP(D82,K_navn!$A$2:$C$359,2),"")</f>
        <v/>
      </c>
      <c r="C82" s="297" t="str">
        <f>+IF(E82=2012,VLOOKUP(D82,K_navn!$A$2:$C$359,3),"")</f>
        <v/>
      </c>
      <c r="D82" s="115">
        <f>+'Ark1'!P1907</f>
        <v>3007</v>
      </c>
      <c r="E82" s="115">
        <f>+'Ark1'!C1907</f>
        <v>2013</v>
      </c>
      <c r="F82" s="116" t="str">
        <f>+IF('Ark1'!Q1907=0,"",'Ark1'!Q1907)</f>
        <v/>
      </c>
      <c r="G82" s="116">
        <f>+'Ark1'!R1907</f>
        <v>0</v>
      </c>
      <c r="H82" s="116">
        <f>+'Ark1'!S1907</f>
        <v>0</v>
      </c>
      <c r="I82" s="222" t="str">
        <f>+IF(G82=0,"",'Ark1'!AA1907)</f>
        <v/>
      </c>
      <c r="J82" s="222" t="str">
        <f>+IF(G82=0,"",'Ark1'!AB1907)</f>
        <v/>
      </c>
      <c r="K82" s="114" t="str">
        <f>+IF(G82=0,"",'Ark1'!U1907)</f>
        <v/>
      </c>
      <c r="L82" s="222" t="str">
        <f>+IF(G82=0,"",'Ark1'!W1907)</f>
        <v/>
      </c>
      <c r="M82" s="222" t="str">
        <f>+IF(G82=0,"",'Ark1'!X1907)</f>
        <v/>
      </c>
      <c r="N82" s="114" t="str">
        <f>+IF(G82=0,"",'Ark1'!Y1907)</f>
        <v/>
      </c>
      <c r="O82" s="116" t="str">
        <f>+IF(G82=0,"",'Ark1'!Z1907)</f>
        <v/>
      </c>
      <c r="P82" s="116" t="str">
        <f t="shared" si="1"/>
        <v/>
      </c>
      <c r="Q82" s="114" t="str">
        <f>+IF(G82=0,"",'Ark1'!T1907)</f>
        <v/>
      </c>
      <c r="R82" s="222" t="str">
        <f>+IF(G82=0,"",'Ark1'!V1907)</f>
        <v/>
      </c>
      <c r="S82" s="32"/>
      <c r="T82" s="35"/>
      <c r="U82" s="35"/>
      <c r="V82" s="35"/>
      <c r="W82" s="35"/>
      <c r="X82" s="35"/>
    </row>
    <row r="83" spans="1:24" x14ac:dyDescent="0.5">
      <c r="A83" s="32"/>
      <c r="B83" s="297" t="str">
        <f>+IF(E83=2012,VLOOKUP(D83,K_navn!$A$2:$C$359,2),"")</f>
        <v/>
      </c>
      <c r="C83" s="297" t="str">
        <f>+IF(E83=2012,VLOOKUP(D83,K_navn!$A$2:$C$359,3),"")</f>
        <v/>
      </c>
      <c r="D83" s="115">
        <f>+'Ark1'!P1908</f>
        <v>3007</v>
      </c>
      <c r="E83" s="115">
        <f>+'Ark1'!C1908</f>
        <v>2014</v>
      </c>
      <c r="F83" s="116" t="str">
        <f>+IF('Ark1'!Q1908=0,"",'Ark1'!Q1908)</f>
        <v/>
      </c>
      <c r="G83" s="116">
        <f>+'Ark1'!R1908</f>
        <v>0</v>
      </c>
      <c r="H83" s="116">
        <f>+'Ark1'!S1908</f>
        <v>0</v>
      </c>
      <c r="I83" s="222" t="str">
        <f>+IF(G83=0,"",'Ark1'!AA1908)</f>
        <v/>
      </c>
      <c r="J83" s="222" t="str">
        <f>+IF(G83=0,"",'Ark1'!AB1908)</f>
        <v/>
      </c>
      <c r="K83" s="114" t="str">
        <f>+IF(G83=0,"",'Ark1'!U1908)</f>
        <v/>
      </c>
      <c r="L83" s="222" t="str">
        <f>+IF(G83=0,"",'Ark1'!W1908)</f>
        <v/>
      </c>
      <c r="M83" s="222" t="str">
        <f>+IF(G83=0,"",'Ark1'!X1908)</f>
        <v/>
      </c>
      <c r="N83" s="114" t="str">
        <f>+IF(G83=0,"",'Ark1'!Y1908)</f>
        <v/>
      </c>
      <c r="O83" s="116" t="str">
        <f>+IF(G83=0,"",'Ark1'!Z1908)</f>
        <v/>
      </c>
      <c r="P83" s="116" t="str">
        <f t="shared" si="1"/>
        <v/>
      </c>
      <c r="Q83" s="114" t="str">
        <f>+IF(G83=0,"",'Ark1'!T1908)</f>
        <v/>
      </c>
      <c r="R83" s="222" t="str">
        <f>+IF(G83=0,"",'Ark1'!V1908)</f>
        <v/>
      </c>
      <c r="S83" s="32"/>
      <c r="T83" s="35"/>
      <c r="U83" s="35"/>
      <c r="V83" s="35"/>
      <c r="W83" s="35"/>
      <c r="X83" s="35"/>
    </row>
    <row r="84" spans="1:24" x14ac:dyDescent="0.5">
      <c r="A84" s="32"/>
      <c r="B84" s="297" t="str">
        <f>+IF(E84=2012,VLOOKUP(D84,K_navn!$A$2:$C$359,2),"")</f>
        <v/>
      </c>
      <c r="C84" s="297" t="str">
        <f>+IF(E84=2012,VLOOKUP(D84,K_navn!$A$2:$C$359,3),"")</f>
        <v/>
      </c>
      <c r="D84" s="115">
        <f>+'Ark1'!P1909</f>
        <v>3007</v>
      </c>
      <c r="E84" s="115">
        <f>+'Ark1'!C1909</f>
        <v>2015</v>
      </c>
      <c r="F84" s="116" t="str">
        <f>+IF('Ark1'!Q1909=0,"",'Ark1'!Q1909)</f>
        <v/>
      </c>
      <c r="G84" s="116">
        <f>+'Ark1'!R1909</f>
        <v>0</v>
      </c>
      <c r="H84" s="116">
        <f>+'Ark1'!S1909</f>
        <v>0</v>
      </c>
      <c r="I84" s="222" t="str">
        <f>+IF(G84=0,"",'Ark1'!AA1909)</f>
        <v/>
      </c>
      <c r="J84" s="222" t="str">
        <f>+IF(G84=0,"",'Ark1'!AB1909)</f>
        <v/>
      </c>
      <c r="K84" s="114" t="str">
        <f>+IF(G84=0,"",'Ark1'!U1909)</f>
        <v/>
      </c>
      <c r="L84" s="222" t="str">
        <f>+IF(G84=0,"",'Ark1'!W1909)</f>
        <v/>
      </c>
      <c r="M84" s="222" t="str">
        <f>+IF(G84=0,"",'Ark1'!X1909)</f>
        <v/>
      </c>
      <c r="N84" s="114" t="str">
        <f>+IF(G84=0,"",'Ark1'!Y1909)</f>
        <v/>
      </c>
      <c r="O84" s="116" t="str">
        <f>+IF(G84=0,"",'Ark1'!Z1909)</f>
        <v/>
      </c>
      <c r="P84" s="116" t="str">
        <f t="shared" si="1"/>
        <v/>
      </c>
      <c r="Q84" s="114" t="str">
        <f>+IF(G84=0,"",'Ark1'!T1909)</f>
        <v/>
      </c>
      <c r="R84" s="222" t="str">
        <f>+IF(G84=0,"",'Ark1'!V1909)</f>
        <v/>
      </c>
      <c r="S84" s="32"/>
      <c r="T84" s="35"/>
      <c r="U84" s="35"/>
      <c r="V84" s="35"/>
      <c r="W84" s="35"/>
      <c r="X84" s="35"/>
    </row>
    <row r="85" spans="1:24" s="115" customFormat="1" x14ac:dyDescent="0.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</row>
    <row r="86" spans="1:24" x14ac:dyDescent="0.5">
      <c r="A86" s="32"/>
      <c r="B86" s="297" t="str">
        <f>+IF(E86=2012,VLOOKUP(D86,K_navn!$A$2:$C$359,2),"")</f>
        <v/>
      </c>
      <c r="C86" s="297" t="str">
        <f>+IF(E86=2012,VLOOKUP(D86,K_navn!$A$2:$C$359,3),"")</f>
        <v/>
      </c>
      <c r="D86" s="115">
        <f>+'Ark1'!P1910</f>
        <v>3007</v>
      </c>
      <c r="E86" s="115">
        <f>+'Ark1'!C1910</f>
        <v>2016</v>
      </c>
      <c r="F86" s="116" t="str">
        <f>+IF('Ark1'!Q1910=0,"",'Ark1'!Q1910)</f>
        <v/>
      </c>
      <c r="G86" s="116">
        <f>+'Ark1'!R1910</f>
        <v>0</v>
      </c>
      <c r="H86" s="116">
        <f>+'Ark1'!S1910</f>
        <v>0</v>
      </c>
      <c r="I86" s="222" t="str">
        <f>+IF(G86=0,"",'Ark1'!AA1910)</f>
        <v/>
      </c>
      <c r="J86" s="222" t="str">
        <f>+IF(G86=0,"",'Ark1'!AB1910)</f>
        <v/>
      </c>
      <c r="K86" s="114" t="str">
        <f>+IF(G86=0,"",'Ark1'!U1910)</f>
        <v/>
      </c>
      <c r="L86" s="222" t="str">
        <f>+IF(G86=0,"",'Ark1'!W1910)</f>
        <v/>
      </c>
      <c r="M86" s="222" t="str">
        <f>+IF(G86=0,"",'Ark1'!X1910)</f>
        <v/>
      </c>
      <c r="N86" s="114" t="str">
        <f>+IF(G86=0,"",'Ark1'!Y1910)</f>
        <v/>
      </c>
      <c r="O86" s="116" t="str">
        <f>+IF(G86=0,"",'Ark1'!Z1910)</f>
        <v/>
      </c>
      <c r="P86" s="116" t="str">
        <f t="shared" si="1"/>
        <v/>
      </c>
      <c r="Q86" s="114" t="str">
        <f>+IF(G86=0,"",'Ark1'!T1910)</f>
        <v/>
      </c>
      <c r="R86" s="222" t="str">
        <f>+IF(G86=0,"",'Ark1'!V1910)</f>
        <v/>
      </c>
      <c r="S86" s="32"/>
      <c r="T86" s="35"/>
      <c r="U86" s="35"/>
      <c r="V86" s="35"/>
      <c r="W86" s="35"/>
      <c r="X86" s="35"/>
    </row>
    <row r="87" spans="1:24" x14ac:dyDescent="0.5">
      <c r="A87" s="32"/>
      <c r="B87" s="297" t="str">
        <f>+IF(E87=2012,VLOOKUP(D87,K_navn!$A$2:$C$359,2),"")</f>
        <v/>
      </c>
      <c r="C87" s="297" t="str">
        <f>+IF(E87=2012,VLOOKUP(D87,K_navn!$A$2:$C$359,3),"")</f>
        <v/>
      </c>
      <c r="D87" s="115">
        <f>+'Ark1'!P1911</f>
        <v>3007</v>
      </c>
      <c r="E87" s="115">
        <f>+'Ark1'!C1911</f>
        <v>2017</v>
      </c>
      <c r="F87" s="116" t="str">
        <f>+IF('Ark1'!Q1911=0,"",'Ark1'!Q1911)</f>
        <v/>
      </c>
      <c r="G87" s="116">
        <f>+'Ark1'!R1911</f>
        <v>0</v>
      </c>
      <c r="H87" s="116">
        <f>+'Ark1'!S1911</f>
        <v>0</v>
      </c>
      <c r="I87" s="222" t="str">
        <f>+IF(G87=0,"",'Ark1'!AA1911)</f>
        <v/>
      </c>
      <c r="J87" s="222" t="str">
        <f>+IF(G87=0,"",'Ark1'!AB1911)</f>
        <v/>
      </c>
      <c r="K87" s="114" t="str">
        <f>+IF(G87=0,"",'Ark1'!U1911)</f>
        <v/>
      </c>
      <c r="L87" s="222" t="str">
        <f>+IF(G87=0,"",'Ark1'!W1911)</f>
        <v/>
      </c>
      <c r="M87" s="222" t="str">
        <f>+IF(G87=0,"",'Ark1'!X1911)</f>
        <v/>
      </c>
      <c r="N87" s="114" t="str">
        <f>+IF(G87=0,"",'Ark1'!Y1911)</f>
        <v/>
      </c>
      <c r="O87" s="116" t="str">
        <f>+IF(G87=0,"",'Ark1'!Z1911)</f>
        <v/>
      </c>
      <c r="P87" s="116" t="str">
        <f t="shared" si="1"/>
        <v/>
      </c>
      <c r="Q87" s="114" t="str">
        <f>+IF(G87=0,"",'Ark1'!T1911)</f>
        <v/>
      </c>
      <c r="R87" s="222" t="str">
        <f>+IF(G87=0,"",'Ark1'!V1911)</f>
        <v/>
      </c>
      <c r="S87" s="32"/>
      <c r="T87" s="35"/>
      <c r="U87" s="35"/>
      <c r="V87" s="35"/>
      <c r="W87" s="35"/>
      <c r="X87" s="35"/>
    </row>
    <row r="88" spans="1:24" x14ac:dyDescent="0.5">
      <c r="A88" s="32"/>
      <c r="B88" s="297" t="str">
        <f>+IF(E88=2012,VLOOKUP(D88,K_navn!$A$2:$C$359,2),"")</f>
        <v/>
      </c>
      <c r="C88" s="297" t="str">
        <f>+IF(E88=2012,VLOOKUP(D88,K_navn!$A$2:$C$359,3),"")</f>
        <v/>
      </c>
      <c r="D88" s="115">
        <f>+'Ark1'!P1912</f>
        <v>3007</v>
      </c>
      <c r="E88" s="115">
        <f>+'Ark1'!C1912</f>
        <v>2018</v>
      </c>
      <c r="F88" s="116" t="str">
        <f>+IF('Ark1'!Q1912=0,"",'Ark1'!Q1912)</f>
        <v/>
      </c>
      <c r="G88" s="116">
        <f>+'Ark1'!R1912</f>
        <v>0</v>
      </c>
      <c r="H88" s="116">
        <f>+'Ark1'!S1912</f>
        <v>0</v>
      </c>
      <c r="I88" s="222" t="str">
        <f>+IF(G88=0,"",'Ark1'!AA1912)</f>
        <v/>
      </c>
      <c r="J88" s="222" t="str">
        <f>+IF(G88=0,"",'Ark1'!AB1912)</f>
        <v/>
      </c>
      <c r="K88" s="114" t="str">
        <f>+IF(G88=0,"",'Ark1'!U1912)</f>
        <v/>
      </c>
      <c r="L88" s="222" t="str">
        <f>+IF(G88=0,"",'Ark1'!W1912)</f>
        <v/>
      </c>
      <c r="M88" s="222" t="str">
        <f>+IF(G88=0,"",'Ark1'!X1912)</f>
        <v/>
      </c>
      <c r="N88" s="114" t="str">
        <f>+IF(G88=0,"",'Ark1'!Y1912)</f>
        <v/>
      </c>
      <c r="O88" s="116" t="str">
        <f>+IF(G88=0,"",'Ark1'!Z1912)</f>
        <v/>
      </c>
      <c r="P88" s="116" t="str">
        <f t="shared" si="1"/>
        <v/>
      </c>
      <c r="Q88" s="114" t="str">
        <f>+IF(G88=0,"",'Ark1'!T1912)</f>
        <v/>
      </c>
      <c r="R88" s="222" t="str">
        <f>+IF(G88=0,"",'Ark1'!V1912)</f>
        <v/>
      </c>
      <c r="S88" s="32"/>
      <c r="T88" s="35"/>
      <c r="U88" s="35"/>
      <c r="V88" s="35"/>
      <c r="W88" s="35"/>
      <c r="X88" s="35"/>
    </row>
    <row r="89" spans="1:24" x14ac:dyDescent="0.5">
      <c r="A89" s="32"/>
      <c r="B89" s="297" t="str">
        <f>+IF(E89=2012,VLOOKUP(D89,K_navn!$A$2:$C$359,2),"")</f>
        <v/>
      </c>
      <c r="C89" s="297" t="str">
        <f>+IF(E89=2012,VLOOKUP(D89,K_navn!$A$2:$C$359,3),"")</f>
        <v/>
      </c>
      <c r="D89" s="115">
        <f>+'Ark1'!P1913</f>
        <v>3007</v>
      </c>
      <c r="E89" s="115">
        <f>+'Ark1'!C1913</f>
        <v>2019</v>
      </c>
      <c r="F89" s="116" t="str">
        <f>+IF('Ark1'!Q1913=0,"",'Ark1'!Q1913)</f>
        <v/>
      </c>
      <c r="G89" s="116">
        <f>+'Ark1'!R1913</f>
        <v>0</v>
      </c>
      <c r="H89" s="116">
        <f>+'Ark1'!S1913</f>
        <v>0</v>
      </c>
      <c r="I89" s="222" t="str">
        <f>+IF(G89=0,"",'Ark1'!AA1913)</f>
        <v/>
      </c>
      <c r="J89" s="222" t="str">
        <f>+IF(G89=0,"",'Ark1'!AB1913)</f>
        <v/>
      </c>
      <c r="K89" s="114" t="str">
        <f>+IF(G89=0,"",'Ark1'!U1913)</f>
        <v/>
      </c>
      <c r="L89" s="222" t="str">
        <f>+IF(G89=0,"",'Ark1'!W1913)</f>
        <v/>
      </c>
      <c r="M89" s="222" t="str">
        <f>+IF(G89=0,"",'Ark1'!X1913)</f>
        <v/>
      </c>
      <c r="N89" s="114" t="str">
        <f>+IF(G89=0,"",'Ark1'!Y1913)</f>
        <v/>
      </c>
      <c r="O89" s="116" t="str">
        <f>+IF(G89=0,"",'Ark1'!Z1913)</f>
        <v/>
      </c>
      <c r="P89" s="116" t="str">
        <f t="shared" si="1"/>
        <v/>
      </c>
      <c r="Q89" s="114" t="str">
        <f>+IF(G89=0,"",'Ark1'!T1913)</f>
        <v/>
      </c>
      <c r="R89" s="222" t="str">
        <f>+IF(G89=0,"",'Ark1'!V1913)</f>
        <v/>
      </c>
      <c r="S89" s="32"/>
      <c r="T89" s="35"/>
      <c r="U89" s="35"/>
      <c r="V89" s="35"/>
      <c r="W89" s="35"/>
      <c r="X89" s="35"/>
    </row>
    <row r="90" spans="1:24" x14ac:dyDescent="0.5">
      <c r="A90" s="32"/>
      <c r="B90" s="297" t="str">
        <f>+IF(E90=2012,VLOOKUP(D90,K_navn!$A$2:$C$359,2),"")</f>
        <v/>
      </c>
      <c r="C90" s="297" t="str">
        <f>+IF(E90=2012,VLOOKUP(D90,K_navn!$A$2:$C$359,3),"")</f>
        <v/>
      </c>
      <c r="D90" s="115">
        <f>+'Ark1'!P1914</f>
        <v>3007</v>
      </c>
      <c r="E90" s="115">
        <f>+'Ark1'!C1914</f>
        <v>2020</v>
      </c>
      <c r="F90" s="116" t="str">
        <f>+IF('Ark1'!Q1914=0,"",'Ark1'!Q1914)</f>
        <v/>
      </c>
      <c r="G90" s="116">
        <f>+'Ark1'!R1914</f>
        <v>0</v>
      </c>
      <c r="H90" s="116">
        <f>+'Ark1'!S1914</f>
        <v>0</v>
      </c>
      <c r="I90" s="222" t="str">
        <f>+IF(G90=0,"",'Ark1'!AA1914)</f>
        <v/>
      </c>
      <c r="J90" s="222" t="str">
        <f>+IF(G90=0,"",'Ark1'!AB1914)</f>
        <v/>
      </c>
      <c r="K90" s="114" t="str">
        <f>+IF(G90=0,"",'Ark1'!U1914)</f>
        <v/>
      </c>
      <c r="L90" s="222" t="str">
        <f>+IF(G90=0,"",'Ark1'!W1914)</f>
        <v/>
      </c>
      <c r="M90" s="222" t="str">
        <f>+IF(G90=0,"",'Ark1'!X1914)</f>
        <v/>
      </c>
      <c r="N90" s="114" t="str">
        <f>+IF(G90=0,"",'Ark1'!Y1914)</f>
        <v/>
      </c>
      <c r="O90" s="116" t="str">
        <f>+IF(G90=0,"",'Ark1'!Z1914)</f>
        <v/>
      </c>
      <c r="P90" s="116" t="str">
        <f t="shared" si="1"/>
        <v/>
      </c>
      <c r="Q90" s="114" t="str">
        <f>+IF(G90=0,"",'Ark1'!T1914)</f>
        <v/>
      </c>
      <c r="R90" s="222" t="str">
        <f>+IF(G90=0,"",'Ark1'!V1914)</f>
        <v/>
      </c>
      <c r="S90" s="32"/>
      <c r="T90" s="35"/>
      <c r="U90" s="35"/>
      <c r="V90" s="35"/>
      <c r="W90" s="35"/>
      <c r="X90" s="35"/>
    </row>
    <row r="91" spans="1:24" x14ac:dyDescent="0.5">
      <c r="A91" s="32"/>
      <c r="B91" s="297" t="str">
        <f>+IF(E91=2012,VLOOKUP(D91,K_navn!$A$2:$C$359,2),"")</f>
        <v/>
      </c>
      <c r="C91" s="297" t="str">
        <f>+IF(E91=2012,VLOOKUP(D91,K_navn!$A$2:$C$359,3),"")</f>
        <v/>
      </c>
      <c r="D91" s="115">
        <f>+'Ark1'!P1915</f>
        <v>3007</v>
      </c>
      <c r="E91" s="115">
        <f>+'Ark1'!C1915</f>
        <v>2021</v>
      </c>
      <c r="F91" s="116" t="str">
        <f>+IF('Ark1'!Q1915=0,"",'Ark1'!Q1915)</f>
        <v/>
      </c>
      <c r="G91" s="116">
        <f>+'Ark1'!R1915</f>
        <v>0</v>
      </c>
      <c r="H91" s="116">
        <f>+'Ark1'!S1915</f>
        <v>0</v>
      </c>
      <c r="I91" s="222" t="str">
        <f>+IF(G91=0,"",'Ark1'!AA1915)</f>
        <v/>
      </c>
      <c r="J91" s="222" t="str">
        <f>+IF(G91=0,"",'Ark1'!AB1915)</f>
        <v/>
      </c>
      <c r="K91" s="114" t="str">
        <f>+IF(G91=0,"",'Ark1'!U1915)</f>
        <v/>
      </c>
      <c r="L91" s="222" t="str">
        <f>+IF(G91=0,"",'Ark1'!W1915)</f>
        <v/>
      </c>
      <c r="M91" s="222" t="str">
        <f>+IF(G91=0,"",'Ark1'!X1915)</f>
        <v/>
      </c>
      <c r="N91" s="114" t="str">
        <f>+IF(G91=0,"",'Ark1'!Y1915)</f>
        <v/>
      </c>
      <c r="O91" s="116" t="str">
        <f>+IF(G91=0,"",'Ark1'!Z1915)</f>
        <v/>
      </c>
      <c r="P91" s="116" t="str">
        <f t="shared" si="1"/>
        <v/>
      </c>
      <c r="Q91" s="114" t="str">
        <f>+IF(G91=0,"",'Ark1'!T1915)</f>
        <v/>
      </c>
      <c r="R91" s="222" t="str">
        <f>+IF(G91=0,"",'Ark1'!V1915)</f>
        <v/>
      </c>
      <c r="S91" s="32"/>
      <c r="T91" s="35"/>
      <c r="U91" s="35"/>
      <c r="V91" s="35"/>
      <c r="W91" s="35"/>
      <c r="X91" s="35"/>
    </row>
    <row r="92" spans="1:24" x14ac:dyDescent="0.5">
      <c r="A92" s="32"/>
      <c r="B92" s="297" t="str">
        <f>+IF(E92=2012,VLOOKUP(D92,K_navn!$A$2:$C$359,2),"")</f>
        <v/>
      </c>
      <c r="C92" s="297" t="str">
        <f>+IF(E92=2012,VLOOKUP(D92,K_navn!$A$2:$C$359,3),"")</f>
        <v/>
      </c>
      <c r="D92" s="115">
        <f>+'Ark1'!P1916</f>
        <v>3007</v>
      </c>
      <c r="E92" s="115">
        <f>+'Ark1'!C1916</f>
        <v>2022</v>
      </c>
      <c r="F92" s="116" t="str">
        <f>+IF('Ark1'!Q1916=0,"",'Ark1'!Q1916)</f>
        <v/>
      </c>
      <c r="G92" s="116">
        <f>+'Ark1'!R1916</f>
        <v>0</v>
      </c>
      <c r="H92" s="116">
        <f>+'Ark1'!S1916</f>
        <v>0</v>
      </c>
      <c r="I92" s="222" t="str">
        <f>+IF(G92=0,"",'Ark1'!AA1916)</f>
        <v/>
      </c>
      <c r="J92" s="222" t="str">
        <f>+IF(G92=0,"",'Ark1'!AB1916)</f>
        <v/>
      </c>
      <c r="K92" s="114" t="str">
        <f>+IF(G92=0,"",'Ark1'!U1916)</f>
        <v/>
      </c>
      <c r="L92" s="222" t="str">
        <f>+IF(G92=0,"",'Ark1'!W1916)</f>
        <v/>
      </c>
      <c r="M92" s="222" t="str">
        <f>+IF(G92=0,"",'Ark1'!X1916)</f>
        <v/>
      </c>
      <c r="N92" s="114" t="str">
        <f>+IF(G92=0,"",'Ark1'!Y1916)</f>
        <v/>
      </c>
      <c r="O92" s="116" t="str">
        <f>+IF(G92=0,"",'Ark1'!Z1916)</f>
        <v/>
      </c>
      <c r="P92" s="116" t="str">
        <f t="shared" si="1"/>
        <v/>
      </c>
      <c r="Q92" s="114" t="str">
        <f>+IF(G92=0,"",'Ark1'!T1916)</f>
        <v/>
      </c>
      <c r="R92" s="222" t="str">
        <f>+IF(G92=0,"",'Ark1'!V1916)</f>
        <v/>
      </c>
      <c r="S92" s="32"/>
      <c r="T92" s="35"/>
      <c r="U92" s="35"/>
      <c r="V92" s="35"/>
      <c r="W92" s="35"/>
      <c r="X92" s="35"/>
    </row>
    <row r="93" spans="1:24" x14ac:dyDescent="0.5">
      <c r="A93" s="32"/>
      <c r="B93" s="297" t="str">
        <f>+IF(E93=2012,VLOOKUP(D93,K_navn!$A$2:$C$359,2),"")</f>
        <v>Hvaler</v>
      </c>
      <c r="C93" s="297" t="str">
        <f>+IF(E93=2012,VLOOKUP(D93,K_navn!$A$2:$C$359,3),"")</f>
        <v>Viken</v>
      </c>
      <c r="D93" s="115">
        <f>+'Ark1'!P1917</f>
        <v>3011</v>
      </c>
      <c r="E93" s="115">
        <f>+'Ark1'!C1917</f>
        <v>2012</v>
      </c>
      <c r="F93" s="116" t="str">
        <f>+IF('Ark1'!Q1917=0,"",'Ark1'!Q1917)</f>
        <v/>
      </c>
      <c r="G93" s="116">
        <f>+'Ark1'!R1917</f>
        <v>0</v>
      </c>
      <c r="H93" s="116">
        <f>+'Ark1'!S1917</f>
        <v>0</v>
      </c>
      <c r="I93" s="222" t="str">
        <f>+IF(G93=0,"",'Ark1'!AA1917)</f>
        <v/>
      </c>
      <c r="J93" s="222" t="str">
        <f>+IF(G93=0,"",'Ark1'!AB1917)</f>
        <v/>
      </c>
      <c r="K93" s="114" t="str">
        <f>+IF(G93=0,"",'Ark1'!U1917)</f>
        <v/>
      </c>
      <c r="L93" s="222" t="str">
        <f>+IF(G93=0,"",'Ark1'!W1917)</f>
        <v/>
      </c>
      <c r="M93" s="222" t="str">
        <f>+IF(G93=0,"",'Ark1'!X1917)</f>
        <v/>
      </c>
      <c r="N93" s="114" t="str">
        <f>+IF(G93=0,"",'Ark1'!Y1917)</f>
        <v/>
      </c>
      <c r="O93" s="116" t="str">
        <f>+IF(G93=0,"",'Ark1'!Z1917)</f>
        <v/>
      </c>
      <c r="P93" s="116" t="str">
        <f t="shared" si="1"/>
        <v/>
      </c>
      <c r="Q93" s="114" t="str">
        <f>+IF(G93=0,"",'Ark1'!T1917)</f>
        <v/>
      </c>
      <c r="R93" s="222" t="str">
        <f>+IF(G93=0,"",'Ark1'!V1917)</f>
        <v/>
      </c>
      <c r="S93" s="32"/>
      <c r="T93" s="35"/>
      <c r="U93" s="35"/>
      <c r="V93" s="35"/>
      <c r="W93" s="35"/>
      <c r="X93" s="35"/>
    </row>
    <row r="94" spans="1:24" x14ac:dyDescent="0.5">
      <c r="A94" s="32"/>
      <c r="B94" s="297" t="str">
        <f>+IF(E94=2012,VLOOKUP(D94,K_navn!$A$2:$C$359,2),"")</f>
        <v/>
      </c>
      <c r="C94" s="297" t="str">
        <f>+IF(E94=2012,VLOOKUP(D94,K_navn!$A$2:$C$359,3),"")</f>
        <v/>
      </c>
      <c r="D94" s="115">
        <f>+'Ark1'!P1918</f>
        <v>3011</v>
      </c>
      <c r="E94" s="115">
        <f>+'Ark1'!C1918</f>
        <v>2013</v>
      </c>
      <c r="F94" s="116" t="str">
        <f>+IF('Ark1'!Q1918=0,"",'Ark1'!Q1918)</f>
        <v/>
      </c>
      <c r="G94" s="116">
        <f>+'Ark1'!R1918</f>
        <v>0</v>
      </c>
      <c r="H94" s="116">
        <f>+'Ark1'!S1918</f>
        <v>0</v>
      </c>
      <c r="I94" s="222" t="str">
        <f>+IF(G94=0,"",'Ark1'!AA1918)</f>
        <v/>
      </c>
      <c r="J94" s="222" t="str">
        <f>+IF(G94=0,"",'Ark1'!AB1918)</f>
        <v/>
      </c>
      <c r="K94" s="114" t="str">
        <f>+IF(G94=0,"",'Ark1'!U1918)</f>
        <v/>
      </c>
      <c r="L94" s="222" t="str">
        <f>+IF(G94=0,"",'Ark1'!W1918)</f>
        <v/>
      </c>
      <c r="M94" s="222" t="str">
        <f>+IF(G94=0,"",'Ark1'!X1918)</f>
        <v/>
      </c>
      <c r="N94" s="114" t="str">
        <f>+IF(G94=0,"",'Ark1'!Y1918)</f>
        <v/>
      </c>
      <c r="O94" s="116" t="str">
        <f>+IF(G94=0,"",'Ark1'!Z1918)</f>
        <v/>
      </c>
      <c r="P94" s="116" t="str">
        <f t="shared" si="1"/>
        <v/>
      </c>
      <c r="Q94" s="114" t="str">
        <f>+IF(G94=0,"",'Ark1'!T1918)</f>
        <v/>
      </c>
      <c r="R94" s="222" t="str">
        <f>+IF(G94=0,"",'Ark1'!V1918)</f>
        <v/>
      </c>
      <c r="S94" s="32"/>
      <c r="T94" s="35"/>
      <c r="U94" s="35"/>
      <c r="V94" s="35"/>
      <c r="W94" s="35"/>
      <c r="X94" s="35"/>
    </row>
    <row r="95" spans="1:24" x14ac:dyDescent="0.5">
      <c r="A95" s="32"/>
      <c r="B95" s="297" t="str">
        <f>+IF(E95=2012,VLOOKUP(D95,K_navn!$A$2:$C$359,2),"")</f>
        <v/>
      </c>
      <c r="C95" s="297" t="str">
        <f>+IF(E95=2012,VLOOKUP(D95,K_navn!$A$2:$C$359,3),"")</f>
        <v/>
      </c>
      <c r="D95" s="115">
        <f>+'Ark1'!P1919</f>
        <v>3011</v>
      </c>
      <c r="E95" s="115">
        <f>+'Ark1'!C1919</f>
        <v>2014</v>
      </c>
      <c r="F95" s="116" t="str">
        <f>+IF('Ark1'!Q1919=0,"",'Ark1'!Q1919)</f>
        <v/>
      </c>
      <c r="G95" s="116">
        <f>+'Ark1'!R1919</f>
        <v>0</v>
      </c>
      <c r="H95" s="116">
        <f>+'Ark1'!S1919</f>
        <v>0</v>
      </c>
      <c r="I95" s="222" t="str">
        <f>+IF(G95=0,"",'Ark1'!AA1919)</f>
        <v/>
      </c>
      <c r="J95" s="222" t="str">
        <f>+IF(G95=0,"",'Ark1'!AB1919)</f>
        <v/>
      </c>
      <c r="K95" s="114" t="str">
        <f>+IF(G95=0,"",'Ark1'!U1919)</f>
        <v/>
      </c>
      <c r="L95" s="222" t="str">
        <f>+IF(G95=0,"",'Ark1'!W1919)</f>
        <v/>
      </c>
      <c r="M95" s="222" t="str">
        <f>+IF(G95=0,"",'Ark1'!X1919)</f>
        <v/>
      </c>
      <c r="N95" s="114" t="str">
        <f>+IF(G95=0,"",'Ark1'!Y1919)</f>
        <v/>
      </c>
      <c r="O95" s="116" t="str">
        <f>+IF(G95=0,"",'Ark1'!Z1919)</f>
        <v/>
      </c>
      <c r="P95" s="116" t="str">
        <f t="shared" si="1"/>
        <v/>
      </c>
      <c r="Q95" s="114" t="str">
        <f>+IF(G95=0,"",'Ark1'!T1919)</f>
        <v/>
      </c>
      <c r="R95" s="222" t="str">
        <f>+IF(G95=0,"",'Ark1'!V1919)</f>
        <v/>
      </c>
      <c r="S95" s="32"/>
      <c r="T95" s="35"/>
      <c r="U95" s="35"/>
      <c r="V95" s="35"/>
      <c r="W95" s="35"/>
      <c r="X95" s="35"/>
    </row>
    <row r="96" spans="1:24" s="115" customFormat="1" x14ac:dyDescent="0.5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</row>
    <row r="97" spans="1:24" x14ac:dyDescent="0.5">
      <c r="A97" s="32"/>
      <c r="B97" s="297" t="str">
        <f>+IF(E97=2012,VLOOKUP(D97,K_navn!$A$2:$C$359,2),"")</f>
        <v/>
      </c>
      <c r="C97" s="297" t="str">
        <f>+IF(E97=2012,VLOOKUP(D97,K_navn!$A$2:$C$359,3),"")</f>
        <v/>
      </c>
      <c r="D97" s="115">
        <f>+'Ark1'!P1920</f>
        <v>3011</v>
      </c>
      <c r="E97" s="115">
        <f>+'Ark1'!C1920</f>
        <v>2015</v>
      </c>
      <c r="F97" s="116" t="str">
        <f>+IF('Ark1'!Q1920=0,"",'Ark1'!Q1920)</f>
        <v/>
      </c>
      <c r="G97" s="116">
        <f>+'Ark1'!R1920</f>
        <v>0</v>
      </c>
      <c r="H97" s="116">
        <f>+'Ark1'!S1920</f>
        <v>0</v>
      </c>
      <c r="I97" s="222" t="str">
        <f>+IF(G97=0,"",'Ark1'!AA1920)</f>
        <v/>
      </c>
      <c r="J97" s="222" t="str">
        <f>+IF(G97=0,"",'Ark1'!AB1920)</f>
        <v/>
      </c>
      <c r="K97" s="114" t="str">
        <f>+IF(G97=0,"",'Ark1'!U1920)</f>
        <v/>
      </c>
      <c r="L97" s="222" t="str">
        <f>+IF(G97=0,"",'Ark1'!W1920)</f>
        <v/>
      </c>
      <c r="M97" s="222" t="str">
        <f>+IF(G97=0,"",'Ark1'!X1920)</f>
        <v/>
      </c>
      <c r="N97" s="114" t="str">
        <f>+IF(G97=0,"",'Ark1'!Y1920)</f>
        <v/>
      </c>
      <c r="O97" s="116" t="str">
        <f>+IF(G97=0,"",'Ark1'!Z1920)</f>
        <v/>
      </c>
      <c r="P97" s="116" t="str">
        <f t="shared" si="1"/>
        <v/>
      </c>
      <c r="Q97" s="114" t="str">
        <f>+IF(G97=0,"",'Ark1'!T1920)</f>
        <v/>
      </c>
      <c r="R97" s="222" t="str">
        <f>+IF(G97=0,"",'Ark1'!V1920)</f>
        <v/>
      </c>
      <c r="S97" s="32"/>
      <c r="T97" s="35"/>
      <c r="U97" s="35"/>
      <c r="V97" s="35"/>
      <c r="W97" s="35"/>
      <c r="X97" s="35"/>
    </row>
    <row r="98" spans="1:24" x14ac:dyDescent="0.5">
      <c r="A98" s="32"/>
      <c r="B98" s="297" t="str">
        <f>+IF(E98=2012,VLOOKUP(D98,K_navn!$A$2:$C$359,2),"")</f>
        <v/>
      </c>
      <c r="C98" s="297" t="str">
        <f>+IF(E98=2012,VLOOKUP(D98,K_navn!$A$2:$C$359,3),"")</f>
        <v/>
      </c>
      <c r="D98" s="115">
        <f>+'Ark1'!P1921</f>
        <v>3011</v>
      </c>
      <c r="E98" s="115">
        <f>+'Ark1'!C1921</f>
        <v>2016</v>
      </c>
      <c r="F98" s="116" t="str">
        <f>+IF('Ark1'!Q1921=0,"",'Ark1'!Q1921)</f>
        <v/>
      </c>
      <c r="G98" s="116">
        <f>+'Ark1'!R1921</f>
        <v>0</v>
      </c>
      <c r="H98" s="116">
        <f>+'Ark1'!S1921</f>
        <v>0</v>
      </c>
      <c r="I98" s="222" t="str">
        <f>+IF(G98=0,"",'Ark1'!AA1921)</f>
        <v/>
      </c>
      <c r="J98" s="222" t="str">
        <f>+IF(G98=0,"",'Ark1'!AB1921)</f>
        <v/>
      </c>
      <c r="K98" s="114" t="str">
        <f>+IF(G98=0,"",'Ark1'!U1921)</f>
        <v/>
      </c>
      <c r="L98" s="222" t="str">
        <f>+IF(G98=0,"",'Ark1'!W1921)</f>
        <v/>
      </c>
      <c r="M98" s="222" t="str">
        <f>+IF(G98=0,"",'Ark1'!X1921)</f>
        <v/>
      </c>
      <c r="N98" s="114" t="str">
        <f>+IF(G98=0,"",'Ark1'!Y1921)</f>
        <v/>
      </c>
      <c r="O98" s="116" t="str">
        <f>+IF(G98=0,"",'Ark1'!Z1921)</f>
        <v/>
      </c>
      <c r="P98" s="116" t="str">
        <f t="shared" si="1"/>
        <v/>
      </c>
      <c r="Q98" s="114" t="str">
        <f>+IF(G98=0,"",'Ark1'!T1921)</f>
        <v/>
      </c>
      <c r="R98" s="222" t="str">
        <f>+IF(G98=0,"",'Ark1'!V1921)</f>
        <v/>
      </c>
      <c r="S98" s="32"/>
      <c r="T98" s="35"/>
      <c r="U98" s="35"/>
      <c r="V98" s="35"/>
      <c r="W98" s="35"/>
      <c r="X98" s="35"/>
    </row>
    <row r="99" spans="1:24" x14ac:dyDescent="0.5">
      <c r="A99" s="32"/>
      <c r="B99" s="297" t="str">
        <f>+IF(E99=2012,VLOOKUP(D99,K_navn!$A$2:$C$359,2),"")</f>
        <v/>
      </c>
      <c r="C99" s="297" t="str">
        <f>+IF(E99=2012,VLOOKUP(D99,K_navn!$A$2:$C$359,3),"")</f>
        <v/>
      </c>
      <c r="D99" s="115">
        <f>+'Ark1'!P1922</f>
        <v>3011</v>
      </c>
      <c r="E99" s="115">
        <f>+'Ark1'!C1922</f>
        <v>2017</v>
      </c>
      <c r="F99" s="116" t="str">
        <f>+IF('Ark1'!Q1922=0,"",'Ark1'!Q1922)</f>
        <v/>
      </c>
      <c r="G99" s="116">
        <f>+'Ark1'!R1922</f>
        <v>0</v>
      </c>
      <c r="H99" s="116">
        <f>+'Ark1'!S1922</f>
        <v>0</v>
      </c>
      <c r="I99" s="222" t="str">
        <f>+IF(G99=0,"",'Ark1'!AA1922)</f>
        <v/>
      </c>
      <c r="J99" s="222" t="str">
        <f>+IF(G99=0,"",'Ark1'!AB1922)</f>
        <v/>
      </c>
      <c r="K99" s="114" t="str">
        <f>+IF(G99=0,"",'Ark1'!U1922)</f>
        <v/>
      </c>
      <c r="L99" s="222" t="str">
        <f>+IF(G99=0,"",'Ark1'!W1922)</f>
        <v/>
      </c>
      <c r="M99" s="222" t="str">
        <f>+IF(G99=0,"",'Ark1'!X1922)</f>
        <v/>
      </c>
      <c r="N99" s="114" t="str">
        <f>+IF(G99=0,"",'Ark1'!Y1922)</f>
        <v/>
      </c>
      <c r="O99" s="116" t="str">
        <f>+IF(G99=0,"",'Ark1'!Z1922)</f>
        <v/>
      </c>
      <c r="P99" s="116" t="str">
        <f t="shared" si="1"/>
        <v/>
      </c>
      <c r="Q99" s="114" t="str">
        <f>+IF(G99=0,"",'Ark1'!T1922)</f>
        <v/>
      </c>
      <c r="R99" s="222" t="str">
        <f>+IF(G99=0,"",'Ark1'!V1922)</f>
        <v/>
      </c>
      <c r="S99" s="32"/>
      <c r="T99" s="35"/>
      <c r="U99" s="35"/>
      <c r="V99" s="35"/>
      <c r="W99" s="35"/>
      <c r="X99" s="35"/>
    </row>
    <row r="100" spans="1:24" x14ac:dyDescent="0.5">
      <c r="A100" s="32"/>
      <c r="B100" s="297" t="str">
        <f>+IF(E100=2012,VLOOKUP(D100,K_navn!$A$2:$C$359,2),"")</f>
        <v/>
      </c>
      <c r="C100" s="297" t="str">
        <f>+IF(E100=2012,VLOOKUP(D100,K_navn!$A$2:$C$359,3),"")</f>
        <v/>
      </c>
      <c r="D100" s="115">
        <f>+'Ark1'!P1923</f>
        <v>3011</v>
      </c>
      <c r="E100" s="115">
        <f>+'Ark1'!C1923</f>
        <v>2018</v>
      </c>
      <c r="F100" s="116" t="str">
        <f>+IF('Ark1'!Q1923=0,"",'Ark1'!Q1923)</f>
        <v/>
      </c>
      <c r="G100" s="116">
        <f>+'Ark1'!R1923</f>
        <v>0</v>
      </c>
      <c r="H100" s="116">
        <f>+'Ark1'!S1923</f>
        <v>0</v>
      </c>
      <c r="I100" s="222" t="str">
        <f>+IF(G100=0,"",'Ark1'!AA1923)</f>
        <v/>
      </c>
      <c r="J100" s="222" t="str">
        <f>+IF(G100=0,"",'Ark1'!AB1923)</f>
        <v/>
      </c>
      <c r="K100" s="114" t="str">
        <f>+IF(G100=0,"",'Ark1'!U1923)</f>
        <v/>
      </c>
      <c r="L100" s="222" t="str">
        <f>+IF(G100=0,"",'Ark1'!W1923)</f>
        <v/>
      </c>
      <c r="M100" s="222" t="str">
        <f>+IF(G100=0,"",'Ark1'!X1923)</f>
        <v/>
      </c>
      <c r="N100" s="114" t="str">
        <f>+IF(G100=0,"",'Ark1'!Y1923)</f>
        <v/>
      </c>
      <c r="O100" s="116" t="str">
        <f>+IF(G100=0,"",'Ark1'!Z1923)</f>
        <v/>
      </c>
      <c r="P100" s="116" t="str">
        <f t="shared" si="1"/>
        <v/>
      </c>
      <c r="Q100" s="114" t="str">
        <f>+IF(G100=0,"",'Ark1'!T1923)</f>
        <v/>
      </c>
      <c r="R100" s="222" t="str">
        <f>+IF(G100=0,"",'Ark1'!V1923)</f>
        <v/>
      </c>
      <c r="S100" s="32"/>
      <c r="T100" s="35"/>
      <c r="U100" s="35"/>
      <c r="V100" s="35"/>
      <c r="W100" s="35"/>
      <c r="X100" s="35"/>
    </row>
    <row r="101" spans="1:24" x14ac:dyDescent="0.5">
      <c r="A101" s="32"/>
      <c r="B101" s="297" t="str">
        <f>+IF(E101=2012,VLOOKUP(D101,K_navn!$A$2:$C$359,2),"")</f>
        <v/>
      </c>
      <c r="C101" s="297" t="str">
        <f>+IF(E101=2012,VLOOKUP(D101,K_navn!$A$2:$C$359,3),"")</f>
        <v/>
      </c>
      <c r="D101" s="115">
        <f>+'Ark1'!P1924</f>
        <v>3011</v>
      </c>
      <c r="E101" s="115">
        <f>+'Ark1'!C1924</f>
        <v>2019</v>
      </c>
      <c r="F101" s="116" t="str">
        <f>+IF('Ark1'!Q1924=0,"",'Ark1'!Q1924)</f>
        <v/>
      </c>
      <c r="G101" s="116">
        <f>+'Ark1'!R1924</f>
        <v>0</v>
      </c>
      <c r="H101" s="116">
        <f>+'Ark1'!S1924</f>
        <v>0</v>
      </c>
      <c r="I101" s="222" t="str">
        <f>+IF(G101=0,"",'Ark1'!AA1924)</f>
        <v/>
      </c>
      <c r="J101" s="222" t="str">
        <f>+IF(G101=0,"",'Ark1'!AB1924)</f>
        <v/>
      </c>
      <c r="K101" s="114" t="str">
        <f>+IF(G101=0,"",'Ark1'!U1924)</f>
        <v/>
      </c>
      <c r="L101" s="222" t="str">
        <f>+IF(G101=0,"",'Ark1'!W1924)</f>
        <v/>
      </c>
      <c r="M101" s="222" t="str">
        <f>+IF(G101=0,"",'Ark1'!X1924)</f>
        <v/>
      </c>
      <c r="N101" s="114" t="str">
        <f>+IF(G101=0,"",'Ark1'!Y1924)</f>
        <v/>
      </c>
      <c r="O101" s="116" t="str">
        <f>+IF(G101=0,"",'Ark1'!Z1924)</f>
        <v/>
      </c>
      <c r="P101" s="116" t="str">
        <f t="shared" si="1"/>
        <v/>
      </c>
      <c r="Q101" s="114" t="str">
        <f>+IF(G101=0,"",'Ark1'!T1924)</f>
        <v/>
      </c>
      <c r="R101" s="222" t="str">
        <f>+IF(G101=0,"",'Ark1'!V1924)</f>
        <v/>
      </c>
      <c r="S101" s="32"/>
      <c r="T101" s="35"/>
      <c r="U101" s="35"/>
      <c r="V101" s="35"/>
      <c r="W101" s="35"/>
      <c r="X101" s="35"/>
    </row>
    <row r="102" spans="1:24" x14ac:dyDescent="0.5">
      <c r="A102" s="32"/>
      <c r="B102" s="297" t="str">
        <f>+IF(E102=2012,VLOOKUP(D102,K_navn!$A$2:$C$359,2),"")</f>
        <v/>
      </c>
      <c r="C102" s="297" t="str">
        <f>+IF(E102=2012,VLOOKUP(D102,K_navn!$A$2:$C$359,3),"")</f>
        <v/>
      </c>
      <c r="D102" s="115">
        <f>+'Ark1'!P1925</f>
        <v>3011</v>
      </c>
      <c r="E102" s="115">
        <f>+'Ark1'!C1925</f>
        <v>2020</v>
      </c>
      <c r="F102" s="116" t="str">
        <f>+IF('Ark1'!Q1925=0,"",'Ark1'!Q1925)</f>
        <v/>
      </c>
      <c r="G102" s="116">
        <f>+'Ark1'!R1925</f>
        <v>0</v>
      </c>
      <c r="H102" s="116">
        <f>+'Ark1'!S1925</f>
        <v>0</v>
      </c>
      <c r="I102" s="222" t="str">
        <f>+IF(G102=0,"",'Ark1'!AA1925)</f>
        <v/>
      </c>
      <c r="J102" s="222" t="str">
        <f>+IF(G102=0,"",'Ark1'!AB1925)</f>
        <v/>
      </c>
      <c r="K102" s="114" t="str">
        <f>+IF(G102=0,"",'Ark1'!U1925)</f>
        <v/>
      </c>
      <c r="L102" s="222" t="str">
        <f>+IF(G102=0,"",'Ark1'!W1925)</f>
        <v/>
      </c>
      <c r="M102" s="222" t="str">
        <f>+IF(G102=0,"",'Ark1'!X1925)</f>
        <v/>
      </c>
      <c r="N102" s="114" t="str">
        <f>+IF(G102=0,"",'Ark1'!Y1925)</f>
        <v/>
      </c>
      <c r="O102" s="116" t="str">
        <f>+IF(G102=0,"",'Ark1'!Z1925)</f>
        <v/>
      </c>
      <c r="P102" s="116" t="str">
        <f t="shared" si="1"/>
        <v/>
      </c>
      <c r="Q102" s="114" t="str">
        <f>+IF(G102=0,"",'Ark1'!T1925)</f>
        <v/>
      </c>
      <c r="R102" s="222" t="str">
        <f>+IF(G102=0,"",'Ark1'!V1925)</f>
        <v/>
      </c>
      <c r="S102" s="32"/>
      <c r="T102" s="35"/>
      <c r="U102" s="35"/>
      <c r="V102" s="35"/>
      <c r="W102" s="35"/>
      <c r="X102" s="35"/>
    </row>
    <row r="103" spans="1:24" x14ac:dyDescent="0.5">
      <c r="A103" s="32"/>
      <c r="B103" s="297" t="str">
        <f>+IF(E103=2012,VLOOKUP(D103,K_navn!$A$2:$C$359,2),"")</f>
        <v/>
      </c>
      <c r="C103" s="297" t="str">
        <f>+IF(E103=2012,VLOOKUP(D103,K_navn!$A$2:$C$359,3),"")</f>
        <v/>
      </c>
      <c r="D103" s="115">
        <f>+'Ark1'!P1926</f>
        <v>3011</v>
      </c>
      <c r="E103" s="115">
        <f>+'Ark1'!C1926</f>
        <v>2021</v>
      </c>
      <c r="F103" s="116" t="str">
        <f>+IF('Ark1'!Q1926=0,"",'Ark1'!Q1926)</f>
        <v/>
      </c>
      <c r="G103" s="116">
        <f>+'Ark1'!R1926</f>
        <v>0</v>
      </c>
      <c r="H103" s="116">
        <f>+'Ark1'!S1926</f>
        <v>0</v>
      </c>
      <c r="I103" s="222" t="str">
        <f>+IF(G103=0,"",'Ark1'!AA1926)</f>
        <v/>
      </c>
      <c r="J103" s="222" t="str">
        <f>+IF(G103=0,"",'Ark1'!AB1926)</f>
        <v/>
      </c>
      <c r="K103" s="114" t="str">
        <f>+IF(G103=0,"",'Ark1'!U1926)</f>
        <v/>
      </c>
      <c r="L103" s="222" t="str">
        <f>+IF(G103=0,"",'Ark1'!W1926)</f>
        <v/>
      </c>
      <c r="M103" s="222" t="str">
        <f>+IF(G103=0,"",'Ark1'!X1926)</f>
        <v/>
      </c>
      <c r="N103" s="114" t="str">
        <f>+IF(G103=0,"",'Ark1'!Y1926)</f>
        <v/>
      </c>
      <c r="O103" s="116" t="str">
        <f>+IF(G103=0,"",'Ark1'!Z1926)</f>
        <v/>
      </c>
      <c r="P103" s="116" t="str">
        <f t="shared" si="1"/>
        <v/>
      </c>
      <c r="Q103" s="114" t="str">
        <f>+IF(G103=0,"",'Ark1'!T1926)</f>
        <v/>
      </c>
      <c r="R103" s="222" t="str">
        <f>+IF(G103=0,"",'Ark1'!V1926)</f>
        <v/>
      </c>
      <c r="S103" s="32"/>
      <c r="T103" s="35"/>
      <c r="U103" s="35"/>
      <c r="V103" s="35"/>
      <c r="W103" s="35"/>
      <c r="X103" s="35"/>
    </row>
    <row r="104" spans="1:24" x14ac:dyDescent="0.5">
      <c r="A104" s="32"/>
      <c r="B104" s="297" t="str">
        <f>+IF(E104=2012,VLOOKUP(D104,K_navn!$A$2:$C$359,2),"")</f>
        <v/>
      </c>
      <c r="C104" s="297" t="str">
        <f>+IF(E104=2012,VLOOKUP(D104,K_navn!$A$2:$C$359,3),"")</f>
        <v/>
      </c>
      <c r="D104" s="115">
        <f>+'Ark1'!P1927</f>
        <v>3011</v>
      </c>
      <c r="E104" s="115">
        <f>+'Ark1'!C1927</f>
        <v>2022</v>
      </c>
      <c r="F104" s="116" t="str">
        <f>+IF('Ark1'!Q1927=0,"",'Ark1'!Q1927)</f>
        <v/>
      </c>
      <c r="G104" s="116">
        <f>+'Ark1'!R1927</f>
        <v>0</v>
      </c>
      <c r="H104" s="116">
        <f>+'Ark1'!S1927</f>
        <v>0</v>
      </c>
      <c r="I104" s="222" t="str">
        <f>+IF(G104=0,"",'Ark1'!AA1927)</f>
        <v/>
      </c>
      <c r="J104" s="222" t="str">
        <f>+IF(G104=0,"",'Ark1'!AB1927)</f>
        <v/>
      </c>
      <c r="K104" s="114" t="str">
        <f>+IF(G104=0,"",'Ark1'!U1927)</f>
        <v/>
      </c>
      <c r="L104" s="222" t="str">
        <f>+IF(G104=0,"",'Ark1'!W1927)</f>
        <v/>
      </c>
      <c r="M104" s="222" t="str">
        <f>+IF(G104=0,"",'Ark1'!X1927)</f>
        <v/>
      </c>
      <c r="N104" s="114" t="str">
        <f>+IF(G104=0,"",'Ark1'!Y1927)</f>
        <v/>
      </c>
      <c r="O104" s="116" t="str">
        <f>+IF(G104=0,"",'Ark1'!Z1927)</f>
        <v/>
      </c>
      <c r="P104" s="116" t="str">
        <f t="shared" si="1"/>
        <v/>
      </c>
      <c r="Q104" s="114" t="str">
        <f>+IF(G104=0,"",'Ark1'!T1927)</f>
        <v/>
      </c>
      <c r="R104" s="222" t="str">
        <f>+IF(G104=0,"",'Ark1'!V1927)</f>
        <v/>
      </c>
      <c r="S104" s="32"/>
      <c r="T104" s="35"/>
      <c r="U104" s="35"/>
      <c r="V104" s="35"/>
      <c r="W104" s="35"/>
      <c r="X104" s="35"/>
    </row>
    <row r="105" spans="1:24" x14ac:dyDescent="0.5">
      <c r="A105" s="32"/>
      <c r="B105" s="297" t="str">
        <f>+IF(E105=2012,VLOOKUP(D105,K_navn!$A$2:$C$359,2),"")</f>
        <v>Aremark</v>
      </c>
      <c r="C105" s="297" t="str">
        <f>+IF(E105=2012,VLOOKUP(D105,K_navn!$A$2:$C$359,3),"")</f>
        <v>Viken</v>
      </c>
      <c r="D105" s="115">
        <f>+'Ark1'!P1928</f>
        <v>3012</v>
      </c>
      <c r="E105" s="115">
        <f>+'Ark1'!C1928</f>
        <v>2012</v>
      </c>
      <c r="F105" s="116" t="str">
        <f>+IF('Ark1'!Q1928=0,"",'Ark1'!Q1928)</f>
        <v/>
      </c>
      <c r="G105" s="116">
        <f>+'Ark1'!R1928</f>
        <v>0</v>
      </c>
      <c r="H105" s="116">
        <f>+'Ark1'!S1928</f>
        <v>0</v>
      </c>
      <c r="I105" s="222" t="str">
        <f>+IF(G105=0,"",'Ark1'!AA1928)</f>
        <v/>
      </c>
      <c r="J105" s="222" t="str">
        <f>+IF(G105=0,"",'Ark1'!AB1928)</f>
        <v/>
      </c>
      <c r="K105" s="114" t="str">
        <f>+IF(G105=0,"",'Ark1'!U1928)</f>
        <v/>
      </c>
      <c r="L105" s="222" t="str">
        <f>+IF(G105=0,"",'Ark1'!W1928)</f>
        <v/>
      </c>
      <c r="M105" s="222" t="str">
        <f>+IF(G105=0,"",'Ark1'!X1928)</f>
        <v/>
      </c>
      <c r="N105" s="114" t="str">
        <f>+IF(G105=0,"",'Ark1'!Y1928)</f>
        <v/>
      </c>
      <c r="O105" s="116" t="str">
        <f>+IF(G105=0,"",'Ark1'!Z1928)</f>
        <v/>
      </c>
      <c r="P105" s="116" t="str">
        <f t="shared" si="1"/>
        <v/>
      </c>
      <c r="Q105" s="114" t="str">
        <f>+IF(G105=0,"",'Ark1'!T1928)</f>
        <v/>
      </c>
      <c r="R105" s="222" t="str">
        <f>+IF(G105=0,"",'Ark1'!V1928)</f>
        <v/>
      </c>
      <c r="S105" s="32"/>
      <c r="T105" s="35"/>
      <c r="U105" s="35"/>
      <c r="V105" s="35"/>
      <c r="W105" s="35"/>
      <c r="X105" s="35"/>
    </row>
    <row r="106" spans="1:24" x14ac:dyDescent="0.5">
      <c r="A106" s="32"/>
      <c r="B106" s="297" t="str">
        <f>+IF(E106=2012,VLOOKUP(D106,K_navn!$A$2:$C$359,2),"")</f>
        <v/>
      </c>
      <c r="C106" s="297" t="str">
        <f>+IF(E106=2012,VLOOKUP(D106,K_navn!$A$2:$C$359,3),"")</f>
        <v/>
      </c>
      <c r="D106" s="115">
        <f>+'Ark1'!P1929</f>
        <v>3012</v>
      </c>
      <c r="E106" s="115">
        <f>+'Ark1'!C1929</f>
        <v>2013</v>
      </c>
      <c r="F106" s="116" t="str">
        <f>+IF('Ark1'!Q1929=0,"",'Ark1'!Q1929)</f>
        <v/>
      </c>
      <c r="G106" s="116">
        <f>+'Ark1'!R1929</f>
        <v>0</v>
      </c>
      <c r="H106" s="116">
        <f>+'Ark1'!S1929</f>
        <v>0</v>
      </c>
      <c r="I106" s="222" t="str">
        <f>+IF(G106=0,"",'Ark1'!AA1929)</f>
        <v/>
      </c>
      <c r="J106" s="222" t="str">
        <f>+IF(G106=0,"",'Ark1'!AB1929)</f>
        <v/>
      </c>
      <c r="K106" s="114" t="str">
        <f>+IF(G106=0,"",'Ark1'!U1929)</f>
        <v/>
      </c>
      <c r="L106" s="222" t="str">
        <f>+IF(G106=0,"",'Ark1'!W1929)</f>
        <v/>
      </c>
      <c r="M106" s="222" t="str">
        <f>+IF(G106=0,"",'Ark1'!X1929)</f>
        <v/>
      </c>
      <c r="N106" s="114" t="str">
        <f>+IF(G106=0,"",'Ark1'!Y1929)</f>
        <v/>
      </c>
      <c r="O106" s="116" t="str">
        <f>+IF(G106=0,"",'Ark1'!Z1929)</f>
        <v/>
      </c>
      <c r="P106" s="116" t="str">
        <f t="shared" si="1"/>
        <v/>
      </c>
      <c r="Q106" s="114" t="str">
        <f>+IF(G106=0,"",'Ark1'!T1929)</f>
        <v/>
      </c>
      <c r="R106" s="222" t="str">
        <f>+IF(G106=0,"",'Ark1'!V1929)</f>
        <v/>
      </c>
      <c r="S106" s="32"/>
      <c r="T106" s="35"/>
      <c r="U106" s="35"/>
      <c r="V106" s="35"/>
      <c r="W106" s="35"/>
      <c r="X106" s="35"/>
    </row>
    <row r="107" spans="1:24" s="115" customFormat="1" x14ac:dyDescent="0.5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</row>
    <row r="108" spans="1:24" x14ac:dyDescent="0.5">
      <c r="A108" s="32"/>
      <c r="B108" s="297" t="str">
        <f>+IF(E108=2012,VLOOKUP(D108,K_navn!$A$2:$C$359,2),"")</f>
        <v/>
      </c>
      <c r="C108" s="297" t="str">
        <f>+IF(E108=2012,VLOOKUP(D108,K_navn!$A$2:$C$359,3),"")</f>
        <v/>
      </c>
      <c r="D108" s="115">
        <f>+'Ark1'!P1930</f>
        <v>3012</v>
      </c>
      <c r="E108" s="115">
        <f>+'Ark1'!C1930</f>
        <v>2014</v>
      </c>
      <c r="F108" s="116" t="str">
        <f>+IF('Ark1'!Q1930=0,"",'Ark1'!Q1930)</f>
        <v/>
      </c>
      <c r="G108" s="116">
        <f>+'Ark1'!R1930</f>
        <v>0</v>
      </c>
      <c r="H108" s="116">
        <f>+'Ark1'!S1930</f>
        <v>0</v>
      </c>
      <c r="I108" s="222" t="str">
        <f>+IF(G108=0,"",'Ark1'!AA1930)</f>
        <v/>
      </c>
      <c r="J108" s="222" t="str">
        <f>+IF(G108=0,"",'Ark1'!AB1930)</f>
        <v/>
      </c>
      <c r="K108" s="114" t="str">
        <f>+IF(G108=0,"",'Ark1'!U1930)</f>
        <v/>
      </c>
      <c r="L108" s="222" t="str">
        <f>+IF(G108=0,"",'Ark1'!W1930)</f>
        <v/>
      </c>
      <c r="M108" s="222" t="str">
        <f>+IF(G108=0,"",'Ark1'!X1930)</f>
        <v/>
      </c>
      <c r="N108" s="114" t="str">
        <f>+IF(G108=0,"",'Ark1'!Y1930)</f>
        <v/>
      </c>
      <c r="O108" s="116" t="str">
        <f>+IF(G108=0,"",'Ark1'!Z1930)</f>
        <v/>
      </c>
      <c r="P108" s="116" t="str">
        <f t="shared" si="1"/>
        <v/>
      </c>
      <c r="Q108" s="114" t="str">
        <f>+IF(G108=0,"",'Ark1'!T1930)</f>
        <v/>
      </c>
      <c r="R108" s="222" t="str">
        <f>+IF(G108=0,"",'Ark1'!V1930)</f>
        <v/>
      </c>
      <c r="S108" s="32"/>
      <c r="T108" s="35"/>
      <c r="U108" s="35"/>
      <c r="V108" s="35"/>
      <c r="W108" s="35"/>
      <c r="X108" s="35"/>
    </row>
    <row r="109" spans="1:24" x14ac:dyDescent="0.5">
      <c r="A109" s="32"/>
      <c r="B109" s="297" t="str">
        <f>+IF(E109=2012,VLOOKUP(D109,K_navn!$A$2:$C$359,2),"")</f>
        <v/>
      </c>
      <c r="C109" s="297" t="str">
        <f>+IF(E109=2012,VLOOKUP(D109,K_navn!$A$2:$C$359,3),"")</f>
        <v/>
      </c>
      <c r="D109" s="115">
        <f>+'Ark1'!P1931</f>
        <v>3012</v>
      </c>
      <c r="E109" s="115">
        <f>+'Ark1'!C1931</f>
        <v>2015</v>
      </c>
      <c r="F109" s="116" t="str">
        <f>+IF('Ark1'!Q1931=0,"",'Ark1'!Q1931)</f>
        <v/>
      </c>
      <c r="G109" s="116">
        <f>+'Ark1'!R1931</f>
        <v>0</v>
      </c>
      <c r="H109" s="116">
        <f>+'Ark1'!S1931</f>
        <v>0</v>
      </c>
      <c r="I109" s="222" t="str">
        <f>+IF(G109=0,"",'Ark1'!AA1931)</f>
        <v/>
      </c>
      <c r="J109" s="222" t="str">
        <f>+IF(G109=0,"",'Ark1'!AB1931)</f>
        <v/>
      </c>
      <c r="K109" s="114" t="str">
        <f>+IF(G109=0,"",'Ark1'!U1931)</f>
        <v/>
      </c>
      <c r="L109" s="222" t="str">
        <f>+IF(G109=0,"",'Ark1'!W1931)</f>
        <v/>
      </c>
      <c r="M109" s="222" t="str">
        <f>+IF(G109=0,"",'Ark1'!X1931)</f>
        <v/>
      </c>
      <c r="N109" s="114" t="str">
        <f>+IF(G109=0,"",'Ark1'!Y1931)</f>
        <v/>
      </c>
      <c r="O109" s="116" t="str">
        <f>+IF(G109=0,"",'Ark1'!Z1931)</f>
        <v/>
      </c>
      <c r="P109" s="116" t="str">
        <f t="shared" si="1"/>
        <v/>
      </c>
      <c r="Q109" s="114" t="str">
        <f>+IF(G109=0,"",'Ark1'!T1931)</f>
        <v/>
      </c>
      <c r="R109" s="222" t="str">
        <f>+IF(G109=0,"",'Ark1'!V1931)</f>
        <v/>
      </c>
      <c r="S109" s="32"/>
      <c r="T109" s="35"/>
      <c r="U109" s="35"/>
      <c r="V109" s="35"/>
      <c r="W109" s="35"/>
      <c r="X109" s="35"/>
    </row>
    <row r="110" spans="1:24" x14ac:dyDescent="0.5">
      <c r="A110" s="32"/>
      <c r="B110" s="297" t="str">
        <f>+IF(E110=2012,VLOOKUP(D110,K_navn!$A$2:$C$359,2),"")</f>
        <v/>
      </c>
      <c r="C110" s="297" t="str">
        <f>+IF(E110=2012,VLOOKUP(D110,K_navn!$A$2:$C$359,3),"")</f>
        <v/>
      </c>
      <c r="D110" s="115">
        <f>+'Ark1'!P1932</f>
        <v>3012</v>
      </c>
      <c r="E110" s="115">
        <f>+'Ark1'!C1932</f>
        <v>2016</v>
      </c>
      <c r="F110" s="116" t="str">
        <f>+IF('Ark1'!Q1932=0,"",'Ark1'!Q1932)</f>
        <v/>
      </c>
      <c r="G110" s="116">
        <f>+'Ark1'!R1932</f>
        <v>0</v>
      </c>
      <c r="H110" s="116">
        <f>+'Ark1'!S1932</f>
        <v>0</v>
      </c>
      <c r="I110" s="222" t="str">
        <f>+IF(G110=0,"",'Ark1'!AA1932)</f>
        <v/>
      </c>
      <c r="J110" s="222" t="str">
        <f>+IF(G110=0,"",'Ark1'!AB1932)</f>
        <v/>
      </c>
      <c r="K110" s="114" t="str">
        <f>+IF(G110=0,"",'Ark1'!U1932)</f>
        <v/>
      </c>
      <c r="L110" s="222" t="str">
        <f>+IF(G110=0,"",'Ark1'!W1932)</f>
        <v/>
      </c>
      <c r="M110" s="222" t="str">
        <f>+IF(G110=0,"",'Ark1'!X1932)</f>
        <v/>
      </c>
      <c r="N110" s="114" t="str">
        <f>+IF(G110=0,"",'Ark1'!Y1932)</f>
        <v/>
      </c>
      <c r="O110" s="116" t="str">
        <f>+IF(G110=0,"",'Ark1'!Z1932)</f>
        <v/>
      </c>
      <c r="P110" s="116" t="str">
        <f t="shared" si="1"/>
        <v/>
      </c>
      <c r="Q110" s="114" t="str">
        <f>+IF(G110=0,"",'Ark1'!T1932)</f>
        <v/>
      </c>
      <c r="R110" s="222" t="str">
        <f>+IF(G110=0,"",'Ark1'!V1932)</f>
        <v/>
      </c>
      <c r="S110" s="32"/>
      <c r="T110" s="35"/>
      <c r="U110" s="35"/>
      <c r="V110" s="35"/>
      <c r="W110" s="35"/>
      <c r="X110" s="35"/>
    </row>
    <row r="111" spans="1:24" x14ac:dyDescent="0.5">
      <c r="A111" s="32"/>
      <c r="B111" s="297" t="str">
        <f>+IF(E111=2012,VLOOKUP(D111,K_navn!$A$2:$C$359,2),"")</f>
        <v/>
      </c>
      <c r="C111" s="297" t="str">
        <f>+IF(E111=2012,VLOOKUP(D111,K_navn!$A$2:$C$359,3),"")</f>
        <v/>
      </c>
      <c r="D111" s="115">
        <f>+'Ark1'!P1933</f>
        <v>3012</v>
      </c>
      <c r="E111" s="115">
        <f>+'Ark1'!C1933</f>
        <v>2017</v>
      </c>
      <c r="F111" s="116" t="str">
        <f>+IF('Ark1'!Q1933=0,"",'Ark1'!Q1933)</f>
        <v/>
      </c>
      <c r="G111" s="116">
        <f>+'Ark1'!R1933</f>
        <v>0</v>
      </c>
      <c r="H111" s="116">
        <f>+'Ark1'!S1933</f>
        <v>0</v>
      </c>
      <c r="I111" s="222" t="str">
        <f>+IF(G111=0,"",'Ark1'!AA1933)</f>
        <v/>
      </c>
      <c r="J111" s="222" t="str">
        <f>+IF(G111=0,"",'Ark1'!AB1933)</f>
        <v/>
      </c>
      <c r="K111" s="114" t="str">
        <f>+IF(G111=0,"",'Ark1'!U1933)</f>
        <v/>
      </c>
      <c r="L111" s="222" t="str">
        <f>+IF(G111=0,"",'Ark1'!W1933)</f>
        <v/>
      </c>
      <c r="M111" s="222" t="str">
        <f>+IF(G111=0,"",'Ark1'!X1933)</f>
        <v/>
      </c>
      <c r="N111" s="114" t="str">
        <f>+IF(G111=0,"",'Ark1'!Y1933)</f>
        <v/>
      </c>
      <c r="O111" s="116" t="str">
        <f>+IF(G111=0,"",'Ark1'!Z1933)</f>
        <v/>
      </c>
      <c r="P111" s="116" t="str">
        <f t="shared" si="1"/>
        <v/>
      </c>
      <c r="Q111" s="114" t="str">
        <f>+IF(G111=0,"",'Ark1'!T1933)</f>
        <v/>
      </c>
      <c r="R111" s="222" t="str">
        <f>+IF(G111=0,"",'Ark1'!V1933)</f>
        <v/>
      </c>
      <c r="S111" s="32"/>
      <c r="T111" s="35"/>
      <c r="U111" s="35"/>
      <c r="V111" s="35"/>
      <c r="W111" s="35"/>
      <c r="X111" s="35"/>
    </row>
    <row r="112" spans="1:24" x14ac:dyDescent="0.5">
      <c r="A112" s="32"/>
      <c r="B112" s="297" t="str">
        <f>+IF(E112=2012,VLOOKUP(D112,K_navn!$A$2:$C$359,2),"")</f>
        <v/>
      </c>
      <c r="C112" s="297" t="str">
        <f>+IF(E112=2012,VLOOKUP(D112,K_navn!$A$2:$C$359,3),"")</f>
        <v/>
      </c>
      <c r="D112" s="115">
        <f>+'Ark1'!P1934</f>
        <v>3012</v>
      </c>
      <c r="E112" s="115">
        <f>+'Ark1'!C1934</f>
        <v>2018</v>
      </c>
      <c r="F112" s="116" t="str">
        <f>+IF('Ark1'!Q1934=0,"",'Ark1'!Q1934)</f>
        <v/>
      </c>
      <c r="G112" s="116">
        <f>+'Ark1'!R1934</f>
        <v>0</v>
      </c>
      <c r="H112" s="116">
        <f>+'Ark1'!S1934</f>
        <v>0</v>
      </c>
      <c r="I112" s="222" t="str">
        <f>+IF(G112=0,"",'Ark1'!AA1934)</f>
        <v/>
      </c>
      <c r="J112" s="222" t="str">
        <f>+IF(G112=0,"",'Ark1'!AB1934)</f>
        <v/>
      </c>
      <c r="K112" s="114" t="str">
        <f>+IF(G112=0,"",'Ark1'!U1934)</f>
        <v/>
      </c>
      <c r="L112" s="222" t="str">
        <f>+IF(G112=0,"",'Ark1'!W1934)</f>
        <v/>
      </c>
      <c r="M112" s="222" t="str">
        <f>+IF(G112=0,"",'Ark1'!X1934)</f>
        <v/>
      </c>
      <c r="N112" s="114" t="str">
        <f>+IF(G112=0,"",'Ark1'!Y1934)</f>
        <v/>
      </c>
      <c r="O112" s="116" t="str">
        <f>+IF(G112=0,"",'Ark1'!Z1934)</f>
        <v/>
      </c>
      <c r="P112" s="116" t="str">
        <f t="shared" si="1"/>
        <v/>
      </c>
      <c r="Q112" s="114" t="str">
        <f>+IF(G112=0,"",'Ark1'!T1934)</f>
        <v/>
      </c>
      <c r="R112" s="222" t="str">
        <f>+IF(G112=0,"",'Ark1'!V1934)</f>
        <v/>
      </c>
      <c r="S112" s="32"/>
      <c r="T112" s="35"/>
      <c r="U112" s="35"/>
      <c r="V112" s="35"/>
      <c r="W112" s="35"/>
      <c r="X112" s="35"/>
    </row>
    <row r="113" spans="1:24" x14ac:dyDescent="0.5">
      <c r="A113" s="32"/>
      <c r="B113" s="297" t="str">
        <f>+IF(E113=2012,VLOOKUP(D113,K_navn!$A$2:$C$359,2),"")</f>
        <v/>
      </c>
      <c r="C113" s="297" t="str">
        <f>+IF(E113=2012,VLOOKUP(D113,K_navn!$A$2:$C$359,3),"")</f>
        <v/>
      </c>
      <c r="D113" s="115">
        <f>+'Ark1'!P1935</f>
        <v>3012</v>
      </c>
      <c r="E113" s="115">
        <f>+'Ark1'!C1935</f>
        <v>2019</v>
      </c>
      <c r="F113" s="116" t="str">
        <f>+IF('Ark1'!Q1935=0,"",'Ark1'!Q1935)</f>
        <v/>
      </c>
      <c r="G113" s="116">
        <f>+'Ark1'!R1935</f>
        <v>0</v>
      </c>
      <c r="H113" s="116">
        <f>+'Ark1'!S1935</f>
        <v>0</v>
      </c>
      <c r="I113" s="222" t="str">
        <f>+IF(G113=0,"",'Ark1'!AA1935)</f>
        <v/>
      </c>
      <c r="J113" s="222" t="str">
        <f>+IF(G113=0,"",'Ark1'!AB1935)</f>
        <v/>
      </c>
      <c r="K113" s="114" t="str">
        <f>+IF(G113=0,"",'Ark1'!U1935)</f>
        <v/>
      </c>
      <c r="L113" s="222" t="str">
        <f>+IF(G113=0,"",'Ark1'!W1935)</f>
        <v/>
      </c>
      <c r="M113" s="222" t="str">
        <f>+IF(G113=0,"",'Ark1'!X1935)</f>
        <v/>
      </c>
      <c r="N113" s="114" t="str">
        <f>+IF(G113=0,"",'Ark1'!Y1935)</f>
        <v/>
      </c>
      <c r="O113" s="116" t="str">
        <f>+IF(G113=0,"",'Ark1'!Z1935)</f>
        <v/>
      </c>
      <c r="P113" s="116" t="str">
        <f t="shared" si="1"/>
        <v/>
      </c>
      <c r="Q113" s="114" t="str">
        <f>+IF(G113=0,"",'Ark1'!T1935)</f>
        <v/>
      </c>
      <c r="R113" s="222" t="str">
        <f>+IF(G113=0,"",'Ark1'!V1935)</f>
        <v/>
      </c>
      <c r="S113" s="32"/>
      <c r="T113" s="35"/>
      <c r="U113" s="35"/>
      <c r="V113" s="35"/>
      <c r="W113" s="35"/>
      <c r="X113" s="35"/>
    </row>
    <row r="114" spans="1:24" x14ac:dyDescent="0.5">
      <c r="A114" s="32"/>
      <c r="B114" s="297" t="str">
        <f>+IF(E114=2012,VLOOKUP(D114,K_navn!$A$2:$C$359,2),"")</f>
        <v/>
      </c>
      <c r="C114" s="297" t="str">
        <f>+IF(E114=2012,VLOOKUP(D114,K_navn!$A$2:$C$359,3),"")</f>
        <v/>
      </c>
      <c r="D114" s="115">
        <f>+'Ark1'!P1936</f>
        <v>3012</v>
      </c>
      <c r="E114" s="115">
        <f>+'Ark1'!C1936</f>
        <v>2020</v>
      </c>
      <c r="F114" s="116" t="str">
        <f>+IF('Ark1'!Q1936=0,"",'Ark1'!Q1936)</f>
        <v/>
      </c>
      <c r="G114" s="116">
        <f>+'Ark1'!R1936</f>
        <v>0</v>
      </c>
      <c r="H114" s="116">
        <f>+'Ark1'!S1936</f>
        <v>0</v>
      </c>
      <c r="I114" s="222" t="str">
        <f>+IF(G114=0,"",'Ark1'!AA1936)</f>
        <v/>
      </c>
      <c r="J114" s="222" t="str">
        <f>+IF(G114=0,"",'Ark1'!AB1936)</f>
        <v/>
      </c>
      <c r="K114" s="114" t="str">
        <f>+IF(G114=0,"",'Ark1'!U1936)</f>
        <v/>
      </c>
      <c r="L114" s="222" t="str">
        <f>+IF(G114=0,"",'Ark1'!W1936)</f>
        <v/>
      </c>
      <c r="M114" s="222" t="str">
        <f>+IF(G114=0,"",'Ark1'!X1936)</f>
        <v/>
      </c>
      <c r="N114" s="114" t="str">
        <f>+IF(G114=0,"",'Ark1'!Y1936)</f>
        <v/>
      </c>
      <c r="O114" s="116" t="str">
        <f>+IF(G114=0,"",'Ark1'!Z1936)</f>
        <v/>
      </c>
      <c r="P114" s="116" t="str">
        <f t="shared" si="1"/>
        <v/>
      </c>
      <c r="Q114" s="114" t="str">
        <f>+IF(G114=0,"",'Ark1'!T1936)</f>
        <v/>
      </c>
      <c r="R114" s="222" t="str">
        <f>+IF(G114=0,"",'Ark1'!V1936)</f>
        <v/>
      </c>
      <c r="S114" s="32"/>
      <c r="T114" s="35"/>
      <c r="U114" s="35"/>
      <c r="V114" s="35"/>
      <c r="W114" s="35"/>
      <c r="X114" s="35"/>
    </row>
    <row r="115" spans="1:24" x14ac:dyDescent="0.5">
      <c r="A115" s="32"/>
      <c r="B115" s="297" t="str">
        <f>+IF(E115=2012,VLOOKUP(D115,K_navn!$A$2:$C$359,2),"")</f>
        <v/>
      </c>
      <c r="C115" s="297" t="str">
        <f>+IF(E115=2012,VLOOKUP(D115,K_navn!$A$2:$C$359,3),"")</f>
        <v/>
      </c>
      <c r="D115" s="115">
        <f>+'Ark1'!P1937</f>
        <v>3012</v>
      </c>
      <c r="E115" s="115">
        <f>+'Ark1'!C1937</f>
        <v>2021</v>
      </c>
      <c r="F115" s="116" t="str">
        <f>+IF('Ark1'!Q1937=0,"",'Ark1'!Q1937)</f>
        <v/>
      </c>
      <c r="G115" s="116">
        <f>+'Ark1'!R1937</f>
        <v>0</v>
      </c>
      <c r="H115" s="116">
        <f>+'Ark1'!S1937</f>
        <v>0</v>
      </c>
      <c r="I115" s="222" t="str">
        <f>+IF(G115=0,"",'Ark1'!AA1937)</f>
        <v/>
      </c>
      <c r="J115" s="222" t="str">
        <f>+IF(G115=0,"",'Ark1'!AB1937)</f>
        <v/>
      </c>
      <c r="K115" s="114" t="str">
        <f>+IF(G115=0,"",'Ark1'!U1937)</f>
        <v/>
      </c>
      <c r="L115" s="222" t="str">
        <f>+IF(G115=0,"",'Ark1'!W1937)</f>
        <v/>
      </c>
      <c r="M115" s="222" t="str">
        <f>+IF(G115=0,"",'Ark1'!X1937)</f>
        <v/>
      </c>
      <c r="N115" s="114" t="str">
        <f>+IF(G115=0,"",'Ark1'!Y1937)</f>
        <v/>
      </c>
      <c r="O115" s="116" t="str">
        <f>+IF(G115=0,"",'Ark1'!Z1937)</f>
        <v/>
      </c>
      <c r="P115" s="116" t="str">
        <f t="shared" si="1"/>
        <v/>
      </c>
      <c r="Q115" s="114" t="str">
        <f>+IF(G115=0,"",'Ark1'!T1937)</f>
        <v/>
      </c>
      <c r="R115" s="222" t="str">
        <f>+IF(G115=0,"",'Ark1'!V1937)</f>
        <v/>
      </c>
      <c r="S115" s="32"/>
      <c r="T115" s="35"/>
      <c r="U115" s="35"/>
      <c r="V115" s="35"/>
      <c r="W115" s="35"/>
      <c r="X115" s="35"/>
    </row>
    <row r="116" spans="1:24" x14ac:dyDescent="0.5">
      <c r="A116" s="32"/>
      <c r="B116" s="297" t="str">
        <f>+IF(E116=2012,VLOOKUP(D116,K_navn!$A$2:$C$359,2),"")</f>
        <v/>
      </c>
      <c r="C116" s="297" t="str">
        <f>+IF(E116=2012,VLOOKUP(D116,K_navn!$A$2:$C$359,3),"")</f>
        <v/>
      </c>
      <c r="D116" s="115">
        <f>+'Ark1'!P1938</f>
        <v>3012</v>
      </c>
      <c r="E116" s="115">
        <f>+'Ark1'!C1938</f>
        <v>2022</v>
      </c>
      <c r="F116" s="116" t="str">
        <f>+IF('Ark1'!Q1938=0,"",'Ark1'!Q1938)</f>
        <v/>
      </c>
      <c r="G116" s="116">
        <f>+'Ark1'!R1938</f>
        <v>0</v>
      </c>
      <c r="H116" s="116">
        <f>+'Ark1'!S1938</f>
        <v>0</v>
      </c>
      <c r="I116" s="222" t="str">
        <f>+IF(G116=0,"",'Ark1'!AA1938)</f>
        <v/>
      </c>
      <c r="J116" s="222" t="str">
        <f>+IF(G116=0,"",'Ark1'!AB1938)</f>
        <v/>
      </c>
      <c r="K116" s="114" t="str">
        <f>+IF(G116=0,"",'Ark1'!U1938)</f>
        <v/>
      </c>
      <c r="L116" s="222" t="str">
        <f>+IF(G116=0,"",'Ark1'!W1938)</f>
        <v/>
      </c>
      <c r="M116" s="222" t="str">
        <f>+IF(G116=0,"",'Ark1'!X1938)</f>
        <v/>
      </c>
      <c r="N116" s="114" t="str">
        <f>+IF(G116=0,"",'Ark1'!Y1938)</f>
        <v/>
      </c>
      <c r="O116" s="116" t="str">
        <f>+IF(G116=0,"",'Ark1'!Z1938)</f>
        <v/>
      </c>
      <c r="P116" s="116" t="str">
        <f t="shared" si="1"/>
        <v/>
      </c>
      <c r="Q116" s="114" t="str">
        <f>+IF(G116=0,"",'Ark1'!T1938)</f>
        <v/>
      </c>
      <c r="R116" s="222" t="str">
        <f>+IF(G116=0,"",'Ark1'!V1938)</f>
        <v/>
      </c>
      <c r="S116" s="32"/>
      <c r="T116" s="35"/>
      <c r="U116" s="35"/>
      <c r="V116" s="35"/>
      <c r="W116" s="35"/>
      <c r="X116" s="35"/>
    </row>
    <row r="117" spans="1:24" x14ac:dyDescent="0.5">
      <c r="A117" s="32"/>
      <c r="B117" s="297" t="str">
        <f>+IF(E117=2012,VLOOKUP(D117,K_navn!$A$2:$C$359,2),"")</f>
        <v>Marker</v>
      </c>
      <c r="C117" s="297" t="str">
        <f>+IF(E117=2012,VLOOKUP(D117,K_navn!$A$2:$C$359,3),"")</f>
        <v>Viken</v>
      </c>
      <c r="D117" s="115">
        <f>+'Ark1'!P1939</f>
        <v>3013</v>
      </c>
      <c r="E117" s="115">
        <f>+'Ark1'!C1939</f>
        <v>2012</v>
      </c>
      <c r="F117" s="116" t="str">
        <f>+IF('Ark1'!Q1939=0,"",'Ark1'!Q1939)</f>
        <v/>
      </c>
      <c r="G117" s="116">
        <f>+'Ark1'!R1939</f>
        <v>0</v>
      </c>
      <c r="H117" s="116">
        <f>+'Ark1'!S1939</f>
        <v>0</v>
      </c>
      <c r="I117" s="222" t="str">
        <f>+IF(G117=0,"",'Ark1'!AA1939)</f>
        <v/>
      </c>
      <c r="J117" s="222" t="str">
        <f>+IF(G117=0,"",'Ark1'!AB1939)</f>
        <v/>
      </c>
      <c r="K117" s="114" t="str">
        <f>+IF(G117=0,"",'Ark1'!U1939)</f>
        <v/>
      </c>
      <c r="L117" s="222" t="str">
        <f>+IF(G117=0,"",'Ark1'!W1939)</f>
        <v/>
      </c>
      <c r="M117" s="222" t="str">
        <f>+IF(G117=0,"",'Ark1'!X1939)</f>
        <v/>
      </c>
      <c r="N117" s="114" t="str">
        <f>+IF(G117=0,"",'Ark1'!Y1939)</f>
        <v/>
      </c>
      <c r="O117" s="116" t="str">
        <f>+IF(G117=0,"",'Ark1'!Z1939)</f>
        <v/>
      </c>
      <c r="P117" s="116" t="str">
        <f t="shared" si="1"/>
        <v/>
      </c>
      <c r="Q117" s="114" t="str">
        <f>+IF(G117=0,"",'Ark1'!T1939)</f>
        <v/>
      </c>
      <c r="R117" s="222" t="str">
        <f>+IF(G117=0,"",'Ark1'!V1939)</f>
        <v/>
      </c>
      <c r="S117" s="32"/>
      <c r="T117" s="35"/>
      <c r="U117" s="35"/>
      <c r="V117" s="35"/>
      <c r="W117" s="35"/>
      <c r="X117" s="35"/>
    </row>
    <row r="118" spans="1:24" s="115" customFormat="1" x14ac:dyDescent="0.5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</row>
    <row r="119" spans="1:24" x14ac:dyDescent="0.5">
      <c r="A119" s="32"/>
      <c r="B119" s="297" t="str">
        <f>+IF(E119=2012,VLOOKUP(D119,K_navn!$A$2:$C$359,2),"")</f>
        <v/>
      </c>
      <c r="C119" s="297" t="str">
        <f>+IF(E119=2012,VLOOKUP(D119,K_navn!$A$2:$C$359,3),"")</f>
        <v/>
      </c>
      <c r="D119" s="115">
        <f>+'Ark1'!P1940</f>
        <v>3013</v>
      </c>
      <c r="E119" s="115">
        <f>+'Ark1'!C1940</f>
        <v>2013</v>
      </c>
      <c r="F119" s="116" t="str">
        <f>+IF('Ark1'!Q1940=0,"",'Ark1'!Q1940)</f>
        <v/>
      </c>
      <c r="G119" s="116">
        <f>+'Ark1'!R1940</f>
        <v>0</v>
      </c>
      <c r="H119" s="116">
        <f>+'Ark1'!S1940</f>
        <v>0</v>
      </c>
      <c r="I119" s="222" t="str">
        <f>+IF(G119=0,"",'Ark1'!AA1940)</f>
        <v/>
      </c>
      <c r="J119" s="222" t="str">
        <f>+IF(G119=0,"",'Ark1'!AB1940)</f>
        <v/>
      </c>
      <c r="K119" s="114" t="str">
        <f>+IF(G119=0,"",'Ark1'!U1940)</f>
        <v/>
      </c>
      <c r="L119" s="222" t="str">
        <f>+IF(G119=0,"",'Ark1'!W1940)</f>
        <v/>
      </c>
      <c r="M119" s="222" t="str">
        <f>+IF(G119=0,"",'Ark1'!X1940)</f>
        <v/>
      </c>
      <c r="N119" s="114" t="str">
        <f>+IF(G119=0,"",'Ark1'!Y1940)</f>
        <v/>
      </c>
      <c r="O119" s="116" t="str">
        <f>+IF(G119=0,"",'Ark1'!Z1940)</f>
        <v/>
      </c>
      <c r="P119" s="116" t="str">
        <f t="shared" si="1"/>
        <v/>
      </c>
      <c r="Q119" s="114" t="str">
        <f>+IF(G119=0,"",'Ark1'!T1940)</f>
        <v/>
      </c>
      <c r="R119" s="222" t="str">
        <f>+IF(G119=0,"",'Ark1'!V1940)</f>
        <v/>
      </c>
      <c r="S119" s="32"/>
      <c r="T119" s="35"/>
      <c r="U119" s="35"/>
      <c r="V119" s="35"/>
      <c r="W119" s="35"/>
      <c r="X119" s="35"/>
    </row>
    <row r="120" spans="1:24" x14ac:dyDescent="0.5">
      <c r="A120" s="32"/>
      <c r="B120" s="297" t="str">
        <f>+IF(E120=2012,VLOOKUP(D120,K_navn!$A$2:$C$359,2),"")</f>
        <v/>
      </c>
      <c r="C120" s="297" t="str">
        <f>+IF(E120=2012,VLOOKUP(D120,K_navn!$A$2:$C$359,3),"")</f>
        <v/>
      </c>
      <c r="D120" s="115">
        <f>+'Ark1'!P1941</f>
        <v>3013</v>
      </c>
      <c r="E120" s="115">
        <f>+'Ark1'!C1941</f>
        <v>2014</v>
      </c>
      <c r="F120" s="116" t="str">
        <f>+IF('Ark1'!Q1941=0,"",'Ark1'!Q1941)</f>
        <v/>
      </c>
      <c r="G120" s="116">
        <f>+'Ark1'!R1941</f>
        <v>0</v>
      </c>
      <c r="H120" s="116">
        <f>+'Ark1'!S1941</f>
        <v>0</v>
      </c>
      <c r="I120" s="222" t="str">
        <f>+IF(G120=0,"",'Ark1'!AA1941)</f>
        <v/>
      </c>
      <c r="J120" s="222" t="str">
        <f>+IF(G120=0,"",'Ark1'!AB1941)</f>
        <v/>
      </c>
      <c r="K120" s="114" t="str">
        <f>+IF(G120=0,"",'Ark1'!U1941)</f>
        <v/>
      </c>
      <c r="L120" s="222" t="str">
        <f>+IF(G120=0,"",'Ark1'!W1941)</f>
        <v/>
      </c>
      <c r="M120" s="222" t="str">
        <f>+IF(G120=0,"",'Ark1'!X1941)</f>
        <v/>
      </c>
      <c r="N120" s="114" t="str">
        <f>+IF(G120=0,"",'Ark1'!Y1941)</f>
        <v/>
      </c>
      <c r="O120" s="116" t="str">
        <f>+IF(G120=0,"",'Ark1'!Z1941)</f>
        <v/>
      </c>
      <c r="P120" s="116" t="str">
        <f t="shared" si="1"/>
        <v/>
      </c>
      <c r="Q120" s="114" t="str">
        <f>+IF(G120=0,"",'Ark1'!T1941)</f>
        <v/>
      </c>
      <c r="R120" s="222" t="str">
        <f>+IF(G120=0,"",'Ark1'!V1941)</f>
        <v/>
      </c>
      <c r="S120" s="32"/>
      <c r="T120" s="35"/>
      <c r="U120" s="35"/>
      <c r="V120" s="35"/>
      <c r="W120" s="35"/>
      <c r="X120" s="35"/>
    </row>
    <row r="121" spans="1:24" x14ac:dyDescent="0.5">
      <c r="A121" s="32"/>
      <c r="B121" s="297" t="str">
        <f>+IF(E121=2012,VLOOKUP(D121,K_navn!$A$2:$C$359,2),"")</f>
        <v/>
      </c>
      <c r="C121" s="297" t="str">
        <f>+IF(E121=2012,VLOOKUP(D121,K_navn!$A$2:$C$359,3),"")</f>
        <v/>
      </c>
      <c r="D121" s="115">
        <f>+'Ark1'!P1942</f>
        <v>3013</v>
      </c>
      <c r="E121" s="115">
        <f>+'Ark1'!C1942</f>
        <v>2015</v>
      </c>
      <c r="F121" s="116">
        <f>+IF('Ark1'!Q1942=0,"",'Ark1'!Q1942)</f>
        <v>1</v>
      </c>
      <c r="G121" s="116">
        <f>+'Ark1'!R1942</f>
        <v>235</v>
      </c>
      <c r="H121" s="116">
        <f>+'Ark1'!S1942</f>
        <v>234</v>
      </c>
      <c r="I121" s="222">
        <f>+IF(G121=0,"",'Ark1'!AA1942)</f>
        <v>0.61921951990724866</v>
      </c>
      <c r="J121" s="222">
        <f>+IF(G121=0,"",'Ark1'!AB1942)</f>
        <v>0.58531790926852456</v>
      </c>
      <c r="K121" s="114">
        <f>+IF(G121=0,"",'Ark1'!U1942)</f>
        <v>61.414529914529922</v>
      </c>
      <c r="L121" s="222">
        <f>+IF(G121=0,"",'Ark1'!W1942)</f>
        <v>76.608974358974379</v>
      </c>
      <c r="M121" s="222">
        <f>+IF(G121=0,"",'Ark1'!X1942)</f>
        <v>6.3700256791617811</v>
      </c>
      <c r="N121" s="114">
        <f>+IF(G121=0,"",'Ark1'!Y1942)</f>
        <v>2.4865369099734456</v>
      </c>
      <c r="O121" s="116">
        <f>+IF(G121=0,"",'Ark1'!Z1942)</f>
        <v>-38.281664472570384</v>
      </c>
      <c r="P121" s="116">
        <f t="shared" si="1"/>
        <v>234</v>
      </c>
      <c r="Q121" s="114">
        <f>+IF(G121=0,"",'Ark1'!T1942)</f>
        <v>16.276595744680847</v>
      </c>
      <c r="R121" s="222">
        <f>+IF(G121=0,"",'Ark1'!V1942)</f>
        <v>83.211563926623484</v>
      </c>
      <c r="S121" s="32"/>
      <c r="T121" s="35"/>
      <c r="U121" s="35"/>
      <c r="V121" s="35"/>
      <c r="W121" s="35"/>
      <c r="X121" s="35"/>
    </row>
    <row r="122" spans="1:24" x14ac:dyDescent="0.5">
      <c r="A122" s="32"/>
      <c r="B122" s="297" t="str">
        <f>+IF(E122=2012,VLOOKUP(D122,K_navn!$A$2:$C$359,2),"")</f>
        <v/>
      </c>
      <c r="C122" s="297" t="str">
        <f>+IF(E122=2012,VLOOKUP(D122,K_navn!$A$2:$C$359,3),"")</f>
        <v/>
      </c>
      <c r="D122" s="115">
        <f>+'Ark1'!P1943</f>
        <v>3013</v>
      </c>
      <c r="E122" s="115">
        <f>+'Ark1'!C1943</f>
        <v>2016</v>
      </c>
      <c r="F122" s="116" t="str">
        <f>+IF('Ark1'!Q1943=0,"",'Ark1'!Q1943)</f>
        <v/>
      </c>
      <c r="G122" s="116">
        <f>+'Ark1'!R1943</f>
        <v>0</v>
      </c>
      <c r="H122" s="116">
        <f>+'Ark1'!S1943</f>
        <v>0</v>
      </c>
      <c r="I122" s="222" t="str">
        <f>+IF(G122=0,"",'Ark1'!AA1943)</f>
        <v/>
      </c>
      <c r="J122" s="222" t="str">
        <f>+IF(G122=0,"",'Ark1'!AB1943)</f>
        <v/>
      </c>
      <c r="K122" s="114" t="str">
        <f>+IF(G122=0,"",'Ark1'!U1943)</f>
        <v/>
      </c>
      <c r="L122" s="222" t="str">
        <f>+IF(G122=0,"",'Ark1'!W1943)</f>
        <v/>
      </c>
      <c r="M122" s="222" t="str">
        <f>+IF(G122=0,"",'Ark1'!X1943)</f>
        <v/>
      </c>
      <c r="N122" s="114" t="str">
        <f>+IF(G122=0,"",'Ark1'!Y1943)</f>
        <v/>
      </c>
      <c r="O122" s="116" t="str">
        <f>+IF(G122=0,"",'Ark1'!Z1943)</f>
        <v/>
      </c>
      <c r="P122" s="116" t="str">
        <f t="shared" si="1"/>
        <v/>
      </c>
      <c r="Q122" s="114" t="str">
        <f>+IF(G122=0,"",'Ark1'!T1943)</f>
        <v/>
      </c>
      <c r="R122" s="222" t="str">
        <f>+IF(G122=0,"",'Ark1'!V1943)</f>
        <v/>
      </c>
      <c r="S122" s="32"/>
      <c r="T122" s="35"/>
      <c r="U122" s="35"/>
      <c r="V122" s="35"/>
      <c r="W122" s="35"/>
      <c r="X122" s="35"/>
    </row>
    <row r="123" spans="1:24" x14ac:dyDescent="0.5">
      <c r="A123" s="32"/>
      <c r="B123" s="297" t="str">
        <f>+IF(E123=2012,VLOOKUP(D123,K_navn!$A$2:$C$359,2),"")</f>
        <v/>
      </c>
      <c r="C123" s="297" t="str">
        <f>+IF(E123=2012,VLOOKUP(D123,K_navn!$A$2:$C$359,3),"")</f>
        <v/>
      </c>
      <c r="D123" s="115">
        <f>+'Ark1'!P1944</f>
        <v>3013</v>
      </c>
      <c r="E123" s="115">
        <f>+'Ark1'!C1944</f>
        <v>2017</v>
      </c>
      <c r="F123" s="116">
        <f>+IF('Ark1'!Q1944=0,"",'Ark1'!Q1944)</f>
        <v>1</v>
      </c>
      <c r="G123" s="116">
        <f>+'Ark1'!R1944</f>
        <v>90</v>
      </c>
      <c r="H123" s="116">
        <f>+'Ark1'!S1944</f>
        <v>90</v>
      </c>
      <c r="I123" s="222">
        <f>+IF(G123=0,"",'Ark1'!AA1944)</f>
        <v>0.25968779755893479</v>
      </c>
      <c r="J123" s="222">
        <f>+IF(G123=0,"",'Ark1'!AB1944)</f>
        <v>0.26106713427083966</v>
      </c>
      <c r="K123" s="114">
        <f>+IF(G123=0,"",'Ark1'!U1944)</f>
        <v>61.83333333333335</v>
      </c>
      <c r="L123" s="222">
        <f>+IF(G123=0,"",'Ark1'!W1944)</f>
        <v>82.055555555555557</v>
      </c>
      <c r="M123" s="222">
        <f>+IF(G123=0,"",'Ark1'!X1944)</f>
        <v>9.0246589484478807</v>
      </c>
      <c r="N123" s="114">
        <f>+IF(G123=0,"",'Ark1'!Y1944)</f>
        <v>2.8761471141480621</v>
      </c>
      <c r="O123" s="116">
        <f>+IF(G123=0,"",'Ark1'!Z1944)</f>
        <v>-33.041357502253682</v>
      </c>
      <c r="P123" s="116">
        <f t="shared" si="1"/>
        <v>90</v>
      </c>
      <c r="Q123" s="114">
        <f>+IF(G123=0,"",'Ark1'!T1944)</f>
        <v>16.3</v>
      </c>
      <c r="R123" s="222">
        <f>+IF(G123=0,"",'Ark1'!V1944)</f>
        <v>88.900926929095931</v>
      </c>
      <c r="S123" s="32"/>
      <c r="T123" s="35"/>
      <c r="U123" s="35"/>
      <c r="V123" s="35"/>
      <c r="W123" s="35"/>
      <c r="X123" s="35"/>
    </row>
    <row r="124" spans="1:24" x14ac:dyDescent="0.5">
      <c r="A124" s="32"/>
      <c r="B124" s="297" t="str">
        <f>+IF(E124=2012,VLOOKUP(D124,K_navn!$A$2:$C$359,2),"")</f>
        <v/>
      </c>
      <c r="C124" s="297" t="str">
        <f>+IF(E124=2012,VLOOKUP(D124,K_navn!$A$2:$C$359,3),"")</f>
        <v/>
      </c>
      <c r="D124" s="115">
        <f>+'Ark1'!P1945</f>
        <v>3013</v>
      </c>
      <c r="E124" s="115">
        <f>+'Ark1'!C1945</f>
        <v>2018</v>
      </c>
      <c r="F124" s="116" t="str">
        <f>+IF('Ark1'!Q1945=0,"",'Ark1'!Q1945)</f>
        <v/>
      </c>
      <c r="G124" s="116">
        <f>+'Ark1'!R1945</f>
        <v>0</v>
      </c>
      <c r="H124" s="116">
        <f>+'Ark1'!S1945</f>
        <v>0</v>
      </c>
      <c r="I124" s="222" t="str">
        <f>+IF(G124=0,"",'Ark1'!AA1945)</f>
        <v/>
      </c>
      <c r="J124" s="222" t="str">
        <f>+IF(G124=0,"",'Ark1'!AB1945)</f>
        <v/>
      </c>
      <c r="K124" s="114" t="str">
        <f>+IF(G124=0,"",'Ark1'!U1945)</f>
        <v/>
      </c>
      <c r="L124" s="222" t="str">
        <f>+IF(G124=0,"",'Ark1'!W1945)</f>
        <v/>
      </c>
      <c r="M124" s="222" t="str">
        <f>+IF(G124=0,"",'Ark1'!X1945)</f>
        <v/>
      </c>
      <c r="N124" s="114" t="str">
        <f>+IF(G124=0,"",'Ark1'!Y1945)</f>
        <v/>
      </c>
      <c r="O124" s="116" t="str">
        <f>+IF(G124=0,"",'Ark1'!Z1945)</f>
        <v/>
      </c>
      <c r="P124" s="116" t="str">
        <f t="shared" si="1"/>
        <v/>
      </c>
      <c r="Q124" s="114" t="str">
        <f>+IF(G124=0,"",'Ark1'!T1945)</f>
        <v/>
      </c>
      <c r="R124" s="222" t="str">
        <f>+IF(G124=0,"",'Ark1'!V1945)</f>
        <v/>
      </c>
      <c r="S124" s="32"/>
      <c r="T124" s="35"/>
      <c r="U124" s="35"/>
      <c r="V124" s="35"/>
      <c r="W124" s="35"/>
      <c r="X124" s="35"/>
    </row>
    <row r="125" spans="1:24" x14ac:dyDescent="0.5">
      <c r="A125" s="32"/>
      <c r="B125" s="297" t="str">
        <f>+IF(E125=2012,VLOOKUP(D125,K_navn!$A$2:$C$359,2),"")</f>
        <v/>
      </c>
      <c r="C125" s="297" t="str">
        <f>+IF(E125=2012,VLOOKUP(D125,K_navn!$A$2:$C$359,3),"")</f>
        <v/>
      </c>
      <c r="D125" s="115">
        <f>+'Ark1'!P1946</f>
        <v>3013</v>
      </c>
      <c r="E125" s="115">
        <f>+'Ark1'!C1946</f>
        <v>2019</v>
      </c>
      <c r="F125" s="116" t="str">
        <f>+IF('Ark1'!Q1946=0,"",'Ark1'!Q1946)</f>
        <v/>
      </c>
      <c r="G125" s="116">
        <f>+'Ark1'!R1946</f>
        <v>0</v>
      </c>
      <c r="H125" s="116">
        <f>+'Ark1'!S1946</f>
        <v>0</v>
      </c>
      <c r="I125" s="222" t="str">
        <f>+IF(G125=0,"",'Ark1'!AA1946)</f>
        <v/>
      </c>
      <c r="J125" s="222" t="str">
        <f>+IF(G125=0,"",'Ark1'!AB1946)</f>
        <v/>
      </c>
      <c r="K125" s="114" t="str">
        <f>+IF(G125=0,"",'Ark1'!U1946)</f>
        <v/>
      </c>
      <c r="L125" s="222" t="str">
        <f>+IF(G125=0,"",'Ark1'!W1946)</f>
        <v/>
      </c>
      <c r="M125" s="222" t="str">
        <f>+IF(G125=0,"",'Ark1'!X1946)</f>
        <v/>
      </c>
      <c r="N125" s="114" t="str">
        <f>+IF(G125=0,"",'Ark1'!Y1946)</f>
        <v/>
      </c>
      <c r="O125" s="116" t="str">
        <f>+IF(G125=0,"",'Ark1'!Z1946)</f>
        <v/>
      </c>
      <c r="P125" s="116" t="str">
        <f t="shared" si="1"/>
        <v/>
      </c>
      <c r="Q125" s="114" t="str">
        <f>+IF(G125=0,"",'Ark1'!T1946)</f>
        <v/>
      </c>
      <c r="R125" s="222" t="str">
        <f>+IF(G125=0,"",'Ark1'!V1946)</f>
        <v/>
      </c>
      <c r="S125" s="32"/>
      <c r="T125" s="35"/>
      <c r="U125" s="35"/>
      <c r="V125" s="35"/>
      <c r="W125" s="35"/>
      <c r="X125" s="35"/>
    </row>
    <row r="126" spans="1:24" x14ac:dyDescent="0.5">
      <c r="A126" s="32"/>
      <c r="B126" s="297" t="str">
        <f>+IF(E126=2012,VLOOKUP(D126,K_navn!$A$2:$C$359,2),"")</f>
        <v/>
      </c>
      <c r="C126" s="297" t="str">
        <f>+IF(E126=2012,VLOOKUP(D126,K_navn!$A$2:$C$359,3),"")</f>
        <v/>
      </c>
      <c r="D126" s="115">
        <f>+'Ark1'!P1947</f>
        <v>3013</v>
      </c>
      <c r="E126" s="115">
        <f>+'Ark1'!C1947</f>
        <v>2020</v>
      </c>
      <c r="F126" s="116" t="str">
        <f>+IF('Ark1'!Q1947=0,"",'Ark1'!Q1947)</f>
        <v/>
      </c>
      <c r="G126" s="116">
        <f>+'Ark1'!R1947</f>
        <v>0</v>
      </c>
      <c r="H126" s="116">
        <f>+'Ark1'!S1947</f>
        <v>0</v>
      </c>
      <c r="I126" s="222" t="str">
        <f>+IF(G126=0,"",'Ark1'!AA1947)</f>
        <v/>
      </c>
      <c r="J126" s="222" t="str">
        <f>+IF(G126=0,"",'Ark1'!AB1947)</f>
        <v/>
      </c>
      <c r="K126" s="114" t="str">
        <f>+IF(G126=0,"",'Ark1'!U1947)</f>
        <v/>
      </c>
      <c r="L126" s="222" t="str">
        <f>+IF(G126=0,"",'Ark1'!W1947)</f>
        <v/>
      </c>
      <c r="M126" s="222" t="str">
        <f>+IF(G126=0,"",'Ark1'!X1947)</f>
        <v/>
      </c>
      <c r="N126" s="114" t="str">
        <f>+IF(G126=0,"",'Ark1'!Y1947)</f>
        <v/>
      </c>
      <c r="O126" s="116" t="str">
        <f>+IF(G126=0,"",'Ark1'!Z1947)</f>
        <v/>
      </c>
      <c r="P126" s="116" t="str">
        <f t="shared" si="1"/>
        <v/>
      </c>
      <c r="Q126" s="114" t="str">
        <f>+IF(G126=0,"",'Ark1'!T1947)</f>
        <v/>
      </c>
      <c r="R126" s="222" t="str">
        <f>+IF(G126=0,"",'Ark1'!V1947)</f>
        <v/>
      </c>
      <c r="S126" s="32"/>
      <c r="T126" s="35"/>
      <c r="U126" s="35"/>
      <c r="V126" s="35"/>
      <c r="W126" s="35"/>
      <c r="X126" s="35"/>
    </row>
    <row r="127" spans="1:24" x14ac:dyDescent="0.5">
      <c r="A127" s="32"/>
      <c r="B127" s="297" t="str">
        <f>+IF(E127=2012,VLOOKUP(D127,K_navn!$A$2:$C$359,2),"")</f>
        <v/>
      </c>
      <c r="C127" s="297" t="str">
        <f>+IF(E127=2012,VLOOKUP(D127,K_navn!$A$2:$C$359,3),"")</f>
        <v/>
      </c>
      <c r="D127" s="115">
        <f>+'Ark1'!P1948</f>
        <v>3013</v>
      </c>
      <c r="E127" s="115">
        <f>+'Ark1'!C1948</f>
        <v>2021</v>
      </c>
      <c r="F127" s="116">
        <f>+IF('Ark1'!Q1948=0,"",'Ark1'!Q1948)</f>
        <v>1</v>
      </c>
      <c r="G127" s="116">
        <f>+'Ark1'!R1948</f>
        <v>1</v>
      </c>
      <c r="H127" s="116">
        <f>+'Ark1'!S1948</f>
        <v>1</v>
      </c>
      <c r="I127" s="222">
        <f>+IF(G127=0,"",'Ark1'!AA1948)</f>
        <v>3.8034383082306391E-3</v>
      </c>
      <c r="J127" s="222">
        <f>+IF(G127=0,"",'Ark1'!AB1948)</f>
        <v>4.3004184664863741E-3</v>
      </c>
      <c r="K127" s="114">
        <f>+IF(G127=0,"",'Ark1'!U1948)</f>
        <v>61</v>
      </c>
      <c r="L127" s="222">
        <f>+IF(G127=0,"",'Ark1'!W1948)</f>
        <v>95.94</v>
      </c>
      <c r="M127" s="222">
        <f>+IF(G127=0,"",'Ark1'!X1948)</f>
        <v>0</v>
      </c>
      <c r="N127" s="114">
        <f>+IF(G127=0,"",'Ark1'!Y1948)</f>
        <v>0</v>
      </c>
      <c r="O127" s="116">
        <f>+IF(G127=0,"",'Ark1'!Z1948)</f>
        <v>0</v>
      </c>
      <c r="P127" s="116">
        <f t="shared" si="1"/>
        <v>1</v>
      </c>
      <c r="Q127" s="114">
        <f>+IF(G127=0,"",'Ark1'!T1948)</f>
        <v>17</v>
      </c>
      <c r="R127" s="222">
        <f>+IF(G127=0,"",'Ark1'!V1948)</f>
        <v>103.94366197183098</v>
      </c>
      <c r="S127" s="32"/>
      <c r="T127" s="35"/>
      <c r="U127" s="35"/>
      <c r="V127" s="35"/>
      <c r="W127" s="35"/>
      <c r="X127" s="35"/>
    </row>
    <row r="128" spans="1:24" x14ac:dyDescent="0.5">
      <c r="A128" s="32"/>
      <c r="B128" s="297" t="str">
        <f>+IF(E128=2012,VLOOKUP(D128,K_navn!$A$2:$C$359,2),"")</f>
        <v/>
      </c>
      <c r="C128" s="297" t="str">
        <f>+IF(E128=2012,VLOOKUP(D128,K_navn!$A$2:$C$359,3),"")</f>
        <v/>
      </c>
      <c r="D128" s="115">
        <f>+'Ark1'!P1949</f>
        <v>3013</v>
      </c>
      <c r="E128" s="115">
        <f>+'Ark1'!C1949</f>
        <v>2022</v>
      </c>
      <c r="F128" s="116">
        <f>+IF('Ark1'!Q1949=0,"",'Ark1'!Q1949)</f>
        <v>2</v>
      </c>
      <c r="G128" s="116">
        <f>+'Ark1'!R1949</f>
        <v>4</v>
      </c>
      <c r="H128" s="116">
        <f>+'Ark1'!S1949</f>
        <v>4</v>
      </c>
      <c r="I128" s="222">
        <f>+IF(G128=0,"",'Ark1'!AA1949)</f>
        <v>1.3886478042006599E-2</v>
      </c>
      <c r="J128" s="222">
        <f>+IF(G128=0,"",'Ark1'!AB1949)</f>
        <v>1.3083602287653297E-2</v>
      </c>
      <c r="K128" s="114">
        <f>+IF(G128=0,"",'Ark1'!U1949)</f>
        <v>61.5</v>
      </c>
      <c r="L128" s="222">
        <f>+IF(G128=0,"",'Ark1'!W1949)</f>
        <v>80.800000000000011</v>
      </c>
      <c r="M128" s="222">
        <f>+IF(G128=0,"",'Ark1'!X1949)</f>
        <v>10.762666955731659</v>
      </c>
      <c r="N128" s="114">
        <f>+IF(G128=0,"",'Ark1'!Y1949)</f>
        <v>0.5</v>
      </c>
      <c r="O128" s="116">
        <f>+IF(G128=0,"",'Ark1'!Z1949)</f>
        <v>-24.62214998291104</v>
      </c>
      <c r="P128" s="116">
        <f t="shared" si="1"/>
        <v>2</v>
      </c>
      <c r="Q128" s="114">
        <f>+IF(G128=0,"",'Ark1'!T1949)</f>
        <v>17</v>
      </c>
      <c r="R128" s="222">
        <f>+IF(G128=0,"",'Ark1'!V1949)</f>
        <v>87.540628385698781</v>
      </c>
      <c r="S128" s="32"/>
      <c r="T128" s="35"/>
      <c r="U128" s="35"/>
      <c r="V128" s="35"/>
      <c r="W128" s="35"/>
      <c r="X128" s="35"/>
    </row>
    <row r="129" spans="1:24" s="115" customFormat="1" x14ac:dyDescent="0.5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</row>
    <row r="130" spans="1:24" x14ac:dyDescent="0.5">
      <c r="A130" s="32"/>
      <c r="B130" s="297" t="str">
        <f>+IF(E130=2012,VLOOKUP(D130,K_navn!$A$2:$C$359,2),"")</f>
        <v>Indre Østfold</v>
      </c>
      <c r="C130" s="297" t="str">
        <f>+IF(E130=2012,VLOOKUP(D130,K_navn!$A$2:$C$359,3),"")</f>
        <v>Viken</v>
      </c>
      <c r="D130" s="115">
        <f>+'Ark1'!P1950</f>
        <v>3014</v>
      </c>
      <c r="E130" s="115">
        <f>+'Ark1'!C1950</f>
        <v>2012</v>
      </c>
      <c r="F130" s="116" t="str">
        <f>+IF('Ark1'!Q1950=0,"",'Ark1'!Q1950)</f>
        <v/>
      </c>
      <c r="G130" s="116">
        <f>+'Ark1'!R1950</f>
        <v>0</v>
      </c>
      <c r="H130" s="116">
        <f>+'Ark1'!S1950</f>
        <v>0</v>
      </c>
      <c r="I130" s="222" t="str">
        <f>+IF(G130=0,"",'Ark1'!AA1950)</f>
        <v/>
      </c>
      <c r="J130" s="222" t="str">
        <f>+IF(G130=0,"",'Ark1'!AB1950)</f>
        <v/>
      </c>
      <c r="K130" s="114" t="str">
        <f>+IF(G130=0,"",'Ark1'!U1950)</f>
        <v/>
      </c>
      <c r="L130" s="222" t="str">
        <f>+IF(G130=0,"",'Ark1'!W1950)</f>
        <v/>
      </c>
      <c r="M130" s="222" t="str">
        <f>+IF(G130=0,"",'Ark1'!X1950)</f>
        <v/>
      </c>
      <c r="N130" s="114" t="str">
        <f>+IF(G130=0,"",'Ark1'!Y1950)</f>
        <v/>
      </c>
      <c r="O130" s="116" t="str">
        <f>+IF(G130=0,"",'Ark1'!Z1950)</f>
        <v/>
      </c>
      <c r="P130" s="116" t="str">
        <f t="shared" si="1"/>
        <v/>
      </c>
      <c r="Q130" s="114" t="str">
        <f>+IF(G130=0,"",'Ark1'!T1950)</f>
        <v/>
      </c>
      <c r="R130" s="222" t="str">
        <f>+IF(G130=0,"",'Ark1'!V1950)</f>
        <v/>
      </c>
      <c r="S130" s="32"/>
      <c r="T130" s="35"/>
      <c r="U130" s="35"/>
      <c r="V130" s="35"/>
      <c r="W130" s="35"/>
      <c r="X130" s="35"/>
    </row>
    <row r="131" spans="1:24" x14ac:dyDescent="0.5">
      <c r="A131" s="32"/>
      <c r="B131" s="297" t="str">
        <f>+IF(E131=2012,VLOOKUP(D131,K_navn!$A$2:$C$359,2),"")</f>
        <v/>
      </c>
      <c r="C131" s="297" t="str">
        <f>+IF(E131=2012,VLOOKUP(D131,K_navn!$A$2:$C$359,3),"")</f>
        <v/>
      </c>
      <c r="D131" s="115">
        <f>+'Ark1'!P1951</f>
        <v>3014</v>
      </c>
      <c r="E131" s="115">
        <f>+'Ark1'!C1951</f>
        <v>2013</v>
      </c>
      <c r="F131" s="116" t="str">
        <f>+IF('Ark1'!Q1951=0,"",'Ark1'!Q1951)</f>
        <v/>
      </c>
      <c r="G131" s="116">
        <f>+'Ark1'!R1951</f>
        <v>0</v>
      </c>
      <c r="H131" s="116">
        <f>+'Ark1'!S1951</f>
        <v>0</v>
      </c>
      <c r="I131" s="222" t="str">
        <f>+IF(G131=0,"",'Ark1'!AA1951)</f>
        <v/>
      </c>
      <c r="J131" s="222" t="str">
        <f>+IF(G131=0,"",'Ark1'!AB1951)</f>
        <v/>
      </c>
      <c r="K131" s="114" t="str">
        <f>+IF(G131=0,"",'Ark1'!U1951)</f>
        <v/>
      </c>
      <c r="L131" s="222" t="str">
        <f>+IF(G131=0,"",'Ark1'!W1951)</f>
        <v/>
      </c>
      <c r="M131" s="222" t="str">
        <f>+IF(G131=0,"",'Ark1'!X1951)</f>
        <v/>
      </c>
      <c r="N131" s="114" t="str">
        <f>+IF(G131=0,"",'Ark1'!Y1951)</f>
        <v/>
      </c>
      <c r="O131" s="116" t="str">
        <f>+IF(G131=0,"",'Ark1'!Z1951)</f>
        <v/>
      </c>
      <c r="P131" s="116" t="str">
        <f t="shared" si="1"/>
        <v/>
      </c>
      <c r="Q131" s="114" t="str">
        <f>+IF(G131=0,"",'Ark1'!T1951)</f>
        <v/>
      </c>
      <c r="R131" s="222" t="str">
        <f>+IF(G131=0,"",'Ark1'!V1951)</f>
        <v/>
      </c>
      <c r="S131" s="32"/>
      <c r="T131" s="35"/>
      <c r="U131" s="35"/>
      <c r="V131" s="35"/>
      <c r="W131" s="35"/>
      <c r="X131" s="35"/>
    </row>
    <row r="132" spans="1:24" x14ac:dyDescent="0.5">
      <c r="A132" s="32"/>
      <c r="B132" s="297" t="str">
        <f>+IF(E132=2012,VLOOKUP(D132,K_navn!$A$2:$C$359,2),"")</f>
        <v/>
      </c>
      <c r="C132" s="297" t="str">
        <f>+IF(E132=2012,VLOOKUP(D132,K_navn!$A$2:$C$359,3),"")</f>
        <v/>
      </c>
      <c r="D132" s="115">
        <f>+'Ark1'!P1952</f>
        <v>3014</v>
      </c>
      <c r="E132" s="115">
        <f>+'Ark1'!C1952</f>
        <v>2014</v>
      </c>
      <c r="F132" s="116" t="str">
        <f>+IF('Ark1'!Q1952=0,"",'Ark1'!Q1952)</f>
        <v/>
      </c>
      <c r="G132" s="116">
        <f>+'Ark1'!R1952</f>
        <v>0</v>
      </c>
      <c r="H132" s="116">
        <f>+'Ark1'!S1952</f>
        <v>0</v>
      </c>
      <c r="I132" s="222" t="str">
        <f>+IF(G132=0,"",'Ark1'!AA1952)</f>
        <v/>
      </c>
      <c r="J132" s="222" t="str">
        <f>+IF(G132=0,"",'Ark1'!AB1952)</f>
        <v/>
      </c>
      <c r="K132" s="114" t="str">
        <f>+IF(G132=0,"",'Ark1'!U1952)</f>
        <v/>
      </c>
      <c r="L132" s="222" t="str">
        <f>+IF(G132=0,"",'Ark1'!W1952)</f>
        <v/>
      </c>
      <c r="M132" s="222" t="str">
        <f>+IF(G132=0,"",'Ark1'!X1952)</f>
        <v/>
      </c>
      <c r="N132" s="114" t="str">
        <f>+IF(G132=0,"",'Ark1'!Y1952)</f>
        <v/>
      </c>
      <c r="O132" s="116" t="str">
        <f>+IF(G132=0,"",'Ark1'!Z1952)</f>
        <v/>
      </c>
      <c r="P132" s="116" t="str">
        <f t="shared" si="1"/>
        <v/>
      </c>
      <c r="Q132" s="114" t="str">
        <f>+IF(G132=0,"",'Ark1'!T1952)</f>
        <v/>
      </c>
      <c r="R132" s="222" t="str">
        <f>+IF(G132=0,"",'Ark1'!V1952)</f>
        <v/>
      </c>
      <c r="S132" s="32"/>
      <c r="T132" s="35"/>
      <c r="U132" s="35"/>
      <c r="V132" s="35"/>
      <c r="W132" s="35"/>
      <c r="X132" s="35"/>
    </row>
    <row r="133" spans="1:24" x14ac:dyDescent="0.5">
      <c r="A133" s="32"/>
      <c r="B133" s="297" t="str">
        <f>+IF(E133=2012,VLOOKUP(D133,K_navn!$A$2:$C$359,2),"")</f>
        <v/>
      </c>
      <c r="C133" s="297" t="str">
        <f>+IF(E133=2012,VLOOKUP(D133,K_navn!$A$2:$C$359,3),"")</f>
        <v/>
      </c>
      <c r="D133" s="115">
        <f>+'Ark1'!P1953</f>
        <v>3014</v>
      </c>
      <c r="E133" s="115">
        <f>+'Ark1'!C1953</f>
        <v>2015</v>
      </c>
      <c r="F133" s="116" t="str">
        <f>+IF('Ark1'!Q1953=0,"",'Ark1'!Q1953)</f>
        <v/>
      </c>
      <c r="G133" s="116">
        <f>+'Ark1'!R1953</f>
        <v>0</v>
      </c>
      <c r="H133" s="116">
        <f>+'Ark1'!S1953</f>
        <v>0</v>
      </c>
      <c r="I133" s="222" t="str">
        <f>+IF(G133=0,"",'Ark1'!AA1953)</f>
        <v/>
      </c>
      <c r="J133" s="222" t="str">
        <f>+IF(G133=0,"",'Ark1'!AB1953)</f>
        <v/>
      </c>
      <c r="K133" s="114" t="str">
        <f>+IF(G133=0,"",'Ark1'!U1953)</f>
        <v/>
      </c>
      <c r="L133" s="222" t="str">
        <f>+IF(G133=0,"",'Ark1'!W1953)</f>
        <v/>
      </c>
      <c r="M133" s="222" t="str">
        <f>+IF(G133=0,"",'Ark1'!X1953)</f>
        <v/>
      </c>
      <c r="N133" s="114" t="str">
        <f>+IF(G133=0,"",'Ark1'!Y1953)</f>
        <v/>
      </c>
      <c r="O133" s="116" t="str">
        <f>+IF(G133=0,"",'Ark1'!Z1953)</f>
        <v/>
      </c>
      <c r="P133" s="116" t="str">
        <f t="shared" si="1"/>
        <v/>
      </c>
      <c r="Q133" s="114" t="str">
        <f>+IF(G133=0,"",'Ark1'!T1953)</f>
        <v/>
      </c>
      <c r="R133" s="222" t="str">
        <f>+IF(G133=0,"",'Ark1'!V1953)</f>
        <v/>
      </c>
      <c r="S133" s="32"/>
      <c r="T133" s="35"/>
      <c r="U133" s="35"/>
      <c r="V133" s="35"/>
      <c r="W133" s="35"/>
      <c r="X133" s="35"/>
    </row>
    <row r="134" spans="1:24" x14ac:dyDescent="0.5">
      <c r="A134" s="32"/>
      <c r="B134" s="297" t="str">
        <f>+IF(E134=2012,VLOOKUP(D134,K_navn!$A$2:$C$359,2),"")</f>
        <v/>
      </c>
      <c r="C134" s="297" t="str">
        <f>+IF(E134=2012,VLOOKUP(D134,K_navn!$A$2:$C$359,3),"")</f>
        <v/>
      </c>
      <c r="D134" s="115">
        <f>+'Ark1'!P1954</f>
        <v>3014</v>
      </c>
      <c r="E134" s="115">
        <f>+'Ark1'!C1954</f>
        <v>2016</v>
      </c>
      <c r="F134" s="116">
        <f>+IF('Ark1'!Q1954=0,"",'Ark1'!Q1954)</f>
        <v>1</v>
      </c>
      <c r="G134" s="116">
        <f>+'Ark1'!R1954</f>
        <v>174</v>
      </c>
      <c r="H134" s="116">
        <f>+'Ark1'!S1954</f>
        <v>174</v>
      </c>
      <c r="I134" s="222">
        <f>+IF(G134=0,"",'Ark1'!AA1954)</f>
        <v>0.37103377686796313</v>
      </c>
      <c r="J134" s="222">
        <f>+IF(G134=0,"",'Ark1'!AB1954)</f>
        <v>0.35091220394490347</v>
      </c>
      <c r="K134" s="114">
        <f>+IF(G134=0,"",'Ark1'!U1954)</f>
        <v>62.511494252873554</v>
      </c>
      <c r="L134" s="222">
        <f>+IF(G134=0,"",'Ark1'!W1954)</f>
        <v>77.046551724137984</v>
      </c>
      <c r="M134" s="222">
        <f>+IF(G134=0,"",'Ark1'!X1954)</f>
        <v>10.544948382293947</v>
      </c>
      <c r="N134" s="114">
        <f>+IF(G134=0,"",'Ark1'!Y1954)</f>
        <v>1.9819255287955704</v>
      </c>
      <c r="O134" s="116">
        <f>+IF(G134=0,"",'Ark1'!Z1954)</f>
        <v>-3.2020840956586456</v>
      </c>
      <c r="P134" s="116">
        <f t="shared" si="1"/>
        <v>174</v>
      </c>
      <c r="Q134" s="114">
        <f>+IF(G134=0,"",'Ark1'!T1954)</f>
        <v>16.827586206896555</v>
      </c>
      <c r="R134" s="222">
        <f>+IF(G134=0,"",'Ark1'!V1954)</f>
        <v>83.474053872305447</v>
      </c>
      <c r="S134" s="32"/>
      <c r="T134" s="35"/>
      <c r="U134" s="35"/>
      <c r="V134" s="35"/>
      <c r="W134" s="35"/>
      <c r="X134" s="35"/>
    </row>
    <row r="135" spans="1:24" x14ac:dyDescent="0.5">
      <c r="A135" s="32"/>
      <c r="B135" s="297" t="str">
        <f>+IF(E135=2012,VLOOKUP(D135,K_navn!$A$2:$C$359,2),"")</f>
        <v/>
      </c>
      <c r="C135" s="297" t="str">
        <f>+IF(E135=2012,VLOOKUP(D135,K_navn!$A$2:$C$359,3),"")</f>
        <v/>
      </c>
      <c r="D135" s="115">
        <f>+'Ark1'!P1955</f>
        <v>3014</v>
      </c>
      <c r="E135" s="115">
        <f>+'Ark1'!C1955</f>
        <v>2017</v>
      </c>
      <c r="F135" s="116">
        <f>+IF('Ark1'!Q1955=0,"",'Ark1'!Q1955)</f>
        <v>1</v>
      </c>
      <c r="G135" s="116">
        <f>+'Ark1'!R1955</f>
        <v>47</v>
      </c>
      <c r="H135" s="116">
        <f>+'Ark1'!S1955</f>
        <v>47</v>
      </c>
      <c r="I135" s="222">
        <f>+IF(G135=0,"",'Ark1'!AA1955)</f>
        <v>0.13561473872522148</v>
      </c>
      <c r="J135" s="222">
        <f>+IF(G135=0,"",'Ark1'!AB1955)</f>
        <v>0.13203598463122351</v>
      </c>
      <c r="K135" s="114">
        <f>+IF(G135=0,"",'Ark1'!U1955)</f>
        <v>62.468085106382993</v>
      </c>
      <c r="L135" s="222">
        <f>+IF(G135=0,"",'Ark1'!W1955)</f>
        <v>79.468085106382986</v>
      </c>
      <c r="M135" s="222">
        <f>+IF(G135=0,"",'Ark1'!X1955)</f>
        <v>7.6341089681401488</v>
      </c>
      <c r="N135" s="114">
        <f>+IF(G135=0,"",'Ark1'!Y1955)</f>
        <v>1.6991996092001349</v>
      </c>
      <c r="O135" s="116">
        <f>+IF(G135=0,"",'Ark1'!Z1955)</f>
        <v>-28.506496386431305</v>
      </c>
      <c r="P135" s="116">
        <f t="shared" si="1"/>
        <v>47</v>
      </c>
      <c r="Q135" s="114">
        <f>+IF(G135=0,"",'Ark1'!T1955)</f>
        <v>16.936170212765955</v>
      </c>
      <c r="R135" s="222">
        <f>+IF(G135=0,"",'Ark1'!V1955)</f>
        <v>86.09760033194253</v>
      </c>
      <c r="S135" s="32"/>
      <c r="T135" s="35"/>
      <c r="U135" s="35"/>
      <c r="V135" s="35"/>
      <c r="W135" s="35"/>
      <c r="X135" s="35"/>
    </row>
    <row r="136" spans="1:24" x14ac:dyDescent="0.5">
      <c r="A136" s="32"/>
      <c r="B136" s="297" t="str">
        <f>+IF(E136=2012,VLOOKUP(D136,K_navn!$A$2:$C$359,2),"")</f>
        <v/>
      </c>
      <c r="C136" s="297" t="str">
        <f>+IF(E136=2012,VLOOKUP(D136,K_navn!$A$2:$C$359,3),"")</f>
        <v/>
      </c>
      <c r="D136" s="115">
        <f>+'Ark1'!P1956</f>
        <v>3014</v>
      </c>
      <c r="E136" s="115">
        <f>+'Ark1'!C1956</f>
        <v>2018</v>
      </c>
      <c r="F136" s="116" t="str">
        <f>+IF('Ark1'!Q1956=0,"",'Ark1'!Q1956)</f>
        <v/>
      </c>
      <c r="G136" s="116">
        <f>+'Ark1'!R1956</f>
        <v>0</v>
      </c>
      <c r="H136" s="116">
        <f>+'Ark1'!S1956</f>
        <v>0</v>
      </c>
      <c r="I136" s="222" t="str">
        <f>+IF(G136=0,"",'Ark1'!AA1956)</f>
        <v/>
      </c>
      <c r="J136" s="222" t="str">
        <f>+IF(G136=0,"",'Ark1'!AB1956)</f>
        <v/>
      </c>
      <c r="K136" s="114" t="str">
        <f>+IF(G136=0,"",'Ark1'!U1956)</f>
        <v/>
      </c>
      <c r="L136" s="222" t="str">
        <f>+IF(G136=0,"",'Ark1'!W1956)</f>
        <v/>
      </c>
      <c r="M136" s="222" t="str">
        <f>+IF(G136=0,"",'Ark1'!X1956)</f>
        <v/>
      </c>
      <c r="N136" s="114" t="str">
        <f>+IF(G136=0,"",'Ark1'!Y1956)</f>
        <v/>
      </c>
      <c r="O136" s="116" t="str">
        <f>+IF(G136=0,"",'Ark1'!Z1956)</f>
        <v/>
      </c>
      <c r="P136" s="116" t="str">
        <f t="shared" si="1"/>
        <v/>
      </c>
      <c r="Q136" s="114" t="str">
        <f>+IF(G136=0,"",'Ark1'!T1956)</f>
        <v/>
      </c>
      <c r="R136" s="222" t="str">
        <f>+IF(G136=0,"",'Ark1'!V1956)</f>
        <v/>
      </c>
      <c r="S136" s="32"/>
      <c r="T136" s="35"/>
      <c r="U136" s="35"/>
      <c r="V136" s="35"/>
      <c r="W136" s="35"/>
      <c r="X136" s="35"/>
    </row>
    <row r="137" spans="1:24" x14ac:dyDescent="0.5">
      <c r="A137" s="32"/>
      <c r="B137" s="297" t="str">
        <f>+IF(E137=2012,VLOOKUP(D137,K_navn!$A$2:$C$359,2),"")</f>
        <v/>
      </c>
      <c r="C137" s="297" t="str">
        <f>+IF(E137=2012,VLOOKUP(D137,K_navn!$A$2:$C$359,3),"")</f>
        <v/>
      </c>
      <c r="D137" s="115">
        <f>+'Ark1'!P1957</f>
        <v>3014</v>
      </c>
      <c r="E137" s="115">
        <f>+'Ark1'!C1957</f>
        <v>2019</v>
      </c>
      <c r="F137" s="116" t="str">
        <f>+IF('Ark1'!Q1957=0,"",'Ark1'!Q1957)</f>
        <v/>
      </c>
      <c r="G137" s="116">
        <f>+'Ark1'!R1957</f>
        <v>0</v>
      </c>
      <c r="H137" s="116">
        <f>+'Ark1'!S1957</f>
        <v>0</v>
      </c>
      <c r="I137" s="222" t="str">
        <f>+IF(G137=0,"",'Ark1'!AA1957)</f>
        <v/>
      </c>
      <c r="J137" s="222" t="str">
        <f>+IF(G137=0,"",'Ark1'!AB1957)</f>
        <v/>
      </c>
      <c r="K137" s="114" t="str">
        <f>+IF(G137=0,"",'Ark1'!U1957)</f>
        <v/>
      </c>
      <c r="L137" s="222" t="str">
        <f>+IF(G137=0,"",'Ark1'!W1957)</f>
        <v/>
      </c>
      <c r="M137" s="222" t="str">
        <f>+IF(G137=0,"",'Ark1'!X1957)</f>
        <v/>
      </c>
      <c r="N137" s="114" t="str">
        <f>+IF(G137=0,"",'Ark1'!Y1957)</f>
        <v/>
      </c>
      <c r="O137" s="116" t="str">
        <f>+IF(G137=0,"",'Ark1'!Z1957)</f>
        <v/>
      </c>
      <c r="P137" s="116" t="str">
        <f t="shared" si="1"/>
        <v/>
      </c>
      <c r="Q137" s="114" t="str">
        <f>+IF(G137=0,"",'Ark1'!T1957)</f>
        <v/>
      </c>
      <c r="R137" s="222" t="str">
        <f>+IF(G137=0,"",'Ark1'!V1957)</f>
        <v/>
      </c>
      <c r="S137" s="32"/>
      <c r="T137" s="35"/>
      <c r="U137" s="35"/>
      <c r="V137" s="35"/>
      <c r="W137" s="35"/>
      <c r="X137" s="35"/>
    </row>
    <row r="138" spans="1:24" x14ac:dyDescent="0.5">
      <c r="A138" s="32"/>
      <c r="B138" s="297" t="str">
        <f>+IF(E138=2012,VLOOKUP(D138,K_navn!$A$2:$C$359,2),"")</f>
        <v/>
      </c>
      <c r="C138" s="297" t="str">
        <f>+IF(E138=2012,VLOOKUP(D138,K_navn!$A$2:$C$359,3),"")</f>
        <v/>
      </c>
      <c r="D138" s="115">
        <f>+'Ark1'!P1958</f>
        <v>3014</v>
      </c>
      <c r="E138" s="115">
        <f>+'Ark1'!C1958</f>
        <v>2020</v>
      </c>
      <c r="F138" s="116" t="str">
        <f>+IF('Ark1'!Q1958=0,"",'Ark1'!Q1958)</f>
        <v/>
      </c>
      <c r="G138" s="116">
        <f>+'Ark1'!R1958</f>
        <v>0</v>
      </c>
      <c r="H138" s="116">
        <f>+'Ark1'!S1958</f>
        <v>0</v>
      </c>
      <c r="I138" s="222" t="str">
        <f>+IF(G138=0,"",'Ark1'!AA1958)</f>
        <v/>
      </c>
      <c r="J138" s="222" t="str">
        <f>+IF(G138=0,"",'Ark1'!AB1958)</f>
        <v/>
      </c>
      <c r="K138" s="114" t="str">
        <f>+IF(G138=0,"",'Ark1'!U1958)</f>
        <v/>
      </c>
      <c r="L138" s="222" t="str">
        <f>+IF(G138=0,"",'Ark1'!W1958)</f>
        <v/>
      </c>
      <c r="M138" s="222" t="str">
        <f>+IF(G138=0,"",'Ark1'!X1958)</f>
        <v/>
      </c>
      <c r="N138" s="114" t="str">
        <f>+IF(G138=0,"",'Ark1'!Y1958)</f>
        <v/>
      </c>
      <c r="O138" s="116" t="str">
        <f>+IF(G138=0,"",'Ark1'!Z1958)</f>
        <v/>
      </c>
      <c r="P138" s="116" t="str">
        <f t="shared" si="1"/>
        <v/>
      </c>
      <c r="Q138" s="114" t="str">
        <f>+IF(G138=0,"",'Ark1'!T1958)</f>
        <v/>
      </c>
      <c r="R138" s="222" t="str">
        <f>+IF(G138=0,"",'Ark1'!V1958)</f>
        <v/>
      </c>
      <c r="S138" s="32"/>
      <c r="T138" s="35"/>
      <c r="U138" s="35"/>
      <c r="V138" s="35"/>
      <c r="W138" s="35"/>
      <c r="X138" s="35"/>
    </row>
    <row r="139" spans="1:24" x14ac:dyDescent="0.5">
      <c r="A139" s="32"/>
      <c r="B139" s="297" t="str">
        <f>+IF(E139=2012,VLOOKUP(D139,K_navn!$A$2:$C$359,2),"")</f>
        <v/>
      </c>
      <c r="C139" s="297" t="str">
        <f>+IF(E139=2012,VLOOKUP(D139,K_navn!$A$2:$C$359,3),"")</f>
        <v/>
      </c>
      <c r="D139" s="115">
        <f>+'Ark1'!P1959</f>
        <v>3014</v>
      </c>
      <c r="E139" s="115">
        <f>+'Ark1'!C1959</f>
        <v>2021</v>
      </c>
      <c r="F139" s="116">
        <f>+IF('Ark1'!Q1959=0,"",'Ark1'!Q1959)</f>
        <v>1</v>
      </c>
      <c r="G139" s="116">
        <f>+'Ark1'!R1959</f>
        <v>46</v>
      </c>
      <c r="H139" s="116">
        <f>+'Ark1'!S1959</f>
        <v>46</v>
      </c>
      <c r="I139" s="222">
        <f>+IF(G139=0,"",'Ark1'!AA1959)</f>
        <v>0.17495816217860949</v>
      </c>
      <c r="J139" s="222">
        <f>+IF(G139=0,"",'Ark1'!AB1959)</f>
        <v>0.17225161663281738</v>
      </c>
      <c r="K139" s="114">
        <f>+IF(G139=0,"",'Ark1'!U1959)</f>
        <v>60.652173913043477</v>
      </c>
      <c r="L139" s="222">
        <f>+IF(G139=0,"",'Ark1'!W1959)</f>
        <v>83.539999999999978</v>
      </c>
      <c r="M139" s="222">
        <f>+IF(G139=0,"",'Ark1'!X1959)</f>
        <v>11.099912847288149</v>
      </c>
      <c r="N139" s="114">
        <f>+IF(G139=0,"",'Ark1'!Y1959)</f>
        <v>2.1286594199815432</v>
      </c>
      <c r="O139" s="116">
        <f>+IF(G139=0,"",'Ark1'!Z1959)</f>
        <v>-40.364897273069488</v>
      </c>
      <c r="P139" s="116">
        <f t="shared" si="1"/>
        <v>46</v>
      </c>
      <c r="Q139" s="114">
        <f>+IF(G139=0,"",'Ark1'!T1959)</f>
        <v>16.217391304347824</v>
      </c>
      <c r="R139" s="222">
        <f>+IF(G139=0,"",'Ark1'!V1959)</f>
        <v>90.509209100758397</v>
      </c>
      <c r="S139" s="32"/>
      <c r="T139" s="35"/>
      <c r="U139" s="35"/>
      <c r="V139" s="35"/>
      <c r="W139" s="35"/>
      <c r="X139" s="35"/>
    </row>
    <row r="140" spans="1:24" s="115" customFormat="1" x14ac:dyDescent="0.5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</row>
    <row r="141" spans="1:24" x14ac:dyDescent="0.5">
      <c r="A141" s="32"/>
      <c r="B141" s="297" t="str">
        <f>+IF(E141=2012,VLOOKUP(D141,K_navn!$A$2:$C$359,2),"")</f>
        <v/>
      </c>
      <c r="C141" s="297" t="str">
        <f>+IF(E141=2012,VLOOKUP(D141,K_navn!$A$2:$C$359,3),"")</f>
        <v/>
      </c>
      <c r="D141" s="115">
        <f>+'Ark1'!P1960</f>
        <v>3014</v>
      </c>
      <c r="E141" s="115">
        <f>+'Ark1'!C1960</f>
        <v>2022</v>
      </c>
      <c r="F141" s="116">
        <f>+IF('Ark1'!Q1960=0,"",'Ark1'!Q1960)</f>
        <v>2</v>
      </c>
      <c r="G141" s="116">
        <f>+'Ark1'!R1960</f>
        <v>123</v>
      </c>
      <c r="H141" s="116">
        <f>+'Ark1'!S1960</f>
        <v>123</v>
      </c>
      <c r="I141" s="222">
        <f>+IF(G141=0,"",'Ark1'!AA1960)</f>
        <v>0.42700919979170271</v>
      </c>
      <c r="J141" s="222">
        <f>+IF(G141=0,"",'Ark1'!AB1960)</f>
        <v>0.42036739751067209</v>
      </c>
      <c r="K141" s="114">
        <f>+IF(G141=0,"",'Ark1'!U1960)</f>
        <v>61.634146341463421</v>
      </c>
      <c r="L141" s="222">
        <f>+IF(G141=0,"",'Ark1'!W1960)</f>
        <v>84.42439024390238</v>
      </c>
      <c r="M141" s="222">
        <f>+IF(G141=0,"",'Ark1'!X1960)</f>
        <v>8.8665567093564999</v>
      </c>
      <c r="N141" s="114">
        <f>+IF(G141=0,"",'Ark1'!Y1960)</f>
        <v>1.8665576014141625</v>
      </c>
      <c r="O141" s="116">
        <f>+IF(G141=0,"",'Ark1'!Z1960)</f>
        <v>-28.457965778916929</v>
      </c>
      <c r="P141" s="116">
        <f t="shared" si="1"/>
        <v>61.5</v>
      </c>
      <c r="Q141" s="114">
        <f>+IF(G141=0,"",'Ark1'!T1960)</f>
        <v>16.634146341463413</v>
      </c>
      <c r="R141" s="222">
        <f>+IF(G141=0,"",'Ark1'!V1960)</f>
        <v>91.467378379092509</v>
      </c>
      <c r="S141" s="32"/>
      <c r="T141" s="35"/>
      <c r="U141" s="35"/>
      <c r="V141" s="35"/>
      <c r="W141" s="35"/>
      <c r="X141" s="35"/>
    </row>
    <row r="142" spans="1:24" x14ac:dyDescent="0.5">
      <c r="A142" s="32"/>
      <c r="B142" s="297" t="str">
        <f>+IF(E142=2012,VLOOKUP(D142,K_navn!$A$2:$C$359,2),"")</f>
        <v>Skiptvet</v>
      </c>
      <c r="C142" s="297" t="str">
        <f>+IF(E142=2012,VLOOKUP(D142,K_navn!$A$2:$C$359,3),"")</f>
        <v>Viken</v>
      </c>
      <c r="D142" s="115">
        <f>+'Ark1'!P1961</f>
        <v>3015</v>
      </c>
      <c r="E142" s="115">
        <f>+'Ark1'!C1961</f>
        <v>2012</v>
      </c>
      <c r="F142" s="116" t="str">
        <f>+IF('Ark1'!Q1961=0,"",'Ark1'!Q1961)</f>
        <v/>
      </c>
      <c r="G142" s="116">
        <f>+'Ark1'!R1961</f>
        <v>0</v>
      </c>
      <c r="H142" s="116">
        <f>+'Ark1'!S1961</f>
        <v>0</v>
      </c>
      <c r="I142" s="222" t="str">
        <f>+IF(G142=0,"",'Ark1'!AA1961)</f>
        <v/>
      </c>
      <c r="J142" s="222" t="str">
        <f>+IF(G142=0,"",'Ark1'!AB1961)</f>
        <v/>
      </c>
      <c r="K142" s="114" t="str">
        <f>+IF(G142=0,"",'Ark1'!U1961)</f>
        <v/>
      </c>
      <c r="L142" s="222" t="str">
        <f>+IF(G142=0,"",'Ark1'!W1961)</f>
        <v/>
      </c>
      <c r="M142" s="222" t="str">
        <f>+IF(G142=0,"",'Ark1'!X1961)</f>
        <v/>
      </c>
      <c r="N142" s="114" t="str">
        <f>+IF(G142=0,"",'Ark1'!Y1961)</f>
        <v/>
      </c>
      <c r="O142" s="116" t="str">
        <f>+IF(G142=0,"",'Ark1'!Z1961)</f>
        <v/>
      </c>
      <c r="P142" s="116" t="str">
        <f t="shared" si="1"/>
        <v/>
      </c>
      <c r="Q142" s="114" t="str">
        <f>+IF(G142=0,"",'Ark1'!T1961)</f>
        <v/>
      </c>
      <c r="R142" s="222" t="str">
        <f>+IF(G142=0,"",'Ark1'!V1961)</f>
        <v/>
      </c>
      <c r="S142" s="32"/>
      <c r="T142" s="35"/>
      <c r="U142" s="35"/>
      <c r="V142" s="35"/>
      <c r="W142" s="35"/>
      <c r="X142" s="35"/>
    </row>
    <row r="143" spans="1:24" x14ac:dyDescent="0.5">
      <c r="A143" s="32"/>
      <c r="B143" s="297" t="str">
        <f>+IF(E143=2012,VLOOKUP(D143,K_navn!$A$2:$C$359,2),"")</f>
        <v/>
      </c>
      <c r="C143" s="297" t="str">
        <f>+IF(E143=2012,VLOOKUP(D143,K_navn!$A$2:$C$359,3),"")</f>
        <v/>
      </c>
      <c r="D143" s="115">
        <f>+'Ark1'!P1962</f>
        <v>3015</v>
      </c>
      <c r="E143" s="115">
        <f>+'Ark1'!C1962</f>
        <v>2013</v>
      </c>
      <c r="F143" s="116" t="str">
        <f>+IF('Ark1'!Q1962=0,"",'Ark1'!Q1962)</f>
        <v/>
      </c>
      <c r="G143" s="116">
        <f>+'Ark1'!R1962</f>
        <v>0</v>
      </c>
      <c r="H143" s="116">
        <f>+'Ark1'!S1962</f>
        <v>0</v>
      </c>
      <c r="I143" s="222" t="str">
        <f>+IF(G143=0,"",'Ark1'!AA1962)</f>
        <v/>
      </c>
      <c r="J143" s="222" t="str">
        <f>+IF(G143=0,"",'Ark1'!AB1962)</f>
        <v/>
      </c>
      <c r="K143" s="114" t="str">
        <f>+IF(G143=0,"",'Ark1'!U1962)</f>
        <v/>
      </c>
      <c r="L143" s="222" t="str">
        <f>+IF(G143=0,"",'Ark1'!W1962)</f>
        <v/>
      </c>
      <c r="M143" s="222" t="str">
        <f>+IF(G143=0,"",'Ark1'!X1962)</f>
        <v/>
      </c>
      <c r="N143" s="114" t="str">
        <f>+IF(G143=0,"",'Ark1'!Y1962)</f>
        <v/>
      </c>
      <c r="O143" s="116" t="str">
        <f>+IF(G143=0,"",'Ark1'!Z1962)</f>
        <v/>
      </c>
      <c r="P143" s="116" t="str">
        <f t="shared" si="1"/>
        <v/>
      </c>
      <c r="Q143" s="114" t="str">
        <f>+IF(G143=0,"",'Ark1'!T1962)</f>
        <v/>
      </c>
      <c r="R143" s="222" t="str">
        <f>+IF(G143=0,"",'Ark1'!V1962)</f>
        <v/>
      </c>
      <c r="S143" s="32"/>
      <c r="T143" s="35"/>
      <c r="U143" s="35"/>
      <c r="V143" s="35"/>
      <c r="W143" s="35"/>
      <c r="X143" s="35"/>
    </row>
    <row r="144" spans="1:24" x14ac:dyDescent="0.5">
      <c r="A144" s="32"/>
      <c r="B144" s="297" t="str">
        <f>+IF(E144=2012,VLOOKUP(D144,K_navn!$A$2:$C$359,2),"")</f>
        <v/>
      </c>
      <c r="C144" s="297" t="str">
        <f>+IF(E144=2012,VLOOKUP(D144,K_navn!$A$2:$C$359,3),"")</f>
        <v/>
      </c>
      <c r="D144" s="115">
        <f>+'Ark1'!P1963</f>
        <v>3015</v>
      </c>
      <c r="E144" s="115">
        <f>+'Ark1'!C1963</f>
        <v>2014</v>
      </c>
      <c r="F144" s="116" t="str">
        <f>+IF('Ark1'!Q1963=0,"",'Ark1'!Q1963)</f>
        <v/>
      </c>
      <c r="G144" s="116">
        <f>+'Ark1'!R1963</f>
        <v>0</v>
      </c>
      <c r="H144" s="116">
        <f>+'Ark1'!S1963</f>
        <v>0</v>
      </c>
      <c r="I144" s="222" t="str">
        <f>+IF(G144=0,"",'Ark1'!AA1963)</f>
        <v/>
      </c>
      <c r="J144" s="222" t="str">
        <f>+IF(G144=0,"",'Ark1'!AB1963)</f>
        <v/>
      </c>
      <c r="K144" s="114" t="str">
        <f>+IF(G144=0,"",'Ark1'!U1963)</f>
        <v/>
      </c>
      <c r="L144" s="222" t="str">
        <f>+IF(G144=0,"",'Ark1'!W1963)</f>
        <v/>
      </c>
      <c r="M144" s="222" t="str">
        <f>+IF(G144=0,"",'Ark1'!X1963)</f>
        <v/>
      </c>
      <c r="N144" s="114" t="str">
        <f>+IF(G144=0,"",'Ark1'!Y1963)</f>
        <v/>
      </c>
      <c r="O144" s="116" t="str">
        <f>+IF(G144=0,"",'Ark1'!Z1963)</f>
        <v/>
      </c>
      <c r="P144" s="116" t="str">
        <f t="shared" si="1"/>
        <v/>
      </c>
      <c r="Q144" s="114" t="str">
        <f>+IF(G144=0,"",'Ark1'!T1963)</f>
        <v/>
      </c>
      <c r="R144" s="222" t="str">
        <f>+IF(G144=0,"",'Ark1'!V1963)</f>
        <v/>
      </c>
      <c r="S144" s="32"/>
      <c r="T144" s="35"/>
      <c r="U144" s="35"/>
      <c r="V144" s="35"/>
      <c r="W144" s="35"/>
      <c r="X144" s="35"/>
    </row>
    <row r="145" spans="1:24" x14ac:dyDescent="0.5">
      <c r="A145" s="32"/>
      <c r="B145" s="297" t="str">
        <f>+IF(E145=2012,VLOOKUP(D145,K_navn!$A$2:$C$359,2),"")</f>
        <v/>
      </c>
      <c r="C145" s="297" t="str">
        <f>+IF(E145=2012,VLOOKUP(D145,K_navn!$A$2:$C$359,3),"")</f>
        <v/>
      </c>
      <c r="D145" s="115">
        <f>+'Ark1'!P1964</f>
        <v>3015</v>
      </c>
      <c r="E145" s="115">
        <f>+'Ark1'!C1964</f>
        <v>2015</v>
      </c>
      <c r="F145" s="116" t="str">
        <f>+IF('Ark1'!Q1964=0,"",'Ark1'!Q1964)</f>
        <v/>
      </c>
      <c r="G145" s="116">
        <f>+'Ark1'!R1964</f>
        <v>0</v>
      </c>
      <c r="H145" s="116">
        <f>+'Ark1'!S1964</f>
        <v>0</v>
      </c>
      <c r="I145" s="222" t="str">
        <f>+IF(G145=0,"",'Ark1'!AA1964)</f>
        <v/>
      </c>
      <c r="J145" s="222" t="str">
        <f>+IF(G145=0,"",'Ark1'!AB1964)</f>
        <v/>
      </c>
      <c r="K145" s="114" t="str">
        <f>+IF(G145=0,"",'Ark1'!U1964)</f>
        <v/>
      </c>
      <c r="L145" s="222" t="str">
        <f>+IF(G145=0,"",'Ark1'!W1964)</f>
        <v/>
      </c>
      <c r="M145" s="222" t="str">
        <f>+IF(G145=0,"",'Ark1'!X1964)</f>
        <v/>
      </c>
      <c r="N145" s="114" t="str">
        <f>+IF(G145=0,"",'Ark1'!Y1964)</f>
        <v/>
      </c>
      <c r="O145" s="116" t="str">
        <f>+IF(G145=0,"",'Ark1'!Z1964)</f>
        <v/>
      </c>
      <c r="P145" s="116" t="str">
        <f t="shared" si="1"/>
        <v/>
      </c>
      <c r="Q145" s="114" t="str">
        <f>+IF(G145=0,"",'Ark1'!T1964)</f>
        <v/>
      </c>
      <c r="R145" s="222" t="str">
        <f>+IF(G145=0,"",'Ark1'!V1964)</f>
        <v/>
      </c>
      <c r="S145" s="32"/>
      <c r="T145" s="35"/>
      <c r="U145" s="35"/>
      <c r="V145" s="35"/>
      <c r="W145" s="35"/>
      <c r="X145" s="35"/>
    </row>
    <row r="146" spans="1:24" x14ac:dyDescent="0.5">
      <c r="A146" s="32"/>
      <c r="B146" s="297" t="str">
        <f>+IF(E146=2012,VLOOKUP(D146,K_navn!$A$2:$C$359,2),"")</f>
        <v/>
      </c>
      <c r="C146" s="297" t="str">
        <f>+IF(E146=2012,VLOOKUP(D146,K_navn!$A$2:$C$359,3),"")</f>
        <v/>
      </c>
      <c r="D146" s="115">
        <f>+'Ark1'!P1965</f>
        <v>3015</v>
      </c>
      <c r="E146" s="115">
        <f>+'Ark1'!C1965</f>
        <v>2016</v>
      </c>
      <c r="F146" s="116" t="str">
        <f>+IF('Ark1'!Q1965=0,"",'Ark1'!Q1965)</f>
        <v/>
      </c>
      <c r="G146" s="116">
        <f>+'Ark1'!R1965</f>
        <v>0</v>
      </c>
      <c r="H146" s="116">
        <f>+'Ark1'!S1965</f>
        <v>0</v>
      </c>
      <c r="I146" s="222" t="str">
        <f>+IF(G146=0,"",'Ark1'!AA1965)</f>
        <v/>
      </c>
      <c r="J146" s="222" t="str">
        <f>+IF(G146=0,"",'Ark1'!AB1965)</f>
        <v/>
      </c>
      <c r="K146" s="114" t="str">
        <f>+IF(G146=0,"",'Ark1'!U1965)</f>
        <v/>
      </c>
      <c r="L146" s="222" t="str">
        <f>+IF(G146=0,"",'Ark1'!W1965)</f>
        <v/>
      </c>
      <c r="M146" s="222" t="str">
        <f>+IF(G146=0,"",'Ark1'!X1965)</f>
        <v/>
      </c>
      <c r="N146" s="114" t="str">
        <f>+IF(G146=0,"",'Ark1'!Y1965)</f>
        <v/>
      </c>
      <c r="O146" s="116" t="str">
        <f>+IF(G146=0,"",'Ark1'!Z1965)</f>
        <v/>
      </c>
      <c r="P146" s="116" t="str">
        <f t="shared" si="1"/>
        <v/>
      </c>
      <c r="Q146" s="114" t="str">
        <f>+IF(G146=0,"",'Ark1'!T1965)</f>
        <v/>
      </c>
      <c r="R146" s="222" t="str">
        <f>+IF(G146=0,"",'Ark1'!V1965)</f>
        <v/>
      </c>
      <c r="S146" s="32"/>
      <c r="T146" s="35"/>
      <c r="U146" s="35"/>
      <c r="V146" s="35"/>
      <c r="W146" s="35"/>
      <c r="X146" s="35"/>
    </row>
    <row r="147" spans="1:24" x14ac:dyDescent="0.5">
      <c r="A147" s="32"/>
      <c r="B147" s="297" t="str">
        <f>+IF(E147=2012,VLOOKUP(D147,K_navn!$A$2:$C$359,2),"")</f>
        <v/>
      </c>
      <c r="C147" s="297" t="str">
        <f>+IF(E147=2012,VLOOKUP(D147,K_navn!$A$2:$C$359,3),"")</f>
        <v/>
      </c>
      <c r="D147" s="115">
        <f>+'Ark1'!P1966</f>
        <v>3015</v>
      </c>
      <c r="E147" s="115">
        <f>+'Ark1'!C1966</f>
        <v>2017</v>
      </c>
      <c r="F147" s="116" t="str">
        <f>+IF('Ark1'!Q1966=0,"",'Ark1'!Q1966)</f>
        <v/>
      </c>
      <c r="G147" s="116">
        <f>+'Ark1'!R1966</f>
        <v>0</v>
      </c>
      <c r="H147" s="116">
        <f>+'Ark1'!S1966</f>
        <v>0</v>
      </c>
      <c r="I147" s="222" t="str">
        <f>+IF(G147=0,"",'Ark1'!AA1966)</f>
        <v/>
      </c>
      <c r="J147" s="222" t="str">
        <f>+IF(G147=0,"",'Ark1'!AB1966)</f>
        <v/>
      </c>
      <c r="K147" s="114" t="str">
        <f>+IF(G147=0,"",'Ark1'!U1966)</f>
        <v/>
      </c>
      <c r="L147" s="222" t="str">
        <f>+IF(G147=0,"",'Ark1'!W1966)</f>
        <v/>
      </c>
      <c r="M147" s="222" t="str">
        <f>+IF(G147=0,"",'Ark1'!X1966)</f>
        <v/>
      </c>
      <c r="N147" s="114" t="str">
        <f>+IF(G147=0,"",'Ark1'!Y1966)</f>
        <v/>
      </c>
      <c r="O147" s="116" t="str">
        <f>+IF(G147=0,"",'Ark1'!Z1966)</f>
        <v/>
      </c>
      <c r="P147" s="116" t="str">
        <f t="shared" si="1"/>
        <v/>
      </c>
      <c r="Q147" s="114" t="str">
        <f>+IF(G147=0,"",'Ark1'!T1966)</f>
        <v/>
      </c>
      <c r="R147" s="222" t="str">
        <f>+IF(G147=0,"",'Ark1'!V1966)</f>
        <v/>
      </c>
      <c r="S147" s="32"/>
      <c r="T147" s="35"/>
      <c r="U147" s="35"/>
      <c r="V147" s="35"/>
      <c r="W147" s="35"/>
      <c r="X147" s="35"/>
    </row>
    <row r="148" spans="1:24" x14ac:dyDescent="0.5">
      <c r="A148" s="32"/>
      <c r="B148" s="297" t="str">
        <f>+IF(E148=2012,VLOOKUP(D148,K_navn!$A$2:$C$359,2),"")</f>
        <v/>
      </c>
      <c r="C148" s="297" t="str">
        <f>+IF(E148=2012,VLOOKUP(D148,K_navn!$A$2:$C$359,3),"")</f>
        <v/>
      </c>
      <c r="D148" s="115">
        <f>+'Ark1'!P1967</f>
        <v>3015</v>
      </c>
      <c r="E148" s="115">
        <f>+'Ark1'!C1967</f>
        <v>2018</v>
      </c>
      <c r="F148" s="116" t="str">
        <f>+IF('Ark1'!Q1967=0,"",'Ark1'!Q1967)</f>
        <v/>
      </c>
      <c r="G148" s="116">
        <f>+'Ark1'!R1967</f>
        <v>0</v>
      </c>
      <c r="H148" s="116">
        <f>+'Ark1'!S1967</f>
        <v>0</v>
      </c>
      <c r="I148" s="222" t="str">
        <f>+IF(G148=0,"",'Ark1'!AA1967)</f>
        <v/>
      </c>
      <c r="J148" s="222" t="str">
        <f>+IF(G148=0,"",'Ark1'!AB1967)</f>
        <v/>
      </c>
      <c r="K148" s="114" t="str">
        <f>+IF(G148=0,"",'Ark1'!U1967)</f>
        <v/>
      </c>
      <c r="L148" s="222" t="str">
        <f>+IF(G148=0,"",'Ark1'!W1967)</f>
        <v/>
      </c>
      <c r="M148" s="222" t="str">
        <f>+IF(G148=0,"",'Ark1'!X1967)</f>
        <v/>
      </c>
      <c r="N148" s="114" t="str">
        <f>+IF(G148=0,"",'Ark1'!Y1967)</f>
        <v/>
      </c>
      <c r="O148" s="116" t="str">
        <f>+IF(G148=0,"",'Ark1'!Z1967)</f>
        <v/>
      </c>
      <c r="P148" s="116" t="str">
        <f t="shared" si="1"/>
        <v/>
      </c>
      <c r="Q148" s="114" t="str">
        <f>+IF(G148=0,"",'Ark1'!T1967)</f>
        <v/>
      </c>
      <c r="R148" s="222" t="str">
        <f>+IF(G148=0,"",'Ark1'!V1967)</f>
        <v/>
      </c>
      <c r="S148" s="32"/>
      <c r="T148" s="35"/>
      <c r="U148" s="35"/>
      <c r="V148" s="35"/>
      <c r="W148" s="35"/>
      <c r="X148" s="35"/>
    </row>
    <row r="149" spans="1:24" x14ac:dyDescent="0.5">
      <c r="A149" s="32"/>
      <c r="B149" s="297" t="str">
        <f>+IF(E149=2012,VLOOKUP(D149,K_navn!$A$2:$C$359,2),"")</f>
        <v/>
      </c>
      <c r="C149" s="297" t="str">
        <f>+IF(E149=2012,VLOOKUP(D149,K_navn!$A$2:$C$359,3),"")</f>
        <v/>
      </c>
      <c r="D149" s="115">
        <f>+'Ark1'!P1968</f>
        <v>3015</v>
      </c>
      <c r="E149" s="115">
        <f>+'Ark1'!C1968</f>
        <v>2019</v>
      </c>
      <c r="F149" s="116" t="str">
        <f>+IF('Ark1'!Q1968=0,"",'Ark1'!Q1968)</f>
        <v/>
      </c>
      <c r="G149" s="116">
        <f>+'Ark1'!R1968</f>
        <v>0</v>
      </c>
      <c r="H149" s="116">
        <f>+'Ark1'!S1968</f>
        <v>0</v>
      </c>
      <c r="I149" s="222" t="str">
        <f>+IF(G149=0,"",'Ark1'!AA1968)</f>
        <v/>
      </c>
      <c r="J149" s="222" t="str">
        <f>+IF(G149=0,"",'Ark1'!AB1968)</f>
        <v/>
      </c>
      <c r="K149" s="114" t="str">
        <f>+IF(G149=0,"",'Ark1'!U1968)</f>
        <v/>
      </c>
      <c r="L149" s="222" t="str">
        <f>+IF(G149=0,"",'Ark1'!W1968)</f>
        <v/>
      </c>
      <c r="M149" s="222" t="str">
        <f>+IF(G149=0,"",'Ark1'!X1968)</f>
        <v/>
      </c>
      <c r="N149" s="114" t="str">
        <f>+IF(G149=0,"",'Ark1'!Y1968)</f>
        <v/>
      </c>
      <c r="O149" s="116" t="str">
        <f>+IF(G149=0,"",'Ark1'!Z1968)</f>
        <v/>
      </c>
      <c r="P149" s="116" t="str">
        <f t="shared" si="1"/>
        <v/>
      </c>
      <c r="Q149" s="114" t="str">
        <f>+IF(G149=0,"",'Ark1'!T1968)</f>
        <v/>
      </c>
      <c r="R149" s="222" t="str">
        <f>+IF(G149=0,"",'Ark1'!V1968)</f>
        <v/>
      </c>
      <c r="S149" s="32"/>
      <c r="T149" s="35"/>
      <c r="U149" s="35"/>
      <c r="V149" s="35"/>
      <c r="W149" s="35"/>
      <c r="X149" s="35"/>
    </row>
    <row r="150" spans="1:24" x14ac:dyDescent="0.5">
      <c r="A150" s="32"/>
      <c r="B150" s="297" t="str">
        <f>+IF(E150=2012,VLOOKUP(D150,K_navn!$A$2:$C$359,2),"")</f>
        <v/>
      </c>
      <c r="C150" s="297" t="str">
        <f>+IF(E150=2012,VLOOKUP(D150,K_navn!$A$2:$C$359,3),"")</f>
        <v/>
      </c>
      <c r="D150" s="115">
        <f>+'Ark1'!P1969</f>
        <v>3015</v>
      </c>
      <c r="E150" s="115">
        <f>+'Ark1'!C1969</f>
        <v>2020</v>
      </c>
      <c r="F150" s="116" t="str">
        <f>+IF('Ark1'!Q1969=0,"",'Ark1'!Q1969)</f>
        <v/>
      </c>
      <c r="G150" s="116">
        <f>+'Ark1'!R1969</f>
        <v>0</v>
      </c>
      <c r="H150" s="116">
        <f>+'Ark1'!S1969</f>
        <v>0</v>
      </c>
      <c r="I150" s="222" t="str">
        <f>+IF(G150=0,"",'Ark1'!AA1969)</f>
        <v/>
      </c>
      <c r="J150" s="222" t="str">
        <f>+IF(G150=0,"",'Ark1'!AB1969)</f>
        <v/>
      </c>
      <c r="K150" s="114" t="str">
        <f>+IF(G150=0,"",'Ark1'!U1969)</f>
        <v/>
      </c>
      <c r="L150" s="222" t="str">
        <f>+IF(G150=0,"",'Ark1'!W1969)</f>
        <v/>
      </c>
      <c r="M150" s="222" t="str">
        <f>+IF(G150=0,"",'Ark1'!X1969)</f>
        <v/>
      </c>
      <c r="N150" s="114" t="str">
        <f>+IF(G150=0,"",'Ark1'!Y1969)</f>
        <v/>
      </c>
      <c r="O150" s="116" t="str">
        <f>+IF(G150=0,"",'Ark1'!Z1969)</f>
        <v/>
      </c>
      <c r="P150" s="116" t="str">
        <f t="shared" ref="P150:P216" si="2">+IF(G150=0,"",H150/F150)</f>
        <v/>
      </c>
      <c r="Q150" s="114" t="str">
        <f>+IF(G150=0,"",'Ark1'!T1969)</f>
        <v/>
      </c>
      <c r="R150" s="222" t="str">
        <f>+IF(G150=0,"",'Ark1'!V1969)</f>
        <v/>
      </c>
      <c r="S150" s="32"/>
      <c r="T150" s="35"/>
      <c r="U150" s="35"/>
      <c r="V150" s="35"/>
      <c r="W150" s="35"/>
      <c r="X150" s="35"/>
    </row>
    <row r="151" spans="1:24" s="115" customFormat="1" x14ac:dyDescent="0.5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</row>
    <row r="152" spans="1:24" x14ac:dyDescent="0.5">
      <c r="A152" s="32"/>
      <c r="B152" s="297" t="str">
        <f>+IF(E152=2012,VLOOKUP(D152,K_navn!$A$2:$C$359,2),"")</f>
        <v/>
      </c>
      <c r="C152" s="297" t="str">
        <f>+IF(E152=2012,VLOOKUP(D152,K_navn!$A$2:$C$359,3),"")</f>
        <v/>
      </c>
      <c r="D152" s="115">
        <f>+'Ark1'!P1970</f>
        <v>3015</v>
      </c>
      <c r="E152" s="115">
        <f>+'Ark1'!C1970</f>
        <v>2021</v>
      </c>
      <c r="F152" s="116" t="str">
        <f>+IF('Ark1'!Q1970=0,"",'Ark1'!Q1970)</f>
        <v/>
      </c>
      <c r="G152" s="116">
        <f>+'Ark1'!R1970</f>
        <v>0</v>
      </c>
      <c r="H152" s="116">
        <f>+'Ark1'!S1970</f>
        <v>0</v>
      </c>
      <c r="I152" s="222" t="str">
        <f>+IF(G152=0,"",'Ark1'!AA1970)</f>
        <v/>
      </c>
      <c r="J152" s="222" t="str">
        <f>+IF(G152=0,"",'Ark1'!AB1970)</f>
        <v/>
      </c>
      <c r="K152" s="114" t="str">
        <f>+IF(G152=0,"",'Ark1'!U1970)</f>
        <v/>
      </c>
      <c r="L152" s="222" t="str">
        <f>+IF(G152=0,"",'Ark1'!W1970)</f>
        <v/>
      </c>
      <c r="M152" s="222" t="str">
        <f>+IF(G152=0,"",'Ark1'!X1970)</f>
        <v/>
      </c>
      <c r="N152" s="114" t="str">
        <f>+IF(G152=0,"",'Ark1'!Y1970)</f>
        <v/>
      </c>
      <c r="O152" s="116" t="str">
        <f>+IF(G152=0,"",'Ark1'!Z1970)</f>
        <v/>
      </c>
      <c r="P152" s="116" t="str">
        <f t="shared" si="2"/>
        <v/>
      </c>
      <c r="Q152" s="114" t="str">
        <f>+IF(G152=0,"",'Ark1'!T1970)</f>
        <v/>
      </c>
      <c r="R152" s="222" t="str">
        <f>+IF(G152=0,"",'Ark1'!V1970)</f>
        <v/>
      </c>
      <c r="S152" s="32"/>
      <c r="T152" s="35"/>
      <c r="U152" s="35"/>
      <c r="V152" s="35"/>
      <c r="W152" s="35"/>
      <c r="X152" s="35"/>
    </row>
    <row r="153" spans="1:24" x14ac:dyDescent="0.5">
      <c r="A153" s="32"/>
      <c r="B153" s="297" t="str">
        <f>+IF(E153=2012,VLOOKUP(D153,K_navn!$A$2:$C$359,2),"")</f>
        <v/>
      </c>
      <c r="C153" s="297" t="str">
        <f>+IF(E153=2012,VLOOKUP(D153,K_navn!$A$2:$C$359,3),"")</f>
        <v/>
      </c>
      <c r="D153" s="115">
        <f>+'Ark1'!P1971</f>
        <v>3015</v>
      </c>
      <c r="E153" s="115">
        <f>+'Ark1'!C1971</f>
        <v>2022</v>
      </c>
      <c r="F153" s="116" t="str">
        <f>+IF('Ark1'!Q1971=0,"",'Ark1'!Q1971)</f>
        <v/>
      </c>
      <c r="G153" s="116">
        <f>+'Ark1'!R1971</f>
        <v>0</v>
      </c>
      <c r="H153" s="116">
        <f>+'Ark1'!S1971</f>
        <v>0</v>
      </c>
      <c r="I153" s="222" t="str">
        <f>+IF(G153=0,"",'Ark1'!AA1971)</f>
        <v/>
      </c>
      <c r="J153" s="222" t="str">
        <f>+IF(G153=0,"",'Ark1'!AB1971)</f>
        <v/>
      </c>
      <c r="K153" s="114" t="str">
        <f>+IF(G153=0,"",'Ark1'!U1971)</f>
        <v/>
      </c>
      <c r="L153" s="222" t="str">
        <f>+IF(G153=0,"",'Ark1'!W1971)</f>
        <v/>
      </c>
      <c r="M153" s="222" t="str">
        <f>+IF(G153=0,"",'Ark1'!X1971)</f>
        <v/>
      </c>
      <c r="N153" s="114" t="str">
        <f>+IF(G153=0,"",'Ark1'!Y1971)</f>
        <v/>
      </c>
      <c r="O153" s="116" t="str">
        <f>+IF(G153=0,"",'Ark1'!Z1971)</f>
        <v/>
      </c>
      <c r="P153" s="116" t="str">
        <f t="shared" si="2"/>
        <v/>
      </c>
      <c r="Q153" s="114" t="str">
        <f>+IF(G153=0,"",'Ark1'!T1971)</f>
        <v/>
      </c>
      <c r="R153" s="222" t="str">
        <f>+IF(G153=0,"",'Ark1'!V1971)</f>
        <v/>
      </c>
      <c r="S153" s="32"/>
      <c r="T153" s="35"/>
      <c r="U153" s="35"/>
      <c r="V153" s="35"/>
      <c r="W153" s="35"/>
      <c r="X153" s="35"/>
    </row>
    <row r="154" spans="1:24" x14ac:dyDescent="0.5">
      <c r="A154" s="32"/>
      <c r="B154" s="297" t="str">
        <f>+IF(E154=2012,VLOOKUP(D154,K_navn!$A$2:$C$359,2),"")</f>
        <v>Rakkestad</v>
      </c>
      <c r="C154" s="297" t="str">
        <f>+IF(E154=2012,VLOOKUP(D154,K_navn!$A$2:$C$359,3),"")</f>
        <v>Viken</v>
      </c>
      <c r="D154" s="115">
        <f>+'Ark1'!P1972</f>
        <v>3016</v>
      </c>
      <c r="E154" s="115">
        <f>+'Ark1'!C1972</f>
        <v>2012</v>
      </c>
      <c r="F154" s="116" t="str">
        <f>+IF('Ark1'!Q1972=0,"",'Ark1'!Q1972)</f>
        <v/>
      </c>
      <c r="G154" s="116">
        <f>+'Ark1'!R1972</f>
        <v>0</v>
      </c>
      <c r="H154" s="116">
        <f>+'Ark1'!S1972</f>
        <v>0</v>
      </c>
      <c r="I154" s="222" t="str">
        <f>+IF(G154=0,"",'Ark1'!AA1972)</f>
        <v/>
      </c>
      <c r="J154" s="222" t="str">
        <f>+IF(G154=0,"",'Ark1'!AB1972)</f>
        <v/>
      </c>
      <c r="K154" s="114" t="str">
        <f>+IF(G154=0,"",'Ark1'!U1972)</f>
        <v/>
      </c>
      <c r="L154" s="222" t="str">
        <f>+IF(G154=0,"",'Ark1'!W1972)</f>
        <v/>
      </c>
      <c r="M154" s="222" t="str">
        <f>+IF(G154=0,"",'Ark1'!X1972)</f>
        <v/>
      </c>
      <c r="N154" s="114" t="str">
        <f>+IF(G154=0,"",'Ark1'!Y1972)</f>
        <v/>
      </c>
      <c r="O154" s="116" t="str">
        <f>+IF(G154=0,"",'Ark1'!Z1972)</f>
        <v/>
      </c>
      <c r="P154" s="116" t="str">
        <f t="shared" si="2"/>
        <v/>
      </c>
      <c r="Q154" s="114" t="str">
        <f>+IF(G154=0,"",'Ark1'!T1972)</f>
        <v/>
      </c>
      <c r="R154" s="222" t="str">
        <f>+IF(G154=0,"",'Ark1'!V1972)</f>
        <v/>
      </c>
      <c r="S154" s="32"/>
      <c r="T154" s="35"/>
      <c r="U154" s="35"/>
      <c r="V154" s="35"/>
      <c r="W154" s="35"/>
      <c r="X154" s="35"/>
    </row>
    <row r="155" spans="1:24" x14ac:dyDescent="0.5">
      <c r="A155" s="32"/>
      <c r="B155" s="297" t="str">
        <f>+IF(E155=2012,VLOOKUP(D155,K_navn!$A$2:$C$359,2),"")</f>
        <v/>
      </c>
      <c r="C155" s="297" t="str">
        <f>+IF(E155=2012,VLOOKUP(D155,K_navn!$A$2:$C$359,3),"")</f>
        <v/>
      </c>
      <c r="D155" s="115">
        <f>+'Ark1'!P1973</f>
        <v>3016</v>
      </c>
      <c r="E155" s="115">
        <f>+'Ark1'!C1973</f>
        <v>2013</v>
      </c>
      <c r="F155" s="116" t="str">
        <f>+IF('Ark1'!Q1973=0,"",'Ark1'!Q1973)</f>
        <v/>
      </c>
      <c r="G155" s="116">
        <f>+'Ark1'!R1973</f>
        <v>0</v>
      </c>
      <c r="H155" s="116">
        <f>+'Ark1'!S1973</f>
        <v>0</v>
      </c>
      <c r="I155" s="222" t="str">
        <f>+IF(G155=0,"",'Ark1'!AA1973)</f>
        <v/>
      </c>
      <c r="J155" s="222" t="str">
        <f>+IF(G155=0,"",'Ark1'!AB1973)</f>
        <v/>
      </c>
      <c r="K155" s="114" t="str">
        <f>+IF(G155=0,"",'Ark1'!U1973)</f>
        <v/>
      </c>
      <c r="L155" s="222" t="str">
        <f>+IF(G155=0,"",'Ark1'!W1973)</f>
        <v/>
      </c>
      <c r="M155" s="222" t="str">
        <f>+IF(G155=0,"",'Ark1'!X1973)</f>
        <v/>
      </c>
      <c r="N155" s="114" t="str">
        <f>+IF(G155=0,"",'Ark1'!Y1973)</f>
        <v/>
      </c>
      <c r="O155" s="116" t="str">
        <f>+IF(G155=0,"",'Ark1'!Z1973)</f>
        <v/>
      </c>
      <c r="P155" s="116" t="str">
        <f t="shared" si="2"/>
        <v/>
      </c>
      <c r="Q155" s="114" t="str">
        <f>+IF(G155=0,"",'Ark1'!T1973)</f>
        <v/>
      </c>
      <c r="R155" s="222" t="str">
        <f>+IF(G155=0,"",'Ark1'!V1973)</f>
        <v/>
      </c>
      <c r="S155" s="32"/>
      <c r="T155" s="35"/>
      <c r="U155" s="35"/>
      <c r="V155" s="35"/>
      <c r="W155" s="35"/>
      <c r="X155" s="35"/>
    </row>
    <row r="156" spans="1:24" x14ac:dyDescent="0.5">
      <c r="A156" s="32"/>
      <c r="B156" s="297" t="str">
        <f>+IF(E156=2012,VLOOKUP(D156,K_navn!$A$2:$C$359,2),"")</f>
        <v/>
      </c>
      <c r="C156" s="297" t="str">
        <f>+IF(E156=2012,VLOOKUP(D156,K_navn!$A$2:$C$359,3),"")</f>
        <v/>
      </c>
      <c r="D156" s="115">
        <f>+'Ark1'!P1974</f>
        <v>3016</v>
      </c>
      <c r="E156" s="115">
        <f>+'Ark1'!C1974</f>
        <v>2014</v>
      </c>
      <c r="F156" s="116" t="str">
        <f>+IF('Ark1'!Q1974=0,"",'Ark1'!Q1974)</f>
        <v/>
      </c>
      <c r="G156" s="116">
        <f>+'Ark1'!R1974</f>
        <v>0</v>
      </c>
      <c r="H156" s="116">
        <f>+'Ark1'!S1974</f>
        <v>0</v>
      </c>
      <c r="I156" s="222" t="str">
        <f>+IF(G156=0,"",'Ark1'!AA1974)</f>
        <v/>
      </c>
      <c r="J156" s="222" t="str">
        <f>+IF(G156=0,"",'Ark1'!AB1974)</f>
        <v/>
      </c>
      <c r="K156" s="114" t="str">
        <f>+IF(G156=0,"",'Ark1'!U1974)</f>
        <v/>
      </c>
      <c r="L156" s="222" t="str">
        <f>+IF(G156=0,"",'Ark1'!W1974)</f>
        <v/>
      </c>
      <c r="M156" s="222" t="str">
        <f>+IF(G156=0,"",'Ark1'!X1974)</f>
        <v/>
      </c>
      <c r="N156" s="114" t="str">
        <f>+IF(G156=0,"",'Ark1'!Y1974)</f>
        <v/>
      </c>
      <c r="O156" s="116" t="str">
        <f>+IF(G156=0,"",'Ark1'!Z1974)</f>
        <v/>
      </c>
      <c r="P156" s="116" t="str">
        <f t="shared" si="2"/>
        <v/>
      </c>
      <c r="Q156" s="114" t="str">
        <f>+IF(G156=0,"",'Ark1'!T1974)</f>
        <v/>
      </c>
      <c r="R156" s="222" t="str">
        <f>+IF(G156=0,"",'Ark1'!V1974)</f>
        <v/>
      </c>
      <c r="S156" s="32"/>
      <c r="T156" s="35"/>
      <c r="U156" s="35"/>
      <c r="V156" s="35"/>
      <c r="W156" s="35"/>
      <c r="X156" s="35"/>
    </row>
    <row r="157" spans="1:24" x14ac:dyDescent="0.5">
      <c r="A157" s="32"/>
      <c r="B157" s="297" t="str">
        <f>+IF(E157=2012,VLOOKUP(D157,K_navn!$A$2:$C$359,2),"")</f>
        <v/>
      </c>
      <c r="C157" s="297" t="str">
        <f>+IF(E157=2012,VLOOKUP(D157,K_navn!$A$2:$C$359,3),"")</f>
        <v/>
      </c>
      <c r="D157" s="115">
        <f>+'Ark1'!P1975</f>
        <v>3016</v>
      </c>
      <c r="E157" s="115">
        <f>+'Ark1'!C1975</f>
        <v>2015</v>
      </c>
      <c r="F157" s="116">
        <f>+IF('Ark1'!Q1975=0,"",'Ark1'!Q1975)</f>
        <v>2</v>
      </c>
      <c r="G157" s="116">
        <f>+'Ark1'!R1975</f>
        <v>174</v>
      </c>
      <c r="H157" s="116">
        <f>+'Ark1'!S1975</f>
        <v>174</v>
      </c>
      <c r="I157" s="222">
        <f>+IF(G157=0,"",'Ark1'!AA1975)</f>
        <v>0.45848594239940976</v>
      </c>
      <c r="J157" s="222">
        <f>+IF(G157=0,"",'Ark1'!AB1975)</f>
        <v>0.44483703990597007</v>
      </c>
      <c r="K157" s="114">
        <f>+IF(G157=0,"",'Ark1'!U1975)</f>
        <v>60.120689655172413</v>
      </c>
      <c r="L157" s="222">
        <f>+IF(G157=0,"",'Ark1'!W1975)</f>
        <v>78.298850574712645</v>
      </c>
      <c r="M157" s="222">
        <f>+IF(G157=0,"",'Ark1'!X1975)</f>
        <v>10.634367343371288</v>
      </c>
      <c r="N157" s="114">
        <f>+IF(G157=0,"",'Ark1'!Y1975)</f>
        <v>2.171478543436637</v>
      </c>
      <c r="O157" s="116">
        <f>+IF(G157=0,"",'Ark1'!Z1975)</f>
        <v>-45.897167528936954</v>
      </c>
      <c r="P157" s="116">
        <f t="shared" si="2"/>
        <v>87</v>
      </c>
      <c r="Q157" s="114">
        <f>+IF(G157=0,"",'Ark1'!T1975)</f>
        <v>15.896551724137925</v>
      </c>
      <c r="R157" s="222">
        <f>+IF(G157=0,"",'Ark1'!V1975)</f>
        <v>84.830824024607395</v>
      </c>
      <c r="S157" s="32"/>
      <c r="T157" s="35"/>
      <c r="U157" s="35"/>
      <c r="V157" s="35"/>
      <c r="W157" s="35"/>
      <c r="X157" s="35"/>
    </row>
    <row r="158" spans="1:24" s="115" customFormat="1" x14ac:dyDescent="0.5">
      <c r="A158" s="32"/>
      <c r="B158" s="297" t="str">
        <f>+IF(E158=2012,VLOOKUP(D158,K_navn!$A$2:$C$359,2),"")</f>
        <v/>
      </c>
      <c r="C158" s="297" t="str">
        <f>+IF(E158=2012,VLOOKUP(D158,K_navn!$A$2:$C$359,3),"")</f>
        <v/>
      </c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</row>
    <row r="159" spans="1:24" x14ac:dyDescent="0.5">
      <c r="A159" s="32"/>
      <c r="B159" s="297" t="str">
        <f>+IF(E159=2012,VLOOKUP(D159,K_navn!$A$2:$C$359,2),"")</f>
        <v/>
      </c>
      <c r="C159" s="297" t="str">
        <f>+IF(E159=2012,VLOOKUP(D159,K_navn!$A$2:$C$359,3),"")</f>
        <v/>
      </c>
      <c r="D159" s="115">
        <f>+'Ark1'!P1976</f>
        <v>3016</v>
      </c>
      <c r="E159" s="115">
        <f>+'Ark1'!C1976</f>
        <v>2016</v>
      </c>
      <c r="F159" s="116">
        <f>+IF('Ark1'!Q1976=0,"",'Ark1'!Q1976)</f>
        <v>1</v>
      </c>
      <c r="G159" s="116">
        <f>+'Ark1'!R1976</f>
        <v>19</v>
      </c>
      <c r="H159" s="116">
        <f>+'Ark1'!S1976</f>
        <v>19</v>
      </c>
      <c r="I159" s="222">
        <f>+IF(G159=0,"",'Ark1'!AA1976)</f>
        <v>4.0515182531559189E-2</v>
      </c>
      <c r="J159" s="222">
        <f>+IF(G159=0,"",'Ark1'!AB1976)</f>
        <v>3.7742543086218654E-2</v>
      </c>
      <c r="K159" s="114">
        <f>+IF(G159=0,"",'Ark1'!U1976)</f>
        <v>62.052631578947377</v>
      </c>
      <c r="L159" s="222">
        <f>+IF(G159=0,"",'Ark1'!W1976)</f>
        <v>75.889473684210543</v>
      </c>
      <c r="M159" s="222">
        <f>+IF(G159=0,"",'Ark1'!X1976)</f>
        <v>10.162049872822363</v>
      </c>
      <c r="N159" s="114">
        <f>+IF(G159=0,"",'Ark1'!Y1976)</f>
        <v>2.0894140253978204</v>
      </c>
      <c r="O159" s="116">
        <f>+IF(G159=0,"",'Ark1'!Z1976)</f>
        <v>-47.68940214699149</v>
      </c>
      <c r="P159" s="116">
        <f t="shared" si="2"/>
        <v>19</v>
      </c>
      <c r="Q159" s="114">
        <f>+IF(G159=0,"",'Ark1'!T1976)</f>
        <v>16.684210526315795</v>
      </c>
      <c r="R159" s="222">
        <f>+IF(G159=0,"",'Ark1'!V1976)</f>
        <v>82.220448195244316</v>
      </c>
      <c r="S159" s="32"/>
      <c r="T159" s="35"/>
      <c r="U159" s="35"/>
      <c r="V159" s="35"/>
      <c r="W159" s="35"/>
      <c r="X159" s="35"/>
    </row>
    <row r="160" spans="1:24" x14ac:dyDescent="0.5">
      <c r="A160" s="32"/>
      <c r="B160" s="297" t="str">
        <f>+IF(E160=2012,VLOOKUP(D160,K_navn!$A$2:$C$359,2),"")</f>
        <v/>
      </c>
      <c r="C160" s="297" t="str">
        <f>+IF(E160=2012,VLOOKUP(D160,K_navn!$A$2:$C$359,3),"")</f>
        <v/>
      </c>
      <c r="D160" s="115">
        <f>+'Ark1'!P1977</f>
        <v>3016</v>
      </c>
      <c r="E160" s="115">
        <f>+'Ark1'!C1977</f>
        <v>2017</v>
      </c>
      <c r="F160" s="116">
        <f>+IF('Ark1'!Q1977=0,"",'Ark1'!Q1977)</f>
        <v>2</v>
      </c>
      <c r="G160" s="116">
        <f>+'Ark1'!R1977</f>
        <v>122</v>
      </c>
      <c r="H160" s="116">
        <f>+'Ark1'!S1977</f>
        <v>122</v>
      </c>
      <c r="I160" s="222">
        <f>+IF(G160=0,"",'Ark1'!AA1977)</f>
        <v>0.35202123669100044</v>
      </c>
      <c r="J160" s="222">
        <f>+IF(G160=0,"",'Ark1'!AB1977)</f>
        <v>0.3674488982737153</v>
      </c>
      <c r="K160" s="114">
        <f>+IF(G160=0,"",'Ark1'!U1977)</f>
        <v>62.114754098360642</v>
      </c>
      <c r="L160" s="222">
        <f>+IF(G160=0,"",'Ark1'!W1977)</f>
        <v>85.199180327868902</v>
      </c>
      <c r="M160" s="222">
        <f>+IF(G160=0,"",'Ark1'!X1977)</f>
        <v>15.361765907184997</v>
      </c>
      <c r="N160" s="114">
        <f>+IF(G160=0,"",'Ark1'!Y1977)</f>
        <v>3.4024984101885791</v>
      </c>
      <c r="O160" s="116">
        <f>+IF(G160=0,"",'Ark1'!Z1977)</f>
        <v>-41.873862319855654</v>
      </c>
      <c r="P160" s="116">
        <f t="shared" si="2"/>
        <v>61</v>
      </c>
      <c r="Q160" s="114">
        <f>+IF(G160=0,"",'Ark1'!T1977)</f>
        <v>16.163934426229499</v>
      </c>
      <c r="R160" s="222">
        <f>+IF(G160=0,"",'Ark1'!V1977)</f>
        <v>92.306804255545842</v>
      </c>
      <c r="S160" s="32"/>
      <c r="T160" s="35"/>
      <c r="U160" s="35"/>
      <c r="V160" s="35"/>
      <c r="W160" s="35"/>
      <c r="X160" s="35"/>
    </row>
    <row r="161" spans="1:24" x14ac:dyDescent="0.5">
      <c r="A161" s="32"/>
      <c r="B161" s="297" t="str">
        <f>+IF(E161=2012,VLOOKUP(D161,K_navn!$A$2:$C$359,2),"")</f>
        <v/>
      </c>
      <c r="C161" s="297" t="str">
        <f>+IF(E161=2012,VLOOKUP(D161,K_navn!$A$2:$C$359,3),"")</f>
        <v/>
      </c>
      <c r="D161" s="115">
        <f>+'Ark1'!P1978</f>
        <v>3016</v>
      </c>
      <c r="E161" s="115">
        <f>+'Ark1'!C1978</f>
        <v>2018</v>
      </c>
      <c r="F161" s="116">
        <f>+IF('Ark1'!Q1978=0,"",'Ark1'!Q1978)</f>
        <v>2</v>
      </c>
      <c r="G161" s="116">
        <f>+'Ark1'!R1978</f>
        <v>100</v>
      </c>
      <c r="H161" s="116">
        <f>+'Ark1'!S1978</f>
        <v>100</v>
      </c>
      <c r="I161" s="222">
        <f>+IF(G161=0,"",'Ark1'!AA1978)</f>
        <v>0.3994088748651996</v>
      </c>
      <c r="J161" s="222">
        <f>+IF(G161=0,"",'Ark1'!AB1978)</f>
        <v>0.43746974239716191</v>
      </c>
      <c r="K161" s="114">
        <f>+IF(G161=0,"",'Ark1'!U1978)</f>
        <v>60.57</v>
      </c>
      <c r="L161" s="222">
        <f>+IF(G161=0,"",'Ark1'!W1978)</f>
        <v>87.977999999999994</v>
      </c>
      <c r="M161" s="222">
        <f>+IF(G161=0,"",'Ark1'!X1978)</f>
        <v>10.664216614454377</v>
      </c>
      <c r="N161" s="114">
        <f>+IF(G161=0,"",'Ark1'!Y1978)</f>
        <v>2.1920538314558087</v>
      </c>
      <c r="O161" s="116">
        <f>+IF(G161=0,"",'Ark1'!Z1978)</f>
        <v>-28.667462728834671</v>
      </c>
      <c r="P161" s="116">
        <f t="shared" si="2"/>
        <v>50</v>
      </c>
      <c r="Q161" s="114">
        <f>+IF(G161=0,"",'Ark1'!T1978)</f>
        <v>16.190000000000001</v>
      </c>
      <c r="R161" s="222">
        <f>+IF(G161=0,"",'Ark1'!V1978)</f>
        <v>95.317443120259995</v>
      </c>
      <c r="S161" s="32"/>
      <c r="T161" s="35"/>
      <c r="U161" s="35"/>
      <c r="V161" s="35"/>
      <c r="W161" s="35"/>
      <c r="X161" s="35"/>
    </row>
    <row r="162" spans="1:24" x14ac:dyDescent="0.5">
      <c r="A162" s="32"/>
      <c r="B162" s="297" t="str">
        <f>+IF(E162=2012,VLOOKUP(D162,K_navn!$A$2:$C$359,2),"")</f>
        <v/>
      </c>
      <c r="C162" s="297" t="str">
        <f>+IF(E162=2012,VLOOKUP(D162,K_navn!$A$2:$C$359,3),"")</f>
        <v/>
      </c>
      <c r="D162" s="115">
        <f>+'Ark1'!P1979</f>
        <v>3016</v>
      </c>
      <c r="E162" s="115">
        <f>+'Ark1'!C1979</f>
        <v>2019</v>
      </c>
      <c r="F162" s="116">
        <f>+IF('Ark1'!Q1979=0,"",'Ark1'!Q1979)</f>
        <v>1</v>
      </c>
      <c r="G162" s="116">
        <f>+'Ark1'!R1979</f>
        <v>96</v>
      </c>
      <c r="H162" s="116">
        <f>+'Ark1'!S1979</f>
        <v>96</v>
      </c>
      <c r="I162" s="222">
        <f>+IF(G162=0,"",'Ark1'!AA1979)</f>
        <v>0.47666335650446873</v>
      </c>
      <c r="J162" s="222">
        <f>+IF(G162=0,"",'Ark1'!AB1979)</f>
        <v>0.56675574079145397</v>
      </c>
      <c r="K162" s="114">
        <f>+IF(G162=0,"",'Ark1'!U1979)</f>
        <v>62.55208333333335</v>
      </c>
      <c r="L162" s="222">
        <f>+IF(G162=0,"",'Ark1'!W1979)</f>
        <v>95.519791666666634</v>
      </c>
      <c r="M162" s="222">
        <f>+IF(G162=0,"",'Ark1'!X1979)</f>
        <v>14.510352768165124</v>
      </c>
      <c r="N162" s="114">
        <f>+IF(G162=0,"",'Ark1'!Y1979)</f>
        <v>2.3267904918695939</v>
      </c>
      <c r="O162" s="116">
        <f>+IF(G162=0,"",'Ark1'!Z1979)</f>
        <v>-55.857282221258643</v>
      </c>
      <c r="P162" s="116">
        <f t="shared" si="2"/>
        <v>96</v>
      </c>
      <c r="Q162" s="114">
        <f>+IF(G162=0,"",'Ark1'!T1979)</f>
        <v>16.71875</v>
      </c>
      <c r="R162" s="222">
        <f>+IF(G162=0,"",'Ark1'!V1979)</f>
        <v>103.48839833875049</v>
      </c>
      <c r="S162" s="32"/>
      <c r="T162" s="35"/>
      <c r="U162" s="35"/>
      <c r="V162" s="35"/>
      <c r="W162" s="35"/>
      <c r="X162" s="35"/>
    </row>
    <row r="163" spans="1:24" x14ac:dyDescent="0.5">
      <c r="A163" s="32"/>
      <c r="B163" s="297" t="str">
        <f>+IF(E163=2012,VLOOKUP(D163,K_navn!$A$2:$C$359,2),"")</f>
        <v/>
      </c>
      <c r="C163" s="297" t="str">
        <f>+IF(E163=2012,VLOOKUP(D163,K_navn!$A$2:$C$359,3),"")</f>
        <v/>
      </c>
      <c r="D163" s="115">
        <f>+'Ark1'!P1980</f>
        <v>3016</v>
      </c>
      <c r="E163" s="115">
        <f>+'Ark1'!C1980</f>
        <v>2020</v>
      </c>
      <c r="F163" s="116" t="str">
        <f>+IF('Ark1'!Q1980=0,"",'Ark1'!Q1980)</f>
        <v/>
      </c>
      <c r="G163" s="116">
        <f>+'Ark1'!R1980</f>
        <v>0</v>
      </c>
      <c r="H163" s="116">
        <f>+'Ark1'!S1980</f>
        <v>0</v>
      </c>
      <c r="I163" s="222" t="str">
        <f>+IF(G163=0,"",'Ark1'!AA1980)</f>
        <v/>
      </c>
      <c r="J163" s="222" t="str">
        <f>+IF(G163=0,"",'Ark1'!AB1980)</f>
        <v/>
      </c>
      <c r="K163" s="114" t="str">
        <f>+IF(G163=0,"",'Ark1'!U1980)</f>
        <v/>
      </c>
      <c r="L163" s="222" t="str">
        <f>+IF(G163=0,"",'Ark1'!W1980)</f>
        <v/>
      </c>
      <c r="M163" s="222" t="str">
        <f>+IF(G163=0,"",'Ark1'!X1980)</f>
        <v/>
      </c>
      <c r="N163" s="114" t="str">
        <f>+IF(G163=0,"",'Ark1'!Y1980)</f>
        <v/>
      </c>
      <c r="O163" s="116" t="str">
        <f>+IF(G163=0,"",'Ark1'!Z1980)</f>
        <v/>
      </c>
      <c r="P163" s="116" t="str">
        <f t="shared" si="2"/>
        <v/>
      </c>
      <c r="Q163" s="114" t="str">
        <f>+IF(G163=0,"",'Ark1'!T1980)</f>
        <v/>
      </c>
      <c r="R163" s="222" t="str">
        <f>+IF(G163=0,"",'Ark1'!V1980)</f>
        <v/>
      </c>
      <c r="S163" s="32"/>
      <c r="T163" s="35"/>
      <c r="U163" s="35"/>
      <c r="V163" s="35"/>
      <c r="W163" s="35"/>
      <c r="X163" s="35"/>
    </row>
    <row r="164" spans="1:24" x14ac:dyDescent="0.5">
      <c r="A164" s="32"/>
      <c r="B164" s="297" t="str">
        <f>+IF(E164=2012,VLOOKUP(D164,K_navn!$A$2:$C$359,2),"")</f>
        <v/>
      </c>
      <c r="C164" s="297" t="str">
        <f>+IF(E164=2012,VLOOKUP(D164,K_navn!$A$2:$C$359,3),"")</f>
        <v/>
      </c>
      <c r="D164" s="115">
        <f>+'Ark1'!P1981</f>
        <v>3016</v>
      </c>
      <c r="E164" s="115">
        <f>+'Ark1'!C1981</f>
        <v>2021</v>
      </c>
      <c r="F164" s="116">
        <f>+IF('Ark1'!Q1981=0,"",'Ark1'!Q1981)</f>
        <v>1</v>
      </c>
      <c r="G164" s="116">
        <f>+'Ark1'!R1981</f>
        <v>67</v>
      </c>
      <c r="H164" s="116">
        <f>+'Ark1'!S1981</f>
        <v>67</v>
      </c>
      <c r="I164" s="222">
        <f>+IF(G164=0,"",'Ark1'!AA1981)</f>
        <v>0.25483036665145298</v>
      </c>
      <c r="J164" s="222">
        <f>+IF(G164=0,"",'Ark1'!AB1981)</f>
        <v>0.26925353018904519</v>
      </c>
      <c r="K164" s="114">
        <f>+IF(G164=0,"",'Ark1'!U1981)</f>
        <v>62.776119402985074</v>
      </c>
      <c r="L164" s="222">
        <f>+IF(G164=0,"",'Ark1'!W1981)</f>
        <v>89.655223880597021</v>
      </c>
      <c r="M164" s="222">
        <f>+IF(G164=0,"",'Ark1'!X1981)</f>
        <v>6.0476289564303212</v>
      </c>
      <c r="N164" s="114">
        <f>+IF(G164=0,"",'Ark1'!Y1981)</f>
        <v>1.4228507806344728</v>
      </c>
      <c r="O164" s="116">
        <f>+IF(G164=0,"",'Ark1'!Z1981)</f>
        <v>-16.733252812481339</v>
      </c>
      <c r="P164" s="116">
        <f t="shared" si="2"/>
        <v>67</v>
      </c>
      <c r="Q164" s="114">
        <f>+IF(G164=0,"",'Ark1'!T1981)</f>
        <v>16.910447761194035</v>
      </c>
      <c r="R164" s="222">
        <f>+IF(G164=0,"",'Ark1'!V1981)</f>
        <v>97.134587086237318</v>
      </c>
      <c r="S164" s="32"/>
      <c r="T164" s="35"/>
      <c r="U164" s="35"/>
      <c r="V164" s="35"/>
      <c r="W164" s="35"/>
      <c r="X164" s="35"/>
    </row>
    <row r="165" spans="1:24" x14ac:dyDescent="0.5">
      <c r="A165" s="32"/>
      <c r="B165" s="297" t="str">
        <f>+IF(E165=2012,VLOOKUP(D165,K_navn!$A$2:$C$359,2),"")</f>
        <v/>
      </c>
      <c r="C165" s="297" t="str">
        <f>+IF(E165=2012,VLOOKUP(D165,K_navn!$A$2:$C$359,3),"")</f>
        <v/>
      </c>
      <c r="D165" s="115">
        <f>+'Ark1'!P1982</f>
        <v>3016</v>
      </c>
      <c r="E165" s="115">
        <f>+'Ark1'!C1982</f>
        <v>2022</v>
      </c>
      <c r="F165" s="116">
        <f>+IF('Ark1'!Q1982=0,"",'Ark1'!Q1982)</f>
        <v>1</v>
      </c>
      <c r="G165" s="116">
        <f>+'Ark1'!R1982</f>
        <v>2</v>
      </c>
      <c r="H165" s="116">
        <f>+'Ark1'!S1982</f>
        <v>2</v>
      </c>
      <c r="I165" s="222">
        <f>+IF(G165=0,"",'Ark1'!AA1982)</f>
        <v>6.9432390210033001E-3</v>
      </c>
      <c r="J165" s="222">
        <f>+IF(G165=0,"",'Ark1'!AB1982)</f>
        <v>6.695630626169102E-3</v>
      </c>
      <c r="K165" s="114">
        <f>+IF(G165=0,"",'Ark1'!U1982)</f>
        <v>62</v>
      </c>
      <c r="L165" s="222">
        <f>+IF(G165=0,"",'Ark1'!W1982)</f>
        <v>82.7</v>
      </c>
      <c r="M165" s="222">
        <f>+IF(G165=0,"",'Ark1'!X1982)</f>
        <v>0.5</v>
      </c>
      <c r="N165" s="114">
        <f>+IF(G165=0,"",'Ark1'!Y1982)</f>
        <v>1</v>
      </c>
      <c r="O165" s="116">
        <f>+IF(G165=0,"",'Ark1'!Z1982)</f>
        <v>99.999999999818101</v>
      </c>
      <c r="P165" s="116">
        <f t="shared" si="2"/>
        <v>2</v>
      </c>
      <c r="Q165" s="114">
        <f>+IF(G165=0,"",'Ark1'!T1982)</f>
        <v>17</v>
      </c>
      <c r="R165" s="222">
        <f>+IF(G165=0,"",'Ark1'!V1982)</f>
        <v>89.599133261105095</v>
      </c>
      <c r="S165" s="32"/>
      <c r="T165" s="35"/>
      <c r="U165" s="35"/>
      <c r="V165" s="35"/>
      <c r="W165" s="35"/>
      <c r="X165" s="35"/>
    </row>
    <row r="166" spans="1:24" x14ac:dyDescent="0.5">
      <c r="A166" s="32"/>
      <c r="B166" s="297" t="str">
        <f>+IF(E166=2012,VLOOKUP(D166,K_navn!$A$2:$C$359,2),"")</f>
        <v>Råde</v>
      </c>
      <c r="C166" s="297" t="str">
        <f>+IF(E166=2012,VLOOKUP(D166,K_navn!$A$2:$C$359,3),"")</f>
        <v>Viken</v>
      </c>
      <c r="D166" s="115">
        <f>+'Ark1'!P1983</f>
        <v>3017</v>
      </c>
      <c r="E166" s="115">
        <f>+'Ark1'!C1983</f>
        <v>2012</v>
      </c>
      <c r="F166" s="116" t="str">
        <f>+IF('Ark1'!Q1983=0,"",'Ark1'!Q1983)</f>
        <v/>
      </c>
      <c r="G166" s="116">
        <f>+'Ark1'!R1983</f>
        <v>0</v>
      </c>
      <c r="H166" s="116">
        <f>+'Ark1'!S1983</f>
        <v>0</v>
      </c>
      <c r="I166" s="222" t="str">
        <f>+IF(G166=0,"",'Ark1'!AA1983)</f>
        <v/>
      </c>
      <c r="J166" s="222" t="str">
        <f>+IF(G166=0,"",'Ark1'!AB1983)</f>
        <v/>
      </c>
      <c r="K166" s="114" t="str">
        <f>+IF(G166=0,"",'Ark1'!U1983)</f>
        <v/>
      </c>
      <c r="L166" s="222" t="str">
        <f>+IF(G166=0,"",'Ark1'!W1983)</f>
        <v/>
      </c>
      <c r="M166" s="222" t="str">
        <f>+IF(G166=0,"",'Ark1'!X1983)</f>
        <v/>
      </c>
      <c r="N166" s="114" t="str">
        <f>+IF(G166=0,"",'Ark1'!Y1983)</f>
        <v/>
      </c>
      <c r="O166" s="116" t="str">
        <f>+IF(G166=0,"",'Ark1'!Z1983)</f>
        <v/>
      </c>
      <c r="P166" s="116" t="str">
        <f t="shared" si="2"/>
        <v/>
      </c>
      <c r="Q166" s="114" t="str">
        <f>+IF(G166=0,"",'Ark1'!T1983)</f>
        <v/>
      </c>
      <c r="R166" s="222" t="str">
        <f>+IF(G166=0,"",'Ark1'!V1983)</f>
        <v/>
      </c>
      <c r="S166" s="32"/>
      <c r="T166" s="35"/>
      <c r="U166" s="35"/>
      <c r="V166" s="35"/>
      <c r="W166" s="35"/>
      <c r="X166" s="35"/>
    </row>
    <row r="167" spans="1:24" s="115" customFormat="1" x14ac:dyDescent="0.5">
      <c r="A167" s="32"/>
      <c r="B167" s="297" t="str">
        <f>+IF(E167=2012,VLOOKUP(D167,K_navn!$A$2:$C$359,2),"")</f>
        <v/>
      </c>
      <c r="C167" s="297" t="str">
        <f>+IF(E167=2012,VLOOKUP(D167,K_navn!$A$2:$C$359,3),"")</f>
        <v/>
      </c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</row>
    <row r="168" spans="1:24" x14ac:dyDescent="0.5">
      <c r="A168" s="32"/>
      <c r="B168" s="297" t="str">
        <f>+IF(E168=2012,VLOOKUP(D168,K_navn!$A$2:$C$359,2),"")</f>
        <v/>
      </c>
      <c r="C168" s="297" t="str">
        <f>+IF(E168=2012,VLOOKUP(D168,K_navn!$A$2:$C$359,3),"")</f>
        <v/>
      </c>
      <c r="D168" s="115">
        <f>+'Ark1'!P1984</f>
        <v>3017</v>
      </c>
      <c r="E168" s="115">
        <f>+'Ark1'!C1984</f>
        <v>2013</v>
      </c>
      <c r="F168" s="116" t="str">
        <f>+IF('Ark1'!Q1984=0,"",'Ark1'!Q1984)</f>
        <v/>
      </c>
      <c r="G168" s="116">
        <f>+'Ark1'!R1984</f>
        <v>0</v>
      </c>
      <c r="H168" s="116">
        <f>+'Ark1'!S1984</f>
        <v>0</v>
      </c>
      <c r="I168" s="222" t="str">
        <f>+IF(G168=0,"",'Ark1'!AA1984)</f>
        <v/>
      </c>
      <c r="J168" s="222" t="str">
        <f>+IF(G168=0,"",'Ark1'!AB1984)</f>
        <v/>
      </c>
      <c r="K168" s="114" t="str">
        <f>+IF(G168=0,"",'Ark1'!U1984)</f>
        <v/>
      </c>
      <c r="L168" s="222" t="str">
        <f>+IF(G168=0,"",'Ark1'!W1984)</f>
        <v/>
      </c>
      <c r="M168" s="222" t="str">
        <f>+IF(G168=0,"",'Ark1'!X1984)</f>
        <v/>
      </c>
      <c r="N168" s="114" t="str">
        <f>+IF(G168=0,"",'Ark1'!Y1984)</f>
        <v/>
      </c>
      <c r="O168" s="116" t="str">
        <f>+IF(G168=0,"",'Ark1'!Z1984)</f>
        <v/>
      </c>
      <c r="P168" s="116" t="str">
        <f t="shared" si="2"/>
        <v/>
      </c>
      <c r="Q168" s="114" t="str">
        <f>+IF(G168=0,"",'Ark1'!T1984)</f>
        <v/>
      </c>
      <c r="R168" s="222" t="str">
        <f>+IF(G168=0,"",'Ark1'!V1984)</f>
        <v/>
      </c>
      <c r="S168" s="32"/>
      <c r="T168" s="35"/>
      <c r="U168" s="35"/>
      <c r="V168" s="35"/>
      <c r="W168" s="35"/>
      <c r="X168" s="35"/>
    </row>
    <row r="169" spans="1:24" x14ac:dyDescent="0.5">
      <c r="A169" s="32"/>
      <c r="B169" s="297" t="str">
        <f>+IF(E169=2012,VLOOKUP(D169,K_navn!$A$2:$C$359,2),"")</f>
        <v/>
      </c>
      <c r="C169" s="297" t="str">
        <f>+IF(E169=2012,VLOOKUP(D169,K_navn!$A$2:$C$359,3),"")</f>
        <v/>
      </c>
      <c r="D169" s="115">
        <f>+'Ark1'!P1985</f>
        <v>3017</v>
      </c>
      <c r="E169" s="115">
        <f>+'Ark1'!C1985</f>
        <v>2014</v>
      </c>
      <c r="F169" s="116" t="str">
        <f>+IF('Ark1'!Q1985=0,"",'Ark1'!Q1985)</f>
        <v/>
      </c>
      <c r="G169" s="116">
        <f>+'Ark1'!R1985</f>
        <v>0</v>
      </c>
      <c r="H169" s="116">
        <f>+'Ark1'!S1985</f>
        <v>0</v>
      </c>
      <c r="I169" s="222" t="str">
        <f>+IF(G169=0,"",'Ark1'!AA1985)</f>
        <v/>
      </c>
      <c r="J169" s="222" t="str">
        <f>+IF(G169=0,"",'Ark1'!AB1985)</f>
        <v/>
      </c>
      <c r="K169" s="114" t="str">
        <f>+IF(G169=0,"",'Ark1'!U1985)</f>
        <v/>
      </c>
      <c r="L169" s="222" t="str">
        <f>+IF(G169=0,"",'Ark1'!W1985)</f>
        <v/>
      </c>
      <c r="M169" s="222" t="str">
        <f>+IF(G169=0,"",'Ark1'!X1985)</f>
        <v/>
      </c>
      <c r="N169" s="114" t="str">
        <f>+IF(G169=0,"",'Ark1'!Y1985)</f>
        <v/>
      </c>
      <c r="O169" s="116" t="str">
        <f>+IF(G169=0,"",'Ark1'!Z1985)</f>
        <v/>
      </c>
      <c r="P169" s="116" t="str">
        <f t="shared" si="2"/>
        <v/>
      </c>
      <c r="Q169" s="114" t="str">
        <f>+IF(G169=0,"",'Ark1'!T1985)</f>
        <v/>
      </c>
      <c r="R169" s="222" t="str">
        <f>+IF(G169=0,"",'Ark1'!V1985)</f>
        <v/>
      </c>
      <c r="S169" s="32"/>
      <c r="T169" s="35"/>
      <c r="U169" s="35"/>
      <c r="V169" s="35"/>
      <c r="W169" s="35"/>
      <c r="X169" s="35"/>
    </row>
    <row r="170" spans="1:24" x14ac:dyDescent="0.5">
      <c r="A170" s="32"/>
      <c r="B170" s="297" t="str">
        <f>+IF(E170=2012,VLOOKUP(D170,K_navn!$A$2:$C$359,2),"")</f>
        <v/>
      </c>
      <c r="C170" s="297" t="str">
        <f>+IF(E170=2012,VLOOKUP(D170,K_navn!$A$2:$C$359,3),"")</f>
        <v/>
      </c>
      <c r="D170" s="115">
        <f>+'Ark1'!P1986</f>
        <v>3017</v>
      </c>
      <c r="E170" s="115">
        <f>+'Ark1'!C1986</f>
        <v>2015</v>
      </c>
      <c r="F170" s="116" t="str">
        <f>+IF('Ark1'!Q1986=0,"",'Ark1'!Q1986)</f>
        <v/>
      </c>
      <c r="G170" s="116">
        <f>+'Ark1'!R1986</f>
        <v>0</v>
      </c>
      <c r="H170" s="116">
        <f>+'Ark1'!S1986</f>
        <v>0</v>
      </c>
      <c r="I170" s="222" t="str">
        <f>+IF(G170=0,"",'Ark1'!AA1986)</f>
        <v/>
      </c>
      <c r="J170" s="222" t="str">
        <f>+IF(G170=0,"",'Ark1'!AB1986)</f>
        <v/>
      </c>
      <c r="K170" s="114" t="str">
        <f>+IF(G170=0,"",'Ark1'!U1986)</f>
        <v/>
      </c>
      <c r="L170" s="222" t="str">
        <f>+IF(G170=0,"",'Ark1'!W1986)</f>
        <v/>
      </c>
      <c r="M170" s="222" t="str">
        <f>+IF(G170=0,"",'Ark1'!X1986)</f>
        <v/>
      </c>
      <c r="N170" s="114" t="str">
        <f>+IF(G170=0,"",'Ark1'!Y1986)</f>
        <v/>
      </c>
      <c r="O170" s="116" t="str">
        <f>+IF(G170=0,"",'Ark1'!Z1986)</f>
        <v/>
      </c>
      <c r="P170" s="116" t="str">
        <f t="shared" si="2"/>
        <v/>
      </c>
      <c r="Q170" s="114" t="str">
        <f>+IF(G170=0,"",'Ark1'!T1986)</f>
        <v/>
      </c>
      <c r="R170" s="222" t="str">
        <f>+IF(G170=0,"",'Ark1'!V1986)</f>
        <v/>
      </c>
      <c r="S170" s="32"/>
      <c r="T170" s="35"/>
      <c r="U170" s="35"/>
      <c r="V170" s="35"/>
      <c r="W170" s="35"/>
      <c r="X170" s="35"/>
    </row>
    <row r="171" spans="1:24" x14ac:dyDescent="0.5">
      <c r="A171" s="32"/>
      <c r="B171" s="297" t="str">
        <f>+IF(E171=2012,VLOOKUP(D171,K_navn!$A$2:$C$359,2),"")</f>
        <v/>
      </c>
      <c r="C171" s="297" t="str">
        <f>+IF(E171=2012,VLOOKUP(D171,K_navn!$A$2:$C$359,3),"")</f>
        <v/>
      </c>
      <c r="D171" s="115">
        <f>+'Ark1'!P1987</f>
        <v>3017</v>
      </c>
      <c r="E171" s="115">
        <f>+'Ark1'!C1987</f>
        <v>2016</v>
      </c>
      <c r="F171" s="116" t="str">
        <f>+IF('Ark1'!Q1987=0,"",'Ark1'!Q1987)</f>
        <v/>
      </c>
      <c r="G171" s="116">
        <f>+'Ark1'!R1987</f>
        <v>0</v>
      </c>
      <c r="H171" s="116">
        <f>+'Ark1'!S1987</f>
        <v>0</v>
      </c>
      <c r="I171" s="222" t="str">
        <f>+IF(G171=0,"",'Ark1'!AA1987)</f>
        <v/>
      </c>
      <c r="J171" s="222" t="str">
        <f>+IF(G171=0,"",'Ark1'!AB1987)</f>
        <v/>
      </c>
      <c r="K171" s="114" t="str">
        <f>+IF(G171=0,"",'Ark1'!U1987)</f>
        <v/>
      </c>
      <c r="L171" s="222" t="str">
        <f>+IF(G171=0,"",'Ark1'!W1987)</f>
        <v/>
      </c>
      <c r="M171" s="222" t="str">
        <f>+IF(G171=0,"",'Ark1'!X1987)</f>
        <v/>
      </c>
      <c r="N171" s="114" t="str">
        <f>+IF(G171=0,"",'Ark1'!Y1987)</f>
        <v/>
      </c>
      <c r="O171" s="116" t="str">
        <f>+IF(G171=0,"",'Ark1'!Z1987)</f>
        <v/>
      </c>
      <c r="P171" s="116" t="str">
        <f t="shared" si="2"/>
        <v/>
      </c>
      <c r="Q171" s="114" t="str">
        <f>+IF(G171=0,"",'Ark1'!T1987)</f>
        <v/>
      </c>
      <c r="R171" s="222" t="str">
        <f>+IF(G171=0,"",'Ark1'!V1987)</f>
        <v/>
      </c>
      <c r="S171" s="32"/>
      <c r="T171" s="35"/>
      <c r="U171" s="35"/>
      <c r="V171" s="35"/>
      <c r="W171" s="35"/>
      <c r="X171" s="35"/>
    </row>
    <row r="172" spans="1:24" x14ac:dyDescent="0.5">
      <c r="A172" s="32"/>
      <c r="B172" s="297" t="str">
        <f>+IF(E172=2012,VLOOKUP(D172,K_navn!$A$2:$C$359,2),"")</f>
        <v/>
      </c>
      <c r="C172" s="297" t="str">
        <f>+IF(E172=2012,VLOOKUP(D172,K_navn!$A$2:$C$359,3),"")</f>
        <v/>
      </c>
      <c r="D172" s="115">
        <f>+'Ark1'!P1988</f>
        <v>3017</v>
      </c>
      <c r="E172" s="115">
        <f>+'Ark1'!C1988</f>
        <v>2017</v>
      </c>
      <c r="F172" s="116" t="str">
        <f>+IF('Ark1'!Q1988=0,"",'Ark1'!Q1988)</f>
        <v/>
      </c>
      <c r="G172" s="116">
        <f>+'Ark1'!R1988</f>
        <v>0</v>
      </c>
      <c r="H172" s="116">
        <f>+'Ark1'!S1988</f>
        <v>0</v>
      </c>
      <c r="I172" s="222" t="str">
        <f>+IF(G172=0,"",'Ark1'!AA1988)</f>
        <v/>
      </c>
      <c r="J172" s="222" t="str">
        <f>+IF(G172=0,"",'Ark1'!AB1988)</f>
        <v/>
      </c>
      <c r="K172" s="114" t="str">
        <f>+IF(G172=0,"",'Ark1'!U1988)</f>
        <v/>
      </c>
      <c r="L172" s="222" t="str">
        <f>+IF(G172=0,"",'Ark1'!W1988)</f>
        <v/>
      </c>
      <c r="M172" s="222" t="str">
        <f>+IF(G172=0,"",'Ark1'!X1988)</f>
        <v/>
      </c>
      <c r="N172" s="114" t="str">
        <f>+IF(G172=0,"",'Ark1'!Y1988)</f>
        <v/>
      </c>
      <c r="O172" s="116" t="str">
        <f>+IF(G172=0,"",'Ark1'!Z1988)</f>
        <v/>
      </c>
      <c r="P172" s="116" t="str">
        <f t="shared" si="2"/>
        <v/>
      </c>
      <c r="Q172" s="114" t="str">
        <f>+IF(G172=0,"",'Ark1'!T1988)</f>
        <v/>
      </c>
      <c r="R172" s="222" t="str">
        <f>+IF(G172=0,"",'Ark1'!V1988)</f>
        <v/>
      </c>
      <c r="S172" s="32"/>
      <c r="T172" s="35"/>
      <c r="U172" s="35"/>
      <c r="V172" s="35"/>
      <c r="W172" s="35"/>
      <c r="X172" s="35"/>
    </row>
    <row r="173" spans="1:24" x14ac:dyDescent="0.5">
      <c r="A173" s="32"/>
      <c r="B173" s="297" t="str">
        <f>+IF(E173=2012,VLOOKUP(D173,K_navn!$A$2:$C$359,2),"")</f>
        <v/>
      </c>
      <c r="C173" s="297" t="str">
        <f>+IF(E173=2012,VLOOKUP(D173,K_navn!$A$2:$C$359,3),"")</f>
        <v/>
      </c>
      <c r="D173" s="115">
        <f>+'Ark1'!P1989</f>
        <v>3017</v>
      </c>
      <c r="E173" s="115">
        <f>+'Ark1'!C1989</f>
        <v>2018</v>
      </c>
      <c r="F173" s="116" t="str">
        <f>+IF('Ark1'!Q1989=0,"",'Ark1'!Q1989)</f>
        <v/>
      </c>
      <c r="G173" s="116">
        <f>+'Ark1'!R1989</f>
        <v>0</v>
      </c>
      <c r="H173" s="116">
        <f>+'Ark1'!S1989</f>
        <v>0</v>
      </c>
      <c r="I173" s="222" t="str">
        <f>+IF(G173=0,"",'Ark1'!AA1989)</f>
        <v/>
      </c>
      <c r="J173" s="222" t="str">
        <f>+IF(G173=0,"",'Ark1'!AB1989)</f>
        <v/>
      </c>
      <c r="K173" s="114" t="str">
        <f>+IF(G173=0,"",'Ark1'!U1989)</f>
        <v/>
      </c>
      <c r="L173" s="222" t="str">
        <f>+IF(G173=0,"",'Ark1'!W1989)</f>
        <v/>
      </c>
      <c r="M173" s="222" t="str">
        <f>+IF(G173=0,"",'Ark1'!X1989)</f>
        <v/>
      </c>
      <c r="N173" s="114" t="str">
        <f>+IF(G173=0,"",'Ark1'!Y1989)</f>
        <v/>
      </c>
      <c r="O173" s="116" t="str">
        <f>+IF(G173=0,"",'Ark1'!Z1989)</f>
        <v/>
      </c>
      <c r="P173" s="116" t="str">
        <f t="shared" si="2"/>
        <v/>
      </c>
      <c r="Q173" s="114" t="str">
        <f>+IF(G173=0,"",'Ark1'!T1989)</f>
        <v/>
      </c>
      <c r="R173" s="222" t="str">
        <f>+IF(G173=0,"",'Ark1'!V1989)</f>
        <v/>
      </c>
      <c r="S173" s="32"/>
      <c r="T173" s="35"/>
      <c r="U173" s="35"/>
      <c r="V173" s="35"/>
      <c r="W173" s="35"/>
      <c r="X173" s="35"/>
    </row>
    <row r="174" spans="1:24" x14ac:dyDescent="0.5">
      <c r="A174" s="32"/>
      <c r="B174" s="297" t="str">
        <f>+IF(E174=2012,VLOOKUP(D174,K_navn!$A$2:$C$359,2),"")</f>
        <v/>
      </c>
      <c r="C174" s="297" t="str">
        <f>+IF(E174=2012,VLOOKUP(D174,K_navn!$A$2:$C$359,3),"")</f>
        <v/>
      </c>
      <c r="D174" s="115">
        <f>+'Ark1'!P1990</f>
        <v>3017</v>
      </c>
      <c r="E174" s="115">
        <f>+'Ark1'!C1990</f>
        <v>2019</v>
      </c>
      <c r="F174" s="116" t="str">
        <f>+IF('Ark1'!Q1990=0,"",'Ark1'!Q1990)</f>
        <v/>
      </c>
      <c r="G174" s="116">
        <f>+'Ark1'!R1990</f>
        <v>0</v>
      </c>
      <c r="H174" s="116">
        <f>+'Ark1'!S1990</f>
        <v>0</v>
      </c>
      <c r="I174" s="222" t="str">
        <f>+IF(G174=0,"",'Ark1'!AA1990)</f>
        <v/>
      </c>
      <c r="J174" s="222" t="str">
        <f>+IF(G174=0,"",'Ark1'!AB1990)</f>
        <v/>
      </c>
      <c r="K174" s="114" t="str">
        <f>+IF(G174=0,"",'Ark1'!U1990)</f>
        <v/>
      </c>
      <c r="L174" s="222" t="str">
        <f>+IF(G174=0,"",'Ark1'!W1990)</f>
        <v/>
      </c>
      <c r="M174" s="222" t="str">
        <f>+IF(G174=0,"",'Ark1'!X1990)</f>
        <v/>
      </c>
      <c r="N174" s="114" t="str">
        <f>+IF(G174=0,"",'Ark1'!Y1990)</f>
        <v/>
      </c>
      <c r="O174" s="116" t="str">
        <f>+IF(G174=0,"",'Ark1'!Z1990)</f>
        <v/>
      </c>
      <c r="P174" s="116" t="str">
        <f t="shared" si="2"/>
        <v/>
      </c>
      <c r="Q174" s="114" t="str">
        <f>+IF(G174=0,"",'Ark1'!T1990)</f>
        <v/>
      </c>
      <c r="R174" s="222" t="str">
        <f>+IF(G174=0,"",'Ark1'!V1990)</f>
        <v/>
      </c>
      <c r="S174" s="32"/>
      <c r="T174" s="35"/>
      <c r="U174" s="35"/>
      <c r="V174" s="35"/>
      <c r="W174" s="35"/>
      <c r="X174" s="35"/>
    </row>
    <row r="175" spans="1:24" x14ac:dyDescent="0.5">
      <c r="A175" s="32"/>
      <c r="B175" s="297" t="str">
        <f>+IF(E175=2012,VLOOKUP(D175,K_navn!$A$2:$C$359,2),"")</f>
        <v/>
      </c>
      <c r="C175" s="297" t="str">
        <f>+IF(E175=2012,VLOOKUP(D175,K_navn!$A$2:$C$359,3),"")</f>
        <v/>
      </c>
      <c r="D175" s="115">
        <f>+'Ark1'!P1991</f>
        <v>3017</v>
      </c>
      <c r="E175" s="115">
        <f>+'Ark1'!C1991</f>
        <v>2020</v>
      </c>
      <c r="F175" s="116" t="str">
        <f>+IF('Ark1'!Q1991=0,"",'Ark1'!Q1991)</f>
        <v/>
      </c>
      <c r="G175" s="116">
        <f>+'Ark1'!R1991</f>
        <v>0</v>
      </c>
      <c r="H175" s="116">
        <f>+'Ark1'!S1991</f>
        <v>0</v>
      </c>
      <c r="I175" s="222" t="str">
        <f>+IF(G175=0,"",'Ark1'!AA1991)</f>
        <v/>
      </c>
      <c r="J175" s="222" t="str">
        <f>+IF(G175=0,"",'Ark1'!AB1991)</f>
        <v/>
      </c>
      <c r="K175" s="114" t="str">
        <f>+IF(G175=0,"",'Ark1'!U1991)</f>
        <v/>
      </c>
      <c r="L175" s="222" t="str">
        <f>+IF(G175=0,"",'Ark1'!W1991)</f>
        <v/>
      </c>
      <c r="M175" s="222" t="str">
        <f>+IF(G175=0,"",'Ark1'!X1991)</f>
        <v/>
      </c>
      <c r="N175" s="114" t="str">
        <f>+IF(G175=0,"",'Ark1'!Y1991)</f>
        <v/>
      </c>
      <c r="O175" s="116" t="str">
        <f>+IF(G175=0,"",'Ark1'!Z1991)</f>
        <v/>
      </c>
      <c r="P175" s="116" t="str">
        <f t="shared" si="2"/>
        <v/>
      </c>
      <c r="Q175" s="114" t="str">
        <f>+IF(G175=0,"",'Ark1'!T1991)</f>
        <v/>
      </c>
      <c r="R175" s="222" t="str">
        <f>+IF(G175=0,"",'Ark1'!V1991)</f>
        <v/>
      </c>
      <c r="S175" s="32"/>
      <c r="T175" s="35"/>
      <c r="U175" s="35"/>
      <c r="V175" s="35"/>
      <c r="W175" s="35"/>
      <c r="X175" s="35"/>
    </row>
    <row r="176" spans="1:24" x14ac:dyDescent="0.5">
      <c r="A176" s="32"/>
      <c r="B176" s="297" t="str">
        <f>+IF(E176=2012,VLOOKUP(D176,K_navn!$A$2:$C$359,2),"")</f>
        <v/>
      </c>
      <c r="C176" s="297" t="str">
        <f>+IF(E176=2012,VLOOKUP(D176,K_navn!$A$2:$C$359,3),"")</f>
        <v/>
      </c>
      <c r="D176" s="115">
        <f>+'Ark1'!P1992</f>
        <v>3017</v>
      </c>
      <c r="E176" s="115">
        <f>+'Ark1'!C1992</f>
        <v>2021</v>
      </c>
      <c r="F176" s="116" t="str">
        <f>+IF('Ark1'!Q1992=0,"",'Ark1'!Q1992)</f>
        <v/>
      </c>
      <c r="G176" s="116">
        <f>+'Ark1'!R1992</f>
        <v>0</v>
      </c>
      <c r="H176" s="116">
        <f>+'Ark1'!S1992</f>
        <v>0</v>
      </c>
      <c r="I176" s="222" t="str">
        <f>+IF(G176=0,"",'Ark1'!AA1992)</f>
        <v/>
      </c>
      <c r="J176" s="222" t="str">
        <f>+IF(G176=0,"",'Ark1'!AB1992)</f>
        <v/>
      </c>
      <c r="K176" s="114" t="str">
        <f>+IF(G176=0,"",'Ark1'!U1992)</f>
        <v/>
      </c>
      <c r="L176" s="222" t="str">
        <f>+IF(G176=0,"",'Ark1'!W1992)</f>
        <v/>
      </c>
      <c r="M176" s="222" t="str">
        <f>+IF(G176=0,"",'Ark1'!X1992)</f>
        <v/>
      </c>
      <c r="N176" s="114" t="str">
        <f>+IF(G176=0,"",'Ark1'!Y1992)</f>
        <v/>
      </c>
      <c r="O176" s="116" t="str">
        <f>+IF(G176=0,"",'Ark1'!Z1992)</f>
        <v/>
      </c>
      <c r="P176" s="116" t="str">
        <f t="shared" si="2"/>
        <v/>
      </c>
      <c r="Q176" s="114" t="str">
        <f>+IF(G176=0,"",'Ark1'!T1992)</f>
        <v/>
      </c>
      <c r="R176" s="222" t="str">
        <f>+IF(G176=0,"",'Ark1'!V1992)</f>
        <v/>
      </c>
      <c r="S176" s="32"/>
      <c r="T176" s="35"/>
      <c r="U176" s="35"/>
      <c r="V176" s="35"/>
      <c r="W176" s="35"/>
      <c r="X176" s="35"/>
    </row>
    <row r="177" spans="1:24" x14ac:dyDescent="0.5">
      <c r="A177" s="32"/>
      <c r="B177" s="297" t="str">
        <f>+IF(E177=2012,VLOOKUP(D177,K_navn!$A$2:$C$359,2),"")</f>
        <v/>
      </c>
      <c r="C177" s="297" t="str">
        <f>+IF(E177=2012,VLOOKUP(D177,K_navn!$A$2:$C$359,3),"")</f>
        <v/>
      </c>
      <c r="D177" s="115">
        <f>+'Ark1'!P1993</f>
        <v>3017</v>
      </c>
      <c r="E177" s="115">
        <f>+'Ark1'!C1993</f>
        <v>2022</v>
      </c>
      <c r="F177" s="116">
        <f>+IF('Ark1'!Q1993=0,"",'Ark1'!Q1993)</f>
        <v>1</v>
      </c>
      <c r="G177" s="116">
        <f>+'Ark1'!R1993</f>
        <v>1</v>
      </c>
      <c r="H177" s="116">
        <f>+'Ark1'!S1993</f>
        <v>1</v>
      </c>
      <c r="I177" s="222">
        <f>+IF(G177=0,"",'Ark1'!AA1993)</f>
        <v>3.4716195105016501E-3</v>
      </c>
      <c r="J177" s="222">
        <f>+IF(G177=0,"",'Ark1'!AB1993)</f>
        <v>3.9024110783718352E-3</v>
      </c>
      <c r="K177" s="114">
        <f>+IF(G177=0,"",'Ark1'!U1993)</f>
        <v>60</v>
      </c>
      <c r="L177" s="222">
        <f>+IF(G177=0,"",'Ark1'!W1993)</f>
        <v>96.4</v>
      </c>
      <c r="M177" s="222">
        <f>+IF(G177=0,"",'Ark1'!X1993)</f>
        <v>0</v>
      </c>
      <c r="N177" s="114">
        <f>+IF(G177=0,"",'Ark1'!Y1993)</f>
        <v>0</v>
      </c>
      <c r="O177" s="116">
        <f>+IF(G177=0,"",'Ark1'!Z1993)</f>
        <v>0</v>
      </c>
      <c r="P177" s="116">
        <f t="shared" si="2"/>
        <v>1</v>
      </c>
      <c r="Q177" s="114">
        <f>+IF(G177=0,"",'Ark1'!T1993)</f>
        <v>17</v>
      </c>
      <c r="R177" s="222">
        <f>+IF(G177=0,"",'Ark1'!V1993)</f>
        <v>104.44203683640301</v>
      </c>
      <c r="S177" s="32"/>
      <c r="T177" s="35"/>
      <c r="U177" s="35"/>
      <c r="V177" s="35"/>
      <c r="W177" s="35"/>
      <c r="X177" s="35"/>
    </row>
    <row r="178" spans="1:24" x14ac:dyDescent="0.5">
      <c r="A178" s="32"/>
      <c r="B178" s="297" t="str">
        <f>+IF(E178=2012,VLOOKUP(D178,K_navn!$A$2:$C$359,2),"")</f>
        <v>Våler</v>
      </c>
      <c r="C178" s="297" t="str">
        <f>+IF(E178=2012,VLOOKUP(D178,K_navn!$A$2:$C$359,3),"")</f>
        <v>Viken</v>
      </c>
      <c r="D178" s="115">
        <f>+'Ark1'!P1994</f>
        <v>3018</v>
      </c>
      <c r="E178" s="115">
        <f>+'Ark1'!C1994</f>
        <v>2012</v>
      </c>
      <c r="F178" s="116" t="str">
        <f>+IF('Ark1'!Q1994=0,"",'Ark1'!Q1994)</f>
        <v/>
      </c>
      <c r="G178" s="116">
        <f>+'Ark1'!R1994</f>
        <v>0</v>
      </c>
      <c r="H178" s="116">
        <f>+'Ark1'!S1994</f>
        <v>0</v>
      </c>
      <c r="I178" s="222" t="str">
        <f>+IF(G178=0,"",'Ark1'!AA1994)</f>
        <v/>
      </c>
      <c r="J178" s="222" t="str">
        <f>+IF(G178=0,"",'Ark1'!AB1994)</f>
        <v/>
      </c>
      <c r="K178" s="114" t="str">
        <f>+IF(G178=0,"",'Ark1'!U1994)</f>
        <v/>
      </c>
      <c r="L178" s="222" t="str">
        <f>+IF(G178=0,"",'Ark1'!W1994)</f>
        <v/>
      </c>
      <c r="M178" s="222" t="str">
        <f>+IF(G178=0,"",'Ark1'!X1994)</f>
        <v/>
      </c>
      <c r="N178" s="114" t="str">
        <f>+IF(G178=0,"",'Ark1'!Y1994)</f>
        <v/>
      </c>
      <c r="O178" s="116" t="str">
        <f>+IF(G178=0,"",'Ark1'!Z1994)</f>
        <v/>
      </c>
      <c r="P178" s="116" t="str">
        <f t="shared" si="2"/>
        <v/>
      </c>
      <c r="Q178" s="114" t="str">
        <f>+IF(G178=0,"",'Ark1'!T1994)</f>
        <v/>
      </c>
      <c r="R178" s="222" t="str">
        <f>+IF(G178=0,"",'Ark1'!V1994)</f>
        <v/>
      </c>
      <c r="S178" s="32"/>
      <c r="T178" s="35"/>
      <c r="U178" s="35"/>
      <c r="V178" s="35"/>
      <c r="W178" s="35"/>
      <c r="X178" s="35"/>
    </row>
    <row r="179" spans="1:24" x14ac:dyDescent="0.5">
      <c r="A179" s="32"/>
      <c r="B179" s="297" t="str">
        <f>+IF(E179=2012,VLOOKUP(D179,K_navn!$A$2:$C$359,2),"")</f>
        <v/>
      </c>
      <c r="C179" s="297" t="str">
        <f>+IF(E179=2012,VLOOKUP(D179,K_navn!$A$2:$C$359,3),"")</f>
        <v/>
      </c>
      <c r="D179" s="115">
        <f>+'Ark1'!P1995</f>
        <v>3018</v>
      </c>
      <c r="E179" s="115">
        <f>+'Ark1'!C1995</f>
        <v>2013</v>
      </c>
      <c r="F179" s="116" t="str">
        <f>+IF('Ark1'!Q1995=0,"",'Ark1'!Q1995)</f>
        <v/>
      </c>
      <c r="G179" s="116">
        <f>+'Ark1'!R1995</f>
        <v>0</v>
      </c>
      <c r="H179" s="116">
        <f>+'Ark1'!S1995</f>
        <v>0</v>
      </c>
      <c r="I179" s="222" t="str">
        <f>+IF(G179=0,"",'Ark1'!AA1995)</f>
        <v/>
      </c>
      <c r="J179" s="222" t="str">
        <f>+IF(G179=0,"",'Ark1'!AB1995)</f>
        <v/>
      </c>
      <c r="K179" s="114" t="str">
        <f>+IF(G179=0,"",'Ark1'!U1995)</f>
        <v/>
      </c>
      <c r="L179" s="222" t="str">
        <f>+IF(G179=0,"",'Ark1'!W1995)</f>
        <v/>
      </c>
      <c r="M179" s="222" t="str">
        <f>+IF(G179=0,"",'Ark1'!X1995)</f>
        <v/>
      </c>
      <c r="N179" s="114" t="str">
        <f>+IF(G179=0,"",'Ark1'!Y1995)</f>
        <v/>
      </c>
      <c r="O179" s="116" t="str">
        <f>+IF(G179=0,"",'Ark1'!Z1995)</f>
        <v/>
      </c>
      <c r="P179" s="116" t="str">
        <f t="shared" si="2"/>
        <v/>
      </c>
      <c r="Q179" s="114" t="str">
        <f>+IF(G179=0,"",'Ark1'!T1995)</f>
        <v/>
      </c>
      <c r="R179" s="222" t="str">
        <f>+IF(G179=0,"",'Ark1'!V1995)</f>
        <v/>
      </c>
      <c r="S179" s="32"/>
      <c r="T179" s="35"/>
      <c r="U179" s="35"/>
      <c r="V179" s="35"/>
      <c r="W179" s="35"/>
      <c r="X179" s="35"/>
    </row>
    <row r="180" spans="1:24" x14ac:dyDescent="0.5">
      <c r="A180" s="32"/>
      <c r="B180" s="297" t="str">
        <f>+IF(E180=2012,VLOOKUP(D180,K_navn!$A$2:$C$359,2),"")</f>
        <v/>
      </c>
      <c r="C180" s="297" t="str">
        <f>+IF(E180=2012,VLOOKUP(D180,K_navn!$A$2:$C$359,3),"")</f>
        <v/>
      </c>
      <c r="D180" s="115">
        <f>+'Ark1'!P1996</f>
        <v>3018</v>
      </c>
      <c r="E180" s="115">
        <f>+'Ark1'!C1996</f>
        <v>2014</v>
      </c>
      <c r="F180" s="116" t="str">
        <f>+IF('Ark1'!Q1996=0,"",'Ark1'!Q1996)</f>
        <v/>
      </c>
      <c r="G180" s="116">
        <f>+'Ark1'!R1996</f>
        <v>0</v>
      </c>
      <c r="H180" s="116">
        <f>+'Ark1'!S1996</f>
        <v>0</v>
      </c>
      <c r="I180" s="222" t="str">
        <f>+IF(G180=0,"",'Ark1'!AA1996)</f>
        <v/>
      </c>
      <c r="J180" s="222" t="str">
        <f>+IF(G180=0,"",'Ark1'!AB1996)</f>
        <v/>
      </c>
      <c r="K180" s="114" t="str">
        <f>+IF(G180=0,"",'Ark1'!U1996)</f>
        <v/>
      </c>
      <c r="L180" s="222" t="str">
        <f>+IF(G180=0,"",'Ark1'!W1996)</f>
        <v/>
      </c>
      <c r="M180" s="222" t="str">
        <f>+IF(G180=0,"",'Ark1'!X1996)</f>
        <v/>
      </c>
      <c r="N180" s="114" t="str">
        <f>+IF(G180=0,"",'Ark1'!Y1996)</f>
        <v/>
      </c>
      <c r="O180" s="116" t="str">
        <f>+IF(G180=0,"",'Ark1'!Z1996)</f>
        <v/>
      </c>
      <c r="P180" s="116" t="str">
        <f t="shared" si="2"/>
        <v/>
      </c>
      <c r="Q180" s="114" t="str">
        <f>+IF(G180=0,"",'Ark1'!T1996)</f>
        <v/>
      </c>
      <c r="R180" s="222" t="str">
        <f>+IF(G180=0,"",'Ark1'!V1996)</f>
        <v/>
      </c>
      <c r="S180" s="32"/>
      <c r="T180" s="35"/>
      <c r="U180" s="35"/>
      <c r="V180" s="35"/>
      <c r="W180" s="35"/>
      <c r="X180" s="35"/>
    </row>
    <row r="181" spans="1:24" x14ac:dyDescent="0.5">
      <c r="A181" s="32"/>
      <c r="B181" s="297" t="str">
        <f>+IF(E181=2012,VLOOKUP(D181,K_navn!$A$2:$C$359,2),"")</f>
        <v/>
      </c>
      <c r="C181" s="297" t="str">
        <f>+IF(E181=2012,VLOOKUP(D181,K_navn!$A$2:$C$359,3),"")</f>
        <v/>
      </c>
      <c r="D181" s="115">
        <f>+'Ark1'!P1997</f>
        <v>3018</v>
      </c>
      <c r="E181" s="115">
        <f>+'Ark1'!C1997</f>
        <v>2015</v>
      </c>
      <c r="F181" s="116" t="str">
        <f>+IF('Ark1'!Q1997=0,"",'Ark1'!Q1997)</f>
        <v/>
      </c>
      <c r="G181" s="116">
        <f>+'Ark1'!R1997</f>
        <v>0</v>
      </c>
      <c r="H181" s="116">
        <f>+'Ark1'!S1997</f>
        <v>0</v>
      </c>
      <c r="I181" s="222" t="str">
        <f>+IF(G181=0,"",'Ark1'!AA1997)</f>
        <v/>
      </c>
      <c r="J181" s="222" t="str">
        <f>+IF(G181=0,"",'Ark1'!AB1997)</f>
        <v/>
      </c>
      <c r="K181" s="114" t="str">
        <f>+IF(G181=0,"",'Ark1'!U1997)</f>
        <v/>
      </c>
      <c r="L181" s="222" t="str">
        <f>+IF(G181=0,"",'Ark1'!W1997)</f>
        <v/>
      </c>
      <c r="M181" s="222" t="str">
        <f>+IF(G181=0,"",'Ark1'!X1997)</f>
        <v/>
      </c>
      <c r="N181" s="114" t="str">
        <f>+IF(G181=0,"",'Ark1'!Y1997)</f>
        <v/>
      </c>
      <c r="O181" s="116" t="str">
        <f>+IF(G181=0,"",'Ark1'!Z1997)</f>
        <v/>
      </c>
      <c r="P181" s="116" t="str">
        <f t="shared" si="2"/>
        <v/>
      </c>
      <c r="Q181" s="114" t="str">
        <f>+IF(G181=0,"",'Ark1'!T1997)</f>
        <v/>
      </c>
      <c r="R181" s="222" t="str">
        <f>+IF(G181=0,"",'Ark1'!V1997)</f>
        <v/>
      </c>
      <c r="S181" s="32"/>
      <c r="T181" s="35"/>
      <c r="U181" s="35"/>
      <c r="V181" s="35"/>
      <c r="W181" s="35"/>
      <c r="X181" s="35"/>
    </row>
    <row r="182" spans="1:24" x14ac:dyDescent="0.5">
      <c r="A182" s="32"/>
      <c r="B182" s="297" t="str">
        <f>+IF(E182=2012,VLOOKUP(D182,K_navn!$A$2:$C$359,2),"")</f>
        <v/>
      </c>
      <c r="C182" s="297" t="str">
        <f>+IF(E182=2012,VLOOKUP(D182,K_navn!$A$2:$C$359,3),"")</f>
        <v/>
      </c>
      <c r="D182" s="115">
        <f>+'Ark1'!P1998</f>
        <v>3018</v>
      </c>
      <c r="E182" s="115">
        <f>+'Ark1'!C1998</f>
        <v>2016</v>
      </c>
      <c r="F182" s="116" t="str">
        <f>+IF('Ark1'!Q1998=0,"",'Ark1'!Q1998)</f>
        <v/>
      </c>
      <c r="G182" s="116">
        <f>+'Ark1'!R1998</f>
        <v>0</v>
      </c>
      <c r="H182" s="116">
        <f>+'Ark1'!S1998</f>
        <v>0</v>
      </c>
      <c r="I182" s="222" t="str">
        <f>+IF(G182=0,"",'Ark1'!AA1998)</f>
        <v/>
      </c>
      <c r="J182" s="222" t="str">
        <f>+IF(G182=0,"",'Ark1'!AB1998)</f>
        <v/>
      </c>
      <c r="K182" s="114" t="str">
        <f>+IF(G182=0,"",'Ark1'!U1998)</f>
        <v/>
      </c>
      <c r="L182" s="222" t="str">
        <f>+IF(G182=0,"",'Ark1'!W1998)</f>
        <v/>
      </c>
      <c r="M182" s="222" t="str">
        <f>+IF(G182=0,"",'Ark1'!X1998)</f>
        <v/>
      </c>
      <c r="N182" s="114" t="str">
        <f>+IF(G182=0,"",'Ark1'!Y1998)</f>
        <v/>
      </c>
      <c r="O182" s="116" t="str">
        <f>+IF(G182=0,"",'Ark1'!Z1998)</f>
        <v/>
      </c>
      <c r="P182" s="116" t="str">
        <f t="shared" si="2"/>
        <v/>
      </c>
      <c r="Q182" s="114" t="str">
        <f>+IF(G182=0,"",'Ark1'!T1998)</f>
        <v/>
      </c>
      <c r="R182" s="222" t="str">
        <f>+IF(G182=0,"",'Ark1'!V1998)</f>
        <v/>
      </c>
      <c r="S182" s="32"/>
      <c r="T182" s="35"/>
      <c r="U182" s="35"/>
      <c r="V182" s="35"/>
      <c r="W182" s="35"/>
      <c r="X182" s="35"/>
    </row>
    <row r="183" spans="1:24" x14ac:dyDescent="0.5">
      <c r="A183" s="32"/>
      <c r="B183" s="297" t="str">
        <f>+IF(E183=2012,VLOOKUP(D183,K_navn!$A$2:$C$359,2),"")</f>
        <v/>
      </c>
      <c r="C183" s="297" t="str">
        <f>+IF(E183=2012,VLOOKUP(D183,K_navn!$A$2:$C$359,3),"")</f>
        <v/>
      </c>
      <c r="D183" s="115">
        <f>+'Ark1'!P1999</f>
        <v>3018</v>
      </c>
      <c r="E183" s="115">
        <f>+'Ark1'!C1999</f>
        <v>2017</v>
      </c>
      <c r="F183" s="116" t="str">
        <f>+IF('Ark1'!Q1999=0,"",'Ark1'!Q1999)</f>
        <v/>
      </c>
      <c r="G183" s="116">
        <f>+'Ark1'!R1999</f>
        <v>0</v>
      </c>
      <c r="H183" s="116">
        <f>+'Ark1'!S1999</f>
        <v>0</v>
      </c>
      <c r="I183" s="222" t="str">
        <f>+IF(G183=0,"",'Ark1'!AA1999)</f>
        <v/>
      </c>
      <c r="J183" s="222" t="str">
        <f>+IF(G183=0,"",'Ark1'!AB1999)</f>
        <v/>
      </c>
      <c r="K183" s="114" t="str">
        <f>+IF(G183=0,"",'Ark1'!U1999)</f>
        <v/>
      </c>
      <c r="L183" s="222" t="str">
        <f>+IF(G183=0,"",'Ark1'!W1999)</f>
        <v/>
      </c>
      <c r="M183" s="222" t="str">
        <f>+IF(G183=0,"",'Ark1'!X1999)</f>
        <v/>
      </c>
      <c r="N183" s="114" t="str">
        <f>+IF(G183=0,"",'Ark1'!Y1999)</f>
        <v/>
      </c>
      <c r="O183" s="116" t="str">
        <f>+IF(G183=0,"",'Ark1'!Z1999)</f>
        <v/>
      </c>
      <c r="P183" s="116" t="str">
        <f t="shared" si="2"/>
        <v/>
      </c>
      <c r="Q183" s="114" t="str">
        <f>+IF(G183=0,"",'Ark1'!T1999)</f>
        <v/>
      </c>
      <c r="R183" s="222" t="str">
        <f>+IF(G183=0,"",'Ark1'!V1999)</f>
        <v/>
      </c>
      <c r="S183" s="32"/>
      <c r="T183" s="35"/>
      <c r="U183" s="35"/>
      <c r="V183" s="35"/>
      <c r="W183" s="35"/>
      <c r="X183" s="35"/>
    </row>
    <row r="184" spans="1:24" x14ac:dyDescent="0.5">
      <c r="A184" s="32"/>
      <c r="B184" s="297" t="str">
        <f>+IF(E184=2012,VLOOKUP(D184,K_navn!$A$2:$C$359,2),"")</f>
        <v/>
      </c>
      <c r="C184" s="297" t="str">
        <f>+IF(E184=2012,VLOOKUP(D184,K_navn!$A$2:$C$359,3),"")</f>
        <v/>
      </c>
      <c r="D184" s="115">
        <f>+'Ark1'!P2000</f>
        <v>3018</v>
      </c>
      <c r="E184" s="115">
        <f>+'Ark1'!C2000</f>
        <v>2018</v>
      </c>
      <c r="F184" s="116" t="str">
        <f>+IF('Ark1'!Q2000=0,"",'Ark1'!Q2000)</f>
        <v/>
      </c>
      <c r="G184" s="116">
        <f>+'Ark1'!R2000</f>
        <v>0</v>
      </c>
      <c r="H184" s="116">
        <f>+'Ark1'!S2000</f>
        <v>0</v>
      </c>
      <c r="I184" s="222" t="str">
        <f>+IF(G184=0,"",'Ark1'!AA2000)</f>
        <v/>
      </c>
      <c r="J184" s="222" t="str">
        <f>+IF(G184=0,"",'Ark1'!AB2000)</f>
        <v/>
      </c>
      <c r="K184" s="114" t="str">
        <f>+IF(G184=0,"",'Ark1'!U2000)</f>
        <v/>
      </c>
      <c r="L184" s="222" t="str">
        <f>+IF(G184=0,"",'Ark1'!W2000)</f>
        <v/>
      </c>
      <c r="M184" s="222" t="str">
        <f>+IF(G184=0,"",'Ark1'!X2000)</f>
        <v/>
      </c>
      <c r="N184" s="114" t="str">
        <f>+IF(G184=0,"",'Ark1'!Y2000)</f>
        <v/>
      </c>
      <c r="O184" s="116" t="str">
        <f>+IF(G184=0,"",'Ark1'!Z2000)</f>
        <v/>
      </c>
      <c r="P184" s="116" t="str">
        <f t="shared" si="2"/>
        <v/>
      </c>
      <c r="Q184" s="114" t="str">
        <f>+IF(G184=0,"",'Ark1'!T2000)</f>
        <v/>
      </c>
      <c r="R184" s="222" t="str">
        <f>+IF(G184=0,"",'Ark1'!V2000)</f>
        <v/>
      </c>
      <c r="S184" s="32"/>
      <c r="T184" s="35"/>
      <c r="U184" s="35"/>
      <c r="V184" s="35"/>
      <c r="W184" s="35"/>
      <c r="X184" s="35"/>
    </row>
    <row r="185" spans="1:24" x14ac:dyDescent="0.5">
      <c r="A185" s="32"/>
      <c r="B185" s="297" t="str">
        <f>+IF(E185=2012,VLOOKUP(D185,K_navn!$A$2:$C$359,2),"")</f>
        <v/>
      </c>
      <c r="C185" s="297" t="str">
        <f>+IF(E185=2012,VLOOKUP(D185,K_navn!$A$2:$C$359,3),"")</f>
        <v/>
      </c>
      <c r="D185" s="115">
        <f>+'Ark1'!P2001</f>
        <v>3018</v>
      </c>
      <c r="E185" s="115">
        <f>+'Ark1'!C2001</f>
        <v>2019</v>
      </c>
      <c r="F185" s="116" t="str">
        <f>+IF('Ark1'!Q2001=0,"",'Ark1'!Q2001)</f>
        <v/>
      </c>
      <c r="G185" s="116">
        <f>+'Ark1'!R2001</f>
        <v>0</v>
      </c>
      <c r="H185" s="116">
        <f>+'Ark1'!S2001</f>
        <v>0</v>
      </c>
      <c r="I185" s="222" t="str">
        <f>+IF(G185=0,"",'Ark1'!AA2001)</f>
        <v/>
      </c>
      <c r="J185" s="222" t="str">
        <f>+IF(G185=0,"",'Ark1'!AB2001)</f>
        <v/>
      </c>
      <c r="K185" s="114" t="str">
        <f>+IF(G185=0,"",'Ark1'!U2001)</f>
        <v/>
      </c>
      <c r="L185" s="222" t="str">
        <f>+IF(G185=0,"",'Ark1'!W2001)</f>
        <v/>
      </c>
      <c r="M185" s="222" t="str">
        <f>+IF(G185=0,"",'Ark1'!X2001)</f>
        <v/>
      </c>
      <c r="N185" s="114" t="str">
        <f>+IF(G185=0,"",'Ark1'!Y2001)</f>
        <v/>
      </c>
      <c r="O185" s="116" t="str">
        <f>+IF(G185=0,"",'Ark1'!Z2001)</f>
        <v/>
      </c>
      <c r="P185" s="116" t="str">
        <f t="shared" si="2"/>
        <v/>
      </c>
      <c r="Q185" s="114" t="str">
        <f>+IF(G185=0,"",'Ark1'!T2001)</f>
        <v/>
      </c>
      <c r="R185" s="222" t="str">
        <f>+IF(G185=0,"",'Ark1'!V2001)</f>
        <v/>
      </c>
      <c r="S185" s="32"/>
      <c r="T185" s="35"/>
      <c r="U185" s="35"/>
      <c r="V185" s="35"/>
      <c r="W185" s="35"/>
      <c r="X185" s="35"/>
    </row>
    <row r="186" spans="1:24" x14ac:dyDescent="0.5">
      <c r="A186" s="32"/>
      <c r="B186" s="297" t="str">
        <f>+IF(E186=2012,VLOOKUP(D186,K_navn!$A$2:$C$359,2),"")</f>
        <v/>
      </c>
      <c r="C186" s="297" t="str">
        <f>+IF(E186=2012,VLOOKUP(D186,K_navn!$A$2:$C$359,3),"")</f>
        <v/>
      </c>
      <c r="D186" s="115">
        <f>+'Ark1'!P2002</f>
        <v>3018</v>
      </c>
      <c r="E186" s="115">
        <f>+'Ark1'!C2002</f>
        <v>2020</v>
      </c>
      <c r="F186" s="116" t="str">
        <f>+IF('Ark1'!Q2002=0,"",'Ark1'!Q2002)</f>
        <v/>
      </c>
      <c r="G186" s="116">
        <f>+'Ark1'!R2002</f>
        <v>0</v>
      </c>
      <c r="H186" s="116">
        <f>+'Ark1'!S2002</f>
        <v>0</v>
      </c>
      <c r="I186" s="222" t="str">
        <f>+IF(G186=0,"",'Ark1'!AA2002)</f>
        <v/>
      </c>
      <c r="J186" s="222" t="str">
        <f>+IF(G186=0,"",'Ark1'!AB2002)</f>
        <v/>
      </c>
      <c r="K186" s="114" t="str">
        <f>+IF(G186=0,"",'Ark1'!U2002)</f>
        <v/>
      </c>
      <c r="L186" s="222" t="str">
        <f>+IF(G186=0,"",'Ark1'!W2002)</f>
        <v/>
      </c>
      <c r="M186" s="222" t="str">
        <f>+IF(G186=0,"",'Ark1'!X2002)</f>
        <v/>
      </c>
      <c r="N186" s="114" t="str">
        <f>+IF(G186=0,"",'Ark1'!Y2002)</f>
        <v/>
      </c>
      <c r="O186" s="116" t="str">
        <f>+IF(G186=0,"",'Ark1'!Z2002)</f>
        <v/>
      </c>
      <c r="P186" s="116" t="str">
        <f t="shared" si="2"/>
        <v/>
      </c>
      <c r="Q186" s="114" t="str">
        <f>+IF(G186=0,"",'Ark1'!T2002)</f>
        <v/>
      </c>
      <c r="R186" s="222" t="str">
        <f>+IF(G186=0,"",'Ark1'!V2002)</f>
        <v/>
      </c>
      <c r="S186" s="32"/>
      <c r="T186" s="35"/>
      <c r="U186" s="35"/>
      <c r="V186" s="35"/>
      <c r="W186" s="35"/>
      <c r="X186" s="35"/>
    </row>
    <row r="187" spans="1:24" x14ac:dyDescent="0.5">
      <c r="A187" s="32"/>
      <c r="B187" s="297" t="str">
        <f>+IF(E187=2012,VLOOKUP(D187,K_navn!$A$2:$C$359,2),"")</f>
        <v/>
      </c>
      <c r="C187" s="297" t="str">
        <f>+IF(E187=2012,VLOOKUP(D187,K_navn!$A$2:$C$359,3),"")</f>
        <v/>
      </c>
      <c r="D187" s="115">
        <f>+'Ark1'!P2003</f>
        <v>3018</v>
      </c>
      <c r="E187" s="115">
        <f>+'Ark1'!C2003</f>
        <v>2021</v>
      </c>
      <c r="F187" s="116" t="str">
        <f>+IF('Ark1'!Q2003=0,"",'Ark1'!Q2003)</f>
        <v/>
      </c>
      <c r="G187" s="116">
        <f>+'Ark1'!R2003</f>
        <v>0</v>
      </c>
      <c r="H187" s="116">
        <f>+'Ark1'!S2003</f>
        <v>0</v>
      </c>
      <c r="I187" s="222" t="str">
        <f>+IF(G187=0,"",'Ark1'!AA2003)</f>
        <v/>
      </c>
      <c r="J187" s="222" t="str">
        <f>+IF(G187=0,"",'Ark1'!AB2003)</f>
        <v/>
      </c>
      <c r="K187" s="114" t="str">
        <f>+IF(G187=0,"",'Ark1'!U2003)</f>
        <v/>
      </c>
      <c r="L187" s="222" t="str">
        <f>+IF(G187=0,"",'Ark1'!W2003)</f>
        <v/>
      </c>
      <c r="M187" s="222" t="str">
        <f>+IF(G187=0,"",'Ark1'!X2003)</f>
        <v/>
      </c>
      <c r="N187" s="114" t="str">
        <f>+IF(G187=0,"",'Ark1'!Y2003)</f>
        <v/>
      </c>
      <c r="O187" s="116" t="str">
        <f>+IF(G187=0,"",'Ark1'!Z2003)</f>
        <v/>
      </c>
      <c r="P187" s="116" t="str">
        <f t="shared" si="2"/>
        <v/>
      </c>
      <c r="Q187" s="114" t="str">
        <f>+IF(G187=0,"",'Ark1'!T2003)</f>
        <v/>
      </c>
      <c r="R187" s="222" t="str">
        <f>+IF(G187=0,"",'Ark1'!V2003)</f>
        <v/>
      </c>
      <c r="S187" s="32"/>
      <c r="T187" s="35"/>
      <c r="U187" s="35"/>
      <c r="V187" s="35"/>
      <c r="W187" s="35"/>
      <c r="X187" s="35"/>
    </row>
    <row r="188" spans="1:24" x14ac:dyDescent="0.5">
      <c r="A188" s="32"/>
      <c r="B188" s="297" t="str">
        <f>+IF(E188=2012,VLOOKUP(D188,K_navn!$A$2:$C$359,2),"")</f>
        <v/>
      </c>
      <c r="C188" s="297" t="str">
        <f>+IF(E188=2012,VLOOKUP(D188,K_navn!$A$2:$C$359,3),"")</f>
        <v/>
      </c>
      <c r="D188" s="115">
        <f>+'Ark1'!P2004</f>
        <v>3018</v>
      </c>
      <c r="E188" s="115">
        <f>+'Ark1'!C2004</f>
        <v>2022</v>
      </c>
      <c r="F188" s="116" t="str">
        <f>+IF('Ark1'!Q2004=0,"",'Ark1'!Q2004)</f>
        <v/>
      </c>
      <c r="G188" s="116">
        <f>+'Ark1'!R2004</f>
        <v>0</v>
      </c>
      <c r="H188" s="116">
        <f>+'Ark1'!S2004</f>
        <v>0</v>
      </c>
      <c r="I188" s="222" t="str">
        <f>+IF(G188=0,"",'Ark1'!AA2004)</f>
        <v/>
      </c>
      <c r="J188" s="222" t="str">
        <f>+IF(G188=0,"",'Ark1'!AB2004)</f>
        <v/>
      </c>
      <c r="K188" s="114" t="str">
        <f>+IF(G188=0,"",'Ark1'!U2004)</f>
        <v/>
      </c>
      <c r="L188" s="222" t="str">
        <f>+IF(G188=0,"",'Ark1'!W2004)</f>
        <v/>
      </c>
      <c r="M188" s="222" t="str">
        <f>+IF(G188=0,"",'Ark1'!X2004)</f>
        <v/>
      </c>
      <c r="N188" s="114" t="str">
        <f>+IF(G188=0,"",'Ark1'!Y2004)</f>
        <v/>
      </c>
      <c r="O188" s="116" t="str">
        <f>+IF(G188=0,"",'Ark1'!Z2004)</f>
        <v/>
      </c>
      <c r="P188" s="116" t="str">
        <f t="shared" si="2"/>
        <v/>
      </c>
      <c r="Q188" s="114" t="str">
        <f>+IF(G188=0,"",'Ark1'!T2004)</f>
        <v/>
      </c>
      <c r="R188" s="222" t="str">
        <f>+IF(G188=0,"",'Ark1'!V2004)</f>
        <v/>
      </c>
      <c r="S188" s="32"/>
      <c r="T188" s="35"/>
      <c r="U188" s="35"/>
      <c r="V188" s="35"/>
      <c r="W188" s="35"/>
      <c r="X188" s="35"/>
    </row>
    <row r="189" spans="1:24" x14ac:dyDescent="0.5">
      <c r="A189" s="32"/>
      <c r="B189" s="297" t="str">
        <f>+IF(E189=2012,VLOOKUP(D189,K_navn!$A$2:$C$359,2),"")</f>
        <v>Vestby</v>
      </c>
      <c r="C189" s="297" t="str">
        <f>+IF(E189=2012,VLOOKUP(D189,K_navn!$A$2:$C$359,3),"")</f>
        <v>Viken</v>
      </c>
      <c r="D189" s="115">
        <f>+'Ark1'!P2005</f>
        <v>3019</v>
      </c>
      <c r="E189" s="115">
        <f>+'Ark1'!C2005</f>
        <v>2012</v>
      </c>
      <c r="F189" s="116" t="str">
        <f>+IF('Ark1'!Q2005=0,"",'Ark1'!Q2005)</f>
        <v/>
      </c>
      <c r="G189" s="116">
        <f>+'Ark1'!R2005</f>
        <v>0</v>
      </c>
      <c r="H189" s="116">
        <f>+'Ark1'!S2005</f>
        <v>0</v>
      </c>
      <c r="I189" s="222" t="str">
        <f>+IF(G189=0,"",'Ark1'!AA2005)</f>
        <v/>
      </c>
      <c r="J189" s="222" t="str">
        <f>+IF(G189=0,"",'Ark1'!AB2005)</f>
        <v/>
      </c>
      <c r="K189" s="114" t="str">
        <f>+IF(G189=0,"",'Ark1'!U2005)</f>
        <v/>
      </c>
      <c r="L189" s="222" t="str">
        <f>+IF(G189=0,"",'Ark1'!W2005)</f>
        <v/>
      </c>
      <c r="M189" s="222" t="str">
        <f>+IF(G189=0,"",'Ark1'!X2005)</f>
        <v/>
      </c>
      <c r="N189" s="114" t="str">
        <f>+IF(G189=0,"",'Ark1'!Y2005)</f>
        <v/>
      </c>
      <c r="O189" s="116" t="str">
        <f>+IF(G189=0,"",'Ark1'!Z2005)</f>
        <v/>
      </c>
      <c r="P189" s="116" t="str">
        <f t="shared" si="2"/>
        <v/>
      </c>
      <c r="Q189" s="114" t="str">
        <f>+IF(G189=0,"",'Ark1'!T2005)</f>
        <v/>
      </c>
      <c r="R189" s="222" t="str">
        <f>+IF(G189=0,"",'Ark1'!V2005)</f>
        <v/>
      </c>
      <c r="S189" s="32"/>
      <c r="T189" s="35"/>
      <c r="U189" s="35"/>
      <c r="V189" s="35"/>
      <c r="W189" s="35"/>
      <c r="X189" s="35"/>
    </row>
    <row r="190" spans="1:24" x14ac:dyDescent="0.5">
      <c r="A190" s="32"/>
      <c r="B190" s="297" t="str">
        <f>+IF(E190=2012,VLOOKUP(D190,K_navn!$A$2:$C$359,2),"")</f>
        <v/>
      </c>
      <c r="C190" s="297" t="str">
        <f>+IF(E190=2012,VLOOKUP(D190,K_navn!$A$2:$C$359,3),"")</f>
        <v/>
      </c>
      <c r="D190" s="115">
        <f>+'Ark1'!P2006</f>
        <v>3019</v>
      </c>
      <c r="E190" s="115">
        <f>+'Ark1'!C2006</f>
        <v>2013</v>
      </c>
      <c r="F190" s="116" t="str">
        <f>+IF('Ark1'!Q2006=0,"",'Ark1'!Q2006)</f>
        <v/>
      </c>
      <c r="G190" s="116">
        <f>+'Ark1'!R2006</f>
        <v>0</v>
      </c>
      <c r="H190" s="116">
        <f>+'Ark1'!S2006</f>
        <v>0</v>
      </c>
      <c r="I190" s="222" t="str">
        <f>+IF(G190=0,"",'Ark1'!AA2006)</f>
        <v/>
      </c>
      <c r="J190" s="222" t="str">
        <f>+IF(G190=0,"",'Ark1'!AB2006)</f>
        <v/>
      </c>
      <c r="K190" s="114" t="str">
        <f>+IF(G190=0,"",'Ark1'!U2006)</f>
        <v/>
      </c>
      <c r="L190" s="222" t="str">
        <f>+IF(G190=0,"",'Ark1'!W2006)</f>
        <v/>
      </c>
      <c r="M190" s="222" t="str">
        <f>+IF(G190=0,"",'Ark1'!X2006)</f>
        <v/>
      </c>
      <c r="N190" s="114" t="str">
        <f>+IF(G190=0,"",'Ark1'!Y2006)</f>
        <v/>
      </c>
      <c r="O190" s="116" t="str">
        <f>+IF(G190=0,"",'Ark1'!Z2006)</f>
        <v/>
      </c>
      <c r="P190" s="116" t="str">
        <f t="shared" si="2"/>
        <v/>
      </c>
      <c r="Q190" s="114" t="str">
        <f>+IF(G190=0,"",'Ark1'!T2006)</f>
        <v/>
      </c>
      <c r="R190" s="222" t="str">
        <f>+IF(G190=0,"",'Ark1'!V2006)</f>
        <v/>
      </c>
      <c r="S190" s="32"/>
      <c r="T190" s="35"/>
      <c r="U190" s="35"/>
      <c r="V190" s="35"/>
      <c r="W190" s="35"/>
      <c r="X190" s="35"/>
    </row>
    <row r="191" spans="1:24" x14ac:dyDescent="0.5">
      <c r="A191" s="32"/>
      <c r="B191" s="297" t="str">
        <f>+IF(E191=2012,VLOOKUP(D191,K_navn!$A$2:$C$359,2),"")</f>
        <v/>
      </c>
      <c r="C191" s="297" t="str">
        <f>+IF(E191=2012,VLOOKUP(D191,K_navn!$A$2:$C$359,3),"")</f>
        <v/>
      </c>
      <c r="D191" s="115">
        <f>+'Ark1'!P2007</f>
        <v>3019</v>
      </c>
      <c r="E191" s="115">
        <f>+'Ark1'!C2007</f>
        <v>2014</v>
      </c>
      <c r="F191" s="116" t="str">
        <f>+IF('Ark1'!Q2007=0,"",'Ark1'!Q2007)</f>
        <v/>
      </c>
      <c r="G191" s="116">
        <f>+'Ark1'!R2007</f>
        <v>0</v>
      </c>
      <c r="H191" s="116">
        <f>+'Ark1'!S2007</f>
        <v>0</v>
      </c>
      <c r="I191" s="222" t="str">
        <f>+IF(G191=0,"",'Ark1'!AA2007)</f>
        <v/>
      </c>
      <c r="J191" s="222" t="str">
        <f>+IF(G191=0,"",'Ark1'!AB2007)</f>
        <v/>
      </c>
      <c r="K191" s="114" t="str">
        <f>+IF(G191=0,"",'Ark1'!U2007)</f>
        <v/>
      </c>
      <c r="L191" s="222" t="str">
        <f>+IF(G191=0,"",'Ark1'!W2007)</f>
        <v/>
      </c>
      <c r="M191" s="222" t="str">
        <f>+IF(G191=0,"",'Ark1'!X2007)</f>
        <v/>
      </c>
      <c r="N191" s="114" t="str">
        <f>+IF(G191=0,"",'Ark1'!Y2007)</f>
        <v/>
      </c>
      <c r="O191" s="116" t="str">
        <f>+IF(G191=0,"",'Ark1'!Z2007)</f>
        <v/>
      </c>
      <c r="P191" s="116" t="str">
        <f t="shared" si="2"/>
        <v/>
      </c>
      <c r="Q191" s="114" t="str">
        <f>+IF(G191=0,"",'Ark1'!T2007)</f>
        <v/>
      </c>
      <c r="R191" s="222" t="str">
        <f>+IF(G191=0,"",'Ark1'!V2007)</f>
        <v/>
      </c>
      <c r="S191" s="32"/>
      <c r="T191" s="35"/>
      <c r="U191" s="35"/>
      <c r="V191" s="35"/>
      <c r="W191" s="35"/>
      <c r="X191" s="35"/>
    </row>
    <row r="192" spans="1:24" x14ac:dyDescent="0.5">
      <c r="A192" s="32"/>
      <c r="B192" s="297" t="str">
        <f>+IF(E192=2012,VLOOKUP(D192,K_navn!$A$2:$C$359,2),"")</f>
        <v/>
      </c>
      <c r="C192" s="297" t="str">
        <f>+IF(E192=2012,VLOOKUP(D192,K_navn!$A$2:$C$359,3),"")</f>
        <v/>
      </c>
      <c r="D192" s="115">
        <f>+'Ark1'!P2008</f>
        <v>3019</v>
      </c>
      <c r="E192" s="115">
        <f>+'Ark1'!C2008</f>
        <v>2015</v>
      </c>
      <c r="F192" s="116" t="str">
        <f>+IF('Ark1'!Q2008=0,"",'Ark1'!Q2008)</f>
        <v/>
      </c>
      <c r="G192" s="116">
        <f>+'Ark1'!R2008</f>
        <v>0</v>
      </c>
      <c r="H192" s="116">
        <f>+'Ark1'!S2008</f>
        <v>0</v>
      </c>
      <c r="I192" s="222" t="str">
        <f>+IF(G192=0,"",'Ark1'!AA2008)</f>
        <v/>
      </c>
      <c r="J192" s="222" t="str">
        <f>+IF(G192=0,"",'Ark1'!AB2008)</f>
        <v/>
      </c>
      <c r="K192" s="114" t="str">
        <f>+IF(G192=0,"",'Ark1'!U2008)</f>
        <v/>
      </c>
      <c r="L192" s="222" t="str">
        <f>+IF(G192=0,"",'Ark1'!W2008)</f>
        <v/>
      </c>
      <c r="M192" s="222" t="str">
        <f>+IF(G192=0,"",'Ark1'!X2008)</f>
        <v/>
      </c>
      <c r="N192" s="114" t="str">
        <f>+IF(G192=0,"",'Ark1'!Y2008)</f>
        <v/>
      </c>
      <c r="O192" s="116" t="str">
        <f>+IF(G192=0,"",'Ark1'!Z2008)</f>
        <v/>
      </c>
      <c r="P192" s="116" t="str">
        <f t="shared" si="2"/>
        <v/>
      </c>
      <c r="Q192" s="114" t="str">
        <f>+IF(G192=0,"",'Ark1'!T2008)</f>
        <v/>
      </c>
      <c r="R192" s="222" t="str">
        <f>+IF(G192=0,"",'Ark1'!V2008)</f>
        <v/>
      </c>
      <c r="S192" s="32"/>
      <c r="T192" s="35"/>
      <c r="U192" s="35"/>
      <c r="V192" s="35"/>
      <c r="W192" s="35"/>
      <c r="X192" s="35"/>
    </row>
    <row r="193" spans="1:24" x14ac:dyDescent="0.5">
      <c r="A193" s="32"/>
      <c r="B193" s="297" t="str">
        <f>+IF(E193=2012,VLOOKUP(D193,K_navn!$A$2:$C$359,2),"")</f>
        <v/>
      </c>
      <c r="C193" s="297" t="str">
        <f>+IF(E193=2012,VLOOKUP(D193,K_navn!$A$2:$C$359,3),"")</f>
        <v/>
      </c>
      <c r="D193" s="115">
        <f>+'Ark1'!P2009</f>
        <v>3019</v>
      </c>
      <c r="E193" s="115">
        <f>+'Ark1'!C2009</f>
        <v>2016</v>
      </c>
      <c r="F193" s="116" t="str">
        <f>+IF('Ark1'!Q2009=0,"",'Ark1'!Q2009)</f>
        <v/>
      </c>
      <c r="G193" s="116">
        <f>+'Ark1'!R2009</f>
        <v>0</v>
      </c>
      <c r="H193" s="116">
        <f>+'Ark1'!S2009</f>
        <v>0</v>
      </c>
      <c r="I193" s="222" t="str">
        <f>+IF(G193=0,"",'Ark1'!AA2009)</f>
        <v/>
      </c>
      <c r="J193" s="222" t="str">
        <f>+IF(G193=0,"",'Ark1'!AB2009)</f>
        <v/>
      </c>
      <c r="K193" s="114" t="str">
        <f>+IF(G193=0,"",'Ark1'!U2009)</f>
        <v/>
      </c>
      <c r="L193" s="222" t="str">
        <f>+IF(G193=0,"",'Ark1'!W2009)</f>
        <v/>
      </c>
      <c r="M193" s="222" t="str">
        <f>+IF(G193=0,"",'Ark1'!X2009)</f>
        <v/>
      </c>
      <c r="N193" s="114" t="str">
        <f>+IF(G193=0,"",'Ark1'!Y2009)</f>
        <v/>
      </c>
      <c r="O193" s="116" t="str">
        <f>+IF(G193=0,"",'Ark1'!Z2009)</f>
        <v/>
      </c>
      <c r="P193" s="116" t="str">
        <f t="shared" si="2"/>
        <v/>
      </c>
      <c r="Q193" s="114" t="str">
        <f>+IF(G193=0,"",'Ark1'!T2009)</f>
        <v/>
      </c>
      <c r="R193" s="222" t="str">
        <f>+IF(G193=0,"",'Ark1'!V2009)</f>
        <v/>
      </c>
      <c r="S193" s="32"/>
      <c r="T193" s="35"/>
      <c r="U193" s="35"/>
      <c r="V193" s="35"/>
      <c r="W193" s="35"/>
      <c r="X193" s="35"/>
    </row>
    <row r="194" spans="1:24" x14ac:dyDescent="0.5">
      <c r="A194" s="32"/>
      <c r="B194" s="297" t="str">
        <f>+IF(E194=2012,VLOOKUP(D194,K_navn!$A$2:$C$359,2),"")</f>
        <v/>
      </c>
      <c r="C194" s="297" t="str">
        <f>+IF(E194=2012,VLOOKUP(D194,K_navn!$A$2:$C$359,3),"")</f>
        <v/>
      </c>
      <c r="D194" s="115">
        <f>+'Ark1'!P2010</f>
        <v>3019</v>
      </c>
      <c r="E194" s="115">
        <f>+'Ark1'!C2010</f>
        <v>2017</v>
      </c>
      <c r="F194" s="116" t="str">
        <f>+IF('Ark1'!Q2010=0,"",'Ark1'!Q2010)</f>
        <v/>
      </c>
      <c r="G194" s="116">
        <f>+'Ark1'!R2010</f>
        <v>0</v>
      </c>
      <c r="H194" s="116">
        <f>+'Ark1'!S2010</f>
        <v>0</v>
      </c>
      <c r="I194" s="222" t="str">
        <f>+IF(G194=0,"",'Ark1'!AA2010)</f>
        <v/>
      </c>
      <c r="J194" s="222" t="str">
        <f>+IF(G194=0,"",'Ark1'!AB2010)</f>
        <v/>
      </c>
      <c r="K194" s="114" t="str">
        <f>+IF(G194=0,"",'Ark1'!U2010)</f>
        <v/>
      </c>
      <c r="L194" s="222" t="str">
        <f>+IF(G194=0,"",'Ark1'!W2010)</f>
        <v/>
      </c>
      <c r="M194" s="222" t="str">
        <f>+IF(G194=0,"",'Ark1'!X2010)</f>
        <v/>
      </c>
      <c r="N194" s="114" t="str">
        <f>+IF(G194=0,"",'Ark1'!Y2010)</f>
        <v/>
      </c>
      <c r="O194" s="116" t="str">
        <f>+IF(G194=0,"",'Ark1'!Z2010)</f>
        <v/>
      </c>
      <c r="P194" s="116" t="str">
        <f t="shared" si="2"/>
        <v/>
      </c>
      <c r="Q194" s="114" t="str">
        <f>+IF(G194=0,"",'Ark1'!T2010)</f>
        <v/>
      </c>
      <c r="R194" s="222" t="str">
        <f>+IF(G194=0,"",'Ark1'!V2010)</f>
        <v/>
      </c>
      <c r="S194" s="32"/>
      <c r="T194" s="35"/>
      <c r="U194" s="35"/>
      <c r="V194" s="35"/>
      <c r="W194" s="35"/>
      <c r="X194" s="35"/>
    </row>
    <row r="195" spans="1:24" x14ac:dyDescent="0.5">
      <c r="A195" s="32"/>
      <c r="B195" s="297" t="str">
        <f>+IF(E195=2012,VLOOKUP(D195,K_navn!$A$2:$C$359,2),"")</f>
        <v/>
      </c>
      <c r="C195" s="297" t="str">
        <f>+IF(E195=2012,VLOOKUP(D195,K_navn!$A$2:$C$359,3),"")</f>
        <v/>
      </c>
      <c r="D195" s="115">
        <f>+'Ark1'!P2011</f>
        <v>3019</v>
      </c>
      <c r="E195" s="115">
        <f>+'Ark1'!C2011</f>
        <v>2018</v>
      </c>
      <c r="F195" s="116" t="str">
        <f>+IF('Ark1'!Q2011=0,"",'Ark1'!Q2011)</f>
        <v/>
      </c>
      <c r="G195" s="116">
        <f>+'Ark1'!R2011</f>
        <v>0</v>
      </c>
      <c r="H195" s="116">
        <f>+'Ark1'!S2011</f>
        <v>0</v>
      </c>
      <c r="I195" s="222" t="str">
        <f>+IF(G195=0,"",'Ark1'!AA2011)</f>
        <v/>
      </c>
      <c r="J195" s="222" t="str">
        <f>+IF(G195=0,"",'Ark1'!AB2011)</f>
        <v/>
      </c>
      <c r="K195" s="114" t="str">
        <f>+IF(G195=0,"",'Ark1'!U2011)</f>
        <v/>
      </c>
      <c r="L195" s="222" t="str">
        <f>+IF(G195=0,"",'Ark1'!W2011)</f>
        <v/>
      </c>
      <c r="M195" s="222" t="str">
        <f>+IF(G195=0,"",'Ark1'!X2011)</f>
        <v/>
      </c>
      <c r="N195" s="114" t="str">
        <f>+IF(G195=0,"",'Ark1'!Y2011)</f>
        <v/>
      </c>
      <c r="O195" s="116" t="str">
        <f>+IF(G195=0,"",'Ark1'!Z2011)</f>
        <v/>
      </c>
      <c r="P195" s="116" t="str">
        <f t="shared" si="2"/>
        <v/>
      </c>
      <c r="Q195" s="114" t="str">
        <f>+IF(G195=0,"",'Ark1'!T2011)</f>
        <v/>
      </c>
      <c r="R195" s="222" t="str">
        <f>+IF(G195=0,"",'Ark1'!V2011)</f>
        <v/>
      </c>
      <c r="S195" s="32"/>
      <c r="T195" s="35"/>
      <c r="U195" s="35"/>
      <c r="V195" s="35"/>
      <c r="W195" s="35"/>
      <c r="X195" s="35"/>
    </row>
    <row r="196" spans="1:24" x14ac:dyDescent="0.5">
      <c r="A196" s="32"/>
      <c r="B196" s="297" t="str">
        <f>+IF(E196=2012,VLOOKUP(D196,K_navn!$A$2:$C$359,2),"")</f>
        <v/>
      </c>
      <c r="C196" s="297" t="str">
        <f>+IF(E196=2012,VLOOKUP(D196,K_navn!$A$2:$C$359,3),"")</f>
        <v/>
      </c>
      <c r="D196" s="115">
        <f>+'Ark1'!P2012</f>
        <v>3019</v>
      </c>
      <c r="E196" s="115">
        <f>+'Ark1'!C2012</f>
        <v>2019</v>
      </c>
      <c r="F196" s="116" t="str">
        <f>+IF('Ark1'!Q2012=0,"",'Ark1'!Q2012)</f>
        <v/>
      </c>
      <c r="G196" s="116">
        <f>+'Ark1'!R2012</f>
        <v>0</v>
      </c>
      <c r="H196" s="116">
        <f>+'Ark1'!S2012</f>
        <v>0</v>
      </c>
      <c r="I196" s="222" t="str">
        <f>+IF(G196=0,"",'Ark1'!AA2012)</f>
        <v/>
      </c>
      <c r="J196" s="222" t="str">
        <f>+IF(G196=0,"",'Ark1'!AB2012)</f>
        <v/>
      </c>
      <c r="K196" s="114" t="str">
        <f>+IF(G196=0,"",'Ark1'!U2012)</f>
        <v/>
      </c>
      <c r="L196" s="222" t="str">
        <f>+IF(G196=0,"",'Ark1'!W2012)</f>
        <v/>
      </c>
      <c r="M196" s="222" t="str">
        <f>+IF(G196=0,"",'Ark1'!X2012)</f>
        <v/>
      </c>
      <c r="N196" s="114" t="str">
        <f>+IF(G196=0,"",'Ark1'!Y2012)</f>
        <v/>
      </c>
      <c r="O196" s="116" t="str">
        <f>+IF(G196=0,"",'Ark1'!Z2012)</f>
        <v/>
      </c>
      <c r="P196" s="116" t="str">
        <f t="shared" si="2"/>
        <v/>
      </c>
      <c r="Q196" s="114" t="str">
        <f>+IF(G196=0,"",'Ark1'!T2012)</f>
        <v/>
      </c>
      <c r="R196" s="222" t="str">
        <f>+IF(G196=0,"",'Ark1'!V2012)</f>
        <v/>
      </c>
      <c r="S196" s="32"/>
      <c r="T196" s="35"/>
      <c r="U196" s="35"/>
      <c r="V196" s="35"/>
      <c r="W196" s="35"/>
      <c r="X196" s="35"/>
    </row>
    <row r="197" spans="1:24" x14ac:dyDescent="0.5">
      <c r="A197" s="32"/>
      <c r="B197" s="297" t="str">
        <f>+IF(E197=2012,VLOOKUP(D197,K_navn!$A$2:$C$359,2),"")</f>
        <v/>
      </c>
      <c r="C197" s="297" t="str">
        <f>+IF(E197=2012,VLOOKUP(D197,K_navn!$A$2:$C$359,3),"")</f>
        <v/>
      </c>
      <c r="D197" s="115">
        <f>+'Ark1'!P2013</f>
        <v>3019</v>
      </c>
      <c r="E197" s="115">
        <f>+'Ark1'!C2013</f>
        <v>2020</v>
      </c>
      <c r="F197" s="116" t="str">
        <f>+IF('Ark1'!Q2013=0,"",'Ark1'!Q2013)</f>
        <v/>
      </c>
      <c r="G197" s="116">
        <f>+'Ark1'!R2013</f>
        <v>0</v>
      </c>
      <c r="H197" s="116">
        <f>+'Ark1'!S2013</f>
        <v>0</v>
      </c>
      <c r="I197" s="222" t="str">
        <f>+IF(G197=0,"",'Ark1'!AA2013)</f>
        <v/>
      </c>
      <c r="J197" s="222" t="str">
        <f>+IF(G197=0,"",'Ark1'!AB2013)</f>
        <v/>
      </c>
      <c r="K197" s="114" t="str">
        <f>+IF(G197=0,"",'Ark1'!U2013)</f>
        <v/>
      </c>
      <c r="L197" s="222" t="str">
        <f>+IF(G197=0,"",'Ark1'!W2013)</f>
        <v/>
      </c>
      <c r="M197" s="222" t="str">
        <f>+IF(G197=0,"",'Ark1'!X2013)</f>
        <v/>
      </c>
      <c r="N197" s="114" t="str">
        <f>+IF(G197=0,"",'Ark1'!Y2013)</f>
        <v/>
      </c>
      <c r="O197" s="116" t="str">
        <f>+IF(G197=0,"",'Ark1'!Z2013)</f>
        <v/>
      </c>
      <c r="P197" s="116" t="str">
        <f t="shared" si="2"/>
        <v/>
      </c>
      <c r="Q197" s="114" t="str">
        <f>+IF(G197=0,"",'Ark1'!T2013)</f>
        <v/>
      </c>
      <c r="R197" s="222" t="str">
        <f>+IF(G197=0,"",'Ark1'!V2013)</f>
        <v/>
      </c>
      <c r="S197" s="32"/>
      <c r="T197" s="35"/>
      <c r="U197" s="35"/>
      <c r="V197" s="35"/>
      <c r="W197" s="35"/>
      <c r="X197" s="35"/>
    </row>
    <row r="198" spans="1:24" x14ac:dyDescent="0.5">
      <c r="A198" s="32"/>
      <c r="B198" s="297" t="str">
        <f>+IF(E198=2012,VLOOKUP(D198,K_navn!$A$2:$C$359,2),"")</f>
        <v/>
      </c>
      <c r="C198" s="297" t="str">
        <f>+IF(E198=2012,VLOOKUP(D198,K_navn!$A$2:$C$359,3),"")</f>
        <v/>
      </c>
      <c r="D198" s="115">
        <f>+'Ark1'!P2014</f>
        <v>3019</v>
      </c>
      <c r="E198" s="115">
        <f>+'Ark1'!C2014</f>
        <v>2021</v>
      </c>
      <c r="F198" s="116" t="str">
        <f>+IF('Ark1'!Q2014=0,"",'Ark1'!Q2014)</f>
        <v/>
      </c>
      <c r="G198" s="116">
        <f>+'Ark1'!R2014</f>
        <v>0</v>
      </c>
      <c r="H198" s="116">
        <f>+'Ark1'!S2014</f>
        <v>0</v>
      </c>
      <c r="I198" s="222" t="str">
        <f>+IF(G198=0,"",'Ark1'!AA2014)</f>
        <v/>
      </c>
      <c r="J198" s="222" t="str">
        <f>+IF(G198=0,"",'Ark1'!AB2014)</f>
        <v/>
      </c>
      <c r="K198" s="114" t="str">
        <f>+IF(G198=0,"",'Ark1'!U2014)</f>
        <v/>
      </c>
      <c r="L198" s="222" t="str">
        <f>+IF(G198=0,"",'Ark1'!W2014)</f>
        <v/>
      </c>
      <c r="M198" s="222" t="str">
        <f>+IF(G198=0,"",'Ark1'!X2014)</f>
        <v/>
      </c>
      <c r="N198" s="114" t="str">
        <f>+IF(G198=0,"",'Ark1'!Y2014)</f>
        <v/>
      </c>
      <c r="O198" s="116" t="str">
        <f>+IF(G198=0,"",'Ark1'!Z2014)</f>
        <v/>
      </c>
      <c r="P198" s="116" t="str">
        <f t="shared" si="2"/>
        <v/>
      </c>
      <c r="Q198" s="114" t="str">
        <f>+IF(G198=0,"",'Ark1'!T2014)</f>
        <v/>
      </c>
      <c r="R198" s="222" t="str">
        <f>+IF(G198=0,"",'Ark1'!V2014)</f>
        <v/>
      </c>
      <c r="S198" s="32"/>
      <c r="T198" s="35"/>
      <c r="U198" s="35"/>
      <c r="V198" s="35"/>
      <c r="W198" s="35"/>
      <c r="X198" s="35"/>
    </row>
    <row r="199" spans="1:24" x14ac:dyDescent="0.5">
      <c r="A199" s="32"/>
      <c r="B199" s="297" t="str">
        <f>+IF(E199=2012,VLOOKUP(D199,K_navn!$A$2:$C$359,2),"")</f>
        <v/>
      </c>
      <c r="C199" s="297" t="str">
        <f>+IF(E199=2012,VLOOKUP(D199,K_navn!$A$2:$C$359,3),"")</f>
        <v/>
      </c>
      <c r="D199" s="115">
        <f>+'Ark1'!P2015</f>
        <v>3019</v>
      </c>
      <c r="E199" s="115">
        <f>+'Ark1'!C2015</f>
        <v>2022</v>
      </c>
      <c r="F199" s="116" t="str">
        <f>+IF('Ark1'!Q2015=0,"",'Ark1'!Q2015)</f>
        <v/>
      </c>
      <c r="G199" s="116">
        <f>+'Ark1'!R2015</f>
        <v>0</v>
      </c>
      <c r="H199" s="116">
        <f>+'Ark1'!S2015</f>
        <v>0</v>
      </c>
      <c r="I199" s="222" t="str">
        <f>+IF(G199=0,"",'Ark1'!AA2015)</f>
        <v/>
      </c>
      <c r="J199" s="222" t="str">
        <f>+IF(G199=0,"",'Ark1'!AB2015)</f>
        <v/>
      </c>
      <c r="K199" s="114" t="str">
        <f>+IF(G199=0,"",'Ark1'!U2015)</f>
        <v/>
      </c>
      <c r="L199" s="222" t="str">
        <f>+IF(G199=0,"",'Ark1'!W2015)</f>
        <v/>
      </c>
      <c r="M199" s="222" t="str">
        <f>+IF(G199=0,"",'Ark1'!X2015)</f>
        <v/>
      </c>
      <c r="N199" s="114" t="str">
        <f>+IF(G199=0,"",'Ark1'!Y2015)</f>
        <v/>
      </c>
      <c r="O199" s="116" t="str">
        <f>+IF(G199=0,"",'Ark1'!Z2015)</f>
        <v/>
      </c>
      <c r="P199" s="116" t="str">
        <f t="shared" si="2"/>
        <v/>
      </c>
      <c r="Q199" s="114" t="str">
        <f>+IF(G199=0,"",'Ark1'!T2015)</f>
        <v/>
      </c>
      <c r="R199" s="222" t="str">
        <f>+IF(G199=0,"",'Ark1'!V2015)</f>
        <v/>
      </c>
      <c r="S199" s="32"/>
      <c r="T199" s="35"/>
      <c r="U199" s="35"/>
      <c r="V199" s="35"/>
      <c r="W199" s="35"/>
      <c r="X199" s="35"/>
    </row>
    <row r="200" spans="1:24" x14ac:dyDescent="0.5">
      <c r="A200" s="32"/>
      <c r="B200" s="297" t="str">
        <f>+IF(E200=2012,VLOOKUP(D200,K_navn!$A$2:$C$359,2),"")</f>
        <v>Nordre Follo</v>
      </c>
      <c r="C200" s="297" t="str">
        <f>+IF(E200=2012,VLOOKUP(D200,K_navn!$A$2:$C$359,3),"")</f>
        <v>Viken</v>
      </c>
      <c r="D200" s="115">
        <f>+'Ark1'!P2016</f>
        <v>3020</v>
      </c>
      <c r="E200" s="115">
        <f>+'Ark1'!C2016</f>
        <v>2012</v>
      </c>
      <c r="F200" s="116" t="str">
        <f>+IF('Ark1'!Q2016=0,"",'Ark1'!Q2016)</f>
        <v/>
      </c>
      <c r="G200" s="116">
        <f>+'Ark1'!R2016</f>
        <v>0</v>
      </c>
      <c r="H200" s="116">
        <f>+'Ark1'!S2016</f>
        <v>0</v>
      </c>
      <c r="I200" s="222" t="str">
        <f>+IF(G200=0,"",'Ark1'!AA2016)</f>
        <v/>
      </c>
      <c r="J200" s="222" t="str">
        <f>+IF(G200=0,"",'Ark1'!AB2016)</f>
        <v/>
      </c>
      <c r="K200" s="114" t="str">
        <f>+IF(G200=0,"",'Ark1'!U2016)</f>
        <v/>
      </c>
      <c r="L200" s="222" t="str">
        <f>+IF(G200=0,"",'Ark1'!W2016)</f>
        <v/>
      </c>
      <c r="M200" s="222" t="str">
        <f>+IF(G200=0,"",'Ark1'!X2016)</f>
        <v/>
      </c>
      <c r="N200" s="114" t="str">
        <f>+IF(G200=0,"",'Ark1'!Y2016)</f>
        <v/>
      </c>
      <c r="O200" s="116" t="str">
        <f>+IF(G200=0,"",'Ark1'!Z2016)</f>
        <v/>
      </c>
      <c r="P200" s="116" t="str">
        <f t="shared" si="2"/>
        <v/>
      </c>
      <c r="Q200" s="114" t="str">
        <f>+IF(G200=0,"",'Ark1'!T2016)</f>
        <v/>
      </c>
      <c r="R200" s="222" t="str">
        <f>+IF(G200=0,"",'Ark1'!V2016)</f>
        <v/>
      </c>
      <c r="S200" s="32"/>
      <c r="T200" s="35"/>
      <c r="U200" s="35"/>
      <c r="V200" s="35"/>
      <c r="W200" s="35"/>
      <c r="X200" s="35"/>
    </row>
    <row r="201" spans="1:24" x14ac:dyDescent="0.5">
      <c r="A201" s="32"/>
      <c r="B201" s="297" t="str">
        <f>+IF(E201=2012,VLOOKUP(D201,K_navn!$A$2:$C$359,2),"")</f>
        <v/>
      </c>
      <c r="C201" s="297" t="str">
        <f>+IF(E201=2012,VLOOKUP(D201,K_navn!$A$2:$C$359,3),"")</f>
        <v/>
      </c>
      <c r="D201" s="115">
        <f>+'Ark1'!P2017</f>
        <v>3020</v>
      </c>
      <c r="E201" s="115">
        <f>+'Ark1'!C2017</f>
        <v>2013</v>
      </c>
      <c r="F201" s="116" t="str">
        <f>+IF('Ark1'!Q2017=0,"",'Ark1'!Q2017)</f>
        <v/>
      </c>
      <c r="G201" s="116">
        <f>+'Ark1'!R2017</f>
        <v>0</v>
      </c>
      <c r="H201" s="116">
        <f>+'Ark1'!S2017</f>
        <v>0</v>
      </c>
      <c r="I201" s="222" t="str">
        <f>+IF(G201=0,"",'Ark1'!AA2017)</f>
        <v/>
      </c>
      <c r="J201" s="222" t="str">
        <f>+IF(G201=0,"",'Ark1'!AB2017)</f>
        <v/>
      </c>
      <c r="K201" s="114" t="str">
        <f>+IF(G201=0,"",'Ark1'!U2017)</f>
        <v/>
      </c>
      <c r="L201" s="222" t="str">
        <f>+IF(G201=0,"",'Ark1'!W2017)</f>
        <v/>
      </c>
      <c r="M201" s="222" t="str">
        <f>+IF(G201=0,"",'Ark1'!X2017)</f>
        <v/>
      </c>
      <c r="N201" s="114" t="str">
        <f>+IF(G201=0,"",'Ark1'!Y2017)</f>
        <v/>
      </c>
      <c r="O201" s="116" t="str">
        <f>+IF(G201=0,"",'Ark1'!Z2017)</f>
        <v/>
      </c>
      <c r="P201" s="116" t="str">
        <f t="shared" si="2"/>
        <v/>
      </c>
      <c r="Q201" s="114" t="str">
        <f>+IF(G201=0,"",'Ark1'!T2017)</f>
        <v/>
      </c>
      <c r="R201" s="222" t="str">
        <f>+IF(G201=0,"",'Ark1'!V2017)</f>
        <v/>
      </c>
      <c r="S201" s="32"/>
      <c r="T201" s="35"/>
      <c r="U201" s="35"/>
      <c r="V201" s="35"/>
      <c r="W201" s="35"/>
      <c r="X201" s="35"/>
    </row>
    <row r="202" spans="1:24" x14ac:dyDescent="0.5">
      <c r="A202" s="32"/>
      <c r="B202" s="297" t="str">
        <f>+IF(E202=2012,VLOOKUP(D202,K_navn!$A$2:$C$359,2),"")</f>
        <v/>
      </c>
      <c r="C202" s="297" t="str">
        <f>+IF(E202=2012,VLOOKUP(D202,K_navn!$A$2:$C$359,3),"")</f>
        <v/>
      </c>
      <c r="D202" s="115">
        <f>+'Ark1'!P2018</f>
        <v>3020</v>
      </c>
      <c r="E202" s="115">
        <f>+'Ark1'!C2018</f>
        <v>2014</v>
      </c>
      <c r="F202" s="116" t="str">
        <f>+IF('Ark1'!Q2018=0,"",'Ark1'!Q2018)</f>
        <v/>
      </c>
      <c r="G202" s="116">
        <f>+'Ark1'!R2018</f>
        <v>0</v>
      </c>
      <c r="H202" s="116">
        <f>+'Ark1'!S2018</f>
        <v>0</v>
      </c>
      <c r="I202" s="222" t="str">
        <f>+IF(G202=0,"",'Ark1'!AA2018)</f>
        <v/>
      </c>
      <c r="J202" s="222" t="str">
        <f>+IF(G202=0,"",'Ark1'!AB2018)</f>
        <v/>
      </c>
      <c r="K202" s="114" t="str">
        <f>+IF(G202=0,"",'Ark1'!U2018)</f>
        <v/>
      </c>
      <c r="L202" s="222" t="str">
        <f>+IF(G202=0,"",'Ark1'!W2018)</f>
        <v/>
      </c>
      <c r="M202" s="222" t="str">
        <f>+IF(G202=0,"",'Ark1'!X2018)</f>
        <v/>
      </c>
      <c r="N202" s="114" t="str">
        <f>+IF(G202=0,"",'Ark1'!Y2018)</f>
        <v/>
      </c>
      <c r="O202" s="116" t="str">
        <f>+IF(G202=0,"",'Ark1'!Z2018)</f>
        <v/>
      </c>
      <c r="P202" s="116" t="str">
        <f t="shared" si="2"/>
        <v/>
      </c>
      <c r="Q202" s="114" t="str">
        <f>+IF(G202=0,"",'Ark1'!T2018)</f>
        <v/>
      </c>
      <c r="R202" s="222" t="str">
        <f>+IF(G202=0,"",'Ark1'!V2018)</f>
        <v/>
      </c>
      <c r="S202" s="32"/>
      <c r="T202" s="35"/>
      <c r="U202" s="35"/>
      <c r="V202" s="35"/>
      <c r="W202" s="35"/>
      <c r="X202" s="35"/>
    </row>
    <row r="203" spans="1:24" x14ac:dyDescent="0.5">
      <c r="A203" s="32"/>
      <c r="B203" s="297" t="str">
        <f>+IF(E203=2012,VLOOKUP(D203,K_navn!$A$2:$C$359,2),"")</f>
        <v/>
      </c>
      <c r="C203" s="297" t="str">
        <f>+IF(E203=2012,VLOOKUP(D203,K_navn!$A$2:$C$359,3),"")</f>
        <v/>
      </c>
      <c r="D203" s="115">
        <f>+'Ark1'!P2019</f>
        <v>3020</v>
      </c>
      <c r="E203" s="115">
        <f>+'Ark1'!C2019</f>
        <v>2015</v>
      </c>
      <c r="F203" s="116" t="str">
        <f>+IF('Ark1'!Q2019=0,"",'Ark1'!Q2019)</f>
        <v/>
      </c>
      <c r="G203" s="116">
        <f>+'Ark1'!R2019</f>
        <v>0</v>
      </c>
      <c r="H203" s="116">
        <f>+'Ark1'!S2019</f>
        <v>0</v>
      </c>
      <c r="I203" s="222" t="str">
        <f>+IF(G203=0,"",'Ark1'!AA2019)</f>
        <v/>
      </c>
      <c r="J203" s="222" t="str">
        <f>+IF(G203=0,"",'Ark1'!AB2019)</f>
        <v/>
      </c>
      <c r="K203" s="114" t="str">
        <f>+IF(G203=0,"",'Ark1'!U2019)</f>
        <v/>
      </c>
      <c r="L203" s="222" t="str">
        <f>+IF(G203=0,"",'Ark1'!W2019)</f>
        <v/>
      </c>
      <c r="M203" s="222" t="str">
        <f>+IF(G203=0,"",'Ark1'!X2019)</f>
        <v/>
      </c>
      <c r="N203" s="114" t="str">
        <f>+IF(G203=0,"",'Ark1'!Y2019)</f>
        <v/>
      </c>
      <c r="O203" s="116" t="str">
        <f>+IF(G203=0,"",'Ark1'!Z2019)</f>
        <v/>
      </c>
      <c r="P203" s="116" t="str">
        <f t="shared" si="2"/>
        <v/>
      </c>
      <c r="Q203" s="114" t="str">
        <f>+IF(G203=0,"",'Ark1'!T2019)</f>
        <v/>
      </c>
      <c r="R203" s="222" t="str">
        <f>+IF(G203=0,"",'Ark1'!V2019)</f>
        <v/>
      </c>
      <c r="S203" s="32"/>
      <c r="T203" s="35"/>
      <c r="U203" s="35"/>
      <c r="V203" s="35"/>
      <c r="W203" s="35"/>
      <c r="X203" s="35"/>
    </row>
    <row r="204" spans="1:24" x14ac:dyDescent="0.5">
      <c r="A204" s="32"/>
      <c r="B204" s="297" t="str">
        <f>+IF(E204=2012,VLOOKUP(D204,K_navn!$A$2:$C$359,2),"")</f>
        <v/>
      </c>
      <c r="C204" s="297" t="str">
        <f>+IF(E204=2012,VLOOKUP(D204,K_navn!$A$2:$C$359,3),"")</f>
        <v/>
      </c>
      <c r="D204" s="115">
        <f>+'Ark1'!P2020</f>
        <v>3020</v>
      </c>
      <c r="E204" s="115">
        <f>+'Ark1'!C2020</f>
        <v>2016</v>
      </c>
      <c r="F204" s="116" t="str">
        <f>+IF('Ark1'!Q2020=0,"",'Ark1'!Q2020)</f>
        <v/>
      </c>
      <c r="G204" s="116">
        <f>+'Ark1'!R2020</f>
        <v>0</v>
      </c>
      <c r="H204" s="116">
        <f>+'Ark1'!S2020</f>
        <v>0</v>
      </c>
      <c r="I204" s="222" t="str">
        <f>+IF(G204=0,"",'Ark1'!AA2020)</f>
        <v/>
      </c>
      <c r="J204" s="222" t="str">
        <f>+IF(G204=0,"",'Ark1'!AB2020)</f>
        <v/>
      </c>
      <c r="K204" s="114" t="str">
        <f>+IF(G204=0,"",'Ark1'!U2020)</f>
        <v/>
      </c>
      <c r="L204" s="222" t="str">
        <f>+IF(G204=0,"",'Ark1'!W2020)</f>
        <v/>
      </c>
      <c r="M204" s="222" t="str">
        <f>+IF(G204=0,"",'Ark1'!X2020)</f>
        <v/>
      </c>
      <c r="N204" s="114" t="str">
        <f>+IF(G204=0,"",'Ark1'!Y2020)</f>
        <v/>
      </c>
      <c r="O204" s="116" t="str">
        <f>+IF(G204=0,"",'Ark1'!Z2020)</f>
        <v/>
      </c>
      <c r="P204" s="116" t="str">
        <f t="shared" si="2"/>
        <v/>
      </c>
      <c r="Q204" s="114" t="str">
        <f>+IF(G204=0,"",'Ark1'!T2020)</f>
        <v/>
      </c>
      <c r="R204" s="222" t="str">
        <f>+IF(G204=0,"",'Ark1'!V2020)</f>
        <v/>
      </c>
      <c r="S204" s="32"/>
      <c r="T204" s="35"/>
      <c r="U204" s="35"/>
      <c r="V204" s="35"/>
      <c r="W204" s="35"/>
      <c r="X204" s="35"/>
    </row>
    <row r="205" spans="1:24" x14ac:dyDescent="0.5">
      <c r="A205" s="32"/>
      <c r="B205" s="297" t="str">
        <f>+IF(E205=2012,VLOOKUP(D205,K_navn!$A$2:$C$359,2),"")</f>
        <v/>
      </c>
      <c r="C205" s="297" t="str">
        <f>+IF(E205=2012,VLOOKUP(D205,K_navn!$A$2:$C$359,3),"")</f>
        <v/>
      </c>
      <c r="D205" s="115">
        <f>+'Ark1'!P2021</f>
        <v>3020</v>
      </c>
      <c r="E205" s="115">
        <f>+'Ark1'!C2021</f>
        <v>2017</v>
      </c>
      <c r="F205" s="116" t="str">
        <f>+IF('Ark1'!Q2021=0,"",'Ark1'!Q2021)</f>
        <v/>
      </c>
      <c r="G205" s="116">
        <f>+'Ark1'!R2021</f>
        <v>0</v>
      </c>
      <c r="H205" s="116">
        <f>+'Ark1'!S2021</f>
        <v>0</v>
      </c>
      <c r="I205" s="222" t="str">
        <f>+IF(G205=0,"",'Ark1'!AA2021)</f>
        <v/>
      </c>
      <c r="J205" s="222" t="str">
        <f>+IF(G205=0,"",'Ark1'!AB2021)</f>
        <v/>
      </c>
      <c r="K205" s="114" t="str">
        <f>+IF(G205=0,"",'Ark1'!U2021)</f>
        <v/>
      </c>
      <c r="L205" s="222" t="str">
        <f>+IF(G205=0,"",'Ark1'!W2021)</f>
        <v/>
      </c>
      <c r="M205" s="222" t="str">
        <f>+IF(G205=0,"",'Ark1'!X2021)</f>
        <v/>
      </c>
      <c r="N205" s="114" t="str">
        <f>+IF(G205=0,"",'Ark1'!Y2021)</f>
        <v/>
      </c>
      <c r="O205" s="116" t="str">
        <f>+IF(G205=0,"",'Ark1'!Z2021)</f>
        <v/>
      </c>
      <c r="P205" s="116" t="str">
        <f t="shared" si="2"/>
        <v/>
      </c>
      <c r="Q205" s="114" t="str">
        <f>+IF(G205=0,"",'Ark1'!T2021)</f>
        <v/>
      </c>
      <c r="R205" s="222" t="str">
        <f>+IF(G205=0,"",'Ark1'!V2021)</f>
        <v/>
      </c>
      <c r="S205" s="32"/>
      <c r="T205" s="35"/>
      <c r="U205" s="35"/>
      <c r="V205" s="35"/>
      <c r="W205" s="35"/>
      <c r="X205" s="35"/>
    </row>
    <row r="206" spans="1:24" x14ac:dyDescent="0.5">
      <c r="A206" s="32"/>
      <c r="B206" s="297" t="str">
        <f>+IF(E206=2012,VLOOKUP(D206,K_navn!$A$2:$C$359,2),"")</f>
        <v/>
      </c>
      <c r="C206" s="297" t="str">
        <f>+IF(E206=2012,VLOOKUP(D206,K_navn!$A$2:$C$359,3),"")</f>
        <v/>
      </c>
      <c r="D206" s="115">
        <f>+'Ark1'!P2022</f>
        <v>3020</v>
      </c>
      <c r="E206" s="115">
        <f>+'Ark1'!C2022</f>
        <v>2018</v>
      </c>
      <c r="F206" s="116" t="str">
        <f>+IF('Ark1'!Q2022=0,"",'Ark1'!Q2022)</f>
        <v/>
      </c>
      <c r="G206" s="116">
        <f>+'Ark1'!R2022</f>
        <v>0</v>
      </c>
      <c r="H206" s="116">
        <f>+'Ark1'!S2022</f>
        <v>0</v>
      </c>
      <c r="I206" s="222" t="str">
        <f>+IF(G206=0,"",'Ark1'!AA2022)</f>
        <v/>
      </c>
      <c r="J206" s="222" t="str">
        <f>+IF(G206=0,"",'Ark1'!AB2022)</f>
        <v/>
      </c>
      <c r="K206" s="114" t="str">
        <f>+IF(G206=0,"",'Ark1'!U2022)</f>
        <v/>
      </c>
      <c r="L206" s="222" t="str">
        <f>+IF(G206=0,"",'Ark1'!W2022)</f>
        <v/>
      </c>
      <c r="M206" s="222" t="str">
        <f>+IF(G206=0,"",'Ark1'!X2022)</f>
        <v/>
      </c>
      <c r="N206" s="114" t="str">
        <f>+IF(G206=0,"",'Ark1'!Y2022)</f>
        <v/>
      </c>
      <c r="O206" s="116" t="str">
        <f>+IF(G206=0,"",'Ark1'!Z2022)</f>
        <v/>
      </c>
      <c r="P206" s="116" t="str">
        <f t="shared" si="2"/>
        <v/>
      </c>
      <c r="Q206" s="114" t="str">
        <f>+IF(G206=0,"",'Ark1'!T2022)</f>
        <v/>
      </c>
      <c r="R206" s="222" t="str">
        <f>+IF(G206=0,"",'Ark1'!V2022)</f>
        <v/>
      </c>
      <c r="S206" s="32"/>
      <c r="T206" s="35"/>
      <c r="U206" s="35"/>
      <c r="V206" s="35"/>
      <c r="W206" s="35"/>
      <c r="X206" s="35"/>
    </row>
    <row r="207" spans="1:24" x14ac:dyDescent="0.5">
      <c r="A207" s="32"/>
      <c r="B207" s="297" t="str">
        <f>+IF(E207=2012,VLOOKUP(D207,K_navn!$A$2:$C$359,2),"")</f>
        <v/>
      </c>
      <c r="C207" s="297" t="str">
        <f>+IF(E207=2012,VLOOKUP(D207,K_navn!$A$2:$C$359,3),"")</f>
        <v/>
      </c>
      <c r="D207" s="115">
        <f>+'Ark1'!P2023</f>
        <v>3020</v>
      </c>
      <c r="E207" s="115">
        <f>+'Ark1'!C2023</f>
        <v>2019</v>
      </c>
      <c r="F207" s="116" t="str">
        <f>+IF('Ark1'!Q2023=0,"",'Ark1'!Q2023)</f>
        <v/>
      </c>
      <c r="G207" s="116">
        <f>+'Ark1'!R2023</f>
        <v>0</v>
      </c>
      <c r="H207" s="116">
        <f>+'Ark1'!S2023</f>
        <v>0</v>
      </c>
      <c r="I207" s="222" t="str">
        <f>+IF(G207=0,"",'Ark1'!AA2023)</f>
        <v/>
      </c>
      <c r="J207" s="222" t="str">
        <f>+IF(G207=0,"",'Ark1'!AB2023)</f>
        <v/>
      </c>
      <c r="K207" s="114" t="str">
        <f>+IF(G207=0,"",'Ark1'!U2023)</f>
        <v/>
      </c>
      <c r="L207" s="222" t="str">
        <f>+IF(G207=0,"",'Ark1'!W2023)</f>
        <v/>
      </c>
      <c r="M207" s="222" t="str">
        <f>+IF(G207=0,"",'Ark1'!X2023)</f>
        <v/>
      </c>
      <c r="N207" s="114" t="str">
        <f>+IF(G207=0,"",'Ark1'!Y2023)</f>
        <v/>
      </c>
      <c r="O207" s="116" t="str">
        <f>+IF(G207=0,"",'Ark1'!Z2023)</f>
        <v/>
      </c>
      <c r="P207" s="116" t="str">
        <f t="shared" si="2"/>
        <v/>
      </c>
      <c r="Q207" s="114" t="str">
        <f>+IF(G207=0,"",'Ark1'!T2023)</f>
        <v/>
      </c>
      <c r="R207" s="222" t="str">
        <f>+IF(G207=0,"",'Ark1'!V2023)</f>
        <v/>
      </c>
      <c r="S207" s="32"/>
      <c r="T207" s="35"/>
      <c r="U207" s="35"/>
      <c r="V207" s="35"/>
      <c r="W207" s="35"/>
      <c r="X207" s="35"/>
    </row>
    <row r="208" spans="1:24" x14ac:dyDescent="0.5">
      <c r="A208" s="32"/>
      <c r="B208" s="297" t="str">
        <f>+IF(E208=2012,VLOOKUP(D208,K_navn!$A$2:$C$359,2),"")</f>
        <v/>
      </c>
      <c r="C208" s="297" t="str">
        <f>+IF(E208=2012,VLOOKUP(D208,K_navn!$A$2:$C$359,3),"")</f>
        <v/>
      </c>
      <c r="D208" s="115">
        <f>+'Ark1'!P2024</f>
        <v>3020</v>
      </c>
      <c r="E208" s="115">
        <f>+'Ark1'!C2024</f>
        <v>2020</v>
      </c>
      <c r="F208" s="116" t="str">
        <f>+IF('Ark1'!Q2024=0,"",'Ark1'!Q2024)</f>
        <v/>
      </c>
      <c r="G208" s="116">
        <f>+'Ark1'!R2024</f>
        <v>0</v>
      </c>
      <c r="H208" s="116">
        <f>+'Ark1'!S2024</f>
        <v>0</v>
      </c>
      <c r="I208" s="222" t="str">
        <f>+IF(G208=0,"",'Ark1'!AA2024)</f>
        <v/>
      </c>
      <c r="J208" s="222" t="str">
        <f>+IF(G208=0,"",'Ark1'!AB2024)</f>
        <v/>
      </c>
      <c r="K208" s="114" t="str">
        <f>+IF(G208=0,"",'Ark1'!U2024)</f>
        <v/>
      </c>
      <c r="L208" s="222" t="str">
        <f>+IF(G208=0,"",'Ark1'!W2024)</f>
        <v/>
      </c>
      <c r="M208" s="222" t="str">
        <f>+IF(G208=0,"",'Ark1'!X2024)</f>
        <v/>
      </c>
      <c r="N208" s="114" t="str">
        <f>+IF(G208=0,"",'Ark1'!Y2024)</f>
        <v/>
      </c>
      <c r="O208" s="116" t="str">
        <f>+IF(G208=0,"",'Ark1'!Z2024)</f>
        <v/>
      </c>
      <c r="P208" s="116" t="str">
        <f t="shared" si="2"/>
        <v/>
      </c>
      <c r="Q208" s="114" t="str">
        <f>+IF(G208=0,"",'Ark1'!T2024)</f>
        <v/>
      </c>
      <c r="R208" s="222" t="str">
        <f>+IF(G208=0,"",'Ark1'!V2024)</f>
        <v/>
      </c>
      <c r="S208" s="32"/>
      <c r="T208" s="35"/>
      <c r="U208" s="35"/>
      <c r="V208" s="35"/>
      <c r="W208" s="35"/>
      <c r="X208" s="35"/>
    </row>
    <row r="209" spans="1:24" x14ac:dyDescent="0.5">
      <c r="A209" s="32"/>
      <c r="B209" s="297" t="str">
        <f>+IF(E209=2012,VLOOKUP(D209,K_navn!$A$2:$C$359,2),"")</f>
        <v/>
      </c>
      <c r="C209" s="297" t="str">
        <f>+IF(E209=2012,VLOOKUP(D209,K_navn!$A$2:$C$359,3),"")</f>
        <v/>
      </c>
      <c r="D209" s="115">
        <f>+'Ark1'!P2025</f>
        <v>3020</v>
      </c>
      <c r="E209" s="115">
        <f>+'Ark1'!C2025</f>
        <v>2021</v>
      </c>
      <c r="F209" s="116" t="str">
        <f>+IF('Ark1'!Q2025=0,"",'Ark1'!Q2025)</f>
        <v/>
      </c>
      <c r="G209" s="116">
        <f>+'Ark1'!R2025</f>
        <v>0</v>
      </c>
      <c r="H209" s="116">
        <f>+'Ark1'!S2025</f>
        <v>0</v>
      </c>
      <c r="I209" s="222" t="str">
        <f>+IF(G209=0,"",'Ark1'!AA2025)</f>
        <v/>
      </c>
      <c r="J209" s="222" t="str">
        <f>+IF(G209=0,"",'Ark1'!AB2025)</f>
        <v/>
      </c>
      <c r="K209" s="114" t="str">
        <f>+IF(G209=0,"",'Ark1'!U2025)</f>
        <v/>
      </c>
      <c r="L209" s="222" t="str">
        <f>+IF(G209=0,"",'Ark1'!W2025)</f>
        <v/>
      </c>
      <c r="M209" s="222" t="str">
        <f>+IF(G209=0,"",'Ark1'!X2025)</f>
        <v/>
      </c>
      <c r="N209" s="114" t="str">
        <f>+IF(G209=0,"",'Ark1'!Y2025)</f>
        <v/>
      </c>
      <c r="O209" s="116" t="str">
        <f>+IF(G209=0,"",'Ark1'!Z2025)</f>
        <v/>
      </c>
      <c r="P209" s="116" t="str">
        <f t="shared" si="2"/>
        <v/>
      </c>
      <c r="Q209" s="114" t="str">
        <f>+IF(G209=0,"",'Ark1'!T2025)</f>
        <v/>
      </c>
      <c r="R209" s="222" t="str">
        <f>+IF(G209=0,"",'Ark1'!V2025)</f>
        <v/>
      </c>
      <c r="S209" s="32"/>
      <c r="T209" s="35"/>
      <c r="U209" s="35"/>
      <c r="V209" s="35"/>
      <c r="W209" s="35"/>
      <c r="X209" s="35"/>
    </row>
    <row r="210" spans="1:24" x14ac:dyDescent="0.5">
      <c r="A210" s="32"/>
      <c r="B210" s="297" t="str">
        <f>+IF(E210=2012,VLOOKUP(D210,K_navn!$A$2:$C$359,2),"")</f>
        <v/>
      </c>
      <c r="C210" s="297" t="str">
        <f>+IF(E210=2012,VLOOKUP(D210,K_navn!$A$2:$C$359,3),"")</f>
        <v/>
      </c>
      <c r="D210" s="115">
        <f>+'Ark1'!P2026</f>
        <v>3020</v>
      </c>
      <c r="E210" s="115">
        <f>+'Ark1'!C2026</f>
        <v>2022</v>
      </c>
      <c r="F210" s="116" t="str">
        <f>+IF('Ark1'!Q2026=0,"",'Ark1'!Q2026)</f>
        <v/>
      </c>
      <c r="G210" s="116">
        <f>+'Ark1'!R2026</f>
        <v>0</v>
      </c>
      <c r="H210" s="116">
        <f>+'Ark1'!S2026</f>
        <v>0</v>
      </c>
      <c r="I210" s="222" t="str">
        <f>+IF(G210=0,"",'Ark1'!AA2026)</f>
        <v/>
      </c>
      <c r="J210" s="222" t="str">
        <f>+IF(G210=0,"",'Ark1'!AB2026)</f>
        <v/>
      </c>
      <c r="K210" s="114" t="str">
        <f>+IF(G210=0,"",'Ark1'!U2026)</f>
        <v/>
      </c>
      <c r="L210" s="222" t="str">
        <f>+IF(G210=0,"",'Ark1'!W2026)</f>
        <v/>
      </c>
      <c r="M210" s="222" t="str">
        <f>+IF(G210=0,"",'Ark1'!X2026)</f>
        <v/>
      </c>
      <c r="N210" s="114" t="str">
        <f>+IF(G210=0,"",'Ark1'!Y2026)</f>
        <v/>
      </c>
      <c r="O210" s="116" t="str">
        <f>+IF(G210=0,"",'Ark1'!Z2026)</f>
        <v/>
      </c>
      <c r="P210" s="116" t="str">
        <f t="shared" si="2"/>
        <v/>
      </c>
      <c r="Q210" s="114" t="str">
        <f>+IF(G210=0,"",'Ark1'!T2026)</f>
        <v/>
      </c>
      <c r="R210" s="222" t="str">
        <f>+IF(G210=0,"",'Ark1'!V2026)</f>
        <v/>
      </c>
      <c r="S210" s="32"/>
      <c r="T210" s="35"/>
      <c r="U210" s="35"/>
      <c r="V210" s="35"/>
      <c r="W210" s="35"/>
      <c r="X210" s="35"/>
    </row>
    <row r="211" spans="1:24" ht="18" customHeight="1" x14ac:dyDescent="0.5">
      <c r="A211" s="32"/>
      <c r="B211" s="297" t="str">
        <f>+IF(E211=2012,VLOOKUP(D211,K_navn!$A$2:$C$359,2),"")</f>
        <v>Ås</v>
      </c>
      <c r="C211" s="297" t="str">
        <f>+IF(E211=2012,VLOOKUP(D211,K_navn!$A$2:$C$359,3),"")</f>
        <v>Viken</v>
      </c>
      <c r="D211" s="115">
        <f>+'Ark1'!P2027</f>
        <v>3021</v>
      </c>
      <c r="E211" s="115">
        <f>+'Ark1'!C2027</f>
        <v>2012</v>
      </c>
      <c r="F211" s="116" t="str">
        <f>+IF('Ark1'!Q2027=0,"",'Ark1'!Q2027)</f>
        <v/>
      </c>
      <c r="G211" s="116">
        <f>+'Ark1'!R2027</f>
        <v>0</v>
      </c>
      <c r="H211" s="116">
        <f>+'Ark1'!S2027</f>
        <v>0</v>
      </c>
      <c r="I211" s="222" t="str">
        <f>+IF(G211=0,"",'Ark1'!AA2027)</f>
        <v/>
      </c>
      <c r="J211" s="222" t="str">
        <f>+IF(G211=0,"",'Ark1'!AB2027)</f>
        <v/>
      </c>
      <c r="K211" s="114" t="str">
        <f>+IF(G211=0,"",'Ark1'!U2027)</f>
        <v/>
      </c>
      <c r="L211" s="222" t="str">
        <f>+IF(G211=0,"",'Ark1'!W2027)</f>
        <v/>
      </c>
      <c r="M211" s="222" t="str">
        <f>+IF(G211=0,"",'Ark1'!X2027)</f>
        <v/>
      </c>
      <c r="N211" s="114" t="str">
        <f>+IF(G211=0,"",'Ark1'!Y2027)</f>
        <v/>
      </c>
      <c r="O211" s="116" t="str">
        <f>+IF(G211=0,"",'Ark1'!Z2027)</f>
        <v/>
      </c>
      <c r="P211" s="116" t="str">
        <f t="shared" si="2"/>
        <v/>
      </c>
      <c r="Q211" s="114" t="str">
        <f>+IF(G211=0,"",'Ark1'!T2027)</f>
        <v/>
      </c>
      <c r="R211" s="222" t="str">
        <f>+IF(G211=0,"",'Ark1'!V2027)</f>
        <v/>
      </c>
      <c r="S211" s="32"/>
      <c r="T211" s="35"/>
      <c r="U211" s="35"/>
      <c r="V211" s="35"/>
      <c r="W211" s="35"/>
      <c r="X211" s="35"/>
    </row>
    <row r="212" spans="1:24" x14ac:dyDescent="0.5">
      <c r="A212" s="32"/>
      <c r="B212" s="297" t="str">
        <f>+IF(E212=2012,VLOOKUP(D212,K_navn!$A$2:$C$359,2),"")</f>
        <v/>
      </c>
      <c r="C212" s="297" t="str">
        <f>+IF(E212=2012,VLOOKUP(D212,K_navn!$A$2:$C$359,3),"")</f>
        <v/>
      </c>
      <c r="D212" s="115">
        <f>+'Ark1'!P2028</f>
        <v>3021</v>
      </c>
      <c r="E212" s="115">
        <f>+'Ark1'!C2028</f>
        <v>2013</v>
      </c>
      <c r="F212" s="116" t="str">
        <f>+IF('Ark1'!Q2028=0,"",'Ark1'!Q2028)</f>
        <v/>
      </c>
      <c r="G212" s="116">
        <f>+'Ark1'!R2028</f>
        <v>0</v>
      </c>
      <c r="H212" s="116">
        <f>+'Ark1'!S2028</f>
        <v>0</v>
      </c>
      <c r="I212" s="222" t="str">
        <f>+IF(G212=0,"",'Ark1'!AA2028)</f>
        <v/>
      </c>
      <c r="J212" s="222" t="str">
        <f>+IF(G212=0,"",'Ark1'!AB2028)</f>
        <v/>
      </c>
      <c r="K212" s="114" t="str">
        <f>+IF(G212=0,"",'Ark1'!U2028)</f>
        <v/>
      </c>
      <c r="L212" s="222" t="str">
        <f>+IF(G212=0,"",'Ark1'!W2028)</f>
        <v/>
      </c>
      <c r="M212" s="222" t="str">
        <f>+IF(G212=0,"",'Ark1'!X2028)</f>
        <v/>
      </c>
      <c r="N212" s="114" t="str">
        <f>+IF(G212=0,"",'Ark1'!Y2028)</f>
        <v/>
      </c>
      <c r="O212" s="116" t="str">
        <f>+IF(G212=0,"",'Ark1'!Z2028)</f>
        <v/>
      </c>
      <c r="P212" s="116" t="str">
        <f t="shared" si="2"/>
        <v/>
      </c>
      <c r="Q212" s="114" t="str">
        <f>+IF(G212=0,"",'Ark1'!T2028)</f>
        <v/>
      </c>
      <c r="R212" s="222" t="str">
        <f>+IF(G212=0,"",'Ark1'!V2028)</f>
        <v/>
      </c>
      <c r="S212" s="32"/>
      <c r="T212" s="35"/>
      <c r="U212" s="35"/>
      <c r="V212" s="35"/>
      <c r="W212" s="35"/>
      <c r="X212" s="35"/>
    </row>
    <row r="213" spans="1:24" x14ac:dyDescent="0.5">
      <c r="A213" s="32"/>
      <c r="B213" s="297" t="str">
        <f>+IF(E213=2012,VLOOKUP(D213,K_navn!$A$2:$C$359,2),"")</f>
        <v/>
      </c>
      <c r="C213" s="297" t="str">
        <f>+IF(E213=2012,VLOOKUP(D213,K_navn!$A$2:$C$359,3),"")</f>
        <v/>
      </c>
      <c r="D213" s="115">
        <f>+'Ark1'!P2029</f>
        <v>3021</v>
      </c>
      <c r="E213" s="115">
        <f>+'Ark1'!C2029</f>
        <v>2014</v>
      </c>
      <c r="F213" s="116">
        <f>+IF('Ark1'!Q2029=0,"",'Ark1'!Q2029)</f>
        <v>1</v>
      </c>
      <c r="G213" s="116">
        <f>+'Ark1'!R2029</f>
        <v>7</v>
      </c>
      <c r="H213" s="116">
        <f>+'Ark1'!S2029</f>
        <v>7</v>
      </c>
      <c r="I213" s="222">
        <f>+IF(G213=0,"",'Ark1'!AA2029)</f>
        <v>6.5857559507009139E-2</v>
      </c>
      <c r="J213" s="222">
        <f>+IF(G213=0,"",'Ark1'!AB2029)</f>
        <v>7.2637617710276658E-2</v>
      </c>
      <c r="K213" s="114">
        <f>+IF(G213=0,"",'Ark1'!U2029)</f>
        <v>56.857142857142847</v>
      </c>
      <c r="L213" s="222">
        <f>+IF(G213=0,"",'Ark1'!W2029)</f>
        <v>85.185714285714297</v>
      </c>
      <c r="M213" s="222">
        <f>+IF(G213=0,"",'Ark1'!X2029)</f>
        <v>4.6667298343637311</v>
      </c>
      <c r="N213" s="114">
        <f>+IF(G213=0,"",'Ark1'!Y2029)</f>
        <v>0.6388765650001722</v>
      </c>
      <c r="O213" s="116">
        <f>+IF(G213=0,"",'Ark1'!Z2029)</f>
        <v>8.0771158119520567</v>
      </c>
      <c r="P213" s="116">
        <f t="shared" si="2"/>
        <v>7</v>
      </c>
      <c r="Q213" s="114">
        <f>+IF(G213=0,"",'Ark1'!T2029)</f>
        <v>14</v>
      </c>
      <c r="R213" s="222">
        <f>+IF(G213=0,"",'Ark1'!V2029)</f>
        <v>92.292214827426108</v>
      </c>
      <c r="S213" s="32"/>
      <c r="T213" s="35"/>
      <c r="U213" s="35"/>
      <c r="V213" s="35"/>
      <c r="W213" s="35"/>
      <c r="X213" s="35"/>
    </row>
    <row r="214" spans="1:24" x14ac:dyDescent="0.5">
      <c r="A214" s="32"/>
      <c r="B214" s="297" t="str">
        <f>+IF(E214=2012,VLOOKUP(D214,K_navn!$A$2:$C$359,2),"")</f>
        <v/>
      </c>
      <c r="C214" s="297" t="str">
        <f>+IF(E214=2012,VLOOKUP(D214,K_navn!$A$2:$C$359,3),"")</f>
        <v/>
      </c>
      <c r="D214" s="115">
        <f>+'Ark1'!P2030</f>
        <v>3021</v>
      </c>
      <c r="E214" s="115">
        <f>+'Ark1'!C2030</f>
        <v>2015</v>
      </c>
      <c r="F214" s="116" t="str">
        <f>+IF('Ark1'!Q2030=0,"",'Ark1'!Q2030)</f>
        <v/>
      </c>
      <c r="G214" s="116">
        <f>+'Ark1'!R2030</f>
        <v>0</v>
      </c>
      <c r="H214" s="116">
        <f>+'Ark1'!S2030</f>
        <v>0</v>
      </c>
      <c r="I214" s="222" t="str">
        <f>+IF(G214=0,"",'Ark1'!AA2030)</f>
        <v/>
      </c>
      <c r="J214" s="222" t="str">
        <f>+IF(G214=0,"",'Ark1'!AB2030)</f>
        <v/>
      </c>
      <c r="K214" s="114" t="str">
        <f>+IF(G214=0,"",'Ark1'!U2030)</f>
        <v/>
      </c>
      <c r="L214" s="222" t="str">
        <f>+IF(G214=0,"",'Ark1'!W2030)</f>
        <v/>
      </c>
      <c r="M214" s="222" t="str">
        <f>+IF(G214=0,"",'Ark1'!X2030)</f>
        <v/>
      </c>
      <c r="N214" s="114" t="str">
        <f>+IF(G214=0,"",'Ark1'!Y2030)</f>
        <v/>
      </c>
      <c r="O214" s="116" t="str">
        <f>+IF(G214=0,"",'Ark1'!Z2030)</f>
        <v/>
      </c>
      <c r="P214" s="116" t="str">
        <f t="shared" si="2"/>
        <v/>
      </c>
      <c r="Q214" s="114" t="str">
        <f>+IF(G214=0,"",'Ark1'!T2030)</f>
        <v/>
      </c>
      <c r="R214" s="222" t="str">
        <f>+IF(G214=0,"",'Ark1'!V2030)</f>
        <v/>
      </c>
      <c r="S214" s="32"/>
      <c r="T214" s="35"/>
      <c r="U214" s="35"/>
      <c r="V214" s="35"/>
      <c r="W214" s="35"/>
      <c r="X214" s="35"/>
    </row>
    <row r="215" spans="1:24" x14ac:dyDescent="0.5">
      <c r="A215" s="32"/>
      <c r="B215" s="297" t="str">
        <f>+IF(E215=2012,VLOOKUP(D215,K_navn!$A$2:$C$359,2),"")</f>
        <v/>
      </c>
      <c r="C215" s="297" t="str">
        <f>+IF(E215=2012,VLOOKUP(D215,K_navn!$A$2:$C$359,3),"")</f>
        <v/>
      </c>
      <c r="D215" s="115">
        <f>+'Ark1'!P2031</f>
        <v>3021</v>
      </c>
      <c r="E215" s="115">
        <f>+'Ark1'!C2031</f>
        <v>2016</v>
      </c>
      <c r="F215" s="116">
        <f>+IF('Ark1'!Q2031=0,"",'Ark1'!Q2031)</f>
        <v>1</v>
      </c>
      <c r="G215" s="116">
        <f>+'Ark1'!R2031</f>
        <v>2</v>
      </c>
      <c r="H215" s="116">
        <f>+'Ark1'!S2031</f>
        <v>2</v>
      </c>
      <c r="I215" s="222">
        <f>+IF(G215=0,"",'Ark1'!AA2031)</f>
        <v>4.2647560559535991E-3</v>
      </c>
      <c r="J215" s="222">
        <f>+IF(G215=0,"",'Ark1'!AB2031)</f>
        <v>5.0257079357472652E-3</v>
      </c>
      <c r="K215" s="114">
        <f>+IF(G215=0,"",'Ark1'!U2031)</f>
        <v>58.5</v>
      </c>
      <c r="L215" s="222">
        <f>+IF(G215=0,"",'Ark1'!W2031)</f>
        <v>96</v>
      </c>
      <c r="M215" s="222">
        <f>+IF(G215=0,"",'Ark1'!X2031)</f>
        <v>7.6000000000001346</v>
      </c>
      <c r="N215" s="114">
        <f>+IF(G215=0,"",'Ark1'!Y2031)</f>
        <v>3.5</v>
      </c>
      <c r="O215" s="116">
        <f>+IF(G215=0,"",'Ark1'!Z2031)</f>
        <v>99.999999999999559</v>
      </c>
      <c r="P215" s="116">
        <f t="shared" si="2"/>
        <v>2</v>
      </c>
      <c r="Q215" s="114">
        <f>+IF(G215=0,"",'Ark1'!T2031)</f>
        <v>15.5</v>
      </c>
      <c r="R215" s="222">
        <f>+IF(G215=0,"",'Ark1'!V2031)</f>
        <v>104.00866738894911</v>
      </c>
      <c r="S215" s="32"/>
      <c r="T215" s="35"/>
      <c r="U215" s="35"/>
      <c r="V215" s="35"/>
      <c r="W215" s="35"/>
      <c r="X215" s="35"/>
    </row>
    <row r="216" spans="1:24" x14ac:dyDescent="0.5">
      <c r="A216" s="32"/>
      <c r="B216" s="297" t="str">
        <f>+IF(E216=2012,VLOOKUP(D216,K_navn!$A$2:$C$359,2),"")</f>
        <v/>
      </c>
      <c r="C216" s="297" t="str">
        <f>+IF(E216=2012,VLOOKUP(D216,K_navn!$A$2:$C$359,3),"")</f>
        <v/>
      </c>
      <c r="D216" s="115">
        <f>+'Ark1'!P2032</f>
        <v>3021</v>
      </c>
      <c r="E216" s="115">
        <f>+'Ark1'!C2032</f>
        <v>2017</v>
      </c>
      <c r="F216" s="116" t="str">
        <f>+IF('Ark1'!Q2032=0,"",'Ark1'!Q2032)</f>
        <v/>
      </c>
      <c r="G216" s="116">
        <f>+'Ark1'!R2032</f>
        <v>0</v>
      </c>
      <c r="H216" s="116">
        <f>+'Ark1'!S2032</f>
        <v>0</v>
      </c>
      <c r="I216" s="222" t="str">
        <f>+IF(G216=0,"",'Ark1'!AA2032)</f>
        <v/>
      </c>
      <c r="J216" s="222" t="str">
        <f>+IF(G216=0,"",'Ark1'!AB2032)</f>
        <v/>
      </c>
      <c r="K216" s="114" t="str">
        <f>+IF(G216=0,"",'Ark1'!U2032)</f>
        <v/>
      </c>
      <c r="L216" s="222" t="str">
        <f>+IF(G216=0,"",'Ark1'!W2032)</f>
        <v/>
      </c>
      <c r="M216" s="222" t="str">
        <f>+IF(G216=0,"",'Ark1'!X2032)</f>
        <v/>
      </c>
      <c r="N216" s="114" t="str">
        <f>+IF(G216=0,"",'Ark1'!Y2032)</f>
        <v/>
      </c>
      <c r="O216" s="116" t="str">
        <f>+IF(G216=0,"",'Ark1'!Z2032)</f>
        <v/>
      </c>
      <c r="P216" s="116" t="str">
        <f t="shared" si="2"/>
        <v/>
      </c>
      <c r="Q216" s="114" t="str">
        <f>+IF(G216=0,"",'Ark1'!T2032)</f>
        <v/>
      </c>
      <c r="R216" s="222" t="str">
        <f>+IF(G216=0,"",'Ark1'!V2032)</f>
        <v/>
      </c>
      <c r="S216" s="32"/>
      <c r="T216" s="35"/>
      <c r="U216" s="35"/>
      <c r="V216" s="35"/>
      <c r="W216" s="35"/>
      <c r="X216" s="35"/>
    </row>
    <row r="217" spans="1:24" x14ac:dyDescent="0.5">
      <c r="A217" s="32"/>
      <c r="B217" s="297" t="str">
        <f>+IF(E217=2012,VLOOKUP(D217,K_navn!$A$2:$C$359,2),"")</f>
        <v/>
      </c>
      <c r="C217" s="297" t="str">
        <f>+IF(E217=2012,VLOOKUP(D217,K_navn!$A$2:$C$359,3),"")</f>
        <v/>
      </c>
      <c r="D217" s="115">
        <f>+'Ark1'!P2033</f>
        <v>3021</v>
      </c>
      <c r="E217" s="115">
        <f>+'Ark1'!C2033</f>
        <v>2018</v>
      </c>
      <c r="F217" s="116" t="str">
        <f>+IF('Ark1'!Q2033=0,"",'Ark1'!Q2033)</f>
        <v/>
      </c>
      <c r="G217" s="116">
        <f>+'Ark1'!R2033</f>
        <v>0</v>
      </c>
      <c r="H217" s="116">
        <f>+'Ark1'!S2033</f>
        <v>0</v>
      </c>
      <c r="I217" s="222" t="str">
        <f>+IF(G217=0,"",'Ark1'!AA2033)</f>
        <v/>
      </c>
      <c r="J217" s="222" t="str">
        <f>+IF(G217=0,"",'Ark1'!AB2033)</f>
        <v/>
      </c>
      <c r="K217" s="114" t="str">
        <f>+IF(G217=0,"",'Ark1'!U2033)</f>
        <v/>
      </c>
      <c r="L217" s="222" t="str">
        <f>+IF(G217=0,"",'Ark1'!W2033)</f>
        <v/>
      </c>
      <c r="M217" s="222" t="str">
        <f>+IF(G217=0,"",'Ark1'!X2033)</f>
        <v/>
      </c>
      <c r="N217" s="114" t="str">
        <f>+IF(G217=0,"",'Ark1'!Y2033)</f>
        <v/>
      </c>
      <c r="O217" s="116" t="str">
        <f>+IF(G217=0,"",'Ark1'!Z2033)</f>
        <v/>
      </c>
      <c r="P217" s="116" t="str">
        <f t="shared" ref="P217:P280" si="3">+IF(G217=0,"",H217/F217)</f>
        <v/>
      </c>
      <c r="Q217" s="114" t="str">
        <f>+IF(G217=0,"",'Ark1'!T2033)</f>
        <v/>
      </c>
      <c r="R217" s="222" t="str">
        <f>+IF(G217=0,"",'Ark1'!V2033)</f>
        <v/>
      </c>
      <c r="S217" s="32"/>
      <c r="T217" s="35"/>
      <c r="U217" s="35"/>
      <c r="V217" s="35"/>
      <c r="W217" s="35"/>
      <c r="X217" s="35"/>
    </row>
    <row r="218" spans="1:24" x14ac:dyDescent="0.5">
      <c r="A218" s="32"/>
      <c r="B218" s="297" t="str">
        <f>+IF(E218=2012,VLOOKUP(D218,K_navn!$A$2:$C$359,2),"")</f>
        <v/>
      </c>
      <c r="C218" s="297" t="str">
        <f>+IF(E218=2012,VLOOKUP(D218,K_navn!$A$2:$C$359,3),"")</f>
        <v/>
      </c>
      <c r="D218" s="115">
        <f>+'Ark1'!P2034</f>
        <v>3021</v>
      </c>
      <c r="E218" s="115">
        <f>+'Ark1'!C2034</f>
        <v>2019</v>
      </c>
      <c r="F218" s="116" t="str">
        <f>+IF('Ark1'!Q2034=0,"",'Ark1'!Q2034)</f>
        <v/>
      </c>
      <c r="G218" s="116">
        <f>+'Ark1'!R2034</f>
        <v>0</v>
      </c>
      <c r="H218" s="116">
        <f>+'Ark1'!S2034</f>
        <v>0</v>
      </c>
      <c r="I218" s="222" t="str">
        <f>+IF(G218=0,"",'Ark1'!AA2034)</f>
        <v/>
      </c>
      <c r="J218" s="222" t="str">
        <f>+IF(G218=0,"",'Ark1'!AB2034)</f>
        <v/>
      </c>
      <c r="K218" s="114" t="str">
        <f>+IF(G218=0,"",'Ark1'!U2034)</f>
        <v/>
      </c>
      <c r="L218" s="222" t="str">
        <f>+IF(G218=0,"",'Ark1'!W2034)</f>
        <v/>
      </c>
      <c r="M218" s="222" t="str">
        <f>+IF(G218=0,"",'Ark1'!X2034)</f>
        <v/>
      </c>
      <c r="N218" s="114" t="str">
        <f>+IF(G218=0,"",'Ark1'!Y2034)</f>
        <v/>
      </c>
      <c r="O218" s="116" t="str">
        <f>+IF(G218=0,"",'Ark1'!Z2034)</f>
        <v/>
      </c>
      <c r="P218" s="116" t="str">
        <f t="shared" si="3"/>
        <v/>
      </c>
      <c r="Q218" s="114" t="str">
        <f>+IF(G218=0,"",'Ark1'!T2034)</f>
        <v/>
      </c>
      <c r="R218" s="222" t="str">
        <f>+IF(G218=0,"",'Ark1'!V2034)</f>
        <v/>
      </c>
      <c r="S218" s="32"/>
      <c r="T218" s="35"/>
      <c r="U218" s="35"/>
      <c r="V218" s="35"/>
      <c r="W218" s="35"/>
      <c r="X218" s="35"/>
    </row>
    <row r="219" spans="1:24" x14ac:dyDescent="0.5">
      <c r="A219" s="32"/>
      <c r="B219" s="297" t="str">
        <f>+IF(E219=2012,VLOOKUP(D219,K_navn!$A$2:$C$359,2),"")</f>
        <v/>
      </c>
      <c r="C219" s="297" t="str">
        <f>+IF(E219=2012,VLOOKUP(D219,K_navn!$A$2:$C$359,3),"")</f>
        <v/>
      </c>
      <c r="D219" s="115">
        <f>+'Ark1'!P2035</f>
        <v>3021</v>
      </c>
      <c r="E219" s="115">
        <f>+'Ark1'!C2035</f>
        <v>2020</v>
      </c>
      <c r="F219" s="116">
        <f>+IF('Ark1'!Q2035=0,"",'Ark1'!Q2035)</f>
        <v>1</v>
      </c>
      <c r="G219" s="116">
        <f>+'Ark1'!R2035</f>
        <v>5</v>
      </c>
      <c r="H219" s="116">
        <f>+'Ark1'!S2035</f>
        <v>5</v>
      </c>
      <c r="I219" s="222">
        <f>+IF(G219=0,"",'Ark1'!AA2035)</f>
        <v>2.394865408564039E-2</v>
      </c>
      <c r="J219" s="222">
        <f>+IF(G219=0,"",'Ark1'!AB2035)</f>
        <v>2.3847722916721881E-2</v>
      </c>
      <c r="K219" s="114">
        <f>+IF(G219=0,"",'Ark1'!U2035)</f>
        <v>58.6</v>
      </c>
      <c r="L219" s="222">
        <f>+IF(G219=0,"",'Ark1'!W2035)</f>
        <v>82.262</v>
      </c>
      <c r="M219" s="222">
        <f>+IF(G219=0,"",'Ark1'!X2035)</f>
        <v>9.4870994513601179</v>
      </c>
      <c r="N219" s="114">
        <f>+IF(G219=0,"",'Ark1'!Y2035)</f>
        <v>3.0066592756746058</v>
      </c>
      <c r="O219" s="116">
        <f>+IF(G219=0,"",'Ark1'!Z2035)</f>
        <v>23.848992366478441</v>
      </c>
      <c r="P219" s="116">
        <f t="shared" si="3"/>
        <v>5</v>
      </c>
      <c r="Q219" s="114">
        <f>+IF(G219=0,"",'Ark1'!T2035)</f>
        <v>14.6</v>
      </c>
      <c r="R219" s="222">
        <f>+IF(G219=0,"",'Ark1'!V2035)</f>
        <v>89.124593716143053</v>
      </c>
      <c r="S219" s="32"/>
      <c r="T219" s="35"/>
      <c r="U219" s="35"/>
      <c r="V219" s="35"/>
      <c r="W219" s="35"/>
      <c r="X219" s="35"/>
    </row>
    <row r="220" spans="1:24" x14ac:dyDescent="0.5">
      <c r="A220" s="32"/>
      <c r="B220" s="297" t="str">
        <f>+IF(E220=2012,VLOOKUP(D220,K_navn!$A$2:$C$359,2),"")</f>
        <v/>
      </c>
      <c r="C220" s="297" t="str">
        <f>+IF(E220=2012,VLOOKUP(D220,K_navn!$A$2:$C$359,3),"")</f>
        <v/>
      </c>
      <c r="D220" s="115">
        <f>+'Ark1'!P2036</f>
        <v>3021</v>
      </c>
      <c r="E220" s="115">
        <f>+'Ark1'!C2036</f>
        <v>2021</v>
      </c>
      <c r="F220" s="116">
        <f>+IF('Ark1'!Q2036=0,"",'Ark1'!Q2036)</f>
        <v>2</v>
      </c>
      <c r="G220" s="116">
        <f>+'Ark1'!R2036</f>
        <v>5</v>
      </c>
      <c r="H220" s="116">
        <f>+'Ark1'!S2036</f>
        <v>5</v>
      </c>
      <c r="I220" s="222">
        <f>+IF(G220=0,"",'Ark1'!AA2036)</f>
        <v>1.9017191541153194E-2</v>
      </c>
      <c r="J220" s="222">
        <f>+IF(G220=0,"",'Ark1'!AB2036)</f>
        <v>1.7557576749246545E-2</v>
      </c>
      <c r="K220" s="114">
        <f>+IF(G220=0,"",'Ark1'!U2036)</f>
        <v>60.4</v>
      </c>
      <c r="L220" s="222">
        <f>+IF(G220=0,"",'Ark1'!W2036)</f>
        <v>78.340000000000018</v>
      </c>
      <c r="M220" s="222">
        <f>+IF(G220=0,"",'Ark1'!X2036)</f>
        <v>6.0207208870698548</v>
      </c>
      <c r="N220" s="114">
        <f>+IF(G220=0,"",'Ark1'!Y2036)</f>
        <v>1.3564659966251071</v>
      </c>
      <c r="O220" s="116">
        <f>+IF(G220=0,"",'Ark1'!Z2036)</f>
        <v>-21.085103699450634</v>
      </c>
      <c r="P220" s="116">
        <f t="shared" si="3"/>
        <v>2.5</v>
      </c>
      <c r="Q220" s="114">
        <f>+IF(G220=0,"",'Ark1'!T2036)</f>
        <v>15.8</v>
      </c>
      <c r="R220" s="222">
        <f>+IF(G220=0,"",'Ark1'!V2036)</f>
        <v>84.875406283856989</v>
      </c>
      <c r="S220" s="32"/>
      <c r="T220" s="35"/>
      <c r="U220" s="35"/>
      <c r="V220" s="35"/>
      <c r="W220" s="35"/>
      <c r="X220" s="35"/>
    </row>
    <row r="221" spans="1:24" x14ac:dyDescent="0.5">
      <c r="A221" s="32"/>
      <c r="B221" s="297" t="str">
        <f>+IF(E221=2012,VLOOKUP(D221,K_navn!$A$2:$C$359,2),"")</f>
        <v/>
      </c>
      <c r="C221" s="297" t="str">
        <f>+IF(E221=2012,VLOOKUP(D221,K_navn!$A$2:$C$359,3),"")</f>
        <v/>
      </c>
      <c r="D221" s="115">
        <f>+'Ark1'!P2037</f>
        <v>3021</v>
      </c>
      <c r="E221" s="115">
        <f>+'Ark1'!C2037</f>
        <v>2022</v>
      </c>
      <c r="F221" s="116">
        <f>+IF('Ark1'!Q2037=0,"",'Ark1'!Q2037)</f>
        <v>1</v>
      </c>
      <c r="G221" s="116">
        <f>+'Ark1'!R2037</f>
        <v>4</v>
      </c>
      <c r="H221" s="116">
        <f>+'Ark1'!S2037</f>
        <v>4</v>
      </c>
      <c r="I221" s="222">
        <f>+IF(G221=0,"",'Ark1'!AA2037)</f>
        <v>1.3886478042006599E-2</v>
      </c>
      <c r="J221" s="222">
        <f>+IF(G221=0,"",'Ark1'!AB2037)</f>
        <v>1.318885403872971E-2</v>
      </c>
      <c r="K221" s="114">
        <f>+IF(G221=0,"",'Ark1'!U2037)</f>
        <v>60.75</v>
      </c>
      <c r="L221" s="222">
        <f>+IF(G221=0,"",'Ark1'!W2037)</f>
        <v>81.45</v>
      </c>
      <c r="M221" s="222">
        <f>+IF(G221=0,"",'Ark1'!X2037)</f>
        <v>11.143720204671324</v>
      </c>
      <c r="N221" s="114">
        <f>+IF(G221=0,"",'Ark1'!Y2037)</f>
        <v>1.4790199457749036</v>
      </c>
      <c r="O221" s="116">
        <f>+IF(G221=0,"",'Ark1'!Z2037)</f>
        <v>-71.366665628067821</v>
      </c>
      <c r="P221" s="116">
        <f t="shared" si="3"/>
        <v>4</v>
      </c>
      <c r="Q221" s="114">
        <f>+IF(G221=0,"",'Ark1'!T2037)</f>
        <v>16.25</v>
      </c>
      <c r="R221" s="222">
        <f>+IF(G221=0,"",'Ark1'!V2037)</f>
        <v>88.244853737811482</v>
      </c>
      <c r="S221" s="32"/>
      <c r="T221" s="35"/>
      <c r="U221" s="35"/>
      <c r="V221" s="35"/>
      <c r="W221" s="35"/>
      <c r="X221" s="35"/>
    </row>
    <row r="222" spans="1:24" x14ac:dyDescent="0.5">
      <c r="A222" s="32"/>
      <c r="B222" s="297" t="str">
        <f>+IF(E222=2012,VLOOKUP(D222,K_navn!$A$2:$C$359,2),"")</f>
        <v>Frogn</v>
      </c>
      <c r="C222" s="297" t="str">
        <f>+IF(E222=2012,VLOOKUP(D222,K_navn!$A$2:$C$359,3),"")</f>
        <v>Viken</v>
      </c>
      <c r="D222" s="115">
        <f>+'Ark1'!P2038</f>
        <v>3022</v>
      </c>
      <c r="E222" s="115">
        <f>+'Ark1'!C2038</f>
        <v>2012</v>
      </c>
      <c r="F222" s="116" t="str">
        <f>+IF('Ark1'!Q2038=0,"",'Ark1'!Q2038)</f>
        <v/>
      </c>
      <c r="G222" s="116">
        <f>+'Ark1'!R2038</f>
        <v>0</v>
      </c>
      <c r="H222" s="116">
        <f>+'Ark1'!S2038</f>
        <v>0</v>
      </c>
      <c r="I222" s="222" t="str">
        <f>+IF(G222=0,"",'Ark1'!AA2038)</f>
        <v/>
      </c>
      <c r="J222" s="222" t="str">
        <f>+IF(G222=0,"",'Ark1'!AB2038)</f>
        <v/>
      </c>
      <c r="K222" s="114" t="str">
        <f>+IF(G222=0,"",'Ark1'!U2038)</f>
        <v/>
      </c>
      <c r="L222" s="222" t="str">
        <f>+IF(G222=0,"",'Ark1'!W2038)</f>
        <v/>
      </c>
      <c r="M222" s="222" t="str">
        <f>+IF(G222=0,"",'Ark1'!X2038)</f>
        <v/>
      </c>
      <c r="N222" s="114" t="str">
        <f>+IF(G222=0,"",'Ark1'!Y2038)</f>
        <v/>
      </c>
      <c r="O222" s="116" t="str">
        <f>+IF(G222=0,"",'Ark1'!Z2038)</f>
        <v/>
      </c>
      <c r="P222" s="116" t="str">
        <f t="shared" si="3"/>
        <v/>
      </c>
      <c r="Q222" s="114" t="str">
        <f>+IF(G222=0,"",'Ark1'!T2038)</f>
        <v/>
      </c>
      <c r="R222" s="222" t="str">
        <f>+IF(G222=0,"",'Ark1'!V2038)</f>
        <v/>
      </c>
      <c r="S222" s="32"/>
      <c r="T222" s="35"/>
      <c r="U222" s="35"/>
      <c r="V222" s="35"/>
      <c r="W222" s="35"/>
      <c r="X222" s="35"/>
    </row>
    <row r="223" spans="1:24" x14ac:dyDescent="0.5">
      <c r="A223" s="32"/>
      <c r="B223" s="297" t="str">
        <f>+IF(E223=2012,VLOOKUP(D223,K_navn!$A$2:$C$359,2),"")</f>
        <v/>
      </c>
      <c r="C223" s="297" t="str">
        <f>+IF(E223=2012,VLOOKUP(D223,K_navn!$A$2:$C$359,3),"")</f>
        <v/>
      </c>
      <c r="D223" s="115">
        <f>+'Ark1'!P2039</f>
        <v>3022</v>
      </c>
      <c r="E223" s="115">
        <f>+'Ark1'!C2039</f>
        <v>2013</v>
      </c>
      <c r="F223" s="116" t="str">
        <f>+IF('Ark1'!Q2039=0,"",'Ark1'!Q2039)</f>
        <v/>
      </c>
      <c r="G223" s="116">
        <f>+'Ark1'!R2039</f>
        <v>0</v>
      </c>
      <c r="H223" s="116">
        <f>+'Ark1'!S2039</f>
        <v>0</v>
      </c>
      <c r="I223" s="222" t="str">
        <f>+IF(G223=0,"",'Ark1'!AA2039)</f>
        <v/>
      </c>
      <c r="J223" s="222" t="str">
        <f>+IF(G223=0,"",'Ark1'!AB2039)</f>
        <v/>
      </c>
      <c r="K223" s="114" t="str">
        <f>+IF(G223=0,"",'Ark1'!U2039)</f>
        <v/>
      </c>
      <c r="L223" s="222" t="str">
        <f>+IF(G223=0,"",'Ark1'!W2039)</f>
        <v/>
      </c>
      <c r="M223" s="222" t="str">
        <f>+IF(G223=0,"",'Ark1'!X2039)</f>
        <v/>
      </c>
      <c r="N223" s="114" t="str">
        <f>+IF(G223=0,"",'Ark1'!Y2039)</f>
        <v/>
      </c>
      <c r="O223" s="116" t="str">
        <f>+IF(G223=0,"",'Ark1'!Z2039)</f>
        <v/>
      </c>
      <c r="P223" s="116" t="str">
        <f t="shared" si="3"/>
        <v/>
      </c>
      <c r="Q223" s="114" t="str">
        <f>+IF(G223=0,"",'Ark1'!T2039)</f>
        <v/>
      </c>
      <c r="R223" s="222" t="str">
        <f>+IF(G223=0,"",'Ark1'!V2039)</f>
        <v/>
      </c>
      <c r="S223" s="32"/>
      <c r="T223" s="35"/>
      <c r="U223" s="35"/>
      <c r="V223" s="35"/>
      <c r="W223" s="35"/>
      <c r="X223" s="35"/>
    </row>
    <row r="224" spans="1:24" x14ac:dyDescent="0.5">
      <c r="A224" s="32"/>
      <c r="B224" s="297" t="str">
        <f>+IF(E224=2012,VLOOKUP(D224,K_navn!$A$2:$C$359,2),"")</f>
        <v/>
      </c>
      <c r="C224" s="297" t="str">
        <f>+IF(E224=2012,VLOOKUP(D224,K_navn!$A$2:$C$359,3),"")</f>
        <v/>
      </c>
      <c r="D224" s="115">
        <f>+'Ark1'!P2040</f>
        <v>3022</v>
      </c>
      <c r="E224" s="115">
        <f>+'Ark1'!C2040</f>
        <v>2014</v>
      </c>
      <c r="F224" s="116" t="str">
        <f>+IF('Ark1'!Q2040=0,"",'Ark1'!Q2040)</f>
        <v/>
      </c>
      <c r="G224" s="116">
        <f>+'Ark1'!R2040</f>
        <v>0</v>
      </c>
      <c r="H224" s="116">
        <f>+'Ark1'!S2040</f>
        <v>0</v>
      </c>
      <c r="I224" s="222" t="str">
        <f>+IF(G224=0,"",'Ark1'!AA2040)</f>
        <v/>
      </c>
      <c r="J224" s="222" t="str">
        <f>+IF(G224=0,"",'Ark1'!AB2040)</f>
        <v/>
      </c>
      <c r="K224" s="114" t="str">
        <f>+IF(G224=0,"",'Ark1'!U2040)</f>
        <v/>
      </c>
      <c r="L224" s="222" t="str">
        <f>+IF(G224=0,"",'Ark1'!W2040)</f>
        <v/>
      </c>
      <c r="M224" s="222" t="str">
        <f>+IF(G224=0,"",'Ark1'!X2040)</f>
        <v/>
      </c>
      <c r="N224" s="114" t="str">
        <f>+IF(G224=0,"",'Ark1'!Y2040)</f>
        <v/>
      </c>
      <c r="O224" s="116" t="str">
        <f>+IF(G224=0,"",'Ark1'!Z2040)</f>
        <v/>
      </c>
      <c r="P224" s="116" t="str">
        <f t="shared" si="3"/>
        <v/>
      </c>
      <c r="Q224" s="114" t="str">
        <f>+IF(G224=0,"",'Ark1'!T2040)</f>
        <v/>
      </c>
      <c r="R224" s="222" t="str">
        <f>+IF(G224=0,"",'Ark1'!V2040)</f>
        <v/>
      </c>
      <c r="S224" s="32"/>
      <c r="T224" s="35"/>
      <c r="U224" s="35"/>
      <c r="V224" s="35"/>
      <c r="W224" s="35"/>
      <c r="X224" s="35"/>
    </row>
    <row r="225" spans="1:24" x14ac:dyDescent="0.5">
      <c r="A225" s="32"/>
      <c r="B225" s="297" t="str">
        <f>+IF(E225=2012,VLOOKUP(D225,K_navn!$A$2:$C$359,2),"")</f>
        <v/>
      </c>
      <c r="C225" s="297" t="str">
        <f>+IF(E225=2012,VLOOKUP(D225,K_navn!$A$2:$C$359,3),"")</f>
        <v/>
      </c>
      <c r="D225" s="115">
        <f>+'Ark1'!P2041</f>
        <v>3022</v>
      </c>
      <c r="E225" s="115">
        <f>+'Ark1'!C2041</f>
        <v>2015</v>
      </c>
      <c r="F225" s="116" t="str">
        <f>+IF('Ark1'!Q2041=0,"",'Ark1'!Q2041)</f>
        <v/>
      </c>
      <c r="G225" s="116">
        <f>+'Ark1'!R2041</f>
        <v>0</v>
      </c>
      <c r="H225" s="116">
        <f>+'Ark1'!S2041</f>
        <v>0</v>
      </c>
      <c r="I225" s="222" t="str">
        <f>+IF(G225=0,"",'Ark1'!AA2041)</f>
        <v/>
      </c>
      <c r="J225" s="222" t="str">
        <f>+IF(G225=0,"",'Ark1'!AB2041)</f>
        <v/>
      </c>
      <c r="K225" s="114" t="str">
        <f>+IF(G225=0,"",'Ark1'!U2041)</f>
        <v/>
      </c>
      <c r="L225" s="222" t="str">
        <f>+IF(G225=0,"",'Ark1'!W2041)</f>
        <v/>
      </c>
      <c r="M225" s="222" t="str">
        <f>+IF(G225=0,"",'Ark1'!X2041)</f>
        <v/>
      </c>
      <c r="N225" s="114" t="str">
        <f>+IF(G225=0,"",'Ark1'!Y2041)</f>
        <v/>
      </c>
      <c r="O225" s="116" t="str">
        <f>+IF(G225=0,"",'Ark1'!Z2041)</f>
        <v/>
      </c>
      <c r="P225" s="116" t="str">
        <f t="shared" si="3"/>
        <v/>
      </c>
      <c r="Q225" s="114" t="str">
        <f>+IF(G225=0,"",'Ark1'!T2041)</f>
        <v/>
      </c>
      <c r="R225" s="222" t="str">
        <f>+IF(G225=0,"",'Ark1'!V2041)</f>
        <v/>
      </c>
      <c r="S225" s="32"/>
      <c r="T225" s="35"/>
      <c r="U225" s="35"/>
      <c r="V225" s="35"/>
      <c r="W225" s="35"/>
      <c r="X225" s="35"/>
    </row>
    <row r="226" spans="1:24" x14ac:dyDescent="0.5">
      <c r="A226" s="32"/>
      <c r="B226" s="297" t="str">
        <f>+IF(E226=2012,VLOOKUP(D226,K_navn!$A$2:$C$359,2),"")</f>
        <v/>
      </c>
      <c r="C226" s="297" t="str">
        <f>+IF(E226=2012,VLOOKUP(D226,K_navn!$A$2:$C$359,3),"")</f>
        <v/>
      </c>
      <c r="D226" s="115">
        <f>+'Ark1'!P2042</f>
        <v>3022</v>
      </c>
      <c r="E226" s="115">
        <f>+'Ark1'!C2042</f>
        <v>2016</v>
      </c>
      <c r="F226" s="116" t="str">
        <f>+IF('Ark1'!Q2042=0,"",'Ark1'!Q2042)</f>
        <v/>
      </c>
      <c r="G226" s="116">
        <f>+'Ark1'!R2042</f>
        <v>0</v>
      </c>
      <c r="H226" s="116">
        <f>+'Ark1'!S2042</f>
        <v>0</v>
      </c>
      <c r="I226" s="222" t="str">
        <f>+IF(G226=0,"",'Ark1'!AA2042)</f>
        <v/>
      </c>
      <c r="J226" s="222" t="str">
        <f>+IF(G226=0,"",'Ark1'!AB2042)</f>
        <v/>
      </c>
      <c r="K226" s="114" t="str">
        <f>+IF(G226=0,"",'Ark1'!U2042)</f>
        <v/>
      </c>
      <c r="L226" s="222" t="str">
        <f>+IF(G226=0,"",'Ark1'!W2042)</f>
        <v/>
      </c>
      <c r="M226" s="222" t="str">
        <f>+IF(G226=0,"",'Ark1'!X2042)</f>
        <v/>
      </c>
      <c r="N226" s="114" t="str">
        <f>+IF(G226=0,"",'Ark1'!Y2042)</f>
        <v/>
      </c>
      <c r="O226" s="116" t="str">
        <f>+IF(G226=0,"",'Ark1'!Z2042)</f>
        <v/>
      </c>
      <c r="P226" s="116" t="str">
        <f t="shared" si="3"/>
        <v/>
      </c>
      <c r="Q226" s="114" t="str">
        <f>+IF(G226=0,"",'Ark1'!T2042)</f>
        <v/>
      </c>
      <c r="R226" s="222" t="str">
        <f>+IF(G226=0,"",'Ark1'!V2042)</f>
        <v/>
      </c>
      <c r="S226" s="32"/>
      <c r="T226" s="35"/>
      <c r="U226" s="35"/>
      <c r="V226" s="35"/>
      <c r="W226" s="35"/>
      <c r="X226" s="35"/>
    </row>
    <row r="227" spans="1:24" x14ac:dyDescent="0.5">
      <c r="A227" s="32"/>
      <c r="B227" s="297" t="str">
        <f>+IF(E227=2012,VLOOKUP(D227,K_navn!$A$2:$C$359,2),"")</f>
        <v/>
      </c>
      <c r="C227" s="297" t="str">
        <f>+IF(E227=2012,VLOOKUP(D227,K_navn!$A$2:$C$359,3),"")</f>
        <v/>
      </c>
      <c r="D227" s="115">
        <f>+'Ark1'!P2043</f>
        <v>3022</v>
      </c>
      <c r="E227" s="115">
        <f>+'Ark1'!C2043</f>
        <v>2017</v>
      </c>
      <c r="F227" s="116" t="str">
        <f>+IF('Ark1'!Q2043=0,"",'Ark1'!Q2043)</f>
        <v/>
      </c>
      <c r="G227" s="116">
        <f>+'Ark1'!R2043</f>
        <v>0</v>
      </c>
      <c r="H227" s="116">
        <f>+'Ark1'!S2043</f>
        <v>0</v>
      </c>
      <c r="I227" s="222" t="str">
        <f>+IF(G227=0,"",'Ark1'!AA2043)</f>
        <v/>
      </c>
      <c r="J227" s="222" t="str">
        <f>+IF(G227=0,"",'Ark1'!AB2043)</f>
        <v/>
      </c>
      <c r="K227" s="114" t="str">
        <f>+IF(G227=0,"",'Ark1'!U2043)</f>
        <v/>
      </c>
      <c r="L227" s="222" t="str">
        <f>+IF(G227=0,"",'Ark1'!W2043)</f>
        <v/>
      </c>
      <c r="M227" s="222" t="str">
        <f>+IF(G227=0,"",'Ark1'!X2043)</f>
        <v/>
      </c>
      <c r="N227" s="114" t="str">
        <f>+IF(G227=0,"",'Ark1'!Y2043)</f>
        <v/>
      </c>
      <c r="O227" s="116" t="str">
        <f>+IF(G227=0,"",'Ark1'!Z2043)</f>
        <v/>
      </c>
      <c r="P227" s="116" t="str">
        <f t="shared" si="3"/>
        <v/>
      </c>
      <c r="Q227" s="114" t="str">
        <f>+IF(G227=0,"",'Ark1'!T2043)</f>
        <v/>
      </c>
      <c r="R227" s="222" t="str">
        <f>+IF(G227=0,"",'Ark1'!V2043)</f>
        <v/>
      </c>
      <c r="S227" s="32"/>
      <c r="T227" s="35"/>
      <c r="U227" s="35"/>
      <c r="V227" s="35"/>
      <c r="W227" s="35"/>
      <c r="X227" s="35"/>
    </row>
    <row r="228" spans="1:24" x14ac:dyDescent="0.5">
      <c r="A228" s="32"/>
      <c r="B228" s="297" t="str">
        <f>+IF(E228=2012,VLOOKUP(D228,K_navn!$A$2:$C$359,2),"")</f>
        <v/>
      </c>
      <c r="C228" s="297" t="str">
        <f>+IF(E228=2012,VLOOKUP(D228,K_navn!$A$2:$C$359,3),"")</f>
        <v/>
      </c>
      <c r="D228" s="115">
        <f>+'Ark1'!P2044</f>
        <v>3022</v>
      </c>
      <c r="E228" s="115">
        <f>+'Ark1'!C2044</f>
        <v>2018</v>
      </c>
      <c r="F228" s="116" t="str">
        <f>+IF('Ark1'!Q2044=0,"",'Ark1'!Q2044)</f>
        <v/>
      </c>
      <c r="G228" s="116">
        <f>+'Ark1'!R2044</f>
        <v>0</v>
      </c>
      <c r="H228" s="116">
        <f>+'Ark1'!S2044</f>
        <v>0</v>
      </c>
      <c r="I228" s="222" t="str">
        <f>+IF(G228=0,"",'Ark1'!AA2044)</f>
        <v/>
      </c>
      <c r="J228" s="222" t="str">
        <f>+IF(G228=0,"",'Ark1'!AB2044)</f>
        <v/>
      </c>
      <c r="K228" s="114" t="str">
        <f>+IF(G228=0,"",'Ark1'!U2044)</f>
        <v/>
      </c>
      <c r="L228" s="222" t="str">
        <f>+IF(G228=0,"",'Ark1'!W2044)</f>
        <v/>
      </c>
      <c r="M228" s="222" t="str">
        <f>+IF(G228=0,"",'Ark1'!X2044)</f>
        <v/>
      </c>
      <c r="N228" s="114" t="str">
        <f>+IF(G228=0,"",'Ark1'!Y2044)</f>
        <v/>
      </c>
      <c r="O228" s="116" t="str">
        <f>+IF(G228=0,"",'Ark1'!Z2044)</f>
        <v/>
      </c>
      <c r="P228" s="116" t="str">
        <f t="shared" si="3"/>
        <v/>
      </c>
      <c r="Q228" s="114" t="str">
        <f>+IF(G228=0,"",'Ark1'!T2044)</f>
        <v/>
      </c>
      <c r="R228" s="222" t="str">
        <f>+IF(G228=0,"",'Ark1'!V2044)</f>
        <v/>
      </c>
      <c r="S228" s="32"/>
      <c r="T228" s="35"/>
      <c r="U228" s="35"/>
      <c r="V228" s="35"/>
      <c r="W228" s="35"/>
      <c r="X228" s="35"/>
    </row>
    <row r="229" spans="1:24" x14ac:dyDescent="0.5">
      <c r="A229" s="32"/>
      <c r="B229" s="297" t="str">
        <f>+IF(E229=2012,VLOOKUP(D229,K_navn!$A$2:$C$359,2),"")</f>
        <v/>
      </c>
      <c r="C229" s="297" t="str">
        <f>+IF(E229=2012,VLOOKUP(D229,K_navn!$A$2:$C$359,3),"")</f>
        <v/>
      </c>
      <c r="D229" s="115">
        <f>+'Ark1'!P2045</f>
        <v>3022</v>
      </c>
      <c r="E229" s="115">
        <f>+'Ark1'!C2045</f>
        <v>2019</v>
      </c>
      <c r="F229" s="116" t="str">
        <f>+IF('Ark1'!Q2045=0,"",'Ark1'!Q2045)</f>
        <v/>
      </c>
      <c r="G229" s="116">
        <f>+'Ark1'!R2045</f>
        <v>0</v>
      </c>
      <c r="H229" s="116">
        <f>+'Ark1'!S2045</f>
        <v>0</v>
      </c>
      <c r="I229" s="222" t="str">
        <f>+IF(G229=0,"",'Ark1'!AA2045)</f>
        <v/>
      </c>
      <c r="J229" s="222" t="str">
        <f>+IF(G229=0,"",'Ark1'!AB2045)</f>
        <v/>
      </c>
      <c r="K229" s="114" t="str">
        <f>+IF(G229=0,"",'Ark1'!U2045)</f>
        <v/>
      </c>
      <c r="L229" s="222" t="str">
        <f>+IF(G229=0,"",'Ark1'!W2045)</f>
        <v/>
      </c>
      <c r="M229" s="222" t="str">
        <f>+IF(G229=0,"",'Ark1'!X2045)</f>
        <v/>
      </c>
      <c r="N229" s="114" t="str">
        <f>+IF(G229=0,"",'Ark1'!Y2045)</f>
        <v/>
      </c>
      <c r="O229" s="116" t="str">
        <f>+IF(G229=0,"",'Ark1'!Z2045)</f>
        <v/>
      </c>
      <c r="P229" s="116" t="str">
        <f t="shared" si="3"/>
        <v/>
      </c>
      <c r="Q229" s="114" t="str">
        <f>+IF(G229=0,"",'Ark1'!T2045)</f>
        <v/>
      </c>
      <c r="R229" s="222" t="str">
        <f>+IF(G229=0,"",'Ark1'!V2045)</f>
        <v/>
      </c>
      <c r="S229" s="32"/>
      <c r="T229" s="35"/>
      <c r="U229" s="35"/>
      <c r="V229" s="35"/>
      <c r="W229" s="35"/>
      <c r="X229" s="35"/>
    </row>
    <row r="230" spans="1:24" x14ac:dyDescent="0.5">
      <c r="A230" s="32"/>
      <c r="B230" s="297" t="str">
        <f>+IF(E230=2012,VLOOKUP(D230,K_navn!$A$2:$C$359,2),"")</f>
        <v/>
      </c>
      <c r="C230" s="297" t="str">
        <f>+IF(E230=2012,VLOOKUP(D230,K_navn!$A$2:$C$359,3),"")</f>
        <v/>
      </c>
      <c r="D230" s="115">
        <f>+'Ark1'!P2046</f>
        <v>3022</v>
      </c>
      <c r="E230" s="115">
        <f>+'Ark1'!C2046</f>
        <v>2020</v>
      </c>
      <c r="F230" s="116" t="str">
        <f>+IF('Ark1'!Q2046=0,"",'Ark1'!Q2046)</f>
        <v/>
      </c>
      <c r="G230" s="116">
        <f>+'Ark1'!R2046</f>
        <v>0</v>
      </c>
      <c r="H230" s="116">
        <f>+'Ark1'!S2046</f>
        <v>0</v>
      </c>
      <c r="I230" s="222" t="str">
        <f>+IF(G230=0,"",'Ark1'!AA2046)</f>
        <v/>
      </c>
      <c r="J230" s="222" t="str">
        <f>+IF(G230=0,"",'Ark1'!AB2046)</f>
        <v/>
      </c>
      <c r="K230" s="114" t="str">
        <f>+IF(G230=0,"",'Ark1'!U2046)</f>
        <v/>
      </c>
      <c r="L230" s="222" t="str">
        <f>+IF(G230=0,"",'Ark1'!W2046)</f>
        <v/>
      </c>
      <c r="M230" s="222" t="str">
        <f>+IF(G230=0,"",'Ark1'!X2046)</f>
        <v/>
      </c>
      <c r="N230" s="114" t="str">
        <f>+IF(G230=0,"",'Ark1'!Y2046)</f>
        <v/>
      </c>
      <c r="O230" s="116" t="str">
        <f>+IF(G230=0,"",'Ark1'!Z2046)</f>
        <v/>
      </c>
      <c r="P230" s="116" t="str">
        <f t="shared" si="3"/>
        <v/>
      </c>
      <c r="Q230" s="114" t="str">
        <f>+IF(G230=0,"",'Ark1'!T2046)</f>
        <v/>
      </c>
      <c r="R230" s="222" t="str">
        <f>+IF(G230=0,"",'Ark1'!V2046)</f>
        <v/>
      </c>
      <c r="S230" s="32"/>
      <c r="T230" s="35"/>
      <c r="U230" s="35"/>
      <c r="V230" s="35"/>
      <c r="W230" s="35"/>
      <c r="X230" s="35"/>
    </row>
    <row r="231" spans="1:24" x14ac:dyDescent="0.5">
      <c r="A231" s="32"/>
      <c r="B231" s="297" t="str">
        <f>+IF(E231=2012,VLOOKUP(D231,K_navn!$A$2:$C$359,2),"")</f>
        <v/>
      </c>
      <c r="C231" s="297" t="str">
        <f>+IF(E231=2012,VLOOKUP(D231,K_navn!$A$2:$C$359,3),"")</f>
        <v/>
      </c>
      <c r="D231" s="115">
        <f>+'Ark1'!P2047</f>
        <v>3022</v>
      </c>
      <c r="E231" s="115">
        <f>+'Ark1'!C2047</f>
        <v>2021</v>
      </c>
      <c r="F231" s="116" t="str">
        <f>+IF('Ark1'!Q2047=0,"",'Ark1'!Q2047)</f>
        <v/>
      </c>
      <c r="G231" s="116">
        <f>+'Ark1'!R2047</f>
        <v>0</v>
      </c>
      <c r="H231" s="116">
        <f>+'Ark1'!S2047</f>
        <v>0</v>
      </c>
      <c r="I231" s="222" t="str">
        <f>+IF(G231=0,"",'Ark1'!AA2047)</f>
        <v/>
      </c>
      <c r="J231" s="222" t="str">
        <f>+IF(G231=0,"",'Ark1'!AB2047)</f>
        <v/>
      </c>
      <c r="K231" s="114" t="str">
        <f>+IF(G231=0,"",'Ark1'!U2047)</f>
        <v/>
      </c>
      <c r="L231" s="222" t="str">
        <f>+IF(G231=0,"",'Ark1'!W2047)</f>
        <v/>
      </c>
      <c r="M231" s="222" t="str">
        <f>+IF(G231=0,"",'Ark1'!X2047)</f>
        <v/>
      </c>
      <c r="N231" s="114" t="str">
        <f>+IF(G231=0,"",'Ark1'!Y2047)</f>
        <v/>
      </c>
      <c r="O231" s="116" t="str">
        <f>+IF(G231=0,"",'Ark1'!Z2047)</f>
        <v/>
      </c>
      <c r="P231" s="116" t="str">
        <f t="shared" si="3"/>
        <v/>
      </c>
      <c r="Q231" s="114" t="str">
        <f>+IF(G231=0,"",'Ark1'!T2047)</f>
        <v/>
      </c>
      <c r="R231" s="222" t="str">
        <f>+IF(G231=0,"",'Ark1'!V2047)</f>
        <v/>
      </c>
      <c r="S231" s="32"/>
      <c r="T231" s="35"/>
      <c r="U231" s="35"/>
      <c r="V231" s="35"/>
      <c r="W231" s="35"/>
      <c r="X231" s="35"/>
    </row>
    <row r="232" spans="1:24" x14ac:dyDescent="0.5">
      <c r="A232" s="32"/>
      <c r="B232" s="297" t="str">
        <f>+IF(E232=2012,VLOOKUP(D232,K_navn!$A$2:$C$359,2),"")</f>
        <v/>
      </c>
      <c r="C232" s="297" t="str">
        <f>+IF(E232=2012,VLOOKUP(D232,K_navn!$A$2:$C$359,3),"")</f>
        <v/>
      </c>
      <c r="D232" s="115">
        <f>+'Ark1'!P2048</f>
        <v>3022</v>
      </c>
      <c r="E232" s="115">
        <f>+'Ark1'!C2048</f>
        <v>2022</v>
      </c>
      <c r="F232" s="116" t="str">
        <f>+IF('Ark1'!Q2048=0,"",'Ark1'!Q2048)</f>
        <v/>
      </c>
      <c r="G232" s="116">
        <f>+'Ark1'!R2048</f>
        <v>0</v>
      </c>
      <c r="H232" s="116">
        <f>+'Ark1'!S2048</f>
        <v>0</v>
      </c>
      <c r="I232" s="222" t="str">
        <f>+IF(G232=0,"",'Ark1'!AA2048)</f>
        <v/>
      </c>
      <c r="J232" s="222" t="str">
        <f>+IF(G232=0,"",'Ark1'!AB2048)</f>
        <v/>
      </c>
      <c r="K232" s="114" t="str">
        <f>+IF(G232=0,"",'Ark1'!U2048)</f>
        <v/>
      </c>
      <c r="L232" s="222" t="str">
        <f>+IF(G232=0,"",'Ark1'!W2048)</f>
        <v/>
      </c>
      <c r="M232" s="222" t="str">
        <f>+IF(G232=0,"",'Ark1'!X2048)</f>
        <v/>
      </c>
      <c r="N232" s="114" t="str">
        <f>+IF(G232=0,"",'Ark1'!Y2048)</f>
        <v/>
      </c>
      <c r="O232" s="116" t="str">
        <f>+IF(G232=0,"",'Ark1'!Z2048)</f>
        <v/>
      </c>
      <c r="P232" s="116" t="str">
        <f t="shared" si="3"/>
        <v/>
      </c>
      <c r="Q232" s="114" t="str">
        <f>+IF(G232=0,"",'Ark1'!T2048)</f>
        <v/>
      </c>
      <c r="R232" s="222" t="str">
        <f>+IF(G232=0,"",'Ark1'!V2048)</f>
        <v/>
      </c>
      <c r="S232" s="32"/>
      <c r="T232" s="35"/>
      <c r="U232" s="35"/>
      <c r="V232" s="35"/>
      <c r="W232" s="35"/>
      <c r="X232" s="35"/>
    </row>
    <row r="233" spans="1:24" x14ac:dyDescent="0.5">
      <c r="A233" s="32"/>
      <c r="B233" s="297" t="str">
        <f>+IF(E233=2012,VLOOKUP(D233,K_navn!$A$2:$C$359,2),"")</f>
        <v>Nesodden</v>
      </c>
      <c r="C233" s="297" t="str">
        <f>+IF(E233=2012,VLOOKUP(D233,K_navn!$A$2:$C$359,3),"")</f>
        <v>Viken</v>
      </c>
      <c r="D233" s="115">
        <f>+'Ark1'!P2049</f>
        <v>3023</v>
      </c>
      <c r="E233" s="115">
        <f>+'Ark1'!C2049</f>
        <v>2012</v>
      </c>
      <c r="F233" s="116" t="str">
        <f>+IF('Ark1'!Q2049=0,"",'Ark1'!Q2049)</f>
        <v/>
      </c>
      <c r="G233" s="116">
        <f>+'Ark1'!R2049</f>
        <v>0</v>
      </c>
      <c r="H233" s="116">
        <f>+'Ark1'!S2049</f>
        <v>0</v>
      </c>
      <c r="I233" s="222" t="str">
        <f>+IF(G233=0,"",'Ark1'!AA2049)</f>
        <v/>
      </c>
      <c r="J233" s="222" t="str">
        <f>+IF(G233=0,"",'Ark1'!AB2049)</f>
        <v/>
      </c>
      <c r="K233" s="114" t="str">
        <f>+IF(G233=0,"",'Ark1'!U2049)</f>
        <v/>
      </c>
      <c r="L233" s="222" t="str">
        <f>+IF(G233=0,"",'Ark1'!W2049)</f>
        <v/>
      </c>
      <c r="M233" s="222" t="str">
        <f>+IF(G233=0,"",'Ark1'!X2049)</f>
        <v/>
      </c>
      <c r="N233" s="114" t="str">
        <f>+IF(G233=0,"",'Ark1'!Y2049)</f>
        <v/>
      </c>
      <c r="O233" s="116" t="str">
        <f>+IF(G233=0,"",'Ark1'!Z2049)</f>
        <v/>
      </c>
      <c r="P233" s="116" t="str">
        <f t="shared" si="3"/>
        <v/>
      </c>
      <c r="Q233" s="114" t="str">
        <f>+IF(G233=0,"",'Ark1'!T2049)</f>
        <v/>
      </c>
      <c r="R233" s="222" t="str">
        <f>+IF(G233=0,"",'Ark1'!V2049)</f>
        <v/>
      </c>
      <c r="S233" s="32"/>
      <c r="T233" s="35"/>
      <c r="U233" s="35"/>
      <c r="V233" s="35"/>
      <c r="W233" s="35"/>
      <c r="X233" s="35"/>
    </row>
    <row r="234" spans="1:24" x14ac:dyDescent="0.5">
      <c r="A234" s="32"/>
      <c r="B234" s="297" t="str">
        <f>+IF(E234=2012,VLOOKUP(D234,K_navn!$A$2:$C$359,2),"")</f>
        <v/>
      </c>
      <c r="C234" s="297" t="str">
        <f>+IF(E234=2012,VLOOKUP(D234,K_navn!$A$2:$C$359,3),"")</f>
        <v/>
      </c>
      <c r="D234" s="115">
        <f>+'Ark1'!P2050</f>
        <v>3023</v>
      </c>
      <c r="E234" s="115">
        <f>+'Ark1'!C2050</f>
        <v>2013</v>
      </c>
      <c r="F234" s="116" t="str">
        <f>+IF('Ark1'!Q2050=0,"",'Ark1'!Q2050)</f>
        <v/>
      </c>
      <c r="G234" s="116">
        <f>+'Ark1'!R2050</f>
        <v>0</v>
      </c>
      <c r="H234" s="116">
        <f>+'Ark1'!S2050</f>
        <v>0</v>
      </c>
      <c r="I234" s="222" t="str">
        <f>+IF(G234=0,"",'Ark1'!AA2050)</f>
        <v/>
      </c>
      <c r="J234" s="222" t="str">
        <f>+IF(G234=0,"",'Ark1'!AB2050)</f>
        <v/>
      </c>
      <c r="K234" s="114" t="str">
        <f>+IF(G234=0,"",'Ark1'!U2050)</f>
        <v/>
      </c>
      <c r="L234" s="222" t="str">
        <f>+IF(G234=0,"",'Ark1'!W2050)</f>
        <v/>
      </c>
      <c r="M234" s="222" t="str">
        <f>+IF(G234=0,"",'Ark1'!X2050)</f>
        <v/>
      </c>
      <c r="N234" s="114" t="str">
        <f>+IF(G234=0,"",'Ark1'!Y2050)</f>
        <v/>
      </c>
      <c r="O234" s="116" t="str">
        <f>+IF(G234=0,"",'Ark1'!Z2050)</f>
        <v/>
      </c>
      <c r="P234" s="116" t="str">
        <f t="shared" si="3"/>
        <v/>
      </c>
      <c r="Q234" s="114" t="str">
        <f>+IF(G234=0,"",'Ark1'!T2050)</f>
        <v/>
      </c>
      <c r="R234" s="222" t="str">
        <f>+IF(G234=0,"",'Ark1'!V2050)</f>
        <v/>
      </c>
      <c r="S234" s="32"/>
      <c r="T234" s="35"/>
      <c r="U234" s="35"/>
      <c r="V234" s="35"/>
      <c r="W234" s="35"/>
      <c r="X234" s="35"/>
    </row>
    <row r="235" spans="1:24" x14ac:dyDescent="0.5">
      <c r="A235" s="32"/>
      <c r="B235" s="297" t="str">
        <f>+IF(E235=2012,VLOOKUP(D235,K_navn!$A$2:$C$359,2),"")</f>
        <v/>
      </c>
      <c r="C235" s="297" t="str">
        <f>+IF(E235=2012,VLOOKUP(D235,K_navn!$A$2:$C$359,3),"")</f>
        <v/>
      </c>
      <c r="D235" s="115">
        <f>+'Ark1'!P2051</f>
        <v>3023</v>
      </c>
      <c r="E235" s="115">
        <f>+'Ark1'!C2051</f>
        <v>2014</v>
      </c>
      <c r="F235" s="116" t="str">
        <f>+IF('Ark1'!Q2051=0,"",'Ark1'!Q2051)</f>
        <v/>
      </c>
      <c r="G235" s="116">
        <f>+'Ark1'!R2051</f>
        <v>0</v>
      </c>
      <c r="H235" s="116">
        <f>+'Ark1'!S2051</f>
        <v>0</v>
      </c>
      <c r="I235" s="222" t="str">
        <f>+IF(G235=0,"",'Ark1'!AA2051)</f>
        <v/>
      </c>
      <c r="J235" s="222" t="str">
        <f>+IF(G235=0,"",'Ark1'!AB2051)</f>
        <v/>
      </c>
      <c r="K235" s="114" t="str">
        <f>+IF(G235=0,"",'Ark1'!U2051)</f>
        <v/>
      </c>
      <c r="L235" s="222" t="str">
        <f>+IF(G235=0,"",'Ark1'!W2051)</f>
        <v/>
      </c>
      <c r="M235" s="222" t="str">
        <f>+IF(G235=0,"",'Ark1'!X2051)</f>
        <v/>
      </c>
      <c r="N235" s="114" t="str">
        <f>+IF(G235=0,"",'Ark1'!Y2051)</f>
        <v/>
      </c>
      <c r="O235" s="116" t="str">
        <f>+IF(G235=0,"",'Ark1'!Z2051)</f>
        <v/>
      </c>
      <c r="P235" s="116" t="str">
        <f t="shared" si="3"/>
        <v/>
      </c>
      <c r="Q235" s="114" t="str">
        <f>+IF(G235=0,"",'Ark1'!T2051)</f>
        <v/>
      </c>
      <c r="R235" s="222" t="str">
        <f>+IF(G235=0,"",'Ark1'!V2051)</f>
        <v/>
      </c>
      <c r="S235" s="32"/>
      <c r="T235" s="35"/>
      <c r="U235" s="35"/>
      <c r="V235" s="35"/>
      <c r="W235" s="35"/>
      <c r="X235" s="35"/>
    </row>
    <row r="236" spans="1:24" x14ac:dyDescent="0.5">
      <c r="A236" s="32"/>
      <c r="B236" s="297" t="str">
        <f>+IF(E236=2012,VLOOKUP(D236,K_navn!$A$2:$C$359,2),"")</f>
        <v/>
      </c>
      <c r="C236" s="297" t="str">
        <f>+IF(E236=2012,VLOOKUP(D236,K_navn!$A$2:$C$359,3),"")</f>
        <v/>
      </c>
      <c r="D236" s="115">
        <f>+'Ark1'!P2052</f>
        <v>3023</v>
      </c>
      <c r="E236" s="115">
        <f>+'Ark1'!C2052</f>
        <v>2015</v>
      </c>
      <c r="F236" s="116" t="str">
        <f>+IF('Ark1'!Q2052=0,"",'Ark1'!Q2052)</f>
        <v/>
      </c>
      <c r="G236" s="116">
        <f>+'Ark1'!R2052</f>
        <v>0</v>
      </c>
      <c r="H236" s="116">
        <f>+'Ark1'!S2052</f>
        <v>0</v>
      </c>
      <c r="I236" s="222" t="str">
        <f>+IF(G236=0,"",'Ark1'!AA2052)</f>
        <v/>
      </c>
      <c r="J236" s="222" t="str">
        <f>+IF(G236=0,"",'Ark1'!AB2052)</f>
        <v/>
      </c>
      <c r="K236" s="114" t="str">
        <f>+IF(G236=0,"",'Ark1'!U2052)</f>
        <v/>
      </c>
      <c r="L236" s="222" t="str">
        <f>+IF(G236=0,"",'Ark1'!W2052)</f>
        <v/>
      </c>
      <c r="M236" s="222" t="str">
        <f>+IF(G236=0,"",'Ark1'!X2052)</f>
        <v/>
      </c>
      <c r="N236" s="114" t="str">
        <f>+IF(G236=0,"",'Ark1'!Y2052)</f>
        <v/>
      </c>
      <c r="O236" s="116" t="str">
        <f>+IF(G236=0,"",'Ark1'!Z2052)</f>
        <v/>
      </c>
      <c r="P236" s="116" t="str">
        <f t="shared" si="3"/>
        <v/>
      </c>
      <c r="Q236" s="114" t="str">
        <f>+IF(G236=0,"",'Ark1'!T2052)</f>
        <v/>
      </c>
      <c r="R236" s="222" t="str">
        <f>+IF(G236=0,"",'Ark1'!V2052)</f>
        <v/>
      </c>
      <c r="S236" s="32"/>
      <c r="T236" s="35"/>
      <c r="U236" s="35"/>
      <c r="V236" s="35"/>
      <c r="W236" s="35"/>
      <c r="X236" s="35"/>
    </row>
    <row r="237" spans="1:24" x14ac:dyDescent="0.5">
      <c r="A237" s="32"/>
      <c r="B237" s="297" t="str">
        <f>+IF(E237=2012,VLOOKUP(D237,K_navn!$A$2:$C$359,2),"")</f>
        <v/>
      </c>
      <c r="C237" s="297" t="str">
        <f>+IF(E237=2012,VLOOKUP(D237,K_navn!$A$2:$C$359,3),"")</f>
        <v/>
      </c>
      <c r="D237" s="115">
        <f>+'Ark1'!P2053</f>
        <v>3023</v>
      </c>
      <c r="E237" s="115">
        <f>+'Ark1'!C2053</f>
        <v>2016</v>
      </c>
      <c r="F237" s="116" t="str">
        <f>+IF('Ark1'!Q2053=0,"",'Ark1'!Q2053)</f>
        <v/>
      </c>
      <c r="G237" s="116">
        <f>+'Ark1'!R2053</f>
        <v>0</v>
      </c>
      <c r="H237" s="116">
        <f>+'Ark1'!S2053</f>
        <v>0</v>
      </c>
      <c r="I237" s="222" t="str">
        <f>+IF(G237=0,"",'Ark1'!AA2053)</f>
        <v/>
      </c>
      <c r="J237" s="222" t="str">
        <f>+IF(G237=0,"",'Ark1'!AB2053)</f>
        <v/>
      </c>
      <c r="K237" s="114" t="str">
        <f>+IF(G237=0,"",'Ark1'!U2053)</f>
        <v/>
      </c>
      <c r="L237" s="222" t="str">
        <f>+IF(G237=0,"",'Ark1'!W2053)</f>
        <v/>
      </c>
      <c r="M237" s="222" t="str">
        <f>+IF(G237=0,"",'Ark1'!X2053)</f>
        <v/>
      </c>
      <c r="N237" s="114" t="str">
        <f>+IF(G237=0,"",'Ark1'!Y2053)</f>
        <v/>
      </c>
      <c r="O237" s="116" t="str">
        <f>+IF(G237=0,"",'Ark1'!Z2053)</f>
        <v/>
      </c>
      <c r="P237" s="116" t="str">
        <f t="shared" si="3"/>
        <v/>
      </c>
      <c r="Q237" s="114" t="str">
        <f>+IF(G237=0,"",'Ark1'!T2053)</f>
        <v/>
      </c>
      <c r="R237" s="222" t="str">
        <f>+IF(G237=0,"",'Ark1'!V2053)</f>
        <v/>
      </c>
      <c r="S237" s="32"/>
      <c r="T237" s="35"/>
      <c r="U237" s="35"/>
      <c r="V237" s="35"/>
      <c r="W237" s="35"/>
      <c r="X237" s="35"/>
    </row>
    <row r="238" spans="1:24" x14ac:dyDescent="0.5">
      <c r="A238" s="32"/>
      <c r="B238" s="297" t="str">
        <f>+IF(E238=2012,VLOOKUP(D238,K_navn!$A$2:$C$359,2),"")</f>
        <v/>
      </c>
      <c r="C238" s="297" t="str">
        <f>+IF(E238=2012,VLOOKUP(D238,K_navn!$A$2:$C$359,3),"")</f>
        <v/>
      </c>
      <c r="D238" s="115">
        <f>+'Ark1'!P2054</f>
        <v>3023</v>
      </c>
      <c r="E238" s="115">
        <f>+'Ark1'!C2054</f>
        <v>2017</v>
      </c>
      <c r="F238" s="116" t="str">
        <f>+IF('Ark1'!Q2054=0,"",'Ark1'!Q2054)</f>
        <v/>
      </c>
      <c r="G238" s="116">
        <f>+'Ark1'!R2054</f>
        <v>0</v>
      </c>
      <c r="H238" s="116">
        <f>+'Ark1'!S2054</f>
        <v>0</v>
      </c>
      <c r="I238" s="222" t="str">
        <f>+IF(G238=0,"",'Ark1'!AA2054)</f>
        <v/>
      </c>
      <c r="J238" s="222" t="str">
        <f>+IF(G238=0,"",'Ark1'!AB2054)</f>
        <v/>
      </c>
      <c r="K238" s="114" t="str">
        <f>+IF(G238=0,"",'Ark1'!U2054)</f>
        <v/>
      </c>
      <c r="L238" s="222" t="str">
        <f>+IF(G238=0,"",'Ark1'!W2054)</f>
        <v/>
      </c>
      <c r="M238" s="222" t="str">
        <f>+IF(G238=0,"",'Ark1'!X2054)</f>
        <v/>
      </c>
      <c r="N238" s="114" t="str">
        <f>+IF(G238=0,"",'Ark1'!Y2054)</f>
        <v/>
      </c>
      <c r="O238" s="116" t="str">
        <f>+IF(G238=0,"",'Ark1'!Z2054)</f>
        <v/>
      </c>
      <c r="P238" s="116" t="str">
        <f t="shared" si="3"/>
        <v/>
      </c>
      <c r="Q238" s="114" t="str">
        <f>+IF(G238=0,"",'Ark1'!T2054)</f>
        <v/>
      </c>
      <c r="R238" s="222" t="str">
        <f>+IF(G238=0,"",'Ark1'!V2054)</f>
        <v/>
      </c>
      <c r="S238" s="32"/>
      <c r="T238" s="35"/>
      <c r="U238" s="35"/>
      <c r="V238" s="35"/>
      <c r="W238" s="35"/>
      <c r="X238" s="35"/>
    </row>
    <row r="239" spans="1:24" x14ac:dyDescent="0.5">
      <c r="A239" s="32"/>
      <c r="B239" s="297" t="str">
        <f>+IF(E239=2012,VLOOKUP(D239,K_navn!$A$2:$C$359,2),"")</f>
        <v/>
      </c>
      <c r="C239" s="297" t="str">
        <f>+IF(E239=2012,VLOOKUP(D239,K_navn!$A$2:$C$359,3),"")</f>
        <v/>
      </c>
      <c r="D239" s="115">
        <f>+'Ark1'!P2055</f>
        <v>3023</v>
      </c>
      <c r="E239" s="115">
        <f>+'Ark1'!C2055</f>
        <v>2018</v>
      </c>
      <c r="F239" s="116" t="str">
        <f>+IF('Ark1'!Q2055=0,"",'Ark1'!Q2055)</f>
        <v/>
      </c>
      <c r="G239" s="116">
        <f>+'Ark1'!R2055</f>
        <v>0</v>
      </c>
      <c r="H239" s="116">
        <f>+'Ark1'!S2055</f>
        <v>0</v>
      </c>
      <c r="I239" s="222" t="str">
        <f>+IF(G239=0,"",'Ark1'!AA2055)</f>
        <v/>
      </c>
      <c r="J239" s="222" t="str">
        <f>+IF(G239=0,"",'Ark1'!AB2055)</f>
        <v/>
      </c>
      <c r="K239" s="114" t="str">
        <f>+IF(G239=0,"",'Ark1'!U2055)</f>
        <v/>
      </c>
      <c r="L239" s="222" t="str">
        <f>+IF(G239=0,"",'Ark1'!W2055)</f>
        <v/>
      </c>
      <c r="M239" s="222" t="str">
        <f>+IF(G239=0,"",'Ark1'!X2055)</f>
        <v/>
      </c>
      <c r="N239" s="114" t="str">
        <f>+IF(G239=0,"",'Ark1'!Y2055)</f>
        <v/>
      </c>
      <c r="O239" s="116" t="str">
        <f>+IF(G239=0,"",'Ark1'!Z2055)</f>
        <v/>
      </c>
      <c r="P239" s="116" t="str">
        <f t="shared" si="3"/>
        <v/>
      </c>
      <c r="Q239" s="114" t="str">
        <f>+IF(G239=0,"",'Ark1'!T2055)</f>
        <v/>
      </c>
      <c r="R239" s="222" t="str">
        <f>+IF(G239=0,"",'Ark1'!V2055)</f>
        <v/>
      </c>
      <c r="S239" s="32"/>
      <c r="T239" s="35"/>
      <c r="U239" s="35"/>
      <c r="V239" s="35"/>
      <c r="W239" s="35"/>
      <c r="X239" s="35"/>
    </row>
    <row r="240" spans="1:24" x14ac:dyDescent="0.5">
      <c r="A240" s="32"/>
      <c r="B240" s="297" t="str">
        <f>+IF(E240=2012,VLOOKUP(D240,K_navn!$A$2:$C$359,2),"")</f>
        <v/>
      </c>
      <c r="C240" s="297" t="str">
        <f>+IF(E240=2012,VLOOKUP(D240,K_navn!$A$2:$C$359,3),"")</f>
        <v/>
      </c>
      <c r="D240" s="115">
        <f>+'Ark1'!P2056</f>
        <v>3023</v>
      </c>
      <c r="E240" s="115">
        <f>+'Ark1'!C2056</f>
        <v>2019</v>
      </c>
      <c r="F240" s="116" t="str">
        <f>+IF('Ark1'!Q2056=0,"",'Ark1'!Q2056)</f>
        <v/>
      </c>
      <c r="G240" s="116">
        <f>+'Ark1'!R2056</f>
        <v>0</v>
      </c>
      <c r="H240" s="116">
        <f>+'Ark1'!S2056</f>
        <v>0</v>
      </c>
      <c r="I240" s="222" t="str">
        <f>+IF(G240=0,"",'Ark1'!AA2056)</f>
        <v/>
      </c>
      <c r="J240" s="222" t="str">
        <f>+IF(G240=0,"",'Ark1'!AB2056)</f>
        <v/>
      </c>
      <c r="K240" s="114" t="str">
        <f>+IF(G240=0,"",'Ark1'!U2056)</f>
        <v/>
      </c>
      <c r="L240" s="222" t="str">
        <f>+IF(G240=0,"",'Ark1'!W2056)</f>
        <v/>
      </c>
      <c r="M240" s="222" t="str">
        <f>+IF(G240=0,"",'Ark1'!X2056)</f>
        <v/>
      </c>
      <c r="N240" s="114" t="str">
        <f>+IF(G240=0,"",'Ark1'!Y2056)</f>
        <v/>
      </c>
      <c r="O240" s="116" t="str">
        <f>+IF(G240=0,"",'Ark1'!Z2056)</f>
        <v/>
      </c>
      <c r="P240" s="116" t="str">
        <f t="shared" si="3"/>
        <v/>
      </c>
      <c r="Q240" s="114" t="str">
        <f>+IF(G240=0,"",'Ark1'!T2056)</f>
        <v/>
      </c>
      <c r="R240" s="222" t="str">
        <f>+IF(G240=0,"",'Ark1'!V2056)</f>
        <v/>
      </c>
      <c r="S240" s="32"/>
      <c r="T240" s="35"/>
      <c r="U240" s="35"/>
      <c r="V240" s="35"/>
      <c r="W240" s="35"/>
      <c r="X240" s="35"/>
    </row>
    <row r="241" spans="1:24" x14ac:dyDescent="0.5">
      <c r="A241" s="32"/>
      <c r="B241" s="297" t="str">
        <f>+IF(E241=2012,VLOOKUP(D241,K_navn!$A$2:$C$359,2),"")</f>
        <v/>
      </c>
      <c r="C241" s="297" t="str">
        <f>+IF(E241=2012,VLOOKUP(D241,K_navn!$A$2:$C$359,3),"")</f>
        <v/>
      </c>
      <c r="D241" s="115">
        <f>+'Ark1'!P2057</f>
        <v>3023</v>
      </c>
      <c r="E241" s="115">
        <f>+'Ark1'!C2057</f>
        <v>2020</v>
      </c>
      <c r="F241" s="116" t="str">
        <f>+IF('Ark1'!Q2057=0,"",'Ark1'!Q2057)</f>
        <v/>
      </c>
      <c r="G241" s="116">
        <f>+'Ark1'!R2057</f>
        <v>0</v>
      </c>
      <c r="H241" s="116">
        <f>+'Ark1'!S2057</f>
        <v>0</v>
      </c>
      <c r="I241" s="222" t="str">
        <f>+IF(G241=0,"",'Ark1'!AA2057)</f>
        <v/>
      </c>
      <c r="J241" s="222" t="str">
        <f>+IF(G241=0,"",'Ark1'!AB2057)</f>
        <v/>
      </c>
      <c r="K241" s="114" t="str">
        <f>+IF(G241=0,"",'Ark1'!U2057)</f>
        <v/>
      </c>
      <c r="L241" s="222" t="str">
        <f>+IF(G241=0,"",'Ark1'!W2057)</f>
        <v/>
      </c>
      <c r="M241" s="222" t="str">
        <f>+IF(G241=0,"",'Ark1'!X2057)</f>
        <v/>
      </c>
      <c r="N241" s="114" t="str">
        <f>+IF(G241=0,"",'Ark1'!Y2057)</f>
        <v/>
      </c>
      <c r="O241" s="116" t="str">
        <f>+IF(G241=0,"",'Ark1'!Z2057)</f>
        <v/>
      </c>
      <c r="P241" s="116" t="str">
        <f t="shared" si="3"/>
        <v/>
      </c>
      <c r="Q241" s="114" t="str">
        <f>+IF(G241=0,"",'Ark1'!T2057)</f>
        <v/>
      </c>
      <c r="R241" s="222" t="str">
        <f>+IF(G241=0,"",'Ark1'!V2057)</f>
        <v/>
      </c>
      <c r="S241" s="32"/>
      <c r="T241" s="35"/>
      <c r="U241" s="35"/>
      <c r="V241" s="35"/>
      <c r="W241" s="35"/>
      <c r="X241" s="35"/>
    </row>
    <row r="242" spans="1:24" x14ac:dyDescent="0.5">
      <c r="A242" s="32"/>
      <c r="B242" s="297" t="str">
        <f>+IF(E242=2012,VLOOKUP(D242,K_navn!$A$2:$C$359,2),"")</f>
        <v/>
      </c>
      <c r="C242" s="297" t="str">
        <f>+IF(E242=2012,VLOOKUP(D242,K_navn!$A$2:$C$359,3),"")</f>
        <v/>
      </c>
      <c r="D242" s="115">
        <f>+'Ark1'!P2058</f>
        <v>3023</v>
      </c>
      <c r="E242" s="115">
        <f>+'Ark1'!C2058</f>
        <v>2021</v>
      </c>
      <c r="F242" s="116" t="str">
        <f>+IF('Ark1'!Q2058=0,"",'Ark1'!Q2058)</f>
        <v/>
      </c>
      <c r="G242" s="116">
        <f>+'Ark1'!R2058</f>
        <v>0</v>
      </c>
      <c r="H242" s="116">
        <f>+'Ark1'!S2058</f>
        <v>0</v>
      </c>
      <c r="I242" s="222" t="str">
        <f>+IF(G242=0,"",'Ark1'!AA2058)</f>
        <v/>
      </c>
      <c r="J242" s="222" t="str">
        <f>+IF(G242=0,"",'Ark1'!AB2058)</f>
        <v/>
      </c>
      <c r="K242" s="114" t="str">
        <f>+IF(G242=0,"",'Ark1'!U2058)</f>
        <v/>
      </c>
      <c r="L242" s="222" t="str">
        <f>+IF(G242=0,"",'Ark1'!W2058)</f>
        <v/>
      </c>
      <c r="M242" s="222" t="str">
        <f>+IF(G242=0,"",'Ark1'!X2058)</f>
        <v/>
      </c>
      <c r="N242" s="114" t="str">
        <f>+IF(G242=0,"",'Ark1'!Y2058)</f>
        <v/>
      </c>
      <c r="O242" s="116" t="str">
        <f>+IF(G242=0,"",'Ark1'!Z2058)</f>
        <v/>
      </c>
      <c r="P242" s="116" t="str">
        <f t="shared" si="3"/>
        <v/>
      </c>
      <c r="Q242" s="114" t="str">
        <f>+IF(G242=0,"",'Ark1'!T2058)</f>
        <v/>
      </c>
      <c r="R242" s="222" t="str">
        <f>+IF(G242=0,"",'Ark1'!V2058)</f>
        <v/>
      </c>
      <c r="S242" s="32"/>
      <c r="T242" s="35"/>
      <c r="U242" s="35"/>
      <c r="V242" s="35"/>
      <c r="W242" s="35"/>
      <c r="X242" s="35"/>
    </row>
    <row r="243" spans="1:24" x14ac:dyDescent="0.5">
      <c r="A243" s="32"/>
      <c r="B243" s="297" t="str">
        <f>+IF(E243=2012,VLOOKUP(D243,K_navn!$A$2:$C$359,2),"")</f>
        <v/>
      </c>
      <c r="C243" s="297" t="str">
        <f>+IF(E243=2012,VLOOKUP(D243,K_navn!$A$2:$C$359,3),"")</f>
        <v/>
      </c>
      <c r="D243" s="115">
        <f>+'Ark1'!P2059</f>
        <v>3023</v>
      </c>
      <c r="E243" s="115">
        <f>+'Ark1'!C2059</f>
        <v>2022</v>
      </c>
      <c r="F243" s="116" t="str">
        <f>+IF('Ark1'!Q2059=0,"",'Ark1'!Q2059)</f>
        <v/>
      </c>
      <c r="G243" s="116">
        <f>+'Ark1'!R2059</f>
        <v>0</v>
      </c>
      <c r="H243" s="116">
        <f>+'Ark1'!S2059</f>
        <v>0</v>
      </c>
      <c r="I243" s="222" t="str">
        <f>+IF(G243=0,"",'Ark1'!AA2059)</f>
        <v/>
      </c>
      <c r="J243" s="222" t="str">
        <f>+IF(G243=0,"",'Ark1'!AB2059)</f>
        <v/>
      </c>
      <c r="K243" s="114" t="str">
        <f>+IF(G243=0,"",'Ark1'!U2059)</f>
        <v/>
      </c>
      <c r="L243" s="222" t="str">
        <f>+IF(G243=0,"",'Ark1'!W2059)</f>
        <v/>
      </c>
      <c r="M243" s="222" t="str">
        <f>+IF(G243=0,"",'Ark1'!X2059)</f>
        <v/>
      </c>
      <c r="N243" s="114" t="str">
        <f>+IF(G243=0,"",'Ark1'!Y2059)</f>
        <v/>
      </c>
      <c r="O243" s="116" t="str">
        <f>+IF(G243=0,"",'Ark1'!Z2059)</f>
        <v/>
      </c>
      <c r="P243" s="116" t="str">
        <f t="shared" si="3"/>
        <v/>
      </c>
      <c r="Q243" s="114" t="str">
        <f>+IF(G243=0,"",'Ark1'!T2059)</f>
        <v/>
      </c>
      <c r="R243" s="222" t="str">
        <f>+IF(G243=0,"",'Ark1'!V2059)</f>
        <v/>
      </c>
      <c r="S243" s="32"/>
      <c r="T243" s="35"/>
      <c r="U243" s="35"/>
      <c r="V243" s="35"/>
      <c r="W243" s="35"/>
      <c r="X243" s="35"/>
    </row>
    <row r="244" spans="1:24" x14ac:dyDescent="0.5">
      <c r="A244" s="32"/>
      <c r="B244" s="297" t="str">
        <f>+IF(E244=2012,VLOOKUP(D244,K_navn!$A$2:$C$359,2),"")</f>
        <v>Bærum</v>
      </c>
      <c r="C244" s="297" t="str">
        <f>+IF(E244=2012,VLOOKUP(D244,K_navn!$A$2:$C$359,3),"")</f>
        <v>Viken</v>
      </c>
      <c r="D244" s="115">
        <f>+'Ark1'!P2060</f>
        <v>3024</v>
      </c>
      <c r="E244" s="115">
        <f>+'Ark1'!C2060</f>
        <v>2012</v>
      </c>
      <c r="F244" s="116" t="str">
        <f>+IF('Ark1'!Q2060=0,"",'Ark1'!Q2060)</f>
        <v/>
      </c>
      <c r="G244" s="116">
        <f>+'Ark1'!R2060</f>
        <v>0</v>
      </c>
      <c r="H244" s="116">
        <f>+'Ark1'!S2060</f>
        <v>0</v>
      </c>
      <c r="I244" s="222" t="str">
        <f>+IF(G244=0,"",'Ark1'!AA2060)</f>
        <v/>
      </c>
      <c r="J244" s="222" t="str">
        <f>+IF(G244=0,"",'Ark1'!AB2060)</f>
        <v/>
      </c>
      <c r="K244" s="114" t="str">
        <f>+IF(G244=0,"",'Ark1'!U2060)</f>
        <v/>
      </c>
      <c r="L244" s="222" t="str">
        <f>+IF(G244=0,"",'Ark1'!W2060)</f>
        <v/>
      </c>
      <c r="M244" s="222" t="str">
        <f>+IF(G244=0,"",'Ark1'!X2060)</f>
        <v/>
      </c>
      <c r="N244" s="114" t="str">
        <f>+IF(G244=0,"",'Ark1'!Y2060)</f>
        <v/>
      </c>
      <c r="O244" s="116" t="str">
        <f>+IF(G244=0,"",'Ark1'!Z2060)</f>
        <v/>
      </c>
      <c r="P244" s="116" t="str">
        <f t="shared" si="3"/>
        <v/>
      </c>
      <c r="Q244" s="114" t="str">
        <f>+IF(G244=0,"",'Ark1'!T2060)</f>
        <v/>
      </c>
      <c r="R244" s="222" t="str">
        <f>+IF(G244=0,"",'Ark1'!V2060)</f>
        <v/>
      </c>
      <c r="S244" s="32"/>
      <c r="T244" s="35"/>
      <c r="U244" s="35"/>
      <c r="V244" s="35"/>
      <c r="W244" s="35"/>
      <c r="X244" s="35"/>
    </row>
    <row r="245" spans="1:24" x14ac:dyDescent="0.5">
      <c r="A245" s="32"/>
      <c r="B245" s="297" t="str">
        <f>+IF(E245=2012,VLOOKUP(D245,K_navn!$A$2:$C$359,2),"")</f>
        <v/>
      </c>
      <c r="C245" s="297" t="str">
        <f>+IF(E245=2012,VLOOKUP(D245,K_navn!$A$2:$C$359,3),"")</f>
        <v/>
      </c>
      <c r="D245" s="115">
        <f>+'Ark1'!P2061</f>
        <v>3024</v>
      </c>
      <c r="E245" s="115">
        <f>+'Ark1'!C2061</f>
        <v>2013</v>
      </c>
      <c r="F245" s="116" t="str">
        <f>+IF('Ark1'!Q2061=0,"",'Ark1'!Q2061)</f>
        <v/>
      </c>
      <c r="G245" s="116">
        <f>+'Ark1'!R2061</f>
        <v>0</v>
      </c>
      <c r="H245" s="116">
        <f>+'Ark1'!S2061</f>
        <v>0</v>
      </c>
      <c r="I245" s="222" t="str">
        <f>+IF(G245=0,"",'Ark1'!AA2061)</f>
        <v/>
      </c>
      <c r="J245" s="222" t="str">
        <f>+IF(G245=0,"",'Ark1'!AB2061)</f>
        <v/>
      </c>
      <c r="K245" s="114" t="str">
        <f>+IF(G245=0,"",'Ark1'!U2061)</f>
        <v/>
      </c>
      <c r="L245" s="222" t="str">
        <f>+IF(G245=0,"",'Ark1'!W2061)</f>
        <v/>
      </c>
      <c r="M245" s="222" t="str">
        <f>+IF(G245=0,"",'Ark1'!X2061)</f>
        <v/>
      </c>
      <c r="N245" s="114" t="str">
        <f>+IF(G245=0,"",'Ark1'!Y2061)</f>
        <v/>
      </c>
      <c r="O245" s="116" t="str">
        <f>+IF(G245=0,"",'Ark1'!Z2061)</f>
        <v/>
      </c>
      <c r="P245" s="116" t="str">
        <f t="shared" si="3"/>
        <v/>
      </c>
      <c r="Q245" s="114" t="str">
        <f>+IF(G245=0,"",'Ark1'!T2061)</f>
        <v/>
      </c>
      <c r="R245" s="222" t="str">
        <f>+IF(G245=0,"",'Ark1'!V2061)</f>
        <v/>
      </c>
      <c r="S245" s="32"/>
      <c r="T245" s="35"/>
      <c r="U245" s="35"/>
      <c r="V245" s="35"/>
      <c r="W245" s="35"/>
      <c r="X245" s="35"/>
    </row>
    <row r="246" spans="1:24" x14ac:dyDescent="0.5">
      <c r="A246" s="32"/>
      <c r="B246" s="297" t="str">
        <f>+IF(E246=2012,VLOOKUP(D246,K_navn!$A$2:$C$359,2),"")</f>
        <v/>
      </c>
      <c r="C246" s="297" t="str">
        <f>+IF(E246=2012,VLOOKUP(D246,K_navn!$A$2:$C$359,3),"")</f>
        <v/>
      </c>
      <c r="D246" s="115">
        <f>+'Ark1'!P2062</f>
        <v>3024</v>
      </c>
      <c r="E246" s="115">
        <f>+'Ark1'!C2062</f>
        <v>2014</v>
      </c>
      <c r="F246" s="116" t="str">
        <f>+IF('Ark1'!Q2062=0,"",'Ark1'!Q2062)</f>
        <v/>
      </c>
      <c r="G246" s="116">
        <f>+'Ark1'!R2062</f>
        <v>0</v>
      </c>
      <c r="H246" s="116">
        <f>+'Ark1'!S2062</f>
        <v>0</v>
      </c>
      <c r="I246" s="222" t="str">
        <f>+IF(G246=0,"",'Ark1'!AA2062)</f>
        <v/>
      </c>
      <c r="J246" s="222" t="str">
        <f>+IF(G246=0,"",'Ark1'!AB2062)</f>
        <v/>
      </c>
      <c r="K246" s="114" t="str">
        <f>+IF(G246=0,"",'Ark1'!U2062)</f>
        <v/>
      </c>
      <c r="L246" s="222" t="str">
        <f>+IF(G246=0,"",'Ark1'!W2062)</f>
        <v/>
      </c>
      <c r="M246" s="222" t="str">
        <f>+IF(G246=0,"",'Ark1'!X2062)</f>
        <v/>
      </c>
      <c r="N246" s="114" t="str">
        <f>+IF(G246=0,"",'Ark1'!Y2062)</f>
        <v/>
      </c>
      <c r="O246" s="116" t="str">
        <f>+IF(G246=0,"",'Ark1'!Z2062)</f>
        <v/>
      </c>
      <c r="P246" s="116" t="str">
        <f t="shared" si="3"/>
        <v/>
      </c>
      <c r="Q246" s="114" t="str">
        <f>+IF(G246=0,"",'Ark1'!T2062)</f>
        <v/>
      </c>
      <c r="R246" s="222" t="str">
        <f>+IF(G246=0,"",'Ark1'!V2062)</f>
        <v/>
      </c>
      <c r="S246" s="32"/>
      <c r="T246" s="35"/>
      <c r="U246" s="35"/>
      <c r="V246" s="35"/>
      <c r="W246" s="35"/>
      <c r="X246" s="35"/>
    </row>
    <row r="247" spans="1:24" x14ac:dyDescent="0.5">
      <c r="A247" s="32"/>
      <c r="B247" s="297" t="str">
        <f>+IF(E247=2012,VLOOKUP(D247,K_navn!$A$2:$C$359,2),"")</f>
        <v/>
      </c>
      <c r="C247" s="297" t="str">
        <f>+IF(E247=2012,VLOOKUP(D247,K_navn!$A$2:$C$359,3),"")</f>
        <v/>
      </c>
      <c r="D247" s="115">
        <f>+'Ark1'!P2063</f>
        <v>3024</v>
      </c>
      <c r="E247" s="115">
        <f>+'Ark1'!C2063</f>
        <v>2015</v>
      </c>
      <c r="F247" s="116" t="str">
        <f>+IF('Ark1'!Q2063=0,"",'Ark1'!Q2063)</f>
        <v/>
      </c>
      <c r="G247" s="116">
        <f>+'Ark1'!R2063</f>
        <v>0</v>
      </c>
      <c r="H247" s="116">
        <f>+'Ark1'!S2063</f>
        <v>0</v>
      </c>
      <c r="I247" s="222" t="str">
        <f>+IF(G247=0,"",'Ark1'!AA2063)</f>
        <v/>
      </c>
      <c r="J247" s="222" t="str">
        <f>+IF(G247=0,"",'Ark1'!AB2063)</f>
        <v/>
      </c>
      <c r="K247" s="114" t="str">
        <f>+IF(G247=0,"",'Ark1'!U2063)</f>
        <v/>
      </c>
      <c r="L247" s="222" t="str">
        <f>+IF(G247=0,"",'Ark1'!W2063)</f>
        <v/>
      </c>
      <c r="M247" s="222" t="str">
        <f>+IF(G247=0,"",'Ark1'!X2063)</f>
        <v/>
      </c>
      <c r="N247" s="114" t="str">
        <f>+IF(G247=0,"",'Ark1'!Y2063)</f>
        <v/>
      </c>
      <c r="O247" s="116" t="str">
        <f>+IF(G247=0,"",'Ark1'!Z2063)</f>
        <v/>
      </c>
      <c r="P247" s="116" t="str">
        <f t="shared" si="3"/>
        <v/>
      </c>
      <c r="Q247" s="114" t="str">
        <f>+IF(G247=0,"",'Ark1'!T2063)</f>
        <v/>
      </c>
      <c r="R247" s="222" t="str">
        <f>+IF(G247=0,"",'Ark1'!V2063)</f>
        <v/>
      </c>
      <c r="S247" s="32"/>
      <c r="T247" s="35"/>
      <c r="U247" s="35"/>
      <c r="V247" s="35"/>
      <c r="W247" s="35"/>
      <c r="X247" s="35"/>
    </row>
    <row r="248" spans="1:24" x14ac:dyDescent="0.5">
      <c r="A248" s="32"/>
      <c r="B248" s="297" t="str">
        <f>+IF(E248=2012,VLOOKUP(D248,K_navn!$A$2:$C$359,2),"")</f>
        <v/>
      </c>
      <c r="C248" s="297" t="str">
        <f>+IF(E248=2012,VLOOKUP(D248,K_navn!$A$2:$C$359,3),"")</f>
        <v/>
      </c>
      <c r="D248" s="115">
        <f>+'Ark1'!P2064</f>
        <v>3024</v>
      </c>
      <c r="E248" s="115">
        <f>+'Ark1'!C2064</f>
        <v>2016</v>
      </c>
      <c r="F248" s="116" t="str">
        <f>+IF('Ark1'!Q2064=0,"",'Ark1'!Q2064)</f>
        <v/>
      </c>
      <c r="G248" s="116">
        <f>+'Ark1'!R2064</f>
        <v>0</v>
      </c>
      <c r="H248" s="116">
        <f>+'Ark1'!S2064</f>
        <v>0</v>
      </c>
      <c r="I248" s="222" t="str">
        <f>+IF(G248=0,"",'Ark1'!AA2064)</f>
        <v/>
      </c>
      <c r="J248" s="222" t="str">
        <f>+IF(G248=0,"",'Ark1'!AB2064)</f>
        <v/>
      </c>
      <c r="K248" s="114" t="str">
        <f>+IF(G248=0,"",'Ark1'!U2064)</f>
        <v/>
      </c>
      <c r="L248" s="222" t="str">
        <f>+IF(G248=0,"",'Ark1'!W2064)</f>
        <v/>
      </c>
      <c r="M248" s="222" t="str">
        <f>+IF(G248=0,"",'Ark1'!X2064)</f>
        <v/>
      </c>
      <c r="N248" s="114" t="str">
        <f>+IF(G248=0,"",'Ark1'!Y2064)</f>
        <v/>
      </c>
      <c r="O248" s="116" t="str">
        <f>+IF(G248=0,"",'Ark1'!Z2064)</f>
        <v/>
      </c>
      <c r="P248" s="116" t="str">
        <f t="shared" si="3"/>
        <v/>
      </c>
      <c r="Q248" s="114" t="str">
        <f>+IF(G248=0,"",'Ark1'!T2064)</f>
        <v/>
      </c>
      <c r="R248" s="222" t="str">
        <f>+IF(G248=0,"",'Ark1'!V2064)</f>
        <v/>
      </c>
      <c r="S248" s="32"/>
      <c r="T248" s="35"/>
      <c r="U248" s="35"/>
      <c r="V248" s="35"/>
      <c r="W248" s="35"/>
      <c r="X248" s="35"/>
    </row>
    <row r="249" spans="1:24" x14ac:dyDescent="0.5">
      <c r="A249" s="32"/>
      <c r="B249" s="297" t="str">
        <f>+IF(E249=2012,VLOOKUP(D249,K_navn!$A$2:$C$359,2),"")</f>
        <v/>
      </c>
      <c r="C249" s="297" t="str">
        <f>+IF(E249=2012,VLOOKUP(D249,K_navn!$A$2:$C$359,3),"")</f>
        <v/>
      </c>
      <c r="D249" s="115">
        <f>+'Ark1'!P2065</f>
        <v>3024</v>
      </c>
      <c r="E249" s="115">
        <f>+'Ark1'!C2065</f>
        <v>2017</v>
      </c>
      <c r="F249" s="116" t="str">
        <f>+IF('Ark1'!Q2065=0,"",'Ark1'!Q2065)</f>
        <v/>
      </c>
      <c r="G249" s="116">
        <f>+'Ark1'!R2065</f>
        <v>0</v>
      </c>
      <c r="H249" s="116">
        <f>+'Ark1'!S2065</f>
        <v>0</v>
      </c>
      <c r="I249" s="222" t="str">
        <f>+IF(G249=0,"",'Ark1'!AA2065)</f>
        <v/>
      </c>
      <c r="J249" s="222" t="str">
        <f>+IF(G249=0,"",'Ark1'!AB2065)</f>
        <v/>
      </c>
      <c r="K249" s="114" t="str">
        <f>+IF(G249=0,"",'Ark1'!U2065)</f>
        <v/>
      </c>
      <c r="L249" s="222" t="str">
        <f>+IF(G249=0,"",'Ark1'!W2065)</f>
        <v/>
      </c>
      <c r="M249" s="222" t="str">
        <f>+IF(G249=0,"",'Ark1'!X2065)</f>
        <v/>
      </c>
      <c r="N249" s="114" t="str">
        <f>+IF(G249=0,"",'Ark1'!Y2065)</f>
        <v/>
      </c>
      <c r="O249" s="116" t="str">
        <f>+IF(G249=0,"",'Ark1'!Z2065)</f>
        <v/>
      </c>
      <c r="P249" s="116" t="str">
        <f t="shared" si="3"/>
        <v/>
      </c>
      <c r="Q249" s="114" t="str">
        <f>+IF(G249=0,"",'Ark1'!T2065)</f>
        <v/>
      </c>
      <c r="R249" s="222" t="str">
        <f>+IF(G249=0,"",'Ark1'!V2065)</f>
        <v/>
      </c>
      <c r="S249" s="32"/>
      <c r="T249" s="35"/>
      <c r="U249" s="35"/>
      <c r="V249" s="35"/>
      <c r="W249" s="35"/>
      <c r="X249" s="35"/>
    </row>
    <row r="250" spans="1:24" x14ac:dyDescent="0.5">
      <c r="A250" s="32"/>
      <c r="B250" s="297" t="str">
        <f>+IF(E250=2012,VLOOKUP(D250,K_navn!$A$2:$C$359,2),"")</f>
        <v/>
      </c>
      <c r="C250" s="297" t="str">
        <f>+IF(E250=2012,VLOOKUP(D250,K_navn!$A$2:$C$359,3),"")</f>
        <v/>
      </c>
      <c r="D250" s="115">
        <f>+'Ark1'!P2066</f>
        <v>3024</v>
      </c>
      <c r="E250" s="115">
        <f>+'Ark1'!C2066</f>
        <v>2018</v>
      </c>
      <c r="F250" s="116" t="str">
        <f>+IF('Ark1'!Q2066=0,"",'Ark1'!Q2066)</f>
        <v/>
      </c>
      <c r="G250" s="116">
        <f>+'Ark1'!R2066</f>
        <v>0</v>
      </c>
      <c r="H250" s="116">
        <f>+'Ark1'!S2066</f>
        <v>0</v>
      </c>
      <c r="I250" s="222" t="str">
        <f>+IF(G250=0,"",'Ark1'!AA2066)</f>
        <v/>
      </c>
      <c r="J250" s="222" t="str">
        <f>+IF(G250=0,"",'Ark1'!AB2066)</f>
        <v/>
      </c>
      <c r="K250" s="114" t="str">
        <f>+IF(G250=0,"",'Ark1'!U2066)</f>
        <v/>
      </c>
      <c r="L250" s="222" t="str">
        <f>+IF(G250=0,"",'Ark1'!W2066)</f>
        <v/>
      </c>
      <c r="M250" s="222" t="str">
        <f>+IF(G250=0,"",'Ark1'!X2066)</f>
        <v/>
      </c>
      <c r="N250" s="114" t="str">
        <f>+IF(G250=0,"",'Ark1'!Y2066)</f>
        <v/>
      </c>
      <c r="O250" s="116" t="str">
        <f>+IF(G250=0,"",'Ark1'!Z2066)</f>
        <v/>
      </c>
      <c r="P250" s="116" t="str">
        <f t="shared" si="3"/>
        <v/>
      </c>
      <c r="Q250" s="114" t="str">
        <f>+IF(G250=0,"",'Ark1'!T2066)</f>
        <v/>
      </c>
      <c r="R250" s="222" t="str">
        <f>+IF(G250=0,"",'Ark1'!V2066)</f>
        <v/>
      </c>
      <c r="S250" s="32"/>
      <c r="T250" s="35"/>
      <c r="U250" s="35"/>
      <c r="V250" s="35"/>
      <c r="W250" s="35"/>
      <c r="X250" s="35"/>
    </row>
    <row r="251" spans="1:24" x14ac:dyDescent="0.5">
      <c r="A251" s="32"/>
      <c r="B251" s="297" t="str">
        <f>+IF(E251=2012,VLOOKUP(D251,K_navn!$A$2:$C$359,2),"")</f>
        <v/>
      </c>
      <c r="C251" s="297" t="str">
        <f>+IF(E251=2012,VLOOKUP(D251,K_navn!$A$2:$C$359,3),"")</f>
        <v/>
      </c>
      <c r="D251" s="115">
        <f>+'Ark1'!P2067</f>
        <v>3024</v>
      </c>
      <c r="E251" s="115">
        <f>+'Ark1'!C2067</f>
        <v>2019</v>
      </c>
      <c r="F251" s="116" t="str">
        <f>+IF('Ark1'!Q2067=0,"",'Ark1'!Q2067)</f>
        <v/>
      </c>
      <c r="G251" s="116">
        <f>+'Ark1'!R2067</f>
        <v>0</v>
      </c>
      <c r="H251" s="116">
        <f>+'Ark1'!S2067</f>
        <v>0</v>
      </c>
      <c r="I251" s="222" t="str">
        <f>+IF(G251=0,"",'Ark1'!AA2067)</f>
        <v/>
      </c>
      <c r="J251" s="222" t="str">
        <f>+IF(G251=0,"",'Ark1'!AB2067)</f>
        <v/>
      </c>
      <c r="K251" s="114" t="str">
        <f>+IF(G251=0,"",'Ark1'!U2067)</f>
        <v/>
      </c>
      <c r="L251" s="222" t="str">
        <f>+IF(G251=0,"",'Ark1'!W2067)</f>
        <v/>
      </c>
      <c r="M251" s="222" t="str">
        <f>+IF(G251=0,"",'Ark1'!X2067)</f>
        <v/>
      </c>
      <c r="N251" s="114" t="str">
        <f>+IF(G251=0,"",'Ark1'!Y2067)</f>
        <v/>
      </c>
      <c r="O251" s="116" t="str">
        <f>+IF(G251=0,"",'Ark1'!Z2067)</f>
        <v/>
      </c>
      <c r="P251" s="116" t="str">
        <f t="shared" si="3"/>
        <v/>
      </c>
      <c r="Q251" s="114" t="str">
        <f>+IF(G251=0,"",'Ark1'!T2067)</f>
        <v/>
      </c>
      <c r="R251" s="222" t="str">
        <f>+IF(G251=0,"",'Ark1'!V2067)</f>
        <v/>
      </c>
      <c r="S251" s="32"/>
      <c r="T251" s="35"/>
      <c r="U251" s="35"/>
      <c r="V251" s="35"/>
      <c r="W251" s="35"/>
      <c r="X251" s="35"/>
    </row>
    <row r="252" spans="1:24" x14ac:dyDescent="0.5">
      <c r="A252" s="32"/>
      <c r="B252" s="297" t="str">
        <f>+IF(E252=2012,VLOOKUP(D252,K_navn!$A$2:$C$359,2),"")</f>
        <v/>
      </c>
      <c r="C252" s="297" t="str">
        <f>+IF(E252=2012,VLOOKUP(D252,K_navn!$A$2:$C$359,3),"")</f>
        <v/>
      </c>
      <c r="D252" s="115">
        <f>+'Ark1'!P2068</f>
        <v>3024</v>
      </c>
      <c r="E252" s="115">
        <f>+'Ark1'!C2068</f>
        <v>2020</v>
      </c>
      <c r="F252" s="116" t="str">
        <f>+IF('Ark1'!Q2068=0,"",'Ark1'!Q2068)</f>
        <v/>
      </c>
      <c r="G252" s="116">
        <f>+'Ark1'!R2068</f>
        <v>0</v>
      </c>
      <c r="H252" s="116">
        <f>+'Ark1'!S2068</f>
        <v>0</v>
      </c>
      <c r="I252" s="222" t="str">
        <f>+IF(G252=0,"",'Ark1'!AA2068)</f>
        <v/>
      </c>
      <c r="J252" s="222" t="str">
        <f>+IF(G252=0,"",'Ark1'!AB2068)</f>
        <v/>
      </c>
      <c r="K252" s="114" t="str">
        <f>+IF(G252=0,"",'Ark1'!U2068)</f>
        <v/>
      </c>
      <c r="L252" s="222" t="str">
        <f>+IF(G252=0,"",'Ark1'!W2068)</f>
        <v/>
      </c>
      <c r="M252" s="222" t="str">
        <f>+IF(G252=0,"",'Ark1'!X2068)</f>
        <v/>
      </c>
      <c r="N252" s="114" t="str">
        <f>+IF(G252=0,"",'Ark1'!Y2068)</f>
        <v/>
      </c>
      <c r="O252" s="116" t="str">
        <f>+IF(G252=0,"",'Ark1'!Z2068)</f>
        <v/>
      </c>
      <c r="P252" s="116" t="str">
        <f t="shared" si="3"/>
        <v/>
      </c>
      <c r="Q252" s="114" t="str">
        <f>+IF(G252=0,"",'Ark1'!T2068)</f>
        <v/>
      </c>
      <c r="R252" s="222" t="str">
        <f>+IF(G252=0,"",'Ark1'!V2068)</f>
        <v/>
      </c>
      <c r="S252" s="32"/>
      <c r="T252" s="35"/>
      <c r="U252" s="35"/>
      <c r="V252" s="35"/>
      <c r="W252" s="35"/>
      <c r="X252" s="35"/>
    </row>
    <row r="253" spans="1:24" x14ac:dyDescent="0.5">
      <c r="A253" s="32"/>
      <c r="B253" s="297" t="str">
        <f>+IF(E253=2012,VLOOKUP(D253,K_navn!$A$2:$C$359,2),"")</f>
        <v/>
      </c>
      <c r="C253" s="297" t="str">
        <f>+IF(E253=2012,VLOOKUP(D253,K_navn!$A$2:$C$359,3),"")</f>
        <v/>
      </c>
      <c r="D253" s="115">
        <f>+'Ark1'!P2069</f>
        <v>3024</v>
      </c>
      <c r="E253" s="115">
        <f>+'Ark1'!C2069</f>
        <v>2021</v>
      </c>
      <c r="F253" s="116">
        <f>+IF('Ark1'!Q2069=0,"",'Ark1'!Q2069)</f>
        <v>1</v>
      </c>
      <c r="G253" s="116">
        <f>+'Ark1'!R2069</f>
        <v>37</v>
      </c>
      <c r="H253" s="116">
        <f>+'Ark1'!S2069</f>
        <v>37</v>
      </c>
      <c r="I253" s="222">
        <f>+IF(G253=0,"",'Ark1'!AA2069)</f>
        <v>0.14072721740453367</v>
      </c>
      <c r="J253" s="222">
        <f>+IF(G253=0,"",'Ark1'!AB2069)</f>
        <v>0.15043396305373069</v>
      </c>
      <c r="K253" s="114">
        <f>+IF(G253=0,"",'Ark1'!U2069)</f>
        <v>58.270270270270288</v>
      </c>
      <c r="L253" s="222">
        <f>+IF(G253=0,"",'Ark1'!W2069)</f>
        <v>90.705405405405443</v>
      </c>
      <c r="M253" s="222">
        <f>+IF(G253=0,"",'Ark1'!X2069)</f>
        <v>8.5320792417200941</v>
      </c>
      <c r="N253" s="114">
        <f>+IF(G253=0,"",'Ark1'!Y2069)</f>
        <v>2.3091902014370596</v>
      </c>
      <c r="O253" s="116">
        <f>+IF(G253=0,"",'Ark1'!Z2069)</f>
        <v>-24.043701164776312</v>
      </c>
      <c r="P253" s="116">
        <f t="shared" si="3"/>
        <v>37</v>
      </c>
      <c r="Q253" s="114">
        <f>+IF(G253=0,"",'Ark1'!T2069)</f>
        <v>14.891891891891891</v>
      </c>
      <c r="R253" s="222">
        <f>+IF(G253=0,"",'Ark1'!V2069)</f>
        <v>98.272378554068737</v>
      </c>
      <c r="S253" s="32"/>
      <c r="T253" s="35"/>
      <c r="U253" s="35"/>
      <c r="V253" s="35"/>
      <c r="W253" s="35"/>
      <c r="X253" s="35"/>
    </row>
    <row r="254" spans="1:24" x14ac:dyDescent="0.5">
      <c r="A254" s="32"/>
      <c r="B254" s="297" t="str">
        <f>+IF(E254=2012,VLOOKUP(D254,K_navn!$A$2:$C$359,2),"")</f>
        <v/>
      </c>
      <c r="C254" s="297" t="str">
        <f>+IF(E254=2012,VLOOKUP(D254,K_navn!$A$2:$C$359,3),"")</f>
        <v/>
      </c>
      <c r="D254" s="115">
        <f>+'Ark1'!P2070</f>
        <v>3024</v>
      </c>
      <c r="E254" s="115">
        <f>+'Ark1'!C2070</f>
        <v>2022</v>
      </c>
      <c r="F254" s="116">
        <f>+IF('Ark1'!Q2070=0,"",'Ark1'!Q2070)</f>
        <v>1</v>
      </c>
      <c r="G254" s="116">
        <f>+'Ark1'!R2070</f>
        <v>16</v>
      </c>
      <c r="H254" s="116">
        <f>+'Ark1'!S2070</f>
        <v>16</v>
      </c>
      <c r="I254" s="222">
        <f>+IF(G254=0,"",'Ark1'!AA2070)</f>
        <v>5.5545912168026394E-2</v>
      </c>
      <c r="J254" s="222">
        <f>+IF(G254=0,"",'Ark1'!AB2070)</f>
        <v>6.0729855556666393E-2</v>
      </c>
      <c r="K254" s="114">
        <f>+IF(G254=0,"",'Ark1'!U2070)</f>
        <v>59.8125</v>
      </c>
      <c r="L254" s="222">
        <f>+IF(G254=0,"",'Ark1'!W2070)</f>
        <v>93.761875000000003</v>
      </c>
      <c r="M254" s="222">
        <f>+IF(G254=0,"",'Ark1'!X2070)</f>
        <v>7.2239265800792252</v>
      </c>
      <c r="N254" s="114">
        <f>+IF(G254=0,"",'Ark1'!Y2070)</f>
        <v>2.5548666794962118</v>
      </c>
      <c r="O254" s="116">
        <f>+IF(G254=0,"",'Ark1'!Z2070)</f>
        <v>-52.700662156478579</v>
      </c>
      <c r="P254" s="116">
        <f t="shared" si="3"/>
        <v>16</v>
      </c>
      <c r="Q254" s="114">
        <f>+IF(G254=0,"",'Ark1'!T2070)</f>
        <v>15.6875</v>
      </c>
      <c r="R254" s="222">
        <f>+IF(G254=0,"",'Ark1'!V2070)</f>
        <v>101.58382990249189</v>
      </c>
      <c r="S254" s="32"/>
      <c r="T254" s="35"/>
      <c r="U254" s="35"/>
      <c r="V254" s="35"/>
      <c r="W254" s="35"/>
      <c r="X254" s="35"/>
    </row>
    <row r="255" spans="1:24" x14ac:dyDescent="0.5">
      <c r="A255" s="32"/>
      <c r="B255" s="297" t="str">
        <f>+IF(E255=2012,VLOOKUP(D255,K_navn!$A$2:$C$359,2),"")</f>
        <v>Asker</v>
      </c>
      <c r="C255" s="297" t="str">
        <f>+IF(E255=2012,VLOOKUP(D255,K_navn!$A$2:$C$359,3),"")</f>
        <v>Viken</v>
      </c>
      <c r="D255" s="115">
        <f>+'Ark1'!P2071</f>
        <v>3025</v>
      </c>
      <c r="E255" s="115">
        <f>+'Ark1'!C2071</f>
        <v>2012</v>
      </c>
      <c r="F255" s="116" t="str">
        <f>+IF('Ark1'!Q2071=0,"",'Ark1'!Q2071)</f>
        <v/>
      </c>
      <c r="G255" s="116">
        <f>+'Ark1'!R2071</f>
        <v>0</v>
      </c>
      <c r="H255" s="116">
        <f>+'Ark1'!S2071</f>
        <v>0</v>
      </c>
      <c r="I255" s="222" t="str">
        <f>+IF(G255=0,"",'Ark1'!AA2071)</f>
        <v/>
      </c>
      <c r="J255" s="222" t="str">
        <f>+IF(G255=0,"",'Ark1'!AB2071)</f>
        <v/>
      </c>
      <c r="K255" s="114" t="str">
        <f>+IF(G255=0,"",'Ark1'!U2071)</f>
        <v/>
      </c>
      <c r="L255" s="222" t="str">
        <f>+IF(G255=0,"",'Ark1'!W2071)</f>
        <v/>
      </c>
      <c r="M255" s="222" t="str">
        <f>+IF(G255=0,"",'Ark1'!X2071)</f>
        <v/>
      </c>
      <c r="N255" s="114" t="str">
        <f>+IF(G255=0,"",'Ark1'!Y2071)</f>
        <v/>
      </c>
      <c r="O255" s="116" t="str">
        <f>+IF(G255=0,"",'Ark1'!Z2071)</f>
        <v/>
      </c>
      <c r="P255" s="116" t="str">
        <f t="shared" si="3"/>
        <v/>
      </c>
      <c r="Q255" s="114" t="str">
        <f>+IF(G255=0,"",'Ark1'!T2071)</f>
        <v/>
      </c>
      <c r="R255" s="222" t="str">
        <f>+IF(G255=0,"",'Ark1'!V2071)</f>
        <v/>
      </c>
      <c r="S255" s="32"/>
      <c r="T255" s="35"/>
      <c r="U255" s="35"/>
      <c r="V255" s="35"/>
      <c r="W255" s="35"/>
      <c r="X255" s="35"/>
    </row>
    <row r="256" spans="1:24" x14ac:dyDescent="0.5">
      <c r="A256" s="32"/>
      <c r="B256" s="297" t="str">
        <f>+IF(E256=2012,VLOOKUP(D256,K_navn!$A$2:$C$359,2),"")</f>
        <v/>
      </c>
      <c r="C256" s="297" t="str">
        <f>+IF(E256=2012,VLOOKUP(D256,K_navn!$A$2:$C$359,3),"")</f>
        <v/>
      </c>
      <c r="D256" s="115">
        <f>+'Ark1'!P2072</f>
        <v>3025</v>
      </c>
      <c r="E256" s="115">
        <f>+'Ark1'!C2072</f>
        <v>2013</v>
      </c>
      <c r="F256" s="116" t="str">
        <f>+IF('Ark1'!Q2072=0,"",'Ark1'!Q2072)</f>
        <v/>
      </c>
      <c r="G256" s="116">
        <f>+'Ark1'!R2072</f>
        <v>0</v>
      </c>
      <c r="H256" s="116">
        <f>+'Ark1'!S2072</f>
        <v>0</v>
      </c>
      <c r="I256" s="222" t="str">
        <f>+IF(G256=0,"",'Ark1'!AA2072)</f>
        <v/>
      </c>
      <c r="J256" s="222" t="str">
        <f>+IF(G256=0,"",'Ark1'!AB2072)</f>
        <v/>
      </c>
      <c r="K256" s="114" t="str">
        <f>+IF(G256=0,"",'Ark1'!U2072)</f>
        <v/>
      </c>
      <c r="L256" s="222" t="str">
        <f>+IF(G256=0,"",'Ark1'!W2072)</f>
        <v/>
      </c>
      <c r="M256" s="222" t="str">
        <f>+IF(G256=0,"",'Ark1'!X2072)</f>
        <v/>
      </c>
      <c r="N256" s="114" t="str">
        <f>+IF(G256=0,"",'Ark1'!Y2072)</f>
        <v/>
      </c>
      <c r="O256" s="116" t="str">
        <f>+IF(G256=0,"",'Ark1'!Z2072)</f>
        <v/>
      </c>
      <c r="P256" s="116" t="str">
        <f t="shared" si="3"/>
        <v/>
      </c>
      <c r="Q256" s="114" t="str">
        <f>+IF(G256=0,"",'Ark1'!T2072)</f>
        <v/>
      </c>
      <c r="R256" s="222" t="str">
        <f>+IF(G256=0,"",'Ark1'!V2072)</f>
        <v/>
      </c>
      <c r="S256" s="32"/>
      <c r="T256" s="35"/>
      <c r="U256" s="35"/>
      <c r="V256" s="35"/>
      <c r="W256" s="35"/>
      <c r="X256" s="35"/>
    </row>
    <row r="257" spans="1:24" x14ac:dyDescent="0.5">
      <c r="A257" s="32"/>
      <c r="B257" s="297" t="str">
        <f>+IF(E257=2012,VLOOKUP(D257,K_navn!$A$2:$C$359,2),"")</f>
        <v/>
      </c>
      <c r="C257" s="297" t="str">
        <f>+IF(E257=2012,VLOOKUP(D257,K_navn!$A$2:$C$359,3),"")</f>
        <v/>
      </c>
      <c r="D257" s="115">
        <f>+'Ark1'!P2073</f>
        <v>3025</v>
      </c>
      <c r="E257" s="115">
        <f>+'Ark1'!C2073</f>
        <v>2014</v>
      </c>
      <c r="F257" s="116" t="str">
        <f>+IF('Ark1'!Q2073=0,"",'Ark1'!Q2073)</f>
        <v/>
      </c>
      <c r="G257" s="116">
        <f>+'Ark1'!R2073</f>
        <v>0</v>
      </c>
      <c r="H257" s="116">
        <f>+'Ark1'!S2073</f>
        <v>0</v>
      </c>
      <c r="I257" s="222" t="str">
        <f>+IF(G257=0,"",'Ark1'!AA2073)</f>
        <v/>
      </c>
      <c r="J257" s="222" t="str">
        <f>+IF(G257=0,"",'Ark1'!AB2073)</f>
        <v/>
      </c>
      <c r="K257" s="114" t="str">
        <f>+IF(G257=0,"",'Ark1'!U2073)</f>
        <v/>
      </c>
      <c r="L257" s="222" t="str">
        <f>+IF(G257=0,"",'Ark1'!W2073)</f>
        <v/>
      </c>
      <c r="M257" s="222" t="str">
        <f>+IF(G257=0,"",'Ark1'!X2073)</f>
        <v/>
      </c>
      <c r="N257" s="114" t="str">
        <f>+IF(G257=0,"",'Ark1'!Y2073)</f>
        <v/>
      </c>
      <c r="O257" s="116" t="str">
        <f>+IF(G257=0,"",'Ark1'!Z2073)</f>
        <v/>
      </c>
      <c r="P257" s="116" t="str">
        <f t="shared" si="3"/>
        <v/>
      </c>
      <c r="Q257" s="114" t="str">
        <f>+IF(G257=0,"",'Ark1'!T2073)</f>
        <v/>
      </c>
      <c r="R257" s="222" t="str">
        <f>+IF(G257=0,"",'Ark1'!V2073)</f>
        <v/>
      </c>
      <c r="S257" s="32"/>
      <c r="T257" s="35"/>
      <c r="U257" s="35"/>
      <c r="V257" s="35"/>
      <c r="W257" s="35"/>
      <c r="X257" s="35"/>
    </row>
    <row r="258" spans="1:24" x14ac:dyDescent="0.5">
      <c r="A258" s="32"/>
      <c r="B258" s="297" t="str">
        <f>+IF(E258=2012,VLOOKUP(D258,K_navn!$A$2:$C$359,2),"")</f>
        <v/>
      </c>
      <c r="C258" s="297" t="str">
        <f>+IF(E258=2012,VLOOKUP(D258,K_navn!$A$2:$C$359,3),"")</f>
        <v/>
      </c>
      <c r="D258" s="115">
        <f>+'Ark1'!P2074</f>
        <v>3025</v>
      </c>
      <c r="E258" s="115">
        <f>+'Ark1'!C2074</f>
        <v>2015</v>
      </c>
      <c r="F258" s="116" t="str">
        <f>+IF('Ark1'!Q2074=0,"",'Ark1'!Q2074)</f>
        <v/>
      </c>
      <c r="G258" s="116">
        <f>+'Ark1'!R2074</f>
        <v>0</v>
      </c>
      <c r="H258" s="116">
        <f>+'Ark1'!S2074</f>
        <v>0</v>
      </c>
      <c r="I258" s="222" t="str">
        <f>+IF(G258=0,"",'Ark1'!AA2074)</f>
        <v/>
      </c>
      <c r="J258" s="222" t="str">
        <f>+IF(G258=0,"",'Ark1'!AB2074)</f>
        <v/>
      </c>
      <c r="K258" s="114" t="str">
        <f>+IF(G258=0,"",'Ark1'!U2074)</f>
        <v/>
      </c>
      <c r="L258" s="222" t="str">
        <f>+IF(G258=0,"",'Ark1'!W2074)</f>
        <v/>
      </c>
      <c r="M258" s="222" t="str">
        <f>+IF(G258=0,"",'Ark1'!X2074)</f>
        <v/>
      </c>
      <c r="N258" s="114" t="str">
        <f>+IF(G258=0,"",'Ark1'!Y2074)</f>
        <v/>
      </c>
      <c r="O258" s="116" t="str">
        <f>+IF(G258=0,"",'Ark1'!Z2074)</f>
        <v/>
      </c>
      <c r="P258" s="116" t="str">
        <f t="shared" si="3"/>
        <v/>
      </c>
      <c r="Q258" s="114" t="str">
        <f>+IF(G258=0,"",'Ark1'!T2074)</f>
        <v/>
      </c>
      <c r="R258" s="222" t="str">
        <f>+IF(G258=0,"",'Ark1'!V2074)</f>
        <v/>
      </c>
      <c r="S258" s="32"/>
      <c r="T258" s="35"/>
      <c r="U258" s="35"/>
      <c r="V258" s="35"/>
      <c r="W258" s="35"/>
      <c r="X258" s="35"/>
    </row>
    <row r="259" spans="1:24" x14ac:dyDescent="0.5">
      <c r="A259" s="32"/>
      <c r="B259" s="297" t="str">
        <f>+IF(E259=2012,VLOOKUP(D259,K_navn!$A$2:$C$359,2),"")</f>
        <v/>
      </c>
      <c r="C259" s="297" t="str">
        <f>+IF(E259=2012,VLOOKUP(D259,K_navn!$A$2:$C$359,3),"")</f>
        <v/>
      </c>
      <c r="D259" s="115">
        <f>+'Ark1'!P2075</f>
        <v>3025</v>
      </c>
      <c r="E259" s="115">
        <f>+'Ark1'!C2075</f>
        <v>2016</v>
      </c>
      <c r="F259" s="116" t="str">
        <f>+IF('Ark1'!Q2075=0,"",'Ark1'!Q2075)</f>
        <v/>
      </c>
      <c r="G259" s="116">
        <f>+'Ark1'!R2075</f>
        <v>0</v>
      </c>
      <c r="H259" s="116">
        <f>+'Ark1'!S2075</f>
        <v>0</v>
      </c>
      <c r="I259" s="222" t="str">
        <f>+IF(G259=0,"",'Ark1'!AA2075)</f>
        <v/>
      </c>
      <c r="J259" s="222" t="str">
        <f>+IF(G259=0,"",'Ark1'!AB2075)</f>
        <v/>
      </c>
      <c r="K259" s="114" t="str">
        <f>+IF(G259=0,"",'Ark1'!U2075)</f>
        <v/>
      </c>
      <c r="L259" s="222" t="str">
        <f>+IF(G259=0,"",'Ark1'!W2075)</f>
        <v/>
      </c>
      <c r="M259" s="222" t="str">
        <f>+IF(G259=0,"",'Ark1'!X2075)</f>
        <v/>
      </c>
      <c r="N259" s="114" t="str">
        <f>+IF(G259=0,"",'Ark1'!Y2075)</f>
        <v/>
      </c>
      <c r="O259" s="116" t="str">
        <f>+IF(G259=0,"",'Ark1'!Z2075)</f>
        <v/>
      </c>
      <c r="P259" s="116" t="str">
        <f t="shared" si="3"/>
        <v/>
      </c>
      <c r="Q259" s="114" t="str">
        <f>+IF(G259=0,"",'Ark1'!T2075)</f>
        <v/>
      </c>
      <c r="R259" s="222" t="str">
        <f>+IF(G259=0,"",'Ark1'!V2075)</f>
        <v/>
      </c>
      <c r="S259" s="32"/>
      <c r="T259" s="35"/>
      <c r="U259" s="35"/>
      <c r="V259" s="35"/>
      <c r="W259" s="35"/>
      <c r="X259" s="35"/>
    </row>
    <row r="260" spans="1:24" x14ac:dyDescent="0.5">
      <c r="A260" s="32"/>
      <c r="B260" s="297" t="str">
        <f>+IF(E260=2012,VLOOKUP(D260,K_navn!$A$2:$C$359,2),"")</f>
        <v/>
      </c>
      <c r="C260" s="297" t="str">
        <f>+IF(E260=2012,VLOOKUP(D260,K_navn!$A$2:$C$359,3),"")</f>
        <v/>
      </c>
      <c r="D260" s="115">
        <f>+'Ark1'!P2076</f>
        <v>3025</v>
      </c>
      <c r="E260" s="115">
        <f>+'Ark1'!C2076</f>
        <v>2017</v>
      </c>
      <c r="F260" s="116" t="str">
        <f>+IF('Ark1'!Q2076=0,"",'Ark1'!Q2076)</f>
        <v/>
      </c>
      <c r="G260" s="116">
        <f>+'Ark1'!R2076</f>
        <v>0</v>
      </c>
      <c r="H260" s="116">
        <f>+'Ark1'!S2076</f>
        <v>0</v>
      </c>
      <c r="I260" s="222" t="str">
        <f>+IF(G260=0,"",'Ark1'!AA2076)</f>
        <v/>
      </c>
      <c r="J260" s="222" t="str">
        <f>+IF(G260=0,"",'Ark1'!AB2076)</f>
        <v/>
      </c>
      <c r="K260" s="114" t="str">
        <f>+IF(G260=0,"",'Ark1'!U2076)</f>
        <v/>
      </c>
      <c r="L260" s="222" t="str">
        <f>+IF(G260=0,"",'Ark1'!W2076)</f>
        <v/>
      </c>
      <c r="M260" s="222" t="str">
        <f>+IF(G260=0,"",'Ark1'!X2076)</f>
        <v/>
      </c>
      <c r="N260" s="114" t="str">
        <f>+IF(G260=0,"",'Ark1'!Y2076)</f>
        <v/>
      </c>
      <c r="O260" s="116" t="str">
        <f>+IF(G260=0,"",'Ark1'!Z2076)</f>
        <v/>
      </c>
      <c r="P260" s="116" t="str">
        <f t="shared" si="3"/>
        <v/>
      </c>
      <c r="Q260" s="114" t="str">
        <f>+IF(G260=0,"",'Ark1'!T2076)</f>
        <v/>
      </c>
      <c r="R260" s="222" t="str">
        <f>+IF(G260=0,"",'Ark1'!V2076)</f>
        <v/>
      </c>
      <c r="S260" s="32"/>
      <c r="T260" s="35"/>
      <c r="U260" s="35"/>
      <c r="V260" s="35"/>
      <c r="W260" s="35"/>
      <c r="X260" s="35"/>
    </row>
    <row r="261" spans="1:24" x14ac:dyDescent="0.5">
      <c r="A261" s="32"/>
      <c r="B261" s="297" t="str">
        <f>+IF(E261=2012,VLOOKUP(D261,K_navn!$A$2:$C$359,2),"")</f>
        <v/>
      </c>
      <c r="C261" s="297" t="str">
        <f>+IF(E261=2012,VLOOKUP(D261,K_navn!$A$2:$C$359,3),"")</f>
        <v/>
      </c>
      <c r="D261" s="115">
        <f>+'Ark1'!P2077</f>
        <v>3025</v>
      </c>
      <c r="E261" s="115">
        <f>+'Ark1'!C2077</f>
        <v>2018</v>
      </c>
      <c r="F261" s="116" t="str">
        <f>+IF('Ark1'!Q2077=0,"",'Ark1'!Q2077)</f>
        <v/>
      </c>
      <c r="G261" s="116">
        <f>+'Ark1'!R2077</f>
        <v>0</v>
      </c>
      <c r="H261" s="116">
        <f>+'Ark1'!S2077</f>
        <v>0</v>
      </c>
      <c r="I261" s="222" t="str">
        <f>+IF(G261=0,"",'Ark1'!AA2077)</f>
        <v/>
      </c>
      <c r="J261" s="222" t="str">
        <f>+IF(G261=0,"",'Ark1'!AB2077)</f>
        <v/>
      </c>
      <c r="K261" s="114" t="str">
        <f>+IF(G261=0,"",'Ark1'!U2077)</f>
        <v/>
      </c>
      <c r="L261" s="222" t="str">
        <f>+IF(G261=0,"",'Ark1'!W2077)</f>
        <v/>
      </c>
      <c r="M261" s="222" t="str">
        <f>+IF(G261=0,"",'Ark1'!X2077)</f>
        <v/>
      </c>
      <c r="N261" s="114" t="str">
        <f>+IF(G261=0,"",'Ark1'!Y2077)</f>
        <v/>
      </c>
      <c r="O261" s="116" t="str">
        <f>+IF(G261=0,"",'Ark1'!Z2077)</f>
        <v/>
      </c>
      <c r="P261" s="116" t="str">
        <f t="shared" si="3"/>
        <v/>
      </c>
      <c r="Q261" s="114" t="str">
        <f>+IF(G261=0,"",'Ark1'!T2077)</f>
        <v/>
      </c>
      <c r="R261" s="222" t="str">
        <f>+IF(G261=0,"",'Ark1'!V2077)</f>
        <v/>
      </c>
      <c r="S261" s="32"/>
      <c r="T261" s="35"/>
      <c r="U261" s="35"/>
      <c r="V261" s="35"/>
      <c r="W261" s="35"/>
      <c r="X261" s="35"/>
    </row>
    <row r="262" spans="1:24" x14ac:dyDescent="0.5">
      <c r="A262" s="32"/>
      <c r="B262" s="297" t="str">
        <f>+IF(E262=2012,VLOOKUP(D262,K_navn!$A$2:$C$359,2),"")</f>
        <v/>
      </c>
      <c r="C262" s="297" t="str">
        <f>+IF(E262=2012,VLOOKUP(D262,K_navn!$A$2:$C$359,3),"")</f>
        <v/>
      </c>
      <c r="D262" s="115">
        <f>+'Ark1'!P2078</f>
        <v>3025</v>
      </c>
      <c r="E262" s="115">
        <f>+'Ark1'!C2078</f>
        <v>2019</v>
      </c>
      <c r="F262" s="116" t="str">
        <f>+IF('Ark1'!Q2078=0,"",'Ark1'!Q2078)</f>
        <v/>
      </c>
      <c r="G262" s="116">
        <f>+'Ark1'!R2078</f>
        <v>0</v>
      </c>
      <c r="H262" s="116">
        <f>+'Ark1'!S2078</f>
        <v>0</v>
      </c>
      <c r="I262" s="222" t="str">
        <f>+IF(G262=0,"",'Ark1'!AA2078)</f>
        <v/>
      </c>
      <c r="J262" s="222" t="str">
        <f>+IF(G262=0,"",'Ark1'!AB2078)</f>
        <v/>
      </c>
      <c r="K262" s="114" t="str">
        <f>+IF(G262=0,"",'Ark1'!U2078)</f>
        <v/>
      </c>
      <c r="L262" s="222" t="str">
        <f>+IF(G262=0,"",'Ark1'!W2078)</f>
        <v/>
      </c>
      <c r="M262" s="222" t="str">
        <f>+IF(G262=0,"",'Ark1'!X2078)</f>
        <v/>
      </c>
      <c r="N262" s="114" t="str">
        <f>+IF(G262=0,"",'Ark1'!Y2078)</f>
        <v/>
      </c>
      <c r="O262" s="116" t="str">
        <f>+IF(G262=0,"",'Ark1'!Z2078)</f>
        <v/>
      </c>
      <c r="P262" s="116" t="str">
        <f t="shared" si="3"/>
        <v/>
      </c>
      <c r="Q262" s="114" t="str">
        <f>+IF(G262=0,"",'Ark1'!T2078)</f>
        <v/>
      </c>
      <c r="R262" s="222" t="str">
        <f>+IF(G262=0,"",'Ark1'!V2078)</f>
        <v/>
      </c>
      <c r="S262" s="32"/>
      <c r="T262" s="35"/>
      <c r="U262" s="35"/>
      <c r="V262" s="35"/>
      <c r="W262" s="35"/>
      <c r="X262" s="35"/>
    </row>
    <row r="263" spans="1:24" x14ac:dyDescent="0.5">
      <c r="A263" s="32"/>
      <c r="B263" s="297" t="str">
        <f>+IF(E263=2012,VLOOKUP(D263,K_navn!$A$2:$C$359,2),"")</f>
        <v/>
      </c>
      <c r="C263" s="297" t="str">
        <f>+IF(E263=2012,VLOOKUP(D263,K_navn!$A$2:$C$359,3),"")</f>
        <v/>
      </c>
      <c r="D263" s="115">
        <f>+'Ark1'!P2079</f>
        <v>3025</v>
      </c>
      <c r="E263" s="115">
        <f>+'Ark1'!C2079</f>
        <v>2020</v>
      </c>
      <c r="F263" s="116" t="str">
        <f>+IF('Ark1'!Q2079=0,"",'Ark1'!Q2079)</f>
        <v/>
      </c>
      <c r="G263" s="116">
        <f>+'Ark1'!R2079</f>
        <v>0</v>
      </c>
      <c r="H263" s="116">
        <f>+'Ark1'!S2079</f>
        <v>0</v>
      </c>
      <c r="I263" s="222" t="str">
        <f>+IF(G263=0,"",'Ark1'!AA2079)</f>
        <v/>
      </c>
      <c r="J263" s="222" t="str">
        <f>+IF(G263=0,"",'Ark1'!AB2079)</f>
        <v/>
      </c>
      <c r="K263" s="114" t="str">
        <f>+IF(G263=0,"",'Ark1'!U2079)</f>
        <v/>
      </c>
      <c r="L263" s="222" t="str">
        <f>+IF(G263=0,"",'Ark1'!W2079)</f>
        <v/>
      </c>
      <c r="M263" s="222" t="str">
        <f>+IF(G263=0,"",'Ark1'!X2079)</f>
        <v/>
      </c>
      <c r="N263" s="114" t="str">
        <f>+IF(G263=0,"",'Ark1'!Y2079)</f>
        <v/>
      </c>
      <c r="O263" s="116" t="str">
        <f>+IF(G263=0,"",'Ark1'!Z2079)</f>
        <v/>
      </c>
      <c r="P263" s="116" t="str">
        <f t="shared" si="3"/>
        <v/>
      </c>
      <c r="Q263" s="114" t="str">
        <f>+IF(G263=0,"",'Ark1'!T2079)</f>
        <v/>
      </c>
      <c r="R263" s="222" t="str">
        <f>+IF(G263=0,"",'Ark1'!V2079)</f>
        <v/>
      </c>
      <c r="S263" s="32"/>
      <c r="T263" s="35"/>
      <c r="U263" s="35"/>
      <c r="V263" s="35"/>
      <c r="W263" s="35"/>
      <c r="X263" s="35"/>
    </row>
    <row r="264" spans="1:24" x14ac:dyDescent="0.5">
      <c r="A264" s="32"/>
      <c r="B264" s="297" t="str">
        <f>+IF(E264=2012,VLOOKUP(D264,K_navn!$A$2:$C$359,2),"")</f>
        <v/>
      </c>
      <c r="C264" s="297" t="str">
        <f>+IF(E264=2012,VLOOKUP(D264,K_navn!$A$2:$C$359,3),"")</f>
        <v/>
      </c>
      <c r="D264" s="115">
        <f>+'Ark1'!P2080</f>
        <v>3025</v>
      </c>
      <c r="E264" s="115">
        <f>+'Ark1'!C2080</f>
        <v>2021</v>
      </c>
      <c r="F264" s="116" t="str">
        <f>+IF('Ark1'!Q2080=0,"",'Ark1'!Q2080)</f>
        <v/>
      </c>
      <c r="G264" s="116">
        <f>+'Ark1'!R2080</f>
        <v>0</v>
      </c>
      <c r="H264" s="116">
        <f>+'Ark1'!S2080</f>
        <v>0</v>
      </c>
      <c r="I264" s="222" t="str">
        <f>+IF(G264=0,"",'Ark1'!AA2080)</f>
        <v/>
      </c>
      <c r="J264" s="222" t="str">
        <f>+IF(G264=0,"",'Ark1'!AB2080)</f>
        <v/>
      </c>
      <c r="K264" s="114" t="str">
        <f>+IF(G264=0,"",'Ark1'!U2080)</f>
        <v/>
      </c>
      <c r="L264" s="222" t="str">
        <f>+IF(G264=0,"",'Ark1'!W2080)</f>
        <v/>
      </c>
      <c r="M264" s="222" t="str">
        <f>+IF(G264=0,"",'Ark1'!X2080)</f>
        <v/>
      </c>
      <c r="N264" s="114" t="str">
        <f>+IF(G264=0,"",'Ark1'!Y2080)</f>
        <v/>
      </c>
      <c r="O264" s="116" t="str">
        <f>+IF(G264=0,"",'Ark1'!Z2080)</f>
        <v/>
      </c>
      <c r="P264" s="116" t="str">
        <f t="shared" si="3"/>
        <v/>
      </c>
      <c r="Q264" s="114" t="str">
        <f>+IF(G264=0,"",'Ark1'!T2080)</f>
        <v/>
      </c>
      <c r="R264" s="222" t="str">
        <f>+IF(G264=0,"",'Ark1'!V2080)</f>
        <v/>
      </c>
      <c r="S264" s="32"/>
      <c r="T264" s="35"/>
      <c r="U264" s="35"/>
      <c r="V264" s="35"/>
      <c r="W264" s="35"/>
      <c r="X264" s="35"/>
    </row>
    <row r="265" spans="1:24" x14ac:dyDescent="0.5">
      <c r="A265" s="32"/>
      <c r="B265" s="297" t="str">
        <f>+IF(E265=2012,VLOOKUP(D265,K_navn!$A$2:$C$359,2),"")</f>
        <v/>
      </c>
      <c r="C265" s="297" t="str">
        <f>+IF(E265=2012,VLOOKUP(D265,K_navn!$A$2:$C$359,3),"")</f>
        <v/>
      </c>
      <c r="D265" s="115">
        <f>+'Ark1'!P2081</f>
        <v>3025</v>
      </c>
      <c r="E265" s="115">
        <f>+'Ark1'!C2081</f>
        <v>2022</v>
      </c>
      <c r="F265" s="116" t="str">
        <f>+IF('Ark1'!Q2081=0,"",'Ark1'!Q2081)</f>
        <v/>
      </c>
      <c r="G265" s="116">
        <f>+'Ark1'!R2081</f>
        <v>0</v>
      </c>
      <c r="H265" s="116">
        <f>+'Ark1'!S2081</f>
        <v>0</v>
      </c>
      <c r="I265" s="222" t="str">
        <f>+IF(G265=0,"",'Ark1'!AA2081)</f>
        <v/>
      </c>
      <c r="J265" s="222" t="str">
        <f>+IF(G265=0,"",'Ark1'!AB2081)</f>
        <v/>
      </c>
      <c r="K265" s="114" t="str">
        <f>+IF(G265=0,"",'Ark1'!U2081)</f>
        <v/>
      </c>
      <c r="L265" s="222" t="str">
        <f>+IF(G265=0,"",'Ark1'!W2081)</f>
        <v/>
      </c>
      <c r="M265" s="222" t="str">
        <f>+IF(G265=0,"",'Ark1'!X2081)</f>
        <v/>
      </c>
      <c r="N265" s="114" t="str">
        <f>+IF(G265=0,"",'Ark1'!Y2081)</f>
        <v/>
      </c>
      <c r="O265" s="116" t="str">
        <f>+IF(G265=0,"",'Ark1'!Z2081)</f>
        <v/>
      </c>
      <c r="P265" s="116" t="str">
        <f t="shared" si="3"/>
        <v/>
      </c>
      <c r="Q265" s="114" t="str">
        <f>+IF(G265=0,"",'Ark1'!T2081)</f>
        <v/>
      </c>
      <c r="R265" s="222" t="str">
        <f>+IF(G265=0,"",'Ark1'!V2081)</f>
        <v/>
      </c>
      <c r="S265" s="32"/>
      <c r="T265" s="35"/>
      <c r="U265" s="35"/>
      <c r="V265" s="35"/>
      <c r="W265" s="35"/>
      <c r="X265" s="35"/>
    </row>
    <row r="266" spans="1:24" x14ac:dyDescent="0.5">
      <c r="A266" s="32"/>
      <c r="B266" s="297" t="str">
        <f>+IF(E266=2012,VLOOKUP(D266,K_navn!$A$2:$C$359,2),"")</f>
        <v>Aurskog-Høland</v>
      </c>
      <c r="C266" s="297" t="str">
        <f>+IF(E266=2012,VLOOKUP(D266,K_navn!$A$2:$C$359,3),"")</f>
        <v>Viken</v>
      </c>
      <c r="D266" s="115">
        <f>+'Ark1'!P2082</f>
        <v>3026</v>
      </c>
      <c r="E266" s="115">
        <f>+'Ark1'!C2082</f>
        <v>2012</v>
      </c>
      <c r="F266" s="116" t="str">
        <f>+IF('Ark1'!Q2082=0,"",'Ark1'!Q2082)</f>
        <v/>
      </c>
      <c r="G266" s="116">
        <f>+'Ark1'!R2082</f>
        <v>0</v>
      </c>
      <c r="H266" s="116">
        <f>+'Ark1'!S2082</f>
        <v>0</v>
      </c>
      <c r="I266" s="222" t="str">
        <f>+IF(G266=0,"",'Ark1'!AA2082)</f>
        <v/>
      </c>
      <c r="J266" s="222" t="str">
        <f>+IF(G266=0,"",'Ark1'!AB2082)</f>
        <v/>
      </c>
      <c r="K266" s="114" t="str">
        <f>+IF(G266=0,"",'Ark1'!U2082)</f>
        <v/>
      </c>
      <c r="L266" s="222" t="str">
        <f>+IF(G266=0,"",'Ark1'!W2082)</f>
        <v/>
      </c>
      <c r="M266" s="222" t="str">
        <f>+IF(G266=0,"",'Ark1'!X2082)</f>
        <v/>
      </c>
      <c r="N266" s="114" t="str">
        <f>+IF(G266=0,"",'Ark1'!Y2082)</f>
        <v/>
      </c>
      <c r="O266" s="116" t="str">
        <f>+IF(G266=0,"",'Ark1'!Z2082)</f>
        <v/>
      </c>
      <c r="P266" s="116" t="str">
        <f t="shared" si="3"/>
        <v/>
      </c>
      <c r="Q266" s="114" t="str">
        <f>+IF(G266=0,"",'Ark1'!T2082)</f>
        <v/>
      </c>
      <c r="R266" s="222" t="str">
        <f>+IF(G266=0,"",'Ark1'!V2082)</f>
        <v/>
      </c>
      <c r="S266" s="32"/>
      <c r="T266" s="35"/>
      <c r="U266" s="35"/>
      <c r="V266" s="35"/>
      <c r="W266" s="35"/>
      <c r="X266" s="35"/>
    </row>
    <row r="267" spans="1:24" x14ac:dyDescent="0.5">
      <c r="A267" s="32"/>
      <c r="B267" s="297" t="str">
        <f>+IF(E267=2012,VLOOKUP(D267,K_navn!$A$2:$C$359,2),"")</f>
        <v/>
      </c>
      <c r="C267" s="297" t="str">
        <f>+IF(E267=2012,VLOOKUP(D267,K_navn!$A$2:$C$359,3),"")</f>
        <v/>
      </c>
      <c r="D267" s="115">
        <f>+'Ark1'!P2083</f>
        <v>3026</v>
      </c>
      <c r="E267" s="115">
        <f>+'Ark1'!C2083</f>
        <v>2013</v>
      </c>
      <c r="F267" s="116" t="str">
        <f>+IF('Ark1'!Q2083=0,"",'Ark1'!Q2083)</f>
        <v/>
      </c>
      <c r="G267" s="116">
        <f>+'Ark1'!R2083</f>
        <v>0</v>
      </c>
      <c r="H267" s="116">
        <f>+'Ark1'!S2083</f>
        <v>0</v>
      </c>
      <c r="I267" s="222" t="str">
        <f>+IF(G267=0,"",'Ark1'!AA2083)</f>
        <v/>
      </c>
      <c r="J267" s="222" t="str">
        <f>+IF(G267=0,"",'Ark1'!AB2083)</f>
        <v/>
      </c>
      <c r="K267" s="114" t="str">
        <f>+IF(G267=0,"",'Ark1'!U2083)</f>
        <v/>
      </c>
      <c r="L267" s="222" t="str">
        <f>+IF(G267=0,"",'Ark1'!W2083)</f>
        <v/>
      </c>
      <c r="M267" s="222" t="str">
        <f>+IF(G267=0,"",'Ark1'!X2083)</f>
        <v/>
      </c>
      <c r="N267" s="114" t="str">
        <f>+IF(G267=0,"",'Ark1'!Y2083)</f>
        <v/>
      </c>
      <c r="O267" s="116" t="str">
        <f>+IF(G267=0,"",'Ark1'!Z2083)</f>
        <v/>
      </c>
      <c r="P267" s="116" t="str">
        <f t="shared" si="3"/>
        <v/>
      </c>
      <c r="Q267" s="114" t="str">
        <f>+IF(G267=0,"",'Ark1'!T2083)</f>
        <v/>
      </c>
      <c r="R267" s="222" t="str">
        <f>+IF(G267=0,"",'Ark1'!V2083)</f>
        <v/>
      </c>
      <c r="S267" s="32"/>
      <c r="T267" s="35"/>
      <c r="U267" s="35"/>
      <c r="V267" s="35"/>
      <c r="W267" s="35"/>
      <c r="X267" s="35"/>
    </row>
    <row r="268" spans="1:24" x14ac:dyDescent="0.5">
      <c r="A268" s="32"/>
      <c r="B268" s="297" t="str">
        <f>+IF(E268=2012,VLOOKUP(D268,K_navn!$A$2:$C$359,2),"")</f>
        <v/>
      </c>
      <c r="C268" s="297" t="str">
        <f>+IF(E268=2012,VLOOKUP(D268,K_navn!$A$2:$C$359,3),"")</f>
        <v/>
      </c>
      <c r="D268" s="115">
        <f>+'Ark1'!P2084</f>
        <v>3026</v>
      </c>
      <c r="E268" s="115">
        <f>+'Ark1'!C2084</f>
        <v>2014</v>
      </c>
      <c r="F268" s="116" t="str">
        <f>+IF('Ark1'!Q2084=0,"",'Ark1'!Q2084)</f>
        <v/>
      </c>
      <c r="G268" s="116">
        <f>+'Ark1'!R2084</f>
        <v>0</v>
      </c>
      <c r="H268" s="116">
        <f>+'Ark1'!S2084</f>
        <v>0</v>
      </c>
      <c r="I268" s="222" t="str">
        <f>+IF(G268=0,"",'Ark1'!AA2084)</f>
        <v/>
      </c>
      <c r="J268" s="222" t="str">
        <f>+IF(G268=0,"",'Ark1'!AB2084)</f>
        <v/>
      </c>
      <c r="K268" s="114" t="str">
        <f>+IF(G268=0,"",'Ark1'!U2084)</f>
        <v/>
      </c>
      <c r="L268" s="222" t="str">
        <f>+IF(G268=0,"",'Ark1'!W2084)</f>
        <v/>
      </c>
      <c r="M268" s="222" t="str">
        <f>+IF(G268=0,"",'Ark1'!X2084)</f>
        <v/>
      </c>
      <c r="N268" s="114" t="str">
        <f>+IF(G268=0,"",'Ark1'!Y2084)</f>
        <v/>
      </c>
      <c r="O268" s="116" t="str">
        <f>+IF(G268=0,"",'Ark1'!Z2084)</f>
        <v/>
      </c>
      <c r="P268" s="116" t="str">
        <f t="shared" si="3"/>
        <v/>
      </c>
      <c r="Q268" s="114" t="str">
        <f>+IF(G268=0,"",'Ark1'!T2084)</f>
        <v/>
      </c>
      <c r="R268" s="222" t="str">
        <f>+IF(G268=0,"",'Ark1'!V2084)</f>
        <v/>
      </c>
      <c r="S268" s="32"/>
      <c r="T268" s="35"/>
      <c r="U268" s="35"/>
      <c r="V268" s="35"/>
      <c r="W268" s="35"/>
      <c r="X268" s="35"/>
    </row>
    <row r="269" spans="1:24" x14ac:dyDescent="0.5">
      <c r="A269" s="32"/>
      <c r="B269" s="297" t="str">
        <f>+IF(E269=2012,VLOOKUP(D269,K_navn!$A$2:$C$359,2),"")</f>
        <v/>
      </c>
      <c r="C269" s="297" t="str">
        <f>+IF(E269=2012,VLOOKUP(D269,K_navn!$A$2:$C$359,3),"")</f>
        <v/>
      </c>
      <c r="D269" s="115">
        <f>+'Ark1'!P2085</f>
        <v>3026</v>
      </c>
      <c r="E269" s="115">
        <f>+'Ark1'!C2085</f>
        <v>2015</v>
      </c>
      <c r="F269" s="116" t="str">
        <f>+IF('Ark1'!Q2085=0,"",'Ark1'!Q2085)</f>
        <v/>
      </c>
      <c r="G269" s="116">
        <f>+'Ark1'!R2085</f>
        <v>0</v>
      </c>
      <c r="H269" s="116">
        <f>+'Ark1'!S2085</f>
        <v>0</v>
      </c>
      <c r="I269" s="222" t="str">
        <f>+IF(G269=0,"",'Ark1'!AA2085)</f>
        <v/>
      </c>
      <c r="J269" s="222" t="str">
        <f>+IF(G269=0,"",'Ark1'!AB2085)</f>
        <v/>
      </c>
      <c r="K269" s="114" t="str">
        <f>+IF(G269=0,"",'Ark1'!U2085)</f>
        <v/>
      </c>
      <c r="L269" s="222" t="str">
        <f>+IF(G269=0,"",'Ark1'!W2085)</f>
        <v/>
      </c>
      <c r="M269" s="222" t="str">
        <f>+IF(G269=0,"",'Ark1'!X2085)</f>
        <v/>
      </c>
      <c r="N269" s="114" t="str">
        <f>+IF(G269=0,"",'Ark1'!Y2085)</f>
        <v/>
      </c>
      <c r="O269" s="116" t="str">
        <f>+IF(G269=0,"",'Ark1'!Z2085)</f>
        <v/>
      </c>
      <c r="P269" s="116" t="str">
        <f t="shared" si="3"/>
        <v/>
      </c>
      <c r="Q269" s="114" t="str">
        <f>+IF(G269=0,"",'Ark1'!T2085)</f>
        <v/>
      </c>
      <c r="R269" s="222" t="str">
        <f>+IF(G269=0,"",'Ark1'!V2085)</f>
        <v/>
      </c>
      <c r="S269" s="32"/>
      <c r="T269" s="35"/>
      <c r="U269" s="35"/>
      <c r="V269" s="35"/>
      <c r="W269" s="35"/>
      <c r="X269" s="35"/>
    </row>
    <row r="270" spans="1:24" x14ac:dyDescent="0.5">
      <c r="A270" s="32"/>
      <c r="B270" s="297" t="str">
        <f>+IF(E270=2012,VLOOKUP(D270,K_navn!$A$2:$C$359,2),"")</f>
        <v/>
      </c>
      <c r="C270" s="297" t="str">
        <f>+IF(E270=2012,VLOOKUP(D270,K_navn!$A$2:$C$359,3),"")</f>
        <v/>
      </c>
      <c r="D270" s="115">
        <f>+'Ark1'!P2086</f>
        <v>3026</v>
      </c>
      <c r="E270" s="115">
        <f>+'Ark1'!C2086</f>
        <v>2016</v>
      </c>
      <c r="F270" s="116" t="str">
        <f>+IF('Ark1'!Q2086=0,"",'Ark1'!Q2086)</f>
        <v/>
      </c>
      <c r="G270" s="116">
        <f>+'Ark1'!R2086</f>
        <v>0</v>
      </c>
      <c r="H270" s="116">
        <f>+'Ark1'!S2086</f>
        <v>0</v>
      </c>
      <c r="I270" s="222" t="str">
        <f>+IF(G270=0,"",'Ark1'!AA2086)</f>
        <v/>
      </c>
      <c r="J270" s="222" t="str">
        <f>+IF(G270=0,"",'Ark1'!AB2086)</f>
        <v/>
      </c>
      <c r="K270" s="114" t="str">
        <f>+IF(G270=0,"",'Ark1'!U2086)</f>
        <v/>
      </c>
      <c r="L270" s="222" t="str">
        <f>+IF(G270=0,"",'Ark1'!W2086)</f>
        <v/>
      </c>
      <c r="M270" s="222" t="str">
        <f>+IF(G270=0,"",'Ark1'!X2086)</f>
        <v/>
      </c>
      <c r="N270" s="114" t="str">
        <f>+IF(G270=0,"",'Ark1'!Y2086)</f>
        <v/>
      </c>
      <c r="O270" s="116" t="str">
        <f>+IF(G270=0,"",'Ark1'!Z2086)</f>
        <v/>
      </c>
      <c r="P270" s="116" t="str">
        <f t="shared" si="3"/>
        <v/>
      </c>
      <c r="Q270" s="114" t="str">
        <f>+IF(G270=0,"",'Ark1'!T2086)</f>
        <v/>
      </c>
      <c r="R270" s="222" t="str">
        <f>+IF(G270=0,"",'Ark1'!V2086)</f>
        <v/>
      </c>
      <c r="S270" s="32"/>
      <c r="T270" s="35"/>
      <c r="U270" s="35"/>
      <c r="V270" s="35"/>
      <c r="W270" s="35"/>
      <c r="X270" s="35"/>
    </row>
    <row r="271" spans="1:24" x14ac:dyDescent="0.5">
      <c r="A271" s="32"/>
      <c r="B271" s="297" t="str">
        <f>+IF(E271=2012,VLOOKUP(D271,K_navn!$A$2:$C$359,2),"")</f>
        <v/>
      </c>
      <c r="C271" s="297" t="str">
        <f>+IF(E271=2012,VLOOKUP(D271,K_navn!$A$2:$C$359,3),"")</f>
        <v/>
      </c>
      <c r="D271" s="115">
        <f>+'Ark1'!P2087</f>
        <v>3026</v>
      </c>
      <c r="E271" s="115">
        <f>+'Ark1'!C2087</f>
        <v>2017</v>
      </c>
      <c r="F271" s="116">
        <f>+IF('Ark1'!Q2087=0,"",'Ark1'!Q2087)</f>
        <v>1</v>
      </c>
      <c r="G271" s="116">
        <f>+'Ark1'!R2087</f>
        <v>8</v>
      </c>
      <c r="H271" s="116">
        <f>+'Ark1'!S2087</f>
        <v>8</v>
      </c>
      <c r="I271" s="222">
        <f>+IF(G271=0,"",'Ark1'!AA2087)</f>
        <v>2.3083359783016406E-2</v>
      </c>
      <c r="J271" s="222">
        <f>+IF(G271=0,"",'Ark1'!AB2087)</f>
        <v>2.0185420943622127E-2</v>
      </c>
      <c r="K271" s="114">
        <f>+IF(G271=0,"",'Ark1'!U2087)</f>
        <v>60</v>
      </c>
      <c r="L271" s="222">
        <f>+IF(G271=0,"",'Ark1'!W2087)</f>
        <v>71.375</v>
      </c>
      <c r="M271" s="222">
        <f>+IF(G271=0,"",'Ark1'!X2087)</f>
        <v>8.2139743729816725</v>
      </c>
      <c r="N271" s="114">
        <f>+IF(G271=0,"",'Ark1'!Y2087)</f>
        <v>0</v>
      </c>
      <c r="O271" s="116">
        <f>+IF(G271=0,"",'Ark1'!Z2087)</f>
        <v>0</v>
      </c>
      <c r="P271" s="116">
        <f t="shared" si="3"/>
        <v>8</v>
      </c>
      <c r="Q271" s="114">
        <f>+IF(G271=0,"",'Ark1'!T2087)</f>
        <v>17</v>
      </c>
      <c r="R271" s="222">
        <f>+IF(G271=0,"",'Ark1'!V2087)</f>
        <v>77.329360780064988</v>
      </c>
      <c r="S271" s="32"/>
      <c r="T271" s="35"/>
      <c r="U271" s="35"/>
      <c r="V271" s="35"/>
      <c r="W271" s="35"/>
      <c r="X271" s="35"/>
    </row>
    <row r="272" spans="1:24" x14ac:dyDescent="0.5">
      <c r="A272" s="32"/>
      <c r="B272" s="297" t="str">
        <f>+IF(E272=2012,VLOOKUP(D272,K_navn!$A$2:$C$359,2),"")</f>
        <v/>
      </c>
      <c r="C272" s="297" t="str">
        <f>+IF(E272=2012,VLOOKUP(D272,K_navn!$A$2:$C$359,3),"")</f>
        <v/>
      </c>
      <c r="D272" s="115">
        <f>+'Ark1'!P2088</f>
        <v>3026</v>
      </c>
      <c r="E272" s="115">
        <f>+'Ark1'!C2088</f>
        <v>2018</v>
      </c>
      <c r="F272" s="116" t="str">
        <f>+IF('Ark1'!Q2088=0,"",'Ark1'!Q2088)</f>
        <v/>
      </c>
      <c r="G272" s="116">
        <f>+'Ark1'!R2088</f>
        <v>0</v>
      </c>
      <c r="H272" s="116">
        <f>+'Ark1'!S2088</f>
        <v>0</v>
      </c>
      <c r="I272" s="222" t="str">
        <f>+IF(G272=0,"",'Ark1'!AA2088)</f>
        <v/>
      </c>
      <c r="J272" s="222" t="str">
        <f>+IF(G272=0,"",'Ark1'!AB2088)</f>
        <v/>
      </c>
      <c r="K272" s="114" t="str">
        <f>+IF(G272=0,"",'Ark1'!U2088)</f>
        <v/>
      </c>
      <c r="L272" s="222" t="str">
        <f>+IF(G272=0,"",'Ark1'!W2088)</f>
        <v/>
      </c>
      <c r="M272" s="222" t="str">
        <f>+IF(G272=0,"",'Ark1'!X2088)</f>
        <v/>
      </c>
      <c r="N272" s="114" t="str">
        <f>+IF(G272=0,"",'Ark1'!Y2088)</f>
        <v/>
      </c>
      <c r="O272" s="116" t="str">
        <f>+IF(G272=0,"",'Ark1'!Z2088)</f>
        <v/>
      </c>
      <c r="P272" s="116" t="str">
        <f t="shared" si="3"/>
        <v/>
      </c>
      <c r="Q272" s="114" t="str">
        <f>+IF(G272=0,"",'Ark1'!T2088)</f>
        <v/>
      </c>
      <c r="R272" s="222" t="str">
        <f>+IF(G272=0,"",'Ark1'!V2088)</f>
        <v/>
      </c>
      <c r="S272" s="32"/>
      <c r="T272" s="35"/>
      <c r="U272" s="35"/>
      <c r="V272" s="35"/>
      <c r="W272" s="35"/>
      <c r="X272" s="35"/>
    </row>
    <row r="273" spans="1:24" x14ac:dyDescent="0.5">
      <c r="A273" s="32"/>
      <c r="B273" s="297" t="str">
        <f>+IF(E273=2012,VLOOKUP(D273,K_navn!$A$2:$C$359,2),"")</f>
        <v/>
      </c>
      <c r="C273" s="297" t="str">
        <f>+IF(E273=2012,VLOOKUP(D273,K_navn!$A$2:$C$359,3),"")</f>
        <v/>
      </c>
      <c r="D273" s="115">
        <f>+'Ark1'!P2089</f>
        <v>3026</v>
      </c>
      <c r="E273" s="115">
        <f>+'Ark1'!C2089</f>
        <v>2019</v>
      </c>
      <c r="F273" s="116" t="str">
        <f>+IF('Ark1'!Q2089=0,"",'Ark1'!Q2089)</f>
        <v/>
      </c>
      <c r="G273" s="116">
        <f>+'Ark1'!R2089</f>
        <v>0</v>
      </c>
      <c r="H273" s="116">
        <f>+'Ark1'!S2089</f>
        <v>0</v>
      </c>
      <c r="I273" s="222" t="str">
        <f>+IF(G273=0,"",'Ark1'!AA2089)</f>
        <v/>
      </c>
      <c r="J273" s="222" t="str">
        <f>+IF(G273=0,"",'Ark1'!AB2089)</f>
        <v/>
      </c>
      <c r="K273" s="114" t="str">
        <f>+IF(G273=0,"",'Ark1'!U2089)</f>
        <v/>
      </c>
      <c r="L273" s="222" t="str">
        <f>+IF(G273=0,"",'Ark1'!W2089)</f>
        <v/>
      </c>
      <c r="M273" s="222" t="str">
        <f>+IF(G273=0,"",'Ark1'!X2089)</f>
        <v/>
      </c>
      <c r="N273" s="114" t="str">
        <f>+IF(G273=0,"",'Ark1'!Y2089)</f>
        <v/>
      </c>
      <c r="O273" s="116" t="str">
        <f>+IF(G273=0,"",'Ark1'!Z2089)</f>
        <v/>
      </c>
      <c r="P273" s="116" t="str">
        <f t="shared" si="3"/>
        <v/>
      </c>
      <c r="Q273" s="114" t="str">
        <f>+IF(G273=0,"",'Ark1'!T2089)</f>
        <v/>
      </c>
      <c r="R273" s="222" t="str">
        <f>+IF(G273=0,"",'Ark1'!V2089)</f>
        <v/>
      </c>
      <c r="S273" s="32"/>
      <c r="T273" s="35"/>
      <c r="U273" s="35"/>
      <c r="V273" s="35"/>
      <c r="W273" s="35"/>
      <c r="X273" s="35"/>
    </row>
    <row r="274" spans="1:24" x14ac:dyDescent="0.5">
      <c r="A274" s="32"/>
      <c r="B274" s="297" t="str">
        <f>+IF(E274=2012,VLOOKUP(D274,K_navn!$A$2:$C$359,2),"")</f>
        <v/>
      </c>
      <c r="C274" s="297" t="str">
        <f>+IF(E274=2012,VLOOKUP(D274,K_navn!$A$2:$C$359,3),"")</f>
        <v/>
      </c>
      <c r="D274" s="115">
        <f>+'Ark1'!P2090</f>
        <v>3026</v>
      </c>
      <c r="E274" s="115">
        <f>+'Ark1'!C2090</f>
        <v>2020</v>
      </c>
      <c r="F274" s="116" t="str">
        <f>+IF('Ark1'!Q2090=0,"",'Ark1'!Q2090)</f>
        <v/>
      </c>
      <c r="G274" s="116">
        <f>+'Ark1'!R2090</f>
        <v>0</v>
      </c>
      <c r="H274" s="116">
        <f>+'Ark1'!S2090</f>
        <v>0</v>
      </c>
      <c r="I274" s="222" t="str">
        <f>+IF(G274=0,"",'Ark1'!AA2090)</f>
        <v/>
      </c>
      <c r="J274" s="222" t="str">
        <f>+IF(G274=0,"",'Ark1'!AB2090)</f>
        <v/>
      </c>
      <c r="K274" s="114" t="str">
        <f>+IF(G274=0,"",'Ark1'!U2090)</f>
        <v/>
      </c>
      <c r="L274" s="222" t="str">
        <f>+IF(G274=0,"",'Ark1'!W2090)</f>
        <v/>
      </c>
      <c r="M274" s="222" t="str">
        <f>+IF(G274=0,"",'Ark1'!X2090)</f>
        <v/>
      </c>
      <c r="N274" s="114" t="str">
        <f>+IF(G274=0,"",'Ark1'!Y2090)</f>
        <v/>
      </c>
      <c r="O274" s="116" t="str">
        <f>+IF(G274=0,"",'Ark1'!Z2090)</f>
        <v/>
      </c>
      <c r="P274" s="116" t="str">
        <f t="shared" si="3"/>
        <v/>
      </c>
      <c r="Q274" s="114" t="str">
        <f>+IF(G274=0,"",'Ark1'!T2090)</f>
        <v/>
      </c>
      <c r="R274" s="222" t="str">
        <f>+IF(G274=0,"",'Ark1'!V2090)</f>
        <v/>
      </c>
      <c r="S274" s="32"/>
      <c r="T274" s="35"/>
      <c r="U274" s="35"/>
      <c r="V274" s="35"/>
      <c r="W274" s="35"/>
      <c r="X274" s="35"/>
    </row>
    <row r="275" spans="1:24" x14ac:dyDescent="0.5">
      <c r="A275" s="32"/>
      <c r="B275" s="297" t="str">
        <f>+IF(E275=2012,VLOOKUP(D275,K_navn!$A$2:$C$359,2),"")</f>
        <v/>
      </c>
      <c r="C275" s="297" t="str">
        <f>+IF(E275=2012,VLOOKUP(D275,K_navn!$A$2:$C$359,3),"")</f>
        <v/>
      </c>
      <c r="D275" s="115">
        <f>+'Ark1'!P2091</f>
        <v>3026</v>
      </c>
      <c r="E275" s="115">
        <f>+'Ark1'!C2091</f>
        <v>2021</v>
      </c>
      <c r="F275" s="116" t="str">
        <f>+IF('Ark1'!Q2091=0,"",'Ark1'!Q2091)</f>
        <v/>
      </c>
      <c r="G275" s="116">
        <f>+'Ark1'!R2091</f>
        <v>0</v>
      </c>
      <c r="H275" s="116">
        <f>+'Ark1'!S2091</f>
        <v>0</v>
      </c>
      <c r="I275" s="222" t="str">
        <f>+IF(G275=0,"",'Ark1'!AA2091)</f>
        <v/>
      </c>
      <c r="J275" s="222" t="str">
        <f>+IF(G275=0,"",'Ark1'!AB2091)</f>
        <v/>
      </c>
      <c r="K275" s="114" t="str">
        <f>+IF(G275=0,"",'Ark1'!U2091)</f>
        <v/>
      </c>
      <c r="L275" s="222" t="str">
        <f>+IF(G275=0,"",'Ark1'!W2091)</f>
        <v/>
      </c>
      <c r="M275" s="222" t="str">
        <f>+IF(G275=0,"",'Ark1'!X2091)</f>
        <v/>
      </c>
      <c r="N275" s="114" t="str">
        <f>+IF(G275=0,"",'Ark1'!Y2091)</f>
        <v/>
      </c>
      <c r="O275" s="116" t="str">
        <f>+IF(G275=0,"",'Ark1'!Z2091)</f>
        <v/>
      </c>
      <c r="P275" s="116" t="str">
        <f t="shared" si="3"/>
        <v/>
      </c>
      <c r="Q275" s="114" t="str">
        <f>+IF(G275=0,"",'Ark1'!T2091)</f>
        <v/>
      </c>
      <c r="R275" s="222" t="str">
        <f>+IF(G275=0,"",'Ark1'!V2091)</f>
        <v/>
      </c>
      <c r="S275" s="32"/>
      <c r="T275" s="35"/>
      <c r="U275" s="35"/>
      <c r="V275" s="35"/>
      <c r="W275" s="35"/>
      <c r="X275" s="35"/>
    </row>
    <row r="276" spans="1:24" x14ac:dyDescent="0.5">
      <c r="A276" s="32"/>
      <c r="B276" s="297" t="str">
        <f>+IF(E276=2012,VLOOKUP(D276,K_navn!$A$2:$C$359,2),"")</f>
        <v/>
      </c>
      <c r="C276" s="297" t="str">
        <f>+IF(E276=2012,VLOOKUP(D276,K_navn!$A$2:$C$359,3),"")</f>
        <v/>
      </c>
      <c r="D276" s="115">
        <f>+'Ark1'!P2092</f>
        <v>3026</v>
      </c>
      <c r="E276" s="115">
        <f>+'Ark1'!C2092</f>
        <v>2022</v>
      </c>
      <c r="F276" s="116" t="str">
        <f>+IF('Ark1'!Q2092=0,"",'Ark1'!Q2092)</f>
        <v/>
      </c>
      <c r="G276" s="116">
        <f>+'Ark1'!R2092</f>
        <v>0</v>
      </c>
      <c r="H276" s="116">
        <f>+'Ark1'!S2092</f>
        <v>0</v>
      </c>
      <c r="I276" s="222" t="str">
        <f>+IF(G276=0,"",'Ark1'!AA2092)</f>
        <v/>
      </c>
      <c r="J276" s="222" t="str">
        <f>+IF(G276=0,"",'Ark1'!AB2092)</f>
        <v/>
      </c>
      <c r="K276" s="114" t="str">
        <f>+IF(G276=0,"",'Ark1'!U2092)</f>
        <v/>
      </c>
      <c r="L276" s="222" t="str">
        <f>+IF(G276=0,"",'Ark1'!W2092)</f>
        <v/>
      </c>
      <c r="M276" s="222" t="str">
        <f>+IF(G276=0,"",'Ark1'!X2092)</f>
        <v/>
      </c>
      <c r="N276" s="114" t="str">
        <f>+IF(G276=0,"",'Ark1'!Y2092)</f>
        <v/>
      </c>
      <c r="O276" s="116" t="str">
        <f>+IF(G276=0,"",'Ark1'!Z2092)</f>
        <v/>
      </c>
      <c r="P276" s="116" t="str">
        <f t="shared" si="3"/>
        <v/>
      </c>
      <c r="Q276" s="114" t="str">
        <f>+IF(G276=0,"",'Ark1'!T2092)</f>
        <v/>
      </c>
      <c r="R276" s="222" t="str">
        <f>+IF(G276=0,"",'Ark1'!V2092)</f>
        <v/>
      </c>
      <c r="S276" s="32"/>
      <c r="T276" s="35"/>
      <c r="U276" s="35"/>
      <c r="V276" s="35"/>
      <c r="W276" s="35"/>
      <c r="X276" s="35"/>
    </row>
    <row r="277" spans="1:24" x14ac:dyDescent="0.5">
      <c r="A277" s="32"/>
      <c r="B277" s="297" t="str">
        <f>+IF(E277=2012,VLOOKUP(D277,K_navn!$A$2:$C$359,2),"")</f>
        <v>Rælingen</v>
      </c>
      <c r="C277" s="297" t="str">
        <f>+IF(E277=2012,VLOOKUP(D277,K_navn!$A$2:$C$359,3),"")</f>
        <v>Viken</v>
      </c>
      <c r="D277" s="115">
        <f>+'Ark1'!P2093</f>
        <v>3027</v>
      </c>
      <c r="E277" s="115">
        <f>+'Ark1'!C2093</f>
        <v>2012</v>
      </c>
      <c r="F277" s="116" t="str">
        <f>+IF('Ark1'!Q2093=0,"",'Ark1'!Q2093)</f>
        <v/>
      </c>
      <c r="G277" s="116">
        <f>+'Ark1'!R2093</f>
        <v>0</v>
      </c>
      <c r="H277" s="116">
        <f>+'Ark1'!S2093</f>
        <v>0</v>
      </c>
      <c r="I277" s="222" t="str">
        <f>+IF(G277=0,"",'Ark1'!AA2093)</f>
        <v/>
      </c>
      <c r="J277" s="222" t="str">
        <f>+IF(G277=0,"",'Ark1'!AB2093)</f>
        <v/>
      </c>
      <c r="K277" s="114" t="str">
        <f>+IF(G277=0,"",'Ark1'!U2093)</f>
        <v/>
      </c>
      <c r="L277" s="222" t="str">
        <f>+IF(G277=0,"",'Ark1'!W2093)</f>
        <v/>
      </c>
      <c r="M277" s="222" t="str">
        <f>+IF(G277=0,"",'Ark1'!X2093)</f>
        <v/>
      </c>
      <c r="N277" s="114" t="str">
        <f>+IF(G277=0,"",'Ark1'!Y2093)</f>
        <v/>
      </c>
      <c r="O277" s="116" t="str">
        <f>+IF(G277=0,"",'Ark1'!Z2093)</f>
        <v/>
      </c>
      <c r="P277" s="116" t="str">
        <f t="shared" si="3"/>
        <v/>
      </c>
      <c r="Q277" s="114" t="str">
        <f>+IF(G277=0,"",'Ark1'!T2093)</f>
        <v/>
      </c>
      <c r="R277" s="222" t="str">
        <f>+IF(G277=0,"",'Ark1'!V2093)</f>
        <v/>
      </c>
      <c r="S277" s="32"/>
      <c r="T277" s="35"/>
      <c r="U277" s="35"/>
      <c r="V277" s="35"/>
      <c r="W277" s="35"/>
      <c r="X277" s="35"/>
    </row>
    <row r="278" spans="1:24" x14ac:dyDescent="0.5">
      <c r="A278" s="32"/>
      <c r="B278" s="297" t="str">
        <f>+IF(E278=2012,VLOOKUP(D278,K_navn!$A$2:$C$359,2),"")</f>
        <v/>
      </c>
      <c r="C278" s="297" t="str">
        <f>+IF(E278=2012,VLOOKUP(D278,K_navn!$A$2:$C$359,3),"")</f>
        <v/>
      </c>
      <c r="D278" s="115">
        <f>+'Ark1'!P2094</f>
        <v>3027</v>
      </c>
      <c r="E278" s="115">
        <f>+'Ark1'!C2094</f>
        <v>2013</v>
      </c>
      <c r="F278" s="116" t="str">
        <f>+IF('Ark1'!Q2094=0,"",'Ark1'!Q2094)</f>
        <v/>
      </c>
      <c r="G278" s="116">
        <f>+'Ark1'!R2094</f>
        <v>0</v>
      </c>
      <c r="H278" s="116">
        <f>+'Ark1'!S2094</f>
        <v>0</v>
      </c>
      <c r="I278" s="222" t="str">
        <f>+IF(G278=0,"",'Ark1'!AA2094)</f>
        <v/>
      </c>
      <c r="J278" s="222" t="str">
        <f>+IF(G278=0,"",'Ark1'!AB2094)</f>
        <v/>
      </c>
      <c r="K278" s="114" t="str">
        <f>+IF(G278=0,"",'Ark1'!U2094)</f>
        <v/>
      </c>
      <c r="L278" s="222" t="str">
        <f>+IF(G278=0,"",'Ark1'!W2094)</f>
        <v/>
      </c>
      <c r="M278" s="222" t="str">
        <f>+IF(G278=0,"",'Ark1'!X2094)</f>
        <v/>
      </c>
      <c r="N278" s="114" t="str">
        <f>+IF(G278=0,"",'Ark1'!Y2094)</f>
        <v/>
      </c>
      <c r="O278" s="116" t="str">
        <f>+IF(G278=0,"",'Ark1'!Z2094)</f>
        <v/>
      </c>
      <c r="P278" s="116" t="str">
        <f t="shared" si="3"/>
        <v/>
      </c>
      <c r="Q278" s="114" t="str">
        <f>+IF(G278=0,"",'Ark1'!T2094)</f>
        <v/>
      </c>
      <c r="R278" s="222" t="str">
        <f>+IF(G278=0,"",'Ark1'!V2094)</f>
        <v/>
      </c>
      <c r="S278" s="32"/>
      <c r="T278" s="35"/>
      <c r="U278" s="35"/>
      <c r="V278" s="35"/>
      <c r="W278" s="35"/>
      <c r="X278" s="35"/>
    </row>
    <row r="279" spans="1:24" x14ac:dyDescent="0.5">
      <c r="A279" s="32"/>
      <c r="B279" s="297" t="str">
        <f>+IF(E279=2012,VLOOKUP(D279,K_navn!$A$2:$C$359,2),"")</f>
        <v/>
      </c>
      <c r="C279" s="297" t="str">
        <f>+IF(E279=2012,VLOOKUP(D279,K_navn!$A$2:$C$359,3),"")</f>
        <v/>
      </c>
      <c r="D279" s="115">
        <f>+'Ark1'!P2095</f>
        <v>3027</v>
      </c>
      <c r="E279" s="115">
        <f>+'Ark1'!C2095</f>
        <v>2014</v>
      </c>
      <c r="F279" s="116" t="str">
        <f>+IF('Ark1'!Q2095=0,"",'Ark1'!Q2095)</f>
        <v/>
      </c>
      <c r="G279" s="116">
        <f>+'Ark1'!R2095</f>
        <v>0</v>
      </c>
      <c r="H279" s="116">
        <f>+'Ark1'!S2095</f>
        <v>0</v>
      </c>
      <c r="I279" s="222" t="str">
        <f>+IF(G279=0,"",'Ark1'!AA2095)</f>
        <v/>
      </c>
      <c r="J279" s="222" t="str">
        <f>+IF(G279=0,"",'Ark1'!AB2095)</f>
        <v/>
      </c>
      <c r="K279" s="114" t="str">
        <f>+IF(G279=0,"",'Ark1'!U2095)</f>
        <v/>
      </c>
      <c r="L279" s="222" t="str">
        <f>+IF(G279=0,"",'Ark1'!W2095)</f>
        <v/>
      </c>
      <c r="M279" s="222" t="str">
        <f>+IF(G279=0,"",'Ark1'!X2095)</f>
        <v/>
      </c>
      <c r="N279" s="114" t="str">
        <f>+IF(G279=0,"",'Ark1'!Y2095)</f>
        <v/>
      </c>
      <c r="O279" s="116" t="str">
        <f>+IF(G279=0,"",'Ark1'!Z2095)</f>
        <v/>
      </c>
      <c r="P279" s="116" t="str">
        <f t="shared" si="3"/>
        <v/>
      </c>
      <c r="Q279" s="114" t="str">
        <f>+IF(G279=0,"",'Ark1'!T2095)</f>
        <v/>
      </c>
      <c r="R279" s="222" t="str">
        <f>+IF(G279=0,"",'Ark1'!V2095)</f>
        <v/>
      </c>
      <c r="S279" s="32"/>
      <c r="T279" s="35"/>
      <c r="U279" s="35"/>
      <c r="V279" s="35"/>
      <c r="W279" s="35"/>
      <c r="X279" s="35"/>
    </row>
    <row r="280" spans="1:24" x14ac:dyDescent="0.5">
      <c r="A280" s="32"/>
      <c r="B280" s="297" t="str">
        <f>+IF(E280=2012,VLOOKUP(D280,K_navn!$A$2:$C$359,2),"")</f>
        <v/>
      </c>
      <c r="C280" s="297" t="str">
        <f>+IF(E280=2012,VLOOKUP(D280,K_navn!$A$2:$C$359,3),"")</f>
        <v/>
      </c>
      <c r="D280" s="115">
        <f>+'Ark1'!P2096</f>
        <v>3027</v>
      </c>
      <c r="E280" s="115">
        <f>+'Ark1'!C2096</f>
        <v>2015</v>
      </c>
      <c r="F280" s="116" t="str">
        <f>+IF('Ark1'!Q2096=0,"",'Ark1'!Q2096)</f>
        <v/>
      </c>
      <c r="G280" s="116">
        <f>+'Ark1'!R2096</f>
        <v>0</v>
      </c>
      <c r="H280" s="116">
        <f>+'Ark1'!S2096</f>
        <v>0</v>
      </c>
      <c r="I280" s="222" t="str">
        <f>+IF(G280=0,"",'Ark1'!AA2096)</f>
        <v/>
      </c>
      <c r="J280" s="222" t="str">
        <f>+IF(G280=0,"",'Ark1'!AB2096)</f>
        <v/>
      </c>
      <c r="K280" s="114" t="str">
        <f>+IF(G280=0,"",'Ark1'!U2096)</f>
        <v/>
      </c>
      <c r="L280" s="222" t="str">
        <f>+IF(G280=0,"",'Ark1'!W2096)</f>
        <v/>
      </c>
      <c r="M280" s="222" t="str">
        <f>+IF(G280=0,"",'Ark1'!X2096)</f>
        <v/>
      </c>
      <c r="N280" s="114" t="str">
        <f>+IF(G280=0,"",'Ark1'!Y2096)</f>
        <v/>
      </c>
      <c r="O280" s="116" t="str">
        <f>+IF(G280=0,"",'Ark1'!Z2096)</f>
        <v/>
      </c>
      <c r="P280" s="116" t="str">
        <f t="shared" si="3"/>
        <v/>
      </c>
      <c r="Q280" s="114" t="str">
        <f>+IF(G280=0,"",'Ark1'!T2096)</f>
        <v/>
      </c>
      <c r="R280" s="222" t="str">
        <f>+IF(G280=0,"",'Ark1'!V2096)</f>
        <v/>
      </c>
      <c r="S280" s="32"/>
      <c r="T280" s="35"/>
      <c r="U280" s="35"/>
      <c r="V280" s="35"/>
      <c r="W280" s="35"/>
      <c r="X280" s="35"/>
    </row>
    <row r="281" spans="1:24" x14ac:dyDescent="0.5">
      <c r="A281" s="32"/>
      <c r="B281" s="297" t="str">
        <f>+IF(E281=2012,VLOOKUP(D281,K_navn!$A$2:$C$359,2),"")</f>
        <v/>
      </c>
      <c r="C281" s="297" t="str">
        <f>+IF(E281=2012,VLOOKUP(D281,K_navn!$A$2:$C$359,3),"")</f>
        <v/>
      </c>
      <c r="D281" s="115">
        <f>+'Ark1'!P2097</f>
        <v>3027</v>
      </c>
      <c r="E281" s="115">
        <f>+'Ark1'!C2097</f>
        <v>2016</v>
      </c>
      <c r="F281" s="116" t="str">
        <f>+IF('Ark1'!Q2097=0,"",'Ark1'!Q2097)</f>
        <v/>
      </c>
      <c r="G281" s="116">
        <f>+'Ark1'!R2097</f>
        <v>0</v>
      </c>
      <c r="H281" s="116">
        <f>+'Ark1'!S2097</f>
        <v>0</v>
      </c>
      <c r="I281" s="222" t="str">
        <f>+IF(G281=0,"",'Ark1'!AA2097)</f>
        <v/>
      </c>
      <c r="J281" s="222" t="str">
        <f>+IF(G281=0,"",'Ark1'!AB2097)</f>
        <v/>
      </c>
      <c r="K281" s="114" t="str">
        <f>+IF(G281=0,"",'Ark1'!U2097)</f>
        <v/>
      </c>
      <c r="L281" s="222" t="str">
        <f>+IF(G281=0,"",'Ark1'!W2097)</f>
        <v/>
      </c>
      <c r="M281" s="222" t="str">
        <f>+IF(G281=0,"",'Ark1'!X2097)</f>
        <v/>
      </c>
      <c r="N281" s="114" t="str">
        <f>+IF(G281=0,"",'Ark1'!Y2097)</f>
        <v/>
      </c>
      <c r="O281" s="116" t="str">
        <f>+IF(G281=0,"",'Ark1'!Z2097)</f>
        <v/>
      </c>
      <c r="P281" s="116" t="str">
        <f t="shared" ref="P281:P344" si="4">+IF(G281=0,"",H281/F281)</f>
        <v/>
      </c>
      <c r="Q281" s="114" t="str">
        <f>+IF(G281=0,"",'Ark1'!T2097)</f>
        <v/>
      </c>
      <c r="R281" s="222" t="str">
        <f>+IF(G281=0,"",'Ark1'!V2097)</f>
        <v/>
      </c>
      <c r="S281" s="32"/>
      <c r="T281" s="35"/>
      <c r="U281" s="35"/>
      <c r="V281" s="35"/>
      <c r="W281" s="35"/>
      <c r="X281" s="35"/>
    </row>
    <row r="282" spans="1:24" x14ac:dyDescent="0.5">
      <c r="A282" s="32"/>
      <c r="B282" s="297" t="str">
        <f>+IF(E282=2012,VLOOKUP(D282,K_navn!$A$2:$C$359,2),"")</f>
        <v/>
      </c>
      <c r="C282" s="297" t="str">
        <f>+IF(E282=2012,VLOOKUP(D282,K_navn!$A$2:$C$359,3),"")</f>
        <v/>
      </c>
      <c r="D282" s="115">
        <f>+'Ark1'!P2098</f>
        <v>3027</v>
      </c>
      <c r="E282" s="115">
        <f>+'Ark1'!C2098</f>
        <v>2017</v>
      </c>
      <c r="F282" s="116" t="str">
        <f>+IF('Ark1'!Q2098=0,"",'Ark1'!Q2098)</f>
        <v/>
      </c>
      <c r="G282" s="116">
        <f>+'Ark1'!R2098</f>
        <v>0</v>
      </c>
      <c r="H282" s="116">
        <f>+'Ark1'!S2098</f>
        <v>0</v>
      </c>
      <c r="I282" s="222" t="str">
        <f>+IF(G282=0,"",'Ark1'!AA2098)</f>
        <v/>
      </c>
      <c r="J282" s="222" t="str">
        <f>+IF(G282=0,"",'Ark1'!AB2098)</f>
        <v/>
      </c>
      <c r="K282" s="114" t="str">
        <f>+IF(G282=0,"",'Ark1'!U2098)</f>
        <v/>
      </c>
      <c r="L282" s="222" t="str">
        <f>+IF(G282=0,"",'Ark1'!W2098)</f>
        <v/>
      </c>
      <c r="M282" s="222" t="str">
        <f>+IF(G282=0,"",'Ark1'!X2098)</f>
        <v/>
      </c>
      <c r="N282" s="114" t="str">
        <f>+IF(G282=0,"",'Ark1'!Y2098)</f>
        <v/>
      </c>
      <c r="O282" s="116" t="str">
        <f>+IF(G282=0,"",'Ark1'!Z2098)</f>
        <v/>
      </c>
      <c r="P282" s="116" t="str">
        <f t="shared" si="4"/>
        <v/>
      </c>
      <c r="Q282" s="114" t="str">
        <f>+IF(G282=0,"",'Ark1'!T2098)</f>
        <v/>
      </c>
      <c r="R282" s="222" t="str">
        <f>+IF(G282=0,"",'Ark1'!V2098)</f>
        <v/>
      </c>
      <c r="S282" s="32"/>
      <c r="T282" s="35"/>
      <c r="U282" s="35"/>
      <c r="V282" s="35"/>
      <c r="W282" s="35"/>
      <c r="X282" s="35"/>
    </row>
    <row r="283" spans="1:24" x14ac:dyDescent="0.5">
      <c r="A283" s="32"/>
      <c r="B283" s="297" t="str">
        <f>+IF(E283=2012,VLOOKUP(D283,K_navn!$A$2:$C$359,2),"")</f>
        <v/>
      </c>
      <c r="C283" s="297" t="str">
        <f>+IF(E283=2012,VLOOKUP(D283,K_navn!$A$2:$C$359,3),"")</f>
        <v/>
      </c>
      <c r="D283" s="115">
        <f>+'Ark1'!P2099</f>
        <v>3027</v>
      </c>
      <c r="E283" s="115">
        <f>+'Ark1'!C2099</f>
        <v>2018</v>
      </c>
      <c r="F283" s="116" t="str">
        <f>+IF('Ark1'!Q2099=0,"",'Ark1'!Q2099)</f>
        <v/>
      </c>
      <c r="G283" s="116">
        <f>+'Ark1'!R2099</f>
        <v>0</v>
      </c>
      <c r="H283" s="116">
        <f>+'Ark1'!S2099</f>
        <v>0</v>
      </c>
      <c r="I283" s="222" t="str">
        <f>+IF(G283=0,"",'Ark1'!AA2099)</f>
        <v/>
      </c>
      <c r="J283" s="222" t="str">
        <f>+IF(G283=0,"",'Ark1'!AB2099)</f>
        <v/>
      </c>
      <c r="K283" s="114" t="str">
        <f>+IF(G283=0,"",'Ark1'!U2099)</f>
        <v/>
      </c>
      <c r="L283" s="222" t="str">
        <f>+IF(G283=0,"",'Ark1'!W2099)</f>
        <v/>
      </c>
      <c r="M283" s="222" t="str">
        <f>+IF(G283=0,"",'Ark1'!X2099)</f>
        <v/>
      </c>
      <c r="N283" s="114" t="str">
        <f>+IF(G283=0,"",'Ark1'!Y2099)</f>
        <v/>
      </c>
      <c r="O283" s="116" t="str">
        <f>+IF(G283=0,"",'Ark1'!Z2099)</f>
        <v/>
      </c>
      <c r="P283" s="116" t="str">
        <f t="shared" si="4"/>
        <v/>
      </c>
      <c r="Q283" s="114" t="str">
        <f>+IF(G283=0,"",'Ark1'!T2099)</f>
        <v/>
      </c>
      <c r="R283" s="222" t="str">
        <f>+IF(G283=0,"",'Ark1'!V2099)</f>
        <v/>
      </c>
      <c r="S283" s="32"/>
      <c r="T283" s="35"/>
      <c r="U283" s="35"/>
      <c r="V283" s="35"/>
      <c r="W283" s="35"/>
      <c r="X283" s="35"/>
    </row>
    <row r="284" spans="1:24" x14ac:dyDescent="0.5">
      <c r="A284" s="32"/>
      <c r="B284" s="297" t="str">
        <f>+IF(E284=2012,VLOOKUP(D284,K_navn!$A$2:$C$359,2),"")</f>
        <v/>
      </c>
      <c r="C284" s="297" t="str">
        <f>+IF(E284=2012,VLOOKUP(D284,K_navn!$A$2:$C$359,3),"")</f>
        <v/>
      </c>
      <c r="D284" s="115">
        <f>+'Ark1'!P2100</f>
        <v>3027</v>
      </c>
      <c r="E284" s="115">
        <f>+'Ark1'!C2100</f>
        <v>2019</v>
      </c>
      <c r="F284" s="116" t="str">
        <f>+IF('Ark1'!Q2100=0,"",'Ark1'!Q2100)</f>
        <v/>
      </c>
      <c r="G284" s="116">
        <f>+'Ark1'!R2100</f>
        <v>0</v>
      </c>
      <c r="H284" s="116">
        <f>+'Ark1'!S2100</f>
        <v>0</v>
      </c>
      <c r="I284" s="222" t="str">
        <f>+IF(G284=0,"",'Ark1'!AA2100)</f>
        <v/>
      </c>
      <c r="J284" s="222" t="str">
        <f>+IF(G284=0,"",'Ark1'!AB2100)</f>
        <v/>
      </c>
      <c r="K284" s="114" t="str">
        <f>+IF(G284=0,"",'Ark1'!U2100)</f>
        <v/>
      </c>
      <c r="L284" s="222" t="str">
        <f>+IF(G284=0,"",'Ark1'!W2100)</f>
        <v/>
      </c>
      <c r="M284" s="222" t="str">
        <f>+IF(G284=0,"",'Ark1'!X2100)</f>
        <v/>
      </c>
      <c r="N284" s="114" t="str">
        <f>+IF(G284=0,"",'Ark1'!Y2100)</f>
        <v/>
      </c>
      <c r="O284" s="116" t="str">
        <f>+IF(G284=0,"",'Ark1'!Z2100)</f>
        <v/>
      </c>
      <c r="P284" s="116" t="str">
        <f t="shared" si="4"/>
        <v/>
      </c>
      <c r="Q284" s="114" t="str">
        <f>+IF(G284=0,"",'Ark1'!T2100)</f>
        <v/>
      </c>
      <c r="R284" s="222" t="str">
        <f>+IF(G284=0,"",'Ark1'!V2100)</f>
        <v/>
      </c>
      <c r="S284" s="32"/>
      <c r="T284" s="35"/>
      <c r="U284" s="35"/>
      <c r="V284" s="35"/>
      <c r="W284" s="35"/>
      <c r="X284" s="35"/>
    </row>
    <row r="285" spans="1:24" x14ac:dyDescent="0.5">
      <c r="A285" s="32"/>
      <c r="B285" s="297" t="str">
        <f>+IF(E285=2012,VLOOKUP(D285,K_navn!$A$2:$C$359,2),"")</f>
        <v/>
      </c>
      <c r="C285" s="297" t="str">
        <f>+IF(E285=2012,VLOOKUP(D285,K_navn!$A$2:$C$359,3),"")</f>
        <v/>
      </c>
      <c r="D285" s="115">
        <f>+'Ark1'!P2101</f>
        <v>3027</v>
      </c>
      <c r="E285" s="115">
        <f>+'Ark1'!C2101</f>
        <v>2020</v>
      </c>
      <c r="F285" s="116" t="str">
        <f>+IF('Ark1'!Q2101=0,"",'Ark1'!Q2101)</f>
        <v/>
      </c>
      <c r="G285" s="116">
        <f>+'Ark1'!R2101</f>
        <v>0</v>
      </c>
      <c r="H285" s="116">
        <f>+'Ark1'!S2101</f>
        <v>0</v>
      </c>
      <c r="I285" s="222" t="str">
        <f>+IF(G285=0,"",'Ark1'!AA2101)</f>
        <v/>
      </c>
      <c r="J285" s="222" t="str">
        <f>+IF(G285=0,"",'Ark1'!AB2101)</f>
        <v/>
      </c>
      <c r="K285" s="114" t="str">
        <f>+IF(G285=0,"",'Ark1'!U2101)</f>
        <v/>
      </c>
      <c r="L285" s="222" t="str">
        <f>+IF(G285=0,"",'Ark1'!W2101)</f>
        <v/>
      </c>
      <c r="M285" s="222" t="str">
        <f>+IF(G285=0,"",'Ark1'!X2101)</f>
        <v/>
      </c>
      <c r="N285" s="114" t="str">
        <f>+IF(G285=0,"",'Ark1'!Y2101)</f>
        <v/>
      </c>
      <c r="O285" s="116" t="str">
        <f>+IF(G285=0,"",'Ark1'!Z2101)</f>
        <v/>
      </c>
      <c r="P285" s="116" t="str">
        <f t="shared" si="4"/>
        <v/>
      </c>
      <c r="Q285" s="114" t="str">
        <f>+IF(G285=0,"",'Ark1'!T2101)</f>
        <v/>
      </c>
      <c r="R285" s="222" t="str">
        <f>+IF(G285=0,"",'Ark1'!V2101)</f>
        <v/>
      </c>
      <c r="S285" s="32"/>
      <c r="T285" s="35"/>
      <c r="U285" s="35"/>
      <c r="V285" s="35"/>
      <c r="W285" s="35"/>
      <c r="X285" s="35"/>
    </row>
    <row r="286" spans="1:24" x14ac:dyDescent="0.5">
      <c r="A286" s="32"/>
      <c r="B286" s="297" t="str">
        <f>+IF(E286=2012,VLOOKUP(D286,K_navn!$A$2:$C$359,2),"")</f>
        <v/>
      </c>
      <c r="C286" s="297" t="str">
        <f>+IF(E286=2012,VLOOKUP(D286,K_navn!$A$2:$C$359,3),"")</f>
        <v/>
      </c>
      <c r="D286" s="115">
        <f>+'Ark1'!P2102</f>
        <v>3027</v>
      </c>
      <c r="E286" s="115">
        <f>+'Ark1'!C2102</f>
        <v>2021</v>
      </c>
      <c r="F286" s="116" t="str">
        <f>+IF('Ark1'!Q2102=0,"",'Ark1'!Q2102)</f>
        <v/>
      </c>
      <c r="G286" s="116">
        <f>+'Ark1'!R2102</f>
        <v>0</v>
      </c>
      <c r="H286" s="116">
        <f>+'Ark1'!S2102</f>
        <v>0</v>
      </c>
      <c r="I286" s="222" t="str">
        <f>+IF(G286=0,"",'Ark1'!AA2102)</f>
        <v/>
      </c>
      <c r="J286" s="222" t="str">
        <f>+IF(G286=0,"",'Ark1'!AB2102)</f>
        <v/>
      </c>
      <c r="K286" s="114" t="str">
        <f>+IF(G286=0,"",'Ark1'!U2102)</f>
        <v/>
      </c>
      <c r="L286" s="222" t="str">
        <f>+IF(G286=0,"",'Ark1'!W2102)</f>
        <v/>
      </c>
      <c r="M286" s="222" t="str">
        <f>+IF(G286=0,"",'Ark1'!X2102)</f>
        <v/>
      </c>
      <c r="N286" s="114" t="str">
        <f>+IF(G286=0,"",'Ark1'!Y2102)</f>
        <v/>
      </c>
      <c r="O286" s="116" t="str">
        <f>+IF(G286=0,"",'Ark1'!Z2102)</f>
        <v/>
      </c>
      <c r="P286" s="116" t="str">
        <f t="shared" si="4"/>
        <v/>
      </c>
      <c r="Q286" s="114" t="str">
        <f>+IF(G286=0,"",'Ark1'!T2102)</f>
        <v/>
      </c>
      <c r="R286" s="222" t="str">
        <f>+IF(G286=0,"",'Ark1'!V2102)</f>
        <v/>
      </c>
      <c r="S286" s="32"/>
      <c r="T286" s="35"/>
      <c r="U286" s="35"/>
      <c r="V286" s="35"/>
      <c r="W286" s="35"/>
      <c r="X286" s="35"/>
    </row>
    <row r="287" spans="1:24" x14ac:dyDescent="0.5">
      <c r="A287" s="32"/>
      <c r="B287" s="297" t="str">
        <f>+IF(E287=2012,VLOOKUP(D287,K_navn!$A$2:$C$359,2),"")</f>
        <v/>
      </c>
      <c r="C287" s="297" t="str">
        <f>+IF(E287=2012,VLOOKUP(D287,K_navn!$A$2:$C$359,3),"")</f>
        <v/>
      </c>
      <c r="D287" s="115">
        <f>+'Ark1'!P2103</f>
        <v>3027</v>
      </c>
      <c r="E287" s="115">
        <f>+'Ark1'!C2103</f>
        <v>2022</v>
      </c>
      <c r="F287" s="116" t="str">
        <f>+IF('Ark1'!Q2103=0,"",'Ark1'!Q2103)</f>
        <v/>
      </c>
      <c r="G287" s="116">
        <f>+'Ark1'!R2103</f>
        <v>0</v>
      </c>
      <c r="H287" s="116">
        <f>+'Ark1'!S2103</f>
        <v>0</v>
      </c>
      <c r="I287" s="222" t="str">
        <f>+IF(G287=0,"",'Ark1'!AA2103)</f>
        <v/>
      </c>
      <c r="J287" s="222" t="str">
        <f>+IF(G287=0,"",'Ark1'!AB2103)</f>
        <v/>
      </c>
      <c r="K287" s="114" t="str">
        <f>+IF(G287=0,"",'Ark1'!U2103)</f>
        <v/>
      </c>
      <c r="L287" s="222" t="str">
        <f>+IF(G287=0,"",'Ark1'!W2103)</f>
        <v/>
      </c>
      <c r="M287" s="222" t="str">
        <f>+IF(G287=0,"",'Ark1'!X2103)</f>
        <v/>
      </c>
      <c r="N287" s="114" t="str">
        <f>+IF(G287=0,"",'Ark1'!Y2103)</f>
        <v/>
      </c>
      <c r="O287" s="116" t="str">
        <f>+IF(G287=0,"",'Ark1'!Z2103)</f>
        <v/>
      </c>
      <c r="P287" s="116" t="str">
        <f t="shared" si="4"/>
        <v/>
      </c>
      <c r="Q287" s="114" t="str">
        <f>+IF(G287=0,"",'Ark1'!T2103)</f>
        <v/>
      </c>
      <c r="R287" s="222" t="str">
        <f>+IF(G287=0,"",'Ark1'!V2103)</f>
        <v/>
      </c>
      <c r="S287" s="32"/>
      <c r="T287" s="35"/>
      <c r="U287" s="35"/>
      <c r="V287" s="35"/>
      <c r="W287" s="35"/>
      <c r="X287" s="35"/>
    </row>
    <row r="288" spans="1:24" x14ac:dyDescent="0.5">
      <c r="A288" s="32"/>
      <c r="B288" s="297" t="str">
        <f>+IF(E288=2012,VLOOKUP(D288,K_navn!$A$2:$C$359,2),"")</f>
        <v>Enebakk</v>
      </c>
      <c r="C288" s="297" t="str">
        <f>+IF(E288=2012,VLOOKUP(D288,K_navn!$A$2:$C$359,3),"")</f>
        <v>Viken</v>
      </c>
      <c r="D288" s="115">
        <f>+'Ark1'!P2104</f>
        <v>3028</v>
      </c>
      <c r="E288" s="115">
        <f>+'Ark1'!C2104</f>
        <v>2012</v>
      </c>
      <c r="F288" s="116" t="str">
        <f>+IF('Ark1'!Q2104=0,"",'Ark1'!Q2104)</f>
        <v/>
      </c>
      <c r="G288" s="116">
        <f>+'Ark1'!R2104</f>
        <v>0</v>
      </c>
      <c r="H288" s="116">
        <f>+'Ark1'!S2104</f>
        <v>0</v>
      </c>
      <c r="I288" s="222" t="str">
        <f>+IF(G288=0,"",'Ark1'!AA2104)</f>
        <v/>
      </c>
      <c r="J288" s="222" t="str">
        <f>+IF(G288=0,"",'Ark1'!AB2104)</f>
        <v/>
      </c>
      <c r="K288" s="114" t="str">
        <f>+IF(G288=0,"",'Ark1'!U2104)</f>
        <v/>
      </c>
      <c r="L288" s="222" t="str">
        <f>+IF(G288=0,"",'Ark1'!W2104)</f>
        <v/>
      </c>
      <c r="M288" s="222" t="str">
        <f>+IF(G288=0,"",'Ark1'!X2104)</f>
        <v/>
      </c>
      <c r="N288" s="114" t="str">
        <f>+IF(G288=0,"",'Ark1'!Y2104)</f>
        <v/>
      </c>
      <c r="O288" s="116" t="str">
        <f>+IF(G288=0,"",'Ark1'!Z2104)</f>
        <v/>
      </c>
      <c r="P288" s="116" t="str">
        <f t="shared" si="4"/>
        <v/>
      </c>
      <c r="Q288" s="114" t="str">
        <f>+IF(G288=0,"",'Ark1'!T2104)</f>
        <v/>
      </c>
      <c r="R288" s="222" t="str">
        <f>+IF(G288=0,"",'Ark1'!V2104)</f>
        <v/>
      </c>
      <c r="S288" s="32"/>
      <c r="T288" s="35"/>
      <c r="U288" s="35"/>
      <c r="V288" s="35"/>
      <c r="W288" s="35"/>
      <c r="X288" s="35"/>
    </row>
    <row r="289" spans="1:24" x14ac:dyDescent="0.5">
      <c r="A289" s="32"/>
      <c r="B289" s="297" t="str">
        <f>+IF(E289=2012,VLOOKUP(D289,K_navn!$A$2:$C$359,2),"")</f>
        <v/>
      </c>
      <c r="C289" s="297" t="str">
        <f>+IF(E289=2012,VLOOKUP(D289,K_navn!$A$2:$C$359,3),"")</f>
        <v/>
      </c>
      <c r="D289" s="115">
        <f>+'Ark1'!P2105</f>
        <v>3028</v>
      </c>
      <c r="E289" s="115">
        <f>+'Ark1'!C2105</f>
        <v>2013</v>
      </c>
      <c r="F289" s="116" t="str">
        <f>+IF('Ark1'!Q2105=0,"",'Ark1'!Q2105)</f>
        <v/>
      </c>
      <c r="G289" s="116">
        <f>+'Ark1'!R2105</f>
        <v>0</v>
      </c>
      <c r="H289" s="116">
        <f>+'Ark1'!S2105</f>
        <v>0</v>
      </c>
      <c r="I289" s="222" t="str">
        <f>+IF(G289=0,"",'Ark1'!AA2105)</f>
        <v/>
      </c>
      <c r="J289" s="222" t="str">
        <f>+IF(G289=0,"",'Ark1'!AB2105)</f>
        <v/>
      </c>
      <c r="K289" s="114" t="str">
        <f>+IF(G289=0,"",'Ark1'!U2105)</f>
        <v/>
      </c>
      <c r="L289" s="222" t="str">
        <f>+IF(G289=0,"",'Ark1'!W2105)</f>
        <v/>
      </c>
      <c r="M289" s="222" t="str">
        <f>+IF(G289=0,"",'Ark1'!X2105)</f>
        <v/>
      </c>
      <c r="N289" s="114" t="str">
        <f>+IF(G289=0,"",'Ark1'!Y2105)</f>
        <v/>
      </c>
      <c r="O289" s="116" t="str">
        <f>+IF(G289=0,"",'Ark1'!Z2105)</f>
        <v/>
      </c>
      <c r="P289" s="116" t="str">
        <f t="shared" si="4"/>
        <v/>
      </c>
      <c r="Q289" s="114" t="str">
        <f>+IF(G289=0,"",'Ark1'!T2105)</f>
        <v/>
      </c>
      <c r="R289" s="222" t="str">
        <f>+IF(G289=0,"",'Ark1'!V2105)</f>
        <v/>
      </c>
      <c r="S289" s="32"/>
      <c r="T289" s="35"/>
      <c r="U289" s="35"/>
      <c r="V289" s="35"/>
      <c r="W289" s="35"/>
      <c r="X289" s="35"/>
    </row>
    <row r="290" spans="1:24" x14ac:dyDescent="0.5">
      <c r="A290" s="32"/>
      <c r="B290" s="297" t="str">
        <f>+IF(E290=2012,VLOOKUP(D290,K_navn!$A$2:$C$359,2),"")</f>
        <v/>
      </c>
      <c r="C290" s="297" t="str">
        <f>+IF(E290=2012,VLOOKUP(D290,K_navn!$A$2:$C$359,3),"")</f>
        <v/>
      </c>
      <c r="D290" s="115">
        <f>+'Ark1'!P2106</f>
        <v>3028</v>
      </c>
      <c r="E290" s="115">
        <f>+'Ark1'!C2106</f>
        <v>2014</v>
      </c>
      <c r="F290" s="116" t="str">
        <f>+IF('Ark1'!Q2106=0,"",'Ark1'!Q2106)</f>
        <v/>
      </c>
      <c r="G290" s="116">
        <f>+'Ark1'!R2106</f>
        <v>0</v>
      </c>
      <c r="H290" s="116">
        <f>+'Ark1'!S2106</f>
        <v>0</v>
      </c>
      <c r="I290" s="222" t="str">
        <f>+IF(G290=0,"",'Ark1'!AA2106)</f>
        <v/>
      </c>
      <c r="J290" s="222" t="str">
        <f>+IF(G290=0,"",'Ark1'!AB2106)</f>
        <v/>
      </c>
      <c r="K290" s="114" t="str">
        <f>+IF(G290=0,"",'Ark1'!U2106)</f>
        <v/>
      </c>
      <c r="L290" s="222" t="str">
        <f>+IF(G290=0,"",'Ark1'!W2106)</f>
        <v/>
      </c>
      <c r="M290" s="222" t="str">
        <f>+IF(G290=0,"",'Ark1'!X2106)</f>
        <v/>
      </c>
      <c r="N290" s="114" t="str">
        <f>+IF(G290=0,"",'Ark1'!Y2106)</f>
        <v/>
      </c>
      <c r="O290" s="116" t="str">
        <f>+IF(G290=0,"",'Ark1'!Z2106)</f>
        <v/>
      </c>
      <c r="P290" s="116" t="str">
        <f t="shared" si="4"/>
        <v/>
      </c>
      <c r="Q290" s="114" t="str">
        <f>+IF(G290=0,"",'Ark1'!T2106)</f>
        <v/>
      </c>
      <c r="R290" s="222" t="str">
        <f>+IF(G290=0,"",'Ark1'!V2106)</f>
        <v/>
      </c>
      <c r="S290" s="32"/>
      <c r="T290" s="35"/>
      <c r="U290" s="35"/>
      <c r="V290" s="35"/>
      <c r="W290" s="35"/>
      <c r="X290" s="35"/>
    </row>
    <row r="291" spans="1:24" x14ac:dyDescent="0.5">
      <c r="A291" s="32"/>
      <c r="B291" s="297" t="str">
        <f>+IF(E291=2012,VLOOKUP(D291,K_navn!$A$2:$C$359,2),"")</f>
        <v/>
      </c>
      <c r="C291" s="297" t="str">
        <f>+IF(E291=2012,VLOOKUP(D291,K_navn!$A$2:$C$359,3),"")</f>
        <v/>
      </c>
      <c r="D291" s="115">
        <f>+'Ark1'!P2107</f>
        <v>3028</v>
      </c>
      <c r="E291" s="115">
        <f>+'Ark1'!C2107</f>
        <v>2015</v>
      </c>
      <c r="F291" s="116" t="str">
        <f>+IF('Ark1'!Q2107=0,"",'Ark1'!Q2107)</f>
        <v/>
      </c>
      <c r="G291" s="116">
        <f>+'Ark1'!R2107</f>
        <v>0</v>
      </c>
      <c r="H291" s="116">
        <f>+'Ark1'!S2107</f>
        <v>0</v>
      </c>
      <c r="I291" s="222" t="str">
        <f>+IF(G291=0,"",'Ark1'!AA2107)</f>
        <v/>
      </c>
      <c r="J291" s="222" t="str">
        <f>+IF(G291=0,"",'Ark1'!AB2107)</f>
        <v/>
      </c>
      <c r="K291" s="114" t="str">
        <f>+IF(G291=0,"",'Ark1'!U2107)</f>
        <v/>
      </c>
      <c r="L291" s="222" t="str">
        <f>+IF(G291=0,"",'Ark1'!W2107)</f>
        <v/>
      </c>
      <c r="M291" s="222" t="str">
        <f>+IF(G291=0,"",'Ark1'!X2107)</f>
        <v/>
      </c>
      <c r="N291" s="114" t="str">
        <f>+IF(G291=0,"",'Ark1'!Y2107)</f>
        <v/>
      </c>
      <c r="O291" s="116" t="str">
        <f>+IF(G291=0,"",'Ark1'!Z2107)</f>
        <v/>
      </c>
      <c r="P291" s="116" t="str">
        <f t="shared" si="4"/>
        <v/>
      </c>
      <c r="Q291" s="114" t="str">
        <f>+IF(G291=0,"",'Ark1'!T2107)</f>
        <v/>
      </c>
      <c r="R291" s="222" t="str">
        <f>+IF(G291=0,"",'Ark1'!V2107)</f>
        <v/>
      </c>
      <c r="S291" s="32"/>
      <c r="T291" s="35"/>
      <c r="U291" s="35"/>
      <c r="V291" s="35"/>
      <c r="W291" s="35"/>
      <c r="X291" s="35"/>
    </row>
    <row r="292" spans="1:24" x14ac:dyDescent="0.5">
      <c r="A292" s="32"/>
      <c r="B292" s="297" t="str">
        <f>+IF(E292=2012,VLOOKUP(D292,K_navn!$A$2:$C$359,2),"")</f>
        <v/>
      </c>
      <c r="C292" s="297" t="str">
        <f>+IF(E292=2012,VLOOKUP(D292,K_navn!$A$2:$C$359,3),"")</f>
        <v/>
      </c>
      <c r="D292" s="115">
        <f>+'Ark1'!P2108</f>
        <v>3028</v>
      </c>
      <c r="E292" s="115">
        <f>+'Ark1'!C2108</f>
        <v>2016</v>
      </c>
      <c r="F292" s="116" t="str">
        <f>+IF('Ark1'!Q2108=0,"",'Ark1'!Q2108)</f>
        <v/>
      </c>
      <c r="G292" s="116">
        <f>+'Ark1'!R2108</f>
        <v>0</v>
      </c>
      <c r="H292" s="116">
        <f>+'Ark1'!S2108</f>
        <v>0</v>
      </c>
      <c r="I292" s="222" t="str">
        <f>+IF(G292=0,"",'Ark1'!AA2108)</f>
        <v/>
      </c>
      <c r="J292" s="222" t="str">
        <f>+IF(G292=0,"",'Ark1'!AB2108)</f>
        <v/>
      </c>
      <c r="K292" s="114" t="str">
        <f>+IF(G292=0,"",'Ark1'!U2108)</f>
        <v/>
      </c>
      <c r="L292" s="222" t="str">
        <f>+IF(G292=0,"",'Ark1'!W2108)</f>
        <v/>
      </c>
      <c r="M292" s="222" t="str">
        <f>+IF(G292=0,"",'Ark1'!X2108)</f>
        <v/>
      </c>
      <c r="N292" s="114" t="str">
        <f>+IF(G292=0,"",'Ark1'!Y2108)</f>
        <v/>
      </c>
      <c r="O292" s="116" t="str">
        <f>+IF(G292=0,"",'Ark1'!Z2108)</f>
        <v/>
      </c>
      <c r="P292" s="116" t="str">
        <f t="shared" si="4"/>
        <v/>
      </c>
      <c r="Q292" s="114" t="str">
        <f>+IF(G292=0,"",'Ark1'!T2108)</f>
        <v/>
      </c>
      <c r="R292" s="222" t="str">
        <f>+IF(G292=0,"",'Ark1'!V2108)</f>
        <v/>
      </c>
      <c r="S292" s="32"/>
      <c r="T292" s="35"/>
      <c r="U292" s="35"/>
      <c r="V292" s="35"/>
      <c r="W292" s="35"/>
      <c r="X292" s="35"/>
    </row>
    <row r="293" spans="1:24" x14ac:dyDescent="0.5">
      <c r="A293" s="32"/>
      <c r="B293" s="297" t="str">
        <f>+IF(E293=2012,VLOOKUP(D293,K_navn!$A$2:$C$359,2),"")</f>
        <v/>
      </c>
      <c r="C293" s="297" t="str">
        <f>+IF(E293=2012,VLOOKUP(D293,K_navn!$A$2:$C$359,3),"")</f>
        <v/>
      </c>
      <c r="D293" s="115">
        <f>+'Ark1'!P2109</f>
        <v>3028</v>
      </c>
      <c r="E293" s="115">
        <f>+'Ark1'!C2109</f>
        <v>2017</v>
      </c>
      <c r="F293" s="116" t="str">
        <f>+IF('Ark1'!Q2109=0,"",'Ark1'!Q2109)</f>
        <v/>
      </c>
      <c r="G293" s="116">
        <f>+'Ark1'!R2109</f>
        <v>0</v>
      </c>
      <c r="H293" s="116">
        <f>+'Ark1'!S2109</f>
        <v>0</v>
      </c>
      <c r="I293" s="222" t="str">
        <f>+IF(G293=0,"",'Ark1'!AA2109)</f>
        <v/>
      </c>
      <c r="J293" s="222" t="str">
        <f>+IF(G293=0,"",'Ark1'!AB2109)</f>
        <v/>
      </c>
      <c r="K293" s="114" t="str">
        <f>+IF(G293=0,"",'Ark1'!U2109)</f>
        <v/>
      </c>
      <c r="L293" s="222" t="str">
        <f>+IF(G293=0,"",'Ark1'!W2109)</f>
        <v/>
      </c>
      <c r="M293" s="222" t="str">
        <f>+IF(G293=0,"",'Ark1'!X2109)</f>
        <v/>
      </c>
      <c r="N293" s="114" t="str">
        <f>+IF(G293=0,"",'Ark1'!Y2109)</f>
        <v/>
      </c>
      <c r="O293" s="116" t="str">
        <f>+IF(G293=0,"",'Ark1'!Z2109)</f>
        <v/>
      </c>
      <c r="P293" s="116" t="str">
        <f t="shared" si="4"/>
        <v/>
      </c>
      <c r="Q293" s="114" t="str">
        <f>+IF(G293=0,"",'Ark1'!T2109)</f>
        <v/>
      </c>
      <c r="R293" s="222" t="str">
        <f>+IF(G293=0,"",'Ark1'!V2109)</f>
        <v/>
      </c>
      <c r="S293" s="32"/>
      <c r="T293" s="35"/>
      <c r="U293" s="35"/>
      <c r="V293" s="35"/>
      <c r="W293" s="35"/>
      <c r="X293" s="35"/>
    </row>
    <row r="294" spans="1:24" x14ac:dyDescent="0.5">
      <c r="A294" s="32"/>
      <c r="B294" s="297" t="str">
        <f>+IF(E294=2012,VLOOKUP(D294,K_navn!$A$2:$C$359,2),"")</f>
        <v/>
      </c>
      <c r="C294" s="297" t="str">
        <f>+IF(E294=2012,VLOOKUP(D294,K_navn!$A$2:$C$359,3),"")</f>
        <v/>
      </c>
      <c r="D294" s="115">
        <f>+'Ark1'!P2110</f>
        <v>3028</v>
      </c>
      <c r="E294" s="115">
        <f>+'Ark1'!C2110</f>
        <v>2018</v>
      </c>
      <c r="F294" s="116" t="str">
        <f>+IF('Ark1'!Q2110=0,"",'Ark1'!Q2110)</f>
        <v/>
      </c>
      <c r="G294" s="116">
        <f>+'Ark1'!R2110</f>
        <v>0</v>
      </c>
      <c r="H294" s="116">
        <f>+'Ark1'!S2110</f>
        <v>0</v>
      </c>
      <c r="I294" s="222" t="str">
        <f>+IF(G294=0,"",'Ark1'!AA2110)</f>
        <v/>
      </c>
      <c r="J294" s="222" t="str">
        <f>+IF(G294=0,"",'Ark1'!AB2110)</f>
        <v/>
      </c>
      <c r="K294" s="114" t="str">
        <f>+IF(G294=0,"",'Ark1'!U2110)</f>
        <v/>
      </c>
      <c r="L294" s="222" t="str">
        <f>+IF(G294=0,"",'Ark1'!W2110)</f>
        <v/>
      </c>
      <c r="M294" s="222" t="str">
        <f>+IF(G294=0,"",'Ark1'!X2110)</f>
        <v/>
      </c>
      <c r="N294" s="114" t="str">
        <f>+IF(G294=0,"",'Ark1'!Y2110)</f>
        <v/>
      </c>
      <c r="O294" s="116" t="str">
        <f>+IF(G294=0,"",'Ark1'!Z2110)</f>
        <v/>
      </c>
      <c r="P294" s="116" t="str">
        <f t="shared" si="4"/>
        <v/>
      </c>
      <c r="Q294" s="114" t="str">
        <f>+IF(G294=0,"",'Ark1'!T2110)</f>
        <v/>
      </c>
      <c r="R294" s="222" t="str">
        <f>+IF(G294=0,"",'Ark1'!V2110)</f>
        <v/>
      </c>
      <c r="S294" s="32"/>
      <c r="T294" s="35"/>
      <c r="U294" s="35"/>
      <c r="V294" s="35"/>
      <c r="W294" s="35"/>
      <c r="X294" s="35"/>
    </row>
    <row r="295" spans="1:24" x14ac:dyDescent="0.5">
      <c r="A295" s="32"/>
      <c r="B295" s="297" t="str">
        <f>+IF(E295=2012,VLOOKUP(D295,K_navn!$A$2:$C$359,2),"")</f>
        <v/>
      </c>
      <c r="C295" s="297" t="str">
        <f>+IF(E295=2012,VLOOKUP(D295,K_navn!$A$2:$C$359,3),"")</f>
        <v/>
      </c>
      <c r="D295" s="115">
        <f>+'Ark1'!P2111</f>
        <v>3028</v>
      </c>
      <c r="E295" s="115">
        <f>+'Ark1'!C2111</f>
        <v>2019</v>
      </c>
      <c r="F295" s="116" t="str">
        <f>+IF('Ark1'!Q2111=0,"",'Ark1'!Q2111)</f>
        <v/>
      </c>
      <c r="G295" s="116">
        <f>+'Ark1'!R2111</f>
        <v>0</v>
      </c>
      <c r="H295" s="116">
        <f>+'Ark1'!S2111</f>
        <v>0</v>
      </c>
      <c r="I295" s="222" t="str">
        <f>+IF(G295=0,"",'Ark1'!AA2111)</f>
        <v/>
      </c>
      <c r="J295" s="222" t="str">
        <f>+IF(G295=0,"",'Ark1'!AB2111)</f>
        <v/>
      </c>
      <c r="K295" s="114" t="str">
        <f>+IF(G295=0,"",'Ark1'!U2111)</f>
        <v/>
      </c>
      <c r="L295" s="222" t="str">
        <f>+IF(G295=0,"",'Ark1'!W2111)</f>
        <v/>
      </c>
      <c r="M295" s="222" t="str">
        <f>+IF(G295=0,"",'Ark1'!X2111)</f>
        <v/>
      </c>
      <c r="N295" s="114" t="str">
        <f>+IF(G295=0,"",'Ark1'!Y2111)</f>
        <v/>
      </c>
      <c r="O295" s="116" t="str">
        <f>+IF(G295=0,"",'Ark1'!Z2111)</f>
        <v/>
      </c>
      <c r="P295" s="116" t="str">
        <f t="shared" si="4"/>
        <v/>
      </c>
      <c r="Q295" s="114" t="str">
        <f>+IF(G295=0,"",'Ark1'!T2111)</f>
        <v/>
      </c>
      <c r="R295" s="222" t="str">
        <f>+IF(G295=0,"",'Ark1'!V2111)</f>
        <v/>
      </c>
      <c r="S295" s="32"/>
      <c r="T295" s="35"/>
      <c r="U295" s="35"/>
      <c r="V295" s="35"/>
      <c r="W295" s="35"/>
      <c r="X295" s="35"/>
    </row>
    <row r="296" spans="1:24" x14ac:dyDescent="0.5">
      <c r="A296" s="32"/>
      <c r="B296" s="297" t="str">
        <f>+IF(E296=2012,VLOOKUP(D296,K_navn!$A$2:$C$359,2),"")</f>
        <v/>
      </c>
      <c r="C296" s="297" t="str">
        <f>+IF(E296=2012,VLOOKUP(D296,K_navn!$A$2:$C$359,3),"")</f>
        <v/>
      </c>
      <c r="D296" s="115">
        <f>+'Ark1'!P2112</f>
        <v>3028</v>
      </c>
      <c r="E296" s="115">
        <f>+'Ark1'!C2112</f>
        <v>2020</v>
      </c>
      <c r="F296" s="116" t="str">
        <f>+IF('Ark1'!Q2112=0,"",'Ark1'!Q2112)</f>
        <v/>
      </c>
      <c r="G296" s="116">
        <f>+'Ark1'!R2112</f>
        <v>0</v>
      </c>
      <c r="H296" s="116">
        <f>+'Ark1'!S2112</f>
        <v>0</v>
      </c>
      <c r="I296" s="222" t="str">
        <f>+IF(G296=0,"",'Ark1'!AA2112)</f>
        <v/>
      </c>
      <c r="J296" s="222" t="str">
        <f>+IF(G296=0,"",'Ark1'!AB2112)</f>
        <v/>
      </c>
      <c r="K296" s="114" t="str">
        <f>+IF(G296=0,"",'Ark1'!U2112)</f>
        <v/>
      </c>
      <c r="L296" s="222" t="str">
        <f>+IF(G296=0,"",'Ark1'!W2112)</f>
        <v/>
      </c>
      <c r="M296" s="222" t="str">
        <f>+IF(G296=0,"",'Ark1'!X2112)</f>
        <v/>
      </c>
      <c r="N296" s="114" t="str">
        <f>+IF(G296=0,"",'Ark1'!Y2112)</f>
        <v/>
      </c>
      <c r="O296" s="116" t="str">
        <f>+IF(G296=0,"",'Ark1'!Z2112)</f>
        <v/>
      </c>
      <c r="P296" s="116" t="str">
        <f t="shared" si="4"/>
        <v/>
      </c>
      <c r="Q296" s="114" t="str">
        <f>+IF(G296=0,"",'Ark1'!T2112)</f>
        <v/>
      </c>
      <c r="R296" s="222" t="str">
        <f>+IF(G296=0,"",'Ark1'!V2112)</f>
        <v/>
      </c>
      <c r="S296" s="32"/>
      <c r="T296" s="35"/>
      <c r="U296" s="35"/>
      <c r="V296" s="35"/>
      <c r="W296" s="35"/>
      <c r="X296" s="35"/>
    </row>
    <row r="297" spans="1:24" x14ac:dyDescent="0.5">
      <c r="A297" s="32"/>
      <c r="B297" s="297" t="str">
        <f>+IF(E297=2012,VLOOKUP(D297,K_navn!$A$2:$C$359,2),"")</f>
        <v/>
      </c>
      <c r="C297" s="297" t="str">
        <f>+IF(E297=2012,VLOOKUP(D297,K_navn!$A$2:$C$359,3),"")</f>
        <v/>
      </c>
      <c r="D297" s="115">
        <f>+'Ark1'!P2113</f>
        <v>3028</v>
      </c>
      <c r="E297" s="115">
        <f>+'Ark1'!C2113</f>
        <v>2021</v>
      </c>
      <c r="F297" s="116" t="str">
        <f>+IF('Ark1'!Q2113=0,"",'Ark1'!Q2113)</f>
        <v/>
      </c>
      <c r="G297" s="116">
        <f>+'Ark1'!R2113</f>
        <v>0</v>
      </c>
      <c r="H297" s="116">
        <f>+'Ark1'!S2113</f>
        <v>0</v>
      </c>
      <c r="I297" s="222" t="str">
        <f>+IF(G297=0,"",'Ark1'!AA2113)</f>
        <v/>
      </c>
      <c r="J297" s="222" t="str">
        <f>+IF(G297=0,"",'Ark1'!AB2113)</f>
        <v/>
      </c>
      <c r="K297" s="114" t="str">
        <f>+IF(G297=0,"",'Ark1'!U2113)</f>
        <v/>
      </c>
      <c r="L297" s="222" t="str">
        <f>+IF(G297=0,"",'Ark1'!W2113)</f>
        <v/>
      </c>
      <c r="M297" s="222" t="str">
        <f>+IF(G297=0,"",'Ark1'!X2113)</f>
        <v/>
      </c>
      <c r="N297" s="114" t="str">
        <f>+IF(G297=0,"",'Ark1'!Y2113)</f>
        <v/>
      </c>
      <c r="O297" s="116" t="str">
        <f>+IF(G297=0,"",'Ark1'!Z2113)</f>
        <v/>
      </c>
      <c r="P297" s="116" t="str">
        <f t="shared" si="4"/>
        <v/>
      </c>
      <c r="Q297" s="114" t="str">
        <f>+IF(G297=0,"",'Ark1'!T2113)</f>
        <v/>
      </c>
      <c r="R297" s="222" t="str">
        <f>+IF(G297=0,"",'Ark1'!V2113)</f>
        <v/>
      </c>
      <c r="S297" s="32"/>
      <c r="T297" s="35"/>
      <c r="U297" s="35"/>
      <c r="V297" s="35"/>
      <c r="W297" s="35"/>
      <c r="X297" s="35"/>
    </row>
    <row r="298" spans="1:24" x14ac:dyDescent="0.5">
      <c r="A298" s="32"/>
      <c r="B298" s="297" t="str">
        <f>+IF(E298=2012,VLOOKUP(D298,K_navn!$A$2:$C$359,2),"")</f>
        <v/>
      </c>
      <c r="C298" s="297" t="str">
        <f>+IF(E298=2012,VLOOKUP(D298,K_navn!$A$2:$C$359,3),"")</f>
        <v/>
      </c>
      <c r="D298" s="115">
        <f>+'Ark1'!P2114</f>
        <v>3028</v>
      </c>
      <c r="E298" s="115">
        <f>+'Ark1'!C2114</f>
        <v>2022</v>
      </c>
      <c r="F298" s="116" t="str">
        <f>+IF('Ark1'!Q2114=0,"",'Ark1'!Q2114)</f>
        <v/>
      </c>
      <c r="G298" s="116">
        <f>+'Ark1'!R2114</f>
        <v>0</v>
      </c>
      <c r="H298" s="116">
        <f>+'Ark1'!S2114</f>
        <v>0</v>
      </c>
      <c r="I298" s="222" t="str">
        <f>+IF(G298=0,"",'Ark1'!AA2114)</f>
        <v/>
      </c>
      <c r="J298" s="222" t="str">
        <f>+IF(G298=0,"",'Ark1'!AB2114)</f>
        <v/>
      </c>
      <c r="K298" s="114" t="str">
        <f>+IF(G298=0,"",'Ark1'!U2114)</f>
        <v/>
      </c>
      <c r="L298" s="222" t="str">
        <f>+IF(G298=0,"",'Ark1'!W2114)</f>
        <v/>
      </c>
      <c r="M298" s="222" t="str">
        <f>+IF(G298=0,"",'Ark1'!X2114)</f>
        <v/>
      </c>
      <c r="N298" s="114" t="str">
        <f>+IF(G298=0,"",'Ark1'!Y2114)</f>
        <v/>
      </c>
      <c r="O298" s="116" t="str">
        <f>+IF(G298=0,"",'Ark1'!Z2114)</f>
        <v/>
      </c>
      <c r="P298" s="116" t="str">
        <f t="shared" si="4"/>
        <v/>
      </c>
      <c r="Q298" s="114" t="str">
        <f>+IF(G298=0,"",'Ark1'!T2114)</f>
        <v/>
      </c>
      <c r="R298" s="222" t="str">
        <f>+IF(G298=0,"",'Ark1'!V2114)</f>
        <v/>
      </c>
      <c r="S298" s="32"/>
      <c r="T298" s="35"/>
      <c r="U298" s="35"/>
      <c r="V298" s="35"/>
      <c r="W298" s="35"/>
      <c r="X298" s="35"/>
    </row>
    <row r="299" spans="1:24" x14ac:dyDescent="0.5">
      <c r="A299" s="32"/>
      <c r="B299" s="297" t="str">
        <f>+IF(E299=2012,VLOOKUP(D299,K_navn!$A$2:$C$359,2),"")</f>
        <v>Lørenskog</v>
      </c>
      <c r="C299" s="297" t="str">
        <f>+IF(E299=2012,VLOOKUP(D299,K_navn!$A$2:$C$359,3),"")</f>
        <v>Viken</v>
      </c>
      <c r="D299" s="115">
        <f>+'Ark1'!P2115</f>
        <v>3029</v>
      </c>
      <c r="E299" s="115">
        <f>+'Ark1'!C2115</f>
        <v>2012</v>
      </c>
      <c r="F299" s="116" t="str">
        <f>+IF('Ark1'!Q2115=0,"",'Ark1'!Q2115)</f>
        <v/>
      </c>
      <c r="G299" s="116">
        <f>+'Ark1'!R2115</f>
        <v>0</v>
      </c>
      <c r="H299" s="116">
        <f>+'Ark1'!S2115</f>
        <v>0</v>
      </c>
      <c r="I299" s="222" t="str">
        <f>+IF(G299=0,"",'Ark1'!AA2115)</f>
        <v/>
      </c>
      <c r="J299" s="222" t="str">
        <f>+IF(G299=0,"",'Ark1'!AB2115)</f>
        <v/>
      </c>
      <c r="K299" s="114" t="str">
        <f>+IF(G299=0,"",'Ark1'!U2115)</f>
        <v/>
      </c>
      <c r="L299" s="222" t="str">
        <f>+IF(G299=0,"",'Ark1'!W2115)</f>
        <v/>
      </c>
      <c r="M299" s="222" t="str">
        <f>+IF(G299=0,"",'Ark1'!X2115)</f>
        <v/>
      </c>
      <c r="N299" s="114" t="str">
        <f>+IF(G299=0,"",'Ark1'!Y2115)</f>
        <v/>
      </c>
      <c r="O299" s="116" t="str">
        <f>+IF(G299=0,"",'Ark1'!Z2115)</f>
        <v/>
      </c>
      <c r="P299" s="116" t="str">
        <f t="shared" si="4"/>
        <v/>
      </c>
      <c r="Q299" s="114" t="str">
        <f>+IF(G299=0,"",'Ark1'!T2115)</f>
        <v/>
      </c>
      <c r="R299" s="222" t="str">
        <f>+IF(G299=0,"",'Ark1'!V2115)</f>
        <v/>
      </c>
      <c r="S299" s="32"/>
      <c r="T299" s="35"/>
      <c r="U299" s="35"/>
      <c r="V299" s="35"/>
      <c r="W299" s="35"/>
      <c r="X299" s="35"/>
    </row>
    <row r="300" spans="1:24" x14ac:dyDescent="0.5">
      <c r="A300" s="32"/>
      <c r="B300" s="297" t="str">
        <f>+IF(E300=2012,VLOOKUP(D300,K_navn!$A$2:$C$359,2),"")</f>
        <v/>
      </c>
      <c r="C300" s="297" t="str">
        <f>+IF(E300=2012,VLOOKUP(D300,K_navn!$A$2:$C$359,3),"")</f>
        <v/>
      </c>
      <c r="D300" s="115">
        <f>+'Ark1'!P2116</f>
        <v>3029</v>
      </c>
      <c r="E300" s="115">
        <f>+'Ark1'!C2116</f>
        <v>2013</v>
      </c>
      <c r="F300" s="116" t="str">
        <f>+IF('Ark1'!Q2116=0,"",'Ark1'!Q2116)</f>
        <v/>
      </c>
      <c r="G300" s="116">
        <f>+'Ark1'!R2116</f>
        <v>0</v>
      </c>
      <c r="H300" s="116">
        <f>+'Ark1'!S2116</f>
        <v>0</v>
      </c>
      <c r="I300" s="222" t="str">
        <f>+IF(G300=0,"",'Ark1'!AA2116)</f>
        <v/>
      </c>
      <c r="J300" s="222" t="str">
        <f>+IF(G300=0,"",'Ark1'!AB2116)</f>
        <v/>
      </c>
      <c r="K300" s="114" t="str">
        <f>+IF(G300=0,"",'Ark1'!U2116)</f>
        <v/>
      </c>
      <c r="L300" s="222" t="str">
        <f>+IF(G300=0,"",'Ark1'!W2116)</f>
        <v/>
      </c>
      <c r="M300" s="222" t="str">
        <f>+IF(G300=0,"",'Ark1'!X2116)</f>
        <v/>
      </c>
      <c r="N300" s="114" t="str">
        <f>+IF(G300=0,"",'Ark1'!Y2116)</f>
        <v/>
      </c>
      <c r="O300" s="116" t="str">
        <f>+IF(G300=0,"",'Ark1'!Z2116)</f>
        <v/>
      </c>
      <c r="P300" s="116" t="str">
        <f t="shared" si="4"/>
        <v/>
      </c>
      <c r="Q300" s="114" t="str">
        <f>+IF(G300=0,"",'Ark1'!T2116)</f>
        <v/>
      </c>
      <c r="R300" s="222" t="str">
        <f>+IF(G300=0,"",'Ark1'!V2116)</f>
        <v/>
      </c>
      <c r="S300" s="32"/>
      <c r="T300" s="35"/>
      <c r="U300" s="35"/>
      <c r="V300" s="35"/>
      <c r="W300" s="35"/>
      <c r="X300" s="35"/>
    </row>
    <row r="301" spans="1:24" x14ac:dyDescent="0.5">
      <c r="A301" s="32"/>
      <c r="B301" s="297" t="str">
        <f>+IF(E301=2012,VLOOKUP(D301,K_navn!$A$2:$C$359,2),"")</f>
        <v/>
      </c>
      <c r="C301" s="297" t="str">
        <f>+IF(E301=2012,VLOOKUP(D301,K_navn!$A$2:$C$359,3),"")</f>
        <v/>
      </c>
      <c r="D301" s="115">
        <f>+'Ark1'!P2117</f>
        <v>3029</v>
      </c>
      <c r="E301" s="115">
        <f>+'Ark1'!C2117</f>
        <v>2014</v>
      </c>
      <c r="F301" s="116" t="str">
        <f>+IF('Ark1'!Q2117=0,"",'Ark1'!Q2117)</f>
        <v/>
      </c>
      <c r="G301" s="116">
        <f>+'Ark1'!R2117</f>
        <v>0</v>
      </c>
      <c r="H301" s="116">
        <f>+'Ark1'!S2117</f>
        <v>0</v>
      </c>
      <c r="I301" s="222" t="str">
        <f>+IF(G301=0,"",'Ark1'!AA2117)</f>
        <v/>
      </c>
      <c r="J301" s="222" t="str">
        <f>+IF(G301=0,"",'Ark1'!AB2117)</f>
        <v/>
      </c>
      <c r="K301" s="114" t="str">
        <f>+IF(G301=0,"",'Ark1'!U2117)</f>
        <v/>
      </c>
      <c r="L301" s="222" t="str">
        <f>+IF(G301=0,"",'Ark1'!W2117)</f>
        <v/>
      </c>
      <c r="M301" s="222" t="str">
        <f>+IF(G301=0,"",'Ark1'!X2117)</f>
        <v/>
      </c>
      <c r="N301" s="114" t="str">
        <f>+IF(G301=0,"",'Ark1'!Y2117)</f>
        <v/>
      </c>
      <c r="O301" s="116" t="str">
        <f>+IF(G301=0,"",'Ark1'!Z2117)</f>
        <v/>
      </c>
      <c r="P301" s="116" t="str">
        <f t="shared" si="4"/>
        <v/>
      </c>
      <c r="Q301" s="114" t="str">
        <f>+IF(G301=0,"",'Ark1'!T2117)</f>
        <v/>
      </c>
      <c r="R301" s="222" t="str">
        <f>+IF(G301=0,"",'Ark1'!V2117)</f>
        <v/>
      </c>
      <c r="S301" s="32"/>
      <c r="T301" s="35"/>
      <c r="U301" s="35"/>
      <c r="V301" s="35"/>
      <c r="W301" s="35"/>
      <c r="X301" s="35"/>
    </row>
    <row r="302" spans="1:24" x14ac:dyDescent="0.5">
      <c r="A302" s="32"/>
      <c r="B302" s="297" t="str">
        <f>+IF(E302=2012,VLOOKUP(D302,K_navn!$A$2:$C$359,2),"")</f>
        <v/>
      </c>
      <c r="C302" s="297" t="str">
        <f>+IF(E302=2012,VLOOKUP(D302,K_navn!$A$2:$C$359,3),"")</f>
        <v/>
      </c>
      <c r="D302" s="115">
        <f>+'Ark1'!P2118</f>
        <v>3029</v>
      </c>
      <c r="E302" s="115">
        <f>+'Ark1'!C2118</f>
        <v>2015</v>
      </c>
      <c r="F302" s="116" t="str">
        <f>+IF('Ark1'!Q2118=0,"",'Ark1'!Q2118)</f>
        <v/>
      </c>
      <c r="G302" s="116">
        <f>+'Ark1'!R2118</f>
        <v>0</v>
      </c>
      <c r="H302" s="116">
        <f>+'Ark1'!S2118</f>
        <v>0</v>
      </c>
      <c r="I302" s="222" t="str">
        <f>+IF(G302=0,"",'Ark1'!AA2118)</f>
        <v/>
      </c>
      <c r="J302" s="222" t="str">
        <f>+IF(G302=0,"",'Ark1'!AB2118)</f>
        <v/>
      </c>
      <c r="K302" s="114" t="str">
        <f>+IF(G302=0,"",'Ark1'!U2118)</f>
        <v/>
      </c>
      <c r="L302" s="222" t="str">
        <f>+IF(G302=0,"",'Ark1'!W2118)</f>
        <v/>
      </c>
      <c r="M302" s="222" t="str">
        <f>+IF(G302=0,"",'Ark1'!X2118)</f>
        <v/>
      </c>
      <c r="N302" s="114" t="str">
        <f>+IF(G302=0,"",'Ark1'!Y2118)</f>
        <v/>
      </c>
      <c r="O302" s="116" t="str">
        <f>+IF(G302=0,"",'Ark1'!Z2118)</f>
        <v/>
      </c>
      <c r="P302" s="116" t="str">
        <f t="shared" si="4"/>
        <v/>
      </c>
      <c r="Q302" s="114" t="str">
        <f>+IF(G302=0,"",'Ark1'!T2118)</f>
        <v/>
      </c>
      <c r="R302" s="222" t="str">
        <f>+IF(G302=0,"",'Ark1'!V2118)</f>
        <v/>
      </c>
      <c r="S302" s="32"/>
      <c r="T302" s="35"/>
      <c r="U302" s="35"/>
      <c r="V302" s="35"/>
      <c r="W302" s="35"/>
      <c r="X302" s="35"/>
    </row>
    <row r="303" spans="1:24" x14ac:dyDescent="0.5">
      <c r="A303" s="32"/>
      <c r="B303" s="297" t="str">
        <f>+IF(E303=2012,VLOOKUP(D303,K_navn!$A$2:$C$359,2),"")</f>
        <v/>
      </c>
      <c r="C303" s="297" t="str">
        <f>+IF(E303=2012,VLOOKUP(D303,K_navn!$A$2:$C$359,3),"")</f>
        <v/>
      </c>
      <c r="D303" s="115">
        <f>+'Ark1'!P2119</f>
        <v>3029</v>
      </c>
      <c r="E303" s="115">
        <f>+'Ark1'!C2119</f>
        <v>2016</v>
      </c>
      <c r="F303" s="116" t="str">
        <f>+IF('Ark1'!Q2119=0,"",'Ark1'!Q2119)</f>
        <v/>
      </c>
      <c r="G303" s="116">
        <f>+'Ark1'!R2119</f>
        <v>0</v>
      </c>
      <c r="H303" s="116">
        <f>+'Ark1'!S2119</f>
        <v>0</v>
      </c>
      <c r="I303" s="222" t="str">
        <f>+IF(G303=0,"",'Ark1'!AA2119)</f>
        <v/>
      </c>
      <c r="J303" s="222" t="str">
        <f>+IF(G303=0,"",'Ark1'!AB2119)</f>
        <v/>
      </c>
      <c r="K303" s="114" t="str">
        <f>+IF(G303=0,"",'Ark1'!U2119)</f>
        <v/>
      </c>
      <c r="L303" s="222" t="str">
        <f>+IF(G303=0,"",'Ark1'!W2119)</f>
        <v/>
      </c>
      <c r="M303" s="222" t="str">
        <f>+IF(G303=0,"",'Ark1'!X2119)</f>
        <v/>
      </c>
      <c r="N303" s="114" t="str">
        <f>+IF(G303=0,"",'Ark1'!Y2119)</f>
        <v/>
      </c>
      <c r="O303" s="116" t="str">
        <f>+IF(G303=0,"",'Ark1'!Z2119)</f>
        <v/>
      </c>
      <c r="P303" s="116" t="str">
        <f t="shared" si="4"/>
        <v/>
      </c>
      <c r="Q303" s="114" t="str">
        <f>+IF(G303=0,"",'Ark1'!T2119)</f>
        <v/>
      </c>
      <c r="R303" s="222" t="str">
        <f>+IF(G303=0,"",'Ark1'!V2119)</f>
        <v/>
      </c>
      <c r="S303" s="32"/>
      <c r="T303" s="35"/>
      <c r="U303" s="35"/>
      <c r="V303" s="35"/>
      <c r="W303" s="35"/>
      <c r="X303" s="35"/>
    </row>
    <row r="304" spans="1:24" x14ac:dyDescent="0.5">
      <c r="A304" s="32"/>
      <c r="B304" s="297" t="str">
        <f>+IF(E304=2012,VLOOKUP(D304,K_navn!$A$2:$C$359,2),"")</f>
        <v/>
      </c>
      <c r="C304" s="297" t="str">
        <f>+IF(E304=2012,VLOOKUP(D304,K_navn!$A$2:$C$359,3),"")</f>
        <v/>
      </c>
      <c r="D304" s="115">
        <f>+'Ark1'!P2120</f>
        <v>3029</v>
      </c>
      <c r="E304" s="115">
        <f>+'Ark1'!C2120</f>
        <v>2017</v>
      </c>
      <c r="F304" s="116" t="str">
        <f>+IF('Ark1'!Q2120=0,"",'Ark1'!Q2120)</f>
        <v/>
      </c>
      <c r="G304" s="116">
        <f>+'Ark1'!R2120</f>
        <v>0</v>
      </c>
      <c r="H304" s="116">
        <f>+'Ark1'!S2120</f>
        <v>0</v>
      </c>
      <c r="I304" s="222" t="str">
        <f>+IF(G304=0,"",'Ark1'!AA2120)</f>
        <v/>
      </c>
      <c r="J304" s="222" t="str">
        <f>+IF(G304=0,"",'Ark1'!AB2120)</f>
        <v/>
      </c>
      <c r="K304" s="114" t="str">
        <f>+IF(G304=0,"",'Ark1'!U2120)</f>
        <v/>
      </c>
      <c r="L304" s="222" t="str">
        <f>+IF(G304=0,"",'Ark1'!W2120)</f>
        <v/>
      </c>
      <c r="M304" s="222" t="str">
        <f>+IF(G304=0,"",'Ark1'!X2120)</f>
        <v/>
      </c>
      <c r="N304" s="114" t="str">
        <f>+IF(G304=0,"",'Ark1'!Y2120)</f>
        <v/>
      </c>
      <c r="O304" s="116" t="str">
        <f>+IF(G304=0,"",'Ark1'!Z2120)</f>
        <v/>
      </c>
      <c r="P304" s="116" t="str">
        <f t="shared" si="4"/>
        <v/>
      </c>
      <c r="Q304" s="114" t="str">
        <f>+IF(G304=0,"",'Ark1'!T2120)</f>
        <v/>
      </c>
      <c r="R304" s="222" t="str">
        <f>+IF(G304=0,"",'Ark1'!V2120)</f>
        <v/>
      </c>
      <c r="S304" s="32"/>
      <c r="T304" s="35"/>
      <c r="U304" s="35"/>
      <c r="V304" s="35"/>
      <c r="W304" s="35"/>
      <c r="X304" s="35"/>
    </row>
    <row r="305" spans="1:24" x14ac:dyDescent="0.5">
      <c r="A305" s="32"/>
      <c r="B305" s="297" t="str">
        <f>+IF(E305=2012,VLOOKUP(D305,K_navn!$A$2:$C$359,2),"")</f>
        <v/>
      </c>
      <c r="C305" s="297" t="str">
        <f>+IF(E305=2012,VLOOKUP(D305,K_navn!$A$2:$C$359,3),"")</f>
        <v/>
      </c>
      <c r="D305" s="115">
        <f>+'Ark1'!P2121</f>
        <v>3029</v>
      </c>
      <c r="E305" s="115">
        <f>+'Ark1'!C2121</f>
        <v>2018</v>
      </c>
      <c r="F305" s="116" t="str">
        <f>+IF('Ark1'!Q2121=0,"",'Ark1'!Q2121)</f>
        <v/>
      </c>
      <c r="G305" s="116">
        <f>+'Ark1'!R2121</f>
        <v>0</v>
      </c>
      <c r="H305" s="116">
        <f>+'Ark1'!S2121</f>
        <v>0</v>
      </c>
      <c r="I305" s="222" t="str">
        <f>+IF(G305=0,"",'Ark1'!AA2121)</f>
        <v/>
      </c>
      <c r="J305" s="222" t="str">
        <f>+IF(G305=0,"",'Ark1'!AB2121)</f>
        <v/>
      </c>
      <c r="K305" s="114" t="str">
        <f>+IF(G305=0,"",'Ark1'!U2121)</f>
        <v/>
      </c>
      <c r="L305" s="222" t="str">
        <f>+IF(G305=0,"",'Ark1'!W2121)</f>
        <v/>
      </c>
      <c r="M305" s="222" t="str">
        <f>+IF(G305=0,"",'Ark1'!X2121)</f>
        <v/>
      </c>
      <c r="N305" s="114" t="str">
        <f>+IF(G305=0,"",'Ark1'!Y2121)</f>
        <v/>
      </c>
      <c r="O305" s="116" t="str">
        <f>+IF(G305=0,"",'Ark1'!Z2121)</f>
        <v/>
      </c>
      <c r="P305" s="116" t="str">
        <f t="shared" si="4"/>
        <v/>
      </c>
      <c r="Q305" s="114" t="str">
        <f>+IF(G305=0,"",'Ark1'!T2121)</f>
        <v/>
      </c>
      <c r="R305" s="222" t="str">
        <f>+IF(G305=0,"",'Ark1'!V2121)</f>
        <v/>
      </c>
      <c r="S305" s="32"/>
      <c r="T305" s="35"/>
      <c r="U305" s="35"/>
      <c r="V305" s="35"/>
      <c r="W305" s="35"/>
      <c r="X305" s="35"/>
    </row>
    <row r="306" spans="1:24" x14ac:dyDescent="0.5">
      <c r="A306" s="32"/>
      <c r="B306" s="297" t="str">
        <f>+IF(E306=2012,VLOOKUP(D306,K_navn!$A$2:$C$359,2),"")</f>
        <v/>
      </c>
      <c r="C306" s="297" t="str">
        <f>+IF(E306=2012,VLOOKUP(D306,K_navn!$A$2:$C$359,3),"")</f>
        <v/>
      </c>
      <c r="D306" s="115">
        <f>+'Ark1'!P2122</f>
        <v>3029</v>
      </c>
      <c r="E306" s="115">
        <f>+'Ark1'!C2122</f>
        <v>2019</v>
      </c>
      <c r="F306" s="116" t="str">
        <f>+IF('Ark1'!Q2122=0,"",'Ark1'!Q2122)</f>
        <v/>
      </c>
      <c r="G306" s="116">
        <f>+'Ark1'!R2122</f>
        <v>0</v>
      </c>
      <c r="H306" s="116">
        <f>+'Ark1'!S2122</f>
        <v>0</v>
      </c>
      <c r="I306" s="222" t="str">
        <f>+IF(G306=0,"",'Ark1'!AA2122)</f>
        <v/>
      </c>
      <c r="J306" s="222" t="str">
        <f>+IF(G306=0,"",'Ark1'!AB2122)</f>
        <v/>
      </c>
      <c r="K306" s="114" t="str">
        <f>+IF(G306=0,"",'Ark1'!U2122)</f>
        <v/>
      </c>
      <c r="L306" s="222" t="str">
        <f>+IF(G306=0,"",'Ark1'!W2122)</f>
        <v/>
      </c>
      <c r="M306" s="222" t="str">
        <f>+IF(G306=0,"",'Ark1'!X2122)</f>
        <v/>
      </c>
      <c r="N306" s="114" t="str">
        <f>+IF(G306=0,"",'Ark1'!Y2122)</f>
        <v/>
      </c>
      <c r="O306" s="116" t="str">
        <f>+IF(G306=0,"",'Ark1'!Z2122)</f>
        <v/>
      </c>
      <c r="P306" s="116" t="str">
        <f t="shared" si="4"/>
        <v/>
      </c>
      <c r="Q306" s="114" t="str">
        <f>+IF(G306=0,"",'Ark1'!T2122)</f>
        <v/>
      </c>
      <c r="R306" s="222" t="str">
        <f>+IF(G306=0,"",'Ark1'!V2122)</f>
        <v/>
      </c>
      <c r="S306" s="32"/>
      <c r="T306" s="35"/>
      <c r="U306" s="35"/>
      <c r="V306" s="35"/>
      <c r="W306" s="35"/>
      <c r="X306" s="35"/>
    </row>
    <row r="307" spans="1:24" x14ac:dyDescent="0.5">
      <c r="A307" s="32"/>
      <c r="B307" s="297" t="str">
        <f>+IF(E307=2012,VLOOKUP(D307,K_navn!$A$2:$C$359,2),"")</f>
        <v/>
      </c>
      <c r="C307" s="297" t="str">
        <f>+IF(E307=2012,VLOOKUP(D307,K_navn!$A$2:$C$359,3),"")</f>
        <v/>
      </c>
      <c r="D307" s="115">
        <f>+'Ark1'!P2123</f>
        <v>3029</v>
      </c>
      <c r="E307" s="115">
        <f>+'Ark1'!C2123</f>
        <v>2020</v>
      </c>
      <c r="F307" s="116" t="str">
        <f>+IF('Ark1'!Q2123=0,"",'Ark1'!Q2123)</f>
        <v/>
      </c>
      <c r="G307" s="116">
        <f>+'Ark1'!R2123</f>
        <v>0</v>
      </c>
      <c r="H307" s="116">
        <f>+'Ark1'!S2123</f>
        <v>0</v>
      </c>
      <c r="I307" s="222" t="str">
        <f>+IF(G307=0,"",'Ark1'!AA2123)</f>
        <v/>
      </c>
      <c r="J307" s="222" t="str">
        <f>+IF(G307=0,"",'Ark1'!AB2123)</f>
        <v/>
      </c>
      <c r="K307" s="114" t="str">
        <f>+IF(G307=0,"",'Ark1'!U2123)</f>
        <v/>
      </c>
      <c r="L307" s="222" t="str">
        <f>+IF(G307=0,"",'Ark1'!W2123)</f>
        <v/>
      </c>
      <c r="M307" s="222" t="str">
        <f>+IF(G307=0,"",'Ark1'!X2123)</f>
        <v/>
      </c>
      <c r="N307" s="114" t="str">
        <f>+IF(G307=0,"",'Ark1'!Y2123)</f>
        <v/>
      </c>
      <c r="O307" s="116" t="str">
        <f>+IF(G307=0,"",'Ark1'!Z2123)</f>
        <v/>
      </c>
      <c r="P307" s="116" t="str">
        <f t="shared" si="4"/>
        <v/>
      </c>
      <c r="Q307" s="114" t="str">
        <f>+IF(G307=0,"",'Ark1'!T2123)</f>
        <v/>
      </c>
      <c r="R307" s="222" t="str">
        <f>+IF(G307=0,"",'Ark1'!V2123)</f>
        <v/>
      </c>
      <c r="S307" s="32"/>
      <c r="T307" s="35"/>
      <c r="U307" s="35"/>
      <c r="V307" s="35"/>
      <c r="W307" s="35"/>
      <c r="X307" s="35"/>
    </row>
    <row r="308" spans="1:24" x14ac:dyDescent="0.5">
      <c r="A308" s="32"/>
      <c r="B308" s="297" t="str">
        <f>+IF(E308=2012,VLOOKUP(D308,K_navn!$A$2:$C$359,2),"")</f>
        <v/>
      </c>
      <c r="C308" s="297" t="str">
        <f>+IF(E308=2012,VLOOKUP(D308,K_navn!$A$2:$C$359,3),"")</f>
        <v/>
      </c>
      <c r="D308" s="115">
        <f>+'Ark1'!P2124</f>
        <v>3029</v>
      </c>
      <c r="E308" s="115">
        <f>+'Ark1'!C2124</f>
        <v>2021</v>
      </c>
      <c r="F308" s="116" t="str">
        <f>+IF('Ark1'!Q2124=0,"",'Ark1'!Q2124)</f>
        <v/>
      </c>
      <c r="G308" s="116">
        <f>+'Ark1'!R2124</f>
        <v>0</v>
      </c>
      <c r="H308" s="116">
        <f>+'Ark1'!S2124</f>
        <v>0</v>
      </c>
      <c r="I308" s="222" t="str">
        <f>+IF(G308=0,"",'Ark1'!AA2124)</f>
        <v/>
      </c>
      <c r="J308" s="222" t="str">
        <f>+IF(G308=0,"",'Ark1'!AB2124)</f>
        <v/>
      </c>
      <c r="K308" s="114" t="str">
        <f>+IF(G308=0,"",'Ark1'!U2124)</f>
        <v/>
      </c>
      <c r="L308" s="222" t="str">
        <f>+IF(G308=0,"",'Ark1'!W2124)</f>
        <v/>
      </c>
      <c r="M308" s="222" t="str">
        <f>+IF(G308=0,"",'Ark1'!X2124)</f>
        <v/>
      </c>
      <c r="N308" s="114" t="str">
        <f>+IF(G308=0,"",'Ark1'!Y2124)</f>
        <v/>
      </c>
      <c r="O308" s="116" t="str">
        <f>+IF(G308=0,"",'Ark1'!Z2124)</f>
        <v/>
      </c>
      <c r="P308" s="116" t="str">
        <f t="shared" si="4"/>
        <v/>
      </c>
      <c r="Q308" s="114" t="str">
        <f>+IF(G308=0,"",'Ark1'!T2124)</f>
        <v/>
      </c>
      <c r="R308" s="222" t="str">
        <f>+IF(G308=0,"",'Ark1'!V2124)</f>
        <v/>
      </c>
      <c r="S308" s="32"/>
      <c r="T308" s="35"/>
      <c r="U308" s="35"/>
      <c r="V308" s="35"/>
      <c r="W308" s="35"/>
      <c r="X308" s="35"/>
    </row>
    <row r="309" spans="1:24" x14ac:dyDescent="0.5">
      <c r="A309" s="32"/>
      <c r="B309" s="297" t="str">
        <f>+IF(E309=2012,VLOOKUP(D309,K_navn!$A$2:$C$359,2),"")</f>
        <v/>
      </c>
      <c r="C309" s="297" t="str">
        <f>+IF(E309=2012,VLOOKUP(D309,K_navn!$A$2:$C$359,3),"")</f>
        <v/>
      </c>
      <c r="D309" s="115">
        <f>+'Ark1'!P2125</f>
        <v>3029</v>
      </c>
      <c r="E309" s="115">
        <f>+'Ark1'!C2125</f>
        <v>2022</v>
      </c>
      <c r="F309" s="116" t="str">
        <f>+IF('Ark1'!Q2125=0,"",'Ark1'!Q2125)</f>
        <v/>
      </c>
      <c r="G309" s="116">
        <f>+'Ark1'!R2125</f>
        <v>0</v>
      </c>
      <c r="H309" s="116">
        <f>+'Ark1'!S2125</f>
        <v>0</v>
      </c>
      <c r="I309" s="222" t="str">
        <f>+IF(G309=0,"",'Ark1'!AA2125)</f>
        <v/>
      </c>
      <c r="J309" s="222" t="str">
        <f>+IF(G309=0,"",'Ark1'!AB2125)</f>
        <v/>
      </c>
      <c r="K309" s="114" t="str">
        <f>+IF(G309=0,"",'Ark1'!U2125)</f>
        <v/>
      </c>
      <c r="L309" s="222" t="str">
        <f>+IF(G309=0,"",'Ark1'!W2125)</f>
        <v/>
      </c>
      <c r="M309" s="222" t="str">
        <f>+IF(G309=0,"",'Ark1'!X2125)</f>
        <v/>
      </c>
      <c r="N309" s="114" t="str">
        <f>+IF(G309=0,"",'Ark1'!Y2125)</f>
        <v/>
      </c>
      <c r="O309" s="116" t="str">
        <f>+IF(G309=0,"",'Ark1'!Z2125)</f>
        <v/>
      </c>
      <c r="P309" s="116" t="str">
        <f t="shared" si="4"/>
        <v/>
      </c>
      <c r="Q309" s="114" t="str">
        <f>+IF(G309=0,"",'Ark1'!T2125)</f>
        <v/>
      </c>
      <c r="R309" s="222" t="str">
        <f>+IF(G309=0,"",'Ark1'!V2125)</f>
        <v/>
      </c>
      <c r="S309" s="32"/>
      <c r="T309" s="35"/>
      <c r="U309" s="35"/>
      <c r="V309" s="35"/>
      <c r="W309" s="35"/>
      <c r="X309" s="35"/>
    </row>
    <row r="310" spans="1:24" x14ac:dyDescent="0.5">
      <c r="A310" s="32"/>
      <c r="B310" s="297" t="str">
        <f>+IF(E310=2012,VLOOKUP(D310,K_navn!$A$2:$C$359,2),"")</f>
        <v>Lillestrøm</v>
      </c>
      <c r="C310" s="297" t="str">
        <f>+IF(E310=2012,VLOOKUP(D310,K_navn!$A$2:$C$359,3),"")</f>
        <v>Viken</v>
      </c>
      <c r="D310" s="115">
        <f>+'Ark1'!P2126</f>
        <v>3030</v>
      </c>
      <c r="E310" s="115">
        <f>+'Ark1'!C2126</f>
        <v>2012</v>
      </c>
      <c r="F310" s="116" t="str">
        <f>+IF('Ark1'!Q2126=0,"",'Ark1'!Q2126)</f>
        <v/>
      </c>
      <c r="G310" s="116">
        <f>+'Ark1'!R2126</f>
        <v>0</v>
      </c>
      <c r="H310" s="116">
        <f>+'Ark1'!S2126</f>
        <v>0</v>
      </c>
      <c r="I310" s="222" t="str">
        <f>+IF(G310=0,"",'Ark1'!AA2126)</f>
        <v/>
      </c>
      <c r="J310" s="222" t="str">
        <f>+IF(G310=0,"",'Ark1'!AB2126)</f>
        <v/>
      </c>
      <c r="K310" s="114" t="str">
        <f>+IF(G310=0,"",'Ark1'!U2126)</f>
        <v/>
      </c>
      <c r="L310" s="222" t="str">
        <f>+IF(G310=0,"",'Ark1'!W2126)</f>
        <v/>
      </c>
      <c r="M310" s="222" t="str">
        <f>+IF(G310=0,"",'Ark1'!X2126)</f>
        <v/>
      </c>
      <c r="N310" s="114" t="str">
        <f>+IF(G310=0,"",'Ark1'!Y2126)</f>
        <v/>
      </c>
      <c r="O310" s="116" t="str">
        <f>+IF(G310=0,"",'Ark1'!Z2126)</f>
        <v/>
      </c>
      <c r="P310" s="116" t="str">
        <f t="shared" si="4"/>
        <v/>
      </c>
      <c r="Q310" s="114" t="str">
        <f>+IF(G310=0,"",'Ark1'!T2126)</f>
        <v/>
      </c>
      <c r="R310" s="222" t="str">
        <f>+IF(G310=0,"",'Ark1'!V2126)</f>
        <v/>
      </c>
      <c r="S310" s="32"/>
      <c r="T310" s="35"/>
      <c r="U310" s="35"/>
      <c r="V310" s="35"/>
      <c r="W310" s="35"/>
      <c r="X310" s="35"/>
    </row>
    <row r="311" spans="1:24" x14ac:dyDescent="0.5">
      <c r="A311" s="32"/>
      <c r="B311" s="297" t="str">
        <f>+IF(E311=2012,VLOOKUP(D311,K_navn!$A$2:$C$359,2),"")</f>
        <v/>
      </c>
      <c r="C311" s="297" t="str">
        <f>+IF(E311=2012,VLOOKUP(D311,K_navn!$A$2:$C$359,3),"")</f>
        <v/>
      </c>
      <c r="D311" s="115">
        <f>+'Ark1'!P2127</f>
        <v>3030</v>
      </c>
      <c r="E311" s="115">
        <f>+'Ark1'!C2127</f>
        <v>2013</v>
      </c>
      <c r="F311" s="116" t="str">
        <f>+IF('Ark1'!Q2127=0,"",'Ark1'!Q2127)</f>
        <v/>
      </c>
      <c r="G311" s="116">
        <f>+'Ark1'!R2127</f>
        <v>0</v>
      </c>
      <c r="H311" s="116">
        <f>+'Ark1'!S2127</f>
        <v>0</v>
      </c>
      <c r="I311" s="222" t="str">
        <f>+IF(G311=0,"",'Ark1'!AA2127)</f>
        <v/>
      </c>
      <c r="J311" s="222" t="str">
        <f>+IF(G311=0,"",'Ark1'!AB2127)</f>
        <v/>
      </c>
      <c r="K311" s="114" t="str">
        <f>+IF(G311=0,"",'Ark1'!U2127)</f>
        <v/>
      </c>
      <c r="L311" s="222" t="str">
        <f>+IF(G311=0,"",'Ark1'!W2127)</f>
        <v/>
      </c>
      <c r="M311" s="222" t="str">
        <f>+IF(G311=0,"",'Ark1'!X2127)</f>
        <v/>
      </c>
      <c r="N311" s="114" t="str">
        <f>+IF(G311=0,"",'Ark1'!Y2127)</f>
        <v/>
      </c>
      <c r="O311" s="116" t="str">
        <f>+IF(G311=0,"",'Ark1'!Z2127)</f>
        <v/>
      </c>
      <c r="P311" s="116" t="str">
        <f t="shared" si="4"/>
        <v/>
      </c>
      <c r="Q311" s="114" t="str">
        <f>+IF(G311=0,"",'Ark1'!T2127)</f>
        <v/>
      </c>
      <c r="R311" s="222" t="str">
        <f>+IF(G311=0,"",'Ark1'!V2127)</f>
        <v/>
      </c>
      <c r="S311" s="32"/>
      <c r="T311" s="35"/>
      <c r="U311" s="35"/>
      <c r="V311" s="35"/>
      <c r="W311" s="35"/>
      <c r="X311" s="35"/>
    </row>
    <row r="312" spans="1:24" x14ac:dyDescent="0.5">
      <c r="A312" s="32"/>
      <c r="B312" s="297" t="str">
        <f>+IF(E312=2012,VLOOKUP(D312,K_navn!$A$2:$C$359,2),"")</f>
        <v/>
      </c>
      <c r="C312" s="297" t="str">
        <f>+IF(E312=2012,VLOOKUP(D312,K_navn!$A$2:$C$359,3),"")</f>
        <v/>
      </c>
      <c r="D312" s="115">
        <f>+'Ark1'!P2128</f>
        <v>3030</v>
      </c>
      <c r="E312" s="115">
        <f>+'Ark1'!C2128</f>
        <v>2014</v>
      </c>
      <c r="F312" s="116" t="str">
        <f>+IF('Ark1'!Q2128=0,"",'Ark1'!Q2128)</f>
        <v/>
      </c>
      <c r="G312" s="116">
        <f>+'Ark1'!R2128</f>
        <v>0</v>
      </c>
      <c r="H312" s="116">
        <f>+'Ark1'!S2128</f>
        <v>0</v>
      </c>
      <c r="I312" s="222" t="str">
        <f>+IF(G312=0,"",'Ark1'!AA2128)</f>
        <v/>
      </c>
      <c r="J312" s="222" t="str">
        <f>+IF(G312=0,"",'Ark1'!AB2128)</f>
        <v/>
      </c>
      <c r="K312" s="114" t="str">
        <f>+IF(G312=0,"",'Ark1'!U2128)</f>
        <v/>
      </c>
      <c r="L312" s="222" t="str">
        <f>+IF(G312=0,"",'Ark1'!W2128)</f>
        <v/>
      </c>
      <c r="M312" s="222" t="str">
        <f>+IF(G312=0,"",'Ark1'!X2128)</f>
        <v/>
      </c>
      <c r="N312" s="114" t="str">
        <f>+IF(G312=0,"",'Ark1'!Y2128)</f>
        <v/>
      </c>
      <c r="O312" s="116" t="str">
        <f>+IF(G312=0,"",'Ark1'!Z2128)</f>
        <v/>
      </c>
      <c r="P312" s="116" t="str">
        <f t="shared" si="4"/>
        <v/>
      </c>
      <c r="Q312" s="114" t="str">
        <f>+IF(G312=0,"",'Ark1'!T2128)</f>
        <v/>
      </c>
      <c r="R312" s="222" t="str">
        <f>+IF(G312=0,"",'Ark1'!V2128)</f>
        <v/>
      </c>
      <c r="S312" s="32"/>
      <c r="T312" s="35"/>
      <c r="U312" s="35"/>
      <c r="V312" s="35"/>
      <c r="W312" s="35"/>
      <c r="X312" s="35"/>
    </row>
    <row r="313" spans="1:24" x14ac:dyDescent="0.5">
      <c r="A313" s="32"/>
      <c r="B313" s="297" t="str">
        <f>+IF(E313=2012,VLOOKUP(D313,K_navn!$A$2:$C$359,2),"")</f>
        <v/>
      </c>
      <c r="C313" s="297" t="str">
        <f>+IF(E313=2012,VLOOKUP(D313,K_navn!$A$2:$C$359,3),"")</f>
        <v/>
      </c>
      <c r="D313" s="115">
        <f>+'Ark1'!P2129</f>
        <v>3030</v>
      </c>
      <c r="E313" s="115">
        <f>+'Ark1'!C2129</f>
        <v>2015</v>
      </c>
      <c r="F313" s="116">
        <f>+IF('Ark1'!Q2129=0,"",'Ark1'!Q2129)</f>
        <v>2</v>
      </c>
      <c r="G313" s="116">
        <f>+'Ark1'!R2129</f>
        <v>954</v>
      </c>
      <c r="H313" s="116">
        <f>+'Ark1'!S2129</f>
        <v>954</v>
      </c>
      <c r="I313" s="222">
        <f>+IF(G313=0,"",'Ark1'!AA2129)</f>
        <v>2.5137677531553844</v>
      </c>
      <c r="J313" s="222">
        <f>+IF(G313=0,"",'Ark1'!AB2129)</f>
        <v>2.566374068116358</v>
      </c>
      <c r="K313" s="114">
        <f>+IF(G313=0,"",'Ark1'!U2129)</f>
        <v>60.682389937106919</v>
      </c>
      <c r="L313" s="222">
        <f>+IF(G313=0,"",'Ark1'!W2129)</f>
        <v>82.390146750524138</v>
      </c>
      <c r="M313" s="222">
        <f>+IF(G313=0,"",'Ark1'!X2129)</f>
        <v>8.8755492568960932</v>
      </c>
      <c r="N313" s="114">
        <f>+IF(G313=0,"",'Ark1'!Y2129)</f>
        <v>2.53254790682421</v>
      </c>
      <c r="O313" s="116">
        <f>+IF(G313=0,"",'Ark1'!Z2129)</f>
        <v>-43.453564755712705</v>
      </c>
      <c r="P313" s="116">
        <f t="shared" si="4"/>
        <v>477</v>
      </c>
      <c r="Q313" s="114">
        <f>+IF(G313=0,"",'Ark1'!T2129)</f>
        <v>15.996855345911952</v>
      </c>
      <c r="R313" s="222">
        <f>+IF(G313=0,"",'Ark1'!V2129)</f>
        <v>89.263430932312147</v>
      </c>
      <c r="S313" s="32"/>
      <c r="T313" s="35"/>
      <c r="U313" s="35"/>
      <c r="V313" s="35"/>
      <c r="W313" s="35"/>
      <c r="X313" s="35"/>
    </row>
    <row r="314" spans="1:24" x14ac:dyDescent="0.5">
      <c r="A314" s="32"/>
      <c r="B314" s="297" t="str">
        <f>+IF(E314=2012,VLOOKUP(D314,K_navn!$A$2:$C$359,2),"")</f>
        <v/>
      </c>
      <c r="C314" s="297" t="str">
        <f>+IF(E314=2012,VLOOKUP(D314,K_navn!$A$2:$C$359,3),"")</f>
        <v/>
      </c>
      <c r="D314" s="115">
        <f>+'Ark1'!P2130</f>
        <v>3030</v>
      </c>
      <c r="E314" s="115">
        <f>+'Ark1'!C2130</f>
        <v>2016</v>
      </c>
      <c r="F314" s="116">
        <f>+IF('Ark1'!Q2130=0,"",'Ark1'!Q2130)</f>
        <v>2</v>
      </c>
      <c r="G314" s="116">
        <f>+'Ark1'!R2130</f>
        <v>1527</v>
      </c>
      <c r="H314" s="116">
        <f>+'Ark1'!S2130</f>
        <v>1527</v>
      </c>
      <c r="I314" s="222">
        <f>+IF(G314=0,"",'Ark1'!AA2130)</f>
        <v>3.2561412487205739</v>
      </c>
      <c r="J314" s="222">
        <f>+IF(G314=0,"",'Ark1'!AB2130)</f>
        <v>3.5202466533693078</v>
      </c>
      <c r="K314" s="114">
        <f>+IF(G314=0,"",'Ark1'!U2130)</f>
        <v>59.937786509495744</v>
      </c>
      <c r="L314" s="222">
        <f>+IF(G314=0,"",'Ark1'!W2130)</f>
        <v>88.07203667321555</v>
      </c>
      <c r="M314" s="222">
        <f>+IF(G314=0,"",'Ark1'!X2130)</f>
        <v>9.8564887581280889</v>
      </c>
      <c r="N314" s="114">
        <f>+IF(G314=0,"",'Ark1'!Y2130)</f>
        <v>2.5417392833284103</v>
      </c>
      <c r="O314" s="116">
        <f>+IF(G314=0,"",'Ark1'!Z2130)</f>
        <v>-47.166351378167185</v>
      </c>
      <c r="P314" s="116">
        <f t="shared" si="4"/>
        <v>763.5</v>
      </c>
      <c r="Q314" s="114">
        <f>+IF(G314=0,"",'Ark1'!T2130)</f>
        <v>15.601178781925348</v>
      </c>
      <c r="R314" s="222">
        <f>+IF(G314=0,"",'Ark1'!V2130)</f>
        <v>95.419324673039554</v>
      </c>
      <c r="S314" s="32"/>
      <c r="T314" s="35"/>
      <c r="U314" s="35"/>
      <c r="V314" s="35"/>
      <c r="W314" s="35"/>
      <c r="X314" s="35"/>
    </row>
    <row r="315" spans="1:24" x14ac:dyDescent="0.5">
      <c r="A315" s="32"/>
      <c r="B315" s="297" t="str">
        <f>+IF(E315=2012,VLOOKUP(D315,K_navn!$A$2:$C$359,2),"")</f>
        <v/>
      </c>
      <c r="C315" s="297" t="str">
        <f>+IF(E315=2012,VLOOKUP(D315,K_navn!$A$2:$C$359,3),"")</f>
        <v/>
      </c>
      <c r="D315" s="115">
        <f>+'Ark1'!P2131</f>
        <v>3030</v>
      </c>
      <c r="E315" s="115">
        <f>+'Ark1'!C2131</f>
        <v>2017</v>
      </c>
      <c r="F315" s="116">
        <f>+IF('Ark1'!Q2131=0,"",'Ark1'!Q2131)</f>
        <v>2</v>
      </c>
      <c r="G315" s="116">
        <f>+'Ark1'!R2131</f>
        <v>1690</v>
      </c>
      <c r="H315" s="116">
        <f>+'Ark1'!S2131</f>
        <v>1690</v>
      </c>
      <c r="I315" s="222">
        <f>+IF(G315=0,"",'Ark1'!AA2131)</f>
        <v>4.8763597541622179</v>
      </c>
      <c r="J315" s="222">
        <f>+IF(G315=0,"",'Ark1'!AB2131)</f>
        <v>5.2738601308701112</v>
      </c>
      <c r="K315" s="114">
        <f>+IF(G315=0,"",'Ark1'!U2131)</f>
        <v>60.667455621301762</v>
      </c>
      <c r="L315" s="222">
        <f>+IF(G315=0,"",'Ark1'!W2131)</f>
        <v>88.275502958579906</v>
      </c>
      <c r="M315" s="222">
        <f>+IF(G315=0,"",'Ark1'!X2131)</f>
        <v>10.101710729290813</v>
      </c>
      <c r="N315" s="114">
        <f>+IF(G315=0,"",'Ark1'!Y2131)</f>
        <v>2.621385655890117</v>
      </c>
      <c r="O315" s="116">
        <f>+IF(G315=0,"",'Ark1'!Z2131)</f>
        <v>-51.846983097748037</v>
      </c>
      <c r="P315" s="116">
        <f t="shared" si="4"/>
        <v>845</v>
      </c>
      <c r="Q315" s="114">
        <f>+IF(G315=0,"",'Ark1'!T2131)</f>
        <v>15.938461538461542</v>
      </c>
      <c r="R315" s="222">
        <f>+IF(G315=0,"",'Ark1'!V2131)</f>
        <v>95.639764852199363</v>
      </c>
      <c r="S315" s="32"/>
      <c r="T315" s="35"/>
      <c r="U315" s="35"/>
      <c r="V315" s="35"/>
      <c r="W315" s="35"/>
      <c r="X315" s="35"/>
    </row>
    <row r="316" spans="1:24" x14ac:dyDescent="0.5">
      <c r="A316" s="32"/>
      <c r="B316" s="297" t="str">
        <f>+IF(E316=2012,VLOOKUP(D316,K_navn!$A$2:$C$359,2),"")</f>
        <v/>
      </c>
      <c r="C316" s="297" t="str">
        <f>+IF(E316=2012,VLOOKUP(D316,K_navn!$A$2:$C$359,3),"")</f>
        <v/>
      </c>
      <c r="D316" s="115">
        <f>+'Ark1'!P2132</f>
        <v>3030</v>
      </c>
      <c r="E316" s="115">
        <f>+'Ark1'!C2132</f>
        <v>2018</v>
      </c>
      <c r="F316" s="116">
        <f>+IF('Ark1'!Q2132=0,"",'Ark1'!Q2132)</f>
        <v>2</v>
      </c>
      <c r="G316" s="116">
        <f>+'Ark1'!R2132</f>
        <v>1652</v>
      </c>
      <c r="H316" s="116">
        <f>+'Ark1'!S2132</f>
        <v>1652</v>
      </c>
      <c r="I316" s="222">
        <f>+IF(G316=0,"",'Ark1'!AA2132)</f>
        <v>6.5982346127730969</v>
      </c>
      <c r="J316" s="222">
        <f>+IF(G316=0,"",'Ark1'!AB2132)</f>
        <v>6.7867579403706895</v>
      </c>
      <c r="K316" s="114">
        <f>+IF(G316=0,"",'Ark1'!U2132)</f>
        <v>61.144067796610159</v>
      </c>
      <c r="L316" s="222">
        <f>+IF(G316=0,"",'Ark1'!W2132)</f>
        <v>82.618704600484193</v>
      </c>
      <c r="M316" s="222">
        <f>+IF(G316=0,"",'Ark1'!X2132)</f>
        <v>7.6623838278216256</v>
      </c>
      <c r="N316" s="114">
        <f>+IF(G316=0,"",'Ark1'!Y2132)</f>
        <v>2.3820494798004126</v>
      </c>
      <c r="O316" s="116">
        <f>+IF(G316=0,"",'Ark1'!Z2132)</f>
        <v>-32.668335890772454</v>
      </c>
      <c r="P316" s="116">
        <f t="shared" si="4"/>
        <v>826</v>
      </c>
      <c r="Q316" s="114">
        <f>+IF(G316=0,"",'Ark1'!T2132)</f>
        <v>16.253631961259078</v>
      </c>
      <c r="R316" s="222">
        <f>+IF(G316=0,"",'Ark1'!V2132)</f>
        <v>89.511055905183312</v>
      </c>
      <c r="S316" s="32"/>
      <c r="T316" s="35"/>
      <c r="U316" s="35"/>
      <c r="V316" s="35"/>
      <c r="W316" s="35"/>
      <c r="X316" s="35"/>
    </row>
    <row r="317" spans="1:24" x14ac:dyDescent="0.5">
      <c r="A317" s="32"/>
      <c r="B317" s="297" t="str">
        <f>+IF(E317=2012,VLOOKUP(D317,K_navn!$A$2:$C$359,2),"")</f>
        <v/>
      </c>
      <c r="C317" s="297" t="str">
        <f>+IF(E317=2012,VLOOKUP(D317,K_navn!$A$2:$C$359,3),"")</f>
        <v/>
      </c>
      <c r="D317" s="115">
        <f>+'Ark1'!P2133</f>
        <v>3030</v>
      </c>
      <c r="E317" s="115">
        <f>+'Ark1'!C2133</f>
        <v>2019</v>
      </c>
      <c r="F317" s="116">
        <f>+IF('Ark1'!Q2133=0,"",'Ark1'!Q2133)</f>
        <v>2</v>
      </c>
      <c r="G317" s="116">
        <f>+'Ark1'!R2133</f>
        <v>1472</v>
      </c>
      <c r="H317" s="116">
        <f>+'Ark1'!S2133</f>
        <v>1472</v>
      </c>
      <c r="I317" s="222">
        <f>+IF(G317=0,"",'Ark1'!AA2133)</f>
        <v>7.3088381330685204</v>
      </c>
      <c r="J317" s="222">
        <f>+IF(G317=0,"",'Ark1'!AB2133)</f>
        <v>7.3895062095721604</v>
      </c>
      <c r="K317" s="114">
        <f>+IF(G317=0,"",'Ark1'!U2133)</f>
        <v>62.005434782608702</v>
      </c>
      <c r="L317" s="222">
        <f>+IF(G317=0,"",'Ark1'!W2133)</f>
        <v>81.222486413043356</v>
      </c>
      <c r="M317" s="222">
        <f>+IF(G317=0,"",'Ark1'!X2133)</f>
        <v>7.5097529747448881</v>
      </c>
      <c r="N317" s="114">
        <f>+IF(G317=0,"",'Ark1'!Y2133)</f>
        <v>2.3031105681718875</v>
      </c>
      <c r="O317" s="116">
        <f>+IF(G317=0,"",'Ark1'!Z2133)</f>
        <v>-36.895520107993939</v>
      </c>
      <c r="P317" s="116">
        <f t="shared" si="4"/>
        <v>736</v>
      </c>
      <c r="Q317" s="114">
        <f>+IF(G317=0,"",'Ark1'!T2133)</f>
        <v>16.574048913043477</v>
      </c>
      <c r="R317" s="222">
        <f>+IF(G317=0,"",'Ark1'!V2133)</f>
        <v>87.99836014414241</v>
      </c>
      <c r="S317" s="32"/>
      <c r="T317" s="35"/>
      <c r="U317" s="35"/>
      <c r="V317" s="35"/>
      <c r="W317" s="35"/>
      <c r="X317" s="35"/>
    </row>
    <row r="318" spans="1:24" x14ac:dyDescent="0.5">
      <c r="A318" s="32"/>
      <c r="B318" s="297" t="str">
        <f>+IF(E318=2012,VLOOKUP(D318,K_navn!$A$2:$C$359,2),"")</f>
        <v/>
      </c>
      <c r="C318" s="297" t="str">
        <f>+IF(E318=2012,VLOOKUP(D318,K_navn!$A$2:$C$359,3),"")</f>
        <v/>
      </c>
      <c r="D318" s="115">
        <f>+'Ark1'!P2134</f>
        <v>3030</v>
      </c>
      <c r="E318" s="115">
        <f>+'Ark1'!C2134</f>
        <v>2020</v>
      </c>
      <c r="F318" s="116">
        <f>+IF('Ark1'!Q2134=0,"",'Ark1'!Q2134)</f>
        <v>1</v>
      </c>
      <c r="G318" s="116">
        <f>+'Ark1'!R2134</f>
        <v>1230</v>
      </c>
      <c r="H318" s="116">
        <f>+'Ark1'!S2134</f>
        <v>1230</v>
      </c>
      <c r="I318" s="222">
        <f>+IF(G318=0,"",'Ark1'!AA2134)</f>
        <v>5.8913689050675373</v>
      </c>
      <c r="J318" s="222">
        <f>+IF(G318=0,"",'Ark1'!AB2134)</f>
        <v>5.8216396038602918</v>
      </c>
      <c r="K318" s="114">
        <f>+IF(G318=0,"",'Ark1'!U2134)</f>
        <v>62.38130081300811</v>
      </c>
      <c r="L318" s="222">
        <f>+IF(G318=0,"",'Ark1'!W2134)</f>
        <v>81.632398373983875</v>
      </c>
      <c r="M318" s="222">
        <f>+IF(G318=0,"",'Ark1'!X2134)</f>
        <v>8.0834313743829025</v>
      </c>
      <c r="N318" s="114">
        <f>+IF(G318=0,"",'Ark1'!Y2134)</f>
        <v>1.9593780991752965</v>
      </c>
      <c r="O318" s="116">
        <f>+IF(G318=0,"",'Ark1'!Z2134)</f>
        <v>-41.746355211850044</v>
      </c>
      <c r="P318" s="116">
        <f t="shared" si="4"/>
        <v>1230</v>
      </c>
      <c r="Q318" s="114">
        <f>+IF(G318=0,"",'Ark1'!T2134)</f>
        <v>16.785365853658533</v>
      </c>
      <c r="R318" s="222">
        <f>+IF(G318=0,"",'Ark1'!V2134)</f>
        <v>88.442468444186062</v>
      </c>
      <c r="S318" s="32"/>
      <c r="T318" s="35"/>
      <c r="U318" s="35"/>
      <c r="V318" s="35"/>
      <c r="W318" s="35"/>
      <c r="X318" s="35"/>
    </row>
    <row r="319" spans="1:24" x14ac:dyDescent="0.5">
      <c r="A319" s="32"/>
      <c r="B319" s="297" t="str">
        <f>+IF(E319=2012,VLOOKUP(D319,K_navn!$A$2:$C$359,2),"")</f>
        <v/>
      </c>
      <c r="C319" s="297" t="str">
        <f>+IF(E319=2012,VLOOKUP(D319,K_navn!$A$2:$C$359,3),"")</f>
        <v/>
      </c>
      <c r="D319" s="115">
        <f>+'Ark1'!P2135</f>
        <v>3030</v>
      </c>
      <c r="E319" s="115">
        <f>+'Ark1'!C2135</f>
        <v>2021</v>
      </c>
      <c r="F319" s="116">
        <f>+IF('Ark1'!Q2135=0,"",'Ark1'!Q2135)</f>
        <v>1</v>
      </c>
      <c r="G319" s="116">
        <f>+'Ark1'!R2135</f>
        <v>844</v>
      </c>
      <c r="H319" s="116">
        <f>+'Ark1'!S2135</f>
        <v>844</v>
      </c>
      <c r="I319" s="222">
        <f>+IF(G319=0,"",'Ark1'!AA2135)</f>
        <v>3.2101019321466611</v>
      </c>
      <c r="J319" s="222">
        <f>+IF(G319=0,"",'Ark1'!AB2135)</f>
        <v>3.157502696345345</v>
      </c>
      <c r="K319" s="114">
        <f>+IF(G319=0,"",'Ark1'!U2135)</f>
        <v>61.765402843601905</v>
      </c>
      <c r="L319" s="222">
        <f>+IF(G319=0,"",'Ark1'!W2135)</f>
        <v>83.462286729857794</v>
      </c>
      <c r="M319" s="222">
        <f>+IF(G319=0,"",'Ark1'!X2135)</f>
        <v>8.856577701687991</v>
      </c>
      <c r="N319" s="114">
        <f>+IF(G319=0,"",'Ark1'!Y2135)</f>
        <v>1.9421581789904223</v>
      </c>
      <c r="O319" s="116">
        <f>+IF(G319=0,"",'Ark1'!Z2135)</f>
        <v>-30.692925483216321</v>
      </c>
      <c r="P319" s="116">
        <f t="shared" si="4"/>
        <v>844</v>
      </c>
      <c r="Q319" s="114">
        <f>+IF(G319=0,"",'Ark1'!T2135)</f>
        <v>16.651658767772513</v>
      </c>
      <c r="R319" s="222">
        <f>+IF(G319=0,"",'Ark1'!V2135)</f>
        <v>90.425012708405021</v>
      </c>
      <c r="S319" s="32"/>
      <c r="T319" s="35"/>
      <c r="U319" s="35"/>
      <c r="V319" s="35"/>
      <c r="W319" s="35"/>
      <c r="X319" s="35"/>
    </row>
    <row r="320" spans="1:24" x14ac:dyDescent="0.5">
      <c r="A320" s="32"/>
      <c r="B320" s="297" t="str">
        <f>+IF(E320=2012,VLOOKUP(D320,K_navn!$A$2:$C$359,2),"")</f>
        <v/>
      </c>
      <c r="C320" s="297" t="str">
        <f>+IF(E320=2012,VLOOKUP(D320,K_navn!$A$2:$C$359,3),"")</f>
        <v/>
      </c>
      <c r="D320" s="115">
        <f>+'Ark1'!P2136</f>
        <v>3030</v>
      </c>
      <c r="E320" s="115">
        <f>+'Ark1'!C2136</f>
        <v>2022</v>
      </c>
      <c r="F320" s="116">
        <f>+IF('Ark1'!Q2136=0,"",'Ark1'!Q2136)</f>
        <v>2</v>
      </c>
      <c r="G320" s="116">
        <f>+'Ark1'!R2136</f>
        <v>854</v>
      </c>
      <c r="H320" s="116">
        <f>+'Ark1'!S2136</f>
        <v>854</v>
      </c>
      <c r="I320" s="222">
        <f>+IF(G320=0,"",'Ark1'!AA2136)</f>
        <v>2.9647630619684087</v>
      </c>
      <c r="J320" s="222">
        <f>+IF(G320=0,"",'Ark1'!AB2136)</f>
        <v>2.9185500944636522</v>
      </c>
      <c r="K320" s="114">
        <f>+IF(G320=0,"",'Ark1'!U2136)</f>
        <v>60.803278688524593</v>
      </c>
      <c r="L320" s="222">
        <f>+IF(G320=0,"",'Ark1'!W2136)</f>
        <v>84.421545667447376</v>
      </c>
      <c r="M320" s="222">
        <f>+IF(G320=0,"",'Ark1'!X2136)</f>
        <v>8.9311983481552133</v>
      </c>
      <c r="N320" s="114">
        <f>+IF(G320=0,"",'Ark1'!Y2136)</f>
        <v>2.0224011338555563</v>
      </c>
      <c r="O320" s="116">
        <f>+IF(G320=0,"",'Ark1'!Z2136)</f>
        <v>-35.327443814584221</v>
      </c>
      <c r="P320" s="116">
        <f t="shared" si="4"/>
        <v>427</v>
      </c>
      <c r="Q320" s="114">
        <f>+IF(G320=0,"",'Ark1'!T2136)</f>
        <v>16.255269320843091</v>
      </c>
      <c r="R320" s="222">
        <f>+IF(G320=0,"",'Ark1'!V2136)</f>
        <v>91.464296497776061</v>
      </c>
      <c r="S320" s="32"/>
      <c r="T320" s="35"/>
      <c r="U320" s="35"/>
      <c r="V320" s="35"/>
      <c r="W320" s="35"/>
      <c r="X320" s="35"/>
    </row>
    <row r="321" spans="1:24" x14ac:dyDescent="0.5">
      <c r="A321" s="32"/>
      <c r="B321" s="297" t="str">
        <f>+IF(E321=2012,VLOOKUP(D321,K_navn!$A$2:$C$359,2),"")</f>
        <v>Nittedal</v>
      </c>
      <c r="C321" s="297" t="str">
        <f>+IF(E321=2012,VLOOKUP(D321,K_navn!$A$2:$C$359,3),"")</f>
        <v>Viken</v>
      </c>
      <c r="D321" s="115">
        <f>+'Ark1'!P2137</f>
        <v>3031</v>
      </c>
      <c r="E321" s="115">
        <f>+'Ark1'!C2137</f>
        <v>2012</v>
      </c>
      <c r="F321" s="116" t="str">
        <f>+IF('Ark1'!Q2137=0,"",'Ark1'!Q2137)</f>
        <v/>
      </c>
      <c r="G321" s="116">
        <f>+'Ark1'!R2137</f>
        <v>0</v>
      </c>
      <c r="H321" s="116">
        <f>+'Ark1'!S2137</f>
        <v>0</v>
      </c>
      <c r="I321" s="222" t="str">
        <f>+IF(G321=0,"",'Ark1'!AA2137)</f>
        <v/>
      </c>
      <c r="J321" s="222" t="str">
        <f>+IF(G321=0,"",'Ark1'!AB2137)</f>
        <v/>
      </c>
      <c r="K321" s="114" t="str">
        <f>+IF(G321=0,"",'Ark1'!U2137)</f>
        <v/>
      </c>
      <c r="L321" s="222" t="str">
        <f>+IF(G321=0,"",'Ark1'!W2137)</f>
        <v/>
      </c>
      <c r="M321" s="222" t="str">
        <f>+IF(G321=0,"",'Ark1'!X2137)</f>
        <v/>
      </c>
      <c r="N321" s="114" t="str">
        <f>+IF(G321=0,"",'Ark1'!Y2137)</f>
        <v/>
      </c>
      <c r="O321" s="116" t="str">
        <f>+IF(G321=0,"",'Ark1'!Z2137)</f>
        <v/>
      </c>
      <c r="P321" s="116" t="str">
        <f t="shared" si="4"/>
        <v/>
      </c>
      <c r="Q321" s="114" t="str">
        <f>+IF(G321=0,"",'Ark1'!T2137)</f>
        <v/>
      </c>
      <c r="R321" s="222" t="str">
        <f>+IF(G321=0,"",'Ark1'!V2137)</f>
        <v/>
      </c>
      <c r="S321" s="32"/>
      <c r="T321" s="35"/>
      <c r="U321" s="35"/>
      <c r="V321" s="35"/>
      <c r="W321" s="35"/>
      <c r="X321" s="35"/>
    </row>
    <row r="322" spans="1:24" x14ac:dyDescent="0.5">
      <c r="A322" s="32"/>
      <c r="B322" s="297" t="str">
        <f>+IF(E322=2012,VLOOKUP(D322,K_navn!$A$2:$C$359,2),"")</f>
        <v/>
      </c>
      <c r="C322" s="297" t="str">
        <f>+IF(E322=2012,VLOOKUP(D322,K_navn!$A$2:$C$359,3),"")</f>
        <v/>
      </c>
      <c r="D322" s="115">
        <f>+'Ark1'!P2138</f>
        <v>3031</v>
      </c>
      <c r="E322" s="115">
        <f>+'Ark1'!C2138</f>
        <v>2013</v>
      </c>
      <c r="F322" s="116" t="str">
        <f>+IF('Ark1'!Q2138=0,"",'Ark1'!Q2138)</f>
        <v/>
      </c>
      <c r="G322" s="116">
        <f>+'Ark1'!R2138</f>
        <v>0</v>
      </c>
      <c r="H322" s="116">
        <f>+'Ark1'!S2138</f>
        <v>0</v>
      </c>
      <c r="I322" s="222" t="str">
        <f>+IF(G322=0,"",'Ark1'!AA2138)</f>
        <v/>
      </c>
      <c r="J322" s="222" t="str">
        <f>+IF(G322=0,"",'Ark1'!AB2138)</f>
        <v/>
      </c>
      <c r="K322" s="114" t="str">
        <f>+IF(G322=0,"",'Ark1'!U2138)</f>
        <v/>
      </c>
      <c r="L322" s="222" t="str">
        <f>+IF(G322=0,"",'Ark1'!W2138)</f>
        <v/>
      </c>
      <c r="M322" s="222" t="str">
        <f>+IF(G322=0,"",'Ark1'!X2138)</f>
        <v/>
      </c>
      <c r="N322" s="114" t="str">
        <f>+IF(G322=0,"",'Ark1'!Y2138)</f>
        <v/>
      </c>
      <c r="O322" s="116" t="str">
        <f>+IF(G322=0,"",'Ark1'!Z2138)</f>
        <v/>
      </c>
      <c r="P322" s="116" t="str">
        <f t="shared" si="4"/>
        <v/>
      </c>
      <c r="Q322" s="114" t="str">
        <f>+IF(G322=0,"",'Ark1'!T2138)</f>
        <v/>
      </c>
      <c r="R322" s="222" t="str">
        <f>+IF(G322=0,"",'Ark1'!V2138)</f>
        <v/>
      </c>
      <c r="S322" s="32"/>
      <c r="T322" s="35"/>
      <c r="U322" s="35"/>
      <c r="V322" s="35"/>
      <c r="W322" s="35"/>
      <c r="X322" s="35"/>
    </row>
    <row r="323" spans="1:24" x14ac:dyDescent="0.5">
      <c r="A323" s="32"/>
      <c r="B323" s="297" t="str">
        <f>+IF(E323=2012,VLOOKUP(D323,K_navn!$A$2:$C$359,2),"")</f>
        <v/>
      </c>
      <c r="C323" s="297" t="str">
        <f>+IF(E323=2012,VLOOKUP(D323,K_navn!$A$2:$C$359,3),"")</f>
        <v/>
      </c>
      <c r="D323" s="115">
        <f>+'Ark1'!P2139</f>
        <v>3031</v>
      </c>
      <c r="E323" s="115">
        <f>+'Ark1'!C2139</f>
        <v>2014</v>
      </c>
      <c r="F323" s="116" t="str">
        <f>+IF('Ark1'!Q2139=0,"",'Ark1'!Q2139)</f>
        <v/>
      </c>
      <c r="G323" s="116">
        <f>+'Ark1'!R2139</f>
        <v>0</v>
      </c>
      <c r="H323" s="116">
        <f>+'Ark1'!S2139</f>
        <v>0</v>
      </c>
      <c r="I323" s="222" t="str">
        <f>+IF(G323=0,"",'Ark1'!AA2139)</f>
        <v/>
      </c>
      <c r="J323" s="222" t="str">
        <f>+IF(G323=0,"",'Ark1'!AB2139)</f>
        <v/>
      </c>
      <c r="K323" s="114" t="str">
        <f>+IF(G323=0,"",'Ark1'!U2139)</f>
        <v/>
      </c>
      <c r="L323" s="222" t="str">
        <f>+IF(G323=0,"",'Ark1'!W2139)</f>
        <v/>
      </c>
      <c r="M323" s="222" t="str">
        <f>+IF(G323=0,"",'Ark1'!X2139)</f>
        <v/>
      </c>
      <c r="N323" s="114" t="str">
        <f>+IF(G323=0,"",'Ark1'!Y2139)</f>
        <v/>
      </c>
      <c r="O323" s="116" t="str">
        <f>+IF(G323=0,"",'Ark1'!Z2139)</f>
        <v/>
      </c>
      <c r="P323" s="116" t="str">
        <f t="shared" si="4"/>
        <v/>
      </c>
      <c r="Q323" s="114" t="str">
        <f>+IF(G323=0,"",'Ark1'!T2139)</f>
        <v/>
      </c>
      <c r="R323" s="222" t="str">
        <f>+IF(G323=0,"",'Ark1'!V2139)</f>
        <v/>
      </c>
      <c r="S323" s="32"/>
      <c r="T323" s="35"/>
      <c r="U323" s="35"/>
      <c r="V323" s="35"/>
      <c r="W323" s="35"/>
      <c r="X323" s="35"/>
    </row>
    <row r="324" spans="1:24" x14ac:dyDescent="0.5">
      <c r="A324" s="32"/>
      <c r="B324" s="297" t="str">
        <f>+IF(E324=2012,VLOOKUP(D324,K_navn!$A$2:$C$359,2),"")</f>
        <v/>
      </c>
      <c r="C324" s="297" t="str">
        <f>+IF(E324=2012,VLOOKUP(D324,K_navn!$A$2:$C$359,3),"")</f>
        <v/>
      </c>
      <c r="D324" s="115">
        <f>+'Ark1'!P2140</f>
        <v>3031</v>
      </c>
      <c r="E324" s="115">
        <f>+'Ark1'!C2140</f>
        <v>2015</v>
      </c>
      <c r="F324" s="116">
        <f>+IF('Ark1'!Q2140=0,"",'Ark1'!Q2140)</f>
        <v>1</v>
      </c>
      <c r="G324" s="116">
        <f>+'Ark1'!R2140</f>
        <v>733</v>
      </c>
      <c r="H324" s="116">
        <f>+'Ark1'!S2140</f>
        <v>733</v>
      </c>
      <c r="I324" s="222">
        <f>+IF(G324=0,"",'Ark1'!AA2140)</f>
        <v>1.9314379067745249</v>
      </c>
      <c r="J324" s="222">
        <f>+IF(G324=0,"",'Ark1'!AB2140)</f>
        <v>1.9785844791707277</v>
      </c>
      <c r="K324" s="114">
        <f>+IF(G324=0,"",'Ark1'!U2140)</f>
        <v>60.710777626193746</v>
      </c>
      <c r="L324" s="222">
        <f>+IF(G324=0,"",'Ark1'!W2140)</f>
        <v>82.671214188267399</v>
      </c>
      <c r="M324" s="222">
        <f>+IF(G324=0,"",'Ark1'!X2140)</f>
        <v>8.7808953773553462</v>
      </c>
      <c r="N324" s="114">
        <f>+IF(G324=0,"",'Ark1'!Y2140)</f>
        <v>2.635854380942658</v>
      </c>
      <c r="O324" s="116">
        <f>+IF(G324=0,"",'Ark1'!Z2140)</f>
        <v>-48.376112203920002</v>
      </c>
      <c r="P324" s="116">
        <f t="shared" si="4"/>
        <v>733</v>
      </c>
      <c r="Q324" s="114">
        <f>+IF(G324=0,"",'Ark1'!T2140)</f>
        <v>15.948158253751705</v>
      </c>
      <c r="R324" s="222">
        <f>+IF(G324=0,"",'Ark1'!V2140)</f>
        <v>89.567946032792378</v>
      </c>
      <c r="S324" s="32"/>
      <c r="T324" s="35"/>
      <c r="U324" s="35"/>
      <c r="V324" s="35"/>
      <c r="W324" s="35"/>
      <c r="X324" s="35"/>
    </row>
    <row r="325" spans="1:24" x14ac:dyDescent="0.5">
      <c r="A325" s="32"/>
      <c r="B325" s="297" t="str">
        <f>+IF(E325=2012,VLOOKUP(D325,K_navn!$A$2:$C$359,2),"")</f>
        <v/>
      </c>
      <c r="C325" s="297" t="str">
        <f>+IF(E325=2012,VLOOKUP(D325,K_navn!$A$2:$C$359,3),"")</f>
        <v/>
      </c>
      <c r="D325" s="115">
        <f>+'Ark1'!P2141</f>
        <v>3031</v>
      </c>
      <c r="E325" s="115">
        <f>+'Ark1'!C2141</f>
        <v>2016</v>
      </c>
      <c r="F325" s="116">
        <f>+IF('Ark1'!Q2141=0,"",'Ark1'!Q2141)</f>
        <v>1</v>
      </c>
      <c r="G325" s="116">
        <f>+'Ark1'!R2141</f>
        <v>774</v>
      </c>
      <c r="H325" s="116">
        <f>+'Ark1'!S2141</f>
        <v>774</v>
      </c>
      <c r="I325" s="222">
        <f>+IF(G325=0,"",'Ark1'!AA2141)</f>
        <v>1.6504605936540429</v>
      </c>
      <c r="J325" s="222">
        <f>+IF(G325=0,"",'Ark1'!AB2141)</f>
        <v>1.7269693596460205</v>
      </c>
      <c r="K325" s="114">
        <f>+IF(G325=0,"",'Ark1'!U2141)</f>
        <v>60.687338501292011</v>
      </c>
      <c r="L325" s="222">
        <f>+IF(G325=0,"",'Ark1'!W2141)</f>
        <v>85.240826873385004</v>
      </c>
      <c r="M325" s="222">
        <f>+IF(G325=0,"",'Ark1'!X2141)</f>
        <v>7.8267983520016546</v>
      </c>
      <c r="N325" s="114">
        <f>+IF(G325=0,"",'Ark1'!Y2141)</f>
        <v>2.2965922168468356</v>
      </c>
      <c r="O325" s="116">
        <f>+IF(G325=0,"",'Ark1'!Z2141)</f>
        <v>-36.072422566157904</v>
      </c>
      <c r="P325" s="116">
        <f t="shared" si="4"/>
        <v>774</v>
      </c>
      <c r="Q325" s="114">
        <f>+IF(G325=0,"",'Ark1'!T2141)</f>
        <v>16.096899224806201</v>
      </c>
      <c r="R325" s="222">
        <f>+IF(G325=0,"",'Ark1'!V2141)</f>
        <v>92.351925106592645</v>
      </c>
      <c r="S325" s="32"/>
      <c r="T325" s="35"/>
      <c r="U325" s="35"/>
      <c r="V325" s="35"/>
      <c r="W325" s="35"/>
      <c r="X325" s="35"/>
    </row>
    <row r="326" spans="1:24" x14ac:dyDescent="0.5">
      <c r="A326" s="32"/>
      <c r="B326" s="297" t="str">
        <f>+IF(E326=2012,VLOOKUP(D326,K_navn!$A$2:$C$359,2),"")</f>
        <v/>
      </c>
      <c r="C326" s="297" t="str">
        <f>+IF(E326=2012,VLOOKUP(D326,K_navn!$A$2:$C$359,3),"")</f>
        <v/>
      </c>
      <c r="D326" s="115">
        <f>+'Ark1'!P2142</f>
        <v>3031</v>
      </c>
      <c r="E326" s="115">
        <f>+'Ark1'!C2142</f>
        <v>2017</v>
      </c>
      <c r="F326" s="116">
        <f>+IF('Ark1'!Q2142=0,"",'Ark1'!Q2142)</f>
        <v>1</v>
      </c>
      <c r="G326" s="116">
        <f>+'Ark1'!R2142</f>
        <v>911</v>
      </c>
      <c r="H326" s="116">
        <f>+'Ark1'!S2142</f>
        <v>910</v>
      </c>
      <c r="I326" s="222">
        <f>+IF(G326=0,"",'Ark1'!AA2142)</f>
        <v>2.628617595290994</v>
      </c>
      <c r="J326" s="222">
        <f>+IF(G326=0,"",'Ark1'!AB2142)</f>
        <v>2.680673392712881</v>
      </c>
      <c r="K326" s="114">
        <f>+IF(G326=0,"",'Ark1'!U2142)</f>
        <v>61.486813186813201</v>
      </c>
      <c r="L326" s="222">
        <f>+IF(G326=0,"",'Ark1'!W2142)</f>
        <v>83.329890109890115</v>
      </c>
      <c r="M326" s="222">
        <f>+IF(G326=0,"",'Ark1'!X2142)</f>
        <v>9.7165377877779928</v>
      </c>
      <c r="N326" s="114">
        <f>+IF(G326=0,"",'Ark1'!Y2142)</f>
        <v>2.4331370241496426</v>
      </c>
      <c r="O326" s="116">
        <f>+IF(G326=0,"",'Ark1'!Z2142)</f>
        <v>-33.805285532316105</v>
      </c>
      <c r="P326" s="116">
        <f t="shared" si="4"/>
        <v>910</v>
      </c>
      <c r="Q326" s="114">
        <f>+IF(G326=0,"",'Ark1'!T2142)</f>
        <v>16.34577387486279</v>
      </c>
      <c r="R326" s="222">
        <f>+IF(G326=0,"",'Ark1'!V2142)</f>
        <v>90.32871786934632</v>
      </c>
      <c r="S326" s="32"/>
      <c r="T326" s="35"/>
      <c r="U326" s="35"/>
      <c r="V326" s="35"/>
      <c r="W326" s="35"/>
      <c r="X326" s="35"/>
    </row>
    <row r="327" spans="1:24" x14ac:dyDescent="0.5">
      <c r="A327" s="32"/>
      <c r="B327" s="297" t="str">
        <f>+IF(E327=2012,VLOOKUP(D327,K_navn!$A$2:$C$359,2),"")</f>
        <v/>
      </c>
      <c r="C327" s="297" t="str">
        <f>+IF(E327=2012,VLOOKUP(D327,K_navn!$A$2:$C$359,3),"")</f>
        <v/>
      </c>
      <c r="D327" s="115">
        <f>+'Ark1'!P2143</f>
        <v>3031</v>
      </c>
      <c r="E327" s="115">
        <f>+'Ark1'!C2143</f>
        <v>2018</v>
      </c>
      <c r="F327" s="116">
        <f>+IF('Ark1'!Q2143=0,"",'Ark1'!Q2143)</f>
        <v>1</v>
      </c>
      <c r="G327" s="116">
        <f>+'Ark1'!R2143</f>
        <v>300</v>
      </c>
      <c r="H327" s="116">
        <f>+'Ark1'!S2143</f>
        <v>300</v>
      </c>
      <c r="I327" s="222">
        <f>+IF(G327=0,"",'Ark1'!AA2143)</f>
        <v>1.1982266245955979</v>
      </c>
      <c r="J327" s="222">
        <f>+IF(G327=0,"",'Ark1'!AB2143)</f>
        <v>1.2292791361073991</v>
      </c>
      <c r="K327" s="114">
        <f>+IF(G327=0,"",'Ark1'!U2143)</f>
        <v>60.76</v>
      </c>
      <c r="L327" s="222">
        <f>+IF(G327=0,"",'Ark1'!W2143)</f>
        <v>82.405333333333317</v>
      </c>
      <c r="M327" s="222">
        <f>+IF(G327=0,"",'Ark1'!X2143)</f>
        <v>7.8193161394644131</v>
      </c>
      <c r="N327" s="114">
        <f>+IF(G327=0,"",'Ark1'!Y2143)</f>
        <v>2.2141364004956672</v>
      </c>
      <c r="O327" s="116">
        <f>+IF(G327=0,"",'Ark1'!Z2143)</f>
        <v>-48.591833950474019</v>
      </c>
      <c r="P327" s="116">
        <f t="shared" si="4"/>
        <v>300</v>
      </c>
      <c r="Q327" s="114">
        <f>+IF(G327=0,"",'Ark1'!T2143)</f>
        <v>16.11</v>
      </c>
      <c r="R327" s="222">
        <f>+IF(G327=0,"",'Ark1'!V2143)</f>
        <v>89.27988443481398</v>
      </c>
      <c r="S327" s="32"/>
      <c r="T327" s="35"/>
      <c r="U327" s="35"/>
      <c r="V327" s="35"/>
      <c r="W327" s="35"/>
      <c r="X327" s="35"/>
    </row>
    <row r="328" spans="1:24" x14ac:dyDescent="0.5">
      <c r="A328" s="32"/>
      <c r="B328" s="297" t="str">
        <f>+IF(E328=2012,VLOOKUP(D328,K_navn!$A$2:$C$359,2),"")</f>
        <v/>
      </c>
      <c r="C328" s="297" t="str">
        <f>+IF(E328=2012,VLOOKUP(D328,K_navn!$A$2:$C$359,3),"")</f>
        <v/>
      </c>
      <c r="D328" s="115">
        <f>+'Ark1'!P2144</f>
        <v>3031</v>
      </c>
      <c r="E328" s="115">
        <f>+'Ark1'!C2144</f>
        <v>2019</v>
      </c>
      <c r="F328" s="116">
        <f>+IF('Ark1'!Q2144=0,"",'Ark1'!Q2144)</f>
        <v>1</v>
      </c>
      <c r="G328" s="116">
        <f>+'Ark1'!R2144</f>
        <v>370</v>
      </c>
      <c r="H328" s="116">
        <f>+'Ark1'!S2144</f>
        <v>370</v>
      </c>
      <c r="I328" s="222">
        <f>+IF(G328=0,"",'Ark1'!AA2144)</f>
        <v>1.8371400198609735</v>
      </c>
      <c r="J328" s="222">
        <f>+IF(G328=0,"",'Ark1'!AB2144)</f>
        <v>1.8310921906437296</v>
      </c>
      <c r="K328" s="114">
        <f>+IF(G328=0,"",'Ark1'!U2144)</f>
        <v>61.616216216216209</v>
      </c>
      <c r="L328" s="222">
        <f>+IF(G328=0,"",'Ark1'!W2144)</f>
        <v>80.071351351351382</v>
      </c>
      <c r="M328" s="222">
        <f>+IF(G328=0,"",'Ark1'!X2144)</f>
        <v>7.4612976779318867</v>
      </c>
      <c r="N328" s="114">
        <f>+IF(G328=0,"",'Ark1'!Y2144)</f>
        <v>2.1732418819761063</v>
      </c>
      <c r="O328" s="116">
        <f>+IF(G328=0,"",'Ark1'!Z2144)</f>
        <v>-42.488785693213501</v>
      </c>
      <c r="P328" s="116">
        <f t="shared" si="4"/>
        <v>370</v>
      </c>
      <c r="Q328" s="114">
        <f>+IF(G328=0,"",'Ark1'!T2144)</f>
        <v>16.537837837837841</v>
      </c>
      <c r="R328" s="222">
        <f>+IF(G328=0,"",'Ark1'!V2144)</f>
        <v>86.751193230066448</v>
      </c>
      <c r="S328" s="32"/>
      <c r="T328" s="35"/>
      <c r="U328" s="35"/>
      <c r="V328" s="35"/>
      <c r="W328" s="35"/>
      <c r="X328" s="35"/>
    </row>
    <row r="329" spans="1:24" x14ac:dyDescent="0.5">
      <c r="A329" s="32"/>
      <c r="B329" s="297" t="str">
        <f>+IF(E329=2012,VLOOKUP(D329,K_navn!$A$2:$C$359,2),"")</f>
        <v/>
      </c>
      <c r="C329" s="297" t="str">
        <f>+IF(E329=2012,VLOOKUP(D329,K_navn!$A$2:$C$359,3),"")</f>
        <v/>
      </c>
      <c r="D329" s="115">
        <f>+'Ark1'!P2145</f>
        <v>3031</v>
      </c>
      <c r="E329" s="115">
        <f>+'Ark1'!C2145</f>
        <v>2020</v>
      </c>
      <c r="F329" s="116">
        <f>+IF('Ark1'!Q2145=0,"",'Ark1'!Q2145)</f>
        <v>1</v>
      </c>
      <c r="G329" s="116">
        <f>+'Ark1'!R2145</f>
        <v>904</v>
      </c>
      <c r="H329" s="116">
        <f>+'Ark1'!S2145</f>
        <v>904</v>
      </c>
      <c r="I329" s="222">
        <f>+IF(G329=0,"",'Ark1'!AA2145)</f>
        <v>4.3299166586837821</v>
      </c>
      <c r="J329" s="222">
        <f>+IF(G329=0,"",'Ark1'!AB2145)</f>
        <v>4.3928095848237296</v>
      </c>
      <c r="K329" s="114">
        <f>+IF(G329=0,"",'Ark1'!U2145)</f>
        <v>61.649336283185839</v>
      </c>
      <c r="L329" s="222">
        <f>+IF(G329=0,"",'Ark1'!W2145)</f>
        <v>83.810088495575187</v>
      </c>
      <c r="M329" s="222">
        <f>+IF(G329=0,"",'Ark1'!X2145)</f>
        <v>9.5189646519604008</v>
      </c>
      <c r="N329" s="114">
        <f>+IF(G329=0,"",'Ark1'!Y2145)</f>
        <v>3.1160872194917992</v>
      </c>
      <c r="O329" s="116">
        <f>+IF(G329=0,"",'Ark1'!Z2145)</f>
        <v>-26.691618869959544</v>
      </c>
      <c r="P329" s="116">
        <f t="shared" si="4"/>
        <v>904</v>
      </c>
      <c r="Q329" s="114">
        <f>+IF(G329=0,"",'Ark1'!T2145)</f>
        <v>16.490044247787612</v>
      </c>
      <c r="R329" s="222">
        <f>+IF(G329=0,"",'Ark1'!V2145)</f>
        <v>90.801829355986158</v>
      </c>
      <c r="S329" s="32"/>
      <c r="T329" s="35"/>
      <c r="U329" s="35"/>
      <c r="V329" s="35"/>
      <c r="W329" s="35"/>
      <c r="X329" s="35"/>
    </row>
    <row r="330" spans="1:24" x14ac:dyDescent="0.5">
      <c r="A330" s="32"/>
      <c r="B330" s="297" t="str">
        <f>+IF(E330=2012,VLOOKUP(D330,K_navn!$A$2:$C$359,2),"")</f>
        <v/>
      </c>
      <c r="C330" s="297" t="str">
        <f>+IF(E330=2012,VLOOKUP(D330,K_navn!$A$2:$C$359,3),"")</f>
        <v/>
      </c>
      <c r="D330" s="115">
        <f>+'Ark1'!P2146</f>
        <v>3031</v>
      </c>
      <c r="E330" s="115">
        <f>+'Ark1'!C2146</f>
        <v>2021</v>
      </c>
      <c r="F330" s="116">
        <f>+IF('Ark1'!Q2146=0,"",'Ark1'!Q2146)</f>
        <v>1</v>
      </c>
      <c r="G330" s="116">
        <f>+'Ark1'!R2146</f>
        <v>2037</v>
      </c>
      <c r="H330" s="116">
        <f>+'Ark1'!S2146</f>
        <v>2037</v>
      </c>
      <c r="I330" s="222">
        <f>+IF(G330=0,"",'Ark1'!AA2146)</f>
        <v>7.7476038338658144</v>
      </c>
      <c r="J330" s="222">
        <f>+IF(G330=0,"",'Ark1'!AB2146)</f>
        <v>7.8442600180206909</v>
      </c>
      <c r="K330" s="114">
        <f>+IF(G330=0,"",'Ark1'!U2146)</f>
        <v>61.461953853706447</v>
      </c>
      <c r="L330" s="222">
        <f>+IF(G330=0,"",'Ark1'!W2146)</f>
        <v>85.911232204221804</v>
      </c>
      <c r="M330" s="222">
        <f>+IF(G330=0,"",'Ark1'!X2146)</f>
        <v>9.8048927254951543</v>
      </c>
      <c r="N330" s="114">
        <f>+IF(G330=0,"",'Ark1'!Y2146)</f>
        <v>2.2870042684993446</v>
      </c>
      <c r="O330" s="116">
        <f>+IF(G330=0,"",'Ark1'!Z2146)</f>
        <v>-41.456743136879673</v>
      </c>
      <c r="P330" s="116">
        <f t="shared" si="4"/>
        <v>2037</v>
      </c>
      <c r="Q330" s="114">
        <f>+IF(G330=0,"",'Ark1'!T2146)</f>
        <v>16.407952871870396</v>
      </c>
      <c r="R330" s="222">
        <f>+IF(G330=0,"",'Ark1'!V2146)</f>
        <v>93.07825807608009</v>
      </c>
      <c r="S330" s="32"/>
      <c r="T330" s="35"/>
      <c r="U330" s="35"/>
      <c r="V330" s="35"/>
      <c r="W330" s="35"/>
      <c r="X330" s="35"/>
    </row>
    <row r="331" spans="1:24" x14ac:dyDescent="0.5">
      <c r="A331" s="32"/>
      <c r="B331" s="297" t="str">
        <f>+IF(E331=2012,VLOOKUP(D331,K_navn!$A$2:$C$359,2),"")</f>
        <v/>
      </c>
      <c r="C331" s="297" t="str">
        <f>+IF(E331=2012,VLOOKUP(D331,K_navn!$A$2:$C$359,3),"")</f>
        <v/>
      </c>
      <c r="D331" s="115">
        <f>+'Ark1'!P2147</f>
        <v>3031</v>
      </c>
      <c r="E331" s="115">
        <f>+'Ark1'!C2147</f>
        <v>2022</v>
      </c>
      <c r="F331" s="116">
        <f>+IF('Ark1'!Q2147=0,"",'Ark1'!Q2147)</f>
        <v>1</v>
      </c>
      <c r="G331" s="116">
        <f>+'Ark1'!R2147</f>
        <v>2152</v>
      </c>
      <c r="H331" s="116">
        <f>+'Ark1'!S2147</f>
        <v>2152</v>
      </c>
      <c r="I331" s="222">
        <f>+IF(G331=0,"",'Ark1'!AA2147)</f>
        <v>7.4709251865995485</v>
      </c>
      <c r="J331" s="222">
        <f>+IF(G331=0,"",'Ark1'!AB2147)</f>
        <v>7.6873437955220112</v>
      </c>
      <c r="K331" s="114">
        <f>+IF(G331=0,"",'Ark1'!U2147)</f>
        <v>61.016728624535297</v>
      </c>
      <c r="L331" s="222">
        <f>+IF(G331=0,"",'Ark1'!W2147)</f>
        <v>88.242551115241582</v>
      </c>
      <c r="M331" s="222">
        <f>+IF(G331=0,"",'Ark1'!X2147)</f>
        <v>8.5095064457888903</v>
      </c>
      <c r="N331" s="114">
        <f>+IF(G331=0,"",'Ark1'!Y2147)</f>
        <v>2.0847960159722838</v>
      </c>
      <c r="O331" s="116">
        <f>+IF(G331=0,"",'Ark1'!Z2147)</f>
        <v>-29.500651616256569</v>
      </c>
      <c r="P331" s="116">
        <f t="shared" si="4"/>
        <v>2152</v>
      </c>
      <c r="Q331" s="114">
        <f>+IF(G331=0,"",'Ark1'!T2147)</f>
        <v>16.369888475836429</v>
      </c>
      <c r="R331" s="222">
        <f>+IF(G331=0,"",'Ark1'!V2147)</f>
        <v>95.604064046849018</v>
      </c>
      <c r="S331" s="32"/>
      <c r="T331" s="35"/>
      <c r="U331" s="35"/>
      <c r="V331" s="35"/>
      <c r="W331" s="35"/>
      <c r="X331" s="35"/>
    </row>
    <row r="332" spans="1:24" x14ac:dyDescent="0.5">
      <c r="A332" s="32"/>
      <c r="B332" s="297" t="str">
        <f>+IF(E332=2012,VLOOKUP(D332,K_navn!$A$2:$C$359,2),"")</f>
        <v>Gjerdrum</v>
      </c>
      <c r="C332" s="297" t="str">
        <f>+IF(E332=2012,VLOOKUP(D332,K_navn!$A$2:$C$359,3),"")</f>
        <v>Viken</v>
      </c>
      <c r="D332" s="115">
        <f>+'Ark1'!P2148</f>
        <v>3032</v>
      </c>
      <c r="E332" s="115">
        <f>+'Ark1'!C2148</f>
        <v>2012</v>
      </c>
      <c r="F332" s="116" t="str">
        <f>+IF('Ark1'!Q2148=0,"",'Ark1'!Q2148)</f>
        <v/>
      </c>
      <c r="G332" s="116">
        <f>+'Ark1'!R2148</f>
        <v>0</v>
      </c>
      <c r="H332" s="116">
        <f>+'Ark1'!S2148</f>
        <v>0</v>
      </c>
      <c r="I332" s="222" t="str">
        <f>+IF(G332=0,"",'Ark1'!AA2148)</f>
        <v/>
      </c>
      <c r="J332" s="222" t="str">
        <f>+IF(G332=0,"",'Ark1'!AB2148)</f>
        <v/>
      </c>
      <c r="K332" s="114" t="str">
        <f>+IF(G332=0,"",'Ark1'!U2148)</f>
        <v/>
      </c>
      <c r="L332" s="222" t="str">
        <f>+IF(G332=0,"",'Ark1'!W2148)</f>
        <v/>
      </c>
      <c r="M332" s="222" t="str">
        <f>+IF(G332=0,"",'Ark1'!X2148)</f>
        <v/>
      </c>
      <c r="N332" s="114" t="str">
        <f>+IF(G332=0,"",'Ark1'!Y2148)</f>
        <v/>
      </c>
      <c r="O332" s="116" t="str">
        <f>+IF(G332=0,"",'Ark1'!Z2148)</f>
        <v/>
      </c>
      <c r="P332" s="116" t="str">
        <f t="shared" si="4"/>
        <v/>
      </c>
      <c r="Q332" s="114" t="str">
        <f>+IF(G332=0,"",'Ark1'!T2148)</f>
        <v/>
      </c>
      <c r="R332" s="222" t="str">
        <f>+IF(G332=0,"",'Ark1'!V2148)</f>
        <v/>
      </c>
      <c r="S332" s="32"/>
      <c r="T332" s="35"/>
      <c r="U332" s="35"/>
      <c r="V332" s="35"/>
      <c r="W332" s="35"/>
      <c r="X332" s="35"/>
    </row>
    <row r="333" spans="1:24" x14ac:dyDescent="0.5">
      <c r="A333" s="32"/>
      <c r="B333" s="297" t="str">
        <f>+IF(E333=2012,VLOOKUP(D333,K_navn!$A$2:$C$359,2),"")</f>
        <v/>
      </c>
      <c r="C333" s="297" t="str">
        <f>+IF(E333=2012,VLOOKUP(D333,K_navn!$A$2:$C$359,3),"")</f>
        <v/>
      </c>
      <c r="D333" s="115">
        <f>+'Ark1'!P2149</f>
        <v>3032</v>
      </c>
      <c r="E333" s="115">
        <f>+'Ark1'!C2149</f>
        <v>2013</v>
      </c>
      <c r="F333" s="116" t="str">
        <f>+IF('Ark1'!Q2149=0,"",'Ark1'!Q2149)</f>
        <v/>
      </c>
      <c r="G333" s="116">
        <f>+'Ark1'!R2149</f>
        <v>0</v>
      </c>
      <c r="H333" s="116">
        <f>+'Ark1'!S2149</f>
        <v>0</v>
      </c>
      <c r="I333" s="222" t="str">
        <f>+IF(G333=0,"",'Ark1'!AA2149)</f>
        <v/>
      </c>
      <c r="J333" s="222" t="str">
        <f>+IF(G333=0,"",'Ark1'!AB2149)</f>
        <v/>
      </c>
      <c r="K333" s="114" t="str">
        <f>+IF(G333=0,"",'Ark1'!U2149)</f>
        <v/>
      </c>
      <c r="L333" s="222" t="str">
        <f>+IF(G333=0,"",'Ark1'!W2149)</f>
        <v/>
      </c>
      <c r="M333" s="222" t="str">
        <f>+IF(G333=0,"",'Ark1'!X2149)</f>
        <v/>
      </c>
      <c r="N333" s="114" t="str">
        <f>+IF(G333=0,"",'Ark1'!Y2149)</f>
        <v/>
      </c>
      <c r="O333" s="116" t="str">
        <f>+IF(G333=0,"",'Ark1'!Z2149)</f>
        <v/>
      </c>
      <c r="P333" s="116" t="str">
        <f t="shared" si="4"/>
        <v/>
      </c>
      <c r="Q333" s="114" t="str">
        <f>+IF(G333=0,"",'Ark1'!T2149)</f>
        <v/>
      </c>
      <c r="R333" s="222" t="str">
        <f>+IF(G333=0,"",'Ark1'!V2149)</f>
        <v/>
      </c>
      <c r="S333" s="32"/>
      <c r="T333" s="35"/>
      <c r="U333" s="35"/>
      <c r="V333" s="35"/>
      <c r="W333" s="35"/>
      <c r="X333" s="35"/>
    </row>
    <row r="334" spans="1:24" x14ac:dyDescent="0.5">
      <c r="A334" s="32"/>
      <c r="B334" s="297" t="str">
        <f>+IF(E334=2012,VLOOKUP(D334,K_navn!$A$2:$C$359,2),"")</f>
        <v/>
      </c>
      <c r="C334" s="297" t="str">
        <f>+IF(E334=2012,VLOOKUP(D334,K_navn!$A$2:$C$359,3),"")</f>
        <v/>
      </c>
      <c r="D334" s="115">
        <f>+'Ark1'!P2150</f>
        <v>3032</v>
      </c>
      <c r="E334" s="115">
        <f>+'Ark1'!C2150</f>
        <v>2014</v>
      </c>
      <c r="F334" s="116">
        <f>+IF('Ark1'!Q2150=0,"",'Ark1'!Q2150)</f>
        <v>1</v>
      </c>
      <c r="G334" s="116">
        <f>+'Ark1'!R2150</f>
        <v>526</v>
      </c>
      <c r="H334" s="116">
        <f>+'Ark1'!S2150</f>
        <v>526</v>
      </c>
      <c r="I334" s="222">
        <f>+IF(G334=0,"",'Ark1'!AA2150)</f>
        <v>4.9487251858123988</v>
      </c>
      <c r="J334" s="222">
        <f>+IF(G334=0,"",'Ark1'!AB2150)</f>
        <v>5.022459434454694</v>
      </c>
      <c r="K334" s="114">
        <f>+IF(G334=0,"",'Ark1'!U2150)</f>
        <v>59.756653992395407</v>
      </c>
      <c r="L334" s="222">
        <f>+IF(G334=0,"",'Ark1'!W2150)</f>
        <v>78.385171102661616</v>
      </c>
      <c r="M334" s="222">
        <f>+IF(G334=0,"",'Ark1'!X2150)</f>
        <v>7.4216188592272516</v>
      </c>
      <c r="N334" s="114">
        <f>+IF(G334=0,"",'Ark1'!Y2150)</f>
        <v>2.0860079358468608</v>
      </c>
      <c r="O334" s="116">
        <f>+IF(G334=0,"",'Ark1'!Z2150)</f>
        <v>-35.952239076955401</v>
      </c>
      <c r="P334" s="116">
        <f t="shared" si="4"/>
        <v>526</v>
      </c>
      <c r="Q334" s="114">
        <f>+IF(G334=0,"",'Ark1'!T2150)</f>
        <v>15.65399239543726</v>
      </c>
      <c r="R334" s="222">
        <f>+IF(G334=0,"",'Ark1'!V2150)</f>
        <v>84.924345723360318</v>
      </c>
      <c r="S334" s="32"/>
      <c r="T334" s="35"/>
      <c r="U334" s="35"/>
      <c r="V334" s="35"/>
      <c r="W334" s="35"/>
      <c r="X334" s="35"/>
    </row>
    <row r="335" spans="1:24" x14ac:dyDescent="0.5">
      <c r="A335" s="32"/>
      <c r="B335" s="297" t="str">
        <f>+IF(E335=2012,VLOOKUP(D335,K_navn!$A$2:$C$359,2),"")</f>
        <v/>
      </c>
      <c r="C335" s="297" t="str">
        <f>+IF(E335=2012,VLOOKUP(D335,K_navn!$A$2:$C$359,3),"")</f>
        <v/>
      </c>
      <c r="D335" s="115">
        <f>+'Ark1'!P2151</f>
        <v>3032</v>
      </c>
      <c r="E335" s="115">
        <f>+'Ark1'!C2151</f>
        <v>2015</v>
      </c>
      <c r="F335" s="116" t="str">
        <f>+IF('Ark1'!Q2151=0,"",'Ark1'!Q2151)</f>
        <v/>
      </c>
      <c r="G335" s="116">
        <f>+'Ark1'!R2151</f>
        <v>0</v>
      </c>
      <c r="H335" s="116">
        <f>+'Ark1'!S2151</f>
        <v>0</v>
      </c>
      <c r="I335" s="222" t="str">
        <f>+IF(G335=0,"",'Ark1'!AA2151)</f>
        <v/>
      </c>
      <c r="J335" s="222" t="str">
        <f>+IF(G335=0,"",'Ark1'!AB2151)</f>
        <v/>
      </c>
      <c r="K335" s="114" t="str">
        <f>+IF(G335=0,"",'Ark1'!U2151)</f>
        <v/>
      </c>
      <c r="L335" s="222" t="str">
        <f>+IF(G335=0,"",'Ark1'!W2151)</f>
        <v/>
      </c>
      <c r="M335" s="222" t="str">
        <f>+IF(G335=0,"",'Ark1'!X2151)</f>
        <v/>
      </c>
      <c r="N335" s="114" t="str">
        <f>+IF(G335=0,"",'Ark1'!Y2151)</f>
        <v/>
      </c>
      <c r="O335" s="116" t="str">
        <f>+IF(G335=0,"",'Ark1'!Z2151)</f>
        <v/>
      </c>
      <c r="P335" s="116" t="str">
        <f t="shared" si="4"/>
        <v/>
      </c>
      <c r="Q335" s="114" t="str">
        <f>+IF(G335=0,"",'Ark1'!T2151)</f>
        <v/>
      </c>
      <c r="R335" s="222" t="str">
        <f>+IF(G335=0,"",'Ark1'!V2151)</f>
        <v/>
      </c>
      <c r="S335" s="32"/>
      <c r="T335" s="35"/>
      <c r="U335" s="35"/>
      <c r="V335" s="35"/>
      <c r="W335" s="35"/>
      <c r="X335" s="35"/>
    </row>
    <row r="336" spans="1:24" x14ac:dyDescent="0.5">
      <c r="A336" s="32"/>
      <c r="B336" s="297" t="str">
        <f>+IF(E336=2012,VLOOKUP(D336,K_navn!$A$2:$C$359,2),"")</f>
        <v/>
      </c>
      <c r="C336" s="297" t="str">
        <f>+IF(E336=2012,VLOOKUP(D336,K_navn!$A$2:$C$359,3),"")</f>
        <v/>
      </c>
      <c r="D336" s="115">
        <f>+'Ark1'!P2152</f>
        <v>3032</v>
      </c>
      <c r="E336" s="115">
        <f>+'Ark1'!C2152</f>
        <v>2016</v>
      </c>
      <c r="F336" s="116" t="str">
        <f>+IF('Ark1'!Q2152=0,"",'Ark1'!Q2152)</f>
        <v/>
      </c>
      <c r="G336" s="116">
        <f>+'Ark1'!R2152</f>
        <v>0</v>
      </c>
      <c r="H336" s="116">
        <f>+'Ark1'!S2152</f>
        <v>0</v>
      </c>
      <c r="I336" s="222" t="str">
        <f>+IF(G336=0,"",'Ark1'!AA2152)</f>
        <v/>
      </c>
      <c r="J336" s="222" t="str">
        <f>+IF(G336=0,"",'Ark1'!AB2152)</f>
        <v/>
      </c>
      <c r="K336" s="114" t="str">
        <f>+IF(G336=0,"",'Ark1'!U2152)</f>
        <v/>
      </c>
      <c r="L336" s="222" t="str">
        <f>+IF(G336=0,"",'Ark1'!W2152)</f>
        <v/>
      </c>
      <c r="M336" s="222" t="str">
        <f>+IF(G336=0,"",'Ark1'!X2152)</f>
        <v/>
      </c>
      <c r="N336" s="114" t="str">
        <f>+IF(G336=0,"",'Ark1'!Y2152)</f>
        <v/>
      </c>
      <c r="O336" s="116" t="str">
        <f>+IF(G336=0,"",'Ark1'!Z2152)</f>
        <v/>
      </c>
      <c r="P336" s="116" t="str">
        <f t="shared" si="4"/>
        <v/>
      </c>
      <c r="Q336" s="114" t="str">
        <f>+IF(G336=0,"",'Ark1'!T2152)</f>
        <v/>
      </c>
      <c r="R336" s="222" t="str">
        <f>+IF(G336=0,"",'Ark1'!V2152)</f>
        <v/>
      </c>
      <c r="S336" s="32"/>
      <c r="T336" s="35"/>
      <c r="U336" s="35"/>
      <c r="V336" s="35"/>
      <c r="W336" s="35"/>
      <c r="X336" s="35"/>
    </row>
    <row r="337" spans="1:24" x14ac:dyDescent="0.5">
      <c r="A337" s="32"/>
      <c r="B337" s="297" t="str">
        <f>+IF(E337=2012,VLOOKUP(D337,K_navn!$A$2:$C$359,2),"")</f>
        <v/>
      </c>
      <c r="C337" s="297" t="str">
        <f>+IF(E337=2012,VLOOKUP(D337,K_navn!$A$2:$C$359,3),"")</f>
        <v/>
      </c>
      <c r="D337" s="115">
        <f>+'Ark1'!P2153</f>
        <v>3032</v>
      </c>
      <c r="E337" s="115">
        <f>+'Ark1'!C2153</f>
        <v>2017</v>
      </c>
      <c r="F337" s="116" t="str">
        <f>+IF('Ark1'!Q2153=0,"",'Ark1'!Q2153)</f>
        <v/>
      </c>
      <c r="G337" s="116">
        <f>+'Ark1'!R2153</f>
        <v>0</v>
      </c>
      <c r="H337" s="116">
        <f>+'Ark1'!S2153</f>
        <v>0</v>
      </c>
      <c r="I337" s="222" t="str">
        <f>+IF(G337=0,"",'Ark1'!AA2153)</f>
        <v/>
      </c>
      <c r="J337" s="222" t="str">
        <f>+IF(G337=0,"",'Ark1'!AB2153)</f>
        <v/>
      </c>
      <c r="K337" s="114" t="str">
        <f>+IF(G337=0,"",'Ark1'!U2153)</f>
        <v/>
      </c>
      <c r="L337" s="222" t="str">
        <f>+IF(G337=0,"",'Ark1'!W2153)</f>
        <v/>
      </c>
      <c r="M337" s="222" t="str">
        <f>+IF(G337=0,"",'Ark1'!X2153)</f>
        <v/>
      </c>
      <c r="N337" s="114" t="str">
        <f>+IF(G337=0,"",'Ark1'!Y2153)</f>
        <v/>
      </c>
      <c r="O337" s="116" t="str">
        <f>+IF(G337=0,"",'Ark1'!Z2153)</f>
        <v/>
      </c>
      <c r="P337" s="116" t="str">
        <f t="shared" si="4"/>
        <v/>
      </c>
      <c r="Q337" s="114" t="str">
        <f>+IF(G337=0,"",'Ark1'!T2153)</f>
        <v/>
      </c>
      <c r="R337" s="222" t="str">
        <f>+IF(G337=0,"",'Ark1'!V2153)</f>
        <v/>
      </c>
      <c r="S337" s="32"/>
      <c r="T337" s="35"/>
      <c r="U337" s="35"/>
      <c r="V337" s="35"/>
      <c r="W337" s="35"/>
      <c r="X337" s="35"/>
    </row>
    <row r="338" spans="1:24" x14ac:dyDescent="0.5">
      <c r="A338" s="32"/>
      <c r="B338" s="297" t="str">
        <f>+IF(E338=2012,VLOOKUP(D338,K_navn!$A$2:$C$359,2),"")</f>
        <v/>
      </c>
      <c r="C338" s="297" t="str">
        <f>+IF(E338=2012,VLOOKUP(D338,K_navn!$A$2:$C$359,3),"")</f>
        <v/>
      </c>
      <c r="D338" s="115">
        <f>+'Ark1'!P2154</f>
        <v>3032</v>
      </c>
      <c r="E338" s="115">
        <f>+'Ark1'!C2154</f>
        <v>2018</v>
      </c>
      <c r="F338" s="116" t="str">
        <f>+IF('Ark1'!Q2154=0,"",'Ark1'!Q2154)</f>
        <v/>
      </c>
      <c r="G338" s="116">
        <f>+'Ark1'!R2154</f>
        <v>0</v>
      </c>
      <c r="H338" s="116">
        <f>+'Ark1'!S2154</f>
        <v>0</v>
      </c>
      <c r="I338" s="222" t="str">
        <f>+IF(G338=0,"",'Ark1'!AA2154)</f>
        <v/>
      </c>
      <c r="J338" s="222" t="str">
        <f>+IF(G338=0,"",'Ark1'!AB2154)</f>
        <v/>
      </c>
      <c r="K338" s="114" t="str">
        <f>+IF(G338=0,"",'Ark1'!U2154)</f>
        <v/>
      </c>
      <c r="L338" s="222" t="str">
        <f>+IF(G338=0,"",'Ark1'!W2154)</f>
        <v/>
      </c>
      <c r="M338" s="222" t="str">
        <f>+IF(G338=0,"",'Ark1'!X2154)</f>
        <v/>
      </c>
      <c r="N338" s="114" t="str">
        <f>+IF(G338=0,"",'Ark1'!Y2154)</f>
        <v/>
      </c>
      <c r="O338" s="116" t="str">
        <f>+IF(G338=0,"",'Ark1'!Z2154)</f>
        <v/>
      </c>
      <c r="P338" s="116" t="str">
        <f t="shared" si="4"/>
        <v/>
      </c>
      <c r="Q338" s="114" t="str">
        <f>+IF(G338=0,"",'Ark1'!T2154)</f>
        <v/>
      </c>
      <c r="R338" s="222" t="str">
        <f>+IF(G338=0,"",'Ark1'!V2154)</f>
        <v/>
      </c>
      <c r="S338" s="32"/>
      <c r="T338" s="35"/>
      <c r="U338" s="35"/>
      <c r="V338" s="35"/>
      <c r="W338" s="35"/>
      <c r="X338" s="35"/>
    </row>
    <row r="339" spans="1:24" x14ac:dyDescent="0.5">
      <c r="A339" s="32"/>
      <c r="B339" s="297" t="str">
        <f>+IF(E339=2012,VLOOKUP(D339,K_navn!$A$2:$C$359,2),"")</f>
        <v/>
      </c>
      <c r="C339" s="297" t="str">
        <f>+IF(E339=2012,VLOOKUP(D339,K_navn!$A$2:$C$359,3),"")</f>
        <v/>
      </c>
      <c r="D339" s="115">
        <f>+'Ark1'!P2155</f>
        <v>3032</v>
      </c>
      <c r="E339" s="115">
        <f>+'Ark1'!C2155</f>
        <v>2019</v>
      </c>
      <c r="F339" s="116" t="str">
        <f>+IF('Ark1'!Q2155=0,"",'Ark1'!Q2155)</f>
        <v/>
      </c>
      <c r="G339" s="116">
        <f>+'Ark1'!R2155</f>
        <v>0</v>
      </c>
      <c r="H339" s="116">
        <f>+'Ark1'!S2155</f>
        <v>0</v>
      </c>
      <c r="I339" s="222" t="str">
        <f>+IF(G339=0,"",'Ark1'!AA2155)</f>
        <v/>
      </c>
      <c r="J339" s="222" t="str">
        <f>+IF(G339=0,"",'Ark1'!AB2155)</f>
        <v/>
      </c>
      <c r="K339" s="114" t="str">
        <f>+IF(G339=0,"",'Ark1'!U2155)</f>
        <v/>
      </c>
      <c r="L339" s="222" t="str">
        <f>+IF(G339=0,"",'Ark1'!W2155)</f>
        <v/>
      </c>
      <c r="M339" s="222" t="str">
        <f>+IF(G339=0,"",'Ark1'!X2155)</f>
        <v/>
      </c>
      <c r="N339" s="114" t="str">
        <f>+IF(G339=0,"",'Ark1'!Y2155)</f>
        <v/>
      </c>
      <c r="O339" s="116" t="str">
        <f>+IF(G339=0,"",'Ark1'!Z2155)</f>
        <v/>
      </c>
      <c r="P339" s="116" t="str">
        <f t="shared" si="4"/>
        <v/>
      </c>
      <c r="Q339" s="114" t="str">
        <f>+IF(G339=0,"",'Ark1'!T2155)</f>
        <v/>
      </c>
      <c r="R339" s="222" t="str">
        <f>+IF(G339=0,"",'Ark1'!V2155)</f>
        <v/>
      </c>
      <c r="S339" s="32"/>
      <c r="T339" s="35"/>
      <c r="U339" s="35"/>
      <c r="V339" s="35"/>
      <c r="W339" s="35"/>
      <c r="X339" s="35"/>
    </row>
    <row r="340" spans="1:24" x14ac:dyDescent="0.5">
      <c r="A340" s="32"/>
      <c r="B340" s="297" t="str">
        <f>+IF(E340=2012,VLOOKUP(D340,K_navn!$A$2:$C$359,2),"")</f>
        <v/>
      </c>
      <c r="C340" s="297" t="str">
        <f>+IF(E340=2012,VLOOKUP(D340,K_navn!$A$2:$C$359,3),"")</f>
        <v/>
      </c>
      <c r="D340" s="115">
        <f>+'Ark1'!P2156</f>
        <v>3032</v>
      </c>
      <c r="E340" s="115">
        <f>+'Ark1'!C2156</f>
        <v>2020</v>
      </c>
      <c r="F340" s="116" t="str">
        <f>+IF('Ark1'!Q2156=0,"",'Ark1'!Q2156)</f>
        <v/>
      </c>
      <c r="G340" s="116">
        <f>+'Ark1'!R2156</f>
        <v>0</v>
      </c>
      <c r="H340" s="116">
        <f>+'Ark1'!S2156</f>
        <v>0</v>
      </c>
      <c r="I340" s="222" t="str">
        <f>+IF(G340=0,"",'Ark1'!AA2156)</f>
        <v/>
      </c>
      <c r="J340" s="222" t="str">
        <f>+IF(G340=0,"",'Ark1'!AB2156)</f>
        <v/>
      </c>
      <c r="K340" s="114" t="str">
        <f>+IF(G340=0,"",'Ark1'!U2156)</f>
        <v/>
      </c>
      <c r="L340" s="222" t="str">
        <f>+IF(G340=0,"",'Ark1'!W2156)</f>
        <v/>
      </c>
      <c r="M340" s="222" t="str">
        <f>+IF(G340=0,"",'Ark1'!X2156)</f>
        <v/>
      </c>
      <c r="N340" s="114" t="str">
        <f>+IF(G340=0,"",'Ark1'!Y2156)</f>
        <v/>
      </c>
      <c r="O340" s="116" t="str">
        <f>+IF(G340=0,"",'Ark1'!Z2156)</f>
        <v/>
      </c>
      <c r="P340" s="116" t="str">
        <f t="shared" si="4"/>
        <v/>
      </c>
      <c r="Q340" s="114" t="str">
        <f>+IF(G340=0,"",'Ark1'!T2156)</f>
        <v/>
      </c>
      <c r="R340" s="222" t="str">
        <f>+IF(G340=0,"",'Ark1'!V2156)</f>
        <v/>
      </c>
      <c r="S340" s="32"/>
      <c r="T340" s="35"/>
      <c r="U340" s="35"/>
      <c r="V340" s="35"/>
      <c r="W340" s="35"/>
      <c r="X340" s="35"/>
    </row>
    <row r="341" spans="1:24" x14ac:dyDescent="0.5">
      <c r="A341" s="32"/>
      <c r="B341" s="297" t="str">
        <f>+IF(E341=2012,VLOOKUP(D341,K_navn!$A$2:$C$359,2),"")</f>
        <v/>
      </c>
      <c r="C341" s="297" t="str">
        <f>+IF(E341=2012,VLOOKUP(D341,K_navn!$A$2:$C$359,3),"")</f>
        <v/>
      </c>
      <c r="D341" s="115">
        <f>+'Ark1'!P2157</f>
        <v>3032</v>
      </c>
      <c r="E341" s="115">
        <f>+'Ark1'!C2157</f>
        <v>2021</v>
      </c>
      <c r="F341" s="116" t="str">
        <f>+IF('Ark1'!Q2157=0,"",'Ark1'!Q2157)</f>
        <v/>
      </c>
      <c r="G341" s="116">
        <f>+'Ark1'!R2157</f>
        <v>0</v>
      </c>
      <c r="H341" s="116">
        <f>+'Ark1'!S2157</f>
        <v>0</v>
      </c>
      <c r="I341" s="222" t="str">
        <f>+IF(G341=0,"",'Ark1'!AA2157)</f>
        <v/>
      </c>
      <c r="J341" s="222" t="str">
        <f>+IF(G341=0,"",'Ark1'!AB2157)</f>
        <v/>
      </c>
      <c r="K341" s="114" t="str">
        <f>+IF(G341=0,"",'Ark1'!U2157)</f>
        <v/>
      </c>
      <c r="L341" s="222" t="str">
        <f>+IF(G341=0,"",'Ark1'!W2157)</f>
        <v/>
      </c>
      <c r="M341" s="222" t="str">
        <f>+IF(G341=0,"",'Ark1'!X2157)</f>
        <v/>
      </c>
      <c r="N341" s="114" t="str">
        <f>+IF(G341=0,"",'Ark1'!Y2157)</f>
        <v/>
      </c>
      <c r="O341" s="116" t="str">
        <f>+IF(G341=0,"",'Ark1'!Z2157)</f>
        <v/>
      </c>
      <c r="P341" s="116" t="str">
        <f t="shared" si="4"/>
        <v/>
      </c>
      <c r="Q341" s="114" t="str">
        <f>+IF(G341=0,"",'Ark1'!T2157)</f>
        <v/>
      </c>
      <c r="R341" s="222" t="str">
        <f>+IF(G341=0,"",'Ark1'!V2157)</f>
        <v/>
      </c>
      <c r="S341" s="32"/>
      <c r="T341" s="35"/>
      <c r="U341" s="35"/>
      <c r="V341" s="35"/>
      <c r="W341" s="35"/>
      <c r="X341" s="35"/>
    </row>
    <row r="342" spans="1:24" x14ac:dyDescent="0.5">
      <c r="A342" s="32"/>
      <c r="B342" s="297" t="str">
        <f>+IF(E342=2012,VLOOKUP(D342,K_navn!$A$2:$C$359,2),"")</f>
        <v/>
      </c>
      <c r="C342" s="297" t="str">
        <f>+IF(E342=2012,VLOOKUP(D342,K_navn!$A$2:$C$359,3),"")</f>
        <v/>
      </c>
      <c r="D342" s="115">
        <f>+'Ark1'!P2158</f>
        <v>3032</v>
      </c>
      <c r="E342" s="115">
        <f>+'Ark1'!C2158</f>
        <v>2022</v>
      </c>
      <c r="F342" s="116" t="str">
        <f>+IF('Ark1'!Q2158=0,"",'Ark1'!Q2158)</f>
        <v/>
      </c>
      <c r="G342" s="116">
        <f>+'Ark1'!R2158</f>
        <v>0</v>
      </c>
      <c r="H342" s="116">
        <f>+'Ark1'!S2158</f>
        <v>0</v>
      </c>
      <c r="I342" s="222" t="str">
        <f>+IF(G342=0,"",'Ark1'!AA2158)</f>
        <v/>
      </c>
      <c r="J342" s="222" t="str">
        <f>+IF(G342=0,"",'Ark1'!AB2158)</f>
        <v/>
      </c>
      <c r="K342" s="114" t="str">
        <f>+IF(G342=0,"",'Ark1'!U2158)</f>
        <v/>
      </c>
      <c r="L342" s="222" t="str">
        <f>+IF(G342=0,"",'Ark1'!W2158)</f>
        <v/>
      </c>
      <c r="M342" s="222" t="str">
        <f>+IF(G342=0,"",'Ark1'!X2158)</f>
        <v/>
      </c>
      <c r="N342" s="114" t="str">
        <f>+IF(G342=0,"",'Ark1'!Y2158)</f>
        <v/>
      </c>
      <c r="O342" s="116" t="str">
        <f>+IF(G342=0,"",'Ark1'!Z2158)</f>
        <v/>
      </c>
      <c r="P342" s="116" t="str">
        <f t="shared" si="4"/>
        <v/>
      </c>
      <c r="Q342" s="114" t="str">
        <f>+IF(G342=0,"",'Ark1'!T2158)</f>
        <v/>
      </c>
      <c r="R342" s="222" t="str">
        <f>+IF(G342=0,"",'Ark1'!V2158)</f>
        <v/>
      </c>
      <c r="S342" s="32"/>
      <c r="T342" s="35"/>
      <c r="U342" s="35"/>
      <c r="V342" s="35"/>
      <c r="W342" s="35"/>
      <c r="X342" s="35"/>
    </row>
    <row r="343" spans="1:24" x14ac:dyDescent="0.5">
      <c r="A343" s="32"/>
      <c r="B343" s="297" t="str">
        <f>+IF(E343=2012,VLOOKUP(D343,K_navn!$A$2:$C$359,2),"")</f>
        <v>Ullensaker</v>
      </c>
      <c r="C343" s="297" t="str">
        <f>+IF(E343=2012,VLOOKUP(D343,K_navn!$A$2:$C$359,3),"")</f>
        <v>Viken</v>
      </c>
      <c r="D343" s="115">
        <f>+'Ark1'!P2159</f>
        <v>3033</v>
      </c>
      <c r="E343" s="115">
        <f>+'Ark1'!C2159</f>
        <v>2012</v>
      </c>
      <c r="F343" s="116" t="str">
        <f>+IF('Ark1'!Q2159=0,"",'Ark1'!Q2159)</f>
        <v/>
      </c>
      <c r="G343" s="116">
        <f>+'Ark1'!R2159</f>
        <v>0</v>
      </c>
      <c r="H343" s="116">
        <f>+'Ark1'!S2159</f>
        <v>0</v>
      </c>
      <c r="I343" s="222" t="str">
        <f>+IF(G343=0,"",'Ark1'!AA2159)</f>
        <v/>
      </c>
      <c r="J343" s="222" t="str">
        <f>+IF(G343=0,"",'Ark1'!AB2159)</f>
        <v/>
      </c>
      <c r="K343" s="114" t="str">
        <f>+IF(G343=0,"",'Ark1'!U2159)</f>
        <v/>
      </c>
      <c r="L343" s="222" t="str">
        <f>+IF(G343=0,"",'Ark1'!W2159)</f>
        <v/>
      </c>
      <c r="M343" s="222" t="str">
        <f>+IF(G343=0,"",'Ark1'!X2159)</f>
        <v/>
      </c>
      <c r="N343" s="114" t="str">
        <f>+IF(G343=0,"",'Ark1'!Y2159)</f>
        <v/>
      </c>
      <c r="O343" s="116" t="str">
        <f>+IF(G343=0,"",'Ark1'!Z2159)</f>
        <v/>
      </c>
      <c r="P343" s="116" t="str">
        <f t="shared" si="4"/>
        <v/>
      </c>
      <c r="Q343" s="114" t="str">
        <f>+IF(G343=0,"",'Ark1'!T2159)</f>
        <v/>
      </c>
      <c r="R343" s="222" t="str">
        <f>+IF(G343=0,"",'Ark1'!V2159)</f>
        <v/>
      </c>
      <c r="S343" s="32"/>
      <c r="T343" s="35"/>
      <c r="U343" s="35"/>
      <c r="V343" s="35"/>
      <c r="W343" s="35"/>
      <c r="X343" s="35"/>
    </row>
    <row r="344" spans="1:24" x14ac:dyDescent="0.5">
      <c r="A344" s="32"/>
      <c r="B344" s="297" t="str">
        <f>+IF(E344=2012,VLOOKUP(D344,K_navn!$A$2:$C$359,2),"")</f>
        <v/>
      </c>
      <c r="C344" s="297" t="str">
        <f>+IF(E344=2012,VLOOKUP(D344,K_navn!$A$2:$C$359,3),"")</f>
        <v/>
      </c>
      <c r="D344" s="115">
        <f>+'Ark1'!P2160</f>
        <v>3033</v>
      </c>
      <c r="E344" s="115">
        <f>+'Ark1'!C2160</f>
        <v>2013</v>
      </c>
      <c r="F344" s="116" t="str">
        <f>+IF('Ark1'!Q2160=0,"",'Ark1'!Q2160)</f>
        <v/>
      </c>
      <c r="G344" s="116">
        <f>+'Ark1'!R2160</f>
        <v>0</v>
      </c>
      <c r="H344" s="116">
        <f>+'Ark1'!S2160</f>
        <v>0</v>
      </c>
      <c r="I344" s="222" t="str">
        <f>+IF(G344=0,"",'Ark1'!AA2160)</f>
        <v/>
      </c>
      <c r="J344" s="222" t="str">
        <f>+IF(G344=0,"",'Ark1'!AB2160)</f>
        <v/>
      </c>
      <c r="K344" s="114" t="str">
        <f>+IF(G344=0,"",'Ark1'!U2160)</f>
        <v/>
      </c>
      <c r="L344" s="222" t="str">
        <f>+IF(G344=0,"",'Ark1'!W2160)</f>
        <v/>
      </c>
      <c r="M344" s="222" t="str">
        <f>+IF(G344=0,"",'Ark1'!X2160)</f>
        <v/>
      </c>
      <c r="N344" s="114" t="str">
        <f>+IF(G344=0,"",'Ark1'!Y2160)</f>
        <v/>
      </c>
      <c r="O344" s="116" t="str">
        <f>+IF(G344=0,"",'Ark1'!Z2160)</f>
        <v/>
      </c>
      <c r="P344" s="116" t="str">
        <f t="shared" si="4"/>
        <v/>
      </c>
      <c r="Q344" s="114" t="str">
        <f>+IF(G344=0,"",'Ark1'!T2160)</f>
        <v/>
      </c>
      <c r="R344" s="222" t="str">
        <f>+IF(G344=0,"",'Ark1'!V2160)</f>
        <v/>
      </c>
      <c r="S344" s="32"/>
      <c r="T344" s="35"/>
      <c r="U344" s="35"/>
      <c r="V344" s="35"/>
      <c r="W344" s="35"/>
      <c r="X344" s="35"/>
    </row>
    <row r="345" spans="1:24" x14ac:dyDescent="0.5">
      <c r="A345" s="32"/>
      <c r="B345" s="297" t="str">
        <f>+IF(E345=2012,VLOOKUP(D345,K_navn!$A$2:$C$359,2),"")</f>
        <v/>
      </c>
      <c r="C345" s="297" t="str">
        <f>+IF(E345=2012,VLOOKUP(D345,K_navn!$A$2:$C$359,3),"")</f>
        <v/>
      </c>
      <c r="D345" s="115">
        <f>+'Ark1'!P2161</f>
        <v>3033</v>
      </c>
      <c r="E345" s="115">
        <f>+'Ark1'!C2161</f>
        <v>2014</v>
      </c>
      <c r="F345" s="116" t="str">
        <f>+IF('Ark1'!Q2161=0,"",'Ark1'!Q2161)</f>
        <v/>
      </c>
      <c r="G345" s="116">
        <f>+'Ark1'!R2161</f>
        <v>0</v>
      </c>
      <c r="H345" s="116">
        <f>+'Ark1'!S2161</f>
        <v>0</v>
      </c>
      <c r="I345" s="222" t="str">
        <f>+IF(G345=0,"",'Ark1'!AA2161)</f>
        <v/>
      </c>
      <c r="J345" s="222" t="str">
        <f>+IF(G345=0,"",'Ark1'!AB2161)</f>
        <v/>
      </c>
      <c r="K345" s="114" t="str">
        <f>+IF(G345=0,"",'Ark1'!U2161)</f>
        <v/>
      </c>
      <c r="L345" s="222" t="str">
        <f>+IF(G345=0,"",'Ark1'!W2161)</f>
        <v/>
      </c>
      <c r="M345" s="222" t="str">
        <f>+IF(G345=0,"",'Ark1'!X2161)</f>
        <v/>
      </c>
      <c r="N345" s="114" t="str">
        <f>+IF(G345=0,"",'Ark1'!Y2161)</f>
        <v/>
      </c>
      <c r="O345" s="116" t="str">
        <f>+IF(G345=0,"",'Ark1'!Z2161)</f>
        <v/>
      </c>
      <c r="P345" s="116" t="str">
        <f t="shared" ref="P345:P408" si="5">+IF(G345=0,"",H345/F345)</f>
        <v/>
      </c>
      <c r="Q345" s="114" t="str">
        <f>+IF(G345=0,"",'Ark1'!T2161)</f>
        <v/>
      </c>
      <c r="R345" s="222" t="str">
        <f>+IF(G345=0,"",'Ark1'!V2161)</f>
        <v/>
      </c>
      <c r="S345" s="32"/>
      <c r="T345" s="35"/>
      <c r="U345" s="35"/>
      <c r="V345" s="35"/>
      <c r="W345" s="35"/>
      <c r="X345" s="35"/>
    </row>
    <row r="346" spans="1:24" x14ac:dyDescent="0.5">
      <c r="A346" s="32"/>
      <c r="B346" s="297" t="str">
        <f>+IF(E346=2012,VLOOKUP(D346,K_navn!$A$2:$C$359,2),"")</f>
        <v/>
      </c>
      <c r="C346" s="297" t="str">
        <f>+IF(E346=2012,VLOOKUP(D346,K_navn!$A$2:$C$359,3),"")</f>
        <v/>
      </c>
      <c r="D346" s="115">
        <f>+'Ark1'!P2162</f>
        <v>3033</v>
      </c>
      <c r="E346" s="115">
        <f>+'Ark1'!C2162</f>
        <v>2015</v>
      </c>
      <c r="F346" s="116" t="str">
        <f>+IF('Ark1'!Q2162=0,"",'Ark1'!Q2162)</f>
        <v/>
      </c>
      <c r="G346" s="116">
        <f>+'Ark1'!R2162</f>
        <v>0</v>
      </c>
      <c r="H346" s="116">
        <f>+'Ark1'!S2162</f>
        <v>0</v>
      </c>
      <c r="I346" s="222" t="str">
        <f>+IF(G346=0,"",'Ark1'!AA2162)</f>
        <v/>
      </c>
      <c r="J346" s="222" t="str">
        <f>+IF(G346=0,"",'Ark1'!AB2162)</f>
        <v/>
      </c>
      <c r="K346" s="114" t="str">
        <f>+IF(G346=0,"",'Ark1'!U2162)</f>
        <v/>
      </c>
      <c r="L346" s="222" t="str">
        <f>+IF(G346=0,"",'Ark1'!W2162)</f>
        <v/>
      </c>
      <c r="M346" s="222" t="str">
        <f>+IF(G346=0,"",'Ark1'!X2162)</f>
        <v/>
      </c>
      <c r="N346" s="114" t="str">
        <f>+IF(G346=0,"",'Ark1'!Y2162)</f>
        <v/>
      </c>
      <c r="O346" s="116" t="str">
        <f>+IF(G346=0,"",'Ark1'!Z2162)</f>
        <v/>
      </c>
      <c r="P346" s="116" t="str">
        <f t="shared" si="5"/>
        <v/>
      </c>
      <c r="Q346" s="114" t="str">
        <f>+IF(G346=0,"",'Ark1'!T2162)</f>
        <v/>
      </c>
      <c r="R346" s="222" t="str">
        <f>+IF(G346=0,"",'Ark1'!V2162)</f>
        <v/>
      </c>
      <c r="S346" s="32"/>
      <c r="T346" s="35"/>
      <c r="U346" s="35"/>
      <c r="V346" s="35"/>
      <c r="W346" s="35"/>
      <c r="X346" s="35"/>
    </row>
    <row r="347" spans="1:24" x14ac:dyDescent="0.5">
      <c r="A347" s="32"/>
      <c r="B347" s="297" t="str">
        <f>+IF(E347=2012,VLOOKUP(D347,K_navn!$A$2:$C$359,2),"")</f>
        <v/>
      </c>
      <c r="C347" s="297" t="str">
        <f>+IF(E347=2012,VLOOKUP(D347,K_navn!$A$2:$C$359,3),"")</f>
        <v/>
      </c>
      <c r="D347" s="115">
        <f>+'Ark1'!P2163</f>
        <v>3033</v>
      </c>
      <c r="E347" s="115">
        <f>+'Ark1'!C2163</f>
        <v>2016</v>
      </c>
      <c r="F347" s="116" t="str">
        <f>+IF('Ark1'!Q2163=0,"",'Ark1'!Q2163)</f>
        <v/>
      </c>
      <c r="G347" s="116">
        <f>+'Ark1'!R2163</f>
        <v>0</v>
      </c>
      <c r="H347" s="116">
        <f>+'Ark1'!S2163</f>
        <v>0</v>
      </c>
      <c r="I347" s="222" t="str">
        <f>+IF(G347=0,"",'Ark1'!AA2163)</f>
        <v/>
      </c>
      <c r="J347" s="222" t="str">
        <f>+IF(G347=0,"",'Ark1'!AB2163)</f>
        <v/>
      </c>
      <c r="K347" s="114" t="str">
        <f>+IF(G347=0,"",'Ark1'!U2163)</f>
        <v/>
      </c>
      <c r="L347" s="222" t="str">
        <f>+IF(G347=0,"",'Ark1'!W2163)</f>
        <v/>
      </c>
      <c r="M347" s="222" t="str">
        <f>+IF(G347=0,"",'Ark1'!X2163)</f>
        <v/>
      </c>
      <c r="N347" s="114" t="str">
        <f>+IF(G347=0,"",'Ark1'!Y2163)</f>
        <v/>
      </c>
      <c r="O347" s="116" t="str">
        <f>+IF(G347=0,"",'Ark1'!Z2163)</f>
        <v/>
      </c>
      <c r="P347" s="116" t="str">
        <f t="shared" si="5"/>
        <v/>
      </c>
      <c r="Q347" s="114" t="str">
        <f>+IF(G347=0,"",'Ark1'!T2163)</f>
        <v/>
      </c>
      <c r="R347" s="222" t="str">
        <f>+IF(G347=0,"",'Ark1'!V2163)</f>
        <v/>
      </c>
      <c r="S347" s="32"/>
      <c r="T347" s="35"/>
      <c r="U347" s="35"/>
      <c r="V347" s="35"/>
      <c r="W347" s="35"/>
      <c r="X347" s="35"/>
    </row>
    <row r="348" spans="1:24" x14ac:dyDescent="0.5">
      <c r="A348" s="32"/>
      <c r="B348" s="297" t="str">
        <f>+IF(E348=2012,VLOOKUP(D348,K_navn!$A$2:$C$359,2),"")</f>
        <v/>
      </c>
      <c r="C348" s="297" t="str">
        <f>+IF(E348=2012,VLOOKUP(D348,K_navn!$A$2:$C$359,3),"")</f>
        <v/>
      </c>
      <c r="D348" s="115">
        <f>+'Ark1'!P2164</f>
        <v>3033</v>
      </c>
      <c r="E348" s="115">
        <f>+'Ark1'!C2164</f>
        <v>2017</v>
      </c>
      <c r="F348" s="116" t="str">
        <f>+IF('Ark1'!Q2164=0,"",'Ark1'!Q2164)</f>
        <v/>
      </c>
      <c r="G348" s="116">
        <f>+'Ark1'!R2164</f>
        <v>0</v>
      </c>
      <c r="H348" s="116">
        <f>+'Ark1'!S2164</f>
        <v>0</v>
      </c>
      <c r="I348" s="222" t="str">
        <f>+IF(G348=0,"",'Ark1'!AA2164)</f>
        <v/>
      </c>
      <c r="J348" s="222" t="str">
        <f>+IF(G348=0,"",'Ark1'!AB2164)</f>
        <v/>
      </c>
      <c r="K348" s="114" t="str">
        <f>+IF(G348=0,"",'Ark1'!U2164)</f>
        <v/>
      </c>
      <c r="L348" s="222" t="str">
        <f>+IF(G348=0,"",'Ark1'!W2164)</f>
        <v/>
      </c>
      <c r="M348" s="222" t="str">
        <f>+IF(G348=0,"",'Ark1'!X2164)</f>
        <v/>
      </c>
      <c r="N348" s="114" t="str">
        <f>+IF(G348=0,"",'Ark1'!Y2164)</f>
        <v/>
      </c>
      <c r="O348" s="116" t="str">
        <f>+IF(G348=0,"",'Ark1'!Z2164)</f>
        <v/>
      </c>
      <c r="P348" s="116" t="str">
        <f t="shared" si="5"/>
        <v/>
      </c>
      <c r="Q348" s="114" t="str">
        <f>+IF(G348=0,"",'Ark1'!T2164)</f>
        <v/>
      </c>
      <c r="R348" s="222" t="str">
        <f>+IF(G348=0,"",'Ark1'!V2164)</f>
        <v/>
      </c>
      <c r="S348" s="32"/>
      <c r="T348" s="35"/>
      <c r="U348" s="35"/>
      <c r="V348" s="35"/>
      <c r="W348" s="35"/>
      <c r="X348" s="35"/>
    </row>
    <row r="349" spans="1:24" x14ac:dyDescent="0.5">
      <c r="A349" s="32"/>
      <c r="B349" s="297" t="str">
        <f>+IF(E349=2012,VLOOKUP(D349,K_navn!$A$2:$C$359,2),"")</f>
        <v/>
      </c>
      <c r="C349" s="297" t="str">
        <f>+IF(E349=2012,VLOOKUP(D349,K_navn!$A$2:$C$359,3),"")</f>
        <v/>
      </c>
      <c r="D349" s="115">
        <f>+'Ark1'!P2165</f>
        <v>3033</v>
      </c>
      <c r="E349" s="115">
        <f>+'Ark1'!C2165</f>
        <v>2018</v>
      </c>
      <c r="F349" s="116" t="str">
        <f>+IF('Ark1'!Q2165=0,"",'Ark1'!Q2165)</f>
        <v/>
      </c>
      <c r="G349" s="116">
        <f>+'Ark1'!R2165</f>
        <v>0</v>
      </c>
      <c r="H349" s="116">
        <f>+'Ark1'!S2165</f>
        <v>0</v>
      </c>
      <c r="I349" s="222" t="str">
        <f>+IF(G349=0,"",'Ark1'!AA2165)</f>
        <v/>
      </c>
      <c r="J349" s="222" t="str">
        <f>+IF(G349=0,"",'Ark1'!AB2165)</f>
        <v/>
      </c>
      <c r="K349" s="114" t="str">
        <f>+IF(G349=0,"",'Ark1'!U2165)</f>
        <v/>
      </c>
      <c r="L349" s="222" t="str">
        <f>+IF(G349=0,"",'Ark1'!W2165)</f>
        <v/>
      </c>
      <c r="M349" s="222" t="str">
        <f>+IF(G349=0,"",'Ark1'!X2165)</f>
        <v/>
      </c>
      <c r="N349" s="114" t="str">
        <f>+IF(G349=0,"",'Ark1'!Y2165)</f>
        <v/>
      </c>
      <c r="O349" s="116" t="str">
        <f>+IF(G349=0,"",'Ark1'!Z2165)</f>
        <v/>
      </c>
      <c r="P349" s="116" t="str">
        <f t="shared" si="5"/>
        <v/>
      </c>
      <c r="Q349" s="114" t="str">
        <f>+IF(G349=0,"",'Ark1'!T2165)</f>
        <v/>
      </c>
      <c r="R349" s="222" t="str">
        <f>+IF(G349=0,"",'Ark1'!V2165)</f>
        <v/>
      </c>
      <c r="S349" s="32"/>
      <c r="T349" s="35"/>
      <c r="U349" s="35"/>
      <c r="V349" s="35"/>
      <c r="W349" s="35"/>
      <c r="X349" s="35"/>
    </row>
    <row r="350" spans="1:24" x14ac:dyDescent="0.5">
      <c r="A350" s="32"/>
      <c r="B350" s="297" t="str">
        <f>+IF(E350=2012,VLOOKUP(D350,K_navn!$A$2:$C$359,2),"")</f>
        <v/>
      </c>
      <c r="C350" s="297" t="str">
        <f>+IF(E350=2012,VLOOKUP(D350,K_navn!$A$2:$C$359,3),"")</f>
        <v/>
      </c>
      <c r="D350" s="115">
        <f>+'Ark1'!P2166</f>
        <v>3033</v>
      </c>
      <c r="E350" s="115">
        <f>+'Ark1'!C2166</f>
        <v>2019</v>
      </c>
      <c r="F350" s="116" t="str">
        <f>+IF('Ark1'!Q2166=0,"",'Ark1'!Q2166)</f>
        <v/>
      </c>
      <c r="G350" s="116">
        <f>+'Ark1'!R2166</f>
        <v>0</v>
      </c>
      <c r="H350" s="116">
        <f>+'Ark1'!S2166</f>
        <v>0</v>
      </c>
      <c r="I350" s="222" t="str">
        <f>+IF(G350=0,"",'Ark1'!AA2166)</f>
        <v/>
      </c>
      <c r="J350" s="222" t="str">
        <f>+IF(G350=0,"",'Ark1'!AB2166)</f>
        <v/>
      </c>
      <c r="K350" s="114" t="str">
        <f>+IF(G350=0,"",'Ark1'!U2166)</f>
        <v/>
      </c>
      <c r="L350" s="222" t="str">
        <f>+IF(G350=0,"",'Ark1'!W2166)</f>
        <v/>
      </c>
      <c r="M350" s="222" t="str">
        <f>+IF(G350=0,"",'Ark1'!X2166)</f>
        <v/>
      </c>
      <c r="N350" s="114" t="str">
        <f>+IF(G350=0,"",'Ark1'!Y2166)</f>
        <v/>
      </c>
      <c r="O350" s="116" t="str">
        <f>+IF(G350=0,"",'Ark1'!Z2166)</f>
        <v/>
      </c>
      <c r="P350" s="116" t="str">
        <f t="shared" si="5"/>
        <v/>
      </c>
      <c r="Q350" s="114" t="str">
        <f>+IF(G350=0,"",'Ark1'!T2166)</f>
        <v/>
      </c>
      <c r="R350" s="222" t="str">
        <f>+IF(G350=0,"",'Ark1'!V2166)</f>
        <v/>
      </c>
      <c r="S350" s="32"/>
      <c r="T350" s="35"/>
      <c r="U350" s="35"/>
      <c r="V350" s="35"/>
      <c r="W350" s="35"/>
      <c r="X350" s="35"/>
    </row>
    <row r="351" spans="1:24" x14ac:dyDescent="0.5">
      <c r="A351" s="32"/>
      <c r="B351" s="297" t="str">
        <f>+IF(E351=2012,VLOOKUP(D351,K_navn!$A$2:$C$359,2),"")</f>
        <v/>
      </c>
      <c r="C351" s="297" t="str">
        <f>+IF(E351=2012,VLOOKUP(D351,K_navn!$A$2:$C$359,3),"")</f>
        <v/>
      </c>
      <c r="D351" s="115">
        <f>+'Ark1'!P2167</f>
        <v>3033</v>
      </c>
      <c r="E351" s="115">
        <f>+'Ark1'!C2167</f>
        <v>2020</v>
      </c>
      <c r="F351" s="116" t="str">
        <f>+IF('Ark1'!Q2167=0,"",'Ark1'!Q2167)</f>
        <v/>
      </c>
      <c r="G351" s="116">
        <f>+'Ark1'!R2167</f>
        <v>0</v>
      </c>
      <c r="H351" s="116">
        <f>+'Ark1'!S2167</f>
        <v>0</v>
      </c>
      <c r="I351" s="222" t="str">
        <f>+IF(G351=0,"",'Ark1'!AA2167)</f>
        <v/>
      </c>
      <c r="J351" s="222" t="str">
        <f>+IF(G351=0,"",'Ark1'!AB2167)</f>
        <v/>
      </c>
      <c r="K351" s="114" t="str">
        <f>+IF(G351=0,"",'Ark1'!U2167)</f>
        <v/>
      </c>
      <c r="L351" s="222" t="str">
        <f>+IF(G351=0,"",'Ark1'!W2167)</f>
        <v/>
      </c>
      <c r="M351" s="222" t="str">
        <f>+IF(G351=0,"",'Ark1'!X2167)</f>
        <v/>
      </c>
      <c r="N351" s="114" t="str">
        <f>+IF(G351=0,"",'Ark1'!Y2167)</f>
        <v/>
      </c>
      <c r="O351" s="116" t="str">
        <f>+IF(G351=0,"",'Ark1'!Z2167)</f>
        <v/>
      </c>
      <c r="P351" s="116" t="str">
        <f t="shared" si="5"/>
        <v/>
      </c>
      <c r="Q351" s="114" t="str">
        <f>+IF(G351=0,"",'Ark1'!T2167)</f>
        <v/>
      </c>
      <c r="R351" s="222" t="str">
        <f>+IF(G351=0,"",'Ark1'!V2167)</f>
        <v/>
      </c>
      <c r="S351" s="32"/>
      <c r="T351" s="35"/>
      <c r="U351" s="35"/>
      <c r="V351" s="35"/>
      <c r="W351" s="35"/>
      <c r="X351" s="35"/>
    </row>
    <row r="352" spans="1:24" x14ac:dyDescent="0.5">
      <c r="A352" s="32"/>
      <c r="B352" s="297" t="str">
        <f>+IF(E352=2012,VLOOKUP(D352,K_navn!$A$2:$C$359,2),"")</f>
        <v/>
      </c>
      <c r="C352" s="297" t="str">
        <f>+IF(E352=2012,VLOOKUP(D352,K_navn!$A$2:$C$359,3),"")</f>
        <v/>
      </c>
      <c r="D352" s="115">
        <f>+'Ark1'!P2168</f>
        <v>3033</v>
      </c>
      <c r="E352" s="115">
        <f>+'Ark1'!C2168</f>
        <v>2021</v>
      </c>
      <c r="F352" s="116" t="str">
        <f>+IF('Ark1'!Q2168=0,"",'Ark1'!Q2168)</f>
        <v/>
      </c>
      <c r="G352" s="116">
        <f>+'Ark1'!R2168</f>
        <v>0</v>
      </c>
      <c r="H352" s="116">
        <f>+'Ark1'!S2168</f>
        <v>0</v>
      </c>
      <c r="I352" s="222" t="str">
        <f>+IF(G352=0,"",'Ark1'!AA2168)</f>
        <v/>
      </c>
      <c r="J352" s="222" t="str">
        <f>+IF(G352=0,"",'Ark1'!AB2168)</f>
        <v/>
      </c>
      <c r="K352" s="114" t="str">
        <f>+IF(G352=0,"",'Ark1'!U2168)</f>
        <v/>
      </c>
      <c r="L352" s="222" t="str">
        <f>+IF(G352=0,"",'Ark1'!W2168)</f>
        <v/>
      </c>
      <c r="M352" s="222" t="str">
        <f>+IF(G352=0,"",'Ark1'!X2168)</f>
        <v/>
      </c>
      <c r="N352" s="114" t="str">
        <f>+IF(G352=0,"",'Ark1'!Y2168)</f>
        <v/>
      </c>
      <c r="O352" s="116" t="str">
        <f>+IF(G352=0,"",'Ark1'!Z2168)</f>
        <v/>
      </c>
      <c r="P352" s="116" t="str">
        <f t="shared" si="5"/>
        <v/>
      </c>
      <c r="Q352" s="114" t="str">
        <f>+IF(G352=0,"",'Ark1'!T2168)</f>
        <v/>
      </c>
      <c r="R352" s="222" t="str">
        <f>+IF(G352=0,"",'Ark1'!V2168)</f>
        <v/>
      </c>
      <c r="S352" s="32"/>
      <c r="T352" s="35"/>
      <c r="U352" s="35"/>
      <c r="V352" s="35"/>
      <c r="W352" s="35"/>
      <c r="X352" s="35"/>
    </row>
    <row r="353" spans="1:24" x14ac:dyDescent="0.5">
      <c r="A353" s="32"/>
      <c r="B353" s="297" t="str">
        <f>+IF(E353=2012,VLOOKUP(D353,K_navn!$A$2:$C$359,2),"")</f>
        <v/>
      </c>
      <c r="C353" s="297" t="str">
        <f>+IF(E353=2012,VLOOKUP(D353,K_navn!$A$2:$C$359,3),"")</f>
        <v/>
      </c>
      <c r="D353" s="115">
        <f>+'Ark1'!P2169</f>
        <v>3033</v>
      </c>
      <c r="E353" s="115">
        <f>+'Ark1'!C2169</f>
        <v>2022</v>
      </c>
      <c r="F353" s="116" t="str">
        <f>+IF('Ark1'!Q2169=0,"",'Ark1'!Q2169)</f>
        <v/>
      </c>
      <c r="G353" s="116">
        <f>+'Ark1'!R2169</f>
        <v>0</v>
      </c>
      <c r="H353" s="116">
        <f>+'Ark1'!S2169</f>
        <v>0</v>
      </c>
      <c r="I353" s="222" t="str">
        <f>+IF(G353=0,"",'Ark1'!AA2169)</f>
        <v/>
      </c>
      <c r="J353" s="222" t="str">
        <f>+IF(G353=0,"",'Ark1'!AB2169)</f>
        <v/>
      </c>
      <c r="K353" s="114" t="str">
        <f>+IF(G353=0,"",'Ark1'!U2169)</f>
        <v/>
      </c>
      <c r="L353" s="222" t="str">
        <f>+IF(G353=0,"",'Ark1'!W2169)</f>
        <v/>
      </c>
      <c r="M353" s="222" t="str">
        <f>+IF(G353=0,"",'Ark1'!X2169)</f>
        <v/>
      </c>
      <c r="N353" s="114" t="str">
        <f>+IF(G353=0,"",'Ark1'!Y2169)</f>
        <v/>
      </c>
      <c r="O353" s="116" t="str">
        <f>+IF(G353=0,"",'Ark1'!Z2169)</f>
        <v/>
      </c>
      <c r="P353" s="116" t="str">
        <f t="shared" si="5"/>
        <v/>
      </c>
      <c r="Q353" s="114" t="str">
        <f>+IF(G353=0,"",'Ark1'!T2169)</f>
        <v/>
      </c>
      <c r="R353" s="222" t="str">
        <f>+IF(G353=0,"",'Ark1'!V2169)</f>
        <v/>
      </c>
      <c r="S353" s="32"/>
      <c r="T353" s="35"/>
      <c r="U353" s="35"/>
      <c r="V353" s="35"/>
      <c r="W353" s="35"/>
      <c r="X353" s="35"/>
    </row>
    <row r="354" spans="1:24" x14ac:dyDescent="0.5">
      <c r="A354" s="32"/>
      <c r="B354" s="297" t="str">
        <f>+IF(E354=2012,VLOOKUP(D354,K_navn!$A$2:$C$359,2),"")</f>
        <v>Nes</v>
      </c>
      <c r="C354" s="297" t="str">
        <f>+IF(E354=2012,VLOOKUP(D354,K_navn!$A$2:$C$359,3),"")</f>
        <v>Viken</v>
      </c>
      <c r="D354" s="115">
        <f>+'Ark1'!P2170</f>
        <v>3034</v>
      </c>
      <c r="E354" s="115">
        <f>+'Ark1'!C2170</f>
        <v>2012</v>
      </c>
      <c r="F354" s="116" t="str">
        <f>+IF('Ark1'!Q2170=0,"",'Ark1'!Q2170)</f>
        <v/>
      </c>
      <c r="G354" s="116">
        <f>+'Ark1'!R2170</f>
        <v>0</v>
      </c>
      <c r="H354" s="116">
        <f>+'Ark1'!S2170</f>
        <v>0</v>
      </c>
      <c r="I354" s="222" t="str">
        <f>+IF(G354=0,"",'Ark1'!AA2170)</f>
        <v/>
      </c>
      <c r="J354" s="222" t="str">
        <f>+IF(G354=0,"",'Ark1'!AB2170)</f>
        <v/>
      </c>
      <c r="K354" s="114" t="str">
        <f>+IF(G354=0,"",'Ark1'!U2170)</f>
        <v/>
      </c>
      <c r="L354" s="222" t="str">
        <f>+IF(G354=0,"",'Ark1'!W2170)</f>
        <v/>
      </c>
      <c r="M354" s="222" t="str">
        <f>+IF(G354=0,"",'Ark1'!X2170)</f>
        <v/>
      </c>
      <c r="N354" s="114" t="str">
        <f>+IF(G354=0,"",'Ark1'!Y2170)</f>
        <v/>
      </c>
      <c r="O354" s="116" t="str">
        <f>+IF(G354=0,"",'Ark1'!Z2170)</f>
        <v/>
      </c>
      <c r="P354" s="116" t="str">
        <f t="shared" si="5"/>
        <v/>
      </c>
      <c r="Q354" s="114" t="str">
        <f>+IF(G354=0,"",'Ark1'!T2170)</f>
        <v/>
      </c>
      <c r="R354" s="222" t="str">
        <f>+IF(G354=0,"",'Ark1'!V2170)</f>
        <v/>
      </c>
      <c r="S354" s="32"/>
      <c r="T354" s="35"/>
      <c r="U354" s="35"/>
      <c r="V354" s="35"/>
      <c r="W354" s="35"/>
      <c r="X354" s="35"/>
    </row>
    <row r="355" spans="1:24" x14ac:dyDescent="0.5">
      <c r="A355" s="32"/>
      <c r="B355" s="297" t="str">
        <f>+IF(E355=2012,VLOOKUP(D355,K_navn!$A$2:$C$359,2),"")</f>
        <v/>
      </c>
      <c r="C355" s="297" t="str">
        <f>+IF(E355=2012,VLOOKUP(D355,K_navn!$A$2:$C$359,3),"")</f>
        <v/>
      </c>
      <c r="D355" s="115">
        <f>+'Ark1'!P2171</f>
        <v>3034</v>
      </c>
      <c r="E355" s="115">
        <f>+'Ark1'!C2171</f>
        <v>2013</v>
      </c>
      <c r="F355" s="116" t="str">
        <f>+IF('Ark1'!Q2171=0,"",'Ark1'!Q2171)</f>
        <v/>
      </c>
      <c r="G355" s="116">
        <f>+'Ark1'!R2171</f>
        <v>0</v>
      </c>
      <c r="H355" s="116">
        <f>+'Ark1'!S2171</f>
        <v>0</v>
      </c>
      <c r="I355" s="222" t="str">
        <f>+IF(G355=0,"",'Ark1'!AA2171)</f>
        <v/>
      </c>
      <c r="J355" s="222" t="str">
        <f>+IF(G355=0,"",'Ark1'!AB2171)</f>
        <v/>
      </c>
      <c r="K355" s="114" t="str">
        <f>+IF(G355=0,"",'Ark1'!U2171)</f>
        <v/>
      </c>
      <c r="L355" s="222" t="str">
        <f>+IF(G355=0,"",'Ark1'!W2171)</f>
        <v/>
      </c>
      <c r="M355" s="222" t="str">
        <f>+IF(G355=0,"",'Ark1'!X2171)</f>
        <v/>
      </c>
      <c r="N355" s="114" t="str">
        <f>+IF(G355=0,"",'Ark1'!Y2171)</f>
        <v/>
      </c>
      <c r="O355" s="116" t="str">
        <f>+IF(G355=0,"",'Ark1'!Z2171)</f>
        <v/>
      </c>
      <c r="P355" s="116" t="str">
        <f t="shared" si="5"/>
        <v/>
      </c>
      <c r="Q355" s="114" t="str">
        <f>+IF(G355=0,"",'Ark1'!T2171)</f>
        <v/>
      </c>
      <c r="R355" s="222" t="str">
        <f>+IF(G355=0,"",'Ark1'!V2171)</f>
        <v/>
      </c>
      <c r="S355" s="32"/>
      <c r="T355" s="35"/>
      <c r="U355" s="35"/>
      <c r="V355" s="35"/>
      <c r="W355" s="35"/>
      <c r="X355" s="35"/>
    </row>
    <row r="356" spans="1:24" x14ac:dyDescent="0.5">
      <c r="A356" s="32"/>
      <c r="B356" s="297" t="str">
        <f>+IF(E356=2012,VLOOKUP(D356,K_navn!$A$2:$C$359,2),"")</f>
        <v/>
      </c>
      <c r="C356" s="297" t="str">
        <f>+IF(E356=2012,VLOOKUP(D356,K_navn!$A$2:$C$359,3),"")</f>
        <v/>
      </c>
      <c r="D356" s="115">
        <f>+'Ark1'!P2172</f>
        <v>3034</v>
      </c>
      <c r="E356" s="115">
        <f>+'Ark1'!C2172</f>
        <v>2014</v>
      </c>
      <c r="F356" s="116">
        <f>+IF('Ark1'!Q2172=0,"",'Ark1'!Q2172)</f>
        <v>3</v>
      </c>
      <c r="G356" s="116">
        <f>+'Ark1'!R2172</f>
        <v>325</v>
      </c>
      <c r="H356" s="116">
        <f>+'Ark1'!S2172</f>
        <v>325</v>
      </c>
      <c r="I356" s="222">
        <f>+IF(G356=0,"",'Ark1'!AA2172)</f>
        <v>3.0576724056825655</v>
      </c>
      <c r="J356" s="222">
        <f>+IF(G356=0,"",'Ark1'!AB2172)</f>
        <v>2.9561061949058636</v>
      </c>
      <c r="K356" s="114">
        <f>+IF(G356=0,"",'Ark1'!U2172)</f>
        <v>61.335384615384598</v>
      </c>
      <c r="L356" s="222">
        <f>+IF(G356=0,"",'Ark1'!W2172)</f>
        <v>74.668923076923022</v>
      </c>
      <c r="M356" s="222">
        <f>+IF(G356=0,"",'Ark1'!X2172)</f>
        <v>9.9112983117681992</v>
      </c>
      <c r="N356" s="114">
        <f>+IF(G356=0,"",'Ark1'!Y2172)</f>
        <v>2.8395249206774862</v>
      </c>
      <c r="O356" s="116">
        <f>+IF(G356=0,"",'Ark1'!Z2172)</f>
        <v>-28.146121728099246</v>
      </c>
      <c r="P356" s="116">
        <f t="shared" si="5"/>
        <v>108.33333333333333</v>
      </c>
      <c r="Q356" s="114">
        <f>+IF(G356=0,"",'Ark1'!T2172)</f>
        <v>16.326153846153851</v>
      </c>
      <c r="R356" s="222">
        <f>+IF(G356=0,"",'Ark1'!V2172)</f>
        <v>80.898074839569915</v>
      </c>
      <c r="S356" s="32"/>
      <c r="T356" s="35"/>
      <c r="U356" s="35"/>
      <c r="V356" s="35"/>
      <c r="W356" s="35"/>
      <c r="X356" s="35"/>
    </row>
    <row r="357" spans="1:24" x14ac:dyDescent="0.5">
      <c r="A357" s="32"/>
      <c r="B357" s="297" t="str">
        <f>+IF(E357=2012,VLOOKUP(D357,K_navn!$A$2:$C$359,2),"")</f>
        <v/>
      </c>
      <c r="C357" s="297" t="str">
        <f>+IF(E357=2012,VLOOKUP(D357,K_navn!$A$2:$C$359,3),"")</f>
        <v/>
      </c>
      <c r="D357" s="115">
        <f>+'Ark1'!P2173</f>
        <v>3034</v>
      </c>
      <c r="E357" s="115">
        <f>+'Ark1'!C2173</f>
        <v>2015</v>
      </c>
      <c r="F357" s="116">
        <f>+IF('Ark1'!Q2173=0,"",'Ark1'!Q2173)</f>
        <v>6</v>
      </c>
      <c r="G357" s="116">
        <f>+'Ark1'!R2173</f>
        <v>1782</v>
      </c>
      <c r="H357" s="116">
        <f>+'Ark1'!S2173</f>
        <v>1781</v>
      </c>
      <c r="I357" s="222">
        <f>+IF(G357=0,"",'Ark1'!AA2173)</f>
        <v>4.6955284445732657</v>
      </c>
      <c r="J357" s="222">
        <f>+IF(G357=0,"",'Ark1'!AB2173)</f>
        <v>4.5695055589283999</v>
      </c>
      <c r="K357" s="114">
        <f>+IF(G357=0,"",'Ark1'!U2173)</f>
        <v>59.738910724312206</v>
      </c>
      <c r="L357" s="222">
        <f>+IF(G357=0,"",'Ark1'!W2173)</f>
        <v>78.579449747332944</v>
      </c>
      <c r="M357" s="222">
        <f>+IF(G357=0,"",'Ark1'!X2173)</f>
        <v>7.1879628253980394</v>
      </c>
      <c r="N357" s="114">
        <f>+IF(G357=0,"",'Ark1'!Y2173)</f>
        <v>2.6692662485968124</v>
      </c>
      <c r="O357" s="116">
        <f>+IF(G357=0,"",'Ark1'!Z2173)</f>
        <v>-29.029193413493779</v>
      </c>
      <c r="P357" s="116">
        <f t="shared" si="5"/>
        <v>296.83333333333331</v>
      </c>
      <c r="Q357" s="114">
        <f>+IF(G357=0,"",'Ark1'!T2173)</f>
        <v>15.514029180695845</v>
      </c>
      <c r="R357" s="222">
        <f>+IF(G357=0,"",'Ark1'!V2173)</f>
        <v>85.157887244861584</v>
      </c>
      <c r="S357" s="32"/>
      <c r="T357" s="35"/>
      <c r="U357" s="35"/>
      <c r="V357" s="35"/>
      <c r="W357" s="35"/>
      <c r="X357" s="35"/>
    </row>
    <row r="358" spans="1:24" x14ac:dyDescent="0.5">
      <c r="A358" s="32"/>
      <c r="B358" s="297" t="str">
        <f>+IF(E358=2012,VLOOKUP(D358,K_navn!$A$2:$C$359,2),"")</f>
        <v/>
      </c>
      <c r="C358" s="297" t="str">
        <f>+IF(E358=2012,VLOOKUP(D358,K_navn!$A$2:$C$359,3),"")</f>
        <v/>
      </c>
      <c r="D358" s="115">
        <f>+'Ark1'!P2174</f>
        <v>3034</v>
      </c>
      <c r="E358" s="115">
        <f>+'Ark1'!C2174</f>
        <v>2016</v>
      </c>
      <c r="F358" s="116">
        <f>+IF('Ark1'!Q2174=0,"",'Ark1'!Q2174)</f>
        <v>5</v>
      </c>
      <c r="G358" s="116">
        <f>+'Ark1'!R2174</f>
        <v>1920</v>
      </c>
      <c r="H358" s="116">
        <f>+'Ark1'!S2174</f>
        <v>1917</v>
      </c>
      <c r="I358" s="222">
        <f>+IF(G358=0,"",'Ark1'!AA2174)</f>
        <v>4.0941658137154553</v>
      </c>
      <c r="J358" s="222">
        <f>+IF(G358=0,"",'Ark1'!AB2174)</f>
        <v>3.896140813844819</v>
      </c>
      <c r="K358" s="114">
        <f>+IF(G358=0,"",'Ark1'!U2174)</f>
        <v>59.174230568596762</v>
      </c>
      <c r="L358" s="222">
        <f>+IF(G358=0,"",'Ark1'!W2174)</f>
        <v>77.645539906103267</v>
      </c>
      <c r="M358" s="222">
        <f>+IF(G358=0,"",'Ark1'!X2174)</f>
        <v>8.7806865398861884</v>
      </c>
      <c r="N358" s="114">
        <f>+IF(G358=0,"",'Ark1'!Y2174)</f>
        <v>3.0265566867714506</v>
      </c>
      <c r="O358" s="116">
        <f>+IF(G358=0,"",'Ark1'!Z2174)</f>
        <v>-21.04124806698611</v>
      </c>
      <c r="P358" s="116">
        <f t="shared" si="5"/>
        <v>383.4</v>
      </c>
      <c r="Q358" s="114">
        <f>+IF(G358=0,"",'Ark1'!T2174)</f>
        <v>15.129687499999999</v>
      </c>
      <c r="R358" s="222">
        <f>+IF(G358=0,"",'Ark1'!V2174)</f>
        <v>84.179415403378897</v>
      </c>
      <c r="S358" s="32"/>
      <c r="T358" s="35"/>
      <c r="U358" s="35"/>
      <c r="V358" s="35"/>
      <c r="W358" s="35"/>
      <c r="X358" s="35"/>
    </row>
    <row r="359" spans="1:24" x14ac:dyDescent="0.5">
      <c r="A359" s="32"/>
      <c r="B359" s="297" t="str">
        <f>+IF(E359=2012,VLOOKUP(D359,K_navn!$A$2:$C$359,2),"")</f>
        <v/>
      </c>
      <c r="C359" s="297" t="str">
        <f>+IF(E359=2012,VLOOKUP(D359,K_navn!$A$2:$C$359,3),"")</f>
        <v/>
      </c>
      <c r="D359" s="115">
        <f>+'Ark1'!P2175</f>
        <v>3034</v>
      </c>
      <c r="E359" s="115">
        <f>+'Ark1'!C2175</f>
        <v>2017</v>
      </c>
      <c r="F359" s="116">
        <f>+IF('Ark1'!Q2175=0,"",'Ark1'!Q2175)</f>
        <v>7</v>
      </c>
      <c r="G359" s="116">
        <f>+'Ark1'!R2175</f>
        <v>1861</v>
      </c>
      <c r="H359" s="116">
        <f>+'Ark1'!S2175</f>
        <v>1857</v>
      </c>
      <c r="I359" s="222">
        <f>+IF(G359=0,"",'Ark1'!AA2175)</f>
        <v>5.3697665695241934</v>
      </c>
      <c r="J359" s="222">
        <f>+IF(G359=0,"",'Ark1'!AB2175)</f>
        <v>5.0867755691926391</v>
      </c>
      <c r="K359" s="114">
        <f>+IF(G359=0,"",'Ark1'!U2175)</f>
        <v>59.654819601507803</v>
      </c>
      <c r="L359" s="222">
        <f>+IF(G359=0,"",'Ark1'!W2175)</f>
        <v>77.487022078621479</v>
      </c>
      <c r="M359" s="222">
        <f>+IF(G359=0,"",'Ark1'!X2175)</f>
        <v>9.1744581533862579</v>
      </c>
      <c r="N359" s="114">
        <f>+IF(G359=0,"",'Ark1'!Y2175)</f>
        <v>2.8384751119208751</v>
      </c>
      <c r="O359" s="116">
        <f>+IF(G359=0,"",'Ark1'!Z2175)</f>
        <v>-31.112337200257478</v>
      </c>
      <c r="P359" s="116">
        <f t="shared" si="5"/>
        <v>265.28571428571428</v>
      </c>
      <c r="Q359" s="114">
        <f>+IF(G359=0,"",'Ark1'!T2175)</f>
        <v>15.335303600214941</v>
      </c>
      <c r="R359" s="222">
        <f>+IF(G359=0,"",'Ark1'!V2175)</f>
        <v>84.039834050073139</v>
      </c>
      <c r="S359" s="32"/>
      <c r="T359" s="35"/>
      <c r="U359" s="35"/>
      <c r="V359" s="35"/>
      <c r="W359" s="35"/>
      <c r="X359" s="35"/>
    </row>
    <row r="360" spans="1:24" x14ac:dyDescent="0.5">
      <c r="A360" s="32"/>
      <c r="B360" s="297" t="str">
        <f>+IF(E360=2012,VLOOKUP(D360,K_navn!$A$2:$C$359,2),"")</f>
        <v/>
      </c>
      <c r="C360" s="297" t="str">
        <f>+IF(E360=2012,VLOOKUP(D360,K_navn!$A$2:$C$359,3),"")</f>
        <v/>
      </c>
      <c r="D360" s="115">
        <f>+'Ark1'!P2176</f>
        <v>3034</v>
      </c>
      <c r="E360" s="115">
        <f>+'Ark1'!C2176</f>
        <v>2018</v>
      </c>
      <c r="F360" s="116">
        <f>+IF('Ark1'!Q2176=0,"",'Ark1'!Q2176)</f>
        <v>6</v>
      </c>
      <c r="G360" s="116">
        <f>+'Ark1'!R2176</f>
        <v>995</v>
      </c>
      <c r="H360" s="116">
        <f>+'Ark1'!S2176</f>
        <v>995</v>
      </c>
      <c r="I360" s="222">
        <f>+IF(G360=0,"",'Ark1'!AA2176)</f>
        <v>3.9741183049087345</v>
      </c>
      <c r="J360" s="222">
        <f>+IF(G360=0,"",'Ark1'!AB2176)</f>
        <v>3.7108998178477393</v>
      </c>
      <c r="K360" s="114">
        <f>+IF(G360=0,"",'Ark1'!U2176)</f>
        <v>60.682412060301523</v>
      </c>
      <c r="L360" s="222">
        <f>+IF(G360=0,"",'Ark1'!W2176)</f>
        <v>75.00361809045225</v>
      </c>
      <c r="M360" s="222">
        <f>+IF(G360=0,"",'Ark1'!X2176)</f>
        <v>9.6808232433100727</v>
      </c>
      <c r="N360" s="114">
        <f>+IF(G360=0,"",'Ark1'!Y2176)</f>
        <v>2.757109077162486</v>
      </c>
      <c r="O360" s="116">
        <f>+IF(G360=0,"",'Ark1'!Z2176)</f>
        <v>-46.555572110500989</v>
      </c>
      <c r="P360" s="116">
        <f t="shared" si="5"/>
        <v>165.83333333333334</v>
      </c>
      <c r="Q360" s="114">
        <f>+IF(G360=0,"",'Ark1'!T2176)</f>
        <v>15.959798994974877</v>
      </c>
      <c r="R360" s="222">
        <f>+IF(G360=0,"",'Ark1'!V2176)</f>
        <v>81.260691322266823</v>
      </c>
      <c r="S360" s="32"/>
      <c r="T360" s="35"/>
      <c r="U360" s="35"/>
      <c r="V360" s="35"/>
      <c r="W360" s="35"/>
      <c r="X360" s="35"/>
    </row>
    <row r="361" spans="1:24" x14ac:dyDescent="0.5">
      <c r="A361" s="32"/>
      <c r="B361" s="297" t="str">
        <f>+IF(E361=2012,VLOOKUP(D361,K_navn!$A$2:$C$359,2),"")</f>
        <v/>
      </c>
      <c r="C361" s="297" t="str">
        <f>+IF(E361=2012,VLOOKUP(D361,K_navn!$A$2:$C$359,3),"")</f>
        <v/>
      </c>
      <c r="D361" s="115">
        <f>+'Ark1'!P2177</f>
        <v>3034</v>
      </c>
      <c r="E361" s="115">
        <f>+'Ark1'!C2177</f>
        <v>2019</v>
      </c>
      <c r="F361" s="116">
        <f>+IF('Ark1'!Q2177=0,"",'Ark1'!Q2177)</f>
        <v>5</v>
      </c>
      <c r="G361" s="116">
        <f>+'Ark1'!R2177</f>
        <v>1007</v>
      </c>
      <c r="H361" s="116">
        <f>+'Ark1'!S2177</f>
        <v>1005</v>
      </c>
      <c r="I361" s="222">
        <f>+IF(G361=0,"",'Ark1'!AA2177)</f>
        <v>5</v>
      </c>
      <c r="J361" s="222">
        <f>+IF(G361=0,"",'Ark1'!AB2177)</f>
        <v>4.6760145341243007</v>
      </c>
      <c r="K361" s="114">
        <f>+IF(G361=0,"",'Ark1'!U2177)</f>
        <v>61.846766169154222</v>
      </c>
      <c r="L361" s="222">
        <f>+IF(G361=0,"",'Ark1'!W2177)</f>
        <v>75.2798009950249</v>
      </c>
      <c r="M361" s="222">
        <f>+IF(G361=0,"",'Ark1'!X2177)</f>
        <v>9.6253479596050866</v>
      </c>
      <c r="N361" s="114">
        <f>+IF(G361=0,"",'Ark1'!Y2177)</f>
        <v>2.2314803310159297</v>
      </c>
      <c r="O361" s="116">
        <f>+IF(G361=0,"",'Ark1'!Z2177)</f>
        <v>-41.663765557322606</v>
      </c>
      <c r="P361" s="116">
        <f t="shared" si="5"/>
        <v>201</v>
      </c>
      <c r="Q361" s="114">
        <f>+IF(G361=0,"",'Ark1'!T2177)</f>
        <v>16.540218470705064</v>
      </c>
      <c r="R361" s="222">
        <f>+IF(G361=0,"",'Ark1'!V2177)</f>
        <v>81.633328482182748</v>
      </c>
      <c r="S361" s="32"/>
      <c r="T361" s="35"/>
      <c r="U361" s="35"/>
      <c r="V361" s="35"/>
      <c r="W361" s="35"/>
      <c r="X361" s="35"/>
    </row>
    <row r="362" spans="1:24" x14ac:dyDescent="0.5">
      <c r="A362" s="32"/>
      <c r="B362" s="297" t="str">
        <f>+IF(E362=2012,VLOOKUP(D362,K_navn!$A$2:$C$359,2),"")</f>
        <v/>
      </c>
      <c r="C362" s="297" t="str">
        <f>+IF(E362=2012,VLOOKUP(D362,K_navn!$A$2:$C$359,3),"")</f>
        <v/>
      </c>
      <c r="D362" s="115">
        <f>+'Ark1'!P2178</f>
        <v>3034</v>
      </c>
      <c r="E362" s="115">
        <f>+'Ark1'!C2178</f>
        <v>2020</v>
      </c>
      <c r="F362" s="116">
        <f>+IF('Ark1'!Q2178=0,"",'Ark1'!Q2178)</f>
        <v>5</v>
      </c>
      <c r="G362" s="116">
        <f>+'Ark1'!R2178</f>
        <v>492</v>
      </c>
      <c r="H362" s="116">
        <f>+'Ark1'!S2178</f>
        <v>492</v>
      </c>
      <c r="I362" s="222">
        <f>+IF(G362=0,"",'Ark1'!AA2178)</f>
        <v>2.3565475620270151</v>
      </c>
      <c r="J362" s="222">
        <f>+IF(G362=0,"",'Ark1'!AB2178)</f>
        <v>2.293044571661417</v>
      </c>
      <c r="K362" s="114">
        <f>+IF(G362=0,"",'Ark1'!U2178)</f>
        <v>61.158536585365844</v>
      </c>
      <c r="L362" s="222">
        <f>+IF(G362=0,"",'Ark1'!W2178)</f>
        <v>80.384024390243823</v>
      </c>
      <c r="M362" s="222">
        <f>+IF(G362=0,"",'Ark1'!X2178)</f>
        <v>12.060501263001424</v>
      </c>
      <c r="N362" s="114">
        <f>+IF(G362=0,"",'Ark1'!Y2178)</f>
        <v>2.3871412582570706</v>
      </c>
      <c r="O362" s="116">
        <f>+IF(G362=0,"",'Ark1'!Z2178)</f>
        <v>-48.445466202254174</v>
      </c>
      <c r="P362" s="116">
        <f t="shared" si="5"/>
        <v>98.4</v>
      </c>
      <c r="Q362" s="114">
        <f>+IF(G362=0,"",'Ark1'!T2178)</f>
        <v>16.304878048780491</v>
      </c>
      <c r="R362" s="222">
        <f>+IF(G362=0,"",'Ark1'!V2178)</f>
        <v>87.089950585312948</v>
      </c>
      <c r="S362" s="32"/>
      <c r="T362" s="35"/>
      <c r="U362" s="35"/>
      <c r="V362" s="35"/>
      <c r="W362" s="35"/>
      <c r="X362" s="35"/>
    </row>
    <row r="363" spans="1:24" x14ac:dyDescent="0.5">
      <c r="A363" s="32"/>
      <c r="B363" s="297" t="str">
        <f>+IF(E363=2012,VLOOKUP(D363,K_navn!$A$2:$C$359,2),"")</f>
        <v/>
      </c>
      <c r="C363" s="297" t="str">
        <f>+IF(E363=2012,VLOOKUP(D363,K_navn!$A$2:$C$359,3),"")</f>
        <v/>
      </c>
      <c r="D363" s="115">
        <f>+'Ark1'!P2179</f>
        <v>3034</v>
      </c>
      <c r="E363" s="115">
        <f>+'Ark1'!C2179</f>
        <v>2021</v>
      </c>
      <c r="F363" s="116">
        <f>+IF('Ark1'!Q2179=0,"",'Ark1'!Q2179)</f>
        <v>8</v>
      </c>
      <c r="G363" s="116">
        <f>+'Ark1'!R2179</f>
        <v>634</v>
      </c>
      <c r="H363" s="116">
        <f>+'Ark1'!S2179</f>
        <v>633</v>
      </c>
      <c r="I363" s="222">
        <f>+IF(G363=0,"",'Ark1'!AA2179)</f>
        <v>2.4113798874182266</v>
      </c>
      <c r="J363" s="222">
        <f>+IF(G363=0,"",'Ark1'!AB2179)</f>
        <v>2.3148040072405505</v>
      </c>
      <c r="K363" s="114">
        <f>+IF(G363=0,"",'Ark1'!U2179)</f>
        <v>60.789889415481838</v>
      </c>
      <c r="L363" s="222">
        <f>+IF(G363=0,"",'Ark1'!W2179)</f>
        <v>81.582969984202094</v>
      </c>
      <c r="M363" s="222">
        <f>+IF(G363=0,"",'Ark1'!X2179)</f>
        <v>13.15952632290958</v>
      </c>
      <c r="N363" s="114">
        <f>+IF(G363=0,"",'Ark1'!Y2179)</f>
        <v>2.2240447093725906</v>
      </c>
      <c r="O363" s="116">
        <f>+IF(G363=0,"",'Ark1'!Z2179)</f>
        <v>-41.490294547190125</v>
      </c>
      <c r="P363" s="116">
        <f t="shared" si="5"/>
        <v>79.125</v>
      </c>
      <c r="Q363" s="114">
        <f>+IF(G363=0,"",'Ark1'!T2179)</f>
        <v>16.154574132492112</v>
      </c>
      <c r="R363" s="222">
        <f>+IF(G363=0,"",'Ark1'!V2179)</f>
        <v>88.456677603597186</v>
      </c>
      <c r="S363" s="32"/>
      <c r="T363" s="35"/>
      <c r="U363" s="35"/>
      <c r="V363" s="35"/>
      <c r="W363" s="35"/>
      <c r="X363" s="35"/>
    </row>
    <row r="364" spans="1:24" x14ac:dyDescent="0.5">
      <c r="A364" s="32"/>
      <c r="B364" s="297" t="str">
        <f>+IF(E364=2012,VLOOKUP(D364,K_navn!$A$2:$C$359,2),"")</f>
        <v/>
      </c>
      <c r="C364" s="297" t="str">
        <f>+IF(E364=2012,VLOOKUP(D364,K_navn!$A$2:$C$359,3),"")</f>
        <v/>
      </c>
      <c r="D364" s="115">
        <f>+'Ark1'!P2180</f>
        <v>3034</v>
      </c>
      <c r="E364" s="115">
        <f>+'Ark1'!C2180</f>
        <v>2022</v>
      </c>
      <c r="F364" s="116">
        <f>+IF('Ark1'!Q2180=0,"",'Ark1'!Q2180)</f>
        <v>6</v>
      </c>
      <c r="G364" s="116">
        <f>+'Ark1'!R2180</f>
        <v>603</v>
      </c>
      <c r="H364" s="116">
        <f>+'Ark1'!S2180</f>
        <v>603</v>
      </c>
      <c r="I364" s="222">
        <f>+IF(G364=0,"",'Ark1'!AA2180)</f>
        <v>2.0933865648324934</v>
      </c>
      <c r="J364" s="222">
        <f>+IF(G364=0,"",'Ark1'!AB2180)</f>
        <v>2.0180986943969632</v>
      </c>
      <c r="K364" s="114">
        <f>+IF(G364=0,"",'Ark1'!U2180)</f>
        <v>60.799336650082921</v>
      </c>
      <c r="L364" s="222">
        <f>+IF(G364=0,"",'Ark1'!W2180)</f>
        <v>82.674029850746265</v>
      </c>
      <c r="M364" s="222">
        <f>+IF(G364=0,"",'Ark1'!X2180)</f>
        <v>14.711300194477539</v>
      </c>
      <c r="N364" s="114">
        <f>+IF(G364=0,"",'Ark1'!Y2180)</f>
        <v>2.1566818283087152</v>
      </c>
      <c r="O364" s="116">
        <f>+IF(G364=0,"",'Ark1'!Z2180)</f>
        <v>-42.281322999673193</v>
      </c>
      <c r="P364" s="116">
        <f t="shared" si="5"/>
        <v>100.5</v>
      </c>
      <c r="Q364" s="114">
        <f>+IF(G364=0,"",'Ark1'!T2180)</f>
        <v>16.228855721393028</v>
      </c>
      <c r="R364" s="222">
        <f>+IF(G364=0,"",'Ark1'!V2180)</f>
        <v>89.570996588024059</v>
      </c>
      <c r="S364" s="32"/>
      <c r="T364" s="35"/>
      <c r="U364" s="35"/>
      <c r="V364" s="35"/>
      <c r="W364" s="35"/>
      <c r="X364" s="35"/>
    </row>
    <row r="365" spans="1:24" x14ac:dyDescent="0.5">
      <c r="A365" s="32"/>
      <c r="B365" s="297" t="str">
        <f>+IF(E365=2012,VLOOKUP(D365,K_navn!$A$2:$C$359,2),"")</f>
        <v>Eidsvoll</v>
      </c>
      <c r="C365" s="297" t="str">
        <f>+IF(E365=2012,VLOOKUP(D365,K_navn!$A$2:$C$359,3),"")</f>
        <v>Viken</v>
      </c>
      <c r="D365" s="115">
        <f>+'Ark1'!P2181</f>
        <v>3035</v>
      </c>
      <c r="E365" s="115">
        <f>+'Ark1'!C2181</f>
        <v>2012</v>
      </c>
      <c r="F365" s="116" t="str">
        <f>+IF('Ark1'!Q2181=0,"",'Ark1'!Q2181)</f>
        <v/>
      </c>
      <c r="G365" s="116">
        <f>+'Ark1'!R2181</f>
        <v>0</v>
      </c>
      <c r="H365" s="116">
        <f>+'Ark1'!S2181</f>
        <v>0</v>
      </c>
      <c r="I365" s="222" t="str">
        <f>+IF(G365=0,"",'Ark1'!AA2181)</f>
        <v/>
      </c>
      <c r="J365" s="222" t="str">
        <f>+IF(G365=0,"",'Ark1'!AB2181)</f>
        <v/>
      </c>
      <c r="K365" s="114" t="str">
        <f>+IF(G365=0,"",'Ark1'!U2181)</f>
        <v/>
      </c>
      <c r="L365" s="222" t="str">
        <f>+IF(G365=0,"",'Ark1'!W2181)</f>
        <v/>
      </c>
      <c r="M365" s="222" t="str">
        <f>+IF(G365=0,"",'Ark1'!X2181)</f>
        <v/>
      </c>
      <c r="N365" s="114" t="str">
        <f>+IF(G365=0,"",'Ark1'!Y2181)</f>
        <v/>
      </c>
      <c r="O365" s="116" t="str">
        <f>+IF(G365=0,"",'Ark1'!Z2181)</f>
        <v/>
      </c>
      <c r="P365" s="116" t="str">
        <f t="shared" si="5"/>
        <v/>
      </c>
      <c r="Q365" s="114" t="str">
        <f>+IF(G365=0,"",'Ark1'!T2181)</f>
        <v/>
      </c>
      <c r="R365" s="222" t="str">
        <f>+IF(G365=0,"",'Ark1'!V2181)</f>
        <v/>
      </c>
      <c r="S365" s="32"/>
      <c r="T365" s="35"/>
      <c r="U365" s="35"/>
      <c r="V365" s="35"/>
      <c r="W365" s="35"/>
      <c r="X365" s="35"/>
    </row>
    <row r="366" spans="1:24" x14ac:dyDescent="0.5">
      <c r="A366" s="32"/>
      <c r="B366" s="297" t="str">
        <f>+IF(E366=2012,VLOOKUP(D366,K_navn!$A$2:$C$359,2),"")</f>
        <v/>
      </c>
      <c r="C366" s="297" t="str">
        <f>+IF(E366=2012,VLOOKUP(D366,K_navn!$A$2:$C$359,3),"")</f>
        <v/>
      </c>
      <c r="D366" s="115">
        <f>+'Ark1'!P2182</f>
        <v>3035</v>
      </c>
      <c r="E366" s="115">
        <f>+'Ark1'!C2182</f>
        <v>2013</v>
      </c>
      <c r="F366" s="116" t="str">
        <f>+IF('Ark1'!Q2182=0,"",'Ark1'!Q2182)</f>
        <v/>
      </c>
      <c r="G366" s="116">
        <f>+'Ark1'!R2182</f>
        <v>0</v>
      </c>
      <c r="H366" s="116">
        <f>+'Ark1'!S2182</f>
        <v>0</v>
      </c>
      <c r="I366" s="222" t="str">
        <f>+IF(G366=0,"",'Ark1'!AA2182)</f>
        <v/>
      </c>
      <c r="J366" s="222" t="str">
        <f>+IF(G366=0,"",'Ark1'!AB2182)</f>
        <v/>
      </c>
      <c r="K366" s="114" t="str">
        <f>+IF(G366=0,"",'Ark1'!U2182)</f>
        <v/>
      </c>
      <c r="L366" s="222" t="str">
        <f>+IF(G366=0,"",'Ark1'!W2182)</f>
        <v/>
      </c>
      <c r="M366" s="222" t="str">
        <f>+IF(G366=0,"",'Ark1'!X2182)</f>
        <v/>
      </c>
      <c r="N366" s="114" t="str">
        <f>+IF(G366=0,"",'Ark1'!Y2182)</f>
        <v/>
      </c>
      <c r="O366" s="116" t="str">
        <f>+IF(G366=0,"",'Ark1'!Z2182)</f>
        <v/>
      </c>
      <c r="P366" s="116" t="str">
        <f t="shared" si="5"/>
        <v/>
      </c>
      <c r="Q366" s="114" t="str">
        <f>+IF(G366=0,"",'Ark1'!T2182)</f>
        <v/>
      </c>
      <c r="R366" s="222" t="str">
        <f>+IF(G366=0,"",'Ark1'!V2182)</f>
        <v/>
      </c>
      <c r="S366" s="32"/>
      <c r="T366" s="35"/>
      <c r="U366" s="35"/>
      <c r="V366" s="35"/>
      <c r="W366" s="35"/>
      <c r="X366" s="35"/>
    </row>
    <row r="367" spans="1:24" x14ac:dyDescent="0.5">
      <c r="A367" s="32"/>
      <c r="B367" s="297" t="str">
        <f>+IF(E367=2012,VLOOKUP(D367,K_navn!$A$2:$C$359,2),"")</f>
        <v/>
      </c>
      <c r="C367" s="297" t="str">
        <f>+IF(E367=2012,VLOOKUP(D367,K_navn!$A$2:$C$359,3),"")</f>
        <v/>
      </c>
      <c r="D367" s="115">
        <f>+'Ark1'!P2183</f>
        <v>3035</v>
      </c>
      <c r="E367" s="115">
        <f>+'Ark1'!C2183</f>
        <v>2014</v>
      </c>
      <c r="F367" s="116" t="str">
        <f>+IF('Ark1'!Q2183=0,"",'Ark1'!Q2183)</f>
        <v/>
      </c>
      <c r="G367" s="116">
        <f>+'Ark1'!R2183</f>
        <v>0</v>
      </c>
      <c r="H367" s="116">
        <f>+'Ark1'!S2183</f>
        <v>0</v>
      </c>
      <c r="I367" s="222" t="str">
        <f>+IF(G367=0,"",'Ark1'!AA2183)</f>
        <v/>
      </c>
      <c r="J367" s="222" t="str">
        <f>+IF(G367=0,"",'Ark1'!AB2183)</f>
        <v/>
      </c>
      <c r="K367" s="114" t="str">
        <f>+IF(G367=0,"",'Ark1'!U2183)</f>
        <v/>
      </c>
      <c r="L367" s="222" t="str">
        <f>+IF(G367=0,"",'Ark1'!W2183)</f>
        <v/>
      </c>
      <c r="M367" s="222" t="str">
        <f>+IF(G367=0,"",'Ark1'!X2183)</f>
        <v/>
      </c>
      <c r="N367" s="114" t="str">
        <f>+IF(G367=0,"",'Ark1'!Y2183)</f>
        <v/>
      </c>
      <c r="O367" s="116" t="str">
        <f>+IF(G367=0,"",'Ark1'!Z2183)</f>
        <v/>
      </c>
      <c r="P367" s="116" t="str">
        <f t="shared" si="5"/>
        <v/>
      </c>
      <c r="Q367" s="114" t="str">
        <f>+IF(G367=0,"",'Ark1'!T2183)</f>
        <v/>
      </c>
      <c r="R367" s="222" t="str">
        <f>+IF(G367=0,"",'Ark1'!V2183)</f>
        <v/>
      </c>
      <c r="S367" s="32"/>
      <c r="T367" s="35"/>
      <c r="U367" s="35"/>
      <c r="V367" s="35"/>
      <c r="W367" s="35"/>
      <c r="X367" s="35"/>
    </row>
    <row r="368" spans="1:24" x14ac:dyDescent="0.5">
      <c r="A368" s="32"/>
      <c r="B368" s="297" t="str">
        <f>+IF(E368=2012,VLOOKUP(D368,K_navn!$A$2:$C$359,2),"")</f>
        <v/>
      </c>
      <c r="C368" s="297" t="str">
        <f>+IF(E368=2012,VLOOKUP(D368,K_navn!$A$2:$C$359,3),"")</f>
        <v/>
      </c>
      <c r="D368" s="115">
        <f>+'Ark1'!P2184</f>
        <v>3035</v>
      </c>
      <c r="E368" s="115">
        <f>+'Ark1'!C2184</f>
        <v>2015</v>
      </c>
      <c r="F368" s="116" t="str">
        <f>+IF('Ark1'!Q2184=0,"",'Ark1'!Q2184)</f>
        <v/>
      </c>
      <c r="G368" s="116">
        <f>+'Ark1'!R2184</f>
        <v>0</v>
      </c>
      <c r="H368" s="116">
        <f>+'Ark1'!S2184</f>
        <v>0</v>
      </c>
      <c r="I368" s="222" t="str">
        <f>+IF(G368=0,"",'Ark1'!AA2184)</f>
        <v/>
      </c>
      <c r="J368" s="222" t="str">
        <f>+IF(G368=0,"",'Ark1'!AB2184)</f>
        <v/>
      </c>
      <c r="K368" s="114" t="str">
        <f>+IF(G368=0,"",'Ark1'!U2184)</f>
        <v/>
      </c>
      <c r="L368" s="222" t="str">
        <f>+IF(G368=0,"",'Ark1'!W2184)</f>
        <v/>
      </c>
      <c r="M368" s="222" t="str">
        <f>+IF(G368=0,"",'Ark1'!X2184)</f>
        <v/>
      </c>
      <c r="N368" s="114" t="str">
        <f>+IF(G368=0,"",'Ark1'!Y2184)</f>
        <v/>
      </c>
      <c r="O368" s="116" t="str">
        <f>+IF(G368=0,"",'Ark1'!Z2184)</f>
        <v/>
      </c>
      <c r="P368" s="116" t="str">
        <f t="shared" si="5"/>
        <v/>
      </c>
      <c r="Q368" s="114" t="str">
        <f>+IF(G368=0,"",'Ark1'!T2184)</f>
        <v/>
      </c>
      <c r="R368" s="222" t="str">
        <f>+IF(G368=0,"",'Ark1'!V2184)</f>
        <v/>
      </c>
      <c r="S368" s="32"/>
      <c r="T368" s="35"/>
      <c r="U368" s="35"/>
      <c r="V368" s="35"/>
      <c r="W368" s="35"/>
      <c r="X368" s="35"/>
    </row>
    <row r="369" spans="1:24" x14ac:dyDescent="0.5">
      <c r="A369" s="32"/>
      <c r="B369" s="297" t="str">
        <f>+IF(E369=2012,VLOOKUP(D369,K_navn!$A$2:$C$359,2),"")</f>
        <v/>
      </c>
      <c r="C369" s="297" t="str">
        <f>+IF(E369=2012,VLOOKUP(D369,K_navn!$A$2:$C$359,3),"")</f>
        <v/>
      </c>
      <c r="D369" s="115">
        <f>+'Ark1'!P2185</f>
        <v>3035</v>
      </c>
      <c r="E369" s="115">
        <f>+'Ark1'!C2185</f>
        <v>2016</v>
      </c>
      <c r="F369" s="116" t="str">
        <f>+IF('Ark1'!Q2185=0,"",'Ark1'!Q2185)</f>
        <v/>
      </c>
      <c r="G369" s="116">
        <f>+'Ark1'!R2185</f>
        <v>0</v>
      </c>
      <c r="H369" s="116">
        <f>+'Ark1'!S2185</f>
        <v>0</v>
      </c>
      <c r="I369" s="222" t="str">
        <f>+IF(G369=0,"",'Ark1'!AA2185)</f>
        <v/>
      </c>
      <c r="J369" s="222" t="str">
        <f>+IF(G369=0,"",'Ark1'!AB2185)</f>
        <v/>
      </c>
      <c r="K369" s="114" t="str">
        <f>+IF(G369=0,"",'Ark1'!U2185)</f>
        <v/>
      </c>
      <c r="L369" s="222" t="str">
        <f>+IF(G369=0,"",'Ark1'!W2185)</f>
        <v/>
      </c>
      <c r="M369" s="222" t="str">
        <f>+IF(G369=0,"",'Ark1'!X2185)</f>
        <v/>
      </c>
      <c r="N369" s="114" t="str">
        <f>+IF(G369=0,"",'Ark1'!Y2185)</f>
        <v/>
      </c>
      <c r="O369" s="116" t="str">
        <f>+IF(G369=0,"",'Ark1'!Z2185)</f>
        <v/>
      </c>
      <c r="P369" s="116" t="str">
        <f t="shared" si="5"/>
        <v/>
      </c>
      <c r="Q369" s="114" t="str">
        <f>+IF(G369=0,"",'Ark1'!T2185)</f>
        <v/>
      </c>
      <c r="R369" s="222" t="str">
        <f>+IF(G369=0,"",'Ark1'!V2185)</f>
        <v/>
      </c>
      <c r="S369" s="32"/>
      <c r="T369" s="35"/>
      <c r="U369" s="35"/>
      <c r="V369" s="35"/>
      <c r="W369" s="35"/>
      <c r="X369" s="35"/>
    </row>
    <row r="370" spans="1:24" x14ac:dyDescent="0.5">
      <c r="A370" s="32"/>
      <c r="B370" s="297" t="str">
        <f>+IF(E370=2012,VLOOKUP(D370,K_navn!$A$2:$C$359,2),"")</f>
        <v/>
      </c>
      <c r="C370" s="297" t="str">
        <f>+IF(E370=2012,VLOOKUP(D370,K_navn!$A$2:$C$359,3),"")</f>
        <v/>
      </c>
      <c r="D370" s="115">
        <f>+'Ark1'!P2186</f>
        <v>3035</v>
      </c>
      <c r="E370" s="115">
        <f>+'Ark1'!C2186</f>
        <v>2017</v>
      </c>
      <c r="F370" s="116" t="str">
        <f>+IF('Ark1'!Q2186=0,"",'Ark1'!Q2186)</f>
        <v/>
      </c>
      <c r="G370" s="116">
        <f>+'Ark1'!R2186</f>
        <v>0</v>
      </c>
      <c r="H370" s="116">
        <f>+'Ark1'!S2186</f>
        <v>0</v>
      </c>
      <c r="I370" s="222" t="str">
        <f>+IF(G370=0,"",'Ark1'!AA2186)</f>
        <v/>
      </c>
      <c r="J370" s="222" t="str">
        <f>+IF(G370=0,"",'Ark1'!AB2186)</f>
        <v/>
      </c>
      <c r="K370" s="114" t="str">
        <f>+IF(G370=0,"",'Ark1'!U2186)</f>
        <v/>
      </c>
      <c r="L370" s="222" t="str">
        <f>+IF(G370=0,"",'Ark1'!W2186)</f>
        <v/>
      </c>
      <c r="M370" s="222" t="str">
        <f>+IF(G370=0,"",'Ark1'!X2186)</f>
        <v/>
      </c>
      <c r="N370" s="114" t="str">
        <f>+IF(G370=0,"",'Ark1'!Y2186)</f>
        <v/>
      </c>
      <c r="O370" s="116" t="str">
        <f>+IF(G370=0,"",'Ark1'!Z2186)</f>
        <v/>
      </c>
      <c r="P370" s="116" t="str">
        <f t="shared" si="5"/>
        <v/>
      </c>
      <c r="Q370" s="114" t="str">
        <f>+IF(G370=0,"",'Ark1'!T2186)</f>
        <v/>
      </c>
      <c r="R370" s="222" t="str">
        <f>+IF(G370=0,"",'Ark1'!V2186)</f>
        <v/>
      </c>
      <c r="S370" s="32"/>
      <c r="T370" s="35"/>
      <c r="U370" s="35"/>
      <c r="V370" s="35"/>
      <c r="W370" s="35"/>
      <c r="X370" s="35"/>
    </row>
    <row r="371" spans="1:24" x14ac:dyDescent="0.5">
      <c r="A371" s="32"/>
      <c r="B371" s="297" t="str">
        <f>+IF(E371=2012,VLOOKUP(D371,K_navn!$A$2:$C$359,2),"")</f>
        <v/>
      </c>
      <c r="C371" s="297" t="str">
        <f>+IF(E371=2012,VLOOKUP(D371,K_navn!$A$2:$C$359,3),"")</f>
        <v/>
      </c>
      <c r="D371" s="115">
        <f>+'Ark1'!P2187</f>
        <v>3035</v>
      </c>
      <c r="E371" s="115">
        <f>+'Ark1'!C2187</f>
        <v>2018</v>
      </c>
      <c r="F371" s="116" t="str">
        <f>+IF('Ark1'!Q2187=0,"",'Ark1'!Q2187)</f>
        <v/>
      </c>
      <c r="G371" s="116">
        <f>+'Ark1'!R2187</f>
        <v>0</v>
      </c>
      <c r="H371" s="116">
        <f>+'Ark1'!S2187</f>
        <v>0</v>
      </c>
      <c r="I371" s="222" t="str">
        <f>+IF(G371=0,"",'Ark1'!AA2187)</f>
        <v/>
      </c>
      <c r="J371" s="222" t="str">
        <f>+IF(G371=0,"",'Ark1'!AB2187)</f>
        <v/>
      </c>
      <c r="K371" s="114" t="str">
        <f>+IF(G371=0,"",'Ark1'!U2187)</f>
        <v/>
      </c>
      <c r="L371" s="222" t="str">
        <f>+IF(G371=0,"",'Ark1'!W2187)</f>
        <v/>
      </c>
      <c r="M371" s="222" t="str">
        <f>+IF(G371=0,"",'Ark1'!X2187)</f>
        <v/>
      </c>
      <c r="N371" s="114" t="str">
        <f>+IF(G371=0,"",'Ark1'!Y2187)</f>
        <v/>
      </c>
      <c r="O371" s="116" t="str">
        <f>+IF(G371=0,"",'Ark1'!Z2187)</f>
        <v/>
      </c>
      <c r="P371" s="116" t="str">
        <f t="shared" si="5"/>
        <v/>
      </c>
      <c r="Q371" s="114" t="str">
        <f>+IF(G371=0,"",'Ark1'!T2187)</f>
        <v/>
      </c>
      <c r="R371" s="222" t="str">
        <f>+IF(G371=0,"",'Ark1'!V2187)</f>
        <v/>
      </c>
      <c r="S371" s="32"/>
      <c r="T371" s="35"/>
      <c r="U371" s="35"/>
      <c r="V371" s="35"/>
      <c r="W371" s="35"/>
      <c r="X371" s="35"/>
    </row>
    <row r="372" spans="1:24" x14ac:dyDescent="0.5">
      <c r="A372" s="32"/>
      <c r="B372" s="297" t="str">
        <f>+IF(E372=2012,VLOOKUP(D372,K_navn!$A$2:$C$359,2),"")</f>
        <v/>
      </c>
      <c r="C372" s="297" t="str">
        <f>+IF(E372=2012,VLOOKUP(D372,K_navn!$A$2:$C$359,3),"")</f>
        <v/>
      </c>
      <c r="D372" s="115">
        <f>+'Ark1'!P2188</f>
        <v>3035</v>
      </c>
      <c r="E372" s="115">
        <f>+'Ark1'!C2188</f>
        <v>2019</v>
      </c>
      <c r="F372" s="116">
        <f>+IF('Ark1'!Q2188=0,"",'Ark1'!Q2188)</f>
        <v>1</v>
      </c>
      <c r="G372" s="116">
        <f>+'Ark1'!R2188</f>
        <v>52</v>
      </c>
      <c r="H372" s="116">
        <f>+'Ark1'!S2188</f>
        <v>52</v>
      </c>
      <c r="I372" s="222">
        <f>+IF(G372=0,"",'Ark1'!AA2188)</f>
        <v>0.25819265143992048</v>
      </c>
      <c r="J372" s="222">
        <f>+IF(G372=0,"",'Ark1'!AB2188)</f>
        <v>0.25612447135080929</v>
      </c>
      <c r="K372" s="114">
        <f>+IF(G372=0,"",'Ark1'!U2188)</f>
        <v>63.653846153846168</v>
      </c>
      <c r="L372" s="222">
        <f>+IF(G372=0,"",'Ark1'!W2188)</f>
        <v>79.692307692307708</v>
      </c>
      <c r="M372" s="222">
        <f>+IF(G372=0,"",'Ark1'!X2188)</f>
        <v>5.4539275246182228</v>
      </c>
      <c r="N372" s="114">
        <f>+IF(G372=0,"",'Ark1'!Y2188)</f>
        <v>1.8174857462632723</v>
      </c>
      <c r="O372" s="116">
        <f>+IF(G372=0,"",'Ark1'!Z2188)</f>
        <v>-11.997063476213121</v>
      </c>
      <c r="P372" s="116">
        <f t="shared" si="5"/>
        <v>52</v>
      </c>
      <c r="Q372" s="114">
        <f>+IF(G372=0,"",'Ark1'!T2188)</f>
        <v>16.942307692307683</v>
      </c>
      <c r="R372" s="222">
        <f>+IF(G372=0,"",'Ark1'!V2188)</f>
        <v>86.340528377364748</v>
      </c>
      <c r="S372" s="32"/>
      <c r="T372" s="35"/>
      <c r="U372" s="35"/>
      <c r="V372" s="35"/>
      <c r="W372" s="35"/>
      <c r="X372" s="35"/>
    </row>
    <row r="373" spans="1:24" x14ac:dyDescent="0.5">
      <c r="A373" s="32"/>
      <c r="B373" s="297" t="str">
        <f>+IF(E373=2012,VLOOKUP(D373,K_navn!$A$2:$C$359,2),"")</f>
        <v/>
      </c>
      <c r="C373" s="297" t="str">
        <f>+IF(E373=2012,VLOOKUP(D373,K_navn!$A$2:$C$359,3),"")</f>
        <v/>
      </c>
      <c r="D373" s="115">
        <f>+'Ark1'!P2189</f>
        <v>3035</v>
      </c>
      <c r="E373" s="115">
        <f>+'Ark1'!C2189</f>
        <v>2020</v>
      </c>
      <c r="F373" s="116">
        <f>+IF('Ark1'!Q2189=0,"",'Ark1'!Q2189)</f>
        <v>1</v>
      </c>
      <c r="G373" s="116">
        <f>+'Ark1'!R2189</f>
        <v>64</v>
      </c>
      <c r="H373" s="116">
        <f>+'Ark1'!S2189</f>
        <v>64</v>
      </c>
      <c r="I373" s="222">
        <f>+IF(G373=0,"",'Ark1'!AA2189)</f>
        <v>0.30654277229619697</v>
      </c>
      <c r="J373" s="222">
        <f>+IF(G373=0,"",'Ark1'!AB2189)</f>
        <v>0.2989798606151009</v>
      </c>
      <c r="K373" s="114">
        <f>+IF(G373=0,"",'Ark1'!U2189)</f>
        <v>62.171875</v>
      </c>
      <c r="L373" s="222">
        <f>+IF(G373=0,"",'Ark1'!W2189)</f>
        <v>80.572031249999995</v>
      </c>
      <c r="M373" s="222">
        <f>+IF(G373=0,"",'Ark1'!X2189)</f>
        <v>6.6296875349841713</v>
      </c>
      <c r="N373" s="114">
        <f>+IF(G373=0,"",'Ark1'!Y2189)</f>
        <v>1.7280289304218843</v>
      </c>
      <c r="O373" s="116">
        <f>+IF(G373=0,"",'Ark1'!Z2189)</f>
        <v>-36.583655708757874</v>
      </c>
      <c r="P373" s="116">
        <f t="shared" si="5"/>
        <v>64</v>
      </c>
      <c r="Q373" s="114">
        <f>+IF(G373=0,"",'Ark1'!T2189)</f>
        <v>16.765625</v>
      </c>
      <c r="R373" s="222">
        <f>+IF(G373=0,"",'Ark1'!V2189)</f>
        <v>87.293641657638105</v>
      </c>
      <c r="S373" s="32"/>
      <c r="T373" s="35"/>
      <c r="U373" s="35"/>
      <c r="V373" s="35"/>
      <c r="W373" s="35"/>
      <c r="X373" s="35"/>
    </row>
    <row r="374" spans="1:24" x14ac:dyDescent="0.5">
      <c r="A374" s="32"/>
      <c r="B374" s="297" t="str">
        <f>+IF(E374=2012,VLOOKUP(D374,K_navn!$A$2:$C$359,2),"")</f>
        <v/>
      </c>
      <c r="C374" s="297" t="str">
        <f>+IF(E374=2012,VLOOKUP(D374,K_navn!$A$2:$C$359,3),"")</f>
        <v/>
      </c>
      <c r="D374" s="115">
        <f>+'Ark1'!P2190</f>
        <v>3035</v>
      </c>
      <c r="E374" s="115">
        <f>+'Ark1'!C2190</f>
        <v>2021</v>
      </c>
      <c r="F374" s="116">
        <f>+IF('Ark1'!Q2190=0,"",'Ark1'!Q2190)</f>
        <v>1</v>
      </c>
      <c r="G374" s="116">
        <f>+'Ark1'!R2190</f>
        <v>341</v>
      </c>
      <c r="H374" s="116">
        <f>+'Ark1'!S2190</f>
        <v>340</v>
      </c>
      <c r="I374" s="222">
        <f>+IF(G374=0,"",'Ark1'!AA2190)</f>
        <v>1.2969724631066484</v>
      </c>
      <c r="J374" s="222">
        <f>+IF(G374=0,"",'Ark1'!AB2190)</f>
        <v>1.3637983332700423</v>
      </c>
      <c r="K374" s="114">
        <f>+IF(G374=0,"",'Ark1'!U2190)</f>
        <v>62.394117647058813</v>
      </c>
      <c r="L374" s="222">
        <f>+IF(G374=0,"",'Ark1'!W2190)</f>
        <v>89.487058823529409</v>
      </c>
      <c r="M374" s="222">
        <f>+IF(G374=0,"",'Ark1'!X2190)</f>
        <v>6.0524042521818044</v>
      </c>
      <c r="N374" s="114">
        <f>+IF(G374=0,"",'Ark1'!Y2190)</f>
        <v>1.6796255143670176</v>
      </c>
      <c r="O374" s="116">
        <f>+IF(G374=0,"",'Ark1'!Z2190)</f>
        <v>-28.306227421674802</v>
      </c>
      <c r="P374" s="116">
        <f t="shared" si="5"/>
        <v>340</v>
      </c>
      <c r="Q374" s="114">
        <f>+IF(G374=0,"",'Ark1'!T2190)</f>
        <v>16.815249266862171</v>
      </c>
      <c r="R374" s="222">
        <f>+IF(G374=0,"",'Ark1'!V2190)</f>
        <v>97.21368937607555</v>
      </c>
      <c r="S374" s="32"/>
      <c r="T374" s="35"/>
      <c r="U374" s="35"/>
      <c r="V374" s="35"/>
      <c r="W374" s="35"/>
      <c r="X374" s="35"/>
    </row>
    <row r="375" spans="1:24" x14ac:dyDescent="0.5">
      <c r="A375" s="32"/>
      <c r="B375" s="297" t="str">
        <f>+IF(E375=2012,VLOOKUP(D375,K_navn!$A$2:$C$359,2),"")</f>
        <v/>
      </c>
      <c r="C375" s="297" t="str">
        <f>+IF(E375=2012,VLOOKUP(D375,K_navn!$A$2:$C$359,3),"")</f>
        <v/>
      </c>
      <c r="D375" s="115">
        <f>+'Ark1'!P2191</f>
        <v>3035</v>
      </c>
      <c r="E375" s="115">
        <f>+'Ark1'!C2191</f>
        <v>2022</v>
      </c>
      <c r="F375" s="116">
        <f>+IF('Ark1'!Q2191=0,"",'Ark1'!Q2191)</f>
        <v>1</v>
      </c>
      <c r="G375" s="116">
        <f>+'Ark1'!R2191</f>
        <v>272</v>
      </c>
      <c r="H375" s="116">
        <f>+'Ark1'!S2191</f>
        <v>272</v>
      </c>
      <c r="I375" s="222">
        <f>+IF(G375=0,"",'Ark1'!AA2191)</f>
        <v>0.94428050685644882</v>
      </c>
      <c r="J375" s="222">
        <f>+IF(G375=0,"",'Ark1'!AB2191)</f>
        <v>0.96493995758006323</v>
      </c>
      <c r="K375" s="114">
        <f>+IF(G375=0,"",'Ark1'!U2191)</f>
        <v>61.595588235294123</v>
      </c>
      <c r="L375" s="222">
        <f>+IF(G375=0,"",'Ark1'!W2191)</f>
        <v>87.634558823529403</v>
      </c>
      <c r="M375" s="222">
        <f>+IF(G375=0,"",'Ark1'!X2191)</f>
        <v>5.8189583497351949</v>
      </c>
      <c r="N375" s="114">
        <f>+IF(G375=0,"",'Ark1'!Y2191)</f>
        <v>1.9958732294655113</v>
      </c>
      <c r="O375" s="116">
        <f>+IF(G375=0,"",'Ark1'!Z2191)</f>
        <v>-17.214361666181521</v>
      </c>
      <c r="P375" s="116">
        <f t="shared" si="5"/>
        <v>272</v>
      </c>
      <c r="Q375" s="114">
        <f>+IF(G375=0,"",'Ark1'!T2191)</f>
        <v>16.602941176470587</v>
      </c>
      <c r="R375" s="222">
        <f>+IF(G375=0,"",'Ark1'!V2191)</f>
        <v>94.94535083805998</v>
      </c>
      <c r="S375" s="32"/>
      <c r="T375" s="35"/>
      <c r="U375" s="35"/>
      <c r="V375" s="35"/>
      <c r="W375" s="35"/>
      <c r="X375" s="35"/>
    </row>
    <row r="376" spans="1:24" x14ac:dyDescent="0.5">
      <c r="A376" s="32"/>
      <c r="B376" s="297" t="str">
        <f>+IF(E376=2012,VLOOKUP(D376,K_navn!$A$2:$C$359,2),"")</f>
        <v>Nannestad</v>
      </c>
      <c r="C376" s="297" t="str">
        <f>+IF(E376=2012,VLOOKUP(D376,K_navn!$A$2:$C$359,3),"")</f>
        <v>Viken</v>
      </c>
      <c r="D376" s="115">
        <f>+'Ark1'!P2192</f>
        <v>3036</v>
      </c>
      <c r="E376" s="115">
        <f>+'Ark1'!C2192</f>
        <v>2012</v>
      </c>
      <c r="F376" s="116" t="str">
        <f>+IF('Ark1'!Q2192=0,"",'Ark1'!Q2192)</f>
        <v/>
      </c>
      <c r="G376" s="116">
        <f>+'Ark1'!R2192</f>
        <v>0</v>
      </c>
      <c r="H376" s="116">
        <f>+'Ark1'!S2192</f>
        <v>0</v>
      </c>
      <c r="I376" s="222" t="str">
        <f>+IF(G376=0,"",'Ark1'!AA2192)</f>
        <v/>
      </c>
      <c r="J376" s="222" t="str">
        <f>+IF(G376=0,"",'Ark1'!AB2192)</f>
        <v/>
      </c>
      <c r="K376" s="114" t="str">
        <f>+IF(G376=0,"",'Ark1'!U2192)</f>
        <v/>
      </c>
      <c r="L376" s="222" t="str">
        <f>+IF(G376=0,"",'Ark1'!W2192)</f>
        <v/>
      </c>
      <c r="M376" s="222" t="str">
        <f>+IF(G376=0,"",'Ark1'!X2192)</f>
        <v/>
      </c>
      <c r="N376" s="114" t="str">
        <f>+IF(G376=0,"",'Ark1'!Y2192)</f>
        <v/>
      </c>
      <c r="O376" s="116" t="str">
        <f>+IF(G376=0,"",'Ark1'!Z2192)</f>
        <v/>
      </c>
      <c r="P376" s="116" t="str">
        <f t="shared" si="5"/>
        <v/>
      </c>
      <c r="Q376" s="114" t="str">
        <f>+IF(G376=0,"",'Ark1'!T2192)</f>
        <v/>
      </c>
      <c r="R376" s="222" t="str">
        <f>+IF(G376=0,"",'Ark1'!V2192)</f>
        <v/>
      </c>
      <c r="S376" s="32"/>
      <c r="T376" s="35"/>
      <c r="U376" s="35"/>
      <c r="V376" s="35"/>
      <c r="W376" s="35"/>
      <c r="X376" s="35"/>
    </row>
    <row r="377" spans="1:24" x14ac:dyDescent="0.5">
      <c r="A377" s="32"/>
      <c r="B377" s="297" t="str">
        <f>+IF(E377=2012,VLOOKUP(D377,K_navn!$A$2:$C$359,2),"")</f>
        <v/>
      </c>
      <c r="C377" s="297" t="str">
        <f>+IF(E377=2012,VLOOKUP(D377,K_navn!$A$2:$C$359,3),"")</f>
        <v/>
      </c>
      <c r="D377" s="115">
        <f>+'Ark1'!P2193</f>
        <v>3036</v>
      </c>
      <c r="E377" s="115">
        <f>+'Ark1'!C2193</f>
        <v>2013</v>
      </c>
      <c r="F377" s="116" t="str">
        <f>+IF('Ark1'!Q2193=0,"",'Ark1'!Q2193)</f>
        <v/>
      </c>
      <c r="G377" s="116">
        <f>+'Ark1'!R2193</f>
        <v>0</v>
      </c>
      <c r="H377" s="116">
        <f>+'Ark1'!S2193</f>
        <v>0</v>
      </c>
      <c r="I377" s="222" t="str">
        <f>+IF(G377=0,"",'Ark1'!AA2193)</f>
        <v/>
      </c>
      <c r="J377" s="222" t="str">
        <f>+IF(G377=0,"",'Ark1'!AB2193)</f>
        <v/>
      </c>
      <c r="K377" s="114" t="str">
        <f>+IF(G377=0,"",'Ark1'!U2193)</f>
        <v/>
      </c>
      <c r="L377" s="222" t="str">
        <f>+IF(G377=0,"",'Ark1'!W2193)</f>
        <v/>
      </c>
      <c r="M377" s="222" t="str">
        <f>+IF(G377=0,"",'Ark1'!X2193)</f>
        <v/>
      </c>
      <c r="N377" s="114" t="str">
        <f>+IF(G377=0,"",'Ark1'!Y2193)</f>
        <v/>
      </c>
      <c r="O377" s="116" t="str">
        <f>+IF(G377=0,"",'Ark1'!Z2193)</f>
        <v/>
      </c>
      <c r="P377" s="116" t="str">
        <f t="shared" si="5"/>
        <v/>
      </c>
      <c r="Q377" s="114" t="str">
        <f>+IF(G377=0,"",'Ark1'!T2193)</f>
        <v/>
      </c>
      <c r="R377" s="222" t="str">
        <f>+IF(G377=0,"",'Ark1'!V2193)</f>
        <v/>
      </c>
      <c r="S377" s="32"/>
      <c r="T377" s="35"/>
      <c r="U377" s="35"/>
      <c r="V377" s="35"/>
      <c r="W377" s="35"/>
      <c r="X377" s="35"/>
    </row>
    <row r="378" spans="1:24" x14ac:dyDescent="0.5">
      <c r="A378" s="32"/>
      <c r="B378" s="297" t="str">
        <f>+IF(E378=2012,VLOOKUP(D378,K_navn!$A$2:$C$359,2),"")</f>
        <v/>
      </c>
      <c r="C378" s="297" t="str">
        <f>+IF(E378=2012,VLOOKUP(D378,K_navn!$A$2:$C$359,3),"")</f>
        <v/>
      </c>
      <c r="D378" s="115">
        <f>+'Ark1'!P2194</f>
        <v>3036</v>
      </c>
      <c r="E378" s="115">
        <f>+'Ark1'!C2194</f>
        <v>2014</v>
      </c>
      <c r="F378" s="116" t="str">
        <f>+IF('Ark1'!Q2194=0,"",'Ark1'!Q2194)</f>
        <v/>
      </c>
      <c r="G378" s="116">
        <f>+'Ark1'!R2194</f>
        <v>0</v>
      </c>
      <c r="H378" s="116">
        <f>+'Ark1'!S2194</f>
        <v>0</v>
      </c>
      <c r="I378" s="222" t="str">
        <f>+IF(G378=0,"",'Ark1'!AA2194)</f>
        <v/>
      </c>
      <c r="J378" s="222" t="str">
        <f>+IF(G378=0,"",'Ark1'!AB2194)</f>
        <v/>
      </c>
      <c r="K378" s="114" t="str">
        <f>+IF(G378=0,"",'Ark1'!U2194)</f>
        <v/>
      </c>
      <c r="L378" s="222" t="str">
        <f>+IF(G378=0,"",'Ark1'!W2194)</f>
        <v/>
      </c>
      <c r="M378" s="222" t="str">
        <f>+IF(G378=0,"",'Ark1'!X2194)</f>
        <v/>
      </c>
      <c r="N378" s="114" t="str">
        <f>+IF(G378=0,"",'Ark1'!Y2194)</f>
        <v/>
      </c>
      <c r="O378" s="116" t="str">
        <f>+IF(G378=0,"",'Ark1'!Z2194)</f>
        <v/>
      </c>
      <c r="P378" s="116" t="str">
        <f t="shared" si="5"/>
        <v/>
      </c>
      <c r="Q378" s="114" t="str">
        <f>+IF(G378=0,"",'Ark1'!T2194)</f>
        <v/>
      </c>
      <c r="R378" s="222" t="str">
        <f>+IF(G378=0,"",'Ark1'!V2194)</f>
        <v/>
      </c>
      <c r="S378" s="32"/>
      <c r="T378" s="35"/>
      <c r="U378" s="35"/>
      <c r="V378" s="35"/>
      <c r="W378" s="35"/>
      <c r="X378" s="35"/>
    </row>
    <row r="379" spans="1:24" x14ac:dyDescent="0.5">
      <c r="A379" s="32"/>
      <c r="B379" s="297" t="str">
        <f>+IF(E379=2012,VLOOKUP(D379,K_navn!$A$2:$C$359,2),"")</f>
        <v/>
      </c>
      <c r="C379" s="297" t="str">
        <f>+IF(E379=2012,VLOOKUP(D379,K_navn!$A$2:$C$359,3),"")</f>
        <v/>
      </c>
      <c r="D379" s="115">
        <f>+'Ark1'!P2195</f>
        <v>3036</v>
      </c>
      <c r="E379" s="115">
        <f>+'Ark1'!C2195</f>
        <v>2015</v>
      </c>
      <c r="F379" s="116" t="str">
        <f>+IF('Ark1'!Q2195=0,"",'Ark1'!Q2195)</f>
        <v/>
      </c>
      <c r="G379" s="116">
        <f>+'Ark1'!R2195</f>
        <v>0</v>
      </c>
      <c r="H379" s="116">
        <f>+'Ark1'!S2195</f>
        <v>0</v>
      </c>
      <c r="I379" s="222" t="str">
        <f>+IF(G379=0,"",'Ark1'!AA2195)</f>
        <v/>
      </c>
      <c r="J379" s="222" t="str">
        <f>+IF(G379=0,"",'Ark1'!AB2195)</f>
        <v/>
      </c>
      <c r="K379" s="114" t="str">
        <f>+IF(G379=0,"",'Ark1'!U2195)</f>
        <v/>
      </c>
      <c r="L379" s="222" t="str">
        <f>+IF(G379=0,"",'Ark1'!W2195)</f>
        <v/>
      </c>
      <c r="M379" s="222" t="str">
        <f>+IF(G379=0,"",'Ark1'!X2195)</f>
        <v/>
      </c>
      <c r="N379" s="114" t="str">
        <f>+IF(G379=0,"",'Ark1'!Y2195)</f>
        <v/>
      </c>
      <c r="O379" s="116" t="str">
        <f>+IF(G379=0,"",'Ark1'!Z2195)</f>
        <v/>
      </c>
      <c r="P379" s="116" t="str">
        <f t="shared" si="5"/>
        <v/>
      </c>
      <c r="Q379" s="114" t="str">
        <f>+IF(G379=0,"",'Ark1'!T2195)</f>
        <v/>
      </c>
      <c r="R379" s="222" t="str">
        <f>+IF(G379=0,"",'Ark1'!V2195)</f>
        <v/>
      </c>
      <c r="S379" s="32"/>
      <c r="T379" s="35"/>
      <c r="U379" s="35"/>
      <c r="V379" s="35"/>
      <c r="W379" s="35"/>
      <c r="X379" s="35"/>
    </row>
    <row r="380" spans="1:24" x14ac:dyDescent="0.5">
      <c r="A380" s="32"/>
      <c r="B380" s="297" t="str">
        <f>+IF(E380=2012,VLOOKUP(D380,K_navn!$A$2:$C$359,2),"")</f>
        <v/>
      </c>
      <c r="C380" s="297" t="str">
        <f>+IF(E380=2012,VLOOKUP(D380,K_navn!$A$2:$C$359,3),"")</f>
        <v/>
      </c>
      <c r="D380" s="115">
        <f>+'Ark1'!P2196</f>
        <v>3036</v>
      </c>
      <c r="E380" s="115">
        <f>+'Ark1'!C2196</f>
        <v>2016</v>
      </c>
      <c r="F380" s="116" t="str">
        <f>+IF('Ark1'!Q2196=0,"",'Ark1'!Q2196)</f>
        <v/>
      </c>
      <c r="G380" s="116">
        <f>+'Ark1'!R2196</f>
        <v>0</v>
      </c>
      <c r="H380" s="116">
        <f>+'Ark1'!S2196</f>
        <v>0</v>
      </c>
      <c r="I380" s="222" t="str">
        <f>+IF(G380=0,"",'Ark1'!AA2196)</f>
        <v/>
      </c>
      <c r="J380" s="222" t="str">
        <f>+IF(G380=0,"",'Ark1'!AB2196)</f>
        <v/>
      </c>
      <c r="K380" s="114" t="str">
        <f>+IF(G380=0,"",'Ark1'!U2196)</f>
        <v/>
      </c>
      <c r="L380" s="222" t="str">
        <f>+IF(G380=0,"",'Ark1'!W2196)</f>
        <v/>
      </c>
      <c r="M380" s="222" t="str">
        <f>+IF(G380=0,"",'Ark1'!X2196)</f>
        <v/>
      </c>
      <c r="N380" s="114" t="str">
        <f>+IF(G380=0,"",'Ark1'!Y2196)</f>
        <v/>
      </c>
      <c r="O380" s="116" t="str">
        <f>+IF(G380=0,"",'Ark1'!Z2196)</f>
        <v/>
      </c>
      <c r="P380" s="116" t="str">
        <f t="shared" si="5"/>
        <v/>
      </c>
      <c r="Q380" s="114" t="str">
        <f>+IF(G380=0,"",'Ark1'!T2196)</f>
        <v/>
      </c>
      <c r="R380" s="222" t="str">
        <f>+IF(G380=0,"",'Ark1'!V2196)</f>
        <v/>
      </c>
      <c r="S380" s="32"/>
      <c r="T380" s="35"/>
      <c r="U380" s="35"/>
      <c r="V380" s="35"/>
      <c r="W380" s="35"/>
      <c r="X380" s="35"/>
    </row>
    <row r="381" spans="1:24" x14ac:dyDescent="0.5">
      <c r="A381" s="32"/>
      <c r="B381" s="297" t="str">
        <f>+IF(E381=2012,VLOOKUP(D381,K_navn!$A$2:$C$359,2),"")</f>
        <v/>
      </c>
      <c r="C381" s="297" t="str">
        <f>+IF(E381=2012,VLOOKUP(D381,K_navn!$A$2:$C$359,3),"")</f>
        <v/>
      </c>
      <c r="D381" s="115">
        <f>+'Ark1'!P2197</f>
        <v>3036</v>
      </c>
      <c r="E381" s="115">
        <f>+'Ark1'!C2197</f>
        <v>2017</v>
      </c>
      <c r="F381" s="116" t="str">
        <f>+IF('Ark1'!Q2197=0,"",'Ark1'!Q2197)</f>
        <v/>
      </c>
      <c r="G381" s="116">
        <f>+'Ark1'!R2197</f>
        <v>0</v>
      </c>
      <c r="H381" s="116">
        <f>+'Ark1'!S2197</f>
        <v>0</v>
      </c>
      <c r="I381" s="222" t="str">
        <f>+IF(G381=0,"",'Ark1'!AA2197)</f>
        <v/>
      </c>
      <c r="J381" s="222" t="str">
        <f>+IF(G381=0,"",'Ark1'!AB2197)</f>
        <v/>
      </c>
      <c r="K381" s="114" t="str">
        <f>+IF(G381=0,"",'Ark1'!U2197)</f>
        <v/>
      </c>
      <c r="L381" s="222" t="str">
        <f>+IF(G381=0,"",'Ark1'!W2197)</f>
        <v/>
      </c>
      <c r="M381" s="222" t="str">
        <f>+IF(G381=0,"",'Ark1'!X2197)</f>
        <v/>
      </c>
      <c r="N381" s="114" t="str">
        <f>+IF(G381=0,"",'Ark1'!Y2197)</f>
        <v/>
      </c>
      <c r="O381" s="116" t="str">
        <f>+IF(G381=0,"",'Ark1'!Z2197)</f>
        <v/>
      </c>
      <c r="P381" s="116" t="str">
        <f t="shared" si="5"/>
        <v/>
      </c>
      <c r="Q381" s="114" t="str">
        <f>+IF(G381=0,"",'Ark1'!T2197)</f>
        <v/>
      </c>
      <c r="R381" s="222" t="str">
        <f>+IF(G381=0,"",'Ark1'!V2197)</f>
        <v/>
      </c>
      <c r="S381" s="32"/>
      <c r="T381" s="35"/>
      <c r="U381" s="35"/>
      <c r="V381" s="35"/>
      <c r="W381" s="35"/>
      <c r="X381" s="35"/>
    </row>
    <row r="382" spans="1:24" x14ac:dyDescent="0.5">
      <c r="A382" s="32"/>
      <c r="B382" s="297" t="str">
        <f>+IF(E382=2012,VLOOKUP(D382,K_navn!$A$2:$C$359,2),"")</f>
        <v/>
      </c>
      <c r="C382" s="297" t="str">
        <f>+IF(E382=2012,VLOOKUP(D382,K_navn!$A$2:$C$359,3),"")</f>
        <v/>
      </c>
      <c r="D382" s="115">
        <f>+'Ark1'!P2198</f>
        <v>3036</v>
      </c>
      <c r="E382" s="115">
        <f>+'Ark1'!C2198</f>
        <v>2018</v>
      </c>
      <c r="F382" s="116" t="str">
        <f>+IF('Ark1'!Q2198=0,"",'Ark1'!Q2198)</f>
        <v/>
      </c>
      <c r="G382" s="116">
        <f>+'Ark1'!R2198</f>
        <v>0</v>
      </c>
      <c r="H382" s="116">
        <f>+'Ark1'!S2198</f>
        <v>0</v>
      </c>
      <c r="I382" s="222" t="str">
        <f>+IF(G382=0,"",'Ark1'!AA2198)</f>
        <v/>
      </c>
      <c r="J382" s="222" t="str">
        <f>+IF(G382=0,"",'Ark1'!AB2198)</f>
        <v/>
      </c>
      <c r="K382" s="114" t="str">
        <f>+IF(G382=0,"",'Ark1'!U2198)</f>
        <v/>
      </c>
      <c r="L382" s="222" t="str">
        <f>+IF(G382=0,"",'Ark1'!W2198)</f>
        <v/>
      </c>
      <c r="M382" s="222" t="str">
        <f>+IF(G382=0,"",'Ark1'!X2198)</f>
        <v/>
      </c>
      <c r="N382" s="114" t="str">
        <f>+IF(G382=0,"",'Ark1'!Y2198)</f>
        <v/>
      </c>
      <c r="O382" s="116" t="str">
        <f>+IF(G382=0,"",'Ark1'!Z2198)</f>
        <v/>
      </c>
      <c r="P382" s="116" t="str">
        <f t="shared" si="5"/>
        <v/>
      </c>
      <c r="Q382" s="114" t="str">
        <f>+IF(G382=0,"",'Ark1'!T2198)</f>
        <v/>
      </c>
      <c r="R382" s="222" t="str">
        <f>+IF(G382=0,"",'Ark1'!V2198)</f>
        <v/>
      </c>
      <c r="S382" s="32"/>
      <c r="T382" s="35"/>
      <c r="U382" s="35"/>
      <c r="V382" s="35"/>
      <c r="W382" s="35"/>
      <c r="X382" s="35"/>
    </row>
    <row r="383" spans="1:24" x14ac:dyDescent="0.5">
      <c r="A383" s="32"/>
      <c r="B383" s="297" t="str">
        <f>+IF(E383=2012,VLOOKUP(D383,K_navn!$A$2:$C$359,2),"")</f>
        <v/>
      </c>
      <c r="C383" s="297" t="str">
        <f>+IF(E383=2012,VLOOKUP(D383,K_navn!$A$2:$C$359,3),"")</f>
        <v/>
      </c>
      <c r="D383" s="115">
        <f>+'Ark1'!P2199</f>
        <v>3036</v>
      </c>
      <c r="E383" s="115">
        <f>+'Ark1'!C2199</f>
        <v>2019</v>
      </c>
      <c r="F383" s="116" t="str">
        <f>+IF('Ark1'!Q2199=0,"",'Ark1'!Q2199)</f>
        <v/>
      </c>
      <c r="G383" s="116">
        <f>+'Ark1'!R2199</f>
        <v>0</v>
      </c>
      <c r="H383" s="116">
        <f>+'Ark1'!S2199</f>
        <v>0</v>
      </c>
      <c r="I383" s="222" t="str">
        <f>+IF(G383=0,"",'Ark1'!AA2199)</f>
        <v/>
      </c>
      <c r="J383" s="222" t="str">
        <f>+IF(G383=0,"",'Ark1'!AB2199)</f>
        <v/>
      </c>
      <c r="K383" s="114" t="str">
        <f>+IF(G383=0,"",'Ark1'!U2199)</f>
        <v/>
      </c>
      <c r="L383" s="222" t="str">
        <f>+IF(G383=0,"",'Ark1'!W2199)</f>
        <v/>
      </c>
      <c r="M383" s="222" t="str">
        <f>+IF(G383=0,"",'Ark1'!X2199)</f>
        <v/>
      </c>
      <c r="N383" s="114" t="str">
        <f>+IF(G383=0,"",'Ark1'!Y2199)</f>
        <v/>
      </c>
      <c r="O383" s="116" t="str">
        <f>+IF(G383=0,"",'Ark1'!Z2199)</f>
        <v/>
      </c>
      <c r="P383" s="116" t="str">
        <f t="shared" si="5"/>
        <v/>
      </c>
      <c r="Q383" s="114" t="str">
        <f>+IF(G383=0,"",'Ark1'!T2199)</f>
        <v/>
      </c>
      <c r="R383" s="222" t="str">
        <f>+IF(G383=0,"",'Ark1'!V2199)</f>
        <v/>
      </c>
      <c r="S383" s="32"/>
      <c r="T383" s="35"/>
      <c r="U383" s="35"/>
      <c r="V383" s="35"/>
      <c r="W383" s="35"/>
      <c r="X383" s="35"/>
    </row>
    <row r="384" spans="1:24" x14ac:dyDescent="0.5">
      <c r="A384" s="32"/>
      <c r="B384" s="297" t="str">
        <f>+IF(E384=2012,VLOOKUP(D384,K_navn!$A$2:$C$359,2),"")</f>
        <v/>
      </c>
      <c r="C384" s="297" t="str">
        <f>+IF(E384=2012,VLOOKUP(D384,K_navn!$A$2:$C$359,3),"")</f>
        <v/>
      </c>
      <c r="D384" s="115">
        <f>+'Ark1'!P2200</f>
        <v>3036</v>
      </c>
      <c r="E384" s="115">
        <f>+'Ark1'!C2200</f>
        <v>2020</v>
      </c>
      <c r="F384" s="116" t="str">
        <f>+IF('Ark1'!Q2200=0,"",'Ark1'!Q2200)</f>
        <v/>
      </c>
      <c r="G384" s="116">
        <f>+'Ark1'!R2200</f>
        <v>0</v>
      </c>
      <c r="H384" s="116">
        <f>+'Ark1'!S2200</f>
        <v>0</v>
      </c>
      <c r="I384" s="222" t="str">
        <f>+IF(G384=0,"",'Ark1'!AA2200)</f>
        <v/>
      </c>
      <c r="J384" s="222" t="str">
        <f>+IF(G384=0,"",'Ark1'!AB2200)</f>
        <v/>
      </c>
      <c r="K384" s="114" t="str">
        <f>+IF(G384=0,"",'Ark1'!U2200)</f>
        <v/>
      </c>
      <c r="L384" s="222" t="str">
        <f>+IF(G384=0,"",'Ark1'!W2200)</f>
        <v/>
      </c>
      <c r="M384" s="222" t="str">
        <f>+IF(G384=0,"",'Ark1'!X2200)</f>
        <v/>
      </c>
      <c r="N384" s="114" t="str">
        <f>+IF(G384=0,"",'Ark1'!Y2200)</f>
        <v/>
      </c>
      <c r="O384" s="116" t="str">
        <f>+IF(G384=0,"",'Ark1'!Z2200)</f>
        <v/>
      </c>
      <c r="P384" s="116" t="str">
        <f t="shared" si="5"/>
        <v/>
      </c>
      <c r="Q384" s="114" t="str">
        <f>+IF(G384=0,"",'Ark1'!T2200)</f>
        <v/>
      </c>
      <c r="R384" s="222" t="str">
        <f>+IF(G384=0,"",'Ark1'!V2200)</f>
        <v/>
      </c>
      <c r="S384" s="32"/>
      <c r="T384" s="35"/>
      <c r="U384" s="35"/>
      <c r="V384" s="35"/>
      <c r="W384" s="35"/>
      <c r="X384" s="35"/>
    </row>
    <row r="385" spans="1:24" x14ac:dyDescent="0.5">
      <c r="A385" s="32"/>
      <c r="B385" s="297" t="str">
        <f>+IF(E385=2012,VLOOKUP(D385,K_navn!$A$2:$C$359,2),"")</f>
        <v/>
      </c>
      <c r="C385" s="297" t="str">
        <f>+IF(E385=2012,VLOOKUP(D385,K_navn!$A$2:$C$359,3),"")</f>
        <v/>
      </c>
      <c r="D385" s="115">
        <f>+'Ark1'!P2201</f>
        <v>3036</v>
      </c>
      <c r="E385" s="115">
        <f>+'Ark1'!C2201</f>
        <v>2021</v>
      </c>
      <c r="F385" s="116">
        <f>+IF('Ark1'!Q2201=0,"",'Ark1'!Q2201)</f>
        <v>1</v>
      </c>
      <c r="G385" s="116">
        <f>+'Ark1'!R2201</f>
        <v>12</v>
      </c>
      <c r="H385" s="116">
        <f>+'Ark1'!S2201</f>
        <v>12</v>
      </c>
      <c r="I385" s="222">
        <f>+IF(G385=0,"",'Ark1'!AA2201)</f>
        <v>4.5641259698767686E-2</v>
      </c>
      <c r="J385" s="222">
        <f>+IF(G385=0,"",'Ark1'!AB2201)</f>
        <v>5.9837853156514319E-2</v>
      </c>
      <c r="K385" s="114">
        <f>+IF(G385=0,"",'Ark1'!U2201)</f>
        <v>58</v>
      </c>
      <c r="L385" s="222">
        <f>+IF(G385=0,"",'Ark1'!W2201)</f>
        <v>111.24583333333337</v>
      </c>
      <c r="M385" s="222">
        <f>+IF(G385=0,"",'Ark1'!X2201)</f>
        <v>6.384963401530686</v>
      </c>
      <c r="N385" s="114">
        <f>+IF(G385=0,"",'Ark1'!Y2201)</f>
        <v>2.4152294576982403</v>
      </c>
      <c r="O385" s="116">
        <f>+IF(G385=0,"",'Ark1'!Z2201)</f>
        <v>-17.621900451903844</v>
      </c>
      <c r="P385" s="116">
        <f t="shared" si="5"/>
        <v>12</v>
      </c>
      <c r="Q385" s="114">
        <f>+IF(G385=0,"",'Ark1'!T2201)</f>
        <v>14.25</v>
      </c>
      <c r="R385" s="222">
        <f>+IF(G385=0,"",'Ark1'!V2201)</f>
        <v>120.52636330805343</v>
      </c>
      <c r="S385" s="32"/>
      <c r="T385" s="35"/>
      <c r="U385" s="35"/>
      <c r="V385" s="35"/>
      <c r="W385" s="35"/>
      <c r="X385" s="35"/>
    </row>
    <row r="386" spans="1:24" x14ac:dyDescent="0.5">
      <c r="A386" s="32"/>
      <c r="B386" s="297" t="str">
        <f>+IF(E386=2012,VLOOKUP(D386,K_navn!$A$2:$C$359,2),"")</f>
        <v/>
      </c>
      <c r="C386" s="297" t="str">
        <f>+IF(E386=2012,VLOOKUP(D386,K_navn!$A$2:$C$359,3),"")</f>
        <v/>
      </c>
      <c r="D386" s="115">
        <f>+'Ark1'!P2202</f>
        <v>3036</v>
      </c>
      <c r="E386" s="115">
        <f>+'Ark1'!C2202</f>
        <v>2022</v>
      </c>
      <c r="F386" s="116" t="str">
        <f>+IF('Ark1'!Q2202=0,"",'Ark1'!Q2202)</f>
        <v/>
      </c>
      <c r="G386" s="116">
        <f>+'Ark1'!R2202</f>
        <v>0</v>
      </c>
      <c r="H386" s="116">
        <f>+'Ark1'!S2202</f>
        <v>0</v>
      </c>
      <c r="I386" s="222" t="str">
        <f>+IF(G386=0,"",'Ark1'!AA2202)</f>
        <v/>
      </c>
      <c r="J386" s="222" t="str">
        <f>+IF(G386=0,"",'Ark1'!AB2202)</f>
        <v/>
      </c>
      <c r="K386" s="114" t="str">
        <f>+IF(G386=0,"",'Ark1'!U2202)</f>
        <v/>
      </c>
      <c r="L386" s="222" t="str">
        <f>+IF(G386=0,"",'Ark1'!W2202)</f>
        <v/>
      </c>
      <c r="M386" s="222" t="str">
        <f>+IF(G386=0,"",'Ark1'!X2202)</f>
        <v/>
      </c>
      <c r="N386" s="114" t="str">
        <f>+IF(G386=0,"",'Ark1'!Y2202)</f>
        <v/>
      </c>
      <c r="O386" s="116" t="str">
        <f>+IF(G386=0,"",'Ark1'!Z2202)</f>
        <v/>
      </c>
      <c r="P386" s="116" t="str">
        <f t="shared" si="5"/>
        <v/>
      </c>
      <c r="Q386" s="114" t="str">
        <f>+IF(G386=0,"",'Ark1'!T2202)</f>
        <v/>
      </c>
      <c r="R386" s="222" t="str">
        <f>+IF(G386=0,"",'Ark1'!V2202)</f>
        <v/>
      </c>
      <c r="S386" s="32"/>
      <c r="T386" s="35"/>
      <c r="U386" s="35"/>
      <c r="V386" s="35"/>
      <c r="W386" s="35"/>
      <c r="X386" s="35"/>
    </row>
    <row r="387" spans="1:24" x14ac:dyDescent="0.5">
      <c r="A387" s="32"/>
      <c r="B387" s="297" t="str">
        <f>+IF(E387=2012,VLOOKUP(D387,K_navn!$A$2:$C$359,2),"")</f>
        <v>Hurdal</v>
      </c>
      <c r="C387" s="297" t="str">
        <f>+IF(E387=2012,VLOOKUP(D387,K_navn!$A$2:$C$359,3),"")</f>
        <v>Viken</v>
      </c>
      <c r="D387" s="115">
        <f>+'Ark1'!P2203</f>
        <v>3037</v>
      </c>
      <c r="E387" s="115">
        <f>+'Ark1'!C2203</f>
        <v>2012</v>
      </c>
      <c r="F387" s="116" t="str">
        <f>+IF('Ark1'!Q2203=0,"",'Ark1'!Q2203)</f>
        <v/>
      </c>
      <c r="G387" s="116">
        <f>+'Ark1'!R2203</f>
        <v>0</v>
      </c>
      <c r="H387" s="116">
        <f>+'Ark1'!S2203</f>
        <v>0</v>
      </c>
      <c r="I387" s="222" t="str">
        <f>+IF(G387=0,"",'Ark1'!AA2203)</f>
        <v/>
      </c>
      <c r="J387" s="222" t="str">
        <f>+IF(G387=0,"",'Ark1'!AB2203)</f>
        <v/>
      </c>
      <c r="K387" s="114" t="str">
        <f>+IF(G387=0,"",'Ark1'!U2203)</f>
        <v/>
      </c>
      <c r="L387" s="222" t="str">
        <f>+IF(G387=0,"",'Ark1'!W2203)</f>
        <v/>
      </c>
      <c r="M387" s="222" t="str">
        <f>+IF(G387=0,"",'Ark1'!X2203)</f>
        <v/>
      </c>
      <c r="N387" s="114" t="str">
        <f>+IF(G387=0,"",'Ark1'!Y2203)</f>
        <v/>
      </c>
      <c r="O387" s="116" t="str">
        <f>+IF(G387=0,"",'Ark1'!Z2203)</f>
        <v/>
      </c>
      <c r="P387" s="116" t="str">
        <f t="shared" si="5"/>
        <v/>
      </c>
      <c r="Q387" s="114" t="str">
        <f>+IF(G387=0,"",'Ark1'!T2203)</f>
        <v/>
      </c>
      <c r="R387" s="222" t="str">
        <f>+IF(G387=0,"",'Ark1'!V2203)</f>
        <v/>
      </c>
      <c r="S387" s="32"/>
      <c r="T387" s="35"/>
      <c r="U387" s="35"/>
      <c r="V387" s="35"/>
      <c r="W387" s="35"/>
      <c r="X387" s="35"/>
    </row>
    <row r="388" spans="1:24" x14ac:dyDescent="0.5">
      <c r="A388" s="32"/>
      <c r="B388" s="297" t="str">
        <f>+IF(E388=2012,VLOOKUP(D388,K_navn!$A$2:$C$359,2),"")</f>
        <v/>
      </c>
      <c r="C388" s="297" t="str">
        <f>+IF(E388=2012,VLOOKUP(D388,K_navn!$A$2:$C$359,3),"")</f>
        <v/>
      </c>
      <c r="D388" s="115">
        <f>+'Ark1'!P2204</f>
        <v>3037</v>
      </c>
      <c r="E388" s="115">
        <f>+'Ark1'!C2204</f>
        <v>2013</v>
      </c>
      <c r="F388" s="116" t="str">
        <f>+IF('Ark1'!Q2204=0,"",'Ark1'!Q2204)</f>
        <v/>
      </c>
      <c r="G388" s="116">
        <f>+'Ark1'!R2204</f>
        <v>0</v>
      </c>
      <c r="H388" s="116">
        <f>+'Ark1'!S2204</f>
        <v>0</v>
      </c>
      <c r="I388" s="222" t="str">
        <f>+IF(G388=0,"",'Ark1'!AA2204)</f>
        <v/>
      </c>
      <c r="J388" s="222" t="str">
        <f>+IF(G388=0,"",'Ark1'!AB2204)</f>
        <v/>
      </c>
      <c r="K388" s="114" t="str">
        <f>+IF(G388=0,"",'Ark1'!U2204)</f>
        <v/>
      </c>
      <c r="L388" s="222" t="str">
        <f>+IF(G388=0,"",'Ark1'!W2204)</f>
        <v/>
      </c>
      <c r="M388" s="222" t="str">
        <f>+IF(G388=0,"",'Ark1'!X2204)</f>
        <v/>
      </c>
      <c r="N388" s="114" t="str">
        <f>+IF(G388=0,"",'Ark1'!Y2204)</f>
        <v/>
      </c>
      <c r="O388" s="116" t="str">
        <f>+IF(G388=0,"",'Ark1'!Z2204)</f>
        <v/>
      </c>
      <c r="P388" s="116" t="str">
        <f t="shared" si="5"/>
        <v/>
      </c>
      <c r="Q388" s="114" t="str">
        <f>+IF(G388=0,"",'Ark1'!T2204)</f>
        <v/>
      </c>
      <c r="R388" s="222" t="str">
        <f>+IF(G388=0,"",'Ark1'!V2204)</f>
        <v/>
      </c>
      <c r="S388" s="32"/>
      <c r="T388" s="35"/>
      <c r="U388" s="35"/>
      <c r="V388" s="35"/>
      <c r="W388" s="35"/>
      <c r="X388" s="35"/>
    </row>
    <row r="389" spans="1:24" x14ac:dyDescent="0.5">
      <c r="A389" s="32"/>
      <c r="B389" s="297" t="str">
        <f>+IF(E389=2012,VLOOKUP(D389,K_navn!$A$2:$C$359,2),"")</f>
        <v/>
      </c>
      <c r="C389" s="297" t="str">
        <f>+IF(E389=2012,VLOOKUP(D389,K_navn!$A$2:$C$359,3),"")</f>
        <v/>
      </c>
      <c r="D389" s="115">
        <f>+'Ark1'!P2205</f>
        <v>3037</v>
      </c>
      <c r="E389" s="115">
        <f>+'Ark1'!C2205</f>
        <v>2014</v>
      </c>
      <c r="F389" s="116" t="str">
        <f>+IF('Ark1'!Q2205=0,"",'Ark1'!Q2205)</f>
        <v/>
      </c>
      <c r="G389" s="116">
        <f>+'Ark1'!R2205</f>
        <v>0</v>
      </c>
      <c r="H389" s="116">
        <f>+'Ark1'!S2205</f>
        <v>0</v>
      </c>
      <c r="I389" s="222" t="str">
        <f>+IF(G389=0,"",'Ark1'!AA2205)</f>
        <v/>
      </c>
      <c r="J389" s="222" t="str">
        <f>+IF(G389=0,"",'Ark1'!AB2205)</f>
        <v/>
      </c>
      <c r="K389" s="114" t="str">
        <f>+IF(G389=0,"",'Ark1'!U2205)</f>
        <v/>
      </c>
      <c r="L389" s="222" t="str">
        <f>+IF(G389=0,"",'Ark1'!W2205)</f>
        <v/>
      </c>
      <c r="M389" s="222" t="str">
        <f>+IF(G389=0,"",'Ark1'!X2205)</f>
        <v/>
      </c>
      <c r="N389" s="114" t="str">
        <f>+IF(G389=0,"",'Ark1'!Y2205)</f>
        <v/>
      </c>
      <c r="O389" s="116" t="str">
        <f>+IF(G389=0,"",'Ark1'!Z2205)</f>
        <v/>
      </c>
      <c r="P389" s="116" t="str">
        <f t="shared" si="5"/>
        <v/>
      </c>
      <c r="Q389" s="114" t="str">
        <f>+IF(G389=0,"",'Ark1'!T2205)</f>
        <v/>
      </c>
      <c r="R389" s="222" t="str">
        <f>+IF(G389=0,"",'Ark1'!V2205)</f>
        <v/>
      </c>
      <c r="S389" s="32"/>
      <c r="T389" s="35"/>
      <c r="U389" s="35"/>
      <c r="V389" s="35"/>
      <c r="W389" s="35"/>
      <c r="X389" s="35"/>
    </row>
    <row r="390" spans="1:24" x14ac:dyDescent="0.5">
      <c r="A390" s="32"/>
      <c r="B390" s="297" t="str">
        <f>+IF(E390=2012,VLOOKUP(D390,K_navn!$A$2:$C$359,2),"")</f>
        <v/>
      </c>
      <c r="C390" s="297" t="str">
        <f>+IF(E390=2012,VLOOKUP(D390,K_navn!$A$2:$C$359,3),"")</f>
        <v/>
      </c>
      <c r="D390" s="115">
        <f>+'Ark1'!P2206</f>
        <v>3037</v>
      </c>
      <c r="E390" s="115">
        <f>+'Ark1'!C2206</f>
        <v>2015</v>
      </c>
      <c r="F390" s="116" t="str">
        <f>+IF('Ark1'!Q2206=0,"",'Ark1'!Q2206)</f>
        <v/>
      </c>
      <c r="G390" s="116">
        <f>+'Ark1'!R2206</f>
        <v>0</v>
      </c>
      <c r="H390" s="116">
        <f>+'Ark1'!S2206</f>
        <v>0</v>
      </c>
      <c r="I390" s="222" t="str">
        <f>+IF(G390=0,"",'Ark1'!AA2206)</f>
        <v/>
      </c>
      <c r="J390" s="222" t="str">
        <f>+IF(G390=0,"",'Ark1'!AB2206)</f>
        <v/>
      </c>
      <c r="K390" s="114" t="str">
        <f>+IF(G390=0,"",'Ark1'!U2206)</f>
        <v/>
      </c>
      <c r="L390" s="222" t="str">
        <f>+IF(G390=0,"",'Ark1'!W2206)</f>
        <v/>
      </c>
      <c r="M390" s="222" t="str">
        <f>+IF(G390=0,"",'Ark1'!X2206)</f>
        <v/>
      </c>
      <c r="N390" s="114" t="str">
        <f>+IF(G390=0,"",'Ark1'!Y2206)</f>
        <v/>
      </c>
      <c r="O390" s="116" t="str">
        <f>+IF(G390=0,"",'Ark1'!Z2206)</f>
        <v/>
      </c>
      <c r="P390" s="116" t="str">
        <f t="shared" si="5"/>
        <v/>
      </c>
      <c r="Q390" s="114" t="str">
        <f>+IF(G390=0,"",'Ark1'!T2206)</f>
        <v/>
      </c>
      <c r="R390" s="222" t="str">
        <f>+IF(G390=0,"",'Ark1'!V2206)</f>
        <v/>
      </c>
      <c r="S390" s="32"/>
      <c r="T390" s="35"/>
      <c r="U390" s="35"/>
      <c r="V390" s="35"/>
      <c r="W390" s="35"/>
      <c r="X390" s="35"/>
    </row>
    <row r="391" spans="1:24" x14ac:dyDescent="0.5">
      <c r="A391" s="32"/>
      <c r="B391" s="297" t="str">
        <f>+IF(E391=2012,VLOOKUP(D391,K_navn!$A$2:$C$359,2),"")</f>
        <v/>
      </c>
      <c r="C391" s="297" t="str">
        <f>+IF(E391=2012,VLOOKUP(D391,K_navn!$A$2:$C$359,3),"")</f>
        <v/>
      </c>
      <c r="D391" s="115">
        <f>+'Ark1'!P2207</f>
        <v>3037</v>
      </c>
      <c r="E391" s="115">
        <f>+'Ark1'!C2207</f>
        <v>2016</v>
      </c>
      <c r="F391" s="116" t="str">
        <f>+IF('Ark1'!Q2207=0,"",'Ark1'!Q2207)</f>
        <v/>
      </c>
      <c r="G391" s="116">
        <f>+'Ark1'!R2207</f>
        <v>0</v>
      </c>
      <c r="H391" s="116">
        <f>+'Ark1'!S2207</f>
        <v>0</v>
      </c>
      <c r="I391" s="222" t="str">
        <f>+IF(G391=0,"",'Ark1'!AA2207)</f>
        <v/>
      </c>
      <c r="J391" s="222" t="str">
        <f>+IF(G391=0,"",'Ark1'!AB2207)</f>
        <v/>
      </c>
      <c r="K391" s="114" t="str">
        <f>+IF(G391=0,"",'Ark1'!U2207)</f>
        <v/>
      </c>
      <c r="L391" s="222" t="str">
        <f>+IF(G391=0,"",'Ark1'!W2207)</f>
        <v/>
      </c>
      <c r="M391" s="222" t="str">
        <f>+IF(G391=0,"",'Ark1'!X2207)</f>
        <v/>
      </c>
      <c r="N391" s="114" t="str">
        <f>+IF(G391=0,"",'Ark1'!Y2207)</f>
        <v/>
      </c>
      <c r="O391" s="116" t="str">
        <f>+IF(G391=0,"",'Ark1'!Z2207)</f>
        <v/>
      </c>
      <c r="P391" s="116" t="str">
        <f t="shared" si="5"/>
        <v/>
      </c>
      <c r="Q391" s="114" t="str">
        <f>+IF(G391=0,"",'Ark1'!T2207)</f>
        <v/>
      </c>
      <c r="R391" s="222" t="str">
        <f>+IF(G391=0,"",'Ark1'!V2207)</f>
        <v/>
      </c>
      <c r="S391" s="32"/>
      <c r="T391" s="35"/>
      <c r="U391" s="35"/>
      <c r="V391" s="35"/>
      <c r="W391" s="35"/>
      <c r="X391" s="35"/>
    </row>
    <row r="392" spans="1:24" x14ac:dyDescent="0.5">
      <c r="A392" s="32"/>
      <c r="B392" s="297" t="str">
        <f>+IF(E392=2012,VLOOKUP(D392,K_navn!$A$2:$C$359,2),"")</f>
        <v/>
      </c>
      <c r="C392" s="297" t="str">
        <f>+IF(E392=2012,VLOOKUP(D392,K_navn!$A$2:$C$359,3),"")</f>
        <v/>
      </c>
      <c r="D392" s="115">
        <f>+'Ark1'!P2208</f>
        <v>3037</v>
      </c>
      <c r="E392" s="115">
        <f>+'Ark1'!C2208</f>
        <v>2017</v>
      </c>
      <c r="F392" s="116" t="str">
        <f>+IF('Ark1'!Q2208=0,"",'Ark1'!Q2208)</f>
        <v/>
      </c>
      <c r="G392" s="116">
        <f>+'Ark1'!R2208</f>
        <v>0</v>
      </c>
      <c r="H392" s="116">
        <f>+'Ark1'!S2208</f>
        <v>0</v>
      </c>
      <c r="I392" s="222" t="str">
        <f>+IF(G392=0,"",'Ark1'!AA2208)</f>
        <v/>
      </c>
      <c r="J392" s="222" t="str">
        <f>+IF(G392=0,"",'Ark1'!AB2208)</f>
        <v/>
      </c>
      <c r="K392" s="114" t="str">
        <f>+IF(G392=0,"",'Ark1'!U2208)</f>
        <v/>
      </c>
      <c r="L392" s="222" t="str">
        <f>+IF(G392=0,"",'Ark1'!W2208)</f>
        <v/>
      </c>
      <c r="M392" s="222" t="str">
        <f>+IF(G392=0,"",'Ark1'!X2208)</f>
        <v/>
      </c>
      <c r="N392" s="114" t="str">
        <f>+IF(G392=0,"",'Ark1'!Y2208)</f>
        <v/>
      </c>
      <c r="O392" s="116" t="str">
        <f>+IF(G392=0,"",'Ark1'!Z2208)</f>
        <v/>
      </c>
      <c r="P392" s="116" t="str">
        <f t="shared" si="5"/>
        <v/>
      </c>
      <c r="Q392" s="114" t="str">
        <f>+IF(G392=0,"",'Ark1'!T2208)</f>
        <v/>
      </c>
      <c r="R392" s="222" t="str">
        <f>+IF(G392=0,"",'Ark1'!V2208)</f>
        <v/>
      </c>
      <c r="S392" s="32"/>
      <c r="T392" s="35"/>
      <c r="U392" s="35"/>
      <c r="V392" s="35"/>
      <c r="W392" s="35"/>
      <c r="X392" s="35"/>
    </row>
    <row r="393" spans="1:24" x14ac:dyDescent="0.5">
      <c r="A393" s="32"/>
      <c r="B393" s="297" t="str">
        <f>+IF(E393=2012,VLOOKUP(D393,K_navn!$A$2:$C$359,2),"")</f>
        <v/>
      </c>
      <c r="C393" s="297" t="str">
        <f>+IF(E393=2012,VLOOKUP(D393,K_navn!$A$2:$C$359,3),"")</f>
        <v/>
      </c>
      <c r="D393" s="115">
        <f>+'Ark1'!P2209</f>
        <v>3037</v>
      </c>
      <c r="E393" s="115">
        <f>+'Ark1'!C2209</f>
        <v>2018</v>
      </c>
      <c r="F393" s="116" t="str">
        <f>+IF('Ark1'!Q2209=0,"",'Ark1'!Q2209)</f>
        <v/>
      </c>
      <c r="G393" s="116">
        <f>+'Ark1'!R2209</f>
        <v>0</v>
      </c>
      <c r="H393" s="116">
        <f>+'Ark1'!S2209</f>
        <v>0</v>
      </c>
      <c r="I393" s="222" t="str">
        <f>+IF(G393=0,"",'Ark1'!AA2209)</f>
        <v/>
      </c>
      <c r="J393" s="222" t="str">
        <f>+IF(G393=0,"",'Ark1'!AB2209)</f>
        <v/>
      </c>
      <c r="K393" s="114" t="str">
        <f>+IF(G393=0,"",'Ark1'!U2209)</f>
        <v/>
      </c>
      <c r="L393" s="222" t="str">
        <f>+IF(G393=0,"",'Ark1'!W2209)</f>
        <v/>
      </c>
      <c r="M393" s="222" t="str">
        <f>+IF(G393=0,"",'Ark1'!X2209)</f>
        <v/>
      </c>
      <c r="N393" s="114" t="str">
        <f>+IF(G393=0,"",'Ark1'!Y2209)</f>
        <v/>
      </c>
      <c r="O393" s="116" t="str">
        <f>+IF(G393=0,"",'Ark1'!Z2209)</f>
        <v/>
      </c>
      <c r="P393" s="116" t="str">
        <f t="shared" si="5"/>
        <v/>
      </c>
      <c r="Q393" s="114" t="str">
        <f>+IF(G393=0,"",'Ark1'!T2209)</f>
        <v/>
      </c>
      <c r="R393" s="222" t="str">
        <f>+IF(G393=0,"",'Ark1'!V2209)</f>
        <v/>
      </c>
      <c r="S393" s="32"/>
      <c r="T393" s="35"/>
      <c r="U393" s="35"/>
      <c r="V393" s="35"/>
      <c r="W393" s="35"/>
      <c r="X393" s="35"/>
    </row>
    <row r="394" spans="1:24" x14ac:dyDescent="0.5">
      <c r="A394" s="32"/>
      <c r="B394" s="297" t="str">
        <f>+IF(E394=2012,VLOOKUP(D394,K_navn!$A$2:$C$359,2),"")</f>
        <v/>
      </c>
      <c r="C394" s="297" t="str">
        <f>+IF(E394=2012,VLOOKUP(D394,K_navn!$A$2:$C$359,3),"")</f>
        <v/>
      </c>
      <c r="D394" s="115">
        <f>+'Ark1'!P2210</f>
        <v>3037</v>
      </c>
      <c r="E394" s="115">
        <f>+'Ark1'!C2210</f>
        <v>2019</v>
      </c>
      <c r="F394" s="116" t="str">
        <f>+IF('Ark1'!Q2210=0,"",'Ark1'!Q2210)</f>
        <v/>
      </c>
      <c r="G394" s="116">
        <f>+'Ark1'!R2210</f>
        <v>0</v>
      </c>
      <c r="H394" s="116">
        <f>+'Ark1'!S2210</f>
        <v>0</v>
      </c>
      <c r="I394" s="222" t="str">
        <f>+IF(G394=0,"",'Ark1'!AA2210)</f>
        <v/>
      </c>
      <c r="J394" s="222" t="str">
        <f>+IF(G394=0,"",'Ark1'!AB2210)</f>
        <v/>
      </c>
      <c r="K394" s="114" t="str">
        <f>+IF(G394=0,"",'Ark1'!U2210)</f>
        <v/>
      </c>
      <c r="L394" s="222" t="str">
        <f>+IF(G394=0,"",'Ark1'!W2210)</f>
        <v/>
      </c>
      <c r="M394" s="222" t="str">
        <f>+IF(G394=0,"",'Ark1'!X2210)</f>
        <v/>
      </c>
      <c r="N394" s="114" t="str">
        <f>+IF(G394=0,"",'Ark1'!Y2210)</f>
        <v/>
      </c>
      <c r="O394" s="116" t="str">
        <f>+IF(G394=0,"",'Ark1'!Z2210)</f>
        <v/>
      </c>
      <c r="P394" s="116" t="str">
        <f t="shared" si="5"/>
        <v/>
      </c>
      <c r="Q394" s="114" t="str">
        <f>+IF(G394=0,"",'Ark1'!T2210)</f>
        <v/>
      </c>
      <c r="R394" s="222" t="str">
        <f>+IF(G394=0,"",'Ark1'!V2210)</f>
        <v/>
      </c>
      <c r="S394" s="32"/>
      <c r="T394" s="35"/>
      <c r="U394" s="35"/>
      <c r="V394" s="35"/>
      <c r="W394" s="35"/>
      <c r="X394" s="35"/>
    </row>
    <row r="395" spans="1:24" x14ac:dyDescent="0.5">
      <c r="A395" s="32"/>
      <c r="B395" s="297" t="str">
        <f>+IF(E395=2012,VLOOKUP(D395,K_navn!$A$2:$C$359,2),"")</f>
        <v/>
      </c>
      <c r="C395" s="297" t="str">
        <f>+IF(E395=2012,VLOOKUP(D395,K_navn!$A$2:$C$359,3),"")</f>
        <v/>
      </c>
      <c r="D395" s="115">
        <f>+'Ark1'!P2211</f>
        <v>3037</v>
      </c>
      <c r="E395" s="115">
        <f>+'Ark1'!C2211</f>
        <v>2020</v>
      </c>
      <c r="F395" s="116" t="str">
        <f>+IF('Ark1'!Q2211=0,"",'Ark1'!Q2211)</f>
        <v/>
      </c>
      <c r="G395" s="116">
        <f>+'Ark1'!R2211</f>
        <v>0</v>
      </c>
      <c r="H395" s="116">
        <f>+'Ark1'!S2211</f>
        <v>0</v>
      </c>
      <c r="I395" s="222" t="str">
        <f>+IF(G395=0,"",'Ark1'!AA2211)</f>
        <v/>
      </c>
      <c r="J395" s="222" t="str">
        <f>+IF(G395=0,"",'Ark1'!AB2211)</f>
        <v/>
      </c>
      <c r="K395" s="114" t="str">
        <f>+IF(G395=0,"",'Ark1'!U2211)</f>
        <v/>
      </c>
      <c r="L395" s="222" t="str">
        <f>+IF(G395=0,"",'Ark1'!W2211)</f>
        <v/>
      </c>
      <c r="M395" s="222" t="str">
        <f>+IF(G395=0,"",'Ark1'!X2211)</f>
        <v/>
      </c>
      <c r="N395" s="114" t="str">
        <f>+IF(G395=0,"",'Ark1'!Y2211)</f>
        <v/>
      </c>
      <c r="O395" s="116" t="str">
        <f>+IF(G395=0,"",'Ark1'!Z2211)</f>
        <v/>
      </c>
      <c r="P395" s="116" t="str">
        <f t="shared" si="5"/>
        <v/>
      </c>
      <c r="Q395" s="114" t="str">
        <f>+IF(G395=0,"",'Ark1'!T2211)</f>
        <v/>
      </c>
      <c r="R395" s="222" t="str">
        <f>+IF(G395=0,"",'Ark1'!V2211)</f>
        <v/>
      </c>
      <c r="S395" s="32"/>
      <c r="T395" s="35"/>
      <c r="U395" s="35"/>
      <c r="V395" s="35"/>
      <c r="W395" s="35"/>
      <c r="X395" s="35"/>
    </row>
    <row r="396" spans="1:24" x14ac:dyDescent="0.5">
      <c r="A396" s="32"/>
      <c r="B396" s="297" t="str">
        <f>+IF(E396=2012,VLOOKUP(D396,K_navn!$A$2:$C$359,2),"")</f>
        <v/>
      </c>
      <c r="C396" s="297" t="str">
        <f>+IF(E396=2012,VLOOKUP(D396,K_navn!$A$2:$C$359,3),"")</f>
        <v/>
      </c>
      <c r="D396" s="115">
        <f>+'Ark1'!P2212</f>
        <v>3037</v>
      </c>
      <c r="E396" s="115">
        <f>+'Ark1'!C2212</f>
        <v>2021</v>
      </c>
      <c r="F396" s="116" t="str">
        <f>+IF('Ark1'!Q2212=0,"",'Ark1'!Q2212)</f>
        <v/>
      </c>
      <c r="G396" s="116">
        <f>+'Ark1'!R2212</f>
        <v>0</v>
      </c>
      <c r="H396" s="116">
        <f>+'Ark1'!S2212</f>
        <v>0</v>
      </c>
      <c r="I396" s="222" t="str">
        <f>+IF(G396=0,"",'Ark1'!AA2212)</f>
        <v/>
      </c>
      <c r="J396" s="222" t="str">
        <f>+IF(G396=0,"",'Ark1'!AB2212)</f>
        <v/>
      </c>
      <c r="K396" s="114" t="str">
        <f>+IF(G396=0,"",'Ark1'!U2212)</f>
        <v/>
      </c>
      <c r="L396" s="222" t="str">
        <f>+IF(G396=0,"",'Ark1'!W2212)</f>
        <v/>
      </c>
      <c r="M396" s="222" t="str">
        <f>+IF(G396=0,"",'Ark1'!X2212)</f>
        <v/>
      </c>
      <c r="N396" s="114" t="str">
        <f>+IF(G396=0,"",'Ark1'!Y2212)</f>
        <v/>
      </c>
      <c r="O396" s="116" t="str">
        <f>+IF(G396=0,"",'Ark1'!Z2212)</f>
        <v/>
      </c>
      <c r="P396" s="116" t="str">
        <f t="shared" si="5"/>
        <v/>
      </c>
      <c r="Q396" s="114" t="str">
        <f>+IF(G396=0,"",'Ark1'!T2212)</f>
        <v/>
      </c>
      <c r="R396" s="222" t="str">
        <f>+IF(G396=0,"",'Ark1'!V2212)</f>
        <v/>
      </c>
      <c r="S396" s="32"/>
      <c r="T396" s="35"/>
      <c r="U396" s="35"/>
      <c r="V396" s="35"/>
      <c r="W396" s="35"/>
      <c r="X396" s="35"/>
    </row>
    <row r="397" spans="1:24" x14ac:dyDescent="0.5">
      <c r="A397" s="32"/>
      <c r="B397" s="297" t="str">
        <f>+IF(E397=2012,VLOOKUP(D397,K_navn!$A$2:$C$359,2),"")</f>
        <v/>
      </c>
      <c r="C397" s="297" t="str">
        <f>+IF(E397=2012,VLOOKUP(D397,K_navn!$A$2:$C$359,3),"")</f>
        <v/>
      </c>
      <c r="D397" s="115">
        <f>+'Ark1'!P2213</f>
        <v>3037</v>
      </c>
      <c r="E397" s="115">
        <f>+'Ark1'!C2213</f>
        <v>2022</v>
      </c>
      <c r="F397" s="116" t="str">
        <f>+IF('Ark1'!Q2213=0,"",'Ark1'!Q2213)</f>
        <v/>
      </c>
      <c r="G397" s="116">
        <f>+'Ark1'!R2213</f>
        <v>0</v>
      </c>
      <c r="H397" s="116">
        <f>+'Ark1'!S2213</f>
        <v>0</v>
      </c>
      <c r="I397" s="222" t="str">
        <f>+IF(G397=0,"",'Ark1'!AA2213)</f>
        <v/>
      </c>
      <c r="J397" s="222" t="str">
        <f>+IF(G397=0,"",'Ark1'!AB2213)</f>
        <v/>
      </c>
      <c r="K397" s="114" t="str">
        <f>+IF(G397=0,"",'Ark1'!U2213)</f>
        <v/>
      </c>
      <c r="L397" s="222" t="str">
        <f>+IF(G397=0,"",'Ark1'!W2213)</f>
        <v/>
      </c>
      <c r="M397" s="222" t="str">
        <f>+IF(G397=0,"",'Ark1'!X2213)</f>
        <v/>
      </c>
      <c r="N397" s="114" t="str">
        <f>+IF(G397=0,"",'Ark1'!Y2213)</f>
        <v/>
      </c>
      <c r="O397" s="116" t="str">
        <f>+IF(G397=0,"",'Ark1'!Z2213)</f>
        <v/>
      </c>
      <c r="P397" s="116" t="str">
        <f t="shared" si="5"/>
        <v/>
      </c>
      <c r="Q397" s="114" t="str">
        <f>+IF(G397=0,"",'Ark1'!T2213)</f>
        <v/>
      </c>
      <c r="R397" s="222" t="str">
        <f>+IF(G397=0,"",'Ark1'!V2213)</f>
        <v/>
      </c>
      <c r="S397" s="32"/>
      <c r="T397" s="35"/>
      <c r="U397" s="35"/>
      <c r="V397" s="35"/>
      <c r="W397" s="35"/>
      <c r="X397" s="35"/>
    </row>
    <row r="398" spans="1:24" x14ac:dyDescent="0.5">
      <c r="A398" s="32"/>
      <c r="B398" s="297" t="str">
        <f>+IF(E398=2012,VLOOKUP(D398,K_navn!$A$2:$C$359,2),"")</f>
        <v>Hole</v>
      </c>
      <c r="C398" s="297" t="str">
        <f>+IF(E398=2012,VLOOKUP(D398,K_navn!$A$2:$C$359,3),"")</f>
        <v>Viken</v>
      </c>
      <c r="D398" s="115">
        <f>+'Ark1'!P2214</f>
        <v>3038</v>
      </c>
      <c r="E398" s="115">
        <f>+'Ark1'!C2214</f>
        <v>2012</v>
      </c>
      <c r="F398" s="116" t="str">
        <f>+IF('Ark1'!Q2214=0,"",'Ark1'!Q2214)</f>
        <v/>
      </c>
      <c r="G398" s="116">
        <f>+'Ark1'!R2214</f>
        <v>0</v>
      </c>
      <c r="H398" s="116">
        <f>+'Ark1'!S2214</f>
        <v>0</v>
      </c>
      <c r="I398" s="222" t="str">
        <f>+IF(G398=0,"",'Ark1'!AA2214)</f>
        <v/>
      </c>
      <c r="J398" s="222" t="str">
        <f>+IF(G398=0,"",'Ark1'!AB2214)</f>
        <v/>
      </c>
      <c r="K398" s="114" t="str">
        <f>+IF(G398=0,"",'Ark1'!U2214)</f>
        <v/>
      </c>
      <c r="L398" s="222" t="str">
        <f>+IF(G398=0,"",'Ark1'!W2214)</f>
        <v/>
      </c>
      <c r="M398" s="222" t="str">
        <f>+IF(G398=0,"",'Ark1'!X2214)</f>
        <v/>
      </c>
      <c r="N398" s="114" t="str">
        <f>+IF(G398=0,"",'Ark1'!Y2214)</f>
        <v/>
      </c>
      <c r="O398" s="116" t="str">
        <f>+IF(G398=0,"",'Ark1'!Z2214)</f>
        <v/>
      </c>
      <c r="P398" s="116" t="str">
        <f t="shared" si="5"/>
        <v/>
      </c>
      <c r="Q398" s="114" t="str">
        <f>+IF(G398=0,"",'Ark1'!T2214)</f>
        <v/>
      </c>
      <c r="R398" s="222" t="str">
        <f>+IF(G398=0,"",'Ark1'!V2214)</f>
        <v/>
      </c>
      <c r="S398" s="32"/>
      <c r="T398" s="35"/>
      <c r="U398" s="35"/>
      <c r="V398" s="35"/>
      <c r="W398" s="35"/>
      <c r="X398" s="35"/>
    </row>
    <row r="399" spans="1:24" x14ac:dyDescent="0.5">
      <c r="A399" s="32"/>
      <c r="B399" s="297" t="str">
        <f>+IF(E399=2012,VLOOKUP(D399,K_navn!$A$2:$C$359,2),"")</f>
        <v/>
      </c>
      <c r="C399" s="297" t="str">
        <f>+IF(E399=2012,VLOOKUP(D399,K_navn!$A$2:$C$359,3),"")</f>
        <v/>
      </c>
      <c r="D399" s="115">
        <f>+'Ark1'!P2215</f>
        <v>3038</v>
      </c>
      <c r="E399" s="115">
        <f>+'Ark1'!C2215</f>
        <v>2013</v>
      </c>
      <c r="F399" s="116" t="str">
        <f>+IF('Ark1'!Q2215=0,"",'Ark1'!Q2215)</f>
        <v/>
      </c>
      <c r="G399" s="116">
        <f>+'Ark1'!R2215</f>
        <v>0</v>
      </c>
      <c r="H399" s="116">
        <f>+'Ark1'!S2215</f>
        <v>0</v>
      </c>
      <c r="I399" s="222" t="str">
        <f>+IF(G399=0,"",'Ark1'!AA2215)</f>
        <v/>
      </c>
      <c r="J399" s="222" t="str">
        <f>+IF(G399=0,"",'Ark1'!AB2215)</f>
        <v/>
      </c>
      <c r="K399" s="114" t="str">
        <f>+IF(G399=0,"",'Ark1'!U2215)</f>
        <v/>
      </c>
      <c r="L399" s="222" t="str">
        <f>+IF(G399=0,"",'Ark1'!W2215)</f>
        <v/>
      </c>
      <c r="M399" s="222" t="str">
        <f>+IF(G399=0,"",'Ark1'!X2215)</f>
        <v/>
      </c>
      <c r="N399" s="114" t="str">
        <f>+IF(G399=0,"",'Ark1'!Y2215)</f>
        <v/>
      </c>
      <c r="O399" s="116" t="str">
        <f>+IF(G399=0,"",'Ark1'!Z2215)</f>
        <v/>
      </c>
      <c r="P399" s="116" t="str">
        <f t="shared" si="5"/>
        <v/>
      </c>
      <c r="Q399" s="114" t="str">
        <f>+IF(G399=0,"",'Ark1'!T2215)</f>
        <v/>
      </c>
      <c r="R399" s="222" t="str">
        <f>+IF(G399=0,"",'Ark1'!V2215)</f>
        <v/>
      </c>
      <c r="S399" s="32"/>
      <c r="T399" s="35"/>
      <c r="U399" s="35"/>
      <c r="V399" s="35"/>
      <c r="W399" s="35"/>
      <c r="X399" s="35"/>
    </row>
    <row r="400" spans="1:24" x14ac:dyDescent="0.5">
      <c r="A400" s="32"/>
      <c r="B400" s="297" t="str">
        <f>+IF(E400=2012,VLOOKUP(D400,K_navn!$A$2:$C$359,2),"")</f>
        <v/>
      </c>
      <c r="C400" s="297" t="str">
        <f>+IF(E400=2012,VLOOKUP(D400,K_navn!$A$2:$C$359,3),"")</f>
        <v/>
      </c>
      <c r="D400" s="115">
        <f>+'Ark1'!P2216</f>
        <v>3038</v>
      </c>
      <c r="E400" s="115">
        <f>+'Ark1'!C2216</f>
        <v>2014</v>
      </c>
      <c r="F400" s="116" t="str">
        <f>+IF('Ark1'!Q2216=0,"",'Ark1'!Q2216)</f>
        <v/>
      </c>
      <c r="G400" s="116">
        <f>+'Ark1'!R2216</f>
        <v>0</v>
      </c>
      <c r="H400" s="116">
        <f>+'Ark1'!S2216</f>
        <v>0</v>
      </c>
      <c r="I400" s="222" t="str">
        <f>+IF(G400=0,"",'Ark1'!AA2216)</f>
        <v/>
      </c>
      <c r="J400" s="222" t="str">
        <f>+IF(G400=0,"",'Ark1'!AB2216)</f>
        <v/>
      </c>
      <c r="K400" s="114" t="str">
        <f>+IF(G400=0,"",'Ark1'!U2216)</f>
        <v/>
      </c>
      <c r="L400" s="222" t="str">
        <f>+IF(G400=0,"",'Ark1'!W2216)</f>
        <v/>
      </c>
      <c r="M400" s="222" t="str">
        <f>+IF(G400=0,"",'Ark1'!X2216)</f>
        <v/>
      </c>
      <c r="N400" s="114" t="str">
        <f>+IF(G400=0,"",'Ark1'!Y2216)</f>
        <v/>
      </c>
      <c r="O400" s="116" t="str">
        <f>+IF(G400=0,"",'Ark1'!Z2216)</f>
        <v/>
      </c>
      <c r="P400" s="116" t="str">
        <f t="shared" si="5"/>
        <v/>
      </c>
      <c r="Q400" s="114" t="str">
        <f>+IF(G400=0,"",'Ark1'!T2216)</f>
        <v/>
      </c>
      <c r="R400" s="222" t="str">
        <f>+IF(G400=0,"",'Ark1'!V2216)</f>
        <v/>
      </c>
      <c r="S400" s="32"/>
      <c r="T400" s="35"/>
      <c r="U400" s="35"/>
      <c r="V400" s="35"/>
      <c r="W400" s="35"/>
      <c r="X400" s="35"/>
    </row>
    <row r="401" spans="1:24" x14ac:dyDescent="0.5">
      <c r="A401" s="32"/>
      <c r="B401" s="297" t="str">
        <f>+IF(E401=2012,VLOOKUP(D401,K_navn!$A$2:$C$359,2),"")</f>
        <v/>
      </c>
      <c r="C401" s="297" t="str">
        <f>+IF(E401=2012,VLOOKUP(D401,K_navn!$A$2:$C$359,3),"")</f>
        <v/>
      </c>
      <c r="D401" s="115">
        <f>+'Ark1'!P2217</f>
        <v>3038</v>
      </c>
      <c r="E401" s="115">
        <f>+'Ark1'!C2217</f>
        <v>2015</v>
      </c>
      <c r="F401" s="116" t="str">
        <f>+IF('Ark1'!Q2217=0,"",'Ark1'!Q2217)</f>
        <v/>
      </c>
      <c r="G401" s="116">
        <f>+'Ark1'!R2217</f>
        <v>0</v>
      </c>
      <c r="H401" s="116">
        <f>+'Ark1'!S2217</f>
        <v>0</v>
      </c>
      <c r="I401" s="222" t="str">
        <f>+IF(G401=0,"",'Ark1'!AA2217)</f>
        <v/>
      </c>
      <c r="J401" s="222" t="str">
        <f>+IF(G401=0,"",'Ark1'!AB2217)</f>
        <v/>
      </c>
      <c r="K401" s="114" t="str">
        <f>+IF(G401=0,"",'Ark1'!U2217)</f>
        <v/>
      </c>
      <c r="L401" s="222" t="str">
        <f>+IF(G401=0,"",'Ark1'!W2217)</f>
        <v/>
      </c>
      <c r="M401" s="222" t="str">
        <f>+IF(G401=0,"",'Ark1'!X2217)</f>
        <v/>
      </c>
      <c r="N401" s="114" t="str">
        <f>+IF(G401=0,"",'Ark1'!Y2217)</f>
        <v/>
      </c>
      <c r="O401" s="116" t="str">
        <f>+IF(G401=0,"",'Ark1'!Z2217)</f>
        <v/>
      </c>
      <c r="P401" s="116" t="str">
        <f t="shared" si="5"/>
        <v/>
      </c>
      <c r="Q401" s="114" t="str">
        <f>+IF(G401=0,"",'Ark1'!T2217)</f>
        <v/>
      </c>
      <c r="R401" s="222" t="str">
        <f>+IF(G401=0,"",'Ark1'!V2217)</f>
        <v/>
      </c>
      <c r="S401" s="32"/>
      <c r="T401" s="35"/>
      <c r="U401" s="35"/>
      <c r="V401" s="35"/>
      <c r="W401" s="35"/>
      <c r="X401" s="35"/>
    </row>
    <row r="402" spans="1:24" x14ac:dyDescent="0.5">
      <c r="A402" s="32"/>
      <c r="B402" s="297" t="str">
        <f>+IF(E402=2012,VLOOKUP(D402,K_navn!$A$2:$C$359,2),"")</f>
        <v/>
      </c>
      <c r="C402" s="297" t="str">
        <f>+IF(E402=2012,VLOOKUP(D402,K_navn!$A$2:$C$359,3),"")</f>
        <v/>
      </c>
      <c r="D402" s="115">
        <f>+'Ark1'!P2218</f>
        <v>3038</v>
      </c>
      <c r="E402" s="115">
        <f>+'Ark1'!C2218</f>
        <v>2016</v>
      </c>
      <c r="F402" s="116" t="str">
        <f>+IF('Ark1'!Q2218=0,"",'Ark1'!Q2218)</f>
        <v/>
      </c>
      <c r="G402" s="116">
        <f>+'Ark1'!R2218</f>
        <v>0</v>
      </c>
      <c r="H402" s="116">
        <f>+'Ark1'!S2218</f>
        <v>0</v>
      </c>
      <c r="I402" s="222" t="str">
        <f>+IF(G402=0,"",'Ark1'!AA2218)</f>
        <v/>
      </c>
      <c r="J402" s="222" t="str">
        <f>+IF(G402=0,"",'Ark1'!AB2218)</f>
        <v/>
      </c>
      <c r="K402" s="114" t="str">
        <f>+IF(G402=0,"",'Ark1'!U2218)</f>
        <v/>
      </c>
      <c r="L402" s="222" t="str">
        <f>+IF(G402=0,"",'Ark1'!W2218)</f>
        <v/>
      </c>
      <c r="M402" s="222" t="str">
        <f>+IF(G402=0,"",'Ark1'!X2218)</f>
        <v/>
      </c>
      <c r="N402" s="114" t="str">
        <f>+IF(G402=0,"",'Ark1'!Y2218)</f>
        <v/>
      </c>
      <c r="O402" s="116" t="str">
        <f>+IF(G402=0,"",'Ark1'!Z2218)</f>
        <v/>
      </c>
      <c r="P402" s="116" t="str">
        <f t="shared" si="5"/>
        <v/>
      </c>
      <c r="Q402" s="114" t="str">
        <f>+IF(G402=0,"",'Ark1'!T2218)</f>
        <v/>
      </c>
      <c r="R402" s="222" t="str">
        <f>+IF(G402=0,"",'Ark1'!V2218)</f>
        <v/>
      </c>
      <c r="S402" s="32"/>
      <c r="T402" s="35"/>
      <c r="U402" s="35"/>
      <c r="V402" s="35"/>
      <c r="W402" s="35"/>
      <c r="X402" s="35"/>
    </row>
    <row r="403" spans="1:24" x14ac:dyDescent="0.5">
      <c r="A403" s="32"/>
      <c r="B403" s="297" t="str">
        <f>+IF(E403=2012,VLOOKUP(D403,K_navn!$A$2:$C$359,2),"")</f>
        <v/>
      </c>
      <c r="C403" s="297" t="str">
        <f>+IF(E403=2012,VLOOKUP(D403,K_navn!$A$2:$C$359,3),"")</f>
        <v/>
      </c>
      <c r="D403" s="115">
        <f>+'Ark1'!P2219</f>
        <v>3038</v>
      </c>
      <c r="E403" s="115">
        <f>+'Ark1'!C2219</f>
        <v>2017</v>
      </c>
      <c r="F403" s="116" t="str">
        <f>+IF('Ark1'!Q2219=0,"",'Ark1'!Q2219)</f>
        <v/>
      </c>
      <c r="G403" s="116">
        <f>+'Ark1'!R2219</f>
        <v>0</v>
      </c>
      <c r="H403" s="116">
        <f>+'Ark1'!S2219</f>
        <v>0</v>
      </c>
      <c r="I403" s="222" t="str">
        <f>+IF(G403=0,"",'Ark1'!AA2219)</f>
        <v/>
      </c>
      <c r="J403" s="222" t="str">
        <f>+IF(G403=0,"",'Ark1'!AB2219)</f>
        <v/>
      </c>
      <c r="K403" s="114" t="str">
        <f>+IF(G403=0,"",'Ark1'!U2219)</f>
        <v/>
      </c>
      <c r="L403" s="222" t="str">
        <f>+IF(G403=0,"",'Ark1'!W2219)</f>
        <v/>
      </c>
      <c r="M403" s="222" t="str">
        <f>+IF(G403=0,"",'Ark1'!X2219)</f>
        <v/>
      </c>
      <c r="N403" s="114" t="str">
        <f>+IF(G403=0,"",'Ark1'!Y2219)</f>
        <v/>
      </c>
      <c r="O403" s="116" t="str">
        <f>+IF(G403=0,"",'Ark1'!Z2219)</f>
        <v/>
      </c>
      <c r="P403" s="116" t="str">
        <f t="shared" si="5"/>
        <v/>
      </c>
      <c r="Q403" s="114" t="str">
        <f>+IF(G403=0,"",'Ark1'!T2219)</f>
        <v/>
      </c>
      <c r="R403" s="222" t="str">
        <f>+IF(G403=0,"",'Ark1'!V2219)</f>
        <v/>
      </c>
      <c r="S403" s="32"/>
      <c r="T403" s="35"/>
      <c r="U403" s="35"/>
      <c r="V403" s="35"/>
      <c r="W403" s="35"/>
      <c r="X403" s="35"/>
    </row>
    <row r="404" spans="1:24" x14ac:dyDescent="0.5">
      <c r="A404" s="32"/>
      <c r="B404" s="297" t="str">
        <f>+IF(E404=2012,VLOOKUP(D404,K_navn!$A$2:$C$359,2),"")</f>
        <v/>
      </c>
      <c r="C404" s="297" t="str">
        <f>+IF(E404=2012,VLOOKUP(D404,K_navn!$A$2:$C$359,3),"")</f>
        <v/>
      </c>
      <c r="D404" s="115">
        <f>+'Ark1'!P2220</f>
        <v>3038</v>
      </c>
      <c r="E404" s="115">
        <f>+'Ark1'!C2220</f>
        <v>2018</v>
      </c>
      <c r="F404" s="116" t="str">
        <f>+IF('Ark1'!Q2220=0,"",'Ark1'!Q2220)</f>
        <v/>
      </c>
      <c r="G404" s="116">
        <f>+'Ark1'!R2220</f>
        <v>0</v>
      </c>
      <c r="H404" s="116">
        <f>+'Ark1'!S2220</f>
        <v>0</v>
      </c>
      <c r="I404" s="222" t="str">
        <f>+IF(G404=0,"",'Ark1'!AA2220)</f>
        <v/>
      </c>
      <c r="J404" s="222" t="str">
        <f>+IF(G404=0,"",'Ark1'!AB2220)</f>
        <v/>
      </c>
      <c r="K404" s="114" t="str">
        <f>+IF(G404=0,"",'Ark1'!U2220)</f>
        <v/>
      </c>
      <c r="L404" s="222" t="str">
        <f>+IF(G404=0,"",'Ark1'!W2220)</f>
        <v/>
      </c>
      <c r="M404" s="222" t="str">
        <f>+IF(G404=0,"",'Ark1'!X2220)</f>
        <v/>
      </c>
      <c r="N404" s="114" t="str">
        <f>+IF(G404=0,"",'Ark1'!Y2220)</f>
        <v/>
      </c>
      <c r="O404" s="116" t="str">
        <f>+IF(G404=0,"",'Ark1'!Z2220)</f>
        <v/>
      </c>
      <c r="P404" s="116" t="str">
        <f t="shared" si="5"/>
        <v/>
      </c>
      <c r="Q404" s="114" t="str">
        <f>+IF(G404=0,"",'Ark1'!T2220)</f>
        <v/>
      </c>
      <c r="R404" s="222" t="str">
        <f>+IF(G404=0,"",'Ark1'!V2220)</f>
        <v/>
      </c>
      <c r="S404" s="32"/>
      <c r="T404" s="35"/>
      <c r="U404" s="35"/>
      <c r="V404" s="35"/>
      <c r="W404" s="35"/>
      <c r="X404" s="35"/>
    </row>
    <row r="405" spans="1:24" x14ac:dyDescent="0.5">
      <c r="A405" s="32"/>
      <c r="B405" s="297" t="str">
        <f>+IF(E405=2012,VLOOKUP(D405,K_navn!$A$2:$C$359,2),"")</f>
        <v/>
      </c>
      <c r="C405" s="297" t="str">
        <f>+IF(E405=2012,VLOOKUP(D405,K_navn!$A$2:$C$359,3),"")</f>
        <v/>
      </c>
      <c r="D405" s="115">
        <f>+'Ark1'!P2221</f>
        <v>3038</v>
      </c>
      <c r="E405" s="115">
        <f>+'Ark1'!C2221</f>
        <v>2019</v>
      </c>
      <c r="F405" s="116" t="str">
        <f>+IF('Ark1'!Q2221=0,"",'Ark1'!Q2221)</f>
        <v/>
      </c>
      <c r="G405" s="116">
        <f>+'Ark1'!R2221</f>
        <v>0</v>
      </c>
      <c r="H405" s="116">
        <f>+'Ark1'!S2221</f>
        <v>0</v>
      </c>
      <c r="I405" s="222" t="str">
        <f>+IF(G405=0,"",'Ark1'!AA2221)</f>
        <v/>
      </c>
      <c r="J405" s="222" t="str">
        <f>+IF(G405=0,"",'Ark1'!AB2221)</f>
        <v/>
      </c>
      <c r="K405" s="114" t="str">
        <f>+IF(G405=0,"",'Ark1'!U2221)</f>
        <v/>
      </c>
      <c r="L405" s="222" t="str">
        <f>+IF(G405=0,"",'Ark1'!W2221)</f>
        <v/>
      </c>
      <c r="M405" s="222" t="str">
        <f>+IF(G405=0,"",'Ark1'!X2221)</f>
        <v/>
      </c>
      <c r="N405" s="114" t="str">
        <f>+IF(G405=0,"",'Ark1'!Y2221)</f>
        <v/>
      </c>
      <c r="O405" s="116" t="str">
        <f>+IF(G405=0,"",'Ark1'!Z2221)</f>
        <v/>
      </c>
      <c r="P405" s="116" t="str">
        <f t="shared" si="5"/>
        <v/>
      </c>
      <c r="Q405" s="114" t="str">
        <f>+IF(G405=0,"",'Ark1'!T2221)</f>
        <v/>
      </c>
      <c r="R405" s="222" t="str">
        <f>+IF(G405=0,"",'Ark1'!V2221)</f>
        <v/>
      </c>
      <c r="S405" s="32"/>
      <c r="T405" s="35"/>
      <c r="U405" s="35"/>
      <c r="V405" s="35"/>
      <c r="W405" s="35"/>
      <c r="X405" s="35"/>
    </row>
    <row r="406" spans="1:24" x14ac:dyDescent="0.5">
      <c r="A406" s="32"/>
      <c r="B406" s="297" t="str">
        <f>+IF(E406=2012,VLOOKUP(D406,K_navn!$A$2:$C$359,2),"")</f>
        <v/>
      </c>
      <c r="C406" s="297" t="str">
        <f>+IF(E406=2012,VLOOKUP(D406,K_navn!$A$2:$C$359,3),"")</f>
        <v/>
      </c>
      <c r="D406" s="115">
        <f>+'Ark1'!P2222</f>
        <v>3038</v>
      </c>
      <c r="E406" s="115">
        <f>+'Ark1'!C2222</f>
        <v>2020</v>
      </c>
      <c r="F406" s="116" t="str">
        <f>+IF('Ark1'!Q2222=0,"",'Ark1'!Q2222)</f>
        <v/>
      </c>
      <c r="G406" s="116">
        <f>+'Ark1'!R2222</f>
        <v>0</v>
      </c>
      <c r="H406" s="116">
        <f>+'Ark1'!S2222</f>
        <v>0</v>
      </c>
      <c r="I406" s="222" t="str">
        <f>+IF(G406=0,"",'Ark1'!AA2222)</f>
        <v/>
      </c>
      <c r="J406" s="222" t="str">
        <f>+IF(G406=0,"",'Ark1'!AB2222)</f>
        <v/>
      </c>
      <c r="K406" s="114" t="str">
        <f>+IF(G406=0,"",'Ark1'!U2222)</f>
        <v/>
      </c>
      <c r="L406" s="222" t="str">
        <f>+IF(G406=0,"",'Ark1'!W2222)</f>
        <v/>
      </c>
      <c r="M406" s="222" t="str">
        <f>+IF(G406=0,"",'Ark1'!X2222)</f>
        <v/>
      </c>
      <c r="N406" s="114" t="str">
        <f>+IF(G406=0,"",'Ark1'!Y2222)</f>
        <v/>
      </c>
      <c r="O406" s="116" t="str">
        <f>+IF(G406=0,"",'Ark1'!Z2222)</f>
        <v/>
      </c>
      <c r="P406" s="116" t="str">
        <f t="shared" si="5"/>
        <v/>
      </c>
      <c r="Q406" s="114" t="str">
        <f>+IF(G406=0,"",'Ark1'!T2222)</f>
        <v/>
      </c>
      <c r="R406" s="222" t="str">
        <f>+IF(G406=0,"",'Ark1'!V2222)</f>
        <v/>
      </c>
      <c r="S406" s="32"/>
      <c r="T406" s="35"/>
      <c r="U406" s="35"/>
      <c r="V406" s="35"/>
      <c r="W406" s="35"/>
      <c r="X406" s="35"/>
    </row>
    <row r="407" spans="1:24" x14ac:dyDescent="0.5">
      <c r="A407" s="32"/>
      <c r="B407" s="297" t="str">
        <f>+IF(E407=2012,VLOOKUP(D407,K_navn!$A$2:$C$359,2),"")</f>
        <v/>
      </c>
      <c r="C407" s="297" t="str">
        <f>+IF(E407=2012,VLOOKUP(D407,K_navn!$A$2:$C$359,3),"")</f>
        <v/>
      </c>
      <c r="D407" s="115">
        <f>+'Ark1'!P2223</f>
        <v>3038</v>
      </c>
      <c r="E407" s="115">
        <f>+'Ark1'!C2223</f>
        <v>2021</v>
      </c>
      <c r="F407" s="116" t="str">
        <f>+IF('Ark1'!Q2223=0,"",'Ark1'!Q2223)</f>
        <v/>
      </c>
      <c r="G407" s="116">
        <f>+'Ark1'!R2223</f>
        <v>0</v>
      </c>
      <c r="H407" s="116">
        <f>+'Ark1'!S2223</f>
        <v>0</v>
      </c>
      <c r="I407" s="222" t="str">
        <f>+IF(G407=0,"",'Ark1'!AA2223)</f>
        <v/>
      </c>
      <c r="J407" s="222" t="str">
        <f>+IF(G407=0,"",'Ark1'!AB2223)</f>
        <v/>
      </c>
      <c r="K407" s="114" t="str">
        <f>+IF(G407=0,"",'Ark1'!U2223)</f>
        <v/>
      </c>
      <c r="L407" s="222" t="str">
        <f>+IF(G407=0,"",'Ark1'!W2223)</f>
        <v/>
      </c>
      <c r="M407" s="222" t="str">
        <f>+IF(G407=0,"",'Ark1'!X2223)</f>
        <v/>
      </c>
      <c r="N407" s="114" t="str">
        <f>+IF(G407=0,"",'Ark1'!Y2223)</f>
        <v/>
      </c>
      <c r="O407" s="116" t="str">
        <f>+IF(G407=0,"",'Ark1'!Z2223)</f>
        <v/>
      </c>
      <c r="P407" s="116" t="str">
        <f t="shared" si="5"/>
        <v/>
      </c>
      <c r="Q407" s="114" t="str">
        <f>+IF(G407=0,"",'Ark1'!T2223)</f>
        <v/>
      </c>
      <c r="R407" s="222" t="str">
        <f>+IF(G407=0,"",'Ark1'!V2223)</f>
        <v/>
      </c>
      <c r="S407" s="32"/>
      <c r="T407" s="35"/>
      <c r="U407" s="35"/>
      <c r="V407" s="35"/>
      <c r="W407" s="35"/>
      <c r="X407" s="35"/>
    </row>
    <row r="408" spans="1:24" x14ac:dyDescent="0.5">
      <c r="A408" s="32"/>
      <c r="B408" s="297" t="str">
        <f>+IF(E408=2012,VLOOKUP(D408,K_navn!$A$2:$C$359,2),"")</f>
        <v/>
      </c>
      <c r="C408" s="297" t="str">
        <f>+IF(E408=2012,VLOOKUP(D408,K_navn!$A$2:$C$359,3),"")</f>
        <v/>
      </c>
      <c r="D408" s="115">
        <f>+'Ark1'!P2224</f>
        <v>3038</v>
      </c>
      <c r="E408" s="115">
        <f>+'Ark1'!C2224</f>
        <v>2022</v>
      </c>
      <c r="F408" s="116" t="str">
        <f>+IF('Ark1'!Q2224=0,"",'Ark1'!Q2224)</f>
        <v/>
      </c>
      <c r="G408" s="116">
        <f>+'Ark1'!R2224</f>
        <v>0</v>
      </c>
      <c r="H408" s="116">
        <f>+'Ark1'!S2224</f>
        <v>0</v>
      </c>
      <c r="I408" s="222" t="str">
        <f>+IF(G408=0,"",'Ark1'!AA2224)</f>
        <v/>
      </c>
      <c r="J408" s="222" t="str">
        <f>+IF(G408=0,"",'Ark1'!AB2224)</f>
        <v/>
      </c>
      <c r="K408" s="114" t="str">
        <f>+IF(G408=0,"",'Ark1'!U2224)</f>
        <v/>
      </c>
      <c r="L408" s="222" t="str">
        <f>+IF(G408=0,"",'Ark1'!W2224)</f>
        <v/>
      </c>
      <c r="M408" s="222" t="str">
        <f>+IF(G408=0,"",'Ark1'!X2224)</f>
        <v/>
      </c>
      <c r="N408" s="114" t="str">
        <f>+IF(G408=0,"",'Ark1'!Y2224)</f>
        <v/>
      </c>
      <c r="O408" s="116" t="str">
        <f>+IF(G408=0,"",'Ark1'!Z2224)</f>
        <v/>
      </c>
      <c r="P408" s="116" t="str">
        <f t="shared" si="5"/>
        <v/>
      </c>
      <c r="Q408" s="114" t="str">
        <f>+IF(G408=0,"",'Ark1'!T2224)</f>
        <v/>
      </c>
      <c r="R408" s="222" t="str">
        <f>+IF(G408=0,"",'Ark1'!V2224)</f>
        <v/>
      </c>
      <c r="S408" s="32"/>
      <c r="T408" s="35"/>
      <c r="U408" s="35"/>
      <c r="V408" s="35"/>
      <c r="W408" s="35"/>
      <c r="X408" s="35"/>
    </row>
    <row r="409" spans="1:24" x14ac:dyDescent="0.5">
      <c r="A409" s="32"/>
      <c r="B409" s="297" t="str">
        <f>+IF(E409=2012,VLOOKUP(D409,K_navn!$A$2:$C$359,2),"")</f>
        <v>Flå</v>
      </c>
      <c r="C409" s="297" t="str">
        <f>+IF(E409=2012,VLOOKUP(D409,K_navn!$A$2:$C$359,3),"")</f>
        <v>Viken</v>
      </c>
      <c r="D409" s="115">
        <f>+'Ark1'!P2225</f>
        <v>3039</v>
      </c>
      <c r="E409" s="115">
        <f>+'Ark1'!C2225</f>
        <v>2012</v>
      </c>
      <c r="F409" s="116" t="str">
        <f>+IF('Ark1'!Q2225=0,"",'Ark1'!Q2225)</f>
        <v/>
      </c>
      <c r="G409" s="116">
        <f>+'Ark1'!R2225</f>
        <v>0</v>
      </c>
      <c r="H409" s="116">
        <f>+'Ark1'!S2225</f>
        <v>0</v>
      </c>
      <c r="I409" s="222" t="str">
        <f>+IF(G409=0,"",'Ark1'!AA2225)</f>
        <v/>
      </c>
      <c r="J409" s="222" t="str">
        <f>+IF(G409=0,"",'Ark1'!AB2225)</f>
        <v/>
      </c>
      <c r="K409" s="114" t="str">
        <f>+IF(G409=0,"",'Ark1'!U2225)</f>
        <v/>
      </c>
      <c r="L409" s="222" t="str">
        <f>+IF(G409=0,"",'Ark1'!W2225)</f>
        <v/>
      </c>
      <c r="M409" s="222" t="str">
        <f>+IF(G409=0,"",'Ark1'!X2225)</f>
        <v/>
      </c>
      <c r="N409" s="114" t="str">
        <f>+IF(G409=0,"",'Ark1'!Y2225)</f>
        <v/>
      </c>
      <c r="O409" s="116" t="str">
        <f>+IF(G409=0,"",'Ark1'!Z2225)</f>
        <v/>
      </c>
      <c r="P409" s="116" t="str">
        <f t="shared" ref="P409:P472" si="6">+IF(G409=0,"",H409/F409)</f>
        <v/>
      </c>
      <c r="Q409" s="114" t="str">
        <f>+IF(G409=0,"",'Ark1'!T2225)</f>
        <v/>
      </c>
      <c r="R409" s="222" t="str">
        <f>+IF(G409=0,"",'Ark1'!V2225)</f>
        <v/>
      </c>
      <c r="S409" s="32"/>
      <c r="T409" s="35"/>
      <c r="U409" s="35"/>
      <c r="V409" s="35"/>
      <c r="W409" s="35"/>
      <c r="X409" s="35"/>
    </row>
    <row r="410" spans="1:24" x14ac:dyDescent="0.5">
      <c r="A410" s="32"/>
      <c r="B410" s="297" t="str">
        <f>+IF(E410=2012,VLOOKUP(D410,K_navn!$A$2:$C$359,2),"")</f>
        <v/>
      </c>
      <c r="C410" s="297" t="str">
        <f>+IF(E410=2012,VLOOKUP(D410,K_navn!$A$2:$C$359,3),"")</f>
        <v/>
      </c>
      <c r="D410" s="115">
        <f>+'Ark1'!P2226</f>
        <v>3039</v>
      </c>
      <c r="E410" s="115">
        <f>+'Ark1'!C2226</f>
        <v>2013</v>
      </c>
      <c r="F410" s="116" t="str">
        <f>+IF('Ark1'!Q2226=0,"",'Ark1'!Q2226)</f>
        <v/>
      </c>
      <c r="G410" s="116">
        <f>+'Ark1'!R2226</f>
        <v>0</v>
      </c>
      <c r="H410" s="116">
        <f>+'Ark1'!S2226</f>
        <v>0</v>
      </c>
      <c r="I410" s="222" t="str">
        <f>+IF(G410=0,"",'Ark1'!AA2226)</f>
        <v/>
      </c>
      <c r="J410" s="222" t="str">
        <f>+IF(G410=0,"",'Ark1'!AB2226)</f>
        <v/>
      </c>
      <c r="K410" s="114" t="str">
        <f>+IF(G410=0,"",'Ark1'!U2226)</f>
        <v/>
      </c>
      <c r="L410" s="222" t="str">
        <f>+IF(G410=0,"",'Ark1'!W2226)</f>
        <v/>
      </c>
      <c r="M410" s="222" t="str">
        <f>+IF(G410=0,"",'Ark1'!X2226)</f>
        <v/>
      </c>
      <c r="N410" s="114" t="str">
        <f>+IF(G410=0,"",'Ark1'!Y2226)</f>
        <v/>
      </c>
      <c r="O410" s="116" t="str">
        <f>+IF(G410=0,"",'Ark1'!Z2226)</f>
        <v/>
      </c>
      <c r="P410" s="116" t="str">
        <f t="shared" si="6"/>
        <v/>
      </c>
      <c r="Q410" s="114" t="str">
        <f>+IF(G410=0,"",'Ark1'!T2226)</f>
        <v/>
      </c>
      <c r="R410" s="222" t="str">
        <f>+IF(G410=0,"",'Ark1'!V2226)</f>
        <v/>
      </c>
      <c r="S410" s="32"/>
      <c r="T410" s="35"/>
      <c r="U410" s="35"/>
      <c r="V410" s="35"/>
      <c r="W410" s="35"/>
      <c r="X410" s="35"/>
    </row>
    <row r="411" spans="1:24" x14ac:dyDescent="0.5">
      <c r="A411" s="32"/>
      <c r="B411" s="297" t="str">
        <f>+IF(E411=2012,VLOOKUP(D411,K_navn!$A$2:$C$359,2),"")</f>
        <v/>
      </c>
      <c r="C411" s="297" t="str">
        <f>+IF(E411=2012,VLOOKUP(D411,K_navn!$A$2:$C$359,3),"")</f>
        <v/>
      </c>
      <c r="D411" s="115">
        <f>+'Ark1'!P2227</f>
        <v>3039</v>
      </c>
      <c r="E411" s="115">
        <f>+'Ark1'!C2227</f>
        <v>2014</v>
      </c>
      <c r="F411" s="116" t="str">
        <f>+IF('Ark1'!Q2227=0,"",'Ark1'!Q2227)</f>
        <v/>
      </c>
      <c r="G411" s="116">
        <f>+'Ark1'!R2227</f>
        <v>0</v>
      </c>
      <c r="H411" s="116">
        <f>+'Ark1'!S2227</f>
        <v>0</v>
      </c>
      <c r="I411" s="222" t="str">
        <f>+IF(G411=0,"",'Ark1'!AA2227)</f>
        <v/>
      </c>
      <c r="J411" s="222" t="str">
        <f>+IF(G411=0,"",'Ark1'!AB2227)</f>
        <v/>
      </c>
      <c r="K411" s="114" t="str">
        <f>+IF(G411=0,"",'Ark1'!U2227)</f>
        <v/>
      </c>
      <c r="L411" s="222" t="str">
        <f>+IF(G411=0,"",'Ark1'!W2227)</f>
        <v/>
      </c>
      <c r="M411" s="222" t="str">
        <f>+IF(G411=0,"",'Ark1'!X2227)</f>
        <v/>
      </c>
      <c r="N411" s="114" t="str">
        <f>+IF(G411=0,"",'Ark1'!Y2227)</f>
        <v/>
      </c>
      <c r="O411" s="116" t="str">
        <f>+IF(G411=0,"",'Ark1'!Z2227)</f>
        <v/>
      </c>
      <c r="P411" s="116" t="str">
        <f t="shared" si="6"/>
        <v/>
      </c>
      <c r="Q411" s="114" t="str">
        <f>+IF(G411=0,"",'Ark1'!T2227)</f>
        <v/>
      </c>
      <c r="R411" s="222" t="str">
        <f>+IF(G411=0,"",'Ark1'!V2227)</f>
        <v/>
      </c>
      <c r="S411" s="32"/>
      <c r="T411" s="35"/>
      <c r="U411" s="35"/>
      <c r="V411" s="35"/>
      <c r="W411" s="35"/>
      <c r="X411" s="35"/>
    </row>
    <row r="412" spans="1:24" x14ac:dyDescent="0.5">
      <c r="A412" s="32"/>
      <c r="B412" s="297" t="str">
        <f>+IF(E412=2012,VLOOKUP(D412,K_navn!$A$2:$C$359,2),"")</f>
        <v/>
      </c>
      <c r="C412" s="297" t="str">
        <f>+IF(E412=2012,VLOOKUP(D412,K_navn!$A$2:$C$359,3),"")</f>
        <v/>
      </c>
      <c r="D412" s="115">
        <f>+'Ark1'!P2228</f>
        <v>3039</v>
      </c>
      <c r="E412" s="115">
        <f>+'Ark1'!C2228</f>
        <v>2015</v>
      </c>
      <c r="F412" s="116" t="str">
        <f>+IF('Ark1'!Q2228=0,"",'Ark1'!Q2228)</f>
        <v/>
      </c>
      <c r="G412" s="116">
        <f>+'Ark1'!R2228</f>
        <v>0</v>
      </c>
      <c r="H412" s="116">
        <f>+'Ark1'!S2228</f>
        <v>0</v>
      </c>
      <c r="I412" s="222" t="str">
        <f>+IF(G412=0,"",'Ark1'!AA2228)</f>
        <v/>
      </c>
      <c r="J412" s="222" t="str">
        <f>+IF(G412=0,"",'Ark1'!AB2228)</f>
        <v/>
      </c>
      <c r="K412" s="114" t="str">
        <f>+IF(G412=0,"",'Ark1'!U2228)</f>
        <v/>
      </c>
      <c r="L412" s="222" t="str">
        <f>+IF(G412=0,"",'Ark1'!W2228)</f>
        <v/>
      </c>
      <c r="M412" s="222" t="str">
        <f>+IF(G412=0,"",'Ark1'!X2228)</f>
        <v/>
      </c>
      <c r="N412" s="114" t="str">
        <f>+IF(G412=0,"",'Ark1'!Y2228)</f>
        <v/>
      </c>
      <c r="O412" s="116" t="str">
        <f>+IF(G412=0,"",'Ark1'!Z2228)</f>
        <v/>
      </c>
      <c r="P412" s="116" t="str">
        <f t="shared" si="6"/>
        <v/>
      </c>
      <c r="Q412" s="114" t="str">
        <f>+IF(G412=0,"",'Ark1'!T2228)</f>
        <v/>
      </c>
      <c r="R412" s="222" t="str">
        <f>+IF(G412=0,"",'Ark1'!V2228)</f>
        <v/>
      </c>
      <c r="S412" s="32"/>
      <c r="T412" s="35"/>
      <c r="U412" s="35"/>
      <c r="V412" s="35"/>
      <c r="W412" s="35"/>
      <c r="X412" s="35"/>
    </row>
    <row r="413" spans="1:24" x14ac:dyDescent="0.5">
      <c r="A413" s="32"/>
      <c r="B413" s="297" t="str">
        <f>+IF(E413=2012,VLOOKUP(D413,K_navn!$A$2:$C$359,2),"")</f>
        <v/>
      </c>
      <c r="C413" s="297" t="str">
        <f>+IF(E413=2012,VLOOKUP(D413,K_navn!$A$2:$C$359,3),"")</f>
        <v/>
      </c>
      <c r="D413" s="115">
        <f>+'Ark1'!P2229</f>
        <v>3039</v>
      </c>
      <c r="E413" s="115">
        <f>+'Ark1'!C2229</f>
        <v>2016</v>
      </c>
      <c r="F413" s="116" t="str">
        <f>+IF('Ark1'!Q2229=0,"",'Ark1'!Q2229)</f>
        <v/>
      </c>
      <c r="G413" s="116">
        <f>+'Ark1'!R2229</f>
        <v>0</v>
      </c>
      <c r="H413" s="116">
        <f>+'Ark1'!S2229</f>
        <v>0</v>
      </c>
      <c r="I413" s="222" t="str">
        <f>+IF(G413=0,"",'Ark1'!AA2229)</f>
        <v/>
      </c>
      <c r="J413" s="222" t="str">
        <f>+IF(G413=0,"",'Ark1'!AB2229)</f>
        <v/>
      </c>
      <c r="K413" s="114" t="str">
        <f>+IF(G413=0,"",'Ark1'!U2229)</f>
        <v/>
      </c>
      <c r="L413" s="222" t="str">
        <f>+IF(G413=0,"",'Ark1'!W2229)</f>
        <v/>
      </c>
      <c r="M413" s="222" t="str">
        <f>+IF(G413=0,"",'Ark1'!X2229)</f>
        <v/>
      </c>
      <c r="N413" s="114" t="str">
        <f>+IF(G413=0,"",'Ark1'!Y2229)</f>
        <v/>
      </c>
      <c r="O413" s="116" t="str">
        <f>+IF(G413=0,"",'Ark1'!Z2229)</f>
        <v/>
      </c>
      <c r="P413" s="116" t="str">
        <f t="shared" si="6"/>
        <v/>
      </c>
      <c r="Q413" s="114" t="str">
        <f>+IF(G413=0,"",'Ark1'!T2229)</f>
        <v/>
      </c>
      <c r="R413" s="222" t="str">
        <f>+IF(G413=0,"",'Ark1'!V2229)</f>
        <v/>
      </c>
      <c r="S413" s="32"/>
      <c r="T413" s="35"/>
      <c r="U413" s="35"/>
      <c r="V413" s="35"/>
      <c r="W413" s="35"/>
      <c r="X413" s="35"/>
    </row>
    <row r="414" spans="1:24" x14ac:dyDescent="0.5">
      <c r="A414" s="32"/>
      <c r="B414" s="297" t="str">
        <f>+IF(E414=2012,VLOOKUP(D414,K_navn!$A$2:$C$359,2),"")</f>
        <v/>
      </c>
      <c r="C414" s="297" t="str">
        <f>+IF(E414=2012,VLOOKUP(D414,K_navn!$A$2:$C$359,3),"")</f>
        <v/>
      </c>
      <c r="D414" s="115">
        <f>+'Ark1'!P2230</f>
        <v>3039</v>
      </c>
      <c r="E414" s="115">
        <f>+'Ark1'!C2230</f>
        <v>2017</v>
      </c>
      <c r="F414" s="116" t="str">
        <f>+IF('Ark1'!Q2230=0,"",'Ark1'!Q2230)</f>
        <v/>
      </c>
      <c r="G414" s="116">
        <f>+'Ark1'!R2230</f>
        <v>0</v>
      </c>
      <c r="H414" s="116">
        <f>+'Ark1'!S2230</f>
        <v>0</v>
      </c>
      <c r="I414" s="222" t="str">
        <f>+IF(G414=0,"",'Ark1'!AA2230)</f>
        <v/>
      </c>
      <c r="J414" s="222" t="str">
        <f>+IF(G414=0,"",'Ark1'!AB2230)</f>
        <v/>
      </c>
      <c r="K414" s="114" t="str">
        <f>+IF(G414=0,"",'Ark1'!U2230)</f>
        <v/>
      </c>
      <c r="L414" s="222" t="str">
        <f>+IF(G414=0,"",'Ark1'!W2230)</f>
        <v/>
      </c>
      <c r="M414" s="222" t="str">
        <f>+IF(G414=0,"",'Ark1'!X2230)</f>
        <v/>
      </c>
      <c r="N414" s="114" t="str">
        <f>+IF(G414=0,"",'Ark1'!Y2230)</f>
        <v/>
      </c>
      <c r="O414" s="116" t="str">
        <f>+IF(G414=0,"",'Ark1'!Z2230)</f>
        <v/>
      </c>
      <c r="P414" s="116" t="str">
        <f t="shared" si="6"/>
        <v/>
      </c>
      <c r="Q414" s="114" t="str">
        <f>+IF(G414=0,"",'Ark1'!T2230)</f>
        <v/>
      </c>
      <c r="R414" s="222" t="str">
        <f>+IF(G414=0,"",'Ark1'!V2230)</f>
        <v/>
      </c>
      <c r="S414" s="32"/>
      <c r="T414" s="35"/>
      <c r="U414" s="35"/>
      <c r="V414" s="35"/>
      <c r="W414" s="35"/>
      <c r="X414" s="35"/>
    </row>
    <row r="415" spans="1:24" x14ac:dyDescent="0.5">
      <c r="A415" s="32"/>
      <c r="B415" s="297" t="str">
        <f>+IF(E415=2012,VLOOKUP(D415,K_navn!$A$2:$C$359,2),"")</f>
        <v/>
      </c>
      <c r="C415" s="297" t="str">
        <f>+IF(E415=2012,VLOOKUP(D415,K_navn!$A$2:$C$359,3),"")</f>
        <v/>
      </c>
      <c r="D415" s="115">
        <f>+'Ark1'!P2231</f>
        <v>3039</v>
      </c>
      <c r="E415" s="115">
        <f>+'Ark1'!C2231</f>
        <v>2018</v>
      </c>
      <c r="F415" s="116" t="str">
        <f>+IF('Ark1'!Q2231=0,"",'Ark1'!Q2231)</f>
        <v/>
      </c>
      <c r="G415" s="116">
        <f>+'Ark1'!R2231</f>
        <v>0</v>
      </c>
      <c r="H415" s="116">
        <f>+'Ark1'!S2231</f>
        <v>0</v>
      </c>
      <c r="I415" s="222" t="str">
        <f>+IF(G415=0,"",'Ark1'!AA2231)</f>
        <v/>
      </c>
      <c r="J415" s="222" t="str">
        <f>+IF(G415=0,"",'Ark1'!AB2231)</f>
        <v/>
      </c>
      <c r="K415" s="114" t="str">
        <f>+IF(G415=0,"",'Ark1'!U2231)</f>
        <v/>
      </c>
      <c r="L415" s="222" t="str">
        <f>+IF(G415=0,"",'Ark1'!W2231)</f>
        <v/>
      </c>
      <c r="M415" s="222" t="str">
        <f>+IF(G415=0,"",'Ark1'!X2231)</f>
        <v/>
      </c>
      <c r="N415" s="114" t="str">
        <f>+IF(G415=0,"",'Ark1'!Y2231)</f>
        <v/>
      </c>
      <c r="O415" s="116" t="str">
        <f>+IF(G415=0,"",'Ark1'!Z2231)</f>
        <v/>
      </c>
      <c r="P415" s="116" t="str">
        <f t="shared" si="6"/>
        <v/>
      </c>
      <c r="Q415" s="114" t="str">
        <f>+IF(G415=0,"",'Ark1'!T2231)</f>
        <v/>
      </c>
      <c r="R415" s="222" t="str">
        <f>+IF(G415=0,"",'Ark1'!V2231)</f>
        <v/>
      </c>
      <c r="S415" s="32"/>
      <c r="T415" s="35"/>
      <c r="U415" s="35"/>
      <c r="V415" s="35"/>
      <c r="W415" s="35"/>
      <c r="X415" s="35"/>
    </row>
    <row r="416" spans="1:24" x14ac:dyDescent="0.5">
      <c r="A416" s="32"/>
      <c r="B416" s="297" t="str">
        <f>+IF(E416=2012,VLOOKUP(D416,K_navn!$A$2:$C$359,2),"")</f>
        <v/>
      </c>
      <c r="C416" s="297" t="str">
        <f>+IF(E416=2012,VLOOKUP(D416,K_navn!$A$2:$C$359,3),"")</f>
        <v/>
      </c>
      <c r="D416" s="115">
        <f>+'Ark1'!P2232</f>
        <v>3039</v>
      </c>
      <c r="E416" s="115">
        <f>+'Ark1'!C2232</f>
        <v>2019</v>
      </c>
      <c r="F416" s="116" t="str">
        <f>+IF('Ark1'!Q2232=0,"",'Ark1'!Q2232)</f>
        <v/>
      </c>
      <c r="G416" s="116">
        <f>+'Ark1'!R2232</f>
        <v>0</v>
      </c>
      <c r="H416" s="116">
        <f>+'Ark1'!S2232</f>
        <v>0</v>
      </c>
      <c r="I416" s="222" t="str">
        <f>+IF(G416=0,"",'Ark1'!AA2232)</f>
        <v/>
      </c>
      <c r="J416" s="222" t="str">
        <f>+IF(G416=0,"",'Ark1'!AB2232)</f>
        <v/>
      </c>
      <c r="K416" s="114" t="str">
        <f>+IF(G416=0,"",'Ark1'!U2232)</f>
        <v/>
      </c>
      <c r="L416" s="222" t="str">
        <f>+IF(G416=0,"",'Ark1'!W2232)</f>
        <v/>
      </c>
      <c r="M416" s="222" t="str">
        <f>+IF(G416=0,"",'Ark1'!X2232)</f>
        <v/>
      </c>
      <c r="N416" s="114" t="str">
        <f>+IF(G416=0,"",'Ark1'!Y2232)</f>
        <v/>
      </c>
      <c r="O416" s="116" t="str">
        <f>+IF(G416=0,"",'Ark1'!Z2232)</f>
        <v/>
      </c>
      <c r="P416" s="116" t="str">
        <f t="shared" si="6"/>
        <v/>
      </c>
      <c r="Q416" s="114" t="str">
        <f>+IF(G416=0,"",'Ark1'!T2232)</f>
        <v/>
      </c>
      <c r="R416" s="222" t="str">
        <f>+IF(G416=0,"",'Ark1'!V2232)</f>
        <v/>
      </c>
      <c r="S416" s="32"/>
      <c r="T416" s="35"/>
      <c r="U416" s="35"/>
      <c r="V416" s="35"/>
      <c r="W416" s="35"/>
      <c r="X416" s="35"/>
    </row>
    <row r="417" spans="1:24" x14ac:dyDescent="0.5">
      <c r="A417" s="32"/>
      <c r="B417" s="297" t="str">
        <f>+IF(E417=2012,VLOOKUP(D417,K_navn!$A$2:$C$359,2),"")</f>
        <v/>
      </c>
      <c r="C417" s="297" t="str">
        <f>+IF(E417=2012,VLOOKUP(D417,K_navn!$A$2:$C$359,3),"")</f>
        <v/>
      </c>
      <c r="D417" s="115">
        <f>+'Ark1'!P2233</f>
        <v>3039</v>
      </c>
      <c r="E417" s="115">
        <f>+'Ark1'!C2233</f>
        <v>2020</v>
      </c>
      <c r="F417" s="116" t="str">
        <f>+IF('Ark1'!Q2233=0,"",'Ark1'!Q2233)</f>
        <v/>
      </c>
      <c r="G417" s="116">
        <f>+'Ark1'!R2233</f>
        <v>0</v>
      </c>
      <c r="H417" s="116">
        <f>+'Ark1'!S2233</f>
        <v>0</v>
      </c>
      <c r="I417" s="222" t="str">
        <f>+IF(G417=0,"",'Ark1'!AA2233)</f>
        <v/>
      </c>
      <c r="J417" s="222" t="str">
        <f>+IF(G417=0,"",'Ark1'!AB2233)</f>
        <v/>
      </c>
      <c r="K417" s="114" t="str">
        <f>+IF(G417=0,"",'Ark1'!U2233)</f>
        <v/>
      </c>
      <c r="L417" s="222" t="str">
        <f>+IF(G417=0,"",'Ark1'!W2233)</f>
        <v/>
      </c>
      <c r="M417" s="222" t="str">
        <f>+IF(G417=0,"",'Ark1'!X2233)</f>
        <v/>
      </c>
      <c r="N417" s="114" t="str">
        <f>+IF(G417=0,"",'Ark1'!Y2233)</f>
        <v/>
      </c>
      <c r="O417" s="116" t="str">
        <f>+IF(G417=0,"",'Ark1'!Z2233)</f>
        <v/>
      </c>
      <c r="P417" s="116" t="str">
        <f t="shared" si="6"/>
        <v/>
      </c>
      <c r="Q417" s="114" t="str">
        <f>+IF(G417=0,"",'Ark1'!T2233)</f>
        <v/>
      </c>
      <c r="R417" s="222" t="str">
        <f>+IF(G417=0,"",'Ark1'!V2233)</f>
        <v/>
      </c>
      <c r="S417" s="32"/>
      <c r="T417" s="35"/>
      <c r="U417" s="35"/>
      <c r="V417" s="35"/>
      <c r="W417" s="35"/>
      <c r="X417" s="35"/>
    </row>
    <row r="418" spans="1:24" x14ac:dyDescent="0.5">
      <c r="A418" s="32"/>
      <c r="B418" s="297" t="str">
        <f>+IF(E418=2012,VLOOKUP(D418,K_navn!$A$2:$C$359,2),"")</f>
        <v/>
      </c>
      <c r="C418" s="297" t="str">
        <f>+IF(E418=2012,VLOOKUP(D418,K_navn!$A$2:$C$359,3),"")</f>
        <v/>
      </c>
      <c r="D418" s="115">
        <f>+'Ark1'!P2234</f>
        <v>3039</v>
      </c>
      <c r="E418" s="115">
        <f>+'Ark1'!C2234</f>
        <v>2021</v>
      </c>
      <c r="F418" s="116" t="str">
        <f>+IF('Ark1'!Q2234=0,"",'Ark1'!Q2234)</f>
        <v/>
      </c>
      <c r="G418" s="116">
        <f>+'Ark1'!R2234</f>
        <v>0</v>
      </c>
      <c r="H418" s="116">
        <f>+'Ark1'!S2234</f>
        <v>0</v>
      </c>
      <c r="I418" s="222" t="str">
        <f>+IF(G418=0,"",'Ark1'!AA2234)</f>
        <v/>
      </c>
      <c r="J418" s="222" t="str">
        <f>+IF(G418=0,"",'Ark1'!AB2234)</f>
        <v/>
      </c>
      <c r="K418" s="114" t="str">
        <f>+IF(G418=0,"",'Ark1'!U2234)</f>
        <v/>
      </c>
      <c r="L418" s="222" t="str">
        <f>+IF(G418=0,"",'Ark1'!W2234)</f>
        <v/>
      </c>
      <c r="M418" s="222" t="str">
        <f>+IF(G418=0,"",'Ark1'!X2234)</f>
        <v/>
      </c>
      <c r="N418" s="114" t="str">
        <f>+IF(G418=0,"",'Ark1'!Y2234)</f>
        <v/>
      </c>
      <c r="O418" s="116" t="str">
        <f>+IF(G418=0,"",'Ark1'!Z2234)</f>
        <v/>
      </c>
      <c r="P418" s="116" t="str">
        <f t="shared" si="6"/>
        <v/>
      </c>
      <c r="Q418" s="114" t="str">
        <f>+IF(G418=0,"",'Ark1'!T2234)</f>
        <v/>
      </c>
      <c r="R418" s="222" t="str">
        <f>+IF(G418=0,"",'Ark1'!V2234)</f>
        <v/>
      </c>
      <c r="S418" s="32"/>
      <c r="T418" s="35"/>
      <c r="U418" s="35"/>
      <c r="V418" s="35"/>
      <c r="W418" s="35"/>
      <c r="X418" s="35"/>
    </row>
    <row r="419" spans="1:24" x14ac:dyDescent="0.5">
      <c r="A419" s="32"/>
      <c r="B419" s="297" t="str">
        <f>+IF(E419=2012,VLOOKUP(D419,K_navn!$A$2:$C$359,2),"")</f>
        <v/>
      </c>
      <c r="C419" s="297" t="str">
        <f>+IF(E419=2012,VLOOKUP(D419,K_navn!$A$2:$C$359,3),"")</f>
        <v/>
      </c>
      <c r="D419" s="115">
        <f>+'Ark1'!P2235</f>
        <v>3039</v>
      </c>
      <c r="E419" s="115">
        <f>+'Ark1'!C2235</f>
        <v>2022</v>
      </c>
      <c r="F419" s="116" t="str">
        <f>+IF('Ark1'!Q2235=0,"",'Ark1'!Q2235)</f>
        <v/>
      </c>
      <c r="G419" s="116">
        <f>+'Ark1'!R2235</f>
        <v>0</v>
      </c>
      <c r="H419" s="116">
        <f>+'Ark1'!S2235</f>
        <v>0</v>
      </c>
      <c r="I419" s="222" t="str">
        <f>+IF(G419=0,"",'Ark1'!AA2235)</f>
        <v/>
      </c>
      <c r="J419" s="222" t="str">
        <f>+IF(G419=0,"",'Ark1'!AB2235)</f>
        <v/>
      </c>
      <c r="K419" s="114" t="str">
        <f>+IF(G419=0,"",'Ark1'!U2235)</f>
        <v/>
      </c>
      <c r="L419" s="222" t="str">
        <f>+IF(G419=0,"",'Ark1'!W2235)</f>
        <v/>
      </c>
      <c r="M419" s="222" t="str">
        <f>+IF(G419=0,"",'Ark1'!X2235)</f>
        <v/>
      </c>
      <c r="N419" s="114" t="str">
        <f>+IF(G419=0,"",'Ark1'!Y2235)</f>
        <v/>
      </c>
      <c r="O419" s="116" t="str">
        <f>+IF(G419=0,"",'Ark1'!Z2235)</f>
        <v/>
      </c>
      <c r="P419" s="116" t="str">
        <f t="shared" si="6"/>
        <v/>
      </c>
      <c r="Q419" s="114" t="str">
        <f>+IF(G419=0,"",'Ark1'!T2235)</f>
        <v/>
      </c>
      <c r="R419" s="222" t="str">
        <f>+IF(G419=0,"",'Ark1'!V2235)</f>
        <v/>
      </c>
      <c r="S419" s="32"/>
      <c r="T419" s="35"/>
      <c r="U419" s="35"/>
      <c r="V419" s="35"/>
      <c r="W419" s="35"/>
      <c r="X419" s="35"/>
    </row>
    <row r="420" spans="1:24" x14ac:dyDescent="0.5">
      <c r="A420" s="32"/>
      <c r="B420" s="297" t="str">
        <f>+IF(E420=2012,VLOOKUP(D420,K_navn!$A$2:$C$359,2),"")</f>
        <v>Nesbyen</v>
      </c>
      <c r="C420" s="297" t="str">
        <f>+IF(E420=2012,VLOOKUP(D420,K_navn!$A$2:$C$359,3),"")</f>
        <v>Viken</v>
      </c>
      <c r="D420" s="115">
        <f>+'Ark1'!P2236</f>
        <v>3040</v>
      </c>
      <c r="E420" s="115">
        <f>+'Ark1'!C2236</f>
        <v>2012</v>
      </c>
      <c r="F420" s="116" t="str">
        <f>+IF('Ark1'!Q2236=0,"",'Ark1'!Q2236)</f>
        <v/>
      </c>
      <c r="G420" s="116">
        <f>+'Ark1'!R2236</f>
        <v>0</v>
      </c>
      <c r="H420" s="116">
        <f>+'Ark1'!S2236</f>
        <v>0</v>
      </c>
      <c r="I420" s="222" t="str">
        <f>+IF(G420=0,"",'Ark1'!AA2236)</f>
        <v/>
      </c>
      <c r="J420" s="222" t="str">
        <f>+IF(G420=0,"",'Ark1'!AB2236)</f>
        <v/>
      </c>
      <c r="K420" s="114" t="str">
        <f>+IF(G420=0,"",'Ark1'!U2236)</f>
        <v/>
      </c>
      <c r="L420" s="222" t="str">
        <f>+IF(G420=0,"",'Ark1'!W2236)</f>
        <v/>
      </c>
      <c r="M420" s="222" t="str">
        <f>+IF(G420=0,"",'Ark1'!X2236)</f>
        <v/>
      </c>
      <c r="N420" s="114" t="str">
        <f>+IF(G420=0,"",'Ark1'!Y2236)</f>
        <v/>
      </c>
      <c r="O420" s="116" t="str">
        <f>+IF(G420=0,"",'Ark1'!Z2236)</f>
        <v/>
      </c>
      <c r="P420" s="116" t="str">
        <f t="shared" si="6"/>
        <v/>
      </c>
      <c r="Q420" s="114" t="str">
        <f>+IF(G420=0,"",'Ark1'!T2236)</f>
        <v/>
      </c>
      <c r="R420" s="222" t="str">
        <f>+IF(G420=0,"",'Ark1'!V2236)</f>
        <v/>
      </c>
      <c r="S420" s="32"/>
      <c r="T420" s="35"/>
      <c r="U420" s="35"/>
      <c r="V420" s="35"/>
      <c r="W420" s="35"/>
      <c r="X420" s="35"/>
    </row>
    <row r="421" spans="1:24" x14ac:dyDescent="0.5">
      <c r="A421" s="32"/>
      <c r="B421" s="297" t="str">
        <f>+IF(E421=2012,VLOOKUP(D421,K_navn!$A$2:$C$359,2),"")</f>
        <v/>
      </c>
      <c r="C421" s="297" t="str">
        <f>+IF(E421=2012,VLOOKUP(D421,K_navn!$A$2:$C$359,3),"")</f>
        <v/>
      </c>
      <c r="D421" s="115">
        <f>+'Ark1'!P2237</f>
        <v>3040</v>
      </c>
      <c r="E421" s="115">
        <f>+'Ark1'!C2237</f>
        <v>2013</v>
      </c>
      <c r="F421" s="116" t="str">
        <f>+IF('Ark1'!Q2237=0,"",'Ark1'!Q2237)</f>
        <v/>
      </c>
      <c r="G421" s="116">
        <f>+'Ark1'!R2237</f>
        <v>0</v>
      </c>
      <c r="H421" s="116">
        <f>+'Ark1'!S2237</f>
        <v>0</v>
      </c>
      <c r="I421" s="222" t="str">
        <f>+IF(G421=0,"",'Ark1'!AA2237)</f>
        <v/>
      </c>
      <c r="J421" s="222" t="str">
        <f>+IF(G421=0,"",'Ark1'!AB2237)</f>
        <v/>
      </c>
      <c r="K421" s="114" t="str">
        <f>+IF(G421=0,"",'Ark1'!U2237)</f>
        <v/>
      </c>
      <c r="L421" s="222" t="str">
        <f>+IF(G421=0,"",'Ark1'!W2237)</f>
        <v/>
      </c>
      <c r="M421" s="222" t="str">
        <f>+IF(G421=0,"",'Ark1'!X2237)</f>
        <v/>
      </c>
      <c r="N421" s="114" t="str">
        <f>+IF(G421=0,"",'Ark1'!Y2237)</f>
        <v/>
      </c>
      <c r="O421" s="116" t="str">
        <f>+IF(G421=0,"",'Ark1'!Z2237)</f>
        <v/>
      </c>
      <c r="P421" s="116" t="str">
        <f t="shared" si="6"/>
        <v/>
      </c>
      <c r="Q421" s="114" t="str">
        <f>+IF(G421=0,"",'Ark1'!T2237)</f>
        <v/>
      </c>
      <c r="R421" s="222" t="str">
        <f>+IF(G421=0,"",'Ark1'!V2237)</f>
        <v/>
      </c>
      <c r="S421" s="32"/>
      <c r="T421" s="35"/>
      <c r="U421" s="35"/>
      <c r="V421" s="35"/>
      <c r="W421" s="35"/>
      <c r="X421" s="35"/>
    </row>
    <row r="422" spans="1:24" x14ac:dyDescent="0.5">
      <c r="A422" s="32"/>
      <c r="B422" s="297" t="str">
        <f>+IF(E422=2012,VLOOKUP(D422,K_navn!$A$2:$C$359,2),"")</f>
        <v/>
      </c>
      <c r="C422" s="297" t="str">
        <f>+IF(E422=2012,VLOOKUP(D422,K_navn!$A$2:$C$359,3),"")</f>
        <v/>
      </c>
      <c r="D422" s="115">
        <f>+'Ark1'!P2238</f>
        <v>3040</v>
      </c>
      <c r="E422" s="115">
        <f>+'Ark1'!C2238</f>
        <v>2014</v>
      </c>
      <c r="F422" s="116" t="str">
        <f>+IF('Ark1'!Q2238=0,"",'Ark1'!Q2238)</f>
        <v/>
      </c>
      <c r="G422" s="116">
        <f>+'Ark1'!R2238</f>
        <v>0</v>
      </c>
      <c r="H422" s="116">
        <f>+'Ark1'!S2238</f>
        <v>0</v>
      </c>
      <c r="I422" s="222" t="str">
        <f>+IF(G422=0,"",'Ark1'!AA2238)</f>
        <v/>
      </c>
      <c r="J422" s="222" t="str">
        <f>+IF(G422=0,"",'Ark1'!AB2238)</f>
        <v/>
      </c>
      <c r="K422" s="114" t="str">
        <f>+IF(G422=0,"",'Ark1'!U2238)</f>
        <v/>
      </c>
      <c r="L422" s="222" t="str">
        <f>+IF(G422=0,"",'Ark1'!W2238)</f>
        <v/>
      </c>
      <c r="M422" s="222" t="str">
        <f>+IF(G422=0,"",'Ark1'!X2238)</f>
        <v/>
      </c>
      <c r="N422" s="114" t="str">
        <f>+IF(G422=0,"",'Ark1'!Y2238)</f>
        <v/>
      </c>
      <c r="O422" s="116" t="str">
        <f>+IF(G422=0,"",'Ark1'!Z2238)</f>
        <v/>
      </c>
      <c r="P422" s="116" t="str">
        <f t="shared" si="6"/>
        <v/>
      </c>
      <c r="Q422" s="114" t="str">
        <f>+IF(G422=0,"",'Ark1'!T2238)</f>
        <v/>
      </c>
      <c r="R422" s="222" t="str">
        <f>+IF(G422=0,"",'Ark1'!V2238)</f>
        <v/>
      </c>
      <c r="S422" s="32"/>
      <c r="T422" s="35"/>
      <c r="U422" s="35"/>
      <c r="V422" s="35"/>
      <c r="W422" s="35"/>
      <c r="X422" s="35"/>
    </row>
    <row r="423" spans="1:24" x14ac:dyDescent="0.5">
      <c r="A423" s="32"/>
      <c r="B423" s="297" t="str">
        <f>+IF(E423=2012,VLOOKUP(D423,K_navn!$A$2:$C$359,2),"")</f>
        <v/>
      </c>
      <c r="C423" s="297" t="str">
        <f>+IF(E423=2012,VLOOKUP(D423,K_navn!$A$2:$C$359,3),"")</f>
        <v/>
      </c>
      <c r="D423" s="115">
        <f>+'Ark1'!P2239</f>
        <v>3040</v>
      </c>
      <c r="E423" s="115">
        <f>+'Ark1'!C2239</f>
        <v>2015</v>
      </c>
      <c r="F423" s="116" t="str">
        <f>+IF('Ark1'!Q2239=0,"",'Ark1'!Q2239)</f>
        <v/>
      </c>
      <c r="G423" s="116">
        <f>+'Ark1'!R2239</f>
        <v>0</v>
      </c>
      <c r="H423" s="116">
        <f>+'Ark1'!S2239</f>
        <v>0</v>
      </c>
      <c r="I423" s="222" t="str">
        <f>+IF(G423=0,"",'Ark1'!AA2239)</f>
        <v/>
      </c>
      <c r="J423" s="222" t="str">
        <f>+IF(G423=0,"",'Ark1'!AB2239)</f>
        <v/>
      </c>
      <c r="K423" s="114" t="str">
        <f>+IF(G423=0,"",'Ark1'!U2239)</f>
        <v/>
      </c>
      <c r="L423" s="222" t="str">
        <f>+IF(G423=0,"",'Ark1'!W2239)</f>
        <v/>
      </c>
      <c r="M423" s="222" t="str">
        <f>+IF(G423=0,"",'Ark1'!X2239)</f>
        <v/>
      </c>
      <c r="N423" s="114" t="str">
        <f>+IF(G423=0,"",'Ark1'!Y2239)</f>
        <v/>
      </c>
      <c r="O423" s="116" t="str">
        <f>+IF(G423=0,"",'Ark1'!Z2239)</f>
        <v/>
      </c>
      <c r="P423" s="116" t="str">
        <f t="shared" si="6"/>
        <v/>
      </c>
      <c r="Q423" s="114" t="str">
        <f>+IF(G423=0,"",'Ark1'!T2239)</f>
        <v/>
      </c>
      <c r="R423" s="222" t="str">
        <f>+IF(G423=0,"",'Ark1'!V2239)</f>
        <v/>
      </c>
      <c r="S423" s="32"/>
      <c r="T423" s="35"/>
      <c r="U423" s="35"/>
      <c r="V423" s="35"/>
      <c r="W423" s="35"/>
      <c r="X423" s="35"/>
    </row>
    <row r="424" spans="1:24" x14ac:dyDescent="0.5">
      <c r="A424" s="32"/>
      <c r="B424" s="297" t="str">
        <f>+IF(E424=2012,VLOOKUP(D424,K_navn!$A$2:$C$359,2),"")</f>
        <v/>
      </c>
      <c r="C424" s="297" t="str">
        <f>+IF(E424=2012,VLOOKUP(D424,K_navn!$A$2:$C$359,3),"")</f>
        <v/>
      </c>
      <c r="D424" s="115">
        <f>+'Ark1'!P2240</f>
        <v>3040</v>
      </c>
      <c r="E424" s="115">
        <f>+'Ark1'!C2240</f>
        <v>2016</v>
      </c>
      <c r="F424" s="116" t="str">
        <f>+IF('Ark1'!Q2240=0,"",'Ark1'!Q2240)</f>
        <v/>
      </c>
      <c r="G424" s="116">
        <f>+'Ark1'!R2240</f>
        <v>0</v>
      </c>
      <c r="H424" s="116">
        <f>+'Ark1'!S2240</f>
        <v>0</v>
      </c>
      <c r="I424" s="222" t="str">
        <f>+IF(G424=0,"",'Ark1'!AA2240)</f>
        <v/>
      </c>
      <c r="J424" s="222" t="str">
        <f>+IF(G424=0,"",'Ark1'!AB2240)</f>
        <v/>
      </c>
      <c r="K424" s="114" t="str">
        <f>+IF(G424=0,"",'Ark1'!U2240)</f>
        <v/>
      </c>
      <c r="L424" s="222" t="str">
        <f>+IF(G424=0,"",'Ark1'!W2240)</f>
        <v/>
      </c>
      <c r="M424" s="222" t="str">
        <f>+IF(G424=0,"",'Ark1'!X2240)</f>
        <v/>
      </c>
      <c r="N424" s="114" t="str">
        <f>+IF(G424=0,"",'Ark1'!Y2240)</f>
        <v/>
      </c>
      <c r="O424" s="116" t="str">
        <f>+IF(G424=0,"",'Ark1'!Z2240)</f>
        <v/>
      </c>
      <c r="P424" s="116" t="str">
        <f t="shared" si="6"/>
        <v/>
      </c>
      <c r="Q424" s="114" t="str">
        <f>+IF(G424=0,"",'Ark1'!T2240)</f>
        <v/>
      </c>
      <c r="R424" s="222" t="str">
        <f>+IF(G424=0,"",'Ark1'!V2240)</f>
        <v/>
      </c>
      <c r="S424" s="32"/>
      <c r="T424" s="35"/>
      <c r="U424" s="35"/>
      <c r="V424" s="35"/>
      <c r="W424" s="35"/>
      <c r="X424" s="35"/>
    </row>
    <row r="425" spans="1:24" x14ac:dyDescent="0.5">
      <c r="A425" s="32"/>
      <c r="B425" s="297" t="str">
        <f>+IF(E425=2012,VLOOKUP(D425,K_navn!$A$2:$C$359,2),"")</f>
        <v/>
      </c>
      <c r="C425" s="297" t="str">
        <f>+IF(E425=2012,VLOOKUP(D425,K_navn!$A$2:$C$359,3),"")</f>
        <v/>
      </c>
      <c r="D425" s="115">
        <f>+'Ark1'!P2241</f>
        <v>3040</v>
      </c>
      <c r="E425" s="115">
        <f>+'Ark1'!C2241</f>
        <v>2017</v>
      </c>
      <c r="F425" s="116" t="str">
        <f>+IF('Ark1'!Q2241=0,"",'Ark1'!Q2241)</f>
        <v/>
      </c>
      <c r="G425" s="116">
        <f>+'Ark1'!R2241</f>
        <v>0</v>
      </c>
      <c r="H425" s="116">
        <f>+'Ark1'!S2241</f>
        <v>0</v>
      </c>
      <c r="I425" s="222" t="str">
        <f>+IF(G425=0,"",'Ark1'!AA2241)</f>
        <v/>
      </c>
      <c r="J425" s="222" t="str">
        <f>+IF(G425=0,"",'Ark1'!AB2241)</f>
        <v/>
      </c>
      <c r="K425" s="114" t="str">
        <f>+IF(G425=0,"",'Ark1'!U2241)</f>
        <v/>
      </c>
      <c r="L425" s="222" t="str">
        <f>+IF(G425=0,"",'Ark1'!W2241)</f>
        <v/>
      </c>
      <c r="M425" s="222" t="str">
        <f>+IF(G425=0,"",'Ark1'!X2241)</f>
        <v/>
      </c>
      <c r="N425" s="114" t="str">
        <f>+IF(G425=0,"",'Ark1'!Y2241)</f>
        <v/>
      </c>
      <c r="O425" s="116" t="str">
        <f>+IF(G425=0,"",'Ark1'!Z2241)</f>
        <v/>
      </c>
      <c r="P425" s="116" t="str">
        <f t="shared" si="6"/>
        <v/>
      </c>
      <c r="Q425" s="114" t="str">
        <f>+IF(G425=0,"",'Ark1'!T2241)</f>
        <v/>
      </c>
      <c r="R425" s="222" t="str">
        <f>+IF(G425=0,"",'Ark1'!V2241)</f>
        <v/>
      </c>
      <c r="S425" s="32"/>
      <c r="T425" s="35"/>
      <c r="U425" s="35"/>
      <c r="V425" s="35"/>
      <c r="W425" s="35"/>
      <c r="X425" s="35"/>
    </row>
    <row r="426" spans="1:24" x14ac:dyDescent="0.5">
      <c r="A426" s="32"/>
      <c r="B426" s="297" t="str">
        <f>+IF(E426=2012,VLOOKUP(D426,K_navn!$A$2:$C$359,2),"")</f>
        <v/>
      </c>
      <c r="C426" s="297" t="str">
        <f>+IF(E426=2012,VLOOKUP(D426,K_navn!$A$2:$C$359,3),"")</f>
        <v/>
      </c>
      <c r="D426" s="115">
        <f>+'Ark1'!P2242</f>
        <v>3040</v>
      </c>
      <c r="E426" s="115">
        <f>+'Ark1'!C2242</f>
        <v>2018</v>
      </c>
      <c r="F426" s="116" t="str">
        <f>+IF('Ark1'!Q2242=0,"",'Ark1'!Q2242)</f>
        <v/>
      </c>
      <c r="G426" s="116">
        <f>+'Ark1'!R2242</f>
        <v>0</v>
      </c>
      <c r="H426" s="116">
        <f>+'Ark1'!S2242</f>
        <v>0</v>
      </c>
      <c r="I426" s="222" t="str">
        <f>+IF(G426=0,"",'Ark1'!AA2242)</f>
        <v/>
      </c>
      <c r="J426" s="222" t="str">
        <f>+IF(G426=0,"",'Ark1'!AB2242)</f>
        <v/>
      </c>
      <c r="K426" s="114" t="str">
        <f>+IF(G426=0,"",'Ark1'!U2242)</f>
        <v/>
      </c>
      <c r="L426" s="222" t="str">
        <f>+IF(G426=0,"",'Ark1'!W2242)</f>
        <v/>
      </c>
      <c r="M426" s="222" t="str">
        <f>+IF(G426=0,"",'Ark1'!X2242)</f>
        <v/>
      </c>
      <c r="N426" s="114" t="str">
        <f>+IF(G426=0,"",'Ark1'!Y2242)</f>
        <v/>
      </c>
      <c r="O426" s="116" t="str">
        <f>+IF(G426=0,"",'Ark1'!Z2242)</f>
        <v/>
      </c>
      <c r="P426" s="116" t="str">
        <f t="shared" si="6"/>
        <v/>
      </c>
      <c r="Q426" s="114" t="str">
        <f>+IF(G426=0,"",'Ark1'!T2242)</f>
        <v/>
      </c>
      <c r="R426" s="222" t="str">
        <f>+IF(G426=0,"",'Ark1'!V2242)</f>
        <v/>
      </c>
      <c r="S426" s="32"/>
      <c r="T426" s="35"/>
      <c r="U426" s="35"/>
      <c r="V426" s="35"/>
      <c r="W426" s="35"/>
      <c r="X426" s="35"/>
    </row>
    <row r="427" spans="1:24" x14ac:dyDescent="0.5">
      <c r="A427" s="32"/>
      <c r="B427" s="297" t="str">
        <f>+IF(E427=2012,VLOOKUP(D427,K_navn!$A$2:$C$359,2),"")</f>
        <v/>
      </c>
      <c r="C427" s="297" t="str">
        <f>+IF(E427=2012,VLOOKUP(D427,K_navn!$A$2:$C$359,3),"")</f>
        <v/>
      </c>
      <c r="D427" s="115">
        <f>+'Ark1'!P2243</f>
        <v>3040</v>
      </c>
      <c r="E427" s="115">
        <f>+'Ark1'!C2243</f>
        <v>2019</v>
      </c>
      <c r="F427" s="116" t="str">
        <f>+IF('Ark1'!Q2243=0,"",'Ark1'!Q2243)</f>
        <v/>
      </c>
      <c r="G427" s="116">
        <f>+'Ark1'!R2243</f>
        <v>0</v>
      </c>
      <c r="H427" s="116">
        <f>+'Ark1'!S2243</f>
        <v>0</v>
      </c>
      <c r="I427" s="222" t="str">
        <f>+IF(G427=0,"",'Ark1'!AA2243)</f>
        <v/>
      </c>
      <c r="J427" s="222" t="str">
        <f>+IF(G427=0,"",'Ark1'!AB2243)</f>
        <v/>
      </c>
      <c r="K427" s="114" t="str">
        <f>+IF(G427=0,"",'Ark1'!U2243)</f>
        <v/>
      </c>
      <c r="L427" s="222" t="str">
        <f>+IF(G427=0,"",'Ark1'!W2243)</f>
        <v/>
      </c>
      <c r="M427" s="222" t="str">
        <f>+IF(G427=0,"",'Ark1'!X2243)</f>
        <v/>
      </c>
      <c r="N427" s="114" t="str">
        <f>+IF(G427=0,"",'Ark1'!Y2243)</f>
        <v/>
      </c>
      <c r="O427" s="116" t="str">
        <f>+IF(G427=0,"",'Ark1'!Z2243)</f>
        <v/>
      </c>
      <c r="P427" s="116" t="str">
        <f t="shared" si="6"/>
        <v/>
      </c>
      <c r="Q427" s="114" t="str">
        <f>+IF(G427=0,"",'Ark1'!T2243)</f>
        <v/>
      </c>
      <c r="R427" s="222" t="str">
        <f>+IF(G427=0,"",'Ark1'!V2243)</f>
        <v/>
      </c>
      <c r="S427" s="32"/>
      <c r="T427" s="35"/>
      <c r="U427" s="35"/>
      <c r="V427" s="35"/>
      <c r="W427" s="35"/>
      <c r="X427" s="35"/>
    </row>
    <row r="428" spans="1:24" x14ac:dyDescent="0.5">
      <c r="A428" s="32"/>
      <c r="B428" s="297" t="str">
        <f>+IF(E428=2012,VLOOKUP(D428,K_navn!$A$2:$C$359,2),"")</f>
        <v/>
      </c>
      <c r="C428" s="297" t="str">
        <f>+IF(E428=2012,VLOOKUP(D428,K_navn!$A$2:$C$359,3),"")</f>
        <v/>
      </c>
      <c r="D428" s="115">
        <f>+'Ark1'!P2244</f>
        <v>3040</v>
      </c>
      <c r="E428" s="115">
        <f>+'Ark1'!C2244</f>
        <v>2020</v>
      </c>
      <c r="F428" s="116" t="str">
        <f>+IF('Ark1'!Q2244=0,"",'Ark1'!Q2244)</f>
        <v/>
      </c>
      <c r="G428" s="116">
        <f>+'Ark1'!R2244</f>
        <v>0</v>
      </c>
      <c r="H428" s="116">
        <f>+'Ark1'!S2244</f>
        <v>0</v>
      </c>
      <c r="I428" s="222" t="str">
        <f>+IF(G428=0,"",'Ark1'!AA2244)</f>
        <v/>
      </c>
      <c r="J428" s="222" t="str">
        <f>+IF(G428=0,"",'Ark1'!AB2244)</f>
        <v/>
      </c>
      <c r="K428" s="114" t="str">
        <f>+IF(G428=0,"",'Ark1'!U2244)</f>
        <v/>
      </c>
      <c r="L428" s="222" t="str">
        <f>+IF(G428=0,"",'Ark1'!W2244)</f>
        <v/>
      </c>
      <c r="M428" s="222" t="str">
        <f>+IF(G428=0,"",'Ark1'!X2244)</f>
        <v/>
      </c>
      <c r="N428" s="114" t="str">
        <f>+IF(G428=0,"",'Ark1'!Y2244)</f>
        <v/>
      </c>
      <c r="O428" s="116" t="str">
        <f>+IF(G428=0,"",'Ark1'!Z2244)</f>
        <v/>
      </c>
      <c r="P428" s="116" t="str">
        <f t="shared" si="6"/>
        <v/>
      </c>
      <c r="Q428" s="114" t="str">
        <f>+IF(G428=0,"",'Ark1'!T2244)</f>
        <v/>
      </c>
      <c r="R428" s="222" t="str">
        <f>+IF(G428=0,"",'Ark1'!V2244)</f>
        <v/>
      </c>
      <c r="S428" s="32"/>
      <c r="T428" s="35"/>
      <c r="U428" s="35"/>
      <c r="V428" s="35"/>
      <c r="W428" s="35"/>
      <c r="X428" s="35"/>
    </row>
    <row r="429" spans="1:24" x14ac:dyDescent="0.5">
      <c r="A429" s="32"/>
      <c r="B429" s="297" t="str">
        <f>+IF(E429=2012,VLOOKUP(D429,K_navn!$A$2:$C$359,2),"")</f>
        <v/>
      </c>
      <c r="C429" s="297" t="str">
        <f>+IF(E429=2012,VLOOKUP(D429,K_navn!$A$2:$C$359,3),"")</f>
        <v/>
      </c>
      <c r="D429" s="115">
        <f>+'Ark1'!P2245</f>
        <v>3040</v>
      </c>
      <c r="E429" s="115">
        <f>+'Ark1'!C2245</f>
        <v>2021</v>
      </c>
      <c r="F429" s="116" t="str">
        <f>+IF('Ark1'!Q2245=0,"",'Ark1'!Q2245)</f>
        <v/>
      </c>
      <c r="G429" s="116">
        <f>+'Ark1'!R2245</f>
        <v>0</v>
      </c>
      <c r="H429" s="116">
        <f>+'Ark1'!S2245</f>
        <v>0</v>
      </c>
      <c r="I429" s="222" t="str">
        <f>+IF(G429=0,"",'Ark1'!AA2245)</f>
        <v/>
      </c>
      <c r="J429" s="222" t="str">
        <f>+IF(G429=0,"",'Ark1'!AB2245)</f>
        <v/>
      </c>
      <c r="K429" s="114" t="str">
        <f>+IF(G429=0,"",'Ark1'!U2245)</f>
        <v/>
      </c>
      <c r="L429" s="222" t="str">
        <f>+IF(G429=0,"",'Ark1'!W2245)</f>
        <v/>
      </c>
      <c r="M429" s="222" t="str">
        <f>+IF(G429=0,"",'Ark1'!X2245)</f>
        <v/>
      </c>
      <c r="N429" s="114" t="str">
        <f>+IF(G429=0,"",'Ark1'!Y2245)</f>
        <v/>
      </c>
      <c r="O429" s="116" t="str">
        <f>+IF(G429=0,"",'Ark1'!Z2245)</f>
        <v/>
      </c>
      <c r="P429" s="116" t="str">
        <f t="shared" si="6"/>
        <v/>
      </c>
      <c r="Q429" s="114" t="str">
        <f>+IF(G429=0,"",'Ark1'!T2245)</f>
        <v/>
      </c>
      <c r="R429" s="222" t="str">
        <f>+IF(G429=0,"",'Ark1'!V2245)</f>
        <v/>
      </c>
      <c r="S429" s="32"/>
      <c r="T429" s="35"/>
      <c r="U429" s="35"/>
      <c r="V429" s="35"/>
      <c r="W429" s="35"/>
      <c r="X429" s="35"/>
    </row>
    <row r="430" spans="1:24" x14ac:dyDescent="0.5">
      <c r="A430" s="32"/>
      <c r="B430" s="297" t="str">
        <f>+IF(E430=2012,VLOOKUP(D430,K_navn!$A$2:$C$359,2),"")</f>
        <v/>
      </c>
      <c r="C430" s="297" t="str">
        <f>+IF(E430=2012,VLOOKUP(D430,K_navn!$A$2:$C$359,3),"")</f>
        <v/>
      </c>
      <c r="D430" s="115">
        <f>+'Ark1'!P2246</f>
        <v>3040</v>
      </c>
      <c r="E430" s="115">
        <f>+'Ark1'!C2246</f>
        <v>2022</v>
      </c>
      <c r="F430" s="116" t="str">
        <f>+IF('Ark1'!Q2246=0,"",'Ark1'!Q2246)</f>
        <v/>
      </c>
      <c r="G430" s="116">
        <f>+'Ark1'!R2246</f>
        <v>0</v>
      </c>
      <c r="H430" s="116">
        <f>+'Ark1'!S2246</f>
        <v>0</v>
      </c>
      <c r="I430" s="222" t="str">
        <f>+IF(G430=0,"",'Ark1'!AA2246)</f>
        <v/>
      </c>
      <c r="J430" s="222" t="str">
        <f>+IF(G430=0,"",'Ark1'!AB2246)</f>
        <v/>
      </c>
      <c r="K430" s="114" t="str">
        <f>+IF(G430=0,"",'Ark1'!U2246)</f>
        <v/>
      </c>
      <c r="L430" s="222" t="str">
        <f>+IF(G430=0,"",'Ark1'!W2246)</f>
        <v/>
      </c>
      <c r="M430" s="222" t="str">
        <f>+IF(G430=0,"",'Ark1'!X2246)</f>
        <v/>
      </c>
      <c r="N430" s="114" t="str">
        <f>+IF(G430=0,"",'Ark1'!Y2246)</f>
        <v/>
      </c>
      <c r="O430" s="116" t="str">
        <f>+IF(G430=0,"",'Ark1'!Z2246)</f>
        <v/>
      </c>
      <c r="P430" s="116" t="str">
        <f t="shared" si="6"/>
        <v/>
      </c>
      <c r="Q430" s="114" t="str">
        <f>+IF(G430=0,"",'Ark1'!T2246)</f>
        <v/>
      </c>
      <c r="R430" s="222" t="str">
        <f>+IF(G430=0,"",'Ark1'!V2246)</f>
        <v/>
      </c>
      <c r="S430" s="32"/>
      <c r="T430" s="35"/>
      <c r="U430" s="35"/>
      <c r="V430" s="35"/>
      <c r="W430" s="35"/>
      <c r="X430" s="35"/>
    </row>
    <row r="431" spans="1:24" x14ac:dyDescent="0.5">
      <c r="A431" s="32"/>
      <c r="B431" s="297" t="str">
        <f>+IF(E431=2012,VLOOKUP(D431,K_navn!$A$2:$C$359,2),"")</f>
        <v>Gol</v>
      </c>
      <c r="C431" s="297" t="str">
        <f>+IF(E431=2012,VLOOKUP(D431,K_navn!$A$2:$C$359,3),"")</f>
        <v>Viken</v>
      </c>
      <c r="D431" s="115">
        <f>+'Ark1'!P2247</f>
        <v>3041</v>
      </c>
      <c r="E431" s="115">
        <f>+'Ark1'!C2247</f>
        <v>2012</v>
      </c>
      <c r="F431" s="116" t="str">
        <f>+IF('Ark1'!Q2247=0,"",'Ark1'!Q2247)</f>
        <v/>
      </c>
      <c r="G431" s="116">
        <f>+'Ark1'!R2247</f>
        <v>0</v>
      </c>
      <c r="H431" s="116">
        <f>+'Ark1'!S2247</f>
        <v>0</v>
      </c>
      <c r="I431" s="222" t="str">
        <f>+IF(G431=0,"",'Ark1'!AA2247)</f>
        <v/>
      </c>
      <c r="J431" s="222" t="str">
        <f>+IF(G431=0,"",'Ark1'!AB2247)</f>
        <v/>
      </c>
      <c r="K431" s="114" t="str">
        <f>+IF(G431=0,"",'Ark1'!U2247)</f>
        <v/>
      </c>
      <c r="L431" s="222" t="str">
        <f>+IF(G431=0,"",'Ark1'!W2247)</f>
        <v/>
      </c>
      <c r="M431" s="222" t="str">
        <f>+IF(G431=0,"",'Ark1'!X2247)</f>
        <v/>
      </c>
      <c r="N431" s="114" t="str">
        <f>+IF(G431=0,"",'Ark1'!Y2247)</f>
        <v/>
      </c>
      <c r="O431" s="116" t="str">
        <f>+IF(G431=0,"",'Ark1'!Z2247)</f>
        <v/>
      </c>
      <c r="P431" s="116" t="str">
        <f t="shared" si="6"/>
        <v/>
      </c>
      <c r="Q431" s="114" t="str">
        <f>+IF(G431=0,"",'Ark1'!T2247)</f>
        <v/>
      </c>
      <c r="R431" s="222" t="str">
        <f>+IF(G431=0,"",'Ark1'!V2247)</f>
        <v/>
      </c>
      <c r="S431" s="32"/>
      <c r="T431" s="35"/>
      <c r="U431" s="35"/>
      <c r="V431" s="35"/>
      <c r="W431" s="35"/>
      <c r="X431" s="35"/>
    </row>
    <row r="432" spans="1:24" x14ac:dyDescent="0.5">
      <c r="A432" s="32"/>
      <c r="B432" s="297" t="str">
        <f>+IF(E432=2012,VLOOKUP(D432,K_navn!$A$2:$C$359,2),"")</f>
        <v/>
      </c>
      <c r="C432" s="297" t="str">
        <f>+IF(E432=2012,VLOOKUP(D432,K_navn!$A$2:$C$359,3),"")</f>
        <v/>
      </c>
      <c r="D432" s="115">
        <f>+'Ark1'!P2248</f>
        <v>3041</v>
      </c>
      <c r="E432" s="115">
        <f>+'Ark1'!C2248</f>
        <v>2013</v>
      </c>
      <c r="F432" s="116" t="str">
        <f>+IF('Ark1'!Q2248=0,"",'Ark1'!Q2248)</f>
        <v/>
      </c>
      <c r="G432" s="116">
        <f>+'Ark1'!R2248</f>
        <v>0</v>
      </c>
      <c r="H432" s="116">
        <f>+'Ark1'!S2248</f>
        <v>0</v>
      </c>
      <c r="I432" s="222" t="str">
        <f>+IF(G432=0,"",'Ark1'!AA2248)</f>
        <v/>
      </c>
      <c r="J432" s="222" t="str">
        <f>+IF(G432=0,"",'Ark1'!AB2248)</f>
        <v/>
      </c>
      <c r="K432" s="114" t="str">
        <f>+IF(G432=0,"",'Ark1'!U2248)</f>
        <v/>
      </c>
      <c r="L432" s="222" t="str">
        <f>+IF(G432=0,"",'Ark1'!W2248)</f>
        <v/>
      </c>
      <c r="M432" s="222" t="str">
        <f>+IF(G432=0,"",'Ark1'!X2248)</f>
        <v/>
      </c>
      <c r="N432" s="114" t="str">
        <f>+IF(G432=0,"",'Ark1'!Y2248)</f>
        <v/>
      </c>
      <c r="O432" s="116" t="str">
        <f>+IF(G432=0,"",'Ark1'!Z2248)</f>
        <v/>
      </c>
      <c r="P432" s="116" t="str">
        <f t="shared" si="6"/>
        <v/>
      </c>
      <c r="Q432" s="114" t="str">
        <f>+IF(G432=0,"",'Ark1'!T2248)</f>
        <v/>
      </c>
      <c r="R432" s="222" t="str">
        <f>+IF(G432=0,"",'Ark1'!V2248)</f>
        <v/>
      </c>
      <c r="S432" s="32"/>
      <c r="T432" s="35"/>
      <c r="U432" s="35"/>
      <c r="V432" s="35"/>
      <c r="W432" s="35"/>
      <c r="X432" s="35"/>
    </row>
    <row r="433" spans="1:24" x14ac:dyDescent="0.5">
      <c r="A433" s="32"/>
      <c r="B433" s="297" t="str">
        <f>+IF(E433=2012,VLOOKUP(D433,K_navn!$A$2:$C$359,2),"")</f>
        <v/>
      </c>
      <c r="C433" s="297" t="str">
        <f>+IF(E433=2012,VLOOKUP(D433,K_navn!$A$2:$C$359,3),"")</f>
        <v/>
      </c>
      <c r="D433" s="115">
        <f>+'Ark1'!P2249</f>
        <v>3041</v>
      </c>
      <c r="E433" s="115">
        <f>+'Ark1'!C2249</f>
        <v>2014</v>
      </c>
      <c r="F433" s="116" t="str">
        <f>+IF('Ark1'!Q2249=0,"",'Ark1'!Q2249)</f>
        <v/>
      </c>
      <c r="G433" s="116">
        <f>+'Ark1'!R2249</f>
        <v>0</v>
      </c>
      <c r="H433" s="116">
        <f>+'Ark1'!S2249</f>
        <v>0</v>
      </c>
      <c r="I433" s="222" t="str">
        <f>+IF(G433=0,"",'Ark1'!AA2249)</f>
        <v/>
      </c>
      <c r="J433" s="222" t="str">
        <f>+IF(G433=0,"",'Ark1'!AB2249)</f>
        <v/>
      </c>
      <c r="K433" s="114" t="str">
        <f>+IF(G433=0,"",'Ark1'!U2249)</f>
        <v/>
      </c>
      <c r="L433" s="222" t="str">
        <f>+IF(G433=0,"",'Ark1'!W2249)</f>
        <v/>
      </c>
      <c r="M433" s="222" t="str">
        <f>+IF(G433=0,"",'Ark1'!X2249)</f>
        <v/>
      </c>
      <c r="N433" s="114" t="str">
        <f>+IF(G433=0,"",'Ark1'!Y2249)</f>
        <v/>
      </c>
      <c r="O433" s="116" t="str">
        <f>+IF(G433=0,"",'Ark1'!Z2249)</f>
        <v/>
      </c>
      <c r="P433" s="116" t="str">
        <f t="shared" si="6"/>
        <v/>
      </c>
      <c r="Q433" s="114" t="str">
        <f>+IF(G433=0,"",'Ark1'!T2249)</f>
        <v/>
      </c>
      <c r="R433" s="222" t="str">
        <f>+IF(G433=0,"",'Ark1'!V2249)</f>
        <v/>
      </c>
      <c r="S433" s="32"/>
      <c r="T433" s="35"/>
      <c r="U433" s="35"/>
      <c r="V433" s="35"/>
      <c r="W433" s="35"/>
      <c r="X433" s="35"/>
    </row>
    <row r="434" spans="1:24" x14ac:dyDescent="0.5">
      <c r="A434" s="32"/>
      <c r="B434" s="297" t="str">
        <f>+IF(E434=2012,VLOOKUP(D434,K_navn!$A$2:$C$359,2),"")</f>
        <v/>
      </c>
      <c r="C434" s="297" t="str">
        <f>+IF(E434=2012,VLOOKUP(D434,K_navn!$A$2:$C$359,3),"")</f>
        <v/>
      </c>
      <c r="D434" s="115">
        <f>+'Ark1'!P2250</f>
        <v>3041</v>
      </c>
      <c r="E434" s="115">
        <f>+'Ark1'!C2250</f>
        <v>2015</v>
      </c>
      <c r="F434" s="116" t="str">
        <f>+IF('Ark1'!Q2250=0,"",'Ark1'!Q2250)</f>
        <v/>
      </c>
      <c r="G434" s="116">
        <f>+'Ark1'!R2250</f>
        <v>0</v>
      </c>
      <c r="H434" s="116">
        <f>+'Ark1'!S2250</f>
        <v>0</v>
      </c>
      <c r="I434" s="222" t="str">
        <f>+IF(G434=0,"",'Ark1'!AA2250)</f>
        <v/>
      </c>
      <c r="J434" s="222" t="str">
        <f>+IF(G434=0,"",'Ark1'!AB2250)</f>
        <v/>
      </c>
      <c r="K434" s="114" t="str">
        <f>+IF(G434=0,"",'Ark1'!U2250)</f>
        <v/>
      </c>
      <c r="L434" s="222" t="str">
        <f>+IF(G434=0,"",'Ark1'!W2250)</f>
        <v/>
      </c>
      <c r="M434" s="222" t="str">
        <f>+IF(G434=0,"",'Ark1'!X2250)</f>
        <v/>
      </c>
      <c r="N434" s="114" t="str">
        <f>+IF(G434=0,"",'Ark1'!Y2250)</f>
        <v/>
      </c>
      <c r="O434" s="116" t="str">
        <f>+IF(G434=0,"",'Ark1'!Z2250)</f>
        <v/>
      </c>
      <c r="P434" s="116" t="str">
        <f t="shared" si="6"/>
        <v/>
      </c>
      <c r="Q434" s="114" t="str">
        <f>+IF(G434=0,"",'Ark1'!T2250)</f>
        <v/>
      </c>
      <c r="R434" s="222" t="str">
        <f>+IF(G434=0,"",'Ark1'!V2250)</f>
        <v/>
      </c>
      <c r="S434" s="32"/>
      <c r="T434" s="35"/>
      <c r="U434" s="35"/>
      <c r="V434" s="35"/>
      <c r="W434" s="35"/>
      <c r="X434" s="35"/>
    </row>
    <row r="435" spans="1:24" x14ac:dyDescent="0.5">
      <c r="A435" s="32"/>
      <c r="B435" s="297" t="str">
        <f>+IF(E435=2012,VLOOKUP(D435,K_navn!$A$2:$C$359,2),"")</f>
        <v/>
      </c>
      <c r="C435" s="297" t="str">
        <f>+IF(E435=2012,VLOOKUP(D435,K_navn!$A$2:$C$359,3),"")</f>
        <v/>
      </c>
      <c r="D435" s="115">
        <f>+'Ark1'!P2251</f>
        <v>3041</v>
      </c>
      <c r="E435" s="115">
        <f>+'Ark1'!C2251</f>
        <v>2016</v>
      </c>
      <c r="F435" s="116" t="str">
        <f>+IF('Ark1'!Q2251=0,"",'Ark1'!Q2251)</f>
        <v/>
      </c>
      <c r="G435" s="116">
        <f>+'Ark1'!R2251</f>
        <v>0</v>
      </c>
      <c r="H435" s="116">
        <f>+'Ark1'!S2251</f>
        <v>0</v>
      </c>
      <c r="I435" s="222" t="str">
        <f>+IF(G435=0,"",'Ark1'!AA2251)</f>
        <v/>
      </c>
      <c r="J435" s="222" t="str">
        <f>+IF(G435=0,"",'Ark1'!AB2251)</f>
        <v/>
      </c>
      <c r="K435" s="114" t="str">
        <f>+IF(G435=0,"",'Ark1'!U2251)</f>
        <v/>
      </c>
      <c r="L435" s="222" t="str">
        <f>+IF(G435=0,"",'Ark1'!W2251)</f>
        <v/>
      </c>
      <c r="M435" s="222" t="str">
        <f>+IF(G435=0,"",'Ark1'!X2251)</f>
        <v/>
      </c>
      <c r="N435" s="114" t="str">
        <f>+IF(G435=0,"",'Ark1'!Y2251)</f>
        <v/>
      </c>
      <c r="O435" s="116" t="str">
        <f>+IF(G435=0,"",'Ark1'!Z2251)</f>
        <v/>
      </c>
      <c r="P435" s="116" t="str">
        <f t="shared" si="6"/>
        <v/>
      </c>
      <c r="Q435" s="114" t="str">
        <f>+IF(G435=0,"",'Ark1'!T2251)</f>
        <v/>
      </c>
      <c r="R435" s="222" t="str">
        <f>+IF(G435=0,"",'Ark1'!V2251)</f>
        <v/>
      </c>
      <c r="S435" s="32"/>
      <c r="T435" s="35"/>
      <c r="U435" s="35"/>
      <c r="V435" s="35"/>
      <c r="W435" s="35"/>
      <c r="X435" s="35"/>
    </row>
    <row r="436" spans="1:24" x14ac:dyDescent="0.5">
      <c r="A436" s="32"/>
      <c r="B436" s="297" t="str">
        <f>+IF(E436=2012,VLOOKUP(D436,K_navn!$A$2:$C$359,2),"")</f>
        <v/>
      </c>
      <c r="C436" s="297" t="str">
        <f>+IF(E436=2012,VLOOKUP(D436,K_navn!$A$2:$C$359,3),"")</f>
        <v/>
      </c>
      <c r="D436" s="115">
        <f>+'Ark1'!P2252</f>
        <v>3041</v>
      </c>
      <c r="E436" s="115">
        <f>+'Ark1'!C2252</f>
        <v>2017</v>
      </c>
      <c r="F436" s="116" t="str">
        <f>+IF('Ark1'!Q2252=0,"",'Ark1'!Q2252)</f>
        <v/>
      </c>
      <c r="G436" s="116">
        <f>+'Ark1'!R2252</f>
        <v>0</v>
      </c>
      <c r="H436" s="116">
        <f>+'Ark1'!S2252</f>
        <v>0</v>
      </c>
      <c r="I436" s="222" t="str">
        <f>+IF(G436=0,"",'Ark1'!AA2252)</f>
        <v/>
      </c>
      <c r="J436" s="222" t="str">
        <f>+IF(G436=0,"",'Ark1'!AB2252)</f>
        <v/>
      </c>
      <c r="K436" s="114" t="str">
        <f>+IF(G436=0,"",'Ark1'!U2252)</f>
        <v/>
      </c>
      <c r="L436" s="222" t="str">
        <f>+IF(G436=0,"",'Ark1'!W2252)</f>
        <v/>
      </c>
      <c r="M436" s="222" t="str">
        <f>+IF(G436=0,"",'Ark1'!X2252)</f>
        <v/>
      </c>
      <c r="N436" s="114" t="str">
        <f>+IF(G436=0,"",'Ark1'!Y2252)</f>
        <v/>
      </c>
      <c r="O436" s="116" t="str">
        <f>+IF(G436=0,"",'Ark1'!Z2252)</f>
        <v/>
      </c>
      <c r="P436" s="116" t="str">
        <f t="shared" si="6"/>
        <v/>
      </c>
      <c r="Q436" s="114" t="str">
        <f>+IF(G436=0,"",'Ark1'!T2252)</f>
        <v/>
      </c>
      <c r="R436" s="222" t="str">
        <f>+IF(G436=0,"",'Ark1'!V2252)</f>
        <v/>
      </c>
      <c r="S436" s="32"/>
      <c r="T436" s="35"/>
      <c r="U436" s="35"/>
      <c r="V436" s="35"/>
      <c r="W436" s="35"/>
      <c r="X436" s="35"/>
    </row>
    <row r="437" spans="1:24" x14ac:dyDescent="0.5">
      <c r="A437" s="32"/>
      <c r="B437" s="297" t="str">
        <f>+IF(E437=2012,VLOOKUP(D437,K_navn!$A$2:$C$359,2),"")</f>
        <v/>
      </c>
      <c r="C437" s="297" t="str">
        <f>+IF(E437=2012,VLOOKUP(D437,K_navn!$A$2:$C$359,3),"")</f>
        <v/>
      </c>
      <c r="D437" s="115">
        <f>+'Ark1'!P2253</f>
        <v>3041</v>
      </c>
      <c r="E437" s="115">
        <f>+'Ark1'!C2253</f>
        <v>2018</v>
      </c>
      <c r="F437" s="116" t="str">
        <f>+IF('Ark1'!Q2253=0,"",'Ark1'!Q2253)</f>
        <v/>
      </c>
      <c r="G437" s="116">
        <f>+'Ark1'!R2253</f>
        <v>0</v>
      </c>
      <c r="H437" s="116">
        <f>+'Ark1'!S2253</f>
        <v>0</v>
      </c>
      <c r="I437" s="222" t="str">
        <f>+IF(G437=0,"",'Ark1'!AA2253)</f>
        <v/>
      </c>
      <c r="J437" s="222" t="str">
        <f>+IF(G437=0,"",'Ark1'!AB2253)</f>
        <v/>
      </c>
      <c r="K437" s="114" t="str">
        <f>+IF(G437=0,"",'Ark1'!U2253)</f>
        <v/>
      </c>
      <c r="L437" s="222" t="str">
        <f>+IF(G437=0,"",'Ark1'!W2253)</f>
        <v/>
      </c>
      <c r="M437" s="222" t="str">
        <f>+IF(G437=0,"",'Ark1'!X2253)</f>
        <v/>
      </c>
      <c r="N437" s="114" t="str">
        <f>+IF(G437=0,"",'Ark1'!Y2253)</f>
        <v/>
      </c>
      <c r="O437" s="116" t="str">
        <f>+IF(G437=0,"",'Ark1'!Z2253)</f>
        <v/>
      </c>
      <c r="P437" s="116" t="str">
        <f t="shared" si="6"/>
        <v/>
      </c>
      <c r="Q437" s="114" t="str">
        <f>+IF(G437=0,"",'Ark1'!T2253)</f>
        <v/>
      </c>
      <c r="R437" s="222" t="str">
        <f>+IF(G437=0,"",'Ark1'!V2253)</f>
        <v/>
      </c>
      <c r="S437" s="32"/>
      <c r="T437" s="35"/>
      <c r="U437" s="35"/>
      <c r="V437" s="35"/>
      <c r="W437" s="35"/>
      <c r="X437" s="35"/>
    </row>
    <row r="438" spans="1:24" x14ac:dyDescent="0.5">
      <c r="A438" s="32"/>
      <c r="B438" s="297" t="str">
        <f>+IF(E438=2012,VLOOKUP(D438,K_navn!$A$2:$C$359,2),"")</f>
        <v/>
      </c>
      <c r="C438" s="297" t="str">
        <f>+IF(E438=2012,VLOOKUP(D438,K_navn!$A$2:$C$359,3),"")</f>
        <v/>
      </c>
      <c r="D438" s="115">
        <f>+'Ark1'!P2254</f>
        <v>3041</v>
      </c>
      <c r="E438" s="115">
        <f>+'Ark1'!C2254</f>
        <v>2019</v>
      </c>
      <c r="F438" s="116" t="str">
        <f>+IF('Ark1'!Q2254=0,"",'Ark1'!Q2254)</f>
        <v/>
      </c>
      <c r="G438" s="116">
        <f>+'Ark1'!R2254</f>
        <v>0</v>
      </c>
      <c r="H438" s="116">
        <f>+'Ark1'!S2254</f>
        <v>0</v>
      </c>
      <c r="I438" s="222" t="str">
        <f>+IF(G438=0,"",'Ark1'!AA2254)</f>
        <v/>
      </c>
      <c r="J438" s="222" t="str">
        <f>+IF(G438=0,"",'Ark1'!AB2254)</f>
        <v/>
      </c>
      <c r="K438" s="114" t="str">
        <f>+IF(G438=0,"",'Ark1'!U2254)</f>
        <v/>
      </c>
      <c r="L438" s="222" t="str">
        <f>+IF(G438=0,"",'Ark1'!W2254)</f>
        <v/>
      </c>
      <c r="M438" s="222" t="str">
        <f>+IF(G438=0,"",'Ark1'!X2254)</f>
        <v/>
      </c>
      <c r="N438" s="114" t="str">
        <f>+IF(G438=0,"",'Ark1'!Y2254)</f>
        <v/>
      </c>
      <c r="O438" s="116" t="str">
        <f>+IF(G438=0,"",'Ark1'!Z2254)</f>
        <v/>
      </c>
      <c r="P438" s="116" t="str">
        <f t="shared" si="6"/>
        <v/>
      </c>
      <c r="Q438" s="114" t="str">
        <f>+IF(G438=0,"",'Ark1'!T2254)</f>
        <v/>
      </c>
      <c r="R438" s="222" t="str">
        <f>+IF(G438=0,"",'Ark1'!V2254)</f>
        <v/>
      </c>
      <c r="S438" s="32"/>
      <c r="T438" s="35"/>
      <c r="U438" s="35"/>
      <c r="V438" s="35"/>
      <c r="W438" s="35"/>
      <c r="X438" s="35"/>
    </row>
    <row r="439" spans="1:24" x14ac:dyDescent="0.5">
      <c r="A439" s="32"/>
      <c r="B439" s="297" t="str">
        <f>+IF(E439=2012,VLOOKUP(D439,K_navn!$A$2:$C$359,2),"")</f>
        <v/>
      </c>
      <c r="C439" s="297" t="str">
        <f>+IF(E439=2012,VLOOKUP(D439,K_navn!$A$2:$C$359,3),"")</f>
        <v/>
      </c>
      <c r="D439" s="115">
        <f>+'Ark1'!P2255</f>
        <v>3041</v>
      </c>
      <c r="E439" s="115">
        <f>+'Ark1'!C2255</f>
        <v>2020</v>
      </c>
      <c r="F439" s="116" t="str">
        <f>+IF('Ark1'!Q2255=0,"",'Ark1'!Q2255)</f>
        <v/>
      </c>
      <c r="G439" s="116">
        <f>+'Ark1'!R2255</f>
        <v>0</v>
      </c>
      <c r="H439" s="116">
        <f>+'Ark1'!S2255</f>
        <v>0</v>
      </c>
      <c r="I439" s="222" t="str">
        <f>+IF(G439=0,"",'Ark1'!AA2255)</f>
        <v/>
      </c>
      <c r="J439" s="222" t="str">
        <f>+IF(G439=0,"",'Ark1'!AB2255)</f>
        <v/>
      </c>
      <c r="K439" s="114" t="str">
        <f>+IF(G439=0,"",'Ark1'!U2255)</f>
        <v/>
      </c>
      <c r="L439" s="222" t="str">
        <f>+IF(G439=0,"",'Ark1'!W2255)</f>
        <v/>
      </c>
      <c r="M439" s="222" t="str">
        <f>+IF(G439=0,"",'Ark1'!X2255)</f>
        <v/>
      </c>
      <c r="N439" s="114" t="str">
        <f>+IF(G439=0,"",'Ark1'!Y2255)</f>
        <v/>
      </c>
      <c r="O439" s="116" t="str">
        <f>+IF(G439=0,"",'Ark1'!Z2255)</f>
        <v/>
      </c>
      <c r="P439" s="116" t="str">
        <f t="shared" si="6"/>
        <v/>
      </c>
      <c r="Q439" s="114" t="str">
        <f>+IF(G439=0,"",'Ark1'!T2255)</f>
        <v/>
      </c>
      <c r="R439" s="222" t="str">
        <f>+IF(G439=0,"",'Ark1'!V2255)</f>
        <v/>
      </c>
      <c r="S439" s="32"/>
      <c r="T439" s="35"/>
      <c r="U439" s="35"/>
      <c r="V439" s="35"/>
      <c r="W439" s="35"/>
      <c r="X439" s="35"/>
    </row>
    <row r="440" spans="1:24" x14ac:dyDescent="0.5">
      <c r="A440" s="32"/>
      <c r="B440" s="297" t="str">
        <f>+IF(E440=2012,VLOOKUP(D440,K_navn!$A$2:$C$359,2),"")</f>
        <v/>
      </c>
      <c r="C440" s="297" t="str">
        <f>+IF(E440=2012,VLOOKUP(D440,K_navn!$A$2:$C$359,3),"")</f>
        <v/>
      </c>
      <c r="D440" s="115">
        <f>+'Ark1'!P2256</f>
        <v>3041</v>
      </c>
      <c r="E440" s="115">
        <f>+'Ark1'!C2256</f>
        <v>2021</v>
      </c>
      <c r="F440" s="116" t="str">
        <f>+IF('Ark1'!Q2256=0,"",'Ark1'!Q2256)</f>
        <v/>
      </c>
      <c r="G440" s="116">
        <f>+'Ark1'!R2256</f>
        <v>0</v>
      </c>
      <c r="H440" s="116">
        <f>+'Ark1'!S2256</f>
        <v>0</v>
      </c>
      <c r="I440" s="222" t="str">
        <f>+IF(G440=0,"",'Ark1'!AA2256)</f>
        <v/>
      </c>
      <c r="J440" s="222" t="str">
        <f>+IF(G440=0,"",'Ark1'!AB2256)</f>
        <v/>
      </c>
      <c r="K440" s="114" t="str">
        <f>+IF(G440=0,"",'Ark1'!U2256)</f>
        <v/>
      </c>
      <c r="L440" s="222" t="str">
        <f>+IF(G440=0,"",'Ark1'!W2256)</f>
        <v/>
      </c>
      <c r="M440" s="222" t="str">
        <f>+IF(G440=0,"",'Ark1'!X2256)</f>
        <v/>
      </c>
      <c r="N440" s="114" t="str">
        <f>+IF(G440=0,"",'Ark1'!Y2256)</f>
        <v/>
      </c>
      <c r="O440" s="116" t="str">
        <f>+IF(G440=0,"",'Ark1'!Z2256)</f>
        <v/>
      </c>
      <c r="P440" s="116" t="str">
        <f t="shared" si="6"/>
        <v/>
      </c>
      <c r="Q440" s="114" t="str">
        <f>+IF(G440=0,"",'Ark1'!T2256)</f>
        <v/>
      </c>
      <c r="R440" s="222" t="str">
        <f>+IF(G440=0,"",'Ark1'!V2256)</f>
        <v/>
      </c>
      <c r="S440" s="32"/>
      <c r="T440" s="35"/>
      <c r="U440" s="35"/>
      <c r="V440" s="35"/>
      <c r="W440" s="35"/>
      <c r="X440" s="35"/>
    </row>
    <row r="441" spans="1:24" x14ac:dyDescent="0.5">
      <c r="A441" s="32"/>
      <c r="B441" s="297" t="str">
        <f>+IF(E441=2012,VLOOKUP(D441,K_navn!$A$2:$C$359,2),"")</f>
        <v/>
      </c>
      <c r="C441" s="297" t="str">
        <f>+IF(E441=2012,VLOOKUP(D441,K_navn!$A$2:$C$359,3),"")</f>
        <v/>
      </c>
      <c r="D441" s="115">
        <f>+'Ark1'!P2257</f>
        <v>3041</v>
      </c>
      <c r="E441" s="115">
        <f>+'Ark1'!C2257</f>
        <v>2022</v>
      </c>
      <c r="F441" s="116" t="str">
        <f>+IF('Ark1'!Q2257=0,"",'Ark1'!Q2257)</f>
        <v/>
      </c>
      <c r="G441" s="116">
        <f>+'Ark1'!R2257</f>
        <v>0</v>
      </c>
      <c r="H441" s="116">
        <f>+'Ark1'!S2257</f>
        <v>0</v>
      </c>
      <c r="I441" s="222" t="str">
        <f>+IF(G441=0,"",'Ark1'!AA2257)</f>
        <v/>
      </c>
      <c r="J441" s="222" t="str">
        <f>+IF(G441=0,"",'Ark1'!AB2257)</f>
        <v/>
      </c>
      <c r="K441" s="114" t="str">
        <f>+IF(G441=0,"",'Ark1'!U2257)</f>
        <v/>
      </c>
      <c r="L441" s="222" t="str">
        <f>+IF(G441=0,"",'Ark1'!W2257)</f>
        <v/>
      </c>
      <c r="M441" s="222" t="str">
        <f>+IF(G441=0,"",'Ark1'!X2257)</f>
        <v/>
      </c>
      <c r="N441" s="114" t="str">
        <f>+IF(G441=0,"",'Ark1'!Y2257)</f>
        <v/>
      </c>
      <c r="O441" s="116" t="str">
        <f>+IF(G441=0,"",'Ark1'!Z2257)</f>
        <v/>
      </c>
      <c r="P441" s="116" t="str">
        <f t="shared" si="6"/>
        <v/>
      </c>
      <c r="Q441" s="114" t="str">
        <f>+IF(G441=0,"",'Ark1'!T2257)</f>
        <v/>
      </c>
      <c r="R441" s="222" t="str">
        <f>+IF(G441=0,"",'Ark1'!V2257)</f>
        <v/>
      </c>
      <c r="S441" s="32"/>
      <c r="T441" s="35"/>
      <c r="U441" s="35"/>
      <c r="V441" s="35"/>
      <c r="W441" s="35"/>
      <c r="X441" s="35"/>
    </row>
    <row r="442" spans="1:24" x14ac:dyDescent="0.5">
      <c r="A442" s="32"/>
      <c r="B442" s="297" t="str">
        <f>+IF(E442=2012,VLOOKUP(D442,K_navn!$A$2:$C$359,2),"")</f>
        <v>Hemsedal</v>
      </c>
      <c r="C442" s="297" t="str">
        <f>+IF(E442=2012,VLOOKUP(D442,K_navn!$A$2:$C$359,3),"")</f>
        <v>Viken</v>
      </c>
      <c r="D442" s="115">
        <f>+'Ark1'!P2258</f>
        <v>3042</v>
      </c>
      <c r="E442" s="115">
        <f>+'Ark1'!C2258</f>
        <v>2012</v>
      </c>
      <c r="F442" s="116" t="str">
        <f>+IF('Ark1'!Q2258=0,"",'Ark1'!Q2258)</f>
        <v/>
      </c>
      <c r="G442" s="116">
        <f>+'Ark1'!R2258</f>
        <v>0</v>
      </c>
      <c r="H442" s="116">
        <f>+'Ark1'!S2258</f>
        <v>0</v>
      </c>
      <c r="I442" s="222" t="str">
        <f>+IF(G442=0,"",'Ark1'!AA2258)</f>
        <v/>
      </c>
      <c r="J442" s="222" t="str">
        <f>+IF(G442=0,"",'Ark1'!AB2258)</f>
        <v/>
      </c>
      <c r="K442" s="114" t="str">
        <f>+IF(G442=0,"",'Ark1'!U2258)</f>
        <v/>
      </c>
      <c r="L442" s="222" t="str">
        <f>+IF(G442=0,"",'Ark1'!W2258)</f>
        <v/>
      </c>
      <c r="M442" s="222" t="str">
        <f>+IF(G442=0,"",'Ark1'!X2258)</f>
        <v/>
      </c>
      <c r="N442" s="114" t="str">
        <f>+IF(G442=0,"",'Ark1'!Y2258)</f>
        <v/>
      </c>
      <c r="O442" s="116" t="str">
        <f>+IF(G442=0,"",'Ark1'!Z2258)</f>
        <v/>
      </c>
      <c r="P442" s="116" t="str">
        <f t="shared" si="6"/>
        <v/>
      </c>
      <c r="Q442" s="114" t="str">
        <f>+IF(G442=0,"",'Ark1'!T2258)</f>
        <v/>
      </c>
      <c r="R442" s="222" t="str">
        <f>+IF(G442=0,"",'Ark1'!V2258)</f>
        <v/>
      </c>
      <c r="S442" s="32"/>
      <c r="T442" s="35"/>
      <c r="U442" s="35"/>
      <c r="V442" s="35"/>
      <c r="W442" s="35"/>
      <c r="X442" s="35"/>
    </row>
    <row r="443" spans="1:24" x14ac:dyDescent="0.5">
      <c r="A443" s="32"/>
      <c r="B443" s="297" t="str">
        <f>+IF(E443=2012,VLOOKUP(D443,K_navn!$A$2:$C$359,2),"")</f>
        <v/>
      </c>
      <c r="C443" s="297" t="str">
        <f>+IF(E443=2012,VLOOKUP(D443,K_navn!$A$2:$C$359,3),"")</f>
        <v/>
      </c>
      <c r="D443" s="115">
        <f>+'Ark1'!P2259</f>
        <v>3042</v>
      </c>
      <c r="E443" s="115">
        <f>+'Ark1'!C2259</f>
        <v>2013</v>
      </c>
      <c r="F443" s="116" t="str">
        <f>+IF('Ark1'!Q2259=0,"",'Ark1'!Q2259)</f>
        <v/>
      </c>
      <c r="G443" s="116">
        <f>+'Ark1'!R2259</f>
        <v>0</v>
      </c>
      <c r="H443" s="116">
        <f>+'Ark1'!S2259</f>
        <v>0</v>
      </c>
      <c r="I443" s="222" t="str">
        <f>+IF(G443=0,"",'Ark1'!AA2259)</f>
        <v/>
      </c>
      <c r="J443" s="222" t="str">
        <f>+IF(G443=0,"",'Ark1'!AB2259)</f>
        <v/>
      </c>
      <c r="K443" s="114" t="str">
        <f>+IF(G443=0,"",'Ark1'!U2259)</f>
        <v/>
      </c>
      <c r="L443" s="222" t="str">
        <f>+IF(G443=0,"",'Ark1'!W2259)</f>
        <v/>
      </c>
      <c r="M443" s="222" t="str">
        <f>+IF(G443=0,"",'Ark1'!X2259)</f>
        <v/>
      </c>
      <c r="N443" s="114" t="str">
        <f>+IF(G443=0,"",'Ark1'!Y2259)</f>
        <v/>
      </c>
      <c r="O443" s="116" t="str">
        <f>+IF(G443=0,"",'Ark1'!Z2259)</f>
        <v/>
      </c>
      <c r="P443" s="116" t="str">
        <f t="shared" si="6"/>
        <v/>
      </c>
      <c r="Q443" s="114" t="str">
        <f>+IF(G443=0,"",'Ark1'!T2259)</f>
        <v/>
      </c>
      <c r="R443" s="222" t="str">
        <f>+IF(G443=0,"",'Ark1'!V2259)</f>
        <v/>
      </c>
      <c r="S443" s="32"/>
      <c r="T443" s="35"/>
      <c r="U443" s="35"/>
      <c r="V443" s="35"/>
      <c r="W443" s="35"/>
      <c r="X443" s="35"/>
    </row>
    <row r="444" spans="1:24" x14ac:dyDescent="0.5">
      <c r="A444" s="32"/>
      <c r="B444" s="297" t="str">
        <f>+IF(E444=2012,VLOOKUP(D444,K_navn!$A$2:$C$359,2),"")</f>
        <v/>
      </c>
      <c r="C444" s="297" t="str">
        <f>+IF(E444=2012,VLOOKUP(D444,K_navn!$A$2:$C$359,3),"")</f>
        <v/>
      </c>
      <c r="D444" s="115">
        <f>+'Ark1'!P2260</f>
        <v>3042</v>
      </c>
      <c r="E444" s="115">
        <f>+'Ark1'!C2260</f>
        <v>2014</v>
      </c>
      <c r="F444" s="116" t="str">
        <f>+IF('Ark1'!Q2260=0,"",'Ark1'!Q2260)</f>
        <v/>
      </c>
      <c r="G444" s="116">
        <f>+'Ark1'!R2260</f>
        <v>0</v>
      </c>
      <c r="H444" s="116">
        <f>+'Ark1'!S2260</f>
        <v>0</v>
      </c>
      <c r="I444" s="222" t="str">
        <f>+IF(G444=0,"",'Ark1'!AA2260)</f>
        <v/>
      </c>
      <c r="J444" s="222" t="str">
        <f>+IF(G444=0,"",'Ark1'!AB2260)</f>
        <v/>
      </c>
      <c r="K444" s="114" t="str">
        <f>+IF(G444=0,"",'Ark1'!U2260)</f>
        <v/>
      </c>
      <c r="L444" s="222" t="str">
        <f>+IF(G444=0,"",'Ark1'!W2260)</f>
        <v/>
      </c>
      <c r="M444" s="222" t="str">
        <f>+IF(G444=0,"",'Ark1'!X2260)</f>
        <v/>
      </c>
      <c r="N444" s="114" t="str">
        <f>+IF(G444=0,"",'Ark1'!Y2260)</f>
        <v/>
      </c>
      <c r="O444" s="116" t="str">
        <f>+IF(G444=0,"",'Ark1'!Z2260)</f>
        <v/>
      </c>
      <c r="P444" s="116" t="str">
        <f t="shared" si="6"/>
        <v/>
      </c>
      <c r="Q444" s="114" t="str">
        <f>+IF(G444=0,"",'Ark1'!T2260)</f>
        <v/>
      </c>
      <c r="R444" s="222" t="str">
        <f>+IF(G444=0,"",'Ark1'!V2260)</f>
        <v/>
      </c>
      <c r="S444" s="32"/>
      <c r="T444" s="35"/>
      <c r="U444" s="35"/>
      <c r="V444" s="35"/>
      <c r="W444" s="35"/>
      <c r="X444" s="35"/>
    </row>
    <row r="445" spans="1:24" x14ac:dyDescent="0.5">
      <c r="A445" s="32"/>
      <c r="B445" s="297" t="str">
        <f>+IF(E445=2012,VLOOKUP(D445,K_navn!$A$2:$C$359,2),"")</f>
        <v/>
      </c>
      <c r="C445" s="297" t="str">
        <f>+IF(E445=2012,VLOOKUP(D445,K_navn!$A$2:$C$359,3),"")</f>
        <v/>
      </c>
      <c r="D445" s="115">
        <f>+'Ark1'!P2261</f>
        <v>3042</v>
      </c>
      <c r="E445" s="115">
        <f>+'Ark1'!C2261</f>
        <v>2015</v>
      </c>
      <c r="F445" s="116" t="str">
        <f>+IF('Ark1'!Q2261=0,"",'Ark1'!Q2261)</f>
        <v/>
      </c>
      <c r="G445" s="116">
        <f>+'Ark1'!R2261</f>
        <v>0</v>
      </c>
      <c r="H445" s="116">
        <f>+'Ark1'!S2261</f>
        <v>0</v>
      </c>
      <c r="I445" s="222" t="str">
        <f>+IF(G445=0,"",'Ark1'!AA2261)</f>
        <v/>
      </c>
      <c r="J445" s="222" t="str">
        <f>+IF(G445=0,"",'Ark1'!AB2261)</f>
        <v/>
      </c>
      <c r="K445" s="114" t="str">
        <f>+IF(G445=0,"",'Ark1'!U2261)</f>
        <v/>
      </c>
      <c r="L445" s="222" t="str">
        <f>+IF(G445=0,"",'Ark1'!W2261)</f>
        <v/>
      </c>
      <c r="M445" s="222" t="str">
        <f>+IF(G445=0,"",'Ark1'!X2261)</f>
        <v/>
      </c>
      <c r="N445" s="114" t="str">
        <f>+IF(G445=0,"",'Ark1'!Y2261)</f>
        <v/>
      </c>
      <c r="O445" s="116" t="str">
        <f>+IF(G445=0,"",'Ark1'!Z2261)</f>
        <v/>
      </c>
      <c r="P445" s="116" t="str">
        <f t="shared" si="6"/>
        <v/>
      </c>
      <c r="Q445" s="114" t="str">
        <f>+IF(G445=0,"",'Ark1'!T2261)</f>
        <v/>
      </c>
      <c r="R445" s="222" t="str">
        <f>+IF(G445=0,"",'Ark1'!V2261)</f>
        <v/>
      </c>
      <c r="S445" s="32"/>
      <c r="T445" s="35"/>
      <c r="U445" s="35"/>
      <c r="V445" s="35"/>
      <c r="W445" s="35"/>
      <c r="X445" s="35"/>
    </row>
    <row r="446" spans="1:24" x14ac:dyDescent="0.5">
      <c r="A446" s="32"/>
      <c r="B446" s="297" t="str">
        <f>+IF(E446=2012,VLOOKUP(D446,K_navn!$A$2:$C$359,2),"")</f>
        <v/>
      </c>
      <c r="C446" s="297" t="str">
        <f>+IF(E446=2012,VLOOKUP(D446,K_navn!$A$2:$C$359,3),"")</f>
        <v/>
      </c>
      <c r="D446" s="115">
        <f>+'Ark1'!P2262</f>
        <v>3042</v>
      </c>
      <c r="E446" s="115">
        <f>+'Ark1'!C2262</f>
        <v>2016</v>
      </c>
      <c r="F446" s="116" t="str">
        <f>+IF('Ark1'!Q2262=0,"",'Ark1'!Q2262)</f>
        <v/>
      </c>
      <c r="G446" s="116">
        <f>+'Ark1'!R2262</f>
        <v>0</v>
      </c>
      <c r="H446" s="116">
        <f>+'Ark1'!S2262</f>
        <v>0</v>
      </c>
      <c r="I446" s="222" t="str">
        <f>+IF(G446=0,"",'Ark1'!AA2262)</f>
        <v/>
      </c>
      <c r="J446" s="222" t="str">
        <f>+IF(G446=0,"",'Ark1'!AB2262)</f>
        <v/>
      </c>
      <c r="K446" s="114" t="str">
        <f>+IF(G446=0,"",'Ark1'!U2262)</f>
        <v/>
      </c>
      <c r="L446" s="222" t="str">
        <f>+IF(G446=0,"",'Ark1'!W2262)</f>
        <v/>
      </c>
      <c r="M446" s="222" t="str">
        <f>+IF(G446=0,"",'Ark1'!X2262)</f>
        <v/>
      </c>
      <c r="N446" s="114" t="str">
        <f>+IF(G446=0,"",'Ark1'!Y2262)</f>
        <v/>
      </c>
      <c r="O446" s="116" t="str">
        <f>+IF(G446=0,"",'Ark1'!Z2262)</f>
        <v/>
      </c>
      <c r="P446" s="116" t="str">
        <f t="shared" si="6"/>
        <v/>
      </c>
      <c r="Q446" s="114" t="str">
        <f>+IF(G446=0,"",'Ark1'!T2262)</f>
        <v/>
      </c>
      <c r="R446" s="222" t="str">
        <f>+IF(G446=0,"",'Ark1'!V2262)</f>
        <v/>
      </c>
      <c r="S446" s="32"/>
      <c r="T446" s="35"/>
      <c r="U446" s="35"/>
      <c r="V446" s="35"/>
      <c r="W446" s="35"/>
      <c r="X446" s="35"/>
    </row>
    <row r="447" spans="1:24" x14ac:dyDescent="0.5">
      <c r="A447" s="32"/>
      <c r="B447" s="297" t="str">
        <f>+IF(E447=2012,VLOOKUP(D447,K_navn!$A$2:$C$359,2),"")</f>
        <v/>
      </c>
      <c r="C447" s="297" t="str">
        <f>+IF(E447=2012,VLOOKUP(D447,K_navn!$A$2:$C$359,3),"")</f>
        <v/>
      </c>
      <c r="D447" s="115">
        <f>+'Ark1'!P2263</f>
        <v>3042</v>
      </c>
      <c r="E447" s="115">
        <f>+'Ark1'!C2263</f>
        <v>2017</v>
      </c>
      <c r="F447" s="116" t="str">
        <f>+IF('Ark1'!Q2263=0,"",'Ark1'!Q2263)</f>
        <v/>
      </c>
      <c r="G447" s="116">
        <f>+'Ark1'!R2263</f>
        <v>0</v>
      </c>
      <c r="H447" s="116">
        <f>+'Ark1'!S2263</f>
        <v>0</v>
      </c>
      <c r="I447" s="222" t="str">
        <f>+IF(G447=0,"",'Ark1'!AA2263)</f>
        <v/>
      </c>
      <c r="J447" s="222" t="str">
        <f>+IF(G447=0,"",'Ark1'!AB2263)</f>
        <v/>
      </c>
      <c r="K447" s="114" t="str">
        <f>+IF(G447=0,"",'Ark1'!U2263)</f>
        <v/>
      </c>
      <c r="L447" s="222" t="str">
        <f>+IF(G447=0,"",'Ark1'!W2263)</f>
        <v/>
      </c>
      <c r="M447" s="222" t="str">
        <f>+IF(G447=0,"",'Ark1'!X2263)</f>
        <v/>
      </c>
      <c r="N447" s="114" t="str">
        <f>+IF(G447=0,"",'Ark1'!Y2263)</f>
        <v/>
      </c>
      <c r="O447" s="116" t="str">
        <f>+IF(G447=0,"",'Ark1'!Z2263)</f>
        <v/>
      </c>
      <c r="P447" s="116" t="str">
        <f t="shared" si="6"/>
        <v/>
      </c>
      <c r="Q447" s="114" t="str">
        <f>+IF(G447=0,"",'Ark1'!T2263)</f>
        <v/>
      </c>
      <c r="R447" s="222" t="str">
        <f>+IF(G447=0,"",'Ark1'!V2263)</f>
        <v/>
      </c>
      <c r="S447" s="32"/>
      <c r="T447" s="35"/>
      <c r="U447" s="35"/>
      <c r="V447" s="35"/>
      <c r="W447" s="35"/>
      <c r="X447" s="35"/>
    </row>
    <row r="448" spans="1:24" x14ac:dyDescent="0.5">
      <c r="A448" s="32"/>
      <c r="B448" s="297" t="str">
        <f>+IF(E448=2012,VLOOKUP(D448,K_navn!$A$2:$C$359,2),"")</f>
        <v/>
      </c>
      <c r="C448" s="297" t="str">
        <f>+IF(E448=2012,VLOOKUP(D448,K_navn!$A$2:$C$359,3),"")</f>
        <v/>
      </c>
      <c r="D448" s="115">
        <f>+'Ark1'!P2264</f>
        <v>3042</v>
      </c>
      <c r="E448" s="115">
        <f>+'Ark1'!C2264</f>
        <v>2018</v>
      </c>
      <c r="F448" s="116" t="str">
        <f>+IF('Ark1'!Q2264=0,"",'Ark1'!Q2264)</f>
        <v/>
      </c>
      <c r="G448" s="116">
        <f>+'Ark1'!R2264</f>
        <v>0</v>
      </c>
      <c r="H448" s="116">
        <f>+'Ark1'!S2264</f>
        <v>0</v>
      </c>
      <c r="I448" s="222" t="str">
        <f>+IF(G448=0,"",'Ark1'!AA2264)</f>
        <v/>
      </c>
      <c r="J448" s="222" t="str">
        <f>+IF(G448=0,"",'Ark1'!AB2264)</f>
        <v/>
      </c>
      <c r="K448" s="114" t="str">
        <f>+IF(G448=0,"",'Ark1'!U2264)</f>
        <v/>
      </c>
      <c r="L448" s="222" t="str">
        <f>+IF(G448=0,"",'Ark1'!W2264)</f>
        <v/>
      </c>
      <c r="M448" s="222" t="str">
        <f>+IF(G448=0,"",'Ark1'!X2264)</f>
        <v/>
      </c>
      <c r="N448" s="114" t="str">
        <f>+IF(G448=0,"",'Ark1'!Y2264)</f>
        <v/>
      </c>
      <c r="O448" s="116" t="str">
        <f>+IF(G448=0,"",'Ark1'!Z2264)</f>
        <v/>
      </c>
      <c r="P448" s="116" t="str">
        <f t="shared" si="6"/>
        <v/>
      </c>
      <c r="Q448" s="114" t="str">
        <f>+IF(G448=0,"",'Ark1'!T2264)</f>
        <v/>
      </c>
      <c r="R448" s="222" t="str">
        <f>+IF(G448=0,"",'Ark1'!V2264)</f>
        <v/>
      </c>
      <c r="S448" s="32"/>
      <c r="T448" s="35"/>
      <c r="U448" s="35"/>
      <c r="V448" s="35"/>
      <c r="W448" s="35"/>
      <c r="X448" s="35"/>
    </row>
    <row r="449" spans="1:24" x14ac:dyDescent="0.5">
      <c r="A449" s="32"/>
      <c r="B449" s="297" t="str">
        <f>+IF(E449=2012,VLOOKUP(D449,K_navn!$A$2:$C$359,2),"")</f>
        <v/>
      </c>
      <c r="C449" s="297" t="str">
        <f>+IF(E449=2012,VLOOKUP(D449,K_navn!$A$2:$C$359,3),"")</f>
        <v/>
      </c>
      <c r="D449" s="115">
        <f>+'Ark1'!P2265</f>
        <v>3042</v>
      </c>
      <c r="E449" s="115">
        <f>+'Ark1'!C2265</f>
        <v>2019</v>
      </c>
      <c r="F449" s="116" t="str">
        <f>+IF('Ark1'!Q2265=0,"",'Ark1'!Q2265)</f>
        <v/>
      </c>
      <c r="G449" s="116">
        <f>+'Ark1'!R2265</f>
        <v>0</v>
      </c>
      <c r="H449" s="116">
        <f>+'Ark1'!S2265</f>
        <v>0</v>
      </c>
      <c r="I449" s="222" t="str">
        <f>+IF(G449=0,"",'Ark1'!AA2265)</f>
        <v/>
      </c>
      <c r="J449" s="222" t="str">
        <f>+IF(G449=0,"",'Ark1'!AB2265)</f>
        <v/>
      </c>
      <c r="K449" s="114" t="str">
        <f>+IF(G449=0,"",'Ark1'!U2265)</f>
        <v/>
      </c>
      <c r="L449" s="222" t="str">
        <f>+IF(G449=0,"",'Ark1'!W2265)</f>
        <v/>
      </c>
      <c r="M449" s="222" t="str">
        <f>+IF(G449=0,"",'Ark1'!X2265)</f>
        <v/>
      </c>
      <c r="N449" s="114" t="str">
        <f>+IF(G449=0,"",'Ark1'!Y2265)</f>
        <v/>
      </c>
      <c r="O449" s="116" t="str">
        <f>+IF(G449=0,"",'Ark1'!Z2265)</f>
        <v/>
      </c>
      <c r="P449" s="116" t="str">
        <f t="shared" si="6"/>
        <v/>
      </c>
      <c r="Q449" s="114" t="str">
        <f>+IF(G449=0,"",'Ark1'!T2265)</f>
        <v/>
      </c>
      <c r="R449" s="222" t="str">
        <f>+IF(G449=0,"",'Ark1'!V2265)</f>
        <v/>
      </c>
      <c r="S449" s="32"/>
      <c r="T449" s="35"/>
      <c r="U449" s="35"/>
      <c r="V449" s="35"/>
      <c r="W449" s="35"/>
      <c r="X449" s="35"/>
    </row>
    <row r="450" spans="1:24" x14ac:dyDescent="0.5">
      <c r="A450" s="32"/>
      <c r="B450" s="297" t="str">
        <f>+IF(E450=2012,VLOOKUP(D450,K_navn!$A$2:$C$359,2),"")</f>
        <v/>
      </c>
      <c r="C450" s="297" t="str">
        <f>+IF(E450=2012,VLOOKUP(D450,K_navn!$A$2:$C$359,3),"")</f>
        <v/>
      </c>
      <c r="D450" s="115">
        <f>+'Ark1'!P2266</f>
        <v>3042</v>
      </c>
      <c r="E450" s="115">
        <f>+'Ark1'!C2266</f>
        <v>2020</v>
      </c>
      <c r="F450" s="116" t="str">
        <f>+IF('Ark1'!Q2266=0,"",'Ark1'!Q2266)</f>
        <v/>
      </c>
      <c r="G450" s="116">
        <f>+'Ark1'!R2266</f>
        <v>0</v>
      </c>
      <c r="H450" s="116">
        <f>+'Ark1'!S2266</f>
        <v>0</v>
      </c>
      <c r="I450" s="222" t="str">
        <f>+IF(G450=0,"",'Ark1'!AA2266)</f>
        <v/>
      </c>
      <c r="J450" s="222" t="str">
        <f>+IF(G450=0,"",'Ark1'!AB2266)</f>
        <v/>
      </c>
      <c r="K450" s="114" t="str">
        <f>+IF(G450=0,"",'Ark1'!U2266)</f>
        <v/>
      </c>
      <c r="L450" s="222" t="str">
        <f>+IF(G450=0,"",'Ark1'!W2266)</f>
        <v/>
      </c>
      <c r="M450" s="222" t="str">
        <f>+IF(G450=0,"",'Ark1'!X2266)</f>
        <v/>
      </c>
      <c r="N450" s="114" t="str">
        <f>+IF(G450=0,"",'Ark1'!Y2266)</f>
        <v/>
      </c>
      <c r="O450" s="116" t="str">
        <f>+IF(G450=0,"",'Ark1'!Z2266)</f>
        <v/>
      </c>
      <c r="P450" s="116" t="str">
        <f t="shared" si="6"/>
        <v/>
      </c>
      <c r="Q450" s="114" t="str">
        <f>+IF(G450=0,"",'Ark1'!T2266)</f>
        <v/>
      </c>
      <c r="R450" s="222" t="str">
        <f>+IF(G450=0,"",'Ark1'!V2266)</f>
        <v/>
      </c>
      <c r="S450" s="32"/>
      <c r="T450" s="35"/>
      <c r="U450" s="35"/>
      <c r="V450" s="35"/>
      <c r="W450" s="35"/>
      <c r="X450" s="35"/>
    </row>
    <row r="451" spans="1:24" x14ac:dyDescent="0.5">
      <c r="A451" s="32"/>
      <c r="B451" s="297" t="str">
        <f>+IF(E451=2012,VLOOKUP(D451,K_navn!$A$2:$C$359,2),"")</f>
        <v/>
      </c>
      <c r="C451" s="297" t="str">
        <f>+IF(E451=2012,VLOOKUP(D451,K_navn!$A$2:$C$359,3),"")</f>
        <v/>
      </c>
      <c r="D451" s="115">
        <f>+'Ark1'!P2267</f>
        <v>3042</v>
      </c>
      <c r="E451" s="115">
        <f>+'Ark1'!C2267</f>
        <v>2021</v>
      </c>
      <c r="F451" s="116" t="str">
        <f>+IF('Ark1'!Q2267=0,"",'Ark1'!Q2267)</f>
        <v/>
      </c>
      <c r="G451" s="116">
        <f>+'Ark1'!R2267</f>
        <v>0</v>
      </c>
      <c r="H451" s="116">
        <f>+'Ark1'!S2267</f>
        <v>0</v>
      </c>
      <c r="I451" s="222" t="str">
        <f>+IF(G451=0,"",'Ark1'!AA2267)</f>
        <v/>
      </c>
      <c r="J451" s="222" t="str">
        <f>+IF(G451=0,"",'Ark1'!AB2267)</f>
        <v/>
      </c>
      <c r="K451" s="114" t="str">
        <f>+IF(G451=0,"",'Ark1'!U2267)</f>
        <v/>
      </c>
      <c r="L451" s="222" t="str">
        <f>+IF(G451=0,"",'Ark1'!W2267)</f>
        <v/>
      </c>
      <c r="M451" s="222" t="str">
        <f>+IF(G451=0,"",'Ark1'!X2267)</f>
        <v/>
      </c>
      <c r="N451" s="114" t="str">
        <f>+IF(G451=0,"",'Ark1'!Y2267)</f>
        <v/>
      </c>
      <c r="O451" s="116" t="str">
        <f>+IF(G451=0,"",'Ark1'!Z2267)</f>
        <v/>
      </c>
      <c r="P451" s="116" t="str">
        <f t="shared" si="6"/>
        <v/>
      </c>
      <c r="Q451" s="114" t="str">
        <f>+IF(G451=0,"",'Ark1'!T2267)</f>
        <v/>
      </c>
      <c r="R451" s="222" t="str">
        <f>+IF(G451=0,"",'Ark1'!V2267)</f>
        <v/>
      </c>
      <c r="S451" s="32"/>
      <c r="T451" s="35"/>
      <c r="U451" s="35"/>
      <c r="V451" s="35"/>
      <c r="W451" s="35"/>
      <c r="X451" s="35"/>
    </row>
    <row r="452" spans="1:24" x14ac:dyDescent="0.5">
      <c r="A452" s="32"/>
      <c r="B452" s="297" t="str">
        <f>+IF(E452=2012,VLOOKUP(D452,K_navn!$A$2:$C$359,2),"")</f>
        <v/>
      </c>
      <c r="C452" s="297" t="str">
        <f>+IF(E452=2012,VLOOKUP(D452,K_navn!$A$2:$C$359,3),"")</f>
        <v/>
      </c>
      <c r="D452" s="115">
        <f>+'Ark1'!P2268</f>
        <v>3042</v>
      </c>
      <c r="E452" s="115">
        <f>+'Ark1'!C2268</f>
        <v>2022</v>
      </c>
      <c r="F452" s="116" t="str">
        <f>+IF('Ark1'!Q2268=0,"",'Ark1'!Q2268)</f>
        <v/>
      </c>
      <c r="G452" s="116">
        <f>+'Ark1'!R2268</f>
        <v>0</v>
      </c>
      <c r="H452" s="116">
        <f>+'Ark1'!S2268</f>
        <v>0</v>
      </c>
      <c r="I452" s="222" t="str">
        <f>+IF(G452=0,"",'Ark1'!AA2268)</f>
        <v/>
      </c>
      <c r="J452" s="222" t="str">
        <f>+IF(G452=0,"",'Ark1'!AB2268)</f>
        <v/>
      </c>
      <c r="K452" s="114" t="str">
        <f>+IF(G452=0,"",'Ark1'!U2268)</f>
        <v/>
      </c>
      <c r="L452" s="222" t="str">
        <f>+IF(G452=0,"",'Ark1'!W2268)</f>
        <v/>
      </c>
      <c r="M452" s="222" t="str">
        <f>+IF(G452=0,"",'Ark1'!X2268)</f>
        <v/>
      </c>
      <c r="N452" s="114" t="str">
        <f>+IF(G452=0,"",'Ark1'!Y2268)</f>
        <v/>
      </c>
      <c r="O452" s="116" t="str">
        <f>+IF(G452=0,"",'Ark1'!Z2268)</f>
        <v/>
      </c>
      <c r="P452" s="116" t="str">
        <f t="shared" si="6"/>
        <v/>
      </c>
      <c r="Q452" s="114" t="str">
        <f>+IF(G452=0,"",'Ark1'!T2268)</f>
        <v/>
      </c>
      <c r="R452" s="222" t="str">
        <f>+IF(G452=0,"",'Ark1'!V2268)</f>
        <v/>
      </c>
      <c r="S452" s="32"/>
      <c r="T452" s="35"/>
      <c r="U452" s="35"/>
      <c r="V452" s="35"/>
      <c r="W452" s="35"/>
      <c r="X452" s="35"/>
    </row>
    <row r="453" spans="1:24" x14ac:dyDescent="0.5">
      <c r="A453" s="32"/>
      <c r="B453" s="297" t="str">
        <f>+IF(E453=2012,VLOOKUP(D453,K_navn!$A$2:$C$359,2),"")</f>
        <v>Ål</v>
      </c>
      <c r="C453" s="297" t="str">
        <f>+IF(E453=2012,VLOOKUP(D453,K_navn!$A$2:$C$359,3),"")</f>
        <v>Viken</v>
      </c>
      <c r="D453" s="115">
        <f>+'Ark1'!P2269</f>
        <v>3043</v>
      </c>
      <c r="E453" s="115">
        <f>+'Ark1'!C2269</f>
        <v>2012</v>
      </c>
      <c r="F453" s="116" t="str">
        <f>+IF('Ark1'!Q2269=0,"",'Ark1'!Q2269)</f>
        <v/>
      </c>
      <c r="G453" s="116">
        <f>+'Ark1'!R2269</f>
        <v>0</v>
      </c>
      <c r="H453" s="116">
        <f>+'Ark1'!S2269</f>
        <v>0</v>
      </c>
      <c r="I453" s="222" t="str">
        <f>+IF(G453=0,"",'Ark1'!AA2269)</f>
        <v/>
      </c>
      <c r="J453" s="222" t="str">
        <f>+IF(G453=0,"",'Ark1'!AB2269)</f>
        <v/>
      </c>
      <c r="K453" s="114" t="str">
        <f>+IF(G453=0,"",'Ark1'!U2269)</f>
        <v/>
      </c>
      <c r="L453" s="222" t="str">
        <f>+IF(G453=0,"",'Ark1'!W2269)</f>
        <v/>
      </c>
      <c r="M453" s="222" t="str">
        <f>+IF(G453=0,"",'Ark1'!X2269)</f>
        <v/>
      </c>
      <c r="N453" s="114" t="str">
        <f>+IF(G453=0,"",'Ark1'!Y2269)</f>
        <v/>
      </c>
      <c r="O453" s="116" t="str">
        <f>+IF(G453=0,"",'Ark1'!Z2269)</f>
        <v/>
      </c>
      <c r="P453" s="116" t="str">
        <f t="shared" si="6"/>
        <v/>
      </c>
      <c r="Q453" s="114" t="str">
        <f>+IF(G453=0,"",'Ark1'!T2269)</f>
        <v/>
      </c>
      <c r="R453" s="222" t="str">
        <f>+IF(G453=0,"",'Ark1'!V2269)</f>
        <v/>
      </c>
      <c r="S453" s="32"/>
      <c r="T453" s="35"/>
      <c r="U453" s="35"/>
      <c r="V453" s="35"/>
      <c r="W453" s="35"/>
      <c r="X453" s="35"/>
    </row>
    <row r="454" spans="1:24" x14ac:dyDescent="0.5">
      <c r="A454" s="32"/>
      <c r="B454" s="297" t="str">
        <f>+IF(E454=2012,VLOOKUP(D454,K_navn!$A$2:$C$359,2),"")</f>
        <v/>
      </c>
      <c r="C454" s="297" t="str">
        <f>+IF(E454=2012,VLOOKUP(D454,K_navn!$A$2:$C$359,3),"")</f>
        <v/>
      </c>
      <c r="D454" s="115">
        <f>+'Ark1'!P2270</f>
        <v>3043</v>
      </c>
      <c r="E454" s="115">
        <f>+'Ark1'!C2270</f>
        <v>2013</v>
      </c>
      <c r="F454" s="116" t="str">
        <f>+IF('Ark1'!Q2270=0,"",'Ark1'!Q2270)</f>
        <v/>
      </c>
      <c r="G454" s="116">
        <f>+'Ark1'!R2270</f>
        <v>0</v>
      </c>
      <c r="H454" s="116">
        <f>+'Ark1'!S2270</f>
        <v>0</v>
      </c>
      <c r="I454" s="222" t="str">
        <f>+IF(G454=0,"",'Ark1'!AA2270)</f>
        <v/>
      </c>
      <c r="J454" s="222" t="str">
        <f>+IF(G454=0,"",'Ark1'!AB2270)</f>
        <v/>
      </c>
      <c r="K454" s="114" t="str">
        <f>+IF(G454=0,"",'Ark1'!U2270)</f>
        <v/>
      </c>
      <c r="L454" s="222" t="str">
        <f>+IF(G454=0,"",'Ark1'!W2270)</f>
        <v/>
      </c>
      <c r="M454" s="222" t="str">
        <f>+IF(G454=0,"",'Ark1'!X2270)</f>
        <v/>
      </c>
      <c r="N454" s="114" t="str">
        <f>+IF(G454=0,"",'Ark1'!Y2270)</f>
        <v/>
      </c>
      <c r="O454" s="116" t="str">
        <f>+IF(G454=0,"",'Ark1'!Z2270)</f>
        <v/>
      </c>
      <c r="P454" s="116" t="str">
        <f t="shared" si="6"/>
        <v/>
      </c>
      <c r="Q454" s="114" t="str">
        <f>+IF(G454=0,"",'Ark1'!T2270)</f>
        <v/>
      </c>
      <c r="R454" s="222" t="str">
        <f>+IF(G454=0,"",'Ark1'!V2270)</f>
        <v/>
      </c>
      <c r="S454" s="32"/>
      <c r="T454" s="35"/>
      <c r="U454" s="35"/>
      <c r="V454" s="35"/>
      <c r="W454" s="35"/>
      <c r="X454" s="35"/>
    </row>
    <row r="455" spans="1:24" x14ac:dyDescent="0.5">
      <c r="A455" s="32"/>
      <c r="B455" s="297" t="str">
        <f>+IF(E455=2012,VLOOKUP(D455,K_navn!$A$2:$C$359,2),"")</f>
        <v/>
      </c>
      <c r="C455" s="297" t="str">
        <f>+IF(E455=2012,VLOOKUP(D455,K_navn!$A$2:$C$359,3),"")</f>
        <v/>
      </c>
      <c r="D455" s="115">
        <f>+'Ark1'!P2271</f>
        <v>3043</v>
      </c>
      <c r="E455" s="115">
        <f>+'Ark1'!C2271</f>
        <v>2014</v>
      </c>
      <c r="F455" s="116" t="str">
        <f>+IF('Ark1'!Q2271=0,"",'Ark1'!Q2271)</f>
        <v/>
      </c>
      <c r="G455" s="116">
        <f>+'Ark1'!R2271</f>
        <v>0</v>
      </c>
      <c r="H455" s="116">
        <f>+'Ark1'!S2271</f>
        <v>0</v>
      </c>
      <c r="I455" s="222" t="str">
        <f>+IF(G455=0,"",'Ark1'!AA2271)</f>
        <v/>
      </c>
      <c r="J455" s="222" t="str">
        <f>+IF(G455=0,"",'Ark1'!AB2271)</f>
        <v/>
      </c>
      <c r="K455" s="114" t="str">
        <f>+IF(G455=0,"",'Ark1'!U2271)</f>
        <v/>
      </c>
      <c r="L455" s="222" t="str">
        <f>+IF(G455=0,"",'Ark1'!W2271)</f>
        <v/>
      </c>
      <c r="M455" s="222" t="str">
        <f>+IF(G455=0,"",'Ark1'!X2271)</f>
        <v/>
      </c>
      <c r="N455" s="114" t="str">
        <f>+IF(G455=0,"",'Ark1'!Y2271)</f>
        <v/>
      </c>
      <c r="O455" s="116" t="str">
        <f>+IF(G455=0,"",'Ark1'!Z2271)</f>
        <v/>
      </c>
      <c r="P455" s="116" t="str">
        <f t="shared" si="6"/>
        <v/>
      </c>
      <c r="Q455" s="114" t="str">
        <f>+IF(G455=0,"",'Ark1'!T2271)</f>
        <v/>
      </c>
      <c r="R455" s="222" t="str">
        <f>+IF(G455=0,"",'Ark1'!V2271)</f>
        <v/>
      </c>
      <c r="S455" s="32"/>
      <c r="T455" s="35"/>
      <c r="U455" s="35"/>
      <c r="V455" s="35"/>
      <c r="W455" s="35"/>
      <c r="X455" s="35"/>
    </row>
    <row r="456" spans="1:24" x14ac:dyDescent="0.5">
      <c r="A456" s="32"/>
      <c r="B456" s="297" t="str">
        <f>+IF(E456=2012,VLOOKUP(D456,K_navn!$A$2:$C$359,2),"")</f>
        <v/>
      </c>
      <c r="C456" s="297" t="str">
        <f>+IF(E456=2012,VLOOKUP(D456,K_navn!$A$2:$C$359,3),"")</f>
        <v/>
      </c>
      <c r="D456" s="115">
        <f>+'Ark1'!P2272</f>
        <v>3043</v>
      </c>
      <c r="E456" s="115">
        <f>+'Ark1'!C2272</f>
        <v>2015</v>
      </c>
      <c r="F456" s="116" t="str">
        <f>+IF('Ark1'!Q2272=0,"",'Ark1'!Q2272)</f>
        <v/>
      </c>
      <c r="G456" s="116">
        <f>+'Ark1'!R2272</f>
        <v>0</v>
      </c>
      <c r="H456" s="116">
        <f>+'Ark1'!S2272</f>
        <v>0</v>
      </c>
      <c r="I456" s="222" t="str">
        <f>+IF(G456=0,"",'Ark1'!AA2272)</f>
        <v/>
      </c>
      <c r="J456" s="222" t="str">
        <f>+IF(G456=0,"",'Ark1'!AB2272)</f>
        <v/>
      </c>
      <c r="K456" s="114" t="str">
        <f>+IF(G456=0,"",'Ark1'!U2272)</f>
        <v/>
      </c>
      <c r="L456" s="222" t="str">
        <f>+IF(G456=0,"",'Ark1'!W2272)</f>
        <v/>
      </c>
      <c r="M456" s="222" t="str">
        <f>+IF(G456=0,"",'Ark1'!X2272)</f>
        <v/>
      </c>
      <c r="N456" s="114" t="str">
        <f>+IF(G456=0,"",'Ark1'!Y2272)</f>
        <v/>
      </c>
      <c r="O456" s="116" t="str">
        <f>+IF(G456=0,"",'Ark1'!Z2272)</f>
        <v/>
      </c>
      <c r="P456" s="116" t="str">
        <f t="shared" si="6"/>
        <v/>
      </c>
      <c r="Q456" s="114" t="str">
        <f>+IF(G456=0,"",'Ark1'!T2272)</f>
        <v/>
      </c>
      <c r="R456" s="222" t="str">
        <f>+IF(G456=0,"",'Ark1'!V2272)</f>
        <v/>
      </c>
      <c r="S456" s="32"/>
      <c r="T456" s="35"/>
      <c r="U456" s="35"/>
      <c r="V456" s="35"/>
      <c r="W456" s="35"/>
      <c r="X456" s="35"/>
    </row>
    <row r="457" spans="1:24" x14ac:dyDescent="0.5">
      <c r="A457" s="32"/>
      <c r="B457" s="297" t="str">
        <f>+IF(E457=2012,VLOOKUP(D457,K_navn!$A$2:$C$359,2),"")</f>
        <v/>
      </c>
      <c r="C457" s="297" t="str">
        <f>+IF(E457=2012,VLOOKUP(D457,K_navn!$A$2:$C$359,3),"")</f>
        <v/>
      </c>
      <c r="D457" s="115">
        <f>+'Ark1'!P2273</f>
        <v>3043</v>
      </c>
      <c r="E457" s="115">
        <f>+'Ark1'!C2273</f>
        <v>2016</v>
      </c>
      <c r="F457" s="116" t="str">
        <f>+IF('Ark1'!Q2273=0,"",'Ark1'!Q2273)</f>
        <v/>
      </c>
      <c r="G457" s="116">
        <f>+'Ark1'!R2273</f>
        <v>0</v>
      </c>
      <c r="H457" s="116">
        <f>+'Ark1'!S2273</f>
        <v>0</v>
      </c>
      <c r="I457" s="222" t="str">
        <f>+IF(G457=0,"",'Ark1'!AA2273)</f>
        <v/>
      </c>
      <c r="J457" s="222" t="str">
        <f>+IF(G457=0,"",'Ark1'!AB2273)</f>
        <v/>
      </c>
      <c r="K457" s="114" t="str">
        <f>+IF(G457=0,"",'Ark1'!U2273)</f>
        <v/>
      </c>
      <c r="L457" s="222" t="str">
        <f>+IF(G457=0,"",'Ark1'!W2273)</f>
        <v/>
      </c>
      <c r="M457" s="222" t="str">
        <f>+IF(G457=0,"",'Ark1'!X2273)</f>
        <v/>
      </c>
      <c r="N457" s="114" t="str">
        <f>+IF(G457=0,"",'Ark1'!Y2273)</f>
        <v/>
      </c>
      <c r="O457" s="116" t="str">
        <f>+IF(G457=0,"",'Ark1'!Z2273)</f>
        <v/>
      </c>
      <c r="P457" s="116" t="str">
        <f t="shared" si="6"/>
        <v/>
      </c>
      <c r="Q457" s="114" t="str">
        <f>+IF(G457=0,"",'Ark1'!T2273)</f>
        <v/>
      </c>
      <c r="R457" s="222" t="str">
        <f>+IF(G457=0,"",'Ark1'!V2273)</f>
        <v/>
      </c>
      <c r="S457" s="32"/>
      <c r="T457" s="35"/>
      <c r="U457" s="35"/>
      <c r="V457" s="35"/>
      <c r="W457" s="35"/>
      <c r="X457" s="35"/>
    </row>
    <row r="458" spans="1:24" x14ac:dyDescent="0.5">
      <c r="A458" s="32"/>
      <c r="B458" s="297" t="str">
        <f>+IF(E458=2012,VLOOKUP(D458,K_navn!$A$2:$C$359,2),"")</f>
        <v/>
      </c>
      <c r="C458" s="297" t="str">
        <f>+IF(E458=2012,VLOOKUP(D458,K_navn!$A$2:$C$359,3),"")</f>
        <v/>
      </c>
      <c r="D458" s="115">
        <f>+'Ark1'!P2274</f>
        <v>3043</v>
      </c>
      <c r="E458" s="115">
        <f>+'Ark1'!C2274</f>
        <v>2017</v>
      </c>
      <c r="F458" s="116">
        <f>+IF('Ark1'!Q2274=0,"",'Ark1'!Q2274)</f>
        <v>1</v>
      </c>
      <c r="G458" s="116">
        <f>+'Ark1'!R2274</f>
        <v>1</v>
      </c>
      <c r="H458" s="116">
        <f>+'Ark1'!S2274</f>
        <v>1</v>
      </c>
      <c r="I458" s="222">
        <f>+IF(G458=0,"",'Ark1'!AA2274)</f>
        <v>2.8854199728770508E-3</v>
      </c>
      <c r="J458" s="222">
        <f>+IF(G458=0,"",'Ark1'!AB2274)</f>
        <v>3.2841078908274878E-3</v>
      </c>
      <c r="K458" s="114">
        <f>+IF(G458=0,"",'Ark1'!U2274)</f>
        <v>59</v>
      </c>
      <c r="L458" s="222">
        <f>+IF(G458=0,"",'Ark1'!W2274)</f>
        <v>92.9</v>
      </c>
      <c r="M458" s="222">
        <f>+IF(G458=0,"",'Ark1'!X2274)</f>
        <v>0</v>
      </c>
      <c r="N458" s="114">
        <f>+IF(G458=0,"",'Ark1'!Y2274)</f>
        <v>0</v>
      </c>
      <c r="O458" s="116">
        <f>+IF(G458=0,"",'Ark1'!Z2274)</f>
        <v>0</v>
      </c>
      <c r="P458" s="116">
        <f t="shared" si="6"/>
        <v>1</v>
      </c>
      <c r="Q458" s="114">
        <f>+IF(G458=0,"",'Ark1'!T2274)</f>
        <v>14</v>
      </c>
      <c r="R458" s="222">
        <f>+IF(G458=0,"",'Ark1'!V2274)</f>
        <v>100.65005417118094</v>
      </c>
      <c r="S458" s="32"/>
      <c r="T458" s="35"/>
      <c r="U458" s="35"/>
      <c r="V458" s="35"/>
      <c r="W458" s="35"/>
      <c r="X458" s="35"/>
    </row>
    <row r="459" spans="1:24" x14ac:dyDescent="0.5">
      <c r="A459" s="32"/>
      <c r="B459" s="297" t="str">
        <f>+IF(E459=2012,VLOOKUP(D459,K_navn!$A$2:$C$359,2),"")</f>
        <v/>
      </c>
      <c r="C459" s="297" t="str">
        <f>+IF(E459=2012,VLOOKUP(D459,K_navn!$A$2:$C$359,3),"")</f>
        <v/>
      </c>
      <c r="D459" s="115">
        <f>+'Ark1'!P2275</f>
        <v>3043</v>
      </c>
      <c r="E459" s="115">
        <f>+'Ark1'!C2275</f>
        <v>2018</v>
      </c>
      <c r="F459" s="116">
        <f>+IF('Ark1'!Q2275=0,"",'Ark1'!Q2275)</f>
        <v>1</v>
      </c>
      <c r="G459" s="116">
        <f>+'Ark1'!R2275</f>
        <v>1</v>
      </c>
      <c r="H459" s="116">
        <f>+'Ark1'!S2275</f>
        <v>1</v>
      </c>
      <c r="I459" s="222">
        <f>+IF(G459=0,"",'Ark1'!AA2275)</f>
        <v>3.9940887486519961E-3</v>
      </c>
      <c r="J459" s="222">
        <f>+IF(G459=0,"",'Ark1'!AB2275)</f>
        <v>4.8183429991912738E-3</v>
      </c>
      <c r="K459" s="114">
        <f>+IF(G459=0,"",'Ark1'!U2275)</f>
        <v>62</v>
      </c>
      <c r="L459" s="222">
        <f>+IF(G459=0,"",'Ark1'!W2275)</f>
        <v>96.9</v>
      </c>
      <c r="M459" s="222">
        <f>+IF(G459=0,"",'Ark1'!X2275)</f>
        <v>0</v>
      </c>
      <c r="N459" s="114">
        <f>+IF(G459=0,"",'Ark1'!Y2275)</f>
        <v>0</v>
      </c>
      <c r="O459" s="116">
        <f>+IF(G459=0,"",'Ark1'!Z2275)</f>
        <v>0</v>
      </c>
      <c r="P459" s="116">
        <f t="shared" si="6"/>
        <v>1</v>
      </c>
      <c r="Q459" s="114">
        <f>+IF(G459=0,"",'Ark1'!T2275)</f>
        <v>17</v>
      </c>
      <c r="R459" s="222">
        <f>+IF(G459=0,"",'Ark1'!V2275)</f>
        <v>104.98374864572048</v>
      </c>
      <c r="S459" s="32"/>
      <c r="T459" s="35"/>
      <c r="U459" s="35"/>
      <c r="V459" s="35"/>
      <c r="W459" s="35"/>
      <c r="X459" s="35"/>
    </row>
    <row r="460" spans="1:24" x14ac:dyDescent="0.5">
      <c r="A460" s="32"/>
      <c r="B460" s="297" t="str">
        <f>+IF(E460=2012,VLOOKUP(D460,K_navn!$A$2:$C$359,2),"")</f>
        <v/>
      </c>
      <c r="C460" s="297" t="str">
        <f>+IF(E460=2012,VLOOKUP(D460,K_navn!$A$2:$C$359,3),"")</f>
        <v/>
      </c>
      <c r="D460" s="115">
        <f>+'Ark1'!P2276</f>
        <v>3043</v>
      </c>
      <c r="E460" s="115">
        <f>+'Ark1'!C2276</f>
        <v>2019</v>
      </c>
      <c r="F460" s="116" t="str">
        <f>+IF('Ark1'!Q2276=0,"",'Ark1'!Q2276)</f>
        <v/>
      </c>
      <c r="G460" s="116">
        <f>+'Ark1'!R2276</f>
        <v>0</v>
      </c>
      <c r="H460" s="116">
        <f>+'Ark1'!S2276</f>
        <v>0</v>
      </c>
      <c r="I460" s="222" t="str">
        <f>+IF(G460=0,"",'Ark1'!AA2276)</f>
        <v/>
      </c>
      <c r="J460" s="222" t="str">
        <f>+IF(G460=0,"",'Ark1'!AB2276)</f>
        <v/>
      </c>
      <c r="K460" s="114" t="str">
        <f>+IF(G460=0,"",'Ark1'!U2276)</f>
        <v/>
      </c>
      <c r="L460" s="222" t="str">
        <f>+IF(G460=0,"",'Ark1'!W2276)</f>
        <v/>
      </c>
      <c r="M460" s="222" t="str">
        <f>+IF(G460=0,"",'Ark1'!X2276)</f>
        <v/>
      </c>
      <c r="N460" s="114" t="str">
        <f>+IF(G460=0,"",'Ark1'!Y2276)</f>
        <v/>
      </c>
      <c r="O460" s="116" t="str">
        <f>+IF(G460=0,"",'Ark1'!Z2276)</f>
        <v/>
      </c>
      <c r="P460" s="116" t="str">
        <f t="shared" si="6"/>
        <v/>
      </c>
      <c r="Q460" s="114" t="str">
        <f>+IF(G460=0,"",'Ark1'!T2276)</f>
        <v/>
      </c>
      <c r="R460" s="222" t="str">
        <f>+IF(G460=0,"",'Ark1'!V2276)</f>
        <v/>
      </c>
      <c r="S460" s="32"/>
      <c r="T460" s="35"/>
      <c r="U460" s="35"/>
      <c r="V460" s="35"/>
      <c r="W460" s="35"/>
      <c r="X460" s="35"/>
    </row>
    <row r="461" spans="1:24" x14ac:dyDescent="0.5">
      <c r="A461" s="32"/>
      <c r="B461" s="297" t="str">
        <f>+IF(E461=2012,VLOOKUP(D461,K_navn!$A$2:$C$359,2),"")</f>
        <v/>
      </c>
      <c r="C461" s="297" t="str">
        <f>+IF(E461=2012,VLOOKUP(D461,K_navn!$A$2:$C$359,3),"")</f>
        <v/>
      </c>
      <c r="D461" s="115">
        <f>+'Ark1'!P2277</f>
        <v>3043</v>
      </c>
      <c r="E461" s="115">
        <f>+'Ark1'!C2277</f>
        <v>2020</v>
      </c>
      <c r="F461" s="116" t="str">
        <f>+IF('Ark1'!Q2277=0,"",'Ark1'!Q2277)</f>
        <v/>
      </c>
      <c r="G461" s="116">
        <f>+'Ark1'!R2277</f>
        <v>0</v>
      </c>
      <c r="H461" s="116">
        <f>+'Ark1'!S2277</f>
        <v>0</v>
      </c>
      <c r="I461" s="222" t="str">
        <f>+IF(G461=0,"",'Ark1'!AA2277)</f>
        <v/>
      </c>
      <c r="J461" s="222" t="str">
        <f>+IF(G461=0,"",'Ark1'!AB2277)</f>
        <v/>
      </c>
      <c r="K461" s="114" t="str">
        <f>+IF(G461=0,"",'Ark1'!U2277)</f>
        <v/>
      </c>
      <c r="L461" s="222" t="str">
        <f>+IF(G461=0,"",'Ark1'!W2277)</f>
        <v/>
      </c>
      <c r="M461" s="222" t="str">
        <f>+IF(G461=0,"",'Ark1'!X2277)</f>
        <v/>
      </c>
      <c r="N461" s="114" t="str">
        <f>+IF(G461=0,"",'Ark1'!Y2277)</f>
        <v/>
      </c>
      <c r="O461" s="116" t="str">
        <f>+IF(G461=0,"",'Ark1'!Z2277)</f>
        <v/>
      </c>
      <c r="P461" s="116" t="str">
        <f t="shared" si="6"/>
        <v/>
      </c>
      <c r="Q461" s="114" t="str">
        <f>+IF(G461=0,"",'Ark1'!T2277)</f>
        <v/>
      </c>
      <c r="R461" s="222" t="str">
        <f>+IF(G461=0,"",'Ark1'!V2277)</f>
        <v/>
      </c>
      <c r="S461" s="32"/>
      <c r="T461" s="35"/>
      <c r="U461" s="35"/>
      <c r="V461" s="35"/>
      <c r="W461" s="35"/>
      <c r="X461" s="35"/>
    </row>
    <row r="462" spans="1:24" x14ac:dyDescent="0.5">
      <c r="A462" s="32"/>
      <c r="B462" s="297" t="str">
        <f>+IF(E462=2012,VLOOKUP(D462,K_navn!$A$2:$C$359,2),"")</f>
        <v/>
      </c>
      <c r="C462" s="297" t="str">
        <f>+IF(E462=2012,VLOOKUP(D462,K_navn!$A$2:$C$359,3),"")</f>
        <v/>
      </c>
      <c r="D462" s="115">
        <f>+'Ark1'!P2278</f>
        <v>3043</v>
      </c>
      <c r="E462" s="115">
        <f>+'Ark1'!C2278</f>
        <v>2021</v>
      </c>
      <c r="F462" s="116" t="str">
        <f>+IF('Ark1'!Q2278=0,"",'Ark1'!Q2278)</f>
        <v/>
      </c>
      <c r="G462" s="116">
        <f>+'Ark1'!R2278</f>
        <v>0</v>
      </c>
      <c r="H462" s="116">
        <f>+'Ark1'!S2278</f>
        <v>0</v>
      </c>
      <c r="I462" s="222" t="str">
        <f>+IF(G462=0,"",'Ark1'!AA2278)</f>
        <v/>
      </c>
      <c r="J462" s="222" t="str">
        <f>+IF(G462=0,"",'Ark1'!AB2278)</f>
        <v/>
      </c>
      <c r="K462" s="114" t="str">
        <f>+IF(G462=0,"",'Ark1'!U2278)</f>
        <v/>
      </c>
      <c r="L462" s="222" t="str">
        <f>+IF(G462=0,"",'Ark1'!W2278)</f>
        <v/>
      </c>
      <c r="M462" s="222" t="str">
        <f>+IF(G462=0,"",'Ark1'!X2278)</f>
        <v/>
      </c>
      <c r="N462" s="114" t="str">
        <f>+IF(G462=0,"",'Ark1'!Y2278)</f>
        <v/>
      </c>
      <c r="O462" s="116" t="str">
        <f>+IF(G462=0,"",'Ark1'!Z2278)</f>
        <v/>
      </c>
      <c r="P462" s="116" t="str">
        <f t="shared" si="6"/>
        <v/>
      </c>
      <c r="Q462" s="114" t="str">
        <f>+IF(G462=0,"",'Ark1'!T2278)</f>
        <v/>
      </c>
      <c r="R462" s="222" t="str">
        <f>+IF(G462=0,"",'Ark1'!V2278)</f>
        <v/>
      </c>
      <c r="S462" s="32"/>
      <c r="T462" s="35"/>
      <c r="U462" s="35"/>
      <c r="V462" s="35"/>
      <c r="W462" s="35"/>
      <c r="X462" s="35"/>
    </row>
    <row r="463" spans="1:24" x14ac:dyDescent="0.5">
      <c r="A463" s="32"/>
      <c r="B463" s="297" t="str">
        <f>+IF(E463=2012,VLOOKUP(D463,K_navn!$A$2:$C$359,2),"")</f>
        <v/>
      </c>
      <c r="C463" s="297" t="str">
        <f>+IF(E463=2012,VLOOKUP(D463,K_navn!$A$2:$C$359,3),"")</f>
        <v/>
      </c>
      <c r="D463" s="115">
        <f>+'Ark1'!P2279</f>
        <v>3043</v>
      </c>
      <c r="E463" s="115">
        <f>+'Ark1'!C2279</f>
        <v>2022</v>
      </c>
      <c r="F463" s="116" t="str">
        <f>+IF('Ark1'!Q2279=0,"",'Ark1'!Q2279)</f>
        <v/>
      </c>
      <c r="G463" s="116">
        <f>+'Ark1'!R2279</f>
        <v>0</v>
      </c>
      <c r="H463" s="116">
        <f>+'Ark1'!S2279</f>
        <v>0</v>
      </c>
      <c r="I463" s="222" t="str">
        <f>+IF(G463=0,"",'Ark1'!AA2279)</f>
        <v/>
      </c>
      <c r="J463" s="222" t="str">
        <f>+IF(G463=0,"",'Ark1'!AB2279)</f>
        <v/>
      </c>
      <c r="K463" s="114" t="str">
        <f>+IF(G463=0,"",'Ark1'!U2279)</f>
        <v/>
      </c>
      <c r="L463" s="222" t="str">
        <f>+IF(G463=0,"",'Ark1'!W2279)</f>
        <v/>
      </c>
      <c r="M463" s="222" t="str">
        <f>+IF(G463=0,"",'Ark1'!X2279)</f>
        <v/>
      </c>
      <c r="N463" s="114" t="str">
        <f>+IF(G463=0,"",'Ark1'!Y2279)</f>
        <v/>
      </c>
      <c r="O463" s="116" t="str">
        <f>+IF(G463=0,"",'Ark1'!Z2279)</f>
        <v/>
      </c>
      <c r="P463" s="116" t="str">
        <f t="shared" si="6"/>
        <v/>
      </c>
      <c r="Q463" s="114" t="str">
        <f>+IF(G463=0,"",'Ark1'!T2279)</f>
        <v/>
      </c>
      <c r="R463" s="222" t="str">
        <f>+IF(G463=0,"",'Ark1'!V2279)</f>
        <v/>
      </c>
      <c r="S463" s="32"/>
      <c r="T463" s="35"/>
      <c r="U463" s="35"/>
      <c r="V463" s="35"/>
      <c r="W463" s="35"/>
      <c r="X463" s="35"/>
    </row>
    <row r="464" spans="1:24" x14ac:dyDescent="0.5">
      <c r="A464" s="32"/>
      <c r="B464" s="297" t="str">
        <f>+IF(E464=2012,VLOOKUP(D464,K_navn!$A$2:$C$359,2),"")</f>
        <v>Hol</v>
      </c>
      <c r="C464" s="297" t="str">
        <f>+IF(E464=2012,VLOOKUP(D464,K_navn!$A$2:$C$359,3),"")</f>
        <v>Viken</v>
      </c>
      <c r="D464" s="115">
        <f>+'Ark1'!P2280</f>
        <v>3044</v>
      </c>
      <c r="E464" s="115">
        <f>+'Ark1'!C2280</f>
        <v>2012</v>
      </c>
      <c r="F464" s="116" t="str">
        <f>+IF('Ark1'!Q2280=0,"",'Ark1'!Q2280)</f>
        <v/>
      </c>
      <c r="G464" s="116">
        <f>+'Ark1'!R2280</f>
        <v>0</v>
      </c>
      <c r="H464" s="116">
        <f>+'Ark1'!S2280</f>
        <v>0</v>
      </c>
      <c r="I464" s="222" t="str">
        <f>+IF(G464=0,"",'Ark1'!AA2280)</f>
        <v/>
      </c>
      <c r="J464" s="222" t="str">
        <f>+IF(G464=0,"",'Ark1'!AB2280)</f>
        <v/>
      </c>
      <c r="K464" s="114" t="str">
        <f>+IF(G464=0,"",'Ark1'!U2280)</f>
        <v/>
      </c>
      <c r="L464" s="222" t="str">
        <f>+IF(G464=0,"",'Ark1'!W2280)</f>
        <v/>
      </c>
      <c r="M464" s="222" t="str">
        <f>+IF(G464=0,"",'Ark1'!X2280)</f>
        <v/>
      </c>
      <c r="N464" s="114" t="str">
        <f>+IF(G464=0,"",'Ark1'!Y2280)</f>
        <v/>
      </c>
      <c r="O464" s="116" t="str">
        <f>+IF(G464=0,"",'Ark1'!Z2280)</f>
        <v/>
      </c>
      <c r="P464" s="116" t="str">
        <f t="shared" si="6"/>
        <v/>
      </c>
      <c r="Q464" s="114" t="str">
        <f>+IF(G464=0,"",'Ark1'!T2280)</f>
        <v/>
      </c>
      <c r="R464" s="222" t="str">
        <f>+IF(G464=0,"",'Ark1'!V2280)</f>
        <v/>
      </c>
      <c r="S464" s="32"/>
      <c r="T464" s="35"/>
      <c r="U464" s="35"/>
      <c r="V464" s="35"/>
      <c r="W464" s="35"/>
      <c r="X464" s="35"/>
    </row>
    <row r="465" spans="1:24" x14ac:dyDescent="0.5">
      <c r="A465" s="32"/>
      <c r="B465" s="297" t="str">
        <f>+IF(E465=2012,VLOOKUP(D465,K_navn!$A$2:$C$359,2),"")</f>
        <v/>
      </c>
      <c r="C465" s="297" t="str">
        <f>+IF(E465=2012,VLOOKUP(D465,K_navn!$A$2:$C$359,3),"")</f>
        <v/>
      </c>
      <c r="D465" s="115">
        <f>+'Ark1'!P2281</f>
        <v>3044</v>
      </c>
      <c r="E465" s="115">
        <f>+'Ark1'!C2281</f>
        <v>2013</v>
      </c>
      <c r="F465" s="116" t="str">
        <f>+IF('Ark1'!Q2281=0,"",'Ark1'!Q2281)</f>
        <v/>
      </c>
      <c r="G465" s="116">
        <f>+'Ark1'!R2281</f>
        <v>0</v>
      </c>
      <c r="H465" s="116">
        <f>+'Ark1'!S2281</f>
        <v>0</v>
      </c>
      <c r="I465" s="222" t="str">
        <f>+IF(G465=0,"",'Ark1'!AA2281)</f>
        <v/>
      </c>
      <c r="J465" s="222" t="str">
        <f>+IF(G465=0,"",'Ark1'!AB2281)</f>
        <v/>
      </c>
      <c r="K465" s="114" t="str">
        <f>+IF(G465=0,"",'Ark1'!U2281)</f>
        <v/>
      </c>
      <c r="L465" s="222" t="str">
        <f>+IF(G465=0,"",'Ark1'!W2281)</f>
        <v/>
      </c>
      <c r="M465" s="222" t="str">
        <f>+IF(G465=0,"",'Ark1'!X2281)</f>
        <v/>
      </c>
      <c r="N465" s="114" t="str">
        <f>+IF(G465=0,"",'Ark1'!Y2281)</f>
        <v/>
      </c>
      <c r="O465" s="116" t="str">
        <f>+IF(G465=0,"",'Ark1'!Z2281)</f>
        <v/>
      </c>
      <c r="P465" s="116" t="str">
        <f t="shared" si="6"/>
        <v/>
      </c>
      <c r="Q465" s="114" t="str">
        <f>+IF(G465=0,"",'Ark1'!T2281)</f>
        <v/>
      </c>
      <c r="R465" s="222" t="str">
        <f>+IF(G465=0,"",'Ark1'!V2281)</f>
        <v/>
      </c>
      <c r="S465" s="32"/>
      <c r="T465" s="35"/>
      <c r="U465" s="35"/>
      <c r="V465" s="35"/>
      <c r="W465" s="35"/>
      <c r="X465" s="35"/>
    </row>
    <row r="466" spans="1:24" x14ac:dyDescent="0.5">
      <c r="A466" s="32"/>
      <c r="B466" s="297" t="str">
        <f>+IF(E466=2012,VLOOKUP(D466,K_navn!$A$2:$C$359,2),"")</f>
        <v/>
      </c>
      <c r="C466" s="297" t="str">
        <f>+IF(E466=2012,VLOOKUP(D466,K_navn!$A$2:$C$359,3),"")</f>
        <v/>
      </c>
      <c r="D466" s="115">
        <f>+'Ark1'!P2282</f>
        <v>3044</v>
      </c>
      <c r="E466" s="115">
        <f>+'Ark1'!C2282</f>
        <v>2014</v>
      </c>
      <c r="F466" s="116" t="str">
        <f>+IF('Ark1'!Q2282=0,"",'Ark1'!Q2282)</f>
        <v/>
      </c>
      <c r="G466" s="116">
        <f>+'Ark1'!R2282</f>
        <v>0</v>
      </c>
      <c r="H466" s="116">
        <f>+'Ark1'!S2282</f>
        <v>0</v>
      </c>
      <c r="I466" s="222" t="str">
        <f>+IF(G466=0,"",'Ark1'!AA2282)</f>
        <v/>
      </c>
      <c r="J466" s="222" t="str">
        <f>+IF(G466=0,"",'Ark1'!AB2282)</f>
        <v/>
      </c>
      <c r="K466" s="114" t="str">
        <f>+IF(G466=0,"",'Ark1'!U2282)</f>
        <v/>
      </c>
      <c r="L466" s="222" t="str">
        <f>+IF(G466=0,"",'Ark1'!W2282)</f>
        <v/>
      </c>
      <c r="M466" s="222" t="str">
        <f>+IF(G466=0,"",'Ark1'!X2282)</f>
        <v/>
      </c>
      <c r="N466" s="114" t="str">
        <f>+IF(G466=0,"",'Ark1'!Y2282)</f>
        <v/>
      </c>
      <c r="O466" s="116" t="str">
        <f>+IF(G466=0,"",'Ark1'!Z2282)</f>
        <v/>
      </c>
      <c r="P466" s="116" t="str">
        <f t="shared" si="6"/>
        <v/>
      </c>
      <c r="Q466" s="114" t="str">
        <f>+IF(G466=0,"",'Ark1'!T2282)</f>
        <v/>
      </c>
      <c r="R466" s="222" t="str">
        <f>+IF(G466=0,"",'Ark1'!V2282)</f>
        <v/>
      </c>
      <c r="S466" s="32"/>
      <c r="T466" s="35"/>
      <c r="U466" s="35"/>
      <c r="V466" s="35"/>
      <c r="W466" s="35"/>
      <c r="X466" s="35"/>
    </row>
    <row r="467" spans="1:24" x14ac:dyDescent="0.5">
      <c r="A467" s="32"/>
      <c r="B467" s="297" t="str">
        <f>+IF(E467=2012,VLOOKUP(D467,K_navn!$A$2:$C$359,2),"")</f>
        <v/>
      </c>
      <c r="C467" s="297" t="str">
        <f>+IF(E467=2012,VLOOKUP(D467,K_navn!$A$2:$C$359,3),"")</f>
        <v/>
      </c>
      <c r="D467" s="115">
        <f>+'Ark1'!P2283</f>
        <v>3044</v>
      </c>
      <c r="E467" s="115">
        <f>+'Ark1'!C2283</f>
        <v>2015</v>
      </c>
      <c r="F467" s="116" t="str">
        <f>+IF('Ark1'!Q2283=0,"",'Ark1'!Q2283)</f>
        <v/>
      </c>
      <c r="G467" s="116">
        <f>+'Ark1'!R2283</f>
        <v>0</v>
      </c>
      <c r="H467" s="116">
        <f>+'Ark1'!S2283</f>
        <v>0</v>
      </c>
      <c r="I467" s="222" t="str">
        <f>+IF(G467=0,"",'Ark1'!AA2283)</f>
        <v/>
      </c>
      <c r="J467" s="222" t="str">
        <f>+IF(G467=0,"",'Ark1'!AB2283)</f>
        <v/>
      </c>
      <c r="K467" s="114" t="str">
        <f>+IF(G467=0,"",'Ark1'!U2283)</f>
        <v/>
      </c>
      <c r="L467" s="222" t="str">
        <f>+IF(G467=0,"",'Ark1'!W2283)</f>
        <v/>
      </c>
      <c r="M467" s="222" t="str">
        <f>+IF(G467=0,"",'Ark1'!X2283)</f>
        <v/>
      </c>
      <c r="N467" s="114" t="str">
        <f>+IF(G467=0,"",'Ark1'!Y2283)</f>
        <v/>
      </c>
      <c r="O467" s="116" t="str">
        <f>+IF(G467=0,"",'Ark1'!Z2283)</f>
        <v/>
      </c>
      <c r="P467" s="116" t="str">
        <f t="shared" si="6"/>
        <v/>
      </c>
      <c r="Q467" s="114" t="str">
        <f>+IF(G467=0,"",'Ark1'!T2283)</f>
        <v/>
      </c>
      <c r="R467" s="222" t="str">
        <f>+IF(G467=0,"",'Ark1'!V2283)</f>
        <v/>
      </c>
      <c r="S467" s="32"/>
      <c r="T467" s="35"/>
      <c r="U467" s="35"/>
      <c r="V467" s="35"/>
      <c r="W467" s="35"/>
      <c r="X467" s="35"/>
    </row>
    <row r="468" spans="1:24" x14ac:dyDescent="0.5">
      <c r="A468" s="32"/>
      <c r="B468" s="297" t="str">
        <f>+IF(E468=2012,VLOOKUP(D468,K_navn!$A$2:$C$359,2),"")</f>
        <v/>
      </c>
      <c r="C468" s="297" t="str">
        <f>+IF(E468=2012,VLOOKUP(D468,K_navn!$A$2:$C$359,3),"")</f>
        <v/>
      </c>
      <c r="D468" s="115">
        <f>+'Ark1'!P2284</f>
        <v>3044</v>
      </c>
      <c r="E468" s="115">
        <f>+'Ark1'!C2284</f>
        <v>2016</v>
      </c>
      <c r="F468" s="116" t="str">
        <f>+IF('Ark1'!Q2284=0,"",'Ark1'!Q2284)</f>
        <v/>
      </c>
      <c r="G468" s="116">
        <f>+'Ark1'!R2284</f>
        <v>0</v>
      </c>
      <c r="H468" s="116">
        <f>+'Ark1'!S2284</f>
        <v>0</v>
      </c>
      <c r="I468" s="222" t="str">
        <f>+IF(G468=0,"",'Ark1'!AA2284)</f>
        <v/>
      </c>
      <c r="J468" s="222" t="str">
        <f>+IF(G468=0,"",'Ark1'!AB2284)</f>
        <v/>
      </c>
      <c r="K468" s="114" t="str">
        <f>+IF(G468=0,"",'Ark1'!U2284)</f>
        <v/>
      </c>
      <c r="L468" s="222" t="str">
        <f>+IF(G468=0,"",'Ark1'!W2284)</f>
        <v/>
      </c>
      <c r="M468" s="222" t="str">
        <f>+IF(G468=0,"",'Ark1'!X2284)</f>
        <v/>
      </c>
      <c r="N468" s="114" t="str">
        <f>+IF(G468=0,"",'Ark1'!Y2284)</f>
        <v/>
      </c>
      <c r="O468" s="116" t="str">
        <f>+IF(G468=0,"",'Ark1'!Z2284)</f>
        <v/>
      </c>
      <c r="P468" s="116" t="str">
        <f t="shared" si="6"/>
        <v/>
      </c>
      <c r="Q468" s="114" t="str">
        <f>+IF(G468=0,"",'Ark1'!T2284)</f>
        <v/>
      </c>
      <c r="R468" s="222" t="str">
        <f>+IF(G468=0,"",'Ark1'!V2284)</f>
        <v/>
      </c>
      <c r="S468" s="32"/>
      <c r="T468" s="35"/>
      <c r="U468" s="35"/>
      <c r="V468" s="35"/>
      <c r="W468" s="35"/>
      <c r="X468" s="35"/>
    </row>
    <row r="469" spans="1:24" x14ac:dyDescent="0.5">
      <c r="A469" s="32"/>
      <c r="B469" s="297" t="str">
        <f>+IF(E469=2012,VLOOKUP(D469,K_navn!$A$2:$C$359,2),"")</f>
        <v/>
      </c>
      <c r="C469" s="297" t="str">
        <f>+IF(E469=2012,VLOOKUP(D469,K_navn!$A$2:$C$359,3),"")</f>
        <v/>
      </c>
      <c r="D469" s="115">
        <f>+'Ark1'!P2285</f>
        <v>3044</v>
      </c>
      <c r="E469" s="115">
        <f>+'Ark1'!C2285</f>
        <v>2017</v>
      </c>
      <c r="F469" s="116" t="str">
        <f>+IF('Ark1'!Q2285=0,"",'Ark1'!Q2285)</f>
        <v/>
      </c>
      <c r="G469" s="116">
        <f>+'Ark1'!R2285</f>
        <v>0</v>
      </c>
      <c r="H469" s="116">
        <f>+'Ark1'!S2285</f>
        <v>0</v>
      </c>
      <c r="I469" s="222" t="str">
        <f>+IF(G469=0,"",'Ark1'!AA2285)</f>
        <v/>
      </c>
      <c r="J469" s="222" t="str">
        <f>+IF(G469=0,"",'Ark1'!AB2285)</f>
        <v/>
      </c>
      <c r="K469" s="114" t="str">
        <f>+IF(G469=0,"",'Ark1'!U2285)</f>
        <v/>
      </c>
      <c r="L469" s="222" t="str">
        <f>+IF(G469=0,"",'Ark1'!W2285)</f>
        <v/>
      </c>
      <c r="M469" s="222" t="str">
        <f>+IF(G469=0,"",'Ark1'!X2285)</f>
        <v/>
      </c>
      <c r="N469" s="114" t="str">
        <f>+IF(G469=0,"",'Ark1'!Y2285)</f>
        <v/>
      </c>
      <c r="O469" s="116" t="str">
        <f>+IF(G469=0,"",'Ark1'!Z2285)</f>
        <v/>
      </c>
      <c r="P469" s="116" t="str">
        <f t="shared" si="6"/>
        <v/>
      </c>
      <c r="Q469" s="114" t="str">
        <f>+IF(G469=0,"",'Ark1'!T2285)</f>
        <v/>
      </c>
      <c r="R469" s="222" t="str">
        <f>+IF(G469=0,"",'Ark1'!V2285)</f>
        <v/>
      </c>
      <c r="S469" s="32"/>
      <c r="T469" s="35"/>
      <c r="U469" s="35"/>
      <c r="V469" s="35"/>
      <c r="W469" s="35"/>
      <c r="X469" s="35"/>
    </row>
    <row r="470" spans="1:24" x14ac:dyDescent="0.5">
      <c r="A470" s="32"/>
      <c r="B470" s="297" t="str">
        <f>+IF(E470=2012,VLOOKUP(D470,K_navn!$A$2:$C$359,2),"")</f>
        <v/>
      </c>
      <c r="C470" s="297" t="str">
        <f>+IF(E470=2012,VLOOKUP(D470,K_navn!$A$2:$C$359,3),"")</f>
        <v/>
      </c>
      <c r="D470" s="115">
        <f>+'Ark1'!P2286</f>
        <v>3044</v>
      </c>
      <c r="E470" s="115">
        <f>+'Ark1'!C2286</f>
        <v>2018</v>
      </c>
      <c r="F470" s="116" t="str">
        <f>+IF('Ark1'!Q2286=0,"",'Ark1'!Q2286)</f>
        <v/>
      </c>
      <c r="G470" s="116">
        <f>+'Ark1'!R2286</f>
        <v>0</v>
      </c>
      <c r="H470" s="116">
        <f>+'Ark1'!S2286</f>
        <v>0</v>
      </c>
      <c r="I470" s="222" t="str">
        <f>+IF(G470=0,"",'Ark1'!AA2286)</f>
        <v/>
      </c>
      <c r="J470" s="222" t="str">
        <f>+IF(G470=0,"",'Ark1'!AB2286)</f>
        <v/>
      </c>
      <c r="K470" s="114" t="str">
        <f>+IF(G470=0,"",'Ark1'!U2286)</f>
        <v/>
      </c>
      <c r="L470" s="222" t="str">
        <f>+IF(G470=0,"",'Ark1'!W2286)</f>
        <v/>
      </c>
      <c r="M470" s="222" t="str">
        <f>+IF(G470=0,"",'Ark1'!X2286)</f>
        <v/>
      </c>
      <c r="N470" s="114" t="str">
        <f>+IF(G470=0,"",'Ark1'!Y2286)</f>
        <v/>
      </c>
      <c r="O470" s="116" t="str">
        <f>+IF(G470=0,"",'Ark1'!Z2286)</f>
        <v/>
      </c>
      <c r="P470" s="116" t="str">
        <f t="shared" si="6"/>
        <v/>
      </c>
      <c r="Q470" s="114" t="str">
        <f>+IF(G470=0,"",'Ark1'!T2286)</f>
        <v/>
      </c>
      <c r="R470" s="222" t="str">
        <f>+IF(G470=0,"",'Ark1'!V2286)</f>
        <v/>
      </c>
      <c r="S470" s="32"/>
      <c r="T470" s="35"/>
      <c r="U470" s="35"/>
      <c r="V470" s="35"/>
      <c r="W470" s="35"/>
      <c r="X470" s="35"/>
    </row>
    <row r="471" spans="1:24" x14ac:dyDescent="0.5">
      <c r="A471" s="32"/>
      <c r="B471" s="297" t="str">
        <f>+IF(E471=2012,VLOOKUP(D471,K_navn!$A$2:$C$359,2),"")</f>
        <v/>
      </c>
      <c r="C471" s="297" t="str">
        <f>+IF(E471=2012,VLOOKUP(D471,K_navn!$A$2:$C$359,3),"")</f>
        <v/>
      </c>
      <c r="D471" s="115">
        <f>+'Ark1'!P2287</f>
        <v>3044</v>
      </c>
      <c r="E471" s="115">
        <f>+'Ark1'!C2287</f>
        <v>2019</v>
      </c>
      <c r="F471" s="116" t="str">
        <f>+IF('Ark1'!Q2287=0,"",'Ark1'!Q2287)</f>
        <v/>
      </c>
      <c r="G471" s="116">
        <f>+'Ark1'!R2287</f>
        <v>0</v>
      </c>
      <c r="H471" s="116">
        <f>+'Ark1'!S2287</f>
        <v>0</v>
      </c>
      <c r="I471" s="222" t="str">
        <f>+IF(G471=0,"",'Ark1'!AA2287)</f>
        <v/>
      </c>
      <c r="J471" s="222" t="str">
        <f>+IF(G471=0,"",'Ark1'!AB2287)</f>
        <v/>
      </c>
      <c r="K471" s="114" t="str">
        <f>+IF(G471=0,"",'Ark1'!U2287)</f>
        <v/>
      </c>
      <c r="L471" s="222" t="str">
        <f>+IF(G471=0,"",'Ark1'!W2287)</f>
        <v/>
      </c>
      <c r="M471" s="222" t="str">
        <f>+IF(G471=0,"",'Ark1'!X2287)</f>
        <v/>
      </c>
      <c r="N471" s="114" t="str">
        <f>+IF(G471=0,"",'Ark1'!Y2287)</f>
        <v/>
      </c>
      <c r="O471" s="116" t="str">
        <f>+IF(G471=0,"",'Ark1'!Z2287)</f>
        <v/>
      </c>
      <c r="P471" s="116" t="str">
        <f t="shared" si="6"/>
        <v/>
      </c>
      <c r="Q471" s="114" t="str">
        <f>+IF(G471=0,"",'Ark1'!T2287)</f>
        <v/>
      </c>
      <c r="R471" s="222" t="str">
        <f>+IF(G471=0,"",'Ark1'!V2287)</f>
        <v/>
      </c>
      <c r="S471" s="32"/>
      <c r="T471" s="35"/>
      <c r="U471" s="35"/>
      <c r="V471" s="35"/>
      <c r="W471" s="35"/>
      <c r="X471" s="35"/>
    </row>
    <row r="472" spans="1:24" x14ac:dyDescent="0.5">
      <c r="A472" s="32"/>
      <c r="B472" s="297" t="str">
        <f>+IF(E472=2012,VLOOKUP(D472,K_navn!$A$2:$C$359,2),"")</f>
        <v/>
      </c>
      <c r="C472" s="297" t="str">
        <f>+IF(E472=2012,VLOOKUP(D472,K_navn!$A$2:$C$359,3),"")</f>
        <v/>
      </c>
      <c r="D472" s="115">
        <f>+'Ark1'!P2288</f>
        <v>3044</v>
      </c>
      <c r="E472" s="115">
        <f>+'Ark1'!C2288</f>
        <v>2020</v>
      </c>
      <c r="F472" s="116" t="str">
        <f>+IF('Ark1'!Q2288=0,"",'Ark1'!Q2288)</f>
        <v/>
      </c>
      <c r="G472" s="116">
        <f>+'Ark1'!R2288</f>
        <v>0</v>
      </c>
      <c r="H472" s="116">
        <f>+'Ark1'!S2288</f>
        <v>0</v>
      </c>
      <c r="I472" s="222" t="str">
        <f>+IF(G472=0,"",'Ark1'!AA2288)</f>
        <v/>
      </c>
      <c r="J472" s="222" t="str">
        <f>+IF(G472=0,"",'Ark1'!AB2288)</f>
        <v/>
      </c>
      <c r="K472" s="114" t="str">
        <f>+IF(G472=0,"",'Ark1'!U2288)</f>
        <v/>
      </c>
      <c r="L472" s="222" t="str">
        <f>+IF(G472=0,"",'Ark1'!W2288)</f>
        <v/>
      </c>
      <c r="M472" s="222" t="str">
        <f>+IF(G472=0,"",'Ark1'!X2288)</f>
        <v/>
      </c>
      <c r="N472" s="114" t="str">
        <f>+IF(G472=0,"",'Ark1'!Y2288)</f>
        <v/>
      </c>
      <c r="O472" s="116" t="str">
        <f>+IF(G472=0,"",'Ark1'!Z2288)</f>
        <v/>
      </c>
      <c r="P472" s="116" t="str">
        <f t="shared" si="6"/>
        <v/>
      </c>
      <c r="Q472" s="114" t="str">
        <f>+IF(G472=0,"",'Ark1'!T2288)</f>
        <v/>
      </c>
      <c r="R472" s="222" t="str">
        <f>+IF(G472=0,"",'Ark1'!V2288)</f>
        <v/>
      </c>
      <c r="S472" s="32"/>
      <c r="T472" s="35"/>
      <c r="U472" s="35"/>
      <c r="V472" s="35"/>
      <c r="W472" s="35"/>
      <c r="X472" s="35"/>
    </row>
    <row r="473" spans="1:24" x14ac:dyDescent="0.5">
      <c r="A473" s="32"/>
      <c r="B473" s="297" t="str">
        <f>+IF(E473=2012,VLOOKUP(D473,K_navn!$A$2:$C$359,2),"")</f>
        <v/>
      </c>
      <c r="C473" s="297" t="str">
        <f>+IF(E473=2012,VLOOKUP(D473,K_navn!$A$2:$C$359,3),"")</f>
        <v/>
      </c>
      <c r="D473" s="115">
        <f>+'Ark1'!P2289</f>
        <v>3044</v>
      </c>
      <c r="E473" s="115">
        <f>+'Ark1'!C2289</f>
        <v>2021</v>
      </c>
      <c r="F473" s="116" t="str">
        <f>+IF('Ark1'!Q2289=0,"",'Ark1'!Q2289)</f>
        <v/>
      </c>
      <c r="G473" s="116">
        <f>+'Ark1'!R2289</f>
        <v>0</v>
      </c>
      <c r="H473" s="116">
        <f>+'Ark1'!S2289</f>
        <v>0</v>
      </c>
      <c r="I473" s="222" t="str">
        <f>+IF(G473=0,"",'Ark1'!AA2289)</f>
        <v/>
      </c>
      <c r="J473" s="222" t="str">
        <f>+IF(G473=0,"",'Ark1'!AB2289)</f>
        <v/>
      </c>
      <c r="K473" s="114" t="str">
        <f>+IF(G473=0,"",'Ark1'!U2289)</f>
        <v/>
      </c>
      <c r="L473" s="222" t="str">
        <f>+IF(G473=0,"",'Ark1'!W2289)</f>
        <v/>
      </c>
      <c r="M473" s="222" t="str">
        <f>+IF(G473=0,"",'Ark1'!X2289)</f>
        <v/>
      </c>
      <c r="N473" s="114" t="str">
        <f>+IF(G473=0,"",'Ark1'!Y2289)</f>
        <v/>
      </c>
      <c r="O473" s="116" t="str">
        <f>+IF(G473=0,"",'Ark1'!Z2289)</f>
        <v/>
      </c>
      <c r="P473" s="116" t="str">
        <f t="shared" ref="P473:P537" si="7">+IF(G473=0,"",H473/F473)</f>
        <v/>
      </c>
      <c r="Q473" s="114" t="str">
        <f>+IF(G473=0,"",'Ark1'!T2289)</f>
        <v/>
      </c>
      <c r="R473" s="222" t="str">
        <f>+IF(G473=0,"",'Ark1'!V2289)</f>
        <v/>
      </c>
      <c r="S473" s="32"/>
      <c r="T473" s="35"/>
      <c r="U473" s="35"/>
      <c r="V473" s="35"/>
      <c r="W473" s="35"/>
      <c r="X473" s="35"/>
    </row>
    <row r="474" spans="1:24" x14ac:dyDescent="0.5">
      <c r="A474" s="32"/>
      <c r="B474" s="297" t="str">
        <f>+IF(E474=2012,VLOOKUP(D474,K_navn!$A$2:$C$359,2),"")</f>
        <v/>
      </c>
      <c r="C474" s="297" t="str">
        <f>+IF(E474=2012,VLOOKUP(D474,K_navn!$A$2:$C$359,3),"")</f>
        <v/>
      </c>
      <c r="D474" s="115">
        <f>+'Ark1'!P2290</f>
        <v>3044</v>
      </c>
      <c r="E474" s="115">
        <f>+'Ark1'!C2290</f>
        <v>2022</v>
      </c>
      <c r="F474" s="116" t="str">
        <f>+IF('Ark1'!Q2290=0,"",'Ark1'!Q2290)</f>
        <v/>
      </c>
      <c r="G474" s="116">
        <f>+'Ark1'!R2290</f>
        <v>0</v>
      </c>
      <c r="H474" s="116">
        <f>+'Ark1'!S2290</f>
        <v>0</v>
      </c>
      <c r="I474" s="222" t="str">
        <f>+IF(G474=0,"",'Ark1'!AA2290)</f>
        <v/>
      </c>
      <c r="J474" s="222" t="str">
        <f>+IF(G474=0,"",'Ark1'!AB2290)</f>
        <v/>
      </c>
      <c r="K474" s="114" t="str">
        <f>+IF(G474=0,"",'Ark1'!U2290)</f>
        <v/>
      </c>
      <c r="L474" s="222" t="str">
        <f>+IF(G474=0,"",'Ark1'!W2290)</f>
        <v/>
      </c>
      <c r="M474" s="222" t="str">
        <f>+IF(G474=0,"",'Ark1'!X2290)</f>
        <v/>
      </c>
      <c r="N474" s="114" t="str">
        <f>+IF(G474=0,"",'Ark1'!Y2290)</f>
        <v/>
      </c>
      <c r="O474" s="116" t="str">
        <f>+IF(G474=0,"",'Ark1'!Z2290)</f>
        <v/>
      </c>
      <c r="P474" s="116" t="str">
        <f t="shared" si="7"/>
        <v/>
      </c>
      <c r="Q474" s="114" t="str">
        <f>+IF(G474=0,"",'Ark1'!T2290)</f>
        <v/>
      </c>
      <c r="R474" s="222" t="str">
        <f>+IF(G474=0,"",'Ark1'!V2290)</f>
        <v/>
      </c>
      <c r="S474" s="32"/>
      <c r="T474" s="35"/>
      <c r="U474" s="35"/>
      <c r="V474" s="35"/>
      <c r="W474" s="35"/>
      <c r="X474" s="35"/>
    </row>
    <row r="475" spans="1:24" x14ac:dyDescent="0.5">
      <c r="A475" s="32"/>
      <c r="B475" s="297" t="str">
        <f>+IF(E475=2012,VLOOKUP(D475,K_navn!$A$2:$C$359,2),"")</f>
        <v>Sigdal</v>
      </c>
      <c r="C475" s="297" t="str">
        <f>+IF(E475=2012,VLOOKUP(D475,K_navn!$A$2:$C$359,3),"")</f>
        <v>Viken</v>
      </c>
      <c r="D475" s="115">
        <f>+'Ark1'!P2291</f>
        <v>3045</v>
      </c>
      <c r="E475" s="115">
        <f>+'Ark1'!C2291</f>
        <v>2012</v>
      </c>
      <c r="F475" s="116" t="str">
        <f>+IF('Ark1'!Q2291=0,"",'Ark1'!Q2291)</f>
        <v/>
      </c>
      <c r="G475" s="116">
        <f>+'Ark1'!R2291</f>
        <v>0</v>
      </c>
      <c r="H475" s="116">
        <f>+'Ark1'!S2291</f>
        <v>0</v>
      </c>
      <c r="I475" s="222" t="str">
        <f>+IF(G475=0,"",'Ark1'!AA2291)</f>
        <v/>
      </c>
      <c r="J475" s="222" t="str">
        <f>+IF(G475=0,"",'Ark1'!AB2291)</f>
        <v/>
      </c>
      <c r="K475" s="114" t="str">
        <f>+IF(G475=0,"",'Ark1'!U2291)</f>
        <v/>
      </c>
      <c r="L475" s="222" t="str">
        <f>+IF(G475=0,"",'Ark1'!W2291)</f>
        <v/>
      </c>
      <c r="M475" s="222" t="str">
        <f>+IF(G475=0,"",'Ark1'!X2291)</f>
        <v/>
      </c>
      <c r="N475" s="114" t="str">
        <f>+IF(G475=0,"",'Ark1'!Y2291)</f>
        <v/>
      </c>
      <c r="O475" s="116" t="str">
        <f>+IF(G475=0,"",'Ark1'!Z2291)</f>
        <v/>
      </c>
      <c r="P475" s="116" t="str">
        <f t="shared" si="7"/>
        <v/>
      </c>
      <c r="Q475" s="114" t="str">
        <f>+IF(G475=0,"",'Ark1'!T2291)</f>
        <v/>
      </c>
      <c r="R475" s="222" t="str">
        <f>+IF(G475=0,"",'Ark1'!V2291)</f>
        <v/>
      </c>
      <c r="S475" s="32"/>
      <c r="T475" s="35"/>
      <c r="U475" s="35"/>
      <c r="V475" s="35"/>
      <c r="W475" s="35"/>
      <c r="X475" s="35"/>
    </row>
    <row r="476" spans="1:24" x14ac:dyDescent="0.5">
      <c r="A476" s="32"/>
      <c r="B476" s="297" t="str">
        <f>+IF(E476=2012,VLOOKUP(D476,K_navn!$A$2:$C$359,2),"")</f>
        <v/>
      </c>
      <c r="C476" s="297" t="str">
        <f>+IF(E476=2012,VLOOKUP(D476,K_navn!$A$2:$C$359,3),"")</f>
        <v/>
      </c>
      <c r="D476" s="115">
        <f>+'Ark1'!P2292</f>
        <v>3045</v>
      </c>
      <c r="E476" s="115">
        <f>+'Ark1'!C2292</f>
        <v>2013</v>
      </c>
      <c r="F476" s="116" t="str">
        <f>+IF('Ark1'!Q2292=0,"",'Ark1'!Q2292)</f>
        <v/>
      </c>
      <c r="G476" s="116">
        <f>+'Ark1'!R2292</f>
        <v>0</v>
      </c>
      <c r="H476" s="116">
        <f>+'Ark1'!S2292</f>
        <v>0</v>
      </c>
      <c r="I476" s="222" t="str">
        <f>+IF(G476=0,"",'Ark1'!AA2292)</f>
        <v/>
      </c>
      <c r="J476" s="222" t="str">
        <f>+IF(G476=0,"",'Ark1'!AB2292)</f>
        <v/>
      </c>
      <c r="K476" s="114" t="str">
        <f>+IF(G476=0,"",'Ark1'!U2292)</f>
        <v/>
      </c>
      <c r="L476" s="222" t="str">
        <f>+IF(G476=0,"",'Ark1'!W2292)</f>
        <v/>
      </c>
      <c r="M476" s="222" t="str">
        <f>+IF(G476=0,"",'Ark1'!X2292)</f>
        <v/>
      </c>
      <c r="N476" s="114" t="str">
        <f>+IF(G476=0,"",'Ark1'!Y2292)</f>
        <v/>
      </c>
      <c r="O476" s="116" t="str">
        <f>+IF(G476=0,"",'Ark1'!Z2292)</f>
        <v/>
      </c>
      <c r="P476" s="116" t="str">
        <f t="shared" si="7"/>
        <v/>
      </c>
      <c r="Q476" s="114" t="str">
        <f>+IF(G476=0,"",'Ark1'!T2292)</f>
        <v/>
      </c>
      <c r="R476" s="222" t="str">
        <f>+IF(G476=0,"",'Ark1'!V2292)</f>
        <v/>
      </c>
      <c r="S476" s="32"/>
      <c r="T476" s="35"/>
      <c r="U476" s="35"/>
      <c r="V476" s="35"/>
      <c r="W476" s="35"/>
      <c r="X476" s="35"/>
    </row>
    <row r="477" spans="1:24" x14ac:dyDescent="0.5">
      <c r="A477" s="32"/>
      <c r="B477" s="297" t="str">
        <f>+IF(E477=2012,VLOOKUP(D477,K_navn!$A$2:$C$359,2),"")</f>
        <v/>
      </c>
      <c r="C477" s="297" t="str">
        <f>+IF(E477=2012,VLOOKUP(D477,K_navn!$A$2:$C$359,3),"")</f>
        <v/>
      </c>
      <c r="D477" s="115">
        <f>+'Ark1'!P2293</f>
        <v>3045</v>
      </c>
      <c r="E477" s="115">
        <f>+'Ark1'!C2293</f>
        <v>2014</v>
      </c>
      <c r="F477" s="116" t="str">
        <f>+IF('Ark1'!Q2293=0,"",'Ark1'!Q2293)</f>
        <v/>
      </c>
      <c r="G477" s="116">
        <f>+'Ark1'!R2293</f>
        <v>0</v>
      </c>
      <c r="H477" s="116">
        <f>+'Ark1'!S2293</f>
        <v>0</v>
      </c>
      <c r="I477" s="222" t="str">
        <f>+IF(G477=0,"",'Ark1'!AA2293)</f>
        <v/>
      </c>
      <c r="J477" s="222" t="str">
        <f>+IF(G477=0,"",'Ark1'!AB2293)</f>
        <v/>
      </c>
      <c r="K477" s="114" t="str">
        <f>+IF(G477=0,"",'Ark1'!U2293)</f>
        <v/>
      </c>
      <c r="L477" s="222" t="str">
        <f>+IF(G477=0,"",'Ark1'!W2293)</f>
        <v/>
      </c>
      <c r="M477" s="222" t="str">
        <f>+IF(G477=0,"",'Ark1'!X2293)</f>
        <v/>
      </c>
      <c r="N477" s="114" t="str">
        <f>+IF(G477=0,"",'Ark1'!Y2293)</f>
        <v/>
      </c>
      <c r="O477" s="116" t="str">
        <f>+IF(G477=0,"",'Ark1'!Z2293)</f>
        <v/>
      </c>
      <c r="P477" s="116" t="str">
        <f t="shared" si="7"/>
        <v/>
      </c>
      <c r="Q477" s="114" t="str">
        <f>+IF(G477=0,"",'Ark1'!T2293)</f>
        <v/>
      </c>
      <c r="R477" s="222" t="str">
        <f>+IF(G477=0,"",'Ark1'!V2293)</f>
        <v/>
      </c>
      <c r="S477" s="32"/>
      <c r="T477" s="35"/>
      <c r="U477" s="35"/>
      <c r="V477" s="35"/>
      <c r="W477" s="35"/>
      <c r="X477" s="35"/>
    </row>
    <row r="478" spans="1:24" x14ac:dyDescent="0.5">
      <c r="A478" s="32"/>
      <c r="B478" s="297" t="str">
        <f>+IF(E478=2012,VLOOKUP(D478,K_navn!$A$2:$C$359,2),"")</f>
        <v/>
      </c>
      <c r="C478" s="297" t="str">
        <f>+IF(E478=2012,VLOOKUP(D478,K_navn!$A$2:$C$359,3),"")</f>
        <v/>
      </c>
      <c r="D478" s="115">
        <f>+'Ark1'!P2294</f>
        <v>3045</v>
      </c>
      <c r="E478" s="115">
        <f>+'Ark1'!C2294</f>
        <v>2015</v>
      </c>
      <c r="F478" s="116" t="str">
        <f>+IF('Ark1'!Q2294=0,"",'Ark1'!Q2294)</f>
        <v/>
      </c>
      <c r="G478" s="116">
        <f>+'Ark1'!R2294</f>
        <v>0</v>
      </c>
      <c r="H478" s="116">
        <f>+'Ark1'!S2294</f>
        <v>0</v>
      </c>
      <c r="I478" s="222" t="str">
        <f>+IF(G478=0,"",'Ark1'!AA2294)</f>
        <v/>
      </c>
      <c r="J478" s="222" t="str">
        <f>+IF(G478=0,"",'Ark1'!AB2294)</f>
        <v/>
      </c>
      <c r="K478" s="114" t="str">
        <f>+IF(G478=0,"",'Ark1'!U2294)</f>
        <v/>
      </c>
      <c r="L478" s="222" t="str">
        <f>+IF(G478=0,"",'Ark1'!W2294)</f>
        <v/>
      </c>
      <c r="M478" s="222" t="str">
        <f>+IF(G478=0,"",'Ark1'!X2294)</f>
        <v/>
      </c>
      <c r="N478" s="114" t="str">
        <f>+IF(G478=0,"",'Ark1'!Y2294)</f>
        <v/>
      </c>
      <c r="O478" s="116" t="str">
        <f>+IF(G478=0,"",'Ark1'!Z2294)</f>
        <v/>
      </c>
      <c r="P478" s="116" t="str">
        <f t="shared" si="7"/>
        <v/>
      </c>
      <c r="Q478" s="114" t="str">
        <f>+IF(G478=0,"",'Ark1'!T2294)</f>
        <v/>
      </c>
      <c r="R478" s="222" t="str">
        <f>+IF(G478=0,"",'Ark1'!V2294)</f>
        <v/>
      </c>
      <c r="S478" s="32"/>
      <c r="T478" s="35"/>
      <c r="U478" s="35"/>
      <c r="V478" s="35"/>
      <c r="W478" s="35"/>
      <c r="X478" s="35"/>
    </row>
    <row r="479" spans="1:24" x14ac:dyDescent="0.5">
      <c r="A479" s="32"/>
      <c r="B479" s="297" t="str">
        <f>+IF(E479=2012,VLOOKUP(D479,K_navn!$A$2:$C$359,2),"")</f>
        <v/>
      </c>
      <c r="C479" s="297" t="str">
        <f>+IF(E479=2012,VLOOKUP(D479,K_navn!$A$2:$C$359,3),"")</f>
        <v/>
      </c>
      <c r="D479" s="115">
        <f>+'Ark1'!P2295</f>
        <v>3045</v>
      </c>
      <c r="E479" s="115">
        <f>+'Ark1'!C2295</f>
        <v>2016</v>
      </c>
      <c r="F479" s="116" t="str">
        <f>+IF('Ark1'!Q2295=0,"",'Ark1'!Q2295)</f>
        <v/>
      </c>
      <c r="G479" s="116">
        <f>+'Ark1'!R2295</f>
        <v>0</v>
      </c>
      <c r="H479" s="116">
        <f>+'Ark1'!S2295</f>
        <v>0</v>
      </c>
      <c r="I479" s="222" t="str">
        <f>+IF(G479=0,"",'Ark1'!AA2295)</f>
        <v/>
      </c>
      <c r="J479" s="222" t="str">
        <f>+IF(G479=0,"",'Ark1'!AB2295)</f>
        <v/>
      </c>
      <c r="K479" s="114" t="str">
        <f>+IF(G479=0,"",'Ark1'!U2295)</f>
        <v/>
      </c>
      <c r="L479" s="222" t="str">
        <f>+IF(G479=0,"",'Ark1'!W2295)</f>
        <v/>
      </c>
      <c r="M479" s="222" t="str">
        <f>+IF(G479=0,"",'Ark1'!X2295)</f>
        <v/>
      </c>
      <c r="N479" s="114" t="str">
        <f>+IF(G479=0,"",'Ark1'!Y2295)</f>
        <v/>
      </c>
      <c r="O479" s="116" t="str">
        <f>+IF(G479=0,"",'Ark1'!Z2295)</f>
        <v/>
      </c>
      <c r="P479" s="116" t="str">
        <f t="shared" si="7"/>
        <v/>
      </c>
      <c r="Q479" s="114" t="str">
        <f>+IF(G479=0,"",'Ark1'!T2295)</f>
        <v/>
      </c>
      <c r="R479" s="222" t="str">
        <f>+IF(G479=0,"",'Ark1'!V2295)</f>
        <v/>
      </c>
      <c r="S479" s="32"/>
      <c r="T479" s="35"/>
      <c r="U479" s="35"/>
      <c r="V479" s="35"/>
      <c r="W479" s="35"/>
      <c r="X479" s="35"/>
    </row>
    <row r="480" spans="1:24" x14ac:dyDescent="0.5">
      <c r="A480" s="32"/>
      <c r="B480" s="297" t="str">
        <f>+IF(E480=2012,VLOOKUP(D480,K_navn!$A$2:$C$359,2),"")</f>
        <v/>
      </c>
      <c r="C480" s="297" t="str">
        <f>+IF(E480=2012,VLOOKUP(D480,K_navn!$A$2:$C$359,3),"")</f>
        <v/>
      </c>
      <c r="D480" s="115">
        <f>+'Ark1'!P2296</f>
        <v>3045</v>
      </c>
      <c r="E480" s="115">
        <f>+'Ark1'!C2296</f>
        <v>2017</v>
      </c>
      <c r="F480" s="116" t="str">
        <f>+IF('Ark1'!Q2296=0,"",'Ark1'!Q2296)</f>
        <v/>
      </c>
      <c r="G480" s="116">
        <f>+'Ark1'!R2296</f>
        <v>0</v>
      </c>
      <c r="H480" s="116">
        <f>+'Ark1'!S2296</f>
        <v>0</v>
      </c>
      <c r="I480" s="222" t="str">
        <f>+IF(G480=0,"",'Ark1'!AA2296)</f>
        <v/>
      </c>
      <c r="J480" s="222" t="str">
        <f>+IF(G480=0,"",'Ark1'!AB2296)</f>
        <v/>
      </c>
      <c r="K480" s="114" t="str">
        <f>+IF(G480=0,"",'Ark1'!U2296)</f>
        <v/>
      </c>
      <c r="L480" s="222" t="str">
        <f>+IF(G480=0,"",'Ark1'!W2296)</f>
        <v/>
      </c>
      <c r="M480" s="222" t="str">
        <f>+IF(G480=0,"",'Ark1'!X2296)</f>
        <v/>
      </c>
      <c r="N480" s="114" t="str">
        <f>+IF(G480=0,"",'Ark1'!Y2296)</f>
        <v/>
      </c>
      <c r="O480" s="116" t="str">
        <f>+IF(G480=0,"",'Ark1'!Z2296)</f>
        <v/>
      </c>
      <c r="P480" s="116" t="str">
        <f t="shared" si="7"/>
        <v/>
      </c>
      <c r="Q480" s="114" t="str">
        <f>+IF(G480=0,"",'Ark1'!T2296)</f>
        <v/>
      </c>
      <c r="R480" s="222" t="str">
        <f>+IF(G480=0,"",'Ark1'!V2296)</f>
        <v/>
      </c>
      <c r="S480" s="32"/>
      <c r="T480" s="35"/>
      <c r="U480" s="35"/>
      <c r="V480" s="35"/>
      <c r="W480" s="35"/>
      <c r="X480" s="35"/>
    </row>
    <row r="481" spans="1:24" x14ac:dyDescent="0.5">
      <c r="A481" s="32"/>
      <c r="B481" s="297" t="str">
        <f>+IF(E481=2012,VLOOKUP(D481,K_navn!$A$2:$C$359,2),"")</f>
        <v/>
      </c>
      <c r="C481" s="297" t="str">
        <f>+IF(E481=2012,VLOOKUP(D481,K_navn!$A$2:$C$359,3),"")</f>
        <v/>
      </c>
      <c r="D481" s="115">
        <f>+'Ark1'!P2297</f>
        <v>3045</v>
      </c>
      <c r="E481" s="115">
        <f>+'Ark1'!C2297</f>
        <v>2018</v>
      </c>
      <c r="F481" s="116" t="str">
        <f>+IF('Ark1'!Q2297=0,"",'Ark1'!Q2297)</f>
        <v/>
      </c>
      <c r="G481" s="116">
        <f>+'Ark1'!R2297</f>
        <v>0</v>
      </c>
      <c r="H481" s="116">
        <f>+'Ark1'!S2297</f>
        <v>0</v>
      </c>
      <c r="I481" s="222" t="str">
        <f>+IF(G481=0,"",'Ark1'!AA2297)</f>
        <v/>
      </c>
      <c r="J481" s="222" t="str">
        <f>+IF(G481=0,"",'Ark1'!AB2297)</f>
        <v/>
      </c>
      <c r="K481" s="114" t="str">
        <f>+IF(G481=0,"",'Ark1'!U2297)</f>
        <v/>
      </c>
      <c r="L481" s="222" t="str">
        <f>+IF(G481=0,"",'Ark1'!W2297)</f>
        <v/>
      </c>
      <c r="M481" s="222" t="str">
        <f>+IF(G481=0,"",'Ark1'!X2297)</f>
        <v/>
      </c>
      <c r="N481" s="114" t="str">
        <f>+IF(G481=0,"",'Ark1'!Y2297)</f>
        <v/>
      </c>
      <c r="O481" s="116" t="str">
        <f>+IF(G481=0,"",'Ark1'!Z2297)</f>
        <v/>
      </c>
      <c r="P481" s="116" t="str">
        <f t="shared" si="7"/>
        <v/>
      </c>
      <c r="Q481" s="114" t="str">
        <f>+IF(G481=0,"",'Ark1'!T2297)</f>
        <v/>
      </c>
      <c r="R481" s="222" t="str">
        <f>+IF(G481=0,"",'Ark1'!V2297)</f>
        <v/>
      </c>
      <c r="S481" s="32"/>
      <c r="T481" s="35"/>
      <c r="U481" s="35"/>
      <c r="V481" s="35"/>
      <c r="W481" s="35"/>
      <c r="X481" s="35"/>
    </row>
    <row r="482" spans="1:24" x14ac:dyDescent="0.5">
      <c r="A482" s="32"/>
      <c r="B482" s="297" t="str">
        <f>+IF(E482=2012,VLOOKUP(D482,K_navn!$A$2:$C$359,2),"")</f>
        <v/>
      </c>
      <c r="C482" s="297" t="str">
        <f>+IF(E482=2012,VLOOKUP(D482,K_navn!$A$2:$C$359,3),"")</f>
        <v/>
      </c>
      <c r="D482" s="115">
        <f>+'Ark1'!P2298</f>
        <v>3045</v>
      </c>
      <c r="E482" s="115">
        <f>+'Ark1'!C2298</f>
        <v>2019</v>
      </c>
      <c r="F482" s="116" t="str">
        <f>+IF('Ark1'!Q2298=0,"",'Ark1'!Q2298)</f>
        <v/>
      </c>
      <c r="G482" s="116">
        <f>+'Ark1'!R2298</f>
        <v>0</v>
      </c>
      <c r="H482" s="116">
        <f>+'Ark1'!S2298</f>
        <v>0</v>
      </c>
      <c r="I482" s="222" t="str">
        <f>+IF(G482=0,"",'Ark1'!AA2298)</f>
        <v/>
      </c>
      <c r="J482" s="222" t="str">
        <f>+IF(G482=0,"",'Ark1'!AB2298)</f>
        <v/>
      </c>
      <c r="K482" s="114" t="str">
        <f>+IF(G482=0,"",'Ark1'!U2298)</f>
        <v/>
      </c>
      <c r="L482" s="222" t="str">
        <f>+IF(G482=0,"",'Ark1'!W2298)</f>
        <v/>
      </c>
      <c r="M482" s="222" t="str">
        <f>+IF(G482=0,"",'Ark1'!X2298)</f>
        <v/>
      </c>
      <c r="N482" s="114" t="str">
        <f>+IF(G482=0,"",'Ark1'!Y2298)</f>
        <v/>
      </c>
      <c r="O482" s="116" t="str">
        <f>+IF(G482=0,"",'Ark1'!Z2298)</f>
        <v/>
      </c>
      <c r="P482" s="116" t="str">
        <f t="shared" si="7"/>
        <v/>
      </c>
      <c r="Q482" s="114" t="str">
        <f>+IF(G482=0,"",'Ark1'!T2298)</f>
        <v/>
      </c>
      <c r="R482" s="222" t="str">
        <f>+IF(G482=0,"",'Ark1'!V2298)</f>
        <v/>
      </c>
      <c r="S482" s="32"/>
      <c r="T482" s="35"/>
      <c r="U482" s="35"/>
      <c r="V482" s="35"/>
      <c r="W482" s="35"/>
      <c r="X482" s="35"/>
    </row>
    <row r="483" spans="1:24" x14ac:dyDescent="0.5">
      <c r="A483" s="32"/>
      <c r="B483" s="297" t="str">
        <f>+IF(E483=2012,VLOOKUP(D483,K_navn!$A$2:$C$359,2),"")</f>
        <v/>
      </c>
      <c r="C483" s="297" t="str">
        <f>+IF(E483=2012,VLOOKUP(D483,K_navn!$A$2:$C$359,3),"")</f>
        <v/>
      </c>
      <c r="D483" s="115">
        <f>+'Ark1'!P2299</f>
        <v>3045</v>
      </c>
      <c r="E483" s="115">
        <f>+'Ark1'!C2299</f>
        <v>2020</v>
      </c>
      <c r="F483" s="116" t="str">
        <f>+IF('Ark1'!Q2299=0,"",'Ark1'!Q2299)</f>
        <v/>
      </c>
      <c r="G483" s="116">
        <f>+'Ark1'!R2299</f>
        <v>0</v>
      </c>
      <c r="H483" s="116">
        <f>+'Ark1'!S2299</f>
        <v>0</v>
      </c>
      <c r="I483" s="222" t="str">
        <f>+IF(G483=0,"",'Ark1'!AA2299)</f>
        <v/>
      </c>
      <c r="J483" s="222" t="str">
        <f>+IF(G483=0,"",'Ark1'!AB2299)</f>
        <v/>
      </c>
      <c r="K483" s="114" t="str">
        <f>+IF(G483=0,"",'Ark1'!U2299)</f>
        <v/>
      </c>
      <c r="L483" s="222" t="str">
        <f>+IF(G483=0,"",'Ark1'!W2299)</f>
        <v/>
      </c>
      <c r="M483" s="222" t="str">
        <f>+IF(G483=0,"",'Ark1'!X2299)</f>
        <v/>
      </c>
      <c r="N483" s="114" t="str">
        <f>+IF(G483=0,"",'Ark1'!Y2299)</f>
        <v/>
      </c>
      <c r="O483" s="116" t="str">
        <f>+IF(G483=0,"",'Ark1'!Z2299)</f>
        <v/>
      </c>
      <c r="P483" s="116" t="str">
        <f t="shared" si="7"/>
        <v/>
      </c>
      <c r="Q483" s="114" t="str">
        <f>+IF(G483=0,"",'Ark1'!T2299)</f>
        <v/>
      </c>
      <c r="R483" s="222" t="str">
        <f>+IF(G483=0,"",'Ark1'!V2299)</f>
        <v/>
      </c>
      <c r="S483" s="32"/>
      <c r="T483" s="35"/>
      <c r="U483" s="35"/>
      <c r="V483" s="35"/>
      <c r="W483" s="35"/>
      <c r="X483" s="35"/>
    </row>
    <row r="484" spans="1:24" x14ac:dyDescent="0.5">
      <c r="A484" s="32"/>
      <c r="B484" s="297" t="str">
        <f>+IF(E484=2012,VLOOKUP(D484,K_navn!$A$2:$C$359,2),"")</f>
        <v/>
      </c>
      <c r="C484" s="297" t="str">
        <f>+IF(E484=2012,VLOOKUP(D484,K_navn!$A$2:$C$359,3),"")</f>
        <v/>
      </c>
      <c r="D484" s="115">
        <f>+'Ark1'!P2300</f>
        <v>3045</v>
      </c>
      <c r="E484" s="115">
        <f>+'Ark1'!C2300</f>
        <v>2021</v>
      </c>
      <c r="F484" s="116" t="str">
        <f>+IF('Ark1'!Q2300=0,"",'Ark1'!Q2300)</f>
        <v/>
      </c>
      <c r="G484" s="116">
        <f>+'Ark1'!R2300</f>
        <v>0</v>
      </c>
      <c r="H484" s="116">
        <f>+'Ark1'!S2300</f>
        <v>0</v>
      </c>
      <c r="I484" s="222" t="str">
        <f>+IF(G484=0,"",'Ark1'!AA2300)</f>
        <v/>
      </c>
      <c r="J484" s="222" t="str">
        <f>+IF(G484=0,"",'Ark1'!AB2300)</f>
        <v/>
      </c>
      <c r="K484" s="114" t="str">
        <f>+IF(G484=0,"",'Ark1'!U2300)</f>
        <v/>
      </c>
      <c r="L484" s="222" t="str">
        <f>+IF(G484=0,"",'Ark1'!W2300)</f>
        <v/>
      </c>
      <c r="M484" s="222" t="str">
        <f>+IF(G484=0,"",'Ark1'!X2300)</f>
        <v/>
      </c>
      <c r="N484" s="114" t="str">
        <f>+IF(G484=0,"",'Ark1'!Y2300)</f>
        <v/>
      </c>
      <c r="O484" s="116" t="str">
        <f>+IF(G484=0,"",'Ark1'!Z2300)</f>
        <v/>
      </c>
      <c r="P484" s="116" t="str">
        <f t="shared" si="7"/>
        <v/>
      </c>
      <c r="Q484" s="114" t="str">
        <f>+IF(G484=0,"",'Ark1'!T2300)</f>
        <v/>
      </c>
      <c r="R484" s="222" t="str">
        <f>+IF(G484=0,"",'Ark1'!V2300)</f>
        <v/>
      </c>
      <c r="S484" s="32"/>
      <c r="T484" s="35"/>
      <c r="U484" s="35"/>
      <c r="V484" s="35"/>
      <c r="W484" s="35"/>
      <c r="X484" s="35"/>
    </row>
    <row r="485" spans="1:24" x14ac:dyDescent="0.5">
      <c r="A485" s="32"/>
      <c r="B485" s="297" t="str">
        <f>+IF(E485=2012,VLOOKUP(D485,K_navn!$A$2:$C$359,2),"")</f>
        <v/>
      </c>
      <c r="C485" s="297" t="str">
        <f>+IF(E485=2012,VLOOKUP(D485,K_navn!$A$2:$C$359,3),"")</f>
        <v/>
      </c>
      <c r="D485" s="115">
        <f>+'Ark1'!P2301</f>
        <v>3045</v>
      </c>
      <c r="E485" s="115">
        <f>+'Ark1'!C2301</f>
        <v>2022</v>
      </c>
      <c r="F485" s="116" t="str">
        <f>+IF('Ark1'!Q2301=0,"",'Ark1'!Q2301)</f>
        <v/>
      </c>
      <c r="G485" s="116">
        <f>+'Ark1'!R2301</f>
        <v>0</v>
      </c>
      <c r="H485" s="116">
        <f>+'Ark1'!S2301</f>
        <v>0</v>
      </c>
      <c r="I485" s="222" t="str">
        <f>+IF(G485=0,"",'Ark1'!AA2301)</f>
        <v/>
      </c>
      <c r="J485" s="222" t="str">
        <f>+IF(G485=0,"",'Ark1'!AB2301)</f>
        <v/>
      </c>
      <c r="K485" s="114" t="str">
        <f>+IF(G485=0,"",'Ark1'!U2301)</f>
        <v/>
      </c>
      <c r="L485" s="222" t="str">
        <f>+IF(G485=0,"",'Ark1'!W2301)</f>
        <v/>
      </c>
      <c r="M485" s="222" t="str">
        <f>+IF(G485=0,"",'Ark1'!X2301)</f>
        <v/>
      </c>
      <c r="N485" s="114" t="str">
        <f>+IF(G485=0,"",'Ark1'!Y2301)</f>
        <v/>
      </c>
      <c r="O485" s="116" t="str">
        <f>+IF(G485=0,"",'Ark1'!Z2301)</f>
        <v/>
      </c>
      <c r="P485" s="116" t="str">
        <f t="shared" si="7"/>
        <v/>
      </c>
      <c r="Q485" s="114" t="str">
        <f>+IF(G485=0,"",'Ark1'!T2301)</f>
        <v/>
      </c>
      <c r="R485" s="222" t="str">
        <f>+IF(G485=0,"",'Ark1'!V2301)</f>
        <v/>
      </c>
      <c r="S485" s="32"/>
      <c r="T485" s="35"/>
      <c r="U485" s="35"/>
      <c r="V485" s="35"/>
      <c r="W485" s="35"/>
      <c r="X485" s="35"/>
    </row>
    <row r="486" spans="1:24" x14ac:dyDescent="0.5">
      <c r="A486" s="32"/>
      <c r="B486" s="297" t="str">
        <f>+IF(E486=2012,VLOOKUP(D486,K_navn!$A$2:$C$359,2),"")</f>
        <v>Krødsherad</v>
      </c>
      <c r="C486" s="297" t="str">
        <f>+IF(E486=2012,VLOOKUP(D486,K_navn!$A$2:$C$359,3),"")</f>
        <v>Viken</v>
      </c>
      <c r="D486" s="115">
        <f>+'Ark1'!P2302</f>
        <v>3046</v>
      </c>
      <c r="E486" s="115">
        <f>+'Ark1'!C2302</f>
        <v>2012</v>
      </c>
      <c r="F486" s="116" t="str">
        <f>+IF('Ark1'!Q2302=0,"",'Ark1'!Q2302)</f>
        <v/>
      </c>
      <c r="G486" s="116">
        <f>+'Ark1'!R2302</f>
        <v>0</v>
      </c>
      <c r="H486" s="116">
        <f>+'Ark1'!S2302</f>
        <v>0</v>
      </c>
      <c r="I486" s="222" t="str">
        <f>+IF(G486=0,"",'Ark1'!AA2302)</f>
        <v/>
      </c>
      <c r="J486" s="222" t="str">
        <f>+IF(G486=0,"",'Ark1'!AB2302)</f>
        <v/>
      </c>
      <c r="K486" s="114" t="str">
        <f>+IF(G486=0,"",'Ark1'!U2302)</f>
        <v/>
      </c>
      <c r="L486" s="222" t="str">
        <f>+IF(G486=0,"",'Ark1'!W2302)</f>
        <v/>
      </c>
      <c r="M486" s="222" t="str">
        <f>+IF(G486=0,"",'Ark1'!X2302)</f>
        <v/>
      </c>
      <c r="N486" s="114" t="str">
        <f>+IF(G486=0,"",'Ark1'!Y2302)</f>
        <v/>
      </c>
      <c r="O486" s="116" t="str">
        <f>+IF(G486=0,"",'Ark1'!Z2302)</f>
        <v/>
      </c>
      <c r="P486" s="116" t="str">
        <f t="shared" si="7"/>
        <v/>
      </c>
      <c r="Q486" s="114" t="str">
        <f>+IF(G486=0,"",'Ark1'!T2302)</f>
        <v/>
      </c>
      <c r="R486" s="222" t="str">
        <f>+IF(G486=0,"",'Ark1'!V2302)</f>
        <v/>
      </c>
      <c r="S486" s="32"/>
      <c r="T486" s="35"/>
      <c r="U486" s="35"/>
      <c r="V486" s="35"/>
      <c r="W486" s="35"/>
      <c r="X486" s="35"/>
    </row>
    <row r="487" spans="1:24" x14ac:dyDescent="0.5">
      <c r="A487" s="32"/>
      <c r="B487" s="297" t="str">
        <f>+IF(E487=2012,VLOOKUP(D487,K_navn!$A$2:$C$359,2),"")</f>
        <v/>
      </c>
      <c r="C487" s="297" t="str">
        <f>+IF(E487=2012,VLOOKUP(D487,K_navn!$A$2:$C$359,3),"")</f>
        <v/>
      </c>
      <c r="D487" s="115">
        <f>+'Ark1'!P2303</f>
        <v>3046</v>
      </c>
      <c r="E487" s="115">
        <f>+'Ark1'!C2303</f>
        <v>2013</v>
      </c>
      <c r="F487" s="116" t="str">
        <f>+IF('Ark1'!Q2303=0,"",'Ark1'!Q2303)</f>
        <v/>
      </c>
      <c r="G487" s="116">
        <f>+'Ark1'!R2303</f>
        <v>0</v>
      </c>
      <c r="H487" s="116">
        <f>+'Ark1'!S2303</f>
        <v>0</v>
      </c>
      <c r="I487" s="222" t="str">
        <f>+IF(G487=0,"",'Ark1'!AA2303)</f>
        <v/>
      </c>
      <c r="J487" s="222" t="str">
        <f>+IF(G487=0,"",'Ark1'!AB2303)</f>
        <v/>
      </c>
      <c r="K487" s="114" t="str">
        <f>+IF(G487=0,"",'Ark1'!U2303)</f>
        <v/>
      </c>
      <c r="L487" s="222" t="str">
        <f>+IF(G487=0,"",'Ark1'!W2303)</f>
        <v/>
      </c>
      <c r="M487" s="222" t="str">
        <f>+IF(G487=0,"",'Ark1'!X2303)</f>
        <v/>
      </c>
      <c r="N487" s="114" t="str">
        <f>+IF(G487=0,"",'Ark1'!Y2303)</f>
        <v/>
      </c>
      <c r="O487" s="116" t="str">
        <f>+IF(G487=0,"",'Ark1'!Z2303)</f>
        <v/>
      </c>
      <c r="P487" s="116" t="str">
        <f t="shared" si="7"/>
        <v/>
      </c>
      <c r="Q487" s="114" t="str">
        <f>+IF(G487=0,"",'Ark1'!T2303)</f>
        <v/>
      </c>
      <c r="R487" s="222" t="str">
        <f>+IF(G487=0,"",'Ark1'!V2303)</f>
        <v/>
      </c>
      <c r="S487" s="32"/>
      <c r="T487" s="35"/>
      <c r="U487" s="35"/>
      <c r="V487" s="35"/>
      <c r="W487" s="35"/>
      <c r="X487" s="35"/>
    </row>
    <row r="488" spans="1:24" x14ac:dyDescent="0.5">
      <c r="A488" s="32"/>
      <c r="B488" s="297" t="str">
        <f>+IF(E488=2012,VLOOKUP(D488,K_navn!$A$2:$C$359,2),"")</f>
        <v/>
      </c>
      <c r="C488" s="297" t="str">
        <f>+IF(E488=2012,VLOOKUP(D488,K_navn!$A$2:$C$359,3),"")</f>
        <v/>
      </c>
      <c r="D488" s="115">
        <f>+'Ark1'!P2304</f>
        <v>3046</v>
      </c>
      <c r="E488" s="115">
        <f>+'Ark1'!C2304</f>
        <v>2014</v>
      </c>
      <c r="F488" s="116" t="str">
        <f>+IF('Ark1'!Q2304=0,"",'Ark1'!Q2304)</f>
        <v/>
      </c>
      <c r="G488" s="116">
        <f>+'Ark1'!R2304</f>
        <v>0</v>
      </c>
      <c r="H488" s="116">
        <f>+'Ark1'!S2304</f>
        <v>0</v>
      </c>
      <c r="I488" s="222" t="str">
        <f>+IF(G488=0,"",'Ark1'!AA2304)</f>
        <v/>
      </c>
      <c r="J488" s="222" t="str">
        <f>+IF(G488=0,"",'Ark1'!AB2304)</f>
        <v/>
      </c>
      <c r="K488" s="114" t="str">
        <f>+IF(G488=0,"",'Ark1'!U2304)</f>
        <v/>
      </c>
      <c r="L488" s="222" t="str">
        <f>+IF(G488=0,"",'Ark1'!W2304)</f>
        <v/>
      </c>
      <c r="M488" s="222" t="str">
        <f>+IF(G488=0,"",'Ark1'!X2304)</f>
        <v/>
      </c>
      <c r="N488" s="114" t="str">
        <f>+IF(G488=0,"",'Ark1'!Y2304)</f>
        <v/>
      </c>
      <c r="O488" s="116" t="str">
        <f>+IF(G488=0,"",'Ark1'!Z2304)</f>
        <v/>
      </c>
      <c r="P488" s="116" t="str">
        <f t="shared" si="7"/>
        <v/>
      </c>
      <c r="Q488" s="114" t="str">
        <f>+IF(G488=0,"",'Ark1'!T2304)</f>
        <v/>
      </c>
      <c r="R488" s="222" t="str">
        <f>+IF(G488=0,"",'Ark1'!V2304)</f>
        <v/>
      </c>
      <c r="S488" s="32"/>
      <c r="T488" s="35"/>
      <c r="U488" s="35"/>
      <c r="V488" s="35"/>
      <c r="W488" s="35"/>
      <c r="X488" s="35"/>
    </row>
    <row r="489" spans="1:24" x14ac:dyDescent="0.5">
      <c r="A489" s="32"/>
      <c r="B489" s="297" t="str">
        <f>+IF(E489=2012,VLOOKUP(D489,K_navn!$A$2:$C$359,2),"")</f>
        <v/>
      </c>
      <c r="C489" s="297" t="str">
        <f>+IF(E489=2012,VLOOKUP(D489,K_navn!$A$2:$C$359,3),"")</f>
        <v/>
      </c>
      <c r="D489" s="115">
        <f>+'Ark1'!P2305</f>
        <v>3046</v>
      </c>
      <c r="E489" s="115">
        <f>+'Ark1'!C2305</f>
        <v>2015</v>
      </c>
      <c r="F489" s="116" t="str">
        <f>+IF('Ark1'!Q2305=0,"",'Ark1'!Q2305)</f>
        <v/>
      </c>
      <c r="G489" s="116">
        <f>+'Ark1'!R2305</f>
        <v>0</v>
      </c>
      <c r="H489" s="116">
        <f>+'Ark1'!S2305</f>
        <v>0</v>
      </c>
      <c r="I489" s="222" t="str">
        <f>+IF(G489=0,"",'Ark1'!AA2305)</f>
        <v/>
      </c>
      <c r="J489" s="222" t="str">
        <f>+IF(G489=0,"",'Ark1'!AB2305)</f>
        <v/>
      </c>
      <c r="K489" s="114" t="str">
        <f>+IF(G489=0,"",'Ark1'!U2305)</f>
        <v/>
      </c>
      <c r="L489" s="222" t="str">
        <f>+IF(G489=0,"",'Ark1'!W2305)</f>
        <v/>
      </c>
      <c r="M489" s="222" t="str">
        <f>+IF(G489=0,"",'Ark1'!X2305)</f>
        <v/>
      </c>
      <c r="N489" s="114" t="str">
        <f>+IF(G489=0,"",'Ark1'!Y2305)</f>
        <v/>
      </c>
      <c r="O489" s="116" t="str">
        <f>+IF(G489=0,"",'Ark1'!Z2305)</f>
        <v/>
      </c>
      <c r="P489" s="116" t="str">
        <f t="shared" si="7"/>
        <v/>
      </c>
      <c r="Q489" s="114" t="str">
        <f>+IF(G489=0,"",'Ark1'!T2305)</f>
        <v/>
      </c>
      <c r="R489" s="222" t="str">
        <f>+IF(G489=0,"",'Ark1'!V2305)</f>
        <v/>
      </c>
      <c r="S489" s="32"/>
      <c r="T489" s="35"/>
      <c r="U489" s="35"/>
      <c r="V489" s="35"/>
      <c r="W489" s="35"/>
      <c r="X489" s="35"/>
    </row>
    <row r="490" spans="1:24" x14ac:dyDescent="0.5">
      <c r="A490" s="32"/>
      <c r="B490" s="297" t="str">
        <f>+IF(E490=2012,VLOOKUP(D490,K_navn!$A$2:$C$359,2),"")</f>
        <v/>
      </c>
      <c r="C490" s="297" t="str">
        <f>+IF(E490=2012,VLOOKUP(D490,K_navn!$A$2:$C$359,3),"")</f>
        <v/>
      </c>
      <c r="D490" s="115">
        <f>+'Ark1'!P2306</f>
        <v>3046</v>
      </c>
      <c r="E490" s="115">
        <f>+'Ark1'!C2306</f>
        <v>2016</v>
      </c>
      <c r="F490" s="116" t="str">
        <f>+IF('Ark1'!Q2306=0,"",'Ark1'!Q2306)</f>
        <v/>
      </c>
      <c r="G490" s="116">
        <f>+'Ark1'!R2306</f>
        <v>0</v>
      </c>
      <c r="H490" s="116">
        <f>+'Ark1'!S2306</f>
        <v>0</v>
      </c>
      <c r="I490" s="222" t="str">
        <f>+IF(G490=0,"",'Ark1'!AA2306)</f>
        <v/>
      </c>
      <c r="J490" s="222" t="str">
        <f>+IF(G490=0,"",'Ark1'!AB2306)</f>
        <v/>
      </c>
      <c r="K490" s="114" t="str">
        <f>+IF(G490=0,"",'Ark1'!U2306)</f>
        <v/>
      </c>
      <c r="L490" s="222" t="str">
        <f>+IF(G490=0,"",'Ark1'!W2306)</f>
        <v/>
      </c>
      <c r="M490" s="222" t="str">
        <f>+IF(G490=0,"",'Ark1'!X2306)</f>
        <v/>
      </c>
      <c r="N490" s="114" t="str">
        <f>+IF(G490=0,"",'Ark1'!Y2306)</f>
        <v/>
      </c>
      <c r="O490" s="116" t="str">
        <f>+IF(G490=0,"",'Ark1'!Z2306)</f>
        <v/>
      </c>
      <c r="P490" s="116" t="str">
        <f t="shared" si="7"/>
        <v/>
      </c>
      <c r="Q490" s="114" t="str">
        <f>+IF(G490=0,"",'Ark1'!T2306)</f>
        <v/>
      </c>
      <c r="R490" s="222" t="str">
        <f>+IF(G490=0,"",'Ark1'!V2306)</f>
        <v/>
      </c>
      <c r="S490" s="32"/>
      <c r="T490" s="35"/>
      <c r="U490" s="35"/>
      <c r="V490" s="35"/>
      <c r="W490" s="35"/>
      <c r="X490" s="35"/>
    </row>
    <row r="491" spans="1:24" x14ac:dyDescent="0.5">
      <c r="A491" s="32"/>
      <c r="B491" s="297" t="str">
        <f>+IF(E491=2012,VLOOKUP(D491,K_navn!$A$2:$C$359,2),"")</f>
        <v/>
      </c>
      <c r="C491" s="297" t="str">
        <f>+IF(E491=2012,VLOOKUP(D491,K_navn!$A$2:$C$359,3),"")</f>
        <v/>
      </c>
      <c r="D491" s="115">
        <f>+'Ark1'!P2307</f>
        <v>3046</v>
      </c>
      <c r="E491" s="115">
        <f>+'Ark1'!C2307</f>
        <v>2017</v>
      </c>
      <c r="F491" s="116" t="str">
        <f>+IF('Ark1'!Q2307=0,"",'Ark1'!Q2307)</f>
        <v/>
      </c>
      <c r="G491" s="116">
        <f>+'Ark1'!R2307</f>
        <v>0</v>
      </c>
      <c r="H491" s="116">
        <f>+'Ark1'!S2307</f>
        <v>0</v>
      </c>
      <c r="I491" s="222" t="str">
        <f>+IF(G491=0,"",'Ark1'!AA2307)</f>
        <v/>
      </c>
      <c r="J491" s="222" t="str">
        <f>+IF(G491=0,"",'Ark1'!AB2307)</f>
        <v/>
      </c>
      <c r="K491" s="114" t="str">
        <f>+IF(G491=0,"",'Ark1'!U2307)</f>
        <v/>
      </c>
      <c r="L491" s="222" t="str">
        <f>+IF(G491=0,"",'Ark1'!W2307)</f>
        <v/>
      </c>
      <c r="M491" s="222" t="str">
        <f>+IF(G491=0,"",'Ark1'!X2307)</f>
        <v/>
      </c>
      <c r="N491" s="114" t="str">
        <f>+IF(G491=0,"",'Ark1'!Y2307)</f>
        <v/>
      </c>
      <c r="O491" s="116" t="str">
        <f>+IF(G491=0,"",'Ark1'!Z2307)</f>
        <v/>
      </c>
      <c r="P491" s="116" t="str">
        <f t="shared" si="7"/>
        <v/>
      </c>
      <c r="Q491" s="114" t="str">
        <f>+IF(G491=0,"",'Ark1'!T2307)</f>
        <v/>
      </c>
      <c r="R491" s="222" t="str">
        <f>+IF(G491=0,"",'Ark1'!V2307)</f>
        <v/>
      </c>
      <c r="S491" s="32"/>
      <c r="T491" s="35"/>
      <c r="U491" s="35"/>
      <c r="V491" s="35"/>
      <c r="W491" s="35"/>
      <c r="X491" s="35"/>
    </row>
    <row r="492" spans="1:24" x14ac:dyDescent="0.5">
      <c r="A492" s="32"/>
      <c r="B492" s="297" t="str">
        <f>+IF(E492=2012,VLOOKUP(D492,K_navn!$A$2:$C$359,2),"")</f>
        <v/>
      </c>
      <c r="C492" s="297" t="str">
        <f>+IF(E492=2012,VLOOKUP(D492,K_navn!$A$2:$C$359,3),"")</f>
        <v/>
      </c>
      <c r="D492" s="115">
        <f>+'Ark1'!P2308</f>
        <v>3046</v>
      </c>
      <c r="E492" s="115">
        <f>+'Ark1'!C2308</f>
        <v>2018</v>
      </c>
      <c r="F492" s="116" t="str">
        <f>+IF('Ark1'!Q2308=0,"",'Ark1'!Q2308)</f>
        <v/>
      </c>
      <c r="G492" s="116">
        <f>+'Ark1'!R2308</f>
        <v>0</v>
      </c>
      <c r="H492" s="116">
        <f>+'Ark1'!S2308</f>
        <v>0</v>
      </c>
      <c r="I492" s="222" t="str">
        <f>+IF(G492=0,"",'Ark1'!AA2308)</f>
        <v/>
      </c>
      <c r="J492" s="222" t="str">
        <f>+IF(G492=0,"",'Ark1'!AB2308)</f>
        <v/>
      </c>
      <c r="K492" s="114" t="str">
        <f>+IF(G492=0,"",'Ark1'!U2308)</f>
        <v/>
      </c>
      <c r="L492" s="222" t="str">
        <f>+IF(G492=0,"",'Ark1'!W2308)</f>
        <v/>
      </c>
      <c r="M492" s="222" t="str">
        <f>+IF(G492=0,"",'Ark1'!X2308)</f>
        <v/>
      </c>
      <c r="N492" s="114" t="str">
        <f>+IF(G492=0,"",'Ark1'!Y2308)</f>
        <v/>
      </c>
      <c r="O492" s="116" t="str">
        <f>+IF(G492=0,"",'Ark1'!Z2308)</f>
        <v/>
      </c>
      <c r="P492" s="116" t="str">
        <f t="shared" si="7"/>
        <v/>
      </c>
      <c r="Q492" s="114" t="str">
        <f>+IF(G492=0,"",'Ark1'!T2308)</f>
        <v/>
      </c>
      <c r="R492" s="222" t="str">
        <f>+IF(G492=0,"",'Ark1'!V2308)</f>
        <v/>
      </c>
      <c r="S492" s="32"/>
      <c r="T492" s="35"/>
      <c r="U492" s="35"/>
      <c r="V492" s="35"/>
      <c r="W492" s="35"/>
      <c r="X492" s="35"/>
    </row>
    <row r="493" spans="1:24" x14ac:dyDescent="0.5">
      <c r="A493" s="32"/>
      <c r="B493" s="297" t="str">
        <f>+IF(E493=2012,VLOOKUP(D493,K_navn!$A$2:$C$359,2),"")</f>
        <v/>
      </c>
      <c r="C493" s="297" t="str">
        <f>+IF(E493=2012,VLOOKUP(D493,K_navn!$A$2:$C$359,3),"")</f>
        <v/>
      </c>
      <c r="D493" s="115">
        <f>+'Ark1'!P2309</f>
        <v>3046</v>
      </c>
      <c r="E493" s="115">
        <f>+'Ark1'!C2309</f>
        <v>2019</v>
      </c>
      <c r="F493" s="116" t="str">
        <f>+IF('Ark1'!Q2309=0,"",'Ark1'!Q2309)</f>
        <v/>
      </c>
      <c r="G493" s="116">
        <f>+'Ark1'!R2309</f>
        <v>0</v>
      </c>
      <c r="H493" s="116">
        <f>+'Ark1'!S2309</f>
        <v>0</v>
      </c>
      <c r="I493" s="222" t="str">
        <f>+IF(G493=0,"",'Ark1'!AA2309)</f>
        <v/>
      </c>
      <c r="J493" s="222" t="str">
        <f>+IF(G493=0,"",'Ark1'!AB2309)</f>
        <v/>
      </c>
      <c r="K493" s="114" t="str">
        <f>+IF(G493=0,"",'Ark1'!U2309)</f>
        <v/>
      </c>
      <c r="L493" s="222" t="str">
        <f>+IF(G493=0,"",'Ark1'!W2309)</f>
        <v/>
      </c>
      <c r="M493" s="222" t="str">
        <f>+IF(G493=0,"",'Ark1'!X2309)</f>
        <v/>
      </c>
      <c r="N493" s="114" t="str">
        <f>+IF(G493=0,"",'Ark1'!Y2309)</f>
        <v/>
      </c>
      <c r="O493" s="116" t="str">
        <f>+IF(G493=0,"",'Ark1'!Z2309)</f>
        <v/>
      </c>
      <c r="P493" s="116" t="str">
        <f t="shared" si="7"/>
        <v/>
      </c>
      <c r="Q493" s="114" t="str">
        <f>+IF(G493=0,"",'Ark1'!T2309)</f>
        <v/>
      </c>
      <c r="R493" s="222" t="str">
        <f>+IF(G493=0,"",'Ark1'!V2309)</f>
        <v/>
      </c>
      <c r="S493" s="32"/>
      <c r="T493" s="35"/>
      <c r="U493" s="35"/>
      <c r="V493" s="35"/>
      <c r="W493" s="35"/>
      <c r="X493" s="35"/>
    </row>
    <row r="494" spans="1:24" x14ac:dyDescent="0.5">
      <c r="A494" s="32"/>
      <c r="B494" s="297" t="str">
        <f>+IF(E494=2012,VLOOKUP(D494,K_navn!$A$2:$C$359,2),"")</f>
        <v/>
      </c>
      <c r="C494" s="297" t="str">
        <f>+IF(E494=2012,VLOOKUP(D494,K_navn!$A$2:$C$359,3),"")</f>
        <v/>
      </c>
      <c r="D494" s="115">
        <f>+'Ark1'!P2310</f>
        <v>3046</v>
      </c>
      <c r="E494" s="115">
        <f>+'Ark1'!C2310</f>
        <v>2020</v>
      </c>
      <c r="F494" s="116" t="str">
        <f>+IF('Ark1'!Q2310=0,"",'Ark1'!Q2310)</f>
        <v/>
      </c>
      <c r="G494" s="116">
        <f>+'Ark1'!R2310</f>
        <v>0</v>
      </c>
      <c r="H494" s="116">
        <f>+'Ark1'!S2310</f>
        <v>0</v>
      </c>
      <c r="I494" s="222" t="str">
        <f>+IF(G494=0,"",'Ark1'!AA2310)</f>
        <v/>
      </c>
      <c r="J494" s="222" t="str">
        <f>+IF(G494=0,"",'Ark1'!AB2310)</f>
        <v/>
      </c>
      <c r="K494" s="114" t="str">
        <f>+IF(G494=0,"",'Ark1'!U2310)</f>
        <v/>
      </c>
      <c r="L494" s="222" t="str">
        <f>+IF(G494=0,"",'Ark1'!W2310)</f>
        <v/>
      </c>
      <c r="M494" s="222" t="str">
        <f>+IF(G494=0,"",'Ark1'!X2310)</f>
        <v/>
      </c>
      <c r="N494" s="114" t="str">
        <f>+IF(G494=0,"",'Ark1'!Y2310)</f>
        <v/>
      </c>
      <c r="O494" s="116" t="str">
        <f>+IF(G494=0,"",'Ark1'!Z2310)</f>
        <v/>
      </c>
      <c r="P494" s="116" t="str">
        <f t="shared" si="7"/>
        <v/>
      </c>
      <c r="Q494" s="114" t="str">
        <f>+IF(G494=0,"",'Ark1'!T2310)</f>
        <v/>
      </c>
      <c r="R494" s="222" t="str">
        <f>+IF(G494=0,"",'Ark1'!V2310)</f>
        <v/>
      </c>
      <c r="S494" s="32"/>
      <c r="T494" s="35"/>
      <c r="U494" s="35"/>
      <c r="V494" s="35"/>
      <c r="W494" s="35"/>
      <c r="X494" s="35"/>
    </row>
    <row r="495" spans="1:24" x14ac:dyDescent="0.5">
      <c r="A495" s="32"/>
      <c r="B495" s="297" t="str">
        <f>+IF(E495=2012,VLOOKUP(D495,K_navn!$A$2:$C$359,2),"")</f>
        <v/>
      </c>
      <c r="C495" s="297" t="str">
        <f>+IF(E495=2012,VLOOKUP(D495,K_navn!$A$2:$C$359,3),"")</f>
        <v/>
      </c>
      <c r="D495" s="115">
        <f>+'Ark1'!P2311</f>
        <v>3046</v>
      </c>
      <c r="E495" s="115">
        <f>+'Ark1'!C2311</f>
        <v>2021</v>
      </c>
      <c r="F495" s="116" t="str">
        <f>+IF('Ark1'!Q2311=0,"",'Ark1'!Q2311)</f>
        <v/>
      </c>
      <c r="G495" s="116">
        <f>+'Ark1'!R2311</f>
        <v>0</v>
      </c>
      <c r="H495" s="116">
        <f>+'Ark1'!S2311</f>
        <v>0</v>
      </c>
      <c r="I495" s="222" t="str">
        <f>+IF(G495=0,"",'Ark1'!AA2311)</f>
        <v/>
      </c>
      <c r="J495" s="222" t="str">
        <f>+IF(G495=0,"",'Ark1'!AB2311)</f>
        <v/>
      </c>
      <c r="K495" s="114" t="str">
        <f>+IF(G495=0,"",'Ark1'!U2311)</f>
        <v/>
      </c>
      <c r="L495" s="222" t="str">
        <f>+IF(G495=0,"",'Ark1'!W2311)</f>
        <v/>
      </c>
      <c r="M495" s="222" t="str">
        <f>+IF(G495=0,"",'Ark1'!X2311)</f>
        <v/>
      </c>
      <c r="N495" s="114" t="str">
        <f>+IF(G495=0,"",'Ark1'!Y2311)</f>
        <v/>
      </c>
      <c r="O495" s="116" t="str">
        <f>+IF(G495=0,"",'Ark1'!Z2311)</f>
        <v/>
      </c>
      <c r="P495" s="116" t="str">
        <f t="shared" si="7"/>
        <v/>
      </c>
      <c r="Q495" s="114" t="str">
        <f>+IF(G495=0,"",'Ark1'!T2311)</f>
        <v/>
      </c>
      <c r="R495" s="222" t="str">
        <f>+IF(G495=0,"",'Ark1'!V2311)</f>
        <v/>
      </c>
      <c r="S495" s="32"/>
      <c r="T495" s="35"/>
      <c r="U495" s="35"/>
      <c r="V495" s="35"/>
      <c r="W495" s="35"/>
      <c r="X495" s="35"/>
    </row>
    <row r="496" spans="1:24" x14ac:dyDescent="0.5">
      <c r="A496" s="32"/>
      <c r="B496" s="297" t="str">
        <f>+IF(E496=2012,VLOOKUP(D496,K_navn!$A$2:$C$359,2),"")</f>
        <v/>
      </c>
      <c r="C496" s="297" t="str">
        <f>+IF(E496=2012,VLOOKUP(D496,K_navn!$A$2:$C$359,3),"")</f>
        <v/>
      </c>
      <c r="D496" s="115">
        <f>+'Ark1'!P2312</f>
        <v>3046</v>
      </c>
      <c r="E496" s="115">
        <f>+'Ark1'!C2312</f>
        <v>2022</v>
      </c>
      <c r="F496" s="116" t="str">
        <f>+IF('Ark1'!Q2312=0,"",'Ark1'!Q2312)</f>
        <v/>
      </c>
      <c r="G496" s="116">
        <f>+'Ark1'!R2312</f>
        <v>0</v>
      </c>
      <c r="H496" s="116">
        <f>+'Ark1'!S2312</f>
        <v>0</v>
      </c>
      <c r="I496" s="222" t="str">
        <f>+IF(G496=0,"",'Ark1'!AA2312)</f>
        <v/>
      </c>
      <c r="J496" s="222" t="str">
        <f>+IF(G496=0,"",'Ark1'!AB2312)</f>
        <v/>
      </c>
      <c r="K496" s="114" t="str">
        <f>+IF(G496=0,"",'Ark1'!U2312)</f>
        <v/>
      </c>
      <c r="L496" s="222" t="str">
        <f>+IF(G496=0,"",'Ark1'!W2312)</f>
        <v/>
      </c>
      <c r="M496" s="222" t="str">
        <f>+IF(G496=0,"",'Ark1'!X2312)</f>
        <v/>
      </c>
      <c r="N496" s="114" t="str">
        <f>+IF(G496=0,"",'Ark1'!Y2312)</f>
        <v/>
      </c>
      <c r="O496" s="116" t="str">
        <f>+IF(G496=0,"",'Ark1'!Z2312)</f>
        <v/>
      </c>
      <c r="P496" s="116" t="str">
        <f t="shared" si="7"/>
        <v/>
      </c>
      <c r="Q496" s="114" t="str">
        <f>+IF(G496=0,"",'Ark1'!T2312)</f>
        <v/>
      </c>
      <c r="R496" s="222" t="str">
        <f>+IF(G496=0,"",'Ark1'!V2312)</f>
        <v/>
      </c>
      <c r="S496" s="32"/>
      <c r="T496" s="35"/>
      <c r="U496" s="35"/>
      <c r="V496" s="35"/>
      <c r="W496" s="35"/>
      <c r="X496" s="35"/>
    </row>
    <row r="497" spans="1:24" x14ac:dyDescent="0.5">
      <c r="A497" s="32"/>
      <c r="B497" s="297" t="str">
        <f>+IF(E497=2012,VLOOKUP(D497,K_navn!$A$2:$C$359,2),"")</f>
        <v>Modum</v>
      </c>
      <c r="C497" s="297" t="str">
        <f>+IF(E497=2012,VLOOKUP(D497,K_navn!$A$2:$C$359,3),"")</f>
        <v>Viken</v>
      </c>
      <c r="D497" s="115">
        <f>+'Ark1'!P2313</f>
        <v>3047</v>
      </c>
      <c r="E497" s="115">
        <f>+'Ark1'!C2313</f>
        <v>2012</v>
      </c>
      <c r="F497" s="116" t="str">
        <f>+IF('Ark1'!Q2313=0,"",'Ark1'!Q2313)</f>
        <v/>
      </c>
      <c r="G497" s="116">
        <f>+'Ark1'!R2313</f>
        <v>0</v>
      </c>
      <c r="H497" s="116">
        <f>+'Ark1'!S2313</f>
        <v>0</v>
      </c>
      <c r="I497" s="222" t="str">
        <f>+IF(G497=0,"",'Ark1'!AA2313)</f>
        <v/>
      </c>
      <c r="J497" s="222" t="str">
        <f>+IF(G497=0,"",'Ark1'!AB2313)</f>
        <v/>
      </c>
      <c r="K497" s="114" t="str">
        <f>+IF(G497=0,"",'Ark1'!U2313)</f>
        <v/>
      </c>
      <c r="L497" s="222" t="str">
        <f>+IF(G497=0,"",'Ark1'!W2313)</f>
        <v/>
      </c>
      <c r="M497" s="222" t="str">
        <f>+IF(G497=0,"",'Ark1'!X2313)</f>
        <v/>
      </c>
      <c r="N497" s="114" t="str">
        <f>+IF(G497=0,"",'Ark1'!Y2313)</f>
        <v/>
      </c>
      <c r="O497" s="116" t="str">
        <f>+IF(G497=0,"",'Ark1'!Z2313)</f>
        <v/>
      </c>
      <c r="P497" s="116" t="str">
        <f t="shared" si="7"/>
        <v/>
      </c>
      <c r="Q497" s="114" t="str">
        <f>+IF(G497=0,"",'Ark1'!T2313)</f>
        <v/>
      </c>
      <c r="R497" s="222" t="str">
        <f>+IF(G497=0,"",'Ark1'!V2313)</f>
        <v/>
      </c>
      <c r="S497" s="32"/>
      <c r="T497" s="35"/>
      <c r="U497" s="35"/>
      <c r="V497" s="35"/>
      <c r="W497" s="35"/>
      <c r="X497" s="35"/>
    </row>
    <row r="498" spans="1:24" x14ac:dyDescent="0.5">
      <c r="A498" s="32"/>
      <c r="B498" s="297" t="str">
        <f>+IF(E498=2012,VLOOKUP(D498,K_navn!$A$2:$C$359,2),"")</f>
        <v/>
      </c>
      <c r="C498" s="297" t="str">
        <f>+IF(E498=2012,VLOOKUP(D498,K_navn!$A$2:$C$359,3),"")</f>
        <v/>
      </c>
      <c r="D498" s="115">
        <f>+'Ark1'!P2314</f>
        <v>3047</v>
      </c>
      <c r="E498" s="115">
        <f>+'Ark1'!C2314</f>
        <v>2013</v>
      </c>
      <c r="F498" s="116" t="str">
        <f>+IF('Ark1'!Q2314=0,"",'Ark1'!Q2314)</f>
        <v/>
      </c>
      <c r="G498" s="116">
        <f>+'Ark1'!R2314</f>
        <v>0</v>
      </c>
      <c r="H498" s="116">
        <f>+'Ark1'!S2314</f>
        <v>0</v>
      </c>
      <c r="I498" s="222" t="str">
        <f>+IF(G498=0,"",'Ark1'!AA2314)</f>
        <v/>
      </c>
      <c r="J498" s="222" t="str">
        <f>+IF(G498=0,"",'Ark1'!AB2314)</f>
        <v/>
      </c>
      <c r="K498" s="114" t="str">
        <f>+IF(G498=0,"",'Ark1'!U2314)</f>
        <v/>
      </c>
      <c r="L498" s="222" t="str">
        <f>+IF(G498=0,"",'Ark1'!W2314)</f>
        <v/>
      </c>
      <c r="M498" s="222" t="str">
        <f>+IF(G498=0,"",'Ark1'!X2314)</f>
        <v/>
      </c>
      <c r="N498" s="114" t="str">
        <f>+IF(G498=0,"",'Ark1'!Y2314)</f>
        <v/>
      </c>
      <c r="O498" s="116" t="str">
        <f>+IF(G498=0,"",'Ark1'!Z2314)</f>
        <v/>
      </c>
      <c r="P498" s="116" t="str">
        <f t="shared" si="7"/>
        <v/>
      </c>
      <c r="Q498" s="114" t="str">
        <f>+IF(G498=0,"",'Ark1'!T2314)</f>
        <v/>
      </c>
      <c r="R498" s="222" t="str">
        <f>+IF(G498=0,"",'Ark1'!V2314)</f>
        <v/>
      </c>
      <c r="S498" s="32"/>
      <c r="T498" s="35"/>
      <c r="U498" s="35"/>
      <c r="V498" s="35"/>
      <c r="W498" s="35"/>
      <c r="X498" s="35"/>
    </row>
    <row r="499" spans="1:24" x14ac:dyDescent="0.5">
      <c r="A499" s="32"/>
      <c r="B499" s="297" t="str">
        <f>+IF(E499=2012,VLOOKUP(D499,K_navn!$A$2:$C$359,2),"")</f>
        <v/>
      </c>
      <c r="C499" s="297" t="str">
        <f>+IF(E499=2012,VLOOKUP(D499,K_navn!$A$2:$C$359,3),"")</f>
        <v/>
      </c>
      <c r="D499" s="115">
        <f>+'Ark1'!P2315</f>
        <v>3047</v>
      </c>
      <c r="E499" s="115">
        <f>+'Ark1'!C2315</f>
        <v>2014</v>
      </c>
      <c r="F499" s="116" t="str">
        <f>+IF('Ark1'!Q2315=0,"",'Ark1'!Q2315)</f>
        <v/>
      </c>
      <c r="G499" s="116">
        <f>+'Ark1'!R2315</f>
        <v>0</v>
      </c>
      <c r="H499" s="116">
        <f>+'Ark1'!S2315</f>
        <v>0</v>
      </c>
      <c r="I499" s="222" t="str">
        <f>+IF(G499=0,"",'Ark1'!AA2315)</f>
        <v/>
      </c>
      <c r="J499" s="222" t="str">
        <f>+IF(G499=0,"",'Ark1'!AB2315)</f>
        <v/>
      </c>
      <c r="K499" s="114" t="str">
        <f>+IF(G499=0,"",'Ark1'!U2315)</f>
        <v/>
      </c>
      <c r="L499" s="222" t="str">
        <f>+IF(G499=0,"",'Ark1'!W2315)</f>
        <v/>
      </c>
      <c r="M499" s="222" t="str">
        <f>+IF(G499=0,"",'Ark1'!X2315)</f>
        <v/>
      </c>
      <c r="N499" s="114" t="str">
        <f>+IF(G499=0,"",'Ark1'!Y2315)</f>
        <v/>
      </c>
      <c r="O499" s="116" t="str">
        <f>+IF(G499=0,"",'Ark1'!Z2315)</f>
        <v/>
      </c>
      <c r="P499" s="116" t="str">
        <f t="shared" si="7"/>
        <v/>
      </c>
      <c r="Q499" s="114" t="str">
        <f>+IF(G499=0,"",'Ark1'!T2315)</f>
        <v/>
      </c>
      <c r="R499" s="222" t="str">
        <f>+IF(G499=0,"",'Ark1'!V2315)</f>
        <v/>
      </c>
      <c r="S499" s="32"/>
      <c r="T499" s="35"/>
      <c r="U499" s="35"/>
      <c r="V499" s="35"/>
      <c r="W499" s="35"/>
      <c r="X499" s="35"/>
    </row>
    <row r="500" spans="1:24" x14ac:dyDescent="0.5">
      <c r="A500" s="32"/>
      <c r="B500" s="297" t="str">
        <f>+IF(E500=2012,VLOOKUP(D500,K_navn!$A$2:$C$359,2),"")</f>
        <v/>
      </c>
      <c r="C500" s="297" t="str">
        <f>+IF(E500=2012,VLOOKUP(D500,K_navn!$A$2:$C$359,3),"")</f>
        <v/>
      </c>
      <c r="D500" s="115">
        <f>+'Ark1'!P2316</f>
        <v>3047</v>
      </c>
      <c r="E500" s="115">
        <f>+'Ark1'!C2316</f>
        <v>2015</v>
      </c>
      <c r="F500" s="116" t="str">
        <f>+IF('Ark1'!Q2316=0,"",'Ark1'!Q2316)</f>
        <v/>
      </c>
      <c r="G500" s="116">
        <f>+'Ark1'!R2316</f>
        <v>0</v>
      </c>
      <c r="H500" s="116">
        <f>+'Ark1'!S2316</f>
        <v>0</v>
      </c>
      <c r="I500" s="222" t="str">
        <f>+IF(G500=0,"",'Ark1'!AA2316)</f>
        <v/>
      </c>
      <c r="J500" s="222" t="str">
        <f>+IF(G500=0,"",'Ark1'!AB2316)</f>
        <v/>
      </c>
      <c r="K500" s="114" t="str">
        <f>+IF(G500=0,"",'Ark1'!U2316)</f>
        <v/>
      </c>
      <c r="L500" s="222" t="str">
        <f>+IF(G500=0,"",'Ark1'!W2316)</f>
        <v/>
      </c>
      <c r="M500" s="222" t="str">
        <f>+IF(G500=0,"",'Ark1'!X2316)</f>
        <v/>
      </c>
      <c r="N500" s="114" t="str">
        <f>+IF(G500=0,"",'Ark1'!Y2316)</f>
        <v/>
      </c>
      <c r="O500" s="116" t="str">
        <f>+IF(G500=0,"",'Ark1'!Z2316)</f>
        <v/>
      </c>
      <c r="P500" s="116" t="str">
        <f t="shared" si="7"/>
        <v/>
      </c>
      <c r="Q500" s="114" t="str">
        <f>+IF(G500=0,"",'Ark1'!T2316)</f>
        <v/>
      </c>
      <c r="R500" s="222" t="str">
        <f>+IF(G500=0,"",'Ark1'!V2316)</f>
        <v/>
      </c>
      <c r="S500" s="32"/>
      <c r="T500" s="35"/>
      <c r="U500" s="35"/>
      <c r="V500" s="35"/>
      <c r="W500" s="35"/>
      <c r="X500" s="35"/>
    </row>
    <row r="501" spans="1:24" x14ac:dyDescent="0.5">
      <c r="A501" s="32"/>
      <c r="B501" s="297" t="str">
        <f>+IF(E501=2012,VLOOKUP(D501,K_navn!$A$2:$C$359,2),"")</f>
        <v/>
      </c>
      <c r="C501" s="297" t="str">
        <f>+IF(E501=2012,VLOOKUP(D501,K_navn!$A$2:$C$359,3),"")</f>
        <v/>
      </c>
      <c r="D501" s="115">
        <f>+'Ark1'!P2317</f>
        <v>3047</v>
      </c>
      <c r="E501" s="115">
        <f>+'Ark1'!C2317</f>
        <v>2016</v>
      </c>
      <c r="F501" s="116" t="str">
        <f>+IF('Ark1'!Q2317=0,"",'Ark1'!Q2317)</f>
        <v/>
      </c>
      <c r="G501" s="116">
        <f>+'Ark1'!R2317</f>
        <v>0</v>
      </c>
      <c r="H501" s="116">
        <f>+'Ark1'!S2317</f>
        <v>0</v>
      </c>
      <c r="I501" s="222" t="str">
        <f>+IF(G501=0,"",'Ark1'!AA2317)</f>
        <v/>
      </c>
      <c r="J501" s="222" t="str">
        <f>+IF(G501=0,"",'Ark1'!AB2317)</f>
        <v/>
      </c>
      <c r="K501" s="114" t="str">
        <f>+IF(G501=0,"",'Ark1'!U2317)</f>
        <v/>
      </c>
      <c r="L501" s="222" t="str">
        <f>+IF(G501=0,"",'Ark1'!W2317)</f>
        <v/>
      </c>
      <c r="M501" s="222" t="str">
        <f>+IF(G501=0,"",'Ark1'!X2317)</f>
        <v/>
      </c>
      <c r="N501" s="114" t="str">
        <f>+IF(G501=0,"",'Ark1'!Y2317)</f>
        <v/>
      </c>
      <c r="O501" s="116" t="str">
        <f>+IF(G501=0,"",'Ark1'!Z2317)</f>
        <v/>
      </c>
      <c r="P501" s="116" t="str">
        <f t="shared" si="7"/>
        <v/>
      </c>
      <c r="Q501" s="114" t="str">
        <f>+IF(G501=0,"",'Ark1'!T2317)</f>
        <v/>
      </c>
      <c r="R501" s="222" t="str">
        <f>+IF(G501=0,"",'Ark1'!V2317)</f>
        <v/>
      </c>
      <c r="S501" s="32"/>
      <c r="T501" s="35"/>
      <c r="U501" s="35"/>
      <c r="V501" s="35"/>
      <c r="W501" s="35"/>
      <c r="X501" s="35"/>
    </row>
    <row r="502" spans="1:24" x14ac:dyDescent="0.5">
      <c r="A502" s="32"/>
      <c r="B502" s="297" t="str">
        <f>+IF(E502=2012,VLOOKUP(D502,K_navn!$A$2:$C$359,2),"")</f>
        <v/>
      </c>
      <c r="C502" s="297" t="str">
        <f>+IF(E502=2012,VLOOKUP(D502,K_navn!$A$2:$C$359,3),"")</f>
        <v/>
      </c>
      <c r="D502" s="115">
        <f>+'Ark1'!P2318</f>
        <v>3047</v>
      </c>
      <c r="E502" s="115">
        <f>+'Ark1'!C2318</f>
        <v>2017</v>
      </c>
      <c r="F502" s="116" t="str">
        <f>+IF('Ark1'!Q2318=0,"",'Ark1'!Q2318)</f>
        <v/>
      </c>
      <c r="G502" s="116">
        <f>+'Ark1'!R2318</f>
        <v>0</v>
      </c>
      <c r="H502" s="116">
        <f>+'Ark1'!S2318</f>
        <v>0</v>
      </c>
      <c r="I502" s="222" t="str">
        <f>+IF(G502=0,"",'Ark1'!AA2318)</f>
        <v/>
      </c>
      <c r="J502" s="222" t="str">
        <f>+IF(G502=0,"",'Ark1'!AB2318)</f>
        <v/>
      </c>
      <c r="K502" s="114" t="str">
        <f>+IF(G502=0,"",'Ark1'!U2318)</f>
        <v/>
      </c>
      <c r="L502" s="222" t="str">
        <f>+IF(G502=0,"",'Ark1'!W2318)</f>
        <v/>
      </c>
      <c r="M502" s="222" t="str">
        <f>+IF(G502=0,"",'Ark1'!X2318)</f>
        <v/>
      </c>
      <c r="N502" s="114" t="str">
        <f>+IF(G502=0,"",'Ark1'!Y2318)</f>
        <v/>
      </c>
      <c r="O502" s="116" t="str">
        <f>+IF(G502=0,"",'Ark1'!Z2318)</f>
        <v/>
      </c>
      <c r="P502" s="116" t="str">
        <f t="shared" si="7"/>
        <v/>
      </c>
      <c r="Q502" s="114" t="str">
        <f>+IF(G502=0,"",'Ark1'!T2318)</f>
        <v/>
      </c>
      <c r="R502" s="222" t="str">
        <f>+IF(G502=0,"",'Ark1'!V2318)</f>
        <v/>
      </c>
      <c r="S502" s="32"/>
      <c r="T502" s="35"/>
      <c r="U502" s="35"/>
      <c r="V502" s="35"/>
      <c r="W502" s="35"/>
      <c r="X502" s="35"/>
    </row>
    <row r="503" spans="1:24" x14ac:dyDescent="0.5">
      <c r="A503" s="32"/>
      <c r="B503" s="297" t="str">
        <f>+IF(E503=2012,VLOOKUP(D503,K_navn!$A$2:$C$359,2),"")</f>
        <v/>
      </c>
      <c r="C503" s="297" t="str">
        <f>+IF(E503=2012,VLOOKUP(D503,K_navn!$A$2:$C$359,3),"")</f>
        <v/>
      </c>
      <c r="D503" s="115">
        <f>+'Ark1'!P2319</f>
        <v>3047</v>
      </c>
      <c r="E503" s="115">
        <f>+'Ark1'!C2319</f>
        <v>2018</v>
      </c>
      <c r="F503" s="116" t="str">
        <f>+IF('Ark1'!Q2319=0,"",'Ark1'!Q2319)</f>
        <v/>
      </c>
      <c r="G503" s="116">
        <f>+'Ark1'!R2319</f>
        <v>0</v>
      </c>
      <c r="H503" s="116">
        <f>+'Ark1'!S2319</f>
        <v>0</v>
      </c>
      <c r="I503" s="222" t="str">
        <f>+IF(G503=0,"",'Ark1'!AA2319)</f>
        <v/>
      </c>
      <c r="J503" s="222" t="str">
        <f>+IF(G503=0,"",'Ark1'!AB2319)</f>
        <v/>
      </c>
      <c r="K503" s="114" t="str">
        <f>+IF(G503=0,"",'Ark1'!U2319)</f>
        <v/>
      </c>
      <c r="L503" s="222" t="str">
        <f>+IF(G503=0,"",'Ark1'!W2319)</f>
        <v/>
      </c>
      <c r="M503" s="222" t="str">
        <f>+IF(G503=0,"",'Ark1'!X2319)</f>
        <v/>
      </c>
      <c r="N503" s="114" t="str">
        <f>+IF(G503=0,"",'Ark1'!Y2319)</f>
        <v/>
      </c>
      <c r="O503" s="116" t="str">
        <f>+IF(G503=0,"",'Ark1'!Z2319)</f>
        <v/>
      </c>
      <c r="P503" s="116" t="str">
        <f t="shared" si="7"/>
        <v/>
      </c>
      <c r="Q503" s="114" t="str">
        <f>+IF(G503=0,"",'Ark1'!T2319)</f>
        <v/>
      </c>
      <c r="R503" s="222" t="str">
        <f>+IF(G503=0,"",'Ark1'!V2319)</f>
        <v/>
      </c>
      <c r="S503" s="32"/>
      <c r="T503" s="35"/>
      <c r="U503" s="35"/>
      <c r="V503" s="35"/>
      <c r="W503" s="35"/>
      <c r="X503" s="35"/>
    </row>
    <row r="504" spans="1:24" x14ac:dyDescent="0.5">
      <c r="A504" s="32"/>
      <c r="B504" s="297" t="str">
        <f>+IF(E504=2012,VLOOKUP(D504,K_navn!$A$2:$C$359,2),"")</f>
        <v/>
      </c>
      <c r="C504" s="297" t="str">
        <f>+IF(E504=2012,VLOOKUP(D504,K_navn!$A$2:$C$359,3),"")</f>
        <v/>
      </c>
      <c r="D504" s="115">
        <f>+'Ark1'!P2320</f>
        <v>3047</v>
      </c>
      <c r="E504" s="115">
        <f>+'Ark1'!C2320</f>
        <v>2019</v>
      </c>
      <c r="F504" s="116" t="str">
        <f>+IF('Ark1'!Q2320=0,"",'Ark1'!Q2320)</f>
        <v/>
      </c>
      <c r="G504" s="116">
        <f>+'Ark1'!R2320</f>
        <v>0</v>
      </c>
      <c r="H504" s="116">
        <f>+'Ark1'!S2320</f>
        <v>0</v>
      </c>
      <c r="I504" s="222" t="str">
        <f>+IF(G504=0,"",'Ark1'!AA2320)</f>
        <v/>
      </c>
      <c r="J504" s="222" t="str">
        <f>+IF(G504=0,"",'Ark1'!AB2320)</f>
        <v/>
      </c>
      <c r="K504" s="114" t="str">
        <f>+IF(G504=0,"",'Ark1'!U2320)</f>
        <v/>
      </c>
      <c r="L504" s="222" t="str">
        <f>+IF(G504=0,"",'Ark1'!W2320)</f>
        <v/>
      </c>
      <c r="M504" s="222" t="str">
        <f>+IF(G504=0,"",'Ark1'!X2320)</f>
        <v/>
      </c>
      <c r="N504" s="114" t="str">
        <f>+IF(G504=0,"",'Ark1'!Y2320)</f>
        <v/>
      </c>
      <c r="O504" s="116" t="str">
        <f>+IF(G504=0,"",'Ark1'!Z2320)</f>
        <v/>
      </c>
      <c r="P504" s="116" t="str">
        <f t="shared" si="7"/>
        <v/>
      </c>
      <c r="Q504" s="114" t="str">
        <f>+IF(G504=0,"",'Ark1'!T2320)</f>
        <v/>
      </c>
      <c r="R504" s="222" t="str">
        <f>+IF(G504=0,"",'Ark1'!V2320)</f>
        <v/>
      </c>
      <c r="S504" s="32"/>
      <c r="T504" s="35"/>
      <c r="U504" s="35"/>
      <c r="V504" s="35"/>
      <c r="W504" s="35"/>
      <c r="X504" s="35"/>
    </row>
    <row r="505" spans="1:24" x14ac:dyDescent="0.5">
      <c r="A505" s="32"/>
      <c r="B505" s="297" t="str">
        <f>+IF(E505=2012,VLOOKUP(D505,K_navn!$A$2:$C$359,2),"")</f>
        <v/>
      </c>
      <c r="C505" s="297" t="str">
        <f>+IF(E505=2012,VLOOKUP(D505,K_navn!$A$2:$C$359,3),"")</f>
        <v/>
      </c>
      <c r="D505" s="115">
        <f>+'Ark1'!P2321</f>
        <v>3047</v>
      </c>
      <c r="E505" s="115">
        <f>+'Ark1'!C2321</f>
        <v>2020</v>
      </c>
      <c r="F505" s="116" t="str">
        <f>+IF('Ark1'!Q2321=0,"",'Ark1'!Q2321)</f>
        <v/>
      </c>
      <c r="G505" s="116">
        <f>+'Ark1'!R2321</f>
        <v>0</v>
      </c>
      <c r="H505" s="116">
        <f>+'Ark1'!S2321</f>
        <v>0</v>
      </c>
      <c r="I505" s="222" t="str">
        <f>+IF(G505=0,"",'Ark1'!AA2321)</f>
        <v/>
      </c>
      <c r="J505" s="222" t="str">
        <f>+IF(G505=0,"",'Ark1'!AB2321)</f>
        <v/>
      </c>
      <c r="K505" s="114" t="str">
        <f>+IF(G505=0,"",'Ark1'!U2321)</f>
        <v/>
      </c>
      <c r="L505" s="222" t="str">
        <f>+IF(G505=0,"",'Ark1'!W2321)</f>
        <v/>
      </c>
      <c r="M505" s="222" t="str">
        <f>+IF(G505=0,"",'Ark1'!X2321)</f>
        <v/>
      </c>
      <c r="N505" s="114" t="str">
        <f>+IF(G505=0,"",'Ark1'!Y2321)</f>
        <v/>
      </c>
      <c r="O505" s="116" t="str">
        <f>+IF(G505=0,"",'Ark1'!Z2321)</f>
        <v/>
      </c>
      <c r="P505" s="116" t="str">
        <f t="shared" si="7"/>
        <v/>
      </c>
      <c r="Q505" s="114" t="str">
        <f>+IF(G505=0,"",'Ark1'!T2321)</f>
        <v/>
      </c>
      <c r="R505" s="222" t="str">
        <f>+IF(G505=0,"",'Ark1'!V2321)</f>
        <v/>
      </c>
      <c r="S505" s="32"/>
      <c r="T505" s="35"/>
      <c r="U505" s="35"/>
      <c r="V505" s="35"/>
      <c r="W505" s="35"/>
      <c r="X505" s="35"/>
    </row>
    <row r="506" spans="1:24" x14ac:dyDescent="0.5">
      <c r="A506" s="32"/>
      <c r="B506" s="297" t="str">
        <f>+IF(E506=2012,VLOOKUP(D506,K_navn!$A$2:$C$359,2),"")</f>
        <v/>
      </c>
      <c r="C506" s="297" t="str">
        <f>+IF(E506=2012,VLOOKUP(D506,K_navn!$A$2:$C$359,3),"")</f>
        <v/>
      </c>
      <c r="D506" s="115">
        <f>+'Ark1'!P2322</f>
        <v>3047</v>
      </c>
      <c r="E506" s="115">
        <f>+'Ark1'!C2322</f>
        <v>2021</v>
      </c>
      <c r="F506" s="116" t="str">
        <f>+IF('Ark1'!Q2322=0,"",'Ark1'!Q2322)</f>
        <v/>
      </c>
      <c r="G506" s="116">
        <f>+'Ark1'!R2322</f>
        <v>0</v>
      </c>
      <c r="H506" s="116">
        <f>+'Ark1'!S2322</f>
        <v>0</v>
      </c>
      <c r="I506" s="222" t="str">
        <f>+IF(G506=0,"",'Ark1'!AA2322)</f>
        <v/>
      </c>
      <c r="J506" s="222" t="str">
        <f>+IF(G506=0,"",'Ark1'!AB2322)</f>
        <v/>
      </c>
      <c r="K506" s="114" t="str">
        <f>+IF(G506=0,"",'Ark1'!U2322)</f>
        <v/>
      </c>
      <c r="L506" s="222" t="str">
        <f>+IF(G506=0,"",'Ark1'!W2322)</f>
        <v/>
      </c>
      <c r="M506" s="222" t="str">
        <f>+IF(G506=0,"",'Ark1'!X2322)</f>
        <v/>
      </c>
      <c r="N506" s="114" t="str">
        <f>+IF(G506=0,"",'Ark1'!Y2322)</f>
        <v/>
      </c>
      <c r="O506" s="116" t="str">
        <f>+IF(G506=0,"",'Ark1'!Z2322)</f>
        <v/>
      </c>
      <c r="P506" s="116" t="str">
        <f t="shared" si="7"/>
        <v/>
      </c>
      <c r="Q506" s="114" t="str">
        <f>+IF(G506=0,"",'Ark1'!T2322)</f>
        <v/>
      </c>
      <c r="R506" s="222" t="str">
        <f>+IF(G506=0,"",'Ark1'!V2322)</f>
        <v/>
      </c>
      <c r="S506" s="32"/>
      <c r="T506" s="35"/>
      <c r="U506" s="35"/>
      <c r="V506" s="35"/>
      <c r="W506" s="35"/>
      <c r="X506" s="35"/>
    </row>
    <row r="507" spans="1:24" x14ac:dyDescent="0.5">
      <c r="A507" s="32"/>
      <c r="B507" s="297" t="str">
        <f>+IF(E507=2012,VLOOKUP(D507,K_navn!$A$2:$C$359,2),"")</f>
        <v/>
      </c>
      <c r="C507" s="297" t="str">
        <f>+IF(E507=2012,VLOOKUP(D507,K_navn!$A$2:$C$359,3),"")</f>
        <v/>
      </c>
      <c r="D507" s="115">
        <f>+'Ark1'!P2323</f>
        <v>3047</v>
      </c>
      <c r="E507" s="115">
        <f>+'Ark1'!C2323</f>
        <v>2022</v>
      </c>
      <c r="F507" s="116" t="str">
        <f>+IF('Ark1'!Q2323=0,"",'Ark1'!Q2323)</f>
        <v/>
      </c>
      <c r="G507" s="116">
        <f>+'Ark1'!R2323</f>
        <v>0</v>
      </c>
      <c r="H507" s="116">
        <f>+'Ark1'!S2323</f>
        <v>0</v>
      </c>
      <c r="I507" s="222" t="str">
        <f>+IF(G507=0,"",'Ark1'!AA2323)</f>
        <v/>
      </c>
      <c r="J507" s="222" t="str">
        <f>+IF(G507=0,"",'Ark1'!AB2323)</f>
        <v/>
      </c>
      <c r="K507" s="114" t="str">
        <f>+IF(G507=0,"",'Ark1'!U2323)</f>
        <v/>
      </c>
      <c r="L507" s="222" t="str">
        <f>+IF(G507=0,"",'Ark1'!W2323)</f>
        <v/>
      </c>
      <c r="M507" s="222" t="str">
        <f>+IF(G507=0,"",'Ark1'!X2323)</f>
        <v/>
      </c>
      <c r="N507" s="114" t="str">
        <f>+IF(G507=0,"",'Ark1'!Y2323)</f>
        <v/>
      </c>
      <c r="O507" s="116" t="str">
        <f>+IF(G507=0,"",'Ark1'!Z2323)</f>
        <v/>
      </c>
      <c r="P507" s="116" t="str">
        <f t="shared" si="7"/>
        <v/>
      </c>
      <c r="Q507" s="114" t="str">
        <f>+IF(G507=0,"",'Ark1'!T2323)</f>
        <v/>
      </c>
      <c r="R507" s="222" t="str">
        <f>+IF(G507=0,"",'Ark1'!V2323)</f>
        <v/>
      </c>
      <c r="S507" s="32"/>
      <c r="T507" s="35"/>
      <c r="U507" s="35"/>
      <c r="V507" s="35"/>
      <c r="W507" s="35"/>
      <c r="X507" s="35"/>
    </row>
    <row r="508" spans="1:24" x14ac:dyDescent="0.5">
      <c r="A508" s="32"/>
      <c r="B508" s="297" t="str">
        <f>+IF(E508=2012,VLOOKUP(D508,K_navn!$A$2:$C$359,2),"")</f>
        <v>Øvre Eiker</v>
      </c>
      <c r="C508" s="297" t="str">
        <f>+IF(E508=2012,VLOOKUP(D508,K_navn!$A$2:$C$359,3),"")</f>
        <v>Viken</v>
      </c>
      <c r="D508" s="115">
        <f>+'Ark1'!P2324</f>
        <v>3048</v>
      </c>
      <c r="E508" s="115">
        <f>+'Ark1'!C2324</f>
        <v>2012</v>
      </c>
      <c r="F508" s="116" t="str">
        <f>+IF('Ark1'!Q2324=0,"",'Ark1'!Q2324)</f>
        <v/>
      </c>
      <c r="G508" s="116">
        <f>+'Ark1'!R2324</f>
        <v>0</v>
      </c>
      <c r="H508" s="116">
        <f>+'Ark1'!S2324</f>
        <v>0</v>
      </c>
      <c r="I508" s="222" t="str">
        <f>+IF(G508=0,"",'Ark1'!AA2324)</f>
        <v/>
      </c>
      <c r="J508" s="222" t="str">
        <f>+IF(G508=0,"",'Ark1'!AB2324)</f>
        <v/>
      </c>
      <c r="K508" s="114" t="str">
        <f>+IF(G508=0,"",'Ark1'!U2324)</f>
        <v/>
      </c>
      <c r="L508" s="222" t="str">
        <f>+IF(G508=0,"",'Ark1'!W2324)</f>
        <v/>
      </c>
      <c r="M508" s="222" t="str">
        <f>+IF(G508=0,"",'Ark1'!X2324)</f>
        <v/>
      </c>
      <c r="N508" s="114" t="str">
        <f>+IF(G508=0,"",'Ark1'!Y2324)</f>
        <v/>
      </c>
      <c r="O508" s="116" t="str">
        <f>+IF(G508=0,"",'Ark1'!Z2324)</f>
        <v/>
      </c>
      <c r="P508" s="116" t="str">
        <f t="shared" si="7"/>
        <v/>
      </c>
      <c r="Q508" s="114" t="str">
        <f>+IF(G508=0,"",'Ark1'!T2324)</f>
        <v/>
      </c>
      <c r="R508" s="222" t="str">
        <f>+IF(G508=0,"",'Ark1'!V2324)</f>
        <v/>
      </c>
      <c r="S508" s="32"/>
      <c r="T508" s="35"/>
      <c r="U508" s="35"/>
      <c r="V508" s="35"/>
      <c r="W508" s="35"/>
      <c r="X508" s="35"/>
    </row>
    <row r="509" spans="1:24" x14ac:dyDescent="0.5">
      <c r="A509" s="32"/>
      <c r="B509" s="297" t="str">
        <f>+IF(E509=2012,VLOOKUP(D509,K_navn!$A$2:$C$359,2),"")</f>
        <v/>
      </c>
      <c r="C509" s="297" t="str">
        <f>+IF(E509=2012,VLOOKUP(D509,K_navn!$A$2:$C$359,3),"")</f>
        <v/>
      </c>
      <c r="D509" s="115">
        <f>+'Ark1'!P2325</f>
        <v>3048</v>
      </c>
      <c r="E509" s="115">
        <f>+'Ark1'!C2325</f>
        <v>2013</v>
      </c>
      <c r="F509" s="116" t="str">
        <f>+IF('Ark1'!Q2325=0,"",'Ark1'!Q2325)</f>
        <v/>
      </c>
      <c r="G509" s="116">
        <f>+'Ark1'!R2325</f>
        <v>0</v>
      </c>
      <c r="H509" s="116">
        <f>+'Ark1'!S2325</f>
        <v>0</v>
      </c>
      <c r="I509" s="222" t="str">
        <f>+IF(G509=0,"",'Ark1'!AA2325)</f>
        <v/>
      </c>
      <c r="J509" s="222" t="str">
        <f>+IF(G509=0,"",'Ark1'!AB2325)</f>
        <v/>
      </c>
      <c r="K509" s="114" t="str">
        <f>+IF(G509=0,"",'Ark1'!U2325)</f>
        <v/>
      </c>
      <c r="L509" s="222" t="str">
        <f>+IF(G509=0,"",'Ark1'!W2325)</f>
        <v/>
      </c>
      <c r="M509" s="222" t="str">
        <f>+IF(G509=0,"",'Ark1'!X2325)</f>
        <v/>
      </c>
      <c r="N509" s="114" t="str">
        <f>+IF(G509=0,"",'Ark1'!Y2325)</f>
        <v/>
      </c>
      <c r="O509" s="116" t="str">
        <f>+IF(G509=0,"",'Ark1'!Z2325)</f>
        <v/>
      </c>
      <c r="P509" s="116" t="str">
        <f t="shared" si="7"/>
        <v/>
      </c>
      <c r="Q509" s="114" t="str">
        <f>+IF(G509=0,"",'Ark1'!T2325)</f>
        <v/>
      </c>
      <c r="R509" s="222" t="str">
        <f>+IF(G509=0,"",'Ark1'!V2325)</f>
        <v/>
      </c>
      <c r="S509" s="32"/>
      <c r="T509" s="35"/>
      <c r="U509" s="35"/>
      <c r="V509" s="35"/>
      <c r="W509" s="35"/>
      <c r="X509" s="35"/>
    </row>
    <row r="510" spans="1:24" x14ac:dyDescent="0.5">
      <c r="A510" s="32"/>
      <c r="B510" s="297" t="str">
        <f>+IF(E510=2012,VLOOKUP(D510,K_navn!$A$2:$C$359,2),"")</f>
        <v/>
      </c>
      <c r="C510" s="297" t="str">
        <f>+IF(E510=2012,VLOOKUP(D510,K_navn!$A$2:$C$359,3),"")</f>
        <v/>
      </c>
      <c r="D510" s="115">
        <f>+'Ark1'!P2326</f>
        <v>3048</v>
      </c>
      <c r="E510" s="115">
        <f>+'Ark1'!C2326</f>
        <v>2014</v>
      </c>
      <c r="F510" s="116" t="str">
        <f>+IF('Ark1'!Q2326=0,"",'Ark1'!Q2326)</f>
        <v/>
      </c>
      <c r="G510" s="116">
        <f>+'Ark1'!R2326</f>
        <v>0</v>
      </c>
      <c r="H510" s="116">
        <f>+'Ark1'!S2326</f>
        <v>0</v>
      </c>
      <c r="I510" s="222" t="str">
        <f>+IF(G510=0,"",'Ark1'!AA2326)</f>
        <v/>
      </c>
      <c r="J510" s="222" t="str">
        <f>+IF(G510=0,"",'Ark1'!AB2326)</f>
        <v/>
      </c>
      <c r="K510" s="114" t="str">
        <f>+IF(G510=0,"",'Ark1'!U2326)</f>
        <v/>
      </c>
      <c r="L510" s="222" t="str">
        <f>+IF(G510=0,"",'Ark1'!W2326)</f>
        <v/>
      </c>
      <c r="M510" s="222" t="str">
        <f>+IF(G510=0,"",'Ark1'!X2326)</f>
        <v/>
      </c>
      <c r="N510" s="114" t="str">
        <f>+IF(G510=0,"",'Ark1'!Y2326)</f>
        <v/>
      </c>
      <c r="O510" s="116" t="str">
        <f>+IF(G510=0,"",'Ark1'!Z2326)</f>
        <v/>
      </c>
      <c r="P510" s="116" t="str">
        <f t="shared" si="7"/>
        <v/>
      </c>
      <c r="Q510" s="114" t="str">
        <f>+IF(G510=0,"",'Ark1'!T2326)</f>
        <v/>
      </c>
      <c r="R510" s="222" t="str">
        <f>+IF(G510=0,"",'Ark1'!V2326)</f>
        <v/>
      </c>
      <c r="S510" s="32"/>
      <c r="T510" s="35"/>
      <c r="U510" s="35"/>
      <c r="V510" s="35"/>
      <c r="W510" s="35"/>
      <c r="X510" s="35"/>
    </row>
    <row r="511" spans="1:24" x14ac:dyDescent="0.5">
      <c r="A511" s="32"/>
      <c r="B511" s="297" t="str">
        <f>+IF(E511=2012,VLOOKUP(D511,K_navn!$A$2:$C$359,2),"")</f>
        <v/>
      </c>
      <c r="C511" s="297" t="str">
        <f>+IF(E511=2012,VLOOKUP(D511,K_navn!$A$2:$C$359,3),"")</f>
        <v/>
      </c>
      <c r="D511" s="115">
        <f>+'Ark1'!P2327</f>
        <v>3048</v>
      </c>
      <c r="E511" s="115">
        <f>+'Ark1'!C2327</f>
        <v>2015</v>
      </c>
      <c r="F511" s="116" t="str">
        <f>+IF('Ark1'!Q2327=0,"",'Ark1'!Q2327)</f>
        <v/>
      </c>
      <c r="G511" s="116">
        <f>+'Ark1'!R2327</f>
        <v>0</v>
      </c>
      <c r="H511" s="116">
        <f>+'Ark1'!S2327</f>
        <v>0</v>
      </c>
      <c r="I511" s="222" t="str">
        <f>+IF(G511=0,"",'Ark1'!AA2327)</f>
        <v/>
      </c>
      <c r="J511" s="222" t="str">
        <f>+IF(G511=0,"",'Ark1'!AB2327)</f>
        <v/>
      </c>
      <c r="K511" s="114" t="str">
        <f>+IF(G511=0,"",'Ark1'!U2327)</f>
        <v/>
      </c>
      <c r="L511" s="222" t="str">
        <f>+IF(G511=0,"",'Ark1'!W2327)</f>
        <v/>
      </c>
      <c r="M511" s="222" t="str">
        <f>+IF(G511=0,"",'Ark1'!X2327)</f>
        <v/>
      </c>
      <c r="N511" s="114" t="str">
        <f>+IF(G511=0,"",'Ark1'!Y2327)</f>
        <v/>
      </c>
      <c r="O511" s="116" t="str">
        <f>+IF(G511=0,"",'Ark1'!Z2327)</f>
        <v/>
      </c>
      <c r="P511" s="116" t="str">
        <f t="shared" si="7"/>
        <v/>
      </c>
      <c r="Q511" s="114" t="str">
        <f>+IF(G511=0,"",'Ark1'!T2327)</f>
        <v/>
      </c>
      <c r="R511" s="222" t="str">
        <f>+IF(G511=0,"",'Ark1'!V2327)</f>
        <v/>
      </c>
      <c r="S511" s="32"/>
      <c r="T511" s="35"/>
      <c r="U511" s="35"/>
      <c r="V511" s="35"/>
      <c r="W511" s="35"/>
      <c r="X511" s="35"/>
    </row>
    <row r="512" spans="1:24" x14ac:dyDescent="0.5">
      <c r="A512" s="32"/>
      <c r="B512" s="297" t="str">
        <f>+IF(E512=2012,VLOOKUP(D512,K_navn!$A$2:$C$359,2),"")</f>
        <v/>
      </c>
      <c r="C512" s="297" t="str">
        <f>+IF(E512=2012,VLOOKUP(D512,K_navn!$A$2:$C$359,3),"")</f>
        <v/>
      </c>
      <c r="D512" s="115">
        <f>+'Ark1'!P2328</f>
        <v>3048</v>
      </c>
      <c r="E512" s="115">
        <f>+'Ark1'!C2328</f>
        <v>2016</v>
      </c>
      <c r="F512" s="116" t="str">
        <f>+IF('Ark1'!Q2328=0,"",'Ark1'!Q2328)</f>
        <v/>
      </c>
      <c r="G512" s="116">
        <f>+'Ark1'!R2328</f>
        <v>0</v>
      </c>
      <c r="H512" s="116">
        <f>+'Ark1'!S2328</f>
        <v>0</v>
      </c>
      <c r="I512" s="222" t="str">
        <f>+IF(G512=0,"",'Ark1'!AA2328)</f>
        <v/>
      </c>
      <c r="J512" s="222" t="str">
        <f>+IF(G512=0,"",'Ark1'!AB2328)</f>
        <v/>
      </c>
      <c r="K512" s="114" t="str">
        <f>+IF(G512=0,"",'Ark1'!U2328)</f>
        <v/>
      </c>
      <c r="L512" s="222" t="str">
        <f>+IF(G512=0,"",'Ark1'!W2328)</f>
        <v/>
      </c>
      <c r="M512" s="222" t="str">
        <f>+IF(G512=0,"",'Ark1'!X2328)</f>
        <v/>
      </c>
      <c r="N512" s="114" t="str">
        <f>+IF(G512=0,"",'Ark1'!Y2328)</f>
        <v/>
      </c>
      <c r="O512" s="116" t="str">
        <f>+IF(G512=0,"",'Ark1'!Z2328)</f>
        <v/>
      </c>
      <c r="P512" s="116" t="str">
        <f t="shared" si="7"/>
        <v/>
      </c>
      <c r="Q512" s="114" t="str">
        <f>+IF(G512=0,"",'Ark1'!T2328)</f>
        <v/>
      </c>
      <c r="R512" s="222" t="str">
        <f>+IF(G512=0,"",'Ark1'!V2328)</f>
        <v/>
      </c>
      <c r="S512" s="32"/>
      <c r="T512" s="35"/>
      <c r="U512" s="35"/>
      <c r="V512" s="35"/>
      <c r="W512" s="35"/>
      <c r="X512" s="35"/>
    </row>
    <row r="513" spans="1:24" x14ac:dyDescent="0.5">
      <c r="A513" s="32"/>
      <c r="B513" s="297" t="str">
        <f>+IF(E513=2012,VLOOKUP(D513,K_navn!$A$2:$C$359,2),"")</f>
        <v/>
      </c>
      <c r="C513" s="297" t="str">
        <f>+IF(E513=2012,VLOOKUP(D513,K_navn!$A$2:$C$359,3),"")</f>
        <v/>
      </c>
      <c r="D513" s="115">
        <f>+'Ark1'!P2329</f>
        <v>3048</v>
      </c>
      <c r="E513" s="115">
        <f>+'Ark1'!C2329</f>
        <v>2017</v>
      </c>
      <c r="F513" s="116" t="str">
        <f>+IF('Ark1'!Q2329=0,"",'Ark1'!Q2329)</f>
        <v/>
      </c>
      <c r="G513" s="116">
        <f>+'Ark1'!R2329</f>
        <v>0</v>
      </c>
      <c r="H513" s="116">
        <f>+'Ark1'!S2329</f>
        <v>0</v>
      </c>
      <c r="I513" s="222" t="str">
        <f>+IF(G513=0,"",'Ark1'!AA2329)</f>
        <v/>
      </c>
      <c r="J513" s="222" t="str">
        <f>+IF(G513=0,"",'Ark1'!AB2329)</f>
        <v/>
      </c>
      <c r="K513" s="114" t="str">
        <f>+IF(G513=0,"",'Ark1'!U2329)</f>
        <v/>
      </c>
      <c r="L513" s="222" t="str">
        <f>+IF(G513=0,"",'Ark1'!W2329)</f>
        <v/>
      </c>
      <c r="M513" s="222" t="str">
        <f>+IF(G513=0,"",'Ark1'!X2329)</f>
        <v/>
      </c>
      <c r="N513" s="114" t="str">
        <f>+IF(G513=0,"",'Ark1'!Y2329)</f>
        <v/>
      </c>
      <c r="O513" s="116" t="str">
        <f>+IF(G513=0,"",'Ark1'!Z2329)</f>
        <v/>
      </c>
      <c r="P513" s="116" t="str">
        <f t="shared" si="7"/>
        <v/>
      </c>
      <c r="Q513" s="114" t="str">
        <f>+IF(G513=0,"",'Ark1'!T2329)</f>
        <v/>
      </c>
      <c r="R513" s="222" t="str">
        <f>+IF(G513=0,"",'Ark1'!V2329)</f>
        <v/>
      </c>
      <c r="S513" s="32"/>
      <c r="T513" s="35"/>
      <c r="U513" s="35"/>
      <c r="V513" s="35"/>
      <c r="W513" s="35"/>
      <c r="X513" s="35"/>
    </row>
    <row r="514" spans="1:24" x14ac:dyDescent="0.5">
      <c r="A514" s="32"/>
      <c r="B514" s="297" t="str">
        <f>+IF(E514=2012,VLOOKUP(D514,K_navn!$A$2:$C$359,2),"")</f>
        <v/>
      </c>
      <c r="C514" s="297" t="str">
        <f>+IF(E514=2012,VLOOKUP(D514,K_navn!$A$2:$C$359,3),"")</f>
        <v/>
      </c>
      <c r="D514" s="115">
        <f>+'Ark1'!P2330</f>
        <v>3048</v>
      </c>
      <c r="E514" s="115">
        <f>+'Ark1'!C2330</f>
        <v>2018</v>
      </c>
      <c r="F514" s="116" t="str">
        <f>+IF('Ark1'!Q2330=0,"",'Ark1'!Q2330)</f>
        <v/>
      </c>
      <c r="G514" s="116">
        <f>+'Ark1'!R2330</f>
        <v>0</v>
      </c>
      <c r="H514" s="116">
        <f>+'Ark1'!S2330</f>
        <v>0</v>
      </c>
      <c r="I514" s="222" t="str">
        <f>+IF(G514=0,"",'Ark1'!AA2330)</f>
        <v/>
      </c>
      <c r="J514" s="222" t="str">
        <f>+IF(G514=0,"",'Ark1'!AB2330)</f>
        <v/>
      </c>
      <c r="K514" s="114" t="str">
        <f>+IF(G514=0,"",'Ark1'!U2330)</f>
        <v/>
      </c>
      <c r="L514" s="222" t="str">
        <f>+IF(G514=0,"",'Ark1'!W2330)</f>
        <v/>
      </c>
      <c r="M514" s="222" t="str">
        <f>+IF(G514=0,"",'Ark1'!X2330)</f>
        <v/>
      </c>
      <c r="N514" s="114" t="str">
        <f>+IF(G514=0,"",'Ark1'!Y2330)</f>
        <v/>
      </c>
      <c r="O514" s="116" t="str">
        <f>+IF(G514=0,"",'Ark1'!Z2330)</f>
        <v/>
      </c>
      <c r="P514" s="116" t="str">
        <f t="shared" si="7"/>
        <v/>
      </c>
      <c r="Q514" s="114" t="str">
        <f>+IF(G514=0,"",'Ark1'!T2330)</f>
        <v/>
      </c>
      <c r="R514" s="222" t="str">
        <f>+IF(G514=0,"",'Ark1'!V2330)</f>
        <v/>
      </c>
      <c r="S514" s="32"/>
      <c r="T514" s="35"/>
      <c r="U514" s="35"/>
      <c r="V514" s="35"/>
      <c r="W514" s="35"/>
      <c r="X514" s="35"/>
    </row>
    <row r="515" spans="1:24" x14ac:dyDescent="0.5">
      <c r="A515" s="32"/>
      <c r="B515" s="297" t="str">
        <f>+IF(E515=2012,VLOOKUP(D515,K_navn!$A$2:$C$359,2),"")</f>
        <v/>
      </c>
      <c r="C515" s="297" t="str">
        <f>+IF(E515=2012,VLOOKUP(D515,K_navn!$A$2:$C$359,3),"")</f>
        <v/>
      </c>
      <c r="D515" s="115">
        <f>+'Ark1'!P2331</f>
        <v>3048</v>
      </c>
      <c r="E515" s="115">
        <f>+'Ark1'!C2331</f>
        <v>2019</v>
      </c>
      <c r="F515" s="116" t="str">
        <f>+IF('Ark1'!Q2331=0,"",'Ark1'!Q2331)</f>
        <v/>
      </c>
      <c r="G515" s="116">
        <f>+'Ark1'!R2331</f>
        <v>0</v>
      </c>
      <c r="H515" s="116">
        <f>+'Ark1'!S2331</f>
        <v>0</v>
      </c>
      <c r="I515" s="222" t="str">
        <f>+IF(G515=0,"",'Ark1'!AA2331)</f>
        <v/>
      </c>
      <c r="J515" s="222" t="str">
        <f>+IF(G515=0,"",'Ark1'!AB2331)</f>
        <v/>
      </c>
      <c r="K515" s="114" t="str">
        <f>+IF(G515=0,"",'Ark1'!U2331)</f>
        <v/>
      </c>
      <c r="L515" s="222" t="str">
        <f>+IF(G515=0,"",'Ark1'!W2331)</f>
        <v/>
      </c>
      <c r="M515" s="222" t="str">
        <f>+IF(G515=0,"",'Ark1'!X2331)</f>
        <v/>
      </c>
      <c r="N515" s="114" t="str">
        <f>+IF(G515=0,"",'Ark1'!Y2331)</f>
        <v/>
      </c>
      <c r="O515" s="116" t="str">
        <f>+IF(G515=0,"",'Ark1'!Z2331)</f>
        <v/>
      </c>
      <c r="P515" s="116" t="str">
        <f t="shared" si="7"/>
        <v/>
      </c>
      <c r="Q515" s="114" t="str">
        <f>+IF(G515=0,"",'Ark1'!T2331)</f>
        <v/>
      </c>
      <c r="R515" s="222" t="str">
        <f>+IF(G515=0,"",'Ark1'!V2331)</f>
        <v/>
      </c>
      <c r="S515" s="32"/>
      <c r="T515" s="35"/>
      <c r="U515" s="35"/>
      <c r="V515" s="35"/>
      <c r="W515" s="35"/>
      <c r="X515" s="35"/>
    </row>
    <row r="516" spans="1:24" x14ac:dyDescent="0.5">
      <c r="A516" s="32"/>
      <c r="B516" s="297" t="str">
        <f>+IF(E516=2012,VLOOKUP(D516,K_navn!$A$2:$C$359,2),"")</f>
        <v/>
      </c>
      <c r="C516" s="297" t="str">
        <f>+IF(E516=2012,VLOOKUP(D516,K_navn!$A$2:$C$359,3),"")</f>
        <v/>
      </c>
      <c r="D516" s="115">
        <f>+'Ark1'!P2332</f>
        <v>3048</v>
      </c>
      <c r="E516" s="115">
        <f>+'Ark1'!C2332</f>
        <v>2020</v>
      </c>
      <c r="F516" s="116" t="str">
        <f>+IF('Ark1'!Q2332=0,"",'Ark1'!Q2332)</f>
        <v/>
      </c>
      <c r="G516" s="116">
        <f>+'Ark1'!R2332</f>
        <v>0</v>
      </c>
      <c r="H516" s="116">
        <f>+'Ark1'!S2332</f>
        <v>0</v>
      </c>
      <c r="I516" s="222" t="str">
        <f>+IF(G516=0,"",'Ark1'!AA2332)</f>
        <v/>
      </c>
      <c r="J516" s="222" t="str">
        <f>+IF(G516=0,"",'Ark1'!AB2332)</f>
        <v/>
      </c>
      <c r="K516" s="114" t="str">
        <f>+IF(G516=0,"",'Ark1'!U2332)</f>
        <v/>
      </c>
      <c r="L516" s="222" t="str">
        <f>+IF(G516=0,"",'Ark1'!W2332)</f>
        <v/>
      </c>
      <c r="M516" s="222" t="str">
        <f>+IF(G516=0,"",'Ark1'!X2332)</f>
        <v/>
      </c>
      <c r="N516" s="114" t="str">
        <f>+IF(G516=0,"",'Ark1'!Y2332)</f>
        <v/>
      </c>
      <c r="O516" s="116" t="str">
        <f>+IF(G516=0,"",'Ark1'!Z2332)</f>
        <v/>
      </c>
      <c r="P516" s="116" t="str">
        <f t="shared" si="7"/>
        <v/>
      </c>
      <c r="Q516" s="114" t="str">
        <f>+IF(G516=0,"",'Ark1'!T2332)</f>
        <v/>
      </c>
      <c r="R516" s="222" t="str">
        <f>+IF(G516=0,"",'Ark1'!V2332)</f>
        <v/>
      </c>
      <c r="S516" s="32"/>
      <c r="T516" s="35"/>
      <c r="U516" s="35"/>
      <c r="V516" s="35"/>
      <c r="W516" s="35"/>
      <c r="X516" s="35"/>
    </row>
    <row r="517" spans="1:24" x14ac:dyDescent="0.5">
      <c r="A517" s="32"/>
      <c r="B517" s="297" t="str">
        <f>+IF(E517=2012,VLOOKUP(D517,K_navn!$A$2:$C$359,2),"")</f>
        <v/>
      </c>
      <c r="C517" s="297" t="str">
        <f>+IF(E517=2012,VLOOKUP(D517,K_navn!$A$2:$C$359,3),"")</f>
        <v/>
      </c>
      <c r="D517" s="115">
        <f>+'Ark1'!P2333</f>
        <v>3048</v>
      </c>
      <c r="E517" s="115">
        <f>+'Ark1'!C2333</f>
        <v>2021</v>
      </c>
      <c r="F517" s="116" t="str">
        <f>+IF('Ark1'!Q2333=0,"",'Ark1'!Q2333)</f>
        <v/>
      </c>
      <c r="G517" s="116">
        <f>+'Ark1'!R2333</f>
        <v>0</v>
      </c>
      <c r="H517" s="116">
        <f>+'Ark1'!S2333</f>
        <v>0</v>
      </c>
      <c r="I517" s="222" t="str">
        <f>+IF(G517=0,"",'Ark1'!AA2333)</f>
        <v/>
      </c>
      <c r="J517" s="222" t="str">
        <f>+IF(G517=0,"",'Ark1'!AB2333)</f>
        <v/>
      </c>
      <c r="K517" s="114" t="str">
        <f>+IF(G517=0,"",'Ark1'!U2333)</f>
        <v/>
      </c>
      <c r="L517" s="222" t="str">
        <f>+IF(G517=0,"",'Ark1'!W2333)</f>
        <v/>
      </c>
      <c r="M517" s="222" t="str">
        <f>+IF(G517=0,"",'Ark1'!X2333)</f>
        <v/>
      </c>
      <c r="N517" s="114" t="str">
        <f>+IF(G517=0,"",'Ark1'!Y2333)</f>
        <v/>
      </c>
      <c r="O517" s="116" t="str">
        <f>+IF(G517=0,"",'Ark1'!Z2333)</f>
        <v/>
      </c>
      <c r="P517" s="116" t="str">
        <f t="shared" si="7"/>
        <v/>
      </c>
      <c r="Q517" s="114" t="str">
        <f>+IF(G517=0,"",'Ark1'!T2333)</f>
        <v/>
      </c>
      <c r="R517" s="222" t="str">
        <f>+IF(G517=0,"",'Ark1'!V2333)</f>
        <v/>
      </c>
      <c r="S517" s="32"/>
      <c r="T517" s="35"/>
      <c r="U517" s="35"/>
      <c r="V517" s="35"/>
      <c r="W517" s="35"/>
      <c r="X517" s="35"/>
    </row>
    <row r="518" spans="1:24" x14ac:dyDescent="0.5">
      <c r="A518" s="32"/>
      <c r="B518" s="297" t="str">
        <f>+IF(E518=2012,VLOOKUP(D518,K_navn!$A$2:$C$359,2),"")</f>
        <v/>
      </c>
      <c r="C518" s="297" t="str">
        <f>+IF(E518=2012,VLOOKUP(D518,K_navn!$A$2:$C$359,3),"")</f>
        <v/>
      </c>
      <c r="D518" s="115">
        <f>+'Ark1'!P2334</f>
        <v>3048</v>
      </c>
      <c r="E518" s="115">
        <f>+'Ark1'!C2334</f>
        <v>2022</v>
      </c>
      <c r="F518" s="116">
        <f>+IF('Ark1'!Q2334=0,"",'Ark1'!Q2334)</f>
        <v>1</v>
      </c>
      <c r="G518" s="116">
        <f>+'Ark1'!R2334</f>
        <v>7</v>
      </c>
      <c r="H518" s="116">
        <f>+'Ark1'!S2334</f>
        <v>7</v>
      </c>
      <c r="I518" s="222">
        <f>+IF(G518=0,"",'Ark1'!AA2334)</f>
        <v>2.4301336573511544E-2</v>
      </c>
      <c r="J518" s="222">
        <f>+IF(G518=0,"",'Ark1'!AB2334)</f>
        <v>2.3855714195897541E-2</v>
      </c>
      <c r="K518" s="114">
        <f>+IF(G518=0,"",'Ark1'!U2334)</f>
        <v>59.571428571428562</v>
      </c>
      <c r="L518" s="222">
        <f>+IF(G518=0,"",'Ark1'!W2334)</f>
        <v>84.185714285714297</v>
      </c>
      <c r="M518" s="222">
        <f>+IF(G518=0,"",'Ark1'!X2334)</f>
        <v>5.8467154567885524</v>
      </c>
      <c r="N518" s="114">
        <f>+IF(G518=0,"",'Ark1'!Y2334)</f>
        <v>1.8405855323894651</v>
      </c>
      <c r="O518" s="116">
        <f>+IF(G518=0,"",'Ark1'!Z2334)</f>
        <v>38.307810196147607</v>
      </c>
      <c r="P518" s="116">
        <f t="shared" si="7"/>
        <v>7</v>
      </c>
      <c r="Q518" s="114">
        <f>+IF(G518=0,"",'Ark1'!T2334)</f>
        <v>15.714285714285712</v>
      </c>
      <c r="R518" s="222">
        <f>+IF(G518=0,"",'Ark1'!V2334)</f>
        <v>91.208791208791183</v>
      </c>
      <c r="S518" s="32"/>
      <c r="T518" s="35"/>
      <c r="U518" s="35"/>
      <c r="V518" s="35"/>
      <c r="W518" s="35"/>
      <c r="X518" s="35"/>
    </row>
    <row r="519" spans="1:24" x14ac:dyDescent="0.5">
      <c r="A519" s="32"/>
      <c r="B519" s="297" t="str">
        <f>+IF(E519=2012,VLOOKUP(D519,K_navn!$A$2:$C$359,2),"")</f>
        <v>Lier</v>
      </c>
      <c r="C519" s="297" t="str">
        <f>+IF(E519=2012,VLOOKUP(D519,K_navn!$A$2:$C$359,3),"")</f>
        <v>Viken</v>
      </c>
      <c r="D519" s="115">
        <f>+'Ark1'!P2335</f>
        <v>3049</v>
      </c>
      <c r="E519" s="115">
        <f>+'Ark1'!C2335</f>
        <v>2012</v>
      </c>
      <c r="F519" s="116" t="str">
        <f>+IF('Ark1'!Q2335=0,"",'Ark1'!Q2335)</f>
        <v/>
      </c>
      <c r="G519" s="116">
        <f>+'Ark1'!R2335</f>
        <v>0</v>
      </c>
      <c r="H519" s="116">
        <f>+'Ark1'!S2335</f>
        <v>0</v>
      </c>
      <c r="I519" s="222" t="str">
        <f>+IF(G519=0,"",'Ark1'!AA2335)</f>
        <v/>
      </c>
      <c r="J519" s="222" t="str">
        <f>+IF(G519=0,"",'Ark1'!AB2335)</f>
        <v/>
      </c>
      <c r="K519" s="114" t="str">
        <f>+IF(G519=0,"",'Ark1'!U2335)</f>
        <v/>
      </c>
      <c r="L519" s="222" t="str">
        <f>+IF(G519=0,"",'Ark1'!W2335)</f>
        <v/>
      </c>
      <c r="M519" s="222" t="str">
        <f>+IF(G519=0,"",'Ark1'!X2335)</f>
        <v/>
      </c>
      <c r="N519" s="114" t="str">
        <f>+IF(G519=0,"",'Ark1'!Y2335)</f>
        <v/>
      </c>
      <c r="O519" s="116" t="str">
        <f>+IF(G519=0,"",'Ark1'!Z2335)</f>
        <v/>
      </c>
      <c r="P519" s="116" t="str">
        <f t="shared" si="7"/>
        <v/>
      </c>
      <c r="Q519" s="114" t="str">
        <f>+IF(G519=0,"",'Ark1'!T2335)</f>
        <v/>
      </c>
      <c r="R519" s="222" t="str">
        <f>+IF(G519=0,"",'Ark1'!V2335)</f>
        <v/>
      </c>
      <c r="S519" s="32"/>
      <c r="T519" s="35"/>
      <c r="U519" s="35"/>
      <c r="V519" s="35"/>
      <c r="W519" s="35"/>
      <c r="X519" s="35"/>
    </row>
    <row r="520" spans="1:24" x14ac:dyDescent="0.5">
      <c r="A520" s="32"/>
      <c r="B520" s="297" t="str">
        <f>+IF(E520=2012,VLOOKUP(D520,K_navn!$A$2:$C$359,2),"")</f>
        <v/>
      </c>
      <c r="C520" s="297" t="str">
        <f>+IF(E520=2012,VLOOKUP(D520,K_navn!$A$2:$C$359,3),"")</f>
        <v/>
      </c>
      <c r="D520" s="115">
        <f>+'Ark1'!P2336</f>
        <v>3049</v>
      </c>
      <c r="E520" s="115">
        <f>+'Ark1'!C2336</f>
        <v>2013</v>
      </c>
      <c r="F520" s="116" t="str">
        <f>+IF('Ark1'!Q2336=0,"",'Ark1'!Q2336)</f>
        <v/>
      </c>
      <c r="G520" s="116">
        <f>+'Ark1'!R2336</f>
        <v>0</v>
      </c>
      <c r="H520" s="116">
        <f>+'Ark1'!S2336</f>
        <v>0</v>
      </c>
      <c r="I520" s="222" t="str">
        <f>+IF(G520=0,"",'Ark1'!AA2336)</f>
        <v/>
      </c>
      <c r="J520" s="222" t="str">
        <f>+IF(G520=0,"",'Ark1'!AB2336)</f>
        <v/>
      </c>
      <c r="K520" s="114" t="str">
        <f>+IF(G520=0,"",'Ark1'!U2336)</f>
        <v/>
      </c>
      <c r="L520" s="222" t="str">
        <f>+IF(G520=0,"",'Ark1'!W2336)</f>
        <v/>
      </c>
      <c r="M520" s="222" t="str">
        <f>+IF(G520=0,"",'Ark1'!X2336)</f>
        <v/>
      </c>
      <c r="N520" s="114" t="str">
        <f>+IF(G520=0,"",'Ark1'!Y2336)</f>
        <v/>
      </c>
      <c r="O520" s="116" t="str">
        <f>+IF(G520=0,"",'Ark1'!Z2336)</f>
        <v/>
      </c>
      <c r="P520" s="116" t="str">
        <f t="shared" si="7"/>
        <v/>
      </c>
      <c r="Q520" s="114" t="str">
        <f>+IF(G520=0,"",'Ark1'!T2336)</f>
        <v/>
      </c>
      <c r="R520" s="222" t="str">
        <f>+IF(G520=0,"",'Ark1'!V2336)</f>
        <v/>
      </c>
      <c r="S520" s="32"/>
      <c r="T520" s="35"/>
      <c r="U520" s="35"/>
      <c r="V520" s="35"/>
      <c r="W520" s="35"/>
      <c r="X520" s="35"/>
    </row>
    <row r="521" spans="1:24" x14ac:dyDescent="0.5">
      <c r="A521" s="32"/>
      <c r="B521" s="297" t="str">
        <f>+IF(E521=2012,VLOOKUP(D521,K_navn!$A$2:$C$359,2),"")</f>
        <v/>
      </c>
      <c r="C521" s="297" t="str">
        <f>+IF(E521=2012,VLOOKUP(D521,K_navn!$A$2:$C$359,3),"")</f>
        <v/>
      </c>
      <c r="D521" s="115">
        <f>+'Ark1'!P2337</f>
        <v>3049</v>
      </c>
      <c r="E521" s="115">
        <f>+'Ark1'!C2337</f>
        <v>2014</v>
      </c>
      <c r="F521" s="116" t="str">
        <f>+IF('Ark1'!Q2337=0,"",'Ark1'!Q2337)</f>
        <v/>
      </c>
      <c r="G521" s="116">
        <f>+'Ark1'!R2337</f>
        <v>0</v>
      </c>
      <c r="H521" s="116">
        <f>+'Ark1'!S2337</f>
        <v>0</v>
      </c>
      <c r="I521" s="222" t="str">
        <f>+IF(G521=0,"",'Ark1'!AA2337)</f>
        <v/>
      </c>
      <c r="J521" s="222" t="str">
        <f>+IF(G521=0,"",'Ark1'!AB2337)</f>
        <v/>
      </c>
      <c r="K521" s="114" t="str">
        <f>+IF(G521=0,"",'Ark1'!U2337)</f>
        <v/>
      </c>
      <c r="L521" s="222" t="str">
        <f>+IF(G521=0,"",'Ark1'!W2337)</f>
        <v/>
      </c>
      <c r="M521" s="222" t="str">
        <f>+IF(G521=0,"",'Ark1'!X2337)</f>
        <v/>
      </c>
      <c r="N521" s="114" t="str">
        <f>+IF(G521=0,"",'Ark1'!Y2337)</f>
        <v/>
      </c>
      <c r="O521" s="116" t="str">
        <f>+IF(G521=0,"",'Ark1'!Z2337)</f>
        <v/>
      </c>
      <c r="P521" s="116" t="str">
        <f t="shared" si="7"/>
        <v/>
      </c>
      <c r="Q521" s="114" t="str">
        <f>+IF(G521=0,"",'Ark1'!T2337)</f>
        <v/>
      </c>
      <c r="R521" s="222" t="str">
        <f>+IF(G521=0,"",'Ark1'!V2337)</f>
        <v/>
      </c>
      <c r="S521" s="32"/>
      <c r="T521" s="35"/>
      <c r="U521" s="35"/>
      <c r="V521" s="35"/>
      <c r="W521" s="35"/>
      <c r="X521" s="35"/>
    </row>
    <row r="522" spans="1:24" x14ac:dyDescent="0.5">
      <c r="A522" s="32"/>
      <c r="B522" s="297" t="str">
        <f>+IF(E522=2012,VLOOKUP(D522,K_navn!$A$2:$C$359,2),"")</f>
        <v/>
      </c>
      <c r="C522" s="297" t="str">
        <f>+IF(E522=2012,VLOOKUP(D522,K_navn!$A$2:$C$359,3),"")</f>
        <v/>
      </c>
      <c r="D522" s="115">
        <f>+'Ark1'!P2338</f>
        <v>3049</v>
      </c>
      <c r="E522" s="115">
        <f>+'Ark1'!C2338</f>
        <v>2015</v>
      </c>
      <c r="F522" s="116" t="str">
        <f>+IF('Ark1'!Q2338=0,"",'Ark1'!Q2338)</f>
        <v/>
      </c>
      <c r="G522" s="116">
        <f>+'Ark1'!R2338</f>
        <v>0</v>
      </c>
      <c r="H522" s="116">
        <f>+'Ark1'!S2338</f>
        <v>0</v>
      </c>
      <c r="I522" s="222" t="str">
        <f>+IF(G522=0,"",'Ark1'!AA2338)</f>
        <v/>
      </c>
      <c r="J522" s="222" t="str">
        <f>+IF(G522=0,"",'Ark1'!AB2338)</f>
        <v/>
      </c>
      <c r="K522" s="114" t="str">
        <f>+IF(G522=0,"",'Ark1'!U2338)</f>
        <v/>
      </c>
      <c r="L522" s="222" t="str">
        <f>+IF(G522=0,"",'Ark1'!W2338)</f>
        <v/>
      </c>
      <c r="M522" s="222" t="str">
        <f>+IF(G522=0,"",'Ark1'!X2338)</f>
        <v/>
      </c>
      <c r="N522" s="114" t="str">
        <f>+IF(G522=0,"",'Ark1'!Y2338)</f>
        <v/>
      </c>
      <c r="O522" s="116" t="str">
        <f>+IF(G522=0,"",'Ark1'!Z2338)</f>
        <v/>
      </c>
      <c r="P522" s="116" t="str">
        <f t="shared" si="7"/>
        <v/>
      </c>
      <c r="Q522" s="114" t="str">
        <f>+IF(G522=0,"",'Ark1'!T2338)</f>
        <v/>
      </c>
      <c r="R522" s="222" t="str">
        <f>+IF(G522=0,"",'Ark1'!V2338)</f>
        <v/>
      </c>
      <c r="S522" s="32"/>
      <c r="T522" s="35"/>
      <c r="U522" s="35"/>
      <c r="V522" s="35"/>
      <c r="W522" s="35"/>
      <c r="X522" s="35"/>
    </row>
    <row r="523" spans="1:24" x14ac:dyDescent="0.5">
      <c r="A523" s="32"/>
      <c r="B523" s="297" t="str">
        <f>+IF(E523=2012,VLOOKUP(D523,K_navn!$A$2:$C$359,2),"")</f>
        <v/>
      </c>
      <c r="C523" s="297" t="str">
        <f>+IF(E523=2012,VLOOKUP(D523,K_navn!$A$2:$C$359,3),"")</f>
        <v/>
      </c>
      <c r="D523" s="115">
        <f>+'Ark1'!P2339</f>
        <v>3049</v>
      </c>
      <c r="E523" s="115">
        <f>+'Ark1'!C2339</f>
        <v>2016</v>
      </c>
      <c r="F523" s="116" t="str">
        <f>+IF('Ark1'!Q2339=0,"",'Ark1'!Q2339)</f>
        <v/>
      </c>
      <c r="G523" s="116">
        <f>+'Ark1'!R2339</f>
        <v>0</v>
      </c>
      <c r="H523" s="116">
        <f>+'Ark1'!S2339</f>
        <v>0</v>
      </c>
      <c r="I523" s="222" t="str">
        <f>+IF(G523=0,"",'Ark1'!AA2339)</f>
        <v/>
      </c>
      <c r="J523" s="222" t="str">
        <f>+IF(G523=0,"",'Ark1'!AB2339)</f>
        <v/>
      </c>
      <c r="K523" s="114" t="str">
        <f>+IF(G523=0,"",'Ark1'!U2339)</f>
        <v/>
      </c>
      <c r="L523" s="222" t="str">
        <f>+IF(G523=0,"",'Ark1'!W2339)</f>
        <v/>
      </c>
      <c r="M523" s="222" t="str">
        <f>+IF(G523=0,"",'Ark1'!X2339)</f>
        <v/>
      </c>
      <c r="N523" s="114" t="str">
        <f>+IF(G523=0,"",'Ark1'!Y2339)</f>
        <v/>
      </c>
      <c r="O523" s="116" t="str">
        <f>+IF(G523=0,"",'Ark1'!Z2339)</f>
        <v/>
      </c>
      <c r="P523" s="116" t="str">
        <f t="shared" si="7"/>
        <v/>
      </c>
      <c r="Q523" s="114" t="str">
        <f>+IF(G523=0,"",'Ark1'!T2339)</f>
        <v/>
      </c>
      <c r="R523" s="222" t="str">
        <f>+IF(G523=0,"",'Ark1'!V2339)</f>
        <v/>
      </c>
      <c r="S523" s="32"/>
      <c r="T523" s="35"/>
      <c r="U523" s="35"/>
      <c r="V523" s="35"/>
      <c r="W523" s="35"/>
      <c r="X523" s="35"/>
    </row>
    <row r="524" spans="1:24" x14ac:dyDescent="0.5">
      <c r="A524" s="32"/>
      <c r="B524" s="297" t="str">
        <f>+IF(E524=2012,VLOOKUP(D524,K_navn!$A$2:$C$359,2),"")</f>
        <v/>
      </c>
      <c r="C524" s="297" t="str">
        <f>+IF(E524=2012,VLOOKUP(D524,K_navn!$A$2:$C$359,3),"")</f>
        <v/>
      </c>
      <c r="D524" s="115">
        <f>+'Ark1'!P2340</f>
        <v>3049</v>
      </c>
      <c r="E524" s="115">
        <f>+'Ark1'!C2340</f>
        <v>2017</v>
      </c>
      <c r="F524" s="116" t="str">
        <f>+IF('Ark1'!Q2340=0,"",'Ark1'!Q2340)</f>
        <v/>
      </c>
      <c r="G524" s="116">
        <f>+'Ark1'!R2340</f>
        <v>0</v>
      </c>
      <c r="H524" s="116">
        <f>+'Ark1'!S2340</f>
        <v>0</v>
      </c>
      <c r="I524" s="222" t="str">
        <f>+IF(G524=0,"",'Ark1'!AA2340)</f>
        <v/>
      </c>
      <c r="J524" s="222" t="str">
        <f>+IF(G524=0,"",'Ark1'!AB2340)</f>
        <v/>
      </c>
      <c r="K524" s="114" t="str">
        <f>+IF(G524=0,"",'Ark1'!U2340)</f>
        <v/>
      </c>
      <c r="L524" s="222" t="str">
        <f>+IF(G524=0,"",'Ark1'!W2340)</f>
        <v/>
      </c>
      <c r="M524" s="222" t="str">
        <f>+IF(G524=0,"",'Ark1'!X2340)</f>
        <v/>
      </c>
      <c r="N524" s="114" t="str">
        <f>+IF(G524=0,"",'Ark1'!Y2340)</f>
        <v/>
      </c>
      <c r="O524" s="116" t="str">
        <f>+IF(G524=0,"",'Ark1'!Z2340)</f>
        <v/>
      </c>
      <c r="P524" s="116" t="str">
        <f t="shared" si="7"/>
        <v/>
      </c>
      <c r="Q524" s="114" t="str">
        <f>+IF(G524=0,"",'Ark1'!T2340)</f>
        <v/>
      </c>
      <c r="R524" s="222" t="str">
        <f>+IF(G524=0,"",'Ark1'!V2340)</f>
        <v/>
      </c>
      <c r="S524" s="32"/>
      <c r="T524" s="35"/>
      <c r="U524" s="35"/>
      <c r="V524" s="35"/>
      <c r="W524" s="35"/>
      <c r="X524" s="35"/>
    </row>
    <row r="525" spans="1:24" x14ac:dyDescent="0.5">
      <c r="A525" s="32"/>
      <c r="B525" s="297" t="str">
        <f>+IF(E525=2012,VLOOKUP(D525,K_navn!$A$2:$C$359,2),"")</f>
        <v/>
      </c>
      <c r="C525" s="297" t="str">
        <f>+IF(E525=2012,VLOOKUP(D525,K_navn!$A$2:$C$359,3),"")</f>
        <v/>
      </c>
      <c r="D525" s="115">
        <f>+'Ark1'!P2341</f>
        <v>3049</v>
      </c>
      <c r="E525" s="115">
        <f>+'Ark1'!C2341</f>
        <v>2018</v>
      </c>
      <c r="F525" s="116" t="str">
        <f>+IF('Ark1'!Q2341=0,"",'Ark1'!Q2341)</f>
        <v/>
      </c>
      <c r="G525" s="116">
        <f>+'Ark1'!R2341</f>
        <v>0</v>
      </c>
      <c r="H525" s="116">
        <f>+'Ark1'!S2341</f>
        <v>0</v>
      </c>
      <c r="I525" s="222" t="str">
        <f>+IF(G525=0,"",'Ark1'!AA2341)</f>
        <v/>
      </c>
      <c r="J525" s="222" t="str">
        <f>+IF(G525=0,"",'Ark1'!AB2341)</f>
        <v/>
      </c>
      <c r="K525" s="114" t="str">
        <f>+IF(G525=0,"",'Ark1'!U2341)</f>
        <v/>
      </c>
      <c r="L525" s="222" t="str">
        <f>+IF(G525=0,"",'Ark1'!W2341)</f>
        <v/>
      </c>
      <c r="M525" s="222" t="str">
        <f>+IF(G525=0,"",'Ark1'!X2341)</f>
        <v/>
      </c>
      <c r="N525" s="114" t="str">
        <f>+IF(G525=0,"",'Ark1'!Y2341)</f>
        <v/>
      </c>
      <c r="O525" s="116" t="str">
        <f>+IF(G525=0,"",'Ark1'!Z2341)</f>
        <v/>
      </c>
      <c r="P525" s="116" t="str">
        <f t="shared" si="7"/>
        <v/>
      </c>
      <c r="Q525" s="114" t="str">
        <f>+IF(G525=0,"",'Ark1'!T2341)</f>
        <v/>
      </c>
      <c r="R525" s="222" t="str">
        <f>+IF(G525=0,"",'Ark1'!V2341)</f>
        <v/>
      </c>
      <c r="S525" s="32"/>
      <c r="T525" s="35"/>
      <c r="U525" s="35"/>
      <c r="V525" s="35"/>
      <c r="W525" s="35"/>
      <c r="X525" s="35"/>
    </row>
    <row r="526" spans="1:24" x14ac:dyDescent="0.5">
      <c r="A526" s="32"/>
      <c r="B526" s="297" t="str">
        <f>+IF(E526=2012,VLOOKUP(D526,K_navn!$A$2:$C$359,2),"")</f>
        <v/>
      </c>
      <c r="C526" s="297" t="str">
        <f>+IF(E526=2012,VLOOKUP(D526,K_navn!$A$2:$C$359,3),"")</f>
        <v/>
      </c>
      <c r="D526" s="115">
        <f>+'Ark1'!P2342</f>
        <v>3049</v>
      </c>
      <c r="E526" s="115">
        <f>+'Ark1'!C2342</f>
        <v>2019</v>
      </c>
      <c r="F526" s="116" t="str">
        <f>+IF('Ark1'!Q2342=0,"",'Ark1'!Q2342)</f>
        <v/>
      </c>
      <c r="G526" s="116">
        <f>+'Ark1'!R2342</f>
        <v>0</v>
      </c>
      <c r="H526" s="116">
        <f>+'Ark1'!S2342</f>
        <v>0</v>
      </c>
      <c r="I526" s="222" t="str">
        <f>+IF(G526=0,"",'Ark1'!AA2342)</f>
        <v/>
      </c>
      <c r="J526" s="222" t="str">
        <f>+IF(G526=0,"",'Ark1'!AB2342)</f>
        <v/>
      </c>
      <c r="K526" s="114" t="str">
        <f>+IF(G526=0,"",'Ark1'!U2342)</f>
        <v/>
      </c>
      <c r="L526" s="222" t="str">
        <f>+IF(G526=0,"",'Ark1'!W2342)</f>
        <v/>
      </c>
      <c r="M526" s="222" t="str">
        <f>+IF(G526=0,"",'Ark1'!X2342)</f>
        <v/>
      </c>
      <c r="N526" s="114" t="str">
        <f>+IF(G526=0,"",'Ark1'!Y2342)</f>
        <v/>
      </c>
      <c r="O526" s="116" t="str">
        <f>+IF(G526=0,"",'Ark1'!Z2342)</f>
        <v/>
      </c>
      <c r="P526" s="116" t="str">
        <f t="shared" si="7"/>
        <v/>
      </c>
      <c r="Q526" s="114" t="str">
        <f>+IF(G526=0,"",'Ark1'!T2342)</f>
        <v/>
      </c>
      <c r="R526" s="222" t="str">
        <f>+IF(G526=0,"",'Ark1'!V2342)</f>
        <v/>
      </c>
      <c r="S526" s="32"/>
      <c r="T526" s="35"/>
      <c r="U526" s="35"/>
      <c r="V526" s="35"/>
      <c r="W526" s="35"/>
      <c r="X526" s="35"/>
    </row>
    <row r="527" spans="1:24" x14ac:dyDescent="0.5">
      <c r="A527" s="32"/>
      <c r="B527" s="297" t="str">
        <f>+IF(E527=2012,VLOOKUP(D527,K_navn!$A$2:$C$359,2),"")</f>
        <v/>
      </c>
      <c r="C527" s="297" t="str">
        <f>+IF(E527=2012,VLOOKUP(D527,K_navn!$A$2:$C$359,3),"")</f>
        <v/>
      </c>
      <c r="D527" s="115">
        <f>+'Ark1'!P2343</f>
        <v>3049</v>
      </c>
      <c r="E527" s="115">
        <f>+'Ark1'!C2343</f>
        <v>2020</v>
      </c>
      <c r="F527" s="116" t="str">
        <f>+IF('Ark1'!Q2343=0,"",'Ark1'!Q2343)</f>
        <v/>
      </c>
      <c r="G527" s="116">
        <f>+'Ark1'!R2343</f>
        <v>0</v>
      </c>
      <c r="H527" s="116">
        <f>+'Ark1'!S2343</f>
        <v>0</v>
      </c>
      <c r="I527" s="222" t="str">
        <f>+IF(G527=0,"",'Ark1'!AA2343)</f>
        <v/>
      </c>
      <c r="J527" s="222" t="str">
        <f>+IF(G527=0,"",'Ark1'!AB2343)</f>
        <v/>
      </c>
      <c r="K527" s="114" t="str">
        <f>+IF(G527=0,"",'Ark1'!U2343)</f>
        <v/>
      </c>
      <c r="L527" s="222" t="str">
        <f>+IF(G527=0,"",'Ark1'!W2343)</f>
        <v/>
      </c>
      <c r="M527" s="222" t="str">
        <f>+IF(G527=0,"",'Ark1'!X2343)</f>
        <v/>
      </c>
      <c r="N527" s="114" t="str">
        <f>+IF(G527=0,"",'Ark1'!Y2343)</f>
        <v/>
      </c>
      <c r="O527" s="116" t="str">
        <f>+IF(G527=0,"",'Ark1'!Z2343)</f>
        <v/>
      </c>
      <c r="P527" s="116" t="str">
        <f t="shared" si="7"/>
        <v/>
      </c>
      <c r="Q527" s="114" t="str">
        <f>+IF(G527=0,"",'Ark1'!T2343)</f>
        <v/>
      </c>
      <c r="R527" s="222" t="str">
        <f>+IF(G527=0,"",'Ark1'!V2343)</f>
        <v/>
      </c>
      <c r="S527" s="32"/>
      <c r="T527" s="35"/>
      <c r="U527" s="35"/>
      <c r="V527" s="35"/>
      <c r="W527" s="35"/>
      <c r="X527" s="35"/>
    </row>
    <row r="528" spans="1:24" x14ac:dyDescent="0.5">
      <c r="A528" s="32"/>
      <c r="B528" s="297" t="str">
        <f>+IF(E528=2012,VLOOKUP(D528,K_navn!$A$2:$C$359,2),"")</f>
        <v/>
      </c>
      <c r="C528" s="297" t="str">
        <f>+IF(E528=2012,VLOOKUP(D528,K_navn!$A$2:$C$359,3),"")</f>
        <v/>
      </c>
      <c r="D528" s="115">
        <f>+'Ark1'!P2344</f>
        <v>3049</v>
      </c>
      <c r="E528" s="115">
        <f>+'Ark1'!C2344</f>
        <v>2021</v>
      </c>
      <c r="F528" s="116" t="str">
        <f>+IF('Ark1'!Q2344=0,"",'Ark1'!Q2344)</f>
        <v/>
      </c>
      <c r="G528" s="116">
        <f>+'Ark1'!R2344</f>
        <v>0</v>
      </c>
      <c r="H528" s="116">
        <f>+'Ark1'!S2344</f>
        <v>0</v>
      </c>
      <c r="I528" s="222" t="str">
        <f>+IF(G528=0,"",'Ark1'!AA2344)</f>
        <v/>
      </c>
      <c r="J528" s="222" t="str">
        <f>+IF(G528=0,"",'Ark1'!AB2344)</f>
        <v/>
      </c>
      <c r="K528" s="114" t="str">
        <f>+IF(G528=0,"",'Ark1'!U2344)</f>
        <v/>
      </c>
      <c r="L528" s="222" t="str">
        <f>+IF(G528=0,"",'Ark1'!W2344)</f>
        <v/>
      </c>
      <c r="M528" s="222" t="str">
        <f>+IF(G528=0,"",'Ark1'!X2344)</f>
        <v/>
      </c>
      <c r="N528" s="114" t="str">
        <f>+IF(G528=0,"",'Ark1'!Y2344)</f>
        <v/>
      </c>
      <c r="O528" s="116" t="str">
        <f>+IF(G528=0,"",'Ark1'!Z2344)</f>
        <v/>
      </c>
      <c r="P528" s="116" t="str">
        <f t="shared" si="7"/>
        <v/>
      </c>
      <c r="Q528" s="114" t="str">
        <f>+IF(G528=0,"",'Ark1'!T2344)</f>
        <v/>
      </c>
      <c r="R528" s="222" t="str">
        <f>+IF(G528=0,"",'Ark1'!V2344)</f>
        <v/>
      </c>
      <c r="S528" s="32"/>
      <c r="T528" s="35"/>
      <c r="U528" s="35"/>
      <c r="V528" s="35"/>
      <c r="W528" s="35"/>
      <c r="X528" s="35"/>
    </row>
    <row r="529" spans="1:24" x14ac:dyDescent="0.5">
      <c r="A529" s="32"/>
      <c r="B529" s="297" t="str">
        <f>+IF(E529=2012,VLOOKUP(D529,K_navn!$A$2:$C$359,2),"")</f>
        <v/>
      </c>
      <c r="C529" s="297" t="str">
        <f>+IF(E529=2012,VLOOKUP(D529,K_navn!$A$2:$C$359,3),"")</f>
        <v/>
      </c>
      <c r="D529" s="115">
        <f>+'Ark1'!P2345</f>
        <v>3049</v>
      </c>
      <c r="E529" s="115">
        <f>+'Ark1'!C2345</f>
        <v>2022</v>
      </c>
      <c r="F529" s="116" t="str">
        <f>+IF('Ark1'!Q2345=0,"",'Ark1'!Q2345)</f>
        <v/>
      </c>
      <c r="G529" s="116">
        <f>+'Ark1'!R2345</f>
        <v>0</v>
      </c>
      <c r="H529" s="116">
        <f>+'Ark1'!S2345</f>
        <v>0</v>
      </c>
      <c r="I529" s="222" t="str">
        <f>+IF(G529=0,"",'Ark1'!AA2345)</f>
        <v/>
      </c>
      <c r="J529" s="222" t="str">
        <f>+IF(G529=0,"",'Ark1'!AB2345)</f>
        <v/>
      </c>
      <c r="K529" s="114" t="str">
        <f>+IF(G529=0,"",'Ark1'!U2345)</f>
        <v/>
      </c>
      <c r="L529" s="222" t="str">
        <f>+IF(G529=0,"",'Ark1'!W2345)</f>
        <v/>
      </c>
      <c r="M529" s="222" t="str">
        <f>+IF(G529=0,"",'Ark1'!X2345)</f>
        <v/>
      </c>
      <c r="N529" s="114" t="str">
        <f>+IF(G529=0,"",'Ark1'!Y2345)</f>
        <v/>
      </c>
      <c r="O529" s="116" t="str">
        <f>+IF(G529=0,"",'Ark1'!Z2345)</f>
        <v/>
      </c>
      <c r="P529" s="116" t="str">
        <f t="shared" si="7"/>
        <v/>
      </c>
      <c r="Q529" s="114" t="str">
        <f>+IF(G529=0,"",'Ark1'!T2345)</f>
        <v/>
      </c>
      <c r="R529" s="222" t="str">
        <f>+IF(G529=0,"",'Ark1'!V2345)</f>
        <v/>
      </c>
      <c r="S529" s="32"/>
      <c r="T529" s="35"/>
      <c r="U529" s="35"/>
      <c r="V529" s="35"/>
      <c r="W529" s="35"/>
      <c r="X529" s="35"/>
    </row>
    <row r="530" spans="1:24" x14ac:dyDescent="0.5">
      <c r="A530" s="32"/>
      <c r="B530" s="297" t="str">
        <f>+IF(E530=2012,VLOOKUP(D530,K_navn!$A$2:$C$359,2),"")</f>
        <v>Flesberg</v>
      </c>
      <c r="C530" s="297" t="str">
        <f>+IF(E530=2012,VLOOKUP(D530,K_navn!$A$2:$C$359,3),"")</f>
        <v>Viken</v>
      </c>
      <c r="D530" s="115">
        <f>+'Ark1'!P2346</f>
        <v>3050</v>
      </c>
      <c r="E530" s="115">
        <f>+'Ark1'!C2346</f>
        <v>2012</v>
      </c>
      <c r="F530" s="116" t="str">
        <f>+IF('Ark1'!Q2346=0,"",'Ark1'!Q2346)</f>
        <v/>
      </c>
      <c r="G530" s="116">
        <f>+'Ark1'!R2346</f>
        <v>0</v>
      </c>
      <c r="H530" s="116">
        <f>+'Ark1'!S2346</f>
        <v>0</v>
      </c>
      <c r="I530" s="222" t="str">
        <f>+IF(G530=0,"",'Ark1'!AA2346)</f>
        <v/>
      </c>
      <c r="J530" s="222" t="str">
        <f>+IF(G530=0,"",'Ark1'!AB2346)</f>
        <v/>
      </c>
      <c r="K530" s="114" t="str">
        <f>+IF(G530=0,"",'Ark1'!U2346)</f>
        <v/>
      </c>
      <c r="L530" s="222" t="str">
        <f>+IF(G530=0,"",'Ark1'!W2346)</f>
        <v/>
      </c>
      <c r="M530" s="222" t="str">
        <f>+IF(G530=0,"",'Ark1'!X2346)</f>
        <v/>
      </c>
      <c r="N530" s="114" t="str">
        <f>+IF(G530=0,"",'Ark1'!Y2346)</f>
        <v/>
      </c>
      <c r="O530" s="116" t="str">
        <f>+IF(G530=0,"",'Ark1'!Z2346)</f>
        <v/>
      </c>
      <c r="P530" s="116" t="str">
        <f t="shared" si="7"/>
        <v/>
      </c>
      <c r="Q530" s="114" t="str">
        <f>+IF(G530=0,"",'Ark1'!T2346)</f>
        <v/>
      </c>
      <c r="R530" s="222" t="str">
        <f>+IF(G530=0,"",'Ark1'!V2346)</f>
        <v/>
      </c>
      <c r="S530" s="32"/>
      <c r="T530" s="35"/>
      <c r="U530" s="35"/>
      <c r="V530" s="35"/>
      <c r="W530" s="35"/>
      <c r="X530" s="35"/>
    </row>
    <row r="531" spans="1:24" x14ac:dyDescent="0.5">
      <c r="A531" s="32"/>
      <c r="B531" s="297" t="str">
        <f>+IF(E531=2012,VLOOKUP(D531,K_navn!$A$2:$C$359,2),"")</f>
        <v/>
      </c>
      <c r="C531" s="297" t="str">
        <f>+IF(E531=2012,VLOOKUP(D531,K_navn!$A$2:$C$359,3),"")</f>
        <v/>
      </c>
      <c r="D531" s="115">
        <f>+'Ark1'!P2347</f>
        <v>3050</v>
      </c>
      <c r="E531" s="115">
        <f>+'Ark1'!C2347</f>
        <v>2013</v>
      </c>
      <c r="F531" s="116" t="str">
        <f>+IF('Ark1'!Q2347=0,"",'Ark1'!Q2347)</f>
        <v/>
      </c>
      <c r="G531" s="116">
        <f>+'Ark1'!R2347</f>
        <v>0</v>
      </c>
      <c r="H531" s="116">
        <f>+'Ark1'!S2347</f>
        <v>0</v>
      </c>
      <c r="I531" s="222" t="str">
        <f>+IF(G531=0,"",'Ark1'!AA2347)</f>
        <v/>
      </c>
      <c r="J531" s="222" t="str">
        <f>+IF(G531=0,"",'Ark1'!AB2347)</f>
        <v/>
      </c>
      <c r="K531" s="114" t="str">
        <f>+IF(G531=0,"",'Ark1'!U2347)</f>
        <v/>
      </c>
      <c r="L531" s="222" t="str">
        <f>+IF(G531=0,"",'Ark1'!W2347)</f>
        <v/>
      </c>
      <c r="M531" s="222" t="str">
        <f>+IF(G531=0,"",'Ark1'!X2347)</f>
        <v/>
      </c>
      <c r="N531" s="114" t="str">
        <f>+IF(G531=0,"",'Ark1'!Y2347)</f>
        <v/>
      </c>
      <c r="O531" s="116" t="str">
        <f>+IF(G531=0,"",'Ark1'!Z2347)</f>
        <v/>
      </c>
      <c r="P531" s="116" t="str">
        <f t="shared" si="7"/>
        <v/>
      </c>
      <c r="Q531" s="114" t="str">
        <f>+IF(G531=0,"",'Ark1'!T2347)</f>
        <v/>
      </c>
      <c r="R531" s="222" t="str">
        <f>+IF(G531=0,"",'Ark1'!V2347)</f>
        <v/>
      </c>
      <c r="S531" s="32"/>
      <c r="T531" s="35"/>
      <c r="U531" s="35"/>
      <c r="V531" s="35"/>
      <c r="W531" s="35"/>
      <c r="X531" s="35"/>
    </row>
    <row r="532" spans="1:24" x14ac:dyDescent="0.5">
      <c r="A532" s="32"/>
      <c r="B532" s="297" t="str">
        <f>+IF(E532=2012,VLOOKUP(D532,K_navn!$A$2:$C$359,2),"")</f>
        <v/>
      </c>
      <c r="C532" s="297" t="str">
        <f>+IF(E532=2012,VLOOKUP(D532,K_navn!$A$2:$C$359,3),"")</f>
        <v/>
      </c>
      <c r="D532" s="115">
        <f>+'Ark1'!P2348</f>
        <v>3050</v>
      </c>
      <c r="E532" s="115">
        <f>+'Ark1'!C2348</f>
        <v>2014</v>
      </c>
      <c r="F532" s="116" t="str">
        <f>+IF('Ark1'!Q2348=0,"",'Ark1'!Q2348)</f>
        <v/>
      </c>
      <c r="G532" s="116">
        <f>+'Ark1'!R2348</f>
        <v>0</v>
      </c>
      <c r="H532" s="116">
        <f>+'Ark1'!S2348</f>
        <v>0</v>
      </c>
      <c r="I532" s="222" t="str">
        <f>+IF(G532=0,"",'Ark1'!AA2348)</f>
        <v/>
      </c>
      <c r="J532" s="222" t="str">
        <f>+IF(G532=0,"",'Ark1'!AB2348)</f>
        <v/>
      </c>
      <c r="K532" s="114" t="str">
        <f>+IF(G532=0,"",'Ark1'!U2348)</f>
        <v/>
      </c>
      <c r="L532" s="222" t="str">
        <f>+IF(G532=0,"",'Ark1'!W2348)</f>
        <v/>
      </c>
      <c r="M532" s="222" t="str">
        <f>+IF(G532=0,"",'Ark1'!X2348)</f>
        <v/>
      </c>
      <c r="N532" s="114" t="str">
        <f>+IF(G532=0,"",'Ark1'!Y2348)</f>
        <v/>
      </c>
      <c r="O532" s="116" t="str">
        <f>+IF(G532=0,"",'Ark1'!Z2348)</f>
        <v/>
      </c>
      <c r="P532" s="116" t="str">
        <f t="shared" si="7"/>
        <v/>
      </c>
      <c r="Q532" s="114" t="str">
        <f>+IF(G532=0,"",'Ark1'!T2348)</f>
        <v/>
      </c>
      <c r="R532" s="222" t="str">
        <f>+IF(G532=0,"",'Ark1'!V2348)</f>
        <v/>
      </c>
      <c r="S532" s="32"/>
      <c r="T532" s="35"/>
      <c r="U532" s="35"/>
      <c r="V532" s="35"/>
      <c r="W532" s="35"/>
      <c r="X532" s="35"/>
    </row>
    <row r="533" spans="1:24" x14ac:dyDescent="0.5">
      <c r="A533" s="32"/>
      <c r="B533" s="297" t="str">
        <f>+IF(E533=2012,VLOOKUP(D533,K_navn!$A$2:$C$359,2),"")</f>
        <v/>
      </c>
      <c r="C533" s="297" t="str">
        <f>+IF(E533=2012,VLOOKUP(D533,K_navn!$A$2:$C$359,3),"")</f>
        <v/>
      </c>
      <c r="D533" s="115">
        <f>+'Ark1'!P2349</f>
        <v>3050</v>
      </c>
      <c r="E533" s="115">
        <f>+'Ark1'!C2349</f>
        <v>2015</v>
      </c>
      <c r="F533" s="116" t="str">
        <f>+IF('Ark1'!Q2349=0,"",'Ark1'!Q2349)</f>
        <v/>
      </c>
      <c r="G533" s="116">
        <f>+'Ark1'!R2349</f>
        <v>0</v>
      </c>
      <c r="H533" s="116">
        <f>+'Ark1'!S2349</f>
        <v>0</v>
      </c>
      <c r="I533" s="222" t="str">
        <f>+IF(G533=0,"",'Ark1'!AA2349)</f>
        <v/>
      </c>
      <c r="J533" s="222" t="str">
        <f>+IF(G533=0,"",'Ark1'!AB2349)</f>
        <v/>
      </c>
      <c r="K533" s="114" t="str">
        <f>+IF(G533=0,"",'Ark1'!U2349)</f>
        <v/>
      </c>
      <c r="L533" s="222" t="str">
        <f>+IF(G533=0,"",'Ark1'!W2349)</f>
        <v/>
      </c>
      <c r="M533" s="222" t="str">
        <f>+IF(G533=0,"",'Ark1'!X2349)</f>
        <v/>
      </c>
      <c r="N533" s="114" t="str">
        <f>+IF(G533=0,"",'Ark1'!Y2349)</f>
        <v/>
      </c>
      <c r="O533" s="116" t="str">
        <f>+IF(G533=0,"",'Ark1'!Z2349)</f>
        <v/>
      </c>
      <c r="P533" s="116" t="str">
        <f t="shared" si="7"/>
        <v/>
      </c>
      <c r="Q533" s="114" t="str">
        <f>+IF(G533=0,"",'Ark1'!T2349)</f>
        <v/>
      </c>
      <c r="R533" s="222" t="str">
        <f>+IF(G533=0,"",'Ark1'!V2349)</f>
        <v/>
      </c>
      <c r="S533" s="32"/>
      <c r="T533" s="35"/>
      <c r="U533" s="35"/>
      <c r="V533" s="35"/>
      <c r="W533" s="35"/>
      <c r="X533" s="35"/>
    </row>
    <row r="534" spans="1:24" s="115" customFormat="1" x14ac:dyDescent="0.5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</row>
    <row r="535" spans="1:24" x14ac:dyDescent="0.5">
      <c r="A535" s="32"/>
      <c r="B535" s="297" t="str">
        <f>+IF(E535=2012,VLOOKUP(D535,K_navn!$A$2:$C$359,2),"")</f>
        <v/>
      </c>
      <c r="C535" s="297" t="str">
        <f>+IF(E535=2012,VLOOKUP(D535,K_navn!$A$2:$C$359,3),"")</f>
        <v/>
      </c>
      <c r="D535" s="115">
        <f>+'Ark1'!P2350</f>
        <v>3050</v>
      </c>
      <c r="E535" s="115">
        <f>+'Ark1'!C2350</f>
        <v>2016</v>
      </c>
      <c r="F535" s="116" t="str">
        <f>+IF('Ark1'!Q2350=0,"",'Ark1'!Q2350)</f>
        <v/>
      </c>
      <c r="G535" s="116">
        <f>+'Ark1'!R2350</f>
        <v>0</v>
      </c>
      <c r="H535" s="116">
        <f>+'Ark1'!S2350</f>
        <v>0</v>
      </c>
      <c r="I535" s="222" t="str">
        <f>+IF(G535=0,"",'Ark1'!AA2350)</f>
        <v/>
      </c>
      <c r="J535" s="222" t="str">
        <f>+IF(G535=0,"",'Ark1'!AB2350)</f>
        <v/>
      </c>
      <c r="K535" s="114" t="str">
        <f>+IF(G535=0,"",'Ark1'!U2350)</f>
        <v/>
      </c>
      <c r="L535" s="222" t="str">
        <f>+IF(G535=0,"",'Ark1'!W2350)</f>
        <v/>
      </c>
      <c r="M535" s="222" t="str">
        <f>+IF(G535=0,"",'Ark1'!X2350)</f>
        <v/>
      </c>
      <c r="N535" s="114" t="str">
        <f>+IF(G535=0,"",'Ark1'!Y2350)</f>
        <v/>
      </c>
      <c r="O535" s="116" t="str">
        <f>+IF(G535=0,"",'Ark1'!Z2350)</f>
        <v/>
      </c>
      <c r="P535" s="116" t="str">
        <f t="shared" si="7"/>
        <v/>
      </c>
      <c r="Q535" s="114" t="str">
        <f>+IF(G535=0,"",'Ark1'!T2350)</f>
        <v/>
      </c>
      <c r="R535" s="222" t="str">
        <f>+IF(G535=0,"",'Ark1'!V2350)</f>
        <v/>
      </c>
      <c r="S535" s="32"/>
      <c r="T535" s="35"/>
      <c r="U535" s="35"/>
      <c r="V535" s="35"/>
      <c r="W535" s="35"/>
      <c r="X535" s="35"/>
    </row>
    <row r="536" spans="1:24" x14ac:dyDescent="0.5">
      <c r="A536" s="32"/>
      <c r="B536" s="297" t="str">
        <f>+IF(E536=2012,VLOOKUP(D536,K_navn!$A$2:$C$359,2),"")</f>
        <v/>
      </c>
      <c r="C536" s="297" t="str">
        <f>+IF(E536=2012,VLOOKUP(D536,K_navn!$A$2:$C$359,3),"")</f>
        <v/>
      </c>
      <c r="D536" s="115">
        <f>+'Ark1'!P2351</f>
        <v>3050</v>
      </c>
      <c r="E536" s="115">
        <f>+'Ark1'!C2351</f>
        <v>2017</v>
      </c>
      <c r="F536" s="116" t="str">
        <f>+IF('Ark1'!Q2351=0,"",'Ark1'!Q2351)</f>
        <v/>
      </c>
      <c r="G536" s="116">
        <f>+'Ark1'!R2351</f>
        <v>0</v>
      </c>
      <c r="H536" s="116">
        <f>+'Ark1'!S2351</f>
        <v>0</v>
      </c>
      <c r="I536" s="222" t="str">
        <f>+IF(G536=0,"",'Ark1'!AA2351)</f>
        <v/>
      </c>
      <c r="J536" s="222" t="str">
        <f>+IF(G536=0,"",'Ark1'!AB2351)</f>
        <v/>
      </c>
      <c r="K536" s="114" t="str">
        <f>+IF(G536=0,"",'Ark1'!U2351)</f>
        <v/>
      </c>
      <c r="L536" s="222" t="str">
        <f>+IF(G536=0,"",'Ark1'!W2351)</f>
        <v/>
      </c>
      <c r="M536" s="222" t="str">
        <f>+IF(G536=0,"",'Ark1'!X2351)</f>
        <v/>
      </c>
      <c r="N536" s="114" t="str">
        <f>+IF(G536=0,"",'Ark1'!Y2351)</f>
        <v/>
      </c>
      <c r="O536" s="116" t="str">
        <f>+IF(G536=0,"",'Ark1'!Z2351)</f>
        <v/>
      </c>
      <c r="P536" s="116" t="str">
        <f t="shared" si="7"/>
        <v/>
      </c>
      <c r="Q536" s="114" t="str">
        <f>+IF(G536=0,"",'Ark1'!T2351)</f>
        <v/>
      </c>
      <c r="R536" s="222" t="str">
        <f>+IF(G536=0,"",'Ark1'!V2351)</f>
        <v/>
      </c>
      <c r="S536" s="32"/>
      <c r="T536" s="35"/>
      <c r="U536" s="35"/>
      <c r="V536" s="35"/>
      <c r="W536" s="35"/>
      <c r="X536" s="35"/>
    </row>
    <row r="537" spans="1:24" x14ac:dyDescent="0.5">
      <c r="A537" s="32"/>
      <c r="B537" s="297" t="str">
        <f>+IF(E537=2012,VLOOKUP(D537,K_navn!$A$2:$C$359,2),"")</f>
        <v/>
      </c>
      <c r="C537" s="297" t="str">
        <f>+IF(E537=2012,VLOOKUP(D537,K_navn!$A$2:$C$359,3),"")</f>
        <v/>
      </c>
      <c r="D537" s="115">
        <f>+'Ark1'!P2352</f>
        <v>3050</v>
      </c>
      <c r="E537" s="115">
        <f>+'Ark1'!C2352</f>
        <v>2018</v>
      </c>
      <c r="F537" s="116" t="str">
        <f>+IF('Ark1'!Q2352=0,"",'Ark1'!Q2352)</f>
        <v/>
      </c>
      <c r="G537" s="116">
        <f>+'Ark1'!R2352</f>
        <v>0</v>
      </c>
      <c r="H537" s="116">
        <f>+'Ark1'!S2352</f>
        <v>0</v>
      </c>
      <c r="I537" s="222" t="str">
        <f>+IF(G537=0,"",'Ark1'!AA2352)</f>
        <v/>
      </c>
      <c r="J537" s="222" t="str">
        <f>+IF(G537=0,"",'Ark1'!AB2352)</f>
        <v/>
      </c>
      <c r="K537" s="114" t="str">
        <f>+IF(G537=0,"",'Ark1'!U2352)</f>
        <v/>
      </c>
      <c r="L537" s="222" t="str">
        <f>+IF(G537=0,"",'Ark1'!W2352)</f>
        <v/>
      </c>
      <c r="M537" s="222" t="str">
        <f>+IF(G537=0,"",'Ark1'!X2352)</f>
        <v/>
      </c>
      <c r="N537" s="114" t="str">
        <f>+IF(G537=0,"",'Ark1'!Y2352)</f>
        <v/>
      </c>
      <c r="O537" s="116" t="str">
        <f>+IF(G537=0,"",'Ark1'!Z2352)</f>
        <v/>
      </c>
      <c r="P537" s="116" t="str">
        <f t="shared" si="7"/>
        <v/>
      </c>
      <c r="Q537" s="114" t="str">
        <f>+IF(G537=0,"",'Ark1'!T2352)</f>
        <v/>
      </c>
      <c r="R537" s="222" t="str">
        <f>+IF(G537=0,"",'Ark1'!V2352)</f>
        <v/>
      </c>
      <c r="S537" s="32"/>
      <c r="T537" s="35"/>
      <c r="U537" s="35"/>
      <c r="V537" s="35"/>
      <c r="W537" s="35"/>
      <c r="X537" s="35"/>
    </row>
    <row r="538" spans="1:24" x14ac:dyDescent="0.5">
      <c r="A538" s="32"/>
      <c r="B538" s="297" t="str">
        <f>+IF(E538=2012,VLOOKUP(D538,K_navn!$A$2:$C$359,2),"")</f>
        <v/>
      </c>
      <c r="C538" s="297" t="str">
        <f>+IF(E538=2012,VLOOKUP(D538,K_navn!$A$2:$C$359,3),"")</f>
        <v/>
      </c>
      <c r="D538" s="115">
        <f>+'Ark1'!P2353</f>
        <v>3050</v>
      </c>
      <c r="E538" s="115">
        <f>+'Ark1'!C2353</f>
        <v>2019</v>
      </c>
      <c r="F538" s="116" t="str">
        <f>+IF('Ark1'!Q2353=0,"",'Ark1'!Q2353)</f>
        <v/>
      </c>
      <c r="G538" s="116">
        <f>+'Ark1'!R2353</f>
        <v>0</v>
      </c>
      <c r="H538" s="116">
        <f>+'Ark1'!S2353</f>
        <v>0</v>
      </c>
      <c r="I538" s="222" t="str">
        <f>+IF(G538=0,"",'Ark1'!AA2353)</f>
        <v/>
      </c>
      <c r="J538" s="222" t="str">
        <f>+IF(G538=0,"",'Ark1'!AB2353)</f>
        <v/>
      </c>
      <c r="K538" s="114" t="str">
        <f>+IF(G538=0,"",'Ark1'!U2353)</f>
        <v/>
      </c>
      <c r="L538" s="222" t="str">
        <f>+IF(G538=0,"",'Ark1'!W2353)</f>
        <v/>
      </c>
      <c r="M538" s="222" t="str">
        <f>+IF(G538=0,"",'Ark1'!X2353)</f>
        <v/>
      </c>
      <c r="N538" s="114" t="str">
        <f>+IF(G538=0,"",'Ark1'!Y2353)</f>
        <v/>
      </c>
      <c r="O538" s="116" t="str">
        <f>+IF(G538=0,"",'Ark1'!Z2353)</f>
        <v/>
      </c>
      <c r="P538" s="116" t="str">
        <f t="shared" ref="P538:P602" si="8">+IF(G538=0,"",H538/F538)</f>
        <v/>
      </c>
      <c r="Q538" s="114" t="str">
        <f>+IF(G538=0,"",'Ark1'!T2353)</f>
        <v/>
      </c>
      <c r="R538" s="222" t="str">
        <f>+IF(G538=0,"",'Ark1'!V2353)</f>
        <v/>
      </c>
      <c r="S538" s="32"/>
      <c r="T538" s="35"/>
      <c r="U538" s="35"/>
      <c r="V538" s="35"/>
      <c r="W538" s="35"/>
      <c r="X538" s="35"/>
    </row>
    <row r="539" spans="1:24" x14ac:dyDescent="0.5">
      <c r="A539" s="32"/>
      <c r="B539" s="297" t="str">
        <f>+IF(E539=2012,VLOOKUP(D539,K_navn!$A$2:$C$359,2),"")</f>
        <v/>
      </c>
      <c r="C539" s="297" t="str">
        <f>+IF(E539=2012,VLOOKUP(D539,K_navn!$A$2:$C$359,3),"")</f>
        <v/>
      </c>
      <c r="D539" s="115">
        <f>+'Ark1'!P2354</f>
        <v>3050</v>
      </c>
      <c r="E539" s="115">
        <f>+'Ark1'!C2354</f>
        <v>2020</v>
      </c>
      <c r="F539" s="116" t="str">
        <f>+IF('Ark1'!Q2354=0,"",'Ark1'!Q2354)</f>
        <v/>
      </c>
      <c r="G539" s="116">
        <f>+'Ark1'!R2354</f>
        <v>0</v>
      </c>
      <c r="H539" s="116">
        <f>+'Ark1'!S2354</f>
        <v>0</v>
      </c>
      <c r="I539" s="222" t="str">
        <f>+IF(G539=0,"",'Ark1'!AA2354)</f>
        <v/>
      </c>
      <c r="J539" s="222" t="str">
        <f>+IF(G539=0,"",'Ark1'!AB2354)</f>
        <v/>
      </c>
      <c r="K539" s="114" t="str">
        <f>+IF(G539=0,"",'Ark1'!U2354)</f>
        <v/>
      </c>
      <c r="L539" s="222" t="str">
        <f>+IF(G539=0,"",'Ark1'!W2354)</f>
        <v/>
      </c>
      <c r="M539" s="222" t="str">
        <f>+IF(G539=0,"",'Ark1'!X2354)</f>
        <v/>
      </c>
      <c r="N539" s="114" t="str">
        <f>+IF(G539=0,"",'Ark1'!Y2354)</f>
        <v/>
      </c>
      <c r="O539" s="116" t="str">
        <f>+IF(G539=0,"",'Ark1'!Z2354)</f>
        <v/>
      </c>
      <c r="P539" s="116" t="str">
        <f t="shared" si="8"/>
        <v/>
      </c>
      <c r="Q539" s="114" t="str">
        <f>+IF(G539=0,"",'Ark1'!T2354)</f>
        <v/>
      </c>
      <c r="R539" s="222" t="str">
        <f>+IF(G539=0,"",'Ark1'!V2354)</f>
        <v/>
      </c>
      <c r="S539" s="32"/>
      <c r="T539" s="35"/>
      <c r="U539" s="35"/>
      <c r="V539" s="35"/>
      <c r="W539" s="35"/>
      <c r="X539" s="35"/>
    </row>
    <row r="540" spans="1:24" x14ac:dyDescent="0.5">
      <c r="A540" s="32"/>
      <c r="B540" s="297" t="str">
        <f>+IF(E540=2012,VLOOKUP(D540,K_navn!$A$2:$C$359,2),"")</f>
        <v/>
      </c>
      <c r="C540" s="297" t="str">
        <f>+IF(E540=2012,VLOOKUP(D540,K_navn!$A$2:$C$359,3),"")</f>
        <v/>
      </c>
      <c r="D540" s="115">
        <f>+'Ark1'!P2355</f>
        <v>3050</v>
      </c>
      <c r="E540" s="115">
        <f>+'Ark1'!C2355</f>
        <v>2021</v>
      </c>
      <c r="F540" s="116" t="str">
        <f>+IF('Ark1'!Q2355=0,"",'Ark1'!Q2355)</f>
        <v/>
      </c>
      <c r="G540" s="116">
        <f>+'Ark1'!R2355</f>
        <v>0</v>
      </c>
      <c r="H540" s="116">
        <f>+'Ark1'!S2355</f>
        <v>0</v>
      </c>
      <c r="I540" s="222" t="str">
        <f>+IF(G540=0,"",'Ark1'!AA2355)</f>
        <v/>
      </c>
      <c r="J540" s="222" t="str">
        <f>+IF(G540=0,"",'Ark1'!AB2355)</f>
        <v/>
      </c>
      <c r="K540" s="114" t="str">
        <f>+IF(G540=0,"",'Ark1'!U2355)</f>
        <v/>
      </c>
      <c r="L540" s="222" t="str">
        <f>+IF(G540=0,"",'Ark1'!W2355)</f>
        <v/>
      </c>
      <c r="M540" s="222" t="str">
        <f>+IF(G540=0,"",'Ark1'!X2355)</f>
        <v/>
      </c>
      <c r="N540" s="114" t="str">
        <f>+IF(G540=0,"",'Ark1'!Y2355)</f>
        <v/>
      </c>
      <c r="O540" s="116" t="str">
        <f>+IF(G540=0,"",'Ark1'!Z2355)</f>
        <v/>
      </c>
      <c r="P540" s="116" t="str">
        <f t="shared" si="8"/>
        <v/>
      </c>
      <c r="Q540" s="114" t="str">
        <f>+IF(G540=0,"",'Ark1'!T2355)</f>
        <v/>
      </c>
      <c r="R540" s="222" t="str">
        <f>+IF(G540=0,"",'Ark1'!V2355)</f>
        <v/>
      </c>
      <c r="S540" s="32"/>
      <c r="T540" s="35"/>
      <c r="U540" s="35"/>
      <c r="V540" s="35"/>
      <c r="W540" s="35"/>
      <c r="X540" s="35"/>
    </row>
    <row r="541" spans="1:24" x14ac:dyDescent="0.5">
      <c r="A541" s="32"/>
      <c r="B541" s="297" t="str">
        <f>+IF(E541=2012,VLOOKUP(D541,K_navn!$A$2:$C$359,2),"")</f>
        <v/>
      </c>
      <c r="C541" s="297" t="str">
        <f>+IF(E541=2012,VLOOKUP(D541,K_navn!$A$2:$C$359,3),"")</f>
        <v/>
      </c>
      <c r="D541" s="115">
        <f>+'Ark1'!P2356</f>
        <v>3050</v>
      </c>
      <c r="E541" s="115">
        <f>+'Ark1'!C2356</f>
        <v>2022</v>
      </c>
      <c r="F541" s="116" t="str">
        <f>+IF('Ark1'!Q2356=0,"",'Ark1'!Q2356)</f>
        <v/>
      </c>
      <c r="G541" s="116">
        <f>+'Ark1'!R2356</f>
        <v>0</v>
      </c>
      <c r="H541" s="116">
        <f>+'Ark1'!S2356</f>
        <v>0</v>
      </c>
      <c r="I541" s="222" t="str">
        <f>+IF(G541=0,"",'Ark1'!AA2356)</f>
        <v/>
      </c>
      <c r="J541" s="222" t="str">
        <f>+IF(G541=0,"",'Ark1'!AB2356)</f>
        <v/>
      </c>
      <c r="K541" s="114" t="str">
        <f>+IF(G541=0,"",'Ark1'!U2356)</f>
        <v/>
      </c>
      <c r="L541" s="222" t="str">
        <f>+IF(G541=0,"",'Ark1'!W2356)</f>
        <v/>
      </c>
      <c r="M541" s="222" t="str">
        <f>+IF(G541=0,"",'Ark1'!X2356)</f>
        <v/>
      </c>
      <c r="N541" s="114" t="str">
        <f>+IF(G541=0,"",'Ark1'!Y2356)</f>
        <v/>
      </c>
      <c r="O541" s="116" t="str">
        <f>+IF(G541=0,"",'Ark1'!Z2356)</f>
        <v/>
      </c>
      <c r="P541" s="116" t="str">
        <f t="shared" si="8"/>
        <v/>
      </c>
      <c r="Q541" s="114" t="str">
        <f>+IF(G541=0,"",'Ark1'!T2356)</f>
        <v/>
      </c>
      <c r="R541" s="222" t="str">
        <f>+IF(G541=0,"",'Ark1'!V2356)</f>
        <v/>
      </c>
      <c r="S541" s="32"/>
      <c r="T541" s="35"/>
      <c r="U541" s="35"/>
      <c r="V541" s="35"/>
      <c r="W541" s="35"/>
      <c r="X541" s="35"/>
    </row>
    <row r="542" spans="1:24" x14ac:dyDescent="0.5">
      <c r="A542" s="32"/>
      <c r="B542" s="297" t="str">
        <f>+IF(E542=2012,VLOOKUP(D542,K_navn!$A$2:$C$359,2),"")</f>
        <v>Rollag</v>
      </c>
      <c r="C542" s="297" t="str">
        <f>+IF(E542=2012,VLOOKUP(D542,K_navn!$A$2:$C$359,3),"")</f>
        <v>Viken</v>
      </c>
      <c r="D542" s="115">
        <f>+'Ark1'!P2357</f>
        <v>3051</v>
      </c>
      <c r="E542" s="115">
        <f>+'Ark1'!C2357</f>
        <v>2012</v>
      </c>
      <c r="F542" s="116" t="str">
        <f>+IF('Ark1'!Q2357=0,"",'Ark1'!Q2357)</f>
        <v/>
      </c>
      <c r="G542" s="116">
        <f>+'Ark1'!R2357</f>
        <v>0</v>
      </c>
      <c r="H542" s="116">
        <f>+'Ark1'!S2357</f>
        <v>0</v>
      </c>
      <c r="I542" s="222" t="str">
        <f>+IF(G542=0,"",'Ark1'!AA2357)</f>
        <v/>
      </c>
      <c r="J542" s="222" t="str">
        <f>+IF(G542=0,"",'Ark1'!AB2357)</f>
        <v/>
      </c>
      <c r="K542" s="114" t="str">
        <f>+IF(G542=0,"",'Ark1'!U2357)</f>
        <v/>
      </c>
      <c r="L542" s="222" t="str">
        <f>+IF(G542=0,"",'Ark1'!W2357)</f>
        <v/>
      </c>
      <c r="M542" s="222" t="str">
        <f>+IF(G542=0,"",'Ark1'!X2357)</f>
        <v/>
      </c>
      <c r="N542" s="114" t="str">
        <f>+IF(G542=0,"",'Ark1'!Y2357)</f>
        <v/>
      </c>
      <c r="O542" s="116" t="str">
        <f>+IF(G542=0,"",'Ark1'!Z2357)</f>
        <v/>
      </c>
      <c r="P542" s="116" t="str">
        <f t="shared" si="8"/>
        <v/>
      </c>
      <c r="Q542" s="114" t="str">
        <f>+IF(G542=0,"",'Ark1'!T2357)</f>
        <v/>
      </c>
      <c r="R542" s="222" t="str">
        <f>+IF(G542=0,"",'Ark1'!V2357)</f>
        <v/>
      </c>
      <c r="S542" s="32"/>
      <c r="T542" s="35"/>
      <c r="U542" s="35"/>
      <c r="V542" s="35"/>
      <c r="W542" s="35"/>
      <c r="X542" s="35"/>
    </row>
    <row r="543" spans="1:24" x14ac:dyDescent="0.5">
      <c r="A543" s="32"/>
      <c r="B543" s="297" t="str">
        <f>+IF(E543=2012,VLOOKUP(D543,K_navn!$A$2:$C$359,2),"")</f>
        <v/>
      </c>
      <c r="C543" s="297" t="str">
        <f>+IF(E543=2012,VLOOKUP(D543,K_navn!$A$2:$C$359,3),"")</f>
        <v/>
      </c>
      <c r="D543" s="115">
        <f>+'Ark1'!P2358</f>
        <v>3051</v>
      </c>
      <c r="E543" s="115">
        <f>+'Ark1'!C2358</f>
        <v>2013</v>
      </c>
      <c r="F543" s="116" t="str">
        <f>+IF('Ark1'!Q2358=0,"",'Ark1'!Q2358)</f>
        <v/>
      </c>
      <c r="G543" s="116">
        <f>+'Ark1'!R2358</f>
        <v>0</v>
      </c>
      <c r="H543" s="116">
        <f>+'Ark1'!S2358</f>
        <v>0</v>
      </c>
      <c r="I543" s="222" t="str">
        <f>+IF(G543=0,"",'Ark1'!AA2358)</f>
        <v/>
      </c>
      <c r="J543" s="222" t="str">
        <f>+IF(G543=0,"",'Ark1'!AB2358)</f>
        <v/>
      </c>
      <c r="K543" s="114" t="str">
        <f>+IF(G543=0,"",'Ark1'!U2358)</f>
        <v/>
      </c>
      <c r="L543" s="222" t="str">
        <f>+IF(G543=0,"",'Ark1'!W2358)</f>
        <v/>
      </c>
      <c r="M543" s="222" t="str">
        <f>+IF(G543=0,"",'Ark1'!X2358)</f>
        <v/>
      </c>
      <c r="N543" s="114" t="str">
        <f>+IF(G543=0,"",'Ark1'!Y2358)</f>
        <v/>
      </c>
      <c r="O543" s="116" t="str">
        <f>+IF(G543=0,"",'Ark1'!Z2358)</f>
        <v/>
      </c>
      <c r="P543" s="116" t="str">
        <f t="shared" si="8"/>
        <v/>
      </c>
      <c r="Q543" s="114" t="str">
        <f>+IF(G543=0,"",'Ark1'!T2358)</f>
        <v/>
      </c>
      <c r="R543" s="222" t="str">
        <f>+IF(G543=0,"",'Ark1'!V2358)</f>
        <v/>
      </c>
      <c r="S543" s="32"/>
      <c r="T543" s="35"/>
      <c r="U543" s="35"/>
      <c r="V543" s="35"/>
      <c r="W543" s="35"/>
      <c r="X543" s="35"/>
    </row>
    <row r="544" spans="1:24" x14ac:dyDescent="0.5">
      <c r="A544" s="32"/>
      <c r="B544" s="297" t="str">
        <f>+IF(E544=2012,VLOOKUP(D544,K_navn!$A$2:$C$359,2),"")</f>
        <v/>
      </c>
      <c r="C544" s="297" t="str">
        <f>+IF(E544=2012,VLOOKUP(D544,K_navn!$A$2:$C$359,3),"")</f>
        <v/>
      </c>
      <c r="D544" s="115">
        <f>+'Ark1'!P2359</f>
        <v>3051</v>
      </c>
      <c r="E544" s="115">
        <f>+'Ark1'!C2359</f>
        <v>2014</v>
      </c>
      <c r="F544" s="116" t="str">
        <f>+IF('Ark1'!Q2359=0,"",'Ark1'!Q2359)</f>
        <v/>
      </c>
      <c r="G544" s="116">
        <f>+'Ark1'!R2359</f>
        <v>0</v>
      </c>
      <c r="H544" s="116">
        <f>+'Ark1'!S2359</f>
        <v>0</v>
      </c>
      <c r="I544" s="222" t="str">
        <f>+IF(G544=0,"",'Ark1'!AA2359)</f>
        <v/>
      </c>
      <c r="J544" s="222" t="str">
        <f>+IF(G544=0,"",'Ark1'!AB2359)</f>
        <v/>
      </c>
      <c r="K544" s="114" t="str">
        <f>+IF(G544=0,"",'Ark1'!U2359)</f>
        <v/>
      </c>
      <c r="L544" s="222" t="str">
        <f>+IF(G544=0,"",'Ark1'!W2359)</f>
        <v/>
      </c>
      <c r="M544" s="222" t="str">
        <f>+IF(G544=0,"",'Ark1'!X2359)</f>
        <v/>
      </c>
      <c r="N544" s="114" t="str">
        <f>+IF(G544=0,"",'Ark1'!Y2359)</f>
        <v/>
      </c>
      <c r="O544" s="116" t="str">
        <f>+IF(G544=0,"",'Ark1'!Z2359)</f>
        <v/>
      </c>
      <c r="P544" s="116" t="str">
        <f t="shared" si="8"/>
        <v/>
      </c>
      <c r="Q544" s="114" t="str">
        <f>+IF(G544=0,"",'Ark1'!T2359)</f>
        <v/>
      </c>
      <c r="R544" s="222" t="str">
        <f>+IF(G544=0,"",'Ark1'!V2359)</f>
        <v/>
      </c>
      <c r="S544" s="32"/>
      <c r="T544" s="35"/>
      <c r="U544" s="35"/>
      <c r="V544" s="35"/>
      <c r="W544" s="35"/>
      <c r="X544" s="35"/>
    </row>
    <row r="545" spans="1:24" s="115" customFormat="1" x14ac:dyDescent="0.5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</row>
    <row r="546" spans="1:24" x14ac:dyDescent="0.5">
      <c r="A546" s="32"/>
      <c r="B546" s="297" t="str">
        <f>+IF(E546=2012,VLOOKUP(D546,K_navn!$A$2:$C$359,2),"")</f>
        <v/>
      </c>
      <c r="C546" s="297" t="str">
        <f>+IF(E546=2012,VLOOKUP(D546,K_navn!$A$2:$C$359,3),"")</f>
        <v/>
      </c>
      <c r="D546" s="115">
        <f>+'Ark1'!P2360</f>
        <v>3051</v>
      </c>
      <c r="E546" s="115">
        <f>+'Ark1'!C2360</f>
        <v>2015</v>
      </c>
      <c r="F546" s="116" t="str">
        <f>+IF('Ark1'!Q2360=0,"",'Ark1'!Q2360)</f>
        <v/>
      </c>
      <c r="G546" s="116">
        <f>+'Ark1'!R2360</f>
        <v>0</v>
      </c>
      <c r="H546" s="116">
        <f>+'Ark1'!S2360</f>
        <v>0</v>
      </c>
      <c r="I546" s="222" t="str">
        <f>+IF(G546=0,"",'Ark1'!AA2360)</f>
        <v/>
      </c>
      <c r="J546" s="222" t="str">
        <f>+IF(G546=0,"",'Ark1'!AB2360)</f>
        <v/>
      </c>
      <c r="K546" s="114" t="str">
        <f>+IF(G546=0,"",'Ark1'!U2360)</f>
        <v/>
      </c>
      <c r="L546" s="222" t="str">
        <f>+IF(G546=0,"",'Ark1'!W2360)</f>
        <v/>
      </c>
      <c r="M546" s="222" t="str">
        <f>+IF(G546=0,"",'Ark1'!X2360)</f>
        <v/>
      </c>
      <c r="N546" s="114" t="str">
        <f>+IF(G546=0,"",'Ark1'!Y2360)</f>
        <v/>
      </c>
      <c r="O546" s="116" t="str">
        <f>+IF(G546=0,"",'Ark1'!Z2360)</f>
        <v/>
      </c>
      <c r="P546" s="116" t="str">
        <f t="shared" si="8"/>
        <v/>
      </c>
      <c r="Q546" s="114" t="str">
        <f>+IF(G546=0,"",'Ark1'!T2360)</f>
        <v/>
      </c>
      <c r="R546" s="222" t="str">
        <f>+IF(G546=0,"",'Ark1'!V2360)</f>
        <v/>
      </c>
      <c r="S546" s="32"/>
      <c r="T546" s="35"/>
      <c r="U546" s="35"/>
      <c r="V546" s="35"/>
      <c r="W546" s="35"/>
      <c r="X546" s="35"/>
    </row>
    <row r="547" spans="1:24" x14ac:dyDescent="0.5">
      <c r="A547" s="32"/>
      <c r="B547" s="297" t="str">
        <f>+IF(E547=2012,VLOOKUP(D547,K_navn!$A$2:$C$359,2),"")</f>
        <v/>
      </c>
      <c r="C547" s="297" t="str">
        <f>+IF(E547=2012,VLOOKUP(D547,K_navn!$A$2:$C$359,3),"")</f>
        <v/>
      </c>
      <c r="D547" s="115">
        <f>+'Ark1'!P2361</f>
        <v>3051</v>
      </c>
      <c r="E547" s="115">
        <f>+'Ark1'!C2361</f>
        <v>2016</v>
      </c>
      <c r="F547" s="116" t="str">
        <f>+IF('Ark1'!Q2361=0,"",'Ark1'!Q2361)</f>
        <v/>
      </c>
      <c r="G547" s="116">
        <f>+'Ark1'!R2361</f>
        <v>0</v>
      </c>
      <c r="H547" s="116">
        <f>+'Ark1'!S2361</f>
        <v>0</v>
      </c>
      <c r="I547" s="222" t="str">
        <f>+IF(G547=0,"",'Ark1'!AA2361)</f>
        <v/>
      </c>
      <c r="J547" s="222" t="str">
        <f>+IF(G547=0,"",'Ark1'!AB2361)</f>
        <v/>
      </c>
      <c r="K547" s="114" t="str">
        <f>+IF(G547=0,"",'Ark1'!U2361)</f>
        <v/>
      </c>
      <c r="L547" s="222" t="str">
        <f>+IF(G547=0,"",'Ark1'!W2361)</f>
        <v/>
      </c>
      <c r="M547" s="222" t="str">
        <f>+IF(G547=0,"",'Ark1'!X2361)</f>
        <v/>
      </c>
      <c r="N547" s="114" t="str">
        <f>+IF(G547=0,"",'Ark1'!Y2361)</f>
        <v/>
      </c>
      <c r="O547" s="116" t="str">
        <f>+IF(G547=0,"",'Ark1'!Z2361)</f>
        <v/>
      </c>
      <c r="P547" s="116" t="str">
        <f t="shared" si="8"/>
        <v/>
      </c>
      <c r="Q547" s="114" t="str">
        <f>+IF(G547=0,"",'Ark1'!T2361)</f>
        <v/>
      </c>
      <c r="R547" s="222" t="str">
        <f>+IF(G547=0,"",'Ark1'!V2361)</f>
        <v/>
      </c>
      <c r="S547" s="32"/>
      <c r="T547" s="35"/>
      <c r="U547" s="35"/>
      <c r="V547" s="35"/>
      <c r="W547" s="35"/>
      <c r="X547" s="35"/>
    </row>
    <row r="548" spans="1:24" x14ac:dyDescent="0.5">
      <c r="A548" s="32"/>
      <c r="B548" s="297" t="str">
        <f>+IF(E548=2012,VLOOKUP(D548,K_navn!$A$2:$C$359,2),"")</f>
        <v/>
      </c>
      <c r="C548" s="297" t="str">
        <f>+IF(E548=2012,VLOOKUP(D548,K_navn!$A$2:$C$359,3),"")</f>
        <v/>
      </c>
      <c r="D548" s="115">
        <f>+'Ark1'!P2362</f>
        <v>3051</v>
      </c>
      <c r="E548" s="115">
        <f>+'Ark1'!C2362</f>
        <v>2017</v>
      </c>
      <c r="F548" s="116" t="str">
        <f>+IF('Ark1'!Q2362=0,"",'Ark1'!Q2362)</f>
        <v/>
      </c>
      <c r="G548" s="116">
        <f>+'Ark1'!R2362</f>
        <v>0</v>
      </c>
      <c r="H548" s="116">
        <f>+'Ark1'!S2362</f>
        <v>0</v>
      </c>
      <c r="I548" s="222" t="str">
        <f>+IF(G548=0,"",'Ark1'!AA2362)</f>
        <v/>
      </c>
      <c r="J548" s="222" t="str">
        <f>+IF(G548=0,"",'Ark1'!AB2362)</f>
        <v/>
      </c>
      <c r="K548" s="114" t="str">
        <f>+IF(G548=0,"",'Ark1'!U2362)</f>
        <v/>
      </c>
      <c r="L548" s="222" t="str">
        <f>+IF(G548=0,"",'Ark1'!W2362)</f>
        <v/>
      </c>
      <c r="M548" s="222" t="str">
        <f>+IF(G548=0,"",'Ark1'!X2362)</f>
        <v/>
      </c>
      <c r="N548" s="114" t="str">
        <f>+IF(G548=0,"",'Ark1'!Y2362)</f>
        <v/>
      </c>
      <c r="O548" s="116" t="str">
        <f>+IF(G548=0,"",'Ark1'!Z2362)</f>
        <v/>
      </c>
      <c r="P548" s="116" t="str">
        <f t="shared" si="8"/>
        <v/>
      </c>
      <c r="Q548" s="114" t="str">
        <f>+IF(G548=0,"",'Ark1'!T2362)</f>
        <v/>
      </c>
      <c r="R548" s="222" t="str">
        <f>+IF(G548=0,"",'Ark1'!V2362)</f>
        <v/>
      </c>
      <c r="S548" s="32"/>
      <c r="T548" s="35"/>
      <c r="U548" s="35"/>
      <c r="V548" s="35"/>
      <c r="W548" s="35"/>
      <c r="X548" s="35"/>
    </row>
    <row r="549" spans="1:24" x14ac:dyDescent="0.5">
      <c r="A549" s="32"/>
      <c r="B549" s="297" t="str">
        <f>+IF(E549=2012,VLOOKUP(D549,K_navn!$A$2:$C$359,2),"")</f>
        <v/>
      </c>
      <c r="C549" s="297" t="str">
        <f>+IF(E549=2012,VLOOKUP(D549,K_navn!$A$2:$C$359,3),"")</f>
        <v/>
      </c>
      <c r="D549" s="115">
        <f>+'Ark1'!P2363</f>
        <v>3051</v>
      </c>
      <c r="E549" s="115">
        <f>+'Ark1'!C2363</f>
        <v>2018</v>
      </c>
      <c r="F549" s="116" t="str">
        <f>+IF('Ark1'!Q2363=0,"",'Ark1'!Q2363)</f>
        <v/>
      </c>
      <c r="G549" s="116">
        <f>+'Ark1'!R2363</f>
        <v>0</v>
      </c>
      <c r="H549" s="116">
        <f>+'Ark1'!S2363</f>
        <v>0</v>
      </c>
      <c r="I549" s="222" t="str">
        <f>+IF(G549=0,"",'Ark1'!AA2363)</f>
        <v/>
      </c>
      <c r="J549" s="222" t="str">
        <f>+IF(G549=0,"",'Ark1'!AB2363)</f>
        <v/>
      </c>
      <c r="K549" s="114" t="str">
        <f>+IF(G549=0,"",'Ark1'!U2363)</f>
        <v/>
      </c>
      <c r="L549" s="222" t="str">
        <f>+IF(G549=0,"",'Ark1'!W2363)</f>
        <v/>
      </c>
      <c r="M549" s="222" t="str">
        <f>+IF(G549=0,"",'Ark1'!X2363)</f>
        <v/>
      </c>
      <c r="N549" s="114" t="str">
        <f>+IF(G549=0,"",'Ark1'!Y2363)</f>
        <v/>
      </c>
      <c r="O549" s="116" t="str">
        <f>+IF(G549=0,"",'Ark1'!Z2363)</f>
        <v/>
      </c>
      <c r="P549" s="116" t="str">
        <f t="shared" si="8"/>
        <v/>
      </c>
      <c r="Q549" s="114" t="str">
        <f>+IF(G549=0,"",'Ark1'!T2363)</f>
        <v/>
      </c>
      <c r="R549" s="222" t="str">
        <f>+IF(G549=0,"",'Ark1'!V2363)</f>
        <v/>
      </c>
      <c r="S549" s="32"/>
      <c r="T549" s="35"/>
      <c r="U549" s="35"/>
      <c r="V549" s="35"/>
      <c r="W549" s="35"/>
      <c r="X549" s="35"/>
    </row>
    <row r="550" spans="1:24" x14ac:dyDescent="0.5">
      <c r="A550" s="32"/>
      <c r="B550" s="297" t="str">
        <f>+IF(E550=2012,VLOOKUP(D550,K_navn!$A$2:$C$359,2),"")</f>
        <v/>
      </c>
      <c r="C550" s="297" t="str">
        <f>+IF(E550=2012,VLOOKUP(D550,K_navn!$A$2:$C$359,3),"")</f>
        <v/>
      </c>
      <c r="D550" s="115">
        <f>+'Ark1'!P2364</f>
        <v>3051</v>
      </c>
      <c r="E550" s="115">
        <f>+'Ark1'!C2364</f>
        <v>2019</v>
      </c>
      <c r="F550" s="116" t="str">
        <f>+IF('Ark1'!Q2364=0,"",'Ark1'!Q2364)</f>
        <v/>
      </c>
      <c r="G550" s="116">
        <f>+'Ark1'!R2364</f>
        <v>0</v>
      </c>
      <c r="H550" s="116">
        <f>+'Ark1'!S2364</f>
        <v>0</v>
      </c>
      <c r="I550" s="222" t="str">
        <f>+IF(G550=0,"",'Ark1'!AA2364)</f>
        <v/>
      </c>
      <c r="J550" s="222" t="str">
        <f>+IF(G550=0,"",'Ark1'!AB2364)</f>
        <v/>
      </c>
      <c r="K550" s="114" t="str">
        <f>+IF(G550=0,"",'Ark1'!U2364)</f>
        <v/>
      </c>
      <c r="L550" s="222" t="str">
        <f>+IF(G550=0,"",'Ark1'!W2364)</f>
        <v/>
      </c>
      <c r="M550" s="222" t="str">
        <f>+IF(G550=0,"",'Ark1'!X2364)</f>
        <v/>
      </c>
      <c r="N550" s="114" t="str">
        <f>+IF(G550=0,"",'Ark1'!Y2364)</f>
        <v/>
      </c>
      <c r="O550" s="116" t="str">
        <f>+IF(G550=0,"",'Ark1'!Z2364)</f>
        <v/>
      </c>
      <c r="P550" s="116" t="str">
        <f t="shared" si="8"/>
        <v/>
      </c>
      <c r="Q550" s="114" t="str">
        <f>+IF(G550=0,"",'Ark1'!T2364)</f>
        <v/>
      </c>
      <c r="R550" s="222" t="str">
        <f>+IF(G550=0,"",'Ark1'!V2364)</f>
        <v/>
      </c>
      <c r="S550" s="32"/>
      <c r="T550" s="35"/>
      <c r="U550" s="35"/>
      <c r="V550" s="35"/>
      <c r="W550" s="35"/>
      <c r="X550" s="35"/>
    </row>
    <row r="551" spans="1:24" x14ac:dyDescent="0.5">
      <c r="A551" s="32"/>
      <c r="B551" s="297" t="str">
        <f>+IF(E551=2012,VLOOKUP(D551,K_navn!$A$2:$C$359,2),"")</f>
        <v/>
      </c>
      <c r="C551" s="297" t="str">
        <f>+IF(E551=2012,VLOOKUP(D551,K_navn!$A$2:$C$359,3),"")</f>
        <v/>
      </c>
      <c r="D551" s="115">
        <f>+'Ark1'!P2365</f>
        <v>3051</v>
      </c>
      <c r="E551" s="115">
        <f>+'Ark1'!C2365</f>
        <v>2020</v>
      </c>
      <c r="F551" s="116" t="str">
        <f>+IF('Ark1'!Q2365=0,"",'Ark1'!Q2365)</f>
        <v/>
      </c>
      <c r="G551" s="116">
        <f>+'Ark1'!R2365</f>
        <v>0</v>
      </c>
      <c r="H551" s="116">
        <f>+'Ark1'!S2365</f>
        <v>0</v>
      </c>
      <c r="I551" s="222" t="str">
        <f>+IF(G551=0,"",'Ark1'!AA2365)</f>
        <v/>
      </c>
      <c r="J551" s="222" t="str">
        <f>+IF(G551=0,"",'Ark1'!AB2365)</f>
        <v/>
      </c>
      <c r="K551" s="114" t="str">
        <f>+IF(G551=0,"",'Ark1'!U2365)</f>
        <v/>
      </c>
      <c r="L551" s="222" t="str">
        <f>+IF(G551=0,"",'Ark1'!W2365)</f>
        <v/>
      </c>
      <c r="M551" s="222" t="str">
        <f>+IF(G551=0,"",'Ark1'!X2365)</f>
        <v/>
      </c>
      <c r="N551" s="114" t="str">
        <f>+IF(G551=0,"",'Ark1'!Y2365)</f>
        <v/>
      </c>
      <c r="O551" s="116" t="str">
        <f>+IF(G551=0,"",'Ark1'!Z2365)</f>
        <v/>
      </c>
      <c r="P551" s="116" t="str">
        <f t="shared" si="8"/>
        <v/>
      </c>
      <c r="Q551" s="114" t="str">
        <f>+IF(G551=0,"",'Ark1'!T2365)</f>
        <v/>
      </c>
      <c r="R551" s="222" t="str">
        <f>+IF(G551=0,"",'Ark1'!V2365)</f>
        <v/>
      </c>
      <c r="S551" s="32"/>
      <c r="T551" s="35"/>
      <c r="U551" s="35"/>
      <c r="V551" s="35"/>
      <c r="W551" s="35"/>
      <c r="X551" s="35"/>
    </row>
    <row r="552" spans="1:24" x14ac:dyDescent="0.5">
      <c r="A552" s="32"/>
      <c r="B552" s="297" t="str">
        <f>+IF(E552=2012,VLOOKUP(D552,K_navn!$A$2:$C$359,2),"")</f>
        <v/>
      </c>
      <c r="C552" s="297" t="str">
        <f>+IF(E552=2012,VLOOKUP(D552,K_navn!$A$2:$C$359,3),"")</f>
        <v/>
      </c>
      <c r="D552" s="115">
        <f>+'Ark1'!P2366</f>
        <v>3051</v>
      </c>
      <c r="E552" s="115">
        <f>+'Ark1'!C2366</f>
        <v>2021</v>
      </c>
      <c r="F552" s="116" t="str">
        <f>+IF('Ark1'!Q2366=0,"",'Ark1'!Q2366)</f>
        <v/>
      </c>
      <c r="G552" s="116">
        <f>+'Ark1'!R2366</f>
        <v>0</v>
      </c>
      <c r="H552" s="116">
        <f>+'Ark1'!S2366</f>
        <v>0</v>
      </c>
      <c r="I552" s="222" t="str">
        <f>+IF(G552=0,"",'Ark1'!AA2366)</f>
        <v/>
      </c>
      <c r="J552" s="222" t="str">
        <f>+IF(G552=0,"",'Ark1'!AB2366)</f>
        <v/>
      </c>
      <c r="K552" s="114" t="str">
        <f>+IF(G552=0,"",'Ark1'!U2366)</f>
        <v/>
      </c>
      <c r="L552" s="222" t="str">
        <f>+IF(G552=0,"",'Ark1'!W2366)</f>
        <v/>
      </c>
      <c r="M552" s="222" t="str">
        <f>+IF(G552=0,"",'Ark1'!X2366)</f>
        <v/>
      </c>
      <c r="N552" s="114" t="str">
        <f>+IF(G552=0,"",'Ark1'!Y2366)</f>
        <v/>
      </c>
      <c r="O552" s="116" t="str">
        <f>+IF(G552=0,"",'Ark1'!Z2366)</f>
        <v/>
      </c>
      <c r="P552" s="116" t="str">
        <f t="shared" si="8"/>
        <v/>
      </c>
      <c r="Q552" s="114" t="str">
        <f>+IF(G552=0,"",'Ark1'!T2366)</f>
        <v/>
      </c>
      <c r="R552" s="222" t="str">
        <f>+IF(G552=0,"",'Ark1'!V2366)</f>
        <v/>
      </c>
      <c r="S552" s="32"/>
      <c r="T552" s="35"/>
      <c r="U552" s="35"/>
      <c r="V552" s="35"/>
      <c r="W552" s="35"/>
      <c r="X552" s="35"/>
    </row>
    <row r="553" spans="1:24" x14ac:dyDescent="0.5">
      <c r="A553" s="32"/>
      <c r="B553" s="297" t="str">
        <f>+IF(E553=2012,VLOOKUP(D553,K_navn!$A$2:$C$359,2),"")</f>
        <v/>
      </c>
      <c r="C553" s="297" t="str">
        <f>+IF(E553=2012,VLOOKUP(D553,K_navn!$A$2:$C$359,3),"")</f>
        <v/>
      </c>
      <c r="D553" s="115">
        <f>+'Ark1'!P2367</f>
        <v>3051</v>
      </c>
      <c r="E553" s="115">
        <f>+'Ark1'!C2367</f>
        <v>2022</v>
      </c>
      <c r="F553" s="116" t="str">
        <f>+IF('Ark1'!Q2367=0,"",'Ark1'!Q2367)</f>
        <v/>
      </c>
      <c r="G553" s="116">
        <f>+'Ark1'!R2367</f>
        <v>0</v>
      </c>
      <c r="H553" s="116">
        <f>+'Ark1'!S2367</f>
        <v>0</v>
      </c>
      <c r="I553" s="222" t="str">
        <f>+IF(G553=0,"",'Ark1'!AA2367)</f>
        <v/>
      </c>
      <c r="J553" s="222" t="str">
        <f>+IF(G553=0,"",'Ark1'!AB2367)</f>
        <v/>
      </c>
      <c r="K553" s="114" t="str">
        <f>+IF(G553=0,"",'Ark1'!U2367)</f>
        <v/>
      </c>
      <c r="L553" s="222" t="str">
        <f>+IF(G553=0,"",'Ark1'!W2367)</f>
        <v/>
      </c>
      <c r="M553" s="222" t="str">
        <f>+IF(G553=0,"",'Ark1'!X2367)</f>
        <v/>
      </c>
      <c r="N553" s="114" t="str">
        <f>+IF(G553=0,"",'Ark1'!Y2367)</f>
        <v/>
      </c>
      <c r="O553" s="116" t="str">
        <f>+IF(G553=0,"",'Ark1'!Z2367)</f>
        <v/>
      </c>
      <c r="P553" s="116" t="str">
        <f t="shared" si="8"/>
        <v/>
      </c>
      <c r="Q553" s="114" t="str">
        <f>+IF(G553=0,"",'Ark1'!T2367)</f>
        <v/>
      </c>
      <c r="R553" s="222" t="str">
        <f>+IF(G553=0,"",'Ark1'!V2367)</f>
        <v/>
      </c>
      <c r="S553" s="32"/>
      <c r="T553" s="35"/>
      <c r="U553" s="35"/>
      <c r="V553" s="35"/>
      <c r="W553" s="35"/>
      <c r="X553" s="35"/>
    </row>
    <row r="554" spans="1:24" x14ac:dyDescent="0.5">
      <c r="A554" s="32"/>
      <c r="B554" s="297" t="str">
        <f>+IF(E554=2012,VLOOKUP(D554,K_navn!$A$2:$C$359,2),"")</f>
        <v>Nore og Uvdal</v>
      </c>
      <c r="C554" s="297" t="str">
        <f>+IF(E554=2012,VLOOKUP(D554,K_navn!$A$2:$C$359,3),"")</f>
        <v>Viken</v>
      </c>
      <c r="D554" s="115">
        <f>+'Ark1'!P2368</f>
        <v>3052</v>
      </c>
      <c r="E554" s="115">
        <f>+'Ark1'!C2368</f>
        <v>2012</v>
      </c>
      <c r="F554" s="116" t="str">
        <f>+IF('Ark1'!Q2368=0,"",'Ark1'!Q2368)</f>
        <v/>
      </c>
      <c r="G554" s="116">
        <f>+'Ark1'!R2368</f>
        <v>0</v>
      </c>
      <c r="H554" s="116">
        <f>+'Ark1'!S2368</f>
        <v>0</v>
      </c>
      <c r="I554" s="222" t="str">
        <f>+IF(G554=0,"",'Ark1'!AA2368)</f>
        <v/>
      </c>
      <c r="J554" s="222" t="str">
        <f>+IF(G554=0,"",'Ark1'!AB2368)</f>
        <v/>
      </c>
      <c r="K554" s="114" t="str">
        <f>+IF(G554=0,"",'Ark1'!U2368)</f>
        <v/>
      </c>
      <c r="L554" s="222" t="str">
        <f>+IF(G554=0,"",'Ark1'!W2368)</f>
        <v/>
      </c>
      <c r="M554" s="222" t="str">
        <f>+IF(G554=0,"",'Ark1'!X2368)</f>
        <v/>
      </c>
      <c r="N554" s="114" t="str">
        <f>+IF(G554=0,"",'Ark1'!Y2368)</f>
        <v/>
      </c>
      <c r="O554" s="116" t="str">
        <f>+IF(G554=0,"",'Ark1'!Z2368)</f>
        <v/>
      </c>
      <c r="P554" s="116" t="str">
        <f t="shared" si="8"/>
        <v/>
      </c>
      <c r="Q554" s="114" t="str">
        <f>+IF(G554=0,"",'Ark1'!T2368)</f>
        <v/>
      </c>
      <c r="R554" s="222" t="str">
        <f>+IF(G554=0,"",'Ark1'!V2368)</f>
        <v/>
      </c>
      <c r="S554" s="32"/>
      <c r="T554" s="35"/>
      <c r="U554" s="35"/>
      <c r="V554" s="35"/>
      <c r="W554" s="35"/>
      <c r="X554" s="35"/>
    </row>
    <row r="555" spans="1:24" x14ac:dyDescent="0.5">
      <c r="A555" s="32"/>
      <c r="B555" s="297" t="str">
        <f>+IF(E555=2012,VLOOKUP(D555,K_navn!$A$2:$C$359,2),"")</f>
        <v/>
      </c>
      <c r="C555" s="297" t="str">
        <f>+IF(E555=2012,VLOOKUP(D555,K_navn!$A$2:$C$359,3),"")</f>
        <v/>
      </c>
      <c r="D555" s="115">
        <f>+'Ark1'!P2369</f>
        <v>3052</v>
      </c>
      <c r="E555" s="115">
        <f>+'Ark1'!C2369</f>
        <v>2013</v>
      </c>
      <c r="F555" s="116" t="str">
        <f>+IF('Ark1'!Q2369=0,"",'Ark1'!Q2369)</f>
        <v/>
      </c>
      <c r="G555" s="116">
        <f>+'Ark1'!R2369</f>
        <v>0</v>
      </c>
      <c r="H555" s="116">
        <f>+'Ark1'!S2369</f>
        <v>0</v>
      </c>
      <c r="I555" s="222" t="str">
        <f>+IF(G555=0,"",'Ark1'!AA2369)</f>
        <v/>
      </c>
      <c r="J555" s="222" t="str">
        <f>+IF(G555=0,"",'Ark1'!AB2369)</f>
        <v/>
      </c>
      <c r="K555" s="114" t="str">
        <f>+IF(G555=0,"",'Ark1'!U2369)</f>
        <v/>
      </c>
      <c r="L555" s="222" t="str">
        <f>+IF(G555=0,"",'Ark1'!W2369)</f>
        <v/>
      </c>
      <c r="M555" s="222" t="str">
        <f>+IF(G555=0,"",'Ark1'!X2369)</f>
        <v/>
      </c>
      <c r="N555" s="114" t="str">
        <f>+IF(G555=0,"",'Ark1'!Y2369)</f>
        <v/>
      </c>
      <c r="O555" s="116" t="str">
        <f>+IF(G555=0,"",'Ark1'!Z2369)</f>
        <v/>
      </c>
      <c r="P555" s="116" t="str">
        <f t="shared" si="8"/>
        <v/>
      </c>
      <c r="Q555" s="114" t="str">
        <f>+IF(G555=0,"",'Ark1'!T2369)</f>
        <v/>
      </c>
      <c r="R555" s="222" t="str">
        <f>+IF(G555=0,"",'Ark1'!V2369)</f>
        <v/>
      </c>
      <c r="S555" s="32"/>
      <c r="T555" s="35"/>
      <c r="U555" s="35"/>
      <c r="V555" s="35"/>
      <c r="W555" s="35"/>
      <c r="X555" s="35"/>
    </row>
    <row r="556" spans="1:24" x14ac:dyDescent="0.5">
      <c r="A556" s="32"/>
      <c r="B556" s="297" t="str">
        <f>+IF(E556=2012,VLOOKUP(D556,K_navn!$A$2:$C$359,2),"")</f>
        <v/>
      </c>
      <c r="C556" s="297" t="str">
        <f>+IF(E556=2012,VLOOKUP(D556,K_navn!$A$2:$C$359,3),"")</f>
        <v/>
      </c>
      <c r="D556" s="115">
        <f>+'Ark1'!P2370</f>
        <v>3052</v>
      </c>
      <c r="E556" s="115">
        <f>+'Ark1'!C2370</f>
        <v>2014</v>
      </c>
      <c r="F556" s="116" t="str">
        <f>+IF('Ark1'!Q2370=0,"",'Ark1'!Q2370)</f>
        <v/>
      </c>
      <c r="G556" s="116">
        <f>+'Ark1'!R2370</f>
        <v>0</v>
      </c>
      <c r="H556" s="116">
        <f>+'Ark1'!S2370</f>
        <v>0</v>
      </c>
      <c r="I556" s="222" t="str">
        <f>+IF(G556=0,"",'Ark1'!AA2370)</f>
        <v/>
      </c>
      <c r="J556" s="222" t="str">
        <f>+IF(G556=0,"",'Ark1'!AB2370)</f>
        <v/>
      </c>
      <c r="K556" s="114" t="str">
        <f>+IF(G556=0,"",'Ark1'!U2370)</f>
        <v/>
      </c>
      <c r="L556" s="222" t="str">
        <f>+IF(G556=0,"",'Ark1'!W2370)</f>
        <v/>
      </c>
      <c r="M556" s="222" t="str">
        <f>+IF(G556=0,"",'Ark1'!X2370)</f>
        <v/>
      </c>
      <c r="N556" s="114" t="str">
        <f>+IF(G556=0,"",'Ark1'!Y2370)</f>
        <v/>
      </c>
      <c r="O556" s="116" t="str">
        <f>+IF(G556=0,"",'Ark1'!Z2370)</f>
        <v/>
      </c>
      <c r="P556" s="116" t="str">
        <f t="shared" si="8"/>
        <v/>
      </c>
      <c r="Q556" s="114" t="str">
        <f>+IF(G556=0,"",'Ark1'!T2370)</f>
        <v/>
      </c>
      <c r="R556" s="222" t="str">
        <f>+IF(G556=0,"",'Ark1'!V2370)</f>
        <v/>
      </c>
      <c r="S556" s="32"/>
      <c r="T556" s="35"/>
      <c r="U556" s="35"/>
      <c r="V556" s="35"/>
      <c r="W556" s="35"/>
      <c r="X556" s="35"/>
    </row>
    <row r="557" spans="1:24" x14ac:dyDescent="0.5">
      <c r="A557" s="32"/>
      <c r="B557" s="297" t="str">
        <f>+IF(E557=2012,VLOOKUP(D557,K_navn!$A$2:$C$359,2),"")</f>
        <v/>
      </c>
      <c r="C557" s="297" t="str">
        <f>+IF(E557=2012,VLOOKUP(D557,K_navn!$A$2:$C$359,3),"")</f>
        <v/>
      </c>
      <c r="D557" s="115">
        <f>+'Ark1'!P2371</f>
        <v>3052</v>
      </c>
      <c r="E557" s="115">
        <f>+'Ark1'!C2371</f>
        <v>2015</v>
      </c>
      <c r="F557" s="116" t="str">
        <f>+IF('Ark1'!Q2371=0,"",'Ark1'!Q2371)</f>
        <v/>
      </c>
      <c r="G557" s="116">
        <f>+'Ark1'!R2371</f>
        <v>0</v>
      </c>
      <c r="H557" s="116">
        <f>+'Ark1'!S2371</f>
        <v>0</v>
      </c>
      <c r="I557" s="222" t="str">
        <f>+IF(G557=0,"",'Ark1'!AA2371)</f>
        <v/>
      </c>
      <c r="J557" s="222" t="str">
        <f>+IF(G557=0,"",'Ark1'!AB2371)</f>
        <v/>
      </c>
      <c r="K557" s="114" t="str">
        <f>+IF(G557=0,"",'Ark1'!U2371)</f>
        <v/>
      </c>
      <c r="L557" s="222" t="str">
        <f>+IF(G557=0,"",'Ark1'!W2371)</f>
        <v/>
      </c>
      <c r="M557" s="222" t="str">
        <f>+IF(G557=0,"",'Ark1'!X2371)</f>
        <v/>
      </c>
      <c r="N557" s="114" t="str">
        <f>+IF(G557=0,"",'Ark1'!Y2371)</f>
        <v/>
      </c>
      <c r="O557" s="116" t="str">
        <f>+IF(G557=0,"",'Ark1'!Z2371)</f>
        <v/>
      </c>
      <c r="P557" s="116" t="str">
        <f t="shared" si="8"/>
        <v/>
      </c>
      <c r="Q557" s="114" t="str">
        <f>+IF(G557=0,"",'Ark1'!T2371)</f>
        <v/>
      </c>
      <c r="R557" s="222" t="str">
        <f>+IF(G557=0,"",'Ark1'!V2371)</f>
        <v/>
      </c>
      <c r="S557" s="32"/>
      <c r="T557" s="35"/>
      <c r="U557" s="35"/>
      <c r="V557" s="35"/>
      <c r="W557" s="35"/>
      <c r="X557" s="35"/>
    </row>
    <row r="558" spans="1:24" x14ac:dyDescent="0.5">
      <c r="A558" s="32"/>
      <c r="B558" s="297" t="str">
        <f>+IF(E558=2012,VLOOKUP(D558,K_navn!$A$2:$C$359,2),"")</f>
        <v/>
      </c>
      <c r="C558" s="297" t="str">
        <f>+IF(E558=2012,VLOOKUP(D558,K_navn!$A$2:$C$359,3),"")</f>
        <v/>
      </c>
      <c r="D558" s="115">
        <f>+'Ark1'!P2372</f>
        <v>3052</v>
      </c>
      <c r="E558" s="115">
        <f>+'Ark1'!C2372</f>
        <v>2016</v>
      </c>
      <c r="F558" s="116" t="str">
        <f>+IF('Ark1'!Q2372=0,"",'Ark1'!Q2372)</f>
        <v/>
      </c>
      <c r="G558" s="116">
        <f>+'Ark1'!R2372</f>
        <v>0</v>
      </c>
      <c r="H558" s="116">
        <f>+'Ark1'!S2372</f>
        <v>0</v>
      </c>
      <c r="I558" s="222" t="str">
        <f>+IF(G558=0,"",'Ark1'!AA2372)</f>
        <v/>
      </c>
      <c r="J558" s="222" t="str">
        <f>+IF(G558=0,"",'Ark1'!AB2372)</f>
        <v/>
      </c>
      <c r="K558" s="114" t="str">
        <f>+IF(G558=0,"",'Ark1'!U2372)</f>
        <v/>
      </c>
      <c r="L558" s="222" t="str">
        <f>+IF(G558=0,"",'Ark1'!W2372)</f>
        <v/>
      </c>
      <c r="M558" s="222" t="str">
        <f>+IF(G558=0,"",'Ark1'!X2372)</f>
        <v/>
      </c>
      <c r="N558" s="114" t="str">
        <f>+IF(G558=0,"",'Ark1'!Y2372)</f>
        <v/>
      </c>
      <c r="O558" s="116" t="str">
        <f>+IF(G558=0,"",'Ark1'!Z2372)</f>
        <v/>
      </c>
      <c r="P558" s="116" t="str">
        <f t="shared" si="8"/>
        <v/>
      </c>
      <c r="Q558" s="114" t="str">
        <f>+IF(G558=0,"",'Ark1'!T2372)</f>
        <v/>
      </c>
      <c r="R558" s="222" t="str">
        <f>+IF(G558=0,"",'Ark1'!V2372)</f>
        <v/>
      </c>
      <c r="S558" s="32"/>
      <c r="T558" s="35"/>
      <c r="U558" s="35"/>
      <c r="V558" s="35"/>
      <c r="W558" s="35"/>
      <c r="X558" s="35"/>
    </row>
    <row r="559" spans="1:24" x14ac:dyDescent="0.5">
      <c r="A559" s="32"/>
      <c r="B559" s="297" t="str">
        <f>+IF(E559=2012,VLOOKUP(D559,K_navn!$A$2:$C$359,2),"")</f>
        <v/>
      </c>
      <c r="C559" s="297" t="str">
        <f>+IF(E559=2012,VLOOKUP(D559,K_navn!$A$2:$C$359,3),"")</f>
        <v/>
      </c>
      <c r="D559" s="115">
        <f>+'Ark1'!P2373</f>
        <v>3052</v>
      </c>
      <c r="E559" s="115">
        <f>+'Ark1'!C2373</f>
        <v>2017</v>
      </c>
      <c r="F559" s="116" t="str">
        <f>+IF('Ark1'!Q2373=0,"",'Ark1'!Q2373)</f>
        <v/>
      </c>
      <c r="G559" s="116">
        <f>+'Ark1'!R2373</f>
        <v>0</v>
      </c>
      <c r="H559" s="116">
        <f>+'Ark1'!S2373</f>
        <v>0</v>
      </c>
      <c r="I559" s="222" t="str">
        <f>+IF(G559=0,"",'Ark1'!AA2373)</f>
        <v/>
      </c>
      <c r="J559" s="222" t="str">
        <f>+IF(G559=0,"",'Ark1'!AB2373)</f>
        <v/>
      </c>
      <c r="K559" s="114" t="str">
        <f>+IF(G559=0,"",'Ark1'!U2373)</f>
        <v/>
      </c>
      <c r="L559" s="222" t="str">
        <f>+IF(G559=0,"",'Ark1'!W2373)</f>
        <v/>
      </c>
      <c r="M559" s="222" t="str">
        <f>+IF(G559=0,"",'Ark1'!X2373)</f>
        <v/>
      </c>
      <c r="N559" s="114" t="str">
        <f>+IF(G559=0,"",'Ark1'!Y2373)</f>
        <v/>
      </c>
      <c r="O559" s="116" t="str">
        <f>+IF(G559=0,"",'Ark1'!Z2373)</f>
        <v/>
      </c>
      <c r="P559" s="116" t="str">
        <f t="shared" si="8"/>
        <v/>
      </c>
      <c r="Q559" s="114" t="str">
        <f>+IF(G559=0,"",'Ark1'!T2373)</f>
        <v/>
      </c>
      <c r="R559" s="222" t="str">
        <f>+IF(G559=0,"",'Ark1'!V2373)</f>
        <v/>
      </c>
      <c r="S559" s="32"/>
      <c r="T559" s="35"/>
      <c r="U559" s="35"/>
      <c r="V559" s="35"/>
      <c r="W559" s="35"/>
      <c r="X559" s="35"/>
    </row>
    <row r="560" spans="1:24" x14ac:dyDescent="0.5">
      <c r="A560" s="32"/>
      <c r="B560" s="297" t="str">
        <f>+IF(E560=2012,VLOOKUP(D560,K_navn!$A$2:$C$359,2),"")</f>
        <v/>
      </c>
      <c r="C560" s="297" t="str">
        <f>+IF(E560=2012,VLOOKUP(D560,K_navn!$A$2:$C$359,3),"")</f>
        <v/>
      </c>
      <c r="D560" s="115">
        <f>+'Ark1'!P2374</f>
        <v>3052</v>
      </c>
      <c r="E560" s="115">
        <f>+'Ark1'!C2374</f>
        <v>2018</v>
      </c>
      <c r="F560" s="116" t="str">
        <f>+IF('Ark1'!Q2374=0,"",'Ark1'!Q2374)</f>
        <v/>
      </c>
      <c r="G560" s="116">
        <f>+'Ark1'!R2374</f>
        <v>0</v>
      </c>
      <c r="H560" s="116">
        <f>+'Ark1'!S2374</f>
        <v>0</v>
      </c>
      <c r="I560" s="222" t="str">
        <f>+IF(G560=0,"",'Ark1'!AA2374)</f>
        <v/>
      </c>
      <c r="J560" s="222" t="str">
        <f>+IF(G560=0,"",'Ark1'!AB2374)</f>
        <v/>
      </c>
      <c r="K560" s="114" t="str">
        <f>+IF(G560=0,"",'Ark1'!U2374)</f>
        <v/>
      </c>
      <c r="L560" s="222" t="str">
        <f>+IF(G560=0,"",'Ark1'!W2374)</f>
        <v/>
      </c>
      <c r="M560" s="222" t="str">
        <f>+IF(G560=0,"",'Ark1'!X2374)</f>
        <v/>
      </c>
      <c r="N560" s="114" t="str">
        <f>+IF(G560=0,"",'Ark1'!Y2374)</f>
        <v/>
      </c>
      <c r="O560" s="116" t="str">
        <f>+IF(G560=0,"",'Ark1'!Z2374)</f>
        <v/>
      </c>
      <c r="P560" s="116" t="str">
        <f t="shared" si="8"/>
        <v/>
      </c>
      <c r="Q560" s="114" t="str">
        <f>+IF(G560=0,"",'Ark1'!T2374)</f>
        <v/>
      </c>
      <c r="R560" s="222" t="str">
        <f>+IF(G560=0,"",'Ark1'!V2374)</f>
        <v/>
      </c>
      <c r="S560" s="32"/>
      <c r="T560" s="35"/>
      <c r="U560" s="35"/>
      <c r="V560" s="35"/>
      <c r="W560" s="35"/>
      <c r="X560" s="35"/>
    </row>
    <row r="561" spans="1:24" x14ac:dyDescent="0.5">
      <c r="A561" s="32"/>
      <c r="B561" s="297" t="str">
        <f>+IF(E561=2012,VLOOKUP(D561,K_navn!$A$2:$C$359,2),"")</f>
        <v/>
      </c>
      <c r="C561" s="297" t="str">
        <f>+IF(E561=2012,VLOOKUP(D561,K_navn!$A$2:$C$359,3),"")</f>
        <v/>
      </c>
      <c r="D561" s="115">
        <f>+'Ark1'!P2375</f>
        <v>3052</v>
      </c>
      <c r="E561" s="115">
        <f>+'Ark1'!C2375</f>
        <v>2019</v>
      </c>
      <c r="F561" s="116" t="str">
        <f>+IF('Ark1'!Q2375=0,"",'Ark1'!Q2375)</f>
        <v/>
      </c>
      <c r="G561" s="116">
        <f>+'Ark1'!R2375</f>
        <v>0</v>
      </c>
      <c r="H561" s="116">
        <f>+'Ark1'!S2375</f>
        <v>0</v>
      </c>
      <c r="I561" s="222" t="str">
        <f>+IF(G561=0,"",'Ark1'!AA2375)</f>
        <v/>
      </c>
      <c r="J561" s="222" t="str">
        <f>+IF(G561=0,"",'Ark1'!AB2375)</f>
        <v/>
      </c>
      <c r="K561" s="114" t="str">
        <f>+IF(G561=0,"",'Ark1'!U2375)</f>
        <v/>
      </c>
      <c r="L561" s="222" t="str">
        <f>+IF(G561=0,"",'Ark1'!W2375)</f>
        <v/>
      </c>
      <c r="M561" s="222" t="str">
        <f>+IF(G561=0,"",'Ark1'!X2375)</f>
        <v/>
      </c>
      <c r="N561" s="114" t="str">
        <f>+IF(G561=0,"",'Ark1'!Y2375)</f>
        <v/>
      </c>
      <c r="O561" s="116" t="str">
        <f>+IF(G561=0,"",'Ark1'!Z2375)</f>
        <v/>
      </c>
      <c r="P561" s="116" t="str">
        <f t="shared" si="8"/>
        <v/>
      </c>
      <c r="Q561" s="114" t="str">
        <f>+IF(G561=0,"",'Ark1'!T2375)</f>
        <v/>
      </c>
      <c r="R561" s="222" t="str">
        <f>+IF(G561=0,"",'Ark1'!V2375)</f>
        <v/>
      </c>
      <c r="S561" s="32"/>
      <c r="T561" s="35"/>
      <c r="U561" s="35"/>
      <c r="V561" s="35"/>
      <c r="W561" s="35"/>
      <c r="X561" s="35"/>
    </row>
    <row r="562" spans="1:24" x14ac:dyDescent="0.5">
      <c r="A562" s="32"/>
      <c r="B562" s="297" t="str">
        <f>+IF(E562=2012,VLOOKUP(D562,K_navn!$A$2:$C$359,2),"")</f>
        <v/>
      </c>
      <c r="C562" s="297" t="str">
        <f>+IF(E562=2012,VLOOKUP(D562,K_navn!$A$2:$C$359,3),"")</f>
        <v/>
      </c>
      <c r="D562" s="115">
        <f>+'Ark1'!P2376</f>
        <v>3052</v>
      </c>
      <c r="E562" s="115">
        <f>+'Ark1'!C2376</f>
        <v>2020</v>
      </c>
      <c r="F562" s="116" t="str">
        <f>+IF('Ark1'!Q2376=0,"",'Ark1'!Q2376)</f>
        <v/>
      </c>
      <c r="G562" s="116">
        <f>+'Ark1'!R2376</f>
        <v>0</v>
      </c>
      <c r="H562" s="116">
        <f>+'Ark1'!S2376</f>
        <v>0</v>
      </c>
      <c r="I562" s="222" t="str">
        <f>+IF(G562=0,"",'Ark1'!AA2376)</f>
        <v/>
      </c>
      <c r="J562" s="222" t="str">
        <f>+IF(G562=0,"",'Ark1'!AB2376)</f>
        <v/>
      </c>
      <c r="K562" s="114" t="str">
        <f>+IF(G562=0,"",'Ark1'!U2376)</f>
        <v/>
      </c>
      <c r="L562" s="222" t="str">
        <f>+IF(G562=0,"",'Ark1'!W2376)</f>
        <v/>
      </c>
      <c r="M562" s="222" t="str">
        <f>+IF(G562=0,"",'Ark1'!X2376)</f>
        <v/>
      </c>
      <c r="N562" s="114" t="str">
        <f>+IF(G562=0,"",'Ark1'!Y2376)</f>
        <v/>
      </c>
      <c r="O562" s="116" t="str">
        <f>+IF(G562=0,"",'Ark1'!Z2376)</f>
        <v/>
      </c>
      <c r="P562" s="116" t="str">
        <f t="shared" si="8"/>
        <v/>
      </c>
      <c r="Q562" s="114" t="str">
        <f>+IF(G562=0,"",'Ark1'!T2376)</f>
        <v/>
      </c>
      <c r="R562" s="222" t="str">
        <f>+IF(G562=0,"",'Ark1'!V2376)</f>
        <v/>
      </c>
      <c r="S562" s="32"/>
      <c r="T562" s="35"/>
      <c r="U562" s="35"/>
      <c r="V562" s="35"/>
      <c r="W562" s="35"/>
      <c r="X562" s="35"/>
    </row>
    <row r="563" spans="1:24" x14ac:dyDescent="0.5">
      <c r="A563" s="32"/>
      <c r="B563" s="297" t="str">
        <f>+IF(E563=2012,VLOOKUP(D563,K_navn!$A$2:$C$359,2),"")</f>
        <v/>
      </c>
      <c r="C563" s="297" t="str">
        <f>+IF(E563=2012,VLOOKUP(D563,K_navn!$A$2:$C$359,3),"")</f>
        <v/>
      </c>
      <c r="D563" s="115">
        <f>+'Ark1'!P2377</f>
        <v>3052</v>
      </c>
      <c r="E563" s="115">
        <f>+'Ark1'!C2377</f>
        <v>2021</v>
      </c>
      <c r="F563" s="116" t="str">
        <f>+IF('Ark1'!Q2377=0,"",'Ark1'!Q2377)</f>
        <v/>
      </c>
      <c r="G563" s="116">
        <f>+'Ark1'!R2377</f>
        <v>0</v>
      </c>
      <c r="H563" s="116">
        <f>+'Ark1'!S2377</f>
        <v>0</v>
      </c>
      <c r="I563" s="222" t="str">
        <f>+IF(G563=0,"",'Ark1'!AA2377)</f>
        <v/>
      </c>
      <c r="J563" s="222" t="str">
        <f>+IF(G563=0,"",'Ark1'!AB2377)</f>
        <v/>
      </c>
      <c r="K563" s="114" t="str">
        <f>+IF(G563=0,"",'Ark1'!U2377)</f>
        <v/>
      </c>
      <c r="L563" s="222" t="str">
        <f>+IF(G563=0,"",'Ark1'!W2377)</f>
        <v/>
      </c>
      <c r="M563" s="222" t="str">
        <f>+IF(G563=0,"",'Ark1'!X2377)</f>
        <v/>
      </c>
      <c r="N563" s="114" t="str">
        <f>+IF(G563=0,"",'Ark1'!Y2377)</f>
        <v/>
      </c>
      <c r="O563" s="116" t="str">
        <f>+IF(G563=0,"",'Ark1'!Z2377)</f>
        <v/>
      </c>
      <c r="P563" s="116" t="str">
        <f t="shared" si="8"/>
        <v/>
      </c>
      <c r="Q563" s="114" t="str">
        <f>+IF(G563=0,"",'Ark1'!T2377)</f>
        <v/>
      </c>
      <c r="R563" s="222" t="str">
        <f>+IF(G563=0,"",'Ark1'!V2377)</f>
        <v/>
      </c>
      <c r="S563" s="32"/>
      <c r="T563" s="35"/>
      <c r="U563" s="35"/>
      <c r="V563" s="35"/>
      <c r="W563" s="35"/>
      <c r="X563" s="35"/>
    </row>
    <row r="564" spans="1:24" x14ac:dyDescent="0.5">
      <c r="A564" s="32"/>
      <c r="B564" s="297" t="str">
        <f>+IF(E564=2012,VLOOKUP(D564,K_navn!$A$2:$C$359,2),"")</f>
        <v/>
      </c>
      <c r="C564" s="297" t="str">
        <f>+IF(E564=2012,VLOOKUP(D564,K_navn!$A$2:$C$359,3),"")</f>
        <v/>
      </c>
      <c r="D564" s="115">
        <f>+'Ark1'!P2378</f>
        <v>3052</v>
      </c>
      <c r="E564" s="115">
        <f>+'Ark1'!C2378</f>
        <v>2022</v>
      </c>
      <c r="F564" s="116" t="str">
        <f>+IF('Ark1'!Q2378=0,"",'Ark1'!Q2378)</f>
        <v/>
      </c>
      <c r="G564" s="116">
        <f>+'Ark1'!R2378</f>
        <v>0</v>
      </c>
      <c r="H564" s="116">
        <f>+'Ark1'!S2378</f>
        <v>0</v>
      </c>
      <c r="I564" s="222" t="str">
        <f>+IF(G564=0,"",'Ark1'!AA2378)</f>
        <v/>
      </c>
      <c r="J564" s="222" t="str">
        <f>+IF(G564=0,"",'Ark1'!AB2378)</f>
        <v/>
      </c>
      <c r="K564" s="114" t="str">
        <f>+IF(G564=0,"",'Ark1'!U2378)</f>
        <v/>
      </c>
      <c r="L564" s="222" t="str">
        <f>+IF(G564=0,"",'Ark1'!W2378)</f>
        <v/>
      </c>
      <c r="M564" s="222" t="str">
        <f>+IF(G564=0,"",'Ark1'!X2378)</f>
        <v/>
      </c>
      <c r="N564" s="114" t="str">
        <f>+IF(G564=0,"",'Ark1'!Y2378)</f>
        <v/>
      </c>
      <c r="O564" s="116" t="str">
        <f>+IF(G564=0,"",'Ark1'!Z2378)</f>
        <v/>
      </c>
      <c r="P564" s="116" t="str">
        <f t="shared" si="8"/>
        <v/>
      </c>
      <c r="Q564" s="114" t="str">
        <f>+IF(G564=0,"",'Ark1'!T2378)</f>
        <v/>
      </c>
      <c r="R564" s="222" t="str">
        <f>+IF(G564=0,"",'Ark1'!V2378)</f>
        <v/>
      </c>
      <c r="S564" s="32"/>
      <c r="T564" s="35"/>
      <c r="U564" s="35"/>
      <c r="V564" s="35"/>
      <c r="W564" s="35"/>
      <c r="X564" s="35"/>
    </row>
    <row r="565" spans="1:24" x14ac:dyDescent="0.5">
      <c r="A565" s="32"/>
      <c r="B565" s="297" t="str">
        <f>+IF(E565=2012,VLOOKUP(D565,K_navn!$A$2:$C$359,2),"")</f>
        <v>Jevnaker</v>
      </c>
      <c r="C565" s="297" t="str">
        <f>+IF(E565=2012,VLOOKUP(D565,K_navn!$A$2:$C$359,3),"")</f>
        <v>Viken</v>
      </c>
      <c r="D565" s="115">
        <f>+'Ark1'!P2379</f>
        <v>3053</v>
      </c>
      <c r="E565" s="115">
        <f>+'Ark1'!C2379</f>
        <v>2012</v>
      </c>
      <c r="F565" s="116" t="str">
        <f>+IF('Ark1'!Q2379=0,"",'Ark1'!Q2379)</f>
        <v/>
      </c>
      <c r="G565" s="116">
        <f>+'Ark1'!R2379</f>
        <v>0</v>
      </c>
      <c r="H565" s="116">
        <f>+'Ark1'!S2379</f>
        <v>0</v>
      </c>
      <c r="I565" s="222" t="str">
        <f>+IF(G565=0,"",'Ark1'!AA2379)</f>
        <v/>
      </c>
      <c r="J565" s="222" t="str">
        <f>+IF(G565=0,"",'Ark1'!AB2379)</f>
        <v/>
      </c>
      <c r="K565" s="114" t="str">
        <f>+IF(G565=0,"",'Ark1'!U2379)</f>
        <v/>
      </c>
      <c r="L565" s="222" t="str">
        <f>+IF(G565=0,"",'Ark1'!W2379)</f>
        <v/>
      </c>
      <c r="M565" s="222" t="str">
        <f>+IF(G565=0,"",'Ark1'!X2379)</f>
        <v/>
      </c>
      <c r="N565" s="114" t="str">
        <f>+IF(G565=0,"",'Ark1'!Y2379)</f>
        <v/>
      </c>
      <c r="O565" s="116" t="str">
        <f>+IF(G565=0,"",'Ark1'!Z2379)</f>
        <v/>
      </c>
      <c r="P565" s="116" t="str">
        <f t="shared" si="8"/>
        <v/>
      </c>
      <c r="Q565" s="114" t="str">
        <f>+IF(G565=0,"",'Ark1'!T2379)</f>
        <v/>
      </c>
      <c r="R565" s="222" t="str">
        <f>+IF(G565=0,"",'Ark1'!V2379)</f>
        <v/>
      </c>
      <c r="S565" s="32"/>
      <c r="T565" s="35"/>
      <c r="U565" s="35"/>
      <c r="V565" s="35"/>
      <c r="W565" s="35"/>
      <c r="X565" s="35"/>
    </row>
    <row r="566" spans="1:24" x14ac:dyDescent="0.5">
      <c r="A566" s="32"/>
      <c r="B566" s="297" t="str">
        <f>+IF(E566=2012,VLOOKUP(D566,K_navn!$A$2:$C$359,2),"")</f>
        <v/>
      </c>
      <c r="C566" s="297" t="str">
        <f>+IF(E566=2012,VLOOKUP(D566,K_navn!$A$2:$C$359,3),"")</f>
        <v/>
      </c>
      <c r="D566" s="115">
        <f>+'Ark1'!P2380</f>
        <v>3053</v>
      </c>
      <c r="E566" s="115">
        <f>+'Ark1'!C2380</f>
        <v>2013</v>
      </c>
      <c r="F566" s="116" t="str">
        <f>+IF('Ark1'!Q2380=0,"",'Ark1'!Q2380)</f>
        <v/>
      </c>
      <c r="G566" s="116">
        <f>+'Ark1'!R2380</f>
        <v>0</v>
      </c>
      <c r="H566" s="116">
        <f>+'Ark1'!S2380</f>
        <v>0</v>
      </c>
      <c r="I566" s="222" t="str">
        <f>+IF(G566=0,"",'Ark1'!AA2380)</f>
        <v/>
      </c>
      <c r="J566" s="222" t="str">
        <f>+IF(G566=0,"",'Ark1'!AB2380)</f>
        <v/>
      </c>
      <c r="K566" s="114" t="str">
        <f>+IF(G566=0,"",'Ark1'!U2380)</f>
        <v/>
      </c>
      <c r="L566" s="222" t="str">
        <f>+IF(G566=0,"",'Ark1'!W2380)</f>
        <v/>
      </c>
      <c r="M566" s="222" t="str">
        <f>+IF(G566=0,"",'Ark1'!X2380)</f>
        <v/>
      </c>
      <c r="N566" s="114" t="str">
        <f>+IF(G566=0,"",'Ark1'!Y2380)</f>
        <v/>
      </c>
      <c r="O566" s="116" t="str">
        <f>+IF(G566=0,"",'Ark1'!Z2380)</f>
        <v/>
      </c>
      <c r="P566" s="116" t="str">
        <f t="shared" si="8"/>
        <v/>
      </c>
      <c r="Q566" s="114" t="str">
        <f>+IF(G566=0,"",'Ark1'!T2380)</f>
        <v/>
      </c>
      <c r="R566" s="222" t="str">
        <f>+IF(G566=0,"",'Ark1'!V2380)</f>
        <v/>
      </c>
      <c r="S566" s="32"/>
      <c r="T566" s="35"/>
      <c r="U566" s="35"/>
      <c r="V566" s="35"/>
      <c r="W566" s="35"/>
      <c r="X566" s="35"/>
    </row>
    <row r="567" spans="1:24" x14ac:dyDescent="0.5">
      <c r="A567" s="32"/>
      <c r="B567" s="297" t="str">
        <f>+IF(E567=2012,VLOOKUP(D567,K_navn!$A$2:$C$359,2),"")</f>
        <v/>
      </c>
      <c r="C567" s="297" t="str">
        <f>+IF(E567=2012,VLOOKUP(D567,K_navn!$A$2:$C$359,3),"")</f>
        <v/>
      </c>
      <c r="D567" s="115">
        <f>+'Ark1'!P2381</f>
        <v>3053</v>
      </c>
      <c r="E567" s="115">
        <f>+'Ark1'!C2381</f>
        <v>2014</v>
      </c>
      <c r="F567" s="116" t="str">
        <f>+IF('Ark1'!Q2381=0,"",'Ark1'!Q2381)</f>
        <v/>
      </c>
      <c r="G567" s="116">
        <f>+'Ark1'!R2381</f>
        <v>0</v>
      </c>
      <c r="H567" s="116">
        <f>+'Ark1'!S2381</f>
        <v>0</v>
      </c>
      <c r="I567" s="222" t="str">
        <f>+IF(G567=0,"",'Ark1'!AA2381)</f>
        <v/>
      </c>
      <c r="J567" s="222" t="str">
        <f>+IF(G567=0,"",'Ark1'!AB2381)</f>
        <v/>
      </c>
      <c r="K567" s="114" t="str">
        <f>+IF(G567=0,"",'Ark1'!U2381)</f>
        <v/>
      </c>
      <c r="L567" s="222" t="str">
        <f>+IF(G567=0,"",'Ark1'!W2381)</f>
        <v/>
      </c>
      <c r="M567" s="222" t="str">
        <f>+IF(G567=0,"",'Ark1'!X2381)</f>
        <v/>
      </c>
      <c r="N567" s="114" t="str">
        <f>+IF(G567=0,"",'Ark1'!Y2381)</f>
        <v/>
      </c>
      <c r="O567" s="116" t="str">
        <f>+IF(G567=0,"",'Ark1'!Z2381)</f>
        <v/>
      </c>
      <c r="P567" s="116" t="str">
        <f t="shared" si="8"/>
        <v/>
      </c>
      <c r="Q567" s="114" t="str">
        <f>+IF(G567=0,"",'Ark1'!T2381)</f>
        <v/>
      </c>
      <c r="R567" s="222" t="str">
        <f>+IF(G567=0,"",'Ark1'!V2381)</f>
        <v/>
      </c>
      <c r="S567" s="32"/>
      <c r="T567" s="35"/>
      <c r="U567" s="35"/>
      <c r="V567" s="35"/>
      <c r="W567" s="35"/>
      <c r="X567" s="35"/>
    </row>
    <row r="568" spans="1:24" x14ac:dyDescent="0.5">
      <c r="A568" s="32"/>
      <c r="B568" s="297" t="str">
        <f>+IF(E568=2012,VLOOKUP(D568,K_navn!$A$2:$C$359,2),"")</f>
        <v/>
      </c>
      <c r="C568" s="297" t="str">
        <f>+IF(E568=2012,VLOOKUP(D568,K_navn!$A$2:$C$359,3),"")</f>
        <v/>
      </c>
      <c r="D568" s="115">
        <f>+'Ark1'!P2382</f>
        <v>3053</v>
      </c>
      <c r="E568" s="115">
        <f>+'Ark1'!C2382</f>
        <v>2015</v>
      </c>
      <c r="F568" s="116" t="str">
        <f>+IF('Ark1'!Q2382=0,"",'Ark1'!Q2382)</f>
        <v/>
      </c>
      <c r="G568" s="116">
        <f>+'Ark1'!R2382</f>
        <v>0</v>
      </c>
      <c r="H568" s="116">
        <f>+'Ark1'!S2382</f>
        <v>0</v>
      </c>
      <c r="I568" s="222" t="str">
        <f>+IF(G568=0,"",'Ark1'!AA2382)</f>
        <v/>
      </c>
      <c r="J568" s="222" t="str">
        <f>+IF(G568=0,"",'Ark1'!AB2382)</f>
        <v/>
      </c>
      <c r="K568" s="114" t="str">
        <f>+IF(G568=0,"",'Ark1'!U2382)</f>
        <v/>
      </c>
      <c r="L568" s="222" t="str">
        <f>+IF(G568=0,"",'Ark1'!W2382)</f>
        <v/>
      </c>
      <c r="M568" s="222" t="str">
        <f>+IF(G568=0,"",'Ark1'!X2382)</f>
        <v/>
      </c>
      <c r="N568" s="114" t="str">
        <f>+IF(G568=0,"",'Ark1'!Y2382)</f>
        <v/>
      </c>
      <c r="O568" s="116" t="str">
        <f>+IF(G568=0,"",'Ark1'!Z2382)</f>
        <v/>
      </c>
      <c r="P568" s="116" t="str">
        <f t="shared" si="8"/>
        <v/>
      </c>
      <c r="Q568" s="114" t="str">
        <f>+IF(G568=0,"",'Ark1'!T2382)</f>
        <v/>
      </c>
      <c r="R568" s="222" t="str">
        <f>+IF(G568=0,"",'Ark1'!V2382)</f>
        <v/>
      </c>
      <c r="S568" s="32"/>
      <c r="T568" s="35"/>
      <c r="U568" s="35"/>
      <c r="V568" s="35"/>
      <c r="W568" s="35"/>
      <c r="X568" s="35"/>
    </row>
    <row r="569" spans="1:24" x14ac:dyDescent="0.5">
      <c r="A569" s="32"/>
      <c r="B569" s="297" t="str">
        <f>+IF(E569=2012,VLOOKUP(D569,K_navn!$A$2:$C$359,2),"")</f>
        <v/>
      </c>
      <c r="C569" s="297" t="str">
        <f>+IF(E569=2012,VLOOKUP(D569,K_navn!$A$2:$C$359,3),"")</f>
        <v/>
      </c>
      <c r="D569" s="115">
        <f>+'Ark1'!P2383</f>
        <v>3053</v>
      </c>
      <c r="E569" s="115">
        <f>+'Ark1'!C2383</f>
        <v>2016</v>
      </c>
      <c r="F569" s="116" t="str">
        <f>+IF('Ark1'!Q2383=0,"",'Ark1'!Q2383)</f>
        <v/>
      </c>
      <c r="G569" s="116">
        <f>+'Ark1'!R2383</f>
        <v>0</v>
      </c>
      <c r="H569" s="116">
        <f>+'Ark1'!S2383</f>
        <v>0</v>
      </c>
      <c r="I569" s="222" t="str">
        <f>+IF(G569=0,"",'Ark1'!AA2383)</f>
        <v/>
      </c>
      <c r="J569" s="222" t="str">
        <f>+IF(G569=0,"",'Ark1'!AB2383)</f>
        <v/>
      </c>
      <c r="K569" s="114" t="str">
        <f>+IF(G569=0,"",'Ark1'!U2383)</f>
        <v/>
      </c>
      <c r="L569" s="222" t="str">
        <f>+IF(G569=0,"",'Ark1'!W2383)</f>
        <v/>
      </c>
      <c r="M569" s="222" t="str">
        <f>+IF(G569=0,"",'Ark1'!X2383)</f>
        <v/>
      </c>
      <c r="N569" s="114" t="str">
        <f>+IF(G569=0,"",'Ark1'!Y2383)</f>
        <v/>
      </c>
      <c r="O569" s="116" t="str">
        <f>+IF(G569=0,"",'Ark1'!Z2383)</f>
        <v/>
      </c>
      <c r="P569" s="116" t="str">
        <f t="shared" si="8"/>
        <v/>
      </c>
      <c r="Q569" s="114" t="str">
        <f>+IF(G569=0,"",'Ark1'!T2383)</f>
        <v/>
      </c>
      <c r="R569" s="222" t="str">
        <f>+IF(G569=0,"",'Ark1'!V2383)</f>
        <v/>
      </c>
      <c r="S569" s="32"/>
      <c r="T569" s="35"/>
      <c r="U569" s="35"/>
      <c r="V569" s="35"/>
      <c r="W569" s="35"/>
      <c r="X569" s="35"/>
    </row>
    <row r="570" spans="1:24" x14ac:dyDescent="0.5">
      <c r="A570" s="32"/>
      <c r="B570" s="297" t="str">
        <f>+IF(E570=2012,VLOOKUP(D570,K_navn!$A$2:$C$359,2),"")</f>
        <v/>
      </c>
      <c r="C570" s="297" t="str">
        <f>+IF(E570=2012,VLOOKUP(D570,K_navn!$A$2:$C$359,3),"")</f>
        <v/>
      </c>
      <c r="D570" s="115">
        <f>+'Ark1'!P2384</f>
        <v>3053</v>
      </c>
      <c r="E570" s="115">
        <f>+'Ark1'!C2384</f>
        <v>2017</v>
      </c>
      <c r="F570" s="116" t="str">
        <f>+IF('Ark1'!Q2384=0,"",'Ark1'!Q2384)</f>
        <v/>
      </c>
      <c r="G570" s="116">
        <f>+'Ark1'!R2384</f>
        <v>0</v>
      </c>
      <c r="H570" s="116">
        <f>+'Ark1'!S2384</f>
        <v>0</v>
      </c>
      <c r="I570" s="222" t="str">
        <f>+IF(G570=0,"",'Ark1'!AA2384)</f>
        <v/>
      </c>
      <c r="J570" s="222" t="str">
        <f>+IF(G570=0,"",'Ark1'!AB2384)</f>
        <v/>
      </c>
      <c r="K570" s="114" t="str">
        <f>+IF(G570=0,"",'Ark1'!U2384)</f>
        <v/>
      </c>
      <c r="L570" s="222" t="str">
        <f>+IF(G570=0,"",'Ark1'!W2384)</f>
        <v/>
      </c>
      <c r="M570" s="222" t="str">
        <f>+IF(G570=0,"",'Ark1'!X2384)</f>
        <v/>
      </c>
      <c r="N570" s="114" t="str">
        <f>+IF(G570=0,"",'Ark1'!Y2384)</f>
        <v/>
      </c>
      <c r="O570" s="116" t="str">
        <f>+IF(G570=0,"",'Ark1'!Z2384)</f>
        <v/>
      </c>
      <c r="P570" s="116" t="str">
        <f t="shared" si="8"/>
        <v/>
      </c>
      <c r="Q570" s="114" t="str">
        <f>+IF(G570=0,"",'Ark1'!T2384)</f>
        <v/>
      </c>
      <c r="R570" s="222" t="str">
        <f>+IF(G570=0,"",'Ark1'!V2384)</f>
        <v/>
      </c>
      <c r="S570" s="32"/>
      <c r="T570" s="35"/>
      <c r="U570" s="35"/>
      <c r="V570" s="35"/>
      <c r="W570" s="35"/>
      <c r="X570" s="35"/>
    </row>
    <row r="571" spans="1:24" x14ac:dyDescent="0.5">
      <c r="A571" s="32"/>
      <c r="B571" s="297" t="str">
        <f>+IF(E571=2012,VLOOKUP(D571,K_navn!$A$2:$C$359,2),"")</f>
        <v/>
      </c>
      <c r="C571" s="297" t="str">
        <f>+IF(E571=2012,VLOOKUP(D571,K_navn!$A$2:$C$359,3),"")</f>
        <v/>
      </c>
      <c r="D571" s="115">
        <f>+'Ark1'!P2385</f>
        <v>3053</v>
      </c>
      <c r="E571" s="115">
        <f>+'Ark1'!C2385</f>
        <v>2018</v>
      </c>
      <c r="F571" s="116" t="str">
        <f>+IF('Ark1'!Q2385=0,"",'Ark1'!Q2385)</f>
        <v/>
      </c>
      <c r="G571" s="116">
        <f>+'Ark1'!R2385</f>
        <v>0</v>
      </c>
      <c r="H571" s="116">
        <f>+'Ark1'!S2385</f>
        <v>0</v>
      </c>
      <c r="I571" s="222" t="str">
        <f>+IF(G571=0,"",'Ark1'!AA2385)</f>
        <v/>
      </c>
      <c r="J571" s="222" t="str">
        <f>+IF(G571=0,"",'Ark1'!AB2385)</f>
        <v/>
      </c>
      <c r="K571" s="114" t="str">
        <f>+IF(G571=0,"",'Ark1'!U2385)</f>
        <v/>
      </c>
      <c r="L571" s="222" t="str">
        <f>+IF(G571=0,"",'Ark1'!W2385)</f>
        <v/>
      </c>
      <c r="M571" s="222" t="str">
        <f>+IF(G571=0,"",'Ark1'!X2385)</f>
        <v/>
      </c>
      <c r="N571" s="114" t="str">
        <f>+IF(G571=0,"",'Ark1'!Y2385)</f>
        <v/>
      </c>
      <c r="O571" s="116" t="str">
        <f>+IF(G571=0,"",'Ark1'!Z2385)</f>
        <v/>
      </c>
      <c r="P571" s="116" t="str">
        <f t="shared" si="8"/>
        <v/>
      </c>
      <c r="Q571" s="114" t="str">
        <f>+IF(G571=0,"",'Ark1'!T2385)</f>
        <v/>
      </c>
      <c r="R571" s="222" t="str">
        <f>+IF(G571=0,"",'Ark1'!V2385)</f>
        <v/>
      </c>
      <c r="S571" s="32"/>
      <c r="T571" s="35"/>
      <c r="U571" s="35"/>
      <c r="V571" s="35"/>
      <c r="W571" s="35"/>
      <c r="X571" s="35"/>
    </row>
    <row r="572" spans="1:24" x14ac:dyDescent="0.5">
      <c r="A572" s="32"/>
      <c r="B572" s="297" t="str">
        <f>+IF(E572=2012,VLOOKUP(D572,K_navn!$A$2:$C$359,2),"")</f>
        <v/>
      </c>
      <c r="C572" s="297" t="str">
        <f>+IF(E572=2012,VLOOKUP(D572,K_navn!$A$2:$C$359,3),"")</f>
        <v/>
      </c>
      <c r="D572" s="115">
        <f>+'Ark1'!P2386</f>
        <v>3053</v>
      </c>
      <c r="E572" s="115">
        <f>+'Ark1'!C2386</f>
        <v>2019</v>
      </c>
      <c r="F572" s="116" t="str">
        <f>+IF('Ark1'!Q2386=0,"",'Ark1'!Q2386)</f>
        <v/>
      </c>
      <c r="G572" s="116">
        <f>+'Ark1'!R2386</f>
        <v>0</v>
      </c>
      <c r="H572" s="116">
        <f>+'Ark1'!S2386</f>
        <v>0</v>
      </c>
      <c r="I572" s="222" t="str">
        <f>+IF(G572=0,"",'Ark1'!AA2386)</f>
        <v/>
      </c>
      <c r="J572" s="222" t="str">
        <f>+IF(G572=0,"",'Ark1'!AB2386)</f>
        <v/>
      </c>
      <c r="K572" s="114" t="str">
        <f>+IF(G572=0,"",'Ark1'!U2386)</f>
        <v/>
      </c>
      <c r="L572" s="222" t="str">
        <f>+IF(G572=0,"",'Ark1'!W2386)</f>
        <v/>
      </c>
      <c r="M572" s="222" t="str">
        <f>+IF(G572=0,"",'Ark1'!X2386)</f>
        <v/>
      </c>
      <c r="N572" s="114" t="str">
        <f>+IF(G572=0,"",'Ark1'!Y2386)</f>
        <v/>
      </c>
      <c r="O572" s="116" t="str">
        <f>+IF(G572=0,"",'Ark1'!Z2386)</f>
        <v/>
      </c>
      <c r="P572" s="116" t="str">
        <f t="shared" si="8"/>
        <v/>
      </c>
      <c r="Q572" s="114" t="str">
        <f>+IF(G572=0,"",'Ark1'!T2386)</f>
        <v/>
      </c>
      <c r="R572" s="222" t="str">
        <f>+IF(G572=0,"",'Ark1'!V2386)</f>
        <v/>
      </c>
      <c r="S572" s="32"/>
      <c r="T572" s="35"/>
      <c r="U572" s="35"/>
      <c r="V572" s="35"/>
      <c r="W572" s="35"/>
      <c r="X572" s="35"/>
    </row>
    <row r="573" spans="1:24" x14ac:dyDescent="0.5">
      <c r="A573" s="32"/>
      <c r="B573" s="297" t="str">
        <f>+IF(E573=2012,VLOOKUP(D573,K_navn!$A$2:$C$359,2),"")</f>
        <v/>
      </c>
      <c r="C573" s="297" t="str">
        <f>+IF(E573=2012,VLOOKUP(D573,K_navn!$A$2:$C$359,3),"")</f>
        <v/>
      </c>
      <c r="D573" s="115">
        <f>+'Ark1'!P2387</f>
        <v>3053</v>
      </c>
      <c r="E573" s="115">
        <f>+'Ark1'!C2387</f>
        <v>2020</v>
      </c>
      <c r="F573" s="116" t="str">
        <f>+IF('Ark1'!Q2387=0,"",'Ark1'!Q2387)</f>
        <v/>
      </c>
      <c r="G573" s="116">
        <f>+'Ark1'!R2387</f>
        <v>0</v>
      </c>
      <c r="H573" s="116">
        <f>+'Ark1'!S2387</f>
        <v>0</v>
      </c>
      <c r="I573" s="222" t="str">
        <f>+IF(G573=0,"",'Ark1'!AA2387)</f>
        <v/>
      </c>
      <c r="J573" s="222" t="str">
        <f>+IF(G573=0,"",'Ark1'!AB2387)</f>
        <v/>
      </c>
      <c r="K573" s="114" t="str">
        <f>+IF(G573=0,"",'Ark1'!U2387)</f>
        <v/>
      </c>
      <c r="L573" s="222" t="str">
        <f>+IF(G573=0,"",'Ark1'!W2387)</f>
        <v/>
      </c>
      <c r="M573" s="222" t="str">
        <f>+IF(G573=0,"",'Ark1'!X2387)</f>
        <v/>
      </c>
      <c r="N573" s="114" t="str">
        <f>+IF(G573=0,"",'Ark1'!Y2387)</f>
        <v/>
      </c>
      <c r="O573" s="116" t="str">
        <f>+IF(G573=0,"",'Ark1'!Z2387)</f>
        <v/>
      </c>
      <c r="P573" s="116" t="str">
        <f t="shared" si="8"/>
        <v/>
      </c>
      <c r="Q573" s="114" t="str">
        <f>+IF(G573=0,"",'Ark1'!T2387)</f>
        <v/>
      </c>
      <c r="R573" s="222" t="str">
        <f>+IF(G573=0,"",'Ark1'!V2387)</f>
        <v/>
      </c>
      <c r="S573" s="32"/>
      <c r="T573" s="35"/>
      <c r="U573" s="35"/>
      <c r="V573" s="35"/>
      <c r="W573" s="35"/>
      <c r="X573" s="35"/>
    </row>
    <row r="574" spans="1:24" x14ac:dyDescent="0.5">
      <c r="A574" s="32"/>
      <c r="B574" s="297" t="str">
        <f>+IF(E574=2012,VLOOKUP(D574,K_navn!$A$2:$C$359,2),"")</f>
        <v/>
      </c>
      <c r="C574" s="297" t="str">
        <f>+IF(E574=2012,VLOOKUP(D574,K_navn!$A$2:$C$359,3),"")</f>
        <v/>
      </c>
      <c r="D574" s="115">
        <f>+'Ark1'!P2388</f>
        <v>3053</v>
      </c>
      <c r="E574" s="115">
        <f>+'Ark1'!C2388</f>
        <v>2021</v>
      </c>
      <c r="F574" s="116" t="str">
        <f>+IF('Ark1'!Q2388=0,"",'Ark1'!Q2388)</f>
        <v/>
      </c>
      <c r="G574" s="116">
        <f>+'Ark1'!R2388</f>
        <v>0</v>
      </c>
      <c r="H574" s="116">
        <f>+'Ark1'!S2388</f>
        <v>0</v>
      </c>
      <c r="I574" s="222" t="str">
        <f>+IF(G574=0,"",'Ark1'!AA2388)</f>
        <v/>
      </c>
      <c r="J574" s="222" t="str">
        <f>+IF(G574=0,"",'Ark1'!AB2388)</f>
        <v/>
      </c>
      <c r="K574" s="114" t="str">
        <f>+IF(G574=0,"",'Ark1'!U2388)</f>
        <v/>
      </c>
      <c r="L574" s="222" t="str">
        <f>+IF(G574=0,"",'Ark1'!W2388)</f>
        <v/>
      </c>
      <c r="M574" s="222" t="str">
        <f>+IF(G574=0,"",'Ark1'!X2388)</f>
        <v/>
      </c>
      <c r="N574" s="114" t="str">
        <f>+IF(G574=0,"",'Ark1'!Y2388)</f>
        <v/>
      </c>
      <c r="O574" s="116" t="str">
        <f>+IF(G574=0,"",'Ark1'!Z2388)</f>
        <v/>
      </c>
      <c r="P574" s="116" t="str">
        <f t="shared" si="8"/>
        <v/>
      </c>
      <c r="Q574" s="114" t="str">
        <f>+IF(G574=0,"",'Ark1'!T2388)</f>
        <v/>
      </c>
      <c r="R574" s="222" t="str">
        <f>+IF(G574=0,"",'Ark1'!V2388)</f>
        <v/>
      </c>
      <c r="S574" s="32"/>
      <c r="T574" s="35"/>
      <c r="U574" s="35"/>
      <c r="V574" s="35"/>
      <c r="W574" s="35"/>
      <c r="X574" s="35"/>
    </row>
    <row r="575" spans="1:24" x14ac:dyDescent="0.5">
      <c r="A575" s="32"/>
      <c r="B575" s="297" t="str">
        <f>+IF(E575=2012,VLOOKUP(D575,K_navn!$A$2:$C$359,2),"")</f>
        <v/>
      </c>
      <c r="C575" s="297" t="str">
        <f>+IF(E575=2012,VLOOKUP(D575,K_navn!$A$2:$C$359,3),"")</f>
        <v/>
      </c>
      <c r="D575" s="115">
        <f>+'Ark1'!P2389</f>
        <v>3053</v>
      </c>
      <c r="E575" s="115">
        <f>+'Ark1'!C2389</f>
        <v>2022</v>
      </c>
      <c r="F575" s="116" t="str">
        <f>+IF('Ark1'!Q2389=0,"",'Ark1'!Q2389)</f>
        <v/>
      </c>
      <c r="G575" s="116">
        <f>+'Ark1'!R2389</f>
        <v>0</v>
      </c>
      <c r="H575" s="116">
        <f>+'Ark1'!S2389</f>
        <v>0</v>
      </c>
      <c r="I575" s="222" t="str">
        <f>+IF(G575=0,"",'Ark1'!AA2389)</f>
        <v/>
      </c>
      <c r="J575" s="222" t="str">
        <f>+IF(G575=0,"",'Ark1'!AB2389)</f>
        <v/>
      </c>
      <c r="K575" s="114" t="str">
        <f>+IF(G575=0,"",'Ark1'!U2389)</f>
        <v/>
      </c>
      <c r="L575" s="222" t="str">
        <f>+IF(G575=0,"",'Ark1'!W2389)</f>
        <v/>
      </c>
      <c r="M575" s="222" t="str">
        <f>+IF(G575=0,"",'Ark1'!X2389)</f>
        <v/>
      </c>
      <c r="N575" s="114" t="str">
        <f>+IF(G575=0,"",'Ark1'!Y2389)</f>
        <v/>
      </c>
      <c r="O575" s="116" t="str">
        <f>+IF(G575=0,"",'Ark1'!Z2389)</f>
        <v/>
      </c>
      <c r="P575" s="116" t="str">
        <f t="shared" si="8"/>
        <v/>
      </c>
      <c r="Q575" s="114" t="str">
        <f>+IF(G575=0,"",'Ark1'!T2389)</f>
        <v/>
      </c>
      <c r="R575" s="222" t="str">
        <f>+IF(G575=0,"",'Ark1'!V2389)</f>
        <v/>
      </c>
      <c r="S575" s="32"/>
      <c r="T575" s="35"/>
      <c r="U575" s="35"/>
      <c r="V575" s="35"/>
      <c r="W575" s="35"/>
      <c r="X575" s="35"/>
    </row>
    <row r="576" spans="1:24" x14ac:dyDescent="0.5">
      <c r="A576" s="32"/>
      <c r="B576" s="297" t="str">
        <f>+IF(E576=2012,VLOOKUP(D576,K_navn!$A$2:$C$359,2),"")</f>
        <v>Lunner</v>
      </c>
      <c r="C576" s="297" t="str">
        <f>+IF(E576=2012,VLOOKUP(D576,K_navn!$A$2:$C$359,3),"")</f>
        <v>Viken</v>
      </c>
      <c r="D576" s="115">
        <f>+'Ark1'!P2390</f>
        <v>3054</v>
      </c>
      <c r="E576" s="115">
        <f>+'Ark1'!C2390</f>
        <v>2012</v>
      </c>
      <c r="F576" s="116" t="str">
        <f>+IF('Ark1'!Q2390=0,"",'Ark1'!Q2390)</f>
        <v/>
      </c>
      <c r="G576" s="116">
        <f>+'Ark1'!R2390</f>
        <v>0</v>
      </c>
      <c r="H576" s="116">
        <f>+'Ark1'!S2390</f>
        <v>0</v>
      </c>
      <c r="I576" s="222" t="str">
        <f>+IF(G576=0,"",'Ark1'!AA2390)</f>
        <v/>
      </c>
      <c r="J576" s="222" t="str">
        <f>+IF(G576=0,"",'Ark1'!AB2390)</f>
        <v/>
      </c>
      <c r="K576" s="114" t="str">
        <f>+IF(G576=0,"",'Ark1'!U2390)</f>
        <v/>
      </c>
      <c r="L576" s="222" t="str">
        <f>+IF(G576=0,"",'Ark1'!W2390)</f>
        <v/>
      </c>
      <c r="M576" s="222" t="str">
        <f>+IF(G576=0,"",'Ark1'!X2390)</f>
        <v/>
      </c>
      <c r="N576" s="114" t="str">
        <f>+IF(G576=0,"",'Ark1'!Y2390)</f>
        <v/>
      </c>
      <c r="O576" s="116" t="str">
        <f>+IF(G576=0,"",'Ark1'!Z2390)</f>
        <v/>
      </c>
      <c r="P576" s="116" t="str">
        <f t="shared" si="8"/>
        <v/>
      </c>
      <c r="Q576" s="114" t="str">
        <f>+IF(G576=0,"",'Ark1'!T2390)</f>
        <v/>
      </c>
      <c r="R576" s="222" t="str">
        <f>+IF(G576=0,"",'Ark1'!V2390)</f>
        <v/>
      </c>
      <c r="S576" s="32"/>
      <c r="T576" s="35"/>
      <c r="U576" s="35"/>
      <c r="V576" s="35"/>
      <c r="W576" s="35"/>
      <c r="X576" s="35"/>
    </row>
    <row r="577" spans="1:24" x14ac:dyDescent="0.5">
      <c r="A577" s="32"/>
      <c r="B577" s="297" t="str">
        <f>+IF(E577=2012,VLOOKUP(D577,K_navn!$A$2:$C$359,2),"")</f>
        <v/>
      </c>
      <c r="C577" s="297" t="str">
        <f>+IF(E577=2012,VLOOKUP(D577,K_navn!$A$2:$C$359,3),"")</f>
        <v/>
      </c>
      <c r="D577" s="115">
        <f>+'Ark1'!P2391</f>
        <v>3054</v>
      </c>
      <c r="E577" s="115">
        <f>+'Ark1'!C2391</f>
        <v>2013</v>
      </c>
      <c r="F577" s="116" t="str">
        <f>+IF('Ark1'!Q2391=0,"",'Ark1'!Q2391)</f>
        <v/>
      </c>
      <c r="G577" s="116">
        <f>+'Ark1'!R2391</f>
        <v>0</v>
      </c>
      <c r="H577" s="116">
        <f>+'Ark1'!S2391</f>
        <v>0</v>
      </c>
      <c r="I577" s="222" t="str">
        <f>+IF(G577=0,"",'Ark1'!AA2391)</f>
        <v/>
      </c>
      <c r="J577" s="222" t="str">
        <f>+IF(G577=0,"",'Ark1'!AB2391)</f>
        <v/>
      </c>
      <c r="K577" s="114" t="str">
        <f>+IF(G577=0,"",'Ark1'!U2391)</f>
        <v/>
      </c>
      <c r="L577" s="222" t="str">
        <f>+IF(G577=0,"",'Ark1'!W2391)</f>
        <v/>
      </c>
      <c r="M577" s="222" t="str">
        <f>+IF(G577=0,"",'Ark1'!X2391)</f>
        <v/>
      </c>
      <c r="N577" s="114" t="str">
        <f>+IF(G577=0,"",'Ark1'!Y2391)</f>
        <v/>
      </c>
      <c r="O577" s="116" t="str">
        <f>+IF(G577=0,"",'Ark1'!Z2391)</f>
        <v/>
      </c>
      <c r="P577" s="116" t="str">
        <f t="shared" si="8"/>
        <v/>
      </c>
      <c r="Q577" s="114" t="str">
        <f>+IF(G577=0,"",'Ark1'!T2391)</f>
        <v/>
      </c>
      <c r="R577" s="222" t="str">
        <f>+IF(G577=0,"",'Ark1'!V2391)</f>
        <v/>
      </c>
      <c r="S577" s="32"/>
      <c r="T577" s="35"/>
      <c r="U577" s="35"/>
      <c r="V577" s="35"/>
      <c r="W577" s="35"/>
      <c r="X577" s="35"/>
    </row>
    <row r="578" spans="1:24" x14ac:dyDescent="0.5">
      <c r="A578" s="32"/>
      <c r="B578" s="297" t="str">
        <f>+IF(E578=2012,VLOOKUP(D578,K_navn!$A$2:$C$359,2),"")</f>
        <v/>
      </c>
      <c r="C578" s="297" t="str">
        <f>+IF(E578=2012,VLOOKUP(D578,K_navn!$A$2:$C$359,3),"")</f>
        <v/>
      </c>
      <c r="D578" s="115">
        <f>+'Ark1'!P2392</f>
        <v>3054</v>
      </c>
      <c r="E578" s="115">
        <f>+'Ark1'!C2392</f>
        <v>2014</v>
      </c>
      <c r="F578" s="116" t="str">
        <f>+IF('Ark1'!Q2392=0,"",'Ark1'!Q2392)</f>
        <v/>
      </c>
      <c r="G578" s="116">
        <f>+'Ark1'!R2392</f>
        <v>0</v>
      </c>
      <c r="H578" s="116">
        <f>+'Ark1'!S2392</f>
        <v>0</v>
      </c>
      <c r="I578" s="222" t="str">
        <f>+IF(G578=0,"",'Ark1'!AA2392)</f>
        <v/>
      </c>
      <c r="J578" s="222" t="str">
        <f>+IF(G578=0,"",'Ark1'!AB2392)</f>
        <v/>
      </c>
      <c r="K578" s="114" t="str">
        <f>+IF(G578=0,"",'Ark1'!U2392)</f>
        <v/>
      </c>
      <c r="L578" s="222" t="str">
        <f>+IF(G578=0,"",'Ark1'!W2392)</f>
        <v/>
      </c>
      <c r="M578" s="222" t="str">
        <f>+IF(G578=0,"",'Ark1'!X2392)</f>
        <v/>
      </c>
      <c r="N578" s="114" t="str">
        <f>+IF(G578=0,"",'Ark1'!Y2392)</f>
        <v/>
      </c>
      <c r="O578" s="116" t="str">
        <f>+IF(G578=0,"",'Ark1'!Z2392)</f>
        <v/>
      </c>
      <c r="P578" s="116" t="str">
        <f t="shared" si="8"/>
        <v/>
      </c>
      <c r="Q578" s="114" t="str">
        <f>+IF(G578=0,"",'Ark1'!T2392)</f>
        <v/>
      </c>
      <c r="R578" s="222" t="str">
        <f>+IF(G578=0,"",'Ark1'!V2392)</f>
        <v/>
      </c>
      <c r="S578" s="32"/>
      <c r="T578" s="35"/>
      <c r="U578" s="35"/>
      <c r="V578" s="35"/>
      <c r="W578" s="35"/>
      <c r="X578" s="35"/>
    </row>
    <row r="579" spans="1:24" x14ac:dyDescent="0.5">
      <c r="A579" s="32"/>
      <c r="B579" s="297" t="str">
        <f>+IF(E579=2012,VLOOKUP(D579,K_navn!$A$2:$C$359,2),"")</f>
        <v/>
      </c>
      <c r="C579" s="297" t="str">
        <f>+IF(E579=2012,VLOOKUP(D579,K_navn!$A$2:$C$359,3),"")</f>
        <v/>
      </c>
      <c r="D579" s="115">
        <f>+'Ark1'!P2393</f>
        <v>3054</v>
      </c>
      <c r="E579" s="115">
        <f>+'Ark1'!C2393</f>
        <v>2015</v>
      </c>
      <c r="F579" s="116" t="str">
        <f>+IF('Ark1'!Q2393=0,"",'Ark1'!Q2393)</f>
        <v/>
      </c>
      <c r="G579" s="116">
        <f>+'Ark1'!R2393</f>
        <v>0</v>
      </c>
      <c r="H579" s="116">
        <f>+'Ark1'!S2393</f>
        <v>0</v>
      </c>
      <c r="I579" s="222" t="str">
        <f>+IF(G579=0,"",'Ark1'!AA2393)</f>
        <v/>
      </c>
      <c r="J579" s="222" t="str">
        <f>+IF(G579=0,"",'Ark1'!AB2393)</f>
        <v/>
      </c>
      <c r="K579" s="114" t="str">
        <f>+IF(G579=0,"",'Ark1'!U2393)</f>
        <v/>
      </c>
      <c r="L579" s="222" t="str">
        <f>+IF(G579=0,"",'Ark1'!W2393)</f>
        <v/>
      </c>
      <c r="M579" s="222" t="str">
        <f>+IF(G579=0,"",'Ark1'!X2393)</f>
        <v/>
      </c>
      <c r="N579" s="114" t="str">
        <f>+IF(G579=0,"",'Ark1'!Y2393)</f>
        <v/>
      </c>
      <c r="O579" s="116" t="str">
        <f>+IF(G579=0,"",'Ark1'!Z2393)</f>
        <v/>
      </c>
      <c r="P579" s="116" t="str">
        <f t="shared" si="8"/>
        <v/>
      </c>
      <c r="Q579" s="114" t="str">
        <f>+IF(G579=0,"",'Ark1'!T2393)</f>
        <v/>
      </c>
      <c r="R579" s="222" t="str">
        <f>+IF(G579=0,"",'Ark1'!V2393)</f>
        <v/>
      </c>
      <c r="S579" s="32"/>
      <c r="T579" s="35"/>
      <c r="U579" s="35"/>
      <c r="V579" s="35"/>
      <c r="W579" s="35"/>
      <c r="X579" s="35"/>
    </row>
    <row r="580" spans="1:24" x14ac:dyDescent="0.5">
      <c r="A580" s="32"/>
      <c r="B580" s="297" t="str">
        <f>+IF(E580=2012,VLOOKUP(D580,K_navn!$A$2:$C$359,2),"")</f>
        <v/>
      </c>
      <c r="C580" s="297" t="str">
        <f>+IF(E580=2012,VLOOKUP(D580,K_navn!$A$2:$C$359,3),"")</f>
        <v/>
      </c>
      <c r="D580" s="115">
        <f>+'Ark1'!P2394</f>
        <v>3054</v>
      </c>
      <c r="E580" s="115">
        <f>+'Ark1'!C2394</f>
        <v>2016</v>
      </c>
      <c r="F580" s="116" t="str">
        <f>+IF('Ark1'!Q2394=0,"",'Ark1'!Q2394)</f>
        <v/>
      </c>
      <c r="G580" s="116">
        <f>+'Ark1'!R2394</f>
        <v>0</v>
      </c>
      <c r="H580" s="116">
        <f>+'Ark1'!S2394</f>
        <v>0</v>
      </c>
      <c r="I580" s="222" t="str">
        <f>+IF(G580=0,"",'Ark1'!AA2394)</f>
        <v/>
      </c>
      <c r="J580" s="222" t="str">
        <f>+IF(G580=0,"",'Ark1'!AB2394)</f>
        <v/>
      </c>
      <c r="K580" s="114" t="str">
        <f>+IF(G580=0,"",'Ark1'!U2394)</f>
        <v/>
      </c>
      <c r="L580" s="222" t="str">
        <f>+IF(G580=0,"",'Ark1'!W2394)</f>
        <v/>
      </c>
      <c r="M580" s="222" t="str">
        <f>+IF(G580=0,"",'Ark1'!X2394)</f>
        <v/>
      </c>
      <c r="N580" s="114" t="str">
        <f>+IF(G580=0,"",'Ark1'!Y2394)</f>
        <v/>
      </c>
      <c r="O580" s="116" t="str">
        <f>+IF(G580=0,"",'Ark1'!Z2394)</f>
        <v/>
      </c>
      <c r="P580" s="116" t="str">
        <f t="shared" si="8"/>
        <v/>
      </c>
      <c r="Q580" s="114" t="str">
        <f>+IF(G580=0,"",'Ark1'!T2394)</f>
        <v/>
      </c>
      <c r="R580" s="222" t="str">
        <f>+IF(G580=0,"",'Ark1'!V2394)</f>
        <v/>
      </c>
      <c r="S580" s="32"/>
      <c r="T580" s="35"/>
      <c r="U580" s="35"/>
      <c r="V580" s="35"/>
      <c r="W580" s="35"/>
      <c r="X580" s="35"/>
    </row>
    <row r="581" spans="1:24" x14ac:dyDescent="0.5">
      <c r="A581" s="32"/>
      <c r="B581" s="297" t="str">
        <f>+IF(E581=2012,VLOOKUP(D581,K_navn!$A$2:$C$359,2),"")</f>
        <v/>
      </c>
      <c r="C581" s="297" t="str">
        <f>+IF(E581=2012,VLOOKUP(D581,K_navn!$A$2:$C$359,3),"")</f>
        <v/>
      </c>
      <c r="D581" s="115">
        <f>+'Ark1'!P2395</f>
        <v>3054</v>
      </c>
      <c r="E581" s="115">
        <f>+'Ark1'!C2395</f>
        <v>2017</v>
      </c>
      <c r="F581" s="116" t="str">
        <f>+IF('Ark1'!Q2395=0,"",'Ark1'!Q2395)</f>
        <v/>
      </c>
      <c r="G581" s="116">
        <f>+'Ark1'!R2395</f>
        <v>0</v>
      </c>
      <c r="H581" s="116">
        <f>+'Ark1'!S2395</f>
        <v>0</v>
      </c>
      <c r="I581" s="222" t="str">
        <f>+IF(G581=0,"",'Ark1'!AA2395)</f>
        <v/>
      </c>
      <c r="J581" s="222" t="str">
        <f>+IF(G581=0,"",'Ark1'!AB2395)</f>
        <v/>
      </c>
      <c r="K581" s="114" t="str">
        <f>+IF(G581=0,"",'Ark1'!U2395)</f>
        <v/>
      </c>
      <c r="L581" s="222" t="str">
        <f>+IF(G581=0,"",'Ark1'!W2395)</f>
        <v/>
      </c>
      <c r="M581" s="222" t="str">
        <f>+IF(G581=0,"",'Ark1'!X2395)</f>
        <v/>
      </c>
      <c r="N581" s="114" t="str">
        <f>+IF(G581=0,"",'Ark1'!Y2395)</f>
        <v/>
      </c>
      <c r="O581" s="116" t="str">
        <f>+IF(G581=0,"",'Ark1'!Z2395)</f>
        <v/>
      </c>
      <c r="P581" s="116" t="str">
        <f t="shared" si="8"/>
        <v/>
      </c>
      <c r="Q581" s="114" t="str">
        <f>+IF(G581=0,"",'Ark1'!T2395)</f>
        <v/>
      </c>
      <c r="R581" s="222" t="str">
        <f>+IF(G581=0,"",'Ark1'!V2395)</f>
        <v/>
      </c>
      <c r="S581" s="32"/>
      <c r="T581" s="35"/>
      <c r="U581" s="35"/>
      <c r="V581" s="35"/>
      <c r="W581" s="35"/>
      <c r="X581" s="35"/>
    </row>
    <row r="582" spans="1:24" x14ac:dyDescent="0.5">
      <c r="A582" s="32"/>
      <c r="B582" s="297" t="str">
        <f>+IF(E582=2012,VLOOKUP(D582,K_navn!$A$2:$C$359,2),"")</f>
        <v/>
      </c>
      <c r="C582" s="297" t="str">
        <f>+IF(E582=2012,VLOOKUP(D582,K_navn!$A$2:$C$359,3),"")</f>
        <v/>
      </c>
      <c r="D582" s="115">
        <f>+'Ark1'!P2396</f>
        <v>3054</v>
      </c>
      <c r="E582" s="115">
        <f>+'Ark1'!C2396</f>
        <v>2018</v>
      </c>
      <c r="F582" s="116" t="str">
        <f>+IF('Ark1'!Q2396=0,"",'Ark1'!Q2396)</f>
        <v/>
      </c>
      <c r="G582" s="116">
        <f>+'Ark1'!R2396</f>
        <v>0</v>
      </c>
      <c r="H582" s="116">
        <f>+'Ark1'!S2396</f>
        <v>0</v>
      </c>
      <c r="I582" s="222" t="str">
        <f>+IF(G582=0,"",'Ark1'!AA2396)</f>
        <v/>
      </c>
      <c r="J582" s="222" t="str">
        <f>+IF(G582=0,"",'Ark1'!AB2396)</f>
        <v/>
      </c>
      <c r="K582" s="114" t="str">
        <f>+IF(G582=0,"",'Ark1'!U2396)</f>
        <v/>
      </c>
      <c r="L582" s="222" t="str">
        <f>+IF(G582=0,"",'Ark1'!W2396)</f>
        <v/>
      </c>
      <c r="M582" s="222" t="str">
        <f>+IF(G582=0,"",'Ark1'!X2396)</f>
        <v/>
      </c>
      <c r="N582" s="114" t="str">
        <f>+IF(G582=0,"",'Ark1'!Y2396)</f>
        <v/>
      </c>
      <c r="O582" s="116" t="str">
        <f>+IF(G582=0,"",'Ark1'!Z2396)</f>
        <v/>
      </c>
      <c r="P582" s="116" t="str">
        <f t="shared" si="8"/>
        <v/>
      </c>
      <c r="Q582" s="114" t="str">
        <f>+IF(G582=0,"",'Ark1'!T2396)</f>
        <v/>
      </c>
      <c r="R582" s="222" t="str">
        <f>+IF(G582=0,"",'Ark1'!V2396)</f>
        <v/>
      </c>
      <c r="S582" s="32"/>
      <c r="T582" s="35"/>
      <c r="U582" s="35"/>
      <c r="V582" s="35"/>
      <c r="W582" s="35"/>
      <c r="X582" s="35"/>
    </row>
    <row r="583" spans="1:24" x14ac:dyDescent="0.5">
      <c r="A583" s="32"/>
      <c r="B583" s="297" t="str">
        <f>+IF(E583=2012,VLOOKUP(D583,K_navn!$A$2:$C$359,2),"")</f>
        <v/>
      </c>
      <c r="C583" s="297" t="str">
        <f>+IF(E583=2012,VLOOKUP(D583,K_navn!$A$2:$C$359,3),"")</f>
        <v/>
      </c>
      <c r="D583" s="115">
        <f>+'Ark1'!P2397</f>
        <v>3054</v>
      </c>
      <c r="E583" s="115">
        <f>+'Ark1'!C2397</f>
        <v>2019</v>
      </c>
      <c r="F583" s="116" t="str">
        <f>+IF('Ark1'!Q2397=0,"",'Ark1'!Q2397)</f>
        <v/>
      </c>
      <c r="G583" s="116">
        <f>+'Ark1'!R2397</f>
        <v>0</v>
      </c>
      <c r="H583" s="116">
        <f>+'Ark1'!S2397</f>
        <v>0</v>
      </c>
      <c r="I583" s="222" t="str">
        <f>+IF(G583=0,"",'Ark1'!AA2397)</f>
        <v/>
      </c>
      <c r="J583" s="222" t="str">
        <f>+IF(G583=0,"",'Ark1'!AB2397)</f>
        <v/>
      </c>
      <c r="K583" s="114" t="str">
        <f>+IF(G583=0,"",'Ark1'!U2397)</f>
        <v/>
      </c>
      <c r="L583" s="222" t="str">
        <f>+IF(G583=0,"",'Ark1'!W2397)</f>
        <v/>
      </c>
      <c r="M583" s="222" t="str">
        <f>+IF(G583=0,"",'Ark1'!X2397)</f>
        <v/>
      </c>
      <c r="N583" s="114" t="str">
        <f>+IF(G583=0,"",'Ark1'!Y2397)</f>
        <v/>
      </c>
      <c r="O583" s="116" t="str">
        <f>+IF(G583=0,"",'Ark1'!Z2397)</f>
        <v/>
      </c>
      <c r="P583" s="116" t="str">
        <f t="shared" si="8"/>
        <v/>
      </c>
      <c r="Q583" s="114" t="str">
        <f>+IF(G583=0,"",'Ark1'!T2397)</f>
        <v/>
      </c>
      <c r="R583" s="222" t="str">
        <f>+IF(G583=0,"",'Ark1'!V2397)</f>
        <v/>
      </c>
      <c r="S583" s="32"/>
      <c r="T583" s="35"/>
      <c r="U583" s="35"/>
      <c r="V583" s="35"/>
      <c r="W583" s="35"/>
      <c r="X583" s="35"/>
    </row>
    <row r="584" spans="1:24" x14ac:dyDescent="0.5">
      <c r="A584" s="32"/>
      <c r="B584" s="297" t="str">
        <f>+IF(E584=2012,VLOOKUP(D584,K_navn!$A$2:$C$359,2),"")</f>
        <v/>
      </c>
      <c r="C584" s="297" t="str">
        <f>+IF(E584=2012,VLOOKUP(D584,K_navn!$A$2:$C$359,3),"")</f>
        <v/>
      </c>
      <c r="D584" s="115">
        <f>+'Ark1'!P2398</f>
        <v>3054</v>
      </c>
      <c r="E584" s="115">
        <f>+'Ark1'!C2398</f>
        <v>2020</v>
      </c>
      <c r="F584" s="116" t="str">
        <f>+IF('Ark1'!Q2398=0,"",'Ark1'!Q2398)</f>
        <v/>
      </c>
      <c r="G584" s="116">
        <f>+'Ark1'!R2398</f>
        <v>0</v>
      </c>
      <c r="H584" s="116">
        <f>+'Ark1'!S2398</f>
        <v>0</v>
      </c>
      <c r="I584" s="222" t="str">
        <f>+IF(G584=0,"",'Ark1'!AA2398)</f>
        <v/>
      </c>
      <c r="J584" s="222" t="str">
        <f>+IF(G584=0,"",'Ark1'!AB2398)</f>
        <v/>
      </c>
      <c r="K584" s="114" t="str">
        <f>+IF(G584=0,"",'Ark1'!U2398)</f>
        <v/>
      </c>
      <c r="L584" s="222" t="str">
        <f>+IF(G584=0,"",'Ark1'!W2398)</f>
        <v/>
      </c>
      <c r="M584" s="222" t="str">
        <f>+IF(G584=0,"",'Ark1'!X2398)</f>
        <v/>
      </c>
      <c r="N584" s="114" t="str">
        <f>+IF(G584=0,"",'Ark1'!Y2398)</f>
        <v/>
      </c>
      <c r="O584" s="116" t="str">
        <f>+IF(G584=0,"",'Ark1'!Z2398)</f>
        <v/>
      </c>
      <c r="P584" s="116" t="str">
        <f t="shared" si="8"/>
        <v/>
      </c>
      <c r="Q584" s="114" t="str">
        <f>+IF(G584=0,"",'Ark1'!T2398)</f>
        <v/>
      </c>
      <c r="R584" s="222" t="str">
        <f>+IF(G584=0,"",'Ark1'!V2398)</f>
        <v/>
      </c>
      <c r="S584" s="32"/>
      <c r="T584" s="35"/>
      <c r="U584" s="35"/>
      <c r="V584" s="35"/>
      <c r="W584" s="35"/>
      <c r="X584" s="35"/>
    </row>
    <row r="585" spans="1:24" x14ac:dyDescent="0.5">
      <c r="A585" s="32"/>
      <c r="B585" s="297" t="str">
        <f>+IF(E585=2012,VLOOKUP(D585,K_navn!$A$2:$C$359,2),"")</f>
        <v/>
      </c>
      <c r="C585" s="297" t="str">
        <f>+IF(E585=2012,VLOOKUP(D585,K_navn!$A$2:$C$359,3),"")</f>
        <v/>
      </c>
      <c r="D585" s="115">
        <f>+'Ark1'!P2399</f>
        <v>3054</v>
      </c>
      <c r="E585" s="115">
        <f>+'Ark1'!C2399</f>
        <v>2021</v>
      </c>
      <c r="F585" s="116">
        <f>+IF('Ark1'!Q2399=0,"",'Ark1'!Q2399)</f>
        <v>1</v>
      </c>
      <c r="G585" s="116">
        <f>+'Ark1'!R2399</f>
        <v>3</v>
      </c>
      <c r="H585" s="116">
        <f>+'Ark1'!S2399</f>
        <v>3</v>
      </c>
      <c r="I585" s="222">
        <f>+IF(G585=0,"",'Ark1'!AA2399)</f>
        <v>1.1410314924691922E-2</v>
      </c>
      <c r="J585" s="222">
        <f>+IF(G585=0,"",'Ark1'!AB2399)</f>
        <v>1.0080926757481613E-2</v>
      </c>
      <c r="K585" s="114">
        <f>+IF(G585=0,"",'Ark1'!U2399)</f>
        <v>64</v>
      </c>
      <c r="L585" s="222">
        <f>+IF(G585=0,"",'Ark1'!W2399)</f>
        <v>74.966666666666683</v>
      </c>
      <c r="M585" s="222">
        <f>+IF(G585=0,"",'Ark1'!X2399)</f>
        <v>10.243893574005694</v>
      </c>
      <c r="N585" s="114">
        <f>+IF(G585=0,"",'Ark1'!Y2399)</f>
        <v>0.81649658092772603</v>
      </c>
      <c r="O585" s="116">
        <f>+IF(G585=0,"",'Ark1'!Z2399)</f>
        <v>-99.990785083232794</v>
      </c>
      <c r="P585" s="116">
        <f t="shared" si="8"/>
        <v>3</v>
      </c>
      <c r="Q585" s="114">
        <f>+IF(G585=0,"",'Ark1'!T2399)</f>
        <v>17</v>
      </c>
      <c r="R585" s="222">
        <f>+IF(G585=0,"",'Ark1'!V2399)</f>
        <v>81.220657276995311</v>
      </c>
      <c r="S585" s="32"/>
      <c r="T585" s="35"/>
      <c r="U585" s="35"/>
      <c r="V585" s="35"/>
      <c r="W585" s="35"/>
      <c r="X585" s="35"/>
    </row>
    <row r="586" spans="1:24" x14ac:dyDescent="0.5">
      <c r="A586" s="32"/>
      <c r="B586" s="297" t="str">
        <f>+IF(E586=2012,VLOOKUP(D586,K_navn!$A$2:$C$359,2),"")</f>
        <v/>
      </c>
      <c r="C586" s="297" t="str">
        <f>+IF(E586=2012,VLOOKUP(D586,K_navn!$A$2:$C$359,3),"")</f>
        <v/>
      </c>
      <c r="D586" s="115">
        <f>+'Ark1'!P2400</f>
        <v>3054</v>
      </c>
      <c r="E586" s="115">
        <f>+'Ark1'!C2400</f>
        <v>2022</v>
      </c>
      <c r="F586" s="116" t="str">
        <f>+IF('Ark1'!Q2400=0,"",'Ark1'!Q2400)</f>
        <v/>
      </c>
      <c r="G586" s="116">
        <f>+'Ark1'!R2400</f>
        <v>0</v>
      </c>
      <c r="H586" s="116">
        <f>+'Ark1'!S2400</f>
        <v>0</v>
      </c>
      <c r="I586" s="222" t="str">
        <f>+IF(G586=0,"",'Ark1'!AA2400)</f>
        <v/>
      </c>
      <c r="J586" s="222" t="str">
        <f>+IF(G586=0,"",'Ark1'!AB2400)</f>
        <v/>
      </c>
      <c r="K586" s="114" t="str">
        <f>+IF(G586=0,"",'Ark1'!U2400)</f>
        <v/>
      </c>
      <c r="L586" s="222" t="str">
        <f>+IF(G586=0,"",'Ark1'!W2400)</f>
        <v/>
      </c>
      <c r="M586" s="222" t="str">
        <f>+IF(G586=0,"",'Ark1'!X2400)</f>
        <v/>
      </c>
      <c r="N586" s="114" t="str">
        <f>+IF(G586=0,"",'Ark1'!Y2400)</f>
        <v/>
      </c>
      <c r="O586" s="116" t="str">
        <f>+IF(G586=0,"",'Ark1'!Z2400)</f>
        <v/>
      </c>
      <c r="P586" s="116" t="str">
        <f t="shared" si="8"/>
        <v/>
      </c>
      <c r="Q586" s="114" t="str">
        <f>+IF(G586=0,"",'Ark1'!T2400)</f>
        <v/>
      </c>
      <c r="R586" s="222" t="str">
        <f>+IF(G586=0,"",'Ark1'!V2400)</f>
        <v/>
      </c>
      <c r="S586" s="32"/>
      <c r="T586" s="35"/>
      <c r="U586" s="35"/>
      <c r="V586" s="35"/>
      <c r="W586" s="35"/>
      <c r="X586" s="35"/>
    </row>
    <row r="587" spans="1:24" x14ac:dyDescent="0.5">
      <c r="A587" s="32"/>
      <c r="B587" s="297" t="str">
        <f>+IF(E587=2012,VLOOKUP(D587,K_navn!$A$2:$C$359,2),"")</f>
        <v>Oslo</v>
      </c>
      <c r="C587" s="297" t="str">
        <f>+IF(E587=2012,VLOOKUP(D587,K_navn!$A$2:$C$359,3),"")</f>
        <v>Viken</v>
      </c>
      <c r="D587" s="115">
        <f>+'Ark1'!P2401</f>
        <v>3099</v>
      </c>
      <c r="E587" s="115">
        <f>+'Ark1'!C2401</f>
        <v>2012</v>
      </c>
      <c r="F587" s="116" t="str">
        <f>+IF('Ark1'!Q2401=0,"",'Ark1'!Q2401)</f>
        <v/>
      </c>
      <c r="G587" s="116">
        <f>+'Ark1'!R2401</f>
        <v>0</v>
      </c>
      <c r="H587" s="116">
        <f>+'Ark1'!S2401</f>
        <v>0</v>
      </c>
      <c r="I587" s="222" t="str">
        <f>+IF(G587=0,"",'Ark1'!AA2401)</f>
        <v/>
      </c>
      <c r="J587" s="222" t="str">
        <f>+IF(G587=0,"",'Ark1'!AB2401)</f>
        <v/>
      </c>
      <c r="K587" s="114" t="str">
        <f>+IF(G587=0,"",'Ark1'!U2401)</f>
        <v/>
      </c>
      <c r="L587" s="222" t="str">
        <f>+IF(G587=0,"",'Ark1'!W2401)</f>
        <v/>
      </c>
      <c r="M587" s="222" t="str">
        <f>+IF(G587=0,"",'Ark1'!X2401)</f>
        <v/>
      </c>
      <c r="N587" s="114" t="str">
        <f>+IF(G587=0,"",'Ark1'!Y2401)</f>
        <v/>
      </c>
      <c r="O587" s="116" t="str">
        <f>+IF(G587=0,"",'Ark1'!Z2401)</f>
        <v/>
      </c>
      <c r="P587" s="116" t="str">
        <f t="shared" si="8"/>
        <v/>
      </c>
      <c r="Q587" s="114" t="str">
        <f>+IF(G587=0,"",'Ark1'!T2401)</f>
        <v/>
      </c>
      <c r="R587" s="222" t="str">
        <f>+IF(G587=0,"",'Ark1'!V2401)</f>
        <v/>
      </c>
      <c r="S587" s="32"/>
      <c r="T587" s="35"/>
      <c r="U587" s="35"/>
      <c r="V587" s="35"/>
      <c r="W587" s="35"/>
      <c r="X587" s="35"/>
    </row>
    <row r="588" spans="1:24" x14ac:dyDescent="0.5">
      <c r="A588" s="32"/>
      <c r="B588" s="297" t="str">
        <f>+IF(E588=2012,VLOOKUP(D588,K_navn!$A$2:$C$359,2),"")</f>
        <v/>
      </c>
      <c r="C588" s="297" t="str">
        <f>+IF(E588=2012,VLOOKUP(D588,K_navn!$A$2:$C$359,3),"")</f>
        <v/>
      </c>
      <c r="D588" s="115">
        <f>+'Ark1'!P2402</f>
        <v>3099</v>
      </c>
      <c r="E588" s="115">
        <f>+'Ark1'!C2402</f>
        <v>2013</v>
      </c>
      <c r="F588" s="116">
        <f>+IF('Ark1'!Q2402=0,"",'Ark1'!Q2402)</f>
        <v>1</v>
      </c>
      <c r="G588" s="116">
        <f>+'Ark1'!R2402</f>
        <v>15</v>
      </c>
      <c r="H588" s="116">
        <f>+'Ark1'!S2402</f>
        <v>15</v>
      </c>
      <c r="I588" s="222">
        <f>+IF(G588=0,"",'Ark1'!AA2402)</f>
        <v>0.27891409445890658</v>
      </c>
      <c r="J588" s="222">
        <f>+IF(G588=0,"",'Ark1'!AB2402)</f>
        <v>0.29004982587276373</v>
      </c>
      <c r="K588" s="114">
        <f>+IF(G588=0,"",'Ark1'!U2402)</f>
        <v>58.2</v>
      </c>
      <c r="L588" s="222">
        <f>+IF(G588=0,"",'Ark1'!W2402)</f>
        <v>77.473333333333343</v>
      </c>
      <c r="M588" s="222">
        <f>+IF(G588=0,"",'Ark1'!X2402)</f>
        <v>5.7477493179696797</v>
      </c>
      <c r="N588" s="114">
        <f>+IF(G588=0,"",'Ark1'!Y2402)</f>
        <v>1.7204650534084125</v>
      </c>
      <c r="O588" s="116">
        <f>+IF(G588=0,"",'Ark1'!Z2402)</f>
        <v>-8.0360257970643705</v>
      </c>
      <c r="P588" s="116">
        <f t="shared" si="8"/>
        <v>15</v>
      </c>
      <c r="Q588" s="114">
        <f>+IF(G588=0,"",'Ark1'!T2402)</f>
        <v>14.8</v>
      </c>
      <c r="R588" s="222">
        <f>+IF(G588=0,"",'Ark1'!V2402)</f>
        <v>83.936439147706736</v>
      </c>
      <c r="S588" s="32"/>
      <c r="T588" s="35"/>
      <c r="U588" s="35"/>
      <c r="V588" s="35"/>
      <c r="W588" s="35"/>
      <c r="X588" s="35"/>
    </row>
    <row r="589" spans="1:24" x14ac:dyDescent="0.5">
      <c r="A589" s="32"/>
      <c r="B589" s="297" t="str">
        <f>+IF(E589=2012,VLOOKUP(D589,K_navn!$A$2:$C$359,2),"")</f>
        <v/>
      </c>
      <c r="C589" s="297" t="str">
        <f>+IF(E589=2012,VLOOKUP(D589,K_navn!$A$2:$C$359,3),"")</f>
        <v/>
      </c>
      <c r="D589" s="115">
        <f>+'Ark1'!P2403</f>
        <v>3099</v>
      </c>
      <c r="E589" s="115">
        <f>+'Ark1'!C2403</f>
        <v>2014</v>
      </c>
      <c r="F589" s="116" t="str">
        <f>+IF('Ark1'!Q2403=0,"",'Ark1'!Q2403)</f>
        <v/>
      </c>
      <c r="G589" s="116">
        <f>+'Ark1'!R2403</f>
        <v>0</v>
      </c>
      <c r="H589" s="116">
        <f>+'Ark1'!S2403</f>
        <v>0</v>
      </c>
      <c r="I589" s="222" t="str">
        <f>+IF(G589=0,"",'Ark1'!AA2403)</f>
        <v/>
      </c>
      <c r="J589" s="222" t="str">
        <f>+IF(G589=0,"",'Ark1'!AB2403)</f>
        <v/>
      </c>
      <c r="K589" s="114" t="str">
        <f>+IF(G589=0,"",'Ark1'!U2403)</f>
        <v/>
      </c>
      <c r="L589" s="222" t="str">
        <f>+IF(G589=0,"",'Ark1'!W2403)</f>
        <v/>
      </c>
      <c r="M589" s="222" t="str">
        <f>+IF(G589=0,"",'Ark1'!X2403)</f>
        <v/>
      </c>
      <c r="N589" s="114" t="str">
        <f>+IF(G589=0,"",'Ark1'!Y2403)</f>
        <v/>
      </c>
      <c r="O589" s="116" t="str">
        <f>+IF(G589=0,"",'Ark1'!Z2403)</f>
        <v/>
      </c>
      <c r="P589" s="116" t="str">
        <f t="shared" si="8"/>
        <v/>
      </c>
      <c r="Q589" s="114" t="str">
        <f>+IF(G589=0,"",'Ark1'!T2403)</f>
        <v/>
      </c>
      <c r="R589" s="222" t="str">
        <f>+IF(G589=0,"",'Ark1'!V2403)</f>
        <v/>
      </c>
      <c r="S589" s="32"/>
      <c r="T589" s="35"/>
      <c r="U589" s="35"/>
      <c r="V589" s="35"/>
      <c r="W589" s="35"/>
      <c r="X589" s="35"/>
    </row>
    <row r="590" spans="1:24" x14ac:dyDescent="0.5">
      <c r="A590" s="32"/>
      <c r="B590" s="297" t="str">
        <f>+IF(E590=2012,VLOOKUP(D590,K_navn!$A$2:$C$359,2),"")</f>
        <v/>
      </c>
      <c r="C590" s="297" t="str">
        <f>+IF(E590=2012,VLOOKUP(D590,K_navn!$A$2:$C$359,3),"")</f>
        <v/>
      </c>
      <c r="D590" s="115">
        <f>+'Ark1'!P2404</f>
        <v>3099</v>
      </c>
      <c r="E590" s="115">
        <f>+'Ark1'!C2404</f>
        <v>2015</v>
      </c>
      <c r="F590" s="116" t="str">
        <f>+IF('Ark1'!Q2404=0,"",'Ark1'!Q2404)</f>
        <v/>
      </c>
      <c r="G590" s="116">
        <f>+'Ark1'!R2404</f>
        <v>0</v>
      </c>
      <c r="H590" s="116">
        <f>+'Ark1'!S2404</f>
        <v>0</v>
      </c>
      <c r="I590" s="222" t="str">
        <f>+IF(G590=0,"",'Ark1'!AA2404)</f>
        <v/>
      </c>
      <c r="J590" s="222" t="str">
        <f>+IF(G590=0,"",'Ark1'!AB2404)</f>
        <v/>
      </c>
      <c r="K590" s="114" t="str">
        <f>+IF(G590=0,"",'Ark1'!U2404)</f>
        <v/>
      </c>
      <c r="L590" s="222" t="str">
        <f>+IF(G590=0,"",'Ark1'!W2404)</f>
        <v/>
      </c>
      <c r="M590" s="222" t="str">
        <f>+IF(G590=0,"",'Ark1'!X2404)</f>
        <v/>
      </c>
      <c r="N590" s="114" t="str">
        <f>+IF(G590=0,"",'Ark1'!Y2404)</f>
        <v/>
      </c>
      <c r="O590" s="116" t="str">
        <f>+IF(G590=0,"",'Ark1'!Z2404)</f>
        <v/>
      </c>
      <c r="P590" s="116" t="str">
        <f t="shared" si="8"/>
        <v/>
      </c>
      <c r="Q590" s="114" t="str">
        <f>+IF(G590=0,"",'Ark1'!T2404)</f>
        <v/>
      </c>
      <c r="R590" s="222" t="str">
        <f>+IF(G590=0,"",'Ark1'!V2404)</f>
        <v/>
      </c>
      <c r="S590" s="32"/>
      <c r="T590" s="35"/>
      <c r="U590" s="35"/>
      <c r="V590" s="35"/>
      <c r="W590" s="35"/>
      <c r="X590" s="35"/>
    </row>
    <row r="591" spans="1:24" x14ac:dyDescent="0.5">
      <c r="A591" s="32"/>
      <c r="B591" s="297" t="str">
        <f>+IF(E591=2012,VLOOKUP(D591,K_navn!$A$2:$C$359,2),"")</f>
        <v/>
      </c>
      <c r="C591" s="297" t="str">
        <f>+IF(E591=2012,VLOOKUP(D591,K_navn!$A$2:$C$359,3),"")</f>
        <v/>
      </c>
      <c r="D591" s="115">
        <f>+'Ark1'!P2405</f>
        <v>3099</v>
      </c>
      <c r="E591" s="115">
        <f>+'Ark1'!C2405</f>
        <v>2016</v>
      </c>
      <c r="F591" s="116" t="str">
        <f>+IF('Ark1'!Q2405=0,"",'Ark1'!Q2405)</f>
        <v/>
      </c>
      <c r="G591" s="116">
        <f>+'Ark1'!R2405</f>
        <v>0</v>
      </c>
      <c r="H591" s="116">
        <f>+'Ark1'!S2405</f>
        <v>0</v>
      </c>
      <c r="I591" s="222" t="str">
        <f>+IF(G591=0,"",'Ark1'!AA2405)</f>
        <v/>
      </c>
      <c r="J591" s="222" t="str">
        <f>+IF(G591=0,"",'Ark1'!AB2405)</f>
        <v/>
      </c>
      <c r="K591" s="114" t="str">
        <f>+IF(G591=0,"",'Ark1'!U2405)</f>
        <v/>
      </c>
      <c r="L591" s="222" t="str">
        <f>+IF(G591=0,"",'Ark1'!W2405)</f>
        <v/>
      </c>
      <c r="M591" s="222" t="str">
        <f>+IF(G591=0,"",'Ark1'!X2405)</f>
        <v/>
      </c>
      <c r="N591" s="114" t="str">
        <f>+IF(G591=0,"",'Ark1'!Y2405)</f>
        <v/>
      </c>
      <c r="O591" s="116" t="str">
        <f>+IF(G591=0,"",'Ark1'!Z2405)</f>
        <v/>
      </c>
      <c r="P591" s="116" t="str">
        <f t="shared" si="8"/>
        <v/>
      </c>
      <c r="Q591" s="114" t="str">
        <f>+IF(G591=0,"",'Ark1'!T2405)</f>
        <v/>
      </c>
      <c r="R591" s="222" t="str">
        <f>+IF(G591=0,"",'Ark1'!V2405)</f>
        <v/>
      </c>
      <c r="S591" s="32"/>
      <c r="T591" s="35"/>
      <c r="U591" s="35"/>
      <c r="V591" s="35"/>
      <c r="W591" s="35"/>
      <c r="X591" s="35"/>
    </row>
    <row r="592" spans="1:24" x14ac:dyDescent="0.5">
      <c r="A592" s="32"/>
      <c r="B592" s="297" t="str">
        <f>+IF(E592=2012,VLOOKUP(D592,K_navn!$A$2:$C$359,2),"")</f>
        <v/>
      </c>
      <c r="C592" s="297" t="str">
        <f>+IF(E592=2012,VLOOKUP(D592,K_navn!$A$2:$C$359,3),"")</f>
        <v/>
      </c>
      <c r="D592" s="115">
        <f>+'Ark1'!P2406</f>
        <v>3099</v>
      </c>
      <c r="E592" s="115">
        <f>+'Ark1'!C2406</f>
        <v>2017</v>
      </c>
      <c r="F592" s="116" t="str">
        <f>+IF('Ark1'!Q2406=0,"",'Ark1'!Q2406)</f>
        <v/>
      </c>
      <c r="G592" s="116">
        <f>+'Ark1'!R2406</f>
        <v>0</v>
      </c>
      <c r="H592" s="116">
        <f>+'Ark1'!S2406</f>
        <v>0</v>
      </c>
      <c r="I592" s="222" t="str">
        <f>+IF(G592=0,"",'Ark1'!AA2406)</f>
        <v/>
      </c>
      <c r="J592" s="222" t="str">
        <f>+IF(G592=0,"",'Ark1'!AB2406)</f>
        <v/>
      </c>
      <c r="K592" s="114" t="str">
        <f>+IF(G592=0,"",'Ark1'!U2406)</f>
        <v/>
      </c>
      <c r="L592" s="222" t="str">
        <f>+IF(G592=0,"",'Ark1'!W2406)</f>
        <v/>
      </c>
      <c r="M592" s="222" t="str">
        <f>+IF(G592=0,"",'Ark1'!X2406)</f>
        <v/>
      </c>
      <c r="N592" s="114" t="str">
        <f>+IF(G592=0,"",'Ark1'!Y2406)</f>
        <v/>
      </c>
      <c r="O592" s="116" t="str">
        <f>+IF(G592=0,"",'Ark1'!Z2406)</f>
        <v/>
      </c>
      <c r="P592" s="116" t="str">
        <f t="shared" si="8"/>
        <v/>
      </c>
      <c r="Q592" s="114" t="str">
        <f>+IF(G592=0,"",'Ark1'!T2406)</f>
        <v/>
      </c>
      <c r="R592" s="222" t="str">
        <f>+IF(G592=0,"",'Ark1'!V2406)</f>
        <v/>
      </c>
      <c r="S592" s="32"/>
      <c r="T592" s="35"/>
      <c r="U592" s="35"/>
      <c r="V592" s="35"/>
      <c r="W592" s="35"/>
      <c r="X592" s="35"/>
    </row>
    <row r="593" spans="1:24" x14ac:dyDescent="0.5">
      <c r="A593" s="32"/>
      <c r="B593" s="297" t="str">
        <f>+IF(E593=2012,VLOOKUP(D593,K_navn!$A$2:$C$359,2),"")</f>
        <v/>
      </c>
      <c r="C593" s="297" t="str">
        <f>+IF(E593=2012,VLOOKUP(D593,K_navn!$A$2:$C$359,3),"")</f>
        <v/>
      </c>
      <c r="D593" s="115">
        <f>+'Ark1'!P2407</f>
        <v>3099</v>
      </c>
      <c r="E593" s="115">
        <f>+'Ark1'!C2407</f>
        <v>2018</v>
      </c>
      <c r="F593" s="116" t="str">
        <f>+IF('Ark1'!Q2407=0,"",'Ark1'!Q2407)</f>
        <v/>
      </c>
      <c r="G593" s="116">
        <f>+'Ark1'!R2407</f>
        <v>0</v>
      </c>
      <c r="H593" s="116">
        <f>+'Ark1'!S2407</f>
        <v>0</v>
      </c>
      <c r="I593" s="222" t="str">
        <f>+IF(G593=0,"",'Ark1'!AA2407)</f>
        <v/>
      </c>
      <c r="J593" s="222" t="str">
        <f>+IF(G593=0,"",'Ark1'!AB2407)</f>
        <v/>
      </c>
      <c r="K593" s="114" t="str">
        <f>+IF(G593=0,"",'Ark1'!U2407)</f>
        <v/>
      </c>
      <c r="L593" s="222" t="str">
        <f>+IF(G593=0,"",'Ark1'!W2407)</f>
        <v/>
      </c>
      <c r="M593" s="222" t="str">
        <f>+IF(G593=0,"",'Ark1'!X2407)</f>
        <v/>
      </c>
      <c r="N593" s="114" t="str">
        <f>+IF(G593=0,"",'Ark1'!Y2407)</f>
        <v/>
      </c>
      <c r="O593" s="116" t="str">
        <f>+IF(G593=0,"",'Ark1'!Z2407)</f>
        <v/>
      </c>
      <c r="P593" s="116" t="str">
        <f t="shared" si="8"/>
        <v/>
      </c>
      <c r="Q593" s="114" t="str">
        <f>+IF(G593=0,"",'Ark1'!T2407)</f>
        <v/>
      </c>
      <c r="R593" s="222" t="str">
        <f>+IF(G593=0,"",'Ark1'!V2407)</f>
        <v/>
      </c>
      <c r="S593" s="32"/>
      <c r="T593" s="35"/>
      <c r="U593" s="35"/>
      <c r="V593" s="35"/>
      <c r="W593" s="35"/>
      <c r="X593" s="35"/>
    </row>
    <row r="594" spans="1:24" x14ac:dyDescent="0.5">
      <c r="A594" s="32"/>
      <c r="B594" s="297" t="str">
        <f>+IF(E594=2012,VLOOKUP(D594,K_navn!$A$2:$C$359,2),"")</f>
        <v/>
      </c>
      <c r="C594" s="297" t="str">
        <f>+IF(E594=2012,VLOOKUP(D594,K_navn!$A$2:$C$359,3),"")</f>
        <v/>
      </c>
      <c r="D594" s="115">
        <f>+'Ark1'!P2408</f>
        <v>3099</v>
      </c>
      <c r="E594" s="115">
        <f>+'Ark1'!C2408</f>
        <v>2019</v>
      </c>
      <c r="F594" s="116" t="str">
        <f>+IF('Ark1'!Q2408=0,"",'Ark1'!Q2408)</f>
        <v/>
      </c>
      <c r="G594" s="116">
        <f>+'Ark1'!R2408</f>
        <v>0</v>
      </c>
      <c r="H594" s="116">
        <f>+'Ark1'!S2408</f>
        <v>0</v>
      </c>
      <c r="I594" s="222" t="str">
        <f>+IF(G594=0,"",'Ark1'!AA2408)</f>
        <v/>
      </c>
      <c r="J594" s="222" t="str">
        <f>+IF(G594=0,"",'Ark1'!AB2408)</f>
        <v/>
      </c>
      <c r="K594" s="114" t="str">
        <f>+IF(G594=0,"",'Ark1'!U2408)</f>
        <v/>
      </c>
      <c r="L594" s="222" t="str">
        <f>+IF(G594=0,"",'Ark1'!W2408)</f>
        <v/>
      </c>
      <c r="M594" s="222" t="str">
        <f>+IF(G594=0,"",'Ark1'!X2408)</f>
        <v/>
      </c>
      <c r="N594" s="114" t="str">
        <f>+IF(G594=0,"",'Ark1'!Y2408)</f>
        <v/>
      </c>
      <c r="O594" s="116" t="str">
        <f>+IF(G594=0,"",'Ark1'!Z2408)</f>
        <v/>
      </c>
      <c r="P594" s="116" t="str">
        <f t="shared" si="8"/>
        <v/>
      </c>
      <c r="Q594" s="114" t="str">
        <f>+IF(G594=0,"",'Ark1'!T2408)</f>
        <v/>
      </c>
      <c r="R594" s="222" t="str">
        <f>+IF(G594=0,"",'Ark1'!V2408)</f>
        <v/>
      </c>
      <c r="S594" s="32"/>
      <c r="T594" s="35"/>
      <c r="U594" s="35"/>
      <c r="V594" s="35"/>
      <c r="W594" s="35"/>
      <c r="X594" s="35"/>
    </row>
    <row r="595" spans="1:24" x14ac:dyDescent="0.5">
      <c r="A595" s="32"/>
      <c r="B595" s="297" t="str">
        <f>+IF(E595=2012,VLOOKUP(D595,K_navn!$A$2:$C$359,2),"")</f>
        <v/>
      </c>
      <c r="C595" s="297" t="str">
        <f>+IF(E595=2012,VLOOKUP(D595,K_navn!$A$2:$C$359,3),"")</f>
        <v/>
      </c>
      <c r="D595" s="115">
        <f>+'Ark1'!P2409</f>
        <v>3099</v>
      </c>
      <c r="E595" s="115">
        <f>+'Ark1'!C2409</f>
        <v>2020</v>
      </c>
      <c r="F595" s="116" t="str">
        <f>+IF('Ark1'!Q2409=0,"",'Ark1'!Q2409)</f>
        <v/>
      </c>
      <c r="G595" s="116">
        <f>+'Ark1'!R2409</f>
        <v>0</v>
      </c>
      <c r="H595" s="116">
        <f>+'Ark1'!S2409</f>
        <v>0</v>
      </c>
      <c r="I595" s="222" t="str">
        <f>+IF(G595=0,"",'Ark1'!AA2409)</f>
        <v/>
      </c>
      <c r="J595" s="222" t="str">
        <f>+IF(G595=0,"",'Ark1'!AB2409)</f>
        <v/>
      </c>
      <c r="K595" s="114" t="str">
        <f>+IF(G595=0,"",'Ark1'!U2409)</f>
        <v/>
      </c>
      <c r="L595" s="222" t="str">
        <f>+IF(G595=0,"",'Ark1'!W2409)</f>
        <v/>
      </c>
      <c r="M595" s="222" t="str">
        <f>+IF(G595=0,"",'Ark1'!X2409)</f>
        <v/>
      </c>
      <c r="N595" s="114" t="str">
        <f>+IF(G595=0,"",'Ark1'!Y2409)</f>
        <v/>
      </c>
      <c r="O595" s="116" t="str">
        <f>+IF(G595=0,"",'Ark1'!Z2409)</f>
        <v/>
      </c>
      <c r="P595" s="116" t="str">
        <f t="shared" si="8"/>
        <v/>
      </c>
      <c r="Q595" s="114" t="str">
        <f>+IF(G595=0,"",'Ark1'!T2409)</f>
        <v/>
      </c>
      <c r="R595" s="222" t="str">
        <f>+IF(G595=0,"",'Ark1'!V2409)</f>
        <v/>
      </c>
      <c r="S595" s="32"/>
      <c r="T595" s="35"/>
      <c r="U595" s="35"/>
      <c r="V595" s="35"/>
      <c r="W595" s="35"/>
      <c r="X595" s="35"/>
    </row>
    <row r="596" spans="1:24" x14ac:dyDescent="0.5">
      <c r="A596" s="32"/>
      <c r="B596" s="297" t="str">
        <f>+IF(E596=2012,VLOOKUP(D596,K_navn!$A$2:$C$359,2),"")</f>
        <v/>
      </c>
      <c r="C596" s="297" t="str">
        <f>+IF(E596=2012,VLOOKUP(D596,K_navn!$A$2:$C$359,3),"")</f>
        <v/>
      </c>
      <c r="D596" s="115">
        <f>+'Ark1'!P2410</f>
        <v>3099</v>
      </c>
      <c r="E596" s="115">
        <f>+'Ark1'!C2410</f>
        <v>2021</v>
      </c>
      <c r="F596" s="116" t="str">
        <f>+IF('Ark1'!Q2410=0,"",'Ark1'!Q2410)</f>
        <v/>
      </c>
      <c r="G596" s="116">
        <f>+'Ark1'!R2410</f>
        <v>0</v>
      </c>
      <c r="H596" s="116">
        <f>+'Ark1'!S2410</f>
        <v>0</v>
      </c>
      <c r="I596" s="222" t="str">
        <f>+IF(G596=0,"",'Ark1'!AA2410)</f>
        <v/>
      </c>
      <c r="J596" s="222" t="str">
        <f>+IF(G596=0,"",'Ark1'!AB2410)</f>
        <v/>
      </c>
      <c r="K596" s="114" t="str">
        <f>+IF(G596=0,"",'Ark1'!U2410)</f>
        <v/>
      </c>
      <c r="L596" s="222" t="str">
        <f>+IF(G596=0,"",'Ark1'!W2410)</f>
        <v/>
      </c>
      <c r="M596" s="222" t="str">
        <f>+IF(G596=0,"",'Ark1'!X2410)</f>
        <v/>
      </c>
      <c r="N596" s="114" t="str">
        <f>+IF(G596=0,"",'Ark1'!Y2410)</f>
        <v/>
      </c>
      <c r="O596" s="116" t="str">
        <f>+IF(G596=0,"",'Ark1'!Z2410)</f>
        <v/>
      </c>
      <c r="P596" s="116" t="str">
        <f t="shared" si="8"/>
        <v/>
      </c>
      <c r="Q596" s="114" t="str">
        <f>+IF(G596=0,"",'Ark1'!T2410)</f>
        <v/>
      </c>
      <c r="R596" s="222" t="str">
        <f>+IF(G596=0,"",'Ark1'!V2410)</f>
        <v/>
      </c>
      <c r="S596" s="32"/>
      <c r="T596" s="35"/>
      <c r="U596" s="35"/>
      <c r="V596" s="35"/>
      <c r="W596" s="35"/>
      <c r="X596" s="35"/>
    </row>
    <row r="597" spans="1:24" x14ac:dyDescent="0.5">
      <c r="A597" s="32"/>
      <c r="B597" s="297" t="str">
        <f>+IF(E597=2012,VLOOKUP(D597,K_navn!$A$2:$C$359,2),"")</f>
        <v/>
      </c>
      <c r="C597" s="297" t="str">
        <f>+IF(E597=2012,VLOOKUP(D597,K_navn!$A$2:$C$359,3),"")</f>
        <v/>
      </c>
      <c r="D597" s="115">
        <f>+'Ark1'!P2411</f>
        <v>3099</v>
      </c>
      <c r="E597" s="115">
        <f>+'Ark1'!C2411</f>
        <v>2022</v>
      </c>
      <c r="F597" s="116" t="str">
        <f>+IF('Ark1'!Q2411=0,"",'Ark1'!Q2411)</f>
        <v/>
      </c>
      <c r="G597" s="116">
        <f>+'Ark1'!R2411</f>
        <v>0</v>
      </c>
      <c r="H597" s="116">
        <f>+'Ark1'!S2411</f>
        <v>0</v>
      </c>
      <c r="I597" s="222" t="str">
        <f>+IF(G597=0,"",'Ark1'!AA2411)</f>
        <v/>
      </c>
      <c r="J597" s="222" t="str">
        <f>+IF(G597=0,"",'Ark1'!AB2411)</f>
        <v/>
      </c>
      <c r="K597" s="114" t="str">
        <f>+IF(G597=0,"",'Ark1'!U2411)</f>
        <v/>
      </c>
      <c r="L597" s="222" t="str">
        <f>+IF(G597=0,"",'Ark1'!W2411)</f>
        <v/>
      </c>
      <c r="M597" s="222" t="str">
        <f>+IF(G597=0,"",'Ark1'!X2411)</f>
        <v/>
      </c>
      <c r="N597" s="114" t="str">
        <f>+IF(G597=0,"",'Ark1'!Y2411)</f>
        <v/>
      </c>
      <c r="O597" s="116" t="str">
        <f>+IF(G597=0,"",'Ark1'!Z2411)</f>
        <v/>
      </c>
      <c r="P597" s="116" t="str">
        <f t="shared" si="8"/>
        <v/>
      </c>
      <c r="Q597" s="114" t="str">
        <f>+IF(G597=0,"",'Ark1'!T2411)</f>
        <v/>
      </c>
      <c r="R597" s="222" t="str">
        <f>+IF(G597=0,"",'Ark1'!V2411)</f>
        <v/>
      </c>
      <c r="S597" s="32"/>
      <c r="T597" s="35"/>
      <c r="U597" s="35"/>
      <c r="V597" s="35"/>
      <c r="W597" s="35"/>
      <c r="X597" s="35"/>
    </row>
    <row r="598" spans="1:24" x14ac:dyDescent="0.5">
      <c r="A598" s="32"/>
      <c r="B598" s="297" t="str">
        <f>+IF(E598=2012,VLOOKUP(D598,K_navn!$A$2:$C$359,2),"")</f>
        <v>Kongsvinger</v>
      </c>
      <c r="C598" s="297" t="str">
        <f>+IF(E598=2012,VLOOKUP(D598,K_navn!$A$2:$C$359,3),"")</f>
        <v>Innlandet</v>
      </c>
      <c r="D598" s="115">
        <f>+'Ark1'!P2412</f>
        <v>3401</v>
      </c>
      <c r="E598" s="115">
        <f>+'Ark1'!C2412</f>
        <v>2012</v>
      </c>
      <c r="F598" s="116" t="str">
        <f>+IF('Ark1'!Q2412=0,"",'Ark1'!Q2412)</f>
        <v/>
      </c>
      <c r="G598" s="116">
        <f>+'Ark1'!R2412</f>
        <v>0</v>
      </c>
      <c r="H598" s="116">
        <f>+'Ark1'!S2412</f>
        <v>0</v>
      </c>
      <c r="I598" s="222" t="str">
        <f>+IF(G598=0,"",'Ark1'!AA2412)</f>
        <v/>
      </c>
      <c r="J598" s="222" t="str">
        <f>+IF(G598=0,"",'Ark1'!AB2412)</f>
        <v/>
      </c>
      <c r="K598" s="114" t="str">
        <f>+IF(G598=0,"",'Ark1'!U2412)</f>
        <v/>
      </c>
      <c r="L598" s="222" t="str">
        <f>+IF(G598=0,"",'Ark1'!W2412)</f>
        <v/>
      </c>
      <c r="M598" s="222" t="str">
        <f>+IF(G598=0,"",'Ark1'!X2412)</f>
        <v/>
      </c>
      <c r="N598" s="114" t="str">
        <f>+IF(G598=0,"",'Ark1'!Y2412)</f>
        <v/>
      </c>
      <c r="O598" s="116" t="str">
        <f>+IF(G598=0,"",'Ark1'!Z2412)</f>
        <v/>
      </c>
      <c r="P598" s="116" t="str">
        <f t="shared" si="8"/>
        <v/>
      </c>
      <c r="Q598" s="114" t="str">
        <f>+IF(G598=0,"",'Ark1'!T2412)</f>
        <v/>
      </c>
      <c r="R598" s="222" t="str">
        <f>+IF(G598=0,"",'Ark1'!V2412)</f>
        <v/>
      </c>
      <c r="S598" s="32"/>
      <c r="T598" s="35"/>
      <c r="U598" s="35"/>
      <c r="V598" s="35"/>
      <c r="W598" s="35"/>
      <c r="X598" s="35"/>
    </row>
    <row r="599" spans="1:24" x14ac:dyDescent="0.5">
      <c r="A599" s="32"/>
      <c r="B599" s="297" t="str">
        <f>+IF(E599=2012,VLOOKUP(D599,K_navn!$A$2:$C$359,2),"")</f>
        <v/>
      </c>
      <c r="C599" s="297" t="str">
        <f>+IF(E599=2012,VLOOKUP(D599,K_navn!$A$2:$C$359,3),"")</f>
        <v/>
      </c>
      <c r="D599" s="115">
        <f>+'Ark1'!P2413</f>
        <v>3401</v>
      </c>
      <c r="E599" s="115">
        <f>+'Ark1'!C2413</f>
        <v>2013</v>
      </c>
      <c r="F599" s="116" t="str">
        <f>+IF('Ark1'!Q2413=0,"",'Ark1'!Q2413)</f>
        <v/>
      </c>
      <c r="G599" s="116">
        <f>+'Ark1'!R2413</f>
        <v>0</v>
      </c>
      <c r="H599" s="116">
        <f>+'Ark1'!S2413</f>
        <v>0</v>
      </c>
      <c r="I599" s="222" t="str">
        <f>+IF(G599=0,"",'Ark1'!AA2413)</f>
        <v/>
      </c>
      <c r="J599" s="222" t="str">
        <f>+IF(G599=0,"",'Ark1'!AB2413)</f>
        <v/>
      </c>
      <c r="K599" s="114" t="str">
        <f>+IF(G599=0,"",'Ark1'!U2413)</f>
        <v/>
      </c>
      <c r="L599" s="222" t="str">
        <f>+IF(G599=0,"",'Ark1'!W2413)</f>
        <v/>
      </c>
      <c r="M599" s="222" t="str">
        <f>+IF(G599=0,"",'Ark1'!X2413)</f>
        <v/>
      </c>
      <c r="N599" s="114" t="str">
        <f>+IF(G599=0,"",'Ark1'!Y2413)</f>
        <v/>
      </c>
      <c r="O599" s="116" t="str">
        <f>+IF(G599=0,"",'Ark1'!Z2413)</f>
        <v/>
      </c>
      <c r="P599" s="116" t="str">
        <f t="shared" si="8"/>
        <v/>
      </c>
      <c r="Q599" s="114" t="str">
        <f>+IF(G599=0,"",'Ark1'!T2413)</f>
        <v/>
      </c>
      <c r="R599" s="222" t="str">
        <f>+IF(G599=0,"",'Ark1'!V2413)</f>
        <v/>
      </c>
      <c r="S599" s="32"/>
      <c r="T599" s="35"/>
      <c r="U599" s="35"/>
      <c r="V599" s="35"/>
      <c r="W599" s="35"/>
      <c r="X599" s="35"/>
    </row>
    <row r="600" spans="1:24" x14ac:dyDescent="0.5">
      <c r="A600" s="32"/>
      <c r="B600" s="297" t="str">
        <f>+IF(E600=2012,VLOOKUP(D600,K_navn!$A$2:$C$359,2),"")</f>
        <v/>
      </c>
      <c r="C600" s="297" t="str">
        <f>+IF(E600=2012,VLOOKUP(D600,K_navn!$A$2:$C$359,3),"")</f>
        <v/>
      </c>
      <c r="D600" s="115">
        <f>+'Ark1'!P2414</f>
        <v>3401</v>
      </c>
      <c r="E600" s="115">
        <f>+'Ark1'!C2414</f>
        <v>2014</v>
      </c>
      <c r="F600" s="116" t="str">
        <f>+IF('Ark1'!Q2414=0,"",'Ark1'!Q2414)</f>
        <v/>
      </c>
      <c r="G600" s="116">
        <f>+'Ark1'!R2414</f>
        <v>0</v>
      </c>
      <c r="H600" s="116">
        <f>+'Ark1'!S2414</f>
        <v>0</v>
      </c>
      <c r="I600" s="222" t="str">
        <f>+IF(G600=0,"",'Ark1'!AA2414)</f>
        <v/>
      </c>
      <c r="J600" s="222" t="str">
        <f>+IF(G600=0,"",'Ark1'!AB2414)</f>
        <v/>
      </c>
      <c r="K600" s="114" t="str">
        <f>+IF(G600=0,"",'Ark1'!U2414)</f>
        <v/>
      </c>
      <c r="L600" s="222" t="str">
        <f>+IF(G600=0,"",'Ark1'!W2414)</f>
        <v/>
      </c>
      <c r="M600" s="222" t="str">
        <f>+IF(G600=0,"",'Ark1'!X2414)</f>
        <v/>
      </c>
      <c r="N600" s="114" t="str">
        <f>+IF(G600=0,"",'Ark1'!Y2414)</f>
        <v/>
      </c>
      <c r="O600" s="116" t="str">
        <f>+IF(G600=0,"",'Ark1'!Z2414)</f>
        <v/>
      </c>
      <c r="P600" s="116" t="str">
        <f t="shared" si="8"/>
        <v/>
      </c>
      <c r="Q600" s="114" t="str">
        <f>+IF(G600=0,"",'Ark1'!T2414)</f>
        <v/>
      </c>
      <c r="R600" s="222" t="str">
        <f>+IF(G600=0,"",'Ark1'!V2414)</f>
        <v/>
      </c>
      <c r="S600" s="32"/>
      <c r="T600" s="35"/>
      <c r="U600" s="35"/>
      <c r="V600" s="35"/>
      <c r="W600" s="35"/>
      <c r="X600" s="35"/>
    </row>
    <row r="601" spans="1:24" x14ac:dyDescent="0.5">
      <c r="A601" s="32"/>
      <c r="B601" s="297" t="str">
        <f>+IF(E601=2012,VLOOKUP(D601,K_navn!$A$2:$C$359,2),"")</f>
        <v/>
      </c>
      <c r="C601" s="297" t="str">
        <f>+IF(E601=2012,VLOOKUP(D601,K_navn!$A$2:$C$359,3),"")</f>
        <v/>
      </c>
      <c r="D601" s="115">
        <f>+'Ark1'!P2415</f>
        <v>3401</v>
      </c>
      <c r="E601" s="115">
        <f>+'Ark1'!C2415</f>
        <v>2015</v>
      </c>
      <c r="F601" s="116">
        <f>+IF('Ark1'!Q2415=0,"",'Ark1'!Q2415)</f>
        <v>1</v>
      </c>
      <c r="G601" s="116">
        <f>+'Ark1'!R2415</f>
        <v>177</v>
      </c>
      <c r="H601" s="116">
        <f>+'Ark1'!S2415</f>
        <v>176</v>
      </c>
      <c r="I601" s="222">
        <f>+IF(G601=0,"",'Ark1'!AA2415)</f>
        <v>0.46639087244077881</v>
      </c>
      <c r="J601" s="222">
        <f>+IF(G601=0,"",'Ark1'!AB2415)</f>
        <v>0.43988062015716495</v>
      </c>
      <c r="K601" s="114">
        <f>+IF(G601=0,"",'Ark1'!U2415)</f>
        <v>61.204545454545446</v>
      </c>
      <c r="L601" s="222">
        <f>+IF(G601=0,"",'Ark1'!W2415)</f>
        <v>76.546590909090938</v>
      </c>
      <c r="M601" s="222">
        <f>+IF(G601=0,"",'Ark1'!X2415)</f>
        <v>9.8123698470072629</v>
      </c>
      <c r="N601" s="114">
        <f>+IF(G601=0,"",'Ark1'!Y2415)</f>
        <v>2.5987719604613142</v>
      </c>
      <c r="O601" s="116">
        <f>+IF(G601=0,"",'Ark1'!Z2415)</f>
        <v>-49.870041785652049</v>
      </c>
      <c r="P601" s="116">
        <f t="shared" si="8"/>
        <v>176</v>
      </c>
      <c r="Q601" s="114">
        <f>+IF(G601=0,"",'Ark1'!T2415)</f>
        <v>16.107344632768356</v>
      </c>
      <c r="R601" s="222">
        <f>+IF(G601=0,"",'Ark1'!V2415)</f>
        <v>83.144760169408016</v>
      </c>
      <c r="S601" s="32"/>
      <c r="T601" s="35"/>
      <c r="U601" s="35"/>
      <c r="V601" s="35"/>
      <c r="W601" s="35"/>
      <c r="X601" s="35"/>
    </row>
    <row r="602" spans="1:24" x14ac:dyDescent="0.5">
      <c r="A602" s="32"/>
      <c r="B602" s="297" t="str">
        <f>+IF(E602=2012,VLOOKUP(D602,K_navn!$A$2:$C$359,2),"")</f>
        <v/>
      </c>
      <c r="C602" s="297" t="str">
        <f>+IF(E602=2012,VLOOKUP(D602,K_navn!$A$2:$C$359,3),"")</f>
        <v/>
      </c>
      <c r="D602" s="115">
        <f>+'Ark1'!P2416</f>
        <v>3401</v>
      </c>
      <c r="E602" s="115">
        <f>+'Ark1'!C2416</f>
        <v>2016</v>
      </c>
      <c r="F602" s="116">
        <f>+IF('Ark1'!Q2416=0,"",'Ark1'!Q2416)</f>
        <v>1</v>
      </c>
      <c r="G602" s="116">
        <f>+'Ark1'!R2416</f>
        <v>5</v>
      </c>
      <c r="H602" s="116">
        <f>+'Ark1'!S2416</f>
        <v>5</v>
      </c>
      <c r="I602" s="222">
        <f>+IF(G602=0,"",'Ark1'!AA2416)</f>
        <v>1.0661890139883999E-2</v>
      </c>
      <c r="J602" s="222">
        <f>+IF(G602=0,"",'Ark1'!AB2416)</f>
        <v>1.1933438791183216E-2</v>
      </c>
      <c r="K602" s="114">
        <f>+IF(G602=0,"",'Ark1'!U2416)</f>
        <v>58.2</v>
      </c>
      <c r="L602" s="222">
        <f>+IF(G602=0,"",'Ark1'!W2416)</f>
        <v>91.18</v>
      </c>
      <c r="M602" s="222">
        <f>+IF(G602=0,"",'Ark1'!X2416)</f>
        <v>5.8717629379938652</v>
      </c>
      <c r="N602" s="114">
        <f>+IF(G602=0,"",'Ark1'!Y2416)</f>
        <v>1.4696938456698572</v>
      </c>
      <c r="O602" s="116">
        <f>+IF(G602=0,"",'Ark1'!Z2416)</f>
        <v>-11.078029142888486</v>
      </c>
      <c r="P602" s="116">
        <f t="shared" si="8"/>
        <v>5</v>
      </c>
      <c r="Q602" s="114">
        <f>+IF(G602=0,"",'Ark1'!T2416)</f>
        <v>14.6</v>
      </c>
      <c r="R602" s="222">
        <f>+IF(G602=0,"",'Ark1'!V2416)</f>
        <v>98.786565547128902</v>
      </c>
      <c r="S602" s="32"/>
      <c r="T602" s="35"/>
      <c r="U602" s="35"/>
      <c r="V602" s="35"/>
      <c r="W602" s="35"/>
      <c r="X602" s="35"/>
    </row>
    <row r="603" spans="1:24" x14ac:dyDescent="0.5">
      <c r="A603" s="32"/>
      <c r="B603" s="297" t="str">
        <f>+IF(E603=2012,VLOOKUP(D603,K_navn!$A$2:$C$359,2),"")</f>
        <v/>
      </c>
      <c r="C603" s="297" t="str">
        <f>+IF(E603=2012,VLOOKUP(D603,K_navn!$A$2:$C$359,3),"")</f>
        <v/>
      </c>
      <c r="D603" s="115">
        <f>+'Ark1'!P2417</f>
        <v>3401</v>
      </c>
      <c r="E603" s="115">
        <f>+'Ark1'!C2417</f>
        <v>2017</v>
      </c>
      <c r="F603" s="116">
        <f>+IF('Ark1'!Q2417=0,"",'Ark1'!Q2417)</f>
        <v>2</v>
      </c>
      <c r="G603" s="116">
        <f>+'Ark1'!R2417</f>
        <v>404</v>
      </c>
      <c r="H603" s="116">
        <f>+'Ark1'!S2417</f>
        <v>403</v>
      </c>
      <c r="I603" s="222">
        <f>+IF(G603=0,"",'Ark1'!AA2417)</f>
        <v>1.1657096690423296</v>
      </c>
      <c r="J603" s="222">
        <f>+IF(G603=0,"",'Ark1'!AB2417)</f>
        <v>1.2057801854322576</v>
      </c>
      <c r="K603" s="114">
        <f>+IF(G603=0,"",'Ark1'!U2417)</f>
        <v>58.052109181141425</v>
      </c>
      <c r="L603" s="222">
        <f>+IF(G603=0,"",'Ark1'!W2417)</f>
        <v>84.637220843672509</v>
      </c>
      <c r="M603" s="222">
        <f>+IF(G603=0,"",'Ark1'!X2417)</f>
        <v>8.6550780698610694</v>
      </c>
      <c r="N603" s="114">
        <f>+IF(G603=0,"",'Ark1'!Y2417)</f>
        <v>1.9445831789719603</v>
      </c>
      <c r="O603" s="116">
        <f>+IF(G603=0,"",'Ark1'!Z2417)</f>
        <v>-25.865537795680975</v>
      </c>
      <c r="P603" s="116">
        <f t="shared" ref="P603:P666" si="9">+IF(G603=0,"",H603/F603)</f>
        <v>201.5</v>
      </c>
      <c r="Q603" s="114">
        <f>+IF(G603=0,"",'Ark1'!T2417)</f>
        <v>14.559405940594059</v>
      </c>
      <c r="R603" s="222">
        <f>+IF(G603=0,"",'Ark1'!V2417)</f>
        <v>91.79770357207191</v>
      </c>
      <c r="S603" s="32"/>
      <c r="T603" s="35"/>
      <c r="U603" s="35"/>
      <c r="V603" s="35"/>
      <c r="W603" s="35"/>
      <c r="X603" s="35"/>
    </row>
    <row r="604" spans="1:24" x14ac:dyDescent="0.5">
      <c r="A604" s="32"/>
      <c r="B604" s="297" t="str">
        <f>+IF(E604=2012,VLOOKUP(D604,K_navn!$A$2:$C$359,2),"")</f>
        <v/>
      </c>
      <c r="C604" s="297" t="str">
        <f>+IF(E604=2012,VLOOKUP(D604,K_navn!$A$2:$C$359,3),"")</f>
        <v/>
      </c>
      <c r="D604" s="115">
        <f>+'Ark1'!P2418</f>
        <v>3401</v>
      </c>
      <c r="E604" s="115">
        <f>+'Ark1'!C2418</f>
        <v>2018</v>
      </c>
      <c r="F604" s="116">
        <f>+IF('Ark1'!Q2418=0,"",'Ark1'!Q2418)</f>
        <v>2</v>
      </c>
      <c r="G604" s="116">
        <f>+'Ark1'!R2418</f>
        <v>59</v>
      </c>
      <c r="H604" s="116">
        <f>+'Ark1'!S2418</f>
        <v>59</v>
      </c>
      <c r="I604" s="222">
        <f>+IF(G604=0,"",'Ark1'!AA2418)</f>
        <v>0.23565123617046779</v>
      </c>
      <c r="J604" s="222">
        <f>+IF(G604=0,"",'Ark1'!AB2418)</f>
        <v>0.21957522204157717</v>
      </c>
      <c r="K604" s="114">
        <f>+IF(G604=0,"",'Ark1'!U2418)</f>
        <v>60.084745762711854</v>
      </c>
      <c r="L604" s="222">
        <f>+IF(G604=0,"",'Ark1'!W2418)</f>
        <v>74.844067796610176</v>
      </c>
      <c r="M604" s="222">
        <f>+IF(G604=0,"",'Ark1'!X2418)</f>
        <v>8.8918220127973928</v>
      </c>
      <c r="N604" s="114">
        <f>+IF(G604=0,"",'Ark1'!Y2418)</f>
        <v>2.5061831036305304</v>
      </c>
      <c r="O604" s="116">
        <f>+IF(G604=0,"",'Ark1'!Z2418)</f>
        <v>-36.904848489333688</v>
      </c>
      <c r="P604" s="116">
        <f t="shared" si="9"/>
        <v>29.5</v>
      </c>
      <c r="Q604" s="114">
        <f>+IF(G604=0,"",'Ark1'!T2418)</f>
        <v>15.677966101694912</v>
      </c>
      <c r="R604" s="222">
        <f>+IF(G604=0,"",'Ark1'!V2418)</f>
        <v>81.087830765558138</v>
      </c>
      <c r="S604" s="32"/>
      <c r="T604" s="35"/>
      <c r="U604" s="35"/>
      <c r="V604" s="35"/>
      <c r="W604" s="35"/>
      <c r="X604" s="35"/>
    </row>
    <row r="605" spans="1:24" x14ac:dyDescent="0.5">
      <c r="A605" s="32"/>
      <c r="B605" s="297" t="str">
        <f>+IF(E605=2012,VLOOKUP(D605,K_navn!$A$2:$C$359,2),"")</f>
        <v/>
      </c>
      <c r="C605" s="297" t="str">
        <f>+IF(E605=2012,VLOOKUP(D605,K_navn!$A$2:$C$359,3),"")</f>
        <v/>
      </c>
      <c r="D605" s="115">
        <f>+'Ark1'!P2419</f>
        <v>3401</v>
      </c>
      <c r="E605" s="115">
        <f>+'Ark1'!C2419</f>
        <v>2019</v>
      </c>
      <c r="F605" s="116">
        <f>+IF('Ark1'!Q2419=0,"",'Ark1'!Q2419)</f>
        <v>2</v>
      </c>
      <c r="G605" s="116">
        <f>+'Ark1'!R2419</f>
        <v>7</v>
      </c>
      <c r="H605" s="116">
        <f>+'Ark1'!S2419</f>
        <v>7</v>
      </c>
      <c r="I605" s="222">
        <f>+IF(G605=0,"",'Ark1'!AA2419)</f>
        <v>3.4756703078450843E-2</v>
      </c>
      <c r="J605" s="222">
        <f>+IF(G605=0,"",'Ark1'!AB2419)</f>
        <v>3.5822814574065887E-2</v>
      </c>
      <c r="K605" s="114">
        <f>+IF(G605=0,"",'Ark1'!U2419)</f>
        <v>59</v>
      </c>
      <c r="L605" s="222">
        <f>+IF(G605=0,"",'Ark1'!W2419)</f>
        <v>82.8</v>
      </c>
      <c r="M605" s="222">
        <f>+IF(G605=0,"",'Ark1'!X2419)</f>
        <v>8.9949192007806555</v>
      </c>
      <c r="N605" s="114">
        <f>+IF(G605=0,"",'Ark1'!Y2419)</f>
        <v>1.6035674514745459</v>
      </c>
      <c r="O605" s="116">
        <f>+IF(G605=0,"",'Ark1'!Z2419)</f>
        <v>54.571898129987758</v>
      </c>
      <c r="P605" s="116">
        <f t="shared" si="9"/>
        <v>3.5</v>
      </c>
      <c r="Q605" s="114">
        <f>+IF(G605=0,"",'Ark1'!T2419)</f>
        <v>15.285714285714288</v>
      </c>
      <c r="R605" s="222">
        <f>+IF(G605=0,"",'Ark1'!V2419)</f>
        <v>89.707475622968573</v>
      </c>
      <c r="S605" s="32"/>
      <c r="T605" s="35"/>
      <c r="U605" s="35"/>
      <c r="V605" s="35"/>
      <c r="W605" s="35"/>
      <c r="X605" s="35"/>
    </row>
    <row r="606" spans="1:24" x14ac:dyDescent="0.5">
      <c r="A606" s="32"/>
      <c r="B606" s="297" t="str">
        <f>+IF(E606=2012,VLOOKUP(D606,K_navn!$A$2:$C$359,2),"")</f>
        <v/>
      </c>
      <c r="C606" s="297" t="str">
        <f>+IF(E606=2012,VLOOKUP(D606,K_navn!$A$2:$C$359,3),"")</f>
        <v/>
      </c>
      <c r="D606" s="115">
        <f>+'Ark1'!P2420</f>
        <v>3401</v>
      </c>
      <c r="E606" s="115">
        <f>+'Ark1'!C2420</f>
        <v>2020</v>
      </c>
      <c r="F606" s="116">
        <f>+IF('Ark1'!Q2420=0,"",'Ark1'!Q2420)</f>
        <v>2</v>
      </c>
      <c r="G606" s="116">
        <f>+'Ark1'!R2420</f>
        <v>26</v>
      </c>
      <c r="H606" s="116">
        <f>+'Ark1'!S2420</f>
        <v>26</v>
      </c>
      <c r="I606" s="222">
        <f>+IF(G606=0,"",'Ark1'!AA2420)</f>
        <v>0.12453300124533002</v>
      </c>
      <c r="J606" s="222">
        <f>+IF(G606=0,"",'Ark1'!AB2420)</f>
        <v>0.11427843200714502</v>
      </c>
      <c r="K606" s="114">
        <f>+IF(G606=0,"",'Ark1'!U2420)</f>
        <v>60.384615384615401</v>
      </c>
      <c r="L606" s="222">
        <f>+IF(G606=0,"",'Ark1'!W2420)</f>
        <v>75.807692307692321</v>
      </c>
      <c r="M606" s="222">
        <f>+IF(G606=0,"",'Ark1'!X2420)</f>
        <v>10.487315527924524</v>
      </c>
      <c r="N606" s="114">
        <f>+IF(G606=0,"",'Ark1'!Y2420)</f>
        <v>2.2373907034229017</v>
      </c>
      <c r="O606" s="116">
        <f>+IF(G606=0,"",'Ark1'!Z2420)</f>
        <v>-50.957600887684848</v>
      </c>
      <c r="P606" s="116">
        <f t="shared" si="9"/>
        <v>13</v>
      </c>
      <c r="Q606" s="114">
        <f>+IF(G606=0,"",'Ark1'!T2420)</f>
        <v>15.961538461538458</v>
      </c>
      <c r="R606" s="222">
        <f>+IF(G606=0,"",'Ark1'!V2420)</f>
        <v>82.131844320360045</v>
      </c>
      <c r="S606" s="32"/>
      <c r="T606" s="35"/>
      <c r="U606" s="35"/>
      <c r="V606" s="35"/>
      <c r="W606" s="35"/>
      <c r="X606" s="35"/>
    </row>
    <row r="607" spans="1:24" x14ac:dyDescent="0.5">
      <c r="A607" s="32"/>
      <c r="B607" s="297" t="str">
        <f>+IF(E607=2012,VLOOKUP(D607,K_navn!$A$2:$C$359,2),"")</f>
        <v/>
      </c>
      <c r="C607" s="297" t="str">
        <f>+IF(E607=2012,VLOOKUP(D607,K_navn!$A$2:$C$359,3),"")</f>
        <v/>
      </c>
      <c r="D607" s="115">
        <f>+'Ark1'!P2421</f>
        <v>3401</v>
      </c>
      <c r="E607" s="115">
        <f>+'Ark1'!C2421</f>
        <v>2021</v>
      </c>
      <c r="F607" s="116">
        <f>+IF('Ark1'!Q2421=0,"",'Ark1'!Q2421)</f>
        <v>2</v>
      </c>
      <c r="G607" s="116">
        <f>+'Ark1'!R2421</f>
        <v>26</v>
      </c>
      <c r="H607" s="116">
        <f>+'Ark1'!S2421</f>
        <v>26</v>
      </c>
      <c r="I607" s="222">
        <f>+IF(G607=0,"",'Ark1'!AA2421)</f>
        <v>9.8889396013996642E-2</v>
      </c>
      <c r="J607" s="222">
        <f>+IF(G607=0,"",'Ark1'!AB2421)</f>
        <v>9.8313464987637031E-2</v>
      </c>
      <c r="K607" s="114">
        <f>+IF(G607=0,"",'Ark1'!U2421)</f>
        <v>60</v>
      </c>
      <c r="L607" s="222">
        <f>+IF(G607=0,"",'Ark1'!W2421)</f>
        <v>84.358461538461583</v>
      </c>
      <c r="M607" s="222">
        <f>+IF(G607=0,"",'Ark1'!X2421)</f>
        <v>9.3997482340701843</v>
      </c>
      <c r="N607" s="114">
        <f>+IF(G607=0,"",'Ark1'!Y2421)</f>
        <v>1.7759071354792613</v>
      </c>
      <c r="O607" s="116">
        <f>+IF(G607=0,"",'Ark1'!Z2421)</f>
        <v>-25.736136508636633</v>
      </c>
      <c r="P607" s="116">
        <f t="shared" si="9"/>
        <v>13</v>
      </c>
      <c r="Q607" s="114">
        <f>+IF(G607=0,"",'Ark1'!T2421)</f>
        <v>15.961538461538458</v>
      </c>
      <c r="R607" s="222">
        <f>+IF(G607=0,"",'Ark1'!V2421)</f>
        <v>91.395949662471878</v>
      </c>
      <c r="S607" s="32"/>
      <c r="T607" s="35"/>
      <c r="U607" s="35"/>
      <c r="V607" s="35"/>
      <c r="W607" s="35"/>
      <c r="X607" s="35"/>
    </row>
    <row r="608" spans="1:24" x14ac:dyDescent="0.5">
      <c r="A608" s="32"/>
      <c r="B608" s="297" t="str">
        <f>+IF(E608=2012,VLOOKUP(D608,K_navn!$A$2:$C$359,2),"")</f>
        <v/>
      </c>
      <c r="C608" s="297" t="str">
        <f>+IF(E608=2012,VLOOKUP(D608,K_navn!$A$2:$C$359,3),"")</f>
        <v/>
      </c>
      <c r="D608" s="115">
        <f>+'Ark1'!P2422</f>
        <v>3401</v>
      </c>
      <c r="E608" s="115">
        <f>+'Ark1'!C2422</f>
        <v>2022</v>
      </c>
      <c r="F608" s="116">
        <f>+IF('Ark1'!Q2422=0,"",'Ark1'!Q2422)</f>
        <v>1</v>
      </c>
      <c r="G608" s="116">
        <f>+'Ark1'!R2422</f>
        <v>7</v>
      </c>
      <c r="H608" s="116">
        <f>+'Ark1'!S2422</f>
        <v>7</v>
      </c>
      <c r="I608" s="222">
        <f>+IF(G608=0,"",'Ark1'!AA2422)</f>
        <v>2.4301336573511544E-2</v>
      </c>
      <c r="J608" s="222">
        <f>+IF(G608=0,"",'Ark1'!AB2422)</f>
        <v>2.5503308914670699E-2</v>
      </c>
      <c r="K608" s="114">
        <f>+IF(G608=0,"",'Ark1'!U2422)</f>
        <v>60.428571428571438</v>
      </c>
      <c r="L608" s="222">
        <f>+IF(G608=0,"",'Ark1'!W2422)</f>
        <v>90</v>
      </c>
      <c r="M608" s="222">
        <f>+IF(G608=0,"",'Ark1'!X2422)</f>
        <v>7.9530766733025313</v>
      </c>
      <c r="N608" s="114">
        <f>+IF(G608=0,"",'Ark1'!Y2422)</f>
        <v>1.9897697538833337</v>
      </c>
      <c r="O608" s="116">
        <f>+IF(G608=0,"",'Ark1'!Z2422)</f>
        <v>-27.714199642452339</v>
      </c>
      <c r="P608" s="116">
        <f t="shared" si="9"/>
        <v>7</v>
      </c>
      <c r="Q608" s="114">
        <f>+IF(G608=0,"",'Ark1'!T2422)</f>
        <v>16.142857142857139</v>
      </c>
      <c r="R608" s="222">
        <f>+IF(G608=0,"",'Ark1'!V2422)</f>
        <v>97.508125677139759</v>
      </c>
      <c r="S608" s="32"/>
      <c r="T608" s="35"/>
      <c r="U608" s="35"/>
      <c r="V608" s="35"/>
      <c r="W608" s="35"/>
      <c r="X608" s="35"/>
    </row>
    <row r="609" spans="1:24" x14ac:dyDescent="0.5">
      <c r="A609" s="32"/>
      <c r="B609" s="297" t="str">
        <f>+IF(E609=2012,VLOOKUP(D609,K_navn!$A$2:$C$359,2),"")</f>
        <v>Hamar</v>
      </c>
      <c r="C609" s="297" t="str">
        <f>+IF(E609=2012,VLOOKUP(D609,K_navn!$A$2:$C$359,3),"")</f>
        <v>Innlandet</v>
      </c>
      <c r="D609" s="115">
        <f>+'Ark1'!P2423</f>
        <v>3403</v>
      </c>
      <c r="E609" s="115">
        <f>+'Ark1'!C2423</f>
        <v>2012</v>
      </c>
      <c r="F609" s="116" t="str">
        <f>+IF('Ark1'!Q2423=0,"",'Ark1'!Q2423)</f>
        <v/>
      </c>
      <c r="G609" s="116">
        <f>+'Ark1'!R2423</f>
        <v>0</v>
      </c>
      <c r="H609" s="116">
        <f>+'Ark1'!S2423</f>
        <v>0</v>
      </c>
      <c r="I609" s="222" t="str">
        <f>+IF(G609=0,"",'Ark1'!AA2423)</f>
        <v/>
      </c>
      <c r="J609" s="222" t="str">
        <f>+IF(G609=0,"",'Ark1'!AB2423)</f>
        <v/>
      </c>
      <c r="K609" s="114" t="str">
        <f>+IF(G609=0,"",'Ark1'!U2423)</f>
        <v/>
      </c>
      <c r="L609" s="222" t="str">
        <f>+IF(G609=0,"",'Ark1'!W2423)</f>
        <v/>
      </c>
      <c r="M609" s="222" t="str">
        <f>+IF(G609=0,"",'Ark1'!X2423)</f>
        <v/>
      </c>
      <c r="N609" s="114" t="str">
        <f>+IF(G609=0,"",'Ark1'!Y2423)</f>
        <v/>
      </c>
      <c r="O609" s="116" t="str">
        <f>+IF(G609=0,"",'Ark1'!Z2423)</f>
        <v/>
      </c>
      <c r="P609" s="116" t="str">
        <f t="shared" si="9"/>
        <v/>
      </c>
      <c r="Q609" s="114" t="str">
        <f>+IF(G609=0,"",'Ark1'!T2423)</f>
        <v/>
      </c>
      <c r="R609" s="222" t="str">
        <f>+IF(G609=0,"",'Ark1'!V2423)</f>
        <v/>
      </c>
      <c r="S609" s="32"/>
      <c r="T609" s="35"/>
      <c r="U609" s="35"/>
      <c r="V609" s="35"/>
      <c r="W609" s="35"/>
      <c r="X609" s="35"/>
    </row>
    <row r="610" spans="1:24" x14ac:dyDescent="0.5">
      <c r="A610" s="32"/>
      <c r="B610" s="297" t="str">
        <f>+IF(E610=2012,VLOOKUP(D610,K_navn!$A$2:$C$359,2),"")</f>
        <v/>
      </c>
      <c r="C610" s="297" t="str">
        <f>+IF(E610=2012,VLOOKUP(D610,K_navn!$A$2:$C$359,3),"")</f>
        <v/>
      </c>
      <c r="D610" s="115">
        <f>+'Ark1'!P2424</f>
        <v>3403</v>
      </c>
      <c r="E610" s="115">
        <f>+'Ark1'!C2424</f>
        <v>2013</v>
      </c>
      <c r="F610" s="116" t="str">
        <f>+IF('Ark1'!Q2424=0,"",'Ark1'!Q2424)</f>
        <v/>
      </c>
      <c r="G610" s="116">
        <f>+'Ark1'!R2424</f>
        <v>0</v>
      </c>
      <c r="H610" s="116">
        <f>+'Ark1'!S2424</f>
        <v>0</v>
      </c>
      <c r="I610" s="222" t="str">
        <f>+IF(G610=0,"",'Ark1'!AA2424)</f>
        <v/>
      </c>
      <c r="J610" s="222" t="str">
        <f>+IF(G610=0,"",'Ark1'!AB2424)</f>
        <v/>
      </c>
      <c r="K610" s="114" t="str">
        <f>+IF(G610=0,"",'Ark1'!U2424)</f>
        <v/>
      </c>
      <c r="L610" s="222" t="str">
        <f>+IF(G610=0,"",'Ark1'!W2424)</f>
        <v/>
      </c>
      <c r="M610" s="222" t="str">
        <f>+IF(G610=0,"",'Ark1'!X2424)</f>
        <v/>
      </c>
      <c r="N610" s="114" t="str">
        <f>+IF(G610=0,"",'Ark1'!Y2424)</f>
        <v/>
      </c>
      <c r="O610" s="116" t="str">
        <f>+IF(G610=0,"",'Ark1'!Z2424)</f>
        <v/>
      </c>
      <c r="P610" s="116" t="str">
        <f t="shared" si="9"/>
        <v/>
      </c>
      <c r="Q610" s="114" t="str">
        <f>+IF(G610=0,"",'Ark1'!T2424)</f>
        <v/>
      </c>
      <c r="R610" s="222" t="str">
        <f>+IF(G610=0,"",'Ark1'!V2424)</f>
        <v/>
      </c>
      <c r="S610" s="32"/>
      <c r="T610" s="35"/>
      <c r="U610" s="35"/>
      <c r="V610" s="35"/>
      <c r="W610" s="35"/>
      <c r="X610" s="35"/>
    </row>
    <row r="611" spans="1:24" x14ac:dyDescent="0.5">
      <c r="A611" s="32"/>
      <c r="B611" s="297" t="str">
        <f>+IF(E611=2012,VLOOKUP(D611,K_navn!$A$2:$C$359,2),"")</f>
        <v/>
      </c>
      <c r="C611" s="297" t="str">
        <f>+IF(E611=2012,VLOOKUP(D611,K_navn!$A$2:$C$359,3),"")</f>
        <v/>
      </c>
      <c r="D611" s="115">
        <f>+'Ark1'!P2425</f>
        <v>3403</v>
      </c>
      <c r="E611" s="115">
        <f>+'Ark1'!C2425</f>
        <v>2014</v>
      </c>
      <c r="F611" s="116">
        <f>+IF('Ark1'!Q2425=0,"",'Ark1'!Q2425)</f>
        <v>1</v>
      </c>
      <c r="G611" s="116">
        <f>+'Ark1'!R2425</f>
        <v>1</v>
      </c>
      <c r="H611" s="116">
        <f>+'Ark1'!S2425</f>
        <v>1</v>
      </c>
      <c r="I611" s="222">
        <f>+IF(G611=0,"",'Ark1'!AA2425)</f>
        <v>9.408222786715591E-3</v>
      </c>
      <c r="J611" s="222">
        <f>+IF(G611=0,"",'Ark1'!AB2425)</f>
        <v>1.0890161031861035E-2</v>
      </c>
      <c r="K611" s="114">
        <f>+IF(G611=0,"",'Ark1'!U2425)</f>
        <v>60</v>
      </c>
      <c r="L611" s="222">
        <f>+IF(G611=0,"",'Ark1'!W2425)</f>
        <v>89.4</v>
      </c>
      <c r="M611" s="222">
        <f>+IF(G611=0,"",'Ark1'!X2425)</f>
        <v>0</v>
      </c>
      <c r="N611" s="114">
        <f>+IF(G611=0,"",'Ark1'!Y2425)</f>
        <v>0</v>
      </c>
      <c r="O611" s="116">
        <f>+IF(G611=0,"",'Ark1'!Z2425)</f>
        <v>0</v>
      </c>
      <c r="P611" s="116">
        <f t="shared" si="9"/>
        <v>1</v>
      </c>
      <c r="Q611" s="114">
        <f>+IF(G611=0,"",'Ark1'!T2425)</f>
        <v>17</v>
      </c>
      <c r="R611" s="222">
        <f>+IF(G611=0,"",'Ark1'!V2425)</f>
        <v>96.858071505958819</v>
      </c>
      <c r="S611" s="32"/>
      <c r="T611" s="35"/>
      <c r="U611" s="35"/>
      <c r="V611" s="35"/>
      <c r="W611" s="35"/>
      <c r="X611" s="35"/>
    </row>
    <row r="612" spans="1:24" x14ac:dyDescent="0.5">
      <c r="A612" s="32"/>
      <c r="B612" s="297" t="str">
        <f>+IF(E612=2012,VLOOKUP(D612,K_navn!$A$2:$C$359,2),"")</f>
        <v/>
      </c>
      <c r="C612" s="297" t="str">
        <f>+IF(E612=2012,VLOOKUP(D612,K_navn!$A$2:$C$359,3),"")</f>
        <v/>
      </c>
      <c r="D612" s="115">
        <f>+'Ark1'!P2426</f>
        <v>3403</v>
      </c>
      <c r="E612" s="115">
        <f>+'Ark1'!C2426</f>
        <v>2015</v>
      </c>
      <c r="F612" s="116">
        <f>+IF('Ark1'!Q2426=0,"",'Ark1'!Q2426)</f>
        <v>2</v>
      </c>
      <c r="G612" s="116">
        <f>+'Ark1'!R2426</f>
        <v>2</v>
      </c>
      <c r="H612" s="116">
        <f>+'Ark1'!S2426</f>
        <v>2</v>
      </c>
      <c r="I612" s="222">
        <f>+IF(G612=0,"",'Ark1'!AA2426)</f>
        <v>5.2699533609127554E-3</v>
      </c>
      <c r="J612" s="222">
        <f>+IF(G612=0,"",'Ark1'!AB2426)</f>
        <v>5.1817115555693972E-3</v>
      </c>
      <c r="K612" s="114">
        <f>+IF(G612=0,"",'Ark1'!U2426)</f>
        <v>61</v>
      </c>
      <c r="L612" s="222">
        <f>+IF(G612=0,"",'Ark1'!W2426)</f>
        <v>79.349999999999994</v>
      </c>
      <c r="M612" s="222">
        <f>+IF(G612=0,"",'Ark1'!X2426)</f>
        <v>10.150000000000048</v>
      </c>
      <c r="N612" s="114">
        <f>+IF(G612=0,"",'Ark1'!Y2426)</f>
        <v>4</v>
      </c>
      <c r="O612" s="116">
        <f>+IF(G612=0,"",'Ark1'!Z2426)</f>
        <v>-99.999999999998195</v>
      </c>
      <c r="P612" s="116">
        <f t="shared" si="9"/>
        <v>1</v>
      </c>
      <c r="Q612" s="114">
        <f>+IF(G612=0,"",'Ark1'!T2426)</f>
        <v>15.5</v>
      </c>
      <c r="R612" s="222">
        <f>+IF(G612=0,"",'Ark1'!V2426)</f>
        <v>85.969664138678226</v>
      </c>
      <c r="S612" s="32"/>
      <c r="T612" s="35"/>
      <c r="U612" s="35"/>
      <c r="V612" s="35"/>
      <c r="W612" s="35"/>
      <c r="X612" s="35"/>
    </row>
    <row r="613" spans="1:24" x14ac:dyDescent="0.5">
      <c r="A613" s="32"/>
      <c r="B613" s="297" t="str">
        <f>+IF(E613=2012,VLOOKUP(D613,K_navn!$A$2:$C$359,2),"")</f>
        <v/>
      </c>
      <c r="C613" s="297" t="str">
        <f>+IF(E613=2012,VLOOKUP(D613,K_navn!$A$2:$C$359,3),"")</f>
        <v/>
      </c>
      <c r="D613" s="115">
        <f>+'Ark1'!P2427</f>
        <v>3403</v>
      </c>
      <c r="E613" s="115">
        <f>+'Ark1'!C2427</f>
        <v>2016</v>
      </c>
      <c r="F613" s="116" t="str">
        <f>+IF('Ark1'!Q2427=0,"",'Ark1'!Q2427)</f>
        <v/>
      </c>
      <c r="G613" s="116">
        <f>+'Ark1'!R2427</f>
        <v>0</v>
      </c>
      <c r="H613" s="116">
        <f>+'Ark1'!S2427</f>
        <v>0</v>
      </c>
      <c r="I613" s="222" t="str">
        <f>+IF(G613=0,"",'Ark1'!AA2427)</f>
        <v/>
      </c>
      <c r="J613" s="222" t="str">
        <f>+IF(G613=0,"",'Ark1'!AB2427)</f>
        <v/>
      </c>
      <c r="K613" s="114" t="str">
        <f>+IF(G613=0,"",'Ark1'!U2427)</f>
        <v/>
      </c>
      <c r="L613" s="222" t="str">
        <f>+IF(G613=0,"",'Ark1'!W2427)</f>
        <v/>
      </c>
      <c r="M613" s="222" t="str">
        <f>+IF(G613=0,"",'Ark1'!X2427)</f>
        <v/>
      </c>
      <c r="N613" s="114" t="str">
        <f>+IF(G613=0,"",'Ark1'!Y2427)</f>
        <v/>
      </c>
      <c r="O613" s="116" t="str">
        <f>+IF(G613=0,"",'Ark1'!Z2427)</f>
        <v/>
      </c>
      <c r="P613" s="116" t="str">
        <f t="shared" si="9"/>
        <v/>
      </c>
      <c r="Q613" s="114" t="str">
        <f>+IF(G613=0,"",'Ark1'!T2427)</f>
        <v/>
      </c>
      <c r="R613" s="222" t="str">
        <f>+IF(G613=0,"",'Ark1'!V2427)</f>
        <v/>
      </c>
      <c r="S613" s="32"/>
      <c r="T613" s="35"/>
      <c r="U613" s="35"/>
      <c r="V613" s="35"/>
      <c r="W613" s="35"/>
      <c r="X613" s="35"/>
    </row>
    <row r="614" spans="1:24" x14ac:dyDescent="0.5">
      <c r="A614" s="32"/>
      <c r="B614" s="297" t="str">
        <f>+IF(E614=2012,VLOOKUP(D614,K_navn!$A$2:$C$359,2),"")</f>
        <v/>
      </c>
      <c r="C614" s="297" t="str">
        <f>+IF(E614=2012,VLOOKUP(D614,K_navn!$A$2:$C$359,3),"")</f>
        <v/>
      </c>
      <c r="D614" s="115">
        <f>+'Ark1'!P2428</f>
        <v>3403</v>
      </c>
      <c r="E614" s="115">
        <f>+'Ark1'!C2428</f>
        <v>2017</v>
      </c>
      <c r="F614" s="116" t="str">
        <f>+IF('Ark1'!Q2428=0,"",'Ark1'!Q2428)</f>
        <v/>
      </c>
      <c r="G614" s="116">
        <f>+'Ark1'!R2428</f>
        <v>0</v>
      </c>
      <c r="H614" s="116">
        <f>+'Ark1'!S2428</f>
        <v>0</v>
      </c>
      <c r="I614" s="222" t="str">
        <f>+IF(G614=0,"",'Ark1'!AA2428)</f>
        <v/>
      </c>
      <c r="J614" s="222" t="str">
        <f>+IF(G614=0,"",'Ark1'!AB2428)</f>
        <v/>
      </c>
      <c r="K614" s="114" t="str">
        <f>+IF(G614=0,"",'Ark1'!U2428)</f>
        <v/>
      </c>
      <c r="L614" s="222" t="str">
        <f>+IF(G614=0,"",'Ark1'!W2428)</f>
        <v/>
      </c>
      <c r="M614" s="222" t="str">
        <f>+IF(G614=0,"",'Ark1'!X2428)</f>
        <v/>
      </c>
      <c r="N614" s="114" t="str">
        <f>+IF(G614=0,"",'Ark1'!Y2428)</f>
        <v/>
      </c>
      <c r="O614" s="116" t="str">
        <f>+IF(G614=0,"",'Ark1'!Z2428)</f>
        <v/>
      </c>
      <c r="P614" s="116" t="str">
        <f t="shared" si="9"/>
        <v/>
      </c>
      <c r="Q614" s="114" t="str">
        <f>+IF(G614=0,"",'Ark1'!T2428)</f>
        <v/>
      </c>
      <c r="R614" s="222" t="str">
        <f>+IF(G614=0,"",'Ark1'!V2428)</f>
        <v/>
      </c>
      <c r="S614" s="32"/>
      <c r="T614" s="35"/>
      <c r="U614" s="35"/>
      <c r="V614" s="35"/>
      <c r="W614" s="35"/>
      <c r="X614" s="35"/>
    </row>
    <row r="615" spans="1:24" x14ac:dyDescent="0.5">
      <c r="A615" s="32"/>
      <c r="B615" s="297" t="str">
        <f>+IF(E615=2012,VLOOKUP(D615,K_navn!$A$2:$C$359,2),"")</f>
        <v/>
      </c>
      <c r="C615" s="297" t="str">
        <f>+IF(E615=2012,VLOOKUP(D615,K_navn!$A$2:$C$359,3),"")</f>
        <v/>
      </c>
      <c r="D615" s="115">
        <f>+'Ark1'!P2429</f>
        <v>3403</v>
      </c>
      <c r="E615" s="115">
        <f>+'Ark1'!C2429</f>
        <v>2018</v>
      </c>
      <c r="F615" s="116">
        <f>+IF('Ark1'!Q2429=0,"",'Ark1'!Q2429)</f>
        <v>1</v>
      </c>
      <c r="G615" s="116">
        <f>+'Ark1'!R2429</f>
        <v>1</v>
      </c>
      <c r="H615" s="116">
        <f>+'Ark1'!S2429</f>
        <v>1</v>
      </c>
      <c r="I615" s="222">
        <f>+IF(G615=0,"",'Ark1'!AA2429)</f>
        <v>3.9940887486519961E-3</v>
      </c>
      <c r="J615" s="222">
        <f>+IF(G615=0,"",'Ark1'!AB2429)</f>
        <v>5.0222150971962701E-3</v>
      </c>
      <c r="K615" s="114">
        <f>+IF(G615=0,"",'Ark1'!U2429)</f>
        <v>57</v>
      </c>
      <c r="L615" s="222">
        <f>+IF(G615=0,"",'Ark1'!W2429)</f>
        <v>101</v>
      </c>
      <c r="M615" s="222">
        <f>+IF(G615=0,"",'Ark1'!X2429)</f>
        <v>0</v>
      </c>
      <c r="N615" s="114">
        <f>+IF(G615=0,"",'Ark1'!Y2429)</f>
        <v>0</v>
      </c>
      <c r="O615" s="116">
        <f>+IF(G615=0,"",'Ark1'!Z2429)</f>
        <v>0</v>
      </c>
      <c r="P615" s="116">
        <f t="shared" si="9"/>
        <v>1</v>
      </c>
      <c r="Q615" s="114">
        <f>+IF(G615=0,"",'Ark1'!T2429)</f>
        <v>14</v>
      </c>
      <c r="R615" s="222">
        <f>+IF(G615=0,"",'Ark1'!V2429)</f>
        <v>109.42578548212347</v>
      </c>
      <c r="S615" s="32"/>
      <c r="T615" s="35"/>
      <c r="U615" s="35"/>
      <c r="V615" s="35"/>
      <c r="W615" s="35"/>
      <c r="X615" s="35"/>
    </row>
    <row r="616" spans="1:24" x14ac:dyDescent="0.5">
      <c r="A616" s="32"/>
      <c r="B616" s="297" t="str">
        <f>+IF(E616=2012,VLOOKUP(D616,K_navn!$A$2:$C$359,2),"")</f>
        <v/>
      </c>
      <c r="C616" s="297" t="str">
        <f>+IF(E616=2012,VLOOKUP(D616,K_navn!$A$2:$C$359,3),"")</f>
        <v/>
      </c>
      <c r="D616" s="115">
        <f>+'Ark1'!P2430</f>
        <v>3403</v>
      </c>
      <c r="E616" s="115">
        <f>+'Ark1'!C2430</f>
        <v>2019</v>
      </c>
      <c r="F616" s="116">
        <f>+IF('Ark1'!Q2430=0,"",'Ark1'!Q2430)</f>
        <v>4</v>
      </c>
      <c r="G616" s="116">
        <f>+'Ark1'!R2430</f>
        <v>43</v>
      </c>
      <c r="H616" s="116">
        <f>+'Ark1'!S2430</f>
        <v>43</v>
      </c>
      <c r="I616" s="222">
        <f>+IF(G616=0,"",'Ark1'!AA2430)</f>
        <v>0.21350546176762653</v>
      </c>
      <c r="J616" s="222">
        <f>+IF(G616=0,"",'Ark1'!AB2430)</f>
        <v>0.27312114838301799</v>
      </c>
      <c r="K616" s="114">
        <f>+IF(G616=0,"",'Ark1'!U2430)</f>
        <v>60.883720930232563</v>
      </c>
      <c r="L616" s="222">
        <f>+IF(G616=0,"",'Ark1'!W2430)</f>
        <v>102.76744186046515</v>
      </c>
      <c r="M616" s="222">
        <f>+IF(G616=0,"",'Ark1'!X2430)</f>
        <v>12.792398195625916</v>
      </c>
      <c r="N616" s="114">
        <f>+IF(G616=0,"",'Ark1'!Y2430)</f>
        <v>2.2537751515508941</v>
      </c>
      <c r="O616" s="116">
        <f>+IF(G616=0,"",'Ark1'!Z2430)</f>
        <v>-48.507125705820627</v>
      </c>
      <c r="P616" s="116">
        <f t="shared" si="9"/>
        <v>10.75</v>
      </c>
      <c r="Q616" s="114">
        <f>+IF(G616=0,"",'Ark1'!T2430)</f>
        <v>16.093023255813961</v>
      </c>
      <c r="R616" s="222">
        <f>+IF(G616=0,"",'Ark1'!V2430)</f>
        <v>111.34067373831545</v>
      </c>
      <c r="S616" s="32"/>
      <c r="T616" s="35"/>
      <c r="U616" s="35"/>
      <c r="V616" s="35"/>
      <c r="W616" s="35"/>
      <c r="X616" s="35"/>
    </row>
    <row r="617" spans="1:24" x14ac:dyDescent="0.5">
      <c r="A617" s="32"/>
      <c r="B617" s="297" t="str">
        <f>+IF(E617=2012,VLOOKUP(D617,K_navn!$A$2:$C$359,2),"")</f>
        <v/>
      </c>
      <c r="C617" s="297" t="str">
        <f>+IF(E617=2012,VLOOKUP(D617,K_navn!$A$2:$C$359,3),"")</f>
        <v/>
      </c>
      <c r="D617" s="115">
        <f>+'Ark1'!P2431</f>
        <v>3403</v>
      </c>
      <c r="E617" s="115">
        <f>+'Ark1'!C2431</f>
        <v>2020</v>
      </c>
      <c r="F617" s="116">
        <f>+IF('Ark1'!Q2431=0,"",'Ark1'!Q2431)</f>
        <v>2</v>
      </c>
      <c r="G617" s="116">
        <f>+'Ark1'!R2431</f>
        <v>126</v>
      </c>
      <c r="H617" s="116">
        <f>+'Ark1'!S2431</f>
        <v>126</v>
      </c>
      <c r="I617" s="222">
        <f>+IF(G617=0,"",'Ark1'!AA2431)</f>
        <v>0.60350608295813779</v>
      </c>
      <c r="J617" s="222">
        <f>+IF(G617=0,"",'Ark1'!AB2431)</f>
        <v>0.64799929542795276</v>
      </c>
      <c r="K617" s="114">
        <f>+IF(G617=0,"",'Ark1'!U2431)</f>
        <v>61.007936507936485</v>
      </c>
      <c r="L617" s="222">
        <f>+IF(G617=0,"",'Ark1'!W2431)</f>
        <v>88.700555555555553</v>
      </c>
      <c r="M617" s="222">
        <f>+IF(G617=0,"",'Ark1'!X2431)</f>
        <v>4.7470873786195691</v>
      </c>
      <c r="N617" s="114">
        <f>+IF(G617=0,"",'Ark1'!Y2431)</f>
        <v>2.1767021500282326</v>
      </c>
      <c r="O617" s="116">
        <f>+IF(G617=0,"",'Ark1'!Z2431)</f>
        <v>-8.6570078900384235</v>
      </c>
      <c r="P617" s="116">
        <f t="shared" si="9"/>
        <v>63</v>
      </c>
      <c r="Q617" s="114">
        <f>+IF(G617=0,"",'Ark1'!T2431)</f>
        <v>16.333333333333332</v>
      </c>
      <c r="R617" s="222">
        <f>+IF(G617=0,"",'Ark1'!V2431)</f>
        <v>96.100276874924816</v>
      </c>
      <c r="S617" s="32"/>
      <c r="T617" s="35"/>
      <c r="U617" s="35"/>
      <c r="V617" s="35"/>
      <c r="W617" s="35"/>
      <c r="X617" s="35"/>
    </row>
    <row r="618" spans="1:24" x14ac:dyDescent="0.5">
      <c r="A618" s="32"/>
      <c r="B618" s="297" t="str">
        <f>+IF(E618=2012,VLOOKUP(D618,K_navn!$A$2:$C$359,2),"")</f>
        <v/>
      </c>
      <c r="C618" s="297" t="str">
        <f>+IF(E618=2012,VLOOKUP(D618,K_navn!$A$2:$C$359,3),"")</f>
        <v/>
      </c>
      <c r="D618" s="115">
        <f>+'Ark1'!P2432</f>
        <v>3403</v>
      </c>
      <c r="E618" s="115">
        <f>+'Ark1'!C2432</f>
        <v>2021</v>
      </c>
      <c r="F618" s="116">
        <f>+IF('Ark1'!Q2432=0,"",'Ark1'!Q2432)</f>
        <v>4</v>
      </c>
      <c r="G618" s="116">
        <f>+'Ark1'!R2432</f>
        <v>43</v>
      </c>
      <c r="H618" s="116">
        <f>+'Ark1'!S2432</f>
        <v>43</v>
      </c>
      <c r="I618" s="222">
        <f>+IF(G618=0,"",'Ark1'!AA2432)</f>
        <v>0.16354784725391749</v>
      </c>
      <c r="J618" s="222">
        <f>+IF(G618=0,"",'Ark1'!AB2432)</f>
        <v>0.17507866888090251</v>
      </c>
      <c r="K618" s="114">
        <f>+IF(G618=0,"",'Ark1'!U2432)</f>
        <v>58.883720930232563</v>
      </c>
      <c r="L618" s="222">
        <f>+IF(G618=0,"",'Ark1'!W2432)</f>
        <v>90.835116279069766</v>
      </c>
      <c r="M618" s="222">
        <f>+IF(G618=0,"",'Ark1'!X2432)</f>
        <v>12.300079480192164</v>
      </c>
      <c r="N618" s="114">
        <f>+IF(G618=0,"",'Ark1'!Y2432)</f>
        <v>3.7553639301273791</v>
      </c>
      <c r="O618" s="116">
        <f>+IF(G618=0,"",'Ark1'!Z2432)</f>
        <v>-7.3896175969943645</v>
      </c>
      <c r="P618" s="116">
        <f t="shared" si="9"/>
        <v>10.75</v>
      </c>
      <c r="Q618" s="114">
        <f>+IF(G618=0,"",'Ark1'!T2432)</f>
        <v>14.906976744186037</v>
      </c>
      <c r="R618" s="222">
        <f>+IF(G618=0,"",'Ark1'!V2432)</f>
        <v>98.412910378190432</v>
      </c>
      <c r="S618" s="32"/>
      <c r="T618" s="35"/>
      <c r="U618" s="35"/>
      <c r="V618" s="35"/>
      <c r="W618" s="35"/>
      <c r="X618" s="35"/>
    </row>
    <row r="619" spans="1:24" x14ac:dyDescent="0.5">
      <c r="A619" s="32"/>
      <c r="B619" s="297" t="str">
        <f>+IF(E619=2012,VLOOKUP(D619,K_navn!$A$2:$C$359,2),"")</f>
        <v/>
      </c>
      <c r="C619" s="297" t="str">
        <f>+IF(E619=2012,VLOOKUP(D619,K_navn!$A$2:$C$359,3),"")</f>
        <v/>
      </c>
      <c r="D619" s="115">
        <f>+'Ark1'!P2433</f>
        <v>3403</v>
      </c>
      <c r="E619" s="115">
        <f>+'Ark1'!C2433</f>
        <v>2022</v>
      </c>
      <c r="F619" s="116">
        <f>+IF('Ark1'!Q2433=0,"",'Ark1'!Q2433)</f>
        <v>3</v>
      </c>
      <c r="G619" s="116">
        <f>+'Ark1'!R2433</f>
        <v>26</v>
      </c>
      <c r="H619" s="116">
        <f>+'Ark1'!S2433</f>
        <v>26</v>
      </c>
      <c r="I619" s="222">
        <f>+IF(G619=0,"",'Ark1'!AA2433)</f>
        <v>9.0262107273042874E-2</v>
      </c>
      <c r="J619" s="222">
        <f>+IF(G619=0,"",'Ark1'!AB2433)</f>
        <v>0.10144649546057909</v>
      </c>
      <c r="K619" s="114">
        <f>+IF(G619=0,"",'Ark1'!U2433)</f>
        <v>59.461538461538481</v>
      </c>
      <c r="L619" s="222">
        <f>+IF(G619=0,"",'Ark1'!W2433)</f>
        <v>96.384615384615387</v>
      </c>
      <c r="M619" s="222">
        <f>+IF(G619=0,"",'Ark1'!X2433)</f>
        <v>10.858094899754242</v>
      </c>
      <c r="N619" s="114">
        <f>+IF(G619=0,"",'Ark1'!Y2433)</f>
        <v>3.4332174776033355</v>
      </c>
      <c r="O619" s="116">
        <f>+IF(G619=0,"",'Ark1'!Z2433)</f>
        <v>-35.782448806597721</v>
      </c>
      <c r="P619" s="116">
        <f t="shared" si="9"/>
        <v>8.6666666666666661</v>
      </c>
      <c r="Q619" s="114">
        <f>+IF(G619=0,"",'Ark1'!T2433)</f>
        <v>15.038461538461542</v>
      </c>
      <c r="R619" s="222">
        <f>+IF(G619=0,"",'Ark1'!V2433)</f>
        <v>104.42536878073174</v>
      </c>
      <c r="S619" s="32"/>
      <c r="T619" s="35"/>
      <c r="U619" s="35"/>
      <c r="V619" s="35"/>
      <c r="W619" s="35"/>
      <c r="X619" s="35"/>
    </row>
    <row r="620" spans="1:24" x14ac:dyDescent="0.5">
      <c r="A620" s="32"/>
      <c r="B620" s="297" t="str">
        <f>+IF(E620=2012,VLOOKUP(D620,K_navn!$A$2:$C$359,2),"")</f>
        <v>Lillehammer</v>
      </c>
      <c r="C620" s="297" t="str">
        <f>+IF(E620=2012,VLOOKUP(D620,K_navn!$A$2:$C$359,3),"")</f>
        <v>Innlandet</v>
      </c>
      <c r="D620" s="115">
        <f>+'Ark1'!P2434</f>
        <v>3405</v>
      </c>
      <c r="E620" s="115">
        <f>+'Ark1'!C2434</f>
        <v>2012</v>
      </c>
      <c r="F620" s="116" t="str">
        <f>+IF('Ark1'!Q2434=0,"",'Ark1'!Q2434)</f>
        <v/>
      </c>
      <c r="G620" s="116">
        <f>+'Ark1'!R2434</f>
        <v>0</v>
      </c>
      <c r="H620" s="116">
        <f>+'Ark1'!S2434</f>
        <v>0</v>
      </c>
      <c r="I620" s="222" t="str">
        <f>+IF(G620=0,"",'Ark1'!AA2434)</f>
        <v/>
      </c>
      <c r="J620" s="222" t="str">
        <f>+IF(G620=0,"",'Ark1'!AB2434)</f>
        <v/>
      </c>
      <c r="K620" s="114" t="str">
        <f>+IF(G620=0,"",'Ark1'!U2434)</f>
        <v/>
      </c>
      <c r="L620" s="222" t="str">
        <f>+IF(G620=0,"",'Ark1'!W2434)</f>
        <v/>
      </c>
      <c r="M620" s="222" t="str">
        <f>+IF(G620=0,"",'Ark1'!X2434)</f>
        <v/>
      </c>
      <c r="N620" s="114" t="str">
        <f>+IF(G620=0,"",'Ark1'!Y2434)</f>
        <v/>
      </c>
      <c r="O620" s="116" t="str">
        <f>+IF(G620=0,"",'Ark1'!Z2434)</f>
        <v/>
      </c>
      <c r="P620" s="116" t="str">
        <f t="shared" si="9"/>
        <v/>
      </c>
      <c r="Q620" s="114" t="str">
        <f>+IF(G620=0,"",'Ark1'!T2434)</f>
        <v/>
      </c>
      <c r="R620" s="222" t="str">
        <f>+IF(G620=0,"",'Ark1'!V2434)</f>
        <v/>
      </c>
      <c r="S620" s="32"/>
      <c r="T620" s="35"/>
      <c r="U620" s="35"/>
      <c r="V620" s="35"/>
      <c r="W620" s="35"/>
      <c r="X620" s="35"/>
    </row>
    <row r="621" spans="1:24" x14ac:dyDescent="0.5">
      <c r="A621" s="32"/>
      <c r="B621" s="297" t="str">
        <f>+IF(E621=2012,VLOOKUP(D621,K_navn!$A$2:$C$359,2),"")</f>
        <v/>
      </c>
      <c r="C621" s="297" t="str">
        <f>+IF(E621=2012,VLOOKUP(D621,K_navn!$A$2:$C$359,3),"")</f>
        <v/>
      </c>
      <c r="D621" s="115">
        <f>+'Ark1'!P2435</f>
        <v>3405</v>
      </c>
      <c r="E621" s="115">
        <f>+'Ark1'!C2435</f>
        <v>2013</v>
      </c>
      <c r="F621" s="116" t="str">
        <f>+IF('Ark1'!Q2435=0,"",'Ark1'!Q2435)</f>
        <v/>
      </c>
      <c r="G621" s="116">
        <f>+'Ark1'!R2435</f>
        <v>0</v>
      </c>
      <c r="H621" s="116">
        <f>+'Ark1'!S2435</f>
        <v>0</v>
      </c>
      <c r="I621" s="222" t="str">
        <f>+IF(G621=0,"",'Ark1'!AA2435)</f>
        <v/>
      </c>
      <c r="J621" s="222" t="str">
        <f>+IF(G621=0,"",'Ark1'!AB2435)</f>
        <v/>
      </c>
      <c r="K621" s="114" t="str">
        <f>+IF(G621=0,"",'Ark1'!U2435)</f>
        <v/>
      </c>
      <c r="L621" s="222" t="str">
        <f>+IF(G621=0,"",'Ark1'!W2435)</f>
        <v/>
      </c>
      <c r="M621" s="222" t="str">
        <f>+IF(G621=0,"",'Ark1'!X2435)</f>
        <v/>
      </c>
      <c r="N621" s="114" t="str">
        <f>+IF(G621=0,"",'Ark1'!Y2435)</f>
        <v/>
      </c>
      <c r="O621" s="116" t="str">
        <f>+IF(G621=0,"",'Ark1'!Z2435)</f>
        <v/>
      </c>
      <c r="P621" s="116" t="str">
        <f t="shared" si="9"/>
        <v/>
      </c>
      <c r="Q621" s="114" t="str">
        <f>+IF(G621=0,"",'Ark1'!T2435)</f>
        <v/>
      </c>
      <c r="R621" s="222" t="str">
        <f>+IF(G621=0,"",'Ark1'!V2435)</f>
        <v/>
      </c>
      <c r="S621" s="32"/>
      <c r="T621" s="35"/>
      <c r="U621" s="35"/>
      <c r="V621" s="35"/>
      <c r="W621" s="35"/>
      <c r="X621" s="35"/>
    </row>
    <row r="622" spans="1:24" x14ac:dyDescent="0.5">
      <c r="A622" s="32"/>
      <c r="B622" s="297" t="str">
        <f>+IF(E622=2012,VLOOKUP(D622,K_navn!$A$2:$C$359,2),"")</f>
        <v/>
      </c>
      <c r="C622" s="297" t="str">
        <f>+IF(E622=2012,VLOOKUP(D622,K_navn!$A$2:$C$359,3),"")</f>
        <v/>
      </c>
      <c r="D622" s="115">
        <f>+'Ark1'!P2436</f>
        <v>3405</v>
      </c>
      <c r="E622" s="115">
        <f>+'Ark1'!C2436</f>
        <v>2014</v>
      </c>
      <c r="F622" s="116" t="str">
        <f>+IF('Ark1'!Q2436=0,"",'Ark1'!Q2436)</f>
        <v/>
      </c>
      <c r="G622" s="116">
        <f>+'Ark1'!R2436</f>
        <v>0</v>
      </c>
      <c r="H622" s="116">
        <f>+'Ark1'!S2436</f>
        <v>0</v>
      </c>
      <c r="I622" s="222" t="str">
        <f>+IF(G622=0,"",'Ark1'!AA2436)</f>
        <v/>
      </c>
      <c r="J622" s="222" t="str">
        <f>+IF(G622=0,"",'Ark1'!AB2436)</f>
        <v/>
      </c>
      <c r="K622" s="114" t="str">
        <f>+IF(G622=0,"",'Ark1'!U2436)</f>
        <v/>
      </c>
      <c r="L622" s="222" t="str">
        <f>+IF(G622=0,"",'Ark1'!W2436)</f>
        <v/>
      </c>
      <c r="M622" s="222" t="str">
        <f>+IF(G622=0,"",'Ark1'!X2436)</f>
        <v/>
      </c>
      <c r="N622" s="114" t="str">
        <f>+IF(G622=0,"",'Ark1'!Y2436)</f>
        <v/>
      </c>
      <c r="O622" s="116" t="str">
        <f>+IF(G622=0,"",'Ark1'!Z2436)</f>
        <v/>
      </c>
      <c r="P622" s="116" t="str">
        <f t="shared" si="9"/>
        <v/>
      </c>
      <c r="Q622" s="114" t="str">
        <f>+IF(G622=0,"",'Ark1'!T2436)</f>
        <v/>
      </c>
      <c r="R622" s="222" t="str">
        <f>+IF(G622=0,"",'Ark1'!V2436)</f>
        <v/>
      </c>
      <c r="S622" s="32"/>
      <c r="T622" s="35"/>
      <c r="U622" s="35"/>
      <c r="V622" s="35"/>
      <c r="W622" s="35"/>
      <c r="X622" s="35"/>
    </row>
    <row r="623" spans="1:24" x14ac:dyDescent="0.5">
      <c r="A623" s="32"/>
      <c r="B623" s="297" t="str">
        <f>+IF(E623=2012,VLOOKUP(D623,K_navn!$A$2:$C$359,2),"")</f>
        <v/>
      </c>
      <c r="C623" s="297" t="str">
        <f>+IF(E623=2012,VLOOKUP(D623,K_navn!$A$2:$C$359,3),"")</f>
        <v/>
      </c>
      <c r="D623" s="115">
        <f>+'Ark1'!P2437</f>
        <v>3405</v>
      </c>
      <c r="E623" s="115">
        <f>+'Ark1'!C2437</f>
        <v>2015</v>
      </c>
      <c r="F623" s="116" t="str">
        <f>+IF('Ark1'!Q2437=0,"",'Ark1'!Q2437)</f>
        <v/>
      </c>
      <c r="G623" s="116">
        <f>+'Ark1'!R2437</f>
        <v>0</v>
      </c>
      <c r="H623" s="116">
        <f>+'Ark1'!S2437</f>
        <v>0</v>
      </c>
      <c r="I623" s="222" t="str">
        <f>+IF(G623=0,"",'Ark1'!AA2437)</f>
        <v/>
      </c>
      <c r="J623" s="222" t="str">
        <f>+IF(G623=0,"",'Ark1'!AB2437)</f>
        <v/>
      </c>
      <c r="K623" s="114" t="str">
        <f>+IF(G623=0,"",'Ark1'!U2437)</f>
        <v/>
      </c>
      <c r="L623" s="222" t="str">
        <f>+IF(G623=0,"",'Ark1'!W2437)</f>
        <v/>
      </c>
      <c r="M623" s="222" t="str">
        <f>+IF(G623=0,"",'Ark1'!X2437)</f>
        <v/>
      </c>
      <c r="N623" s="114" t="str">
        <f>+IF(G623=0,"",'Ark1'!Y2437)</f>
        <v/>
      </c>
      <c r="O623" s="116" t="str">
        <f>+IF(G623=0,"",'Ark1'!Z2437)</f>
        <v/>
      </c>
      <c r="P623" s="116" t="str">
        <f t="shared" si="9"/>
        <v/>
      </c>
      <c r="Q623" s="114" t="str">
        <f>+IF(G623=0,"",'Ark1'!T2437)</f>
        <v/>
      </c>
      <c r="R623" s="222" t="str">
        <f>+IF(G623=0,"",'Ark1'!V2437)</f>
        <v/>
      </c>
      <c r="S623" s="32"/>
      <c r="T623" s="35"/>
      <c r="U623" s="35"/>
      <c r="V623" s="35"/>
      <c r="W623" s="35"/>
      <c r="X623" s="35"/>
    </row>
    <row r="624" spans="1:24" x14ac:dyDescent="0.5">
      <c r="A624" s="32"/>
      <c r="B624" s="297" t="str">
        <f>+IF(E624=2012,VLOOKUP(D624,K_navn!$A$2:$C$359,2),"")</f>
        <v/>
      </c>
      <c r="C624" s="297" t="str">
        <f>+IF(E624=2012,VLOOKUP(D624,K_navn!$A$2:$C$359,3),"")</f>
        <v/>
      </c>
      <c r="D624" s="115">
        <f>+'Ark1'!P2438</f>
        <v>3405</v>
      </c>
      <c r="E624" s="115">
        <f>+'Ark1'!C2438</f>
        <v>2016</v>
      </c>
      <c r="F624" s="116" t="str">
        <f>+IF('Ark1'!Q2438=0,"",'Ark1'!Q2438)</f>
        <v/>
      </c>
      <c r="G624" s="116">
        <f>+'Ark1'!R2438</f>
        <v>0</v>
      </c>
      <c r="H624" s="116">
        <f>+'Ark1'!S2438</f>
        <v>0</v>
      </c>
      <c r="I624" s="222" t="str">
        <f>+IF(G624=0,"",'Ark1'!AA2438)</f>
        <v/>
      </c>
      <c r="J624" s="222" t="str">
        <f>+IF(G624=0,"",'Ark1'!AB2438)</f>
        <v/>
      </c>
      <c r="K624" s="114" t="str">
        <f>+IF(G624=0,"",'Ark1'!U2438)</f>
        <v/>
      </c>
      <c r="L624" s="222" t="str">
        <f>+IF(G624=0,"",'Ark1'!W2438)</f>
        <v/>
      </c>
      <c r="M624" s="222" t="str">
        <f>+IF(G624=0,"",'Ark1'!X2438)</f>
        <v/>
      </c>
      <c r="N624" s="114" t="str">
        <f>+IF(G624=0,"",'Ark1'!Y2438)</f>
        <v/>
      </c>
      <c r="O624" s="116" t="str">
        <f>+IF(G624=0,"",'Ark1'!Z2438)</f>
        <v/>
      </c>
      <c r="P624" s="116" t="str">
        <f t="shared" si="9"/>
        <v/>
      </c>
      <c r="Q624" s="114" t="str">
        <f>+IF(G624=0,"",'Ark1'!T2438)</f>
        <v/>
      </c>
      <c r="R624" s="222" t="str">
        <f>+IF(G624=0,"",'Ark1'!V2438)</f>
        <v/>
      </c>
      <c r="S624" s="32"/>
      <c r="T624" s="35"/>
      <c r="U624" s="35"/>
      <c r="V624" s="35"/>
      <c r="W624" s="35"/>
      <c r="X624" s="35"/>
    </row>
    <row r="625" spans="1:24" x14ac:dyDescent="0.5">
      <c r="A625" s="32"/>
      <c r="B625" s="297" t="str">
        <f>+IF(E625=2012,VLOOKUP(D625,K_navn!$A$2:$C$359,2),"")</f>
        <v/>
      </c>
      <c r="C625" s="297" t="str">
        <f>+IF(E625=2012,VLOOKUP(D625,K_navn!$A$2:$C$359,3),"")</f>
        <v/>
      </c>
      <c r="D625" s="115">
        <f>+'Ark1'!P2439</f>
        <v>3405</v>
      </c>
      <c r="E625" s="115">
        <f>+'Ark1'!C2439</f>
        <v>2017</v>
      </c>
      <c r="F625" s="116" t="str">
        <f>+IF('Ark1'!Q2439=0,"",'Ark1'!Q2439)</f>
        <v/>
      </c>
      <c r="G625" s="116">
        <f>+'Ark1'!R2439</f>
        <v>0</v>
      </c>
      <c r="H625" s="116">
        <f>+'Ark1'!S2439</f>
        <v>0</v>
      </c>
      <c r="I625" s="222" t="str">
        <f>+IF(G625=0,"",'Ark1'!AA2439)</f>
        <v/>
      </c>
      <c r="J625" s="222" t="str">
        <f>+IF(G625=0,"",'Ark1'!AB2439)</f>
        <v/>
      </c>
      <c r="K625" s="114" t="str">
        <f>+IF(G625=0,"",'Ark1'!U2439)</f>
        <v/>
      </c>
      <c r="L625" s="222" t="str">
        <f>+IF(G625=0,"",'Ark1'!W2439)</f>
        <v/>
      </c>
      <c r="M625" s="222" t="str">
        <f>+IF(G625=0,"",'Ark1'!X2439)</f>
        <v/>
      </c>
      <c r="N625" s="114" t="str">
        <f>+IF(G625=0,"",'Ark1'!Y2439)</f>
        <v/>
      </c>
      <c r="O625" s="116" t="str">
        <f>+IF(G625=0,"",'Ark1'!Z2439)</f>
        <v/>
      </c>
      <c r="P625" s="116" t="str">
        <f t="shared" si="9"/>
        <v/>
      </c>
      <c r="Q625" s="114" t="str">
        <f>+IF(G625=0,"",'Ark1'!T2439)</f>
        <v/>
      </c>
      <c r="R625" s="222" t="str">
        <f>+IF(G625=0,"",'Ark1'!V2439)</f>
        <v/>
      </c>
      <c r="S625" s="32"/>
      <c r="T625" s="35"/>
      <c r="U625" s="35"/>
      <c r="V625" s="35"/>
      <c r="W625" s="35"/>
      <c r="X625" s="35"/>
    </row>
    <row r="626" spans="1:24" x14ac:dyDescent="0.5">
      <c r="A626" s="32"/>
      <c r="B626" s="297" t="str">
        <f>+IF(E626=2012,VLOOKUP(D626,K_navn!$A$2:$C$359,2),"")</f>
        <v/>
      </c>
      <c r="C626" s="297" t="str">
        <f>+IF(E626=2012,VLOOKUP(D626,K_navn!$A$2:$C$359,3),"")</f>
        <v/>
      </c>
      <c r="D626" s="115">
        <f>+'Ark1'!P2440</f>
        <v>3405</v>
      </c>
      <c r="E626" s="115">
        <f>+'Ark1'!C2440</f>
        <v>2018</v>
      </c>
      <c r="F626" s="116" t="str">
        <f>+IF('Ark1'!Q2440=0,"",'Ark1'!Q2440)</f>
        <v/>
      </c>
      <c r="G626" s="116">
        <f>+'Ark1'!R2440</f>
        <v>0</v>
      </c>
      <c r="H626" s="116">
        <f>+'Ark1'!S2440</f>
        <v>0</v>
      </c>
      <c r="I626" s="222" t="str">
        <f>+IF(G626=0,"",'Ark1'!AA2440)</f>
        <v/>
      </c>
      <c r="J626" s="222" t="str">
        <f>+IF(G626=0,"",'Ark1'!AB2440)</f>
        <v/>
      </c>
      <c r="K626" s="114" t="str">
        <f>+IF(G626=0,"",'Ark1'!U2440)</f>
        <v/>
      </c>
      <c r="L626" s="222" t="str">
        <f>+IF(G626=0,"",'Ark1'!W2440)</f>
        <v/>
      </c>
      <c r="M626" s="222" t="str">
        <f>+IF(G626=0,"",'Ark1'!X2440)</f>
        <v/>
      </c>
      <c r="N626" s="114" t="str">
        <f>+IF(G626=0,"",'Ark1'!Y2440)</f>
        <v/>
      </c>
      <c r="O626" s="116" t="str">
        <f>+IF(G626=0,"",'Ark1'!Z2440)</f>
        <v/>
      </c>
      <c r="P626" s="116" t="str">
        <f t="shared" si="9"/>
        <v/>
      </c>
      <c r="Q626" s="114" t="str">
        <f>+IF(G626=0,"",'Ark1'!T2440)</f>
        <v/>
      </c>
      <c r="R626" s="222" t="str">
        <f>+IF(G626=0,"",'Ark1'!V2440)</f>
        <v/>
      </c>
      <c r="S626" s="32"/>
      <c r="T626" s="35"/>
      <c r="U626" s="35"/>
      <c r="V626" s="35"/>
      <c r="W626" s="35"/>
      <c r="X626" s="35"/>
    </row>
    <row r="627" spans="1:24" x14ac:dyDescent="0.5">
      <c r="A627" s="32"/>
      <c r="B627" s="297" t="str">
        <f>+IF(E627=2012,VLOOKUP(D627,K_navn!$A$2:$C$359,2),"")</f>
        <v/>
      </c>
      <c r="C627" s="297" t="str">
        <f>+IF(E627=2012,VLOOKUP(D627,K_navn!$A$2:$C$359,3),"")</f>
        <v/>
      </c>
      <c r="D627" s="115">
        <f>+'Ark1'!P2441</f>
        <v>3405</v>
      </c>
      <c r="E627" s="115">
        <f>+'Ark1'!C2441</f>
        <v>2019</v>
      </c>
      <c r="F627" s="116" t="str">
        <f>+IF('Ark1'!Q2441=0,"",'Ark1'!Q2441)</f>
        <v/>
      </c>
      <c r="G627" s="116">
        <f>+'Ark1'!R2441</f>
        <v>0</v>
      </c>
      <c r="H627" s="116">
        <f>+'Ark1'!S2441</f>
        <v>0</v>
      </c>
      <c r="I627" s="222" t="str">
        <f>+IF(G627=0,"",'Ark1'!AA2441)</f>
        <v/>
      </c>
      <c r="J627" s="222" t="str">
        <f>+IF(G627=0,"",'Ark1'!AB2441)</f>
        <v/>
      </c>
      <c r="K627" s="114" t="str">
        <f>+IF(G627=0,"",'Ark1'!U2441)</f>
        <v/>
      </c>
      <c r="L627" s="222" t="str">
        <f>+IF(G627=0,"",'Ark1'!W2441)</f>
        <v/>
      </c>
      <c r="M627" s="222" t="str">
        <f>+IF(G627=0,"",'Ark1'!X2441)</f>
        <v/>
      </c>
      <c r="N627" s="114" t="str">
        <f>+IF(G627=0,"",'Ark1'!Y2441)</f>
        <v/>
      </c>
      <c r="O627" s="116" t="str">
        <f>+IF(G627=0,"",'Ark1'!Z2441)</f>
        <v/>
      </c>
      <c r="P627" s="116" t="str">
        <f t="shared" si="9"/>
        <v/>
      </c>
      <c r="Q627" s="114" t="str">
        <f>+IF(G627=0,"",'Ark1'!T2441)</f>
        <v/>
      </c>
      <c r="R627" s="222" t="str">
        <f>+IF(G627=0,"",'Ark1'!V2441)</f>
        <v/>
      </c>
      <c r="S627" s="32"/>
      <c r="T627" s="35"/>
      <c r="U627" s="35"/>
      <c r="V627" s="35"/>
      <c r="W627" s="35"/>
      <c r="X627" s="35"/>
    </row>
    <row r="628" spans="1:24" x14ac:dyDescent="0.5">
      <c r="A628" s="32"/>
      <c r="B628" s="297" t="str">
        <f>+IF(E628=2012,VLOOKUP(D628,K_navn!$A$2:$C$359,2),"")</f>
        <v/>
      </c>
      <c r="C628" s="297" t="str">
        <f>+IF(E628=2012,VLOOKUP(D628,K_navn!$A$2:$C$359,3),"")</f>
        <v/>
      </c>
      <c r="D628" s="115">
        <f>+'Ark1'!P2442</f>
        <v>3405</v>
      </c>
      <c r="E628" s="115">
        <f>+'Ark1'!C2442</f>
        <v>2020</v>
      </c>
      <c r="F628" s="116" t="str">
        <f>+IF('Ark1'!Q2442=0,"",'Ark1'!Q2442)</f>
        <v/>
      </c>
      <c r="G628" s="116">
        <f>+'Ark1'!R2442</f>
        <v>0</v>
      </c>
      <c r="H628" s="116">
        <f>+'Ark1'!S2442</f>
        <v>0</v>
      </c>
      <c r="I628" s="222" t="str">
        <f>+IF(G628=0,"",'Ark1'!AA2442)</f>
        <v/>
      </c>
      <c r="J628" s="222" t="str">
        <f>+IF(G628=0,"",'Ark1'!AB2442)</f>
        <v/>
      </c>
      <c r="K628" s="114" t="str">
        <f>+IF(G628=0,"",'Ark1'!U2442)</f>
        <v/>
      </c>
      <c r="L628" s="222" t="str">
        <f>+IF(G628=0,"",'Ark1'!W2442)</f>
        <v/>
      </c>
      <c r="M628" s="222" t="str">
        <f>+IF(G628=0,"",'Ark1'!X2442)</f>
        <v/>
      </c>
      <c r="N628" s="114" t="str">
        <f>+IF(G628=0,"",'Ark1'!Y2442)</f>
        <v/>
      </c>
      <c r="O628" s="116" t="str">
        <f>+IF(G628=0,"",'Ark1'!Z2442)</f>
        <v/>
      </c>
      <c r="P628" s="116" t="str">
        <f t="shared" si="9"/>
        <v/>
      </c>
      <c r="Q628" s="114" t="str">
        <f>+IF(G628=0,"",'Ark1'!T2442)</f>
        <v/>
      </c>
      <c r="R628" s="222" t="str">
        <f>+IF(G628=0,"",'Ark1'!V2442)</f>
        <v/>
      </c>
      <c r="S628" s="32"/>
      <c r="T628" s="35"/>
      <c r="U628" s="35"/>
      <c r="V628" s="35"/>
      <c r="W628" s="35"/>
      <c r="X628" s="35"/>
    </row>
    <row r="629" spans="1:24" x14ac:dyDescent="0.5">
      <c r="A629" s="32"/>
      <c r="B629" s="297" t="str">
        <f>+IF(E629=2012,VLOOKUP(D629,K_navn!$A$2:$C$359,2),"")</f>
        <v/>
      </c>
      <c r="C629" s="297" t="str">
        <f>+IF(E629=2012,VLOOKUP(D629,K_navn!$A$2:$C$359,3),"")</f>
        <v/>
      </c>
      <c r="D629" s="115">
        <f>+'Ark1'!P2443</f>
        <v>3405</v>
      </c>
      <c r="E629" s="115">
        <f>+'Ark1'!C2443</f>
        <v>2021</v>
      </c>
      <c r="F629" s="116">
        <f>+IF('Ark1'!Q2443=0,"",'Ark1'!Q2443)</f>
        <v>1</v>
      </c>
      <c r="G629" s="116">
        <f>+'Ark1'!R2443</f>
        <v>24</v>
      </c>
      <c r="H629" s="116">
        <f>+'Ark1'!S2443</f>
        <v>24</v>
      </c>
      <c r="I629" s="222">
        <f>+IF(G629=0,"",'Ark1'!AA2443)</f>
        <v>9.1282519397535372E-2</v>
      </c>
      <c r="J629" s="222">
        <f>+IF(G629=0,"",'Ark1'!AB2443)</f>
        <v>9.2409242344260012E-2</v>
      </c>
      <c r="K629" s="114">
        <f>+IF(G629=0,"",'Ark1'!U2443)</f>
        <v>61.91666666666665</v>
      </c>
      <c r="L629" s="222">
        <f>+IF(G629=0,"",'Ark1'!W2443)</f>
        <v>85.899999999999977</v>
      </c>
      <c r="M629" s="222">
        <f>+IF(G629=0,"",'Ark1'!X2443)</f>
        <v>4.7214934078109216</v>
      </c>
      <c r="N629" s="114">
        <f>+IF(G629=0,"",'Ark1'!Y2443)</f>
        <v>1.8689717910005923</v>
      </c>
      <c r="O629" s="116">
        <f>+IF(G629=0,"",'Ark1'!Z2443)</f>
        <v>-11.190641168224438</v>
      </c>
      <c r="P629" s="116">
        <f t="shared" si="9"/>
        <v>24</v>
      </c>
      <c r="Q629" s="114">
        <f>+IF(G629=0,"",'Ark1'!T2443)</f>
        <v>16.5</v>
      </c>
      <c r="R629" s="222">
        <f>+IF(G629=0,"",'Ark1'!V2443)</f>
        <v>93.066088840736768</v>
      </c>
      <c r="S629" s="32"/>
      <c r="T629" s="35"/>
      <c r="U629" s="35"/>
      <c r="V629" s="35"/>
      <c r="W629" s="35"/>
      <c r="X629" s="35"/>
    </row>
    <row r="630" spans="1:24" x14ac:dyDescent="0.5">
      <c r="A630" s="32"/>
      <c r="B630" s="297" t="str">
        <f>+IF(E630=2012,VLOOKUP(D630,K_navn!$A$2:$C$359,2),"")</f>
        <v/>
      </c>
      <c r="C630" s="297" t="str">
        <f>+IF(E630=2012,VLOOKUP(D630,K_navn!$A$2:$C$359,3),"")</f>
        <v/>
      </c>
      <c r="D630" s="115">
        <f>+'Ark1'!P2444</f>
        <v>3405</v>
      </c>
      <c r="E630" s="115">
        <f>+'Ark1'!C2444</f>
        <v>2022</v>
      </c>
      <c r="F630" s="116">
        <f>+IF('Ark1'!Q2444=0,"",'Ark1'!Q2444)</f>
        <v>1</v>
      </c>
      <c r="G630" s="116">
        <f>+'Ark1'!R2444</f>
        <v>104</v>
      </c>
      <c r="H630" s="116">
        <f>+'Ark1'!S2444</f>
        <v>104</v>
      </c>
      <c r="I630" s="222">
        <f>+IF(G630=0,"",'Ark1'!AA2444)</f>
        <v>0.3610484290921715</v>
      </c>
      <c r="J630" s="222">
        <f>+IF(G630=0,"",'Ark1'!AB2444)</f>
        <v>0.36223604576231178</v>
      </c>
      <c r="K630" s="114">
        <f>+IF(G630=0,"",'Ark1'!U2444)</f>
        <v>61.471153846153832</v>
      </c>
      <c r="L630" s="222">
        <f>+IF(G630=0,"",'Ark1'!W2444)</f>
        <v>86.040384615384653</v>
      </c>
      <c r="M630" s="222">
        <f>+IF(G630=0,"",'Ark1'!X2444)</f>
        <v>6.3919648963905358</v>
      </c>
      <c r="N630" s="114">
        <f>+IF(G630=0,"",'Ark1'!Y2444)</f>
        <v>1.9412363762918825</v>
      </c>
      <c r="O630" s="116">
        <f>+IF(G630=0,"",'Ark1'!Z2444)</f>
        <v>-4.9500652248119001</v>
      </c>
      <c r="P630" s="116">
        <f t="shared" si="9"/>
        <v>104</v>
      </c>
      <c r="Q630" s="114">
        <f>+IF(G630=0,"",'Ark1'!T2444)</f>
        <v>16.538461538461544</v>
      </c>
      <c r="R630" s="222">
        <f>+IF(G630=0,"",'Ark1'!V2444)</f>
        <v>93.218184848737422</v>
      </c>
      <c r="S630" s="32"/>
      <c r="T630" s="35"/>
      <c r="U630" s="35"/>
      <c r="V630" s="35"/>
      <c r="W630" s="35"/>
      <c r="X630" s="35"/>
    </row>
    <row r="631" spans="1:24" x14ac:dyDescent="0.5">
      <c r="A631" s="32"/>
      <c r="B631" s="297" t="str">
        <f>+IF(E631=2012,VLOOKUP(D631,K_navn!$A$2:$C$359,2),"")</f>
        <v>Gjøvik</v>
      </c>
      <c r="C631" s="297" t="str">
        <f>+IF(E631=2012,VLOOKUP(D631,K_navn!$A$2:$C$359,3),"")</f>
        <v>Innlandet</v>
      </c>
      <c r="D631" s="115">
        <f>+'Ark1'!P2445</f>
        <v>3407</v>
      </c>
      <c r="E631" s="115">
        <f>+'Ark1'!C2445</f>
        <v>2012</v>
      </c>
      <c r="F631" s="116" t="str">
        <f>+IF('Ark1'!Q2445=0,"",'Ark1'!Q2445)</f>
        <v/>
      </c>
      <c r="G631" s="116">
        <f>+'Ark1'!R2445</f>
        <v>0</v>
      </c>
      <c r="H631" s="116">
        <f>+'Ark1'!S2445</f>
        <v>0</v>
      </c>
      <c r="I631" s="222" t="str">
        <f>+IF(G631=0,"",'Ark1'!AA2445)</f>
        <v/>
      </c>
      <c r="J631" s="222" t="str">
        <f>+IF(G631=0,"",'Ark1'!AB2445)</f>
        <v/>
      </c>
      <c r="K631" s="114" t="str">
        <f>+IF(G631=0,"",'Ark1'!U2445)</f>
        <v/>
      </c>
      <c r="L631" s="222" t="str">
        <f>+IF(G631=0,"",'Ark1'!W2445)</f>
        <v/>
      </c>
      <c r="M631" s="222" t="str">
        <f>+IF(G631=0,"",'Ark1'!X2445)</f>
        <v/>
      </c>
      <c r="N631" s="114" t="str">
        <f>+IF(G631=0,"",'Ark1'!Y2445)</f>
        <v/>
      </c>
      <c r="O631" s="116" t="str">
        <f>+IF(G631=0,"",'Ark1'!Z2445)</f>
        <v/>
      </c>
      <c r="P631" s="116" t="str">
        <f t="shared" si="9"/>
        <v/>
      </c>
      <c r="Q631" s="114" t="str">
        <f>+IF(G631=0,"",'Ark1'!T2445)</f>
        <v/>
      </c>
      <c r="R631" s="222" t="str">
        <f>+IF(G631=0,"",'Ark1'!V2445)</f>
        <v/>
      </c>
      <c r="S631" s="32"/>
      <c r="T631" s="35"/>
      <c r="U631" s="35"/>
      <c r="V631" s="35"/>
      <c r="W631" s="35"/>
      <c r="X631" s="35"/>
    </row>
    <row r="632" spans="1:24" x14ac:dyDescent="0.5">
      <c r="A632" s="32"/>
      <c r="B632" s="297" t="str">
        <f>+IF(E632=2012,VLOOKUP(D632,K_navn!$A$2:$C$359,2),"")</f>
        <v/>
      </c>
      <c r="C632" s="297" t="str">
        <f>+IF(E632=2012,VLOOKUP(D632,K_navn!$A$2:$C$359,3),"")</f>
        <v/>
      </c>
      <c r="D632" s="115">
        <f>+'Ark1'!P2446</f>
        <v>3407</v>
      </c>
      <c r="E632" s="115">
        <f>+'Ark1'!C2446</f>
        <v>2013</v>
      </c>
      <c r="F632" s="116" t="str">
        <f>+IF('Ark1'!Q2446=0,"",'Ark1'!Q2446)</f>
        <v/>
      </c>
      <c r="G632" s="116">
        <f>+'Ark1'!R2446</f>
        <v>0</v>
      </c>
      <c r="H632" s="116">
        <f>+'Ark1'!S2446</f>
        <v>0</v>
      </c>
      <c r="I632" s="222" t="str">
        <f>+IF(G632=0,"",'Ark1'!AA2446)</f>
        <v/>
      </c>
      <c r="J632" s="222" t="str">
        <f>+IF(G632=0,"",'Ark1'!AB2446)</f>
        <v/>
      </c>
      <c r="K632" s="114" t="str">
        <f>+IF(G632=0,"",'Ark1'!U2446)</f>
        <v/>
      </c>
      <c r="L632" s="222" t="str">
        <f>+IF(G632=0,"",'Ark1'!W2446)</f>
        <v/>
      </c>
      <c r="M632" s="222" t="str">
        <f>+IF(G632=0,"",'Ark1'!X2446)</f>
        <v/>
      </c>
      <c r="N632" s="114" t="str">
        <f>+IF(G632=0,"",'Ark1'!Y2446)</f>
        <v/>
      </c>
      <c r="O632" s="116" t="str">
        <f>+IF(G632=0,"",'Ark1'!Z2446)</f>
        <v/>
      </c>
      <c r="P632" s="116" t="str">
        <f t="shared" si="9"/>
        <v/>
      </c>
      <c r="Q632" s="114" t="str">
        <f>+IF(G632=0,"",'Ark1'!T2446)</f>
        <v/>
      </c>
      <c r="R632" s="222" t="str">
        <f>+IF(G632=0,"",'Ark1'!V2446)</f>
        <v/>
      </c>
      <c r="S632" s="32"/>
      <c r="T632" s="35"/>
      <c r="U632" s="35"/>
      <c r="V632" s="35"/>
      <c r="W632" s="35"/>
      <c r="X632" s="35"/>
    </row>
    <row r="633" spans="1:24" x14ac:dyDescent="0.5">
      <c r="A633" s="32"/>
      <c r="B633" s="297" t="str">
        <f>+IF(E633=2012,VLOOKUP(D633,K_navn!$A$2:$C$359,2),"")</f>
        <v/>
      </c>
      <c r="C633" s="297" t="str">
        <f>+IF(E633=2012,VLOOKUP(D633,K_navn!$A$2:$C$359,3),"")</f>
        <v/>
      </c>
      <c r="D633" s="115">
        <f>+'Ark1'!P2447</f>
        <v>3407</v>
      </c>
      <c r="E633" s="115">
        <f>+'Ark1'!C2447</f>
        <v>2014</v>
      </c>
      <c r="F633" s="116" t="str">
        <f>+IF('Ark1'!Q2447=0,"",'Ark1'!Q2447)</f>
        <v/>
      </c>
      <c r="G633" s="116">
        <f>+'Ark1'!R2447</f>
        <v>0</v>
      </c>
      <c r="H633" s="116">
        <f>+'Ark1'!S2447</f>
        <v>0</v>
      </c>
      <c r="I633" s="222" t="str">
        <f>+IF(G633=0,"",'Ark1'!AA2447)</f>
        <v/>
      </c>
      <c r="J633" s="222" t="str">
        <f>+IF(G633=0,"",'Ark1'!AB2447)</f>
        <v/>
      </c>
      <c r="K633" s="114" t="str">
        <f>+IF(G633=0,"",'Ark1'!U2447)</f>
        <v/>
      </c>
      <c r="L633" s="222" t="str">
        <f>+IF(G633=0,"",'Ark1'!W2447)</f>
        <v/>
      </c>
      <c r="M633" s="222" t="str">
        <f>+IF(G633=0,"",'Ark1'!X2447)</f>
        <v/>
      </c>
      <c r="N633" s="114" t="str">
        <f>+IF(G633=0,"",'Ark1'!Y2447)</f>
        <v/>
      </c>
      <c r="O633" s="116" t="str">
        <f>+IF(G633=0,"",'Ark1'!Z2447)</f>
        <v/>
      </c>
      <c r="P633" s="116" t="str">
        <f t="shared" si="9"/>
        <v/>
      </c>
      <c r="Q633" s="114" t="str">
        <f>+IF(G633=0,"",'Ark1'!T2447)</f>
        <v/>
      </c>
      <c r="R633" s="222" t="str">
        <f>+IF(G633=0,"",'Ark1'!V2447)</f>
        <v/>
      </c>
      <c r="S633" s="32"/>
      <c r="T633" s="35"/>
      <c r="U633" s="35"/>
      <c r="V633" s="35"/>
      <c r="W633" s="35"/>
      <c r="X633" s="35"/>
    </row>
    <row r="634" spans="1:24" x14ac:dyDescent="0.5">
      <c r="A634" s="32"/>
      <c r="B634" s="297" t="str">
        <f>+IF(E634=2012,VLOOKUP(D634,K_navn!$A$2:$C$359,2),"")</f>
        <v/>
      </c>
      <c r="C634" s="297" t="str">
        <f>+IF(E634=2012,VLOOKUP(D634,K_navn!$A$2:$C$359,3),"")</f>
        <v/>
      </c>
      <c r="D634" s="115">
        <f>+'Ark1'!P2448</f>
        <v>3407</v>
      </c>
      <c r="E634" s="115">
        <f>+'Ark1'!C2448</f>
        <v>2015</v>
      </c>
      <c r="F634" s="116" t="str">
        <f>+IF('Ark1'!Q2448=0,"",'Ark1'!Q2448)</f>
        <v/>
      </c>
      <c r="G634" s="116">
        <f>+'Ark1'!R2448</f>
        <v>0</v>
      </c>
      <c r="H634" s="116">
        <f>+'Ark1'!S2448</f>
        <v>0</v>
      </c>
      <c r="I634" s="222" t="str">
        <f>+IF(G634=0,"",'Ark1'!AA2448)</f>
        <v/>
      </c>
      <c r="J634" s="222" t="str">
        <f>+IF(G634=0,"",'Ark1'!AB2448)</f>
        <v/>
      </c>
      <c r="K634" s="114" t="str">
        <f>+IF(G634=0,"",'Ark1'!U2448)</f>
        <v/>
      </c>
      <c r="L634" s="222" t="str">
        <f>+IF(G634=0,"",'Ark1'!W2448)</f>
        <v/>
      </c>
      <c r="M634" s="222" t="str">
        <f>+IF(G634=0,"",'Ark1'!X2448)</f>
        <v/>
      </c>
      <c r="N634" s="114" t="str">
        <f>+IF(G634=0,"",'Ark1'!Y2448)</f>
        <v/>
      </c>
      <c r="O634" s="116" t="str">
        <f>+IF(G634=0,"",'Ark1'!Z2448)</f>
        <v/>
      </c>
      <c r="P634" s="116" t="str">
        <f t="shared" si="9"/>
        <v/>
      </c>
      <c r="Q634" s="114" t="str">
        <f>+IF(G634=0,"",'Ark1'!T2448)</f>
        <v/>
      </c>
      <c r="R634" s="222" t="str">
        <f>+IF(G634=0,"",'Ark1'!V2448)</f>
        <v/>
      </c>
      <c r="S634" s="32"/>
      <c r="T634" s="35"/>
      <c r="U634" s="35"/>
      <c r="V634" s="35"/>
      <c r="W634" s="35"/>
      <c r="X634" s="35"/>
    </row>
    <row r="635" spans="1:24" x14ac:dyDescent="0.5">
      <c r="A635" s="32"/>
      <c r="B635" s="297" t="str">
        <f>+IF(E635=2012,VLOOKUP(D635,K_navn!$A$2:$C$359,2),"")</f>
        <v/>
      </c>
      <c r="C635" s="297" t="str">
        <f>+IF(E635=2012,VLOOKUP(D635,K_navn!$A$2:$C$359,3),"")</f>
        <v/>
      </c>
      <c r="D635" s="115">
        <f>+'Ark1'!P2449</f>
        <v>3407</v>
      </c>
      <c r="E635" s="115">
        <f>+'Ark1'!C2449</f>
        <v>2016</v>
      </c>
      <c r="F635" s="116" t="str">
        <f>+IF('Ark1'!Q2449=0,"",'Ark1'!Q2449)</f>
        <v/>
      </c>
      <c r="G635" s="116">
        <f>+'Ark1'!R2449</f>
        <v>0</v>
      </c>
      <c r="H635" s="116">
        <f>+'Ark1'!S2449</f>
        <v>0</v>
      </c>
      <c r="I635" s="222" t="str">
        <f>+IF(G635=0,"",'Ark1'!AA2449)</f>
        <v/>
      </c>
      <c r="J635" s="222" t="str">
        <f>+IF(G635=0,"",'Ark1'!AB2449)</f>
        <v/>
      </c>
      <c r="K635" s="114" t="str">
        <f>+IF(G635=0,"",'Ark1'!U2449)</f>
        <v/>
      </c>
      <c r="L635" s="222" t="str">
        <f>+IF(G635=0,"",'Ark1'!W2449)</f>
        <v/>
      </c>
      <c r="M635" s="222" t="str">
        <f>+IF(G635=0,"",'Ark1'!X2449)</f>
        <v/>
      </c>
      <c r="N635" s="114" t="str">
        <f>+IF(G635=0,"",'Ark1'!Y2449)</f>
        <v/>
      </c>
      <c r="O635" s="116" t="str">
        <f>+IF(G635=0,"",'Ark1'!Z2449)</f>
        <v/>
      </c>
      <c r="P635" s="116" t="str">
        <f t="shared" si="9"/>
        <v/>
      </c>
      <c r="Q635" s="114" t="str">
        <f>+IF(G635=0,"",'Ark1'!T2449)</f>
        <v/>
      </c>
      <c r="R635" s="222" t="str">
        <f>+IF(G635=0,"",'Ark1'!V2449)</f>
        <v/>
      </c>
      <c r="S635" s="32"/>
      <c r="T635" s="35"/>
      <c r="U635" s="35"/>
      <c r="V635" s="35"/>
      <c r="W635" s="35"/>
      <c r="X635" s="35"/>
    </row>
    <row r="636" spans="1:24" x14ac:dyDescent="0.5">
      <c r="A636" s="32"/>
      <c r="B636" s="297" t="str">
        <f>+IF(E636=2012,VLOOKUP(D636,K_navn!$A$2:$C$359,2),"")</f>
        <v/>
      </c>
      <c r="C636" s="297" t="str">
        <f>+IF(E636=2012,VLOOKUP(D636,K_navn!$A$2:$C$359,3),"")</f>
        <v/>
      </c>
      <c r="D636" s="115">
        <f>+'Ark1'!P2450</f>
        <v>3407</v>
      </c>
      <c r="E636" s="115">
        <f>+'Ark1'!C2450</f>
        <v>2017</v>
      </c>
      <c r="F636" s="116" t="str">
        <f>+IF('Ark1'!Q2450=0,"",'Ark1'!Q2450)</f>
        <v/>
      </c>
      <c r="G636" s="116">
        <f>+'Ark1'!R2450</f>
        <v>0</v>
      </c>
      <c r="H636" s="116">
        <f>+'Ark1'!S2450</f>
        <v>0</v>
      </c>
      <c r="I636" s="222" t="str">
        <f>+IF(G636=0,"",'Ark1'!AA2450)</f>
        <v/>
      </c>
      <c r="J636" s="222" t="str">
        <f>+IF(G636=0,"",'Ark1'!AB2450)</f>
        <v/>
      </c>
      <c r="K636" s="114" t="str">
        <f>+IF(G636=0,"",'Ark1'!U2450)</f>
        <v/>
      </c>
      <c r="L636" s="222" t="str">
        <f>+IF(G636=0,"",'Ark1'!W2450)</f>
        <v/>
      </c>
      <c r="M636" s="222" t="str">
        <f>+IF(G636=0,"",'Ark1'!X2450)</f>
        <v/>
      </c>
      <c r="N636" s="114" t="str">
        <f>+IF(G636=0,"",'Ark1'!Y2450)</f>
        <v/>
      </c>
      <c r="O636" s="116" t="str">
        <f>+IF(G636=0,"",'Ark1'!Z2450)</f>
        <v/>
      </c>
      <c r="P636" s="116" t="str">
        <f t="shared" si="9"/>
        <v/>
      </c>
      <c r="Q636" s="114" t="str">
        <f>+IF(G636=0,"",'Ark1'!T2450)</f>
        <v/>
      </c>
      <c r="R636" s="222" t="str">
        <f>+IF(G636=0,"",'Ark1'!V2450)</f>
        <v/>
      </c>
      <c r="S636" s="32"/>
      <c r="T636" s="35"/>
      <c r="U636" s="35"/>
      <c r="V636" s="35"/>
      <c r="W636" s="35"/>
      <c r="X636" s="35"/>
    </row>
    <row r="637" spans="1:24" x14ac:dyDescent="0.5">
      <c r="A637" s="32"/>
      <c r="B637" s="297" t="str">
        <f>+IF(E637=2012,VLOOKUP(D637,K_navn!$A$2:$C$359,2),"")</f>
        <v/>
      </c>
      <c r="C637" s="297" t="str">
        <f>+IF(E637=2012,VLOOKUP(D637,K_navn!$A$2:$C$359,3),"")</f>
        <v/>
      </c>
      <c r="D637" s="115">
        <f>+'Ark1'!P2451</f>
        <v>3407</v>
      </c>
      <c r="E637" s="115">
        <f>+'Ark1'!C2451</f>
        <v>2018</v>
      </c>
      <c r="F637" s="116" t="str">
        <f>+IF('Ark1'!Q2451=0,"",'Ark1'!Q2451)</f>
        <v/>
      </c>
      <c r="G637" s="116">
        <f>+'Ark1'!R2451</f>
        <v>0</v>
      </c>
      <c r="H637" s="116">
        <f>+'Ark1'!S2451</f>
        <v>0</v>
      </c>
      <c r="I637" s="222" t="str">
        <f>+IF(G637=0,"",'Ark1'!AA2451)</f>
        <v/>
      </c>
      <c r="J637" s="222" t="str">
        <f>+IF(G637=0,"",'Ark1'!AB2451)</f>
        <v/>
      </c>
      <c r="K637" s="114" t="str">
        <f>+IF(G637=0,"",'Ark1'!U2451)</f>
        <v/>
      </c>
      <c r="L637" s="222" t="str">
        <f>+IF(G637=0,"",'Ark1'!W2451)</f>
        <v/>
      </c>
      <c r="M637" s="222" t="str">
        <f>+IF(G637=0,"",'Ark1'!X2451)</f>
        <v/>
      </c>
      <c r="N637" s="114" t="str">
        <f>+IF(G637=0,"",'Ark1'!Y2451)</f>
        <v/>
      </c>
      <c r="O637" s="116" t="str">
        <f>+IF(G637=0,"",'Ark1'!Z2451)</f>
        <v/>
      </c>
      <c r="P637" s="116" t="str">
        <f t="shared" si="9"/>
        <v/>
      </c>
      <c r="Q637" s="114" t="str">
        <f>+IF(G637=0,"",'Ark1'!T2451)</f>
        <v/>
      </c>
      <c r="R637" s="222" t="str">
        <f>+IF(G637=0,"",'Ark1'!V2451)</f>
        <v/>
      </c>
      <c r="S637" s="32"/>
      <c r="T637" s="35"/>
      <c r="U637" s="35"/>
      <c r="V637" s="35"/>
      <c r="W637" s="35"/>
      <c r="X637" s="35"/>
    </row>
    <row r="638" spans="1:24" x14ac:dyDescent="0.5">
      <c r="A638" s="32"/>
      <c r="B638" s="297" t="str">
        <f>+IF(E638=2012,VLOOKUP(D638,K_navn!$A$2:$C$359,2),"")</f>
        <v/>
      </c>
      <c r="C638" s="297" t="str">
        <f>+IF(E638=2012,VLOOKUP(D638,K_navn!$A$2:$C$359,3),"")</f>
        <v/>
      </c>
      <c r="D638" s="115">
        <f>+'Ark1'!P2452</f>
        <v>3407</v>
      </c>
      <c r="E638" s="115">
        <f>+'Ark1'!C2452</f>
        <v>2019</v>
      </c>
      <c r="F638" s="116" t="str">
        <f>+IF('Ark1'!Q2452=0,"",'Ark1'!Q2452)</f>
        <v/>
      </c>
      <c r="G638" s="116">
        <f>+'Ark1'!R2452</f>
        <v>0</v>
      </c>
      <c r="H638" s="116">
        <f>+'Ark1'!S2452</f>
        <v>0</v>
      </c>
      <c r="I638" s="222" t="str">
        <f>+IF(G638=0,"",'Ark1'!AA2452)</f>
        <v/>
      </c>
      <c r="J638" s="222" t="str">
        <f>+IF(G638=0,"",'Ark1'!AB2452)</f>
        <v/>
      </c>
      <c r="K638" s="114" t="str">
        <f>+IF(G638=0,"",'Ark1'!U2452)</f>
        <v/>
      </c>
      <c r="L638" s="222" t="str">
        <f>+IF(G638=0,"",'Ark1'!W2452)</f>
        <v/>
      </c>
      <c r="M638" s="222" t="str">
        <f>+IF(G638=0,"",'Ark1'!X2452)</f>
        <v/>
      </c>
      <c r="N638" s="114" t="str">
        <f>+IF(G638=0,"",'Ark1'!Y2452)</f>
        <v/>
      </c>
      <c r="O638" s="116" t="str">
        <f>+IF(G638=0,"",'Ark1'!Z2452)</f>
        <v/>
      </c>
      <c r="P638" s="116" t="str">
        <f t="shared" si="9"/>
        <v/>
      </c>
      <c r="Q638" s="114" t="str">
        <f>+IF(G638=0,"",'Ark1'!T2452)</f>
        <v/>
      </c>
      <c r="R638" s="222" t="str">
        <f>+IF(G638=0,"",'Ark1'!V2452)</f>
        <v/>
      </c>
      <c r="S638" s="32"/>
      <c r="T638" s="35"/>
      <c r="U638" s="35"/>
      <c r="V638" s="35"/>
      <c r="W638" s="35"/>
      <c r="X638" s="35"/>
    </row>
    <row r="639" spans="1:24" x14ac:dyDescent="0.5">
      <c r="A639" s="32"/>
      <c r="B639" s="297" t="str">
        <f>+IF(E639=2012,VLOOKUP(D639,K_navn!$A$2:$C$359,2),"")</f>
        <v/>
      </c>
      <c r="C639" s="297" t="str">
        <f>+IF(E639=2012,VLOOKUP(D639,K_navn!$A$2:$C$359,3),"")</f>
        <v/>
      </c>
      <c r="D639" s="115">
        <f>+'Ark1'!P2453</f>
        <v>3407</v>
      </c>
      <c r="E639" s="115">
        <f>+'Ark1'!C2453</f>
        <v>2020</v>
      </c>
      <c r="F639" s="116" t="str">
        <f>+IF('Ark1'!Q2453=0,"",'Ark1'!Q2453)</f>
        <v/>
      </c>
      <c r="G639" s="116">
        <f>+'Ark1'!R2453</f>
        <v>0</v>
      </c>
      <c r="H639" s="116">
        <f>+'Ark1'!S2453</f>
        <v>0</v>
      </c>
      <c r="I639" s="222" t="str">
        <f>+IF(G639=0,"",'Ark1'!AA2453)</f>
        <v/>
      </c>
      <c r="J639" s="222" t="str">
        <f>+IF(G639=0,"",'Ark1'!AB2453)</f>
        <v/>
      </c>
      <c r="K639" s="114" t="str">
        <f>+IF(G639=0,"",'Ark1'!U2453)</f>
        <v/>
      </c>
      <c r="L639" s="222" t="str">
        <f>+IF(G639=0,"",'Ark1'!W2453)</f>
        <v/>
      </c>
      <c r="M639" s="222" t="str">
        <f>+IF(G639=0,"",'Ark1'!X2453)</f>
        <v/>
      </c>
      <c r="N639" s="114" t="str">
        <f>+IF(G639=0,"",'Ark1'!Y2453)</f>
        <v/>
      </c>
      <c r="O639" s="116" t="str">
        <f>+IF(G639=0,"",'Ark1'!Z2453)</f>
        <v/>
      </c>
      <c r="P639" s="116" t="str">
        <f t="shared" si="9"/>
        <v/>
      </c>
      <c r="Q639" s="114" t="str">
        <f>+IF(G639=0,"",'Ark1'!T2453)</f>
        <v/>
      </c>
      <c r="R639" s="222" t="str">
        <f>+IF(G639=0,"",'Ark1'!V2453)</f>
        <v/>
      </c>
      <c r="S639" s="32"/>
      <c r="T639" s="35"/>
      <c r="U639" s="35"/>
      <c r="V639" s="35"/>
      <c r="W639" s="35"/>
      <c r="X639" s="35"/>
    </row>
    <row r="640" spans="1:24" x14ac:dyDescent="0.5">
      <c r="A640" s="32"/>
      <c r="B640" s="297" t="str">
        <f>+IF(E640=2012,VLOOKUP(D640,K_navn!$A$2:$C$359,2),"")</f>
        <v/>
      </c>
      <c r="C640" s="297" t="str">
        <f>+IF(E640=2012,VLOOKUP(D640,K_navn!$A$2:$C$359,3),"")</f>
        <v/>
      </c>
      <c r="D640" s="115">
        <f>+'Ark1'!P2454</f>
        <v>3407</v>
      </c>
      <c r="E640" s="115">
        <f>+'Ark1'!C2454</f>
        <v>2021</v>
      </c>
      <c r="F640" s="116" t="str">
        <f>+IF('Ark1'!Q2454=0,"",'Ark1'!Q2454)</f>
        <v/>
      </c>
      <c r="G640" s="116">
        <f>+'Ark1'!R2454</f>
        <v>0</v>
      </c>
      <c r="H640" s="116">
        <f>+'Ark1'!S2454</f>
        <v>0</v>
      </c>
      <c r="I640" s="222" t="str">
        <f>+IF(G640=0,"",'Ark1'!AA2454)</f>
        <v/>
      </c>
      <c r="J640" s="222" t="str">
        <f>+IF(G640=0,"",'Ark1'!AB2454)</f>
        <v/>
      </c>
      <c r="K640" s="114" t="str">
        <f>+IF(G640=0,"",'Ark1'!U2454)</f>
        <v/>
      </c>
      <c r="L640" s="222" t="str">
        <f>+IF(G640=0,"",'Ark1'!W2454)</f>
        <v/>
      </c>
      <c r="M640" s="222" t="str">
        <f>+IF(G640=0,"",'Ark1'!X2454)</f>
        <v/>
      </c>
      <c r="N640" s="114" t="str">
        <f>+IF(G640=0,"",'Ark1'!Y2454)</f>
        <v/>
      </c>
      <c r="O640" s="116" t="str">
        <f>+IF(G640=0,"",'Ark1'!Z2454)</f>
        <v/>
      </c>
      <c r="P640" s="116" t="str">
        <f t="shared" si="9"/>
        <v/>
      </c>
      <c r="Q640" s="114" t="str">
        <f>+IF(G640=0,"",'Ark1'!T2454)</f>
        <v/>
      </c>
      <c r="R640" s="222" t="str">
        <f>+IF(G640=0,"",'Ark1'!V2454)</f>
        <v/>
      </c>
      <c r="S640" s="32"/>
      <c r="T640" s="35"/>
      <c r="U640" s="35"/>
      <c r="V640" s="35"/>
      <c r="W640" s="35"/>
      <c r="X640" s="35"/>
    </row>
    <row r="641" spans="1:24" x14ac:dyDescent="0.5">
      <c r="A641" s="32"/>
      <c r="B641" s="297" t="str">
        <f>+IF(E641=2012,VLOOKUP(D641,K_navn!$A$2:$C$359,2),"")</f>
        <v/>
      </c>
      <c r="C641" s="297" t="str">
        <f>+IF(E641=2012,VLOOKUP(D641,K_navn!$A$2:$C$359,3),"")</f>
        <v/>
      </c>
      <c r="D641" s="115">
        <f>+'Ark1'!P2455</f>
        <v>3407</v>
      </c>
      <c r="E641" s="115">
        <f>+'Ark1'!C2455</f>
        <v>2022</v>
      </c>
      <c r="F641" s="116" t="str">
        <f>+IF('Ark1'!Q2455=0,"",'Ark1'!Q2455)</f>
        <v/>
      </c>
      <c r="G641" s="116">
        <f>+'Ark1'!R2455</f>
        <v>0</v>
      </c>
      <c r="H641" s="116">
        <f>+'Ark1'!S2455</f>
        <v>0</v>
      </c>
      <c r="I641" s="222" t="str">
        <f>+IF(G641=0,"",'Ark1'!AA2455)</f>
        <v/>
      </c>
      <c r="J641" s="222" t="str">
        <f>+IF(G641=0,"",'Ark1'!AB2455)</f>
        <v/>
      </c>
      <c r="K641" s="114" t="str">
        <f>+IF(G641=0,"",'Ark1'!U2455)</f>
        <v/>
      </c>
      <c r="L641" s="222" t="str">
        <f>+IF(G641=0,"",'Ark1'!W2455)</f>
        <v/>
      </c>
      <c r="M641" s="222" t="str">
        <f>+IF(G641=0,"",'Ark1'!X2455)</f>
        <v/>
      </c>
      <c r="N641" s="114" t="str">
        <f>+IF(G641=0,"",'Ark1'!Y2455)</f>
        <v/>
      </c>
      <c r="O641" s="116" t="str">
        <f>+IF(G641=0,"",'Ark1'!Z2455)</f>
        <v/>
      </c>
      <c r="P641" s="116" t="str">
        <f t="shared" si="9"/>
        <v/>
      </c>
      <c r="Q641" s="114" t="str">
        <f>+IF(G641=0,"",'Ark1'!T2455)</f>
        <v/>
      </c>
      <c r="R641" s="222" t="str">
        <f>+IF(G641=0,"",'Ark1'!V2455)</f>
        <v/>
      </c>
      <c r="S641" s="32"/>
      <c r="T641" s="35"/>
      <c r="U641" s="35"/>
      <c r="V641" s="35"/>
      <c r="W641" s="35"/>
      <c r="X641" s="35"/>
    </row>
    <row r="642" spans="1:24" x14ac:dyDescent="0.5">
      <c r="A642" s="32"/>
      <c r="B642" s="297" t="str">
        <f>+IF(E642=2012,VLOOKUP(D642,K_navn!$A$2:$C$359,2),"")</f>
        <v>Ringsaker</v>
      </c>
      <c r="C642" s="297" t="str">
        <f>+IF(E642=2012,VLOOKUP(D642,K_navn!$A$2:$C$359,3),"")</f>
        <v>Innlandet</v>
      </c>
      <c r="D642" s="115">
        <f>+'Ark1'!P2456</f>
        <v>3411</v>
      </c>
      <c r="E642" s="115">
        <f>+'Ark1'!C2456</f>
        <v>2012</v>
      </c>
      <c r="F642" s="116">
        <f>+IF('Ark1'!Q2456=0,"",'Ark1'!Q2456)</f>
        <v>1</v>
      </c>
      <c r="G642" s="116">
        <f>+'Ark1'!R2456</f>
        <v>19</v>
      </c>
      <c r="H642" s="116">
        <f>+'Ark1'!S2456</f>
        <v>19</v>
      </c>
      <c r="I642" s="222">
        <f>+IF(G642=0,"",'Ark1'!AA2456)</f>
        <v>1.9730010384215997</v>
      </c>
      <c r="J642" s="222">
        <f>+IF(G642=0,"",'Ark1'!AB2456)</f>
        <v>1.9742700824348651</v>
      </c>
      <c r="K642" s="114">
        <f>+IF(G642=0,"",'Ark1'!U2456)</f>
        <v>63.105263157894761</v>
      </c>
      <c r="L642" s="222">
        <f>+IF(G642=0,"",'Ark1'!W2456)</f>
        <v>76.310526315789502</v>
      </c>
      <c r="M642" s="222">
        <f>+IF(G642=0,"",'Ark1'!X2456)</f>
        <v>14.33467987404703</v>
      </c>
      <c r="N642" s="114">
        <f>+IF(G642=0,"",'Ark1'!Y2456)</f>
        <v>2.0999934045535404</v>
      </c>
      <c r="O642" s="116">
        <f>+IF(G642=0,"",'Ark1'!Z2456)</f>
        <v>-75.429599851942811</v>
      </c>
      <c r="P642" s="116">
        <f t="shared" si="9"/>
        <v>19</v>
      </c>
      <c r="Q642" s="114">
        <f>+IF(G642=0,"",'Ark1'!T2456)</f>
        <v>16.84210526315789</v>
      </c>
      <c r="R642" s="222">
        <f>+IF(G642=0,"",'Ark1'!V2456)</f>
        <v>82.676626560985341</v>
      </c>
      <c r="S642" s="32"/>
      <c r="T642" s="35"/>
      <c r="U642" s="35"/>
      <c r="V642" s="35"/>
      <c r="W642" s="35"/>
      <c r="X642" s="35"/>
    </row>
    <row r="643" spans="1:24" x14ac:dyDescent="0.5">
      <c r="A643" s="32"/>
      <c r="B643" s="297" t="str">
        <f>+IF(E643=2012,VLOOKUP(D643,K_navn!$A$2:$C$359,2),"")</f>
        <v/>
      </c>
      <c r="C643" s="297" t="str">
        <f>+IF(E643=2012,VLOOKUP(D643,K_navn!$A$2:$C$359,3),"")</f>
        <v/>
      </c>
      <c r="D643" s="115">
        <f>+'Ark1'!P2457</f>
        <v>3411</v>
      </c>
      <c r="E643" s="115">
        <f>+'Ark1'!C2457</f>
        <v>2013</v>
      </c>
      <c r="F643" s="116">
        <f>+IF('Ark1'!Q2457=0,"",'Ark1'!Q2457)</f>
        <v>1</v>
      </c>
      <c r="G643" s="116">
        <f>+'Ark1'!R2457</f>
        <v>4</v>
      </c>
      <c r="H643" s="116">
        <f>+'Ark1'!S2457</f>
        <v>4</v>
      </c>
      <c r="I643" s="222">
        <f>+IF(G643=0,"",'Ark1'!AA2457)</f>
        <v>7.4377091855708455E-2</v>
      </c>
      <c r="J643" s="222">
        <f>+IF(G643=0,"",'Ark1'!AB2457)</f>
        <v>6.8512758972613108E-2</v>
      </c>
      <c r="K643" s="114">
        <f>+IF(G643=0,"",'Ark1'!U2457)</f>
        <v>64.25</v>
      </c>
      <c r="L643" s="222">
        <f>+IF(G643=0,"",'Ark1'!W2457)</f>
        <v>68.625</v>
      </c>
      <c r="M643" s="222">
        <f>+IF(G643=0,"",'Ark1'!X2457)</f>
        <v>5.0987130729234735</v>
      </c>
      <c r="N643" s="114">
        <f>+IF(G643=0,"",'Ark1'!Y2457)</f>
        <v>1.9202864369671515</v>
      </c>
      <c r="O643" s="116">
        <f>+IF(G643=0,"",'Ark1'!Z2457)</f>
        <v>-22.533473113179745</v>
      </c>
      <c r="P643" s="116">
        <f t="shared" si="9"/>
        <v>4</v>
      </c>
      <c r="Q643" s="114">
        <f>+IF(G643=0,"",'Ark1'!T2457)</f>
        <v>17</v>
      </c>
      <c r="R643" s="222">
        <f>+IF(G643=0,"",'Ark1'!V2457)</f>
        <v>74.34994582881906</v>
      </c>
      <c r="S643" s="32"/>
      <c r="T643" s="35"/>
      <c r="U643" s="35"/>
      <c r="V643" s="35"/>
      <c r="W643" s="35"/>
      <c r="X643" s="35"/>
    </row>
    <row r="644" spans="1:24" x14ac:dyDescent="0.5">
      <c r="A644" s="32"/>
      <c r="B644" s="297" t="str">
        <f>+IF(E644=2012,VLOOKUP(D644,K_navn!$A$2:$C$359,2),"")</f>
        <v/>
      </c>
      <c r="C644" s="297" t="str">
        <f>+IF(E644=2012,VLOOKUP(D644,K_navn!$A$2:$C$359,3),"")</f>
        <v/>
      </c>
      <c r="D644" s="115">
        <f>+'Ark1'!P2458</f>
        <v>3411</v>
      </c>
      <c r="E644" s="115">
        <f>+'Ark1'!C2458</f>
        <v>2014</v>
      </c>
      <c r="F644" s="116" t="str">
        <f>+IF('Ark1'!Q2458=0,"",'Ark1'!Q2458)</f>
        <v/>
      </c>
      <c r="G644" s="116">
        <f>+'Ark1'!R2458</f>
        <v>0</v>
      </c>
      <c r="H644" s="116">
        <f>+'Ark1'!S2458</f>
        <v>0</v>
      </c>
      <c r="I644" s="222" t="str">
        <f>+IF(G644=0,"",'Ark1'!AA2458)</f>
        <v/>
      </c>
      <c r="J644" s="222" t="str">
        <f>+IF(G644=0,"",'Ark1'!AB2458)</f>
        <v/>
      </c>
      <c r="K644" s="114" t="str">
        <f>+IF(G644=0,"",'Ark1'!U2458)</f>
        <v/>
      </c>
      <c r="L644" s="222" t="str">
        <f>+IF(G644=0,"",'Ark1'!W2458)</f>
        <v/>
      </c>
      <c r="M644" s="222" t="str">
        <f>+IF(G644=0,"",'Ark1'!X2458)</f>
        <v/>
      </c>
      <c r="N644" s="114" t="str">
        <f>+IF(G644=0,"",'Ark1'!Y2458)</f>
        <v/>
      </c>
      <c r="O644" s="116" t="str">
        <f>+IF(G644=0,"",'Ark1'!Z2458)</f>
        <v/>
      </c>
      <c r="P644" s="116" t="str">
        <f t="shared" si="9"/>
        <v/>
      </c>
      <c r="Q644" s="114" t="str">
        <f>+IF(G644=0,"",'Ark1'!T2458)</f>
        <v/>
      </c>
      <c r="R644" s="222" t="str">
        <f>+IF(G644=0,"",'Ark1'!V2458)</f>
        <v/>
      </c>
      <c r="S644" s="32"/>
      <c r="T644" s="35"/>
      <c r="U644" s="35"/>
      <c r="V644" s="35"/>
      <c r="W644" s="35"/>
      <c r="X644" s="35"/>
    </row>
    <row r="645" spans="1:24" x14ac:dyDescent="0.5">
      <c r="A645" s="32"/>
      <c r="B645" s="297" t="str">
        <f>+IF(E645=2012,VLOOKUP(D645,K_navn!$A$2:$C$359,2),"")</f>
        <v/>
      </c>
      <c r="C645" s="297" t="str">
        <f>+IF(E645=2012,VLOOKUP(D645,K_navn!$A$2:$C$359,3),"")</f>
        <v/>
      </c>
      <c r="D645" s="115">
        <f>+'Ark1'!P2459</f>
        <v>3411</v>
      </c>
      <c r="E645" s="115">
        <f>+'Ark1'!C2459</f>
        <v>2015</v>
      </c>
      <c r="F645" s="116">
        <f>+IF('Ark1'!Q2459=0,"",'Ark1'!Q2459)</f>
        <v>8</v>
      </c>
      <c r="G645" s="116">
        <f>+'Ark1'!R2459</f>
        <v>685</v>
      </c>
      <c r="H645" s="116">
        <f>+'Ark1'!S2459</f>
        <v>675</v>
      </c>
      <c r="I645" s="222">
        <f>+IF(G645=0,"",'Ark1'!AA2459)</f>
        <v>1.8049590261126196</v>
      </c>
      <c r="J645" s="222">
        <f>+IF(G645=0,"",'Ark1'!AB2459)</f>
        <v>1.8024715882543425</v>
      </c>
      <c r="K645" s="114">
        <f>+IF(G645=0,"",'Ark1'!U2459)</f>
        <v>62.371851851851858</v>
      </c>
      <c r="L645" s="222">
        <f>+IF(G645=0,"",'Ark1'!W2459)</f>
        <v>81.784000000000006</v>
      </c>
      <c r="M645" s="222">
        <f>+IF(G645=0,"",'Ark1'!X2459)</f>
        <v>9.6848753562792353</v>
      </c>
      <c r="N645" s="114">
        <f>+IF(G645=0,"",'Ark1'!Y2459)</f>
        <v>2.3918581604128524</v>
      </c>
      <c r="O645" s="116">
        <f>+IF(G645=0,"",'Ark1'!Z2459)</f>
        <v>-47.64360558618344</v>
      </c>
      <c r="P645" s="116">
        <f t="shared" si="9"/>
        <v>84.375</v>
      </c>
      <c r="Q645" s="114">
        <f>+IF(G645=0,"",'Ark1'!T2459)</f>
        <v>16.40145985401459</v>
      </c>
      <c r="R645" s="222">
        <f>+IF(G645=0,"",'Ark1'!V2459)</f>
        <v>89.077805866538299</v>
      </c>
      <c r="S645" s="32"/>
      <c r="T645" s="35"/>
      <c r="U645" s="35"/>
      <c r="V645" s="35"/>
      <c r="W645" s="35"/>
      <c r="X645" s="35"/>
    </row>
    <row r="646" spans="1:24" x14ac:dyDescent="0.5">
      <c r="A646" s="32"/>
      <c r="B646" s="297" t="str">
        <f>+IF(E646=2012,VLOOKUP(D646,K_navn!$A$2:$C$359,2),"")</f>
        <v/>
      </c>
      <c r="C646" s="297" t="str">
        <f>+IF(E646=2012,VLOOKUP(D646,K_navn!$A$2:$C$359,3),"")</f>
        <v/>
      </c>
      <c r="D646" s="115">
        <f>+'Ark1'!P2460</f>
        <v>3411</v>
      </c>
      <c r="E646" s="115">
        <f>+'Ark1'!C2460</f>
        <v>2016</v>
      </c>
      <c r="F646" s="116">
        <f>+IF('Ark1'!Q2460=0,"",'Ark1'!Q2460)</f>
        <v>9</v>
      </c>
      <c r="G646" s="116">
        <f>+'Ark1'!R2460</f>
        <v>737</v>
      </c>
      <c r="H646" s="116">
        <f>+'Ark1'!S2460</f>
        <v>737</v>
      </c>
      <c r="I646" s="222">
        <f>+IF(G646=0,"",'Ark1'!AA2460)</f>
        <v>1.5715626066189012</v>
      </c>
      <c r="J646" s="222">
        <f>+IF(G646=0,"",'Ark1'!AB2460)</f>
        <v>1.60181614426483</v>
      </c>
      <c r="K646" s="114">
        <f>+IF(G646=0,"",'Ark1'!U2460)</f>
        <v>62.06377204884668</v>
      </c>
      <c r="L646" s="222">
        <f>+IF(G646=0,"",'Ark1'!W2460)</f>
        <v>83.032700135685189</v>
      </c>
      <c r="M646" s="222">
        <f>+IF(G646=0,"",'Ark1'!X2460)</f>
        <v>8.0156784905892344</v>
      </c>
      <c r="N646" s="114">
        <f>+IF(G646=0,"",'Ark1'!Y2460)</f>
        <v>2.4846892665472455</v>
      </c>
      <c r="O646" s="116">
        <f>+IF(G646=0,"",'Ark1'!Z2460)</f>
        <v>-29.024455646720199</v>
      </c>
      <c r="P646" s="116">
        <f t="shared" si="9"/>
        <v>81.888888888888886</v>
      </c>
      <c r="Q646" s="114">
        <f>+IF(G646=0,"",'Ark1'!T2460)</f>
        <v>16.527815468113978</v>
      </c>
      <c r="R646" s="222">
        <f>+IF(G646=0,"",'Ark1'!V2460)</f>
        <v>89.959588446029443</v>
      </c>
      <c r="S646" s="32"/>
      <c r="T646" s="35"/>
      <c r="U646" s="35"/>
      <c r="V646" s="35"/>
      <c r="W646" s="35"/>
      <c r="X646" s="35"/>
    </row>
    <row r="647" spans="1:24" x14ac:dyDescent="0.5">
      <c r="A647" s="32"/>
      <c r="B647" s="297" t="str">
        <f>+IF(E647=2012,VLOOKUP(D647,K_navn!$A$2:$C$359,2),"")</f>
        <v/>
      </c>
      <c r="C647" s="297" t="str">
        <f>+IF(E647=2012,VLOOKUP(D647,K_navn!$A$2:$C$359,3),"")</f>
        <v/>
      </c>
      <c r="D647" s="115">
        <f>+'Ark1'!P2461</f>
        <v>3411</v>
      </c>
      <c r="E647" s="115">
        <f>+'Ark1'!C2461</f>
        <v>2017</v>
      </c>
      <c r="F647" s="116">
        <f>+IF('Ark1'!Q2461=0,"",'Ark1'!Q2461)</f>
        <v>7</v>
      </c>
      <c r="G647" s="116">
        <f>+'Ark1'!R2461</f>
        <v>598</v>
      </c>
      <c r="H647" s="116">
        <f>+'Ark1'!S2461</f>
        <v>598</v>
      </c>
      <c r="I647" s="222">
        <f>+IF(G647=0,"",'Ark1'!AA2461)</f>
        <v>1.7254811437804773</v>
      </c>
      <c r="J647" s="222">
        <f>+IF(G647=0,"",'Ark1'!AB2461)</f>
        <v>1.7460601222232548</v>
      </c>
      <c r="K647" s="114">
        <f>+IF(G647=0,"",'Ark1'!U2461)</f>
        <v>62.102006688963201</v>
      </c>
      <c r="L647" s="222">
        <f>+IF(G647=0,"",'Ark1'!W2461)</f>
        <v>82.59548494983278</v>
      </c>
      <c r="M647" s="222">
        <f>+IF(G647=0,"",'Ark1'!X2461)</f>
        <v>6.3730774934930414</v>
      </c>
      <c r="N647" s="114">
        <f>+IF(G647=0,"",'Ark1'!Y2461)</f>
        <v>2.3819196299836762</v>
      </c>
      <c r="O647" s="116">
        <f>+IF(G647=0,"",'Ark1'!Z2461)</f>
        <v>-30.184012511596777</v>
      </c>
      <c r="P647" s="116">
        <f t="shared" si="9"/>
        <v>85.428571428571431</v>
      </c>
      <c r="Q647" s="114">
        <f>+IF(G647=0,"",'Ark1'!T2461)</f>
        <v>16.593645484949828</v>
      </c>
      <c r="R647" s="222">
        <f>+IF(G647=0,"",'Ark1'!V2461)</f>
        <v>89.485899187251107</v>
      </c>
      <c r="S647" s="32"/>
      <c r="T647" s="35"/>
      <c r="U647" s="35"/>
      <c r="V647" s="35"/>
      <c r="W647" s="35"/>
      <c r="X647" s="35"/>
    </row>
    <row r="648" spans="1:24" x14ac:dyDescent="0.5">
      <c r="A648" s="32"/>
      <c r="B648" s="297" t="str">
        <f>+IF(E648=2012,VLOOKUP(D648,K_navn!$A$2:$C$359,2),"")</f>
        <v/>
      </c>
      <c r="C648" s="297" t="str">
        <f>+IF(E648=2012,VLOOKUP(D648,K_navn!$A$2:$C$359,3),"")</f>
        <v/>
      </c>
      <c r="D648" s="115">
        <f>+'Ark1'!P2462</f>
        <v>3411</v>
      </c>
      <c r="E648" s="115">
        <f>+'Ark1'!C2462</f>
        <v>2018</v>
      </c>
      <c r="F648" s="116">
        <f>+IF('Ark1'!Q2462=0,"",'Ark1'!Q2462)</f>
        <v>7</v>
      </c>
      <c r="G648" s="116">
        <f>+'Ark1'!R2462</f>
        <v>630</v>
      </c>
      <c r="H648" s="116">
        <f>+'Ark1'!S2462</f>
        <v>630</v>
      </c>
      <c r="I648" s="222">
        <f>+IF(G648=0,"",'Ark1'!AA2462)</f>
        <v>2.5162759116507569</v>
      </c>
      <c r="J648" s="222">
        <f>+IF(G648=0,"",'Ark1'!AB2462)</f>
        <v>2.4679115262720543</v>
      </c>
      <c r="K648" s="114">
        <f>+IF(G648=0,"",'Ark1'!U2462)</f>
        <v>62.757142857142846</v>
      </c>
      <c r="L648" s="222">
        <f>+IF(G648=0,"",'Ark1'!W2462)</f>
        <v>78.779841269841313</v>
      </c>
      <c r="M648" s="222">
        <f>+IF(G648=0,"",'Ark1'!X2462)</f>
        <v>8.8268686122888784</v>
      </c>
      <c r="N648" s="114">
        <f>+IF(G648=0,"",'Ark1'!Y2462)</f>
        <v>2.3870825845173873</v>
      </c>
      <c r="O648" s="116">
        <f>+IF(G648=0,"",'Ark1'!Z2462)</f>
        <v>-34.914473665929883</v>
      </c>
      <c r="P648" s="116">
        <f t="shared" si="9"/>
        <v>90</v>
      </c>
      <c r="Q648" s="114">
        <f>+IF(G648=0,"",'Ark1'!T2462)</f>
        <v>16.733333333333338</v>
      </c>
      <c r="R648" s="222">
        <f>+IF(G648=0,"",'Ark1'!V2462)</f>
        <v>85.351940704053504</v>
      </c>
      <c r="S648" s="32"/>
      <c r="T648" s="35"/>
      <c r="U648" s="35"/>
      <c r="V648" s="35"/>
      <c r="W648" s="35"/>
      <c r="X648" s="35"/>
    </row>
    <row r="649" spans="1:24" x14ac:dyDescent="0.5">
      <c r="A649" s="32"/>
      <c r="B649" s="297" t="str">
        <f>+IF(E649=2012,VLOOKUP(D649,K_navn!$A$2:$C$359,2),"")</f>
        <v/>
      </c>
      <c r="C649" s="297" t="str">
        <f>+IF(E649=2012,VLOOKUP(D649,K_navn!$A$2:$C$359,3),"")</f>
        <v/>
      </c>
      <c r="D649" s="115">
        <f>+'Ark1'!P2463</f>
        <v>3411</v>
      </c>
      <c r="E649" s="115">
        <f>+'Ark1'!C2463</f>
        <v>2019</v>
      </c>
      <c r="F649" s="116">
        <f>+IF('Ark1'!Q2463=0,"",'Ark1'!Q2463)</f>
        <v>7</v>
      </c>
      <c r="G649" s="116">
        <f>+'Ark1'!R2463</f>
        <v>620</v>
      </c>
      <c r="H649" s="116">
        <f>+'Ark1'!S2463</f>
        <v>620</v>
      </c>
      <c r="I649" s="222">
        <f>+IF(G649=0,"",'Ark1'!AA2463)</f>
        <v>3.0784508440913601</v>
      </c>
      <c r="J649" s="222">
        <f>+IF(G649=0,"",'Ark1'!AB2463)</f>
        <v>3.1481492423449997</v>
      </c>
      <c r="K649" s="114">
        <f>+IF(G649=0,"",'Ark1'!U2463)</f>
        <v>62.190322580645145</v>
      </c>
      <c r="L649" s="222">
        <f>+IF(G649=0,"",'Ark1'!W2463)</f>
        <v>82.154677419354812</v>
      </c>
      <c r="M649" s="222">
        <f>+IF(G649=0,"",'Ark1'!X2463)</f>
        <v>7.7340404283633344</v>
      </c>
      <c r="N649" s="114">
        <f>+IF(G649=0,"",'Ark1'!Y2463)</f>
        <v>2.0687934521248654</v>
      </c>
      <c r="O649" s="116">
        <f>+IF(G649=0,"",'Ark1'!Z2463)</f>
        <v>-34.421610109523378</v>
      </c>
      <c r="P649" s="116">
        <f t="shared" si="9"/>
        <v>88.571428571428569</v>
      </c>
      <c r="Q649" s="114">
        <f>+IF(G649=0,"",'Ark1'!T2463)</f>
        <v>16.709677419354843</v>
      </c>
      <c r="R649" s="222">
        <f>+IF(G649=0,"",'Ark1'!V2463)</f>
        <v>89.008317897459236</v>
      </c>
      <c r="S649" s="32"/>
      <c r="T649" s="35"/>
      <c r="U649" s="35"/>
      <c r="V649" s="35"/>
      <c r="W649" s="35"/>
      <c r="X649" s="35"/>
    </row>
    <row r="650" spans="1:24" x14ac:dyDescent="0.5">
      <c r="A650" s="32"/>
      <c r="B650" s="297" t="str">
        <f>+IF(E650=2012,VLOOKUP(D650,K_navn!$A$2:$C$359,2),"")</f>
        <v/>
      </c>
      <c r="C650" s="297" t="str">
        <f>+IF(E650=2012,VLOOKUP(D650,K_navn!$A$2:$C$359,3),"")</f>
        <v/>
      </c>
      <c r="D650" s="115">
        <f>+'Ark1'!P2464</f>
        <v>3411</v>
      </c>
      <c r="E650" s="115">
        <f>+'Ark1'!C2464</f>
        <v>2020</v>
      </c>
      <c r="F650" s="116">
        <f>+IF('Ark1'!Q2464=0,"",'Ark1'!Q2464)</f>
        <v>9</v>
      </c>
      <c r="G650" s="116">
        <f>+'Ark1'!R2464</f>
        <v>880</v>
      </c>
      <c r="H650" s="116">
        <f>+'Ark1'!S2464</f>
        <v>880</v>
      </c>
      <c r="I650" s="222">
        <f>+IF(G650=0,"",'Ark1'!AA2464)</f>
        <v>4.2149631190727099</v>
      </c>
      <c r="J650" s="222">
        <f>+IF(G650=0,"",'Ark1'!AB2464)</f>
        <v>4.2558749173568673</v>
      </c>
      <c r="K650" s="114">
        <f>+IF(G650=0,"",'Ark1'!U2464)</f>
        <v>61.68068181818181</v>
      </c>
      <c r="L650" s="222">
        <f>+IF(G650=0,"",'Ark1'!W2464)</f>
        <v>83.412000000000049</v>
      </c>
      <c r="M650" s="222">
        <f>+IF(G650=0,"",'Ark1'!X2464)</f>
        <v>7.5050594056153503</v>
      </c>
      <c r="N650" s="114">
        <f>+IF(G650=0,"",'Ark1'!Y2464)</f>
        <v>2.9667229378001094</v>
      </c>
      <c r="O650" s="116">
        <f>+IF(G650=0,"",'Ark1'!Z2464)</f>
        <v>-11.265822749413024</v>
      </c>
      <c r="P650" s="116">
        <f t="shared" si="9"/>
        <v>97.777777777777771</v>
      </c>
      <c r="Q650" s="114">
        <f>+IF(G650=0,"",'Ark1'!T2464)</f>
        <v>16.594318181818181</v>
      </c>
      <c r="R650" s="222">
        <f>+IF(G650=0,"",'Ark1'!V2464)</f>
        <v>90.370530877573188</v>
      </c>
      <c r="S650" s="32"/>
      <c r="T650" s="35"/>
      <c r="U650" s="35"/>
      <c r="V650" s="35"/>
      <c r="W650" s="35"/>
      <c r="X650" s="35"/>
    </row>
    <row r="651" spans="1:24" x14ac:dyDescent="0.5">
      <c r="A651" s="32"/>
      <c r="B651" s="297" t="str">
        <f>+IF(E651=2012,VLOOKUP(D651,K_navn!$A$2:$C$359,2),"")</f>
        <v/>
      </c>
      <c r="C651" s="297" t="str">
        <f>+IF(E651=2012,VLOOKUP(D651,K_navn!$A$2:$C$359,3),"")</f>
        <v/>
      </c>
      <c r="D651" s="115">
        <f>+'Ark1'!P2465</f>
        <v>3411</v>
      </c>
      <c r="E651" s="115">
        <f>+'Ark1'!C2465</f>
        <v>2021</v>
      </c>
      <c r="F651" s="116">
        <f>+IF('Ark1'!Q2465=0,"",'Ark1'!Q2465)</f>
        <v>9</v>
      </c>
      <c r="G651" s="116">
        <f>+'Ark1'!R2465</f>
        <v>833</v>
      </c>
      <c r="H651" s="116">
        <f>+'Ark1'!S2465</f>
        <v>833</v>
      </c>
      <c r="I651" s="222">
        <f>+IF(G651=0,"",'Ark1'!AA2465)</f>
        <v>3.1682641107561227</v>
      </c>
      <c r="J651" s="222">
        <f>+IF(G651=0,"",'Ark1'!AB2465)</f>
        <v>3.1556407056939175</v>
      </c>
      <c r="K651" s="114">
        <f>+IF(G651=0,"",'Ark1'!U2465)</f>
        <v>61.666266506602639</v>
      </c>
      <c r="L651" s="222">
        <f>+IF(G651=0,"",'Ark1'!W2465)</f>
        <v>84.514561824729824</v>
      </c>
      <c r="M651" s="222">
        <f>+IF(G651=0,"",'Ark1'!X2465)</f>
        <v>8.9178298186030389</v>
      </c>
      <c r="N651" s="114">
        <f>+IF(G651=0,"",'Ark1'!Y2465)</f>
        <v>2.03133380649665</v>
      </c>
      <c r="O651" s="116">
        <f>+IF(G651=0,"",'Ark1'!Z2465)</f>
        <v>-25.881084428656045</v>
      </c>
      <c r="P651" s="116">
        <f t="shared" si="9"/>
        <v>92.555555555555557</v>
      </c>
      <c r="Q651" s="114">
        <f>+IF(G651=0,"",'Ark1'!T2465)</f>
        <v>16.56782713085234</v>
      </c>
      <c r="R651" s="222">
        <f>+IF(G651=0,"",'Ark1'!V2465)</f>
        <v>91.565072399490703</v>
      </c>
      <c r="S651" s="32"/>
      <c r="T651" s="35"/>
      <c r="U651" s="35"/>
      <c r="V651" s="35"/>
      <c r="W651" s="35"/>
      <c r="X651" s="35"/>
    </row>
    <row r="652" spans="1:24" x14ac:dyDescent="0.5">
      <c r="A652" s="32"/>
      <c r="B652" s="297" t="str">
        <f>+IF(E652=2012,VLOOKUP(D652,K_navn!$A$2:$C$359,2),"")</f>
        <v/>
      </c>
      <c r="C652" s="297" t="str">
        <f>+IF(E652=2012,VLOOKUP(D652,K_navn!$A$2:$C$359,3),"")</f>
        <v/>
      </c>
      <c r="D652" s="115">
        <f>+'Ark1'!P2466</f>
        <v>3411</v>
      </c>
      <c r="E652" s="115">
        <f>+'Ark1'!C2466</f>
        <v>2022</v>
      </c>
      <c r="F652" s="116">
        <f>+IF('Ark1'!Q2466=0,"",'Ark1'!Q2466)</f>
        <v>13</v>
      </c>
      <c r="G652" s="116">
        <f>+'Ark1'!R2466</f>
        <v>1240</v>
      </c>
      <c r="H652" s="116">
        <f>+'Ark1'!S2466</f>
        <v>1240</v>
      </c>
      <c r="I652" s="222">
        <f>+IF(G652=0,"",'Ark1'!AA2466)</f>
        <v>4.3048081930220432</v>
      </c>
      <c r="J652" s="222">
        <f>+IF(G652=0,"",'Ark1'!AB2466)</f>
        <v>4.3210908045354364</v>
      </c>
      <c r="K652" s="114">
        <f>+IF(G652=0,"",'Ark1'!U2466)</f>
        <v>61.421774193548394</v>
      </c>
      <c r="L652" s="222">
        <f>+IF(G652=0,"",'Ark1'!W2466)</f>
        <v>86.082669354838657</v>
      </c>
      <c r="M652" s="222">
        <f>+IF(G652=0,"",'Ark1'!X2466)</f>
        <v>8.5332238199673931</v>
      </c>
      <c r="N652" s="114">
        <f>+IF(G652=0,"",'Ark1'!Y2466)</f>
        <v>2.1137819829850248</v>
      </c>
      <c r="O652" s="116">
        <f>+IF(G652=0,"",'Ark1'!Z2466)</f>
        <v>-27.119612752056671</v>
      </c>
      <c r="P652" s="116">
        <f t="shared" si="9"/>
        <v>95.384615384615387</v>
      </c>
      <c r="Q652" s="114">
        <f>+IF(G652=0,"",'Ark1'!T2466)</f>
        <v>16.477419354838712</v>
      </c>
      <c r="R652" s="222">
        <f>+IF(G652=0,"",'Ark1'!V2466)</f>
        <v>93.263997134169756</v>
      </c>
      <c r="S652" s="32"/>
      <c r="T652" s="35"/>
      <c r="U652" s="35"/>
      <c r="V652" s="35"/>
      <c r="W652" s="35"/>
      <c r="X652" s="35"/>
    </row>
    <row r="653" spans="1:24" x14ac:dyDescent="0.5">
      <c r="A653" s="32"/>
      <c r="B653" s="297" t="str">
        <f>+IF(E653=2012,VLOOKUP(D653,K_navn!$A$2:$C$359,2),"")</f>
        <v>Løten</v>
      </c>
      <c r="C653" s="297" t="str">
        <f>+IF(E653=2012,VLOOKUP(D653,K_navn!$A$2:$C$359,3),"")</f>
        <v>Innlandet</v>
      </c>
      <c r="D653" s="115">
        <f>+'Ark1'!P2467</f>
        <v>3412</v>
      </c>
      <c r="E653" s="115">
        <f>+'Ark1'!C2467</f>
        <v>2012</v>
      </c>
      <c r="F653" s="116" t="str">
        <f>+IF('Ark1'!Q2467=0,"",'Ark1'!Q2467)</f>
        <v/>
      </c>
      <c r="G653" s="116">
        <f>+'Ark1'!R2467</f>
        <v>0</v>
      </c>
      <c r="H653" s="116">
        <f>+'Ark1'!S2467</f>
        <v>0</v>
      </c>
      <c r="I653" s="222" t="str">
        <f>+IF(G653=0,"",'Ark1'!AA2467)</f>
        <v/>
      </c>
      <c r="J653" s="222" t="str">
        <f>+IF(G653=0,"",'Ark1'!AB2467)</f>
        <v/>
      </c>
      <c r="K653" s="114" t="str">
        <f>+IF(G653=0,"",'Ark1'!U2467)</f>
        <v/>
      </c>
      <c r="L653" s="222" t="str">
        <f>+IF(G653=0,"",'Ark1'!W2467)</f>
        <v/>
      </c>
      <c r="M653" s="222" t="str">
        <f>+IF(G653=0,"",'Ark1'!X2467)</f>
        <v/>
      </c>
      <c r="N653" s="114" t="str">
        <f>+IF(G653=0,"",'Ark1'!Y2467)</f>
        <v/>
      </c>
      <c r="O653" s="116" t="str">
        <f>+IF(G653=0,"",'Ark1'!Z2467)</f>
        <v/>
      </c>
      <c r="P653" s="116" t="str">
        <f t="shared" si="9"/>
        <v/>
      </c>
      <c r="Q653" s="114" t="str">
        <f>+IF(G653=0,"",'Ark1'!T2467)</f>
        <v/>
      </c>
      <c r="R653" s="222" t="str">
        <f>+IF(G653=0,"",'Ark1'!V2467)</f>
        <v/>
      </c>
      <c r="S653" s="32"/>
      <c r="T653" s="35"/>
      <c r="U653" s="35"/>
      <c r="V653" s="35"/>
      <c r="W653" s="35"/>
      <c r="X653" s="35"/>
    </row>
    <row r="654" spans="1:24" x14ac:dyDescent="0.5">
      <c r="A654" s="32"/>
      <c r="B654" s="297" t="str">
        <f>+IF(E654=2012,VLOOKUP(D654,K_navn!$A$2:$C$359,2),"")</f>
        <v/>
      </c>
      <c r="C654" s="297" t="str">
        <f>+IF(E654=2012,VLOOKUP(D654,K_navn!$A$2:$C$359,3),"")</f>
        <v/>
      </c>
      <c r="D654" s="115">
        <f>+'Ark1'!P2468</f>
        <v>3412</v>
      </c>
      <c r="E654" s="115">
        <f>+'Ark1'!C2468</f>
        <v>2013</v>
      </c>
      <c r="F654" s="116" t="str">
        <f>+IF('Ark1'!Q2468=0,"",'Ark1'!Q2468)</f>
        <v/>
      </c>
      <c r="G654" s="116">
        <f>+'Ark1'!R2468</f>
        <v>0</v>
      </c>
      <c r="H654" s="116">
        <f>+'Ark1'!S2468</f>
        <v>0</v>
      </c>
      <c r="I654" s="222" t="str">
        <f>+IF(G654=0,"",'Ark1'!AA2468)</f>
        <v/>
      </c>
      <c r="J654" s="222" t="str">
        <f>+IF(G654=0,"",'Ark1'!AB2468)</f>
        <v/>
      </c>
      <c r="K654" s="114" t="str">
        <f>+IF(G654=0,"",'Ark1'!U2468)</f>
        <v/>
      </c>
      <c r="L654" s="222" t="str">
        <f>+IF(G654=0,"",'Ark1'!W2468)</f>
        <v/>
      </c>
      <c r="M654" s="222" t="str">
        <f>+IF(G654=0,"",'Ark1'!X2468)</f>
        <v/>
      </c>
      <c r="N654" s="114" t="str">
        <f>+IF(G654=0,"",'Ark1'!Y2468)</f>
        <v/>
      </c>
      <c r="O654" s="116" t="str">
        <f>+IF(G654=0,"",'Ark1'!Z2468)</f>
        <v/>
      </c>
      <c r="P654" s="116" t="str">
        <f t="shared" si="9"/>
        <v/>
      </c>
      <c r="Q654" s="114" t="str">
        <f>+IF(G654=0,"",'Ark1'!T2468)</f>
        <v/>
      </c>
      <c r="R654" s="222" t="str">
        <f>+IF(G654=0,"",'Ark1'!V2468)</f>
        <v/>
      </c>
      <c r="S654" s="32"/>
      <c r="T654" s="35"/>
      <c r="U654" s="35"/>
      <c r="V654" s="35"/>
      <c r="W654" s="35"/>
      <c r="X654" s="35"/>
    </row>
    <row r="655" spans="1:24" x14ac:dyDescent="0.5">
      <c r="A655" s="32"/>
      <c r="B655" s="297" t="str">
        <f>+IF(E655=2012,VLOOKUP(D655,K_navn!$A$2:$C$359,2),"")</f>
        <v/>
      </c>
      <c r="C655" s="297" t="str">
        <f>+IF(E655=2012,VLOOKUP(D655,K_navn!$A$2:$C$359,3),"")</f>
        <v/>
      </c>
      <c r="D655" s="115">
        <f>+'Ark1'!P2469</f>
        <v>3412</v>
      </c>
      <c r="E655" s="115">
        <f>+'Ark1'!C2469</f>
        <v>2014</v>
      </c>
      <c r="F655" s="116" t="str">
        <f>+IF('Ark1'!Q2469=0,"",'Ark1'!Q2469)</f>
        <v/>
      </c>
      <c r="G655" s="116">
        <f>+'Ark1'!R2469</f>
        <v>0</v>
      </c>
      <c r="H655" s="116">
        <f>+'Ark1'!S2469</f>
        <v>0</v>
      </c>
      <c r="I655" s="222" t="str">
        <f>+IF(G655=0,"",'Ark1'!AA2469)</f>
        <v/>
      </c>
      <c r="J655" s="222" t="str">
        <f>+IF(G655=0,"",'Ark1'!AB2469)</f>
        <v/>
      </c>
      <c r="K655" s="114" t="str">
        <f>+IF(G655=0,"",'Ark1'!U2469)</f>
        <v/>
      </c>
      <c r="L655" s="222" t="str">
        <f>+IF(G655=0,"",'Ark1'!W2469)</f>
        <v/>
      </c>
      <c r="M655" s="222" t="str">
        <f>+IF(G655=0,"",'Ark1'!X2469)</f>
        <v/>
      </c>
      <c r="N655" s="114" t="str">
        <f>+IF(G655=0,"",'Ark1'!Y2469)</f>
        <v/>
      </c>
      <c r="O655" s="116" t="str">
        <f>+IF(G655=0,"",'Ark1'!Z2469)</f>
        <v/>
      </c>
      <c r="P655" s="116" t="str">
        <f t="shared" si="9"/>
        <v/>
      </c>
      <c r="Q655" s="114" t="str">
        <f>+IF(G655=0,"",'Ark1'!T2469)</f>
        <v/>
      </c>
      <c r="R655" s="222" t="str">
        <f>+IF(G655=0,"",'Ark1'!V2469)</f>
        <v/>
      </c>
      <c r="S655" s="32"/>
      <c r="T655" s="35"/>
      <c r="U655" s="35"/>
      <c r="V655" s="35"/>
      <c r="W655" s="35"/>
      <c r="X655" s="35"/>
    </row>
    <row r="656" spans="1:24" x14ac:dyDescent="0.5">
      <c r="A656" s="32"/>
      <c r="B656" s="297" t="str">
        <f>+IF(E656=2012,VLOOKUP(D656,K_navn!$A$2:$C$359,2),"")</f>
        <v/>
      </c>
      <c r="C656" s="297" t="str">
        <f>+IF(E656=2012,VLOOKUP(D656,K_navn!$A$2:$C$359,3),"")</f>
        <v/>
      </c>
      <c r="D656" s="115">
        <f>+'Ark1'!P2470</f>
        <v>3412</v>
      </c>
      <c r="E656" s="115">
        <f>+'Ark1'!C2470</f>
        <v>2015</v>
      </c>
      <c r="F656" s="116" t="str">
        <f>+IF('Ark1'!Q2470=0,"",'Ark1'!Q2470)</f>
        <v/>
      </c>
      <c r="G656" s="116">
        <f>+'Ark1'!R2470</f>
        <v>0</v>
      </c>
      <c r="H656" s="116">
        <f>+'Ark1'!S2470</f>
        <v>0</v>
      </c>
      <c r="I656" s="222" t="str">
        <f>+IF(G656=0,"",'Ark1'!AA2470)</f>
        <v/>
      </c>
      <c r="J656" s="222" t="str">
        <f>+IF(G656=0,"",'Ark1'!AB2470)</f>
        <v/>
      </c>
      <c r="K656" s="114" t="str">
        <f>+IF(G656=0,"",'Ark1'!U2470)</f>
        <v/>
      </c>
      <c r="L656" s="222" t="str">
        <f>+IF(G656=0,"",'Ark1'!W2470)</f>
        <v/>
      </c>
      <c r="M656" s="222" t="str">
        <f>+IF(G656=0,"",'Ark1'!X2470)</f>
        <v/>
      </c>
      <c r="N656" s="114" t="str">
        <f>+IF(G656=0,"",'Ark1'!Y2470)</f>
        <v/>
      </c>
      <c r="O656" s="116" t="str">
        <f>+IF(G656=0,"",'Ark1'!Z2470)</f>
        <v/>
      </c>
      <c r="P656" s="116" t="str">
        <f t="shared" si="9"/>
        <v/>
      </c>
      <c r="Q656" s="114" t="str">
        <f>+IF(G656=0,"",'Ark1'!T2470)</f>
        <v/>
      </c>
      <c r="R656" s="222" t="str">
        <f>+IF(G656=0,"",'Ark1'!V2470)</f>
        <v/>
      </c>
      <c r="S656" s="32"/>
      <c r="T656" s="35"/>
      <c r="U656" s="35"/>
      <c r="V656" s="35"/>
      <c r="W656" s="35"/>
      <c r="X656" s="35"/>
    </row>
    <row r="657" spans="1:24" x14ac:dyDescent="0.5">
      <c r="A657" s="32"/>
      <c r="B657" s="297" t="str">
        <f>+IF(E657=2012,VLOOKUP(D657,K_navn!$A$2:$C$359,2),"")</f>
        <v/>
      </c>
      <c r="C657" s="297" t="str">
        <f>+IF(E657=2012,VLOOKUP(D657,K_navn!$A$2:$C$359,3),"")</f>
        <v/>
      </c>
      <c r="D657" s="115">
        <f>+'Ark1'!P2471</f>
        <v>3412</v>
      </c>
      <c r="E657" s="115">
        <f>+'Ark1'!C2471</f>
        <v>2016</v>
      </c>
      <c r="F657" s="116">
        <f>+IF('Ark1'!Q2471=0,"",'Ark1'!Q2471)</f>
        <v>1</v>
      </c>
      <c r="G657" s="116">
        <f>+'Ark1'!R2471</f>
        <v>1</v>
      </c>
      <c r="H657" s="116">
        <f>+'Ark1'!S2471</f>
        <v>1</v>
      </c>
      <c r="I657" s="222">
        <f>+IF(G657=0,"",'Ark1'!AA2471)</f>
        <v>2.1323780279767996E-3</v>
      </c>
      <c r="J657" s="222">
        <f>+IF(G657=0,"",'Ark1'!AB2471)</f>
        <v>2.2982143581177597E-3</v>
      </c>
      <c r="K657" s="114">
        <f>+IF(G657=0,"",'Ark1'!U2471)</f>
        <v>59</v>
      </c>
      <c r="L657" s="222">
        <f>+IF(G657=0,"",'Ark1'!W2471)</f>
        <v>87.8</v>
      </c>
      <c r="M657" s="222">
        <f>+IF(G657=0,"",'Ark1'!X2471)</f>
        <v>0</v>
      </c>
      <c r="N657" s="114">
        <f>+IF(G657=0,"",'Ark1'!Y2471)</f>
        <v>0</v>
      </c>
      <c r="O657" s="116">
        <f>+IF(G657=0,"",'Ark1'!Z2471)</f>
        <v>0</v>
      </c>
      <c r="P657" s="116">
        <f t="shared" si="9"/>
        <v>1</v>
      </c>
      <c r="Q657" s="114">
        <f>+IF(G657=0,"",'Ark1'!T2471)</f>
        <v>14</v>
      </c>
      <c r="R657" s="222">
        <f>+IF(G657=0,"",'Ark1'!V2471)</f>
        <v>95.124593716143011</v>
      </c>
      <c r="S657" s="32"/>
      <c r="T657" s="35"/>
      <c r="U657" s="35"/>
      <c r="V657" s="35"/>
      <c r="W657" s="35"/>
      <c r="X657" s="35"/>
    </row>
    <row r="658" spans="1:24" x14ac:dyDescent="0.5">
      <c r="A658" s="32"/>
      <c r="B658" s="297" t="str">
        <f>+IF(E658=2012,VLOOKUP(D658,K_navn!$A$2:$C$359,2),"")</f>
        <v/>
      </c>
      <c r="C658" s="297" t="str">
        <f>+IF(E658=2012,VLOOKUP(D658,K_navn!$A$2:$C$359,3),"")</f>
        <v/>
      </c>
      <c r="D658" s="115">
        <f>+'Ark1'!P2472</f>
        <v>3412</v>
      </c>
      <c r="E658" s="115">
        <f>+'Ark1'!C2472</f>
        <v>2017</v>
      </c>
      <c r="F658" s="116" t="str">
        <f>+IF('Ark1'!Q2472=0,"",'Ark1'!Q2472)</f>
        <v/>
      </c>
      <c r="G658" s="116">
        <f>+'Ark1'!R2472</f>
        <v>0</v>
      </c>
      <c r="H658" s="116">
        <f>+'Ark1'!S2472</f>
        <v>0</v>
      </c>
      <c r="I658" s="222" t="str">
        <f>+IF(G658=0,"",'Ark1'!AA2472)</f>
        <v/>
      </c>
      <c r="J658" s="222" t="str">
        <f>+IF(G658=0,"",'Ark1'!AB2472)</f>
        <v/>
      </c>
      <c r="K658" s="114" t="str">
        <f>+IF(G658=0,"",'Ark1'!U2472)</f>
        <v/>
      </c>
      <c r="L658" s="222" t="str">
        <f>+IF(G658=0,"",'Ark1'!W2472)</f>
        <v/>
      </c>
      <c r="M658" s="222" t="str">
        <f>+IF(G658=0,"",'Ark1'!X2472)</f>
        <v/>
      </c>
      <c r="N658" s="114" t="str">
        <f>+IF(G658=0,"",'Ark1'!Y2472)</f>
        <v/>
      </c>
      <c r="O658" s="116" t="str">
        <f>+IF(G658=0,"",'Ark1'!Z2472)</f>
        <v/>
      </c>
      <c r="P658" s="116" t="str">
        <f t="shared" si="9"/>
        <v/>
      </c>
      <c r="Q658" s="114" t="str">
        <f>+IF(G658=0,"",'Ark1'!T2472)</f>
        <v/>
      </c>
      <c r="R658" s="222" t="str">
        <f>+IF(G658=0,"",'Ark1'!V2472)</f>
        <v/>
      </c>
      <c r="S658" s="32"/>
      <c r="T658" s="35"/>
      <c r="U658" s="35"/>
      <c r="V658" s="35"/>
      <c r="W658" s="35"/>
      <c r="X658" s="35"/>
    </row>
    <row r="659" spans="1:24" x14ac:dyDescent="0.5">
      <c r="A659" s="32"/>
      <c r="B659" s="297" t="str">
        <f>+IF(E659=2012,VLOOKUP(D659,K_navn!$A$2:$C$359,2),"")</f>
        <v/>
      </c>
      <c r="C659" s="297" t="str">
        <f>+IF(E659=2012,VLOOKUP(D659,K_navn!$A$2:$C$359,3),"")</f>
        <v/>
      </c>
      <c r="D659" s="115">
        <f>+'Ark1'!P2473</f>
        <v>3412</v>
      </c>
      <c r="E659" s="115">
        <f>+'Ark1'!C2473</f>
        <v>2018</v>
      </c>
      <c r="F659" s="116" t="str">
        <f>+IF('Ark1'!Q2473=0,"",'Ark1'!Q2473)</f>
        <v/>
      </c>
      <c r="G659" s="116">
        <f>+'Ark1'!R2473</f>
        <v>0</v>
      </c>
      <c r="H659" s="116">
        <f>+'Ark1'!S2473</f>
        <v>0</v>
      </c>
      <c r="I659" s="222" t="str">
        <f>+IF(G659=0,"",'Ark1'!AA2473)</f>
        <v/>
      </c>
      <c r="J659" s="222" t="str">
        <f>+IF(G659=0,"",'Ark1'!AB2473)</f>
        <v/>
      </c>
      <c r="K659" s="114" t="str">
        <f>+IF(G659=0,"",'Ark1'!U2473)</f>
        <v/>
      </c>
      <c r="L659" s="222" t="str">
        <f>+IF(G659=0,"",'Ark1'!W2473)</f>
        <v/>
      </c>
      <c r="M659" s="222" t="str">
        <f>+IF(G659=0,"",'Ark1'!X2473)</f>
        <v/>
      </c>
      <c r="N659" s="114" t="str">
        <f>+IF(G659=0,"",'Ark1'!Y2473)</f>
        <v/>
      </c>
      <c r="O659" s="116" t="str">
        <f>+IF(G659=0,"",'Ark1'!Z2473)</f>
        <v/>
      </c>
      <c r="P659" s="116" t="str">
        <f t="shared" si="9"/>
        <v/>
      </c>
      <c r="Q659" s="114" t="str">
        <f>+IF(G659=0,"",'Ark1'!T2473)</f>
        <v/>
      </c>
      <c r="R659" s="222" t="str">
        <f>+IF(G659=0,"",'Ark1'!V2473)</f>
        <v/>
      </c>
      <c r="S659" s="32"/>
      <c r="T659" s="35"/>
      <c r="U659" s="35"/>
      <c r="V659" s="35"/>
      <c r="W659" s="35"/>
      <c r="X659" s="35"/>
    </row>
    <row r="660" spans="1:24" x14ac:dyDescent="0.5">
      <c r="A660" s="32"/>
      <c r="B660" s="297" t="str">
        <f>+IF(E660=2012,VLOOKUP(D660,K_navn!$A$2:$C$359,2),"")</f>
        <v/>
      </c>
      <c r="C660" s="297" t="str">
        <f>+IF(E660=2012,VLOOKUP(D660,K_navn!$A$2:$C$359,3),"")</f>
        <v/>
      </c>
      <c r="D660" s="115">
        <f>+'Ark1'!P2474</f>
        <v>3412</v>
      </c>
      <c r="E660" s="115">
        <f>+'Ark1'!C2474</f>
        <v>2019</v>
      </c>
      <c r="F660" s="116">
        <f>+IF('Ark1'!Q2474=0,"",'Ark1'!Q2474)</f>
        <v>3</v>
      </c>
      <c r="G660" s="116">
        <f>+'Ark1'!R2474</f>
        <v>8</v>
      </c>
      <c r="H660" s="116">
        <f>+'Ark1'!S2474</f>
        <v>8</v>
      </c>
      <c r="I660" s="222">
        <f>+IF(G660=0,"",'Ark1'!AA2474)</f>
        <v>3.9721946375372408E-2</v>
      </c>
      <c r="J660" s="222">
        <f>+IF(G660=0,"",'Ark1'!AB2474)</f>
        <v>4.2052869282599097E-2</v>
      </c>
      <c r="K660" s="114">
        <f>+IF(G660=0,"",'Ark1'!U2474)</f>
        <v>59.625</v>
      </c>
      <c r="L660" s="222">
        <f>+IF(G660=0,"",'Ark1'!W2474)</f>
        <v>85.05</v>
      </c>
      <c r="M660" s="222">
        <f>+IF(G660=0,"",'Ark1'!X2474)</f>
        <v>11.229091681877023</v>
      </c>
      <c r="N660" s="114">
        <f>+IF(G660=0,"",'Ark1'!Y2474)</f>
        <v>1.9324531042175388</v>
      </c>
      <c r="O660" s="116">
        <f>+IF(G660=0,"",'Ark1'!Z2474)</f>
        <v>-57.230072127073754</v>
      </c>
      <c r="P660" s="116">
        <f t="shared" si="9"/>
        <v>2.6666666666666665</v>
      </c>
      <c r="Q660" s="114">
        <f>+IF(G660=0,"",'Ark1'!T2474)</f>
        <v>15.5</v>
      </c>
      <c r="R660" s="222">
        <f>+IF(G660=0,"",'Ark1'!V2474)</f>
        <v>92.145178764897054</v>
      </c>
      <c r="S660" s="32"/>
      <c r="T660" s="35"/>
      <c r="U660" s="35"/>
      <c r="V660" s="35"/>
      <c r="W660" s="35"/>
      <c r="X660" s="35"/>
    </row>
    <row r="661" spans="1:24" x14ac:dyDescent="0.5">
      <c r="A661" s="32"/>
      <c r="B661" s="297" t="str">
        <f>+IF(E661=2012,VLOOKUP(D661,K_navn!$A$2:$C$359,2),"")</f>
        <v/>
      </c>
      <c r="C661" s="297" t="str">
        <f>+IF(E661=2012,VLOOKUP(D661,K_navn!$A$2:$C$359,3),"")</f>
        <v/>
      </c>
      <c r="D661" s="115">
        <f>+'Ark1'!P2475</f>
        <v>3412</v>
      </c>
      <c r="E661" s="115">
        <f>+'Ark1'!C2475</f>
        <v>2020</v>
      </c>
      <c r="F661" s="116">
        <f>+IF('Ark1'!Q2475=0,"",'Ark1'!Q2475)</f>
        <v>3</v>
      </c>
      <c r="G661" s="116">
        <f>+'Ark1'!R2475</f>
        <v>14</v>
      </c>
      <c r="H661" s="116">
        <f>+'Ark1'!S2475</f>
        <v>14</v>
      </c>
      <c r="I661" s="222">
        <f>+IF(G661=0,"",'Ark1'!AA2475)</f>
        <v>6.7056231439793113E-2</v>
      </c>
      <c r="J661" s="222">
        <f>+IF(G661=0,"",'Ark1'!AB2475)</f>
        <v>7.303441241897525E-2</v>
      </c>
      <c r="K661" s="114">
        <f>+IF(G661=0,"",'Ark1'!U2475)</f>
        <v>60.071428571428562</v>
      </c>
      <c r="L661" s="222">
        <f>+IF(G661=0,"",'Ark1'!W2475)</f>
        <v>89.975000000000023</v>
      </c>
      <c r="M661" s="222">
        <f>+IF(G661=0,"",'Ark1'!X2475)</f>
        <v>15.562232097521946</v>
      </c>
      <c r="N661" s="114">
        <f>+IF(G661=0,"",'Ark1'!Y2475)</f>
        <v>2.3134478201002504</v>
      </c>
      <c r="O661" s="116">
        <f>+IF(G661=0,"",'Ark1'!Z2475)</f>
        <v>-37.365552144619073</v>
      </c>
      <c r="P661" s="116">
        <f t="shared" si="9"/>
        <v>4.666666666666667</v>
      </c>
      <c r="Q661" s="114">
        <f>+IF(G661=0,"",'Ark1'!T2475)</f>
        <v>15.928571428571423</v>
      </c>
      <c r="R661" s="222">
        <f>+IF(G661=0,"",'Ark1'!V2475)</f>
        <v>97.4810400866739</v>
      </c>
      <c r="S661" s="32"/>
      <c r="T661" s="35"/>
      <c r="U661" s="35"/>
      <c r="V661" s="35"/>
      <c r="W661" s="35"/>
      <c r="X661" s="35"/>
    </row>
    <row r="662" spans="1:24" x14ac:dyDescent="0.5">
      <c r="A662" s="32"/>
      <c r="B662" s="297" t="str">
        <f>+IF(E662=2012,VLOOKUP(D662,K_navn!$A$2:$C$359,2),"")</f>
        <v/>
      </c>
      <c r="C662" s="297" t="str">
        <f>+IF(E662=2012,VLOOKUP(D662,K_navn!$A$2:$C$359,3),"")</f>
        <v/>
      </c>
      <c r="D662" s="115">
        <f>+'Ark1'!P2476</f>
        <v>3412</v>
      </c>
      <c r="E662" s="115">
        <f>+'Ark1'!C2476</f>
        <v>2021</v>
      </c>
      <c r="F662" s="116">
        <f>+IF('Ark1'!Q2476=0,"",'Ark1'!Q2476)</f>
        <v>2</v>
      </c>
      <c r="G662" s="116">
        <f>+'Ark1'!R2476</f>
        <v>201</v>
      </c>
      <c r="H662" s="116">
        <f>+'Ark1'!S2476</f>
        <v>201</v>
      </c>
      <c r="I662" s="222">
        <f>+IF(G662=0,"",'Ark1'!AA2476)</f>
        <v>0.7644910999543586</v>
      </c>
      <c r="J662" s="222">
        <f>+IF(G662=0,"",'Ark1'!AB2476)</f>
        <v>0.72364020983245059</v>
      </c>
      <c r="K662" s="114">
        <f>+IF(G662=0,"",'Ark1'!U2476)</f>
        <v>62.676616915422898</v>
      </c>
      <c r="L662" s="222">
        <f>+IF(G662=0,"",'Ark1'!W2476)</f>
        <v>80.318507462686526</v>
      </c>
      <c r="M662" s="222">
        <f>+IF(G662=0,"",'Ark1'!X2476)</f>
        <v>9.5332463427753282</v>
      </c>
      <c r="N662" s="114">
        <f>+IF(G662=0,"",'Ark1'!Y2476)</f>
        <v>1.9187217183195828</v>
      </c>
      <c r="O662" s="116">
        <f>+IF(G662=0,"",'Ark1'!Z2476)</f>
        <v>-56.044313805152946</v>
      </c>
      <c r="P662" s="116">
        <f t="shared" si="9"/>
        <v>100.5</v>
      </c>
      <c r="Q662" s="114">
        <f>+IF(G662=0,"",'Ark1'!T2476)</f>
        <v>16.895522388059707</v>
      </c>
      <c r="R662" s="222">
        <f>+IF(G662=0,"",'Ark1'!V2476)</f>
        <v>87.018967998576983</v>
      </c>
      <c r="S662" s="32"/>
      <c r="T662" s="35"/>
      <c r="U662" s="35"/>
      <c r="V662" s="35"/>
      <c r="W662" s="35"/>
      <c r="X662" s="35"/>
    </row>
    <row r="663" spans="1:24" x14ac:dyDescent="0.5">
      <c r="A663" s="32"/>
      <c r="B663" s="297" t="str">
        <f>+IF(E663=2012,VLOOKUP(D663,K_navn!$A$2:$C$359,2),"")</f>
        <v/>
      </c>
      <c r="C663" s="297" t="str">
        <f>+IF(E663=2012,VLOOKUP(D663,K_navn!$A$2:$C$359,3),"")</f>
        <v/>
      </c>
      <c r="D663" s="115">
        <f>+'Ark1'!P2477</f>
        <v>3412</v>
      </c>
      <c r="E663" s="115">
        <f>+'Ark1'!C2477</f>
        <v>2022</v>
      </c>
      <c r="F663" s="116">
        <f>+IF('Ark1'!Q2477=0,"",'Ark1'!Q2477)</f>
        <v>5</v>
      </c>
      <c r="G663" s="116">
        <f>+'Ark1'!R2477</f>
        <v>62</v>
      </c>
      <c r="H663" s="116">
        <f>+'Ark1'!S2477</f>
        <v>62</v>
      </c>
      <c r="I663" s="222">
        <f>+IF(G663=0,"",'Ark1'!AA2477)</f>
        <v>0.21524040965110217</v>
      </c>
      <c r="J663" s="222">
        <f>+IF(G663=0,"",'Ark1'!AB2477)</f>
        <v>0.23408394253822765</v>
      </c>
      <c r="K663" s="114">
        <f>+IF(G663=0,"",'Ark1'!U2477)</f>
        <v>61.887096774193552</v>
      </c>
      <c r="L663" s="222">
        <f>+IF(G663=0,"",'Ark1'!W2477)</f>
        <v>93.266129032258107</v>
      </c>
      <c r="M663" s="222">
        <f>+IF(G663=0,"",'Ark1'!X2477)</f>
        <v>10.184965889824836</v>
      </c>
      <c r="N663" s="114">
        <f>+IF(G663=0,"",'Ark1'!Y2477)</f>
        <v>2.7303836355146207</v>
      </c>
      <c r="O663" s="116">
        <f>+IF(G663=0,"",'Ark1'!Z2477)</f>
        <v>-45.143246606585194</v>
      </c>
      <c r="P663" s="116">
        <f t="shared" si="9"/>
        <v>12.4</v>
      </c>
      <c r="Q663" s="114">
        <f>+IF(G663=0,"",'Ark1'!T2477)</f>
        <v>16.516129032258061</v>
      </c>
      <c r="R663" s="222">
        <f>+IF(G663=0,"",'Ark1'!V2477)</f>
        <v>101.04672701219727</v>
      </c>
      <c r="S663" s="32"/>
      <c r="T663" s="35"/>
      <c r="U663" s="35"/>
      <c r="V663" s="35"/>
      <c r="W663" s="35"/>
      <c r="X663" s="35"/>
    </row>
    <row r="664" spans="1:24" x14ac:dyDescent="0.5">
      <c r="A664" s="32"/>
      <c r="B664" s="297" t="str">
        <f>+IF(E664=2012,VLOOKUP(D664,K_navn!$A$2:$C$359,2),"")</f>
        <v>Stange</v>
      </c>
      <c r="C664" s="297" t="str">
        <f>+IF(E664=2012,VLOOKUP(D664,K_navn!$A$2:$C$359,3),"")</f>
        <v>Innlandet</v>
      </c>
      <c r="D664" s="115">
        <f>+'Ark1'!P2478</f>
        <v>3413</v>
      </c>
      <c r="E664" s="115">
        <f>+'Ark1'!C2478</f>
        <v>2012</v>
      </c>
      <c r="F664" s="116" t="str">
        <f>+IF('Ark1'!Q2478=0,"",'Ark1'!Q2478)</f>
        <v/>
      </c>
      <c r="G664" s="116">
        <f>+'Ark1'!R2478</f>
        <v>0</v>
      </c>
      <c r="H664" s="116">
        <f>+'Ark1'!S2478</f>
        <v>0</v>
      </c>
      <c r="I664" s="222" t="str">
        <f>+IF(G664=0,"",'Ark1'!AA2478)</f>
        <v/>
      </c>
      <c r="J664" s="222" t="str">
        <f>+IF(G664=0,"",'Ark1'!AB2478)</f>
        <v/>
      </c>
      <c r="K664" s="114" t="str">
        <f>+IF(G664=0,"",'Ark1'!U2478)</f>
        <v/>
      </c>
      <c r="L664" s="222" t="str">
        <f>+IF(G664=0,"",'Ark1'!W2478)</f>
        <v/>
      </c>
      <c r="M664" s="222" t="str">
        <f>+IF(G664=0,"",'Ark1'!X2478)</f>
        <v/>
      </c>
      <c r="N664" s="114" t="str">
        <f>+IF(G664=0,"",'Ark1'!Y2478)</f>
        <v/>
      </c>
      <c r="O664" s="116" t="str">
        <f>+IF(G664=0,"",'Ark1'!Z2478)</f>
        <v/>
      </c>
      <c r="P664" s="116" t="str">
        <f t="shared" si="9"/>
        <v/>
      </c>
      <c r="Q664" s="114" t="str">
        <f>+IF(G664=0,"",'Ark1'!T2478)</f>
        <v/>
      </c>
      <c r="R664" s="222" t="str">
        <f>+IF(G664=0,"",'Ark1'!V2478)</f>
        <v/>
      </c>
      <c r="S664" s="32"/>
      <c r="T664" s="35"/>
      <c r="U664" s="35"/>
      <c r="V664" s="35"/>
      <c r="W664" s="35"/>
      <c r="X664" s="35"/>
    </row>
    <row r="665" spans="1:24" x14ac:dyDescent="0.5">
      <c r="A665" s="32"/>
      <c r="B665" s="297" t="str">
        <f>+IF(E665=2012,VLOOKUP(D665,K_navn!$A$2:$C$359,2),"")</f>
        <v/>
      </c>
      <c r="C665" s="297" t="str">
        <f>+IF(E665=2012,VLOOKUP(D665,K_navn!$A$2:$C$359,3),"")</f>
        <v/>
      </c>
      <c r="D665" s="115">
        <f>+'Ark1'!P2479</f>
        <v>3413</v>
      </c>
      <c r="E665" s="115">
        <f>+'Ark1'!C2479</f>
        <v>2013</v>
      </c>
      <c r="F665" s="116" t="str">
        <f>+IF('Ark1'!Q2479=0,"",'Ark1'!Q2479)</f>
        <v/>
      </c>
      <c r="G665" s="116">
        <f>+'Ark1'!R2479</f>
        <v>0</v>
      </c>
      <c r="H665" s="116">
        <f>+'Ark1'!S2479</f>
        <v>0</v>
      </c>
      <c r="I665" s="222" t="str">
        <f>+IF(G665=0,"",'Ark1'!AA2479)</f>
        <v/>
      </c>
      <c r="J665" s="222" t="str">
        <f>+IF(G665=0,"",'Ark1'!AB2479)</f>
        <v/>
      </c>
      <c r="K665" s="114" t="str">
        <f>+IF(G665=0,"",'Ark1'!U2479)</f>
        <v/>
      </c>
      <c r="L665" s="222" t="str">
        <f>+IF(G665=0,"",'Ark1'!W2479)</f>
        <v/>
      </c>
      <c r="M665" s="222" t="str">
        <f>+IF(G665=0,"",'Ark1'!X2479)</f>
        <v/>
      </c>
      <c r="N665" s="114" t="str">
        <f>+IF(G665=0,"",'Ark1'!Y2479)</f>
        <v/>
      </c>
      <c r="O665" s="116" t="str">
        <f>+IF(G665=0,"",'Ark1'!Z2479)</f>
        <v/>
      </c>
      <c r="P665" s="116" t="str">
        <f t="shared" si="9"/>
        <v/>
      </c>
      <c r="Q665" s="114" t="str">
        <f>+IF(G665=0,"",'Ark1'!T2479)</f>
        <v/>
      </c>
      <c r="R665" s="222" t="str">
        <f>+IF(G665=0,"",'Ark1'!V2479)</f>
        <v/>
      </c>
      <c r="S665" s="32"/>
      <c r="T665" s="35"/>
      <c r="U665" s="35"/>
      <c r="V665" s="35"/>
      <c r="W665" s="35"/>
      <c r="X665" s="35"/>
    </row>
    <row r="666" spans="1:24" x14ac:dyDescent="0.5">
      <c r="A666" s="32"/>
      <c r="B666" s="297" t="str">
        <f>+IF(E666=2012,VLOOKUP(D666,K_navn!$A$2:$C$359,2),"")</f>
        <v/>
      </c>
      <c r="C666" s="297" t="str">
        <f>+IF(E666=2012,VLOOKUP(D666,K_navn!$A$2:$C$359,3),"")</f>
        <v/>
      </c>
      <c r="D666" s="115">
        <f>+'Ark1'!P2480</f>
        <v>3413</v>
      </c>
      <c r="E666" s="115">
        <f>+'Ark1'!C2480</f>
        <v>2014</v>
      </c>
      <c r="F666" s="116" t="str">
        <f>+IF('Ark1'!Q2480=0,"",'Ark1'!Q2480)</f>
        <v/>
      </c>
      <c r="G666" s="116">
        <f>+'Ark1'!R2480</f>
        <v>0</v>
      </c>
      <c r="H666" s="116">
        <f>+'Ark1'!S2480</f>
        <v>0</v>
      </c>
      <c r="I666" s="222" t="str">
        <f>+IF(G666=0,"",'Ark1'!AA2480)</f>
        <v/>
      </c>
      <c r="J666" s="222" t="str">
        <f>+IF(G666=0,"",'Ark1'!AB2480)</f>
        <v/>
      </c>
      <c r="K666" s="114" t="str">
        <f>+IF(G666=0,"",'Ark1'!U2480)</f>
        <v/>
      </c>
      <c r="L666" s="222" t="str">
        <f>+IF(G666=0,"",'Ark1'!W2480)</f>
        <v/>
      </c>
      <c r="M666" s="222" t="str">
        <f>+IF(G666=0,"",'Ark1'!X2480)</f>
        <v/>
      </c>
      <c r="N666" s="114" t="str">
        <f>+IF(G666=0,"",'Ark1'!Y2480)</f>
        <v/>
      </c>
      <c r="O666" s="116" t="str">
        <f>+IF(G666=0,"",'Ark1'!Z2480)</f>
        <v/>
      </c>
      <c r="P666" s="116" t="str">
        <f t="shared" si="9"/>
        <v/>
      </c>
      <c r="Q666" s="114" t="str">
        <f>+IF(G666=0,"",'Ark1'!T2480)</f>
        <v/>
      </c>
      <c r="R666" s="222" t="str">
        <f>+IF(G666=0,"",'Ark1'!V2480)</f>
        <v/>
      </c>
      <c r="S666" s="32"/>
      <c r="T666" s="35"/>
      <c r="U666" s="35"/>
      <c r="V666" s="35"/>
      <c r="W666" s="35"/>
      <c r="X666" s="35"/>
    </row>
    <row r="667" spans="1:24" x14ac:dyDescent="0.5">
      <c r="A667" s="32"/>
      <c r="B667" s="297" t="str">
        <f>+IF(E667=2012,VLOOKUP(D667,K_navn!$A$2:$C$359,2),"")</f>
        <v/>
      </c>
      <c r="C667" s="297" t="str">
        <f>+IF(E667=2012,VLOOKUP(D667,K_navn!$A$2:$C$359,3),"")</f>
        <v/>
      </c>
      <c r="D667" s="115">
        <f>+'Ark1'!P2481</f>
        <v>3413</v>
      </c>
      <c r="E667" s="115">
        <f>+'Ark1'!C2481</f>
        <v>2015</v>
      </c>
      <c r="F667" s="116">
        <f>+IF('Ark1'!Q2481=0,"",'Ark1'!Q2481)</f>
        <v>1</v>
      </c>
      <c r="G667" s="116">
        <f>+'Ark1'!R2481</f>
        <v>1</v>
      </c>
      <c r="H667" s="116">
        <f>+'Ark1'!S2481</f>
        <v>1</v>
      </c>
      <c r="I667" s="222">
        <f>+IF(G667=0,"",'Ark1'!AA2481)</f>
        <v>2.6349766804563777E-3</v>
      </c>
      <c r="J667" s="222">
        <f>+IF(G667=0,"",'Ark1'!AB2481)</f>
        <v>2.4194380987252197E-3</v>
      </c>
      <c r="K667" s="114">
        <f>+IF(G667=0,"",'Ark1'!U2481)</f>
        <v>63</v>
      </c>
      <c r="L667" s="222">
        <f>+IF(G667=0,"",'Ark1'!W2481)</f>
        <v>74.100000000000023</v>
      </c>
      <c r="M667" s="222">
        <f>+IF(G667=0,"",'Ark1'!X2481)</f>
        <v>0</v>
      </c>
      <c r="N667" s="114">
        <f>+IF(G667=0,"",'Ark1'!Y2481)</f>
        <v>0</v>
      </c>
      <c r="O667" s="116">
        <f>+IF(G667=0,"",'Ark1'!Z2481)</f>
        <v>0</v>
      </c>
      <c r="P667" s="116">
        <f t="shared" ref="P667:P730" si="10">+IF(G667=0,"",H667/F667)</f>
        <v>1</v>
      </c>
      <c r="Q667" s="114">
        <f>+IF(G667=0,"",'Ark1'!T2481)</f>
        <v>17</v>
      </c>
      <c r="R667" s="222">
        <f>+IF(G667=0,"",'Ark1'!V2481)</f>
        <v>80.281690140845058</v>
      </c>
      <c r="S667" s="32"/>
      <c r="T667" s="35"/>
      <c r="U667" s="35"/>
      <c r="V667" s="35"/>
      <c r="W667" s="35"/>
      <c r="X667" s="35"/>
    </row>
    <row r="668" spans="1:24" x14ac:dyDescent="0.5">
      <c r="A668" s="32"/>
      <c r="B668" s="297" t="str">
        <f>+IF(E668=2012,VLOOKUP(D668,K_navn!$A$2:$C$359,2),"")</f>
        <v/>
      </c>
      <c r="C668" s="297" t="str">
        <f>+IF(E668=2012,VLOOKUP(D668,K_navn!$A$2:$C$359,3),"")</f>
        <v/>
      </c>
      <c r="D668" s="115">
        <f>+'Ark1'!P2482</f>
        <v>3413</v>
      </c>
      <c r="E668" s="115">
        <f>+'Ark1'!C2482</f>
        <v>2016</v>
      </c>
      <c r="F668" s="116">
        <f>+IF('Ark1'!Q2482=0,"",'Ark1'!Q2482)</f>
        <v>1</v>
      </c>
      <c r="G668" s="116">
        <f>+'Ark1'!R2482</f>
        <v>2</v>
      </c>
      <c r="H668" s="116">
        <f>+'Ark1'!S2482</f>
        <v>2</v>
      </c>
      <c r="I668" s="222">
        <f>+IF(G668=0,"",'Ark1'!AA2482)</f>
        <v>4.2647560559535991E-3</v>
      </c>
      <c r="J668" s="222">
        <f>+IF(G668=0,"",'Ark1'!AB2482)</f>
        <v>5.1906139773889694E-3</v>
      </c>
      <c r="K668" s="114">
        <f>+IF(G668=0,"",'Ark1'!U2482)</f>
        <v>62.5</v>
      </c>
      <c r="L668" s="222">
        <f>+IF(G668=0,"",'Ark1'!W2482)</f>
        <v>99.15</v>
      </c>
      <c r="M668" s="222">
        <f>+IF(G668=0,"",'Ark1'!X2482)</f>
        <v>14.749999999999931</v>
      </c>
      <c r="N668" s="114">
        <f>+IF(G668=0,"",'Ark1'!Y2482)</f>
        <v>0.5</v>
      </c>
      <c r="O668" s="116">
        <f>+IF(G668=0,"",'Ark1'!Z2482)</f>
        <v>-100.00000000000048</v>
      </c>
      <c r="P668" s="116">
        <f t="shared" si="10"/>
        <v>2</v>
      </c>
      <c r="Q668" s="114">
        <f>+IF(G668=0,"",'Ark1'!T2482)</f>
        <v>17</v>
      </c>
      <c r="R668" s="222">
        <f>+IF(G668=0,"",'Ark1'!V2482)</f>
        <v>107.42145178764893</v>
      </c>
      <c r="S668" s="32"/>
      <c r="T668" s="35"/>
      <c r="U668" s="35"/>
      <c r="V668" s="35"/>
      <c r="W668" s="35"/>
      <c r="X668" s="35"/>
    </row>
    <row r="669" spans="1:24" x14ac:dyDescent="0.5">
      <c r="A669" s="32"/>
      <c r="B669" s="297" t="str">
        <f>+IF(E669=2012,VLOOKUP(D669,K_navn!$A$2:$C$359,2),"")</f>
        <v/>
      </c>
      <c r="C669" s="297" t="str">
        <f>+IF(E669=2012,VLOOKUP(D669,K_navn!$A$2:$C$359,3),"")</f>
        <v/>
      </c>
      <c r="D669" s="115">
        <f>+'Ark1'!P2483</f>
        <v>3413</v>
      </c>
      <c r="E669" s="115">
        <f>+'Ark1'!C2483</f>
        <v>2017</v>
      </c>
      <c r="F669" s="116">
        <f>+IF('Ark1'!Q2483=0,"",'Ark1'!Q2483)</f>
        <v>1</v>
      </c>
      <c r="G669" s="116">
        <f>+'Ark1'!R2483</f>
        <v>63</v>
      </c>
      <c r="H669" s="116">
        <f>+'Ark1'!S2483</f>
        <v>63</v>
      </c>
      <c r="I669" s="222">
        <f>+IF(G669=0,"",'Ark1'!AA2483)</f>
        <v>0.18178145829125425</v>
      </c>
      <c r="J669" s="222">
        <f>+IF(G669=0,"",'Ark1'!AB2483)</f>
        <v>0.19906148044402128</v>
      </c>
      <c r="K669" s="114">
        <f>+IF(G669=0,"",'Ark1'!U2483)</f>
        <v>61.158730158730158</v>
      </c>
      <c r="L669" s="222">
        <f>+IF(G669=0,"",'Ark1'!W2483)</f>
        <v>89.380952380952422</v>
      </c>
      <c r="M669" s="222">
        <f>+IF(G669=0,"",'Ark1'!X2483)</f>
        <v>11.339086174972291</v>
      </c>
      <c r="N669" s="114">
        <f>+IF(G669=0,"",'Ark1'!Y2483)</f>
        <v>2.4116539092455298</v>
      </c>
      <c r="O669" s="116">
        <f>+IF(G669=0,"",'Ark1'!Z2483)</f>
        <v>-50.140008045130074</v>
      </c>
      <c r="P669" s="116">
        <f t="shared" si="10"/>
        <v>63</v>
      </c>
      <c r="Q669" s="114">
        <f>+IF(G669=0,"",'Ark1'!T2483)</f>
        <v>16.238095238095244</v>
      </c>
      <c r="R669" s="222">
        <f>+IF(G669=0,"",'Ark1'!V2483)</f>
        <v>96.83743486560391</v>
      </c>
      <c r="S669" s="32"/>
      <c r="T669" s="35"/>
      <c r="U669" s="35"/>
      <c r="V669" s="35"/>
      <c r="W669" s="35"/>
      <c r="X669" s="35"/>
    </row>
    <row r="670" spans="1:24" x14ac:dyDescent="0.5">
      <c r="A670" s="32"/>
      <c r="B670" s="297" t="str">
        <f>+IF(E670=2012,VLOOKUP(D670,K_navn!$A$2:$C$359,2),"")</f>
        <v/>
      </c>
      <c r="C670" s="297" t="str">
        <f>+IF(E670=2012,VLOOKUP(D670,K_navn!$A$2:$C$359,3),"")</f>
        <v/>
      </c>
      <c r="D670" s="115">
        <f>+'Ark1'!P2484</f>
        <v>3413</v>
      </c>
      <c r="E670" s="115">
        <f>+'Ark1'!C2484</f>
        <v>2018</v>
      </c>
      <c r="F670" s="116">
        <f>+IF('Ark1'!Q2484=0,"",'Ark1'!Q2484)</f>
        <v>1</v>
      </c>
      <c r="G670" s="116">
        <f>+'Ark1'!R2484</f>
        <v>95</v>
      </c>
      <c r="H670" s="116">
        <f>+'Ark1'!S2484</f>
        <v>95</v>
      </c>
      <c r="I670" s="222">
        <f>+IF(G670=0,"",'Ark1'!AA2484)</f>
        <v>0.37943843112193942</v>
      </c>
      <c r="J670" s="222">
        <f>+IF(G670=0,"",'Ark1'!AB2484)</f>
        <v>0.38632270824888376</v>
      </c>
      <c r="K670" s="114">
        <f>+IF(G670=0,"",'Ark1'!U2484)</f>
        <v>61.273684210526355</v>
      </c>
      <c r="L670" s="222">
        <f>+IF(G670=0,"",'Ark1'!W2484)</f>
        <v>81.781052631578916</v>
      </c>
      <c r="M670" s="222">
        <f>+IF(G670=0,"",'Ark1'!X2484)</f>
        <v>7.3535712016874015</v>
      </c>
      <c r="N670" s="114">
        <f>+IF(G670=0,"",'Ark1'!Y2484)</f>
        <v>2.0796867439372817</v>
      </c>
      <c r="O670" s="116">
        <f>+IF(G670=0,"",'Ark1'!Z2484)</f>
        <v>-5.5826510150388708</v>
      </c>
      <c r="P670" s="116">
        <f t="shared" si="10"/>
        <v>95</v>
      </c>
      <c r="Q670" s="114">
        <f>+IF(G670=0,"",'Ark1'!T2484)</f>
        <v>16.431578947368418</v>
      </c>
      <c r="R670" s="222">
        <f>+IF(G670=0,"",'Ark1'!V2484)</f>
        <v>88.603523977875298</v>
      </c>
      <c r="S670" s="32"/>
      <c r="T670" s="35"/>
      <c r="U670" s="35"/>
      <c r="V670" s="35"/>
      <c r="W670" s="35"/>
      <c r="X670" s="35"/>
    </row>
    <row r="671" spans="1:24" x14ac:dyDescent="0.5">
      <c r="A671" s="32"/>
      <c r="B671" s="297" t="str">
        <f>+IF(E671=2012,VLOOKUP(D671,K_navn!$A$2:$C$359,2),"")</f>
        <v/>
      </c>
      <c r="C671" s="297" t="str">
        <f>+IF(E671=2012,VLOOKUP(D671,K_navn!$A$2:$C$359,3),"")</f>
        <v/>
      </c>
      <c r="D671" s="115">
        <f>+'Ark1'!P2485</f>
        <v>3413</v>
      </c>
      <c r="E671" s="115">
        <f>+'Ark1'!C2485</f>
        <v>2019</v>
      </c>
      <c r="F671" s="116">
        <f>+IF('Ark1'!Q2485=0,"",'Ark1'!Q2485)</f>
        <v>2</v>
      </c>
      <c r="G671" s="116">
        <f>+'Ark1'!R2485</f>
        <v>420</v>
      </c>
      <c r="H671" s="116">
        <f>+'Ark1'!S2485</f>
        <v>420</v>
      </c>
      <c r="I671" s="222">
        <f>+IF(G671=0,"",'Ark1'!AA2485)</f>
        <v>2.0854021847070499</v>
      </c>
      <c r="J671" s="222">
        <f>+IF(G671=0,"",'Ark1'!AB2485)</f>
        <v>2.068118577620166</v>
      </c>
      <c r="K671" s="114">
        <f>+IF(G671=0,"",'Ark1'!U2485)</f>
        <v>61.935714285714305</v>
      </c>
      <c r="L671" s="222">
        <f>+IF(G671=0,"",'Ark1'!W2485)</f>
        <v>79.669999999999987</v>
      </c>
      <c r="M671" s="222">
        <f>+IF(G671=0,"",'Ark1'!X2485)</f>
        <v>6.507135643716186</v>
      </c>
      <c r="N671" s="114">
        <f>+IF(G671=0,"",'Ark1'!Y2485)</f>
        <v>1.8906186224382735</v>
      </c>
      <c r="O671" s="116">
        <f>+IF(G671=0,"",'Ark1'!Z2485)</f>
        <v>-20.915395846433302</v>
      </c>
      <c r="P671" s="116">
        <f t="shared" si="10"/>
        <v>210</v>
      </c>
      <c r="Q671" s="114">
        <f>+IF(G671=0,"",'Ark1'!T2485)</f>
        <v>16.671428571428574</v>
      </c>
      <c r="R671" s="222">
        <f>+IF(G671=0,"",'Ark1'!V2485)</f>
        <v>86.316359696641427</v>
      </c>
      <c r="S671" s="32"/>
      <c r="T671" s="35"/>
      <c r="U671" s="35"/>
      <c r="V671" s="35"/>
      <c r="W671" s="35"/>
      <c r="X671" s="35"/>
    </row>
    <row r="672" spans="1:24" x14ac:dyDescent="0.5">
      <c r="A672" s="32"/>
      <c r="B672" s="297" t="str">
        <f>+IF(E672=2012,VLOOKUP(D672,K_navn!$A$2:$C$359,2),"")</f>
        <v/>
      </c>
      <c r="C672" s="297" t="str">
        <f>+IF(E672=2012,VLOOKUP(D672,K_navn!$A$2:$C$359,3),"")</f>
        <v/>
      </c>
      <c r="D672" s="115">
        <f>+'Ark1'!P2486</f>
        <v>3413</v>
      </c>
      <c r="E672" s="115">
        <f>+'Ark1'!C2486</f>
        <v>2020</v>
      </c>
      <c r="F672" s="116">
        <f>+IF('Ark1'!Q2486=0,"",'Ark1'!Q2486)</f>
        <v>4</v>
      </c>
      <c r="G672" s="116">
        <f>+'Ark1'!R2486</f>
        <v>681</v>
      </c>
      <c r="H672" s="116">
        <f>+'Ark1'!S2486</f>
        <v>681</v>
      </c>
      <c r="I672" s="222">
        <f>+IF(G672=0,"",'Ark1'!AA2486)</f>
        <v>3.2618066864642197</v>
      </c>
      <c r="J672" s="222">
        <f>+IF(G672=0,"",'Ark1'!AB2486)</f>
        <v>3.2869225293695861</v>
      </c>
      <c r="K672" s="114">
        <f>+IF(G672=0,"",'Ark1'!U2486)</f>
        <v>61.582966226138034</v>
      </c>
      <c r="L672" s="222">
        <f>+IF(G672=0,"",'Ark1'!W2486)</f>
        <v>83.246255506607909</v>
      </c>
      <c r="M672" s="222">
        <f>+IF(G672=0,"",'Ark1'!X2486)</f>
        <v>7.3706272983864611</v>
      </c>
      <c r="N672" s="114">
        <f>+IF(G672=0,"",'Ark1'!Y2486)</f>
        <v>2.1203033640702542</v>
      </c>
      <c r="O672" s="116">
        <f>+IF(G672=0,"",'Ark1'!Z2486)</f>
        <v>-27.505507375654219</v>
      </c>
      <c r="P672" s="116">
        <f t="shared" si="10"/>
        <v>170.25</v>
      </c>
      <c r="Q672" s="114">
        <f>+IF(G672=0,"",'Ark1'!T2486)</f>
        <v>16.524229074889863</v>
      </c>
      <c r="R672" s="222">
        <f>+IF(G672=0,"",'Ark1'!V2486)</f>
        <v>90.190959378773357</v>
      </c>
      <c r="S672" s="32"/>
      <c r="T672" s="35"/>
      <c r="U672" s="35"/>
      <c r="V672" s="35"/>
      <c r="W672" s="35"/>
      <c r="X672" s="35"/>
    </row>
    <row r="673" spans="1:24" x14ac:dyDescent="0.5">
      <c r="A673" s="32"/>
      <c r="B673" s="297" t="str">
        <f>+IF(E673=2012,VLOOKUP(D673,K_navn!$A$2:$C$359,2),"")</f>
        <v/>
      </c>
      <c r="C673" s="297" t="str">
        <f>+IF(E673=2012,VLOOKUP(D673,K_navn!$A$2:$C$359,3),"")</f>
        <v/>
      </c>
      <c r="D673" s="115">
        <f>+'Ark1'!P2487</f>
        <v>3413</v>
      </c>
      <c r="E673" s="115">
        <f>+'Ark1'!C2487</f>
        <v>2021</v>
      </c>
      <c r="F673" s="116">
        <f>+IF('Ark1'!Q2487=0,"",'Ark1'!Q2487)</f>
        <v>4</v>
      </c>
      <c r="G673" s="116">
        <f>+'Ark1'!R2487</f>
        <v>653</v>
      </c>
      <c r="H673" s="116">
        <f>+'Ark1'!S2487</f>
        <v>653</v>
      </c>
      <c r="I673" s="222">
        <f>+IF(G673=0,"",'Ark1'!AA2487)</f>
        <v>2.4836452152746089</v>
      </c>
      <c r="J673" s="222">
        <f>+IF(G673=0,"",'Ark1'!AB2487)</f>
        <v>2.5390004116998495</v>
      </c>
      <c r="K673" s="114">
        <f>+IF(G673=0,"",'Ark1'!U2487)</f>
        <v>61.107197549770277</v>
      </c>
      <c r="L673" s="222">
        <f>+IF(G673=0,"",'Ark1'!W2487)</f>
        <v>86.743828483920382</v>
      </c>
      <c r="M673" s="222">
        <f>+IF(G673=0,"",'Ark1'!X2487)</f>
        <v>7.7699682219209185</v>
      </c>
      <c r="N673" s="114">
        <f>+IF(G673=0,"",'Ark1'!Y2487)</f>
        <v>1.9863609101608035</v>
      </c>
      <c r="O673" s="116">
        <f>+IF(G673=0,"",'Ark1'!Z2487)</f>
        <v>-20.875068188264919</v>
      </c>
      <c r="P673" s="116">
        <f t="shared" si="10"/>
        <v>163.25</v>
      </c>
      <c r="Q673" s="114">
        <f>+IF(G673=0,"",'Ark1'!T2487)</f>
        <v>16.411944869831547</v>
      </c>
      <c r="R673" s="222">
        <f>+IF(G673=0,"",'Ark1'!V2487)</f>
        <v>93.980312550292965</v>
      </c>
      <c r="S673" s="32"/>
      <c r="T673" s="35"/>
      <c r="U673" s="35"/>
      <c r="V673" s="35"/>
      <c r="W673" s="35"/>
      <c r="X673" s="35"/>
    </row>
    <row r="674" spans="1:24" x14ac:dyDescent="0.5">
      <c r="A674" s="32"/>
      <c r="B674" s="297" t="str">
        <f>+IF(E674=2012,VLOOKUP(D674,K_navn!$A$2:$C$359,2),"")</f>
        <v/>
      </c>
      <c r="C674" s="297" t="str">
        <f>+IF(E674=2012,VLOOKUP(D674,K_navn!$A$2:$C$359,3),"")</f>
        <v/>
      </c>
      <c r="D674" s="115">
        <f>+'Ark1'!P2488</f>
        <v>3413</v>
      </c>
      <c r="E674" s="115">
        <f>+'Ark1'!C2488</f>
        <v>2022</v>
      </c>
      <c r="F674" s="116">
        <f>+IF('Ark1'!Q2488=0,"",'Ark1'!Q2488)</f>
        <v>5</v>
      </c>
      <c r="G674" s="116">
        <f>+'Ark1'!R2488</f>
        <v>1006</v>
      </c>
      <c r="H674" s="116">
        <f>+'Ark1'!S2488</f>
        <v>1005</v>
      </c>
      <c r="I674" s="222">
        <f>+IF(G674=0,"",'Ark1'!AA2488)</f>
        <v>3.4924492275646579</v>
      </c>
      <c r="J674" s="222">
        <f>+IF(G674=0,"",'Ark1'!AB2488)</f>
        <v>3.4201596993724968</v>
      </c>
      <c r="K674" s="114">
        <f>+IF(G674=0,"",'Ark1'!U2488)</f>
        <v>61.194029850746254</v>
      </c>
      <c r="L674" s="222">
        <f>+IF(G674=0,"",'Ark1'!W2488)</f>
        <v>84.066766169154107</v>
      </c>
      <c r="M674" s="222">
        <f>+IF(G674=0,"",'Ark1'!X2488)</f>
        <v>10.261305532625784</v>
      </c>
      <c r="N674" s="114">
        <f>+IF(G674=0,"",'Ark1'!Y2488)</f>
        <v>1.9148968716250965</v>
      </c>
      <c r="O674" s="116">
        <f>+IF(G674=0,"",'Ark1'!Z2488)</f>
        <v>-30.355095666299341</v>
      </c>
      <c r="P674" s="116">
        <f t="shared" si="10"/>
        <v>201</v>
      </c>
      <c r="Q674" s="114">
        <f>+IF(G674=0,"",'Ark1'!T2488)</f>
        <v>16.467196819085483</v>
      </c>
      <c r="R674" s="222">
        <f>+IF(G674=0,"",'Ark1'!V2488)</f>
        <v>91.122394527902173</v>
      </c>
      <c r="S674" s="32"/>
      <c r="T674" s="35"/>
      <c r="U674" s="35"/>
      <c r="V674" s="35"/>
      <c r="W674" s="35"/>
      <c r="X674" s="35"/>
    </row>
    <row r="675" spans="1:24" x14ac:dyDescent="0.5">
      <c r="A675" s="32"/>
      <c r="B675" s="297" t="str">
        <f>+IF(E675=2012,VLOOKUP(D675,K_navn!$A$2:$C$359,2),"")</f>
        <v>Nord-Odal</v>
      </c>
      <c r="C675" s="297" t="str">
        <f>+IF(E675=2012,VLOOKUP(D675,K_navn!$A$2:$C$359,3),"")</f>
        <v>Innlandet</v>
      </c>
      <c r="D675" s="115">
        <f>+'Ark1'!P2489</f>
        <v>3414</v>
      </c>
      <c r="E675" s="115">
        <f>+'Ark1'!C2489</f>
        <v>2012</v>
      </c>
      <c r="F675" s="116" t="str">
        <f>+IF('Ark1'!Q2489=0,"",'Ark1'!Q2489)</f>
        <v/>
      </c>
      <c r="G675" s="116">
        <f>+'Ark1'!R2489</f>
        <v>0</v>
      </c>
      <c r="H675" s="116">
        <f>+'Ark1'!S2489</f>
        <v>0</v>
      </c>
      <c r="I675" s="222" t="str">
        <f>+IF(G675=0,"",'Ark1'!AA2489)</f>
        <v/>
      </c>
      <c r="J675" s="222" t="str">
        <f>+IF(G675=0,"",'Ark1'!AB2489)</f>
        <v/>
      </c>
      <c r="K675" s="114" t="str">
        <f>+IF(G675=0,"",'Ark1'!U2489)</f>
        <v/>
      </c>
      <c r="L675" s="222" t="str">
        <f>+IF(G675=0,"",'Ark1'!W2489)</f>
        <v/>
      </c>
      <c r="M675" s="222" t="str">
        <f>+IF(G675=0,"",'Ark1'!X2489)</f>
        <v/>
      </c>
      <c r="N675" s="114" t="str">
        <f>+IF(G675=0,"",'Ark1'!Y2489)</f>
        <v/>
      </c>
      <c r="O675" s="116" t="str">
        <f>+IF(G675=0,"",'Ark1'!Z2489)</f>
        <v/>
      </c>
      <c r="P675" s="116" t="str">
        <f t="shared" si="10"/>
        <v/>
      </c>
      <c r="Q675" s="114" t="str">
        <f>+IF(G675=0,"",'Ark1'!T2489)</f>
        <v/>
      </c>
      <c r="R675" s="222" t="str">
        <f>+IF(G675=0,"",'Ark1'!V2489)</f>
        <v/>
      </c>
      <c r="S675" s="32"/>
      <c r="T675" s="35"/>
      <c r="U675" s="35"/>
      <c r="V675" s="35"/>
      <c r="W675" s="35"/>
      <c r="X675" s="35"/>
    </row>
    <row r="676" spans="1:24" x14ac:dyDescent="0.5">
      <c r="A676" s="32"/>
      <c r="B676" s="297" t="str">
        <f>+IF(E676=2012,VLOOKUP(D676,K_navn!$A$2:$C$359,2),"")</f>
        <v/>
      </c>
      <c r="C676" s="297" t="str">
        <f>+IF(E676=2012,VLOOKUP(D676,K_navn!$A$2:$C$359,3),"")</f>
        <v/>
      </c>
      <c r="D676" s="115">
        <f>+'Ark1'!P2490</f>
        <v>3414</v>
      </c>
      <c r="E676" s="115">
        <f>+'Ark1'!C2490</f>
        <v>2013</v>
      </c>
      <c r="F676" s="116" t="str">
        <f>+IF('Ark1'!Q2490=0,"",'Ark1'!Q2490)</f>
        <v/>
      </c>
      <c r="G676" s="116">
        <f>+'Ark1'!R2490</f>
        <v>0</v>
      </c>
      <c r="H676" s="116">
        <f>+'Ark1'!S2490</f>
        <v>0</v>
      </c>
      <c r="I676" s="222" t="str">
        <f>+IF(G676=0,"",'Ark1'!AA2490)</f>
        <v/>
      </c>
      <c r="J676" s="222" t="str">
        <f>+IF(G676=0,"",'Ark1'!AB2490)</f>
        <v/>
      </c>
      <c r="K676" s="114" t="str">
        <f>+IF(G676=0,"",'Ark1'!U2490)</f>
        <v/>
      </c>
      <c r="L676" s="222" t="str">
        <f>+IF(G676=0,"",'Ark1'!W2490)</f>
        <v/>
      </c>
      <c r="M676" s="222" t="str">
        <f>+IF(G676=0,"",'Ark1'!X2490)</f>
        <v/>
      </c>
      <c r="N676" s="114" t="str">
        <f>+IF(G676=0,"",'Ark1'!Y2490)</f>
        <v/>
      </c>
      <c r="O676" s="116" t="str">
        <f>+IF(G676=0,"",'Ark1'!Z2490)</f>
        <v/>
      </c>
      <c r="P676" s="116" t="str">
        <f t="shared" si="10"/>
        <v/>
      </c>
      <c r="Q676" s="114" t="str">
        <f>+IF(G676=0,"",'Ark1'!T2490)</f>
        <v/>
      </c>
      <c r="R676" s="222" t="str">
        <f>+IF(G676=0,"",'Ark1'!V2490)</f>
        <v/>
      </c>
      <c r="S676" s="32"/>
      <c r="T676" s="35"/>
      <c r="U676" s="35"/>
      <c r="V676" s="35"/>
      <c r="W676" s="35"/>
      <c r="X676" s="35"/>
    </row>
    <row r="677" spans="1:24" x14ac:dyDescent="0.5">
      <c r="A677" s="32"/>
      <c r="B677" s="297" t="str">
        <f>+IF(E677=2012,VLOOKUP(D677,K_navn!$A$2:$C$359,2),"")</f>
        <v/>
      </c>
      <c r="C677" s="297" t="str">
        <f>+IF(E677=2012,VLOOKUP(D677,K_navn!$A$2:$C$359,3),"")</f>
        <v/>
      </c>
      <c r="D677" s="115">
        <f>+'Ark1'!P2491</f>
        <v>3414</v>
      </c>
      <c r="E677" s="115">
        <f>+'Ark1'!C2491</f>
        <v>2014</v>
      </c>
      <c r="F677" s="116" t="str">
        <f>+IF('Ark1'!Q2491=0,"",'Ark1'!Q2491)</f>
        <v/>
      </c>
      <c r="G677" s="116">
        <f>+'Ark1'!R2491</f>
        <v>0</v>
      </c>
      <c r="H677" s="116">
        <f>+'Ark1'!S2491</f>
        <v>0</v>
      </c>
      <c r="I677" s="222" t="str">
        <f>+IF(G677=0,"",'Ark1'!AA2491)</f>
        <v/>
      </c>
      <c r="J677" s="222" t="str">
        <f>+IF(G677=0,"",'Ark1'!AB2491)</f>
        <v/>
      </c>
      <c r="K677" s="114" t="str">
        <f>+IF(G677=0,"",'Ark1'!U2491)</f>
        <v/>
      </c>
      <c r="L677" s="222" t="str">
        <f>+IF(G677=0,"",'Ark1'!W2491)</f>
        <v/>
      </c>
      <c r="M677" s="222" t="str">
        <f>+IF(G677=0,"",'Ark1'!X2491)</f>
        <v/>
      </c>
      <c r="N677" s="114" t="str">
        <f>+IF(G677=0,"",'Ark1'!Y2491)</f>
        <v/>
      </c>
      <c r="O677" s="116" t="str">
        <f>+IF(G677=0,"",'Ark1'!Z2491)</f>
        <v/>
      </c>
      <c r="P677" s="116" t="str">
        <f t="shared" si="10"/>
        <v/>
      </c>
      <c r="Q677" s="114" t="str">
        <f>+IF(G677=0,"",'Ark1'!T2491)</f>
        <v/>
      </c>
      <c r="R677" s="222" t="str">
        <f>+IF(G677=0,"",'Ark1'!V2491)</f>
        <v/>
      </c>
      <c r="S677" s="32"/>
      <c r="T677" s="35"/>
      <c r="U677" s="35"/>
      <c r="V677" s="35"/>
      <c r="W677" s="35"/>
      <c r="X677" s="35"/>
    </row>
    <row r="678" spans="1:24" x14ac:dyDescent="0.5">
      <c r="A678" s="32"/>
      <c r="B678" s="297" t="str">
        <f>+IF(E678=2012,VLOOKUP(D678,K_navn!$A$2:$C$359,2),"")</f>
        <v/>
      </c>
      <c r="C678" s="297" t="str">
        <f>+IF(E678=2012,VLOOKUP(D678,K_navn!$A$2:$C$359,3),"")</f>
        <v/>
      </c>
      <c r="D678" s="115">
        <f>+'Ark1'!P2492</f>
        <v>3414</v>
      </c>
      <c r="E678" s="115">
        <f>+'Ark1'!C2492</f>
        <v>2015</v>
      </c>
      <c r="F678" s="116" t="str">
        <f>+IF('Ark1'!Q2492=0,"",'Ark1'!Q2492)</f>
        <v/>
      </c>
      <c r="G678" s="116">
        <f>+'Ark1'!R2492</f>
        <v>0</v>
      </c>
      <c r="H678" s="116">
        <f>+'Ark1'!S2492</f>
        <v>0</v>
      </c>
      <c r="I678" s="222" t="str">
        <f>+IF(G678=0,"",'Ark1'!AA2492)</f>
        <v/>
      </c>
      <c r="J678" s="222" t="str">
        <f>+IF(G678=0,"",'Ark1'!AB2492)</f>
        <v/>
      </c>
      <c r="K678" s="114" t="str">
        <f>+IF(G678=0,"",'Ark1'!U2492)</f>
        <v/>
      </c>
      <c r="L678" s="222" t="str">
        <f>+IF(G678=0,"",'Ark1'!W2492)</f>
        <v/>
      </c>
      <c r="M678" s="222" t="str">
        <f>+IF(G678=0,"",'Ark1'!X2492)</f>
        <v/>
      </c>
      <c r="N678" s="114" t="str">
        <f>+IF(G678=0,"",'Ark1'!Y2492)</f>
        <v/>
      </c>
      <c r="O678" s="116" t="str">
        <f>+IF(G678=0,"",'Ark1'!Z2492)</f>
        <v/>
      </c>
      <c r="P678" s="116" t="str">
        <f t="shared" si="10"/>
        <v/>
      </c>
      <c r="Q678" s="114" t="str">
        <f>+IF(G678=0,"",'Ark1'!T2492)</f>
        <v/>
      </c>
      <c r="R678" s="222" t="str">
        <f>+IF(G678=0,"",'Ark1'!V2492)</f>
        <v/>
      </c>
      <c r="S678" s="32"/>
      <c r="T678" s="35"/>
      <c r="U678" s="35"/>
      <c r="V678" s="35"/>
      <c r="W678" s="35"/>
      <c r="X678" s="35"/>
    </row>
    <row r="679" spans="1:24" x14ac:dyDescent="0.5">
      <c r="A679" s="32"/>
      <c r="B679" s="297" t="str">
        <f>+IF(E679=2012,VLOOKUP(D679,K_navn!$A$2:$C$359,2),"")</f>
        <v/>
      </c>
      <c r="C679" s="297" t="str">
        <f>+IF(E679=2012,VLOOKUP(D679,K_navn!$A$2:$C$359,3),"")</f>
        <v/>
      </c>
      <c r="D679" s="115">
        <f>+'Ark1'!P2493</f>
        <v>3414</v>
      </c>
      <c r="E679" s="115">
        <f>+'Ark1'!C2493</f>
        <v>2016</v>
      </c>
      <c r="F679" s="116" t="str">
        <f>+IF('Ark1'!Q2493=0,"",'Ark1'!Q2493)</f>
        <v/>
      </c>
      <c r="G679" s="116">
        <f>+'Ark1'!R2493</f>
        <v>0</v>
      </c>
      <c r="H679" s="116">
        <f>+'Ark1'!S2493</f>
        <v>0</v>
      </c>
      <c r="I679" s="222" t="str">
        <f>+IF(G679=0,"",'Ark1'!AA2493)</f>
        <v/>
      </c>
      <c r="J679" s="222" t="str">
        <f>+IF(G679=0,"",'Ark1'!AB2493)</f>
        <v/>
      </c>
      <c r="K679" s="114" t="str">
        <f>+IF(G679=0,"",'Ark1'!U2493)</f>
        <v/>
      </c>
      <c r="L679" s="222" t="str">
        <f>+IF(G679=0,"",'Ark1'!W2493)</f>
        <v/>
      </c>
      <c r="M679" s="222" t="str">
        <f>+IF(G679=0,"",'Ark1'!X2493)</f>
        <v/>
      </c>
      <c r="N679" s="114" t="str">
        <f>+IF(G679=0,"",'Ark1'!Y2493)</f>
        <v/>
      </c>
      <c r="O679" s="116" t="str">
        <f>+IF(G679=0,"",'Ark1'!Z2493)</f>
        <v/>
      </c>
      <c r="P679" s="116" t="str">
        <f t="shared" si="10"/>
        <v/>
      </c>
      <c r="Q679" s="114" t="str">
        <f>+IF(G679=0,"",'Ark1'!T2493)</f>
        <v/>
      </c>
      <c r="R679" s="222" t="str">
        <f>+IF(G679=0,"",'Ark1'!V2493)</f>
        <v/>
      </c>
      <c r="S679" s="32"/>
      <c r="T679" s="35"/>
      <c r="U679" s="35"/>
      <c r="V679" s="35"/>
      <c r="W679" s="35"/>
      <c r="X679" s="35"/>
    </row>
    <row r="680" spans="1:24" x14ac:dyDescent="0.5">
      <c r="A680" s="32"/>
      <c r="B680" s="297" t="str">
        <f>+IF(E680=2012,VLOOKUP(D680,K_navn!$A$2:$C$359,2),"")</f>
        <v/>
      </c>
      <c r="C680" s="297" t="str">
        <f>+IF(E680=2012,VLOOKUP(D680,K_navn!$A$2:$C$359,3),"")</f>
        <v/>
      </c>
      <c r="D680" s="115">
        <f>+'Ark1'!P2494</f>
        <v>3414</v>
      </c>
      <c r="E680" s="115">
        <f>+'Ark1'!C2494</f>
        <v>2017</v>
      </c>
      <c r="F680" s="116" t="str">
        <f>+IF('Ark1'!Q2494=0,"",'Ark1'!Q2494)</f>
        <v/>
      </c>
      <c r="G680" s="116">
        <f>+'Ark1'!R2494</f>
        <v>0</v>
      </c>
      <c r="H680" s="116">
        <f>+'Ark1'!S2494</f>
        <v>0</v>
      </c>
      <c r="I680" s="222" t="str">
        <f>+IF(G680=0,"",'Ark1'!AA2494)</f>
        <v/>
      </c>
      <c r="J680" s="222" t="str">
        <f>+IF(G680=0,"",'Ark1'!AB2494)</f>
        <v/>
      </c>
      <c r="K680" s="114" t="str">
        <f>+IF(G680=0,"",'Ark1'!U2494)</f>
        <v/>
      </c>
      <c r="L680" s="222" t="str">
        <f>+IF(G680=0,"",'Ark1'!W2494)</f>
        <v/>
      </c>
      <c r="M680" s="222" t="str">
        <f>+IF(G680=0,"",'Ark1'!X2494)</f>
        <v/>
      </c>
      <c r="N680" s="114" t="str">
        <f>+IF(G680=0,"",'Ark1'!Y2494)</f>
        <v/>
      </c>
      <c r="O680" s="116" t="str">
        <f>+IF(G680=0,"",'Ark1'!Z2494)</f>
        <v/>
      </c>
      <c r="P680" s="116" t="str">
        <f t="shared" si="10"/>
        <v/>
      </c>
      <c r="Q680" s="114" t="str">
        <f>+IF(G680=0,"",'Ark1'!T2494)</f>
        <v/>
      </c>
      <c r="R680" s="222" t="str">
        <f>+IF(G680=0,"",'Ark1'!V2494)</f>
        <v/>
      </c>
      <c r="S680" s="32"/>
      <c r="T680" s="35"/>
      <c r="U680" s="35"/>
      <c r="V680" s="35"/>
      <c r="W680" s="35"/>
      <c r="X680" s="35"/>
    </row>
    <row r="681" spans="1:24" x14ac:dyDescent="0.5">
      <c r="A681" s="32"/>
      <c r="B681" s="297" t="str">
        <f>+IF(E681=2012,VLOOKUP(D681,K_navn!$A$2:$C$359,2),"")</f>
        <v/>
      </c>
      <c r="C681" s="297" t="str">
        <f>+IF(E681=2012,VLOOKUP(D681,K_navn!$A$2:$C$359,3),"")</f>
        <v/>
      </c>
      <c r="D681" s="115">
        <f>+'Ark1'!P2495</f>
        <v>3414</v>
      </c>
      <c r="E681" s="115">
        <f>+'Ark1'!C2495</f>
        <v>2018</v>
      </c>
      <c r="F681" s="116" t="str">
        <f>+IF('Ark1'!Q2495=0,"",'Ark1'!Q2495)</f>
        <v/>
      </c>
      <c r="G681" s="116">
        <f>+'Ark1'!R2495</f>
        <v>0</v>
      </c>
      <c r="H681" s="116">
        <f>+'Ark1'!S2495</f>
        <v>0</v>
      </c>
      <c r="I681" s="222" t="str">
        <f>+IF(G681=0,"",'Ark1'!AA2495)</f>
        <v/>
      </c>
      <c r="J681" s="222" t="str">
        <f>+IF(G681=0,"",'Ark1'!AB2495)</f>
        <v/>
      </c>
      <c r="K681" s="114" t="str">
        <f>+IF(G681=0,"",'Ark1'!U2495)</f>
        <v/>
      </c>
      <c r="L681" s="222" t="str">
        <f>+IF(G681=0,"",'Ark1'!W2495)</f>
        <v/>
      </c>
      <c r="M681" s="222" t="str">
        <f>+IF(G681=0,"",'Ark1'!X2495)</f>
        <v/>
      </c>
      <c r="N681" s="114" t="str">
        <f>+IF(G681=0,"",'Ark1'!Y2495)</f>
        <v/>
      </c>
      <c r="O681" s="116" t="str">
        <f>+IF(G681=0,"",'Ark1'!Z2495)</f>
        <v/>
      </c>
      <c r="P681" s="116" t="str">
        <f t="shared" si="10"/>
        <v/>
      </c>
      <c r="Q681" s="114" t="str">
        <f>+IF(G681=0,"",'Ark1'!T2495)</f>
        <v/>
      </c>
      <c r="R681" s="222" t="str">
        <f>+IF(G681=0,"",'Ark1'!V2495)</f>
        <v/>
      </c>
      <c r="S681" s="32"/>
      <c r="T681" s="35"/>
      <c r="U681" s="35"/>
      <c r="V681" s="35"/>
      <c r="W681" s="35"/>
      <c r="X681" s="35"/>
    </row>
    <row r="682" spans="1:24" x14ac:dyDescent="0.5">
      <c r="A682" s="32"/>
      <c r="B682" s="297" t="str">
        <f>+IF(E682=2012,VLOOKUP(D682,K_navn!$A$2:$C$359,2),"")</f>
        <v/>
      </c>
      <c r="C682" s="297" t="str">
        <f>+IF(E682=2012,VLOOKUP(D682,K_navn!$A$2:$C$359,3),"")</f>
        <v/>
      </c>
      <c r="D682" s="115">
        <f>+'Ark1'!P2496</f>
        <v>3414</v>
      </c>
      <c r="E682" s="115">
        <f>+'Ark1'!C2496</f>
        <v>2019</v>
      </c>
      <c r="F682" s="116" t="str">
        <f>+IF('Ark1'!Q2496=0,"",'Ark1'!Q2496)</f>
        <v/>
      </c>
      <c r="G682" s="116">
        <f>+'Ark1'!R2496</f>
        <v>0</v>
      </c>
      <c r="H682" s="116">
        <f>+'Ark1'!S2496</f>
        <v>0</v>
      </c>
      <c r="I682" s="222" t="str">
        <f>+IF(G682=0,"",'Ark1'!AA2496)</f>
        <v/>
      </c>
      <c r="J682" s="222" t="str">
        <f>+IF(G682=0,"",'Ark1'!AB2496)</f>
        <v/>
      </c>
      <c r="K682" s="114" t="str">
        <f>+IF(G682=0,"",'Ark1'!U2496)</f>
        <v/>
      </c>
      <c r="L682" s="222" t="str">
        <f>+IF(G682=0,"",'Ark1'!W2496)</f>
        <v/>
      </c>
      <c r="M682" s="222" t="str">
        <f>+IF(G682=0,"",'Ark1'!X2496)</f>
        <v/>
      </c>
      <c r="N682" s="114" t="str">
        <f>+IF(G682=0,"",'Ark1'!Y2496)</f>
        <v/>
      </c>
      <c r="O682" s="116" t="str">
        <f>+IF(G682=0,"",'Ark1'!Z2496)</f>
        <v/>
      </c>
      <c r="P682" s="116" t="str">
        <f t="shared" si="10"/>
        <v/>
      </c>
      <c r="Q682" s="114" t="str">
        <f>+IF(G682=0,"",'Ark1'!T2496)</f>
        <v/>
      </c>
      <c r="R682" s="222" t="str">
        <f>+IF(G682=0,"",'Ark1'!V2496)</f>
        <v/>
      </c>
      <c r="S682" s="32"/>
      <c r="T682" s="35"/>
      <c r="U682" s="35"/>
      <c r="V682" s="35"/>
      <c r="W682" s="35"/>
      <c r="X682" s="35"/>
    </row>
    <row r="683" spans="1:24" x14ac:dyDescent="0.5">
      <c r="A683" s="32"/>
      <c r="B683" s="297" t="str">
        <f>+IF(E683=2012,VLOOKUP(D683,K_navn!$A$2:$C$359,2),"")</f>
        <v/>
      </c>
      <c r="C683" s="297" t="str">
        <f>+IF(E683=2012,VLOOKUP(D683,K_navn!$A$2:$C$359,3),"")</f>
        <v/>
      </c>
      <c r="D683" s="115">
        <f>+'Ark1'!P2497</f>
        <v>3414</v>
      </c>
      <c r="E683" s="115">
        <f>+'Ark1'!C2497</f>
        <v>2020</v>
      </c>
      <c r="F683" s="116" t="str">
        <f>+IF('Ark1'!Q2497=0,"",'Ark1'!Q2497)</f>
        <v/>
      </c>
      <c r="G683" s="116">
        <f>+'Ark1'!R2497</f>
        <v>0</v>
      </c>
      <c r="H683" s="116">
        <f>+'Ark1'!S2497</f>
        <v>0</v>
      </c>
      <c r="I683" s="222" t="str">
        <f>+IF(G683=0,"",'Ark1'!AA2497)</f>
        <v/>
      </c>
      <c r="J683" s="222" t="str">
        <f>+IF(G683=0,"",'Ark1'!AB2497)</f>
        <v/>
      </c>
      <c r="K683" s="114" t="str">
        <f>+IF(G683=0,"",'Ark1'!U2497)</f>
        <v/>
      </c>
      <c r="L683" s="222" t="str">
        <f>+IF(G683=0,"",'Ark1'!W2497)</f>
        <v/>
      </c>
      <c r="M683" s="222" t="str">
        <f>+IF(G683=0,"",'Ark1'!X2497)</f>
        <v/>
      </c>
      <c r="N683" s="114" t="str">
        <f>+IF(G683=0,"",'Ark1'!Y2497)</f>
        <v/>
      </c>
      <c r="O683" s="116" t="str">
        <f>+IF(G683=0,"",'Ark1'!Z2497)</f>
        <v/>
      </c>
      <c r="P683" s="116" t="str">
        <f t="shared" si="10"/>
        <v/>
      </c>
      <c r="Q683" s="114" t="str">
        <f>+IF(G683=0,"",'Ark1'!T2497)</f>
        <v/>
      </c>
      <c r="R683" s="222" t="str">
        <f>+IF(G683=0,"",'Ark1'!V2497)</f>
        <v/>
      </c>
      <c r="S683" s="32"/>
      <c r="T683" s="35"/>
      <c r="U683" s="35"/>
      <c r="V683" s="35"/>
      <c r="W683" s="35"/>
      <c r="X683" s="35"/>
    </row>
    <row r="684" spans="1:24" x14ac:dyDescent="0.5">
      <c r="A684" s="32"/>
      <c r="B684" s="297" t="str">
        <f>+IF(E684=2012,VLOOKUP(D684,K_navn!$A$2:$C$359,2),"")</f>
        <v/>
      </c>
      <c r="C684" s="297" t="str">
        <f>+IF(E684=2012,VLOOKUP(D684,K_navn!$A$2:$C$359,3),"")</f>
        <v/>
      </c>
      <c r="D684" s="115">
        <f>+'Ark1'!P2498</f>
        <v>3414</v>
      </c>
      <c r="E684" s="115">
        <f>+'Ark1'!C2498</f>
        <v>2021</v>
      </c>
      <c r="F684" s="116" t="str">
        <f>+IF('Ark1'!Q2498=0,"",'Ark1'!Q2498)</f>
        <v/>
      </c>
      <c r="G684" s="116">
        <f>+'Ark1'!R2498</f>
        <v>0</v>
      </c>
      <c r="H684" s="116">
        <f>+'Ark1'!S2498</f>
        <v>0</v>
      </c>
      <c r="I684" s="222" t="str">
        <f>+IF(G684=0,"",'Ark1'!AA2498)</f>
        <v/>
      </c>
      <c r="J684" s="222" t="str">
        <f>+IF(G684=0,"",'Ark1'!AB2498)</f>
        <v/>
      </c>
      <c r="K684" s="114" t="str">
        <f>+IF(G684=0,"",'Ark1'!U2498)</f>
        <v/>
      </c>
      <c r="L684" s="222" t="str">
        <f>+IF(G684=0,"",'Ark1'!W2498)</f>
        <v/>
      </c>
      <c r="M684" s="222" t="str">
        <f>+IF(G684=0,"",'Ark1'!X2498)</f>
        <v/>
      </c>
      <c r="N684" s="114" t="str">
        <f>+IF(G684=0,"",'Ark1'!Y2498)</f>
        <v/>
      </c>
      <c r="O684" s="116" t="str">
        <f>+IF(G684=0,"",'Ark1'!Z2498)</f>
        <v/>
      </c>
      <c r="P684" s="116" t="str">
        <f t="shared" si="10"/>
        <v/>
      </c>
      <c r="Q684" s="114" t="str">
        <f>+IF(G684=0,"",'Ark1'!T2498)</f>
        <v/>
      </c>
      <c r="R684" s="222" t="str">
        <f>+IF(G684=0,"",'Ark1'!V2498)</f>
        <v/>
      </c>
      <c r="S684" s="32"/>
      <c r="T684" s="35"/>
      <c r="U684" s="35"/>
      <c r="V684" s="35"/>
      <c r="W684" s="35"/>
      <c r="X684" s="35"/>
    </row>
    <row r="685" spans="1:24" x14ac:dyDescent="0.5">
      <c r="A685" s="32"/>
      <c r="B685" s="297" t="str">
        <f>+IF(E685=2012,VLOOKUP(D685,K_navn!$A$2:$C$359,2),"")</f>
        <v/>
      </c>
      <c r="C685" s="297" t="str">
        <f>+IF(E685=2012,VLOOKUP(D685,K_navn!$A$2:$C$359,3),"")</f>
        <v/>
      </c>
      <c r="D685" s="115">
        <f>+'Ark1'!P2499</f>
        <v>3414</v>
      </c>
      <c r="E685" s="115">
        <f>+'Ark1'!C2499</f>
        <v>2022</v>
      </c>
      <c r="F685" s="116">
        <f>+IF('Ark1'!Q2499=0,"",'Ark1'!Q2499)</f>
        <v>1</v>
      </c>
      <c r="G685" s="116">
        <f>+'Ark1'!R2499</f>
        <v>3</v>
      </c>
      <c r="H685" s="116">
        <f>+'Ark1'!S2499</f>
        <v>3</v>
      </c>
      <c r="I685" s="222">
        <f>+IF(G685=0,"",'Ark1'!AA2499)</f>
        <v>1.0414858531504943E-2</v>
      </c>
      <c r="J685" s="222">
        <f>+IF(G685=0,"",'Ark1'!AB2499)</f>
        <v>8.5942102898168109E-3</v>
      </c>
      <c r="K685" s="114">
        <f>+IF(G685=0,"",'Ark1'!U2499)</f>
        <v>62.66666666666665</v>
      </c>
      <c r="L685" s="222">
        <f>+IF(G685=0,"",'Ark1'!W2499)</f>
        <v>70.766666666666652</v>
      </c>
      <c r="M685" s="222">
        <f>+IF(G685=0,"",'Ark1'!X2499)</f>
        <v>3.6754440396895576</v>
      </c>
      <c r="N685" s="114">
        <f>+IF(G685=0,"",'Ark1'!Y2499)</f>
        <v>0.47140452079146061</v>
      </c>
      <c r="O685" s="116">
        <f>+IF(G685=0,"",'Ark1'!Z2499)</f>
        <v>87.856621745533317</v>
      </c>
      <c r="P685" s="116">
        <f t="shared" si="10"/>
        <v>3</v>
      </c>
      <c r="Q685" s="114">
        <f>+IF(G685=0,"",'Ark1'!T2499)</f>
        <v>17</v>
      </c>
      <c r="R685" s="222">
        <f>+IF(G685=0,"",'Ark1'!V2499)</f>
        <v>76.670278078728771</v>
      </c>
      <c r="S685" s="32"/>
      <c r="T685" s="35"/>
      <c r="U685" s="35"/>
      <c r="V685" s="35"/>
      <c r="W685" s="35"/>
      <c r="X685" s="35"/>
    </row>
    <row r="686" spans="1:24" x14ac:dyDescent="0.5">
      <c r="A686" s="32"/>
      <c r="B686" s="297" t="str">
        <f>+IF(E686=2012,VLOOKUP(D686,K_navn!$A$2:$C$359,2),"")</f>
        <v>Sør-Odal</v>
      </c>
      <c r="C686" s="297" t="str">
        <f>+IF(E686=2012,VLOOKUP(D686,K_navn!$A$2:$C$359,3),"")</f>
        <v>Innlandet</v>
      </c>
      <c r="D686" s="115">
        <f>+'Ark1'!P2500</f>
        <v>3415</v>
      </c>
      <c r="E686" s="115">
        <f>+'Ark1'!C2500</f>
        <v>2012</v>
      </c>
      <c r="F686" s="116" t="str">
        <f>+IF('Ark1'!Q2500=0,"",'Ark1'!Q2500)</f>
        <v/>
      </c>
      <c r="G686" s="116">
        <f>+'Ark1'!R2500</f>
        <v>0</v>
      </c>
      <c r="H686" s="116">
        <f>+'Ark1'!S2500</f>
        <v>0</v>
      </c>
      <c r="I686" s="222" t="str">
        <f>+IF(G686=0,"",'Ark1'!AA2500)</f>
        <v/>
      </c>
      <c r="J686" s="222" t="str">
        <f>+IF(G686=0,"",'Ark1'!AB2500)</f>
        <v/>
      </c>
      <c r="K686" s="114" t="str">
        <f>+IF(G686=0,"",'Ark1'!U2500)</f>
        <v/>
      </c>
      <c r="L686" s="222" t="str">
        <f>+IF(G686=0,"",'Ark1'!W2500)</f>
        <v/>
      </c>
      <c r="M686" s="222" t="str">
        <f>+IF(G686=0,"",'Ark1'!X2500)</f>
        <v/>
      </c>
      <c r="N686" s="114" t="str">
        <f>+IF(G686=0,"",'Ark1'!Y2500)</f>
        <v/>
      </c>
      <c r="O686" s="116" t="str">
        <f>+IF(G686=0,"",'Ark1'!Z2500)</f>
        <v/>
      </c>
      <c r="P686" s="116" t="str">
        <f t="shared" si="10"/>
        <v/>
      </c>
      <c r="Q686" s="114" t="str">
        <f>+IF(G686=0,"",'Ark1'!T2500)</f>
        <v/>
      </c>
      <c r="R686" s="222" t="str">
        <f>+IF(G686=0,"",'Ark1'!V2500)</f>
        <v/>
      </c>
      <c r="S686" s="32"/>
      <c r="T686" s="35"/>
      <c r="U686" s="35"/>
      <c r="V686" s="35"/>
      <c r="W686" s="35"/>
      <c r="X686" s="35"/>
    </row>
    <row r="687" spans="1:24" x14ac:dyDescent="0.5">
      <c r="A687" s="32"/>
      <c r="B687" s="297" t="str">
        <f>+IF(E687=2012,VLOOKUP(D687,K_navn!$A$2:$C$359,2),"")</f>
        <v/>
      </c>
      <c r="C687" s="297" t="str">
        <f>+IF(E687=2012,VLOOKUP(D687,K_navn!$A$2:$C$359,3),"")</f>
        <v/>
      </c>
      <c r="D687" s="115">
        <f>+'Ark1'!P2501</f>
        <v>3415</v>
      </c>
      <c r="E687" s="115">
        <f>+'Ark1'!C2501</f>
        <v>2013</v>
      </c>
      <c r="F687" s="116" t="str">
        <f>+IF('Ark1'!Q2501=0,"",'Ark1'!Q2501)</f>
        <v/>
      </c>
      <c r="G687" s="116">
        <f>+'Ark1'!R2501</f>
        <v>0</v>
      </c>
      <c r="H687" s="116">
        <f>+'Ark1'!S2501</f>
        <v>0</v>
      </c>
      <c r="I687" s="222" t="str">
        <f>+IF(G687=0,"",'Ark1'!AA2501)</f>
        <v/>
      </c>
      <c r="J687" s="222" t="str">
        <f>+IF(G687=0,"",'Ark1'!AB2501)</f>
        <v/>
      </c>
      <c r="K687" s="114" t="str">
        <f>+IF(G687=0,"",'Ark1'!U2501)</f>
        <v/>
      </c>
      <c r="L687" s="222" t="str">
        <f>+IF(G687=0,"",'Ark1'!W2501)</f>
        <v/>
      </c>
      <c r="M687" s="222" t="str">
        <f>+IF(G687=0,"",'Ark1'!X2501)</f>
        <v/>
      </c>
      <c r="N687" s="114" t="str">
        <f>+IF(G687=0,"",'Ark1'!Y2501)</f>
        <v/>
      </c>
      <c r="O687" s="116" t="str">
        <f>+IF(G687=0,"",'Ark1'!Z2501)</f>
        <v/>
      </c>
      <c r="P687" s="116" t="str">
        <f t="shared" si="10"/>
        <v/>
      </c>
      <c r="Q687" s="114" t="str">
        <f>+IF(G687=0,"",'Ark1'!T2501)</f>
        <v/>
      </c>
      <c r="R687" s="222" t="str">
        <f>+IF(G687=0,"",'Ark1'!V2501)</f>
        <v/>
      </c>
      <c r="S687" s="32"/>
      <c r="T687" s="35"/>
      <c r="U687" s="35"/>
      <c r="V687" s="35"/>
      <c r="W687" s="35"/>
      <c r="X687" s="35"/>
    </row>
    <row r="688" spans="1:24" x14ac:dyDescent="0.5">
      <c r="A688" s="32"/>
      <c r="B688" s="297" t="str">
        <f>+IF(E688=2012,VLOOKUP(D688,K_navn!$A$2:$C$359,2),"")</f>
        <v/>
      </c>
      <c r="C688" s="297" t="str">
        <f>+IF(E688=2012,VLOOKUP(D688,K_navn!$A$2:$C$359,3),"")</f>
        <v/>
      </c>
      <c r="D688" s="115">
        <f>+'Ark1'!P2502</f>
        <v>3415</v>
      </c>
      <c r="E688" s="115">
        <f>+'Ark1'!C2502</f>
        <v>2014</v>
      </c>
      <c r="F688" s="116" t="str">
        <f>+IF('Ark1'!Q2502=0,"",'Ark1'!Q2502)</f>
        <v/>
      </c>
      <c r="G688" s="116">
        <f>+'Ark1'!R2502</f>
        <v>0</v>
      </c>
      <c r="H688" s="116">
        <f>+'Ark1'!S2502</f>
        <v>0</v>
      </c>
      <c r="I688" s="222" t="str">
        <f>+IF(G688=0,"",'Ark1'!AA2502)</f>
        <v/>
      </c>
      <c r="J688" s="222" t="str">
        <f>+IF(G688=0,"",'Ark1'!AB2502)</f>
        <v/>
      </c>
      <c r="K688" s="114" t="str">
        <f>+IF(G688=0,"",'Ark1'!U2502)</f>
        <v/>
      </c>
      <c r="L688" s="222" t="str">
        <f>+IF(G688=0,"",'Ark1'!W2502)</f>
        <v/>
      </c>
      <c r="M688" s="222" t="str">
        <f>+IF(G688=0,"",'Ark1'!X2502)</f>
        <v/>
      </c>
      <c r="N688" s="114" t="str">
        <f>+IF(G688=0,"",'Ark1'!Y2502)</f>
        <v/>
      </c>
      <c r="O688" s="116" t="str">
        <f>+IF(G688=0,"",'Ark1'!Z2502)</f>
        <v/>
      </c>
      <c r="P688" s="116" t="str">
        <f t="shared" si="10"/>
        <v/>
      </c>
      <c r="Q688" s="114" t="str">
        <f>+IF(G688=0,"",'Ark1'!T2502)</f>
        <v/>
      </c>
      <c r="R688" s="222" t="str">
        <f>+IF(G688=0,"",'Ark1'!V2502)</f>
        <v/>
      </c>
      <c r="S688" s="32"/>
      <c r="T688" s="35"/>
      <c r="U688" s="35"/>
      <c r="V688" s="35"/>
      <c r="W688" s="35"/>
      <c r="X688" s="35"/>
    </row>
    <row r="689" spans="1:24" x14ac:dyDescent="0.5">
      <c r="A689" s="32"/>
      <c r="B689" s="297" t="str">
        <f>+IF(E689=2012,VLOOKUP(D689,K_navn!$A$2:$C$359,2),"")</f>
        <v/>
      </c>
      <c r="C689" s="297" t="str">
        <f>+IF(E689=2012,VLOOKUP(D689,K_navn!$A$2:$C$359,3),"")</f>
        <v/>
      </c>
      <c r="D689" s="115">
        <f>+'Ark1'!P2503</f>
        <v>3415</v>
      </c>
      <c r="E689" s="115">
        <f>+'Ark1'!C2503</f>
        <v>2015</v>
      </c>
      <c r="F689" s="116" t="str">
        <f>+IF('Ark1'!Q2503=0,"",'Ark1'!Q2503)</f>
        <v/>
      </c>
      <c r="G689" s="116">
        <f>+'Ark1'!R2503</f>
        <v>0</v>
      </c>
      <c r="H689" s="116">
        <f>+'Ark1'!S2503</f>
        <v>0</v>
      </c>
      <c r="I689" s="222" t="str">
        <f>+IF(G689=0,"",'Ark1'!AA2503)</f>
        <v/>
      </c>
      <c r="J689" s="222" t="str">
        <f>+IF(G689=0,"",'Ark1'!AB2503)</f>
        <v/>
      </c>
      <c r="K689" s="114" t="str">
        <f>+IF(G689=0,"",'Ark1'!U2503)</f>
        <v/>
      </c>
      <c r="L689" s="222" t="str">
        <f>+IF(G689=0,"",'Ark1'!W2503)</f>
        <v/>
      </c>
      <c r="M689" s="222" t="str">
        <f>+IF(G689=0,"",'Ark1'!X2503)</f>
        <v/>
      </c>
      <c r="N689" s="114" t="str">
        <f>+IF(G689=0,"",'Ark1'!Y2503)</f>
        <v/>
      </c>
      <c r="O689" s="116" t="str">
        <f>+IF(G689=0,"",'Ark1'!Z2503)</f>
        <v/>
      </c>
      <c r="P689" s="116" t="str">
        <f t="shared" si="10"/>
        <v/>
      </c>
      <c r="Q689" s="114" t="str">
        <f>+IF(G689=0,"",'Ark1'!T2503)</f>
        <v/>
      </c>
      <c r="R689" s="222" t="str">
        <f>+IF(G689=0,"",'Ark1'!V2503)</f>
        <v/>
      </c>
      <c r="S689" s="32"/>
      <c r="T689" s="35"/>
      <c r="U689" s="35"/>
      <c r="V689" s="35"/>
      <c r="W689" s="35"/>
      <c r="X689" s="35"/>
    </row>
    <row r="690" spans="1:24" x14ac:dyDescent="0.5">
      <c r="A690" s="32"/>
      <c r="B690" s="297" t="str">
        <f>+IF(E690=2012,VLOOKUP(D690,K_navn!$A$2:$C$359,2),"")</f>
        <v/>
      </c>
      <c r="C690" s="297" t="str">
        <f>+IF(E690=2012,VLOOKUP(D690,K_navn!$A$2:$C$359,3),"")</f>
        <v/>
      </c>
      <c r="D690" s="115">
        <f>+'Ark1'!P2504</f>
        <v>3415</v>
      </c>
      <c r="E690" s="115">
        <f>+'Ark1'!C2504</f>
        <v>2016</v>
      </c>
      <c r="F690" s="116" t="str">
        <f>+IF('Ark1'!Q2504=0,"",'Ark1'!Q2504)</f>
        <v/>
      </c>
      <c r="G690" s="116">
        <f>+'Ark1'!R2504</f>
        <v>0</v>
      </c>
      <c r="H690" s="116">
        <f>+'Ark1'!S2504</f>
        <v>0</v>
      </c>
      <c r="I690" s="222" t="str">
        <f>+IF(G690=0,"",'Ark1'!AA2504)</f>
        <v/>
      </c>
      <c r="J690" s="222" t="str">
        <f>+IF(G690=0,"",'Ark1'!AB2504)</f>
        <v/>
      </c>
      <c r="K690" s="114" t="str">
        <f>+IF(G690=0,"",'Ark1'!U2504)</f>
        <v/>
      </c>
      <c r="L690" s="222" t="str">
        <f>+IF(G690=0,"",'Ark1'!W2504)</f>
        <v/>
      </c>
      <c r="M690" s="222" t="str">
        <f>+IF(G690=0,"",'Ark1'!X2504)</f>
        <v/>
      </c>
      <c r="N690" s="114" t="str">
        <f>+IF(G690=0,"",'Ark1'!Y2504)</f>
        <v/>
      </c>
      <c r="O690" s="116" t="str">
        <f>+IF(G690=0,"",'Ark1'!Z2504)</f>
        <v/>
      </c>
      <c r="P690" s="116" t="str">
        <f t="shared" si="10"/>
        <v/>
      </c>
      <c r="Q690" s="114" t="str">
        <f>+IF(G690=0,"",'Ark1'!T2504)</f>
        <v/>
      </c>
      <c r="R690" s="222" t="str">
        <f>+IF(G690=0,"",'Ark1'!V2504)</f>
        <v/>
      </c>
      <c r="S690" s="32"/>
      <c r="T690" s="35"/>
      <c r="U690" s="35"/>
      <c r="V690" s="35"/>
      <c r="W690" s="35"/>
      <c r="X690" s="35"/>
    </row>
    <row r="691" spans="1:24" x14ac:dyDescent="0.5">
      <c r="A691" s="32"/>
      <c r="B691" s="297" t="str">
        <f>+IF(E691=2012,VLOOKUP(D691,K_navn!$A$2:$C$359,2),"")</f>
        <v/>
      </c>
      <c r="C691" s="297" t="str">
        <f>+IF(E691=2012,VLOOKUP(D691,K_navn!$A$2:$C$359,3),"")</f>
        <v/>
      </c>
      <c r="D691" s="115">
        <f>+'Ark1'!P2505</f>
        <v>3415</v>
      </c>
      <c r="E691" s="115">
        <f>+'Ark1'!C2505</f>
        <v>2017</v>
      </c>
      <c r="F691" s="116">
        <f>+IF('Ark1'!Q2505=0,"",'Ark1'!Q2505)</f>
        <v>1</v>
      </c>
      <c r="G691" s="116">
        <f>+'Ark1'!R2505</f>
        <v>1</v>
      </c>
      <c r="H691" s="116">
        <f>+'Ark1'!S2505</f>
        <v>1</v>
      </c>
      <c r="I691" s="222">
        <f>+IF(G691=0,"",'Ark1'!AA2505)</f>
        <v>2.8854199728770508E-3</v>
      </c>
      <c r="J691" s="222">
        <f>+IF(G691=0,"",'Ark1'!AB2505)</f>
        <v>3.4679330903140634E-3</v>
      </c>
      <c r="K691" s="114">
        <f>+IF(G691=0,"",'Ark1'!U2505)</f>
        <v>58</v>
      </c>
      <c r="L691" s="222">
        <f>+IF(G691=0,"",'Ark1'!W2505)</f>
        <v>98.100000000000023</v>
      </c>
      <c r="M691" s="222">
        <f>+IF(G691=0,"",'Ark1'!X2505)</f>
        <v>0</v>
      </c>
      <c r="N691" s="114">
        <f>+IF(G691=0,"",'Ark1'!Y2505)</f>
        <v>0</v>
      </c>
      <c r="O691" s="116">
        <f>+IF(G691=0,"",'Ark1'!Z2505)</f>
        <v>0</v>
      </c>
      <c r="P691" s="116">
        <f t="shared" si="10"/>
        <v>1</v>
      </c>
      <c r="Q691" s="114">
        <f>+IF(G691=0,"",'Ark1'!T2505)</f>
        <v>14</v>
      </c>
      <c r="R691" s="222">
        <f>+IF(G691=0,"",'Ark1'!V2505)</f>
        <v>106.28385698808236</v>
      </c>
      <c r="S691" s="32"/>
      <c r="T691" s="35"/>
      <c r="U691" s="35"/>
      <c r="V691" s="35"/>
      <c r="W691" s="35"/>
      <c r="X691" s="35"/>
    </row>
    <row r="692" spans="1:24" x14ac:dyDescent="0.5">
      <c r="A692" s="32"/>
      <c r="B692" s="297" t="str">
        <f>+IF(E692=2012,VLOOKUP(D692,K_navn!$A$2:$C$359,2),"")</f>
        <v/>
      </c>
      <c r="C692" s="297" t="str">
        <f>+IF(E692=2012,VLOOKUP(D692,K_navn!$A$2:$C$359,3),"")</f>
        <v/>
      </c>
      <c r="D692" s="115">
        <f>+'Ark1'!P2506</f>
        <v>3415</v>
      </c>
      <c r="E692" s="115">
        <f>+'Ark1'!C2506</f>
        <v>2018</v>
      </c>
      <c r="F692" s="116" t="str">
        <f>+IF('Ark1'!Q2506=0,"",'Ark1'!Q2506)</f>
        <v/>
      </c>
      <c r="G692" s="116">
        <f>+'Ark1'!R2506</f>
        <v>0</v>
      </c>
      <c r="H692" s="116">
        <f>+'Ark1'!S2506</f>
        <v>0</v>
      </c>
      <c r="I692" s="222" t="str">
        <f>+IF(G692=0,"",'Ark1'!AA2506)</f>
        <v/>
      </c>
      <c r="J692" s="222" t="str">
        <f>+IF(G692=0,"",'Ark1'!AB2506)</f>
        <v/>
      </c>
      <c r="K692" s="114" t="str">
        <f>+IF(G692=0,"",'Ark1'!U2506)</f>
        <v/>
      </c>
      <c r="L692" s="222" t="str">
        <f>+IF(G692=0,"",'Ark1'!W2506)</f>
        <v/>
      </c>
      <c r="M692" s="222" t="str">
        <f>+IF(G692=0,"",'Ark1'!X2506)</f>
        <v/>
      </c>
      <c r="N692" s="114" t="str">
        <f>+IF(G692=0,"",'Ark1'!Y2506)</f>
        <v/>
      </c>
      <c r="O692" s="116" t="str">
        <f>+IF(G692=0,"",'Ark1'!Z2506)</f>
        <v/>
      </c>
      <c r="P692" s="116" t="str">
        <f t="shared" si="10"/>
        <v/>
      </c>
      <c r="Q692" s="114" t="str">
        <f>+IF(G692=0,"",'Ark1'!T2506)</f>
        <v/>
      </c>
      <c r="R692" s="222" t="str">
        <f>+IF(G692=0,"",'Ark1'!V2506)</f>
        <v/>
      </c>
      <c r="S692" s="32"/>
      <c r="T692" s="35"/>
      <c r="U692" s="35"/>
      <c r="V692" s="35"/>
      <c r="W692" s="35"/>
      <c r="X692" s="35"/>
    </row>
    <row r="693" spans="1:24" x14ac:dyDescent="0.5">
      <c r="A693" s="32"/>
      <c r="B693" s="297" t="str">
        <f>+IF(E693=2012,VLOOKUP(D693,K_navn!$A$2:$C$359,2),"")</f>
        <v/>
      </c>
      <c r="C693" s="297" t="str">
        <f>+IF(E693=2012,VLOOKUP(D693,K_navn!$A$2:$C$359,3),"")</f>
        <v/>
      </c>
      <c r="D693" s="115">
        <f>+'Ark1'!P2507</f>
        <v>3415</v>
      </c>
      <c r="E693" s="115">
        <f>+'Ark1'!C2507</f>
        <v>2019</v>
      </c>
      <c r="F693" s="116" t="str">
        <f>+IF('Ark1'!Q2507=0,"",'Ark1'!Q2507)</f>
        <v/>
      </c>
      <c r="G693" s="116">
        <f>+'Ark1'!R2507</f>
        <v>0</v>
      </c>
      <c r="H693" s="116">
        <f>+'Ark1'!S2507</f>
        <v>0</v>
      </c>
      <c r="I693" s="222" t="str">
        <f>+IF(G693=0,"",'Ark1'!AA2507)</f>
        <v/>
      </c>
      <c r="J693" s="222" t="str">
        <f>+IF(G693=0,"",'Ark1'!AB2507)</f>
        <v/>
      </c>
      <c r="K693" s="114" t="str">
        <f>+IF(G693=0,"",'Ark1'!U2507)</f>
        <v/>
      </c>
      <c r="L693" s="222" t="str">
        <f>+IF(G693=0,"",'Ark1'!W2507)</f>
        <v/>
      </c>
      <c r="M693" s="222" t="str">
        <f>+IF(G693=0,"",'Ark1'!X2507)</f>
        <v/>
      </c>
      <c r="N693" s="114" t="str">
        <f>+IF(G693=0,"",'Ark1'!Y2507)</f>
        <v/>
      </c>
      <c r="O693" s="116" t="str">
        <f>+IF(G693=0,"",'Ark1'!Z2507)</f>
        <v/>
      </c>
      <c r="P693" s="116" t="str">
        <f t="shared" si="10"/>
        <v/>
      </c>
      <c r="Q693" s="114" t="str">
        <f>+IF(G693=0,"",'Ark1'!T2507)</f>
        <v/>
      </c>
      <c r="R693" s="222" t="str">
        <f>+IF(G693=0,"",'Ark1'!V2507)</f>
        <v/>
      </c>
      <c r="S693" s="32"/>
      <c r="T693" s="35"/>
      <c r="U693" s="35"/>
      <c r="V693" s="35"/>
      <c r="W693" s="35"/>
      <c r="X693" s="35"/>
    </row>
    <row r="694" spans="1:24" x14ac:dyDescent="0.5">
      <c r="A694" s="32"/>
      <c r="B694" s="297" t="str">
        <f>+IF(E694=2012,VLOOKUP(D694,K_navn!$A$2:$C$359,2),"")</f>
        <v/>
      </c>
      <c r="C694" s="297" t="str">
        <f>+IF(E694=2012,VLOOKUP(D694,K_navn!$A$2:$C$359,3),"")</f>
        <v/>
      </c>
      <c r="D694" s="115">
        <f>+'Ark1'!P2508</f>
        <v>3415</v>
      </c>
      <c r="E694" s="115">
        <f>+'Ark1'!C2508</f>
        <v>2020</v>
      </c>
      <c r="F694" s="116" t="str">
        <f>+IF('Ark1'!Q2508=0,"",'Ark1'!Q2508)</f>
        <v/>
      </c>
      <c r="G694" s="116">
        <f>+'Ark1'!R2508</f>
        <v>0</v>
      </c>
      <c r="H694" s="116">
        <f>+'Ark1'!S2508</f>
        <v>0</v>
      </c>
      <c r="I694" s="222" t="str">
        <f>+IF(G694=0,"",'Ark1'!AA2508)</f>
        <v/>
      </c>
      <c r="J694" s="222" t="str">
        <f>+IF(G694=0,"",'Ark1'!AB2508)</f>
        <v/>
      </c>
      <c r="K694" s="114" t="str">
        <f>+IF(G694=0,"",'Ark1'!U2508)</f>
        <v/>
      </c>
      <c r="L694" s="222" t="str">
        <f>+IF(G694=0,"",'Ark1'!W2508)</f>
        <v/>
      </c>
      <c r="M694" s="222" t="str">
        <f>+IF(G694=0,"",'Ark1'!X2508)</f>
        <v/>
      </c>
      <c r="N694" s="114" t="str">
        <f>+IF(G694=0,"",'Ark1'!Y2508)</f>
        <v/>
      </c>
      <c r="O694" s="116" t="str">
        <f>+IF(G694=0,"",'Ark1'!Z2508)</f>
        <v/>
      </c>
      <c r="P694" s="116" t="str">
        <f t="shared" si="10"/>
        <v/>
      </c>
      <c r="Q694" s="114" t="str">
        <f>+IF(G694=0,"",'Ark1'!T2508)</f>
        <v/>
      </c>
      <c r="R694" s="222" t="str">
        <f>+IF(G694=0,"",'Ark1'!V2508)</f>
        <v/>
      </c>
      <c r="S694" s="32"/>
      <c r="T694" s="35"/>
      <c r="U694" s="35"/>
      <c r="V694" s="35"/>
      <c r="W694" s="35"/>
      <c r="X694" s="35"/>
    </row>
    <row r="695" spans="1:24" x14ac:dyDescent="0.5">
      <c r="A695" s="32"/>
      <c r="B695" s="297" t="str">
        <f>+IF(E695=2012,VLOOKUP(D695,K_navn!$A$2:$C$359,2),"")</f>
        <v/>
      </c>
      <c r="C695" s="297" t="str">
        <f>+IF(E695=2012,VLOOKUP(D695,K_navn!$A$2:$C$359,3),"")</f>
        <v/>
      </c>
      <c r="D695" s="115">
        <f>+'Ark1'!P2509</f>
        <v>3415</v>
      </c>
      <c r="E695" s="115">
        <f>+'Ark1'!C2509</f>
        <v>2021</v>
      </c>
      <c r="F695" s="116" t="str">
        <f>+IF('Ark1'!Q2509=0,"",'Ark1'!Q2509)</f>
        <v/>
      </c>
      <c r="G695" s="116">
        <f>+'Ark1'!R2509</f>
        <v>0</v>
      </c>
      <c r="H695" s="116">
        <f>+'Ark1'!S2509</f>
        <v>0</v>
      </c>
      <c r="I695" s="222" t="str">
        <f>+IF(G695=0,"",'Ark1'!AA2509)</f>
        <v/>
      </c>
      <c r="J695" s="222" t="str">
        <f>+IF(G695=0,"",'Ark1'!AB2509)</f>
        <v/>
      </c>
      <c r="K695" s="114" t="str">
        <f>+IF(G695=0,"",'Ark1'!U2509)</f>
        <v/>
      </c>
      <c r="L695" s="222" t="str">
        <f>+IF(G695=0,"",'Ark1'!W2509)</f>
        <v/>
      </c>
      <c r="M695" s="222" t="str">
        <f>+IF(G695=0,"",'Ark1'!X2509)</f>
        <v/>
      </c>
      <c r="N695" s="114" t="str">
        <f>+IF(G695=0,"",'Ark1'!Y2509)</f>
        <v/>
      </c>
      <c r="O695" s="116" t="str">
        <f>+IF(G695=0,"",'Ark1'!Z2509)</f>
        <v/>
      </c>
      <c r="P695" s="116" t="str">
        <f t="shared" si="10"/>
        <v/>
      </c>
      <c r="Q695" s="114" t="str">
        <f>+IF(G695=0,"",'Ark1'!T2509)</f>
        <v/>
      </c>
      <c r="R695" s="222" t="str">
        <f>+IF(G695=0,"",'Ark1'!V2509)</f>
        <v/>
      </c>
      <c r="S695" s="32"/>
      <c r="T695" s="35"/>
      <c r="U695" s="35"/>
      <c r="V695" s="35"/>
      <c r="W695" s="35"/>
      <c r="X695" s="35"/>
    </row>
    <row r="696" spans="1:24" x14ac:dyDescent="0.5">
      <c r="A696" s="32"/>
      <c r="B696" s="297" t="str">
        <f>+IF(E696=2012,VLOOKUP(D696,K_navn!$A$2:$C$359,2),"")</f>
        <v/>
      </c>
      <c r="C696" s="297" t="str">
        <f>+IF(E696=2012,VLOOKUP(D696,K_navn!$A$2:$C$359,3),"")</f>
        <v/>
      </c>
      <c r="D696" s="115">
        <f>+'Ark1'!P2510</f>
        <v>3415</v>
      </c>
      <c r="E696" s="115">
        <f>+'Ark1'!C2510</f>
        <v>2022</v>
      </c>
      <c r="F696" s="116" t="str">
        <f>+IF('Ark1'!Q2510=0,"",'Ark1'!Q2510)</f>
        <v/>
      </c>
      <c r="G696" s="116">
        <f>+'Ark1'!R2510</f>
        <v>0</v>
      </c>
      <c r="H696" s="116">
        <f>+'Ark1'!S2510</f>
        <v>0</v>
      </c>
      <c r="I696" s="222" t="str">
        <f>+IF(G696=0,"",'Ark1'!AA2510)</f>
        <v/>
      </c>
      <c r="J696" s="222" t="str">
        <f>+IF(G696=0,"",'Ark1'!AB2510)</f>
        <v/>
      </c>
      <c r="K696" s="114" t="str">
        <f>+IF(G696=0,"",'Ark1'!U2510)</f>
        <v/>
      </c>
      <c r="L696" s="222" t="str">
        <f>+IF(G696=0,"",'Ark1'!W2510)</f>
        <v/>
      </c>
      <c r="M696" s="222" t="str">
        <f>+IF(G696=0,"",'Ark1'!X2510)</f>
        <v/>
      </c>
      <c r="N696" s="114" t="str">
        <f>+IF(G696=0,"",'Ark1'!Y2510)</f>
        <v/>
      </c>
      <c r="O696" s="116" t="str">
        <f>+IF(G696=0,"",'Ark1'!Z2510)</f>
        <v/>
      </c>
      <c r="P696" s="116" t="str">
        <f t="shared" si="10"/>
        <v/>
      </c>
      <c r="Q696" s="114" t="str">
        <f>+IF(G696=0,"",'Ark1'!T2510)</f>
        <v/>
      </c>
      <c r="R696" s="222" t="str">
        <f>+IF(G696=0,"",'Ark1'!V2510)</f>
        <v/>
      </c>
      <c r="S696" s="32"/>
      <c r="T696" s="35"/>
      <c r="U696" s="35"/>
      <c r="V696" s="35"/>
      <c r="W696" s="35"/>
      <c r="X696" s="35"/>
    </row>
    <row r="697" spans="1:24" x14ac:dyDescent="0.5">
      <c r="A697" s="32"/>
      <c r="B697" s="297" t="str">
        <f>+IF(E697=2012,VLOOKUP(D697,K_navn!$A$2:$C$359,2),"")</f>
        <v>Eidskog</v>
      </c>
      <c r="C697" s="297" t="str">
        <f>+IF(E697=2012,VLOOKUP(D697,K_navn!$A$2:$C$359,3),"")</f>
        <v>Innlandet</v>
      </c>
      <c r="D697" s="115">
        <f>+'Ark1'!P2511</f>
        <v>3416</v>
      </c>
      <c r="E697" s="115">
        <f>+'Ark1'!C2511</f>
        <v>2012</v>
      </c>
      <c r="F697" s="116" t="str">
        <f>+IF('Ark1'!Q2511=0,"",'Ark1'!Q2511)</f>
        <v/>
      </c>
      <c r="G697" s="116">
        <f>+'Ark1'!R2511</f>
        <v>0</v>
      </c>
      <c r="H697" s="116">
        <f>+'Ark1'!S2511</f>
        <v>0</v>
      </c>
      <c r="I697" s="222" t="str">
        <f>+IF(G697=0,"",'Ark1'!AA2511)</f>
        <v/>
      </c>
      <c r="J697" s="222" t="str">
        <f>+IF(G697=0,"",'Ark1'!AB2511)</f>
        <v/>
      </c>
      <c r="K697" s="114" t="str">
        <f>+IF(G697=0,"",'Ark1'!U2511)</f>
        <v/>
      </c>
      <c r="L697" s="222" t="str">
        <f>+IF(G697=0,"",'Ark1'!W2511)</f>
        <v/>
      </c>
      <c r="M697" s="222" t="str">
        <f>+IF(G697=0,"",'Ark1'!X2511)</f>
        <v/>
      </c>
      <c r="N697" s="114" t="str">
        <f>+IF(G697=0,"",'Ark1'!Y2511)</f>
        <v/>
      </c>
      <c r="O697" s="116" t="str">
        <f>+IF(G697=0,"",'Ark1'!Z2511)</f>
        <v/>
      </c>
      <c r="P697" s="116" t="str">
        <f t="shared" si="10"/>
        <v/>
      </c>
      <c r="Q697" s="114" t="str">
        <f>+IF(G697=0,"",'Ark1'!T2511)</f>
        <v/>
      </c>
      <c r="R697" s="222" t="str">
        <f>+IF(G697=0,"",'Ark1'!V2511)</f>
        <v/>
      </c>
      <c r="S697" s="32"/>
      <c r="T697" s="35"/>
      <c r="U697" s="35"/>
      <c r="V697" s="35"/>
      <c r="W697" s="35"/>
      <c r="X697" s="35"/>
    </row>
    <row r="698" spans="1:24" x14ac:dyDescent="0.5">
      <c r="A698" s="32"/>
      <c r="B698" s="297" t="str">
        <f>+IF(E698=2012,VLOOKUP(D698,K_navn!$A$2:$C$359,2),"")</f>
        <v/>
      </c>
      <c r="C698" s="297" t="str">
        <f>+IF(E698=2012,VLOOKUP(D698,K_navn!$A$2:$C$359,3),"")</f>
        <v/>
      </c>
      <c r="D698" s="115">
        <f>+'Ark1'!P2512</f>
        <v>3416</v>
      </c>
      <c r="E698" s="115">
        <f>+'Ark1'!C2512</f>
        <v>2013</v>
      </c>
      <c r="F698" s="116" t="str">
        <f>+IF('Ark1'!Q2512=0,"",'Ark1'!Q2512)</f>
        <v/>
      </c>
      <c r="G698" s="116">
        <f>+'Ark1'!R2512</f>
        <v>0</v>
      </c>
      <c r="H698" s="116">
        <f>+'Ark1'!S2512</f>
        <v>0</v>
      </c>
      <c r="I698" s="222" t="str">
        <f>+IF(G698=0,"",'Ark1'!AA2512)</f>
        <v/>
      </c>
      <c r="J698" s="222" t="str">
        <f>+IF(G698=0,"",'Ark1'!AB2512)</f>
        <v/>
      </c>
      <c r="K698" s="114" t="str">
        <f>+IF(G698=0,"",'Ark1'!U2512)</f>
        <v/>
      </c>
      <c r="L698" s="222" t="str">
        <f>+IF(G698=0,"",'Ark1'!W2512)</f>
        <v/>
      </c>
      <c r="M698" s="222" t="str">
        <f>+IF(G698=0,"",'Ark1'!X2512)</f>
        <v/>
      </c>
      <c r="N698" s="114" t="str">
        <f>+IF(G698=0,"",'Ark1'!Y2512)</f>
        <v/>
      </c>
      <c r="O698" s="116" t="str">
        <f>+IF(G698=0,"",'Ark1'!Z2512)</f>
        <v/>
      </c>
      <c r="P698" s="116" t="str">
        <f t="shared" si="10"/>
        <v/>
      </c>
      <c r="Q698" s="114" t="str">
        <f>+IF(G698=0,"",'Ark1'!T2512)</f>
        <v/>
      </c>
      <c r="R698" s="222" t="str">
        <f>+IF(G698=0,"",'Ark1'!V2512)</f>
        <v/>
      </c>
      <c r="S698" s="32"/>
      <c r="T698" s="35"/>
      <c r="U698" s="35"/>
      <c r="V698" s="35"/>
      <c r="W698" s="35"/>
      <c r="X698" s="35"/>
    </row>
    <row r="699" spans="1:24" x14ac:dyDescent="0.5">
      <c r="A699" s="32"/>
      <c r="B699" s="297" t="str">
        <f>+IF(E699=2012,VLOOKUP(D699,K_navn!$A$2:$C$359,2),"")</f>
        <v/>
      </c>
      <c r="C699" s="297" t="str">
        <f>+IF(E699=2012,VLOOKUP(D699,K_navn!$A$2:$C$359,3),"")</f>
        <v/>
      </c>
      <c r="D699" s="115">
        <f>+'Ark1'!P2513</f>
        <v>3416</v>
      </c>
      <c r="E699" s="115">
        <f>+'Ark1'!C2513</f>
        <v>2014</v>
      </c>
      <c r="F699" s="116">
        <f>+IF('Ark1'!Q2513=0,"",'Ark1'!Q2513)</f>
        <v>1</v>
      </c>
      <c r="G699" s="116">
        <f>+'Ark1'!R2513</f>
        <v>1</v>
      </c>
      <c r="H699" s="116">
        <f>+'Ark1'!S2513</f>
        <v>1</v>
      </c>
      <c r="I699" s="222">
        <f>+IF(G699=0,"",'Ark1'!AA2513)</f>
        <v>9.408222786715591E-3</v>
      </c>
      <c r="J699" s="222">
        <f>+IF(G699=0,"",'Ark1'!AB2513)</f>
        <v>8.2711625734157093E-3</v>
      </c>
      <c r="K699" s="114">
        <f>+IF(G699=0,"",'Ark1'!U2513)</f>
        <v>60</v>
      </c>
      <c r="L699" s="222">
        <f>+IF(G699=0,"",'Ark1'!W2513)</f>
        <v>67.900000000000006</v>
      </c>
      <c r="M699" s="222">
        <f>+IF(G699=0,"",'Ark1'!X2513)</f>
        <v>0</v>
      </c>
      <c r="N699" s="114">
        <f>+IF(G699=0,"",'Ark1'!Y2513)</f>
        <v>0</v>
      </c>
      <c r="O699" s="116">
        <f>+IF(G699=0,"",'Ark1'!Z2513)</f>
        <v>0</v>
      </c>
      <c r="P699" s="116">
        <f t="shared" si="10"/>
        <v>1</v>
      </c>
      <c r="Q699" s="114">
        <f>+IF(G699=0,"",'Ark1'!T2513)</f>
        <v>17</v>
      </c>
      <c r="R699" s="222">
        <f>+IF(G699=0,"",'Ark1'!V2513)</f>
        <v>73.564463705308739</v>
      </c>
      <c r="S699" s="32"/>
      <c r="T699" s="35"/>
      <c r="U699" s="35"/>
      <c r="V699" s="35"/>
      <c r="W699" s="35"/>
      <c r="X699" s="35"/>
    </row>
    <row r="700" spans="1:24" x14ac:dyDescent="0.5">
      <c r="A700" s="32"/>
      <c r="B700" s="297" t="str">
        <f>+IF(E700=2012,VLOOKUP(D700,K_navn!$A$2:$C$359,2),"")</f>
        <v/>
      </c>
      <c r="C700" s="297" t="str">
        <f>+IF(E700=2012,VLOOKUP(D700,K_navn!$A$2:$C$359,3),"")</f>
        <v/>
      </c>
      <c r="D700" s="115">
        <f>+'Ark1'!P2514</f>
        <v>3416</v>
      </c>
      <c r="E700" s="115">
        <f>+'Ark1'!C2514</f>
        <v>2015</v>
      </c>
      <c r="F700" s="116">
        <f>+IF('Ark1'!Q2514=0,"",'Ark1'!Q2514)</f>
        <v>1</v>
      </c>
      <c r="G700" s="116">
        <f>+'Ark1'!R2514</f>
        <v>99</v>
      </c>
      <c r="H700" s="116">
        <f>+'Ark1'!S2514</f>
        <v>99</v>
      </c>
      <c r="I700" s="222">
        <f>+IF(G700=0,"",'Ark1'!AA2514)</f>
        <v>0.26086269136518159</v>
      </c>
      <c r="J700" s="222">
        <f>+IF(G700=0,"",'Ark1'!AB2514)</f>
        <v>0.27741584159256349</v>
      </c>
      <c r="K700" s="114">
        <f>+IF(G700=0,"",'Ark1'!U2514)</f>
        <v>58.656565656565654</v>
      </c>
      <c r="L700" s="222">
        <f>+IF(G700=0,"",'Ark1'!W2514)</f>
        <v>85.822222222222223</v>
      </c>
      <c r="M700" s="222">
        <f>+IF(G700=0,"",'Ark1'!X2514)</f>
        <v>7.3574748022516356</v>
      </c>
      <c r="N700" s="114">
        <f>+IF(G700=0,"",'Ark1'!Y2514)</f>
        <v>1.9130683807768312</v>
      </c>
      <c r="O700" s="116">
        <f>+IF(G700=0,"",'Ark1'!Z2514)</f>
        <v>-15.09512015512122</v>
      </c>
      <c r="P700" s="116">
        <f t="shared" si="10"/>
        <v>99</v>
      </c>
      <c r="Q700" s="114">
        <f>+IF(G700=0,"",'Ark1'!T2514)</f>
        <v>14.969696969696972</v>
      </c>
      <c r="R700" s="222">
        <f>+IF(G700=0,"",'Ark1'!V2514)</f>
        <v>92.981822559287323</v>
      </c>
      <c r="S700" s="32"/>
      <c r="T700" s="35"/>
      <c r="U700" s="35"/>
      <c r="V700" s="35"/>
      <c r="W700" s="35"/>
      <c r="X700" s="35"/>
    </row>
    <row r="701" spans="1:24" x14ac:dyDescent="0.5">
      <c r="A701" s="32"/>
      <c r="B701" s="297" t="str">
        <f>+IF(E701=2012,VLOOKUP(D701,K_navn!$A$2:$C$359,2),"")</f>
        <v/>
      </c>
      <c r="C701" s="297" t="str">
        <f>+IF(E701=2012,VLOOKUP(D701,K_navn!$A$2:$C$359,3),"")</f>
        <v/>
      </c>
      <c r="D701" s="115">
        <f>+'Ark1'!P2515</f>
        <v>3416</v>
      </c>
      <c r="E701" s="115">
        <f>+'Ark1'!C2515</f>
        <v>2016</v>
      </c>
      <c r="F701" s="116">
        <f>+IF('Ark1'!Q2515=0,"",'Ark1'!Q2515)</f>
        <v>1</v>
      </c>
      <c r="G701" s="116">
        <f>+'Ark1'!R2515</f>
        <v>210</v>
      </c>
      <c r="H701" s="116">
        <f>+'Ark1'!S2515</f>
        <v>210</v>
      </c>
      <c r="I701" s="222">
        <f>+IF(G701=0,"",'Ark1'!AA2515)</f>
        <v>0.44779938587512808</v>
      </c>
      <c r="J701" s="222">
        <f>+IF(G701=0,"",'Ark1'!AB2515)</f>
        <v>0.46415553854085823</v>
      </c>
      <c r="K701" s="114">
        <f>+IF(G701=0,"",'Ark1'!U2515)</f>
        <v>58.995238095238122</v>
      </c>
      <c r="L701" s="222">
        <f>+IF(G701=0,"",'Ark1'!W2515)</f>
        <v>84.439999999999984</v>
      </c>
      <c r="M701" s="222">
        <f>+IF(G701=0,"",'Ark1'!X2515)</f>
        <v>9.7717045352288991</v>
      </c>
      <c r="N701" s="114">
        <f>+IF(G701=0,"",'Ark1'!Y2515)</f>
        <v>2.2435041024247351</v>
      </c>
      <c r="O701" s="116">
        <f>+IF(G701=0,"",'Ark1'!Z2515)</f>
        <v>-23.907639256552351</v>
      </c>
      <c r="P701" s="116">
        <f t="shared" si="10"/>
        <v>210</v>
      </c>
      <c r="Q701" s="114">
        <f>+IF(G701=0,"",'Ark1'!T2515)</f>
        <v>15.157142857142851</v>
      </c>
      <c r="R701" s="222">
        <f>+IF(G701=0,"",'Ark1'!V2515)</f>
        <v>91.484290357529829</v>
      </c>
      <c r="S701" s="32"/>
      <c r="T701" s="35"/>
      <c r="U701" s="35"/>
      <c r="V701" s="35"/>
      <c r="W701" s="35"/>
      <c r="X701" s="35"/>
    </row>
    <row r="702" spans="1:24" x14ac:dyDescent="0.5">
      <c r="A702" s="32"/>
      <c r="B702" s="297" t="str">
        <f>+IF(E702=2012,VLOOKUP(D702,K_navn!$A$2:$C$359,2),"")</f>
        <v/>
      </c>
      <c r="C702" s="297" t="str">
        <f>+IF(E702=2012,VLOOKUP(D702,K_navn!$A$2:$C$359,3),"")</f>
        <v/>
      </c>
      <c r="D702" s="115">
        <f>+'Ark1'!P2516</f>
        <v>3416</v>
      </c>
      <c r="E702" s="115">
        <f>+'Ark1'!C2516</f>
        <v>2017</v>
      </c>
      <c r="F702" s="116">
        <f>+IF('Ark1'!Q2516=0,"",'Ark1'!Q2516)</f>
        <v>2</v>
      </c>
      <c r="G702" s="116">
        <f>+'Ark1'!R2516</f>
        <v>144</v>
      </c>
      <c r="H702" s="116">
        <f>+'Ark1'!S2516</f>
        <v>144</v>
      </c>
      <c r="I702" s="222">
        <f>+IF(G702=0,"",'Ark1'!AA2516)</f>
        <v>0.41550047609429536</v>
      </c>
      <c r="J702" s="222">
        <f>+IF(G702=0,"",'Ark1'!AB2516)</f>
        <v>0.42814303000419673</v>
      </c>
      <c r="K702" s="114">
        <f>+IF(G702=0,"",'Ark1'!U2516)</f>
        <v>58.506944444444443</v>
      </c>
      <c r="L702" s="222">
        <f>+IF(G702=0,"",'Ark1'!W2516)</f>
        <v>84.105555555555554</v>
      </c>
      <c r="M702" s="222">
        <f>+IF(G702=0,"",'Ark1'!X2516)</f>
        <v>8.687705055755508</v>
      </c>
      <c r="N702" s="114">
        <f>+IF(G702=0,"",'Ark1'!Y2516)</f>
        <v>2.4266933600231191</v>
      </c>
      <c r="O702" s="116">
        <f>+IF(G702=0,"",'Ark1'!Z2516)</f>
        <v>-45.15041128294969</v>
      </c>
      <c r="P702" s="116">
        <f t="shared" si="10"/>
        <v>72</v>
      </c>
      <c r="Q702" s="114">
        <f>+IF(G702=0,"",'Ark1'!T2516)</f>
        <v>14.770833333333337</v>
      </c>
      <c r="R702" s="222">
        <f>+IF(G702=0,"",'Ark1'!V2516)</f>
        <v>91.121945347297469</v>
      </c>
      <c r="S702" s="32"/>
      <c r="T702" s="35"/>
      <c r="U702" s="35"/>
      <c r="V702" s="35"/>
      <c r="W702" s="35"/>
      <c r="X702" s="35"/>
    </row>
    <row r="703" spans="1:24" x14ac:dyDescent="0.5">
      <c r="A703" s="32"/>
      <c r="B703" s="297" t="str">
        <f>+IF(E703=2012,VLOOKUP(D703,K_navn!$A$2:$C$359,2),"")</f>
        <v/>
      </c>
      <c r="C703" s="297" t="str">
        <f>+IF(E703=2012,VLOOKUP(D703,K_navn!$A$2:$C$359,3),"")</f>
        <v/>
      </c>
      <c r="D703" s="115">
        <f>+'Ark1'!P2517</f>
        <v>3416</v>
      </c>
      <c r="E703" s="115">
        <f>+'Ark1'!C2517</f>
        <v>2018</v>
      </c>
      <c r="F703" s="116" t="str">
        <f>+IF('Ark1'!Q2517=0,"",'Ark1'!Q2517)</f>
        <v/>
      </c>
      <c r="G703" s="116">
        <f>+'Ark1'!R2517</f>
        <v>0</v>
      </c>
      <c r="H703" s="116">
        <f>+'Ark1'!S2517</f>
        <v>0</v>
      </c>
      <c r="I703" s="222" t="str">
        <f>+IF(G703=0,"",'Ark1'!AA2517)</f>
        <v/>
      </c>
      <c r="J703" s="222" t="str">
        <f>+IF(G703=0,"",'Ark1'!AB2517)</f>
        <v/>
      </c>
      <c r="K703" s="114" t="str">
        <f>+IF(G703=0,"",'Ark1'!U2517)</f>
        <v/>
      </c>
      <c r="L703" s="222" t="str">
        <f>+IF(G703=0,"",'Ark1'!W2517)</f>
        <v/>
      </c>
      <c r="M703" s="222" t="str">
        <f>+IF(G703=0,"",'Ark1'!X2517)</f>
        <v/>
      </c>
      <c r="N703" s="114" t="str">
        <f>+IF(G703=0,"",'Ark1'!Y2517)</f>
        <v/>
      </c>
      <c r="O703" s="116" t="str">
        <f>+IF(G703=0,"",'Ark1'!Z2517)</f>
        <v/>
      </c>
      <c r="P703" s="116" t="str">
        <f t="shared" si="10"/>
        <v/>
      </c>
      <c r="Q703" s="114" t="str">
        <f>+IF(G703=0,"",'Ark1'!T2517)</f>
        <v/>
      </c>
      <c r="R703" s="222" t="str">
        <f>+IF(G703=0,"",'Ark1'!V2517)</f>
        <v/>
      </c>
      <c r="S703" s="32"/>
      <c r="T703" s="35"/>
      <c r="U703" s="35"/>
      <c r="V703" s="35"/>
      <c r="W703" s="35"/>
      <c r="X703" s="35"/>
    </row>
    <row r="704" spans="1:24" x14ac:dyDescent="0.5">
      <c r="A704" s="32"/>
      <c r="B704" s="297" t="str">
        <f>+IF(E704=2012,VLOOKUP(D704,K_navn!$A$2:$C$359,2),"")</f>
        <v/>
      </c>
      <c r="C704" s="297" t="str">
        <f>+IF(E704=2012,VLOOKUP(D704,K_navn!$A$2:$C$359,3),"")</f>
        <v/>
      </c>
      <c r="D704" s="115">
        <f>+'Ark1'!P2518</f>
        <v>3416</v>
      </c>
      <c r="E704" s="115">
        <f>+'Ark1'!C2518</f>
        <v>2019</v>
      </c>
      <c r="F704" s="116" t="str">
        <f>+IF('Ark1'!Q2518=0,"",'Ark1'!Q2518)</f>
        <v/>
      </c>
      <c r="G704" s="116">
        <f>+'Ark1'!R2518</f>
        <v>0</v>
      </c>
      <c r="H704" s="116">
        <f>+'Ark1'!S2518</f>
        <v>0</v>
      </c>
      <c r="I704" s="222" t="str">
        <f>+IF(G704=0,"",'Ark1'!AA2518)</f>
        <v/>
      </c>
      <c r="J704" s="222" t="str">
        <f>+IF(G704=0,"",'Ark1'!AB2518)</f>
        <v/>
      </c>
      <c r="K704" s="114" t="str">
        <f>+IF(G704=0,"",'Ark1'!U2518)</f>
        <v/>
      </c>
      <c r="L704" s="222" t="str">
        <f>+IF(G704=0,"",'Ark1'!W2518)</f>
        <v/>
      </c>
      <c r="M704" s="222" t="str">
        <f>+IF(G704=0,"",'Ark1'!X2518)</f>
        <v/>
      </c>
      <c r="N704" s="114" t="str">
        <f>+IF(G704=0,"",'Ark1'!Y2518)</f>
        <v/>
      </c>
      <c r="O704" s="116" t="str">
        <f>+IF(G704=0,"",'Ark1'!Z2518)</f>
        <v/>
      </c>
      <c r="P704" s="116" t="str">
        <f t="shared" si="10"/>
        <v/>
      </c>
      <c r="Q704" s="114" t="str">
        <f>+IF(G704=0,"",'Ark1'!T2518)</f>
        <v/>
      </c>
      <c r="R704" s="222" t="str">
        <f>+IF(G704=0,"",'Ark1'!V2518)</f>
        <v/>
      </c>
      <c r="S704" s="32"/>
      <c r="T704" s="35"/>
      <c r="U704" s="35"/>
      <c r="V704" s="35"/>
      <c r="W704" s="35"/>
      <c r="X704" s="35"/>
    </row>
    <row r="705" spans="1:24" x14ac:dyDescent="0.5">
      <c r="A705" s="32"/>
      <c r="B705" s="297" t="str">
        <f>+IF(E705=2012,VLOOKUP(D705,K_navn!$A$2:$C$359,2),"")</f>
        <v/>
      </c>
      <c r="C705" s="297" t="str">
        <f>+IF(E705=2012,VLOOKUP(D705,K_navn!$A$2:$C$359,3),"")</f>
        <v/>
      </c>
      <c r="D705" s="115">
        <f>+'Ark1'!P2519</f>
        <v>3416</v>
      </c>
      <c r="E705" s="115">
        <f>+'Ark1'!C2519</f>
        <v>2020</v>
      </c>
      <c r="F705" s="116" t="str">
        <f>+IF('Ark1'!Q2519=0,"",'Ark1'!Q2519)</f>
        <v/>
      </c>
      <c r="G705" s="116">
        <f>+'Ark1'!R2519</f>
        <v>0</v>
      </c>
      <c r="H705" s="116">
        <f>+'Ark1'!S2519</f>
        <v>0</v>
      </c>
      <c r="I705" s="222" t="str">
        <f>+IF(G705=0,"",'Ark1'!AA2519)</f>
        <v/>
      </c>
      <c r="J705" s="222" t="str">
        <f>+IF(G705=0,"",'Ark1'!AB2519)</f>
        <v/>
      </c>
      <c r="K705" s="114" t="str">
        <f>+IF(G705=0,"",'Ark1'!U2519)</f>
        <v/>
      </c>
      <c r="L705" s="222" t="str">
        <f>+IF(G705=0,"",'Ark1'!W2519)</f>
        <v/>
      </c>
      <c r="M705" s="222" t="str">
        <f>+IF(G705=0,"",'Ark1'!X2519)</f>
        <v/>
      </c>
      <c r="N705" s="114" t="str">
        <f>+IF(G705=0,"",'Ark1'!Y2519)</f>
        <v/>
      </c>
      <c r="O705" s="116" t="str">
        <f>+IF(G705=0,"",'Ark1'!Z2519)</f>
        <v/>
      </c>
      <c r="P705" s="116" t="str">
        <f t="shared" si="10"/>
        <v/>
      </c>
      <c r="Q705" s="114" t="str">
        <f>+IF(G705=0,"",'Ark1'!T2519)</f>
        <v/>
      </c>
      <c r="R705" s="222" t="str">
        <f>+IF(G705=0,"",'Ark1'!V2519)</f>
        <v/>
      </c>
      <c r="S705" s="32"/>
      <c r="T705" s="35"/>
      <c r="U705" s="35"/>
      <c r="V705" s="35"/>
      <c r="W705" s="35"/>
      <c r="X705" s="35"/>
    </row>
    <row r="706" spans="1:24" x14ac:dyDescent="0.5">
      <c r="A706" s="32"/>
      <c r="B706" s="297" t="str">
        <f>+IF(E706=2012,VLOOKUP(D706,K_navn!$A$2:$C$359,2),"")</f>
        <v/>
      </c>
      <c r="C706" s="297" t="str">
        <f>+IF(E706=2012,VLOOKUP(D706,K_navn!$A$2:$C$359,3),"")</f>
        <v/>
      </c>
      <c r="D706" s="115">
        <f>+'Ark1'!P2520</f>
        <v>3416</v>
      </c>
      <c r="E706" s="115">
        <f>+'Ark1'!C2520</f>
        <v>2021</v>
      </c>
      <c r="F706" s="116" t="str">
        <f>+IF('Ark1'!Q2520=0,"",'Ark1'!Q2520)</f>
        <v/>
      </c>
      <c r="G706" s="116">
        <f>+'Ark1'!R2520</f>
        <v>0</v>
      </c>
      <c r="H706" s="116">
        <f>+'Ark1'!S2520</f>
        <v>0</v>
      </c>
      <c r="I706" s="222" t="str">
        <f>+IF(G706=0,"",'Ark1'!AA2520)</f>
        <v/>
      </c>
      <c r="J706" s="222" t="str">
        <f>+IF(G706=0,"",'Ark1'!AB2520)</f>
        <v/>
      </c>
      <c r="K706" s="114" t="str">
        <f>+IF(G706=0,"",'Ark1'!U2520)</f>
        <v/>
      </c>
      <c r="L706" s="222" t="str">
        <f>+IF(G706=0,"",'Ark1'!W2520)</f>
        <v/>
      </c>
      <c r="M706" s="222" t="str">
        <f>+IF(G706=0,"",'Ark1'!X2520)</f>
        <v/>
      </c>
      <c r="N706" s="114" t="str">
        <f>+IF(G706=0,"",'Ark1'!Y2520)</f>
        <v/>
      </c>
      <c r="O706" s="116" t="str">
        <f>+IF(G706=0,"",'Ark1'!Z2520)</f>
        <v/>
      </c>
      <c r="P706" s="116" t="str">
        <f t="shared" si="10"/>
        <v/>
      </c>
      <c r="Q706" s="114" t="str">
        <f>+IF(G706=0,"",'Ark1'!T2520)</f>
        <v/>
      </c>
      <c r="R706" s="222" t="str">
        <f>+IF(G706=0,"",'Ark1'!V2520)</f>
        <v/>
      </c>
      <c r="S706" s="32"/>
      <c r="T706" s="35"/>
      <c r="U706" s="35"/>
      <c r="V706" s="35"/>
      <c r="W706" s="35"/>
      <c r="X706" s="35"/>
    </row>
    <row r="707" spans="1:24" x14ac:dyDescent="0.5">
      <c r="A707" s="32"/>
      <c r="B707" s="297" t="str">
        <f>+IF(E707=2012,VLOOKUP(D707,K_navn!$A$2:$C$359,2),"")</f>
        <v/>
      </c>
      <c r="C707" s="297" t="str">
        <f>+IF(E707=2012,VLOOKUP(D707,K_navn!$A$2:$C$359,3),"")</f>
        <v/>
      </c>
      <c r="D707" s="115">
        <f>+'Ark1'!P2521</f>
        <v>3416</v>
      </c>
      <c r="E707" s="115">
        <f>+'Ark1'!C2521</f>
        <v>2022</v>
      </c>
      <c r="F707" s="116">
        <f>+IF('Ark1'!Q2521=0,"",'Ark1'!Q2521)</f>
        <v>1</v>
      </c>
      <c r="G707" s="116">
        <f>+'Ark1'!R2521</f>
        <v>11</v>
      </c>
      <c r="H707" s="116">
        <f>+'Ark1'!S2521</f>
        <v>11</v>
      </c>
      <c r="I707" s="222">
        <f>+IF(G707=0,"",'Ark1'!AA2521)</f>
        <v>3.8187814615518144E-2</v>
      </c>
      <c r="J707" s="222">
        <f>+IF(G707=0,"",'Ark1'!AB2521)</f>
        <v>4.0971268178632114E-2</v>
      </c>
      <c r="K707" s="114">
        <f>+IF(G707=0,"",'Ark1'!U2521)</f>
        <v>61.363636363636367</v>
      </c>
      <c r="L707" s="222">
        <f>+IF(G707=0,"",'Ark1'!W2521)</f>
        <v>92.009090909090901</v>
      </c>
      <c r="M707" s="222">
        <f>+IF(G707=0,"",'Ark1'!X2521)</f>
        <v>4.6552911334513549</v>
      </c>
      <c r="N707" s="114">
        <f>+IF(G707=0,"",'Ark1'!Y2521)</f>
        <v>2.2672661660616842</v>
      </c>
      <c r="O707" s="116">
        <f>+IF(G707=0,"",'Ark1'!Z2521)</f>
        <v>40.36397662145319</v>
      </c>
      <c r="P707" s="116">
        <f t="shared" si="10"/>
        <v>11</v>
      </c>
      <c r="Q707" s="114">
        <f>+IF(G707=0,"",'Ark1'!T2521)</f>
        <v>16.454545454545453</v>
      </c>
      <c r="R707" s="222">
        <f>+IF(G707=0,"",'Ark1'!V2521)</f>
        <v>99.684822220033467</v>
      </c>
      <c r="S707" s="32"/>
      <c r="T707" s="35"/>
      <c r="U707" s="35"/>
      <c r="V707" s="35"/>
      <c r="W707" s="35"/>
      <c r="X707" s="35"/>
    </row>
    <row r="708" spans="1:24" x14ac:dyDescent="0.5">
      <c r="A708" s="32"/>
      <c r="B708" s="297" t="str">
        <f>+IF(E708=2012,VLOOKUP(D708,K_navn!$A$2:$C$359,2),"")</f>
        <v>Grue</v>
      </c>
      <c r="C708" s="297" t="str">
        <f>+IF(E708=2012,VLOOKUP(D708,K_navn!$A$2:$C$359,3),"")</f>
        <v>Innlandet</v>
      </c>
      <c r="D708" s="115">
        <f>+'Ark1'!P2522</f>
        <v>3417</v>
      </c>
      <c r="E708" s="115">
        <f>+'Ark1'!C2522</f>
        <v>2012</v>
      </c>
      <c r="F708" s="116" t="str">
        <f>+IF('Ark1'!Q2522=0,"",'Ark1'!Q2522)</f>
        <v/>
      </c>
      <c r="G708" s="116">
        <f>+'Ark1'!R2522</f>
        <v>0</v>
      </c>
      <c r="H708" s="116">
        <f>+'Ark1'!S2522</f>
        <v>0</v>
      </c>
      <c r="I708" s="222" t="str">
        <f>+IF(G708=0,"",'Ark1'!AA2522)</f>
        <v/>
      </c>
      <c r="J708" s="222" t="str">
        <f>+IF(G708=0,"",'Ark1'!AB2522)</f>
        <v/>
      </c>
      <c r="K708" s="114" t="str">
        <f>+IF(G708=0,"",'Ark1'!U2522)</f>
        <v/>
      </c>
      <c r="L708" s="222" t="str">
        <f>+IF(G708=0,"",'Ark1'!W2522)</f>
        <v/>
      </c>
      <c r="M708" s="222" t="str">
        <f>+IF(G708=0,"",'Ark1'!X2522)</f>
        <v/>
      </c>
      <c r="N708" s="114" t="str">
        <f>+IF(G708=0,"",'Ark1'!Y2522)</f>
        <v/>
      </c>
      <c r="O708" s="116" t="str">
        <f>+IF(G708=0,"",'Ark1'!Z2522)</f>
        <v/>
      </c>
      <c r="P708" s="116" t="str">
        <f t="shared" si="10"/>
        <v/>
      </c>
      <c r="Q708" s="114" t="str">
        <f>+IF(G708=0,"",'Ark1'!T2522)</f>
        <v/>
      </c>
      <c r="R708" s="222" t="str">
        <f>+IF(G708=0,"",'Ark1'!V2522)</f>
        <v/>
      </c>
      <c r="S708" s="32"/>
      <c r="T708" s="35"/>
      <c r="U708" s="35"/>
      <c r="V708" s="35"/>
      <c r="W708" s="35"/>
      <c r="X708" s="35"/>
    </row>
    <row r="709" spans="1:24" x14ac:dyDescent="0.5">
      <c r="A709" s="32"/>
      <c r="B709" s="297" t="str">
        <f>+IF(E709=2012,VLOOKUP(D709,K_navn!$A$2:$C$359,2),"")</f>
        <v/>
      </c>
      <c r="C709" s="297" t="str">
        <f>+IF(E709=2012,VLOOKUP(D709,K_navn!$A$2:$C$359,3),"")</f>
        <v/>
      </c>
      <c r="D709" s="115">
        <f>+'Ark1'!P2523</f>
        <v>3417</v>
      </c>
      <c r="E709" s="115">
        <f>+'Ark1'!C2523</f>
        <v>2013</v>
      </c>
      <c r="F709" s="116" t="str">
        <f>+IF('Ark1'!Q2523=0,"",'Ark1'!Q2523)</f>
        <v/>
      </c>
      <c r="G709" s="116">
        <f>+'Ark1'!R2523</f>
        <v>0</v>
      </c>
      <c r="H709" s="116">
        <f>+'Ark1'!S2523</f>
        <v>0</v>
      </c>
      <c r="I709" s="222" t="str">
        <f>+IF(G709=0,"",'Ark1'!AA2523)</f>
        <v/>
      </c>
      <c r="J709" s="222" t="str">
        <f>+IF(G709=0,"",'Ark1'!AB2523)</f>
        <v/>
      </c>
      <c r="K709" s="114" t="str">
        <f>+IF(G709=0,"",'Ark1'!U2523)</f>
        <v/>
      </c>
      <c r="L709" s="222" t="str">
        <f>+IF(G709=0,"",'Ark1'!W2523)</f>
        <v/>
      </c>
      <c r="M709" s="222" t="str">
        <f>+IF(G709=0,"",'Ark1'!X2523)</f>
        <v/>
      </c>
      <c r="N709" s="114" t="str">
        <f>+IF(G709=0,"",'Ark1'!Y2523)</f>
        <v/>
      </c>
      <c r="O709" s="116" t="str">
        <f>+IF(G709=0,"",'Ark1'!Z2523)</f>
        <v/>
      </c>
      <c r="P709" s="116" t="str">
        <f t="shared" si="10"/>
        <v/>
      </c>
      <c r="Q709" s="114" t="str">
        <f>+IF(G709=0,"",'Ark1'!T2523)</f>
        <v/>
      </c>
      <c r="R709" s="222" t="str">
        <f>+IF(G709=0,"",'Ark1'!V2523)</f>
        <v/>
      </c>
      <c r="S709" s="32"/>
      <c r="T709" s="35"/>
      <c r="U709" s="35"/>
      <c r="V709" s="35"/>
      <c r="W709" s="35"/>
      <c r="X709" s="35"/>
    </row>
    <row r="710" spans="1:24" x14ac:dyDescent="0.5">
      <c r="A710" s="32"/>
      <c r="B710" s="297" t="str">
        <f>+IF(E710=2012,VLOOKUP(D710,K_navn!$A$2:$C$359,2),"")</f>
        <v/>
      </c>
      <c r="C710" s="297" t="str">
        <f>+IF(E710=2012,VLOOKUP(D710,K_navn!$A$2:$C$359,3),"")</f>
        <v/>
      </c>
      <c r="D710" s="115">
        <f>+'Ark1'!P2524</f>
        <v>3417</v>
      </c>
      <c r="E710" s="115">
        <f>+'Ark1'!C2524</f>
        <v>2014</v>
      </c>
      <c r="F710" s="116" t="str">
        <f>+IF('Ark1'!Q2524=0,"",'Ark1'!Q2524)</f>
        <v/>
      </c>
      <c r="G710" s="116">
        <f>+'Ark1'!R2524</f>
        <v>0</v>
      </c>
      <c r="H710" s="116">
        <f>+'Ark1'!S2524</f>
        <v>0</v>
      </c>
      <c r="I710" s="222" t="str">
        <f>+IF(G710=0,"",'Ark1'!AA2524)</f>
        <v/>
      </c>
      <c r="J710" s="222" t="str">
        <f>+IF(G710=0,"",'Ark1'!AB2524)</f>
        <v/>
      </c>
      <c r="K710" s="114" t="str">
        <f>+IF(G710=0,"",'Ark1'!U2524)</f>
        <v/>
      </c>
      <c r="L710" s="222" t="str">
        <f>+IF(G710=0,"",'Ark1'!W2524)</f>
        <v/>
      </c>
      <c r="M710" s="222" t="str">
        <f>+IF(G710=0,"",'Ark1'!X2524)</f>
        <v/>
      </c>
      <c r="N710" s="114" t="str">
        <f>+IF(G710=0,"",'Ark1'!Y2524)</f>
        <v/>
      </c>
      <c r="O710" s="116" t="str">
        <f>+IF(G710=0,"",'Ark1'!Z2524)</f>
        <v/>
      </c>
      <c r="P710" s="116" t="str">
        <f t="shared" si="10"/>
        <v/>
      </c>
      <c r="Q710" s="114" t="str">
        <f>+IF(G710=0,"",'Ark1'!T2524)</f>
        <v/>
      </c>
      <c r="R710" s="222" t="str">
        <f>+IF(G710=0,"",'Ark1'!V2524)</f>
        <v/>
      </c>
      <c r="S710" s="32"/>
      <c r="T710" s="35"/>
      <c r="U710" s="35"/>
      <c r="V710" s="35"/>
      <c r="W710" s="35"/>
      <c r="X710" s="35"/>
    </row>
    <row r="711" spans="1:24" x14ac:dyDescent="0.5">
      <c r="A711" s="32"/>
      <c r="B711" s="297" t="str">
        <f>+IF(E711=2012,VLOOKUP(D711,K_navn!$A$2:$C$359,2),"")</f>
        <v/>
      </c>
      <c r="C711" s="297" t="str">
        <f>+IF(E711=2012,VLOOKUP(D711,K_navn!$A$2:$C$359,3),"")</f>
        <v/>
      </c>
      <c r="D711" s="115">
        <f>+'Ark1'!P2525</f>
        <v>3417</v>
      </c>
      <c r="E711" s="115">
        <f>+'Ark1'!C2525</f>
        <v>2015</v>
      </c>
      <c r="F711" s="116">
        <f>+IF('Ark1'!Q2525=0,"",'Ark1'!Q2525)</f>
        <v>1</v>
      </c>
      <c r="G711" s="116">
        <f>+'Ark1'!R2525</f>
        <v>357</v>
      </c>
      <c r="H711" s="116">
        <f>+'Ark1'!S2525</f>
        <v>357</v>
      </c>
      <c r="I711" s="222">
        <f>+IF(G711=0,"",'Ark1'!AA2525)</f>
        <v>0.94068667492292635</v>
      </c>
      <c r="J711" s="222">
        <f>+IF(G711=0,"",'Ark1'!AB2525)</f>
        <v>0.94079899445409843</v>
      </c>
      <c r="K711" s="114">
        <f>+IF(G711=0,"",'Ark1'!U2525)</f>
        <v>61.434173669467775</v>
      </c>
      <c r="L711" s="222">
        <f>+IF(G711=0,"",'Ark1'!W2525)</f>
        <v>80.710924369747858</v>
      </c>
      <c r="M711" s="222">
        <f>+IF(G711=0,"",'Ark1'!X2525)</f>
        <v>7.6057672712361084</v>
      </c>
      <c r="N711" s="114">
        <f>+IF(G711=0,"",'Ark1'!Y2525)</f>
        <v>2.3273451058119754</v>
      </c>
      <c r="O711" s="116">
        <f>+IF(G711=0,"",'Ark1'!Z2525)</f>
        <v>-24.269815729686879</v>
      </c>
      <c r="P711" s="116">
        <f t="shared" si="10"/>
        <v>357</v>
      </c>
      <c r="Q711" s="114">
        <f>+IF(G711=0,"",'Ark1'!T2525)</f>
        <v>16.436974789915961</v>
      </c>
      <c r="R711" s="222">
        <f>+IF(G711=0,"",'Ark1'!V2525)</f>
        <v>87.44412174403891</v>
      </c>
      <c r="S711" s="32"/>
      <c r="T711" s="35"/>
      <c r="U711" s="35"/>
      <c r="V711" s="35"/>
      <c r="W711" s="35"/>
      <c r="X711" s="35"/>
    </row>
    <row r="712" spans="1:24" x14ac:dyDescent="0.5">
      <c r="A712" s="32"/>
      <c r="B712" s="297" t="str">
        <f>+IF(E712=2012,VLOOKUP(D712,K_navn!$A$2:$C$359,2),"")</f>
        <v/>
      </c>
      <c r="C712" s="297" t="str">
        <f>+IF(E712=2012,VLOOKUP(D712,K_navn!$A$2:$C$359,3),"")</f>
        <v/>
      </c>
      <c r="D712" s="115">
        <f>+'Ark1'!P2526</f>
        <v>3417</v>
      </c>
      <c r="E712" s="115">
        <f>+'Ark1'!C2526</f>
        <v>2016</v>
      </c>
      <c r="F712" s="116">
        <f>+IF('Ark1'!Q2526=0,"",'Ark1'!Q2526)</f>
        <v>1</v>
      </c>
      <c r="G712" s="116">
        <f>+'Ark1'!R2526</f>
        <v>591</v>
      </c>
      <c r="H712" s="116">
        <f>+'Ark1'!S2526</f>
        <v>591</v>
      </c>
      <c r="I712" s="222">
        <f>+IF(G712=0,"",'Ark1'!AA2526)</f>
        <v>1.2602354145342882</v>
      </c>
      <c r="J712" s="222">
        <f>+IF(G712=0,"",'Ark1'!AB2526)</f>
        <v>1.2601098855334816</v>
      </c>
      <c r="K712" s="114">
        <f>+IF(G712=0,"",'Ark1'!U2526)</f>
        <v>61.644670050761405</v>
      </c>
      <c r="L712" s="222">
        <f>+IF(G712=0,"",'Ark1'!W2526)</f>
        <v>81.456345177664986</v>
      </c>
      <c r="M712" s="222">
        <f>+IF(G712=0,"",'Ark1'!X2526)</f>
        <v>7.3943379016902435</v>
      </c>
      <c r="N712" s="114">
        <f>+IF(G712=0,"",'Ark1'!Y2526)</f>
        <v>1.95697404054418</v>
      </c>
      <c r="O712" s="116">
        <f>+IF(G712=0,"",'Ark1'!Z2526)</f>
        <v>-4.1436404297873901</v>
      </c>
      <c r="P712" s="116">
        <f t="shared" si="10"/>
        <v>591</v>
      </c>
      <c r="Q712" s="114">
        <f>+IF(G712=0,"",'Ark1'!T2526)</f>
        <v>16.583756345177665</v>
      </c>
      <c r="R712" s="222">
        <f>+IF(G712=0,"",'Ark1'!V2526)</f>
        <v>88.251728253158149</v>
      </c>
      <c r="S712" s="32"/>
      <c r="T712" s="35"/>
      <c r="U712" s="35"/>
      <c r="V712" s="35"/>
      <c r="W712" s="35"/>
      <c r="X712" s="35"/>
    </row>
    <row r="713" spans="1:24" x14ac:dyDescent="0.5">
      <c r="A713" s="32"/>
      <c r="B713" s="297" t="str">
        <f>+IF(E713=2012,VLOOKUP(D713,K_navn!$A$2:$C$359,2),"")</f>
        <v/>
      </c>
      <c r="C713" s="297" t="str">
        <f>+IF(E713=2012,VLOOKUP(D713,K_navn!$A$2:$C$359,3),"")</f>
        <v/>
      </c>
      <c r="D713" s="115">
        <f>+'Ark1'!P2527</f>
        <v>3417</v>
      </c>
      <c r="E713" s="115">
        <f>+'Ark1'!C2527</f>
        <v>2017</v>
      </c>
      <c r="F713" s="116">
        <f>+IF('Ark1'!Q2527=0,"",'Ark1'!Q2527)</f>
        <v>1</v>
      </c>
      <c r="G713" s="116">
        <f>+'Ark1'!R2527</f>
        <v>456</v>
      </c>
      <c r="H713" s="116">
        <f>+'Ark1'!S2527</f>
        <v>456</v>
      </c>
      <c r="I713" s="222">
        <f>+IF(G713=0,"",'Ark1'!AA2527)</f>
        <v>1.3157515076319359</v>
      </c>
      <c r="J713" s="222">
        <f>+IF(G713=0,"",'Ark1'!AB2527)</f>
        <v>1.2472292328164898</v>
      </c>
      <c r="K713" s="114">
        <f>+IF(G713=0,"",'Ark1'!U2527)</f>
        <v>62.006578947368403</v>
      </c>
      <c r="L713" s="222">
        <f>+IF(G713=0,"",'Ark1'!W2527)</f>
        <v>77.371271929824601</v>
      </c>
      <c r="M713" s="222">
        <f>+IF(G713=0,"",'Ark1'!X2527)</f>
        <v>5.7800347655494004</v>
      </c>
      <c r="N713" s="114">
        <f>+IF(G713=0,"",'Ark1'!Y2527)</f>
        <v>2.126988369613068</v>
      </c>
      <c r="O713" s="116">
        <f>+IF(G713=0,"",'Ark1'!Z2527)</f>
        <v>-24.978420082534921</v>
      </c>
      <c r="P713" s="116">
        <f t="shared" si="10"/>
        <v>456</v>
      </c>
      <c r="Q713" s="114">
        <f>+IF(G713=0,"",'Ark1'!T2527)</f>
        <v>16.677631578947373</v>
      </c>
      <c r="R713" s="222">
        <f>+IF(G713=0,"",'Ark1'!V2527)</f>
        <v>83.825863412594231</v>
      </c>
      <c r="S713" s="32"/>
      <c r="T713" s="35"/>
      <c r="U713" s="35"/>
      <c r="V713" s="35"/>
      <c r="W713" s="35"/>
      <c r="X713" s="35"/>
    </row>
    <row r="714" spans="1:24" x14ac:dyDescent="0.5">
      <c r="A714" s="32"/>
      <c r="B714" s="297" t="str">
        <f>+IF(E714=2012,VLOOKUP(D714,K_navn!$A$2:$C$359,2),"")</f>
        <v/>
      </c>
      <c r="C714" s="297" t="str">
        <f>+IF(E714=2012,VLOOKUP(D714,K_navn!$A$2:$C$359,3),"")</f>
        <v/>
      </c>
      <c r="D714" s="115">
        <f>+'Ark1'!P2528</f>
        <v>3417</v>
      </c>
      <c r="E714" s="115">
        <f>+'Ark1'!C2528</f>
        <v>2018</v>
      </c>
      <c r="F714" s="116">
        <f>+IF('Ark1'!Q2528=0,"",'Ark1'!Q2528)</f>
        <v>1</v>
      </c>
      <c r="G714" s="116">
        <f>+'Ark1'!R2528</f>
        <v>511</v>
      </c>
      <c r="H714" s="116">
        <f>+'Ark1'!S2528</f>
        <v>511</v>
      </c>
      <c r="I714" s="222">
        <f>+IF(G714=0,"",'Ark1'!AA2528)</f>
        <v>2.04097935056117</v>
      </c>
      <c r="J714" s="222">
        <f>+IF(G714=0,"",'Ark1'!AB2528)</f>
        <v>1.8947723613878589</v>
      </c>
      <c r="K714" s="114">
        <f>+IF(G714=0,"",'Ark1'!U2528)</f>
        <v>61.933463796477518</v>
      </c>
      <c r="L714" s="222">
        <f>+IF(G714=0,"",'Ark1'!W2528)</f>
        <v>74.569667318982397</v>
      </c>
      <c r="M714" s="222">
        <f>+IF(G714=0,"",'Ark1'!X2528)</f>
        <v>6.0614627292176806</v>
      </c>
      <c r="N714" s="114">
        <f>+IF(G714=0,"",'Ark1'!Y2528)</f>
        <v>2.4309395834684504</v>
      </c>
      <c r="O714" s="116">
        <f>+IF(G714=0,"",'Ark1'!Z2528)</f>
        <v>-18.395789952648077</v>
      </c>
      <c r="P714" s="116">
        <f t="shared" si="10"/>
        <v>511</v>
      </c>
      <c r="Q714" s="114">
        <f>+IF(G714=0,"",'Ark1'!T2528)</f>
        <v>16.465753424657535</v>
      </c>
      <c r="R714" s="222">
        <f>+IF(G714=0,"",'Ark1'!V2528)</f>
        <v>80.790538807131554</v>
      </c>
      <c r="S714" s="32"/>
      <c r="T714" s="35"/>
      <c r="U714" s="35"/>
      <c r="V714" s="35"/>
      <c r="W714" s="35"/>
      <c r="X714" s="35"/>
    </row>
    <row r="715" spans="1:24" x14ac:dyDescent="0.5">
      <c r="A715" s="32"/>
      <c r="B715" s="297" t="str">
        <f>+IF(E715=2012,VLOOKUP(D715,K_navn!$A$2:$C$359,2),"")</f>
        <v/>
      </c>
      <c r="C715" s="297" t="str">
        <f>+IF(E715=2012,VLOOKUP(D715,K_navn!$A$2:$C$359,3),"")</f>
        <v/>
      </c>
      <c r="D715" s="115">
        <f>+'Ark1'!P2529</f>
        <v>3417</v>
      </c>
      <c r="E715" s="115">
        <f>+'Ark1'!C2529</f>
        <v>2019</v>
      </c>
      <c r="F715" s="116">
        <f>+IF('Ark1'!Q2529=0,"",'Ark1'!Q2529)</f>
        <v>1</v>
      </c>
      <c r="G715" s="116">
        <f>+'Ark1'!R2529</f>
        <v>378</v>
      </c>
      <c r="H715" s="116">
        <f>+'Ark1'!S2529</f>
        <v>378</v>
      </c>
      <c r="I715" s="222">
        <f>+IF(G715=0,"",'Ark1'!AA2529)</f>
        <v>1.8768619662363455</v>
      </c>
      <c r="J715" s="222">
        <f>+IF(G715=0,"",'Ark1'!AB2529)</f>
        <v>1.8357276480161495</v>
      </c>
      <c r="K715" s="114">
        <f>+IF(G715=0,"",'Ark1'!U2529)</f>
        <v>62.082010582010597</v>
      </c>
      <c r="L715" s="222">
        <f>+IF(G715=0,"",'Ark1'!W2529)</f>
        <v>78.575132275132262</v>
      </c>
      <c r="M715" s="222">
        <f>+IF(G715=0,"",'Ark1'!X2529)</f>
        <v>6.7447581534584602</v>
      </c>
      <c r="N715" s="114">
        <f>+IF(G715=0,"",'Ark1'!Y2529)</f>
        <v>2.2005637036098142</v>
      </c>
      <c r="O715" s="116">
        <f>+IF(G715=0,"",'Ark1'!Z2529)</f>
        <v>-8.4028045178673629</v>
      </c>
      <c r="P715" s="116">
        <f t="shared" si="10"/>
        <v>378</v>
      </c>
      <c r="Q715" s="114">
        <f>+IF(G715=0,"",'Ark1'!T2529)</f>
        <v>16.650793650793652</v>
      </c>
      <c r="R715" s="222">
        <f>+IF(G715=0,"",'Ark1'!V2529)</f>
        <v>85.130154144238659</v>
      </c>
      <c r="S715" s="32"/>
      <c r="T715" s="35"/>
      <c r="U715" s="35"/>
      <c r="V715" s="35"/>
      <c r="W715" s="35"/>
      <c r="X715" s="35"/>
    </row>
    <row r="716" spans="1:24" x14ac:dyDescent="0.5">
      <c r="A716" s="32"/>
      <c r="B716" s="297" t="str">
        <f>+IF(E716=2012,VLOOKUP(D716,K_navn!$A$2:$C$359,2),"")</f>
        <v/>
      </c>
      <c r="C716" s="297" t="str">
        <f>+IF(E716=2012,VLOOKUP(D716,K_navn!$A$2:$C$359,3),"")</f>
        <v/>
      </c>
      <c r="D716" s="115">
        <f>+'Ark1'!P2530</f>
        <v>3417</v>
      </c>
      <c r="E716" s="115">
        <f>+'Ark1'!C2530</f>
        <v>2020</v>
      </c>
      <c r="F716" s="116">
        <f>+IF('Ark1'!Q2530=0,"",'Ark1'!Q2530)</f>
        <v>1</v>
      </c>
      <c r="G716" s="116">
        <f>+'Ark1'!R2530</f>
        <v>310</v>
      </c>
      <c r="H716" s="116">
        <f>+'Ark1'!S2530</f>
        <v>310</v>
      </c>
      <c r="I716" s="222">
        <f>+IF(G716=0,"",'Ark1'!AA2530)</f>
        <v>1.484816553309704</v>
      </c>
      <c r="J716" s="222">
        <f>+IF(G716=0,"",'Ark1'!AB2530)</f>
        <v>1.4558562014371024</v>
      </c>
      <c r="K716" s="114">
        <f>+IF(G716=0,"",'Ark1'!U2530)</f>
        <v>61.593548387096781</v>
      </c>
      <c r="L716" s="222">
        <f>+IF(G716=0,"",'Ark1'!W2530)</f>
        <v>80.99890322580643</v>
      </c>
      <c r="M716" s="222">
        <f>+IF(G716=0,"",'Ark1'!X2530)</f>
        <v>7.7194094348528388</v>
      </c>
      <c r="N716" s="114">
        <f>+IF(G716=0,"",'Ark1'!Y2530)</f>
        <v>1.9763007939845312</v>
      </c>
      <c r="O716" s="116">
        <f>+IF(G716=0,"",'Ark1'!Z2530)</f>
        <v>-22.527084491970644</v>
      </c>
      <c r="P716" s="116">
        <f t="shared" si="10"/>
        <v>310</v>
      </c>
      <c r="Q716" s="114">
        <f>+IF(G716=0,"",'Ark1'!T2530)</f>
        <v>16.58387096774193</v>
      </c>
      <c r="R716" s="222">
        <f>+IF(G716=0,"",'Ark1'!V2530)</f>
        <v>87.756124838360179</v>
      </c>
      <c r="S716" s="32"/>
      <c r="T716" s="35"/>
      <c r="U716" s="35"/>
      <c r="V716" s="35"/>
      <c r="W716" s="35"/>
      <c r="X716" s="35"/>
    </row>
    <row r="717" spans="1:24" x14ac:dyDescent="0.5">
      <c r="A717" s="32"/>
      <c r="B717" s="297" t="str">
        <f>+IF(E717=2012,VLOOKUP(D717,K_navn!$A$2:$C$359,2),"")</f>
        <v/>
      </c>
      <c r="C717" s="297" t="str">
        <f>+IF(E717=2012,VLOOKUP(D717,K_navn!$A$2:$C$359,3),"")</f>
        <v/>
      </c>
      <c r="D717" s="115">
        <f>+'Ark1'!P2531</f>
        <v>3417</v>
      </c>
      <c r="E717" s="115">
        <f>+'Ark1'!C2531</f>
        <v>2021</v>
      </c>
      <c r="F717" s="116">
        <f>+IF('Ark1'!Q2531=0,"",'Ark1'!Q2531)</f>
        <v>2</v>
      </c>
      <c r="G717" s="116">
        <f>+'Ark1'!R2531</f>
        <v>240</v>
      </c>
      <c r="H717" s="116">
        <f>+'Ark1'!S2531</f>
        <v>240</v>
      </c>
      <c r="I717" s="222">
        <f>+IF(G717=0,"",'Ark1'!AA2531)</f>
        <v>0.91282519397535333</v>
      </c>
      <c r="J717" s="222">
        <f>+IF(G717=0,"",'Ark1'!AB2531)</f>
        <v>0.93065242180168162</v>
      </c>
      <c r="K717" s="114">
        <f>+IF(G717=0,"",'Ark1'!U2531)</f>
        <v>61.04166666666665</v>
      </c>
      <c r="L717" s="222">
        <f>+IF(G717=0,"",'Ark1'!W2531)</f>
        <v>86.509791666666644</v>
      </c>
      <c r="M717" s="222">
        <f>+IF(G717=0,"",'Ark1'!X2531)</f>
        <v>9.4467453146540894</v>
      </c>
      <c r="N717" s="114">
        <f>+IF(G717=0,"",'Ark1'!Y2531)</f>
        <v>2.4252004499056126</v>
      </c>
      <c r="O717" s="116">
        <f>+IF(G717=0,"",'Ark1'!Z2531)</f>
        <v>-14.553672886273953</v>
      </c>
      <c r="P717" s="116">
        <f t="shared" si="10"/>
        <v>120</v>
      </c>
      <c r="Q717" s="114">
        <f>+IF(G717=0,"",'Ark1'!T2531)</f>
        <v>16.25</v>
      </c>
      <c r="R717" s="222">
        <f>+IF(G717=0,"",'Ark1'!V2531)</f>
        <v>93.726751534850081</v>
      </c>
      <c r="S717" s="32"/>
      <c r="T717" s="35"/>
      <c r="U717" s="35"/>
      <c r="V717" s="35"/>
      <c r="W717" s="35"/>
      <c r="X717" s="35"/>
    </row>
    <row r="718" spans="1:24" x14ac:dyDescent="0.5">
      <c r="A718" s="32"/>
      <c r="B718" s="297" t="str">
        <f>+IF(E718=2012,VLOOKUP(D718,K_navn!$A$2:$C$359,2),"")</f>
        <v/>
      </c>
      <c r="C718" s="297" t="str">
        <f>+IF(E718=2012,VLOOKUP(D718,K_navn!$A$2:$C$359,3),"")</f>
        <v/>
      </c>
      <c r="D718" s="115">
        <f>+'Ark1'!P2532</f>
        <v>3417</v>
      </c>
      <c r="E718" s="115">
        <f>+'Ark1'!C2532</f>
        <v>2022</v>
      </c>
      <c r="F718" s="116">
        <f>+IF('Ark1'!Q2532=0,"",'Ark1'!Q2532)</f>
        <v>3</v>
      </c>
      <c r="G718" s="116">
        <f>+'Ark1'!R2532</f>
        <v>224</v>
      </c>
      <c r="H718" s="116">
        <f>+'Ark1'!S2532</f>
        <v>224</v>
      </c>
      <c r="I718" s="222">
        <f>+IF(G718=0,"",'Ark1'!AA2532)</f>
        <v>0.77764277035236939</v>
      </c>
      <c r="J718" s="222">
        <f>+IF(G718=0,"",'Ark1'!AB2532)</f>
        <v>0.77868079147325131</v>
      </c>
      <c r="K718" s="114">
        <f>+IF(G718=0,"",'Ark1'!U2532)</f>
        <v>60.754464285714306</v>
      </c>
      <c r="L718" s="222">
        <f>+IF(G718=0,"",'Ark1'!W2532)</f>
        <v>85.872767857142819</v>
      </c>
      <c r="M718" s="222">
        <f>+IF(G718=0,"",'Ark1'!X2532)</f>
        <v>6.9968563999718079</v>
      </c>
      <c r="N718" s="114">
        <f>+IF(G718=0,"",'Ark1'!Y2532)</f>
        <v>2.0544980440512361</v>
      </c>
      <c r="O718" s="116">
        <f>+IF(G718=0,"",'Ark1'!Z2532)</f>
        <v>-10.29804741763826</v>
      </c>
      <c r="P718" s="116">
        <f t="shared" si="10"/>
        <v>74.666666666666671</v>
      </c>
      <c r="Q718" s="114">
        <f>+IF(G718=0,"",'Ark1'!T2532)</f>
        <v>16.290178571428577</v>
      </c>
      <c r="R718" s="222">
        <f>+IF(G718=0,"",'Ark1'!V2532)</f>
        <v>93.036584893979239</v>
      </c>
      <c r="S718" s="32"/>
      <c r="T718" s="35"/>
      <c r="U718" s="35"/>
      <c r="V718" s="35"/>
      <c r="W718" s="35"/>
      <c r="X718" s="35"/>
    </row>
    <row r="719" spans="1:24" x14ac:dyDescent="0.5">
      <c r="A719" s="32"/>
      <c r="B719" s="297" t="str">
        <f>+IF(E719=2012,VLOOKUP(D719,K_navn!$A$2:$C$359,2),"")</f>
        <v>Åsnes</v>
      </c>
      <c r="C719" s="297" t="str">
        <f>+IF(E719=2012,VLOOKUP(D719,K_navn!$A$2:$C$359,3),"")</f>
        <v>Innlandet</v>
      </c>
      <c r="D719" s="115">
        <f>+'Ark1'!P2533</f>
        <v>3418</v>
      </c>
      <c r="E719" s="115">
        <f>+'Ark1'!C2533</f>
        <v>2012</v>
      </c>
      <c r="F719" s="116" t="str">
        <f>+IF('Ark1'!Q2533=0,"",'Ark1'!Q2533)</f>
        <v/>
      </c>
      <c r="G719" s="116">
        <f>+'Ark1'!R2533</f>
        <v>0</v>
      </c>
      <c r="H719" s="116">
        <f>+'Ark1'!S2533</f>
        <v>0</v>
      </c>
      <c r="I719" s="222" t="str">
        <f>+IF(G719=0,"",'Ark1'!AA2533)</f>
        <v/>
      </c>
      <c r="J719" s="222" t="str">
        <f>+IF(G719=0,"",'Ark1'!AB2533)</f>
        <v/>
      </c>
      <c r="K719" s="114" t="str">
        <f>+IF(G719=0,"",'Ark1'!U2533)</f>
        <v/>
      </c>
      <c r="L719" s="222" t="str">
        <f>+IF(G719=0,"",'Ark1'!W2533)</f>
        <v/>
      </c>
      <c r="M719" s="222" t="str">
        <f>+IF(G719=0,"",'Ark1'!X2533)</f>
        <v/>
      </c>
      <c r="N719" s="114" t="str">
        <f>+IF(G719=0,"",'Ark1'!Y2533)</f>
        <v/>
      </c>
      <c r="O719" s="116" t="str">
        <f>+IF(G719=0,"",'Ark1'!Z2533)</f>
        <v/>
      </c>
      <c r="P719" s="116" t="str">
        <f t="shared" si="10"/>
        <v/>
      </c>
      <c r="Q719" s="114" t="str">
        <f>+IF(G719=0,"",'Ark1'!T2533)</f>
        <v/>
      </c>
      <c r="R719" s="222" t="str">
        <f>+IF(G719=0,"",'Ark1'!V2533)</f>
        <v/>
      </c>
      <c r="S719" s="32"/>
      <c r="T719" s="35"/>
      <c r="U719" s="35"/>
      <c r="V719" s="35"/>
      <c r="W719" s="35"/>
      <c r="X719" s="35"/>
    </row>
    <row r="720" spans="1:24" x14ac:dyDescent="0.5">
      <c r="A720" s="32"/>
      <c r="B720" s="297" t="str">
        <f>+IF(E720=2012,VLOOKUP(D720,K_navn!$A$2:$C$359,2),"")</f>
        <v/>
      </c>
      <c r="C720" s="297" t="str">
        <f>+IF(E720=2012,VLOOKUP(D720,K_navn!$A$2:$C$359,3),"")</f>
        <v/>
      </c>
      <c r="D720" s="115">
        <f>+'Ark1'!P2534</f>
        <v>3418</v>
      </c>
      <c r="E720" s="115">
        <f>+'Ark1'!C2534</f>
        <v>2013</v>
      </c>
      <c r="F720" s="116">
        <f>+IF('Ark1'!Q2534=0,"",'Ark1'!Q2534)</f>
        <v>1</v>
      </c>
      <c r="G720" s="116">
        <f>+'Ark1'!R2534</f>
        <v>1</v>
      </c>
      <c r="H720" s="116">
        <f>+'Ark1'!S2534</f>
        <v>1</v>
      </c>
      <c r="I720" s="222">
        <f>+IF(G720=0,"",'Ark1'!AA2534)</f>
        <v>1.8594272963927114E-2</v>
      </c>
      <c r="J720" s="222">
        <f>+IF(G720=0,"",'Ark1'!AB2534)</f>
        <v>1.7072031743995398E-2</v>
      </c>
      <c r="K720" s="114">
        <f>+IF(G720=0,"",'Ark1'!U2534)</f>
        <v>59</v>
      </c>
      <c r="L720" s="222">
        <f>+IF(G720=0,"",'Ark1'!W2534)</f>
        <v>68.400000000000006</v>
      </c>
      <c r="M720" s="222">
        <f>+IF(G720=0,"",'Ark1'!X2534)</f>
        <v>0</v>
      </c>
      <c r="N720" s="114">
        <f>+IF(G720=0,"",'Ark1'!Y2534)</f>
        <v>0</v>
      </c>
      <c r="O720" s="116">
        <f>+IF(G720=0,"",'Ark1'!Z2534)</f>
        <v>0</v>
      </c>
      <c r="P720" s="116">
        <f t="shared" si="10"/>
        <v>1</v>
      </c>
      <c r="Q720" s="114">
        <f>+IF(G720=0,"",'Ark1'!T2534)</f>
        <v>14</v>
      </c>
      <c r="R720" s="222">
        <f>+IF(G720=0,"",'Ark1'!V2534)</f>
        <v>74.10617551462623</v>
      </c>
      <c r="S720" s="32"/>
      <c r="T720" s="35"/>
      <c r="U720" s="35"/>
      <c r="V720" s="35"/>
      <c r="W720" s="35"/>
      <c r="X720" s="35"/>
    </row>
    <row r="721" spans="1:24" x14ac:dyDescent="0.5">
      <c r="A721" s="32"/>
      <c r="B721" s="297" t="str">
        <f>+IF(E721=2012,VLOOKUP(D721,K_navn!$A$2:$C$359,2),"")</f>
        <v/>
      </c>
      <c r="C721" s="297" t="str">
        <f>+IF(E721=2012,VLOOKUP(D721,K_navn!$A$2:$C$359,3),"")</f>
        <v/>
      </c>
      <c r="D721" s="115">
        <f>+'Ark1'!P2535</f>
        <v>3418</v>
      </c>
      <c r="E721" s="115">
        <f>+'Ark1'!C2535</f>
        <v>2014</v>
      </c>
      <c r="F721" s="116" t="str">
        <f>+IF('Ark1'!Q2535=0,"",'Ark1'!Q2535)</f>
        <v/>
      </c>
      <c r="G721" s="116">
        <f>+'Ark1'!R2535</f>
        <v>0</v>
      </c>
      <c r="H721" s="116">
        <f>+'Ark1'!S2535</f>
        <v>0</v>
      </c>
      <c r="I721" s="222" t="str">
        <f>+IF(G721=0,"",'Ark1'!AA2535)</f>
        <v/>
      </c>
      <c r="J721" s="222" t="str">
        <f>+IF(G721=0,"",'Ark1'!AB2535)</f>
        <v/>
      </c>
      <c r="K721" s="114" t="str">
        <f>+IF(G721=0,"",'Ark1'!U2535)</f>
        <v/>
      </c>
      <c r="L721" s="222" t="str">
        <f>+IF(G721=0,"",'Ark1'!W2535)</f>
        <v/>
      </c>
      <c r="M721" s="222" t="str">
        <f>+IF(G721=0,"",'Ark1'!X2535)</f>
        <v/>
      </c>
      <c r="N721" s="114" t="str">
        <f>+IF(G721=0,"",'Ark1'!Y2535)</f>
        <v/>
      </c>
      <c r="O721" s="116" t="str">
        <f>+IF(G721=0,"",'Ark1'!Z2535)</f>
        <v/>
      </c>
      <c r="P721" s="116" t="str">
        <f t="shared" si="10"/>
        <v/>
      </c>
      <c r="Q721" s="114" t="str">
        <f>+IF(G721=0,"",'Ark1'!T2535)</f>
        <v/>
      </c>
      <c r="R721" s="222" t="str">
        <f>+IF(G721=0,"",'Ark1'!V2535)</f>
        <v/>
      </c>
      <c r="S721" s="32"/>
      <c r="T721" s="35"/>
      <c r="U721" s="35"/>
      <c r="V721" s="35"/>
      <c r="W721" s="35"/>
      <c r="X721" s="35"/>
    </row>
    <row r="722" spans="1:24" x14ac:dyDescent="0.5">
      <c r="A722" s="32"/>
      <c r="B722" s="297" t="str">
        <f>+IF(E722=2012,VLOOKUP(D722,K_navn!$A$2:$C$359,2),"")</f>
        <v/>
      </c>
      <c r="C722" s="297" t="str">
        <f>+IF(E722=2012,VLOOKUP(D722,K_navn!$A$2:$C$359,3),"")</f>
        <v/>
      </c>
      <c r="D722" s="115">
        <f>+'Ark1'!P2536</f>
        <v>3418</v>
      </c>
      <c r="E722" s="115">
        <f>+'Ark1'!C2536</f>
        <v>2015</v>
      </c>
      <c r="F722" s="116" t="str">
        <f>+IF('Ark1'!Q2536=0,"",'Ark1'!Q2536)</f>
        <v/>
      </c>
      <c r="G722" s="116">
        <f>+'Ark1'!R2536</f>
        <v>0</v>
      </c>
      <c r="H722" s="116">
        <f>+'Ark1'!S2536</f>
        <v>0</v>
      </c>
      <c r="I722" s="222" t="str">
        <f>+IF(G722=0,"",'Ark1'!AA2536)</f>
        <v/>
      </c>
      <c r="J722" s="222" t="str">
        <f>+IF(G722=0,"",'Ark1'!AB2536)</f>
        <v/>
      </c>
      <c r="K722" s="114" t="str">
        <f>+IF(G722=0,"",'Ark1'!U2536)</f>
        <v/>
      </c>
      <c r="L722" s="222" t="str">
        <f>+IF(G722=0,"",'Ark1'!W2536)</f>
        <v/>
      </c>
      <c r="M722" s="222" t="str">
        <f>+IF(G722=0,"",'Ark1'!X2536)</f>
        <v/>
      </c>
      <c r="N722" s="114" t="str">
        <f>+IF(G722=0,"",'Ark1'!Y2536)</f>
        <v/>
      </c>
      <c r="O722" s="116" t="str">
        <f>+IF(G722=0,"",'Ark1'!Z2536)</f>
        <v/>
      </c>
      <c r="P722" s="116" t="str">
        <f t="shared" si="10"/>
        <v/>
      </c>
      <c r="Q722" s="114" t="str">
        <f>+IF(G722=0,"",'Ark1'!T2536)</f>
        <v/>
      </c>
      <c r="R722" s="222" t="str">
        <f>+IF(G722=0,"",'Ark1'!V2536)</f>
        <v/>
      </c>
      <c r="S722" s="32"/>
      <c r="T722" s="35"/>
      <c r="U722" s="35"/>
      <c r="V722" s="35"/>
      <c r="W722" s="35"/>
      <c r="X722" s="35"/>
    </row>
    <row r="723" spans="1:24" x14ac:dyDescent="0.5">
      <c r="A723" s="32"/>
      <c r="B723" s="297" t="str">
        <f>+IF(E723=2012,VLOOKUP(D723,K_navn!$A$2:$C$359,2),"")</f>
        <v/>
      </c>
      <c r="C723" s="297" t="str">
        <f>+IF(E723=2012,VLOOKUP(D723,K_navn!$A$2:$C$359,3),"")</f>
        <v/>
      </c>
      <c r="D723" s="115">
        <f>+'Ark1'!P2537</f>
        <v>3418</v>
      </c>
      <c r="E723" s="115">
        <f>+'Ark1'!C2537</f>
        <v>2016</v>
      </c>
      <c r="F723" s="116">
        <f>+IF('Ark1'!Q2537=0,"",'Ark1'!Q2537)</f>
        <v>1</v>
      </c>
      <c r="G723" s="116">
        <f>+'Ark1'!R2537</f>
        <v>93</v>
      </c>
      <c r="H723" s="116">
        <f>+'Ark1'!S2537</f>
        <v>93</v>
      </c>
      <c r="I723" s="222">
        <f>+IF(G723=0,"",'Ark1'!AA2537)</f>
        <v>0.19831115660184237</v>
      </c>
      <c r="J723" s="222">
        <f>+IF(G723=0,"",'Ark1'!AB2537)</f>
        <v>0.22261530354765505</v>
      </c>
      <c r="K723" s="114">
        <f>+IF(G723=0,"",'Ark1'!U2537)</f>
        <v>59.591397849462361</v>
      </c>
      <c r="L723" s="222">
        <f>+IF(G723=0,"",'Ark1'!W2537)</f>
        <v>91.448387096774212</v>
      </c>
      <c r="M723" s="222">
        <f>+IF(G723=0,"",'Ark1'!X2537)</f>
        <v>11.050447496443711</v>
      </c>
      <c r="N723" s="114">
        <f>+IF(G723=0,"",'Ark1'!Y2537)</f>
        <v>2.0751295290042875</v>
      </c>
      <c r="O723" s="116">
        <f>+IF(G723=0,"",'Ark1'!Z2537)</f>
        <v>-40.235581810560355</v>
      </c>
      <c r="P723" s="116">
        <f t="shared" si="10"/>
        <v>93</v>
      </c>
      <c r="Q723" s="114">
        <f>+IF(G723=0,"",'Ark1'!T2537)</f>
        <v>15.58064516129032</v>
      </c>
      <c r="R723" s="222">
        <f>+IF(G723=0,"",'Ark1'!V2537)</f>
        <v>99.077342466710959</v>
      </c>
      <c r="S723" s="32"/>
      <c r="T723" s="35"/>
      <c r="U723" s="35"/>
      <c r="V723" s="35"/>
      <c r="W723" s="35"/>
      <c r="X723" s="35"/>
    </row>
    <row r="724" spans="1:24" x14ac:dyDescent="0.5">
      <c r="A724" s="32"/>
      <c r="B724" s="297" t="str">
        <f>+IF(E724=2012,VLOOKUP(D724,K_navn!$A$2:$C$359,2),"")</f>
        <v/>
      </c>
      <c r="C724" s="297" t="str">
        <f>+IF(E724=2012,VLOOKUP(D724,K_navn!$A$2:$C$359,3),"")</f>
        <v/>
      </c>
      <c r="D724" s="115">
        <f>+'Ark1'!P2538</f>
        <v>3418</v>
      </c>
      <c r="E724" s="115">
        <f>+'Ark1'!C2538</f>
        <v>2017</v>
      </c>
      <c r="F724" s="116" t="str">
        <f>+IF('Ark1'!Q2538=0,"",'Ark1'!Q2538)</f>
        <v/>
      </c>
      <c r="G724" s="116">
        <f>+'Ark1'!R2538</f>
        <v>0</v>
      </c>
      <c r="H724" s="116">
        <f>+'Ark1'!S2538</f>
        <v>0</v>
      </c>
      <c r="I724" s="222" t="str">
        <f>+IF(G724=0,"",'Ark1'!AA2538)</f>
        <v/>
      </c>
      <c r="J724" s="222" t="str">
        <f>+IF(G724=0,"",'Ark1'!AB2538)</f>
        <v/>
      </c>
      <c r="K724" s="114" t="str">
        <f>+IF(G724=0,"",'Ark1'!U2538)</f>
        <v/>
      </c>
      <c r="L724" s="222" t="str">
        <f>+IF(G724=0,"",'Ark1'!W2538)</f>
        <v/>
      </c>
      <c r="M724" s="222" t="str">
        <f>+IF(G724=0,"",'Ark1'!X2538)</f>
        <v/>
      </c>
      <c r="N724" s="114" t="str">
        <f>+IF(G724=0,"",'Ark1'!Y2538)</f>
        <v/>
      </c>
      <c r="O724" s="116" t="str">
        <f>+IF(G724=0,"",'Ark1'!Z2538)</f>
        <v/>
      </c>
      <c r="P724" s="116" t="str">
        <f t="shared" si="10"/>
        <v/>
      </c>
      <c r="Q724" s="114" t="str">
        <f>+IF(G724=0,"",'Ark1'!T2538)</f>
        <v/>
      </c>
      <c r="R724" s="222" t="str">
        <f>+IF(G724=0,"",'Ark1'!V2538)</f>
        <v/>
      </c>
      <c r="S724" s="32"/>
      <c r="T724" s="35"/>
      <c r="U724" s="35"/>
      <c r="V724" s="35"/>
      <c r="W724" s="35"/>
      <c r="X724" s="35"/>
    </row>
    <row r="725" spans="1:24" x14ac:dyDescent="0.5">
      <c r="A725" s="32"/>
      <c r="B725" s="297" t="str">
        <f>+IF(E725=2012,VLOOKUP(D725,K_navn!$A$2:$C$359,2),"")</f>
        <v/>
      </c>
      <c r="C725" s="297" t="str">
        <f>+IF(E725=2012,VLOOKUP(D725,K_navn!$A$2:$C$359,3),"")</f>
        <v/>
      </c>
      <c r="D725" s="115">
        <f>+'Ark1'!P2539</f>
        <v>3418</v>
      </c>
      <c r="E725" s="115">
        <f>+'Ark1'!C2539</f>
        <v>2018</v>
      </c>
      <c r="F725" s="116">
        <f>+IF('Ark1'!Q2539=0,"",'Ark1'!Q2539)</f>
        <v>3</v>
      </c>
      <c r="G725" s="116">
        <f>+'Ark1'!R2539</f>
        <v>120</v>
      </c>
      <c r="H725" s="116">
        <f>+'Ark1'!S2539</f>
        <v>120</v>
      </c>
      <c r="I725" s="222">
        <f>+IF(G725=0,"",'Ark1'!AA2539)</f>
        <v>0.47929064983823921</v>
      </c>
      <c r="J725" s="222">
        <f>+IF(G725=0,"",'Ark1'!AB2539)</f>
        <v>0.55256300045627582</v>
      </c>
      <c r="K725" s="114">
        <f>+IF(G725=0,"",'Ark1'!U2539)</f>
        <v>58.533333333333331</v>
      </c>
      <c r="L725" s="222">
        <f>+IF(G725=0,"",'Ark1'!W2539)</f>
        <v>92.603333333333296</v>
      </c>
      <c r="M725" s="222">
        <f>+IF(G725=0,"",'Ark1'!X2539)</f>
        <v>12.87908468107207</v>
      </c>
      <c r="N725" s="114">
        <f>+IF(G725=0,"",'Ark1'!Y2539)</f>
        <v>2.912425487840415</v>
      </c>
      <c r="O725" s="116">
        <f>+IF(G725=0,"",'Ark1'!Z2539)</f>
        <v>-43.711591220771979</v>
      </c>
      <c r="P725" s="116">
        <f t="shared" si="10"/>
        <v>40</v>
      </c>
      <c r="Q725" s="114">
        <f>+IF(G725=0,"",'Ark1'!T2539)</f>
        <v>14.95</v>
      </c>
      <c r="R725" s="222">
        <f>+IF(G725=0,"",'Ark1'!V2539)</f>
        <v>100.32863849765256</v>
      </c>
      <c r="S725" s="32"/>
      <c r="T725" s="35"/>
      <c r="U725" s="35"/>
      <c r="V725" s="35"/>
      <c r="W725" s="35"/>
      <c r="X725" s="35"/>
    </row>
    <row r="726" spans="1:24" x14ac:dyDescent="0.5">
      <c r="A726" s="32"/>
      <c r="B726" s="297" t="str">
        <f>+IF(E726=2012,VLOOKUP(D726,K_navn!$A$2:$C$359,2),"")</f>
        <v/>
      </c>
      <c r="C726" s="297" t="str">
        <f>+IF(E726=2012,VLOOKUP(D726,K_navn!$A$2:$C$359,3),"")</f>
        <v/>
      </c>
      <c r="D726" s="115">
        <f>+'Ark1'!P2540</f>
        <v>3418</v>
      </c>
      <c r="E726" s="115">
        <f>+'Ark1'!C2540</f>
        <v>2019</v>
      </c>
      <c r="F726" s="116" t="str">
        <f>+IF('Ark1'!Q2540=0,"",'Ark1'!Q2540)</f>
        <v/>
      </c>
      <c r="G726" s="116">
        <f>+'Ark1'!R2540</f>
        <v>0</v>
      </c>
      <c r="H726" s="116">
        <f>+'Ark1'!S2540</f>
        <v>0</v>
      </c>
      <c r="I726" s="222" t="str">
        <f>+IF(G726=0,"",'Ark1'!AA2540)</f>
        <v/>
      </c>
      <c r="J726" s="222" t="str">
        <f>+IF(G726=0,"",'Ark1'!AB2540)</f>
        <v/>
      </c>
      <c r="K726" s="114" t="str">
        <f>+IF(G726=0,"",'Ark1'!U2540)</f>
        <v/>
      </c>
      <c r="L726" s="222" t="str">
        <f>+IF(G726=0,"",'Ark1'!W2540)</f>
        <v/>
      </c>
      <c r="M726" s="222" t="str">
        <f>+IF(G726=0,"",'Ark1'!X2540)</f>
        <v/>
      </c>
      <c r="N726" s="114" t="str">
        <f>+IF(G726=0,"",'Ark1'!Y2540)</f>
        <v/>
      </c>
      <c r="O726" s="116" t="str">
        <f>+IF(G726=0,"",'Ark1'!Z2540)</f>
        <v/>
      </c>
      <c r="P726" s="116" t="str">
        <f t="shared" si="10"/>
        <v/>
      </c>
      <c r="Q726" s="114" t="str">
        <f>+IF(G726=0,"",'Ark1'!T2540)</f>
        <v/>
      </c>
      <c r="R726" s="222" t="str">
        <f>+IF(G726=0,"",'Ark1'!V2540)</f>
        <v/>
      </c>
      <c r="S726" s="32"/>
      <c r="T726" s="35"/>
      <c r="U726" s="35"/>
      <c r="V726" s="35"/>
      <c r="W726" s="35"/>
      <c r="X726" s="35"/>
    </row>
    <row r="727" spans="1:24" x14ac:dyDescent="0.5">
      <c r="A727" s="32"/>
      <c r="B727" s="297" t="str">
        <f>+IF(E727=2012,VLOOKUP(D727,K_navn!$A$2:$C$359,2),"")</f>
        <v/>
      </c>
      <c r="C727" s="297" t="str">
        <f>+IF(E727=2012,VLOOKUP(D727,K_navn!$A$2:$C$359,3),"")</f>
        <v/>
      </c>
      <c r="D727" s="115">
        <f>+'Ark1'!P2541</f>
        <v>3418</v>
      </c>
      <c r="E727" s="115">
        <f>+'Ark1'!C2541</f>
        <v>2020</v>
      </c>
      <c r="F727" s="116" t="str">
        <f>+IF('Ark1'!Q2541=0,"",'Ark1'!Q2541)</f>
        <v/>
      </c>
      <c r="G727" s="116">
        <f>+'Ark1'!R2541</f>
        <v>0</v>
      </c>
      <c r="H727" s="116">
        <f>+'Ark1'!S2541</f>
        <v>0</v>
      </c>
      <c r="I727" s="222" t="str">
        <f>+IF(G727=0,"",'Ark1'!AA2541)</f>
        <v/>
      </c>
      <c r="J727" s="222" t="str">
        <f>+IF(G727=0,"",'Ark1'!AB2541)</f>
        <v/>
      </c>
      <c r="K727" s="114" t="str">
        <f>+IF(G727=0,"",'Ark1'!U2541)</f>
        <v/>
      </c>
      <c r="L727" s="222" t="str">
        <f>+IF(G727=0,"",'Ark1'!W2541)</f>
        <v/>
      </c>
      <c r="M727" s="222" t="str">
        <f>+IF(G727=0,"",'Ark1'!X2541)</f>
        <v/>
      </c>
      <c r="N727" s="114" t="str">
        <f>+IF(G727=0,"",'Ark1'!Y2541)</f>
        <v/>
      </c>
      <c r="O727" s="116" t="str">
        <f>+IF(G727=0,"",'Ark1'!Z2541)</f>
        <v/>
      </c>
      <c r="P727" s="116" t="str">
        <f t="shared" si="10"/>
        <v/>
      </c>
      <c r="Q727" s="114" t="str">
        <f>+IF(G727=0,"",'Ark1'!T2541)</f>
        <v/>
      </c>
      <c r="R727" s="222" t="str">
        <f>+IF(G727=0,"",'Ark1'!V2541)</f>
        <v/>
      </c>
      <c r="S727" s="32"/>
      <c r="T727" s="35"/>
      <c r="U727" s="35"/>
      <c r="V727" s="35"/>
      <c r="W727" s="35"/>
      <c r="X727" s="35"/>
    </row>
    <row r="728" spans="1:24" x14ac:dyDescent="0.5">
      <c r="A728" s="32"/>
      <c r="B728" s="297" t="str">
        <f>+IF(E728=2012,VLOOKUP(D728,K_navn!$A$2:$C$359,2),"")</f>
        <v/>
      </c>
      <c r="C728" s="297" t="str">
        <f>+IF(E728=2012,VLOOKUP(D728,K_navn!$A$2:$C$359,3),"")</f>
        <v/>
      </c>
      <c r="D728" s="115">
        <f>+'Ark1'!P2542</f>
        <v>3418</v>
      </c>
      <c r="E728" s="115">
        <f>+'Ark1'!C2542</f>
        <v>2021</v>
      </c>
      <c r="F728" s="116" t="str">
        <f>+IF('Ark1'!Q2542=0,"",'Ark1'!Q2542)</f>
        <v/>
      </c>
      <c r="G728" s="116">
        <f>+'Ark1'!R2542</f>
        <v>0</v>
      </c>
      <c r="H728" s="116">
        <f>+'Ark1'!S2542</f>
        <v>0</v>
      </c>
      <c r="I728" s="222" t="str">
        <f>+IF(G728=0,"",'Ark1'!AA2542)</f>
        <v/>
      </c>
      <c r="J728" s="222" t="str">
        <f>+IF(G728=0,"",'Ark1'!AB2542)</f>
        <v/>
      </c>
      <c r="K728" s="114" t="str">
        <f>+IF(G728=0,"",'Ark1'!U2542)</f>
        <v/>
      </c>
      <c r="L728" s="222" t="str">
        <f>+IF(G728=0,"",'Ark1'!W2542)</f>
        <v/>
      </c>
      <c r="M728" s="222" t="str">
        <f>+IF(G728=0,"",'Ark1'!X2542)</f>
        <v/>
      </c>
      <c r="N728" s="114" t="str">
        <f>+IF(G728=0,"",'Ark1'!Y2542)</f>
        <v/>
      </c>
      <c r="O728" s="116" t="str">
        <f>+IF(G728=0,"",'Ark1'!Z2542)</f>
        <v/>
      </c>
      <c r="P728" s="116" t="str">
        <f t="shared" si="10"/>
        <v/>
      </c>
      <c r="Q728" s="114" t="str">
        <f>+IF(G728=0,"",'Ark1'!T2542)</f>
        <v/>
      </c>
      <c r="R728" s="222" t="str">
        <f>+IF(G728=0,"",'Ark1'!V2542)</f>
        <v/>
      </c>
      <c r="S728" s="32"/>
      <c r="T728" s="35"/>
      <c r="U728" s="35"/>
      <c r="V728" s="35"/>
      <c r="W728" s="35"/>
      <c r="X728" s="35"/>
    </row>
    <row r="729" spans="1:24" x14ac:dyDescent="0.5">
      <c r="A729" s="32"/>
      <c r="B729" s="297" t="str">
        <f>+IF(E729=2012,VLOOKUP(D729,K_navn!$A$2:$C$359,2),"")</f>
        <v/>
      </c>
      <c r="C729" s="297" t="str">
        <f>+IF(E729=2012,VLOOKUP(D729,K_navn!$A$2:$C$359,3),"")</f>
        <v/>
      </c>
      <c r="D729" s="115">
        <f>+'Ark1'!P2543</f>
        <v>3418</v>
      </c>
      <c r="E729" s="115">
        <f>+'Ark1'!C2543</f>
        <v>2022</v>
      </c>
      <c r="F729" s="116" t="str">
        <f>+IF('Ark1'!Q2543=0,"",'Ark1'!Q2543)</f>
        <v/>
      </c>
      <c r="G729" s="116">
        <f>+'Ark1'!R2543</f>
        <v>0</v>
      </c>
      <c r="H729" s="116">
        <f>+'Ark1'!S2543</f>
        <v>0</v>
      </c>
      <c r="I729" s="222" t="str">
        <f>+IF(G729=0,"",'Ark1'!AA2543)</f>
        <v/>
      </c>
      <c r="J729" s="222" t="str">
        <f>+IF(G729=0,"",'Ark1'!AB2543)</f>
        <v/>
      </c>
      <c r="K729" s="114" t="str">
        <f>+IF(G729=0,"",'Ark1'!U2543)</f>
        <v/>
      </c>
      <c r="L729" s="222" t="str">
        <f>+IF(G729=0,"",'Ark1'!W2543)</f>
        <v/>
      </c>
      <c r="M729" s="222" t="str">
        <f>+IF(G729=0,"",'Ark1'!X2543)</f>
        <v/>
      </c>
      <c r="N729" s="114" t="str">
        <f>+IF(G729=0,"",'Ark1'!Y2543)</f>
        <v/>
      </c>
      <c r="O729" s="116" t="str">
        <f>+IF(G729=0,"",'Ark1'!Z2543)</f>
        <v/>
      </c>
      <c r="P729" s="116" t="str">
        <f t="shared" si="10"/>
        <v/>
      </c>
      <c r="Q729" s="114" t="str">
        <f>+IF(G729=0,"",'Ark1'!T2543)</f>
        <v/>
      </c>
      <c r="R729" s="222" t="str">
        <f>+IF(G729=0,"",'Ark1'!V2543)</f>
        <v/>
      </c>
      <c r="S729" s="32"/>
      <c r="T729" s="35"/>
      <c r="U729" s="35"/>
      <c r="V729" s="35"/>
      <c r="W729" s="35"/>
      <c r="X729" s="35"/>
    </row>
    <row r="730" spans="1:24" x14ac:dyDescent="0.5">
      <c r="A730" s="32"/>
      <c r="B730" s="297" t="str">
        <f>+IF(E730=2012,VLOOKUP(D730,K_navn!$A$2:$C$359,2),"")</f>
        <v>Våler</v>
      </c>
      <c r="C730" s="297" t="str">
        <f>+IF(E730=2012,VLOOKUP(D730,K_navn!$A$2:$C$359,3),"")</f>
        <v>Innlandet</v>
      </c>
      <c r="D730" s="115">
        <f>+'Ark1'!P2544</f>
        <v>3419</v>
      </c>
      <c r="E730" s="115">
        <f>+'Ark1'!C2544</f>
        <v>2012</v>
      </c>
      <c r="F730" s="116" t="str">
        <f>+IF('Ark1'!Q2544=0,"",'Ark1'!Q2544)</f>
        <v/>
      </c>
      <c r="G730" s="116">
        <f>+'Ark1'!R2544</f>
        <v>0</v>
      </c>
      <c r="H730" s="116">
        <f>+'Ark1'!S2544</f>
        <v>0</v>
      </c>
      <c r="I730" s="222" t="str">
        <f>+IF(G730=0,"",'Ark1'!AA2544)</f>
        <v/>
      </c>
      <c r="J730" s="222" t="str">
        <f>+IF(G730=0,"",'Ark1'!AB2544)</f>
        <v/>
      </c>
      <c r="K730" s="114" t="str">
        <f>+IF(G730=0,"",'Ark1'!U2544)</f>
        <v/>
      </c>
      <c r="L730" s="222" t="str">
        <f>+IF(G730=0,"",'Ark1'!W2544)</f>
        <v/>
      </c>
      <c r="M730" s="222" t="str">
        <f>+IF(G730=0,"",'Ark1'!X2544)</f>
        <v/>
      </c>
      <c r="N730" s="114" t="str">
        <f>+IF(G730=0,"",'Ark1'!Y2544)</f>
        <v/>
      </c>
      <c r="O730" s="116" t="str">
        <f>+IF(G730=0,"",'Ark1'!Z2544)</f>
        <v/>
      </c>
      <c r="P730" s="116" t="str">
        <f t="shared" si="10"/>
        <v/>
      </c>
      <c r="Q730" s="114" t="str">
        <f>+IF(G730=0,"",'Ark1'!T2544)</f>
        <v/>
      </c>
      <c r="R730" s="222" t="str">
        <f>+IF(G730=0,"",'Ark1'!V2544)</f>
        <v/>
      </c>
      <c r="S730" s="32"/>
      <c r="T730" s="35"/>
      <c r="U730" s="35"/>
      <c r="V730" s="35"/>
      <c r="W730" s="35"/>
      <c r="X730" s="35"/>
    </row>
    <row r="731" spans="1:24" x14ac:dyDescent="0.5">
      <c r="A731" s="32"/>
      <c r="B731" s="297" t="str">
        <f>+IF(E731=2012,VLOOKUP(D731,K_navn!$A$2:$C$359,2),"")</f>
        <v/>
      </c>
      <c r="C731" s="297" t="str">
        <f>+IF(E731=2012,VLOOKUP(D731,K_navn!$A$2:$C$359,3),"")</f>
        <v/>
      </c>
      <c r="D731" s="115">
        <f>+'Ark1'!P2545</f>
        <v>3419</v>
      </c>
      <c r="E731" s="115">
        <f>+'Ark1'!C2545</f>
        <v>2013</v>
      </c>
      <c r="F731" s="116" t="str">
        <f>+IF('Ark1'!Q2545=0,"",'Ark1'!Q2545)</f>
        <v/>
      </c>
      <c r="G731" s="116">
        <f>+'Ark1'!R2545</f>
        <v>0</v>
      </c>
      <c r="H731" s="116">
        <f>+'Ark1'!S2545</f>
        <v>0</v>
      </c>
      <c r="I731" s="222" t="str">
        <f>+IF(G731=0,"",'Ark1'!AA2545)</f>
        <v/>
      </c>
      <c r="J731" s="222" t="str">
        <f>+IF(G731=0,"",'Ark1'!AB2545)</f>
        <v/>
      </c>
      <c r="K731" s="114" t="str">
        <f>+IF(G731=0,"",'Ark1'!U2545)</f>
        <v/>
      </c>
      <c r="L731" s="222" t="str">
        <f>+IF(G731=0,"",'Ark1'!W2545)</f>
        <v/>
      </c>
      <c r="M731" s="222" t="str">
        <f>+IF(G731=0,"",'Ark1'!X2545)</f>
        <v/>
      </c>
      <c r="N731" s="114" t="str">
        <f>+IF(G731=0,"",'Ark1'!Y2545)</f>
        <v/>
      </c>
      <c r="O731" s="116" t="str">
        <f>+IF(G731=0,"",'Ark1'!Z2545)</f>
        <v/>
      </c>
      <c r="P731" s="116" t="str">
        <f t="shared" ref="P731:P794" si="11">+IF(G731=0,"",H731/F731)</f>
        <v/>
      </c>
      <c r="Q731" s="114" t="str">
        <f>+IF(G731=0,"",'Ark1'!T2545)</f>
        <v/>
      </c>
      <c r="R731" s="222" t="str">
        <f>+IF(G731=0,"",'Ark1'!V2545)</f>
        <v/>
      </c>
      <c r="S731" s="32"/>
      <c r="T731" s="35"/>
      <c r="U731" s="35"/>
      <c r="V731" s="35"/>
      <c r="W731" s="35"/>
      <c r="X731" s="35"/>
    </row>
    <row r="732" spans="1:24" x14ac:dyDescent="0.5">
      <c r="A732" s="32"/>
      <c r="B732" s="297" t="str">
        <f>+IF(E732=2012,VLOOKUP(D732,K_navn!$A$2:$C$359,2),"")</f>
        <v/>
      </c>
      <c r="C732" s="297" t="str">
        <f>+IF(E732=2012,VLOOKUP(D732,K_navn!$A$2:$C$359,3),"")</f>
        <v/>
      </c>
      <c r="D732" s="115">
        <f>+'Ark1'!P2546</f>
        <v>3419</v>
      </c>
      <c r="E732" s="115">
        <f>+'Ark1'!C2546</f>
        <v>2014</v>
      </c>
      <c r="F732" s="116" t="str">
        <f>+IF('Ark1'!Q2546=0,"",'Ark1'!Q2546)</f>
        <v/>
      </c>
      <c r="G732" s="116">
        <f>+'Ark1'!R2546</f>
        <v>0</v>
      </c>
      <c r="H732" s="116">
        <f>+'Ark1'!S2546</f>
        <v>0</v>
      </c>
      <c r="I732" s="222" t="str">
        <f>+IF(G732=0,"",'Ark1'!AA2546)</f>
        <v/>
      </c>
      <c r="J732" s="222" t="str">
        <f>+IF(G732=0,"",'Ark1'!AB2546)</f>
        <v/>
      </c>
      <c r="K732" s="114" t="str">
        <f>+IF(G732=0,"",'Ark1'!U2546)</f>
        <v/>
      </c>
      <c r="L732" s="222" t="str">
        <f>+IF(G732=0,"",'Ark1'!W2546)</f>
        <v/>
      </c>
      <c r="M732" s="222" t="str">
        <f>+IF(G732=0,"",'Ark1'!X2546)</f>
        <v/>
      </c>
      <c r="N732" s="114" t="str">
        <f>+IF(G732=0,"",'Ark1'!Y2546)</f>
        <v/>
      </c>
      <c r="O732" s="116" t="str">
        <f>+IF(G732=0,"",'Ark1'!Z2546)</f>
        <v/>
      </c>
      <c r="P732" s="116" t="str">
        <f t="shared" si="11"/>
        <v/>
      </c>
      <c r="Q732" s="114" t="str">
        <f>+IF(G732=0,"",'Ark1'!T2546)</f>
        <v/>
      </c>
      <c r="R732" s="222" t="str">
        <f>+IF(G732=0,"",'Ark1'!V2546)</f>
        <v/>
      </c>
      <c r="S732" s="32"/>
      <c r="T732" s="35"/>
      <c r="U732" s="35"/>
      <c r="V732" s="35"/>
      <c r="W732" s="35"/>
      <c r="X732" s="35"/>
    </row>
    <row r="733" spans="1:24" x14ac:dyDescent="0.5">
      <c r="A733" s="32"/>
      <c r="B733" s="297" t="str">
        <f>+IF(E733=2012,VLOOKUP(D733,K_navn!$A$2:$C$359,2),"")</f>
        <v/>
      </c>
      <c r="C733" s="297" t="str">
        <f>+IF(E733=2012,VLOOKUP(D733,K_navn!$A$2:$C$359,3),"")</f>
        <v/>
      </c>
      <c r="D733" s="115">
        <f>+'Ark1'!P2547</f>
        <v>3419</v>
      </c>
      <c r="E733" s="115">
        <f>+'Ark1'!C2547</f>
        <v>2015</v>
      </c>
      <c r="F733" s="116" t="str">
        <f>+IF('Ark1'!Q2547=0,"",'Ark1'!Q2547)</f>
        <v/>
      </c>
      <c r="G733" s="116">
        <f>+'Ark1'!R2547</f>
        <v>0</v>
      </c>
      <c r="H733" s="116">
        <f>+'Ark1'!S2547</f>
        <v>0</v>
      </c>
      <c r="I733" s="222" t="str">
        <f>+IF(G733=0,"",'Ark1'!AA2547)</f>
        <v/>
      </c>
      <c r="J733" s="222" t="str">
        <f>+IF(G733=0,"",'Ark1'!AB2547)</f>
        <v/>
      </c>
      <c r="K733" s="114" t="str">
        <f>+IF(G733=0,"",'Ark1'!U2547)</f>
        <v/>
      </c>
      <c r="L733" s="222" t="str">
        <f>+IF(G733=0,"",'Ark1'!W2547)</f>
        <v/>
      </c>
      <c r="M733" s="222" t="str">
        <f>+IF(G733=0,"",'Ark1'!X2547)</f>
        <v/>
      </c>
      <c r="N733" s="114" t="str">
        <f>+IF(G733=0,"",'Ark1'!Y2547)</f>
        <v/>
      </c>
      <c r="O733" s="116" t="str">
        <f>+IF(G733=0,"",'Ark1'!Z2547)</f>
        <v/>
      </c>
      <c r="P733" s="116" t="str">
        <f t="shared" si="11"/>
        <v/>
      </c>
      <c r="Q733" s="114" t="str">
        <f>+IF(G733=0,"",'Ark1'!T2547)</f>
        <v/>
      </c>
      <c r="R733" s="222" t="str">
        <f>+IF(G733=0,"",'Ark1'!V2547)</f>
        <v/>
      </c>
      <c r="S733" s="32"/>
      <c r="T733" s="35"/>
      <c r="U733" s="35"/>
      <c r="V733" s="35"/>
      <c r="W733" s="35"/>
      <c r="X733" s="35"/>
    </row>
    <row r="734" spans="1:24" x14ac:dyDescent="0.5">
      <c r="A734" s="32"/>
      <c r="B734" s="297" t="str">
        <f>+IF(E734=2012,VLOOKUP(D734,K_navn!$A$2:$C$359,2),"")</f>
        <v/>
      </c>
      <c r="C734" s="297" t="str">
        <f>+IF(E734=2012,VLOOKUP(D734,K_navn!$A$2:$C$359,3),"")</f>
        <v/>
      </c>
      <c r="D734" s="115">
        <f>+'Ark1'!P2548</f>
        <v>3419</v>
      </c>
      <c r="E734" s="115">
        <f>+'Ark1'!C2548</f>
        <v>2016</v>
      </c>
      <c r="F734" s="116" t="str">
        <f>+IF('Ark1'!Q2548=0,"",'Ark1'!Q2548)</f>
        <v/>
      </c>
      <c r="G734" s="116">
        <f>+'Ark1'!R2548</f>
        <v>0</v>
      </c>
      <c r="H734" s="116">
        <f>+'Ark1'!S2548</f>
        <v>0</v>
      </c>
      <c r="I734" s="222" t="str">
        <f>+IF(G734=0,"",'Ark1'!AA2548)</f>
        <v/>
      </c>
      <c r="J734" s="222" t="str">
        <f>+IF(G734=0,"",'Ark1'!AB2548)</f>
        <v/>
      </c>
      <c r="K734" s="114" t="str">
        <f>+IF(G734=0,"",'Ark1'!U2548)</f>
        <v/>
      </c>
      <c r="L734" s="222" t="str">
        <f>+IF(G734=0,"",'Ark1'!W2548)</f>
        <v/>
      </c>
      <c r="M734" s="222" t="str">
        <f>+IF(G734=0,"",'Ark1'!X2548)</f>
        <v/>
      </c>
      <c r="N734" s="114" t="str">
        <f>+IF(G734=0,"",'Ark1'!Y2548)</f>
        <v/>
      </c>
      <c r="O734" s="116" t="str">
        <f>+IF(G734=0,"",'Ark1'!Z2548)</f>
        <v/>
      </c>
      <c r="P734" s="116" t="str">
        <f t="shared" si="11"/>
        <v/>
      </c>
      <c r="Q734" s="114" t="str">
        <f>+IF(G734=0,"",'Ark1'!T2548)</f>
        <v/>
      </c>
      <c r="R734" s="222" t="str">
        <f>+IF(G734=0,"",'Ark1'!V2548)</f>
        <v/>
      </c>
      <c r="S734" s="32"/>
      <c r="T734" s="35"/>
      <c r="U734" s="35"/>
      <c r="V734" s="35"/>
      <c r="W734" s="35"/>
      <c r="X734" s="35"/>
    </row>
    <row r="735" spans="1:24" x14ac:dyDescent="0.5">
      <c r="A735" s="32"/>
      <c r="B735" s="297" t="str">
        <f>+IF(E735=2012,VLOOKUP(D735,K_navn!$A$2:$C$359,2),"")</f>
        <v/>
      </c>
      <c r="C735" s="297" t="str">
        <f>+IF(E735=2012,VLOOKUP(D735,K_navn!$A$2:$C$359,3),"")</f>
        <v/>
      </c>
      <c r="D735" s="115">
        <f>+'Ark1'!P2549</f>
        <v>3419</v>
      </c>
      <c r="E735" s="115">
        <f>+'Ark1'!C2549</f>
        <v>2017</v>
      </c>
      <c r="F735" s="116" t="str">
        <f>+IF('Ark1'!Q2549=0,"",'Ark1'!Q2549)</f>
        <v/>
      </c>
      <c r="G735" s="116">
        <f>+'Ark1'!R2549</f>
        <v>0</v>
      </c>
      <c r="H735" s="116">
        <f>+'Ark1'!S2549</f>
        <v>0</v>
      </c>
      <c r="I735" s="222" t="str">
        <f>+IF(G735=0,"",'Ark1'!AA2549)</f>
        <v/>
      </c>
      <c r="J735" s="222" t="str">
        <f>+IF(G735=0,"",'Ark1'!AB2549)</f>
        <v/>
      </c>
      <c r="K735" s="114" t="str">
        <f>+IF(G735=0,"",'Ark1'!U2549)</f>
        <v/>
      </c>
      <c r="L735" s="222" t="str">
        <f>+IF(G735=0,"",'Ark1'!W2549)</f>
        <v/>
      </c>
      <c r="M735" s="222" t="str">
        <f>+IF(G735=0,"",'Ark1'!X2549)</f>
        <v/>
      </c>
      <c r="N735" s="114" t="str">
        <f>+IF(G735=0,"",'Ark1'!Y2549)</f>
        <v/>
      </c>
      <c r="O735" s="116" t="str">
        <f>+IF(G735=0,"",'Ark1'!Z2549)</f>
        <v/>
      </c>
      <c r="P735" s="116" t="str">
        <f t="shared" si="11"/>
        <v/>
      </c>
      <c r="Q735" s="114" t="str">
        <f>+IF(G735=0,"",'Ark1'!T2549)</f>
        <v/>
      </c>
      <c r="R735" s="222" t="str">
        <f>+IF(G735=0,"",'Ark1'!V2549)</f>
        <v/>
      </c>
      <c r="S735" s="32"/>
      <c r="T735" s="35"/>
      <c r="U735" s="35"/>
      <c r="V735" s="35"/>
      <c r="W735" s="35"/>
      <c r="X735" s="35"/>
    </row>
    <row r="736" spans="1:24" x14ac:dyDescent="0.5">
      <c r="A736" s="32"/>
      <c r="B736" s="297" t="str">
        <f>+IF(E736=2012,VLOOKUP(D736,K_navn!$A$2:$C$359,2),"")</f>
        <v/>
      </c>
      <c r="C736" s="297" t="str">
        <f>+IF(E736=2012,VLOOKUP(D736,K_navn!$A$2:$C$359,3),"")</f>
        <v/>
      </c>
      <c r="D736" s="115">
        <f>+'Ark1'!P2550</f>
        <v>3419</v>
      </c>
      <c r="E736" s="115">
        <f>+'Ark1'!C2550</f>
        <v>2018</v>
      </c>
      <c r="F736" s="116" t="str">
        <f>+IF('Ark1'!Q2550=0,"",'Ark1'!Q2550)</f>
        <v/>
      </c>
      <c r="G736" s="116">
        <f>+'Ark1'!R2550</f>
        <v>0</v>
      </c>
      <c r="H736" s="116">
        <f>+'Ark1'!S2550</f>
        <v>0</v>
      </c>
      <c r="I736" s="222" t="str">
        <f>+IF(G736=0,"",'Ark1'!AA2550)</f>
        <v/>
      </c>
      <c r="J736" s="222" t="str">
        <f>+IF(G736=0,"",'Ark1'!AB2550)</f>
        <v/>
      </c>
      <c r="K736" s="114" t="str">
        <f>+IF(G736=0,"",'Ark1'!U2550)</f>
        <v/>
      </c>
      <c r="L736" s="222" t="str">
        <f>+IF(G736=0,"",'Ark1'!W2550)</f>
        <v/>
      </c>
      <c r="M736" s="222" t="str">
        <f>+IF(G736=0,"",'Ark1'!X2550)</f>
        <v/>
      </c>
      <c r="N736" s="114" t="str">
        <f>+IF(G736=0,"",'Ark1'!Y2550)</f>
        <v/>
      </c>
      <c r="O736" s="116" t="str">
        <f>+IF(G736=0,"",'Ark1'!Z2550)</f>
        <v/>
      </c>
      <c r="P736" s="116" t="str">
        <f t="shared" si="11"/>
        <v/>
      </c>
      <c r="Q736" s="114" t="str">
        <f>+IF(G736=0,"",'Ark1'!T2550)</f>
        <v/>
      </c>
      <c r="R736" s="222" t="str">
        <f>+IF(G736=0,"",'Ark1'!V2550)</f>
        <v/>
      </c>
      <c r="S736" s="32"/>
      <c r="T736" s="35"/>
      <c r="U736" s="35"/>
      <c r="V736" s="35"/>
      <c r="W736" s="35"/>
      <c r="X736" s="35"/>
    </row>
    <row r="737" spans="1:24" x14ac:dyDescent="0.5">
      <c r="A737" s="32"/>
      <c r="B737" s="297" t="str">
        <f>+IF(E737=2012,VLOOKUP(D737,K_navn!$A$2:$C$359,2),"")</f>
        <v/>
      </c>
      <c r="C737" s="297" t="str">
        <f>+IF(E737=2012,VLOOKUP(D737,K_navn!$A$2:$C$359,3),"")</f>
        <v/>
      </c>
      <c r="D737" s="115">
        <f>+'Ark1'!P2551</f>
        <v>3419</v>
      </c>
      <c r="E737" s="115">
        <f>+'Ark1'!C2551</f>
        <v>2019</v>
      </c>
      <c r="F737" s="116" t="str">
        <f>+IF('Ark1'!Q2551=0,"",'Ark1'!Q2551)</f>
        <v/>
      </c>
      <c r="G737" s="116">
        <f>+'Ark1'!R2551</f>
        <v>0</v>
      </c>
      <c r="H737" s="116">
        <f>+'Ark1'!S2551</f>
        <v>0</v>
      </c>
      <c r="I737" s="222" t="str">
        <f>+IF(G737=0,"",'Ark1'!AA2551)</f>
        <v/>
      </c>
      <c r="J737" s="222" t="str">
        <f>+IF(G737=0,"",'Ark1'!AB2551)</f>
        <v/>
      </c>
      <c r="K737" s="114" t="str">
        <f>+IF(G737=0,"",'Ark1'!U2551)</f>
        <v/>
      </c>
      <c r="L737" s="222" t="str">
        <f>+IF(G737=0,"",'Ark1'!W2551)</f>
        <v/>
      </c>
      <c r="M737" s="222" t="str">
        <f>+IF(G737=0,"",'Ark1'!X2551)</f>
        <v/>
      </c>
      <c r="N737" s="114" t="str">
        <f>+IF(G737=0,"",'Ark1'!Y2551)</f>
        <v/>
      </c>
      <c r="O737" s="116" t="str">
        <f>+IF(G737=0,"",'Ark1'!Z2551)</f>
        <v/>
      </c>
      <c r="P737" s="116" t="str">
        <f t="shared" si="11"/>
        <v/>
      </c>
      <c r="Q737" s="114" t="str">
        <f>+IF(G737=0,"",'Ark1'!T2551)</f>
        <v/>
      </c>
      <c r="R737" s="222" t="str">
        <f>+IF(G737=0,"",'Ark1'!V2551)</f>
        <v/>
      </c>
      <c r="S737" s="32"/>
      <c r="T737" s="35"/>
      <c r="U737" s="35"/>
      <c r="V737" s="35"/>
      <c r="W737" s="35"/>
      <c r="X737" s="35"/>
    </row>
    <row r="738" spans="1:24" x14ac:dyDescent="0.5">
      <c r="A738" s="32"/>
      <c r="B738" s="297" t="str">
        <f>+IF(E738=2012,VLOOKUP(D738,K_navn!$A$2:$C$359,2),"")</f>
        <v/>
      </c>
      <c r="C738" s="297" t="str">
        <f>+IF(E738=2012,VLOOKUP(D738,K_navn!$A$2:$C$359,3),"")</f>
        <v/>
      </c>
      <c r="D738" s="115">
        <f>+'Ark1'!P2552</f>
        <v>3419</v>
      </c>
      <c r="E738" s="115">
        <f>+'Ark1'!C2552</f>
        <v>2020</v>
      </c>
      <c r="F738" s="116" t="str">
        <f>+IF('Ark1'!Q2552=0,"",'Ark1'!Q2552)</f>
        <v/>
      </c>
      <c r="G738" s="116">
        <f>+'Ark1'!R2552</f>
        <v>0</v>
      </c>
      <c r="H738" s="116">
        <f>+'Ark1'!S2552</f>
        <v>0</v>
      </c>
      <c r="I738" s="222" t="str">
        <f>+IF(G738=0,"",'Ark1'!AA2552)</f>
        <v/>
      </c>
      <c r="J738" s="222" t="str">
        <f>+IF(G738=0,"",'Ark1'!AB2552)</f>
        <v/>
      </c>
      <c r="K738" s="114" t="str">
        <f>+IF(G738=0,"",'Ark1'!U2552)</f>
        <v/>
      </c>
      <c r="L738" s="222" t="str">
        <f>+IF(G738=0,"",'Ark1'!W2552)</f>
        <v/>
      </c>
      <c r="M738" s="222" t="str">
        <f>+IF(G738=0,"",'Ark1'!X2552)</f>
        <v/>
      </c>
      <c r="N738" s="114" t="str">
        <f>+IF(G738=0,"",'Ark1'!Y2552)</f>
        <v/>
      </c>
      <c r="O738" s="116" t="str">
        <f>+IF(G738=0,"",'Ark1'!Z2552)</f>
        <v/>
      </c>
      <c r="P738" s="116" t="str">
        <f t="shared" si="11"/>
        <v/>
      </c>
      <c r="Q738" s="114" t="str">
        <f>+IF(G738=0,"",'Ark1'!T2552)</f>
        <v/>
      </c>
      <c r="R738" s="222" t="str">
        <f>+IF(G738=0,"",'Ark1'!V2552)</f>
        <v/>
      </c>
      <c r="S738" s="32"/>
      <c r="T738" s="35"/>
      <c r="U738" s="35"/>
      <c r="V738" s="35"/>
      <c r="W738" s="35"/>
      <c r="X738" s="35"/>
    </row>
    <row r="739" spans="1:24" x14ac:dyDescent="0.5">
      <c r="A739" s="32"/>
      <c r="B739" s="297" t="str">
        <f>+IF(E739=2012,VLOOKUP(D739,K_navn!$A$2:$C$359,2),"")</f>
        <v/>
      </c>
      <c r="C739" s="297" t="str">
        <f>+IF(E739=2012,VLOOKUP(D739,K_navn!$A$2:$C$359,3),"")</f>
        <v/>
      </c>
      <c r="D739" s="115">
        <f>+'Ark1'!P2553</f>
        <v>3419</v>
      </c>
      <c r="E739" s="115">
        <f>+'Ark1'!C2553</f>
        <v>2021</v>
      </c>
      <c r="F739" s="116" t="str">
        <f>+IF('Ark1'!Q2553=0,"",'Ark1'!Q2553)</f>
        <v/>
      </c>
      <c r="G739" s="116">
        <f>+'Ark1'!R2553</f>
        <v>0</v>
      </c>
      <c r="H739" s="116">
        <f>+'Ark1'!S2553</f>
        <v>0</v>
      </c>
      <c r="I739" s="222" t="str">
        <f>+IF(G739=0,"",'Ark1'!AA2553)</f>
        <v/>
      </c>
      <c r="J739" s="222" t="str">
        <f>+IF(G739=0,"",'Ark1'!AB2553)</f>
        <v/>
      </c>
      <c r="K739" s="114" t="str">
        <f>+IF(G739=0,"",'Ark1'!U2553)</f>
        <v/>
      </c>
      <c r="L739" s="222" t="str">
        <f>+IF(G739=0,"",'Ark1'!W2553)</f>
        <v/>
      </c>
      <c r="M739" s="222" t="str">
        <f>+IF(G739=0,"",'Ark1'!X2553)</f>
        <v/>
      </c>
      <c r="N739" s="114" t="str">
        <f>+IF(G739=0,"",'Ark1'!Y2553)</f>
        <v/>
      </c>
      <c r="O739" s="116" t="str">
        <f>+IF(G739=0,"",'Ark1'!Z2553)</f>
        <v/>
      </c>
      <c r="P739" s="116" t="str">
        <f t="shared" si="11"/>
        <v/>
      </c>
      <c r="Q739" s="114" t="str">
        <f>+IF(G739=0,"",'Ark1'!T2553)</f>
        <v/>
      </c>
      <c r="R739" s="222" t="str">
        <f>+IF(G739=0,"",'Ark1'!V2553)</f>
        <v/>
      </c>
      <c r="S739" s="32"/>
      <c r="T739" s="35"/>
      <c r="U739" s="35"/>
      <c r="V739" s="35"/>
      <c r="W739" s="35"/>
      <c r="X739" s="35"/>
    </row>
    <row r="740" spans="1:24" x14ac:dyDescent="0.5">
      <c r="A740" s="32"/>
      <c r="B740" s="297" t="str">
        <f>+IF(E740=2012,VLOOKUP(D740,K_navn!$A$2:$C$359,2),"")</f>
        <v/>
      </c>
      <c r="C740" s="297" t="str">
        <f>+IF(E740=2012,VLOOKUP(D740,K_navn!$A$2:$C$359,3),"")</f>
        <v/>
      </c>
      <c r="D740" s="115">
        <f>+'Ark1'!P2554</f>
        <v>3419</v>
      </c>
      <c r="E740" s="115">
        <f>+'Ark1'!C2554</f>
        <v>2022</v>
      </c>
      <c r="F740" s="116" t="str">
        <f>+IF('Ark1'!Q2554=0,"",'Ark1'!Q2554)</f>
        <v/>
      </c>
      <c r="G740" s="116">
        <f>+'Ark1'!R2554</f>
        <v>0</v>
      </c>
      <c r="H740" s="116">
        <f>+'Ark1'!S2554</f>
        <v>0</v>
      </c>
      <c r="I740" s="222" t="str">
        <f>+IF(G740=0,"",'Ark1'!AA2554)</f>
        <v/>
      </c>
      <c r="J740" s="222" t="str">
        <f>+IF(G740=0,"",'Ark1'!AB2554)</f>
        <v/>
      </c>
      <c r="K740" s="114" t="str">
        <f>+IF(G740=0,"",'Ark1'!U2554)</f>
        <v/>
      </c>
      <c r="L740" s="222" t="str">
        <f>+IF(G740=0,"",'Ark1'!W2554)</f>
        <v/>
      </c>
      <c r="M740" s="222" t="str">
        <f>+IF(G740=0,"",'Ark1'!X2554)</f>
        <v/>
      </c>
      <c r="N740" s="114" t="str">
        <f>+IF(G740=0,"",'Ark1'!Y2554)</f>
        <v/>
      </c>
      <c r="O740" s="116" t="str">
        <f>+IF(G740=0,"",'Ark1'!Z2554)</f>
        <v/>
      </c>
      <c r="P740" s="116" t="str">
        <f t="shared" si="11"/>
        <v/>
      </c>
      <c r="Q740" s="114" t="str">
        <f>+IF(G740=0,"",'Ark1'!T2554)</f>
        <v/>
      </c>
      <c r="R740" s="222" t="str">
        <f>+IF(G740=0,"",'Ark1'!V2554)</f>
        <v/>
      </c>
      <c r="S740" s="32"/>
      <c r="T740" s="35"/>
      <c r="U740" s="35"/>
      <c r="V740" s="35"/>
      <c r="W740" s="35"/>
      <c r="X740" s="35"/>
    </row>
    <row r="741" spans="1:24" x14ac:dyDescent="0.5">
      <c r="A741" s="32"/>
      <c r="B741" s="297" t="str">
        <f>+IF(E741=2012,VLOOKUP(D741,K_navn!$A$2:$C$359,2),"")</f>
        <v>Elverum</v>
      </c>
      <c r="C741" s="297" t="str">
        <f>+IF(E741=2012,VLOOKUP(D741,K_navn!$A$2:$C$359,3),"")</f>
        <v>Innlandet</v>
      </c>
      <c r="D741" s="115">
        <f>+'Ark1'!P2555</f>
        <v>3420</v>
      </c>
      <c r="E741" s="115">
        <f>+'Ark1'!C2555</f>
        <v>2012</v>
      </c>
      <c r="F741" s="116" t="str">
        <f>+IF('Ark1'!Q2555=0,"",'Ark1'!Q2555)</f>
        <v/>
      </c>
      <c r="G741" s="116">
        <f>+'Ark1'!R2555</f>
        <v>0</v>
      </c>
      <c r="H741" s="116">
        <f>+'Ark1'!S2555</f>
        <v>0</v>
      </c>
      <c r="I741" s="222" t="str">
        <f>+IF(G741=0,"",'Ark1'!AA2555)</f>
        <v/>
      </c>
      <c r="J741" s="222" t="str">
        <f>+IF(G741=0,"",'Ark1'!AB2555)</f>
        <v/>
      </c>
      <c r="K741" s="114" t="str">
        <f>+IF(G741=0,"",'Ark1'!U2555)</f>
        <v/>
      </c>
      <c r="L741" s="222" t="str">
        <f>+IF(G741=0,"",'Ark1'!W2555)</f>
        <v/>
      </c>
      <c r="M741" s="222" t="str">
        <f>+IF(G741=0,"",'Ark1'!X2555)</f>
        <v/>
      </c>
      <c r="N741" s="114" t="str">
        <f>+IF(G741=0,"",'Ark1'!Y2555)</f>
        <v/>
      </c>
      <c r="O741" s="116" t="str">
        <f>+IF(G741=0,"",'Ark1'!Z2555)</f>
        <v/>
      </c>
      <c r="P741" s="116" t="str">
        <f t="shared" si="11"/>
        <v/>
      </c>
      <c r="Q741" s="114" t="str">
        <f>+IF(G741=0,"",'Ark1'!T2555)</f>
        <v/>
      </c>
      <c r="R741" s="222" t="str">
        <f>+IF(G741=0,"",'Ark1'!V2555)</f>
        <v/>
      </c>
      <c r="S741" s="32"/>
      <c r="T741" s="35"/>
      <c r="U741" s="35"/>
      <c r="V741" s="35"/>
      <c r="W741" s="35"/>
      <c r="X741" s="35"/>
    </row>
    <row r="742" spans="1:24" x14ac:dyDescent="0.5">
      <c r="A742" s="32"/>
      <c r="B742" s="297" t="str">
        <f>+IF(E742=2012,VLOOKUP(D742,K_navn!$A$2:$C$359,2),"")</f>
        <v/>
      </c>
      <c r="C742" s="297" t="str">
        <f>+IF(E742=2012,VLOOKUP(D742,K_navn!$A$2:$C$359,3),"")</f>
        <v/>
      </c>
      <c r="D742" s="115">
        <f>+'Ark1'!P2556</f>
        <v>3420</v>
      </c>
      <c r="E742" s="115">
        <f>+'Ark1'!C2556</f>
        <v>2013</v>
      </c>
      <c r="F742" s="116" t="str">
        <f>+IF('Ark1'!Q2556=0,"",'Ark1'!Q2556)</f>
        <v/>
      </c>
      <c r="G742" s="116">
        <f>+'Ark1'!R2556</f>
        <v>0</v>
      </c>
      <c r="H742" s="116">
        <f>+'Ark1'!S2556</f>
        <v>0</v>
      </c>
      <c r="I742" s="222" t="str">
        <f>+IF(G742=0,"",'Ark1'!AA2556)</f>
        <v/>
      </c>
      <c r="J742" s="222" t="str">
        <f>+IF(G742=0,"",'Ark1'!AB2556)</f>
        <v/>
      </c>
      <c r="K742" s="114" t="str">
        <f>+IF(G742=0,"",'Ark1'!U2556)</f>
        <v/>
      </c>
      <c r="L742" s="222" t="str">
        <f>+IF(G742=0,"",'Ark1'!W2556)</f>
        <v/>
      </c>
      <c r="M742" s="222" t="str">
        <f>+IF(G742=0,"",'Ark1'!X2556)</f>
        <v/>
      </c>
      <c r="N742" s="114" t="str">
        <f>+IF(G742=0,"",'Ark1'!Y2556)</f>
        <v/>
      </c>
      <c r="O742" s="116" t="str">
        <f>+IF(G742=0,"",'Ark1'!Z2556)</f>
        <v/>
      </c>
      <c r="P742" s="116" t="str">
        <f t="shared" si="11"/>
        <v/>
      </c>
      <c r="Q742" s="114" t="str">
        <f>+IF(G742=0,"",'Ark1'!T2556)</f>
        <v/>
      </c>
      <c r="R742" s="222" t="str">
        <f>+IF(G742=0,"",'Ark1'!V2556)</f>
        <v/>
      </c>
      <c r="S742" s="32"/>
      <c r="T742" s="35"/>
      <c r="U742" s="35"/>
      <c r="V742" s="35"/>
      <c r="W742" s="35"/>
      <c r="X742" s="35"/>
    </row>
    <row r="743" spans="1:24" x14ac:dyDescent="0.5">
      <c r="A743" s="32"/>
      <c r="B743" s="297" t="str">
        <f>+IF(E743=2012,VLOOKUP(D743,K_navn!$A$2:$C$359,2),"")</f>
        <v/>
      </c>
      <c r="C743" s="297" t="str">
        <f>+IF(E743=2012,VLOOKUP(D743,K_navn!$A$2:$C$359,3),"")</f>
        <v/>
      </c>
      <c r="D743" s="115">
        <f>+'Ark1'!P2557</f>
        <v>3420</v>
      </c>
      <c r="E743" s="115">
        <f>+'Ark1'!C2557</f>
        <v>2014</v>
      </c>
      <c r="F743" s="116" t="str">
        <f>+IF('Ark1'!Q2557=0,"",'Ark1'!Q2557)</f>
        <v/>
      </c>
      <c r="G743" s="116">
        <f>+'Ark1'!R2557</f>
        <v>0</v>
      </c>
      <c r="H743" s="116">
        <f>+'Ark1'!S2557</f>
        <v>0</v>
      </c>
      <c r="I743" s="222" t="str">
        <f>+IF(G743=0,"",'Ark1'!AA2557)</f>
        <v/>
      </c>
      <c r="J743" s="222" t="str">
        <f>+IF(G743=0,"",'Ark1'!AB2557)</f>
        <v/>
      </c>
      <c r="K743" s="114" t="str">
        <f>+IF(G743=0,"",'Ark1'!U2557)</f>
        <v/>
      </c>
      <c r="L743" s="222" t="str">
        <f>+IF(G743=0,"",'Ark1'!W2557)</f>
        <v/>
      </c>
      <c r="M743" s="222" t="str">
        <f>+IF(G743=0,"",'Ark1'!X2557)</f>
        <v/>
      </c>
      <c r="N743" s="114" t="str">
        <f>+IF(G743=0,"",'Ark1'!Y2557)</f>
        <v/>
      </c>
      <c r="O743" s="116" t="str">
        <f>+IF(G743=0,"",'Ark1'!Z2557)</f>
        <v/>
      </c>
      <c r="P743" s="116" t="str">
        <f t="shared" si="11"/>
        <v/>
      </c>
      <c r="Q743" s="114" t="str">
        <f>+IF(G743=0,"",'Ark1'!T2557)</f>
        <v/>
      </c>
      <c r="R743" s="222" t="str">
        <f>+IF(G743=0,"",'Ark1'!V2557)</f>
        <v/>
      </c>
      <c r="S743" s="32"/>
      <c r="T743" s="35"/>
      <c r="U743" s="35"/>
      <c r="V743" s="35"/>
      <c r="W743" s="35"/>
      <c r="X743" s="35"/>
    </row>
    <row r="744" spans="1:24" x14ac:dyDescent="0.5">
      <c r="A744" s="32"/>
      <c r="B744" s="297" t="str">
        <f>+IF(E744=2012,VLOOKUP(D744,K_navn!$A$2:$C$359,2),"")</f>
        <v/>
      </c>
      <c r="C744" s="297" t="str">
        <f>+IF(E744=2012,VLOOKUP(D744,K_navn!$A$2:$C$359,3),"")</f>
        <v/>
      </c>
      <c r="D744" s="115">
        <f>+'Ark1'!P2558</f>
        <v>3420</v>
      </c>
      <c r="E744" s="115">
        <f>+'Ark1'!C2558</f>
        <v>2015</v>
      </c>
      <c r="F744" s="116">
        <f>+IF('Ark1'!Q2558=0,"",'Ark1'!Q2558)</f>
        <v>1</v>
      </c>
      <c r="G744" s="116">
        <f>+'Ark1'!R2558</f>
        <v>10</v>
      </c>
      <c r="H744" s="116">
        <f>+'Ark1'!S2558</f>
        <v>10</v>
      </c>
      <c r="I744" s="222">
        <f>+IF(G744=0,"",'Ark1'!AA2558)</f>
        <v>2.6349766804563777E-2</v>
      </c>
      <c r="J744" s="222">
        <f>+IF(G744=0,"",'Ark1'!AB2558)</f>
        <v>2.8344321369815975E-2</v>
      </c>
      <c r="K744" s="114">
        <f>+IF(G744=0,"",'Ark1'!U2558)</f>
        <v>58.6</v>
      </c>
      <c r="L744" s="222">
        <f>+IF(G744=0,"",'Ark1'!W2558)</f>
        <v>86.81</v>
      </c>
      <c r="M744" s="222">
        <f>+IF(G744=0,"",'Ark1'!X2558)</f>
        <v>11.337411521154291</v>
      </c>
      <c r="N744" s="114">
        <f>+IF(G744=0,"",'Ark1'!Y2558)</f>
        <v>1.9595917942265797</v>
      </c>
      <c r="O744" s="116">
        <f>+IF(G744=0,"",'Ark1'!Z2558)</f>
        <v>-12.360072265191063</v>
      </c>
      <c r="P744" s="116">
        <f t="shared" si="11"/>
        <v>10</v>
      </c>
      <c r="Q744" s="114">
        <f>+IF(G744=0,"",'Ark1'!T2558)</f>
        <v>15.2</v>
      </c>
      <c r="R744" s="222">
        <f>+IF(G744=0,"",'Ark1'!V2558)</f>
        <v>94.052004333694484</v>
      </c>
      <c r="S744" s="32"/>
      <c r="T744" s="35"/>
      <c r="U744" s="35"/>
      <c r="V744" s="35"/>
      <c r="W744" s="35"/>
      <c r="X744" s="35"/>
    </row>
    <row r="745" spans="1:24" x14ac:dyDescent="0.5">
      <c r="A745" s="32"/>
      <c r="B745" s="297" t="str">
        <f>+IF(E745=2012,VLOOKUP(D745,K_navn!$A$2:$C$359,2),"")</f>
        <v/>
      </c>
      <c r="C745" s="297" t="str">
        <f>+IF(E745=2012,VLOOKUP(D745,K_navn!$A$2:$C$359,3),"")</f>
        <v/>
      </c>
      <c r="D745" s="115">
        <f>+'Ark1'!P2559</f>
        <v>3420</v>
      </c>
      <c r="E745" s="115">
        <f>+'Ark1'!C2559</f>
        <v>2016</v>
      </c>
      <c r="F745" s="116">
        <f>+IF('Ark1'!Q2559=0,"",'Ark1'!Q2559)</f>
        <v>2</v>
      </c>
      <c r="G745" s="116">
        <f>+'Ark1'!R2559</f>
        <v>49</v>
      </c>
      <c r="H745" s="116">
        <f>+'Ark1'!S2559</f>
        <v>49</v>
      </c>
      <c r="I745" s="222">
        <f>+IF(G745=0,"",'Ark1'!AA2559)</f>
        <v>0.10448652337086316</v>
      </c>
      <c r="J745" s="222">
        <f>+IF(G745=0,"",'Ark1'!AB2559)</f>
        <v>0.10507394164414929</v>
      </c>
      <c r="K745" s="114">
        <f>+IF(G745=0,"",'Ark1'!U2559)</f>
        <v>59.95918367346939</v>
      </c>
      <c r="L745" s="222">
        <f>+IF(G745=0,"",'Ark1'!W2559)</f>
        <v>81.922448979591863</v>
      </c>
      <c r="M745" s="222">
        <f>+IF(G745=0,"",'Ark1'!X2559)</f>
        <v>12.785119943186922</v>
      </c>
      <c r="N745" s="114">
        <f>+IF(G745=0,"",'Ark1'!Y2559)</f>
        <v>2.1942334784841098</v>
      </c>
      <c r="O745" s="116">
        <f>+IF(G745=0,"",'Ark1'!Z2559)</f>
        <v>-37.83255199952545</v>
      </c>
      <c r="P745" s="116">
        <f t="shared" si="11"/>
        <v>24.5</v>
      </c>
      <c r="Q745" s="114">
        <f>+IF(G745=0,"",'Ark1'!T2559)</f>
        <v>15.897959183673466</v>
      </c>
      <c r="R745" s="222">
        <f>+IF(G745=0,"",'Ark1'!V2559)</f>
        <v>88.756716120901189</v>
      </c>
      <c r="S745" s="32"/>
      <c r="T745" s="35"/>
      <c r="U745" s="35"/>
      <c r="V745" s="35"/>
      <c r="W745" s="35"/>
      <c r="X745" s="35"/>
    </row>
    <row r="746" spans="1:24" x14ac:dyDescent="0.5">
      <c r="A746" s="32"/>
      <c r="B746" s="297" t="str">
        <f>+IF(E746=2012,VLOOKUP(D746,K_navn!$A$2:$C$359,2),"")</f>
        <v/>
      </c>
      <c r="C746" s="297" t="str">
        <f>+IF(E746=2012,VLOOKUP(D746,K_navn!$A$2:$C$359,3),"")</f>
        <v/>
      </c>
      <c r="D746" s="115">
        <f>+'Ark1'!P2560</f>
        <v>3420</v>
      </c>
      <c r="E746" s="115">
        <f>+'Ark1'!C2560</f>
        <v>2017</v>
      </c>
      <c r="F746" s="116">
        <f>+IF('Ark1'!Q2560=0,"",'Ark1'!Q2560)</f>
        <v>1</v>
      </c>
      <c r="G746" s="116">
        <f>+'Ark1'!R2560</f>
        <v>15</v>
      </c>
      <c r="H746" s="116">
        <f>+'Ark1'!S2560</f>
        <v>15</v>
      </c>
      <c r="I746" s="222">
        <f>+IF(G746=0,"",'Ark1'!AA2560)</f>
        <v>4.3281299593155791E-2</v>
      </c>
      <c r="J746" s="222">
        <f>+IF(G746=0,"",'Ark1'!AB2560)</f>
        <v>4.126875728473639E-2</v>
      </c>
      <c r="K746" s="114">
        <f>+IF(G746=0,"",'Ark1'!U2560)</f>
        <v>60.2</v>
      </c>
      <c r="L746" s="222">
        <f>+IF(G746=0,"",'Ark1'!W2560)</f>
        <v>77.826666666666654</v>
      </c>
      <c r="M746" s="222">
        <f>+IF(G746=0,"",'Ark1'!X2560)</f>
        <v>11.293565522996872</v>
      </c>
      <c r="N746" s="114">
        <f>+IF(G746=0,"",'Ark1'!Y2560)</f>
        <v>1.8330302779822301</v>
      </c>
      <c r="O746" s="116">
        <f>+IF(G746=0,"",'Ark1'!Z2560)</f>
        <v>-36.673763907821645</v>
      </c>
      <c r="P746" s="116">
        <f t="shared" si="11"/>
        <v>15</v>
      </c>
      <c r="Q746" s="114">
        <f>+IF(G746=0,"",'Ark1'!T2560)</f>
        <v>15.8</v>
      </c>
      <c r="R746" s="222">
        <f>+IF(G746=0,"",'Ark1'!V2560)</f>
        <v>84.319248826291073</v>
      </c>
      <c r="S746" s="32"/>
      <c r="T746" s="35"/>
      <c r="U746" s="35"/>
      <c r="V746" s="35"/>
      <c r="W746" s="35"/>
      <c r="X746" s="35"/>
    </row>
    <row r="747" spans="1:24" x14ac:dyDescent="0.5">
      <c r="A747" s="32"/>
      <c r="B747" s="297" t="str">
        <f>+IF(E747=2012,VLOOKUP(D747,K_navn!$A$2:$C$359,2),"")</f>
        <v/>
      </c>
      <c r="C747" s="297" t="str">
        <f>+IF(E747=2012,VLOOKUP(D747,K_navn!$A$2:$C$359,3),"")</f>
        <v/>
      </c>
      <c r="D747" s="115">
        <f>+'Ark1'!P2561</f>
        <v>3420</v>
      </c>
      <c r="E747" s="115">
        <f>+'Ark1'!C2561</f>
        <v>2018</v>
      </c>
      <c r="F747" s="116">
        <f>+IF('Ark1'!Q2561=0,"",'Ark1'!Q2561)</f>
        <v>1</v>
      </c>
      <c r="G747" s="116">
        <f>+'Ark1'!R2561</f>
        <v>2</v>
      </c>
      <c r="H747" s="116">
        <f>+'Ark1'!S2561</f>
        <v>2</v>
      </c>
      <c r="I747" s="222">
        <f>+IF(G747=0,"",'Ark1'!AA2561)</f>
        <v>7.9881774973039922E-3</v>
      </c>
      <c r="J747" s="222">
        <f>+IF(G747=0,"",'Ark1'!AB2561)</f>
        <v>7.8764244692662317E-3</v>
      </c>
      <c r="K747" s="114">
        <f>+IF(G747=0,"",'Ark1'!U2561)</f>
        <v>59.5</v>
      </c>
      <c r="L747" s="222">
        <f>+IF(G747=0,"",'Ark1'!W2561)</f>
        <v>79.2</v>
      </c>
      <c r="M747" s="222">
        <f>+IF(G747=0,"",'Ark1'!X2561)</f>
        <v>9.7999999999999989</v>
      </c>
      <c r="N747" s="114">
        <f>+IF(G747=0,"",'Ark1'!Y2561)</f>
        <v>0.5</v>
      </c>
      <c r="O747" s="116">
        <f>+IF(G747=0,"",'Ark1'!Z2561)</f>
        <v>99.999999999992554</v>
      </c>
      <c r="P747" s="116">
        <f t="shared" si="11"/>
        <v>2</v>
      </c>
      <c r="Q747" s="114">
        <f>+IF(G747=0,"",'Ark1'!T2561)</f>
        <v>15.5</v>
      </c>
      <c r="R747" s="222">
        <f>+IF(G747=0,"",'Ark1'!V2561)</f>
        <v>85.807150595883002</v>
      </c>
      <c r="S747" s="32"/>
      <c r="T747" s="35"/>
      <c r="U747" s="35"/>
      <c r="V747" s="35"/>
      <c r="W747" s="35"/>
      <c r="X747" s="35"/>
    </row>
    <row r="748" spans="1:24" x14ac:dyDescent="0.5">
      <c r="A748" s="32"/>
      <c r="B748" s="297" t="str">
        <f>+IF(E748=2012,VLOOKUP(D748,K_navn!$A$2:$C$359,2),"")</f>
        <v/>
      </c>
      <c r="C748" s="297" t="str">
        <f>+IF(E748=2012,VLOOKUP(D748,K_navn!$A$2:$C$359,3),"")</f>
        <v/>
      </c>
      <c r="D748" s="115">
        <f>+'Ark1'!P2562</f>
        <v>3420</v>
      </c>
      <c r="E748" s="115">
        <f>+'Ark1'!C2562</f>
        <v>2019</v>
      </c>
      <c r="F748" s="116">
        <f>+IF('Ark1'!Q2562=0,"",'Ark1'!Q2562)</f>
        <v>1</v>
      </c>
      <c r="G748" s="116">
        <f>+'Ark1'!R2562</f>
        <v>10</v>
      </c>
      <c r="H748" s="116">
        <f>+'Ark1'!S2562</f>
        <v>10</v>
      </c>
      <c r="I748" s="222">
        <f>+IF(G748=0,"",'Ark1'!AA2562)</f>
        <v>4.965243296921551E-2</v>
      </c>
      <c r="J748" s="222">
        <f>+IF(G748=0,"",'Ark1'!AB2562)</f>
        <v>4.5001020171458551E-2</v>
      </c>
      <c r="K748" s="114">
        <f>+IF(G748=0,"",'Ark1'!U2562)</f>
        <v>61.2</v>
      </c>
      <c r="L748" s="222">
        <f>+IF(G748=0,"",'Ark1'!W2562)</f>
        <v>72.809999999999988</v>
      </c>
      <c r="M748" s="222">
        <f>+IF(G748=0,"",'Ark1'!X2562)</f>
        <v>4.1927198809367043</v>
      </c>
      <c r="N748" s="114">
        <f>+IF(G748=0,"",'Ark1'!Y2562)</f>
        <v>2.0396078054368996</v>
      </c>
      <c r="O748" s="116">
        <f>+IF(G748=0,"",'Ark1'!Z2562)</f>
        <v>-63.05323457650811</v>
      </c>
      <c r="P748" s="116">
        <f t="shared" si="11"/>
        <v>10</v>
      </c>
      <c r="Q748" s="114">
        <f>+IF(G748=0,"",'Ark1'!T2562)</f>
        <v>16.399999999999999</v>
      </c>
      <c r="R748" s="222">
        <f>+IF(G748=0,"",'Ark1'!V2562)</f>
        <v>78.884073672806082</v>
      </c>
      <c r="S748" s="32"/>
      <c r="T748" s="35"/>
      <c r="U748" s="35"/>
      <c r="V748" s="35"/>
      <c r="W748" s="35"/>
      <c r="X748" s="35"/>
    </row>
    <row r="749" spans="1:24" x14ac:dyDescent="0.5">
      <c r="A749" s="32"/>
      <c r="B749" s="297" t="str">
        <f>+IF(E749=2012,VLOOKUP(D749,K_navn!$A$2:$C$359,2),"")</f>
        <v/>
      </c>
      <c r="C749" s="297" t="str">
        <f>+IF(E749=2012,VLOOKUP(D749,K_navn!$A$2:$C$359,3),"")</f>
        <v/>
      </c>
      <c r="D749" s="115">
        <f>+'Ark1'!P2563</f>
        <v>3420</v>
      </c>
      <c r="E749" s="115">
        <f>+'Ark1'!C2563</f>
        <v>2020</v>
      </c>
      <c r="F749" s="116" t="str">
        <f>+IF('Ark1'!Q2563=0,"",'Ark1'!Q2563)</f>
        <v/>
      </c>
      <c r="G749" s="116">
        <f>+'Ark1'!R2563</f>
        <v>0</v>
      </c>
      <c r="H749" s="116">
        <f>+'Ark1'!S2563</f>
        <v>0</v>
      </c>
      <c r="I749" s="222" t="str">
        <f>+IF(G749=0,"",'Ark1'!AA2563)</f>
        <v/>
      </c>
      <c r="J749" s="222" t="str">
        <f>+IF(G749=0,"",'Ark1'!AB2563)</f>
        <v/>
      </c>
      <c r="K749" s="114" t="str">
        <f>+IF(G749=0,"",'Ark1'!U2563)</f>
        <v/>
      </c>
      <c r="L749" s="222" t="str">
        <f>+IF(G749=0,"",'Ark1'!W2563)</f>
        <v/>
      </c>
      <c r="M749" s="222" t="str">
        <f>+IF(G749=0,"",'Ark1'!X2563)</f>
        <v/>
      </c>
      <c r="N749" s="114" t="str">
        <f>+IF(G749=0,"",'Ark1'!Y2563)</f>
        <v/>
      </c>
      <c r="O749" s="116" t="str">
        <f>+IF(G749=0,"",'Ark1'!Z2563)</f>
        <v/>
      </c>
      <c r="P749" s="116" t="str">
        <f t="shared" si="11"/>
        <v/>
      </c>
      <c r="Q749" s="114" t="str">
        <f>+IF(G749=0,"",'Ark1'!T2563)</f>
        <v/>
      </c>
      <c r="R749" s="222" t="str">
        <f>+IF(G749=0,"",'Ark1'!V2563)</f>
        <v/>
      </c>
      <c r="S749" s="32"/>
      <c r="T749" s="35"/>
      <c r="U749" s="35"/>
      <c r="V749" s="35"/>
      <c r="W749" s="35"/>
      <c r="X749" s="35"/>
    </row>
    <row r="750" spans="1:24" x14ac:dyDescent="0.5">
      <c r="A750" s="32"/>
      <c r="B750" s="297" t="str">
        <f>+IF(E750=2012,VLOOKUP(D750,K_navn!$A$2:$C$359,2),"")</f>
        <v/>
      </c>
      <c r="C750" s="297" t="str">
        <f>+IF(E750=2012,VLOOKUP(D750,K_navn!$A$2:$C$359,3),"")</f>
        <v/>
      </c>
      <c r="D750" s="115">
        <f>+'Ark1'!P2564</f>
        <v>3420</v>
      </c>
      <c r="E750" s="115">
        <f>+'Ark1'!C2564</f>
        <v>2021</v>
      </c>
      <c r="F750" s="116" t="str">
        <f>+IF('Ark1'!Q2564=0,"",'Ark1'!Q2564)</f>
        <v/>
      </c>
      <c r="G750" s="116">
        <f>+'Ark1'!R2564</f>
        <v>0</v>
      </c>
      <c r="H750" s="116">
        <f>+'Ark1'!S2564</f>
        <v>0</v>
      </c>
      <c r="I750" s="222" t="str">
        <f>+IF(G750=0,"",'Ark1'!AA2564)</f>
        <v/>
      </c>
      <c r="J750" s="222" t="str">
        <f>+IF(G750=0,"",'Ark1'!AB2564)</f>
        <v/>
      </c>
      <c r="K750" s="114" t="str">
        <f>+IF(G750=0,"",'Ark1'!U2564)</f>
        <v/>
      </c>
      <c r="L750" s="222" t="str">
        <f>+IF(G750=0,"",'Ark1'!W2564)</f>
        <v/>
      </c>
      <c r="M750" s="222" t="str">
        <f>+IF(G750=0,"",'Ark1'!X2564)</f>
        <v/>
      </c>
      <c r="N750" s="114" t="str">
        <f>+IF(G750=0,"",'Ark1'!Y2564)</f>
        <v/>
      </c>
      <c r="O750" s="116" t="str">
        <f>+IF(G750=0,"",'Ark1'!Z2564)</f>
        <v/>
      </c>
      <c r="P750" s="116" t="str">
        <f t="shared" si="11"/>
        <v/>
      </c>
      <c r="Q750" s="114" t="str">
        <f>+IF(G750=0,"",'Ark1'!T2564)</f>
        <v/>
      </c>
      <c r="R750" s="222" t="str">
        <f>+IF(G750=0,"",'Ark1'!V2564)</f>
        <v/>
      </c>
      <c r="S750" s="32"/>
      <c r="T750" s="35"/>
      <c r="U750" s="35"/>
      <c r="V750" s="35"/>
      <c r="W750" s="35"/>
      <c r="X750" s="35"/>
    </row>
    <row r="751" spans="1:24" x14ac:dyDescent="0.5">
      <c r="A751" s="32"/>
      <c r="B751" s="297" t="str">
        <f>+IF(E751=2012,VLOOKUP(D751,K_navn!$A$2:$C$359,2),"")</f>
        <v/>
      </c>
      <c r="C751" s="297" t="str">
        <f>+IF(E751=2012,VLOOKUP(D751,K_navn!$A$2:$C$359,3),"")</f>
        <v/>
      </c>
      <c r="D751" s="115">
        <f>+'Ark1'!P2565</f>
        <v>3420</v>
      </c>
      <c r="E751" s="115">
        <f>+'Ark1'!C2565</f>
        <v>2022</v>
      </c>
      <c r="F751" s="116" t="str">
        <f>+IF('Ark1'!Q2565=0,"",'Ark1'!Q2565)</f>
        <v/>
      </c>
      <c r="G751" s="116">
        <f>+'Ark1'!R2565</f>
        <v>0</v>
      </c>
      <c r="H751" s="116">
        <f>+'Ark1'!S2565</f>
        <v>0</v>
      </c>
      <c r="I751" s="222" t="str">
        <f>+IF(G751=0,"",'Ark1'!AA2565)</f>
        <v/>
      </c>
      <c r="J751" s="222" t="str">
        <f>+IF(G751=0,"",'Ark1'!AB2565)</f>
        <v/>
      </c>
      <c r="K751" s="114" t="str">
        <f>+IF(G751=0,"",'Ark1'!U2565)</f>
        <v/>
      </c>
      <c r="L751" s="222" t="str">
        <f>+IF(G751=0,"",'Ark1'!W2565)</f>
        <v/>
      </c>
      <c r="M751" s="222" t="str">
        <f>+IF(G751=0,"",'Ark1'!X2565)</f>
        <v/>
      </c>
      <c r="N751" s="114" t="str">
        <f>+IF(G751=0,"",'Ark1'!Y2565)</f>
        <v/>
      </c>
      <c r="O751" s="116" t="str">
        <f>+IF(G751=0,"",'Ark1'!Z2565)</f>
        <v/>
      </c>
      <c r="P751" s="116" t="str">
        <f t="shared" si="11"/>
        <v/>
      </c>
      <c r="Q751" s="114" t="str">
        <f>+IF(G751=0,"",'Ark1'!T2565)</f>
        <v/>
      </c>
      <c r="R751" s="222" t="str">
        <f>+IF(G751=0,"",'Ark1'!V2565)</f>
        <v/>
      </c>
      <c r="S751" s="32"/>
      <c r="T751" s="35"/>
      <c r="U751" s="35"/>
      <c r="V751" s="35"/>
      <c r="W751" s="35"/>
      <c r="X751" s="35"/>
    </row>
    <row r="752" spans="1:24" x14ac:dyDescent="0.5">
      <c r="A752" s="32"/>
      <c r="B752" s="297" t="str">
        <f>+IF(E752=2012,VLOOKUP(D752,K_navn!$A$2:$C$359,2),"")</f>
        <v>Trysil</v>
      </c>
      <c r="C752" s="297" t="str">
        <f>+IF(E752=2012,VLOOKUP(D752,K_navn!$A$2:$C$359,3),"")</f>
        <v>Innlandet</v>
      </c>
      <c r="D752" s="115">
        <f>+'Ark1'!P2566</f>
        <v>3421</v>
      </c>
      <c r="E752" s="115">
        <f>+'Ark1'!C2566</f>
        <v>2012</v>
      </c>
      <c r="F752" s="116" t="str">
        <f>+IF('Ark1'!Q2566=0,"",'Ark1'!Q2566)</f>
        <v/>
      </c>
      <c r="G752" s="116">
        <f>+'Ark1'!R2566</f>
        <v>0</v>
      </c>
      <c r="H752" s="116">
        <f>+'Ark1'!S2566</f>
        <v>0</v>
      </c>
      <c r="I752" s="222" t="str">
        <f>+IF(G752=0,"",'Ark1'!AA2566)</f>
        <v/>
      </c>
      <c r="J752" s="222" t="str">
        <f>+IF(G752=0,"",'Ark1'!AB2566)</f>
        <v/>
      </c>
      <c r="K752" s="114" t="str">
        <f>+IF(G752=0,"",'Ark1'!U2566)</f>
        <v/>
      </c>
      <c r="L752" s="222" t="str">
        <f>+IF(G752=0,"",'Ark1'!W2566)</f>
        <v/>
      </c>
      <c r="M752" s="222" t="str">
        <f>+IF(G752=0,"",'Ark1'!X2566)</f>
        <v/>
      </c>
      <c r="N752" s="114" t="str">
        <f>+IF(G752=0,"",'Ark1'!Y2566)</f>
        <v/>
      </c>
      <c r="O752" s="116" t="str">
        <f>+IF(G752=0,"",'Ark1'!Z2566)</f>
        <v/>
      </c>
      <c r="P752" s="116" t="str">
        <f t="shared" si="11"/>
        <v/>
      </c>
      <c r="Q752" s="114" t="str">
        <f>+IF(G752=0,"",'Ark1'!T2566)</f>
        <v/>
      </c>
      <c r="R752" s="222" t="str">
        <f>+IF(G752=0,"",'Ark1'!V2566)</f>
        <v/>
      </c>
      <c r="S752" s="32"/>
      <c r="T752" s="35"/>
      <c r="U752" s="35"/>
      <c r="V752" s="35"/>
      <c r="W752" s="35"/>
      <c r="X752" s="35"/>
    </row>
    <row r="753" spans="1:24" x14ac:dyDescent="0.5">
      <c r="A753" s="32"/>
      <c r="B753" s="297" t="str">
        <f>+IF(E753=2012,VLOOKUP(D753,K_navn!$A$2:$C$359,2),"")</f>
        <v/>
      </c>
      <c r="C753" s="297" t="str">
        <f>+IF(E753=2012,VLOOKUP(D753,K_navn!$A$2:$C$359,3),"")</f>
        <v/>
      </c>
      <c r="D753" s="115">
        <f>+'Ark1'!P2567</f>
        <v>3421</v>
      </c>
      <c r="E753" s="115">
        <f>+'Ark1'!C2567</f>
        <v>2013</v>
      </c>
      <c r="F753" s="116" t="str">
        <f>+IF('Ark1'!Q2567=0,"",'Ark1'!Q2567)</f>
        <v/>
      </c>
      <c r="G753" s="116">
        <f>+'Ark1'!R2567</f>
        <v>0</v>
      </c>
      <c r="H753" s="116">
        <f>+'Ark1'!S2567</f>
        <v>0</v>
      </c>
      <c r="I753" s="222" t="str">
        <f>+IF(G753=0,"",'Ark1'!AA2567)</f>
        <v/>
      </c>
      <c r="J753" s="222" t="str">
        <f>+IF(G753=0,"",'Ark1'!AB2567)</f>
        <v/>
      </c>
      <c r="K753" s="114" t="str">
        <f>+IF(G753=0,"",'Ark1'!U2567)</f>
        <v/>
      </c>
      <c r="L753" s="222" t="str">
        <f>+IF(G753=0,"",'Ark1'!W2567)</f>
        <v/>
      </c>
      <c r="M753" s="222" t="str">
        <f>+IF(G753=0,"",'Ark1'!X2567)</f>
        <v/>
      </c>
      <c r="N753" s="114" t="str">
        <f>+IF(G753=0,"",'Ark1'!Y2567)</f>
        <v/>
      </c>
      <c r="O753" s="116" t="str">
        <f>+IF(G753=0,"",'Ark1'!Z2567)</f>
        <v/>
      </c>
      <c r="P753" s="116" t="str">
        <f t="shared" si="11"/>
        <v/>
      </c>
      <c r="Q753" s="114" t="str">
        <f>+IF(G753=0,"",'Ark1'!T2567)</f>
        <v/>
      </c>
      <c r="R753" s="222" t="str">
        <f>+IF(G753=0,"",'Ark1'!V2567)</f>
        <v/>
      </c>
      <c r="S753" s="32"/>
      <c r="T753" s="35"/>
      <c r="U753" s="35"/>
      <c r="V753" s="35"/>
      <c r="W753" s="35"/>
      <c r="X753" s="35"/>
    </row>
    <row r="754" spans="1:24" x14ac:dyDescent="0.5">
      <c r="A754" s="32"/>
      <c r="B754" s="297" t="str">
        <f>+IF(E754=2012,VLOOKUP(D754,K_navn!$A$2:$C$359,2),"")</f>
        <v/>
      </c>
      <c r="C754" s="297" t="str">
        <f>+IF(E754=2012,VLOOKUP(D754,K_navn!$A$2:$C$359,3),"")</f>
        <v/>
      </c>
      <c r="D754" s="115">
        <f>+'Ark1'!P2568</f>
        <v>3421</v>
      </c>
      <c r="E754" s="115">
        <f>+'Ark1'!C2568</f>
        <v>2014</v>
      </c>
      <c r="F754" s="116">
        <f>+IF('Ark1'!Q2568=0,"",'Ark1'!Q2568)</f>
        <v>1</v>
      </c>
      <c r="G754" s="116">
        <f>+'Ark1'!R2568</f>
        <v>2</v>
      </c>
      <c r="H754" s="116">
        <f>+'Ark1'!S2568</f>
        <v>2</v>
      </c>
      <c r="I754" s="222">
        <f>+IF(G754=0,"",'Ark1'!AA2568)</f>
        <v>1.8816445573431179E-2</v>
      </c>
      <c r="J754" s="222">
        <f>+IF(G754=0,"",'Ark1'!AB2568)</f>
        <v>1.9612034967892912E-2</v>
      </c>
      <c r="K754" s="114">
        <f>+IF(G754=0,"",'Ark1'!U2568)</f>
        <v>61</v>
      </c>
      <c r="L754" s="222">
        <f>+IF(G754=0,"",'Ark1'!W2568)</f>
        <v>80.5</v>
      </c>
      <c r="M754" s="222">
        <f>+IF(G754=0,"",'Ark1'!X2568)</f>
        <v>11.200000000000022</v>
      </c>
      <c r="N754" s="114">
        <f>+IF(G754=0,"",'Ark1'!Y2568)</f>
        <v>3</v>
      </c>
      <c r="O754" s="116">
        <f>+IF(G754=0,"",'Ark1'!Z2568)</f>
        <v>-100.0000000000009</v>
      </c>
      <c r="P754" s="116">
        <f t="shared" si="11"/>
        <v>2</v>
      </c>
      <c r="Q754" s="114">
        <f>+IF(G754=0,"",'Ark1'!T2568)</f>
        <v>15.5</v>
      </c>
      <c r="R754" s="222">
        <f>+IF(G754=0,"",'Ark1'!V2568)</f>
        <v>87.215601300108347</v>
      </c>
      <c r="S754" s="32"/>
      <c r="T754" s="35"/>
      <c r="U754" s="35"/>
      <c r="V754" s="35"/>
      <c r="W754" s="35"/>
      <c r="X754" s="35"/>
    </row>
    <row r="755" spans="1:24" x14ac:dyDescent="0.5">
      <c r="A755" s="32"/>
      <c r="B755" s="297" t="str">
        <f>+IF(E755=2012,VLOOKUP(D755,K_navn!$A$2:$C$359,2),"")</f>
        <v/>
      </c>
      <c r="C755" s="297" t="str">
        <f>+IF(E755=2012,VLOOKUP(D755,K_navn!$A$2:$C$359,3),"")</f>
        <v/>
      </c>
      <c r="D755" s="115">
        <f>+'Ark1'!P2569</f>
        <v>3421</v>
      </c>
      <c r="E755" s="115">
        <f>+'Ark1'!C2569</f>
        <v>2015</v>
      </c>
      <c r="F755" s="116" t="str">
        <f>+IF('Ark1'!Q2569=0,"",'Ark1'!Q2569)</f>
        <v/>
      </c>
      <c r="G755" s="116">
        <f>+'Ark1'!R2569</f>
        <v>0</v>
      </c>
      <c r="H755" s="116">
        <f>+'Ark1'!S2569</f>
        <v>0</v>
      </c>
      <c r="I755" s="222" t="str">
        <f>+IF(G755=0,"",'Ark1'!AA2569)</f>
        <v/>
      </c>
      <c r="J755" s="222" t="str">
        <f>+IF(G755=0,"",'Ark1'!AB2569)</f>
        <v/>
      </c>
      <c r="K755" s="114" t="str">
        <f>+IF(G755=0,"",'Ark1'!U2569)</f>
        <v/>
      </c>
      <c r="L755" s="222" t="str">
        <f>+IF(G755=0,"",'Ark1'!W2569)</f>
        <v/>
      </c>
      <c r="M755" s="222" t="str">
        <f>+IF(G755=0,"",'Ark1'!X2569)</f>
        <v/>
      </c>
      <c r="N755" s="114" t="str">
        <f>+IF(G755=0,"",'Ark1'!Y2569)</f>
        <v/>
      </c>
      <c r="O755" s="116" t="str">
        <f>+IF(G755=0,"",'Ark1'!Z2569)</f>
        <v/>
      </c>
      <c r="P755" s="116" t="str">
        <f t="shared" si="11"/>
        <v/>
      </c>
      <c r="Q755" s="114" t="str">
        <f>+IF(G755=0,"",'Ark1'!T2569)</f>
        <v/>
      </c>
      <c r="R755" s="222" t="str">
        <f>+IF(G755=0,"",'Ark1'!V2569)</f>
        <v/>
      </c>
      <c r="S755" s="32"/>
      <c r="T755" s="35"/>
      <c r="U755" s="35"/>
      <c r="V755" s="35"/>
      <c r="W755" s="35"/>
      <c r="X755" s="35"/>
    </row>
    <row r="756" spans="1:24" x14ac:dyDescent="0.5">
      <c r="A756" s="32"/>
      <c r="B756" s="297" t="str">
        <f>+IF(E756=2012,VLOOKUP(D756,K_navn!$A$2:$C$359,2),"")</f>
        <v/>
      </c>
      <c r="C756" s="297" t="str">
        <f>+IF(E756=2012,VLOOKUP(D756,K_navn!$A$2:$C$359,3),"")</f>
        <v/>
      </c>
      <c r="D756" s="115">
        <f>+'Ark1'!P2570</f>
        <v>3421</v>
      </c>
      <c r="E756" s="115">
        <f>+'Ark1'!C2570</f>
        <v>2016</v>
      </c>
      <c r="F756" s="116" t="str">
        <f>+IF('Ark1'!Q2570=0,"",'Ark1'!Q2570)</f>
        <v/>
      </c>
      <c r="G756" s="116">
        <f>+'Ark1'!R2570</f>
        <v>0</v>
      </c>
      <c r="H756" s="116">
        <f>+'Ark1'!S2570</f>
        <v>0</v>
      </c>
      <c r="I756" s="222" t="str">
        <f>+IF(G756=0,"",'Ark1'!AA2570)</f>
        <v/>
      </c>
      <c r="J756" s="222" t="str">
        <f>+IF(G756=0,"",'Ark1'!AB2570)</f>
        <v/>
      </c>
      <c r="K756" s="114" t="str">
        <f>+IF(G756=0,"",'Ark1'!U2570)</f>
        <v/>
      </c>
      <c r="L756" s="222" t="str">
        <f>+IF(G756=0,"",'Ark1'!W2570)</f>
        <v/>
      </c>
      <c r="M756" s="222" t="str">
        <f>+IF(G756=0,"",'Ark1'!X2570)</f>
        <v/>
      </c>
      <c r="N756" s="114" t="str">
        <f>+IF(G756=0,"",'Ark1'!Y2570)</f>
        <v/>
      </c>
      <c r="O756" s="116" t="str">
        <f>+IF(G756=0,"",'Ark1'!Z2570)</f>
        <v/>
      </c>
      <c r="P756" s="116" t="str">
        <f t="shared" si="11"/>
        <v/>
      </c>
      <c r="Q756" s="114" t="str">
        <f>+IF(G756=0,"",'Ark1'!T2570)</f>
        <v/>
      </c>
      <c r="R756" s="222" t="str">
        <f>+IF(G756=0,"",'Ark1'!V2570)</f>
        <v/>
      </c>
      <c r="S756" s="32"/>
      <c r="T756" s="35"/>
      <c r="U756" s="35"/>
      <c r="V756" s="35"/>
      <c r="W756" s="35"/>
      <c r="X756" s="35"/>
    </row>
    <row r="757" spans="1:24" x14ac:dyDescent="0.5">
      <c r="A757" s="32"/>
      <c r="B757" s="297" t="str">
        <f>+IF(E757=2012,VLOOKUP(D757,K_navn!$A$2:$C$359,2),"")</f>
        <v/>
      </c>
      <c r="C757" s="297" t="str">
        <f>+IF(E757=2012,VLOOKUP(D757,K_navn!$A$2:$C$359,3),"")</f>
        <v/>
      </c>
      <c r="D757" s="115">
        <f>+'Ark1'!P2571</f>
        <v>3421</v>
      </c>
      <c r="E757" s="115">
        <f>+'Ark1'!C2571</f>
        <v>2017</v>
      </c>
      <c r="F757" s="116" t="str">
        <f>+IF('Ark1'!Q2571=0,"",'Ark1'!Q2571)</f>
        <v/>
      </c>
      <c r="G757" s="116">
        <f>+'Ark1'!R2571</f>
        <v>0</v>
      </c>
      <c r="H757" s="116">
        <f>+'Ark1'!S2571</f>
        <v>0</v>
      </c>
      <c r="I757" s="222" t="str">
        <f>+IF(G757=0,"",'Ark1'!AA2571)</f>
        <v/>
      </c>
      <c r="J757" s="222" t="str">
        <f>+IF(G757=0,"",'Ark1'!AB2571)</f>
        <v/>
      </c>
      <c r="K757" s="114" t="str">
        <f>+IF(G757=0,"",'Ark1'!U2571)</f>
        <v/>
      </c>
      <c r="L757" s="222" t="str">
        <f>+IF(G757=0,"",'Ark1'!W2571)</f>
        <v/>
      </c>
      <c r="M757" s="222" t="str">
        <f>+IF(G757=0,"",'Ark1'!X2571)</f>
        <v/>
      </c>
      <c r="N757" s="114" t="str">
        <f>+IF(G757=0,"",'Ark1'!Y2571)</f>
        <v/>
      </c>
      <c r="O757" s="116" t="str">
        <f>+IF(G757=0,"",'Ark1'!Z2571)</f>
        <v/>
      </c>
      <c r="P757" s="116" t="str">
        <f t="shared" si="11"/>
        <v/>
      </c>
      <c r="Q757" s="114" t="str">
        <f>+IF(G757=0,"",'Ark1'!T2571)</f>
        <v/>
      </c>
      <c r="R757" s="222" t="str">
        <f>+IF(G757=0,"",'Ark1'!V2571)</f>
        <v/>
      </c>
      <c r="S757" s="32"/>
      <c r="T757" s="35"/>
      <c r="U757" s="35"/>
      <c r="V757" s="35"/>
      <c r="W757" s="35"/>
      <c r="X757" s="35"/>
    </row>
    <row r="758" spans="1:24" x14ac:dyDescent="0.5">
      <c r="A758" s="32"/>
      <c r="B758" s="297" t="str">
        <f>+IF(E758=2012,VLOOKUP(D758,K_navn!$A$2:$C$359,2),"")</f>
        <v/>
      </c>
      <c r="C758" s="297" t="str">
        <f>+IF(E758=2012,VLOOKUP(D758,K_navn!$A$2:$C$359,3),"")</f>
        <v/>
      </c>
      <c r="D758" s="115">
        <f>+'Ark1'!P2572</f>
        <v>3421</v>
      </c>
      <c r="E758" s="115">
        <f>+'Ark1'!C2572</f>
        <v>2018</v>
      </c>
      <c r="F758" s="116" t="str">
        <f>+IF('Ark1'!Q2572=0,"",'Ark1'!Q2572)</f>
        <v/>
      </c>
      <c r="G758" s="116">
        <f>+'Ark1'!R2572</f>
        <v>0</v>
      </c>
      <c r="H758" s="116">
        <f>+'Ark1'!S2572</f>
        <v>0</v>
      </c>
      <c r="I758" s="222" t="str">
        <f>+IF(G758=0,"",'Ark1'!AA2572)</f>
        <v/>
      </c>
      <c r="J758" s="222" t="str">
        <f>+IF(G758=0,"",'Ark1'!AB2572)</f>
        <v/>
      </c>
      <c r="K758" s="114" t="str">
        <f>+IF(G758=0,"",'Ark1'!U2572)</f>
        <v/>
      </c>
      <c r="L758" s="222" t="str">
        <f>+IF(G758=0,"",'Ark1'!W2572)</f>
        <v/>
      </c>
      <c r="M758" s="222" t="str">
        <f>+IF(G758=0,"",'Ark1'!X2572)</f>
        <v/>
      </c>
      <c r="N758" s="114" t="str">
        <f>+IF(G758=0,"",'Ark1'!Y2572)</f>
        <v/>
      </c>
      <c r="O758" s="116" t="str">
        <f>+IF(G758=0,"",'Ark1'!Z2572)</f>
        <v/>
      </c>
      <c r="P758" s="116" t="str">
        <f t="shared" si="11"/>
        <v/>
      </c>
      <c r="Q758" s="114" t="str">
        <f>+IF(G758=0,"",'Ark1'!T2572)</f>
        <v/>
      </c>
      <c r="R758" s="222" t="str">
        <f>+IF(G758=0,"",'Ark1'!V2572)</f>
        <v/>
      </c>
      <c r="S758" s="32"/>
      <c r="T758" s="35"/>
      <c r="U758" s="35"/>
      <c r="V758" s="35"/>
      <c r="W758" s="35"/>
      <c r="X758" s="35"/>
    </row>
    <row r="759" spans="1:24" x14ac:dyDescent="0.5">
      <c r="A759" s="32"/>
      <c r="B759" s="297" t="str">
        <f>+IF(E759=2012,VLOOKUP(D759,K_navn!$A$2:$C$359,2),"")</f>
        <v/>
      </c>
      <c r="C759" s="297" t="str">
        <f>+IF(E759=2012,VLOOKUP(D759,K_navn!$A$2:$C$359,3),"")</f>
        <v/>
      </c>
      <c r="D759" s="115">
        <f>+'Ark1'!P2573</f>
        <v>3421</v>
      </c>
      <c r="E759" s="115">
        <f>+'Ark1'!C2573</f>
        <v>2019</v>
      </c>
      <c r="F759" s="116" t="str">
        <f>+IF('Ark1'!Q2573=0,"",'Ark1'!Q2573)</f>
        <v/>
      </c>
      <c r="G759" s="116">
        <f>+'Ark1'!R2573</f>
        <v>0</v>
      </c>
      <c r="H759" s="116">
        <f>+'Ark1'!S2573</f>
        <v>0</v>
      </c>
      <c r="I759" s="222" t="str">
        <f>+IF(G759=0,"",'Ark1'!AA2573)</f>
        <v/>
      </c>
      <c r="J759" s="222" t="str">
        <f>+IF(G759=0,"",'Ark1'!AB2573)</f>
        <v/>
      </c>
      <c r="K759" s="114" t="str">
        <f>+IF(G759=0,"",'Ark1'!U2573)</f>
        <v/>
      </c>
      <c r="L759" s="222" t="str">
        <f>+IF(G759=0,"",'Ark1'!W2573)</f>
        <v/>
      </c>
      <c r="M759" s="222" t="str">
        <f>+IF(G759=0,"",'Ark1'!X2573)</f>
        <v/>
      </c>
      <c r="N759" s="114" t="str">
        <f>+IF(G759=0,"",'Ark1'!Y2573)</f>
        <v/>
      </c>
      <c r="O759" s="116" t="str">
        <f>+IF(G759=0,"",'Ark1'!Z2573)</f>
        <v/>
      </c>
      <c r="P759" s="116" t="str">
        <f t="shared" si="11"/>
        <v/>
      </c>
      <c r="Q759" s="114" t="str">
        <f>+IF(G759=0,"",'Ark1'!T2573)</f>
        <v/>
      </c>
      <c r="R759" s="222" t="str">
        <f>+IF(G759=0,"",'Ark1'!V2573)</f>
        <v/>
      </c>
      <c r="S759" s="32"/>
      <c r="T759" s="35"/>
      <c r="U759" s="35"/>
      <c r="V759" s="35"/>
      <c r="W759" s="35"/>
      <c r="X759" s="35"/>
    </row>
    <row r="760" spans="1:24" x14ac:dyDescent="0.5">
      <c r="A760" s="32"/>
      <c r="B760" s="297" t="str">
        <f>+IF(E760=2012,VLOOKUP(D760,K_navn!$A$2:$C$359,2),"")</f>
        <v/>
      </c>
      <c r="C760" s="297" t="str">
        <f>+IF(E760=2012,VLOOKUP(D760,K_navn!$A$2:$C$359,3),"")</f>
        <v/>
      </c>
      <c r="D760" s="115">
        <f>+'Ark1'!P2574</f>
        <v>3421</v>
      </c>
      <c r="E760" s="115">
        <f>+'Ark1'!C2574</f>
        <v>2020</v>
      </c>
      <c r="F760" s="116" t="str">
        <f>+IF('Ark1'!Q2574=0,"",'Ark1'!Q2574)</f>
        <v/>
      </c>
      <c r="G760" s="116">
        <f>+'Ark1'!R2574</f>
        <v>0</v>
      </c>
      <c r="H760" s="116">
        <f>+'Ark1'!S2574</f>
        <v>0</v>
      </c>
      <c r="I760" s="222" t="str">
        <f>+IF(G760=0,"",'Ark1'!AA2574)</f>
        <v/>
      </c>
      <c r="J760" s="222" t="str">
        <f>+IF(G760=0,"",'Ark1'!AB2574)</f>
        <v/>
      </c>
      <c r="K760" s="114" t="str">
        <f>+IF(G760=0,"",'Ark1'!U2574)</f>
        <v/>
      </c>
      <c r="L760" s="222" t="str">
        <f>+IF(G760=0,"",'Ark1'!W2574)</f>
        <v/>
      </c>
      <c r="M760" s="222" t="str">
        <f>+IF(G760=0,"",'Ark1'!X2574)</f>
        <v/>
      </c>
      <c r="N760" s="114" t="str">
        <f>+IF(G760=0,"",'Ark1'!Y2574)</f>
        <v/>
      </c>
      <c r="O760" s="116" t="str">
        <f>+IF(G760=0,"",'Ark1'!Z2574)</f>
        <v/>
      </c>
      <c r="P760" s="116" t="str">
        <f t="shared" si="11"/>
        <v/>
      </c>
      <c r="Q760" s="114" t="str">
        <f>+IF(G760=0,"",'Ark1'!T2574)</f>
        <v/>
      </c>
      <c r="R760" s="222" t="str">
        <f>+IF(G760=0,"",'Ark1'!V2574)</f>
        <v/>
      </c>
      <c r="S760" s="32"/>
      <c r="T760" s="35"/>
      <c r="U760" s="35"/>
      <c r="V760" s="35"/>
      <c r="W760" s="35"/>
      <c r="X760" s="35"/>
    </row>
    <row r="761" spans="1:24" x14ac:dyDescent="0.5">
      <c r="A761" s="32"/>
      <c r="B761" s="297" t="str">
        <f>+IF(E761=2012,VLOOKUP(D761,K_navn!$A$2:$C$359,2),"")</f>
        <v/>
      </c>
      <c r="C761" s="297" t="str">
        <f>+IF(E761=2012,VLOOKUP(D761,K_navn!$A$2:$C$359,3),"")</f>
        <v/>
      </c>
      <c r="D761" s="115">
        <f>+'Ark1'!P2575</f>
        <v>3421</v>
      </c>
      <c r="E761" s="115">
        <f>+'Ark1'!C2575</f>
        <v>2021</v>
      </c>
      <c r="F761" s="116" t="str">
        <f>+IF('Ark1'!Q2575=0,"",'Ark1'!Q2575)</f>
        <v/>
      </c>
      <c r="G761" s="116">
        <f>+'Ark1'!R2575</f>
        <v>0</v>
      </c>
      <c r="H761" s="116">
        <f>+'Ark1'!S2575</f>
        <v>0</v>
      </c>
      <c r="I761" s="222" t="str">
        <f>+IF(G761=0,"",'Ark1'!AA2575)</f>
        <v/>
      </c>
      <c r="J761" s="222" t="str">
        <f>+IF(G761=0,"",'Ark1'!AB2575)</f>
        <v/>
      </c>
      <c r="K761" s="114" t="str">
        <f>+IF(G761=0,"",'Ark1'!U2575)</f>
        <v/>
      </c>
      <c r="L761" s="222" t="str">
        <f>+IF(G761=0,"",'Ark1'!W2575)</f>
        <v/>
      </c>
      <c r="M761" s="222" t="str">
        <f>+IF(G761=0,"",'Ark1'!X2575)</f>
        <v/>
      </c>
      <c r="N761" s="114" t="str">
        <f>+IF(G761=0,"",'Ark1'!Y2575)</f>
        <v/>
      </c>
      <c r="O761" s="116" t="str">
        <f>+IF(G761=0,"",'Ark1'!Z2575)</f>
        <v/>
      </c>
      <c r="P761" s="116" t="str">
        <f t="shared" si="11"/>
        <v/>
      </c>
      <c r="Q761" s="114" t="str">
        <f>+IF(G761=0,"",'Ark1'!T2575)</f>
        <v/>
      </c>
      <c r="R761" s="222" t="str">
        <f>+IF(G761=0,"",'Ark1'!V2575)</f>
        <v/>
      </c>
      <c r="S761" s="32"/>
      <c r="T761" s="35"/>
      <c r="U761" s="35"/>
      <c r="V761" s="35"/>
      <c r="W761" s="35"/>
      <c r="X761" s="35"/>
    </row>
    <row r="762" spans="1:24" x14ac:dyDescent="0.5">
      <c r="A762" s="32"/>
      <c r="B762" s="297" t="str">
        <f>+IF(E762=2012,VLOOKUP(D762,K_navn!$A$2:$C$359,2),"")</f>
        <v/>
      </c>
      <c r="C762" s="297" t="str">
        <f>+IF(E762=2012,VLOOKUP(D762,K_navn!$A$2:$C$359,3),"")</f>
        <v/>
      </c>
      <c r="D762" s="115">
        <f>+'Ark1'!P2576</f>
        <v>3421</v>
      </c>
      <c r="E762" s="115">
        <f>+'Ark1'!C2576</f>
        <v>2022</v>
      </c>
      <c r="F762" s="116">
        <f>+IF('Ark1'!Q2576=0,"",'Ark1'!Q2576)</f>
        <v>2</v>
      </c>
      <c r="G762" s="116">
        <f>+'Ark1'!R2576</f>
        <v>2</v>
      </c>
      <c r="H762" s="116">
        <f>+'Ark1'!S2576</f>
        <v>2</v>
      </c>
      <c r="I762" s="222">
        <f>+IF(G762=0,"",'Ark1'!AA2576)</f>
        <v>6.9432390210033001E-3</v>
      </c>
      <c r="J762" s="222">
        <f>+IF(G762=0,"",'Ark1'!AB2576)</f>
        <v>7.076156187753078E-3</v>
      </c>
      <c r="K762" s="114">
        <f>+IF(G762=0,"",'Ark1'!U2576)</f>
        <v>60.5</v>
      </c>
      <c r="L762" s="222">
        <f>+IF(G762=0,"",'Ark1'!W2576)</f>
        <v>87.4</v>
      </c>
      <c r="M762" s="222">
        <f>+IF(G762=0,"",'Ark1'!X2576)</f>
        <v>5.7999999999999501</v>
      </c>
      <c r="N762" s="114">
        <f>+IF(G762=0,"",'Ark1'!Y2576)</f>
        <v>1.5</v>
      </c>
      <c r="O762" s="116">
        <f>+IF(G762=0,"",'Ark1'!Z2576)</f>
        <v>-100.00000000000922</v>
      </c>
      <c r="P762" s="116">
        <f t="shared" si="11"/>
        <v>1</v>
      </c>
      <c r="Q762" s="114">
        <f>+IF(G762=0,"",'Ark1'!T2576)</f>
        <v>15.5</v>
      </c>
      <c r="R762" s="222">
        <f>+IF(G762=0,"",'Ark1'!V2576)</f>
        <v>94.691224268689041</v>
      </c>
      <c r="S762" s="32"/>
      <c r="T762" s="35"/>
      <c r="U762" s="35"/>
      <c r="V762" s="35"/>
      <c r="W762" s="35"/>
      <c r="X762" s="35"/>
    </row>
    <row r="763" spans="1:24" x14ac:dyDescent="0.5">
      <c r="A763" s="32"/>
      <c r="B763" s="297" t="str">
        <f>+IF(E763=2012,VLOOKUP(D763,K_navn!$A$2:$C$359,2),"")</f>
        <v>Åmot</v>
      </c>
      <c r="C763" s="297" t="str">
        <f>+IF(E763=2012,VLOOKUP(D763,K_navn!$A$2:$C$359,3),"")</f>
        <v>Innlandet</v>
      </c>
      <c r="D763" s="115">
        <f>+'Ark1'!P2577</f>
        <v>3422</v>
      </c>
      <c r="E763" s="115">
        <f>+'Ark1'!C2577</f>
        <v>2012</v>
      </c>
      <c r="F763" s="116" t="str">
        <f>+IF('Ark1'!Q2577=0,"",'Ark1'!Q2577)</f>
        <v/>
      </c>
      <c r="G763" s="116">
        <f>+'Ark1'!R2577</f>
        <v>0</v>
      </c>
      <c r="H763" s="116">
        <f>+'Ark1'!S2577</f>
        <v>0</v>
      </c>
      <c r="I763" s="222" t="str">
        <f>+IF(G763=0,"",'Ark1'!AA2577)</f>
        <v/>
      </c>
      <c r="J763" s="222" t="str">
        <f>+IF(G763=0,"",'Ark1'!AB2577)</f>
        <v/>
      </c>
      <c r="K763" s="114" t="str">
        <f>+IF(G763=0,"",'Ark1'!U2577)</f>
        <v/>
      </c>
      <c r="L763" s="222" t="str">
        <f>+IF(G763=0,"",'Ark1'!W2577)</f>
        <v/>
      </c>
      <c r="M763" s="222" t="str">
        <f>+IF(G763=0,"",'Ark1'!X2577)</f>
        <v/>
      </c>
      <c r="N763" s="114" t="str">
        <f>+IF(G763=0,"",'Ark1'!Y2577)</f>
        <v/>
      </c>
      <c r="O763" s="116" t="str">
        <f>+IF(G763=0,"",'Ark1'!Z2577)</f>
        <v/>
      </c>
      <c r="P763" s="116" t="str">
        <f t="shared" si="11"/>
        <v/>
      </c>
      <c r="Q763" s="114" t="str">
        <f>+IF(G763=0,"",'Ark1'!T2577)</f>
        <v/>
      </c>
      <c r="R763" s="222" t="str">
        <f>+IF(G763=0,"",'Ark1'!V2577)</f>
        <v/>
      </c>
      <c r="S763" s="32"/>
      <c r="T763" s="35"/>
      <c r="U763" s="35"/>
      <c r="V763" s="35"/>
      <c r="W763" s="35"/>
      <c r="X763" s="35"/>
    </row>
    <row r="764" spans="1:24" x14ac:dyDescent="0.5">
      <c r="A764" s="32"/>
      <c r="B764" s="297" t="str">
        <f>+IF(E764=2012,VLOOKUP(D764,K_navn!$A$2:$C$359,2),"")</f>
        <v/>
      </c>
      <c r="C764" s="297" t="str">
        <f>+IF(E764=2012,VLOOKUP(D764,K_navn!$A$2:$C$359,3),"")</f>
        <v/>
      </c>
      <c r="D764" s="115">
        <f>+'Ark1'!P2578</f>
        <v>3422</v>
      </c>
      <c r="E764" s="115">
        <f>+'Ark1'!C2578</f>
        <v>2013</v>
      </c>
      <c r="F764" s="116" t="str">
        <f>+IF('Ark1'!Q2578=0,"",'Ark1'!Q2578)</f>
        <v/>
      </c>
      <c r="G764" s="116">
        <f>+'Ark1'!R2578</f>
        <v>0</v>
      </c>
      <c r="H764" s="116">
        <f>+'Ark1'!S2578</f>
        <v>0</v>
      </c>
      <c r="I764" s="222" t="str">
        <f>+IF(G764=0,"",'Ark1'!AA2578)</f>
        <v/>
      </c>
      <c r="J764" s="222" t="str">
        <f>+IF(G764=0,"",'Ark1'!AB2578)</f>
        <v/>
      </c>
      <c r="K764" s="114" t="str">
        <f>+IF(G764=0,"",'Ark1'!U2578)</f>
        <v/>
      </c>
      <c r="L764" s="222" t="str">
        <f>+IF(G764=0,"",'Ark1'!W2578)</f>
        <v/>
      </c>
      <c r="M764" s="222" t="str">
        <f>+IF(G764=0,"",'Ark1'!X2578)</f>
        <v/>
      </c>
      <c r="N764" s="114" t="str">
        <f>+IF(G764=0,"",'Ark1'!Y2578)</f>
        <v/>
      </c>
      <c r="O764" s="116" t="str">
        <f>+IF(G764=0,"",'Ark1'!Z2578)</f>
        <v/>
      </c>
      <c r="P764" s="116" t="str">
        <f t="shared" si="11"/>
        <v/>
      </c>
      <c r="Q764" s="114" t="str">
        <f>+IF(G764=0,"",'Ark1'!T2578)</f>
        <v/>
      </c>
      <c r="R764" s="222" t="str">
        <f>+IF(G764=0,"",'Ark1'!V2578)</f>
        <v/>
      </c>
      <c r="S764" s="32"/>
      <c r="T764" s="35"/>
      <c r="U764" s="35"/>
      <c r="V764" s="35"/>
      <c r="W764" s="35"/>
      <c r="X764" s="35"/>
    </row>
    <row r="765" spans="1:24" x14ac:dyDescent="0.5">
      <c r="A765" s="32"/>
      <c r="B765" s="297" t="str">
        <f>+IF(E765=2012,VLOOKUP(D765,K_navn!$A$2:$C$359,2),"")</f>
        <v/>
      </c>
      <c r="C765" s="297" t="str">
        <f>+IF(E765=2012,VLOOKUP(D765,K_navn!$A$2:$C$359,3),"")</f>
        <v/>
      </c>
      <c r="D765" s="115">
        <f>+'Ark1'!P2579</f>
        <v>3422</v>
      </c>
      <c r="E765" s="115">
        <f>+'Ark1'!C2579</f>
        <v>2014</v>
      </c>
      <c r="F765" s="116" t="str">
        <f>+IF('Ark1'!Q2579=0,"",'Ark1'!Q2579)</f>
        <v/>
      </c>
      <c r="G765" s="116">
        <f>+'Ark1'!R2579</f>
        <v>0</v>
      </c>
      <c r="H765" s="116">
        <f>+'Ark1'!S2579</f>
        <v>0</v>
      </c>
      <c r="I765" s="222" t="str">
        <f>+IF(G765=0,"",'Ark1'!AA2579)</f>
        <v/>
      </c>
      <c r="J765" s="222" t="str">
        <f>+IF(G765=0,"",'Ark1'!AB2579)</f>
        <v/>
      </c>
      <c r="K765" s="114" t="str">
        <f>+IF(G765=0,"",'Ark1'!U2579)</f>
        <v/>
      </c>
      <c r="L765" s="222" t="str">
        <f>+IF(G765=0,"",'Ark1'!W2579)</f>
        <v/>
      </c>
      <c r="M765" s="222" t="str">
        <f>+IF(G765=0,"",'Ark1'!X2579)</f>
        <v/>
      </c>
      <c r="N765" s="114" t="str">
        <f>+IF(G765=0,"",'Ark1'!Y2579)</f>
        <v/>
      </c>
      <c r="O765" s="116" t="str">
        <f>+IF(G765=0,"",'Ark1'!Z2579)</f>
        <v/>
      </c>
      <c r="P765" s="116" t="str">
        <f t="shared" si="11"/>
        <v/>
      </c>
      <c r="Q765" s="114" t="str">
        <f>+IF(G765=0,"",'Ark1'!T2579)</f>
        <v/>
      </c>
      <c r="R765" s="222" t="str">
        <f>+IF(G765=0,"",'Ark1'!V2579)</f>
        <v/>
      </c>
      <c r="S765" s="32"/>
      <c r="T765" s="35"/>
      <c r="U765" s="35"/>
      <c r="V765" s="35"/>
      <c r="W765" s="35"/>
      <c r="X765" s="35"/>
    </row>
    <row r="766" spans="1:24" x14ac:dyDescent="0.5">
      <c r="A766" s="32"/>
      <c r="B766" s="297" t="str">
        <f>+IF(E766=2012,VLOOKUP(D766,K_navn!$A$2:$C$359,2),"")</f>
        <v/>
      </c>
      <c r="C766" s="297" t="str">
        <f>+IF(E766=2012,VLOOKUP(D766,K_navn!$A$2:$C$359,3),"")</f>
        <v/>
      </c>
      <c r="D766" s="115">
        <f>+'Ark1'!P2580</f>
        <v>3422</v>
      </c>
      <c r="E766" s="115">
        <f>+'Ark1'!C2580</f>
        <v>2015</v>
      </c>
      <c r="F766" s="116" t="str">
        <f>+IF('Ark1'!Q2580=0,"",'Ark1'!Q2580)</f>
        <v/>
      </c>
      <c r="G766" s="116">
        <f>+'Ark1'!R2580</f>
        <v>0</v>
      </c>
      <c r="H766" s="116">
        <f>+'Ark1'!S2580</f>
        <v>0</v>
      </c>
      <c r="I766" s="222" t="str">
        <f>+IF(G766=0,"",'Ark1'!AA2580)</f>
        <v/>
      </c>
      <c r="J766" s="222" t="str">
        <f>+IF(G766=0,"",'Ark1'!AB2580)</f>
        <v/>
      </c>
      <c r="K766" s="114" t="str">
        <f>+IF(G766=0,"",'Ark1'!U2580)</f>
        <v/>
      </c>
      <c r="L766" s="222" t="str">
        <f>+IF(G766=0,"",'Ark1'!W2580)</f>
        <v/>
      </c>
      <c r="M766" s="222" t="str">
        <f>+IF(G766=0,"",'Ark1'!X2580)</f>
        <v/>
      </c>
      <c r="N766" s="114" t="str">
        <f>+IF(G766=0,"",'Ark1'!Y2580)</f>
        <v/>
      </c>
      <c r="O766" s="116" t="str">
        <f>+IF(G766=0,"",'Ark1'!Z2580)</f>
        <v/>
      </c>
      <c r="P766" s="116" t="str">
        <f t="shared" si="11"/>
        <v/>
      </c>
      <c r="Q766" s="114" t="str">
        <f>+IF(G766=0,"",'Ark1'!T2580)</f>
        <v/>
      </c>
      <c r="R766" s="222" t="str">
        <f>+IF(G766=0,"",'Ark1'!V2580)</f>
        <v/>
      </c>
      <c r="S766" s="32"/>
      <c r="T766" s="35"/>
      <c r="U766" s="35"/>
      <c r="V766" s="35"/>
      <c r="W766" s="35"/>
      <c r="X766" s="35"/>
    </row>
    <row r="767" spans="1:24" x14ac:dyDescent="0.5">
      <c r="A767" s="32"/>
      <c r="B767" s="297" t="str">
        <f>+IF(E767=2012,VLOOKUP(D767,K_navn!$A$2:$C$359,2),"")</f>
        <v/>
      </c>
      <c r="C767" s="297" t="str">
        <f>+IF(E767=2012,VLOOKUP(D767,K_navn!$A$2:$C$359,3),"")</f>
        <v/>
      </c>
      <c r="D767" s="115">
        <f>+'Ark1'!P2581</f>
        <v>3422</v>
      </c>
      <c r="E767" s="115">
        <f>+'Ark1'!C2581</f>
        <v>2016</v>
      </c>
      <c r="F767" s="116" t="str">
        <f>+IF('Ark1'!Q2581=0,"",'Ark1'!Q2581)</f>
        <v/>
      </c>
      <c r="G767" s="116">
        <f>+'Ark1'!R2581</f>
        <v>0</v>
      </c>
      <c r="H767" s="116">
        <f>+'Ark1'!S2581</f>
        <v>0</v>
      </c>
      <c r="I767" s="222" t="str">
        <f>+IF(G767=0,"",'Ark1'!AA2581)</f>
        <v/>
      </c>
      <c r="J767" s="222" t="str">
        <f>+IF(G767=0,"",'Ark1'!AB2581)</f>
        <v/>
      </c>
      <c r="K767" s="114" t="str">
        <f>+IF(G767=0,"",'Ark1'!U2581)</f>
        <v/>
      </c>
      <c r="L767" s="222" t="str">
        <f>+IF(G767=0,"",'Ark1'!W2581)</f>
        <v/>
      </c>
      <c r="M767" s="222" t="str">
        <f>+IF(G767=0,"",'Ark1'!X2581)</f>
        <v/>
      </c>
      <c r="N767" s="114" t="str">
        <f>+IF(G767=0,"",'Ark1'!Y2581)</f>
        <v/>
      </c>
      <c r="O767" s="116" t="str">
        <f>+IF(G767=0,"",'Ark1'!Z2581)</f>
        <v/>
      </c>
      <c r="P767" s="116" t="str">
        <f t="shared" si="11"/>
        <v/>
      </c>
      <c r="Q767" s="114" t="str">
        <f>+IF(G767=0,"",'Ark1'!T2581)</f>
        <v/>
      </c>
      <c r="R767" s="222" t="str">
        <f>+IF(G767=0,"",'Ark1'!V2581)</f>
        <v/>
      </c>
      <c r="S767" s="32"/>
      <c r="T767" s="35"/>
      <c r="U767" s="35"/>
      <c r="V767" s="35"/>
      <c r="W767" s="35"/>
      <c r="X767" s="35"/>
    </row>
    <row r="768" spans="1:24" x14ac:dyDescent="0.5">
      <c r="A768" s="32"/>
      <c r="B768" s="297" t="str">
        <f>+IF(E768=2012,VLOOKUP(D768,K_navn!$A$2:$C$359,2),"")</f>
        <v/>
      </c>
      <c r="C768" s="297" t="str">
        <f>+IF(E768=2012,VLOOKUP(D768,K_navn!$A$2:$C$359,3),"")</f>
        <v/>
      </c>
      <c r="D768" s="115">
        <f>+'Ark1'!P2582</f>
        <v>3422</v>
      </c>
      <c r="E768" s="115">
        <f>+'Ark1'!C2582</f>
        <v>2017</v>
      </c>
      <c r="F768" s="116" t="str">
        <f>+IF('Ark1'!Q2582=0,"",'Ark1'!Q2582)</f>
        <v/>
      </c>
      <c r="G768" s="116">
        <f>+'Ark1'!R2582</f>
        <v>0</v>
      </c>
      <c r="H768" s="116">
        <f>+'Ark1'!S2582</f>
        <v>0</v>
      </c>
      <c r="I768" s="222" t="str">
        <f>+IF(G768=0,"",'Ark1'!AA2582)</f>
        <v/>
      </c>
      <c r="J768" s="222" t="str">
        <f>+IF(G768=0,"",'Ark1'!AB2582)</f>
        <v/>
      </c>
      <c r="K768" s="114" t="str">
        <f>+IF(G768=0,"",'Ark1'!U2582)</f>
        <v/>
      </c>
      <c r="L768" s="222" t="str">
        <f>+IF(G768=0,"",'Ark1'!W2582)</f>
        <v/>
      </c>
      <c r="M768" s="222" t="str">
        <f>+IF(G768=0,"",'Ark1'!X2582)</f>
        <v/>
      </c>
      <c r="N768" s="114" t="str">
        <f>+IF(G768=0,"",'Ark1'!Y2582)</f>
        <v/>
      </c>
      <c r="O768" s="116" t="str">
        <f>+IF(G768=0,"",'Ark1'!Z2582)</f>
        <v/>
      </c>
      <c r="P768" s="116" t="str">
        <f t="shared" si="11"/>
        <v/>
      </c>
      <c r="Q768" s="114" t="str">
        <f>+IF(G768=0,"",'Ark1'!T2582)</f>
        <v/>
      </c>
      <c r="R768" s="222" t="str">
        <f>+IF(G768=0,"",'Ark1'!V2582)</f>
        <v/>
      </c>
      <c r="S768" s="32"/>
      <c r="T768" s="35"/>
      <c r="U768" s="35"/>
      <c r="V768" s="35"/>
      <c r="W768" s="35"/>
      <c r="X768" s="35"/>
    </row>
    <row r="769" spans="1:24" x14ac:dyDescent="0.5">
      <c r="A769" s="32"/>
      <c r="B769" s="297" t="str">
        <f>+IF(E769=2012,VLOOKUP(D769,K_navn!$A$2:$C$359,2),"")</f>
        <v/>
      </c>
      <c r="C769" s="297" t="str">
        <f>+IF(E769=2012,VLOOKUP(D769,K_navn!$A$2:$C$359,3),"")</f>
        <v/>
      </c>
      <c r="D769" s="115">
        <f>+'Ark1'!P2583</f>
        <v>3422</v>
      </c>
      <c r="E769" s="115">
        <f>+'Ark1'!C2583</f>
        <v>2018</v>
      </c>
      <c r="F769" s="116" t="str">
        <f>+IF('Ark1'!Q2583=0,"",'Ark1'!Q2583)</f>
        <v/>
      </c>
      <c r="G769" s="116">
        <f>+'Ark1'!R2583</f>
        <v>0</v>
      </c>
      <c r="H769" s="116">
        <f>+'Ark1'!S2583</f>
        <v>0</v>
      </c>
      <c r="I769" s="222" t="str">
        <f>+IF(G769=0,"",'Ark1'!AA2583)</f>
        <v/>
      </c>
      <c r="J769" s="222" t="str">
        <f>+IF(G769=0,"",'Ark1'!AB2583)</f>
        <v/>
      </c>
      <c r="K769" s="114" t="str">
        <f>+IF(G769=0,"",'Ark1'!U2583)</f>
        <v/>
      </c>
      <c r="L769" s="222" t="str">
        <f>+IF(G769=0,"",'Ark1'!W2583)</f>
        <v/>
      </c>
      <c r="M769" s="222" t="str">
        <f>+IF(G769=0,"",'Ark1'!X2583)</f>
        <v/>
      </c>
      <c r="N769" s="114" t="str">
        <f>+IF(G769=0,"",'Ark1'!Y2583)</f>
        <v/>
      </c>
      <c r="O769" s="116" t="str">
        <f>+IF(G769=0,"",'Ark1'!Z2583)</f>
        <v/>
      </c>
      <c r="P769" s="116" t="str">
        <f t="shared" si="11"/>
        <v/>
      </c>
      <c r="Q769" s="114" t="str">
        <f>+IF(G769=0,"",'Ark1'!T2583)</f>
        <v/>
      </c>
      <c r="R769" s="222" t="str">
        <f>+IF(G769=0,"",'Ark1'!V2583)</f>
        <v/>
      </c>
      <c r="S769" s="32"/>
      <c r="T769" s="35"/>
      <c r="U769" s="35"/>
      <c r="V769" s="35"/>
      <c r="W769" s="35"/>
      <c r="X769" s="35"/>
    </row>
    <row r="770" spans="1:24" x14ac:dyDescent="0.5">
      <c r="A770" s="32"/>
      <c r="B770" s="297" t="str">
        <f>+IF(E770=2012,VLOOKUP(D770,K_navn!$A$2:$C$359,2),"")</f>
        <v/>
      </c>
      <c r="C770" s="297" t="str">
        <f>+IF(E770=2012,VLOOKUP(D770,K_navn!$A$2:$C$359,3),"")</f>
        <v/>
      </c>
      <c r="D770" s="115">
        <f>+'Ark1'!P2584</f>
        <v>3422</v>
      </c>
      <c r="E770" s="115">
        <f>+'Ark1'!C2584</f>
        <v>2019</v>
      </c>
      <c r="F770" s="116" t="str">
        <f>+IF('Ark1'!Q2584=0,"",'Ark1'!Q2584)</f>
        <v/>
      </c>
      <c r="G770" s="116">
        <f>+'Ark1'!R2584</f>
        <v>0</v>
      </c>
      <c r="H770" s="116">
        <f>+'Ark1'!S2584</f>
        <v>0</v>
      </c>
      <c r="I770" s="222" t="str">
        <f>+IF(G770=0,"",'Ark1'!AA2584)</f>
        <v/>
      </c>
      <c r="J770" s="222" t="str">
        <f>+IF(G770=0,"",'Ark1'!AB2584)</f>
        <v/>
      </c>
      <c r="K770" s="114" t="str">
        <f>+IF(G770=0,"",'Ark1'!U2584)</f>
        <v/>
      </c>
      <c r="L770" s="222" t="str">
        <f>+IF(G770=0,"",'Ark1'!W2584)</f>
        <v/>
      </c>
      <c r="M770" s="222" t="str">
        <f>+IF(G770=0,"",'Ark1'!X2584)</f>
        <v/>
      </c>
      <c r="N770" s="114" t="str">
        <f>+IF(G770=0,"",'Ark1'!Y2584)</f>
        <v/>
      </c>
      <c r="O770" s="116" t="str">
        <f>+IF(G770=0,"",'Ark1'!Z2584)</f>
        <v/>
      </c>
      <c r="P770" s="116" t="str">
        <f t="shared" si="11"/>
        <v/>
      </c>
      <c r="Q770" s="114" t="str">
        <f>+IF(G770=0,"",'Ark1'!T2584)</f>
        <v/>
      </c>
      <c r="R770" s="222" t="str">
        <f>+IF(G770=0,"",'Ark1'!V2584)</f>
        <v/>
      </c>
      <c r="S770" s="32"/>
      <c r="T770" s="35"/>
      <c r="U770" s="35"/>
      <c r="V770" s="35"/>
      <c r="W770" s="35"/>
      <c r="X770" s="35"/>
    </row>
    <row r="771" spans="1:24" x14ac:dyDescent="0.5">
      <c r="A771" s="32"/>
      <c r="B771" s="297" t="str">
        <f>+IF(E771=2012,VLOOKUP(D771,K_navn!$A$2:$C$359,2),"")</f>
        <v/>
      </c>
      <c r="C771" s="297" t="str">
        <f>+IF(E771=2012,VLOOKUP(D771,K_navn!$A$2:$C$359,3),"")</f>
        <v/>
      </c>
      <c r="D771" s="115">
        <f>+'Ark1'!P2585</f>
        <v>3422</v>
      </c>
      <c r="E771" s="115">
        <f>+'Ark1'!C2585</f>
        <v>2020</v>
      </c>
      <c r="F771" s="116" t="str">
        <f>+IF('Ark1'!Q2585=0,"",'Ark1'!Q2585)</f>
        <v/>
      </c>
      <c r="G771" s="116">
        <f>+'Ark1'!R2585</f>
        <v>0</v>
      </c>
      <c r="H771" s="116">
        <f>+'Ark1'!S2585</f>
        <v>0</v>
      </c>
      <c r="I771" s="222" t="str">
        <f>+IF(G771=0,"",'Ark1'!AA2585)</f>
        <v/>
      </c>
      <c r="J771" s="222" t="str">
        <f>+IF(G771=0,"",'Ark1'!AB2585)</f>
        <v/>
      </c>
      <c r="K771" s="114" t="str">
        <f>+IF(G771=0,"",'Ark1'!U2585)</f>
        <v/>
      </c>
      <c r="L771" s="222" t="str">
        <f>+IF(G771=0,"",'Ark1'!W2585)</f>
        <v/>
      </c>
      <c r="M771" s="222" t="str">
        <f>+IF(G771=0,"",'Ark1'!X2585)</f>
        <v/>
      </c>
      <c r="N771" s="114" t="str">
        <f>+IF(G771=0,"",'Ark1'!Y2585)</f>
        <v/>
      </c>
      <c r="O771" s="116" t="str">
        <f>+IF(G771=0,"",'Ark1'!Z2585)</f>
        <v/>
      </c>
      <c r="P771" s="116" t="str">
        <f t="shared" si="11"/>
        <v/>
      </c>
      <c r="Q771" s="114" t="str">
        <f>+IF(G771=0,"",'Ark1'!T2585)</f>
        <v/>
      </c>
      <c r="R771" s="222" t="str">
        <f>+IF(G771=0,"",'Ark1'!V2585)</f>
        <v/>
      </c>
      <c r="S771" s="32"/>
      <c r="T771" s="35"/>
      <c r="U771" s="35"/>
      <c r="V771" s="35"/>
      <c r="W771" s="35"/>
      <c r="X771" s="35"/>
    </row>
    <row r="772" spans="1:24" x14ac:dyDescent="0.5">
      <c r="A772" s="32"/>
      <c r="B772" s="297" t="str">
        <f>+IF(E772=2012,VLOOKUP(D772,K_navn!$A$2:$C$359,2),"")</f>
        <v/>
      </c>
      <c r="C772" s="297" t="str">
        <f>+IF(E772=2012,VLOOKUP(D772,K_navn!$A$2:$C$359,3),"")</f>
        <v/>
      </c>
      <c r="D772" s="115">
        <f>+'Ark1'!P2586</f>
        <v>3422</v>
      </c>
      <c r="E772" s="115">
        <f>+'Ark1'!C2586</f>
        <v>2021</v>
      </c>
      <c r="F772" s="116" t="str">
        <f>+IF('Ark1'!Q2586=0,"",'Ark1'!Q2586)</f>
        <v/>
      </c>
      <c r="G772" s="116">
        <f>+'Ark1'!R2586</f>
        <v>0</v>
      </c>
      <c r="H772" s="116">
        <f>+'Ark1'!S2586</f>
        <v>0</v>
      </c>
      <c r="I772" s="222" t="str">
        <f>+IF(G772=0,"",'Ark1'!AA2586)</f>
        <v/>
      </c>
      <c r="J772" s="222" t="str">
        <f>+IF(G772=0,"",'Ark1'!AB2586)</f>
        <v/>
      </c>
      <c r="K772" s="114" t="str">
        <f>+IF(G772=0,"",'Ark1'!U2586)</f>
        <v/>
      </c>
      <c r="L772" s="222" t="str">
        <f>+IF(G772=0,"",'Ark1'!W2586)</f>
        <v/>
      </c>
      <c r="M772" s="222" t="str">
        <f>+IF(G772=0,"",'Ark1'!X2586)</f>
        <v/>
      </c>
      <c r="N772" s="114" t="str">
        <f>+IF(G772=0,"",'Ark1'!Y2586)</f>
        <v/>
      </c>
      <c r="O772" s="116" t="str">
        <f>+IF(G772=0,"",'Ark1'!Z2586)</f>
        <v/>
      </c>
      <c r="P772" s="116" t="str">
        <f t="shared" si="11"/>
        <v/>
      </c>
      <c r="Q772" s="114" t="str">
        <f>+IF(G772=0,"",'Ark1'!T2586)</f>
        <v/>
      </c>
      <c r="R772" s="222" t="str">
        <f>+IF(G772=0,"",'Ark1'!V2586)</f>
        <v/>
      </c>
      <c r="S772" s="32"/>
      <c r="T772" s="35"/>
      <c r="U772" s="35"/>
      <c r="V772" s="35"/>
      <c r="W772" s="35"/>
      <c r="X772" s="35"/>
    </row>
    <row r="773" spans="1:24" x14ac:dyDescent="0.5">
      <c r="A773" s="32"/>
      <c r="B773" s="297" t="str">
        <f>+IF(E773=2012,VLOOKUP(D773,K_navn!$A$2:$C$359,2),"")</f>
        <v/>
      </c>
      <c r="C773" s="297" t="str">
        <f>+IF(E773=2012,VLOOKUP(D773,K_navn!$A$2:$C$359,3),"")</f>
        <v/>
      </c>
      <c r="D773" s="115">
        <f>+'Ark1'!P2587</f>
        <v>3422</v>
      </c>
      <c r="E773" s="115">
        <f>+'Ark1'!C2587</f>
        <v>2022</v>
      </c>
      <c r="F773" s="116" t="str">
        <f>+IF('Ark1'!Q2587=0,"",'Ark1'!Q2587)</f>
        <v/>
      </c>
      <c r="G773" s="116">
        <f>+'Ark1'!R2587</f>
        <v>0</v>
      </c>
      <c r="H773" s="116">
        <f>+'Ark1'!S2587</f>
        <v>0</v>
      </c>
      <c r="I773" s="222" t="str">
        <f>+IF(G773=0,"",'Ark1'!AA2587)</f>
        <v/>
      </c>
      <c r="J773" s="222" t="str">
        <f>+IF(G773=0,"",'Ark1'!AB2587)</f>
        <v/>
      </c>
      <c r="K773" s="114" t="str">
        <f>+IF(G773=0,"",'Ark1'!U2587)</f>
        <v/>
      </c>
      <c r="L773" s="222" t="str">
        <f>+IF(G773=0,"",'Ark1'!W2587)</f>
        <v/>
      </c>
      <c r="M773" s="222" t="str">
        <f>+IF(G773=0,"",'Ark1'!X2587)</f>
        <v/>
      </c>
      <c r="N773" s="114" t="str">
        <f>+IF(G773=0,"",'Ark1'!Y2587)</f>
        <v/>
      </c>
      <c r="O773" s="116" t="str">
        <f>+IF(G773=0,"",'Ark1'!Z2587)</f>
        <v/>
      </c>
      <c r="P773" s="116" t="str">
        <f t="shared" si="11"/>
        <v/>
      </c>
      <c r="Q773" s="114" t="str">
        <f>+IF(G773=0,"",'Ark1'!T2587)</f>
        <v/>
      </c>
      <c r="R773" s="222" t="str">
        <f>+IF(G773=0,"",'Ark1'!V2587)</f>
        <v/>
      </c>
      <c r="S773" s="32"/>
      <c r="T773" s="35"/>
      <c r="U773" s="35"/>
      <c r="V773" s="35"/>
      <c r="W773" s="35"/>
      <c r="X773" s="35"/>
    </row>
    <row r="774" spans="1:24" x14ac:dyDescent="0.5">
      <c r="A774" s="32"/>
      <c r="B774" s="297" t="str">
        <f>+IF(E774=2012,VLOOKUP(D774,K_navn!$A$2:$C$359,2),"")</f>
        <v>Stor-Elvdal</v>
      </c>
      <c r="C774" s="297" t="str">
        <f>+IF(E774=2012,VLOOKUP(D774,K_navn!$A$2:$C$359,3),"")</f>
        <v>Innlandet</v>
      </c>
      <c r="D774" s="115">
        <f>+'Ark1'!P2588</f>
        <v>3423</v>
      </c>
      <c r="E774" s="115">
        <f>+'Ark1'!C2588</f>
        <v>2012</v>
      </c>
      <c r="F774" s="116" t="str">
        <f>+IF('Ark1'!Q2588=0,"",'Ark1'!Q2588)</f>
        <v/>
      </c>
      <c r="G774" s="116">
        <f>+'Ark1'!R2588</f>
        <v>0</v>
      </c>
      <c r="H774" s="116">
        <f>+'Ark1'!S2588</f>
        <v>0</v>
      </c>
      <c r="I774" s="222" t="str">
        <f>+IF(G774=0,"",'Ark1'!AA2588)</f>
        <v/>
      </c>
      <c r="J774" s="222" t="str">
        <f>+IF(G774=0,"",'Ark1'!AB2588)</f>
        <v/>
      </c>
      <c r="K774" s="114" t="str">
        <f>+IF(G774=0,"",'Ark1'!U2588)</f>
        <v/>
      </c>
      <c r="L774" s="222" t="str">
        <f>+IF(G774=0,"",'Ark1'!W2588)</f>
        <v/>
      </c>
      <c r="M774" s="222" t="str">
        <f>+IF(G774=0,"",'Ark1'!X2588)</f>
        <v/>
      </c>
      <c r="N774" s="114" t="str">
        <f>+IF(G774=0,"",'Ark1'!Y2588)</f>
        <v/>
      </c>
      <c r="O774" s="116" t="str">
        <f>+IF(G774=0,"",'Ark1'!Z2588)</f>
        <v/>
      </c>
      <c r="P774" s="116" t="str">
        <f t="shared" si="11"/>
        <v/>
      </c>
      <c r="Q774" s="114" t="str">
        <f>+IF(G774=0,"",'Ark1'!T2588)</f>
        <v/>
      </c>
      <c r="R774" s="222" t="str">
        <f>+IF(G774=0,"",'Ark1'!V2588)</f>
        <v/>
      </c>
      <c r="S774" s="32"/>
      <c r="T774" s="35"/>
      <c r="U774" s="35"/>
      <c r="V774" s="35"/>
      <c r="W774" s="35"/>
      <c r="X774" s="35"/>
    </row>
    <row r="775" spans="1:24" x14ac:dyDescent="0.5">
      <c r="A775" s="32"/>
      <c r="B775" s="297" t="str">
        <f>+IF(E775=2012,VLOOKUP(D775,K_navn!$A$2:$C$359,2),"")</f>
        <v/>
      </c>
      <c r="C775" s="297" t="str">
        <f>+IF(E775=2012,VLOOKUP(D775,K_navn!$A$2:$C$359,3),"")</f>
        <v/>
      </c>
      <c r="D775" s="115">
        <f>+'Ark1'!P2589</f>
        <v>3423</v>
      </c>
      <c r="E775" s="115">
        <f>+'Ark1'!C2589</f>
        <v>2013</v>
      </c>
      <c r="F775" s="116" t="str">
        <f>+IF('Ark1'!Q2589=0,"",'Ark1'!Q2589)</f>
        <v/>
      </c>
      <c r="G775" s="116">
        <f>+'Ark1'!R2589</f>
        <v>0</v>
      </c>
      <c r="H775" s="116">
        <f>+'Ark1'!S2589</f>
        <v>0</v>
      </c>
      <c r="I775" s="222" t="str">
        <f>+IF(G775=0,"",'Ark1'!AA2589)</f>
        <v/>
      </c>
      <c r="J775" s="222" t="str">
        <f>+IF(G775=0,"",'Ark1'!AB2589)</f>
        <v/>
      </c>
      <c r="K775" s="114" t="str">
        <f>+IF(G775=0,"",'Ark1'!U2589)</f>
        <v/>
      </c>
      <c r="L775" s="222" t="str">
        <f>+IF(G775=0,"",'Ark1'!W2589)</f>
        <v/>
      </c>
      <c r="M775" s="222" t="str">
        <f>+IF(G775=0,"",'Ark1'!X2589)</f>
        <v/>
      </c>
      <c r="N775" s="114" t="str">
        <f>+IF(G775=0,"",'Ark1'!Y2589)</f>
        <v/>
      </c>
      <c r="O775" s="116" t="str">
        <f>+IF(G775=0,"",'Ark1'!Z2589)</f>
        <v/>
      </c>
      <c r="P775" s="116" t="str">
        <f t="shared" si="11"/>
        <v/>
      </c>
      <c r="Q775" s="114" t="str">
        <f>+IF(G775=0,"",'Ark1'!T2589)</f>
        <v/>
      </c>
      <c r="R775" s="222" t="str">
        <f>+IF(G775=0,"",'Ark1'!V2589)</f>
        <v/>
      </c>
      <c r="S775" s="32"/>
      <c r="T775" s="35"/>
      <c r="U775" s="35"/>
      <c r="V775" s="35"/>
      <c r="W775" s="35"/>
      <c r="X775" s="35"/>
    </row>
    <row r="776" spans="1:24" x14ac:dyDescent="0.5">
      <c r="A776" s="32"/>
      <c r="B776" s="297" t="str">
        <f>+IF(E776=2012,VLOOKUP(D776,K_navn!$A$2:$C$359,2),"")</f>
        <v/>
      </c>
      <c r="C776" s="297" t="str">
        <f>+IF(E776=2012,VLOOKUP(D776,K_navn!$A$2:$C$359,3),"")</f>
        <v/>
      </c>
      <c r="D776" s="115">
        <f>+'Ark1'!P2590</f>
        <v>3423</v>
      </c>
      <c r="E776" s="115">
        <f>+'Ark1'!C2590</f>
        <v>2014</v>
      </c>
      <c r="F776" s="116" t="str">
        <f>+IF('Ark1'!Q2590=0,"",'Ark1'!Q2590)</f>
        <v/>
      </c>
      <c r="G776" s="116">
        <f>+'Ark1'!R2590</f>
        <v>0</v>
      </c>
      <c r="H776" s="116">
        <f>+'Ark1'!S2590</f>
        <v>0</v>
      </c>
      <c r="I776" s="222" t="str">
        <f>+IF(G776=0,"",'Ark1'!AA2590)</f>
        <v/>
      </c>
      <c r="J776" s="222" t="str">
        <f>+IF(G776=0,"",'Ark1'!AB2590)</f>
        <v/>
      </c>
      <c r="K776" s="114" t="str">
        <f>+IF(G776=0,"",'Ark1'!U2590)</f>
        <v/>
      </c>
      <c r="L776" s="222" t="str">
        <f>+IF(G776=0,"",'Ark1'!W2590)</f>
        <v/>
      </c>
      <c r="M776" s="222" t="str">
        <f>+IF(G776=0,"",'Ark1'!X2590)</f>
        <v/>
      </c>
      <c r="N776" s="114" t="str">
        <f>+IF(G776=0,"",'Ark1'!Y2590)</f>
        <v/>
      </c>
      <c r="O776" s="116" t="str">
        <f>+IF(G776=0,"",'Ark1'!Z2590)</f>
        <v/>
      </c>
      <c r="P776" s="116" t="str">
        <f t="shared" si="11"/>
        <v/>
      </c>
      <c r="Q776" s="114" t="str">
        <f>+IF(G776=0,"",'Ark1'!T2590)</f>
        <v/>
      </c>
      <c r="R776" s="222" t="str">
        <f>+IF(G776=0,"",'Ark1'!V2590)</f>
        <v/>
      </c>
      <c r="S776" s="32"/>
      <c r="T776" s="35"/>
      <c r="U776" s="35"/>
      <c r="V776" s="35"/>
      <c r="W776" s="35"/>
      <c r="X776" s="35"/>
    </row>
    <row r="777" spans="1:24" x14ac:dyDescent="0.5">
      <c r="A777" s="32"/>
      <c r="B777" s="297" t="str">
        <f>+IF(E777=2012,VLOOKUP(D777,K_navn!$A$2:$C$359,2),"")</f>
        <v/>
      </c>
      <c r="C777" s="297" t="str">
        <f>+IF(E777=2012,VLOOKUP(D777,K_navn!$A$2:$C$359,3),"")</f>
        <v/>
      </c>
      <c r="D777" s="115">
        <f>+'Ark1'!P2591</f>
        <v>3423</v>
      </c>
      <c r="E777" s="115">
        <f>+'Ark1'!C2591</f>
        <v>2015</v>
      </c>
      <c r="F777" s="116" t="str">
        <f>+IF('Ark1'!Q2591=0,"",'Ark1'!Q2591)</f>
        <v/>
      </c>
      <c r="G777" s="116">
        <f>+'Ark1'!R2591</f>
        <v>0</v>
      </c>
      <c r="H777" s="116">
        <f>+'Ark1'!S2591</f>
        <v>0</v>
      </c>
      <c r="I777" s="222" t="str">
        <f>+IF(G777=0,"",'Ark1'!AA2591)</f>
        <v/>
      </c>
      <c r="J777" s="222" t="str">
        <f>+IF(G777=0,"",'Ark1'!AB2591)</f>
        <v/>
      </c>
      <c r="K777" s="114" t="str">
        <f>+IF(G777=0,"",'Ark1'!U2591)</f>
        <v/>
      </c>
      <c r="L777" s="222" t="str">
        <f>+IF(G777=0,"",'Ark1'!W2591)</f>
        <v/>
      </c>
      <c r="M777" s="222" t="str">
        <f>+IF(G777=0,"",'Ark1'!X2591)</f>
        <v/>
      </c>
      <c r="N777" s="114" t="str">
        <f>+IF(G777=0,"",'Ark1'!Y2591)</f>
        <v/>
      </c>
      <c r="O777" s="116" t="str">
        <f>+IF(G777=0,"",'Ark1'!Z2591)</f>
        <v/>
      </c>
      <c r="P777" s="116" t="str">
        <f t="shared" si="11"/>
        <v/>
      </c>
      <c r="Q777" s="114" t="str">
        <f>+IF(G777=0,"",'Ark1'!T2591)</f>
        <v/>
      </c>
      <c r="R777" s="222" t="str">
        <f>+IF(G777=0,"",'Ark1'!V2591)</f>
        <v/>
      </c>
      <c r="S777" s="32"/>
      <c r="T777" s="35"/>
      <c r="U777" s="35"/>
      <c r="V777" s="35"/>
      <c r="W777" s="35"/>
      <c r="X777" s="35"/>
    </row>
    <row r="778" spans="1:24" x14ac:dyDescent="0.5">
      <c r="A778" s="32"/>
      <c r="B778" s="297" t="str">
        <f>+IF(E778=2012,VLOOKUP(D778,K_navn!$A$2:$C$359,2),"")</f>
        <v/>
      </c>
      <c r="C778" s="297" t="str">
        <f>+IF(E778=2012,VLOOKUP(D778,K_navn!$A$2:$C$359,3),"")</f>
        <v/>
      </c>
      <c r="D778" s="115">
        <f>+'Ark1'!P2592</f>
        <v>3423</v>
      </c>
      <c r="E778" s="115">
        <f>+'Ark1'!C2592</f>
        <v>2016</v>
      </c>
      <c r="F778" s="116" t="str">
        <f>+IF('Ark1'!Q2592=0,"",'Ark1'!Q2592)</f>
        <v/>
      </c>
      <c r="G778" s="116">
        <f>+'Ark1'!R2592</f>
        <v>0</v>
      </c>
      <c r="H778" s="116">
        <f>+'Ark1'!S2592</f>
        <v>0</v>
      </c>
      <c r="I778" s="222" t="str">
        <f>+IF(G778=0,"",'Ark1'!AA2592)</f>
        <v/>
      </c>
      <c r="J778" s="222" t="str">
        <f>+IF(G778=0,"",'Ark1'!AB2592)</f>
        <v/>
      </c>
      <c r="K778" s="114" t="str">
        <f>+IF(G778=0,"",'Ark1'!U2592)</f>
        <v/>
      </c>
      <c r="L778" s="222" t="str">
        <f>+IF(G778=0,"",'Ark1'!W2592)</f>
        <v/>
      </c>
      <c r="M778" s="222" t="str">
        <f>+IF(G778=0,"",'Ark1'!X2592)</f>
        <v/>
      </c>
      <c r="N778" s="114" t="str">
        <f>+IF(G778=0,"",'Ark1'!Y2592)</f>
        <v/>
      </c>
      <c r="O778" s="116" t="str">
        <f>+IF(G778=0,"",'Ark1'!Z2592)</f>
        <v/>
      </c>
      <c r="P778" s="116" t="str">
        <f t="shared" si="11"/>
        <v/>
      </c>
      <c r="Q778" s="114" t="str">
        <f>+IF(G778=0,"",'Ark1'!T2592)</f>
        <v/>
      </c>
      <c r="R778" s="222" t="str">
        <f>+IF(G778=0,"",'Ark1'!V2592)</f>
        <v/>
      </c>
      <c r="S778" s="32"/>
      <c r="T778" s="35"/>
      <c r="U778" s="35"/>
      <c r="V778" s="35"/>
      <c r="W778" s="35"/>
      <c r="X778" s="35"/>
    </row>
    <row r="779" spans="1:24" x14ac:dyDescent="0.5">
      <c r="A779" s="32"/>
      <c r="B779" s="297" t="str">
        <f>+IF(E779=2012,VLOOKUP(D779,K_navn!$A$2:$C$359,2),"")</f>
        <v/>
      </c>
      <c r="C779" s="297" t="str">
        <f>+IF(E779=2012,VLOOKUP(D779,K_navn!$A$2:$C$359,3),"")</f>
        <v/>
      </c>
      <c r="D779" s="115">
        <f>+'Ark1'!P2593</f>
        <v>3423</v>
      </c>
      <c r="E779" s="115">
        <f>+'Ark1'!C2593</f>
        <v>2017</v>
      </c>
      <c r="F779" s="116" t="str">
        <f>+IF('Ark1'!Q2593=0,"",'Ark1'!Q2593)</f>
        <v/>
      </c>
      <c r="G779" s="116">
        <f>+'Ark1'!R2593</f>
        <v>0</v>
      </c>
      <c r="H779" s="116">
        <f>+'Ark1'!S2593</f>
        <v>0</v>
      </c>
      <c r="I779" s="222" t="str">
        <f>+IF(G779=0,"",'Ark1'!AA2593)</f>
        <v/>
      </c>
      <c r="J779" s="222" t="str">
        <f>+IF(G779=0,"",'Ark1'!AB2593)</f>
        <v/>
      </c>
      <c r="K779" s="114" t="str">
        <f>+IF(G779=0,"",'Ark1'!U2593)</f>
        <v/>
      </c>
      <c r="L779" s="222" t="str">
        <f>+IF(G779=0,"",'Ark1'!W2593)</f>
        <v/>
      </c>
      <c r="M779" s="222" t="str">
        <f>+IF(G779=0,"",'Ark1'!X2593)</f>
        <v/>
      </c>
      <c r="N779" s="114" t="str">
        <f>+IF(G779=0,"",'Ark1'!Y2593)</f>
        <v/>
      </c>
      <c r="O779" s="116" t="str">
        <f>+IF(G779=0,"",'Ark1'!Z2593)</f>
        <v/>
      </c>
      <c r="P779" s="116" t="str">
        <f t="shared" si="11"/>
        <v/>
      </c>
      <c r="Q779" s="114" t="str">
        <f>+IF(G779=0,"",'Ark1'!T2593)</f>
        <v/>
      </c>
      <c r="R779" s="222" t="str">
        <f>+IF(G779=0,"",'Ark1'!V2593)</f>
        <v/>
      </c>
      <c r="S779" s="32"/>
      <c r="T779" s="35"/>
      <c r="U779" s="35"/>
      <c r="V779" s="35"/>
      <c r="W779" s="35"/>
      <c r="X779" s="35"/>
    </row>
    <row r="780" spans="1:24" x14ac:dyDescent="0.5">
      <c r="A780" s="32"/>
      <c r="B780" s="297" t="str">
        <f>+IF(E780=2012,VLOOKUP(D780,K_navn!$A$2:$C$359,2),"")</f>
        <v/>
      </c>
      <c r="C780" s="297" t="str">
        <f>+IF(E780=2012,VLOOKUP(D780,K_navn!$A$2:$C$359,3),"")</f>
        <v/>
      </c>
      <c r="D780" s="115">
        <f>+'Ark1'!P2594</f>
        <v>3423</v>
      </c>
      <c r="E780" s="115">
        <f>+'Ark1'!C2594</f>
        <v>2018</v>
      </c>
      <c r="F780" s="116" t="str">
        <f>+IF('Ark1'!Q2594=0,"",'Ark1'!Q2594)</f>
        <v/>
      </c>
      <c r="G780" s="116">
        <f>+'Ark1'!R2594</f>
        <v>0</v>
      </c>
      <c r="H780" s="116">
        <f>+'Ark1'!S2594</f>
        <v>0</v>
      </c>
      <c r="I780" s="222" t="str">
        <f>+IF(G780=0,"",'Ark1'!AA2594)</f>
        <v/>
      </c>
      <c r="J780" s="222" t="str">
        <f>+IF(G780=0,"",'Ark1'!AB2594)</f>
        <v/>
      </c>
      <c r="K780" s="114" t="str">
        <f>+IF(G780=0,"",'Ark1'!U2594)</f>
        <v/>
      </c>
      <c r="L780" s="222" t="str">
        <f>+IF(G780=0,"",'Ark1'!W2594)</f>
        <v/>
      </c>
      <c r="M780" s="222" t="str">
        <f>+IF(G780=0,"",'Ark1'!X2594)</f>
        <v/>
      </c>
      <c r="N780" s="114" t="str">
        <f>+IF(G780=0,"",'Ark1'!Y2594)</f>
        <v/>
      </c>
      <c r="O780" s="116" t="str">
        <f>+IF(G780=0,"",'Ark1'!Z2594)</f>
        <v/>
      </c>
      <c r="P780" s="116" t="str">
        <f t="shared" si="11"/>
        <v/>
      </c>
      <c r="Q780" s="114" t="str">
        <f>+IF(G780=0,"",'Ark1'!T2594)</f>
        <v/>
      </c>
      <c r="R780" s="222" t="str">
        <f>+IF(G780=0,"",'Ark1'!V2594)</f>
        <v/>
      </c>
      <c r="S780" s="32"/>
      <c r="T780" s="35"/>
      <c r="U780" s="35"/>
      <c r="V780" s="35"/>
      <c r="W780" s="35"/>
      <c r="X780" s="35"/>
    </row>
    <row r="781" spans="1:24" x14ac:dyDescent="0.5">
      <c r="A781" s="32"/>
      <c r="B781" s="297" t="str">
        <f>+IF(E781=2012,VLOOKUP(D781,K_navn!$A$2:$C$359,2),"")</f>
        <v/>
      </c>
      <c r="C781" s="297" t="str">
        <f>+IF(E781=2012,VLOOKUP(D781,K_navn!$A$2:$C$359,3),"")</f>
        <v/>
      </c>
      <c r="D781" s="115">
        <f>+'Ark1'!P2595</f>
        <v>3423</v>
      </c>
      <c r="E781" s="115">
        <f>+'Ark1'!C2595</f>
        <v>2019</v>
      </c>
      <c r="F781" s="116" t="str">
        <f>+IF('Ark1'!Q2595=0,"",'Ark1'!Q2595)</f>
        <v/>
      </c>
      <c r="G781" s="116">
        <f>+'Ark1'!R2595</f>
        <v>0</v>
      </c>
      <c r="H781" s="116">
        <f>+'Ark1'!S2595</f>
        <v>0</v>
      </c>
      <c r="I781" s="222" t="str">
        <f>+IF(G781=0,"",'Ark1'!AA2595)</f>
        <v/>
      </c>
      <c r="J781" s="222" t="str">
        <f>+IF(G781=0,"",'Ark1'!AB2595)</f>
        <v/>
      </c>
      <c r="K781" s="114" t="str">
        <f>+IF(G781=0,"",'Ark1'!U2595)</f>
        <v/>
      </c>
      <c r="L781" s="222" t="str">
        <f>+IF(G781=0,"",'Ark1'!W2595)</f>
        <v/>
      </c>
      <c r="M781" s="222" t="str">
        <f>+IF(G781=0,"",'Ark1'!X2595)</f>
        <v/>
      </c>
      <c r="N781" s="114" t="str">
        <f>+IF(G781=0,"",'Ark1'!Y2595)</f>
        <v/>
      </c>
      <c r="O781" s="116" t="str">
        <f>+IF(G781=0,"",'Ark1'!Z2595)</f>
        <v/>
      </c>
      <c r="P781" s="116" t="str">
        <f t="shared" si="11"/>
        <v/>
      </c>
      <c r="Q781" s="114" t="str">
        <f>+IF(G781=0,"",'Ark1'!T2595)</f>
        <v/>
      </c>
      <c r="R781" s="222" t="str">
        <f>+IF(G781=0,"",'Ark1'!V2595)</f>
        <v/>
      </c>
      <c r="S781" s="32"/>
      <c r="T781" s="35"/>
      <c r="U781" s="35"/>
      <c r="V781" s="35"/>
      <c r="W781" s="35"/>
      <c r="X781" s="35"/>
    </row>
    <row r="782" spans="1:24" x14ac:dyDescent="0.5">
      <c r="A782" s="32"/>
      <c r="B782" s="297" t="str">
        <f>+IF(E782=2012,VLOOKUP(D782,K_navn!$A$2:$C$359,2),"")</f>
        <v/>
      </c>
      <c r="C782" s="297" t="str">
        <f>+IF(E782=2012,VLOOKUP(D782,K_navn!$A$2:$C$359,3),"")</f>
        <v/>
      </c>
      <c r="D782" s="115">
        <f>+'Ark1'!P2596</f>
        <v>3423</v>
      </c>
      <c r="E782" s="115">
        <f>+'Ark1'!C2596</f>
        <v>2020</v>
      </c>
      <c r="F782" s="116" t="str">
        <f>+IF('Ark1'!Q2596=0,"",'Ark1'!Q2596)</f>
        <v/>
      </c>
      <c r="G782" s="116">
        <f>+'Ark1'!R2596</f>
        <v>0</v>
      </c>
      <c r="H782" s="116">
        <f>+'Ark1'!S2596</f>
        <v>0</v>
      </c>
      <c r="I782" s="222" t="str">
        <f>+IF(G782=0,"",'Ark1'!AA2596)</f>
        <v/>
      </c>
      <c r="J782" s="222" t="str">
        <f>+IF(G782=0,"",'Ark1'!AB2596)</f>
        <v/>
      </c>
      <c r="K782" s="114" t="str">
        <f>+IF(G782=0,"",'Ark1'!U2596)</f>
        <v/>
      </c>
      <c r="L782" s="222" t="str">
        <f>+IF(G782=0,"",'Ark1'!W2596)</f>
        <v/>
      </c>
      <c r="M782" s="222" t="str">
        <f>+IF(G782=0,"",'Ark1'!X2596)</f>
        <v/>
      </c>
      <c r="N782" s="114" t="str">
        <f>+IF(G782=0,"",'Ark1'!Y2596)</f>
        <v/>
      </c>
      <c r="O782" s="116" t="str">
        <f>+IF(G782=0,"",'Ark1'!Z2596)</f>
        <v/>
      </c>
      <c r="P782" s="116" t="str">
        <f t="shared" si="11"/>
        <v/>
      </c>
      <c r="Q782" s="114" t="str">
        <f>+IF(G782=0,"",'Ark1'!T2596)</f>
        <v/>
      </c>
      <c r="R782" s="222" t="str">
        <f>+IF(G782=0,"",'Ark1'!V2596)</f>
        <v/>
      </c>
      <c r="S782" s="32"/>
      <c r="T782" s="35"/>
      <c r="U782" s="35"/>
      <c r="V782" s="35"/>
      <c r="W782" s="35"/>
      <c r="X782" s="35"/>
    </row>
    <row r="783" spans="1:24" x14ac:dyDescent="0.5">
      <c r="A783" s="32"/>
      <c r="B783" s="297" t="str">
        <f>+IF(E783=2012,VLOOKUP(D783,K_navn!$A$2:$C$359,2),"")</f>
        <v/>
      </c>
      <c r="C783" s="297" t="str">
        <f>+IF(E783=2012,VLOOKUP(D783,K_navn!$A$2:$C$359,3),"")</f>
        <v/>
      </c>
      <c r="D783" s="115">
        <f>+'Ark1'!P2597</f>
        <v>3423</v>
      </c>
      <c r="E783" s="115">
        <f>+'Ark1'!C2597</f>
        <v>2021</v>
      </c>
      <c r="F783" s="116" t="str">
        <f>+IF('Ark1'!Q2597=0,"",'Ark1'!Q2597)</f>
        <v/>
      </c>
      <c r="G783" s="116">
        <f>+'Ark1'!R2597</f>
        <v>0</v>
      </c>
      <c r="H783" s="116">
        <f>+'Ark1'!S2597</f>
        <v>0</v>
      </c>
      <c r="I783" s="222" t="str">
        <f>+IF(G783=0,"",'Ark1'!AA2597)</f>
        <v/>
      </c>
      <c r="J783" s="222" t="str">
        <f>+IF(G783=0,"",'Ark1'!AB2597)</f>
        <v/>
      </c>
      <c r="K783" s="114" t="str">
        <f>+IF(G783=0,"",'Ark1'!U2597)</f>
        <v/>
      </c>
      <c r="L783" s="222" t="str">
        <f>+IF(G783=0,"",'Ark1'!W2597)</f>
        <v/>
      </c>
      <c r="M783" s="222" t="str">
        <f>+IF(G783=0,"",'Ark1'!X2597)</f>
        <v/>
      </c>
      <c r="N783" s="114" t="str">
        <f>+IF(G783=0,"",'Ark1'!Y2597)</f>
        <v/>
      </c>
      <c r="O783" s="116" t="str">
        <f>+IF(G783=0,"",'Ark1'!Z2597)</f>
        <v/>
      </c>
      <c r="P783" s="116" t="str">
        <f t="shared" si="11"/>
        <v/>
      </c>
      <c r="Q783" s="114" t="str">
        <f>+IF(G783=0,"",'Ark1'!T2597)</f>
        <v/>
      </c>
      <c r="R783" s="222" t="str">
        <f>+IF(G783=0,"",'Ark1'!V2597)</f>
        <v/>
      </c>
      <c r="S783" s="32"/>
      <c r="T783" s="35"/>
      <c r="U783" s="35"/>
      <c r="V783" s="35"/>
      <c r="W783" s="35"/>
      <c r="X783" s="35"/>
    </row>
    <row r="784" spans="1:24" x14ac:dyDescent="0.5">
      <c r="A784" s="32"/>
      <c r="B784" s="297" t="str">
        <f>+IF(E784=2012,VLOOKUP(D784,K_navn!$A$2:$C$359,2),"")</f>
        <v/>
      </c>
      <c r="C784" s="297" t="str">
        <f>+IF(E784=2012,VLOOKUP(D784,K_navn!$A$2:$C$359,3),"")</f>
        <v/>
      </c>
      <c r="D784" s="115">
        <f>+'Ark1'!P2598</f>
        <v>3423</v>
      </c>
      <c r="E784" s="115">
        <f>+'Ark1'!C2598</f>
        <v>2022</v>
      </c>
      <c r="F784" s="116" t="str">
        <f>+IF('Ark1'!Q2598=0,"",'Ark1'!Q2598)</f>
        <v/>
      </c>
      <c r="G784" s="116">
        <f>+'Ark1'!R2598</f>
        <v>0</v>
      </c>
      <c r="H784" s="116">
        <f>+'Ark1'!S2598</f>
        <v>0</v>
      </c>
      <c r="I784" s="222" t="str">
        <f>+IF(G784=0,"",'Ark1'!AA2598)</f>
        <v/>
      </c>
      <c r="J784" s="222" t="str">
        <f>+IF(G784=0,"",'Ark1'!AB2598)</f>
        <v/>
      </c>
      <c r="K784" s="114" t="str">
        <f>+IF(G784=0,"",'Ark1'!U2598)</f>
        <v/>
      </c>
      <c r="L784" s="222" t="str">
        <f>+IF(G784=0,"",'Ark1'!W2598)</f>
        <v/>
      </c>
      <c r="M784" s="222" t="str">
        <f>+IF(G784=0,"",'Ark1'!X2598)</f>
        <v/>
      </c>
      <c r="N784" s="114" t="str">
        <f>+IF(G784=0,"",'Ark1'!Y2598)</f>
        <v/>
      </c>
      <c r="O784" s="116" t="str">
        <f>+IF(G784=0,"",'Ark1'!Z2598)</f>
        <v/>
      </c>
      <c r="P784" s="116" t="str">
        <f t="shared" si="11"/>
        <v/>
      </c>
      <c r="Q784" s="114" t="str">
        <f>+IF(G784=0,"",'Ark1'!T2598)</f>
        <v/>
      </c>
      <c r="R784" s="222" t="str">
        <f>+IF(G784=0,"",'Ark1'!V2598)</f>
        <v/>
      </c>
      <c r="S784" s="32"/>
      <c r="T784" s="35"/>
      <c r="U784" s="35"/>
      <c r="V784" s="35"/>
      <c r="W784" s="35"/>
      <c r="X784" s="35"/>
    </row>
    <row r="785" spans="1:24" x14ac:dyDescent="0.5">
      <c r="A785" s="32"/>
      <c r="B785" s="297" t="str">
        <f>+IF(E785=2012,VLOOKUP(D785,K_navn!$A$2:$C$359,2),"")</f>
        <v>Rendalen</v>
      </c>
      <c r="C785" s="297" t="str">
        <f>+IF(E785=2012,VLOOKUP(D785,K_navn!$A$2:$C$359,3),"")</f>
        <v>Innlandet</v>
      </c>
      <c r="D785" s="115">
        <f>+'Ark1'!P2599</f>
        <v>3424</v>
      </c>
      <c r="E785" s="115">
        <f>+'Ark1'!C2599</f>
        <v>2012</v>
      </c>
      <c r="F785" s="116" t="str">
        <f>+IF('Ark1'!Q2599=0,"",'Ark1'!Q2599)</f>
        <v/>
      </c>
      <c r="G785" s="116">
        <f>+'Ark1'!R2599</f>
        <v>0</v>
      </c>
      <c r="H785" s="116">
        <f>+'Ark1'!S2599</f>
        <v>0</v>
      </c>
      <c r="I785" s="222" t="str">
        <f>+IF(G785=0,"",'Ark1'!AA2599)</f>
        <v/>
      </c>
      <c r="J785" s="222" t="str">
        <f>+IF(G785=0,"",'Ark1'!AB2599)</f>
        <v/>
      </c>
      <c r="K785" s="114" t="str">
        <f>+IF(G785=0,"",'Ark1'!U2599)</f>
        <v/>
      </c>
      <c r="L785" s="222" t="str">
        <f>+IF(G785=0,"",'Ark1'!W2599)</f>
        <v/>
      </c>
      <c r="M785" s="222" t="str">
        <f>+IF(G785=0,"",'Ark1'!X2599)</f>
        <v/>
      </c>
      <c r="N785" s="114" t="str">
        <f>+IF(G785=0,"",'Ark1'!Y2599)</f>
        <v/>
      </c>
      <c r="O785" s="116" t="str">
        <f>+IF(G785=0,"",'Ark1'!Z2599)</f>
        <v/>
      </c>
      <c r="P785" s="116" t="str">
        <f t="shared" si="11"/>
        <v/>
      </c>
      <c r="Q785" s="114" t="str">
        <f>+IF(G785=0,"",'Ark1'!T2599)</f>
        <v/>
      </c>
      <c r="R785" s="222" t="str">
        <f>+IF(G785=0,"",'Ark1'!V2599)</f>
        <v/>
      </c>
      <c r="S785" s="32"/>
      <c r="T785" s="35"/>
      <c r="U785" s="35"/>
      <c r="V785" s="35"/>
      <c r="W785" s="35"/>
      <c r="X785" s="35"/>
    </row>
    <row r="786" spans="1:24" x14ac:dyDescent="0.5">
      <c r="A786" s="32"/>
      <c r="B786" s="297" t="str">
        <f>+IF(E786=2012,VLOOKUP(D786,K_navn!$A$2:$C$359,2),"")</f>
        <v/>
      </c>
      <c r="C786" s="297" t="str">
        <f>+IF(E786=2012,VLOOKUP(D786,K_navn!$A$2:$C$359,3),"")</f>
        <v/>
      </c>
      <c r="D786" s="115">
        <f>+'Ark1'!P2600</f>
        <v>3424</v>
      </c>
      <c r="E786" s="115">
        <f>+'Ark1'!C2600</f>
        <v>2013</v>
      </c>
      <c r="F786" s="116" t="str">
        <f>+IF('Ark1'!Q2600=0,"",'Ark1'!Q2600)</f>
        <v/>
      </c>
      <c r="G786" s="116">
        <f>+'Ark1'!R2600</f>
        <v>0</v>
      </c>
      <c r="H786" s="116">
        <f>+'Ark1'!S2600</f>
        <v>0</v>
      </c>
      <c r="I786" s="222" t="str">
        <f>+IF(G786=0,"",'Ark1'!AA2600)</f>
        <v/>
      </c>
      <c r="J786" s="222" t="str">
        <f>+IF(G786=0,"",'Ark1'!AB2600)</f>
        <v/>
      </c>
      <c r="K786" s="114" t="str">
        <f>+IF(G786=0,"",'Ark1'!U2600)</f>
        <v/>
      </c>
      <c r="L786" s="222" t="str">
        <f>+IF(G786=0,"",'Ark1'!W2600)</f>
        <v/>
      </c>
      <c r="M786" s="222" t="str">
        <f>+IF(G786=0,"",'Ark1'!X2600)</f>
        <v/>
      </c>
      <c r="N786" s="114" t="str">
        <f>+IF(G786=0,"",'Ark1'!Y2600)</f>
        <v/>
      </c>
      <c r="O786" s="116" t="str">
        <f>+IF(G786=0,"",'Ark1'!Z2600)</f>
        <v/>
      </c>
      <c r="P786" s="116" t="str">
        <f t="shared" si="11"/>
        <v/>
      </c>
      <c r="Q786" s="114" t="str">
        <f>+IF(G786=0,"",'Ark1'!T2600)</f>
        <v/>
      </c>
      <c r="R786" s="222" t="str">
        <f>+IF(G786=0,"",'Ark1'!V2600)</f>
        <v/>
      </c>
      <c r="S786" s="32"/>
      <c r="T786" s="35"/>
      <c r="U786" s="35"/>
      <c r="V786" s="35"/>
      <c r="W786" s="35"/>
      <c r="X786" s="35"/>
    </row>
    <row r="787" spans="1:24" x14ac:dyDescent="0.5">
      <c r="A787" s="32"/>
      <c r="B787" s="297" t="str">
        <f>+IF(E787=2012,VLOOKUP(D787,K_navn!$A$2:$C$359,2),"")</f>
        <v/>
      </c>
      <c r="C787" s="297" t="str">
        <f>+IF(E787=2012,VLOOKUP(D787,K_navn!$A$2:$C$359,3),"")</f>
        <v/>
      </c>
      <c r="D787" s="115">
        <f>+'Ark1'!P2601</f>
        <v>3424</v>
      </c>
      <c r="E787" s="115">
        <f>+'Ark1'!C2601</f>
        <v>2014</v>
      </c>
      <c r="F787" s="116" t="str">
        <f>+IF('Ark1'!Q2601=0,"",'Ark1'!Q2601)</f>
        <v/>
      </c>
      <c r="G787" s="116">
        <f>+'Ark1'!R2601</f>
        <v>0</v>
      </c>
      <c r="H787" s="116">
        <f>+'Ark1'!S2601</f>
        <v>0</v>
      </c>
      <c r="I787" s="222" t="str">
        <f>+IF(G787=0,"",'Ark1'!AA2601)</f>
        <v/>
      </c>
      <c r="J787" s="222" t="str">
        <f>+IF(G787=0,"",'Ark1'!AB2601)</f>
        <v/>
      </c>
      <c r="K787" s="114" t="str">
        <f>+IF(G787=0,"",'Ark1'!U2601)</f>
        <v/>
      </c>
      <c r="L787" s="222" t="str">
        <f>+IF(G787=0,"",'Ark1'!W2601)</f>
        <v/>
      </c>
      <c r="M787" s="222" t="str">
        <f>+IF(G787=0,"",'Ark1'!X2601)</f>
        <v/>
      </c>
      <c r="N787" s="114" t="str">
        <f>+IF(G787=0,"",'Ark1'!Y2601)</f>
        <v/>
      </c>
      <c r="O787" s="116" t="str">
        <f>+IF(G787=0,"",'Ark1'!Z2601)</f>
        <v/>
      </c>
      <c r="P787" s="116" t="str">
        <f t="shared" si="11"/>
        <v/>
      </c>
      <c r="Q787" s="114" t="str">
        <f>+IF(G787=0,"",'Ark1'!T2601)</f>
        <v/>
      </c>
      <c r="R787" s="222" t="str">
        <f>+IF(G787=0,"",'Ark1'!V2601)</f>
        <v/>
      </c>
      <c r="S787" s="32"/>
      <c r="T787" s="35"/>
      <c r="U787" s="35"/>
      <c r="V787" s="35"/>
      <c r="W787" s="35"/>
      <c r="X787" s="35"/>
    </row>
    <row r="788" spans="1:24" x14ac:dyDescent="0.5">
      <c r="A788" s="32"/>
      <c r="B788" s="297" t="str">
        <f>+IF(E788=2012,VLOOKUP(D788,K_navn!$A$2:$C$359,2),"")</f>
        <v/>
      </c>
      <c r="C788" s="297" t="str">
        <f>+IF(E788=2012,VLOOKUP(D788,K_navn!$A$2:$C$359,3),"")</f>
        <v/>
      </c>
      <c r="D788" s="115">
        <f>+'Ark1'!P2602</f>
        <v>3424</v>
      </c>
      <c r="E788" s="115">
        <f>+'Ark1'!C2602</f>
        <v>2015</v>
      </c>
      <c r="F788" s="116" t="str">
        <f>+IF('Ark1'!Q2602=0,"",'Ark1'!Q2602)</f>
        <v/>
      </c>
      <c r="G788" s="116">
        <f>+'Ark1'!R2602</f>
        <v>0</v>
      </c>
      <c r="H788" s="116">
        <f>+'Ark1'!S2602</f>
        <v>0</v>
      </c>
      <c r="I788" s="222" t="str">
        <f>+IF(G788=0,"",'Ark1'!AA2602)</f>
        <v/>
      </c>
      <c r="J788" s="222" t="str">
        <f>+IF(G788=0,"",'Ark1'!AB2602)</f>
        <v/>
      </c>
      <c r="K788" s="114" t="str">
        <f>+IF(G788=0,"",'Ark1'!U2602)</f>
        <v/>
      </c>
      <c r="L788" s="222" t="str">
        <f>+IF(G788=0,"",'Ark1'!W2602)</f>
        <v/>
      </c>
      <c r="M788" s="222" t="str">
        <f>+IF(G788=0,"",'Ark1'!X2602)</f>
        <v/>
      </c>
      <c r="N788" s="114" t="str">
        <f>+IF(G788=0,"",'Ark1'!Y2602)</f>
        <v/>
      </c>
      <c r="O788" s="116" t="str">
        <f>+IF(G788=0,"",'Ark1'!Z2602)</f>
        <v/>
      </c>
      <c r="P788" s="116" t="str">
        <f t="shared" si="11"/>
        <v/>
      </c>
      <c r="Q788" s="114" t="str">
        <f>+IF(G788=0,"",'Ark1'!T2602)</f>
        <v/>
      </c>
      <c r="R788" s="222" t="str">
        <f>+IF(G788=0,"",'Ark1'!V2602)</f>
        <v/>
      </c>
      <c r="S788" s="32"/>
      <c r="T788" s="35"/>
      <c r="U788" s="35"/>
      <c r="V788" s="35"/>
      <c r="W788" s="35"/>
      <c r="X788" s="35"/>
    </row>
    <row r="789" spans="1:24" x14ac:dyDescent="0.5">
      <c r="A789" s="32"/>
      <c r="B789" s="297" t="str">
        <f>+IF(E789=2012,VLOOKUP(D789,K_navn!$A$2:$C$359,2),"")</f>
        <v/>
      </c>
      <c r="C789" s="297" t="str">
        <f>+IF(E789=2012,VLOOKUP(D789,K_navn!$A$2:$C$359,3),"")</f>
        <v/>
      </c>
      <c r="D789" s="115">
        <f>+'Ark1'!P2603</f>
        <v>3424</v>
      </c>
      <c r="E789" s="115">
        <f>+'Ark1'!C2603</f>
        <v>2016</v>
      </c>
      <c r="F789" s="116" t="str">
        <f>+IF('Ark1'!Q2603=0,"",'Ark1'!Q2603)</f>
        <v/>
      </c>
      <c r="G789" s="116">
        <f>+'Ark1'!R2603</f>
        <v>0</v>
      </c>
      <c r="H789" s="116">
        <f>+'Ark1'!S2603</f>
        <v>0</v>
      </c>
      <c r="I789" s="222" t="str">
        <f>+IF(G789=0,"",'Ark1'!AA2603)</f>
        <v/>
      </c>
      <c r="J789" s="222" t="str">
        <f>+IF(G789=0,"",'Ark1'!AB2603)</f>
        <v/>
      </c>
      <c r="K789" s="114" t="str">
        <f>+IF(G789=0,"",'Ark1'!U2603)</f>
        <v/>
      </c>
      <c r="L789" s="222" t="str">
        <f>+IF(G789=0,"",'Ark1'!W2603)</f>
        <v/>
      </c>
      <c r="M789" s="222" t="str">
        <f>+IF(G789=0,"",'Ark1'!X2603)</f>
        <v/>
      </c>
      <c r="N789" s="114" t="str">
        <f>+IF(G789=0,"",'Ark1'!Y2603)</f>
        <v/>
      </c>
      <c r="O789" s="116" t="str">
        <f>+IF(G789=0,"",'Ark1'!Z2603)</f>
        <v/>
      </c>
      <c r="P789" s="116" t="str">
        <f t="shared" si="11"/>
        <v/>
      </c>
      <c r="Q789" s="114" t="str">
        <f>+IF(G789=0,"",'Ark1'!T2603)</f>
        <v/>
      </c>
      <c r="R789" s="222" t="str">
        <f>+IF(G789=0,"",'Ark1'!V2603)</f>
        <v/>
      </c>
      <c r="S789" s="32"/>
      <c r="T789" s="35"/>
      <c r="U789" s="35"/>
      <c r="V789" s="35"/>
      <c r="W789" s="35"/>
      <c r="X789" s="35"/>
    </row>
    <row r="790" spans="1:24" x14ac:dyDescent="0.5">
      <c r="A790" s="32"/>
      <c r="B790" s="297" t="str">
        <f>+IF(E790=2012,VLOOKUP(D790,K_navn!$A$2:$C$359,2),"")</f>
        <v/>
      </c>
      <c r="C790" s="297" t="str">
        <f>+IF(E790=2012,VLOOKUP(D790,K_navn!$A$2:$C$359,3),"")</f>
        <v/>
      </c>
      <c r="D790" s="115">
        <f>+'Ark1'!P2604</f>
        <v>3424</v>
      </c>
      <c r="E790" s="115">
        <f>+'Ark1'!C2604</f>
        <v>2017</v>
      </c>
      <c r="F790" s="116" t="str">
        <f>+IF('Ark1'!Q2604=0,"",'Ark1'!Q2604)</f>
        <v/>
      </c>
      <c r="G790" s="116">
        <f>+'Ark1'!R2604</f>
        <v>0</v>
      </c>
      <c r="H790" s="116">
        <f>+'Ark1'!S2604</f>
        <v>0</v>
      </c>
      <c r="I790" s="222" t="str">
        <f>+IF(G790=0,"",'Ark1'!AA2604)</f>
        <v/>
      </c>
      <c r="J790" s="222" t="str">
        <f>+IF(G790=0,"",'Ark1'!AB2604)</f>
        <v/>
      </c>
      <c r="K790" s="114" t="str">
        <f>+IF(G790=0,"",'Ark1'!U2604)</f>
        <v/>
      </c>
      <c r="L790" s="222" t="str">
        <f>+IF(G790=0,"",'Ark1'!W2604)</f>
        <v/>
      </c>
      <c r="M790" s="222" t="str">
        <f>+IF(G790=0,"",'Ark1'!X2604)</f>
        <v/>
      </c>
      <c r="N790" s="114" t="str">
        <f>+IF(G790=0,"",'Ark1'!Y2604)</f>
        <v/>
      </c>
      <c r="O790" s="116" t="str">
        <f>+IF(G790=0,"",'Ark1'!Z2604)</f>
        <v/>
      </c>
      <c r="P790" s="116" t="str">
        <f t="shared" si="11"/>
        <v/>
      </c>
      <c r="Q790" s="114" t="str">
        <f>+IF(G790=0,"",'Ark1'!T2604)</f>
        <v/>
      </c>
      <c r="R790" s="222" t="str">
        <f>+IF(G790=0,"",'Ark1'!V2604)</f>
        <v/>
      </c>
      <c r="S790" s="32"/>
      <c r="T790" s="35"/>
      <c r="U790" s="35"/>
      <c r="V790" s="35"/>
      <c r="W790" s="35"/>
      <c r="X790" s="35"/>
    </row>
    <row r="791" spans="1:24" x14ac:dyDescent="0.5">
      <c r="A791" s="32"/>
      <c r="B791" s="297" t="str">
        <f>+IF(E791=2012,VLOOKUP(D791,K_navn!$A$2:$C$359,2),"")</f>
        <v/>
      </c>
      <c r="C791" s="297" t="str">
        <f>+IF(E791=2012,VLOOKUP(D791,K_navn!$A$2:$C$359,3),"")</f>
        <v/>
      </c>
      <c r="D791" s="115">
        <f>+'Ark1'!P2605</f>
        <v>3424</v>
      </c>
      <c r="E791" s="115">
        <f>+'Ark1'!C2605</f>
        <v>2018</v>
      </c>
      <c r="F791" s="116" t="str">
        <f>+IF('Ark1'!Q2605=0,"",'Ark1'!Q2605)</f>
        <v/>
      </c>
      <c r="G791" s="116">
        <f>+'Ark1'!R2605</f>
        <v>0</v>
      </c>
      <c r="H791" s="116">
        <f>+'Ark1'!S2605</f>
        <v>0</v>
      </c>
      <c r="I791" s="222" t="str">
        <f>+IF(G791=0,"",'Ark1'!AA2605)</f>
        <v/>
      </c>
      <c r="J791" s="222" t="str">
        <f>+IF(G791=0,"",'Ark1'!AB2605)</f>
        <v/>
      </c>
      <c r="K791" s="114" t="str">
        <f>+IF(G791=0,"",'Ark1'!U2605)</f>
        <v/>
      </c>
      <c r="L791" s="222" t="str">
        <f>+IF(G791=0,"",'Ark1'!W2605)</f>
        <v/>
      </c>
      <c r="M791" s="222" t="str">
        <f>+IF(G791=0,"",'Ark1'!X2605)</f>
        <v/>
      </c>
      <c r="N791" s="114" t="str">
        <f>+IF(G791=0,"",'Ark1'!Y2605)</f>
        <v/>
      </c>
      <c r="O791" s="116" t="str">
        <f>+IF(G791=0,"",'Ark1'!Z2605)</f>
        <v/>
      </c>
      <c r="P791" s="116" t="str">
        <f t="shared" si="11"/>
        <v/>
      </c>
      <c r="Q791" s="114" t="str">
        <f>+IF(G791=0,"",'Ark1'!T2605)</f>
        <v/>
      </c>
      <c r="R791" s="222" t="str">
        <f>+IF(G791=0,"",'Ark1'!V2605)</f>
        <v/>
      </c>
      <c r="S791" s="32"/>
      <c r="T791" s="35"/>
      <c r="U791" s="35"/>
      <c r="V791" s="35"/>
      <c r="W791" s="35"/>
      <c r="X791" s="35"/>
    </row>
    <row r="792" spans="1:24" x14ac:dyDescent="0.5">
      <c r="A792" s="32"/>
      <c r="B792" s="297" t="str">
        <f>+IF(E792=2012,VLOOKUP(D792,K_navn!$A$2:$C$359,2),"")</f>
        <v/>
      </c>
      <c r="C792" s="297" t="str">
        <f>+IF(E792=2012,VLOOKUP(D792,K_navn!$A$2:$C$359,3),"")</f>
        <v/>
      </c>
      <c r="D792" s="115">
        <f>+'Ark1'!P2606</f>
        <v>3424</v>
      </c>
      <c r="E792" s="115">
        <f>+'Ark1'!C2606</f>
        <v>2019</v>
      </c>
      <c r="F792" s="116" t="str">
        <f>+IF('Ark1'!Q2606=0,"",'Ark1'!Q2606)</f>
        <v/>
      </c>
      <c r="G792" s="116">
        <f>+'Ark1'!R2606</f>
        <v>0</v>
      </c>
      <c r="H792" s="116">
        <f>+'Ark1'!S2606</f>
        <v>0</v>
      </c>
      <c r="I792" s="222" t="str">
        <f>+IF(G792=0,"",'Ark1'!AA2606)</f>
        <v/>
      </c>
      <c r="J792" s="222" t="str">
        <f>+IF(G792=0,"",'Ark1'!AB2606)</f>
        <v/>
      </c>
      <c r="K792" s="114" t="str">
        <f>+IF(G792=0,"",'Ark1'!U2606)</f>
        <v/>
      </c>
      <c r="L792" s="222" t="str">
        <f>+IF(G792=0,"",'Ark1'!W2606)</f>
        <v/>
      </c>
      <c r="M792" s="222" t="str">
        <f>+IF(G792=0,"",'Ark1'!X2606)</f>
        <v/>
      </c>
      <c r="N792" s="114" t="str">
        <f>+IF(G792=0,"",'Ark1'!Y2606)</f>
        <v/>
      </c>
      <c r="O792" s="116" t="str">
        <f>+IF(G792=0,"",'Ark1'!Z2606)</f>
        <v/>
      </c>
      <c r="P792" s="116" t="str">
        <f t="shared" si="11"/>
        <v/>
      </c>
      <c r="Q792" s="114" t="str">
        <f>+IF(G792=0,"",'Ark1'!T2606)</f>
        <v/>
      </c>
      <c r="R792" s="222" t="str">
        <f>+IF(G792=0,"",'Ark1'!V2606)</f>
        <v/>
      </c>
      <c r="S792" s="32"/>
      <c r="T792" s="35"/>
      <c r="U792" s="35"/>
      <c r="V792" s="35"/>
      <c r="W792" s="35"/>
      <c r="X792" s="35"/>
    </row>
    <row r="793" spans="1:24" x14ac:dyDescent="0.5">
      <c r="A793" s="32"/>
      <c r="B793" s="297" t="str">
        <f>+IF(E793=2012,VLOOKUP(D793,K_navn!$A$2:$C$359,2),"")</f>
        <v/>
      </c>
      <c r="C793" s="297" t="str">
        <f>+IF(E793=2012,VLOOKUP(D793,K_navn!$A$2:$C$359,3),"")</f>
        <v/>
      </c>
      <c r="D793" s="115">
        <f>+'Ark1'!P2607</f>
        <v>3424</v>
      </c>
      <c r="E793" s="115">
        <f>+'Ark1'!C2607</f>
        <v>2020</v>
      </c>
      <c r="F793" s="116" t="str">
        <f>+IF('Ark1'!Q2607=0,"",'Ark1'!Q2607)</f>
        <v/>
      </c>
      <c r="G793" s="116">
        <f>+'Ark1'!R2607</f>
        <v>0</v>
      </c>
      <c r="H793" s="116">
        <f>+'Ark1'!S2607</f>
        <v>0</v>
      </c>
      <c r="I793" s="222" t="str">
        <f>+IF(G793=0,"",'Ark1'!AA2607)</f>
        <v/>
      </c>
      <c r="J793" s="222" t="str">
        <f>+IF(G793=0,"",'Ark1'!AB2607)</f>
        <v/>
      </c>
      <c r="K793" s="114" t="str">
        <f>+IF(G793=0,"",'Ark1'!U2607)</f>
        <v/>
      </c>
      <c r="L793" s="222" t="str">
        <f>+IF(G793=0,"",'Ark1'!W2607)</f>
        <v/>
      </c>
      <c r="M793" s="222" t="str">
        <f>+IF(G793=0,"",'Ark1'!X2607)</f>
        <v/>
      </c>
      <c r="N793" s="114" t="str">
        <f>+IF(G793=0,"",'Ark1'!Y2607)</f>
        <v/>
      </c>
      <c r="O793" s="116" t="str">
        <f>+IF(G793=0,"",'Ark1'!Z2607)</f>
        <v/>
      </c>
      <c r="P793" s="116" t="str">
        <f t="shared" si="11"/>
        <v/>
      </c>
      <c r="Q793" s="114" t="str">
        <f>+IF(G793=0,"",'Ark1'!T2607)</f>
        <v/>
      </c>
      <c r="R793" s="222" t="str">
        <f>+IF(G793=0,"",'Ark1'!V2607)</f>
        <v/>
      </c>
      <c r="S793" s="32"/>
      <c r="T793" s="35"/>
      <c r="U793" s="35"/>
      <c r="V793" s="35"/>
      <c r="W793" s="35"/>
      <c r="X793" s="35"/>
    </row>
    <row r="794" spans="1:24" x14ac:dyDescent="0.5">
      <c r="A794" s="32"/>
      <c r="B794" s="297" t="str">
        <f>+IF(E794=2012,VLOOKUP(D794,K_navn!$A$2:$C$359,2),"")</f>
        <v/>
      </c>
      <c r="C794" s="297" t="str">
        <f>+IF(E794=2012,VLOOKUP(D794,K_navn!$A$2:$C$359,3),"")</f>
        <v/>
      </c>
      <c r="D794" s="115">
        <f>+'Ark1'!P2608</f>
        <v>3424</v>
      </c>
      <c r="E794" s="115">
        <f>+'Ark1'!C2608</f>
        <v>2021</v>
      </c>
      <c r="F794" s="116" t="str">
        <f>+IF('Ark1'!Q2608=0,"",'Ark1'!Q2608)</f>
        <v/>
      </c>
      <c r="G794" s="116">
        <f>+'Ark1'!R2608</f>
        <v>0</v>
      </c>
      <c r="H794" s="116">
        <f>+'Ark1'!S2608</f>
        <v>0</v>
      </c>
      <c r="I794" s="222" t="str">
        <f>+IF(G794=0,"",'Ark1'!AA2608)</f>
        <v/>
      </c>
      <c r="J794" s="222" t="str">
        <f>+IF(G794=0,"",'Ark1'!AB2608)</f>
        <v/>
      </c>
      <c r="K794" s="114" t="str">
        <f>+IF(G794=0,"",'Ark1'!U2608)</f>
        <v/>
      </c>
      <c r="L794" s="222" t="str">
        <f>+IF(G794=0,"",'Ark1'!W2608)</f>
        <v/>
      </c>
      <c r="M794" s="222" t="str">
        <f>+IF(G794=0,"",'Ark1'!X2608)</f>
        <v/>
      </c>
      <c r="N794" s="114" t="str">
        <f>+IF(G794=0,"",'Ark1'!Y2608)</f>
        <v/>
      </c>
      <c r="O794" s="116" t="str">
        <f>+IF(G794=0,"",'Ark1'!Z2608)</f>
        <v/>
      </c>
      <c r="P794" s="116" t="str">
        <f t="shared" si="11"/>
        <v/>
      </c>
      <c r="Q794" s="114" t="str">
        <f>+IF(G794=0,"",'Ark1'!T2608)</f>
        <v/>
      </c>
      <c r="R794" s="222" t="str">
        <f>+IF(G794=0,"",'Ark1'!V2608)</f>
        <v/>
      </c>
      <c r="S794" s="32"/>
      <c r="T794" s="35"/>
      <c r="U794" s="35"/>
      <c r="V794" s="35"/>
      <c r="W794" s="35"/>
      <c r="X794" s="35"/>
    </row>
    <row r="795" spans="1:24" x14ac:dyDescent="0.5">
      <c r="A795" s="32"/>
      <c r="B795" s="297" t="str">
        <f>+IF(E795=2012,VLOOKUP(D795,K_navn!$A$2:$C$359,2),"")</f>
        <v/>
      </c>
      <c r="C795" s="297" t="str">
        <f>+IF(E795=2012,VLOOKUP(D795,K_navn!$A$2:$C$359,3),"")</f>
        <v/>
      </c>
      <c r="D795" s="115">
        <f>+'Ark1'!P2609</f>
        <v>3424</v>
      </c>
      <c r="E795" s="115">
        <f>+'Ark1'!C2609</f>
        <v>2022</v>
      </c>
      <c r="F795" s="116" t="str">
        <f>+IF('Ark1'!Q2609=0,"",'Ark1'!Q2609)</f>
        <v/>
      </c>
      <c r="G795" s="116">
        <f>+'Ark1'!R2609</f>
        <v>0</v>
      </c>
      <c r="H795" s="116">
        <f>+'Ark1'!S2609</f>
        <v>0</v>
      </c>
      <c r="I795" s="222" t="str">
        <f>+IF(G795=0,"",'Ark1'!AA2609)</f>
        <v/>
      </c>
      <c r="J795" s="222" t="str">
        <f>+IF(G795=0,"",'Ark1'!AB2609)</f>
        <v/>
      </c>
      <c r="K795" s="114" t="str">
        <f>+IF(G795=0,"",'Ark1'!U2609)</f>
        <v/>
      </c>
      <c r="L795" s="222" t="str">
        <f>+IF(G795=0,"",'Ark1'!W2609)</f>
        <v/>
      </c>
      <c r="M795" s="222" t="str">
        <f>+IF(G795=0,"",'Ark1'!X2609)</f>
        <v/>
      </c>
      <c r="N795" s="114" t="str">
        <f>+IF(G795=0,"",'Ark1'!Y2609)</f>
        <v/>
      </c>
      <c r="O795" s="116" t="str">
        <f>+IF(G795=0,"",'Ark1'!Z2609)</f>
        <v/>
      </c>
      <c r="P795" s="116" t="str">
        <f t="shared" ref="P795:P858" si="12">+IF(G795=0,"",H795/F795)</f>
        <v/>
      </c>
      <c r="Q795" s="114" t="str">
        <f>+IF(G795=0,"",'Ark1'!T2609)</f>
        <v/>
      </c>
      <c r="R795" s="222" t="str">
        <f>+IF(G795=0,"",'Ark1'!V2609)</f>
        <v/>
      </c>
      <c r="S795" s="32"/>
      <c r="T795" s="35"/>
      <c r="U795" s="35"/>
      <c r="V795" s="35"/>
      <c r="W795" s="35"/>
      <c r="X795" s="35"/>
    </row>
    <row r="796" spans="1:24" x14ac:dyDescent="0.5">
      <c r="A796" s="32"/>
      <c r="B796" s="297" t="str">
        <f>+IF(E796=2012,VLOOKUP(D796,K_navn!$A$2:$C$359,2),"")</f>
        <v>Engerdal</v>
      </c>
      <c r="C796" s="297" t="str">
        <f>+IF(E796=2012,VLOOKUP(D796,K_navn!$A$2:$C$359,3),"")</f>
        <v>Innlandet</v>
      </c>
      <c r="D796" s="115">
        <f>+'Ark1'!P2610</f>
        <v>3425</v>
      </c>
      <c r="E796" s="115">
        <f>+'Ark1'!C2610</f>
        <v>2012</v>
      </c>
      <c r="F796" s="116" t="str">
        <f>+IF('Ark1'!Q2610=0,"",'Ark1'!Q2610)</f>
        <v/>
      </c>
      <c r="G796" s="116">
        <f>+'Ark1'!R2610</f>
        <v>0</v>
      </c>
      <c r="H796" s="116">
        <f>+'Ark1'!S2610</f>
        <v>0</v>
      </c>
      <c r="I796" s="222" t="str">
        <f>+IF(G796=0,"",'Ark1'!AA2610)</f>
        <v/>
      </c>
      <c r="J796" s="222" t="str">
        <f>+IF(G796=0,"",'Ark1'!AB2610)</f>
        <v/>
      </c>
      <c r="K796" s="114" t="str">
        <f>+IF(G796=0,"",'Ark1'!U2610)</f>
        <v/>
      </c>
      <c r="L796" s="222" t="str">
        <f>+IF(G796=0,"",'Ark1'!W2610)</f>
        <v/>
      </c>
      <c r="M796" s="222" t="str">
        <f>+IF(G796=0,"",'Ark1'!X2610)</f>
        <v/>
      </c>
      <c r="N796" s="114" t="str">
        <f>+IF(G796=0,"",'Ark1'!Y2610)</f>
        <v/>
      </c>
      <c r="O796" s="116" t="str">
        <f>+IF(G796=0,"",'Ark1'!Z2610)</f>
        <v/>
      </c>
      <c r="P796" s="116" t="str">
        <f t="shared" si="12"/>
        <v/>
      </c>
      <c r="Q796" s="114" t="str">
        <f>+IF(G796=0,"",'Ark1'!T2610)</f>
        <v/>
      </c>
      <c r="R796" s="222" t="str">
        <f>+IF(G796=0,"",'Ark1'!V2610)</f>
        <v/>
      </c>
      <c r="S796" s="32"/>
      <c r="T796" s="35"/>
      <c r="U796" s="35"/>
      <c r="V796" s="35"/>
      <c r="W796" s="35"/>
      <c r="X796" s="35"/>
    </row>
    <row r="797" spans="1:24" x14ac:dyDescent="0.5">
      <c r="A797" s="32"/>
      <c r="B797" s="297" t="str">
        <f>+IF(E797=2012,VLOOKUP(D797,K_navn!$A$2:$C$359,2),"")</f>
        <v/>
      </c>
      <c r="C797" s="297" t="str">
        <f>+IF(E797=2012,VLOOKUP(D797,K_navn!$A$2:$C$359,3),"")</f>
        <v/>
      </c>
      <c r="D797" s="115">
        <f>+'Ark1'!P2611</f>
        <v>3425</v>
      </c>
      <c r="E797" s="115">
        <f>+'Ark1'!C2611</f>
        <v>2013</v>
      </c>
      <c r="F797" s="116" t="str">
        <f>+IF('Ark1'!Q2611=0,"",'Ark1'!Q2611)</f>
        <v/>
      </c>
      <c r="G797" s="116">
        <f>+'Ark1'!R2611</f>
        <v>0</v>
      </c>
      <c r="H797" s="116">
        <f>+'Ark1'!S2611</f>
        <v>0</v>
      </c>
      <c r="I797" s="222" t="str">
        <f>+IF(G797=0,"",'Ark1'!AA2611)</f>
        <v/>
      </c>
      <c r="J797" s="222" t="str">
        <f>+IF(G797=0,"",'Ark1'!AB2611)</f>
        <v/>
      </c>
      <c r="K797" s="114" t="str">
        <f>+IF(G797=0,"",'Ark1'!U2611)</f>
        <v/>
      </c>
      <c r="L797" s="222" t="str">
        <f>+IF(G797=0,"",'Ark1'!W2611)</f>
        <v/>
      </c>
      <c r="M797" s="222" t="str">
        <f>+IF(G797=0,"",'Ark1'!X2611)</f>
        <v/>
      </c>
      <c r="N797" s="114" t="str">
        <f>+IF(G797=0,"",'Ark1'!Y2611)</f>
        <v/>
      </c>
      <c r="O797" s="116" t="str">
        <f>+IF(G797=0,"",'Ark1'!Z2611)</f>
        <v/>
      </c>
      <c r="P797" s="116" t="str">
        <f t="shared" si="12"/>
        <v/>
      </c>
      <c r="Q797" s="114" t="str">
        <f>+IF(G797=0,"",'Ark1'!T2611)</f>
        <v/>
      </c>
      <c r="R797" s="222" t="str">
        <f>+IF(G797=0,"",'Ark1'!V2611)</f>
        <v/>
      </c>
      <c r="S797" s="32"/>
      <c r="T797" s="35"/>
      <c r="U797" s="35"/>
      <c r="V797" s="35"/>
      <c r="W797" s="35"/>
      <c r="X797" s="35"/>
    </row>
    <row r="798" spans="1:24" x14ac:dyDescent="0.5">
      <c r="A798" s="32"/>
      <c r="B798" s="297" t="str">
        <f>+IF(E798=2012,VLOOKUP(D798,K_navn!$A$2:$C$359,2),"")</f>
        <v/>
      </c>
      <c r="C798" s="297" t="str">
        <f>+IF(E798=2012,VLOOKUP(D798,K_navn!$A$2:$C$359,3),"")</f>
        <v/>
      </c>
      <c r="D798" s="115">
        <f>+'Ark1'!P2612</f>
        <v>3425</v>
      </c>
      <c r="E798" s="115">
        <f>+'Ark1'!C2612</f>
        <v>2014</v>
      </c>
      <c r="F798" s="116" t="str">
        <f>+IF('Ark1'!Q2612=0,"",'Ark1'!Q2612)</f>
        <v/>
      </c>
      <c r="G798" s="116">
        <f>+'Ark1'!R2612</f>
        <v>0</v>
      </c>
      <c r="H798" s="116">
        <f>+'Ark1'!S2612</f>
        <v>0</v>
      </c>
      <c r="I798" s="222" t="str">
        <f>+IF(G798=0,"",'Ark1'!AA2612)</f>
        <v/>
      </c>
      <c r="J798" s="222" t="str">
        <f>+IF(G798=0,"",'Ark1'!AB2612)</f>
        <v/>
      </c>
      <c r="K798" s="114" t="str">
        <f>+IF(G798=0,"",'Ark1'!U2612)</f>
        <v/>
      </c>
      <c r="L798" s="222" t="str">
        <f>+IF(G798=0,"",'Ark1'!W2612)</f>
        <v/>
      </c>
      <c r="M798" s="222" t="str">
        <f>+IF(G798=0,"",'Ark1'!X2612)</f>
        <v/>
      </c>
      <c r="N798" s="114" t="str">
        <f>+IF(G798=0,"",'Ark1'!Y2612)</f>
        <v/>
      </c>
      <c r="O798" s="116" t="str">
        <f>+IF(G798=0,"",'Ark1'!Z2612)</f>
        <v/>
      </c>
      <c r="P798" s="116" t="str">
        <f t="shared" si="12"/>
        <v/>
      </c>
      <c r="Q798" s="114" t="str">
        <f>+IF(G798=0,"",'Ark1'!T2612)</f>
        <v/>
      </c>
      <c r="R798" s="222" t="str">
        <f>+IF(G798=0,"",'Ark1'!V2612)</f>
        <v/>
      </c>
      <c r="S798" s="32"/>
      <c r="T798" s="35"/>
      <c r="U798" s="35"/>
      <c r="V798" s="35"/>
      <c r="W798" s="35"/>
      <c r="X798" s="35"/>
    </row>
    <row r="799" spans="1:24" x14ac:dyDescent="0.5">
      <c r="A799" s="32"/>
      <c r="B799" s="297" t="str">
        <f>+IF(E799=2012,VLOOKUP(D799,K_navn!$A$2:$C$359,2),"")</f>
        <v/>
      </c>
      <c r="C799" s="297" t="str">
        <f>+IF(E799=2012,VLOOKUP(D799,K_navn!$A$2:$C$359,3),"")</f>
        <v/>
      </c>
      <c r="D799" s="115">
        <f>+'Ark1'!P2613</f>
        <v>3425</v>
      </c>
      <c r="E799" s="115">
        <f>+'Ark1'!C2613</f>
        <v>2015</v>
      </c>
      <c r="F799" s="116" t="str">
        <f>+IF('Ark1'!Q2613=0,"",'Ark1'!Q2613)</f>
        <v/>
      </c>
      <c r="G799" s="116">
        <f>+'Ark1'!R2613</f>
        <v>0</v>
      </c>
      <c r="H799" s="116">
        <f>+'Ark1'!S2613</f>
        <v>0</v>
      </c>
      <c r="I799" s="222" t="str">
        <f>+IF(G799=0,"",'Ark1'!AA2613)</f>
        <v/>
      </c>
      <c r="J799" s="222" t="str">
        <f>+IF(G799=0,"",'Ark1'!AB2613)</f>
        <v/>
      </c>
      <c r="K799" s="114" t="str">
        <f>+IF(G799=0,"",'Ark1'!U2613)</f>
        <v/>
      </c>
      <c r="L799" s="222" t="str">
        <f>+IF(G799=0,"",'Ark1'!W2613)</f>
        <v/>
      </c>
      <c r="M799" s="222" t="str">
        <f>+IF(G799=0,"",'Ark1'!X2613)</f>
        <v/>
      </c>
      <c r="N799" s="114" t="str">
        <f>+IF(G799=0,"",'Ark1'!Y2613)</f>
        <v/>
      </c>
      <c r="O799" s="116" t="str">
        <f>+IF(G799=0,"",'Ark1'!Z2613)</f>
        <v/>
      </c>
      <c r="P799" s="116" t="str">
        <f t="shared" si="12"/>
        <v/>
      </c>
      <c r="Q799" s="114" t="str">
        <f>+IF(G799=0,"",'Ark1'!T2613)</f>
        <v/>
      </c>
      <c r="R799" s="222" t="str">
        <f>+IF(G799=0,"",'Ark1'!V2613)</f>
        <v/>
      </c>
      <c r="S799" s="32"/>
      <c r="T799" s="35"/>
      <c r="U799" s="35"/>
      <c r="V799" s="35"/>
      <c r="W799" s="35"/>
      <c r="X799" s="35"/>
    </row>
    <row r="800" spans="1:24" x14ac:dyDescent="0.5">
      <c r="A800" s="32"/>
      <c r="B800" s="297" t="str">
        <f>+IF(E800=2012,VLOOKUP(D800,K_navn!$A$2:$C$359,2),"")</f>
        <v/>
      </c>
      <c r="C800" s="297" t="str">
        <f>+IF(E800=2012,VLOOKUP(D800,K_navn!$A$2:$C$359,3),"")</f>
        <v/>
      </c>
      <c r="D800" s="115">
        <f>+'Ark1'!P2614</f>
        <v>3425</v>
      </c>
      <c r="E800" s="115">
        <f>+'Ark1'!C2614</f>
        <v>2016</v>
      </c>
      <c r="F800" s="116" t="str">
        <f>+IF('Ark1'!Q2614=0,"",'Ark1'!Q2614)</f>
        <v/>
      </c>
      <c r="G800" s="116">
        <f>+'Ark1'!R2614</f>
        <v>0</v>
      </c>
      <c r="H800" s="116">
        <f>+'Ark1'!S2614</f>
        <v>0</v>
      </c>
      <c r="I800" s="222" t="str">
        <f>+IF(G800=0,"",'Ark1'!AA2614)</f>
        <v/>
      </c>
      <c r="J800" s="222" t="str">
        <f>+IF(G800=0,"",'Ark1'!AB2614)</f>
        <v/>
      </c>
      <c r="K800" s="114" t="str">
        <f>+IF(G800=0,"",'Ark1'!U2614)</f>
        <v/>
      </c>
      <c r="L800" s="222" t="str">
        <f>+IF(G800=0,"",'Ark1'!W2614)</f>
        <v/>
      </c>
      <c r="M800" s="222" t="str">
        <f>+IF(G800=0,"",'Ark1'!X2614)</f>
        <v/>
      </c>
      <c r="N800" s="114" t="str">
        <f>+IF(G800=0,"",'Ark1'!Y2614)</f>
        <v/>
      </c>
      <c r="O800" s="116" t="str">
        <f>+IF(G800=0,"",'Ark1'!Z2614)</f>
        <v/>
      </c>
      <c r="P800" s="116" t="str">
        <f t="shared" si="12"/>
        <v/>
      </c>
      <c r="Q800" s="114" t="str">
        <f>+IF(G800=0,"",'Ark1'!T2614)</f>
        <v/>
      </c>
      <c r="R800" s="222" t="str">
        <f>+IF(G800=0,"",'Ark1'!V2614)</f>
        <v/>
      </c>
      <c r="S800" s="32"/>
      <c r="T800" s="35"/>
      <c r="U800" s="35"/>
      <c r="V800" s="35"/>
      <c r="W800" s="35"/>
      <c r="X800" s="35"/>
    </row>
    <row r="801" spans="1:24" x14ac:dyDescent="0.5">
      <c r="A801" s="32"/>
      <c r="B801" s="297" t="str">
        <f>+IF(E801=2012,VLOOKUP(D801,K_navn!$A$2:$C$359,2),"")</f>
        <v/>
      </c>
      <c r="C801" s="297" t="str">
        <f>+IF(E801=2012,VLOOKUP(D801,K_navn!$A$2:$C$359,3),"")</f>
        <v/>
      </c>
      <c r="D801" s="115">
        <f>+'Ark1'!P2615</f>
        <v>3425</v>
      </c>
      <c r="E801" s="115">
        <f>+'Ark1'!C2615</f>
        <v>2017</v>
      </c>
      <c r="F801" s="116" t="str">
        <f>+IF('Ark1'!Q2615=0,"",'Ark1'!Q2615)</f>
        <v/>
      </c>
      <c r="G801" s="116">
        <f>+'Ark1'!R2615</f>
        <v>0</v>
      </c>
      <c r="H801" s="116">
        <f>+'Ark1'!S2615</f>
        <v>0</v>
      </c>
      <c r="I801" s="222" t="str">
        <f>+IF(G801=0,"",'Ark1'!AA2615)</f>
        <v/>
      </c>
      <c r="J801" s="222" t="str">
        <f>+IF(G801=0,"",'Ark1'!AB2615)</f>
        <v/>
      </c>
      <c r="K801" s="114" t="str">
        <f>+IF(G801=0,"",'Ark1'!U2615)</f>
        <v/>
      </c>
      <c r="L801" s="222" t="str">
        <f>+IF(G801=0,"",'Ark1'!W2615)</f>
        <v/>
      </c>
      <c r="M801" s="222" t="str">
        <f>+IF(G801=0,"",'Ark1'!X2615)</f>
        <v/>
      </c>
      <c r="N801" s="114" t="str">
        <f>+IF(G801=0,"",'Ark1'!Y2615)</f>
        <v/>
      </c>
      <c r="O801" s="116" t="str">
        <f>+IF(G801=0,"",'Ark1'!Z2615)</f>
        <v/>
      </c>
      <c r="P801" s="116" t="str">
        <f t="shared" si="12"/>
        <v/>
      </c>
      <c r="Q801" s="114" t="str">
        <f>+IF(G801=0,"",'Ark1'!T2615)</f>
        <v/>
      </c>
      <c r="R801" s="222" t="str">
        <f>+IF(G801=0,"",'Ark1'!V2615)</f>
        <v/>
      </c>
      <c r="S801" s="32"/>
      <c r="T801" s="35"/>
      <c r="U801" s="35"/>
      <c r="V801" s="35"/>
      <c r="W801" s="35"/>
      <c r="X801" s="35"/>
    </row>
    <row r="802" spans="1:24" x14ac:dyDescent="0.5">
      <c r="A802" s="32"/>
      <c r="B802" s="297" t="str">
        <f>+IF(E802=2012,VLOOKUP(D802,K_navn!$A$2:$C$359,2),"")</f>
        <v/>
      </c>
      <c r="C802" s="297" t="str">
        <f>+IF(E802=2012,VLOOKUP(D802,K_navn!$A$2:$C$359,3),"")</f>
        <v/>
      </c>
      <c r="D802" s="115">
        <f>+'Ark1'!P2616</f>
        <v>3425</v>
      </c>
      <c r="E802" s="115">
        <f>+'Ark1'!C2616</f>
        <v>2018</v>
      </c>
      <c r="F802" s="116" t="str">
        <f>+IF('Ark1'!Q2616=0,"",'Ark1'!Q2616)</f>
        <v/>
      </c>
      <c r="G802" s="116">
        <f>+'Ark1'!R2616</f>
        <v>0</v>
      </c>
      <c r="H802" s="116">
        <f>+'Ark1'!S2616</f>
        <v>0</v>
      </c>
      <c r="I802" s="222" t="str">
        <f>+IF(G802=0,"",'Ark1'!AA2616)</f>
        <v/>
      </c>
      <c r="J802" s="222" t="str">
        <f>+IF(G802=0,"",'Ark1'!AB2616)</f>
        <v/>
      </c>
      <c r="K802" s="114" t="str">
        <f>+IF(G802=0,"",'Ark1'!U2616)</f>
        <v/>
      </c>
      <c r="L802" s="222" t="str">
        <f>+IF(G802=0,"",'Ark1'!W2616)</f>
        <v/>
      </c>
      <c r="M802" s="222" t="str">
        <f>+IF(G802=0,"",'Ark1'!X2616)</f>
        <v/>
      </c>
      <c r="N802" s="114" t="str">
        <f>+IF(G802=0,"",'Ark1'!Y2616)</f>
        <v/>
      </c>
      <c r="O802" s="116" t="str">
        <f>+IF(G802=0,"",'Ark1'!Z2616)</f>
        <v/>
      </c>
      <c r="P802" s="116" t="str">
        <f t="shared" si="12"/>
        <v/>
      </c>
      <c r="Q802" s="114" t="str">
        <f>+IF(G802=0,"",'Ark1'!T2616)</f>
        <v/>
      </c>
      <c r="R802" s="222" t="str">
        <f>+IF(G802=0,"",'Ark1'!V2616)</f>
        <v/>
      </c>
      <c r="S802" s="32"/>
      <c r="T802" s="35"/>
      <c r="U802" s="35"/>
      <c r="V802" s="35"/>
      <c r="W802" s="35"/>
      <c r="X802" s="35"/>
    </row>
    <row r="803" spans="1:24" x14ac:dyDescent="0.5">
      <c r="A803" s="32"/>
      <c r="B803" s="297" t="str">
        <f>+IF(E803=2012,VLOOKUP(D803,K_navn!$A$2:$C$359,2),"")</f>
        <v/>
      </c>
      <c r="C803" s="297" t="str">
        <f>+IF(E803=2012,VLOOKUP(D803,K_navn!$A$2:$C$359,3),"")</f>
        <v/>
      </c>
      <c r="D803" s="115">
        <f>+'Ark1'!P2617</f>
        <v>3425</v>
      </c>
      <c r="E803" s="115">
        <f>+'Ark1'!C2617</f>
        <v>2019</v>
      </c>
      <c r="F803" s="116" t="str">
        <f>+IF('Ark1'!Q2617=0,"",'Ark1'!Q2617)</f>
        <v/>
      </c>
      <c r="G803" s="116">
        <f>+'Ark1'!R2617</f>
        <v>0</v>
      </c>
      <c r="H803" s="116">
        <f>+'Ark1'!S2617</f>
        <v>0</v>
      </c>
      <c r="I803" s="222" t="str">
        <f>+IF(G803=0,"",'Ark1'!AA2617)</f>
        <v/>
      </c>
      <c r="J803" s="222" t="str">
        <f>+IF(G803=0,"",'Ark1'!AB2617)</f>
        <v/>
      </c>
      <c r="K803" s="114" t="str">
        <f>+IF(G803=0,"",'Ark1'!U2617)</f>
        <v/>
      </c>
      <c r="L803" s="222" t="str">
        <f>+IF(G803=0,"",'Ark1'!W2617)</f>
        <v/>
      </c>
      <c r="M803" s="222" t="str">
        <f>+IF(G803=0,"",'Ark1'!X2617)</f>
        <v/>
      </c>
      <c r="N803" s="114" t="str">
        <f>+IF(G803=0,"",'Ark1'!Y2617)</f>
        <v/>
      </c>
      <c r="O803" s="116" t="str">
        <f>+IF(G803=0,"",'Ark1'!Z2617)</f>
        <v/>
      </c>
      <c r="P803" s="116" t="str">
        <f t="shared" si="12"/>
        <v/>
      </c>
      <c r="Q803" s="114" t="str">
        <f>+IF(G803=0,"",'Ark1'!T2617)</f>
        <v/>
      </c>
      <c r="R803" s="222" t="str">
        <f>+IF(G803=0,"",'Ark1'!V2617)</f>
        <v/>
      </c>
      <c r="S803" s="32"/>
      <c r="T803" s="35"/>
      <c r="U803" s="35"/>
      <c r="V803" s="35"/>
      <c r="W803" s="35"/>
      <c r="X803" s="35"/>
    </row>
    <row r="804" spans="1:24" x14ac:dyDescent="0.5">
      <c r="A804" s="32"/>
      <c r="B804" s="297" t="str">
        <f>+IF(E804=2012,VLOOKUP(D804,K_navn!$A$2:$C$359,2),"")</f>
        <v/>
      </c>
      <c r="C804" s="297" t="str">
        <f>+IF(E804=2012,VLOOKUP(D804,K_navn!$A$2:$C$359,3),"")</f>
        <v/>
      </c>
      <c r="D804" s="115">
        <f>+'Ark1'!P2618</f>
        <v>3425</v>
      </c>
      <c r="E804" s="115">
        <f>+'Ark1'!C2618</f>
        <v>2020</v>
      </c>
      <c r="F804" s="116" t="str">
        <f>+IF('Ark1'!Q2618=0,"",'Ark1'!Q2618)</f>
        <v/>
      </c>
      <c r="G804" s="116">
        <f>+'Ark1'!R2618</f>
        <v>0</v>
      </c>
      <c r="H804" s="116">
        <f>+'Ark1'!S2618</f>
        <v>0</v>
      </c>
      <c r="I804" s="222" t="str">
        <f>+IF(G804=0,"",'Ark1'!AA2618)</f>
        <v/>
      </c>
      <c r="J804" s="222" t="str">
        <f>+IF(G804=0,"",'Ark1'!AB2618)</f>
        <v/>
      </c>
      <c r="K804" s="114" t="str">
        <f>+IF(G804=0,"",'Ark1'!U2618)</f>
        <v/>
      </c>
      <c r="L804" s="222" t="str">
        <f>+IF(G804=0,"",'Ark1'!W2618)</f>
        <v/>
      </c>
      <c r="M804" s="222" t="str">
        <f>+IF(G804=0,"",'Ark1'!X2618)</f>
        <v/>
      </c>
      <c r="N804" s="114" t="str">
        <f>+IF(G804=0,"",'Ark1'!Y2618)</f>
        <v/>
      </c>
      <c r="O804" s="116" t="str">
        <f>+IF(G804=0,"",'Ark1'!Z2618)</f>
        <v/>
      </c>
      <c r="P804" s="116" t="str">
        <f t="shared" si="12"/>
        <v/>
      </c>
      <c r="Q804" s="114" t="str">
        <f>+IF(G804=0,"",'Ark1'!T2618)</f>
        <v/>
      </c>
      <c r="R804" s="222" t="str">
        <f>+IF(G804=0,"",'Ark1'!V2618)</f>
        <v/>
      </c>
      <c r="S804" s="32"/>
      <c r="T804" s="35"/>
      <c r="U804" s="35"/>
      <c r="V804" s="35"/>
      <c r="W804" s="35"/>
      <c r="X804" s="35"/>
    </row>
    <row r="805" spans="1:24" x14ac:dyDescent="0.5">
      <c r="A805" s="32"/>
      <c r="B805" s="297" t="str">
        <f>+IF(E805=2012,VLOOKUP(D805,K_navn!$A$2:$C$359,2),"")</f>
        <v/>
      </c>
      <c r="C805" s="297" t="str">
        <f>+IF(E805=2012,VLOOKUP(D805,K_navn!$A$2:$C$359,3),"")</f>
        <v/>
      </c>
      <c r="D805" s="115">
        <f>+'Ark1'!P2619</f>
        <v>3425</v>
      </c>
      <c r="E805" s="115">
        <f>+'Ark1'!C2619</f>
        <v>2021</v>
      </c>
      <c r="F805" s="116" t="str">
        <f>+IF('Ark1'!Q2619=0,"",'Ark1'!Q2619)</f>
        <v/>
      </c>
      <c r="G805" s="116">
        <f>+'Ark1'!R2619</f>
        <v>0</v>
      </c>
      <c r="H805" s="116">
        <f>+'Ark1'!S2619</f>
        <v>0</v>
      </c>
      <c r="I805" s="222" t="str">
        <f>+IF(G805=0,"",'Ark1'!AA2619)</f>
        <v/>
      </c>
      <c r="J805" s="222" t="str">
        <f>+IF(G805=0,"",'Ark1'!AB2619)</f>
        <v/>
      </c>
      <c r="K805" s="114" t="str">
        <f>+IF(G805=0,"",'Ark1'!U2619)</f>
        <v/>
      </c>
      <c r="L805" s="222" t="str">
        <f>+IF(G805=0,"",'Ark1'!W2619)</f>
        <v/>
      </c>
      <c r="M805" s="222" t="str">
        <f>+IF(G805=0,"",'Ark1'!X2619)</f>
        <v/>
      </c>
      <c r="N805" s="114" t="str">
        <f>+IF(G805=0,"",'Ark1'!Y2619)</f>
        <v/>
      </c>
      <c r="O805" s="116" t="str">
        <f>+IF(G805=0,"",'Ark1'!Z2619)</f>
        <v/>
      </c>
      <c r="P805" s="116" t="str">
        <f t="shared" si="12"/>
        <v/>
      </c>
      <c r="Q805" s="114" t="str">
        <f>+IF(G805=0,"",'Ark1'!T2619)</f>
        <v/>
      </c>
      <c r="R805" s="222" t="str">
        <f>+IF(G805=0,"",'Ark1'!V2619)</f>
        <v/>
      </c>
      <c r="S805" s="32"/>
      <c r="T805" s="35"/>
      <c r="U805" s="35"/>
      <c r="V805" s="35"/>
      <c r="W805" s="35"/>
      <c r="X805" s="35"/>
    </row>
    <row r="806" spans="1:24" x14ac:dyDescent="0.5">
      <c r="A806" s="32"/>
      <c r="B806" s="297" t="str">
        <f>+IF(E806=2012,VLOOKUP(D806,K_navn!$A$2:$C$359,2),"")</f>
        <v/>
      </c>
      <c r="C806" s="297" t="str">
        <f>+IF(E806=2012,VLOOKUP(D806,K_navn!$A$2:$C$359,3),"")</f>
        <v/>
      </c>
      <c r="D806" s="115">
        <f>+'Ark1'!P2620</f>
        <v>3425</v>
      </c>
      <c r="E806" s="115">
        <f>+'Ark1'!C2620</f>
        <v>2022</v>
      </c>
      <c r="F806" s="116" t="str">
        <f>+IF('Ark1'!Q2620=0,"",'Ark1'!Q2620)</f>
        <v/>
      </c>
      <c r="G806" s="116">
        <f>+'Ark1'!R2620</f>
        <v>0</v>
      </c>
      <c r="H806" s="116">
        <f>+'Ark1'!S2620</f>
        <v>0</v>
      </c>
      <c r="I806" s="222" t="str">
        <f>+IF(G806=0,"",'Ark1'!AA2620)</f>
        <v/>
      </c>
      <c r="J806" s="222" t="str">
        <f>+IF(G806=0,"",'Ark1'!AB2620)</f>
        <v/>
      </c>
      <c r="K806" s="114" t="str">
        <f>+IF(G806=0,"",'Ark1'!U2620)</f>
        <v/>
      </c>
      <c r="L806" s="222" t="str">
        <f>+IF(G806=0,"",'Ark1'!W2620)</f>
        <v/>
      </c>
      <c r="M806" s="222" t="str">
        <f>+IF(G806=0,"",'Ark1'!X2620)</f>
        <v/>
      </c>
      <c r="N806" s="114" t="str">
        <f>+IF(G806=0,"",'Ark1'!Y2620)</f>
        <v/>
      </c>
      <c r="O806" s="116" t="str">
        <f>+IF(G806=0,"",'Ark1'!Z2620)</f>
        <v/>
      </c>
      <c r="P806" s="116" t="str">
        <f t="shared" si="12"/>
        <v/>
      </c>
      <c r="Q806" s="114" t="str">
        <f>+IF(G806=0,"",'Ark1'!T2620)</f>
        <v/>
      </c>
      <c r="R806" s="222" t="str">
        <f>+IF(G806=0,"",'Ark1'!V2620)</f>
        <v/>
      </c>
      <c r="S806" s="32"/>
      <c r="T806" s="35"/>
      <c r="U806" s="35"/>
      <c r="V806" s="35"/>
      <c r="W806" s="35"/>
      <c r="X806" s="35"/>
    </row>
    <row r="807" spans="1:24" x14ac:dyDescent="0.5">
      <c r="A807" s="32"/>
      <c r="B807" s="297" t="str">
        <f>+IF(E807=2012,VLOOKUP(D807,K_navn!$A$2:$C$359,2),"")</f>
        <v>Tolga</v>
      </c>
      <c r="C807" s="297" t="str">
        <f>+IF(E807=2012,VLOOKUP(D807,K_navn!$A$2:$C$359,3),"")</f>
        <v>Innlandet</v>
      </c>
      <c r="D807" s="115">
        <f>+'Ark1'!P2621</f>
        <v>3426</v>
      </c>
      <c r="E807" s="115">
        <f>+'Ark1'!C2621</f>
        <v>2012</v>
      </c>
      <c r="F807" s="116" t="str">
        <f>+IF('Ark1'!Q2621=0,"",'Ark1'!Q2621)</f>
        <v/>
      </c>
      <c r="G807" s="116">
        <f>+'Ark1'!R2621</f>
        <v>0</v>
      </c>
      <c r="H807" s="116">
        <f>+'Ark1'!S2621</f>
        <v>0</v>
      </c>
      <c r="I807" s="222" t="str">
        <f>+IF(G807=0,"",'Ark1'!AA2621)</f>
        <v/>
      </c>
      <c r="J807" s="222" t="str">
        <f>+IF(G807=0,"",'Ark1'!AB2621)</f>
        <v/>
      </c>
      <c r="K807" s="114" t="str">
        <f>+IF(G807=0,"",'Ark1'!U2621)</f>
        <v/>
      </c>
      <c r="L807" s="222" t="str">
        <f>+IF(G807=0,"",'Ark1'!W2621)</f>
        <v/>
      </c>
      <c r="M807" s="222" t="str">
        <f>+IF(G807=0,"",'Ark1'!X2621)</f>
        <v/>
      </c>
      <c r="N807" s="114" t="str">
        <f>+IF(G807=0,"",'Ark1'!Y2621)</f>
        <v/>
      </c>
      <c r="O807" s="116" t="str">
        <f>+IF(G807=0,"",'Ark1'!Z2621)</f>
        <v/>
      </c>
      <c r="P807" s="116" t="str">
        <f t="shared" si="12"/>
        <v/>
      </c>
      <c r="Q807" s="114" t="str">
        <f>+IF(G807=0,"",'Ark1'!T2621)</f>
        <v/>
      </c>
      <c r="R807" s="222" t="str">
        <f>+IF(G807=0,"",'Ark1'!V2621)</f>
        <v/>
      </c>
      <c r="S807" s="32"/>
      <c r="T807" s="35"/>
      <c r="U807" s="35"/>
      <c r="V807" s="35"/>
      <c r="W807" s="35"/>
      <c r="X807" s="35"/>
    </row>
    <row r="808" spans="1:24" x14ac:dyDescent="0.5">
      <c r="A808" s="32"/>
      <c r="B808" s="297" t="str">
        <f>+IF(E808=2012,VLOOKUP(D808,K_navn!$A$2:$C$359,2),"")</f>
        <v/>
      </c>
      <c r="C808" s="297" t="str">
        <f>+IF(E808=2012,VLOOKUP(D808,K_navn!$A$2:$C$359,3),"")</f>
        <v/>
      </c>
      <c r="D808" s="115">
        <f>+'Ark1'!P2622</f>
        <v>3426</v>
      </c>
      <c r="E808" s="115">
        <f>+'Ark1'!C2622</f>
        <v>2013</v>
      </c>
      <c r="F808" s="116" t="str">
        <f>+IF('Ark1'!Q2622=0,"",'Ark1'!Q2622)</f>
        <v/>
      </c>
      <c r="G808" s="116">
        <f>+'Ark1'!R2622</f>
        <v>0</v>
      </c>
      <c r="H808" s="116">
        <f>+'Ark1'!S2622</f>
        <v>0</v>
      </c>
      <c r="I808" s="222" t="str">
        <f>+IF(G808=0,"",'Ark1'!AA2622)</f>
        <v/>
      </c>
      <c r="J808" s="222" t="str">
        <f>+IF(G808=0,"",'Ark1'!AB2622)</f>
        <v/>
      </c>
      <c r="K808" s="114" t="str">
        <f>+IF(G808=0,"",'Ark1'!U2622)</f>
        <v/>
      </c>
      <c r="L808" s="222" t="str">
        <f>+IF(G808=0,"",'Ark1'!W2622)</f>
        <v/>
      </c>
      <c r="M808" s="222" t="str">
        <f>+IF(G808=0,"",'Ark1'!X2622)</f>
        <v/>
      </c>
      <c r="N808" s="114" t="str">
        <f>+IF(G808=0,"",'Ark1'!Y2622)</f>
        <v/>
      </c>
      <c r="O808" s="116" t="str">
        <f>+IF(G808=0,"",'Ark1'!Z2622)</f>
        <v/>
      </c>
      <c r="P808" s="116" t="str">
        <f t="shared" si="12"/>
        <v/>
      </c>
      <c r="Q808" s="114" t="str">
        <f>+IF(G808=0,"",'Ark1'!T2622)</f>
        <v/>
      </c>
      <c r="R808" s="222" t="str">
        <f>+IF(G808=0,"",'Ark1'!V2622)</f>
        <v/>
      </c>
      <c r="S808" s="32"/>
      <c r="T808" s="35"/>
      <c r="U808" s="35"/>
      <c r="V808" s="35"/>
      <c r="W808" s="35"/>
      <c r="X808" s="35"/>
    </row>
    <row r="809" spans="1:24" x14ac:dyDescent="0.5">
      <c r="A809" s="32"/>
      <c r="B809" s="297" t="str">
        <f>+IF(E809=2012,VLOOKUP(D809,K_navn!$A$2:$C$359,2),"")</f>
        <v/>
      </c>
      <c r="C809" s="297" t="str">
        <f>+IF(E809=2012,VLOOKUP(D809,K_navn!$A$2:$C$359,3),"")</f>
        <v/>
      </c>
      <c r="D809" s="115">
        <f>+'Ark1'!P2623</f>
        <v>3426</v>
      </c>
      <c r="E809" s="115">
        <f>+'Ark1'!C2623</f>
        <v>2014</v>
      </c>
      <c r="F809" s="116" t="str">
        <f>+IF('Ark1'!Q2623=0,"",'Ark1'!Q2623)</f>
        <v/>
      </c>
      <c r="G809" s="116">
        <f>+'Ark1'!R2623</f>
        <v>0</v>
      </c>
      <c r="H809" s="116">
        <f>+'Ark1'!S2623</f>
        <v>0</v>
      </c>
      <c r="I809" s="222" t="str">
        <f>+IF(G809=0,"",'Ark1'!AA2623)</f>
        <v/>
      </c>
      <c r="J809" s="222" t="str">
        <f>+IF(G809=0,"",'Ark1'!AB2623)</f>
        <v/>
      </c>
      <c r="K809" s="114" t="str">
        <f>+IF(G809=0,"",'Ark1'!U2623)</f>
        <v/>
      </c>
      <c r="L809" s="222" t="str">
        <f>+IF(G809=0,"",'Ark1'!W2623)</f>
        <v/>
      </c>
      <c r="M809" s="222" t="str">
        <f>+IF(G809=0,"",'Ark1'!X2623)</f>
        <v/>
      </c>
      <c r="N809" s="114" t="str">
        <f>+IF(G809=0,"",'Ark1'!Y2623)</f>
        <v/>
      </c>
      <c r="O809" s="116" t="str">
        <f>+IF(G809=0,"",'Ark1'!Z2623)</f>
        <v/>
      </c>
      <c r="P809" s="116" t="str">
        <f t="shared" si="12"/>
        <v/>
      </c>
      <c r="Q809" s="114" t="str">
        <f>+IF(G809=0,"",'Ark1'!T2623)</f>
        <v/>
      </c>
      <c r="R809" s="222" t="str">
        <f>+IF(G809=0,"",'Ark1'!V2623)</f>
        <v/>
      </c>
      <c r="S809" s="32"/>
      <c r="T809" s="35"/>
      <c r="U809" s="35"/>
      <c r="V809" s="35"/>
      <c r="W809" s="35"/>
      <c r="X809" s="35"/>
    </row>
    <row r="810" spans="1:24" x14ac:dyDescent="0.5">
      <c r="A810" s="32"/>
      <c r="B810" s="297" t="str">
        <f>+IF(E810=2012,VLOOKUP(D810,K_navn!$A$2:$C$359,2),"")</f>
        <v/>
      </c>
      <c r="C810" s="297" t="str">
        <f>+IF(E810=2012,VLOOKUP(D810,K_navn!$A$2:$C$359,3),"")</f>
        <v/>
      </c>
      <c r="D810" s="115">
        <f>+'Ark1'!P2624</f>
        <v>3426</v>
      </c>
      <c r="E810" s="115">
        <f>+'Ark1'!C2624</f>
        <v>2015</v>
      </c>
      <c r="F810" s="116" t="str">
        <f>+IF('Ark1'!Q2624=0,"",'Ark1'!Q2624)</f>
        <v/>
      </c>
      <c r="G810" s="116">
        <f>+'Ark1'!R2624</f>
        <v>0</v>
      </c>
      <c r="H810" s="116">
        <f>+'Ark1'!S2624</f>
        <v>0</v>
      </c>
      <c r="I810" s="222" t="str">
        <f>+IF(G810=0,"",'Ark1'!AA2624)</f>
        <v/>
      </c>
      <c r="J810" s="222" t="str">
        <f>+IF(G810=0,"",'Ark1'!AB2624)</f>
        <v/>
      </c>
      <c r="K810" s="114" t="str">
        <f>+IF(G810=0,"",'Ark1'!U2624)</f>
        <v/>
      </c>
      <c r="L810" s="222" t="str">
        <f>+IF(G810=0,"",'Ark1'!W2624)</f>
        <v/>
      </c>
      <c r="M810" s="222" t="str">
        <f>+IF(G810=0,"",'Ark1'!X2624)</f>
        <v/>
      </c>
      <c r="N810" s="114" t="str">
        <f>+IF(G810=0,"",'Ark1'!Y2624)</f>
        <v/>
      </c>
      <c r="O810" s="116" t="str">
        <f>+IF(G810=0,"",'Ark1'!Z2624)</f>
        <v/>
      </c>
      <c r="P810" s="116" t="str">
        <f t="shared" si="12"/>
        <v/>
      </c>
      <c r="Q810" s="114" t="str">
        <f>+IF(G810=0,"",'Ark1'!T2624)</f>
        <v/>
      </c>
      <c r="R810" s="222" t="str">
        <f>+IF(G810=0,"",'Ark1'!V2624)</f>
        <v/>
      </c>
      <c r="S810" s="32"/>
      <c r="T810" s="35"/>
      <c r="U810" s="35"/>
      <c r="V810" s="35"/>
      <c r="W810" s="35"/>
      <c r="X810" s="35"/>
    </row>
    <row r="811" spans="1:24" x14ac:dyDescent="0.5">
      <c r="A811" s="32"/>
      <c r="B811" s="297" t="str">
        <f>+IF(E811=2012,VLOOKUP(D811,K_navn!$A$2:$C$359,2),"")</f>
        <v/>
      </c>
      <c r="C811" s="297" t="str">
        <f>+IF(E811=2012,VLOOKUP(D811,K_navn!$A$2:$C$359,3),"")</f>
        <v/>
      </c>
      <c r="D811" s="115">
        <f>+'Ark1'!P2625</f>
        <v>3426</v>
      </c>
      <c r="E811" s="115">
        <f>+'Ark1'!C2625</f>
        <v>2016</v>
      </c>
      <c r="F811" s="116" t="str">
        <f>+IF('Ark1'!Q2625=0,"",'Ark1'!Q2625)</f>
        <v/>
      </c>
      <c r="G811" s="116">
        <f>+'Ark1'!R2625</f>
        <v>0</v>
      </c>
      <c r="H811" s="116">
        <f>+'Ark1'!S2625</f>
        <v>0</v>
      </c>
      <c r="I811" s="222" t="str">
        <f>+IF(G811=0,"",'Ark1'!AA2625)</f>
        <v/>
      </c>
      <c r="J811" s="222" t="str">
        <f>+IF(G811=0,"",'Ark1'!AB2625)</f>
        <v/>
      </c>
      <c r="K811" s="114" t="str">
        <f>+IF(G811=0,"",'Ark1'!U2625)</f>
        <v/>
      </c>
      <c r="L811" s="222" t="str">
        <f>+IF(G811=0,"",'Ark1'!W2625)</f>
        <v/>
      </c>
      <c r="M811" s="222" t="str">
        <f>+IF(G811=0,"",'Ark1'!X2625)</f>
        <v/>
      </c>
      <c r="N811" s="114" t="str">
        <f>+IF(G811=0,"",'Ark1'!Y2625)</f>
        <v/>
      </c>
      <c r="O811" s="116" t="str">
        <f>+IF(G811=0,"",'Ark1'!Z2625)</f>
        <v/>
      </c>
      <c r="P811" s="116" t="str">
        <f t="shared" si="12"/>
        <v/>
      </c>
      <c r="Q811" s="114" t="str">
        <f>+IF(G811=0,"",'Ark1'!T2625)</f>
        <v/>
      </c>
      <c r="R811" s="222" t="str">
        <f>+IF(G811=0,"",'Ark1'!V2625)</f>
        <v/>
      </c>
      <c r="S811" s="32"/>
      <c r="T811" s="35"/>
      <c r="U811" s="35"/>
      <c r="V811" s="35"/>
      <c r="W811" s="35"/>
      <c r="X811" s="35"/>
    </row>
    <row r="812" spans="1:24" x14ac:dyDescent="0.5">
      <c r="A812" s="32"/>
      <c r="B812" s="297" t="str">
        <f>+IF(E812=2012,VLOOKUP(D812,K_navn!$A$2:$C$359,2),"")</f>
        <v/>
      </c>
      <c r="C812" s="297" t="str">
        <f>+IF(E812=2012,VLOOKUP(D812,K_navn!$A$2:$C$359,3),"")</f>
        <v/>
      </c>
      <c r="D812" s="115">
        <f>+'Ark1'!P2626</f>
        <v>3426</v>
      </c>
      <c r="E812" s="115">
        <f>+'Ark1'!C2626</f>
        <v>2017</v>
      </c>
      <c r="F812" s="116" t="str">
        <f>+IF('Ark1'!Q2626=0,"",'Ark1'!Q2626)</f>
        <v/>
      </c>
      <c r="G812" s="116">
        <f>+'Ark1'!R2626</f>
        <v>0</v>
      </c>
      <c r="H812" s="116">
        <f>+'Ark1'!S2626</f>
        <v>0</v>
      </c>
      <c r="I812" s="222" t="str">
        <f>+IF(G812=0,"",'Ark1'!AA2626)</f>
        <v/>
      </c>
      <c r="J812" s="222" t="str">
        <f>+IF(G812=0,"",'Ark1'!AB2626)</f>
        <v/>
      </c>
      <c r="K812" s="114" t="str">
        <f>+IF(G812=0,"",'Ark1'!U2626)</f>
        <v/>
      </c>
      <c r="L812" s="222" t="str">
        <f>+IF(G812=0,"",'Ark1'!W2626)</f>
        <v/>
      </c>
      <c r="M812" s="222" t="str">
        <f>+IF(G812=0,"",'Ark1'!X2626)</f>
        <v/>
      </c>
      <c r="N812" s="114" t="str">
        <f>+IF(G812=0,"",'Ark1'!Y2626)</f>
        <v/>
      </c>
      <c r="O812" s="116" t="str">
        <f>+IF(G812=0,"",'Ark1'!Z2626)</f>
        <v/>
      </c>
      <c r="P812" s="116" t="str">
        <f t="shared" si="12"/>
        <v/>
      </c>
      <c r="Q812" s="114" t="str">
        <f>+IF(G812=0,"",'Ark1'!T2626)</f>
        <v/>
      </c>
      <c r="R812" s="222" t="str">
        <f>+IF(G812=0,"",'Ark1'!V2626)</f>
        <v/>
      </c>
      <c r="S812" s="32"/>
      <c r="T812" s="35"/>
      <c r="U812" s="35"/>
      <c r="V812" s="35"/>
      <c r="W812" s="35"/>
      <c r="X812" s="35"/>
    </row>
    <row r="813" spans="1:24" x14ac:dyDescent="0.5">
      <c r="A813" s="32"/>
      <c r="B813" s="297" t="str">
        <f>+IF(E813=2012,VLOOKUP(D813,K_navn!$A$2:$C$359,2),"")</f>
        <v/>
      </c>
      <c r="C813" s="297" t="str">
        <f>+IF(E813=2012,VLOOKUP(D813,K_navn!$A$2:$C$359,3),"")</f>
        <v/>
      </c>
      <c r="D813" s="115">
        <f>+'Ark1'!P2627</f>
        <v>3426</v>
      </c>
      <c r="E813" s="115">
        <f>+'Ark1'!C2627</f>
        <v>2018</v>
      </c>
      <c r="F813" s="116" t="str">
        <f>+IF('Ark1'!Q2627=0,"",'Ark1'!Q2627)</f>
        <v/>
      </c>
      <c r="G813" s="116">
        <f>+'Ark1'!R2627</f>
        <v>0</v>
      </c>
      <c r="H813" s="116">
        <f>+'Ark1'!S2627</f>
        <v>0</v>
      </c>
      <c r="I813" s="222" t="str">
        <f>+IF(G813=0,"",'Ark1'!AA2627)</f>
        <v/>
      </c>
      <c r="J813" s="222" t="str">
        <f>+IF(G813=0,"",'Ark1'!AB2627)</f>
        <v/>
      </c>
      <c r="K813" s="114" t="str">
        <f>+IF(G813=0,"",'Ark1'!U2627)</f>
        <v/>
      </c>
      <c r="L813" s="222" t="str">
        <f>+IF(G813=0,"",'Ark1'!W2627)</f>
        <v/>
      </c>
      <c r="M813" s="222" t="str">
        <f>+IF(G813=0,"",'Ark1'!X2627)</f>
        <v/>
      </c>
      <c r="N813" s="114" t="str">
        <f>+IF(G813=0,"",'Ark1'!Y2627)</f>
        <v/>
      </c>
      <c r="O813" s="116" t="str">
        <f>+IF(G813=0,"",'Ark1'!Z2627)</f>
        <v/>
      </c>
      <c r="P813" s="116" t="str">
        <f t="shared" si="12"/>
        <v/>
      </c>
      <c r="Q813" s="114" t="str">
        <f>+IF(G813=0,"",'Ark1'!T2627)</f>
        <v/>
      </c>
      <c r="R813" s="222" t="str">
        <f>+IF(G813=0,"",'Ark1'!V2627)</f>
        <v/>
      </c>
      <c r="S813" s="32"/>
      <c r="T813" s="35"/>
      <c r="U813" s="35"/>
      <c r="V813" s="35"/>
      <c r="W813" s="35"/>
      <c r="X813" s="35"/>
    </row>
    <row r="814" spans="1:24" x14ac:dyDescent="0.5">
      <c r="A814" s="32"/>
      <c r="B814" s="297" t="str">
        <f>+IF(E814=2012,VLOOKUP(D814,K_navn!$A$2:$C$359,2),"")</f>
        <v/>
      </c>
      <c r="C814" s="297" t="str">
        <f>+IF(E814=2012,VLOOKUP(D814,K_navn!$A$2:$C$359,3),"")</f>
        <v/>
      </c>
      <c r="D814" s="115">
        <f>+'Ark1'!P2628</f>
        <v>3426</v>
      </c>
      <c r="E814" s="115">
        <f>+'Ark1'!C2628</f>
        <v>2019</v>
      </c>
      <c r="F814" s="116" t="str">
        <f>+IF('Ark1'!Q2628=0,"",'Ark1'!Q2628)</f>
        <v/>
      </c>
      <c r="G814" s="116">
        <f>+'Ark1'!R2628</f>
        <v>0</v>
      </c>
      <c r="H814" s="116">
        <f>+'Ark1'!S2628</f>
        <v>0</v>
      </c>
      <c r="I814" s="222" t="str">
        <f>+IF(G814=0,"",'Ark1'!AA2628)</f>
        <v/>
      </c>
      <c r="J814" s="222" t="str">
        <f>+IF(G814=0,"",'Ark1'!AB2628)</f>
        <v/>
      </c>
      <c r="K814" s="114" t="str">
        <f>+IF(G814=0,"",'Ark1'!U2628)</f>
        <v/>
      </c>
      <c r="L814" s="222" t="str">
        <f>+IF(G814=0,"",'Ark1'!W2628)</f>
        <v/>
      </c>
      <c r="M814" s="222" t="str">
        <f>+IF(G814=0,"",'Ark1'!X2628)</f>
        <v/>
      </c>
      <c r="N814" s="114" t="str">
        <f>+IF(G814=0,"",'Ark1'!Y2628)</f>
        <v/>
      </c>
      <c r="O814" s="116" t="str">
        <f>+IF(G814=0,"",'Ark1'!Z2628)</f>
        <v/>
      </c>
      <c r="P814" s="116" t="str">
        <f t="shared" si="12"/>
        <v/>
      </c>
      <c r="Q814" s="114" t="str">
        <f>+IF(G814=0,"",'Ark1'!T2628)</f>
        <v/>
      </c>
      <c r="R814" s="222" t="str">
        <f>+IF(G814=0,"",'Ark1'!V2628)</f>
        <v/>
      </c>
      <c r="S814" s="32"/>
      <c r="T814" s="35"/>
      <c r="U814" s="35"/>
      <c r="V814" s="35"/>
      <c r="W814" s="35"/>
      <c r="X814" s="35"/>
    </row>
    <row r="815" spans="1:24" x14ac:dyDescent="0.5">
      <c r="A815" s="32"/>
      <c r="B815" s="297" t="str">
        <f>+IF(E815=2012,VLOOKUP(D815,K_navn!$A$2:$C$359,2),"")</f>
        <v/>
      </c>
      <c r="C815" s="297" t="str">
        <f>+IF(E815=2012,VLOOKUP(D815,K_navn!$A$2:$C$359,3),"")</f>
        <v/>
      </c>
      <c r="D815" s="115">
        <f>+'Ark1'!P2629</f>
        <v>3426</v>
      </c>
      <c r="E815" s="115">
        <f>+'Ark1'!C2629</f>
        <v>2020</v>
      </c>
      <c r="F815" s="116" t="str">
        <f>+IF('Ark1'!Q2629=0,"",'Ark1'!Q2629)</f>
        <v/>
      </c>
      <c r="G815" s="116">
        <f>+'Ark1'!R2629</f>
        <v>0</v>
      </c>
      <c r="H815" s="116">
        <f>+'Ark1'!S2629</f>
        <v>0</v>
      </c>
      <c r="I815" s="222" t="str">
        <f>+IF(G815=0,"",'Ark1'!AA2629)</f>
        <v/>
      </c>
      <c r="J815" s="222" t="str">
        <f>+IF(G815=0,"",'Ark1'!AB2629)</f>
        <v/>
      </c>
      <c r="K815" s="114" t="str">
        <f>+IF(G815=0,"",'Ark1'!U2629)</f>
        <v/>
      </c>
      <c r="L815" s="222" t="str">
        <f>+IF(G815=0,"",'Ark1'!W2629)</f>
        <v/>
      </c>
      <c r="M815" s="222" t="str">
        <f>+IF(G815=0,"",'Ark1'!X2629)</f>
        <v/>
      </c>
      <c r="N815" s="114" t="str">
        <f>+IF(G815=0,"",'Ark1'!Y2629)</f>
        <v/>
      </c>
      <c r="O815" s="116" t="str">
        <f>+IF(G815=0,"",'Ark1'!Z2629)</f>
        <v/>
      </c>
      <c r="P815" s="116" t="str">
        <f t="shared" si="12"/>
        <v/>
      </c>
      <c r="Q815" s="114" t="str">
        <f>+IF(G815=0,"",'Ark1'!T2629)</f>
        <v/>
      </c>
      <c r="R815" s="222" t="str">
        <f>+IF(G815=0,"",'Ark1'!V2629)</f>
        <v/>
      </c>
      <c r="S815" s="32"/>
      <c r="T815" s="35"/>
      <c r="U815" s="35"/>
      <c r="V815" s="35"/>
      <c r="W815" s="35"/>
      <c r="X815" s="35"/>
    </row>
    <row r="816" spans="1:24" x14ac:dyDescent="0.5">
      <c r="A816" s="32"/>
      <c r="B816" s="297" t="str">
        <f>+IF(E816=2012,VLOOKUP(D816,K_navn!$A$2:$C$359,2),"")</f>
        <v/>
      </c>
      <c r="C816" s="297" t="str">
        <f>+IF(E816=2012,VLOOKUP(D816,K_navn!$A$2:$C$359,3),"")</f>
        <v/>
      </c>
      <c r="D816" s="115">
        <f>+'Ark1'!P2630</f>
        <v>3426</v>
      </c>
      <c r="E816" s="115">
        <f>+'Ark1'!C2630</f>
        <v>2021</v>
      </c>
      <c r="F816" s="116" t="str">
        <f>+IF('Ark1'!Q2630=0,"",'Ark1'!Q2630)</f>
        <v/>
      </c>
      <c r="G816" s="116">
        <f>+'Ark1'!R2630</f>
        <v>0</v>
      </c>
      <c r="H816" s="116">
        <f>+'Ark1'!S2630</f>
        <v>0</v>
      </c>
      <c r="I816" s="222" t="str">
        <f>+IF(G816=0,"",'Ark1'!AA2630)</f>
        <v/>
      </c>
      <c r="J816" s="222" t="str">
        <f>+IF(G816=0,"",'Ark1'!AB2630)</f>
        <v/>
      </c>
      <c r="K816" s="114" t="str">
        <f>+IF(G816=0,"",'Ark1'!U2630)</f>
        <v/>
      </c>
      <c r="L816" s="222" t="str">
        <f>+IF(G816=0,"",'Ark1'!W2630)</f>
        <v/>
      </c>
      <c r="M816" s="222" t="str">
        <f>+IF(G816=0,"",'Ark1'!X2630)</f>
        <v/>
      </c>
      <c r="N816" s="114" t="str">
        <f>+IF(G816=0,"",'Ark1'!Y2630)</f>
        <v/>
      </c>
      <c r="O816" s="116" t="str">
        <f>+IF(G816=0,"",'Ark1'!Z2630)</f>
        <v/>
      </c>
      <c r="P816" s="116" t="str">
        <f t="shared" si="12"/>
        <v/>
      </c>
      <c r="Q816" s="114" t="str">
        <f>+IF(G816=0,"",'Ark1'!T2630)</f>
        <v/>
      </c>
      <c r="R816" s="222" t="str">
        <f>+IF(G816=0,"",'Ark1'!V2630)</f>
        <v/>
      </c>
      <c r="S816" s="32"/>
      <c r="T816" s="35"/>
      <c r="U816" s="35"/>
      <c r="V816" s="35"/>
      <c r="W816" s="35"/>
      <c r="X816" s="35"/>
    </row>
    <row r="817" spans="1:24" x14ac:dyDescent="0.5">
      <c r="A817" s="32"/>
      <c r="B817" s="297" t="str">
        <f>+IF(E817=2012,VLOOKUP(D817,K_navn!$A$2:$C$359,2),"")</f>
        <v/>
      </c>
      <c r="C817" s="297" t="str">
        <f>+IF(E817=2012,VLOOKUP(D817,K_navn!$A$2:$C$359,3),"")</f>
        <v/>
      </c>
      <c r="D817" s="115">
        <f>+'Ark1'!P2631</f>
        <v>3426</v>
      </c>
      <c r="E817" s="115">
        <f>+'Ark1'!C2631</f>
        <v>2022</v>
      </c>
      <c r="F817" s="116" t="str">
        <f>+IF('Ark1'!Q2631=0,"",'Ark1'!Q2631)</f>
        <v/>
      </c>
      <c r="G817" s="116">
        <f>+'Ark1'!R2631</f>
        <v>0</v>
      </c>
      <c r="H817" s="116">
        <f>+'Ark1'!S2631</f>
        <v>0</v>
      </c>
      <c r="I817" s="222" t="str">
        <f>+IF(G817=0,"",'Ark1'!AA2631)</f>
        <v/>
      </c>
      <c r="J817" s="222" t="str">
        <f>+IF(G817=0,"",'Ark1'!AB2631)</f>
        <v/>
      </c>
      <c r="K817" s="114" t="str">
        <f>+IF(G817=0,"",'Ark1'!U2631)</f>
        <v/>
      </c>
      <c r="L817" s="222" t="str">
        <f>+IF(G817=0,"",'Ark1'!W2631)</f>
        <v/>
      </c>
      <c r="M817" s="222" t="str">
        <f>+IF(G817=0,"",'Ark1'!X2631)</f>
        <v/>
      </c>
      <c r="N817" s="114" t="str">
        <f>+IF(G817=0,"",'Ark1'!Y2631)</f>
        <v/>
      </c>
      <c r="O817" s="116" t="str">
        <f>+IF(G817=0,"",'Ark1'!Z2631)</f>
        <v/>
      </c>
      <c r="P817" s="116" t="str">
        <f t="shared" si="12"/>
        <v/>
      </c>
      <c r="Q817" s="114" t="str">
        <f>+IF(G817=0,"",'Ark1'!T2631)</f>
        <v/>
      </c>
      <c r="R817" s="222" t="str">
        <f>+IF(G817=0,"",'Ark1'!V2631)</f>
        <v/>
      </c>
      <c r="S817" s="32"/>
      <c r="T817" s="35"/>
      <c r="U817" s="35"/>
      <c r="V817" s="35"/>
      <c r="W817" s="35"/>
      <c r="X817" s="35"/>
    </row>
    <row r="818" spans="1:24" x14ac:dyDescent="0.5">
      <c r="A818" s="32"/>
      <c r="B818" s="297" t="str">
        <f>+IF(E818=2012,VLOOKUP(D818,K_navn!$A$2:$C$359,2),"")</f>
        <v>Tynset</v>
      </c>
      <c r="C818" s="297" t="str">
        <f>+IF(E818=2012,VLOOKUP(D818,K_navn!$A$2:$C$359,3),"")</f>
        <v>Innlandet</v>
      </c>
      <c r="D818" s="115">
        <f>+'Ark1'!P2632</f>
        <v>3427</v>
      </c>
      <c r="E818" s="115">
        <f>+'Ark1'!C2632</f>
        <v>2012</v>
      </c>
      <c r="F818" s="116" t="str">
        <f>+IF('Ark1'!Q2632=0,"",'Ark1'!Q2632)</f>
        <v/>
      </c>
      <c r="G818" s="116">
        <f>+'Ark1'!R2632</f>
        <v>0</v>
      </c>
      <c r="H818" s="116">
        <f>+'Ark1'!S2632</f>
        <v>0</v>
      </c>
      <c r="I818" s="222" t="str">
        <f>+IF(G818=0,"",'Ark1'!AA2632)</f>
        <v/>
      </c>
      <c r="J818" s="222" t="str">
        <f>+IF(G818=0,"",'Ark1'!AB2632)</f>
        <v/>
      </c>
      <c r="K818" s="114" t="str">
        <f>+IF(G818=0,"",'Ark1'!U2632)</f>
        <v/>
      </c>
      <c r="L818" s="222" t="str">
        <f>+IF(G818=0,"",'Ark1'!W2632)</f>
        <v/>
      </c>
      <c r="M818" s="222" t="str">
        <f>+IF(G818=0,"",'Ark1'!X2632)</f>
        <v/>
      </c>
      <c r="N818" s="114" t="str">
        <f>+IF(G818=0,"",'Ark1'!Y2632)</f>
        <v/>
      </c>
      <c r="O818" s="116" t="str">
        <f>+IF(G818=0,"",'Ark1'!Z2632)</f>
        <v/>
      </c>
      <c r="P818" s="116" t="str">
        <f t="shared" si="12"/>
        <v/>
      </c>
      <c r="Q818" s="114" t="str">
        <f>+IF(G818=0,"",'Ark1'!T2632)</f>
        <v/>
      </c>
      <c r="R818" s="222" t="str">
        <f>+IF(G818=0,"",'Ark1'!V2632)</f>
        <v/>
      </c>
      <c r="S818" s="32"/>
      <c r="T818" s="35"/>
      <c r="U818" s="35"/>
      <c r="V818" s="35"/>
      <c r="W818" s="35"/>
      <c r="X818" s="35"/>
    </row>
    <row r="819" spans="1:24" x14ac:dyDescent="0.5">
      <c r="A819" s="32"/>
      <c r="B819" s="297" t="str">
        <f>+IF(E819=2012,VLOOKUP(D819,K_navn!$A$2:$C$359,2),"")</f>
        <v/>
      </c>
      <c r="C819" s="297" t="str">
        <f>+IF(E819=2012,VLOOKUP(D819,K_navn!$A$2:$C$359,3),"")</f>
        <v/>
      </c>
      <c r="D819" s="115">
        <f>+'Ark1'!P2633</f>
        <v>3427</v>
      </c>
      <c r="E819" s="115">
        <f>+'Ark1'!C2633</f>
        <v>2013</v>
      </c>
      <c r="F819" s="116" t="str">
        <f>+IF('Ark1'!Q2633=0,"",'Ark1'!Q2633)</f>
        <v/>
      </c>
      <c r="G819" s="116">
        <f>+'Ark1'!R2633</f>
        <v>0</v>
      </c>
      <c r="H819" s="116">
        <f>+'Ark1'!S2633</f>
        <v>0</v>
      </c>
      <c r="I819" s="222" t="str">
        <f>+IF(G819=0,"",'Ark1'!AA2633)</f>
        <v/>
      </c>
      <c r="J819" s="222" t="str">
        <f>+IF(G819=0,"",'Ark1'!AB2633)</f>
        <v/>
      </c>
      <c r="K819" s="114" t="str">
        <f>+IF(G819=0,"",'Ark1'!U2633)</f>
        <v/>
      </c>
      <c r="L819" s="222" t="str">
        <f>+IF(G819=0,"",'Ark1'!W2633)</f>
        <v/>
      </c>
      <c r="M819" s="222" t="str">
        <f>+IF(G819=0,"",'Ark1'!X2633)</f>
        <v/>
      </c>
      <c r="N819" s="114" t="str">
        <f>+IF(G819=0,"",'Ark1'!Y2633)</f>
        <v/>
      </c>
      <c r="O819" s="116" t="str">
        <f>+IF(G819=0,"",'Ark1'!Z2633)</f>
        <v/>
      </c>
      <c r="P819" s="116" t="str">
        <f t="shared" si="12"/>
        <v/>
      </c>
      <c r="Q819" s="114" t="str">
        <f>+IF(G819=0,"",'Ark1'!T2633)</f>
        <v/>
      </c>
      <c r="R819" s="222" t="str">
        <f>+IF(G819=0,"",'Ark1'!V2633)</f>
        <v/>
      </c>
      <c r="S819" s="32"/>
      <c r="T819" s="35"/>
      <c r="U819" s="35"/>
      <c r="V819" s="35"/>
      <c r="W819" s="35"/>
      <c r="X819" s="35"/>
    </row>
    <row r="820" spans="1:24" x14ac:dyDescent="0.5">
      <c r="A820" s="32"/>
      <c r="B820" s="297" t="str">
        <f>+IF(E820=2012,VLOOKUP(D820,K_navn!$A$2:$C$359,2),"")</f>
        <v/>
      </c>
      <c r="C820" s="297" t="str">
        <f>+IF(E820=2012,VLOOKUP(D820,K_navn!$A$2:$C$359,3),"")</f>
        <v/>
      </c>
      <c r="D820" s="115">
        <f>+'Ark1'!P2634</f>
        <v>3427</v>
      </c>
      <c r="E820" s="115">
        <f>+'Ark1'!C2634</f>
        <v>2014</v>
      </c>
      <c r="F820" s="116" t="str">
        <f>+IF('Ark1'!Q2634=0,"",'Ark1'!Q2634)</f>
        <v/>
      </c>
      <c r="G820" s="116">
        <f>+'Ark1'!R2634</f>
        <v>0</v>
      </c>
      <c r="H820" s="116">
        <f>+'Ark1'!S2634</f>
        <v>0</v>
      </c>
      <c r="I820" s="222" t="str">
        <f>+IF(G820=0,"",'Ark1'!AA2634)</f>
        <v/>
      </c>
      <c r="J820" s="222" t="str">
        <f>+IF(G820=0,"",'Ark1'!AB2634)</f>
        <v/>
      </c>
      <c r="K820" s="114" t="str">
        <f>+IF(G820=0,"",'Ark1'!U2634)</f>
        <v/>
      </c>
      <c r="L820" s="222" t="str">
        <f>+IF(G820=0,"",'Ark1'!W2634)</f>
        <v/>
      </c>
      <c r="M820" s="222" t="str">
        <f>+IF(G820=0,"",'Ark1'!X2634)</f>
        <v/>
      </c>
      <c r="N820" s="114" t="str">
        <f>+IF(G820=0,"",'Ark1'!Y2634)</f>
        <v/>
      </c>
      <c r="O820" s="116" t="str">
        <f>+IF(G820=0,"",'Ark1'!Z2634)</f>
        <v/>
      </c>
      <c r="P820" s="116" t="str">
        <f t="shared" si="12"/>
        <v/>
      </c>
      <c r="Q820" s="114" t="str">
        <f>+IF(G820=0,"",'Ark1'!T2634)</f>
        <v/>
      </c>
      <c r="R820" s="222" t="str">
        <f>+IF(G820=0,"",'Ark1'!V2634)</f>
        <v/>
      </c>
      <c r="S820" s="32"/>
      <c r="T820" s="35"/>
      <c r="U820" s="35"/>
      <c r="V820" s="35"/>
      <c r="W820" s="35"/>
      <c r="X820" s="35"/>
    </row>
    <row r="821" spans="1:24" x14ac:dyDescent="0.5">
      <c r="A821" s="32"/>
      <c r="B821" s="297" t="str">
        <f>+IF(E821=2012,VLOOKUP(D821,K_navn!$A$2:$C$359,2),"")</f>
        <v/>
      </c>
      <c r="C821" s="297" t="str">
        <f>+IF(E821=2012,VLOOKUP(D821,K_navn!$A$2:$C$359,3),"")</f>
        <v/>
      </c>
      <c r="D821" s="115">
        <f>+'Ark1'!P2635</f>
        <v>3427</v>
      </c>
      <c r="E821" s="115">
        <f>+'Ark1'!C2635</f>
        <v>2015</v>
      </c>
      <c r="F821" s="116" t="str">
        <f>+IF('Ark1'!Q2635=0,"",'Ark1'!Q2635)</f>
        <v/>
      </c>
      <c r="G821" s="116">
        <f>+'Ark1'!R2635</f>
        <v>0</v>
      </c>
      <c r="H821" s="116">
        <f>+'Ark1'!S2635</f>
        <v>0</v>
      </c>
      <c r="I821" s="222" t="str">
        <f>+IF(G821=0,"",'Ark1'!AA2635)</f>
        <v/>
      </c>
      <c r="J821" s="222" t="str">
        <f>+IF(G821=0,"",'Ark1'!AB2635)</f>
        <v/>
      </c>
      <c r="K821" s="114" t="str">
        <f>+IF(G821=0,"",'Ark1'!U2635)</f>
        <v/>
      </c>
      <c r="L821" s="222" t="str">
        <f>+IF(G821=0,"",'Ark1'!W2635)</f>
        <v/>
      </c>
      <c r="M821" s="222" t="str">
        <f>+IF(G821=0,"",'Ark1'!X2635)</f>
        <v/>
      </c>
      <c r="N821" s="114" t="str">
        <f>+IF(G821=0,"",'Ark1'!Y2635)</f>
        <v/>
      </c>
      <c r="O821" s="116" t="str">
        <f>+IF(G821=0,"",'Ark1'!Z2635)</f>
        <v/>
      </c>
      <c r="P821" s="116" t="str">
        <f t="shared" si="12"/>
        <v/>
      </c>
      <c r="Q821" s="114" t="str">
        <f>+IF(G821=0,"",'Ark1'!T2635)</f>
        <v/>
      </c>
      <c r="R821" s="222" t="str">
        <f>+IF(G821=0,"",'Ark1'!V2635)</f>
        <v/>
      </c>
      <c r="S821" s="32"/>
      <c r="T821" s="35"/>
      <c r="U821" s="35"/>
      <c r="V821" s="35"/>
      <c r="W821" s="35"/>
      <c r="X821" s="35"/>
    </row>
    <row r="822" spans="1:24" x14ac:dyDescent="0.5">
      <c r="A822" s="32"/>
      <c r="B822" s="297" t="str">
        <f>+IF(E822=2012,VLOOKUP(D822,K_navn!$A$2:$C$359,2),"")</f>
        <v/>
      </c>
      <c r="C822" s="297" t="str">
        <f>+IF(E822=2012,VLOOKUP(D822,K_navn!$A$2:$C$359,3),"")</f>
        <v/>
      </c>
      <c r="D822" s="115">
        <f>+'Ark1'!P2636</f>
        <v>3427</v>
      </c>
      <c r="E822" s="115">
        <f>+'Ark1'!C2636</f>
        <v>2016</v>
      </c>
      <c r="F822" s="116" t="str">
        <f>+IF('Ark1'!Q2636=0,"",'Ark1'!Q2636)</f>
        <v/>
      </c>
      <c r="G822" s="116">
        <f>+'Ark1'!R2636</f>
        <v>0</v>
      </c>
      <c r="H822" s="116">
        <f>+'Ark1'!S2636</f>
        <v>0</v>
      </c>
      <c r="I822" s="222" t="str">
        <f>+IF(G822=0,"",'Ark1'!AA2636)</f>
        <v/>
      </c>
      <c r="J822" s="222" t="str">
        <f>+IF(G822=0,"",'Ark1'!AB2636)</f>
        <v/>
      </c>
      <c r="K822" s="114" t="str">
        <f>+IF(G822=0,"",'Ark1'!U2636)</f>
        <v/>
      </c>
      <c r="L822" s="222" t="str">
        <f>+IF(G822=0,"",'Ark1'!W2636)</f>
        <v/>
      </c>
      <c r="M822" s="222" t="str">
        <f>+IF(G822=0,"",'Ark1'!X2636)</f>
        <v/>
      </c>
      <c r="N822" s="114" t="str">
        <f>+IF(G822=0,"",'Ark1'!Y2636)</f>
        <v/>
      </c>
      <c r="O822" s="116" t="str">
        <f>+IF(G822=0,"",'Ark1'!Z2636)</f>
        <v/>
      </c>
      <c r="P822" s="116" t="str">
        <f t="shared" si="12"/>
        <v/>
      </c>
      <c r="Q822" s="114" t="str">
        <f>+IF(G822=0,"",'Ark1'!T2636)</f>
        <v/>
      </c>
      <c r="R822" s="222" t="str">
        <f>+IF(G822=0,"",'Ark1'!V2636)</f>
        <v/>
      </c>
      <c r="S822" s="32"/>
      <c r="T822" s="35"/>
      <c r="U822" s="35"/>
      <c r="V822" s="35"/>
      <c r="W822" s="35"/>
      <c r="X822" s="35"/>
    </row>
    <row r="823" spans="1:24" x14ac:dyDescent="0.5">
      <c r="A823" s="32"/>
      <c r="B823" s="297" t="str">
        <f>+IF(E823=2012,VLOOKUP(D823,K_navn!$A$2:$C$359,2),"")</f>
        <v/>
      </c>
      <c r="C823" s="297" t="str">
        <f>+IF(E823=2012,VLOOKUP(D823,K_navn!$A$2:$C$359,3),"")</f>
        <v/>
      </c>
      <c r="D823" s="115">
        <f>+'Ark1'!P2637</f>
        <v>3427</v>
      </c>
      <c r="E823" s="115">
        <f>+'Ark1'!C2637</f>
        <v>2017</v>
      </c>
      <c r="F823" s="116" t="str">
        <f>+IF('Ark1'!Q2637=0,"",'Ark1'!Q2637)</f>
        <v/>
      </c>
      <c r="G823" s="116">
        <f>+'Ark1'!R2637</f>
        <v>0</v>
      </c>
      <c r="H823" s="116">
        <f>+'Ark1'!S2637</f>
        <v>0</v>
      </c>
      <c r="I823" s="222" t="str">
        <f>+IF(G823=0,"",'Ark1'!AA2637)</f>
        <v/>
      </c>
      <c r="J823" s="222" t="str">
        <f>+IF(G823=0,"",'Ark1'!AB2637)</f>
        <v/>
      </c>
      <c r="K823" s="114" t="str">
        <f>+IF(G823=0,"",'Ark1'!U2637)</f>
        <v/>
      </c>
      <c r="L823" s="222" t="str">
        <f>+IF(G823=0,"",'Ark1'!W2637)</f>
        <v/>
      </c>
      <c r="M823" s="222" t="str">
        <f>+IF(G823=0,"",'Ark1'!X2637)</f>
        <v/>
      </c>
      <c r="N823" s="114" t="str">
        <f>+IF(G823=0,"",'Ark1'!Y2637)</f>
        <v/>
      </c>
      <c r="O823" s="116" t="str">
        <f>+IF(G823=0,"",'Ark1'!Z2637)</f>
        <v/>
      </c>
      <c r="P823" s="116" t="str">
        <f t="shared" si="12"/>
        <v/>
      </c>
      <c r="Q823" s="114" t="str">
        <f>+IF(G823=0,"",'Ark1'!T2637)</f>
        <v/>
      </c>
      <c r="R823" s="222" t="str">
        <f>+IF(G823=0,"",'Ark1'!V2637)</f>
        <v/>
      </c>
      <c r="S823" s="32"/>
      <c r="T823" s="35"/>
      <c r="U823" s="35"/>
      <c r="V823" s="35"/>
      <c r="W823" s="35"/>
      <c r="X823" s="35"/>
    </row>
    <row r="824" spans="1:24" x14ac:dyDescent="0.5">
      <c r="A824" s="32"/>
      <c r="B824" s="297" t="str">
        <f>+IF(E824=2012,VLOOKUP(D824,K_navn!$A$2:$C$359,2),"")</f>
        <v/>
      </c>
      <c r="C824" s="297" t="str">
        <f>+IF(E824=2012,VLOOKUP(D824,K_navn!$A$2:$C$359,3),"")</f>
        <v/>
      </c>
      <c r="D824" s="115">
        <f>+'Ark1'!P2638</f>
        <v>3427</v>
      </c>
      <c r="E824" s="115">
        <f>+'Ark1'!C2638</f>
        <v>2018</v>
      </c>
      <c r="F824" s="116" t="str">
        <f>+IF('Ark1'!Q2638=0,"",'Ark1'!Q2638)</f>
        <v/>
      </c>
      <c r="G824" s="116">
        <f>+'Ark1'!R2638</f>
        <v>0</v>
      </c>
      <c r="H824" s="116">
        <f>+'Ark1'!S2638</f>
        <v>0</v>
      </c>
      <c r="I824" s="222" t="str">
        <f>+IF(G824=0,"",'Ark1'!AA2638)</f>
        <v/>
      </c>
      <c r="J824" s="222" t="str">
        <f>+IF(G824=0,"",'Ark1'!AB2638)</f>
        <v/>
      </c>
      <c r="K824" s="114" t="str">
        <f>+IF(G824=0,"",'Ark1'!U2638)</f>
        <v/>
      </c>
      <c r="L824" s="222" t="str">
        <f>+IF(G824=0,"",'Ark1'!W2638)</f>
        <v/>
      </c>
      <c r="M824" s="222" t="str">
        <f>+IF(G824=0,"",'Ark1'!X2638)</f>
        <v/>
      </c>
      <c r="N824" s="114" t="str">
        <f>+IF(G824=0,"",'Ark1'!Y2638)</f>
        <v/>
      </c>
      <c r="O824" s="116" t="str">
        <f>+IF(G824=0,"",'Ark1'!Z2638)</f>
        <v/>
      </c>
      <c r="P824" s="116" t="str">
        <f t="shared" si="12"/>
        <v/>
      </c>
      <c r="Q824" s="114" t="str">
        <f>+IF(G824=0,"",'Ark1'!T2638)</f>
        <v/>
      </c>
      <c r="R824" s="222" t="str">
        <f>+IF(G824=0,"",'Ark1'!V2638)</f>
        <v/>
      </c>
      <c r="S824" s="32"/>
      <c r="T824" s="35"/>
      <c r="U824" s="35"/>
      <c r="V824" s="35"/>
      <c r="W824" s="35"/>
      <c r="X824" s="35"/>
    </row>
    <row r="825" spans="1:24" x14ac:dyDescent="0.5">
      <c r="A825" s="32"/>
      <c r="B825" s="297" t="str">
        <f>+IF(E825=2012,VLOOKUP(D825,K_navn!$A$2:$C$359,2),"")</f>
        <v/>
      </c>
      <c r="C825" s="297" t="str">
        <f>+IF(E825=2012,VLOOKUP(D825,K_navn!$A$2:$C$359,3),"")</f>
        <v/>
      </c>
      <c r="D825" s="115">
        <f>+'Ark1'!P2639</f>
        <v>3427</v>
      </c>
      <c r="E825" s="115">
        <f>+'Ark1'!C2639</f>
        <v>2019</v>
      </c>
      <c r="F825" s="116" t="str">
        <f>+IF('Ark1'!Q2639=0,"",'Ark1'!Q2639)</f>
        <v/>
      </c>
      <c r="G825" s="116">
        <f>+'Ark1'!R2639</f>
        <v>0</v>
      </c>
      <c r="H825" s="116">
        <f>+'Ark1'!S2639</f>
        <v>0</v>
      </c>
      <c r="I825" s="222" t="str">
        <f>+IF(G825=0,"",'Ark1'!AA2639)</f>
        <v/>
      </c>
      <c r="J825" s="222" t="str">
        <f>+IF(G825=0,"",'Ark1'!AB2639)</f>
        <v/>
      </c>
      <c r="K825" s="114" t="str">
        <f>+IF(G825=0,"",'Ark1'!U2639)</f>
        <v/>
      </c>
      <c r="L825" s="222" t="str">
        <f>+IF(G825=0,"",'Ark1'!W2639)</f>
        <v/>
      </c>
      <c r="M825" s="222" t="str">
        <f>+IF(G825=0,"",'Ark1'!X2639)</f>
        <v/>
      </c>
      <c r="N825" s="114" t="str">
        <f>+IF(G825=0,"",'Ark1'!Y2639)</f>
        <v/>
      </c>
      <c r="O825" s="116" t="str">
        <f>+IF(G825=0,"",'Ark1'!Z2639)</f>
        <v/>
      </c>
      <c r="P825" s="116" t="str">
        <f t="shared" si="12"/>
        <v/>
      </c>
      <c r="Q825" s="114" t="str">
        <f>+IF(G825=0,"",'Ark1'!T2639)</f>
        <v/>
      </c>
      <c r="R825" s="222" t="str">
        <f>+IF(G825=0,"",'Ark1'!V2639)</f>
        <v/>
      </c>
      <c r="S825" s="32"/>
      <c r="T825" s="35"/>
      <c r="U825" s="35"/>
      <c r="V825" s="35"/>
      <c r="W825" s="35"/>
      <c r="X825" s="35"/>
    </row>
    <row r="826" spans="1:24" x14ac:dyDescent="0.5">
      <c r="A826" s="32"/>
      <c r="B826" s="297" t="str">
        <f>+IF(E826=2012,VLOOKUP(D826,K_navn!$A$2:$C$359,2),"")</f>
        <v/>
      </c>
      <c r="C826" s="297" t="str">
        <f>+IF(E826=2012,VLOOKUP(D826,K_navn!$A$2:$C$359,3),"")</f>
        <v/>
      </c>
      <c r="D826" s="115">
        <f>+'Ark1'!P2640</f>
        <v>3427</v>
      </c>
      <c r="E826" s="115">
        <f>+'Ark1'!C2640</f>
        <v>2020</v>
      </c>
      <c r="F826" s="116" t="str">
        <f>+IF('Ark1'!Q2640=0,"",'Ark1'!Q2640)</f>
        <v/>
      </c>
      <c r="G826" s="116">
        <f>+'Ark1'!R2640</f>
        <v>0</v>
      </c>
      <c r="H826" s="116">
        <f>+'Ark1'!S2640</f>
        <v>0</v>
      </c>
      <c r="I826" s="222" t="str">
        <f>+IF(G826=0,"",'Ark1'!AA2640)</f>
        <v/>
      </c>
      <c r="J826" s="222" t="str">
        <f>+IF(G826=0,"",'Ark1'!AB2640)</f>
        <v/>
      </c>
      <c r="K826" s="114" t="str">
        <f>+IF(G826=0,"",'Ark1'!U2640)</f>
        <v/>
      </c>
      <c r="L826" s="222" t="str">
        <f>+IF(G826=0,"",'Ark1'!W2640)</f>
        <v/>
      </c>
      <c r="M826" s="222" t="str">
        <f>+IF(G826=0,"",'Ark1'!X2640)</f>
        <v/>
      </c>
      <c r="N826" s="114" t="str">
        <f>+IF(G826=0,"",'Ark1'!Y2640)</f>
        <v/>
      </c>
      <c r="O826" s="116" t="str">
        <f>+IF(G826=0,"",'Ark1'!Z2640)</f>
        <v/>
      </c>
      <c r="P826" s="116" t="str">
        <f t="shared" si="12"/>
        <v/>
      </c>
      <c r="Q826" s="114" t="str">
        <f>+IF(G826=0,"",'Ark1'!T2640)</f>
        <v/>
      </c>
      <c r="R826" s="222" t="str">
        <f>+IF(G826=0,"",'Ark1'!V2640)</f>
        <v/>
      </c>
      <c r="S826" s="32"/>
      <c r="T826" s="35"/>
      <c r="U826" s="35"/>
      <c r="V826" s="35"/>
      <c r="W826" s="35"/>
      <c r="X826" s="35"/>
    </row>
    <row r="827" spans="1:24" x14ac:dyDescent="0.5">
      <c r="A827" s="32"/>
      <c r="B827" s="297" t="str">
        <f>+IF(E827=2012,VLOOKUP(D827,K_navn!$A$2:$C$359,2),"")</f>
        <v/>
      </c>
      <c r="C827" s="297" t="str">
        <f>+IF(E827=2012,VLOOKUP(D827,K_navn!$A$2:$C$359,3),"")</f>
        <v/>
      </c>
      <c r="D827" s="115">
        <f>+'Ark1'!P2641</f>
        <v>3427</v>
      </c>
      <c r="E827" s="115">
        <f>+'Ark1'!C2641</f>
        <v>2021</v>
      </c>
      <c r="F827" s="116" t="str">
        <f>+IF('Ark1'!Q2641=0,"",'Ark1'!Q2641)</f>
        <v/>
      </c>
      <c r="G827" s="116">
        <f>+'Ark1'!R2641</f>
        <v>0</v>
      </c>
      <c r="H827" s="116">
        <f>+'Ark1'!S2641</f>
        <v>0</v>
      </c>
      <c r="I827" s="222" t="str">
        <f>+IF(G827=0,"",'Ark1'!AA2641)</f>
        <v/>
      </c>
      <c r="J827" s="222" t="str">
        <f>+IF(G827=0,"",'Ark1'!AB2641)</f>
        <v/>
      </c>
      <c r="K827" s="114" t="str">
        <f>+IF(G827=0,"",'Ark1'!U2641)</f>
        <v/>
      </c>
      <c r="L827" s="222" t="str">
        <f>+IF(G827=0,"",'Ark1'!W2641)</f>
        <v/>
      </c>
      <c r="M827" s="222" t="str">
        <f>+IF(G827=0,"",'Ark1'!X2641)</f>
        <v/>
      </c>
      <c r="N827" s="114" t="str">
        <f>+IF(G827=0,"",'Ark1'!Y2641)</f>
        <v/>
      </c>
      <c r="O827" s="116" t="str">
        <f>+IF(G827=0,"",'Ark1'!Z2641)</f>
        <v/>
      </c>
      <c r="P827" s="116" t="str">
        <f t="shared" si="12"/>
        <v/>
      </c>
      <c r="Q827" s="114" t="str">
        <f>+IF(G827=0,"",'Ark1'!T2641)</f>
        <v/>
      </c>
      <c r="R827" s="222" t="str">
        <f>+IF(G827=0,"",'Ark1'!V2641)</f>
        <v/>
      </c>
      <c r="S827" s="32"/>
      <c r="T827" s="35"/>
      <c r="U827" s="35"/>
      <c r="V827" s="35"/>
      <c r="W827" s="35"/>
      <c r="X827" s="35"/>
    </row>
    <row r="828" spans="1:24" x14ac:dyDescent="0.5">
      <c r="A828" s="32"/>
      <c r="B828" s="297" t="str">
        <f>+IF(E828=2012,VLOOKUP(D828,K_navn!$A$2:$C$359,2),"")</f>
        <v/>
      </c>
      <c r="C828" s="297" t="str">
        <f>+IF(E828=2012,VLOOKUP(D828,K_navn!$A$2:$C$359,3),"")</f>
        <v/>
      </c>
      <c r="D828" s="115">
        <f>+'Ark1'!P2642</f>
        <v>3427</v>
      </c>
      <c r="E828" s="115">
        <f>+'Ark1'!C2642</f>
        <v>2022</v>
      </c>
      <c r="F828" s="116" t="str">
        <f>+IF('Ark1'!Q2642=0,"",'Ark1'!Q2642)</f>
        <v/>
      </c>
      <c r="G828" s="116">
        <f>+'Ark1'!R2642</f>
        <v>0</v>
      </c>
      <c r="H828" s="116">
        <f>+'Ark1'!S2642</f>
        <v>0</v>
      </c>
      <c r="I828" s="222" t="str">
        <f>+IF(G828=0,"",'Ark1'!AA2642)</f>
        <v/>
      </c>
      <c r="J828" s="222" t="str">
        <f>+IF(G828=0,"",'Ark1'!AB2642)</f>
        <v/>
      </c>
      <c r="K828" s="114" t="str">
        <f>+IF(G828=0,"",'Ark1'!U2642)</f>
        <v/>
      </c>
      <c r="L828" s="222" t="str">
        <f>+IF(G828=0,"",'Ark1'!W2642)</f>
        <v/>
      </c>
      <c r="M828" s="222" t="str">
        <f>+IF(G828=0,"",'Ark1'!X2642)</f>
        <v/>
      </c>
      <c r="N828" s="114" t="str">
        <f>+IF(G828=0,"",'Ark1'!Y2642)</f>
        <v/>
      </c>
      <c r="O828" s="116" t="str">
        <f>+IF(G828=0,"",'Ark1'!Z2642)</f>
        <v/>
      </c>
      <c r="P828" s="116" t="str">
        <f t="shared" si="12"/>
        <v/>
      </c>
      <c r="Q828" s="114" t="str">
        <f>+IF(G828=0,"",'Ark1'!T2642)</f>
        <v/>
      </c>
      <c r="R828" s="222" t="str">
        <f>+IF(G828=0,"",'Ark1'!V2642)</f>
        <v/>
      </c>
      <c r="S828" s="32"/>
      <c r="T828" s="35"/>
      <c r="U828" s="35"/>
      <c r="V828" s="35"/>
      <c r="W828" s="35"/>
      <c r="X828" s="35"/>
    </row>
    <row r="829" spans="1:24" x14ac:dyDescent="0.5">
      <c r="A829" s="32"/>
      <c r="B829" s="297" t="str">
        <f>+IF(E829=2012,VLOOKUP(D829,K_navn!$A$2:$C$359,2),"")</f>
        <v>Alvdal</v>
      </c>
      <c r="C829" s="297" t="str">
        <f>+IF(E829=2012,VLOOKUP(D829,K_navn!$A$2:$C$359,3),"")</f>
        <v>Innlandet</v>
      </c>
      <c r="D829" s="115">
        <f>+'Ark1'!P2643</f>
        <v>3428</v>
      </c>
      <c r="E829" s="115">
        <f>+'Ark1'!C2643</f>
        <v>2012</v>
      </c>
      <c r="F829" s="116" t="str">
        <f>+IF('Ark1'!Q2643=0,"",'Ark1'!Q2643)</f>
        <v/>
      </c>
      <c r="G829" s="116">
        <f>+'Ark1'!R2643</f>
        <v>0</v>
      </c>
      <c r="H829" s="116">
        <f>+'Ark1'!S2643</f>
        <v>0</v>
      </c>
      <c r="I829" s="222" t="str">
        <f>+IF(G829=0,"",'Ark1'!AA2643)</f>
        <v/>
      </c>
      <c r="J829" s="222" t="str">
        <f>+IF(G829=0,"",'Ark1'!AB2643)</f>
        <v/>
      </c>
      <c r="K829" s="114" t="str">
        <f>+IF(G829=0,"",'Ark1'!U2643)</f>
        <v/>
      </c>
      <c r="L829" s="222" t="str">
        <f>+IF(G829=0,"",'Ark1'!W2643)</f>
        <v/>
      </c>
      <c r="M829" s="222" t="str">
        <f>+IF(G829=0,"",'Ark1'!X2643)</f>
        <v/>
      </c>
      <c r="N829" s="114" t="str">
        <f>+IF(G829=0,"",'Ark1'!Y2643)</f>
        <v/>
      </c>
      <c r="O829" s="116" t="str">
        <f>+IF(G829=0,"",'Ark1'!Z2643)</f>
        <v/>
      </c>
      <c r="P829" s="116" t="str">
        <f t="shared" si="12"/>
        <v/>
      </c>
      <c r="Q829" s="114" t="str">
        <f>+IF(G829=0,"",'Ark1'!T2643)</f>
        <v/>
      </c>
      <c r="R829" s="222" t="str">
        <f>+IF(G829=0,"",'Ark1'!V2643)</f>
        <v/>
      </c>
      <c r="S829" s="32"/>
      <c r="T829" s="35"/>
      <c r="U829" s="35"/>
      <c r="V829" s="35"/>
      <c r="W829" s="35"/>
      <c r="X829" s="35"/>
    </row>
    <row r="830" spans="1:24" x14ac:dyDescent="0.5">
      <c r="A830" s="32"/>
      <c r="B830" s="297" t="str">
        <f>+IF(E830=2012,VLOOKUP(D830,K_navn!$A$2:$C$359,2),"")</f>
        <v/>
      </c>
      <c r="C830" s="297" t="str">
        <f>+IF(E830=2012,VLOOKUP(D830,K_navn!$A$2:$C$359,3),"")</f>
        <v/>
      </c>
      <c r="D830" s="115">
        <f>+'Ark1'!P2644</f>
        <v>3428</v>
      </c>
      <c r="E830" s="115">
        <f>+'Ark1'!C2644</f>
        <v>2013</v>
      </c>
      <c r="F830" s="116" t="str">
        <f>+IF('Ark1'!Q2644=0,"",'Ark1'!Q2644)</f>
        <v/>
      </c>
      <c r="G830" s="116">
        <f>+'Ark1'!R2644</f>
        <v>0</v>
      </c>
      <c r="H830" s="116">
        <f>+'Ark1'!S2644</f>
        <v>0</v>
      </c>
      <c r="I830" s="222" t="str">
        <f>+IF(G830=0,"",'Ark1'!AA2644)</f>
        <v/>
      </c>
      <c r="J830" s="222" t="str">
        <f>+IF(G830=0,"",'Ark1'!AB2644)</f>
        <v/>
      </c>
      <c r="K830" s="114" t="str">
        <f>+IF(G830=0,"",'Ark1'!U2644)</f>
        <v/>
      </c>
      <c r="L830" s="222" t="str">
        <f>+IF(G830=0,"",'Ark1'!W2644)</f>
        <v/>
      </c>
      <c r="M830" s="222" t="str">
        <f>+IF(G830=0,"",'Ark1'!X2644)</f>
        <v/>
      </c>
      <c r="N830" s="114" t="str">
        <f>+IF(G830=0,"",'Ark1'!Y2644)</f>
        <v/>
      </c>
      <c r="O830" s="116" t="str">
        <f>+IF(G830=0,"",'Ark1'!Z2644)</f>
        <v/>
      </c>
      <c r="P830" s="116" t="str">
        <f t="shared" si="12"/>
        <v/>
      </c>
      <c r="Q830" s="114" t="str">
        <f>+IF(G830=0,"",'Ark1'!T2644)</f>
        <v/>
      </c>
      <c r="R830" s="222" t="str">
        <f>+IF(G830=0,"",'Ark1'!V2644)</f>
        <v/>
      </c>
      <c r="S830" s="32"/>
      <c r="T830" s="35"/>
      <c r="U830" s="35"/>
      <c r="V830" s="35"/>
      <c r="W830" s="35"/>
      <c r="X830" s="35"/>
    </row>
    <row r="831" spans="1:24" x14ac:dyDescent="0.5">
      <c r="A831" s="32"/>
      <c r="B831" s="297" t="str">
        <f>+IF(E831=2012,VLOOKUP(D831,K_navn!$A$2:$C$359,2),"")</f>
        <v/>
      </c>
      <c r="C831" s="297" t="str">
        <f>+IF(E831=2012,VLOOKUP(D831,K_navn!$A$2:$C$359,3),"")</f>
        <v/>
      </c>
      <c r="D831" s="115">
        <f>+'Ark1'!P2645</f>
        <v>3428</v>
      </c>
      <c r="E831" s="115">
        <f>+'Ark1'!C2645</f>
        <v>2014</v>
      </c>
      <c r="F831" s="116" t="str">
        <f>+IF('Ark1'!Q2645=0,"",'Ark1'!Q2645)</f>
        <v/>
      </c>
      <c r="G831" s="116">
        <f>+'Ark1'!R2645</f>
        <v>0</v>
      </c>
      <c r="H831" s="116">
        <f>+'Ark1'!S2645</f>
        <v>0</v>
      </c>
      <c r="I831" s="222" t="str">
        <f>+IF(G831=0,"",'Ark1'!AA2645)</f>
        <v/>
      </c>
      <c r="J831" s="222" t="str">
        <f>+IF(G831=0,"",'Ark1'!AB2645)</f>
        <v/>
      </c>
      <c r="K831" s="114" t="str">
        <f>+IF(G831=0,"",'Ark1'!U2645)</f>
        <v/>
      </c>
      <c r="L831" s="222" t="str">
        <f>+IF(G831=0,"",'Ark1'!W2645)</f>
        <v/>
      </c>
      <c r="M831" s="222" t="str">
        <f>+IF(G831=0,"",'Ark1'!X2645)</f>
        <v/>
      </c>
      <c r="N831" s="114" t="str">
        <f>+IF(G831=0,"",'Ark1'!Y2645)</f>
        <v/>
      </c>
      <c r="O831" s="116" t="str">
        <f>+IF(G831=0,"",'Ark1'!Z2645)</f>
        <v/>
      </c>
      <c r="P831" s="116" t="str">
        <f t="shared" si="12"/>
        <v/>
      </c>
      <c r="Q831" s="114" t="str">
        <f>+IF(G831=0,"",'Ark1'!T2645)</f>
        <v/>
      </c>
      <c r="R831" s="222" t="str">
        <f>+IF(G831=0,"",'Ark1'!V2645)</f>
        <v/>
      </c>
      <c r="S831" s="32"/>
      <c r="T831" s="35"/>
      <c r="U831" s="35"/>
      <c r="V831" s="35"/>
      <c r="W831" s="35"/>
      <c r="X831" s="35"/>
    </row>
    <row r="832" spans="1:24" x14ac:dyDescent="0.5">
      <c r="A832" s="32"/>
      <c r="B832" s="297" t="str">
        <f>+IF(E832=2012,VLOOKUP(D832,K_navn!$A$2:$C$359,2),"")</f>
        <v/>
      </c>
      <c r="C832" s="297" t="str">
        <f>+IF(E832=2012,VLOOKUP(D832,K_navn!$A$2:$C$359,3),"")</f>
        <v/>
      </c>
      <c r="D832" s="115">
        <f>+'Ark1'!P2646</f>
        <v>3428</v>
      </c>
      <c r="E832" s="115">
        <f>+'Ark1'!C2646</f>
        <v>2015</v>
      </c>
      <c r="F832" s="116">
        <f>+IF('Ark1'!Q2646=0,"",'Ark1'!Q2646)</f>
        <v>1</v>
      </c>
      <c r="G832" s="116">
        <f>+'Ark1'!R2646</f>
        <v>1</v>
      </c>
      <c r="H832" s="116">
        <f>+'Ark1'!S2646</f>
        <v>1</v>
      </c>
      <c r="I832" s="222">
        <f>+IF(G832=0,"",'Ark1'!AA2646)</f>
        <v>2.6349766804563777E-3</v>
      </c>
      <c r="J832" s="222">
        <f>+IF(G832=0,"",'Ark1'!AB2646)</f>
        <v>2.7328875690054103E-3</v>
      </c>
      <c r="K832" s="114">
        <f>+IF(G832=0,"",'Ark1'!U2646)</f>
        <v>61</v>
      </c>
      <c r="L832" s="222">
        <f>+IF(G832=0,"",'Ark1'!W2646)</f>
        <v>83.7</v>
      </c>
      <c r="M832" s="222">
        <f>+IF(G832=0,"",'Ark1'!X2646)</f>
        <v>0</v>
      </c>
      <c r="N832" s="114">
        <f>+IF(G832=0,"",'Ark1'!Y2646)</f>
        <v>0</v>
      </c>
      <c r="O832" s="116">
        <f>+IF(G832=0,"",'Ark1'!Z2646)</f>
        <v>0</v>
      </c>
      <c r="P832" s="116">
        <f t="shared" si="12"/>
        <v>1</v>
      </c>
      <c r="Q832" s="114">
        <f>+IF(G832=0,"",'Ark1'!T2646)</f>
        <v>17</v>
      </c>
      <c r="R832" s="222">
        <f>+IF(G832=0,"",'Ark1'!V2646)</f>
        <v>90.682556879740005</v>
      </c>
      <c r="S832" s="32"/>
      <c r="T832" s="35"/>
      <c r="U832" s="35"/>
      <c r="V832" s="35"/>
      <c r="W832" s="35"/>
      <c r="X832" s="35"/>
    </row>
    <row r="833" spans="1:24" x14ac:dyDescent="0.5">
      <c r="A833" s="32"/>
      <c r="B833" s="297" t="str">
        <f>+IF(E833=2012,VLOOKUP(D833,K_navn!$A$2:$C$359,2),"")</f>
        <v/>
      </c>
      <c r="C833" s="297" t="str">
        <f>+IF(E833=2012,VLOOKUP(D833,K_navn!$A$2:$C$359,3),"")</f>
        <v/>
      </c>
      <c r="D833" s="115">
        <f>+'Ark1'!P2647</f>
        <v>3428</v>
      </c>
      <c r="E833" s="115">
        <f>+'Ark1'!C2647</f>
        <v>2016</v>
      </c>
      <c r="F833" s="116" t="str">
        <f>+IF('Ark1'!Q2647=0,"",'Ark1'!Q2647)</f>
        <v/>
      </c>
      <c r="G833" s="116">
        <f>+'Ark1'!R2647</f>
        <v>0</v>
      </c>
      <c r="H833" s="116">
        <f>+'Ark1'!S2647</f>
        <v>0</v>
      </c>
      <c r="I833" s="222" t="str">
        <f>+IF(G833=0,"",'Ark1'!AA2647)</f>
        <v/>
      </c>
      <c r="J833" s="222" t="str">
        <f>+IF(G833=0,"",'Ark1'!AB2647)</f>
        <v/>
      </c>
      <c r="K833" s="114" t="str">
        <f>+IF(G833=0,"",'Ark1'!U2647)</f>
        <v/>
      </c>
      <c r="L833" s="222" t="str">
        <f>+IF(G833=0,"",'Ark1'!W2647)</f>
        <v/>
      </c>
      <c r="M833" s="222" t="str">
        <f>+IF(G833=0,"",'Ark1'!X2647)</f>
        <v/>
      </c>
      <c r="N833" s="114" t="str">
        <f>+IF(G833=0,"",'Ark1'!Y2647)</f>
        <v/>
      </c>
      <c r="O833" s="116" t="str">
        <f>+IF(G833=0,"",'Ark1'!Z2647)</f>
        <v/>
      </c>
      <c r="P833" s="116" t="str">
        <f t="shared" si="12"/>
        <v/>
      </c>
      <c r="Q833" s="114" t="str">
        <f>+IF(G833=0,"",'Ark1'!T2647)</f>
        <v/>
      </c>
      <c r="R833" s="222" t="str">
        <f>+IF(G833=0,"",'Ark1'!V2647)</f>
        <v/>
      </c>
      <c r="S833" s="32"/>
      <c r="T833" s="35"/>
      <c r="U833" s="35"/>
      <c r="V833" s="35"/>
      <c r="W833" s="35"/>
      <c r="X833" s="35"/>
    </row>
    <row r="834" spans="1:24" x14ac:dyDescent="0.5">
      <c r="A834" s="32"/>
      <c r="B834" s="297" t="str">
        <f>+IF(E834=2012,VLOOKUP(D834,K_navn!$A$2:$C$359,2),"")</f>
        <v/>
      </c>
      <c r="C834" s="297" t="str">
        <f>+IF(E834=2012,VLOOKUP(D834,K_navn!$A$2:$C$359,3),"")</f>
        <v/>
      </c>
      <c r="D834" s="115">
        <f>+'Ark1'!P2648</f>
        <v>3428</v>
      </c>
      <c r="E834" s="115">
        <f>+'Ark1'!C2648</f>
        <v>2017</v>
      </c>
      <c r="F834" s="116" t="str">
        <f>+IF('Ark1'!Q2648=0,"",'Ark1'!Q2648)</f>
        <v/>
      </c>
      <c r="G834" s="116">
        <f>+'Ark1'!R2648</f>
        <v>0</v>
      </c>
      <c r="H834" s="116">
        <f>+'Ark1'!S2648</f>
        <v>0</v>
      </c>
      <c r="I834" s="222" t="str">
        <f>+IF(G834=0,"",'Ark1'!AA2648)</f>
        <v/>
      </c>
      <c r="J834" s="222" t="str">
        <f>+IF(G834=0,"",'Ark1'!AB2648)</f>
        <v/>
      </c>
      <c r="K834" s="114" t="str">
        <f>+IF(G834=0,"",'Ark1'!U2648)</f>
        <v/>
      </c>
      <c r="L834" s="222" t="str">
        <f>+IF(G834=0,"",'Ark1'!W2648)</f>
        <v/>
      </c>
      <c r="M834" s="222" t="str">
        <f>+IF(G834=0,"",'Ark1'!X2648)</f>
        <v/>
      </c>
      <c r="N834" s="114" t="str">
        <f>+IF(G834=0,"",'Ark1'!Y2648)</f>
        <v/>
      </c>
      <c r="O834" s="116" t="str">
        <f>+IF(G834=0,"",'Ark1'!Z2648)</f>
        <v/>
      </c>
      <c r="P834" s="116" t="str">
        <f t="shared" si="12"/>
        <v/>
      </c>
      <c r="Q834" s="114" t="str">
        <f>+IF(G834=0,"",'Ark1'!T2648)</f>
        <v/>
      </c>
      <c r="R834" s="222" t="str">
        <f>+IF(G834=0,"",'Ark1'!V2648)</f>
        <v/>
      </c>
      <c r="S834" s="32"/>
      <c r="T834" s="35"/>
      <c r="U834" s="35"/>
      <c r="V834" s="35"/>
      <c r="W834" s="35"/>
      <c r="X834" s="35"/>
    </row>
    <row r="835" spans="1:24" x14ac:dyDescent="0.5">
      <c r="A835" s="32"/>
      <c r="B835" s="297" t="str">
        <f>+IF(E835=2012,VLOOKUP(D835,K_navn!$A$2:$C$359,2),"")</f>
        <v/>
      </c>
      <c r="C835" s="297" t="str">
        <f>+IF(E835=2012,VLOOKUP(D835,K_navn!$A$2:$C$359,3),"")</f>
        <v/>
      </c>
      <c r="D835" s="115">
        <f>+'Ark1'!P2649</f>
        <v>3428</v>
      </c>
      <c r="E835" s="115">
        <f>+'Ark1'!C2649</f>
        <v>2018</v>
      </c>
      <c r="F835" s="116" t="str">
        <f>+IF('Ark1'!Q2649=0,"",'Ark1'!Q2649)</f>
        <v/>
      </c>
      <c r="G835" s="116">
        <f>+'Ark1'!R2649</f>
        <v>0</v>
      </c>
      <c r="H835" s="116">
        <f>+'Ark1'!S2649</f>
        <v>0</v>
      </c>
      <c r="I835" s="222" t="str">
        <f>+IF(G835=0,"",'Ark1'!AA2649)</f>
        <v/>
      </c>
      <c r="J835" s="222" t="str">
        <f>+IF(G835=0,"",'Ark1'!AB2649)</f>
        <v/>
      </c>
      <c r="K835" s="114" t="str">
        <f>+IF(G835=0,"",'Ark1'!U2649)</f>
        <v/>
      </c>
      <c r="L835" s="222" t="str">
        <f>+IF(G835=0,"",'Ark1'!W2649)</f>
        <v/>
      </c>
      <c r="M835" s="222" t="str">
        <f>+IF(G835=0,"",'Ark1'!X2649)</f>
        <v/>
      </c>
      <c r="N835" s="114" t="str">
        <f>+IF(G835=0,"",'Ark1'!Y2649)</f>
        <v/>
      </c>
      <c r="O835" s="116" t="str">
        <f>+IF(G835=0,"",'Ark1'!Z2649)</f>
        <v/>
      </c>
      <c r="P835" s="116" t="str">
        <f t="shared" si="12"/>
        <v/>
      </c>
      <c r="Q835" s="114" t="str">
        <f>+IF(G835=0,"",'Ark1'!T2649)</f>
        <v/>
      </c>
      <c r="R835" s="222" t="str">
        <f>+IF(G835=0,"",'Ark1'!V2649)</f>
        <v/>
      </c>
      <c r="S835" s="32"/>
      <c r="T835" s="35"/>
      <c r="U835" s="35"/>
      <c r="V835" s="35"/>
      <c r="W835" s="35"/>
      <c r="X835" s="35"/>
    </row>
    <row r="836" spans="1:24" x14ac:dyDescent="0.5">
      <c r="A836" s="32"/>
      <c r="B836" s="297" t="str">
        <f>+IF(E836=2012,VLOOKUP(D836,K_navn!$A$2:$C$359,2),"")</f>
        <v/>
      </c>
      <c r="C836" s="297" t="str">
        <f>+IF(E836=2012,VLOOKUP(D836,K_navn!$A$2:$C$359,3),"")</f>
        <v/>
      </c>
      <c r="D836" s="115">
        <f>+'Ark1'!P2650</f>
        <v>3428</v>
      </c>
      <c r="E836" s="115">
        <f>+'Ark1'!C2650</f>
        <v>2019</v>
      </c>
      <c r="F836" s="116" t="str">
        <f>+IF('Ark1'!Q2650=0,"",'Ark1'!Q2650)</f>
        <v/>
      </c>
      <c r="G836" s="116">
        <f>+'Ark1'!R2650</f>
        <v>0</v>
      </c>
      <c r="H836" s="116">
        <f>+'Ark1'!S2650</f>
        <v>0</v>
      </c>
      <c r="I836" s="222" t="str">
        <f>+IF(G836=0,"",'Ark1'!AA2650)</f>
        <v/>
      </c>
      <c r="J836" s="222" t="str">
        <f>+IF(G836=0,"",'Ark1'!AB2650)</f>
        <v/>
      </c>
      <c r="K836" s="114" t="str">
        <f>+IF(G836=0,"",'Ark1'!U2650)</f>
        <v/>
      </c>
      <c r="L836" s="222" t="str">
        <f>+IF(G836=0,"",'Ark1'!W2650)</f>
        <v/>
      </c>
      <c r="M836" s="222" t="str">
        <f>+IF(G836=0,"",'Ark1'!X2650)</f>
        <v/>
      </c>
      <c r="N836" s="114" t="str">
        <f>+IF(G836=0,"",'Ark1'!Y2650)</f>
        <v/>
      </c>
      <c r="O836" s="116" t="str">
        <f>+IF(G836=0,"",'Ark1'!Z2650)</f>
        <v/>
      </c>
      <c r="P836" s="116" t="str">
        <f t="shared" si="12"/>
        <v/>
      </c>
      <c r="Q836" s="114" t="str">
        <f>+IF(G836=0,"",'Ark1'!T2650)</f>
        <v/>
      </c>
      <c r="R836" s="222" t="str">
        <f>+IF(G836=0,"",'Ark1'!V2650)</f>
        <v/>
      </c>
      <c r="S836" s="32"/>
      <c r="T836" s="35"/>
      <c r="U836" s="35"/>
      <c r="V836" s="35"/>
      <c r="W836" s="35"/>
      <c r="X836" s="35"/>
    </row>
    <row r="837" spans="1:24" x14ac:dyDescent="0.5">
      <c r="A837" s="32"/>
      <c r="B837" s="297" t="str">
        <f>+IF(E837=2012,VLOOKUP(D837,K_navn!$A$2:$C$359,2),"")</f>
        <v/>
      </c>
      <c r="C837" s="297" t="str">
        <f>+IF(E837=2012,VLOOKUP(D837,K_navn!$A$2:$C$359,3),"")</f>
        <v/>
      </c>
      <c r="D837" s="115">
        <f>+'Ark1'!P2651</f>
        <v>3428</v>
      </c>
      <c r="E837" s="115">
        <f>+'Ark1'!C2651</f>
        <v>2020</v>
      </c>
      <c r="F837" s="116" t="str">
        <f>+IF('Ark1'!Q2651=0,"",'Ark1'!Q2651)</f>
        <v/>
      </c>
      <c r="G837" s="116">
        <f>+'Ark1'!R2651</f>
        <v>0</v>
      </c>
      <c r="H837" s="116">
        <f>+'Ark1'!S2651</f>
        <v>0</v>
      </c>
      <c r="I837" s="222" t="str">
        <f>+IF(G837=0,"",'Ark1'!AA2651)</f>
        <v/>
      </c>
      <c r="J837" s="222" t="str">
        <f>+IF(G837=0,"",'Ark1'!AB2651)</f>
        <v/>
      </c>
      <c r="K837" s="114" t="str">
        <f>+IF(G837=0,"",'Ark1'!U2651)</f>
        <v/>
      </c>
      <c r="L837" s="222" t="str">
        <f>+IF(G837=0,"",'Ark1'!W2651)</f>
        <v/>
      </c>
      <c r="M837" s="222" t="str">
        <f>+IF(G837=0,"",'Ark1'!X2651)</f>
        <v/>
      </c>
      <c r="N837" s="114" t="str">
        <f>+IF(G837=0,"",'Ark1'!Y2651)</f>
        <v/>
      </c>
      <c r="O837" s="116" t="str">
        <f>+IF(G837=0,"",'Ark1'!Z2651)</f>
        <v/>
      </c>
      <c r="P837" s="116" t="str">
        <f t="shared" si="12"/>
        <v/>
      </c>
      <c r="Q837" s="114" t="str">
        <f>+IF(G837=0,"",'Ark1'!T2651)</f>
        <v/>
      </c>
      <c r="R837" s="222" t="str">
        <f>+IF(G837=0,"",'Ark1'!V2651)</f>
        <v/>
      </c>
      <c r="S837" s="32"/>
      <c r="T837" s="35"/>
      <c r="U837" s="35"/>
      <c r="V837" s="35"/>
      <c r="W837" s="35"/>
      <c r="X837" s="35"/>
    </row>
    <row r="838" spans="1:24" x14ac:dyDescent="0.5">
      <c r="A838" s="32"/>
      <c r="B838" s="297" t="str">
        <f>+IF(E838=2012,VLOOKUP(D838,K_navn!$A$2:$C$359,2),"")</f>
        <v/>
      </c>
      <c r="C838" s="297" t="str">
        <f>+IF(E838=2012,VLOOKUP(D838,K_navn!$A$2:$C$359,3),"")</f>
        <v/>
      </c>
      <c r="D838" s="115">
        <f>+'Ark1'!P2652</f>
        <v>3428</v>
      </c>
      <c r="E838" s="115">
        <f>+'Ark1'!C2652</f>
        <v>2021</v>
      </c>
      <c r="F838" s="116" t="str">
        <f>+IF('Ark1'!Q2652=0,"",'Ark1'!Q2652)</f>
        <v/>
      </c>
      <c r="G838" s="116">
        <f>+'Ark1'!R2652</f>
        <v>0</v>
      </c>
      <c r="H838" s="116">
        <f>+'Ark1'!S2652</f>
        <v>0</v>
      </c>
      <c r="I838" s="222" t="str">
        <f>+IF(G838=0,"",'Ark1'!AA2652)</f>
        <v/>
      </c>
      <c r="J838" s="222" t="str">
        <f>+IF(G838=0,"",'Ark1'!AB2652)</f>
        <v/>
      </c>
      <c r="K838" s="114" t="str">
        <f>+IF(G838=0,"",'Ark1'!U2652)</f>
        <v/>
      </c>
      <c r="L838" s="222" t="str">
        <f>+IF(G838=0,"",'Ark1'!W2652)</f>
        <v/>
      </c>
      <c r="M838" s="222" t="str">
        <f>+IF(G838=0,"",'Ark1'!X2652)</f>
        <v/>
      </c>
      <c r="N838" s="114" t="str">
        <f>+IF(G838=0,"",'Ark1'!Y2652)</f>
        <v/>
      </c>
      <c r="O838" s="116" t="str">
        <f>+IF(G838=0,"",'Ark1'!Z2652)</f>
        <v/>
      </c>
      <c r="P838" s="116" t="str">
        <f t="shared" si="12"/>
        <v/>
      </c>
      <c r="Q838" s="114" t="str">
        <f>+IF(G838=0,"",'Ark1'!T2652)</f>
        <v/>
      </c>
      <c r="R838" s="222" t="str">
        <f>+IF(G838=0,"",'Ark1'!V2652)</f>
        <v/>
      </c>
      <c r="S838" s="32"/>
      <c r="T838" s="35"/>
      <c r="U838" s="35"/>
      <c r="V838" s="35"/>
      <c r="W838" s="35"/>
      <c r="X838" s="35"/>
    </row>
    <row r="839" spans="1:24" x14ac:dyDescent="0.5">
      <c r="A839" s="32"/>
      <c r="B839" s="297" t="str">
        <f>+IF(E839=2012,VLOOKUP(D839,K_navn!$A$2:$C$359,2),"")</f>
        <v/>
      </c>
      <c r="C839" s="297" t="str">
        <f>+IF(E839=2012,VLOOKUP(D839,K_navn!$A$2:$C$359,3),"")</f>
        <v/>
      </c>
      <c r="D839" s="115">
        <f>+'Ark1'!P2653</f>
        <v>3428</v>
      </c>
      <c r="E839" s="115">
        <f>+'Ark1'!C2653</f>
        <v>2022</v>
      </c>
      <c r="F839" s="116" t="str">
        <f>+IF('Ark1'!Q2653=0,"",'Ark1'!Q2653)</f>
        <v/>
      </c>
      <c r="G839" s="116">
        <f>+'Ark1'!R2653</f>
        <v>0</v>
      </c>
      <c r="H839" s="116">
        <f>+'Ark1'!S2653</f>
        <v>0</v>
      </c>
      <c r="I839" s="222" t="str">
        <f>+IF(G839=0,"",'Ark1'!AA2653)</f>
        <v/>
      </c>
      <c r="J839" s="222" t="str">
        <f>+IF(G839=0,"",'Ark1'!AB2653)</f>
        <v/>
      </c>
      <c r="K839" s="114" t="str">
        <f>+IF(G839=0,"",'Ark1'!U2653)</f>
        <v/>
      </c>
      <c r="L839" s="222" t="str">
        <f>+IF(G839=0,"",'Ark1'!W2653)</f>
        <v/>
      </c>
      <c r="M839" s="222" t="str">
        <f>+IF(G839=0,"",'Ark1'!X2653)</f>
        <v/>
      </c>
      <c r="N839" s="114" t="str">
        <f>+IF(G839=0,"",'Ark1'!Y2653)</f>
        <v/>
      </c>
      <c r="O839" s="116" t="str">
        <f>+IF(G839=0,"",'Ark1'!Z2653)</f>
        <v/>
      </c>
      <c r="P839" s="116" t="str">
        <f t="shared" si="12"/>
        <v/>
      </c>
      <c r="Q839" s="114" t="str">
        <f>+IF(G839=0,"",'Ark1'!T2653)</f>
        <v/>
      </c>
      <c r="R839" s="222" t="str">
        <f>+IF(G839=0,"",'Ark1'!V2653)</f>
        <v/>
      </c>
      <c r="S839" s="32"/>
      <c r="T839" s="35"/>
      <c r="U839" s="35"/>
      <c r="V839" s="35"/>
      <c r="W839" s="35"/>
      <c r="X839" s="35"/>
    </row>
    <row r="840" spans="1:24" x14ac:dyDescent="0.5">
      <c r="A840" s="32"/>
      <c r="B840" s="297" t="str">
        <f>+IF(E840=2012,VLOOKUP(D840,K_navn!$A$2:$C$359,2),"")</f>
        <v>Folldal</v>
      </c>
      <c r="C840" s="297" t="str">
        <f>+IF(E840=2012,VLOOKUP(D840,K_navn!$A$2:$C$359,3),"")</f>
        <v>Innlandet</v>
      </c>
      <c r="D840" s="115">
        <f>+'Ark1'!P2654</f>
        <v>3429</v>
      </c>
      <c r="E840" s="115">
        <f>+'Ark1'!C2654</f>
        <v>2012</v>
      </c>
      <c r="F840" s="116" t="str">
        <f>+IF('Ark1'!Q2654=0,"",'Ark1'!Q2654)</f>
        <v/>
      </c>
      <c r="G840" s="116">
        <f>+'Ark1'!R2654</f>
        <v>0</v>
      </c>
      <c r="H840" s="116">
        <f>+'Ark1'!S2654</f>
        <v>0</v>
      </c>
      <c r="I840" s="222" t="str">
        <f>+IF(G840=0,"",'Ark1'!AA2654)</f>
        <v/>
      </c>
      <c r="J840" s="222" t="str">
        <f>+IF(G840=0,"",'Ark1'!AB2654)</f>
        <v/>
      </c>
      <c r="K840" s="114" t="str">
        <f>+IF(G840=0,"",'Ark1'!U2654)</f>
        <v/>
      </c>
      <c r="L840" s="222" t="str">
        <f>+IF(G840=0,"",'Ark1'!W2654)</f>
        <v/>
      </c>
      <c r="M840" s="222" t="str">
        <f>+IF(G840=0,"",'Ark1'!X2654)</f>
        <v/>
      </c>
      <c r="N840" s="114" t="str">
        <f>+IF(G840=0,"",'Ark1'!Y2654)</f>
        <v/>
      </c>
      <c r="O840" s="116" t="str">
        <f>+IF(G840=0,"",'Ark1'!Z2654)</f>
        <v/>
      </c>
      <c r="P840" s="116" t="str">
        <f t="shared" si="12"/>
        <v/>
      </c>
      <c r="Q840" s="114" t="str">
        <f>+IF(G840=0,"",'Ark1'!T2654)</f>
        <v/>
      </c>
      <c r="R840" s="222" t="str">
        <f>+IF(G840=0,"",'Ark1'!V2654)</f>
        <v/>
      </c>
      <c r="S840" s="32"/>
      <c r="T840" s="35"/>
      <c r="U840" s="35"/>
      <c r="V840" s="35"/>
      <c r="W840" s="35"/>
      <c r="X840" s="35"/>
    </row>
    <row r="841" spans="1:24" x14ac:dyDescent="0.5">
      <c r="A841" s="32"/>
      <c r="B841" s="297" t="str">
        <f>+IF(E841=2012,VLOOKUP(D841,K_navn!$A$2:$C$359,2),"")</f>
        <v/>
      </c>
      <c r="C841" s="297" t="str">
        <f>+IF(E841=2012,VLOOKUP(D841,K_navn!$A$2:$C$359,3),"")</f>
        <v/>
      </c>
      <c r="D841" s="115">
        <f>+'Ark1'!P2655</f>
        <v>3429</v>
      </c>
      <c r="E841" s="115">
        <f>+'Ark1'!C2655</f>
        <v>2013</v>
      </c>
      <c r="F841" s="116" t="str">
        <f>+IF('Ark1'!Q2655=0,"",'Ark1'!Q2655)</f>
        <v/>
      </c>
      <c r="G841" s="116">
        <f>+'Ark1'!R2655</f>
        <v>0</v>
      </c>
      <c r="H841" s="116">
        <f>+'Ark1'!S2655</f>
        <v>0</v>
      </c>
      <c r="I841" s="222" t="str">
        <f>+IF(G841=0,"",'Ark1'!AA2655)</f>
        <v/>
      </c>
      <c r="J841" s="222" t="str">
        <f>+IF(G841=0,"",'Ark1'!AB2655)</f>
        <v/>
      </c>
      <c r="K841" s="114" t="str">
        <f>+IF(G841=0,"",'Ark1'!U2655)</f>
        <v/>
      </c>
      <c r="L841" s="222" t="str">
        <f>+IF(G841=0,"",'Ark1'!W2655)</f>
        <v/>
      </c>
      <c r="M841" s="222" t="str">
        <f>+IF(G841=0,"",'Ark1'!X2655)</f>
        <v/>
      </c>
      <c r="N841" s="114" t="str">
        <f>+IF(G841=0,"",'Ark1'!Y2655)</f>
        <v/>
      </c>
      <c r="O841" s="116" t="str">
        <f>+IF(G841=0,"",'Ark1'!Z2655)</f>
        <v/>
      </c>
      <c r="P841" s="116" t="str">
        <f t="shared" si="12"/>
        <v/>
      </c>
      <c r="Q841" s="114" t="str">
        <f>+IF(G841=0,"",'Ark1'!T2655)</f>
        <v/>
      </c>
      <c r="R841" s="222" t="str">
        <f>+IF(G841=0,"",'Ark1'!V2655)</f>
        <v/>
      </c>
      <c r="S841" s="32"/>
      <c r="T841" s="35"/>
      <c r="U841" s="35"/>
      <c r="V841" s="35"/>
      <c r="W841" s="35"/>
      <c r="X841" s="35"/>
    </row>
    <row r="842" spans="1:24" x14ac:dyDescent="0.5">
      <c r="A842" s="32"/>
      <c r="B842" s="297" t="str">
        <f>+IF(E842=2012,VLOOKUP(D842,K_navn!$A$2:$C$359,2),"")</f>
        <v/>
      </c>
      <c r="C842" s="297" t="str">
        <f>+IF(E842=2012,VLOOKUP(D842,K_navn!$A$2:$C$359,3),"")</f>
        <v/>
      </c>
      <c r="D842" s="115">
        <f>+'Ark1'!P2656</f>
        <v>3429</v>
      </c>
      <c r="E842" s="115">
        <f>+'Ark1'!C2656</f>
        <v>2014</v>
      </c>
      <c r="F842" s="116" t="str">
        <f>+IF('Ark1'!Q2656=0,"",'Ark1'!Q2656)</f>
        <v/>
      </c>
      <c r="G842" s="116">
        <f>+'Ark1'!R2656</f>
        <v>0</v>
      </c>
      <c r="H842" s="116">
        <f>+'Ark1'!S2656</f>
        <v>0</v>
      </c>
      <c r="I842" s="222" t="str">
        <f>+IF(G842=0,"",'Ark1'!AA2656)</f>
        <v/>
      </c>
      <c r="J842" s="222" t="str">
        <f>+IF(G842=0,"",'Ark1'!AB2656)</f>
        <v/>
      </c>
      <c r="K842" s="114" t="str">
        <f>+IF(G842=0,"",'Ark1'!U2656)</f>
        <v/>
      </c>
      <c r="L842" s="222" t="str">
        <f>+IF(G842=0,"",'Ark1'!W2656)</f>
        <v/>
      </c>
      <c r="M842" s="222" t="str">
        <f>+IF(G842=0,"",'Ark1'!X2656)</f>
        <v/>
      </c>
      <c r="N842" s="114" t="str">
        <f>+IF(G842=0,"",'Ark1'!Y2656)</f>
        <v/>
      </c>
      <c r="O842" s="116" t="str">
        <f>+IF(G842=0,"",'Ark1'!Z2656)</f>
        <v/>
      </c>
      <c r="P842" s="116" t="str">
        <f t="shared" si="12"/>
        <v/>
      </c>
      <c r="Q842" s="114" t="str">
        <f>+IF(G842=0,"",'Ark1'!T2656)</f>
        <v/>
      </c>
      <c r="R842" s="222" t="str">
        <f>+IF(G842=0,"",'Ark1'!V2656)</f>
        <v/>
      </c>
      <c r="S842" s="32"/>
      <c r="T842" s="35"/>
      <c r="U842" s="35"/>
      <c r="V842" s="35"/>
      <c r="W842" s="35"/>
      <c r="X842" s="35"/>
    </row>
    <row r="843" spans="1:24" x14ac:dyDescent="0.5">
      <c r="A843" s="32"/>
      <c r="B843" s="297" t="str">
        <f>+IF(E843=2012,VLOOKUP(D843,K_navn!$A$2:$C$359,2),"")</f>
        <v/>
      </c>
      <c r="C843" s="297" t="str">
        <f>+IF(E843=2012,VLOOKUP(D843,K_navn!$A$2:$C$359,3),"")</f>
        <v/>
      </c>
      <c r="D843" s="115">
        <f>+'Ark1'!P2657</f>
        <v>3429</v>
      </c>
      <c r="E843" s="115">
        <f>+'Ark1'!C2657</f>
        <v>2015</v>
      </c>
      <c r="F843" s="116" t="str">
        <f>+IF('Ark1'!Q2657=0,"",'Ark1'!Q2657)</f>
        <v/>
      </c>
      <c r="G843" s="116">
        <f>+'Ark1'!R2657</f>
        <v>0</v>
      </c>
      <c r="H843" s="116">
        <f>+'Ark1'!S2657</f>
        <v>0</v>
      </c>
      <c r="I843" s="222" t="str">
        <f>+IF(G843=0,"",'Ark1'!AA2657)</f>
        <v/>
      </c>
      <c r="J843" s="222" t="str">
        <f>+IF(G843=0,"",'Ark1'!AB2657)</f>
        <v/>
      </c>
      <c r="K843" s="114" t="str">
        <f>+IF(G843=0,"",'Ark1'!U2657)</f>
        <v/>
      </c>
      <c r="L843" s="222" t="str">
        <f>+IF(G843=0,"",'Ark1'!W2657)</f>
        <v/>
      </c>
      <c r="M843" s="222" t="str">
        <f>+IF(G843=0,"",'Ark1'!X2657)</f>
        <v/>
      </c>
      <c r="N843" s="114" t="str">
        <f>+IF(G843=0,"",'Ark1'!Y2657)</f>
        <v/>
      </c>
      <c r="O843" s="116" t="str">
        <f>+IF(G843=0,"",'Ark1'!Z2657)</f>
        <v/>
      </c>
      <c r="P843" s="116" t="str">
        <f t="shared" si="12"/>
        <v/>
      </c>
      <c r="Q843" s="114" t="str">
        <f>+IF(G843=0,"",'Ark1'!T2657)</f>
        <v/>
      </c>
      <c r="R843" s="222" t="str">
        <f>+IF(G843=0,"",'Ark1'!V2657)</f>
        <v/>
      </c>
      <c r="S843" s="32"/>
      <c r="T843" s="35"/>
      <c r="U843" s="35"/>
      <c r="V843" s="35"/>
      <c r="W843" s="35"/>
      <c r="X843" s="35"/>
    </row>
    <row r="844" spans="1:24" x14ac:dyDescent="0.5">
      <c r="A844" s="32"/>
      <c r="B844" s="297" t="str">
        <f>+IF(E844=2012,VLOOKUP(D844,K_navn!$A$2:$C$359,2),"")</f>
        <v/>
      </c>
      <c r="C844" s="297" t="str">
        <f>+IF(E844=2012,VLOOKUP(D844,K_navn!$A$2:$C$359,3),"")</f>
        <v/>
      </c>
      <c r="D844" s="115">
        <f>+'Ark1'!P2658</f>
        <v>3429</v>
      </c>
      <c r="E844" s="115">
        <f>+'Ark1'!C2658</f>
        <v>2016</v>
      </c>
      <c r="F844" s="116" t="str">
        <f>+IF('Ark1'!Q2658=0,"",'Ark1'!Q2658)</f>
        <v/>
      </c>
      <c r="G844" s="116">
        <f>+'Ark1'!R2658</f>
        <v>0</v>
      </c>
      <c r="H844" s="116">
        <f>+'Ark1'!S2658</f>
        <v>0</v>
      </c>
      <c r="I844" s="222" t="str">
        <f>+IF(G844=0,"",'Ark1'!AA2658)</f>
        <v/>
      </c>
      <c r="J844" s="222" t="str">
        <f>+IF(G844=0,"",'Ark1'!AB2658)</f>
        <v/>
      </c>
      <c r="K844" s="114" t="str">
        <f>+IF(G844=0,"",'Ark1'!U2658)</f>
        <v/>
      </c>
      <c r="L844" s="222" t="str">
        <f>+IF(G844=0,"",'Ark1'!W2658)</f>
        <v/>
      </c>
      <c r="M844" s="222" t="str">
        <f>+IF(G844=0,"",'Ark1'!X2658)</f>
        <v/>
      </c>
      <c r="N844" s="114" t="str">
        <f>+IF(G844=0,"",'Ark1'!Y2658)</f>
        <v/>
      </c>
      <c r="O844" s="116" t="str">
        <f>+IF(G844=0,"",'Ark1'!Z2658)</f>
        <v/>
      </c>
      <c r="P844" s="116" t="str">
        <f t="shared" si="12"/>
        <v/>
      </c>
      <c r="Q844" s="114" t="str">
        <f>+IF(G844=0,"",'Ark1'!T2658)</f>
        <v/>
      </c>
      <c r="R844" s="222" t="str">
        <f>+IF(G844=0,"",'Ark1'!V2658)</f>
        <v/>
      </c>
      <c r="S844" s="32"/>
      <c r="T844" s="35"/>
      <c r="U844" s="35"/>
      <c r="V844" s="35"/>
      <c r="W844" s="35"/>
      <c r="X844" s="35"/>
    </row>
    <row r="845" spans="1:24" x14ac:dyDescent="0.5">
      <c r="A845" s="32"/>
      <c r="B845" s="297" t="str">
        <f>+IF(E845=2012,VLOOKUP(D845,K_navn!$A$2:$C$359,2),"")</f>
        <v/>
      </c>
      <c r="C845" s="297" t="str">
        <f>+IF(E845=2012,VLOOKUP(D845,K_navn!$A$2:$C$359,3),"")</f>
        <v/>
      </c>
      <c r="D845" s="115">
        <f>+'Ark1'!P2659</f>
        <v>3429</v>
      </c>
      <c r="E845" s="115">
        <f>+'Ark1'!C2659</f>
        <v>2017</v>
      </c>
      <c r="F845" s="116" t="str">
        <f>+IF('Ark1'!Q2659=0,"",'Ark1'!Q2659)</f>
        <v/>
      </c>
      <c r="G845" s="116">
        <f>+'Ark1'!R2659</f>
        <v>0</v>
      </c>
      <c r="H845" s="116">
        <f>+'Ark1'!S2659</f>
        <v>0</v>
      </c>
      <c r="I845" s="222" t="str">
        <f>+IF(G845=0,"",'Ark1'!AA2659)</f>
        <v/>
      </c>
      <c r="J845" s="222" t="str">
        <f>+IF(G845=0,"",'Ark1'!AB2659)</f>
        <v/>
      </c>
      <c r="K845" s="114" t="str">
        <f>+IF(G845=0,"",'Ark1'!U2659)</f>
        <v/>
      </c>
      <c r="L845" s="222" t="str">
        <f>+IF(G845=0,"",'Ark1'!W2659)</f>
        <v/>
      </c>
      <c r="M845" s="222" t="str">
        <f>+IF(G845=0,"",'Ark1'!X2659)</f>
        <v/>
      </c>
      <c r="N845" s="114" t="str">
        <f>+IF(G845=0,"",'Ark1'!Y2659)</f>
        <v/>
      </c>
      <c r="O845" s="116" t="str">
        <f>+IF(G845=0,"",'Ark1'!Z2659)</f>
        <v/>
      </c>
      <c r="P845" s="116" t="str">
        <f t="shared" si="12"/>
        <v/>
      </c>
      <c r="Q845" s="114" t="str">
        <f>+IF(G845=0,"",'Ark1'!T2659)</f>
        <v/>
      </c>
      <c r="R845" s="222" t="str">
        <f>+IF(G845=0,"",'Ark1'!V2659)</f>
        <v/>
      </c>
      <c r="S845" s="32"/>
      <c r="T845" s="35"/>
      <c r="U845" s="35"/>
      <c r="V845" s="35"/>
      <c r="W845" s="35"/>
      <c r="X845" s="35"/>
    </row>
    <row r="846" spans="1:24" x14ac:dyDescent="0.5">
      <c r="A846" s="32"/>
      <c r="B846" s="297" t="str">
        <f>+IF(E846=2012,VLOOKUP(D846,K_navn!$A$2:$C$359,2),"")</f>
        <v/>
      </c>
      <c r="C846" s="297" t="str">
        <f>+IF(E846=2012,VLOOKUP(D846,K_navn!$A$2:$C$359,3),"")</f>
        <v/>
      </c>
      <c r="D846" s="115">
        <f>+'Ark1'!P2660</f>
        <v>3429</v>
      </c>
      <c r="E846" s="115">
        <f>+'Ark1'!C2660</f>
        <v>2018</v>
      </c>
      <c r="F846" s="116" t="str">
        <f>+IF('Ark1'!Q2660=0,"",'Ark1'!Q2660)</f>
        <v/>
      </c>
      <c r="G846" s="116">
        <f>+'Ark1'!R2660</f>
        <v>0</v>
      </c>
      <c r="H846" s="116">
        <f>+'Ark1'!S2660</f>
        <v>0</v>
      </c>
      <c r="I846" s="222" t="str">
        <f>+IF(G846=0,"",'Ark1'!AA2660)</f>
        <v/>
      </c>
      <c r="J846" s="222" t="str">
        <f>+IF(G846=0,"",'Ark1'!AB2660)</f>
        <v/>
      </c>
      <c r="K846" s="114" t="str">
        <f>+IF(G846=0,"",'Ark1'!U2660)</f>
        <v/>
      </c>
      <c r="L846" s="222" t="str">
        <f>+IF(G846=0,"",'Ark1'!W2660)</f>
        <v/>
      </c>
      <c r="M846" s="222" t="str">
        <f>+IF(G846=0,"",'Ark1'!X2660)</f>
        <v/>
      </c>
      <c r="N846" s="114" t="str">
        <f>+IF(G846=0,"",'Ark1'!Y2660)</f>
        <v/>
      </c>
      <c r="O846" s="116" t="str">
        <f>+IF(G846=0,"",'Ark1'!Z2660)</f>
        <v/>
      </c>
      <c r="P846" s="116" t="str">
        <f t="shared" si="12"/>
        <v/>
      </c>
      <c r="Q846" s="114" t="str">
        <f>+IF(G846=0,"",'Ark1'!T2660)</f>
        <v/>
      </c>
      <c r="R846" s="222" t="str">
        <f>+IF(G846=0,"",'Ark1'!V2660)</f>
        <v/>
      </c>
      <c r="S846" s="32"/>
      <c r="T846" s="35"/>
      <c r="U846" s="35"/>
      <c r="V846" s="35"/>
      <c r="W846" s="35"/>
      <c r="X846" s="35"/>
    </row>
    <row r="847" spans="1:24" x14ac:dyDescent="0.5">
      <c r="A847" s="32"/>
      <c r="B847" s="297" t="str">
        <f>+IF(E847=2012,VLOOKUP(D847,K_navn!$A$2:$C$359,2),"")</f>
        <v/>
      </c>
      <c r="C847" s="297" t="str">
        <f>+IF(E847=2012,VLOOKUP(D847,K_navn!$A$2:$C$359,3),"")</f>
        <v/>
      </c>
      <c r="D847" s="115">
        <f>+'Ark1'!P2661</f>
        <v>3429</v>
      </c>
      <c r="E847" s="115">
        <f>+'Ark1'!C2661</f>
        <v>2019</v>
      </c>
      <c r="F847" s="116" t="str">
        <f>+IF('Ark1'!Q2661=0,"",'Ark1'!Q2661)</f>
        <v/>
      </c>
      <c r="G847" s="116">
        <f>+'Ark1'!R2661</f>
        <v>0</v>
      </c>
      <c r="H847" s="116">
        <f>+'Ark1'!S2661</f>
        <v>0</v>
      </c>
      <c r="I847" s="222" t="str">
        <f>+IF(G847=0,"",'Ark1'!AA2661)</f>
        <v/>
      </c>
      <c r="J847" s="222" t="str">
        <f>+IF(G847=0,"",'Ark1'!AB2661)</f>
        <v/>
      </c>
      <c r="K847" s="114" t="str">
        <f>+IF(G847=0,"",'Ark1'!U2661)</f>
        <v/>
      </c>
      <c r="L847" s="222" t="str">
        <f>+IF(G847=0,"",'Ark1'!W2661)</f>
        <v/>
      </c>
      <c r="M847" s="222" t="str">
        <f>+IF(G847=0,"",'Ark1'!X2661)</f>
        <v/>
      </c>
      <c r="N847" s="114" t="str">
        <f>+IF(G847=0,"",'Ark1'!Y2661)</f>
        <v/>
      </c>
      <c r="O847" s="116" t="str">
        <f>+IF(G847=0,"",'Ark1'!Z2661)</f>
        <v/>
      </c>
      <c r="P847" s="116" t="str">
        <f t="shared" si="12"/>
        <v/>
      </c>
      <c r="Q847" s="114" t="str">
        <f>+IF(G847=0,"",'Ark1'!T2661)</f>
        <v/>
      </c>
      <c r="R847" s="222" t="str">
        <f>+IF(G847=0,"",'Ark1'!V2661)</f>
        <v/>
      </c>
      <c r="S847" s="32"/>
      <c r="T847" s="35"/>
      <c r="U847" s="35"/>
      <c r="V847" s="35"/>
      <c r="W847" s="35"/>
      <c r="X847" s="35"/>
    </row>
    <row r="848" spans="1:24" x14ac:dyDescent="0.5">
      <c r="A848" s="32"/>
      <c r="B848" s="297" t="str">
        <f>+IF(E848=2012,VLOOKUP(D848,K_navn!$A$2:$C$359,2),"")</f>
        <v/>
      </c>
      <c r="C848" s="297" t="str">
        <f>+IF(E848=2012,VLOOKUP(D848,K_navn!$A$2:$C$359,3),"")</f>
        <v/>
      </c>
      <c r="D848" s="115">
        <f>+'Ark1'!P2662</f>
        <v>3429</v>
      </c>
      <c r="E848" s="115">
        <f>+'Ark1'!C2662</f>
        <v>2020</v>
      </c>
      <c r="F848" s="116" t="str">
        <f>+IF('Ark1'!Q2662=0,"",'Ark1'!Q2662)</f>
        <v/>
      </c>
      <c r="G848" s="116">
        <f>+'Ark1'!R2662</f>
        <v>0</v>
      </c>
      <c r="H848" s="116">
        <f>+'Ark1'!S2662</f>
        <v>0</v>
      </c>
      <c r="I848" s="222" t="str">
        <f>+IF(G848=0,"",'Ark1'!AA2662)</f>
        <v/>
      </c>
      <c r="J848" s="222" t="str">
        <f>+IF(G848=0,"",'Ark1'!AB2662)</f>
        <v/>
      </c>
      <c r="K848" s="114" t="str">
        <f>+IF(G848=0,"",'Ark1'!U2662)</f>
        <v/>
      </c>
      <c r="L848" s="222" t="str">
        <f>+IF(G848=0,"",'Ark1'!W2662)</f>
        <v/>
      </c>
      <c r="M848" s="222" t="str">
        <f>+IF(G848=0,"",'Ark1'!X2662)</f>
        <v/>
      </c>
      <c r="N848" s="114" t="str">
        <f>+IF(G848=0,"",'Ark1'!Y2662)</f>
        <v/>
      </c>
      <c r="O848" s="116" t="str">
        <f>+IF(G848=0,"",'Ark1'!Z2662)</f>
        <v/>
      </c>
      <c r="P848" s="116" t="str">
        <f t="shared" si="12"/>
        <v/>
      </c>
      <c r="Q848" s="114" t="str">
        <f>+IF(G848=0,"",'Ark1'!T2662)</f>
        <v/>
      </c>
      <c r="R848" s="222" t="str">
        <f>+IF(G848=0,"",'Ark1'!V2662)</f>
        <v/>
      </c>
      <c r="S848" s="32"/>
      <c r="T848" s="35"/>
      <c r="U848" s="35"/>
      <c r="V848" s="35"/>
      <c r="W848" s="35"/>
      <c r="X848" s="35"/>
    </row>
    <row r="849" spans="1:24" x14ac:dyDescent="0.5">
      <c r="A849" s="32"/>
      <c r="B849" s="297" t="str">
        <f>+IF(E849=2012,VLOOKUP(D849,K_navn!$A$2:$C$359,2),"")</f>
        <v/>
      </c>
      <c r="C849" s="297" t="str">
        <f>+IF(E849=2012,VLOOKUP(D849,K_navn!$A$2:$C$359,3),"")</f>
        <v/>
      </c>
      <c r="D849" s="115">
        <f>+'Ark1'!P2663</f>
        <v>3429</v>
      </c>
      <c r="E849" s="115">
        <f>+'Ark1'!C2663</f>
        <v>2021</v>
      </c>
      <c r="F849" s="116" t="str">
        <f>+IF('Ark1'!Q2663=0,"",'Ark1'!Q2663)</f>
        <v/>
      </c>
      <c r="G849" s="116">
        <f>+'Ark1'!R2663</f>
        <v>0</v>
      </c>
      <c r="H849" s="116">
        <f>+'Ark1'!S2663</f>
        <v>0</v>
      </c>
      <c r="I849" s="222" t="str">
        <f>+IF(G849=0,"",'Ark1'!AA2663)</f>
        <v/>
      </c>
      <c r="J849" s="222" t="str">
        <f>+IF(G849=0,"",'Ark1'!AB2663)</f>
        <v/>
      </c>
      <c r="K849" s="114" t="str">
        <f>+IF(G849=0,"",'Ark1'!U2663)</f>
        <v/>
      </c>
      <c r="L849" s="222" t="str">
        <f>+IF(G849=0,"",'Ark1'!W2663)</f>
        <v/>
      </c>
      <c r="M849" s="222" t="str">
        <f>+IF(G849=0,"",'Ark1'!X2663)</f>
        <v/>
      </c>
      <c r="N849" s="114" t="str">
        <f>+IF(G849=0,"",'Ark1'!Y2663)</f>
        <v/>
      </c>
      <c r="O849" s="116" t="str">
        <f>+IF(G849=0,"",'Ark1'!Z2663)</f>
        <v/>
      </c>
      <c r="P849" s="116" t="str">
        <f t="shared" si="12"/>
        <v/>
      </c>
      <c r="Q849" s="114" t="str">
        <f>+IF(G849=0,"",'Ark1'!T2663)</f>
        <v/>
      </c>
      <c r="R849" s="222" t="str">
        <f>+IF(G849=0,"",'Ark1'!V2663)</f>
        <v/>
      </c>
      <c r="S849" s="32"/>
      <c r="T849" s="35"/>
      <c r="U849" s="35"/>
      <c r="V849" s="35"/>
      <c r="W849" s="35"/>
      <c r="X849" s="35"/>
    </row>
    <row r="850" spans="1:24" x14ac:dyDescent="0.5">
      <c r="A850" s="32"/>
      <c r="B850" s="297" t="str">
        <f>+IF(E850=2012,VLOOKUP(D850,K_navn!$A$2:$C$359,2),"")</f>
        <v/>
      </c>
      <c r="C850" s="297" t="str">
        <f>+IF(E850=2012,VLOOKUP(D850,K_navn!$A$2:$C$359,3),"")</f>
        <v/>
      </c>
      <c r="D850" s="115">
        <f>+'Ark1'!P2664</f>
        <v>3429</v>
      </c>
      <c r="E850" s="115">
        <f>+'Ark1'!C2664</f>
        <v>2022</v>
      </c>
      <c r="F850" s="116" t="str">
        <f>+IF('Ark1'!Q2664=0,"",'Ark1'!Q2664)</f>
        <v/>
      </c>
      <c r="G850" s="116">
        <f>+'Ark1'!R2664</f>
        <v>0</v>
      </c>
      <c r="H850" s="116">
        <f>+'Ark1'!S2664</f>
        <v>0</v>
      </c>
      <c r="I850" s="222" t="str">
        <f>+IF(G850=0,"",'Ark1'!AA2664)</f>
        <v/>
      </c>
      <c r="J850" s="222" t="str">
        <f>+IF(G850=0,"",'Ark1'!AB2664)</f>
        <v/>
      </c>
      <c r="K850" s="114" t="str">
        <f>+IF(G850=0,"",'Ark1'!U2664)</f>
        <v/>
      </c>
      <c r="L850" s="222" t="str">
        <f>+IF(G850=0,"",'Ark1'!W2664)</f>
        <v/>
      </c>
      <c r="M850" s="222" t="str">
        <f>+IF(G850=0,"",'Ark1'!X2664)</f>
        <v/>
      </c>
      <c r="N850" s="114" t="str">
        <f>+IF(G850=0,"",'Ark1'!Y2664)</f>
        <v/>
      </c>
      <c r="O850" s="116" t="str">
        <f>+IF(G850=0,"",'Ark1'!Z2664)</f>
        <v/>
      </c>
      <c r="P850" s="116" t="str">
        <f t="shared" si="12"/>
        <v/>
      </c>
      <c r="Q850" s="114" t="str">
        <f>+IF(G850=0,"",'Ark1'!T2664)</f>
        <v/>
      </c>
      <c r="R850" s="222" t="str">
        <f>+IF(G850=0,"",'Ark1'!V2664)</f>
        <v/>
      </c>
      <c r="S850" s="32"/>
      <c r="T850" s="35"/>
      <c r="U850" s="35"/>
      <c r="V850" s="35"/>
      <c r="W850" s="35"/>
      <c r="X850" s="35"/>
    </row>
    <row r="851" spans="1:24" x14ac:dyDescent="0.5">
      <c r="A851" s="32"/>
      <c r="B851" s="297" t="str">
        <f>+IF(E851=2012,VLOOKUP(D851,K_navn!$A$2:$C$359,2),"")</f>
        <v>Os</v>
      </c>
      <c r="C851" s="297" t="str">
        <f>+IF(E851=2012,VLOOKUP(D851,K_navn!$A$2:$C$359,3),"")</f>
        <v>Innlandet</v>
      </c>
      <c r="D851" s="115">
        <f>+'Ark1'!P2665</f>
        <v>3430</v>
      </c>
      <c r="E851" s="115">
        <f>+'Ark1'!C2665</f>
        <v>2012</v>
      </c>
      <c r="F851" s="116" t="str">
        <f>+IF('Ark1'!Q2665=0,"",'Ark1'!Q2665)</f>
        <v/>
      </c>
      <c r="G851" s="116">
        <f>+'Ark1'!R2665</f>
        <v>0</v>
      </c>
      <c r="H851" s="116">
        <f>+'Ark1'!S2665</f>
        <v>0</v>
      </c>
      <c r="I851" s="222" t="str">
        <f>+IF(G851=0,"",'Ark1'!AA2665)</f>
        <v/>
      </c>
      <c r="J851" s="222" t="str">
        <f>+IF(G851=0,"",'Ark1'!AB2665)</f>
        <v/>
      </c>
      <c r="K851" s="114" t="str">
        <f>+IF(G851=0,"",'Ark1'!U2665)</f>
        <v/>
      </c>
      <c r="L851" s="222" t="str">
        <f>+IF(G851=0,"",'Ark1'!W2665)</f>
        <v/>
      </c>
      <c r="M851" s="222" t="str">
        <f>+IF(G851=0,"",'Ark1'!X2665)</f>
        <v/>
      </c>
      <c r="N851" s="114" t="str">
        <f>+IF(G851=0,"",'Ark1'!Y2665)</f>
        <v/>
      </c>
      <c r="O851" s="116" t="str">
        <f>+IF(G851=0,"",'Ark1'!Z2665)</f>
        <v/>
      </c>
      <c r="P851" s="116" t="str">
        <f t="shared" si="12"/>
        <v/>
      </c>
      <c r="Q851" s="114" t="str">
        <f>+IF(G851=0,"",'Ark1'!T2665)</f>
        <v/>
      </c>
      <c r="R851" s="222" t="str">
        <f>+IF(G851=0,"",'Ark1'!V2665)</f>
        <v/>
      </c>
      <c r="S851" s="32"/>
      <c r="T851" s="35"/>
      <c r="U851" s="35"/>
      <c r="V851" s="35"/>
      <c r="W851" s="35"/>
      <c r="X851" s="35"/>
    </row>
    <row r="852" spans="1:24" x14ac:dyDescent="0.5">
      <c r="A852" s="32"/>
      <c r="B852" s="297" t="str">
        <f>+IF(E852=2012,VLOOKUP(D852,K_navn!$A$2:$C$359,2),"")</f>
        <v/>
      </c>
      <c r="C852" s="297" t="str">
        <f>+IF(E852=2012,VLOOKUP(D852,K_navn!$A$2:$C$359,3),"")</f>
        <v/>
      </c>
      <c r="D852" s="115">
        <f>+'Ark1'!P2666</f>
        <v>3430</v>
      </c>
      <c r="E852" s="115">
        <f>+'Ark1'!C2666</f>
        <v>2013</v>
      </c>
      <c r="F852" s="116" t="str">
        <f>+IF('Ark1'!Q2666=0,"",'Ark1'!Q2666)</f>
        <v/>
      </c>
      <c r="G852" s="116">
        <f>+'Ark1'!R2666</f>
        <v>0</v>
      </c>
      <c r="H852" s="116">
        <f>+'Ark1'!S2666</f>
        <v>0</v>
      </c>
      <c r="I852" s="222" t="str">
        <f>+IF(G852=0,"",'Ark1'!AA2666)</f>
        <v/>
      </c>
      <c r="J852" s="222" t="str">
        <f>+IF(G852=0,"",'Ark1'!AB2666)</f>
        <v/>
      </c>
      <c r="K852" s="114" t="str">
        <f>+IF(G852=0,"",'Ark1'!U2666)</f>
        <v/>
      </c>
      <c r="L852" s="222" t="str">
        <f>+IF(G852=0,"",'Ark1'!W2666)</f>
        <v/>
      </c>
      <c r="M852" s="222" t="str">
        <f>+IF(G852=0,"",'Ark1'!X2666)</f>
        <v/>
      </c>
      <c r="N852" s="114" t="str">
        <f>+IF(G852=0,"",'Ark1'!Y2666)</f>
        <v/>
      </c>
      <c r="O852" s="116" t="str">
        <f>+IF(G852=0,"",'Ark1'!Z2666)</f>
        <v/>
      </c>
      <c r="P852" s="116" t="str">
        <f t="shared" si="12"/>
        <v/>
      </c>
      <c r="Q852" s="114" t="str">
        <f>+IF(G852=0,"",'Ark1'!T2666)</f>
        <v/>
      </c>
      <c r="R852" s="222" t="str">
        <f>+IF(G852=0,"",'Ark1'!V2666)</f>
        <v/>
      </c>
      <c r="S852" s="32"/>
      <c r="T852" s="35"/>
      <c r="U852" s="35"/>
      <c r="V852" s="35"/>
      <c r="W852" s="35"/>
      <c r="X852" s="35"/>
    </row>
    <row r="853" spans="1:24" x14ac:dyDescent="0.5">
      <c r="A853" s="32"/>
      <c r="B853" s="297" t="str">
        <f>+IF(E853=2012,VLOOKUP(D853,K_navn!$A$2:$C$359,2),"")</f>
        <v/>
      </c>
      <c r="C853" s="297" t="str">
        <f>+IF(E853=2012,VLOOKUP(D853,K_navn!$A$2:$C$359,3),"")</f>
        <v/>
      </c>
      <c r="D853" s="115">
        <f>+'Ark1'!P2667</f>
        <v>3430</v>
      </c>
      <c r="E853" s="115">
        <f>+'Ark1'!C2667</f>
        <v>2014</v>
      </c>
      <c r="F853" s="116" t="str">
        <f>+IF('Ark1'!Q2667=0,"",'Ark1'!Q2667)</f>
        <v/>
      </c>
      <c r="G853" s="116">
        <f>+'Ark1'!R2667</f>
        <v>0</v>
      </c>
      <c r="H853" s="116">
        <f>+'Ark1'!S2667</f>
        <v>0</v>
      </c>
      <c r="I853" s="222" t="str">
        <f>+IF(G853=0,"",'Ark1'!AA2667)</f>
        <v/>
      </c>
      <c r="J853" s="222" t="str">
        <f>+IF(G853=0,"",'Ark1'!AB2667)</f>
        <v/>
      </c>
      <c r="K853" s="114" t="str">
        <f>+IF(G853=0,"",'Ark1'!U2667)</f>
        <v/>
      </c>
      <c r="L853" s="222" t="str">
        <f>+IF(G853=0,"",'Ark1'!W2667)</f>
        <v/>
      </c>
      <c r="M853" s="222" t="str">
        <f>+IF(G853=0,"",'Ark1'!X2667)</f>
        <v/>
      </c>
      <c r="N853" s="114" t="str">
        <f>+IF(G853=0,"",'Ark1'!Y2667)</f>
        <v/>
      </c>
      <c r="O853" s="116" t="str">
        <f>+IF(G853=0,"",'Ark1'!Z2667)</f>
        <v/>
      </c>
      <c r="P853" s="116" t="str">
        <f t="shared" si="12"/>
        <v/>
      </c>
      <c r="Q853" s="114" t="str">
        <f>+IF(G853=0,"",'Ark1'!T2667)</f>
        <v/>
      </c>
      <c r="R853" s="222" t="str">
        <f>+IF(G853=0,"",'Ark1'!V2667)</f>
        <v/>
      </c>
      <c r="S853" s="32"/>
      <c r="T853" s="35"/>
      <c r="U853" s="35"/>
      <c r="V853" s="35"/>
      <c r="W853" s="35"/>
      <c r="X853" s="35"/>
    </row>
    <row r="854" spans="1:24" x14ac:dyDescent="0.5">
      <c r="A854" s="32"/>
      <c r="B854" s="297" t="str">
        <f>+IF(E854=2012,VLOOKUP(D854,K_navn!$A$2:$C$359,2),"")</f>
        <v/>
      </c>
      <c r="C854" s="297" t="str">
        <f>+IF(E854=2012,VLOOKUP(D854,K_navn!$A$2:$C$359,3),"")</f>
        <v/>
      </c>
      <c r="D854" s="115">
        <f>+'Ark1'!P2668</f>
        <v>3430</v>
      </c>
      <c r="E854" s="115">
        <f>+'Ark1'!C2668</f>
        <v>2015</v>
      </c>
      <c r="F854" s="116" t="str">
        <f>+IF('Ark1'!Q2668=0,"",'Ark1'!Q2668)</f>
        <v/>
      </c>
      <c r="G854" s="116">
        <f>+'Ark1'!R2668</f>
        <v>0</v>
      </c>
      <c r="H854" s="116">
        <f>+'Ark1'!S2668</f>
        <v>0</v>
      </c>
      <c r="I854" s="222" t="str">
        <f>+IF(G854=0,"",'Ark1'!AA2668)</f>
        <v/>
      </c>
      <c r="J854" s="222" t="str">
        <f>+IF(G854=0,"",'Ark1'!AB2668)</f>
        <v/>
      </c>
      <c r="K854" s="114" t="str">
        <f>+IF(G854=0,"",'Ark1'!U2668)</f>
        <v/>
      </c>
      <c r="L854" s="222" t="str">
        <f>+IF(G854=0,"",'Ark1'!W2668)</f>
        <v/>
      </c>
      <c r="M854" s="222" t="str">
        <f>+IF(G854=0,"",'Ark1'!X2668)</f>
        <v/>
      </c>
      <c r="N854" s="114" t="str">
        <f>+IF(G854=0,"",'Ark1'!Y2668)</f>
        <v/>
      </c>
      <c r="O854" s="116" t="str">
        <f>+IF(G854=0,"",'Ark1'!Z2668)</f>
        <v/>
      </c>
      <c r="P854" s="116" t="str">
        <f t="shared" si="12"/>
        <v/>
      </c>
      <c r="Q854" s="114" t="str">
        <f>+IF(G854=0,"",'Ark1'!T2668)</f>
        <v/>
      </c>
      <c r="R854" s="222" t="str">
        <f>+IF(G854=0,"",'Ark1'!V2668)</f>
        <v/>
      </c>
      <c r="S854" s="32"/>
      <c r="T854" s="35"/>
      <c r="U854" s="35"/>
      <c r="V854" s="35"/>
      <c r="W854" s="35"/>
      <c r="X854" s="35"/>
    </row>
    <row r="855" spans="1:24" x14ac:dyDescent="0.5">
      <c r="A855" s="32"/>
      <c r="B855" s="297" t="str">
        <f>+IF(E855=2012,VLOOKUP(D855,K_navn!$A$2:$C$359,2),"")</f>
        <v/>
      </c>
      <c r="C855" s="297" t="str">
        <f>+IF(E855=2012,VLOOKUP(D855,K_navn!$A$2:$C$359,3),"")</f>
        <v/>
      </c>
      <c r="D855" s="115">
        <f>+'Ark1'!P2669</f>
        <v>3430</v>
      </c>
      <c r="E855" s="115">
        <f>+'Ark1'!C2669</f>
        <v>2016</v>
      </c>
      <c r="F855" s="116" t="str">
        <f>+IF('Ark1'!Q2669=0,"",'Ark1'!Q2669)</f>
        <v/>
      </c>
      <c r="G855" s="116">
        <f>+'Ark1'!R2669</f>
        <v>0</v>
      </c>
      <c r="H855" s="116">
        <f>+'Ark1'!S2669</f>
        <v>0</v>
      </c>
      <c r="I855" s="222" t="str">
        <f>+IF(G855=0,"",'Ark1'!AA2669)</f>
        <v/>
      </c>
      <c r="J855" s="222" t="str">
        <f>+IF(G855=0,"",'Ark1'!AB2669)</f>
        <v/>
      </c>
      <c r="K855" s="114" t="str">
        <f>+IF(G855=0,"",'Ark1'!U2669)</f>
        <v/>
      </c>
      <c r="L855" s="222" t="str">
        <f>+IF(G855=0,"",'Ark1'!W2669)</f>
        <v/>
      </c>
      <c r="M855" s="222" t="str">
        <f>+IF(G855=0,"",'Ark1'!X2669)</f>
        <v/>
      </c>
      <c r="N855" s="114" t="str">
        <f>+IF(G855=0,"",'Ark1'!Y2669)</f>
        <v/>
      </c>
      <c r="O855" s="116" t="str">
        <f>+IF(G855=0,"",'Ark1'!Z2669)</f>
        <v/>
      </c>
      <c r="P855" s="116" t="str">
        <f t="shared" si="12"/>
        <v/>
      </c>
      <c r="Q855" s="114" t="str">
        <f>+IF(G855=0,"",'Ark1'!T2669)</f>
        <v/>
      </c>
      <c r="R855" s="222" t="str">
        <f>+IF(G855=0,"",'Ark1'!V2669)</f>
        <v/>
      </c>
      <c r="S855" s="32"/>
      <c r="T855" s="35"/>
      <c r="U855" s="35"/>
      <c r="V855" s="35"/>
      <c r="W855" s="35"/>
      <c r="X855" s="35"/>
    </row>
    <row r="856" spans="1:24" x14ac:dyDescent="0.5">
      <c r="A856" s="32"/>
      <c r="B856" s="297" t="str">
        <f>+IF(E856=2012,VLOOKUP(D856,K_navn!$A$2:$C$359,2),"")</f>
        <v/>
      </c>
      <c r="C856" s="297" t="str">
        <f>+IF(E856=2012,VLOOKUP(D856,K_navn!$A$2:$C$359,3),"")</f>
        <v/>
      </c>
      <c r="D856" s="115">
        <f>+'Ark1'!P2670</f>
        <v>3430</v>
      </c>
      <c r="E856" s="115">
        <f>+'Ark1'!C2670</f>
        <v>2017</v>
      </c>
      <c r="F856" s="116" t="str">
        <f>+IF('Ark1'!Q2670=0,"",'Ark1'!Q2670)</f>
        <v/>
      </c>
      <c r="G856" s="116">
        <f>+'Ark1'!R2670</f>
        <v>0</v>
      </c>
      <c r="H856" s="116">
        <f>+'Ark1'!S2670</f>
        <v>0</v>
      </c>
      <c r="I856" s="222" t="str">
        <f>+IF(G856=0,"",'Ark1'!AA2670)</f>
        <v/>
      </c>
      <c r="J856" s="222" t="str">
        <f>+IF(G856=0,"",'Ark1'!AB2670)</f>
        <v/>
      </c>
      <c r="K856" s="114" t="str">
        <f>+IF(G856=0,"",'Ark1'!U2670)</f>
        <v/>
      </c>
      <c r="L856" s="222" t="str">
        <f>+IF(G856=0,"",'Ark1'!W2670)</f>
        <v/>
      </c>
      <c r="M856" s="222" t="str">
        <f>+IF(G856=0,"",'Ark1'!X2670)</f>
        <v/>
      </c>
      <c r="N856" s="114" t="str">
        <f>+IF(G856=0,"",'Ark1'!Y2670)</f>
        <v/>
      </c>
      <c r="O856" s="116" t="str">
        <f>+IF(G856=0,"",'Ark1'!Z2670)</f>
        <v/>
      </c>
      <c r="P856" s="116" t="str">
        <f t="shared" si="12"/>
        <v/>
      </c>
      <c r="Q856" s="114" t="str">
        <f>+IF(G856=0,"",'Ark1'!T2670)</f>
        <v/>
      </c>
      <c r="R856" s="222" t="str">
        <f>+IF(G856=0,"",'Ark1'!V2670)</f>
        <v/>
      </c>
      <c r="S856" s="32"/>
      <c r="T856" s="35"/>
      <c r="U856" s="35"/>
      <c r="V856" s="35"/>
      <c r="W856" s="35"/>
      <c r="X856" s="35"/>
    </row>
    <row r="857" spans="1:24" x14ac:dyDescent="0.5">
      <c r="A857" s="32"/>
      <c r="B857" s="297" t="str">
        <f>+IF(E857=2012,VLOOKUP(D857,K_navn!$A$2:$C$359,2),"")</f>
        <v/>
      </c>
      <c r="C857" s="297" t="str">
        <f>+IF(E857=2012,VLOOKUP(D857,K_navn!$A$2:$C$359,3),"")</f>
        <v/>
      </c>
      <c r="D857" s="115">
        <f>+'Ark1'!P2671</f>
        <v>3430</v>
      </c>
      <c r="E857" s="115">
        <f>+'Ark1'!C2671</f>
        <v>2018</v>
      </c>
      <c r="F857" s="116" t="str">
        <f>+IF('Ark1'!Q2671=0,"",'Ark1'!Q2671)</f>
        <v/>
      </c>
      <c r="G857" s="116">
        <f>+'Ark1'!R2671</f>
        <v>0</v>
      </c>
      <c r="H857" s="116">
        <f>+'Ark1'!S2671</f>
        <v>0</v>
      </c>
      <c r="I857" s="222" t="str">
        <f>+IF(G857=0,"",'Ark1'!AA2671)</f>
        <v/>
      </c>
      <c r="J857" s="222" t="str">
        <f>+IF(G857=0,"",'Ark1'!AB2671)</f>
        <v/>
      </c>
      <c r="K857" s="114" t="str">
        <f>+IF(G857=0,"",'Ark1'!U2671)</f>
        <v/>
      </c>
      <c r="L857" s="222" t="str">
        <f>+IF(G857=0,"",'Ark1'!W2671)</f>
        <v/>
      </c>
      <c r="M857" s="222" t="str">
        <f>+IF(G857=0,"",'Ark1'!X2671)</f>
        <v/>
      </c>
      <c r="N857" s="114" t="str">
        <f>+IF(G857=0,"",'Ark1'!Y2671)</f>
        <v/>
      </c>
      <c r="O857" s="116" t="str">
        <f>+IF(G857=0,"",'Ark1'!Z2671)</f>
        <v/>
      </c>
      <c r="P857" s="116" t="str">
        <f t="shared" si="12"/>
        <v/>
      </c>
      <c r="Q857" s="114" t="str">
        <f>+IF(G857=0,"",'Ark1'!T2671)</f>
        <v/>
      </c>
      <c r="R857" s="222" t="str">
        <f>+IF(G857=0,"",'Ark1'!V2671)</f>
        <v/>
      </c>
      <c r="S857" s="32"/>
      <c r="T857" s="35"/>
      <c r="U857" s="35"/>
      <c r="V857" s="35"/>
      <c r="W857" s="35"/>
      <c r="X857" s="35"/>
    </row>
    <row r="858" spans="1:24" x14ac:dyDescent="0.5">
      <c r="A858" s="32"/>
      <c r="B858" s="297" t="str">
        <f>+IF(E858=2012,VLOOKUP(D858,K_navn!$A$2:$C$359,2),"")</f>
        <v/>
      </c>
      <c r="C858" s="297" t="str">
        <f>+IF(E858=2012,VLOOKUP(D858,K_navn!$A$2:$C$359,3),"")</f>
        <v/>
      </c>
      <c r="D858" s="115">
        <f>+'Ark1'!P2672</f>
        <v>3430</v>
      </c>
      <c r="E858" s="115">
        <f>+'Ark1'!C2672</f>
        <v>2019</v>
      </c>
      <c r="F858" s="116" t="str">
        <f>+IF('Ark1'!Q2672=0,"",'Ark1'!Q2672)</f>
        <v/>
      </c>
      <c r="G858" s="116">
        <f>+'Ark1'!R2672</f>
        <v>0</v>
      </c>
      <c r="H858" s="116">
        <f>+'Ark1'!S2672</f>
        <v>0</v>
      </c>
      <c r="I858" s="222" t="str">
        <f>+IF(G858=0,"",'Ark1'!AA2672)</f>
        <v/>
      </c>
      <c r="J858" s="222" t="str">
        <f>+IF(G858=0,"",'Ark1'!AB2672)</f>
        <v/>
      </c>
      <c r="K858" s="114" t="str">
        <f>+IF(G858=0,"",'Ark1'!U2672)</f>
        <v/>
      </c>
      <c r="L858" s="222" t="str">
        <f>+IF(G858=0,"",'Ark1'!W2672)</f>
        <v/>
      </c>
      <c r="M858" s="222" t="str">
        <f>+IF(G858=0,"",'Ark1'!X2672)</f>
        <v/>
      </c>
      <c r="N858" s="114" t="str">
        <f>+IF(G858=0,"",'Ark1'!Y2672)</f>
        <v/>
      </c>
      <c r="O858" s="116" t="str">
        <f>+IF(G858=0,"",'Ark1'!Z2672)</f>
        <v/>
      </c>
      <c r="P858" s="116" t="str">
        <f t="shared" si="12"/>
        <v/>
      </c>
      <c r="Q858" s="114" t="str">
        <f>+IF(G858=0,"",'Ark1'!T2672)</f>
        <v/>
      </c>
      <c r="R858" s="222" t="str">
        <f>+IF(G858=0,"",'Ark1'!V2672)</f>
        <v/>
      </c>
      <c r="S858" s="32"/>
      <c r="T858" s="35"/>
      <c r="U858" s="35"/>
      <c r="V858" s="35"/>
      <c r="W858" s="35"/>
      <c r="X858" s="35"/>
    </row>
    <row r="859" spans="1:24" x14ac:dyDescent="0.5">
      <c r="A859" s="32"/>
      <c r="B859" s="297" t="str">
        <f>+IF(E859=2012,VLOOKUP(D859,K_navn!$A$2:$C$359,2),"")</f>
        <v/>
      </c>
      <c r="C859" s="297" t="str">
        <f>+IF(E859=2012,VLOOKUP(D859,K_navn!$A$2:$C$359,3),"")</f>
        <v/>
      </c>
      <c r="D859" s="115">
        <f>+'Ark1'!P2673</f>
        <v>3430</v>
      </c>
      <c r="E859" s="115">
        <f>+'Ark1'!C2673</f>
        <v>2020</v>
      </c>
      <c r="F859" s="116" t="str">
        <f>+IF('Ark1'!Q2673=0,"",'Ark1'!Q2673)</f>
        <v/>
      </c>
      <c r="G859" s="116">
        <f>+'Ark1'!R2673</f>
        <v>0</v>
      </c>
      <c r="H859" s="116">
        <f>+'Ark1'!S2673</f>
        <v>0</v>
      </c>
      <c r="I859" s="222" t="str">
        <f>+IF(G859=0,"",'Ark1'!AA2673)</f>
        <v/>
      </c>
      <c r="J859" s="222" t="str">
        <f>+IF(G859=0,"",'Ark1'!AB2673)</f>
        <v/>
      </c>
      <c r="K859" s="114" t="str">
        <f>+IF(G859=0,"",'Ark1'!U2673)</f>
        <v/>
      </c>
      <c r="L859" s="222" t="str">
        <f>+IF(G859=0,"",'Ark1'!W2673)</f>
        <v/>
      </c>
      <c r="M859" s="222" t="str">
        <f>+IF(G859=0,"",'Ark1'!X2673)</f>
        <v/>
      </c>
      <c r="N859" s="114" t="str">
        <f>+IF(G859=0,"",'Ark1'!Y2673)</f>
        <v/>
      </c>
      <c r="O859" s="116" t="str">
        <f>+IF(G859=0,"",'Ark1'!Z2673)</f>
        <v/>
      </c>
      <c r="P859" s="116" t="str">
        <f t="shared" ref="P859:P922" si="13">+IF(G859=0,"",H859/F859)</f>
        <v/>
      </c>
      <c r="Q859" s="114" t="str">
        <f>+IF(G859=0,"",'Ark1'!T2673)</f>
        <v/>
      </c>
      <c r="R859" s="222" t="str">
        <f>+IF(G859=0,"",'Ark1'!V2673)</f>
        <v/>
      </c>
      <c r="S859" s="32"/>
      <c r="T859" s="35"/>
      <c r="U859" s="35"/>
      <c r="V859" s="35"/>
      <c r="W859" s="35"/>
      <c r="X859" s="35"/>
    </row>
    <row r="860" spans="1:24" x14ac:dyDescent="0.5">
      <c r="A860" s="32"/>
      <c r="B860" s="297" t="str">
        <f>+IF(E860=2012,VLOOKUP(D860,K_navn!$A$2:$C$359,2),"")</f>
        <v/>
      </c>
      <c r="C860" s="297" t="str">
        <f>+IF(E860=2012,VLOOKUP(D860,K_navn!$A$2:$C$359,3),"")</f>
        <v/>
      </c>
      <c r="D860" s="115">
        <f>+'Ark1'!P2674</f>
        <v>3430</v>
      </c>
      <c r="E860" s="115">
        <f>+'Ark1'!C2674</f>
        <v>2021</v>
      </c>
      <c r="F860" s="116" t="str">
        <f>+IF('Ark1'!Q2674=0,"",'Ark1'!Q2674)</f>
        <v/>
      </c>
      <c r="G860" s="116">
        <f>+'Ark1'!R2674</f>
        <v>0</v>
      </c>
      <c r="H860" s="116">
        <f>+'Ark1'!S2674</f>
        <v>0</v>
      </c>
      <c r="I860" s="222" t="str">
        <f>+IF(G860=0,"",'Ark1'!AA2674)</f>
        <v/>
      </c>
      <c r="J860" s="222" t="str">
        <f>+IF(G860=0,"",'Ark1'!AB2674)</f>
        <v/>
      </c>
      <c r="K860" s="114" t="str">
        <f>+IF(G860=0,"",'Ark1'!U2674)</f>
        <v/>
      </c>
      <c r="L860" s="222" t="str">
        <f>+IF(G860=0,"",'Ark1'!W2674)</f>
        <v/>
      </c>
      <c r="M860" s="222" t="str">
        <f>+IF(G860=0,"",'Ark1'!X2674)</f>
        <v/>
      </c>
      <c r="N860" s="114" t="str">
        <f>+IF(G860=0,"",'Ark1'!Y2674)</f>
        <v/>
      </c>
      <c r="O860" s="116" t="str">
        <f>+IF(G860=0,"",'Ark1'!Z2674)</f>
        <v/>
      </c>
      <c r="P860" s="116" t="str">
        <f t="shared" si="13"/>
        <v/>
      </c>
      <c r="Q860" s="114" t="str">
        <f>+IF(G860=0,"",'Ark1'!T2674)</f>
        <v/>
      </c>
      <c r="R860" s="222" t="str">
        <f>+IF(G860=0,"",'Ark1'!V2674)</f>
        <v/>
      </c>
      <c r="S860" s="32"/>
      <c r="T860" s="35"/>
      <c r="U860" s="35"/>
      <c r="V860" s="35"/>
      <c r="W860" s="35"/>
      <c r="X860" s="35"/>
    </row>
    <row r="861" spans="1:24" x14ac:dyDescent="0.5">
      <c r="A861" s="32"/>
      <c r="B861" s="297" t="str">
        <f>+IF(E861=2012,VLOOKUP(D861,K_navn!$A$2:$C$359,2),"")</f>
        <v/>
      </c>
      <c r="C861" s="297" t="str">
        <f>+IF(E861=2012,VLOOKUP(D861,K_navn!$A$2:$C$359,3),"")</f>
        <v/>
      </c>
      <c r="D861" s="115">
        <f>+'Ark1'!P2675</f>
        <v>3430</v>
      </c>
      <c r="E861" s="115">
        <f>+'Ark1'!C2675</f>
        <v>2022</v>
      </c>
      <c r="F861" s="116" t="str">
        <f>+IF('Ark1'!Q2675=0,"",'Ark1'!Q2675)</f>
        <v/>
      </c>
      <c r="G861" s="116">
        <f>+'Ark1'!R2675</f>
        <v>0</v>
      </c>
      <c r="H861" s="116">
        <f>+'Ark1'!S2675</f>
        <v>0</v>
      </c>
      <c r="I861" s="222" t="str">
        <f>+IF(G861=0,"",'Ark1'!AA2675)</f>
        <v/>
      </c>
      <c r="J861" s="222" t="str">
        <f>+IF(G861=0,"",'Ark1'!AB2675)</f>
        <v/>
      </c>
      <c r="K861" s="114" t="str">
        <f>+IF(G861=0,"",'Ark1'!U2675)</f>
        <v/>
      </c>
      <c r="L861" s="222" t="str">
        <f>+IF(G861=0,"",'Ark1'!W2675)</f>
        <v/>
      </c>
      <c r="M861" s="222" t="str">
        <f>+IF(G861=0,"",'Ark1'!X2675)</f>
        <v/>
      </c>
      <c r="N861" s="114" t="str">
        <f>+IF(G861=0,"",'Ark1'!Y2675)</f>
        <v/>
      </c>
      <c r="O861" s="116" t="str">
        <f>+IF(G861=0,"",'Ark1'!Z2675)</f>
        <v/>
      </c>
      <c r="P861" s="116" t="str">
        <f t="shared" si="13"/>
        <v/>
      </c>
      <c r="Q861" s="114" t="str">
        <f>+IF(G861=0,"",'Ark1'!T2675)</f>
        <v/>
      </c>
      <c r="R861" s="222" t="str">
        <f>+IF(G861=0,"",'Ark1'!V2675)</f>
        <v/>
      </c>
      <c r="S861" s="32"/>
      <c r="T861" s="35"/>
      <c r="U861" s="35"/>
      <c r="V861" s="35"/>
      <c r="W861" s="35"/>
      <c r="X861" s="35"/>
    </row>
    <row r="862" spans="1:24" x14ac:dyDescent="0.5">
      <c r="A862" s="32"/>
      <c r="B862" s="297" t="str">
        <f>+IF(E862=2012,VLOOKUP(D862,K_navn!$A$2:$C$359,2),"")</f>
        <v>Dovre</v>
      </c>
      <c r="C862" s="297" t="str">
        <f>+IF(E862=2012,VLOOKUP(D862,K_navn!$A$2:$C$359,3),"")</f>
        <v>Innlandet</v>
      </c>
      <c r="D862" s="115">
        <f>+'Ark1'!P2676</f>
        <v>3431</v>
      </c>
      <c r="E862" s="115">
        <f>+'Ark1'!C2676</f>
        <v>2012</v>
      </c>
      <c r="F862" s="116" t="str">
        <f>+IF('Ark1'!Q2676=0,"",'Ark1'!Q2676)</f>
        <v/>
      </c>
      <c r="G862" s="116">
        <f>+'Ark1'!R2676</f>
        <v>0</v>
      </c>
      <c r="H862" s="116">
        <f>+'Ark1'!S2676</f>
        <v>0</v>
      </c>
      <c r="I862" s="222" t="str">
        <f>+IF(G862=0,"",'Ark1'!AA2676)</f>
        <v/>
      </c>
      <c r="J862" s="222" t="str">
        <f>+IF(G862=0,"",'Ark1'!AB2676)</f>
        <v/>
      </c>
      <c r="K862" s="114" t="str">
        <f>+IF(G862=0,"",'Ark1'!U2676)</f>
        <v/>
      </c>
      <c r="L862" s="222" t="str">
        <f>+IF(G862=0,"",'Ark1'!W2676)</f>
        <v/>
      </c>
      <c r="M862" s="222" t="str">
        <f>+IF(G862=0,"",'Ark1'!X2676)</f>
        <v/>
      </c>
      <c r="N862" s="114" t="str">
        <f>+IF(G862=0,"",'Ark1'!Y2676)</f>
        <v/>
      </c>
      <c r="O862" s="116" t="str">
        <f>+IF(G862=0,"",'Ark1'!Z2676)</f>
        <v/>
      </c>
      <c r="P862" s="116" t="str">
        <f t="shared" si="13"/>
        <v/>
      </c>
      <c r="Q862" s="114" t="str">
        <f>+IF(G862=0,"",'Ark1'!T2676)</f>
        <v/>
      </c>
      <c r="R862" s="222" t="str">
        <f>+IF(G862=0,"",'Ark1'!V2676)</f>
        <v/>
      </c>
      <c r="S862" s="32"/>
      <c r="T862" s="35"/>
      <c r="U862" s="35"/>
      <c r="V862" s="35"/>
      <c r="W862" s="35"/>
      <c r="X862" s="35"/>
    </row>
    <row r="863" spans="1:24" x14ac:dyDescent="0.5">
      <c r="A863" s="32"/>
      <c r="B863" s="297" t="str">
        <f>+IF(E863=2012,VLOOKUP(D863,K_navn!$A$2:$C$359,2),"")</f>
        <v/>
      </c>
      <c r="C863" s="297" t="str">
        <f>+IF(E863=2012,VLOOKUP(D863,K_navn!$A$2:$C$359,3),"")</f>
        <v/>
      </c>
      <c r="D863" s="115">
        <f>+'Ark1'!P2677</f>
        <v>3431</v>
      </c>
      <c r="E863" s="115">
        <f>+'Ark1'!C2677</f>
        <v>2013</v>
      </c>
      <c r="F863" s="116" t="str">
        <f>+IF('Ark1'!Q2677=0,"",'Ark1'!Q2677)</f>
        <v/>
      </c>
      <c r="G863" s="116">
        <f>+'Ark1'!R2677</f>
        <v>0</v>
      </c>
      <c r="H863" s="116">
        <f>+'Ark1'!S2677</f>
        <v>0</v>
      </c>
      <c r="I863" s="222" t="str">
        <f>+IF(G863=0,"",'Ark1'!AA2677)</f>
        <v/>
      </c>
      <c r="J863" s="222" t="str">
        <f>+IF(G863=0,"",'Ark1'!AB2677)</f>
        <v/>
      </c>
      <c r="K863" s="114" t="str">
        <f>+IF(G863=0,"",'Ark1'!U2677)</f>
        <v/>
      </c>
      <c r="L863" s="222" t="str">
        <f>+IF(G863=0,"",'Ark1'!W2677)</f>
        <v/>
      </c>
      <c r="M863" s="222" t="str">
        <f>+IF(G863=0,"",'Ark1'!X2677)</f>
        <v/>
      </c>
      <c r="N863" s="114" t="str">
        <f>+IF(G863=0,"",'Ark1'!Y2677)</f>
        <v/>
      </c>
      <c r="O863" s="116" t="str">
        <f>+IF(G863=0,"",'Ark1'!Z2677)</f>
        <v/>
      </c>
      <c r="P863" s="116" t="str">
        <f t="shared" si="13"/>
        <v/>
      </c>
      <c r="Q863" s="114" t="str">
        <f>+IF(G863=0,"",'Ark1'!T2677)</f>
        <v/>
      </c>
      <c r="R863" s="222" t="str">
        <f>+IF(G863=0,"",'Ark1'!V2677)</f>
        <v/>
      </c>
      <c r="S863" s="32"/>
      <c r="T863" s="35"/>
      <c r="U863" s="35"/>
      <c r="V863" s="35"/>
      <c r="W863" s="35"/>
      <c r="X863" s="35"/>
    </row>
    <row r="864" spans="1:24" x14ac:dyDescent="0.5">
      <c r="A864" s="32"/>
      <c r="B864" s="297" t="str">
        <f>+IF(E864=2012,VLOOKUP(D864,K_navn!$A$2:$C$359,2),"")</f>
        <v/>
      </c>
      <c r="C864" s="297" t="str">
        <f>+IF(E864=2012,VLOOKUP(D864,K_navn!$A$2:$C$359,3),"")</f>
        <v/>
      </c>
      <c r="D864" s="115">
        <f>+'Ark1'!P2678</f>
        <v>3431</v>
      </c>
      <c r="E864" s="115">
        <f>+'Ark1'!C2678</f>
        <v>2014</v>
      </c>
      <c r="F864" s="116" t="str">
        <f>+IF('Ark1'!Q2678=0,"",'Ark1'!Q2678)</f>
        <v/>
      </c>
      <c r="G864" s="116">
        <f>+'Ark1'!R2678</f>
        <v>0</v>
      </c>
      <c r="H864" s="116">
        <f>+'Ark1'!S2678</f>
        <v>0</v>
      </c>
      <c r="I864" s="222" t="str">
        <f>+IF(G864=0,"",'Ark1'!AA2678)</f>
        <v/>
      </c>
      <c r="J864" s="222" t="str">
        <f>+IF(G864=0,"",'Ark1'!AB2678)</f>
        <v/>
      </c>
      <c r="K864" s="114" t="str">
        <f>+IF(G864=0,"",'Ark1'!U2678)</f>
        <v/>
      </c>
      <c r="L864" s="222" t="str">
        <f>+IF(G864=0,"",'Ark1'!W2678)</f>
        <v/>
      </c>
      <c r="M864" s="222" t="str">
        <f>+IF(G864=0,"",'Ark1'!X2678)</f>
        <v/>
      </c>
      <c r="N864" s="114" t="str">
        <f>+IF(G864=0,"",'Ark1'!Y2678)</f>
        <v/>
      </c>
      <c r="O864" s="116" t="str">
        <f>+IF(G864=0,"",'Ark1'!Z2678)</f>
        <v/>
      </c>
      <c r="P864" s="116" t="str">
        <f t="shared" si="13"/>
        <v/>
      </c>
      <c r="Q864" s="114" t="str">
        <f>+IF(G864=0,"",'Ark1'!T2678)</f>
        <v/>
      </c>
      <c r="R864" s="222" t="str">
        <f>+IF(G864=0,"",'Ark1'!V2678)</f>
        <v/>
      </c>
      <c r="S864" s="32"/>
      <c r="T864" s="35"/>
      <c r="U864" s="35"/>
      <c r="V864" s="35"/>
      <c r="W864" s="35"/>
      <c r="X864" s="35"/>
    </row>
    <row r="865" spans="1:24" x14ac:dyDescent="0.5">
      <c r="A865" s="32"/>
      <c r="B865" s="297" t="str">
        <f>+IF(E865=2012,VLOOKUP(D865,K_navn!$A$2:$C$359,2),"")</f>
        <v/>
      </c>
      <c r="C865" s="297" t="str">
        <f>+IF(E865=2012,VLOOKUP(D865,K_navn!$A$2:$C$359,3),"")</f>
        <v/>
      </c>
      <c r="D865" s="115">
        <f>+'Ark1'!P2679</f>
        <v>3431</v>
      </c>
      <c r="E865" s="115">
        <f>+'Ark1'!C2679</f>
        <v>2015</v>
      </c>
      <c r="F865" s="116" t="str">
        <f>+IF('Ark1'!Q2679=0,"",'Ark1'!Q2679)</f>
        <v/>
      </c>
      <c r="G865" s="116">
        <f>+'Ark1'!R2679</f>
        <v>0</v>
      </c>
      <c r="H865" s="116">
        <f>+'Ark1'!S2679</f>
        <v>0</v>
      </c>
      <c r="I865" s="222" t="str">
        <f>+IF(G865=0,"",'Ark1'!AA2679)</f>
        <v/>
      </c>
      <c r="J865" s="222" t="str">
        <f>+IF(G865=0,"",'Ark1'!AB2679)</f>
        <v/>
      </c>
      <c r="K865" s="114" t="str">
        <f>+IF(G865=0,"",'Ark1'!U2679)</f>
        <v/>
      </c>
      <c r="L865" s="222" t="str">
        <f>+IF(G865=0,"",'Ark1'!W2679)</f>
        <v/>
      </c>
      <c r="M865" s="222" t="str">
        <f>+IF(G865=0,"",'Ark1'!X2679)</f>
        <v/>
      </c>
      <c r="N865" s="114" t="str">
        <f>+IF(G865=0,"",'Ark1'!Y2679)</f>
        <v/>
      </c>
      <c r="O865" s="116" t="str">
        <f>+IF(G865=0,"",'Ark1'!Z2679)</f>
        <v/>
      </c>
      <c r="P865" s="116" t="str">
        <f t="shared" si="13"/>
        <v/>
      </c>
      <c r="Q865" s="114" t="str">
        <f>+IF(G865=0,"",'Ark1'!T2679)</f>
        <v/>
      </c>
      <c r="R865" s="222" t="str">
        <f>+IF(G865=0,"",'Ark1'!V2679)</f>
        <v/>
      </c>
      <c r="S865" s="32"/>
      <c r="T865" s="35"/>
      <c r="U865" s="35"/>
      <c r="V865" s="35"/>
      <c r="W865" s="35"/>
      <c r="X865" s="35"/>
    </row>
    <row r="866" spans="1:24" x14ac:dyDescent="0.5">
      <c r="A866" s="32"/>
      <c r="B866" s="297" t="str">
        <f>+IF(E866=2012,VLOOKUP(D866,K_navn!$A$2:$C$359,2),"")</f>
        <v/>
      </c>
      <c r="C866" s="297" t="str">
        <f>+IF(E866=2012,VLOOKUP(D866,K_navn!$A$2:$C$359,3),"")</f>
        <v/>
      </c>
      <c r="D866" s="115">
        <f>+'Ark1'!P2680</f>
        <v>3431</v>
      </c>
      <c r="E866" s="115">
        <f>+'Ark1'!C2680</f>
        <v>2016</v>
      </c>
      <c r="F866" s="116" t="str">
        <f>+IF('Ark1'!Q2680=0,"",'Ark1'!Q2680)</f>
        <v/>
      </c>
      <c r="G866" s="116">
        <f>+'Ark1'!R2680</f>
        <v>0</v>
      </c>
      <c r="H866" s="116">
        <f>+'Ark1'!S2680</f>
        <v>0</v>
      </c>
      <c r="I866" s="222" t="str">
        <f>+IF(G866=0,"",'Ark1'!AA2680)</f>
        <v/>
      </c>
      <c r="J866" s="222" t="str">
        <f>+IF(G866=0,"",'Ark1'!AB2680)</f>
        <v/>
      </c>
      <c r="K866" s="114" t="str">
        <f>+IF(G866=0,"",'Ark1'!U2680)</f>
        <v/>
      </c>
      <c r="L866" s="222" t="str">
        <f>+IF(G866=0,"",'Ark1'!W2680)</f>
        <v/>
      </c>
      <c r="M866" s="222" t="str">
        <f>+IF(G866=0,"",'Ark1'!X2680)</f>
        <v/>
      </c>
      <c r="N866" s="114" t="str">
        <f>+IF(G866=0,"",'Ark1'!Y2680)</f>
        <v/>
      </c>
      <c r="O866" s="116" t="str">
        <f>+IF(G866=0,"",'Ark1'!Z2680)</f>
        <v/>
      </c>
      <c r="P866" s="116" t="str">
        <f t="shared" si="13"/>
        <v/>
      </c>
      <c r="Q866" s="114" t="str">
        <f>+IF(G866=0,"",'Ark1'!T2680)</f>
        <v/>
      </c>
      <c r="R866" s="222" t="str">
        <f>+IF(G866=0,"",'Ark1'!V2680)</f>
        <v/>
      </c>
      <c r="S866" s="32"/>
      <c r="T866" s="35"/>
      <c r="U866" s="35"/>
      <c r="V866" s="35"/>
      <c r="W866" s="35"/>
      <c r="X866" s="35"/>
    </row>
    <row r="867" spans="1:24" x14ac:dyDescent="0.5">
      <c r="A867" s="32"/>
      <c r="B867" s="297" t="str">
        <f>+IF(E867=2012,VLOOKUP(D867,K_navn!$A$2:$C$359,2),"")</f>
        <v/>
      </c>
      <c r="C867" s="297" t="str">
        <f>+IF(E867=2012,VLOOKUP(D867,K_navn!$A$2:$C$359,3),"")</f>
        <v/>
      </c>
      <c r="D867" s="115">
        <f>+'Ark1'!P2681</f>
        <v>3431</v>
      </c>
      <c r="E867" s="115">
        <f>+'Ark1'!C2681</f>
        <v>2017</v>
      </c>
      <c r="F867" s="116" t="str">
        <f>+IF('Ark1'!Q2681=0,"",'Ark1'!Q2681)</f>
        <v/>
      </c>
      <c r="G867" s="116">
        <f>+'Ark1'!R2681</f>
        <v>0</v>
      </c>
      <c r="H867" s="116">
        <f>+'Ark1'!S2681</f>
        <v>0</v>
      </c>
      <c r="I867" s="222" t="str">
        <f>+IF(G867=0,"",'Ark1'!AA2681)</f>
        <v/>
      </c>
      <c r="J867" s="222" t="str">
        <f>+IF(G867=0,"",'Ark1'!AB2681)</f>
        <v/>
      </c>
      <c r="K867" s="114" t="str">
        <f>+IF(G867=0,"",'Ark1'!U2681)</f>
        <v/>
      </c>
      <c r="L867" s="222" t="str">
        <f>+IF(G867=0,"",'Ark1'!W2681)</f>
        <v/>
      </c>
      <c r="M867" s="222" t="str">
        <f>+IF(G867=0,"",'Ark1'!X2681)</f>
        <v/>
      </c>
      <c r="N867" s="114" t="str">
        <f>+IF(G867=0,"",'Ark1'!Y2681)</f>
        <v/>
      </c>
      <c r="O867" s="116" t="str">
        <f>+IF(G867=0,"",'Ark1'!Z2681)</f>
        <v/>
      </c>
      <c r="P867" s="116" t="str">
        <f t="shared" si="13"/>
        <v/>
      </c>
      <c r="Q867" s="114" t="str">
        <f>+IF(G867=0,"",'Ark1'!T2681)</f>
        <v/>
      </c>
      <c r="R867" s="222" t="str">
        <f>+IF(G867=0,"",'Ark1'!V2681)</f>
        <v/>
      </c>
      <c r="S867" s="32"/>
      <c r="T867" s="35"/>
      <c r="U867" s="35"/>
      <c r="V867" s="35"/>
      <c r="W867" s="35"/>
      <c r="X867" s="35"/>
    </row>
    <row r="868" spans="1:24" x14ac:dyDescent="0.5">
      <c r="A868" s="32"/>
      <c r="B868" s="297" t="str">
        <f>+IF(E868=2012,VLOOKUP(D868,K_navn!$A$2:$C$359,2),"")</f>
        <v/>
      </c>
      <c r="C868" s="297" t="str">
        <f>+IF(E868=2012,VLOOKUP(D868,K_navn!$A$2:$C$359,3),"")</f>
        <v/>
      </c>
      <c r="D868" s="115">
        <f>+'Ark1'!P2682</f>
        <v>3431</v>
      </c>
      <c r="E868" s="115">
        <f>+'Ark1'!C2682</f>
        <v>2018</v>
      </c>
      <c r="F868" s="116" t="str">
        <f>+IF('Ark1'!Q2682=0,"",'Ark1'!Q2682)</f>
        <v/>
      </c>
      <c r="G868" s="116">
        <f>+'Ark1'!R2682</f>
        <v>0</v>
      </c>
      <c r="H868" s="116">
        <f>+'Ark1'!S2682</f>
        <v>0</v>
      </c>
      <c r="I868" s="222" t="str">
        <f>+IF(G868=0,"",'Ark1'!AA2682)</f>
        <v/>
      </c>
      <c r="J868" s="222" t="str">
        <f>+IF(G868=0,"",'Ark1'!AB2682)</f>
        <v/>
      </c>
      <c r="K868" s="114" t="str">
        <f>+IF(G868=0,"",'Ark1'!U2682)</f>
        <v/>
      </c>
      <c r="L868" s="222" t="str">
        <f>+IF(G868=0,"",'Ark1'!W2682)</f>
        <v/>
      </c>
      <c r="M868" s="222" t="str">
        <f>+IF(G868=0,"",'Ark1'!X2682)</f>
        <v/>
      </c>
      <c r="N868" s="114" t="str">
        <f>+IF(G868=0,"",'Ark1'!Y2682)</f>
        <v/>
      </c>
      <c r="O868" s="116" t="str">
        <f>+IF(G868=0,"",'Ark1'!Z2682)</f>
        <v/>
      </c>
      <c r="P868" s="116" t="str">
        <f t="shared" si="13"/>
        <v/>
      </c>
      <c r="Q868" s="114" t="str">
        <f>+IF(G868=0,"",'Ark1'!T2682)</f>
        <v/>
      </c>
      <c r="R868" s="222" t="str">
        <f>+IF(G868=0,"",'Ark1'!V2682)</f>
        <v/>
      </c>
      <c r="S868" s="32"/>
      <c r="T868" s="35"/>
      <c r="U868" s="35"/>
      <c r="V868" s="35"/>
      <c r="W868" s="35"/>
      <c r="X868" s="35"/>
    </row>
    <row r="869" spans="1:24" x14ac:dyDescent="0.5">
      <c r="A869" s="32"/>
      <c r="B869" s="297" t="str">
        <f>+IF(E869=2012,VLOOKUP(D869,K_navn!$A$2:$C$359,2),"")</f>
        <v/>
      </c>
      <c r="C869" s="297" t="str">
        <f>+IF(E869=2012,VLOOKUP(D869,K_navn!$A$2:$C$359,3),"")</f>
        <v/>
      </c>
      <c r="D869" s="115">
        <f>+'Ark1'!P2683</f>
        <v>3431</v>
      </c>
      <c r="E869" s="115">
        <f>+'Ark1'!C2683</f>
        <v>2019</v>
      </c>
      <c r="F869" s="116" t="str">
        <f>+IF('Ark1'!Q2683=0,"",'Ark1'!Q2683)</f>
        <v/>
      </c>
      <c r="G869" s="116">
        <f>+'Ark1'!R2683</f>
        <v>0</v>
      </c>
      <c r="H869" s="116">
        <f>+'Ark1'!S2683</f>
        <v>0</v>
      </c>
      <c r="I869" s="222" t="str">
        <f>+IF(G869=0,"",'Ark1'!AA2683)</f>
        <v/>
      </c>
      <c r="J869" s="222" t="str">
        <f>+IF(G869=0,"",'Ark1'!AB2683)</f>
        <v/>
      </c>
      <c r="K869" s="114" t="str">
        <f>+IF(G869=0,"",'Ark1'!U2683)</f>
        <v/>
      </c>
      <c r="L869" s="222" t="str">
        <f>+IF(G869=0,"",'Ark1'!W2683)</f>
        <v/>
      </c>
      <c r="M869" s="222" t="str">
        <f>+IF(G869=0,"",'Ark1'!X2683)</f>
        <v/>
      </c>
      <c r="N869" s="114" t="str">
        <f>+IF(G869=0,"",'Ark1'!Y2683)</f>
        <v/>
      </c>
      <c r="O869" s="116" t="str">
        <f>+IF(G869=0,"",'Ark1'!Z2683)</f>
        <v/>
      </c>
      <c r="P869" s="116" t="str">
        <f t="shared" si="13"/>
        <v/>
      </c>
      <c r="Q869" s="114" t="str">
        <f>+IF(G869=0,"",'Ark1'!T2683)</f>
        <v/>
      </c>
      <c r="R869" s="222" t="str">
        <f>+IF(G869=0,"",'Ark1'!V2683)</f>
        <v/>
      </c>
      <c r="S869" s="32"/>
      <c r="T869" s="35"/>
      <c r="U869" s="35"/>
      <c r="V869" s="35"/>
      <c r="W869" s="35"/>
      <c r="X869" s="35"/>
    </row>
    <row r="870" spans="1:24" x14ac:dyDescent="0.5">
      <c r="A870" s="32"/>
      <c r="B870" s="297" t="str">
        <f>+IF(E870=2012,VLOOKUP(D870,K_navn!$A$2:$C$359,2),"")</f>
        <v/>
      </c>
      <c r="C870" s="297" t="str">
        <f>+IF(E870=2012,VLOOKUP(D870,K_navn!$A$2:$C$359,3),"")</f>
        <v/>
      </c>
      <c r="D870" s="115">
        <f>+'Ark1'!P2684</f>
        <v>3431</v>
      </c>
      <c r="E870" s="115">
        <f>+'Ark1'!C2684</f>
        <v>2020</v>
      </c>
      <c r="F870" s="116" t="str">
        <f>+IF('Ark1'!Q2684=0,"",'Ark1'!Q2684)</f>
        <v/>
      </c>
      <c r="G870" s="116">
        <f>+'Ark1'!R2684</f>
        <v>0</v>
      </c>
      <c r="H870" s="116">
        <f>+'Ark1'!S2684</f>
        <v>0</v>
      </c>
      <c r="I870" s="222" t="str">
        <f>+IF(G870=0,"",'Ark1'!AA2684)</f>
        <v/>
      </c>
      <c r="J870" s="222" t="str">
        <f>+IF(G870=0,"",'Ark1'!AB2684)</f>
        <v/>
      </c>
      <c r="K870" s="114" t="str">
        <f>+IF(G870=0,"",'Ark1'!U2684)</f>
        <v/>
      </c>
      <c r="L870" s="222" t="str">
        <f>+IF(G870=0,"",'Ark1'!W2684)</f>
        <v/>
      </c>
      <c r="M870" s="222" t="str">
        <f>+IF(G870=0,"",'Ark1'!X2684)</f>
        <v/>
      </c>
      <c r="N870" s="114" t="str">
        <f>+IF(G870=0,"",'Ark1'!Y2684)</f>
        <v/>
      </c>
      <c r="O870" s="116" t="str">
        <f>+IF(G870=0,"",'Ark1'!Z2684)</f>
        <v/>
      </c>
      <c r="P870" s="116" t="str">
        <f t="shared" si="13"/>
        <v/>
      </c>
      <c r="Q870" s="114" t="str">
        <f>+IF(G870=0,"",'Ark1'!T2684)</f>
        <v/>
      </c>
      <c r="R870" s="222" t="str">
        <f>+IF(G870=0,"",'Ark1'!V2684)</f>
        <v/>
      </c>
      <c r="S870" s="32"/>
      <c r="T870" s="35"/>
      <c r="U870" s="35"/>
      <c r="V870" s="35"/>
      <c r="W870" s="35"/>
      <c r="X870" s="35"/>
    </row>
    <row r="871" spans="1:24" x14ac:dyDescent="0.5">
      <c r="A871" s="32"/>
      <c r="B871" s="297" t="str">
        <f>+IF(E871=2012,VLOOKUP(D871,K_navn!$A$2:$C$359,2),"")</f>
        <v/>
      </c>
      <c r="C871" s="297" t="str">
        <f>+IF(E871=2012,VLOOKUP(D871,K_navn!$A$2:$C$359,3),"")</f>
        <v/>
      </c>
      <c r="D871" s="115">
        <f>+'Ark1'!P2685</f>
        <v>3431</v>
      </c>
      <c r="E871" s="115">
        <f>+'Ark1'!C2685</f>
        <v>2021</v>
      </c>
      <c r="F871" s="116" t="str">
        <f>+IF('Ark1'!Q2685=0,"",'Ark1'!Q2685)</f>
        <v/>
      </c>
      <c r="G871" s="116">
        <f>+'Ark1'!R2685</f>
        <v>0</v>
      </c>
      <c r="H871" s="116">
        <f>+'Ark1'!S2685</f>
        <v>0</v>
      </c>
      <c r="I871" s="222" t="str">
        <f>+IF(G871=0,"",'Ark1'!AA2685)</f>
        <v/>
      </c>
      <c r="J871" s="222" t="str">
        <f>+IF(G871=0,"",'Ark1'!AB2685)</f>
        <v/>
      </c>
      <c r="K871" s="114" t="str">
        <f>+IF(G871=0,"",'Ark1'!U2685)</f>
        <v/>
      </c>
      <c r="L871" s="222" t="str">
        <f>+IF(G871=0,"",'Ark1'!W2685)</f>
        <v/>
      </c>
      <c r="M871" s="222" t="str">
        <f>+IF(G871=0,"",'Ark1'!X2685)</f>
        <v/>
      </c>
      <c r="N871" s="114" t="str">
        <f>+IF(G871=0,"",'Ark1'!Y2685)</f>
        <v/>
      </c>
      <c r="O871" s="116" t="str">
        <f>+IF(G871=0,"",'Ark1'!Z2685)</f>
        <v/>
      </c>
      <c r="P871" s="116" t="str">
        <f t="shared" si="13"/>
        <v/>
      </c>
      <c r="Q871" s="114" t="str">
        <f>+IF(G871=0,"",'Ark1'!T2685)</f>
        <v/>
      </c>
      <c r="R871" s="222" t="str">
        <f>+IF(G871=0,"",'Ark1'!V2685)</f>
        <v/>
      </c>
      <c r="S871" s="32"/>
      <c r="T871" s="35"/>
      <c r="U871" s="35"/>
      <c r="V871" s="35"/>
      <c r="W871" s="35"/>
      <c r="X871" s="35"/>
    </row>
    <row r="872" spans="1:24" x14ac:dyDescent="0.5">
      <c r="A872" s="32"/>
      <c r="B872" s="297" t="str">
        <f>+IF(E872=2012,VLOOKUP(D872,K_navn!$A$2:$C$359,2),"")</f>
        <v/>
      </c>
      <c r="C872" s="297" t="str">
        <f>+IF(E872=2012,VLOOKUP(D872,K_navn!$A$2:$C$359,3),"")</f>
        <v/>
      </c>
      <c r="D872" s="115">
        <f>+'Ark1'!P2686</f>
        <v>3431</v>
      </c>
      <c r="E872" s="115">
        <f>+'Ark1'!C2686</f>
        <v>2022</v>
      </c>
      <c r="F872" s="116" t="str">
        <f>+IF('Ark1'!Q2686=0,"",'Ark1'!Q2686)</f>
        <v/>
      </c>
      <c r="G872" s="116">
        <f>+'Ark1'!R2686</f>
        <v>0</v>
      </c>
      <c r="H872" s="116">
        <f>+'Ark1'!S2686</f>
        <v>0</v>
      </c>
      <c r="I872" s="222" t="str">
        <f>+IF(G872=0,"",'Ark1'!AA2686)</f>
        <v/>
      </c>
      <c r="J872" s="222" t="str">
        <f>+IF(G872=0,"",'Ark1'!AB2686)</f>
        <v/>
      </c>
      <c r="K872" s="114" t="str">
        <f>+IF(G872=0,"",'Ark1'!U2686)</f>
        <v/>
      </c>
      <c r="L872" s="222" t="str">
        <f>+IF(G872=0,"",'Ark1'!W2686)</f>
        <v/>
      </c>
      <c r="M872" s="222" t="str">
        <f>+IF(G872=0,"",'Ark1'!X2686)</f>
        <v/>
      </c>
      <c r="N872" s="114" t="str">
        <f>+IF(G872=0,"",'Ark1'!Y2686)</f>
        <v/>
      </c>
      <c r="O872" s="116" t="str">
        <f>+IF(G872=0,"",'Ark1'!Z2686)</f>
        <v/>
      </c>
      <c r="P872" s="116" t="str">
        <f t="shared" si="13"/>
        <v/>
      </c>
      <c r="Q872" s="114" t="str">
        <f>+IF(G872=0,"",'Ark1'!T2686)</f>
        <v/>
      </c>
      <c r="R872" s="222" t="str">
        <f>+IF(G872=0,"",'Ark1'!V2686)</f>
        <v/>
      </c>
      <c r="S872" s="32"/>
      <c r="T872" s="35"/>
      <c r="U872" s="35"/>
      <c r="V872" s="35"/>
      <c r="W872" s="35"/>
      <c r="X872" s="35"/>
    </row>
    <row r="873" spans="1:24" x14ac:dyDescent="0.5">
      <c r="A873" s="32"/>
      <c r="B873" s="297" t="str">
        <f>+IF(E873=2012,VLOOKUP(D873,K_navn!$A$2:$C$359,2),"")</f>
        <v>Lesja</v>
      </c>
      <c r="C873" s="297" t="str">
        <f>+IF(E873=2012,VLOOKUP(D873,K_navn!$A$2:$C$359,3),"")</f>
        <v>Innlandet</v>
      </c>
      <c r="D873" s="115">
        <f>+'Ark1'!P2687</f>
        <v>3432</v>
      </c>
      <c r="E873" s="115">
        <f>+'Ark1'!C2687</f>
        <v>2012</v>
      </c>
      <c r="F873" s="116" t="str">
        <f>+IF('Ark1'!Q2687=0,"",'Ark1'!Q2687)</f>
        <v/>
      </c>
      <c r="G873" s="116">
        <f>+'Ark1'!R2687</f>
        <v>0</v>
      </c>
      <c r="H873" s="116">
        <f>+'Ark1'!S2687</f>
        <v>0</v>
      </c>
      <c r="I873" s="222" t="str">
        <f>+IF(G873=0,"",'Ark1'!AA2687)</f>
        <v/>
      </c>
      <c r="J873" s="222" t="str">
        <f>+IF(G873=0,"",'Ark1'!AB2687)</f>
        <v/>
      </c>
      <c r="K873" s="114" t="str">
        <f>+IF(G873=0,"",'Ark1'!U2687)</f>
        <v/>
      </c>
      <c r="L873" s="222" t="str">
        <f>+IF(G873=0,"",'Ark1'!W2687)</f>
        <v/>
      </c>
      <c r="M873" s="222" t="str">
        <f>+IF(G873=0,"",'Ark1'!X2687)</f>
        <v/>
      </c>
      <c r="N873" s="114" t="str">
        <f>+IF(G873=0,"",'Ark1'!Y2687)</f>
        <v/>
      </c>
      <c r="O873" s="116" t="str">
        <f>+IF(G873=0,"",'Ark1'!Z2687)</f>
        <v/>
      </c>
      <c r="P873" s="116" t="str">
        <f t="shared" si="13"/>
        <v/>
      </c>
      <c r="Q873" s="114" t="str">
        <f>+IF(G873=0,"",'Ark1'!T2687)</f>
        <v/>
      </c>
      <c r="R873" s="222" t="str">
        <f>+IF(G873=0,"",'Ark1'!V2687)</f>
        <v/>
      </c>
      <c r="S873" s="32"/>
      <c r="T873" s="35"/>
      <c r="U873" s="35"/>
      <c r="V873" s="35"/>
      <c r="W873" s="35"/>
      <c r="X873" s="35"/>
    </row>
    <row r="874" spans="1:24" x14ac:dyDescent="0.5">
      <c r="A874" s="32"/>
      <c r="B874" s="297" t="str">
        <f>+IF(E874=2012,VLOOKUP(D874,K_navn!$A$2:$C$359,2),"")</f>
        <v/>
      </c>
      <c r="C874" s="297" t="str">
        <f>+IF(E874=2012,VLOOKUP(D874,K_navn!$A$2:$C$359,3),"")</f>
        <v/>
      </c>
      <c r="D874" s="115">
        <f>+'Ark1'!P2688</f>
        <v>3432</v>
      </c>
      <c r="E874" s="115">
        <f>+'Ark1'!C2688</f>
        <v>2013</v>
      </c>
      <c r="F874" s="116" t="str">
        <f>+IF('Ark1'!Q2688=0,"",'Ark1'!Q2688)</f>
        <v/>
      </c>
      <c r="G874" s="116">
        <f>+'Ark1'!R2688</f>
        <v>0</v>
      </c>
      <c r="H874" s="116">
        <f>+'Ark1'!S2688</f>
        <v>0</v>
      </c>
      <c r="I874" s="222" t="str">
        <f>+IF(G874=0,"",'Ark1'!AA2688)</f>
        <v/>
      </c>
      <c r="J874" s="222" t="str">
        <f>+IF(G874=0,"",'Ark1'!AB2688)</f>
        <v/>
      </c>
      <c r="K874" s="114" t="str">
        <f>+IF(G874=0,"",'Ark1'!U2688)</f>
        <v/>
      </c>
      <c r="L874" s="222" t="str">
        <f>+IF(G874=0,"",'Ark1'!W2688)</f>
        <v/>
      </c>
      <c r="M874" s="222" t="str">
        <f>+IF(G874=0,"",'Ark1'!X2688)</f>
        <v/>
      </c>
      <c r="N874" s="114" t="str">
        <f>+IF(G874=0,"",'Ark1'!Y2688)</f>
        <v/>
      </c>
      <c r="O874" s="116" t="str">
        <f>+IF(G874=0,"",'Ark1'!Z2688)</f>
        <v/>
      </c>
      <c r="P874" s="116" t="str">
        <f t="shared" si="13"/>
        <v/>
      </c>
      <c r="Q874" s="114" t="str">
        <f>+IF(G874=0,"",'Ark1'!T2688)</f>
        <v/>
      </c>
      <c r="R874" s="222" t="str">
        <f>+IF(G874=0,"",'Ark1'!V2688)</f>
        <v/>
      </c>
      <c r="S874" s="32"/>
      <c r="T874" s="35"/>
      <c r="U874" s="35"/>
      <c r="V874" s="35"/>
      <c r="W874" s="35"/>
      <c r="X874" s="35"/>
    </row>
    <row r="875" spans="1:24" x14ac:dyDescent="0.5">
      <c r="A875" s="32"/>
      <c r="B875" s="297" t="str">
        <f>+IF(E875=2012,VLOOKUP(D875,K_navn!$A$2:$C$359,2),"")</f>
        <v/>
      </c>
      <c r="C875" s="297" t="str">
        <f>+IF(E875=2012,VLOOKUP(D875,K_navn!$A$2:$C$359,3),"")</f>
        <v/>
      </c>
      <c r="D875" s="115">
        <f>+'Ark1'!P2689</f>
        <v>3432</v>
      </c>
      <c r="E875" s="115">
        <f>+'Ark1'!C2689</f>
        <v>2014</v>
      </c>
      <c r="F875" s="116" t="str">
        <f>+IF('Ark1'!Q2689=0,"",'Ark1'!Q2689)</f>
        <v/>
      </c>
      <c r="G875" s="116">
        <f>+'Ark1'!R2689</f>
        <v>0</v>
      </c>
      <c r="H875" s="116">
        <f>+'Ark1'!S2689</f>
        <v>0</v>
      </c>
      <c r="I875" s="222" t="str">
        <f>+IF(G875=0,"",'Ark1'!AA2689)</f>
        <v/>
      </c>
      <c r="J875" s="222" t="str">
        <f>+IF(G875=0,"",'Ark1'!AB2689)</f>
        <v/>
      </c>
      <c r="K875" s="114" t="str">
        <f>+IF(G875=0,"",'Ark1'!U2689)</f>
        <v/>
      </c>
      <c r="L875" s="222" t="str">
        <f>+IF(G875=0,"",'Ark1'!W2689)</f>
        <v/>
      </c>
      <c r="M875" s="222" t="str">
        <f>+IF(G875=0,"",'Ark1'!X2689)</f>
        <v/>
      </c>
      <c r="N875" s="114" t="str">
        <f>+IF(G875=0,"",'Ark1'!Y2689)</f>
        <v/>
      </c>
      <c r="O875" s="116" t="str">
        <f>+IF(G875=0,"",'Ark1'!Z2689)</f>
        <v/>
      </c>
      <c r="P875" s="116" t="str">
        <f t="shared" si="13"/>
        <v/>
      </c>
      <c r="Q875" s="114" t="str">
        <f>+IF(G875=0,"",'Ark1'!T2689)</f>
        <v/>
      </c>
      <c r="R875" s="222" t="str">
        <f>+IF(G875=0,"",'Ark1'!V2689)</f>
        <v/>
      </c>
      <c r="S875" s="32"/>
      <c r="T875" s="35"/>
      <c r="U875" s="35"/>
      <c r="V875" s="35"/>
      <c r="W875" s="35"/>
      <c r="X875" s="35"/>
    </row>
    <row r="876" spans="1:24" x14ac:dyDescent="0.5">
      <c r="A876" s="32"/>
      <c r="B876" s="297" t="str">
        <f>+IF(E876=2012,VLOOKUP(D876,K_navn!$A$2:$C$359,2),"")</f>
        <v/>
      </c>
      <c r="C876" s="297" t="str">
        <f>+IF(E876=2012,VLOOKUP(D876,K_navn!$A$2:$C$359,3),"")</f>
        <v/>
      </c>
      <c r="D876" s="115">
        <f>+'Ark1'!P2690</f>
        <v>3432</v>
      </c>
      <c r="E876" s="115">
        <f>+'Ark1'!C2690</f>
        <v>2015</v>
      </c>
      <c r="F876" s="116" t="str">
        <f>+IF('Ark1'!Q2690=0,"",'Ark1'!Q2690)</f>
        <v/>
      </c>
      <c r="G876" s="116">
        <f>+'Ark1'!R2690</f>
        <v>0</v>
      </c>
      <c r="H876" s="116">
        <f>+'Ark1'!S2690</f>
        <v>0</v>
      </c>
      <c r="I876" s="222" t="str">
        <f>+IF(G876=0,"",'Ark1'!AA2690)</f>
        <v/>
      </c>
      <c r="J876" s="222" t="str">
        <f>+IF(G876=0,"",'Ark1'!AB2690)</f>
        <v/>
      </c>
      <c r="K876" s="114" t="str">
        <f>+IF(G876=0,"",'Ark1'!U2690)</f>
        <v/>
      </c>
      <c r="L876" s="222" t="str">
        <f>+IF(G876=0,"",'Ark1'!W2690)</f>
        <v/>
      </c>
      <c r="M876" s="222" t="str">
        <f>+IF(G876=0,"",'Ark1'!X2690)</f>
        <v/>
      </c>
      <c r="N876" s="114" t="str">
        <f>+IF(G876=0,"",'Ark1'!Y2690)</f>
        <v/>
      </c>
      <c r="O876" s="116" t="str">
        <f>+IF(G876=0,"",'Ark1'!Z2690)</f>
        <v/>
      </c>
      <c r="P876" s="116" t="str">
        <f t="shared" si="13"/>
        <v/>
      </c>
      <c r="Q876" s="114" t="str">
        <f>+IF(G876=0,"",'Ark1'!T2690)</f>
        <v/>
      </c>
      <c r="R876" s="222" t="str">
        <f>+IF(G876=0,"",'Ark1'!V2690)</f>
        <v/>
      </c>
      <c r="S876" s="32"/>
      <c r="T876" s="35"/>
      <c r="U876" s="35"/>
      <c r="V876" s="35"/>
      <c r="W876" s="35"/>
      <c r="X876" s="35"/>
    </row>
    <row r="877" spans="1:24" x14ac:dyDescent="0.5">
      <c r="A877" s="32"/>
      <c r="B877" s="297" t="str">
        <f>+IF(E877=2012,VLOOKUP(D877,K_navn!$A$2:$C$359,2),"")</f>
        <v/>
      </c>
      <c r="C877" s="297" t="str">
        <f>+IF(E877=2012,VLOOKUP(D877,K_navn!$A$2:$C$359,3),"")</f>
        <v/>
      </c>
      <c r="D877" s="115">
        <f>+'Ark1'!P2691</f>
        <v>3432</v>
      </c>
      <c r="E877" s="115">
        <f>+'Ark1'!C2691</f>
        <v>2016</v>
      </c>
      <c r="F877" s="116" t="str">
        <f>+IF('Ark1'!Q2691=0,"",'Ark1'!Q2691)</f>
        <v/>
      </c>
      <c r="G877" s="116">
        <f>+'Ark1'!R2691</f>
        <v>0</v>
      </c>
      <c r="H877" s="116">
        <f>+'Ark1'!S2691</f>
        <v>0</v>
      </c>
      <c r="I877" s="222" t="str">
        <f>+IF(G877=0,"",'Ark1'!AA2691)</f>
        <v/>
      </c>
      <c r="J877" s="222" t="str">
        <f>+IF(G877=0,"",'Ark1'!AB2691)</f>
        <v/>
      </c>
      <c r="K877" s="114" t="str">
        <f>+IF(G877=0,"",'Ark1'!U2691)</f>
        <v/>
      </c>
      <c r="L877" s="222" t="str">
        <f>+IF(G877=0,"",'Ark1'!W2691)</f>
        <v/>
      </c>
      <c r="M877" s="222" t="str">
        <f>+IF(G877=0,"",'Ark1'!X2691)</f>
        <v/>
      </c>
      <c r="N877" s="114" t="str">
        <f>+IF(G877=0,"",'Ark1'!Y2691)</f>
        <v/>
      </c>
      <c r="O877" s="116" t="str">
        <f>+IF(G877=0,"",'Ark1'!Z2691)</f>
        <v/>
      </c>
      <c r="P877" s="116" t="str">
        <f t="shared" si="13"/>
        <v/>
      </c>
      <c r="Q877" s="114" t="str">
        <f>+IF(G877=0,"",'Ark1'!T2691)</f>
        <v/>
      </c>
      <c r="R877" s="222" t="str">
        <f>+IF(G877=0,"",'Ark1'!V2691)</f>
        <v/>
      </c>
      <c r="S877" s="32"/>
      <c r="T877" s="35"/>
      <c r="U877" s="35"/>
      <c r="V877" s="35"/>
      <c r="W877" s="35"/>
      <c r="X877" s="35"/>
    </row>
    <row r="878" spans="1:24" x14ac:dyDescent="0.5">
      <c r="A878" s="32"/>
      <c r="B878" s="297" t="str">
        <f>+IF(E878=2012,VLOOKUP(D878,K_navn!$A$2:$C$359,2),"")</f>
        <v/>
      </c>
      <c r="C878" s="297" t="str">
        <f>+IF(E878=2012,VLOOKUP(D878,K_navn!$A$2:$C$359,3),"")</f>
        <v/>
      </c>
      <c r="D878" s="115">
        <f>+'Ark1'!P2692</f>
        <v>3432</v>
      </c>
      <c r="E878" s="115">
        <f>+'Ark1'!C2692</f>
        <v>2017</v>
      </c>
      <c r="F878" s="116" t="str">
        <f>+IF('Ark1'!Q2692=0,"",'Ark1'!Q2692)</f>
        <v/>
      </c>
      <c r="G878" s="116">
        <f>+'Ark1'!R2692</f>
        <v>0</v>
      </c>
      <c r="H878" s="116">
        <f>+'Ark1'!S2692</f>
        <v>0</v>
      </c>
      <c r="I878" s="222" t="str">
        <f>+IF(G878=0,"",'Ark1'!AA2692)</f>
        <v/>
      </c>
      <c r="J878" s="222" t="str">
        <f>+IF(G878=0,"",'Ark1'!AB2692)</f>
        <v/>
      </c>
      <c r="K878" s="114" t="str">
        <f>+IF(G878=0,"",'Ark1'!U2692)</f>
        <v/>
      </c>
      <c r="L878" s="222" t="str">
        <f>+IF(G878=0,"",'Ark1'!W2692)</f>
        <v/>
      </c>
      <c r="M878" s="222" t="str">
        <f>+IF(G878=0,"",'Ark1'!X2692)</f>
        <v/>
      </c>
      <c r="N878" s="114" t="str">
        <f>+IF(G878=0,"",'Ark1'!Y2692)</f>
        <v/>
      </c>
      <c r="O878" s="116" t="str">
        <f>+IF(G878=0,"",'Ark1'!Z2692)</f>
        <v/>
      </c>
      <c r="P878" s="116" t="str">
        <f t="shared" si="13"/>
        <v/>
      </c>
      <c r="Q878" s="114" t="str">
        <f>+IF(G878=0,"",'Ark1'!T2692)</f>
        <v/>
      </c>
      <c r="R878" s="222" t="str">
        <f>+IF(G878=0,"",'Ark1'!V2692)</f>
        <v/>
      </c>
      <c r="S878" s="32"/>
      <c r="T878" s="35"/>
      <c r="U878" s="35"/>
      <c r="V878" s="35"/>
      <c r="W878" s="35"/>
      <c r="X878" s="35"/>
    </row>
    <row r="879" spans="1:24" x14ac:dyDescent="0.5">
      <c r="A879" s="32"/>
      <c r="B879" s="297" t="str">
        <f>+IF(E879=2012,VLOOKUP(D879,K_navn!$A$2:$C$359,2),"")</f>
        <v/>
      </c>
      <c r="C879" s="297" t="str">
        <f>+IF(E879=2012,VLOOKUP(D879,K_navn!$A$2:$C$359,3),"")</f>
        <v/>
      </c>
      <c r="D879" s="115">
        <f>+'Ark1'!P2693</f>
        <v>3432</v>
      </c>
      <c r="E879" s="115">
        <f>+'Ark1'!C2693</f>
        <v>2018</v>
      </c>
      <c r="F879" s="116" t="str">
        <f>+IF('Ark1'!Q2693=0,"",'Ark1'!Q2693)</f>
        <v/>
      </c>
      <c r="G879" s="116">
        <f>+'Ark1'!R2693</f>
        <v>0</v>
      </c>
      <c r="H879" s="116">
        <f>+'Ark1'!S2693</f>
        <v>0</v>
      </c>
      <c r="I879" s="222" t="str">
        <f>+IF(G879=0,"",'Ark1'!AA2693)</f>
        <v/>
      </c>
      <c r="J879" s="222" t="str">
        <f>+IF(G879=0,"",'Ark1'!AB2693)</f>
        <v/>
      </c>
      <c r="K879" s="114" t="str">
        <f>+IF(G879=0,"",'Ark1'!U2693)</f>
        <v/>
      </c>
      <c r="L879" s="222" t="str">
        <f>+IF(G879=0,"",'Ark1'!W2693)</f>
        <v/>
      </c>
      <c r="M879" s="222" t="str">
        <f>+IF(G879=0,"",'Ark1'!X2693)</f>
        <v/>
      </c>
      <c r="N879" s="114" t="str">
        <f>+IF(G879=0,"",'Ark1'!Y2693)</f>
        <v/>
      </c>
      <c r="O879" s="116" t="str">
        <f>+IF(G879=0,"",'Ark1'!Z2693)</f>
        <v/>
      </c>
      <c r="P879" s="116" t="str">
        <f t="shared" si="13"/>
        <v/>
      </c>
      <c r="Q879" s="114" t="str">
        <f>+IF(G879=0,"",'Ark1'!T2693)</f>
        <v/>
      </c>
      <c r="R879" s="222" t="str">
        <f>+IF(G879=0,"",'Ark1'!V2693)</f>
        <v/>
      </c>
      <c r="S879" s="32"/>
      <c r="T879" s="35"/>
      <c r="U879" s="35"/>
      <c r="V879" s="35"/>
      <c r="W879" s="35"/>
      <c r="X879" s="35"/>
    </row>
    <row r="880" spans="1:24" x14ac:dyDescent="0.5">
      <c r="A880" s="32"/>
      <c r="B880" s="297" t="str">
        <f>+IF(E880=2012,VLOOKUP(D880,K_navn!$A$2:$C$359,2),"")</f>
        <v/>
      </c>
      <c r="C880" s="297" t="str">
        <f>+IF(E880=2012,VLOOKUP(D880,K_navn!$A$2:$C$359,3),"")</f>
        <v/>
      </c>
      <c r="D880" s="115">
        <f>+'Ark1'!P2694</f>
        <v>3432</v>
      </c>
      <c r="E880" s="115">
        <f>+'Ark1'!C2694</f>
        <v>2019</v>
      </c>
      <c r="F880" s="116" t="str">
        <f>+IF('Ark1'!Q2694=0,"",'Ark1'!Q2694)</f>
        <v/>
      </c>
      <c r="G880" s="116">
        <f>+'Ark1'!R2694</f>
        <v>0</v>
      </c>
      <c r="H880" s="116">
        <f>+'Ark1'!S2694</f>
        <v>0</v>
      </c>
      <c r="I880" s="222" t="str">
        <f>+IF(G880=0,"",'Ark1'!AA2694)</f>
        <v/>
      </c>
      <c r="J880" s="222" t="str">
        <f>+IF(G880=0,"",'Ark1'!AB2694)</f>
        <v/>
      </c>
      <c r="K880" s="114" t="str">
        <f>+IF(G880=0,"",'Ark1'!U2694)</f>
        <v/>
      </c>
      <c r="L880" s="222" t="str">
        <f>+IF(G880=0,"",'Ark1'!W2694)</f>
        <v/>
      </c>
      <c r="M880" s="222" t="str">
        <f>+IF(G880=0,"",'Ark1'!X2694)</f>
        <v/>
      </c>
      <c r="N880" s="114" t="str">
        <f>+IF(G880=0,"",'Ark1'!Y2694)</f>
        <v/>
      </c>
      <c r="O880" s="116" t="str">
        <f>+IF(G880=0,"",'Ark1'!Z2694)</f>
        <v/>
      </c>
      <c r="P880" s="116" t="str">
        <f t="shared" si="13"/>
        <v/>
      </c>
      <c r="Q880" s="114" t="str">
        <f>+IF(G880=0,"",'Ark1'!T2694)</f>
        <v/>
      </c>
      <c r="R880" s="222" t="str">
        <f>+IF(G880=0,"",'Ark1'!V2694)</f>
        <v/>
      </c>
      <c r="S880" s="32"/>
      <c r="T880" s="35"/>
      <c r="U880" s="35"/>
      <c r="V880" s="35"/>
      <c r="W880" s="35"/>
      <c r="X880" s="35"/>
    </row>
    <row r="881" spans="1:24" x14ac:dyDescent="0.5">
      <c r="A881" s="32"/>
      <c r="B881" s="297" t="str">
        <f>+IF(E881=2012,VLOOKUP(D881,K_navn!$A$2:$C$359,2),"")</f>
        <v/>
      </c>
      <c r="C881" s="297" t="str">
        <f>+IF(E881=2012,VLOOKUP(D881,K_navn!$A$2:$C$359,3),"")</f>
        <v/>
      </c>
      <c r="D881" s="115">
        <f>+'Ark1'!P2695</f>
        <v>3432</v>
      </c>
      <c r="E881" s="115">
        <f>+'Ark1'!C2695</f>
        <v>2020</v>
      </c>
      <c r="F881" s="116" t="str">
        <f>+IF('Ark1'!Q2695=0,"",'Ark1'!Q2695)</f>
        <v/>
      </c>
      <c r="G881" s="116">
        <f>+'Ark1'!R2695</f>
        <v>0</v>
      </c>
      <c r="H881" s="116">
        <f>+'Ark1'!S2695</f>
        <v>0</v>
      </c>
      <c r="I881" s="222" t="str">
        <f>+IF(G881=0,"",'Ark1'!AA2695)</f>
        <v/>
      </c>
      <c r="J881" s="222" t="str">
        <f>+IF(G881=0,"",'Ark1'!AB2695)</f>
        <v/>
      </c>
      <c r="K881" s="114" t="str">
        <f>+IF(G881=0,"",'Ark1'!U2695)</f>
        <v/>
      </c>
      <c r="L881" s="222" t="str">
        <f>+IF(G881=0,"",'Ark1'!W2695)</f>
        <v/>
      </c>
      <c r="M881" s="222" t="str">
        <f>+IF(G881=0,"",'Ark1'!X2695)</f>
        <v/>
      </c>
      <c r="N881" s="114" t="str">
        <f>+IF(G881=0,"",'Ark1'!Y2695)</f>
        <v/>
      </c>
      <c r="O881" s="116" t="str">
        <f>+IF(G881=0,"",'Ark1'!Z2695)</f>
        <v/>
      </c>
      <c r="P881" s="116" t="str">
        <f t="shared" si="13"/>
        <v/>
      </c>
      <c r="Q881" s="114" t="str">
        <f>+IF(G881=0,"",'Ark1'!T2695)</f>
        <v/>
      </c>
      <c r="R881" s="222" t="str">
        <f>+IF(G881=0,"",'Ark1'!V2695)</f>
        <v/>
      </c>
      <c r="S881" s="32"/>
      <c r="T881" s="35"/>
      <c r="U881" s="35"/>
      <c r="V881" s="35"/>
      <c r="W881" s="35"/>
      <c r="X881" s="35"/>
    </row>
    <row r="882" spans="1:24" x14ac:dyDescent="0.5">
      <c r="A882" s="32"/>
      <c r="B882" s="297" t="str">
        <f>+IF(E882=2012,VLOOKUP(D882,K_navn!$A$2:$C$359,2),"")</f>
        <v/>
      </c>
      <c r="C882" s="297" t="str">
        <f>+IF(E882=2012,VLOOKUP(D882,K_navn!$A$2:$C$359,3),"")</f>
        <v/>
      </c>
      <c r="D882" s="115">
        <f>+'Ark1'!P2696</f>
        <v>3432</v>
      </c>
      <c r="E882" s="115">
        <f>+'Ark1'!C2696</f>
        <v>2021</v>
      </c>
      <c r="F882" s="116" t="str">
        <f>+IF('Ark1'!Q2696=0,"",'Ark1'!Q2696)</f>
        <v/>
      </c>
      <c r="G882" s="116">
        <f>+'Ark1'!R2696</f>
        <v>0</v>
      </c>
      <c r="H882" s="116">
        <f>+'Ark1'!S2696</f>
        <v>0</v>
      </c>
      <c r="I882" s="222" t="str">
        <f>+IF(G882=0,"",'Ark1'!AA2696)</f>
        <v/>
      </c>
      <c r="J882" s="222" t="str">
        <f>+IF(G882=0,"",'Ark1'!AB2696)</f>
        <v/>
      </c>
      <c r="K882" s="114" t="str">
        <f>+IF(G882=0,"",'Ark1'!U2696)</f>
        <v/>
      </c>
      <c r="L882" s="222" t="str">
        <f>+IF(G882=0,"",'Ark1'!W2696)</f>
        <v/>
      </c>
      <c r="M882" s="222" t="str">
        <f>+IF(G882=0,"",'Ark1'!X2696)</f>
        <v/>
      </c>
      <c r="N882" s="114" t="str">
        <f>+IF(G882=0,"",'Ark1'!Y2696)</f>
        <v/>
      </c>
      <c r="O882" s="116" t="str">
        <f>+IF(G882=0,"",'Ark1'!Z2696)</f>
        <v/>
      </c>
      <c r="P882" s="116" t="str">
        <f t="shared" si="13"/>
        <v/>
      </c>
      <c r="Q882" s="114" t="str">
        <f>+IF(G882=0,"",'Ark1'!T2696)</f>
        <v/>
      </c>
      <c r="R882" s="222" t="str">
        <f>+IF(G882=0,"",'Ark1'!V2696)</f>
        <v/>
      </c>
      <c r="S882" s="32"/>
      <c r="T882" s="35"/>
      <c r="U882" s="35"/>
      <c r="V882" s="35"/>
      <c r="W882" s="35"/>
      <c r="X882" s="35"/>
    </row>
    <row r="883" spans="1:24" x14ac:dyDescent="0.5">
      <c r="A883" s="32"/>
      <c r="B883" s="297" t="str">
        <f>+IF(E883=2012,VLOOKUP(D883,K_navn!$A$2:$C$359,2),"")</f>
        <v/>
      </c>
      <c r="C883" s="297" t="str">
        <f>+IF(E883=2012,VLOOKUP(D883,K_navn!$A$2:$C$359,3),"")</f>
        <v/>
      </c>
      <c r="D883" s="115">
        <f>+'Ark1'!P2697</f>
        <v>3432</v>
      </c>
      <c r="E883" s="115">
        <f>+'Ark1'!C2697</f>
        <v>2022</v>
      </c>
      <c r="F883" s="116">
        <f>+IF('Ark1'!Q2697=0,"",'Ark1'!Q2697)</f>
        <v>1</v>
      </c>
      <c r="G883" s="116">
        <f>+'Ark1'!R2697</f>
        <v>2</v>
      </c>
      <c r="H883" s="116">
        <f>+'Ark1'!S2697</f>
        <v>0</v>
      </c>
      <c r="I883" s="222">
        <f>+IF(G883=0,"",'Ark1'!AA2697)</f>
        <v>6.9432390210033001E-3</v>
      </c>
      <c r="J883" s="222">
        <f>+IF(G883=0,"",'Ark1'!AB2697)</f>
        <v>0</v>
      </c>
      <c r="K883" s="114">
        <f>+IF(G883=0,"",'Ark1'!U2697)</f>
        <v>0</v>
      </c>
      <c r="L883" s="222">
        <f>+IF(G883=0,"",'Ark1'!W2697)</f>
        <v>0</v>
      </c>
      <c r="M883" s="222">
        <f>+IF(G883=0,"",'Ark1'!X2697)</f>
        <v>0</v>
      </c>
      <c r="N883" s="114">
        <f>+IF(G883=0,"",'Ark1'!Y2697)</f>
        <v>0</v>
      </c>
      <c r="O883" s="116">
        <f>+IF(G883=0,"",'Ark1'!Z2697)</f>
        <v>0</v>
      </c>
      <c r="P883" s="116">
        <f t="shared" si="13"/>
        <v>0</v>
      </c>
      <c r="Q883" s="114">
        <f>+IF(G883=0,"",'Ark1'!T2697)</f>
        <v>0</v>
      </c>
      <c r="R883" s="222">
        <f>+IF(G883=0,"",'Ark1'!V2697)</f>
        <v>0</v>
      </c>
      <c r="S883" s="32"/>
      <c r="T883" s="35"/>
      <c r="U883" s="35"/>
      <c r="V883" s="35"/>
      <c r="W883" s="35"/>
      <c r="X883" s="35"/>
    </row>
    <row r="884" spans="1:24" x14ac:dyDescent="0.5">
      <c r="A884" s="32"/>
      <c r="B884" s="297" t="str">
        <f>+IF(E884=2012,VLOOKUP(D884,K_navn!$A$2:$C$359,2),"")</f>
        <v>Skjåk</v>
      </c>
      <c r="C884" s="297" t="str">
        <f>+IF(E884=2012,VLOOKUP(D884,K_navn!$A$2:$C$359,3),"")</f>
        <v>Innlandet</v>
      </c>
      <c r="D884" s="115">
        <f>+'Ark1'!P2698</f>
        <v>3433</v>
      </c>
      <c r="E884" s="115">
        <f>+'Ark1'!C2698</f>
        <v>2012</v>
      </c>
      <c r="F884" s="116" t="str">
        <f>+IF('Ark1'!Q2698=0,"",'Ark1'!Q2698)</f>
        <v/>
      </c>
      <c r="G884" s="116">
        <f>+'Ark1'!R2698</f>
        <v>0</v>
      </c>
      <c r="H884" s="116">
        <f>+'Ark1'!S2698</f>
        <v>0</v>
      </c>
      <c r="I884" s="222" t="str">
        <f>+IF(G884=0,"",'Ark1'!AA2698)</f>
        <v/>
      </c>
      <c r="J884" s="222" t="str">
        <f>+IF(G884=0,"",'Ark1'!AB2698)</f>
        <v/>
      </c>
      <c r="K884" s="114" t="str">
        <f>+IF(G884=0,"",'Ark1'!U2698)</f>
        <v/>
      </c>
      <c r="L884" s="222" t="str">
        <f>+IF(G884=0,"",'Ark1'!W2698)</f>
        <v/>
      </c>
      <c r="M884" s="222" t="str">
        <f>+IF(G884=0,"",'Ark1'!X2698)</f>
        <v/>
      </c>
      <c r="N884" s="114" t="str">
        <f>+IF(G884=0,"",'Ark1'!Y2698)</f>
        <v/>
      </c>
      <c r="O884" s="116" t="str">
        <f>+IF(G884=0,"",'Ark1'!Z2698)</f>
        <v/>
      </c>
      <c r="P884" s="116" t="str">
        <f t="shared" si="13"/>
        <v/>
      </c>
      <c r="Q884" s="114" t="str">
        <f>+IF(G884=0,"",'Ark1'!T2698)</f>
        <v/>
      </c>
      <c r="R884" s="222" t="str">
        <f>+IF(G884=0,"",'Ark1'!V2698)</f>
        <v/>
      </c>
      <c r="S884" s="32"/>
      <c r="T884" s="35"/>
      <c r="U884" s="35"/>
      <c r="V884" s="35"/>
      <c r="W884" s="35"/>
      <c r="X884" s="35"/>
    </row>
    <row r="885" spans="1:24" x14ac:dyDescent="0.5">
      <c r="A885" s="32"/>
      <c r="B885" s="297" t="str">
        <f>+IF(E885=2012,VLOOKUP(D885,K_navn!$A$2:$C$359,2),"")</f>
        <v/>
      </c>
      <c r="C885" s="297" t="str">
        <f>+IF(E885=2012,VLOOKUP(D885,K_navn!$A$2:$C$359,3),"")</f>
        <v/>
      </c>
      <c r="D885" s="115">
        <f>+'Ark1'!P2699</f>
        <v>3433</v>
      </c>
      <c r="E885" s="115">
        <f>+'Ark1'!C2699</f>
        <v>2013</v>
      </c>
      <c r="F885" s="116" t="str">
        <f>+IF('Ark1'!Q2699=0,"",'Ark1'!Q2699)</f>
        <v/>
      </c>
      <c r="G885" s="116">
        <f>+'Ark1'!R2699</f>
        <v>0</v>
      </c>
      <c r="H885" s="116">
        <f>+'Ark1'!S2699</f>
        <v>0</v>
      </c>
      <c r="I885" s="222" t="str">
        <f>+IF(G885=0,"",'Ark1'!AA2699)</f>
        <v/>
      </c>
      <c r="J885" s="222" t="str">
        <f>+IF(G885=0,"",'Ark1'!AB2699)</f>
        <v/>
      </c>
      <c r="K885" s="114" t="str">
        <f>+IF(G885=0,"",'Ark1'!U2699)</f>
        <v/>
      </c>
      <c r="L885" s="222" t="str">
        <f>+IF(G885=0,"",'Ark1'!W2699)</f>
        <v/>
      </c>
      <c r="M885" s="222" t="str">
        <f>+IF(G885=0,"",'Ark1'!X2699)</f>
        <v/>
      </c>
      <c r="N885" s="114" t="str">
        <f>+IF(G885=0,"",'Ark1'!Y2699)</f>
        <v/>
      </c>
      <c r="O885" s="116" t="str">
        <f>+IF(G885=0,"",'Ark1'!Z2699)</f>
        <v/>
      </c>
      <c r="P885" s="116" t="str">
        <f t="shared" si="13"/>
        <v/>
      </c>
      <c r="Q885" s="114" t="str">
        <f>+IF(G885=0,"",'Ark1'!T2699)</f>
        <v/>
      </c>
      <c r="R885" s="222" t="str">
        <f>+IF(G885=0,"",'Ark1'!V2699)</f>
        <v/>
      </c>
      <c r="S885" s="32"/>
      <c r="T885" s="35"/>
      <c r="U885" s="35"/>
      <c r="V885" s="35"/>
      <c r="W885" s="35"/>
      <c r="X885" s="35"/>
    </row>
    <row r="886" spans="1:24" x14ac:dyDescent="0.5">
      <c r="A886" s="32"/>
      <c r="B886" s="297" t="str">
        <f>+IF(E886=2012,VLOOKUP(D886,K_navn!$A$2:$C$359,2),"")</f>
        <v/>
      </c>
      <c r="C886" s="297" t="str">
        <f>+IF(E886=2012,VLOOKUP(D886,K_navn!$A$2:$C$359,3),"")</f>
        <v/>
      </c>
      <c r="D886" s="115">
        <f>+'Ark1'!P2700</f>
        <v>3433</v>
      </c>
      <c r="E886" s="115">
        <f>+'Ark1'!C2700</f>
        <v>2014</v>
      </c>
      <c r="F886" s="116">
        <f>+IF('Ark1'!Q2700=0,"",'Ark1'!Q2700)</f>
        <v>3</v>
      </c>
      <c r="G886" s="116">
        <f>+'Ark1'!R2700</f>
        <v>404</v>
      </c>
      <c r="H886" s="116">
        <f>+'Ark1'!S2700</f>
        <v>404</v>
      </c>
      <c r="I886" s="222">
        <f>+IF(G886=0,"",'Ark1'!AA2700)</f>
        <v>3.8009220058330992</v>
      </c>
      <c r="J886" s="222">
        <f>+IF(G886=0,"",'Ark1'!AB2700)</f>
        <v>4.0737241975358254</v>
      </c>
      <c r="K886" s="114">
        <f>+IF(G886=0,"",'Ark1'!U2700)</f>
        <v>59.678217821782169</v>
      </c>
      <c r="L886" s="222">
        <f>+IF(G886=0,"",'Ark1'!W2700)</f>
        <v>82.777722772277201</v>
      </c>
      <c r="M886" s="222">
        <f>+IF(G886=0,"",'Ark1'!X2700)</f>
        <v>7.1709810396948912</v>
      </c>
      <c r="N886" s="114">
        <f>+IF(G886=0,"",'Ark1'!Y2700)</f>
        <v>2.3155566856448591</v>
      </c>
      <c r="O886" s="116">
        <f>+IF(G886=0,"",'Ark1'!Z2700)</f>
        <v>-40.225961031565774</v>
      </c>
      <c r="P886" s="116">
        <f t="shared" si="13"/>
        <v>134.66666666666666</v>
      </c>
      <c r="Q886" s="114">
        <f>+IF(G886=0,"",'Ark1'!T2700)</f>
        <v>15.551980198019802</v>
      </c>
      <c r="R886" s="222">
        <f>+IF(G886=0,"",'Ark1'!V2700)</f>
        <v>89.683339948296009</v>
      </c>
      <c r="S886" s="32"/>
      <c r="T886" s="35"/>
      <c r="U886" s="35"/>
      <c r="V886" s="35"/>
      <c r="W886" s="35"/>
      <c r="X886" s="35"/>
    </row>
    <row r="887" spans="1:24" x14ac:dyDescent="0.5">
      <c r="A887" s="32"/>
      <c r="B887" s="297" t="str">
        <f>+IF(E887=2012,VLOOKUP(D887,K_navn!$A$2:$C$359,2),"")</f>
        <v/>
      </c>
      <c r="C887" s="297" t="str">
        <f>+IF(E887=2012,VLOOKUP(D887,K_navn!$A$2:$C$359,3),"")</f>
        <v/>
      </c>
      <c r="D887" s="115">
        <f>+'Ark1'!P2701</f>
        <v>3433</v>
      </c>
      <c r="E887" s="115">
        <f>+'Ark1'!C2701</f>
        <v>2015</v>
      </c>
      <c r="F887" s="116">
        <f>+IF('Ark1'!Q2701=0,"",'Ark1'!Q2701)</f>
        <v>2</v>
      </c>
      <c r="G887" s="116">
        <f>+'Ark1'!R2701</f>
        <v>212</v>
      </c>
      <c r="H887" s="116">
        <f>+'Ark1'!S2701</f>
        <v>212</v>
      </c>
      <c r="I887" s="222">
        <f>+IF(G887=0,"",'Ark1'!AA2701)</f>
        <v>0.55861505625675201</v>
      </c>
      <c r="J887" s="222">
        <f>+IF(G887=0,"",'Ark1'!AB2701)</f>
        <v>0.62685322917929842</v>
      </c>
      <c r="K887" s="114">
        <f>+IF(G887=0,"",'Ark1'!U2701)</f>
        <v>58.188679245283005</v>
      </c>
      <c r="L887" s="222">
        <f>+IF(G887=0,"",'Ark1'!W2701)</f>
        <v>90.55943396226418</v>
      </c>
      <c r="M887" s="222">
        <f>+IF(G887=0,"",'Ark1'!X2701)</f>
        <v>8.2318098872130196</v>
      </c>
      <c r="N887" s="114">
        <f>+IF(G887=0,"",'Ark1'!Y2701)</f>
        <v>1.9479704365427859</v>
      </c>
      <c r="O887" s="116">
        <f>+IF(G887=0,"",'Ark1'!Z2701)</f>
        <v>-20.308272656973656</v>
      </c>
      <c r="P887" s="116">
        <f t="shared" si="13"/>
        <v>106</v>
      </c>
      <c r="Q887" s="114">
        <f>+IF(G887=0,"",'Ark1'!T2701)</f>
        <v>14.622641509433961</v>
      </c>
      <c r="R887" s="222">
        <f>+IF(G887=0,"",'Ark1'!V2701)</f>
        <v>98.114229644923199</v>
      </c>
      <c r="S887" s="32"/>
      <c r="T887" s="35"/>
      <c r="U887" s="35"/>
      <c r="V887" s="35"/>
      <c r="W887" s="35"/>
      <c r="X887" s="35"/>
    </row>
    <row r="888" spans="1:24" x14ac:dyDescent="0.5">
      <c r="A888" s="32"/>
      <c r="B888" s="297" t="str">
        <f>+IF(E888=2012,VLOOKUP(D888,K_navn!$A$2:$C$359,2),"")</f>
        <v/>
      </c>
      <c r="C888" s="297" t="str">
        <f>+IF(E888=2012,VLOOKUP(D888,K_navn!$A$2:$C$359,3),"")</f>
        <v/>
      </c>
      <c r="D888" s="115">
        <f>+'Ark1'!P2702</f>
        <v>3433</v>
      </c>
      <c r="E888" s="115">
        <f>+'Ark1'!C2702</f>
        <v>2016</v>
      </c>
      <c r="F888" s="116">
        <f>+IF('Ark1'!Q2702=0,"",'Ark1'!Q2702)</f>
        <v>2</v>
      </c>
      <c r="G888" s="116">
        <f>+'Ark1'!R2702</f>
        <v>13</v>
      </c>
      <c r="H888" s="116">
        <f>+'Ark1'!S2702</f>
        <v>13</v>
      </c>
      <c r="I888" s="222">
        <f>+IF(G888=0,"",'Ark1'!AA2702)</f>
        <v>2.7720914363698394E-2</v>
      </c>
      <c r="J888" s="222">
        <f>+IF(G888=0,"",'Ark1'!AB2702)</f>
        <v>2.4612881104078919E-2</v>
      </c>
      <c r="K888" s="114">
        <f>+IF(G888=0,"",'Ark1'!U2702)</f>
        <v>59.461538461538481</v>
      </c>
      <c r="L888" s="222">
        <f>+IF(G888=0,"",'Ark1'!W2702)</f>
        <v>72.330769230769249</v>
      </c>
      <c r="M888" s="222">
        <f>+IF(G888=0,"",'Ark1'!X2702)</f>
        <v>13.936360004589236</v>
      </c>
      <c r="N888" s="114">
        <f>+IF(G888=0,"",'Ark1'!Y2702)</f>
        <v>2.2400338120863794</v>
      </c>
      <c r="O888" s="116">
        <f>+IF(G888=0,"",'Ark1'!Z2702)</f>
        <v>-15.199509687965437</v>
      </c>
      <c r="P888" s="116">
        <f t="shared" si="13"/>
        <v>6.5</v>
      </c>
      <c r="Q888" s="114">
        <f>+IF(G888=0,"",'Ark1'!T2702)</f>
        <v>16.076923076923077</v>
      </c>
      <c r="R888" s="222">
        <f>+IF(G888=0,"",'Ark1'!V2702)</f>
        <v>78.364863738644885</v>
      </c>
      <c r="S888" s="32"/>
      <c r="T888" s="35"/>
      <c r="U888" s="35"/>
      <c r="V888" s="35"/>
      <c r="W888" s="35"/>
      <c r="X888" s="35"/>
    </row>
    <row r="889" spans="1:24" x14ac:dyDescent="0.5">
      <c r="A889" s="32"/>
      <c r="B889" s="297" t="str">
        <f>+IF(E889=2012,VLOOKUP(D889,K_navn!$A$2:$C$359,2),"")</f>
        <v/>
      </c>
      <c r="C889" s="297" t="str">
        <f>+IF(E889=2012,VLOOKUP(D889,K_navn!$A$2:$C$359,3),"")</f>
        <v/>
      </c>
      <c r="D889" s="115">
        <f>+'Ark1'!P2703</f>
        <v>3433</v>
      </c>
      <c r="E889" s="115">
        <f>+'Ark1'!C2703</f>
        <v>2017</v>
      </c>
      <c r="F889" s="116">
        <f>+IF('Ark1'!Q2703=0,"",'Ark1'!Q2703)</f>
        <v>3</v>
      </c>
      <c r="G889" s="116">
        <f>+'Ark1'!R2703</f>
        <v>15</v>
      </c>
      <c r="H889" s="116">
        <f>+'Ark1'!S2703</f>
        <v>15</v>
      </c>
      <c r="I889" s="222">
        <f>+IF(G889=0,"",'Ark1'!AA2703)</f>
        <v>4.3281299593155791E-2</v>
      </c>
      <c r="J889" s="222">
        <f>+IF(G889=0,"",'Ark1'!AB2703)</f>
        <v>3.8281597793079526E-2</v>
      </c>
      <c r="K889" s="114">
        <f>+IF(G889=0,"",'Ark1'!U2703)</f>
        <v>62.4</v>
      </c>
      <c r="L889" s="222">
        <f>+IF(G889=0,"",'Ark1'!W2703)</f>
        <v>72.193333333333342</v>
      </c>
      <c r="M889" s="222">
        <f>+IF(G889=0,"",'Ark1'!X2703)</f>
        <v>15.09147515063462</v>
      </c>
      <c r="N889" s="114">
        <f>+IF(G889=0,"",'Ark1'!Y2703)</f>
        <v>3.2619012860600778</v>
      </c>
      <c r="O889" s="116">
        <f>+IF(G889=0,"",'Ark1'!Z2703)</f>
        <v>-57.442845412189357</v>
      </c>
      <c r="P889" s="116">
        <f t="shared" si="13"/>
        <v>5</v>
      </c>
      <c r="Q889" s="114">
        <f>+IF(G889=0,"",'Ark1'!T2703)</f>
        <v>16.399999999999999</v>
      </c>
      <c r="R889" s="222">
        <f>+IF(G889=0,"",'Ark1'!V2703)</f>
        <v>78.215962441314559</v>
      </c>
      <c r="S889" s="32"/>
      <c r="T889" s="35"/>
      <c r="U889" s="35"/>
      <c r="V889" s="35"/>
      <c r="W889" s="35"/>
      <c r="X889" s="35"/>
    </row>
    <row r="890" spans="1:24" x14ac:dyDescent="0.5">
      <c r="A890" s="32"/>
      <c r="B890" s="297" t="str">
        <f>+IF(E890=2012,VLOOKUP(D890,K_navn!$A$2:$C$359,2),"")</f>
        <v/>
      </c>
      <c r="C890" s="297" t="str">
        <f>+IF(E890=2012,VLOOKUP(D890,K_navn!$A$2:$C$359,3),"")</f>
        <v/>
      </c>
      <c r="D890" s="115">
        <f>+'Ark1'!P2704</f>
        <v>3433</v>
      </c>
      <c r="E890" s="115">
        <f>+'Ark1'!C2704</f>
        <v>2018</v>
      </c>
      <c r="F890" s="116">
        <f>+IF('Ark1'!Q2704=0,"",'Ark1'!Q2704)</f>
        <v>3</v>
      </c>
      <c r="G890" s="116">
        <f>+'Ark1'!R2704</f>
        <v>12</v>
      </c>
      <c r="H890" s="116">
        <f>+'Ark1'!S2704</f>
        <v>12</v>
      </c>
      <c r="I890" s="222">
        <f>+IF(G890=0,"",'Ark1'!AA2704)</f>
        <v>4.7929064983823919E-2</v>
      </c>
      <c r="J890" s="222">
        <f>+IF(G890=0,"",'Ark1'!AB2704)</f>
        <v>5.5159833735839839E-2</v>
      </c>
      <c r="K890" s="114">
        <f>+IF(G890=0,"",'Ark1'!U2704)</f>
        <v>59.25</v>
      </c>
      <c r="L890" s="222">
        <f>+IF(G890=0,"",'Ark1'!W2704)</f>
        <v>92.441666666666634</v>
      </c>
      <c r="M890" s="222">
        <f>+IF(G890=0,"",'Ark1'!X2704)</f>
        <v>16.849008790496296</v>
      </c>
      <c r="N890" s="114">
        <f>+IF(G890=0,"",'Ark1'!Y2704)</f>
        <v>3.4910600109422347</v>
      </c>
      <c r="O890" s="116">
        <f>+IF(G890=0,"",'Ark1'!Z2704)</f>
        <v>-75.841097382809309</v>
      </c>
      <c r="P890" s="116">
        <f t="shared" si="13"/>
        <v>4</v>
      </c>
      <c r="Q890" s="114">
        <f>+IF(G890=0,"",'Ark1'!T2704)</f>
        <v>15.25</v>
      </c>
      <c r="R890" s="222">
        <f>+IF(G890=0,"",'Ark1'!V2704)</f>
        <v>100.15348501263993</v>
      </c>
      <c r="S890" s="32"/>
      <c r="T890" s="35"/>
      <c r="U890" s="35"/>
      <c r="V890" s="35"/>
      <c r="W890" s="35"/>
      <c r="X890" s="35"/>
    </row>
    <row r="891" spans="1:24" x14ac:dyDescent="0.5">
      <c r="A891" s="32"/>
      <c r="B891" s="297" t="str">
        <f>+IF(E891=2012,VLOOKUP(D891,K_navn!$A$2:$C$359,2),"")</f>
        <v/>
      </c>
      <c r="C891" s="297" t="str">
        <f>+IF(E891=2012,VLOOKUP(D891,K_navn!$A$2:$C$359,3),"")</f>
        <v/>
      </c>
      <c r="D891" s="115">
        <f>+'Ark1'!P2705</f>
        <v>3433</v>
      </c>
      <c r="E891" s="115">
        <f>+'Ark1'!C2705</f>
        <v>2019</v>
      </c>
      <c r="F891" s="116">
        <f>+IF('Ark1'!Q2705=0,"",'Ark1'!Q2705)</f>
        <v>5</v>
      </c>
      <c r="G891" s="116">
        <f>+'Ark1'!R2705</f>
        <v>101</v>
      </c>
      <c r="H891" s="116">
        <f>+'Ark1'!S2705</f>
        <v>101</v>
      </c>
      <c r="I891" s="222">
        <f>+IF(G891=0,"",'Ark1'!AA2705)</f>
        <v>0.50148957298907637</v>
      </c>
      <c r="J891" s="222">
        <f>+IF(G891=0,"",'Ark1'!AB2705)</f>
        <v>0.48734726569697534</v>
      </c>
      <c r="K891" s="114">
        <f>+IF(G891=0,"",'Ark1'!U2705)</f>
        <v>63.336633663366321</v>
      </c>
      <c r="L891" s="222">
        <f>+IF(G891=0,"",'Ark1'!W2705)</f>
        <v>78.070297029702942</v>
      </c>
      <c r="M891" s="222">
        <f>+IF(G891=0,"",'Ark1'!X2705)</f>
        <v>12.48944540187544</v>
      </c>
      <c r="N891" s="114">
        <f>+IF(G891=0,"",'Ark1'!Y2705)</f>
        <v>2.2876215662023327</v>
      </c>
      <c r="O891" s="116">
        <f>+IF(G891=0,"",'Ark1'!Z2705)</f>
        <v>-21.197407130059123</v>
      </c>
      <c r="P891" s="116">
        <f t="shared" si="13"/>
        <v>20.2</v>
      </c>
      <c r="Q891" s="114">
        <f>+IF(G891=0,"",'Ark1'!T2705)</f>
        <v>16.792079207920789</v>
      </c>
      <c r="R891" s="222">
        <f>+IF(G891=0,"",'Ark1'!V2705)</f>
        <v>84.583203715821213</v>
      </c>
      <c r="S891" s="32"/>
      <c r="T891" s="35"/>
      <c r="U891" s="35"/>
      <c r="V891" s="35"/>
      <c r="W891" s="35"/>
      <c r="X891" s="35"/>
    </row>
    <row r="892" spans="1:24" x14ac:dyDescent="0.5">
      <c r="A892" s="32"/>
      <c r="B892" s="297" t="str">
        <f>+IF(E892=2012,VLOOKUP(D892,K_navn!$A$2:$C$359,2),"")</f>
        <v/>
      </c>
      <c r="C892" s="297" t="str">
        <f>+IF(E892=2012,VLOOKUP(D892,K_navn!$A$2:$C$359,3),"")</f>
        <v/>
      </c>
      <c r="D892" s="115">
        <f>+'Ark1'!P2706</f>
        <v>3433</v>
      </c>
      <c r="E892" s="115">
        <f>+'Ark1'!C2706</f>
        <v>2020</v>
      </c>
      <c r="F892" s="116">
        <f>+IF('Ark1'!Q2706=0,"",'Ark1'!Q2706)</f>
        <v>5</v>
      </c>
      <c r="G892" s="116">
        <f>+'Ark1'!R2706</f>
        <v>189</v>
      </c>
      <c r="H892" s="116">
        <f>+'Ark1'!S2706</f>
        <v>189</v>
      </c>
      <c r="I892" s="222">
        <f>+IF(G892=0,"",'Ark1'!AA2706)</f>
        <v>0.90525912443720669</v>
      </c>
      <c r="J892" s="222">
        <f>+IF(G892=0,"",'Ark1'!AB2706)</f>
        <v>0.86694888588385344</v>
      </c>
      <c r="K892" s="114">
        <f>+IF(G892=0,"",'Ark1'!U2706)</f>
        <v>62.560846560846571</v>
      </c>
      <c r="L892" s="222">
        <f>+IF(G892=0,"",'Ark1'!W2706)</f>
        <v>79.114126984126941</v>
      </c>
      <c r="M892" s="222">
        <f>+IF(G892=0,"",'Ark1'!X2706)</f>
        <v>10.039523318895721</v>
      </c>
      <c r="N892" s="114">
        <f>+IF(G892=0,"",'Ark1'!Y2706)</f>
        <v>1.607769272830353</v>
      </c>
      <c r="O892" s="116">
        <f>+IF(G892=0,"",'Ark1'!Z2706)</f>
        <v>-23.37722183952426</v>
      </c>
      <c r="P892" s="116">
        <f t="shared" si="13"/>
        <v>37.799999999999997</v>
      </c>
      <c r="Q892" s="114">
        <f>+IF(G892=0,"",'Ark1'!T2706)</f>
        <v>16.920634920634917</v>
      </c>
      <c r="R892" s="222">
        <f>+IF(G892=0,"",'Ark1'!V2706)</f>
        <v>85.714113742282791</v>
      </c>
      <c r="S892" s="32"/>
      <c r="T892" s="35"/>
      <c r="U892" s="35"/>
      <c r="V892" s="35"/>
      <c r="W892" s="35"/>
      <c r="X892" s="35"/>
    </row>
    <row r="893" spans="1:24" x14ac:dyDescent="0.5">
      <c r="A893" s="32"/>
      <c r="B893" s="297" t="str">
        <f>+IF(E893=2012,VLOOKUP(D893,K_navn!$A$2:$C$359,2),"")</f>
        <v/>
      </c>
      <c r="C893" s="297" t="str">
        <f>+IF(E893=2012,VLOOKUP(D893,K_navn!$A$2:$C$359,3),"")</f>
        <v/>
      </c>
      <c r="D893" s="115">
        <f>+'Ark1'!P2707</f>
        <v>3433</v>
      </c>
      <c r="E893" s="115">
        <f>+'Ark1'!C2707</f>
        <v>2021</v>
      </c>
      <c r="F893" s="116">
        <f>+IF('Ark1'!Q2707=0,"",'Ark1'!Q2707)</f>
        <v>3</v>
      </c>
      <c r="G893" s="116">
        <f>+'Ark1'!R2707</f>
        <v>237</v>
      </c>
      <c r="H893" s="116">
        <f>+'Ark1'!S2707</f>
        <v>237</v>
      </c>
      <c r="I893" s="222">
        <f>+IF(G893=0,"",'Ark1'!AA2707)</f>
        <v>0.90141487905066164</v>
      </c>
      <c r="J893" s="222">
        <f>+IF(G893=0,"",'Ark1'!AB2707)</f>
        <v>0.84857198316007443</v>
      </c>
      <c r="K893" s="114">
        <f>+IF(G893=0,"",'Ark1'!U2707)</f>
        <v>61.616033755274259</v>
      </c>
      <c r="L893" s="222">
        <f>+IF(G893=0,"",'Ark1'!W2707)</f>
        <v>79.878396624472614</v>
      </c>
      <c r="M893" s="222">
        <f>+IF(G893=0,"",'Ark1'!X2707)</f>
        <v>9.3335419786919385</v>
      </c>
      <c r="N893" s="114">
        <f>+IF(G893=0,"",'Ark1'!Y2707)</f>
        <v>1.6637853639389351</v>
      </c>
      <c r="O893" s="116">
        <f>+IF(G893=0,"",'Ark1'!Z2707)</f>
        <v>-34.274380645115926</v>
      </c>
      <c r="P893" s="116">
        <f t="shared" si="13"/>
        <v>79</v>
      </c>
      <c r="Q893" s="114">
        <f>+IF(G893=0,"",'Ark1'!T2707)</f>
        <v>16.696202531645572</v>
      </c>
      <c r="R893" s="222">
        <f>+IF(G893=0,"",'Ark1'!V2707)</f>
        <v>86.542141521638754</v>
      </c>
      <c r="S893" s="32"/>
      <c r="T893" s="35"/>
      <c r="U893" s="35"/>
      <c r="V893" s="35"/>
      <c r="W893" s="35"/>
      <c r="X893" s="35"/>
    </row>
    <row r="894" spans="1:24" x14ac:dyDescent="0.5">
      <c r="A894" s="32"/>
      <c r="B894" s="297" t="str">
        <f>+IF(E894=2012,VLOOKUP(D894,K_navn!$A$2:$C$359,2),"")</f>
        <v/>
      </c>
      <c r="C894" s="297" t="str">
        <f>+IF(E894=2012,VLOOKUP(D894,K_navn!$A$2:$C$359,3),"")</f>
        <v/>
      </c>
      <c r="D894" s="115">
        <f>+'Ark1'!P2708</f>
        <v>3433</v>
      </c>
      <c r="E894" s="115">
        <f>+'Ark1'!C2708</f>
        <v>2022</v>
      </c>
      <c r="F894" s="116">
        <f>+IF('Ark1'!Q2708=0,"",'Ark1'!Q2708)</f>
        <v>6</v>
      </c>
      <c r="G894" s="116">
        <f>+'Ark1'!R2708</f>
        <v>179</v>
      </c>
      <c r="H894" s="116">
        <f>+'Ark1'!S2708</f>
        <v>179</v>
      </c>
      <c r="I894" s="222">
        <f>+IF(G894=0,"",'Ark1'!AA2708)</f>
        <v>0.621419892379795</v>
      </c>
      <c r="J894" s="222">
        <f>+IF(G894=0,"",'Ark1'!AB2708)</f>
        <v>0.59616211067392433</v>
      </c>
      <c r="K894" s="114">
        <f>+IF(G894=0,"",'Ark1'!U2708)</f>
        <v>61.854748603351986</v>
      </c>
      <c r="L894" s="222">
        <f>+IF(G894=0,"",'Ark1'!W2708)</f>
        <v>82.272625698323978</v>
      </c>
      <c r="M894" s="222">
        <f>+IF(G894=0,"",'Ark1'!X2708)</f>
        <v>11.254290073612751</v>
      </c>
      <c r="N894" s="114">
        <f>+IF(G894=0,"",'Ark1'!Y2708)</f>
        <v>1.8372670128384521</v>
      </c>
      <c r="O894" s="116">
        <f>+IF(G894=0,"",'Ark1'!Z2708)</f>
        <v>-35.052392833296437</v>
      </c>
      <c r="P894" s="116">
        <f t="shared" si="13"/>
        <v>29.833333333333332</v>
      </c>
      <c r="Q894" s="114">
        <f>+IF(G894=0,"",'Ark1'!T2708)</f>
        <v>16.731843575418999</v>
      </c>
      <c r="R894" s="222">
        <f>+IF(G894=0,"",'Ark1'!V2708)</f>
        <v>89.136105848671804</v>
      </c>
      <c r="S894" s="32"/>
      <c r="T894" s="35"/>
      <c r="U894" s="35"/>
      <c r="V894" s="35"/>
      <c r="W894" s="35"/>
      <c r="X894" s="35"/>
    </row>
    <row r="895" spans="1:24" x14ac:dyDescent="0.5">
      <c r="A895" s="32"/>
      <c r="B895" s="297" t="str">
        <f>+IF(E895=2012,VLOOKUP(D895,K_navn!$A$2:$C$359,2),"")</f>
        <v>Lom</v>
      </c>
      <c r="C895" s="297" t="str">
        <f>+IF(E895=2012,VLOOKUP(D895,K_navn!$A$2:$C$359,3),"")</f>
        <v>Innlandet</v>
      </c>
      <c r="D895" s="115">
        <f>+'Ark1'!P2709</f>
        <v>3434</v>
      </c>
      <c r="E895" s="115">
        <f>+'Ark1'!C2709</f>
        <v>2012</v>
      </c>
      <c r="F895" s="116" t="str">
        <f>+IF('Ark1'!Q2709=0,"",'Ark1'!Q2709)</f>
        <v/>
      </c>
      <c r="G895" s="116">
        <f>+'Ark1'!R2709</f>
        <v>0</v>
      </c>
      <c r="H895" s="116">
        <f>+'Ark1'!S2709</f>
        <v>0</v>
      </c>
      <c r="I895" s="222" t="str">
        <f>+IF(G895=0,"",'Ark1'!AA2709)</f>
        <v/>
      </c>
      <c r="J895" s="222" t="str">
        <f>+IF(G895=0,"",'Ark1'!AB2709)</f>
        <v/>
      </c>
      <c r="K895" s="114" t="str">
        <f>+IF(G895=0,"",'Ark1'!U2709)</f>
        <v/>
      </c>
      <c r="L895" s="222" t="str">
        <f>+IF(G895=0,"",'Ark1'!W2709)</f>
        <v/>
      </c>
      <c r="M895" s="222" t="str">
        <f>+IF(G895=0,"",'Ark1'!X2709)</f>
        <v/>
      </c>
      <c r="N895" s="114" t="str">
        <f>+IF(G895=0,"",'Ark1'!Y2709)</f>
        <v/>
      </c>
      <c r="O895" s="116" t="str">
        <f>+IF(G895=0,"",'Ark1'!Z2709)</f>
        <v/>
      </c>
      <c r="P895" s="116" t="str">
        <f t="shared" si="13"/>
        <v/>
      </c>
      <c r="Q895" s="114" t="str">
        <f>+IF(G895=0,"",'Ark1'!T2709)</f>
        <v/>
      </c>
      <c r="R895" s="222" t="str">
        <f>+IF(G895=0,"",'Ark1'!V2709)</f>
        <v/>
      </c>
      <c r="S895" s="32"/>
      <c r="T895" s="35"/>
      <c r="U895" s="35"/>
      <c r="V895" s="35"/>
      <c r="W895" s="35"/>
      <c r="X895" s="35"/>
    </row>
    <row r="896" spans="1:24" x14ac:dyDescent="0.5">
      <c r="A896" s="32"/>
      <c r="B896" s="297" t="str">
        <f>+IF(E896=2012,VLOOKUP(D896,K_navn!$A$2:$C$359,2),"")</f>
        <v/>
      </c>
      <c r="C896" s="297" t="str">
        <f>+IF(E896=2012,VLOOKUP(D896,K_navn!$A$2:$C$359,3),"")</f>
        <v/>
      </c>
      <c r="D896" s="115">
        <f>+'Ark1'!P2710</f>
        <v>3434</v>
      </c>
      <c r="E896" s="115">
        <f>+'Ark1'!C2710</f>
        <v>2013</v>
      </c>
      <c r="F896" s="116" t="str">
        <f>+IF('Ark1'!Q2710=0,"",'Ark1'!Q2710)</f>
        <v/>
      </c>
      <c r="G896" s="116">
        <f>+'Ark1'!R2710</f>
        <v>0</v>
      </c>
      <c r="H896" s="116">
        <f>+'Ark1'!S2710</f>
        <v>0</v>
      </c>
      <c r="I896" s="222" t="str">
        <f>+IF(G896=0,"",'Ark1'!AA2710)</f>
        <v/>
      </c>
      <c r="J896" s="222" t="str">
        <f>+IF(G896=0,"",'Ark1'!AB2710)</f>
        <v/>
      </c>
      <c r="K896" s="114" t="str">
        <f>+IF(G896=0,"",'Ark1'!U2710)</f>
        <v/>
      </c>
      <c r="L896" s="222" t="str">
        <f>+IF(G896=0,"",'Ark1'!W2710)</f>
        <v/>
      </c>
      <c r="M896" s="222" t="str">
        <f>+IF(G896=0,"",'Ark1'!X2710)</f>
        <v/>
      </c>
      <c r="N896" s="114" t="str">
        <f>+IF(G896=0,"",'Ark1'!Y2710)</f>
        <v/>
      </c>
      <c r="O896" s="116" t="str">
        <f>+IF(G896=0,"",'Ark1'!Z2710)</f>
        <v/>
      </c>
      <c r="P896" s="116" t="str">
        <f t="shared" si="13"/>
        <v/>
      </c>
      <c r="Q896" s="114" t="str">
        <f>+IF(G896=0,"",'Ark1'!T2710)</f>
        <v/>
      </c>
      <c r="R896" s="222" t="str">
        <f>+IF(G896=0,"",'Ark1'!V2710)</f>
        <v/>
      </c>
      <c r="S896" s="32"/>
      <c r="T896" s="35"/>
      <c r="U896" s="35"/>
      <c r="V896" s="35"/>
      <c r="W896" s="35"/>
      <c r="X896" s="35"/>
    </row>
    <row r="897" spans="1:24" x14ac:dyDescent="0.5">
      <c r="A897" s="32"/>
      <c r="B897" s="297" t="str">
        <f>+IF(E897=2012,VLOOKUP(D897,K_navn!$A$2:$C$359,2),"")</f>
        <v/>
      </c>
      <c r="C897" s="297" t="str">
        <f>+IF(E897=2012,VLOOKUP(D897,K_navn!$A$2:$C$359,3),"")</f>
        <v/>
      </c>
      <c r="D897" s="115">
        <f>+'Ark1'!P2711</f>
        <v>3434</v>
      </c>
      <c r="E897" s="115">
        <f>+'Ark1'!C2711</f>
        <v>2014</v>
      </c>
      <c r="F897" s="116">
        <f>+IF('Ark1'!Q2711=0,"",'Ark1'!Q2711)</f>
        <v>1</v>
      </c>
      <c r="G897" s="116">
        <f>+'Ark1'!R2711</f>
        <v>120</v>
      </c>
      <c r="H897" s="116">
        <f>+'Ark1'!S2711</f>
        <v>120</v>
      </c>
      <c r="I897" s="222">
        <f>+IF(G897=0,"",'Ark1'!AA2711)</f>
        <v>1.1289867344058704</v>
      </c>
      <c r="J897" s="222">
        <f>+IF(G897=0,"",'Ark1'!AB2711)</f>
        <v>1.1022816349128333</v>
      </c>
      <c r="K897" s="114">
        <f>+IF(G897=0,"",'Ark1'!U2711)</f>
        <v>59.575000000000003</v>
      </c>
      <c r="L897" s="222">
        <f>+IF(G897=0,"",'Ark1'!W2711)</f>
        <v>75.407499999999985</v>
      </c>
      <c r="M897" s="222">
        <f>+IF(G897=0,"",'Ark1'!X2711)</f>
        <v>4.8031268027545284</v>
      </c>
      <c r="N897" s="114">
        <f>+IF(G897=0,"",'Ark1'!Y2711)</f>
        <v>2.4312633889947581</v>
      </c>
      <c r="O897" s="116">
        <f>+IF(G897=0,"",'Ark1'!Z2711)</f>
        <v>-12.710694549211672</v>
      </c>
      <c r="P897" s="116">
        <f t="shared" si="13"/>
        <v>120</v>
      </c>
      <c r="Q897" s="114">
        <f>+IF(G897=0,"",'Ark1'!T2711)</f>
        <v>15.425000000000001</v>
      </c>
      <c r="R897" s="222">
        <f>+IF(G897=0,"",'Ark1'!V2711)</f>
        <v>81.698266522210204</v>
      </c>
      <c r="S897" s="32"/>
      <c r="T897" s="35"/>
      <c r="U897" s="35"/>
      <c r="V897" s="35"/>
      <c r="W897" s="35"/>
      <c r="X897" s="35"/>
    </row>
    <row r="898" spans="1:24" x14ac:dyDescent="0.5">
      <c r="A898" s="32"/>
      <c r="B898" s="297" t="str">
        <f>+IF(E898=2012,VLOOKUP(D898,K_navn!$A$2:$C$359,2),"")</f>
        <v/>
      </c>
      <c r="C898" s="297" t="str">
        <f>+IF(E898=2012,VLOOKUP(D898,K_navn!$A$2:$C$359,3),"")</f>
        <v/>
      </c>
      <c r="D898" s="115">
        <f>+'Ark1'!P2712</f>
        <v>3434</v>
      </c>
      <c r="E898" s="115">
        <f>+'Ark1'!C2712</f>
        <v>2015</v>
      </c>
      <c r="F898" s="116">
        <f>+IF('Ark1'!Q2712=0,"",'Ark1'!Q2712)</f>
        <v>1</v>
      </c>
      <c r="G898" s="116">
        <f>+'Ark1'!R2712</f>
        <v>173</v>
      </c>
      <c r="H898" s="116">
        <f>+'Ark1'!S2712</f>
        <v>173</v>
      </c>
      <c r="I898" s="222">
        <f>+IF(G898=0,"",'Ark1'!AA2712)</f>
        <v>0.45585096571895323</v>
      </c>
      <c r="J898" s="222">
        <f>+IF(G898=0,"",'Ark1'!AB2712)</f>
        <v>0.45205617301836087</v>
      </c>
      <c r="K898" s="114">
        <f>+IF(G898=0,"",'Ark1'!U2712)</f>
        <v>59.456647398843955</v>
      </c>
      <c r="L898" s="222">
        <f>+IF(G898=0,"",'Ark1'!W2712)</f>
        <v>80.029479768786118</v>
      </c>
      <c r="M898" s="222">
        <f>+IF(G898=0,"",'Ark1'!X2712)</f>
        <v>6.2812500381290244</v>
      </c>
      <c r="N898" s="114">
        <f>+IF(G898=0,"",'Ark1'!Y2712)</f>
        <v>2.2333841910957011</v>
      </c>
      <c r="O898" s="116">
        <f>+IF(G898=0,"",'Ark1'!Z2712)</f>
        <v>-20.842413972695923</v>
      </c>
      <c r="P898" s="116">
        <f t="shared" si="13"/>
        <v>173</v>
      </c>
      <c r="Q898" s="114">
        <f>+IF(G898=0,"",'Ark1'!T2712)</f>
        <v>15.38728323699422</v>
      </c>
      <c r="R898" s="222">
        <f>+IF(G898=0,"",'Ark1'!V2712)</f>
        <v>86.705828568565678</v>
      </c>
      <c r="S898" s="32"/>
      <c r="T898" s="35"/>
      <c r="U898" s="35"/>
      <c r="V898" s="35"/>
      <c r="W898" s="35"/>
      <c r="X898" s="35"/>
    </row>
    <row r="899" spans="1:24" x14ac:dyDescent="0.5">
      <c r="A899" s="32"/>
      <c r="B899" s="297" t="str">
        <f>+IF(E899=2012,VLOOKUP(D899,K_navn!$A$2:$C$359,2),"")</f>
        <v/>
      </c>
      <c r="C899" s="297" t="str">
        <f>+IF(E899=2012,VLOOKUP(D899,K_navn!$A$2:$C$359,3),"")</f>
        <v/>
      </c>
      <c r="D899" s="115">
        <f>+'Ark1'!P2713</f>
        <v>3434</v>
      </c>
      <c r="E899" s="115">
        <f>+'Ark1'!C2713</f>
        <v>2016</v>
      </c>
      <c r="F899" s="116">
        <f>+IF('Ark1'!Q2713=0,"",'Ark1'!Q2713)</f>
        <v>1</v>
      </c>
      <c r="G899" s="116">
        <f>+'Ark1'!R2713</f>
        <v>29</v>
      </c>
      <c r="H899" s="116">
        <f>+'Ark1'!S2713</f>
        <v>29</v>
      </c>
      <c r="I899" s="222">
        <f>+IF(G899=0,"",'Ark1'!AA2713)</f>
        <v>6.1838962811327211E-2</v>
      </c>
      <c r="J899" s="222">
        <f>+IF(G899=0,"",'Ark1'!AB2713)</f>
        <v>6.4135362417541406E-2</v>
      </c>
      <c r="K899" s="114">
        <f>+IF(G899=0,"",'Ark1'!U2713)</f>
        <v>58.51724137931032</v>
      </c>
      <c r="L899" s="222">
        <f>+IF(G899=0,"",'Ark1'!W2713)</f>
        <v>84.489655172413805</v>
      </c>
      <c r="M899" s="222">
        <f>+IF(G899=0,"",'Ark1'!X2713)</f>
        <v>5.590715507079171</v>
      </c>
      <c r="N899" s="114">
        <f>+IF(G899=0,"",'Ark1'!Y2713)</f>
        <v>2.2685357521930327</v>
      </c>
      <c r="O899" s="116">
        <f>+IF(G899=0,"",'Ark1'!Z2713)</f>
        <v>-3.7914220364278255</v>
      </c>
      <c r="P899" s="116">
        <f t="shared" si="13"/>
        <v>29</v>
      </c>
      <c r="Q899" s="114">
        <f>+IF(G899=0,"",'Ark1'!T2713)</f>
        <v>14.72413793103448</v>
      </c>
      <c r="R899" s="222">
        <f>+IF(G899=0,"",'Ark1'!V2713)</f>
        <v>91.538087944110302</v>
      </c>
      <c r="S899" s="32"/>
      <c r="T899" s="35"/>
      <c r="U899" s="35"/>
      <c r="V899" s="35"/>
      <c r="W899" s="35"/>
      <c r="X899" s="35"/>
    </row>
    <row r="900" spans="1:24" x14ac:dyDescent="0.5">
      <c r="A900" s="32"/>
      <c r="B900" s="297" t="str">
        <f>+IF(E900=2012,VLOOKUP(D900,K_navn!$A$2:$C$359,2),"")</f>
        <v/>
      </c>
      <c r="C900" s="297" t="str">
        <f>+IF(E900=2012,VLOOKUP(D900,K_navn!$A$2:$C$359,3),"")</f>
        <v/>
      </c>
      <c r="D900" s="115">
        <f>+'Ark1'!P2714</f>
        <v>3434</v>
      </c>
      <c r="E900" s="115">
        <f>+'Ark1'!C2714</f>
        <v>2017</v>
      </c>
      <c r="F900" s="116" t="str">
        <f>+IF('Ark1'!Q2714=0,"",'Ark1'!Q2714)</f>
        <v/>
      </c>
      <c r="G900" s="116">
        <f>+'Ark1'!R2714</f>
        <v>0</v>
      </c>
      <c r="H900" s="116">
        <f>+'Ark1'!S2714</f>
        <v>0</v>
      </c>
      <c r="I900" s="222" t="str">
        <f>+IF(G900=0,"",'Ark1'!AA2714)</f>
        <v/>
      </c>
      <c r="J900" s="222" t="str">
        <f>+IF(G900=0,"",'Ark1'!AB2714)</f>
        <v/>
      </c>
      <c r="K900" s="114" t="str">
        <f>+IF(G900=0,"",'Ark1'!U2714)</f>
        <v/>
      </c>
      <c r="L900" s="222" t="str">
        <f>+IF(G900=0,"",'Ark1'!W2714)</f>
        <v/>
      </c>
      <c r="M900" s="222" t="str">
        <f>+IF(G900=0,"",'Ark1'!X2714)</f>
        <v/>
      </c>
      <c r="N900" s="114" t="str">
        <f>+IF(G900=0,"",'Ark1'!Y2714)</f>
        <v/>
      </c>
      <c r="O900" s="116" t="str">
        <f>+IF(G900=0,"",'Ark1'!Z2714)</f>
        <v/>
      </c>
      <c r="P900" s="116" t="str">
        <f t="shared" si="13"/>
        <v/>
      </c>
      <c r="Q900" s="114" t="str">
        <f>+IF(G900=0,"",'Ark1'!T2714)</f>
        <v/>
      </c>
      <c r="R900" s="222" t="str">
        <f>+IF(G900=0,"",'Ark1'!V2714)</f>
        <v/>
      </c>
      <c r="S900" s="32"/>
      <c r="T900" s="35"/>
      <c r="U900" s="35"/>
      <c r="V900" s="35"/>
      <c r="W900" s="35"/>
      <c r="X900" s="35"/>
    </row>
    <row r="901" spans="1:24" x14ac:dyDescent="0.5">
      <c r="A901" s="32"/>
      <c r="B901" s="297" t="str">
        <f>+IF(E901=2012,VLOOKUP(D901,K_navn!$A$2:$C$359,2),"")</f>
        <v/>
      </c>
      <c r="C901" s="297" t="str">
        <f>+IF(E901=2012,VLOOKUP(D901,K_navn!$A$2:$C$359,3),"")</f>
        <v/>
      </c>
      <c r="D901" s="115">
        <f>+'Ark1'!P2715</f>
        <v>3434</v>
      </c>
      <c r="E901" s="115">
        <f>+'Ark1'!C2715</f>
        <v>2018</v>
      </c>
      <c r="F901" s="116" t="str">
        <f>+IF('Ark1'!Q2715=0,"",'Ark1'!Q2715)</f>
        <v/>
      </c>
      <c r="G901" s="116">
        <f>+'Ark1'!R2715</f>
        <v>0</v>
      </c>
      <c r="H901" s="116">
        <f>+'Ark1'!S2715</f>
        <v>0</v>
      </c>
      <c r="I901" s="222" t="str">
        <f>+IF(G901=0,"",'Ark1'!AA2715)</f>
        <v/>
      </c>
      <c r="J901" s="222" t="str">
        <f>+IF(G901=0,"",'Ark1'!AB2715)</f>
        <v/>
      </c>
      <c r="K901" s="114" t="str">
        <f>+IF(G901=0,"",'Ark1'!U2715)</f>
        <v/>
      </c>
      <c r="L901" s="222" t="str">
        <f>+IF(G901=0,"",'Ark1'!W2715)</f>
        <v/>
      </c>
      <c r="M901" s="222" t="str">
        <f>+IF(G901=0,"",'Ark1'!X2715)</f>
        <v/>
      </c>
      <c r="N901" s="114" t="str">
        <f>+IF(G901=0,"",'Ark1'!Y2715)</f>
        <v/>
      </c>
      <c r="O901" s="116" t="str">
        <f>+IF(G901=0,"",'Ark1'!Z2715)</f>
        <v/>
      </c>
      <c r="P901" s="116" t="str">
        <f t="shared" si="13"/>
        <v/>
      </c>
      <c r="Q901" s="114" t="str">
        <f>+IF(G901=0,"",'Ark1'!T2715)</f>
        <v/>
      </c>
      <c r="R901" s="222" t="str">
        <f>+IF(G901=0,"",'Ark1'!V2715)</f>
        <v/>
      </c>
      <c r="S901" s="32"/>
      <c r="T901" s="35"/>
      <c r="U901" s="35"/>
      <c r="V901" s="35"/>
      <c r="W901" s="35"/>
      <c r="X901" s="35"/>
    </row>
    <row r="902" spans="1:24" x14ac:dyDescent="0.5">
      <c r="A902" s="32"/>
      <c r="B902" s="297" t="str">
        <f>+IF(E902=2012,VLOOKUP(D902,K_navn!$A$2:$C$359,2),"")</f>
        <v/>
      </c>
      <c r="C902" s="297" t="str">
        <f>+IF(E902=2012,VLOOKUP(D902,K_navn!$A$2:$C$359,3),"")</f>
        <v/>
      </c>
      <c r="D902" s="115">
        <f>+'Ark1'!P2716</f>
        <v>3434</v>
      </c>
      <c r="E902" s="115">
        <f>+'Ark1'!C2716</f>
        <v>2019</v>
      </c>
      <c r="F902" s="116" t="str">
        <f>+IF('Ark1'!Q2716=0,"",'Ark1'!Q2716)</f>
        <v/>
      </c>
      <c r="G902" s="116">
        <f>+'Ark1'!R2716</f>
        <v>0</v>
      </c>
      <c r="H902" s="116">
        <f>+'Ark1'!S2716</f>
        <v>0</v>
      </c>
      <c r="I902" s="222" t="str">
        <f>+IF(G902=0,"",'Ark1'!AA2716)</f>
        <v/>
      </c>
      <c r="J902" s="222" t="str">
        <f>+IF(G902=0,"",'Ark1'!AB2716)</f>
        <v/>
      </c>
      <c r="K902" s="114" t="str">
        <f>+IF(G902=0,"",'Ark1'!U2716)</f>
        <v/>
      </c>
      <c r="L902" s="222" t="str">
        <f>+IF(G902=0,"",'Ark1'!W2716)</f>
        <v/>
      </c>
      <c r="M902" s="222" t="str">
        <f>+IF(G902=0,"",'Ark1'!X2716)</f>
        <v/>
      </c>
      <c r="N902" s="114" t="str">
        <f>+IF(G902=0,"",'Ark1'!Y2716)</f>
        <v/>
      </c>
      <c r="O902" s="116" t="str">
        <f>+IF(G902=0,"",'Ark1'!Z2716)</f>
        <v/>
      </c>
      <c r="P902" s="116" t="str">
        <f t="shared" si="13"/>
        <v/>
      </c>
      <c r="Q902" s="114" t="str">
        <f>+IF(G902=0,"",'Ark1'!T2716)</f>
        <v/>
      </c>
      <c r="R902" s="222" t="str">
        <f>+IF(G902=0,"",'Ark1'!V2716)</f>
        <v/>
      </c>
      <c r="S902" s="32"/>
      <c r="T902" s="35"/>
      <c r="U902" s="35"/>
      <c r="V902" s="35"/>
      <c r="W902" s="35"/>
      <c r="X902" s="35"/>
    </row>
    <row r="903" spans="1:24" x14ac:dyDescent="0.5">
      <c r="A903" s="32"/>
      <c r="B903" s="297" t="str">
        <f>+IF(E903=2012,VLOOKUP(D903,K_navn!$A$2:$C$359,2),"")</f>
        <v/>
      </c>
      <c r="C903" s="297" t="str">
        <f>+IF(E903=2012,VLOOKUP(D903,K_navn!$A$2:$C$359,3),"")</f>
        <v/>
      </c>
      <c r="D903" s="115">
        <f>+'Ark1'!P2717</f>
        <v>3434</v>
      </c>
      <c r="E903" s="115">
        <f>+'Ark1'!C2717</f>
        <v>2020</v>
      </c>
      <c r="F903" s="116" t="str">
        <f>+IF('Ark1'!Q2717=0,"",'Ark1'!Q2717)</f>
        <v/>
      </c>
      <c r="G903" s="116">
        <f>+'Ark1'!R2717</f>
        <v>0</v>
      </c>
      <c r="H903" s="116">
        <f>+'Ark1'!S2717</f>
        <v>0</v>
      </c>
      <c r="I903" s="222" t="str">
        <f>+IF(G903=0,"",'Ark1'!AA2717)</f>
        <v/>
      </c>
      <c r="J903" s="222" t="str">
        <f>+IF(G903=0,"",'Ark1'!AB2717)</f>
        <v/>
      </c>
      <c r="K903" s="114" t="str">
        <f>+IF(G903=0,"",'Ark1'!U2717)</f>
        <v/>
      </c>
      <c r="L903" s="222" t="str">
        <f>+IF(G903=0,"",'Ark1'!W2717)</f>
        <v/>
      </c>
      <c r="M903" s="222" t="str">
        <f>+IF(G903=0,"",'Ark1'!X2717)</f>
        <v/>
      </c>
      <c r="N903" s="114" t="str">
        <f>+IF(G903=0,"",'Ark1'!Y2717)</f>
        <v/>
      </c>
      <c r="O903" s="116" t="str">
        <f>+IF(G903=0,"",'Ark1'!Z2717)</f>
        <v/>
      </c>
      <c r="P903" s="116" t="str">
        <f t="shared" si="13"/>
        <v/>
      </c>
      <c r="Q903" s="114" t="str">
        <f>+IF(G903=0,"",'Ark1'!T2717)</f>
        <v/>
      </c>
      <c r="R903" s="222" t="str">
        <f>+IF(G903=0,"",'Ark1'!V2717)</f>
        <v/>
      </c>
      <c r="S903" s="32"/>
      <c r="T903" s="35"/>
      <c r="U903" s="35"/>
      <c r="V903" s="35"/>
      <c r="W903" s="35"/>
      <c r="X903" s="35"/>
    </row>
    <row r="904" spans="1:24" x14ac:dyDescent="0.5">
      <c r="A904" s="32"/>
      <c r="B904" s="297" t="str">
        <f>+IF(E904=2012,VLOOKUP(D904,K_navn!$A$2:$C$359,2),"")</f>
        <v/>
      </c>
      <c r="C904" s="297" t="str">
        <f>+IF(E904=2012,VLOOKUP(D904,K_navn!$A$2:$C$359,3),"")</f>
        <v/>
      </c>
      <c r="D904" s="115">
        <f>+'Ark1'!P2718</f>
        <v>3434</v>
      </c>
      <c r="E904" s="115">
        <f>+'Ark1'!C2718</f>
        <v>2021</v>
      </c>
      <c r="F904" s="116" t="str">
        <f>+IF('Ark1'!Q2718=0,"",'Ark1'!Q2718)</f>
        <v/>
      </c>
      <c r="G904" s="116">
        <f>+'Ark1'!R2718</f>
        <v>0</v>
      </c>
      <c r="H904" s="116">
        <f>+'Ark1'!S2718</f>
        <v>0</v>
      </c>
      <c r="I904" s="222" t="str">
        <f>+IF(G904=0,"",'Ark1'!AA2718)</f>
        <v/>
      </c>
      <c r="J904" s="222" t="str">
        <f>+IF(G904=0,"",'Ark1'!AB2718)</f>
        <v/>
      </c>
      <c r="K904" s="114" t="str">
        <f>+IF(G904=0,"",'Ark1'!U2718)</f>
        <v/>
      </c>
      <c r="L904" s="222" t="str">
        <f>+IF(G904=0,"",'Ark1'!W2718)</f>
        <v/>
      </c>
      <c r="M904" s="222" t="str">
        <f>+IF(G904=0,"",'Ark1'!X2718)</f>
        <v/>
      </c>
      <c r="N904" s="114" t="str">
        <f>+IF(G904=0,"",'Ark1'!Y2718)</f>
        <v/>
      </c>
      <c r="O904" s="116" t="str">
        <f>+IF(G904=0,"",'Ark1'!Z2718)</f>
        <v/>
      </c>
      <c r="P904" s="116" t="str">
        <f t="shared" si="13"/>
        <v/>
      </c>
      <c r="Q904" s="114" t="str">
        <f>+IF(G904=0,"",'Ark1'!T2718)</f>
        <v/>
      </c>
      <c r="R904" s="222" t="str">
        <f>+IF(G904=0,"",'Ark1'!V2718)</f>
        <v/>
      </c>
      <c r="S904" s="32"/>
      <c r="T904" s="35"/>
      <c r="U904" s="35"/>
      <c r="V904" s="35"/>
      <c r="W904" s="35"/>
      <c r="X904" s="35"/>
    </row>
    <row r="905" spans="1:24" x14ac:dyDescent="0.5">
      <c r="A905" s="32"/>
      <c r="B905" s="297" t="str">
        <f>+IF(E905=2012,VLOOKUP(D905,K_navn!$A$2:$C$359,2),"")</f>
        <v/>
      </c>
      <c r="C905" s="297" t="str">
        <f>+IF(E905=2012,VLOOKUP(D905,K_navn!$A$2:$C$359,3),"")</f>
        <v/>
      </c>
      <c r="D905" s="115">
        <f>+'Ark1'!P2719</f>
        <v>3434</v>
      </c>
      <c r="E905" s="115">
        <f>+'Ark1'!C2719</f>
        <v>2022</v>
      </c>
      <c r="F905" s="116">
        <f>+IF('Ark1'!Q2719=0,"",'Ark1'!Q2719)</f>
        <v>2</v>
      </c>
      <c r="G905" s="116">
        <f>+'Ark1'!R2719</f>
        <v>4</v>
      </c>
      <c r="H905" s="116">
        <f>+'Ark1'!S2719</f>
        <v>4</v>
      </c>
      <c r="I905" s="222">
        <f>+IF(G905=0,"",'Ark1'!AA2719)</f>
        <v>1.3886478042006599E-2</v>
      </c>
      <c r="J905" s="222">
        <f>+IF(G905=0,"",'Ark1'!AB2719)</f>
        <v>1.53181779258911E-2</v>
      </c>
      <c r="K905" s="114">
        <f>+IF(G905=0,"",'Ark1'!U2719)</f>
        <v>52.75</v>
      </c>
      <c r="L905" s="222">
        <f>+IF(G905=0,"",'Ark1'!W2719)</f>
        <v>94.600000000000023</v>
      </c>
      <c r="M905" s="222">
        <f>+IF(G905=0,"",'Ark1'!X2719)</f>
        <v>3.4249087579086774</v>
      </c>
      <c r="N905" s="114">
        <f>+IF(G905=0,"",'Ark1'!Y2719)</f>
        <v>2.0463381929681126</v>
      </c>
      <c r="O905" s="116">
        <f>+IF(G905=0,"",'Ark1'!Z2719)</f>
        <v>-44.588576292080575</v>
      </c>
      <c r="P905" s="116">
        <f t="shared" si="13"/>
        <v>2</v>
      </c>
      <c r="Q905" s="114">
        <f>+IF(G905=0,"",'Ark1'!T2719)</f>
        <v>11.75</v>
      </c>
      <c r="R905" s="222">
        <f>+IF(G905=0,"",'Ark1'!V2719)</f>
        <v>102.49187432286024</v>
      </c>
      <c r="S905" s="32"/>
      <c r="T905" s="35"/>
      <c r="U905" s="35"/>
      <c r="V905" s="35"/>
      <c r="W905" s="35"/>
      <c r="X905" s="35"/>
    </row>
    <row r="906" spans="1:24" x14ac:dyDescent="0.5">
      <c r="A906" s="32"/>
      <c r="B906" s="297" t="str">
        <f>+IF(E906=2012,VLOOKUP(D906,K_navn!$A$2:$C$359,2),"")</f>
        <v>Vågå</v>
      </c>
      <c r="C906" s="297" t="str">
        <f>+IF(E906=2012,VLOOKUP(D906,K_navn!$A$2:$C$359,3),"")</f>
        <v>Innlandet</v>
      </c>
      <c r="D906" s="115">
        <f>+'Ark1'!P2720</f>
        <v>3435</v>
      </c>
      <c r="E906" s="115">
        <f>+'Ark1'!C2720</f>
        <v>2012</v>
      </c>
      <c r="F906" s="116" t="str">
        <f>+IF('Ark1'!Q2720=0,"",'Ark1'!Q2720)</f>
        <v/>
      </c>
      <c r="G906" s="116">
        <f>+'Ark1'!R2720</f>
        <v>0</v>
      </c>
      <c r="H906" s="116">
        <f>+'Ark1'!S2720</f>
        <v>0</v>
      </c>
      <c r="I906" s="222" t="str">
        <f>+IF(G906=0,"",'Ark1'!AA2720)</f>
        <v/>
      </c>
      <c r="J906" s="222" t="str">
        <f>+IF(G906=0,"",'Ark1'!AB2720)</f>
        <v/>
      </c>
      <c r="K906" s="114" t="str">
        <f>+IF(G906=0,"",'Ark1'!U2720)</f>
        <v/>
      </c>
      <c r="L906" s="222" t="str">
        <f>+IF(G906=0,"",'Ark1'!W2720)</f>
        <v/>
      </c>
      <c r="M906" s="222" t="str">
        <f>+IF(G906=0,"",'Ark1'!X2720)</f>
        <v/>
      </c>
      <c r="N906" s="114" t="str">
        <f>+IF(G906=0,"",'Ark1'!Y2720)</f>
        <v/>
      </c>
      <c r="O906" s="116" t="str">
        <f>+IF(G906=0,"",'Ark1'!Z2720)</f>
        <v/>
      </c>
      <c r="P906" s="116" t="str">
        <f t="shared" si="13"/>
        <v/>
      </c>
      <c r="Q906" s="114" t="str">
        <f>+IF(G906=0,"",'Ark1'!T2720)</f>
        <v/>
      </c>
      <c r="R906" s="222" t="str">
        <f>+IF(G906=0,"",'Ark1'!V2720)</f>
        <v/>
      </c>
      <c r="S906" s="32"/>
      <c r="T906" s="35"/>
      <c r="U906" s="35"/>
      <c r="V906" s="35"/>
      <c r="W906" s="35"/>
      <c r="X906" s="35"/>
    </row>
    <row r="907" spans="1:24" x14ac:dyDescent="0.5">
      <c r="A907" s="32"/>
      <c r="B907" s="297" t="str">
        <f>+IF(E907=2012,VLOOKUP(D907,K_navn!$A$2:$C$359,2),"")</f>
        <v/>
      </c>
      <c r="C907" s="297" t="str">
        <f>+IF(E907=2012,VLOOKUP(D907,K_navn!$A$2:$C$359,3),"")</f>
        <v/>
      </c>
      <c r="D907" s="115">
        <f>+'Ark1'!P2721</f>
        <v>3435</v>
      </c>
      <c r="E907" s="115">
        <f>+'Ark1'!C2721</f>
        <v>2013</v>
      </c>
      <c r="F907" s="116" t="str">
        <f>+IF('Ark1'!Q2721=0,"",'Ark1'!Q2721)</f>
        <v/>
      </c>
      <c r="G907" s="116">
        <f>+'Ark1'!R2721</f>
        <v>0</v>
      </c>
      <c r="H907" s="116">
        <f>+'Ark1'!S2721</f>
        <v>0</v>
      </c>
      <c r="I907" s="222" t="str">
        <f>+IF(G907=0,"",'Ark1'!AA2721)</f>
        <v/>
      </c>
      <c r="J907" s="222" t="str">
        <f>+IF(G907=0,"",'Ark1'!AB2721)</f>
        <v/>
      </c>
      <c r="K907" s="114" t="str">
        <f>+IF(G907=0,"",'Ark1'!U2721)</f>
        <v/>
      </c>
      <c r="L907" s="222" t="str">
        <f>+IF(G907=0,"",'Ark1'!W2721)</f>
        <v/>
      </c>
      <c r="M907" s="222" t="str">
        <f>+IF(G907=0,"",'Ark1'!X2721)</f>
        <v/>
      </c>
      <c r="N907" s="114" t="str">
        <f>+IF(G907=0,"",'Ark1'!Y2721)</f>
        <v/>
      </c>
      <c r="O907" s="116" t="str">
        <f>+IF(G907=0,"",'Ark1'!Z2721)</f>
        <v/>
      </c>
      <c r="P907" s="116" t="str">
        <f t="shared" si="13"/>
        <v/>
      </c>
      <c r="Q907" s="114" t="str">
        <f>+IF(G907=0,"",'Ark1'!T2721)</f>
        <v/>
      </c>
      <c r="R907" s="222" t="str">
        <f>+IF(G907=0,"",'Ark1'!V2721)</f>
        <v/>
      </c>
      <c r="S907" s="32"/>
      <c r="T907" s="35"/>
      <c r="U907" s="35"/>
      <c r="V907" s="35"/>
      <c r="W907" s="35"/>
      <c r="X907" s="35"/>
    </row>
    <row r="908" spans="1:24" x14ac:dyDescent="0.5">
      <c r="A908" s="32"/>
      <c r="B908" s="297" t="str">
        <f>+IF(E908=2012,VLOOKUP(D908,K_navn!$A$2:$C$359,2),"")</f>
        <v/>
      </c>
      <c r="C908" s="297" t="str">
        <f>+IF(E908=2012,VLOOKUP(D908,K_navn!$A$2:$C$359,3),"")</f>
        <v/>
      </c>
      <c r="D908" s="115">
        <f>+'Ark1'!P2722</f>
        <v>3435</v>
      </c>
      <c r="E908" s="115">
        <f>+'Ark1'!C2722</f>
        <v>2014</v>
      </c>
      <c r="F908" s="116" t="str">
        <f>+IF('Ark1'!Q2722=0,"",'Ark1'!Q2722)</f>
        <v/>
      </c>
      <c r="G908" s="116">
        <f>+'Ark1'!R2722</f>
        <v>0</v>
      </c>
      <c r="H908" s="116">
        <f>+'Ark1'!S2722</f>
        <v>0</v>
      </c>
      <c r="I908" s="222" t="str">
        <f>+IF(G908=0,"",'Ark1'!AA2722)</f>
        <v/>
      </c>
      <c r="J908" s="222" t="str">
        <f>+IF(G908=0,"",'Ark1'!AB2722)</f>
        <v/>
      </c>
      <c r="K908" s="114" t="str">
        <f>+IF(G908=0,"",'Ark1'!U2722)</f>
        <v/>
      </c>
      <c r="L908" s="222" t="str">
        <f>+IF(G908=0,"",'Ark1'!W2722)</f>
        <v/>
      </c>
      <c r="M908" s="222" t="str">
        <f>+IF(G908=0,"",'Ark1'!X2722)</f>
        <v/>
      </c>
      <c r="N908" s="114" t="str">
        <f>+IF(G908=0,"",'Ark1'!Y2722)</f>
        <v/>
      </c>
      <c r="O908" s="116" t="str">
        <f>+IF(G908=0,"",'Ark1'!Z2722)</f>
        <v/>
      </c>
      <c r="P908" s="116" t="str">
        <f t="shared" si="13"/>
        <v/>
      </c>
      <c r="Q908" s="114" t="str">
        <f>+IF(G908=0,"",'Ark1'!T2722)</f>
        <v/>
      </c>
      <c r="R908" s="222" t="str">
        <f>+IF(G908=0,"",'Ark1'!V2722)</f>
        <v/>
      </c>
      <c r="S908" s="32"/>
      <c r="T908" s="35"/>
      <c r="U908" s="35"/>
      <c r="V908" s="35"/>
      <c r="W908" s="35"/>
      <c r="X908" s="35"/>
    </row>
    <row r="909" spans="1:24" x14ac:dyDescent="0.5">
      <c r="A909" s="32"/>
      <c r="B909" s="297" t="str">
        <f>+IF(E909=2012,VLOOKUP(D909,K_navn!$A$2:$C$359,2),"")</f>
        <v/>
      </c>
      <c r="C909" s="297" t="str">
        <f>+IF(E909=2012,VLOOKUP(D909,K_navn!$A$2:$C$359,3),"")</f>
        <v/>
      </c>
      <c r="D909" s="115">
        <f>+'Ark1'!P2723</f>
        <v>3435</v>
      </c>
      <c r="E909" s="115">
        <f>+'Ark1'!C2723</f>
        <v>2015</v>
      </c>
      <c r="F909" s="116" t="str">
        <f>+IF('Ark1'!Q2723=0,"",'Ark1'!Q2723)</f>
        <v/>
      </c>
      <c r="G909" s="116">
        <f>+'Ark1'!R2723</f>
        <v>0</v>
      </c>
      <c r="H909" s="116">
        <f>+'Ark1'!S2723</f>
        <v>0</v>
      </c>
      <c r="I909" s="222" t="str">
        <f>+IF(G909=0,"",'Ark1'!AA2723)</f>
        <v/>
      </c>
      <c r="J909" s="222" t="str">
        <f>+IF(G909=0,"",'Ark1'!AB2723)</f>
        <v/>
      </c>
      <c r="K909" s="114" t="str">
        <f>+IF(G909=0,"",'Ark1'!U2723)</f>
        <v/>
      </c>
      <c r="L909" s="222" t="str">
        <f>+IF(G909=0,"",'Ark1'!W2723)</f>
        <v/>
      </c>
      <c r="M909" s="222" t="str">
        <f>+IF(G909=0,"",'Ark1'!X2723)</f>
        <v/>
      </c>
      <c r="N909" s="114" t="str">
        <f>+IF(G909=0,"",'Ark1'!Y2723)</f>
        <v/>
      </c>
      <c r="O909" s="116" t="str">
        <f>+IF(G909=0,"",'Ark1'!Z2723)</f>
        <v/>
      </c>
      <c r="P909" s="116" t="str">
        <f t="shared" si="13"/>
        <v/>
      </c>
      <c r="Q909" s="114" t="str">
        <f>+IF(G909=0,"",'Ark1'!T2723)</f>
        <v/>
      </c>
      <c r="R909" s="222" t="str">
        <f>+IF(G909=0,"",'Ark1'!V2723)</f>
        <v/>
      </c>
      <c r="S909" s="32"/>
      <c r="T909" s="35"/>
      <c r="U909" s="35"/>
      <c r="V909" s="35"/>
      <c r="W909" s="35"/>
      <c r="X909" s="35"/>
    </row>
    <row r="910" spans="1:24" x14ac:dyDescent="0.5">
      <c r="A910" s="32"/>
      <c r="B910" s="297" t="str">
        <f>+IF(E910=2012,VLOOKUP(D910,K_navn!$A$2:$C$359,2),"")</f>
        <v/>
      </c>
      <c r="C910" s="297" t="str">
        <f>+IF(E910=2012,VLOOKUP(D910,K_navn!$A$2:$C$359,3),"")</f>
        <v/>
      </c>
      <c r="D910" s="115">
        <f>+'Ark1'!P2724</f>
        <v>3435</v>
      </c>
      <c r="E910" s="115">
        <f>+'Ark1'!C2724</f>
        <v>2016</v>
      </c>
      <c r="F910" s="116" t="str">
        <f>+IF('Ark1'!Q2724=0,"",'Ark1'!Q2724)</f>
        <v/>
      </c>
      <c r="G910" s="116">
        <f>+'Ark1'!R2724</f>
        <v>0</v>
      </c>
      <c r="H910" s="116">
        <f>+'Ark1'!S2724</f>
        <v>0</v>
      </c>
      <c r="I910" s="222" t="str">
        <f>+IF(G910=0,"",'Ark1'!AA2724)</f>
        <v/>
      </c>
      <c r="J910" s="222" t="str">
        <f>+IF(G910=0,"",'Ark1'!AB2724)</f>
        <v/>
      </c>
      <c r="K910" s="114" t="str">
        <f>+IF(G910=0,"",'Ark1'!U2724)</f>
        <v/>
      </c>
      <c r="L910" s="222" t="str">
        <f>+IF(G910=0,"",'Ark1'!W2724)</f>
        <v/>
      </c>
      <c r="M910" s="222" t="str">
        <f>+IF(G910=0,"",'Ark1'!X2724)</f>
        <v/>
      </c>
      <c r="N910" s="114" t="str">
        <f>+IF(G910=0,"",'Ark1'!Y2724)</f>
        <v/>
      </c>
      <c r="O910" s="116" t="str">
        <f>+IF(G910=0,"",'Ark1'!Z2724)</f>
        <v/>
      </c>
      <c r="P910" s="116" t="str">
        <f t="shared" si="13"/>
        <v/>
      </c>
      <c r="Q910" s="114" t="str">
        <f>+IF(G910=0,"",'Ark1'!T2724)</f>
        <v/>
      </c>
      <c r="R910" s="222" t="str">
        <f>+IF(G910=0,"",'Ark1'!V2724)</f>
        <v/>
      </c>
      <c r="S910" s="32"/>
      <c r="T910" s="35"/>
      <c r="U910" s="35"/>
      <c r="V910" s="35"/>
      <c r="W910" s="35"/>
      <c r="X910" s="35"/>
    </row>
    <row r="911" spans="1:24" x14ac:dyDescent="0.5">
      <c r="A911" s="32"/>
      <c r="B911" s="297" t="str">
        <f>+IF(E911=2012,VLOOKUP(D911,K_navn!$A$2:$C$359,2),"")</f>
        <v/>
      </c>
      <c r="C911" s="297" t="str">
        <f>+IF(E911=2012,VLOOKUP(D911,K_navn!$A$2:$C$359,3),"")</f>
        <v/>
      </c>
      <c r="D911" s="115">
        <f>+'Ark1'!P2725</f>
        <v>3435</v>
      </c>
      <c r="E911" s="115">
        <f>+'Ark1'!C2725</f>
        <v>2017</v>
      </c>
      <c r="F911" s="116" t="str">
        <f>+IF('Ark1'!Q2725=0,"",'Ark1'!Q2725)</f>
        <v/>
      </c>
      <c r="G911" s="116">
        <f>+'Ark1'!R2725</f>
        <v>0</v>
      </c>
      <c r="H911" s="116">
        <f>+'Ark1'!S2725</f>
        <v>0</v>
      </c>
      <c r="I911" s="222" t="str">
        <f>+IF(G911=0,"",'Ark1'!AA2725)</f>
        <v/>
      </c>
      <c r="J911" s="222" t="str">
        <f>+IF(G911=0,"",'Ark1'!AB2725)</f>
        <v/>
      </c>
      <c r="K911" s="114" t="str">
        <f>+IF(G911=0,"",'Ark1'!U2725)</f>
        <v/>
      </c>
      <c r="L911" s="222" t="str">
        <f>+IF(G911=0,"",'Ark1'!W2725)</f>
        <v/>
      </c>
      <c r="M911" s="222" t="str">
        <f>+IF(G911=0,"",'Ark1'!X2725)</f>
        <v/>
      </c>
      <c r="N911" s="114" t="str">
        <f>+IF(G911=0,"",'Ark1'!Y2725)</f>
        <v/>
      </c>
      <c r="O911" s="116" t="str">
        <f>+IF(G911=0,"",'Ark1'!Z2725)</f>
        <v/>
      </c>
      <c r="P911" s="116" t="str">
        <f t="shared" si="13"/>
        <v/>
      </c>
      <c r="Q911" s="114" t="str">
        <f>+IF(G911=0,"",'Ark1'!T2725)</f>
        <v/>
      </c>
      <c r="R911" s="222" t="str">
        <f>+IF(G911=0,"",'Ark1'!V2725)</f>
        <v/>
      </c>
      <c r="S911" s="32"/>
      <c r="T911" s="35"/>
      <c r="U911" s="35"/>
      <c r="V911" s="35"/>
      <c r="W911" s="35"/>
      <c r="X911" s="35"/>
    </row>
    <row r="912" spans="1:24" x14ac:dyDescent="0.5">
      <c r="A912" s="32"/>
      <c r="B912" s="297" t="str">
        <f>+IF(E912=2012,VLOOKUP(D912,K_navn!$A$2:$C$359,2),"")</f>
        <v/>
      </c>
      <c r="C912" s="297" t="str">
        <f>+IF(E912=2012,VLOOKUP(D912,K_navn!$A$2:$C$359,3),"")</f>
        <v/>
      </c>
      <c r="D912" s="115">
        <f>+'Ark1'!P2726</f>
        <v>3435</v>
      </c>
      <c r="E912" s="115">
        <f>+'Ark1'!C2726</f>
        <v>2018</v>
      </c>
      <c r="F912" s="116" t="str">
        <f>+IF('Ark1'!Q2726=0,"",'Ark1'!Q2726)</f>
        <v/>
      </c>
      <c r="G912" s="116">
        <f>+'Ark1'!R2726</f>
        <v>0</v>
      </c>
      <c r="H912" s="116">
        <f>+'Ark1'!S2726</f>
        <v>0</v>
      </c>
      <c r="I912" s="222" t="str">
        <f>+IF(G912=0,"",'Ark1'!AA2726)</f>
        <v/>
      </c>
      <c r="J912" s="222" t="str">
        <f>+IF(G912=0,"",'Ark1'!AB2726)</f>
        <v/>
      </c>
      <c r="K912" s="114" t="str">
        <f>+IF(G912=0,"",'Ark1'!U2726)</f>
        <v/>
      </c>
      <c r="L912" s="222" t="str">
        <f>+IF(G912=0,"",'Ark1'!W2726)</f>
        <v/>
      </c>
      <c r="M912" s="222" t="str">
        <f>+IF(G912=0,"",'Ark1'!X2726)</f>
        <v/>
      </c>
      <c r="N912" s="114" t="str">
        <f>+IF(G912=0,"",'Ark1'!Y2726)</f>
        <v/>
      </c>
      <c r="O912" s="116" t="str">
        <f>+IF(G912=0,"",'Ark1'!Z2726)</f>
        <v/>
      </c>
      <c r="P912" s="116" t="str">
        <f t="shared" si="13"/>
        <v/>
      </c>
      <c r="Q912" s="114" t="str">
        <f>+IF(G912=0,"",'Ark1'!T2726)</f>
        <v/>
      </c>
      <c r="R912" s="222" t="str">
        <f>+IF(G912=0,"",'Ark1'!V2726)</f>
        <v/>
      </c>
      <c r="S912" s="32"/>
      <c r="T912" s="35"/>
      <c r="U912" s="35"/>
      <c r="V912" s="35"/>
      <c r="W912" s="35"/>
      <c r="X912" s="35"/>
    </row>
    <row r="913" spans="1:24" x14ac:dyDescent="0.5">
      <c r="A913" s="32"/>
      <c r="B913" s="297" t="str">
        <f>+IF(E913=2012,VLOOKUP(D913,K_navn!$A$2:$C$359,2),"")</f>
        <v/>
      </c>
      <c r="C913" s="297" t="str">
        <f>+IF(E913=2012,VLOOKUP(D913,K_navn!$A$2:$C$359,3),"")</f>
        <v/>
      </c>
      <c r="D913" s="115">
        <f>+'Ark1'!P2727</f>
        <v>3435</v>
      </c>
      <c r="E913" s="115">
        <f>+'Ark1'!C2727</f>
        <v>2019</v>
      </c>
      <c r="F913" s="116">
        <f>+IF('Ark1'!Q2727=0,"",'Ark1'!Q2727)</f>
        <v>1</v>
      </c>
      <c r="G913" s="116">
        <f>+'Ark1'!R2727</f>
        <v>13</v>
      </c>
      <c r="H913" s="116">
        <f>+'Ark1'!S2727</f>
        <v>13</v>
      </c>
      <c r="I913" s="222">
        <f>+IF(G913=0,"",'Ark1'!AA2727)</f>
        <v>6.4548162859980121E-2</v>
      </c>
      <c r="J913" s="222">
        <f>+IF(G913=0,"",'Ark1'!AB2727)</f>
        <v>5.3870195277356488E-2</v>
      </c>
      <c r="K913" s="114">
        <f>+IF(G913=0,"",'Ark1'!U2727)</f>
        <v>61.461538461538481</v>
      </c>
      <c r="L913" s="222">
        <f>+IF(G913=0,"",'Ark1'!W2727)</f>
        <v>67.046153846153828</v>
      </c>
      <c r="M913" s="222">
        <f>+IF(G913=0,"",'Ark1'!X2727)</f>
        <v>15.163651649947226</v>
      </c>
      <c r="N913" s="114">
        <f>+IF(G913=0,"",'Ark1'!Y2727)</f>
        <v>1.9460170216421568</v>
      </c>
      <c r="O913" s="116">
        <f>+IF(G913=0,"",'Ark1'!Z2727)</f>
        <v>-78.093442893698352</v>
      </c>
      <c r="P913" s="116">
        <f t="shared" si="13"/>
        <v>13</v>
      </c>
      <c r="Q913" s="114">
        <f>+IF(G913=0,"",'Ark1'!T2727)</f>
        <v>16.769230769230777</v>
      </c>
      <c r="R913" s="222">
        <f>+IF(G913=0,"",'Ark1'!V2727)</f>
        <v>72.639386615551274</v>
      </c>
      <c r="S913" s="32"/>
      <c r="T913" s="35"/>
      <c r="U913" s="35"/>
      <c r="V913" s="35"/>
      <c r="W913" s="35"/>
      <c r="X913" s="35"/>
    </row>
    <row r="914" spans="1:24" x14ac:dyDescent="0.5">
      <c r="A914" s="32"/>
      <c r="B914" s="297" t="str">
        <f>+IF(E914=2012,VLOOKUP(D914,K_navn!$A$2:$C$359,2),"")</f>
        <v/>
      </c>
      <c r="C914" s="297" t="str">
        <f>+IF(E914=2012,VLOOKUP(D914,K_navn!$A$2:$C$359,3),"")</f>
        <v/>
      </c>
      <c r="D914" s="115">
        <f>+'Ark1'!P2728</f>
        <v>3435</v>
      </c>
      <c r="E914" s="115">
        <f>+'Ark1'!C2728</f>
        <v>2020</v>
      </c>
      <c r="F914" s="116">
        <f>+IF('Ark1'!Q2728=0,"",'Ark1'!Q2728)</f>
        <v>2</v>
      </c>
      <c r="G914" s="116">
        <f>+'Ark1'!R2728</f>
        <v>3</v>
      </c>
      <c r="H914" s="116">
        <f>+'Ark1'!S2728</f>
        <v>3</v>
      </c>
      <c r="I914" s="222">
        <f>+IF(G914=0,"",'Ark1'!AA2728)</f>
        <v>1.4369192451384237E-2</v>
      </c>
      <c r="J914" s="222">
        <f>+IF(G914=0,"",'Ark1'!AB2728)</f>
        <v>1.7733739834452245E-2</v>
      </c>
      <c r="K914" s="114">
        <f>+IF(G914=0,"",'Ark1'!U2728)</f>
        <v>57.66666666666665</v>
      </c>
      <c r="L914" s="222">
        <f>+IF(G914=0,"",'Ark1'!W2728)</f>
        <v>101.95333333333332</v>
      </c>
      <c r="M914" s="222">
        <f>+IF(G914=0,"",'Ark1'!X2728)</f>
        <v>5.894321184175686</v>
      </c>
      <c r="N914" s="114">
        <f>+IF(G914=0,"",'Ark1'!Y2728)</f>
        <v>1.699673171197714</v>
      </c>
      <c r="O914" s="116">
        <f>+IF(G914=0,"",'Ark1'!Z2728)</f>
        <v>-44.340548797343217</v>
      </c>
      <c r="P914" s="116">
        <f t="shared" si="13"/>
        <v>1.5</v>
      </c>
      <c r="Q914" s="114">
        <f>+IF(G914=0,"",'Ark1'!T2728)</f>
        <v>15</v>
      </c>
      <c r="R914" s="222">
        <f>+IF(G914=0,"",'Ark1'!V2728)</f>
        <v>110.45864933188872</v>
      </c>
      <c r="S914" s="32"/>
      <c r="T914" s="35"/>
      <c r="U914" s="35"/>
      <c r="V914" s="35"/>
      <c r="W914" s="35"/>
      <c r="X914" s="35"/>
    </row>
    <row r="915" spans="1:24" x14ac:dyDescent="0.5">
      <c r="A915" s="32"/>
      <c r="B915" s="297" t="str">
        <f>+IF(E915=2012,VLOOKUP(D915,K_navn!$A$2:$C$359,2),"")</f>
        <v/>
      </c>
      <c r="C915" s="297" t="str">
        <f>+IF(E915=2012,VLOOKUP(D915,K_navn!$A$2:$C$359,3),"")</f>
        <v/>
      </c>
      <c r="D915" s="115">
        <f>+'Ark1'!P2729</f>
        <v>3435</v>
      </c>
      <c r="E915" s="115">
        <f>+'Ark1'!C2729</f>
        <v>2021</v>
      </c>
      <c r="F915" s="116">
        <f>+IF('Ark1'!Q2729=0,"",'Ark1'!Q2729)</f>
        <v>1</v>
      </c>
      <c r="G915" s="116">
        <f>+'Ark1'!R2729</f>
        <v>4</v>
      </c>
      <c r="H915" s="116">
        <f>+'Ark1'!S2729</f>
        <v>4</v>
      </c>
      <c r="I915" s="222">
        <f>+IF(G915=0,"",'Ark1'!AA2729)</f>
        <v>1.5213753232922556E-2</v>
      </c>
      <c r="J915" s="222">
        <f>+IF(G915=0,"",'Ark1'!AB2729)</f>
        <v>1.5733686532430499E-2</v>
      </c>
      <c r="K915" s="114">
        <f>+IF(G915=0,"",'Ark1'!U2729)</f>
        <v>60.75</v>
      </c>
      <c r="L915" s="222">
        <f>+IF(G915=0,"",'Ark1'!W2729)</f>
        <v>87.752499999999998</v>
      </c>
      <c r="M915" s="222">
        <f>+IF(G915=0,"",'Ark1'!X2729)</f>
        <v>13.986685409703064</v>
      </c>
      <c r="N915" s="114">
        <f>+IF(G915=0,"",'Ark1'!Y2729)</f>
        <v>0.82915619758885006</v>
      </c>
      <c r="O915" s="116">
        <f>+IF(G915=0,"",'Ark1'!Z2729)</f>
        <v>44.714661706530947</v>
      </c>
      <c r="P915" s="116">
        <f t="shared" si="13"/>
        <v>4</v>
      </c>
      <c r="Q915" s="114">
        <f>+IF(G915=0,"",'Ark1'!T2729)</f>
        <v>17</v>
      </c>
      <c r="R915" s="222">
        <f>+IF(G915=0,"",'Ark1'!V2729)</f>
        <v>95.073131094257818</v>
      </c>
      <c r="S915" s="32"/>
      <c r="T915" s="35"/>
      <c r="U915" s="35"/>
      <c r="V915" s="35"/>
      <c r="W915" s="35"/>
      <c r="X915" s="35"/>
    </row>
    <row r="916" spans="1:24" x14ac:dyDescent="0.5">
      <c r="A916" s="32"/>
      <c r="B916" s="297" t="str">
        <f>+IF(E916=2012,VLOOKUP(D916,K_navn!$A$2:$C$359,2),"")</f>
        <v/>
      </c>
      <c r="C916" s="297" t="str">
        <f>+IF(E916=2012,VLOOKUP(D916,K_navn!$A$2:$C$359,3),"")</f>
        <v/>
      </c>
      <c r="D916" s="115">
        <f>+'Ark1'!P2730</f>
        <v>3435</v>
      </c>
      <c r="E916" s="115">
        <f>+'Ark1'!C2730</f>
        <v>2022</v>
      </c>
      <c r="F916" s="116">
        <f>+IF('Ark1'!Q2730=0,"",'Ark1'!Q2730)</f>
        <v>1</v>
      </c>
      <c r="G916" s="116">
        <f>+'Ark1'!R2730</f>
        <v>10</v>
      </c>
      <c r="H916" s="116">
        <f>+'Ark1'!S2730</f>
        <v>10</v>
      </c>
      <c r="I916" s="222">
        <f>+IF(G916=0,"",'Ark1'!AA2730)</f>
        <v>3.471619510501648E-2</v>
      </c>
      <c r="J916" s="222">
        <f>+IF(G916=0,"",'Ark1'!AB2730)</f>
        <v>2.9061627729908102E-2</v>
      </c>
      <c r="K916" s="114">
        <f>+IF(G916=0,"",'Ark1'!U2730)</f>
        <v>61.5</v>
      </c>
      <c r="L916" s="222">
        <f>+IF(G916=0,"",'Ark1'!W2730)</f>
        <v>71.79000000000002</v>
      </c>
      <c r="M916" s="222">
        <f>+IF(G916=0,"",'Ark1'!X2730)</f>
        <v>13.038746105358388</v>
      </c>
      <c r="N916" s="114">
        <f>+IF(G916=0,"",'Ark1'!Y2730)</f>
        <v>2.2472205054244236</v>
      </c>
      <c r="O916" s="116">
        <f>+IF(G916=0,"",'Ark1'!Z2730)</f>
        <v>-9.0270148857885761</v>
      </c>
      <c r="P916" s="116">
        <f t="shared" si="13"/>
        <v>10</v>
      </c>
      <c r="Q916" s="114">
        <f>+IF(G916=0,"",'Ark1'!T2730)</f>
        <v>16.399999999999999</v>
      </c>
      <c r="R916" s="222">
        <f>+IF(G916=0,"",'Ark1'!V2730)</f>
        <v>77.778981581798448</v>
      </c>
      <c r="S916" s="32"/>
      <c r="T916" s="35"/>
      <c r="U916" s="35"/>
      <c r="V916" s="35"/>
      <c r="W916" s="35"/>
      <c r="X916" s="35"/>
    </row>
    <row r="917" spans="1:24" x14ac:dyDescent="0.5">
      <c r="A917" s="32"/>
      <c r="B917" s="297" t="str">
        <f>+IF(E917=2012,VLOOKUP(D917,K_navn!$A$2:$C$359,2),"")</f>
        <v>Nord-Fron</v>
      </c>
      <c r="C917" s="297" t="str">
        <f>+IF(E917=2012,VLOOKUP(D917,K_navn!$A$2:$C$359,3),"")</f>
        <v>Innlandet</v>
      </c>
      <c r="D917" s="115">
        <f>+'Ark1'!P2731</f>
        <v>3436</v>
      </c>
      <c r="E917" s="115">
        <f>+'Ark1'!C2731</f>
        <v>2012</v>
      </c>
      <c r="F917" s="116" t="str">
        <f>+IF('Ark1'!Q2731=0,"",'Ark1'!Q2731)</f>
        <v/>
      </c>
      <c r="G917" s="116">
        <f>+'Ark1'!R2731</f>
        <v>0</v>
      </c>
      <c r="H917" s="116">
        <f>+'Ark1'!S2731</f>
        <v>0</v>
      </c>
      <c r="I917" s="222" t="str">
        <f>+IF(G917=0,"",'Ark1'!AA2731)</f>
        <v/>
      </c>
      <c r="J917" s="222" t="str">
        <f>+IF(G917=0,"",'Ark1'!AB2731)</f>
        <v/>
      </c>
      <c r="K917" s="114" t="str">
        <f>+IF(G917=0,"",'Ark1'!U2731)</f>
        <v/>
      </c>
      <c r="L917" s="222" t="str">
        <f>+IF(G917=0,"",'Ark1'!W2731)</f>
        <v/>
      </c>
      <c r="M917" s="222" t="str">
        <f>+IF(G917=0,"",'Ark1'!X2731)</f>
        <v/>
      </c>
      <c r="N917" s="114" t="str">
        <f>+IF(G917=0,"",'Ark1'!Y2731)</f>
        <v/>
      </c>
      <c r="O917" s="116" t="str">
        <f>+IF(G917=0,"",'Ark1'!Z2731)</f>
        <v/>
      </c>
      <c r="P917" s="116" t="str">
        <f t="shared" si="13"/>
        <v/>
      </c>
      <c r="Q917" s="114" t="str">
        <f>+IF(G917=0,"",'Ark1'!T2731)</f>
        <v/>
      </c>
      <c r="R917" s="222" t="str">
        <f>+IF(G917=0,"",'Ark1'!V2731)</f>
        <v/>
      </c>
      <c r="S917" s="32"/>
      <c r="T917" s="35"/>
      <c r="U917" s="35"/>
      <c r="V917" s="35"/>
      <c r="W917" s="35"/>
      <c r="X917" s="35"/>
    </row>
    <row r="918" spans="1:24" x14ac:dyDescent="0.5">
      <c r="A918" s="32"/>
      <c r="B918" s="297" t="str">
        <f>+IF(E918=2012,VLOOKUP(D918,K_navn!$A$2:$C$359,2),"")</f>
        <v/>
      </c>
      <c r="C918" s="297" t="str">
        <f>+IF(E918=2012,VLOOKUP(D918,K_navn!$A$2:$C$359,3),"")</f>
        <v/>
      </c>
      <c r="D918" s="115">
        <f>+'Ark1'!P2732</f>
        <v>3436</v>
      </c>
      <c r="E918" s="115">
        <f>+'Ark1'!C2732</f>
        <v>2013</v>
      </c>
      <c r="F918" s="116" t="str">
        <f>+IF('Ark1'!Q2732=0,"",'Ark1'!Q2732)</f>
        <v/>
      </c>
      <c r="G918" s="116">
        <f>+'Ark1'!R2732</f>
        <v>0</v>
      </c>
      <c r="H918" s="116">
        <f>+'Ark1'!S2732</f>
        <v>0</v>
      </c>
      <c r="I918" s="222" t="str">
        <f>+IF(G918=0,"",'Ark1'!AA2732)</f>
        <v/>
      </c>
      <c r="J918" s="222" t="str">
        <f>+IF(G918=0,"",'Ark1'!AB2732)</f>
        <v/>
      </c>
      <c r="K918" s="114" t="str">
        <f>+IF(G918=0,"",'Ark1'!U2732)</f>
        <v/>
      </c>
      <c r="L918" s="222" t="str">
        <f>+IF(G918=0,"",'Ark1'!W2732)</f>
        <v/>
      </c>
      <c r="M918" s="222" t="str">
        <f>+IF(G918=0,"",'Ark1'!X2732)</f>
        <v/>
      </c>
      <c r="N918" s="114" t="str">
        <f>+IF(G918=0,"",'Ark1'!Y2732)</f>
        <v/>
      </c>
      <c r="O918" s="116" t="str">
        <f>+IF(G918=0,"",'Ark1'!Z2732)</f>
        <v/>
      </c>
      <c r="P918" s="116" t="str">
        <f t="shared" si="13"/>
        <v/>
      </c>
      <c r="Q918" s="114" t="str">
        <f>+IF(G918=0,"",'Ark1'!T2732)</f>
        <v/>
      </c>
      <c r="R918" s="222" t="str">
        <f>+IF(G918=0,"",'Ark1'!V2732)</f>
        <v/>
      </c>
      <c r="S918" s="32"/>
      <c r="T918" s="35"/>
      <c r="U918" s="35"/>
      <c r="V918" s="35"/>
      <c r="W918" s="35"/>
      <c r="X918" s="35"/>
    </row>
    <row r="919" spans="1:24" x14ac:dyDescent="0.5">
      <c r="A919" s="32"/>
      <c r="B919" s="297" t="str">
        <f>+IF(E919=2012,VLOOKUP(D919,K_navn!$A$2:$C$359,2),"")</f>
        <v/>
      </c>
      <c r="C919" s="297" t="str">
        <f>+IF(E919=2012,VLOOKUP(D919,K_navn!$A$2:$C$359,3),"")</f>
        <v/>
      </c>
      <c r="D919" s="115">
        <f>+'Ark1'!P2733</f>
        <v>3436</v>
      </c>
      <c r="E919" s="115">
        <f>+'Ark1'!C2733</f>
        <v>2014</v>
      </c>
      <c r="F919" s="116" t="str">
        <f>+IF('Ark1'!Q2733=0,"",'Ark1'!Q2733)</f>
        <v/>
      </c>
      <c r="G919" s="116">
        <f>+'Ark1'!R2733</f>
        <v>0</v>
      </c>
      <c r="H919" s="116">
        <f>+'Ark1'!S2733</f>
        <v>0</v>
      </c>
      <c r="I919" s="222" t="str">
        <f>+IF(G919=0,"",'Ark1'!AA2733)</f>
        <v/>
      </c>
      <c r="J919" s="222" t="str">
        <f>+IF(G919=0,"",'Ark1'!AB2733)</f>
        <v/>
      </c>
      <c r="K919" s="114" t="str">
        <f>+IF(G919=0,"",'Ark1'!U2733)</f>
        <v/>
      </c>
      <c r="L919" s="222" t="str">
        <f>+IF(G919=0,"",'Ark1'!W2733)</f>
        <v/>
      </c>
      <c r="M919" s="222" t="str">
        <f>+IF(G919=0,"",'Ark1'!X2733)</f>
        <v/>
      </c>
      <c r="N919" s="114" t="str">
        <f>+IF(G919=0,"",'Ark1'!Y2733)</f>
        <v/>
      </c>
      <c r="O919" s="116" t="str">
        <f>+IF(G919=0,"",'Ark1'!Z2733)</f>
        <v/>
      </c>
      <c r="P919" s="116" t="str">
        <f t="shared" si="13"/>
        <v/>
      </c>
      <c r="Q919" s="114" t="str">
        <f>+IF(G919=0,"",'Ark1'!T2733)</f>
        <v/>
      </c>
      <c r="R919" s="222" t="str">
        <f>+IF(G919=0,"",'Ark1'!V2733)</f>
        <v/>
      </c>
      <c r="S919" s="32"/>
      <c r="T919" s="35"/>
      <c r="U919" s="35"/>
      <c r="V919" s="35"/>
      <c r="W919" s="35"/>
      <c r="X919" s="35"/>
    </row>
    <row r="920" spans="1:24" x14ac:dyDescent="0.5">
      <c r="A920" s="32"/>
      <c r="B920" s="297" t="str">
        <f>+IF(E920=2012,VLOOKUP(D920,K_navn!$A$2:$C$359,2),"")</f>
        <v/>
      </c>
      <c r="C920" s="297" t="str">
        <f>+IF(E920=2012,VLOOKUP(D920,K_navn!$A$2:$C$359,3),"")</f>
        <v/>
      </c>
      <c r="D920" s="115">
        <f>+'Ark1'!P2734</f>
        <v>3436</v>
      </c>
      <c r="E920" s="115">
        <f>+'Ark1'!C2734</f>
        <v>2015</v>
      </c>
      <c r="F920" s="116" t="str">
        <f>+IF('Ark1'!Q2734=0,"",'Ark1'!Q2734)</f>
        <v/>
      </c>
      <c r="G920" s="116">
        <f>+'Ark1'!R2734</f>
        <v>0</v>
      </c>
      <c r="H920" s="116">
        <f>+'Ark1'!S2734</f>
        <v>0</v>
      </c>
      <c r="I920" s="222" t="str">
        <f>+IF(G920=0,"",'Ark1'!AA2734)</f>
        <v/>
      </c>
      <c r="J920" s="222" t="str">
        <f>+IF(G920=0,"",'Ark1'!AB2734)</f>
        <v/>
      </c>
      <c r="K920" s="114" t="str">
        <f>+IF(G920=0,"",'Ark1'!U2734)</f>
        <v/>
      </c>
      <c r="L920" s="222" t="str">
        <f>+IF(G920=0,"",'Ark1'!W2734)</f>
        <v/>
      </c>
      <c r="M920" s="222" t="str">
        <f>+IF(G920=0,"",'Ark1'!X2734)</f>
        <v/>
      </c>
      <c r="N920" s="114" t="str">
        <f>+IF(G920=0,"",'Ark1'!Y2734)</f>
        <v/>
      </c>
      <c r="O920" s="116" t="str">
        <f>+IF(G920=0,"",'Ark1'!Z2734)</f>
        <v/>
      </c>
      <c r="P920" s="116" t="str">
        <f t="shared" si="13"/>
        <v/>
      </c>
      <c r="Q920" s="114" t="str">
        <f>+IF(G920=0,"",'Ark1'!T2734)</f>
        <v/>
      </c>
      <c r="R920" s="222" t="str">
        <f>+IF(G920=0,"",'Ark1'!V2734)</f>
        <v/>
      </c>
      <c r="S920" s="32"/>
      <c r="T920" s="35"/>
      <c r="U920" s="35"/>
      <c r="V920" s="35"/>
      <c r="W920" s="35"/>
      <c r="X920" s="35"/>
    </row>
    <row r="921" spans="1:24" x14ac:dyDescent="0.5">
      <c r="A921" s="32"/>
      <c r="B921" s="297" t="str">
        <f>+IF(E921=2012,VLOOKUP(D921,K_navn!$A$2:$C$359,2),"")</f>
        <v/>
      </c>
      <c r="C921" s="297" t="str">
        <f>+IF(E921=2012,VLOOKUP(D921,K_navn!$A$2:$C$359,3),"")</f>
        <v/>
      </c>
      <c r="D921" s="115">
        <f>+'Ark1'!P2735</f>
        <v>3436</v>
      </c>
      <c r="E921" s="115">
        <f>+'Ark1'!C2735</f>
        <v>2016</v>
      </c>
      <c r="F921" s="116" t="str">
        <f>+IF('Ark1'!Q2735=0,"",'Ark1'!Q2735)</f>
        <v/>
      </c>
      <c r="G921" s="116">
        <f>+'Ark1'!R2735</f>
        <v>0</v>
      </c>
      <c r="H921" s="116">
        <f>+'Ark1'!S2735</f>
        <v>0</v>
      </c>
      <c r="I921" s="222" t="str">
        <f>+IF(G921=0,"",'Ark1'!AA2735)</f>
        <v/>
      </c>
      <c r="J921" s="222" t="str">
        <f>+IF(G921=0,"",'Ark1'!AB2735)</f>
        <v/>
      </c>
      <c r="K921" s="114" t="str">
        <f>+IF(G921=0,"",'Ark1'!U2735)</f>
        <v/>
      </c>
      <c r="L921" s="222" t="str">
        <f>+IF(G921=0,"",'Ark1'!W2735)</f>
        <v/>
      </c>
      <c r="M921" s="222" t="str">
        <f>+IF(G921=0,"",'Ark1'!X2735)</f>
        <v/>
      </c>
      <c r="N921" s="114" t="str">
        <f>+IF(G921=0,"",'Ark1'!Y2735)</f>
        <v/>
      </c>
      <c r="O921" s="116" t="str">
        <f>+IF(G921=0,"",'Ark1'!Z2735)</f>
        <v/>
      </c>
      <c r="P921" s="116" t="str">
        <f t="shared" si="13"/>
        <v/>
      </c>
      <c r="Q921" s="114" t="str">
        <f>+IF(G921=0,"",'Ark1'!T2735)</f>
        <v/>
      </c>
      <c r="R921" s="222" t="str">
        <f>+IF(G921=0,"",'Ark1'!V2735)</f>
        <v/>
      </c>
      <c r="S921" s="32"/>
      <c r="T921" s="35"/>
      <c r="U921" s="35"/>
      <c r="V921" s="35"/>
      <c r="W921" s="35"/>
      <c r="X921" s="35"/>
    </row>
    <row r="922" spans="1:24" x14ac:dyDescent="0.5">
      <c r="A922" s="32"/>
      <c r="B922" s="297" t="str">
        <f>+IF(E922=2012,VLOOKUP(D922,K_navn!$A$2:$C$359,2),"")</f>
        <v/>
      </c>
      <c r="C922" s="297" t="str">
        <f>+IF(E922=2012,VLOOKUP(D922,K_navn!$A$2:$C$359,3),"")</f>
        <v/>
      </c>
      <c r="D922" s="115">
        <f>+'Ark1'!P2736</f>
        <v>3436</v>
      </c>
      <c r="E922" s="115">
        <f>+'Ark1'!C2736</f>
        <v>2017</v>
      </c>
      <c r="F922" s="116" t="str">
        <f>+IF('Ark1'!Q2736=0,"",'Ark1'!Q2736)</f>
        <v/>
      </c>
      <c r="G922" s="116">
        <f>+'Ark1'!R2736</f>
        <v>0</v>
      </c>
      <c r="H922" s="116">
        <f>+'Ark1'!S2736</f>
        <v>0</v>
      </c>
      <c r="I922" s="222" t="str">
        <f>+IF(G922=0,"",'Ark1'!AA2736)</f>
        <v/>
      </c>
      <c r="J922" s="222" t="str">
        <f>+IF(G922=0,"",'Ark1'!AB2736)</f>
        <v/>
      </c>
      <c r="K922" s="114" t="str">
        <f>+IF(G922=0,"",'Ark1'!U2736)</f>
        <v/>
      </c>
      <c r="L922" s="222" t="str">
        <f>+IF(G922=0,"",'Ark1'!W2736)</f>
        <v/>
      </c>
      <c r="M922" s="222" t="str">
        <f>+IF(G922=0,"",'Ark1'!X2736)</f>
        <v/>
      </c>
      <c r="N922" s="114" t="str">
        <f>+IF(G922=0,"",'Ark1'!Y2736)</f>
        <v/>
      </c>
      <c r="O922" s="116" t="str">
        <f>+IF(G922=0,"",'Ark1'!Z2736)</f>
        <v/>
      </c>
      <c r="P922" s="116" t="str">
        <f t="shared" si="13"/>
        <v/>
      </c>
      <c r="Q922" s="114" t="str">
        <f>+IF(G922=0,"",'Ark1'!T2736)</f>
        <v/>
      </c>
      <c r="R922" s="222" t="str">
        <f>+IF(G922=0,"",'Ark1'!V2736)</f>
        <v/>
      </c>
      <c r="S922" s="32"/>
      <c r="T922" s="35"/>
      <c r="U922" s="35"/>
      <c r="V922" s="35"/>
      <c r="W922" s="35"/>
      <c r="X922" s="35"/>
    </row>
    <row r="923" spans="1:24" x14ac:dyDescent="0.5">
      <c r="A923" s="32"/>
      <c r="B923" s="297" t="str">
        <f>+IF(E923=2012,VLOOKUP(D923,K_navn!$A$2:$C$359,2),"")</f>
        <v/>
      </c>
      <c r="C923" s="297" t="str">
        <f>+IF(E923=2012,VLOOKUP(D923,K_navn!$A$2:$C$359,3),"")</f>
        <v/>
      </c>
      <c r="D923" s="115">
        <f>+'Ark1'!P2737</f>
        <v>3436</v>
      </c>
      <c r="E923" s="115">
        <f>+'Ark1'!C2737</f>
        <v>2018</v>
      </c>
      <c r="F923" s="116" t="str">
        <f>+IF('Ark1'!Q2737=0,"",'Ark1'!Q2737)</f>
        <v/>
      </c>
      <c r="G923" s="116">
        <f>+'Ark1'!R2737</f>
        <v>0</v>
      </c>
      <c r="H923" s="116">
        <f>+'Ark1'!S2737</f>
        <v>0</v>
      </c>
      <c r="I923" s="222" t="str">
        <f>+IF(G923=0,"",'Ark1'!AA2737)</f>
        <v/>
      </c>
      <c r="J923" s="222" t="str">
        <f>+IF(G923=0,"",'Ark1'!AB2737)</f>
        <v/>
      </c>
      <c r="K923" s="114" t="str">
        <f>+IF(G923=0,"",'Ark1'!U2737)</f>
        <v/>
      </c>
      <c r="L923" s="222" t="str">
        <f>+IF(G923=0,"",'Ark1'!W2737)</f>
        <v/>
      </c>
      <c r="M923" s="222" t="str">
        <f>+IF(G923=0,"",'Ark1'!X2737)</f>
        <v/>
      </c>
      <c r="N923" s="114" t="str">
        <f>+IF(G923=0,"",'Ark1'!Y2737)</f>
        <v/>
      </c>
      <c r="O923" s="116" t="str">
        <f>+IF(G923=0,"",'Ark1'!Z2737)</f>
        <v/>
      </c>
      <c r="P923" s="116" t="str">
        <f t="shared" ref="P923:P986" si="14">+IF(G923=0,"",H923/F923)</f>
        <v/>
      </c>
      <c r="Q923" s="114" t="str">
        <f>+IF(G923=0,"",'Ark1'!T2737)</f>
        <v/>
      </c>
      <c r="R923" s="222" t="str">
        <f>+IF(G923=0,"",'Ark1'!V2737)</f>
        <v/>
      </c>
      <c r="S923" s="32"/>
      <c r="T923" s="35"/>
      <c r="U923" s="35"/>
      <c r="V923" s="35"/>
      <c r="W923" s="35"/>
      <c r="X923" s="35"/>
    </row>
    <row r="924" spans="1:24" x14ac:dyDescent="0.5">
      <c r="A924" s="32"/>
      <c r="B924" s="297" t="str">
        <f>+IF(E924=2012,VLOOKUP(D924,K_navn!$A$2:$C$359,2),"")</f>
        <v/>
      </c>
      <c r="C924" s="297" t="str">
        <f>+IF(E924=2012,VLOOKUP(D924,K_navn!$A$2:$C$359,3),"")</f>
        <v/>
      </c>
      <c r="D924" s="115">
        <f>+'Ark1'!P2738</f>
        <v>3436</v>
      </c>
      <c r="E924" s="115">
        <f>+'Ark1'!C2738</f>
        <v>2019</v>
      </c>
      <c r="F924" s="116" t="str">
        <f>+IF('Ark1'!Q2738=0,"",'Ark1'!Q2738)</f>
        <v/>
      </c>
      <c r="G924" s="116">
        <f>+'Ark1'!R2738</f>
        <v>0</v>
      </c>
      <c r="H924" s="116">
        <f>+'Ark1'!S2738</f>
        <v>0</v>
      </c>
      <c r="I924" s="222" t="str">
        <f>+IF(G924=0,"",'Ark1'!AA2738)</f>
        <v/>
      </c>
      <c r="J924" s="222" t="str">
        <f>+IF(G924=0,"",'Ark1'!AB2738)</f>
        <v/>
      </c>
      <c r="K924" s="114" t="str">
        <f>+IF(G924=0,"",'Ark1'!U2738)</f>
        <v/>
      </c>
      <c r="L924" s="222" t="str">
        <f>+IF(G924=0,"",'Ark1'!W2738)</f>
        <v/>
      </c>
      <c r="M924" s="222" t="str">
        <f>+IF(G924=0,"",'Ark1'!X2738)</f>
        <v/>
      </c>
      <c r="N924" s="114" t="str">
        <f>+IF(G924=0,"",'Ark1'!Y2738)</f>
        <v/>
      </c>
      <c r="O924" s="116" t="str">
        <f>+IF(G924=0,"",'Ark1'!Z2738)</f>
        <v/>
      </c>
      <c r="P924" s="116" t="str">
        <f t="shared" si="14"/>
        <v/>
      </c>
      <c r="Q924" s="114" t="str">
        <f>+IF(G924=0,"",'Ark1'!T2738)</f>
        <v/>
      </c>
      <c r="R924" s="222" t="str">
        <f>+IF(G924=0,"",'Ark1'!V2738)</f>
        <v/>
      </c>
      <c r="S924" s="32"/>
      <c r="T924" s="35"/>
      <c r="U924" s="35"/>
      <c r="V924" s="35"/>
      <c r="W924" s="35"/>
      <c r="X924" s="35"/>
    </row>
    <row r="925" spans="1:24" x14ac:dyDescent="0.5">
      <c r="A925" s="32"/>
      <c r="B925" s="297" t="str">
        <f>+IF(E925=2012,VLOOKUP(D925,K_navn!$A$2:$C$359,2),"")</f>
        <v/>
      </c>
      <c r="C925" s="297" t="str">
        <f>+IF(E925=2012,VLOOKUP(D925,K_navn!$A$2:$C$359,3),"")</f>
        <v/>
      </c>
      <c r="D925" s="115">
        <f>+'Ark1'!P2739</f>
        <v>3436</v>
      </c>
      <c r="E925" s="115">
        <f>+'Ark1'!C2739</f>
        <v>2020</v>
      </c>
      <c r="F925" s="116" t="str">
        <f>+IF('Ark1'!Q2739=0,"",'Ark1'!Q2739)</f>
        <v/>
      </c>
      <c r="G925" s="116">
        <f>+'Ark1'!R2739</f>
        <v>0</v>
      </c>
      <c r="H925" s="116">
        <f>+'Ark1'!S2739</f>
        <v>0</v>
      </c>
      <c r="I925" s="222" t="str">
        <f>+IF(G925=0,"",'Ark1'!AA2739)</f>
        <v/>
      </c>
      <c r="J925" s="222" t="str">
        <f>+IF(G925=0,"",'Ark1'!AB2739)</f>
        <v/>
      </c>
      <c r="K925" s="114" t="str">
        <f>+IF(G925=0,"",'Ark1'!U2739)</f>
        <v/>
      </c>
      <c r="L925" s="222" t="str">
        <f>+IF(G925=0,"",'Ark1'!W2739)</f>
        <v/>
      </c>
      <c r="M925" s="222" t="str">
        <f>+IF(G925=0,"",'Ark1'!X2739)</f>
        <v/>
      </c>
      <c r="N925" s="114" t="str">
        <f>+IF(G925=0,"",'Ark1'!Y2739)</f>
        <v/>
      </c>
      <c r="O925" s="116" t="str">
        <f>+IF(G925=0,"",'Ark1'!Z2739)</f>
        <v/>
      </c>
      <c r="P925" s="116" t="str">
        <f t="shared" si="14"/>
        <v/>
      </c>
      <c r="Q925" s="114" t="str">
        <f>+IF(G925=0,"",'Ark1'!T2739)</f>
        <v/>
      </c>
      <c r="R925" s="222" t="str">
        <f>+IF(G925=0,"",'Ark1'!V2739)</f>
        <v/>
      </c>
      <c r="S925" s="32"/>
      <c r="T925" s="35"/>
      <c r="U925" s="35"/>
      <c r="V925" s="35"/>
      <c r="W925" s="35"/>
      <c r="X925" s="35"/>
    </row>
    <row r="926" spans="1:24" x14ac:dyDescent="0.5">
      <c r="A926" s="32"/>
      <c r="B926" s="297" t="str">
        <f>+IF(E926=2012,VLOOKUP(D926,K_navn!$A$2:$C$359,2),"")</f>
        <v/>
      </c>
      <c r="C926" s="297" t="str">
        <f>+IF(E926=2012,VLOOKUP(D926,K_navn!$A$2:$C$359,3),"")</f>
        <v/>
      </c>
      <c r="D926" s="115">
        <f>+'Ark1'!P2740</f>
        <v>3436</v>
      </c>
      <c r="E926" s="115">
        <f>+'Ark1'!C2740</f>
        <v>2021</v>
      </c>
      <c r="F926" s="116" t="str">
        <f>+IF('Ark1'!Q2740=0,"",'Ark1'!Q2740)</f>
        <v/>
      </c>
      <c r="G926" s="116">
        <f>+'Ark1'!R2740</f>
        <v>0</v>
      </c>
      <c r="H926" s="116">
        <f>+'Ark1'!S2740</f>
        <v>0</v>
      </c>
      <c r="I926" s="222" t="str">
        <f>+IF(G926=0,"",'Ark1'!AA2740)</f>
        <v/>
      </c>
      <c r="J926" s="222" t="str">
        <f>+IF(G926=0,"",'Ark1'!AB2740)</f>
        <v/>
      </c>
      <c r="K926" s="114" t="str">
        <f>+IF(G926=0,"",'Ark1'!U2740)</f>
        <v/>
      </c>
      <c r="L926" s="222" t="str">
        <f>+IF(G926=0,"",'Ark1'!W2740)</f>
        <v/>
      </c>
      <c r="M926" s="222" t="str">
        <f>+IF(G926=0,"",'Ark1'!X2740)</f>
        <v/>
      </c>
      <c r="N926" s="114" t="str">
        <f>+IF(G926=0,"",'Ark1'!Y2740)</f>
        <v/>
      </c>
      <c r="O926" s="116" t="str">
        <f>+IF(G926=0,"",'Ark1'!Z2740)</f>
        <v/>
      </c>
      <c r="P926" s="116" t="str">
        <f t="shared" si="14"/>
        <v/>
      </c>
      <c r="Q926" s="114" t="str">
        <f>+IF(G926=0,"",'Ark1'!T2740)</f>
        <v/>
      </c>
      <c r="R926" s="222" t="str">
        <f>+IF(G926=0,"",'Ark1'!V2740)</f>
        <v/>
      </c>
      <c r="S926" s="32"/>
      <c r="T926" s="35"/>
      <c r="U926" s="35"/>
      <c r="V926" s="35"/>
      <c r="W926" s="35"/>
      <c r="X926" s="35"/>
    </row>
    <row r="927" spans="1:24" x14ac:dyDescent="0.5">
      <c r="A927" s="32"/>
      <c r="B927" s="297" t="str">
        <f>+IF(E927=2012,VLOOKUP(D927,K_navn!$A$2:$C$359,2),"")</f>
        <v/>
      </c>
      <c r="C927" s="297" t="str">
        <f>+IF(E927=2012,VLOOKUP(D927,K_navn!$A$2:$C$359,3),"")</f>
        <v/>
      </c>
      <c r="D927" s="115">
        <f>+'Ark1'!P2741</f>
        <v>3436</v>
      </c>
      <c r="E927" s="115">
        <f>+'Ark1'!C2741</f>
        <v>2022</v>
      </c>
      <c r="F927" s="116" t="str">
        <f>+IF('Ark1'!Q2741=0,"",'Ark1'!Q2741)</f>
        <v/>
      </c>
      <c r="G927" s="116">
        <f>+'Ark1'!R2741</f>
        <v>0</v>
      </c>
      <c r="H927" s="116">
        <f>+'Ark1'!S2741</f>
        <v>0</v>
      </c>
      <c r="I927" s="222" t="str">
        <f>+IF(G927=0,"",'Ark1'!AA2741)</f>
        <v/>
      </c>
      <c r="J927" s="222" t="str">
        <f>+IF(G927=0,"",'Ark1'!AB2741)</f>
        <v/>
      </c>
      <c r="K927" s="114" t="str">
        <f>+IF(G927=0,"",'Ark1'!U2741)</f>
        <v/>
      </c>
      <c r="L927" s="222" t="str">
        <f>+IF(G927=0,"",'Ark1'!W2741)</f>
        <v/>
      </c>
      <c r="M927" s="222" t="str">
        <f>+IF(G927=0,"",'Ark1'!X2741)</f>
        <v/>
      </c>
      <c r="N927" s="114" t="str">
        <f>+IF(G927=0,"",'Ark1'!Y2741)</f>
        <v/>
      </c>
      <c r="O927" s="116" t="str">
        <f>+IF(G927=0,"",'Ark1'!Z2741)</f>
        <v/>
      </c>
      <c r="P927" s="116" t="str">
        <f t="shared" si="14"/>
        <v/>
      </c>
      <c r="Q927" s="114" t="str">
        <f>+IF(G927=0,"",'Ark1'!T2741)</f>
        <v/>
      </c>
      <c r="R927" s="222" t="str">
        <f>+IF(G927=0,"",'Ark1'!V2741)</f>
        <v/>
      </c>
      <c r="S927" s="32"/>
      <c r="T927" s="35"/>
      <c r="U927" s="35"/>
      <c r="V927" s="35"/>
      <c r="W927" s="35"/>
      <c r="X927" s="35"/>
    </row>
    <row r="928" spans="1:24" x14ac:dyDescent="0.5">
      <c r="A928" s="32"/>
      <c r="B928" s="297" t="str">
        <f>+IF(E928=2012,VLOOKUP(D928,K_navn!$A$2:$C$359,2),"")</f>
        <v>Sel</v>
      </c>
      <c r="C928" s="297" t="str">
        <f>+IF(E928=2012,VLOOKUP(D928,K_navn!$A$2:$C$359,3),"")</f>
        <v>Innlandet</v>
      </c>
      <c r="D928" s="115">
        <f>+'Ark1'!P2742</f>
        <v>3437</v>
      </c>
      <c r="E928" s="115">
        <f>+'Ark1'!C2742</f>
        <v>2012</v>
      </c>
      <c r="F928" s="116" t="str">
        <f>+IF('Ark1'!Q2742=0,"",'Ark1'!Q2742)</f>
        <v/>
      </c>
      <c r="G928" s="116">
        <f>+'Ark1'!R2742</f>
        <v>0</v>
      </c>
      <c r="H928" s="116">
        <f>+'Ark1'!S2742</f>
        <v>0</v>
      </c>
      <c r="I928" s="222" t="str">
        <f>+IF(G928=0,"",'Ark1'!AA2742)</f>
        <v/>
      </c>
      <c r="J928" s="222" t="str">
        <f>+IF(G928=0,"",'Ark1'!AB2742)</f>
        <v/>
      </c>
      <c r="K928" s="114" t="str">
        <f>+IF(G928=0,"",'Ark1'!U2742)</f>
        <v/>
      </c>
      <c r="L928" s="222" t="str">
        <f>+IF(G928=0,"",'Ark1'!W2742)</f>
        <v/>
      </c>
      <c r="M928" s="222" t="str">
        <f>+IF(G928=0,"",'Ark1'!X2742)</f>
        <v/>
      </c>
      <c r="N928" s="114" t="str">
        <f>+IF(G928=0,"",'Ark1'!Y2742)</f>
        <v/>
      </c>
      <c r="O928" s="116" t="str">
        <f>+IF(G928=0,"",'Ark1'!Z2742)</f>
        <v/>
      </c>
      <c r="P928" s="116" t="str">
        <f t="shared" si="14"/>
        <v/>
      </c>
      <c r="Q928" s="114" t="str">
        <f>+IF(G928=0,"",'Ark1'!T2742)</f>
        <v/>
      </c>
      <c r="R928" s="222" t="str">
        <f>+IF(G928=0,"",'Ark1'!V2742)</f>
        <v/>
      </c>
      <c r="S928" s="32"/>
      <c r="T928" s="35"/>
      <c r="U928" s="35"/>
      <c r="V928" s="35"/>
      <c r="W928" s="35"/>
      <c r="X928" s="35"/>
    </row>
    <row r="929" spans="1:24" x14ac:dyDescent="0.5">
      <c r="A929" s="32"/>
      <c r="B929" s="297" t="str">
        <f>+IF(E929=2012,VLOOKUP(D929,K_navn!$A$2:$C$359,2),"")</f>
        <v/>
      </c>
      <c r="C929" s="297" t="str">
        <f>+IF(E929=2012,VLOOKUP(D929,K_navn!$A$2:$C$359,3),"")</f>
        <v/>
      </c>
      <c r="D929" s="115">
        <f>+'Ark1'!P2743</f>
        <v>3437</v>
      </c>
      <c r="E929" s="115">
        <f>+'Ark1'!C2743</f>
        <v>2013</v>
      </c>
      <c r="F929" s="116" t="str">
        <f>+IF('Ark1'!Q2743=0,"",'Ark1'!Q2743)</f>
        <v/>
      </c>
      <c r="G929" s="116">
        <f>+'Ark1'!R2743</f>
        <v>0</v>
      </c>
      <c r="H929" s="116">
        <f>+'Ark1'!S2743</f>
        <v>0</v>
      </c>
      <c r="I929" s="222" t="str">
        <f>+IF(G929=0,"",'Ark1'!AA2743)</f>
        <v/>
      </c>
      <c r="J929" s="222" t="str">
        <f>+IF(G929=0,"",'Ark1'!AB2743)</f>
        <v/>
      </c>
      <c r="K929" s="114" t="str">
        <f>+IF(G929=0,"",'Ark1'!U2743)</f>
        <v/>
      </c>
      <c r="L929" s="222" t="str">
        <f>+IF(G929=0,"",'Ark1'!W2743)</f>
        <v/>
      </c>
      <c r="M929" s="222" t="str">
        <f>+IF(G929=0,"",'Ark1'!X2743)</f>
        <v/>
      </c>
      <c r="N929" s="114" t="str">
        <f>+IF(G929=0,"",'Ark1'!Y2743)</f>
        <v/>
      </c>
      <c r="O929" s="116" t="str">
        <f>+IF(G929=0,"",'Ark1'!Z2743)</f>
        <v/>
      </c>
      <c r="P929" s="116" t="str">
        <f t="shared" si="14"/>
        <v/>
      </c>
      <c r="Q929" s="114" t="str">
        <f>+IF(G929=0,"",'Ark1'!T2743)</f>
        <v/>
      </c>
      <c r="R929" s="222" t="str">
        <f>+IF(G929=0,"",'Ark1'!V2743)</f>
        <v/>
      </c>
      <c r="S929" s="32"/>
      <c r="T929" s="35"/>
      <c r="U929" s="35"/>
      <c r="V929" s="35"/>
      <c r="W929" s="35"/>
      <c r="X929" s="35"/>
    </row>
    <row r="930" spans="1:24" x14ac:dyDescent="0.5">
      <c r="A930" s="32"/>
      <c r="B930" s="297" t="str">
        <f>+IF(E930=2012,VLOOKUP(D930,K_navn!$A$2:$C$359,2),"")</f>
        <v/>
      </c>
      <c r="C930" s="297" t="str">
        <f>+IF(E930=2012,VLOOKUP(D930,K_navn!$A$2:$C$359,3),"")</f>
        <v/>
      </c>
      <c r="D930" s="115">
        <f>+'Ark1'!P2744</f>
        <v>3437</v>
      </c>
      <c r="E930" s="115">
        <f>+'Ark1'!C2744</f>
        <v>2014</v>
      </c>
      <c r="F930" s="116" t="str">
        <f>+IF('Ark1'!Q2744=0,"",'Ark1'!Q2744)</f>
        <v/>
      </c>
      <c r="G930" s="116">
        <f>+'Ark1'!R2744</f>
        <v>0</v>
      </c>
      <c r="H930" s="116">
        <f>+'Ark1'!S2744</f>
        <v>0</v>
      </c>
      <c r="I930" s="222" t="str">
        <f>+IF(G930=0,"",'Ark1'!AA2744)</f>
        <v/>
      </c>
      <c r="J930" s="222" t="str">
        <f>+IF(G930=0,"",'Ark1'!AB2744)</f>
        <v/>
      </c>
      <c r="K930" s="114" t="str">
        <f>+IF(G930=0,"",'Ark1'!U2744)</f>
        <v/>
      </c>
      <c r="L930" s="222" t="str">
        <f>+IF(G930=0,"",'Ark1'!W2744)</f>
        <v/>
      </c>
      <c r="M930" s="222" t="str">
        <f>+IF(G930=0,"",'Ark1'!X2744)</f>
        <v/>
      </c>
      <c r="N930" s="114" t="str">
        <f>+IF(G930=0,"",'Ark1'!Y2744)</f>
        <v/>
      </c>
      <c r="O930" s="116" t="str">
        <f>+IF(G930=0,"",'Ark1'!Z2744)</f>
        <v/>
      </c>
      <c r="P930" s="116" t="str">
        <f t="shared" si="14"/>
        <v/>
      </c>
      <c r="Q930" s="114" t="str">
        <f>+IF(G930=0,"",'Ark1'!T2744)</f>
        <v/>
      </c>
      <c r="R930" s="222" t="str">
        <f>+IF(G930=0,"",'Ark1'!V2744)</f>
        <v/>
      </c>
      <c r="S930" s="32"/>
      <c r="T930" s="35"/>
      <c r="U930" s="35"/>
      <c r="V930" s="35"/>
      <c r="W930" s="35"/>
      <c r="X930" s="35"/>
    </row>
    <row r="931" spans="1:24" x14ac:dyDescent="0.5">
      <c r="A931" s="32"/>
      <c r="B931" s="297" t="str">
        <f>+IF(E931=2012,VLOOKUP(D931,K_navn!$A$2:$C$359,2),"")</f>
        <v/>
      </c>
      <c r="C931" s="297" t="str">
        <f>+IF(E931=2012,VLOOKUP(D931,K_navn!$A$2:$C$359,3),"")</f>
        <v/>
      </c>
      <c r="D931" s="115">
        <f>+'Ark1'!P2745</f>
        <v>3437</v>
      </c>
      <c r="E931" s="115">
        <f>+'Ark1'!C2745</f>
        <v>2015</v>
      </c>
      <c r="F931" s="116" t="str">
        <f>+IF('Ark1'!Q2745=0,"",'Ark1'!Q2745)</f>
        <v/>
      </c>
      <c r="G931" s="116">
        <f>+'Ark1'!R2745</f>
        <v>0</v>
      </c>
      <c r="H931" s="116">
        <f>+'Ark1'!S2745</f>
        <v>0</v>
      </c>
      <c r="I931" s="222" t="str">
        <f>+IF(G931=0,"",'Ark1'!AA2745)</f>
        <v/>
      </c>
      <c r="J931" s="222" t="str">
        <f>+IF(G931=0,"",'Ark1'!AB2745)</f>
        <v/>
      </c>
      <c r="K931" s="114" t="str">
        <f>+IF(G931=0,"",'Ark1'!U2745)</f>
        <v/>
      </c>
      <c r="L931" s="222" t="str">
        <f>+IF(G931=0,"",'Ark1'!W2745)</f>
        <v/>
      </c>
      <c r="M931" s="222" t="str">
        <f>+IF(G931=0,"",'Ark1'!X2745)</f>
        <v/>
      </c>
      <c r="N931" s="114" t="str">
        <f>+IF(G931=0,"",'Ark1'!Y2745)</f>
        <v/>
      </c>
      <c r="O931" s="116" t="str">
        <f>+IF(G931=0,"",'Ark1'!Z2745)</f>
        <v/>
      </c>
      <c r="P931" s="116" t="str">
        <f t="shared" si="14"/>
        <v/>
      </c>
      <c r="Q931" s="114" t="str">
        <f>+IF(G931=0,"",'Ark1'!T2745)</f>
        <v/>
      </c>
      <c r="R931" s="222" t="str">
        <f>+IF(G931=0,"",'Ark1'!V2745)</f>
        <v/>
      </c>
      <c r="S931" s="32"/>
      <c r="T931" s="35"/>
      <c r="U931" s="35"/>
      <c r="V931" s="35"/>
      <c r="W931" s="35"/>
      <c r="X931" s="35"/>
    </row>
    <row r="932" spans="1:24" x14ac:dyDescent="0.5">
      <c r="A932" s="32"/>
      <c r="B932" s="297" t="str">
        <f>+IF(E932=2012,VLOOKUP(D932,K_navn!$A$2:$C$359,2),"")</f>
        <v/>
      </c>
      <c r="C932" s="297" t="str">
        <f>+IF(E932=2012,VLOOKUP(D932,K_navn!$A$2:$C$359,3),"")</f>
        <v/>
      </c>
      <c r="D932" s="115">
        <f>+'Ark1'!P2746</f>
        <v>3437</v>
      </c>
      <c r="E932" s="115">
        <f>+'Ark1'!C2746</f>
        <v>2016</v>
      </c>
      <c r="F932" s="116" t="str">
        <f>+IF('Ark1'!Q2746=0,"",'Ark1'!Q2746)</f>
        <v/>
      </c>
      <c r="G932" s="116">
        <f>+'Ark1'!R2746</f>
        <v>0</v>
      </c>
      <c r="H932" s="116">
        <f>+'Ark1'!S2746</f>
        <v>0</v>
      </c>
      <c r="I932" s="222" t="str">
        <f>+IF(G932=0,"",'Ark1'!AA2746)</f>
        <v/>
      </c>
      <c r="J932" s="222" t="str">
        <f>+IF(G932=0,"",'Ark1'!AB2746)</f>
        <v/>
      </c>
      <c r="K932" s="114" t="str">
        <f>+IF(G932=0,"",'Ark1'!U2746)</f>
        <v/>
      </c>
      <c r="L932" s="222" t="str">
        <f>+IF(G932=0,"",'Ark1'!W2746)</f>
        <v/>
      </c>
      <c r="M932" s="222" t="str">
        <f>+IF(G932=0,"",'Ark1'!X2746)</f>
        <v/>
      </c>
      <c r="N932" s="114" t="str">
        <f>+IF(G932=0,"",'Ark1'!Y2746)</f>
        <v/>
      </c>
      <c r="O932" s="116" t="str">
        <f>+IF(G932=0,"",'Ark1'!Z2746)</f>
        <v/>
      </c>
      <c r="P932" s="116" t="str">
        <f t="shared" si="14"/>
        <v/>
      </c>
      <c r="Q932" s="114" t="str">
        <f>+IF(G932=0,"",'Ark1'!T2746)</f>
        <v/>
      </c>
      <c r="R932" s="222" t="str">
        <f>+IF(G932=0,"",'Ark1'!V2746)</f>
        <v/>
      </c>
      <c r="S932" s="32"/>
      <c r="T932" s="35"/>
      <c r="U932" s="35"/>
      <c r="V932" s="35"/>
      <c r="W932" s="35"/>
      <c r="X932" s="35"/>
    </row>
    <row r="933" spans="1:24" x14ac:dyDescent="0.5">
      <c r="A933" s="32"/>
      <c r="B933" s="297" t="str">
        <f>+IF(E933=2012,VLOOKUP(D933,K_navn!$A$2:$C$359,2),"")</f>
        <v/>
      </c>
      <c r="C933" s="297" t="str">
        <f>+IF(E933=2012,VLOOKUP(D933,K_navn!$A$2:$C$359,3),"")</f>
        <v/>
      </c>
      <c r="D933" s="115">
        <f>+'Ark1'!P2747</f>
        <v>3437</v>
      </c>
      <c r="E933" s="115">
        <f>+'Ark1'!C2747</f>
        <v>2017</v>
      </c>
      <c r="F933" s="116" t="str">
        <f>+IF('Ark1'!Q2747=0,"",'Ark1'!Q2747)</f>
        <v/>
      </c>
      <c r="G933" s="116">
        <f>+'Ark1'!R2747</f>
        <v>0</v>
      </c>
      <c r="H933" s="116">
        <f>+'Ark1'!S2747</f>
        <v>0</v>
      </c>
      <c r="I933" s="222" t="str">
        <f>+IF(G933=0,"",'Ark1'!AA2747)</f>
        <v/>
      </c>
      <c r="J933" s="222" t="str">
        <f>+IF(G933=0,"",'Ark1'!AB2747)</f>
        <v/>
      </c>
      <c r="K933" s="114" t="str">
        <f>+IF(G933=0,"",'Ark1'!U2747)</f>
        <v/>
      </c>
      <c r="L933" s="222" t="str">
        <f>+IF(G933=0,"",'Ark1'!W2747)</f>
        <v/>
      </c>
      <c r="M933" s="222" t="str">
        <f>+IF(G933=0,"",'Ark1'!X2747)</f>
        <v/>
      </c>
      <c r="N933" s="114" t="str">
        <f>+IF(G933=0,"",'Ark1'!Y2747)</f>
        <v/>
      </c>
      <c r="O933" s="116" t="str">
        <f>+IF(G933=0,"",'Ark1'!Z2747)</f>
        <v/>
      </c>
      <c r="P933" s="116" t="str">
        <f t="shared" si="14"/>
        <v/>
      </c>
      <c r="Q933" s="114" t="str">
        <f>+IF(G933=0,"",'Ark1'!T2747)</f>
        <v/>
      </c>
      <c r="R933" s="222" t="str">
        <f>+IF(G933=0,"",'Ark1'!V2747)</f>
        <v/>
      </c>
      <c r="S933" s="32"/>
      <c r="T933" s="35"/>
      <c r="U933" s="35"/>
      <c r="V933" s="35"/>
      <c r="W933" s="35"/>
      <c r="X933" s="35"/>
    </row>
    <row r="934" spans="1:24" x14ac:dyDescent="0.5">
      <c r="A934" s="32"/>
      <c r="B934" s="297" t="str">
        <f>+IF(E934=2012,VLOOKUP(D934,K_navn!$A$2:$C$359,2),"")</f>
        <v/>
      </c>
      <c r="C934" s="297" t="str">
        <f>+IF(E934=2012,VLOOKUP(D934,K_navn!$A$2:$C$359,3),"")</f>
        <v/>
      </c>
      <c r="D934" s="115">
        <f>+'Ark1'!P2748</f>
        <v>3437</v>
      </c>
      <c r="E934" s="115">
        <f>+'Ark1'!C2748</f>
        <v>2018</v>
      </c>
      <c r="F934" s="116" t="str">
        <f>+IF('Ark1'!Q2748=0,"",'Ark1'!Q2748)</f>
        <v/>
      </c>
      <c r="G934" s="116">
        <f>+'Ark1'!R2748</f>
        <v>0</v>
      </c>
      <c r="H934" s="116">
        <f>+'Ark1'!S2748</f>
        <v>0</v>
      </c>
      <c r="I934" s="222" t="str">
        <f>+IF(G934=0,"",'Ark1'!AA2748)</f>
        <v/>
      </c>
      <c r="J934" s="222" t="str">
        <f>+IF(G934=0,"",'Ark1'!AB2748)</f>
        <v/>
      </c>
      <c r="K934" s="114" t="str">
        <f>+IF(G934=0,"",'Ark1'!U2748)</f>
        <v/>
      </c>
      <c r="L934" s="222" t="str">
        <f>+IF(G934=0,"",'Ark1'!W2748)</f>
        <v/>
      </c>
      <c r="M934" s="222" t="str">
        <f>+IF(G934=0,"",'Ark1'!X2748)</f>
        <v/>
      </c>
      <c r="N934" s="114" t="str">
        <f>+IF(G934=0,"",'Ark1'!Y2748)</f>
        <v/>
      </c>
      <c r="O934" s="116" t="str">
        <f>+IF(G934=0,"",'Ark1'!Z2748)</f>
        <v/>
      </c>
      <c r="P934" s="116" t="str">
        <f t="shared" si="14"/>
        <v/>
      </c>
      <c r="Q934" s="114" t="str">
        <f>+IF(G934=0,"",'Ark1'!T2748)</f>
        <v/>
      </c>
      <c r="R934" s="222" t="str">
        <f>+IF(G934=0,"",'Ark1'!V2748)</f>
        <v/>
      </c>
      <c r="S934" s="32"/>
      <c r="T934" s="35"/>
      <c r="U934" s="35"/>
      <c r="V934" s="35"/>
      <c r="W934" s="35"/>
      <c r="X934" s="35"/>
    </row>
    <row r="935" spans="1:24" x14ac:dyDescent="0.5">
      <c r="A935" s="32"/>
      <c r="B935" s="297" t="str">
        <f>+IF(E935=2012,VLOOKUP(D935,K_navn!$A$2:$C$359,2),"")</f>
        <v/>
      </c>
      <c r="C935" s="297" t="str">
        <f>+IF(E935=2012,VLOOKUP(D935,K_navn!$A$2:$C$359,3),"")</f>
        <v/>
      </c>
      <c r="D935" s="115">
        <f>+'Ark1'!P2749</f>
        <v>3437</v>
      </c>
      <c r="E935" s="115">
        <f>+'Ark1'!C2749</f>
        <v>2019</v>
      </c>
      <c r="F935" s="116" t="str">
        <f>+IF('Ark1'!Q2749=0,"",'Ark1'!Q2749)</f>
        <v/>
      </c>
      <c r="G935" s="116">
        <f>+'Ark1'!R2749</f>
        <v>0</v>
      </c>
      <c r="H935" s="116">
        <f>+'Ark1'!S2749</f>
        <v>0</v>
      </c>
      <c r="I935" s="222" t="str">
        <f>+IF(G935=0,"",'Ark1'!AA2749)</f>
        <v/>
      </c>
      <c r="J935" s="222" t="str">
        <f>+IF(G935=0,"",'Ark1'!AB2749)</f>
        <v/>
      </c>
      <c r="K935" s="114" t="str">
        <f>+IF(G935=0,"",'Ark1'!U2749)</f>
        <v/>
      </c>
      <c r="L935" s="222" t="str">
        <f>+IF(G935=0,"",'Ark1'!W2749)</f>
        <v/>
      </c>
      <c r="M935" s="222" t="str">
        <f>+IF(G935=0,"",'Ark1'!X2749)</f>
        <v/>
      </c>
      <c r="N935" s="114" t="str">
        <f>+IF(G935=0,"",'Ark1'!Y2749)</f>
        <v/>
      </c>
      <c r="O935" s="116" t="str">
        <f>+IF(G935=0,"",'Ark1'!Z2749)</f>
        <v/>
      </c>
      <c r="P935" s="116" t="str">
        <f t="shared" si="14"/>
        <v/>
      </c>
      <c r="Q935" s="114" t="str">
        <f>+IF(G935=0,"",'Ark1'!T2749)</f>
        <v/>
      </c>
      <c r="R935" s="222" t="str">
        <f>+IF(G935=0,"",'Ark1'!V2749)</f>
        <v/>
      </c>
      <c r="S935" s="32"/>
      <c r="T935" s="35"/>
      <c r="U935" s="35"/>
      <c r="V935" s="35"/>
      <c r="W935" s="35"/>
      <c r="X935" s="35"/>
    </row>
    <row r="936" spans="1:24" x14ac:dyDescent="0.5">
      <c r="A936" s="32"/>
      <c r="B936" s="297" t="str">
        <f>+IF(E936=2012,VLOOKUP(D936,K_navn!$A$2:$C$359,2),"")</f>
        <v/>
      </c>
      <c r="C936" s="297" t="str">
        <f>+IF(E936=2012,VLOOKUP(D936,K_navn!$A$2:$C$359,3),"")</f>
        <v/>
      </c>
      <c r="D936" s="115">
        <f>+'Ark1'!P2750</f>
        <v>3437</v>
      </c>
      <c r="E936" s="115">
        <f>+'Ark1'!C2750</f>
        <v>2020</v>
      </c>
      <c r="F936" s="116" t="str">
        <f>+IF('Ark1'!Q2750=0,"",'Ark1'!Q2750)</f>
        <v/>
      </c>
      <c r="G936" s="116">
        <f>+'Ark1'!R2750</f>
        <v>0</v>
      </c>
      <c r="H936" s="116">
        <f>+'Ark1'!S2750</f>
        <v>0</v>
      </c>
      <c r="I936" s="222" t="str">
        <f>+IF(G936=0,"",'Ark1'!AA2750)</f>
        <v/>
      </c>
      <c r="J936" s="222" t="str">
        <f>+IF(G936=0,"",'Ark1'!AB2750)</f>
        <v/>
      </c>
      <c r="K936" s="114" t="str">
        <f>+IF(G936=0,"",'Ark1'!U2750)</f>
        <v/>
      </c>
      <c r="L936" s="222" t="str">
        <f>+IF(G936=0,"",'Ark1'!W2750)</f>
        <v/>
      </c>
      <c r="M936" s="222" t="str">
        <f>+IF(G936=0,"",'Ark1'!X2750)</f>
        <v/>
      </c>
      <c r="N936" s="114" t="str">
        <f>+IF(G936=0,"",'Ark1'!Y2750)</f>
        <v/>
      </c>
      <c r="O936" s="116" t="str">
        <f>+IF(G936=0,"",'Ark1'!Z2750)</f>
        <v/>
      </c>
      <c r="P936" s="116" t="str">
        <f t="shared" si="14"/>
        <v/>
      </c>
      <c r="Q936" s="114" t="str">
        <f>+IF(G936=0,"",'Ark1'!T2750)</f>
        <v/>
      </c>
      <c r="R936" s="222" t="str">
        <f>+IF(G936=0,"",'Ark1'!V2750)</f>
        <v/>
      </c>
      <c r="S936" s="32"/>
      <c r="T936" s="35"/>
      <c r="U936" s="35"/>
      <c r="V936" s="35"/>
      <c r="W936" s="35"/>
      <c r="X936" s="35"/>
    </row>
    <row r="937" spans="1:24" x14ac:dyDescent="0.5">
      <c r="A937" s="32"/>
      <c r="B937" s="297" t="str">
        <f>+IF(E937=2012,VLOOKUP(D937,K_navn!$A$2:$C$359,2),"")</f>
        <v/>
      </c>
      <c r="C937" s="297" t="str">
        <f>+IF(E937=2012,VLOOKUP(D937,K_navn!$A$2:$C$359,3),"")</f>
        <v/>
      </c>
      <c r="D937" s="115">
        <f>+'Ark1'!P2751</f>
        <v>3437</v>
      </c>
      <c r="E937" s="115">
        <f>+'Ark1'!C2751</f>
        <v>2021</v>
      </c>
      <c r="F937" s="116" t="str">
        <f>+IF('Ark1'!Q2751=0,"",'Ark1'!Q2751)</f>
        <v/>
      </c>
      <c r="G937" s="116">
        <f>+'Ark1'!R2751</f>
        <v>0</v>
      </c>
      <c r="H937" s="116">
        <f>+'Ark1'!S2751</f>
        <v>0</v>
      </c>
      <c r="I937" s="222" t="str">
        <f>+IF(G937=0,"",'Ark1'!AA2751)</f>
        <v/>
      </c>
      <c r="J937" s="222" t="str">
        <f>+IF(G937=0,"",'Ark1'!AB2751)</f>
        <v/>
      </c>
      <c r="K937" s="114" t="str">
        <f>+IF(G937=0,"",'Ark1'!U2751)</f>
        <v/>
      </c>
      <c r="L937" s="222" t="str">
        <f>+IF(G937=0,"",'Ark1'!W2751)</f>
        <v/>
      </c>
      <c r="M937" s="222" t="str">
        <f>+IF(G937=0,"",'Ark1'!X2751)</f>
        <v/>
      </c>
      <c r="N937" s="114" t="str">
        <f>+IF(G937=0,"",'Ark1'!Y2751)</f>
        <v/>
      </c>
      <c r="O937" s="116" t="str">
        <f>+IF(G937=0,"",'Ark1'!Z2751)</f>
        <v/>
      </c>
      <c r="P937" s="116" t="str">
        <f t="shared" si="14"/>
        <v/>
      </c>
      <c r="Q937" s="114" t="str">
        <f>+IF(G937=0,"",'Ark1'!T2751)</f>
        <v/>
      </c>
      <c r="R937" s="222" t="str">
        <f>+IF(G937=0,"",'Ark1'!V2751)</f>
        <v/>
      </c>
      <c r="S937" s="32"/>
      <c r="T937" s="35"/>
      <c r="U937" s="35"/>
      <c r="V937" s="35"/>
      <c r="W937" s="35"/>
      <c r="X937" s="35"/>
    </row>
    <row r="938" spans="1:24" x14ac:dyDescent="0.5">
      <c r="A938" s="32"/>
      <c r="B938" s="297" t="str">
        <f>+IF(E938=2012,VLOOKUP(D938,K_navn!$A$2:$C$359,2),"")</f>
        <v/>
      </c>
      <c r="C938" s="297" t="str">
        <f>+IF(E938=2012,VLOOKUP(D938,K_navn!$A$2:$C$359,3),"")</f>
        <v/>
      </c>
      <c r="D938" s="115">
        <f>+'Ark1'!P2752</f>
        <v>3437</v>
      </c>
      <c r="E938" s="115">
        <f>+'Ark1'!C2752</f>
        <v>2022</v>
      </c>
      <c r="F938" s="116" t="str">
        <f>+IF('Ark1'!Q2752=0,"",'Ark1'!Q2752)</f>
        <v/>
      </c>
      <c r="G938" s="116">
        <f>+'Ark1'!R2752</f>
        <v>0</v>
      </c>
      <c r="H938" s="116">
        <f>+'Ark1'!S2752</f>
        <v>0</v>
      </c>
      <c r="I938" s="222" t="str">
        <f>+IF(G938=0,"",'Ark1'!AA2752)</f>
        <v/>
      </c>
      <c r="J938" s="222" t="str">
        <f>+IF(G938=0,"",'Ark1'!AB2752)</f>
        <v/>
      </c>
      <c r="K938" s="114" t="str">
        <f>+IF(G938=0,"",'Ark1'!U2752)</f>
        <v/>
      </c>
      <c r="L938" s="222" t="str">
        <f>+IF(G938=0,"",'Ark1'!W2752)</f>
        <v/>
      </c>
      <c r="M938" s="222" t="str">
        <f>+IF(G938=0,"",'Ark1'!X2752)</f>
        <v/>
      </c>
      <c r="N938" s="114" t="str">
        <f>+IF(G938=0,"",'Ark1'!Y2752)</f>
        <v/>
      </c>
      <c r="O938" s="116" t="str">
        <f>+IF(G938=0,"",'Ark1'!Z2752)</f>
        <v/>
      </c>
      <c r="P938" s="116" t="str">
        <f t="shared" si="14"/>
        <v/>
      </c>
      <c r="Q938" s="114" t="str">
        <f>+IF(G938=0,"",'Ark1'!T2752)</f>
        <v/>
      </c>
      <c r="R938" s="222" t="str">
        <f>+IF(G938=0,"",'Ark1'!V2752)</f>
        <v/>
      </c>
      <c r="S938" s="32"/>
      <c r="T938" s="35"/>
      <c r="U938" s="35"/>
      <c r="V938" s="35"/>
      <c r="W938" s="35"/>
      <c r="X938" s="35"/>
    </row>
    <row r="939" spans="1:24" x14ac:dyDescent="0.5">
      <c r="A939" s="32"/>
      <c r="B939" s="297" t="str">
        <f>+IF(E939=2012,VLOOKUP(D939,K_navn!$A$2:$C$359,2),"")</f>
        <v>Sør-Fron</v>
      </c>
      <c r="C939" s="297" t="str">
        <f>+IF(E939=2012,VLOOKUP(D939,K_navn!$A$2:$C$359,3),"")</f>
        <v>Innlandet</v>
      </c>
      <c r="D939" s="115">
        <f>+'Ark1'!P2753</f>
        <v>3438</v>
      </c>
      <c r="E939" s="115">
        <f>+'Ark1'!C2753</f>
        <v>2012</v>
      </c>
      <c r="F939" s="116">
        <f>+IF('Ark1'!Q2753=0,"",'Ark1'!Q2753)</f>
        <v>1</v>
      </c>
      <c r="G939" s="116">
        <f>+'Ark1'!R2753</f>
        <v>178</v>
      </c>
      <c r="H939" s="116">
        <f>+'Ark1'!S2753</f>
        <v>178</v>
      </c>
      <c r="I939" s="222">
        <f>+IF(G939=0,"",'Ark1'!AA2753)</f>
        <v>18.483904465212877</v>
      </c>
      <c r="J939" s="222">
        <f>+IF(G939=0,"",'Ark1'!AB2753)</f>
        <v>20.40787148113148</v>
      </c>
      <c r="K939" s="114">
        <f>+IF(G939=0,"",'Ark1'!U2753)</f>
        <v>58.926966292134807</v>
      </c>
      <c r="L939" s="222">
        <f>+IF(G939=0,"",'Ark1'!W2753)</f>
        <v>84.199438202247251</v>
      </c>
      <c r="M939" s="222">
        <f>+IF(G939=0,"",'Ark1'!X2753)</f>
        <v>8.4114989324804981</v>
      </c>
      <c r="N939" s="114">
        <f>+IF(G939=0,"",'Ark1'!Y2753)</f>
        <v>2.5986713997363911</v>
      </c>
      <c r="O939" s="116">
        <f>+IF(G939=0,"",'Ark1'!Z2753)</f>
        <v>-42.880251025852147</v>
      </c>
      <c r="P939" s="116">
        <f t="shared" si="14"/>
        <v>178</v>
      </c>
      <c r="Q939" s="114">
        <f>+IF(G939=0,"",'Ark1'!T2753)</f>
        <v>15.04494382022472</v>
      </c>
      <c r="R939" s="222">
        <f>+IF(G939=0,"",'Ark1'!V2753)</f>
        <v>91.22366002410314</v>
      </c>
      <c r="S939" s="32"/>
      <c r="T939" s="35"/>
      <c r="U939" s="35"/>
      <c r="V939" s="35"/>
      <c r="W939" s="35"/>
      <c r="X939" s="35"/>
    </row>
    <row r="940" spans="1:24" x14ac:dyDescent="0.5">
      <c r="A940" s="32"/>
      <c r="B940" s="297" t="str">
        <f>+IF(E940=2012,VLOOKUP(D940,K_navn!$A$2:$C$359,2),"")</f>
        <v/>
      </c>
      <c r="C940" s="297" t="str">
        <f>+IF(E940=2012,VLOOKUP(D940,K_navn!$A$2:$C$359,3),"")</f>
        <v/>
      </c>
      <c r="D940" s="115">
        <f>+'Ark1'!P2754</f>
        <v>3438</v>
      </c>
      <c r="E940" s="115">
        <f>+'Ark1'!C2754</f>
        <v>2013</v>
      </c>
      <c r="F940" s="116">
        <f>+IF('Ark1'!Q2754=0,"",'Ark1'!Q2754)</f>
        <v>2</v>
      </c>
      <c r="G940" s="116">
        <f>+'Ark1'!R2754</f>
        <v>545</v>
      </c>
      <c r="H940" s="116">
        <f>+'Ark1'!S2754</f>
        <v>545</v>
      </c>
      <c r="I940" s="222">
        <f>+IF(G940=0,"",'Ark1'!AA2754)</f>
        <v>10.133878765340274</v>
      </c>
      <c r="J940" s="222">
        <f>+IF(G940=0,"",'Ark1'!AB2754)</f>
        <v>11.440457670221752</v>
      </c>
      <c r="K940" s="114">
        <f>+IF(G940=0,"",'Ark1'!U2754)</f>
        <v>58.906422018348607</v>
      </c>
      <c r="L940" s="222">
        <f>+IF(G940=0,"",'Ark1'!W2754)</f>
        <v>84.10422018348622</v>
      </c>
      <c r="M940" s="222">
        <f>+IF(G940=0,"",'Ark1'!X2754)</f>
        <v>10.171606486702673</v>
      </c>
      <c r="N940" s="114">
        <f>+IF(G940=0,"",'Ark1'!Y2754)</f>
        <v>2.6935967301800399</v>
      </c>
      <c r="O940" s="116">
        <f>+IF(G940=0,"",'Ark1'!Z2754)</f>
        <v>-48.089164667789611</v>
      </c>
      <c r="P940" s="116">
        <f t="shared" si="14"/>
        <v>272.5</v>
      </c>
      <c r="Q940" s="114">
        <f>+IF(G940=0,"",'Ark1'!T2754)</f>
        <v>15.133944954128442</v>
      </c>
      <c r="R940" s="222">
        <f>+IF(G940=0,"",'Ark1'!V2754)</f>
        <v>91.120498573657983</v>
      </c>
      <c r="S940" s="32"/>
      <c r="T940" s="35"/>
      <c r="U940" s="35"/>
      <c r="V940" s="35"/>
      <c r="W940" s="35"/>
      <c r="X940" s="35"/>
    </row>
    <row r="941" spans="1:24" x14ac:dyDescent="0.5">
      <c r="A941" s="32"/>
      <c r="B941" s="297" t="str">
        <f>+IF(E941=2012,VLOOKUP(D941,K_navn!$A$2:$C$359,2),"")</f>
        <v/>
      </c>
      <c r="C941" s="297" t="str">
        <f>+IF(E941=2012,VLOOKUP(D941,K_navn!$A$2:$C$359,3),"")</f>
        <v/>
      </c>
      <c r="D941" s="115">
        <f>+'Ark1'!P2755</f>
        <v>3438</v>
      </c>
      <c r="E941" s="115">
        <f>+'Ark1'!C2755</f>
        <v>2014</v>
      </c>
      <c r="F941" s="116">
        <f>+IF('Ark1'!Q2755=0,"",'Ark1'!Q2755)</f>
        <v>2</v>
      </c>
      <c r="G941" s="116">
        <f>+'Ark1'!R2755</f>
        <v>833</v>
      </c>
      <c r="H941" s="116">
        <f>+'Ark1'!S2755</f>
        <v>833</v>
      </c>
      <c r="I941" s="222">
        <f>+IF(G941=0,"",'Ark1'!AA2755)</f>
        <v>7.8370495813340879</v>
      </c>
      <c r="J941" s="222">
        <f>+IF(G941=0,"",'Ark1'!AB2755)</f>
        <v>8.4562953109573424</v>
      </c>
      <c r="K941" s="114">
        <f>+IF(G941=0,"",'Ark1'!U2755)</f>
        <v>59.270108043217277</v>
      </c>
      <c r="L941" s="222">
        <f>+IF(G941=0,"",'Ark1'!W2755)</f>
        <v>83.337094837935183</v>
      </c>
      <c r="M941" s="222">
        <f>+IF(G941=0,"",'Ark1'!X2755)</f>
        <v>9.9865289679519389</v>
      </c>
      <c r="N941" s="114">
        <f>+IF(G941=0,"",'Ark1'!Y2755)</f>
        <v>2.1554881767348322</v>
      </c>
      <c r="O941" s="116">
        <f>+IF(G941=0,"",'Ark1'!Z2755)</f>
        <v>-46.209541831789458</v>
      </c>
      <c r="P941" s="116">
        <f t="shared" si="14"/>
        <v>416.5</v>
      </c>
      <c r="Q941" s="114">
        <f>+IF(G941=0,"",'Ark1'!T2755)</f>
        <v>15.314525810324133</v>
      </c>
      <c r="R941" s="222">
        <f>+IF(G941=0,"",'Ark1'!V2755)</f>
        <v>90.289376855834405</v>
      </c>
      <c r="S941" s="32"/>
      <c r="T941" s="35"/>
      <c r="U941" s="35"/>
      <c r="V941" s="35"/>
      <c r="W941" s="35"/>
      <c r="X941" s="35"/>
    </row>
    <row r="942" spans="1:24" x14ac:dyDescent="0.5">
      <c r="A942" s="32"/>
      <c r="B942" s="297" t="str">
        <f>+IF(E942=2012,VLOOKUP(D942,K_navn!$A$2:$C$359,2),"")</f>
        <v/>
      </c>
      <c r="C942" s="297" t="str">
        <f>+IF(E942=2012,VLOOKUP(D942,K_navn!$A$2:$C$359,3),"")</f>
        <v/>
      </c>
      <c r="D942" s="115">
        <f>+'Ark1'!P2756</f>
        <v>3438</v>
      </c>
      <c r="E942" s="115">
        <f>+'Ark1'!C2756</f>
        <v>2015</v>
      </c>
      <c r="F942" s="116">
        <f>+IF('Ark1'!Q2756=0,"",'Ark1'!Q2756)</f>
        <v>2</v>
      </c>
      <c r="G942" s="116">
        <f>+'Ark1'!R2756</f>
        <v>778</v>
      </c>
      <c r="H942" s="116">
        <f>+'Ark1'!S2756</f>
        <v>776</v>
      </c>
      <c r="I942" s="222">
        <f>+IF(G942=0,"",'Ark1'!AA2756)</f>
        <v>2.0500118573950625</v>
      </c>
      <c r="J942" s="222">
        <f>+IF(G942=0,"",'Ark1'!AB2756)</f>
        <v>2.1686034252321442</v>
      </c>
      <c r="K942" s="114">
        <f>+IF(G942=0,"",'Ark1'!U2756)</f>
        <v>59.266752577319579</v>
      </c>
      <c r="L942" s="222">
        <f>+IF(G942=0,"",'Ark1'!W2756)</f>
        <v>85.58981958762881</v>
      </c>
      <c r="M942" s="222">
        <f>+IF(G942=0,"",'Ark1'!X2756)</f>
        <v>10.650228058563917</v>
      </c>
      <c r="N942" s="114">
        <f>+IF(G942=0,"",'Ark1'!Y2756)</f>
        <v>2.1787937101904786</v>
      </c>
      <c r="O942" s="116">
        <f>+IF(G942=0,"",'Ark1'!Z2756)</f>
        <v>-47.20266079484616</v>
      </c>
      <c r="P942" s="116">
        <f t="shared" si="14"/>
        <v>388</v>
      </c>
      <c r="Q942" s="114">
        <f>+IF(G942=0,"",'Ark1'!T2756)</f>
        <v>15.259640102827763</v>
      </c>
      <c r="R942" s="222">
        <f>+IF(G942=0,"",'Ark1'!V2756)</f>
        <v>92.817292334498688</v>
      </c>
      <c r="S942" s="32"/>
      <c r="T942" s="35"/>
      <c r="U942" s="35"/>
      <c r="V942" s="35"/>
      <c r="W942" s="35"/>
      <c r="X942" s="35"/>
    </row>
    <row r="943" spans="1:24" x14ac:dyDescent="0.5">
      <c r="A943" s="32"/>
      <c r="B943" s="297" t="str">
        <f>+IF(E943=2012,VLOOKUP(D943,K_navn!$A$2:$C$359,2),"")</f>
        <v/>
      </c>
      <c r="C943" s="297" t="str">
        <f>+IF(E943=2012,VLOOKUP(D943,K_navn!$A$2:$C$359,3),"")</f>
        <v/>
      </c>
      <c r="D943" s="115">
        <f>+'Ark1'!P2757</f>
        <v>3438</v>
      </c>
      <c r="E943" s="115">
        <f>+'Ark1'!C2757</f>
        <v>2016</v>
      </c>
      <c r="F943" s="116">
        <f>+IF('Ark1'!Q2757=0,"",'Ark1'!Q2757)</f>
        <v>4</v>
      </c>
      <c r="G943" s="116">
        <f>+'Ark1'!R2757</f>
        <v>690</v>
      </c>
      <c r="H943" s="116">
        <f>+'Ark1'!S2757</f>
        <v>690</v>
      </c>
      <c r="I943" s="222">
        <f>+IF(G943=0,"",'Ark1'!AA2757)</f>
        <v>1.4713408393039911</v>
      </c>
      <c r="J943" s="222">
        <f>+IF(G943=0,"",'Ark1'!AB2757)</f>
        <v>1.5887702440816198</v>
      </c>
      <c r="K943" s="114">
        <f>+IF(G943=0,"",'Ark1'!U2757)</f>
        <v>59.437681159420301</v>
      </c>
      <c r="L943" s="222">
        <f>+IF(G943=0,"",'Ark1'!W2757)</f>
        <v>87.96623188405799</v>
      </c>
      <c r="M943" s="222">
        <f>+IF(G943=0,"",'Ark1'!X2757)</f>
        <v>11.294643029490556</v>
      </c>
      <c r="N943" s="114">
        <f>+IF(G943=0,"",'Ark1'!Y2757)</f>
        <v>2.3174887363842696</v>
      </c>
      <c r="O943" s="116">
        <f>+IF(G943=0,"",'Ark1'!Z2757)</f>
        <v>-55.522181208747845</v>
      </c>
      <c r="P943" s="116">
        <f t="shared" si="14"/>
        <v>172.5</v>
      </c>
      <c r="Q943" s="114">
        <f>+IF(G943=0,"",'Ark1'!T2757)</f>
        <v>15.38695652173913</v>
      </c>
      <c r="R943" s="222">
        <f>+IF(G943=0,"",'Ark1'!V2757)</f>
        <v>95.304693265501626</v>
      </c>
      <c r="S943" s="32"/>
      <c r="T943" s="35"/>
      <c r="U943" s="35"/>
      <c r="V943" s="35"/>
      <c r="W943" s="35"/>
      <c r="X943" s="35"/>
    </row>
    <row r="944" spans="1:24" x14ac:dyDescent="0.5">
      <c r="A944" s="32"/>
      <c r="B944" s="297" t="str">
        <f>+IF(E944=2012,VLOOKUP(D944,K_navn!$A$2:$C$359,2),"")</f>
        <v/>
      </c>
      <c r="C944" s="297" t="str">
        <f>+IF(E944=2012,VLOOKUP(D944,K_navn!$A$2:$C$359,3),"")</f>
        <v/>
      </c>
      <c r="D944" s="115">
        <f>+'Ark1'!P2758</f>
        <v>3438</v>
      </c>
      <c r="E944" s="115">
        <f>+'Ark1'!C2758</f>
        <v>2017</v>
      </c>
      <c r="F944" s="116">
        <f>+IF('Ark1'!Q2758=0,"",'Ark1'!Q2758)</f>
        <v>4</v>
      </c>
      <c r="G944" s="116">
        <f>+'Ark1'!R2758</f>
        <v>640</v>
      </c>
      <c r="H944" s="116">
        <f>+'Ark1'!S2758</f>
        <v>640</v>
      </c>
      <c r="I944" s="222">
        <f>+IF(G944=0,"",'Ark1'!AA2758)</f>
        <v>1.8466687826413128</v>
      </c>
      <c r="J944" s="222">
        <f>+IF(G944=0,"",'Ark1'!AB2758)</f>
        <v>2.0899016227629064</v>
      </c>
      <c r="K944" s="114">
        <f>+IF(G944=0,"",'Ark1'!U2758)</f>
        <v>58.853124999999999</v>
      </c>
      <c r="L944" s="222">
        <f>+IF(G944=0,"",'Ark1'!W2758)</f>
        <v>92.372812500000009</v>
      </c>
      <c r="M944" s="222">
        <f>+IF(G944=0,"",'Ark1'!X2758)</f>
        <v>10.472946318483851</v>
      </c>
      <c r="N944" s="114">
        <f>+IF(G944=0,"",'Ark1'!Y2758)</f>
        <v>2.0991790620085622</v>
      </c>
      <c r="O944" s="116">
        <f>+IF(G944=0,"",'Ark1'!Z2758)</f>
        <v>-41.893376539509326</v>
      </c>
      <c r="P944" s="116">
        <f t="shared" si="14"/>
        <v>160</v>
      </c>
      <c r="Q944" s="114">
        <f>+IF(G944=0,"",'Ark1'!T2758)</f>
        <v>15.134375</v>
      </c>
      <c r="R944" s="222">
        <f>+IF(G944=0,"",'Ark1'!V2758)</f>
        <v>100.07888678223188</v>
      </c>
      <c r="S944" s="32"/>
      <c r="T944" s="35"/>
      <c r="U944" s="35"/>
      <c r="V944" s="35"/>
      <c r="W944" s="35"/>
      <c r="X944" s="35"/>
    </row>
    <row r="945" spans="1:24" x14ac:dyDescent="0.5">
      <c r="A945" s="32"/>
      <c r="B945" s="297" t="str">
        <f>+IF(E945=2012,VLOOKUP(D945,K_navn!$A$2:$C$359,2),"")</f>
        <v/>
      </c>
      <c r="C945" s="297" t="str">
        <f>+IF(E945=2012,VLOOKUP(D945,K_navn!$A$2:$C$359,3),"")</f>
        <v/>
      </c>
      <c r="D945" s="115">
        <f>+'Ark1'!P2759</f>
        <v>3438</v>
      </c>
      <c r="E945" s="115">
        <f>+'Ark1'!C2759</f>
        <v>2018</v>
      </c>
      <c r="F945" s="116">
        <f>+IF('Ark1'!Q2759=0,"",'Ark1'!Q2759)</f>
        <v>3</v>
      </c>
      <c r="G945" s="116">
        <f>+'Ark1'!R2759</f>
        <v>782</v>
      </c>
      <c r="H945" s="116">
        <f>+'Ark1'!S2759</f>
        <v>782</v>
      </c>
      <c r="I945" s="222">
        <f>+IF(G945=0,"",'Ark1'!AA2759)</f>
        <v>3.1233774014458611</v>
      </c>
      <c r="J945" s="222">
        <f>+IF(G945=0,"",'Ark1'!AB2759)</f>
        <v>3.149043233216553</v>
      </c>
      <c r="K945" s="114">
        <f>+IF(G945=0,"",'Ark1'!U2759)</f>
        <v>59.998721227621481</v>
      </c>
      <c r="L945" s="222">
        <f>+IF(G945=0,"",'Ark1'!W2759)</f>
        <v>80.983759590792815</v>
      </c>
      <c r="M945" s="222">
        <f>+IF(G945=0,"",'Ark1'!X2759)</f>
        <v>9.4313662718052669</v>
      </c>
      <c r="N945" s="114">
        <f>+IF(G945=0,"",'Ark1'!Y2759)</f>
        <v>2.189546987803753</v>
      </c>
      <c r="O945" s="116">
        <f>+IF(G945=0,"",'Ark1'!Z2759)</f>
        <v>-37.838608883263277</v>
      </c>
      <c r="P945" s="116">
        <f t="shared" si="14"/>
        <v>260.66666666666669</v>
      </c>
      <c r="Q945" s="114">
        <f>+IF(G945=0,"",'Ark1'!T2759)</f>
        <v>15.75703324808185</v>
      </c>
      <c r="R945" s="222">
        <f>+IF(G945=0,"",'Ark1'!V2759)</f>
        <v>87.739717866514397</v>
      </c>
      <c r="S945" s="32"/>
      <c r="T945" s="35"/>
      <c r="U945" s="35"/>
      <c r="V945" s="35"/>
      <c r="W945" s="35"/>
      <c r="X945" s="35"/>
    </row>
    <row r="946" spans="1:24" x14ac:dyDescent="0.5">
      <c r="A946" s="32"/>
      <c r="B946" s="297" t="str">
        <f>+IF(E946=2012,VLOOKUP(D946,K_navn!$A$2:$C$359,2),"")</f>
        <v/>
      </c>
      <c r="C946" s="297" t="str">
        <f>+IF(E946=2012,VLOOKUP(D946,K_navn!$A$2:$C$359,3),"")</f>
        <v/>
      </c>
      <c r="D946" s="115">
        <f>+'Ark1'!P2760</f>
        <v>3438</v>
      </c>
      <c r="E946" s="115">
        <f>+'Ark1'!C2760</f>
        <v>2019</v>
      </c>
      <c r="F946" s="116">
        <f>+IF('Ark1'!Q2760=0,"",'Ark1'!Q2760)</f>
        <v>3</v>
      </c>
      <c r="G946" s="116">
        <f>+'Ark1'!R2760</f>
        <v>1082</v>
      </c>
      <c r="H946" s="116">
        <f>+'Ark1'!S2760</f>
        <v>1082</v>
      </c>
      <c r="I946" s="222">
        <f>+IF(G946=0,"",'Ark1'!AA2760)</f>
        <v>5.372393247269116</v>
      </c>
      <c r="J946" s="222">
        <f>+IF(G946=0,"",'Ark1'!AB2760)</f>
        <v>5.5605586905394144</v>
      </c>
      <c r="K946" s="114">
        <f>+IF(G946=0,"",'Ark1'!U2760)</f>
        <v>61.228280961183003</v>
      </c>
      <c r="L946" s="222">
        <f>+IF(G946=0,"",'Ark1'!W2760)</f>
        <v>83.149537892791102</v>
      </c>
      <c r="M946" s="222">
        <f>+IF(G946=0,"",'Ark1'!X2760)</f>
        <v>8.8565109548242322</v>
      </c>
      <c r="N946" s="114">
        <f>+IF(G946=0,"",'Ark1'!Y2760)</f>
        <v>2.214599224493405</v>
      </c>
      <c r="O946" s="116">
        <f>+IF(G946=0,"",'Ark1'!Z2760)</f>
        <v>-32.187613754027034</v>
      </c>
      <c r="P946" s="116">
        <f t="shared" si="14"/>
        <v>360.66666666666669</v>
      </c>
      <c r="Q946" s="114">
        <f>+IF(G946=0,"",'Ark1'!T2760)</f>
        <v>16.340110905730128</v>
      </c>
      <c r="R946" s="222">
        <f>+IF(G946=0,"",'Ark1'!V2760)</f>
        <v>90.086173231626276</v>
      </c>
      <c r="S946" s="32"/>
      <c r="T946" s="35"/>
      <c r="U946" s="35"/>
      <c r="V946" s="35"/>
      <c r="W946" s="35"/>
      <c r="X946" s="35"/>
    </row>
    <row r="947" spans="1:24" x14ac:dyDescent="0.5">
      <c r="A947" s="32"/>
      <c r="B947" s="297" t="str">
        <f>+IF(E947=2012,VLOOKUP(D947,K_navn!$A$2:$C$359,2),"")</f>
        <v/>
      </c>
      <c r="C947" s="297" t="str">
        <f>+IF(E947=2012,VLOOKUP(D947,K_navn!$A$2:$C$359,3),"")</f>
        <v/>
      </c>
      <c r="D947" s="115">
        <f>+'Ark1'!P2761</f>
        <v>3438</v>
      </c>
      <c r="E947" s="115">
        <f>+'Ark1'!C2761</f>
        <v>2020</v>
      </c>
      <c r="F947" s="116">
        <f>+IF('Ark1'!Q2761=0,"",'Ark1'!Q2761)</f>
        <v>5</v>
      </c>
      <c r="G947" s="116">
        <f>+'Ark1'!R2761</f>
        <v>1233</v>
      </c>
      <c r="H947" s="116">
        <f>+'Ark1'!S2761</f>
        <v>1233</v>
      </c>
      <c r="I947" s="222">
        <f>+IF(G947=0,"",'Ark1'!AA2761)</f>
        <v>5.9057380975189204</v>
      </c>
      <c r="J947" s="222">
        <f>+IF(G947=0,"",'Ark1'!AB2761)</f>
        <v>6.2235634009609297</v>
      </c>
      <c r="K947" s="114">
        <f>+IF(G947=0,"",'Ark1'!U2761)</f>
        <v>61.193836171938351</v>
      </c>
      <c r="L947" s="222">
        <f>+IF(G947=0,"",'Ark1'!W2761)</f>
        <v>87.055936739659387</v>
      </c>
      <c r="M947" s="222">
        <f>+IF(G947=0,"",'Ark1'!X2761)</f>
        <v>9.5243378664794438</v>
      </c>
      <c r="N947" s="114">
        <f>+IF(G947=0,"",'Ark1'!Y2761)</f>
        <v>2.7950647554122221</v>
      </c>
      <c r="O947" s="116">
        <f>+IF(G947=0,"",'Ark1'!Z2761)</f>
        <v>-14.172763026443381</v>
      </c>
      <c r="P947" s="116">
        <f t="shared" si="14"/>
        <v>246.6</v>
      </c>
      <c r="Q947" s="114">
        <f>+IF(G947=0,"",'Ark1'!T2761)</f>
        <v>16.392538523925388</v>
      </c>
      <c r="R947" s="222">
        <f>+IF(G947=0,"",'Ark1'!V2761)</f>
        <v>94.31845800613138</v>
      </c>
      <c r="S947" s="32"/>
      <c r="T947" s="35"/>
      <c r="U947" s="35"/>
      <c r="V947" s="35"/>
      <c r="W947" s="35"/>
      <c r="X947" s="35"/>
    </row>
    <row r="948" spans="1:24" x14ac:dyDescent="0.5">
      <c r="A948" s="32"/>
      <c r="B948" s="297" t="str">
        <f>+IF(E948=2012,VLOOKUP(D948,K_navn!$A$2:$C$359,2),"")</f>
        <v/>
      </c>
      <c r="C948" s="297" t="str">
        <f>+IF(E948=2012,VLOOKUP(D948,K_navn!$A$2:$C$359,3),"")</f>
        <v/>
      </c>
      <c r="D948" s="115">
        <f>+'Ark1'!P2762</f>
        <v>3438</v>
      </c>
      <c r="E948" s="115">
        <f>+'Ark1'!C2762</f>
        <v>2021</v>
      </c>
      <c r="F948" s="116">
        <f>+IF('Ark1'!Q2762=0,"",'Ark1'!Q2762)</f>
        <v>4</v>
      </c>
      <c r="G948" s="116">
        <f>+'Ark1'!R2762</f>
        <v>1297</v>
      </c>
      <c r="H948" s="116">
        <f>+'Ark1'!S2762</f>
        <v>1297</v>
      </c>
      <c r="I948" s="222">
        <f>+IF(G948=0,"",'Ark1'!AA2762)</f>
        <v>4.9330594857751402</v>
      </c>
      <c r="J948" s="222">
        <f>+IF(G948=0,"",'Ark1'!AB2762)</f>
        <v>5.2023180591290812</v>
      </c>
      <c r="K948" s="114">
        <f>+IF(G948=0,"",'Ark1'!U2762)</f>
        <v>60.67540478026212</v>
      </c>
      <c r="L948" s="222">
        <f>+IF(G948=0,"",'Ark1'!W2762)</f>
        <v>89.484109483423353</v>
      </c>
      <c r="M948" s="222">
        <f>+IF(G948=0,"",'Ark1'!X2762)</f>
        <v>9.4091348516053834</v>
      </c>
      <c r="N948" s="114">
        <f>+IF(G948=0,"",'Ark1'!Y2762)</f>
        <v>2.0630660784792738</v>
      </c>
      <c r="O948" s="116">
        <f>+IF(G948=0,"",'Ark1'!Z2762)</f>
        <v>-21.815485313369276</v>
      </c>
      <c r="P948" s="116">
        <f t="shared" si="14"/>
        <v>324.25</v>
      </c>
      <c r="Q948" s="114">
        <f>+IF(G948=0,"",'Ark1'!T2762)</f>
        <v>16.197378565921355</v>
      </c>
      <c r="R948" s="222">
        <f>+IF(G948=0,"",'Ark1'!V2762)</f>
        <v>96.949197706850796</v>
      </c>
      <c r="S948" s="32"/>
      <c r="T948" s="35"/>
      <c r="U948" s="35"/>
      <c r="V948" s="35"/>
      <c r="W948" s="35"/>
      <c r="X948" s="35"/>
    </row>
    <row r="949" spans="1:24" x14ac:dyDescent="0.5">
      <c r="A949" s="32"/>
      <c r="B949" s="297" t="str">
        <f>+IF(E949=2012,VLOOKUP(D949,K_navn!$A$2:$C$359,2),"")</f>
        <v/>
      </c>
      <c r="C949" s="297" t="str">
        <f>+IF(E949=2012,VLOOKUP(D949,K_navn!$A$2:$C$359,3),"")</f>
        <v/>
      </c>
      <c r="D949" s="115">
        <f>+'Ark1'!P2763</f>
        <v>3438</v>
      </c>
      <c r="E949" s="115">
        <f>+'Ark1'!C2763</f>
        <v>2022</v>
      </c>
      <c r="F949" s="116">
        <f>+IF('Ark1'!Q2763=0,"",'Ark1'!Q2763)</f>
        <v>4</v>
      </c>
      <c r="G949" s="116">
        <f>+'Ark1'!R2763</f>
        <v>1823</v>
      </c>
      <c r="H949" s="116">
        <f>+'Ark1'!S2763</f>
        <v>1822</v>
      </c>
      <c r="I949" s="222">
        <f>+IF(G949=0,"",'Ark1'!AA2763)</f>
        <v>6.3287623676445053</v>
      </c>
      <c r="J949" s="222">
        <f>+IF(G949=0,"",'Ark1'!AB2763)</f>
        <v>6.6104139507245137</v>
      </c>
      <c r="K949" s="114">
        <f>+IF(G949=0,"",'Ark1'!U2763)</f>
        <v>61.09604829857301</v>
      </c>
      <c r="L949" s="222">
        <f>+IF(G949=0,"",'Ark1'!W2763)</f>
        <v>89.6239956092207</v>
      </c>
      <c r="M949" s="222">
        <f>+IF(G949=0,"",'Ark1'!X2763)</f>
        <v>11.112510807151143</v>
      </c>
      <c r="N949" s="114">
        <f>+IF(G949=0,"",'Ark1'!Y2763)</f>
        <v>2.0656342795401779</v>
      </c>
      <c r="O949" s="116">
        <f>+IF(G949=0,"",'Ark1'!Z2763)</f>
        <v>-31.341665758151947</v>
      </c>
      <c r="P949" s="116">
        <f t="shared" si="14"/>
        <v>455.5</v>
      </c>
      <c r="Q949" s="114">
        <f>+IF(G949=0,"",'Ark1'!T2763)</f>
        <v>16.404827207899071</v>
      </c>
      <c r="R949" s="222">
        <f>+IF(G949=0,"",'Ark1'!V2763)</f>
        <v>97.15159486854418</v>
      </c>
      <c r="S949" s="32"/>
      <c r="T949" s="35"/>
      <c r="U949" s="35"/>
      <c r="V949" s="35"/>
      <c r="W949" s="35"/>
      <c r="X949" s="35"/>
    </row>
    <row r="950" spans="1:24" x14ac:dyDescent="0.5">
      <c r="A950" s="32"/>
      <c r="B950" s="297" t="str">
        <f>+IF(E950=2012,VLOOKUP(D950,K_navn!$A$2:$C$359,2),"")</f>
        <v>Ringebu</v>
      </c>
      <c r="C950" s="297" t="str">
        <f>+IF(E950=2012,VLOOKUP(D950,K_navn!$A$2:$C$359,3),"")</f>
        <v>Innlandet</v>
      </c>
      <c r="D950" s="115">
        <f>+'Ark1'!P2764</f>
        <v>3439</v>
      </c>
      <c r="E950" s="115">
        <f>+'Ark1'!C2764</f>
        <v>2012</v>
      </c>
      <c r="F950" s="116" t="str">
        <f>+IF('Ark1'!Q2764=0,"",'Ark1'!Q2764)</f>
        <v/>
      </c>
      <c r="G950" s="116">
        <f>+'Ark1'!R2764</f>
        <v>0</v>
      </c>
      <c r="H950" s="116">
        <f>+'Ark1'!S2764</f>
        <v>0</v>
      </c>
      <c r="I950" s="222" t="str">
        <f>+IF(G950=0,"",'Ark1'!AA2764)</f>
        <v/>
      </c>
      <c r="J950" s="222" t="str">
        <f>+IF(G950=0,"",'Ark1'!AB2764)</f>
        <v/>
      </c>
      <c r="K950" s="114" t="str">
        <f>+IF(G950=0,"",'Ark1'!U2764)</f>
        <v/>
      </c>
      <c r="L950" s="222" t="str">
        <f>+IF(G950=0,"",'Ark1'!W2764)</f>
        <v/>
      </c>
      <c r="M950" s="222" t="str">
        <f>+IF(G950=0,"",'Ark1'!X2764)</f>
        <v/>
      </c>
      <c r="N950" s="114" t="str">
        <f>+IF(G950=0,"",'Ark1'!Y2764)</f>
        <v/>
      </c>
      <c r="O950" s="116" t="str">
        <f>+IF(G950=0,"",'Ark1'!Z2764)</f>
        <v/>
      </c>
      <c r="P950" s="116" t="str">
        <f t="shared" si="14"/>
        <v/>
      </c>
      <c r="Q950" s="114" t="str">
        <f>+IF(G950=0,"",'Ark1'!T2764)</f>
        <v/>
      </c>
      <c r="R950" s="222" t="str">
        <f>+IF(G950=0,"",'Ark1'!V2764)</f>
        <v/>
      </c>
      <c r="S950" s="32"/>
      <c r="T950" s="35"/>
      <c r="U950" s="35"/>
      <c r="V950" s="35"/>
      <c r="W950" s="35"/>
      <c r="X950" s="35"/>
    </row>
    <row r="951" spans="1:24" x14ac:dyDescent="0.5">
      <c r="A951" s="32"/>
      <c r="B951" s="297" t="str">
        <f>+IF(E951=2012,VLOOKUP(D951,K_navn!$A$2:$C$359,2),"")</f>
        <v/>
      </c>
      <c r="C951" s="297" t="str">
        <f>+IF(E951=2012,VLOOKUP(D951,K_navn!$A$2:$C$359,3),"")</f>
        <v/>
      </c>
      <c r="D951" s="115">
        <f>+'Ark1'!P2765</f>
        <v>3439</v>
      </c>
      <c r="E951" s="115">
        <f>+'Ark1'!C2765</f>
        <v>2013</v>
      </c>
      <c r="F951" s="116" t="str">
        <f>+IF('Ark1'!Q2765=0,"",'Ark1'!Q2765)</f>
        <v/>
      </c>
      <c r="G951" s="116">
        <f>+'Ark1'!R2765</f>
        <v>0</v>
      </c>
      <c r="H951" s="116">
        <f>+'Ark1'!S2765</f>
        <v>0</v>
      </c>
      <c r="I951" s="222" t="str">
        <f>+IF(G951=0,"",'Ark1'!AA2765)</f>
        <v/>
      </c>
      <c r="J951" s="222" t="str">
        <f>+IF(G951=0,"",'Ark1'!AB2765)</f>
        <v/>
      </c>
      <c r="K951" s="114" t="str">
        <f>+IF(G951=0,"",'Ark1'!U2765)</f>
        <v/>
      </c>
      <c r="L951" s="222" t="str">
        <f>+IF(G951=0,"",'Ark1'!W2765)</f>
        <v/>
      </c>
      <c r="M951" s="222" t="str">
        <f>+IF(G951=0,"",'Ark1'!X2765)</f>
        <v/>
      </c>
      <c r="N951" s="114" t="str">
        <f>+IF(G951=0,"",'Ark1'!Y2765)</f>
        <v/>
      </c>
      <c r="O951" s="116" t="str">
        <f>+IF(G951=0,"",'Ark1'!Z2765)</f>
        <v/>
      </c>
      <c r="P951" s="116" t="str">
        <f t="shared" si="14"/>
        <v/>
      </c>
      <c r="Q951" s="114" t="str">
        <f>+IF(G951=0,"",'Ark1'!T2765)</f>
        <v/>
      </c>
      <c r="R951" s="222" t="str">
        <f>+IF(G951=0,"",'Ark1'!V2765)</f>
        <v/>
      </c>
      <c r="S951" s="32"/>
      <c r="T951" s="35"/>
      <c r="U951" s="35"/>
      <c r="V951" s="35"/>
      <c r="W951" s="35"/>
      <c r="X951" s="35"/>
    </row>
    <row r="952" spans="1:24" x14ac:dyDescent="0.5">
      <c r="A952" s="32"/>
      <c r="B952" s="297" t="str">
        <f>+IF(E952=2012,VLOOKUP(D952,K_navn!$A$2:$C$359,2),"")</f>
        <v/>
      </c>
      <c r="C952" s="297" t="str">
        <f>+IF(E952=2012,VLOOKUP(D952,K_navn!$A$2:$C$359,3),"")</f>
        <v/>
      </c>
      <c r="D952" s="115">
        <f>+'Ark1'!P2766</f>
        <v>3439</v>
      </c>
      <c r="E952" s="115">
        <f>+'Ark1'!C2766</f>
        <v>2014</v>
      </c>
      <c r="F952" s="116" t="str">
        <f>+IF('Ark1'!Q2766=0,"",'Ark1'!Q2766)</f>
        <v/>
      </c>
      <c r="G952" s="116">
        <f>+'Ark1'!R2766</f>
        <v>0</v>
      </c>
      <c r="H952" s="116">
        <f>+'Ark1'!S2766</f>
        <v>0</v>
      </c>
      <c r="I952" s="222" t="str">
        <f>+IF(G952=0,"",'Ark1'!AA2766)</f>
        <v/>
      </c>
      <c r="J952" s="222" t="str">
        <f>+IF(G952=0,"",'Ark1'!AB2766)</f>
        <v/>
      </c>
      <c r="K952" s="114" t="str">
        <f>+IF(G952=0,"",'Ark1'!U2766)</f>
        <v/>
      </c>
      <c r="L952" s="222" t="str">
        <f>+IF(G952=0,"",'Ark1'!W2766)</f>
        <v/>
      </c>
      <c r="M952" s="222" t="str">
        <f>+IF(G952=0,"",'Ark1'!X2766)</f>
        <v/>
      </c>
      <c r="N952" s="114" t="str">
        <f>+IF(G952=0,"",'Ark1'!Y2766)</f>
        <v/>
      </c>
      <c r="O952" s="116" t="str">
        <f>+IF(G952=0,"",'Ark1'!Z2766)</f>
        <v/>
      </c>
      <c r="P952" s="116" t="str">
        <f t="shared" si="14"/>
        <v/>
      </c>
      <c r="Q952" s="114" t="str">
        <f>+IF(G952=0,"",'Ark1'!T2766)</f>
        <v/>
      </c>
      <c r="R952" s="222" t="str">
        <f>+IF(G952=0,"",'Ark1'!V2766)</f>
        <v/>
      </c>
      <c r="S952" s="32"/>
      <c r="T952" s="35"/>
      <c r="U952" s="35"/>
      <c r="V952" s="35"/>
      <c r="W952" s="35"/>
      <c r="X952" s="35"/>
    </row>
    <row r="953" spans="1:24" x14ac:dyDescent="0.5">
      <c r="A953" s="32"/>
      <c r="B953" s="297" t="str">
        <f>+IF(E953=2012,VLOOKUP(D953,K_navn!$A$2:$C$359,2),"")</f>
        <v/>
      </c>
      <c r="C953" s="297" t="str">
        <f>+IF(E953=2012,VLOOKUP(D953,K_navn!$A$2:$C$359,3),"")</f>
        <v/>
      </c>
      <c r="D953" s="115">
        <f>+'Ark1'!P2767</f>
        <v>3439</v>
      </c>
      <c r="E953" s="115">
        <f>+'Ark1'!C2767</f>
        <v>2015</v>
      </c>
      <c r="F953" s="116" t="str">
        <f>+IF('Ark1'!Q2767=0,"",'Ark1'!Q2767)</f>
        <v/>
      </c>
      <c r="G953" s="116">
        <f>+'Ark1'!R2767</f>
        <v>0</v>
      </c>
      <c r="H953" s="116">
        <f>+'Ark1'!S2767</f>
        <v>0</v>
      </c>
      <c r="I953" s="222" t="str">
        <f>+IF(G953=0,"",'Ark1'!AA2767)</f>
        <v/>
      </c>
      <c r="J953" s="222" t="str">
        <f>+IF(G953=0,"",'Ark1'!AB2767)</f>
        <v/>
      </c>
      <c r="K953" s="114" t="str">
        <f>+IF(G953=0,"",'Ark1'!U2767)</f>
        <v/>
      </c>
      <c r="L953" s="222" t="str">
        <f>+IF(G953=0,"",'Ark1'!W2767)</f>
        <v/>
      </c>
      <c r="M953" s="222" t="str">
        <f>+IF(G953=0,"",'Ark1'!X2767)</f>
        <v/>
      </c>
      <c r="N953" s="114" t="str">
        <f>+IF(G953=0,"",'Ark1'!Y2767)</f>
        <v/>
      </c>
      <c r="O953" s="116" t="str">
        <f>+IF(G953=0,"",'Ark1'!Z2767)</f>
        <v/>
      </c>
      <c r="P953" s="116" t="str">
        <f t="shared" si="14"/>
        <v/>
      </c>
      <c r="Q953" s="114" t="str">
        <f>+IF(G953=0,"",'Ark1'!T2767)</f>
        <v/>
      </c>
      <c r="R953" s="222" t="str">
        <f>+IF(G953=0,"",'Ark1'!V2767)</f>
        <v/>
      </c>
      <c r="S953" s="32"/>
      <c r="T953" s="35"/>
      <c r="U953" s="35"/>
      <c r="V953" s="35"/>
      <c r="W953" s="35"/>
      <c r="X953" s="35"/>
    </row>
    <row r="954" spans="1:24" x14ac:dyDescent="0.5">
      <c r="A954" s="32"/>
      <c r="B954" s="297" t="str">
        <f>+IF(E954=2012,VLOOKUP(D954,K_navn!$A$2:$C$359,2),"")</f>
        <v/>
      </c>
      <c r="C954" s="297" t="str">
        <f>+IF(E954=2012,VLOOKUP(D954,K_navn!$A$2:$C$359,3),"")</f>
        <v/>
      </c>
      <c r="D954" s="115">
        <f>+'Ark1'!P2768</f>
        <v>3439</v>
      </c>
      <c r="E954" s="115">
        <f>+'Ark1'!C2768</f>
        <v>2016</v>
      </c>
      <c r="F954" s="116" t="str">
        <f>+IF('Ark1'!Q2768=0,"",'Ark1'!Q2768)</f>
        <v/>
      </c>
      <c r="G954" s="116">
        <f>+'Ark1'!R2768</f>
        <v>0</v>
      </c>
      <c r="H954" s="116">
        <f>+'Ark1'!S2768</f>
        <v>0</v>
      </c>
      <c r="I954" s="222" t="str">
        <f>+IF(G954=0,"",'Ark1'!AA2768)</f>
        <v/>
      </c>
      <c r="J954" s="222" t="str">
        <f>+IF(G954=0,"",'Ark1'!AB2768)</f>
        <v/>
      </c>
      <c r="K954" s="114" t="str">
        <f>+IF(G954=0,"",'Ark1'!U2768)</f>
        <v/>
      </c>
      <c r="L954" s="222" t="str">
        <f>+IF(G954=0,"",'Ark1'!W2768)</f>
        <v/>
      </c>
      <c r="M954" s="222" t="str">
        <f>+IF(G954=0,"",'Ark1'!X2768)</f>
        <v/>
      </c>
      <c r="N954" s="114" t="str">
        <f>+IF(G954=0,"",'Ark1'!Y2768)</f>
        <v/>
      </c>
      <c r="O954" s="116" t="str">
        <f>+IF(G954=0,"",'Ark1'!Z2768)</f>
        <v/>
      </c>
      <c r="P954" s="116" t="str">
        <f t="shared" si="14"/>
        <v/>
      </c>
      <c r="Q954" s="114" t="str">
        <f>+IF(G954=0,"",'Ark1'!T2768)</f>
        <v/>
      </c>
      <c r="R954" s="222" t="str">
        <f>+IF(G954=0,"",'Ark1'!V2768)</f>
        <v/>
      </c>
      <c r="S954" s="32"/>
      <c r="T954" s="35"/>
      <c r="U954" s="35"/>
      <c r="V954" s="35"/>
      <c r="W954" s="35"/>
      <c r="X954" s="35"/>
    </row>
    <row r="955" spans="1:24" x14ac:dyDescent="0.5">
      <c r="A955" s="32"/>
      <c r="B955" s="297" t="str">
        <f>+IF(E955=2012,VLOOKUP(D955,K_navn!$A$2:$C$359,2),"")</f>
        <v/>
      </c>
      <c r="C955" s="297" t="str">
        <f>+IF(E955=2012,VLOOKUP(D955,K_navn!$A$2:$C$359,3),"")</f>
        <v/>
      </c>
      <c r="D955" s="115">
        <f>+'Ark1'!P2769</f>
        <v>3439</v>
      </c>
      <c r="E955" s="115">
        <f>+'Ark1'!C2769</f>
        <v>2017</v>
      </c>
      <c r="F955" s="116" t="str">
        <f>+IF('Ark1'!Q2769=0,"",'Ark1'!Q2769)</f>
        <v/>
      </c>
      <c r="G955" s="116">
        <f>+'Ark1'!R2769</f>
        <v>0</v>
      </c>
      <c r="H955" s="116">
        <f>+'Ark1'!S2769</f>
        <v>0</v>
      </c>
      <c r="I955" s="222" t="str">
        <f>+IF(G955=0,"",'Ark1'!AA2769)</f>
        <v/>
      </c>
      <c r="J955" s="222" t="str">
        <f>+IF(G955=0,"",'Ark1'!AB2769)</f>
        <v/>
      </c>
      <c r="K955" s="114" t="str">
        <f>+IF(G955=0,"",'Ark1'!U2769)</f>
        <v/>
      </c>
      <c r="L955" s="222" t="str">
        <f>+IF(G955=0,"",'Ark1'!W2769)</f>
        <v/>
      </c>
      <c r="M955" s="222" t="str">
        <f>+IF(G955=0,"",'Ark1'!X2769)</f>
        <v/>
      </c>
      <c r="N955" s="114" t="str">
        <f>+IF(G955=0,"",'Ark1'!Y2769)</f>
        <v/>
      </c>
      <c r="O955" s="116" t="str">
        <f>+IF(G955=0,"",'Ark1'!Z2769)</f>
        <v/>
      </c>
      <c r="P955" s="116" t="str">
        <f t="shared" si="14"/>
        <v/>
      </c>
      <c r="Q955" s="114" t="str">
        <f>+IF(G955=0,"",'Ark1'!T2769)</f>
        <v/>
      </c>
      <c r="R955" s="222" t="str">
        <f>+IF(G955=0,"",'Ark1'!V2769)</f>
        <v/>
      </c>
      <c r="S955" s="32"/>
      <c r="T955" s="35"/>
      <c r="U955" s="35"/>
      <c r="V955" s="35"/>
      <c r="W955" s="35"/>
      <c r="X955" s="35"/>
    </row>
    <row r="956" spans="1:24" x14ac:dyDescent="0.5">
      <c r="A956" s="32"/>
      <c r="B956" s="297" t="str">
        <f>+IF(E956=2012,VLOOKUP(D956,K_navn!$A$2:$C$359,2),"")</f>
        <v/>
      </c>
      <c r="C956" s="297" t="str">
        <f>+IF(E956=2012,VLOOKUP(D956,K_navn!$A$2:$C$359,3),"")</f>
        <v/>
      </c>
      <c r="D956" s="115">
        <f>+'Ark1'!P2770</f>
        <v>3439</v>
      </c>
      <c r="E956" s="115">
        <f>+'Ark1'!C2770</f>
        <v>2018</v>
      </c>
      <c r="F956" s="116" t="str">
        <f>+IF('Ark1'!Q2770=0,"",'Ark1'!Q2770)</f>
        <v/>
      </c>
      <c r="G956" s="116">
        <f>+'Ark1'!R2770</f>
        <v>0</v>
      </c>
      <c r="H956" s="116">
        <f>+'Ark1'!S2770</f>
        <v>0</v>
      </c>
      <c r="I956" s="222" t="str">
        <f>+IF(G956=0,"",'Ark1'!AA2770)</f>
        <v/>
      </c>
      <c r="J956" s="222" t="str">
        <f>+IF(G956=0,"",'Ark1'!AB2770)</f>
        <v/>
      </c>
      <c r="K956" s="114" t="str">
        <f>+IF(G956=0,"",'Ark1'!U2770)</f>
        <v/>
      </c>
      <c r="L956" s="222" t="str">
        <f>+IF(G956=0,"",'Ark1'!W2770)</f>
        <v/>
      </c>
      <c r="M956" s="222" t="str">
        <f>+IF(G956=0,"",'Ark1'!X2770)</f>
        <v/>
      </c>
      <c r="N956" s="114" t="str">
        <f>+IF(G956=0,"",'Ark1'!Y2770)</f>
        <v/>
      </c>
      <c r="O956" s="116" t="str">
        <f>+IF(G956=0,"",'Ark1'!Z2770)</f>
        <v/>
      </c>
      <c r="P956" s="116" t="str">
        <f t="shared" si="14"/>
        <v/>
      </c>
      <c r="Q956" s="114" t="str">
        <f>+IF(G956=0,"",'Ark1'!T2770)</f>
        <v/>
      </c>
      <c r="R956" s="222" t="str">
        <f>+IF(G956=0,"",'Ark1'!V2770)</f>
        <v/>
      </c>
      <c r="S956" s="32"/>
      <c r="T956" s="35"/>
      <c r="U956" s="35"/>
      <c r="V956" s="35"/>
      <c r="W956" s="35"/>
      <c r="X956" s="35"/>
    </row>
    <row r="957" spans="1:24" x14ac:dyDescent="0.5">
      <c r="A957" s="32"/>
      <c r="B957" s="297" t="str">
        <f>+IF(E957=2012,VLOOKUP(D957,K_navn!$A$2:$C$359,2),"")</f>
        <v/>
      </c>
      <c r="C957" s="297" t="str">
        <f>+IF(E957=2012,VLOOKUP(D957,K_navn!$A$2:$C$359,3),"")</f>
        <v/>
      </c>
      <c r="D957" s="115">
        <f>+'Ark1'!P2771</f>
        <v>3439</v>
      </c>
      <c r="E957" s="115">
        <f>+'Ark1'!C2771</f>
        <v>2019</v>
      </c>
      <c r="F957" s="116" t="str">
        <f>+IF('Ark1'!Q2771=0,"",'Ark1'!Q2771)</f>
        <v/>
      </c>
      <c r="G957" s="116">
        <f>+'Ark1'!R2771</f>
        <v>0</v>
      </c>
      <c r="H957" s="116">
        <f>+'Ark1'!S2771</f>
        <v>0</v>
      </c>
      <c r="I957" s="222" t="str">
        <f>+IF(G957=0,"",'Ark1'!AA2771)</f>
        <v/>
      </c>
      <c r="J957" s="222" t="str">
        <f>+IF(G957=0,"",'Ark1'!AB2771)</f>
        <v/>
      </c>
      <c r="K957" s="114" t="str">
        <f>+IF(G957=0,"",'Ark1'!U2771)</f>
        <v/>
      </c>
      <c r="L957" s="222" t="str">
        <f>+IF(G957=0,"",'Ark1'!W2771)</f>
        <v/>
      </c>
      <c r="M957" s="222" t="str">
        <f>+IF(G957=0,"",'Ark1'!X2771)</f>
        <v/>
      </c>
      <c r="N957" s="114" t="str">
        <f>+IF(G957=0,"",'Ark1'!Y2771)</f>
        <v/>
      </c>
      <c r="O957" s="116" t="str">
        <f>+IF(G957=0,"",'Ark1'!Z2771)</f>
        <v/>
      </c>
      <c r="P957" s="116" t="str">
        <f t="shared" si="14"/>
        <v/>
      </c>
      <c r="Q957" s="114" t="str">
        <f>+IF(G957=0,"",'Ark1'!T2771)</f>
        <v/>
      </c>
      <c r="R957" s="222" t="str">
        <f>+IF(G957=0,"",'Ark1'!V2771)</f>
        <v/>
      </c>
      <c r="S957" s="32"/>
      <c r="T957" s="35"/>
      <c r="U957" s="35"/>
      <c r="V957" s="35"/>
      <c r="W957" s="35"/>
      <c r="X957" s="35"/>
    </row>
    <row r="958" spans="1:24" x14ac:dyDescent="0.5">
      <c r="A958" s="32"/>
      <c r="B958" s="297" t="str">
        <f>+IF(E958=2012,VLOOKUP(D958,K_navn!$A$2:$C$359,2),"")</f>
        <v/>
      </c>
      <c r="C958" s="297" t="str">
        <f>+IF(E958=2012,VLOOKUP(D958,K_navn!$A$2:$C$359,3),"")</f>
        <v/>
      </c>
      <c r="D958" s="115">
        <f>+'Ark1'!P2772</f>
        <v>3439</v>
      </c>
      <c r="E958" s="115">
        <f>+'Ark1'!C2772</f>
        <v>2020</v>
      </c>
      <c r="F958" s="116">
        <f>+IF('Ark1'!Q2772=0,"",'Ark1'!Q2772)</f>
        <v>1</v>
      </c>
      <c r="G958" s="116">
        <f>+'Ark1'!R2772</f>
        <v>100</v>
      </c>
      <c r="H958" s="116">
        <f>+'Ark1'!S2772</f>
        <v>100</v>
      </c>
      <c r="I958" s="222">
        <f>+IF(G958=0,"",'Ark1'!AA2772)</f>
        <v>0.47897308171280784</v>
      </c>
      <c r="J958" s="222">
        <f>+IF(G958=0,"",'Ark1'!AB2772)</f>
        <v>0.46754431652075951</v>
      </c>
      <c r="K958" s="114">
        <f>+IF(G958=0,"",'Ark1'!U2772)</f>
        <v>62.65</v>
      </c>
      <c r="L958" s="222">
        <f>+IF(G958=0,"",'Ark1'!W2772)</f>
        <v>80.63900000000001</v>
      </c>
      <c r="M958" s="222">
        <f>+IF(G958=0,"",'Ark1'!X2772)</f>
        <v>7.7777746817451652</v>
      </c>
      <c r="N958" s="114">
        <f>+IF(G958=0,"",'Ark1'!Y2772)</f>
        <v>2.056088519495209</v>
      </c>
      <c r="O958" s="116">
        <f>+IF(G958=0,"",'Ark1'!Z2772)</f>
        <v>-47.520311765759473</v>
      </c>
      <c r="P958" s="116">
        <f t="shared" si="14"/>
        <v>100</v>
      </c>
      <c r="Q958" s="114">
        <f>+IF(G958=0,"",'Ark1'!T2772)</f>
        <v>16.789999999999996</v>
      </c>
      <c r="R958" s="222">
        <f>+IF(G958=0,"",'Ark1'!V2772)</f>
        <v>87.366197183098578</v>
      </c>
      <c r="S958" s="32"/>
      <c r="T958" s="35"/>
      <c r="U958" s="35"/>
      <c r="V958" s="35"/>
      <c r="W958" s="35"/>
      <c r="X958" s="35"/>
    </row>
    <row r="959" spans="1:24" x14ac:dyDescent="0.5">
      <c r="A959" s="32"/>
      <c r="B959" s="297" t="str">
        <f>+IF(E959=2012,VLOOKUP(D959,K_navn!$A$2:$C$359,2),"")</f>
        <v/>
      </c>
      <c r="C959" s="297" t="str">
        <f>+IF(E959=2012,VLOOKUP(D959,K_navn!$A$2:$C$359,3),"")</f>
        <v/>
      </c>
      <c r="D959" s="115">
        <f>+'Ark1'!P2773</f>
        <v>3439</v>
      </c>
      <c r="E959" s="115">
        <f>+'Ark1'!C2773</f>
        <v>2021</v>
      </c>
      <c r="F959" s="116">
        <f>+IF('Ark1'!Q2773=0,"",'Ark1'!Q2773)</f>
        <v>1</v>
      </c>
      <c r="G959" s="116">
        <f>+'Ark1'!R2773</f>
        <v>1</v>
      </c>
      <c r="H959" s="116">
        <f>+'Ark1'!S2773</f>
        <v>1</v>
      </c>
      <c r="I959" s="222">
        <f>+IF(G959=0,"",'Ark1'!AA2773)</f>
        <v>3.8034383082306391E-3</v>
      </c>
      <c r="J959" s="222">
        <f>+IF(G959=0,"",'Ark1'!AB2773)</f>
        <v>4.8244115024799724E-3</v>
      </c>
      <c r="K959" s="114">
        <f>+IF(G959=0,"",'Ark1'!U2773)</f>
        <v>60</v>
      </c>
      <c r="L959" s="222">
        <f>+IF(G959=0,"",'Ark1'!W2773)</f>
        <v>107.63</v>
      </c>
      <c r="M959" s="222">
        <f>+IF(G959=0,"",'Ark1'!X2773)</f>
        <v>0</v>
      </c>
      <c r="N959" s="114">
        <f>+IF(G959=0,"",'Ark1'!Y2773)</f>
        <v>0</v>
      </c>
      <c r="O959" s="116">
        <f>+IF(G959=0,"",'Ark1'!Z2773)</f>
        <v>0</v>
      </c>
      <c r="P959" s="116">
        <f t="shared" si="14"/>
        <v>1</v>
      </c>
      <c r="Q959" s="114">
        <f>+IF(G959=0,"",'Ark1'!T2773)</f>
        <v>17</v>
      </c>
      <c r="R959" s="222">
        <f>+IF(G959=0,"",'Ark1'!V2773)</f>
        <v>116.6088840736728</v>
      </c>
      <c r="S959" s="32"/>
      <c r="T959" s="35"/>
      <c r="U959" s="35"/>
      <c r="V959" s="35"/>
      <c r="W959" s="35"/>
      <c r="X959" s="35"/>
    </row>
    <row r="960" spans="1:24" x14ac:dyDescent="0.5">
      <c r="A960" s="32"/>
      <c r="B960" s="297" t="str">
        <f>+IF(E960=2012,VLOOKUP(D960,K_navn!$A$2:$C$359,2),"")</f>
        <v/>
      </c>
      <c r="C960" s="297" t="str">
        <f>+IF(E960=2012,VLOOKUP(D960,K_navn!$A$2:$C$359,3),"")</f>
        <v/>
      </c>
      <c r="D960" s="115">
        <f>+'Ark1'!P2774</f>
        <v>3439</v>
      </c>
      <c r="E960" s="115">
        <f>+'Ark1'!C2774</f>
        <v>2022</v>
      </c>
      <c r="F960" s="116" t="str">
        <f>+IF('Ark1'!Q2774=0,"",'Ark1'!Q2774)</f>
        <v/>
      </c>
      <c r="G960" s="116">
        <f>+'Ark1'!R2774</f>
        <v>0</v>
      </c>
      <c r="H960" s="116">
        <f>+'Ark1'!S2774</f>
        <v>0</v>
      </c>
      <c r="I960" s="222" t="str">
        <f>+IF(G960=0,"",'Ark1'!AA2774)</f>
        <v/>
      </c>
      <c r="J960" s="222" t="str">
        <f>+IF(G960=0,"",'Ark1'!AB2774)</f>
        <v/>
      </c>
      <c r="K960" s="114" t="str">
        <f>+IF(G960=0,"",'Ark1'!U2774)</f>
        <v/>
      </c>
      <c r="L960" s="222" t="str">
        <f>+IF(G960=0,"",'Ark1'!W2774)</f>
        <v/>
      </c>
      <c r="M960" s="222" t="str">
        <f>+IF(G960=0,"",'Ark1'!X2774)</f>
        <v/>
      </c>
      <c r="N960" s="114" t="str">
        <f>+IF(G960=0,"",'Ark1'!Y2774)</f>
        <v/>
      </c>
      <c r="O960" s="116" t="str">
        <f>+IF(G960=0,"",'Ark1'!Z2774)</f>
        <v/>
      </c>
      <c r="P960" s="116" t="str">
        <f t="shared" si="14"/>
        <v/>
      </c>
      <c r="Q960" s="114" t="str">
        <f>+IF(G960=0,"",'Ark1'!T2774)</f>
        <v/>
      </c>
      <c r="R960" s="222" t="str">
        <f>+IF(G960=0,"",'Ark1'!V2774)</f>
        <v/>
      </c>
      <c r="S960" s="32"/>
      <c r="T960" s="35"/>
      <c r="U960" s="35"/>
      <c r="V960" s="35"/>
      <c r="W960" s="35"/>
      <c r="X960" s="35"/>
    </row>
    <row r="961" spans="1:24" x14ac:dyDescent="0.5">
      <c r="A961" s="32"/>
      <c r="B961" s="297" t="str">
        <f>+IF(E961=2012,VLOOKUP(D961,K_navn!$A$2:$C$359,2),"")</f>
        <v>Øyer</v>
      </c>
      <c r="C961" s="297" t="str">
        <f>+IF(E961=2012,VLOOKUP(D961,K_navn!$A$2:$C$359,3),"")</f>
        <v>Innlandet</v>
      </c>
      <c r="D961" s="115">
        <f>+'Ark1'!P2775</f>
        <v>3440</v>
      </c>
      <c r="E961" s="115">
        <f>+'Ark1'!C2775</f>
        <v>2012</v>
      </c>
      <c r="F961" s="116" t="str">
        <f>+IF('Ark1'!Q2775=0,"",'Ark1'!Q2775)</f>
        <v/>
      </c>
      <c r="G961" s="116">
        <f>+'Ark1'!R2775</f>
        <v>0</v>
      </c>
      <c r="H961" s="116">
        <f>+'Ark1'!S2775</f>
        <v>0</v>
      </c>
      <c r="I961" s="222" t="str">
        <f>+IF(G961=0,"",'Ark1'!AA2775)</f>
        <v/>
      </c>
      <c r="J961" s="222" t="str">
        <f>+IF(G961=0,"",'Ark1'!AB2775)</f>
        <v/>
      </c>
      <c r="K961" s="114" t="str">
        <f>+IF(G961=0,"",'Ark1'!U2775)</f>
        <v/>
      </c>
      <c r="L961" s="222" t="str">
        <f>+IF(G961=0,"",'Ark1'!W2775)</f>
        <v/>
      </c>
      <c r="M961" s="222" t="str">
        <f>+IF(G961=0,"",'Ark1'!X2775)</f>
        <v/>
      </c>
      <c r="N961" s="114" t="str">
        <f>+IF(G961=0,"",'Ark1'!Y2775)</f>
        <v/>
      </c>
      <c r="O961" s="116" t="str">
        <f>+IF(G961=0,"",'Ark1'!Z2775)</f>
        <v/>
      </c>
      <c r="P961" s="116" t="str">
        <f t="shared" si="14"/>
        <v/>
      </c>
      <c r="Q961" s="114" t="str">
        <f>+IF(G961=0,"",'Ark1'!T2775)</f>
        <v/>
      </c>
      <c r="R961" s="222" t="str">
        <f>+IF(G961=0,"",'Ark1'!V2775)</f>
        <v/>
      </c>
      <c r="S961" s="32"/>
      <c r="T961" s="35"/>
      <c r="U961" s="35"/>
      <c r="V961" s="35"/>
      <c r="W961" s="35"/>
      <c r="X961" s="35"/>
    </row>
    <row r="962" spans="1:24" x14ac:dyDescent="0.5">
      <c r="A962" s="32"/>
      <c r="B962" s="297" t="str">
        <f>+IF(E962=2012,VLOOKUP(D962,K_navn!$A$2:$C$359,2),"")</f>
        <v/>
      </c>
      <c r="C962" s="297" t="str">
        <f>+IF(E962=2012,VLOOKUP(D962,K_navn!$A$2:$C$359,3),"")</f>
        <v/>
      </c>
      <c r="D962" s="115">
        <f>+'Ark1'!P2776</f>
        <v>3440</v>
      </c>
      <c r="E962" s="115">
        <f>+'Ark1'!C2776</f>
        <v>2013</v>
      </c>
      <c r="F962" s="116" t="str">
        <f>+IF('Ark1'!Q2776=0,"",'Ark1'!Q2776)</f>
        <v/>
      </c>
      <c r="G962" s="116">
        <f>+'Ark1'!R2776</f>
        <v>0</v>
      </c>
      <c r="H962" s="116">
        <f>+'Ark1'!S2776</f>
        <v>0</v>
      </c>
      <c r="I962" s="222" t="str">
        <f>+IF(G962=0,"",'Ark1'!AA2776)</f>
        <v/>
      </c>
      <c r="J962" s="222" t="str">
        <f>+IF(G962=0,"",'Ark1'!AB2776)</f>
        <v/>
      </c>
      <c r="K962" s="114" t="str">
        <f>+IF(G962=0,"",'Ark1'!U2776)</f>
        <v/>
      </c>
      <c r="L962" s="222" t="str">
        <f>+IF(G962=0,"",'Ark1'!W2776)</f>
        <v/>
      </c>
      <c r="M962" s="222" t="str">
        <f>+IF(G962=0,"",'Ark1'!X2776)</f>
        <v/>
      </c>
      <c r="N962" s="114" t="str">
        <f>+IF(G962=0,"",'Ark1'!Y2776)</f>
        <v/>
      </c>
      <c r="O962" s="116" t="str">
        <f>+IF(G962=0,"",'Ark1'!Z2776)</f>
        <v/>
      </c>
      <c r="P962" s="116" t="str">
        <f t="shared" si="14"/>
        <v/>
      </c>
      <c r="Q962" s="114" t="str">
        <f>+IF(G962=0,"",'Ark1'!T2776)</f>
        <v/>
      </c>
      <c r="R962" s="222" t="str">
        <f>+IF(G962=0,"",'Ark1'!V2776)</f>
        <v/>
      </c>
      <c r="S962" s="32"/>
      <c r="T962" s="35"/>
      <c r="U962" s="35"/>
      <c r="V962" s="35"/>
      <c r="W962" s="35"/>
      <c r="X962" s="35"/>
    </row>
    <row r="963" spans="1:24" x14ac:dyDescent="0.5">
      <c r="A963" s="32"/>
      <c r="B963" s="297" t="str">
        <f>+IF(E963=2012,VLOOKUP(D963,K_navn!$A$2:$C$359,2),"")</f>
        <v/>
      </c>
      <c r="C963" s="297" t="str">
        <f>+IF(E963=2012,VLOOKUP(D963,K_navn!$A$2:$C$359,3),"")</f>
        <v/>
      </c>
      <c r="D963" s="115">
        <f>+'Ark1'!P2777</f>
        <v>3440</v>
      </c>
      <c r="E963" s="115">
        <f>+'Ark1'!C2777</f>
        <v>2014</v>
      </c>
      <c r="F963" s="116" t="str">
        <f>+IF('Ark1'!Q2777=0,"",'Ark1'!Q2777)</f>
        <v/>
      </c>
      <c r="G963" s="116">
        <f>+'Ark1'!R2777</f>
        <v>0</v>
      </c>
      <c r="H963" s="116">
        <f>+'Ark1'!S2777</f>
        <v>0</v>
      </c>
      <c r="I963" s="222" t="str">
        <f>+IF(G963=0,"",'Ark1'!AA2777)</f>
        <v/>
      </c>
      <c r="J963" s="222" t="str">
        <f>+IF(G963=0,"",'Ark1'!AB2777)</f>
        <v/>
      </c>
      <c r="K963" s="114" t="str">
        <f>+IF(G963=0,"",'Ark1'!U2777)</f>
        <v/>
      </c>
      <c r="L963" s="222" t="str">
        <f>+IF(G963=0,"",'Ark1'!W2777)</f>
        <v/>
      </c>
      <c r="M963" s="222" t="str">
        <f>+IF(G963=0,"",'Ark1'!X2777)</f>
        <v/>
      </c>
      <c r="N963" s="114" t="str">
        <f>+IF(G963=0,"",'Ark1'!Y2777)</f>
        <v/>
      </c>
      <c r="O963" s="116" t="str">
        <f>+IF(G963=0,"",'Ark1'!Z2777)</f>
        <v/>
      </c>
      <c r="P963" s="116" t="str">
        <f t="shared" si="14"/>
        <v/>
      </c>
      <c r="Q963" s="114" t="str">
        <f>+IF(G963=0,"",'Ark1'!T2777)</f>
        <v/>
      </c>
      <c r="R963" s="222" t="str">
        <f>+IF(G963=0,"",'Ark1'!V2777)</f>
        <v/>
      </c>
      <c r="S963" s="32"/>
      <c r="T963" s="35"/>
      <c r="U963" s="35"/>
      <c r="V963" s="35"/>
      <c r="W963" s="35"/>
      <c r="X963" s="35"/>
    </row>
    <row r="964" spans="1:24" x14ac:dyDescent="0.5">
      <c r="A964" s="32"/>
      <c r="B964" s="297" t="str">
        <f>+IF(E964=2012,VLOOKUP(D964,K_navn!$A$2:$C$359,2),"")</f>
        <v/>
      </c>
      <c r="C964" s="297" t="str">
        <f>+IF(E964=2012,VLOOKUP(D964,K_navn!$A$2:$C$359,3),"")</f>
        <v/>
      </c>
      <c r="D964" s="115">
        <f>+'Ark1'!P2778</f>
        <v>3440</v>
      </c>
      <c r="E964" s="115">
        <f>+'Ark1'!C2778</f>
        <v>2015</v>
      </c>
      <c r="F964" s="116" t="str">
        <f>+IF('Ark1'!Q2778=0,"",'Ark1'!Q2778)</f>
        <v/>
      </c>
      <c r="G964" s="116">
        <f>+'Ark1'!R2778</f>
        <v>0</v>
      </c>
      <c r="H964" s="116">
        <f>+'Ark1'!S2778</f>
        <v>0</v>
      </c>
      <c r="I964" s="222" t="str">
        <f>+IF(G964=0,"",'Ark1'!AA2778)</f>
        <v/>
      </c>
      <c r="J964" s="222" t="str">
        <f>+IF(G964=0,"",'Ark1'!AB2778)</f>
        <v/>
      </c>
      <c r="K964" s="114" t="str">
        <f>+IF(G964=0,"",'Ark1'!U2778)</f>
        <v/>
      </c>
      <c r="L964" s="222" t="str">
        <f>+IF(G964=0,"",'Ark1'!W2778)</f>
        <v/>
      </c>
      <c r="M964" s="222" t="str">
        <f>+IF(G964=0,"",'Ark1'!X2778)</f>
        <v/>
      </c>
      <c r="N964" s="114" t="str">
        <f>+IF(G964=0,"",'Ark1'!Y2778)</f>
        <v/>
      </c>
      <c r="O964" s="116" t="str">
        <f>+IF(G964=0,"",'Ark1'!Z2778)</f>
        <v/>
      </c>
      <c r="P964" s="116" t="str">
        <f t="shared" si="14"/>
        <v/>
      </c>
      <c r="Q964" s="114" t="str">
        <f>+IF(G964=0,"",'Ark1'!T2778)</f>
        <v/>
      </c>
      <c r="R964" s="222" t="str">
        <f>+IF(G964=0,"",'Ark1'!V2778)</f>
        <v/>
      </c>
      <c r="S964" s="32"/>
      <c r="T964" s="35"/>
      <c r="U964" s="35"/>
      <c r="V964" s="35"/>
      <c r="W964" s="35"/>
      <c r="X964" s="35"/>
    </row>
    <row r="965" spans="1:24" x14ac:dyDescent="0.5">
      <c r="A965" s="32"/>
      <c r="B965" s="297" t="str">
        <f>+IF(E965=2012,VLOOKUP(D965,K_navn!$A$2:$C$359,2),"")</f>
        <v/>
      </c>
      <c r="C965" s="297" t="str">
        <f>+IF(E965=2012,VLOOKUP(D965,K_navn!$A$2:$C$359,3),"")</f>
        <v/>
      </c>
      <c r="D965" s="115">
        <f>+'Ark1'!P2779</f>
        <v>3440</v>
      </c>
      <c r="E965" s="115">
        <f>+'Ark1'!C2779</f>
        <v>2016</v>
      </c>
      <c r="F965" s="116" t="str">
        <f>+IF('Ark1'!Q2779=0,"",'Ark1'!Q2779)</f>
        <v/>
      </c>
      <c r="G965" s="116">
        <f>+'Ark1'!R2779</f>
        <v>0</v>
      </c>
      <c r="H965" s="116">
        <f>+'Ark1'!S2779</f>
        <v>0</v>
      </c>
      <c r="I965" s="222" t="str">
        <f>+IF(G965=0,"",'Ark1'!AA2779)</f>
        <v/>
      </c>
      <c r="J965" s="222" t="str">
        <f>+IF(G965=0,"",'Ark1'!AB2779)</f>
        <v/>
      </c>
      <c r="K965" s="114" t="str">
        <f>+IF(G965=0,"",'Ark1'!U2779)</f>
        <v/>
      </c>
      <c r="L965" s="222" t="str">
        <f>+IF(G965=0,"",'Ark1'!W2779)</f>
        <v/>
      </c>
      <c r="M965" s="222" t="str">
        <f>+IF(G965=0,"",'Ark1'!X2779)</f>
        <v/>
      </c>
      <c r="N965" s="114" t="str">
        <f>+IF(G965=0,"",'Ark1'!Y2779)</f>
        <v/>
      </c>
      <c r="O965" s="116" t="str">
        <f>+IF(G965=0,"",'Ark1'!Z2779)</f>
        <v/>
      </c>
      <c r="P965" s="116" t="str">
        <f t="shared" si="14"/>
        <v/>
      </c>
      <c r="Q965" s="114" t="str">
        <f>+IF(G965=0,"",'Ark1'!T2779)</f>
        <v/>
      </c>
      <c r="R965" s="222" t="str">
        <f>+IF(G965=0,"",'Ark1'!V2779)</f>
        <v/>
      </c>
      <c r="S965" s="32"/>
      <c r="T965" s="35"/>
      <c r="U965" s="35"/>
      <c r="V965" s="35"/>
      <c r="W965" s="35"/>
      <c r="X965" s="35"/>
    </row>
    <row r="966" spans="1:24" x14ac:dyDescent="0.5">
      <c r="A966" s="32"/>
      <c r="B966" s="297" t="str">
        <f>+IF(E966=2012,VLOOKUP(D966,K_navn!$A$2:$C$359,2),"")</f>
        <v/>
      </c>
      <c r="C966" s="297" t="str">
        <f>+IF(E966=2012,VLOOKUP(D966,K_navn!$A$2:$C$359,3),"")</f>
        <v/>
      </c>
      <c r="D966" s="115">
        <f>+'Ark1'!P2780</f>
        <v>3440</v>
      </c>
      <c r="E966" s="115">
        <f>+'Ark1'!C2780</f>
        <v>2017</v>
      </c>
      <c r="F966" s="116" t="str">
        <f>+IF('Ark1'!Q2780=0,"",'Ark1'!Q2780)</f>
        <v/>
      </c>
      <c r="G966" s="116">
        <f>+'Ark1'!R2780</f>
        <v>0</v>
      </c>
      <c r="H966" s="116">
        <f>+'Ark1'!S2780</f>
        <v>0</v>
      </c>
      <c r="I966" s="222" t="str">
        <f>+IF(G966=0,"",'Ark1'!AA2780)</f>
        <v/>
      </c>
      <c r="J966" s="222" t="str">
        <f>+IF(G966=0,"",'Ark1'!AB2780)</f>
        <v/>
      </c>
      <c r="K966" s="114" t="str">
        <f>+IF(G966=0,"",'Ark1'!U2780)</f>
        <v/>
      </c>
      <c r="L966" s="222" t="str">
        <f>+IF(G966=0,"",'Ark1'!W2780)</f>
        <v/>
      </c>
      <c r="M966" s="222" t="str">
        <f>+IF(G966=0,"",'Ark1'!X2780)</f>
        <v/>
      </c>
      <c r="N966" s="114" t="str">
        <f>+IF(G966=0,"",'Ark1'!Y2780)</f>
        <v/>
      </c>
      <c r="O966" s="116" t="str">
        <f>+IF(G966=0,"",'Ark1'!Z2780)</f>
        <v/>
      </c>
      <c r="P966" s="116" t="str">
        <f t="shared" si="14"/>
        <v/>
      </c>
      <c r="Q966" s="114" t="str">
        <f>+IF(G966=0,"",'Ark1'!T2780)</f>
        <v/>
      </c>
      <c r="R966" s="222" t="str">
        <f>+IF(G966=0,"",'Ark1'!V2780)</f>
        <v/>
      </c>
      <c r="S966" s="32"/>
      <c r="T966" s="35"/>
      <c r="U966" s="35"/>
      <c r="V966" s="35"/>
      <c r="W966" s="35"/>
      <c r="X966" s="35"/>
    </row>
    <row r="967" spans="1:24" x14ac:dyDescent="0.5">
      <c r="A967" s="32"/>
      <c r="B967" s="297" t="str">
        <f>+IF(E967=2012,VLOOKUP(D967,K_navn!$A$2:$C$359,2),"")</f>
        <v/>
      </c>
      <c r="C967" s="297" t="str">
        <f>+IF(E967=2012,VLOOKUP(D967,K_navn!$A$2:$C$359,3),"")</f>
        <v/>
      </c>
      <c r="D967" s="115">
        <f>+'Ark1'!P2781</f>
        <v>3440</v>
      </c>
      <c r="E967" s="115">
        <f>+'Ark1'!C2781</f>
        <v>2018</v>
      </c>
      <c r="F967" s="116" t="str">
        <f>+IF('Ark1'!Q2781=0,"",'Ark1'!Q2781)</f>
        <v/>
      </c>
      <c r="G967" s="116">
        <f>+'Ark1'!R2781</f>
        <v>0</v>
      </c>
      <c r="H967" s="116">
        <f>+'Ark1'!S2781</f>
        <v>0</v>
      </c>
      <c r="I967" s="222" t="str">
        <f>+IF(G967=0,"",'Ark1'!AA2781)</f>
        <v/>
      </c>
      <c r="J967" s="222" t="str">
        <f>+IF(G967=0,"",'Ark1'!AB2781)</f>
        <v/>
      </c>
      <c r="K967" s="114" t="str">
        <f>+IF(G967=0,"",'Ark1'!U2781)</f>
        <v/>
      </c>
      <c r="L967" s="222" t="str">
        <f>+IF(G967=0,"",'Ark1'!W2781)</f>
        <v/>
      </c>
      <c r="M967" s="222" t="str">
        <f>+IF(G967=0,"",'Ark1'!X2781)</f>
        <v/>
      </c>
      <c r="N967" s="114" t="str">
        <f>+IF(G967=0,"",'Ark1'!Y2781)</f>
        <v/>
      </c>
      <c r="O967" s="116" t="str">
        <f>+IF(G967=0,"",'Ark1'!Z2781)</f>
        <v/>
      </c>
      <c r="P967" s="116" t="str">
        <f t="shared" si="14"/>
        <v/>
      </c>
      <c r="Q967" s="114" t="str">
        <f>+IF(G967=0,"",'Ark1'!T2781)</f>
        <v/>
      </c>
      <c r="R967" s="222" t="str">
        <f>+IF(G967=0,"",'Ark1'!V2781)</f>
        <v/>
      </c>
      <c r="S967" s="32"/>
      <c r="T967" s="35"/>
      <c r="U967" s="35"/>
      <c r="V967" s="35"/>
      <c r="W967" s="35"/>
      <c r="X967" s="35"/>
    </row>
    <row r="968" spans="1:24" x14ac:dyDescent="0.5">
      <c r="A968" s="32"/>
      <c r="B968" s="297" t="str">
        <f>+IF(E968=2012,VLOOKUP(D968,K_navn!$A$2:$C$359,2),"")</f>
        <v/>
      </c>
      <c r="C968" s="297" t="str">
        <f>+IF(E968=2012,VLOOKUP(D968,K_navn!$A$2:$C$359,3),"")</f>
        <v/>
      </c>
      <c r="D968" s="115">
        <f>+'Ark1'!P2782</f>
        <v>3440</v>
      </c>
      <c r="E968" s="115">
        <f>+'Ark1'!C2782</f>
        <v>2019</v>
      </c>
      <c r="F968" s="116" t="str">
        <f>+IF('Ark1'!Q2782=0,"",'Ark1'!Q2782)</f>
        <v/>
      </c>
      <c r="G968" s="116">
        <f>+'Ark1'!R2782</f>
        <v>0</v>
      </c>
      <c r="H968" s="116">
        <f>+'Ark1'!S2782</f>
        <v>0</v>
      </c>
      <c r="I968" s="222" t="str">
        <f>+IF(G968=0,"",'Ark1'!AA2782)</f>
        <v/>
      </c>
      <c r="J968" s="222" t="str">
        <f>+IF(G968=0,"",'Ark1'!AB2782)</f>
        <v/>
      </c>
      <c r="K968" s="114" t="str">
        <f>+IF(G968=0,"",'Ark1'!U2782)</f>
        <v/>
      </c>
      <c r="L968" s="222" t="str">
        <f>+IF(G968=0,"",'Ark1'!W2782)</f>
        <v/>
      </c>
      <c r="M968" s="222" t="str">
        <f>+IF(G968=0,"",'Ark1'!X2782)</f>
        <v/>
      </c>
      <c r="N968" s="114" t="str">
        <f>+IF(G968=0,"",'Ark1'!Y2782)</f>
        <v/>
      </c>
      <c r="O968" s="116" t="str">
        <f>+IF(G968=0,"",'Ark1'!Z2782)</f>
        <v/>
      </c>
      <c r="P968" s="116" t="str">
        <f t="shared" si="14"/>
        <v/>
      </c>
      <c r="Q968" s="114" t="str">
        <f>+IF(G968=0,"",'Ark1'!T2782)</f>
        <v/>
      </c>
      <c r="R968" s="222" t="str">
        <f>+IF(G968=0,"",'Ark1'!V2782)</f>
        <v/>
      </c>
      <c r="S968" s="32"/>
      <c r="T968" s="35"/>
      <c r="U968" s="35"/>
      <c r="V968" s="35"/>
      <c r="W968" s="35"/>
      <c r="X968" s="35"/>
    </row>
    <row r="969" spans="1:24" x14ac:dyDescent="0.5">
      <c r="A969" s="32"/>
      <c r="B969" s="297" t="str">
        <f>+IF(E969=2012,VLOOKUP(D969,K_navn!$A$2:$C$359,2),"")</f>
        <v/>
      </c>
      <c r="C969" s="297" t="str">
        <f>+IF(E969=2012,VLOOKUP(D969,K_navn!$A$2:$C$359,3),"")</f>
        <v/>
      </c>
      <c r="D969" s="115">
        <f>+'Ark1'!P2783</f>
        <v>3440</v>
      </c>
      <c r="E969" s="115">
        <f>+'Ark1'!C2783</f>
        <v>2020</v>
      </c>
      <c r="F969" s="116">
        <f>+IF('Ark1'!Q2783=0,"",'Ark1'!Q2783)</f>
        <v>2</v>
      </c>
      <c r="G969" s="116">
        <f>+'Ark1'!R2783</f>
        <v>3</v>
      </c>
      <c r="H969" s="116">
        <f>+'Ark1'!S2783</f>
        <v>3</v>
      </c>
      <c r="I969" s="222">
        <f>+IF(G969=0,"",'Ark1'!AA2783)</f>
        <v>1.4369192451384237E-2</v>
      </c>
      <c r="J969" s="222">
        <f>+IF(G969=0,"",'Ark1'!AB2783)</f>
        <v>1.4431203311303093E-2</v>
      </c>
      <c r="K969" s="114">
        <f>+IF(G969=0,"",'Ark1'!U2783)</f>
        <v>61.33333333333335</v>
      </c>
      <c r="L969" s="222">
        <f>+IF(G969=0,"",'Ark1'!W2783)</f>
        <v>82.96666666666664</v>
      </c>
      <c r="M969" s="222">
        <f>+IF(G969=0,"",'Ark1'!X2783)</f>
        <v>3.229379025275815</v>
      </c>
      <c r="N969" s="114">
        <f>+IF(G969=0,"",'Ark1'!Y2783)</f>
        <v>0.94280904158163492</v>
      </c>
      <c r="O969" s="116">
        <f>+IF(G969=0,"",'Ark1'!Z2783)</f>
        <v>-51.090807547051163</v>
      </c>
      <c r="P969" s="116">
        <f t="shared" si="14"/>
        <v>1.5</v>
      </c>
      <c r="Q969" s="114">
        <f>+IF(G969=0,"",'Ark1'!T2783)</f>
        <v>17</v>
      </c>
      <c r="R969" s="222">
        <f>+IF(G969=0,"",'Ark1'!V2783)</f>
        <v>89.88804622607438</v>
      </c>
      <c r="S969" s="32"/>
      <c r="T969" s="35"/>
      <c r="U969" s="35"/>
      <c r="V969" s="35"/>
      <c r="W969" s="35"/>
      <c r="X969" s="35"/>
    </row>
    <row r="970" spans="1:24" x14ac:dyDescent="0.5">
      <c r="A970" s="32"/>
      <c r="B970" s="297" t="str">
        <f>+IF(E970=2012,VLOOKUP(D970,K_navn!$A$2:$C$359,2),"")</f>
        <v/>
      </c>
      <c r="C970" s="297" t="str">
        <f>+IF(E970=2012,VLOOKUP(D970,K_navn!$A$2:$C$359,3),"")</f>
        <v/>
      </c>
      <c r="D970" s="115">
        <f>+'Ark1'!P2784</f>
        <v>3440</v>
      </c>
      <c r="E970" s="115">
        <f>+'Ark1'!C2784</f>
        <v>2021</v>
      </c>
      <c r="F970" s="116" t="str">
        <f>+IF('Ark1'!Q2784=0,"",'Ark1'!Q2784)</f>
        <v/>
      </c>
      <c r="G970" s="116">
        <f>+'Ark1'!R2784</f>
        <v>0</v>
      </c>
      <c r="H970" s="116">
        <f>+'Ark1'!S2784</f>
        <v>0</v>
      </c>
      <c r="I970" s="222" t="str">
        <f>+IF(G970=0,"",'Ark1'!AA2784)</f>
        <v/>
      </c>
      <c r="J970" s="222" t="str">
        <f>+IF(G970=0,"",'Ark1'!AB2784)</f>
        <v/>
      </c>
      <c r="K970" s="114" t="str">
        <f>+IF(G970=0,"",'Ark1'!U2784)</f>
        <v/>
      </c>
      <c r="L970" s="222" t="str">
        <f>+IF(G970=0,"",'Ark1'!W2784)</f>
        <v/>
      </c>
      <c r="M970" s="222" t="str">
        <f>+IF(G970=0,"",'Ark1'!X2784)</f>
        <v/>
      </c>
      <c r="N970" s="114" t="str">
        <f>+IF(G970=0,"",'Ark1'!Y2784)</f>
        <v/>
      </c>
      <c r="O970" s="116" t="str">
        <f>+IF(G970=0,"",'Ark1'!Z2784)</f>
        <v/>
      </c>
      <c r="P970" s="116" t="str">
        <f t="shared" si="14"/>
        <v/>
      </c>
      <c r="Q970" s="114" t="str">
        <f>+IF(G970=0,"",'Ark1'!T2784)</f>
        <v/>
      </c>
      <c r="R970" s="222" t="str">
        <f>+IF(G970=0,"",'Ark1'!V2784)</f>
        <v/>
      </c>
      <c r="S970" s="32"/>
      <c r="T970" s="35"/>
      <c r="U970" s="35"/>
      <c r="V970" s="35"/>
      <c r="W970" s="35"/>
      <c r="X970" s="35"/>
    </row>
    <row r="971" spans="1:24" x14ac:dyDescent="0.5">
      <c r="A971" s="32"/>
      <c r="B971" s="297" t="str">
        <f>+IF(E971=2012,VLOOKUP(D971,K_navn!$A$2:$C$359,2),"")</f>
        <v/>
      </c>
      <c r="C971" s="297" t="str">
        <f>+IF(E971=2012,VLOOKUP(D971,K_navn!$A$2:$C$359,3),"")</f>
        <v/>
      </c>
      <c r="D971" s="115">
        <f>+'Ark1'!P2785</f>
        <v>3440</v>
      </c>
      <c r="E971" s="115">
        <f>+'Ark1'!C2785</f>
        <v>2022</v>
      </c>
      <c r="F971" s="116">
        <f>+IF('Ark1'!Q2785=0,"",'Ark1'!Q2785)</f>
        <v>1</v>
      </c>
      <c r="G971" s="116">
        <f>+'Ark1'!R2785</f>
        <v>1</v>
      </c>
      <c r="H971" s="116">
        <f>+'Ark1'!S2785</f>
        <v>1</v>
      </c>
      <c r="I971" s="222">
        <f>+IF(G971=0,"",'Ark1'!AA2785)</f>
        <v>3.4716195105016501E-3</v>
      </c>
      <c r="J971" s="222">
        <f>+IF(G971=0,"",'Ark1'!AB2785)</f>
        <v>4.1210108690690108E-3</v>
      </c>
      <c r="K971" s="114">
        <f>+IF(G971=0,"",'Ark1'!U2785)</f>
        <v>59</v>
      </c>
      <c r="L971" s="222">
        <f>+IF(G971=0,"",'Ark1'!W2785)</f>
        <v>101.8</v>
      </c>
      <c r="M971" s="222">
        <f>+IF(G971=0,"",'Ark1'!X2785)</f>
        <v>0</v>
      </c>
      <c r="N971" s="114">
        <f>+IF(G971=0,"",'Ark1'!Y2785)</f>
        <v>0</v>
      </c>
      <c r="O971" s="116">
        <f>+IF(G971=0,"",'Ark1'!Z2785)</f>
        <v>0</v>
      </c>
      <c r="P971" s="116">
        <f t="shared" si="14"/>
        <v>1</v>
      </c>
      <c r="Q971" s="114">
        <f>+IF(G971=0,"",'Ark1'!T2785)</f>
        <v>14</v>
      </c>
      <c r="R971" s="222">
        <f>+IF(G971=0,"",'Ark1'!V2785)</f>
        <v>110.29252437703144</v>
      </c>
      <c r="S971" s="32"/>
      <c r="T971" s="35"/>
      <c r="U971" s="35"/>
      <c r="V971" s="35"/>
      <c r="W971" s="35"/>
      <c r="X971" s="35"/>
    </row>
    <row r="972" spans="1:24" x14ac:dyDescent="0.5">
      <c r="A972" s="32"/>
      <c r="B972" s="297" t="str">
        <f>+IF(E972=2012,VLOOKUP(D972,K_navn!$A$2:$C$359,2),"")</f>
        <v>Gausdal</v>
      </c>
      <c r="C972" s="297" t="str">
        <f>+IF(E972=2012,VLOOKUP(D972,K_navn!$A$2:$C$359,3),"")</f>
        <v>Innlandet</v>
      </c>
      <c r="D972" s="115">
        <f>+'Ark1'!P2786</f>
        <v>3441</v>
      </c>
      <c r="E972" s="115">
        <f>+'Ark1'!C2786</f>
        <v>2012</v>
      </c>
      <c r="F972" s="116" t="str">
        <f>+IF('Ark1'!Q2786=0,"",'Ark1'!Q2786)</f>
        <v/>
      </c>
      <c r="G972" s="116">
        <f>+'Ark1'!R2786</f>
        <v>0</v>
      </c>
      <c r="H972" s="116">
        <f>+'Ark1'!S2786</f>
        <v>0</v>
      </c>
      <c r="I972" s="222" t="str">
        <f>+IF(G972=0,"",'Ark1'!AA2786)</f>
        <v/>
      </c>
      <c r="J972" s="222" t="str">
        <f>+IF(G972=0,"",'Ark1'!AB2786)</f>
        <v/>
      </c>
      <c r="K972" s="114" t="str">
        <f>+IF(G972=0,"",'Ark1'!U2786)</f>
        <v/>
      </c>
      <c r="L972" s="222" t="str">
        <f>+IF(G972=0,"",'Ark1'!W2786)</f>
        <v/>
      </c>
      <c r="M972" s="222" t="str">
        <f>+IF(G972=0,"",'Ark1'!X2786)</f>
        <v/>
      </c>
      <c r="N972" s="114" t="str">
        <f>+IF(G972=0,"",'Ark1'!Y2786)</f>
        <v/>
      </c>
      <c r="O972" s="116" t="str">
        <f>+IF(G972=0,"",'Ark1'!Z2786)</f>
        <v/>
      </c>
      <c r="P972" s="116" t="str">
        <f t="shared" si="14"/>
        <v/>
      </c>
      <c r="Q972" s="114" t="str">
        <f>+IF(G972=0,"",'Ark1'!T2786)</f>
        <v/>
      </c>
      <c r="R972" s="222" t="str">
        <f>+IF(G972=0,"",'Ark1'!V2786)</f>
        <v/>
      </c>
      <c r="S972" s="32"/>
      <c r="T972" s="35"/>
      <c r="U972" s="35"/>
      <c r="V972" s="35"/>
      <c r="W972" s="35"/>
      <c r="X972" s="35"/>
    </row>
    <row r="973" spans="1:24" x14ac:dyDescent="0.5">
      <c r="A973" s="32"/>
      <c r="B973" s="297" t="str">
        <f>+IF(E973=2012,VLOOKUP(D973,K_navn!$A$2:$C$359,2),"")</f>
        <v/>
      </c>
      <c r="C973" s="297" t="str">
        <f>+IF(E973=2012,VLOOKUP(D973,K_navn!$A$2:$C$359,3),"")</f>
        <v/>
      </c>
      <c r="D973" s="115">
        <f>+'Ark1'!P2787</f>
        <v>3441</v>
      </c>
      <c r="E973" s="115">
        <f>+'Ark1'!C2787</f>
        <v>2013</v>
      </c>
      <c r="F973" s="116" t="str">
        <f>+IF('Ark1'!Q2787=0,"",'Ark1'!Q2787)</f>
        <v/>
      </c>
      <c r="G973" s="116">
        <f>+'Ark1'!R2787</f>
        <v>0</v>
      </c>
      <c r="H973" s="116">
        <f>+'Ark1'!S2787</f>
        <v>0</v>
      </c>
      <c r="I973" s="222" t="str">
        <f>+IF(G973=0,"",'Ark1'!AA2787)</f>
        <v/>
      </c>
      <c r="J973" s="222" t="str">
        <f>+IF(G973=0,"",'Ark1'!AB2787)</f>
        <v/>
      </c>
      <c r="K973" s="114" t="str">
        <f>+IF(G973=0,"",'Ark1'!U2787)</f>
        <v/>
      </c>
      <c r="L973" s="222" t="str">
        <f>+IF(G973=0,"",'Ark1'!W2787)</f>
        <v/>
      </c>
      <c r="M973" s="222" t="str">
        <f>+IF(G973=0,"",'Ark1'!X2787)</f>
        <v/>
      </c>
      <c r="N973" s="114" t="str">
        <f>+IF(G973=0,"",'Ark1'!Y2787)</f>
        <v/>
      </c>
      <c r="O973" s="116" t="str">
        <f>+IF(G973=0,"",'Ark1'!Z2787)</f>
        <v/>
      </c>
      <c r="P973" s="116" t="str">
        <f t="shared" si="14"/>
        <v/>
      </c>
      <c r="Q973" s="114" t="str">
        <f>+IF(G973=0,"",'Ark1'!T2787)</f>
        <v/>
      </c>
      <c r="R973" s="222" t="str">
        <f>+IF(G973=0,"",'Ark1'!V2787)</f>
        <v/>
      </c>
      <c r="S973" s="32"/>
      <c r="T973" s="35"/>
      <c r="U973" s="35"/>
      <c r="V973" s="35"/>
      <c r="W973" s="35"/>
      <c r="X973" s="35"/>
    </row>
    <row r="974" spans="1:24" x14ac:dyDescent="0.5">
      <c r="A974" s="32"/>
      <c r="B974" s="297" t="str">
        <f>+IF(E974=2012,VLOOKUP(D974,K_navn!$A$2:$C$359,2),"")</f>
        <v/>
      </c>
      <c r="C974" s="297" t="str">
        <f>+IF(E974=2012,VLOOKUP(D974,K_navn!$A$2:$C$359,3),"")</f>
        <v/>
      </c>
      <c r="D974" s="115">
        <f>+'Ark1'!P2788</f>
        <v>3441</v>
      </c>
      <c r="E974" s="115">
        <f>+'Ark1'!C2788</f>
        <v>2014</v>
      </c>
      <c r="F974" s="116" t="str">
        <f>+IF('Ark1'!Q2788=0,"",'Ark1'!Q2788)</f>
        <v/>
      </c>
      <c r="G974" s="116">
        <f>+'Ark1'!R2788</f>
        <v>0</v>
      </c>
      <c r="H974" s="116">
        <f>+'Ark1'!S2788</f>
        <v>0</v>
      </c>
      <c r="I974" s="222" t="str">
        <f>+IF(G974=0,"",'Ark1'!AA2788)</f>
        <v/>
      </c>
      <c r="J974" s="222" t="str">
        <f>+IF(G974=0,"",'Ark1'!AB2788)</f>
        <v/>
      </c>
      <c r="K974" s="114" t="str">
        <f>+IF(G974=0,"",'Ark1'!U2788)</f>
        <v/>
      </c>
      <c r="L974" s="222" t="str">
        <f>+IF(G974=0,"",'Ark1'!W2788)</f>
        <v/>
      </c>
      <c r="M974" s="222" t="str">
        <f>+IF(G974=0,"",'Ark1'!X2788)</f>
        <v/>
      </c>
      <c r="N974" s="114" t="str">
        <f>+IF(G974=0,"",'Ark1'!Y2788)</f>
        <v/>
      </c>
      <c r="O974" s="116" t="str">
        <f>+IF(G974=0,"",'Ark1'!Z2788)</f>
        <v/>
      </c>
      <c r="P974" s="116" t="str">
        <f t="shared" si="14"/>
        <v/>
      </c>
      <c r="Q974" s="114" t="str">
        <f>+IF(G974=0,"",'Ark1'!T2788)</f>
        <v/>
      </c>
      <c r="R974" s="222" t="str">
        <f>+IF(G974=0,"",'Ark1'!V2788)</f>
        <v/>
      </c>
      <c r="S974" s="32"/>
      <c r="T974" s="35"/>
      <c r="U974" s="35"/>
      <c r="V974" s="35"/>
      <c r="W974" s="35"/>
      <c r="X974" s="35"/>
    </row>
    <row r="975" spans="1:24" x14ac:dyDescent="0.5">
      <c r="A975" s="32"/>
      <c r="B975" s="297" t="str">
        <f>+IF(E975=2012,VLOOKUP(D975,K_navn!$A$2:$C$359,2),"")</f>
        <v/>
      </c>
      <c r="C975" s="297" t="str">
        <f>+IF(E975=2012,VLOOKUP(D975,K_navn!$A$2:$C$359,3),"")</f>
        <v/>
      </c>
      <c r="D975" s="115">
        <f>+'Ark1'!P2789</f>
        <v>3441</v>
      </c>
      <c r="E975" s="115">
        <f>+'Ark1'!C2789</f>
        <v>2015</v>
      </c>
      <c r="F975" s="116" t="str">
        <f>+IF('Ark1'!Q2789=0,"",'Ark1'!Q2789)</f>
        <v/>
      </c>
      <c r="G975" s="116">
        <f>+'Ark1'!R2789</f>
        <v>0</v>
      </c>
      <c r="H975" s="116">
        <f>+'Ark1'!S2789</f>
        <v>0</v>
      </c>
      <c r="I975" s="222" t="str">
        <f>+IF(G975=0,"",'Ark1'!AA2789)</f>
        <v/>
      </c>
      <c r="J975" s="222" t="str">
        <f>+IF(G975=0,"",'Ark1'!AB2789)</f>
        <v/>
      </c>
      <c r="K975" s="114" t="str">
        <f>+IF(G975=0,"",'Ark1'!U2789)</f>
        <v/>
      </c>
      <c r="L975" s="222" t="str">
        <f>+IF(G975=0,"",'Ark1'!W2789)</f>
        <v/>
      </c>
      <c r="M975" s="222" t="str">
        <f>+IF(G975=0,"",'Ark1'!X2789)</f>
        <v/>
      </c>
      <c r="N975" s="114" t="str">
        <f>+IF(G975=0,"",'Ark1'!Y2789)</f>
        <v/>
      </c>
      <c r="O975" s="116" t="str">
        <f>+IF(G975=0,"",'Ark1'!Z2789)</f>
        <v/>
      </c>
      <c r="P975" s="116" t="str">
        <f t="shared" si="14"/>
        <v/>
      </c>
      <c r="Q975" s="114" t="str">
        <f>+IF(G975=0,"",'Ark1'!T2789)</f>
        <v/>
      </c>
      <c r="R975" s="222" t="str">
        <f>+IF(G975=0,"",'Ark1'!V2789)</f>
        <v/>
      </c>
      <c r="S975" s="32"/>
      <c r="T975" s="35"/>
      <c r="U975" s="35"/>
      <c r="V975" s="35"/>
      <c r="W975" s="35"/>
      <c r="X975" s="35"/>
    </row>
    <row r="976" spans="1:24" x14ac:dyDescent="0.5">
      <c r="A976" s="32"/>
      <c r="B976" s="297" t="str">
        <f>+IF(E976=2012,VLOOKUP(D976,K_navn!$A$2:$C$359,2),"")</f>
        <v/>
      </c>
      <c r="C976" s="297" t="str">
        <f>+IF(E976=2012,VLOOKUP(D976,K_navn!$A$2:$C$359,3),"")</f>
        <v/>
      </c>
      <c r="D976" s="115">
        <f>+'Ark1'!P2790</f>
        <v>3441</v>
      </c>
      <c r="E976" s="115">
        <f>+'Ark1'!C2790</f>
        <v>2016</v>
      </c>
      <c r="F976" s="116" t="str">
        <f>+IF('Ark1'!Q2790=0,"",'Ark1'!Q2790)</f>
        <v/>
      </c>
      <c r="G976" s="116">
        <f>+'Ark1'!R2790</f>
        <v>0</v>
      </c>
      <c r="H976" s="116">
        <f>+'Ark1'!S2790</f>
        <v>0</v>
      </c>
      <c r="I976" s="222" t="str">
        <f>+IF(G976=0,"",'Ark1'!AA2790)</f>
        <v/>
      </c>
      <c r="J976" s="222" t="str">
        <f>+IF(G976=0,"",'Ark1'!AB2790)</f>
        <v/>
      </c>
      <c r="K976" s="114" t="str">
        <f>+IF(G976=0,"",'Ark1'!U2790)</f>
        <v/>
      </c>
      <c r="L976" s="222" t="str">
        <f>+IF(G976=0,"",'Ark1'!W2790)</f>
        <v/>
      </c>
      <c r="M976" s="222" t="str">
        <f>+IF(G976=0,"",'Ark1'!X2790)</f>
        <v/>
      </c>
      <c r="N976" s="114" t="str">
        <f>+IF(G976=0,"",'Ark1'!Y2790)</f>
        <v/>
      </c>
      <c r="O976" s="116" t="str">
        <f>+IF(G976=0,"",'Ark1'!Z2790)</f>
        <v/>
      </c>
      <c r="P976" s="116" t="str">
        <f t="shared" si="14"/>
        <v/>
      </c>
      <c r="Q976" s="114" t="str">
        <f>+IF(G976=0,"",'Ark1'!T2790)</f>
        <v/>
      </c>
      <c r="R976" s="222" t="str">
        <f>+IF(G976=0,"",'Ark1'!V2790)</f>
        <v/>
      </c>
      <c r="S976" s="32"/>
      <c r="T976" s="35"/>
      <c r="U976" s="35"/>
      <c r="V976" s="35"/>
      <c r="W976" s="35"/>
      <c r="X976" s="35"/>
    </row>
    <row r="977" spans="1:24" x14ac:dyDescent="0.5">
      <c r="A977" s="32"/>
      <c r="B977" s="297" t="str">
        <f>+IF(E977=2012,VLOOKUP(D977,K_navn!$A$2:$C$359,2),"")</f>
        <v/>
      </c>
      <c r="C977" s="297" t="str">
        <f>+IF(E977=2012,VLOOKUP(D977,K_navn!$A$2:$C$359,3),"")</f>
        <v/>
      </c>
      <c r="D977" s="115">
        <f>+'Ark1'!P2791</f>
        <v>3441</v>
      </c>
      <c r="E977" s="115">
        <f>+'Ark1'!C2791</f>
        <v>2017</v>
      </c>
      <c r="F977" s="116" t="str">
        <f>+IF('Ark1'!Q2791=0,"",'Ark1'!Q2791)</f>
        <v/>
      </c>
      <c r="G977" s="116">
        <f>+'Ark1'!R2791</f>
        <v>0</v>
      </c>
      <c r="H977" s="116">
        <f>+'Ark1'!S2791</f>
        <v>0</v>
      </c>
      <c r="I977" s="222" t="str">
        <f>+IF(G977=0,"",'Ark1'!AA2791)</f>
        <v/>
      </c>
      <c r="J977" s="222" t="str">
        <f>+IF(G977=0,"",'Ark1'!AB2791)</f>
        <v/>
      </c>
      <c r="K977" s="114" t="str">
        <f>+IF(G977=0,"",'Ark1'!U2791)</f>
        <v/>
      </c>
      <c r="L977" s="222" t="str">
        <f>+IF(G977=0,"",'Ark1'!W2791)</f>
        <v/>
      </c>
      <c r="M977" s="222" t="str">
        <f>+IF(G977=0,"",'Ark1'!X2791)</f>
        <v/>
      </c>
      <c r="N977" s="114" t="str">
        <f>+IF(G977=0,"",'Ark1'!Y2791)</f>
        <v/>
      </c>
      <c r="O977" s="116" t="str">
        <f>+IF(G977=0,"",'Ark1'!Z2791)</f>
        <v/>
      </c>
      <c r="P977" s="116" t="str">
        <f t="shared" si="14"/>
        <v/>
      </c>
      <c r="Q977" s="114" t="str">
        <f>+IF(G977=0,"",'Ark1'!T2791)</f>
        <v/>
      </c>
      <c r="R977" s="222" t="str">
        <f>+IF(G977=0,"",'Ark1'!V2791)</f>
        <v/>
      </c>
      <c r="S977" s="32"/>
      <c r="T977" s="35"/>
      <c r="U977" s="35"/>
      <c r="V977" s="35"/>
      <c r="W977" s="35"/>
      <c r="X977" s="35"/>
    </row>
    <row r="978" spans="1:24" x14ac:dyDescent="0.5">
      <c r="A978" s="32"/>
      <c r="B978" s="297" t="str">
        <f>+IF(E978=2012,VLOOKUP(D978,K_navn!$A$2:$C$359,2),"")</f>
        <v/>
      </c>
      <c r="C978" s="297" t="str">
        <f>+IF(E978=2012,VLOOKUP(D978,K_navn!$A$2:$C$359,3),"")</f>
        <v/>
      </c>
      <c r="D978" s="115">
        <f>+'Ark1'!P2792</f>
        <v>3441</v>
      </c>
      <c r="E978" s="115">
        <f>+'Ark1'!C2792</f>
        <v>2018</v>
      </c>
      <c r="F978" s="116" t="str">
        <f>+IF('Ark1'!Q2792=0,"",'Ark1'!Q2792)</f>
        <v/>
      </c>
      <c r="G978" s="116">
        <f>+'Ark1'!R2792</f>
        <v>0</v>
      </c>
      <c r="H978" s="116">
        <f>+'Ark1'!S2792</f>
        <v>0</v>
      </c>
      <c r="I978" s="222" t="str">
        <f>+IF(G978=0,"",'Ark1'!AA2792)</f>
        <v/>
      </c>
      <c r="J978" s="222" t="str">
        <f>+IF(G978=0,"",'Ark1'!AB2792)</f>
        <v/>
      </c>
      <c r="K978" s="114" t="str">
        <f>+IF(G978=0,"",'Ark1'!U2792)</f>
        <v/>
      </c>
      <c r="L978" s="222" t="str">
        <f>+IF(G978=0,"",'Ark1'!W2792)</f>
        <v/>
      </c>
      <c r="M978" s="222" t="str">
        <f>+IF(G978=0,"",'Ark1'!X2792)</f>
        <v/>
      </c>
      <c r="N978" s="114" t="str">
        <f>+IF(G978=0,"",'Ark1'!Y2792)</f>
        <v/>
      </c>
      <c r="O978" s="116" t="str">
        <f>+IF(G978=0,"",'Ark1'!Z2792)</f>
        <v/>
      </c>
      <c r="P978" s="116" t="str">
        <f t="shared" si="14"/>
        <v/>
      </c>
      <c r="Q978" s="114" t="str">
        <f>+IF(G978=0,"",'Ark1'!T2792)</f>
        <v/>
      </c>
      <c r="R978" s="222" t="str">
        <f>+IF(G978=0,"",'Ark1'!V2792)</f>
        <v/>
      </c>
      <c r="S978" s="32"/>
      <c r="T978" s="35"/>
      <c r="U978" s="35"/>
      <c r="V978" s="35"/>
      <c r="W978" s="35"/>
      <c r="X978" s="35"/>
    </row>
    <row r="979" spans="1:24" x14ac:dyDescent="0.5">
      <c r="A979" s="32"/>
      <c r="B979" s="297" t="str">
        <f>+IF(E979=2012,VLOOKUP(D979,K_navn!$A$2:$C$359,2),"")</f>
        <v/>
      </c>
      <c r="C979" s="297" t="str">
        <f>+IF(E979=2012,VLOOKUP(D979,K_navn!$A$2:$C$359,3),"")</f>
        <v/>
      </c>
      <c r="D979" s="115">
        <f>+'Ark1'!P2793</f>
        <v>3441</v>
      </c>
      <c r="E979" s="115">
        <f>+'Ark1'!C2793</f>
        <v>2019</v>
      </c>
      <c r="F979" s="116">
        <f>+IF('Ark1'!Q2793=0,"",'Ark1'!Q2793)</f>
        <v>1</v>
      </c>
      <c r="G979" s="116">
        <f>+'Ark1'!R2793</f>
        <v>4</v>
      </c>
      <c r="H979" s="116">
        <f>+'Ark1'!S2793</f>
        <v>4</v>
      </c>
      <c r="I979" s="222">
        <f>+IF(G979=0,"",'Ark1'!AA2793)</f>
        <v>1.9860973187686204E-2</v>
      </c>
      <c r="J979" s="222">
        <f>+IF(G979=0,"",'Ark1'!AB2793)</f>
        <v>1.8294605096486376E-2</v>
      </c>
      <c r="K979" s="114">
        <f>+IF(G979=0,"",'Ark1'!U2793)</f>
        <v>62.75</v>
      </c>
      <c r="L979" s="222">
        <f>+IF(G979=0,"",'Ark1'!W2793)</f>
        <v>74</v>
      </c>
      <c r="M979" s="222">
        <f>+IF(G979=0,"",'Ark1'!X2793)</f>
        <v>3.3948490393536717</v>
      </c>
      <c r="N979" s="114">
        <f>+IF(G979=0,"",'Ark1'!Y2793)</f>
        <v>1.6393596310755001</v>
      </c>
      <c r="O979" s="116">
        <f>+IF(G979=0,"",'Ark1'!Z2793)</f>
        <v>-75.466565726156986</v>
      </c>
      <c r="P979" s="116">
        <f t="shared" si="14"/>
        <v>4</v>
      </c>
      <c r="Q979" s="114">
        <f>+IF(G979=0,"",'Ark1'!T2793)</f>
        <v>17</v>
      </c>
      <c r="R979" s="222">
        <f>+IF(G979=0,"",'Ark1'!V2793)</f>
        <v>80.173347778981565</v>
      </c>
      <c r="S979" s="32"/>
      <c r="T979" s="35"/>
      <c r="U979" s="35"/>
      <c r="V979" s="35"/>
      <c r="W979" s="35"/>
      <c r="X979" s="35"/>
    </row>
    <row r="980" spans="1:24" x14ac:dyDescent="0.5">
      <c r="A980" s="32"/>
      <c r="B980" s="297" t="str">
        <f>+IF(E980=2012,VLOOKUP(D980,K_navn!$A$2:$C$359,2),"")</f>
        <v/>
      </c>
      <c r="C980" s="297" t="str">
        <f>+IF(E980=2012,VLOOKUP(D980,K_navn!$A$2:$C$359,3),"")</f>
        <v/>
      </c>
      <c r="D980" s="115">
        <f>+'Ark1'!P2794</f>
        <v>3441</v>
      </c>
      <c r="E980" s="115">
        <f>+'Ark1'!C2794</f>
        <v>2020</v>
      </c>
      <c r="F980" s="116" t="str">
        <f>+IF('Ark1'!Q2794=0,"",'Ark1'!Q2794)</f>
        <v/>
      </c>
      <c r="G980" s="116">
        <f>+'Ark1'!R2794</f>
        <v>0</v>
      </c>
      <c r="H980" s="116">
        <f>+'Ark1'!S2794</f>
        <v>0</v>
      </c>
      <c r="I980" s="222" t="str">
        <f>+IF(G980=0,"",'Ark1'!AA2794)</f>
        <v/>
      </c>
      <c r="J980" s="222" t="str">
        <f>+IF(G980=0,"",'Ark1'!AB2794)</f>
        <v/>
      </c>
      <c r="K980" s="114" t="str">
        <f>+IF(G980=0,"",'Ark1'!U2794)</f>
        <v/>
      </c>
      <c r="L980" s="222" t="str">
        <f>+IF(G980=0,"",'Ark1'!W2794)</f>
        <v/>
      </c>
      <c r="M980" s="222" t="str">
        <f>+IF(G980=0,"",'Ark1'!X2794)</f>
        <v/>
      </c>
      <c r="N980" s="114" t="str">
        <f>+IF(G980=0,"",'Ark1'!Y2794)</f>
        <v/>
      </c>
      <c r="O980" s="116" t="str">
        <f>+IF(G980=0,"",'Ark1'!Z2794)</f>
        <v/>
      </c>
      <c r="P980" s="116" t="str">
        <f t="shared" si="14"/>
        <v/>
      </c>
      <c r="Q980" s="114" t="str">
        <f>+IF(G980=0,"",'Ark1'!T2794)</f>
        <v/>
      </c>
      <c r="R980" s="222" t="str">
        <f>+IF(G980=0,"",'Ark1'!V2794)</f>
        <v/>
      </c>
      <c r="S980" s="32"/>
      <c r="T980" s="35"/>
      <c r="U980" s="35"/>
      <c r="V980" s="35"/>
      <c r="W980" s="35"/>
      <c r="X980" s="35"/>
    </row>
    <row r="981" spans="1:24" x14ac:dyDescent="0.5">
      <c r="A981" s="32"/>
      <c r="B981" s="297" t="str">
        <f>+IF(E981=2012,VLOOKUP(D981,K_navn!$A$2:$C$359,2),"")</f>
        <v/>
      </c>
      <c r="C981" s="297" t="str">
        <f>+IF(E981=2012,VLOOKUP(D981,K_navn!$A$2:$C$359,3),"")</f>
        <v/>
      </c>
      <c r="D981" s="115">
        <f>+'Ark1'!P2795</f>
        <v>3441</v>
      </c>
      <c r="E981" s="115">
        <f>+'Ark1'!C2795</f>
        <v>2021</v>
      </c>
      <c r="F981" s="116" t="str">
        <f>+IF('Ark1'!Q2795=0,"",'Ark1'!Q2795)</f>
        <v/>
      </c>
      <c r="G981" s="116">
        <f>+'Ark1'!R2795</f>
        <v>0</v>
      </c>
      <c r="H981" s="116">
        <f>+'Ark1'!S2795</f>
        <v>0</v>
      </c>
      <c r="I981" s="222" t="str">
        <f>+IF(G981=0,"",'Ark1'!AA2795)</f>
        <v/>
      </c>
      <c r="J981" s="222" t="str">
        <f>+IF(G981=0,"",'Ark1'!AB2795)</f>
        <v/>
      </c>
      <c r="K981" s="114" t="str">
        <f>+IF(G981=0,"",'Ark1'!U2795)</f>
        <v/>
      </c>
      <c r="L981" s="222" t="str">
        <f>+IF(G981=0,"",'Ark1'!W2795)</f>
        <v/>
      </c>
      <c r="M981" s="222" t="str">
        <f>+IF(G981=0,"",'Ark1'!X2795)</f>
        <v/>
      </c>
      <c r="N981" s="114" t="str">
        <f>+IF(G981=0,"",'Ark1'!Y2795)</f>
        <v/>
      </c>
      <c r="O981" s="116" t="str">
        <f>+IF(G981=0,"",'Ark1'!Z2795)</f>
        <v/>
      </c>
      <c r="P981" s="116" t="str">
        <f t="shared" si="14"/>
        <v/>
      </c>
      <c r="Q981" s="114" t="str">
        <f>+IF(G981=0,"",'Ark1'!T2795)</f>
        <v/>
      </c>
      <c r="R981" s="222" t="str">
        <f>+IF(G981=0,"",'Ark1'!V2795)</f>
        <v/>
      </c>
      <c r="S981" s="32"/>
      <c r="T981" s="35"/>
      <c r="U981" s="35"/>
      <c r="V981" s="35"/>
      <c r="W981" s="35"/>
      <c r="X981" s="35"/>
    </row>
    <row r="982" spans="1:24" x14ac:dyDescent="0.5">
      <c r="A982" s="32"/>
      <c r="B982" s="297" t="str">
        <f>+IF(E982=2012,VLOOKUP(D982,K_navn!$A$2:$C$359,2),"")</f>
        <v/>
      </c>
      <c r="C982" s="297" t="str">
        <f>+IF(E982=2012,VLOOKUP(D982,K_navn!$A$2:$C$359,3),"")</f>
        <v/>
      </c>
      <c r="D982" s="115">
        <f>+'Ark1'!P2796</f>
        <v>3441</v>
      </c>
      <c r="E982" s="115">
        <f>+'Ark1'!C2796</f>
        <v>2022</v>
      </c>
      <c r="F982" s="116">
        <f>+IF('Ark1'!Q2796=0,"",'Ark1'!Q2796)</f>
        <v>1</v>
      </c>
      <c r="G982" s="116">
        <f>+'Ark1'!R2796</f>
        <v>1</v>
      </c>
      <c r="H982" s="116">
        <f>+'Ark1'!S2796</f>
        <v>1</v>
      </c>
      <c r="I982" s="222">
        <f>+IF(G982=0,"",'Ark1'!AA2796)</f>
        <v>3.4716195105016501E-3</v>
      </c>
      <c r="J982" s="222">
        <f>+IF(G982=0,"",'Ark1'!AB2796)</f>
        <v>2.926808308778877E-3</v>
      </c>
      <c r="K982" s="114">
        <f>+IF(G982=0,"",'Ark1'!U2796)</f>
        <v>61</v>
      </c>
      <c r="L982" s="222">
        <f>+IF(G982=0,"",'Ark1'!W2796)</f>
        <v>72.3</v>
      </c>
      <c r="M982" s="222">
        <f>+IF(G982=0,"",'Ark1'!X2796)</f>
        <v>0</v>
      </c>
      <c r="N982" s="114">
        <f>+IF(G982=0,"",'Ark1'!Y2796)</f>
        <v>0</v>
      </c>
      <c r="O982" s="116">
        <f>+IF(G982=0,"",'Ark1'!Z2796)</f>
        <v>0</v>
      </c>
      <c r="P982" s="116">
        <f t="shared" si="14"/>
        <v>1</v>
      </c>
      <c r="Q982" s="114">
        <f>+IF(G982=0,"",'Ark1'!T2796)</f>
        <v>17</v>
      </c>
      <c r="R982" s="222">
        <f>+IF(G982=0,"",'Ark1'!V2796)</f>
        <v>78.33152762730225</v>
      </c>
      <c r="S982" s="32"/>
      <c r="T982" s="35"/>
      <c r="U982" s="35"/>
      <c r="V982" s="35"/>
      <c r="W982" s="35"/>
      <c r="X982" s="35"/>
    </row>
    <row r="983" spans="1:24" x14ac:dyDescent="0.5">
      <c r="A983" s="32"/>
      <c r="B983" s="297" t="str">
        <f>+IF(E983=2012,VLOOKUP(D983,K_navn!$A$2:$C$359,2),"")</f>
        <v>Østre Toten</v>
      </c>
      <c r="C983" s="297" t="str">
        <f>+IF(E983=2012,VLOOKUP(D983,K_navn!$A$2:$C$359,3),"")</f>
        <v>Innlandet</v>
      </c>
      <c r="D983" s="115">
        <f>+'Ark1'!P2797</f>
        <v>3442</v>
      </c>
      <c r="E983" s="115">
        <f>+'Ark1'!C2797</f>
        <v>2012</v>
      </c>
      <c r="F983" s="116" t="str">
        <f>+IF('Ark1'!Q2797=0,"",'Ark1'!Q2797)</f>
        <v/>
      </c>
      <c r="G983" s="116">
        <f>+'Ark1'!R2797</f>
        <v>0</v>
      </c>
      <c r="H983" s="116">
        <f>+'Ark1'!S2797</f>
        <v>0</v>
      </c>
      <c r="I983" s="222" t="str">
        <f>+IF(G983=0,"",'Ark1'!AA2797)</f>
        <v/>
      </c>
      <c r="J983" s="222" t="str">
        <f>+IF(G983=0,"",'Ark1'!AB2797)</f>
        <v/>
      </c>
      <c r="K983" s="114" t="str">
        <f>+IF(G983=0,"",'Ark1'!U2797)</f>
        <v/>
      </c>
      <c r="L983" s="222" t="str">
        <f>+IF(G983=0,"",'Ark1'!W2797)</f>
        <v/>
      </c>
      <c r="M983" s="222" t="str">
        <f>+IF(G983=0,"",'Ark1'!X2797)</f>
        <v/>
      </c>
      <c r="N983" s="114" t="str">
        <f>+IF(G983=0,"",'Ark1'!Y2797)</f>
        <v/>
      </c>
      <c r="O983" s="116" t="str">
        <f>+IF(G983=0,"",'Ark1'!Z2797)</f>
        <v/>
      </c>
      <c r="P983" s="116" t="str">
        <f t="shared" si="14"/>
        <v/>
      </c>
      <c r="Q983" s="114" t="str">
        <f>+IF(G983=0,"",'Ark1'!T2797)</f>
        <v/>
      </c>
      <c r="R983" s="222" t="str">
        <f>+IF(G983=0,"",'Ark1'!V2797)</f>
        <v/>
      </c>
      <c r="S983" s="32"/>
      <c r="T983" s="35"/>
      <c r="U983" s="35"/>
      <c r="V983" s="35"/>
      <c r="W983" s="35"/>
      <c r="X983" s="35"/>
    </row>
    <row r="984" spans="1:24" x14ac:dyDescent="0.5">
      <c r="A984" s="32"/>
      <c r="B984" s="297" t="str">
        <f>+IF(E984=2012,VLOOKUP(D984,K_navn!$A$2:$C$359,2),"")</f>
        <v/>
      </c>
      <c r="C984" s="297" t="str">
        <f>+IF(E984=2012,VLOOKUP(D984,K_navn!$A$2:$C$359,3),"")</f>
        <v/>
      </c>
      <c r="D984" s="115">
        <f>+'Ark1'!P2798</f>
        <v>3442</v>
      </c>
      <c r="E984" s="115">
        <f>+'Ark1'!C2798</f>
        <v>2013</v>
      </c>
      <c r="F984" s="116" t="str">
        <f>+IF('Ark1'!Q2798=0,"",'Ark1'!Q2798)</f>
        <v/>
      </c>
      <c r="G984" s="116">
        <f>+'Ark1'!R2798</f>
        <v>0</v>
      </c>
      <c r="H984" s="116">
        <f>+'Ark1'!S2798</f>
        <v>0</v>
      </c>
      <c r="I984" s="222" t="str">
        <f>+IF(G984=0,"",'Ark1'!AA2798)</f>
        <v/>
      </c>
      <c r="J984" s="222" t="str">
        <f>+IF(G984=0,"",'Ark1'!AB2798)</f>
        <v/>
      </c>
      <c r="K984" s="114" t="str">
        <f>+IF(G984=0,"",'Ark1'!U2798)</f>
        <v/>
      </c>
      <c r="L984" s="222" t="str">
        <f>+IF(G984=0,"",'Ark1'!W2798)</f>
        <v/>
      </c>
      <c r="M984" s="222" t="str">
        <f>+IF(G984=0,"",'Ark1'!X2798)</f>
        <v/>
      </c>
      <c r="N984" s="114" t="str">
        <f>+IF(G984=0,"",'Ark1'!Y2798)</f>
        <v/>
      </c>
      <c r="O984" s="116" t="str">
        <f>+IF(G984=0,"",'Ark1'!Z2798)</f>
        <v/>
      </c>
      <c r="P984" s="116" t="str">
        <f t="shared" si="14"/>
        <v/>
      </c>
      <c r="Q984" s="114" t="str">
        <f>+IF(G984=0,"",'Ark1'!T2798)</f>
        <v/>
      </c>
      <c r="R984" s="222" t="str">
        <f>+IF(G984=0,"",'Ark1'!V2798)</f>
        <v/>
      </c>
      <c r="S984" s="32"/>
      <c r="T984" s="35"/>
      <c r="U984" s="35"/>
      <c r="V984" s="35"/>
      <c r="W984" s="35"/>
      <c r="X984" s="35"/>
    </row>
    <row r="985" spans="1:24" x14ac:dyDescent="0.5">
      <c r="A985" s="32"/>
      <c r="B985" s="297" t="str">
        <f>+IF(E985=2012,VLOOKUP(D985,K_navn!$A$2:$C$359,2),"")</f>
        <v/>
      </c>
      <c r="C985" s="297" t="str">
        <f>+IF(E985=2012,VLOOKUP(D985,K_navn!$A$2:$C$359,3),"")</f>
        <v/>
      </c>
      <c r="D985" s="115">
        <f>+'Ark1'!P2799</f>
        <v>3442</v>
      </c>
      <c r="E985" s="115">
        <f>+'Ark1'!C2799</f>
        <v>2014</v>
      </c>
      <c r="F985" s="116" t="str">
        <f>+IF('Ark1'!Q2799=0,"",'Ark1'!Q2799)</f>
        <v/>
      </c>
      <c r="G985" s="116">
        <f>+'Ark1'!R2799</f>
        <v>0</v>
      </c>
      <c r="H985" s="116">
        <f>+'Ark1'!S2799</f>
        <v>0</v>
      </c>
      <c r="I985" s="222" t="str">
        <f>+IF(G985=0,"",'Ark1'!AA2799)</f>
        <v/>
      </c>
      <c r="J985" s="222" t="str">
        <f>+IF(G985=0,"",'Ark1'!AB2799)</f>
        <v/>
      </c>
      <c r="K985" s="114" t="str">
        <f>+IF(G985=0,"",'Ark1'!U2799)</f>
        <v/>
      </c>
      <c r="L985" s="222" t="str">
        <f>+IF(G985=0,"",'Ark1'!W2799)</f>
        <v/>
      </c>
      <c r="M985" s="222" t="str">
        <f>+IF(G985=0,"",'Ark1'!X2799)</f>
        <v/>
      </c>
      <c r="N985" s="114" t="str">
        <f>+IF(G985=0,"",'Ark1'!Y2799)</f>
        <v/>
      </c>
      <c r="O985" s="116" t="str">
        <f>+IF(G985=0,"",'Ark1'!Z2799)</f>
        <v/>
      </c>
      <c r="P985" s="116" t="str">
        <f t="shared" si="14"/>
        <v/>
      </c>
      <c r="Q985" s="114" t="str">
        <f>+IF(G985=0,"",'Ark1'!T2799)</f>
        <v/>
      </c>
      <c r="R985" s="222" t="str">
        <f>+IF(G985=0,"",'Ark1'!V2799)</f>
        <v/>
      </c>
      <c r="S985" s="32"/>
      <c r="T985" s="35"/>
      <c r="U985" s="35"/>
      <c r="V985" s="35"/>
      <c r="W985" s="35"/>
      <c r="X985" s="35"/>
    </row>
    <row r="986" spans="1:24" x14ac:dyDescent="0.5">
      <c r="A986" s="32"/>
      <c r="B986" s="297" t="str">
        <f>+IF(E986=2012,VLOOKUP(D986,K_navn!$A$2:$C$359,2),"")</f>
        <v/>
      </c>
      <c r="C986" s="297" t="str">
        <f>+IF(E986=2012,VLOOKUP(D986,K_navn!$A$2:$C$359,3),"")</f>
        <v/>
      </c>
      <c r="D986" s="115">
        <f>+'Ark1'!P2800</f>
        <v>3442</v>
      </c>
      <c r="E986" s="115">
        <f>+'Ark1'!C2800</f>
        <v>2015</v>
      </c>
      <c r="F986" s="116" t="str">
        <f>+IF('Ark1'!Q2800=0,"",'Ark1'!Q2800)</f>
        <v/>
      </c>
      <c r="G986" s="116">
        <f>+'Ark1'!R2800</f>
        <v>0</v>
      </c>
      <c r="H986" s="116">
        <f>+'Ark1'!S2800</f>
        <v>0</v>
      </c>
      <c r="I986" s="222" t="str">
        <f>+IF(G986=0,"",'Ark1'!AA2800)</f>
        <v/>
      </c>
      <c r="J986" s="222" t="str">
        <f>+IF(G986=0,"",'Ark1'!AB2800)</f>
        <v/>
      </c>
      <c r="K986" s="114" t="str">
        <f>+IF(G986=0,"",'Ark1'!U2800)</f>
        <v/>
      </c>
      <c r="L986" s="222" t="str">
        <f>+IF(G986=0,"",'Ark1'!W2800)</f>
        <v/>
      </c>
      <c r="M986" s="222" t="str">
        <f>+IF(G986=0,"",'Ark1'!X2800)</f>
        <v/>
      </c>
      <c r="N986" s="114" t="str">
        <f>+IF(G986=0,"",'Ark1'!Y2800)</f>
        <v/>
      </c>
      <c r="O986" s="116" t="str">
        <f>+IF(G986=0,"",'Ark1'!Z2800)</f>
        <v/>
      </c>
      <c r="P986" s="116" t="str">
        <f t="shared" si="14"/>
        <v/>
      </c>
      <c r="Q986" s="114" t="str">
        <f>+IF(G986=0,"",'Ark1'!T2800)</f>
        <v/>
      </c>
      <c r="R986" s="222" t="str">
        <f>+IF(G986=0,"",'Ark1'!V2800)</f>
        <v/>
      </c>
      <c r="S986" s="32"/>
      <c r="T986" s="35"/>
      <c r="U986" s="35"/>
      <c r="V986" s="35"/>
      <c r="W986" s="35"/>
      <c r="X986" s="35"/>
    </row>
    <row r="987" spans="1:24" x14ac:dyDescent="0.5">
      <c r="A987" s="32"/>
      <c r="B987" s="297" t="str">
        <f>+IF(E987=2012,VLOOKUP(D987,K_navn!$A$2:$C$359,2),"")</f>
        <v/>
      </c>
      <c r="C987" s="297" t="str">
        <f>+IF(E987=2012,VLOOKUP(D987,K_navn!$A$2:$C$359,3),"")</f>
        <v/>
      </c>
      <c r="D987" s="115">
        <f>+'Ark1'!P2801</f>
        <v>3442</v>
      </c>
      <c r="E987" s="115">
        <f>+'Ark1'!C2801</f>
        <v>2016</v>
      </c>
      <c r="F987" s="116">
        <f>+IF('Ark1'!Q2801=0,"",'Ark1'!Q2801)</f>
        <v>1</v>
      </c>
      <c r="G987" s="116">
        <f>+'Ark1'!R2801</f>
        <v>109</v>
      </c>
      <c r="H987" s="116">
        <f>+'Ark1'!S2801</f>
        <v>109</v>
      </c>
      <c r="I987" s="222">
        <f>+IF(G987=0,"",'Ark1'!AA2801)</f>
        <v>0.2324292050494712</v>
      </c>
      <c r="J987" s="222">
        <f>+IF(G987=0,"",'Ark1'!AB2801)</f>
        <v>0.23349124962735804</v>
      </c>
      <c r="K987" s="114">
        <f>+IF(G987=0,"",'Ark1'!U2801)</f>
        <v>57.908256880733937</v>
      </c>
      <c r="L987" s="222">
        <f>+IF(G987=0,"",'Ark1'!W2801)</f>
        <v>81.836697247706425</v>
      </c>
      <c r="M987" s="222">
        <f>+IF(G987=0,"",'Ark1'!X2801)</f>
        <v>8.9599789128851395</v>
      </c>
      <c r="N987" s="114">
        <f>+IF(G987=0,"",'Ark1'!Y2801)</f>
        <v>1.9038410445736376</v>
      </c>
      <c r="O987" s="116">
        <f>+IF(G987=0,"",'Ark1'!Z2801)</f>
        <v>-37.364035385675905</v>
      </c>
      <c r="P987" s="116">
        <f t="shared" ref="P987:P1050" si="15">+IF(G987=0,"",H987/F987)</f>
        <v>109</v>
      </c>
      <c r="Q987" s="114">
        <f>+IF(G987=0,"",'Ark1'!T2801)</f>
        <v>14.550458715596326</v>
      </c>
      <c r="R987" s="222">
        <f>+IF(G987=0,"",'Ark1'!V2801)</f>
        <v>88.663810669237748</v>
      </c>
      <c r="S987" s="32"/>
      <c r="T987" s="35"/>
      <c r="U987" s="35"/>
      <c r="V987" s="35"/>
      <c r="W987" s="35"/>
      <c r="X987" s="35"/>
    </row>
    <row r="988" spans="1:24" x14ac:dyDescent="0.5">
      <c r="A988" s="32"/>
      <c r="B988" s="297" t="str">
        <f>+IF(E988=2012,VLOOKUP(D988,K_navn!$A$2:$C$359,2),"")</f>
        <v/>
      </c>
      <c r="C988" s="297" t="str">
        <f>+IF(E988=2012,VLOOKUP(D988,K_navn!$A$2:$C$359,3),"")</f>
        <v/>
      </c>
      <c r="D988" s="115">
        <f>+'Ark1'!P2802</f>
        <v>3442</v>
      </c>
      <c r="E988" s="115">
        <f>+'Ark1'!C2802</f>
        <v>2017</v>
      </c>
      <c r="F988" s="116">
        <f>+IF('Ark1'!Q2802=0,"",'Ark1'!Q2802)</f>
        <v>2</v>
      </c>
      <c r="G988" s="116">
        <f>+'Ark1'!R2802</f>
        <v>267</v>
      </c>
      <c r="H988" s="116">
        <f>+'Ark1'!S2802</f>
        <v>266</v>
      </c>
      <c r="I988" s="222">
        <f>+IF(G988=0,"",'Ark1'!AA2802)</f>
        <v>0.77040713275817307</v>
      </c>
      <c r="J988" s="222">
        <f>+IF(G988=0,"",'Ark1'!AB2802)</f>
        <v>0.78954690729479604</v>
      </c>
      <c r="K988" s="114">
        <f>+IF(G988=0,"",'Ark1'!U2802)</f>
        <v>59.95112781954888</v>
      </c>
      <c r="L988" s="222">
        <f>+IF(G988=0,"",'Ark1'!W2802)</f>
        <v>83.964285714285751</v>
      </c>
      <c r="M988" s="222">
        <f>+IF(G988=0,"",'Ark1'!X2802)</f>
        <v>12.513729409648819</v>
      </c>
      <c r="N988" s="114">
        <f>+IF(G988=0,"",'Ark1'!Y2802)</f>
        <v>2.7600565685973808</v>
      </c>
      <c r="O988" s="116">
        <f>+IF(G988=0,"",'Ark1'!Z2802)</f>
        <v>-55.330532991947457</v>
      </c>
      <c r="P988" s="116">
        <f t="shared" si="15"/>
        <v>133</v>
      </c>
      <c r="Q988" s="114">
        <f>+IF(G988=0,"",'Ark1'!T2802)</f>
        <v>15.47565543071161</v>
      </c>
      <c r="R988" s="222">
        <f>+IF(G988=0,"",'Ark1'!V2802)</f>
        <v>91.130996505347866</v>
      </c>
      <c r="S988" s="32"/>
      <c r="T988" s="35"/>
      <c r="U988" s="35"/>
      <c r="V988" s="35"/>
      <c r="W988" s="35"/>
      <c r="X988" s="35"/>
    </row>
    <row r="989" spans="1:24" x14ac:dyDescent="0.5">
      <c r="A989" s="32"/>
      <c r="B989" s="297" t="str">
        <f>+IF(E989=2012,VLOOKUP(D989,K_navn!$A$2:$C$359,2),"")</f>
        <v/>
      </c>
      <c r="C989" s="297" t="str">
        <f>+IF(E989=2012,VLOOKUP(D989,K_navn!$A$2:$C$359,3),"")</f>
        <v/>
      </c>
      <c r="D989" s="115">
        <f>+'Ark1'!P2803</f>
        <v>3442</v>
      </c>
      <c r="E989" s="115">
        <f>+'Ark1'!C2803</f>
        <v>2018</v>
      </c>
      <c r="F989" s="116">
        <f>+IF('Ark1'!Q2803=0,"",'Ark1'!Q2803)</f>
        <v>1</v>
      </c>
      <c r="G989" s="116">
        <f>+'Ark1'!R2803</f>
        <v>14</v>
      </c>
      <c r="H989" s="116">
        <f>+'Ark1'!S2803</f>
        <v>14</v>
      </c>
      <c r="I989" s="222">
        <f>+IF(G989=0,"",'Ark1'!AA2803)</f>
        <v>5.5917242481127921E-2</v>
      </c>
      <c r="J989" s="222">
        <f>+IF(G989=0,"",'Ark1'!AB2803)</f>
        <v>6.2340109577771918E-2</v>
      </c>
      <c r="K989" s="114">
        <f>+IF(G989=0,"",'Ark1'!U2803)</f>
        <v>58.571428571428562</v>
      </c>
      <c r="L989" s="222">
        <f>+IF(G989=0,"",'Ark1'!W2803)</f>
        <v>89.55</v>
      </c>
      <c r="M989" s="222">
        <f>+IF(G989=0,"",'Ark1'!X2803)</f>
        <v>11.07640671491829</v>
      </c>
      <c r="N989" s="114">
        <f>+IF(G989=0,"",'Ark1'!Y2803)</f>
        <v>2.441143927233596</v>
      </c>
      <c r="O989" s="116">
        <f>+IF(G989=0,"",'Ark1'!Z2803)</f>
        <v>-39.202483916809449</v>
      </c>
      <c r="P989" s="116">
        <f t="shared" si="15"/>
        <v>14</v>
      </c>
      <c r="Q989" s="114">
        <f>+IF(G989=0,"",'Ark1'!T2803)</f>
        <v>15.071428571428577</v>
      </c>
      <c r="R989" s="222">
        <f>+IF(G989=0,"",'Ark1'!V2803)</f>
        <v>97.020585048754043</v>
      </c>
      <c r="S989" s="32"/>
      <c r="T989" s="35"/>
      <c r="U989" s="35"/>
      <c r="V989" s="35"/>
      <c r="W989" s="35"/>
      <c r="X989" s="35"/>
    </row>
    <row r="990" spans="1:24" x14ac:dyDescent="0.5">
      <c r="A990" s="32"/>
      <c r="B990" s="297" t="str">
        <f>+IF(E990=2012,VLOOKUP(D990,K_navn!$A$2:$C$359,2),"")</f>
        <v/>
      </c>
      <c r="C990" s="297" t="str">
        <f>+IF(E990=2012,VLOOKUP(D990,K_navn!$A$2:$C$359,3),"")</f>
        <v/>
      </c>
      <c r="D990" s="115">
        <f>+'Ark1'!P2804</f>
        <v>3442</v>
      </c>
      <c r="E990" s="115">
        <f>+'Ark1'!C2804</f>
        <v>2019</v>
      </c>
      <c r="F990" s="116" t="str">
        <f>+IF('Ark1'!Q2804=0,"",'Ark1'!Q2804)</f>
        <v/>
      </c>
      <c r="G990" s="116">
        <f>+'Ark1'!R2804</f>
        <v>0</v>
      </c>
      <c r="H990" s="116">
        <f>+'Ark1'!S2804</f>
        <v>0</v>
      </c>
      <c r="I990" s="222" t="str">
        <f>+IF(G990=0,"",'Ark1'!AA2804)</f>
        <v/>
      </c>
      <c r="J990" s="222" t="str">
        <f>+IF(G990=0,"",'Ark1'!AB2804)</f>
        <v/>
      </c>
      <c r="K990" s="114" t="str">
        <f>+IF(G990=0,"",'Ark1'!U2804)</f>
        <v/>
      </c>
      <c r="L990" s="222" t="str">
        <f>+IF(G990=0,"",'Ark1'!W2804)</f>
        <v/>
      </c>
      <c r="M990" s="222" t="str">
        <f>+IF(G990=0,"",'Ark1'!X2804)</f>
        <v/>
      </c>
      <c r="N990" s="114" t="str">
        <f>+IF(G990=0,"",'Ark1'!Y2804)</f>
        <v/>
      </c>
      <c r="O990" s="116" t="str">
        <f>+IF(G990=0,"",'Ark1'!Z2804)</f>
        <v/>
      </c>
      <c r="P990" s="116" t="str">
        <f t="shared" si="15"/>
        <v/>
      </c>
      <c r="Q990" s="114" t="str">
        <f>+IF(G990=0,"",'Ark1'!T2804)</f>
        <v/>
      </c>
      <c r="R990" s="222" t="str">
        <f>+IF(G990=0,"",'Ark1'!V2804)</f>
        <v/>
      </c>
      <c r="S990" s="32"/>
      <c r="T990" s="35"/>
      <c r="U990" s="35"/>
      <c r="V990" s="35"/>
      <c r="W990" s="35"/>
      <c r="X990" s="35"/>
    </row>
    <row r="991" spans="1:24" x14ac:dyDescent="0.5">
      <c r="A991" s="32"/>
      <c r="B991" s="297" t="str">
        <f>+IF(E991=2012,VLOOKUP(D991,K_navn!$A$2:$C$359,2),"")</f>
        <v/>
      </c>
      <c r="C991" s="297" t="str">
        <f>+IF(E991=2012,VLOOKUP(D991,K_navn!$A$2:$C$359,3),"")</f>
        <v/>
      </c>
      <c r="D991" s="115">
        <f>+'Ark1'!P2805</f>
        <v>3442</v>
      </c>
      <c r="E991" s="115">
        <f>+'Ark1'!C2805</f>
        <v>2020</v>
      </c>
      <c r="F991" s="116">
        <f>+IF('Ark1'!Q2805=0,"",'Ark1'!Q2805)</f>
        <v>1</v>
      </c>
      <c r="G991" s="116">
        <f>+'Ark1'!R2805</f>
        <v>43</v>
      </c>
      <c r="H991" s="116">
        <f>+'Ark1'!S2805</f>
        <v>43</v>
      </c>
      <c r="I991" s="222">
        <f>+IF(G991=0,"",'Ark1'!AA2805)</f>
        <v>0.20595842513650728</v>
      </c>
      <c r="J991" s="222">
        <f>+IF(G991=0,"",'Ark1'!AB2805)</f>
        <v>0.19112502448927088</v>
      </c>
      <c r="K991" s="114">
        <f>+IF(G991=0,"",'Ark1'!U2805)</f>
        <v>63.790697674418638</v>
      </c>
      <c r="L991" s="222">
        <f>+IF(G991=0,"",'Ark1'!W2805)</f>
        <v>76.660465116279099</v>
      </c>
      <c r="M991" s="222">
        <f>+IF(G991=0,"",'Ark1'!X2805)</f>
        <v>7.2178763717969554</v>
      </c>
      <c r="N991" s="114">
        <f>+IF(G991=0,"",'Ark1'!Y2805)</f>
        <v>1.6782900979226949</v>
      </c>
      <c r="O991" s="116">
        <f>+IF(G991=0,"",'Ark1'!Z2805)</f>
        <v>-33.818321967760617</v>
      </c>
      <c r="P991" s="116">
        <f t="shared" si="15"/>
        <v>43</v>
      </c>
      <c r="Q991" s="114">
        <f>+IF(G991=0,"",'Ark1'!T2805)</f>
        <v>17</v>
      </c>
      <c r="R991" s="222">
        <f>+IF(G991=0,"",'Ark1'!V2805)</f>
        <v>83.055758522512505</v>
      </c>
      <c r="S991" s="32"/>
      <c r="T991" s="35"/>
      <c r="U991" s="35"/>
      <c r="V991" s="35"/>
      <c r="W991" s="35"/>
      <c r="X991" s="35"/>
    </row>
    <row r="992" spans="1:24" x14ac:dyDescent="0.5">
      <c r="A992" s="32"/>
      <c r="B992" s="297" t="str">
        <f>+IF(E992=2012,VLOOKUP(D992,K_navn!$A$2:$C$359,2),"")</f>
        <v/>
      </c>
      <c r="C992" s="297" t="str">
        <f>+IF(E992=2012,VLOOKUP(D992,K_navn!$A$2:$C$359,3),"")</f>
        <v/>
      </c>
      <c r="D992" s="115">
        <f>+'Ark1'!P2806</f>
        <v>3442</v>
      </c>
      <c r="E992" s="115">
        <f>+'Ark1'!C2806</f>
        <v>2021</v>
      </c>
      <c r="F992" s="116">
        <f>+IF('Ark1'!Q2806=0,"",'Ark1'!Q2806)</f>
        <v>2</v>
      </c>
      <c r="G992" s="116">
        <f>+'Ark1'!R2806</f>
        <v>3</v>
      </c>
      <c r="H992" s="116">
        <f>+'Ark1'!S2806</f>
        <v>3</v>
      </c>
      <c r="I992" s="222">
        <f>+IF(G992=0,"",'Ark1'!AA2806)</f>
        <v>1.1410314924691922E-2</v>
      </c>
      <c r="J992" s="222">
        <f>+IF(G992=0,"",'Ark1'!AB2806)</f>
        <v>1.2020014758942947E-2</v>
      </c>
      <c r="K992" s="114">
        <f>+IF(G992=0,"",'Ark1'!U2806)</f>
        <v>57.66666666666665</v>
      </c>
      <c r="L992" s="222">
        <f>+IF(G992=0,"",'Ark1'!W2806)</f>
        <v>89.386666666666642</v>
      </c>
      <c r="M992" s="222">
        <f>+IF(G992=0,"",'Ark1'!X2806)</f>
        <v>3.6763417807501102</v>
      </c>
      <c r="N992" s="114">
        <f>+IF(G992=0,"",'Ark1'!Y2806)</f>
        <v>2.0548046676564238</v>
      </c>
      <c r="O992" s="116">
        <f>+IF(G992=0,"",'Ark1'!Z2806)</f>
        <v>-48.023549094842416</v>
      </c>
      <c r="P992" s="116">
        <f t="shared" si="15"/>
        <v>1.5</v>
      </c>
      <c r="Q992" s="114">
        <f>+IF(G992=0,"",'Ark1'!T2806)</f>
        <v>15</v>
      </c>
      <c r="R992" s="222">
        <f>+IF(G992=0,"",'Ark1'!V2806)</f>
        <v>96.843625857710364</v>
      </c>
      <c r="S992" s="32"/>
      <c r="T992" s="35"/>
      <c r="U992" s="35"/>
      <c r="V992" s="35"/>
      <c r="W992" s="35"/>
      <c r="X992" s="35"/>
    </row>
    <row r="993" spans="1:24" x14ac:dyDescent="0.5">
      <c r="A993" s="32"/>
      <c r="B993" s="297" t="str">
        <f>+IF(E993=2012,VLOOKUP(D993,K_navn!$A$2:$C$359,2),"")</f>
        <v/>
      </c>
      <c r="C993" s="297" t="str">
        <f>+IF(E993=2012,VLOOKUP(D993,K_navn!$A$2:$C$359,3),"")</f>
        <v/>
      </c>
      <c r="D993" s="115">
        <f>+'Ark1'!P2807</f>
        <v>3442</v>
      </c>
      <c r="E993" s="115">
        <f>+'Ark1'!C2807</f>
        <v>2022</v>
      </c>
      <c r="F993" s="116" t="str">
        <f>+IF('Ark1'!Q2807=0,"",'Ark1'!Q2807)</f>
        <v/>
      </c>
      <c r="G993" s="116">
        <f>+'Ark1'!R2807</f>
        <v>0</v>
      </c>
      <c r="H993" s="116">
        <f>+'Ark1'!S2807</f>
        <v>0</v>
      </c>
      <c r="I993" s="222" t="str">
        <f>+IF(G993=0,"",'Ark1'!AA2807)</f>
        <v/>
      </c>
      <c r="J993" s="222" t="str">
        <f>+IF(G993=0,"",'Ark1'!AB2807)</f>
        <v/>
      </c>
      <c r="K993" s="114" t="str">
        <f>+IF(G993=0,"",'Ark1'!U2807)</f>
        <v/>
      </c>
      <c r="L993" s="222" t="str">
        <f>+IF(G993=0,"",'Ark1'!W2807)</f>
        <v/>
      </c>
      <c r="M993" s="222" t="str">
        <f>+IF(G993=0,"",'Ark1'!X2807)</f>
        <v/>
      </c>
      <c r="N993" s="114" t="str">
        <f>+IF(G993=0,"",'Ark1'!Y2807)</f>
        <v/>
      </c>
      <c r="O993" s="116" t="str">
        <f>+IF(G993=0,"",'Ark1'!Z2807)</f>
        <v/>
      </c>
      <c r="P993" s="116" t="str">
        <f t="shared" si="15"/>
        <v/>
      </c>
      <c r="Q993" s="114" t="str">
        <f>+IF(G993=0,"",'Ark1'!T2807)</f>
        <v/>
      </c>
      <c r="R993" s="222" t="str">
        <f>+IF(G993=0,"",'Ark1'!V2807)</f>
        <v/>
      </c>
      <c r="S993" s="32"/>
      <c r="T993" s="35"/>
      <c r="U993" s="35"/>
      <c r="V993" s="35"/>
      <c r="W993" s="35"/>
      <c r="X993" s="35"/>
    </row>
    <row r="994" spans="1:24" x14ac:dyDescent="0.5">
      <c r="A994" s="32"/>
      <c r="B994" s="297" t="str">
        <f>+IF(E994=2012,VLOOKUP(D994,K_navn!$A$2:$C$359,2),"")</f>
        <v>Vestre Toten</v>
      </c>
      <c r="C994" s="297" t="str">
        <f>+IF(E994=2012,VLOOKUP(D994,K_navn!$A$2:$C$359,3),"")</f>
        <v>Innlandet</v>
      </c>
      <c r="D994" s="115">
        <f>+'Ark1'!P2808</f>
        <v>3443</v>
      </c>
      <c r="E994" s="115">
        <f>+'Ark1'!C2808</f>
        <v>2012</v>
      </c>
      <c r="F994" s="116">
        <f>+IF('Ark1'!Q2808=0,"",'Ark1'!Q2808)</f>
        <v>1</v>
      </c>
      <c r="G994" s="116">
        <f>+'Ark1'!R2808</f>
        <v>1</v>
      </c>
      <c r="H994" s="116">
        <f>+'Ark1'!S2808</f>
        <v>1</v>
      </c>
      <c r="I994" s="222">
        <f>+IF(G994=0,"",'Ark1'!AA2808)</f>
        <v>0.10384215991692626</v>
      </c>
      <c r="J994" s="222">
        <f>+IF(G994=0,"",'Ark1'!AB2808)</f>
        <v>0.10498394603471142</v>
      </c>
      <c r="K994" s="114">
        <f>+IF(G994=0,"",'Ark1'!U2808)</f>
        <v>63</v>
      </c>
      <c r="L994" s="222">
        <f>+IF(G994=0,"",'Ark1'!W2808)</f>
        <v>77.100000000000023</v>
      </c>
      <c r="M994" s="222">
        <f>+IF(G994=0,"",'Ark1'!X2808)</f>
        <v>0</v>
      </c>
      <c r="N994" s="114">
        <f>+IF(G994=0,"",'Ark1'!Y2808)</f>
        <v>0</v>
      </c>
      <c r="O994" s="116">
        <f>+IF(G994=0,"",'Ark1'!Z2808)</f>
        <v>0</v>
      </c>
      <c r="P994" s="116">
        <f t="shared" si="15"/>
        <v>1</v>
      </c>
      <c r="Q994" s="114">
        <f>+IF(G994=0,"",'Ark1'!T2808)</f>
        <v>17</v>
      </c>
      <c r="R994" s="222">
        <f>+IF(G994=0,"",'Ark1'!V2808)</f>
        <v>83.531960996749703</v>
      </c>
      <c r="S994" s="32"/>
      <c r="T994" s="35"/>
      <c r="U994" s="35"/>
      <c r="V994" s="35"/>
      <c r="W994" s="35"/>
      <c r="X994" s="35"/>
    </row>
    <row r="995" spans="1:24" x14ac:dyDescent="0.5">
      <c r="A995" s="32"/>
      <c r="B995" s="297" t="str">
        <f>+IF(E995=2012,VLOOKUP(D995,K_navn!$A$2:$C$359,2),"")</f>
        <v/>
      </c>
      <c r="C995" s="297" t="str">
        <f>+IF(E995=2012,VLOOKUP(D995,K_navn!$A$2:$C$359,3),"")</f>
        <v/>
      </c>
      <c r="D995" s="115">
        <f>+'Ark1'!P2809</f>
        <v>3443</v>
      </c>
      <c r="E995" s="115">
        <f>+'Ark1'!C2809</f>
        <v>2013</v>
      </c>
      <c r="F995" s="116" t="str">
        <f>+IF('Ark1'!Q2809=0,"",'Ark1'!Q2809)</f>
        <v/>
      </c>
      <c r="G995" s="116">
        <f>+'Ark1'!R2809</f>
        <v>0</v>
      </c>
      <c r="H995" s="116">
        <f>+'Ark1'!S2809</f>
        <v>0</v>
      </c>
      <c r="I995" s="222" t="str">
        <f>+IF(G995=0,"",'Ark1'!AA2809)</f>
        <v/>
      </c>
      <c r="J995" s="222" t="str">
        <f>+IF(G995=0,"",'Ark1'!AB2809)</f>
        <v/>
      </c>
      <c r="K995" s="114" t="str">
        <f>+IF(G995=0,"",'Ark1'!U2809)</f>
        <v/>
      </c>
      <c r="L995" s="222" t="str">
        <f>+IF(G995=0,"",'Ark1'!W2809)</f>
        <v/>
      </c>
      <c r="M995" s="222" t="str">
        <f>+IF(G995=0,"",'Ark1'!X2809)</f>
        <v/>
      </c>
      <c r="N995" s="114" t="str">
        <f>+IF(G995=0,"",'Ark1'!Y2809)</f>
        <v/>
      </c>
      <c r="O995" s="116" t="str">
        <f>+IF(G995=0,"",'Ark1'!Z2809)</f>
        <v/>
      </c>
      <c r="P995" s="116" t="str">
        <f t="shared" si="15"/>
        <v/>
      </c>
      <c r="Q995" s="114" t="str">
        <f>+IF(G995=0,"",'Ark1'!T2809)</f>
        <v/>
      </c>
      <c r="R995" s="222" t="str">
        <f>+IF(G995=0,"",'Ark1'!V2809)</f>
        <v/>
      </c>
      <c r="S995" s="32"/>
      <c r="T995" s="35"/>
      <c r="U995" s="35"/>
      <c r="V995" s="35"/>
      <c r="W995" s="35"/>
      <c r="X995" s="35"/>
    </row>
    <row r="996" spans="1:24" x14ac:dyDescent="0.5">
      <c r="A996" s="32"/>
      <c r="B996" s="297" t="str">
        <f>+IF(E996=2012,VLOOKUP(D996,K_navn!$A$2:$C$359,2),"")</f>
        <v/>
      </c>
      <c r="C996" s="297" t="str">
        <f>+IF(E996=2012,VLOOKUP(D996,K_navn!$A$2:$C$359,3),"")</f>
        <v/>
      </c>
      <c r="D996" s="115">
        <f>+'Ark1'!P2810</f>
        <v>3443</v>
      </c>
      <c r="E996" s="115">
        <f>+'Ark1'!C2810</f>
        <v>2014</v>
      </c>
      <c r="F996" s="116" t="str">
        <f>+IF('Ark1'!Q2810=0,"",'Ark1'!Q2810)</f>
        <v/>
      </c>
      <c r="G996" s="116">
        <f>+'Ark1'!R2810</f>
        <v>0</v>
      </c>
      <c r="H996" s="116">
        <f>+'Ark1'!S2810</f>
        <v>0</v>
      </c>
      <c r="I996" s="222" t="str">
        <f>+IF(G996=0,"",'Ark1'!AA2810)</f>
        <v/>
      </c>
      <c r="J996" s="222" t="str">
        <f>+IF(G996=0,"",'Ark1'!AB2810)</f>
        <v/>
      </c>
      <c r="K996" s="114" t="str">
        <f>+IF(G996=0,"",'Ark1'!U2810)</f>
        <v/>
      </c>
      <c r="L996" s="222" t="str">
        <f>+IF(G996=0,"",'Ark1'!W2810)</f>
        <v/>
      </c>
      <c r="M996" s="222" t="str">
        <f>+IF(G996=0,"",'Ark1'!X2810)</f>
        <v/>
      </c>
      <c r="N996" s="114" t="str">
        <f>+IF(G996=0,"",'Ark1'!Y2810)</f>
        <v/>
      </c>
      <c r="O996" s="116" t="str">
        <f>+IF(G996=0,"",'Ark1'!Z2810)</f>
        <v/>
      </c>
      <c r="P996" s="116" t="str">
        <f t="shared" si="15"/>
        <v/>
      </c>
      <c r="Q996" s="114" t="str">
        <f>+IF(G996=0,"",'Ark1'!T2810)</f>
        <v/>
      </c>
      <c r="R996" s="222" t="str">
        <f>+IF(G996=0,"",'Ark1'!V2810)</f>
        <v/>
      </c>
      <c r="S996" s="32"/>
      <c r="T996" s="35"/>
      <c r="U996" s="35"/>
      <c r="V996" s="35"/>
      <c r="W996" s="35"/>
      <c r="X996" s="35"/>
    </row>
    <row r="997" spans="1:24" x14ac:dyDescent="0.5">
      <c r="A997" s="32"/>
      <c r="B997" s="297" t="str">
        <f>+IF(E997=2012,VLOOKUP(D997,K_navn!$A$2:$C$359,2),"")</f>
        <v/>
      </c>
      <c r="C997" s="297" t="str">
        <f>+IF(E997=2012,VLOOKUP(D997,K_navn!$A$2:$C$359,3),"")</f>
        <v/>
      </c>
      <c r="D997" s="115">
        <f>+'Ark1'!P2811</f>
        <v>3443</v>
      </c>
      <c r="E997" s="115">
        <f>+'Ark1'!C2811</f>
        <v>2015</v>
      </c>
      <c r="F997" s="116" t="str">
        <f>+IF('Ark1'!Q2811=0,"",'Ark1'!Q2811)</f>
        <v/>
      </c>
      <c r="G997" s="116">
        <f>+'Ark1'!R2811</f>
        <v>0</v>
      </c>
      <c r="H997" s="116">
        <f>+'Ark1'!S2811</f>
        <v>0</v>
      </c>
      <c r="I997" s="222" t="str">
        <f>+IF(G997=0,"",'Ark1'!AA2811)</f>
        <v/>
      </c>
      <c r="J997" s="222" t="str">
        <f>+IF(G997=0,"",'Ark1'!AB2811)</f>
        <v/>
      </c>
      <c r="K997" s="114" t="str">
        <f>+IF(G997=0,"",'Ark1'!U2811)</f>
        <v/>
      </c>
      <c r="L997" s="222" t="str">
        <f>+IF(G997=0,"",'Ark1'!W2811)</f>
        <v/>
      </c>
      <c r="M997" s="222" t="str">
        <f>+IF(G997=0,"",'Ark1'!X2811)</f>
        <v/>
      </c>
      <c r="N997" s="114" t="str">
        <f>+IF(G997=0,"",'Ark1'!Y2811)</f>
        <v/>
      </c>
      <c r="O997" s="116" t="str">
        <f>+IF(G997=0,"",'Ark1'!Z2811)</f>
        <v/>
      </c>
      <c r="P997" s="116" t="str">
        <f t="shared" si="15"/>
        <v/>
      </c>
      <c r="Q997" s="114" t="str">
        <f>+IF(G997=0,"",'Ark1'!T2811)</f>
        <v/>
      </c>
      <c r="R997" s="222" t="str">
        <f>+IF(G997=0,"",'Ark1'!V2811)</f>
        <v/>
      </c>
      <c r="S997" s="32"/>
      <c r="T997" s="35"/>
      <c r="U997" s="35"/>
      <c r="V997" s="35"/>
      <c r="W997" s="35"/>
      <c r="X997" s="35"/>
    </row>
    <row r="998" spans="1:24" x14ac:dyDescent="0.5">
      <c r="A998" s="32"/>
      <c r="B998" s="297" t="str">
        <f>+IF(E998=2012,VLOOKUP(D998,K_navn!$A$2:$C$359,2),"")</f>
        <v/>
      </c>
      <c r="C998" s="297" t="str">
        <f>+IF(E998=2012,VLOOKUP(D998,K_navn!$A$2:$C$359,3),"")</f>
        <v/>
      </c>
      <c r="D998" s="115">
        <f>+'Ark1'!P2812</f>
        <v>3443</v>
      </c>
      <c r="E998" s="115">
        <f>+'Ark1'!C2812</f>
        <v>2016</v>
      </c>
      <c r="F998" s="116" t="str">
        <f>+IF('Ark1'!Q2812=0,"",'Ark1'!Q2812)</f>
        <v/>
      </c>
      <c r="G998" s="116">
        <f>+'Ark1'!R2812</f>
        <v>0</v>
      </c>
      <c r="H998" s="116">
        <f>+'Ark1'!S2812</f>
        <v>0</v>
      </c>
      <c r="I998" s="222" t="str">
        <f>+IF(G998=0,"",'Ark1'!AA2812)</f>
        <v/>
      </c>
      <c r="J998" s="222" t="str">
        <f>+IF(G998=0,"",'Ark1'!AB2812)</f>
        <v/>
      </c>
      <c r="K998" s="114" t="str">
        <f>+IF(G998=0,"",'Ark1'!U2812)</f>
        <v/>
      </c>
      <c r="L998" s="222" t="str">
        <f>+IF(G998=0,"",'Ark1'!W2812)</f>
        <v/>
      </c>
      <c r="M998" s="222" t="str">
        <f>+IF(G998=0,"",'Ark1'!X2812)</f>
        <v/>
      </c>
      <c r="N998" s="114" t="str">
        <f>+IF(G998=0,"",'Ark1'!Y2812)</f>
        <v/>
      </c>
      <c r="O998" s="116" t="str">
        <f>+IF(G998=0,"",'Ark1'!Z2812)</f>
        <v/>
      </c>
      <c r="P998" s="116" t="str">
        <f t="shared" si="15"/>
        <v/>
      </c>
      <c r="Q998" s="114" t="str">
        <f>+IF(G998=0,"",'Ark1'!T2812)</f>
        <v/>
      </c>
      <c r="R998" s="222" t="str">
        <f>+IF(G998=0,"",'Ark1'!V2812)</f>
        <v/>
      </c>
      <c r="S998" s="32"/>
      <c r="T998" s="35"/>
      <c r="U998" s="35"/>
      <c r="V998" s="35"/>
      <c r="W998" s="35"/>
      <c r="X998" s="35"/>
    </row>
    <row r="999" spans="1:24" x14ac:dyDescent="0.5">
      <c r="A999" s="32"/>
      <c r="B999" s="297" t="str">
        <f>+IF(E999=2012,VLOOKUP(D999,K_navn!$A$2:$C$359,2),"")</f>
        <v/>
      </c>
      <c r="C999" s="297" t="str">
        <f>+IF(E999=2012,VLOOKUP(D999,K_navn!$A$2:$C$359,3),"")</f>
        <v/>
      </c>
      <c r="D999" s="115">
        <f>+'Ark1'!P2813</f>
        <v>3443</v>
      </c>
      <c r="E999" s="115">
        <f>+'Ark1'!C2813</f>
        <v>2017</v>
      </c>
      <c r="F999" s="116">
        <f>+IF('Ark1'!Q2813=0,"",'Ark1'!Q2813)</f>
        <v>1</v>
      </c>
      <c r="G999" s="116">
        <f>+'Ark1'!R2813</f>
        <v>1</v>
      </c>
      <c r="H999" s="116">
        <f>+'Ark1'!S2813</f>
        <v>1</v>
      </c>
      <c r="I999" s="222">
        <f>+IF(G999=0,"",'Ark1'!AA2813)</f>
        <v>2.8854199728770508E-3</v>
      </c>
      <c r="J999" s="222">
        <f>+IF(G999=0,"",'Ark1'!AB2813)</f>
        <v>2.8846415919431957E-3</v>
      </c>
      <c r="K999" s="114">
        <f>+IF(G999=0,"",'Ark1'!U2813)</f>
        <v>56</v>
      </c>
      <c r="L999" s="222">
        <f>+IF(G999=0,"",'Ark1'!W2813)</f>
        <v>81.600000000000023</v>
      </c>
      <c r="M999" s="222">
        <f>+IF(G999=0,"",'Ark1'!X2813)</f>
        <v>0</v>
      </c>
      <c r="N999" s="114">
        <f>+IF(G999=0,"",'Ark1'!Y2813)</f>
        <v>0</v>
      </c>
      <c r="O999" s="116">
        <f>+IF(G999=0,"",'Ark1'!Z2813)</f>
        <v>0</v>
      </c>
      <c r="P999" s="116">
        <f t="shared" si="15"/>
        <v>1</v>
      </c>
      <c r="Q999" s="114">
        <f>+IF(G999=0,"",'Ark1'!T2813)</f>
        <v>14</v>
      </c>
      <c r="R999" s="222">
        <f>+IF(G999=0,"",'Ark1'!V2813)</f>
        <v>88.407367280606721</v>
      </c>
      <c r="S999" s="32"/>
      <c r="T999" s="35"/>
      <c r="U999" s="35"/>
      <c r="V999" s="35"/>
      <c r="W999" s="35"/>
      <c r="X999" s="35"/>
    </row>
    <row r="1000" spans="1:24" x14ac:dyDescent="0.5">
      <c r="A1000" s="32"/>
      <c r="B1000" s="297" t="str">
        <f>+IF(E1000=2012,VLOOKUP(D1000,K_navn!$A$2:$C$359,2),"")</f>
        <v/>
      </c>
      <c r="C1000" s="297" t="str">
        <f>+IF(E1000=2012,VLOOKUP(D1000,K_navn!$A$2:$C$359,3),"")</f>
        <v/>
      </c>
      <c r="D1000" s="115">
        <f>+'Ark1'!P2814</f>
        <v>3443</v>
      </c>
      <c r="E1000" s="115">
        <f>+'Ark1'!C2814</f>
        <v>2018</v>
      </c>
      <c r="F1000" s="116" t="str">
        <f>+IF('Ark1'!Q2814=0,"",'Ark1'!Q2814)</f>
        <v/>
      </c>
      <c r="G1000" s="116">
        <f>+'Ark1'!R2814</f>
        <v>0</v>
      </c>
      <c r="H1000" s="116">
        <f>+'Ark1'!S2814</f>
        <v>0</v>
      </c>
      <c r="I1000" s="222" t="str">
        <f>+IF(G1000=0,"",'Ark1'!AA2814)</f>
        <v/>
      </c>
      <c r="J1000" s="222" t="str">
        <f>+IF(G1000=0,"",'Ark1'!AB2814)</f>
        <v/>
      </c>
      <c r="K1000" s="114" t="str">
        <f>+IF(G1000=0,"",'Ark1'!U2814)</f>
        <v/>
      </c>
      <c r="L1000" s="222" t="str">
        <f>+IF(G1000=0,"",'Ark1'!W2814)</f>
        <v/>
      </c>
      <c r="M1000" s="222" t="str">
        <f>+IF(G1000=0,"",'Ark1'!X2814)</f>
        <v/>
      </c>
      <c r="N1000" s="114" t="str">
        <f>+IF(G1000=0,"",'Ark1'!Y2814)</f>
        <v/>
      </c>
      <c r="O1000" s="116" t="str">
        <f>+IF(G1000=0,"",'Ark1'!Z2814)</f>
        <v/>
      </c>
      <c r="P1000" s="116" t="str">
        <f t="shared" si="15"/>
        <v/>
      </c>
      <c r="Q1000" s="114" t="str">
        <f>+IF(G1000=0,"",'Ark1'!T2814)</f>
        <v/>
      </c>
      <c r="R1000" s="222" t="str">
        <f>+IF(G1000=0,"",'Ark1'!V2814)</f>
        <v/>
      </c>
      <c r="S1000" s="32"/>
      <c r="T1000" s="35"/>
      <c r="U1000" s="35"/>
      <c r="V1000" s="35"/>
      <c r="W1000" s="35"/>
      <c r="X1000" s="35"/>
    </row>
    <row r="1001" spans="1:24" x14ac:dyDescent="0.5">
      <c r="A1001" s="32"/>
      <c r="B1001" s="297" t="str">
        <f>+IF(E1001=2012,VLOOKUP(D1001,K_navn!$A$2:$C$359,2),"")</f>
        <v/>
      </c>
      <c r="C1001" s="297" t="str">
        <f>+IF(E1001=2012,VLOOKUP(D1001,K_navn!$A$2:$C$359,3),"")</f>
        <v/>
      </c>
      <c r="D1001" s="115">
        <f>+'Ark1'!P2815</f>
        <v>3443</v>
      </c>
      <c r="E1001" s="115">
        <f>+'Ark1'!C2815</f>
        <v>2019</v>
      </c>
      <c r="F1001" s="116">
        <f>+IF('Ark1'!Q2815=0,"",'Ark1'!Q2815)</f>
        <v>1</v>
      </c>
      <c r="G1001" s="116">
        <f>+'Ark1'!R2815</f>
        <v>75</v>
      </c>
      <c r="H1001" s="116">
        <f>+'Ark1'!S2815</f>
        <v>75</v>
      </c>
      <c r="I1001" s="222">
        <f>+IF(G1001=0,"",'Ark1'!AA2815)</f>
        <v>0.37239324726911616</v>
      </c>
      <c r="J1001" s="222">
        <f>+IF(G1001=0,"",'Ark1'!AB2815)</f>
        <v>0.38894577659523216</v>
      </c>
      <c r="K1001" s="114">
        <f>+IF(G1001=0,"",'Ark1'!U2815)</f>
        <v>60.853333333333325</v>
      </c>
      <c r="L1001" s="222">
        <f>+IF(G1001=0,"",'Ark1'!W2815)</f>
        <v>83.906666666666638</v>
      </c>
      <c r="M1001" s="222">
        <f>+IF(G1001=0,"",'Ark1'!X2815)</f>
        <v>11.096970557569103</v>
      </c>
      <c r="N1001" s="114">
        <f>+IF(G1001=0,"",'Ark1'!Y2815)</f>
        <v>1.7790884057728673</v>
      </c>
      <c r="O1001" s="116">
        <f>+IF(G1001=0,"",'Ark1'!Z2815)</f>
        <v>-2.0143804326916022</v>
      </c>
      <c r="P1001" s="116">
        <f t="shared" si="15"/>
        <v>75</v>
      </c>
      <c r="Q1001" s="114">
        <f>+IF(G1001=0,"",'Ark1'!T2815)</f>
        <v>16.239999999999995</v>
      </c>
      <c r="R1001" s="222">
        <f>+IF(G1001=0,"",'Ark1'!V2815)</f>
        <v>90.906464427591189</v>
      </c>
      <c r="S1001" s="32"/>
      <c r="T1001" s="35"/>
      <c r="U1001" s="35"/>
      <c r="V1001" s="35"/>
      <c r="W1001" s="35"/>
      <c r="X1001" s="35"/>
    </row>
    <row r="1002" spans="1:24" x14ac:dyDescent="0.5">
      <c r="A1002" s="32"/>
      <c r="B1002" s="297" t="str">
        <f>+IF(E1002=2012,VLOOKUP(D1002,K_navn!$A$2:$C$359,2),"")</f>
        <v/>
      </c>
      <c r="C1002" s="297" t="str">
        <f>+IF(E1002=2012,VLOOKUP(D1002,K_navn!$A$2:$C$359,3),"")</f>
        <v/>
      </c>
      <c r="D1002" s="115">
        <f>+'Ark1'!P2816</f>
        <v>3443</v>
      </c>
      <c r="E1002" s="115">
        <f>+'Ark1'!C2816</f>
        <v>2020</v>
      </c>
      <c r="F1002" s="116">
        <f>+IF('Ark1'!Q2816=0,"",'Ark1'!Q2816)</f>
        <v>2</v>
      </c>
      <c r="G1002" s="116">
        <f>+'Ark1'!R2816</f>
        <v>114</v>
      </c>
      <c r="H1002" s="116">
        <f>+'Ark1'!S2816</f>
        <v>114</v>
      </c>
      <c r="I1002" s="222">
        <f>+IF(G1002=0,"",'Ark1'!AA2816)</f>
        <v>0.54602931315260084</v>
      </c>
      <c r="J1002" s="222">
        <f>+IF(G1002=0,"",'Ark1'!AB2816)</f>
        <v>0.5689917911442508</v>
      </c>
      <c r="K1002" s="114">
        <f>+IF(G1002=0,"",'Ark1'!U2816)</f>
        <v>60.894736842105239</v>
      </c>
      <c r="L1002" s="222">
        <f>+IF(G1002=0,"",'Ark1'!W2816)</f>
        <v>86.084210526315744</v>
      </c>
      <c r="M1002" s="222">
        <f>+IF(G1002=0,"",'Ark1'!X2816)</f>
        <v>11.835870093405129</v>
      </c>
      <c r="N1002" s="114">
        <f>+IF(G1002=0,"",'Ark1'!Y2816)</f>
        <v>2.303195419688568</v>
      </c>
      <c r="O1002" s="116">
        <f>+IF(G1002=0,"",'Ark1'!Z2816)</f>
        <v>-52.904135178800253</v>
      </c>
      <c r="P1002" s="116">
        <f t="shared" si="15"/>
        <v>57</v>
      </c>
      <c r="Q1002" s="114">
        <f>+IF(G1002=0,"",'Ark1'!T2816)</f>
        <v>16.421052631578945</v>
      </c>
      <c r="R1002" s="222">
        <f>+IF(G1002=0,"",'Ark1'!V2816)</f>
        <v>93.265666875748423</v>
      </c>
      <c r="S1002" s="32"/>
      <c r="T1002" s="35"/>
      <c r="U1002" s="35"/>
      <c r="V1002" s="35"/>
      <c r="W1002" s="35"/>
      <c r="X1002" s="35"/>
    </row>
    <row r="1003" spans="1:24" x14ac:dyDescent="0.5">
      <c r="A1003" s="32"/>
      <c r="B1003" s="297" t="str">
        <f>+IF(E1003=2012,VLOOKUP(D1003,K_navn!$A$2:$C$359,2),"")</f>
        <v/>
      </c>
      <c r="C1003" s="297" t="str">
        <f>+IF(E1003=2012,VLOOKUP(D1003,K_navn!$A$2:$C$359,3),"")</f>
        <v/>
      </c>
      <c r="D1003" s="115">
        <f>+'Ark1'!P2817</f>
        <v>3443</v>
      </c>
      <c r="E1003" s="115">
        <f>+'Ark1'!C2817</f>
        <v>2021</v>
      </c>
      <c r="F1003" s="116">
        <f>+IF('Ark1'!Q2817=0,"",'Ark1'!Q2817)</f>
        <v>1</v>
      </c>
      <c r="G1003" s="116">
        <f>+'Ark1'!R2817</f>
        <v>30</v>
      </c>
      <c r="H1003" s="116">
        <f>+'Ark1'!S2817</f>
        <v>30</v>
      </c>
      <c r="I1003" s="222">
        <f>+IF(G1003=0,"",'Ark1'!AA2817)</f>
        <v>0.11410314924691917</v>
      </c>
      <c r="J1003" s="222">
        <f>+IF(G1003=0,"",'Ark1'!AB2817)</f>
        <v>0.10000960668840668</v>
      </c>
      <c r="K1003" s="114">
        <f>+IF(G1003=0,"",'Ark1'!U2817)</f>
        <v>63.2</v>
      </c>
      <c r="L1003" s="222">
        <f>+IF(G1003=0,"",'Ark1'!W2817)</f>
        <v>74.372</v>
      </c>
      <c r="M1003" s="222">
        <f>+IF(G1003=0,"",'Ark1'!X2817)</f>
        <v>6.2866315304780649</v>
      </c>
      <c r="N1003" s="114">
        <f>+IF(G1003=0,"",'Ark1'!Y2817)</f>
        <v>2.0231987873990396</v>
      </c>
      <c r="O1003" s="116">
        <f>+IF(G1003=0,"",'Ark1'!Z2817)</f>
        <v>-16.79415822169128</v>
      </c>
      <c r="P1003" s="116">
        <f t="shared" si="15"/>
        <v>30</v>
      </c>
      <c r="Q1003" s="114">
        <f>+IF(G1003=0,"",'Ark1'!T2817)</f>
        <v>16.899999999999999</v>
      </c>
      <c r="R1003" s="222">
        <f>+IF(G1003=0,"",'Ark1'!V2817)</f>
        <v>80.576381365113775</v>
      </c>
      <c r="S1003" s="32"/>
      <c r="T1003" s="35"/>
      <c r="U1003" s="35"/>
      <c r="V1003" s="35"/>
      <c r="W1003" s="35"/>
      <c r="X1003" s="35"/>
    </row>
    <row r="1004" spans="1:24" x14ac:dyDescent="0.5">
      <c r="A1004" s="32"/>
      <c r="B1004" s="297" t="str">
        <f>+IF(E1004=2012,VLOOKUP(D1004,K_navn!$A$2:$C$359,2),"")</f>
        <v/>
      </c>
      <c r="C1004" s="297" t="str">
        <f>+IF(E1004=2012,VLOOKUP(D1004,K_navn!$A$2:$C$359,3),"")</f>
        <v/>
      </c>
      <c r="D1004" s="115">
        <f>+'Ark1'!P2818</f>
        <v>3443</v>
      </c>
      <c r="E1004" s="115">
        <f>+'Ark1'!C2818</f>
        <v>2022</v>
      </c>
      <c r="F1004" s="116">
        <f>+IF('Ark1'!Q2818=0,"",'Ark1'!Q2818)</f>
        <v>1</v>
      </c>
      <c r="G1004" s="116">
        <f>+'Ark1'!R2818</f>
        <v>960</v>
      </c>
      <c r="H1004" s="116">
        <f>+'Ark1'!S2818</f>
        <v>960</v>
      </c>
      <c r="I1004" s="222">
        <f>+IF(G1004=0,"",'Ark1'!AA2818)</f>
        <v>3.3327547300815819</v>
      </c>
      <c r="J1004" s="222">
        <f>+IF(G1004=0,"",'Ark1'!AB2818)</f>
        <v>3.5048752145562041</v>
      </c>
      <c r="K1004" s="114">
        <f>+IF(G1004=0,"",'Ark1'!U2818)</f>
        <v>61.590625000000003</v>
      </c>
      <c r="L1004" s="222">
        <f>+IF(G1004=0,"",'Ark1'!W2818)</f>
        <v>90.187291666666738</v>
      </c>
      <c r="M1004" s="222">
        <f>+IF(G1004=0,"",'Ark1'!X2818)</f>
        <v>6.8705838057318314</v>
      </c>
      <c r="N1004" s="114">
        <f>+IF(G1004=0,"",'Ark1'!Y2818)</f>
        <v>1.7434746273006896</v>
      </c>
      <c r="O1004" s="116">
        <f>+IF(G1004=0,"",'Ark1'!Z2818)</f>
        <v>-7.2898072637548736</v>
      </c>
      <c r="P1004" s="116">
        <f t="shared" si="15"/>
        <v>960</v>
      </c>
      <c r="Q1004" s="114">
        <f>+IF(G1004=0,"",'Ark1'!T2818)</f>
        <v>16.665624999999999</v>
      </c>
      <c r="R1004" s="222">
        <f>+IF(G1004=0,"",'Ark1'!V2818)</f>
        <v>97.711041892379924</v>
      </c>
      <c r="S1004" s="32"/>
      <c r="T1004" s="35"/>
      <c r="U1004" s="35"/>
      <c r="V1004" s="35"/>
      <c r="W1004" s="35"/>
      <c r="X1004" s="35"/>
    </row>
    <row r="1005" spans="1:24" x14ac:dyDescent="0.5">
      <c r="A1005" s="32"/>
      <c r="B1005" s="297" t="str">
        <f>+IF(E1005=2012,VLOOKUP(D1005,K_navn!$A$2:$C$359,2),"")</f>
        <v>Gran</v>
      </c>
      <c r="C1005" s="297" t="str">
        <f>+IF(E1005=2012,VLOOKUP(D1005,K_navn!$A$2:$C$359,3),"")</f>
        <v>Innlandet</v>
      </c>
      <c r="D1005" s="115">
        <f>+'Ark1'!P2819</f>
        <v>3446</v>
      </c>
      <c r="E1005" s="115">
        <f>+'Ark1'!C2819</f>
        <v>2012</v>
      </c>
      <c r="F1005" s="116" t="str">
        <f>+IF('Ark1'!Q2819=0,"",'Ark1'!Q2819)</f>
        <v/>
      </c>
      <c r="G1005" s="116">
        <f>+'Ark1'!R2819</f>
        <v>0</v>
      </c>
      <c r="H1005" s="116">
        <f>+'Ark1'!S2819</f>
        <v>0</v>
      </c>
      <c r="I1005" s="222" t="str">
        <f>+IF(G1005=0,"",'Ark1'!AA2819)</f>
        <v/>
      </c>
      <c r="J1005" s="222" t="str">
        <f>+IF(G1005=0,"",'Ark1'!AB2819)</f>
        <v/>
      </c>
      <c r="K1005" s="114" t="str">
        <f>+IF(G1005=0,"",'Ark1'!U2819)</f>
        <v/>
      </c>
      <c r="L1005" s="222" t="str">
        <f>+IF(G1005=0,"",'Ark1'!W2819)</f>
        <v/>
      </c>
      <c r="M1005" s="222" t="str">
        <f>+IF(G1005=0,"",'Ark1'!X2819)</f>
        <v/>
      </c>
      <c r="N1005" s="114" t="str">
        <f>+IF(G1005=0,"",'Ark1'!Y2819)</f>
        <v/>
      </c>
      <c r="O1005" s="116" t="str">
        <f>+IF(G1005=0,"",'Ark1'!Z2819)</f>
        <v/>
      </c>
      <c r="P1005" s="116" t="str">
        <f t="shared" si="15"/>
        <v/>
      </c>
      <c r="Q1005" s="114" t="str">
        <f>+IF(G1005=0,"",'Ark1'!T2819)</f>
        <v/>
      </c>
      <c r="R1005" s="222" t="str">
        <f>+IF(G1005=0,"",'Ark1'!V2819)</f>
        <v/>
      </c>
      <c r="S1005" s="32"/>
      <c r="T1005" s="35"/>
      <c r="U1005" s="35"/>
      <c r="V1005" s="35"/>
      <c r="W1005" s="35"/>
      <c r="X1005" s="35"/>
    </row>
    <row r="1006" spans="1:24" x14ac:dyDescent="0.5">
      <c r="A1006" s="32"/>
      <c r="B1006" s="297" t="str">
        <f>+IF(E1006=2012,VLOOKUP(D1006,K_navn!$A$2:$C$359,2),"")</f>
        <v/>
      </c>
      <c r="C1006" s="297" t="str">
        <f>+IF(E1006=2012,VLOOKUP(D1006,K_navn!$A$2:$C$359,3),"")</f>
        <v/>
      </c>
      <c r="D1006" s="115">
        <f>+'Ark1'!P2820</f>
        <v>3446</v>
      </c>
      <c r="E1006" s="115">
        <f>+'Ark1'!C2820</f>
        <v>2013</v>
      </c>
      <c r="F1006" s="116" t="str">
        <f>+IF('Ark1'!Q2820=0,"",'Ark1'!Q2820)</f>
        <v/>
      </c>
      <c r="G1006" s="116">
        <f>+'Ark1'!R2820</f>
        <v>0</v>
      </c>
      <c r="H1006" s="116">
        <f>+'Ark1'!S2820</f>
        <v>0</v>
      </c>
      <c r="I1006" s="222" t="str">
        <f>+IF(G1006=0,"",'Ark1'!AA2820)</f>
        <v/>
      </c>
      <c r="J1006" s="222" t="str">
        <f>+IF(G1006=0,"",'Ark1'!AB2820)</f>
        <v/>
      </c>
      <c r="K1006" s="114" t="str">
        <f>+IF(G1006=0,"",'Ark1'!U2820)</f>
        <v/>
      </c>
      <c r="L1006" s="222" t="str">
        <f>+IF(G1006=0,"",'Ark1'!W2820)</f>
        <v/>
      </c>
      <c r="M1006" s="222" t="str">
        <f>+IF(G1006=0,"",'Ark1'!X2820)</f>
        <v/>
      </c>
      <c r="N1006" s="114" t="str">
        <f>+IF(G1006=0,"",'Ark1'!Y2820)</f>
        <v/>
      </c>
      <c r="O1006" s="116" t="str">
        <f>+IF(G1006=0,"",'Ark1'!Z2820)</f>
        <v/>
      </c>
      <c r="P1006" s="116" t="str">
        <f t="shared" si="15"/>
        <v/>
      </c>
      <c r="Q1006" s="114" t="str">
        <f>+IF(G1006=0,"",'Ark1'!T2820)</f>
        <v/>
      </c>
      <c r="R1006" s="222" t="str">
        <f>+IF(G1006=0,"",'Ark1'!V2820)</f>
        <v/>
      </c>
      <c r="S1006" s="32"/>
      <c r="T1006" s="35"/>
      <c r="U1006" s="35"/>
      <c r="V1006" s="35"/>
      <c r="W1006" s="35"/>
      <c r="X1006" s="35"/>
    </row>
    <row r="1007" spans="1:24" x14ac:dyDescent="0.5">
      <c r="A1007" s="32"/>
      <c r="B1007" s="297" t="str">
        <f>+IF(E1007=2012,VLOOKUP(D1007,K_navn!$A$2:$C$359,2),"")</f>
        <v/>
      </c>
      <c r="C1007" s="297" t="str">
        <f>+IF(E1007=2012,VLOOKUP(D1007,K_navn!$A$2:$C$359,3),"")</f>
        <v/>
      </c>
      <c r="D1007" s="115">
        <f>+'Ark1'!P2821</f>
        <v>3446</v>
      </c>
      <c r="E1007" s="115">
        <f>+'Ark1'!C2821</f>
        <v>2014</v>
      </c>
      <c r="F1007" s="116" t="str">
        <f>+IF('Ark1'!Q2821=0,"",'Ark1'!Q2821)</f>
        <v/>
      </c>
      <c r="G1007" s="116">
        <f>+'Ark1'!R2821</f>
        <v>0</v>
      </c>
      <c r="H1007" s="116">
        <f>+'Ark1'!S2821</f>
        <v>0</v>
      </c>
      <c r="I1007" s="222" t="str">
        <f>+IF(G1007=0,"",'Ark1'!AA2821)</f>
        <v/>
      </c>
      <c r="J1007" s="222" t="str">
        <f>+IF(G1007=0,"",'Ark1'!AB2821)</f>
        <v/>
      </c>
      <c r="K1007" s="114" t="str">
        <f>+IF(G1007=0,"",'Ark1'!U2821)</f>
        <v/>
      </c>
      <c r="L1007" s="222" t="str">
        <f>+IF(G1007=0,"",'Ark1'!W2821)</f>
        <v/>
      </c>
      <c r="M1007" s="222" t="str">
        <f>+IF(G1007=0,"",'Ark1'!X2821)</f>
        <v/>
      </c>
      <c r="N1007" s="114" t="str">
        <f>+IF(G1007=0,"",'Ark1'!Y2821)</f>
        <v/>
      </c>
      <c r="O1007" s="116" t="str">
        <f>+IF(G1007=0,"",'Ark1'!Z2821)</f>
        <v/>
      </c>
      <c r="P1007" s="116" t="str">
        <f t="shared" si="15"/>
        <v/>
      </c>
      <c r="Q1007" s="114" t="str">
        <f>+IF(G1007=0,"",'Ark1'!T2821)</f>
        <v/>
      </c>
      <c r="R1007" s="222" t="str">
        <f>+IF(G1007=0,"",'Ark1'!V2821)</f>
        <v/>
      </c>
      <c r="S1007" s="32"/>
      <c r="T1007" s="35"/>
      <c r="U1007" s="35"/>
      <c r="V1007" s="35"/>
      <c r="W1007" s="35"/>
      <c r="X1007" s="35"/>
    </row>
    <row r="1008" spans="1:24" x14ac:dyDescent="0.5">
      <c r="A1008" s="32"/>
      <c r="B1008" s="297" t="str">
        <f>+IF(E1008=2012,VLOOKUP(D1008,K_navn!$A$2:$C$359,2),"")</f>
        <v/>
      </c>
      <c r="C1008" s="297" t="str">
        <f>+IF(E1008=2012,VLOOKUP(D1008,K_navn!$A$2:$C$359,3),"")</f>
        <v/>
      </c>
      <c r="D1008" s="115">
        <f>+'Ark1'!P2822</f>
        <v>3446</v>
      </c>
      <c r="E1008" s="115">
        <f>+'Ark1'!C2822</f>
        <v>2015</v>
      </c>
      <c r="F1008" s="116" t="str">
        <f>+IF('Ark1'!Q2822=0,"",'Ark1'!Q2822)</f>
        <v/>
      </c>
      <c r="G1008" s="116">
        <f>+'Ark1'!R2822</f>
        <v>0</v>
      </c>
      <c r="H1008" s="116">
        <f>+'Ark1'!S2822</f>
        <v>0</v>
      </c>
      <c r="I1008" s="222" t="str">
        <f>+IF(G1008=0,"",'Ark1'!AA2822)</f>
        <v/>
      </c>
      <c r="J1008" s="222" t="str">
        <f>+IF(G1008=0,"",'Ark1'!AB2822)</f>
        <v/>
      </c>
      <c r="K1008" s="114" t="str">
        <f>+IF(G1008=0,"",'Ark1'!U2822)</f>
        <v/>
      </c>
      <c r="L1008" s="222" t="str">
        <f>+IF(G1008=0,"",'Ark1'!W2822)</f>
        <v/>
      </c>
      <c r="M1008" s="222" t="str">
        <f>+IF(G1008=0,"",'Ark1'!X2822)</f>
        <v/>
      </c>
      <c r="N1008" s="114" t="str">
        <f>+IF(G1008=0,"",'Ark1'!Y2822)</f>
        <v/>
      </c>
      <c r="O1008" s="116" t="str">
        <f>+IF(G1008=0,"",'Ark1'!Z2822)</f>
        <v/>
      </c>
      <c r="P1008" s="116" t="str">
        <f t="shared" si="15"/>
        <v/>
      </c>
      <c r="Q1008" s="114" t="str">
        <f>+IF(G1008=0,"",'Ark1'!T2822)</f>
        <v/>
      </c>
      <c r="R1008" s="222" t="str">
        <f>+IF(G1008=0,"",'Ark1'!V2822)</f>
        <v/>
      </c>
      <c r="S1008" s="32"/>
      <c r="T1008" s="35"/>
      <c r="U1008" s="35"/>
      <c r="V1008" s="35"/>
      <c r="W1008" s="35"/>
      <c r="X1008" s="35"/>
    </row>
    <row r="1009" spans="1:24" x14ac:dyDescent="0.5">
      <c r="A1009" s="32"/>
      <c r="B1009" s="297" t="str">
        <f>+IF(E1009=2012,VLOOKUP(D1009,K_navn!$A$2:$C$359,2),"")</f>
        <v/>
      </c>
      <c r="C1009" s="297" t="str">
        <f>+IF(E1009=2012,VLOOKUP(D1009,K_navn!$A$2:$C$359,3),"")</f>
        <v/>
      </c>
      <c r="D1009" s="115">
        <f>+'Ark1'!P2823</f>
        <v>3446</v>
      </c>
      <c r="E1009" s="115">
        <f>+'Ark1'!C2823</f>
        <v>2016</v>
      </c>
      <c r="F1009" s="116" t="str">
        <f>+IF('Ark1'!Q2823=0,"",'Ark1'!Q2823)</f>
        <v/>
      </c>
      <c r="G1009" s="116">
        <f>+'Ark1'!R2823</f>
        <v>0</v>
      </c>
      <c r="H1009" s="116">
        <f>+'Ark1'!S2823</f>
        <v>0</v>
      </c>
      <c r="I1009" s="222" t="str">
        <f>+IF(G1009=0,"",'Ark1'!AA2823)</f>
        <v/>
      </c>
      <c r="J1009" s="222" t="str">
        <f>+IF(G1009=0,"",'Ark1'!AB2823)</f>
        <v/>
      </c>
      <c r="K1009" s="114" t="str">
        <f>+IF(G1009=0,"",'Ark1'!U2823)</f>
        <v/>
      </c>
      <c r="L1009" s="222" t="str">
        <f>+IF(G1009=0,"",'Ark1'!W2823)</f>
        <v/>
      </c>
      <c r="M1009" s="222" t="str">
        <f>+IF(G1009=0,"",'Ark1'!X2823)</f>
        <v/>
      </c>
      <c r="N1009" s="114" t="str">
        <f>+IF(G1009=0,"",'Ark1'!Y2823)</f>
        <v/>
      </c>
      <c r="O1009" s="116" t="str">
        <f>+IF(G1009=0,"",'Ark1'!Z2823)</f>
        <v/>
      </c>
      <c r="P1009" s="116" t="str">
        <f t="shared" si="15"/>
        <v/>
      </c>
      <c r="Q1009" s="114" t="str">
        <f>+IF(G1009=0,"",'Ark1'!T2823)</f>
        <v/>
      </c>
      <c r="R1009" s="222" t="str">
        <f>+IF(G1009=0,"",'Ark1'!V2823)</f>
        <v/>
      </c>
      <c r="S1009" s="32"/>
      <c r="T1009" s="35"/>
      <c r="U1009" s="35"/>
      <c r="V1009" s="35"/>
      <c r="W1009" s="35"/>
      <c r="X1009" s="35"/>
    </row>
    <row r="1010" spans="1:24" x14ac:dyDescent="0.5">
      <c r="A1010" s="32"/>
      <c r="B1010" s="297" t="str">
        <f>+IF(E1010=2012,VLOOKUP(D1010,K_navn!$A$2:$C$359,2),"")</f>
        <v/>
      </c>
      <c r="C1010" s="297" t="str">
        <f>+IF(E1010=2012,VLOOKUP(D1010,K_navn!$A$2:$C$359,3),"")</f>
        <v/>
      </c>
      <c r="D1010" s="115">
        <f>+'Ark1'!P2824</f>
        <v>3446</v>
      </c>
      <c r="E1010" s="115">
        <f>+'Ark1'!C2824</f>
        <v>2017</v>
      </c>
      <c r="F1010" s="116" t="str">
        <f>+IF('Ark1'!Q2824=0,"",'Ark1'!Q2824)</f>
        <v/>
      </c>
      <c r="G1010" s="116">
        <f>+'Ark1'!R2824</f>
        <v>0</v>
      </c>
      <c r="H1010" s="116">
        <f>+'Ark1'!S2824</f>
        <v>0</v>
      </c>
      <c r="I1010" s="222" t="str">
        <f>+IF(G1010=0,"",'Ark1'!AA2824)</f>
        <v/>
      </c>
      <c r="J1010" s="222" t="str">
        <f>+IF(G1010=0,"",'Ark1'!AB2824)</f>
        <v/>
      </c>
      <c r="K1010" s="114" t="str">
        <f>+IF(G1010=0,"",'Ark1'!U2824)</f>
        <v/>
      </c>
      <c r="L1010" s="222" t="str">
        <f>+IF(G1010=0,"",'Ark1'!W2824)</f>
        <v/>
      </c>
      <c r="M1010" s="222" t="str">
        <f>+IF(G1010=0,"",'Ark1'!X2824)</f>
        <v/>
      </c>
      <c r="N1010" s="114" t="str">
        <f>+IF(G1010=0,"",'Ark1'!Y2824)</f>
        <v/>
      </c>
      <c r="O1010" s="116" t="str">
        <f>+IF(G1010=0,"",'Ark1'!Z2824)</f>
        <v/>
      </c>
      <c r="P1010" s="116" t="str">
        <f t="shared" si="15"/>
        <v/>
      </c>
      <c r="Q1010" s="114" t="str">
        <f>+IF(G1010=0,"",'Ark1'!T2824)</f>
        <v/>
      </c>
      <c r="R1010" s="222" t="str">
        <f>+IF(G1010=0,"",'Ark1'!V2824)</f>
        <v/>
      </c>
      <c r="S1010" s="32"/>
      <c r="T1010" s="35"/>
      <c r="U1010" s="35"/>
      <c r="V1010" s="35"/>
      <c r="W1010" s="35"/>
      <c r="X1010" s="35"/>
    </row>
    <row r="1011" spans="1:24" x14ac:dyDescent="0.5">
      <c r="A1011" s="32"/>
      <c r="B1011" s="297" t="str">
        <f>+IF(E1011=2012,VLOOKUP(D1011,K_navn!$A$2:$C$359,2),"")</f>
        <v/>
      </c>
      <c r="C1011" s="297" t="str">
        <f>+IF(E1011=2012,VLOOKUP(D1011,K_navn!$A$2:$C$359,3),"")</f>
        <v/>
      </c>
      <c r="D1011" s="115">
        <f>+'Ark1'!P2825</f>
        <v>3446</v>
      </c>
      <c r="E1011" s="115">
        <f>+'Ark1'!C2825</f>
        <v>2018</v>
      </c>
      <c r="F1011" s="116" t="str">
        <f>+IF('Ark1'!Q2825=0,"",'Ark1'!Q2825)</f>
        <v/>
      </c>
      <c r="G1011" s="116">
        <f>+'Ark1'!R2825</f>
        <v>0</v>
      </c>
      <c r="H1011" s="116">
        <f>+'Ark1'!S2825</f>
        <v>0</v>
      </c>
      <c r="I1011" s="222" t="str">
        <f>+IF(G1011=0,"",'Ark1'!AA2825)</f>
        <v/>
      </c>
      <c r="J1011" s="222" t="str">
        <f>+IF(G1011=0,"",'Ark1'!AB2825)</f>
        <v/>
      </c>
      <c r="K1011" s="114" t="str">
        <f>+IF(G1011=0,"",'Ark1'!U2825)</f>
        <v/>
      </c>
      <c r="L1011" s="222" t="str">
        <f>+IF(G1011=0,"",'Ark1'!W2825)</f>
        <v/>
      </c>
      <c r="M1011" s="222" t="str">
        <f>+IF(G1011=0,"",'Ark1'!X2825)</f>
        <v/>
      </c>
      <c r="N1011" s="114" t="str">
        <f>+IF(G1011=0,"",'Ark1'!Y2825)</f>
        <v/>
      </c>
      <c r="O1011" s="116" t="str">
        <f>+IF(G1011=0,"",'Ark1'!Z2825)</f>
        <v/>
      </c>
      <c r="P1011" s="116" t="str">
        <f t="shared" si="15"/>
        <v/>
      </c>
      <c r="Q1011" s="114" t="str">
        <f>+IF(G1011=0,"",'Ark1'!T2825)</f>
        <v/>
      </c>
      <c r="R1011" s="222" t="str">
        <f>+IF(G1011=0,"",'Ark1'!V2825)</f>
        <v/>
      </c>
      <c r="S1011" s="32"/>
      <c r="T1011" s="35"/>
      <c r="U1011" s="35"/>
      <c r="V1011" s="35"/>
      <c r="W1011" s="35"/>
      <c r="X1011" s="35"/>
    </row>
    <row r="1012" spans="1:24" x14ac:dyDescent="0.5">
      <c r="A1012" s="32"/>
      <c r="B1012" s="297" t="str">
        <f>+IF(E1012=2012,VLOOKUP(D1012,K_navn!$A$2:$C$359,2),"")</f>
        <v/>
      </c>
      <c r="C1012" s="297" t="str">
        <f>+IF(E1012=2012,VLOOKUP(D1012,K_navn!$A$2:$C$359,3),"")</f>
        <v/>
      </c>
      <c r="D1012" s="115">
        <f>+'Ark1'!P2826</f>
        <v>3446</v>
      </c>
      <c r="E1012" s="115">
        <f>+'Ark1'!C2826</f>
        <v>2019</v>
      </c>
      <c r="F1012" s="116" t="str">
        <f>+IF('Ark1'!Q2826=0,"",'Ark1'!Q2826)</f>
        <v/>
      </c>
      <c r="G1012" s="116">
        <f>+'Ark1'!R2826</f>
        <v>0</v>
      </c>
      <c r="H1012" s="116">
        <f>+'Ark1'!S2826</f>
        <v>0</v>
      </c>
      <c r="I1012" s="222" t="str">
        <f>+IF(G1012=0,"",'Ark1'!AA2826)</f>
        <v/>
      </c>
      <c r="J1012" s="222" t="str">
        <f>+IF(G1012=0,"",'Ark1'!AB2826)</f>
        <v/>
      </c>
      <c r="K1012" s="114" t="str">
        <f>+IF(G1012=0,"",'Ark1'!U2826)</f>
        <v/>
      </c>
      <c r="L1012" s="222" t="str">
        <f>+IF(G1012=0,"",'Ark1'!W2826)</f>
        <v/>
      </c>
      <c r="M1012" s="222" t="str">
        <f>+IF(G1012=0,"",'Ark1'!X2826)</f>
        <v/>
      </c>
      <c r="N1012" s="114" t="str">
        <f>+IF(G1012=0,"",'Ark1'!Y2826)</f>
        <v/>
      </c>
      <c r="O1012" s="116" t="str">
        <f>+IF(G1012=0,"",'Ark1'!Z2826)</f>
        <v/>
      </c>
      <c r="P1012" s="116" t="str">
        <f t="shared" si="15"/>
        <v/>
      </c>
      <c r="Q1012" s="114" t="str">
        <f>+IF(G1012=0,"",'Ark1'!T2826)</f>
        <v/>
      </c>
      <c r="R1012" s="222" t="str">
        <f>+IF(G1012=0,"",'Ark1'!V2826)</f>
        <v/>
      </c>
      <c r="S1012" s="32"/>
      <c r="T1012" s="35"/>
      <c r="U1012" s="35"/>
      <c r="V1012" s="35"/>
      <c r="W1012" s="35"/>
      <c r="X1012" s="35"/>
    </row>
    <row r="1013" spans="1:24" x14ac:dyDescent="0.5">
      <c r="A1013" s="32"/>
      <c r="B1013" s="297" t="str">
        <f>+IF(E1013=2012,VLOOKUP(D1013,K_navn!$A$2:$C$359,2),"")</f>
        <v/>
      </c>
      <c r="C1013" s="297" t="str">
        <f>+IF(E1013=2012,VLOOKUP(D1013,K_navn!$A$2:$C$359,3),"")</f>
        <v/>
      </c>
      <c r="D1013" s="115">
        <f>+'Ark1'!P2827</f>
        <v>3446</v>
      </c>
      <c r="E1013" s="115">
        <f>+'Ark1'!C2827</f>
        <v>2020</v>
      </c>
      <c r="F1013" s="116" t="str">
        <f>+IF('Ark1'!Q2827=0,"",'Ark1'!Q2827)</f>
        <v/>
      </c>
      <c r="G1013" s="116">
        <f>+'Ark1'!R2827</f>
        <v>0</v>
      </c>
      <c r="H1013" s="116">
        <f>+'Ark1'!S2827</f>
        <v>0</v>
      </c>
      <c r="I1013" s="222" t="str">
        <f>+IF(G1013=0,"",'Ark1'!AA2827)</f>
        <v/>
      </c>
      <c r="J1013" s="222" t="str">
        <f>+IF(G1013=0,"",'Ark1'!AB2827)</f>
        <v/>
      </c>
      <c r="K1013" s="114" t="str">
        <f>+IF(G1013=0,"",'Ark1'!U2827)</f>
        <v/>
      </c>
      <c r="L1013" s="222" t="str">
        <f>+IF(G1013=0,"",'Ark1'!W2827)</f>
        <v/>
      </c>
      <c r="M1013" s="222" t="str">
        <f>+IF(G1013=0,"",'Ark1'!X2827)</f>
        <v/>
      </c>
      <c r="N1013" s="114" t="str">
        <f>+IF(G1013=0,"",'Ark1'!Y2827)</f>
        <v/>
      </c>
      <c r="O1013" s="116" t="str">
        <f>+IF(G1013=0,"",'Ark1'!Z2827)</f>
        <v/>
      </c>
      <c r="P1013" s="116" t="str">
        <f t="shared" si="15"/>
        <v/>
      </c>
      <c r="Q1013" s="114" t="str">
        <f>+IF(G1013=0,"",'Ark1'!T2827)</f>
        <v/>
      </c>
      <c r="R1013" s="222" t="str">
        <f>+IF(G1013=0,"",'Ark1'!V2827)</f>
        <v/>
      </c>
      <c r="S1013" s="32"/>
      <c r="T1013" s="35"/>
      <c r="U1013" s="35"/>
      <c r="V1013" s="35"/>
      <c r="W1013" s="35"/>
      <c r="X1013" s="35"/>
    </row>
    <row r="1014" spans="1:24" x14ac:dyDescent="0.5">
      <c r="A1014" s="32"/>
      <c r="B1014" s="297" t="str">
        <f>+IF(E1014=2012,VLOOKUP(D1014,K_navn!$A$2:$C$359,2),"")</f>
        <v/>
      </c>
      <c r="C1014" s="297" t="str">
        <f>+IF(E1014=2012,VLOOKUP(D1014,K_navn!$A$2:$C$359,3),"")</f>
        <v/>
      </c>
      <c r="D1014" s="115">
        <f>+'Ark1'!P2828</f>
        <v>3446</v>
      </c>
      <c r="E1014" s="115">
        <f>+'Ark1'!C2828</f>
        <v>2021</v>
      </c>
      <c r="F1014" s="116" t="str">
        <f>+IF('Ark1'!Q2828=0,"",'Ark1'!Q2828)</f>
        <v/>
      </c>
      <c r="G1014" s="116">
        <f>+'Ark1'!R2828</f>
        <v>0</v>
      </c>
      <c r="H1014" s="116">
        <f>+'Ark1'!S2828</f>
        <v>0</v>
      </c>
      <c r="I1014" s="222" t="str">
        <f>+IF(G1014=0,"",'Ark1'!AA2828)</f>
        <v/>
      </c>
      <c r="J1014" s="222" t="str">
        <f>+IF(G1014=0,"",'Ark1'!AB2828)</f>
        <v/>
      </c>
      <c r="K1014" s="114" t="str">
        <f>+IF(G1014=0,"",'Ark1'!U2828)</f>
        <v/>
      </c>
      <c r="L1014" s="222" t="str">
        <f>+IF(G1014=0,"",'Ark1'!W2828)</f>
        <v/>
      </c>
      <c r="M1014" s="222" t="str">
        <f>+IF(G1014=0,"",'Ark1'!X2828)</f>
        <v/>
      </c>
      <c r="N1014" s="114" t="str">
        <f>+IF(G1014=0,"",'Ark1'!Y2828)</f>
        <v/>
      </c>
      <c r="O1014" s="116" t="str">
        <f>+IF(G1014=0,"",'Ark1'!Z2828)</f>
        <v/>
      </c>
      <c r="P1014" s="116" t="str">
        <f t="shared" si="15"/>
        <v/>
      </c>
      <c r="Q1014" s="114" t="str">
        <f>+IF(G1014=0,"",'Ark1'!T2828)</f>
        <v/>
      </c>
      <c r="R1014" s="222" t="str">
        <f>+IF(G1014=0,"",'Ark1'!V2828)</f>
        <v/>
      </c>
      <c r="S1014" s="32"/>
      <c r="T1014" s="35"/>
      <c r="U1014" s="35"/>
      <c r="V1014" s="35"/>
      <c r="W1014" s="35"/>
      <c r="X1014" s="35"/>
    </row>
    <row r="1015" spans="1:24" x14ac:dyDescent="0.5">
      <c r="A1015" s="32"/>
      <c r="B1015" s="297" t="str">
        <f>+IF(E1015=2012,VLOOKUP(D1015,K_navn!$A$2:$C$359,2),"")</f>
        <v/>
      </c>
      <c r="C1015" s="297" t="str">
        <f>+IF(E1015=2012,VLOOKUP(D1015,K_navn!$A$2:$C$359,3),"")</f>
        <v/>
      </c>
      <c r="D1015" s="115">
        <f>+'Ark1'!P2829</f>
        <v>3446</v>
      </c>
      <c r="E1015" s="115">
        <f>+'Ark1'!C2829</f>
        <v>2022</v>
      </c>
      <c r="F1015" s="116" t="str">
        <f>+IF('Ark1'!Q2829=0,"",'Ark1'!Q2829)</f>
        <v/>
      </c>
      <c r="G1015" s="116">
        <f>+'Ark1'!R2829</f>
        <v>0</v>
      </c>
      <c r="H1015" s="116">
        <f>+'Ark1'!S2829</f>
        <v>0</v>
      </c>
      <c r="I1015" s="222" t="str">
        <f>+IF(G1015=0,"",'Ark1'!AA2829)</f>
        <v/>
      </c>
      <c r="J1015" s="222" t="str">
        <f>+IF(G1015=0,"",'Ark1'!AB2829)</f>
        <v/>
      </c>
      <c r="K1015" s="114" t="str">
        <f>+IF(G1015=0,"",'Ark1'!U2829)</f>
        <v/>
      </c>
      <c r="L1015" s="222" t="str">
        <f>+IF(G1015=0,"",'Ark1'!W2829)</f>
        <v/>
      </c>
      <c r="M1015" s="222" t="str">
        <f>+IF(G1015=0,"",'Ark1'!X2829)</f>
        <v/>
      </c>
      <c r="N1015" s="114" t="str">
        <f>+IF(G1015=0,"",'Ark1'!Y2829)</f>
        <v/>
      </c>
      <c r="O1015" s="116" t="str">
        <f>+IF(G1015=0,"",'Ark1'!Z2829)</f>
        <v/>
      </c>
      <c r="P1015" s="116" t="str">
        <f t="shared" si="15"/>
        <v/>
      </c>
      <c r="Q1015" s="114" t="str">
        <f>+IF(G1015=0,"",'Ark1'!T2829)</f>
        <v/>
      </c>
      <c r="R1015" s="222" t="str">
        <f>+IF(G1015=0,"",'Ark1'!V2829)</f>
        <v/>
      </c>
      <c r="S1015" s="32"/>
      <c r="T1015" s="35"/>
      <c r="U1015" s="35"/>
      <c r="V1015" s="35"/>
      <c r="W1015" s="35"/>
      <c r="X1015" s="35"/>
    </row>
    <row r="1016" spans="1:24" x14ac:dyDescent="0.5">
      <c r="A1016" s="32"/>
      <c r="B1016" s="297" t="str">
        <f>+IF(E1016=2012,VLOOKUP(D1016,K_navn!$A$2:$C$359,2),"")</f>
        <v>Søndre Land</v>
      </c>
      <c r="C1016" s="297" t="str">
        <f>+IF(E1016=2012,VLOOKUP(D1016,K_navn!$A$2:$C$359,3),"")</f>
        <v>Innlandet</v>
      </c>
      <c r="D1016" s="115">
        <f>+'Ark1'!P2830</f>
        <v>3447</v>
      </c>
      <c r="E1016" s="115">
        <f>+'Ark1'!C2830</f>
        <v>2012</v>
      </c>
      <c r="F1016" s="116" t="str">
        <f>+IF('Ark1'!Q2830=0,"",'Ark1'!Q2830)</f>
        <v/>
      </c>
      <c r="G1016" s="116">
        <f>+'Ark1'!R2830</f>
        <v>0</v>
      </c>
      <c r="H1016" s="116">
        <f>+'Ark1'!S2830</f>
        <v>0</v>
      </c>
      <c r="I1016" s="222" t="str">
        <f>+IF(G1016=0,"",'Ark1'!AA2830)</f>
        <v/>
      </c>
      <c r="J1016" s="222" t="str">
        <f>+IF(G1016=0,"",'Ark1'!AB2830)</f>
        <v/>
      </c>
      <c r="K1016" s="114" t="str">
        <f>+IF(G1016=0,"",'Ark1'!U2830)</f>
        <v/>
      </c>
      <c r="L1016" s="222" t="str">
        <f>+IF(G1016=0,"",'Ark1'!W2830)</f>
        <v/>
      </c>
      <c r="M1016" s="222" t="str">
        <f>+IF(G1016=0,"",'Ark1'!X2830)</f>
        <v/>
      </c>
      <c r="N1016" s="114" t="str">
        <f>+IF(G1016=0,"",'Ark1'!Y2830)</f>
        <v/>
      </c>
      <c r="O1016" s="116" t="str">
        <f>+IF(G1016=0,"",'Ark1'!Z2830)</f>
        <v/>
      </c>
      <c r="P1016" s="116" t="str">
        <f t="shared" si="15"/>
        <v/>
      </c>
      <c r="Q1016" s="114" t="str">
        <f>+IF(G1016=0,"",'Ark1'!T2830)</f>
        <v/>
      </c>
      <c r="R1016" s="222" t="str">
        <f>+IF(G1016=0,"",'Ark1'!V2830)</f>
        <v/>
      </c>
      <c r="S1016" s="32"/>
      <c r="T1016" s="35"/>
      <c r="U1016" s="35"/>
      <c r="V1016" s="35"/>
      <c r="W1016" s="35"/>
      <c r="X1016" s="35"/>
    </row>
    <row r="1017" spans="1:24" x14ac:dyDescent="0.5">
      <c r="A1017" s="32"/>
      <c r="B1017" s="297" t="str">
        <f>+IF(E1017=2012,VLOOKUP(D1017,K_navn!$A$2:$C$359,2),"")</f>
        <v/>
      </c>
      <c r="C1017" s="297" t="str">
        <f>+IF(E1017=2012,VLOOKUP(D1017,K_navn!$A$2:$C$359,3),"")</f>
        <v/>
      </c>
      <c r="D1017" s="115">
        <f>+'Ark1'!P2831</f>
        <v>3447</v>
      </c>
      <c r="E1017" s="115">
        <f>+'Ark1'!C2831</f>
        <v>2013</v>
      </c>
      <c r="F1017" s="116" t="str">
        <f>+IF('Ark1'!Q2831=0,"",'Ark1'!Q2831)</f>
        <v/>
      </c>
      <c r="G1017" s="116">
        <f>+'Ark1'!R2831</f>
        <v>0</v>
      </c>
      <c r="H1017" s="116">
        <f>+'Ark1'!S2831</f>
        <v>0</v>
      </c>
      <c r="I1017" s="222" t="str">
        <f>+IF(G1017=0,"",'Ark1'!AA2831)</f>
        <v/>
      </c>
      <c r="J1017" s="222" t="str">
        <f>+IF(G1017=0,"",'Ark1'!AB2831)</f>
        <v/>
      </c>
      <c r="K1017" s="114" t="str">
        <f>+IF(G1017=0,"",'Ark1'!U2831)</f>
        <v/>
      </c>
      <c r="L1017" s="222" t="str">
        <f>+IF(G1017=0,"",'Ark1'!W2831)</f>
        <v/>
      </c>
      <c r="M1017" s="222" t="str">
        <f>+IF(G1017=0,"",'Ark1'!X2831)</f>
        <v/>
      </c>
      <c r="N1017" s="114" t="str">
        <f>+IF(G1017=0,"",'Ark1'!Y2831)</f>
        <v/>
      </c>
      <c r="O1017" s="116" t="str">
        <f>+IF(G1017=0,"",'Ark1'!Z2831)</f>
        <v/>
      </c>
      <c r="P1017" s="116" t="str">
        <f t="shared" si="15"/>
        <v/>
      </c>
      <c r="Q1017" s="114" t="str">
        <f>+IF(G1017=0,"",'Ark1'!T2831)</f>
        <v/>
      </c>
      <c r="R1017" s="222" t="str">
        <f>+IF(G1017=0,"",'Ark1'!V2831)</f>
        <v/>
      </c>
      <c r="S1017" s="32"/>
      <c r="T1017" s="35"/>
      <c r="U1017" s="35"/>
      <c r="V1017" s="35"/>
      <c r="W1017" s="35"/>
      <c r="X1017" s="35"/>
    </row>
    <row r="1018" spans="1:24" x14ac:dyDescent="0.5">
      <c r="A1018" s="32"/>
      <c r="B1018" s="297" t="str">
        <f>+IF(E1018=2012,VLOOKUP(D1018,K_navn!$A$2:$C$359,2),"")</f>
        <v/>
      </c>
      <c r="C1018" s="297" t="str">
        <f>+IF(E1018=2012,VLOOKUP(D1018,K_navn!$A$2:$C$359,3),"")</f>
        <v/>
      </c>
      <c r="D1018" s="115">
        <f>+'Ark1'!P2832</f>
        <v>3447</v>
      </c>
      <c r="E1018" s="115">
        <f>+'Ark1'!C2832</f>
        <v>2014</v>
      </c>
      <c r="F1018" s="116" t="str">
        <f>+IF('Ark1'!Q2832=0,"",'Ark1'!Q2832)</f>
        <v/>
      </c>
      <c r="G1018" s="116">
        <f>+'Ark1'!R2832</f>
        <v>0</v>
      </c>
      <c r="H1018" s="116">
        <f>+'Ark1'!S2832</f>
        <v>0</v>
      </c>
      <c r="I1018" s="222" t="str">
        <f>+IF(G1018=0,"",'Ark1'!AA2832)</f>
        <v/>
      </c>
      <c r="J1018" s="222" t="str">
        <f>+IF(G1018=0,"",'Ark1'!AB2832)</f>
        <v/>
      </c>
      <c r="K1018" s="114" t="str">
        <f>+IF(G1018=0,"",'Ark1'!U2832)</f>
        <v/>
      </c>
      <c r="L1018" s="222" t="str">
        <f>+IF(G1018=0,"",'Ark1'!W2832)</f>
        <v/>
      </c>
      <c r="M1018" s="222" t="str">
        <f>+IF(G1018=0,"",'Ark1'!X2832)</f>
        <v/>
      </c>
      <c r="N1018" s="114" t="str">
        <f>+IF(G1018=0,"",'Ark1'!Y2832)</f>
        <v/>
      </c>
      <c r="O1018" s="116" t="str">
        <f>+IF(G1018=0,"",'Ark1'!Z2832)</f>
        <v/>
      </c>
      <c r="P1018" s="116" t="str">
        <f t="shared" si="15"/>
        <v/>
      </c>
      <c r="Q1018" s="114" t="str">
        <f>+IF(G1018=0,"",'Ark1'!T2832)</f>
        <v/>
      </c>
      <c r="R1018" s="222" t="str">
        <f>+IF(G1018=0,"",'Ark1'!V2832)</f>
        <v/>
      </c>
      <c r="S1018" s="32"/>
      <c r="T1018" s="35"/>
      <c r="U1018" s="35"/>
      <c r="V1018" s="35"/>
      <c r="W1018" s="35"/>
      <c r="X1018" s="35"/>
    </row>
    <row r="1019" spans="1:24" x14ac:dyDescent="0.5">
      <c r="A1019" s="32"/>
      <c r="B1019" s="297" t="str">
        <f>+IF(E1019=2012,VLOOKUP(D1019,K_navn!$A$2:$C$359,2),"")</f>
        <v/>
      </c>
      <c r="C1019" s="297" t="str">
        <f>+IF(E1019=2012,VLOOKUP(D1019,K_navn!$A$2:$C$359,3),"")</f>
        <v/>
      </c>
      <c r="D1019" s="115">
        <f>+'Ark1'!P2833</f>
        <v>3447</v>
      </c>
      <c r="E1019" s="115">
        <f>+'Ark1'!C2833</f>
        <v>2015</v>
      </c>
      <c r="F1019" s="116">
        <f>+IF('Ark1'!Q2833=0,"",'Ark1'!Q2833)</f>
        <v>2</v>
      </c>
      <c r="G1019" s="116">
        <f>+'Ark1'!R2833</f>
        <v>9</v>
      </c>
      <c r="H1019" s="116">
        <f>+'Ark1'!S2833</f>
        <v>9</v>
      </c>
      <c r="I1019" s="222">
        <f>+IF(G1019=0,"",'Ark1'!AA2833)</f>
        <v>2.3714790124107404E-2</v>
      </c>
      <c r="J1019" s="222">
        <f>+IF(G1019=0,"",'Ark1'!AB2833)</f>
        <v>2.6995835627881392E-2</v>
      </c>
      <c r="K1019" s="114">
        <f>+IF(G1019=0,"",'Ark1'!U2833)</f>
        <v>60.777777777777779</v>
      </c>
      <c r="L1019" s="222">
        <f>+IF(G1019=0,"",'Ark1'!W2833)</f>
        <v>91.866666666666688</v>
      </c>
      <c r="M1019" s="222">
        <f>+IF(G1019=0,"",'Ark1'!X2833)</f>
        <v>7.5216723908685887</v>
      </c>
      <c r="N1019" s="114">
        <f>+IF(G1019=0,"",'Ark1'!Y2833)</f>
        <v>2.7397395568750849</v>
      </c>
      <c r="O1019" s="116">
        <f>+IF(G1019=0,"",'Ark1'!Z2833)</f>
        <v>2.2825287840464941</v>
      </c>
      <c r="P1019" s="116">
        <f t="shared" si="15"/>
        <v>4.5</v>
      </c>
      <c r="Q1019" s="114">
        <f>+IF(G1019=0,"",'Ark1'!T2833)</f>
        <v>16</v>
      </c>
      <c r="R1019" s="222">
        <f>+IF(G1019=0,"",'Ark1'!V2833)</f>
        <v>99.53051643192488</v>
      </c>
      <c r="S1019" s="32"/>
      <c r="T1019" s="35"/>
      <c r="U1019" s="35"/>
      <c r="V1019" s="35"/>
      <c r="W1019" s="35"/>
      <c r="X1019" s="35"/>
    </row>
    <row r="1020" spans="1:24" x14ac:dyDescent="0.5">
      <c r="A1020" s="32"/>
      <c r="B1020" s="297" t="str">
        <f>+IF(E1020=2012,VLOOKUP(D1020,K_navn!$A$2:$C$359,2),"")</f>
        <v/>
      </c>
      <c r="C1020" s="297" t="str">
        <f>+IF(E1020=2012,VLOOKUP(D1020,K_navn!$A$2:$C$359,3),"")</f>
        <v/>
      </c>
      <c r="D1020" s="115">
        <f>+'Ark1'!P2834</f>
        <v>3447</v>
      </c>
      <c r="E1020" s="115">
        <f>+'Ark1'!C2834</f>
        <v>2016</v>
      </c>
      <c r="F1020" s="116">
        <f>+IF('Ark1'!Q2834=0,"",'Ark1'!Q2834)</f>
        <v>1</v>
      </c>
      <c r="G1020" s="116">
        <f>+'Ark1'!R2834</f>
        <v>69</v>
      </c>
      <c r="H1020" s="116">
        <f>+'Ark1'!S2834</f>
        <v>69</v>
      </c>
      <c r="I1020" s="222">
        <f>+IF(G1020=0,"",'Ark1'!AA2834)</f>
        <v>0.14713408393039909</v>
      </c>
      <c r="J1020" s="222">
        <f>+IF(G1020=0,"",'Ark1'!AB2834)</f>
        <v>0.15802186879222005</v>
      </c>
      <c r="K1020" s="114">
        <f>+IF(G1020=0,"",'Ark1'!U2834)</f>
        <v>61.478260869565212</v>
      </c>
      <c r="L1020" s="222">
        <f>+IF(G1020=0,"",'Ark1'!W2834)</f>
        <v>87.49275362318842</v>
      </c>
      <c r="M1020" s="222">
        <f>+IF(G1020=0,"",'Ark1'!X2834)</f>
        <v>10.529438632937781</v>
      </c>
      <c r="N1020" s="114">
        <f>+IF(G1020=0,"",'Ark1'!Y2834)</f>
        <v>2.3069441211965911</v>
      </c>
      <c r="O1020" s="116">
        <f>+IF(G1020=0,"",'Ark1'!Z2834)</f>
        <v>-23.690035179675288</v>
      </c>
      <c r="P1020" s="116">
        <f t="shared" si="15"/>
        <v>69</v>
      </c>
      <c r="Q1020" s="114">
        <f>+IF(G1020=0,"",'Ark1'!T2834)</f>
        <v>16.347826086956523</v>
      </c>
      <c r="R1020" s="222">
        <f>+IF(G1020=0,"",'Ark1'!V2834)</f>
        <v>94.791715734765361</v>
      </c>
      <c r="S1020" s="32"/>
      <c r="T1020" s="35"/>
      <c r="U1020" s="35"/>
      <c r="V1020" s="35"/>
      <c r="W1020" s="35"/>
      <c r="X1020" s="35"/>
    </row>
    <row r="1021" spans="1:24" x14ac:dyDescent="0.5">
      <c r="A1021" s="32"/>
      <c r="B1021" s="297" t="str">
        <f>+IF(E1021=2012,VLOOKUP(D1021,K_navn!$A$2:$C$359,2),"")</f>
        <v/>
      </c>
      <c r="C1021" s="297" t="str">
        <f>+IF(E1021=2012,VLOOKUP(D1021,K_navn!$A$2:$C$359,3),"")</f>
        <v/>
      </c>
      <c r="D1021" s="115">
        <f>+'Ark1'!P2835</f>
        <v>3447</v>
      </c>
      <c r="E1021" s="115">
        <f>+'Ark1'!C2835</f>
        <v>2017</v>
      </c>
      <c r="F1021" s="116">
        <f>+IF('Ark1'!Q2835=0,"",'Ark1'!Q2835)</f>
        <v>1</v>
      </c>
      <c r="G1021" s="116">
        <f>+'Ark1'!R2835</f>
        <v>58</v>
      </c>
      <c r="H1021" s="116">
        <f>+'Ark1'!S2835</f>
        <v>58</v>
      </c>
      <c r="I1021" s="222">
        <f>+IF(G1021=0,"",'Ark1'!AA2835)</f>
        <v>0.16735435842686913</v>
      </c>
      <c r="J1021" s="222">
        <f>+IF(G1021=0,"",'Ark1'!AB2835)</f>
        <v>0.16685318443397915</v>
      </c>
      <c r="K1021" s="114">
        <f>+IF(G1021=0,"",'Ark1'!U2835)</f>
        <v>61.448275862068989</v>
      </c>
      <c r="L1021" s="222">
        <f>+IF(G1021=0,"",'Ark1'!W2835)</f>
        <v>81.377586206896609</v>
      </c>
      <c r="M1021" s="222">
        <f>+IF(G1021=0,"",'Ark1'!X2835)</f>
        <v>10.61350868409655</v>
      </c>
      <c r="N1021" s="114">
        <f>+IF(G1021=0,"",'Ark1'!Y2835)</f>
        <v>2.060903834135698</v>
      </c>
      <c r="O1021" s="116">
        <f>+IF(G1021=0,"",'Ark1'!Z2835)</f>
        <v>-38.293778707169054</v>
      </c>
      <c r="P1021" s="116">
        <f t="shared" si="15"/>
        <v>58</v>
      </c>
      <c r="Q1021" s="114">
        <f>+IF(G1021=0,"",'Ark1'!T2835)</f>
        <v>16.482758620689651</v>
      </c>
      <c r="R1021" s="222">
        <f>+IF(G1021=0,"",'Ark1'!V2835)</f>
        <v>88.166398924048224</v>
      </c>
      <c r="S1021" s="32"/>
      <c r="T1021" s="35"/>
      <c r="U1021" s="35"/>
      <c r="V1021" s="35"/>
      <c r="W1021" s="35"/>
      <c r="X1021" s="35"/>
    </row>
    <row r="1022" spans="1:24" x14ac:dyDescent="0.5">
      <c r="A1022" s="32"/>
      <c r="B1022" s="297" t="str">
        <f>+IF(E1022=2012,VLOOKUP(D1022,K_navn!$A$2:$C$359,2),"")</f>
        <v/>
      </c>
      <c r="C1022" s="297" t="str">
        <f>+IF(E1022=2012,VLOOKUP(D1022,K_navn!$A$2:$C$359,3),"")</f>
        <v/>
      </c>
      <c r="D1022" s="115">
        <f>+'Ark1'!P2836</f>
        <v>3447</v>
      </c>
      <c r="E1022" s="115">
        <f>+'Ark1'!C2836</f>
        <v>2018</v>
      </c>
      <c r="F1022" s="116">
        <f>+IF('Ark1'!Q2836=0,"",'Ark1'!Q2836)</f>
        <v>1</v>
      </c>
      <c r="G1022" s="116">
        <f>+'Ark1'!R2836</f>
        <v>51</v>
      </c>
      <c r="H1022" s="116">
        <f>+'Ark1'!S2836</f>
        <v>51</v>
      </c>
      <c r="I1022" s="222">
        <f>+IF(G1022=0,"",'Ark1'!AA2836)</f>
        <v>0.20369852618125175</v>
      </c>
      <c r="J1022" s="222">
        <f>+IF(G1022=0,"",'Ark1'!AB2836)</f>
        <v>0.21305131490541737</v>
      </c>
      <c r="K1022" s="114">
        <f>+IF(G1022=0,"",'Ark1'!U2836)</f>
        <v>62.294117647058819</v>
      </c>
      <c r="L1022" s="222">
        <f>+IF(G1022=0,"",'Ark1'!W2836)</f>
        <v>84.011764705882385</v>
      </c>
      <c r="M1022" s="222">
        <f>+IF(G1022=0,"",'Ark1'!X2836)</f>
        <v>11.27399657825903</v>
      </c>
      <c r="N1022" s="114">
        <f>+IF(G1022=0,"",'Ark1'!Y2836)</f>
        <v>2.2948716709565193</v>
      </c>
      <c r="O1022" s="116">
        <f>+IF(G1022=0,"",'Ark1'!Z2836)</f>
        <v>-41.991677871424443</v>
      </c>
      <c r="P1022" s="116">
        <f t="shared" si="15"/>
        <v>51</v>
      </c>
      <c r="Q1022" s="114">
        <f>+IF(G1022=0,"",'Ark1'!T2836)</f>
        <v>16.705882352941178</v>
      </c>
      <c r="R1022" s="222">
        <f>+IF(G1022=0,"",'Ark1'!V2836)</f>
        <v>91.020330125549634</v>
      </c>
      <c r="S1022" s="32"/>
      <c r="T1022" s="35"/>
      <c r="U1022" s="35"/>
      <c r="V1022" s="35"/>
      <c r="W1022" s="35"/>
      <c r="X1022" s="35"/>
    </row>
    <row r="1023" spans="1:24" x14ac:dyDescent="0.5">
      <c r="A1023" s="32"/>
      <c r="B1023" s="297" t="str">
        <f>+IF(E1023=2012,VLOOKUP(D1023,K_navn!$A$2:$C$359,2),"")</f>
        <v/>
      </c>
      <c r="C1023" s="297" t="str">
        <f>+IF(E1023=2012,VLOOKUP(D1023,K_navn!$A$2:$C$359,3),"")</f>
        <v/>
      </c>
      <c r="D1023" s="115">
        <f>+'Ark1'!P2837</f>
        <v>3447</v>
      </c>
      <c r="E1023" s="115">
        <f>+'Ark1'!C2837</f>
        <v>2019</v>
      </c>
      <c r="F1023" s="116">
        <f>+IF('Ark1'!Q2837=0,"",'Ark1'!Q2837)</f>
        <v>1</v>
      </c>
      <c r="G1023" s="116">
        <f>+'Ark1'!R2837</f>
        <v>49</v>
      </c>
      <c r="H1023" s="116">
        <f>+'Ark1'!S2837</f>
        <v>49</v>
      </c>
      <c r="I1023" s="222">
        <f>+IF(G1023=0,"",'Ark1'!AA2837)</f>
        <v>0.24329692154915597</v>
      </c>
      <c r="J1023" s="222">
        <f>+IF(G1023=0,"",'Ark1'!AB2837)</f>
        <v>0.25838039393872059</v>
      </c>
      <c r="K1023" s="114">
        <f>+IF(G1023=0,"",'Ark1'!U2837)</f>
        <v>62.428571428571438</v>
      </c>
      <c r="L1023" s="222">
        <f>+IF(G1023=0,"",'Ark1'!W2837)</f>
        <v>85.316326530612258</v>
      </c>
      <c r="M1023" s="222">
        <f>+IF(G1023=0,"",'Ark1'!X2837)</f>
        <v>13.833578593758885</v>
      </c>
      <c r="N1023" s="114">
        <f>+IF(G1023=0,"",'Ark1'!Y2837)</f>
        <v>2.5634797778465082</v>
      </c>
      <c r="O1023" s="116">
        <f>+IF(G1023=0,"",'Ark1'!Z2837)</f>
        <v>-51.629876480290513</v>
      </c>
      <c r="P1023" s="116">
        <f t="shared" si="15"/>
        <v>49</v>
      </c>
      <c r="Q1023" s="114">
        <f>+IF(G1023=0,"",'Ark1'!T2837)</f>
        <v>16.632653061224485</v>
      </c>
      <c r="R1023" s="222">
        <f>+IF(G1023=0,"",'Ark1'!V2837)</f>
        <v>92.433723218431481</v>
      </c>
      <c r="S1023" s="32"/>
      <c r="T1023" s="35"/>
      <c r="U1023" s="35"/>
      <c r="V1023" s="35"/>
      <c r="W1023" s="35"/>
      <c r="X1023" s="35"/>
    </row>
    <row r="1024" spans="1:24" x14ac:dyDescent="0.5">
      <c r="A1024" s="32"/>
      <c r="B1024" s="297" t="str">
        <f>+IF(E1024=2012,VLOOKUP(D1024,K_navn!$A$2:$C$359,2),"")</f>
        <v/>
      </c>
      <c r="C1024" s="297" t="str">
        <f>+IF(E1024=2012,VLOOKUP(D1024,K_navn!$A$2:$C$359,3),"")</f>
        <v/>
      </c>
      <c r="D1024" s="115">
        <f>+'Ark1'!P2838</f>
        <v>3447</v>
      </c>
      <c r="E1024" s="115">
        <f>+'Ark1'!C2838</f>
        <v>2020</v>
      </c>
      <c r="F1024" s="116">
        <f>+IF('Ark1'!Q2838=0,"",'Ark1'!Q2838)</f>
        <v>1</v>
      </c>
      <c r="G1024" s="116">
        <f>+'Ark1'!R2838</f>
        <v>101</v>
      </c>
      <c r="H1024" s="116">
        <f>+'Ark1'!S2838</f>
        <v>101</v>
      </c>
      <c r="I1024" s="222">
        <f>+IF(G1024=0,"",'Ark1'!AA2838)</f>
        <v>0.48376281252993586</v>
      </c>
      <c r="J1024" s="222">
        <f>+IF(G1024=0,"",'Ark1'!AB2838)</f>
        <v>0.50004206443552579</v>
      </c>
      <c r="K1024" s="114">
        <f>+IF(G1024=0,"",'Ark1'!U2838)</f>
        <v>62.584158415841586</v>
      </c>
      <c r="L1024" s="222">
        <f>+IF(G1024=0,"",'Ark1'!W2838)</f>
        <v>85.39009900990095</v>
      </c>
      <c r="M1024" s="222">
        <f>+IF(G1024=0,"",'Ark1'!X2838)</f>
        <v>11.50376180359121</v>
      </c>
      <c r="N1024" s="114">
        <f>+IF(G1024=0,"",'Ark1'!Y2838)</f>
        <v>1.9764320624996072</v>
      </c>
      <c r="O1024" s="116">
        <f>+IF(G1024=0,"",'Ark1'!Z2838)</f>
        <v>-41.100217251926175</v>
      </c>
      <c r="P1024" s="116">
        <f t="shared" si="15"/>
        <v>101</v>
      </c>
      <c r="Q1024" s="114">
        <f>+IF(G1024=0,"",'Ark1'!T2838)</f>
        <v>16.732673267326735</v>
      </c>
      <c r="R1024" s="222">
        <f>+IF(G1024=0,"",'Ark1'!V2838)</f>
        <v>92.513650064898144</v>
      </c>
      <c r="S1024" s="32"/>
      <c r="T1024" s="35"/>
      <c r="U1024" s="35"/>
      <c r="V1024" s="35"/>
      <c r="W1024" s="35"/>
      <c r="X1024" s="35"/>
    </row>
    <row r="1025" spans="1:24" x14ac:dyDescent="0.5">
      <c r="A1025" s="32"/>
      <c r="B1025" s="297" t="str">
        <f>+IF(E1025=2012,VLOOKUP(D1025,K_navn!$A$2:$C$359,2),"")</f>
        <v/>
      </c>
      <c r="C1025" s="297" t="str">
        <f>+IF(E1025=2012,VLOOKUP(D1025,K_navn!$A$2:$C$359,3),"")</f>
        <v/>
      </c>
      <c r="D1025" s="115">
        <f>+'Ark1'!P2839</f>
        <v>3447</v>
      </c>
      <c r="E1025" s="115">
        <f>+'Ark1'!C2839</f>
        <v>2021</v>
      </c>
      <c r="F1025" s="116">
        <f>+IF('Ark1'!Q2839=0,"",'Ark1'!Q2839)</f>
        <v>1</v>
      </c>
      <c r="G1025" s="116">
        <f>+'Ark1'!R2839</f>
        <v>143</v>
      </c>
      <c r="H1025" s="116">
        <f>+'Ark1'!S2839</f>
        <v>143</v>
      </c>
      <c r="I1025" s="222">
        <f>+IF(G1025=0,"",'Ark1'!AA2839)</f>
        <v>0.54389167807698158</v>
      </c>
      <c r="J1025" s="222">
        <f>+IF(G1025=0,"",'Ark1'!AB2839)</f>
        <v>0.54735532601582682</v>
      </c>
      <c r="K1025" s="114">
        <f>+IF(G1025=0,"",'Ark1'!U2839)</f>
        <v>61.818181818181827</v>
      </c>
      <c r="L1025" s="222">
        <f>+IF(G1025=0,"",'Ark1'!W2839)</f>
        <v>85.393006993007006</v>
      </c>
      <c r="M1025" s="222">
        <f>+IF(G1025=0,"",'Ark1'!X2839)</f>
        <v>6.5494637622769893</v>
      </c>
      <c r="N1025" s="114">
        <f>+IF(G1025=0,"",'Ark1'!Y2839)</f>
        <v>2.1922825976413303</v>
      </c>
      <c r="O1025" s="116">
        <f>+IF(G1025=0,"",'Ark1'!Z2839)</f>
        <v>-43.150565542937152</v>
      </c>
      <c r="P1025" s="116">
        <f t="shared" si="15"/>
        <v>143</v>
      </c>
      <c r="Q1025" s="114">
        <f>+IF(G1025=0,"",'Ark1'!T2839)</f>
        <v>16.58041958041958</v>
      </c>
      <c r="R1025" s="222">
        <f>+IF(G1025=0,"",'Ark1'!V2839)</f>
        <v>92.516800642477747</v>
      </c>
      <c r="S1025" s="32"/>
      <c r="T1025" s="35"/>
      <c r="U1025" s="35"/>
      <c r="V1025" s="35"/>
      <c r="W1025" s="35"/>
      <c r="X1025" s="35"/>
    </row>
    <row r="1026" spans="1:24" x14ac:dyDescent="0.5">
      <c r="A1026" s="32"/>
      <c r="B1026" s="297" t="str">
        <f>+IF(E1026=2012,VLOOKUP(D1026,K_navn!$A$2:$C$359,2),"")</f>
        <v/>
      </c>
      <c r="C1026" s="297" t="str">
        <f>+IF(E1026=2012,VLOOKUP(D1026,K_navn!$A$2:$C$359,3),"")</f>
        <v/>
      </c>
      <c r="D1026" s="115">
        <f>+'Ark1'!P2840</f>
        <v>3447</v>
      </c>
      <c r="E1026" s="115">
        <f>+'Ark1'!C2840</f>
        <v>2022</v>
      </c>
      <c r="F1026" s="116">
        <f>+IF('Ark1'!Q2840=0,"",'Ark1'!Q2840)</f>
        <v>1</v>
      </c>
      <c r="G1026" s="116">
        <f>+'Ark1'!R2840</f>
        <v>233</v>
      </c>
      <c r="H1026" s="116">
        <f>+'Ark1'!S2840</f>
        <v>233</v>
      </c>
      <c r="I1026" s="222">
        <f>+IF(G1026=0,"",'Ark1'!AA2840)</f>
        <v>0.80888734594688416</v>
      </c>
      <c r="J1026" s="222">
        <f>+IF(G1026=0,"",'Ark1'!AB2840)</f>
        <v>0.83454518242919651</v>
      </c>
      <c r="K1026" s="114">
        <f>+IF(G1026=0,"",'Ark1'!U2840)</f>
        <v>61.29613733905579</v>
      </c>
      <c r="L1026" s="222">
        <f>+IF(G1026=0,"",'Ark1'!W2840)</f>
        <v>88.47854077253217</v>
      </c>
      <c r="M1026" s="222">
        <f>+IF(G1026=0,"",'Ark1'!X2840)</f>
        <v>8.1932487396201736</v>
      </c>
      <c r="N1026" s="114">
        <f>+IF(G1026=0,"",'Ark1'!Y2840)</f>
        <v>2.348012147650675</v>
      </c>
      <c r="O1026" s="116">
        <f>+IF(G1026=0,"",'Ark1'!Z2840)</f>
        <v>-36.735064325383775</v>
      </c>
      <c r="P1026" s="116">
        <f t="shared" si="15"/>
        <v>233</v>
      </c>
      <c r="Q1026" s="114">
        <f>+IF(G1026=0,"",'Ark1'!T2840)</f>
        <v>16.330472103004293</v>
      </c>
      <c r="R1026" s="222">
        <f>+IF(G1026=0,"",'Ark1'!V2840)</f>
        <v>95.85974081531117</v>
      </c>
      <c r="S1026" s="32"/>
      <c r="T1026" s="35"/>
      <c r="U1026" s="35"/>
      <c r="V1026" s="35"/>
      <c r="W1026" s="35"/>
      <c r="X1026" s="35"/>
    </row>
    <row r="1027" spans="1:24" x14ac:dyDescent="0.5">
      <c r="A1027" s="32"/>
      <c r="B1027" s="297" t="str">
        <f>+IF(E1027=2012,VLOOKUP(D1027,K_navn!$A$2:$C$359,2),"")</f>
        <v>Nordre Land</v>
      </c>
      <c r="C1027" s="297" t="str">
        <f>+IF(E1027=2012,VLOOKUP(D1027,K_navn!$A$2:$C$359,3),"")</f>
        <v>Innlandet</v>
      </c>
      <c r="D1027" s="115">
        <f>+'Ark1'!P2841</f>
        <v>3448</v>
      </c>
      <c r="E1027" s="115">
        <f>+'Ark1'!C2841</f>
        <v>2012</v>
      </c>
      <c r="F1027" s="116" t="str">
        <f>+IF('Ark1'!Q2841=0,"",'Ark1'!Q2841)</f>
        <v/>
      </c>
      <c r="G1027" s="116">
        <f>+'Ark1'!R2841</f>
        <v>0</v>
      </c>
      <c r="H1027" s="116">
        <f>+'Ark1'!S2841</f>
        <v>0</v>
      </c>
      <c r="I1027" s="222" t="str">
        <f>+IF(G1027=0,"",'Ark1'!AA2841)</f>
        <v/>
      </c>
      <c r="J1027" s="222" t="str">
        <f>+IF(G1027=0,"",'Ark1'!AB2841)</f>
        <v/>
      </c>
      <c r="K1027" s="114" t="str">
        <f>+IF(G1027=0,"",'Ark1'!U2841)</f>
        <v/>
      </c>
      <c r="L1027" s="222" t="str">
        <f>+IF(G1027=0,"",'Ark1'!W2841)</f>
        <v/>
      </c>
      <c r="M1027" s="222" t="str">
        <f>+IF(G1027=0,"",'Ark1'!X2841)</f>
        <v/>
      </c>
      <c r="N1027" s="114" t="str">
        <f>+IF(G1027=0,"",'Ark1'!Y2841)</f>
        <v/>
      </c>
      <c r="O1027" s="116" t="str">
        <f>+IF(G1027=0,"",'Ark1'!Z2841)</f>
        <v/>
      </c>
      <c r="P1027" s="116" t="str">
        <f t="shared" si="15"/>
        <v/>
      </c>
      <c r="Q1027" s="114" t="str">
        <f>+IF(G1027=0,"",'Ark1'!T2841)</f>
        <v/>
      </c>
      <c r="R1027" s="222" t="str">
        <f>+IF(G1027=0,"",'Ark1'!V2841)</f>
        <v/>
      </c>
      <c r="S1027" s="32"/>
      <c r="T1027" s="35"/>
      <c r="U1027" s="35"/>
      <c r="V1027" s="35"/>
      <c r="W1027" s="35"/>
      <c r="X1027" s="35"/>
    </row>
    <row r="1028" spans="1:24" x14ac:dyDescent="0.5">
      <c r="A1028" s="32"/>
      <c r="B1028" s="297" t="str">
        <f>+IF(E1028=2012,VLOOKUP(D1028,K_navn!$A$2:$C$359,2),"")</f>
        <v/>
      </c>
      <c r="C1028" s="297" t="str">
        <f>+IF(E1028=2012,VLOOKUP(D1028,K_navn!$A$2:$C$359,3),"")</f>
        <v/>
      </c>
      <c r="D1028" s="115">
        <f>+'Ark1'!P2842</f>
        <v>3448</v>
      </c>
      <c r="E1028" s="115">
        <f>+'Ark1'!C2842</f>
        <v>2013</v>
      </c>
      <c r="F1028" s="116" t="str">
        <f>+IF('Ark1'!Q2842=0,"",'Ark1'!Q2842)</f>
        <v/>
      </c>
      <c r="G1028" s="116">
        <f>+'Ark1'!R2842</f>
        <v>0</v>
      </c>
      <c r="H1028" s="116">
        <f>+'Ark1'!S2842</f>
        <v>0</v>
      </c>
      <c r="I1028" s="222" t="str">
        <f>+IF(G1028=0,"",'Ark1'!AA2842)</f>
        <v/>
      </c>
      <c r="J1028" s="222" t="str">
        <f>+IF(G1028=0,"",'Ark1'!AB2842)</f>
        <v/>
      </c>
      <c r="K1028" s="114" t="str">
        <f>+IF(G1028=0,"",'Ark1'!U2842)</f>
        <v/>
      </c>
      <c r="L1028" s="222" t="str">
        <f>+IF(G1028=0,"",'Ark1'!W2842)</f>
        <v/>
      </c>
      <c r="M1028" s="222" t="str">
        <f>+IF(G1028=0,"",'Ark1'!X2842)</f>
        <v/>
      </c>
      <c r="N1028" s="114" t="str">
        <f>+IF(G1028=0,"",'Ark1'!Y2842)</f>
        <v/>
      </c>
      <c r="O1028" s="116" t="str">
        <f>+IF(G1028=0,"",'Ark1'!Z2842)</f>
        <v/>
      </c>
      <c r="P1028" s="116" t="str">
        <f t="shared" si="15"/>
        <v/>
      </c>
      <c r="Q1028" s="114" t="str">
        <f>+IF(G1028=0,"",'Ark1'!T2842)</f>
        <v/>
      </c>
      <c r="R1028" s="222" t="str">
        <f>+IF(G1028=0,"",'Ark1'!V2842)</f>
        <v/>
      </c>
      <c r="S1028" s="32"/>
      <c r="T1028" s="35"/>
      <c r="U1028" s="35"/>
      <c r="V1028" s="35"/>
      <c r="W1028" s="35"/>
      <c r="X1028" s="35"/>
    </row>
    <row r="1029" spans="1:24" x14ac:dyDescent="0.5">
      <c r="A1029" s="32"/>
      <c r="B1029" s="297" t="str">
        <f>+IF(E1029=2012,VLOOKUP(D1029,K_navn!$A$2:$C$359,2),"")</f>
        <v/>
      </c>
      <c r="C1029" s="297" t="str">
        <f>+IF(E1029=2012,VLOOKUP(D1029,K_navn!$A$2:$C$359,3),"")</f>
        <v/>
      </c>
      <c r="D1029" s="115">
        <f>+'Ark1'!P2843</f>
        <v>3448</v>
      </c>
      <c r="E1029" s="115">
        <f>+'Ark1'!C2843</f>
        <v>2014</v>
      </c>
      <c r="F1029" s="116" t="str">
        <f>+IF('Ark1'!Q2843=0,"",'Ark1'!Q2843)</f>
        <v/>
      </c>
      <c r="G1029" s="116">
        <f>+'Ark1'!R2843</f>
        <v>0</v>
      </c>
      <c r="H1029" s="116">
        <f>+'Ark1'!S2843</f>
        <v>0</v>
      </c>
      <c r="I1029" s="222" t="str">
        <f>+IF(G1029=0,"",'Ark1'!AA2843)</f>
        <v/>
      </c>
      <c r="J1029" s="222" t="str">
        <f>+IF(G1029=0,"",'Ark1'!AB2843)</f>
        <v/>
      </c>
      <c r="K1029" s="114" t="str">
        <f>+IF(G1029=0,"",'Ark1'!U2843)</f>
        <v/>
      </c>
      <c r="L1029" s="222" t="str">
        <f>+IF(G1029=0,"",'Ark1'!W2843)</f>
        <v/>
      </c>
      <c r="M1029" s="222" t="str">
        <f>+IF(G1029=0,"",'Ark1'!X2843)</f>
        <v/>
      </c>
      <c r="N1029" s="114" t="str">
        <f>+IF(G1029=0,"",'Ark1'!Y2843)</f>
        <v/>
      </c>
      <c r="O1029" s="116" t="str">
        <f>+IF(G1029=0,"",'Ark1'!Z2843)</f>
        <v/>
      </c>
      <c r="P1029" s="116" t="str">
        <f t="shared" si="15"/>
        <v/>
      </c>
      <c r="Q1029" s="114" t="str">
        <f>+IF(G1029=0,"",'Ark1'!T2843)</f>
        <v/>
      </c>
      <c r="R1029" s="222" t="str">
        <f>+IF(G1029=0,"",'Ark1'!V2843)</f>
        <v/>
      </c>
      <c r="S1029" s="32"/>
      <c r="T1029" s="35"/>
      <c r="U1029" s="35"/>
      <c r="V1029" s="35"/>
      <c r="W1029" s="35"/>
      <c r="X1029" s="35"/>
    </row>
    <row r="1030" spans="1:24" x14ac:dyDescent="0.5">
      <c r="A1030" s="32"/>
      <c r="B1030" s="297" t="str">
        <f>+IF(E1030=2012,VLOOKUP(D1030,K_navn!$A$2:$C$359,2),"")</f>
        <v/>
      </c>
      <c r="C1030" s="297" t="str">
        <f>+IF(E1030=2012,VLOOKUP(D1030,K_navn!$A$2:$C$359,3),"")</f>
        <v/>
      </c>
      <c r="D1030" s="115">
        <f>+'Ark1'!P2844</f>
        <v>3448</v>
      </c>
      <c r="E1030" s="115">
        <f>+'Ark1'!C2844</f>
        <v>2015</v>
      </c>
      <c r="F1030" s="116" t="str">
        <f>+IF('Ark1'!Q2844=0,"",'Ark1'!Q2844)</f>
        <v/>
      </c>
      <c r="G1030" s="116">
        <f>+'Ark1'!R2844</f>
        <v>0</v>
      </c>
      <c r="H1030" s="116">
        <f>+'Ark1'!S2844</f>
        <v>0</v>
      </c>
      <c r="I1030" s="222" t="str">
        <f>+IF(G1030=0,"",'Ark1'!AA2844)</f>
        <v/>
      </c>
      <c r="J1030" s="222" t="str">
        <f>+IF(G1030=0,"",'Ark1'!AB2844)</f>
        <v/>
      </c>
      <c r="K1030" s="114" t="str">
        <f>+IF(G1030=0,"",'Ark1'!U2844)</f>
        <v/>
      </c>
      <c r="L1030" s="222" t="str">
        <f>+IF(G1030=0,"",'Ark1'!W2844)</f>
        <v/>
      </c>
      <c r="M1030" s="222" t="str">
        <f>+IF(G1030=0,"",'Ark1'!X2844)</f>
        <v/>
      </c>
      <c r="N1030" s="114" t="str">
        <f>+IF(G1030=0,"",'Ark1'!Y2844)</f>
        <v/>
      </c>
      <c r="O1030" s="116" t="str">
        <f>+IF(G1030=0,"",'Ark1'!Z2844)</f>
        <v/>
      </c>
      <c r="P1030" s="116" t="str">
        <f t="shared" si="15"/>
        <v/>
      </c>
      <c r="Q1030" s="114" t="str">
        <f>+IF(G1030=0,"",'Ark1'!T2844)</f>
        <v/>
      </c>
      <c r="R1030" s="222" t="str">
        <f>+IF(G1030=0,"",'Ark1'!V2844)</f>
        <v/>
      </c>
      <c r="S1030" s="32"/>
      <c r="T1030" s="35"/>
      <c r="U1030" s="35"/>
      <c r="V1030" s="35"/>
      <c r="W1030" s="35"/>
      <c r="X1030" s="35"/>
    </row>
    <row r="1031" spans="1:24" x14ac:dyDescent="0.5">
      <c r="A1031" s="32"/>
      <c r="B1031" s="297" t="str">
        <f>+IF(E1031=2012,VLOOKUP(D1031,K_navn!$A$2:$C$359,2),"")</f>
        <v/>
      </c>
      <c r="C1031" s="297" t="str">
        <f>+IF(E1031=2012,VLOOKUP(D1031,K_navn!$A$2:$C$359,3),"")</f>
        <v/>
      </c>
      <c r="D1031" s="115">
        <f>+'Ark1'!P2845</f>
        <v>3448</v>
      </c>
      <c r="E1031" s="115">
        <f>+'Ark1'!C2845</f>
        <v>2016</v>
      </c>
      <c r="F1031" s="116" t="str">
        <f>+IF('Ark1'!Q2845=0,"",'Ark1'!Q2845)</f>
        <v/>
      </c>
      <c r="G1031" s="116">
        <f>+'Ark1'!R2845</f>
        <v>0</v>
      </c>
      <c r="H1031" s="116">
        <f>+'Ark1'!S2845</f>
        <v>0</v>
      </c>
      <c r="I1031" s="222" t="str">
        <f>+IF(G1031=0,"",'Ark1'!AA2845)</f>
        <v/>
      </c>
      <c r="J1031" s="222" t="str">
        <f>+IF(G1031=0,"",'Ark1'!AB2845)</f>
        <v/>
      </c>
      <c r="K1031" s="114" t="str">
        <f>+IF(G1031=0,"",'Ark1'!U2845)</f>
        <v/>
      </c>
      <c r="L1031" s="222" t="str">
        <f>+IF(G1031=0,"",'Ark1'!W2845)</f>
        <v/>
      </c>
      <c r="M1031" s="222" t="str">
        <f>+IF(G1031=0,"",'Ark1'!X2845)</f>
        <v/>
      </c>
      <c r="N1031" s="114" t="str">
        <f>+IF(G1031=0,"",'Ark1'!Y2845)</f>
        <v/>
      </c>
      <c r="O1031" s="116" t="str">
        <f>+IF(G1031=0,"",'Ark1'!Z2845)</f>
        <v/>
      </c>
      <c r="P1031" s="116" t="str">
        <f t="shared" si="15"/>
        <v/>
      </c>
      <c r="Q1031" s="114" t="str">
        <f>+IF(G1031=0,"",'Ark1'!T2845)</f>
        <v/>
      </c>
      <c r="R1031" s="222" t="str">
        <f>+IF(G1031=0,"",'Ark1'!V2845)</f>
        <v/>
      </c>
      <c r="S1031" s="32"/>
      <c r="T1031" s="35"/>
      <c r="U1031" s="35"/>
      <c r="V1031" s="35"/>
      <c r="W1031" s="35"/>
      <c r="X1031" s="35"/>
    </row>
    <row r="1032" spans="1:24" x14ac:dyDescent="0.5">
      <c r="A1032" s="32"/>
      <c r="B1032" s="297" t="str">
        <f>+IF(E1032=2012,VLOOKUP(D1032,K_navn!$A$2:$C$359,2),"")</f>
        <v/>
      </c>
      <c r="C1032" s="297" t="str">
        <f>+IF(E1032=2012,VLOOKUP(D1032,K_navn!$A$2:$C$359,3),"")</f>
        <v/>
      </c>
      <c r="D1032" s="115">
        <f>+'Ark1'!P2846</f>
        <v>3448</v>
      </c>
      <c r="E1032" s="115">
        <f>+'Ark1'!C2846</f>
        <v>2017</v>
      </c>
      <c r="F1032" s="116" t="str">
        <f>+IF('Ark1'!Q2846=0,"",'Ark1'!Q2846)</f>
        <v/>
      </c>
      <c r="G1032" s="116">
        <f>+'Ark1'!R2846</f>
        <v>0</v>
      </c>
      <c r="H1032" s="116">
        <f>+'Ark1'!S2846</f>
        <v>0</v>
      </c>
      <c r="I1032" s="222" t="str">
        <f>+IF(G1032=0,"",'Ark1'!AA2846)</f>
        <v/>
      </c>
      <c r="J1032" s="222" t="str">
        <f>+IF(G1032=0,"",'Ark1'!AB2846)</f>
        <v/>
      </c>
      <c r="K1032" s="114" t="str">
        <f>+IF(G1032=0,"",'Ark1'!U2846)</f>
        <v/>
      </c>
      <c r="L1032" s="222" t="str">
        <f>+IF(G1032=0,"",'Ark1'!W2846)</f>
        <v/>
      </c>
      <c r="M1032" s="222" t="str">
        <f>+IF(G1032=0,"",'Ark1'!X2846)</f>
        <v/>
      </c>
      <c r="N1032" s="114" t="str">
        <f>+IF(G1032=0,"",'Ark1'!Y2846)</f>
        <v/>
      </c>
      <c r="O1032" s="116" t="str">
        <f>+IF(G1032=0,"",'Ark1'!Z2846)</f>
        <v/>
      </c>
      <c r="P1032" s="116" t="str">
        <f t="shared" si="15"/>
        <v/>
      </c>
      <c r="Q1032" s="114" t="str">
        <f>+IF(G1032=0,"",'Ark1'!T2846)</f>
        <v/>
      </c>
      <c r="R1032" s="222" t="str">
        <f>+IF(G1032=0,"",'Ark1'!V2846)</f>
        <v/>
      </c>
      <c r="S1032" s="32"/>
      <c r="T1032" s="35"/>
      <c r="U1032" s="35"/>
      <c r="V1032" s="35"/>
      <c r="W1032" s="35"/>
      <c r="X1032" s="35"/>
    </row>
    <row r="1033" spans="1:24" x14ac:dyDescent="0.5">
      <c r="A1033" s="32"/>
      <c r="B1033" s="297" t="str">
        <f>+IF(E1033=2012,VLOOKUP(D1033,K_navn!$A$2:$C$359,2),"")</f>
        <v/>
      </c>
      <c r="C1033" s="297" t="str">
        <f>+IF(E1033=2012,VLOOKUP(D1033,K_navn!$A$2:$C$359,3),"")</f>
        <v/>
      </c>
      <c r="D1033" s="115">
        <f>+'Ark1'!P2847</f>
        <v>3448</v>
      </c>
      <c r="E1033" s="115">
        <f>+'Ark1'!C2847</f>
        <v>2018</v>
      </c>
      <c r="F1033" s="116" t="str">
        <f>+IF('Ark1'!Q2847=0,"",'Ark1'!Q2847)</f>
        <v/>
      </c>
      <c r="G1033" s="116">
        <f>+'Ark1'!R2847</f>
        <v>0</v>
      </c>
      <c r="H1033" s="116">
        <f>+'Ark1'!S2847</f>
        <v>0</v>
      </c>
      <c r="I1033" s="222" t="str">
        <f>+IF(G1033=0,"",'Ark1'!AA2847)</f>
        <v/>
      </c>
      <c r="J1033" s="222" t="str">
        <f>+IF(G1033=0,"",'Ark1'!AB2847)</f>
        <v/>
      </c>
      <c r="K1033" s="114" t="str">
        <f>+IF(G1033=0,"",'Ark1'!U2847)</f>
        <v/>
      </c>
      <c r="L1033" s="222" t="str">
        <f>+IF(G1033=0,"",'Ark1'!W2847)</f>
        <v/>
      </c>
      <c r="M1033" s="222" t="str">
        <f>+IF(G1033=0,"",'Ark1'!X2847)</f>
        <v/>
      </c>
      <c r="N1033" s="114" t="str">
        <f>+IF(G1033=0,"",'Ark1'!Y2847)</f>
        <v/>
      </c>
      <c r="O1033" s="116" t="str">
        <f>+IF(G1033=0,"",'Ark1'!Z2847)</f>
        <v/>
      </c>
      <c r="P1033" s="116" t="str">
        <f t="shared" si="15"/>
        <v/>
      </c>
      <c r="Q1033" s="114" t="str">
        <f>+IF(G1033=0,"",'Ark1'!T2847)</f>
        <v/>
      </c>
      <c r="R1033" s="222" t="str">
        <f>+IF(G1033=0,"",'Ark1'!V2847)</f>
        <v/>
      </c>
      <c r="S1033" s="32"/>
      <c r="T1033" s="35"/>
      <c r="U1033" s="35"/>
      <c r="V1033" s="35"/>
      <c r="W1033" s="35"/>
      <c r="X1033" s="35"/>
    </row>
    <row r="1034" spans="1:24" x14ac:dyDescent="0.5">
      <c r="A1034" s="32"/>
      <c r="B1034" s="297" t="str">
        <f>+IF(E1034=2012,VLOOKUP(D1034,K_navn!$A$2:$C$359,2),"")</f>
        <v/>
      </c>
      <c r="C1034" s="297" t="str">
        <f>+IF(E1034=2012,VLOOKUP(D1034,K_navn!$A$2:$C$359,3),"")</f>
        <v/>
      </c>
      <c r="D1034" s="115">
        <f>+'Ark1'!P2848</f>
        <v>3448</v>
      </c>
      <c r="E1034" s="115">
        <f>+'Ark1'!C2848</f>
        <v>2019</v>
      </c>
      <c r="F1034" s="116" t="str">
        <f>+IF('Ark1'!Q2848=0,"",'Ark1'!Q2848)</f>
        <v/>
      </c>
      <c r="G1034" s="116">
        <f>+'Ark1'!R2848</f>
        <v>0</v>
      </c>
      <c r="H1034" s="116">
        <f>+'Ark1'!S2848</f>
        <v>0</v>
      </c>
      <c r="I1034" s="222" t="str">
        <f>+IF(G1034=0,"",'Ark1'!AA2848)</f>
        <v/>
      </c>
      <c r="J1034" s="222" t="str">
        <f>+IF(G1034=0,"",'Ark1'!AB2848)</f>
        <v/>
      </c>
      <c r="K1034" s="114" t="str">
        <f>+IF(G1034=0,"",'Ark1'!U2848)</f>
        <v/>
      </c>
      <c r="L1034" s="222" t="str">
        <f>+IF(G1034=0,"",'Ark1'!W2848)</f>
        <v/>
      </c>
      <c r="M1034" s="222" t="str">
        <f>+IF(G1034=0,"",'Ark1'!X2848)</f>
        <v/>
      </c>
      <c r="N1034" s="114" t="str">
        <f>+IF(G1034=0,"",'Ark1'!Y2848)</f>
        <v/>
      </c>
      <c r="O1034" s="116" t="str">
        <f>+IF(G1034=0,"",'Ark1'!Z2848)</f>
        <v/>
      </c>
      <c r="P1034" s="116" t="str">
        <f t="shared" si="15"/>
        <v/>
      </c>
      <c r="Q1034" s="114" t="str">
        <f>+IF(G1034=0,"",'Ark1'!T2848)</f>
        <v/>
      </c>
      <c r="R1034" s="222" t="str">
        <f>+IF(G1034=0,"",'Ark1'!V2848)</f>
        <v/>
      </c>
      <c r="S1034" s="32"/>
      <c r="T1034" s="35"/>
      <c r="U1034" s="35"/>
      <c r="V1034" s="35"/>
      <c r="W1034" s="35"/>
      <c r="X1034" s="35"/>
    </row>
    <row r="1035" spans="1:24" x14ac:dyDescent="0.5">
      <c r="A1035" s="32"/>
      <c r="B1035" s="297" t="str">
        <f>+IF(E1035=2012,VLOOKUP(D1035,K_navn!$A$2:$C$359,2),"")</f>
        <v/>
      </c>
      <c r="C1035" s="297" t="str">
        <f>+IF(E1035=2012,VLOOKUP(D1035,K_navn!$A$2:$C$359,3),"")</f>
        <v/>
      </c>
      <c r="D1035" s="115">
        <f>+'Ark1'!P2849</f>
        <v>3448</v>
      </c>
      <c r="E1035" s="115">
        <f>+'Ark1'!C2849</f>
        <v>2020</v>
      </c>
      <c r="F1035" s="116" t="str">
        <f>+IF('Ark1'!Q2849=0,"",'Ark1'!Q2849)</f>
        <v/>
      </c>
      <c r="G1035" s="116">
        <f>+'Ark1'!R2849</f>
        <v>0</v>
      </c>
      <c r="H1035" s="116">
        <f>+'Ark1'!S2849</f>
        <v>0</v>
      </c>
      <c r="I1035" s="222" t="str">
        <f>+IF(G1035=0,"",'Ark1'!AA2849)</f>
        <v/>
      </c>
      <c r="J1035" s="222" t="str">
        <f>+IF(G1035=0,"",'Ark1'!AB2849)</f>
        <v/>
      </c>
      <c r="K1035" s="114" t="str">
        <f>+IF(G1035=0,"",'Ark1'!U2849)</f>
        <v/>
      </c>
      <c r="L1035" s="222" t="str">
        <f>+IF(G1035=0,"",'Ark1'!W2849)</f>
        <v/>
      </c>
      <c r="M1035" s="222" t="str">
        <f>+IF(G1035=0,"",'Ark1'!X2849)</f>
        <v/>
      </c>
      <c r="N1035" s="114" t="str">
        <f>+IF(G1035=0,"",'Ark1'!Y2849)</f>
        <v/>
      </c>
      <c r="O1035" s="116" t="str">
        <f>+IF(G1035=0,"",'Ark1'!Z2849)</f>
        <v/>
      </c>
      <c r="P1035" s="116" t="str">
        <f t="shared" si="15"/>
        <v/>
      </c>
      <c r="Q1035" s="114" t="str">
        <f>+IF(G1035=0,"",'Ark1'!T2849)</f>
        <v/>
      </c>
      <c r="R1035" s="222" t="str">
        <f>+IF(G1035=0,"",'Ark1'!V2849)</f>
        <v/>
      </c>
      <c r="S1035" s="32"/>
      <c r="T1035" s="35"/>
      <c r="U1035" s="35"/>
      <c r="V1035" s="35"/>
      <c r="W1035" s="35"/>
      <c r="X1035" s="35"/>
    </row>
    <row r="1036" spans="1:24" x14ac:dyDescent="0.5">
      <c r="A1036" s="32"/>
      <c r="B1036" s="297" t="str">
        <f>+IF(E1036=2012,VLOOKUP(D1036,K_navn!$A$2:$C$359,2),"")</f>
        <v/>
      </c>
      <c r="C1036" s="297" t="str">
        <f>+IF(E1036=2012,VLOOKUP(D1036,K_navn!$A$2:$C$359,3),"")</f>
        <v/>
      </c>
      <c r="D1036" s="115">
        <f>+'Ark1'!P2850</f>
        <v>3448</v>
      </c>
      <c r="E1036" s="115">
        <f>+'Ark1'!C2850</f>
        <v>2021</v>
      </c>
      <c r="F1036" s="116" t="str">
        <f>+IF('Ark1'!Q2850=0,"",'Ark1'!Q2850)</f>
        <v/>
      </c>
      <c r="G1036" s="116">
        <f>+'Ark1'!R2850</f>
        <v>0</v>
      </c>
      <c r="H1036" s="116">
        <f>+'Ark1'!S2850</f>
        <v>0</v>
      </c>
      <c r="I1036" s="222" t="str">
        <f>+IF(G1036=0,"",'Ark1'!AA2850)</f>
        <v/>
      </c>
      <c r="J1036" s="222" t="str">
        <f>+IF(G1036=0,"",'Ark1'!AB2850)</f>
        <v/>
      </c>
      <c r="K1036" s="114" t="str">
        <f>+IF(G1036=0,"",'Ark1'!U2850)</f>
        <v/>
      </c>
      <c r="L1036" s="222" t="str">
        <f>+IF(G1036=0,"",'Ark1'!W2850)</f>
        <v/>
      </c>
      <c r="M1036" s="222" t="str">
        <f>+IF(G1036=0,"",'Ark1'!X2850)</f>
        <v/>
      </c>
      <c r="N1036" s="114" t="str">
        <f>+IF(G1036=0,"",'Ark1'!Y2850)</f>
        <v/>
      </c>
      <c r="O1036" s="116" t="str">
        <f>+IF(G1036=0,"",'Ark1'!Z2850)</f>
        <v/>
      </c>
      <c r="P1036" s="116" t="str">
        <f t="shared" si="15"/>
        <v/>
      </c>
      <c r="Q1036" s="114" t="str">
        <f>+IF(G1036=0,"",'Ark1'!T2850)</f>
        <v/>
      </c>
      <c r="R1036" s="222" t="str">
        <f>+IF(G1036=0,"",'Ark1'!V2850)</f>
        <v/>
      </c>
      <c r="S1036" s="32"/>
      <c r="T1036" s="35"/>
      <c r="U1036" s="35"/>
      <c r="V1036" s="35"/>
      <c r="W1036" s="35"/>
      <c r="X1036" s="35"/>
    </row>
    <row r="1037" spans="1:24" x14ac:dyDescent="0.5">
      <c r="A1037" s="32"/>
      <c r="B1037" s="297" t="str">
        <f>+IF(E1037=2012,VLOOKUP(D1037,K_navn!$A$2:$C$359,2),"")</f>
        <v/>
      </c>
      <c r="C1037" s="297" t="str">
        <f>+IF(E1037=2012,VLOOKUP(D1037,K_navn!$A$2:$C$359,3),"")</f>
        <v/>
      </c>
      <c r="D1037" s="115">
        <f>+'Ark1'!P2851</f>
        <v>3448</v>
      </c>
      <c r="E1037" s="115">
        <f>+'Ark1'!C2851</f>
        <v>2022</v>
      </c>
      <c r="F1037" s="116" t="str">
        <f>+IF('Ark1'!Q2851=0,"",'Ark1'!Q2851)</f>
        <v/>
      </c>
      <c r="G1037" s="116">
        <f>+'Ark1'!R2851</f>
        <v>0</v>
      </c>
      <c r="H1037" s="116">
        <f>+'Ark1'!S2851</f>
        <v>0</v>
      </c>
      <c r="I1037" s="222" t="str">
        <f>+IF(G1037=0,"",'Ark1'!AA2851)</f>
        <v/>
      </c>
      <c r="J1037" s="222" t="str">
        <f>+IF(G1037=0,"",'Ark1'!AB2851)</f>
        <v/>
      </c>
      <c r="K1037" s="114" t="str">
        <f>+IF(G1037=0,"",'Ark1'!U2851)</f>
        <v/>
      </c>
      <c r="L1037" s="222" t="str">
        <f>+IF(G1037=0,"",'Ark1'!W2851)</f>
        <v/>
      </c>
      <c r="M1037" s="222" t="str">
        <f>+IF(G1037=0,"",'Ark1'!X2851)</f>
        <v/>
      </c>
      <c r="N1037" s="114" t="str">
        <f>+IF(G1037=0,"",'Ark1'!Y2851)</f>
        <v/>
      </c>
      <c r="O1037" s="116" t="str">
        <f>+IF(G1037=0,"",'Ark1'!Z2851)</f>
        <v/>
      </c>
      <c r="P1037" s="116" t="str">
        <f t="shared" si="15"/>
        <v/>
      </c>
      <c r="Q1037" s="114" t="str">
        <f>+IF(G1037=0,"",'Ark1'!T2851)</f>
        <v/>
      </c>
      <c r="R1037" s="222" t="str">
        <f>+IF(G1037=0,"",'Ark1'!V2851)</f>
        <v/>
      </c>
      <c r="S1037" s="32"/>
      <c r="T1037" s="35"/>
      <c r="U1037" s="35"/>
      <c r="V1037" s="35"/>
      <c r="W1037" s="35"/>
      <c r="X1037" s="35"/>
    </row>
    <row r="1038" spans="1:24" x14ac:dyDescent="0.5">
      <c r="A1038" s="32"/>
      <c r="B1038" s="297" t="str">
        <f>+IF(E1038=2012,VLOOKUP(D1038,K_navn!$A$2:$C$359,2),"")</f>
        <v>Sør-Aurdal</v>
      </c>
      <c r="C1038" s="297" t="str">
        <f>+IF(E1038=2012,VLOOKUP(D1038,K_navn!$A$2:$C$359,3),"")</f>
        <v>Innlandet</v>
      </c>
      <c r="D1038" s="115">
        <f>+'Ark1'!P2852</f>
        <v>3449</v>
      </c>
      <c r="E1038" s="115">
        <f>+'Ark1'!C2852</f>
        <v>2012</v>
      </c>
      <c r="F1038" s="116" t="str">
        <f>+IF('Ark1'!Q2852=0,"",'Ark1'!Q2852)</f>
        <v/>
      </c>
      <c r="G1038" s="116">
        <f>+'Ark1'!R2852</f>
        <v>0</v>
      </c>
      <c r="H1038" s="116">
        <f>+'Ark1'!S2852</f>
        <v>0</v>
      </c>
      <c r="I1038" s="222" t="str">
        <f>+IF(G1038=0,"",'Ark1'!AA2852)</f>
        <v/>
      </c>
      <c r="J1038" s="222" t="str">
        <f>+IF(G1038=0,"",'Ark1'!AB2852)</f>
        <v/>
      </c>
      <c r="K1038" s="114" t="str">
        <f>+IF(G1038=0,"",'Ark1'!U2852)</f>
        <v/>
      </c>
      <c r="L1038" s="222" t="str">
        <f>+IF(G1038=0,"",'Ark1'!W2852)</f>
        <v/>
      </c>
      <c r="M1038" s="222" t="str">
        <f>+IF(G1038=0,"",'Ark1'!X2852)</f>
        <v/>
      </c>
      <c r="N1038" s="114" t="str">
        <f>+IF(G1038=0,"",'Ark1'!Y2852)</f>
        <v/>
      </c>
      <c r="O1038" s="116" t="str">
        <f>+IF(G1038=0,"",'Ark1'!Z2852)</f>
        <v/>
      </c>
      <c r="P1038" s="116" t="str">
        <f t="shared" si="15"/>
        <v/>
      </c>
      <c r="Q1038" s="114" t="str">
        <f>+IF(G1038=0,"",'Ark1'!T2852)</f>
        <v/>
      </c>
      <c r="R1038" s="222" t="str">
        <f>+IF(G1038=0,"",'Ark1'!V2852)</f>
        <v/>
      </c>
      <c r="S1038" s="32"/>
      <c r="T1038" s="35"/>
      <c r="U1038" s="35"/>
      <c r="V1038" s="35"/>
      <c r="W1038" s="35"/>
      <c r="X1038" s="35"/>
    </row>
    <row r="1039" spans="1:24" x14ac:dyDescent="0.5">
      <c r="A1039" s="32"/>
      <c r="B1039" s="297" t="str">
        <f>+IF(E1039=2012,VLOOKUP(D1039,K_navn!$A$2:$C$359,2),"")</f>
        <v/>
      </c>
      <c r="C1039" s="297" t="str">
        <f>+IF(E1039=2012,VLOOKUP(D1039,K_navn!$A$2:$C$359,3),"")</f>
        <v/>
      </c>
      <c r="D1039" s="115">
        <f>+'Ark1'!P2853</f>
        <v>3449</v>
      </c>
      <c r="E1039" s="115">
        <f>+'Ark1'!C2853</f>
        <v>2013</v>
      </c>
      <c r="F1039" s="116" t="str">
        <f>+IF('Ark1'!Q2853=0,"",'Ark1'!Q2853)</f>
        <v/>
      </c>
      <c r="G1039" s="116">
        <f>+'Ark1'!R2853</f>
        <v>0</v>
      </c>
      <c r="H1039" s="116">
        <f>+'Ark1'!S2853</f>
        <v>0</v>
      </c>
      <c r="I1039" s="222" t="str">
        <f>+IF(G1039=0,"",'Ark1'!AA2853)</f>
        <v/>
      </c>
      <c r="J1039" s="222" t="str">
        <f>+IF(G1039=0,"",'Ark1'!AB2853)</f>
        <v/>
      </c>
      <c r="K1039" s="114" t="str">
        <f>+IF(G1039=0,"",'Ark1'!U2853)</f>
        <v/>
      </c>
      <c r="L1039" s="222" t="str">
        <f>+IF(G1039=0,"",'Ark1'!W2853)</f>
        <v/>
      </c>
      <c r="M1039" s="222" t="str">
        <f>+IF(G1039=0,"",'Ark1'!X2853)</f>
        <v/>
      </c>
      <c r="N1039" s="114" t="str">
        <f>+IF(G1039=0,"",'Ark1'!Y2853)</f>
        <v/>
      </c>
      <c r="O1039" s="116" t="str">
        <f>+IF(G1039=0,"",'Ark1'!Z2853)</f>
        <v/>
      </c>
      <c r="P1039" s="116" t="str">
        <f t="shared" si="15"/>
        <v/>
      </c>
      <c r="Q1039" s="114" t="str">
        <f>+IF(G1039=0,"",'Ark1'!T2853)</f>
        <v/>
      </c>
      <c r="R1039" s="222" t="str">
        <f>+IF(G1039=0,"",'Ark1'!V2853)</f>
        <v/>
      </c>
      <c r="S1039" s="32"/>
      <c r="T1039" s="35"/>
      <c r="U1039" s="35"/>
      <c r="V1039" s="35"/>
      <c r="W1039" s="35"/>
      <c r="X1039" s="35"/>
    </row>
    <row r="1040" spans="1:24" x14ac:dyDescent="0.5">
      <c r="A1040" s="32"/>
      <c r="B1040" s="297" t="str">
        <f>+IF(E1040=2012,VLOOKUP(D1040,K_navn!$A$2:$C$359,2),"")</f>
        <v/>
      </c>
      <c r="C1040" s="297" t="str">
        <f>+IF(E1040=2012,VLOOKUP(D1040,K_navn!$A$2:$C$359,3),"")</f>
        <v/>
      </c>
      <c r="D1040" s="115">
        <f>+'Ark1'!P2854</f>
        <v>3449</v>
      </c>
      <c r="E1040" s="115">
        <f>+'Ark1'!C2854</f>
        <v>2014</v>
      </c>
      <c r="F1040" s="116" t="str">
        <f>+IF('Ark1'!Q2854=0,"",'Ark1'!Q2854)</f>
        <v/>
      </c>
      <c r="G1040" s="116">
        <f>+'Ark1'!R2854</f>
        <v>0</v>
      </c>
      <c r="H1040" s="116">
        <f>+'Ark1'!S2854</f>
        <v>0</v>
      </c>
      <c r="I1040" s="222" t="str">
        <f>+IF(G1040=0,"",'Ark1'!AA2854)</f>
        <v/>
      </c>
      <c r="J1040" s="222" t="str">
        <f>+IF(G1040=0,"",'Ark1'!AB2854)</f>
        <v/>
      </c>
      <c r="K1040" s="114" t="str">
        <f>+IF(G1040=0,"",'Ark1'!U2854)</f>
        <v/>
      </c>
      <c r="L1040" s="222" t="str">
        <f>+IF(G1040=0,"",'Ark1'!W2854)</f>
        <v/>
      </c>
      <c r="M1040" s="222" t="str">
        <f>+IF(G1040=0,"",'Ark1'!X2854)</f>
        <v/>
      </c>
      <c r="N1040" s="114" t="str">
        <f>+IF(G1040=0,"",'Ark1'!Y2854)</f>
        <v/>
      </c>
      <c r="O1040" s="116" t="str">
        <f>+IF(G1040=0,"",'Ark1'!Z2854)</f>
        <v/>
      </c>
      <c r="P1040" s="116" t="str">
        <f t="shared" si="15"/>
        <v/>
      </c>
      <c r="Q1040" s="114" t="str">
        <f>+IF(G1040=0,"",'Ark1'!T2854)</f>
        <v/>
      </c>
      <c r="R1040" s="222" t="str">
        <f>+IF(G1040=0,"",'Ark1'!V2854)</f>
        <v/>
      </c>
      <c r="S1040" s="32"/>
      <c r="T1040" s="35"/>
      <c r="U1040" s="35"/>
      <c r="V1040" s="35"/>
      <c r="W1040" s="35"/>
      <c r="X1040" s="35"/>
    </row>
    <row r="1041" spans="1:24" x14ac:dyDescent="0.5">
      <c r="A1041" s="32"/>
      <c r="B1041" s="297" t="str">
        <f>+IF(E1041=2012,VLOOKUP(D1041,K_navn!$A$2:$C$359,2),"")</f>
        <v/>
      </c>
      <c r="C1041" s="297" t="str">
        <f>+IF(E1041=2012,VLOOKUP(D1041,K_navn!$A$2:$C$359,3),"")</f>
        <v/>
      </c>
      <c r="D1041" s="115">
        <f>+'Ark1'!P2855</f>
        <v>3449</v>
      </c>
      <c r="E1041" s="115">
        <f>+'Ark1'!C2855</f>
        <v>2015</v>
      </c>
      <c r="F1041" s="116" t="str">
        <f>+IF('Ark1'!Q2855=0,"",'Ark1'!Q2855)</f>
        <v/>
      </c>
      <c r="G1041" s="116">
        <f>+'Ark1'!R2855</f>
        <v>0</v>
      </c>
      <c r="H1041" s="116">
        <f>+'Ark1'!S2855</f>
        <v>0</v>
      </c>
      <c r="I1041" s="222" t="str">
        <f>+IF(G1041=0,"",'Ark1'!AA2855)</f>
        <v/>
      </c>
      <c r="J1041" s="222" t="str">
        <f>+IF(G1041=0,"",'Ark1'!AB2855)</f>
        <v/>
      </c>
      <c r="K1041" s="114" t="str">
        <f>+IF(G1041=0,"",'Ark1'!U2855)</f>
        <v/>
      </c>
      <c r="L1041" s="222" t="str">
        <f>+IF(G1041=0,"",'Ark1'!W2855)</f>
        <v/>
      </c>
      <c r="M1041" s="222" t="str">
        <f>+IF(G1041=0,"",'Ark1'!X2855)</f>
        <v/>
      </c>
      <c r="N1041" s="114" t="str">
        <f>+IF(G1041=0,"",'Ark1'!Y2855)</f>
        <v/>
      </c>
      <c r="O1041" s="116" t="str">
        <f>+IF(G1041=0,"",'Ark1'!Z2855)</f>
        <v/>
      </c>
      <c r="P1041" s="116" t="str">
        <f t="shared" si="15"/>
        <v/>
      </c>
      <c r="Q1041" s="114" t="str">
        <f>+IF(G1041=0,"",'Ark1'!T2855)</f>
        <v/>
      </c>
      <c r="R1041" s="222" t="str">
        <f>+IF(G1041=0,"",'Ark1'!V2855)</f>
        <v/>
      </c>
      <c r="S1041" s="32"/>
      <c r="T1041" s="35"/>
      <c r="U1041" s="35"/>
      <c r="V1041" s="35"/>
      <c r="W1041" s="35"/>
      <c r="X1041" s="35"/>
    </row>
    <row r="1042" spans="1:24" x14ac:dyDescent="0.5">
      <c r="A1042" s="32"/>
      <c r="B1042" s="297" t="str">
        <f>+IF(E1042=2012,VLOOKUP(D1042,K_navn!$A$2:$C$359,2),"")</f>
        <v/>
      </c>
      <c r="C1042" s="297" t="str">
        <f>+IF(E1042=2012,VLOOKUP(D1042,K_navn!$A$2:$C$359,3),"")</f>
        <v/>
      </c>
      <c r="D1042" s="115">
        <f>+'Ark1'!P2856</f>
        <v>3449</v>
      </c>
      <c r="E1042" s="115">
        <f>+'Ark1'!C2856</f>
        <v>2016</v>
      </c>
      <c r="F1042" s="116" t="str">
        <f>+IF('Ark1'!Q2856=0,"",'Ark1'!Q2856)</f>
        <v/>
      </c>
      <c r="G1042" s="116">
        <f>+'Ark1'!R2856</f>
        <v>0</v>
      </c>
      <c r="H1042" s="116">
        <f>+'Ark1'!S2856</f>
        <v>0</v>
      </c>
      <c r="I1042" s="222" t="str">
        <f>+IF(G1042=0,"",'Ark1'!AA2856)</f>
        <v/>
      </c>
      <c r="J1042" s="222" t="str">
        <f>+IF(G1042=0,"",'Ark1'!AB2856)</f>
        <v/>
      </c>
      <c r="K1042" s="114" t="str">
        <f>+IF(G1042=0,"",'Ark1'!U2856)</f>
        <v/>
      </c>
      <c r="L1042" s="222" t="str">
        <f>+IF(G1042=0,"",'Ark1'!W2856)</f>
        <v/>
      </c>
      <c r="M1042" s="222" t="str">
        <f>+IF(G1042=0,"",'Ark1'!X2856)</f>
        <v/>
      </c>
      <c r="N1042" s="114" t="str">
        <f>+IF(G1042=0,"",'Ark1'!Y2856)</f>
        <v/>
      </c>
      <c r="O1042" s="116" t="str">
        <f>+IF(G1042=0,"",'Ark1'!Z2856)</f>
        <v/>
      </c>
      <c r="P1042" s="116" t="str">
        <f t="shared" si="15"/>
        <v/>
      </c>
      <c r="Q1042" s="114" t="str">
        <f>+IF(G1042=0,"",'Ark1'!T2856)</f>
        <v/>
      </c>
      <c r="R1042" s="222" t="str">
        <f>+IF(G1042=0,"",'Ark1'!V2856)</f>
        <v/>
      </c>
      <c r="S1042" s="32"/>
      <c r="T1042" s="35"/>
      <c r="U1042" s="35"/>
      <c r="V1042" s="35"/>
      <c r="W1042" s="35"/>
      <c r="X1042" s="35"/>
    </row>
    <row r="1043" spans="1:24" x14ac:dyDescent="0.5">
      <c r="A1043" s="32"/>
      <c r="B1043" s="297" t="str">
        <f>+IF(E1043=2012,VLOOKUP(D1043,K_navn!$A$2:$C$359,2),"")</f>
        <v/>
      </c>
      <c r="C1043" s="297" t="str">
        <f>+IF(E1043=2012,VLOOKUP(D1043,K_navn!$A$2:$C$359,3),"")</f>
        <v/>
      </c>
      <c r="D1043" s="115">
        <f>+'Ark1'!P2857</f>
        <v>3449</v>
      </c>
      <c r="E1043" s="115">
        <f>+'Ark1'!C2857</f>
        <v>2017</v>
      </c>
      <c r="F1043" s="116" t="str">
        <f>+IF('Ark1'!Q2857=0,"",'Ark1'!Q2857)</f>
        <v/>
      </c>
      <c r="G1043" s="116">
        <f>+'Ark1'!R2857</f>
        <v>0</v>
      </c>
      <c r="H1043" s="116">
        <f>+'Ark1'!S2857</f>
        <v>0</v>
      </c>
      <c r="I1043" s="222" t="str">
        <f>+IF(G1043=0,"",'Ark1'!AA2857)</f>
        <v/>
      </c>
      <c r="J1043" s="222" t="str">
        <f>+IF(G1043=0,"",'Ark1'!AB2857)</f>
        <v/>
      </c>
      <c r="K1043" s="114" t="str">
        <f>+IF(G1043=0,"",'Ark1'!U2857)</f>
        <v/>
      </c>
      <c r="L1043" s="222" t="str">
        <f>+IF(G1043=0,"",'Ark1'!W2857)</f>
        <v/>
      </c>
      <c r="M1043" s="222" t="str">
        <f>+IF(G1043=0,"",'Ark1'!X2857)</f>
        <v/>
      </c>
      <c r="N1043" s="114" t="str">
        <f>+IF(G1043=0,"",'Ark1'!Y2857)</f>
        <v/>
      </c>
      <c r="O1043" s="116" t="str">
        <f>+IF(G1043=0,"",'Ark1'!Z2857)</f>
        <v/>
      </c>
      <c r="P1043" s="116" t="str">
        <f t="shared" si="15"/>
        <v/>
      </c>
      <c r="Q1043" s="114" t="str">
        <f>+IF(G1043=0,"",'Ark1'!T2857)</f>
        <v/>
      </c>
      <c r="R1043" s="222" t="str">
        <f>+IF(G1043=0,"",'Ark1'!V2857)</f>
        <v/>
      </c>
      <c r="S1043" s="32"/>
      <c r="T1043" s="35"/>
      <c r="U1043" s="35"/>
      <c r="V1043" s="35"/>
      <c r="W1043" s="35"/>
      <c r="X1043" s="35"/>
    </row>
    <row r="1044" spans="1:24" x14ac:dyDescent="0.5">
      <c r="A1044" s="32"/>
      <c r="B1044" s="297" t="str">
        <f>+IF(E1044=2012,VLOOKUP(D1044,K_navn!$A$2:$C$359,2),"")</f>
        <v/>
      </c>
      <c r="C1044" s="297" t="str">
        <f>+IF(E1044=2012,VLOOKUP(D1044,K_navn!$A$2:$C$359,3),"")</f>
        <v/>
      </c>
      <c r="D1044" s="115">
        <f>+'Ark1'!P2858</f>
        <v>3449</v>
      </c>
      <c r="E1044" s="115">
        <f>+'Ark1'!C2858</f>
        <v>2018</v>
      </c>
      <c r="F1044" s="116" t="str">
        <f>+IF('Ark1'!Q2858=0,"",'Ark1'!Q2858)</f>
        <v/>
      </c>
      <c r="G1044" s="116">
        <f>+'Ark1'!R2858</f>
        <v>0</v>
      </c>
      <c r="H1044" s="116">
        <f>+'Ark1'!S2858</f>
        <v>0</v>
      </c>
      <c r="I1044" s="222" t="str">
        <f>+IF(G1044=0,"",'Ark1'!AA2858)</f>
        <v/>
      </c>
      <c r="J1044" s="222" t="str">
        <f>+IF(G1044=0,"",'Ark1'!AB2858)</f>
        <v/>
      </c>
      <c r="K1044" s="114" t="str">
        <f>+IF(G1044=0,"",'Ark1'!U2858)</f>
        <v/>
      </c>
      <c r="L1044" s="222" t="str">
        <f>+IF(G1044=0,"",'Ark1'!W2858)</f>
        <v/>
      </c>
      <c r="M1044" s="222" t="str">
        <f>+IF(G1044=0,"",'Ark1'!X2858)</f>
        <v/>
      </c>
      <c r="N1044" s="114" t="str">
        <f>+IF(G1044=0,"",'Ark1'!Y2858)</f>
        <v/>
      </c>
      <c r="O1044" s="116" t="str">
        <f>+IF(G1044=0,"",'Ark1'!Z2858)</f>
        <v/>
      </c>
      <c r="P1044" s="116" t="str">
        <f t="shared" si="15"/>
        <v/>
      </c>
      <c r="Q1044" s="114" t="str">
        <f>+IF(G1044=0,"",'Ark1'!T2858)</f>
        <v/>
      </c>
      <c r="R1044" s="222" t="str">
        <f>+IF(G1044=0,"",'Ark1'!V2858)</f>
        <v/>
      </c>
      <c r="S1044" s="32"/>
      <c r="T1044" s="35"/>
      <c r="U1044" s="35"/>
      <c r="V1044" s="35"/>
      <c r="W1044" s="35"/>
      <c r="X1044" s="35"/>
    </row>
    <row r="1045" spans="1:24" x14ac:dyDescent="0.5">
      <c r="A1045" s="32"/>
      <c r="B1045" s="297" t="str">
        <f>+IF(E1045=2012,VLOOKUP(D1045,K_navn!$A$2:$C$359,2),"")</f>
        <v/>
      </c>
      <c r="C1045" s="297" t="str">
        <f>+IF(E1045=2012,VLOOKUP(D1045,K_navn!$A$2:$C$359,3),"")</f>
        <v/>
      </c>
      <c r="D1045" s="115">
        <f>+'Ark1'!P2859</f>
        <v>3449</v>
      </c>
      <c r="E1045" s="115">
        <f>+'Ark1'!C2859</f>
        <v>2019</v>
      </c>
      <c r="F1045" s="116" t="str">
        <f>+IF('Ark1'!Q2859=0,"",'Ark1'!Q2859)</f>
        <v/>
      </c>
      <c r="G1045" s="116">
        <f>+'Ark1'!R2859</f>
        <v>0</v>
      </c>
      <c r="H1045" s="116">
        <f>+'Ark1'!S2859</f>
        <v>0</v>
      </c>
      <c r="I1045" s="222" t="str">
        <f>+IF(G1045=0,"",'Ark1'!AA2859)</f>
        <v/>
      </c>
      <c r="J1045" s="222" t="str">
        <f>+IF(G1045=0,"",'Ark1'!AB2859)</f>
        <v/>
      </c>
      <c r="K1045" s="114" t="str">
        <f>+IF(G1045=0,"",'Ark1'!U2859)</f>
        <v/>
      </c>
      <c r="L1045" s="222" t="str">
        <f>+IF(G1045=0,"",'Ark1'!W2859)</f>
        <v/>
      </c>
      <c r="M1045" s="222" t="str">
        <f>+IF(G1045=0,"",'Ark1'!X2859)</f>
        <v/>
      </c>
      <c r="N1045" s="114" t="str">
        <f>+IF(G1045=0,"",'Ark1'!Y2859)</f>
        <v/>
      </c>
      <c r="O1045" s="116" t="str">
        <f>+IF(G1045=0,"",'Ark1'!Z2859)</f>
        <v/>
      </c>
      <c r="P1045" s="116" t="str">
        <f t="shared" si="15"/>
        <v/>
      </c>
      <c r="Q1045" s="114" t="str">
        <f>+IF(G1045=0,"",'Ark1'!T2859)</f>
        <v/>
      </c>
      <c r="R1045" s="222" t="str">
        <f>+IF(G1045=0,"",'Ark1'!V2859)</f>
        <v/>
      </c>
      <c r="S1045" s="32"/>
      <c r="T1045" s="35"/>
      <c r="U1045" s="35"/>
      <c r="V1045" s="35"/>
      <c r="W1045" s="35"/>
      <c r="X1045" s="35"/>
    </row>
    <row r="1046" spans="1:24" x14ac:dyDescent="0.5">
      <c r="A1046" s="32"/>
      <c r="B1046" s="297" t="str">
        <f>+IF(E1046=2012,VLOOKUP(D1046,K_navn!$A$2:$C$359,2),"")</f>
        <v/>
      </c>
      <c r="C1046" s="297" t="str">
        <f>+IF(E1046=2012,VLOOKUP(D1046,K_navn!$A$2:$C$359,3),"")</f>
        <v/>
      </c>
      <c r="D1046" s="115">
        <f>+'Ark1'!P2860</f>
        <v>3449</v>
      </c>
      <c r="E1046" s="115">
        <f>+'Ark1'!C2860</f>
        <v>2020</v>
      </c>
      <c r="F1046" s="116" t="str">
        <f>+IF('Ark1'!Q2860=0,"",'Ark1'!Q2860)</f>
        <v/>
      </c>
      <c r="G1046" s="116">
        <f>+'Ark1'!R2860</f>
        <v>0</v>
      </c>
      <c r="H1046" s="116">
        <f>+'Ark1'!S2860</f>
        <v>0</v>
      </c>
      <c r="I1046" s="222" t="str">
        <f>+IF(G1046=0,"",'Ark1'!AA2860)</f>
        <v/>
      </c>
      <c r="J1046" s="222" t="str">
        <f>+IF(G1046=0,"",'Ark1'!AB2860)</f>
        <v/>
      </c>
      <c r="K1046" s="114" t="str">
        <f>+IF(G1046=0,"",'Ark1'!U2860)</f>
        <v/>
      </c>
      <c r="L1046" s="222" t="str">
        <f>+IF(G1046=0,"",'Ark1'!W2860)</f>
        <v/>
      </c>
      <c r="M1046" s="222" t="str">
        <f>+IF(G1046=0,"",'Ark1'!X2860)</f>
        <v/>
      </c>
      <c r="N1046" s="114" t="str">
        <f>+IF(G1046=0,"",'Ark1'!Y2860)</f>
        <v/>
      </c>
      <c r="O1046" s="116" t="str">
        <f>+IF(G1046=0,"",'Ark1'!Z2860)</f>
        <v/>
      </c>
      <c r="P1046" s="116" t="str">
        <f t="shared" si="15"/>
        <v/>
      </c>
      <c r="Q1046" s="114" t="str">
        <f>+IF(G1046=0,"",'Ark1'!T2860)</f>
        <v/>
      </c>
      <c r="R1046" s="222" t="str">
        <f>+IF(G1046=0,"",'Ark1'!V2860)</f>
        <v/>
      </c>
      <c r="S1046" s="32"/>
      <c r="T1046" s="35"/>
      <c r="U1046" s="35"/>
      <c r="V1046" s="35"/>
      <c r="W1046" s="35"/>
      <c r="X1046" s="35"/>
    </row>
    <row r="1047" spans="1:24" x14ac:dyDescent="0.5">
      <c r="A1047" s="32"/>
      <c r="B1047" s="297" t="str">
        <f>+IF(E1047=2012,VLOOKUP(D1047,K_navn!$A$2:$C$359,2),"")</f>
        <v/>
      </c>
      <c r="C1047" s="297" t="str">
        <f>+IF(E1047=2012,VLOOKUP(D1047,K_navn!$A$2:$C$359,3),"")</f>
        <v/>
      </c>
      <c r="D1047" s="115">
        <f>+'Ark1'!P2861</f>
        <v>3449</v>
      </c>
      <c r="E1047" s="115">
        <f>+'Ark1'!C2861</f>
        <v>2021</v>
      </c>
      <c r="F1047" s="116" t="str">
        <f>+IF('Ark1'!Q2861=0,"",'Ark1'!Q2861)</f>
        <v/>
      </c>
      <c r="G1047" s="116">
        <f>+'Ark1'!R2861</f>
        <v>0</v>
      </c>
      <c r="H1047" s="116">
        <f>+'Ark1'!S2861</f>
        <v>0</v>
      </c>
      <c r="I1047" s="222" t="str">
        <f>+IF(G1047=0,"",'Ark1'!AA2861)</f>
        <v/>
      </c>
      <c r="J1047" s="222" t="str">
        <f>+IF(G1047=0,"",'Ark1'!AB2861)</f>
        <v/>
      </c>
      <c r="K1047" s="114" t="str">
        <f>+IF(G1047=0,"",'Ark1'!U2861)</f>
        <v/>
      </c>
      <c r="L1047" s="222" t="str">
        <f>+IF(G1047=0,"",'Ark1'!W2861)</f>
        <v/>
      </c>
      <c r="M1047" s="222" t="str">
        <f>+IF(G1047=0,"",'Ark1'!X2861)</f>
        <v/>
      </c>
      <c r="N1047" s="114" t="str">
        <f>+IF(G1047=0,"",'Ark1'!Y2861)</f>
        <v/>
      </c>
      <c r="O1047" s="116" t="str">
        <f>+IF(G1047=0,"",'Ark1'!Z2861)</f>
        <v/>
      </c>
      <c r="P1047" s="116" t="str">
        <f t="shared" si="15"/>
        <v/>
      </c>
      <c r="Q1047" s="114" t="str">
        <f>+IF(G1047=0,"",'Ark1'!T2861)</f>
        <v/>
      </c>
      <c r="R1047" s="222" t="str">
        <f>+IF(G1047=0,"",'Ark1'!V2861)</f>
        <v/>
      </c>
      <c r="S1047" s="32"/>
      <c r="T1047" s="35"/>
      <c r="U1047" s="35"/>
      <c r="V1047" s="35"/>
      <c r="W1047" s="35"/>
      <c r="X1047" s="35"/>
    </row>
    <row r="1048" spans="1:24" x14ac:dyDescent="0.5">
      <c r="A1048" s="32"/>
      <c r="B1048" s="297" t="str">
        <f>+IF(E1048=2012,VLOOKUP(D1048,K_navn!$A$2:$C$359,2),"")</f>
        <v/>
      </c>
      <c r="C1048" s="297" t="str">
        <f>+IF(E1048=2012,VLOOKUP(D1048,K_navn!$A$2:$C$359,3),"")</f>
        <v/>
      </c>
      <c r="D1048" s="115">
        <f>+'Ark1'!P2862</f>
        <v>3449</v>
      </c>
      <c r="E1048" s="115">
        <f>+'Ark1'!C2862</f>
        <v>2022</v>
      </c>
      <c r="F1048" s="116" t="str">
        <f>+IF('Ark1'!Q2862=0,"",'Ark1'!Q2862)</f>
        <v/>
      </c>
      <c r="G1048" s="116">
        <f>+'Ark1'!R2862</f>
        <v>0</v>
      </c>
      <c r="H1048" s="116">
        <f>+'Ark1'!S2862</f>
        <v>0</v>
      </c>
      <c r="I1048" s="222" t="str">
        <f>+IF(G1048=0,"",'Ark1'!AA2862)</f>
        <v/>
      </c>
      <c r="J1048" s="222" t="str">
        <f>+IF(G1048=0,"",'Ark1'!AB2862)</f>
        <v/>
      </c>
      <c r="K1048" s="114" t="str">
        <f>+IF(G1048=0,"",'Ark1'!U2862)</f>
        <v/>
      </c>
      <c r="L1048" s="222" t="str">
        <f>+IF(G1048=0,"",'Ark1'!W2862)</f>
        <v/>
      </c>
      <c r="M1048" s="222" t="str">
        <f>+IF(G1048=0,"",'Ark1'!X2862)</f>
        <v/>
      </c>
      <c r="N1048" s="114" t="str">
        <f>+IF(G1048=0,"",'Ark1'!Y2862)</f>
        <v/>
      </c>
      <c r="O1048" s="116" t="str">
        <f>+IF(G1048=0,"",'Ark1'!Z2862)</f>
        <v/>
      </c>
      <c r="P1048" s="116" t="str">
        <f t="shared" si="15"/>
        <v/>
      </c>
      <c r="Q1048" s="114" t="str">
        <f>+IF(G1048=0,"",'Ark1'!T2862)</f>
        <v/>
      </c>
      <c r="R1048" s="222" t="str">
        <f>+IF(G1048=0,"",'Ark1'!V2862)</f>
        <v/>
      </c>
      <c r="S1048" s="32"/>
      <c r="T1048" s="35"/>
      <c r="U1048" s="35"/>
      <c r="V1048" s="35"/>
      <c r="W1048" s="35"/>
      <c r="X1048" s="35"/>
    </row>
    <row r="1049" spans="1:24" x14ac:dyDescent="0.5">
      <c r="A1049" s="32"/>
      <c r="B1049" s="297" t="str">
        <f>+IF(E1049=2012,VLOOKUP(D1049,K_navn!$A$2:$C$359,2),"")</f>
        <v>Etnedal</v>
      </c>
      <c r="C1049" s="297" t="str">
        <f>+IF(E1049=2012,VLOOKUP(D1049,K_navn!$A$2:$C$359,3),"")</f>
        <v>Innlandet</v>
      </c>
      <c r="D1049" s="115">
        <f>+'Ark1'!P2863</f>
        <v>3450</v>
      </c>
      <c r="E1049" s="115">
        <f>+'Ark1'!C2863</f>
        <v>2012</v>
      </c>
      <c r="F1049" s="116" t="str">
        <f>+IF('Ark1'!Q2863=0,"",'Ark1'!Q2863)</f>
        <v/>
      </c>
      <c r="G1049" s="116">
        <f>+'Ark1'!R2863</f>
        <v>0</v>
      </c>
      <c r="H1049" s="116">
        <f>+'Ark1'!S2863</f>
        <v>0</v>
      </c>
      <c r="I1049" s="222" t="str">
        <f>+IF(G1049=0,"",'Ark1'!AA2863)</f>
        <v/>
      </c>
      <c r="J1049" s="222" t="str">
        <f>+IF(G1049=0,"",'Ark1'!AB2863)</f>
        <v/>
      </c>
      <c r="K1049" s="114" t="str">
        <f>+IF(G1049=0,"",'Ark1'!U2863)</f>
        <v/>
      </c>
      <c r="L1049" s="222" t="str">
        <f>+IF(G1049=0,"",'Ark1'!W2863)</f>
        <v/>
      </c>
      <c r="M1049" s="222" t="str">
        <f>+IF(G1049=0,"",'Ark1'!X2863)</f>
        <v/>
      </c>
      <c r="N1049" s="114" t="str">
        <f>+IF(G1049=0,"",'Ark1'!Y2863)</f>
        <v/>
      </c>
      <c r="O1049" s="116" t="str">
        <f>+IF(G1049=0,"",'Ark1'!Z2863)</f>
        <v/>
      </c>
      <c r="P1049" s="116" t="str">
        <f t="shared" si="15"/>
        <v/>
      </c>
      <c r="Q1049" s="114" t="str">
        <f>+IF(G1049=0,"",'Ark1'!T2863)</f>
        <v/>
      </c>
      <c r="R1049" s="222" t="str">
        <f>+IF(G1049=0,"",'Ark1'!V2863)</f>
        <v/>
      </c>
      <c r="S1049" s="32"/>
      <c r="T1049" s="35"/>
      <c r="U1049" s="35"/>
      <c r="V1049" s="35"/>
      <c r="W1049" s="35"/>
      <c r="X1049" s="35"/>
    </row>
    <row r="1050" spans="1:24" x14ac:dyDescent="0.5">
      <c r="A1050" s="32"/>
      <c r="B1050" s="297" t="str">
        <f>+IF(E1050=2012,VLOOKUP(D1050,K_navn!$A$2:$C$359,2),"")</f>
        <v/>
      </c>
      <c r="C1050" s="297" t="str">
        <f>+IF(E1050=2012,VLOOKUP(D1050,K_navn!$A$2:$C$359,3),"")</f>
        <v/>
      </c>
      <c r="D1050" s="115">
        <f>+'Ark1'!P2864</f>
        <v>3450</v>
      </c>
      <c r="E1050" s="115">
        <f>+'Ark1'!C2864</f>
        <v>2013</v>
      </c>
      <c r="F1050" s="116" t="str">
        <f>+IF('Ark1'!Q2864=0,"",'Ark1'!Q2864)</f>
        <v/>
      </c>
      <c r="G1050" s="116">
        <f>+'Ark1'!R2864</f>
        <v>0</v>
      </c>
      <c r="H1050" s="116">
        <f>+'Ark1'!S2864</f>
        <v>0</v>
      </c>
      <c r="I1050" s="222" t="str">
        <f>+IF(G1050=0,"",'Ark1'!AA2864)</f>
        <v/>
      </c>
      <c r="J1050" s="222" t="str">
        <f>+IF(G1050=0,"",'Ark1'!AB2864)</f>
        <v/>
      </c>
      <c r="K1050" s="114" t="str">
        <f>+IF(G1050=0,"",'Ark1'!U2864)</f>
        <v/>
      </c>
      <c r="L1050" s="222" t="str">
        <f>+IF(G1050=0,"",'Ark1'!W2864)</f>
        <v/>
      </c>
      <c r="M1050" s="222" t="str">
        <f>+IF(G1050=0,"",'Ark1'!X2864)</f>
        <v/>
      </c>
      <c r="N1050" s="114" t="str">
        <f>+IF(G1050=0,"",'Ark1'!Y2864)</f>
        <v/>
      </c>
      <c r="O1050" s="116" t="str">
        <f>+IF(G1050=0,"",'Ark1'!Z2864)</f>
        <v/>
      </c>
      <c r="P1050" s="116" t="str">
        <f t="shared" si="15"/>
        <v/>
      </c>
      <c r="Q1050" s="114" t="str">
        <f>+IF(G1050=0,"",'Ark1'!T2864)</f>
        <v/>
      </c>
      <c r="R1050" s="222" t="str">
        <f>+IF(G1050=0,"",'Ark1'!V2864)</f>
        <v/>
      </c>
      <c r="S1050" s="32"/>
      <c r="T1050" s="35"/>
      <c r="U1050" s="35"/>
      <c r="V1050" s="35"/>
      <c r="W1050" s="35"/>
      <c r="X1050" s="35"/>
    </row>
    <row r="1051" spans="1:24" x14ac:dyDescent="0.5">
      <c r="A1051" s="32"/>
      <c r="B1051" s="297" t="str">
        <f>+IF(E1051=2012,VLOOKUP(D1051,K_navn!$A$2:$C$359,2),"")</f>
        <v/>
      </c>
      <c r="C1051" s="297" t="str">
        <f>+IF(E1051=2012,VLOOKUP(D1051,K_navn!$A$2:$C$359,3),"")</f>
        <v/>
      </c>
      <c r="D1051" s="115">
        <f>+'Ark1'!P2865</f>
        <v>3450</v>
      </c>
      <c r="E1051" s="115">
        <f>+'Ark1'!C2865</f>
        <v>2014</v>
      </c>
      <c r="F1051" s="116" t="str">
        <f>+IF('Ark1'!Q2865=0,"",'Ark1'!Q2865)</f>
        <v/>
      </c>
      <c r="G1051" s="116">
        <f>+'Ark1'!R2865</f>
        <v>0</v>
      </c>
      <c r="H1051" s="116">
        <f>+'Ark1'!S2865</f>
        <v>0</v>
      </c>
      <c r="I1051" s="222" t="str">
        <f>+IF(G1051=0,"",'Ark1'!AA2865)</f>
        <v/>
      </c>
      <c r="J1051" s="222" t="str">
        <f>+IF(G1051=0,"",'Ark1'!AB2865)</f>
        <v/>
      </c>
      <c r="K1051" s="114" t="str">
        <f>+IF(G1051=0,"",'Ark1'!U2865)</f>
        <v/>
      </c>
      <c r="L1051" s="222" t="str">
        <f>+IF(G1051=0,"",'Ark1'!W2865)</f>
        <v/>
      </c>
      <c r="M1051" s="222" t="str">
        <f>+IF(G1051=0,"",'Ark1'!X2865)</f>
        <v/>
      </c>
      <c r="N1051" s="114" t="str">
        <f>+IF(G1051=0,"",'Ark1'!Y2865)</f>
        <v/>
      </c>
      <c r="O1051" s="116" t="str">
        <f>+IF(G1051=0,"",'Ark1'!Z2865)</f>
        <v/>
      </c>
      <c r="P1051" s="116" t="str">
        <f t="shared" ref="P1051:P1114" si="16">+IF(G1051=0,"",H1051/F1051)</f>
        <v/>
      </c>
      <c r="Q1051" s="114" t="str">
        <f>+IF(G1051=0,"",'Ark1'!T2865)</f>
        <v/>
      </c>
      <c r="R1051" s="222" t="str">
        <f>+IF(G1051=0,"",'Ark1'!V2865)</f>
        <v/>
      </c>
      <c r="S1051" s="32"/>
      <c r="T1051" s="35"/>
      <c r="U1051" s="35"/>
      <c r="V1051" s="35"/>
      <c r="W1051" s="35"/>
      <c r="X1051" s="35"/>
    </row>
    <row r="1052" spans="1:24" x14ac:dyDescent="0.5">
      <c r="A1052" s="32"/>
      <c r="B1052" s="297" t="str">
        <f>+IF(E1052=2012,VLOOKUP(D1052,K_navn!$A$2:$C$359,2),"")</f>
        <v/>
      </c>
      <c r="C1052" s="297" t="str">
        <f>+IF(E1052=2012,VLOOKUP(D1052,K_navn!$A$2:$C$359,3),"")</f>
        <v/>
      </c>
      <c r="D1052" s="115">
        <f>+'Ark1'!P2866</f>
        <v>3450</v>
      </c>
      <c r="E1052" s="115">
        <f>+'Ark1'!C2866</f>
        <v>2015</v>
      </c>
      <c r="F1052" s="116" t="str">
        <f>+IF('Ark1'!Q2866=0,"",'Ark1'!Q2866)</f>
        <v/>
      </c>
      <c r="G1052" s="116">
        <f>+'Ark1'!R2866</f>
        <v>0</v>
      </c>
      <c r="H1052" s="116">
        <f>+'Ark1'!S2866</f>
        <v>0</v>
      </c>
      <c r="I1052" s="222" t="str">
        <f>+IF(G1052=0,"",'Ark1'!AA2866)</f>
        <v/>
      </c>
      <c r="J1052" s="222" t="str">
        <f>+IF(G1052=0,"",'Ark1'!AB2866)</f>
        <v/>
      </c>
      <c r="K1052" s="114" t="str">
        <f>+IF(G1052=0,"",'Ark1'!U2866)</f>
        <v/>
      </c>
      <c r="L1052" s="222" t="str">
        <f>+IF(G1052=0,"",'Ark1'!W2866)</f>
        <v/>
      </c>
      <c r="M1052" s="222" t="str">
        <f>+IF(G1052=0,"",'Ark1'!X2866)</f>
        <v/>
      </c>
      <c r="N1052" s="114" t="str">
        <f>+IF(G1052=0,"",'Ark1'!Y2866)</f>
        <v/>
      </c>
      <c r="O1052" s="116" t="str">
        <f>+IF(G1052=0,"",'Ark1'!Z2866)</f>
        <v/>
      </c>
      <c r="P1052" s="116" t="str">
        <f t="shared" si="16"/>
        <v/>
      </c>
      <c r="Q1052" s="114" t="str">
        <f>+IF(G1052=0,"",'Ark1'!T2866)</f>
        <v/>
      </c>
      <c r="R1052" s="222" t="str">
        <f>+IF(G1052=0,"",'Ark1'!V2866)</f>
        <v/>
      </c>
      <c r="S1052" s="32"/>
      <c r="T1052" s="35"/>
      <c r="U1052" s="35"/>
      <c r="V1052" s="35"/>
      <c r="W1052" s="35"/>
      <c r="X1052" s="35"/>
    </row>
    <row r="1053" spans="1:24" x14ac:dyDescent="0.5">
      <c r="A1053" s="32"/>
      <c r="B1053" s="297" t="str">
        <f>+IF(E1053=2012,VLOOKUP(D1053,K_navn!$A$2:$C$359,2),"")</f>
        <v/>
      </c>
      <c r="C1053" s="297" t="str">
        <f>+IF(E1053=2012,VLOOKUP(D1053,K_navn!$A$2:$C$359,3),"")</f>
        <v/>
      </c>
      <c r="D1053" s="115">
        <f>+'Ark1'!P2867</f>
        <v>3450</v>
      </c>
      <c r="E1053" s="115">
        <f>+'Ark1'!C2867</f>
        <v>2016</v>
      </c>
      <c r="F1053" s="116" t="str">
        <f>+IF('Ark1'!Q2867=0,"",'Ark1'!Q2867)</f>
        <v/>
      </c>
      <c r="G1053" s="116">
        <f>+'Ark1'!R2867</f>
        <v>0</v>
      </c>
      <c r="H1053" s="116">
        <f>+'Ark1'!S2867</f>
        <v>0</v>
      </c>
      <c r="I1053" s="222" t="str">
        <f>+IF(G1053=0,"",'Ark1'!AA2867)</f>
        <v/>
      </c>
      <c r="J1053" s="222" t="str">
        <f>+IF(G1053=0,"",'Ark1'!AB2867)</f>
        <v/>
      </c>
      <c r="K1053" s="114" t="str">
        <f>+IF(G1053=0,"",'Ark1'!U2867)</f>
        <v/>
      </c>
      <c r="L1053" s="222" t="str">
        <f>+IF(G1053=0,"",'Ark1'!W2867)</f>
        <v/>
      </c>
      <c r="M1053" s="222" t="str">
        <f>+IF(G1053=0,"",'Ark1'!X2867)</f>
        <v/>
      </c>
      <c r="N1053" s="114" t="str">
        <f>+IF(G1053=0,"",'Ark1'!Y2867)</f>
        <v/>
      </c>
      <c r="O1053" s="116" t="str">
        <f>+IF(G1053=0,"",'Ark1'!Z2867)</f>
        <v/>
      </c>
      <c r="P1053" s="116" t="str">
        <f t="shared" si="16"/>
        <v/>
      </c>
      <c r="Q1053" s="114" t="str">
        <f>+IF(G1053=0,"",'Ark1'!T2867)</f>
        <v/>
      </c>
      <c r="R1053" s="222" t="str">
        <f>+IF(G1053=0,"",'Ark1'!V2867)</f>
        <v/>
      </c>
      <c r="S1053" s="32"/>
      <c r="T1053" s="35"/>
      <c r="U1053" s="35"/>
      <c r="V1053" s="35"/>
      <c r="W1053" s="35"/>
      <c r="X1053" s="35"/>
    </row>
    <row r="1054" spans="1:24" x14ac:dyDescent="0.5">
      <c r="A1054" s="32"/>
      <c r="B1054" s="297" t="str">
        <f>+IF(E1054=2012,VLOOKUP(D1054,K_navn!$A$2:$C$359,2),"")</f>
        <v/>
      </c>
      <c r="C1054" s="297" t="str">
        <f>+IF(E1054=2012,VLOOKUP(D1054,K_navn!$A$2:$C$359,3),"")</f>
        <v/>
      </c>
      <c r="D1054" s="115">
        <f>+'Ark1'!P2868</f>
        <v>3450</v>
      </c>
      <c r="E1054" s="115">
        <f>+'Ark1'!C2868</f>
        <v>2017</v>
      </c>
      <c r="F1054" s="116" t="str">
        <f>+IF('Ark1'!Q2868=0,"",'Ark1'!Q2868)</f>
        <v/>
      </c>
      <c r="G1054" s="116">
        <f>+'Ark1'!R2868</f>
        <v>0</v>
      </c>
      <c r="H1054" s="116">
        <f>+'Ark1'!S2868</f>
        <v>0</v>
      </c>
      <c r="I1054" s="222" t="str">
        <f>+IF(G1054=0,"",'Ark1'!AA2868)</f>
        <v/>
      </c>
      <c r="J1054" s="222" t="str">
        <f>+IF(G1054=0,"",'Ark1'!AB2868)</f>
        <v/>
      </c>
      <c r="K1054" s="114" t="str">
        <f>+IF(G1054=0,"",'Ark1'!U2868)</f>
        <v/>
      </c>
      <c r="L1054" s="222" t="str">
        <f>+IF(G1054=0,"",'Ark1'!W2868)</f>
        <v/>
      </c>
      <c r="M1054" s="222" t="str">
        <f>+IF(G1054=0,"",'Ark1'!X2868)</f>
        <v/>
      </c>
      <c r="N1054" s="114" t="str">
        <f>+IF(G1054=0,"",'Ark1'!Y2868)</f>
        <v/>
      </c>
      <c r="O1054" s="116" t="str">
        <f>+IF(G1054=0,"",'Ark1'!Z2868)</f>
        <v/>
      </c>
      <c r="P1054" s="116" t="str">
        <f t="shared" si="16"/>
        <v/>
      </c>
      <c r="Q1054" s="114" t="str">
        <f>+IF(G1054=0,"",'Ark1'!T2868)</f>
        <v/>
      </c>
      <c r="R1054" s="222" t="str">
        <f>+IF(G1054=0,"",'Ark1'!V2868)</f>
        <v/>
      </c>
      <c r="S1054" s="32"/>
      <c r="T1054" s="35"/>
      <c r="U1054" s="35"/>
      <c r="V1054" s="35"/>
      <c r="W1054" s="35"/>
      <c r="X1054" s="35"/>
    </row>
    <row r="1055" spans="1:24" x14ac:dyDescent="0.5">
      <c r="A1055" s="32"/>
      <c r="B1055" s="297" t="str">
        <f>+IF(E1055=2012,VLOOKUP(D1055,K_navn!$A$2:$C$359,2),"")</f>
        <v/>
      </c>
      <c r="C1055" s="297" t="str">
        <f>+IF(E1055=2012,VLOOKUP(D1055,K_navn!$A$2:$C$359,3),"")</f>
        <v/>
      </c>
      <c r="D1055" s="115">
        <f>+'Ark1'!P2869</f>
        <v>3450</v>
      </c>
      <c r="E1055" s="115">
        <f>+'Ark1'!C2869</f>
        <v>2018</v>
      </c>
      <c r="F1055" s="116" t="str">
        <f>+IF('Ark1'!Q2869=0,"",'Ark1'!Q2869)</f>
        <v/>
      </c>
      <c r="G1055" s="116">
        <f>+'Ark1'!R2869</f>
        <v>0</v>
      </c>
      <c r="H1055" s="116">
        <f>+'Ark1'!S2869</f>
        <v>0</v>
      </c>
      <c r="I1055" s="222" t="str">
        <f>+IF(G1055=0,"",'Ark1'!AA2869)</f>
        <v/>
      </c>
      <c r="J1055" s="222" t="str">
        <f>+IF(G1055=0,"",'Ark1'!AB2869)</f>
        <v/>
      </c>
      <c r="K1055" s="114" t="str">
        <f>+IF(G1055=0,"",'Ark1'!U2869)</f>
        <v/>
      </c>
      <c r="L1055" s="222" t="str">
        <f>+IF(G1055=0,"",'Ark1'!W2869)</f>
        <v/>
      </c>
      <c r="M1055" s="222" t="str">
        <f>+IF(G1055=0,"",'Ark1'!X2869)</f>
        <v/>
      </c>
      <c r="N1055" s="114" t="str">
        <f>+IF(G1055=0,"",'Ark1'!Y2869)</f>
        <v/>
      </c>
      <c r="O1055" s="116" t="str">
        <f>+IF(G1055=0,"",'Ark1'!Z2869)</f>
        <v/>
      </c>
      <c r="P1055" s="116" t="str">
        <f t="shared" si="16"/>
        <v/>
      </c>
      <c r="Q1055" s="114" t="str">
        <f>+IF(G1055=0,"",'Ark1'!T2869)</f>
        <v/>
      </c>
      <c r="R1055" s="222" t="str">
        <f>+IF(G1055=0,"",'Ark1'!V2869)</f>
        <v/>
      </c>
      <c r="S1055" s="32"/>
      <c r="T1055" s="35"/>
      <c r="U1055" s="35"/>
      <c r="V1055" s="35"/>
      <c r="W1055" s="35"/>
      <c r="X1055" s="35"/>
    </row>
    <row r="1056" spans="1:24" x14ac:dyDescent="0.5">
      <c r="A1056" s="32"/>
      <c r="B1056" s="297" t="str">
        <f>+IF(E1056=2012,VLOOKUP(D1056,K_navn!$A$2:$C$359,2),"")</f>
        <v/>
      </c>
      <c r="C1056" s="297" t="str">
        <f>+IF(E1056=2012,VLOOKUP(D1056,K_navn!$A$2:$C$359,3),"")</f>
        <v/>
      </c>
      <c r="D1056" s="115">
        <f>+'Ark1'!P2870</f>
        <v>3450</v>
      </c>
      <c r="E1056" s="115">
        <f>+'Ark1'!C2870</f>
        <v>2019</v>
      </c>
      <c r="F1056" s="116" t="str">
        <f>+IF('Ark1'!Q2870=0,"",'Ark1'!Q2870)</f>
        <v/>
      </c>
      <c r="G1056" s="116">
        <f>+'Ark1'!R2870</f>
        <v>0</v>
      </c>
      <c r="H1056" s="116">
        <f>+'Ark1'!S2870</f>
        <v>0</v>
      </c>
      <c r="I1056" s="222" t="str">
        <f>+IF(G1056=0,"",'Ark1'!AA2870)</f>
        <v/>
      </c>
      <c r="J1056" s="222" t="str">
        <f>+IF(G1056=0,"",'Ark1'!AB2870)</f>
        <v/>
      </c>
      <c r="K1056" s="114" t="str">
        <f>+IF(G1056=0,"",'Ark1'!U2870)</f>
        <v/>
      </c>
      <c r="L1056" s="222" t="str">
        <f>+IF(G1056=0,"",'Ark1'!W2870)</f>
        <v/>
      </c>
      <c r="M1056" s="222" t="str">
        <f>+IF(G1056=0,"",'Ark1'!X2870)</f>
        <v/>
      </c>
      <c r="N1056" s="114" t="str">
        <f>+IF(G1056=0,"",'Ark1'!Y2870)</f>
        <v/>
      </c>
      <c r="O1056" s="116" t="str">
        <f>+IF(G1056=0,"",'Ark1'!Z2870)</f>
        <v/>
      </c>
      <c r="P1056" s="116" t="str">
        <f t="shared" si="16"/>
        <v/>
      </c>
      <c r="Q1056" s="114" t="str">
        <f>+IF(G1056=0,"",'Ark1'!T2870)</f>
        <v/>
      </c>
      <c r="R1056" s="222" t="str">
        <f>+IF(G1056=0,"",'Ark1'!V2870)</f>
        <v/>
      </c>
      <c r="S1056" s="32"/>
      <c r="T1056" s="35"/>
      <c r="U1056" s="35"/>
      <c r="V1056" s="35"/>
      <c r="W1056" s="35"/>
      <c r="X1056" s="35"/>
    </row>
    <row r="1057" spans="1:24" x14ac:dyDescent="0.5">
      <c r="A1057" s="32"/>
      <c r="B1057" s="297" t="str">
        <f>+IF(E1057=2012,VLOOKUP(D1057,K_navn!$A$2:$C$359,2),"")</f>
        <v/>
      </c>
      <c r="C1057" s="297" t="str">
        <f>+IF(E1057=2012,VLOOKUP(D1057,K_navn!$A$2:$C$359,3),"")</f>
        <v/>
      </c>
      <c r="D1057" s="115">
        <f>+'Ark1'!P2871</f>
        <v>3450</v>
      </c>
      <c r="E1057" s="115">
        <f>+'Ark1'!C2871</f>
        <v>2020</v>
      </c>
      <c r="F1057" s="116" t="str">
        <f>+IF('Ark1'!Q2871=0,"",'Ark1'!Q2871)</f>
        <v/>
      </c>
      <c r="G1057" s="116">
        <f>+'Ark1'!R2871</f>
        <v>0</v>
      </c>
      <c r="H1057" s="116">
        <f>+'Ark1'!S2871</f>
        <v>0</v>
      </c>
      <c r="I1057" s="222" t="str">
        <f>+IF(G1057=0,"",'Ark1'!AA2871)</f>
        <v/>
      </c>
      <c r="J1057" s="222" t="str">
        <f>+IF(G1057=0,"",'Ark1'!AB2871)</f>
        <v/>
      </c>
      <c r="K1057" s="114" t="str">
        <f>+IF(G1057=0,"",'Ark1'!U2871)</f>
        <v/>
      </c>
      <c r="L1057" s="222" t="str">
        <f>+IF(G1057=0,"",'Ark1'!W2871)</f>
        <v/>
      </c>
      <c r="M1057" s="222" t="str">
        <f>+IF(G1057=0,"",'Ark1'!X2871)</f>
        <v/>
      </c>
      <c r="N1057" s="114" t="str">
        <f>+IF(G1057=0,"",'Ark1'!Y2871)</f>
        <v/>
      </c>
      <c r="O1057" s="116" t="str">
        <f>+IF(G1057=0,"",'Ark1'!Z2871)</f>
        <v/>
      </c>
      <c r="P1057" s="116" t="str">
        <f t="shared" si="16"/>
        <v/>
      </c>
      <c r="Q1057" s="114" t="str">
        <f>+IF(G1057=0,"",'Ark1'!T2871)</f>
        <v/>
      </c>
      <c r="R1057" s="222" t="str">
        <f>+IF(G1057=0,"",'Ark1'!V2871)</f>
        <v/>
      </c>
      <c r="S1057" s="32"/>
      <c r="T1057" s="35"/>
      <c r="U1057" s="35"/>
      <c r="V1057" s="35"/>
      <c r="W1057" s="35"/>
      <c r="X1057" s="35"/>
    </row>
    <row r="1058" spans="1:24" x14ac:dyDescent="0.5">
      <c r="A1058" s="32"/>
      <c r="B1058" s="297" t="str">
        <f>+IF(E1058=2012,VLOOKUP(D1058,K_navn!$A$2:$C$359,2),"")</f>
        <v/>
      </c>
      <c r="C1058" s="297" t="str">
        <f>+IF(E1058=2012,VLOOKUP(D1058,K_navn!$A$2:$C$359,3),"")</f>
        <v/>
      </c>
      <c r="D1058" s="115">
        <f>+'Ark1'!P2872</f>
        <v>3450</v>
      </c>
      <c r="E1058" s="115">
        <f>+'Ark1'!C2872</f>
        <v>2021</v>
      </c>
      <c r="F1058" s="116" t="str">
        <f>+IF('Ark1'!Q2872=0,"",'Ark1'!Q2872)</f>
        <v/>
      </c>
      <c r="G1058" s="116">
        <f>+'Ark1'!R2872</f>
        <v>0</v>
      </c>
      <c r="H1058" s="116">
        <f>+'Ark1'!S2872</f>
        <v>0</v>
      </c>
      <c r="I1058" s="222" t="str">
        <f>+IF(G1058=0,"",'Ark1'!AA2872)</f>
        <v/>
      </c>
      <c r="J1058" s="222" t="str">
        <f>+IF(G1058=0,"",'Ark1'!AB2872)</f>
        <v/>
      </c>
      <c r="K1058" s="114" t="str">
        <f>+IF(G1058=0,"",'Ark1'!U2872)</f>
        <v/>
      </c>
      <c r="L1058" s="222" t="str">
        <f>+IF(G1058=0,"",'Ark1'!W2872)</f>
        <v/>
      </c>
      <c r="M1058" s="222" t="str">
        <f>+IF(G1058=0,"",'Ark1'!X2872)</f>
        <v/>
      </c>
      <c r="N1058" s="114" t="str">
        <f>+IF(G1058=0,"",'Ark1'!Y2872)</f>
        <v/>
      </c>
      <c r="O1058" s="116" t="str">
        <f>+IF(G1058=0,"",'Ark1'!Z2872)</f>
        <v/>
      </c>
      <c r="P1058" s="116" t="str">
        <f t="shared" si="16"/>
        <v/>
      </c>
      <c r="Q1058" s="114" t="str">
        <f>+IF(G1058=0,"",'Ark1'!T2872)</f>
        <v/>
      </c>
      <c r="R1058" s="222" t="str">
        <f>+IF(G1058=0,"",'Ark1'!V2872)</f>
        <v/>
      </c>
      <c r="S1058" s="32"/>
      <c r="T1058" s="35"/>
      <c r="U1058" s="35"/>
      <c r="V1058" s="35"/>
      <c r="W1058" s="35"/>
      <c r="X1058" s="35"/>
    </row>
    <row r="1059" spans="1:24" x14ac:dyDescent="0.5">
      <c r="A1059" s="32"/>
      <c r="B1059" s="297" t="str">
        <f>+IF(E1059=2012,VLOOKUP(D1059,K_navn!$A$2:$C$359,2),"")</f>
        <v/>
      </c>
      <c r="C1059" s="297" t="str">
        <f>+IF(E1059=2012,VLOOKUP(D1059,K_navn!$A$2:$C$359,3),"")</f>
        <v/>
      </c>
      <c r="D1059" s="115">
        <f>+'Ark1'!P2873</f>
        <v>3450</v>
      </c>
      <c r="E1059" s="115">
        <f>+'Ark1'!C2873</f>
        <v>2022</v>
      </c>
      <c r="F1059" s="116" t="str">
        <f>+IF('Ark1'!Q2873=0,"",'Ark1'!Q2873)</f>
        <v/>
      </c>
      <c r="G1059" s="116">
        <f>+'Ark1'!R2873</f>
        <v>0</v>
      </c>
      <c r="H1059" s="116">
        <f>+'Ark1'!S2873</f>
        <v>0</v>
      </c>
      <c r="I1059" s="222" t="str">
        <f>+IF(G1059=0,"",'Ark1'!AA2873)</f>
        <v/>
      </c>
      <c r="J1059" s="222" t="str">
        <f>+IF(G1059=0,"",'Ark1'!AB2873)</f>
        <v/>
      </c>
      <c r="K1059" s="114" t="str">
        <f>+IF(G1059=0,"",'Ark1'!U2873)</f>
        <v/>
      </c>
      <c r="L1059" s="222" t="str">
        <f>+IF(G1059=0,"",'Ark1'!W2873)</f>
        <v/>
      </c>
      <c r="M1059" s="222" t="str">
        <f>+IF(G1059=0,"",'Ark1'!X2873)</f>
        <v/>
      </c>
      <c r="N1059" s="114" t="str">
        <f>+IF(G1059=0,"",'Ark1'!Y2873)</f>
        <v/>
      </c>
      <c r="O1059" s="116" t="str">
        <f>+IF(G1059=0,"",'Ark1'!Z2873)</f>
        <v/>
      </c>
      <c r="P1059" s="116" t="str">
        <f t="shared" si="16"/>
        <v/>
      </c>
      <c r="Q1059" s="114" t="str">
        <f>+IF(G1059=0,"",'Ark1'!T2873)</f>
        <v/>
      </c>
      <c r="R1059" s="222" t="str">
        <f>+IF(G1059=0,"",'Ark1'!V2873)</f>
        <v/>
      </c>
      <c r="S1059" s="32"/>
      <c r="T1059" s="35"/>
      <c r="U1059" s="35"/>
      <c r="V1059" s="35"/>
      <c r="W1059" s="35"/>
      <c r="X1059" s="35"/>
    </row>
    <row r="1060" spans="1:24" x14ac:dyDescent="0.5">
      <c r="A1060" s="32"/>
      <c r="B1060" s="297" t="str">
        <f>+IF(E1060=2012,VLOOKUP(D1060,K_navn!$A$2:$C$359,2),"")</f>
        <v>Nord-Aurdal</v>
      </c>
      <c r="C1060" s="297" t="str">
        <f>+IF(E1060=2012,VLOOKUP(D1060,K_navn!$A$2:$C$359,3),"")</f>
        <v>Innlandet</v>
      </c>
      <c r="D1060" s="115">
        <f>+'Ark1'!P2874</f>
        <v>3451</v>
      </c>
      <c r="E1060" s="115">
        <f>+'Ark1'!C2874</f>
        <v>2012</v>
      </c>
      <c r="F1060" s="116" t="str">
        <f>+IF('Ark1'!Q2874=0,"",'Ark1'!Q2874)</f>
        <v/>
      </c>
      <c r="G1060" s="116">
        <f>+'Ark1'!R2874</f>
        <v>0</v>
      </c>
      <c r="H1060" s="116">
        <f>+'Ark1'!S2874</f>
        <v>0</v>
      </c>
      <c r="I1060" s="222" t="str">
        <f>+IF(G1060=0,"",'Ark1'!AA2874)</f>
        <v/>
      </c>
      <c r="J1060" s="222" t="str">
        <f>+IF(G1060=0,"",'Ark1'!AB2874)</f>
        <v/>
      </c>
      <c r="K1060" s="114" t="str">
        <f>+IF(G1060=0,"",'Ark1'!U2874)</f>
        <v/>
      </c>
      <c r="L1060" s="222" t="str">
        <f>+IF(G1060=0,"",'Ark1'!W2874)</f>
        <v/>
      </c>
      <c r="M1060" s="222" t="str">
        <f>+IF(G1060=0,"",'Ark1'!X2874)</f>
        <v/>
      </c>
      <c r="N1060" s="114" t="str">
        <f>+IF(G1060=0,"",'Ark1'!Y2874)</f>
        <v/>
      </c>
      <c r="O1060" s="116" t="str">
        <f>+IF(G1060=0,"",'Ark1'!Z2874)</f>
        <v/>
      </c>
      <c r="P1060" s="116" t="str">
        <f t="shared" si="16"/>
        <v/>
      </c>
      <c r="Q1060" s="114" t="str">
        <f>+IF(G1060=0,"",'Ark1'!T2874)</f>
        <v/>
      </c>
      <c r="R1060" s="222" t="str">
        <f>+IF(G1060=0,"",'Ark1'!V2874)</f>
        <v/>
      </c>
      <c r="S1060" s="32"/>
      <c r="T1060" s="35"/>
      <c r="U1060" s="35"/>
      <c r="V1060" s="35"/>
      <c r="W1060" s="35"/>
      <c r="X1060" s="35"/>
    </row>
    <row r="1061" spans="1:24" x14ac:dyDescent="0.5">
      <c r="A1061" s="32"/>
      <c r="B1061" s="297" t="str">
        <f>+IF(E1061=2012,VLOOKUP(D1061,K_navn!$A$2:$C$359,2),"")</f>
        <v/>
      </c>
      <c r="C1061" s="297" t="str">
        <f>+IF(E1061=2012,VLOOKUP(D1061,K_navn!$A$2:$C$359,3),"")</f>
        <v/>
      </c>
      <c r="D1061" s="115">
        <f>+'Ark1'!P2875</f>
        <v>3451</v>
      </c>
      <c r="E1061" s="115">
        <f>+'Ark1'!C2875</f>
        <v>2013</v>
      </c>
      <c r="F1061" s="116" t="str">
        <f>+IF('Ark1'!Q2875=0,"",'Ark1'!Q2875)</f>
        <v/>
      </c>
      <c r="G1061" s="116">
        <f>+'Ark1'!R2875</f>
        <v>0</v>
      </c>
      <c r="H1061" s="116">
        <f>+'Ark1'!S2875</f>
        <v>0</v>
      </c>
      <c r="I1061" s="222" t="str">
        <f>+IF(G1061=0,"",'Ark1'!AA2875)</f>
        <v/>
      </c>
      <c r="J1061" s="222" t="str">
        <f>+IF(G1061=0,"",'Ark1'!AB2875)</f>
        <v/>
      </c>
      <c r="K1061" s="114" t="str">
        <f>+IF(G1061=0,"",'Ark1'!U2875)</f>
        <v/>
      </c>
      <c r="L1061" s="222" t="str">
        <f>+IF(G1061=0,"",'Ark1'!W2875)</f>
        <v/>
      </c>
      <c r="M1061" s="222" t="str">
        <f>+IF(G1061=0,"",'Ark1'!X2875)</f>
        <v/>
      </c>
      <c r="N1061" s="114" t="str">
        <f>+IF(G1061=0,"",'Ark1'!Y2875)</f>
        <v/>
      </c>
      <c r="O1061" s="116" t="str">
        <f>+IF(G1061=0,"",'Ark1'!Z2875)</f>
        <v/>
      </c>
      <c r="P1061" s="116" t="str">
        <f t="shared" si="16"/>
        <v/>
      </c>
      <c r="Q1061" s="114" t="str">
        <f>+IF(G1061=0,"",'Ark1'!T2875)</f>
        <v/>
      </c>
      <c r="R1061" s="222" t="str">
        <f>+IF(G1061=0,"",'Ark1'!V2875)</f>
        <v/>
      </c>
      <c r="S1061" s="32"/>
      <c r="T1061" s="35"/>
      <c r="U1061" s="35"/>
      <c r="V1061" s="35"/>
      <c r="W1061" s="35"/>
      <c r="X1061" s="35"/>
    </row>
    <row r="1062" spans="1:24" x14ac:dyDescent="0.5">
      <c r="A1062" s="32"/>
      <c r="B1062" s="297" t="str">
        <f>+IF(E1062=2012,VLOOKUP(D1062,K_navn!$A$2:$C$359,2),"")</f>
        <v/>
      </c>
      <c r="C1062" s="297" t="str">
        <f>+IF(E1062=2012,VLOOKUP(D1062,K_navn!$A$2:$C$359,3),"")</f>
        <v/>
      </c>
      <c r="D1062" s="115">
        <f>+'Ark1'!P2876</f>
        <v>3451</v>
      </c>
      <c r="E1062" s="115">
        <f>+'Ark1'!C2876</f>
        <v>2014</v>
      </c>
      <c r="F1062" s="116" t="str">
        <f>+IF('Ark1'!Q2876=0,"",'Ark1'!Q2876)</f>
        <v/>
      </c>
      <c r="G1062" s="116">
        <f>+'Ark1'!R2876</f>
        <v>0</v>
      </c>
      <c r="H1062" s="116">
        <f>+'Ark1'!S2876</f>
        <v>0</v>
      </c>
      <c r="I1062" s="222" t="str">
        <f>+IF(G1062=0,"",'Ark1'!AA2876)</f>
        <v/>
      </c>
      <c r="J1062" s="222" t="str">
        <f>+IF(G1062=0,"",'Ark1'!AB2876)</f>
        <v/>
      </c>
      <c r="K1062" s="114" t="str">
        <f>+IF(G1062=0,"",'Ark1'!U2876)</f>
        <v/>
      </c>
      <c r="L1062" s="222" t="str">
        <f>+IF(G1062=0,"",'Ark1'!W2876)</f>
        <v/>
      </c>
      <c r="M1062" s="222" t="str">
        <f>+IF(G1062=0,"",'Ark1'!X2876)</f>
        <v/>
      </c>
      <c r="N1062" s="114" t="str">
        <f>+IF(G1062=0,"",'Ark1'!Y2876)</f>
        <v/>
      </c>
      <c r="O1062" s="116" t="str">
        <f>+IF(G1062=0,"",'Ark1'!Z2876)</f>
        <v/>
      </c>
      <c r="P1062" s="116" t="str">
        <f t="shared" si="16"/>
        <v/>
      </c>
      <c r="Q1062" s="114" t="str">
        <f>+IF(G1062=0,"",'Ark1'!T2876)</f>
        <v/>
      </c>
      <c r="R1062" s="222" t="str">
        <f>+IF(G1062=0,"",'Ark1'!V2876)</f>
        <v/>
      </c>
      <c r="S1062" s="32"/>
      <c r="T1062" s="35"/>
      <c r="U1062" s="35"/>
      <c r="V1062" s="35"/>
      <c r="W1062" s="35"/>
      <c r="X1062" s="35"/>
    </row>
    <row r="1063" spans="1:24" x14ac:dyDescent="0.5">
      <c r="A1063" s="32"/>
      <c r="B1063" s="297" t="str">
        <f>+IF(E1063=2012,VLOOKUP(D1063,K_navn!$A$2:$C$359,2),"")</f>
        <v/>
      </c>
      <c r="C1063" s="297" t="str">
        <f>+IF(E1063=2012,VLOOKUP(D1063,K_navn!$A$2:$C$359,3),"")</f>
        <v/>
      </c>
      <c r="D1063" s="115">
        <f>+'Ark1'!P2877</f>
        <v>3451</v>
      </c>
      <c r="E1063" s="115">
        <f>+'Ark1'!C2877</f>
        <v>2015</v>
      </c>
      <c r="F1063" s="116" t="str">
        <f>+IF('Ark1'!Q2877=0,"",'Ark1'!Q2877)</f>
        <v/>
      </c>
      <c r="G1063" s="116">
        <f>+'Ark1'!R2877</f>
        <v>0</v>
      </c>
      <c r="H1063" s="116">
        <f>+'Ark1'!S2877</f>
        <v>0</v>
      </c>
      <c r="I1063" s="222" t="str">
        <f>+IF(G1063=0,"",'Ark1'!AA2877)</f>
        <v/>
      </c>
      <c r="J1063" s="222" t="str">
        <f>+IF(G1063=0,"",'Ark1'!AB2877)</f>
        <v/>
      </c>
      <c r="K1063" s="114" t="str">
        <f>+IF(G1063=0,"",'Ark1'!U2877)</f>
        <v/>
      </c>
      <c r="L1063" s="222" t="str">
        <f>+IF(G1063=0,"",'Ark1'!W2877)</f>
        <v/>
      </c>
      <c r="M1063" s="222" t="str">
        <f>+IF(G1063=0,"",'Ark1'!X2877)</f>
        <v/>
      </c>
      <c r="N1063" s="114" t="str">
        <f>+IF(G1063=0,"",'Ark1'!Y2877)</f>
        <v/>
      </c>
      <c r="O1063" s="116" t="str">
        <f>+IF(G1063=0,"",'Ark1'!Z2877)</f>
        <v/>
      </c>
      <c r="P1063" s="116" t="str">
        <f t="shared" si="16"/>
        <v/>
      </c>
      <c r="Q1063" s="114" t="str">
        <f>+IF(G1063=0,"",'Ark1'!T2877)</f>
        <v/>
      </c>
      <c r="R1063" s="222" t="str">
        <f>+IF(G1063=0,"",'Ark1'!V2877)</f>
        <v/>
      </c>
      <c r="S1063" s="32"/>
      <c r="T1063" s="35"/>
      <c r="U1063" s="35"/>
      <c r="V1063" s="35"/>
      <c r="W1063" s="35"/>
      <c r="X1063" s="35"/>
    </row>
    <row r="1064" spans="1:24" x14ac:dyDescent="0.5">
      <c r="A1064" s="32"/>
      <c r="B1064" s="297" t="str">
        <f>+IF(E1064=2012,VLOOKUP(D1064,K_navn!$A$2:$C$359,2),"")</f>
        <v/>
      </c>
      <c r="C1064" s="297" t="str">
        <f>+IF(E1064=2012,VLOOKUP(D1064,K_navn!$A$2:$C$359,3),"")</f>
        <v/>
      </c>
      <c r="D1064" s="115">
        <f>+'Ark1'!P2878</f>
        <v>3451</v>
      </c>
      <c r="E1064" s="115">
        <f>+'Ark1'!C2878</f>
        <v>2016</v>
      </c>
      <c r="F1064" s="116" t="str">
        <f>+IF('Ark1'!Q2878=0,"",'Ark1'!Q2878)</f>
        <v/>
      </c>
      <c r="G1064" s="116">
        <f>+'Ark1'!R2878</f>
        <v>0</v>
      </c>
      <c r="H1064" s="116">
        <f>+'Ark1'!S2878</f>
        <v>0</v>
      </c>
      <c r="I1064" s="222" t="str">
        <f>+IF(G1064=0,"",'Ark1'!AA2878)</f>
        <v/>
      </c>
      <c r="J1064" s="222" t="str">
        <f>+IF(G1064=0,"",'Ark1'!AB2878)</f>
        <v/>
      </c>
      <c r="K1064" s="114" t="str">
        <f>+IF(G1064=0,"",'Ark1'!U2878)</f>
        <v/>
      </c>
      <c r="L1064" s="222" t="str">
        <f>+IF(G1064=0,"",'Ark1'!W2878)</f>
        <v/>
      </c>
      <c r="M1064" s="222" t="str">
        <f>+IF(G1064=0,"",'Ark1'!X2878)</f>
        <v/>
      </c>
      <c r="N1064" s="114" t="str">
        <f>+IF(G1064=0,"",'Ark1'!Y2878)</f>
        <v/>
      </c>
      <c r="O1064" s="116" t="str">
        <f>+IF(G1064=0,"",'Ark1'!Z2878)</f>
        <v/>
      </c>
      <c r="P1064" s="116" t="str">
        <f t="shared" si="16"/>
        <v/>
      </c>
      <c r="Q1064" s="114" t="str">
        <f>+IF(G1064=0,"",'Ark1'!T2878)</f>
        <v/>
      </c>
      <c r="R1064" s="222" t="str">
        <f>+IF(G1064=0,"",'Ark1'!V2878)</f>
        <v/>
      </c>
      <c r="S1064" s="32"/>
      <c r="T1064" s="35"/>
      <c r="U1064" s="35"/>
      <c r="V1064" s="35"/>
      <c r="W1064" s="35"/>
      <c r="X1064" s="35"/>
    </row>
    <row r="1065" spans="1:24" x14ac:dyDescent="0.5">
      <c r="A1065" s="32"/>
      <c r="B1065" s="297" t="str">
        <f>+IF(E1065=2012,VLOOKUP(D1065,K_navn!$A$2:$C$359,2),"")</f>
        <v/>
      </c>
      <c r="C1065" s="297" t="str">
        <f>+IF(E1065=2012,VLOOKUP(D1065,K_navn!$A$2:$C$359,3),"")</f>
        <v/>
      </c>
      <c r="D1065" s="115">
        <f>+'Ark1'!P2879</f>
        <v>3451</v>
      </c>
      <c r="E1065" s="115">
        <f>+'Ark1'!C2879</f>
        <v>2017</v>
      </c>
      <c r="F1065" s="116" t="str">
        <f>+IF('Ark1'!Q2879=0,"",'Ark1'!Q2879)</f>
        <v/>
      </c>
      <c r="G1065" s="116">
        <f>+'Ark1'!R2879</f>
        <v>0</v>
      </c>
      <c r="H1065" s="116">
        <f>+'Ark1'!S2879</f>
        <v>0</v>
      </c>
      <c r="I1065" s="222" t="str">
        <f>+IF(G1065=0,"",'Ark1'!AA2879)</f>
        <v/>
      </c>
      <c r="J1065" s="222" t="str">
        <f>+IF(G1065=0,"",'Ark1'!AB2879)</f>
        <v/>
      </c>
      <c r="K1065" s="114" t="str">
        <f>+IF(G1065=0,"",'Ark1'!U2879)</f>
        <v/>
      </c>
      <c r="L1065" s="222" t="str">
        <f>+IF(G1065=0,"",'Ark1'!W2879)</f>
        <v/>
      </c>
      <c r="M1065" s="222" t="str">
        <f>+IF(G1065=0,"",'Ark1'!X2879)</f>
        <v/>
      </c>
      <c r="N1065" s="114" t="str">
        <f>+IF(G1065=0,"",'Ark1'!Y2879)</f>
        <v/>
      </c>
      <c r="O1065" s="116" t="str">
        <f>+IF(G1065=0,"",'Ark1'!Z2879)</f>
        <v/>
      </c>
      <c r="P1065" s="116" t="str">
        <f t="shared" si="16"/>
        <v/>
      </c>
      <c r="Q1065" s="114" t="str">
        <f>+IF(G1065=0,"",'Ark1'!T2879)</f>
        <v/>
      </c>
      <c r="R1065" s="222" t="str">
        <f>+IF(G1065=0,"",'Ark1'!V2879)</f>
        <v/>
      </c>
      <c r="S1065" s="32"/>
      <c r="T1065" s="35"/>
      <c r="U1065" s="35"/>
      <c r="V1065" s="35"/>
      <c r="W1065" s="35"/>
      <c r="X1065" s="35"/>
    </row>
    <row r="1066" spans="1:24" x14ac:dyDescent="0.5">
      <c r="A1066" s="32"/>
      <c r="B1066" s="297" t="str">
        <f>+IF(E1066=2012,VLOOKUP(D1066,K_navn!$A$2:$C$359,2),"")</f>
        <v/>
      </c>
      <c r="C1066" s="297" t="str">
        <f>+IF(E1066=2012,VLOOKUP(D1066,K_navn!$A$2:$C$359,3),"")</f>
        <v/>
      </c>
      <c r="D1066" s="115">
        <f>+'Ark1'!P2880</f>
        <v>3451</v>
      </c>
      <c r="E1066" s="115">
        <f>+'Ark1'!C2880</f>
        <v>2018</v>
      </c>
      <c r="F1066" s="116">
        <f>+IF('Ark1'!Q2880=0,"",'Ark1'!Q2880)</f>
        <v>1</v>
      </c>
      <c r="G1066" s="116">
        <f>+'Ark1'!R2880</f>
        <v>1</v>
      </c>
      <c r="H1066" s="116">
        <f>+'Ark1'!S2880</f>
        <v>1</v>
      </c>
      <c r="I1066" s="222">
        <f>+IF(G1066=0,"",'Ark1'!AA2880)</f>
        <v>3.9940887486519961E-3</v>
      </c>
      <c r="J1066" s="222">
        <f>+IF(G1066=0,"",'Ark1'!AB2880)</f>
        <v>5.2111697246155376E-3</v>
      </c>
      <c r="K1066" s="114">
        <f>+IF(G1066=0,"",'Ark1'!U2880)</f>
        <v>56</v>
      </c>
      <c r="L1066" s="222">
        <f>+IF(G1066=0,"",'Ark1'!W2880)</f>
        <v>104.8</v>
      </c>
      <c r="M1066" s="222">
        <f>+IF(G1066=0,"",'Ark1'!X2880)</f>
        <v>0</v>
      </c>
      <c r="N1066" s="114">
        <f>+IF(G1066=0,"",'Ark1'!Y2880)</f>
        <v>0</v>
      </c>
      <c r="O1066" s="116">
        <f>+IF(G1066=0,"",'Ark1'!Z2880)</f>
        <v>0</v>
      </c>
      <c r="P1066" s="116">
        <f t="shared" si="16"/>
        <v>1</v>
      </c>
      <c r="Q1066" s="114">
        <f>+IF(G1066=0,"",'Ark1'!T2880)</f>
        <v>14</v>
      </c>
      <c r="R1066" s="222">
        <f>+IF(G1066=0,"",'Ark1'!V2880)</f>
        <v>113.5427952329361</v>
      </c>
      <c r="S1066" s="32"/>
      <c r="T1066" s="35"/>
      <c r="U1066" s="35"/>
      <c r="V1066" s="35"/>
      <c r="W1066" s="35"/>
      <c r="X1066" s="35"/>
    </row>
    <row r="1067" spans="1:24" x14ac:dyDescent="0.5">
      <c r="A1067" s="32"/>
      <c r="B1067" s="297" t="str">
        <f>+IF(E1067=2012,VLOOKUP(D1067,K_navn!$A$2:$C$359,2),"")</f>
        <v/>
      </c>
      <c r="C1067" s="297" t="str">
        <f>+IF(E1067=2012,VLOOKUP(D1067,K_navn!$A$2:$C$359,3),"")</f>
        <v/>
      </c>
      <c r="D1067" s="115">
        <f>+'Ark1'!P2881</f>
        <v>3451</v>
      </c>
      <c r="E1067" s="115">
        <f>+'Ark1'!C2881</f>
        <v>2019</v>
      </c>
      <c r="F1067" s="116" t="str">
        <f>+IF('Ark1'!Q2881=0,"",'Ark1'!Q2881)</f>
        <v/>
      </c>
      <c r="G1067" s="116">
        <f>+'Ark1'!R2881</f>
        <v>0</v>
      </c>
      <c r="H1067" s="116">
        <f>+'Ark1'!S2881</f>
        <v>0</v>
      </c>
      <c r="I1067" s="222" t="str">
        <f>+IF(G1067=0,"",'Ark1'!AA2881)</f>
        <v/>
      </c>
      <c r="J1067" s="222" t="str">
        <f>+IF(G1067=0,"",'Ark1'!AB2881)</f>
        <v/>
      </c>
      <c r="K1067" s="114" t="str">
        <f>+IF(G1067=0,"",'Ark1'!U2881)</f>
        <v/>
      </c>
      <c r="L1067" s="222" t="str">
        <f>+IF(G1067=0,"",'Ark1'!W2881)</f>
        <v/>
      </c>
      <c r="M1067" s="222" t="str">
        <f>+IF(G1067=0,"",'Ark1'!X2881)</f>
        <v/>
      </c>
      <c r="N1067" s="114" t="str">
        <f>+IF(G1067=0,"",'Ark1'!Y2881)</f>
        <v/>
      </c>
      <c r="O1067" s="116" t="str">
        <f>+IF(G1067=0,"",'Ark1'!Z2881)</f>
        <v/>
      </c>
      <c r="P1067" s="116" t="str">
        <f t="shared" si="16"/>
        <v/>
      </c>
      <c r="Q1067" s="114" t="str">
        <f>+IF(G1067=0,"",'Ark1'!T2881)</f>
        <v/>
      </c>
      <c r="R1067" s="222" t="str">
        <f>+IF(G1067=0,"",'Ark1'!V2881)</f>
        <v/>
      </c>
      <c r="S1067" s="32"/>
      <c r="T1067" s="35"/>
      <c r="U1067" s="35"/>
      <c r="V1067" s="35"/>
      <c r="W1067" s="35"/>
      <c r="X1067" s="35"/>
    </row>
    <row r="1068" spans="1:24" x14ac:dyDescent="0.5">
      <c r="A1068" s="32"/>
      <c r="B1068" s="297" t="str">
        <f>+IF(E1068=2012,VLOOKUP(D1068,K_navn!$A$2:$C$359,2),"")</f>
        <v/>
      </c>
      <c r="C1068" s="297" t="str">
        <f>+IF(E1068=2012,VLOOKUP(D1068,K_navn!$A$2:$C$359,3),"")</f>
        <v/>
      </c>
      <c r="D1068" s="115">
        <f>+'Ark1'!P2882</f>
        <v>3451</v>
      </c>
      <c r="E1068" s="115">
        <f>+'Ark1'!C2882</f>
        <v>2020</v>
      </c>
      <c r="F1068" s="116" t="str">
        <f>+IF('Ark1'!Q2882=0,"",'Ark1'!Q2882)</f>
        <v/>
      </c>
      <c r="G1068" s="116">
        <f>+'Ark1'!R2882</f>
        <v>0</v>
      </c>
      <c r="H1068" s="116">
        <f>+'Ark1'!S2882</f>
        <v>0</v>
      </c>
      <c r="I1068" s="222" t="str">
        <f>+IF(G1068=0,"",'Ark1'!AA2882)</f>
        <v/>
      </c>
      <c r="J1068" s="222" t="str">
        <f>+IF(G1068=0,"",'Ark1'!AB2882)</f>
        <v/>
      </c>
      <c r="K1068" s="114" t="str">
        <f>+IF(G1068=0,"",'Ark1'!U2882)</f>
        <v/>
      </c>
      <c r="L1068" s="222" t="str">
        <f>+IF(G1068=0,"",'Ark1'!W2882)</f>
        <v/>
      </c>
      <c r="M1068" s="222" t="str">
        <f>+IF(G1068=0,"",'Ark1'!X2882)</f>
        <v/>
      </c>
      <c r="N1068" s="114" t="str">
        <f>+IF(G1068=0,"",'Ark1'!Y2882)</f>
        <v/>
      </c>
      <c r="O1068" s="116" t="str">
        <f>+IF(G1068=0,"",'Ark1'!Z2882)</f>
        <v/>
      </c>
      <c r="P1068" s="116" t="str">
        <f t="shared" si="16"/>
        <v/>
      </c>
      <c r="Q1068" s="114" t="str">
        <f>+IF(G1068=0,"",'Ark1'!T2882)</f>
        <v/>
      </c>
      <c r="R1068" s="222" t="str">
        <f>+IF(G1068=0,"",'Ark1'!V2882)</f>
        <v/>
      </c>
      <c r="S1068" s="32"/>
      <c r="T1068" s="35"/>
      <c r="U1068" s="35"/>
      <c r="V1068" s="35"/>
      <c r="W1068" s="35"/>
      <c r="X1068" s="35"/>
    </row>
    <row r="1069" spans="1:24" x14ac:dyDescent="0.5">
      <c r="A1069" s="32"/>
      <c r="B1069" s="297" t="str">
        <f>+IF(E1069=2012,VLOOKUP(D1069,K_navn!$A$2:$C$359,2),"")</f>
        <v/>
      </c>
      <c r="C1069" s="297" t="str">
        <f>+IF(E1069=2012,VLOOKUP(D1069,K_navn!$A$2:$C$359,3),"")</f>
        <v/>
      </c>
      <c r="D1069" s="115">
        <f>+'Ark1'!P2883</f>
        <v>3451</v>
      </c>
      <c r="E1069" s="115">
        <f>+'Ark1'!C2883</f>
        <v>2021</v>
      </c>
      <c r="F1069" s="116" t="str">
        <f>+IF('Ark1'!Q2883=0,"",'Ark1'!Q2883)</f>
        <v/>
      </c>
      <c r="G1069" s="116">
        <f>+'Ark1'!R2883</f>
        <v>0</v>
      </c>
      <c r="H1069" s="116">
        <f>+'Ark1'!S2883</f>
        <v>0</v>
      </c>
      <c r="I1069" s="222" t="str">
        <f>+IF(G1069=0,"",'Ark1'!AA2883)</f>
        <v/>
      </c>
      <c r="J1069" s="222" t="str">
        <f>+IF(G1069=0,"",'Ark1'!AB2883)</f>
        <v/>
      </c>
      <c r="K1069" s="114" t="str">
        <f>+IF(G1069=0,"",'Ark1'!U2883)</f>
        <v/>
      </c>
      <c r="L1069" s="222" t="str">
        <f>+IF(G1069=0,"",'Ark1'!W2883)</f>
        <v/>
      </c>
      <c r="M1069" s="222" t="str">
        <f>+IF(G1069=0,"",'Ark1'!X2883)</f>
        <v/>
      </c>
      <c r="N1069" s="114" t="str">
        <f>+IF(G1069=0,"",'Ark1'!Y2883)</f>
        <v/>
      </c>
      <c r="O1069" s="116" t="str">
        <f>+IF(G1069=0,"",'Ark1'!Z2883)</f>
        <v/>
      </c>
      <c r="P1069" s="116" t="str">
        <f t="shared" si="16"/>
        <v/>
      </c>
      <c r="Q1069" s="114" t="str">
        <f>+IF(G1069=0,"",'Ark1'!T2883)</f>
        <v/>
      </c>
      <c r="R1069" s="222" t="str">
        <f>+IF(G1069=0,"",'Ark1'!V2883)</f>
        <v/>
      </c>
      <c r="S1069" s="32"/>
      <c r="T1069" s="35"/>
      <c r="U1069" s="35"/>
      <c r="V1069" s="35"/>
      <c r="W1069" s="35"/>
      <c r="X1069" s="35"/>
    </row>
    <row r="1070" spans="1:24" x14ac:dyDescent="0.5">
      <c r="A1070" s="32"/>
      <c r="B1070" s="297" t="str">
        <f>+IF(E1070=2012,VLOOKUP(D1070,K_navn!$A$2:$C$359,2),"")</f>
        <v/>
      </c>
      <c r="C1070" s="297" t="str">
        <f>+IF(E1070=2012,VLOOKUP(D1070,K_navn!$A$2:$C$359,3),"")</f>
        <v/>
      </c>
      <c r="D1070" s="115">
        <f>+'Ark1'!P2884</f>
        <v>3451</v>
      </c>
      <c r="E1070" s="115">
        <f>+'Ark1'!C2884</f>
        <v>2022</v>
      </c>
      <c r="F1070" s="116" t="str">
        <f>+IF('Ark1'!Q2884=0,"",'Ark1'!Q2884)</f>
        <v/>
      </c>
      <c r="G1070" s="116">
        <f>+'Ark1'!R2884</f>
        <v>0</v>
      </c>
      <c r="H1070" s="116">
        <f>+'Ark1'!S2884</f>
        <v>0</v>
      </c>
      <c r="I1070" s="222" t="str">
        <f>+IF(G1070=0,"",'Ark1'!AA2884)</f>
        <v/>
      </c>
      <c r="J1070" s="222" t="str">
        <f>+IF(G1070=0,"",'Ark1'!AB2884)</f>
        <v/>
      </c>
      <c r="K1070" s="114" t="str">
        <f>+IF(G1070=0,"",'Ark1'!U2884)</f>
        <v/>
      </c>
      <c r="L1070" s="222" t="str">
        <f>+IF(G1070=0,"",'Ark1'!W2884)</f>
        <v/>
      </c>
      <c r="M1070" s="222" t="str">
        <f>+IF(G1070=0,"",'Ark1'!X2884)</f>
        <v/>
      </c>
      <c r="N1070" s="114" t="str">
        <f>+IF(G1070=0,"",'Ark1'!Y2884)</f>
        <v/>
      </c>
      <c r="O1070" s="116" t="str">
        <f>+IF(G1070=0,"",'Ark1'!Z2884)</f>
        <v/>
      </c>
      <c r="P1070" s="116" t="str">
        <f t="shared" si="16"/>
        <v/>
      </c>
      <c r="Q1070" s="114" t="str">
        <f>+IF(G1070=0,"",'Ark1'!T2884)</f>
        <v/>
      </c>
      <c r="R1070" s="222" t="str">
        <f>+IF(G1070=0,"",'Ark1'!V2884)</f>
        <v/>
      </c>
      <c r="S1070" s="32"/>
      <c r="T1070" s="35"/>
      <c r="U1070" s="35"/>
      <c r="V1070" s="35"/>
      <c r="W1070" s="35"/>
      <c r="X1070" s="35"/>
    </row>
    <row r="1071" spans="1:24" x14ac:dyDescent="0.5">
      <c r="A1071" s="32"/>
      <c r="B1071" s="297" t="str">
        <f>+IF(E1071=2012,VLOOKUP(D1071,K_navn!$A$2:$C$359,2),"")</f>
        <v>Vestre Slidre</v>
      </c>
      <c r="C1071" s="297" t="str">
        <f>+IF(E1071=2012,VLOOKUP(D1071,K_navn!$A$2:$C$359,3),"")</f>
        <v>Innlandet</v>
      </c>
      <c r="D1071" s="115">
        <f>+'Ark1'!P2885</f>
        <v>3452</v>
      </c>
      <c r="E1071" s="115">
        <f>+'Ark1'!C2885</f>
        <v>2012</v>
      </c>
      <c r="F1071" s="116" t="str">
        <f>+IF('Ark1'!Q2885=0,"",'Ark1'!Q2885)</f>
        <v/>
      </c>
      <c r="G1071" s="116">
        <f>+'Ark1'!R2885</f>
        <v>0</v>
      </c>
      <c r="H1071" s="116">
        <f>+'Ark1'!S2885</f>
        <v>0</v>
      </c>
      <c r="I1071" s="222" t="str">
        <f>+IF(G1071=0,"",'Ark1'!AA2885)</f>
        <v/>
      </c>
      <c r="J1071" s="222" t="str">
        <f>+IF(G1071=0,"",'Ark1'!AB2885)</f>
        <v/>
      </c>
      <c r="K1071" s="114" t="str">
        <f>+IF(G1071=0,"",'Ark1'!U2885)</f>
        <v/>
      </c>
      <c r="L1071" s="222" t="str">
        <f>+IF(G1071=0,"",'Ark1'!W2885)</f>
        <v/>
      </c>
      <c r="M1071" s="222" t="str">
        <f>+IF(G1071=0,"",'Ark1'!X2885)</f>
        <v/>
      </c>
      <c r="N1071" s="114" t="str">
        <f>+IF(G1071=0,"",'Ark1'!Y2885)</f>
        <v/>
      </c>
      <c r="O1071" s="116" t="str">
        <f>+IF(G1071=0,"",'Ark1'!Z2885)</f>
        <v/>
      </c>
      <c r="P1071" s="116" t="str">
        <f t="shared" si="16"/>
        <v/>
      </c>
      <c r="Q1071" s="114" t="str">
        <f>+IF(G1071=0,"",'Ark1'!T2885)</f>
        <v/>
      </c>
      <c r="R1071" s="222" t="str">
        <f>+IF(G1071=0,"",'Ark1'!V2885)</f>
        <v/>
      </c>
      <c r="S1071" s="32"/>
      <c r="T1071" s="35"/>
      <c r="U1071" s="35"/>
      <c r="V1071" s="35"/>
      <c r="W1071" s="35"/>
      <c r="X1071" s="35"/>
    </row>
    <row r="1072" spans="1:24" x14ac:dyDescent="0.5">
      <c r="A1072" s="32"/>
      <c r="B1072" s="297" t="str">
        <f>+IF(E1072=2012,VLOOKUP(D1072,K_navn!$A$2:$C$359,2),"")</f>
        <v/>
      </c>
      <c r="C1072" s="297" t="str">
        <f>+IF(E1072=2012,VLOOKUP(D1072,K_navn!$A$2:$C$359,3),"")</f>
        <v/>
      </c>
      <c r="D1072" s="115">
        <f>+'Ark1'!P2886</f>
        <v>3452</v>
      </c>
      <c r="E1072" s="115">
        <f>+'Ark1'!C2886</f>
        <v>2013</v>
      </c>
      <c r="F1072" s="116" t="str">
        <f>+IF('Ark1'!Q2886=0,"",'Ark1'!Q2886)</f>
        <v/>
      </c>
      <c r="G1072" s="116">
        <f>+'Ark1'!R2886</f>
        <v>0</v>
      </c>
      <c r="H1072" s="116">
        <f>+'Ark1'!S2886</f>
        <v>0</v>
      </c>
      <c r="I1072" s="222" t="str">
        <f>+IF(G1072=0,"",'Ark1'!AA2886)</f>
        <v/>
      </c>
      <c r="J1072" s="222" t="str">
        <f>+IF(G1072=0,"",'Ark1'!AB2886)</f>
        <v/>
      </c>
      <c r="K1072" s="114" t="str">
        <f>+IF(G1072=0,"",'Ark1'!U2886)</f>
        <v/>
      </c>
      <c r="L1072" s="222" t="str">
        <f>+IF(G1072=0,"",'Ark1'!W2886)</f>
        <v/>
      </c>
      <c r="M1072" s="222" t="str">
        <f>+IF(G1072=0,"",'Ark1'!X2886)</f>
        <v/>
      </c>
      <c r="N1072" s="114" t="str">
        <f>+IF(G1072=0,"",'Ark1'!Y2886)</f>
        <v/>
      </c>
      <c r="O1072" s="116" t="str">
        <f>+IF(G1072=0,"",'Ark1'!Z2886)</f>
        <v/>
      </c>
      <c r="P1072" s="116" t="str">
        <f t="shared" si="16"/>
        <v/>
      </c>
      <c r="Q1072" s="114" t="str">
        <f>+IF(G1072=0,"",'Ark1'!T2886)</f>
        <v/>
      </c>
      <c r="R1072" s="222" t="str">
        <f>+IF(G1072=0,"",'Ark1'!V2886)</f>
        <v/>
      </c>
      <c r="S1072" s="32"/>
      <c r="T1072" s="35"/>
      <c r="U1072" s="35"/>
      <c r="V1072" s="35"/>
      <c r="W1072" s="35"/>
      <c r="X1072" s="35"/>
    </row>
    <row r="1073" spans="1:24" x14ac:dyDescent="0.5">
      <c r="A1073" s="32"/>
      <c r="B1073" s="297" t="str">
        <f>+IF(E1073=2012,VLOOKUP(D1073,K_navn!$A$2:$C$359,2),"")</f>
        <v/>
      </c>
      <c r="C1073" s="297" t="str">
        <f>+IF(E1073=2012,VLOOKUP(D1073,K_navn!$A$2:$C$359,3),"")</f>
        <v/>
      </c>
      <c r="D1073" s="115">
        <f>+'Ark1'!P2887</f>
        <v>3452</v>
      </c>
      <c r="E1073" s="115">
        <f>+'Ark1'!C2887</f>
        <v>2014</v>
      </c>
      <c r="F1073" s="116" t="str">
        <f>+IF('Ark1'!Q2887=0,"",'Ark1'!Q2887)</f>
        <v/>
      </c>
      <c r="G1073" s="116">
        <f>+'Ark1'!R2887</f>
        <v>0</v>
      </c>
      <c r="H1073" s="116">
        <f>+'Ark1'!S2887</f>
        <v>0</v>
      </c>
      <c r="I1073" s="222" t="str">
        <f>+IF(G1073=0,"",'Ark1'!AA2887)</f>
        <v/>
      </c>
      <c r="J1073" s="222" t="str">
        <f>+IF(G1073=0,"",'Ark1'!AB2887)</f>
        <v/>
      </c>
      <c r="K1073" s="114" t="str">
        <f>+IF(G1073=0,"",'Ark1'!U2887)</f>
        <v/>
      </c>
      <c r="L1073" s="222" t="str">
        <f>+IF(G1073=0,"",'Ark1'!W2887)</f>
        <v/>
      </c>
      <c r="M1073" s="222" t="str">
        <f>+IF(G1073=0,"",'Ark1'!X2887)</f>
        <v/>
      </c>
      <c r="N1073" s="114" t="str">
        <f>+IF(G1073=0,"",'Ark1'!Y2887)</f>
        <v/>
      </c>
      <c r="O1073" s="116" t="str">
        <f>+IF(G1073=0,"",'Ark1'!Z2887)</f>
        <v/>
      </c>
      <c r="P1073" s="116" t="str">
        <f t="shared" si="16"/>
        <v/>
      </c>
      <c r="Q1073" s="114" t="str">
        <f>+IF(G1073=0,"",'Ark1'!T2887)</f>
        <v/>
      </c>
      <c r="R1073" s="222" t="str">
        <f>+IF(G1073=0,"",'Ark1'!V2887)</f>
        <v/>
      </c>
      <c r="S1073" s="32"/>
      <c r="T1073" s="35"/>
      <c r="U1073" s="35"/>
      <c r="V1073" s="35"/>
      <c r="W1073" s="35"/>
      <c r="X1073" s="35"/>
    </row>
    <row r="1074" spans="1:24" x14ac:dyDescent="0.5">
      <c r="A1074" s="32"/>
      <c r="B1074" s="297" t="str">
        <f>+IF(E1074=2012,VLOOKUP(D1074,K_navn!$A$2:$C$359,2),"")</f>
        <v/>
      </c>
      <c r="C1074" s="297" t="str">
        <f>+IF(E1074=2012,VLOOKUP(D1074,K_navn!$A$2:$C$359,3),"")</f>
        <v/>
      </c>
      <c r="D1074" s="115">
        <f>+'Ark1'!P2888</f>
        <v>3452</v>
      </c>
      <c r="E1074" s="115">
        <f>+'Ark1'!C2888</f>
        <v>2015</v>
      </c>
      <c r="F1074" s="116" t="str">
        <f>+IF('Ark1'!Q2888=0,"",'Ark1'!Q2888)</f>
        <v/>
      </c>
      <c r="G1074" s="116">
        <f>+'Ark1'!R2888</f>
        <v>0</v>
      </c>
      <c r="H1074" s="116">
        <f>+'Ark1'!S2888</f>
        <v>0</v>
      </c>
      <c r="I1074" s="222" t="str">
        <f>+IF(G1074=0,"",'Ark1'!AA2888)</f>
        <v/>
      </c>
      <c r="J1074" s="222" t="str">
        <f>+IF(G1074=0,"",'Ark1'!AB2888)</f>
        <v/>
      </c>
      <c r="K1074" s="114" t="str">
        <f>+IF(G1074=0,"",'Ark1'!U2888)</f>
        <v/>
      </c>
      <c r="L1074" s="222" t="str">
        <f>+IF(G1074=0,"",'Ark1'!W2888)</f>
        <v/>
      </c>
      <c r="M1074" s="222" t="str">
        <f>+IF(G1074=0,"",'Ark1'!X2888)</f>
        <v/>
      </c>
      <c r="N1074" s="114" t="str">
        <f>+IF(G1074=0,"",'Ark1'!Y2888)</f>
        <v/>
      </c>
      <c r="O1074" s="116" t="str">
        <f>+IF(G1074=0,"",'Ark1'!Z2888)</f>
        <v/>
      </c>
      <c r="P1074" s="116" t="str">
        <f t="shared" si="16"/>
        <v/>
      </c>
      <c r="Q1074" s="114" t="str">
        <f>+IF(G1074=0,"",'Ark1'!T2888)</f>
        <v/>
      </c>
      <c r="R1074" s="222" t="str">
        <f>+IF(G1074=0,"",'Ark1'!V2888)</f>
        <v/>
      </c>
      <c r="S1074" s="32"/>
      <c r="T1074" s="35"/>
      <c r="U1074" s="35"/>
      <c r="V1074" s="35"/>
      <c r="W1074" s="35"/>
      <c r="X1074" s="35"/>
    </row>
    <row r="1075" spans="1:24" x14ac:dyDescent="0.5">
      <c r="A1075" s="32"/>
      <c r="B1075" s="297" t="str">
        <f>+IF(E1075=2012,VLOOKUP(D1075,K_navn!$A$2:$C$359,2),"")</f>
        <v/>
      </c>
      <c r="C1075" s="297" t="str">
        <f>+IF(E1075=2012,VLOOKUP(D1075,K_navn!$A$2:$C$359,3),"")</f>
        <v/>
      </c>
      <c r="D1075" s="115">
        <f>+'Ark1'!P2889</f>
        <v>3452</v>
      </c>
      <c r="E1075" s="115">
        <f>+'Ark1'!C2889</f>
        <v>2016</v>
      </c>
      <c r="F1075" s="116" t="str">
        <f>+IF('Ark1'!Q2889=0,"",'Ark1'!Q2889)</f>
        <v/>
      </c>
      <c r="G1075" s="116">
        <f>+'Ark1'!R2889</f>
        <v>0</v>
      </c>
      <c r="H1075" s="116">
        <f>+'Ark1'!S2889</f>
        <v>0</v>
      </c>
      <c r="I1075" s="222" t="str">
        <f>+IF(G1075=0,"",'Ark1'!AA2889)</f>
        <v/>
      </c>
      <c r="J1075" s="222" t="str">
        <f>+IF(G1075=0,"",'Ark1'!AB2889)</f>
        <v/>
      </c>
      <c r="K1075" s="114" t="str">
        <f>+IF(G1075=0,"",'Ark1'!U2889)</f>
        <v/>
      </c>
      <c r="L1075" s="222" t="str">
        <f>+IF(G1075=0,"",'Ark1'!W2889)</f>
        <v/>
      </c>
      <c r="M1075" s="222" t="str">
        <f>+IF(G1075=0,"",'Ark1'!X2889)</f>
        <v/>
      </c>
      <c r="N1075" s="114" t="str">
        <f>+IF(G1075=0,"",'Ark1'!Y2889)</f>
        <v/>
      </c>
      <c r="O1075" s="116" t="str">
        <f>+IF(G1075=0,"",'Ark1'!Z2889)</f>
        <v/>
      </c>
      <c r="P1075" s="116" t="str">
        <f t="shared" si="16"/>
        <v/>
      </c>
      <c r="Q1075" s="114" t="str">
        <f>+IF(G1075=0,"",'Ark1'!T2889)</f>
        <v/>
      </c>
      <c r="R1075" s="222" t="str">
        <f>+IF(G1075=0,"",'Ark1'!V2889)</f>
        <v/>
      </c>
      <c r="S1075" s="32"/>
      <c r="T1075" s="35"/>
      <c r="U1075" s="35"/>
      <c r="V1075" s="35"/>
      <c r="W1075" s="35"/>
      <c r="X1075" s="35"/>
    </row>
    <row r="1076" spans="1:24" x14ac:dyDescent="0.5">
      <c r="A1076" s="32"/>
      <c r="B1076" s="297" t="str">
        <f>+IF(E1076=2012,VLOOKUP(D1076,K_navn!$A$2:$C$359,2),"")</f>
        <v/>
      </c>
      <c r="C1076" s="297" t="str">
        <f>+IF(E1076=2012,VLOOKUP(D1076,K_navn!$A$2:$C$359,3),"")</f>
        <v/>
      </c>
      <c r="D1076" s="115">
        <f>+'Ark1'!P2890</f>
        <v>3452</v>
      </c>
      <c r="E1076" s="115">
        <f>+'Ark1'!C2890</f>
        <v>2017</v>
      </c>
      <c r="F1076" s="116" t="str">
        <f>+IF('Ark1'!Q2890=0,"",'Ark1'!Q2890)</f>
        <v/>
      </c>
      <c r="G1076" s="116">
        <f>+'Ark1'!R2890</f>
        <v>0</v>
      </c>
      <c r="H1076" s="116">
        <f>+'Ark1'!S2890</f>
        <v>0</v>
      </c>
      <c r="I1076" s="222" t="str">
        <f>+IF(G1076=0,"",'Ark1'!AA2890)</f>
        <v/>
      </c>
      <c r="J1076" s="222" t="str">
        <f>+IF(G1076=0,"",'Ark1'!AB2890)</f>
        <v/>
      </c>
      <c r="K1076" s="114" t="str">
        <f>+IF(G1076=0,"",'Ark1'!U2890)</f>
        <v/>
      </c>
      <c r="L1076" s="222" t="str">
        <f>+IF(G1076=0,"",'Ark1'!W2890)</f>
        <v/>
      </c>
      <c r="M1076" s="222" t="str">
        <f>+IF(G1076=0,"",'Ark1'!X2890)</f>
        <v/>
      </c>
      <c r="N1076" s="114" t="str">
        <f>+IF(G1076=0,"",'Ark1'!Y2890)</f>
        <v/>
      </c>
      <c r="O1076" s="116" t="str">
        <f>+IF(G1076=0,"",'Ark1'!Z2890)</f>
        <v/>
      </c>
      <c r="P1076" s="116" t="str">
        <f t="shared" si="16"/>
        <v/>
      </c>
      <c r="Q1076" s="114" t="str">
        <f>+IF(G1076=0,"",'Ark1'!T2890)</f>
        <v/>
      </c>
      <c r="R1076" s="222" t="str">
        <f>+IF(G1076=0,"",'Ark1'!V2890)</f>
        <v/>
      </c>
      <c r="S1076" s="32"/>
      <c r="T1076" s="35"/>
      <c r="U1076" s="35"/>
      <c r="V1076" s="35"/>
      <c r="W1076" s="35"/>
      <c r="X1076" s="35"/>
    </row>
    <row r="1077" spans="1:24" x14ac:dyDescent="0.5">
      <c r="A1077" s="32"/>
      <c r="B1077" s="297" t="str">
        <f>+IF(E1077=2012,VLOOKUP(D1077,K_navn!$A$2:$C$359,2),"")</f>
        <v/>
      </c>
      <c r="C1077" s="297" t="str">
        <f>+IF(E1077=2012,VLOOKUP(D1077,K_navn!$A$2:$C$359,3),"")</f>
        <v/>
      </c>
      <c r="D1077" s="115">
        <f>+'Ark1'!P2891</f>
        <v>3452</v>
      </c>
      <c r="E1077" s="115">
        <f>+'Ark1'!C2891</f>
        <v>2018</v>
      </c>
      <c r="F1077" s="116" t="str">
        <f>+IF('Ark1'!Q2891=0,"",'Ark1'!Q2891)</f>
        <v/>
      </c>
      <c r="G1077" s="116">
        <f>+'Ark1'!R2891</f>
        <v>0</v>
      </c>
      <c r="H1077" s="116">
        <f>+'Ark1'!S2891</f>
        <v>0</v>
      </c>
      <c r="I1077" s="222" t="str">
        <f>+IF(G1077=0,"",'Ark1'!AA2891)</f>
        <v/>
      </c>
      <c r="J1077" s="222" t="str">
        <f>+IF(G1077=0,"",'Ark1'!AB2891)</f>
        <v/>
      </c>
      <c r="K1077" s="114" t="str">
        <f>+IF(G1077=0,"",'Ark1'!U2891)</f>
        <v/>
      </c>
      <c r="L1077" s="222" t="str">
        <f>+IF(G1077=0,"",'Ark1'!W2891)</f>
        <v/>
      </c>
      <c r="M1077" s="222" t="str">
        <f>+IF(G1077=0,"",'Ark1'!X2891)</f>
        <v/>
      </c>
      <c r="N1077" s="114" t="str">
        <f>+IF(G1077=0,"",'Ark1'!Y2891)</f>
        <v/>
      </c>
      <c r="O1077" s="116" t="str">
        <f>+IF(G1077=0,"",'Ark1'!Z2891)</f>
        <v/>
      </c>
      <c r="P1077" s="116" t="str">
        <f t="shared" si="16"/>
        <v/>
      </c>
      <c r="Q1077" s="114" t="str">
        <f>+IF(G1077=0,"",'Ark1'!T2891)</f>
        <v/>
      </c>
      <c r="R1077" s="222" t="str">
        <f>+IF(G1077=0,"",'Ark1'!V2891)</f>
        <v/>
      </c>
      <c r="S1077" s="32"/>
      <c r="T1077" s="35"/>
      <c r="U1077" s="35"/>
      <c r="V1077" s="35"/>
      <c r="W1077" s="35"/>
      <c r="X1077" s="35"/>
    </row>
    <row r="1078" spans="1:24" x14ac:dyDescent="0.5">
      <c r="A1078" s="32"/>
      <c r="B1078" s="297" t="str">
        <f>+IF(E1078=2012,VLOOKUP(D1078,K_navn!$A$2:$C$359,2),"")</f>
        <v/>
      </c>
      <c r="C1078" s="297" t="str">
        <f>+IF(E1078=2012,VLOOKUP(D1078,K_navn!$A$2:$C$359,3),"")</f>
        <v/>
      </c>
      <c r="D1078" s="115">
        <f>+'Ark1'!P2892</f>
        <v>3452</v>
      </c>
      <c r="E1078" s="115">
        <f>+'Ark1'!C2892</f>
        <v>2019</v>
      </c>
      <c r="F1078" s="116" t="str">
        <f>+IF('Ark1'!Q2892=0,"",'Ark1'!Q2892)</f>
        <v/>
      </c>
      <c r="G1078" s="116">
        <f>+'Ark1'!R2892</f>
        <v>0</v>
      </c>
      <c r="H1078" s="116">
        <f>+'Ark1'!S2892</f>
        <v>0</v>
      </c>
      <c r="I1078" s="222" t="str">
        <f>+IF(G1078=0,"",'Ark1'!AA2892)</f>
        <v/>
      </c>
      <c r="J1078" s="222" t="str">
        <f>+IF(G1078=0,"",'Ark1'!AB2892)</f>
        <v/>
      </c>
      <c r="K1078" s="114" t="str">
        <f>+IF(G1078=0,"",'Ark1'!U2892)</f>
        <v/>
      </c>
      <c r="L1078" s="222" t="str">
        <f>+IF(G1078=0,"",'Ark1'!W2892)</f>
        <v/>
      </c>
      <c r="M1078" s="222" t="str">
        <f>+IF(G1078=0,"",'Ark1'!X2892)</f>
        <v/>
      </c>
      <c r="N1078" s="114" t="str">
        <f>+IF(G1078=0,"",'Ark1'!Y2892)</f>
        <v/>
      </c>
      <c r="O1078" s="116" t="str">
        <f>+IF(G1078=0,"",'Ark1'!Z2892)</f>
        <v/>
      </c>
      <c r="P1078" s="116" t="str">
        <f t="shared" si="16"/>
        <v/>
      </c>
      <c r="Q1078" s="114" t="str">
        <f>+IF(G1078=0,"",'Ark1'!T2892)</f>
        <v/>
      </c>
      <c r="R1078" s="222" t="str">
        <f>+IF(G1078=0,"",'Ark1'!V2892)</f>
        <v/>
      </c>
      <c r="S1078" s="32"/>
      <c r="T1078" s="35"/>
      <c r="U1078" s="35"/>
      <c r="V1078" s="35"/>
      <c r="W1078" s="35"/>
      <c r="X1078" s="35"/>
    </row>
    <row r="1079" spans="1:24" x14ac:dyDescent="0.5">
      <c r="A1079" s="32"/>
      <c r="B1079" s="297" t="str">
        <f>+IF(E1079=2012,VLOOKUP(D1079,K_navn!$A$2:$C$359,2),"")</f>
        <v/>
      </c>
      <c r="C1079" s="297" t="str">
        <f>+IF(E1079=2012,VLOOKUP(D1079,K_navn!$A$2:$C$359,3),"")</f>
        <v/>
      </c>
      <c r="D1079" s="115">
        <f>+'Ark1'!P2893</f>
        <v>3452</v>
      </c>
      <c r="E1079" s="115">
        <f>+'Ark1'!C2893</f>
        <v>2020</v>
      </c>
      <c r="F1079" s="116" t="str">
        <f>+IF('Ark1'!Q2893=0,"",'Ark1'!Q2893)</f>
        <v/>
      </c>
      <c r="G1079" s="116">
        <f>+'Ark1'!R2893</f>
        <v>0</v>
      </c>
      <c r="H1079" s="116">
        <f>+'Ark1'!S2893</f>
        <v>0</v>
      </c>
      <c r="I1079" s="222" t="str">
        <f>+IF(G1079=0,"",'Ark1'!AA2893)</f>
        <v/>
      </c>
      <c r="J1079" s="222" t="str">
        <f>+IF(G1079=0,"",'Ark1'!AB2893)</f>
        <v/>
      </c>
      <c r="K1079" s="114" t="str">
        <f>+IF(G1079=0,"",'Ark1'!U2893)</f>
        <v/>
      </c>
      <c r="L1079" s="222" t="str">
        <f>+IF(G1079=0,"",'Ark1'!W2893)</f>
        <v/>
      </c>
      <c r="M1079" s="222" t="str">
        <f>+IF(G1079=0,"",'Ark1'!X2893)</f>
        <v/>
      </c>
      <c r="N1079" s="114" t="str">
        <f>+IF(G1079=0,"",'Ark1'!Y2893)</f>
        <v/>
      </c>
      <c r="O1079" s="116" t="str">
        <f>+IF(G1079=0,"",'Ark1'!Z2893)</f>
        <v/>
      </c>
      <c r="P1079" s="116" t="str">
        <f t="shared" si="16"/>
        <v/>
      </c>
      <c r="Q1079" s="114" t="str">
        <f>+IF(G1079=0,"",'Ark1'!T2893)</f>
        <v/>
      </c>
      <c r="R1079" s="222" t="str">
        <f>+IF(G1079=0,"",'Ark1'!V2893)</f>
        <v/>
      </c>
      <c r="S1079" s="32"/>
      <c r="T1079" s="35"/>
      <c r="U1079" s="35"/>
      <c r="V1079" s="35"/>
      <c r="W1079" s="35"/>
      <c r="X1079" s="35"/>
    </row>
    <row r="1080" spans="1:24" x14ac:dyDescent="0.5">
      <c r="A1080" s="32"/>
      <c r="B1080" s="297" t="str">
        <f>+IF(E1080=2012,VLOOKUP(D1080,K_navn!$A$2:$C$359,2),"")</f>
        <v/>
      </c>
      <c r="C1080" s="297" t="str">
        <f>+IF(E1080=2012,VLOOKUP(D1080,K_navn!$A$2:$C$359,3),"")</f>
        <v/>
      </c>
      <c r="D1080" s="115">
        <f>+'Ark1'!P2894</f>
        <v>3452</v>
      </c>
      <c r="E1080" s="115">
        <f>+'Ark1'!C2894</f>
        <v>2021</v>
      </c>
      <c r="F1080" s="116" t="str">
        <f>+IF('Ark1'!Q2894=0,"",'Ark1'!Q2894)</f>
        <v/>
      </c>
      <c r="G1080" s="116">
        <f>+'Ark1'!R2894</f>
        <v>0</v>
      </c>
      <c r="H1080" s="116">
        <f>+'Ark1'!S2894</f>
        <v>0</v>
      </c>
      <c r="I1080" s="222" t="str">
        <f>+IF(G1080=0,"",'Ark1'!AA2894)</f>
        <v/>
      </c>
      <c r="J1080" s="222" t="str">
        <f>+IF(G1080=0,"",'Ark1'!AB2894)</f>
        <v/>
      </c>
      <c r="K1080" s="114" t="str">
        <f>+IF(G1080=0,"",'Ark1'!U2894)</f>
        <v/>
      </c>
      <c r="L1080" s="222" t="str">
        <f>+IF(G1080=0,"",'Ark1'!W2894)</f>
        <v/>
      </c>
      <c r="M1080" s="222" t="str">
        <f>+IF(G1080=0,"",'Ark1'!X2894)</f>
        <v/>
      </c>
      <c r="N1080" s="114" t="str">
        <f>+IF(G1080=0,"",'Ark1'!Y2894)</f>
        <v/>
      </c>
      <c r="O1080" s="116" t="str">
        <f>+IF(G1080=0,"",'Ark1'!Z2894)</f>
        <v/>
      </c>
      <c r="P1080" s="116" t="str">
        <f t="shared" si="16"/>
        <v/>
      </c>
      <c r="Q1080" s="114" t="str">
        <f>+IF(G1080=0,"",'Ark1'!T2894)</f>
        <v/>
      </c>
      <c r="R1080" s="222" t="str">
        <f>+IF(G1080=0,"",'Ark1'!V2894)</f>
        <v/>
      </c>
      <c r="S1080" s="32"/>
      <c r="T1080" s="35"/>
      <c r="U1080" s="35"/>
      <c r="V1080" s="35"/>
      <c r="W1080" s="35"/>
      <c r="X1080" s="35"/>
    </row>
    <row r="1081" spans="1:24" x14ac:dyDescent="0.5">
      <c r="A1081" s="32"/>
      <c r="B1081" s="297" t="str">
        <f>+IF(E1081=2012,VLOOKUP(D1081,K_navn!$A$2:$C$359,2),"")</f>
        <v/>
      </c>
      <c r="C1081" s="297" t="str">
        <f>+IF(E1081=2012,VLOOKUP(D1081,K_navn!$A$2:$C$359,3),"")</f>
        <v/>
      </c>
      <c r="D1081" s="115">
        <f>+'Ark1'!P2895</f>
        <v>3452</v>
      </c>
      <c r="E1081" s="115">
        <f>+'Ark1'!C2895</f>
        <v>2022</v>
      </c>
      <c r="F1081" s="116" t="str">
        <f>+IF('Ark1'!Q2895=0,"",'Ark1'!Q2895)</f>
        <v/>
      </c>
      <c r="G1081" s="116">
        <f>+'Ark1'!R2895</f>
        <v>0</v>
      </c>
      <c r="H1081" s="116">
        <f>+'Ark1'!S2895</f>
        <v>0</v>
      </c>
      <c r="I1081" s="222" t="str">
        <f>+IF(G1081=0,"",'Ark1'!AA2895)</f>
        <v/>
      </c>
      <c r="J1081" s="222" t="str">
        <f>+IF(G1081=0,"",'Ark1'!AB2895)</f>
        <v/>
      </c>
      <c r="K1081" s="114" t="str">
        <f>+IF(G1081=0,"",'Ark1'!U2895)</f>
        <v/>
      </c>
      <c r="L1081" s="222" t="str">
        <f>+IF(G1081=0,"",'Ark1'!W2895)</f>
        <v/>
      </c>
      <c r="M1081" s="222" t="str">
        <f>+IF(G1081=0,"",'Ark1'!X2895)</f>
        <v/>
      </c>
      <c r="N1081" s="114" t="str">
        <f>+IF(G1081=0,"",'Ark1'!Y2895)</f>
        <v/>
      </c>
      <c r="O1081" s="116" t="str">
        <f>+IF(G1081=0,"",'Ark1'!Z2895)</f>
        <v/>
      </c>
      <c r="P1081" s="116" t="str">
        <f t="shared" si="16"/>
        <v/>
      </c>
      <c r="Q1081" s="114" t="str">
        <f>+IF(G1081=0,"",'Ark1'!T2895)</f>
        <v/>
      </c>
      <c r="R1081" s="222" t="str">
        <f>+IF(G1081=0,"",'Ark1'!V2895)</f>
        <v/>
      </c>
      <c r="S1081" s="32"/>
      <c r="T1081" s="35"/>
      <c r="U1081" s="35"/>
      <c r="V1081" s="35"/>
      <c r="W1081" s="35"/>
      <c r="X1081" s="35"/>
    </row>
    <row r="1082" spans="1:24" x14ac:dyDescent="0.5">
      <c r="A1082" s="32"/>
      <c r="B1082" s="297" t="str">
        <f>+IF(E1082=2012,VLOOKUP(D1082,K_navn!$A$2:$C$359,2),"")</f>
        <v>Øystre Slidre</v>
      </c>
      <c r="C1082" s="297" t="str">
        <f>+IF(E1082=2012,VLOOKUP(D1082,K_navn!$A$2:$C$359,3),"")</f>
        <v>Innlandet</v>
      </c>
      <c r="D1082" s="115">
        <f>+'Ark1'!P2896</f>
        <v>3453</v>
      </c>
      <c r="E1082" s="115">
        <f>+'Ark1'!C2896</f>
        <v>2012</v>
      </c>
      <c r="F1082" s="116" t="str">
        <f>+IF('Ark1'!Q2896=0,"",'Ark1'!Q2896)</f>
        <v/>
      </c>
      <c r="G1082" s="116">
        <f>+'Ark1'!R2896</f>
        <v>0</v>
      </c>
      <c r="H1082" s="116">
        <f>+'Ark1'!S2896</f>
        <v>0</v>
      </c>
      <c r="I1082" s="222" t="str">
        <f>+IF(G1082=0,"",'Ark1'!AA2896)</f>
        <v/>
      </c>
      <c r="J1082" s="222" t="str">
        <f>+IF(G1082=0,"",'Ark1'!AB2896)</f>
        <v/>
      </c>
      <c r="K1082" s="114" t="str">
        <f>+IF(G1082=0,"",'Ark1'!U2896)</f>
        <v/>
      </c>
      <c r="L1082" s="222" t="str">
        <f>+IF(G1082=0,"",'Ark1'!W2896)</f>
        <v/>
      </c>
      <c r="M1082" s="222" t="str">
        <f>+IF(G1082=0,"",'Ark1'!X2896)</f>
        <v/>
      </c>
      <c r="N1082" s="114" t="str">
        <f>+IF(G1082=0,"",'Ark1'!Y2896)</f>
        <v/>
      </c>
      <c r="O1082" s="116" t="str">
        <f>+IF(G1082=0,"",'Ark1'!Z2896)</f>
        <v/>
      </c>
      <c r="P1082" s="116" t="str">
        <f t="shared" si="16"/>
        <v/>
      </c>
      <c r="Q1082" s="114" t="str">
        <f>+IF(G1082=0,"",'Ark1'!T2896)</f>
        <v/>
      </c>
      <c r="R1082" s="222" t="str">
        <f>+IF(G1082=0,"",'Ark1'!V2896)</f>
        <v/>
      </c>
      <c r="S1082" s="32"/>
      <c r="T1082" s="35"/>
      <c r="U1082" s="35"/>
      <c r="V1082" s="35"/>
      <c r="W1082" s="35"/>
      <c r="X1082" s="35"/>
    </row>
    <row r="1083" spans="1:24" x14ac:dyDescent="0.5">
      <c r="A1083" s="32"/>
      <c r="B1083" s="297" t="str">
        <f>+IF(E1083=2012,VLOOKUP(D1083,K_navn!$A$2:$C$359,2),"")</f>
        <v/>
      </c>
      <c r="C1083" s="297" t="str">
        <f>+IF(E1083=2012,VLOOKUP(D1083,K_navn!$A$2:$C$359,3),"")</f>
        <v/>
      </c>
      <c r="D1083" s="115">
        <f>+'Ark1'!P2897</f>
        <v>3453</v>
      </c>
      <c r="E1083" s="115">
        <f>+'Ark1'!C2897</f>
        <v>2013</v>
      </c>
      <c r="F1083" s="116" t="str">
        <f>+IF('Ark1'!Q2897=0,"",'Ark1'!Q2897)</f>
        <v/>
      </c>
      <c r="G1083" s="116">
        <f>+'Ark1'!R2897</f>
        <v>0</v>
      </c>
      <c r="H1083" s="116">
        <f>+'Ark1'!S2897</f>
        <v>0</v>
      </c>
      <c r="I1083" s="222" t="str">
        <f>+IF(G1083=0,"",'Ark1'!AA2897)</f>
        <v/>
      </c>
      <c r="J1083" s="222" t="str">
        <f>+IF(G1083=0,"",'Ark1'!AB2897)</f>
        <v/>
      </c>
      <c r="K1083" s="114" t="str">
        <f>+IF(G1083=0,"",'Ark1'!U2897)</f>
        <v/>
      </c>
      <c r="L1083" s="222" t="str">
        <f>+IF(G1083=0,"",'Ark1'!W2897)</f>
        <v/>
      </c>
      <c r="M1083" s="222" t="str">
        <f>+IF(G1083=0,"",'Ark1'!X2897)</f>
        <v/>
      </c>
      <c r="N1083" s="114" t="str">
        <f>+IF(G1083=0,"",'Ark1'!Y2897)</f>
        <v/>
      </c>
      <c r="O1083" s="116" t="str">
        <f>+IF(G1083=0,"",'Ark1'!Z2897)</f>
        <v/>
      </c>
      <c r="P1083" s="116" t="str">
        <f t="shared" si="16"/>
        <v/>
      </c>
      <c r="Q1083" s="114" t="str">
        <f>+IF(G1083=0,"",'Ark1'!T2897)</f>
        <v/>
      </c>
      <c r="R1083" s="222" t="str">
        <f>+IF(G1083=0,"",'Ark1'!V2897)</f>
        <v/>
      </c>
      <c r="S1083" s="32"/>
      <c r="T1083" s="35"/>
      <c r="U1083" s="35"/>
      <c r="V1083" s="35"/>
      <c r="W1083" s="35"/>
      <c r="X1083" s="35"/>
    </row>
    <row r="1084" spans="1:24" x14ac:dyDescent="0.5">
      <c r="A1084" s="32"/>
      <c r="B1084" s="297" t="str">
        <f>+IF(E1084=2012,VLOOKUP(D1084,K_navn!$A$2:$C$359,2),"")</f>
        <v/>
      </c>
      <c r="C1084" s="297" t="str">
        <f>+IF(E1084=2012,VLOOKUP(D1084,K_navn!$A$2:$C$359,3),"")</f>
        <v/>
      </c>
      <c r="D1084" s="115">
        <f>+'Ark1'!P2898</f>
        <v>3453</v>
      </c>
      <c r="E1084" s="115">
        <f>+'Ark1'!C2898</f>
        <v>2014</v>
      </c>
      <c r="F1084" s="116" t="str">
        <f>+IF('Ark1'!Q2898=0,"",'Ark1'!Q2898)</f>
        <v/>
      </c>
      <c r="G1084" s="116">
        <f>+'Ark1'!R2898</f>
        <v>0</v>
      </c>
      <c r="H1084" s="116">
        <f>+'Ark1'!S2898</f>
        <v>0</v>
      </c>
      <c r="I1084" s="222" t="str">
        <f>+IF(G1084=0,"",'Ark1'!AA2898)</f>
        <v/>
      </c>
      <c r="J1084" s="222" t="str">
        <f>+IF(G1084=0,"",'Ark1'!AB2898)</f>
        <v/>
      </c>
      <c r="K1084" s="114" t="str">
        <f>+IF(G1084=0,"",'Ark1'!U2898)</f>
        <v/>
      </c>
      <c r="L1084" s="222" t="str">
        <f>+IF(G1084=0,"",'Ark1'!W2898)</f>
        <v/>
      </c>
      <c r="M1084" s="222" t="str">
        <f>+IF(G1084=0,"",'Ark1'!X2898)</f>
        <v/>
      </c>
      <c r="N1084" s="114" t="str">
        <f>+IF(G1084=0,"",'Ark1'!Y2898)</f>
        <v/>
      </c>
      <c r="O1084" s="116" t="str">
        <f>+IF(G1084=0,"",'Ark1'!Z2898)</f>
        <v/>
      </c>
      <c r="P1084" s="116" t="str">
        <f t="shared" si="16"/>
        <v/>
      </c>
      <c r="Q1084" s="114" t="str">
        <f>+IF(G1084=0,"",'Ark1'!T2898)</f>
        <v/>
      </c>
      <c r="R1084" s="222" t="str">
        <f>+IF(G1084=0,"",'Ark1'!V2898)</f>
        <v/>
      </c>
      <c r="S1084" s="32"/>
      <c r="T1084" s="35"/>
      <c r="U1084" s="35"/>
      <c r="V1084" s="35"/>
      <c r="W1084" s="35"/>
      <c r="X1084" s="35"/>
    </row>
    <row r="1085" spans="1:24" x14ac:dyDescent="0.5">
      <c r="A1085" s="32"/>
      <c r="B1085" s="297" t="str">
        <f>+IF(E1085=2012,VLOOKUP(D1085,K_navn!$A$2:$C$359,2),"")</f>
        <v/>
      </c>
      <c r="C1085" s="297" t="str">
        <f>+IF(E1085=2012,VLOOKUP(D1085,K_navn!$A$2:$C$359,3),"")</f>
        <v/>
      </c>
      <c r="D1085" s="115">
        <f>+'Ark1'!P2899</f>
        <v>3453</v>
      </c>
      <c r="E1085" s="115">
        <f>+'Ark1'!C2899</f>
        <v>2015</v>
      </c>
      <c r="F1085" s="116" t="str">
        <f>+IF('Ark1'!Q2899=0,"",'Ark1'!Q2899)</f>
        <v/>
      </c>
      <c r="G1085" s="116">
        <f>+'Ark1'!R2899</f>
        <v>0</v>
      </c>
      <c r="H1085" s="116">
        <f>+'Ark1'!S2899</f>
        <v>0</v>
      </c>
      <c r="I1085" s="222" t="str">
        <f>+IF(G1085=0,"",'Ark1'!AA2899)</f>
        <v/>
      </c>
      <c r="J1085" s="222" t="str">
        <f>+IF(G1085=0,"",'Ark1'!AB2899)</f>
        <v/>
      </c>
      <c r="K1085" s="114" t="str">
        <f>+IF(G1085=0,"",'Ark1'!U2899)</f>
        <v/>
      </c>
      <c r="L1085" s="222" t="str">
        <f>+IF(G1085=0,"",'Ark1'!W2899)</f>
        <v/>
      </c>
      <c r="M1085" s="222" t="str">
        <f>+IF(G1085=0,"",'Ark1'!X2899)</f>
        <v/>
      </c>
      <c r="N1085" s="114" t="str">
        <f>+IF(G1085=0,"",'Ark1'!Y2899)</f>
        <v/>
      </c>
      <c r="O1085" s="116" t="str">
        <f>+IF(G1085=0,"",'Ark1'!Z2899)</f>
        <v/>
      </c>
      <c r="P1085" s="116" t="str">
        <f t="shared" si="16"/>
        <v/>
      </c>
      <c r="Q1085" s="114" t="str">
        <f>+IF(G1085=0,"",'Ark1'!T2899)</f>
        <v/>
      </c>
      <c r="R1085" s="222" t="str">
        <f>+IF(G1085=0,"",'Ark1'!V2899)</f>
        <v/>
      </c>
      <c r="S1085" s="32"/>
      <c r="T1085" s="35"/>
      <c r="U1085" s="35"/>
      <c r="V1085" s="35"/>
      <c r="W1085" s="35"/>
      <c r="X1085" s="35"/>
    </row>
    <row r="1086" spans="1:24" x14ac:dyDescent="0.5">
      <c r="A1086" s="32"/>
      <c r="B1086" s="297" t="str">
        <f>+IF(E1086=2012,VLOOKUP(D1086,K_navn!$A$2:$C$359,2),"")</f>
        <v/>
      </c>
      <c r="C1086" s="297" t="str">
        <f>+IF(E1086=2012,VLOOKUP(D1086,K_navn!$A$2:$C$359,3),"")</f>
        <v/>
      </c>
      <c r="D1086" s="115">
        <f>+'Ark1'!P2900</f>
        <v>3453</v>
      </c>
      <c r="E1086" s="115">
        <f>+'Ark1'!C2900</f>
        <v>2016</v>
      </c>
      <c r="F1086" s="116" t="str">
        <f>+IF('Ark1'!Q2900=0,"",'Ark1'!Q2900)</f>
        <v/>
      </c>
      <c r="G1086" s="116">
        <f>+'Ark1'!R2900</f>
        <v>0</v>
      </c>
      <c r="H1086" s="116">
        <f>+'Ark1'!S2900</f>
        <v>0</v>
      </c>
      <c r="I1086" s="222" t="str">
        <f>+IF(G1086=0,"",'Ark1'!AA2900)</f>
        <v/>
      </c>
      <c r="J1086" s="222" t="str">
        <f>+IF(G1086=0,"",'Ark1'!AB2900)</f>
        <v/>
      </c>
      <c r="K1086" s="114" t="str">
        <f>+IF(G1086=0,"",'Ark1'!U2900)</f>
        <v/>
      </c>
      <c r="L1086" s="222" t="str">
        <f>+IF(G1086=0,"",'Ark1'!W2900)</f>
        <v/>
      </c>
      <c r="M1086" s="222" t="str">
        <f>+IF(G1086=0,"",'Ark1'!X2900)</f>
        <v/>
      </c>
      <c r="N1086" s="114" t="str">
        <f>+IF(G1086=0,"",'Ark1'!Y2900)</f>
        <v/>
      </c>
      <c r="O1086" s="116" t="str">
        <f>+IF(G1086=0,"",'Ark1'!Z2900)</f>
        <v/>
      </c>
      <c r="P1086" s="116" t="str">
        <f t="shared" si="16"/>
        <v/>
      </c>
      <c r="Q1086" s="114" t="str">
        <f>+IF(G1086=0,"",'Ark1'!T2900)</f>
        <v/>
      </c>
      <c r="R1086" s="222" t="str">
        <f>+IF(G1086=0,"",'Ark1'!V2900)</f>
        <v/>
      </c>
      <c r="S1086" s="32"/>
      <c r="T1086" s="35"/>
      <c r="U1086" s="35"/>
      <c r="V1086" s="35"/>
      <c r="W1086" s="35"/>
      <c r="X1086" s="35"/>
    </row>
    <row r="1087" spans="1:24" x14ac:dyDescent="0.5">
      <c r="A1087" s="32"/>
      <c r="B1087" s="297" t="str">
        <f>+IF(E1087=2012,VLOOKUP(D1087,K_navn!$A$2:$C$359,2),"")</f>
        <v/>
      </c>
      <c r="C1087" s="297" t="str">
        <f>+IF(E1087=2012,VLOOKUP(D1087,K_navn!$A$2:$C$359,3),"")</f>
        <v/>
      </c>
      <c r="D1087" s="115">
        <f>+'Ark1'!P2901</f>
        <v>3453</v>
      </c>
      <c r="E1087" s="115">
        <f>+'Ark1'!C2901</f>
        <v>2017</v>
      </c>
      <c r="F1087" s="116" t="str">
        <f>+IF('Ark1'!Q2901=0,"",'Ark1'!Q2901)</f>
        <v/>
      </c>
      <c r="G1087" s="116">
        <f>+'Ark1'!R2901</f>
        <v>0</v>
      </c>
      <c r="H1087" s="116">
        <f>+'Ark1'!S2901</f>
        <v>0</v>
      </c>
      <c r="I1087" s="222" t="str">
        <f>+IF(G1087=0,"",'Ark1'!AA2901)</f>
        <v/>
      </c>
      <c r="J1087" s="222" t="str">
        <f>+IF(G1087=0,"",'Ark1'!AB2901)</f>
        <v/>
      </c>
      <c r="K1087" s="114" t="str">
        <f>+IF(G1087=0,"",'Ark1'!U2901)</f>
        <v/>
      </c>
      <c r="L1087" s="222" t="str">
        <f>+IF(G1087=0,"",'Ark1'!W2901)</f>
        <v/>
      </c>
      <c r="M1087" s="222" t="str">
        <f>+IF(G1087=0,"",'Ark1'!X2901)</f>
        <v/>
      </c>
      <c r="N1087" s="114" t="str">
        <f>+IF(G1087=0,"",'Ark1'!Y2901)</f>
        <v/>
      </c>
      <c r="O1087" s="116" t="str">
        <f>+IF(G1087=0,"",'Ark1'!Z2901)</f>
        <v/>
      </c>
      <c r="P1087" s="116" t="str">
        <f t="shared" si="16"/>
        <v/>
      </c>
      <c r="Q1087" s="114" t="str">
        <f>+IF(G1087=0,"",'Ark1'!T2901)</f>
        <v/>
      </c>
      <c r="R1087" s="222" t="str">
        <f>+IF(G1087=0,"",'Ark1'!V2901)</f>
        <v/>
      </c>
      <c r="S1087" s="32"/>
      <c r="T1087" s="35"/>
      <c r="U1087" s="35"/>
      <c r="V1087" s="35"/>
      <c r="W1087" s="35"/>
      <c r="X1087" s="35"/>
    </row>
    <row r="1088" spans="1:24" x14ac:dyDescent="0.5">
      <c r="A1088" s="32"/>
      <c r="B1088" s="297" t="str">
        <f>+IF(E1088=2012,VLOOKUP(D1088,K_navn!$A$2:$C$359,2),"")</f>
        <v/>
      </c>
      <c r="C1088" s="297" t="str">
        <f>+IF(E1088=2012,VLOOKUP(D1088,K_navn!$A$2:$C$359,3),"")</f>
        <v/>
      </c>
      <c r="D1088" s="115">
        <f>+'Ark1'!P2902</f>
        <v>3453</v>
      </c>
      <c r="E1088" s="115">
        <f>+'Ark1'!C2902</f>
        <v>2018</v>
      </c>
      <c r="F1088" s="116" t="str">
        <f>+IF('Ark1'!Q2902=0,"",'Ark1'!Q2902)</f>
        <v/>
      </c>
      <c r="G1088" s="116">
        <f>+'Ark1'!R2902</f>
        <v>0</v>
      </c>
      <c r="H1088" s="116">
        <f>+'Ark1'!S2902</f>
        <v>0</v>
      </c>
      <c r="I1088" s="222" t="str">
        <f>+IF(G1088=0,"",'Ark1'!AA2902)</f>
        <v/>
      </c>
      <c r="J1088" s="222" t="str">
        <f>+IF(G1088=0,"",'Ark1'!AB2902)</f>
        <v/>
      </c>
      <c r="K1088" s="114" t="str">
        <f>+IF(G1088=0,"",'Ark1'!U2902)</f>
        <v/>
      </c>
      <c r="L1088" s="222" t="str">
        <f>+IF(G1088=0,"",'Ark1'!W2902)</f>
        <v/>
      </c>
      <c r="M1088" s="222" t="str">
        <f>+IF(G1088=0,"",'Ark1'!X2902)</f>
        <v/>
      </c>
      <c r="N1088" s="114" t="str">
        <f>+IF(G1088=0,"",'Ark1'!Y2902)</f>
        <v/>
      </c>
      <c r="O1088" s="116" t="str">
        <f>+IF(G1088=0,"",'Ark1'!Z2902)</f>
        <v/>
      </c>
      <c r="P1088" s="116" t="str">
        <f t="shared" si="16"/>
        <v/>
      </c>
      <c r="Q1088" s="114" t="str">
        <f>+IF(G1088=0,"",'Ark1'!T2902)</f>
        <v/>
      </c>
      <c r="R1088" s="222" t="str">
        <f>+IF(G1088=0,"",'Ark1'!V2902)</f>
        <v/>
      </c>
      <c r="S1088" s="32"/>
      <c r="T1088" s="35"/>
      <c r="U1088" s="35"/>
      <c r="V1088" s="35"/>
      <c r="W1088" s="35"/>
      <c r="X1088" s="35"/>
    </row>
    <row r="1089" spans="1:24" x14ac:dyDescent="0.5">
      <c r="A1089" s="32"/>
      <c r="B1089" s="297" t="str">
        <f>+IF(E1089=2012,VLOOKUP(D1089,K_navn!$A$2:$C$359,2),"")</f>
        <v/>
      </c>
      <c r="C1089" s="297" t="str">
        <f>+IF(E1089=2012,VLOOKUP(D1089,K_navn!$A$2:$C$359,3),"")</f>
        <v/>
      </c>
      <c r="D1089" s="115">
        <f>+'Ark1'!P2903</f>
        <v>3453</v>
      </c>
      <c r="E1089" s="115">
        <f>+'Ark1'!C2903</f>
        <v>2019</v>
      </c>
      <c r="F1089" s="116" t="str">
        <f>+IF('Ark1'!Q2903=0,"",'Ark1'!Q2903)</f>
        <v/>
      </c>
      <c r="G1089" s="116">
        <f>+'Ark1'!R2903</f>
        <v>0</v>
      </c>
      <c r="H1089" s="116">
        <f>+'Ark1'!S2903</f>
        <v>0</v>
      </c>
      <c r="I1089" s="222" t="str">
        <f>+IF(G1089=0,"",'Ark1'!AA2903)</f>
        <v/>
      </c>
      <c r="J1089" s="222" t="str">
        <f>+IF(G1089=0,"",'Ark1'!AB2903)</f>
        <v/>
      </c>
      <c r="K1089" s="114" t="str">
        <f>+IF(G1089=0,"",'Ark1'!U2903)</f>
        <v/>
      </c>
      <c r="L1089" s="222" t="str">
        <f>+IF(G1089=0,"",'Ark1'!W2903)</f>
        <v/>
      </c>
      <c r="M1089" s="222" t="str">
        <f>+IF(G1089=0,"",'Ark1'!X2903)</f>
        <v/>
      </c>
      <c r="N1089" s="114" t="str">
        <f>+IF(G1089=0,"",'Ark1'!Y2903)</f>
        <v/>
      </c>
      <c r="O1089" s="116" t="str">
        <f>+IF(G1089=0,"",'Ark1'!Z2903)</f>
        <v/>
      </c>
      <c r="P1089" s="116" t="str">
        <f t="shared" si="16"/>
        <v/>
      </c>
      <c r="Q1089" s="114" t="str">
        <f>+IF(G1089=0,"",'Ark1'!T2903)</f>
        <v/>
      </c>
      <c r="R1089" s="222" t="str">
        <f>+IF(G1089=0,"",'Ark1'!V2903)</f>
        <v/>
      </c>
      <c r="S1089" s="32"/>
      <c r="T1089" s="35"/>
      <c r="U1089" s="35"/>
      <c r="V1089" s="35"/>
      <c r="W1089" s="35"/>
      <c r="X1089" s="35"/>
    </row>
    <row r="1090" spans="1:24" x14ac:dyDescent="0.5">
      <c r="A1090" s="32"/>
      <c r="B1090" s="297" t="str">
        <f>+IF(E1090=2012,VLOOKUP(D1090,K_navn!$A$2:$C$359,2),"")</f>
        <v/>
      </c>
      <c r="C1090" s="297" t="str">
        <f>+IF(E1090=2012,VLOOKUP(D1090,K_navn!$A$2:$C$359,3),"")</f>
        <v/>
      </c>
      <c r="D1090" s="115">
        <f>+'Ark1'!P2904</f>
        <v>3453</v>
      </c>
      <c r="E1090" s="115">
        <f>+'Ark1'!C2904</f>
        <v>2020</v>
      </c>
      <c r="F1090" s="116" t="str">
        <f>+IF('Ark1'!Q2904=0,"",'Ark1'!Q2904)</f>
        <v/>
      </c>
      <c r="G1090" s="116">
        <f>+'Ark1'!R2904</f>
        <v>0</v>
      </c>
      <c r="H1090" s="116">
        <f>+'Ark1'!S2904</f>
        <v>0</v>
      </c>
      <c r="I1090" s="222" t="str">
        <f>+IF(G1090=0,"",'Ark1'!AA2904)</f>
        <v/>
      </c>
      <c r="J1090" s="222" t="str">
        <f>+IF(G1090=0,"",'Ark1'!AB2904)</f>
        <v/>
      </c>
      <c r="K1090" s="114" t="str">
        <f>+IF(G1090=0,"",'Ark1'!U2904)</f>
        <v/>
      </c>
      <c r="L1090" s="222" t="str">
        <f>+IF(G1090=0,"",'Ark1'!W2904)</f>
        <v/>
      </c>
      <c r="M1090" s="222" t="str">
        <f>+IF(G1090=0,"",'Ark1'!X2904)</f>
        <v/>
      </c>
      <c r="N1090" s="114" t="str">
        <f>+IF(G1090=0,"",'Ark1'!Y2904)</f>
        <v/>
      </c>
      <c r="O1090" s="116" t="str">
        <f>+IF(G1090=0,"",'Ark1'!Z2904)</f>
        <v/>
      </c>
      <c r="P1090" s="116" t="str">
        <f t="shared" si="16"/>
        <v/>
      </c>
      <c r="Q1090" s="114" t="str">
        <f>+IF(G1090=0,"",'Ark1'!T2904)</f>
        <v/>
      </c>
      <c r="R1090" s="222" t="str">
        <f>+IF(G1090=0,"",'Ark1'!V2904)</f>
        <v/>
      </c>
      <c r="S1090" s="32"/>
      <c r="T1090" s="35"/>
      <c r="U1090" s="35"/>
      <c r="V1090" s="35"/>
      <c r="W1090" s="35"/>
      <c r="X1090" s="35"/>
    </row>
    <row r="1091" spans="1:24" x14ac:dyDescent="0.5">
      <c r="A1091" s="32"/>
      <c r="B1091" s="297" t="str">
        <f>+IF(E1091=2012,VLOOKUP(D1091,K_navn!$A$2:$C$359,2),"")</f>
        <v/>
      </c>
      <c r="C1091" s="297" t="str">
        <f>+IF(E1091=2012,VLOOKUP(D1091,K_navn!$A$2:$C$359,3),"")</f>
        <v/>
      </c>
      <c r="D1091" s="115">
        <f>+'Ark1'!P2905</f>
        <v>3453</v>
      </c>
      <c r="E1091" s="115">
        <f>+'Ark1'!C2905</f>
        <v>2021</v>
      </c>
      <c r="F1091" s="116" t="str">
        <f>+IF('Ark1'!Q2905=0,"",'Ark1'!Q2905)</f>
        <v/>
      </c>
      <c r="G1091" s="116">
        <f>+'Ark1'!R2905</f>
        <v>0</v>
      </c>
      <c r="H1091" s="116">
        <f>+'Ark1'!S2905</f>
        <v>0</v>
      </c>
      <c r="I1091" s="222" t="str">
        <f>+IF(G1091=0,"",'Ark1'!AA2905)</f>
        <v/>
      </c>
      <c r="J1091" s="222" t="str">
        <f>+IF(G1091=0,"",'Ark1'!AB2905)</f>
        <v/>
      </c>
      <c r="K1091" s="114" t="str">
        <f>+IF(G1091=0,"",'Ark1'!U2905)</f>
        <v/>
      </c>
      <c r="L1091" s="222" t="str">
        <f>+IF(G1091=0,"",'Ark1'!W2905)</f>
        <v/>
      </c>
      <c r="M1091" s="222" t="str">
        <f>+IF(G1091=0,"",'Ark1'!X2905)</f>
        <v/>
      </c>
      <c r="N1091" s="114" t="str">
        <f>+IF(G1091=0,"",'Ark1'!Y2905)</f>
        <v/>
      </c>
      <c r="O1091" s="116" t="str">
        <f>+IF(G1091=0,"",'Ark1'!Z2905)</f>
        <v/>
      </c>
      <c r="P1091" s="116" t="str">
        <f t="shared" si="16"/>
        <v/>
      </c>
      <c r="Q1091" s="114" t="str">
        <f>+IF(G1091=0,"",'Ark1'!T2905)</f>
        <v/>
      </c>
      <c r="R1091" s="222" t="str">
        <f>+IF(G1091=0,"",'Ark1'!V2905)</f>
        <v/>
      </c>
      <c r="S1091" s="32"/>
      <c r="T1091" s="35"/>
      <c r="U1091" s="35"/>
      <c r="V1091" s="35"/>
      <c r="W1091" s="35"/>
      <c r="X1091" s="35"/>
    </row>
    <row r="1092" spans="1:24" x14ac:dyDescent="0.5">
      <c r="A1092" s="32"/>
      <c r="B1092" s="297" t="str">
        <f>+IF(E1092=2012,VLOOKUP(D1092,K_navn!$A$2:$C$359,2),"")</f>
        <v/>
      </c>
      <c r="C1092" s="297" t="str">
        <f>+IF(E1092=2012,VLOOKUP(D1092,K_navn!$A$2:$C$359,3),"")</f>
        <v/>
      </c>
      <c r="D1092" s="115">
        <f>+'Ark1'!P2906</f>
        <v>3453</v>
      </c>
      <c r="E1092" s="115">
        <f>+'Ark1'!C2906</f>
        <v>2022</v>
      </c>
      <c r="F1092" s="116" t="str">
        <f>+IF('Ark1'!Q2906=0,"",'Ark1'!Q2906)</f>
        <v/>
      </c>
      <c r="G1092" s="116">
        <f>+'Ark1'!R2906</f>
        <v>0</v>
      </c>
      <c r="H1092" s="116">
        <f>+'Ark1'!S2906</f>
        <v>0</v>
      </c>
      <c r="I1092" s="222" t="str">
        <f>+IF(G1092=0,"",'Ark1'!AA2906)</f>
        <v/>
      </c>
      <c r="J1092" s="222" t="str">
        <f>+IF(G1092=0,"",'Ark1'!AB2906)</f>
        <v/>
      </c>
      <c r="K1092" s="114" t="str">
        <f>+IF(G1092=0,"",'Ark1'!U2906)</f>
        <v/>
      </c>
      <c r="L1092" s="222" t="str">
        <f>+IF(G1092=0,"",'Ark1'!W2906)</f>
        <v/>
      </c>
      <c r="M1092" s="222" t="str">
        <f>+IF(G1092=0,"",'Ark1'!X2906)</f>
        <v/>
      </c>
      <c r="N1092" s="114" t="str">
        <f>+IF(G1092=0,"",'Ark1'!Y2906)</f>
        <v/>
      </c>
      <c r="O1092" s="116" t="str">
        <f>+IF(G1092=0,"",'Ark1'!Z2906)</f>
        <v/>
      </c>
      <c r="P1092" s="116" t="str">
        <f t="shared" si="16"/>
        <v/>
      </c>
      <c r="Q1092" s="114" t="str">
        <f>+IF(G1092=0,"",'Ark1'!T2906)</f>
        <v/>
      </c>
      <c r="R1092" s="222" t="str">
        <f>+IF(G1092=0,"",'Ark1'!V2906)</f>
        <v/>
      </c>
      <c r="S1092" s="32"/>
      <c r="T1092" s="35"/>
      <c r="U1092" s="35"/>
      <c r="V1092" s="35"/>
      <c r="W1092" s="35"/>
      <c r="X1092" s="35"/>
    </row>
    <row r="1093" spans="1:24" x14ac:dyDescent="0.5">
      <c r="A1093" s="32"/>
      <c r="B1093" s="297" t="str">
        <f>+IF(E1093=2012,VLOOKUP(D1093,K_navn!$A$2:$C$359,2),"")</f>
        <v>Vang</v>
      </c>
      <c r="C1093" s="297" t="str">
        <f>+IF(E1093=2012,VLOOKUP(D1093,K_navn!$A$2:$C$359,3),"")</f>
        <v>Innlandet</v>
      </c>
      <c r="D1093" s="115">
        <f>+'Ark1'!P2907</f>
        <v>3454</v>
      </c>
      <c r="E1093" s="115">
        <f>+'Ark1'!C2907</f>
        <v>2012</v>
      </c>
      <c r="F1093" s="116" t="str">
        <f>+IF('Ark1'!Q2907=0,"",'Ark1'!Q2907)</f>
        <v/>
      </c>
      <c r="G1093" s="116">
        <f>+'Ark1'!R2907</f>
        <v>0</v>
      </c>
      <c r="H1093" s="116">
        <f>+'Ark1'!S2907</f>
        <v>0</v>
      </c>
      <c r="I1093" s="222" t="str">
        <f>+IF(G1093=0,"",'Ark1'!AA2907)</f>
        <v/>
      </c>
      <c r="J1093" s="222" t="str">
        <f>+IF(G1093=0,"",'Ark1'!AB2907)</f>
        <v/>
      </c>
      <c r="K1093" s="114" t="str">
        <f>+IF(G1093=0,"",'Ark1'!U2907)</f>
        <v/>
      </c>
      <c r="L1093" s="222" t="str">
        <f>+IF(G1093=0,"",'Ark1'!W2907)</f>
        <v/>
      </c>
      <c r="M1093" s="222" t="str">
        <f>+IF(G1093=0,"",'Ark1'!X2907)</f>
        <v/>
      </c>
      <c r="N1093" s="114" t="str">
        <f>+IF(G1093=0,"",'Ark1'!Y2907)</f>
        <v/>
      </c>
      <c r="O1093" s="116" t="str">
        <f>+IF(G1093=0,"",'Ark1'!Z2907)</f>
        <v/>
      </c>
      <c r="P1093" s="116" t="str">
        <f t="shared" si="16"/>
        <v/>
      </c>
      <c r="Q1093" s="114" t="str">
        <f>+IF(G1093=0,"",'Ark1'!T2907)</f>
        <v/>
      </c>
      <c r="R1093" s="222" t="str">
        <f>+IF(G1093=0,"",'Ark1'!V2907)</f>
        <v/>
      </c>
      <c r="S1093" s="32"/>
      <c r="T1093" s="35"/>
      <c r="U1093" s="35"/>
      <c r="V1093" s="35"/>
      <c r="W1093" s="35"/>
      <c r="X1093" s="35"/>
    </row>
    <row r="1094" spans="1:24" x14ac:dyDescent="0.5">
      <c r="A1094" s="32"/>
      <c r="B1094" s="297" t="str">
        <f>+IF(E1094=2012,VLOOKUP(D1094,K_navn!$A$2:$C$359,2),"")</f>
        <v/>
      </c>
      <c r="C1094" s="297" t="str">
        <f>+IF(E1094=2012,VLOOKUP(D1094,K_navn!$A$2:$C$359,3),"")</f>
        <v/>
      </c>
      <c r="D1094" s="115">
        <f>+'Ark1'!P2908</f>
        <v>3454</v>
      </c>
      <c r="E1094" s="115">
        <f>+'Ark1'!C2908</f>
        <v>2013</v>
      </c>
      <c r="F1094" s="116" t="str">
        <f>+IF('Ark1'!Q2908=0,"",'Ark1'!Q2908)</f>
        <v/>
      </c>
      <c r="G1094" s="116">
        <f>+'Ark1'!R2908</f>
        <v>0</v>
      </c>
      <c r="H1094" s="116">
        <f>+'Ark1'!S2908</f>
        <v>0</v>
      </c>
      <c r="I1094" s="222" t="str">
        <f>+IF(G1094=0,"",'Ark1'!AA2908)</f>
        <v/>
      </c>
      <c r="J1094" s="222" t="str">
        <f>+IF(G1094=0,"",'Ark1'!AB2908)</f>
        <v/>
      </c>
      <c r="K1094" s="114" t="str">
        <f>+IF(G1094=0,"",'Ark1'!U2908)</f>
        <v/>
      </c>
      <c r="L1094" s="222" t="str">
        <f>+IF(G1094=0,"",'Ark1'!W2908)</f>
        <v/>
      </c>
      <c r="M1094" s="222" t="str">
        <f>+IF(G1094=0,"",'Ark1'!X2908)</f>
        <v/>
      </c>
      <c r="N1094" s="114" t="str">
        <f>+IF(G1094=0,"",'Ark1'!Y2908)</f>
        <v/>
      </c>
      <c r="O1094" s="116" t="str">
        <f>+IF(G1094=0,"",'Ark1'!Z2908)</f>
        <v/>
      </c>
      <c r="P1094" s="116" t="str">
        <f t="shared" si="16"/>
        <v/>
      </c>
      <c r="Q1094" s="114" t="str">
        <f>+IF(G1094=0,"",'Ark1'!T2908)</f>
        <v/>
      </c>
      <c r="R1094" s="222" t="str">
        <f>+IF(G1094=0,"",'Ark1'!V2908)</f>
        <v/>
      </c>
      <c r="S1094" s="32"/>
      <c r="T1094" s="35"/>
      <c r="U1094" s="35"/>
      <c r="V1094" s="35"/>
      <c r="W1094" s="35"/>
      <c r="X1094" s="35"/>
    </row>
    <row r="1095" spans="1:24" x14ac:dyDescent="0.5">
      <c r="A1095" s="32"/>
      <c r="B1095" s="297" t="str">
        <f>+IF(E1095=2012,VLOOKUP(D1095,K_navn!$A$2:$C$359,2),"")</f>
        <v/>
      </c>
      <c r="C1095" s="297" t="str">
        <f>+IF(E1095=2012,VLOOKUP(D1095,K_navn!$A$2:$C$359,3),"")</f>
        <v/>
      </c>
      <c r="D1095" s="115">
        <f>+'Ark1'!P2909</f>
        <v>3454</v>
      </c>
      <c r="E1095" s="115">
        <f>+'Ark1'!C2909</f>
        <v>2014</v>
      </c>
      <c r="F1095" s="116" t="str">
        <f>+IF('Ark1'!Q2909=0,"",'Ark1'!Q2909)</f>
        <v/>
      </c>
      <c r="G1095" s="116">
        <f>+'Ark1'!R2909</f>
        <v>0</v>
      </c>
      <c r="H1095" s="116">
        <f>+'Ark1'!S2909</f>
        <v>0</v>
      </c>
      <c r="I1095" s="222" t="str">
        <f>+IF(G1095=0,"",'Ark1'!AA2909)</f>
        <v/>
      </c>
      <c r="J1095" s="222" t="str">
        <f>+IF(G1095=0,"",'Ark1'!AB2909)</f>
        <v/>
      </c>
      <c r="K1095" s="114" t="str">
        <f>+IF(G1095=0,"",'Ark1'!U2909)</f>
        <v/>
      </c>
      <c r="L1095" s="222" t="str">
        <f>+IF(G1095=0,"",'Ark1'!W2909)</f>
        <v/>
      </c>
      <c r="M1095" s="222" t="str">
        <f>+IF(G1095=0,"",'Ark1'!X2909)</f>
        <v/>
      </c>
      <c r="N1095" s="114" t="str">
        <f>+IF(G1095=0,"",'Ark1'!Y2909)</f>
        <v/>
      </c>
      <c r="O1095" s="116" t="str">
        <f>+IF(G1095=0,"",'Ark1'!Z2909)</f>
        <v/>
      </c>
      <c r="P1095" s="116" t="str">
        <f t="shared" si="16"/>
        <v/>
      </c>
      <c r="Q1095" s="114" t="str">
        <f>+IF(G1095=0,"",'Ark1'!T2909)</f>
        <v/>
      </c>
      <c r="R1095" s="222" t="str">
        <f>+IF(G1095=0,"",'Ark1'!V2909)</f>
        <v/>
      </c>
      <c r="S1095" s="32"/>
      <c r="T1095" s="35"/>
      <c r="U1095" s="35"/>
      <c r="V1095" s="35"/>
      <c r="W1095" s="35"/>
      <c r="X1095" s="35"/>
    </row>
    <row r="1096" spans="1:24" x14ac:dyDescent="0.5">
      <c r="A1096" s="32"/>
      <c r="B1096" s="297" t="str">
        <f>+IF(E1096=2012,VLOOKUP(D1096,K_navn!$A$2:$C$359,2),"")</f>
        <v/>
      </c>
      <c r="C1096" s="297" t="str">
        <f>+IF(E1096=2012,VLOOKUP(D1096,K_navn!$A$2:$C$359,3),"")</f>
        <v/>
      </c>
      <c r="D1096" s="115">
        <f>+'Ark1'!P2910</f>
        <v>3454</v>
      </c>
      <c r="E1096" s="115">
        <f>+'Ark1'!C2910</f>
        <v>2015</v>
      </c>
      <c r="F1096" s="116" t="str">
        <f>+IF('Ark1'!Q2910=0,"",'Ark1'!Q2910)</f>
        <v/>
      </c>
      <c r="G1096" s="116">
        <f>+'Ark1'!R2910</f>
        <v>0</v>
      </c>
      <c r="H1096" s="116">
        <f>+'Ark1'!S2910</f>
        <v>0</v>
      </c>
      <c r="I1096" s="222" t="str">
        <f>+IF(G1096=0,"",'Ark1'!AA2910)</f>
        <v/>
      </c>
      <c r="J1096" s="222" t="str">
        <f>+IF(G1096=0,"",'Ark1'!AB2910)</f>
        <v/>
      </c>
      <c r="K1096" s="114" t="str">
        <f>+IF(G1096=0,"",'Ark1'!U2910)</f>
        <v/>
      </c>
      <c r="L1096" s="222" t="str">
        <f>+IF(G1096=0,"",'Ark1'!W2910)</f>
        <v/>
      </c>
      <c r="M1096" s="222" t="str">
        <f>+IF(G1096=0,"",'Ark1'!X2910)</f>
        <v/>
      </c>
      <c r="N1096" s="114" t="str">
        <f>+IF(G1096=0,"",'Ark1'!Y2910)</f>
        <v/>
      </c>
      <c r="O1096" s="116" t="str">
        <f>+IF(G1096=0,"",'Ark1'!Z2910)</f>
        <v/>
      </c>
      <c r="P1096" s="116" t="str">
        <f t="shared" si="16"/>
        <v/>
      </c>
      <c r="Q1096" s="114" t="str">
        <f>+IF(G1096=0,"",'Ark1'!T2910)</f>
        <v/>
      </c>
      <c r="R1096" s="222" t="str">
        <f>+IF(G1096=0,"",'Ark1'!V2910)</f>
        <v/>
      </c>
      <c r="S1096" s="32"/>
      <c r="T1096" s="35"/>
      <c r="U1096" s="35"/>
      <c r="V1096" s="35"/>
      <c r="W1096" s="35"/>
      <c r="X1096" s="35"/>
    </row>
    <row r="1097" spans="1:24" x14ac:dyDescent="0.5">
      <c r="A1097" s="32"/>
      <c r="B1097" s="297" t="str">
        <f>+IF(E1097=2012,VLOOKUP(D1097,K_navn!$A$2:$C$359,2),"")</f>
        <v/>
      </c>
      <c r="C1097" s="297" t="str">
        <f>+IF(E1097=2012,VLOOKUP(D1097,K_navn!$A$2:$C$359,3),"")</f>
        <v/>
      </c>
      <c r="D1097" s="115">
        <f>+'Ark1'!P2911</f>
        <v>3454</v>
      </c>
      <c r="E1097" s="115">
        <f>+'Ark1'!C2911</f>
        <v>2016</v>
      </c>
      <c r="F1097" s="116" t="str">
        <f>+IF('Ark1'!Q2911=0,"",'Ark1'!Q2911)</f>
        <v/>
      </c>
      <c r="G1097" s="116">
        <f>+'Ark1'!R2911</f>
        <v>0</v>
      </c>
      <c r="H1097" s="116">
        <f>+'Ark1'!S2911</f>
        <v>0</v>
      </c>
      <c r="I1097" s="222" t="str">
        <f>+IF(G1097=0,"",'Ark1'!AA2911)</f>
        <v/>
      </c>
      <c r="J1097" s="222" t="str">
        <f>+IF(G1097=0,"",'Ark1'!AB2911)</f>
        <v/>
      </c>
      <c r="K1097" s="114" t="str">
        <f>+IF(G1097=0,"",'Ark1'!U2911)</f>
        <v/>
      </c>
      <c r="L1097" s="222" t="str">
        <f>+IF(G1097=0,"",'Ark1'!W2911)</f>
        <v/>
      </c>
      <c r="M1097" s="222" t="str">
        <f>+IF(G1097=0,"",'Ark1'!X2911)</f>
        <v/>
      </c>
      <c r="N1097" s="114" t="str">
        <f>+IF(G1097=0,"",'Ark1'!Y2911)</f>
        <v/>
      </c>
      <c r="O1097" s="116" t="str">
        <f>+IF(G1097=0,"",'Ark1'!Z2911)</f>
        <v/>
      </c>
      <c r="P1097" s="116" t="str">
        <f t="shared" si="16"/>
        <v/>
      </c>
      <c r="Q1097" s="114" t="str">
        <f>+IF(G1097=0,"",'Ark1'!T2911)</f>
        <v/>
      </c>
      <c r="R1097" s="222" t="str">
        <f>+IF(G1097=0,"",'Ark1'!V2911)</f>
        <v/>
      </c>
      <c r="S1097" s="32"/>
      <c r="T1097" s="35"/>
      <c r="U1097" s="35"/>
      <c r="V1097" s="35"/>
      <c r="W1097" s="35"/>
      <c r="X1097" s="35"/>
    </row>
    <row r="1098" spans="1:24" x14ac:dyDescent="0.5">
      <c r="A1098" s="32"/>
      <c r="B1098" s="297" t="str">
        <f>+IF(E1098=2012,VLOOKUP(D1098,K_navn!$A$2:$C$359,2),"")</f>
        <v/>
      </c>
      <c r="C1098" s="297" t="str">
        <f>+IF(E1098=2012,VLOOKUP(D1098,K_navn!$A$2:$C$359,3),"")</f>
        <v/>
      </c>
      <c r="D1098" s="115">
        <f>+'Ark1'!P2912</f>
        <v>3454</v>
      </c>
      <c r="E1098" s="115">
        <f>+'Ark1'!C2912</f>
        <v>2017</v>
      </c>
      <c r="F1098" s="116" t="str">
        <f>+IF('Ark1'!Q2912=0,"",'Ark1'!Q2912)</f>
        <v/>
      </c>
      <c r="G1098" s="116">
        <f>+'Ark1'!R2912</f>
        <v>0</v>
      </c>
      <c r="H1098" s="116">
        <f>+'Ark1'!S2912</f>
        <v>0</v>
      </c>
      <c r="I1098" s="222" t="str">
        <f>+IF(G1098=0,"",'Ark1'!AA2912)</f>
        <v/>
      </c>
      <c r="J1098" s="222" t="str">
        <f>+IF(G1098=0,"",'Ark1'!AB2912)</f>
        <v/>
      </c>
      <c r="K1098" s="114" t="str">
        <f>+IF(G1098=0,"",'Ark1'!U2912)</f>
        <v/>
      </c>
      <c r="L1098" s="222" t="str">
        <f>+IF(G1098=0,"",'Ark1'!W2912)</f>
        <v/>
      </c>
      <c r="M1098" s="222" t="str">
        <f>+IF(G1098=0,"",'Ark1'!X2912)</f>
        <v/>
      </c>
      <c r="N1098" s="114" t="str">
        <f>+IF(G1098=0,"",'Ark1'!Y2912)</f>
        <v/>
      </c>
      <c r="O1098" s="116" t="str">
        <f>+IF(G1098=0,"",'Ark1'!Z2912)</f>
        <v/>
      </c>
      <c r="P1098" s="116" t="str">
        <f t="shared" si="16"/>
        <v/>
      </c>
      <c r="Q1098" s="114" t="str">
        <f>+IF(G1098=0,"",'Ark1'!T2912)</f>
        <v/>
      </c>
      <c r="R1098" s="222" t="str">
        <f>+IF(G1098=0,"",'Ark1'!V2912)</f>
        <v/>
      </c>
      <c r="S1098" s="32"/>
      <c r="T1098" s="35"/>
      <c r="U1098" s="35"/>
      <c r="V1098" s="35"/>
      <c r="W1098" s="35"/>
      <c r="X1098" s="35"/>
    </row>
    <row r="1099" spans="1:24" x14ac:dyDescent="0.5">
      <c r="A1099" s="32"/>
      <c r="B1099" s="297" t="str">
        <f>+IF(E1099=2012,VLOOKUP(D1099,K_navn!$A$2:$C$359,2),"")</f>
        <v/>
      </c>
      <c r="C1099" s="297" t="str">
        <f>+IF(E1099=2012,VLOOKUP(D1099,K_navn!$A$2:$C$359,3),"")</f>
        <v/>
      </c>
      <c r="D1099" s="115">
        <f>+'Ark1'!P2913</f>
        <v>3454</v>
      </c>
      <c r="E1099" s="115">
        <f>+'Ark1'!C2913</f>
        <v>2018</v>
      </c>
      <c r="F1099" s="116" t="str">
        <f>+IF('Ark1'!Q2913=0,"",'Ark1'!Q2913)</f>
        <v/>
      </c>
      <c r="G1099" s="116">
        <f>+'Ark1'!R2913</f>
        <v>0</v>
      </c>
      <c r="H1099" s="116">
        <f>+'Ark1'!S2913</f>
        <v>0</v>
      </c>
      <c r="I1099" s="222" t="str">
        <f>+IF(G1099=0,"",'Ark1'!AA2913)</f>
        <v/>
      </c>
      <c r="J1099" s="222" t="str">
        <f>+IF(G1099=0,"",'Ark1'!AB2913)</f>
        <v/>
      </c>
      <c r="K1099" s="114" t="str">
        <f>+IF(G1099=0,"",'Ark1'!U2913)</f>
        <v/>
      </c>
      <c r="L1099" s="222" t="str">
        <f>+IF(G1099=0,"",'Ark1'!W2913)</f>
        <v/>
      </c>
      <c r="M1099" s="222" t="str">
        <f>+IF(G1099=0,"",'Ark1'!X2913)</f>
        <v/>
      </c>
      <c r="N1099" s="114" t="str">
        <f>+IF(G1099=0,"",'Ark1'!Y2913)</f>
        <v/>
      </c>
      <c r="O1099" s="116" t="str">
        <f>+IF(G1099=0,"",'Ark1'!Z2913)</f>
        <v/>
      </c>
      <c r="P1099" s="116" t="str">
        <f t="shared" si="16"/>
        <v/>
      </c>
      <c r="Q1099" s="114" t="str">
        <f>+IF(G1099=0,"",'Ark1'!T2913)</f>
        <v/>
      </c>
      <c r="R1099" s="222" t="str">
        <f>+IF(G1099=0,"",'Ark1'!V2913)</f>
        <v/>
      </c>
      <c r="S1099" s="32"/>
      <c r="T1099" s="35"/>
      <c r="U1099" s="35"/>
      <c r="V1099" s="35"/>
      <c r="W1099" s="35"/>
      <c r="X1099" s="35"/>
    </row>
    <row r="1100" spans="1:24" x14ac:dyDescent="0.5">
      <c r="A1100" s="32"/>
      <c r="B1100" s="297" t="str">
        <f>+IF(E1100=2012,VLOOKUP(D1100,K_navn!$A$2:$C$359,2),"")</f>
        <v/>
      </c>
      <c r="C1100" s="297" t="str">
        <f>+IF(E1100=2012,VLOOKUP(D1100,K_navn!$A$2:$C$359,3),"")</f>
        <v/>
      </c>
      <c r="D1100" s="115">
        <f>+'Ark1'!P2914</f>
        <v>3454</v>
      </c>
      <c r="E1100" s="115">
        <f>+'Ark1'!C2914</f>
        <v>2019</v>
      </c>
      <c r="F1100" s="116" t="str">
        <f>+IF('Ark1'!Q2914=0,"",'Ark1'!Q2914)</f>
        <v/>
      </c>
      <c r="G1100" s="116">
        <f>+'Ark1'!R2914</f>
        <v>0</v>
      </c>
      <c r="H1100" s="116">
        <f>+'Ark1'!S2914</f>
        <v>0</v>
      </c>
      <c r="I1100" s="222" t="str">
        <f>+IF(G1100=0,"",'Ark1'!AA2914)</f>
        <v/>
      </c>
      <c r="J1100" s="222" t="str">
        <f>+IF(G1100=0,"",'Ark1'!AB2914)</f>
        <v/>
      </c>
      <c r="K1100" s="114" t="str">
        <f>+IF(G1100=0,"",'Ark1'!U2914)</f>
        <v/>
      </c>
      <c r="L1100" s="222" t="str">
        <f>+IF(G1100=0,"",'Ark1'!W2914)</f>
        <v/>
      </c>
      <c r="M1100" s="222" t="str">
        <f>+IF(G1100=0,"",'Ark1'!X2914)</f>
        <v/>
      </c>
      <c r="N1100" s="114" t="str">
        <f>+IF(G1100=0,"",'Ark1'!Y2914)</f>
        <v/>
      </c>
      <c r="O1100" s="116" t="str">
        <f>+IF(G1100=0,"",'Ark1'!Z2914)</f>
        <v/>
      </c>
      <c r="P1100" s="116" t="str">
        <f t="shared" si="16"/>
        <v/>
      </c>
      <c r="Q1100" s="114" t="str">
        <f>+IF(G1100=0,"",'Ark1'!T2914)</f>
        <v/>
      </c>
      <c r="R1100" s="222" t="str">
        <f>+IF(G1100=0,"",'Ark1'!V2914)</f>
        <v/>
      </c>
      <c r="S1100" s="32"/>
      <c r="T1100" s="35"/>
      <c r="U1100" s="35"/>
      <c r="V1100" s="35"/>
      <c r="W1100" s="35"/>
      <c r="X1100" s="35"/>
    </row>
    <row r="1101" spans="1:24" x14ac:dyDescent="0.5">
      <c r="A1101" s="32"/>
      <c r="B1101" s="297" t="str">
        <f>+IF(E1101=2012,VLOOKUP(D1101,K_navn!$A$2:$C$359,2),"")</f>
        <v/>
      </c>
      <c r="C1101" s="297" t="str">
        <f>+IF(E1101=2012,VLOOKUP(D1101,K_navn!$A$2:$C$359,3),"")</f>
        <v/>
      </c>
      <c r="D1101" s="115">
        <f>+'Ark1'!P2915</f>
        <v>3454</v>
      </c>
      <c r="E1101" s="115">
        <f>+'Ark1'!C2915</f>
        <v>2020</v>
      </c>
      <c r="F1101" s="116" t="str">
        <f>+IF('Ark1'!Q2915=0,"",'Ark1'!Q2915)</f>
        <v/>
      </c>
      <c r="G1101" s="116">
        <f>+'Ark1'!R2915</f>
        <v>0</v>
      </c>
      <c r="H1101" s="116">
        <f>+'Ark1'!S2915</f>
        <v>0</v>
      </c>
      <c r="I1101" s="222" t="str">
        <f>+IF(G1101=0,"",'Ark1'!AA2915)</f>
        <v/>
      </c>
      <c r="J1101" s="222" t="str">
        <f>+IF(G1101=0,"",'Ark1'!AB2915)</f>
        <v/>
      </c>
      <c r="K1101" s="114" t="str">
        <f>+IF(G1101=0,"",'Ark1'!U2915)</f>
        <v/>
      </c>
      <c r="L1101" s="222" t="str">
        <f>+IF(G1101=0,"",'Ark1'!W2915)</f>
        <v/>
      </c>
      <c r="M1101" s="222" t="str">
        <f>+IF(G1101=0,"",'Ark1'!X2915)</f>
        <v/>
      </c>
      <c r="N1101" s="114" t="str">
        <f>+IF(G1101=0,"",'Ark1'!Y2915)</f>
        <v/>
      </c>
      <c r="O1101" s="116" t="str">
        <f>+IF(G1101=0,"",'Ark1'!Z2915)</f>
        <v/>
      </c>
      <c r="P1101" s="116" t="str">
        <f t="shared" si="16"/>
        <v/>
      </c>
      <c r="Q1101" s="114" t="str">
        <f>+IF(G1101=0,"",'Ark1'!T2915)</f>
        <v/>
      </c>
      <c r="R1101" s="222" t="str">
        <f>+IF(G1101=0,"",'Ark1'!V2915)</f>
        <v/>
      </c>
      <c r="S1101" s="32"/>
      <c r="T1101" s="35"/>
      <c r="U1101" s="35"/>
      <c r="V1101" s="35"/>
      <c r="W1101" s="35"/>
      <c r="X1101" s="35"/>
    </row>
    <row r="1102" spans="1:24" x14ac:dyDescent="0.5">
      <c r="A1102" s="32"/>
      <c r="B1102" s="297" t="str">
        <f>+IF(E1102=2012,VLOOKUP(D1102,K_navn!$A$2:$C$359,2),"")</f>
        <v/>
      </c>
      <c r="C1102" s="297" t="str">
        <f>+IF(E1102=2012,VLOOKUP(D1102,K_navn!$A$2:$C$359,3),"")</f>
        <v/>
      </c>
      <c r="D1102" s="115">
        <f>+'Ark1'!P2916</f>
        <v>3454</v>
      </c>
      <c r="E1102" s="115">
        <f>+'Ark1'!C2916</f>
        <v>2021</v>
      </c>
      <c r="F1102" s="116" t="str">
        <f>+IF('Ark1'!Q2916=0,"",'Ark1'!Q2916)</f>
        <v/>
      </c>
      <c r="G1102" s="116">
        <f>+'Ark1'!R2916</f>
        <v>0</v>
      </c>
      <c r="H1102" s="116">
        <f>+'Ark1'!S2916</f>
        <v>0</v>
      </c>
      <c r="I1102" s="222" t="str">
        <f>+IF(G1102=0,"",'Ark1'!AA2916)</f>
        <v/>
      </c>
      <c r="J1102" s="222" t="str">
        <f>+IF(G1102=0,"",'Ark1'!AB2916)</f>
        <v/>
      </c>
      <c r="K1102" s="114" t="str">
        <f>+IF(G1102=0,"",'Ark1'!U2916)</f>
        <v/>
      </c>
      <c r="L1102" s="222" t="str">
        <f>+IF(G1102=0,"",'Ark1'!W2916)</f>
        <v/>
      </c>
      <c r="M1102" s="222" t="str">
        <f>+IF(G1102=0,"",'Ark1'!X2916)</f>
        <v/>
      </c>
      <c r="N1102" s="114" t="str">
        <f>+IF(G1102=0,"",'Ark1'!Y2916)</f>
        <v/>
      </c>
      <c r="O1102" s="116" t="str">
        <f>+IF(G1102=0,"",'Ark1'!Z2916)</f>
        <v/>
      </c>
      <c r="P1102" s="116" t="str">
        <f t="shared" si="16"/>
        <v/>
      </c>
      <c r="Q1102" s="114" t="str">
        <f>+IF(G1102=0,"",'Ark1'!T2916)</f>
        <v/>
      </c>
      <c r="R1102" s="222" t="str">
        <f>+IF(G1102=0,"",'Ark1'!V2916)</f>
        <v/>
      </c>
      <c r="S1102" s="32"/>
      <c r="T1102" s="35"/>
      <c r="U1102" s="35"/>
      <c r="V1102" s="35"/>
      <c r="W1102" s="35"/>
      <c r="X1102" s="35"/>
    </row>
    <row r="1103" spans="1:24" x14ac:dyDescent="0.5">
      <c r="A1103" s="32"/>
      <c r="B1103" s="297" t="str">
        <f>+IF(E1103=2012,VLOOKUP(D1103,K_navn!$A$2:$C$359,2),"")</f>
        <v/>
      </c>
      <c r="C1103" s="297" t="str">
        <f>+IF(E1103=2012,VLOOKUP(D1103,K_navn!$A$2:$C$359,3),"")</f>
        <v/>
      </c>
      <c r="D1103" s="115">
        <f>+'Ark1'!P2917</f>
        <v>3454</v>
      </c>
      <c r="E1103" s="115">
        <f>+'Ark1'!C2917</f>
        <v>2022</v>
      </c>
      <c r="F1103" s="116" t="str">
        <f>+IF('Ark1'!Q2917=0,"",'Ark1'!Q2917)</f>
        <v/>
      </c>
      <c r="G1103" s="116">
        <f>+'Ark1'!R2917</f>
        <v>0</v>
      </c>
      <c r="H1103" s="116">
        <f>+'Ark1'!S2917</f>
        <v>0</v>
      </c>
      <c r="I1103" s="222" t="str">
        <f>+IF(G1103=0,"",'Ark1'!AA2917)</f>
        <v/>
      </c>
      <c r="J1103" s="222" t="str">
        <f>+IF(G1103=0,"",'Ark1'!AB2917)</f>
        <v/>
      </c>
      <c r="K1103" s="114" t="str">
        <f>+IF(G1103=0,"",'Ark1'!U2917)</f>
        <v/>
      </c>
      <c r="L1103" s="222" t="str">
        <f>+IF(G1103=0,"",'Ark1'!W2917)</f>
        <v/>
      </c>
      <c r="M1103" s="222" t="str">
        <f>+IF(G1103=0,"",'Ark1'!X2917)</f>
        <v/>
      </c>
      <c r="N1103" s="114" t="str">
        <f>+IF(G1103=0,"",'Ark1'!Y2917)</f>
        <v/>
      </c>
      <c r="O1103" s="116" t="str">
        <f>+IF(G1103=0,"",'Ark1'!Z2917)</f>
        <v/>
      </c>
      <c r="P1103" s="116" t="str">
        <f t="shared" si="16"/>
        <v/>
      </c>
      <c r="Q1103" s="114" t="str">
        <f>+IF(G1103=0,"",'Ark1'!T2917)</f>
        <v/>
      </c>
      <c r="R1103" s="222" t="str">
        <f>+IF(G1103=0,"",'Ark1'!V2917)</f>
        <v/>
      </c>
      <c r="S1103" s="32"/>
      <c r="T1103" s="35"/>
      <c r="U1103" s="35"/>
      <c r="V1103" s="35"/>
      <c r="W1103" s="35"/>
      <c r="X1103" s="35"/>
    </row>
    <row r="1104" spans="1:24" x14ac:dyDescent="0.5">
      <c r="A1104" s="32"/>
      <c r="B1104" s="297" t="str">
        <f>+IF(E1104=2012,VLOOKUP(D1104,K_navn!$A$2:$C$359,2),"")</f>
        <v>Horten</v>
      </c>
      <c r="C1104" s="297" t="str">
        <f>+IF(E1104=2012,VLOOKUP(D1104,K_navn!$A$2:$C$359,3),"")</f>
        <v>Vestfold/ Telemark</v>
      </c>
      <c r="D1104" s="115">
        <f>+'Ark1'!P2918</f>
        <v>3801</v>
      </c>
      <c r="E1104" s="115">
        <f>+'Ark1'!C2918</f>
        <v>2012</v>
      </c>
      <c r="F1104" s="116" t="str">
        <f>+IF('Ark1'!Q2918=0,"",'Ark1'!Q2918)</f>
        <v/>
      </c>
      <c r="G1104" s="116">
        <f>+'Ark1'!R2918</f>
        <v>0</v>
      </c>
      <c r="H1104" s="116">
        <f>+'Ark1'!S2918</f>
        <v>0</v>
      </c>
      <c r="I1104" s="222" t="str">
        <f>+IF(G1104=0,"",'Ark1'!AA2918)</f>
        <v/>
      </c>
      <c r="J1104" s="222" t="str">
        <f>+IF(G1104=0,"",'Ark1'!AB2918)</f>
        <v/>
      </c>
      <c r="K1104" s="114" t="str">
        <f>+IF(G1104=0,"",'Ark1'!U2918)</f>
        <v/>
      </c>
      <c r="L1104" s="222" t="str">
        <f>+IF(G1104=0,"",'Ark1'!W2918)</f>
        <v/>
      </c>
      <c r="M1104" s="222" t="str">
        <f>+IF(G1104=0,"",'Ark1'!X2918)</f>
        <v/>
      </c>
      <c r="N1104" s="114" t="str">
        <f>+IF(G1104=0,"",'Ark1'!Y2918)</f>
        <v/>
      </c>
      <c r="O1104" s="116" t="str">
        <f>+IF(G1104=0,"",'Ark1'!Z2918)</f>
        <v/>
      </c>
      <c r="P1104" s="116" t="str">
        <f t="shared" si="16"/>
        <v/>
      </c>
      <c r="Q1104" s="114" t="str">
        <f>+IF(G1104=0,"",'Ark1'!T2918)</f>
        <v/>
      </c>
      <c r="R1104" s="222" t="str">
        <f>+IF(G1104=0,"",'Ark1'!V2918)</f>
        <v/>
      </c>
      <c r="S1104" s="32"/>
      <c r="T1104" s="35"/>
      <c r="U1104" s="35"/>
      <c r="V1104" s="35"/>
      <c r="W1104" s="35"/>
      <c r="X1104" s="35"/>
    </row>
    <row r="1105" spans="1:24" x14ac:dyDescent="0.5">
      <c r="A1105" s="32"/>
      <c r="B1105" s="297" t="str">
        <f>+IF(E1105=2012,VLOOKUP(D1105,K_navn!$A$2:$C$359,2),"")</f>
        <v/>
      </c>
      <c r="C1105" s="297" t="str">
        <f>+IF(E1105=2012,VLOOKUP(D1105,K_navn!$A$2:$C$359,3),"")</f>
        <v/>
      </c>
      <c r="D1105" s="115">
        <f>+'Ark1'!P2919</f>
        <v>3801</v>
      </c>
      <c r="E1105" s="115">
        <f>+'Ark1'!C2919</f>
        <v>2013</v>
      </c>
      <c r="F1105" s="116" t="str">
        <f>+IF('Ark1'!Q2919=0,"",'Ark1'!Q2919)</f>
        <v/>
      </c>
      <c r="G1105" s="116">
        <f>+'Ark1'!R2919</f>
        <v>0</v>
      </c>
      <c r="H1105" s="116">
        <f>+'Ark1'!S2919</f>
        <v>0</v>
      </c>
      <c r="I1105" s="222" t="str">
        <f>+IF(G1105=0,"",'Ark1'!AA2919)</f>
        <v/>
      </c>
      <c r="J1105" s="222" t="str">
        <f>+IF(G1105=0,"",'Ark1'!AB2919)</f>
        <v/>
      </c>
      <c r="K1105" s="114" t="str">
        <f>+IF(G1105=0,"",'Ark1'!U2919)</f>
        <v/>
      </c>
      <c r="L1105" s="222" t="str">
        <f>+IF(G1105=0,"",'Ark1'!W2919)</f>
        <v/>
      </c>
      <c r="M1105" s="222" t="str">
        <f>+IF(G1105=0,"",'Ark1'!X2919)</f>
        <v/>
      </c>
      <c r="N1105" s="114" t="str">
        <f>+IF(G1105=0,"",'Ark1'!Y2919)</f>
        <v/>
      </c>
      <c r="O1105" s="116" t="str">
        <f>+IF(G1105=0,"",'Ark1'!Z2919)</f>
        <v/>
      </c>
      <c r="P1105" s="116" t="str">
        <f t="shared" si="16"/>
        <v/>
      </c>
      <c r="Q1105" s="114" t="str">
        <f>+IF(G1105=0,"",'Ark1'!T2919)</f>
        <v/>
      </c>
      <c r="R1105" s="222" t="str">
        <f>+IF(G1105=0,"",'Ark1'!V2919)</f>
        <v/>
      </c>
      <c r="S1105" s="32"/>
      <c r="T1105" s="35"/>
      <c r="U1105" s="35"/>
      <c r="V1105" s="35"/>
      <c r="W1105" s="35"/>
      <c r="X1105" s="35"/>
    </row>
    <row r="1106" spans="1:24" x14ac:dyDescent="0.5">
      <c r="A1106" s="32"/>
      <c r="B1106" s="297" t="str">
        <f>+IF(E1106=2012,VLOOKUP(D1106,K_navn!$A$2:$C$359,2),"")</f>
        <v/>
      </c>
      <c r="C1106" s="297" t="str">
        <f>+IF(E1106=2012,VLOOKUP(D1106,K_navn!$A$2:$C$359,3),"")</f>
        <v/>
      </c>
      <c r="D1106" s="115">
        <f>+'Ark1'!P2920</f>
        <v>3801</v>
      </c>
      <c r="E1106" s="115">
        <f>+'Ark1'!C2920</f>
        <v>2014</v>
      </c>
      <c r="F1106" s="116" t="str">
        <f>+IF('Ark1'!Q2920=0,"",'Ark1'!Q2920)</f>
        <v/>
      </c>
      <c r="G1106" s="116">
        <f>+'Ark1'!R2920</f>
        <v>0</v>
      </c>
      <c r="H1106" s="116">
        <f>+'Ark1'!S2920</f>
        <v>0</v>
      </c>
      <c r="I1106" s="222" t="str">
        <f>+IF(G1106=0,"",'Ark1'!AA2920)</f>
        <v/>
      </c>
      <c r="J1106" s="222" t="str">
        <f>+IF(G1106=0,"",'Ark1'!AB2920)</f>
        <v/>
      </c>
      <c r="K1106" s="114" t="str">
        <f>+IF(G1106=0,"",'Ark1'!U2920)</f>
        <v/>
      </c>
      <c r="L1106" s="222" t="str">
        <f>+IF(G1106=0,"",'Ark1'!W2920)</f>
        <v/>
      </c>
      <c r="M1106" s="222" t="str">
        <f>+IF(G1106=0,"",'Ark1'!X2920)</f>
        <v/>
      </c>
      <c r="N1106" s="114" t="str">
        <f>+IF(G1106=0,"",'Ark1'!Y2920)</f>
        <v/>
      </c>
      <c r="O1106" s="116" t="str">
        <f>+IF(G1106=0,"",'Ark1'!Z2920)</f>
        <v/>
      </c>
      <c r="P1106" s="116" t="str">
        <f t="shared" si="16"/>
        <v/>
      </c>
      <c r="Q1106" s="114" t="str">
        <f>+IF(G1106=0,"",'Ark1'!T2920)</f>
        <v/>
      </c>
      <c r="R1106" s="222" t="str">
        <f>+IF(G1106=0,"",'Ark1'!V2920)</f>
        <v/>
      </c>
      <c r="S1106" s="32"/>
      <c r="T1106" s="35"/>
      <c r="U1106" s="35"/>
      <c r="V1106" s="35"/>
      <c r="W1106" s="35"/>
      <c r="X1106" s="35"/>
    </row>
    <row r="1107" spans="1:24" x14ac:dyDescent="0.5">
      <c r="A1107" s="32"/>
      <c r="B1107" s="297" t="str">
        <f>+IF(E1107=2012,VLOOKUP(D1107,K_navn!$A$2:$C$359,2),"")</f>
        <v/>
      </c>
      <c r="C1107" s="297" t="str">
        <f>+IF(E1107=2012,VLOOKUP(D1107,K_navn!$A$2:$C$359,3),"")</f>
        <v/>
      </c>
      <c r="D1107" s="115">
        <f>+'Ark1'!P2921</f>
        <v>3801</v>
      </c>
      <c r="E1107" s="115">
        <f>+'Ark1'!C2921</f>
        <v>2015</v>
      </c>
      <c r="F1107" s="116" t="str">
        <f>+IF('Ark1'!Q2921=0,"",'Ark1'!Q2921)</f>
        <v/>
      </c>
      <c r="G1107" s="116">
        <f>+'Ark1'!R2921</f>
        <v>0</v>
      </c>
      <c r="H1107" s="116">
        <f>+'Ark1'!S2921</f>
        <v>0</v>
      </c>
      <c r="I1107" s="222" t="str">
        <f>+IF(G1107=0,"",'Ark1'!AA2921)</f>
        <v/>
      </c>
      <c r="J1107" s="222" t="str">
        <f>+IF(G1107=0,"",'Ark1'!AB2921)</f>
        <v/>
      </c>
      <c r="K1107" s="114" t="str">
        <f>+IF(G1107=0,"",'Ark1'!U2921)</f>
        <v/>
      </c>
      <c r="L1107" s="222" t="str">
        <f>+IF(G1107=0,"",'Ark1'!W2921)</f>
        <v/>
      </c>
      <c r="M1107" s="222" t="str">
        <f>+IF(G1107=0,"",'Ark1'!X2921)</f>
        <v/>
      </c>
      <c r="N1107" s="114" t="str">
        <f>+IF(G1107=0,"",'Ark1'!Y2921)</f>
        <v/>
      </c>
      <c r="O1107" s="116" t="str">
        <f>+IF(G1107=0,"",'Ark1'!Z2921)</f>
        <v/>
      </c>
      <c r="P1107" s="116" t="str">
        <f t="shared" si="16"/>
        <v/>
      </c>
      <c r="Q1107" s="114" t="str">
        <f>+IF(G1107=0,"",'Ark1'!T2921)</f>
        <v/>
      </c>
      <c r="R1107" s="222" t="str">
        <f>+IF(G1107=0,"",'Ark1'!V2921)</f>
        <v/>
      </c>
      <c r="S1107" s="32"/>
      <c r="T1107" s="35"/>
      <c r="U1107" s="35"/>
      <c r="V1107" s="35"/>
      <c r="W1107" s="35"/>
      <c r="X1107" s="35"/>
    </row>
    <row r="1108" spans="1:24" x14ac:dyDescent="0.5">
      <c r="A1108" s="32"/>
      <c r="B1108" s="297" t="str">
        <f>+IF(E1108=2012,VLOOKUP(D1108,K_navn!$A$2:$C$359,2),"")</f>
        <v/>
      </c>
      <c r="C1108" s="297" t="str">
        <f>+IF(E1108=2012,VLOOKUP(D1108,K_navn!$A$2:$C$359,3),"")</f>
        <v/>
      </c>
      <c r="D1108" s="115">
        <f>+'Ark1'!P2922</f>
        <v>3801</v>
      </c>
      <c r="E1108" s="115">
        <f>+'Ark1'!C2922</f>
        <v>2016</v>
      </c>
      <c r="F1108" s="116" t="str">
        <f>+IF('Ark1'!Q2922=0,"",'Ark1'!Q2922)</f>
        <v/>
      </c>
      <c r="G1108" s="116">
        <f>+'Ark1'!R2922</f>
        <v>0</v>
      </c>
      <c r="H1108" s="116">
        <f>+'Ark1'!S2922</f>
        <v>0</v>
      </c>
      <c r="I1108" s="222" t="str">
        <f>+IF(G1108=0,"",'Ark1'!AA2922)</f>
        <v/>
      </c>
      <c r="J1108" s="222" t="str">
        <f>+IF(G1108=0,"",'Ark1'!AB2922)</f>
        <v/>
      </c>
      <c r="K1108" s="114" t="str">
        <f>+IF(G1108=0,"",'Ark1'!U2922)</f>
        <v/>
      </c>
      <c r="L1108" s="222" t="str">
        <f>+IF(G1108=0,"",'Ark1'!W2922)</f>
        <v/>
      </c>
      <c r="M1108" s="222" t="str">
        <f>+IF(G1108=0,"",'Ark1'!X2922)</f>
        <v/>
      </c>
      <c r="N1108" s="114" t="str">
        <f>+IF(G1108=0,"",'Ark1'!Y2922)</f>
        <v/>
      </c>
      <c r="O1108" s="116" t="str">
        <f>+IF(G1108=0,"",'Ark1'!Z2922)</f>
        <v/>
      </c>
      <c r="P1108" s="116" t="str">
        <f t="shared" si="16"/>
        <v/>
      </c>
      <c r="Q1108" s="114" t="str">
        <f>+IF(G1108=0,"",'Ark1'!T2922)</f>
        <v/>
      </c>
      <c r="R1108" s="222" t="str">
        <f>+IF(G1108=0,"",'Ark1'!V2922)</f>
        <v/>
      </c>
      <c r="S1108" s="32"/>
      <c r="T1108" s="35"/>
      <c r="U1108" s="35"/>
      <c r="V1108" s="35"/>
      <c r="W1108" s="35"/>
      <c r="X1108" s="35"/>
    </row>
    <row r="1109" spans="1:24" x14ac:dyDescent="0.5">
      <c r="A1109" s="32"/>
      <c r="B1109" s="297" t="str">
        <f>+IF(E1109=2012,VLOOKUP(D1109,K_navn!$A$2:$C$359,2),"")</f>
        <v/>
      </c>
      <c r="C1109" s="297" t="str">
        <f>+IF(E1109=2012,VLOOKUP(D1109,K_navn!$A$2:$C$359,3),"")</f>
        <v/>
      </c>
      <c r="D1109" s="115">
        <f>+'Ark1'!P2923</f>
        <v>3801</v>
      </c>
      <c r="E1109" s="115">
        <f>+'Ark1'!C2923</f>
        <v>2017</v>
      </c>
      <c r="F1109" s="116" t="str">
        <f>+IF('Ark1'!Q2923=0,"",'Ark1'!Q2923)</f>
        <v/>
      </c>
      <c r="G1109" s="116">
        <f>+'Ark1'!R2923</f>
        <v>0</v>
      </c>
      <c r="H1109" s="116">
        <f>+'Ark1'!S2923</f>
        <v>0</v>
      </c>
      <c r="I1109" s="222" t="str">
        <f>+IF(G1109=0,"",'Ark1'!AA2923)</f>
        <v/>
      </c>
      <c r="J1109" s="222" t="str">
        <f>+IF(G1109=0,"",'Ark1'!AB2923)</f>
        <v/>
      </c>
      <c r="K1109" s="114" t="str">
        <f>+IF(G1109=0,"",'Ark1'!U2923)</f>
        <v/>
      </c>
      <c r="L1109" s="222" t="str">
        <f>+IF(G1109=0,"",'Ark1'!W2923)</f>
        <v/>
      </c>
      <c r="M1109" s="222" t="str">
        <f>+IF(G1109=0,"",'Ark1'!X2923)</f>
        <v/>
      </c>
      <c r="N1109" s="114" t="str">
        <f>+IF(G1109=0,"",'Ark1'!Y2923)</f>
        <v/>
      </c>
      <c r="O1109" s="116" t="str">
        <f>+IF(G1109=0,"",'Ark1'!Z2923)</f>
        <v/>
      </c>
      <c r="P1109" s="116" t="str">
        <f t="shared" si="16"/>
        <v/>
      </c>
      <c r="Q1109" s="114" t="str">
        <f>+IF(G1109=0,"",'Ark1'!T2923)</f>
        <v/>
      </c>
      <c r="R1109" s="222" t="str">
        <f>+IF(G1109=0,"",'Ark1'!V2923)</f>
        <v/>
      </c>
      <c r="S1109" s="32"/>
      <c r="T1109" s="35"/>
      <c r="U1109" s="35"/>
      <c r="V1109" s="35"/>
      <c r="W1109" s="35"/>
      <c r="X1109" s="35"/>
    </row>
    <row r="1110" spans="1:24" x14ac:dyDescent="0.5">
      <c r="A1110" s="32"/>
      <c r="B1110" s="297" t="str">
        <f>+IF(E1110=2012,VLOOKUP(D1110,K_navn!$A$2:$C$359,2),"")</f>
        <v/>
      </c>
      <c r="C1110" s="297" t="str">
        <f>+IF(E1110=2012,VLOOKUP(D1110,K_navn!$A$2:$C$359,3),"")</f>
        <v/>
      </c>
      <c r="D1110" s="115">
        <f>+'Ark1'!P2924</f>
        <v>3801</v>
      </c>
      <c r="E1110" s="115">
        <f>+'Ark1'!C2924</f>
        <v>2018</v>
      </c>
      <c r="F1110" s="116" t="str">
        <f>+IF('Ark1'!Q2924=0,"",'Ark1'!Q2924)</f>
        <v/>
      </c>
      <c r="G1110" s="116">
        <f>+'Ark1'!R2924</f>
        <v>0</v>
      </c>
      <c r="H1110" s="116">
        <f>+'Ark1'!S2924</f>
        <v>0</v>
      </c>
      <c r="I1110" s="222" t="str">
        <f>+IF(G1110=0,"",'Ark1'!AA2924)</f>
        <v/>
      </c>
      <c r="J1110" s="222" t="str">
        <f>+IF(G1110=0,"",'Ark1'!AB2924)</f>
        <v/>
      </c>
      <c r="K1110" s="114" t="str">
        <f>+IF(G1110=0,"",'Ark1'!U2924)</f>
        <v/>
      </c>
      <c r="L1110" s="222" t="str">
        <f>+IF(G1110=0,"",'Ark1'!W2924)</f>
        <v/>
      </c>
      <c r="M1110" s="222" t="str">
        <f>+IF(G1110=0,"",'Ark1'!X2924)</f>
        <v/>
      </c>
      <c r="N1110" s="114" t="str">
        <f>+IF(G1110=0,"",'Ark1'!Y2924)</f>
        <v/>
      </c>
      <c r="O1110" s="116" t="str">
        <f>+IF(G1110=0,"",'Ark1'!Z2924)</f>
        <v/>
      </c>
      <c r="P1110" s="116" t="str">
        <f t="shared" si="16"/>
        <v/>
      </c>
      <c r="Q1110" s="114" t="str">
        <f>+IF(G1110=0,"",'Ark1'!T2924)</f>
        <v/>
      </c>
      <c r="R1110" s="222" t="str">
        <f>+IF(G1110=0,"",'Ark1'!V2924)</f>
        <v/>
      </c>
      <c r="S1110" s="32"/>
      <c r="T1110" s="35"/>
      <c r="U1110" s="35"/>
      <c r="V1110" s="35"/>
      <c r="W1110" s="35"/>
      <c r="X1110" s="35"/>
    </row>
    <row r="1111" spans="1:24" x14ac:dyDescent="0.5">
      <c r="A1111" s="32"/>
      <c r="B1111" s="297" t="str">
        <f>+IF(E1111=2012,VLOOKUP(D1111,K_navn!$A$2:$C$359,2),"")</f>
        <v/>
      </c>
      <c r="C1111" s="297" t="str">
        <f>+IF(E1111=2012,VLOOKUP(D1111,K_navn!$A$2:$C$359,3),"")</f>
        <v/>
      </c>
      <c r="D1111" s="115">
        <f>+'Ark1'!P2925</f>
        <v>3801</v>
      </c>
      <c r="E1111" s="115">
        <f>+'Ark1'!C2925</f>
        <v>2019</v>
      </c>
      <c r="F1111" s="116" t="str">
        <f>+IF('Ark1'!Q2925=0,"",'Ark1'!Q2925)</f>
        <v/>
      </c>
      <c r="G1111" s="116">
        <f>+'Ark1'!R2925</f>
        <v>0</v>
      </c>
      <c r="H1111" s="116">
        <f>+'Ark1'!S2925</f>
        <v>0</v>
      </c>
      <c r="I1111" s="222" t="str">
        <f>+IF(G1111=0,"",'Ark1'!AA2925)</f>
        <v/>
      </c>
      <c r="J1111" s="222" t="str">
        <f>+IF(G1111=0,"",'Ark1'!AB2925)</f>
        <v/>
      </c>
      <c r="K1111" s="114" t="str">
        <f>+IF(G1111=0,"",'Ark1'!U2925)</f>
        <v/>
      </c>
      <c r="L1111" s="222" t="str">
        <f>+IF(G1111=0,"",'Ark1'!W2925)</f>
        <v/>
      </c>
      <c r="M1111" s="222" t="str">
        <f>+IF(G1111=0,"",'Ark1'!X2925)</f>
        <v/>
      </c>
      <c r="N1111" s="114" t="str">
        <f>+IF(G1111=0,"",'Ark1'!Y2925)</f>
        <v/>
      </c>
      <c r="O1111" s="116" t="str">
        <f>+IF(G1111=0,"",'Ark1'!Z2925)</f>
        <v/>
      </c>
      <c r="P1111" s="116" t="str">
        <f t="shared" si="16"/>
        <v/>
      </c>
      <c r="Q1111" s="114" t="str">
        <f>+IF(G1111=0,"",'Ark1'!T2925)</f>
        <v/>
      </c>
      <c r="R1111" s="222" t="str">
        <f>+IF(G1111=0,"",'Ark1'!V2925)</f>
        <v/>
      </c>
      <c r="S1111" s="32"/>
      <c r="T1111" s="35"/>
      <c r="U1111" s="35"/>
      <c r="V1111" s="35"/>
      <c r="W1111" s="35"/>
      <c r="X1111" s="35"/>
    </row>
    <row r="1112" spans="1:24" x14ac:dyDescent="0.5">
      <c r="A1112" s="32"/>
      <c r="B1112" s="297" t="str">
        <f>+IF(E1112=2012,VLOOKUP(D1112,K_navn!$A$2:$C$359,2),"")</f>
        <v/>
      </c>
      <c r="C1112" s="297" t="str">
        <f>+IF(E1112=2012,VLOOKUP(D1112,K_navn!$A$2:$C$359,3),"")</f>
        <v/>
      </c>
      <c r="D1112" s="115">
        <f>+'Ark1'!P2926</f>
        <v>3801</v>
      </c>
      <c r="E1112" s="115">
        <f>+'Ark1'!C2926</f>
        <v>2020</v>
      </c>
      <c r="F1112" s="116" t="str">
        <f>+IF('Ark1'!Q2926=0,"",'Ark1'!Q2926)</f>
        <v/>
      </c>
      <c r="G1112" s="116">
        <f>+'Ark1'!R2926</f>
        <v>0</v>
      </c>
      <c r="H1112" s="116">
        <f>+'Ark1'!S2926</f>
        <v>0</v>
      </c>
      <c r="I1112" s="222" t="str">
        <f>+IF(G1112=0,"",'Ark1'!AA2926)</f>
        <v/>
      </c>
      <c r="J1112" s="222" t="str">
        <f>+IF(G1112=0,"",'Ark1'!AB2926)</f>
        <v/>
      </c>
      <c r="K1112" s="114" t="str">
        <f>+IF(G1112=0,"",'Ark1'!U2926)</f>
        <v/>
      </c>
      <c r="L1112" s="222" t="str">
        <f>+IF(G1112=0,"",'Ark1'!W2926)</f>
        <v/>
      </c>
      <c r="M1112" s="222" t="str">
        <f>+IF(G1112=0,"",'Ark1'!X2926)</f>
        <v/>
      </c>
      <c r="N1112" s="114" t="str">
        <f>+IF(G1112=0,"",'Ark1'!Y2926)</f>
        <v/>
      </c>
      <c r="O1112" s="116" t="str">
        <f>+IF(G1112=0,"",'Ark1'!Z2926)</f>
        <v/>
      </c>
      <c r="P1112" s="116" t="str">
        <f t="shared" si="16"/>
        <v/>
      </c>
      <c r="Q1112" s="114" t="str">
        <f>+IF(G1112=0,"",'Ark1'!T2926)</f>
        <v/>
      </c>
      <c r="R1112" s="222" t="str">
        <f>+IF(G1112=0,"",'Ark1'!V2926)</f>
        <v/>
      </c>
      <c r="S1112" s="32"/>
      <c r="T1112" s="35"/>
      <c r="U1112" s="35"/>
      <c r="V1112" s="35"/>
      <c r="W1112" s="35"/>
      <c r="X1112" s="35"/>
    </row>
    <row r="1113" spans="1:24" x14ac:dyDescent="0.5">
      <c r="A1113" s="32"/>
      <c r="B1113" s="297" t="str">
        <f>+IF(E1113=2012,VLOOKUP(D1113,K_navn!$A$2:$C$359,2),"")</f>
        <v/>
      </c>
      <c r="C1113" s="297" t="str">
        <f>+IF(E1113=2012,VLOOKUP(D1113,K_navn!$A$2:$C$359,3),"")</f>
        <v/>
      </c>
      <c r="D1113" s="115">
        <f>+'Ark1'!P2927</f>
        <v>3801</v>
      </c>
      <c r="E1113" s="115">
        <f>+'Ark1'!C2927</f>
        <v>2021</v>
      </c>
      <c r="F1113" s="116" t="str">
        <f>+IF('Ark1'!Q2927=0,"",'Ark1'!Q2927)</f>
        <v/>
      </c>
      <c r="G1113" s="116">
        <f>+'Ark1'!R2927</f>
        <v>0</v>
      </c>
      <c r="H1113" s="116">
        <f>+'Ark1'!S2927</f>
        <v>0</v>
      </c>
      <c r="I1113" s="222" t="str">
        <f>+IF(G1113=0,"",'Ark1'!AA2927)</f>
        <v/>
      </c>
      <c r="J1113" s="222" t="str">
        <f>+IF(G1113=0,"",'Ark1'!AB2927)</f>
        <v/>
      </c>
      <c r="K1113" s="114" t="str">
        <f>+IF(G1113=0,"",'Ark1'!U2927)</f>
        <v/>
      </c>
      <c r="L1113" s="222" t="str">
        <f>+IF(G1113=0,"",'Ark1'!W2927)</f>
        <v/>
      </c>
      <c r="M1113" s="222" t="str">
        <f>+IF(G1113=0,"",'Ark1'!X2927)</f>
        <v/>
      </c>
      <c r="N1113" s="114" t="str">
        <f>+IF(G1113=0,"",'Ark1'!Y2927)</f>
        <v/>
      </c>
      <c r="O1113" s="116" t="str">
        <f>+IF(G1113=0,"",'Ark1'!Z2927)</f>
        <v/>
      </c>
      <c r="P1113" s="116" t="str">
        <f t="shared" si="16"/>
        <v/>
      </c>
      <c r="Q1113" s="114" t="str">
        <f>+IF(G1113=0,"",'Ark1'!T2927)</f>
        <v/>
      </c>
      <c r="R1113" s="222" t="str">
        <f>+IF(G1113=0,"",'Ark1'!V2927)</f>
        <v/>
      </c>
      <c r="S1113" s="32"/>
      <c r="T1113" s="35"/>
      <c r="U1113" s="35"/>
      <c r="V1113" s="35"/>
      <c r="W1113" s="35"/>
      <c r="X1113" s="35"/>
    </row>
    <row r="1114" spans="1:24" x14ac:dyDescent="0.5">
      <c r="A1114" s="32"/>
      <c r="B1114" s="297" t="str">
        <f>+IF(E1114=2012,VLOOKUP(D1114,K_navn!$A$2:$C$359,2),"")</f>
        <v/>
      </c>
      <c r="C1114" s="297" t="str">
        <f>+IF(E1114=2012,VLOOKUP(D1114,K_navn!$A$2:$C$359,3),"")</f>
        <v/>
      </c>
      <c r="D1114" s="115">
        <f>+'Ark1'!P2928</f>
        <v>3801</v>
      </c>
      <c r="E1114" s="115">
        <f>+'Ark1'!C2928</f>
        <v>2022</v>
      </c>
      <c r="F1114" s="116" t="str">
        <f>+IF('Ark1'!Q2928=0,"",'Ark1'!Q2928)</f>
        <v/>
      </c>
      <c r="G1114" s="116">
        <f>+'Ark1'!R2928</f>
        <v>0</v>
      </c>
      <c r="H1114" s="116">
        <f>+'Ark1'!S2928</f>
        <v>0</v>
      </c>
      <c r="I1114" s="222" t="str">
        <f>+IF(G1114=0,"",'Ark1'!AA2928)</f>
        <v/>
      </c>
      <c r="J1114" s="222" t="str">
        <f>+IF(G1114=0,"",'Ark1'!AB2928)</f>
        <v/>
      </c>
      <c r="K1114" s="114" t="str">
        <f>+IF(G1114=0,"",'Ark1'!U2928)</f>
        <v/>
      </c>
      <c r="L1114" s="222" t="str">
        <f>+IF(G1114=0,"",'Ark1'!W2928)</f>
        <v/>
      </c>
      <c r="M1114" s="222" t="str">
        <f>+IF(G1114=0,"",'Ark1'!X2928)</f>
        <v/>
      </c>
      <c r="N1114" s="114" t="str">
        <f>+IF(G1114=0,"",'Ark1'!Y2928)</f>
        <v/>
      </c>
      <c r="O1114" s="116" t="str">
        <f>+IF(G1114=0,"",'Ark1'!Z2928)</f>
        <v/>
      </c>
      <c r="P1114" s="116" t="str">
        <f t="shared" si="16"/>
        <v/>
      </c>
      <c r="Q1114" s="114" t="str">
        <f>+IF(G1114=0,"",'Ark1'!T2928)</f>
        <v/>
      </c>
      <c r="R1114" s="222" t="str">
        <f>+IF(G1114=0,"",'Ark1'!V2928)</f>
        <v/>
      </c>
      <c r="S1114" s="32"/>
      <c r="T1114" s="35"/>
      <c r="U1114" s="35"/>
      <c r="V1114" s="35"/>
      <c r="W1114" s="35"/>
      <c r="X1114" s="35"/>
    </row>
    <row r="1115" spans="1:24" x14ac:dyDescent="0.5">
      <c r="A1115" s="32"/>
      <c r="B1115" s="297" t="str">
        <f>+IF(E1115=2012,VLOOKUP(D1115,K_navn!$A$2:$C$359,2),"")</f>
        <v>Holmestrand</v>
      </c>
      <c r="C1115" s="297" t="str">
        <f>+IF(E1115=2012,VLOOKUP(D1115,K_navn!$A$2:$C$359,3),"")</f>
        <v>Vestfold/ Telemark</v>
      </c>
      <c r="D1115" s="115">
        <f>+'Ark1'!P2929</f>
        <v>3802</v>
      </c>
      <c r="E1115" s="115">
        <f>+'Ark1'!C2929</f>
        <v>2012</v>
      </c>
      <c r="F1115" s="116" t="str">
        <f>+IF('Ark1'!Q2929=0,"",'Ark1'!Q2929)</f>
        <v/>
      </c>
      <c r="G1115" s="116">
        <f>+'Ark1'!R2929</f>
        <v>0</v>
      </c>
      <c r="H1115" s="116">
        <f>+'Ark1'!S2929</f>
        <v>0</v>
      </c>
      <c r="I1115" s="222" t="str">
        <f>+IF(G1115=0,"",'Ark1'!AA2929)</f>
        <v/>
      </c>
      <c r="J1115" s="222" t="str">
        <f>+IF(G1115=0,"",'Ark1'!AB2929)</f>
        <v/>
      </c>
      <c r="K1115" s="114" t="str">
        <f>+IF(G1115=0,"",'Ark1'!U2929)</f>
        <v/>
      </c>
      <c r="L1115" s="222" t="str">
        <f>+IF(G1115=0,"",'Ark1'!W2929)</f>
        <v/>
      </c>
      <c r="M1115" s="222" t="str">
        <f>+IF(G1115=0,"",'Ark1'!X2929)</f>
        <v/>
      </c>
      <c r="N1115" s="114" t="str">
        <f>+IF(G1115=0,"",'Ark1'!Y2929)</f>
        <v/>
      </c>
      <c r="O1115" s="116" t="str">
        <f>+IF(G1115=0,"",'Ark1'!Z2929)</f>
        <v/>
      </c>
      <c r="P1115" s="116" t="str">
        <f t="shared" ref="P1115:P1178" si="17">+IF(G1115=0,"",H1115/F1115)</f>
        <v/>
      </c>
      <c r="Q1115" s="114" t="str">
        <f>+IF(G1115=0,"",'Ark1'!T2929)</f>
        <v/>
      </c>
      <c r="R1115" s="222" t="str">
        <f>+IF(G1115=0,"",'Ark1'!V2929)</f>
        <v/>
      </c>
      <c r="S1115" s="32"/>
      <c r="T1115" s="35"/>
      <c r="U1115" s="35"/>
      <c r="V1115" s="35"/>
      <c r="W1115" s="35"/>
      <c r="X1115" s="35"/>
    </row>
    <row r="1116" spans="1:24" x14ac:dyDescent="0.5">
      <c r="A1116" s="32"/>
      <c r="B1116" s="297" t="str">
        <f>+IF(E1116=2012,VLOOKUP(D1116,K_navn!$A$2:$C$359,2),"")</f>
        <v/>
      </c>
      <c r="C1116" s="297" t="str">
        <f>+IF(E1116=2012,VLOOKUP(D1116,K_navn!$A$2:$C$359,3),"")</f>
        <v/>
      </c>
      <c r="D1116" s="115">
        <f>+'Ark1'!P2930</f>
        <v>3802</v>
      </c>
      <c r="E1116" s="115">
        <f>+'Ark1'!C2930</f>
        <v>2013</v>
      </c>
      <c r="F1116" s="116" t="str">
        <f>+IF('Ark1'!Q2930=0,"",'Ark1'!Q2930)</f>
        <v/>
      </c>
      <c r="G1116" s="116">
        <f>+'Ark1'!R2930</f>
        <v>0</v>
      </c>
      <c r="H1116" s="116">
        <f>+'Ark1'!S2930</f>
        <v>0</v>
      </c>
      <c r="I1116" s="222" t="str">
        <f>+IF(G1116=0,"",'Ark1'!AA2930)</f>
        <v/>
      </c>
      <c r="J1116" s="222" t="str">
        <f>+IF(G1116=0,"",'Ark1'!AB2930)</f>
        <v/>
      </c>
      <c r="K1116" s="114" t="str">
        <f>+IF(G1116=0,"",'Ark1'!U2930)</f>
        <v/>
      </c>
      <c r="L1116" s="222" t="str">
        <f>+IF(G1116=0,"",'Ark1'!W2930)</f>
        <v/>
      </c>
      <c r="M1116" s="222" t="str">
        <f>+IF(G1116=0,"",'Ark1'!X2930)</f>
        <v/>
      </c>
      <c r="N1116" s="114" t="str">
        <f>+IF(G1116=0,"",'Ark1'!Y2930)</f>
        <v/>
      </c>
      <c r="O1116" s="116" t="str">
        <f>+IF(G1116=0,"",'Ark1'!Z2930)</f>
        <v/>
      </c>
      <c r="P1116" s="116" t="str">
        <f t="shared" si="17"/>
        <v/>
      </c>
      <c r="Q1116" s="114" t="str">
        <f>+IF(G1116=0,"",'Ark1'!T2930)</f>
        <v/>
      </c>
      <c r="R1116" s="222" t="str">
        <f>+IF(G1116=0,"",'Ark1'!V2930)</f>
        <v/>
      </c>
      <c r="S1116" s="32"/>
      <c r="T1116" s="35"/>
      <c r="U1116" s="35"/>
      <c r="V1116" s="35"/>
      <c r="W1116" s="35"/>
      <c r="X1116" s="35"/>
    </row>
    <row r="1117" spans="1:24" x14ac:dyDescent="0.5">
      <c r="A1117" s="32"/>
      <c r="B1117" s="297" t="str">
        <f>+IF(E1117=2012,VLOOKUP(D1117,K_navn!$A$2:$C$359,2),"")</f>
        <v/>
      </c>
      <c r="C1117" s="297" t="str">
        <f>+IF(E1117=2012,VLOOKUP(D1117,K_navn!$A$2:$C$359,3),"")</f>
        <v/>
      </c>
      <c r="D1117" s="115">
        <f>+'Ark1'!P2931</f>
        <v>3802</v>
      </c>
      <c r="E1117" s="115">
        <f>+'Ark1'!C2931</f>
        <v>2014</v>
      </c>
      <c r="F1117" s="116" t="str">
        <f>+IF('Ark1'!Q2931=0,"",'Ark1'!Q2931)</f>
        <v/>
      </c>
      <c r="G1117" s="116">
        <f>+'Ark1'!R2931</f>
        <v>0</v>
      </c>
      <c r="H1117" s="116">
        <f>+'Ark1'!S2931</f>
        <v>0</v>
      </c>
      <c r="I1117" s="222" t="str">
        <f>+IF(G1117=0,"",'Ark1'!AA2931)</f>
        <v/>
      </c>
      <c r="J1117" s="222" t="str">
        <f>+IF(G1117=0,"",'Ark1'!AB2931)</f>
        <v/>
      </c>
      <c r="K1117" s="114" t="str">
        <f>+IF(G1117=0,"",'Ark1'!U2931)</f>
        <v/>
      </c>
      <c r="L1117" s="222" t="str">
        <f>+IF(G1117=0,"",'Ark1'!W2931)</f>
        <v/>
      </c>
      <c r="M1117" s="222" t="str">
        <f>+IF(G1117=0,"",'Ark1'!X2931)</f>
        <v/>
      </c>
      <c r="N1117" s="114" t="str">
        <f>+IF(G1117=0,"",'Ark1'!Y2931)</f>
        <v/>
      </c>
      <c r="O1117" s="116" t="str">
        <f>+IF(G1117=0,"",'Ark1'!Z2931)</f>
        <v/>
      </c>
      <c r="P1117" s="116" t="str">
        <f t="shared" si="17"/>
        <v/>
      </c>
      <c r="Q1117" s="114" t="str">
        <f>+IF(G1117=0,"",'Ark1'!T2931)</f>
        <v/>
      </c>
      <c r="R1117" s="222" t="str">
        <f>+IF(G1117=0,"",'Ark1'!V2931)</f>
        <v/>
      </c>
      <c r="S1117" s="32"/>
      <c r="T1117" s="35"/>
      <c r="U1117" s="35"/>
      <c r="V1117" s="35"/>
      <c r="W1117" s="35"/>
      <c r="X1117" s="35"/>
    </row>
    <row r="1118" spans="1:24" x14ac:dyDescent="0.5">
      <c r="A1118" s="32"/>
      <c r="B1118" s="297" t="str">
        <f>+IF(E1118=2012,VLOOKUP(D1118,K_navn!$A$2:$C$359,2),"")</f>
        <v/>
      </c>
      <c r="C1118" s="297" t="str">
        <f>+IF(E1118=2012,VLOOKUP(D1118,K_navn!$A$2:$C$359,3),"")</f>
        <v/>
      </c>
      <c r="D1118" s="115">
        <f>+'Ark1'!P2932</f>
        <v>3802</v>
      </c>
      <c r="E1118" s="115">
        <f>+'Ark1'!C2932</f>
        <v>2015</v>
      </c>
      <c r="F1118" s="116" t="str">
        <f>+IF('Ark1'!Q2932=0,"",'Ark1'!Q2932)</f>
        <v/>
      </c>
      <c r="G1118" s="116">
        <f>+'Ark1'!R2932</f>
        <v>0</v>
      </c>
      <c r="H1118" s="116">
        <f>+'Ark1'!S2932</f>
        <v>0</v>
      </c>
      <c r="I1118" s="222" t="str">
        <f>+IF(G1118=0,"",'Ark1'!AA2932)</f>
        <v/>
      </c>
      <c r="J1118" s="222" t="str">
        <f>+IF(G1118=0,"",'Ark1'!AB2932)</f>
        <v/>
      </c>
      <c r="K1118" s="114" t="str">
        <f>+IF(G1118=0,"",'Ark1'!U2932)</f>
        <v/>
      </c>
      <c r="L1118" s="222" t="str">
        <f>+IF(G1118=0,"",'Ark1'!W2932)</f>
        <v/>
      </c>
      <c r="M1118" s="222" t="str">
        <f>+IF(G1118=0,"",'Ark1'!X2932)</f>
        <v/>
      </c>
      <c r="N1118" s="114" t="str">
        <f>+IF(G1118=0,"",'Ark1'!Y2932)</f>
        <v/>
      </c>
      <c r="O1118" s="116" t="str">
        <f>+IF(G1118=0,"",'Ark1'!Z2932)</f>
        <v/>
      </c>
      <c r="P1118" s="116" t="str">
        <f t="shared" si="17"/>
        <v/>
      </c>
      <c r="Q1118" s="114" t="str">
        <f>+IF(G1118=0,"",'Ark1'!T2932)</f>
        <v/>
      </c>
      <c r="R1118" s="222" t="str">
        <f>+IF(G1118=0,"",'Ark1'!V2932)</f>
        <v/>
      </c>
      <c r="S1118" s="32"/>
      <c r="T1118" s="35"/>
      <c r="U1118" s="35"/>
      <c r="V1118" s="35"/>
      <c r="W1118" s="35"/>
      <c r="X1118" s="35"/>
    </row>
    <row r="1119" spans="1:24" x14ac:dyDescent="0.5">
      <c r="A1119" s="32"/>
      <c r="B1119" s="297" t="str">
        <f>+IF(E1119=2012,VLOOKUP(D1119,K_navn!$A$2:$C$359,2),"")</f>
        <v/>
      </c>
      <c r="C1119" s="297" t="str">
        <f>+IF(E1119=2012,VLOOKUP(D1119,K_navn!$A$2:$C$359,3),"")</f>
        <v/>
      </c>
      <c r="D1119" s="115">
        <f>+'Ark1'!P2933</f>
        <v>3802</v>
      </c>
      <c r="E1119" s="115">
        <f>+'Ark1'!C2933</f>
        <v>2016</v>
      </c>
      <c r="F1119" s="116" t="str">
        <f>+IF('Ark1'!Q2933=0,"",'Ark1'!Q2933)</f>
        <v/>
      </c>
      <c r="G1119" s="116">
        <f>+'Ark1'!R2933</f>
        <v>0</v>
      </c>
      <c r="H1119" s="116">
        <f>+'Ark1'!S2933</f>
        <v>0</v>
      </c>
      <c r="I1119" s="222" t="str">
        <f>+IF(G1119=0,"",'Ark1'!AA2933)</f>
        <v/>
      </c>
      <c r="J1119" s="222" t="str">
        <f>+IF(G1119=0,"",'Ark1'!AB2933)</f>
        <v/>
      </c>
      <c r="K1119" s="114" t="str">
        <f>+IF(G1119=0,"",'Ark1'!U2933)</f>
        <v/>
      </c>
      <c r="L1119" s="222" t="str">
        <f>+IF(G1119=0,"",'Ark1'!W2933)</f>
        <v/>
      </c>
      <c r="M1119" s="222" t="str">
        <f>+IF(G1119=0,"",'Ark1'!X2933)</f>
        <v/>
      </c>
      <c r="N1119" s="114" t="str">
        <f>+IF(G1119=0,"",'Ark1'!Y2933)</f>
        <v/>
      </c>
      <c r="O1119" s="116" t="str">
        <f>+IF(G1119=0,"",'Ark1'!Z2933)</f>
        <v/>
      </c>
      <c r="P1119" s="116" t="str">
        <f t="shared" si="17"/>
        <v/>
      </c>
      <c r="Q1119" s="114" t="str">
        <f>+IF(G1119=0,"",'Ark1'!T2933)</f>
        <v/>
      </c>
      <c r="R1119" s="222" t="str">
        <f>+IF(G1119=0,"",'Ark1'!V2933)</f>
        <v/>
      </c>
      <c r="S1119" s="32"/>
      <c r="T1119" s="35"/>
      <c r="U1119" s="35"/>
      <c r="V1119" s="35"/>
      <c r="W1119" s="35"/>
      <c r="X1119" s="35"/>
    </row>
    <row r="1120" spans="1:24" x14ac:dyDescent="0.5">
      <c r="A1120" s="32"/>
      <c r="B1120" s="297" t="str">
        <f>+IF(E1120=2012,VLOOKUP(D1120,K_navn!$A$2:$C$359,2),"")</f>
        <v/>
      </c>
      <c r="C1120" s="297" t="str">
        <f>+IF(E1120=2012,VLOOKUP(D1120,K_navn!$A$2:$C$359,3),"")</f>
        <v/>
      </c>
      <c r="D1120" s="115">
        <f>+'Ark1'!P2934</f>
        <v>3802</v>
      </c>
      <c r="E1120" s="115">
        <f>+'Ark1'!C2934</f>
        <v>2017</v>
      </c>
      <c r="F1120" s="116" t="str">
        <f>+IF('Ark1'!Q2934=0,"",'Ark1'!Q2934)</f>
        <v/>
      </c>
      <c r="G1120" s="116">
        <f>+'Ark1'!R2934</f>
        <v>0</v>
      </c>
      <c r="H1120" s="116">
        <f>+'Ark1'!S2934</f>
        <v>0</v>
      </c>
      <c r="I1120" s="222" t="str">
        <f>+IF(G1120=0,"",'Ark1'!AA2934)</f>
        <v/>
      </c>
      <c r="J1120" s="222" t="str">
        <f>+IF(G1120=0,"",'Ark1'!AB2934)</f>
        <v/>
      </c>
      <c r="K1120" s="114" t="str">
        <f>+IF(G1120=0,"",'Ark1'!U2934)</f>
        <v/>
      </c>
      <c r="L1120" s="222" t="str">
        <f>+IF(G1120=0,"",'Ark1'!W2934)</f>
        <v/>
      </c>
      <c r="M1120" s="222" t="str">
        <f>+IF(G1120=0,"",'Ark1'!X2934)</f>
        <v/>
      </c>
      <c r="N1120" s="114" t="str">
        <f>+IF(G1120=0,"",'Ark1'!Y2934)</f>
        <v/>
      </c>
      <c r="O1120" s="116" t="str">
        <f>+IF(G1120=0,"",'Ark1'!Z2934)</f>
        <v/>
      </c>
      <c r="P1120" s="116" t="str">
        <f t="shared" si="17"/>
        <v/>
      </c>
      <c r="Q1120" s="114" t="str">
        <f>+IF(G1120=0,"",'Ark1'!T2934)</f>
        <v/>
      </c>
      <c r="R1120" s="222" t="str">
        <f>+IF(G1120=0,"",'Ark1'!V2934)</f>
        <v/>
      </c>
      <c r="S1120" s="32"/>
      <c r="T1120" s="35"/>
      <c r="U1120" s="35"/>
      <c r="V1120" s="35"/>
      <c r="W1120" s="35"/>
      <c r="X1120" s="35"/>
    </row>
    <row r="1121" spans="1:24" x14ac:dyDescent="0.5">
      <c r="A1121" s="32"/>
      <c r="B1121" s="297" t="str">
        <f>+IF(E1121=2012,VLOOKUP(D1121,K_navn!$A$2:$C$359,2),"")</f>
        <v/>
      </c>
      <c r="C1121" s="297" t="str">
        <f>+IF(E1121=2012,VLOOKUP(D1121,K_navn!$A$2:$C$359,3),"")</f>
        <v/>
      </c>
      <c r="D1121" s="115">
        <f>+'Ark1'!P2935</f>
        <v>3802</v>
      </c>
      <c r="E1121" s="115">
        <f>+'Ark1'!C2935</f>
        <v>2018</v>
      </c>
      <c r="F1121" s="116" t="str">
        <f>+IF('Ark1'!Q2935=0,"",'Ark1'!Q2935)</f>
        <v/>
      </c>
      <c r="G1121" s="116">
        <f>+'Ark1'!R2935</f>
        <v>0</v>
      </c>
      <c r="H1121" s="116">
        <f>+'Ark1'!S2935</f>
        <v>0</v>
      </c>
      <c r="I1121" s="222" t="str">
        <f>+IF(G1121=0,"",'Ark1'!AA2935)</f>
        <v/>
      </c>
      <c r="J1121" s="222" t="str">
        <f>+IF(G1121=0,"",'Ark1'!AB2935)</f>
        <v/>
      </c>
      <c r="K1121" s="114" t="str">
        <f>+IF(G1121=0,"",'Ark1'!U2935)</f>
        <v/>
      </c>
      <c r="L1121" s="222" t="str">
        <f>+IF(G1121=0,"",'Ark1'!W2935)</f>
        <v/>
      </c>
      <c r="M1121" s="222" t="str">
        <f>+IF(G1121=0,"",'Ark1'!X2935)</f>
        <v/>
      </c>
      <c r="N1121" s="114" t="str">
        <f>+IF(G1121=0,"",'Ark1'!Y2935)</f>
        <v/>
      </c>
      <c r="O1121" s="116" t="str">
        <f>+IF(G1121=0,"",'Ark1'!Z2935)</f>
        <v/>
      </c>
      <c r="P1121" s="116" t="str">
        <f t="shared" si="17"/>
        <v/>
      </c>
      <c r="Q1121" s="114" t="str">
        <f>+IF(G1121=0,"",'Ark1'!T2935)</f>
        <v/>
      </c>
      <c r="R1121" s="222" t="str">
        <f>+IF(G1121=0,"",'Ark1'!V2935)</f>
        <v/>
      </c>
      <c r="S1121" s="32"/>
      <c r="T1121" s="35"/>
      <c r="U1121" s="35"/>
      <c r="V1121" s="35"/>
      <c r="W1121" s="35"/>
      <c r="X1121" s="35"/>
    </row>
    <row r="1122" spans="1:24" x14ac:dyDescent="0.5">
      <c r="A1122" s="32"/>
      <c r="B1122" s="297" t="str">
        <f>+IF(E1122=2012,VLOOKUP(D1122,K_navn!$A$2:$C$359,2),"")</f>
        <v/>
      </c>
      <c r="C1122" s="297" t="str">
        <f>+IF(E1122=2012,VLOOKUP(D1122,K_navn!$A$2:$C$359,3),"")</f>
        <v/>
      </c>
      <c r="D1122" s="115">
        <f>+'Ark1'!P2936</f>
        <v>3802</v>
      </c>
      <c r="E1122" s="115">
        <f>+'Ark1'!C2936</f>
        <v>2019</v>
      </c>
      <c r="F1122" s="116">
        <f>+IF('Ark1'!Q2936=0,"",'Ark1'!Q2936)</f>
        <v>1</v>
      </c>
      <c r="G1122" s="116">
        <f>+'Ark1'!R2936</f>
        <v>120</v>
      </c>
      <c r="H1122" s="116">
        <f>+'Ark1'!S2936</f>
        <v>120</v>
      </c>
      <c r="I1122" s="222">
        <f>+IF(G1122=0,"",'Ark1'!AA2936)</f>
        <v>0.59582919563058589</v>
      </c>
      <c r="J1122" s="222">
        <f>+IF(G1122=0,"",'Ark1'!AB2936)</f>
        <v>0.61121286729788205</v>
      </c>
      <c r="K1122" s="114">
        <f>+IF(G1122=0,"",'Ark1'!U2936)</f>
        <v>62.33333333333335</v>
      </c>
      <c r="L1122" s="222">
        <f>+IF(G1122=0,"",'Ark1'!W2936)</f>
        <v>82.410000000000011</v>
      </c>
      <c r="M1122" s="222">
        <f>+IF(G1122=0,"",'Ark1'!X2936)</f>
        <v>7.9582075033679986</v>
      </c>
      <c r="N1122" s="114">
        <f>+IF(G1122=0,"",'Ark1'!Y2936)</f>
        <v>2.1186998109426844</v>
      </c>
      <c r="O1122" s="116">
        <f>+IF(G1122=0,"",'Ark1'!Z2936)</f>
        <v>-32.466339755937305</v>
      </c>
      <c r="P1122" s="116">
        <f t="shared" si="17"/>
        <v>120</v>
      </c>
      <c r="Q1122" s="114">
        <f>+IF(G1122=0,"",'Ark1'!T2936)</f>
        <v>16.774999999999999</v>
      </c>
      <c r="R1122" s="222">
        <f>+IF(G1122=0,"",'Ark1'!V2936)</f>
        <v>89.28494041170093</v>
      </c>
      <c r="S1122" s="32"/>
      <c r="T1122" s="35"/>
      <c r="U1122" s="35"/>
      <c r="V1122" s="35"/>
      <c r="W1122" s="35"/>
      <c r="X1122" s="35"/>
    </row>
    <row r="1123" spans="1:24" x14ac:dyDescent="0.5">
      <c r="A1123" s="32"/>
      <c r="B1123" s="297" t="str">
        <f>+IF(E1123=2012,VLOOKUP(D1123,K_navn!$A$2:$C$359,2),"")</f>
        <v/>
      </c>
      <c r="C1123" s="297" t="str">
        <f>+IF(E1123=2012,VLOOKUP(D1123,K_navn!$A$2:$C$359,3),"")</f>
        <v/>
      </c>
      <c r="D1123" s="115">
        <f>+'Ark1'!P2937</f>
        <v>3802</v>
      </c>
      <c r="E1123" s="115">
        <f>+'Ark1'!C2937</f>
        <v>2020</v>
      </c>
      <c r="F1123" s="116">
        <f>+IF('Ark1'!Q2937=0,"",'Ark1'!Q2937)</f>
        <v>4</v>
      </c>
      <c r="G1123" s="116">
        <f>+'Ark1'!R2937</f>
        <v>315</v>
      </c>
      <c r="H1123" s="116">
        <f>+'Ark1'!S2937</f>
        <v>315</v>
      </c>
      <c r="I1123" s="222">
        <f>+IF(G1123=0,"",'Ark1'!AA2937)</f>
        <v>1.5087652073953446</v>
      </c>
      <c r="J1123" s="222">
        <f>+IF(G1123=0,"",'Ark1'!AB2937)</f>
        <v>1.563633344463546</v>
      </c>
      <c r="K1123" s="114">
        <f>+IF(G1123=0,"",'Ark1'!U2937)</f>
        <v>61.94285714285715</v>
      </c>
      <c r="L1123" s="222">
        <f>+IF(G1123=0,"",'Ark1'!W2937)</f>
        <v>85.614380952380884</v>
      </c>
      <c r="M1123" s="222">
        <f>+IF(G1123=0,"",'Ark1'!X2937)</f>
        <v>6.9816413120725489</v>
      </c>
      <c r="N1123" s="114">
        <f>+IF(G1123=0,"",'Ark1'!Y2937)</f>
        <v>1.8661320906066827</v>
      </c>
      <c r="O1123" s="116">
        <f>+IF(G1123=0,"",'Ark1'!Z2937)</f>
        <v>-26.631172073874904</v>
      </c>
      <c r="P1123" s="116">
        <f t="shared" si="17"/>
        <v>78.75</v>
      </c>
      <c r="Q1123" s="114">
        <f>+IF(G1123=0,"",'Ark1'!T2937)</f>
        <v>16.714285714285722</v>
      </c>
      <c r="R1123" s="222">
        <f>+IF(G1123=0,"",'Ark1'!V2937)</f>
        <v>92.756642418614234</v>
      </c>
      <c r="S1123" s="32"/>
      <c r="T1123" s="35"/>
      <c r="U1123" s="35"/>
      <c r="V1123" s="35"/>
      <c r="W1123" s="35"/>
      <c r="X1123" s="35"/>
    </row>
    <row r="1124" spans="1:24" x14ac:dyDescent="0.5">
      <c r="A1124" s="32"/>
      <c r="B1124" s="297" t="str">
        <f>+IF(E1124=2012,VLOOKUP(D1124,K_navn!$A$2:$C$359,2),"")</f>
        <v/>
      </c>
      <c r="C1124" s="297" t="str">
        <f>+IF(E1124=2012,VLOOKUP(D1124,K_navn!$A$2:$C$359,3),"")</f>
        <v/>
      </c>
      <c r="D1124" s="115">
        <f>+'Ark1'!P2938</f>
        <v>3802</v>
      </c>
      <c r="E1124" s="115">
        <f>+'Ark1'!C2938</f>
        <v>2021</v>
      </c>
      <c r="F1124" s="116">
        <f>+IF('Ark1'!Q2938=0,"",'Ark1'!Q2938)</f>
        <v>1</v>
      </c>
      <c r="G1124" s="116">
        <f>+'Ark1'!R2938</f>
        <v>505</v>
      </c>
      <c r="H1124" s="116">
        <f>+'Ark1'!S2938</f>
        <v>505</v>
      </c>
      <c r="I1124" s="222">
        <f>+IF(G1124=0,"",'Ark1'!AA2938)</f>
        <v>1.9207363456564737</v>
      </c>
      <c r="J1124" s="222">
        <f>+IF(G1124=0,"",'Ark1'!AB2938)</f>
        <v>2.059453101520607</v>
      </c>
      <c r="K1124" s="114">
        <f>+IF(G1124=0,"",'Ark1'!U2938)</f>
        <v>61.453465346534642</v>
      </c>
      <c r="L1124" s="222">
        <f>+IF(G1124=0,"",'Ark1'!W2938)</f>
        <v>90.980752475247556</v>
      </c>
      <c r="M1124" s="222">
        <f>+IF(G1124=0,"",'Ark1'!X2938)</f>
        <v>7.1756514747615805</v>
      </c>
      <c r="N1124" s="114">
        <f>+IF(G1124=0,"",'Ark1'!Y2938)</f>
        <v>2.069656515072686</v>
      </c>
      <c r="O1124" s="116">
        <f>+IF(G1124=0,"",'Ark1'!Z2938)</f>
        <v>-15.76067038916273</v>
      </c>
      <c r="P1124" s="116">
        <f t="shared" si="17"/>
        <v>505</v>
      </c>
      <c r="Q1124" s="114">
        <f>+IF(G1124=0,"",'Ark1'!T2938)</f>
        <v>16.530693069306931</v>
      </c>
      <c r="R1124" s="222">
        <f>+IF(G1124=0,"",'Ark1'!V2938)</f>
        <v>98.570696072857601</v>
      </c>
      <c r="S1124" s="32"/>
      <c r="T1124" s="35"/>
      <c r="U1124" s="35"/>
      <c r="V1124" s="35"/>
      <c r="W1124" s="35"/>
      <c r="X1124" s="35"/>
    </row>
    <row r="1125" spans="1:24" x14ac:dyDescent="0.5">
      <c r="A1125" s="32"/>
      <c r="B1125" s="297" t="str">
        <f>+IF(E1125=2012,VLOOKUP(D1125,K_navn!$A$2:$C$359,2),"")</f>
        <v/>
      </c>
      <c r="C1125" s="297" t="str">
        <f>+IF(E1125=2012,VLOOKUP(D1125,K_navn!$A$2:$C$359,3),"")</f>
        <v/>
      </c>
      <c r="D1125" s="115">
        <f>+'Ark1'!P2939</f>
        <v>3802</v>
      </c>
      <c r="E1125" s="115">
        <f>+'Ark1'!C2939</f>
        <v>2022</v>
      </c>
      <c r="F1125" s="116">
        <f>+IF('Ark1'!Q2939=0,"",'Ark1'!Q2939)</f>
        <v>2</v>
      </c>
      <c r="G1125" s="116">
        <f>+'Ark1'!R2939</f>
        <v>316</v>
      </c>
      <c r="H1125" s="116">
        <f>+'Ark1'!S2939</f>
        <v>316</v>
      </c>
      <c r="I1125" s="222">
        <f>+IF(G1125=0,"",'Ark1'!AA2939)</f>
        <v>1.0970317653185211</v>
      </c>
      <c r="J1125" s="222">
        <f>+IF(G1125=0,"",'Ark1'!AB2939)</f>
        <v>1.072212947091576</v>
      </c>
      <c r="K1125" s="114">
        <f>+IF(G1125=0,"",'Ark1'!U2939)</f>
        <v>61.424050632911381</v>
      </c>
      <c r="L1125" s="222">
        <f>+IF(G1125=0,"",'Ark1'!W2939)</f>
        <v>83.818132911392382</v>
      </c>
      <c r="M1125" s="222">
        <f>+IF(G1125=0,"",'Ark1'!X2939)</f>
        <v>8.5662223403822644</v>
      </c>
      <c r="N1125" s="114">
        <f>+IF(G1125=0,"",'Ark1'!Y2939)</f>
        <v>1.9754643863505796</v>
      </c>
      <c r="O1125" s="116">
        <f>+IF(G1125=0,"",'Ark1'!Z2939)</f>
        <v>-50.970962437081106</v>
      </c>
      <c r="P1125" s="116">
        <f t="shared" si="17"/>
        <v>158</v>
      </c>
      <c r="Q1125" s="114">
        <f>+IF(G1125=0,"",'Ark1'!T2939)</f>
        <v>16.506329113924046</v>
      </c>
      <c r="R1125" s="222">
        <f>+IF(G1125=0,"",'Ark1'!V2939)</f>
        <v>90.810544866080605</v>
      </c>
      <c r="S1125" s="32"/>
      <c r="T1125" s="35"/>
      <c r="U1125" s="35"/>
      <c r="V1125" s="35"/>
      <c r="W1125" s="35"/>
      <c r="X1125" s="35"/>
    </row>
    <row r="1126" spans="1:24" x14ac:dyDescent="0.5">
      <c r="A1126" s="32"/>
      <c r="B1126" s="297" t="str">
        <f>+IF(E1126=2012,VLOOKUP(D1126,K_navn!$A$2:$C$359,2),"")</f>
        <v>Tønsberg</v>
      </c>
      <c r="C1126" s="297" t="str">
        <f>+IF(E1126=2012,VLOOKUP(D1126,K_navn!$A$2:$C$359,3),"")</f>
        <v>Vestfold/ Telemark</v>
      </c>
      <c r="D1126" s="115">
        <f>+'Ark1'!P2940</f>
        <v>3803</v>
      </c>
      <c r="E1126" s="115">
        <f>+'Ark1'!C2940</f>
        <v>2012</v>
      </c>
      <c r="F1126" s="116">
        <f>+IF('Ark1'!Q2940=0,"",'Ark1'!Q2940)</f>
        <v>1</v>
      </c>
      <c r="G1126" s="116">
        <f>+'Ark1'!R2940</f>
        <v>2</v>
      </c>
      <c r="H1126" s="116">
        <f>+'Ark1'!S2940</f>
        <v>2</v>
      </c>
      <c r="I1126" s="222">
        <f>+IF(G1126=0,"",'Ark1'!AA2940)</f>
        <v>0.20768431983385252</v>
      </c>
      <c r="J1126" s="222">
        <f>+IF(G1126=0,"",'Ark1'!AB2940)</f>
        <v>0.19240248475622204</v>
      </c>
      <c r="K1126" s="114">
        <f>+IF(G1126=0,"",'Ark1'!U2940)</f>
        <v>61</v>
      </c>
      <c r="L1126" s="222">
        <f>+IF(G1126=0,"",'Ark1'!W2940)</f>
        <v>70.650000000000006</v>
      </c>
      <c r="M1126" s="222">
        <f>+IF(G1126=0,"",'Ark1'!X2940)</f>
        <v>5.8499999999999854</v>
      </c>
      <c r="N1126" s="114">
        <f>+IF(G1126=0,"",'Ark1'!Y2940)</f>
        <v>1</v>
      </c>
      <c r="O1126" s="116">
        <f>+IF(G1126=0,"",'Ark1'!Z2940)</f>
        <v>99.999999999990862</v>
      </c>
      <c r="P1126" s="116">
        <f t="shared" si="17"/>
        <v>2</v>
      </c>
      <c r="Q1126" s="114">
        <f>+IF(G1126=0,"",'Ark1'!T2940)</f>
        <v>17</v>
      </c>
      <c r="R1126" s="222">
        <f>+IF(G1126=0,"",'Ark1'!V2940)</f>
        <v>76.54387865655471</v>
      </c>
      <c r="S1126" s="32"/>
      <c r="T1126" s="35"/>
      <c r="U1126" s="35"/>
      <c r="V1126" s="35"/>
      <c r="W1126" s="35"/>
      <c r="X1126" s="35"/>
    </row>
    <row r="1127" spans="1:24" x14ac:dyDescent="0.5">
      <c r="A1127" s="32"/>
      <c r="B1127" s="297" t="str">
        <f>+IF(E1127=2012,VLOOKUP(D1127,K_navn!$A$2:$C$359,2),"")</f>
        <v/>
      </c>
      <c r="C1127" s="297" t="str">
        <f>+IF(E1127=2012,VLOOKUP(D1127,K_navn!$A$2:$C$359,3),"")</f>
        <v/>
      </c>
      <c r="D1127" s="115">
        <f>+'Ark1'!P2941</f>
        <v>3803</v>
      </c>
      <c r="E1127" s="115">
        <f>+'Ark1'!C2941</f>
        <v>2013</v>
      </c>
      <c r="F1127" s="116" t="str">
        <f>+IF('Ark1'!Q2941=0,"",'Ark1'!Q2941)</f>
        <v/>
      </c>
      <c r="G1127" s="116">
        <f>+'Ark1'!R2941</f>
        <v>0</v>
      </c>
      <c r="H1127" s="116">
        <f>+'Ark1'!S2941</f>
        <v>0</v>
      </c>
      <c r="I1127" s="222" t="str">
        <f>+IF(G1127=0,"",'Ark1'!AA2941)</f>
        <v/>
      </c>
      <c r="J1127" s="222" t="str">
        <f>+IF(G1127=0,"",'Ark1'!AB2941)</f>
        <v/>
      </c>
      <c r="K1127" s="114" t="str">
        <f>+IF(G1127=0,"",'Ark1'!U2941)</f>
        <v/>
      </c>
      <c r="L1127" s="222" t="str">
        <f>+IF(G1127=0,"",'Ark1'!W2941)</f>
        <v/>
      </c>
      <c r="M1127" s="222" t="str">
        <f>+IF(G1127=0,"",'Ark1'!X2941)</f>
        <v/>
      </c>
      <c r="N1127" s="114" t="str">
        <f>+IF(G1127=0,"",'Ark1'!Y2941)</f>
        <v/>
      </c>
      <c r="O1127" s="116" t="str">
        <f>+IF(G1127=0,"",'Ark1'!Z2941)</f>
        <v/>
      </c>
      <c r="P1127" s="116" t="str">
        <f t="shared" si="17"/>
        <v/>
      </c>
      <c r="Q1127" s="114" t="str">
        <f>+IF(G1127=0,"",'Ark1'!T2941)</f>
        <v/>
      </c>
      <c r="R1127" s="222" t="str">
        <f>+IF(G1127=0,"",'Ark1'!V2941)</f>
        <v/>
      </c>
      <c r="S1127" s="32"/>
      <c r="T1127" s="35"/>
      <c r="U1127" s="35"/>
      <c r="V1127" s="35"/>
      <c r="W1127" s="35"/>
      <c r="X1127" s="35"/>
    </row>
    <row r="1128" spans="1:24" x14ac:dyDescent="0.5">
      <c r="A1128" s="32"/>
      <c r="B1128" s="297" t="str">
        <f>+IF(E1128=2012,VLOOKUP(D1128,K_navn!$A$2:$C$359,2),"")</f>
        <v/>
      </c>
      <c r="C1128" s="297" t="str">
        <f>+IF(E1128=2012,VLOOKUP(D1128,K_navn!$A$2:$C$359,3),"")</f>
        <v/>
      </c>
      <c r="D1128" s="115">
        <f>+'Ark1'!P2942</f>
        <v>3803</v>
      </c>
      <c r="E1128" s="115">
        <f>+'Ark1'!C2942</f>
        <v>2014</v>
      </c>
      <c r="F1128" s="116" t="str">
        <f>+IF('Ark1'!Q2942=0,"",'Ark1'!Q2942)</f>
        <v/>
      </c>
      <c r="G1128" s="116">
        <f>+'Ark1'!R2942</f>
        <v>0</v>
      </c>
      <c r="H1128" s="116">
        <f>+'Ark1'!S2942</f>
        <v>0</v>
      </c>
      <c r="I1128" s="222" t="str">
        <f>+IF(G1128=0,"",'Ark1'!AA2942)</f>
        <v/>
      </c>
      <c r="J1128" s="222" t="str">
        <f>+IF(G1128=0,"",'Ark1'!AB2942)</f>
        <v/>
      </c>
      <c r="K1128" s="114" t="str">
        <f>+IF(G1128=0,"",'Ark1'!U2942)</f>
        <v/>
      </c>
      <c r="L1128" s="222" t="str">
        <f>+IF(G1128=0,"",'Ark1'!W2942)</f>
        <v/>
      </c>
      <c r="M1128" s="222" t="str">
        <f>+IF(G1128=0,"",'Ark1'!X2942)</f>
        <v/>
      </c>
      <c r="N1128" s="114" t="str">
        <f>+IF(G1128=0,"",'Ark1'!Y2942)</f>
        <v/>
      </c>
      <c r="O1128" s="116" t="str">
        <f>+IF(G1128=0,"",'Ark1'!Z2942)</f>
        <v/>
      </c>
      <c r="P1128" s="116" t="str">
        <f t="shared" si="17"/>
        <v/>
      </c>
      <c r="Q1128" s="114" t="str">
        <f>+IF(G1128=0,"",'Ark1'!T2942)</f>
        <v/>
      </c>
      <c r="R1128" s="222" t="str">
        <f>+IF(G1128=0,"",'Ark1'!V2942)</f>
        <v/>
      </c>
      <c r="S1128" s="32"/>
      <c r="T1128" s="35"/>
      <c r="U1128" s="35"/>
      <c r="V1128" s="35"/>
      <c r="W1128" s="35"/>
      <c r="X1128" s="35"/>
    </row>
    <row r="1129" spans="1:24" x14ac:dyDescent="0.5">
      <c r="A1129" s="32"/>
      <c r="B1129" s="297" t="str">
        <f>+IF(E1129=2012,VLOOKUP(D1129,K_navn!$A$2:$C$359,2),"")</f>
        <v/>
      </c>
      <c r="C1129" s="297" t="str">
        <f>+IF(E1129=2012,VLOOKUP(D1129,K_navn!$A$2:$C$359,3),"")</f>
        <v/>
      </c>
      <c r="D1129" s="115">
        <f>+'Ark1'!P2943</f>
        <v>3803</v>
      </c>
      <c r="E1129" s="115">
        <f>+'Ark1'!C2943</f>
        <v>2015</v>
      </c>
      <c r="F1129" s="116" t="str">
        <f>+IF('Ark1'!Q2943=0,"",'Ark1'!Q2943)</f>
        <v/>
      </c>
      <c r="G1129" s="116">
        <f>+'Ark1'!R2943</f>
        <v>0</v>
      </c>
      <c r="H1129" s="116">
        <f>+'Ark1'!S2943</f>
        <v>0</v>
      </c>
      <c r="I1129" s="222" t="str">
        <f>+IF(G1129=0,"",'Ark1'!AA2943)</f>
        <v/>
      </c>
      <c r="J1129" s="222" t="str">
        <f>+IF(G1129=0,"",'Ark1'!AB2943)</f>
        <v/>
      </c>
      <c r="K1129" s="114" t="str">
        <f>+IF(G1129=0,"",'Ark1'!U2943)</f>
        <v/>
      </c>
      <c r="L1129" s="222" t="str">
        <f>+IF(G1129=0,"",'Ark1'!W2943)</f>
        <v/>
      </c>
      <c r="M1129" s="222" t="str">
        <f>+IF(G1129=0,"",'Ark1'!X2943)</f>
        <v/>
      </c>
      <c r="N1129" s="114" t="str">
        <f>+IF(G1129=0,"",'Ark1'!Y2943)</f>
        <v/>
      </c>
      <c r="O1129" s="116" t="str">
        <f>+IF(G1129=0,"",'Ark1'!Z2943)</f>
        <v/>
      </c>
      <c r="P1129" s="116" t="str">
        <f t="shared" si="17"/>
        <v/>
      </c>
      <c r="Q1129" s="114" t="str">
        <f>+IF(G1129=0,"",'Ark1'!T2943)</f>
        <v/>
      </c>
      <c r="R1129" s="222" t="str">
        <f>+IF(G1129=0,"",'Ark1'!V2943)</f>
        <v/>
      </c>
      <c r="S1129" s="32"/>
      <c r="T1129" s="35"/>
      <c r="U1129" s="35"/>
      <c r="V1129" s="35"/>
      <c r="W1129" s="35"/>
      <c r="X1129" s="35"/>
    </row>
    <row r="1130" spans="1:24" x14ac:dyDescent="0.5">
      <c r="A1130" s="32"/>
      <c r="B1130" s="297" t="str">
        <f>+IF(E1130=2012,VLOOKUP(D1130,K_navn!$A$2:$C$359,2),"")</f>
        <v/>
      </c>
      <c r="C1130" s="297" t="str">
        <f>+IF(E1130=2012,VLOOKUP(D1130,K_navn!$A$2:$C$359,3),"")</f>
        <v/>
      </c>
      <c r="D1130" s="115">
        <f>+'Ark1'!P2944</f>
        <v>3803</v>
      </c>
      <c r="E1130" s="115">
        <f>+'Ark1'!C2944</f>
        <v>2016</v>
      </c>
      <c r="F1130" s="116" t="str">
        <f>+IF('Ark1'!Q2944=0,"",'Ark1'!Q2944)</f>
        <v/>
      </c>
      <c r="G1130" s="116">
        <f>+'Ark1'!R2944</f>
        <v>0</v>
      </c>
      <c r="H1130" s="116">
        <f>+'Ark1'!S2944</f>
        <v>0</v>
      </c>
      <c r="I1130" s="222" t="str">
        <f>+IF(G1130=0,"",'Ark1'!AA2944)</f>
        <v/>
      </c>
      <c r="J1130" s="222" t="str">
        <f>+IF(G1130=0,"",'Ark1'!AB2944)</f>
        <v/>
      </c>
      <c r="K1130" s="114" t="str">
        <f>+IF(G1130=0,"",'Ark1'!U2944)</f>
        <v/>
      </c>
      <c r="L1130" s="222" t="str">
        <f>+IF(G1130=0,"",'Ark1'!W2944)</f>
        <v/>
      </c>
      <c r="M1130" s="222" t="str">
        <f>+IF(G1130=0,"",'Ark1'!X2944)</f>
        <v/>
      </c>
      <c r="N1130" s="114" t="str">
        <f>+IF(G1130=0,"",'Ark1'!Y2944)</f>
        <v/>
      </c>
      <c r="O1130" s="116" t="str">
        <f>+IF(G1130=0,"",'Ark1'!Z2944)</f>
        <v/>
      </c>
      <c r="P1130" s="116" t="str">
        <f t="shared" si="17"/>
        <v/>
      </c>
      <c r="Q1130" s="114" t="str">
        <f>+IF(G1130=0,"",'Ark1'!T2944)</f>
        <v/>
      </c>
      <c r="R1130" s="222" t="str">
        <f>+IF(G1130=0,"",'Ark1'!V2944)</f>
        <v/>
      </c>
      <c r="S1130" s="32"/>
      <c r="T1130" s="35"/>
      <c r="U1130" s="35"/>
      <c r="V1130" s="35"/>
      <c r="W1130" s="35"/>
      <c r="X1130" s="35"/>
    </row>
    <row r="1131" spans="1:24" x14ac:dyDescent="0.5">
      <c r="A1131" s="32"/>
      <c r="B1131" s="297" t="str">
        <f>+IF(E1131=2012,VLOOKUP(D1131,K_navn!$A$2:$C$359,2),"")</f>
        <v/>
      </c>
      <c r="C1131" s="297" t="str">
        <f>+IF(E1131=2012,VLOOKUP(D1131,K_navn!$A$2:$C$359,3),"")</f>
        <v/>
      </c>
      <c r="D1131" s="115">
        <f>+'Ark1'!P2945</f>
        <v>3803</v>
      </c>
      <c r="E1131" s="115">
        <f>+'Ark1'!C2945</f>
        <v>2017</v>
      </c>
      <c r="F1131" s="116" t="str">
        <f>+IF('Ark1'!Q2945=0,"",'Ark1'!Q2945)</f>
        <v/>
      </c>
      <c r="G1131" s="116">
        <f>+'Ark1'!R2945</f>
        <v>0</v>
      </c>
      <c r="H1131" s="116">
        <f>+'Ark1'!S2945</f>
        <v>0</v>
      </c>
      <c r="I1131" s="222" t="str">
        <f>+IF(G1131=0,"",'Ark1'!AA2945)</f>
        <v/>
      </c>
      <c r="J1131" s="222" t="str">
        <f>+IF(G1131=0,"",'Ark1'!AB2945)</f>
        <v/>
      </c>
      <c r="K1131" s="114" t="str">
        <f>+IF(G1131=0,"",'Ark1'!U2945)</f>
        <v/>
      </c>
      <c r="L1131" s="222" t="str">
        <f>+IF(G1131=0,"",'Ark1'!W2945)</f>
        <v/>
      </c>
      <c r="M1131" s="222" t="str">
        <f>+IF(G1131=0,"",'Ark1'!X2945)</f>
        <v/>
      </c>
      <c r="N1131" s="114" t="str">
        <f>+IF(G1131=0,"",'Ark1'!Y2945)</f>
        <v/>
      </c>
      <c r="O1131" s="116" t="str">
        <f>+IF(G1131=0,"",'Ark1'!Z2945)</f>
        <v/>
      </c>
      <c r="P1131" s="116" t="str">
        <f t="shared" si="17"/>
        <v/>
      </c>
      <c r="Q1131" s="114" t="str">
        <f>+IF(G1131=0,"",'Ark1'!T2945)</f>
        <v/>
      </c>
      <c r="R1131" s="222" t="str">
        <f>+IF(G1131=0,"",'Ark1'!V2945)</f>
        <v/>
      </c>
      <c r="S1131" s="32"/>
      <c r="T1131" s="35"/>
      <c r="U1131" s="35"/>
      <c r="V1131" s="35"/>
      <c r="W1131" s="35"/>
      <c r="X1131" s="35"/>
    </row>
    <row r="1132" spans="1:24" x14ac:dyDescent="0.5">
      <c r="A1132" s="32"/>
      <c r="B1132" s="297" t="str">
        <f>+IF(E1132=2012,VLOOKUP(D1132,K_navn!$A$2:$C$359,2),"")</f>
        <v/>
      </c>
      <c r="C1132" s="297" t="str">
        <f>+IF(E1132=2012,VLOOKUP(D1132,K_navn!$A$2:$C$359,3),"")</f>
        <v/>
      </c>
      <c r="D1132" s="115">
        <f>+'Ark1'!P2946</f>
        <v>3803</v>
      </c>
      <c r="E1132" s="115">
        <f>+'Ark1'!C2946</f>
        <v>2018</v>
      </c>
      <c r="F1132" s="116">
        <f>+IF('Ark1'!Q2946=0,"",'Ark1'!Q2946)</f>
        <v>1</v>
      </c>
      <c r="G1132" s="116">
        <f>+'Ark1'!R2946</f>
        <v>1</v>
      </c>
      <c r="H1132" s="116">
        <f>+'Ark1'!S2946</f>
        <v>1</v>
      </c>
      <c r="I1132" s="222">
        <f>+IF(G1132=0,"",'Ark1'!AA2946)</f>
        <v>3.9940887486519961E-3</v>
      </c>
      <c r="J1132" s="222">
        <f>+IF(G1132=0,"",'Ark1'!AB2946)</f>
        <v>3.1873662151512962E-3</v>
      </c>
      <c r="K1132" s="114">
        <f>+IF(G1132=0,"",'Ark1'!U2946)</f>
        <v>60</v>
      </c>
      <c r="L1132" s="222">
        <f>+IF(G1132=0,"",'Ark1'!W2946)</f>
        <v>64.099999999999994</v>
      </c>
      <c r="M1132" s="222">
        <f>+IF(G1132=0,"",'Ark1'!X2946)</f>
        <v>0</v>
      </c>
      <c r="N1132" s="114">
        <f>+IF(G1132=0,"",'Ark1'!Y2946)</f>
        <v>0</v>
      </c>
      <c r="O1132" s="116">
        <f>+IF(G1132=0,"",'Ark1'!Z2946)</f>
        <v>0</v>
      </c>
      <c r="P1132" s="116">
        <f t="shared" si="17"/>
        <v>1</v>
      </c>
      <c r="Q1132" s="114">
        <f>+IF(G1132=0,"",'Ark1'!T2946)</f>
        <v>17</v>
      </c>
      <c r="R1132" s="222">
        <f>+IF(G1132=0,"",'Ark1'!V2946)</f>
        <v>69.447453954496197</v>
      </c>
      <c r="S1132" s="32"/>
      <c r="T1132" s="35"/>
      <c r="U1132" s="35"/>
      <c r="V1132" s="35"/>
      <c r="W1132" s="35"/>
      <c r="X1132" s="35"/>
    </row>
    <row r="1133" spans="1:24" x14ac:dyDescent="0.5">
      <c r="A1133" s="32"/>
      <c r="B1133" s="297" t="str">
        <f>+IF(E1133=2012,VLOOKUP(D1133,K_navn!$A$2:$C$359,2),"")</f>
        <v/>
      </c>
      <c r="C1133" s="297" t="str">
        <f>+IF(E1133=2012,VLOOKUP(D1133,K_navn!$A$2:$C$359,3),"")</f>
        <v/>
      </c>
      <c r="D1133" s="115">
        <f>+'Ark1'!P2947</f>
        <v>3803</v>
      </c>
      <c r="E1133" s="115">
        <f>+'Ark1'!C2947</f>
        <v>2019</v>
      </c>
      <c r="F1133" s="116">
        <f>+IF('Ark1'!Q2947=0,"",'Ark1'!Q2947)</f>
        <v>1</v>
      </c>
      <c r="G1133" s="116">
        <f>+'Ark1'!R2947</f>
        <v>283</v>
      </c>
      <c r="H1133" s="116">
        <f>+'Ark1'!S2947</f>
        <v>283</v>
      </c>
      <c r="I1133" s="222">
        <f>+IF(G1133=0,"",'Ark1'!AA2947)</f>
        <v>1.4051638530287984</v>
      </c>
      <c r="J1133" s="222">
        <f>+IF(G1133=0,"",'Ark1'!AB2947)</f>
        <v>1.4473999324039066</v>
      </c>
      <c r="K1133" s="114">
        <f>+IF(G1133=0,"",'Ark1'!U2947)</f>
        <v>62.272084805653698</v>
      </c>
      <c r="L1133" s="222">
        <f>+IF(G1133=0,"",'Ark1'!W2947)</f>
        <v>82.7505300353357</v>
      </c>
      <c r="M1133" s="222">
        <f>+IF(G1133=0,"",'Ark1'!X2947)</f>
        <v>8.4905242173761</v>
      </c>
      <c r="N1133" s="114">
        <f>+IF(G1133=0,"",'Ark1'!Y2947)</f>
        <v>1.9787291759658017</v>
      </c>
      <c r="O1133" s="116">
        <f>+IF(G1133=0,"",'Ark1'!Z2947)</f>
        <v>-30.949259108374047</v>
      </c>
      <c r="P1133" s="116">
        <f t="shared" si="17"/>
        <v>283</v>
      </c>
      <c r="Q1133" s="114">
        <f>+IF(G1133=0,"",'Ark1'!T2947)</f>
        <v>16.681978798586577</v>
      </c>
      <c r="R1133" s="222">
        <f>+IF(G1133=0,"",'Ark1'!V2947)</f>
        <v>89.653878694838255</v>
      </c>
      <c r="S1133" s="32"/>
      <c r="T1133" s="35"/>
      <c r="U1133" s="35"/>
      <c r="V1133" s="35"/>
      <c r="W1133" s="35"/>
      <c r="X1133" s="35"/>
    </row>
    <row r="1134" spans="1:24" x14ac:dyDescent="0.5">
      <c r="A1134" s="32"/>
      <c r="B1134" s="297" t="str">
        <f>+IF(E1134=2012,VLOOKUP(D1134,K_navn!$A$2:$C$359,2),"")</f>
        <v/>
      </c>
      <c r="C1134" s="297" t="str">
        <f>+IF(E1134=2012,VLOOKUP(D1134,K_navn!$A$2:$C$359,3),"")</f>
        <v/>
      </c>
      <c r="D1134" s="115">
        <f>+'Ark1'!P2948</f>
        <v>3803</v>
      </c>
      <c r="E1134" s="115">
        <f>+'Ark1'!C2948</f>
        <v>2020</v>
      </c>
      <c r="F1134" s="116">
        <f>+IF('Ark1'!Q2948=0,"",'Ark1'!Q2948)</f>
        <v>2</v>
      </c>
      <c r="G1134" s="116">
        <f>+'Ark1'!R2948</f>
        <v>344</v>
      </c>
      <c r="H1134" s="116">
        <f>+'Ark1'!S2948</f>
        <v>344</v>
      </c>
      <c r="I1134" s="222">
        <f>+IF(G1134=0,"",'Ark1'!AA2948)</f>
        <v>1.6476674010920582</v>
      </c>
      <c r="J1134" s="222">
        <f>+IF(G1134=0,"",'Ark1'!AB2948)</f>
        <v>1.7033203189661204</v>
      </c>
      <c r="K1134" s="114">
        <f>+IF(G1134=0,"",'Ark1'!U2948)</f>
        <v>62.680232558139544</v>
      </c>
      <c r="L1134" s="222">
        <f>+IF(G1134=0,"",'Ark1'!W2948)</f>
        <v>85.400465116279051</v>
      </c>
      <c r="M1134" s="222">
        <f>+IF(G1134=0,"",'Ark1'!X2948)</f>
        <v>7.6628363436902642</v>
      </c>
      <c r="N1134" s="114">
        <f>+IF(G1134=0,"",'Ark1'!Y2948)</f>
        <v>1.9038101189909624</v>
      </c>
      <c r="O1134" s="116">
        <f>+IF(G1134=0,"",'Ark1'!Z2948)</f>
        <v>-22.599678310602243</v>
      </c>
      <c r="P1134" s="116">
        <f t="shared" si="17"/>
        <v>172</v>
      </c>
      <c r="Q1134" s="114">
        <f>+IF(G1134=0,"",'Ark1'!T2948)</f>
        <v>16.808139534883725</v>
      </c>
      <c r="R1134" s="222">
        <f>+IF(G1134=0,"",'Ark1'!V2948)</f>
        <v>92.524880949381469</v>
      </c>
      <c r="S1134" s="32"/>
      <c r="T1134" s="35"/>
      <c r="U1134" s="35"/>
      <c r="V1134" s="35"/>
      <c r="W1134" s="35"/>
      <c r="X1134" s="35"/>
    </row>
    <row r="1135" spans="1:24" x14ac:dyDescent="0.5">
      <c r="A1135" s="32"/>
      <c r="B1135" s="297" t="str">
        <f>+IF(E1135=2012,VLOOKUP(D1135,K_navn!$A$2:$C$359,2),"")</f>
        <v/>
      </c>
      <c r="C1135" s="297" t="str">
        <f>+IF(E1135=2012,VLOOKUP(D1135,K_navn!$A$2:$C$359,3),"")</f>
        <v/>
      </c>
      <c r="D1135" s="115">
        <f>+'Ark1'!P2949</f>
        <v>3803</v>
      </c>
      <c r="E1135" s="115">
        <f>+'Ark1'!C2949</f>
        <v>2021</v>
      </c>
      <c r="F1135" s="116">
        <f>+IF('Ark1'!Q2949=0,"",'Ark1'!Q2949)</f>
        <v>2</v>
      </c>
      <c r="G1135" s="116">
        <f>+'Ark1'!R2949</f>
        <v>369</v>
      </c>
      <c r="H1135" s="116">
        <f>+'Ark1'!S2949</f>
        <v>369</v>
      </c>
      <c r="I1135" s="222">
        <f>+IF(G1135=0,"",'Ark1'!AA2949)</f>
        <v>1.4034687357371065</v>
      </c>
      <c r="J1135" s="222">
        <f>+IF(G1135=0,"",'Ark1'!AB2949)</f>
        <v>1.5513959084830784</v>
      </c>
      <c r="K1135" s="114">
        <f>+IF(G1135=0,"",'Ark1'!U2949)</f>
        <v>61.365853658536579</v>
      </c>
      <c r="L1135" s="222">
        <f>+IF(G1135=0,"",'Ark1'!W2949)</f>
        <v>93.796205962059616</v>
      </c>
      <c r="M1135" s="222">
        <f>+IF(G1135=0,"",'Ark1'!X2949)</f>
        <v>8.1439701351321272</v>
      </c>
      <c r="N1135" s="114">
        <f>+IF(G1135=0,"",'Ark1'!Y2949)</f>
        <v>2.4536957116258562</v>
      </c>
      <c r="O1135" s="116">
        <f>+IF(G1135=0,"",'Ark1'!Z2949)</f>
        <v>-39.663300208340225</v>
      </c>
      <c r="P1135" s="116">
        <f t="shared" si="17"/>
        <v>184.5</v>
      </c>
      <c r="Q1135" s="114">
        <f>+IF(G1135=0,"",'Ark1'!T2949)</f>
        <v>16.406504065040647</v>
      </c>
      <c r="R1135" s="222">
        <f>+IF(G1135=0,"",'Ark1'!V2949)</f>
        <v>101.62102487763779</v>
      </c>
      <c r="S1135" s="32"/>
      <c r="T1135" s="35"/>
      <c r="U1135" s="35"/>
      <c r="V1135" s="35"/>
      <c r="W1135" s="35"/>
      <c r="X1135" s="35"/>
    </row>
    <row r="1136" spans="1:24" x14ac:dyDescent="0.5">
      <c r="A1136" s="32"/>
      <c r="B1136" s="297" t="str">
        <f>+IF(E1136=2012,VLOOKUP(D1136,K_navn!$A$2:$C$359,2),"")</f>
        <v/>
      </c>
      <c r="C1136" s="297" t="str">
        <f>+IF(E1136=2012,VLOOKUP(D1136,K_navn!$A$2:$C$359,3),"")</f>
        <v/>
      </c>
      <c r="D1136" s="115">
        <f>+'Ark1'!P2950</f>
        <v>3803</v>
      </c>
      <c r="E1136" s="115">
        <f>+'Ark1'!C2950</f>
        <v>2022</v>
      </c>
      <c r="F1136" s="116">
        <f>+IF('Ark1'!Q2950=0,"",'Ark1'!Q2950)</f>
        <v>7</v>
      </c>
      <c r="G1136" s="116">
        <f>+'Ark1'!R2950</f>
        <v>484</v>
      </c>
      <c r="H1136" s="116">
        <f>+'Ark1'!S2950</f>
        <v>484</v>
      </c>
      <c r="I1136" s="222">
        <f>+IF(G1136=0,"",'Ark1'!AA2950)</f>
        <v>1.6802638430827979</v>
      </c>
      <c r="J1136" s="222">
        <f>+IF(G1136=0,"",'Ark1'!AB2950)</f>
        <v>1.7908731178846438</v>
      </c>
      <c r="K1136" s="114">
        <f>+IF(G1136=0,"",'Ark1'!U2950)</f>
        <v>61.987603305785136</v>
      </c>
      <c r="L1136" s="222">
        <f>+IF(G1136=0,"",'Ark1'!W2950)</f>
        <v>91.403636363636323</v>
      </c>
      <c r="M1136" s="222">
        <f>+IF(G1136=0,"",'Ark1'!X2950)</f>
        <v>7.914914131087512</v>
      </c>
      <c r="N1136" s="114">
        <f>+IF(G1136=0,"",'Ark1'!Y2950)</f>
        <v>2.0509651123850601</v>
      </c>
      <c r="O1136" s="116">
        <f>+IF(G1136=0,"",'Ark1'!Z2950)</f>
        <v>-17.987281037287257</v>
      </c>
      <c r="P1136" s="116">
        <f t="shared" si="17"/>
        <v>69.142857142857139</v>
      </c>
      <c r="Q1136" s="114">
        <f>+IF(G1136=0,"",'Ark1'!T2950)</f>
        <v>16.615702479338843</v>
      </c>
      <c r="R1136" s="222">
        <f>+IF(G1136=0,"",'Ark1'!V2950)</f>
        <v>99.028858465478208</v>
      </c>
      <c r="S1136" s="32"/>
      <c r="T1136" s="35"/>
      <c r="U1136" s="35"/>
      <c r="V1136" s="35"/>
      <c r="W1136" s="35"/>
      <c r="X1136" s="35"/>
    </row>
    <row r="1137" spans="1:24" x14ac:dyDescent="0.5">
      <c r="A1137" s="32"/>
      <c r="B1137" s="297" t="str">
        <f>+IF(E1137=2012,VLOOKUP(D1137,K_navn!$A$2:$C$359,2),"")</f>
        <v>Sandefjord</v>
      </c>
      <c r="C1137" s="297" t="str">
        <f>+IF(E1137=2012,VLOOKUP(D1137,K_navn!$A$2:$C$359,3),"")</f>
        <v>Vestfold/ Telemark</v>
      </c>
      <c r="D1137" s="115">
        <f>+'Ark1'!P2951</f>
        <v>3804</v>
      </c>
      <c r="E1137" s="115">
        <f>+'Ark1'!C2951</f>
        <v>2012</v>
      </c>
      <c r="F1137" s="116" t="str">
        <f>+IF('Ark1'!Q2951=0,"",'Ark1'!Q2951)</f>
        <v/>
      </c>
      <c r="G1137" s="116">
        <f>+'Ark1'!R2951</f>
        <v>0</v>
      </c>
      <c r="H1137" s="116">
        <f>+'Ark1'!S2951</f>
        <v>0</v>
      </c>
      <c r="I1137" s="222" t="str">
        <f>+IF(G1137=0,"",'Ark1'!AA2951)</f>
        <v/>
      </c>
      <c r="J1137" s="222" t="str">
        <f>+IF(G1137=0,"",'Ark1'!AB2951)</f>
        <v/>
      </c>
      <c r="K1137" s="114" t="str">
        <f>+IF(G1137=0,"",'Ark1'!U2951)</f>
        <v/>
      </c>
      <c r="L1137" s="222" t="str">
        <f>+IF(G1137=0,"",'Ark1'!W2951)</f>
        <v/>
      </c>
      <c r="M1137" s="222" t="str">
        <f>+IF(G1137=0,"",'Ark1'!X2951)</f>
        <v/>
      </c>
      <c r="N1137" s="114" t="str">
        <f>+IF(G1137=0,"",'Ark1'!Y2951)</f>
        <v/>
      </c>
      <c r="O1137" s="116" t="str">
        <f>+IF(G1137=0,"",'Ark1'!Z2951)</f>
        <v/>
      </c>
      <c r="P1137" s="116" t="str">
        <f t="shared" si="17"/>
        <v/>
      </c>
      <c r="Q1137" s="114" t="str">
        <f>+IF(G1137=0,"",'Ark1'!T2951)</f>
        <v/>
      </c>
      <c r="R1137" s="222" t="str">
        <f>+IF(G1137=0,"",'Ark1'!V2951)</f>
        <v/>
      </c>
      <c r="S1137" s="32"/>
      <c r="T1137" s="35"/>
      <c r="U1137" s="35"/>
      <c r="V1137" s="35"/>
      <c r="W1137" s="35"/>
      <c r="X1137" s="35"/>
    </row>
    <row r="1138" spans="1:24" x14ac:dyDescent="0.5">
      <c r="A1138" s="32"/>
      <c r="B1138" s="297" t="str">
        <f>+IF(E1138=2012,VLOOKUP(D1138,K_navn!$A$2:$C$359,2),"")</f>
        <v/>
      </c>
      <c r="C1138" s="297" t="str">
        <f>+IF(E1138=2012,VLOOKUP(D1138,K_navn!$A$2:$C$359,3),"")</f>
        <v/>
      </c>
      <c r="D1138" s="115">
        <f>+'Ark1'!P2952</f>
        <v>3804</v>
      </c>
      <c r="E1138" s="115">
        <f>+'Ark1'!C2952</f>
        <v>2013</v>
      </c>
      <c r="F1138" s="116" t="str">
        <f>+IF('Ark1'!Q2952=0,"",'Ark1'!Q2952)</f>
        <v/>
      </c>
      <c r="G1138" s="116">
        <f>+'Ark1'!R2952</f>
        <v>0</v>
      </c>
      <c r="H1138" s="116">
        <f>+'Ark1'!S2952</f>
        <v>0</v>
      </c>
      <c r="I1138" s="222" t="str">
        <f>+IF(G1138=0,"",'Ark1'!AA2952)</f>
        <v/>
      </c>
      <c r="J1138" s="222" t="str">
        <f>+IF(G1138=0,"",'Ark1'!AB2952)</f>
        <v/>
      </c>
      <c r="K1138" s="114" t="str">
        <f>+IF(G1138=0,"",'Ark1'!U2952)</f>
        <v/>
      </c>
      <c r="L1138" s="222" t="str">
        <f>+IF(G1138=0,"",'Ark1'!W2952)</f>
        <v/>
      </c>
      <c r="M1138" s="222" t="str">
        <f>+IF(G1138=0,"",'Ark1'!X2952)</f>
        <v/>
      </c>
      <c r="N1138" s="114" t="str">
        <f>+IF(G1138=0,"",'Ark1'!Y2952)</f>
        <v/>
      </c>
      <c r="O1138" s="116" t="str">
        <f>+IF(G1138=0,"",'Ark1'!Z2952)</f>
        <v/>
      </c>
      <c r="P1138" s="116" t="str">
        <f t="shared" si="17"/>
        <v/>
      </c>
      <c r="Q1138" s="114" t="str">
        <f>+IF(G1138=0,"",'Ark1'!T2952)</f>
        <v/>
      </c>
      <c r="R1138" s="222" t="str">
        <f>+IF(G1138=0,"",'Ark1'!V2952)</f>
        <v/>
      </c>
      <c r="S1138" s="32"/>
      <c r="T1138" s="35"/>
      <c r="U1138" s="35"/>
      <c r="V1138" s="35"/>
      <c r="W1138" s="35"/>
      <c r="X1138" s="35"/>
    </row>
    <row r="1139" spans="1:24" x14ac:dyDescent="0.5">
      <c r="A1139" s="32"/>
      <c r="B1139" s="297" t="str">
        <f>+IF(E1139=2012,VLOOKUP(D1139,K_navn!$A$2:$C$359,2),"")</f>
        <v/>
      </c>
      <c r="C1139" s="297" t="str">
        <f>+IF(E1139=2012,VLOOKUP(D1139,K_navn!$A$2:$C$359,3),"")</f>
        <v/>
      </c>
      <c r="D1139" s="115">
        <f>+'Ark1'!P2953</f>
        <v>3804</v>
      </c>
      <c r="E1139" s="115">
        <f>+'Ark1'!C2953</f>
        <v>2014</v>
      </c>
      <c r="F1139" s="116" t="str">
        <f>+IF('Ark1'!Q2953=0,"",'Ark1'!Q2953)</f>
        <v/>
      </c>
      <c r="G1139" s="116">
        <f>+'Ark1'!R2953</f>
        <v>0</v>
      </c>
      <c r="H1139" s="116">
        <f>+'Ark1'!S2953</f>
        <v>0</v>
      </c>
      <c r="I1139" s="222" t="str">
        <f>+IF(G1139=0,"",'Ark1'!AA2953)</f>
        <v/>
      </c>
      <c r="J1139" s="222" t="str">
        <f>+IF(G1139=0,"",'Ark1'!AB2953)</f>
        <v/>
      </c>
      <c r="K1139" s="114" t="str">
        <f>+IF(G1139=0,"",'Ark1'!U2953)</f>
        <v/>
      </c>
      <c r="L1139" s="222" t="str">
        <f>+IF(G1139=0,"",'Ark1'!W2953)</f>
        <v/>
      </c>
      <c r="M1139" s="222" t="str">
        <f>+IF(G1139=0,"",'Ark1'!X2953)</f>
        <v/>
      </c>
      <c r="N1139" s="114" t="str">
        <f>+IF(G1139=0,"",'Ark1'!Y2953)</f>
        <v/>
      </c>
      <c r="O1139" s="116" t="str">
        <f>+IF(G1139=0,"",'Ark1'!Z2953)</f>
        <v/>
      </c>
      <c r="P1139" s="116" t="str">
        <f t="shared" si="17"/>
        <v/>
      </c>
      <c r="Q1139" s="114" t="str">
        <f>+IF(G1139=0,"",'Ark1'!T2953)</f>
        <v/>
      </c>
      <c r="R1139" s="222" t="str">
        <f>+IF(G1139=0,"",'Ark1'!V2953)</f>
        <v/>
      </c>
      <c r="S1139" s="32"/>
      <c r="T1139" s="35"/>
      <c r="U1139" s="35"/>
      <c r="V1139" s="35"/>
      <c r="W1139" s="35"/>
      <c r="X1139" s="35"/>
    </row>
    <row r="1140" spans="1:24" x14ac:dyDescent="0.5">
      <c r="A1140" s="32"/>
      <c r="B1140" s="297" t="str">
        <f>+IF(E1140=2012,VLOOKUP(D1140,K_navn!$A$2:$C$359,2),"")</f>
        <v/>
      </c>
      <c r="C1140" s="297" t="str">
        <f>+IF(E1140=2012,VLOOKUP(D1140,K_navn!$A$2:$C$359,3),"")</f>
        <v/>
      </c>
      <c r="D1140" s="115">
        <f>+'Ark1'!P2954</f>
        <v>3804</v>
      </c>
      <c r="E1140" s="115">
        <f>+'Ark1'!C2954</f>
        <v>2015</v>
      </c>
      <c r="F1140" s="116">
        <f>+IF('Ark1'!Q2954=0,"",'Ark1'!Q2954)</f>
        <v>2</v>
      </c>
      <c r="G1140" s="116">
        <f>+'Ark1'!R2954</f>
        <v>31</v>
      </c>
      <c r="H1140" s="116">
        <f>+'Ark1'!S2954</f>
        <v>31</v>
      </c>
      <c r="I1140" s="222">
        <f>+IF(G1140=0,"",'Ark1'!AA2954)</f>
        <v>8.1684277094147745E-2</v>
      </c>
      <c r="J1140" s="222">
        <f>+IF(G1140=0,"",'Ark1'!AB2954)</f>
        <v>9.0351809808264877E-2</v>
      </c>
      <c r="K1140" s="114">
        <f>+IF(G1140=0,"",'Ark1'!U2954)</f>
        <v>60.774193548387096</v>
      </c>
      <c r="L1140" s="222">
        <f>+IF(G1140=0,"",'Ark1'!W2954)</f>
        <v>89.264516129032259</v>
      </c>
      <c r="M1140" s="222">
        <f>+IF(G1140=0,"",'Ark1'!X2954)</f>
        <v>9.8735080011988874</v>
      </c>
      <c r="N1140" s="114">
        <f>+IF(G1140=0,"",'Ark1'!Y2954)</f>
        <v>2.0589643093203982</v>
      </c>
      <c r="O1140" s="116">
        <f>+IF(G1140=0,"",'Ark1'!Z2954)</f>
        <v>-73.571016839784761</v>
      </c>
      <c r="P1140" s="116">
        <f t="shared" si="17"/>
        <v>15.5</v>
      </c>
      <c r="Q1140" s="114">
        <f>+IF(G1140=0,"",'Ark1'!T2954)</f>
        <v>16.129032258064512</v>
      </c>
      <c r="R1140" s="222">
        <f>+IF(G1140=0,"",'Ark1'!V2954)</f>
        <v>96.711285080208313</v>
      </c>
      <c r="S1140" s="32"/>
      <c r="T1140" s="35"/>
      <c r="U1140" s="35"/>
      <c r="V1140" s="35"/>
      <c r="W1140" s="35"/>
      <c r="X1140" s="35"/>
    </row>
    <row r="1141" spans="1:24" x14ac:dyDescent="0.5">
      <c r="A1141" s="32"/>
      <c r="B1141" s="297" t="str">
        <f>+IF(E1141=2012,VLOOKUP(D1141,K_navn!$A$2:$C$359,2),"")</f>
        <v/>
      </c>
      <c r="C1141" s="297" t="str">
        <f>+IF(E1141=2012,VLOOKUP(D1141,K_navn!$A$2:$C$359,3),"")</f>
        <v/>
      </c>
      <c r="D1141" s="115">
        <f>+'Ark1'!P2955</f>
        <v>3804</v>
      </c>
      <c r="E1141" s="115">
        <f>+'Ark1'!C2955</f>
        <v>2016</v>
      </c>
      <c r="F1141" s="116">
        <f>+IF('Ark1'!Q2955=0,"",'Ark1'!Q2955)</f>
        <v>1</v>
      </c>
      <c r="G1141" s="116">
        <f>+'Ark1'!R2955</f>
        <v>29</v>
      </c>
      <c r="H1141" s="116">
        <f>+'Ark1'!S2955</f>
        <v>29</v>
      </c>
      <c r="I1141" s="222">
        <f>+IF(G1141=0,"",'Ark1'!AA2955)</f>
        <v>6.1838962811327211E-2</v>
      </c>
      <c r="J1141" s="222">
        <f>+IF(G1141=0,"",'Ark1'!AB2955)</f>
        <v>8.5693555416923917E-2</v>
      </c>
      <c r="K1141" s="114">
        <f>+IF(G1141=0,"",'Ark1'!U2955)</f>
        <v>59.724137931034477</v>
      </c>
      <c r="L1141" s="222">
        <f>+IF(G1141=0,"",'Ark1'!W2955)</f>
        <v>112.88965517241378</v>
      </c>
      <c r="M1141" s="222">
        <f>+IF(G1141=0,"",'Ark1'!X2955)</f>
        <v>7.7948853623468253</v>
      </c>
      <c r="N1141" s="114">
        <f>+IF(G1141=0,"",'Ark1'!Y2955)</f>
        <v>2.2267426608224703</v>
      </c>
      <c r="O1141" s="116">
        <f>+IF(G1141=0,"",'Ark1'!Z2955)</f>
        <v>-24.31321991807998</v>
      </c>
      <c r="P1141" s="116">
        <f t="shared" si="17"/>
        <v>29</v>
      </c>
      <c r="Q1141" s="114">
        <f>+IF(G1141=0,"",'Ark1'!T2955)</f>
        <v>15.655172413793103</v>
      </c>
      <c r="R1141" s="222">
        <f>+IF(G1141=0,"",'Ark1'!V2955)</f>
        <v>122.30731871334102</v>
      </c>
      <c r="S1141" s="32"/>
      <c r="T1141" s="35"/>
      <c r="U1141" s="35"/>
      <c r="V1141" s="35"/>
      <c r="W1141" s="35"/>
      <c r="X1141" s="35"/>
    </row>
    <row r="1142" spans="1:24" x14ac:dyDescent="0.5">
      <c r="A1142" s="32"/>
      <c r="B1142" s="297" t="str">
        <f>+IF(E1142=2012,VLOOKUP(D1142,K_navn!$A$2:$C$359,2),"")</f>
        <v/>
      </c>
      <c r="C1142" s="297" t="str">
        <f>+IF(E1142=2012,VLOOKUP(D1142,K_navn!$A$2:$C$359,3),"")</f>
        <v/>
      </c>
      <c r="D1142" s="115">
        <f>+'Ark1'!P2956</f>
        <v>3804</v>
      </c>
      <c r="E1142" s="115">
        <f>+'Ark1'!C2956</f>
        <v>2017</v>
      </c>
      <c r="F1142" s="116" t="str">
        <f>+IF('Ark1'!Q2956=0,"",'Ark1'!Q2956)</f>
        <v/>
      </c>
      <c r="G1142" s="116">
        <f>+'Ark1'!R2956</f>
        <v>0</v>
      </c>
      <c r="H1142" s="116">
        <f>+'Ark1'!S2956</f>
        <v>0</v>
      </c>
      <c r="I1142" s="222" t="str">
        <f>+IF(G1142=0,"",'Ark1'!AA2956)</f>
        <v/>
      </c>
      <c r="J1142" s="222" t="str">
        <f>+IF(G1142=0,"",'Ark1'!AB2956)</f>
        <v/>
      </c>
      <c r="K1142" s="114" t="str">
        <f>+IF(G1142=0,"",'Ark1'!U2956)</f>
        <v/>
      </c>
      <c r="L1142" s="222" t="str">
        <f>+IF(G1142=0,"",'Ark1'!W2956)</f>
        <v/>
      </c>
      <c r="M1142" s="222" t="str">
        <f>+IF(G1142=0,"",'Ark1'!X2956)</f>
        <v/>
      </c>
      <c r="N1142" s="114" t="str">
        <f>+IF(G1142=0,"",'Ark1'!Y2956)</f>
        <v/>
      </c>
      <c r="O1142" s="116" t="str">
        <f>+IF(G1142=0,"",'Ark1'!Z2956)</f>
        <v/>
      </c>
      <c r="P1142" s="116" t="str">
        <f t="shared" si="17"/>
        <v/>
      </c>
      <c r="Q1142" s="114" t="str">
        <f>+IF(G1142=0,"",'Ark1'!T2956)</f>
        <v/>
      </c>
      <c r="R1142" s="222" t="str">
        <f>+IF(G1142=0,"",'Ark1'!V2956)</f>
        <v/>
      </c>
      <c r="S1142" s="32"/>
      <c r="T1142" s="35"/>
      <c r="U1142" s="35"/>
      <c r="V1142" s="35"/>
      <c r="W1142" s="35"/>
      <c r="X1142" s="35"/>
    </row>
    <row r="1143" spans="1:24" x14ac:dyDescent="0.5">
      <c r="A1143" s="32"/>
      <c r="B1143" s="297" t="str">
        <f>+IF(E1143=2012,VLOOKUP(D1143,K_navn!$A$2:$C$359,2),"")</f>
        <v/>
      </c>
      <c r="C1143" s="297" t="str">
        <f>+IF(E1143=2012,VLOOKUP(D1143,K_navn!$A$2:$C$359,3),"")</f>
        <v/>
      </c>
      <c r="D1143" s="115">
        <f>+'Ark1'!P2957</f>
        <v>3804</v>
      </c>
      <c r="E1143" s="115">
        <f>+'Ark1'!C2957</f>
        <v>2018</v>
      </c>
      <c r="F1143" s="116" t="str">
        <f>+IF('Ark1'!Q2957=0,"",'Ark1'!Q2957)</f>
        <v/>
      </c>
      <c r="G1143" s="116">
        <f>+'Ark1'!R2957</f>
        <v>0</v>
      </c>
      <c r="H1143" s="116">
        <f>+'Ark1'!S2957</f>
        <v>0</v>
      </c>
      <c r="I1143" s="222" t="str">
        <f>+IF(G1143=0,"",'Ark1'!AA2957)</f>
        <v/>
      </c>
      <c r="J1143" s="222" t="str">
        <f>+IF(G1143=0,"",'Ark1'!AB2957)</f>
        <v/>
      </c>
      <c r="K1143" s="114" t="str">
        <f>+IF(G1143=0,"",'Ark1'!U2957)</f>
        <v/>
      </c>
      <c r="L1143" s="222" t="str">
        <f>+IF(G1143=0,"",'Ark1'!W2957)</f>
        <v/>
      </c>
      <c r="M1143" s="222" t="str">
        <f>+IF(G1143=0,"",'Ark1'!X2957)</f>
        <v/>
      </c>
      <c r="N1143" s="114" t="str">
        <f>+IF(G1143=0,"",'Ark1'!Y2957)</f>
        <v/>
      </c>
      <c r="O1143" s="116" t="str">
        <f>+IF(G1143=0,"",'Ark1'!Z2957)</f>
        <v/>
      </c>
      <c r="P1143" s="116" t="str">
        <f t="shared" si="17"/>
        <v/>
      </c>
      <c r="Q1143" s="114" t="str">
        <f>+IF(G1143=0,"",'Ark1'!T2957)</f>
        <v/>
      </c>
      <c r="R1143" s="222" t="str">
        <f>+IF(G1143=0,"",'Ark1'!V2957)</f>
        <v/>
      </c>
      <c r="S1143" s="32"/>
      <c r="T1143" s="35"/>
      <c r="U1143" s="35"/>
      <c r="V1143" s="35"/>
      <c r="W1143" s="35"/>
      <c r="X1143" s="35"/>
    </row>
    <row r="1144" spans="1:24" x14ac:dyDescent="0.5">
      <c r="A1144" s="32"/>
      <c r="B1144" s="297" t="str">
        <f>+IF(E1144=2012,VLOOKUP(D1144,K_navn!$A$2:$C$359,2),"")</f>
        <v/>
      </c>
      <c r="C1144" s="297" t="str">
        <f>+IF(E1144=2012,VLOOKUP(D1144,K_navn!$A$2:$C$359,3),"")</f>
        <v/>
      </c>
      <c r="D1144" s="115">
        <f>+'Ark1'!P2958</f>
        <v>3804</v>
      </c>
      <c r="E1144" s="115">
        <f>+'Ark1'!C2958</f>
        <v>2019</v>
      </c>
      <c r="F1144" s="116">
        <f>+IF('Ark1'!Q2958=0,"",'Ark1'!Q2958)</f>
        <v>1</v>
      </c>
      <c r="G1144" s="116">
        <f>+'Ark1'!R2958</f>
        <v>207</v>
      </c>
      <c r="H1144" s="116">
        <f>+'Ark1'!S2958</f>
        <v>207</v>
      </c>
      <c r="I1144" s="222">
        <f>+IF(G1144=0,"",'Ark1'!AA2958)</f>
        <v>1.0278053624627612</v>
      </c>
      <c r="J1144" s="222">
        <f>+IF(G1144=0,"",'Ark1'!AB2958)</f>
        <v>0.92192448466631483</v>
      </c>
      <c r="K1144" s="114">
        <f>+IF(G1144=0,"",'Ark1'!U2958)</f>
        <v>61.748792270531432</v>
      </c>
      <c r="L1144" s="222">
        <f>+IF(G1144=0,"",'Ark1'!W2958)</f>
        <v>72.059903381642499</v>
      </c>
      <c r="M1144" s="222">
        <f>+IF(G1144=0,"",'Ark1'!X2958)</f>
        <v>11.356782475825979</v>
      </c>
      <c r="N1144" s="114">
        <f>+IF(G1144=0,"",'Ark1'!Y2958)</f>
        <v>2.410661903278958</v>
      </c>
      <c r="O1144" s="116">
        <f>+IF(G1144=0,"",'Ark1'!Z2958)</f>
        <v>-39.000185643058202</v>
      </c>
      <c r="P1144" s="116">
        <f t="shared" si="17"/>
        <v>207</v>
      </c>
      <c r="Q1144" s="114">
        <f>+IF(G1144=0,"",'Ark1'!T2958)</f>
        <v>16.492753623188403</v>
      </c>
      <c r="R1144" s="222">
        <f>+IF(G1144=0,"",'Ark1'!V2958)</f>
        <v>78.071401280219391</v>
      </c>
      <c r="S1144" s="32"/>
      <c r="T1144" s="35"/>
      <c r="U1144" s="35"/>
      <c r="V1144" s="35"/>
      <c r="W1144" s="35"/>
      <c r="X1144" s="35"/>
    </row>
    <row r="1145" spans="1:24" x14ac:dyDescent="0.5">
      <c r="A1145" s="32"/>
      <c r="B1145" s="297" t="str">
        <f>+IF(E1145=2012,VLOOKUP(D1145,K_navn!$A$2:$C$359,2),"")</f>
        <v/>
      </c>
      <c r="C1145" s="297" t="str">
        <f>+IF(E1145=2012,VLOOKUP(D1145,K_navn!$A$2:$C$359,3),"")</f>
        <v/>
      </c>
      <c r="D1145" s="115">
        <f>+'Ark1'!P2959</f>
        <v>3804</v>
      </c>
      <c r="E1145" s="115">
        <f>+'Ark1'!C2959</f>
        <v>2020</v>
      </c>
      <c r="F1145" s="116">
        <f>+IF('Ark1'!Q2959=0,"",'Ark1'!Q2959)</f>
        <v>2</v>
      </c>
      <c r="G1145" s="116">
        <f>+'Ark1'!R2959</f>
        <v>498</v>
      </c>
      <c r="H1145" s="116">
        <f>+'Ark1'!S2959</f>
        <v>498</v>
      </c>
      <c r="I1145" s="222">
        <f>+IF(G1145=0,"",'Ark1'!AA2959)</f>
        <v>2.3852859469297831</v>
      </c>
      <c r="J1145" s="222">
        <f>+IF(G1145=0,"",'Ark1'!AB2959)</f>
        <v>1.8629784786056105</v>
      </c>
      <c r="K1145" s="114">
        <f>+IF(G1145=0,"",'Ark1'!U2959)</f>
        <v>62.654618473895603</v>
      </c>
      <c r="L1145" s="222">
        <f>+IF(G1145=0,"",'Ark1'!W2959)</f>
        <v>64.520963855421641</v>
      </c>
      <c r="M1145" s="222">
        <f>+IF(G1145=0,"",'Ark1'!X2959)</f>
        <v>10.170651763968676</v>
      </c>
      <c r="N1145" s="114">
        <f>+IF(G1145=0,"",'Ark1'!Y2959)</f>
        <v>5.2366860012917078</v>
      </c>
      <c r="O1145" s="116">
        <f>+IF(G1145=0,"",'Ark1'!Z2959)</f>
        <v>7.5446232242397775</v>
      </c>
      <c r="P1145" s="116">
        <f t="shared" si="17"/>
        <v>249</v>
      </c>
      <c r="Q1145" s="114">
        <f>+IF(G1145=0,"",'Ark1'!T2959)</f>
        <v>16.783132530120486</v>
      </c>
      <c r="R1145" s="222">
        <f>+IF(G1145=0,"",'Ark1'!V2959)</f>
        <v>69.903536138051635</v>
      </c>
      <c r="S1145" s="32"/>
      <c r="T1145" s="35"/>
      <c r="U1145" s="35"/>
      <c r="V1145" s="35"/>
      <c r="W1145" s="35"/>
      <c r="X1145" s="35"/>
    </row>
    <row r="1146" spans="1:24" x14ac:dyDescent="0.5">
      <c r="A1146" s="32"/>
      <c r="B1146" s="297" t="str">
        <f>+IF(E1146=2012,VLOOKUP(D1146,K_navn!$A$2:$C$359,2),"")</f>
        <v/>
      </c>
      <c r="C1146" s="297" t="str">
        <f>+IF(E1146=2012,VLOOKUP(D1146,K_navn!$A$2:$C$359,3),"")</f>
        <v/>
      </c>
      <c r="D1146" s="115">
        <f>+'Ark1'!P2960</f>
        <v>3804</v>
      </c>
      <c r="E1146" s="115">
        <f>+'Ark1'!C2960</f>
        <v>2021</v>
      </c>
      <c r="F1146" s="116">
        <f>+IF('Ark1'!Q2960=0,"",'Ark1'!Q2960)</f>
        <v>2</v>
      </c>
      <c r="G1146" s="116">
        <f>+'Ark1'!R2960</f>
        <v>1253</v>
      </c>
      <c r="H1146" s="116">
        <f>+'Ark1'!S2960</f>
        <v>1253</v>
      </c>
      <c r="I1146" s="222">
        <f>+IF(G1146=0,"",'Ark1'!AA2960)</f>
        <v>4.7657082002129929</v>
      </c>
      <c r="J1146" s="222">
        <f>+IF(G1146=0,"",'Ark1'!AB2960)</f>
        <v>4.5595094901638316</v>
      </c>
      <c r="K1146" s="114">
        <f>+IF(G1146=0,"",'Ark1'!U2960)</f>
        <v>60.885075818036711</v>
      </c>
      <c r="L1146" s="222">
        <f>+IF(G1146=0,"",'Ark1'!W2960)</f>
        <v>81.181308858739058</v>
      </c>
      <c r="M1146" s="222">
        <f>+IF(G1146=0,"",'Ark1'!X2960)</f>
        <v>9.6092575597046324</v>
      </c>
      <c r="N1146" s="114">
        <f>+IF(G1146=0,"",'Ark1'!Y2960)</f>
        <v>2.2411394957171895</v>
      </c>
      <c r="O1146" s="116">
        <f>+IF(G1146=0,"",'Ark1'!Z2960)</f>
        <v>-39.348231482511224</v>
      </c>
      <c r="P1146" s="116">
        <f t="shared" si="17"/>
        <v>626.5</v>
      </c>
      <c r="Q1146" s="114">
        <f>+IF(G1146=0,"",'Ark1'!T2960)</f>
        <v>16.221867517956902</v>
      </c>
      <c r="R1146" s="222">
        <f>+IF(G1146=0,"",'Ark1'!V2960)</f>
        <v>87.953747409251392</v>
      </c>
      <c r="S1146" s="32"/>
      <c r="T1146" s="35"/>
      <c r="U1146" s="35"/>
      <c r="V1146" s="35"/>
      <c r="W1146" s="35"/>
      <c r="X1146" s="35"/>
    </row>
    <row r="1147" spans="1:24" x14ac:dyDescent="0.5">
      <c r="A1147" s="32"/>
      <c r="B1147" s="297" t="str">
        <f>+IF(E1147=2012,VLOOKUP(D1147,K_navn!$A$2:$C$359,2),"")</f>
        <v/>
      </c>
      <c r="C1147" s="297" t="str">
        <f>+IF(E1147=2012,VLOOKUP(D1147,K_navn!$A$2:$C$359,3),"")</f>
        <v/>
      </c>
      <c r="D1147" s="115">
        <f>+'Ark1'!P2961</f>
        <v>3804</v>
      </c>
      <c r="E1147" s="115">
        <f>+'Ark1'!C2961</f>
        <v>2022</v>
      </c>
      <c r="F1147" s="116">
        <f>+IF('Ark1'!Q2961=0,"",'Ark1'!Q2961)</f>
        <v>5</v>
      </c>
      <c r="G1147" s="116">
        <f>+'Ark1'!R2961</f>
        <v>887</v>
      </c>
      <c r="H1147" s="116">
        <f>+'Ark1'!S2961</f>
        <v>887</v>
      </c>
      <c r="I1147" s="222">
        <f>+IF(G1147=0,"",'Ark1'!AA2961)</f>
        <v>3.0793265058149633</v>
      </c>
      <c r="J1147" s="222">
        <f>+IF(G1147=0,"",'Ark1'!AB2961)</f>
        <v>3.0917098705201482</v>
      </c>
      <c r="K1147" s="114">
        <f>+IF(G1147=0,"",'Ark1'!U2961)</f>
        <v>59.595264937993242</v>
      </c>
      <c r="L1147" s="222">
        <f>+IF(G1147=0,"",'Ark1'!W2961)</f>
        <v>86.103167981961747</v>
      </c>
      <c r="M1147" s="222">
        <f>+IF(G1147=0,"",'Ark1'!X2961)</f>
        <v>8.2043556912693614</v>
      </c>
      <c r="N1147" s="114">
        <f>+IF(G1147=0,"",'Ark1'!Y2961)</f>
        <v>2.3334487815605423</v>
      </c>
      <c r="O1147" s="116">
        <f>+IF(G1147=0,"",'Ark1'!Z2961)</f>
        <v>-27.65443174628567</v>
      </c>
      <c r="P1147" s="116">
        <f t="shared" si="17"/>
        <v>177.4</v>
      </c>
      <c r="Q1147" s="114">
        <f>+IF(G1147=0,"",'Ark1'!T2961)</f>
        <v>15.555806087936871</v>
      </c>
      <c r="R1147" s="222">
        <f>+IF(G1147=0,"",'Ark1'!V2961)</f>
        <v>93.286205830944354</v>
      </c>
      <c r="S1147" s="32"/>
      <c r="T1147" s="35"/>
      <c r="U1147" s="35"/>
      <c r="V1147" s="35"/>
      <c r="W1147" s="35"/>
      <c r="X1147" s="35"/>
    </row>
    <row r="1148" spans="1:24" x14ac:dyDescent="0.5">
      <c r="A1148" s="32"/>
      <c r="B1148" s="297" t="str">
        <f>+IF(E1148=2012,VLOOKUP(D1148,K_navn!$A$2:$C$359,2),"")</f>
        <v>Larvik</v>
      </c>
      <c r="C1148" s="297" t="str">
        <f>+IF(E1148=2012,VLOOKUP(D1148,K_navn!$A$2:$C$359,3),"")</f>
        <v>Vestfold/ Telemark</v>
      </c>
      <c r="D1148" s="115">
        <f>+'Ark1'!P2962</f>
        <v>3805</v>
      </c>
      <c r="E1148" s="115">
        <f>+'Ark1'!C2962</f>
        <v>2012</v>
      </c>
      <c r="F1148" s="116" t="str">
        <f>+IF('Ark1'!Q2962=0,"",'Ark1'!Q2962)</f>
        <v/>
      </c>
      <c r="G1148" s="116">
        <f>+'Ark1'!R2962</f>
        <v>0</v>
      </c>
      <c r="H1148" s="116">
        <f>+'Ark1'!S2962</f>
        <v>0</v>
      </c>
      <c r="I1148" s="222" t="str">
        <f>+IF(G1148=0,"",'Ark1'!AA2962)</f>
        <v/>
      </c>
      <c r="J1148" s="222" t="str">
        <f>+IF(G1148=0,"",'Ark1'!AB2962)</f>
        <v/>
      </c>
      <c r="K1148" s="114" t="str">
        <f>+IF(G1148=0,"",'Ark1'!U2962)</f>
        <v/>
      </c>
      <c r="L1148" s="222" t="str">
        <f>+IF(G1148=0,"",'Ark1'!W2962)</f>
        <v/>
      </c>
      <c r="M1148" s="222" t="str">
        <f>+IF(G1148=0,"",'Ark1'!X2962)</f>
        <v/>
      </c>
      <c r="N1148" s="114" t="str">
        <f>+IF(G1148=0,"",'Ark1'!Y2962)</f>
        <v/>
      </c>
      <c r="O1148" s="116" t="str">
        <f>+IF(G1148=0,"",'Ark1'!Z2962)</f>
        <v/>
      </c>
      <c r="P1148" s="116" t="str">
        <f t="shared" si="17"/>
        <v/>
      </c>
      <c r="Q1148" s="114" t="str">
        <f>+IF(G1148=0,"",'Ark1'!T2962)</f>
        <v/>
      </c>
      <c r="R1148" s="222" t="str">
        <f>+IF(G1148=0,"",'Ark1'!V2962)</f>
        <v/>
      </c>
      <c r="S1148" s="32"/>
      <c r="T1148" s="35"/>
      <c r="U1148" s="35"/>
      <c r="V1148" s="35"/>
      <c r="W1148" s="35"/>
      <c r="X1148" s="35"/>
    </row>
    <row r="1149" spans="1:24" x14ac:dyDescent="0.5">
      <c r="A1149" s="32"/>
      <c r="B1149" s="297" t="str">
        <f>+IF(E1149=2012,VLOOKUP(D1149,K_navn!$A$2:$C$359,2),"")</f>
        <v/>
      </c>
      <c r="C1149" s="297" t="str">
        <f>+IF(E1149=2012,VLOOKUP(D1149,K_navn!$A$2:$C$359,3),"")</f>
        <v/>
      </c>
      <c r="D1149" s="115">
        <f>+'Ark1'!P2963</f>
        <v>3805</v>
      </c>
      <c r="E1149" s="115">
        <f>+'Ark1'!C2963</f>
        <v>2013</v>
      </c>
      <c r="F1149" s="116" t="str">
        <f>+IF('Ark1'!Q2963=0,"",'Ark1'!Q2963)</f>
        <v/>
      </c>
      <c r="G1149" s="116">
        <f>+'Ark1'!R2963</f>
        <v>0</v>
      </c>
      <c r="H1149" s="116">
        <f>+'Ark1'!S2963</f>
        <v>0</v>
      </c>
      <c r="I1149" s="222" t="str">
        <f>+IF(G1149=0,"",'Ark1'!AA2963)</f>
        <v/>
      </c>
      <c r="J1149" s="222" t="str">
        <f>+IF(G1149=0,"",'Ark1'!AB2963)</f>
        <v/>
      </c>
      <c r="K1149" s="114" t="str">
        <f>+IF(G1149=0,"",'Ark1'!U2963)</f>
        <v/>
      </c>
      <c r="L1149" s="222" t="str">
        <f>+IF(G1149=0,"",'Ark1'!W2963)</f>
        <v/>
      </c>
      <c r="M1149" s="222" t="str">
        <f>+IF(G1149=0,"",'Ark1'!X2963)</f>
        <v/>
      </c>
      <c r="N1149" s="114" t="str">
        <f>+IF(G1149=0,"",'Ark1'!Y2963)</f>
        <v/>
      </c>
      <c r="O1149" s="116" t="str">
        <f>+IF(G1149=0,"",'Ark1'!Z2963)</f>
        <v/>
      </c>
      <c r="P1149" s="116" t="str">
        <f t="shared" si="17"/>
        <v/>
      </c>
      <c r="Q1149" s="114" t="str">
        <f>+IF(G1149=0,"",'Ark1'!T2963)</f>
        <v/>
      </c>
      <c r="R1149" s="222" t="str">
        <f>+IF(G1149=0,"",'Ark1'!V2963)</f>
        <v/>
      </c>
      <c r="S1149" s="32"/>
      <c r="T1149" s="35"/>
      <c r="U1149" s="35"/>
      <c r="V1149" s="35"/>
      <c r="W1149" s="35"/>
      <c r="X1149" s="35"/>
    </row>
    <row r="1150" spans="1:24" x14ac:dyDescent="0.5">
      <c r="A1150" s="32"/>
      <c r="B1150" s="297" t="str">
        <f>+IF(E1150=2012,VLOOKUP(D1150,K_navn!$A$2:$C$359,2),"")</f>
        <v/>
      </c>
      <c r="C1150" s="297" t="str">
        <f>+IF(E1150=2012,VLOOKUP(D1150,K_navn!$A$2:$C$359,3),"")</f>
        <v/>
      </c>
      <c r="D1150" s="115">
        <f>+'Ark1'!P2964</f>
        <v>3805</v>
      </c>
      <c r="E1150" s="115">
        <f>+'Ark1'!C2964</f>
        <v>2014</v>
      </c>
      <c r="F1150" s="116" t="str">
        <f>+IF('Ark1'!Q2964=0,"",'Ark1'!Q2964)</f>
        <v/>
      </c>
      <c r="G1150" s="116">
        <f>+'Ark1'!R2964</f>
        <v>0</v>
      </c>
      <c r="H1150" s="116">
        <f>+'Ark1'!S2964</f>
        <v>0</v>
      </c>
      <c r="I1150" s="222" t="str">
        <f>+IF(G1150=0,"",'Ark1'!AA2964)</f>
        <v/>
      </c>
      <c r="J1150" s="222" t="str">
        <f>+IF(G1150=0,"",'Ark1'!AB2964)</f>
        <v/>
      </c>
      <c r="K1150" s="114" t="str">
        <f>+IF(G1150=0,"",'Ark1'!U2964)</f>
        <v/>
      </c>
      <c r="L1150" s="222" t="str">
        <f>+IF(G1150=0,"",'Ark1'!W2964)</f>
        <v/>
      </c>
      <c r="M1150" s="222" t="str">
        <f>+IF(G1150=0,"",'Ark1'!X2964)</f>
        <v/>
      </c>
      <c r="N1150" s="114" t="str">
        <f>+IF(G1150=0,"",'Ark1'!Y2964)</f>
        <v/>
      </c>
      <c r="O1150" s="116" t="str">
        <f>+IF(G1150=0,"",'Ark1'!Z2964)</f>
        <v/>
      </c>
      <c r="P1150" s="116" t="str">
        <f t="shared" si="17"/>
        <v/>
      </c>
      <c r="Q1150" s="114" t="str">
        <f>+IF(G1150=0,"",'Ark1'!T2964)</f>
        <v/>
      </c>
      <c r="R1150" s="222" t="str">
        <f>+IF(G1150=0,"",'Ark1'!V2964)</f>
        <v/>
      </c>
      <c r="S1150" s="32"/>
      <c r="T1150" s="35"/>
      <c r="U1150" s="35"/>
      <c r="V1150" s="35"/>
      <c r="W1150" s="35"/>
      <c r="X1150" s="35"/>
    </row>
    <row r="1151" spans="1:24" x14ac:dyDescent="0.5">
      <c r="A1151" s="32"/>
      <c r="B1151" s="297" t="str">
        <f>+IF(E1151=2012,VLOOKUP(D1151,K_navn!$A$2:$C$359,2),"")</f>
        <v/>
      </c>
      <c r="C1151" s="297" t="str">
        <f>+IF(E1151=2012,VLOOKUP(D1151,K_navn!$A$2:$C$359,3),"")</f>
        <v/>
      </c>
      <c r="D1151" s="115">
        <f>+'Ark1'!P2965</f>
        <v>3805</v>
      </c>
      <c r="E1151" s="115">
        <f>+'Ark1'!C2965</f>
        <v>2015</v>
      </c>
      <c r="F1151" s="116" t="str">
        <f>+IF('Ark1'!Q2965=0,"",'Ark1'!Q2965)</f>
        <v/>
      </c>
      <c r="G1151" s="116">
        <f>+'Ark1'!R2965</f>
        <v>0</v>
      </c>
      <c r="H1151" s="116">
        <f>+'Ark1'!S2965</f>
        <v>0</v>
      </c>
      <c r="I1151" s="222" t="str">
        <f>+IF(G1151=0,"",'Ark1'!AA2965)</f>
        <v/>
      </c>
      <c r="J1151" s="222" t="str">
        <f>+IF(G1151=0,"",'Ark1'!AB2965)</f>
        <v/>
      </c>
      <c r="K1151" s="114" t="str">
        <f>+IF(G1151=0,"",'Ark1'!U2965)</f>
        <v/>
      </c>
      <c r="L1151" s="222" t="str">
        <f>+IF(G1151=0,"",'Ark1'!W2965)</f>
        <v/>
      </c>
      <c r="M1151" s="222" t="str">
        <f>+IF(G1151=0,"",'Ark1'!X2965)</f>
        <v/>
      </c>
      <c r="N1151" s="114" t="str">
        <f>+IF(G1151=0,"",'Ark1'!Y2965)</f>
        <v/>
      </c>
      <c r="O1151" s="116" t="str">
        <f>+IF(G1151=0,"",'Ark1'!Z2965)</f>
        <v/>
      </c>
      <c r="P1151" s="116" t="str">
        <f t="shared" si="17"/>
        <v/>
      </c>
      <c r="Q1151" s="114" t="str">
        <f>+IF(G1151=0,"",'Ark1'!T2965)</f>
        <v/>
      </c>
      <c r="R1151" s="222" t="str">
        <f>+IF(G1151=0,"",'Ark1'!V2965)</f>
        <v/>
      </c>
      <c r="S1151" s="32"/>
      <c r="T1151" s="35"/>
      <c r="U1151" s="35"/>
      <c r="V1151" s="35"/>
      <c r="W1151" s="35"/>
      <c r="X1151" s="35"/>
    </row>
    <row r="1152" spans="1:24" x14ac:dyDescent="0.5">
      <c r="A1152" s="32"/>
      <c r="B1152" s="297" t="str">
        <f>+IF(E1152=2012,VLOOKUP(D1152,K_navn!$A$2:$C$359,2),"")</f>
        <v/>
      </c>
      <c r="C1152" s="297" t="str">
        <f>+IF(E1152=2012,VLOOKUP(D1152,K_navn!$A$2:$C$359,3),"")</f>
        <v/>
      </c>
      <c r="D1152" s="115">
        <f>+'Ark1'!P2966</f>
        <v>3805</v>
      </c>
      <c r="E1152" s="115">
        <f>+'Ark1'!C2966</f>
        <v>2016</v>
      </c>
      <c r="F1152" s="116" t="str">
        <f>+IF('Ark1'!Q2966=0,"",'Ark1'!Q2966)</f>
        <v/>
      </c>
      <c r="G1152" s="116">
        <f>+'Ark1'!R2966</f>
        <v>0</v>
      </c>
      <c r="H1152" s="116">
        <f>+'Ark1'!S2966</f>
        <v>0</v>
      </c>
      <c r="I1152" s="222" t="str">
        <f>+IF(G1152=0,"",'Ark1'!AA2966)</f>
        <v/>
      </c>
      <c r="J1152" s="222" t="str">
        <f>+IF(G1152=0,"",'Ark1'!AB2966)</f>
        <v/>
      </c>
      <c r="K1152" s="114" t="str">
        <f>+IF(G1152=0,"",'Ark1'!U2966)</f>
        <v/>
      </c>
      <c r="L1152" s="222" t="str">
        <f>+IF(G1152=0,"",'Ark1'!W2966)</f>
        <v/>
      </c>
      <c r="M1152" s="222" t="str">
        <f>+IF(G1152=0,"",'Ark1'!X2966)</f>
        <v/>
      </c>
      <c r="N1152" s="114" t="str">
        <f>+IF(G1152=0,"",'Ark1'!Y2966)</f>
        <v/>
      </c>
      <c r="O1152" s="116" t="str">
        <f>+IF(G1152=0,"",'Ark1'!Z2966)</f>
        <v/>
      </c>
      <c r="P1152" s="116" t="str">
        <f t="shared" si="17"/>
        <v/>
      </c>
      <c r="Q1152" s="114" t="str">
        <f>+IF(G1152=0,"",'Ark1'!T2966)</f>
        <v/>
      </c>
      <c r="R1152" s="222" t="str">
        <f>+IF(G1152=0,"",'Ark1'!V2966)</f>
        <v/>
      </c>
      <c r="S1152" s="32"/>
      <c r="T1152" s="35"/>
      <c r="U1152" s="35"/>
      <c r="V1152" s="35"/>
      <c r="W1152" s="35"/>
      <c r="X1152" s="35"/>
    </row>
    <row r="1153" spans="1:24" x14ac:dyDescent="0.5">
      <c r="A1153" s="32"/>
      <c r="B1153" s="297" t="str">
        <f>+IF(E1153=2012,VLOOKUP(D1153,K_navn!$A$2:$C$359,2),"")</f>
        <v/>
      </c>
      <c r="C1153" s="297" t="str">
        <f>+IF(E1153=2012,VLOOKUP(D1153,K_navn!$A$2:$C$359,3),"")</f>
        <v/>
      </c>
      <c r="D1153" s="115">
        <f>+'Ark1'!P2967</f>
        <v>3805</v>
      </c>
      <c r="E1153" s="115">
        <f>+'Ark1'!C2967</f>
        <v>2017</v>
      </c>
      <c r="F1153" s="116" t="str">
        <f>+IF('Ark1'!Q2967=0,"",'Ark1'!Q2967)</f>
        <v/>
      </c>
      <c r="G1153" s="116">
        <f>+'Ark1'!R2967</f>
        <v>0</v>
      </c>
      <c r="H1153" s="116">
        <f>+'Ark1'!S2967</f>
        <v>0</v>
      </c>
      <c r="I1153" s="222" t="str">
        <f>+IF(G1153=0,"",'Ark1'!AA2967)</f>
        <v/>
      </c>
      <c r="J1153" s="222" t="str">
        <f>+IF(G1153=0,"",'Ark1'!AB2967)</f>
        <v/>
      </c>
      <c r="K1153" s="114" t="str">
        <f>+IF(G1153=0,"",'Ark1'!U2967)</f>
        <v/>
      </c>
      <c r="L1153" s="222" t="str">
        <f>+IF(G1153=0,"",'Ark1'!W2967)</f>
        <v/>
      </c>
      <c r="M1153" s="222" t="str">
        <f>+IF(G1153=0,"",'Ark1'!X2967)</f>
        <v/>
      </c>
      <c r="N1153" s="114" t="str">
        <f>+IF(G1153=0,"",'Ark1'!Y2967)</f>
        <v/>
      </c>
      <c r="O1153" s="116" t="str">
        <f>+IF(G1153=0,"",'Ark1'!Z2967)</f>
        <v/>
      </c>
      <c r="P1153" s="116" t="str">
        <f t="shared" si="17"/>
        <v/>
      </c>
      <c r="Q1153" s="114" t="str">
        <f>+IF(G1153=0,"",'Ark1'!T2967)</f>
        <v/>
      </c>
      <c r="R1153" s="222" t="str">
        <f>+IF(G1153=0,"",'Ark1'!V2967)</f>
        <v/>
      </c>
      <c r="S1153" s="32"/>
      <c r="T1153" s="35"/>
      <c r="U1153" s="35"/>
      <c r="V1153" s="35"/>
      <c r="W1153" s="35"/>
      <c r="X1153" s="35"/>
    </row>
    <row r="1154" spans="1:24" x14ac:dyDescent="0.5">
      <c r="A1154" s="32"/>
      <c r="B1154" s="297" t="str">
        <f>+IF(E1154=2012,VLOOKUP(D1154,K_navn!$A$2:$C$359,2),"")</f>
        <v/>
      </c>
      <c r="C1154" s="297" t="str">
        <f>+IF(E1154=2012,VLOOKUP(D1154,K_navn!$A$2:$C$359,3),"")</f>
        <v/>
      </c>
      <c r="D1154" s="115">
        <f>+'Ark1'!P2968</f>
        <v>3805</v>
      </c>
      <c r="E1154" s="115">
        <f>+'Ark1'!C2968</f>
        <v>2018</v>
      </c>
      <c r="F1154" s="116" t="str">
        <f>+IF('Ark1'!Q2968=0,"",'Ark1'!Q2968)</f>
        <v/>
      </c>
      <c r="G1154" s="116">
        <f>+'Ark1'!R2968</f>
        <v>0</v>
      </c>
      <c r="H1154" s="116">
        <f>+'Ark1'!S2968</f>
        <v>0</v>
      </c>
      <c r="I1154" s="222" t="str">
        <f>+IF(G1154=0,"",'Ark1'!AA2968)</f>
        <v/>
      </c>
      <c r="J1154" s="222" t="str">
        <f>+IF(G1154=0,"",'Ark1'!AB2968)</f>
        <v/>
      </c>
      <c r="K1154" s="114" t="str">
        <f>+IF(G1154=0,"",'Ark1'!U2968)</f>
        <v/>
      </c>
      <c r="L1154" s="222" t="str">
        <f>+IF(G1154=0,"",'Ark1'!W2968)</f>
        <v/>
      </c>
      <c r="M1154" s="222" t="str">
        <f>+IF(G1154=0,"",'Ark1'!X2968)</f>
        <v/>
      </c>
      <c r="N1154" s="114" t="str">
        <f>+IF(G1154=0,"",'Ark1'!Y2968)</f>
        <v/>
      </c>
      <c r="O1154" s="116" t="str">
        <f>+IF(G1154=0,"",'Ark1'!Z2968)</f>
        <v/>
      </c>
      <c r="P1154" s="116" t="str">
        <f t="shared" si="17"/>
        <v/>
      </c>
      <c r="Q1154" s="114" t="str">
        <f>+IF(G1154=0,"",'Ark1'!T2968)</f>
        <v/>
      </c>
      <c r="R1154" s="222" t="str">
        <f>+IF(G1154=0,"",'Ark1'!V2968)</f>
        <v/>
      </c>
      <c r="S1154" s="32"/>
      <c r="T1154" s="35"/>
      <c r="U1154" s="35"/>
      <c r="V1154" s="35"/>
      <c r="W1154" s="35"/>
      <c r="X1154" s="35"/>
    </row>
    <row r="1155" spans="1:24" x14ac:dyDescent="0.5">
      <c r="A1155" s="32"/>
      <c r="B1155" s="297" t="str">
        <f>+IF(E1155=2012,VLOOKUP(D1155,K_navn!$A$2:$C$359,2),"")</f>
        <v/>
      </c>
      <c r="C1155" s="297" t="str">
        <f>+IF(E1155=2012,VLOOKUP(D1155,K_navn!$A$2:$C$359,3),"")</f>
        <v/>
      </c>
      <c r="D1155" s="115">
        <f>+'Ark1'!P2969</f>
        <v>3805</v>
      </c>
      <c r="E1155" s="115">
        <f>+'Ark1'!C2969</f>
        <v>2019</v>
      </c>
      <c r="F1155" s="116" t="str">
        <f>+IF('Ark1'!Q2969=0,"",'Ark1'!Q2969)</f>
        <v/>
      </c>
      <c r="G1155" s="116">
        <f>+'Ark1'!R2969</f>
        <v>0</v>
      </c>
      <c r="H1155" s="116">
        <f>+'Ark1'!S2969</f>
        <v>0</v>
      </c>
      <c r="I1155" s="222" t="str">
        <f>+IF(G1155=0,"",'Ark1'!AA2969)</f>
        <v/>
      </c>
      <c r="J1155" s="222" t="str">
        <f>+IF(G1155=0,"",'Ark1'!AB2969)</f>
        <v/>
      </c>
      <c r="K1155" s="114" t="str">
        <f>+IF(G1155=0,"",'Ark1'!U2969)</f>
        <v/>
      </c>
      <c r="L1155" s="222" t="str">
        <f>+IF(G1155=0,"",'Ark1'!W2969)</f>
        <v/>
      </c>
      <c r="M1155" s="222" t="str">
        <f>+IF(G1155=0,"",'Ark1'!X2969)</f>
        <v/>
      </c>
      <c r="N1155" s="114" t="str">
        <f>+IF(G1155=0,"",'Ark1'!Y2969)</f>
        <v/>
      </c>
      <c r="O1155" s="116" t="str">
        <f>+IF(G1155=0,"",'Ark1'!Z2969)</f>
        <v/>
      </c>
      <c r="P1155" s="116" t="str">
        <f t="shared" si="17"/>
        <v/>
      </c>
      <c r="Q1155" s="114" t="str">
        <f>+IF(G1155=0,"",'Ark1'!T2969)</f>
        <v/>
      </c>
      <c r="R1155" s="222" t="str">
        <f>+IF(G1155=0,"",'Ark1'!V2969)</f>
        <v/>
      </c>
      <c r="S1155" s="32"/>
      <c r="T1155" s="35"/>
      <c r="U1155" s="35"/>
      <c r="V1155" s="35"/>
      <c r="W1155" s="35"/>
      <c r="X1155" s="35"/>
    </row>
    <row r="1156" spans="1:24" x14ac:dyDescent="0.5">
      <c r="A1156" s="32"/>
      <c r="B1156" s="297" t="str">
        <f>+IF(E1156=2012,VLOOKUP(D1156,K_navn!$A$2:$C$359,2),"")</f>
        <v/>
      </c>
      <c r="C1156" s="297" t="str">
        <f>+IF(E1156=2012,VLOOKUP(D1156,K_navn!$A$2:$C$359,3),"")</f>
        <v/>
      </c>
      <c r="D1156" s="115">
        <f>+'Ark1'!P2970</f>
        <v>3805</v>
      </c>
      <c r="E1156" s="115">
        <f>+'Ark1'!C2970</f>
        <v>2020</v>
      </c>
      <c r="F1156" s="116" t="str">
        <f>+IF('Ark1'!Q2970=0,"",'Ark1'!Q2970)</f>
        <v/>
      </c>
      <c r="G1156" s="116">
        <f>+'Ark1'!R2970</f>
        <v>0</v>
      </c>
      <c r="H1156" s="116">
        <f>+'Ark1'!S2970</f>
        <v>0</v>
      </c>
      <c r="I1156" s="222" t="str">
        <f>+IF(G1156=0,"",'Ark1'!AA2970)</f>
        <v/>
      </c>
      <c r="J1156" s="222" t="str">
        <f>+IF(G1156=0,"",'Ark1'!AB2970)</f>
        <v/>
      </c>
      <c r="K1156" s="114" t="str">
        <f>+IF(G1156=0,"",'Ark1'!U2970)</f>
        <v/>
      </c>
      <c r="L1156" s="222" t="str">
        <f>+IF(G1156=0,"",'Ark1'!W2970)</f>
        <v/>
      </c>
      <c r="M1156" s="222" t="str">
        <f>+IF(G1156=0,"",'Ark1'!X2970)</f>
        <v/>
      </c>
      <c r="N1156" s="114" t="str">
        <f>+IF(G1156=0,"",'Ark1'!Y2970)</f>
        <v/>
      </c>
      <c r="O1156" s="116" t="str">
        <f>+IF(G1156=0,"",'Ark1'!Z2970)</f>
        <v/>
      </c>
      <c r="P1156" s="116" t="str">
        <f t="shared" si="17"/>
        <v/>
      </c>
      <c r="Q1156" s="114" t="str">
        <f>+IF(G1156=0,"",'Ark1'!T2970)</f>
        <v/>
      </c>
      <c r="R1156" s="222" t="str">
        <f>+IF(G1156=0,"",'Ark1'!V2970)</f>
        <v/>
      </c>
      <c r="S1156" s="32"/>
      <c r="T1156" s="35"/>
      <c r="U1156" s="35"/>
      <c r="V1156" s="35"/>
      <c r="W1156" s="35"/>
      <c r="X1156" s="35"/>
    </row>
    <row r="1157" spans="1:24" x14ac:dyDescent="0.5">
      <c r="A1157" s="32"/>
      <c r="B1157" s="297" t="str">
        <f>+IF(E1157=2012,VLOOKUP(D1157,K_navn!$A$2:$C$359,2),"")</f>
        <v/>
      </c>
      <c r="C1157" s="297" t="str">
        <f>+IF(E1157=2012,VLOOKUP(D1157,K_navn!$A$2:$C$359,3),"")</f>
        <v/>
      </c>
      <c r="D1157" s="115">
        <f>+'Ark1'!P2971</f>
        <v>3805</v>
      </c>
      <c r="E1157" s="115">
        <f>+'Ark1'!C2971</f>
        <v>2021</v>
      </c>
      <c r="F1157" s="116" t="str">
        <f>+IF('Ark1'!Q2971=0,"",'Ark1'!Q2971)</f>
        <v/>
      </c>
      <c r="G1157" s="116">
        <f>+'Ark1'!R2971</f>
        <v>0</v>
      </c>
      <c r="H1157" s="116">
        <f>+'Ark1'!S2971</f>
        <v>0</v>
      </c>
      <c r="I1157" s="222" t="str">
        <f>+IF(G1157=0,"",'Ark1'!AA2971)</f>
        <v/>
      </c>
      <c r="J1157" s="222" t="str">
        <f>+IF(G1157=0,"",'Ark1'!AB2971)</f>
        <v/>
      </c>
      <c r="K1157" s="114" t="str">
        <f>+IF(G1157=0,"",'Ark1'!U2971)</f>
        <v/>
      </c>
      <c r="L1157" s="222" t="str">
        <f>+IF(G1157=0,"",'Ark1'!W2971)</f>
        <v/>
      </c>
      <c r="M1157" s="222" t="str">
        <f>+IF(G1157=0,"",'Ark1'!X2971)</f>
        <v/>
      </c>
      <c r="N1157" s="114" t="str">
        <f>+IF(G1157=0,"",'Ark1'!Y2971)</f>
        <v/>
      </c>
      <c r="O1157" s="116" t="str">
        <f>+IF(G1157=0,"",'Ark1'!Z2971)</f>
        <v/>
      </c>
      <c r="P1157" s="116" t="str">
        <f t="shared" si="17"/>
        <v/>
      </c>
      <c r="Q1157" s="114" t="str">
        <f>+IF(G1157=0,"",'Ark1'!T2971)</f>
        <v/>
      </c>
      <c r="R1157" s="222" t="str">
        <f>+IF(G1157=0,"",'Ark1'!V2971)</f>
        <v/>
      </c>
      <c r="S1157" s="32"/>
      <c r="T1157" s="35"/>
      <c r="U1157" s="35"/>
      <c r="V1157" s="35"/>
      <c r="W1157" s="35"/>
      <c r="X1157" s="35"/>
    </row>
    <row r="1158" spans="1:24" x14ac:dyDescent="0.5">
      <c r="A1158" s="32"/>
      <c r="B1158" s="297" t="str">
        <f>+IF(E1158=2012,VLOOKUP(D1158,K_navn!$A$2:$C$359,2),"")</f>
        <v/>
      </c>
      <c r="C1158" s="297" t="str">
        <f>+IF(E1158=2012,VLOOKUP(D1158,K_navn!$A$2:$C$359,3),"")</f>
        <v/>
      </c>
      <c r="D1158" s="115">
        <f>+'Ark1'!P2972</f>
        <v>3805</v>
      </c>
      <c r="E1158" s="115">
        <f>+'Ark1'!C2972</f>
        <v>2022</v>
      </c>
      <c r="F1158" s="116" t="str">
        <f>+IF('Ark1'!Q2972=0,"",'Ark1'!Q2972)</f>
        <v/>
      </c>
      <c r="G1158" s="116">
        <f>+'Ark1'!R2972</f>
        <v>0</v>
      </c>
      <c r="H1158" s="116">
        <f>+'Ark1'!S2972</f>
        <v>0</v>
      </c>
      <c r="I1158" s="222" t="str">
        <f>+IF(G1158=0,"",'Ark1'!AA2972)</f>
        <v/>
      </c>
      <c r="J1158" s="222" t="str">
        <f>+IF(G1158=0,"",'Ark1'!AB2972)</f>
        <v/>
      </c>
      <c r="K1158" s="114" t="str">
        <f>+IF(G1158=0,"",'Ark1'!U2972)</f>
        <v/>
      </c>
      <c r="L1158" s="222" t="str">
        <f>+IF(G1158=0,"",'Ark1'!W2972)</f>
        <v/>
      </c>
      <c r="M1158" s="222" t="str">
        <f>+IF(G1158=0,"",'Ark1'!X2972)</f>
        <v/>
      </c>
      <c r="N1158" s="114" t="str">
        <f>+IF(G1158=0,"",'Ark1'!Y2972)</f>
        <v/>
      </c>
      <c r="O1158" s="116" t="str">
        <f>+IF(G1158=0,"",'Ark1'!Z2972)</f>
        <v/>
      </c>
      <c r="P1158" s="116" t="str">
        <f t="shared" si="17"/>
        <v/>
      </c>
      <c r="Q1158" s="114" t="str">
        <f>+IF(G1158=0,"",'Ark1'!T2972)</f>
        <v/>
      </c>
      <c r="R1158" s="222" t="str">
        <f>+IF(G1158=0,"",'Ark1'!V2972)</f>
        <v/>
      </c>
      <c r="S1158" s="32"/>
      <c r="T1158" s="35"/>
      <c r="U1158" s="35"/>
      <c r="V1158" s="35"/>
      <c r="W1158" s="35"/>
      <c r="X1158" s="35"/>
    </row>
    <row r="1159" spans="1:24" x14ac:dyDescent="0.5">
      <c r="A1159" s="32"/>
      <c r="B1159" s="297" t="str">
        <f>+IF(E1159=2012,VLOOKUP(D1159,K_navn!$A$2:$C$359,2),"")</f>
        <v>Porsgrunn</v>
      </c>
      <c r="C1159" s="297" t="str">
        <f>+IF(E1159=2012,VLOOKUP(D1159,K_navn!$A$2:$C$359,3),"")</f>
        <v>Vestfold/ Telemark</v>
      </c>
      <c r="D1159" s="115">
        <f>+'Ark1'!P2973</f>
        <v>3806</v>
      </c>
      <c r="E1159" s="115">
        <f>+'Ark1'!C2973</f>
        <v>2012</v>
      </c>
      <c r="F1159" s="116" t="str">
        <f>+IF('Ark1'!Q2973=0,"",'Ark1'!Q2973)</f>
        <v/>
      </c>
      <c r="G1159" s="116">
        <f>+'Ark1'!R2973</f>
        <v>0</v>
      </c>
      <c r="H1159" s="116">
        <f>+'Ark1'!S2973</f>
        <v>0</v>
      </c>
      <c r="I1159" s="222" t="str">
        <f>+IF(G1159=0,"",'Ark1'!AA2973)</f>
        <v/>
      </c>
      <c r="J1159" s="222" t="str">
        <f>+IF(G1159=0,"",'Ark1'!AB2973)</f>
        <v/>
      </c>
      <c r="K1159" s="114" t="str">
        <f>+IF(G1159=0,"",'Ark1'!U2973)</f>
        <v/>
      </c>
      <c r="L1159" s="222" t="str">
        <f>+IF(G1159=0,"",'Ark1'!W2973)</f>
        <v/>
      </c>
      <c r="M1159" s="222" t="str">
        <f>+IF(G1159=0,"",'Ark1'!X2973)</f>
        <v/>
      </c>
      <c r="N1159" s="114" t="str">
        <f>+IF(G1159=0,"",'Ark1'!Y2973)</f>
        <v/>
      </c>
      <c r="O1159" s="116" t="str">
        <f>+IF(G1159=0,"",'Ark1'!Z2973)</f>
        <v/>
      </c>
      <c r="P1159" s="116" t="str">
        <f t="shared" si="17"/>
        <v/>
      </c>
      <c r="Q1159" s="114" t="str">
        <f>+IF(G1159=0,"",'Ark1'!T2973)</f>
        <v/>
      </c>
      <c r="R1159" s="222" t="str">
        <f>+IF(G1159=0,"",'Ark1'!V2973)</f>
        <v/>
      </c>
      <c r="S1159" s="32"/>
      <c r="T1159" s="35"/>
      <c r="U1159" s="35"/>
      <c r="V1159" s="35"/>
      <c r="W1159" s="35"/>
      <c r="X1159" s="35"/>
    </row>
    <row r="1160" spans="1:24" x14ac:dyDescent="0.5">
      <c r="A1160" s="32"/>
      <c r="B1160" s="297" t="str">
        <f>+IF(E1160=2012,VLOOKUP(D1160,K_navn!$A$2:$C$359,2),"")</f>
        <v/>
      </c>
      <c r="C1160" s="297" t="str">
        <f>+IF(E1160=2012,VLOOKUP(D1160,K_navn!$A$2:$C$359,3),"")</f>
        <v/>
      </c>
      <c r="D1160" s="115">
        <f>+'Ark1'!P2974</f>
        <v>3806</v>
      </c>
      <c r="E1160" s="115">
        <f>+'Ark1'!C2974</f>
        <v>2013</v>
      </c>
      <c r="F1160" s="116" t="str">
        <f>+IF('Ark1'!Q2974=0,"",'Ark1'!Q2974)</f>
        <v/>
      </c>
      <c r="G1160" s="116">
        <f>+'Ark1'!R2974</f>
        <v>0</v>
      </c>
      <c r="H1160" s="116">
        <f>+'Ark1'!S2974</f>
        <v>0</v>
      </c>
      <c r="I1160" s="222" t="str">
        <f>+IF(G1160=0,"",'Ark1'!AA2974)</f>
        <v/>
      </c>
      <c r="J1160" s="222" t="str">
        <f>+IF(G1160=0,"",'Ark1'!AB2974)</f>
        <v/>
      </c>
      <c r="K1160" s="114" t="str">
        <f>+IF(G1160=0,"",'Ark1'!U2974)</f>
        <v/>
      </c>
      <c r="L1160" s="222" t="str">
        <f>+IF(G1160=0,"",'Ark1'!W2974)</f>
        <v/>
      </c>
      <c r="M1160" s="222" t="str">
        <f>+IF(G1160=0,"",'Ark1'!X2974)</f>
        <v/>
      </c>
      <c r="N1160" s="114" t="str">
        <f>+IF(G1160=0,"",'Ark1'!Y2974)</f>
        <v/>
      </c>
      <c r="O1160" s="116" t="str">
        <f>+IF(G1160=0,"",'Ark1'!Z2974)</f>
        <v/>
      </c>
      <c r="P1160" s="116" t="str">
        <f t="shared" si="17"/>
        <v/>
      </c>
      <c r="Q1160" s="114" t="str">
        <f>+IF(G1160=0,"",'Ark1'!T2974)</f>
        <v/>
      </c>
      <c r="R1160" s="222" t="str">
        <f>+IF(G1160=0,"",'Ark1'!V2974)</f>
        <v/>
      </c>
      <c r="S1160" s="32"/>
      <c r="T1160" s="35"/>
      <c r="U1160" s="35"/>
      <c r="V1160" s="35"/>
      <c r="W1160" s="35"/>
      <c r="X1160" s="35"/>
    </row>
    <row r="1161" spans="1:24" x14ac:dyDescent="0.5">
      <c r="A1161" s="32"/>
      <c r="B1161" s="297" t="str">
        <f>+IF(E1161=2012,VLOOKUP(D1161,K_navn!$A$2:$C$359,2),"")</f>
        <v/>
      </c>
      <c r="C1161" s="297" t="str">
        <f>+IF(E1161=2012,VLOOKUP(D1161,K_navn!$A$2:$C$359,3),"")</f>
        <v/>
      </c>
      <c r="D1161" s="115">
        <f>+'Ark1'!P2975</f>
        <v>3806</v>
      </c>
      <c r="E1161" s="115">
        <f>+'Ark1'!C2975</f>
        <v>2014</v>
      </c>
      <c r="F1161" s="116" t="str">
        <f>+IF('Ark1'!Q2975=0,"",'Ark1'!Q2975)</f>
        <v/>
      </c>
      <c r="G1161" s="116">
        <f>+'Ark1'!R2975</f>
        <v>0</v>
      </c>
      <c r="H1161" s="116">
        <f>+'Ark1'!S2975</f>
        <v>0</v>
      </c>
      <c r="I1161" s="222" t="str">
        <f>+IF(G1161=0,"",'Ark1'!AA2975)</f>
        <v/>
      </c>
      <c r="J1161" s="222" t="str">
        <f>+IF(G1161=0,"",'Ark1'!AB2975)</f>
        <v/>
      </c>
      <c r="K1161" s="114" t="str">
        <f>+IF(G1161=0,"",'Ark1'!U2975)</f>
        <v/>
      </c>
      <c r="L1161" s="222" t="str">
        <f>+IF(G1161=0,"",'Ark1'!W2975)</f>
        <v/>
      </c>
      <c r="M1161" s="222" t="str">
        <f>+IF(G1161=0,"",'Ark1'!X2975)</f>
        <v/>
      </c>
      <c r="N1161" s="114" t="str">
        <f>+IF(G1161=0,"",'Ark1'!Y2975)</f>
        <v/>
      </c>
      <c r="O1161" s="116" t="str">
        <f>+IF(G1161=0,"",'Ark1'!Z2975)</f>
        <v/>
      </c>
      <c r="P1161" s="116" t="str">
        <f t="shared" si="17"/>
        <v/>
      </c>
      <c r="Q1161" s="114" t="str">
        <f>+IF(G1161=0,"",'Ark1'!T2975)</f>
        <v/>
      </c>
      <c r="R1161" s="222" t="str">
        <f>+IF(G1161=0,"",'Ark1'!V2975)</f>
        <v/>
      </c>
      <c r="S1161" s="32"/>
      <c r="T1161" s="35"/>
      <c r="U1161" s="35"/>
      <c r="V1161" s="35"/>
      <c r="W1161" s="35"/>
      <c r="X1161" s="35"/>
    </row>
    <row r="1162" spans="1:24" x14ac:dyDescent="0.5">
      <c r="A1162" s="32"/>
      <c r="B1162" s="297" t="str">
        <f>+IF(E1162=2012,VLOOKUP(D1162,K_navn!$A$2:$C$359,2),"")</f>
        <v/>
      </c>
      <c r="C1162" s="297" t="str">
        <f>+IF(E1162=2012,VLOOKUP(D1162,K_navn!$A$2:$C$359,3),"")</f>
        <v/>
      </c>
      <c r="D1162" s="115">
        <f>+'Ark1'!P2976</f>
        <v>3806</v>
      </c>
      <c r="E1162" s="115">
        <f>+'Ark1'!C2976</f>
        <v>2015</v>
      </c>
      <c r="F1162" s="116" t="str">
        <f>+IF('Ark1'!Q2976=0,"",'Ark1'!Q2976)</f>
        <v/>
      </c>
      <c r="G1162" s="116">
        <f>+'Ark1'!R2976</f>
        <v>0</v>
      </c>
      <c r="H1162" s="116">
        <f>+'Ark1'!S2976</f>
        <v>0</v>
      </c>
      <c r="I1162" s="222" t="str">
        <f>+IF(G1162=0,"",'Ark1'!AA2976)</f>
        <v/>
      </c>
      <c r="J1162" s="222" t="str">
        <f>+IF(G1162=0,"",'Ark1'!AB2976)</f>
        <v/>
      </c>
      <c r="K1162" s="114" t="str">
        <f>+IF(G1162=0,"",'Ark1'!U2976)</f>
        <v/>
      </c>
      <c r="L1162" s="222" t="str">
        <f>+IF(G1162=0,"",'Ark1'!W2976)</f>
        <v/>
      </c>
      <c r="M1162" s="222" t="str">
        <f>+IF(G1162=0,"",'Ark1'!X2976)</f>
        <v/>
      </c>
      <c r="N1162" s="114" t="str">
        <f>+IF(G1162=0,"",'Ark1'!Y2976)</f>
        <v/>
      </c>
      <c r="O1162" s="116" t="str">
        <f>+IF(G1162=0,"",'Ark1'!Z2976)</f>
        <v/>
      </c>
      <c r="P1162" s="116" t="str">
        <f t="shared" si="17"/>
        <v/>
      </c>
      <c r="Q1162" s="114" t="str">
        <f>+IF(G1162=0,"",'Ark1'!T2976)</f>
        <v/>
      </c>
      <c r="R1162" s="222" t="str">
        <f>+IF(G1162=0,"",'Ark1'!V2976)</f>
        <v/>
      </c>
      <c r="S1162" s="32"/>
      <c r="T1162" s="35"/>
      <c r="U1162" s="35"/>
      <c r="V1162" s="35"/>
      <c r="W1162" s="35"/>
      <c r="X1162" s="35"/>
    </row>
    <row r="1163" spans="1:24" x14ac:dyDescent="0.5">
      <c r="A1163" s="32"/>
      <c r="B1163" s="297" t="str">
        <f>+IF(E1163=2012,VLOOKUP(D1163,K_navn!$A$2:$C$359,2),"")</f>
        <v/>
      </c>
      <c r="C1163" s="297" t="str">
        <f>+IF(E1163=2012,VLOOKUP(D1163,K_navn!$A$2:$C$359,3),"")</f>
        <v/>
      </c>
      <c r="D1163" s="115">
        <f>+'Ark1'!P2977</f>
        <v>3806</v>
      </c>
      <c r="E1163" s="115">
        <f>+'Ark1'!C2977</f>
        <v>2016</v>
      </c>
      <c r="F1163" s="116" t="str">
        <f>+IF('Ark1'!Q2977=0,"",'Ark1'!Q2977)</f>
        <v/>
      </c>
      <c r="G1163" s="116">
        <f>+'Ark1'!R2977</f>
        <v>0</v>
      </c>
      <c r="H1163" s="116">
        <f>+'Ark1'!S2977</f>
        <v>0</v>
      </c>
      <c r="I1163" s="222" t="str">
        <f>+IF(G1163=0,"",'Ark1'!AA2977)</f>
        <v/>
      </c>
      <c r="J1163" s="222" t="str">
        <f>+IF(G1163=0,"",'Ark1'!AB2977)</f>
        <v/>
      </c>
      <c r="K1163" s="114" t="str">
        <f>+IF(G1163=0,"",'Ark1'!U2977)</f>
        <v/>
      </c>
      <c r="L1163" s="222" t="str">
        <f>+IF(G1163=0,"",'Ark1'!W2977)</f>
        <v/>
      </c>
      <c r="M1163" s="222" t="str">
        <f>+IF(G1163=0,"",'Ark1'!X2977)</f>
        <v/>
      </c>
      <c r="N1163" s="114" t="str">
        <f>+IF(G1163=0,"",'Ark1'!Y2977)</f>
        <v/>
      </c>
      <c r="O1163" s="116" t="str">
        <f>+IF(G1163=0,"",'Ark1'!Z2977)</f>
        <v/>
      </c>
      <c r="P1163" s="116" t="str">
        <f t="shared" si="17"/>
        <v/>
      </c>
      <c r="Q1163" s="114" t="str">
        <f>+IF(G1163=0,"",'Ark1'!T2977)</f>
        <v/>
      </c>
      <c r="R1163" s="222" t="str">
        <f>+IF(G1163=0,"",'Ark1'!V2977)</f>
        <v/>
      </c>
      <c r="S1163" s="32"/>
      <c r="T1163" s="35"/>
      <c r="U1163" s="35"/>
      <c r="V1163" s="35"/>
      <c r="W1163" s="35"/>
      <c r="X1163" s="35"/>
    </row>
    <row r="1164" spans="1:24" x14ac:dyDescent="0.5">
      <c r="A1164" s="32"/>
      <c r="B1164" s="297" t="str">
        <f>+IF(E1164=2012,VLOOKUP(D1164,K_navn!$A$2:$C$359,2),"")</f>
        <v/>
      </c>
      <c r="C1164" s="297" t="str">
        <f>+IF(E1164=2012,VLOOKUP(D1164,K_navn!$A$2:$C$359,3),"")</f>
        <v/>
      </c>
      <c r="D1164" s="115">
        <f>+'Ark1'!P2978</f>
        <v>3806</v>
      </c>
      <c r="E1164" s="115">
        <f>+'Ark1'!C2978</f>
        <v>2017</v>
      </c>
      <c r="F1164" s="116" t="str">
        <f>+IF('Ark1'!Q2978=0,"",'Ark1'!Q2978)</f>
        <v/>
      </c>
      <c r="G1164" s="116">
        <f>+'Ark1'!R2978</f>
        <v>0</v>
      </c>
      <c r="H1164" s="116">
        <f>+'Ark1'!S2978</f>
        <v>0</v>
      </c>
      <c r="I1164" s="222" t="str">
        <f>+IF(G1164=0,"",'Ark1'!AA2978)</f>
        <v/>
      </c>
      <c r="J1164" s="222" t="str">
        <f>+IF(G1164=0,"",'Ark1'!AB2978)</f>
        <v/>
      </c>
      <c r="K1164" s="114" t="str">
        <f>+IF(G1164=0,"",'Ark1'!U2978)</f>
        <v/>
      </c>
      <c r="L1164" s="222" t="str">
        <f>+IF(G1164=0,"",'Ark1'!W2978)</f>
        <v/>
      </c>
      <c r="M1164" s="222" t="str">
        <f>+IF(G1164=0,"",'Ark1'!X2978)</f>
        <v/>
      </c>
      <c r="N1164" s="114" t="str">
        <f>+IF(G1164=0,"",'Ark1'!Y2978)</f>
        <v/>
      </c>
      <c r="O1164" s="116" t="str">
        <f>+IF(G1164=0,"",'Ark1'!Z2978)</f>
        <v/>
      </c>
      <c r="P1164" s="116" t="str">
        <f t="shared" si="17"/>
        <v/>
      </c>
      <c r="Q1164" s="114" t="str">
        <f>+IF(G1164=0,"",'Ark1'!T2978)</f>
        <v/>
      </c>
      <c r="R1164" s="222" t="str">
        <f>+IF(G1164=0,"",'Ark1'!V2978)</f>
        <v/>
      </c>
      <c r="S1164" s="32"/>
      <c r="T1164" s="35"/>
      <c r="U1164" s="35"/>
      <c r="V1164" s="35"/>
      <c r="W1164" s="35"/>
      <c r="X1164" s="35"/>
    </row>
    <row r="1165" spans="1:24" x14ac:dyDescent="0.5">
      <c r="A1165" s="32"/>
      <c r="B1165" s="297" t="str">
        <f>+IF(E1165=2012,VLOOKUP(D1165,K_navn!$A$2:$C$359,2),"")</f>
        <v/>
      </c>
      <c r="C1165" s="297" t="str">
        <f>+IF(E1165=2012,VLOOKUP(D1165,K_navn!$A$2:$C$359,3),"")</f>
        <v/>
      </c>
      <c r="D1165" s="115">
        <f>+'Ark1'!P2979</f>
        <v>3806</v>
      </c>
      <c r="E1165" s="115">
        <f>+'Ark1'!C2979</f>
        <v>2018</v>
      </c>
      <c r="F1165" s="116" t="str">
        <f>+IF('Ark1'!Q2979=0,"",'Ark1'!Q2979)</f>
        <v/>
      </c>
      <c r="G1165" s="116">
        <f>+'Ark1'!R2979</f>
        <v>0</v>
      </c>
      <c r="H1165" s="116">
        <f>+'Ark1'!S2979</f>
        <v>0</v>
      </c>
      <c r="I1165" s="222" t="str">
        <f>+IF(G1165=0,"",'Ark1'!AA2979)</f>
        <v/>
      </c>
      <c r="J1165" s="222" t="str">
        <f>+IF(G1165=0,"",'Ark1'!AB2979)</f>
        <v/>
      </c>
      <c r="K1165" s="114" t="str">
        <f>+IF(G1165=0,"",'Ark1'!U2979)</f>
        <v/>
      </c>
      <c r="L1165" s="222" t="str">
        <f>+IF(G1165=0,"",'Ark1'!W2979)</f>
        <v/>
      </c>
      <c r="M1165" s="222" t="str">
        <f>+IF(G1165=0,"",'Ark1'!X2979)</f>
        <v/>
      </c>
      <c r="N1165" s="114" t="str">
        <f>+IF(G1165=0,"",'Ark1'!Y2979)</f>
        <v/>
      </c>
      <c r="O1165" s="116" t="str">
        <f>+IF(G1165=0,"",'Ark1'!Z2979)</f>
        <v/>
      </c>
      <c r="P1165" s="116" t="str">
        <f t="shared" si="17"/>
        <v/>
      </c>
      <c r="Q1165" s="114" t="str">
        <f>+IF(G1165=0,"",'Ark1'!T2979)</f>
        <v/>
      </c>
      <c r="R1165" s="222" t="str">
        <f>+IF(G1165=0,"",'Ark1'!V2979)</f>
        <v/>
      </c>
      <c r="S1165" s="32"/>
      <c r="T1165" s="35"/>
      <c r="U1165" s="35"/>
      <c r="V1165" s="35"/>
      <c r="W1165" s="35"/>
      <c r="X1165" s="35"/>
    </row>
    <row r="1166" spans="1:24" x14ac:dyDescent="0.5">
      <c r="A1166" s="32"/>
      <c r="B1166" s="297" t="str">
        <f>+IF(E1166=2012,VLOOKUP(D1166,K_navn!$A$2:$C$359,2),"")</f>
        <v/>
      </c>
      <c r="C1166" s="297" t="str">
        <f>+IF(E1166=2012,VLOOKUP(D1166,K_navn!$A$2:$C$359,3),"")</f>
        <v/>
      </c>
      <c r="D1166" s="115">
        <f>+'Ark1'!P2980</f>
        <v>3806</v>
      </c>
      <c r="E1166" s="115">
        <f>+'Ark1'!C2980</f>
        <v>2019</v>
      </c>
      <c r="F1166" s="116">
        <f>+IF('Ark1'!Q2980=0,"",'Ark1'!Q2980)</f>
        <v>1</v>
      </c>
      <c r="G1166" s="116">
        <f>+'Ark1'!R2980</f>
        <v>97</v>
      </c>
      <c r="H1166" s="116">
        <f>+'Ark1'!S2980</f>
        <v>97</v>
      </c>
      <c r="I1166" s="222">
        <f>+IF(G1166=0,"",'Ark1'!AA2980)</f>
        <v>0.48162859980139022</v>
      </c>
      <c r="J1166" s="222">
        <f>+IF(G1166=0,"",'Ark1'!AB2980)</f>
        <v>0.48454744944403322</v>
      </c>
      <c r="K1166" s="114">
        <f>+IF(G1166=0,"",'Ark1'!U2980)</f>
        <v>61.16494845360824</v>
      </c>
      <c r="L1166" s="222">
        <f>+IF(G1166=0,"",'Ark1'!W2980)</f>
        <v>80.822680412371142</v>
      </c>
      <c r="M1166" s="222">
        <f>+IF(G1166=0,"",'Ark1'!X2980)</f>
        <v>13.995010194393062</v>
      </c>
      <c r="N1166" s="114">
        <f>+IF(G1166=0,"",'Ark1'!Y2980)</f>
        <v>2.3272496593027374</v>
      </c>
      <c r="O1166" s="116">
        <f>+IF(G1166=0,"",'Ark1'!Z2980)</f>
        <v>-43.825285832955309</v>
      </c>
      <c r="P1166" s="116">
        <f t="shared" si="17"/>
        <v>97</v>
      </c>
      <c r="Q1166" s="114">
        <f>+IF(G1166=0,"",'Ark1'!T2980)</f>
        <v>16.381443298969071</v>
      </c>
      <c r="R1166" s="222">
        <f>+IF(G1166=0,"",'Ark1'!V2980)</f>
        <v>87.565200880142058</v>
      </c>
      <c r="S1166" s="32"/>
      <c r="T1166" s="35"/>
      <c r="U1166" s="35"/>
      <c r="V1166" s="35"/>
      <c r="W1166" s="35"/>
      <c r="X1166" s="35"/>
    </row>
    <row r="1167" spans="1:24" x14ac:dyDescent="0.5">
      <c r="A1167" s="32"/>
      <c r="B1167" s="297" t="str">
        <f>+IF(E1167=2012,VLOOKUP(D1167,K_navn!$A$2:$C$359,2),"")</f>
        <v/>
      </c>
      <c r="C1167" s="297" t="str">
        <f>+IF(E1167=2012,VLOOKUP(D1167,K_navn!$A$2:$C$359,3),"")</f>
        <v/>
      </c>
      <c r="D1167" s="115">
        <f>+'Ark1'!P2981</f>
        <v>3806</v>
      </c>
      <c r="E1167" s="115">
        <f>+'Ark1'!C2981</f>
        <v>2020</v>
      </c>
      <c r="F1167" s="116">
        <f>+IF('Ark1'!Q2981=0,"",'Ark1'!Q2981)</f>
        <v>1</v>
      </c>
      <c r="G1167" s="116">
        <f>+'Ark1'!R2981</f>
        <v>155</v>
      </c>
      <c r="H1167" s="116">
        <f>+'Ark1'!S2981</f>
        <v>155</v>
      </c>
      <c r="I1167" s="222">
        <f>+IF(G1167=0,"",'Ark1'!AA2981)</f>
        <v>0.74240827665485198</v>
      </c>
      <c r="J1167" s="222">
        <f>+IF(G1167=0,"",'Ark1'!AB2981)</f>
        <v>0.697915952184884</v>
      </c>
      <c r="K1167" s="114">
        <f>+IF(G1167=0,"",'Ark1'!U2981)</f>
        <v>62.8</v>
      </c>
      <c r="L1167" s="222">
        <f>+IF(G1167=0,"",'Ark1'!W2981)</f>
        <v>77.659354838709646</v>
      </c>
      <c r="M1167" s="222">
        <f>+IF(G1167=0,"",'Ark1'!X2981)</f>
        <v>9.4651747885244379</v>
      </c>
      <c r="N1167" s="114">
        <f>+IF(G1167=0,"",'Ark1'!Y2981)</f>
        <v>1.8609744239112775</v>
      </c>
      <c r="O1167" s="116">
        <f>+IF(G1167=0,"",'Ark1'!Z2981)</f>
        <v>-39.312668776619411</v>
      </c>
      <c r="P1167" s="116">
        <f t="shared" si="17"/>
        <v>155</v>
      </c>
      <c r="Q1167" s="114">
        <f>+IF(G1167=0,"",'Ark1'!T2981)</f>
        <v>16.845161290322579</v>
      </c>
      <c r="R1167" s="222">
        <f>+IF(G1167=0,"",'Ark1'!V2981)</f>
        <v>84.13797924020551</v>
      </c>
      <c r="S1167" s="32"/>
      <c r="T1167" s="35"/>
      <c r="U1167" s="35"/>
      <c r="V1167" s="35"/>
      <c r="W1167" s="35"/>
      <c r="X1167" s="35"/>
    </row>
    <row r="1168" spans="1:24" x14ac:dyDescent="0.5">
      <c r="A1168" s="32"/>
      <c r="B1168" s="297" t="str">
        <f>+IF(E1168=2012,VLOOKUP(D1168,K_navn!$A$2:$C$359,2),"")</f>
        <v/>
      </c>
      <c r="C1168" s="297" t="str">
        <f>+IF(E1168=2012,VLOOKUP(D1168,K_navn!$A$2:$C$359,3),"")</f>
        <v/>
      </c>
      <c r="D1168" s="115">
        <f>+'Ark1'!P2982</f>
        <v>3806</v>
      </c>
      <c r="E1168" s="115">
        <f>+'Ark1'!C2982</f>
        <v>2021</v>
      </c>
      <c r="F1168" s="116">
        <f>+IF('Ark1'!Q2982=0,"",'Ark1'!Q2982)</f>
        <v>1</v>
      </c>
      <c r="G1168" s="116">
        <f>+'Ark1'!R2982</f>
        <v>280</v>
      </c>
      <c r="H1168" s="116">
        <f>+'Ark1'!S2982</f>
        <v>280</v>
      </c>
      <c r="I1168" s="222">
        <f>+IF(G1168=0,"",'Ark1'!AA2982)</f>
        <v>1.0649627263045796</v>
      </c>
      <c r="J1168" s="222">
        <f>+IF(G1168=0,"",'Ark1'!AB2982)</f>
        <v>1.0572884051574039</v>
      </c>
      <c r="K1168" s="114">
        <f>+IF(G1168=0,"",'Ark1'!U2982)</f>
        <v>62.125</v>
      </c>
      <c r="L1168" s="222">
        <f>+IF(G1168=0,"",'Ark1'!W2982)</f>
        <v>84.241178571428506</v>
      </c>
      <c r="M1168" s="222">
        <f>+IF(G1168=0,"",'Ark1'!X2982)</f>
        <v>11.121091241271689</v>
      </c>
      <c r="N1168" s="114">
        <f>+IF(G1168=0,"",'Ark1'!Y2982)</f>
        <v>1.7814771158467675</v>
      </c>
      <c r="O1168" s="116">
        <f>+IF(G1168=0,"",'Ark1'!Z2982)</f>
        <v>-37.739293424208824</v>
      </c>
      <c r="P1168" s="116">
        <f t="shared" si="17"/>
        <v>280</v>
      </c>
      <c r="Q1168" s="114">
        <f>+IF(G1168=0,"",'Ark1'!T2982)</f>
        <v>16.817857142857147</v>
      </c>
      <c r="R1168" s="222">
        <f>+IF(G1168=0,"",'Ark1'!V2982)</f>
        <v>91.268882525924781</v>
      </c>
      <c r="S1168" s="32"/>
      <c r="T1168" s="35"/>
      <c r="U1168" s="35"/>
      <c r="V1168" s="35"/>
      <c r="W1168" s="35"/>
      <c r="X1168" s="35"/>
    </row>
    <row r="1169" spans="1:24" x14ac:dyDescent="0.5">
      <c r="A1169" s="32"/>
      <c r="B1169" s="297" t="str">
        <f>+IF(E1169=2012,VLOOKUP(D1169,K_navn!$A$2:$C$359,2),"")</f>
        <v/>
      </c>
      <c r="C1169" s="297" t="str">
        <f>+IF(E1169=2012,VLOOKUP(D1169,K_navn!$A$2:$C$359,3),"")</f>
        <v/>
      </c>
      <c r="D1169" s="115">
        <f>+'Ark1'!P2983</f>
        <v>3806</v>
      </c>
      <c r="E1169" s="115">
        <f>+'Ark1'!C2983</f>
        <v>2022</v>
      </c>
      <c r="F1169" s="116">
        <f>+IF('Ark1'!Q2983=0,"",'Ark1'!Q2983)</f>
        <v>2</v>
      </c>
      <c r="G1169" s="116">
        <f>+'Ark1'!R2983</f>
        <v>452</v>
      </c>
      <c r="H1169" s="116">
        <f>+'Ark1'!S2983</f>
        <v>452</v>
      </c>
      <c r="I1169" s="222">
        <f>+IF(G1169=0,"",'Ark1'!AA2983)</f>
        <v>1.5691720187467453</v>
      </c>
      <c r="J1169" s="222">
        <f>+IF(G1169=0,"",'Ark1'!AB2983)</f>
        <v>1.6799555840848976</v>
      </c>
      <c r="K1169" s="114">
        <f>+IF(G1169=0,"",'Ark1'!U2983)</f>
        <v>61.030973451327426</v>
      </c>
      <c r="L1169" s="222">
        <f>+IF(G1169=0,"",'Ark1'!W2983)</f>
        <v>91.812831858407051</v>
      </c>
      <c r="M1169" s="222">
        <f>+IF(G1169=0,"",'Ark1'!X2983)</f>
        <v>11.064075803993388</v>
      </c>
      <c r="N1169" s="114">
        <f>+IF(G1169=0,"",'Ark1'!Y2983)</f>
        <v>2.1989369775310843</v>
      </c>
      <c r="O1169" s="116">
        <f>+IF(G1169=0,"",'Ark1'!Z2983)</f>
        <v>-20.882251834374877</v>
      </c>
      <c r="P1169" s="116">
        <f t="shared" si="17"/>
        <v>226</v>
      </c>
      <c r="Q1169" s="114">
        <f>+IF(G1169=0,"",'Ark1'!T2983)</f>
        <v>16.422566371681413</v>
      </c>
      <c r="R1169" s="222">
        <f>+IF(G1169=0,"",'Ark1'!V2983)</f>
        <v>99.472190529151845</v>
      </c>
      <c r="S1169" s="32"/>
      <c r="T1169" s="35"/>
      <c r="U1169" s="35"/>
      <c r="V1169" s="35"/>
      <c r="W1169" s="35"/>
      <c r="X1169" s="35"/>
    </row>
    <row r="1170" spans="1:24" x14ac:dyDescent="0.5">
      <c r="A1170" s="32"/>
      <c r="B1170" s="297" t="str">
        <f>+IF(E1170=2012,VLOOKUP(D1170,K_navn!$A$2:$C$359,2),"")</f>
        <v>Skien</v>
      </c>
      <c r="C1170" s="297" t="str">
        <f>+IF(E1170=2012,VLOOKUP(D1170,K_navn!$A$2:$C$359,3),"")</f>
        <v>Vestfold/ Telemark</v>
      </c>
      <c r="D1170" s="115">
        <f>+'Ark1'!P2984</f>
        <v>3807</v>
      </c>
      <c r="E1170" s="115">
        <f>+'Ark1'!C2984</f>
        <v>2012</v>
      </c>
      <c r="F1170" s="116" t="str">
        <f>+IF('Ark1'!Q2984=0,"",'Ark1'!Q2984)</f>
        <v/>
      </c>
      <c r="G1170" s="116">
        <f>+'Ark1'!R2984</f>
        <v>0</v>
      </c>
      <c r="H1170" s="116">
        <f>+'Ark1'!S2984</f>
        <v>0</v>
      </c>
      <c r="I1170" s="222" t="str">
        <f>+IF(G1170=0,"",'Ark1'!AA2984)</f>
        <v/>
      </c>
      <c r="J1170" s="222" t="str">
        <f>+IF(G1170=0,"",'Ark1'!AB2984)</f>
        <v/>
      </c>
      <c r="K1170" s="114" t="str">
        <f>+IF(G1170=0,"",'Ark1'!U2984)</f>
        <v/>
      </c>
      <c r="L1170" s="222" t="str">
        <f>+IF(G1170=0,"",'Ark1'!W2984)</f>
        <v/>
      </c>
      <c r="M1170" s="222" t="str">
        <f>+IF(G1170=0,"",'Ark1'!X2984)</f>
        <v/>
      </c>
      <c r="N1170" s="114" t="str">
        <f>+IF(G1170=0,"",'Ark1'!Y2984)</f>
        <v/>
      </c>
      <c r="O1170" s="116" t="str">
        <f>+IF(G1170=0,"",'Ark1'!Z2984)</f>
        <v/>
      </c>
      <c r="P1170" s="116" t="str">
        <f t="shared" si="17"/>
        <v/>
      </c>
      <c r="Q1170" s="114" t="str">
        <f>+IF(G1170=0,"",'Ark1'!T2984)</f>
        <v/>
      </c>
      <c r="R1170" s="222" t="str">
        <f>+IF(G1170=0,"",'Ark1'!V2984)</f>
        <v/>
      </c>
      <c r="S1170" s="32"/>
      <c r="T1170" s="35"/>
      <c r="U1170" s="35"/>
      <c r="V1170" s="35"/>
      <c r="W1170" s="35"/>
      <c r="X1170" s="35"/>
    </row>
    <row r="1171" spans="1:24" x14ac:dyDescent="0.5">
      <c r="A1171" s="32"/>
      <c r="B1171" s="297" t="str">
        <f>+IF(E1171=2012,VLOOKUP(D1171,K_navn!$A$2:$C$359,2),"")</f>
        <v/>
      </c>
      <c r="C1171" s="297" t="str">
        <f>+IF(E1171=2012,VLOOKUP(D1171,K_navn!$A$2:$C$359,3),"")</f>
        <v/>
      </c>
      <c r="D1171" s="115">
        <f>+'Ark1'!P2985</f>
        <v>3807</v>
      </c>
      <c r="E1171" s="115">
        <f>+'Ark1'!C2985</f>
        <v>2013</v>
      </c>
      <c r="F1171" s="116" t="str">
        <f>+IF('Ark1'!Q2985=0,"",'Ark1'!Q2985)</f>
        <v/>
      </c>
      <c r="G1171" s="116">
        <f>+'Ark1'!R2985</f>
        <v>0</v>
      </c>
      <c r="H1171" s="116">
        <f>+'Ark1'!S2985</f>
        <v>0</v>
      </c>
      <c r="I1171" s="222" t="str">
        <f>+IF(G1171=0,"",'Ark1'!AA2985)</f>
        <v/>
      </c>
      <c r="J1171" s="222" t="str">
        <f>+IF(G1171=0,"",'Ark1'!AB2985)</f>
        <v/>
      </c>
      <c r="K1171" s="114" t="str">
        <f>+IF(G1171=0,"",'Ark1'!U2985)</f>
        <v/>
      </c>
      <c r="L1171" s="222" t="str">
        <f>+IF(G1171=0,"",'Ark1'!W2985)</f>
        <v/>
      </c>
      <c r="M1171" s="222" t="str">
        <f>+IF(G1171=0,"",'Ark1'!X2985)</f>
        <v/>
      </c>
      <c r="N1171" s="114" t="str">
        <f>+IF(G1171=0,"",'Ark1'!Y2985)</f>
        <v/>
      </c>
      <c r="O1171" s="116" t="str">
        <f>+IF(G1171=0,"",'Ark1'!Z2985)</f>
        <v/>
      </c>
      <c r="P1171" s="116" t="str">
        <f t="shared" si="17"/>
        <v/>
      </c>
      <c r="Q1171" s="114" t="str">
        <f>+IF(G1171=0,"",'Ark1'!T2985)</f>
        <v/>
      </c>
      <c r="R1171" s="222" t="str">
        <f>+IF(G1171=0,"",'Ark1'!V2985)</f>
        <v/>
      </c>
      <c r="S1171" s="32"/>
      <c r="T1171" s="35"/>
      <c r="U1171" s="35"/>
      <c r="V1171" s="35"/>
      <c r="W1171" s="35"/>
      <c r="X1171" s="35"/>
    </row>
    <row r="1172" spans="1:24" x14ac:dyDescent="0.5">
      <c r="A1172" s="32"/>
      <c r="B1172" s="297" t="str">
        <f>+IF(E1172=2012,VLOOKUP(D1172,K_navn!$A$2:$C$359,2),"")</f>
        <v/>
      </c>
      <c r="C1172" s="297" t="str">
        <f>+IF(E1172=2012,VLOOKUP(D1172,K_navn!$A$2:$C$359,3),"")</f>
        <v/>
      </c>
      <c r="D1172" s="115">
        <f>+'Ark1'!P2986</f>
        <v>3807</v>
      </c>
      <c r="E1172" s="115">
        <f>+'Ark1'!C2986</f>
        <v>2014</v>
      </c>
      <c r="F1172" s="116" t="str">
        <f>+IF('Ark1'!Q2986=0,"",'Ark1'!Q2986)</f>
        <v/>
      </c>
      <c r="G1172" s="116">
        <f>+'Ark1'!R2986</f>
        <v>0</v>
      </c>
      <c r="H1172" s="116">
        <f>+'Ark1'!S2986</f>
        <v>0</v>
      </c>
      <c r="I1172" s="222" t="str">
        <f>+IF(G1172=0,"",'Ark1'!AA2986)</f>
        <v/>
      </c>
      <c r="J1172" s="222" t="str">
        <f>+IF(G1172=0,"",'Ark1'!AB2986)</f>
        <v/>
      </c>
      <c r="K1172" s="114" t="str">
        <f>+IF(G1172=0,"",'Ark1'!U2986)</f>
        <v/>
      </c>
      <c r="L1172" s="222" t="str">
        <f>+IF(G1172=0,"",'Ark1'!W2986)</f>
        <v/>
      </c>
      <c r="M1172" s="222" t="str">
        <f>+IF(G1172=0,"",'Ark1'!X2986)</f>
        <v/>
      </c>
      <c r="N1172" s="114" t="str">
        <f>+IF(G1172=0,"",'Ark1'!Y2986)</f>
        <v/>
      </c>
      <c r="O1172" s="116" t="str">
        <f>+IF(G1172=0,"",'Ark1'!Z2986)</f>
        <v/>
      </c>
      <c r="P1172" s="116" t="str">
        <f t="shared" si="17"/>
        <v/>
      </c>
      <c r="Q1172" s="114" t="str">
        <f>+IF(G1172=0,"",'Ark1'!T2986)</f>
        <v/>
      </c>
      <c r="R1172" s="222" t="str">
        <f>+IF(G1172=0,"",'Ark1'!V2986)</f>
        <v/>
      </c>
      <c r="S1172" s="32"/>
      <c r="T1172" s="35"/>
      <c r="U1172" s="35"/>
      <c r="V1172" s="35"/>
      <c r="W1172" s="35"/>
      <c r="X1172" s="35"/>
    </row>
    <row r="1173" spans="1:24" x14ac:dyDescent="0.5">
      <c r="A1173" s="32"/>
      <c r="B1173" s="297" t="str">
        <f>+IF(E1173=2012,VLOOKUP(D1173,K_navn!$A$2:$C$359,2),"")</f>
        <v/>
      </c>
      <c r="C1173" s="297" t="str">
        <f>+IF(E1173=2012,VLOOKUP(D1173,K_navn!$A$2:$C$359,3),"")</f>
        <v/>
      </c>
      <c r="D1173" s="115">
        <f>+'Ark1'!P2987</f>
        <v>3807</v>
      </c>
      <c r="E1173" s="115">
        <f>+'Ark1'!C2987</f>
        <v>2015</v>
      </c>
      <c r="F1173" s="116" t="str">
        <f>+IF('Ark1'!Q2987=0,"",'Ark1'!Q2987)</f>
        <v/>
      </c>
      <c r="G1173" s="116">
        <f>+'Ark1'!R2987</f>
        <v>0</v>
      </c>
      <c r="H1173" s="116">
        <f>+'Ark1'!S2987</f>
        <v>0</v>
      </c>
      <c r="I1173" s="222" t="str">
        <f>+IF(G1173=0,"",'Ark1'!AA2987)</f>
        <v/>
      </c>
      <c r="J1173" s="222" t="str">
        <f>+IF(G1173=0,"",'Ark1'!AB2987)</f>
        <v/>
      </c>
      <c r="K1173" s="114" t="str">
        <f>+IF(G1173=0,"",'Ark1'!U2987)</f>
        <v/>
      </c>
      <c r="L1173" s="222" t="str">
        <f>+IF(G1173=0,"",'Ark1'!W2987)</f>
        <v/>
      </c>
      <c r="M1173" s="222" t="str">
        <f>+IF(G1173=0,"",'Ark1'!X2987)</f>
        <v/>
      </c>
      <c r="N1173" s="114" t="str">
        <f>+IF(G1173=0,"",'Ark1'!Y2987)</f>
        <v/>
      </c>
      <c r="O1173" s="116" t="str">
        <f>+IF(G1173=0,"",'Ark1'!Z2987)</f>
        <v/>
      </c>
      <c r="P1173" s="116" t="str">
        <f t="shared" si="17"/>
        <v/>
      </c>
      <c r="Q1173" s="114" t="str">
        <f>+IF(G1173=0,"",'Ark1'!T2987)</f>
        <v/>
      </c>
      <c r="R1173" s="222" t="str">
        <f>+IF(G1173=0,"",'Ark1'!V2987)</f>
        <v/>
      </c>
      <c r="S1173" s="32"/>
      <c r="T1173" s="35"/>
      <c r="U1173" s="35"/>
      <c r="V1173" s="35"/>
      <c r="W1173" s="35"/>
      <c r="X1173" s="35"/>
    </row>
    <row r="1174" spans="1:24" x14ac:dyDescent="0.5">
      <c r="A1174" s="32"/>
      <c r="B1174" s="297" t="str">
        <f>+IF(E1174=2012,VLOOKUP(D1174,K_navn!$A$2:$C$359,2),"")</f>
        <v/>
      </c>
      <c r="C1174" s="297" t="str">
        <f>+IF(E1174=2012,VLOOKUP(D1174,K_navn!$A$2:$C$359,3),"")</f>
        <v/>
      </c>
      <c r="D1174" s="115">
        <f>+'Ark1'!P2988</f>
        <v>3807</v>
      </c>
      <c r="E1174" s="115">
        <f>+'Ark1'!C2988</f>
        <v>2016</v>
      </c>
      <c r="F1174" s="116" t="str">
        <f>+IF('Ark1'!Q2988=0,"",'Ark1'!Q2988)</f>
        <v/>
      </c>
      <c r="G1174" s="116">
        <f>+'Ark1'!R2988</f>
        <v>0</v>
      </c>
      <c r="H1174" s="116">
        <f>+'Ark1'!S2988</f>
        <v>0</v>
      </c>
      <c r="I1174" s="222" t="str">
        <f>+IF(G1174=0,"",'Ark1'!AA2988)</f>
        <v/>
      </c>
      <c r="J1174" s="222" t="str">
        <f>+IF(G1174=0,"",'Ark1'!AB2988)</f>
        <v/>
      </c>
      <c r="K1174" s="114" t="str">
        <f>+IF(G1174=0,"",'Ark1'!U2988)</f>
        <v/>
      </c>
      <c r="L1174" s="222" t="str">
        <f>+IF(G1174=0,"",'Ark1'!W2988)</f>
        <v/>
      </c>
      <c r="M1174" s="222" t="str">
        <f>+IF(G1174=0,"",'Ark1'!X2988)</f>
        <v/>
      </c>
      <c r="N1174" s="114" t="str">
        <f>+IF(G1174=0,"",'Ark1'!Y2988)</f>
        <v/>
      </c>
      <c r="O1174" s="116" t="str">
        <f>+IF(G1174=0,"",'Ark1'!Z2988)</f>
        <v/>
      </c>
      <c r="P1174" s="116" t="str">
        <f t="shared" si="17"/>
        <v/>
      </c>
      <c r="Q1174" s="114" t="str">
        <f>+IF(G1174=0,"",'Ark1'!T2988)</f>
        <v/>
      </c>
      <c r="R1174" s="222" t="str">
        <f>+IF(G1174=0,"",'Ark1'!V2988)</f>
        <v/>
      </c>
      <c r="S1174" s="32"/>
      <c r="T1174" s="35"/>
      <c r="U1174" s="35"/>
      <c r="V1174" s="35"/>
      <c r="W1174" s="35"/>
      <c r="X1174" s="35"/>
    </row>
    <row r="1175" spans="1:24" x14ac:dyDescent="0.5">
      <c r="A1175" s="32"/>
      <c r="B1175" s="297" t="str">
        <f>+IF(E1175=2012,VLOOKUP(D1175,K_navn!$A$2:$C$359,2),"")</f>
        <v/>
      </c>
      <c r="C1175" s="297" t="str">
        <f>+IF(E1175=2012,VLOOKUP(D1175,K_navn!$A$2:$C$359,3),"")</f>
        <v/>
      </c>
      <c r="D1175" s="115">
        <f>+'Ark1'!P2989</f>
        <v>3807</v>
      </c>
      <c r="E1175" s="115">
        <f>+'Ark1'!C2989</f>
        <v>2017</v>
      </c>
      <c r="F1175" s="116" t="str">
        <f>+IF('Ark1'!Q2989=0,"",'Ark1'!Q2989)</f>
        <v/>
      </c>
      <c r="G1175" s="116">
        <f>+'Ark1'!R2989</f>
        <v>0</v>
      </c>
      <c r="H1175" s="116">
        <f>+'Ark1'!S2989</f>
        <v>0</v>
      </c>
      <c r="I1175" s="222" t="str">
        <f>+IF(G1175=0,"",'Ark1'!AA2989)</f>
        <v/>
      </c>
      <c r="J1175" s="222" t="str">
        <f>+IF(G1175=0,"",'Ark1'!AB2989)</f>
        <v/>
      </c>
      <c r="K1175" s="114" t="str">
        <f>+IF(G1175=0,"",'Ark1'!U2989)</f>
        <v/>
      </c>
      <c r="L1175" s="222" t="str">
        <f>+IF(G1175=0,"",'Ark1'!W2989)</f>
        <v/>
      </c>
      <c r="M1175" s="222" t="str">
        <f>+IF(G1175=0,"",'Ark1'!X2989)</f>
        <v/>
      </c>
      <c r="N1175" s="114" t="str">
        <f>+IF(G1175=0,"",'Ark1'!Y2989)</f>
        <v/>
      </c>
      <c r="O1175" s="116" t="str">
        <f>+IF(G1175=0,"",'Ark1'!Z2989)</f>
        <v/>
      </c>
      <c r="P1175" s="116" t="str">
        <f t="shared" si="17"/>
        <v/>
      </c>
      <c r="Q1175" s="114" t="str">
        <f>+IF(G1175=0,"",'Ark1'!T2989)</f>
        <v/>
      </c>
      <c r="R1175" s="222" t="str">
        <f>+IF(G1175=0,"",'Ark1'!V2989)</f>
        <v/>
      </c>
      <c r="S1175" s="32"/>
      <c r="T1175" s="35"/>
      <c r="U1175" s="35"/>
      <c r="V1175" s="35"/>
      <c r="W1175" s="35"/>
      <c r="X1175" s="35"/>
    </row>
    <row r="1176" spans="1:24" x14ac:dyDescent="0.5">
      <c r="A1176" s="32"/>
      <c r="B1176" s="297" t="str">
        <f>+IF(E1176=2012,VLOOKUP(D1176,K_navn!$A$2:$C$359,2),"")</f>
        <v/>
      </c>
      <c r="C1176" s="297" t="str">
        <f>+IF(E1176=2012,VLOOKUP(D1176,K_navn!$A$2:$C$359,3),"")</f>
        <v/>
      </c>
      <c r="D1176" s="115">
        <f>+'Ark1'!P2990</f>
        <v>3807</v>
      </c>
      <c r="E1176" s="115">
        <f>+'Ark1'!C2990</f>
        <v>2018</v>
      </c>
      <c r="F1176" s="116" t="str">
        <f>+IF('Ark1'!Q2990=0,"",'Ark1'!Q2990)</f>
        <v/>
      </c>
      <c r="G1176" s="116">
        <f>+'Ark1'!R2990</f>
        <v>0</v>
      </c>
      <c r="H1176" s="116">
        <f>+'Ark1'!S2990</f>
        <v>0</v>
      </c>
      <c r="I1176" s="222" t="str">
        <f>+IF(G1176=0,"",'Ark1'!AA2990)</f>
        <v/>
      </c>
      <c r="J1176" s="222" t="str">
        <f>+IF(G1176=0,"",'Ark1'!AB2990)</f>
        <v/>
      </c>
      <c r="K1176" s="114" t="str">
        <f>+IF(G1176=0,"",'Ark1'!U2990)</f>
        <v/>
      </c>
      <c r="L1176" s="222" t="str">
        <f>+IF(G1176=0,"",'Ark1'!W2990)</f>
        <v/>
      </c>
      <c r="M1176" s="222" t="str">
        <f>+IF(G1176=0,"",'Ark1'!X2990)</f>
        <v/>
      </c>
      <c r="N1176" s="114" t="str">
        <f>+IF(G1176=0,"",'Ark1'!Y2990)</f>
        <v/>
      </c>
      <c r="O1176" s="116" t="str">
        <f>+IF(G1176=0,"",'Ark1'!Z2990)</f>
        <v/>
      </c>
      <c r="P1176" s="116" t="str">
        <f t="shared" si="17"/>
        <v/>
      </c>
      <c r="Q1176" s="114" t="str">
        <f>+IF(G1176=0,"",'Ark1'!T2990)</f>
        <v/>
      </c>
      <c r="R1176" s="222" t="str">
        <f>+IF(G1176=0,"",'Ark1'!V2990)</f>
        <v/>
      </c>
      <c r="S1176" s="32"/>
      <c r="T1176" s="35"/>
      <c r="U1176" s="35"/>
      <c r="V1176" s="35"/>
      <c r="W1176" s="35"/>
      <c r="X1176" s="35"/>
    </row>
    <row r="1177" spans="1:24" x14ac:dyDescent="0.5">
      <c r="A1177" s="32"/>
      <c r="B1177" s="297" t="str">
        <f>+IF(E1177=2012,VLOOKUP(D1177,K_navn!$A$2:$C$359,2),"")</f>
        <v/>
      </c>
      <c r="C1177" s="297" t="str">
        <f>+IF(E1177=2012,VLOOKUP(D1177,K_navn!$A$2:$C$359,3),"")</f>
        <v/>
      </c>
      <c r="D1177" s="115">
        <f>+'Ark1'!P2991</f>
        <v>3807</v>
      </c>
      <c r="E1177" s="115">
        <f>+'Ark1'!C2991</f>
        <v>2019</v>
      </c>
      <c r="F1177" s="116" t="str">
        <f>+IF('Ark1'!Q2991=0,"",'Ark1'!Q2991)</f>
        <v/>
      </c>
      <c r="G1177" s="116">
        <f>+'Ark1'!R2991</f>
        <v>0</v>
      </c>
      <c r="H1177" s="116">
        <f>+'Ark1'!S2991</f>
        <v>0</v>
      </c>
      <c r="I1177" s="222" t="str">
        <f>+IF(G1177=0,"",'Ark1'!AA2991)</f>
        <v/>
      </c>
      <c r="J1177" s="222" t="str">
        <f>+IF(G1177=0,"",'Ark1'!AB2991)</f>
        <v/>
      </c>
      <c r="K1177" s="114" t="str">
        <f>+IF(G1177=0,"",'Ark1'!U2991)</f>
        <v/>
      </c>
      <c r="L1177" s="222" t="str">
        <f>+IF(G1177=0,"",'Ark1'!W2991)</f>
        <v/>
      </c>
      <c r="M1177" s="222" t="str">
        <f>+IF(G1177=0,"",'Ark1'!X2991)</f>
        <v/>
      </c>
      <c r="N1177" s="114" t="str">
        <f>+IF(G1177=0,"",'Ark1'!Y2991)</f>
        <v/>
      </c>
      <c r="O1177" s="116" t="str">
        <f>+IF(G1177=0,"",'Ark1'!Z2991)</f>
        <v/>
      </c>
      <c r="P1177" s="116" t="str">
        <f t="shared" si="17"/>
        <v/>
      </c>
      <c r="Q1177" s="114" t="str">
        <f>+IF(G1177=0,"",'Ark1'!T2991)</f>
        <v/>
      </c>
      <c r="R1177" s="222" t="str">
        <f>+IF(G1177=0,"",'Ark1'!V2991)</f>
        <v/>
      </c>
      <c r="S1177" s="32"/>
      <c r="T1177" s="35"/>
      <c r="U1177" s="35"/>
      <c r="V1177" s="35"/>
      <c r="W1177" s="35"/>
      <c r="X1177" s="35"/>
    </row>
    <row r="1178" spans="1:24" x14ac:dyDescent="0.5">
      <c r="A1178" s="32"/>
      <c r="B1178" s="297" t="str">
        <f>+IF(E1178=2012,VLOOKUP(D1178,K_navn!$A$2:$C$359,2),"")</f>
        <v/>
      </c>
      <c r="C1178" s="297" t="str">
        <f>+IF(E1178=2012,VLOOKUP(D1178,K_navn!$A$2:$C$359,3),"")</f>
        <v/>
      </c>
      <c r="D1178" s="115">
        <f>+'Ark1'!P2992</f>
        <v>3807</v>
      </c>
      <c r="E1178" s="115">
        <f>+'Ark1'!C2992</f>
        <v>2020</v>
      </c>
      <c r="F1178" s="116" t="str">
        <f>+IF('Ark1'!Q2992=0,"",'Ark1'!Q2992)</f>
        <v/>
      </c>
      <c r="G1178" s="116">
        <f>+'Ark1'!R2992</f>
        <v>0</v>
      </c>
      <c r="H1178" s="116">
        <f>+'Ark1'!S2992</f>
        <v>0</v>
      </c>
      <c r="I1178" s="222" t="str">
        <f>+IF(G1178=0,"",'Ark1'!AA2992)</f>
        <v/>
      </c>
      <c r="J1178" s="222" t="str">
        <f>+IF(G1178=0,"",'Ark1'!AB2992)</f>
        <v/>
      </c>
      <c r="K1178" s="114" t="str">
        <f>+IF(G1178=0,"",'Ark1'!U2992)</f>
        <v/>
      </c>
      <c r="L1178" s="222" t="str">
        <f>+IF(G1178=0,"",'Ark1'!W2992)</f>
        <v/>
      </c>
      <c r="M1178" s="222" t="str">
        <f>+IF(G1178=0,"",'Ark1'!X2992)</f>
        <v/>
      </c>
      <c r="N1178" s="114" t="str">
        <f>+IF(G1178=0,"",'Ark1'!Y2992)</f>
        <v/>
      </c>
      <c r="O1178" s="116" t="str">
        <f>+IF(G1178=0,"",'Ark1'!Z2992)</f>
        <v/>
      </c>
      <c r="P1178" s="116" t="str">
        <f t="shared" si="17"/>
        <v/>
      </c>
      <c r="Q1178" s="114" t="str">
        <f>+IF(G1178=0,"",'Ark1'!T2992)</f>
        <v/>
      </c>
      <c r="R1178" s="222" t="str">
        <f>+IF(G1178=0,"",'Ark1'!V2992)</f>
        <v/>
      </c>
      <c r="S1178" s="32"/>
      <c r="T1178" s="35"/>
      <c r="U1178" s="35"/>
      <c r="V1178" s="35"/>
      <c r="W1178" s="35"/>
      <c r="X1178" s="35"/>
    </row>
    <row r="1179" spans="1:24" x14ac:dyDescent="0.5">
      <c r="A1179" s="32"/>
      <c r="B1179" s="297" t="str">
        <f>+IF(E1179=2012,VLOOKUP(D1179,K_navn!$A$2:$C$359,2),"")</f>
        <v/>
      </c>
      <c r="C1179" s="297" t="str">
        <f>+IF(E1179=2012,VLOOKUP(D1179,K_navn!$A$2:$C$359,3),"")</f>
        <v/>
      </c>
      <c r="D1179" s="115">
        <f>+'Ark1'!P2993</f>
        <v>3807</v>
      </c>
      <c r="E1179" s="115">
        <f>+'Ark1'!C2993</f>
        <v>2021</v>
      </c>
      <c r="F1179" s="116" t="str">
        <f>+IF('Ark1'!Q2993=0,"",'Ark1'!Q2993)</f>
        <v/>
      </c>
      <c r="G1179" s="116">
        <f>+'Ark1'!R2993</f>
        <v>0</v>
      </c>
      <c r="H1179" s="116">
        <f>+'Ark1'!S2993</f>
        <v>0</v>
      </c>
      <c r="I1179" s="222" t="str">
        <f>+IF(G1179=0,"",'Ark1'!AA2993)</f>
        <v/>
      </c>
      <c r="J1179" s="222" t="str">
        <f>+IF(G1179=0,"",'Ark1'!AB2993)</f>
        <v/>
      </c>
      <c r="K1179" s="114" t="str">
        <f>+IF(G1179=0,"",'Ark1'!U2993)</f>
        <v/>
      </c>
      <c r="L1179" s="222" t="str">
        <f>+IF(G1179=0,"",'Ark1'!W2993)</f>
        <v/>
      </c>
      <c r="M1179" s="222" t="str">
        <f>+IF(G1179=0,"",'Ark1'!X2993)</f>
        <v/>
      </c>
      <c r="N1179" s="114" t="str">
        <f>+IF(G1179=0,"",'Ark1'!Y2993)</f>
        <v/>
      </c>
      <c r="O1179" s="116" t="str">
        <f>+IF(G1179=0,"",'Ark1'!Z2993)</f>
        <v/>
      </c>
      <c r="P1179" s="116" t="str">
        <f t="shared" ref="P1179:P1242" si="18">+IF(G1179=0,"",H1179/F1179)</f>
        <v/>
      </c>
      <c r="Q1179" s="114" t="str">
        <f>+IF(G1179=0,"",'Ark1'!T2993)</f>
        <v/>
      </c>
      <c r="R1179" s="222" t="str">
        <f>+IF(G1179=0,"",'Ark1'!V2993)</f>
        <v/>
      </c>
      <c r="S1179" s="32"/>
      <c r="T1179" s="35"/>
      <c r="U1179" s="35"/>
      <c r="V1179" s="35"/>
      <c r="W1179" s="35"/>
      <c r="X1179" s="35"/>
    </row>
    <row r="1180" spans="1:24" x14ac:dyDescent="0.5">
      <c r="A1180" s="32"/>
      <c r="B1180" s="297" t="str">
        <f>+IF(E1180=2012,VLOOKUP(D1180,K_navn!$A$2:$C$359,2),"")</f>
        <v/>
      </c>
      <c r="C1180" s="297" t="str">
        <f>+IF(E1180=2012,VLOOKUP(D1180,K_navn!$A$2:$C$359,3),"")</f>
        <v/>
      </c>
      <c r="D1180" s="115">
        <f>+'Ark1'!P2994</f>
        <v>3807</v>
      </c>
      <c r="E1180" s="115">
        <f>+'Ark1'!C2994</f>
        <v>2022</v>
      </c>
      <c r="F1180" s="116" t="str">
        <f>+IF('Ark1'!Q2994=0,"",'Ark1'!Q2994)</f>
        <v/>
      </c>
      <c r="G1180" s="116">
        <f>+'Ark1'!R2994</f>
        <v>0</v>
      </c>
      <c r="H1180" s="116">
        <f>+'Ark1'!S2994</f>
        <v>0</v>
      </c>
      <c r="I1180" s="222" t="str">
        <f>+IF(G1180=0,"",'Ark1'!AA2994)</f>
        <v/>
      </c>
      <c r="J1180" s="222" t="str">
        <f>+IF(G1180=0,"",'Ark1'!AB2994)</f>
        <v/>
      </c>
      <c r="K1180" s="114" t="str">
        <f>+IF(G1180=0,"",'Ark1'!U2994)</f>
        <v/>
      </c>
      <c r="L1180" s="222" t="str">
        <f>+IF(G1180=0,"",'Ark1'!W2994)</f>
        <v/>
      </c>
      <c r="M1180" s="222" t="str">
        <f>+IF(G1180=0,"",'Ark1'!X2994)</f>
        <v/>
      </c>
      <c r="N1180" s="114" t="str">
        <f>+IF(G1180=0,"",'Ark1'!Y2994)</f>
        <v/>
      </c>
      <c r="O1180" s="116" t="str">
        <f>+IF(G1180=0,"",'Ark1'!Z2994)</f>
        <v/>
      </c>
      <c r="P1180" s="116" t="str">
        <f t="shared" si="18"/>
        <v/>
      </c>
      <c r="Q1180" s="114" t="str">
        <f>+IF(G1180=0,"",'Ark1'!T2994)</f>
        <v/>
      </c>
      <c r="R1180" s="222" t="str">
        <f>+IF(G1180=0,"",'Ark1'!V2994)</f>
        <v/>
      </c>
      <c r="S1180" s="32"/>
      <c r="T1180" s="35"/>
      <c r="U1180" s="35"/>
      <c r="V1180" s="35"/>
      <c r="W1180" s="35"/>
      <c r="X1180" s="35"/>
    </row>
    <row r="1181" spans="1:24" x14ac:dyDescent="0.5">
      <c r="A1181" s="32"/>
      <c r="B1181" s="297" t="str">
        <f>+IF(E1181=2012,VLOOKUP(D1181,K_navn!$A$2:$C$359,2),"")</f>
        <v>Notodden</v>
      </c>
      <c r="C1181" s="297" t="str">
        <f>+IF(E1181=2012,VLOOKUP(D1181,K_navn!$A$2:$C$359,3),"")</f>
        <v>Vestfold/ Telemark</v>
      </c>
      <c r="D1181" s="115">
        <f>+'Ark1'!P2995</f>
        <v>3808</v>
      </c>
      <c r="E1181" s="115">
        <f>+'Ark1'!C2995</f>
        <v>2012</v>
      </c>
      <c r="F1181" s="116" t="str">
        <f>+IF('Ark1'!Q2995=0,"",'Ark1'!Q2995)</f>
        <v/>
      </c>
      <c r="G1181" s="116">
        <f>+'Ark1'!R2995</f>
        <v>0</v>
      </c>
      <c r="H1181" s="116">
        <f>+'Ark1'!S2995</f>
        <v>0</v>
      </c>
      <c r="I1181" s="222" t="str">
        <f>+IF(G1181=0,"",'Ark1'!AA2995)</f>
        <v/>
      </c>
      <c r="J1181" s="222" t="str">
        <f>+IF(G1181=0,"",'Ark1'!AB2995)</f>
        <v/>
      </c>
      <c r="K1181" s="114" t="str">
        <f>+IF(G1181=0,"",'Ark1'!U2995)</f>
        <v/>
      </c>
      <c r="L1181" s="222" t="str">
        <f>+IF(G1181=0,"",'Ark1'!W2995)</f>
        <v/>
      </c>
      <c r="M1181" s="222" t="str">
        <f>+IF(G1181=0,"",'Ark1'!X2995)</f>
        <v/>
      </c>
      <c r="N1181" s="114" t="str">
        <f>+IF(G1181=0,"",'Ark1'!Y2995)</f>
        <v/>
      </c>
      <c r="O1181" s="116" t="str">
        <f>+IF(G1181=0,"",'Ark1'!Z2995)</f>
        <v/>
      </c>
      <c r="P1181" s="116" t="str">
        <f t="shared" si="18"/>
        <v/>
      </c>
      <c r="Q1181" s="114" t="str">
        <f>+IF(G1181=0,"",'Ark1'!T2995)</f>
        <v/>
      </c>
      <c r="R1181" s="222" t="str">
        <f>+IF(G1181=0,"",'Ark1'!V2995)</f>
        <v/>
      </c>
      <c r="S1181" s="32"/>
      <c r="T1181" s="35"/>
      <c r="U1181" s="35"/>
      <c r="V1181" s="35"/>
      <c r="W1181" s="35"/>
      <c r="X1181" s="35"/>
    </row>
    <row r="1182" spans="1:24" x14ac:dyDescent="0.5">
      <c r="A1182" s="32"/>
      <c r="B1182" s="297" t="str">
        <f>+IF(E1182=2012,VLOOKUP(D1182,K_navn!$A$2:$C$359,2),"")</f>
        <v/>
      </c>
      <c r="C1182" s="297" t="str">
        <f>+IF(E1182=2012,VLOOKUP(D1182,K_navn!$A$2:$C$359,3),"")</f>
        <v/>
      </c>
      <c r="D1182" s="115">
        <f>+'Ark1'!P2996</f>
        <v>3808</v>
      </c>
      <c r="E1182" s="115">
        <f>+'Ark1'!C2996</f>
        <v>2013</v>
      </c>
      <c r="F1182" s="116" t="str">
        <f>+IF('Ark1'!Q2996=0,"",'Ark1'!Q2996)</f>
        <v/>
      </c>
      <c r="G1182" s="116">
        <f>+'Ark1'!R2996</f>
        <v>0</v>
      </c>
      <c r="H1182" s="116">
        <f>+'Ark1'!S2996</f>
        <v>0</v>
      </c>
      <c r="I1182" s="222" t="str">
        <f>+IF(G1182=0,"",'Ark1'!AA2996)</f>
        <v/>
      </c>
      <c r="J1182" s="222" t="str">
        <f>+IF(G1182=0,"",'Ark1'!AB2996)</f>
        <v/>
      </c>
      <c r="K1182" s="114" t="str">
        <f>+IF(G1182=0,"",'Ark1'!U2996)</f>
        <v/>
      </c>
      <c r="L1182" s="222" t="str">
        <f>+IF(G1182=0,"",'Ark1'!W2996)</f>
        <v/>
      </c>
      <c r="M1182" s="222" t="str">
        <f>+IF(G1182=0,"",'Ark1'!X2996)</f>
        <v/>
      </c>
      <c r="N1182" s="114" t="str">
        <f>+IF(G1182=0,"",'Ark1'!Y2996)</f>
        <v/>
      </c>
      <c r="O1182" s="116" t="str">
        <f>+IF(G1182=0,"",'Ark1'!Z2996)</f>
        <v/>
      </c>
      <c r="P1182" s="116" t="str">
        <f t="shared" si="18"/>
        <v/>
      </c>
      <c r="Q1182" s="114" t="str">
        <f>+IF(G1182=0,"",'Ark1'!T2996)</f>
        <v/>
      </c>
      <c r="R1182" s="222" t="str">
        <f>+IF(G1182=0,"",'Ark1'!V2996)</f>
        <v/>
      </c>
      <c r="S1182" s="32"/>
      <c r="T1182" s="35"/>
      <c r="U1182" s="35"/>
      <c r="V1182" s="35"/>
      <c r="W1182" s="35"/>
      <c r="X1182" s="35"/>
    </row>
    <row r="1183" spans="1:24" x14ac:dyDescent="0.5">
      <c r="A1183" s="32"/>
      <c r="B1183" s="297" t="str">
        <f>+IF(E1183=2012,VLOOKUP(D1183,K_navn!$A$2:$C$359,2),"")</f>
        <v/>
      </c>
      <c r="C1183" s="297" t="str">
        <f>+IF(E1183=2012,VLOOKUP(D1183,K_navn!$A$2:$C$359,3),"")</f>
        <v/>
      </c>
      <c r="D1183" s="115">
        <f>+'Ark1'!P2997</f>
        <v>3808</v>
      </c>
      <c r="E1183" s="115">
        <f>+'Ark1'!C2997</f>
        <v>2014</v>
      </c>
      <c r="F1183" s="116" t="str">
        <f>+IF('Ark1'!Q2997=0,"",'Ark1'!Q2997)</f>
        <v/>
      </c>
      <c r="G1183" s="116">
        <f>+'Ark1'!R2997</f>
        <v>0</v>
      </c>
      <c r="H1183" s="116">
        <f>+'Ark1'!S2997</f>
        <v>0</v>
      </c>
      <c r="I1183" s="222" t="str">
        <f>+IF(G1183=0,"",'Ark1'!AA2997)</f>
        <v/>
      </c>
      <c r="J1183" s="222" t="str">
        <f>+IF(G1183=0,"",'Ark1'!AB2997)</f>
        <v/>
      </c>
      <c r="K1183" s="114" t="str">
        <f>+IF(G1183=0,"",'Ark1'!U2997)</f>
        <v/>
      </c>
      <c r="L1183" s="222" t="str">
        <f>+IF(G1183=0,"",'Ark1'!W2997)</f>
        <v/>
      </c>
      <c r="M1183" s="222" t="str">
        <f>+IF(G1183=0,"",'Ark1'!X2997)</f>
        <v/>
      </c>
      <c r="N1183" s="114" t="str">
        <f>+IF(G1183=0,"",'Ark1'!Y2997)</f>
        <v/>
      </c>
      <c r="O1183" s="116" t="str">
        <f>+IF(G1183=0,"",'Ark1'!Z2997)</f>
        <v/>
      </c>
      <c r="P1183" s="116" t="str">
        <f t="shared" si="18"/>
        <v/>
      </c>
      <c r="Q1183" s="114" t="str">
        <f>+IF(G1183=0,"",'Ark1'!T2997)</f>
        <v/>
      </c>
      <c r="R1183" s="222" t="str">
        <f>+IF(G1183=0,"",'Ark1'!V2997)</f>
        <v/>
      </c>
      <c r="S1183" s="32"/>
      <c r="T1183" s="35"/>
      <c r="U1183" s="35"/>
      <c r="V1183" s="35"/>
      <c r="W1183" s="35"/>
      <c r="X1183" s="35"/>
    </row>
    <row r="1184" spans="1:24" x14ac:dyDescent="0.5">
      <c r="A1184" s="32"/>
      <c r="B1184" s="297" t="str">
        <f>+IF(E1184=2012,VLOOKUP(D1184,K_navn!$A$2:$C$359,2),"")</f>
        <v/>
      </c>
      <c r="C1184" s="297" t="str">
        <f>+IF(E1184=2012,VLOOKUP(D1184,K_navn!$A$2:$C$359,3),"")</f>
        <v/>
      </c>
      <c r="D1184" s="115">
        <f>+'Ark1'!P2998</f>
        <v>3808</v>
      </c>
      <c r="E1184" s="115">
        <f>+'Ark1'!C2998</f>
        <v>2015</v>
      </c>
      <c r="F1184" s="116" t="str">
        <f>+IF('Ark1'!Q2998=0,"",'Ark1'!Q2998)</f>
        <v/>
      </c>
      <c r="G1184" s="116">
        <f>+'Ark1'!R2998</f>
        <v>0</v>
      </c>
      <c r="H1184" s="116">
        <f>+'Ark1'!S2998</f>
        <v>0</v>
      </c>
      <c r="I1184" s="222" t="str">
        <f>+IF(G1184=0,"",'Ark1'!AA2998)</f>
        <v/>
      </c>
      <c r="J1184" s="222" t="str">
        <f>+IF(G1184=0,"",'Ark1'!AB2998)</f>
        <v/>
      </c>
      <c r="K1184" s="114" t="str">
        <f>+IF(G1184=0,"",'Ark1'!U2998)</f>
        <v/>
      </c>
      <c r="L1184" s="222" t="str">
        <f>+IF(G1184=0,"",'Ark1'!W2998)</f>
        <v/>
      </c>
      <c r="M1184" s="222" t="str">
        <f>+IF(G1184=0,"",'Ark1'!X2998)</f>
        <v/>
      </c>
      <c r="N1184" s="114" t="str">
        <f>+IF(G1184=0,"",'Ark1'!Y2998)</f>
        <v/>
      </c>
      <c r="O1184" s="116" t="str">
        <f>+IF(G1184=0,"",'Ark1'!Z2998)</f>
        <v/>
      </c>
      <c r="P1184" s="116" t="str">
        <f t="shared" si="18"/>
        <v/>
      </c>
      <c r="Q1184" s="114" t="str">
        <f>+IF(G1184=0,"",'Ark1'!T2998)</f>
        <v/>
      </c>
      <c r="R1184" s="222" t="str">
        <f>+IF(G1184=0,"",'Ark1'!V2998)</f>
        <v/>
      </c>
      <c r="S1184" s="32"/>
      <c r="T1184" s="35"/>
      <c r="U1184" s="35"/>
      <c r="V1184" s="35"/>
      <c r="W1184" s="35"/>
      <c r="X1184" s="35"/>
    </row>
    <row r="1185" spans="1:24" x14ac:dyDescent="0.5">
      <c r="A1185" s="32"/>
      <c r="B1185" s="297" t="str">
        <f>+IF(E1185=2012,VLOOKUP(D1185,K_navn!$A$2:$C$359,2),"")</f>
        <v/>
      </c>
      <c r="C1185" s="297" t="str">
        <f>+IF(E1185=2012,VLOOKUP(D1185,K_navn!$A$2:$C$359,3),"")</f>
        <v/>
      </c>
      <c r="D1185" s="115">
        <f>+'Ark1'!P2999</f>
        <v>3808</v>
      </c>
      <c r="E1185" s="115">
        <f>+'Ark1'!C2999</f>
        <v>2016</v>
      </c>
      <c r="F1185" s="116" t="str">
        <f>+IF('Ark1'!Q2999=0,"",'Ark1'!Q2999)</f>
        <v/>
      </c>
      <c r="G1185" s="116">
        <f>+'Ark1'!R2999</f>
        <v>0</v>
      </c>
      <c r="H1185" s="116">
        <f>+'Ark1'!S2999</f>
        <v>0</v>
      </c>
      <c r="I1185" s="222" t="str">
        <f>+IF(G1185=0,"",'Ark1'!AA2999)</f>
        <v/>
      </c>
      <c r="J1185" s="222" t="str">
        <f>+IF(G1185=0,"",'Ark1'!AB2999)</f>
        <v/>
      </c>
      <c r="K1185" s="114" t="str">
        <f>+IF(G1185=0,"",'Ark1'!U2999)</f>
        <v/>
      </c>
      <c r="L1185" s="222" t="str">
        <f>+IF(G1185=0,"",'Ark1'!W2999)</f>
        <v/>
      </c>
      <c r="M1185" s="222" t="str">
        <f>+IF(G1185=0,"",'Ark1'!X2999)</f>
        <v/>
      </c>
      <c r="N1185" s="114" t="str">
        <f>+IF(G1185=0,"",'Ark1'!Y2999)</f>
        <v/>
      </c>
      <c r="O1185" s="116" t="str">
        <f>+IF(G1185=0,"",'Ark1'!Z2999)</f>
        <v/>
      </c>
      <c r="P1185" s="116" t="str">
        <f t="shared" si="18"/>
        <v/>
      </c>
      <c r="Q1185" s="114" t="str">
        <f>+IF(G1185=0,"",'Ark1'!T2999)</f>
        <v/>
      </c>
      <c r="R1185" s="222" t="str">
        <f>+IF(G1185=0,"",'Ark1'!V2999)</f>
        <v/>
      </c>
      <c r="S1185" s="32"/>
      <c r="T1185" s="35"/>
      <c r="U1185" s="35"/>
      <c r="V1185" s="35"/>
      <c r="W1185" s="35"/>
      <c r="X1185" s="35"/>
    </row>
    <row r="1186" spans="1:24" x14ac:dyDescent="0.5">
      <c r="A1186" s="32"/>
      <c r="B1186" s="297" t="str">
        <f>+IF(E1186=2012,VLOOKUP(D1186,K_navn!$A$2:$C$359,2),"")</f>
        <v/>
      </c>
      <c r="C1186" s="297" t="str">
        <f>+IF(E1186=2012,VLOOKUP(D1186,K_navn!$A$2:$C$359,3),"")</f>
        <v/>
      </c>
      <c r="D1186" s="115">
        <f>+'Ark1'!P3000</f>
        <v>3808</v>
      </c>
      <c r="E1186" s="115">
        <f>+'Ark1'!C3000</f>
        <v>2017</v>
      </c>
      <c r="F1186" s="116" t="str">
        <f>+IF('Ark1'!Q3000=0,"",'Ark1'!Q3000)</f>
        <v/>
      </c>
      <c r="G1186" s="116">
        <f>+'Ark1'!R3000</f>
        <v>0</v>
      </c>
      <c r="H1186" s="116">
        <f>+'Ark1'!S3000</f>
        <v>0</v>
      </c>
      <c r="I1186" s="222" t="str">
        <f>+IF(G1186=0,"",'Ark1'!AA3000)</f>
        <v/>
      </c>
      <c r="J1186" s="222" t="str">
        <f>+IF(G1186=0,"",'Ark1'!AB3000)</f>
        <v/>
      </c>
      <c r="K1186" s="114" t="str">
        <f>+IF(G1186=0,"",'Ark1'!U3000)</f>
        <v/>
      </c>
      <c r="L1186" s="222" t="str">
        <f>+IF(G1186=0,"",'Ark1'!W3000)</f>
        <v/>
      </c>
      <c r="M1186" s="222" t="str">
        <f>+IF(G1186=0,"",'Ark1'!X3000)</f>
        <v/>
      </c>
      <c r="N1186" s="114" t="str">
        <f>+IF(G1186=0,"",'Ark1'!Y3000)</f>
        <v/>
      </c>
      <c r="O1186" s="116" t="str">
        <f>+IF(G1186=0,"",'Ark1'!Z3000)</f>
        <v/>
      </c>
      <c r="P1186" s="116" t="str">
        <f t="shared" si="18"/>
        <v/>
      </c>
      <c r="Q1186" s="114" t="str">
        <f>+IF(G1186=0,"",'Ark1'!T3000)</f>
        <v/>
      </c>
      <c r="R1186" s="222" t="str">
        <f>+IF(G1186=0,"",'Ark1'!V3000)</f>
        <v/>
      </c>
      <c r="S1186" s="32"/>
      <c r="T1186" s="35"/>
      <c r="U1186" s="35"/>
      <c r="V1186" s="35"/>
      <c r="W1186" s="35"/>
      <c r="X1186" s="35"/>
    </row>
    <row r="1187" spans="1:24" x14ac:dyDescent="0.5">
      <c r="A1187" s="32"/>
      <c r="B1187" s="297" t="str">
        <f>+IF(E1187=2012,VLOOKUP(D1187,K_navn!$A$2:$C$359,2),"")</f>
        <v/>
      </c>
      <c r="C1187" s="297" t="str">
        <f>+IF(E1187=2012,VLOOKUP(D1187,K_navn!$A$2:$C$359,3),"")</f>
        <v/>
      </c>
      <c r="D1187" s="115">
        <f>+'Ark1'!P3001</f>
        <v>3808</v>
      </c>
      <c r="E1187" s="115">
        <f>+'Ark1'!C3001</f>
        <v>2018</v>
      </c>
      <c r="F1187" s="116" t="str">
        <f>+IF('Ark1'!Q3001=0,"",'Ark1'!Q3001)</f>
        <v/>
      </c>
      <c r="G1187" s="116">
        <f>+'Ark1'!R3001</f>
        <v>0</v>
      </c>
      <c r="H1187" s="116">
        <f>+'Ark1'!S3001</f>
        <v>0</v>
      </c>
      <c r="I1187" s="222" t="str">
        <f>+IF(G1187=0,"",'Ark1'!AA3001)</f>
        <v/>
      </c>
      <c r="J1187" s="222" t="str">
        <f>+IF(G1187=0,"",'Ark1'!AB3001)</f>
        <v/>
      </c>
      <c r="K1187" s="114" t="str">
        <f>+IF(G1187=0,"",'Ark1'!U3001)</f>
        <v/>
      </c>
      <c r="L1187" s="222" t="str">
        <f>+IF(G1187=0,"",'Ark1'!W3001)</f>
        <v/>
      </c>
      <c r="M1187" s="222" t="str">
        <f>+IF(G1187=0,"",'Ark1'!X3001)</f>
        <v/>
      </c>
      <c r="N1187" s="114" t="str">
        <f>+IF(G1187=0,"",'Ark1'!Y3001)</f>
        <v/>
      </c>
      <c r="O1187" s="116" t="str">
        <f>+IF(G1187=0,"",'Ark1'!Z3001)</f>
        <v/>
      </c>
      <c r="P1187" s="116" t="str">
        <f t="shared" si="18"/>
        <v/>
      </c>
      <c r="Q1187" s="114" t="str">
        <f>+IF(G1187=0,"",'Ark1'!T3001)</f>
        <v/>
      </c>
      <c r="R1187" s="222" t="str">
        <f>+IF(G1187=0,"",'Ark1'!V3001)</f>
        <v/>
      </c>
      <c r="S1187" s="32"/>
      <c r="T1187" s="35"/>
      <c r="U1187" s="35"/>
      <c r="V1187" s="35"/>
      <c r="W1187" s="35"/>
      <c r="X1187" s="35"/>
    </row>
    <row r="1188" spans="1:24" x14ac:dyDescent="0.5">
      <c r="A1188" s="32"/>
      <c r="B1188" s="297" t="str">
        <f>+IF(E1188=2012,VLOOKUP(D1188,K_navn!$A$2:$C$359,2),"")</f>
        <v/>
      </c>
      <c r="C1188" s="297" t="str">
        <f>+IF(E1188=2012,VLOOKUP(D1188,K_navn!$A$2:$C$359,3),"")</f>
        <v/>
      </c>
      <c r="D1188" s="115">
        <f>+'Ark1'!P3002</f>
        <v>3808</v>
      </c>
      <c r="E1188" s="115">
        <f>+'Ark1'!C3002</f>
        <v>2019</v>
      </c>
      <c r="F1188" s="116" t="str">
        <f>+IF('Ark1'!Q3002=0,"",'Ark1'!Q3002)</f>
        <v/>
      </c>
      <c r="G1188" s="116">
        <f>+'Ark1'!R3002</f>
        <v>0</v>
      </c>
      <c r="H1188" s="116">
        <f>+'Ark1'!S3002</f>
        <v>0</v>
      </c>
      <c r="I1188" s="222" t="str">
        <f>+IF(G1188=0,"",'Ark1'!AA3002)</f>
        <v/>
      </c>
      <c r="J1188" s="222" t="str">
        <f>+IF(G1188=0,"",'Ark1'!AB3002)</f>
        <v/>
      </c>
      <c r="K1188" s="114" t="str">
        <f>+IF(G1188=0,"",'Ark1'!U3002)</f>
        <v/>
      </c>
      <c r="L1188" s="222" t="str">
        <f>+IF(G1188=0,"",'Ark1'!W3002)</f>
        <v/>
      </c>
      <c r="M1188" s="222" t="str">
        <f>+IF(G1188=0,"",'Ark1'!X3002)</f>
        <v/>
      </c>
      <c r="N1188" s="114" t="str">
        <f>+IF(G1188=0,"",'Ark1'!Y3002)</f>
        <v/>
      </c>
      <c r="O1188" s="116" t="str">
        <f>+IF(G1188=0,"",'Ark1'!Z3002)</f>
        <v/>
      </c>
      <c r="P1188" s="116" t="str">
        <f t="shared" si="18"/>
        <v/>
      </c>
      <c r="Q1188" s="114" t="str">
        <f>+IF(G1188=0,"",'Ark1'!T3002)</f>
        <v/>
      </c>
      <c r="R1188" s="222" t="str">
        <f>+IF(G1188=0,"",'Ark1'!V3002)</f>
        <v/>
      </c>
      <c r="S1188" s="32"/>
      <c r="T1188" s="35"/>
      <c r="U1188" s="35"/>
      <c r="V1188" s="35"/>
      <c r="W1188" s="35"/>
      <c r="X1188" s="35"/>
    </row>
    <row r="1189" spans="1:24" x14ac:dyDescent="0.5">
      <c r="A1189" s="32"/>
      <c r="B1189" s="297" t="str">
        <f>+IF(E1189=2012,VLOOKUP(D1189,K_navn!$A$2:$C$359,2),"")</f>
        <v/>
      </c>
      <c r="C1189" s="297" t="str">
        <f>+IF(E1189=2012,VLOOKUP(D1189,K_navn!$A$2:$C$359,3),"")</f>
        <v/>
      </c>
      <c r="D1189" s="115">
        <f>+'Ark1'!P3003</f>
        <v>3808</v>
      </c>
      <c r="E1189" s="115">
        <f>+'Ark1'!C3003</f>
        <v>2020</v>
      </c>
      <c r="F1189" s="116" t="str">
        <f>+IF('Ark1'!Q3003=0,"",'Ark1'!Q3003)</f>
        <v/>
      </c>
      <c r="G1189" s="116">
        <f>+'Ark1'!R3003</f>
        <v>0</v>
      </c>
      <c r="H1189" s="116">
        <f>+'Ark1'!S3003</f>
        <v>0</v>
      </c>
      <c r="I1189" s="222" t="str">
        <f>+IF(G1189=0,"",'Ark1'!AA3003)</f>
        <v/>
      </c>
      <c r="J1189" s="222" t="str">
        <f>+IF(G1189=0,"",'Ark1'!AB3003)</f>
        <v/>
      </c>
      <c r="K1189" s="114" t="str">
        <f>+IF(G1189=0,"",'Ark1'!U3003)</f>
        <v/>
      </c>
      <c r="L1189" s="222" t="str">
        <f>+IF(G1189=0,"",'Ark1'!W3003)</f>
        <v/>
      </c>
      <c r="M1189" s="222" t="str">
        <f>+IF(G1189=0,"",'Ark1'!X3003)</f>
        <v/>
      </c>
      <c r="N1189" s="114" t="str">
        <f>+IF(G1189=0,"",'Ark1'!Y3003)</f>
        <v/>
      </c>
      <c r="O1189" s="116" t="str">
        <f>+IF(G1189=0,"",'Ark1'!Z3003)</f>
        <v/>
      </c>
      <c r="P1189" s="116" t="str">
        <f t="shared" si="18"/>
        <v/>
      </c>
      <c r="Q1189" s="114" t="str">
        <f>+IF(G1189=0,"",'Ark1'!T3003)</f>
        <v/>
      </c>
      <c r="R1189" s="222" t="str">
        <f>+IF(G1189=0,"",'Ark1'!V3003)</f>
        <v/>
      </c>
      <c r="S1189" s="32"/>
      <c r="T1189" s="35"/>
      <c r="U1189" s="35"/>
      <c r="V1189" s="35"/>
      <c r="W1189" s="35"/>
      <c r="X1189" s="35"/>
    </row>
    <row r="1190" spans="1:24" x14ac:dyDescent="0.5">
      <c r="A1190" s="32"/>
      <c r="B1190" s="297" t="str">
        <f>+IF(E1190=2012,VLOOKUP(D1190,K_navn!$A$2:$C$359,2),"")</f>
        <v/>
      </c>
      <c r="C1190" s="297" t="str">
        <f>+IF(E1190=2012,VLOOKUP(D1190,K_navn!$A$2:$C$359,3),"")</f>
        <v/>
      </c>
      <c r="D1190" s="115">
        <f>+'Ark1'!P3004</f>
        <v>3808</v>
      </c>
      <c r="E1190" s="115">
        <f>+'Ark1'!C3004</f>
        <v>2021</v>
      </c>
      <c r="F1190" s="116" t="str">
        <f>+IF('Ark1'!Q3004=0,"",'Ark1'!Q3004)</f>
        <v/>
      </c>
      <c r="G1190" s="116">
        <f>+'Ark1'!R3004</f>
        <v>0</v>
      </c>
      <c r="H1190" s="116">
        <f>+'Ark1'!S3004</f>
        <v>0</v>
      </c>
      <c r="I1190" s="222" t="str">
        <f>+IF(G1190=0,"",'Ark1'!AA3004)</f>
        <v/>
      </c>
      <c r="J1190" s="222" t="str">
        <f>+IF(G1190=0,"",'Ark1'!AB3004)</f>
        <v/>
      </c>
      <c r="K1190" s="114" t="str">
        <f>+IF(G1190=0,"",'Ark1'!U3004)</f>
        <v/>
      </c>
      <c r="L1190" s="222" t="str">
        <f>+IF(G1190=0,"",'Ark1'!W3004)</f>
        <v/>
      </c>
      <c r="M1190" s="222" t="str">
        <f>+IF(G1190=0,"",'Ark1'!X3004)</f>
        <v/>
      </c>
      <c r="N1190" s="114" t="str">
        <f>+IF(G1190=0,"",'Ark1'!Y3004)</f>
        <v/>
      </c>
      <c r="O1190" s="116" t="str">
        <f>+IF(G1190=0,"",'Ark1'!Z3004)</f>
        <v/>
      </c>
      <c r="P1190" s="116" t="str">
        <f t="shared" si="18"/>
        <v/>
      </c>
      <c r="Q1190" s="114" t="str">
        <f>+IF(G1190=0,"",'Ark1'!T3004)</f>
        <v/>
      </c>
      <c r="R1190" s="222" t="str">
        <f>+IF(G1190=0,"",'Ark1'!V3004)</f>
        <v/>
      </c>
      <c r="S1190" s="32"/>
      <c r="T1190" s="35"/>
      <c r="U1190" s="35"/>
      <c r="V1190" s="35"/>
      <c r="W1190" s="35"/>
      <c r="X1190" s="35"/>
    </row>
    <row r="1191" spans="1:24" x14ac:dyDescent="0.5">
      <c r="A1191" s="32"/>
      <c r="B1191" s="297" t="str">
        <f>+IF(E1191=2012,VLOOKUP(D1191,K_navn!$A$2:$C$359,2),"")</f>
        <v/>
      </c>
      <c r="C1191" s="297" t="str">
        <f>+IF(E1191=2012,VLOOKUP(D1191,K_navn!$A$2:$C$359,3),"")</f>
        <v/>
      </c>
      <c r="D1191" s="115">
        <f>+'Ark1'!P3005</f>
        <v>3808</v>
      </c>
      <c r="E1191" s="115">
        <f>+'Ark1'!C3005</f>
        <v>2022</v>
      </c>
      <c r="F1191" s="116" t="str">
        <f>+IF('Ark1'!Q3005=0,"",'Ark1'!Q3005)</f>
        <v/>
      </c>
      <c r="G1191" s="116">
        <f>+'Ark1'!R3005</f>
        <v>0</v>
      </c>
      <c r="H1191" s="116">
        <f>+'Ark1'!S3005</f>
        <v>0</v>
      </c>
      <c r="I1191" s="222" t="str">
        <f>+IF(G1191=0,"",'Ark1'!AA3005)</f>
        <v/>
      </c>
      <c r="J1191" s="222" t="str">
        <f>+IF(G1191=0,"",'Ark1'!AB3005)</f>
        <v/>
      </c>
      <c r="K1191" s="114" t="str">
        <f>+IF(G1191=0,"",'Ark1'!U3005)</f>
        <v/>
      </c>
      <c r="L1191" s="222" t="str">
        <f>+IF(G1191=0,"",'Ark1'!W3005)</f>
        <v/>
      </c>
      <c r="M1191" s="222" t="str">
        <f>+IF(G1191=0,"",'Ark1'!X3005)</f>
        <v/>
      </c>
      <c r="N1191" s="114" t="str">
        <f>+IF(G1191=0,"",'Ark1'!Y3005)</f>
        <v/>
      </c>
      <c r="O1191" s="116" t="str">
        <f>+IF(G1191=0,"",'Ark1'!Z3005)</f>
        <v/>
      </c>
      <c r="P1191" s="116" t="str">
        <f t="shared" si="18"/>
        <v/>
      </c>
      <c r="Q1191" s="114" t="str">
        <f>+IF(G1191=0,"",'Ark1'!T3005)</f>
        <v/>
      </c>
      <c r="R1191" s="222" t="str">
        <f>+IF(G1191=0,"",'Ark1'!V3005)</f>
        <v/>
      </c>
      <c r="S1191" s="32"/>
      <c r="T1191" s="35"/>
      <c r="U1191" s="35"/>
      <c r="V1191" s="35"/>
      <c r="W1191" s="35"/>
      <c r="X1191" s="35"/>
    </row>
    <row r="1192" spans="1:24" x14ac:dyDescent="0.5">
      <c r="A1192" s="32"/>
      <c r="B1192" s="297" t="str">
        <f>+IF(E1192=2012,VLOOKUP(D1192,K_navn!$A$2:$C$359,2),"")</f>
        <v>Færder</v>
      </c>
      <c r="C1192" s="297" t="str">
        <f>+IF(E1192=2012,VLOOKUP(D1192,K_navn!$A$2:$C$359,3),"")</f>
        <v>Vestfold/ Telemark</v>
      </c>
      <c r="D1192" s="115">
        <f>+'Ark1'!P3006</f>
        <v>3811</v>
      </c>
      <c r="E1192" s="115">
        <f>+'Ark1'!C3006</f>
        <v>2012</v>
      </c>
      <c r="F1192" s="116" t="str">
        <f>+IF('Ark1'!Q3006=0,"",'Ark1'!Q3006)</f>
        <v/>
      </c>
      <c r="G1192" s="116">
        <f>+'Ark1'!R3006</f>
        <v>0</v>
      </c>
      <c r="H1192" s="116">
        <f>+'Ark1'!S3006</f>
        <v>0</v>
      </c>
      <c r="I1192" s="222" t="str">
        <f>+IF(G1192=0,"",'Ark1'!AA3006)</f>
        <v/>
      </c>
      <c r="J1192" s="222" t="str">
        <f>+IF(G1192=0,"",'Ark1'!AB3006)</f>
        <v/>
      </c>
      <c r="K1192" s="114" t="str">
        <f>+IF(G1192=0,"",'Ark1'!U3006)</f>
        <v/>
      </c>
      <c r="L1192" s="222" t="str">
        <f>+IF(G1192=0,"",'Ark1'!W3006)</f>
        <v/>
      </c>
      <c r="M1192" s="222" t="str">
        <f>+IF(G1192=0,"",'Ark1'!X3006)</f>
        <v/>
      </c>
      <c r="N1192" s="114" t="str">
        <f>+IF(G1192=0,"",'Ark1'!Y3006)</f>
        <v/>
      </c>
      <c r="O1192" s="116" t="str">
        <f>+IF(G1192=0,"",'Ark1'!Z3006)</f>
        <v/>
      </c>
      <c r="P1192" s="116" t="str">
        <f t="shared" si="18"/>
        <v/>
      </c>
      <c r="Q1192" s="114" t="str">
        <f>+IF(G1192=0,"",'Ark1'!T3006)</f>
        <v/>
      </c>
      <c r="R1192" s="222" t="str">
        <f>+IF(G1192=0,"",'Ark1'!V3006)</f>
        <v/>
      </c>
      <c r="S1192" s="32"/>
      <c r="T1192" s="35"/>
      <c r="U1192" s="35"/>
      <c r="V1192" s="35"/>
      <c r="W1192" s="35"/>
      <c r="X1192" s="35"/>
    </row>
    <row r="1193" spans="1:24" x14ac:dyDescent="0.5">
      <c r="A1193" s="32"/>
      <c r="B1193" s="297" t="str">
        <f>+IF(E1193=2012,VLOOKUP(D1193,K_navn!$A$2:$C$359,2),"")</f>
        <v/>
      </c>
      <c r="C1193" s="297" t="str">
        <f>+IF(E1193=2012,VLOOKUP(D1193,K_navn!$A$2:$C$359,3),"")</f>
        <v/>
      </c>
      <c r="D1193" s="115">
        <f>+'Ark1'!P3007</f>
        <v>3811</v>
      </c>
      <c r="E1193" s="115">
        <f>+'Ark1'!C3007</f>
        <v>2013</v>
      </c>
      <c r="F1193" s="116" t="str">
        <f>+IF('Ark1'!Q3007=0,"",'Ark1'!Q3007)</f>
        <v/>
      </c>
      <c r="G1193" s="116">
        <f>+'Ark1'!R3007</f>
        <v>0</v>
      </c>
      <c r="H1193" s="116">
        <f>+'Ark1'!S3007</f>
        <v>0</v>
      </c>
      <c r="I1193" s="222" t="str">
        <f>+IF(G1193=0,"",'Ark1'!AA3007)</f>
        <v/>
      </c>
      <c r="J1193" s="222" t="str">
        <f>+IF(G1193=0,"",'Ark1'!AB3007)</f>
        <v/>
      </c>
      <c r="K1193" s="114" t="str">
        <f>+IF(G1193=0,"",'Ark1'!U3007)</f>
        <v/>
      </c>
      <c r="L1193" s="222" t="str">
        <f>+IF(G1193=0,"",'Ark1'!W3007)</f>
        <v/>
      </c>
      <c r="M1193" s="222" t="str">
        <f>+IF(G1193=0,"",'Ark1'!X3007)</f>
        <v/>
      </c>
      <c r="N1193" s="114" t="str">
        <f>+IF(G1193=0,"",'Ark1'!Y3007)</f>
        <v/>
      </c>
      <c r="O1193" s="116" t="str">
        <f>+IF(G1193=0,"",'Ark1'!Z3007)</f>
        <v/>
      </c>
      <c r="P1193" s="116" t="str">
        <f t="shared" si="18"/>
        <v/>
      </c>
      <c r="Q1193" s="114" t="str">
        <f>+IF(G1193=0,"",'Ark1'!T3007)</f>
        <v/>
      </c>
      <c r="R1193" s="222" t="str">
        <f>+IF(G1193=0,"",'Ark1'!V3007)</f>
        <v/>
      </c>
      <c r="S1193" s="32"/>
      <c r="T1193" s="35"/>
      <c r="U1193" s="35"/>
      <c r="V1193" s="35"/>
      <c r="W1193" s="35"/>
      <c r="X1193" s="35"/>
    </row>
    <row r="1194" spans="1:24" x14ac:dyDescent="0.5">
      <c r="A1194" s="32"/>
      <c r="B1194" s="297" t="str">
        <f>+IF(E1194=2012,VLOOKUP(D1194,K_navn!$A$2:$C$359,2),"")</f>
        <v/>
      </c>
      <c r="C1194" s="297" t="str">
        <f>+IF(E1194=2012,VLOOKUP(D1194,K_navn!$A$2:$C$359,3),"")</f>
        <v/>
      </c>
      <c r="D1194" s="115">
        <f>+'Ark1'!P3008</f>
        <v>3811</v>
      </c>
      <c r="E1194" s="115">
        <f>+'Ark1'!C3008</f>
        <v>2014</v>
      </c>
      <c r="F1194" s="116" t="str">
        <f>+IF('Ark1'!Q3008=0,"",'Ark1'!Q3008)</f>
        <v/>
      </c>
      <c r="G1194" s="116">
        <f>+'Ark1'!R3008</f>
        <v>0</v>
      </c>
      <c r="H1194" s="116">
        <f>+'Ark1'!S3008</f>
        <v>0</v>
      </c>
      <c r="I1194" s="222" t="str">
        <f>+IF(G1194=0,"",'Ark1'!AA3008)</f>
        <v/>
      </c>
      <c r="J1194" s="222" t="str">
        <f>+IF(G1194=0,"",'Ark1'!AB3008)</f>
        <v/>
      </c>
      <c r="K1194" s="114" t="str">
        <f>+IF(G1194=0,"",'Ark1'!U3008)</f>
        <v/>
      </c>
      <c r="L1194" s="222" t="str">
        <f>+IF(G1194=0,"",'Ark1'!W3008)</f>
        <v/>
      </c>
      <c r="M1194" s="222" t="str">
        <f>+IF(G1194=0,"",'Ark1'!X3008)</f>
        <v/>
      </c>
      <c r="N1194" s="114" t="str">
        <f>+IF(G1194=0,"",'Ark1'!Y3008)</f>
        <v/>
      </c>
      <c r="O1194" s="116" t="str">
        <f>+IF(G1194=0,"",'Ark1'!Z3008)</f>
        <v/>
      </c>
      <c r="P1194" s="116" t="str">
        <f t="shared" si="18"/>
        <v/>
      </c>
      <c r="Q1194" s="114" t="str">
        <f>+IF(G1194=0,"",'Ark1'!T3008)</f>
        <v/>
      </c>
      <c r="R1194" s="222" t="str">
        <f>+IF(G1194=0,"",'Ark1'!V3008)</f>
        <v/>
      </c>
      <c r="S1194" s="32"/>
      <c r="T1194" s="35"/>
      <c r="U1194" s="35"/>
      <c r="V1194" s="35"/>
      <c r="W1194" s="35"/>
      <c r="X1194" s="35"/>
    </row>
    <row r="1195" spans="1:24" x14ac:dyDescent="0.5">
      <c r="A1195" s="32"/>
      <c r="B1195" s="297" t="str">
        <f>+IF(E1195=2012,VLOOKUP(D1195,K_navn!$A$2:$C$359,2),"")</f>
        <v/>
      </c>
      <c r="C1195" s="297" t="str">
        <f>+IF(E1195=2012,VLOOKUP(D1195,K_navn!$A$2:$C$359,3),"")</f>
        <v/>
      </c>
      <c r="D1195" s="115">
        <f>+'Ark1'!P3009</f>
        <v>3811</v>
      </c>
      <c r="E1195" s="115">
        <f>+'Ark1'!C3009</f>
        <v>2015</v>
      </c>
      <c r="F1195" s="116" t="str">
        <f>+IF('Ark1'!Q3009=0,"",'Ark1'!Q3009)</f>
        <v/>
      </c>
      <c r="G1195" s="116">
        <f>+'Ark1'!R3009</f>
        <v>0</v>
      </c>
      <c r="H1195" s="116">
        <f>+'Ark1'!S3009</f>
        <v>0</v>
      </c>
      <c r="I1195" s="222" t="str">
        <f>+IF(G1195=0,"",'Ark1'!AA3009)</f>
        <v/>
      </c>
      <c r="J1195" s="222" t="str">
        <f>+IF(G1195=0,"",'Ark1'!AB3009)</f>
        <v/>
      </c>
      <c r="K1195" s="114" t="str">
        <f>+IF(G1195=0,"",'Ark1'!U3009)</f>
        <v/>
      </c>
      <c r="L1195" s="222" t="str">
        <f>+IF(G1195=0,"",'Ark1'!W3009)</f>
        <v/>
      </c>
      <c r="M1195" s="222" t="str">
        <f>+IF(G1195=0,"",'Ark1'!X3009)</f>
        <v/>
      </c>
      <c r="N1195" s="114" t="str">
        <f>+IF(G1195=0,"",'Ark1'!Y3009)</f>
        <v/>
      </c>
      <c r="O1195" s="116" t="str">
        <f>+IF(G1195=0,"",'Ark1'!Z3009)</f>
        <v/>
      </c>
      <c r="P1195" s="116" t="str">
        <f t="shared" si="18"/>
        <v/>
      </c>
      <c r="Q1195" s="114" t="str">
        <f>+IF(G1195=0,"",'Ark1'!T3009)</f>
        <v/>
      </c>
      <c r="R1195" s="222" t="str">
        <f>+IF(G1195=0,"",'Ark1'!V3009)</f>
        <v/>
      </c>
      <c r="S1195" s="32"/>
      <c r="T1195" s="35"/>
      <c r="U1195" s="35"/>
      <c r="V1195" s="35"/>
      <c r="W1195" s="35"/>
      <c r="X1195" s="35"/>
    </row>
    <row r="1196" spans="1:24" x14ac:dyDescent="0.5">
      <c r="A1196" s="32"/>
      <c r="B1196" s="297" t="str">
        <f>+IF(E1196=2012,VLOOKUP(D1196,K_navn!$A$2:$C$359,2),"")</f>
        <v/>
      </c>
      <c r="C1196" s="297" t="str">
        <f>+IF(E1196=2012,VLOOKUP(D1196,K_navn!$A$2:$C$359,3),"")</f>
        <v/>
      </c>
      <c r="D1196" s="115">
        <f>+'Ark1'!P3010</f>
        <v>3811</v>
      </c>
      <c r="E1196" s="115">
        <f>+'Ark1'!C3010</f>
        <v>2016</v>
      </c>
      <c r="F1196" s="116" t="str">
        <f>+IF('Ark1'!Q3010=0,"",'Ark1'!Q3010)</f>
        <v/>
      </c>
      <c r="G1196" s="116">
        <f>+'Ark1'!R3010</f>
        <v>0</v>
      </c>
      <c r="H1196" s="116">
        <f>+'Ark1'!S3010</f>
        <v>0</v>
      </c>
      <c r="I1196" s="222" t="str">
        <f>+IF(G1196=0,"",'Ark1'!AA3010)</f>
        <v/>
      </c>
      <c r="J1196" s="222" t="str">
        <f>+IF(G1196=0,"",'Ark1'!AB3010)</f>
        <v/>
      </c>
      <c r="K1196" s="114" t="str">
        <f>+IF(G1196=0,"",'Ark1'!U3010)</f>
        <v/>
      </c>
      <c r="L1196" s="222" t="str">
        <f>+IF(G1196=0,"",'Ark1'!W3010)</f>
        <v/>
      </c>
      <c r="M1196" s="222" t="str">
        <f>+IF(G1196=0,"",'Ark1'!X3010)</f>
        <v/>
      </c>
      <c r="N1196" s="114" t="str">
        <f>+IF(G1196=0,"",'Ark1'!Y3010)</f>
        <v/>
      </c>
      <c r="O1196" s="116" t="str">
        <f>+IF(G1196=0,"",'Ark1'!Z3010)</f>
        <v/>
      </c>
      <c r="P1196" s="116" t="str">
        <f t="shared" si="18"/>
        <v/>
      </c>
      <c r="Q1196" s="114" t="str">
        <f>+IF(G1196=0,"",'Ark1'!T3010)</f>
        <v/>
      </c>
      <c r="R1196" s="222" t="str">
        <f>+IF(G1196=0,"",'Ark1'!V3010)</f>
        <v/>
      </c>
      <c r="S1196" s="32"/>
      <c r="T1196" s="35"/>
      <c r="U1196" s="35"/>
      <c r="V1196" s="35"/>
      <c r="W1196" s="35"/>
      <c r="X1196" s="35"/>
    </row>
    <row r="1197" spans="1:24" x14ac:dyDescent="0.5">
      <c r="A1197" s="32"/>
      <c r="B1197" s="297" t="str">
        <f>+IF(E1197=2012,VLOOKUP(D1197,K_navn!$A$2:$C$359,2),"")</f>
        <v/>
      </c>
      <c r="C1197" s="297" t="str">
        <f>+IF(E1197=2012,VLOOKUP(D1197,K_navn!$A$2:$C$359,3),"")</f>
        <v/>
      </c>
      <c r="D1197" s="115">
        <f>+'Ark1'!P3011</f>
        <v>3811</v>
      </c>
      <c r="E1197" s="115">
        <f>+'Ark1'!C3011</f>
        <v>2017</v>
      </c>
      <c r="F1197" s="116" t="str">
        <f>+IF('Ark1'!Q3011=0,"",'Ark1'!Q3011)</f>
        <v/>
      </c>
      <c r="G1197" s="116">
        <f>+'Ark1'!R3011</f>
        <v>0</v>
      </c>
      <c r="H1197" s="116">
        <f>+'Ark1'!S3011</f>
        <v>0</v>
      </c>
      <c r="I1197" s="222" t="str">
        <f>+IF(G1197=0,"",'Ark1'!AA3011)</f>
        <v/>
      </c>
      <c r="J1197" s="222" t="str">
        <f>+IF(G1197=0,"",'Ark1'!AB3011)</f>
        <v/>
      </c>
      <c r="K1197" s="114" t="str">
        <f>+IF(G1197=0,"",'Ark1'!U3011)</f>
        <v/>
      </c>
      <c r="L1197" s="222" t="str">
        <f>+IF(G1197=0,"",'Ark1'!W3011)</f>
        <v/>
      </c>
      <c r="M1197" s="222" t="str">
        <f>+IF(G1197=0,"",'Ark1'!X3011)</f>
        <v/>
      </c>
      <c r="N1197" s="114" t="str">
        <f>+IF(G1197=0,"",'Ark1'!Y3011)</f>
        <v/>
      </c>
      <c r="O1197" s="116" t="str">
        <f>+IF(G1197=0,"",'Ark1'!Z3011)</f>
        <v/>
      </c>
      <c r="P1197" s="116" t="str">
        <f t="shared" si="18"/>
        <v/>
      </c>
      <c r="Q1197" s="114" t="str">
        <f>+IF(G1197=0,"",'Ark1'!T3011)</f>
        <v/>
      </c>
      <c r="R1197" s="222" t="str">
        <f>+IF(G1197=0,"",'Ark1'!V3011)</f>
        <v/>
      </c>
      <c r="S1197" s="32"/>
      <c r="T1197" s="35"/>
      <c r="U1197" s="35"/>
      <c r="V1197" s="35"/>
      <c r="W1197" s="35"/>
      <c r="X1197" s="35"/>
    </row>
    <row r="1198" spans="1:24" x14ac:dyDescent="0.5">
      <c r="A1198" s="32"/>
      <c r="B1198" s="297" t="str">
        <f>+IF(E1198=2012,VLOOKUP(D1198,K_navn!$A$2:$C$359,2),"")</f>
        <v/>
      </c>
      <c r="C1198" s="297" t="str">
        <f>+IF(E1198=2012,VLOOKUP(D1198,K_navn!$A$2:$C$359,3),"")</f>
        <v/>
      </c>
      <c r="D1198" s="115">
        <f>+'Ark1'!P3012</f>
        <v>3811</v>
      </c>
      <c r="E1198" s="115">
        <f>+'Ark1'!C3012</f>
        <v>2018</v>
      </c>
      <c r="F1198" s="116" t="str">
        <f>+IF('Ark1'!Q3012=0,"",'Ark1'!Q3012)</f>
        <v/>
      </c>
      <c r="G1198" s="116">
        <f>+'Ark1'!R3012</f>
        <v>0</v>
      </c>
      <c r="H1198" s="116">
        <f>+'Ark1'!S3012</f>
        <v>0</v>
      </c>
      <c r="I1198" s="222" t="str">
        <f>+IF(G1198=0,"",'Ark1'!AA3012)</f>
        <v/>
      </c>
      <c r="J1198" s="222" t="str">
        <f>+IF(G1198=0,"",'Ark1'!AB3012)</f>
        <v/>
      </c>
      <c r="K1198" s="114" t="str">
        <f>+IF(G1198=0,"",'Ark1'!U3012)</f>
        <v/>
      </c>
      <c r="L1198" s="222" t="str">
        <f>+IF(G1198=0,"",'Ark1'!W3012)</f>
        <v/>
      </c>
      <c r="M1198" s="222" t="str">
        <f>+IF(G1198=0,"",'Ark1'!X3012)</f>
        <v/>
      </c>
      <c r="N1198" s="114" t="str">
        <f>+IF(G1198=0,"",'Ark1'!Y3012)</f>
        <v/>
      </c>
      <c r="O1198" s="116" t="str">
        <f>+IF(G1198=0,"",'Ark1'!Z3012)</f>
        <v/>
      </c>
      <c r="P1198" s="116" t="str">
        <f t="shared" si="18"/>
        <v/>
      </c>
      <c r="Q1198" s="114" t="str">
        <f>+IF(G1198=0,"",'Ark1'!T3012)</f>
        <v/>
      </c>
      <c r="R1198" s="222" t="str">
        <f>+IF(G1198=0,"",'Ark1'!V3012)</f>
        <v/>
      </c>
      <c r="S1198" s="32"/>
      <c r="T1198" s="35"/>
      <c r="U1198" s="35"/>
      <c r="V1198" s="35"/>
      <c r="W1198" s="35"/>
      <c r="X1198" s="35"/>
    </row>
    <row r="1199" spans="1:24" x14ac:dyDescent="0.5">
      <c r="A1199" s="32"/>
      <c r="B1199" s="297" t="str">
        <f>+IF(E1199=2012,VLOOKUP(D1199,K_navn!$A$2:$C$359,2),"")</f>
        <v/>
      </c>
      <c r="C1199" s="297" t="str">
        <f>+IF(E1199=2012,VLOOKUP(D1199,K_navn!$A$2:$C$359,3),"")</f>
        <v/>
      </c>
      <c r="D1199" s="115">
        <f>+'Ark1'!P3013</f>
        <v>3811</v>
      </c>
      <c r="E1199" s="115">
        <f>+'Ark1'!C3013</f>
        <v>2019</v>
      </c>
      <c r="F1199" s="116" t="str">
        <f>+IF('Ark1'!Q3013=0,"",'Ark1'!Q3013)</f>
        <v/>
      </c>
      <c r="G1199" s="116">
        <f>+'Ark1'!R3013</f>
        <v>0</v>
      </c>
      <c r="H1199" s="116">
        <f>+'Ark1'!S3013</f>
        <v>0</v>
      </c>
      <c r="I1199" s="222" t="str">
        <f>+IF(G1199=0,"",'Ark1'!AA3013)</f>
        <v/>
      </c>
      <c r="J1199" s="222" t="str">
        <f>+IF(G1199=0,"",'Ark1'!AB3013)</f>
        <v/>
      </c>
      <c r="K1199" s="114" t="str">
        <f>+IF(G1199=0,"",'Ark1'!U3013)</f>
        <v/>
      </c>
      <c r="L1199" s="222" t="str">
        <f>+IF(G1199=0,"",'Ark1'!W3013)</f>
        <v/>
      </c>
      <c r="M1199" s="222" t="str">
        <f>+IF(G1199=0,"",'Ark1'!X3013)</f>
        <v/>
      </c>
      <c r="N1199" s="114" t="str">
        <f>+IF(G1199=0,"",'Ark1'!Y3013)</f>
        <v/>
      </c>
      <c r="O1199" s="116" t="str">
        <f>+IF(G1199=0,"",'Ark1'!Z3013)</f>
        <v/>
      </c>
      <c r="P1199" s="116" t="str">
        <f t="shared" si="18"/>
        <v/>
      </c>
      <c r="Q1199" s="114" t="str">
        <f>+IF(G1199=0,"",'Ark1'!T3013)</f>
        <v/>
      </c>
      <c r="R1199" s="222" t="str">
        <f>+IF(G1199=0,"",'Ark1'!V3013)</f>
        <v/>
      </c>
      <c r="S1199" s="32"/>
      <c r="T1199" s="35"/>
      <c r="U1199" s="35"/>
      <c r="V1199" s="35"/>
      <c r="W1199" s="35"/>
      <c r="X1199" s="35"/>
    </row>
    <row r="1200" spans="1:24" x14ac:dyDescent="0.5">
      <c r="A1200" s="32"/>
      <c r="B1200" s="297" t="str">
        <f>+IF(E1200=2012,VLOOKUP(D1200,K_navn!$A$2:$C$359,2),"")</f>
        <v/>
      </c>
      <c r="C1200" s="297" t="str">
        <f>+IF(E1200=2012,VLOOKUP(D1200,K_navn!$A$2:$C$359,3),"")</f>
        <v/>
      </c>
      <c r="D1200" s="115">
        <f>+'Ark1'!P3014</f>
        <v>3811</v>
      </c>
      <c r="E1200" s="115">
        <f>+'Ark1'!C3014</f>
        <v>2020</v>
      </c>
      <c r="F1200" s="116" t="str">
        <f>+IF('Ark1'!Q3014=0,"",'Ark1'!Q3014)</f>
        <v/>
      </c>
      <c r="G1200" s="116">
        <f>+'Ark1'!R3014</f>
        <v>0</v>
      </c>
      <c r="H1200" s="116">
        <f>+'Ark1'!S3014</f>
        <v>0</v>
      </c>
      <c r="I1200" s="222" t="str">
        <f>+IF(G1200=0,"",'Ark1'!AA3014)</f>
        <v/>
      </c>
      <c r="J1200" s="222" t="str">
        <f>+IF(G1200=0,"",'Ark1'!AB3014)</f>
        <v/>
      </c>
      <c r="K1200" s="114" t="str">
        <f>+IF(G1200=0,"",'Ark1'!U3014)</f>
        <v/>
      </c>
      <c r="L1200" s="222" t="str">
        <f>+IF(G1200=0,"",'Ark1'!W3014)</f>
        <v/>
      </c>
      <c r="M1200" s="222" t="str">
        <f>+IF(G1200=0,"",'Ark1'!X3014)</f>
        <v/>
      </c>
      <c r="N1200" s="114" t="str">
        <f>+IF(G1200=0,"",'Ark1'!Y3014)</f>
        <v/>
      </c>
      <c r="O1200" s="116" t="str">
        <f>+IF(G1200=0,"",'Ark1'!Z3014)</f>
        <v/>
      </c>
      <c r="P1200" s="116" t="str">
        <f t="shared" si="18"/>
        <v/>
      </c>
      <c r="Q1200" s="114" t="str">
        <f>+IF(G1200=0,"",'Ark1'!T3014)</f>
        <v/>
      </c>
      <c r="R1200" s="222" t="str">
        <f>+IF(G1200=0,"",'Ark1'!V3014)</f>
        <v/>
      </c>
      <c r="S1200" s="32"/>
      <c r="T1200" s="35"/>
      <c r="U1200" s="35"/>
      <c r="V1200" s="35"/>
      <c r="W1200" s="35"/>
      <c r="X1200" s="35"/>
    </row>
    <row r="1201" spans="1:24" x14ac:dyDescent="0.5">
      <c r="A1201" s="32"/>
      <c r="B1201" s="297" t="str">
        <f>+IF(E1201=2012,VLOOKUP(D1201,K_navn!$A$2:$C$359,2),"")</f>
        <v/>
      </c>
      <c r="C1201" s="297" t="str">
        <f>+IF(E1201=2012,VLOOKUP(D1201,K_navn!$A$2:$C$359,3),"")</f>
        <v/>
      </c>
      <c r="D1201" s="115">
        <f>+'Ark1'!P3015</f>
        <v>3811</v>
      </c>
      <c r="E1201" s="115">
        <f>+'Ark1'!C3015</f>
        <v>2021</v>
      </c>
      <c r="F1201" s="116" t="str">
        <f>+IF('Ark1'!Q3015=0,"",'Ark1'!Q3015)</f>
        <v/>
      </c>
      <c r="G1201" s="116">
        <f>+'Ark1'!R3015</f>
        <v>0</v>
      </c>
      <c r="H1201" s="116">
        <f>+'Ark1'!S3015</f>
        <v>0</v>
      </c>
      <c r="I1201" s="222" t="str">
        <f>+IF(G1201=0,"",'Ark1'!AA3015)</f>
        <v/>
      </c>
      <c r="J1201" s="222" t="str">
        <f>+IF(G1201=0,"",'Ark1'!AB3015)</f>
        <v/>
      </c>
      <c r="K1201" s="114" t="str">
        <f>+IF(G1201=0,"",'Ark1'!U3015)</f>
        <v/>
      </c>
      <c r="L1201" s="222" t="str">
        <f>+IF(G1201=0,"",'Ark1'!W3015)</f>
        <v/>
      </c>
      <c r="M1201" s="222" t="str">
        <f>+IF(G1201=0,"",'Ark1'!X3015)</f>
        <v/>
      </c>
      <c r="N1201" s="114" t="str">
        <f>+IF(G1201=0,"",'Ark1'!Y3015)</f>
        <v/>
      </c>
      <c r="O1201" s="116" t="str">
        <f>+IF(G1201=0,"",'Ark1'!Z3015)</f>
        <v/>
      </c>
      <c r="P1201" s="116" t="str">
        <f t="shared" si="18"/>
        <v/>
      </c>
      <c r="Q1201" s="114" t="str">
        <f>+IF(G1201=0,"",'Ark1'!T3015)</f>
        <v/>
      </c>
      <c r="R1201" s="222" t="str">
        <f>+IF(G1201=0,"",'Ark1'!V3015)</f>
        <v/>
      </c>
      <c r="S1201" s="32"/>
      <c r="T1201" s="35"/>
      <c r="U1201" s="35"/>
      <c r="V1201" s="35"/>
      <c r="W1201" s="35"/>
      <c r="X1201" s="35"/>
    </row>
    <row r="1202" spans="1:24" x14ac:dyDescent="0.5">
      <c r="A1202" s="32"/>
      <c r="B1202" s="297" t="str">
        <f>+IF(E1202=2012,VLOOKUP(D1202,K_navn!$A$2:$C$359,2),"")</f>
        <v/>
      </c>
      <c r="C1202" s="297" t="str">
        <f>+IF(E1202=2012,VLOOKUP(D1202,K_navn!$A$2:$C$359,3),"")</f>
        <v/>
      </c>
      <c r="D1202" s="115">
        <f>+'Ark1'!P3016</f>
        <v>3811</v>
      </c>
      <c r="E1202" s="115">
        <f>+'Ark1'!C3016</f>
        <v>2022</v>
      </c>
      <c r="F1202" s="116" t="str">
        <f>+IF('Ark1'!Q3016=0,"",'Ark1'!Q3016)</f>
        <v/>
      </c>
      <c r="G1202" s="116">
        <f>+'Ark1'!R3016</f>
        <v>0</v>
      </c>
      <c r="H1202" s="116">
        <f>+'Ark1'!S3016</f>
        <v>0</v>
      </c>
      <c r="I1202" s="222" t="str">
        <f>+IF(G1202=0,"",'Ark1'!AA3016)</f>
        <v/>
      </c>
      <c r="J1202" s="222" t="str">
        <f>+IF(G1202=0,"",'Ark1'!AB3016)</f>
        <v/>
      </c>
      <c r="K1202" s="114" t="str">
        <f>+IF(G1202=0,"",'Ark1'!U3016)</f>
        <v/>
      </c>
      <c r="L1202" s="222" t="str">
        <f>+IF(G1202=0,"",'Ark1'!W3016)</f>
        <v/>
      </c>
      <c r="M1202" s="222" t="str">
        <f>+IF(G1202=0,"",'Ark1'!X3016)</f>
        <v/>
      </c>
      <c r="N1202" s="114" t="str">
        <f>+IF(G1202=0,"",'Ark1'!Y3016)</f>
        <v/>
      </c>
      <c r="O1202" s="116" t="str">
        <f>+IF(G1202=0,"",'Ark1'!Z3016)</f>
        <v/>
      </c>
      <c r="P1202" s="116" t="str">
        <f t="shared" si="18"/>
        <v/>
      </c>
      <c r="Q1202" s="114" t="str">
        <f>+IF(G1202=0,"",'Ark1'!T3016)</f>
        <v/>
      </c>
      <c r="R1202" s="222" t="str">
        <f>+IF(G1202=0,"",'Ark1'!V3016)</f>
        <v/>
      </c>
      <c r="S1202" s="32"/>
      <c r="T1202" s="35"/>
      <c r="U1202" s="35"/>
      <c r="V1202" s="35"/>
      <c r="W1202" s="35"/>
      <c r="X1202" s="35"/>
    </row>
    <row r="1203" spans="1:24" x14ac:dyDescent="0.5">
      <c r="A1203" s="32"/>
      <c r="B1203" s="297" t="str">
        <f>+IF(E1203=2012,VLOOKUP(D1203,K_navn!$A$2:$C$359,2),"")</f>
        <v>Siljan</v>
      </c>
      <c r="C1203" s="297" t="str">
        <f>+IF(E1203=2012,VLOOKUP(D1203,K_navn!$A$2:$C$359,3),"")</f>
        <v>Vestfold/ Telemark</v>
      </c>
      <c r="D1203" s="115">
        <f>+'Ark1'!P3017</f>
        <v>3812</v>
      </c>
      <c r="E1203" s="115">
        <f>+'Ark1'!C3017</f>
        <v>2012</v>
      </c>
      <c r="F1203" s="116" t="str">
        <f>+IF('Ark1'!Q3017=0,"",'Ark1'!Q3017)</f>
        <v/>
      </c>
      <c r="G1203" s="116">
        <f>+'Ark1'!R3017</f>
        <v>0</v>
      </c>
      <c r="H1203" s="116">
        <f>+'Ark1'!S3017</f>
        <v>0</v>
      </c>
      <c r="I1203" s="222" t="str">
        <f>+IF(G1203=0,"",'Ark1'!AA3017)</f>
        <v/>
      </c>
      <c r="J1203" s="222" t="str">
        <f>+IF(G1203=0,"",'Ark1'!AB3017)</f>
        <v/>
      </c>
      <c r="K1203" s="114" t="str">
        <f>+IF(G1203=0,"",'Ark1'!U3017)</f>
        <v/>
      </c>
      <c r="L1203" s="222" t="str">
        <f>+IF(G1203=0,"",'Ark1'!W3017)</f>
        <v/>
      </c>
      <c r="M1203" s="222" t="str">
        <f>+IF(G1203=0,"",'Ark1'!X3017)</f>
        <v/>
      </c>
      <c r="N1203" s="114" t="str">
        <f>+IF(G1203=0,"",'Ark1'!Y3017)</f>
        <v/>
      </c>
      <c r="O1203" s="116" t="str">
        <f>+IF(G1203=0,"",'Ark1'!Z3017)</f>
        <v/>
      </c>
      <c r="P1203" s="116" t="str">
        <f t="shared" si="18"/>
        <v/>
      </c>
      <c r="Q1203" s="114" t="str">
        <f>+IF(G1203=0,"",'Ark1'!T3017)</f>
        <v/>
      </c>
      <c r="R1203" s="222" t="str">
        <f>+IF(G1203=0,"",'Ark1'!V3017)</f>
        <v/>
      </c>
      <c r="S1203" s="32"/>
      <c r="T1203" s="35"/>
      <c r="U1203" s="35"/>
      <c r="V1203" s="35"/>
      <c r="W1203" s="35"/>
      <c r="X1203" s="35"/>
    </row>
    <row r="1204" spans="1:24" x14ac:dyDescent="0.5">
      <c r="A1204" s="32"/>
      <c r="B1204" s="297" t="str">
        <f>+IF(E1204=2012,VLOOKUP(D1204,K_navn!$A$2:$C$359,2),"")</f>
        <v/>
      </c>
      <c r="C1204" s="297" t="str">
        <f>+IF(E1204=2012,VLOOKUP(D1204,K_navn!$A$2:$C$359,3),"")</f>
        <v/>
      </c>
      <c r="D1204" s="115">
        <f>+'Ark1'!P3018</f>
        <v>3812</v>
      </c>
      <c r="E1204" s="115">
        <f>+'Ark1'!C3018</f>
        <v>2013</v>
      </c>
      <c r="F1204" s="116" t="str">
        <f>+IF('Ark1'!Q3018=0,"",'Ark1'!Q3018)</f>
        <v/>
      </c>
      <c r="G1204" s="116">
        <f>+'Ark1'!R3018</f>
        <v>0</v>
      </c>
      <c r="H1204" s="116">
        <f>+'Ark1'!S3018</f>
        <v>0</v>
      </c>
      <c r="I1204" s="222" t="str">
        <f>+IF(G1204=0,"",'Ark1'!AA3018)</f>
        <v/>
      </c>
      <c r="J1204" s="222" t="str">
        <f>+IF(G1204=0,"",'Ark1'!AB3018)</f>
        <v/>
      </c>
      <c r="K1204" s="114" t="str">
        <f>+IF(G1204=0,"",'Ark1'!U3018)</f>
        <v/>
      </c>
      <c r="L1204" s="222" t="str">
        <f>+IF(G1204=0,"",'Ark1'!W3018)</f>
        <v/>
      </c>
      <c r="M1204" s="222" t="str">
        <f>+IF(G1204=0,"",'Ark1'!X3018)</f>
        <v/>
      </c>
      <c r="N1204" s="114" t="str">
        <f>+IF(G1204=0,"",'Ark1'!Y3018)</f>
        <v/>
      </c>
      <c r="O1204" s="116" t="str">
        <f>+IF(G1204=0,"",'Ark1'!Z3018)</f>
        <v/>
      </c>
      <c r="P1204" s="116" t="str">
        <f t="shared" si="18"/>
        <v/>
      </c>
      <c r="Q1204" s="114" t="str">
        <f>+IF(G1204=0,"",'Ark1'!T3018)</f>
        <v/>
      </c>
      <c r="R1204" s="222" t="str">
        <f>+IF(G1204=0,"",'Ark1'!V3018)</f>
        <v/>
      </c>
      <c r="S1204" s="32"/>
      <c r="T1204" s="35"/>
      <c r="U1204" s="35"/>
      <c r="V1204" s="35"/>
      <c r="W1204" s="35"/>
      <c r="X1204" s="35"/>
    </row>
    <row r="1205" spans="1:24" x14ac:dyDescent="0.5">
      <c r="A1205" s="32"/>
      <c r="B1205" s="297" t="str">
        <f>+IF(E1205=2012,VLOOKUP(D1205,K_navn!$A$2:$C$359,2),"")</f>
        <v/>
      </c>
      <c r="C1205" s="297" t="str">
        <f>+IF(E1205=2012,VLOOKUP(D1205,K_navn!$A$2:$C$359,3),"")</f>
        <v/>
      </c>
      <c r="D1205" s="115">
        <f>+'Ark1'!P3019</f>
        <v>3812</v>
      </c>
      <c r="E1205" s="115">
        <f>+'Ark1'!C3019</f>
        <v>2014</v>
      </c>
      <c r="F1205" s="116" t="str">
        <f>+IF('Ark1'!Q3019=0,"",'Ark1'!Q3019)</f>
        <v/>
      </c>
      <c r="G1205" s="116">
        <f>+'Ark1'!R3019</f>
        <v>0</v>
      </c>
      <c r="H1205" s="116">
        <f>+'Ark1'!S3019</f>
        <v>0</v>
      </c>
      <c r="I1205" s="222" t="str">
        <f>+IF(G1205=0,"",'Ark1'!AA3019)</f>
        <v/>
      </c>
      <c r="J1205" s="222" t="str">
        <f>+IF(G1205=0,"",'Ark1'!AB3019)</f>
        <v/>
      </c>
      <c r="K1205" s="114" t="str">
        <f>+IF(G1205=0,"",'Ark1'!U3019)</f>
        <v/>
      </c>
      <c r="L1205" s="222" t="str">
        <f>+IF(G1205=0,"",'Ark1'!W3019)</f>
        <v/>
      </c>
      <c r="M1205" s="222" t="str">
        <f>+IF(G1205=0,"",'Ark1'!X3019)</f>
        <v/>
      </c>
      <c r="N1205" s="114" t="str">
        <f>+IF(G1205=0,"",'Ark1'!Y3019)</f>
        <v/>
      </c>
      <c r="O1205" s="116" t="str">
        <f>+IF(G1205=0,"",'Ark1'!Z3019)</f>
        <v/>
      </c>
      <c r="P1205" s="116" t="str">
        <f t="shared" si="18"/>
        <v/>
      </c>
      <c r="Q1205" s="114" t="str">
        <f>+IF(G1205=0,"",'Ark1'!T3019)</f>
        <v/>
      </c>
      <c r="R1205" s="222" t="str">
        <f>+IF(G1205=0,"",'Ark1'!V3019)</f>
        <v/>
      </c>
      <c r="S1205" s="32"/>
      <c r="T1205" s="35"/>
      <c r="U1205" s="35"/>
      <c r="V1205" s="35"/>
      <c r="W1205" s="35"/>
      <c r="X1205" s="35"/>
    </row>
    <row r="1206" spans="1:24" x14ac:dyDescent="0.5">
      <c r="A1206" s="32"/>
      <c r="B1206" s="297" t="str">
        <f>+IF(E1206=2012,VLOOKUP(D1206,K_navn!$A$2:$C$359,2),"")</f>
        <v/>
      </c>
      <c r="C1206" s="297" t="str">
        <f>+IF(E1206=2012,VLOOKUP(D1206,K_navn!$A$2:$C$359,3),"")</f>
        <v/>
      </c>
      <c r="D1206" s="115">
        <f>+'Ark1'!P3020</f>
        <v>3812</v>
      </c>
      <c r="E1206" s="115">
        <f>+'Ark1'!C3020</f>
        <v>2015</v>
      </c>
      <c r="F1206" s="116">
        <f>+IF('Ark1'!Q3020=0,"",'Ark1'!Q3020)</f>
        <v>1</v>
      </c>
      <c r="G1206" s="116">
        <f>+'Ark1'!R3020</f>
        <v>38</v>
      </c>
      <c r="H1206" s="116">
        <f>+'Ark1'!S3020</f>
        <v>38</v>
      </c>
      <c r="I1206" s="222">
        <f>+IF(G1206=0,"",'Ark1'!AA3020)</f>
        <v>0.10012911385734236</v>
      </c>
      <c r="J1206" s="222">
        <f>+IF(G1206=0,"",'Ark1'!AB3020)</f>
        <v>0.10795395662368684</v>
      </c>
      <c r="K1206" s="114">
        <f>+IF(G1206=0,"",'Ark1'!U3020)</f>
        <v>60.447368421052623</v>
      </c>
      <c r="L1206" s="222">
        <f>+IF(G1206=0,"",'Ark1'!W3020)</f>
        <v>87.00789473684209</v>
      </c>
      <c r="M1206" s="222">
        <f>+IF(G1206=0,"",'Ark1'!X3020)</f>
        <v>8.3664235451170068</v>
      </c>
      <c r="N1206" s="114">
        <f>+IF(G1206=0,"",'Ark1'!Y3020)</f>
        <v>1.8309814512420064</v>
      </c>
      <c r="O1206" s="116">
        <f>+IF(G1206=0,"",'Ark1'!Z3020)</f>
        <v>-12.134103846831517</v>
      </c>
      <c r="P1206" s="116">
        <f t="shared" si="18"/>
        <v>38</v>
      </c>
      <c r="Q1206" s="114">
        <f>+IF(G1206=0,"",'Ark1'!T3020)</f>
        <v>15.97368421052631</v>
      </c>
      <c r="R1206" s="222">
        <f>+IF(G1206=0,"",'Ark1'!V3020)</f>
        <v>94.266408165592736</v>
      </c>
      <c r="S1206" s="32"/>
      <c r="T1206" s="35"/>
      <c r="U1206" s="35"/>
      <c r="V1206" s="35"/>
      <c r="W1206" s="35"/>
      <c r="X1206" s="35"/>
    </row>
    <row r="1207" spans="1:24" x14ac:dyDescent="0.5">
      <c r="A1207" s="32"/>
      <c r="B1207" s="297" t="str">
        <f>+IF(E1207=2012,VLOOKUP(D1207,K_navn!$A$2:$C$359,2),"")</f>
        <v/>
      </c>
      <c r="C1207" s="297" t="str">
        <f>+IF(E1207=2012,VLOOKUP(D1207,K_navn!$A$2:$C$359,3),"")</f>
        <v/>
      </c>
      <c r="D1207" s="115">
        <f>+'Ark1'!P3021</f>
        <v>3812</v>
      </c>
      <c r="E1207" s="115">
        <f>+'Ark1'!C3021</f>
        <v>2016</v>
      </c>
      <c r="F1207" s="116">
        <f>+IF('Ark1'!Q3021=0,"",'Ark1'!Q3021)</f>
        <v>1</v>
      </c>
      <c r="G1207" s="116">
        <f>+'Ark1'!R3021</f>
        <v>209</v>
      </c>
      <c r="H1207" s="116">
        <f>+'Ark1'!S3021</f>
        <v>209</v>
      </c>
      <c r="I1207" s="222">
        <f>+IF(G1207=0,"",'Ark1'!AA3021)</f>
        <v>0.44566700784715119</v>
      </c>
      <c r="J1207" s="222">
        <f>+IF(G1207=0,"",'Ark1'!AB3021)</f>
        <v>0.46645113534275967</v>
      </c>
      <c r="K1207" s="114">
        <f>+IF(G1207=0,"",'Ark1'!U3021)</f>
        <v>61.622009569378008</v>
      </c>
      <c r="L1207" s="222">
        <f>+IF(G1207=0,"",'Ark1'!W3021)</f>
        <v>85.263636363636394</v>
      </c>
      <c r="M1207" s="222">
        <f>+IF(G1207=0,"",'Ark1'!X3021)</f>
        <v>9.1889583304042599</v>
      </c>
      <c r="N1207" s="114">
        <f>+IF(G1207=0,"",'Ark1'!Y3021)</f>
        <v>2.1511527520349123</v>
      </c>
      <c r="O1207" s="116">
        <f>+IF(G1207=0,"",'Ark1'!Z3021)</f>
        <v>-46.031164244127041</v>
      </c>
      <c r="P1207" s="116">
        <f t="shared" si="18"/>
        <v>209</v>
      </c>
      <c r="Q1207" s="114">
        <f>+IF(G1207=0,"",'Ark1'!T3021)</f>
        <v>16.526315789473689</v>
      </c>
      <c r="R1207" s="222">
        <f>+IF(G1207=0,"",'Ark1'!V3021)</f>
        <v>92.376637447059977</v>
      </c>
      <c r="S1207" s="32"/>
      <c r="T1207" s="35"/>
      <c r="U1207" s="35"/>
      <c r="V1207" s="35"/>
      <c r="W1207" s="35"/>
      <c r="X1207" s="35"/>
    </row>
    <row r="1208" spans="1:24" x14ac:dyDescent="0.5">
      <c r="A1208" s="32"/>
      <c r="B1208" s="297" t="str">
        <f>+IF(E1208=2012,VLOOKUP(D1208,K_navn!$A$2:$C$359,2),"")</f>
        <v/>
      </c>
      <c r="C1208" s="297" t="str">
        <f>+IF(E1208=2012,VLOOKUP(D1208,K_navn!$A$2:$C$359,3),"")</f>
        <v/>
      </c>
      <c r="D1208" s="115">
        <f>+'Ark1'!P3022</f>
        <v>3812</v>
      </c>
      <c r="E1208" s="115">
        <f>+'Ark1'!C3022</f>
        <v>2017</v>
      </c>
      <c r="F1208" s="116">
        <f>+IF('Ark1'!Q3022=0,"",'Ark1'!Q3022)</f>
        <v>1</v>
      </c>
      <c r="G1208" s="116">
        <f>+'Ark1'!R3022</f>
        <v>68</v>
      </c>
      <c r="H1208" s="116">
        <f>+'Ark1'!S3022</f>
        <v>68</v>
      </c>
      <c r="I1208" s="222">
        <f>+IF(G1208=0,"",'Ark1'!AA3022)</f>
        <v>0.19620855815563965</v>
      </c>
      <c r="J1208" s="222">
        <f>+IF(G1208=0,"",'Ark1'!AB3022)</f>
        <v>0.19622279515194976</v>
      </c>
      <c r="K1208" s="114">
        <f>+IF(G1208=0,"",'Ark1'!U3022)</f>
        <v>60.735294117647058</v>
      </c>
      <c r="L1208" s="222">
        <f>+IF(G1208=0,"",'Ark1'!W3022)</f>
        <v>81.627941176470586</v>
      </c>
      <c r="M1208" s="222">
        <f>+IF(G1208=0,"",'Ark1'!X3022)</f>
        <v>7.711943479554189</v>
      </c>
      <c r="N1208" s="114">
        <f>+IF(G1208=0,"",'Ark1'!Y3022)</f>
        <v>2.4169599710649226</v>
      </c>
      <c r="O1208" s="116">
        <f>+IF(G1208=0,"",'Ark1'!Z3022)</f>
        <v>-53.231243119118481</v>
      </c>
      <c r="P1208" s="116">
        <f t="shared" si="18"/>
        <v>68</v>
      </c>
      <c r="Q1208" s="114">
        <f>+IF(G1208=0,"",'Ark1'!T3022)</f>
        <v>16.073529411764703</v>
      </c>
      <c r="R1208" s="222">
        <f>+IF(G1208=0,"",'Ark1'!V3022)</f>
        <v>88.437639411127378</v>
      </c>
      <c r="S1208" s="32"/>
      <c r="T1208" s="35"/>
      <c r="U1208" s="35"/>
      <c r="V1208" s="35"/>
      <c r="W1208" s="35"/>
      <c r="X1208" s="35"/>
    </row>
    <row r="1209" spans="1:24" x14ac:dyDescent="0.5">
      <c r="A1209" s="32"/>
      <c r="B1209" s="297" t="str">
        <f>+IF(E1209=2012,VLOOKUP(D1209,K_navn!$A$2:$C$359,2),"")</f>
        <v/>
      </c>
      <c r="C1209" s="297" t="str">
        <f>+IF(E1209=2012,VLOOKUP(D1209,K_navn!$A$2:$C$359,3),"")</f>
        <v/>
      </c>
      <c r="D1209" s="115">
        <f>+'Ark1'!P3023</f>
        <v>3812</v>
      </c>
      <c r="E1209" s="115">
        <f>+'Ark1'!C3023</f>
        <v>2018</v>
      </c>
      <c r="F1209" s="116">
        <f>+IF('Ark1'!Q3023=0,"",'Ark1'!Q3023)</f>
        <v>1</v>
      </c>
      <c r="G1209" s="116">
        <f>+'Ark1'!R3023</f>
        <v>130</v>
      </c>
      <c r="H1209" s="116">
        <f>+'Ark1'!S3023</f>
        <v>130</v>
      </c>
      <c r="I1209" s="222">
        <f>+IF(G1209=0,"",'Ark1'!AA3023)</f>
        <v>0.51923153732475935</v>
      </c>
      <c r="J1209" s="222">
        <f>+IF(G1209=0,"",'Ark1'!AB3023)</f>
        <v>0.53625820510607114</v>
      </c>
      <c r="K1209" s="114">
        <f>+IF(G1209=0,"",'Ark1'!U3023)</f>
        <v>61.576923076923087</v>
      </c>
      <c r="L1209" s="222">
        <f>+IF(G1209=0,"",'Ark1'!W3023)</f>
        <v>82.957692307692284</v>
      </c>
      <c r="M1209" s="222">
        <f>+IF(G1209=0,"",'Ark1'!X3023)</f>
        <v>8.5419495647578607</v>
      </c>
      <c r="N1209" s="114">
        <f>+IF(G1209=0,"",'Ark1'!Y3023)</f>
        <v>2.3464060394089006</v>
      </c>
      <c r="O1209" s="116">
        <f>+IF(G1209=0,"",'Ark1'!Z3023)</f>
        <v>-30.217016357840297</v>
      </c>
      <c r="P1209" s="116">
        <f t="shared" si="18"/>
        <v>130</v>
      </c>
      <c r="Q1209" s="114">
        <f>+IF(G1209=0,"",'Ark1'!T3023)</f>
        <v>16.515384615384619</v>
      </c>
      <c r="R1209" s="222">
        <f>+IF(G1209=0,"",'Ark1'!V3023)</f>
        <v>89.878323193599456</v>
      </c>
      <c r="S1209" s="32"/>
      <c r="T1209" s="35"/>
      <c r="U1209" s="35"/>
      <c r="V1209" s="35"/>
      <c r="W1209" s="35"/>
      <c r="X1209" s="35"/>
    </row>
    <row r="1210" spans="1:24" x14ac:dyDescent="0.5">
      <c r="A1210" s="32"/>
      <c r="B1210" s="297" t="str">
        <f>+IF(E1210=2012,VLOOKUP(D1210,K_navn!$A$2:$C$359,2),"")</f>
        <v/>
      </c>
      <c r="C1210" s="297" t="str">
        <f>+IF(E1210=2012,VLOOKUP(D1210,K_navn!$A$2:$C$359,3),"")</f>
        <v/>
      </c>
      <c r="D1210" s="115">
        <f>+'Ark1'!P3024</f>
        <v>3812</v>
      </c>
      <c r="E1210" s="115">
        <f>+'Ark1'!C3024</f>
        <v>2019</v>
      </c>
      <c r="F1210" s="116">
        <f>+IF('Ark1'!Q3024=0,"",'Ark1'!Q3024)</f>
        <v>1</v>
      </c>
      <c r="G1210" s="116">
        <f>+'Ark1'!R3024</f>
        <v>160</v>
      </c>
      <c r="H1210" s="116">
        <f>+'Ark1'!S3024</f>
        <v>160</v>
      </c>
      <c r="I1210" s="222">
        <f>+IF(G1210=0,"",'Ark1'!AA3024)</f>
        <v>0.79443892750744816</v>
      </c>
      <c r="J1210" s="222">
        <f>+IF(G1210=0,"",'Ark1'!AB3024)</f>
        <v>0.8178121120817502</v>
      </c>
      <c r="K1210" s="114">
        <f>+IF(G1210=0,"",'Ark1'!U3024)</f>
        <v>61.612499999999997</v>
      </c>
      <c r="L1210" s="222">
        <f>+IF(G1210=0,"",'Ark1'!W3024)</f>
        <v>82.699375000000018</v>
      </c>
      <c r="M1210" s="222">
        <f>+IF(G1210=0,"",'Ark1'!X3024)</f>
        <v>7.6946775182182252</v>
      </c>
      <c r="N1210" s="114">
        <f>+IF(G1210=0,"",'Ark1'!Y3024)</f>
        <v>1.9267443395532735</v>
      </c>
      <c r="O1210" s="116">
        <f>+IF(G1210=0,"",'Ark1'!Z3024)</f>
        <v>-27.614201808042544</v>
      </c>
      <c r="P1210" s="116">
        <f t="shared" si="18"/>
        <v>160</v>
      </c>
      <c r="Q1210" s="114">
        <f>+IF(G1210=0,"",'Ark1'!T3024)</f>
        <v>16.587499999999999</v>
      </c>
      <c r="R1210" s="222">
        <f>+IF(G1210=0,"",'Ark1'!V3024)</f>
        <v>89.598456121343446</v>
      </c>
      <c r="S1210" s="32"/>
      <c r="T1210" s="35"/>
      <c r="U1210" s="35"/>
      <c r="V1210" s="35"/>
      <c r="W1210" s="35"/>
      <c r="X1210" s="35"/>
    </row>
    <row r="1211" spans="1:24" x14ac:dyDescent="0.5">
      <c r="A1211" s="32"/>
      <c r="B1211" s="297" t="str">
        <f>+IF(E1211=2012,VLOOKUP(D1211,K_navn!$A$2:$C$359,2),"")</f>
        <v/>
      </c>
      <c r="C1211" s="297" t="str">
        <f>+IF(E1211=2012,VLOOKUP(D1211,K_navn!$A$2:$C$359,3),"")</f>
        <v/>
      </c>
      <c r="D1211" s="115">
        <f>+'Ark1'!P3025</f>
        <v>3812</v>
      </c>
      <c r="E1211" s="115">
        <f>+'Ark1'!C3025</f>
        <v>2020</v>
      </c>
      <c r="F1211" s="116">
        <f>+IF('Ark1'!Q3025=0,"",'Ark1'!Q3025)</f>
        <v>1</v>
      </c>
      <c r="G1211" s="116">
        <f>+'Ark1'!R3025</f>
        <v>307</v>
      </c>
      <c r="H1211" s="116">
        <f>+'Ark1'!S3025</f>
        <v>307</v>
      </c>
      <c r="I1211" s="222">
        <f>+IF(G1211=0,"",'Ark1'!AA3025)</f>
        <v>1.47044736085832</v>
      </c>
      <c r="J1211" s="222">
        <f>+IF(G1211=0,"",'Ark1'!AB3025)</f>
        <v>1.5035180189140955</v>
      </c>
      <c r="K1211" s="114">
        <f>+IF(G1211=0,"",'Ark1'!U3025)</f>
        <v>61.5830618892508</v>
      </c>
      <c r="L1211" s="222">
        <f>+IF(G1211=0,"",'Ark1'!W3025)</f>
        <v>84.468078175895812</v>
      </c>
      <c r="M1211" s="222">
        <f>+IF(G1211=0,"",'Ark1'!X3025)</f>
        <v>5.405783838857575</v>
      </c>
      <c r="N1211" s="114">
        <f>+IF(G1211=0,"",'Ark1'!Y3025)</f>
        <v>2.0803344145352924</v>
      </c>
      <c r="O1211" s="116">
        <f>+IF(G1211=0,"",'Ark1'!Z3025)</f>
        <v>-17.332101143787046</v>
      </c>
      <c r="P1211" s="116">
        <f t="shared" si="18"/>
        <v>307</v>
      </c>
      <c r="Q1211" s="114">
        <f>+IF(G1211=0,"",'Ark1'!T3025)</f>
        <v>16.482084690553741</v>
      </c>
      <c r="R1211" s="222">
        <f>+IF(G1211=0,"",'Ark1'!V3025)</f>
        <v>91.5147109164635</v>
      </c>
      <c r="S1211" s="32"/>
      <c r="T1211" s="35"/>
      <c r="U1211" s="35"/>
      <c r="V1211" s="35"/>
      <c r="W1211" s="35"/>
      <c r="X1211" s="35"/>
    </row>
    <row r="1212" spans="1:24" x14ac:dyDescent="0.5">
      <c r="A1212" s="32"/>
      <c r="B1212" s="297" t="str">
        <f>+IF(E1212=2012,VLOOKUP(D1212,K_navn!$A$2:$C$359,2),"")</f>
        <v/>
      </c>
      <c r="C1212" s="297" t="str">
        <f>+IF(E1212=2012,VLOOKUP(D1212,K_navn!$A$2:$C$359,3),"")</f>
        <v/>
      </c>
      <c r="D1212" s="115">
        <f>+'Ark1'!P3026</f>
        <v>3812</v>
      </c>
      <c r="E1212" s="115">
        <f>+'Ark1'!C3026</f>
        <v>2021</v>
      </c>
      <c r="F1212" s="116">
        <f>+IF('Ark1'!Q3026=0,"",'Ark1'!Q3026)</f>
        <v>1</v>
      </c>
      <c r="G1212" s="116">
        <f>+'Ark1'!R3026</f>
        <v>537</v>
      </c>
      <c r="H1212" s="116">
        <f>+'Ark1'!S3026</f>
        <v>537</v>
      </c>
      <c r="I1212" s="222">
        <f>+IF(G1212=0,"",'Ark1'!AA3026)</f>
        <v>2.0424463715198535</v>
      </c>
      <c r="J1212" s="222">
        <f>+IF(G1212=0,"",'Ark1'!AB3026)</f>
        <v>2.0605701166152999</v>
      </c>
      <c r="K1212" s="114">
        <f>+IF(G1212=0,"",'Ark1'!U3026)</f>
        <v>61.640595903165746</v>
      </c>
      <c r="L1212" s="222">
        <f>+IF(G1212=0,"",'Ark1'!W3026)</f>
        <v>85.605586592178753</v>
      </c>
      <c r="M1212" s="222">
        <f>+IF(G1212=0,"",'Ark1'!X3026)</f>
        <v>6.7769687801939087</v>
      </c>
      <c r="N1212" s="114">
        <f>+IF(G1212=0,"",'Ark1'!Y3026)</f>
        <v>1.9517623270295192</v>
      </c>
      <c r="O1212" s="116">
        <f>+IF(G1212=0,"",'Ark1'!Z3026)</f>
        <v>-25.92346143983632</v>
      </c>
      <c r="P1212" s="116">
        <f t="shared" si="18"/>
        <v>537</v>
      </c>
      <c r="Q1212" s="114">
        <f>+IF(G1212=0,"",'Ark1'!T3026)</f>
        <v>16.620111731843579</v>
      </c>
      <c r="R1212" s="222">
        <f>+IF(G1212=0,"",'Ark1'!V3026)</f>
        <v>92.747114401060486</v>
      </c>
      <c r="S1212" s="32"/>
      <c r="T1212" s="35"/>
      <c r="U1212" s="35"/>
      <c r="V1212" s="35"/>
      <c r="W1212" s="35"/>
      <c r="X1212" s="35"/>
    </row>
    <row r="1213" spans="1:24" x14ac:dyDescent="0.5">
      <c r="A1213" s="32"/>
      <c r="B1213" s="297" t="str">
        <f>+IF(E1213=2012,VLOOKUP(D1213,K_navn!$A$2:$C$359,2),"")</f>
        <v/>
      </c>
      <c r="C1213" s="297" t="str">
        <f>+IF(E1213=2012,VLOOKUP(D1213,K_navn!$A$2:$C$359,3),"")</f>
        <v/>
      </c>
      <c r="D1213" s="115">
        <f>+'Ark1'!P3027</f>
        <v>3812</v>
      </c>
      <c r="E1213" s="115">
        <f>+'Ark1'!C3027</f>
        <v>2022</v>
      </c>
      <c r="F1213" s="116">
        <f>+IF('Ark1'!Q3027=0,"",'Ark1'!Q3027)</f>
        <v>1</v>
      </c>
      <c r="G1213" s="116">
        <f>+'Ark1'!R3027</f>
        <v>349</v>
      </c>
      <c r="H1213" s="116">
        <f>+'Ark1'!S3027</f>
        <v>349</v>
      </c>
      <c r="I1213" s="222">
        <f>+IF(G1213=0,"",'Ark1'!AA3027)</f>
        <v>1.2115952091650752</v>
      </c>
      <c r="J1213" s="222">
        <f>+IF(G1213=0,"",'Ark1'!AB3027)</f>
        <v>1.2217380376294364</v>
      </c>
      <c r="K1213" s="114">
        <f>+IF(G1213=0,"",'Ark1'!U3027)</f>
        <v>61.704871060171889</v>
      </c>
      <c r="L1213" s="222">
        <f>+IF(G1213=0,"",'Ark1'!W3027)</f>
        <v>86.476217765042946</v>
      </c>
      <c r="M1213" s="222">
        <f>+IF(G1213=0,"",'Ark1'!X3027)</f>
        <v>7.0099341313340879</v>
      </c>
      <c r="N1213" s="114">
        <f>+IF(G1213=0,"",'Ark1'!Y3027)</f>
        <v>1.8157238401265927</v>
      </c>
      <c r="O1213" s="116">
        <f>+IF(G1213=0,"",'Ark1'!Z3027)</f>
        <v>-35.74990521401245</v>
      </c>
      <c r="P1213" s="116">
        <f t="shared" si="18"/>
        <v>349</v>
      </c>
      <c r="Q1213" s="114">
        <f>+IF(G1213=0,"",'Ark1'!T3027)</f>
        <v>16.690544412607451</v>
      </c>
      <c r="R1213" s="222">
        <f>+IF(G1213=0,"",'Ark1'!V3027)</f>
        <v>93.690376776861243</v>
      </c>
      <c r="S1213" s="32"/>
      <c r="T1213" s="35"/>
      <c r="U1213" s="35"/>
      <c r="V1213" s="35"/>
      <c r="W1213" s="35"/>
      <c r="X1213" s="35"/>
    </row>
    <row r="1214" spans="1:24" x14ac:dyDescent="0.5">
      <c r="A1214" s="32"/>
      <c r="B1214" s="297" t="str">
        <f>+IF(E1214=2012,VLOOKUP(D1214,K_navn!$A$2:$C$359,2),"")</f>
        <v>Bamble</v>
      </c>
      <c r="C1214" s="297" t="str">
        <f>+IF(E1214=2012,VLOOKUP(D1214,K_navn!$A$2:$C$359,3),"")</f>
        <v>Vestfold/ Telemark</v>
      </c>
      <c r="D1214" s="115">
        <f>+'Ark1'!P3028</f>
        <v>3813</v>
      </c>
      <c r="E1214" s="115">
        <f>+'Ark1'!C3028</f>
        <v>2012</v>
      </c>
      <c r="F1214" s="116" t="str">
        <f>+IF('Ark1'!Q3028=0,"",'Ark1'!Q3028)</f>
        <v/>
      </c>
      <c r="G1214" s="116">
        <f>+'Ark1'!R3028</f>
        <v>0</v>
      </c>
      <c r="H1214" s="116">
        <f>+'Ark1'!S3028</f>
        <v>0</v>
      </c>
      <c r="I1214" s="222" t="str">
        <f>+IF(G1214=0,"",'Ark1'!AA3028)</f>
        <v/>
      </c>
      <c r="J1214" s="222" t="str">
        <f>+IF(G1214=0,"",'Ark1'!AB3028)</f>
        <v/>
      </c>
      <c r="K1214" s="114" t="str">
        <f>+IF(G1214=0,"",'Ark1'!U3028)</f>
        <v/>
      </c>
      <c r="L1214" s="222" t="str">
        <f>+IF(G1214=0,"",'Ark1'!W3028)</f>
        <v/>
      </c>
      <c r="M1214" s="222" t="str">
        <f>+IF(G1214=0,"",'Ark1'!X3028)</f>
        <v/>
      </c>
      <c r="N1214" s="114" t="str">
        <f>+IF(G1214=0,"",'Ark1'!Y3028)</f>
        <v/>
      </c>
      <c r="O1214" s="116" t="str">
        <f>+IF(G1214=0,"",'Ark1'!Z3028)</f>
        <v/>
      </c>
      <c r="P1214" s="116" t="str">
        <f t="shared" si="18"/>
        <v/>
      </c>
      <c r="Q1214" s="114" t="str">
        <f>+IF(G1214=0,"",'Ark1'!T3028)</f>
        <v/>
      </c>
      <c r="R1214" s="222" t="str">
        <f>+IF(G1214=0,"",'Ark1'!V3028)</f>
        <v/>
      </c>
      <c r="S1214" s="32"/>
      <c r="T1214" s="35"/>
      <c r="U1214" s="35"/>
      <c r="V1214" s="35"/>
      <c r="W1214" s="35"/>
      <c r="X1214" s="35"/>
    </row>
    <row r="1215" spans="1:24" x14ac:dyDescent="0.5">
      <c r="A1215" s="32"/>
      <c r="B1215" s="297" t="str">
        <f>+IF(E1215=2012,VLOOKUP(D1215,K_navn!$A$2:$C$359,2),"")</f>
        <v/>
      </c>
      <c r="C1215" s="297" t="str">
        <f>+IF(E1215=2012,VLOOKUP(D1215,K_navn!$A$2:$C$359,3),"")</f>
        <v/>
      </c>
      <c r="D1215" s="115">
        <f>+'Ark1'!P3029</f>
        <v>3813</v>
      </c>
      <c r="E1215" s="115">
        <f>+'Ark1'!C3029</f>
        <v>2013</v>
      </c>
      <c r="F1215" s="116" t="str">
        <f>+IF('Ark1'!Q3029=0,"",'Ark1'!Q3029)</f>
        <v/>
      </c>
      <c r="G1215" s="116">
        <f>+'Ark1'!R3029</f>
        <v>0</v>
      </c>
      <c r="H1215" s="116">
        <f>+'Ark1'!S3029</f>
        <v>0</v>
      </c>
      <c r="I1215" s="222" t="str">
        <f>+IF(G1215=0,"",'Ark1'!AA3029)</f>
        <v/>
      </c>
      <c r="J1215" s="222" t="str">
        <f>+IF(G1215=0,"",'Ark1'!AB3029)</f>
        <v/>
      </c>
      <c r="K1215" s="114" t="str">
        <f>+IF(G1215=0,"",'Ark1'!U3029)</f>
        <v/>
      </c>
      <c r="L1215" s="222" t="str">
        <f>+IF(G1215=0,"",'Ark1'!W3029)</f>
        <v/>
      </c>
      <c r="M1215" s="222" t="str">
        <f>+IF(G1215=0,"",'Ark1'!X3029)</f>
        <v/>
      </c>
      <c r="N1215" s="114" t="str">
        <f>+IF(G1215=0,"",'Ark1'!Y3029)</f>
        <v/>
      </c>
      <c r="O1215" s="116" t="str">
        <f>+IF(G1215=0,"",'Ark1'!Z3029)</f>
        <v/>
      </c>
      <c r="P1215" s="116" t="str">
        <f t="shared" si="18"/>
        <v/>
      </c>
      <c r="Q1215" s="114" t="str">
        <f>+IF(G1215=0,"",'Ark1'!T3029)</f>
        <v/>
      </c>
      <c r="R1215" s="222" t="str">
        <f>+IF(G1215=0,"",'Ark1'!V3029)</f>
        <v/>
      </c>
      <c r="S1215" s="32"/>
      <c r="T1215" s="35"/>
      <c r="U1215" s="35"/>
      <c r="V1215" s="35"/>
      <c r="W1215" s="35"/>
      <c r="X1215" s="35"/>
    </row>
    <row r="1216" spans="1:24" x14ac:dyDescent="0.5">
      <c r="A1216" s="32"/>
      <c r="B1216" s="297" t="str">
        <f>+IF(E1216=2012,VLOOKUP(D1216,K_navn!$A$2:$C$359,2),"")</f>
        <v/>
      </c>
      <c r="C1216" s="297" t="str">
        <f>+IF(E1216=2012,VLOOKUP(D1216,K_navn!$A$2:$C$359,3),"")</f>
        <v/>
      </c>
      <c r="D1216" s="115">
        <f>+'Ark1'!P3030</f>
        <v>3813</v>
      </c>
      <c r="E1216" s="115">
        <f>+'Ark1'!C3030</f>
        <v>2014</v>
      </c>
      <c r="F1216" s="116" t="str">
        <f>+IF('Ark1'!Q3030=0,"",'Ark1'!Q3030)</f>
        <v/>
      </c>
      <c r="G1216" s="116">
        <f>+'Ark1'!R3030</f>
        <v>0</v>
      </c>
      <c r="H1216" s="116">
        <f>+'Ark1'!S3030</f>
        <v>0</v>
      </c>
      <c r="I1216" s="222" t="str">
        <f>+IF(G1216=0,"",'Ark1'!AA3030)</f>
        <v/>
      </c>
      <c r="J1216" s="222" t="str">
        <f>+IF(G1216=0,"",'Ark1'!AB3030)</f>
        <v/>
      </c>
      <c r="K1216" s="114" t="str">
        <f>+IF(G1216=0,"",'Ark1'!U3030)</f>
        <v/>
      </c>
      <c r="L1216" s="222" t="str">
        <f>+IF(G1216=0,"",'Ark1'!W3030)</f>
        <v/>
      </c>
      <c r="M1216" s="222" t="str">
        <f>+IF(G1216=0,"",'Ark1'!X3030)</f>
        <v/>
      </c>
      <c r="N1216" s="114" t="str">
        <f>+IF(G1216=0,"",'Ark1'!Y3030)</f>
        <v/>
      </c>
      <c r="O1216" s="116" t="str">
        <f>+IF(G1216=0,"",'Ark1'!Z3030)</f>
        <v/>
      </c>
      <c r="P1216" s="116" t="str">
        <f t="shared" si="18"/>
        <v/>
      </c>
      <c r="Q1216" s="114" t="str">
        <f>+IF(G1216=0,"",'Ark1'!T3030)</f>
        <v/>
      </c>
      <c r="R1216" s="222" t="str">
        <f>+IF(G1216=0,"",'Ark1'!V3030)</f>
        <v/>
      </c>
      <c r="S1216" s="32"/>
      <c r="T1216" s="35"/>
      <c r="U1216" s="35"/>
      <c r="V1216" s="35"/>
      <c r="W1216" s="35"/>
      <c r="X1216" s="35"/>
    </row>
    <row r="1217" spans="1:24" x14ac:dyDescent="0.5">
      <c r="A1217" s="32"/>
      <c r="B1217" s="297" t="str">
        <f>+IF(E1217=2012,VLOOKUP(D1217,K_navn!$A$2:$C$359,2),"")</f>
        <v/>
      </c>
      <c r="C1217" s="297" t="str">
        <f>+IF(E1217=2012,VLOOKUP(D1217,K_navn!$A$2:$C$359,3),"")</f>
        <v/>
      </c>
      <c r="D1217" s="115">
        <f>+'Ark1'!P3031</f>
        <v>3813</v>
      </c>
      <c r="E1217" s="115">
        <f>+'Ark1'!C3031</f>
        <v>2015</v>
      </c>
      <c r="F1217" s="116" t="str">
        <f>+IF('Ark1'!Q3031=0,"",'Ark1'!Q3031)</f>
        <v/>
      </c>
      <c r="G1217" s="116">
        <f>+'Ark1'!R3031</f>
        <v>0</v>
      </c>
      <c r="H1217" s="116">
        <f>+'Ark1'!S3031</f>
        <v>0</v>
      </c>
      <c r="I1217" s="222" t="str">
        <f>+IF(G1217=0,"",'Ark1'!AA3031)</f>
        <v/>
      </c>
      <c r="J1217" s="222" t="str">
        <f>+IF(G1217=0,"",'Ark1'!AB3031)</f>
        <v/>
      </c>
      <c r="K1217" s="114" t="str">
        <f>+IF(G1217=0,"",'Ark1'!U3031)</f>
        <v/>
      </c>
      <c r="L1217" s="222" t="str">
        <f>+IF(G1217=0,"",'Ark1'!W3031)</f>
        <v/>
      </c>
      <c r="M1217" s="222" t="str">
        <f>+IF(G1217=0,"",'Ark1'!X3031)</f>
        <v/>
      </c>
      <c r="N1217" s="114" t="str">
        <f>+IF(G1217=0,"",'Ark1'!Y3031)</f>
        <v/>
      </c>
      <c r="O1217" s="116" t="str">
        <f>+IF(G1217=0,"",'Ark1'!Z3031)</f>
        <v/>
      </c>
      <c r="P1217" s="116" t="str">
        <f t="shared" si="18"/>
        <v/>
      </c>
      <c r="Q1217" s="114" t="str">
        <f>+IF(G1217=0,"",'Ark1'!T3031)</f>
        <v/>
      </c>
      <c r="R1217" s="222" t="str">
        <f>+IF(G1217=0,"",'Ark1'!V3031)</f>
        <v/>
      </c>
      <c r="S1217" s="32"/>
      <c r="T1217" s="35"/>
      <c r="U1217" s="35"/>
      <c r="V1217" s="35"/>
      <c r="W1217" s="35"/>
      <c r="X1217" s="35"/>
    </row>
    <row r="1218" spans="1:24" x14ac:dyDescent="0.5">
      <c r="A1218" s="32"/>
      <c r="B1218" s="297" t="str">
        <f>+IF(E1218=2012,VLOOKUP(D1218,K_navn!$A$2:$C$359,2),"")</f>
        <v/>
      </c>
      <c r="C1218" s="297" t="str">
        <f>+IF(E1218=2012,VLOOKUP(D1218,K_navn!$A$2:$C$359,3),"")</f>
        <v/>
      </c>
      <c r="D1218" s="115">
        <f>+'Ark1'!P3032</f>
        <v>3813</v>
      </c>
      <c r="E1218" s="115">
        <f>+'Ark1'!C3032</f>
        <v>2016</v>
      </c>
      <c r="F1218" s="116" t="str">
        <f>+IF('Ark1'!Q3032=0,"",'Ark1'!Q3032)</f>
        <v/>
      </c>
      <c r="G1218" s="116">
        <f>+'Ark1'!R3032</f>
        <v>0</v>
      </c>
      <c r="H1218" s="116">
        <f>+'Ark1'!S3032</f>
        <v>0</v>
      </c>
      <c r="I1218" s="222" t="str">
        <f>+IF(G1218=0,"",'Ark1'!AA3032)</f>
        <v/>
      </c>
      <c r="J1218" s="222" t="str">
        <f>+IF(G1218=0,"",'Ark1'!AB3032)</f>
        <v/>
      </c>
      <c r="K1218" s="114" t="str">
        <f>+IF(G1218=0,"",'Ark1'!U3032)</f>
        <v/>
      </c>
      <c r="L1218" s="222" t="str">
        <f>+IF(G1218=0,"",'Ark1'!W3032)</f>
        <v/>
      </c>
      <c r="M1218" s="222" t="str">
        <f>+IF(G1218=0,"",'Ark1'!X3032)</f>
        <v/>
      </c>
      <c r="N1218" s="114" t="str">
        <f>+IF(G1218=0,"",'Ark1'!Y3032)</f>
        <v/>
      </c>
      <c r="O1218" s="116" t="str">
        <f>+IF(G1218=0,"",'Ark1'!Z3032)</f>
        <v/>
      </c>
      <c r="P1218" s="116" t="str">
        <f t="shared" si="18"/>
        <v/>
      </c>
      <c r="Q1218" s="114" t="str">
        <f>+IF(G1218=0,"",'Ark1'!T3032)</f>
        <v/>
      </c>
      <c r="R1218" s="222" t="str">
        <f>+IF(G1218=0,"",'Ark1'!V3032)</f>
        <v/>
      </c>
      <c r="S1218" s="32"/>
      <c r="T1218" s="35"/>
      <c r="U1218" s="35"/>
      <c r="V1218" s="35"/>
      <c r="W1218" s="35"/>
      <c r="X1218" s="35"/>
    </row>
    <row r="1219" spans="1:24" x14ac:dyDescent="0.5">
      <c r="A1219" s="32"/>
      <c r="B1219" s="297" t="str">
        <f>+IF(E1219=2012,VLOOKUP(D1219,K_navn!$A$2:$C$359,2),"")</f>
        <v/>
      </c>
      <c r="C1219" s="297" t="str">
        <f>+IF(E1219=2012,VLOOKUP(D1219,K_navn!$A$2:$C$359,3),"")</f>
        <v/>
      </c>
      <c r="D1219" s="115">
        <f>+'Ark1'!P3033</f>
        <v>3813</v>
      </c>
      <c r="E1219" s="115">
        <f>+'Ark1'!C3033</f>
        <v>2017</v>
      </c>
      <c r="F1219" s="116" t="str">
        <f>+IF('Ark1'!Q3033=0,"",'Ark1'!Q3033)</f>
        <v/>
      </c>
      <c r="G1219" s="116">
        <f>+'Ark1'!R3033</f>
        <v>0</v>
      </c>
      <c r="H1219" s="116">
        <f>+'Ark1'!S3033</f>
        <v>0</v>
      </c>
      <c r="I1219" s="222" t="str">
        <f>+IF(G1219=0,"",'Ark1'!AA3033)</f>
        <v/>
      </c>
      <c r="J1219" s="222" t="str">
        <f>+IF(G1219=0,"",'Ark1'!AB3033)</f>
        <v/>
      </c>
      <c r="K1219" s="114" t="str">
        <f>+IF(G1219=0,"",'Ark1'!U3033)</f>
        <v/>
      </c>
      <c r="L1219" s="222" t="str">
        <f>+IF(G1219=0,"",'Ark1'!W3033)</f>
        <v/>
      </c>
      <c r="M1219" s="222" t="str">
        <f>+IF(G1219=0,"",'Ark1'!X3033)</f>
        <v/>
      </c>
      <c r="N1219" s="114" t="str">
        <f>+IF(G1219=0,"",'Ark1'!Y3033)</f>
        <v/>
      </c>
      <c r="O1219" s="116" t="str">
        <f>+IF(G1219=0,"",'Ark1'!Z3033)</f>
        <v/>
      </c>
      <c r="P1219" s="116" t="str">
        <f t="shared" si="18"/>
        <v/>
      </c>
      <c r="Q1219" s="114" t="str">
        <f>+IF(G1219=0,"",'Ark1'!T3033)</f>
        <v/>
      </c>
      <c r="R1219" s="222" t="str">
        <f>+IF(G1219=0,"",'Ark1'!V3033)</f>
        <v/>
      </c>
      <c r="S1219" s="32"/>
      <c r="T1219" s="35"/>
      <c r="U1219" s="35"/>
      <c r="V1219" s="35"/>
      <c r="W1219" s="35"/>
      <c r="X1219" s="35"/>
    </row>
    <row r="1220" spans="1:24" x14ac:dyDescent="0.5">
      <c r="A1220" s="32"/>
      <c r="B1220" s="297" t="str">
        <f>+IF(E1220=2012,VLOOKUP(D1220,K_navn!$A$2:$C$359,2),"")</f>
        <v/>
      </c>
      <c r="C1220" s="297" t="str">
        <f>+IF(E1220=2012,VLOOKUP(D1220,K_navn!$A$2:$C$359,3),"")</f>
        <v/>
      </c>
      <c r="D1220" s="115">
        <f>+'Ark1'!P3034</f>
        <v>3813</v>
      </c>
      <c r="E1220" s="115">
        <f>+'Ark1'!C3034</f>
        <v>2018</v>
      </c>
      <c r="F1220" s="116" t="str">
        <f>+IF('Ark1'!Q3034=0,"",'Ark1'!Q3034)</f>
        <v/>
      </c>
      <c r="G1220" s="116">
        <f>+'Ark1'!R3034</f>
        <v>0</v>
      </c>
      <c r="H1220" s="116">
        <f>+'Ark1'!S3034</f>
        <v>0</v>
      </c>
      <c r="I1220" s="222" t="str">
        <f>+IF(G1220=0,"",'Ark1'!AA3034)</f>
        <v/>
      </c>
      <c r="J1220" s="222" t="str">
        <f>+IF(G1220=0,"",'Ark1'!AB3034)</f>
        <v/>
      </c>
      <c r="K1220" s="114" t="str">
        <f>+IF(G1220=0,"",'Ark1'!U3034)</f>
        <v/>
      </c>
      <c r="L1220" s="222" t="str">
        <f>+IF(G1220=0,"",'Ark1'!W3034)</f>
        <v/>
      </c>
      <c r="M1220" s="222" t="str">
        <f>+IF(G1220=0,"",'Ark1'!X3034)</f>
        <v/>
      </c>
      <c r="N1220" s="114" t="str">
        <f>+IF(G1220=0,"",'Ark1'!Y3034)</f>
        <v/>
      </c>
      <c r="O1220" s="116" t="str">
        <f>+IF(G1220=0,"",'Ark1'!Z3034)</f>
        <v/>
      </c>
      <c r="P1220" s="116" t="str">
        <f t="shared" si="18"/>
        <v/>
      </c>
      <c r="Q1220" s="114" t="str">
        <f>+IF(G1220=0,"",'Ark1'!T3034)</f>
        <v/>
      </c>
      <c r="R1220" s="222" t="str">
        <f>+IF(G1220=0,"",'Ark1'!V3034)</f>
        <v/>
      </c>
      <c r="S1220" s="32"/>
      <c r="T1220" s="35"/>
      <c r="U1220" s="35"/>
      <c r="V1220" s="35"/>
      <c r="W1220" s="35"/>
      <c r="X1220" s="35"/>
    </row>
    <row r="1221" spans="1:24" x14ac:dyDescent="0.5">
      <c r="A1221" s="32"/>
      <c r="B1221" s="297" t="str">
        <f>+IF(E1221=2012,VLOOKUP(D1221,K_navn!$A$2:$C$359,2),"")</f>
        <v/>
      </c>
      <c r="C1221" s="297" t="str">
        <f>+IF(E1221=2012,VLOOKUP(D1221,K_navn!$A$2:$C$359,3),"")</f>
        <v/>
      </c>
      <c r="D1221" s="115">
        <f>+'Ark1'!P3035</f>
        <v>3813</v>
      </c>
      <c r="E1221" s="115">
        <f>+'Ark1'!C3035</f>
        <v>2019</v>
      </c>
      <c r="F1221" s="116" t="str">
        <f>+IF('Ark1'!Q3035=0,"",'Ark1'!Q3035)</f>
        <v/>
      </c>
      <c r="G1221" s="116">
        <f>+'Ark1'!R3035</f>
        <v>0</v>
      </c>
      <c r="H1221" s="116">
        <f>+'Ark1'!S3035</f>
        <v>0</v>
      </c>
      <c r="I1221" s="222" t="str">
        <f>+IF(G1221=0,"",'Ark1'!AA3035)</f>
        <v/>
      </c>
      <c r="J1221" s="222" t="str">
        <f>+IF(G1221=0,"",'Ark1'!AB3035)</f>
        <v/>
      </c>
      <c r="K1221" s="114" t="str">
        <f>+IF(G1221=0,"",'Ark1'!U3035)</f>
        <v/>
      </c>
      <c r="L1221" s="222" t="str">
        <f>+IF(G1221=0,"",'Ark1'!W3035)</f>
        <v/>
      </c>
      <c r="M1221" s="222" t="str">
        <f>+IF(G1221=0,"",'Ark1'!X3035)</f>
        <v/>
      </c>
      <c r="N1221" s="114" t="str">
        <f>+IF(G1221=0,"",'Ark1'!Y3035)</f>
        <v/>
      </c>
      <c r="O1221" s="116" t="str">
        <f>+IF(G1221=0,"",'Ark1'!Z3035)</f>
        <v/>
      </c>
      <c r="P1221" s="116" t="str">
        <f t="shared" si="18"/>
        <v/>
      </c>
      <c r="Q1221" s="114" t="str">
        <f>+IF(G1221=0,"",'Ark1'!T3035)</f>
        <v/>
      </c>
      <c r="R1221" s="222" t="str">
        <f>+IF(G1221=0,"",'Ark1'!V3035)</f>
        <v/>
      </c>
      <c r="S1221" s="32"/>
      <c r="T1221" s="35"/>
      <c r="U1221" s="35"/>
      <c r="V1221" s="35"/>
      <c r="W1221" s="35"/>
      <c r="X1221" s="35"/>
    </row>
    <row r="1222" spans="1:24" x14ac:dyDescent="0.5">
      <c r="A1222" s="32"/>
      <c r="B1222" s="297" t="str">
        <f>+IF(E1222=2012,VLOOKUP(D1222,K_navn!$A$2:$C$359,2),"")</f>
        <v/>
      </c>
      <c r="C1222" s="297" t="str">
        <f>+IF(E1222=2012,VLOOKUP(D1222,K_navn!$A$2:$C$359,3),"")</f>
        <v/>
      </c>
      <c r="D1222" s="115">
        <f>+'Ark1'!P3036</f>
        <v>3813</v>
      </c>
      <c r="E1222" s="115">
        <f>+'Ark1'!C3036</f>
        <v>2020</v>
      </c>
      <c r="F1222" s="116" t="str">
        <f>+IF('Ark1'!Q3036=0,"",'Ark1'!Q3036)</f>
        <v/>
      </c>
      <c r="G1222" s="116">
        <f>+'Ark1'!R3036</f>
        <v>0</v>
      </c>
      <c r="H1222" s="116">
        <f>+'Ark1'!S3036</f>
        <v>0</v>
      </c>
      <c r="I1222" s="222" t="str">
        <f>+IF(G1222=0,"",'Ark1'!AA3036)</f>
        <v/>
      </c>
      <c r="J1222" s="222" t="str">
        <f>+IF(G1222=0,"",'Ark1'!AB3036)</f>
        <v/>
      </c>
      <c r="K1222" s="114" t="str">
        <f>+IF(G1222=0,"",'Ark1'!U3036)</f>
        <v/>
      </c>
      <c r="L1222" s="222" t="str">
        <f>+IF(G1222=0,"",'Ark1'!W3036)</f>
        <v/>
      </c>
      <c r="M1222" s="222" t="str">
        <f>+IF(G1222=0,"",'Ark1'!X3036)</f>
        <v/>
      </c>
      <c r="N1222" s="114" t="str">
        <f>+IF(G1222=0,"",'Ark1'!Y3036)</f>
        <v/>
      </c>
      <c r="O1222" s="116" t="str">
        <f>+IF(G1222=0,"",'Ark1'!Z3036)</f>
        <v/>
      </c>
      <c r="P1222" s="116" t="str">
        <f t="shared" si="18"/>
        <v/>
      </c>
      <c r="Q1222" s="114" t="str">
        <f>+IF(G1222=0,"",'Ark1'!T3036)</f>
        <v/>
      </c>
      <c r="R1222" s="222" t="str">
        <f>+IF(G1222=0,"",'Ark1'!V3036)</f>
        <v/>
      </c>
      <c r="S1222" s="32"/>
      <c r="T1222" s="35"/>
      <c r="U1222" s="35"/>
      <c r="V1222" s="35"/>
      <c r="W1222" s="35"/>
      <c r="X1222" s="35"/>
    </row>
    <row r="1223" spans="1:24" x14ac:dyDescent="0.5">
      <c r="A1223" s="32"/>
      <c r="B1223" s="297" t="str">
        <f>+IF(E1223=2012,VLOOKUP(D1223,K_navn!$A$2:$C$359,2),"")</f>
        <v/>
      </c>
      <c r="C1223" s="297" t="str">
        <f>+IF(E1223=2012,VLOOKUP(D1223,K_navn!$A$2:$C$359,3),"")</f>
        <v/>
      </c>
      <c r="D1223" s="115">
        <f>+'Ark1'!P3037</f>
        <v>3813</v>
      </c>
      <c r="E1223" s="115">
        <f>+'Ark1'!C3037</f>
        <v>2021</v>
      </c>
      <c r="F1223" s="116" t="str">
        <f>+IF('Ark1'!Q3037=0,"",'Ark1'!Q3037)</f>
        <v/>
      </c>
      <c r="G1223" s="116">
        <f>+'Ark1'!R3037</f>
        <v>0</v>
      </c>
      <c r="H1223" s="116">
        <f>+'Ark1'!S3037</f>
        <v>0</v>
      </c>
      <c r="I1223" s="222" t="str">
        <f>+IF(G1223=0,"",'Ark1'!AA3037)</f>
        <v/>
      </c>
      <c r="J1223" s="222" t="str">
        <f>+IF(G1223=0,"",'Ark1'!AB3037)</f>
        <v/>
      </c>
      <c r="K1223" s="114" t="str">
        <f>+IF(G1223=0,"",'Ark1'!U3037)</f>
        <v/>
      </c>
      <c r="L1223" s="222" t="str">
        <f>+IF(G1223=0,"",'Ark1'!W3037)</f>
        <v/>
      </c>
      <c r="M1223" s="222" t="str">
        <f>+IF(G1223=0,"",'Ark1'!X3037)</f>
        <v/>
      </c>
      <c r="N1223" s="114" t="str">
        <f>+IF(G1223=0,"",'Ark1'!Y3037)</f>
        <v/>
      </c>
      <c r="O1223" s="116" t="str">
        <f>+IF(G1223=0,"",'Ark1'!Z3037)</f>
        <v/>
      </c>
      <c r="P1223" s="116" t="str">
        <f t="shared" si="18"/>
        <v/>
      </c>
      <c r="Q1223" s="114" t="str">
        <f>+IF(G1223=0,"",'Ark1'!T3037)</f>
        <v/>
      </c>
      <c r="R1223" s="222" t="str">
        <f>+IF(G1223=0,"",'Ark1'!V3037)</f>
        <v/>
      </c>
      <c r="S1223" s="32"/>
      <c r="T1223" s="35"/>
      <c r="U1223" s="35"/>
      <c r="V1223" s="35"/>
      <c r="W1223" s="35"/>
      <c r="X1223" s="35"/>
    </row>
    <row r="1224" spans="1:24" x14ac:dyDescent="0.5">
      <c r="A1224" s="32"/>
      <c r="B1224" s="297" t="str">
        <f>+IF(E1224=2012,VLOOKUP(D1224,K_navn!$A$2:$C$359,2),"")</f>
        <v/>
      </c>
      <c r="C1224" s="297" t="str">
        <f>+IF(E1224=2012,VLOOKUP(D1224,K_navn!$A$2:$C$359,3),"")</f>
        <v/>
      </c>
      <c r="D1224" s="115">
        <f>+'Ark1'!P3038</f>
        <v>3813</v>
      </c>
      <c r="E1224" s="115">
        <f>+'Ark1'!C3038</f>
        <v>2022</v>
      </c>
      <c r="F1224" s="116" t="str">
        <f>+IF('Ark1'!Q3038=0,"",'Ark1'!Q3038)</f>
        <v/>
      </c>
      <c r="G1224" s="116">
        <f>+'Ark1'!R3038</f>
        <v>0</v>
      </c>
      <c r="H1224" s="116">
        <f>+'Ark1'!S3038</f>
        <v>0</v>
      </c>
      <c r="I1224" s="222" t="str">
        <f>+IF(G1224=0,"",'Ark1'!AA3038)</f>
        <v/>
      </c>
      <c r="J1224" s="222" t="str">
        <f>+IF(G1224=0,"",'Ark1'!AB3038)</f>
        <v/>
      </c>
      <c r="K1224" s="114" t="str">
        <f>+IF(G1224=0,"",'Ark1'!U3038)</f>
        <v/>
      </c>
      <c r="L1224" s="222" t="str">
        <f>+IF(G1224=0,"",'Ark1'!W3038)</f>
        <v/>
      </c>
      <c r="M1224" s="222" t="str">
        <f>+IF(G1224=0,"",'Ark1'!X3038)</f>
        <v/>
      </c>
      <c r="N1224" s="114" t="str">
        <f>+IF(G1224=0,"",'Ark1'!Y3038)</f>
        <v/>
      </c>
      <c r="O1224" s="116" t="str">
        <f>+IF(G1224=0,"",'Ark1'!Z3038)</f>
        <v/>
      </c>
      <c r="P1224" s="116" t="str">
        <f t="shared" si="18"/>
        <v/>
      </c>
      <c r="Q1224" s="114" t="str">
        <f>+IF(G1224=0,"",'Ark1'!T3038)</f>
        <v/>
      </c>
      <c r="R1224" s="222" t="str">
        <f>+IF(G1224=0,"",'Ark1'!V3038)</f>
        <v/>
      </c>
      <c r="S1224" s="32"/>
      <c r="T1224" s="35"/>
      <c r="U1224" s="35"/>
      <c r="V1224" s="35"/>
      <c r="W1224" s="35"/>
      <c r="X1224" s="35"/>
    </row>
    <row r="1225" spans="1:24" x14ac:dyDescent="0.5">
      <c r="A1225" s="32"/>
      <c r="B1225" s="297" t="str">
        <f>+IF(E1225=2012,VLOOKUP(D1225,K_navn!$A$2:$C$359,2),"")</f>
        <v>Kragerø</v>
      </c>
      <c r="C1225" s="297" t="str">
        <f>+IF(E1225=2012,VLOOKUP(D1225,K_navn!$A$2:$C$359,3),"")</f>
        <v>Vestfold/ Telemark</v>
      </c>
      <c r="D1225" s="115">
        <f>+'Ark1'!P3039</f>
        <v>3814</v>
      </c>
      <c r="E1225" s="115">
        <f>+'Ark1'!C3039</f>
        <v>2012</v>
      </c>
      <c r="F1225" s="116" t="str">
        <f>+IF('Ark1'!Q3039=0,"",'Ark1'!Q3039)</f>
        <v/>
      </c>
      <c r="G1225" s="116">
        <f>+'Ark1'!R3039</f>
        <v>0</v>
      </c>
      <c r="H1225" s="116">
        <f>+'Ark1'!S3039</f>
        <v>0</v>
      </c>
      <c r="I1225" s="222" t="str">
        <f>+IF(G1225=0,"",'Ark1'!AA3039)</f>
        <v/>
      </c>
      <c r="J1225" s="222" t="str">
        <f>+IF(G1225=0,"",'Ark1'!AB3039)</f>
        <v/>
      </c>
      <c r="K1225" s="114" t="str">
        <f>+IF(G1225=0,"",'Ark1'!U3039)</f>
        <v/>
      </c>
      <c r="L1225" s="222" t="str">
        <f>+IF(G1225=0,"",'Ark1'!W3039)</f>
        <v/>
      </c>
      <c r="M1225" s="222" t="str">
        <f>+IF(G1225=0,"",'Ark1'!X3039)</f>
        <v/>
      </c>
      <c r="N1225" s="114" t="str">
        <f>+IF(G1225=0,"",'Ark1'!Y3039)</f>
        <v/>
      </c>
      <c r="O1225" s="116" t="str">
        <f>+IF(G1225=0,"",'Ark1'!Z3039)</f>
        <v/>
      </c>
      <c r="P1225" s="116" t="str">
        <f t="shared" si="18"/>
        <v/>
      </c>
      <c r="Q1225" s="114" t="str">
        <f>+IF(G1225=0,"",'Ark1'!T3039)</f>
        <v/>
      </c>
      <c r="R1225" s="222" t="str">
        <f>+IF(G1225=0,"",'Ark1'!V3039)</f>
        <v/>
      </c>
      <c r="S1225" s="32"/>
      <c r="T1225" s="35"/>
      <c r="U1225" s="35"/>
      <c r="V1225" s="35"/>
      <c r="W1225" s="35"/>
      <c r="X1225" s="35"/>
    </row>
    <row r="1226" spans="1:24" x14ac:dyDescent="0.5">
      <c r="A1226" s="32"/>
      <c r="B1226" s="297" t="str">
        <f>+IF(E1226=2012,VLOOKUP(D1226,K_navn!$A$2:$C$359,2),"")</f>
        <v/>
      </c>
      <c r="C1226" s="297" t="str">
        <f>+IF(E1226=2012,VLOOKUP(D1226,K_navn!$A$2:$C$359,3),"")</f>
        <v/>
      </c>
      <c r="D1226" s="115">
        <f>+'Ark1'!P3040</f>
        <v>3814</v>
      </c>
      <c r="E1226" s="115">
        <f>+'Ark1'!C3040</f>
        <v>2013</v>
      </c>
      <c r="F1226" s="116" t="str">
        <f>+IF('Ark1'!Q3040=0,"",'Ark1'!Q3040)</f>
        <v/>
      </c>
      <c r="G1226" s="116">
        <f>+'Ark1'!R3040</f>
        <v>0</v>
      </c>
      <c r="H1226" s="116">
        <f>+'Ark1'!S3040</f>
        <v>0</v>
      </c>
      <c r="I1226" s="222" t="str">
        <f>+IF(G1226=0,"",'Ark1'!AA3040)</f>
        <v/>
      </c>
      <c r="J1226" s="222" t="str">
        <f>+IF(G1226=0,"",'Ark1'!AB3040)</f>
        <v/>
      </c>
      <c r="K1226" s="114" t="str">
        <f>+IF(G1226=0,"",'Ark1'!U3040)</f>
        <v/>
      </c>
      <c r="L1226" s="222" t="str">
        <f>+IF(G1226=0,"",'Ark1'!W3040)</f>
        <v/>
      </c>
      <c r="M1226" s="222" t="str">
        <f>+IF(G1226=0,"",'Ark1'!X3040)</f>
        <v/>
      </c>
      <c r="N1226" s="114" t="str">
        <f>+IF(G1226=0,"",'Ark1'!Y3040)</f>
        <v/>
      </c>
      <c r="O1226" s="116" t="str">
        <f>+IF(G1226=0,"",'Ark1'!Z3040)</f>
        <v/>
      </c>
      <c r="P1226" s="116" t="str">
        <f t="shared" si="18"/>
        <v/>
      </c>
      <c r="Q1226" s="114" t="str">
        <f>+IF(G1226=0,"",'Ark1'!T3040)</f>
        <v/>
      </c>
      <c r="R1226" s="222" t="str">
        <f>+IF(G1226=0,"",'Ark1'!V3040)</f>
        <v/>
      </c>
      <c r="S1226" s="32"/>
      <c r="T1226" s="35"/>
      <c r="U1226" s="35"/>
      <c r="V1226" s="35"/>
      <c r="W1226" s="35"/>
      <c r="X1226" s="35"/>
    </row>
    <row r="1227" spans="1:24" x14ac:dyDescent="0.5">
      <c r="A1227" s="32"/>
      <c r="B1227" s="297" t="str">
        <f>+IF(E1227=2012,VLOOKUP(D1227,K_navn!$A$2:$C$359,2),"")</f>
        <v/>
      </c>
      <c r="C1227" s="297" t="str">
        <f>+IF(E1227=2012,VLOOKUP(D1227,K_navn!$A$2:$C$359,3),"")</f>
        <v/>
      </c>
      <c r="D1227" s="115">
        <f>+'Ark1'!P3041</f>
        <v>3814</v>
      </c>
      <c r="E1227" s="115">
        <f>+'Ark1'!C3041</f>
        <v>2014</v>
      </c>
      <c r="F1227" s="116" t="str">
        <f>+IF('Ark1'!Q3041=0,"",'Ark1'!Q3041)</f>
        <v/>
      </c>
      <c r="G1227" s="116">
        <f>+'Ark1'!R3041</f>
        <v>0</v>
      </c>
      <c r="H1227" s="116">
        <f>+'Ark1'!S3041</f>
        <v>0</v>
      </c>
      <c r="I1227" s="222" t="str">
        <f>+IF(G1227=0,"",'Ark1'!AA3041)</f>
        <v/>
      </c>
      <c r="J1227" s="222" t="str">
        <f>+IF(G1227=0,"",'Ark1'!AB3041)</f>
        <v/>
      </c>
      <c r="K1227" s="114" t="str">
        <f>+IF(G1227=0,"",'Ark1'!U3041)</f>
        <v/>
      </c>
      <c r="L1227" s="222" t="str">
        <f>+IF(G1227=0,"",'Ark1'!W3041)</f>
        <v/>
      </c>
      <c r="M1227" s="222" t="str">
        <f>+IF(G1227=0,"",'Ark1'!X3041)</f>
        <v/>
      </c>
      <c r="N1227" s="114" t="str">
        <f>+IF(G1227=0,"",'Ark1'!Y3041)</f>
        <v/>
      </c>
      <c r="O1227" s="116" t="str">
        <f>+IF(G1227=0,"",'Ark1'!Z3041)</f>
        <v/>
      </c>
      <c r="P1227" s="116" t="str">
        <f t="shared" si="18"/>
        <v/>
      </c>
      <c r="Q1227" s="114" t="str">
        <f>+IF(G1227=0,"",'Ark1'!T3041)</f>
        <v/>
      </c>
      <c r="R1227" s="222" t="str">
        <f>+IF(G1227=0,"",'Ark1'!V3041)</f>
        <v/>
      </c>
      <c r="S1227" s="32"/>
      <c r="T1227" s="35"/>
      <c r="U1227" s="35"/>
      <c r="V1227" s="35"/>
      <c r="W1227" s="35"/>
      <c r="X1227" s="35"/>
    </row>
    <row r="1228" spans="1:24" x14ac:dyDescent="0.5">
      <c r="A1228" s="32"/>
      <c r="B1228" s="297" t="str">
        <f>+IF(E1228=2012,VLOOKUP(D1228,K_navn!$A$2:$C$359,2),"")</f>
        <v/>
      </c>
      <c r="C1228" s="297" t="str">
        <f>+IF(E1228=2012,VLOOKUP(D1228,K_navn!$A$2:$C$359,3),"")</f>
        <v/>
      </c>
      <c r="D1228" s="115">
        <f>+'Ark1'!P3042</f>
        <v>3814</v>
      </c>
      <c r="E1228" s="115">
        <f>+'Ark1'!C3042</f>
        <v>2015</v>
      </c>
      <c r="F1228" s="116" t="str">
        <f>+IF('Ark1'!Q3042=0,"",'Ark1'!Q3042)</f>
        <v/>
      </c>
      <c r="G1228" s="116">
        <f>+'Ark1'!R3042</f>
        <v>0</v>
      </c>
      <c r="H1228" s="116">
        <f>+'Ark1'!S3042</f>
        <v>0</v>
      </c>
      <c r="I1228" s="222" t="str">
        <f>+IF(G1228=0,"",'Ark1'!AA3042)</f>
        <v/>
      </c>
      <c r="J1228" s="222" t="str">
        <f>+IF(G1228=0,"",'Ark1'!AB3042)</f>
        <v/>
      </c>
      <c r="K1228" s="114" t="str">
        <f>+IF(G1228=0,"",'Ark1'!U3042)</f>
        <v/>
      </c>
      <c r="L1228" s="222" t="str">
        <f>+IF(G1228=0,"",'Ark1'!W3042)</f>
        <v/>
      </c>
      <c r="M1228" s="222" t="str">
        <f>+IF(G1228=0,"",'Ark1'!X3042)</f>
        <v/>
      </c>
      <c r="N1228" s="114" t="str">
        <f>+IF(G1228=0,"",'Ark1'!Y3042)</f>
        <v/>
      </c>
      <c r="O1228" s="116" t="str">
        <f>+IF(G1228=0,"",'Ark1'!Z3042)</f>
        <v/>
      </c>
      <c r="P1228" s="116" t="str">
        <f t="shared" si="18"/>
        <v/>
      </c>
      <c r="Q1228" s="114" t="str">
        <f>+IF(G1228=0,"",'Ark1'!T3042)</f>
        <v/>
      </c>
      <c r="R1228" s="222" t="str">
        <f>+IF(G1228=0,"",'Ark1'!V3042)</f>
        <v/>
      </c>
      <c r="S1228" s="32"/>
      <c r="T1228" s="35"/>
      <c r="U1228" s="35"/>
      <c r="V1228" s="35"/>
      <c r="W1228" s="35"/>
      <c r="X1228" s="35"/>
    </row>
    <row r="1229" spans="1:24" x14ac:dyDescent="0.5">
      <c r="A1229" s="32"/>
      <c r="B1229" s="297" t="str">
        <f>+IF(E1229=2012,VLOOKUP(D1229,K_navn!$A$2:$C$359,2),"")</f>
        <v/>
      </c>
      <c r="C1229" s="297" t="str">
        <f>+IF(E1229=2012,VLOOKUP(D1229,K_navn!$A$2:$C$359,3),"")</f>
        <v/>
      </c>
      <c r="D1229" s="115">
        <f>+'Ark1'!P3043</f>
        <v>3814</v>
      </c>
      <c r="E1229" s="115">
        <f>+'Ark1'!C3043</f>
        <v>2016</v>
      </c>
      <c r="F1229" s="116" t="str">
        <f>+IF('Ark1'!Q3043=0,"",'Ark1'!Q3043)</f>
        <v/>
      </c>
      <c r="G1229" s="116">
        <f>+'Ark1'!R3043</f>
        <v>0</v>
      </c>
      <c r="H1229" s="116">
        <f>+'Ark1'!S3043</f>
        <v>0</v>
      </c>
      <c r="I1229" s="222" t="str">
        <f>+IF(G1229=0,"",'Ark1'!AA3043)</f>
        <v/>
      </c>
      <c r="J1229" s="222" t="str">
        <f>+IF(G1229=0,"",'Ark1'!AB3043)</f>
        <v/>
      </c>
      <c r="K1229" s="114" t="str">
        <f>+IF(G1229=0,"",'Ark1'!U3043)</f>
        <v/>
      </c>
      <c r="L1229" s="222" t="str">
        <f>+IF(G1229=0,"",'Ark1'!W3043)</f>
        <v/>
      </c>
      <c r="M1229" s="222" t="str">
        <f>+IF(G1229=0,"",'Ark1'!X3043)</f>
        <v/>
      </c>
      <c r="N1229" s="114" t="str">
        <f>+IF(G1229=0,"",'Ark1'!Y3043)</f>
        <v/>
      </c>
      <c r="O1229" s="116" t="str">
        <f>+IF(G1229=0,"",'Ark1'!Z3043)</f>
        <v/>
      </c>
      <c r="P1229" s="116" t="str">
        <f t="shared" si="18"/>
        <v/>
      </c>
      <c r="Q1229" s="114" t="str">
        <f>+IF(G1229=0,"",'Ark1'!T3043)</f>
        <v/>
      </c>
      <c r="R1229" s="222" t="str">
        <f>+IF(G1229=0,"",'Ark1'!V3043)</f>
        <v/>
      </c>
      <c r="S1229" s="32"/>
      <c r="T1229" s="35"/>
      <c r="U1229" s="35"/>
      <c r="V1229" s="35"/>
      <c r="W1229" s="35"/>
      <c r="X1229" s="35"/>
    </row>
    <row r="1230" spans="1:24" x14ac:dyDescent="0.5">
      <c r="A1230" s="32"/>
      <c r="B1230" s="297" t="str">
        <f>+IF(E1230=2012,VLOOKUP(D1230,K_navn!$A$2:$C$359,2),"")</f>
        <v/>
      </c>
      <c r="C1230" s="297" t="str">
        <f>+IF(E1230=2012,VLOOKUP(D1230,K_navn!$A$2:$C$359,3),"")</f>
        <v/>
      </c>
      <c r="D1230" s="115">
        <f>+'Ark1'!P3044</f>
        <v>3814</v>
      </c>
      <c r="E1230" s="115">
        <f>+'Ark1'!C3044</f>
        <v>2017</v>
      </c>
      <c r="F1230" s="116" t="str">
        <f>+IF('Ark1'!Q3044=0,"",'Ark1'!Q3044)</f>
        <v/>
      </c>
      <c r="G1230" s="116">
        <f>+'Ark1'!R3044</f>
        <v>0</v>
      </c>
      <c r="H1230" s="116">
        <f>+'Ark1'!S3044</f>
        <v>0</v>
      </c>
      <c r="I1230" s="222" t="str">
        <f>+IF(G1230=0,"",'Ark1'!AA3044)</f>
        <v/>
      </c>
      <c r="J1230" s="222" t="str">
        <f>+IF(G1230=0,"",'Ark1'!AB3044)</f>
        <v/>
      </c>
      <c r="K1230" s="114" t="str">
        <f>+IF(G1230=0,"",'Ark1'!U3044)</f>
        <v/>
      </c>
      <c r="L1230" s="222" t="str">
        <f>+IF(G1230=0,"",'Ark1'!W3044)</f>
        <v/>
      </c>
      <c r="M1230" s="222" t="str">
        <f>+IF(G1230=0,"",'Ark1'!X3044)</f>
        <v/>
      </c>
      <c r="N1230" s="114" t="str">
        <f>+IF(G1230=0,"",'Ark1'!Y3044)</f>
        <v/>
      </c>
      <c r="O1230" s="116" t="str">
        <f>+IF(G1230=0,"",'Ark1'!Z3044)</f>
        <v/>
      </c>
      <c r="P1230" s="116" t="str">
        <f t="shared" si="18"/>
        <v/>
      </c>
      <c r="Q1230" s="114" t="str">
        <f>+IF(G1230=0,"",'Ark1'!T3044)</f>
        <v/>
      </c>
      <c r="R1230" s="222" t="str">
        <f>+IF(G1230=0,"",'Ark1'!V3044)</f>
        <v/>
      </c>
      <c r="S1230" s="32"/>
      <c r="T1230" s="35"/>
      <c r="U1230" s="35"/>
      <c r="V1230" s="35"/>
      <c r="W1230" s="35"/>
      <c r="X1230" s="35"/>
    </row>
    <row r="1231" spans="1:24" x14ac:dyDescent="0.5">
      <c r="A1231" s="32"/>
      <c r="B1231" s="297" t="str">
        <f>+IF(E1231=2012,VLOOKUP(D1231,K_navn!$A$2:$C$359,2),"")</f>
        <v/>
      </c>
      <c r="C1231" s="297" t="str">
        <f>+IF(E1231=2012,VLOOKUP(D1231,K_navn!$A$2:$C$359,3),"")</f>
        <v/>
      </c>
      <c r="D1231" s="115">
        <f>+'Ark1'!P3045</f>
        <v>3814</v>
      </c>
      <c r="E1231" s="115">
        <f>+'Ark1'!C3045</f>
        <v>2018</v>
      </c>
      <c r="F1231" s="116" t="str">
        <f>+IF('Ark1'!Q3045=0,"",'Ark1'!Q3045)</f>
        <v/>
      </c>
      <c r="G1231" s="116">
        <f>+'Ark1'!R3045</f>
        <v>0</v>
      </c>
      <c r="H1231" s="116">
        <f>+'Ark1'!S3045</f>
        <v>0</v>
      </c>
      <c r="I1231" s="222" t="str">
        <f>+IF(G1231=0,"",'Ark1'!AA3045)</f>
        <v/>
      </c>
      <c r="J1231" s="222" t="str">
        <f>+IF(G1231=0,"",'Ark1'!AB3045)</f>
        <v/>
      </c>
      <c r="K1231" s="114" t="str">
        <f>+IF(G1231=0,"",'Ark1'!U3045)</f>
        <v/>
      </c>
      <c r="L1231" s="222" t="str">
        <f>+IF(G1231=0,"",'Ark1'!W3045)</f>
        <v/>
      </c>
      <c r="M1231" s="222" t="str">
        <f>+IF(G1231=0,"",'Ark1'!X3045)</f>
        <v/>
      </c>
      <c r="N1231" s="114" t="str">
        <f>+IF(G1231=0,"",'Ark1'!Y3045)</f>
        <v/>
      </c>
      <c r="O1231" s="116" t="str">
        <f>+IF(G1231=0,"",'Ark1'!Z3045)</f>
        <v/>
      </c>
      <c r="P1231" s="116" t="str">
        <f t="shared" si="18"/>
        <v/>
      </c>
      <c r="Q1231" s="114" t="str">
        <f>+IF(G1231=0,"",'Ark1'!T3045)</f>
        <v/>
      </c>
      <c r="R1231" s="222" t="str">
        <f>+IF(G1231=0,"",'Ark1'!V3045)</f>
        <v/>
      </c>
      <c r="S1231" s="32"/>
      <c r="T1231" s="35"/>
      <c r="U1231" s="35"/>
      <c r="V1231" s="35"/>
      <c r="W1231" s="35"/>
      <c r="X1231" s="35"/>
    </row>
    <row r="1232" spans="1:24" x14ac:dyDescent="0.5">
      <c r="A1232" s="32"/>
      <c r="B1232" s="297" t="str">
        <f>+IF(E1232=2012,VLOOKUP(D1232,K_navn!$A$2:$C$359,2),"")</f>
        <v/>
      </c>
      <c r="C1232" s="297" t="str">
        <f>+IF(E1232=2012,VLOOKUP(D1232,K_navn!$A$2:$C$359,3),"")</f>
        <v/>
      </c>
      <c r="D1232" s="115">
        <f>+'Ark1'!P3046</f>
        <v>3814</v>
      </c>
      <c r="E1232" s="115">
        <f>+'Ark1'!C3046</f>
        <v>2019</v>
      </c>
      <c r="F1232" s="116" t="str">
        <f>+IF('Ark1'!Q3046=0,"",'Ark1'!Q3046)</f>
        <v/>
      </c>
      <c r="G1232" s="116">
        <f>+'Ark1'!R3046</f>
        <v>0</v>
      </c>
      <c r="H1232" s="116">
        <f>+'Ark1'!S3046</f>
        <v>0</v>
      </c>
      <c r="I1232" s="222" t="str">
        <f>+IF(G1232=0,"",'Ark1'!AA3046)</f>
        <v/>
      </c>
      <c r="J1232" s="222" t="str">
        <f>+IF(G1232=0,"",'Ark1'!AB3046)</f>
        <v/>
      </c>
      <c r="K1232" s="114" t="str">
        <f>+IF(G1232=0,"",'Ark1'!U3046)</f>
        <v/>
      </c>
      <c r="L1232" s="222" t="str">
        <f>+IF(G1232=0,"",'Ark1'!W3046)</f>
        <v/>
      </c>
      <c r="M1232" s="222" t="str">
        <f>+IF(G1232=0,"",'Ark1'!X3046)</f>
        <v/>
      </c>
      <c r="N1232" s="114" t="str">
        <f>+IF(G1232=0,"",'Ark1'!Y3046)</f>
        <v/>
      </c>
      <c r="O1232" s="116" t="str">
        <f>+IF(G1232=0,"",'Ark1'!Z3046)</f>
        <v/>
      </c>
      <c r="P1232" s="116" t="str">
        <f t="shared" si="18"/>
        <v/>
      </c>
      <c r="Q1232" s="114" t="str">
        <f>+IF(G1232=0,"",'Ark1'!T3046)</f>
        <v/>
      </c>
      <c r="R1232" s="222" t="str">
        <f>+IF(G1232=0,"",'Ark1'!V3046)</f>
        <v/>
      </c>
      <c r="S1232" s="32"/>
      <c r="T1232" s="35"/>
      <c r="U1232" s="35"/>
      <c r="V1232" s="35"/>
      <c r="W1232" s="35"/>
      <c r="X1232" s="35"/>
    </row>
    <row r="1233" spans="1:24" x14ac:dyDescent="0.5">
      <c r="A1233" s="32"/>
      <c r="B1233" s="297" t="str">
        <f>+IF(E1233=2012,VLOOKUP(D1233,K_navn!$A$2:$C$359,2),"")</f>
        <v/>
      </c>
      <c r="C1233" s="297" t="str">
        <f>+IF(E1233=2012,VLOOKUP(D1233,K_navn!$A$2:$C$359,3),"")</f>
        <v/>
      </c>
      <c r="D1233" s="115">
        <f>+'Ark1'!P3047</f>
        <v>3814</v>
      </c>
      <c r="E1233" s="115">
        <f>+'Ark1'!C3047</f>
        <v>2020</v>
      </c>
      <c r="F1233" s="116" t="str">
        <f>+IF('Ark1'!Q3047=0,"",'Ark1'!Q3047)</f>
        <v/>
      </c>
      <c r="G1233" s="116">
        <f>+'Ark1'!R3047</f>
        <v>0</v>
      </c>
      <c r="H1233" s="116">
        <f>+'Ark1'!S3047</f>
        <v>0</v>
      </c>
      <c r="I1233" s="222" t="str">
        <f>+IF(G1233=0,"",'Ark1'!AA3047)</f>
        <v/>
      </c>
      <c r="J1233" s="222" t="str">
        <f>+IF(G1233=0,"",'Ark1'!AB3047)</f>
        <v/>
      </c>
      <c r="K1233" s="114" t="str">
        <f>+IF(G1233=0,"",'Ark1'!U3047)</f>
        <v/>
      </c>
      <c r="L1233" s="222" t="str">
        <f>+IF(G1233=0,"",'Ark1'!W3047)</f>
        <v/>
      </c>
      <c r="M1233" s="222" t="str">
        <f>+IF(G1233=0,"",'Ark1'!X3047)</f>
        <v/>
      </c>
      <c r="N1233" s="114" t="str">
        <f>+IF(G1233=0,"",'Ark1'!Y3047)</f>
        <v/>
      </c>
      <c r="O1233" s="116" t="str">
        <f>+IF(G1233=0,"",'Ark1'!Z3047)</f>
        <v/>
      </c>
      <c r="P1233" s="116" t="str">
        <f t="shared" si="18"/>
        <v/>
      </c>
      <c r="Q1233" s="114" t="str">
        <f>+IF(G1233=0,"",'Ark1'!T3047)</f>
        <v/>
      </c>
      <c r="R1233" s="222" t="str">
        <f>+IF(G1233=0,"",'Ark1'!V3047)</f>
        <v/>
      </c>
      <c r="S1233" s="32"/>
      <c r="T1233" s="35"/>
      <c r="U1233" s="35"/>
      <c r="V1233" s="35"/>
      <c r="W1233" s="35"/>
      <c r="X1233" s="35"/>
    </row>
    <row r="1234" spans="1:24" x14ac:dyDescent="0.5">
      <c r="A1234" s="32"/>
      <c r="B1234" s="297" t="str">
        <f>+IF(E1234=2012,VLOOKUP(D1234,K_navn!$A$2:$C$359,2),"")</f>
        <v/>
      </c>
      <c r="C1234" s="297" t="str">
        <f>+IF(E1234=2012,VLOOKUP(D1234,K_navn!$A$2:$C$359,3),"")</f>
        <v/>
      </c>
      <c r="D1234" s="115">
        <f>+'Ark1'!P3048</f>
        <v>3814</v>
      </c>
      <c r="E1234" s="115">
        <f>+'Ark1'!C3048</f>
        <v>2021</v>
      </c>
      <c r="F1234" s="116" t="str">
        <f>+IF('Ark1'!Q3048=0,"",'Ark1'!Q3048)</f>
        <v/>
      </c>
      <c r="G1234" s="116">
        <f>+'Ark1'!R3048</f>
        <v>0</v>
      </c>
      <c r="H1234" s="116">
        <f>+'Ark1'!S3048</f>
        <v>0</v>
      </c>
      <c r="I1234" s="222" t="str">
        <f>+IF(G1234=0,"",'Ark1'!AA3048)</f>
        <v/>
      </c>
      <c r="J1234" s="222" t="str">
        <f>+IF(G1234=0,"",'Ark1'!AB3048)</f>
        <v/>
      </c>
      <c r="K1234" s="114" t="str">
        <f>+IF(G1234=0,"",'Ark1'!U3048)</f>
        <v/>
      </c>
      <c r="L1234" s="222" t="str">
        <f>+IF(G1234=0,"",'Ark1'!W3048)</f>
        <v/>
      </c>
      <c r="M1234" s="222" t="str">
        <f>+IF(G1234=0,"",'Ark1'!X3048)</f>
        <v/>
      </c>
      <c r="N1234" s="114" t="str">
        <f>+IF(G1234=0,"",'Ark1'!Y3048)</f>
        <v/>
      </c>
      <c r="O1234" s="116" t="str">
        <f>+IF(G1234=0,"",'Ark1'!Z3048)</f>
        <v/>
      </c>
      <c r="P1234" s="116" t="str">
        <f t="shared" si="18"/>
        <v/>
      </c>
      <c r="Q1234" s="114" t="str">
        <f>+IF(G1234=0,"",'Ark1'!T3048)</f>
        <v/>
      </c>
      <c r="R1234" s="222" t="str">
        <f>+IF(G1234=0,"",'Ark1'!V3048)</f>
        <v/>
      </c>
      <c r="S1234" s="32"/>
      <c r="T1234" s="35"/>
      <c r="U1234" s="35"/>
      <c r="V1234" s="35"/>
      <c r="W1234" s="35"/>
      <c r="X1234" s="35"/>
    </row>
    <row r="1235" spans="1:24" x14ac:dyDescent="0.5">
      <c r="A1235" s="32"/>
      <c r="B1235" s="297" t="str">
        <f>+IF(E1235=2012,VLOOKUP(D1235,K_navn!$A$2:$C$359,2),"")</f>
        <v/>
      </c>
      <c r="C1235" s="297" t="str">
        <f>+IF(E1235=2012,VLOOKUP(D1235,K_navn!$A$2:$C$359,3),"")</f>
        <v/>
      </c>
      <c r="D1235" s="115">
        <f>+'Ark1'!P3049</f>
        <v>3814</v>
      </c>
      <c r="E1235" s="115">
        <f>+'Ark1'!C3049</f>
        <v>2022</v>
      </c>
      <c r="F1235" s="116" t="str">
        <f>+IF('Ark1'!Q3049=0,"",'Ark1'!Q3049)</f>
        <v/>
      </c>
      <c r="G1235" s="116">
        <f>+'Ark1'!R3049</f>
        <v>0</v>
      </c>
      <c r="H1235" s="116">
        <f>+'Ark1'!S3049</f>
        <v>0</v>
      </c>
      <c r="I1235" s="222" t="str">
        <f>+IF(G1235=0,"",'Ark1'!AA3049)</f>
        <v/>
      </c>
      <c r="J1235" s="222" t="str">
        <f>+IF(G1235=0,"",'Ark1'!AB3049)</f>
        <v/>
      </c>
      <c r="K1235" s="114" t="str">
        <f>+IF(G1235=0,"",'Ark1'!U3049)</f>
        <v/>
      </c>
      <c r="L1235" s="222" t="str">
        <f>+IF(G1235=0,"",'Ark1'!W3049)</f>
        <v/>
      </c>
      <c r="M1235" s="222" t="str">
        <f>+IF(G1235=0,"",'Ark1'!X3049)</f>
        <v/>
      </c>
      <c r="N1235" s="114" t="str">
        <f>+IF(G1235=0,"",'Ark1'!Y3049)</f>
        <v/>
      </c>
      <c r="O1235" s="116" t="str">
        <f>+IF(G1235=0,"",'Ark1'!Z3049)</f>
        <v/>
      </c>
      <c r="P1235" s="116" t="str">
        <f t="shared" si="18"/>
        <v/>
      </c>
      <c r="Q1235" s="114" t="str">
        <f>+IF(G1235=0,"",'Ark1'!T3049)</f>
        <v/>
      </c>
      <c r="R1235" s="222" t="str">
        <f>+IF(G1235=0,"",'Ark1'!V3049)</f>
        <v/>
      </c>
      <c r="S1235" s="32"/>
      <c r="T1235" s="35"/>
      <c r="U1235" s="35"/>
      <c r="V1235" s="35"/>
      <c r="W1235" s="35"/>
      <c r="X1235" s="35"/>
    </row>
    <row r="1236" spans="1:24" x14ac:dyDescent="0.5">
      <c r="A1236" s="32"/>
      <c r="B1236" s="297" t="str">
        <f>+IF(E1236=2012,VLOOKUP(D1236,K_navn!$A$2:$C$359,2),"")</f>
        <v>Drangedal</v>
      </c>
      <c r="C1236" s="297" t="str">
        <f>+IF(E1236=2012,VLOOKUP(D1236,K_navn!$A$2:$C$359,3),"")</f>
        <v>Vestfold/ Telemark</v>
      </c>
      <c r="D1236" s="115">
        <f>+'Ark1'!P3050</f>
        <v>3815</v>
      </c>
      <c r="E1236" s="115">
        <f>+'Ark1'!C3050</f>
        <v>2012</v>
      </c>
      <c r="F1236" s="116" t="str">
        <f>+IF('Ark1'!Q3050=0,"",'Ark1'!Q3050)</f>
        <v/>
      </c>
      <c r="G1236" s="116">
        <f>+'Ark1'!R3050</f>
        <v>0</v>
      </c>
      <c r="H1236" s="116">
        <f>+'Ark1'!S3050</f>
        <v>0</v>
      </c>
      <c r="I1236" s="222" t="str">
        <f>+IF(G1236=0,"",'Ark1'!AA3050)</f>
        <v/>
      </c>
      <c r="J1236" s="222" t="str">
        <f>+IF(G1236=0,"",'Ark1'!AB3050)</f>
        <v/>
      </c>
      <c r="K1236" s="114" t="str">
        <f>+IF(G1236=0,"",'Ark1'!U3050)</f>
        <v/>
      </c>
      <c r="L1236" s="222" t="str">
        <f>+IF(G1236=0,"",'Ark1'!W3050)</f>
        <v/>
      </c>
      <c r="M1236" s="222" t="str">
        <f>+IF(G1236=0,"",'Ark1'!X3050)</f>
        <v/>
      </c>
      <c r="N1236" s="114" t="str">
        <f>+IF(G1236=0,"",'Ark1'!Y3050)</f>
        <v/>
      </c>
      <c r="O1236" s="116" t="str">
        <f>+IF(G1236=0,"",'Ark1'!Z3050)</f>
        <v/>
      </c>
      <c r="P1236" s="116" t="str">
        <f t="shared" si="18"/>
        <v/>
      </c>
      <c r="Q1236" s="114" t="str">
        <f>+IF(G1236=0,"",'Ark1'!T3050)</f>
        <v/>
      </c>
      <c r="R1236" s="222" t="str">
        <f>+IF(G1236=0,"",'Ark1'!V3050)</f>
        <v/>
      </c>
      <c r="S1236" s="32"/>
      <c r="T1236" s="35"/>
      <c r="U1236" s="35"/>
      <c r="V1236" s="35"/>
      <c r="W1236" s="35"/>
      <c r="X1236" s="35"/>
    </row>
    <row r="1237" spans="1:24" x14ac:dyDescent="0.5">
      <c r="A1237" s="32"/>
      <c r="B1237" s="297" t="str">
        <f>+IF(E1237=2012,VLOOKUP(D1237,K_navn!$A$2:$C$359,2),"")</f>
        <v/>
      </c>
      <c r="C1237" s="297" t="str">
        <f>+IF(E1237=2012,VLOOKUP(D1237,K_navn!$A$2:$C$359,3),"")</f>
        <v/>
      </c>
      <c r="D1237" s="115">
        <f>+'Ark1'!P3051</f>
        <v>3815</v>
      </c>
      <c r="E1237" s="115">
        <f>+'Ark1'!C3051</f>
        <v>2013</v>
      </c>
      <c r="F1237" s="116" t="str">
        <f>+IF('Ark1'!Q3051=0,"",'Ark1'!Q3051)</f>
        <v/>
      </c>
      <c r="G1237" s="116">
        <f>+'Ark1'!R3051</f>
        <v>0</v>
      </c>
      <c r="H1237" s="116">
        <f>+'Ark1'!S3051</f>
        <v>0</v>
      </c>
      <c r="I1237" s="222" t="str">
        <f>+IF(G1237=0,"",'Ark1'!AA3051)</f>
        <v/>
      </c>
      <c r="J1237" s="222" t="str">
        <f>+IF(G1237=0,"",'Ark1'!AB3051)</f>
        <v/>
      </c>
      <c r="K1237" s="114" t="str">
        <f>+IF(G1237=0,"",'Ark1'!U3051)</f>
        <v/>
      </c>
      <c r="L1237" s="222" t="str">
        <f>+IF(G1237=0,"",'Ark1'!W3051)</f>
        <v/>
      </c>
      <c r="M1237" s="222" t="str">
        <f>+IF(G1237=0,"",'Ark1'!X3051)</f>
        <v/>
      </c>
      <c r="N1237" s="114" t="str">
        <f>+IF(G1237=0,"",'Ark1'!Y3051)</f>
        <v/>
      </c>
      <c r="O1237" s="116" t="str">
        <f>+IF(G1237=0,"",'Ark1'!Z3051)</f>
        <v/>
      </c>
      <c r="P1237" s="116" t="str">
        <f t="shared" si="18"/>
        <v/>
      </c>
      <c r="Q1237" s="114" t="str">
        <f>+IF(G1237=0,"",'Ark1'!T3051)</f>
        <v/>
      </c>
      <c r="R1237" s="222" t="str">
        <f>+IF(G1237=0,"",'Ark1'!V3051)</f>
        <v/>
      </c>
      <c r="S1237" s="32"/>
      <c r="T1237" s="35"/>
      <c r="U1237" s="35"/>
      <c r="V1237" s="35"/>
      <c r="W1237" s="35"/>
      <c r="X1237" s="35"/>
    </row>
    <row r="1238" spans="1:24" x14ac:dyDescent="0.5">
      <c r="A1238" s="32"/>
      <c r="B1238" s="297" t="str">
        <f>+IF(E1238=2012,VLOOKUP(D1238,K_navn!$A$2:$C$359,2),"")</f>
        <v/>
      </c>
      <c r="C1238" s="297" t="str">
        <f>+IF(E1238=2012,VLOOKUP(D1238,K_navn!$A$2:$C$359,3),"")</f>
        <v/>
      </c>
      <c r="D1238" s="115">
        <f>+'Ark1'!P3052</f>
        <v>3815</v>
      </c>
      <c r="E1238" s="115">
        <f>+'Ark1'!C3052</f>
        <v>2014</v>
      </c>
      <c r="F1238" s="116" t="str">
        <f>+IF('Ark1'!Q3052=0,"",'Ark1'!Q3052)</f>
        <v/>
      </c>
      <c r="G1238" s="116">
        <f>+'Ark1'!R3052</f>
        <v>0</v>
      </c>
      <c r="H1238" s="116">
        <f>+'Ark1'!S3052</f>
        <v>0</v>
      </c>
      <c r="I1238" s="222" t="str">
        <f>+IF(G1238=0,"",'Ark1'!AA3052)</f>
        <v/>
      </c>
      <c r="J1238" s="222" t="str">
        <f>+IF(G1238=0,"",'Ark1'!AB3052)</f>
        <v/>
      </c>
      <c r="K1238" s="114" t="str">
        <f>+IF(G1238=0,"",'Ark1'!U3052)</f>
        <v/>
      </c>
      <c r="L1238" s="222" t="str">
        <f>+IF(G1238=0,"",'Ark1'!W3052)</f>
        <v/>
      </c>
      <c r="M1238" s="222" t="str">
        <f>+IF(G1238=0,"",'Ark1'!X3052)</f>
        <v/>
      </c>
      <c r="N1238" s="114" t="str">
        <f>+IF(G1238=0,"",'Ark1'!Y3052)</f>
        <v/>
      </c>
      <c r="O1238" s="116" t="str">
        <f>+IF(G1238=0,"",'Ark1'!Z3052)</f>
        <v/>
      </c>
      <c r="P1238" s="116" t="str">
        <f t="shared" si="18"/>
        <v/>
      </c>
      <c r="Q1238" s="114" t="str">
        <f>+IF(G1238=0,"",'Ark1'!T3052)</f>
        <v/>
      </c>
      <c r="R1238" s="222" t="str">
        <f>+IF(G1238=0,"",'Ark1'!V3052)</f>
        <v/>
      </c>
      <c r="S1238" s="32"/>
      <c r="T1238" s="35"/>
      <c r="U1238" s="35"/>
      <c r="V1238" s="35"/>
      <c r="W1238" s="35"/>
      <c r="X1238" s="35"/>
    </row>
    <row r="1239" spans="1:24" x14ac:dyDescent="0.5">
      <c r="A1239" s="32"/>
      <c r="B1239" s="297" t="str">
        <f>+IF(E1239=2012,VLOOKUP(D1239,K_navn!$A$2:$C$359,2),"")</f>
        <v/>
      </c>
      <c r="C1239" s="297" t="str">
        <f>+IF(E1239=2012,VLOOKUP(D1239,K_navn!$A$2:$C$359,3),"")</f>
        <v/>
      </c>
      <c r="D1239" s="115">
        <f>+'Ark1'!P3053</f>
        <v>3815</v>
      </c>
      <c r="E1239" s="115">
        <f>+'Ark1'!C3053</f>
        <v>2015</v>
      </c>
      <c r="F1239" s="116" t="str">
        <f>+IF('Ark1'!Q3053=0,"",'Ark1'!Q3053)</f>
        <v/>
      </c>
      <c r="G1239" s="116">
        <f>+'Ark1'!R3053</f>
        <v>0</v>
      </c>
      <c r="H1239" s="116">
        <f>+'Ark1'!S3053</f>
        <v>0</v>
      </c>
      <c r="I1239" s="222" t="str">
        <f>+IF(G1239=0,"",'Ark1'!AA3053)</f>
        <v/>
      </c>
      <c r="J1239" s="222" t="str">
        <f>+IF(G1239=0,"",'Ark1'!AB3053)</f>
        <v/>
      </c>
      <c r="K1239" s="114" t="str">
        <f>+IF(G1239=0,"",'Ark1'!U3053)</f>
        <v/>
      </c>
      <c r="L1239" s="222" t="str">
        <f>+IF(G1239=0,"",'Ark1'!W3053)</f>
        <v/>
      </c>
      <c r="M1239" s="222" t="str">
        <f>+IF(G1239=0,"",'Ark1'!X3053)</f>
        <v/>
      </c>
      <c r="N1239" s="114" t="str">
        <f>+IF(G1239=0,"",'Ark1'!Y3053)</f>
        <v/>
      </c>
      <c r="O1239" s="116" t="str">
        <f>+IF(G1239=0,"",'Ark1'!Z3053)</f>
        <v/>
      </c>
      <c r="P1239" s="116" t="str">
        <f t="shared" si="18"/>
        <v/>
      </c>
      <c r="Q1239" s="114" t="str">
        <f>+IF(G1239=0,"",'Ark1'!T3053)</f>
        <v/>
      </c>
      <c r="R1239" s="222" t="str">
        <f>+IF(G1239=0,"",'Ark1'!V3053)</f>
        <v/>
      </c>
      <c r="S1239" s="32"/>
      <c r="T1239" s="35"/>
      <c r="U1239" s="35"/>
      <c r="V1239" s="35"/>
      <c r="W1239" s="35"/>
      <c r="X1239" s="35"/>
    </row>
    <row r="1240" spans="1:24" x14ac:dyDescent="0.5">
      <c r="A1240" s="32"/>
      <c r="B1240" s="297" t="str">
        <f>+IF(E1240=2012,VLOOKUP(D1240,K_navn!$A$2:$C$359,2),"")</f>
        <v/>
      </c>
      <c r="C1240" s="297" t="str">
        <f>+IF(E1240=2012,VLOOKUP(D1240,K_navn!$A$2:$C$359,3),"")</f>
        <v/>
      </c>
      <c r="D1240" s="115">
        <f>+'Ark1'!P3054</f>
        <v>3815</v>
      </c>
      <c r="E1240" s="115">
        <f>+'Ark1'!C3054</f>
        <v>2016</v>
      </c>
      <c r="F1240" s="116" t="str">
        <f>+IF('Ark1'!Q3054=0,"",'Ark1'!Q3054)</f>
        <v/>
      </c>
      <c r="G1240" s="116">
        <f>+'Ark1'!R3054</f>
        <v>0</v>
      </c>
      <c r="H1240" s="116">
        <f>+'Ark1'!S3054</f>
        <v>0</v>
      </c>
      <c r="I1240" s="222" t="str">
        <f>+IF(G1240=0,"",'Ark1'!AA3054)</f>
        <v/>
      </c>
      <c r="J1240" s="222" t="str">
        <f>+IF(G1240=0,"",'Ark1'!AB3054)</f>
        <v/>
      </c>
      <c r="K1240" s="114" t="str">
        <f>+IF(G1240=0,"",'Ark1'!U3054)</f>
        <v/>
      </c>
      <c r="L1240" s="222" t="str">
        <f>+IF(G1240=0,"",'Ark1'!W3054)</f>
        <v/>
      </c>
      <c r="M1240" s="222" t="str">
        <f>+IF(G1240=0,"",'Ark1'!X3054)</f>
        <v/>
      </c>
      <c r="N1240" s="114" t="str">
        <f>+IF(G1240=0,"",'Ark1'!Y3054)</f>
        <v/>
      </c>
      <c r="O1240" s="116" t="str">
        <f>+IF(G1240=0,"",'Ark1'!Z3054)</f>
        <v/>
      </c>
      <c r="P1240" s="116" t="str">
        <f t="shared" si="18"/>
        <v/>
      </c>
      <c r="Q1240" s="114" t="str">
        <f>+IF(G1240=0,"",'Ark1'!T3054)</f>
        <v/>
      </c>
      <c r="R1240" s="222" t="str">
        <f>+IF(G1240=0,"",'Ark1'!V3054)</f>
        <v/>
      </c>
      <c r="S1240" s="32"/>
      <c r="T1240" s="35"/>
      <c r="U1240" s="35"/>
      <c r="V1240" s="35"/>
      <c r="W1240" s="35"/>
      <c r="X1240" s="35"/>
    </row>
    <row r="1241" spans="1:24" x14ac:dyDescent="0.5">
      <c r="A1241" s="32"/>
      <c r="B1241" s="297" t="str">
        <f>+IF(E1241=2012,VLOOKUP(D1241,K_navn!$A$2:$C$359,2),"")</f>
        <v/>
      </c>
      <c r="C1241" s="297" t="str">
        <f>+IF(E1241=2012,VLOOKUP(D1241,K_navn!$A$2:$C$359,3),"")</f>
        <v/>
      </c>
      <c r="D1241" s="115">
        <f>+'Ark1'!P3055</f>
        <v>3815</v>
      </c>
      <c r="E1241" s="115">
        <f>+'Ark1'!C3055</f>
        <v>2017</v>
      </c>
      <c r="F1241" s="116" t="str">
        <f>+IF('Ark1'!Q3055=0,"",'Ark1'!Q3055)</f>
        <v/>
      </c>
      <c r="G1241" s="116">
        <f>+'Ark1'!R3055</f>
        <v>0</v>
      </c>
      <c r="H1241" s="116">
        <f>+'Ark1'!S3055</f>
        <v>0</v>
      </c>
      <c r="I1241" s="222" t="str">
        <f>+IF(G1241=0,"",'Ark1'!AA3055)</f>
        <v/>
      </c>
      <c r="J1241" s="222" t="str">
        <f>+IF(G1241=0,"",'Ark1'!AB3055)</f>
        <v/>
      </c>
      <c r="K1241" s="114" t="str">
        <f>+IF(G1241=0,"",'Ark1'!U3055)</f>
        <v/>
      </c>
      <c r="L1241" s="222" t="str">
        <f>+IF(G1241=0,"",'Ark1'!W3055)</f>
        <v/>
      </c>
      <c r="M1241" s="222" t="str">
        <f>+IF(G1241=0,"",'Ark1'!X3055)</f>
        <v/>
      </c>
      <c r="N1241" s="114" t="str">
        <f>+IF(G1241=0,"",'Ark1'!Y3055)</f>
        <v/>
      </c>
      <c r="O1241" s="116" t="str">
        <f>+IF(G1241=0,"",'Ark1'!Z3055)</f>
        <v/>
      </c>
      <c r="P1241" s="116" t="str">
        <f t="shared" si="18"/>
        <v/>
      </c>
      <c r="Q1241" s="114" t="str">
        <f>+IF(G1241=0,"",'Ark1'!T3055)</f>
        <v/>
      </c>
      <c r="R1241" s="222" t="str">
        <f>+IF(G1241=0,"",'Ark1'!V3055)</f>
        <v/>
      </c>
      <c r="S1241" s="32"/>
      <c r="T1241" s="35"/>
      <c r="U1241" s="35"/>
      <c r="V1241" s="35"/>
      <c r="W1241" s="35"/>
      <c r="X1241" s="35"/>
    </row>
    <row r="1242" spans="1:24" x14ac:dyDescent="0.5">
      <c r="A1242" s="32"/>
      <c r="B1242" s="297" t="str">
        <f>+IF(E1242=2012,VLOOKUP(D1242,K_navn!$A$2:$C$359,2),"")</f>
        <v/>
      </c>
      <c r="C1242" s="297" t="str">
        <f>+IF(E1242=2012,VLOOKUP(D1242,K_navn!$A$2:$C$359,3),"")</f>
        <v/>
      </c>
      <c r="D1242" s="115">
        <f>+'Ark1'!P3056</f>
        <v>3815</v>
      </c>
      <c r="E1242" s="115">
        <f>+'Ark1'!C3056</f>
        <v>2018</v>
      </c>
      <c r="F1242" s="116" t="str">
        <f>+IF('Ark1'!Q3056=0,"",'Ark1'!Q3056)</f>
        <v/>
      </c>
      <c r="G1242" s="116">
        <f>+'Ark1'!R3056</f>
        <v>0</v>
      </c>
      <c r="H1242" s="116">
        <f>+'Ark1'!S3056</f>
        <v>0</v>
      </c>
      <c r="I1242" s="222" t="str">
        <f>+IF(G1242=0,"",'Ark1'!AA3056)</f>
        <v/>
      </c>
      <c r="J1242" s="222" t="str">
        <f>+IF(G1242=0,"",'Ark1'!AB3056)</f>
        <v/>
      </c>
      <c r="K1242" s="114" t="str">
        <f>+IF(G1242=0,"",'Ark1'!U3056)</f>
        <v/>
      </c>
      <c r="L1242" s="222" t="str">
        <f>+IF(G1242=0,"",'Ark1'!W3056)</f>
        <v/>
      </c>
      <c r="M1242" s="222" t="str">
        <f>+IF(G1242=0,"",'Ark1'!X3056)</f>
        <v/>
      </c>
      <c r="N1242" s="114" t="str">
        <f>+IF(G1242=0,"",'Ark1'!Y3056)</f>
        <v/>
      </c>
      <c r="O1242" s="116" t="str">
        <f>+IF(G1242=0,"",'Ark1'!Z3056)</f>
        <v/>
      </c>
      <c r="P1242" s="116" t="str">
        <f t="shared" si="18"/>
        <v/>
      </c>
      <c r="Q1242" s="114" t="str">
        <f>+IF(G1242=0,"",'Ark1'!T3056)</f>
        <v/>
      </c>
      <c r="R1242" s="222" t="str">
        <f>+IF(G1242=0,"",'Ark1'!V3056)</f>
        <v/>
      </c>
      <c r="S1242" s="32"/>
      <c r="T1242" s="35"/>
      <c r="U1242" s="35"/>
      <c r="V1242" s="35"/>
      <c r="W1242" s="35"/>
      <c r="X1242" s="35"/>
    </row>
    <row r="1243" spans="1:24" x14ac:dyDescent="0.5">
      <c r="A1243" s="32"/>
      <c r="B1243" s="297" t="str">
        <f>+IF(E1243=2012,VLOOKUP(D1243,K_navn!$A$2:$C$359,2),"")</f>
        <v/>
      </c>
      <c r="C1243" s="297" t="str">
        <f>+IF(E1243=2012,VLOOKUP(D1243,K_navn!$A$2:$C$359,3),"")</f>
        <v/>
      </c>
      <c r="D1243" s="115">
        <f>+'Ark1'!P3057</f>
        <v>3815</v>
      </c>
      <c r="E1243" s="115">
        <f>+'Ark1'!C3057</f>
        <v>2019</v>
      </c>
      <c r="F1243" s="116" t="str">
        <f>+IF('Ark1'!Q3057=0,"",'Ark1'!Q3057)</f>
        <v/>
      </c>
      <c r="G1243" s="116">
        <f>+'Ark1'!R3057</f>
        <v>0</v>
      </c>
      <c r="H1243" s="116">
        <f>+'Ark1'!S3057</f>
        <v>0</v>
      </c>
      <c r="I1243" s="222" t="str">
        <f>+IF(G1243=0,"",'Ark1'!AA3057)</f>
        <v/>
      </c>
      <c r="J1243" s="222" t="str">
        <f>+IF(G1243=0,"",'Ark1'!AB3057)</f>
        <v/>
      </c>
      <c r="K1243" s="114" t="str">
        <f>+IF(G1243=0,"",'Ark1'!U3057)</f>
        <v/>
      </c>
      <c r="L1243" s="222" t="str">
        <f>+IF(G1243=0,"",'Ark1'!W3057)</f>
        <v/>
      </c>
      <c r="M1243" s="222" t="str">
        <f>+IF(G1243=0,"",'Ark1'!X3057)</f>
        <v/>
      </c>
      <c r="N1243" s="114" t="str">
        <f>+IF(G1243=0,"",'Ark1'!Y3057)</f>
        <v/>
      </c>
      <c r="O1243" s="116" t="str">
        <f>+IF(G1243=0,"",'Ark1'!Z3057)</f>
        <v/>
      </c>
      <c r="P1243" s="116" t="str">
        <f t="shared" ref="P1243:P1318" si="19">+IF(G1243=0,"",H1243/F1243)</f>
        <v/>
      </c>
      <c r="Q1243" s="114" t="str">
        <f>+IF(G1243=0,"",'Ark1'!T3057)</f>
        <v/>
      </c>
      <c r="R1243" s="222" t="str">
        <f>+IF(G1243=0,"",'Ark1'!V3057)</f>
        <v/>
      </c>
      <c r="S1243" s="32"/>
      <c r="T1243" s="35"/>
      <c r="U1243" s="35"/>
      <c r="V1243" s="35"/>
      <c r="W1243" s="35"/>
      <c r="X1243" s="35"/>
    </row>
    <row r="1244" spans="1:24" x14ac:dyDescent="0.5">
      <c r="A1244" s="32"/>
      <c r="B1244" s="297" t="str">
        <f>+IF(E1244=2012,VLOOKUP(D1244,K_navn!$A$2:$C$359,2),"")</f>
        <v/>
      </c>
      <c r="C1244" s="297" t="str">
        <f>+IF(E1244=2012,VLOOKUP(D1244,K_navn!$A$2:$C$359,3),"")</f>
        <v/>
      </c>
      <c r="D1244" s="115">
        <f>+'Ark1'!P3058</f>
        <v>3815</v>
      </c>
      <c r="E1244" s="115">
        <f>+'Ark1'!C3058</f>
        <v>2020</v>
      </c>
      <c r="F1244" s="116" t="str">
        <f>+IF('Ark1'!Q3058=0,"",'Ark1'!Q3058)</f>
        <v/>
      </c>
      <c r="G1244" s="116">
        <f>+'Ark1'!R3058</f>
        <v>0</v>
      </c>
      <c r="H1244" s="116">
        <f>+'Ark1'!S3058</f>
        <v>0</v>
      </c>
      <c r="I1244" s="222" t="str">
        <f>+IF(G1244=0,"",'Ark1'!AA3058)</f>
        <v/>
      </c>
      <c r="J1244" s="222" t="str">
        <f>+IF(G1244=0,"",'Ark1'!AB3058)</f>
        <v/>
      </c>
      <c r="K1244" s="114" t="str">
        <f>+IF(G1244=0,"",'Ark1'!U3058)</f>
        <v/>
      </c>
      <c r="L1244" s="222" t="str">
        <f>+IF(G1244=0,"",'Ark1'!W3058)</f>
        <v/>
      </c>
      <c r="M1244" s="222" t="str">
        <f>+IF(G1244=0,"",'Ark1'!X3058)</f>
        <v/>
      </c>
      <c r="N1244" s="114" t="str">
        <f>+IF(G1244=0,"",'Ark1'!Y3058)</f>
        <v/>
      </c>
      <c r="O1244" s="116" t="str">
        <f>+IF(G1244=0,"",'Ark1'!Z3058)</f>
        <v/>
      </c>
      <c r="P1244" s="116" t="str">
        <f t="shared" si="19"/>
        <v/>
      </c>
      <c r="Q1244" s="114" t="str">
        <f>+IF(G1244=0,"",'Ark1'!T3058)</f>
        <v/>
      </c>
      <c r="R1244" s="222" t="str">
        <f>+IF(G1244=0,"",'Ark1'!V3058)</f>
        <v/>
      </c>
      <c r="S1244" s="32"/>
      <c r="T1244" s="35"/>
      <c r="U1244" s="35"/>
      <c r="V1244" s="35"/>
      <c r="W1244" s="35"/>
      <c r="X1244" s="35"/>
    </row>
    <row r="1245" spans="1:24" x14ac:dyDescent="0.5">
      <c r="A1245" s="32"/>
      <c r="B1245" s="297" t="str">
        <f>+IF(E1245=2012,VLOOKUP(D1245,K_navn!$A$2:$C$359,2),"")</f>
        <v/>
      </c>
      <c r="C1245" s="297" t="str">
        <f>+IF(E1245=2012,VLOOKUP(D1245,K_navn!$A$2:$C$359,3),"")</f>
        <v/>
      </c>
      <c r="D1245" s="115">
        <f>+'Ark1'!P3059</f>
        <v>3815</v>
      </c>
      <c r="E1245" s="115">
        <f>+'Ark1'!C3059</f>
        <v>2021</v>
      </c>
      <c r="F1245" s="116" t="str">
        <f>+IF('Ark1'!Q3059=0,"",'Ark1'!Q3059)</f>
        <v/>
      </c>
      <c r="G1245" s="116">
        <f>+'Ark1'!R3059</f>
        <v>0</v>
      </c>
      <c r="H1245" s="116">
        <f>+'Ark1'!S3059</f>
        <v>0</v>
      </c>
      <c r="I1245" s="222" t="str">
        <f>+IF(G1245=0,"",'Ark1'!AA3059)</f>
        <v/>
      </c>
      <c r="J1245" s="222" t="str">
        <f>+IF(G1245=0,"",'Ark1'!AB3059)</f>
        <v/>
      </c>
      <c r="K1245" s="114" t="str">
        <f>+IF(G1245=0,"",'Ark1'!U3059)</f>
        <v/>
      </c>
      <c r="L1245" s="222" t="str">
        <f>+IF(G1245=0,"",'Ark1'!W3059)</f>
        <v/>
      </c>
      <c r="M1245" s="222" t="str">
        <f>+IF(G1245=0,"",'Ark1'!X3059)</f>
        <v/>
      </c>
      <c r="N1245" s="114" t="str">
        <f>+IF(G1245=0,"",'Ark1'!Y3059)</f>
        <v/>
      </c>
      <c r="O1245" s="116" t="str">
        <f>+IF(G1245=0,"",'Ark1'!Z3059)</f>
        <v/>
      </c>
      <c r="P1245" s="116" t="str">
        <f t="shared" si="19"/>
        <v/>
      </c>
      <c r="Q1245" s="114" t="str">
        <f>+IF(G1245=0,"",'Ark1'!T3059)</f>
        <v/>
      </c>
      <c r="R1245" s="222" t="str">
        <f>+IF(G1245=0,"",'Ark1'!V3059)</f>
        <v/>
      </c>
      <c r="S1245" s="32"/>
      <c r="T1245" s="35"/>
      <c r="U1245" s="35"/>
      <c r="V1245" s="35"/>
      <c r="W1245" s="35"/>
      <c r="X1245" s="35"/>
    </row>
    <row r="1246" spans="1:24" x14ac:dyDescent="0.5">
      <c r="A1246" s="32"/>
      <c r="B1246" s="297" t="str">
        <f>+IF(E1246=2012,VLOOKUP(D1246,K_navn!$A$2:$C$359,2),"")</f>
        <v/>
      </c>
      <c r="C1246" s="297" t="str">
        <f>+IF(E1246=2012,VLOOKUP(D1246,K_navn!$A$2:$C$359,3),"")</f>
        <v/>
      </c>
      <c r="D1246" s="115">
        <f>+'Ark1'!P3060</f>
        <v>3815</v>
      </c>
      <c r="E1246" s="115">
        <f>+'Ark1'!C3060</f>
        <v>2022</v>
      </c>
      <c r="F1246" s="116" t="str">
        <f>+IF('Ark1'!Q3060=0,"",'Ark1'!Q3060)</f>
        <v/>
      </c>
      <c r="G1246" s="116">
        <f>+'Ark1'!R3060</f>
        <v>0</v>
      </c>
      <c r="H1246" s="116">
        <f>+'Ark1'!S3060</f>
        <v>0</v>
      </c>
      <c r="I1246" s="222" t="str">
        <f>+IF(G1246=0,"",'Ark1'!AA3060)</f>
        <v/>
      </c>
      <c r="J1246" s="222" t="str">
        <f>+IF(G1246=0,"",'Ark1'!AB3060)</f>
        <v/>
      </c>
      <c r="K1246" s="114" t="str">
        <f>+IF(G1246=0,"",'Ark1'!U3060)</f>
        <v/>
      </c>
      <c r="L1246" s="222" t="str">
        <f>+IF(G1246=0,"",'Ark1'!W3060)</f>
        <v/>
      </c>
      <c r="M1246" s="222" t="str">
        <f>+IF(G1246=0,"",'Ark1'!X3060)</f>
        <v/>
      </c>
      <c r="N1246" s="114" t="str">
        <f>+IF(G1246=0,"",'Ark1'!Y3060)</f>
        <v/>
      </c>
      <c r="O1246" s="116" t="str">
        <f>+IF(G1246=0,"",'Ark1'!Z3060)</f>
        <v/>
      </c>
      <c r="P1246" s="116" t="str">
        <f t="shared" si="19"/>
        <v/>
      </c>
      <c r="Q1246" s="114" t="str">
        <f>+IF(G1246=0,"",'Ark1'!T3060)</f>
        <v/>
      </c>
      <c r="R1246" s="222" t="str">
        <f>+IF(G1246=0,"",'Ark1'!V3060)</f>
        <v/>
      </c>
      <c r="S1246" s="32"/>
      <c r="T1246" s="35"/>
      <c r="U1246" s="35"/>
      <c r="V1246" s="35"/>
      <c r="W1246" s="35"/>
      <c r="X1246" s="35"/>
    </row>
    <row r="1247" spans="1:24" x14ac:dyDescent="0.5">
      <c r="A1247" s="32"/>
      <c r="B1247" s="297" t="str">
        <f>+IF(E1247=2012,VLOOKUP(D1247,K_navn!$A$2:$C$359,2),"")</f>
        <v>Nome</v>
      </c>
      <c r="C1247" s="297" t="str">
        <f>+IF(E1247=2012,VLOOKUP(D1247,K_navn!$A$2:$C$359,3),"")</f>
        <v>Vestfold/ Telemark</v>
      </c>
      <c r="D1247" s="115">
        <f>+'Ark1'!P3061</f>
        <v>3816</v>
      </c>
      <c r="E1247" s="115">
        <f>+'Ark1'!C3061</f>
        <v>2012</v>
      </c>
      <c r="F1247" s="116" t="str">
        <f>+IF('Ark1'!Q3061=0,"",'Ark1'!Q3061)</f>
        <v/>
      </c>
      <c r="G1247" s="116">
        <f>+'Ark1'!R3061</f>
        <v>0</v>
      </c>
      <c r="H1247" s="116">
        <f>+'Ark1'!S3061</f>
        <v>0</v>
      </c>
      <c r="I1247" s="222" t="str">
        <f>+IF(G1247=0,"",'Ark1'!AA3061)</f>
        <v/>
      </c>
      <c r="J1247" s="222" t="str">
        <f>+IF(G1247=0,"",'Ark1'!AB3061)</f>
        <v/>
      </c>
      <c r="K1247" s="114" t="str">
        <f>+IF(G1247=0,"",'Ark1'!U3061)</f>
        <v/>
      </c>
      <c r="L1247" s="222" t="str">
        <f>+IF(G1247=0,"",'Ark1'!W3061)</f>
        <v/>
      </c>
      <c r="M1247" s="222" t="str">
        <f>+IF(G1247=0,"",'Ark1'!X3061)</f>
        <v/>
      </c>
      <c r="N1247" s="114" t="str">
        <f>+IF(G1247=0,"",'Ark1'!Y3061)</f>
        <v/>
      </c>
      <c r="O1247" s="116" t="str">
        <f>+IF(G1247=0,"",'Ark1'!Z3061)</f>
        <v/>
      </c>
      <c r="P1247" s="116" t="str">
        <f t="shared" si="19"/>
        <v/>
      </c>
      <c r="Q1247" s="114" t="str">
        <f>+IF(G1247=0,"",'Ark1'!T3061)</f>
        <v/>
      </c>
      <c r="R1247" s="222" t="str">
        <f>+IF(G1247=0,"",'Ark1'!V3061)</f>
        <v/>
      </c>
      <c r="S1247" s="32"/>
      <c r="T1247" s="35"/>
      <c r="U1247" s="35"/>
      <c r="V1247" s="35"/>
      <c r="W1247" s="35"/>
      <c r="X1247" s="35"/>
    </row>
    <row r="1248" spans="1:24" x14ac:dyDescent="0.5">
      <c r="A1248" s="32"/>
      <c r="B1248" s="297" t="str">
        <f>+IF(E1248=2012,VLOOKUP(D1248,K_navn!$A$2:$C$359,2),"")</f>
        <v/>
      </c>
      <c r="C1248" s="297" t="str">
        <f>+IF(E1248=2012,VLOOKUP(D1248,K_navn!$A$2:$C$359,3),"")</f>
        <v/>
      </c>
      <c r="D1248" s="115">
        <f>+'Ark1'!P3062</f>
        <v>3816</v>
      </c>
      <c r="E1248" s="115">
        <f>+'Ark1'!C3062</f>
        <v>2013</v>
      </c>
      <c r="F1248" s="116" t="str">
        <f>+IF('Ark1'!Q3062=0,"",'Ark1'!Q3062)</f>
        <v/>
      </c>
      <c r="G1248" s="116">
        <f>+'Ark1'!R3062</f>
        <v>0</v>
      </c>
      <c r="H1248" s="116">
        <f>+'Ark1'!S3062</f>
        <v>0</v>
      </c>
      <c r="I1248" s="222" t="str">
        <f>+IF(G1248=0,"",'Ark1'!AA3062)</f>
        <v/>
      </c>
      <c r="J1248" s="222" t="str">
        <f>+IF(G1248=0,"",'Ark1'!AB3062)</f>
        <v/>
      </c>
      <c r="K1248" s="114" t="str">
        <f>+IF(G1248=0,"",'Ark1'!U3062)</f>
        <v/>
      </c>
      <c r="L1248" s="222" t="str">
        <f>+IF(G1248=0,"",'Ark1'!W3062)</f>
        <v/>
      </c>
      <c r="M1248" s="222" t="str">
        <f>+IF(G1248=0,"",'Ark1'!X3062)</f>
        <v/>
      </c>
      <c r="N1248" s="114" t="str">
        <f>+IF(G1248=0,"",'Ark1'!Y3062)</f>
        <v/>
      </c>
      <c r="O1248" s="116" t="str">
        <f>+IF(G1248=0,"",'Ark1'!Z3062)</f>
        <v/>
      </c>
      <c r="P1248" s="116" t="str">
        <f t="shared" si="19"/>
        <v/>
      </c>
      <c r="Q1248" s="114" t="str">
        <f>+IF(G1248=0,"",'Ark1'!T3062)</f>
        <v/>
      </c>
      <c r="R1248" s="222" t="str">
        <f>+IF(G1248=0,"",'Ark1'!V3062)</f>
        <v/>
      </c>
      <c r="S1248" s="32"/>
      <c r="T1248" s="35"/>
      <c r="U1248" s="35"/>
      <c r="V1248" s="35"/>
      <c r="W1248" s="35"/>
      <c r="X1248" s="35"/>
    </row>
    <row r="1249" spans="1:24" x14ac:dyDescent="0.5">
      <c r="A1249" s="32"/>
      <c r="B1249" s="297" t="str">
        <f>+IF(E1249=2012,VLOOKUP(D1249,K_navn!$A$2:$C$359,2),"")</f>
        <v/>
      </c>
      <c r="C1249" s="297" t="str">
        <f>+IF(E1249=2012,VLOOKUP(D1249,K_navn!$A$2:$C$359,3),"")</f>
        <v/>
      </c>
      <c r="D1249" s="115">
        <f>+'Ark1'!P3063</f>
        <v>3816</v>
      </c>
      <c r="E1249" s="115">
        <f>+'Ark1'!C3063</f>
        <v>2014</v>
      </c>
      <c r="F1249" s="116" t="str">
        <f>+IF('Ark1'!Q3063=0,"",'Ark1'!Q3063)</f>
        <v/>
      </c>
      <c r="G1249" s="116">
        <f>+'Ark1'!R3063</f>
        <v>0</v>
      </c>
      <c r="H1249" s="116">
        <f>+'Ark1'!S3063</f>
        <v>0</v>
      </c>
      <c r="I1249" s="222" t="str">
        <f>+IF(G1249=0,"",'Ark1'!AA3063)</f>
        <v/>
      </c>
      <c r="J1249" s="222" t="str">
        <f>+IF(G1249=0,"",'Ark1'!AB3063)</f>
        <v/>
      </c>
      <c r="K1249" s="114" t="str">
        <f>+IF(G1249=0,"",'Ark1'!U3063)</f>
        <v/>
      </c>
      <c r="L1249" s="222" t="str">
        <f>+IF(G1249=0,"",'Ark1'!W3063)</f>
        <v/>
      </c>
      <c r="M1249" s="222" t="str">
        <f>+IF(G1249=0,"",'Ark1'!X3063)</f>
        <v/>
      </c>
      <c r="N1249" s="114" t="str">
        <f>+IF(G1249=0,"",'Ark1'!Y3063)</f>
        <v/>
      </c>
      <c r="O1249" s="116" t="str">
        <f>+IF(G1249=0,"",'Ark1'!Z3063)</f>
        <v/>
      </c>
      <c r="P1249" s="116" t="str">
        <f t="shared" si="19"/>
        <v/>
      </c>
      <c r="Q1249" s="114" t="str">
        <f>+IF(G1249=0,"",'Ark1'!T3063)</f>
        <v/>
      </c>
      <c r="R1249" s="222" t="str">
        <f>+IF(G1249=0,"",'Ark1'!V3063)</f>
        <v/>
      </c>
      <c r="S1249" s="32"/>
      <c r="T1249" s="35"/>
      <c r="U1249" s="35"/>
      <c r="V1249" s="35"/>
      <c r="W1249" s="35"/>
      <c r="X1249" s="35"/>
    </row>
    <row r="1250" spans="1:24" x14ac:dyDescent="0.5">
      <c r="A1250" s="32"/>
      <c r="B1250" s="297" t="str">
        <f>+IF(E1250=2012,VLOOKUP(D1250,K_navn!$A$2:$C$359,2),"")</f>
        <v/>
      </c>
      <c r="C1250" s="297" t="str">
        <f>+IF(E1250=2012,VLOOKUP(D1250,K_navn!$A$2:$C$359,3),"")</f>
        <v/>
      </c>
      <c r="D1250" s="115">
        <f>+'Ark1'!P3064</f>
        <v>3816</v>
      </c>
      <c r="E1250" s="115">
        <f>+'Ark1'!C3064</f>
        <v>2015</v>
      </c>
      <c r="F1250" s="116" t="str">
        <f>+IF('Ark1'!Q3064=0,"",'Ark1'!Q3064)</f>
        <v/>
      </c>
      <c r="G1250" s="116">
        <f>+'Ark1'!R3064</f>
        <v>0</v>
      </c>
      <c r="H1250" s="116">
        <f>+'Ark1'!S3064</f>
        <v>0</v>
      </c>
      <c r="I1250" s="222" t="str">
        <f>+IF(G1250=0,"",'Ark1'!AA3064)</f>
        <v/>
      </c>
      <c r="J1250" s="222" t="str">
        <f>+IF(G1250=0,"",'Ark1'!AB3064)</f>
        <v/>
      </c>
      <c r="K1250" s="114" t="str">
        <f>+IF(G1250=0,"",'Ark1'!U3064)</f>
        <v/>
      </c>
      <c r="L1250" s="222" t="str">
        <f>+IF(G1250=0,"",'Ark1'!W3064)</f>
        <v/>
      </c>
      <c r="M1250" s="222" t="str">
        <f>+IF(G1250=0,"",'Ark1'!X3064)</f>
        <v/>
      </c>
      <c r="N1250" s="114" t="str">
        <f>+IF(G1250=0,"",'Ark1'!Y3064)</f>
        <v/>
      </c>
      <c r="O1250" s="116" t="str">
        <f>+IF(G1250=0,"",'Ark1'!Z3064)</f>
        <v/>
      </c>
      <c r="P1250" s="116" t="str">
        <f t="shared" si="19"/>
        <v/>
      </c>
      <c r="Q1250" s="114" t="str">
        <f>+IF(G1250=0,"",'Ark1'!T3064)</f>
        <v/>
      </c>
      <c r="R1250" s="222" t="str">
        <f>+IF(G1250=0,"",'Ark1'!V3064)</f>
        <v/>
      </c>
      <c r="S1250" s="32"/>
      <c r="T1250" s="35"/>
      <c r="U1250" s="35"/>
      <c r="V1250" s="35"/>
      <c r="W1250" s="35"/>
      <c r="X1250" s="35"/>
    </row>
    <row r="1251" spans="1:24" x14ac:dyDescent="0.5">
      <c r="A1251" s="32"/>
      <c r="B1251" s="297" t="str">
        <f>+IF(E1251=2012,VLOOKUP(D1251,K_navn!$A$2:$C$359,2),"")</f>
        <v/>
      </c>
      <c r="C1251" s="297" t="str">
        <f>+IF(E1251=2012,VLOOKUP(D1251,K_navn!$A$2:$C$359,3),"")</f>
        <v/>
      </c>
      <c r="D1251" s="115">
        <f>+'Ark1'!P3065</f>
        <v>3816</v>
      </c>
      <c r="E1251" s="115">
        <f>+'Ark1'!C3065</f>
        <v>2016</v>
      </c>
      <c r="F1251" s="116" t="str">
        <f>+IF('Ark1'!Q3065=0,"",'Ark1'!Q3065)</f>
        <v/>
      </c>
      <c r="G1251" s="116">
        <f>+'Ark1'!R3065</f>
        <v>0</v>
      </c>
      <c r="H1251" s="116">
        <f>+'Ark1'!S3065</f>
        <v>0</v>
      </c>
      <c r="I1251" s="222" t="str">
        <f>+IF(G1251=0,"",'Ark1'!AA3065)</f>
        <v/>
      </c>
      <c r="J1251" s="222" t="str">
        <f>+IF(G1251=0,"",'Ark1'!AB3065)</f>
        <v/>
      </c>
      <c r="K1251" s="114" t="str">
        <f>+IF(G1251=0,"",'Ark1'!U3065)</f>
        <v/>
      </c>
      <c r="L1251" s="222" t="str">
        <f>+IF(G1251=0,"",'Ark1'!W3065)</f>
        <v/>
      </c>
      <c r="M1251" s="222" t="str">
        <f>+IF(G1251=0,"",'Ark1'!X3065)</f>
        <v/>
      </c>
      <c r="N1251" s="114" t="str">
        <f>+IF(G1251=0,"",'Ark1'!Y3065)</f>
        <v/>
      </c>
      <c r="O1251" s="116" t="str">
        <f>+IF(G1251=0,"",'Ark1'!Z3065)</f>
        <v/>
      </c>
      <c r="P1251" s="116" t="str">
        <f t="shared" si="19"/>
        <v/>
      </c>
      <c r="Q1251" s="114" t="str">
        <f>+IF(G1251=0,"",'Ark1'!T3065)</f>
        <v/>
      </c>
      <c r="R1251" s="222" t="str">
        <f>+IF(G1251=0,"",'Ark1'!V3065)</f>
        <v/>
      </c>
      <c r="S1251" s="32"/>
      <c r="T1251" s="35"/>
      <c r="U1251" s="35"/>
      <c r="V1251" s="35"/>
      <c r="W1251" s="35"/>
      <c r="X1251" s="35"/>
    </row>
    <row r="1252" spans="1:24" x14ac:dyDescent="0.5">
      <c r="A1252" s="32"/>
      <c r="B1252" s="297" t="str">
        <f>+IF(E1252=2012,VLOOKUP(D1252,K_navn!$A$2:$C$359,2),"")</f>
        <v/>
      </c>
      <c r="C1252" s="297" t="str">
        <f>+IF(E1252=2012,VLOOKUP(D1252,K_navn!$A$2:$C$359,3),"")</f>
        <v/>
      </c>
      <c r="D1252" s="115">
        <f>+'Ark1'!P3066</f>
        <v>3816</v>
      </c>
      <c r="E1252" s="115">
        <f>+'Ark1'!C3066</f>
        <v>2017</v>
      </c>
      <c r="F1252" s="116" t="str">
        <f>+IF('Ark1'!Q3066=0,"",'Ark1'!Q3066)</f>
        <v/>
      </c>
      <c r="G1252" s="116">
        <f>+'Ark1'!R3066</f>
        <v>0</v>
      </c>
      <c r="H1252" s="116">
        <f>+'Ark1'!S3066</f>
        <v>0</v>
      </c>
      <c r="I1252" s="222" t="str">
        <f>+IF(G1252=0,"",'Ark1'!AA3066)</f>
        <v/>
      </c>
      <c r="J1252" s="222" t="str">
        <f>+IF(G1252=0,"",'Ark1'!AB3066)</f>
        <v/>
      </c>
      <c r="K1252" s="114" t="str">
        <f>+IF(G1252=0,"",'Ark1'!U3066)</f>
        <v/>
      </c>
      <c r="L1252" s="222" t="str">
        <f>+IF(G1252=0,"",'Ark1'!W3066)</f>
        <v/>
      </c>
      <c r="M1252" s="222" t="str">
        <f>+IF(G1252=0,"",'Ark1'!X3066)</f>
        <v/>
      </c>
      <c r="N1252" s="114" t="str">
        <f>+IF(G1252=0,"",'Ark1'!Y3066)</f>
        <v/>
      </c>
      <c r="O1252" s="116" t="str">
        <f>+IF(G1252=0,"",'Ark1'!Z3066)</f>
        <v/>
      </c>
      <c r="P1252" s="116" t="str">
        <f t="shared" si="19"/>
        <v/>
      </c>
      <c r="Q1252" s="114" t="str">
        <f>+IF(G1252=0,"",'Ark1'!T3066)</f>
        <v/>
      </c>
      <c r="R1252" s="222" t="str">
        <f>+IF(G1252=0,"",'Ark1'!V3066)</f>
        <v/>
      </c>
      <c r="S1252" s="32"/>
      <c r="T1252" s="35"/>
      <c r="U1252" s="35"/>
      <c r="V1252" s="35"/>
      <c r="W1252" s="35"/>
      <c r="X1252" s="35"/>
    </row>
    <row r="1253" spans="1:24" x14ac:dyDescent="0.5">
      <c r="A1253" s="32"/>
      <c r="B1253" s="297" t="str">
        <f>+IF(E1253=2012,VLOOKUP(D1253,K_navn!$A$2:$C$359,2),"")</f>
        <v/>
      </c>
      <c r="C1253" s="297" t="str">
        <f>+IF(E1253=2012,VLOOKUP(D1253,K_navn!$A$2:$C$359,3),"")</f>
        <v/>
      </c>
      <c r="D1253" s="115">
        <f>+'Ark1'!P3067</f>
        <v>3816</v>
      </c>
      <c r="E1253" s="115">
        <f>+'Ark1'!C3067</f>
        <v>2018</v>
      </c>
      <c r="F1253" s="116" t="str">
        <f>+IF('Ark1'!Q3067=0,"",'Ark1'!Q3067)</f>
        <v/>
      </c>
      <c r="G1253" s="116">
        <f>+'Ark1'!R3067</f>
        <v>0</v>
      </c>
      <c r="H1253" s="116">
        <f>+'Ark1'!S3067</f>
        <v>0</v>
      </c>
      <c r="I1253" s="222" t="str">
        <f>+IF(G1253=0,"",'Ark1'!AA3067)</f>
        <v/>
      </c>
      <c r="J1253" s="222" t="str">
        <f>+IF(G1253=0,"",'Ark1'!AB3067)</f>
        <v/>
      </c>
      <c r="K1253" s="114" t="str">
        <f>+IF(G1253=0,"",'Ark1'!U3067)</f>
        <v/>
      </c>
      <c r="L1253" s="222" t="str">
        <f>+IF(G1253=0,"",'Ark1'!W3067)</f>
        <v/>
      </c>
      <c r="M1253" s="222" t="str">
        <f>+IF(G1253=0,"",'Ark1'!X3067)</f>
        <v/>
      </c>
      <c r="N1253" s="114" t="str">
        <f>+IF(G1253=0,"",'Ark1'!Y3067)</f>
        <v/>
      </c>
      <c r="O1253" s="116" t="str">
        <f>+IF(G1253=0,"",'Ark1'!Z3067)</f>
        <v/>
      </c>
      <c r="P1253" s="116" t="str">
        <f t="shared" si="19"/>
        <v/>
      </c>
      <c r="Q1253" s="114" t="str">
        <f>+IF(G1253=0,"",'Ark1'!T3067)</f>
        <v/>
      </c>
      <c r="R1253" s="222" t="str">
        <f>+IF(G1253=0,"",'Ark1'!V3067)</f>
        <v/>
      </c>
      <c r="S1253" s="32"/>
      <c r="T1253" s="35"/>
      <c r="U1253" s="35"/>
      <c r="V1253" s="35"/>
      <c r="W1253" s="35"/>
      <c r="X1253" s="35"/>
    </row>
    <row r="1254" spans="1:24" x14ac:dyDescent="0.5">
      <c r="A1254" s="32"/>
      <c r="B1254" s="297" t="str">
        <f>+IF(E1254=2012,VLOOKUP(D1254,K_navn!$A$2:$C$359,2),"")</f>
        <v/>
      </c>
      <c r="C1254" s="297" t="str">
        <f>+IF(E1254=2012,VLOOKUP(D1254,K_navn!$A$2:$C$359,3),"")</f>
        <v/>
      </c>
      <c r="D1254" s="115">
        <f>+'Ark1'!P3068</f>
        <v>3816</v>
      </c>
      <c r="E1254" s="115">
        <f>+'Ark1'!C3068</f>
        <v>2019</v>
      </c>
      <c r="F1254" s="116" t="str">
        <f>+IF('Ark1'!Q3068=0,"",'Ark1'!Q3068)</f>
        <v/>
      </c>
      <c r="G1254" s="116">
        <f>+'Ark1'!R3068</f>
        <v>0</v>
      </c>
      <c r="H1254" s="116">
        <f>+'Ark1'!S3068</f>
        <v>0</v>
      </c>
      <c r="I1254" s="222" t="str">
        <f>+IF(G1254=0,"",'Ark1'!AA3068)</f>
        <v/>
      </c>
      <c r="J1254" s="222" t="str">
        <f>+IF(G1254=0,"",'Ark1'!AB3068)</f>
        <v/>
      </c>
      <c r="K1254" s="114" t="str">
        <f>+IF(G1254=0,"",'Ark1'!U3068)</f>
        <v/>
      </c>
      <c r="L1254" s="222" t="str">
        <f>+IF(G1254=0,"",'Ark1'!W3068)</f>
        <v/>
      </c>
      <c r="M1254" s="222" t="str">
        <f>+IF(G1254=0,"",'Ark1'!X3068)</f>
        <v/>
      </c>
      <c r="N1254" s="114" t="str">
        <f>+IF(G1254=0,"",'Ark1'!Y3068)</f>
        <v/>
      </c>
      <c r="O1254" s="116" t="str">
        <f>+IF(G1254=0,"",'Ark1'!Z3068)</f>
        <v/>
      </c>
      <c r="P1254" s="116" t="str">
        <f t="shared" si="19"/>
        <v/>
      </c>
      <c r="Q1254" s="114" t="str">
        <f>+IF(G1254=0,"",'Ark1'!T3068)</f>
        <v/>
      </c>
      <c r="R1254" s="222" t="str">
        <f>+IF(G1254=0,"",'Ark1'!V3068)</f>
        <v/>
      </c>
      <c r="S1254" s="32"/>
      <c r="T1254" s="35"/>
      <c r="U1254" s="35"/>
      <c r="V1254" s="35"/>
      <c r="W1254" s="35"/>
      <c r="X1254" s="35"/>
    </row>
    <row r="1255" spans="1:24" x14ac:dyDescent="0.5">
      <c r="A1255" s="32"/>
      <c r="B1255" s="297" t="str">
        <f>+IF(E1255=2012,VLOOKUP(D1255,K_navn!$A$2:$C$359,2),"")</f>
        <v/>
      </c>
      <c r="C1255" s="297" t="str">
        <f>+IF(E1255=2012,VLOOKUP(D1255,K_navn!$A$2:$C$359,3),"")</f>
        <v/>
      </c>
      <c r="D1255" s="115">
        <f>+'Ark1'!P3069</f>
        <v>3816</v>
      </c>
      <c r="E1255" s="115">
        <f>+'Ark1'!C3069</f>
        <v>2020</v>
      </c>
      <c r="F1255" s="116" t="str">
        <f>+IF('Ark1'!Q3069=0,"",'Ark1'!Q3069)</f>
        <v/>
      </c>
      <c r="G1255" s="116">
        <f>+'Ark1'!R3069</f>
        <v>0</v>
      </c>
      <c r="H1255" s="116">
        <f>+'Ark1'!S3069</f>
        <v>0</v>
      </c>
      <c r="I1255" s="222" t="str">
        <f>+IF(G1255=0,"",'Ark1'!AA3069)</f>
        <v/>
      </c>
      <c r="J1255" s="222" t="str">
        <f>+IF(G1255=0,"",'Ark1'!AB3069)</f>
        <v/>
      </c>
      <c r="K1255" s="114" t="str">
        <f>+IF(G1255=0,"",'Ark1'!U3069)</f>
        <v/>
      </c>
      <c r="L1255" s="222" t="str">
        <f>+IF(G1255=0,"",'Ark1'!W3069)</f>
        <v/>
      </c>
      <c r="M1255" s="222" t="str">
        <f>+IF(G1255=0,"",'Ark1'!X3069)</f>
        <v/>
      </c>
      <c r="N1255" s="114" t="str">
        <f>+IF(G1255=0,"",'Ark1'!Y3069)</f>
        <v/>
      </c>
      <c r="O1255" s="116" t="str">
        <f>+IF(G1255=0,"",'Ark1'!Z3069)</f>
        <v/>
      </c>
      <c r="P1255" s="116" t="str">
        <f t="shared" si="19"/>
        <v/>
      </c>
      <c r="Q1255" s="114" t="str">
        <f>+IF(G1255=0,"",'Ark1'!T3069)</f>
        <v/>
      </c>
      <c r="R1255" s="222" t="str">
        <f>+IF(G1255=0,"",'Ark1'!V3069)</f>
        <v/>
      </c>
      <c r="S1255" s="32"/>
      <c r="T1255" s="35"/>
      <c r="U1255" s="35"/>
      <c r="V1255" s="35"/>
      <c r="W1255" s="35"/>
      <c r="X1255" s="35"/>
    </row>
    <row r="1256" spans="1:24" x14ac:dyDescent="0.5">
      <c r="A1256" s="32"/>
      <c r="B1256" s="297" t="str">
        <f>+IF(E1256=2012,VLOOKUP(D1256,K_navn!$A$2:$C$359,2),"")</f>
        <v/>
      </c>
      <c r="C1256" s="297" t="str">
        <f>+IF(E1256=2012,VLOOKUP(D1256,K_navn!$A$2:$C$359,3),"")</f>
        <v/>
      </c>
      <c r="D1256" s="115">
        <f>+'Ark1'!P3070</f>
        <v>3816</v>
      </c>
      <c r="E1256" s="115">
        <f>+'Ark1'!C3070</f>
        <v>2021</v>
      </c>
      <c r="F1256" s="116" t="str">
        <f>+IF('Ark1'!Q3070=0,"",'Ark1'!Q3070)</f>
        <v/>
      </c>
      <c r="G1256" s="116">
        <f>+'Ark1'!R3070</f>
        <v>0</v>
      </c>
      <c r="H1256" s="116">
        <f>+'Ark1'!S3070</f>
        <v>0</v>
      </c>
      <c r="I1256" s="222" t="str">
        <f>+IF(G1256=0,"",'Ark1'!AA3070)</f>
        <v/>
      </c>
      <c r="J1256" s="222" t="str">
        <f>+IF(G1256=0,"",'Ark1'!AB3070)</f>
        <v/>
      </c>
      <c r="K1256" s="114" t="str">
        <f>+IF(G1256=0,"",'Ark1'!U3070)</f>
        <v/>
      </c>
      <c r="L1256" s="222" t="str">
        <f>+IF(G1256=0,"",'Ark1'!W3070)</f>
        <v/>
      </c>
      <c r="M1256" s="222" t="str">
        <f>+IF(G1256=0,"",'Ark1'!X3070)</f>
        <v/>
      </c>
      <c r="N1256" s="114" t="str">
        <f>+IF(G1256=0,"",'Ark1'!Y3070)</f>
        <v/>
      </c>
      <c r="O1256" s="116" t="str">
        <f>+IF(G1256=0,"",'Ark1'!Z3070)</f>
        <v/>
      </c>
      <c r="P1256" s="116" t="str">
        <f t="shared" si="19"/>
        <v/>
      </c>
      <c r="Q1256" s="114" t="str">
        <f>+IF(G1256=0,"",'Ark1'!T3070)</f>
        <v/>
      </c>
      <c r="R1256" s="222" t="str">
        <f>+IF(G1256=0,"",'Ark1'!V3070)</f>
        <v/>
      </c>
      <c r="S1256" s="32"/>
      <c r="T1256" s="35"/>
      <c r="U1256" s="35"/>
      <c r="V1256" s="35"/>
      <c r="W1256" s="35"/>
      <c r="X1256" s="35"/>
    </row>
    <row r="1257" spans="1:24" x14ac:dyDescent="0.5">
      <c r="A1257" s="32"/>
      <c r="B1257" s="297" t="str">
        <f>+IF(E1257=2012,VLOOKUP(D1257,K_navn!$A$2:$C$359,2),"")</f>
        <v/>
      </c>
      <c r="C1257" s="297" t="str">
        <f>+IF(E1257=2012,VLOOKUP(D1257,K_navn!$A$2:$C$359,3),"")</f>
        <v/>
      </c>
      <c r="D1257" s="115">
        <f>+'Ark1'!P3071</f>
        <v>3816</v>
      </c>
      <c r="E1257" s="115">
        <f>+'Ark1'!C3071</f>
        <v>2022</v>
      </c>
      <c r="F1257" s="116" t="str">
        <f>+IF('Ark1'!Q3071=0,"",'Ark1'!Q3071)</f>
        <v/>
      </c>
      <c r="G1257" s="116">
        <f>+'Ark1'!R3071</f>
        <v>0</v>
      </c>
      <c r="H1257" s="116">
        <f>+'Ark1'!S3071</f>
        <v>0</v>
      </c>
      <c r="I1257" s="222" t="str">
        <f>+IF(G1257=0,"",'Ark1'!AA3071)</f>
        <v/>
      </c>
      <c r="J1257" s="222" t="str">
        <f>+IF(G1257=0,"",'Ark1'!AB3071)</f>
        <v/>
      </c>
      <c r="K1257" s="114" t="str">
        <f>+IF(G1257=0,"",'Ark1'!U3071)</f>
        <v/>
      </c>
      <c r="L1257" s="222" t="str">
        <f>+IF(G1257=0,"",'Ark1'!W3071)</f>
        <v/>
      </c>
      <c r="M1257" s="222" t="str">
        <f>+IF(G1257=0,"",'Ark1'!X3071)</f>
        <v/>
      </c>
      <c r="N1257" s="114" t="str">
        <f>+IF(G1257=0,"",'Ark1'!Y3071)</f>
        <v/>
      </c>
      <c r="O1257" s="116" t="str">
        <f>+IF(G1257=0,"",'Ark1'!Z3071)</f>
        <v/>
      </c>
      <c r="P1257" s="116" t="str">
        <f t="shared" si="19"/>
        <v/>
      </c>
      <c r="Q1257" s="114" t="str">
        <f>+IF(G1257=0,"",'Ark1'!T3071)</f>
        <v/>
      </c>
      <c r="R1257" s="222" t="str">
        <f>+IF(G1257=0,"",'Ark1'!V3071)</f>
        <v/>
      </c>
      <c r="S1257" s="32"/>
      <c r="T1257" s="35"/>
      <c r="U1257" s="35"/>
      <c r="V1257" s="35"/>
      <c r="W1257" s="35"/>
      <c r="X1257" s="35"/>
    </row>
    <row r="1258" spans="1:24" x14ac:dyDescent="0.5">
      <c r="A1258" s="32"/>
      <c r="B1258" s="297" t="str">
        <f>+IF(E1258=2012,VLOOKUP(D1258,K_navn!$A$2:$C$359,2),"")</f>
        <v>Midt-Telemark</v>
      </c>
      <c r="C1258" s="297" t="str">
        <f>+IF(E1258=2012,VLOOKUP(D1258,K_navn!$A$2:$C$359,3),"")</f>
        <v>Vestfold/ Telemark</v>
      </c>
      <c r="D1258" s="115">
        <f>+'Ark1'!P3072</f>
        <v>3817</v>
      </c>
      <c r="E1258" s="115">
        <f>+'Ark1'!C3072</f>
        <v>2012</v>
      </c>
      <c r="F1258" s="116" t="str">
        <f>+IF('Ark1'!Q3072=0,"",'Ark1'!Q3072)</f>
        <v/>
      </c>
      <c r="G1258" s="116">
        <f>+'Ark1'!R3072</f>
        <v>0</v>
      </c>
      <c r="H1258" s="116">
        <f>+'Ark1'!S3072</f>
        <v>0</v>
      </c>
      <c r="I1258" s="222" t="str">
        <f>+IF(G1258=0,"",'Ark1'!AA3072)</f>
        <v/>
      </c>
      <c r="J1258" s="222" t="str">
        <f>+IF(G1258=0,"",'Ark1'!AB3072)</f>
        <v/>
      </c>
      <c r="K1258" s="114" t="str">
        <f>+IF(G1258=0,"",'Ark1'!U3072)</f>
        <v/>
      </c>
      <c r="L1258" s="222" t="str">
        <f>+IF(G1258=0,"",'Ark1'!W3072)</f>
        <v/>
      </c>
      <c r="M1258" s="222" t="str">
        <f>+IF(G1258=0,"",'Ark1'!X3072)</f>
        <v/>
      </c>
      <c r="N1258" s="114" t="str">
        <f>+IF(G1258=0,"",'Ark1'!Y3072)</f>
        <v/>
      </c>
      <c r="O1258" s="116" t="str">
        <f>+IF(G1258=0,"",'Ark1'!Z3072)</f>
        <v/>
      </c>
      <c r="P1258" s="116" t="str">
        <f t="shared" si="19"/>
        <v/>
      </c>
      <c r="Q1258" s="114" t="str">
        <f>+IF(G1258=0,"",'Ark1'!T3072)</f>
        <v/>
      </c>
      <c r="R1258" s="222" t="str">
        <f>+IF(G1258=0,"",'Ark1'!V3072)</f>
        <v/>
      </c>
      <c r="S1258" s="32"/>
      <c r="T1258" s="35"/>
      <c r="U1258" s="35"/>
      <c r="V1258" s="35"/>
      <c r="W1258" s="35"/>
      <c r="X1258" s="35"/>
    </row>
    <row r="1259" spans="1:24" x14ac:dyDescent="0.5">
      <c r="A1259" s="32"/>
      <c r="B1259" s="297" t="str">
        <f>+IF(E1259=2012,VLOOKUP(D1259,K_navn!$A$2:$C$359,2),"")</f>
        <v/>
      </c>
      <c r="C1259" s="297" t="str">
        <f>+IF(E1259=2012,VLOOKUP(D1259,K_navn!$A$2:$C$359,3),"")</f>
        <v/>
      </c>
      <c r="D1259" s="115">
        <f>+'Ark1'!P3073</f>
        <v>3817</v>
      </c>
      <c r="E1259" s="115">
        <f>+'Ark1'!C3073</f>
        <v>2013</v>
      </c>
      <c r="F1259" s="116" t="str">
        <f>+IF('Ark1'!Q3073=0,"",'Ark1'!Q3073)</f>
        <v/>
      </c>
      <c r="G1259" s="116">
        <f>+'Ark1'!R3073</f>
        <v>0</v>
      </c>
      <c r="H1259" s="116">
        <f>+'Ark1'!S3073</f>
        <v>0</v>
      </c>
      <c r="I1259" s="222" t="str">
        <f>+IF(G1259=0,"",'Ark1'!AA3073)</f>
        <v/>
      </c>
      <c r="J1259" s="222" t="str">
        <f>+IF(G1259=0,"",'Ark1'!AB3073)</f>
        <v/>
      </c>
      <c r="K1259" s="114" t="str">
        <f>+IF(G1259=0,"",'Ark1'!U3073)</f>
        <v/>
      </c>
      <c r="L1259" s="222" t="str">
        <f>+IF(G1259=0,"",'Ark1'!W3073)</f>
        <v/>
      </c>
      <c r="M1259" s="222" t="str">
        <f>+IF(G1259=0,"",'Ark1'!X3073)</f>
        <v/>
      </c>
      <c r="N1259" s="114" t="str">
        <f>+IF(G1259=0,"",'Ark1'!Y3073)</f>
        <v/>
      </c>
      <c r="O1259" s="116" t="str">
        <f>+IF(G1259=0,"",'Ark1'!Z3073)</f>
        <v/>
      </c>
      <c r="P1259" s="116" t="str">
        <f t="shared" si="19"/>
        <v/>
      </c>
      <c r="Q1259" s="114" t="str">
        <f>+IF(G1259=0,"",'Ark1'!T3073)</f>
        <v/>
      </c>
      <c r="R1259" s="222" t="str">
        <f>+IF(G1259=0,"",'Ark1'!V3073)</f>
        <v/>
      </c>
      <c r="S1259" s="32"/>
      <c r="T1259" s="35"/>
      <c r="U1259" s="35"/>
      <c r="V1259" s="35"/>
      <c r="W1259" s="35"/>
      <c r="X1259" s="35"/>
    </row>
    <row r="1260" spans="1:24" x14ac:dyDescent="0.5">
      <c r="A1260" s="32"/>
      <c r="B1260" s="297" t="str">
        <f>+IF(E1260=2012,VLOOKUP(D1260,K_navn!$A$2:$C$359,2),"")</f>
        <v/>
      </c>
      <c r="C1260" s="297" t="str">
        <f>+IF(E1260=2012,VLOOKUP(D1260,K_navn!$A$2:$C$359,3),"")</f>
        <v/>
      </c>
      <c r="D1260" s="115">
        <f>+'Ark1'!P3074</f>
        <v>3817</v>
      </c>
      <c r="E1260" s="115">
        <f>+'Ark1'!C3074</f>
        <v>2014</v>
      </c>
      <c r="F1260" s="116" t="str">
        <f>+IF('Ark1'!Q3074=0,"",'Ark1'!Q3074)</f>
        <v/>
      </c>
      <c r="G1260" s="116">
        <f>+'Ark1'!R3074</f>
        <v>0</v>
      </c>
      <c r="H1260" s="116">
        <f>+'Ark1'!S3074</f>
        <v>0</v>
      </c>
      <c r="I1260" s="222" t="str">
        <f>+IF(G1260=0,"",'Ark1'!AA3074)</f>
        <v/>
      </c>
      <c r="J1260" s="222" t="str">
        <f>+IF(G1260=0,"",'Ark1'!AB3074)</f>
        <v/>
      </c>
      <c r="K1260" s="114" t="str">
        <f>+IF(G1260=0,"",'Ark1'!U3074)</f>
        <v/>
      </c>
      <c r="L1260" s="222" t="str">
        <f>+IF(G1260=0,"",'Ark1'!W3074)</f>
        <v/>
      </c>
      <c r="M1260" s="222" t="str">
        <f>+IF(G1260=0,"",'Ark1'!X3074)</f>
        <v/>
      </c>
      <c r="N1260" s="114" t="str">
        <f>+IF(G1260=0,"",'Ark1'!Y3074)</f>
        <v/>
      </c>
      <c r="O1260" s="116" t="str">
        <f>+IF(G1260=0,"",'Ark1'!Z3074)</f>
        <v/>
      </c>
      <c r="P1260" s="116" t="str">
        <f t="shared" si="19"/>
        <v/>
      </c>
      <c r="Q1260" s="114" t="str">
        <f>+IF(G1260=0,"",'Ark1'!T3074)</f>
        <v/>
      </c>
      <c r="R1260" s="222" t="str">
        <f>+IF(G1260=0,"",'Ark1'!V3074)</f>
        <v/>
      </c>
      <c r="S1260" s="32"/>
      <c r="T1260" s="35"/>
      <c r="U1260" s="35"/>
      <c r="V1260" s="35"/>
      <c r="W1260" s="35"/>
      <c r="X1260" s="35"/>
    </row>
    <row r="1261" spans="1:24" x14ac:dyDescent="0.5">
      <c r="A1261" s="32"/>
      <c r="B1261" s="297" t="str">
        <f>+IF(E1261=2012,VLOOKUP(D1261,K_navn!$A$2:$C$359,2),"")</f>
        <v/>
      </c>
      <c r="C1261" s="297" t="str">
        <f>+IF(E1261=2012,VLOOKUP(D1261,K_navn!$A$2:$C$359,3),"")</f>
        <v/>
      </c>
      <c r="D1261" s="115">
        <f>+'Ark1'!P3075</f>
        <v>3817</v>
      </c>
      <c r="E1261" s="115">
        <f>+'Ark1'!C3075</f>
        <v>2015</v>
      </c>
      <c r="F1261" s="116" t="str">
        <f>+IF('Ark1'!Q3075=0,"",'Ark1'!Q3075)</f>
        <v/>
      </c>
      <c r="G1261" s="116">
        <f>+'Ark1'!R3075</f>
        <v>0</v>
      </c>
      <c r="H1261" s="116">
        <f>+'Ark1'!S3075</f>
        <v>0</v>
      </c>
      <c r="I1261" s="222" t="str">
        <f>+IF(G1261=0,"",'Ark1'!AA3075)</f>
        <v/>
      </c>
      <c r="J1261" s="222" t="str">
        <f>+IF(G1261=0,"",'Ark1'!AB3075)</f>
        <v/>
      </c>
      <c r="K1261" s="114" t="str">
        <f>+IF(G1261=0,"",'Ark1'!U3075)</f>
        <v/>
      </c>
      <c r="L1261" s="222" t="str">
        <f>+IF(G1261=0,"",'Ark1'!W3075)</f>
        <v/>
      </c>
      <c r="M1261" s="222" t="str">
        <f>+IF(G1261=0,"",'Ark1'!X3075)</f>
        <v/>
      </c>
      <c r="N1261" s="114" t="str">
        <f>+IF(G1261=0,"",'Ark1'!Y3075)</f>
        <v/>
      </c>
      <c r="O1261" s="116" t="str">
        <f>+IF(G1261=0,"",'Ark1'!Z3075)</f>
        <v/>
      </c>
      <c r="P1261" s="116" t="str">
        <f t="shared" si="19"/>
        <v/>
      </c>
      <c r="Q1261" s="114" t="str">
        <f>+IF(G1261=0,"",'Ark1'!T3075)</f>
        <v/>
      </c>
      <c r="R1261" s="222" t="str">
        <f>+IF(G1261=0,"",'Ark1'!V3075)</f>
        <v/>
      </c>
      <c r="S1261" s="32"/>
      <c r="T1261" s="35"/>
      <c r="U1261" s="35"/>
      <c r="V1261" s="35"/>
      <c r="W1261" s="35"/>
      <c r="X1261" s="35"/>
    </row>
    <row r="1262" spans="1:24" x14ac:dyDescent="0.5">
      <c r="A1262" s="32"/>
      <c r="B1262" s="297" t="str">
        <f>+IF(E1262=2012,VLOOKUP(D1262,K_navn!$A$2:$C$359,2),"")</f>
        <v/>
      </c>
      <c r="C1262" s="297" t="str">
        <f>+IF(E1262=2012,VLOOKUP(D1262,K_navn!$A$2:$C$359,3),"")</f>
        <v/>
      </c>
      <c r="D1262" s="115">
        <f>+'Ark1'!P3076</f>
        <v>3817</v>
      </c>
      <c r="E1262" s="115">
        <f>+'Ark1'!C3076</f>
        <v>2016</v>
      </c>
      <c r="F1262" s="116" t="str">
        <f>+IF('Ark1'!Q3076=0,"",'Ark1'!Q3076)</f>
        <v/>
      </c>
      <c r="G1262" s="116">
        <f>+'Ark1'!R3076</f>
        <v>0</v>
      </c>
      <c r="H1262" s="116">
        <f>+'Ark1'!S3076</f>
        <v>0</v>
      </c>
      <c r="I1262" s="222" t="str">
        <f>+IF(G1262=0,"",'Ark1'!AA3076)</f>
        <v/>
      </c>
      <c r="J1262" s="222" t="str">
        <f>+IF(G1262=0,"",'Ark1'!AB3076)</f>
        <v/>
      </c>
      <c r="K1262" s="114" t="str">
        <f>+IF(G1262=0,"",'Ark1'!U3076)</f>
        <v/>
      </c>
      <c r="L1262" s="222" t="str">
        <f>+IF(G1262=0,"",'Ark1'!W3076)</f>
        <v/>
      </c>
      <c r="M1262" s="222" t="str">
        <f>+IF(G1262=0,"",'Ark1'!X3076)</f>
        <v/>
      </c>
      <c r="N1262" s="114" t="str">
        <f>+IF(G1262=0,"",'Ark1'!Y3076)</f>
        <v/>
      </c>
      <c r="O1262" s="116" t="str">
        <f>+IF(G1262=0,"",'Ark1'!Z3076)</f>
        <v/>
      </c>
      <c r="P1262" s="116" t="str">
        <f t="shared" si="19"/>
        <v/>
      </c>
      <c r="Q1262" s="114" t="str">
        <f>+IF(G1262=0,"",'Ark1'!T3076)</f>
        <v/>
      </c>
      <c r="R1262" s="222" t="str">
        <f>+IF(G1262=0,"",'Ark1'!V3076)</f>
        <v/>
      </c>
      <c r="S1262" s="32"/>
      <c r="T1262" s="35"/>
      <c r="U1262" s="35"/>
      <c r="V1262" s="35"/>
      <c r="W1262" s="35"/>
      <c r="X1262" s="35"/>
    </row>
    <row r="1263" spans="1:24" x14ac:dyDescent="0.5">
      <c r="A1263" s="32"/>
      <c r="B1263" s="297" t="str">
        <f>+IF(E1263=2012,VLOOKUP(D1263,K_navn!$A$2:$C$359,2),"")</f>
        <v/>
      </c>
      <c r="C1263" s="297" t="str">
        <f>+IF(E1263=2012,VLOOKUP(D1263,K_navn!$A$2:$C$359,3),"")</f>
        <v/>
      </c>
      <c r="D1263" s="115">
        <f>+'Ark1'!P3077</f>
        <v>3817</v>
      </c>
      <c r="E1263" s="115">
        <f>+'Ark1'!C3077</f>
        <v>2017</v>
      </c>
      <c r="F1263" s="116">
        <f>+IF('Ark1'!Q3077=0,"",'Ark1'!Q3077)</f>
        <v>1</v>
      </c>
      <c r="G1263" s="116">
        <f>+'Ark1'!R3077</f>
        <v>1</v>
      </c>
      <c r="H1263" s="116">
        <f>+'Ark1'!S3077</f>
        <v>1</v>
      </c>
      <c r="I1263" s="222">
        <f>+IF(G1263=0,"",'Ark1'!AA3077)</f>
        <v>2.8854199728770508E-3</v>
      </c>
      <c r="J1263" s="222">
        <f>+IF(G1263=0,"",'Ark1'!AB3077)</f>
        <v>2.909387291874082E-3</v>
      </c>
      <c r="K1263" s="114">
        <f>+IF(G1263=0,"",'Ark1'!U3077)</f>
        <v>55</v>
      </c>
      <c r="L1263" s="222">
        <f>+IF(G1263=0,"",'Ark1'!W3077)</f>
        <v>82.3</v>
      </c>
      <c r="M1263" s="222">
        <f>+IF(G1263=0,"",'Ark1'!X3077)</f>
        <v>0</v>
      </c>
      <c r="N1263" s="114">
        <f>+IF(G1263=0,"",'Ark1'!Y3077)</f>
        <v>0</v>
      </c>
      <c r="O1263" s="116">
        <f>+IF(G1263=0,"",'Ark1'!Z3077)</f>
        <v>0</v>
      </c>
      <c r="P1263" s="116">
        <f t="shared" si="19"/>
        <v>1</v>
      </c>
      <c r="Q1263" s="114">
        <f>+IF(G1263=0,"",'Ark1'!T3077)</f>
        <v>14</v>
      </c>
      <c r="R1263" s="222">
        <f>+IF(G1263=0,"",'Ark1'!V3077)</f>
        <v>89.165763813651125</v>
      </c>
      <c r="S1263" s="32"/>
      <c r="T1263" s="35"/>
      <c r="U1263" s="35"/>
      <c r="V1263" s="35"/>
      <c r="W1263" s="35"/>
      <c r="X1263" s="35"/>
    </row>
    <row r="1264" spans="1:24" x14ac:dyDescent="0.5">
      <c r="A1264" s="32"/>
      <c r="B1264" s="297" t="str">
        <f>+IF(E1264=2012,VLOOKUP(D1264,K_navn!$A$2:$C$359,2),"")</f>
        <v/>
      </c>
      <c r="C1264" s="297" t="str">
        <f>+IF(E1264=2012,VLOOKUP(D1264,K_navn!$A$2:$C$359,3),"")</f>
        <v/>
      </c>
      <c r="D1264" s="115">
        <f>+'Ark1'!P3078</f>
        <v>3817</v>
      </c>
      <c r="E1264" s="115">
        <f>+'Ark1'!C3078</f>
        <v>2018</v>
      </c>
      <c r="F1264" s="116" t="str">
        <f>+IF('Ark1'!Q3078=0,"",'Ark1'!Q3078)</f>
        <v/>
      </c>
      <c r="G1264" s="116">
        <f>+'Ark1'!R3078</f>
        <v>0</v>
      </c>
      <c r="H1264" s="116">
        <f>+'Ark1'!S3078</f>
        <v>0</v>
      </c>
      <c r="I1264" s="222" t="str">
        <f>+IF(G1264=0,"",'Ark1'!AA3078)</f>
        <v/>
      </c>
      <c r="J1264" s="222" t="str">
        <f>+IF(G1264=0,"",'Ark1'!AB3078)</f>
        <v/>
      </c>
      <c r="K1264" s="114" t="str">
        <f>+IF(G1264=0,"",'Ark1'!U3078)</f>
        <v/>
      </c>
      <c r="L1264" s="222" t="str">
        <f>+IF(G1264=0,"",'Ark1'!W3078)</f>
        <v/>
      </c>
      <c r="M1264" s="222" t="str">
        <f>+IF(G1264=0,"",'Ark1'!X3078)</f>
        <v/>
      </c>
      <c r="N1264" s="114" t="str">
        <f>+IF(G1264=0,"",'Ark1'!Y3078)</f>
        <v/>
      </c>
      <c r="O1264" s="116" t="str">
        <f>+IF(G1264=0,"",'Ark1'!Z3078)</f>
        <v/>
      </c>
      <c r="P1264" s="116" t="str">
        <f t="shared" si="19"/>
        <v/>
      </c>
      <c r="Q1264" s="114" t="str">
        <f>+IF(G1264=0,"",'Ark1'!T3078)</f>
        <v/>
      </c>
      <c r="R1264" s="222" t="str">
        <f>+IF(G1264=0,"",'Ark1'!V3078)</f>
        <v/>
      </c>
      <c r="S1264" s="32"/>
      <c r="T1264" s="35"/>
      <c r="U1264" s="35"/>
      <c r="V1264" s="35"/>
      <c r="W1264" s="35"/>
      <c r="X1264" s="35"/>
    </row>
    <row r="1265" spans="1:24" x14ac:dyDescent="0.5">
      <c r="A1265" s="32"/>
      <c r="B1265" s="297" t="str">
        <f>+IF(E1265=2012,VLOOKUP(D1265,K_navn!$A$2:$C$359,2),"")</f>
        <v/>
      </c>
      <c r="C1265" s="297" t="str">
        <f>+IF(E1265=2012,VLOOKUP(D1265,K_navn!$A$2:$C$359,3),"")</f>
        <v/>
      </c>
      <c r="D1265" s="115">
        <f>+'Ark1'!P3079</f>
        <v>3817</v>
      </c>
      <c r="E1265" s="115">
        <f>+'Ark1'!C3079</f>
        <v>2019</v>
      </c>
      <c r="F1265" s="116" t="str">
        <f>+IF('Ark1'!Q3079=0,"",'Ark1'!Q3079)</f>
        <v/>
      </c>
      <c r="G1265" s="116">
        <f>+'Ark1'!R3079</f>
        <v>0</v>
      </c>
      <c r="H1265" s="116">
        <f>+'Ark1'!S3079</f>
        <v>0</v>
      </c>
      <c r="I1265" s="222" t="str">
        <f>+IF(G1265=0,"",'Ark1'!AA3079)</f>
        <v/>
      </c>
      <c r="J1265" s="222" t="str">
        <f>+IF(G1265=0,"",'Ark1'!AB3079)</f>
        <v/>
      </c>
      <c r="K1265" s="114" t="str">
        <f>+IF(G1265=0,"",'Ark1'!U3079)</f>
        <v/>
      </c>
      <c r="L1265" s="222" t="str">
        <f>+IF(G1265=0,"",'Ark1'!W3079)</f>
        <v/>
      </c>
      <c r="M1265" s="222" t="str">
        <f>+IF(G1265=0,"",'Ark1'!X3079)</f>
        <v/>
      </c>
      <c r="N1265" s="114" t="str">
        <f>+IF(G1265=0,"",'Ark1'!Y3079)</f>
        <v/>
      </c>
      <c r="O1265" s="116" t="str">
        <f>+IF(G1265=0,"",'Ark1'!Z3079)</f>
        <v/>
      </c>
      <c r="P1265" s="116" t="str">
        <f t="shared" si="19"/>
        <v/>
      </c>
      <c r="Q1265" s="114" t="str">
        <f>+IF(G1265=0,"",'Ark1'!T3079)</f>
        <v/>
      </c>
      <c r="R1265" s="222" t="str">
        <f>+IF(G1265=0,"",'Ark1'!V3079)</f>
        <v/>
      </c>
      <c r="S1265" s="32"/>
      <c r="T1265" s="35"/>
      <c r="U1265" s="35"/>
      <c r="V1265" s="35"/>
      <c r="W1265" s="35"/>
      <c r="X1265" s="35"/>
    </row>
    <row r="1266" spans="1:24" x14ac:dyDescent="0.5">
      <c r="A1266" s="32"/>
      <c r="B1266" s="297" t="str">
        <f>+IF(E1266=2012,VLOOKUP(D1266,K_navn!$A$2:$C$359,2),"")</f>
        <v/>
      </c>
      <c r="C1266" s="297" t="str">
        <f>+IF(E1266=2012,VLOOKUP(D1266,K_navn!$A$2:$C$359,3),"")</f>
        <v/>
      </c>
      <c r="D1266" s="115">
        <f>+'Ark1'!P3080</f>
        <v>3817</v>
      </c>
      <c r="E1266" s="115">
        <f>+'Ark1'!C3080</f>
        <v>2020</v>
      </c>
      <c r="F1266" s="116">
        <f>+IF('Ark1'!Q3080=0,"",'Ark1'!Q3080)</f>
        <v>1</v>
      </c>
      <c r="G1266" s="116">
        <f>+'Ark1'!R3080</f>
        <v>32</v>
      </c>
      <c r="H1266" s="116">
        <f>+'Ark1'!S3080</f>
        <v>32</v>
      </c>
      <c r="I1266" s="222">
        <f>+IF(G1266=0,"",'Ark1'!AA3080)</f>
        <v>0.15327138614809849</v>
      </c>
      <c r="J1266" s="222">
        <f>+IF(G1266=0,"",'Ark1'!AB3080)</f>
        <v>0.15501106865756589</v>
      </c>
      <c r="K1266" s="114">
        <f>+IF(G1266=0,"",'Ark1'!U3080)</f>
        <v>59.21875</v>
      </c>
      <c r="L1266" s="222">
        <f>+IF(G1266=0,"",'Ark1'!W3080)</f>
        <v>83.547812499999978</v>
      </c>
      <c r="M1266" s="222">
        <f>+IF(G1266=0,"",'Ark1'!X3080)</f>
        <v>14.415551223933276</v>
      </c>
      <c r="N1266" s="114">
        <f>+IF(G1266=0,"",'Ark1'!Y3080)</f>
        <v>10.927986934358039</v>
      </c>
      <c r="O1266" s="116">
        <f>+IF(G1266=0,"",'Ark1'!Z3080)</f>
        <v>44.604661180444914</v>
      </c>
      <c r="P1266" s="116">
        <f t="shared" si="19"/>
        <v>32</v>
      </c>
      <c r="Q1266" s="114">
        <f>+IF(G1266=0,"",'Ark1'!T3080)</f>
        <v>15.90625</v>
      </c>
      <c r="R1266" s="222">
        <f>+IF(G1266=0,"",'Ark1'!V3080)</f>
        <v>90.517673347778938</v>
      </c>
      <c r="S1266" s="32"/>
      <c r="T1266" s="35"/>
      <c r="U1266" s="35"/>
      <c r="V1266" s="35"/>
      <c r="W1266" s="35"/>
      <c r="X1266" s="35"/>
    </row>
    <row r="1267" spans="1:24" x14ac:dyDescent="0.5">
      <c r="A1267" s="32"/>
      <c r="B1267" s="297" t="str">
        <f>+IF(E1267=2012,VLOOKUP(D1267,K_navn!$A$2:$C$359,2),"")</f>
        <v/>
      </c>
      <c r="C1267" s="297" t="str">
        <f>+IF(E1267=2012,VLOOKUP(D1267,K_navn!$A$2:$C$359,3),"")</f>
        <v/>
      </c>
      <c r="D1267" s="115">
        <f>+'Ark1'!P3081</f>
        <v>3817</v>
      </c>
      <c r="E1267" s="115">
        <f>+'Ark1'!C3081</f>
        <v>2021</v>
      </c>
      <c r="F1267" s="116">
        <f>+IF('Ark1'!Q3081=0,"",'Ark1'!Q3081)</f>
        <v>2</v>
      </c>
      <c r="G1267" s="116">
        <f>+'Ark1'!R3081</f>
        <v>262</v>
      </c>
      <c r="H1267" s="116">
        <f>+'Ark1'!S3081</f>
        <v>261</v>
      </c>
      <c r="I1267" s="222">
        <f>+IF(G1267=0,"",'Ark1'!AA3081)</f>
        <v>0.99650083675642798</v>
      </c>
      <c r="J1267" s="222">
        <f>+IF(G1267=0,"",'Ark1'!AB3081)</f>
        <v>0.94659633308508062</v>
      </c>
      <c r="K1267" s="114">
        <f>+IF(G1267=0,"",'Ark1'!U3081)</f>
        <v>62.51724137931032</v>
      </c>
      <c r="L1267" s="222">
        <f>+IF(G1267=0,"",'Ark1'!W3081)</f>
        <v>80.912068965517278</v>
      </c>
      <c r="M1267" s="222">
        <f>+IF(G1267=0,"",'Ark1'!X3081)</f>
        <v>11.4227370358367</v>
      </c>
      <c r="N1267" s="114">
        <f>+IF(G1267=0,"",'Ark1'!Y3081)</f>
        <v>1.8684437495372896</v>
      </c>
      <c r="O1267" s="116">
        <f>+IF(G1267=0,"",'Ark1'!Z3081)</f>
        <v>-46.005740137014151</v>
      </c>
      <c r="P1267" s="116">
        <f t="shared" si="19"/>
        <v>130.5</v>
      </c>
      <c r="Q1267" s="114">
        <f>+IF(G1267=0,"",'Ark1'!T3081)</f>
        <v>16.770992366412219</v>
      </c>
      <c r="R1267" s="222">
        <f>+IF(G1267=0,"",'Ark1'!V3081)</f>
        <v>88.050958269510943</v>
      </c>
      <c r="S1267" s="32"/>
      <c r="T1267" s="35"/>
      <c r="U1267" s="35"/>
      <c r="V1267" s="35"/>
      <c r="W1267" s="35"/>
      <c r="X1267" s="35"/>
    </row>
    <row r="1268" spans="1:24" x14ac:dyDescent="0.5">
      <c r="A1268" s="32"/>
      <c r="B1268" s="297" t="str">
        <f>+IF(E1268=2012,VLOOKUP(D1268,K_navn!$A$2:$C$359,2),"")</f>
        <v/>
      </c>
      <c r="C1268" s="297" t="str">
        <f>+IF(E1268=2012,VLOOKUP(D1268,K_navn!$A$2:$C$359,3),"")</f>
        <v/>
      </c>
      <c r="D1268" s="115">
        <f>+'Ark1'!P3082</f>
        <v>3817</v>
      </c>
      <c r="E1268" s="115">
        <f>+'Ark1'!C3082</f>
        <v>2022</v>
      </c>
      <c r="F1268" s="116">
        <f>+IF('Ark1'!Q3082=0,"",'Ark1'!Q3082)</f>
        <v>2</v>
      </c>
      <c r="G1268" s="116">
        <f>+'Ark1'!R3082</f>
        <v>534</v>
      </c>
      <c r="H1268" s="116">
        <f>+'Ark1'!S3082</f>
        <v>534</v>
      </c>
      <c r="I1268" s="222">
        <f>+IF(G1268=0,"",'Ark1'!AA3082)</f>
        <v>1.8538448186078813</v>
      </c>
      <c r="J1268" s="222">
        <f>+IF(G1268=0,"",'Ark1'!AB3082)</f>
        <v>1.7970036275704211</v>
      </c>
      <c r="K1268" s="114">
        <f>+IF(G1268=0,"",'Ark1'!U3082)</f>
        <v>62.288389513108633</v>
      </c>
      <c r="L1268" s="222">
        <f>+IF(G1268=0,"",'Ark1'!W3082)</f>
        <v>83.128838951310897</v>
      </c>
      <c r="M1268" s="222">
        <f>+IF(G1268=0,"",'Ark1'!X3082)</f>
        <v>10.728215090428174</v>
      </c>
      <c r="N1268" s="114">
        <f>+IF(G1268=0,"",'Ark1'!Y3082)</f>
        <v>2.0661295733382721</v>
      </c>
      <c r="O1268" s="116">
        <f>+IF(G1268=0,"",'Ark1'!Z3082)</f>
        <v>-41.708337056047007</v>
      </c>
      <c r="P1268" s="116">
        <f t="shared" si="19"/>
        <v>267</v>
      </c>
      <c r="Q1268" s="114">
        <f>+IF(G1268=0,"",'Ark1'!T3082)</f>
        <v>16.691011235955056</v>
      </c>
      <c r="R1268" s="222">
        <f>+IF(G1268=0,"",'Ark1'!V3082)</f>
        <v>90.063747509545991</v>
      </c>
      <c r="S1268" s="32"/>
      <c r="T1268" s="35"/>
      <c r="U1268" s="35"/>
      <c r="V1268" s="35"/>
      <c r="W1268" s="35"/>
      <c r="X1268" s="35"/>
    </row>
    <row r="1269" spans="1:24" x14ac:dyDescent="0.5">
      <c r="A1269" s="32"/>
      <c r="B1269" s="297" t="str">
        <f>+IF(E1269=2012,VLOOKUP(D1269,K_navn!$A$2:$C$359,2),"")</f>
        <v>Tinn</v>
      </c>
      <c r="C1269" s="297" t="str">
        <f>+IF(E1269=2012,VLOOKUP(D1269,K_navn!$A$2:$C$359,3),"")</f>
        <v>Vestfold/ Telemark</v>
      </c>
      <c r="D1269" s="115">
        <f>+'Ark1'!P3083</f>
        <v>3818</v>
      </c>
      <c r="E1269" s="115">
        <f>+'Ark1'!C3083</f>
        <v>2012</v>
      </c>
      <c r="F1269" s="116" t="str">
        <f>+IF('Ark1'!Q3083=0,"",'Ark1'!Q3083)</f>
        <v/>
      </c>
      <c r="G1269" s="116">
        <f>+'Ark1'!R3083</f>
        <v>0</v>
      </c>
      <c r="H1269" s="116">
        <f>+'Ark1'!S3083</f>
        <v>0</v>
      </c>
      <c r="I1269" s="222" t="str">
        <f>+IF(G1269=0,"",'Ark1'!AA3083)</f>
        <v/>
      </c>
      <c r="J1269" s="222" t="str">
        <f>+IF(G1269=0,"",'Ark1'!AB3083)</f>
        <v/>
      </c>
      <c r="K1269" s="114" t="str">
        <f>+IF(G1269=0,"",'Ark1'!U3083)</f>
        <v/>
      </c>
      <c r="L1269" s="222" t="str">
        <f>+IF(G1269=0,"",'Ark1'!W3083)</f>
        <v/>
      </c>
      <c r="M1269" s="222" t="str">
        <f>+IF(G1269=0,"",'Ark1'!X3083)</f>
        <v/>
      </c>
      <c r="N1269" s="114" t="str">
        <f>+IF(G1269=0,"",'Ark1'!Y3083)</f>
        <v/>
      </c>
      <c r="O1269" s="116" t="str">
        <f>+IF(G1269=0,"",'Ark1'!Z3083)</f>
        <v/>
      </c>
      <c r="P1269" s="116" t="str">
        <f t="shared" si="19"/>
        <v/>
      </c>
      <c r="Q1269" s="114" t="str">
        <f>+IF(G1269=0,"",'Ark1'!T3083)</f>
        <v/>
      </c>
      <c r="R1269" s="222" t="str">
        <f>+IF(G1269=0,"",'Ark1'!V3083)</f>
        <v/>
      </c>
      <c r="S1269" s="32"/>
      <c r="T1269" s="35"/>
      <c r="U1269" s="35"/>
      <c r="V1269" s="35"/>
      <c r="W1269" s="35"/>
      <c r="X1269" s="35"/>
    </row>
    <row r="1270" spans="1:24" x14ac:dyDescent="0.5">
      <c r="A1270" s="32"/>
      <c r="B1270" s="297" t="str">
        <f>+IF(E1270=2012,VLOOKUP(D1270,K_navn!$A$2:$C$359,2),"")</f>
        <v/>
      </c>
      <c r="C1270" s="297" t="str">
        <f>+IF(E1270=2012,VLOOKUP(D1270,K_navn!$A$2:$C$359,3),"")</f>
        <v/>
      </c>
      <c r="D1270" s="115">
        <f>+'Ark1'!P3084</f>
        <v>3818</v>
      </c>
      <c r="E1270" s="115">
        <f>+'Ark1'!C3084</f>
        <v>2013</v>
      </c>
      <c r="F1270" s="116" t="str">
        <f>+IF('Ark1'!Q3084=0,"",'Ark1'!Q3084)</f>
        <v/>
      </c>
      <c r="G1270" s="116">
        <f>+'Ark1'!R3084</f>
        <v>0</v>
      </c>
      <c r="H1270" s="116">
        <f>+'Ark1'!S3084</f>
        <v>0</v>
      </c>
      <c r="I1270" s="222" t="str">
        <f>+IF(G1270=0,"",'Ark1'!AA3084)</f>
        <v/>
      </c>
      <c r="J1270" s="222" t="str">
        <f>+IF(G1270=0,"",'Ark1'!AB3084)</f>
        <v/>
      </c>
      <c r="K1270" s="114" t="str">
        <f>+IF(G1270=0,"",'Ark1'!U3084)</f>
        <v/>
      </c>
      <c r="L1270" s="222" t="str">
        <f>+IF(G1270=0,"",'Ark1'!W3084)</f>
        <v/>
      </c>
      <c r="M1270" s="222" t="str">
        <f>+IF(G1270=0,"",'Ark1'!X3084)</f>
        <v/>
      </c>
      <c r="N1270" s="114" t="str">
        <f>+IF(G1270=0,"",'Ark1'!Y3084)</f>
        <v/>
      </c>
      <c r="O1270" s="116" t="str">
        <f>+IF(G1270=0,"",'Ark1'!Z3084)</f>
        <v/>
      </c>
      <c r="P1270" s="116" t="str">
        <f t="shared" si="19"/>
        <v/>
      </c>
      <c r="Q1270" s="114" t="str">
        <f>+IF(G1270=0,"",'Ark1'!T3084)</f>
        <v/>
      </c>
      <c r="R1270" s="222" t="str">
        <f>+IF(G1270=0,"",'Ark1'!V3084)</f>
        <v/>
      </c>
      <c r="S1270" s="32"/>
      <c r="T1270" s="35"/>
      <c r="U1270" s="35"/>
      <c r="V1270" s="35"/>
      <c r="W1270" s="35"/>
      <c r="X1270" s="35"/>
    </row>
    <row r="1271" spans="1:24" x14ac:dyDescent="0.5">
      <c r="A1271" s="32"/>
      <c r="B1271" s="297" t="str">
        <f>+IF(E1271=2012,VLOOKUP(D1271,K_navn!$A$2:$C$359,2),"")</f>
        <v/>
      </c>
      <c r="C1271" s="297" t="str">
        <f>+IF(E1271=2012,VLOOKUP(D1271,K_navn!$A$2:$C$359,3),"")</f>
        <v/>
      </c>
      <c r="D1271" s="115">
        <f>+'Ark1'!P3085</f>
        <v>3818</v>
      </c>
      <c r="E1271" s="115">
        <f>+'Ark1'!C3085</f>
        <v>2014</v>
      </c>
      <c r="F1271" s="116" t="str">
        <f>+IF('Ark1'!Q3085=0,"",'Ark1'!Q3085)</f>
        <v/>
      </c>
      <c r="G1271" s="116">
        <f>+'Ark1'!R3085</f>
        <v>0</v>
      </c>
      <c r="H1271" s="116">
        <f>+'Ark1'!S3085</f>
        <v>0</v>
      </c>
      <c r="I1271" s="222" t="str">
        <f>+IF(G1271=0,"",'Ark1'!AA3085)</f>
        <v/>
      </c>
      <c r="J1271" s="222" t="str">
        <f>+IF(G1271=0,"",'Ark1'!AB3085)</f>
        <v/>
      </c>
      <c r="K1271" s="114" t="str">
        <f>+IF(G1271=0,"",'Ark1'!U3085)</f>
        <v/>
      </c>
      <c r="L1271" s="222" t="str">
        <f>+IF(G1271=0,"",'Ark1'!W3085)</f>
        <v/>
      </c>
      <c r="M1271" s="222" t="str">
        <f>+IF(G1271=0,"",'Ark1'!X3085)</f>
        <v/>
      </c>
      <c r="N1271" s="114" t="str">
        <f>+IF(G1271=0,"",'Ark1'!Y3085)</f>
        <v/>
      </c>
      <c r="O1271" s="116" t="str">
        <f>+IF(G1271=0,"",'Ark1'!Z3085)</f>
        <v/>
      </c>
      <c r="P1271" s="116" t="str">
        <f t="shared" si="19"/>
        <v/>
      </c>
      <c r="Q1271" s="114" t="str">
        <f>+IF(G1271=0,"",'Ark1'!T3085)</f>
        <v/>
      </c>
      <c r="R1271" s="222" t="str">
        <f>+IF(G1271=0,"",'Ark1'!V3085)</f>
        <v/>
      </c>
      <c r="S1271" s="32"/>
      <c r="T1271" s="35"/>
      <c r="U1271" s="35"/>
      <c r="V1271" s="35"/>
      <c r="W1271" s="35"/>
      <c r="X1271" s="35"/>
    </row>
    <row r="1272" spans="1:24" x14ac:dyDescent="0.5">
      <c r="A1272" s="32"/>
      <c r="B1272" s="297" t="str">
        <f>+IF(E1272=2012,VLOOKUP(D1272,K_navn!$A$2:$C$359,2),"")</f>
        <v/>
      </c>
      <c r="C1272" s="297" t="str">
        <f>+IF(E1272=2012,VLOOKUP(D1272,K_navn!$A$2:$C$359,3),"")</f>
        <v/>
      </c>
      <c r="D1272" s="115">
        <f>+'Ark1'!P3086</f>
        <v>3818</v>
      </c>
      <c r="E1272" s="115">
        <f>+'Ark1'!C3086</f>
        <v>2015</v>
      </c>
      <c r="F1272" s="116">
        <f>+IF('Ark1'!Q3086=0,"",'Ark1'!Q3086)</f>
        <v>1</v>
      </c>
      <c r="G1272" s="116">
        <f>+'Ark1'!R3086</f>
        <v>11</v>
      </c>
      <c r="H1272" s="116">
        <f>+'Ark1'!S3086</f>
        <v>11</v>
      </c>
      <c r="I1272" s="222">
        <f>+IF(G1272=0,"",'Ark1'!AA3086)</f>
        <v>2.8984743485020153E-2</v>
      </c>
      <c r="J1272" s="222">
        <f>+IF(G1272=0,"",'Ark1'!AB3086)</f>
        <v>3.287627829428371E-2</v>
      </c>
      <c r="K1272" s="114">
        <f>+IF(G1272=0,"",'Ark1'!U3086)</f>
        <v>58.636363636363633</v>
      </c>
      <c r="L1272" s="222">
        <f>+IF(G1272=0,"",'Ark1'!W3086)</f>
        <v>91.536363636363618</v>
      </c>
      <c r="M1272" s="222">
        <f>+IF(G1272=0,"",'Ark1'!X3086)</f>
        <v>11.790386895284559</v>
      </c>
      <c r="N1272" s="114">
        <f>+IF(G1272=0,"",'Ark1'!Y3086)</f>
        <v>2.2268088570756435</v>
      </c>
      <c r="O1272" s="116">
        <f>+IF(G1272=0,"",'Ark1'!Z3086)</f>
        <v>-65.634249171597773</v>
      </c>
      <c r="P1272" s="116">
        <f t="shared" si="19"/>
        <v>11</v>
      </c>
      <c r="Q1272" s="114">
        <f>+IF(G1272=0,"",'Ark1'!T3086)</f>
        <v>15.090909090909092</v>
      </c>
      <c r="R1272" s="222">
        <f>+IF(G1272=0,"",'Ark1'!V3086)</f>
        <v>99.172658327587868</v>
      </c>
      <c r="S1272" s="32"/>
      <c r="T1272" s="35"/>
      <c r="U1272" s="35"/>
      <c r="V1272" s="35"/>
      <c r="W1272" s="35"/>
      <c r="X1272" s="35"/>
    </row>
    <row r="1273" spans="1:24" x14ac:dyDescent="0.5">
      <c r="A1273" s="32"/>
      <c r="B1273" s="297" t="str">
        <f>+IF(E1273=2012,VLOOKUP(D1273,K_navn!$A$2:$C$359,2),"")</f>
        <v/>
      </c>
      <c r="C1273" s="297" t="str">
        <f>+IF(E1273=2012,VLOOKUP(D1273,K_navn!$A$2:$C$359,3),"")</f>
        <v/>
      </c>
      <c r="D1273" s="115">
        <f>+'Ark1'!P3087</f>
        <v>3818</v>
      </c>
      <c r="E1273" s="115">
        <f>+'Ark1'!C3087</f>
        <v>2016</v>
      </c>
      <c r="F1273" s="116" t="str">
        <f>+IF('Ark1'!Q3087=0,"",'Ark1'!Q3087)</f>
        <v/>
      </c>
      <c r="G1273" s="116">
        <f>+'Ark1'!R3087</f>
        <v>0</v>
      </c>
      <c r="H1273" s="116">
        <f>+'Ark1'!S3087</f>
        <v>0</v>
      </c>
      <c r="I1273" s="222" t="str">
        <f>+IF(G1273=0,"",'Ark1'!AA3087)</f>
        <v/>
      </c>
      <c r="J1273" s="222" t="str">
        <f>+IF(G1273=0,"",'Ark1'!AB3087)</f>
        <v/>
      </c>
      <c r="K1273" s="114" t="str">
        <f>+IF(G1273=0,"",'Ark1'!U3087)</f>
        <v/>
      </c>
      <c r="L1273" s="222" t="str">
        <f>+IF(G1273=0,"",'Ark1'!W3087)</f>
        <v/>
      </c>
      <c r="M1273" s="222" t="str">
        <f>+IF(G1273=0,"",'Ark1'!X3087)</f>
        <v/>
      </c>
      <c r="N1273" s="114" t="str">
        <f>+IF(G1273=0,"",'Ark1'!Y3087)</f>
        <v/>
      </c>
      <c r="O1273" s="116" t="str">
        <f>+IF(G1273=0,"",'Ark1'!Z3087)</f>
        <v/>
      </c>
      <c r="P1273" s="116" t="str">
        <f t="shared" si="19"/>
        <v/>
      </c>
      <c r="Q1273" s="114" t="str">
        <f>+IF(G1273=0,"",'Ark1'!T3087)</f>
        <v/>
      </c>
      <c r="R1273" s="222" t="str">
        <f>+IF(G1273=0,"",'Ark1'!V3087)</f>
        <v/>
      </c>
      <c r="S1273" s="32"/>
      <c r="T1273" s="35"/>
      <c r="U1273" s="35"/>
      <c r="V1273" s="35"/>
      <c r="W1273" s="35"/>
      <c r="X1273" s="35"/>
    </row>
    <row r="1274" spans="1:24" x14ac:dyDescent="0.5">
      <c r="A1274" s="32"/>
      <c r="B1274" s="297" t="str">
        <f>+IF(E1274=2012,VLOOKUP(D1274,K_navn!$A$2:$C$359,2),"")</f>
        <v/>
      </c>
      <c r="C1274" s="297" t="str">
        <f>+IF(E1274=2012,VLOOKUP(D1274,K_navn!$A$2:$C$359,3),"")</f>
        <v/>
      </c>
      <c r="D1274" s="115">
        <f>+'Ark1'!P3088</f>
        <v>3818</v>
      </c>
      <c r="E1274" s="115">
        <f>+'Ark1'!C3088</f>
        <v>2017</v>
      </c>
      <c r="F1274" s="116" t="str">
        <f>+IF('Ark1'!Q3088=0,"",'Ark1'!Q3088)</f>
        <v/>
      </c>
      <c r="G1274" s="116">
        <f>+'Ark1'!R3088</f>
        <v>0</v>
      </c>
      <c r="H1274" s="116">
        <f>+'Ark1'!S3088</f>
        <v>0</v>
      </c>
      <c r="I1274" s="222" t="str">
        <f>+IF(G1274=0,"",'Ark1'!AA3088)</f>
        <v/>
      </c>
      <c r="J1274" s="222" t="str">
        <f>+IF(G1274=0,"",'Ark1'!AB3088)</f>
        <v/>
      </c>
      <c r="K1274" s="114" t="str">
        <f>+IF(G1274=0,"",'Ark1'!U3088)</f>
        <v/>
      </c>
      <c r="L1274" s="222" t="str">
        <f>+IF(G1274=0,"",'Ark1'!W3088)</f>
        <v/>
      </c>
      <c r="M1274" s="222" t="str">
        <f>+IF(G1274=0,"",'Ark1'!X3088)</f>
        <v/>
      </c>
      <c r="N1274" s="114" t="str">
        <f>+IF(G1274=0,"",'Ark1'!Y3088)</f>
        <v/>
      </c>
      <c r="O1274" s="116" t="str">
        <f>+IF(G1274=0,"",'Ark1'!Z3088)</f>
        <v/>
      </c>
      <c r="P1274" s="116" t="str">
        <f t="shared" si="19"/>
        <v/>
      </c>
      <c r="Q1274" s="114" t="str">
        <f>+IF(G1274=0,"",'Ark1'!T3088)</f>
        <v/>
      </c>
      <c r="R1274" s="222" t="str">
        <f>+IF(G1274=0,"",'Ark1'!V3088)</f>
        <v/>
      </c>
      <c r="S1274" s="32"/>
      <c r="T1274" s="35"/>
      <c r="U1274" s="35"/>
      <c r="V1274" s="35"/>
      <c r="W1274" s="35"/>
      <c r="X1274" s="35"/>
    </row>
    <row r="1275" spans="1:24" x14ac:dyDescent="0.5">
      <c r="A1275" s="32"/>
      <c r="B1275" s="297" t="str">
        <f>+IF(E1275=2012,VLOOKUP(D1275,K_navn!$A$2:$C$359,2),"")</f>
        <v/>
      </c>
      <c r="C1275" s="297" t="str">
        <f>+IF(E1275=2012,VLOOKUP(D1275,K_navn!$A$2:$C$359,3),"")</f>
        <v/>
      </c>
      <c r="D1275" s="115">
        <f>+'Ark1'!P3089</f>
        <v>3818</v>
      </c>
      <c r="E1275" s="115">
        <f>+'Ark1'!C3089</f>
        <v>2018</v>
      </c>
      <c r="F1275" s="116" t="str">
        <f>+IF('Ark1'!Q3089=0,"",'Ark1'!Q3089)</f>
        <v/>
      </c>
      <c r="G1275" s="116">
        <f>+'Ark1'!R3089</f>
        <v>0</v>
      </c>
      <c r="H1275" s="116">
        <f>+'Ark1'!S3089</f>
        <v>0</v>
      </c>
      <c r="I1275" s="222" t="str">
        <f>+IF(G1275=0,"",'Ark1'!AA3089)</f>
        <v/>
      </c>
      <c r="J1275" s="222" t="str">
        <f>+IF(G1275=0,"",'Ark1'!AB3089)</f>
        <v/>
      </c>
      <c r="K1275" s="114" t="str">
        <f>+IF(G1275=0,"",'Ark1'!U3089)</f>
        <v/>
      </c>
      <c r="L1275" s="222" t="str">
        <f>+IF(G1275=0,"",'Ark1'!W3089)</f>
        <v/>
      </c>
      <c r="M1275" s="222" t="str">
        <f>+IF(G1275=0,"",'Ark1'!X3089)</f>
        <v/>
      </c>
      <c r="N1275" s="114" t="str">
        <f>+IF(G1275=0,"",'Ark1'!Y3089)</f>
        <v/>
      </c>
      <c r="O1275" s="116" t="str">
        <f>+IF(G1275=0,"",'Ark1'!Z3089)</f>
        <v/>
      </c>
      <c r="P1275" s="116" t="str">
        <f t="shared" si="19"/>
        <v/>
      </c>
      <c r="Q1275" s="114" t="str">
        <f>+IF(G1275=0,"",'Ark1'!T3089)</f>
        <v/>
      </c>
      <c r="R1275" s="222" t="str">
        <f>+IF(G1275=0,"",'Ark1'!V3089)</f>
        <v/>
      </c>
      <c r="S1275" s="32"/>
      <c r="T1275" s="35"/>
      <c r="U1275" s="35"/>
      <c r="V1275" s="35"/>
      <c r="W1275" s="35"/>
      <c r="X1275" s="35"/>
    </row>
    <row r="1276" spans="1:24" s="115" customFormat="1" x14ac:dyDescent="0.5">
      <c r="A1276" s="32"/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</row>
    <row r="1277" spans="1:24" s="115" customFormat="1" x14ac:dyDescent="0.5">
      <c r="A1277" s="32"/>
      <c r="B1277" s="297" t="str">
        <f>+IF(E1277=2012,VLOOKUP(D1277,K_navn!$A$2:$C$359,2),"")</f>
        <v/>
      </c>
      <c r="C1277" s="297" t="str">
        <f>+IF(E1277=2012,VLOOKUP(D1277,K_navn!$A$2:$C$359,3),"")</f>
        <v/>
      </c>
      <c r="D1277" s="115">
        <f>+'Ark1'!P3090</f>
        <v>3818</v>
      </c>
      <c r="E1277" s="115">
        <f>+'Ark1'!C3090</f>
        <v>2019</v>
      </c>
      <c r="F1277" s="116" t="str">
        <f>+IF('Ark1'!Q3090=0,"",'Ark1'!Q3090)</f>
        <v/>
      </c>
      <c r="G1277" s="116">
        <f>+'Ark1'!R3090</f>
        <v>0</v>
      </c>
      <c r="H1277" s="116">
        <f>+'Ark1'!S3090</f>
        <v>0</v>
      </c>
      <c r="I1277" s="222" t="str">
        <f>+IF(G1277=0,"",'Ark1'!AA3090)</f>
        <v/>
      </c>
      <c r="J1277" s="222" t="str">
        <f>+IF(G1277=0,"",'Ark1'!AB3090)</f>
        <v/>
      </c>
      <c r="K1277" s="114" t="str">
        <f>+IF(G1277=0,"",'Ark1'!U3090)</f>
        <v/>
      </c>
      <c r="L1277" s="222" t="str">
        <f>+IF(G1277=0,"",'Ark1'!W3090)</f>
        <v/>
      </c>
      <c r="M1277" s="222" t="str">
        <f>+IF(G1277=0,"",'Ark1'!X3090)</f>
        <v/>
      </c>
      <c r="N1277" s="114" t="str">
        <f>+IF(G1277=0,"",'Ark1'!Y3090)</f>
        <v/>
      </c>
      <c r="O1277" s="116" t="str">
        <f>+IF(G1277=0,"",'Ark1'!Z3090)</f>
        <v/>
      </c>
      <c r="P1277" s="116" t="str">
        <f t="shared" ref="P1277:P1286" si="20">+IF(G1277=0,"",H1277/F1277)</f>
        <v/>
      </c>
      <c r="Q1277" s="114" t="str">
        <f>+IF(G1277=0,"",'Ark1'!T3090)</f>
        <v/>
      </c>
      <c r="R1277" s="222" t="str">
        <f>+IF(G1277=0,"",'Ark1'!V3090)</f>
        <v/>
      </c>
      <c r="S1277" s="32"/>
    </row>
    <row r="1278" spans="1:24" s="115" customFormat="1" x14ac:dyDescent="0.5">
      <c r="A1278" s="32"/>
      <c r="B1278" s="297" t="str">
        <f>+IF(E1278=2012,VLOOKUP(D1278,K_navn!$A$2:$C$359,2),"")</f>
        <v/>
      </c>
      <c r="C1278" s="297" t="str">
        <f>+IF(E1278=2012,VLOOKUP(D1278,K_navn!$A$2:$C$359,3),"")</f>
        <v/>
      </c>
      <c r="D1278" s="115">
        <f>+'Ark1'!P3091</f>
        <v>3818</v>
      </c>
      <c r="E1278" s="115">
        <f>+'Ark1'!C3091</f>
        <v>2020</v>
      </c>
      <c r="F1278" s="116" t="str">
        <f>+IF('Ark1'!Q3091=0,"",'Ark1'!Q3091)</f>
        <v/>
      </c>
      <c r="G1278" s="116">
        <f>+'Ark1'!R3091</f>
        <v>0</v>
      </c>
      <c r="H1278" s="116">
        <f>+'Ark1'!S3091</f>
        <v>0</v>
      </c>
      <c r="I1278" s="222" t="str">
        <f>+IF(G1278=0,"",'Ark1'!AA3091)</f>
        <v/>
      </c>
      <c r="J1278" s="222" t="str">
        <f>+IF(G1278=0,"",'Ark1'!AB3091)</f>
        <v/>
      </c>
      <c r="K1278" s="114" t="str">
        <f>+IF(G1278=0,"",'Ark1'!U3091)</f>
        <v/>
      </c>
      <c r="L1278" s="222" t="str">
        <f>+IF(G1278=0,"",'Ark1'!W3091)</f>
        <v/>
      </c>
      <c r="M1278" s="222" t="str">
        <f>+IF(G1278=0,"",'Ark1'!X3091)</f>
        <v/>
      </c>
      <c r="N1278" s="114" t="str">
        <f>+IF(G1278=0,"",'Ark1'!Y3091)</f>
        <v/>
      </c>
      <c r="O1278" s="116" t="str">
        <f>+IF(G1278=0,"",'Ark1'!Z3091)</f>
        <v/>
      </c>
      <c r="P1278" s="116" t="str">
        <f t="shared" si="20"/>
        <v/>
      </c>
      <c r="Q1278" s="114" t="str">
        <f>+IF(G1278=0,"",'Ark1'!T3091)</f>
        <v/>
      </c>
      <c r="R1278" s="222" t="str">
        <f>+IF(G1278=0,"",'Ark1'!V3091)</f>
        <v/>
      </c>
      <c r="S1278" s="32"/>
    </row>
    <row r="1279" spans="1:24" s="115" customFormat="1" x14ac:dyDescent="0.5">
      <c r="A1279" s="32"/>
      <c r="B1279" s="297" t="str">
        <f>+IF(E1279=2012,VLOOKUP(D1279,K_navn!$A$2:$C$359,2),"")</f>
        <v/>
      </c>
      <c r="C1279" s="297" t="str">
        <f>+IF(E1279=2012,VLOOKUP(D1279,K_navn!$A$2:$C$359,3),"")</f>
        <v/>
      </c>
      <c r="D1279" s="115">
        <f>+'Ark1'!P3092</f>
        <v>3818</v>
      </c>
      <c r="E1279" s="115">
        <f>+'Ark1'!C3092</f>
        <v>2021</v>
      </c>
      <c r="F1279" s="116" t="str">
        <f>+IF('Ark1'!Q3092=0,"",'Ark1'!Q3092)</f>
        <v/>
      </c>
      <c r="G1279" s="116">
        <f>+'Ark1'!R3092</f>
        <v>0</v>
      </c>
      <c r="H1279" s="116">
        <f>+'Ark1'!S3092</f>
        <v>0</v>
      </c>
      <c r="I1279" s="222" t="str">
        <f>+IF(G1279=0,"",'Ark1'!AA3092)</f>
        <v/>
      </c>
      <c r="J1279" s="222" t="str">
        <f>+IF(G1279=0,"",'Ark1'!AB3092)</f>
        <v/>
      </c>
      <c r="K1279" s="114" t="str">
        <f>+IF(G1279=0,"",'Ark1'!U3092)</f>
        <v/>
      </c>
      <c r="L1279" s="222" t="str">
        <f>+IF(G1279=0,"",'Ark1'!W3092)</f>
        <v/>
      </c>
      <c r="M1279" s="222" t="str">
        <f>+IF(G1279=0,"",'Ark1'!X3092)</f>
        <v/>
      </c>
      <c r="N1279" s="114" t="str">
        <f>+IF(G1279=0,"",'Ark1'!Y3092)</f>
        <v/>
      </c>
      <c r="O1279" s="116" t="str">
        <f>+IF(G1279=0,"",'Ark1'!Z3092)</f>
        <v/>
      </c>
      <c r="P1279" s="116" t="str">
        <f t="shared" si="20"/>
        <v/>
      </c>
      <c r="Q1279" s="114" t="str">
        <f>+IF(G1279=0,"",'Ark1'!T3092)</f>
        <v/>
      </c>
      <c r="R1279" s="222" t="str">
        <f>+IF(G1279=0,"",'Ark1'!V3092)</f>
        <v/>
      </c>
      <c r="S1279" s="32"/>
    </row>
    <row r="1280" spans="1:24" s="115" customFormat="1" x14ac:dyDescent="0.5">
      <c r="A1280" s="32"/>
      <c r="B1280" s="297" t="str">
        <f>+IF(E1280=2012,VLOOKUP(D1280,K_navn!$A$2:$C$359,2),"")</f>
        <v/>
      </c>
      <c r="C1280" s="297" t="str">
        <f>+IF(E1280=2012,VLOOKUP(D1280,K_navn!$A$2:$C$359,3),"")</f>
        <v/>
      </c>
      <c r="D1280" s="115">
        <f>+'Ark1'!P3093</f>
        <v>3818</v>
      </c>
      <c r="E1280" s="115">
        <f>+'Ark1'!C3093</f>
        <v>2022</v>
      </c>
      <c r="F1280" s="116" t="str">
        <f>+IF('Ark1'!Q3093=0,"",'Ark1'!Q3093)</f>
        <v/>
      </c>
      <c r="G1280" s="116">
        <f>+'Ark1'!R3093</f>
        <v>0</v>
      </c>
      <c r="H1280" s="116">
        <f>+'Ark1'!S3093</f>
        <v>0</v>
      </c>
      <c r="I1280" s="222" t="str">
        <f>+IF(G1280=0,"",'Ark1'!AA3093)</f>
        <v/>
      </c>
      <c r="J1280" s="222" t="str">
        <f>+IF(G1280=0,"",'Ark1'!AB3093)</f>
        <v/>
      </c>
      <c r="K1280" s="114" t="str">
        <f>+IF(G1280=0,"",'Ark1'!U3093)</f>
        <v/>
      </c>
      <c r="L1280" s="222" t="str">
        <f>+IF(G1280=0,"",'Ark1'!W3093)</f>
        <v/>
      </c>
      <c r="M1280" s="222" t="str">
        <f>+IF(G1280=0,"",'Ark1'!X3093)</f>
        <v/>
      </c>
      <c r="N1280" s="114" t="str">
        <f>+IF(G1280=0,"",'Ark1'!Y3093)</f>
        <v/>
      </c>
      <c r="O1280" s="116" t="str">
        <f>+IF(G1280=0,"",'Ark1'!Z3093)</f>
        <v/>
      </c>
      <c r="P1280" s="116" t="str">
        <f t="shared" si="20"/>
        <v/>
      </c>
      <c r="Q1280" s="114" t="str">
        <f>+IF(G1280=0,"",'Ark1'!T3093)</f>
        <v/>
      </c>
      <c r="R1280" s="222" t="str">
        <f>+IF(G1280=0,"",'Ark1'!V3093)</f>
        <v/>
      </c>
      <c r="S1280" s="32"/>
    </row>
    <row r="1281" spans="1:24" s="115" customFormat="1" x14ac:dyDescent="0.5">
      <c r="A1281" s="32"/>
      <c r="B1281" s="297" t="str">
        <f>+IF(E1281=2012,VLOOKUP(D1281,K_navn!$A$2:$C$359,2),"")</f>
        <v>Hjartdal</v>
      </c>
      <c r="C1281" s="297" t="str">
        <f>+IF(E1281=2012,VLOOKUP(D1281,K_navn!$A$2:$C$359,3),"")</f>
        <v>Vestfold/ Telemark</v>
      </c>
      <c r="D1281" s="115">
        <f>+'Ark1'!P3094</f>
        <v>3819</v>
      </c>
      <c r="E1281" s="115">
        <f>+'Ark1'!C3094</f>
        <v>2012</v>
      </c>
      <c r="F1281" s="116" t="str">
        <f>+IF('Ark1'!Q3094=0,"",'Ark1'!Q3094)</f>
        <v/>
      </c>
      <c r="G1281" s="116">
        <f>+'Ark1'!R3094</f>
        <v>0</v>
      </c>
      <c r="H1281" s="116">
        <f>+'Ark1'!S3094</f>
        <v>0</v>
      </c>
      <c r="I1281" s="222" t="str">
        <f>+IF(G1281=0,"",'Ark1'!AA3094)</f>
        <v/>
      </c>
      <c r="J1281" s="222" t="str">
        <f>+IF(G1281=0,"",'Ark1'!AB3094)</f>
        <v/>
      </c>
      <c r="K1281" s="114" t="str">
        <f>+IF(G1281=0,"",'Ark1'!U3094)</f>
        <v/>
      </c>
      <c r="L1281" s="222" t="str">
        <f>+IF(G1281=0,"",'Ark1'!W3094)</f>
        <v/>
      </c>
      <c r="M1281" s="222" t="str">
        <f>+IF(G1281=0,"",'Ark1'!X3094)</f>
        <v/>
      </c>
      <c r="N1281" s="114" t="str">
        <f>+IF(G1281=0,"",'Ark1'!Y3094)</f>
        <v/>
      </c>
      <c r="O1281" s="116" t="str">
        <f>+IF(G1281=0,"",'Ark1'!Z3094)</f>
        <v/>
      </c>
      <c r="P1281" s="116" t="str">
        <f t="shared" si="20"/>
        <v/>
      </c>
      <c r="Q1281" s="114" t="str">
        <f>+IF(G1281=0,"",'Ark1'!T3094)</f>
        <v/>
      </c>
      <c r="R1281" s="222" t="str">
        <f>+IF(G1281=0,"",'Ark1'!V3094)</f>
        <v/>
      </c>
      <c r="S1281" s="32"/>
    </row>
    <row r="1282" spans="1:24" s="115" customFormat="1" x14ac:dyDescent="0.5">
      <c r="A1282" s="32"/>
      <c r="B1282" s="297" t="str">
        <f>+IF(E1282=2012,VLOOKUP(D1282,K_navn!$A$2:$C$359,2),"")</f>
        <v/>
      </c>
      <c r="C1282" s="297" t="str">
        <f>+IF(E1282=2012,VLOOKUP(D1282,K_navn!$A$2:$C$359,3),"")</f>
        <v/>
      </c>
      <c r="D1282" s="115">
        <f>+'Ark1'!P3095</f>
        <v>3819</v>
      </c>
      <c r="E1282" s="115">
        <f>+'Ark1'!C3095</f>
        <v>2013</v>
      </c>
      <c r="F1282" s="116" t="str">
        <f>+IF('Ark1'!Q3095=0,"",'Ark1'!Q3095)</f>
        <v/>
      </c>
      <c r="G1282" s="116">
        <f>+'Ark1'!R3095</f>
        <v>0</v>
      </c>
      <c r="H1282" s="116">
        <f>+'Ark1'!S3095</f>
        <v>0</v>
      </c>
      <c r="I1282" s="222" t="str">
        <f>+IF(G1282=0,"",'Ark1'!AA3095)</f>
        <v/>
      </c>
      <c r="J1282" s="222" t="str">
        <f>+IF(G1282=0,"",'Ark1'!AB3095)</f>
        <v/>
      </c>
      <c r="K1282" s="114" t="str">
        <f>+IF(G1282=0,"",'Ark1'!U3095)</f>
        <v/>
      </c>
      <c r="L1282" s="222" t="str">
        <f>+IF(G1282=0,"",'Ark1'!W3095)</f>
        <v/>
      </c>
      <c r="M1282" s="222" t="str">
        <f>+IF(G1282=0,"",'Ark1'!X3095)</f>
        <v/>
      </c>
      <c r="N1282" s="114" t="str">
        <f>+IF(G1282=0,"",'Ark1'!Y3095)</f>
        <v/>
      </c>
      <c r="O1282" s="116" t="str">
        <f>+IF(G1282=0,"",'Ark1'!Z3095)</f>
        <v/>
      </c>
      <c r="P1282" s="116" t="str">
        <f t="shared" si="20"/>
        <v/>
      </c>
      <c r="Q1282" s="114" t="str">
        <f>+IF(G1282=0,"",'Ark1'!T3095)</f>
        <v/>
      </c>
      <c r="R1282" s="222" t="str">
        <f>+IF(G1282=0,"",'Ark1'!V3095)</f>
        <v/>
      </c>
      <c r="S1282" s="32"/>
    </row>
    <row r="1283" spans="1:24" s="115" customFormat="1" x14ac:dyDescent="0.5">
      <c r="A1283" s="32"/>
      <c r="B1283" s="297" t="str">
        <f>+IF(E1283=2012,VLOOKUP(D1283,K_navn!$A$2:$C$359,2),"")</f>
        <v/>
      </c>
      <c r="C1283" s="297" t="str">
        <f>+IF(E1283=2012,VLOOKUP(D1283,K_navn!$A$2:$C$359,3),"")</f>
        <v/>
      </c>
      <c r="D1283" s="115">
        <f>+'Ark1'!P3096</f>
        <v>3819</v>
      </c>
      <c r="E1283" s="115">
        <f>+'Ark1'!C3096</f>
        <v>2014</v>
      </c>
      <c r="F1283" s="116" t="str">
        <f>+IF('Ark1'!Q3096=0,"",'Ark1'!Q3096)</f>
        <v/>
      </c>
      <c r="G1283" s="116">
        <f>+'Ark1'!R3096</f>
        <v>0</v>
      </c>
      <c r="H1283" s="116">
        <f>+'Ark1'!S3096</f>
        <v>0</v>
      </c>
      <c r="I1283" s="222" t="str">
        <f>+IF(G1283=0,"",'Ark1'!AA3096)</f>
        <v/>
      </c>
      <c r="J1283" s="222" t="str">
        <f>+IF(G1283=0,"",'Ark1'!AB3096)</f>
        <v/>
      </c>
      <c r="K1283" s="114" t="str">
        <f>+IF(G1283=0,"",'Ark1'!U3096)</f>
        <v/>
      </c>
      <c r="L1283" s="222" t="str">
        <f>+IF(G1283=0,"",'Ark1'!W3096)</f>
        <v/>
      </c>
      <c r="M1283" s="222" t="str">
        <f>+IF(G1283=0,"",'Ark1'!X3096)</f>
        <v/>
      </c>
      <c r="N1283" s="114" t="str">
        <f>+IF(G1283=0,"",'Ark1'!Y3096)</f>
        <v/>
      </c>
      <c r="O1283" s="116" t="str">
        <f>+IF(G1283=0,"",'Ark1'!Z3096)</f>
        <v/>
      </c>
      <c r="P1283" s="116" t="str">
        <f t="shared" si="20"/>
        <v/>
      </c>
      <c r="Q1283" s="114" t="str">
        <f>+IF(G1283=0,"",'Ark1'!T3096)</f>
        <v/>
      </c>
      <c r="R1283" s="222" t="str">
        <f>+IF(G1283=0,"",'Ark1'!V3096)</f>
        <v/>
      </c>
      <c r="S1283" s="32"/>
    </row>
    <row r="1284" spans="1:24" s="115" customFormat="1" x14ac:dyDescent="0.5">
      <c r="A1284" s="32"/>
      <c r="B1284" s="297" t="str">
        <f>+IF(E1284=2012,VLOOKUP(D1284,K_navn!$A$2:$C$359,2),"")</f>
        <v/>
      </c>
      <c r="C1284" s="297" t="str">
        <f>+IF(E1284=2012,VLOOKUP(D1284,K_navn!$A$2:$C$359,3),"")</f>
        <v/>
      </c>
      <c r="D1284" s="115">
        <f>+'Ark1'!P3097</f>
        <v>3819</v>
      </c>
      <c r="E1284" s="115">
        <f>+'Ark1'!C3097</f>
        <v>2015</v>
      </c>
      <c r="F1284" s="116" t="str">
        <f>+IF('Ark1'!Q3097=0,"",'Ark1'!Q3097)</f>
        <v/>
      </c>
      <c r="G1284" s="116">
        <f>+'Ark1'!R3097</f>
        <v>0</v>
      </c>
      <c r="H1284" s="116">
        <f>+'Ark1'!S3097</f>
        <v>0</v>
      </c>
      <c r="I1284" s="222" t="str">
        <f>+IF(G1284=0,"",'Ark1'!AA3097)</f>
        <v/>
      </c>
      <c r="J1284" s="222" t="str">
        <f>+IF(G1284=0,"",'Ark1'!AB3097)</f>
        <v/>
      </c>
      <c r="K1284" s="114" t="str">
        <f>+IF(G1284=0,"",'Ark1'!U3097)</f>
        <v/>
      </c>
      <c r="L1284" s="222" t="str">
        <f>+IF(G1284=0,"",'Ark1'!W3097)</f>
        <v/>
      </c>
      <c r="M1284" s="222" t="str">
        <f>+IF(G1284=0,"",'Ark1'!X3097)</f>
        <v/>
      </c>
      <c r="N1284" s="114" t="str">
        <f>+IF(G1284=0,"",'Ark1'!Y3097)</f>
        <v/>
      </c>
      <c r="O1284" s="116" t="str">
        <f>+IF(G1284=0,"",'Ark1'!Z3097)</f>
        <v/>
      </c>
      <c r="P1284" s="116" t="str">
        <f t="shared" si="20"/>
        <v/>
      </c>
      <c r="Q1284" s="114" t="str">
        <f>+IF(G1284=0,"",'Ark1'!T3097)</f>
        <v/>
      </c>
      <c r="R1284" s="222" t="str">
        <f>+IF(G1284=0,"",'Ark1'!V3097)</f>
        <v/>
      </c>
      <c r="S1284" s="32"/>
    </row>
    <row r="1285" spans="1:24" s="115" customFormat="1" x14ac:dyDescent="0.5">
      <c r="A1285" s="32"/>
      <c r="B1285" s="297" t="str">
        <f>+IF(E1285=2012,VLOOKUP(D1285,K_navn!$A$2:$C$359,2),"")</f>
        <v/>
      </c>
      <c r="C1285" s="297" t="str">
        <f>+IF(E1285=2012,VLOOKUP(D1285,K_navn!$A$2:$C$359,3),"")</f>
        <v/>
      </c>
      <c r="D1285" s="115">
        <f>+'Ark1'!P3098</f>
        <v>3819</v>
      </c>
      <c r="E1285" s="115">
        <f>+'Ark1'!C3098</f>
        <v>2016</v>
      </c>
      <c r="F1285" s="116" t="str">
        <f>+IF('Ark1'!Q3098=0,"",'Ark1'!Q3098)</f>
        <v/>
      </c>
      <c r="G1285" s="116">
        <f>+'Ark1'!R3098</f>
        <v>0</v>
      </c>
      <c r="H1285" s="116">
        <f>+'Ark1'!S3098</f>
        <v>0</v>
      </c>
      <c r="I1285" s="222" t="str">
        <f>+IF(G1285=0,"",'Ark1'!AA3098)</f>
        <v/>
      </c>
      <c r="J1285" s="222" t="str">
        <f>+IF(G1285=0,"",'Ark1'!AB3098)</f>
        <v/>
      </c>
      <c r="K1285" s="114" t="str">
        <f>+IF(G1285=0,"",'Ark1'!U3098)</f>
        <v/>
      </c>
      <c r="L1285" s="222" t="str">
        <f>+IF(G1285=0,"",'Ark1'!W3098)</f>
        <v/>
      </c>
      <c r="M1285" s="222" t="str">
        <f>+IF(G1285=0,"",'Ark1'!X3098)</f>
        <v/>
      </c>
      <c r="N1285" s="114" t="str">
        <f>+IF(G1285=0,"",'Ark1'!Y3098)</f>
        <v/>
      </c>
      <c r="O1285" s="116" t="str">
        <f>+IF(G1285=0,"",'Ark1'!Z3098)</f>
        <v/>
      </c>
      <c r="P1285" s="116" t="str">
        <f t="shared" si="20"/>
        <v/>
      </c>
      <c r="Q1285" s="114" t="str">
        <f>+IF(G1285=0,"",'Ark1'!T3098)</f>
        <v/>
      </c>
      <c r="R1285" s="222" t="str">
        <f>+IF(G1285=0,"",'Ark1'!V3098)</f>
        <v/>
      </c>
      <c r="S1285" s="32"/>
    </row>
    <row r="1286" spans="1:24" s="115" customFormat="1" x14ac:dyDescent="0.5">
      <c r="A1286" s="32"/>
      <c r="B1286" s="297" t="str">
        <f>+IF(E1286=2012,VLOOKUP(D1286,K_navn!$A$2:$C$359,2),"")</f>
        <v/>
      </c>
      <c r="C1286" s="297" t="str">
        <f>+IF(E1286=2012,VLOOKUP(D1286,K_navn!$A$2:$C$359,3),"")</f>
        <v/>
      </c>
      <c r="D1286" s="115">
        <f>+'Ark1'!P3099</f>
        <v>3819</v>
      </c>
      <c r="E1286" s="115">
        <f>+'Ark1'!C3099</f>
        <v>2017</v>
      </c>
      <c r="F1286" s="116" t="str">
        <f>+IF('Ark1'!Q3099=0,"",'Ark1'!Q3099)</f>
        <v/>
      </c>
      <c r="G1286" s="116">
        <f>+'Ark1'!R3099</f>
        <v>0</v>
      </c>
      <c r="H1286" s="116">
        <f>+'Ark1'!S3099</f>
        <v>0</v>
      </c>
      <c r="I1286" s="222" t="str">
        <f>+IF(G1286=0,"",'Ark1'!AA3099)</f>
        <v/>
      </c>
      <c r="J1286" s="222" t="str">
        <f>+IF(G1286=0,"",'Ark1'!AB3099)</f>
        <v/>
      </c>
      <c r="K1286" s="114" t="str">
        <f>+IF(G1286=0,"",'Ark1'!U3099)</f>
        <v/>
      </c>
      <c r="L1286" s="222" t="str">
        <f>+IF(G1286=0,"",'Ark1'!W3099)</f>
        <v/>
      </c>
      <c r="M1286" s="222" t="str">
        <f>+IF(G1286=0,"",'Ark1'!X3099)</f>
        <v/>
      </c>
      <c r="N1286" s="114" t="str">
        <f>+IF(G1286=0,"",'Ark1'!Y3099)</f>
        <v/>
      </c>
      <c r="O1286" s="116" t="str">
        <f>+IF(G1286=0,"",'Ark1'!Z3099)</f>
        <v/>
      </c>
      <c r="P1286" s="116" t="str">
        <f t="shared" si="20"/>
        <v/>
      </c>
      <c r="Q1286" s="114" t="str">
        <f>+IF(G1286=0,"",'Ark1'!T3099)</f>
        <v/>
      </c>
      <c r="R1286" s="222" t="str">
        <f>+IF(G1286=0,"",'Ark1'!V3099)</f>
        <v/>
      </c>
      <c r="S1286" s="32"/>
    </row>
    <row r="1287" spans="1:24" s="115" customFormat="1" x14ac:dyDescent="0.5">
      <c r="A1287" s="32"/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</row>
    <row r="1288" spans="1:24" x14ac:dyDescent="0.5">
      <c r="A1288" s="32"/>
      <c r="B1288" s="297" t="str">
        <f>+IF(E1288=2012,VLOOKUP(D1288,K_navn!$A$2:$C$359,2),"")</f>
        <v/>
      </c>
      <c r="C1288" s="297" t="str">
        <f>+IF(E1288=2012,VLOOKUP(D1288,K_navn!$A$2:$C$359,3),"")</f>
        <v/>
      </c>
      <c r="D1288" s="115">
        <f>+'Ark1'!P3100</f>
        <v>3819</v>
      </c>
      <c r="E1288" s="115">
        <f>+'Ark1'!C3100</f>
        <v>2018</v>
      </c>
      <c r="F1288" s="116" t="str">
        <f>+IF('Ark1'!Q3100=0,"",'Ark1'!Q3100)</f>
        <v/>
      </c>
      <c r="G1288" s="116">
        <f>+'Ark1'!R3100</f>
        <v>0</v>
      </c>
      <c r="H1288" s="116">
        <f>+'Ark1'!S3100</f>
        <v>0</v>
      </c>
      <c r="I1288" s="222" t="str">
        <f>+IF(G1288=0,"",'Ark1'!AA3100)</f>
        <v/>
      </c>
      <c r="J1288" s="222" t="str">
        <f>+IF(G1288=0,"",'Ark1'!AB3100)</f>
        <v/>
      </c>
      <c r="K1288" s="114" t="str">
        <f>+IF(G1288=0,"",'Ark1'!U3100)</f>
        <v/>
      </c>
      <c r="L1288" s="222" t="str">
        <f>+IF(G1288=0,"",'Ark1'!W3100)</f>
        <v/>
      </c>
      <c r="M1288" s="222" t="str">
        <f>+IF(G1288=0,"",'Ark1'!X3100)</f>
        <v/>
      </c>
      <c r="N1288" s="114" t="str">
        <f>+IF(G1288=0,"",'Ark1'!Y3100)</f>
        <v/>
      </c>
      <c r="O1288" s="116" t="str">
        <f>+IF(G1288=0,"",'Ark1'!Z3100)</f>
        <v/>
      </c>
      <c r="P1288" s="116" t="str">
        <f t="shared" si="19"/>
        <v/>
      </c>
      <c r="Q1288" s="114" t="str">
        <f>+IF(G1288=0,"",'Ark1'!T3100)</f>
        <v/>
      </c>
      <c r="R1288" s="222" t="str">
        <f>+IF(G1288=0,"",'Ark1'!V3100)</f>
        <v/>
      </c>
      <c r="S1288" s="32"/>
      <c r="T1288" s="35"/>
      <c r="U1288" s="35"/>
      <c r="V1288" s="35"/>
      <c r="W1288" s="35"/>
      <c r="X1288" s="35"/>
    </row>
    <row r="1289" spans="1:24" x14ac:dyDescent="0.5">
      <c r="A1289" s="32"/>
      <c r="B1289" s="297" t="str">
        <f>+IF(E1289=2012,VLOOKUP(D1289,K_navn!$A$2:$C$359,2),"")</f>
        <v/>
      </c>
      <c r="C1289" s="297" t="str">
        <f>+IF(E1289=2012,VLOOKUP(D1289,K_navn!$A$2:$C$359,3),"")</f>
        <v/>
      </c>
      <c r="D1289" s="115">
        <f>+'Ark1'!P3101</f>
        <v>3819</v>
      </c>
      <c r="E1289" s="115">
        <f>+'Ark1'!C3101</f>
        <v>2019</v>
      </c>
      <c r="F1289" s="116" t="str">
        <f>+IF('Ark1'!Q3101=0,"",'Ark1'!Q3101)</f>
        <v/>
      </c>
      <c r="G1289" s="116">
        <f>+'Ark1'!R3101</f>
        <v>0</v>
      </c>
      <c r="H1289" s="116">
        <f>+'Ark1'!S3101</f>
        <v>0</v>
      </c>
      <c r="I1289" s="222" t="str">
        <f>+IF(G1289=0,"",'Ark1'!AA3101)</f>
        <v/>
      </c>
      <c r="J1289" s="222" t="str">
        <f>+IF(G1289=0,"",'Ark1'!AB3101)</f>
        <v/>
      </c>
      <c r="K1289" s="114" t="str">
        <f>+IF(G1289=0,"",'Ark1'!U3101)</f>
        <v/>
      </c>
      <c r="L1289" s="222" t="str">
        <f>+IF(G1289=0,"",'Ark1'!W3101)</f>
        <v/>
      </c>
      <c r="M1289" s="222" t="str">
        <f>+IF(G1289=0,"",'Ark1'!X3101)</f>
        <v/>
      </c>
      <c r="N1289" s="114" t="str">
        <f>+IF(G1289=0,"",'Ark1'!Y3101)</f>
        <v/>
      </c>
      <c r="O1289" s="116" t="str">
        <f>+IF(G1289=0,"",'Ark1'!Z3101)</f>
        <v/>
      </c>
      <c r="P1289" s="116" t="str">
        <f t="shared" si="19"/>
        <v/>
      </c>
      <c r="Q1289" s="114" t="str">
        <f>+IF(G1289=0,"",'Ark1'!T3101)</f>
        <v/>
      </c>
      <c r="R1289" s="222" t="str">
        <f>+IF(G1289=0,"",'Ark1'!V3101)</f>
        <v/>
      </c>
      <c r="S1289" s="32"/>
      <c r="T1289" s="35"/>
      <c r="U1289" s="35"/>
      <c r="V1289" s="35"/>
      <c r="W1289" s="35"/>
      <c r="X1289" s="35"/>
    </row>
    <row r="1290" spans="1:24" x14ac:dyDescent="0.5">
      <c r="A1290" s="32"/>
      <c r="B1290" s="297" t="str">
        <f>+IF(E1290=2012,VLOOKUP(D1290,K_navn!$A$2:$C$359,2),"")</f>
        <v/>
      </c>
      <c r="C1290" s="297" t="str">
        <f>+IF(E1290=2012,VLOOKUP(D1290,K_navn!$A$2:$C$359,3),"")</f>
        <v/>
      </c>
      <c r="D1290" s="115">
        <f>+'Ark1'!P3102</f>
        <v>3819</v>
      </c>
      <c r="E1290" s="115">
        <f>+'Ark1'!C3102</f>
        <v>2020</v>
      </c>
      <c r="F1290" s="116" t="str">
        <f>+IF('Ark1'!Q3102=0,"",'Ark1'!Q3102)</f>
        <v/>
      </c>
      <c r="G1290" s="116">
        <f>+'Ark1'!R3102</f>
        <v>0</v>
      </c>
      <c r="H1290" s="116">
        <f>+'Ark1'!S3102</f>
        <v>0</v>
      </c>
      <c r="I1290" s="222" t="str">
        <f>+IF(G1290=0,"",'Ark1'!AA3102)</f>
        <v/>
      </c>
      <c r="J1290" s="222" t="str">
        <f>+IF(G1290=0,"",'Ark1'!AB3102)</f>
        <v/>
      </c>
      <c r="K1290" s="114" t="str">
        <f>+IF(G1290=0,"",'Ark1'!U3102)</f>
        <v/>
      </c>
      <c r="L1290" s="222" t="str">
        <f>+IF(G1290=0,"",'Ark1'!W3102)</f>
        <v/>
      </c>
      <c r="M1290" s="222" t="str">
        <f>+IF(G1290=0,"",'Ark1'!X3102)</f>
        <v/>
      </c>
      <c r="N1290" s="114" t="str">
        <f>+IF(G1290=0,"",'Ark1'!Y3102)</f>
        <v/>
      </c>
      <c r="O1290" s="116" t="str">
        <f>+IF(G1290=0,"",'Ark1'!Z3102)</f>
        <v/>
      </c>
      <c r="P1290" s="116" t="str">
        <f t="shared" si="19"/>
        <v/>
      </c>
      <c r="Q1290" s="114" t="str">
        <f>+IF(G1290=0,"",'Ark1'!T3102)</f>
        <v/>
      </c>
      <c r="R1290" s="222" t="str">
        <f>+IF(G1290=0,"",'Ark1'!V3102)</f>
        <v/>
      </c>
      <c r="S1290" s="32"/>
      <c r="T1290" s="35"/>
      <c r="U1290" s="35"/>
      <c r="V1290" s="35"/>
      <c r="W1290" s="35"/>
      <c r="X1290" s="35"/>
    </row>
    <row r="1291" spans="1:24" x14ac:dyDescent="0.5">
      <c r="A1291" s="32"/>
      <c r="B1291" s="297" t="str">
        <f>+IF(E1291=2012,VLOOKUP(D1291,K_navn!$A$2:$C$359,2),"")</f>
        <v/>
      </c>
      <c r="C1291" s="297" t="str">
        <f>+IF(E1291=2012,VLOOKUP(D1291,K_navn!$A$2:$C$359,3),"")</f>
        <v/>
      </c>
      <c r="D1291" s="115">
        <f>+'Ark1'!P3103</f>
        <v>3819</v>
      </c>
      <c r="E1291" s="115">
        <f>+'Ark1'!C3103</f>
        <v>2021</v>
      </c>
      <c r="F1291" s="116" t="str">
        <f>+IF('Ark1'!Q3103=0,"",'Ark1'!Q3103)</f>
        <v/>
      </c>
      <c r="G1291" s="116">
        <f>+'Ark1'!R3103</f>
        <v>0</v>
      </c>
      <c r="H1291" s="116">
        <f>+'Ark1'!S3103</f>
        <v>0</v>
      </c>
      <c r="I1291" s="222" t="str">
        <f>+IF(G1291=0,"",'Ark1'!AA3103)</f>
        <v/>
      </c>
      <c r="J1291" s="222" t="str">
        <f>+IF(G1291=0,"",'Ark1'!AB3103)</f>
        <v/>
      </c>
      <c r="K1291" s="114" t="str">
        <f>+IF(G1291=0,"",'Ark1'!U3103)</f>
        <v/>
      </c>
      <c r="L1291" s="222" t="str">
        <f>+IF(G1291=0,"",'Ark1'!W3103)</f>
        <v/>
      </c>
      <c r="M1291" s="222" t="str">
        <f>+IF(G1291=0,"",'Ark1'!X3103)</f>
        <v/>
      </c>
      <c r="N1291" s="114" t="str">
        <f>+IF(G1291=0,"",'Ark1'!Y3103)</f>
        <v/>
      </c>
      <c r="O1291" s="116" t="str">
        <f>+IF(G1291=0,"",'Ark1'!Z3103)</f>
        <v/>
      </c>
      <c r="P1291" s="116" t="str">
        <f t="shared" si="19"/>
        <v/>
      </c>
      <c r="Q1291" s="114" t="str">
        <f>+IF(G1291=0,"",'Ark1'!T3103)</f>
        <v/>
      </c>
      <c r="R1291" s="222" t="str">
        <f>+IF(G1291=0,"",'Ark1'!V3103)</f>
        <v/>
      </c>
      <c r="S1291" s="32"/>
      <c r="T1291" s="35"/>
      <c r="U1291" s="35"/>
      <c r="V1291" s="35"/>
      <c r="W1291" s="35"/>
      <c r="X1291" s="35"/>
    </row>
    <row r="1292" spans="1:24" x14ac:dyDescent="0.5">
      <c r="A1292" s="32"/>
      <c r="B1292" s="297" t="str">
        <f>+IF(E1292=2012,VLOOKUP(D1292,K_navn!$A$2:$C$359,2),"")</f>
        <v/>
      </c>
      <c r="C1292" s="297" t="str">
        <f>+IF(E1292=2012,VLOOKUP(D1292,K_navn!$A$2:$C$359,3),"")</f>
        <v/>
      </c>
      <c r="D1292" s="115">
        <f>+'Ark1'!P3104</f>
        <v>3819</v>
      </c>
      <c r="E1292" s="115">
        <f>+'Ark1'!C3104</f>
        <v>2022</v>
      </c>
      <c r="F1292" s="116" t="str">
        <f>+IF('Ark1'!Q3104=0,"",'Ark1'!Q3104)</f>
        <v/>
      </c>
      <c r="G1292" s="116">
        <f>+'Ark1'!R3104</f>
        <v>0</v>
      </c>
      <c r="H1292" s="116">
        <f>+'Ark1'!S3104</f>
        <v>0</v>
      </c>
      <c r="I1292" s="222" t="str">
        <f>+IF(G1292=0,"",'Ark1'!AA3104)</f>
        <v/>
      </c>
      <c r="J1292" s="222" t="str">
        <f>+IF(G1292=0,"",'Ark1'!AB3104)</f>
        <v/>
      </c>
      <c r="K1292" s="114" t="str">
        <f>+IF(G1292=0,"",'Ark1'!U3104)</f>
        <v/>
      </c>
      <c r="L1292" s="222" t="str">
        <f>+IF(G1292=0,"",'Ark1'!W3104)</f>
        <v/>
      </c>
      <c r="M1292" s="222" t="str">
        <f>+IF(G1292=0,"",'Ark1'!X3104)</f>
        <v/>
      </c>
      <c r="N1292" s="114" t="str">
        <f>+IF(G1292=0,"",'Ark1'!Y3104)</f>
        <v/>
      </c>
      <c r="O1292" s="116" t="str">
        <f>+IF(G1292=0,"",'Ark1'!Z3104)</f>
        <v/>
      </c>
      <c r="P1292" s="116" t="str">
        <f t="shared" si="19"/>
        <v/>
      </c>
      <c r="Q1292" s="114" t="str">
        <f>+IF(G1292=0,"",'Ark1'!T3104)</f>
        <v/>
      </c>
      <c r="R1292" s="222" t="str">
        <f>+IF(G1292=0,"",'Ark1'!V3104)</f>
        <v/>
      </c>
      <c r="S1292" s="32"/>
      <c r="T1292" s="35"/>
      <c r="U1292" s="35"/>
      <c r="V1292" s="35"/>
      <c r="W1292" s="35"/>
      <c r="X1292" s="35"/>
    </row>
    <row r="1293" spans="1:24" x14ac:dyDescent="0.5">
      <c r="A1293" s="32"/>
      <c r="B1293" s="297" t="str">
        <f>+IF(E1293=2012,VLOOKUP(D1293,K_navn!$A$2:$C$359,2),"")</f>
        <v>Seljord</v>
      </c>
      <c r="C1293" s="297" t="str">
        <f>+IF(E1293=2012,VLOOKUP(D1293,K_navn!$A$2:$C$359,3),"")</f>
        <v>Vestfold/ Telemark</v>
      </c>
      <c r="D1293" s="115">
        <f>+'Ark1'!P3105</f>
        <v>3820</v>
      </c>
      <c r="E1293" s="115">
        <f>+'Ark1'!C3105</f>
        <v>2012</v>
      </c>
      <c r="F1293" s="116" t="str">
        <f>+IF('Ark1'!Q3105=0,"",'Ark1'!Q3105)</f>
        <v/>
      </c>
      <c r="G1293" s="116">
        <f>+'Ark1'!R3105</f>
        <v>0</v>
      </c>
      <c r="H1293" s="116">
        <f>+'Ark1'!S3105</f>
        <v>0</v>
      </c>
      <c r="I1293" s="222" t="str">
        <f>+IF(G1293=0,"",'Ark1'!AA3105)</f>
        <v/>
      </c>
      <c r="J1293" s="222" t="str">
        <f>+IF(G1293=0,"",'Ark1'!AB3105)</f>
        <v/>
      </c>
      <c r="K1293" s="114" t="str">
        <f>+IF(G1293=0,"",'Ark1'!U3105)</f>
        <v/>
      </c>
      <c r="L1293" s="222" t="str">
        <f>+IF(G1293=0,"",'Ark1'!W3105)</f>
        <v/>
      </c>
      <c r="M1293" s="222" t="str">
        <f>+IF(G1293=0,"",'Ark1'!X3105)</f>
        <v/>
      </c>
      <c r="N1293" s="114" t="str">
        <f>+IF(G1293=0,"",'Ark1'!Y3105)</f>
        <v/>
      </c>
      <c r="O1293" s="116" t="str">
        <f>+IF(G1293=0,"",'Ark1'!Z3105)</f>
        <v/>
      </c>
      <c r="P1293" s="116" t="str">
        <f t="shared" si="19"/>
        <v/>
      </c>
      <c r="Q1293" s="114" t="str">
        <f>+IF(G1293=0,"",'Ark1'!T3105)</f>
        <v/>
      </c>
      <c r="R1293" s="222" t="str">
        <f>+IF(G1293=0,"",'Ark1'!V3105)</f>
        <v/>
      </c>
      <c r="S1293" s="32"/>
      <c r="T1293" s="35"/>
      <c r="U1293" s="35"/>
      <c r="V1293" s="35"/>
      <c r="W1293" s="35"/>
      <c r="X1293" s="35"/>
    </row>
    <row r="1294" spans="1:24" x14ac:dyDescent="0.5">
      <c r="A1294" s="32"/>
      <c r="B1294" s="297" t="str">
        <f>+IF(E1294=2012,VLOOKUP(D1294,K_navn!$A$2:$C$359,2),"")</f>
        <v/>
      </c>
      <c r="C1294" s="297" t="str">
        <f>+IF(E1294=2012,VLOOKUP(D1294,K_navn!$A$2:$C$359,3),"")</f>
        <v/>
      </c>
      <c r="D1294" s="115">
        <f>+'Ark1'!P3106</f>
        <v>3820</v>
      </c>
      <c r="E1294" s="115">
        <f>+'Ark1'!C3106</f>
        <v>2013</v>
      </c>
      <c r="F1294" s="116" t="str">
        <f>+IF('Ark1'!Q3106=0,"",'Ark1'!Q3106)</f>
        <v/>
      </c>
      <c r="G1294" s="116">
        <f>+'Ark1'!R3106</f>
        <v>0</v>
      </c>
      <c r="H1294" s="116">
        <f>+'Ark1'!S3106</f>
        <v>0</v>
      </c>
      <c r="I1294" s="222" t="str">
        <f>+IF(G1294=0,"",'Ark1'!AA3106)</f>
        <v/>
      </c>
      <c r="J1294" s="222" t="str">
        <f>+IF(G1294=0,"",'Ark1'!AB3106)</f>
        <v/>
      </c>
      <c r="K1294" s="114" t="str">
        <f>+IF(G1294=0,"",'Ark1'!U3106)</f>
        <v/>
      </c>
      <c r="L1294" s="222" t="str">
        <f>+IF(G1294=0,"",'Ark1'!W3106)</f>
        <v/>
      </c>
      <c r="M1294" s="222" t="str">
        <f>+IF(G1294=0,"",'Ark1'!X3106)</f>
        <v/>
      </c>
      <c r="N1294" s="114" t="str">
        <f>+IF(G1294=0,"",'Ark1'!Y3106)</f>
        <v/>
      </c>
      <c r="O1294" s="116" t="str">
        <f>+IF(G1294=0,"",'Ark1'!Z3106)</f>
        <v/>
      </c>
      <c r="P1294" s="116" t="str">
        <f t="shared" si="19"/>
        <v/>
      </c>
      <c r="Q1294" s="114" t="str">
        <f>+IF(G1294=0,"",'Ark1'!T3106)</f>
        <v/>
      </c>
      <c r="R1294" s="222" t="str">
        <f>+IF(G1294=0,"",'Ark1'!V3106)</f>
        <v/>
      </c>
      <c r="S1294" s="32"/>
      <c r="T1294" s="35"/>
      <c r="U1294" s="35"/>
      <c r="V1294" s="35"/>
      <c r="W1294" s="35"/>
      <c r="X1294" s="35"/>
    </row>
    <row r="1295" spans="1:24" x14ac:dyDescent="0.5">
      <c r="A1295" s="32"/>
      <c r="B1295" s="297" t="str">
        <f>+IF(E1295=2012,VLOOKUP(D1295,K_navn!$A$2:$C$359,2),"")</f>
        <v/>
      </c>
      <c r="C1295" s="297" t="str">
        <f>+IF(E1295=2012,VLOOKUP(D1295,K_navn!$A$2:$C$359,3),"")</f>
        <v/>
      </c>
      <c r="D1295" s="115">
        <f>+'Ark1'!P3107</f>
        <v>3820</v>
      </c>
      <c r="E1295" s="115">
        <f>+'Ark1'!C3107</f>
        <v>2014</v>
      </c>
      <c r="F1295" s="116" t="str">
        <f>+IF('Ark1'!Q3107=0,"",'Ark1'!Q3107)</f>
        <v/>
      </c>
      <c r="G1295" s="116">
        <f>+'Ark1'!R3107</f>
        <v>0</v>
      </c>
      <c r="H1295" s="116">
        <f>+'Ark1'!S3107</f>
        <v>0</v>
      </c>
      <c r="I1295" s="222" t="str">
        <f>+IF(G1295=0,"",'Ark1'!AA3107)</f>
        <v/>
      </c>
      <c r="J1295" s="222" t="str">
        <f>+IF(G1295=0,"",'Ark1'!AB3107)</f>
        <v/>
      </c>
      <c r="K1295" s="114" t="str">
        <f>+IF(G1295=0,"",'Ark1'!U3107)</f>
        <v/>
      </c>
      <c r="L1295" s="222" t="str">
        <f>+IF(G1295=0,"",'Ark1'!W3107)</f>
        <v/>
      </c>
      <c r="M1295" s="222" t="str">
        <f>+IF(G1295=0,"",'Ark1'!X3107)</f>
        <v/>
      </c>
      <c r="N1295" s="114" t="str">
        <f>+IF(G1295=0,"",'Ark1'!Y3107)</f>
        <v/>
      </c>
      <c r="O1295" s="116" t="str">
        <f>+IF(G1295=0,"",'Ark1'!Z3107)</f>
        <v/>
      </c>
      <c r="P1295" s="116" t="str">
        <f t="shared" si="19"/>
        <v/>
      </c>
      <c r="Q1295" s="114" t="str">
        <f>+IF(G1295=0,"",'Ark1'!T3107)</f>
        <v/>
      </c>
      <c r="R1295" s="222" t="str">
        <f>+IF(G1295=0,"",'Ark1'!V3107)</f>
        <v/>
      </c>
      <c r="S1295" s="32"/>
      <c r="T1295" s="35"/>
      <c r="U1295" s="35"/>
      <c r="V1295" s="35"/>
      <c r="W1295" s="35"/>
      <c r="X1295" s="35"/>
    </row>
    <row r="1296" spans="1:24" x14ac:dyDescent="0.5">
      <c r="A1296" s="32"/>
      <c r="B1296" s="297" t="str">
        <f>+IF(E1296=2012,VLOOKUP(D1296,K_navn!$A$2:$C$359,2),"")</f>
        <v/>
      </c>
      <c r="C1296" s="297" t="str">
        <f>+IF(E1296=2012,VLOOKUP(D1296,K_navn!$A$2:$C$359,3),"")</f>
        <v/>
      </c>
      <c r="D1296" s="115">
        <f>+'Ark1'!P3108</f>
        <v>3820</v>
      </c>
      <c r="E1296" s="115">
        <f>+'Ark1'!C3108</f>
        <v>2015</v>
      </c>
      <c r="F1296" s="116" t="str">
        <f>+IF('Ark1'!Q3108=0,"",'Ark1'!Q3108)</f>
        <v/>
      </c>
      <c r="G1296" s="116">
        <f>+'Ark1'!R3108</f>
        <v>0</v>
      </c>
      <c r="H1296" s="116">
        <f>+'Ark1'!S3108</f>
        <v>0</v>
      </c>
      <c r="I1296" s="222" t="str">
        <f>+IF(G1296=0,"",'Ark1'!AA3108)</f>
        <v/>
      </c>
      <c r="J1296" s="222" t="str">
        <f>+IF(G1296=0,"",'Ark1'!AB3108)</f>
        <v/>
      </c>
      <c r="K1296" s="114" t="str">
        <f>+IF(G1296=0,"",'Ark1'!U3108)</f>
        <v/>
      </c>
      <c r="L1296" s="222" t="str">
        <f>+IF(G1296=0,"",'Ark1'!W3108)</f>
        <v/>
      </c>
      <c r="M1296" s="222" t="str">
        <f>+IF(G1296=0,"",'Ark1'!X3108)</f>
        <v/>
      </c>
      <c r="N1296" s="114" t="str">
        <f>+IF(G1296=0,"",'Ark1'!Y3108)</f>
        <v/>
      </c>
      <c r="O1296" s="116" t="str">
        <f>+IF(G1296=0,"",'Ark1'!Z3108)</f>
        <v/>
      </c>
      <c r="P1296" s="116" t="str">
        <f t="shared" si="19"/>
        <v/>
      </c>
      <c r="Q1296" s="114" t="str">
        <f>+IF(G1296=0,"",'Ark1'!T3108)</f>
        <v/>
      </c>
      <c r="R1296" s="222" t="str">
        <f>+IF(G1296=0,"",'Ark1'!V3108)</f>
        <v/>
      </c>
      <c r="S1296" s="32"/>
      <c r="T1296" s="35"/>
      <c r="U1296" s="35"/>
      <c r="V1296" s="35"/>
      <c r="W1296" s="35"/>
      <c r="X1296" s="35"/>
    </row>
    <row r="1297" spans="1:24" x14ac:dyDescent="0.5">
      <c r="A1297" s="32"/>
      <c r="B1297" s="297" t="str">
        <f>+IF(E1297=2012,VLOOKUP(D1297,K_navn!$A$2:$C$359,2),"")</f>
        <v/>
      </c>
      <c r="C1297" s="297" t="str">
        <f>+IF(E1297=2012,VLOOKUP(D1297,K_navn!$A$2:$C$359,3),"")</f>
        <v/>
      </c>
      <c r="D1297" s="115">
        <f>+'Ark1'!P3109</f>
        <v>3820</v>
      </c>
      <c r="E1297" s="115">
        <f>+'Ark1'!C3109</f>
        <v>2016</v>
      </c>
      <c r="F1297" s="116" t="str">
        <f>+IF('Ark1'!Q3109=0,"",'Ark1'!Q3109)</f>
        <v/>
      </c>
      <c r="G1297" s="116">
        <f>+'Ark1'!R3109</f>
        <v>0</v>
      </c>
      <c r="H1297" s="116">
        <f>+'Ark1'!S3109</f>
        <v>0</v>
      </c>
      <c r="I1297" s="222" t="str">
        <f>+IF(G1297=0,"",'Ark1'!AA3109)</f>
        <v/>
      </c>
      <c r="J1297" s="222" t="str">
        <f>+IF(G1297=0,"",'Ark1'!AB3109)</f>
        <v/>
      </c>
      <c r="K1297" s="114" t="str">
        <f>+IF(G1297=0,"",'Ark1'!U3109)</f>
        <v/>
      </c>
      <c r="L1297" s="222" t="str">
        <f>+IF(G1297=0,"",'Ark1'!W3109)</f>
        <v/>
      </c>
      <c r="M1297" s="222" t="str">
        <f>+IF(G1297=0,"",'Ark1'!X3109)</f>
        <v/>
      </c>
      <c r="N1297" s="114" t="str">
        <f>+IF(G1297=0,"",'Ark1'!Y3109)</f>
        <v/>
      </c>
      <c r="O1297" s="116" t="str">
        <f>+IF(G1297=0,"",'Ark1'!Z3109)</f>
        <v/>
      </c>
      <c r="P1297" s="116" t="str">
        <f t="shared" si="19"/>
        <v/>
      </c>
      <c r="Q1297" s="114" t="str">
        <f>+IF(G1297=0,"",'Ark1'!T3109)</f>
        <v/>
      </c>
      <c r="R1297" s="222" t="str">
        <f>+IF(G1297=0,"",'Ark1'!V3109)</f>
        <v/>
      </c>
      <c r="S1297" s="32"/>
      <c r="T1297" s="35"/>
      <c r="U1297" s="35"/>
      <c r="V1297" s="35"/>
      <c r="W1297" s="35"/>
      <c r="X1297" s="35"/>
    </row>
    <row r="1298" spans="1:24" x14ac:dyDescent="0.5">
      <c r="A1298" s="32"/>
      <c r="B1298" s="297" t="str">
        <f>+IF(E1298=2012,VLOOKUP(D1298,K_navn!$A$2:$C$359,2),"")</f>
        <v/>
      </c>
      <c r="C1298" s="297" t="str">
        <f>+IF(E1298=2012,VLOOKUP(D1298,K_navn!$A$2:$C$359,3),"")</f>
        <v/>
      </c>
      <c r="D1298" s="115">
        <f>+'Ark1'!P3110</f>
        <v>3820</v>
      </c>
      <c r="E1298" s="115">
        <f>+'Ark1'!C3110</f>
        <v>2017</v>
      </c>
      <c r="F1298" s="116" t="str">
        <f>+IF('Ark1'!Q3110=0,"",'Ark1'!Q3110)</f>
        <v/>
      </c>
      <c r="G1298" s="116">
        <f>+'Ark1'!R3110</f>
        <v>0</v>
      </c>
      <c r="H1298" s="116">
        <f>+'Ark1'!S3110</f>
        <v>0</v>
      </c>
      <c r="I1298" s="222" t="str">
        <f>+IF(G1298=0,"",'Ark1'!AA3110)</f>
        <v/>
      </c>
      <c r="J1298" s="222" t="str">
        <f>+IF(G1298=0,"",'Ark1'!AB3110)</f>
        <v/>
      </c>
      <c r="K1298" s="114" t="str">
        <f>+IF(G1298=0,"",'Ark1'!U3110)</f>
        <v/>
      </c>
      <c r="L1298" s="222" t="str">
        <f>+IF(G1298=0,"",'Ark1'!W3110)</f>
        <v/>
      </c>
      <c r="M1298" s="222" t="str">
        <f>+IF(G1298=0,"",'Ark1'!X3110)</f>
        <v/>
      </c>
      <c r="N1298" s="114" t="str">
        <f>+IF(G1298=0,"",'Ark1'!Y3110)</f>
        <v/>
      </c>
      <c r="O1298" s="116" t="str">
        <f>+IF(G1298=0,"",'Ark1'!Z3110)</f>
        <v/>
      </c>
      <c r="P1298" s="116" t="str">
        <f t="shared" si="19"/>
        <v/>
      </c>
      <c r="Q1298" s="114" t="str">
        <f>+IF(G1298=0,"",'Ark1'!T3110)</f>
        <v/>
      </c>
      <c r="R1298" s="222" t="str">
        <f>+IF(G1298=0,"",'Ark1'!V3110)</f>
        <v/>
      </c>
      <c r="S1298" s="32"/>
      <c r="T1298" s="35"/>
      <c r="U1298" s="35"/>
      <c r="V1298" s="35"/>
      <c r="W1298" s="35"/>
      <c r="X1298" s="35"/>
    </row>
    <row r="1299" spans="1:24" x14ac:dyDescent="0.5">
      <c r="A1299" s="32"/>
      <c r="B1299" s="297" t="str">
        <f>+IF(E1299=2012,VLOOKUP(D1299,K_navn!$A$2:$C$359,2),"")</f>
        <v/>
      </c>
      <c r="C1299" s="297" t="str">
        <f>+IF(E1299=2012,VLOOKUP(D1299,K_navn!$A$2:$C$359,3),"")</f>
        <v/>
      </c>
      <c r="D1299" s="115">
        <f>+'Ark1'!P3111</f>
        <v>3820</v>
      </c>
      <c r="E1299" s="115">
        <f>+'Ark1'!C3111</f>
        <v>2018</v>
      </c>
      <c r="F1299" s="116">
        <f>+IF('Ark1'!Q3111=0,"",'Ark1'!Q3111)</f>
        <v>1</v>
      </c>
      <c r="G1299" s="116">
        <f>+'Ark1'!R3111</f>
        <v>5</v>
      </c>
      <c r="H1299" s="116">
        <f>+'Ark1'!S3111</f>
        <v>5</v>
      </c>
      <c r="I1299" s="222">
        <f>+IF(G1299=0,"",'Ark1'!AA3111)</f>
        <v>1.9970443743259979E-2</v>
      </c>
      <c r="J1299" s="222">
        <f>+IF(G1299=0,"",'Ark1'!AB3111)</f>
        <v>2.3514906133308078E-2</v>
      </c>
      <c r="K1299" s="114">
        <f>+IF(G1299=0,"",'Ark1'!U3111)</f>
        <v>60.2</v>
      </c>
      <c r="L1299" s="222">
        <f>+IF(G1299=0,"",'Ark1'!W3111)</f>
        <v>94.58</v>
      </c>
      <c r="M1299" s="222">
        <f>+IF(G1299=0,"",'Ark1'!X3111)</f>
        <v>13.260980355916404</v>
      </c>
      <c r="N1299" s="114">
        <f>+IF(G1299=0,"",'Ark1'!Y3111)</f>
        <v>2.856571371417115</v>
      </c>
      <c r="O1299" s="116">
        <f>+IF(G1299=0,"",'Ark1'!Z3111)</f>
        <v>-10.020871489715637</v>
      </c>
      <c r="P1299" s="116">
        <f t="shared" si="19"/>
        <v>5</v>
      </c>
      <c r="Q1299" s="114">
        <f>+IF(G1299=0,"",'Ark1'!T3111)</f>
        <v>16.399999999999999</v>
      </c>
      <c r="R1299" s="222">
        <f>+IF(G1299=0,"",'Ark1'!V3111)</f>
        <v>102.47020585048752</v>
      </c>
      <c r="S1299" s="32"/>
      <c r="T1299" s="35"/>
      <c r="U1299" s="35"/>
      <c r="V1299" s="35"/>
      <c r="W1299" s="35"/>
      <c r="X1299" s="35"/>
    </row>
    <row r="1300" spans="1:24" x14ac:dyDescent="0.5">
      <c r="A1300" s="32"/>
      <c r="B1300" s="297" t="str">
        <f>+IF(E1300=2012,VLOOKUP(D1300,K_navn!$A$2:$C$359,2),"")</f>
        <v/>
      </c>
      <c r="C1300" s="297" t="str">
        <f>+IF(E1300=2012,VLOOKUP(D1300,K_navn!$A$2:$C$359,3),"")</f>
        <v/>
      </c>
      <c r="D1300" s="115">
        <f>+'Ark1'!P3112</f>
        <v>3820</v>
      </c>
      <c r="E1300" s="115">
        <f>+'Ark1'!C3112</f>
        <v>2019</v>
      </c>
      <c r="F1300" s="116" t="str">
        <f>+IF('Ark1'!Q3112=0,"",'Ark1'!Q3112)</f>
        <v/>
      </c>
      <c r="G1300" s="116">
        <f>+'Ark1'!R3112</f>
        <v>0</v>
      </c>
      <c r="H1300" s="116">
        <f>+'Ark1'!S3112</f>
        <v>0</v>
      </c>
      <c r="I1300" s="222" t="str">
        <f>+IF(G1300=0,"",'Ark1'!AA3112)</f>
        <v/>
      </c>
      <c r="J1300" s="222" t="str">
        <f>+IF(G1300=0,"",'Ark1'!AB3112)</f>
        <v/>
      </c>
      <c r="K1300" s="114" t="str">
        <f>+IF(G1300=0,"",'Ark1'!U3112)</f>
        <v/>
      </c>
      <c r="L1300" s="222" t="str">
        <f>+IF(G1300=0,"",'Ark1'!W3112)</f>
        <v/>
      </c>
      <c r="M1300" s="222" t="str">
        <f>+IF(G1300=0,"",'Ark1'!X3112)</f>
        <v/>
      </c>
      <c r="N1300" s="114" t="str">
        <f>+IF(G1300=0,"",'Ark1'!Y3112)</f>
        <v/>
      </c>
      <c r="O1300" s="116" t="str">
        <f>+IF(G1300=0,"",'Ark1'!Z3112)</f>
        <v/>
      </c>
      <c r="P1300" s="116" t="str">
        <f t="shared" si="19"/>
        <v/>
      </c>
      <c r="Q1300" s="114" t="str">
        <f>+IF(G1300=0,"",'Ark1'!T3112)</f>
        <v/>
      </c>
      <c r="R1300" s="222" t="str">
        <f>+IF(G1300=0,"",'Ark1'!V3112)</f>
        <v/>
      </c>
      <c r="S1300" s="32"/>
      <c r="T1300" s="35"/>
      <c r="U1300" s="35"/>
      <c r="V1300" s="35"/>
      <c r="W1300" s="35"/>
      <c r="X1300" s="35"/>
    </row>
    <row r="1301" spans="1:24" x14ac:dyDescent="0.5">
      <c r="A1301" s="32"/>
      <c r="B1301" s="297" t="str">
        <f>+IF(E1301=2012,VLOOKUP(D1301,K_navn!$A$2:$C$359,2),"")</f>
        <v/>
      </c>
      <c r="C1301" s="297" t="str">
        <f>+IF(E1301=2012,VLOOKUP(D1301,K_navn!$A$2:$C$359,3),"")</f>
        <v/>
      </c>
      <c r="D1301" s="115">
        <f>+'Ark1'!P3113</f>
        <v>3820</v>
      </c>
      <c r="E1301" s="115">
        <f>+'Ark1'!C3113</f>
        <v>2020</v>
      </c>
      <c r="F1301" s="116">
        <f>+IF('Ark1'!Q3113=0,"",'Ark1'!Q3113)</f>
        <v>1</v>
      </c>
      <c r="G1301" s="116">
        <f>+'Ark1'!R3113</f>
        <v>5</v>
      </c>
      <c r="H1301" s="116">
        <f>+'Ark1'!S3113</f>
        <v>5</v>
      </c>
      <c r="I1301" s="222">
        <f>+IF(G1301=0,"",'Ark1'!AA3113)</f>
        <v>2.394865408564039E-2</v>
      </c>
      <c r="J1301" s="222">
        <f>+IF(G1301=0,"",'Ark1'!AB3113)</f>
        <v>1.3017072942630202E-2</v>
      </c>
      <c r="K1301" s="114">
        <f>+IF(G1301=0,"",'Ark1'!U3113)</f>
        <v>60.4</v>
      </c>
      <c r="L1301" s="222">
        <f>+IF(G1301=0,"",'Ark1'!W3113)</f>
        <v>44.902000000000001</v>
      </c>
      <c r="M1301" s="222">
        <f>+IF(G1301=0,"",'Ark1'!X3113)</f>
        <v>3.4176799147960311</v>
      </c>
      <c r="N1301" s="114">
        <f>+IF(G1301=0,"",'Ark1'!Y3113)</f>
        <v>6.3435006108614935</v>
      </c>
      <c r="O1301" s="116">
        <f>+IF(G1301=0,"",'Ark1'!Z3113)</f>
        <v>17.496265877642806</v>
      </c>
      <c r="P1301" s="116">
        <f t="shared" si="19"/>
        <v>5</v>
      </c>
      <c r="Q1301" s="114">
        <f>+IF(G1301=0,"",'Ark1'!T3113)</f>
        <v>15.2</v>
      </c>
      <c r="R1301" s="222">
        <f>+IF(G1301=0,"",'Ark1'!V3113)</f>
        <v>48.647887323943678</v>
      </c>
      <c r="S1301" s="32"/>
      <c r="T1301" s="35"/>
      <c r="U1301" s="35"/>
      <c r="V1301" s="35"/>
      <c r="W1301" s="35"/>
      <c r="X1301" s="35"/>
    </row>
    <row r="1302" spans="1:24" x14ac:dyDescent="0.5">
      <c r="A1302" s="32"/>
      <c r="B1302" s="297" t="str">
        <f>+IF(E1302=2012,VLOOKUP(D1302,K_navn!$A$2:$C$359,2),"")</f>
        <v/>
      </c>
      <c r="C1302" s="297" t="str">
        <f>+IF(E1302=2012,VLOOKUP(D1302,K_navn!$A$2:$C$359,3),"")</f>
        <v/>
      </c>
      <c r="D1302" s="115">
        <f>+'Ark1'!P3114</f>
        <v>3820</v>
      </c>
      <c r="E1302" s="115">
        <f>+'Ark1'!C3114</f>
        <v>2021</v>
      </c>
      <c r="F1302" s="116" t="str">
        <f>+IF('Ark1'!Q3114=0,"",'Ark1'!Q3114)</f>
        <v/>
      </c>
      <c r="G1302" s="116">
        <f>+'Ark1'!R3114</f>
        <v>0</v>
      </c>
      <c r="H1302" s="116">
        <f>+'Ark1'!S3114</f>
        <v>0</v>
      </c>
      <c r="I1302" s="222" t="str">
        <f>+IF(G1302=0,"",'Ark1'!AA3114)</f>
        <v/>
      </c>
      <c r="J1302" s="222" t="str">
        <f>+IF(G1302=0,"",'Ark1'!AB3114)</f>
        <v/>
      </c>
      <c r="K1302" s="114" t="str">
        <f>+IF(G1302=0,"",'Ark1'!U3114)</f>
        <v/>
      </c>
      <c r="L1302" s="222" t="str">
        <f>+IF(G1302=0,"",'Ark1'!W3114)</f>
        <v/>
      </c>
      <c r="M1302" s="222" t="str">
        <f>+IF(G1302=0,"",'Ark1'!X3114)</f>
        <v/>
      </c>
      <c r="N1302" s="114" t="str">
        <f>+IF(G1302=0,"",'Ark1'!Y3114)</f>
        <v/>
      </c>
      <c r="O1302" s="116" t="str">
        <f>+IF(G1302=0,"",'Ark1'!Z3114)</f>
        <v/>
      </c>
      <c r="P1302" s="116" t="str">
        <f t="shared" si="19"/>
        <v/>
      </c>
      <c r="Q1302" s="114" t="str">
        <f>+IF(G1302=0,"",'Ark1'!T3114)</f>
        <v/>
      </c>
      <c r="R1302" s="222" t="str">
        <f>+IF(G1302=0,"",'Ark1'!V3114)</f>
        <v/>
      </c>
      <c r="S1302" s="32"/>
      <c r="T1302" s="35"/>
      <c r="U1302" s="35"/>
      <c r="V1302" s="35"/>
      <c r="W1302" s="35"/>
      <c r="X1302" s="35"/>
    </row>
    <row r="1303" spans="1:24" x14ac:dyDescent="0.5">
      <c r="A1303" s="32"/>
      <c r="B1303" s="297" t="str">
        <f>+IF(E1303=2012,VLOOKUP(D1303,K_navn!$A$2:$C$359,2),"")</f>
        <v/>
      </c>
      <c r="C1303" s="297" t="str">
        <f>+IF(E1303=2012,VLOOKUP(D1303,K_navn!$A$2:$C$359,3),"")</f>
        <v/>
      </c>
      <c r="D1303" s="115">
        <f>+'Ark1'!P3115</f>
        <v>3820</v>
      </c>
      <c r="E1303" s="115">
        <f>+'Ark1'!C3115</f>
        <v>2022</v>
      </c>
      <c r="F1303" s="116" t="str">
        <f>+IF('Ark1'!Q3115=0,"",'Ark1'!Q3115)</f>
        <v/>
      </c>
      <c r="G1303" s="116">
        <f>+'Ark1'!R3115</f>
        <v>0</v>
      </c>
      <c r="H1303" s="116">
        <f>+'Ark1'!S3115</f>
        <v>0</v>
      </c>
      <c r="I1303" s="222" t="str">
        <f>+IF(G1303=0,"",'Ark1'!AA3115)</f>
        <v/>
      </c>
      <c r="J1303" s="222" t="str">
        <f>+IF(G1303=0,"",'Ark1'!AB3115)</f>
        <v/>
      </c>
      <c r="K1303" s="114" t="str">
        <f>+IF(G1303=0,"",'Ark1'!U3115)</f>
        <v/>
      </c>
      <c r="L1303" s="222" t="str">
        <f>+IF(G1303=0,"",'Ark1'!W3115)</f>
        <v/>
      </c>
      <c r="M1303" s="222" t="str">
        <f>+IF(G1303=0,"",'Ark1'!X3115)</f>
        <v/>
      </c>
      <c r="N1303" s="114" t="str">
        <f>+IF(G1303=0,"",'Ark1'!Y3115)</f>
        <v/>
      </c>
      <c r="O1303" s="116" t="str">
        <f>+IF(G1303=0,"",'Ark1'!Z3115)</f>
        <v/>
      </c>
      <c r="P1303" s="116" t="str">
        <f t="shared" si="19"/>
        <v/>
      </c>
      <c r="Q1303" s="114" t="str">
        <f>+IF(G1303=0,"",'Ark1'!T3115)</f>
        <v/>
      </c>
      <c r="R1303" s="222" t="str">
        <f>+IF(G1303=0,"",'Ark1'!V3115)</f>
        <v/>
      </c>
      <c r="S1303" s="32"/>
      <c r="T1303" s="35"/>
      <c r="U1303" s="35"/>
      <c r="V1303" s="35"/>
      <c r="W1303" s="35"/>
      <c r="X1303" s="35"/>
    </row>
    <row r="1304" spans="1:24" x14ac:dyDescent="0.5">
      <c r="A1304" s="32"/>
      <c r="B1304" s="297" t="str">
        <f>+IF(E1304=2012,VLOOKUP(D1304,K_navn!$A$2:$C$359,2),"")</f>
        <v>Kviteseid</v>
      </c>
      <c r="C1304" s="297" t="str">
        <f>+IF(E1304=2012,VLOOKUP(D1304,K_navn!$A$2:$C$359,3),"")</f>
        <v>Vestfold/ Telemark</v>
      </c>
      <c r="D1304" s="115">
        <f>+'Ark1'!P3116</f>
        <v>3821</v>
      </c>
      <c r="E1304" s="115">
        <f>+'Ark1'!C3116</f>
        <v>2012</v>
      </c>
      <c r="F1304" s="116" t="str">
        <f>+IF('Ark1'!Q3116=0,"",'Ark1'!Q3116)</f>
        <v/>
      </c>
      <c r="G1304" s="116">
        <f>+'Ark1'!R3116</f>
        <v>0</v>
      </c>
      <c r="H1304" s="116">
        <f>+'Ark1'!S3116</f>
        <v>0</v>
      </c>
      <c r="I1304" s="222" t="str">
        <f>+IF(G1304=0,"",'Ark1'!AA3116)</f>
        <v/>
      </c>
      <c r="J1304" s="222" t="str">
        <f>+IF(G1304=0,"",'Ark1'!AB3116)</f>
        <v/>
      </c>
      <c r="K1304" s="114" t="str">
        <f>+IF(G1304=0,"",'Ark1'!U3116)</f>
        <v/>
      </c>
      <c r="L1304" s="222" t="str">
        <f>+IF(G1304=0,"",'Ark1'!W3116)</f>
        <v/>
      </c>
      <c r="M1304" s="222" t="str">
        <f>+IF(G1304=0,"",'Ark1'!X3116)</f>
        <v/>
      </c>
      <c r="N1304" s="114" t="str">
        <f>+IF(G1304=0,"",'Ark1'!Y3116)</f>
        <v/>
      </c>
      <c r="O1304" s="116" t="str">
        <f>+IF(G1304=0,"",'Ark1'!Z3116)</f>
        <v/>
      </c>
      <c r="P1304" s="116" t="str">
        <f t="shared" si="19"/>
        <v/>
      </c>
      <c r="Q1304" s="114" t="str">
        <f>+IF(G1304=0,"",'Ark1'!T3116)</f>
        <v/>
      </c>
      <c r="R1304" s="222" t="str">
        <f>+IF(G1304=0,"",'Ark1'!V3116)</f>
        <v/>
      </c>
      <c r="S1304" s="32"/>
      <c r="T1304" s="35"/>
      <c r="U1304" s="35"/>
      <c r="V1304" s="35"/>
      <c r="W1304" s="35"/>
      <c r="X1304" s="35"/>
    </row>
    <row r="1305" spans="1:24" x14ac:dyDescent="0.5">
      <c r="A1305" s="32"/>
      <c r="B1305" s="297" t="str">
        <f>+IF(E1305=2012,VLOOKUP(D1305,K_navn!$A$2:$C$359,2),"")</f>
        <v/>
      </c>
      <c r="C1305" s="297" t="str">
        <f>+IF(E1305=2012,VLOOKUP(D1305,K_navn!$A$2:$C$359,3),"")</f>
        <v/>
      </c>
      <c r="D1305" s="115">
        <f>+'Ark1'!P3117</f>
        <v>3821</v>
      </c>
      <c r="E1305" s="115">
        <f>+'Ark1'!C3117</f>
        <v>2013</v>
      </c>
      <c r="F1305" s="116" t="str">
        <f>+IF('Ark1'!Q3117=0,"",'Ark1'!Q3117)</f>
        <v/>
      </c>
      <c r="G1305" s="116">
        <f>+'Ark1'!R3117</f>
        <v>0</v>
      </c>
      <c r="H1305" s="116">
        <f>+'Ark1'!S3117</f>
        <v>0</v>
      </c>
      <c r="I1305" s="222" t="str">
        <f>+IF(G1305=0,"",'Ark1'!AA3117)</f>
        <v/>
      </c>
      <c r="J1305" s="222" t="str">
        <f>+IF(G1305=0,"",'Ark1'!AB3117)</f>
        <v/>
      </c>
      <c r="K1305" s="114" t="str">
        <f>+IF(G1305=0,"",'Ark1'!U3117)</f>
        <v/>
      </c>
      <c r="L1305" s="222" t="str">
        <f>+IF(G1305=0,"",'Ark1'!W3117)</f>
        <v/>
      </c>
      <c r="M1305" s="222" t="str">
        <f>+IF(G1305=0,"",'Ark1'!X3117)</f>
        <v/>
      </c>
      <c r="N1305" s="114" t="str">
        <f>+IF(G1305=0,"",'Ark1'!Y3117)</f>
        <v/>
      </c>
      <c r="O1305" s="116" t="str">
        <f>+IF(G1305=0,"",'Ark1'!Z3117)</f>
        <v/>
      </c>
      <c r="P1305" s="116" t="str">
        <f t="shared" si="19"/>
        <v/>
      </c>
      <c r="Q1305" s="114" t="str">
        <f>+IF(G1305=0,"",'Ark1'!T3117)</f>
        <v/>
      </c>
      <c r="R1305" s="222" t="str">
        <f>+IF(G1305=0,"",'Ark1'!V3117)</f>
        <v/>
      </c>
      <c r="S1305" s="32"/>
      <c r="T1305" s="35"/>
      <c r="U1305" s="35"/>
      <c r="V1305" s="35"/>
      <c r="W1305" s="35"/>
      <c r="X1305" s="35"/>
    </row>
    <row r="1306" spans="1:24" x14ac:dyDescent="0.5">
      <c r="A1306" s="32"/>
      <c r="B1306" s="297" t="str">
        <f>+IF(E1306=2012,VLOOKUP(D1306,K_navn!$A$2:$C$359,2),"")</f>
        <v/>
      </c>
      <c r="C1306" s="297" t="str">
        <f>+IF(E1306=2012,VLOOKUP(D1306,K_navn!$A$2:$C$359,3),"")</f>
        <v/>
      </c>
      <c r="D1306" s="115">
        <f>+'Ark1'!P3118</f>
        <v>3821</v>
      </c>
      <c r="E1306" s="115">
        <f>+'Ark1'!C3118</f>
        <v>2014</v>
      </c>
      <c r="F1306" s="116" t="str">
        <f>+IF('Ark1'!Q3118=0,"",'Ark1'!Q3118)</f>
        <v/>
      </c>
      <c r="G1306" s="116">
        <f>+'Ark1'!R3118</f>
        <v>0</v>
      </c>
      <c r="H1306" s="116">
        <f>+'Ark1'!S3118</f>
        <v>0</v>
      </c>
      <c r="I1306" s="222" t="str">
        <f>+IF(G1306=0,"",'Ark1'!AA3118)</f>
        <v/>
      </c>
      <c r="J1306" s="222" t="str">
        <f>+IF(G1306=0,"",'Ark1'!AB3118)</f>
        <v/>
      </c>
      <c r="K1306" s="114" t="str">
        <f>+IF(G1306=0,"",'Ark1'!U3118)</f>
        <v/>
      </c>
      <c r="L1306" s="222" t="str">
        <f>+IF(G1306=0,"",'Ark1'!W3118)</f>
        <v/>
      </c>
      <c r="M1306" s="222" t="str">
        <f>+IF(G1306=0,"",'Ark1'!X3118)</f>
        <v/>
      </c>
      <c r="N1306" s="114" t="str">
        <f>+IF(G1306=0,"",'Ark1'!Y3118)</f>
        <v/>
      </c>
      <c r="O1306" s="116" t="str">
        <f>+IF(G1306=0,"",'Ark1'!Z3118)</f>
        <v/>
      </c>
      <c r="P1306" s="116" t="str">
        <f t="shared" si="19"/>
        <v/>
      </c>
      <c r="Q1306" s="114" t="str">
        <f>+IF(G1306=0,"",'Ark1'!T3118)</f>
        <v/>
      </c>
      <c r="R1306" s="222" t="str">
        <f>+IF(G1306=0,"",'Ark1'!V3118)</f>
        <v/>
      </c>
      <c r="S1306" s="32"/>
      <c r="T1306" s="35"/>
      <c r="U1306" s="35"/>
      <c r="V1306" s="35"/>
      <c r="W1306" s="35"/>
      <c r="X1306" s="35"/>
    </row>
    <row r="1307" spans="1:24" x14ac:dyDescent="0.5">
      <c r="A1307" s="32"/>
      <c r="B1307" s="297" t="str">
        <f>+IF(E1307=2012,VLOOKUP(D1307,K_navn!$A$2:$C$359,2),"")</f>
        <v/>
      </c>
      <c r="C1307" s="297" t="str">
        <f>+IF(E1307=2012,VLOOKUP(D1307,K_navn!$A$2:$C$359,3),"")</f>
        <v/>
      </c>
      <c r="D1307" s="115">
        <f>+'Ark1'!P3119</f>
        <v>3821</v>
      </c>
      <c r="E1307" s="115">
        <f>+'Ark1'!C3119</f>
        <v>2015</v>
      </c>
      <c r="F1307" s="116" t="str">
        <f>+IF('Ark1'!Q3119=0,"",'Ark1'!Q3119)</f>
        <v/>
      </c>
      <c r="G1307" s="116">
        <f>+'Ark1'!R3119</f>
        <v>0</v>
      </c>
      <c r="H1307" s="116">
        <f>+'Ark1'!S3119</f>
        <v>0</v>
      </c>
      <c r="I1307" s="222" t="str">
        <f>+IF(G1307=0,"",'Ark1'!AA3119)</f>
        <v/>
      </c>
      <c r="J1307" s="222" t="str">
        <f>+IF(G1307=0,"",'Ark1'!AB3119)</f>
        <v/>
      </c>
      <c r="K1307" s="114" t="str">
        <f>+IF(G1307=0,"",'Ark1'!U3119)</f>
        <v/>
      </c>
      <c r="L1307" s="222" t="str">
        <f>+IF(G1307=0,"",'Ark1'!W3119)</f>
        <v/>
      </c>
      <c r="M1307" s="222" t="str">
        <f>+IF(G1307=0,"",'Ark1'!X3119)</f>
        <v/>
      </c>
      <c r="N1307" s="114" t="str">
        <f>+IF(G1307=0,"",'Ark1'!Y3119)</f>
        <v/>
      </c>
      <c r="O1307" s="116" t="str">
        <f>+IF(G1307=0,"",'Ark1'!Z3119)</f>
        <v/>
      </c>
      <c r="P1307" s="116" t="str">
        <f t="shared" si="19"/>
        <v/>
      </c>
      <c r="Q1307" s="114" t="str">
        <f>+IF(G1307=0,"",'Ark1'!T3119)</f>
        <v/>
      </c>
      <c r="R1307" s="222" t="str">
        <f>+IF(G1307=0,"",'Ark1'!V3119)</f>
        <v/>
      </c>
      <c r="S1307" s="32"/>
      <c r="T1307" s="35"/>
      <c r="U1307" s="35"/>
      <c r="V1307" s="35"/>
      <c r="W1307" s="35"/>
      <c r="X1307" s="35"/>
    </row>
    <row r="1308" spans="1:24" x14ac:dyDescent="0.5">
      <c r="A1308" s="32"/>
      <c r="B1308" s="297" t="str">
        <f>+IF(E1308=2012,VLOOKUP(D1308,K_navn!$A$2:$C$359,2),"")</f>
        <v/>
      </c>
      <c r="C1308" s="297" t="str">
        <f>+IF(E1308=2012,VLOOKUP(D1308,K_navn!$A$2:$C$359,3),"")</f>
        <v/>
      </c>
      <c r="D1308" s="115">
        <f>+'Ark1'!P3120</f>
        <v>3821</v>
      </c>
      <c r="E1308" s="115">
        <f>+'Ark1'!C3120</f>
        <v>2016</v>
      </c>
      <c r="F1308" s="116" t="str">
        <f>+IF('Ark1'!Q3120=0,"",'Ark1'!Q3120)</f>
        <v/>
      </c>
      <c r="G1308" s="116">
        <f>+'Ark1'!R3120</f>
        <v>0</v>
      </c>
      <c r="H1308" s="116">
        <f>+'Ark1'!S3120</f>
        <v>0</v>
      </c>
      <c r="I1308" s="222" t="str">
        <f>+IF(G1308=0,"",'Ark1'!AA3120)</f>
        <v/>
      </c>
      <c r="J1308" s="222" t="str">
        <f>+IF(G1308=0,"",'Ark1'!AB3120)</f>
        <v/>
      </c>
      <c r="K1308" s="114" t="str">
        <f>+IF(G1308=0,"",'Ark1'!U3120)</f>
        <v/>
      </c>
      <c r="L1308" s="222" t="str">
        <f>+IF(G1308=0,"",'Ark1'!W3120)</f>
        <v/>
      </c>
      <c r="M1308" s="222" t="str">
        <f>+IF(G1308=0,"",'Ark1'!X3120)</f>
        <v/>
      </c>
      <c r="N1308" s="114" t="str">
        <f>+IF(G1308=0,"",'Ark1'!Y3120)</f>
        <v/>
      </c>
      <c r="O1308" s="116" t="str">
        <f>+IF(G1308=0,"",'Ark1'!Z3120)</f>
        <v/>
      </c>
      <c r="P1308" s="116" t="str">
        <f t="shared" si="19"/>
        <v/>
      </c>
      <c r="Q1308" s="114" t="str">
        <f>+IF(G1308=0,"",'Ark1'!T3120)</f>
        <v/>
      </c>
      <c r="R1308" s="222" t="str">
        <f>+IF(G1308=0,"",'Ark1'!V3120)</f>
        <v/>
      </c>
      <c r="S1308" s="32"/>
      <c r="T1308" s="35"/>
      <c r="U1308" s="35"/>
      <c r="V1308" s="35"/>
      <c r="W1308" s="35"/>
      <c r="X1308" s="35"/>
    </row>
    <row r="1309" spans="1:24" x14ac:dyDescent="0.5">
      <c r="A1309" s="32"/>
      <c r="B1309" s="297" t="str">
        <f>+IF(E1309=2012,VLOOKUP(D1309,K_navn!$A$2:$C$359,2),"")</f>
        <v/>
      </c>
      <c r="C1309" s="297" t="str">
        <f>+IF(E1309=2012,VLOOKUP(D1309,K_navn!$A$2:$C$359,3),"")</f>
        <v/>
      </c>
      <c r="D1309" s="115">
        <f>+'Ark1'!P3121</f>
        <v>3821</v>
      </c>
      <c r="E1309" s="115">
        <f>+'Ark1'!C3121</f>
        <v>2017</v>
      </c>
      <c r="F1309" s="116" t="str">
        <f>+IF('Ark1'!Q3121=0,"",'Ark1'!Q3121)</f>
        <v/>
      </c>
      <c r="G1309" s="116">
        <f>+'Ark1'!R3121</f>
        <v>0</v>
      </c>
      <c r="H1309" s="116">
        <f>+'Ark1'!S3121</f>
        <v>0</v>
      </c>
      <c r="I1309" s="222" t="str">
        <f>+IF(G1309=0,"",'Ark1'!AA3121)</f>
        <v/>
      </c>
      <c r="J1309" s="222" t="str">
        <f>+IF(G1309=0,"",'Ark1'!AB3121)</f>
        <v/>
      </c>
      <c r="K1309" s="114" t="str">
        <f>+IF(G1309=0,"",'Ark1'!U3121)</f>
        <v/>
      </c>
      <c r="L1309" s="222" t="str">
        <f>+IF(G1309=0,"",'Ark1'!W3121)</f>
        <v/>
      </c>
      <c r="M1309" s="222" t="str">
        <f>+IF(G1309=0,"",'Ark1'!X3121)</f>
        <v/>
      </c>
      <c r="N1309" s="114" t="str">
        <f>+IF(G1309=0,"",'Ark1'!Y3121)</f>
        <v/>
      </c>
      <c r="O1309" s="116" t="str">
        <f>+IF(G1309=0,"",'Ark1'!Z3121)</f>
        <v/>
      </c>
      <c r="P1309" s="116" t="str">
        <f t="shared" si="19"/>
        <v/>
      </c>
      <c r="Q1309" s="114" t="str">
        <f>+IF(G1309=0,"",'Ark1'!T3121)</f>
        <v/>
      </c>
      <c r="R1309" s="222" t="str">
        <f>+IF(G1309=0,"",'Ark1'!V3121)</f>
        <v/>
      </c>
      <c r="S1309" s="32"/>
      <c r="T1309" s="35"/>
      <c r="U1309" s="35"/>
      <c r="V1309" s="35"/>
      <c r="W1309" s="35"/>
      <c r="X1309" s="35"/>
    </row>
    <row r="1310" spans="1:24" x14ac:dyDescent="0.5">
      <c r="A1310" s="32"/>
      <c r="B1310" s="297" t="str">
        <f>+IF(E1310=2012,VLOOKUP(D1310,K_navn!$A$2:$C$359,2),"")</f>
        <v/>
      </c>
      <c r="C1310" s="297" t="str">
        <f>+IF(E1310=2012,VLOOKUP(D1310,K_navn!$A$2:$C$359,3),"")</f>
        <v/>
      </c>
      <c r="D1310" s="115">
        <f>+'Ark1'!P3122</f>
        <v>3821</v>
      </c>
      <c r="E1310" s="115">
        <f>+'Ark1'!C3122</f>
        <v>2018</v>
      </c>
      <c r="F1310" s="116" t="str">
        <f>+IF('Ark1'!Q3122=0,"",'Ark1'!Q3122)</f>
        <v/>
      </c>
      <c r="G1310" s="116">
        <f>+'Ark1'!R3122</f>
        <v>0</v>
      </c>
      <c r="H1310" s="116">
        <f>+'Ark1'!S3122</f>
        <v>0</v>
      </c>
      <c r="I1310" s="222" t="str">
        <f>+IF(G1310=0,"",'Ark1'!AA3122)</f>
        <v/>
      </c>
      <c r="J1310" s="222" t="str">
        <f>+IF(G1310=0,"",'Ark1'!AB3122)</f>
        <v/>
      </c>
      <c r="K1310" s="114" t="str">
        <f>+IF(G1310=0,"",'Ark1'!U3122)</f>
        <v/>
      </c>
      <c r="L1310" s="222" t="str">
        <f>+IF(G1310=0,"",'Ark1'!W3122)</f>
        <v/>
      </c>
      <c r="M1310" s="222" t="str">
        <f>+IF(G1310=0,"",'Ark1'!X3122)</f>
        <v/>
      </c>
      <c r="N1310" s="114" t="str">
        <f>+IF(G1310=0,"",'Ark1'!Y3122)</f>
        <v/>
      </c>
      <c r="O1310" s="116" t="str">
        <f>+IF(G1310=0,"",'Ark1'!Z3122)</f>
        <v/>
      </c>
      <c r="P1310" s="116" t="str">
        <f t="shared" si="19"/>
        <v/>
      </c>
      <c r="Q1310" s="114" t="str">
        <f>+IF(G1310=0,"",'Ark1'!T3122)</f>
        <v/>
      </c>
      <c r="R1310" s="222" t="str">
        <f>+IF(G1310=0,"",'Ark1'!V3122)</f>
        <v/>
      </c>
      <c r="S1310" s="32"/>
      <c r="T1310" s="35"/>
      <c r="U1310" s="35"/>
      <c r="V1310" s="35"/>
      <c r="W1310" s="35"/>
      <c r="X1310" s="35"/>
    </row>
    <row r="1311" spans="1:24" x14ac:dyDescent="0.5">
      <c r="A1311" s="32"/>
      <c r="B1311" s="297" t="str">
        <f>+IF(E1311=2012,VLOOKUP(D1311,K_navn!$A$2:$C$359,2),"")</f>
        <v/>
      </c>
      <c r="C1311" s="297" t="str">
        <f>+IF(E1311=2012,VLOOKUP(D1311,K_navn!$A$2:$C$359,3),"")</f>
        <v/>
      </c>
      <c r="D1311" s="115">
        <f>+'Ark1'!P3123</f>
        <v>3821</v>
      </c>
      <c r="E1311" s="115">
        <f>+'Ark1'!C3123</f>
        <v>2019</v>
      </c>
      <c r="F1311" s="116" t="str">
        <f>+IF('Ark1'!Q3123=0,"",'Ark1'!Q3123)</f>
        <v/>
      </c>
      <c r="G1311" s="116">
        <f>+'Ark1'!R3123</f>
        <v>0</v>
      </c>
      <c r="H1311" s="116">
        <f>+'Ark1'!S3123</f>
        <v>0</v>
      </c>
      <c r="I1311" s="222" t="str">
        <f>+IF(G1311=0,"",'Ark1'!AA3123)</f>
        <v/>
      </c>
      <c r="J1311" s="222" t="str">
        <f>+IF(G1311=0,"",'Ark1'!AB3123)</f>
        <v/>
      </c>
      <c r="K1311" s="114" t="str">
        <f>+IF(G1311=0,"",'Ark1'!U3123)</f>
        <v/>
      </c>
      <c r="L1311" s="222" t="str">
        <f>+IF(G1311=0,"",'Ark1'!W3123)</f>
        <v/>
      </c>
      <c r="M1311" s="222" t="str">
        <f>+IF(G1311=0,"",'Ark1'!X3123)</f>
        <v/>
      </c>
      <c r="N1311" s="114" t="str">
        <f>+IF(G1311=0,"",'Ark1'!Y3123)</f>
        <v/>
      </c>
      <c r="O1311" s="116" t="str">
        <f>+IF(G1311=0,"",'Ark1'!Z3123)</f>
        <v/>
      </c>
      <c r="P1311" s="116" t="str">
        <f t="shared" si="19"/>
        <v/>
      </c>
      <c r="Q1311" s="114" t="str">
        <f>+IF(G1311=0,"",'Ark1'!T3123)</f>
        <v/>
      </c>
      <c r="R1311" s="222" t="str">
        <f>+IF(G1311=0,"",'Ark1'!V3123)</f>
        <v/>
      </c>
      <c r="S1311" s="32"/>
      <c r="T1311" s="35"/>
      <c r="U1311" s="35"/>
      <c r="V1311" s="35"/>
      <c r="W1311" s="35"/>
      <c r="X1311" s="35"/>
    </row>
    <row r="1312" spans="1:24" x14ac:dyDescent="0.5">
      <c r="A1312" s="32"/>
      <c r="B1312" s="297" t="str">
        <f>+IF(E1312=2012,VLOOKUP(D1312,K_navn!$A$2:$C$359,2),"")</f>
        <v/>
      </c>
      <c r="C1312" s="297" t="str">
        <f>+IF(E1312=2012,VLOOKUP(D1312,K_navn!$A$2:$C$359,3),"")</f>
        <v/>
      </c>
      <c r="D1312" s="115">
        <f>+'Ark1'!P3124</f>
        <v>3821</v>
      </c>
      <c r="E1312" s="115">
        <f>+'Ark1'!C3124</f>
        <v>2020</v>
      </c>
      <c r="F1312" s="116" t="str">
        <f>+IF('Ark1'!Q3124=0,"",'Ark1'!Q3124)</f>
        <v/>
      </c>
      <c r="G1312" s="116">
        <f>+'Ark1'!R3124</f>
        <v>0</v>
      </c>
      <c r="H1312" s="116">
        <f>+'Ark1'!S3124</f>
        <v>0</v>
      </c>
      <c r="I1312" s="222" t="str">
        <f>+IF(G1312=0,"",'Ark1'!AA3124)</f>
        <v/>
      </c>
      <c r="J1312" s="222" t="str">
        <f>+IF(G1312=0,"",'Ark1'!AB3124)</f>
        <v/>
      </c>
      <c r="K1312" s="114" t="str">
        <f>+IF(G1312=0,"",'Ark1'!U3124)</f>
        <v/>
      </c>
      <c r="L1312" s="222" t="str">
        <f>+IF(G1312=0,"",'Ark1'!W3124)</f>
        <v/>
      </c>
      <c r="M1312" s="222" t="str">
        <f>+IF(G1312=0,"",'Ark1'!X3124)</f>
        <v/>
      </c>
      <c r="N1312" s="114" t="str">
        <f>+IF(G1312=0,"",'Ark1'!Y3124)</f>
        <v/>
      </c>
      <c r="O1312" s="116" t="str">
        <f>+IF(G1312=0,"",'Ark1'!Z3124)</f>
        <v/>
      </c>
      <c r="P1312" s="116" t="str">
        <f t="shared" si="19"/>
        <v/>
      </c>
      <c r="Q1312" s="114" t="str">
        <f>+IF(G1312=0,"",'Ark1'!T3124)</f>
        <v/>
      </c>
      <c r="R1312" s="222" t="str">
        <f>+IF(G1312=0,"",'Ark1'!V3124)</f>
        <v/>
      </c>
      <c r="S1312" s="32"/>
      <c r="T1312" s="35"/>
      <c r="U1312" s="35"/>
      <c r="V1312" s="35"/>
      <c r="W1312" s="35"/>
      <c r="X1312" s="35"/>
    </row>
    <row r="1313" spans="1:24" x14ac:dyDescent="0.5">
      <c r="A1313" s="32"/>
      <c r="B1313" s="297" t="str">
        <f>+IF(E1313=2012,VLOOKUP(D1313,K_navn!$A$2:$C$359,2),"")</f>
        <v/>
      </c>
      <c r="C1313" s="297" t="str">
        <f>+IF(E1313=2012,VLOOKUP(D1313,K_navn!$A$2:$C$359,3),"")</f>
        <v/>
      </c>
      <c r="D1313" s="115">
        <f>+'Ark1'!P3125</f>
        <v>3821</v>
      </c>
      <c r="E1313" s="115">
        <f>+'Ark1'!C3125</f>
        <v>2021</v>
      </c>
      <c r="F1313" s="116" t="str">
        <f>+IF('Ark1'!Q3125=0,"",'Ark1'!Q3125)</f>
        <v/>
      </c>
      <c r="G1313" s="116">
        <f>+'Ark1'!R3125</f>
        <v>0</v>
      </c>
      <c r="H1313" s="116">
        <f>+'Ark1'!S3125</f>
        <v>0</v>
      </c>
      <c r="I1313" s="222" t="str">
        <f>+IF(G1313=0,"",'Ark1'!AA3125)</f>
        <v/>
      </c>
      <c r="J1313" s="222" t="str">
        <f>+IF(G1313=0,"",'Ark1'!AB3125)</f>
        <v/>
      </c>
      <c r="K1313" s="114" t="str">
        <f>+IF(G1313=0,"",'Ark1'!U3125)</f>
        <v/>
      </c>
      <c r="L1313" s="222" t="str">
        <f>+IF(G1313=0,"",'Ark1'!W3125)</f>
        <v/>
      </c>
      <c r="M1313" s="222" t="str">
        <f>+IF(G1313=0,"",'Ark1'!X3125)</f>
        <v/>
      </c>
      <c r="N1313" s="114" t="str">
        <f>+IF(G1313=0,"",'Ark1'!Y3125)</f>
        <v/>
      </c>
      <c r="O1313" s="116" t="str">
        <f>+IF(G1313=0,"",'Ark1'!Z3125)</f>
        <v/>
      </c>
      <c r="P1313" s="116" t="str">
        <f t="shared" si="19"/>
        <v/>
      </c>
      <c r="Q1313" s="114" t="str">
        <f>+IF(G1313=0,"",'Ark1'!T3125)</f>
        <v/>
      </c>
      <c r="R1313" s="222" t="str">
        <f>+IF(G1313=0,"",'Ark1'!V3125)</f>
        <v/>
      </c>
      <c r="S1313" s="32"/>
      <c r="T1313" s="35"/>
      <c r="U1313" s="35"/>
      <c r="V1313" s="35"/>
      <c r="W1313" s="35"/>
      <c r="X1313" s="35"/>
    </row>
    <row r="1314" spans="1:24" x14ac:dyDescent="0.5">
      <c r="A1314" s="32"/>
      <c r="B1314" s="297" t="str">
        <f>+IF(E1314=2012,VLOOKUP(D1314,K_navn!$A$2:$C$359,2),"")</f>
        <v/>
      </c>
      <c r="C1314" s="297" t="str">
        <f>+IF(E1314=2012,VLOOKUP(D1314,K_navn!$A$2:$C$359,3),"")</f>
        <v/>
      </c>
      <c r="D1314" s="115">
        <f>+'Ark1'!P3126</f>
        <v>3821</v>
      </c>
      <c r="E1314" s="115">
        <f>+'Ark1'!C3126</f>
        <v>2022</v>
      </c>
      <c r="F1314" s="116" t="str">
        <f>+IF('Ark1'!Q3126=0,"",'Ark1'!Q3126)</f>
        <v/>
      </c>
      <c r="G1314" s="116">
        <f>+'Ark1'!R3126</f>
        <v>0</v>
      </c>
      <c r="H1314" s="116">
        <f>+'Ark1'!S3126</f>
        <v>0</v>
      </c>
      <c r="I1314" s="222" t="str">
        <f>+IF(G1314=0,"",'Ark1'!AA3126)</f>
        <v/>
      </c>
      <c r="J1314" s="222" t="str">
        <f>+IF(G1314=0,"",'Ark1'!AB3126)</f>
        <v/>
      </c>
      <c r="K1314" s="114" t="str">
        <f>+IF(G1314=0,"",'Ark1'!U3126)</f>
        <v/>
      </c>
      <c r="L1314" s="222" t="str">
        <f>+IF(G1314=0,"",'Ark1'!W3126)</f>
        <v/>
      </c>
      <c r="M1314" s="222" t="str">
        <f>+IF(G1314=0,"",'Ark1'!X3126)</f>
        <v/>
      </c>
      <c r="N1314" s="114" t="str">
        <f>+IF(G1314=0,"",'Ark1'!Y3126)</f>
        <v/>
      </c>
      <c r="O1314" s="116" t="str">
        <f>+IF(G1314=0,"",'Ark1'!Z3126)</f>
        <v/>
      </c>
      <c r="P1314" s="116" t="str">
        <f t="shared" si="19"/>
        <v/>
      </c>
      <c r="Q1314" s="114" t="str">
        <f>+IF(G1314=0,"",'Ark1'!T3126)</f>
        <v/>
      </c>
      <c r="R1314" s="222" t="str">
        <f>+IF(G1314=0,"",'Ark1'!V3126)</f>
        <v/>
      </c>
      <c r="S1314" s="32"/>
      <c r="T1314" s="35"/>
      <c r="U1314" s="35"/>
      <c r="V1314" s="35"/>
      <c r="W1314" s="35"/>
      <c r="X1314" s="35"/>
    </row>
    <row r="1315" spans="1:24" x14ac:dyDescent="0.5">
      <c r="A1315" s="32"/>
      <c r="B1315" s="297" t="str">
        <f>+IF(E1315=2012,VLOOKUP(D1315,K_navn!$A$2:$C$359,2),"")</f>
        <v>Nissedal</v>
      </c>
      <c r="C1315" s="297" t="str">
        <f>+IF(E1315=2012,VLOOKUP(D1315,K_navn!$A$2:$C$359,3),"")</f>
        <v>Vestfold/ Telemark</v>
      </c>
      <c r="D1315" s="115">
        <f>+'Ark1'!P3127</f>
        <v>3822</v>
      </c>
      <c r="E1315" s="115">
        <f>+'Ark1'!C3127</f>
        <v>2012</v>
      </c>
      <c r="F1315" s="116" t="str">
        <f>+IF('Ark1'!Q3127=0,"",'Ark1'!Q3127)</f>
        <v/>
      </c>
      <c r="G1315" s="116">
        <f>+'Ark1'!R3127</f>
        <v>0</v>
      </c>
      <c r="H1315" s="116">
        <f>+'Ark1'!S3127</f>
        <v>0</v>
      </c>
      <c r="I1315" s="222" t="str">
        <f>+IF(G1315=0,"",'Ark1'!AA3127)</f>
        <v/>
      </c>
      <c r="J1315" s="222" t="str">
        <f>+IF(G1315=0,"",'Ark1'!AB3127)</f>
        <v/>
      </c>
      <c r="K1315" s="114" t="str">
        <f>+IF(G1315=0,"",'Ark1'!U3127)</f>
        <v/>
      </c>
      <c r="L1315" s="222" t="str">
        <f>+IF(G1315=0,"",'Ark1'!W3127)</f>
        <v/>
      </c>
      <c r="M1315" s="222" t="str">
        <f>+IF(G1315=0,"",'Ark1'!X3127)</f>
        <v/>
      </c>
      <c r="N1315" s="114" t="str">
        <f>+IF(G1315=0,"",'Ark1'!Y3127)</f>
        <v/>
      </c>
      <c r="O1315" s="116" t="str">
        <f>+IF(G1315=0,"",'Ark1'!Z3127)</f>
        <v/>
      </c>
      <c r="P1315" s="116" t="str">
        <f t="shared" si="19"/>
        <v/>
      </c>
      <c r="Q1315" s="114" t="str">
        <f>+IF(G1315=0,"",'Ark1'!T3127)</f>
        <v/>
      </c>
      <c r="R1315" s="222" t="str">
        <f>+IF(G1315=0,"",'Ark1'!V3127)</f>
        <v/>
      </c>
      <c r="S1315" s="32"/>
      <c r="T1315" s="35"/>
      <c r="U1315" s="35"/>
      <c r="V1315" s="35"/>
      <c r="W1315" s="35"/>
      <c r="X1315" s="35"/>
    </row>
    <row r="1316" spans="1:24" x14ac:dyDescent="0.5">
      <c r="A1316" s="32"/>
      <c r="B1316" s="297" t="str">
        <f>+IF(E1316=2012,VLOOKUP(D1316,K_navn!$A$2:$C$359,2),"")</f>
        <v/>
      </c>
      <c r="C1316" s="297" t="str">
        <f>+IF(E1316=2012,VLOOKUP(D1316,K_navn!$A$2:$C$359,3),"")</f>
        <v/>
      </c>
      <c r="D1316" s="115">
        <f>+'Ark1'!P3128</f>
        <v>3822</v>
      </c>
      <c r="E1316" s="115">
        <f>+'Ark1'!C3128</f>
        <v>2013</v>
      </c>
      <c r="F1316" s="116" t="str">
        <f>+IF('Ark1'!Q3128=0,"",'Ark1'!Q3128)</f>
        <v/>
      </c>
      <c r="G1316" s="116">
        <f>+'Ark1'!R3128</f>
        <v>0</v>
      </c>
      <c r="H1316" s="116">
        <f>+'Ark1'!S3128</f>
        <v>0</v>
      </c>
      <c r="I1316" s="222" t="str">
        <f>+IF(G1316=0,"",'Ark1'!AA3128)</f>
        <v/>
      </c>
      <c r="J1316" s="222" t="str">
        <f>+IF(G1316=0,"",'Ark1'!AB3128)</f>
        <v/>
      </c>
      <c r="K1316" s="114" t="str">
        <f>+IF(G1316=0,"",'Ark1'!U3128)</f>
        <v/>
      </c>
      <c r="L1316" s="222" t="str">
        <f>+IF(G1316=0,"",'Ark1'!W3128)</f>
        <v/>
      </c>
      <c r="M1316" s="222" t="str">
        <f>+IF(G1316=0,"",'Ark1'!X3128)</f>
        <v/>
      </c>
      <c r="N1316" s="114" t="str">
        <f>+IF(G1316=0,"",'Ark1'!Y3128)</f>
        <v/>
      </c>
      <c r="O1316" s="116" t="str">
        <f>+IF(G1316=0,"",'Ark1'!Z3128)</f>
        <v/>
      </c>
      <c r="P1316" s="116" t="str">
        <f t="shared" si="19"/>
        <v/>
      </c>
      <c r="Q1316" s="114" t="str">
        <f>+IF(G1316=0,"",'Ark1'!T3128)</f>
        <v/>
      </c>
      <c r="R1316" s="222" t="str">
        <f>+IF(G1316=0,"",'Ark1'!V3128)</f>
        <v/>
      </c>
      <c r="S1316" s="32"/>
      <c r="T1316" s="35"/>
      <c r="U1316" s="35"/>
      <c r="V1316" s="35"/>
      <c r="W1316" s="35"/>
      <c r="X1316" s="35"/>
    </row>
    <row r="1317" spans="1:24" x14ac:dyDescent="0.5">
      <c r="A1317" s="32"/>
      <c r="B1317" s="297" t="str">
        <f>+IF(E1317=2012,VLOOKUP(D1317,K_navn!$A$2:$C$359,2),"")</f>
        <v/>
      </c>
      <c r="C1317" s="297" t="str">
        <f>+IF(E1317=2012,VLOOKUP(D1317,K_navn!$A$2:$C$359,3),"")</f>
        <v/>
      </c>
      <c r="D1317" s="115">
        <f>+'Ark1'!P3129</f>
        <v>3822</v>
      </c>
      <c r="E1317" s="115">
        <f>+'Ark1'!C3129</f>
        <v>2014</v>
      </c>
      <c r="F1317" s="116" t="str">
        <f>+IF('Ark1'!Q3129=0,"",'Ark1'!Q3129)</f>
        <v/>
      </c>
      <c r="G1317" s="116">
        <f>+'Ark1'!R3129</f>
        <v>0</v>
      </c>
      <c r="H1317" s="116">
        <f>+'Ark1'!S3129</f>
        <v>0</v>
      </c>
      <c r="I1317" s="222" t="str">
        <f>+IF(G1317=0,"",'Ark1'!AA3129)</f>
        <v/>
      </c>
      <c r="J1317" s="222" t="str">
        <f>+IF(G1317=0,"",'Ark1'!AB3129)</f>
        <v/>
      </c>
      <c r="K1317" s="114" t="str">
        <f>+IF(G1317=0,"",'Ark1'!U3129)</f>
        <v/>
      </c>
      <c r="L1317" s="222" t="str">
        <f>+IF(G1317=0,"",'Ark1'!W3129)</f>
        <v/>
      </c>
      <c r="M1317" s="222" t="str">
        <f>+IF(G1317=0,"",'Ark1'!X3129)</f>
        <v/>
      </c>
      <c r="N1317" s="114" t="str">
        <f>+IF(G1317=0,"",'Ark1'!Y3129)</f>
        <v/>
      </c>
      <c r="O1317" s="116" t="str">
        <f>+IF(G1317=0,"",'Ark1'!Z3129)</f>
        <v/>
      </c>
      <c r="P1317" s="116" t="str">
        <f t="shared" si="19"/>
        <v/>
      </c>
      <c r="Q1317" s="114" t="str">
        <f>+IF(G1317=0,"",'Ark1'!T3129)</f>
        <v/>
      </c>
      <c r="R1317" s="222" t="str">
        <f>+IF(G1317=0,"",'Ark1'!V3129)</f>
        <v/>
      </c>
      <c r="S1317" s="32"/>
      <c r="T1317" s="35"/>
      <c r="U1317" s="35"/>
      <c r="V1317" s="35"/>
      <c r="W1317" s="35"/>
      <c r="X1317" s="35"/>
    </row>
    <row r="1318" spans="1:24" x14ac:dyDescent="0.5">
      <c r="A1318" s="32"/>
      <c r="B1318" s="297" t="str">
        <f>+IF(E1318=2012,VLOOKUP(D1318,K_navn!$A$2:$C$359,2),"")</f>
        <v/>
      </c>
      <c r="C1318" s="297" t="str">
        <f>+IF(E1318=2012,VLOOKUP(D1318,K_navn!$A$2:$C$359,3),"")</f>
        <v/>
      </c>
      <c r="D1318" s="115">
        <f>+'Ark1'!P3130</f>
        <v>3822</v>
      </c>
      <c r="E1318" s="115">
        <f>+'Ark1'!C3130</f>
        <v>2015</v>
      </c>
      <c r="F1318" s="116" t="str">
        <f>+IF('Ark1'!Q3130=0,"",'Ark1'!Q3130)</f>
        <v/>
      </c>
      <c r="G1318" s="116">
        <f>+'Ark1'!R3130</f>
        <v>0</v>
      </c>
      <c r="H1318" s="116">
        <f>+'Ark1'!S3130</f>
        <v>0</v>
      </c>
      <c r="I1318" s="222" t="str">
        <f>+IF(G1318=0,"",'Ark1'!AA3130)</f>
        <v/>
      </c>
      <c r="J1318" s="222" t="str">
        <f>+IF(G1318=0,"",'Ark1'!AB3130)</f>
        <v/>
      </c>
      <c r="K1318" s="114" t="str">
        <f>+IF(G1318=0,"",'Ark1'!U3130)</f>
        <v/>
      </c>
      <c r="L1318" s="222" t="str">
        <f>+IF(G1318=0,"",'Ark1'!W3130)</f>
        <v/>
      </c>
      <c r="M1318" s="222" t="str">
        <f>+IF(G1318=0,"",'Ark1'!X3130)</f>
        <v/>
      </c>
      <c r="N1318" s="114" t="str">
        <f>+IF(G1318=0,"",'Ark1'!Y3130)</f>
        <v/>
      </c>
      <c r="O1318" s="116" t="str">
        <f>+IF(G1318=0,"",'Ark1'!Z3130)</f>
        <v/>
      </c>
      <c r="P1318" s="116" t="str">
        <f t="shared" si="19"/>
        <v/>
      </c>
      <c r="Q1318" s="114" t="str">
        <f>+IF(G1318=0,"",'Ark1'!T3130)</f>
        <v/>
      </c>
      <c r="R1318" s="222" t="str">
        <f>+IF(G1318=0,"",'Ark1'!V3130)</f>
        <v/>
      </c>
      <c r="S1318" s="32"/>
      <c r="T1318" s="35"/>
      <c r="U1318" s="35"/>
      <c r="V1318" s="35"/>
      <c r="W1318" s="35"/>
      <c r="X1318" s="35"/>
    </row>
    <row r="1319" spans="1:24" x14ac:dyDescent="0.5">
      <c r="A1319" s="32"/>
      <c r="B1319" s="297" t="str">
        <f>+IF(E1319=2012,VLOOKUP(D1319,K_navn!$A$2:$C$359,2),"")</f>
        <v/>
      </c>
      <c r="C1319" s="297" t="str">
        <f>+IF(E1319=2012,VLOOKUP(D1319,K_navn!$A$2:$C$359,3),"")</f>
        <v/>
      </c>
      <c r="D1319" s="115">
        <f>+'Ark1'!P3131</f>
        <v>3822</v>
      </c>
      <c r="E1319" s="115">
        <f>+'Ark1'!C3131</f>
        <v>2016</v>
      </c>
      <c r="F1319" s="116" t="str">
        <f>+IF('Ark1'!Q3131=0,"",'Ark1'!Q3131)</f>
        <v/>
      </c>
      <c r="G1319" s="116">
        <f>+'Ark1'!R3131</f>
        <v>0</v>
      </c>
      <c r="H1319" s="116">
        <f>+'Ark1'!S3131</f>
        <v>0</v>
      </c>
      <c r="I1319" s="222" t="str">
        <f>+IF(G1319=0,"",'Ark1'!AA3131)</f>
        <v/>
      </c>
      <c r="J1319" s="222" t="str">
        <f>+IF(G1319=0,"",'Ark1'!AB3131)</f>
        <v/>
      </c>
      <c r="K1319" s="114" t="str">
        <f>+IF(G1319=0,"",'Ark1'!U3131)</f>
        <v/>
      </c>
      <c r="L1319" s="222" t="str">
        <f>+IF(G1319=0,"",'Ark1'!W3131)</f>
        <v/>
      </c>
      <c r="M1319" s="222" t="str">
        <f>+IF(G1319=0,"",'Ark1'!X3131)</f>
        <v/>
      </c>
      <c r="N1319" s="114" t="str">
        <f>+IF(G1319=0,"",'Ark1'!Y3131)</f>
        <v/>
      </c>
      <c r="O1319" s="116" t="str">
        <f>+IF(G1319=0,"",'Ark1'!Z3131)</f>
        <v/>
      </c>
      <c r="P1319" s="116" t="str">
        <f t="shared" ref="P1319:P1382" si="21">+IF(G1319=0,"",H1319/F1319)</f>
        <v/>
      </c>
      <c r="Q1319" s="114" t="str">
        <f>+IF(G1319=0,"",'Ark1'!T3131)</f>
        <v/>
      </c>
      <c r="R1319" s="222" t="str">
        <f>+IF(G1319=0,"",'Ark1'!V3131)</f>
        <v/>
      </c>
      <c r="S1319" s="32"/>
      <c r="T1319" s="35"/>
      <c r="U1319" s="35"/>
      <c r="V1319" s="35"/>
      <c r="W1319" s="35"/>
      <c r="X1319" s="35"/>
    </row>
    <row r="1320" spans="1:24" x14ac:dyDescent="0.5">
      <c r="A1320" s="32"/>
      <c r="B1320" s="297" t="str">
        <f>+IF(E1320=2012,VLOOKUP(D1320,K_navn!$A$2:$C$359,2),"")</f>
        <v/>
      </c>
      <c r="C1320" s="297" t="str">
        <f>+IF(E1320=2012,VLOOKUP(D1320,K_navn!$A$2:$C$359,3),"")</f>
        <v/>
      </c>
      <c r="D1320" s="115">
        <f>+'Ark1'!P3132</f>
        <v>3822</v>
      </c>
      <c r="E1320" s="115">
        <f>+'Ark1'!C3132</f>
        <v>2017</v>
      </c>
      <c r="F1320" s="116" t="str">
        <f>+IF('Ark1'!Q3132=0,"",'Ark1'!Q3132)</f>
        <v/>
      </c>
      <c r="G1320" s="116">
        <f>+'Ark1'!R3132</f>
        <v>0</v>
      </c>
      <c r="H1320" s="116">
        <f>+'Ark1'!S3132</f>
        <v>0</v>
      </c>
      <c r="I1320" s="222" t="str">
        <f>+IF(G1320=0,"",'Ark1'!AA3132)</f>
        <v/>
      </c>
      <c r="J1320" s="222" t="str">
        <f>+IF(G1320=0,"",'Ark1'!AB3132)</f>
        <v/>
      </c>
      <c r="K1320" s="114" t="str">
        <f>+IF(G1320=0,"",'Ark1'!U3132)</f>
        <v/>
      </c>
      <c r="L1320" s="222" t="str">
        <f>+IF(G1320=0,"",'Ark1'!W3132)</f>
        <v/>
      </c>
      <c r="M1320" s="222" t="str">
        <f>+IF(G1320=0,"",'Ark1'!X3132)</f>
        <v/>
      </c>
      <c r="N1320" s="114" t="str">
        <f>+IF(G1320=0,"",'Ark1'!Y3132)</f>
        <v/>
      </c>
      <c r="O1320" s="116" t="str">
        <f>+IF(G1320=0,"",'Ark1'!Z3132)</f>
        <v/>
      </c>
      <c r="P1320" s="116" t="str">
        <f t="shared" si="21"/>
        <v/>
      </c>
      <c r="Q1320" s="114" t="str">
        <f>+IF(G1320=0,"",'Ark1'!T3132)</f>
        <v/>
      </c>
      <c r="R1320" s="222" t="str">
        <f>+IF(G1320=0,"",'Ark1'!V3132)</f>
        <v/>
      </c>
      <c r="S1320" s="32"/>
      <c r="T1320" s="35"/>
      <c r="U1320" s="35"/>
      <c r="V1320" s="35"/>
      <c r="W1320" s="35"/>
      <c r="X1320" s="35"/>
    </row>
    <row r="1321" spans="1:24" x14ac:dyDescent="0.5">
      <c r="A1321" s="32"/>
      <c r="B1321" s="297" t="str">
        <f>+IF(E1321=2012,VLOOKUP(D1321,K_navn!$A$2:$C$359,2),"")</f>
        <v/>
      </c>
      <c r="C1321" s="297" t="str">
        <f>+IF(E1321=2012,VLOOKUP(D1321,K_navn!$A$2:$C$359,3),"")</f>
        <v/>
      </c>
      <c r="D1321" s="115">
        <f>+'Ark1'!P3133</f>
        <v>3822</v>
      </c>
      <c r="E1321" s="115">
        <f>+'Ark1'!C3133</f>
        <v>2018</v>
      </c>
      <c r="F1321" s="116" t="str">
        <f>+IF('Ark1'!Q3133=0,"",'Ark1'!Q3133)</f>
        <v/>
      </c>
      <c r="G1321" s="116">
        <f>+'Ark1'!R3133</f>
        <v>0</v>
      </c>
      <c r="H1321" s="116">
        <f>+'Ark1'!S3133</f>
        <v>0</v>
      </c>
      <c r="I1321" s="222" t="str">
        <f>+IF(G1321=0,"",'Ark1'!AA3133)</f>
        <v/>
      </c>
      <c r="J1321" s="222" t="str">
        <f>+IF(G1321=0,"",'Ark1'!AB3133)</f>
        <v/>
      </c>
      <c r="K1321" s="114" t="str">
        <f>+IF(G1321=0,"",'Ark1'!U3133)</f>
        <v/>
      </c>
      <c r="L1321" s="222" t="str">
        <f>+IF(G1321=0,"",'Ark1'!W3133)</f>
        <v/>
      </c>
      <c r="M1321" s="222" t="str">
        <f>+IF(G1321=0,"",'Ark1'!X3133)</f>
        <v/>
      </c>
      <c r="N1321" s="114" t="str">
        <f>+IF(G1321=0,"",'Ark1'!Y3133)</f>
        <v/>
      </c>
      <c r="O1321" s="116" t="str">
        <f>+IF(G1321=0,"",'Ark1'!Z3133)</f>
        <v/>
      </c>
      <c r="P1321" s="116" t="str">
        <f t="shared" si="21"/>
        <v/>
      </c>
      <c r="Q1321" s="114" t="str">
        <f>+IF(G1321=0,"",'Ark1'!T3133)</f>
        <v/>
      </c>
      <c r="R1321" s="222" t="str">
        <f>+IF(G1321=0,"",'Ark1'!V3133)</f>
        <v/>
      </c>
      <c r="S1321" s="32"/>
      <c r="T1321" s="35"/>
      <c r="U1321" s="35"/>
      <c r="V1321" s="35"/>
      <c r="W1321" s="35"/>
      <c r="X1321" s="35"/>
    </row>
    <row r="1322" spans="1:24" x14ac:dyDescent="0.5">
      <c r="A1322" s="32"/>
      <c r="B1322" s="297" t="str">
        <f>+IF(E1322=2012,VLOOKUP(D1322,K_navn!$A$2:$C$359,2),"")</f>
        <v/>
      </c>
      <c r="C1322" s="297" t="str">
        <f>+IF(E1322=2012,VLOOKUP(D1322,K_navn!$A$2:$C$359,3),"")</f>
        <v/>
      </c>
      <c r="D1322" s="115">
        <f>+'Ark1'!P3134</f>
        <v>3822</v>
      </c>
      <c r="E1322" s="115">
        <f>+'Ark1'!C3134</f>
        <v>2019</v>
      </c>
      <c r="F1322" s="116" t="str">
        <f>+IF('Ark1'!Q3134=0,"",'Ark1'!Q3134)</f>
        <v/>
      </c>
      <c r="G1322" s="116">
        <f>+'Ark1'!R3134</f>
        <v>0</v>
      </c>
      <c r="H1322" s="116">
        <f>+'Ark1'!S3134</f>
        <v>0</v>
      </c>
      <c r="I1322" s="222" t="str">
        <f>+IF(G1322=0,"",'Ark1'!AA3134)</f>
        <v/>
      </c>
      <c r="J1322" s="222" t="str">
        <f>+IF(G1322=0,"",'Ark1'!AB3134)</f>
        <v/>
      </c>
      <c r="K1322" s="114" t="str">
        <f>+IF(G1322=0,"",'Ark1'!U3134)</f>
        <v/>
      </c>
      <c r="L1322" s="222" t="str">
        <f>+IF(G1322=0,"",'Ark1'!W3134)</f>
        <v/>
      </c>
      <c r="M1322" s="222" t="str">
        <f>+IF(G1322=0,"",'Ark1'!X3134)</f>
        <v/>
      </c>
      <c r="N1322" s="114" t="str">
        <f>+IF(G1322=0,"",'Ark1'!Y3134)</f>
        <v/>
      </c>
      <c r="O1322" s="116" t="str">
        <f>+IF(G1322=0,"",'Ark1'!Z3134)</f>
        <v/>
      </c>
      <c r="P1322" s="116" t="str">
        <f t="shared" si="21"/>
        <v/>
      </c>
      <c r="Q1322" s="114" t="str">
        <f>+IF(G1322=0,"",'Ark1'!T3134)</f>
        <v/>
      </c>
      <c r="R1322" s="222" t="str">
        <f>+IF(G1322=0,"",'Ark1'!V3134)</f>
        <v/>
      </c>
      <c r="S1322" s="32"/>
      <c r="T1322" s="35"/>
      <c r="U1322" s="35"/>
      <c r="V1322" s="35"/>
      <c r="W1322" s="35"/>
      <c r="X1322" s="35"/>
    </row>
    <row r="1323" spans="1:24" x14ac:dyDescent="0.5">
      <c r="A1323" s="32"/>
      <c r="B1323" s="297" t="str">
        <f>+IF(E1323=2012,VLOOKUP(D1323,K_navn!$A$2:$C$359,2),"")</f>
        <v/>
      </c>
      <c r="C1323" s="297" t="str">
        <f>+IF(E1323=2012,VLOOKUP(D1323,K_navn!$A$2:$C$359,3),"")</f>
        <v/>
      </c>
      <c r="D1323" s="115">
        <f>+'Ark1'!P3135</f>
        <v>3822</v>
      </c>
      <c r="E1323" s="115">
        <f>+'Ark1'!C3135</f>
        <v>2020</v>
      </c>
      <c r="F1323" s="116" t="str">
        <f>+IF('Ark1'!Q3135=0,"",'Ark1'!Q3135)</f>
        <v/>
      </c>
      <c r="G1323" s="116">
        <f>+'Ark1'!R3135</f>
        <v>0</v>
      </c>
      <c r="H1323" s="116">
        <f>+'Ark1'!S3135</f>
        <v>0</v>
      </c>
      <c r="I1323" s="222" t="str">
        <f>+IF(G1323=0,"",'Ark1'!AA3135)</f>
        <v/>
      </c>
      <c r="J1323" s="222" t="str">
        <f>+IF(G1323=0,"",'Ark1'!AB3135)</f>
        <v/>
      </c>
      <c r="K1323" s="114" t="str">
        <f>+IF(G1323=0,"",'Ark1'!U3135)</f>
        <v/>
      </c>
      <c r="L1323" s="222" t="str">
        <f>+IF(G1323=0,"",'Ark1'!W3135)</f>
        <v/>
      </c>
      <c r="M1323" s="222" t="str">
        <f>+IF(G1323=0,"",'Ark1'!X3135)</f>
        <v/>
      </c>
      <c r="N1323" s="114" t="str">
        <f>+IF(G1323=0,"",'Ark1'!Y3135)</f>
        <v/>
      </c>
      <c r="O1323" s="116" t="str">
        <f>+IF(G1323=0,"",'Ark1'!Z3135)</f>
        <v/>
      </c>
      <c r="P1323" s="116" t="str">
        <f t="shared" si="21"/>
        <v/>
      </c>
      <c r="Q1323" s="114" t="str">
        <f>+IF(G1323=0,"",'Ark1'!T3135)</f>
        <v/>
      </c>
      <c r="R1323" s="222" t="str">
        <f>+IF(G1323=0,"",'Ark1'!V3135)</f>
        <v/>
      </c>
      <c r="S1323" s="32"/>
      <c r="T1323" s="35"/>
      <c r="U1323" s="35"/>
      <c r="V1323" s="35"/>
      <c r="W1323" s="35"/>
      <c r="X1323" s="35"/>
    </row>
    <row r="1324" spans="1:24" x14ac:dyDescent="0.5">
      <c r="A1324" s="32"/>
      <c r="B1324" s="297" t="str">
        <f>+IF(E1324=2012,VLOOKUP(D1324,K_navn!$A$2:$C$359,2),"")</f>
        <v/>
      </c>
      <c r="C1324" s="297" t="str">
        <f>+IF(E1324=2012,VLOOKUP(D1324,K_navn!$A$2:$C$359,3),"")</f>
        <v/>
      </c>
      <c r="D1324" s="115">
        <f>+'Ark1'!P3136</f>
        <v>3822</v>
      </c>
      <c r="E1324" s="115">
        <f>+'Ark1'!C3136</f>
        <v>2021</v>
      </c>
      <c r="F1324" s="116" t="str">
        <f>+IF('Ark1'!Q3136=0,"",'Ark1'!Q3136)</f>
        <v/>
      </c>
      <c r="G1324" s="116">
        <f>+'Ark1'!R3136</f>
        <v>0</v>
      </c>
      <c r="H1324" s="116">
        <f>+'Ark1'!S3136</f>
        <v>0</v>
      </c>
      <c r="I1324" s="222" t="str">
        <f>+IF(G1324=0,"",'Ark1'!AA3136)</f>
        <v/>
      </c>
      <c r="J1324" s="222" t="str">
        <f>+IF(G1324=0,"",'Ark1'!AB3136)</f>
        <v/>
      </c>
      <c r="K1324" s="114" t="str">
        <f>+IF(G1324=0,"",'Ark1'!U3136)</f>
        <v/>
      </c>
      <c r="L1324" s="222" t="str">
        <f>+IF(G1324=0,"",'Ark1'!W3136)</f>
        <v/>
      </c>
      <c r="M1324" s="222" t="str">
        <f>+IF(G1324=0,"",'Ark1'!X3136)</f>
        <v/>
      </c>
      <c r="N1324" s="114" t="str">
        <f>+IF(G1324=0,"",'Ark1'!Y3136)</f>
        <v/>
      </c>
      <c r="O1324" s="116" t="str">
        <f>+IF(G1324=0,"",'Ark1'!Z3136)</f>
        <v/>
      </c>
      <c r="P1324" s="116" t="str">
        <f t="shared" si="21"/>
        <v/>
      </c>
      <c r="Q1324" s="114" t="str">
        <f>+IF(G1324=0,"",'Ark1'!T3136)</f>
        <v/>
      </c>
      <c r="R1324" s="222" t="str">
        <f>+IF(G1324=0,"",'Ark1'!V3136)</f>
        <v/>
      </c>
      <c r="S1324" s="32"/>
      <c r="T1324" s="35"/>
      <c r="U1324" s="35"/>
      <c r="V1324" s="35"/>
      <c r="W1324" s="35"/>
      <c r="X1324" s="35"/>
    </row>
    <row r="1325" spans="1:24" x14ac:dyDescent="0.5">
      <c r="A1325" s="32"/>
      <c r="B1325" s="297" t="str">
        <f>+IF(E1325=2012,VLOOKUP(D1325,K_navn!$A$2:$C$359,2),"")</f>
        <v/>
      </c>
      <c r="C1325" s="297" t="str">
        <f>+IF(E1325=2012,VLOOKUP(D1325,K_navn!$A$2:$C$359,3),"")</f>
        <v/>
      </c>
      <c r="D1325" s="115">
        <f>+'Ark1'!P3137</f>
        <v>3822</v>
      </c>
      <c r="E1325" s="115">
        <f>+'Ark1'!C3137</f>
        <v>2022</v>
      </c>
      <c r="F1325" s="116" t="str">
        <f>+IF('Ark1'!Q3137=0,"",'Ark1'!Q3137)</f>
        <v/>
      </c>
      <c r="G1325" s="116">
        <f>+'Ark1'!R3137</f>
        <v>0</v>
      </c>
      <c r="H1325" s="116">
        <f>+'Ark1'!S3137</f>
        <v>0</v>
      </c>
      <c r="I1325" s="222" t="str">
        <f>+IF(G1325=0,"",'Ark1'!AA3137)</f>
        <v/>
      </c>
      <c r="J1325" s="222" t="str">
        <f>+IF(G1325=0,"",'Ark1'!AB3137)</f>
        <v/>
      </c>
      <c r="K1325" s="114" t="str">
        <f>+IF(G1325=0,"",'Ark1'!U3137)</f>
        <v/>
      </c>
      <c r="L1325" s="222" t="str">
        <f>+IF(G1325=0,"",'Ark1'!W3137)</f>
        <v/>
      </c>
      <c r="M1325" s="222" t="str">
        <f>+IF(G1325=0,"",'Ark1'!X3137)</f>
        <v/>
      </c>
      <c r="N1325" s="114" t="str">
        <f>+IF(G1325=0,"",'Ark1'!Y3137)</f>
        <v/>
      </c>
      <c r="O1325" s="116" t="str">
        <f>+IF(G1325=0,"",'Ark1'!Z3137)</f>
        <v/>
      </c>
      <c r="P1325" s="116" t="str">
        <f t="shared" si="21"/>
        <v/>
      </c>
      <c r="Q1325" s="114" t="str">
        <f>+IF(G1325=0,"",'Ark1'!T3137)</f>
        <v/>
      </c>
      <c r="R1325" s="222" t="str">
        <f>+IF(G1325=0,"",'Ark1'!V3137)</f>
        <v/>
      </c>
      <c r="S1325" s="32"/>
      <c r="T1325" s="35"/>
      <c r="U1325" s="35"/>
      <c r="V1325" s="35"/>
      <c r="W1325" s="35"/>
      <c r="X1325" s="35"/>
    </row>
    <row r="1326" spans="1:24" x14ac:dyDescent="0.5">
      <c r="A1326" s="32"/>
      <c r="B1326" s="297" t="str">
        <f>+IF(E1326=2012,VLOOKUP(D1326,K_navn!$A$2:$C$359,2),"")</f>
        <v>Fyresdal</v>
      </c>
      <c r="C1326" s="297" t="str">
        <f>+IF(E1326=2012,VLOOKUP(D1326,K_navn!$A$2:$C$359,3),"")</f>
        <v>Vestfold/ Telemark</v>
      </c>
      <c r="D1326" s="115">
        <f>+'Ark1'!P3138</f>
        <v>3823</v>
      </c>
      <c r="E1326" s="115">
        <f>+'Ark1'!C3138</f>
        <v>2012</v>
      </c>
      <c r="F1326" s="116" t="str">
        <f>+IF('Ark1'!Q3138=0,"",'Ark1'!Q3138)</f>
        <v/>
      </c>
      <c r="G1326" s="116">
        <f>+'Ark1'!R3138</f>
        <v>0</v>
      </c>
      <c r="H1326" s="116">
        <f>+'Ark1'!S3138</f>
        <v>0</v>
      </c>
      <c r="I1326" s="222" t="str">
        <f>+IF(G1326=0,"",'Ark1'!AA3138)</f>
        <v/>
      </c>
      <c r="J1326" s="222" t="str">
        <f>+IF(G1326=0,"",'Ark1'!AB3138)</f>
        <v/>
      </c>
      <c r="K1326" s="114" t="str">
        <f>+IF(G1326=0,"",'Ark1'!U3138)</f>
        <v/>
      </c>
      <c r="L1326" s="222" t="str">
        <f>+IF(G1326=0,"",'Ark1'!W3138)</f>
        <v/>
      </c>
      <c r="M1326" s="222" t="str">
        <f>+IF(G1326=0,"",'Ark1'!X3138)</f>
        <v/>
      </c>
      <c r="N1326" s="114" t="str">
        <f>+IF(G1326=0,"",'Ark1'!Y3138)</f>
        <v/>
      </c>
      <c r="O1326" s="116" t="str">
        <f>+IF(G1326=0,"",'Ark1'!Z3138)</f>
        <v/>
      </c>
      <c r="P1326" s="116" t="str">
        <f t="shared" si="21"/>
        <v/>
      </c>
      <c r="Q1326" s="114" t="str">
        <f>+IF(G1326=0,"",'Ark1'!T3138)</f>
        <v/>
      </c>
      <c r="R1326" s="222" t="str">
        <f>+IF(G1326=0,"",'Ark1'!V3138)</f>
        <v/>
      </c>
      <c r="S1326" s="32"/>
      <c r="T1326" s="35"/>
      <c r="U1326" s="35"/>
      <c r="V1326" s="35"/>
      <c r="W1326" s="35"/>
      <c r="X1326" s="35"/>
    </row>
    <row r="1327" spans="1:24" x14ac:dyDescent="0.5">
      <c r="A1327" s="32"/>
      <c r="B1327" s="297" t="str">
        <f>+IF(E1327=2012,VLOOKUP(D1327,K_navn!$A$2:$C$359,2),"")</f>
        <v/>
      </c>
      <c r="C1327" s="297" t="str">
        <f>+IF(E1327=2012,VLOOKUP(D1327,K_navn!$A$2:$C$359,3),"")</f>
        <v/>
      </c>
      <c r="D1327" s="115">
        <f>+'Ark1'!P3139</f>
        <v>3823</v>
      </c>
      <c r="E1327" s="115">
        <f>+'Ark1'!C3139</f>
        <v>2013</v>
      </c>
      <c r="F1327" s="116" t="str">
        <f>+IF('Ark1'!Q3139=0,"",'Ark1'!Q3139)</f>
        <v/>
      </c>
      <c r="G1327" s="116">
        <f>+'Ark1'!R3139</f>
        <v>0</v>
      </c>
      <c r="H1327" s="116">
        <f>+'Ark1'!S3139</f>
        <v>0</v>
      </c>
      <c r="I1327" s="222" t="str">
        <f>+IF(G1327=0,"",'Ark1'!AA3139)</f>
        <v/>
      </c>
      <c r="J1327" s="222" t="str">
        <f>+IF(G1327=0,"",'Ark1'!AB3139)</f>
        <v/>
      </c>
      <c r="K1327" s="114" t="str">
        <f>+IF(G1327=0,"",'Ark1'!U3139)</f>
        <v/>
      </c>
      <c r="L1327" s="222" t="str">
        <f>+IF(G1327=0,"",'Ark1'!W3139)</f>
        <v/>
      </c>
      <c r="M1327" s="222" t="str">
        <f>+IF(G1327=0,"",'Ark1'!X3139)</f>
        <v/>
      </c>
      <c r="N1327" s="114" t="str">
        <f>+IF(G1327=0,"",'Ark1'!Y3139)</f>
        <v/>
      </c>
      <c r="O1327" s="116" t="str">
        <f>+IF(G1327=0,"",'Ark1'!Z3139)</f>
        <v/>
      </c>
      <c r="P1327" s="116" t="str">
        <f t="shared" si="21"/>
        <v/>
      </c>
      <c r="Q1327" s="114" t="str">
        <f>+IF(G1327=0,"",'Ark1'!T3139)</f>
        <v/>
      </c>
      <c r="R1327" s="222" t="str">
        <f>+IF(G1327=0,"",'Ark1'!V3139)</f>
        <v/>
      </c>
      <c r="S1327" s="32"/>
      <c r="T1327" s="35"/>
      <c r="U1327" s="35"/>
      <c r="V1327" s="35"/>
      <c r="W1327" s="35"/>
      <c r="X1327" s="35"/>
    </row>
    <row r="1328" spans="1:24" x14ac:dyDescent="0.5">
      <c r="A1328" s="32"/>
      <c r="B1328" s="297" t="str">
        <f>+IF(E1328=2012,VLOOKUP(D1328,K_navn!$A$2:$C$359,2),"")</f>
        <v/>
      </c>
      <c r="C1328" s="297" t="str">
        <f>+IF(E1328=2012,VLOOKUP(D1328,K_navn!$A$2:$C$359,3),"")</f>
        <v/>
      </c>
      <c r="D1328" s="115">
        <f>+'Ark1'!P3140</f>
        <v>3823</v>
      </c>
      <c r="E1328" s="115">
        <f>+'Ark1'!C3140</f>
        <v>2014</v>
      </c>
      <c r="F1328" s="116" t="str">
        <f>+IF('Ark1'!Q3140=0,"",'Ark1'!Q3140)</f>
        <v/>
      </c>
      <c r="G1328" s="116">
        <f>+'Ark1'!R3140</f>
        <v>0</v>
      </c>
      <c r="H1328" s="116">
        <f>+'Ark1'!S3140</f>
        <v>0</v>
      </c>
      <c r="I1328" s="222" t="str">
        <f>+IF(G1328=0,"",'Ark1'!AA3140)</f>
        <v/>
      </c>
      <c r="J1328" s="222" t="str">
        <f>+IF(G1328=0,"",'Ark1'!AB3140)</f>
        <v/>
      </c>
      <c r="K1328" s="114" t="str">
        <f>+IF(G1328=0,"",'Ark1'!U3140)</f>
        <v/>
      </c>
      <c r="L1328" s="222" t="str">
        <f>+IF(G1328=0,"",'Ark1'!W3140)</f>
        <v/>
      </c>
      <c r="M1328" s="222" t="str">
        <f>+IF(G1328=0,"",'Ark1'!X3140)</f>
        <v/>
      </c>
      <c r="N1328" s="114" t="str">
        <f>+IF(G1328=0,"",'Ark1'!Y3140)</f>
        <v/>
      </c>
      <c r="O1328" s="116" t="str">
        <f>+IF(G1328=0,"",'Ark1'!Z3140)</f>
        <v/>
      </c>
      <c r="P1328" s="116" t="str">
        <f t="shared" si="21"/>
        <v/>
      </c>
      <c r="Q1328" s="114" t="str">
        <f>+IF(G1328=0,"",'Ark1'!T3140)</f>
        <v/>
      </c>
      <c r="R1328" s="222" t="str">
        <f>+IF(G1328=0,"",'Ark1'!V3140)</f>
        <v/>
      </c>
      <c r="S1328" s="32"/>
      <c r="T1328" s="35"/>
      <c r="U1328" s="35"/>
      <c r="V1328" s="35"/>
      <c r="W1328" s="35"/>
      <c r="X1328" s="35"/>
    </row>
    <row r="1329" spans="1:24" x14ac:dyDescent="0.5">
      <c r="A1329" s="32"/>
      <c r="B1329" s="297" t="str">
        <f>+IF(E1329=2012,VLOOKUP(D1329,K_navn!$A$2:$C$359,2),"")</f>
        <v/>
      </c>
      <c r="C1329" s="297" t="str">
        <f>+IF(E1329=2012,VLOOKUP(D1329,K_navn!$A$2:$C$359,3),"")</f>
        <v/>
      </c>
      <c r="D1329" s="115">
        <f>+'Ark1'!P3141</f>
        <v>3823</v>
      </c>
      <c r="E1329" s="115">
        <f>+'Ark1'!C3141</f>
        <v>2015</v>
      </c>
      <c r="F1329" s="116" t="str">
        <f>+IF('Ark1'!Q3141=0,"",'Ark1'!Q3141)</f>
        <v/>
      </c>
      <c r="G1329" s="116">
        <f>+'Ark1'!R3141</f>
        <v>0</v>
      </c>
      <c r="H1329" s="116">
        <f>+'Ark1'!S3141</f>
        <v>0</v>
      </c>
      <c r="I1329" s="222" t="str">
        <f>+IF(G1329=0,"",'Ark1'!AA3141)</f>
        <v/>
      </c>
      <c r="J1329" s="222" t="str">
        <f>+IF(G1329=0,"",'Ark1'!AB3141)</f>
        <v/>
      </c>
      <c r="K1329" s="114" t="str">
        <f>+IF(G1329=0,"",'Ark1'!U3141)</f>
        <v/>
      </c>
      <c r="L1329" s="222" t="str">
        <f>+IF(G1329=0,"",'Ark1'!W3141)</f>
        <v/>
      </c>
      <c r="M1329" s="222" t="str">
        <f>+IF(G1329=0,"",'Ark1'!X3141)</f>
        <v/>
      </c>
      <c r="N1329" s="114" t="str">
        <f>+IF(G1329=0,"",'Ark1'!Y3141)</f>
        <v/>
      </c>
      <c r="O1329" s="116" t="str">
        <f>+IF(G1329=0,"",'Ark1'!Z3141)</f>
        <v/>
      </c>
      <c r="P1329" s="116" t="str">
        <f t="shared" si="21"/>
        <v/>
      </c>
      <c r="Q1329" s="114" t="str">
        <f>+IF(G1329=0,"",'Ark1'!T3141)</f>
        <v/>
      </c>
      <c r="R1329" s="222" t="str">
        <f>+IF(G1329=0,"",'Ark1'!V3141)</f>
        <v/>
      </c>
      <c r="S1329" s="32"/>
      <c r="T1329" s="35"/>
      <c r="U1329" s="35"/>
      <c r="V1329" s="35"/>
      <c r="W1329" s="35"/>
      <c r="X1329" s="35"/>
    </row>
    <row r="1330" spans="1:24" x14ac:dyDescent="0.5">
      <c r="A1330" s="32"/>
      <c r="B1330" s="297" t="str">
        <f>+IF(E1330=2012,VLOOKUP(D1330,K_navn!$A$2:$C$359,2),"")</f>
        <v/>
      </c>
      <c r="C1330" s="297" t="str">
        <f>+IF(E1330=2012,VLOOKUP(D1330,K_navn!$A$2:$C$359,3),"")</f>
        <v/>
      </c>
      <c r="D1330" s="115">
        <f>+'Ark1'!P3142</f>
        <v>3823</v>
      </c>
      <c r="E1330" s="115">
        <f>+'Ark1'!C3142</f>
        <v>2016</v>
      </c>
      <c r="F1330" s="116" t="str">
        <f>+IF('Ark1'!Q3142=0,"",'Ark1'!Q3142)</f>
        <v/>
      </c>
      <c r="G1330" s="116">
        <f>+'Ark1'!R3142</f>
        <v>0</v>
      </c>
      <c r="H1330" s="116">
        <f>+'Ark1'!S3142</f>
        <v>0</v>
      </c>
      <c r="I1330" s="222" t="str">
        <f>+IF(G1330=0,"",'Ark1'!AA3142)</f>
        <v/>
      </c>
      <c r="J1330" s="222" t="str">
        <f>+IF(G1330=0,"",'Ark1'!AB3142)</f>
        <v/>
      </c>
      <c r="K1330" s="114" t="str">
        <f>+IF(G1330=0,"",'Ark1'!U3142)</f>
        <v/>
      </c>
      <c r="L1330" s="222" t="str">
        <f>+IF(G1330=0,"",'Ark1'!W3142)</f>
        <v/>
      </c>
      <c r="M1330" s="222" t="str">
        <f>+IF(G1330=0,"",'Ark1'!X3142)</f>
        <v/>
      </c>
      <c r="N1330" s="114" t="str">
        <f>+IF(G1330=0,"",'Ark1'!Y3142)</f>
        <v/>
      </c>
      <c r="O1330" s="116" t="str">
        <f>+IF(G1330=0,"",'Ark1'!Z3142)</f>
        <v/>
      </c>
      <c r="P1330" s="116" t="str">
        <f t="shared" si="21"/>
        <v/>
      </c>
      <c r="Q1330" s="114" t="str">
        <f>+IF(G1330=0,"",'Ark1'!T3142)</f>
        <v/>
      </c>
      <c r="R1330" s="222" t="str">
        <f>+IF(G1330=0,"",'Ark1'!V3142)</f>
        <v/>
      </c>
      <c r="S1330" s="32"/>
      <c r="T1330" s="35"/>
      <c r="U1330" s="35"/>
      <c r="V1330" s="35"/>
      <c r="W1330" s="35"/>
      <c r="X1330" s="35"/>
    </row>
    <row r="1331" spans="1:24" x14ac:dyDescent="0.5">
      <c r="A1331" s="32"/>
      <c r="B1331" s="297" t="str">
        <f>+IF(E1331=2012,VLOOKUP(D1331,K_navn!$A$2:$C$359,2),"")</f>
        <v/>
      </c>
      <c r="C1331" s="297" t="str">
        <f>+IF(E1331=2012,VLOOKUP(D1331,K_navn!$A$2:$C$359,3),"")</f>
        <v/>
      </c>
      <c r="D1331" s="115">
        <f>+'Ark1'!P3143</f>
        <v>3823</v>
      </c>
      <c r="E1331" s="115">
        <f>+'Ark1'!C3143</f>
        <v>2017</v>
      </c>
      <c r="F1331" s="116" t="str">
        <f>+IF('Ark1'!Q3143=0,"",'Ark1'!Q3143)</f>
        <v/>
      </c>
      <c r="G1331" s="116">
        <f>+'Ark1'!R3143</f>
        <v>0</v>
      </c>
      <c r="H1331" s="116">
        <f>+'Ark1'!S3143</f>
        <v>0</v>
      </c>
      <c r="I1331" s="222" t="str">
        <f>+IF(G1331=0,"",'Ark1'!AA3143)</f>
        <v/>
      </c>
      <c r="J1331" s="222" t="str">
        <f>+IF(G1331=0,"",'Ark1'!AB3143)</f>
        <v/>
      </c>
      <c r="K1331" s="114" t="str">
        <f>+IF(G1331=0,"",'Ark1'!U3143)</f>
        <v/>
      </c>
      <c r="L1331" s="222" t="str">
        <f>+IF(G1331=0,"",'Ark1'!W3143)</f>
        <v/>
      </c>
      <c r="M1331" s="222" t="str">
        <f>+IF(G1331=0,"",'Ark1'!X3143)</f>
        <v/>
      </c>
      <c r="N1331" s="114" t="str">
        <f>+IF(G1331=0,"",'Ark1'!Y3143)</f>
        <v/>
      </c>
      <c r="O1331" s="116" t="str">
        <f>+IF(G1331=0,"",'Ark1'!Z3143)</f>
        <v/>
      </c>
      <c r="P1331" s="116" t="str">
        <f t="shared" si="21"/>
        <v/>
      </c>
      <c r="Q1331" s="114" t="str">
        <f>+IF(G1331=0,"",'Ark1'!T3143)</f>
        <v/>
      </c>
      <c r="R1331" s="222" t="str">
        <f>+IF(G1331=0,"",'Ark1'!V3143)</f>
        <v/>
      </c>
      <c r="S1331" s="32"/>
      <c r="T1331" s="35"/>
      <c r="U1331" s="35"/>
      <c r="V1331" s="35"/>
      <c r="W1331" s="35"/>
      <c r="X1331" s="35"/>
    </row>
    <row r="1332" spans="1:24" x14ac:dyDescent="0.5">
      <c r="A1332" s="32"/>
      <c r="B1332" s="297" t="str">
        <f>+IF(E1332=2012,VLOOKUP(D1332,K_navn!$A$2:$C$359,2),"")</f>
        <v/>
      </c>
      <c r="C1332" s="297" t="str">
        <f>+IF(E1332=2012,VLOOKUP(D1332,K_navn!$A$2:$C$359,3),"")</f>
        <v/>
      </c>
      <c r="D1332" s="115">
        <f>+'Ark1'!P3144</f>
        <v>3823</v>
      </c>
      <c r="E1332" s="115">
        <f>+'Ark1'!C3144</f>
        <v>2018</v>
      </c>
      <c r="F1332" s="116" t="str">
        <f>+IF('Ark1'!Q3144=0,"",'Ark1'!Q3144)</f>
        <v/>
      </c>
      <c r="G1332" s="116">
        <f>+'Ark1'!R3144</f>
        <v>0</v>
      </c>
      <c r="H1332" s="116">
        <f>+'Ark1'!S3144</f>
        <v>0</v>
      </c>
      <c r="I1332" s="222" t="str">
        <f>+IF(G1332=0,"",'Ark1'!AA3144)</f>
        <v/>
      </c>
      <c r="J1332" s="222" t="str">
        <f>+IF(G1332=0,"",'Ark1'!AB3144)</f>
        <v/>
      </c>
      <c r="K1332" s="114" t="str">
        <f>+IF(G1332=0,"",'Ark1'!U3144)</f>
        <v/>
      </c>
      <c r="L1332" s="222" t="str">
        <f>+IF(G1332=0,"",'Ark1'!W3144)</f>
        <v/>
      </c>
      <c r="M1332" s="222" t="str">
        <f>+IF(G1332=0,"",'Ark1'!X3144)</f>
        <v/>
      </c>
      <c r="N1332" s="114" t="str">
        <f>+IF(G1332=0,"",'Ark1'!Y3144)</f>
        <v/>
      </c>
      <c r="O1332" s="116" t="str">
        <f>+IF(G1332=0,"",'Ark1'!Z3144)</f>
        <v/>
      </c>
      <c r="P1332" s="116" t="str">
        <f t="shared" si="21"/>
        <v/>
      </c>
      <c r="Q1332" s="114" t="str">
        <f>+IF(G1332=0,"",'Ark1'!T3144)</f>
        <v/>
      </c>
      <c r="R1332" s="222" t="str">
        <f>+IF(G1332=0,"",'Ark1'!V3144)</f>
        <v/>
      </c>
      <c r="S1332" s="32"/>
      <c r="T1332" s="35"/>
      <c r="U1332" s="35"/>
      <c r="V1332" s="35"/>
      <c r="W1332" s="35"/>
      <c r="X1332" s="35"/>
    </row>
    <row r="1333" spans="1:24" x14ac:dyDescent="0.5">
      <c r="A1333" s="32"/>
      <c r="B1333" s="297" t="str">
        <f>+IF(E1333=2012,VLOOKUP(D1333,K_navn!$A$2:$C$359,2),"")</f>
        <v/>
      </c>
      <c r="C1333" s="297" t="str">
        <f>+IF(E1333=2012,VLOOKUP(D1333,K_navn!$A$2:$C$359,3),"")</f>
        <v/>
      </c>
      <c r="D1333" s="115">
        <f>+'Ark1'!P3145</f>
        <v>3823</v>
      </c>
      <c r="E1333" s="115">
        <f>+'Ark1'!C3145</f>
        <v>2019</v>
      </c>
      <c r="F1333" s="116" t="str">
        <f>+IF('Ark1'!Q3145=0,"",'Ark1'!Q3145)</f>
        <v/>
      </c>
      <c r="G1333" s="116">
        <f>+'Ark1'!R3145</f>
        <v>0</v>
      </c>
      <c r="H1333" s="116">
        <f>+'Ark1'!S3145</f>
        <v>0</v>
      </c>
      <c r="I1333" s="222" t="str">
        <f>+IF(G1333=0,"",'Ark1'!AA3145)</f>
        <v/>
      </c>
      <c r="J1333" s="222" t="str">
        <f>+IF(G1333=0,"",'Ark1'!AB3145)</f>
        <v/>
      </c>
      <c r="K1333" s="114" t="str">
        <f>+IF(G1333=0,"",'Ark1'!U3145)</f>
        <v/>
      </c>
      <c r="L1333" s="222" t="str">
        <f>+IF(G1333=0,"",'Ark1'!W3145)</f>
        <v/>
      </c>
      <c r="M1333" s="222" t="str">
        <f>+IF(G1333=0,"",'Ark1'!X3145)</f>
        <v/>
      </c>
      <c r="N1333" s="114" t="str">
        <f>+IF(G1333=0,"",'Ark1'!Y3145)</f>
        <v/>
      </c>
      <c r="O1333" s="116" t="str">
        <f>+IF(G1333=0,"",'Ark1'!Z3145)</f>
        <v/>
      </c>
      <c r="P1333" s="116" t="str">
        <f t="shared" si="21"/>
        <v/>
      </c>
      <c r="Q1333" s="114" t="str">
        <f>+IF(G1333=0,"",'Ark1'!T3145)</f>
        <v/>
      </c>
      <c r="R1333" s="222" t="str">
        <f>+IF(G1333=0,"",'Ark1'!V3145)</f>
        <v/>
      </c>
      <c r="S1333" s="32"/>
      <c r="T1333" s="35"/>
      <c r="U1333" s="35"/>
      <c r="V1333" s="35"/>
      <c r="W1333" s="35"/>
      <c r="X1333" s="35"/>
    </row>
    <row r="1334" spans="1:24" x14ac:dyDescent="0.5">
      <c r="A1334" s="32"/>
      <c r="B1334" s="297" t="str">
        <f>+IF(E1334=2012,VLOOKUP(D1334,K_navn!$A$2:$C$359,2),"")</f>
        <v/>
      </c>
      <c r="C1334" s="297" t="str">
        <f>+IF(E1334=2012,VLOOKUP(D1334,K_navn!$A$2:$C$359,3),"")</f>
        <v/>
      </c>
      <c r="D1334" s="115">
        <f>+'Ark1'!P3146</f>
        <v>3823</v>
      </c>
      <c r="E1334" s="115">
        <f>+'Ark1'!C3146</f>
        <v>2020</v>
      </c>
      <c r="F1334" s="116" t="str">
        <f>+IF('Ark1'!Q3146=0,"",'Ark1'!Q3146)</f>
        <v/>
      </c>
      <c r="G1334" s="116">
        <f>+'Ark1'!R3146</f>
        <v>0</v>
      </c>
      <c r="H1334" s="116">
        <f>+'Ark1'!S3146</f>
        <v>0</v>
      </c>
      <c r="I1334" s="222" t="str">
        <f>+IF(G1334=0,"",'Ark1'!AA3146)</f>
        <v/>
      </c>
      <c r="J1334" s="222" t="str">
        <f>+IF(G1334=0,"",'Ark1'!AB3146)</f>
        <v/>
      </c>
      <c r="K1334" s="114" t="str">
        <f>+IF(G1334=0,"",'Ark1'!U3146)</f>
        <v/>
      </c>
      <c r="L1334" s="222" t="str">
        <f>+IF(G1334=0,"",'Ark1'!W3146)</f>
        <v/>
      </c>
      <c r="M1334" s="222" t="str">
        <f>+IF(G1334=0,"",'Ark1'!X3146)</f>
        <v/>
      </c>
      <c r="N1334" s="114" t="str">
        <f>+IF(G1334=0,"",'Ark1'!Y3146)</f>
        <v/>
      </c>
      <c r="O1334" s="116" t="str">
        <f>+IF(G1334=0,"",'Ark1'!Z3146)</f>
        <v/>
      </c>
      <c r="P1334" s="116" t="str">
        <f t="shared" si="21"/>
        <v/>
      </c>
      <c r="Q1334" s="114" t="str">
        <f>+IF(G1334=0,"",'Ark1'!T3146)</f>
        <v/>
      </c>
      <c r="R1334" s="222" t="str">
        <f>+IF(G1334=0,"",'Ark1'!V3146)</f>
        <v/>
      </c>
      <c r="S1334" s="32"/>
      <c r="T1334" s="35"/>
      <c r="U1334" s="35"/>
      <c r="V1334" s="35"/>
      <c r="W1334" s="35"/>
      <c r="X1334" s="35"/>
    </row>
    <row r="1335" spans="1:24" x14ac:dyDescent="0.5">
      <c r="A1335" s="32"/>
      <c r="B1335" s="297" t="str">
        <f>+IF(E1335=2012,VLOOKUP(D1335,K_navn!$A$2:$C$359,2),"")</f>
        <v/>
      </c>
      <c r="C1335" s="297" t="str">
        <f>+IF(E1335=2012,VLOOKUP(D1335,K_navn!$A$2:$C$359,3),"")</f>
        <v/>
      </c>
      <c r="D1335" s="115">
        <f>+'Ark1'!P3147</f>
        <v>3823</v>
      </c>
      <c r="E1335" s="115">
        <f>+'Ark1'!C3147</f>
        <v>2021</v>
      </c>
      <c r="F1335" s="116" t="str">
        <f>+IF('Ark1'!Q3147=0,"",'Ark1'!Q3147)</f>
        <v/>
      </c>
      <c r="G1335" s="116">
        <f>+'Ark1'!R3147</f>
        <v>0</v>
      </c>
      <c r="H1335" s="116">
        <f>+'Ark1'!S3147</f>
        <v>0</v>
      </c>
      <c r="I1335" s="222" t="str">
        <f>+IF(G1335=0,"",'Ark1'!AA3147)</f>
        <v/>
      </c>
      <c r="J1335" s="222" t="str">
        <f>+IF(G1335=0,"",'Ark1'!AB3147)</f>
        <v/>
      </c>
      <c r="K1335" s="114" t="str">
        <f>+IF(G1335=0,"",'Ark1'!U3147)</f>
        <v/>
      </c>
      <c r="L1335" s="222" t="str">
        <f>+IF(G1335=0,"",'Ark1'!W3147)</f>
        <v/>
      </c>
      <c r="M1335" s="222" t="str">
        <f>+IF(G1335=0,"",'Ark1'!X3147)</f>
        <v/>
      </c>
      <c r="N1335" s="114" t="str">
        <f>+IF(G1335=0,"",'Ark1'!Y3147)</f>
        <v/>
      </c>
      <c r="O1335" s="116" t="str">
        <f>+IF(G1335=0,"",'Ark1'!Z3147)</f>
        <v/>
      </c>
      <c r="P1335" s="116" t="str">
        <f t="shared" si="21"/>
        <v/>
      </c>
      <c r="Q1335" s="114" t="str">
        <f>+IF(G1335=0,"",'Ark1'!T3147)</f>
        <v/>
      </c>
      <c r="R1335" s="222" t="str">
        <f>+IF(G1335=0,"",'Ark1'!V3147)</f>
        <v/>
      </c>
      <c r="S1335" s="32"/>
      <c r="T1335" s="35"/>
      <c r="U1335" s="35"/>
      <c r="V1335" s="35"/>
      <c r="W1335" s="35"/>
      <c r="X1335" s="35"/>
    </row>
    <row r="1336" spans="1:24" x14ac:dyDescent="0.5">
      <c r="A1336" s="32"/>
      <c r="B1336" s="297" t="str">
        <f>+IF(E1336=2012,VLOOKUP(D1336,K_navn!$A$2:$C$359,2),"")</f>
        <v/>
      </c>
      <c r="C1336" s="297" t="str">
        <f>+IF(E1336=2012,VLOOKUP(D1336,K_navn!$A$2:$C$359,3),"")</f>
        <v/>
      </c>
      <c r="D1336" s="115">
        <f>+'Ark1'!P3148</f>
        <v>3823</v>
      </c>
      <c r="E1336" s="115">
        <f>+'Ark1'!C3148</f>
        <v>2022</v>
      </c>
      <c r="F1336" s="116" t="str">
        <f>+IF('Ark1'!Q3148=0,"",'Ark1'!Q3148)</f>
        <v/>
      </c>
      <c r="G1336" s="116">
        <f>+'Ark1'!R3148</f>
        <v>0</v>
      </c>
      <c r="H1336" s="116">
        <f>+'Ark1'!S3148</f>
        <v>0</v>
      </c>
      <c r="I1336" s="222" t="str">
        <f>+IF(G1336=0,"",'Ark1'!AA3148)</f>
        <v/>
      </c>
      <c r="J1336" s="222" t="str">
        <f>+IF(G1336=0,"",'Ark1'!AB3148)</f>
        <v/>
      </c>
      <c r="K1336" s="114" t="str">
        <f>+IF(G1336=0,"",'Ark1'!U3148)</f>
        <v/>
      </c>
      <c r="L1336" s="222" t="str">
        <f>+IF(G1336=0,"",'Ark1'!W3148)</f>
        <v/>
      </c>
      <c r="M1336" s="222" t="str">
        <f>+IF(G1336=0,"",'Ark1'!X3148)</f>
        <v/>
      </c>
      <c r="N1336" s="114" t="str">
        <f>+IF(G1336=0,"",'Ark1'!Y3148)</f>
        <v/>
      </c>
      <c r="O1336" s="116" t="str">
        <f>+IF(G1336=0,"",'Ark1'!Z3148)</f>
        <v/>
      </c>
      <c r="P1336" s="116" t="str">
        <f t="shared" si="21"/>
        <v/>
      </c>
      <c r="Q1336" s="114" t="str">
        <f>+IF(G1336=0,"",'Ark1'!T3148)</f>
        <v/>
      </c>
      <c r="R1336" s="222" t="str">
        <f>+IF(G1336=0,"",'Ark1'!V3148)</f>
        <v/>
      </c>
      <c r="S1336" s="32"/>
      <c r="T1336" s="35"/>
      <c r="U1336" s="35"/>
      <c r="V1336" s="35"/>
      <c r="W1336" s="35"/>
      <c r="X1336" s="35"/>
    </row>
    <row r="1337" spans="1:24" x14ac:dyDescent="0.5">
      <c r="A1337" s="32"/>
      <c r="B1337" s="297" t="str">
        <f>+IF(E1337=2012,VLOOKUP(D1337,K_navn!$A$2:$C$359,2),"")</f>
        <v>Tokke</v>
      </c>
      <c r="C1337" s="297" t="str">
        <f>+IF(E1337=2012,VLOOKUP(D1337,K_navn!$A$2:$C$359,3),"")</f>
        <v>Vestfold/ Telemark</v>
      </c>
      <c r="D1337" s="115">
        <f>+'Ark1'!P3149</f>
        <v>3824</v>
      </c>
      <c r="E1337" s="115">
        <f>+'Ark1'!C3149</f>
        <v>2012</v>
      </c>
      <c r="F1337" s="116" t="str">
        <f>+IF('Ark1'!Q3149=0,"",'Ark1'!Q3149)</f>
        <v/>
      </c>
      <c r="G1337" s="116">
        <f>+'Ark1'!R3149</f>
        <v>0</v>
      </c>
      <c r="H1337" s="116">
        <f>+'Ark1'!S3149</f>
        <v>0</v>
      </c>
      <c r="I1337" s="222" t="str">
        <f>+IF(G1337=0,"",'Ark1'!AA3149)</f>
        <v/>
      </c>
      <c r="J1337" s="222" t="str">
        <f>+IF(G1337=0,"",'Ark1'!AB3149)</f>
        <v/>
      </c>
      <c r="K1337" s="114" t="str">
        <f>+IF(G1337=0,"",'Ark1'!U3149)</f>
        <v/>
      </c>
      <c r="L1337" s="222" t="str">
        <f>+IF(G1337=0,"",'Ark1'!W3149)</f>
        <v/>
      </c>
      <c r="M1337" s="222" t="str">
        <f>+IF(G1337=0,"",'Ark1'!X3149)</f>
        <v/>
      </c>
      <c r="N1337" s="114" t="str">
        <f>+IF(G1337=0,"",'Ark1'!Y3149)</f>
        <v/>
      </c>
      <c r="O1337" s="116" t="str">
        <f>+IF(G1337=0,"",'Ark1'!Z3149)</f>
        <v/>
      </c>
      <c r="P1337" s="116" t="str">
        <f t="shared" si="21"/>
        <v/>
      </c>
      <c r="Q1337" s="114" t="str">
        <f>+IF(G1337=0,"",'Ark1'!T3149)</f>
        <v/>
      </c>
      <c r="R1337" s="222" t="str">
        <f>+IF(G1337=0,"",'Ark1'!V3149)</f>
        <v/>
      </c>
      <c r="S1337" s="32"/>
      <c r="T1337" s="35"/>
      <c r="U1337" s="35"/>
      <c r="V1337" s="35"/>
      <c r="W1337" s="35"/>
      <c r="X1337" s="35"/>
    </row>
    <row r="1338" spans="1:24" x14ac:dyDescent="0.5">
      <c r="A1338" s="32"/>
      <c r="B1338" s="297" t="str">
        <f>+IF(E1338=2012,VLOOKUP(D1338,K_navn!$A$2:$C$359,2),"")</f>
        <v/>
      </c>
      <c r="C1338" s="297" t="str">
        <f>+IF(E1338=2012,VLOOKUP(D1338,K_navn!$A$2:$C$359,3),"")</f>
        <v/>
      </c>
      <c r="D1338" s="115">
        <f>+'Ark1'!P3150</f>
        <v>3824</v>
      </c>
      <c r="E1338" s="115">
        <f>+'Ark1'!C3150</f>
        <v>2013</v>
      </c>
      <c r="F1338" s="116" t="str">
        <f>+IF('Ark1'!Q3150=0,"",'Ark1'!Q3150)</f>
        <v/>
      </c>
      <c r="G1338" s="116">
        <f>+'Ark1'!R3150</f>
        <v>0</v>
      </c>
      <c r="H1338" s="116">
        <f>+'Ark1'!S3150</f>
        <v>0</v>
      </c>
      <c r="I1338" s="222" t="str">
        <f>+IF(G1338=0,"",'Ark1'!AA3150)</f>
        <v/>
      </c>
      <c r="J1338" s="222" t="str">
        <f>+IF(G1338=0,"",'Ark1'!AB3150)</f>
        <v/>
      </c>
      <c r="K1338" s="114" t="str">
        <f>+IF(G1338=0,"",'Ark1'!U3150)</f>
        <v/>
      </c>
      <c r="L1338" s="222" t="str">
        <f>+IF(G1338=0,"",'Ark1'!W3150)</f>
        <v/>
      </c>
      <c r="M1338" s="222" t="str">
        <f>+IF(G1338=0,"",'Ark1'!X3150)</f>
        <v/>
      </c>
      <c r="N1338" s="114" t="str">
        <f>+IF(G1338=0,"",'Ark1'!Y3150)</f>
        <v/>
      </c>
      <c r="O1338" s="116" t="str">
        <f>+IF(G1338=0,"",'Ark1'!Z3150)</f>
        <v/>
      </c>
      <c r="P1338" s="116" t="str">
        <f t="shared" si="21"/>
        <v/>
      </c>
      <c r="Q1338" s="114" t="str">
        <f>+IF(G1338=0,"",'Ark1'!T3150)</f>
        <v/>
      </c>
      <c r="R1338" s="222" t="str">
        <f>+IF(G1338=0,"",'Ark1'!V3150)</f>
        <v/>
      </c>
      <c r="S1338" s="32"/>
      <c r="T1338" s="35"/>
      <c r="U1338" s="35"/>
      <c r="V1338" s="35"/>
      <c r="W1338" s="35"/>
      <c r="X1338" s="35"/>
    </row>
    <row r="1339" spans="1:24" x14ac:dyDescent="0.5">
      <c r="A1339" s="32"/>
      <c r="B1339" s="297" t="str">
        <f>+IF(E1339=2012,VLOOKUP(D1339,K_navn!$A$2:$C$359,2),"")</f>
        <v/>
      </c>
      <c r="C1339" s="297" t="str">
        <f>+IF(E1339=2012,VLOOKUP(D1339,K_navn!$A$2:$C$359,3),"")</f>
        <v/>
      </c>
      <c r="D1339" s="115">
        <f>+'Ark1'!P3151</f>
        <v>3824</v>
      </c>
      <c r="E1339" s="115">
        <f>+'Ark1'!C3151</f>
        <v>2014</v>
      </c>
      <c r="F1339" s="116" t="str">
        <f>+IF('Ark1'!Q3151=0,"",'Ark1'!Q3151)</f>
        <v/>
      </c>
      <c r="G1339" s="116">
        <f>+'Ark1'!R3151</f>
        <v>0</v>
      </c>
      <c r="H1339" s="116">
        <f>+'Ark1'!S3151</f>
        <v>0</v>
      </c>
      <c r="I1339" s="222" t="str">
        <f>+IF(G1339=0,"",'Ark1'!AA3151)</f>
        <v/>
      </c>
      <c r="J1339" s="222" t="str">
        <f>+IF(G1339=0,"",'Ark1'!AB3151)</f>
        <v/>
      </c>
      <c r="K1339" s="114" t="str">
        <f>+IF(G1339=0,"",'Ark1'!U3151)</f>
        <v/>
      </c>
      <c r="L1339" s="222" t="str">
        <f>+IF(G1339=0,"",'Ark1'!W3151)</f>
        <v/>
      </c>
      <c r="M1339" s="222" t="str">
        <f>+IF(G1339=0,"",'Ark1'!X3151)</f>
        <v/>
      </c>
      <c r="N1339" s="114" t="str">
        <f>+IF(G1339=0,"",'Ark1'!Y3151)</f>
        <v/>
      </c>
      <c r="O1339" s="116" t="str">
        <f>+IF(G1339=0,"",'Ark1'!Z3151)</f>
        <v/>
      </c>
      <c r="P1339" s="116" t="str">
        <f t="shared" si="21"/>
        <v/>
      </c>
      <c r="Q1339" s="114" t="str">
        <f>+IF(G1339=0,"",'Ark1'!T3151)</f>
        <v/>
      </c>
      <c r="R1339" s="222" t="str">
        <f>+IF(G1339=0,"",'Ark1'!V3151)</f>
        <v/>
      </c>
      <c r="S1339" s="32"/>
      <c r="T1339" s="35"/>
      <c r="U1339" s="35"/>
      <c r="V1339" s="35"/>
      <c r="W1339" s="35"/>
      <c r="X1339" s="35"/>
    </row>
    <row r="1340" spans="1:24" x14ac:dyDescent="0.5">
      <c r="A1340" s="32"/>
      <c r="B1340" s="297" t="str">
        <f>+IF(E1340=2012,VLOOKUP(D1340,K_navn!$A$2:$C$359,2),"")</f>
        <v/>
      </c>
      <c r="C1340" s="297" t="str">
        <f>+IF(E1340=2012,VLOOKUP(D1340,K_navn!$A$2:$C$359,3),"")</f>
        <v/>
      </c>
      <c r="D1340" s="115">
        <f>+'Ark1'!P3152</f>
        <v>3824</v>
      </c>
      <c r="E1340" s="115">
        <f>+'Ark1'!C3152</f>
        <v>2015</v>
      </c>
      <c r="F1340" s="116" t="str">
        <f>+IF('Ark1'!Q3152=0,"",'Ark1'!Q3152)</f>
        <v/>
      </c>
      <c r="G1340" s="116">
        <f>+'Ark1'!R3152</f>
        <v>0</v>
      </c>
      <c r="H1340" s="116">
        <f>+'Ark1'!S3152</f>
        <v>0</v>
      </c>
      <c r="I1340" s="222" t="str">
        <f>+IF(G1340=0,"",'Ark1'!AA3152)</f>
        <v/>
      </c>
      <c r="J1340" s="222" t="str">
        <f>+IF(G1340=0,"",'Ark1'!AB3152)</f>
        <v/>
      </c>
      <c r="K1340" s="114" t="str">
        <f>+IF(G1340=0,"",'Ark1'!U3152)</f>
        <v/>
      </c>
      <c r="L1340" s="222" t="str">
        <f>+IF(G1340=0,"",'Ark1'!W3152)</f>
        <v/>
      </c>
      <c r="M1340" s="222" t="str">
        <f>+IF(G1340=0,"",'Ark1'!X3152)</f>
        <v/>
      </c>
      <c r="N1340" s="114" t="str">
        <f>+IF(G1340=0,"",'Ark1'!Y3152)</f>
        <v/>
      </c>
      <c r="O1340" s="116" t="str">
        <f>+IF(G1340=0,"",'Ark1'!Z3152)</f>
        <v/>
      </c>
      <c r="P1340" s="116" t="str">
        <f t="shared" si="21"/>
        <v/>
      </c>
      <c r="Q1340" s="114" t="str">
        <f>+IF(G1340=0,"",'Ark1'!T3152)</f>
        <v/>
      </c>
      <c r="R1340" s="222" t="str">
        <f>+IF(G1340=0,"",'Ark1'!V3152)</f>
        <v/>
      </c>
      <c r="S1340" s="32"/>
      <c r="T1340" s="35"/>
      <c r="U1340" s="35"/>
      <c r="V1340" s="35"/>
      <c r="W1340" s="35"/>
      <c r="X1340" s="35"/>
    </row>
    <row r="1341" spans="1:24" x14ac:dyDescent="0.5">
      <c r="A1341" s="32"/>
      <c r="B1341" s="297" t="str">
        <f>+IF(E1341=2012,VLOOKUP(D1341,K_navn!$A$2:$C$359,2),"")</f>
        <v/>
      </c>
      <c r="C1341" s="297" t="str">
        <f>+IF(E1341=2012,VLOOKUP(D1341,K_navn!$A$2:$C$359,3),"")</f>
        <v/>
      </c>
      <c r="D1341" s="115">
        <f>+'Ark1'!P3153</f>
        <v>3824</v>
      </c>
      <c r="E1341" s="115">
        <f>+'Ark1'!C3153</f>
        <v>2016</v>
      </c>
      <c r="F1341" s="116" t="str">
        <f>+IF('Ark1'!Q3153=0,"",'Ark1'!Q3153)</f>
        <v/>
      </c>
      <c r="G1341" s="116">
        <f>+'Ark1'!R3153</f>
        <v>0</v>
      </c>
      <c r="H1341" s="116">
        <f>+'Ark1'!S3153</f>
        <v>0</v>
      </c>
      <c r="I1341" s="222" t="str">
        <f>+IF(G1341=0,"",'Ark1'!AA3153)</f>
        <v/>
      </c>
      <c r="J1341" s="222" t="str">
        <f>+IF(G1341=0,"",'Ark1'!AB3153)</f>
        <v/>
      </c>
      <c r="K1341" s="114" t="str">
        <f>+IF(G1341=0,"",'Ark1'!U3153)</f>
        <v/>
      </c>
      <c r="L1341" s="222" t="str">
        <f>+IF(G1341=0,"",'Ark1'!W3153)</f>
        <v/>
      </c>
      <c r="M1341" s="222" t="str">
        <f>+IF(G1341=0,"",'Ark1'!X3153)</f>
        <v/>
      </c>
      <c r="N1341" s="114" t="str">
        <f>+IF(G1341=0,"",'Ark1'!Y3153)</f>
        <v/>
      </c>
      <c r="O1341" s="116" t="str">
        <f>+IF(G1341=0,"",'Ark1'!Z3153)</f>
        <v/>
      </c>
      <c r="P1341" s="116" t="str">
        <f t="shared" si="21"/>
        <v/>
      </c>
      <c r="Q1341" s="114" t="str">
        <f>+IF(G1341=0,"",'Ark1'!T3153)</f>
        <v/>
      </c>
      <c r="R1341" s="222" t="str">
        <f>+IF(G1341=0,"",'Ark1'!V3153)</f>
        <v/>
      </c>
      <c r="S1341" s="32"/>
      <c r="T1341" s="35"/>
      <c r="U1341" s="35"/>
      <c r="V1341" s="35"/>
      <c r="W1341" s="35"/>
      <c r="X1341" s="35"/>
    </row>
    <row r="1342" spans="1:24" x14ac:dyDescent="0.5">
      <c r="A1342" s="32"/>
      <c r="B1342" s="297" t="str">
        <f>+IF(E1342=2012,VLOOKUP(D1342,K_navn!$A$2:$C$359,2),"")</f>
        <v/>
      </c>
      <c r="C1342" s="297" t="str">
        <f>+IF(E1342=2012,VLOOKUP(D1342,K_navn!$A$2:$C$359,3),"")</f>
        <v/>
      </c>
      <c r="D1342" s="115">
        <f>+'Ark1'!P3154</f>
        <v>3824</v>
      </c>
      <c r="E1342" s="115">
        <f>+'Ark1'!C3154</f>
        <v>2017</v>
      </c>
      <c r="F1342" s="116" t="str">
        <f>+IF('Ark1'!Q3154=0,"",'Ark1'!Q3154)</f>
        <v/>
      </c>
      <c r="G1342" s="116">
        <f>+'Ark1'!R3154</f>
        <v>0</v>
      </c>
      <c r="H1342" s="116">
        <f>+'Ark1'!S3154</f>
        <v>0</v>
      </c>
      <c r="I1342" s="222" t="str">
        <f>+IF(G1342=0,"",'Ark1'!AA3154)</f>
        <v/>
      </c>
      <c r="J1342" s="222" t="str">
        <f>+IF(G1342=0,"",'Ark1'!AB3154)</f>
        <v/>
      </c>
      <c r="K1342" s="114" t="str">
        <f>+IF(G1342=0,"",'Ark1'!U3154)</f>
        <v/>
      </c>
      <c r="L1342" s="222" t="str">
        <f>+IF(G1342=0,"",'Ark1'!W3154)</f>
        <v/>
      </c>
      <c r="M1342" s="222" t="str">
        <f>+IF(G1342=0,"",'Ark1'!X3154)</f>
        <v/>
      </c>
      <c r="N1342" s="114" t="str">
        <f>+IF(G1342=0,"",'Ark1'!Y3154)</f>
        <v/>
      </c>
      <c r="O1342" s="116" t="str">
        <f>+IF(G1342=0,"",'Ark1'!Z3154)</f>
        <v/>
      </c>
      <c r="P1342" s="116" t="str">
        <f t="shared" si="21"/>
        <v/>
      </c>
      <c r="Q1342" s="114" t="str">
        <f>+IF(G1342=0,"",'Ark1'!T3154)</f>
        <v/>
      </c>
      <c r="R1342" s="222" t="str">
        <f>+IF(G1342=0,"",'Ark1'!V3154)</f>
        <v/>
      </c>
      <c r="S1342" s="32"/>
      <c r="T1342" s="35"/>
      <c r="U1342" s="35"/>
      <c r="V1342" s="35"/>
      <c r="W1342" s="35"/>
      <c r="X1342" s="35"/>
    </row>
    <row r="1343" spans="1:24" x14ac:dyDescent="0.5">
      <c r="A1343" s="32"/>
      <c r="B1343" s="297" t="str">
        <f>+IF(E1343=2012,VLOOKUP(D1343,K_navn!$A$2:$C$359,2),"")</f>
        <v/>
      </c>
      <c r="C1343" s="297" t="str">
        <f>+IF(E1343=2012,VLOOKUP(D1343,K_navn!$A$2:$C$359,3),"")</f>
        <v/>
      </c>
      <c r="D1343" s="115">
        <f>+'Ark1'!P3155</f>
        <v>3824</v>
      </c>
      <c r="E1343" s="115">
        <f>+'Ark1'!C3155</f>
        <v>2018</v>
      </c>
      <c r="F1343" s="116" t="str">
        <f>+IF('Ark1'!Q3155=0,"",'Ark1'!Q3155)</f>
        <v/>
      </c>
      <c r="G1343" s="116">
        <f>+'Ark1'!R3155</f>
        <v>0</v>
      </c>
      <c r="H1343" s="116">
        <f>+'Ark1'!S3155</f>
        <v>0</v>
      </c>
      <c r="I1343" s="222" t="str">
        <f>+IF(G1343=0,"",'Ark1'!AA3155)</f>
        <v/>
      </c>
      <c r="J1343" s="222" t="str">
        <f>+IF(G1343=0,"",'Ark1'!AB3155)</f>
        <v/>
      </c>
      <c r="K1343" s="114" t="str">
        <f>+IF(G1343=0,"",'Ark1'!U3155)</f>
        <v/>
      </c>
      <c r="L1343" s="222" t="str">
        <f>+IF(G1343=0,"",'Ark1'!W3155)</f>
        <v/>
      </c>
      <c r="M1343" s="222" t="str">
        <f>+IF(G1343=0,"",'Ark1'!X3155)</f>
        <v/>
      </c>
      <c r="N1343" s="114" t="str">
        <f>+IF(G1343=0,"",'Ark1'!Y3155)</f>
        <v/>
      </c>
      <c r="O1343" s="116" t="str">
        <f>+IF(G1343=0,"",'Ark1'!Z3155)</f>
        <v/>
      </c>
      <c r="P1343" s="116" t="str">
        <f t="shared" si="21"/>
        <v/>
      </c>
      <c r="Q1343" s="114" t="str">
        <f>+IF(G1343=0,"",'Ark1'!T3155)</f>
        <v/>
      </c>
      <c r="R1343" s="222" t="str">
        <f>+IF(G1343=0,"",'Ark1'!V3155)</f>
        <v/>
      </c>
      <c r="S1343" s="32"/>
      <c r="T1343" s="35"/>
      <c r="U1343" s="35"/>
      <c r="V1343" s="35"/>
      <c r="W1343" s="35"/>
      <c r="X1343" s="35"/>
    </row>
    <row r="1344" spans="1:24" x14ac:dyDescent="0.5">
      <c r="A1344" s="32"/>
      <c r="B1344" s="297" t="str">
        <f>+IF(E1344=2012,VLOOKUP(D1344,K_navn!$A$2:$C$359,2),"")</f>
        <v/>
      </c>
      <c r="C1344" s="297" t="str">
        <f>+IF(E1344=2012,VLOOKUP(D1344,K_navn!$A$2:$C$359,3),"")</f>
        <v/>
      </c>
      <c r="D1344" s="115">
        <f>+'Ark1'!P3156</f>
        <v>3824</v>
      </c>
      <c r="E1344" s="115">
        <f>+'Ark1'!C3156</f>
        <v>2019</v>
      </c>
      <c r="F1344" s="116" t="str">
        <f>+IF('Ark1'!Q3156=0,"",'Ark1'!Q3156)</f>
        <v/>
      </c>
      <c r="G1344" s="116">
        <f>+'Ark1'!R3156</f>
        <v>0</v>
      </c>
      <c r="H1344" s="116">
        <f>+'Ark1'!S3156</f>
        <v>0</v>
      </c>
      <c r="I1344" s="222" t="str">
        <f>+IF(G1344=0,"",'Ark1'!AA3156)</f>
        <v/>
      </c>
      <c r="J1344" s="222" t="str">
        <f>+IF(G1344=0,"",'Ark1'!AB3156)</f>
        <v/>
      </c>
      <c r="K1344" s="114" t="str">
        <f>+IF(G1344=0,"",'Ark1'!U3156)</f>
        <v/>
      </c>
      <c r="L1344" s="222" t="str">
        <f>+IF(G1344=0,"",'Ark1'!W3156)</f>
        <v/>
      </c>
      <c r="M1344" s="222" t="str">
        <f>+IF(G1344=0,"",'Ark1'!X3156)</f>
        <v/>
      </c>
      <c r="N1344" s="114" t="str">
        <f>+IF(G1344=0,"",'Ark1'!Y3156)</f>
        <v/>
      </c>
      <c r="O1344" s="116" t="str">
        <f>+IF(G1344=0,"",'Ark1'!Z3156)</f>
        <v/>
      </c>
      <c r="P1344" s="116" t="str">
        <f t="shared" si="21"/>
        <v/>
      </c>
      <c r="Q1344" s="114" t="str">
        <f>+IF(G1344=0,"",'Ark1'!T3156)</f>
        <v/>
      </c>
      <c r="R1344" s="222" t="str">
        <f>+IF(G1344=0,"",'Ark1'!V3156)</f>
        <v/>
      </c>
      <c r="S1344" s="32"/>
      <c r="T1344" s="35"/>
      <c r="U1344" s="35"/>
      <c r="V1344" s="35"/>
      <c r="W1344" s="35"/>
      <c r="X1344" s="35"/>
    </row>
    <row r="1345" spans="1:24" x14ac:dyDescent="0.5">
      <c r="A1345" s="32"/>
      <c r="B1345" s="297" t="str">
        <f>+IF(E1345=2012,VLOOKUP(D1345,K_navn!$A$2:$C$359,2),"")</f>
        <v/>
      </c>
      <c r="C1345" s="297" t="str">
        <f>+IF(E1345=2012,VLOOKUP(D1345,K_navn!$A$2:$C$359,3),"")</f>
        <v/>
      </c>
      <c r="D1345" s="115">
        <f>+'Ark1'!P3157</f>
        <v>3824</v>
      </c>
      <c r="E1345" s="115">
        <f>+'Ark1'!C3157</f>
        <v>2020</v>
      </c>
      <c r="F1345" s="116" t="str">
        <f>+IF('Ark1'!Q3157=0,"",'Ark1'!Q3157)</f>
        <v/>
      </c>
      <c r="G1345" s="116">
        <f>+'Ark1'!R3157</f>
        <v>0</v>
      </c>
      <c r="H1345" s="116">
        <f>+'Ark1'!S3157</f>
        <v>0</v>
      </c>
      <c r="I1345" s="222" t="str">
        <f>+IF(G1345=0,"",'Ark1'!AA3157)</f>
        <v/>
      </c>
      <c r="J1345" s="222" t="str">
        <f>+IF(G1345=0,"",'Ark1'!AB3157)</f>
        <v/>
      </c>
      <c r="K1345" s="114" t="str">
        <f>+IF(G1345=0,"",'Ark1'!U3157)</f>
        <v/>
      </c>
      <c r="L1345" s="222" t="str">
        <f>+IF(G1345=0,"",'Ark1'!W3157)</f>
        <v/>
      </c>
      <c r="M1345" s="222" t="str">
        <f>+IF(G1345=0,"",'Ark1'!X3157)</f>
        <v/>
      </c>
      <c r="N1345" s="114" t="str">
        <f>+IF(G1345=0,"",'Ark1'!Y3157)</f>
        <v/>
      </c>
      <c r="O1345" s="116" t="str">
        <f>+IF(G1345=0,"",'Ark1'!Z3157)</f>
        <v/>
      </c>
      <c r="P1345" s="116" t="str">
        <f t="shared" si="21"/>
        <v/>
      </c>
      <c r="Q1345" s="114" t="str">
        <f>+IF(G1345=0,"",'Ark1'!T3157)</f>
        <v/>
      </c>
      <c r="R1345" s="222" t="str">
        <f>+IF(G1345=0,"",'Ark1'!V3157)</f>
        <v/>
      </c>
      <c r="S1345" s="32"/>
      <c r="T1345" s="35"/>
      <c r="U1345" s="35"/>
      <c r="V1345" s="35"/>
      <c r="W1345" s="35"/>
      <c r="X1345" s="35"/>
    </row>
    <row r="1346" spans="1:24" x14ac:dyDescent="0.5">
      <c r="A1346" s="32"/>
      <c r="B1346" s="297" t="str">
        <f>+IF(E1346=2012,VLOOKUP(D1346,K_navn!$A$2:$C$359,2),"")</f>
        <v/>
      </c>
      <c r="C1346" s="297" t="str">
        <f>+IF(E1346=2012,VLOOKUP(D1346,K_navn!$A$2:$C$359,3),"")</f>
        <v/>
      </c>
      <c r="D1346" s="115">
        <f>+'Ark1'!P3158</f>
        <v>3824</v>
      </c>
      <c r="E1346" s="115">
        <f>+'Ark1'!C3158</f>
        <v>2021</v>
      </c>
      <c r="F1346" s="116" t="str">
        <f>+IF('Ark1'!Q3158=0,"",'Ark1'!Q3158)</f>
        <v/>
      </c>
      <c r="G1346" s="116">
        <f>+'Ark1'!R3158</f>
        <v>0</v>
      </c>
      <c r="H1346" s="116">
        <f>+'Ark1'!S3158</f>
        <v>0</v>
      </c>
      <c r="I1346" s="222" t="str">
        <f>+IF(G1346=0,"",'Ark1'!AA3158)</f>
        <v/>
      </c>
      <c r="J1346" s="222" t="str">
        <f>+IF(G1346=0,"",'Ark1'!AB3158)</f>
        <v/>
      </c>
      <c r="K1346" s="114" t="str">
        <f>+IF(G1346=0,"",'Ark1'!U3158)</f>
        <v/>
      </c>
      <c r="L1346" s="222" t="str">
        <f>+IF(G1346=0,"",'Ark1'!W3158)</f>
        <v/>
      </c>
      <c r="M1346" s="222" t="str">
        <f>+IF(G1346=0,"",'Ark1'!X3158)</f>
        <v/>
      </c>
      <c r="N1346" s="114" t="str">
        <f>+IF(G1346=0,"",'Ark1'!Y3158)</f>
        <v/>
      </c>
      <c r="O1346" s="116" t="str">
        <f>+IF(G1346=0,"",'Ark1'!Z3158)</f>
        <v/>
      </c>
      <c r="P1346" s="116" t="str">
        <f t="shared" si="21"/>
        <v/>
      </c>
      <c r="Q1346" s="114" t="str">
        <f>+IF(G1346=0,"",'Ark1'!T3158)</f>
        <v/>
      </c>
      <c r="R1346" s="222" t="str">
        <f>+IF(G1346=0,"",'Ark1'!V3158)</f>
        <v/>
      </c>
      <c r="S1346" s="32"/>
      <c r="T1346" s="35"/>
      <c r="U1346" s="35"/>
      <c r="V1346" s="35"/>
      <c r="W1346" s="35"/>
      <c r="X1346" s="35"/>
    </row>
    <row r="1347" spans="1:24" x14ac:dyDescent="0.5">
      <c r="A1347" s="32"/>
      <c r="B1347" s="297" t="str">
        <f>+IF(E1347=2012,VLOOKUP(D1347,K_navn!$A$2:$C$359,2),"")</f>
        <v/>
      </c>
      <c r="C1347" s="297" t="str">
        <f>+IF(E1347=2012,VLOOKUP(D1347,K_navn!$A$2:$C$359,3),"")</f>
        <v/>
      </c>
      <c r="D1347" s="115">
        <f>+'Ark1'!P3159</f>
        <v>3824</v>
      </c>
      <c r="E1347" s="115">
        <f>+'Ark1'!C3159</f>
        <v>2022</v>
      </c>
      <c r="F1347" s="116" t="str">
        <f>+IF('Ark1'!Q3159=0,"",'Ark1'!Q3159)</f>
        <v/>
      </c>
      <c r="G1347" s="116">
        <f>+'Ark1'!R3159</f>
        <v>0</v>
      </c>
      <c r="H1347" s="116">
        <f>+'Ark1'!S3159</f>
        <v>0</v>
      </c>
      <c r="I1347" s="222" t="str">
        <f>+IF(G1347=0,"",'Ark1'!AA3159)</f>
        <v/>
      </c>
      <c r="J1347" s="222" t="str">
        <f>+IF(G1347=0,"",'Ark1'!AB3159)</f>
        <v/>
      </c>
      <c r="K1347" s="114" t="str">
        <f>+IF(G1347=0,"",'Ark1'!U3159)</f>
        <v/>
      </c>
      <c r="L1347" s="222" t="str">
        <f>+IF(G1347=0,"",'Ark1'!W3159)</f>
        <v/>
      </c>
      <c r="M1347" s="222" t="str">
        <f>+IF(G1347=0,"",'Ark1'!X3159)</f>
        <v/>
      </c>
      <c r="N1347" s="114" t="str">
        <f>+IF(G1347=0,"",'Ark1'!Y3159)</f>
        <v/>
      </c>
      <c r="O1347" s="116" t="str">
        <f>+IF(G1347=0,"",'Ark1'!Z3159)</f>
        <v/>
      </c>
      <c r="P1347" s="116" t="str">
        <f t="shared" si="21"/>
        <v/>
      </c>
      <c r="Q1347" s="114" t="str">
        <f>+IF(G1347=0,"",'Ark1'!T3159)</f>
        <v/>
      </c>
      <c r="R1347" s="222" t="str">
        <f>+IF(G1347=0,"",'Ark1'!V3159)</f>
        <v/>
      </c>
      <c r="S1347" s="32"/>
      <c r="T1347" s="35"/>
      <c r="U1347" s="35"/>
      <c r="V1347" s="35"/>
      <c r="W1347" s="35"/>
      <c r="X1347" s="35"/>
    </row>
    <row r="1348" spans="1:24" x14ac:dyDescent="0.5">
      <c r="A1348" s="32"/>
      <c r="B1348" s="297" t="str">
        <f>+IF(E1348=2012,VLOOKUP(D1348,K_navn!$A$2:$C$359,2),"")</f>
        <v>Vinje</v>
      </c>
      <c r="C1348" s="297" t="str">
        <f>+IF(E1348=2012,VLOOKUP(D1348,K_navn!$A$2:$C$359,3),"")</f>
        <v>Vestfold/ Telemark</v>
      </c>
      <c r="D1348" s="115">
        <f>+'Ark1'!P3160</f>
        <v>3825</v>
      </c>
      <c r="E1348" s="115">
        <f>+'Ark1'!C3160</f>
        <v>2012</v>
      </c>
      <c r="F1348" s="116" t="str">
        <f>+IF('Ark1'!Q3160=0,"",'Ark1'!Q3160)</f>
        <v/>
      </c>
      <c r="G1348" s="116">
        <f>+'Ark1'!R3160</f>
        <v>0</v>
      </c>
      <c r="H1348" s="116">
        <f>+'Ark1'!S3160</f>
        <v>0</v>
      </c>
      <c r="I1348" s="222" t="str">
        <f>+IF(G1348=0,"",'Ark1'!AA3160)</f>
        <v/>
      </c>
      <c r="J1348" s="222" t="str">
        <f>+IF(G1348=0,"",'Ark1'!AB3160)</f>
        <v/>
      </c>
      <c r="K1348" s="114" t="str">
        <f>+IF(G1348=0,"",'Ark1'!U3160)</f>
        <v/>
      </c>
      <c r="L1348" s="222" t="str">
        <f>+IF(G1348=0,"",'Ark1'!W3160)</f>
        <v/>
      </c>
      <c r="M1348" s="222" t="str">
        <f>+IF(G1348=0,"",'Ark1'!X3160)</f>
        <v/>
      </c>
      <c r="N1348" s="114" t="str">
        <f>+IF(G1348=0,"",'Ark1'!Y3160)</f>
        <v/>
      </c>
      <c r="O1348" s="116" t="str">
        <f>+IF(G1348=0,"",'Ark1'!Z3160)</f>
        <v/>
      </c>
      <c r="P1348" s="116" t="str">
        <f t="shared" si="21"/>
        <v/>
      </c>
      <c r="Q1348" s="114" t="str">
        <f>+IF(G1348=0,"",'Ark1'!T3160)</f>
        <v/>
      </c>
      <c r="R1348" s="222" t="str">
        <f>+IF(G1348=0,"",'Ark1'!V3160)</f>
        <v/>
      </c>
      <c r="S1348" s="32"/>
      <c r="T1348" s="35"/>
      <c r="U1348" s="35"/>
      <c r="V1348" s="35"/>
      <c r="W1348" s="35"/>
      <c r="X1348" s="35"/>
    </row>
    <row r="1349" spans="1:24" x14ac:dyDescent="0.5">
      <c r="A1349" s="32"/>
      <c r="B1349" s="297" t="str">
        <f>+IF(E1349=2012,VLOOKUP(D1349,K_navn!$A$2:$C$359,2),"")</f>
        <v/>
      </c>
      <c r="C1349" s="297" t="str">
        <f>+IF(E1349=2012,VLOOKUP(D1349,K_navn!$A$2:$C$359,3),"")</f>
        <v/>
      </c>
      <c r="D1349" s="115">
        <f>+'Ark1'!P3161</f>
        <v>3825</v>
      </c>
      <c r="E1349" s="115">
        <f>+'Ark1'!C3161</f>
        <v>2013</v>
      </c>
      <c r="F1349" s="116" t="str">
        <f>+IF('Ark1'!Q3161=0,"",'Ark1'!Q3161)</f>
        <v/>
      </c>
      <c r="G1349" s="116">
        <f>+'Ark1'!R3161</f>
        <v>0</v>
      </c>
      <c r="H1349" s="116">
        <f>+'Ark1'!S3161</f>
        <v>0</v>
      </c>
      <c r="I1349" s="222" t="str">
        <f>+IF(G1349=0,"",'Ark1'!AA3161)</f>
        <v/>
      </c>
      <c r="J1349" s="222" t="str">
        <f>+IF(G1349=0,"",'Ark1'!AB3161)</f>
        <v/>
      </c>
      <c r="K1349" s="114" t="str">
        <f>+IF(G1349=0,"",'Ark1'!U3161)</f>
        <v/>
      </c>
      <c r="L1349" s="222" t="str">
        <f>+IF(G1349=0,"",'Ark1'!W3161)</f>
        <v/>
      </c>
      <c r="M1349" s="222" t="str">
        <f>+IF(G1349=0,"",'Ark1'!X3161)</f>
        <v/>
      </c>
      <c r="N1349" s="114" t="str">
        <f>+IF(G1349=0,"",'Ark1'!Y3161)</f>
        <v/>
      </c>
      <c r="O1349" s="116" t="str">
        <f>+IF(G1349=0,"",'Ark1'!Z3161)</f>
        <v/>
      </c>
      <c r="P1349" s="116" t="str">
        <f t="shared" si="21"/>
        <v/>
      </c>
      <c r="Q1349" s="114" t="str">
        <f>+IF(G1349=0,"",'Ark1'!T3161)</f>
        <v/>
      </c>
      <c r="R1349" s="222" t="str">
        <f>+IF(G1349=0,"",'Ark1'!V3161)</f>
        <v/>
      </c>
      <c r="S1349" s="32"/>
      <c r="T1349" s="35"/>
      <c r="U1349" s="35"/>
      <c r="V1349" s="35"/>
      <c r="W1349" s="35"/>
      <c r="X1349" s="35"/>
    </row>
    <row r="1350" spans="1:24" x14ac:dyDescent="0.5">
      <c r="A1350" s="32"/>
      <c r="B1350" s="297" t="str">
        <f>+IF(E1350=2012,VLOOKUP(D1350,K_navn!$A$2:$C$359,2),"")</f>
        <v/>
      </c>
      <c r="C1350" s="297" t="str">
        <f>+IF(E1350=2012,VLOOKUP(D1350,K_navn!$A$2:$C$359,3),"")</f>
        <v/>
      </c>
      <c r="D1350" s="115">
        <f>+'Ark1'!P3162</f>
        <v>3825</v>
      </c>
      <c r="E1350" s="115">
        <f>+'Ark1'!C3162</f>
        <v>2014</v>
      </c>
      <c r="F1350" s="116" t="str">
        <f>+IF('Ark1'!Q3162=0,"",'Ark1'!Q3162)</f>
        <v/>
      </c>
      <c r="G1350" s="116">
        <f>+'Ark1'!R3162</f>
        <v>0</v>
      </c>
      <c r="H1350" s="116">
        <f>+'Ark1'!S3162</f>
        <v>0</v>
      </c>
      <c r="I1350" s="222" t="str">
        <f>+IF(G1350=0,"",'Ark1'!AA3162)</f>
        <v/>
      </c>
      <c r="J1350" s="222" t="str">
        <f>+IF(G1350=0,"",'Ark1'!AB3162)</f>
        <v/>
      </c>
      <c r="K1350" s="114" t="str">
        <f>+IF(G1350=0,"",'Ark1'!U3162)</f>
        <v/>
      </c>
      <c r="L1350" s="222" t="str">
        <f>+IF(G1350=0,"",'Ark1'!W3162)</f>
        <v/>
      </c>
      <c r="M1350" s="222" t="str">
        <f>+IF(G1350=0,"",'Ark1'!X3162)</f>
        <v/>
      </c>
      <c r="N1350" s="114" t="str">
        <f>+IF(G1350=0,"",'Ark1'!Y3162)</f>
        <v/>
      </c>
      <c r="O1350" s="116" t="str">
        <f>+IF(G1350=0,"",'Ark1'!Z3162)</f>
        <v/>
      </c>
      <c r="P1350" s="116" t="str">
        <f t="shared" si="21"/>
        <v/>
      </c>
      <c r="Q1350" s="114" t="str">
        <f>+IF(G1350=0,"",'Ark1'!T3162)</f>
        <v/>
      </c>
      <c r="R1350" s="222" t="str">
        <f>+IF(G1350=0,"",'Ark1'!V3162)</f>
        <v/>
      </c>
      <c r="S1350" s="32"/>
      <c r="T1350" s="35"/>
      <c r="U1350" s="35"/>
      <c r="V1350" s="35"/>
      <c r="W1350" s="35"/>
      <c r="X1350" s="35"/>
    </row>
    <row r="1351" spans="1:24" x14ac:dyDescent="0.5">
      <c r="A1351" s="32"/>
      <c r="B1351" s="297" t="str">
        <f>+IF(E1351=2012,VLOOKUP(D1351,K_navn!$A$2:$C$359,2),"")</f>
        <v/>
      </c>
      <c r="C1351" s="297" t="str">
        <f>+IF(E1351=2012,VLOOKUP(D1351,K_navn!$A$2:$C$359,3),"")</f>
        <v/>
      </c>
      <c r="D1351" s="115">
        <f>+'Ark1'!P3163</f>
        <v>3825</v>
      </c>
      <c r="E1351" s="115">
        <f>+'Ark1'!C3163</f>
        <v>2015</v>
      </c>
      <c r="F1351" s="116" t="str">
        <f>+IF('Ark1'!Q3163=0,"",'Ark1'!Q3163)</f>
        <v/>
      </c>
      <c r="G1351" s="116">
        <f>+'Ark1'!R3163</f>
        <v>0</v>
      </c>
      <c r="H1351" s="116">
        <f>+'Ark1'!S3163</f>
        <v>0</v>
      </c>
      <c r="I1351" s="222" t="str">
        <f>+IF(G1351=0,"",'Ark1'!AA3163)</f>
        <v/>
      </c>
      <c r="J1351" s="222" t="str">
        <f>+IF(G1351=0,"",'Ark1'!AB3163)</f>
        <v/>
      </c>
      <c r="K1351" s="114" t="str">
        <f>+IF(G1351=0,"",'Ark1'!U3163)</f>
        <v/>
      </c>
      <c r="L1351" s="222" t="str">
        <f>+IF(G1351=0,"",'Ark1'!W3163)</f>
        <v/>
      </c>
      <c r="M1351" s="222" t="str">
        <f>+IF(G1351=0,"",'Ark1'!X3163)</f>
        <v/>
      </c>
      <c r="N1351" s="114" t="str">
        <f>+IF(G1351=0,"",'Ark1'!Y3163)</f>
        <v/>
      </c>
      <c r="O1351" s="116" t="str">
        <f>+IF(G1351=0,"",'Ark1'!Z3163)</f>
        <v/>
      </c>
      <c r="P1351" s="116" t="str">
        <f t="shared" si="21"/>
        <v/>
      </c>
      <c r="Q1351" s="114" t="str">
        <f>+IF(G1351=0,"",'Ark1'!T3163)</f>
        <v/>
      </c>
      <c r="R1351" s="222" t="str">
        <f>+IF(G1351=0,"",'Ark1'!V3163)</f>
        <v/>
      </c>
      <c r="S1351" s="32"/>
      <c r="T1351" s="35"/>
      <c r="U1351" s="35"/>
      <c r="V1351" s="35"/>
      <c r="W1351" s="35"/>
      <c r="X1351" s="35"/>
    </row>
    <row r="1352" spans="1:24" x14ac:dyDescent="0.5">
      <c r="A1352" s="32"/>
      <c r="B1352" s="297" t="str">
        <f>+IF(E1352=2012,VLOOKUP(D1352,K_navn!$A$2:$C$359,2),"")</f>
        <v/>
      </c>
      <c r="C1352" s="297" t="str">
        <f>+IF(E1352=2012,VLOOKUP(D1352,K_navn!$A$2:$C$359,3),"")</f>
        <v/>
      </c>
      <c r="D1352" s="115">
        <f>+'Ark1'!P3164</f>
        <v>3825</v>
      </c>
      <c r="E1352" s="115">
        <f>+'Ark1'!C3164</f>
        <v>2016</v>
      </c>
      <c r="F1352" s="116" t="str">
        <f>+IF('Ark1'!Q3164=0,"",'Ark1'!Q3164)</f>
        <v/>
      </c>
      <c r="G1352" s="116">
        <f>+'Ark1'!R3164</f>
        <v>0</v>
      </c>
      <c r="H1352" s="116">
        <f>+'Ark1'!S3164</f>
        <v>0</v>
      </c>
      <c r="I1352" s="222" t="str">
        <f>+IF(G1352=0,"",'Ark1'!AA3164)</f>
        <v/>
      </c>
      <c r="J1352" s="222" t="str">
        <f>+IF(G1352=0,"",'Ark1'!AB3164)</f>
        <v/>
      </c>
      <c r="K1352" s="114" t="str">
        <f>+IF(G1352=0,"",'Ark1'!U3164)</f>
        <v/>
      </c>
      <c r="L1352" s="222" t="str">
        <f>+IF(G1352=0,"",'Ark1'!W3164)</f>
        <v/>
      </c>
      <c r="M1352" s="222" t="str">
        <f>+IF(G1352=0,"",'Ark1'!X3164)</f>
        <v/>
      </c>
      <c r="N1352" s="114" t="str">
        <f>+IF(G1352=0,"",'Ark1'!Y3164)</f>
        <v/>
      </c>
      <c r="O1352" s="116" t="str">
        <f>+IF(G1352=0,"",'Ark1'!Z3164)</f>
        <v/>
      </c>
      <c r="P1352" s="116" t="str">
        <f t="shared" si="21"/>
        <v/>
      </c>
      <c r="Q1352" s="114" t="str">
        <f>+IF(G1352=0,"",'Ark1'!T3164)</f>
        <v/>
      </c>
      <c r="R1352" s="222" t="str">
        <f>+IF(G1352=0,"",'Ark1'!V3164)</f>
        <v/>
      </c>
      <c r="S1352" s="32"/>
      <c r="T1352" s="35"/>
      <c r="U1352" s="35"/>
      <c r="V1352" s="35"/>
      <c r="W1352" s="35"/>
      <c r="X1352" s="35"/>
    </row>
    <row r="1353" spans="1:24" x14ac:dyDescent="0.5">
      <c r="A1353" s="32"/>
      <c r="B1353" s="297" t="str">
        <f>+IF(E1353=2012,VLOOKUP(D1353,K_navn!$A$2:$C$359,2),"")</f>
        <v/>
      </c>
      <c r="C1353" s="297" t="str">
        <f>+IF(E1353=2012,VLOOKUP(D1353,K_navn!$A$2:$C$359,3),"")</f>
        <v/>
      </c>
      <c r="D1353" s="115">
        <f>+'Ark1'!P3165</f>
        <v>3825</v>
      </c>
      <c r="E1353" s="115">
        <f>+'Ark1'!C3165</f>
        <v>2017</v>
      </c>
      <c r="F1353" s="116" t="str">
        <f>+IF('Ark1'!Q3165=0,"",'Ark1'!Q3165)</f>
        <v/>
      </c>
      <c r="G1353" s="116">
        <f>+'Ark1'!R3165</f>
        <v>0</v>
      </c>
      <c r="H1353" s="116">
        <f>+'Ark1'!S3165</f>
        <v>0</v>
      </c>
      <c r="I1353" s="222" t="str">
        <f>+IF(G1353=0,"",'Ark1'!AA3165)</f>
        <v/>
      </c>
      <c r="J1353" s="222" t="str">
        <f>+IF(G1353=0,"",'Ark1'!AB3165)</f>
        <v/>
      </c>
      <c r="K1353" s="114" t="str">
        <f>+IF(G1353=0,"",'Ark1'!U3165)</f>
        <v/>
      </c>
      <c r="L1353" s="222" t="str">
        <f>+IF(G1353=0,"",'Ark1'!W3165)</f>
        <v/>
      </c>
      <c r="M1353" s="222" t="str">
        <f>+IF(G1353=0,"",'Ark1'!X3165)</f>
        <v/>
      </c>
      <c r="N1353" s="114" t="str">
        <f>+IF(G1353=0,"",'Ark1'!Y3165)</f>
        <v/>
      </c>
      <c r="O1353" s="116" t="str">
        <f>+IF(G1353=0,"",'Ark1'!Z3165)</f>
        <v/>
      </c>
      <c r="P1353" s="116" t="str">
        <f t="shared" si="21"/>
        <v/>
      </c>
      <c r="Q1353" s="114" t="str">
        <f>+IF(G1353=0,"",'Ark1'!T3165)</f>
        <v/>
      </c>
      <c r="R1353" s="222" t="str">
        <f>+IF(G1353=0,"",'Ark1'!V3165)</f>
        <v/>
      </c>
      <c r="S1353" s="32"/>
      <c r="T1353" s="35"/>
      <c r="U1353" s="35"/>
      <c r="V1353" s="35"/>
      <c r="W1353" s="35"/>
      <c r="X1353" s="35"/>
    </row>
    <row r="1354" spans="1:24" x14ac:dyDescent="0.5">
      <c r="A1354" s="32"/>
      <c r="B1354" s="297" t="str">
        <f>+IF(E1354=2012,VLOOKUP(D1354,K_navn!$A$2:$C$359,2),"")</f>
        <v/>
      </c>
      <c r="C1354" s="297" t="str">
        <f>+IF(E1354=2012,VLOOKUP(D1354,K_navn!$A$2:$C$359,3),"")</f>
        <v/>
      </c>
      <c r="D1354" s="115">
        <f>+'Ark1'!P3166</f>
        <v>3825</v>
      </c>
      <c r="E1354" s="115">
        <f>+'Ark1'!C3166</f>
        <v>2018</v>
      </c>
      <c r="F1354" s="116" t="str">
        <f>+IF('Ark1'!Q3166=0,"",'Ark1'!Q3166)</f>
        <v/>
      </c>
      <c r="G1354" s="116">
        <f>+'Ark1'!R3166</f>
        <v>0</v>
      </c>
      <c r="H1354" s="116">
        <f>+'Ark1'!S3166</f>
        <v>0</v>
      </c>
      <c r="I1354" s="222" t="str">
        <f>+IF(G1354=0,"",'Ark1'!AA3166)</f>
        <v/>
      </c>
      <c r="J1354" s="222" t="str">
        <f>+IF(G1354=0,"",'Ark1'!AB3166)</f>
        <v/>
      </c>
      <c r="K1354" s="114" t="str">
        <f>+IF(G1354=0,"",'Ark1'!U3166)</f>
        <v/>
      </c>
      <c r="L1354" s="222" t="str">
        <f>+IF(G1354=0,"",'Ark1'!W3166)</f>
        <v/>
      </c>
      <c r="M1354" s="222" t="str">
        <f>+IF(G1354=0,"",'Ark1'!X3166)</f>
        <v/>
      </c>
      <c r="N1354" s="114" t="str">
        <f>+IF(G1354=0,"",'Ark1'!Y3166)</f>
        <v/>
      </c>
      <c r="O1354" s="116" t="str">
        <f>+IF(G1354=0,"",'Ark1'!Z3166)</f>
        <v/>
      </c>
      <c r="P1354" s="116" t="str">
        <f t="shared" si="21"/>
        <v/>
      </c>
      <c r="Q1354" s="114" t="str">
        <f>+IF(G1354=0,"",'Ark1'!T3166)</f>
        <v/>
      </c>
      <c r="R1354" s="222" t="str">
        <f>+IF(G1354=0,"",'Ark1'!V3166)</f>
        <v/>
      </c>
      <c r="S1354" s="32"/>
      <c r="T1354" s="35"/>
      <c r="U1354" s="35"/>
      <c r="V1354" s="35"/>
      <c r="W1354" s="35"/>
      <c r="X1354" s="35"/>
    </row>
    <row r="1355" spans="1:24" x14ac:dyDescent="0.5">
      <c r="A1355" s="32"/>
      <c r="B1355" s="297" t="str">
        <f>+IF(E1355=2012,VLOOKUP(D1355,K_navn!$A$2:$C$359,2),"")</f>
        <v/>
      </c>
      <c r="C1355" s="297" t="str">
        <f>+IF(E1355=2012,VLOOKUP(D1355,K_navn!$A$2:$C$359,3),"")</f>
        <v/>
      </c>
      <c r="D1355" s="115">
        <f>+'Ark1'!P3167</f>
        <v>3825</v>
      </c>
      <c r="E1355" s="115">
        <f>+'Ark1'!C3167</f>
        <v>2019</v>
      </c>
      <c r="F1355" s="116" t="str">
        <f>+IF('Ark1'!Q3167=0,"",'Ark1'!Q3167)</f>
        <v/>
      </c>
      <c r="G1355" s="116">
        <f>+'Ark1'!R3167</f>
        <v>0</v>
      </c>
      <c r="H1355" s="116">
        <f>+'Ark1'!S3167</f>
        <v>0</v>
      </c>
      <c r="I1355" s="222" t="str">
        <f>+IF(G1355=0,"",'Ark1'!AA3167)</f>
        <v/>
      </c>
      <c r="J1355" s="222" t="str">
        <f>+IF(G1355=0,"",'Ark1'!AB3167)</f>
        <v/>
      </c>
      <c r="K1355" s="114" t="str">
        <f>+IF(G1355=0,"",'Ark1'!U3167)</f>
        <v/>
      </c>
      <c r="L1355" s="222" t="str">
        <f>+IF(G1355=0,"",'Ark1'!W3167)</f>
        <v/>
      </c>
      <c r="M1355" s="222" t="str">
        <f>+IF(G1355=0,"",'Ark1'!X3167)</f>
        <v/>
      </c>
      <c r="N1355" s="114" t="str">
        <f>+IF(G1355=0,"",'Ark1'!Y3167)</f>
        <v/>
      </c>
      <c r="O1355" s="116" t="str">
        <f>+IF(G1355=0,"",'Ark1'!Z3167)</f>
        <v/>
      </c>
      <c r="P1355" s="116" t="str">
        <f t="shared" si="21"/>
        <v/>
      </c>
      <c r="Q1355" s="114" t="str">
        <f>+IF(G1355=0,"",'Ark1'!T3167)</f>
        <v/>
      </c>
      <c r="R1355" s="222" t="str">
        <f>+IF(G1355=0,"",'Ark1'!V3167)</f>
        <v/>
      </c>
      <c r="S1355" s="32"/>
      <c r="T1355" s="35"/>
      <c r="U1355" s="35"/>
      <c r="V1355" s="35"/>
      <c r="W1355" s="35"/>
      <c r="X1355" s="35"/>
    </row>
    <row r="1356" spans="1:24" x14ac:dyDescent="0.5">
      <c r="A1356" s="32"/>
      <c r="B1356" s="297" t="str">
        <f>+IF(E1356=2012,VLOOKUP(D1356,K_navn!$A$2:$C$359,2),"")</f>
        <v/>
      </c>
      <c r="C1356" s="297" t="str">
        <f>+IF(E1356=2012,VLOOKUP(D1356,K_navn!$A$2:$C$359,3),"")</f>
        <v/>
      </c>
      <c r="D1356" s="115">
        <f>+'Ark1'!P3168</f>
        <v>3825</v>
      </c>
      <c r="E1356" s="115">
        <f>+'Ark1'!C3168</f>
        <v>2020</v>
      </c>
      <c r="F1356" s="116" t="str">
        <f>+IF('Ark1'!Q3168=0,"",'Ark1'!Q3168)</f>
        <v/>
      </c>
      <c r="G1356" s="116">
        <f>+'Ark1'!R3168</f>
        <v>0</v>
      </c>
      <c r="H1356" s="116">
        <f>+'Ark1'!S3168</f>
        <v>0</v>
      </c>
      <c r="I1356" s="222" t="str">
        <f>+IF(G1356=0,"",'Ark1'!AA3168)</f>
        <v/>
      </c>
      <c r="J1356" s="222" t="str">
        <f>+IF(G1356=0,"",'Ark1'!AB3168)</f>
        <v/>
      </c>
      <c r="K1356" s="114" t="str">
        <f>+IF(G1356=0,"",'Ark1'!U3168)</f>
        <v/>
      </c>
      <c r="L1356" s="222" t="str">
        <f>+IF(G1356=0,"",'Ark1'!W3168)</f>
        <v/>
      </c>
      <c r="M1356" s="222" t="str">
        <f>+IF(G1356=0,"",'Ark1'!X3168)</f>
        <v/>
      </c>
      <c r="N1356" s="114" t="str">
        <f>+IF(G1356=0,"",'Ark1'!Y3168)</f>
        <v/>
      </c>
      <c r="O1356" s="116" t="str">
        <f>+IF(G1356=0,"",'Ark1'!Z3168)</f>
        <v/>
      </c>
      <c r="P1356" s="116" t="str">
        <f t="shared" si="21"/>
        <v/>
      </c>
      <c r="Q1356" s="114" t="str">
        <f>+IF(G1356=0,"",'Ark1'!T3168)</f>
        <v/>
      </c>
      <c r="R1356" s="222" t="str">
        <f>+IF(G1356=0,"",'Ark1'!V3168)</f>
        <v/>
      </c>
      <c r="S1356" s="32"/>
      <c r="T1356" s="35"/>
      <c r="U1356" s="35"/>
      <c r="V1356" s="35"/>
      <c r="W1356" s="35"/>
      <c r="X1356" s="35"/>
    </row>
    <row r="1357" spans="1:24" x14ac:dyDescent="0.5">
      <c r="A1357" s="32"/>
      <c r="B1357" s="297" t="str">
        <f>+IF(E1357=2012,VLOOKUP(D1357,K_navn!$A$2:$C$359,2),"")</f>
        <v/>
      </c>
      <c r="C1357" s="297" t="str">
        <f>+IF(E1357=2012,VLOOKUP(D1357,K_navn!$A$2:$C$359,3),"")</f>
        <v/>
      </c>
      <c r="D1357" s="115">
        <f>+'Ark1'!P3169</f>
        <v>3825</v>
      </c>
      <c r="E1357" s="115">
        <f>+'Ark1'!C3169</f>
        <v>2021</v>
      </c>
      <c r="F1357" s="116" t="str">
        <f>+IF('Ark1'!Q3169=0,"",'Ark1'!Q3169)</f>
        <v/>
      </c>
      <c r="G1357" s="116">
        <f>+'Ark1'!R3169</f>
        <v>0</v>
      </c>
      <c r="H1357" s="116">
        <f>+'Ark1'!S3169</f>
        <v>0</v>
      </c>
      <c r="I1357" s="222" t="str">
        <f>+IF(G1357=0,"",'Ark1'!AA3169)</f>
        <v/>
      </c>
      <c r="J1357" s="222" t="str">
        <f>+IF(G1357=0,"",'Ark1'!AB3169)</f>
        <v/>
      </c>
      <c r="K1357" s="114" t="str">
        <f>+IF(G1357=0,"",'Ark1'!U3169)</f>
        <v/>
      </c>
      <c r="L1357" s="222" t="str">
        <f>+IF(G1357=0,"",'Ark1'!W3169)</f>
        <v/>
      </c>
      <c r="M1357" s="222" t="str">
        <f>+IF(G1357=0,"",'Ark1'!X3169)</f>
        <v/>
      </c>
      <c r="N1357" s="114" t="str">
        <f>+IF(G1357=0,"",'Ark1'!Y3169)</f>
        <v/>
      </c>
      <c r="O1357" s="116" t="str">
        <f>+IF(G1357=0,"",'Ark1'!Z3169)</f>
        <v/>
      </c>
      <c r="P1357" s="116" t="str">
        <f t="shared" si="21"/>
        <v/>
      </c>
      <c r="Q1357" s="114" t="str">
        <f>+IF(G1357=0,"",'Ark1'!T3169)</f>
        <v/>
      </c>
      <c r="R1357" s="222" t="str">
        <f>+IF(G1357=0,"",'Ark1'!V3169)</f>
        <v/>
      </c>
      <c r="S1357" s="32"/>
      <c r="T1357" s="35"/>
      <c r="U1357" s="35"/>
      <c r="V1357" s="35"/>
      <c r="W1357" s="35"/>
      <c r="X1357" s="35"/>
    </row>
    <row r="1358" spans="1:24" x14ac:dyDescent="0.5">
      <c r="A1358" s="32"/>
      <c r="B1358" s="297" t="str">
        <f>+IF(E1358=2012,VLOOKUP(D1358,K_navn!$A$2:$C$359,2),"")</f>
        <v/>
      </c>
      <c r="C1358" s="297" t="str">
        <f>+IF(E1358=2012,VLOOKUP(D1358,K_navn!$A$2:$C$359,3),"")</f>
        <v/>
      </c>
      <c r="D1358" s="115">
        <f>+'Ark1'!P3170</f>
        <v>3825</v>
      </c>
      <c r="E1358" s="115">
        <f>+'Ark1'!C3170</f>
        <v>2022</v>
      </c>
      <c r="F1358" s="116" t="str">
        <f>+IF('Ark1'!Q3170=0,"",'Ark1'!Q3170)</f>
        <v/>
      </c>
      <c r="G1358" s="116">
        <f>+'Ark1'!R3170</f>
        <v>0</v>
      </c>
      <c r="H1358" s="116">
        <f>+'Ark1'!S3170</f>
        <v>0</v>
      </c>
      <c r="I1358" s="222" t="str">
        <f>+IF(G1358=0,"",'Ark1'!AA3170)</f>
        <v/>
      </c>
      <c r="J1358" s="222" t="str">
        <f>+IF(G1358=0,"",'Ark1'!AB3170)</f>
        <v/>
      </c>
      <c r="K1358" s="114" t="str">
        <f>+IF(G1358=0,"",'Ark1'!U3170)</f>
        <v/>
      </c>
      <c r="L1358" s="222" t="str">
        <f>+IF(G1358=0,"",'Ark1'!W3170)</f>
        <v/>
      </c>
      <c r="M1358" s="222" t="str">
        <f>+IF(G1358=0,"",'Ark1'!X3170)</f>
        <v/>
      </c>
      <c r="N1358" s="114" t="str">
        <f>+IF(G1358=0,"",'Ark1'!Y3170)</f>
        <v/>
      </c>
      <c r="O1358" s="116" t="str">
        <f>+IF(G1358=0,"",'Ark1'!Z3170)</f>
        <v/>
      </c>
      <c r="P1358" s="116" t="str">
        <f t="shared" si="21"/>
        <v/>
      </c>
      <c r="Q1358" s="114" t="str">
        <f>+IF(G1358=0,"",'Ark1'!T3170)</f>
        <v/>
      </c>
      <c r="R1358" s="222" t="str">
        <f>+IF(G1358=0,"",'Ark1'!V3170)</f>
        <v/>
      </c>
      <c r="S1358" s="32"/>
      <c r="T1358" s="35"/>
      <c r="U1358" s="35"/>
      <c r="V1358" s="35"/>
      <c r="W1358" s="35"/>
      <c r="X1358" s="35"/>
    </row>
    <row r="1359" spans="1:24" x14ac:dyDescent="0.5">
      <c r="A1359" s="32"/>
      <c r="B1359" s="297" t="str">
        <f>+IF(E1359=2012,VLOOKUP(D1359,K_navn!$A$2:$C$359,2),"")</f>
        <v>Risør</v>
      </c>
      <c r="C1359" s="297" t="str">
        <f>+IF(E1359=2012,VLOOKUP(D1359,K_navn!$A$2:$C$359,3),"")</f>
        <v>Agder</v>
      </c>
      <c r="D1359" s="115">
        <f>+'Ark1'!P3171</f>
        <v>4201</v>
      </c>
      <c r="E1359" s="115">
        <f>+'Ark1'!C3171</f>
        <v>2012</v>
      </c>
      <c r="F1359" s="116" t="str">
        <f>+IF('Ark1'!Q3171=0,"",'Ark1'!Q3171)</f>
        <v/>
      </c>
      <c r="G1359" s="116">
        <f>+'Ark1'!R3171</f>
        <v>0</v>
      </c>
      <c r="H1359" s="116">
        <f>+'Ark1'!S3171</f>
        <v>0</v>
      </c>
      <c r="I1359" s="222" t="str">
        <f>+IF(G1359=0,"",'Ark1'!AA3171)</f>
        <v/>
      </c>
      <c r="J1359" s="222" t="str">
        <f>+IF(G1359=0,"",'Ark1'!AB3171)</f>
        <v/>
      </c>
      <c r="K1359" s="114" t="str">
        <f>+IF(G1359=0,"",'Ark1'!U3171)</f>
        <v/>
      </c>
      <c r="L1359" s="222" t="str">
        <f>+IF(G1359=0,"",'Ark1'!W3171)</f>
        <v/>
      </c>
      <c r="M1359" s="222" t="str">
        <f>+IF(G1359=0,"",'Ark1'!X3171)</f>
        <v/>
      </c>
      <c r="N1359" s="114" t="str">
        <f>+IF(G1359=0,"",'Ark1'!Y3171)</f>
        <v/>
      </c>
      <c r="O1359" s="116" t="str">
        <f>+IF(G1359=0,"",'Ark1'!Z3171)</f>
        <v/>
      </c>
      <c r="P1359" s="116" t="str">
        <f t="shared" si="21"/>
        <v/>
      </c>
      <c r="Q1359" s="114" t="str">
        <f>+IF(G1359=0,"",'Ark1'!T3171)</f>
        <v/>
      </c>
      <c r="R1359" s="222" t="str">
        <f>+IF(G1359=0,"",'Ark1'!V3171)</f>
        <v/>
      </c>
      <c r="S1359" s="32"/>
      <c r="T1359" s="35"/>
      <c r="U1359" s="35"/>
      <c r="V1359" s="35"/>
      <c r="W1359" s="35"/>
      <c r="X1359" s="35"/>
    </row>
    <row r="1360" spans="1:24" x14ac:dyDescent="0.5">
      <c r="A1360" s="32"/>
      <c r="B1360" s="297" t="str">
        <f>+IF(E1360=2012,VLOOKUP(D1360,K_navn!$A$2:$C$359,2),"")</f>
        <v/>
      </c>
      <c r="C1360" s="297" t="str">
        <f>+IF(E1360=2012,VLOOKUP(D1360,K_navn!$A$2:$C$359,3),"")</f>
        <v/>
      </c>
      <c r="D1360" s="115">
        <f>+'Ark1'!P3172</f>
        <v>4201</v>
      </c>
      <c r="E1360" s="115">
        <f>+'Ark1'!C3172</f>
        <v>2013</v>
      </c>
      <c r="F1360" s="116" t="str">
        <f>+IF('Ark1'!Q3172=0,"",'Ark1'!Q3172)</f>
        <v/>
      </c>
      <c r="G1360" s="116">
        <f>+'Ark1'!R3172</f>
        <v>0</v>
      </c>
      <c r="H1360" s="116">
        <f>+'Ark1'!S3172</f>
        <v>0</v>
      </c>
      <c r="I1360" s="222" t="str">
        <f>+IF(G1360=0,"",'Ark1'!AA3172)</f>
        <v/>
      </c>
      <c r="J1360" s="222" t="str">
        <f>+IF(G1360=0,"",'Ark1'!AB3172)</f>
        <v/>
      </c>
      <c r="K1360" s="114" t="str">
        <f>+IF(G1360=0,"",'Ark1'!U3172)</f>
        <v/>
      </c>
      <c r="L1360" s="222" t="str">
        <f>+IF(G1360=0,"",'Ark1'!W3172)</f>
        <v/>
      </c>
      <c r="M1360" s="222" t="str">
        <f>+IF(G1360=0,"",'Ark1'!X3172)</f>
        <v/>
      </c>
      <c r="N1360" s="114" t="str">
        <f>+IF(G1360=0,"",'Ark1'!Y3172)</f>
        <v/>
      </c>
      <c r="O1360" s="116" t="str">
        <f>+IF(G1360=0,"",'Ark1'!Z3172)</f>
        <v/>
      </c>
      <c r="P1360" s="116" t="str">
        <f t="shared" si="21"/>
        <v/>
      </c>
      <c r="Q1360" s="114" t="str">
        <f>+IF(G1360=0,"",'Ark1'!T3172)</f>
        <v/>
      </c>
      <c r="R1360" s="222" t="str">
        <f>+IF(G1360=0,"",'Ark1'!V3172)</f>
        <v/>
      </c>
      <c r="S1360" s="32"/>
      <c r="T1360" s="35"/>
      <c r="U1360" s="35"/>
      <c r="V1360" s="35"/>
      <c r="W1360" s="35"/>
      <c r="X1360" s="35"/>
    </row>
    <row r="1361" spans="1:24" x14ac:dyDescent="0.5">
      <c r="A1361" s="32"/>
      <c r="B1361" s="297" t="str">
        <f>+IF(E1361=2012,VLOOKUP(D1361,K_navn!$A$2:$C$359,2),"")</f>
        <v/>
      </c>
      <c r="C1361" s="297" t="str">
        <f>+IF(E1361=2012,VLOOKUP(D1361,K_navn!$A$2:$C$359,3),"")</f>
        <v/>
      </c>
      <c r="D1361" s="115">
        <f>+'Ark1'!P3173</f>
        <v>4201</v>
      </c>
      <c r="E1361" s="115">
        <f>+'Ark1'!C3173</f>
        <v>2014</v>
      </c>
      <c r="F1361" s="116" t="str">
        <f>+IF('Ark1'!Q3173=0,"",'Ark1'!Q3173)</f>
        <v/>
      </c>
      <c r="G1361" s="116">
        <f>+'Ark1'!R3173</f>
        <v>0</v>
      </c>
      <c r="H1361" s="116">
        <f>+'Ark1'!S3173</f>
        <v>0</v>
      </c>
      <c r="I1361" s="222" t="str">
        <f>+IF(G1361=0,"",'Ark1'!AA3173)</f>
        <v/>
      </c>
      <c r="J1361" s="222" t="str">
        <f>+IF(G1361=0,"",'Ark1'!AB3173)</f>
        <v/>
      </c>
      <c r="K1361" s="114" t="str">
        <f>+IF(G1361=0,"",'Ark1'!U3173)</f>
        <v/>
      </c>
      <c r="L1361" s="222" t="str">
        <f>+IF(G1361=0,"",'Ark1'!W3173)</f>
        <v/>
      </c>
      <c r="M1361" s="222" t="str">
        <f>+IF(G1361=0,"",'Ark1'!X3173)</f>
        <v/>
      </c>
      <c r="N1361" s="114" t="str">
        <f>+IF(G1361=0,"",'Ark1'!Y3173)</f>
        <v/>
      </c>
      <c r="O1361" s="116" t="str">
        <f>+IF(G1361=0,"",'Ark1'!Z3173)</f>
        <v/>
      </c>
      <c r="P1361" s="116" t="str">
        <f t="shared" si="21"/>
        <v/>
      </c>
      <c r="Q1361" s="114" t="str">
        <f>+IF(G1361=0,"",'Ark1'!T3173)</f>
        <v/>
      </c>
      <c r="R1361" s="222" t="str">
        <f>+IF(G1361=0,"",'Ark1'!V3173)</f>
        <v/>
      </c>
      <c r="S1361" s="32"/>
      <c r="T1361" s="35"/>
      <c r="U1361" s="35"/>
      <c r="V1361" s="35"/>
      <c r="W1361" s="35"/>
      <c r="X1361" s="35"/>
    </row>
    <row r="1362" spans="1:24" x14ac:dyDescent="0.5">
      <c r="A1362" s="32"/>
      <c r="B1362" s="297" t="str">
        <f>+IF(E1362=2012,VLOOKUP(D1362,K_navn!$A$2:$C$359,2),"")</f>
        <v/>
      </c>
      <c r="C1362" s="297" t="str">
        <f>+IF(E1362=2012,VLOOKUP(D1362,K_navn!$A$2:$C$359,3),"")</f>
        <v/>
      </c>
      <c r="D1362" s="115">
        <f>+'Ark1'!P3174</f>
        <v>4201</v>
      </c>
      <c r="E1362" s="115">
        <f>+'Ark1'!C3174</f>
        <v>2015</v>
      </c>
      <c r="F1362" s="116" t="str">
        <f>+IF('Ark1'!Q3174=0,"",'Ark1'!Q3174)</f>
        <v/>
      </c>
      <c r="G1362" s="116">
        <f>+'Ark1'!R3174</f>
        <v>0</v>
      </c>
      <c r="H1362" s="116">
        <f>+'Ark1'!S3174</f>
        <v>0</v>
      </c>
      <c r="I1362" s="222" t="str">
        <f>+IF(G1362=0,"",'Ark1'!AA3174)</f>
        <v/>
      </c>
      <c r="J1362" s="222" t="str">
        <f>+IF(G1362=0,"",'Ark1'!AB3174)</f>
        <v/>
      </c>
      <c r="K1362" s="114" t="str">
        <f>+IF(G1362=0,"",'Ark1'!U3174)</f>
        <v/>
      </c>
      <c r="L1362" s="222" t="str">
        <f>+IF(G1362=0,"",'Ark1'!W3174)</f>
        <v/>
      </c>
      <c r="M1362" s="222" t="str">
        <f>+IF(G1362=0,"",'Ark1'!X3174)</f>
        <v/>
      </c>
      <c r="N1362" s="114" t="str">
        <f>+IF(G1362=0,"",'Ark1'!Y3174)</f>
        <v/>
      </c>
      <c r="O1362" s="116" t="str">
        <f>+IF(G1362=0,"",'Ark1'!Z3174)</f>
        <v/>
      </c>
      <c r="P1362" s="116" t="str">
        <f t="shared" si="21"/>
        <v/>
      </c>
      <c r="Q1362" s="114" t="str">
        <f>+IF(G1362=0,"",'Ark1'!T3174)</f>
        <v/>
      </c>
      <c r="R1362" s="222" t="str">
        <f>+IF(G1362=0,"",'Ark1'!V3174)</f>
        <v/>
      </c>
      <c r="S1362" s="32"/>
      <c r="T1362" s="35"/>
      <c r="U1362" s="35"/>
      <c r="V1362" s="35"/>
      <c r="W1362" s="35"/>
      <c r="X1362" s="35"/>
    </row>
    <row r="1363" spans="1:24" x14ac:dyDescent="0.5">
      <c r="A1363" s="32"/>
      <c r="B1363" s="297" t="str">
        <f>+IF(E1363=2012,VLOOKUP(D1363,K_navn!$A$2:$C$359,2),"")</f>
        <v/>
      </c>
      <c r="C1363" s="297" t="str">
        <f>+IF(E1363=2012,VLOOKUP(D1363,K_navn!$A$2:$C$359,3),"")</f>
        <v/>
      </c>
      <c r="D1363" s="115">
        <f>+'Ark1'!P3175</f>
        <v>4201</v>
      </c>
      <c r="E1363" s="115">
        <f>+'Ark1'!C3175</f>
        <v>2016</v>
      </c>
      <c r="F1363" s="116" t="str">
        <f>+IF('Ark1'!Q3175=0,"",'Ark1'!Q3175)</f>
        <v/>
      </c>
      <c r="G1363" s="116">
        <f>+'Ark1'!R3175</f>
        <v>0</v>
      </c>
      <c r="H1363" s="116">
        <f>+'Ark1'!S3175</f>
        <v>0</v>
      </c>
      <c r="I1363" s="222" t="str">
        <f>+IF(G1363=0,"",'Ark1'!AA3175)</f>
        <v/>
      </c>
      <c r="J1363" s="222" t="str">
        <f>+IF(G1363=0,"",'Ark1'!AB3175)</f>
        <v/>
      </c>
      <c r="K1363" s="114" t="str">
        <f>+IF(G1363=0,"",'Ark1'!U3175)</f>
        <v/>
      </c>
      <c r="L1363" s="222" t="str">
        <f>+IF(G1363=0,"",'Ark1'!W3175)</f>
        <v/>
      </c>
      <c r="M1363" s="222" t="str">
        <f>+IF(G1363=0,"",'Ark1'!X3175)</f>
        <v/>
      </c>
      <c r="N1363" s="114" t="str">
        <f>+IF(G1363=0,"",'Ark1'!Y3175)</f>
        <v/>
      </c>
      <c r="O1363" s="116" t="str">
        <f>+IF(G1363=0,"",'Ark1'!Z3175)</f>
        <v/>
      </c>
      <c r="P1363" s="116" t="str">
        <f t="shared" si="21"/>
        <v/>
      </c>
      <c r="Q1363" s="114" t="str">
        <f>+IF(G1363=0,"",'Ark1'!T3175)</f>
        <v/>
      </c>
      <c r="R1363" s="222" t="str">
        <f>+IF(G1363=0,"",'Ark1'!V3175)</f>
        <v/>
      </c>
      <c r="S1363" s="32"/>
      <c r="T1363" s="35"/>
      <c r="U1363" s="35"/>
      <c r="V1363" s="35"/>
      <c r="W1363" s="35"/>
      <c r="X1363" s="35"/>
    </row>
    <row r="1364" spans="1:24" x14ac:dyDescent="0.5">
      <c r="A1364" s="32"/>
      <c r="B1364" s="297" t="str">
        <f>+IF(E1364=2012,VLOOKUP(D1364,K_navn!$A$2:$C$359,2),"")</f>
        <v/>
      </c>
      <c r="C1364" s="297" t="str">
        <f>+IF(E1364=2012,VLOOKUP(D1364,K_navn!$A$2:$C$359,3),"")</f>
        <v/>
      </c>
      <c r="D1364" s="115">
        <f>+'Ark1'!P3176</f>
        <v>4201</v>
      </c>
      <c r="E1364" s="115">
        <f>+'Ark1'!C3176</f>
        <v>2017</v>
      </c>
      <c r="F1364" s="116" t="str">
        <f>+IF('Ark1'!Q3176=0,"",'Ark1'!Q3176)</f>
        <v/>
      </c>
      <c r="G1364" s="116">
        <f>+'Ark1'!R3176</f>
        <v>0</v>
      </c>
      <c r="H1364" s="116">
        <f>+'Ark1'!S3176</f>
        <v>0</v>
      </c>
      <c r="I1364" s="222" t="str">
        <f>+IF(G1364=0,"",'Ark1'!AA3176)</f>
        <v/>
      </c>
      <c r="J1364" s="222" t="str">
        <f>+IF(G1364=0,"",'Ark1'!AB3176)</f>
        <v/>
      </c>
      <c r="K1364" s="114" t="str">
        <f>+IF(G1364=0,"",'Ark1'!U3176)</f>
        <v/>
      </c>
      <c r="L1364" s="222" t="str">
        <f>+IF(G1364=0,"",'Ark1'!W3176)</f>
        <v/>
      </c>
      <c r="M1364" s="222" t="str">
        <f>+IF(G1364=0,"",'Ark1'!X3176)</f>
        <v/>
      </c>
      <c r="N1364" s="114" t="str">
        <f>+IF(G1364=0,"",'Ark1'!Y3176)</f>
        <v/>
      </c>
      <c r="O1364" s="116" t="str">
        <f>+IF(G1364=0,"",'Ark1'!Z3176)</f>
        <v/>
      </c>
      <c r="P1364" s="116" t="str">
        <f t="shared" si="21"/>
        <v/>
      </c>
      <c r="Q1364" s="114" t="str">
        <f>+IF(G1364=0,"",'Ark1'!T3176)</f>
        <v/>
      </c>
      <c r="R1364" s="222" t="str">
        <f>+IF(G1364=0,"",'Ark1'!V3176)</f>
        <v/>
      </c>
      <c r="S1364" s="32"/>
      <c r="T1364" s="35"/>
      <c r="U1364" s="35"/>
      <c r="V1364" s="35"/>
      <c r="W1364" s="35"/>
      <c r="X1364" s="35"/>
    </row>
    <row r="1365" spans="1:24" x14ac:dyDescent="0.5">
      <c r="A1365" s="32"/>
      <c r="B1365" s="297" t="str">
        <f>+IF(E1365=2012,VLOOKUP(D1365,K_navn!$A$2:$C$359,2),"")</f>
        <v/>
      </c>
      <c r="C1365" s="297" t="str">
        <f>+IF(E1365=2012,VLOOKUP(D1365,K_navn!$A$2:$C$359,3),"")</f>
        <v/>
      </c>
      <c r="D1365" s="115">
        <f>+'Ark1'!P3177</f>
        <v>4201</v>
      </c>
      <c r="E1365" s="115">
        <f>+'Ark1'!C3177</f>
        <v>2018</v>
      </c>
      <c r="F1365" s="116" t="str">
        <f>+IF('Ark1'!Q3177=0,"",'Ark1'!Q3177)</f>
        <v/>
      </c>
      <c r="G1365" s="116">
        <f>+'Ark1'!R3177</f>
        <v>0</v>
      </c>
      <c r="H1365" s="116">
        <f>+'Ark1'!S3177</f>
        <v>0</v>
      </c>
      <c r="I1365" s="222" t="str">
        <f>+IF(G1365=0,"",'Ark1'!AA3177)</f>
        <v/>
      </c>
      <c r="J1365" s="222" t="str">
        <f>+IF(G1365=0,"",'Ark1'!AB3177)</f>
        <v/>
      </c>
      <c r="K1365" s="114" t="str">
        <f>+IF(G1365=0,"",'Ark1'!U3177)</f>
        <v/>
      </c>
      <c r="L1365" s="222" t="str">
        <f>+IF(G1365=0,"",'Ark1'!W3177)</f>
        <v/>
      </c>
      <c r="M1365" s="222" t="str">
        <f>+IF(G1365=0,"",'Ark1'!X3177)</f>
        <v/>
      </c>
      <c r="N1365" s="114" t="str">
        <f>+IF(G1365=0,"",'Ark1'!Y3177)</f>
        <v/>
      </c>
      <c r="O1365" s="116" t="str">
        <f>+IF(G1365=0,"",'Ark1'!Z3177)</f>
        <v/>
      </c>
      <c r="P1365" s="116" t="str">
        <f t="shared" si="21"/>
        <v/>
      </c>
      <c r="Q1365" s="114" t="str">
        <f>+IF(G1365=0,"",'Ark1'!T3177)</f>
        <v/>
      </c>
      <c r="R1365" s="222" t="str">
        <f>+IF(G1365=0,"",'Ark1'!V3177)</f>
        <v/>
      </c>
      <c r="S1365" s="32"/>
      <c r="T1365" s="35"/>
      <c r="U1365" s="35"/>
      <c r="V1365" s="35"/>
      <c r="W1365" s="35"/>
      <c r="X1365" s="35"/>
    </row>
    <row r="1366" spans="1:24" x14ac:dyDescent="0.5">
      <c r="A1366" s="32"/>
      <c r="B1366" s="297" t="str">
        <f>+IF(E1366=2012,VLOOKUP(D1366,K_navn!$A$2:$C$359,2),"")</f>
        <v/>
      </c>
      <c r="C1366" s="297" t="str">
        <f>+IF(E1366=2012,VLOOKUP(D1366,K_navn!$A$2:$C$359,3),"")</f>
        <v/>
      </c>
      <c r="D1366" s="115">
        <f>+'Ark1'!P3178</f>
        <v>4201</v>
      </c>
      <c r="E1366" s="115">
        <f>+'Ark1'!C3178</f>
        <v>2019</v>
      </c>
      <c r="F1366" s="116" t="str">
        <f>+IF('Ark1'!Q3178=0,"",'Ark1'!Q3178)</f>
        <v/>
      </c>
      <c r="G1366" s="116">
        <f>+'Ark1'!R3178</f>
        <v>0</v>
      </c>
      <c r="H1366" s="116">
        <f>+'Ark1'!S3178</f>
        <v>0</v>
      </c>
      <c r="I1366" s="222" t="str">
        <f>+IF(G1366=0,"",'Ark1'!AA3178)</f>
        <v/>
      </c>
      <c r="J1366" s="222" t="str">
        <f>+IF(G1366=0,"",'Ark1'!AB3178)</f>
        <v/>
      </c>
      <c r="K1366" s="114" t="str">
        <f>+IF(G1366=0,"",'Ark1'!U3178)</f>
        <v/>
      </c>
      <c r="L1366" s="222" t="str">
        <f>+IF(G1366=0,"",'Ark1'!W3178)</f>
        <v/>
      </c>
      <c r="M1366" s="222" t="str">
        <f>+IF(G1366=0,"",'Ark1'!X3178)</f>
        <v/>
      </c>
      <c r="N1366" s="114" t="str">
        <f>+IF(G1366=0,"",'Ark1'!Y3178)</f>
        <v/>
      </c>
      <c r="O1366" s="116" t="str">
        <f>+IF(G1366=0,"",'Ark1'!Z3178)</f>
        <v/>
      </c>
      <c r="P1366" s="116" t="str">
        <f t="shared" si="21"/>
        <v/>
      </c>
      <c r="Q1366" s="114" t="str">
        <f>+IF(G1366=0,"",'Ark1'!T3178)</f>
        <v/>
      </c>
      <c r="R1366" s="222" t="str">
        <f>+IF(G1366=0,"",'Ark1'!V3178)</f>
        <v/>
      </c>
      <c r="S1366" s="32"/>
      <c r="T1366" s="35"/>
      <c r="U1366" s="35"/>
      <c r="V1366" s="35"/>
      <c r="W1366" s="35"/>
      <c r="X1366" s="35"/>
    </row>
    <row r="1367" spans="1:24" x14ac:dyDescent="0.5">
      <c r="A1367" s="32"/>
      <c r="B1367" s="297" t="str">
        <f>+IF(E1367=2012,VLOOKUP(D1367,K_navn!$A$2:$C$359,2),"")</f>
        <v/>
      </c>
      <c r="C1367" s="297" t="str">
        <f>+IF(E1367=2012,VLOOKUP(D1367,K_navn!$A$2:$C$359,3),"")</f>
        <v/>
      </c>
      <c r="D1367" s="115">
        <f>+'Ark1'!P3179</f>
        <v>4201</v>
      </c>
      <c r="E1367" s="115">
        <f>+'Ark1'!C3179</f>
        <v>2020</v>
      </c>
      <c r="F1367" s="116" t="str">
        <f>+IF('Ark1'!Q3179=0,"",'Ark1'!Q3179)</f>
        <v/>
      </c>
      <c r="G1367" s="116">
        <f>+'Ark1'!R3179</f>
        <v>0</v>
      </c>
      <c r="H1367" s="116">
        <f>+'Ark1'!S3179</f>
        <v>0</v>
      </c>
      <c r="I1367" s="222" t="str">
        <f>+IF(G1367=0,"",'Ark1'!AA3179)</f>
        <v/>
      </c>
      <c r="J1367" s="222" t="str">
        <f>+IF(G1367=0,"",'Ark1'!AB3179)</f>
        <v/>
      </c>
      <c r="K1367" s="114" t="str">
        <f>+IF(G1367=0,"",'Ark1'!U3179)</f>
        <v/>
      </c>
      <c r="L1367" s="222" t="str">
        <f>+IF(G1367=0,"",'Ark1'!W3179)</f>
        <v/>
      </c>
      <c r="M1367" s="222" t="str">
        <f>+IF(G1367=0,"",'Ark1'!X3179)</f>
        <v/>
      </c>
      <c r="N1367" s="114" t="str">
        <f>+IF(G1367=0,"",'Ark1'!Y3179)</f>
        <v/>
      </c>
      <c r="O1367" s="116" t="str">
        <f>+IF(G1367=0,"",'Ark1'!Z3179)</f>
        <v/>
      </c>
      <c r="P1367" s="116" t="str">
        <f t="shared" si="21"/>
        <v/>
      </c>
      <c r="Q1367" s="114" t="str">
        <f>+IF(G1367=0,"",'Ark1'!T3179)</f>
        <v/>
      </c>
      <c r="R1367" s="222" t="str">
        <f>+IF(G1367=0,"",'Ark1'!V3179)</f>
        <v/>
      </c>
      <c r="S1367" s="32"/>
      <c r="T1367" s="35"/>
      <c r="U1367" s="35"/>
      <c r="V1367" s="35"/>
      <c r="W1367" s="35"/>
      <c r="X1367" s="35"/>
    </row>
    <row r="1368" spans="1:24" x14ac:dyDescent="0.5">
      <c r="A1368" s="32"/>
      <c r="B1368" s="297" t="str">
        <f>+IF(E1368=2012,VLOOKUP(D1368,K_navn!$A$2:$C$359,2),"")</f>
        <v/>
      </c>
      <c r="C1368" s="297" t="str">
        <f>+IF(E1368=2012,VLOOKUP(D1368,K_navn!$A$2:$C$359,3),"")</f>
        <v/>
      </c>
      <c r="D1368" s="115">
        <f>+'Ark1'!P3180</f>
        <v>4201</v>
      </c>
      <c r="E1368" s="115">
        <f>+'Ark1'!C3180</f>
        <v>2021</v>
      </c>
      <c r="F1368" s="116" t="str">
        <f>+IF('Ark1'!Q3180=0,"",'Ark1'!Q3180)</f>
        <v/>
      </c>
      <c r="G1368" s="116">
        <f>+'Ark1'!R3180</f>
        <v>0</v>
      </c>
      <c r="H1368" s="116">
        <f>+'Ark1'!S3180</f>
        <v>0</v>
      </c>
      <c r="I1368" s="222" t="str">
        <f>+IF(G1368=0,"",'Ark1'!AA3180)</f>
        <v/>
      </c>
      <c r="J1368" s="222" t="str">
        <f>+IF(G1368=0,"",'Ark1'!AB3180)</f>
        <v/>
      </c>
      <c r="K1368" s="114" t="str">
        <f>+IF(G1368=0,"",'Ark1'!U3180)</f>
        <v/>
      </c>
      <c r="L1368" s="222" t="str">
        <f>+IF(G1368=0,"",'Ark1'!W3180)</f>
        <v/>
      </c>
      <c r="M1368" s="222" t="str">
        <f>+IF(G1368=0,"",'Ark1'!X3180)</f>
        <v/>
      </c>
      <c r="N1368" s="114" t="str">
        <f>+IF(G1368=0,"",'Ark1'!Y3180)</f>
        <v/>
      </c>
      <c r="O1368" s="116" t="str">
        <f>+IF(G1368=0,"",'Ark1'!Z3180)</f>
        <v/>
      </c>
      <c r="P1368" s="116" t="str">
        <f t="shared" si="21"/>
        <v/>
      </c>
      <c r="Q1368" s="114" t="str">
        <f>+IF(G1368=0,"",'Ark1'!T3180)</f>
        <v/>
      </c>
      <c r="R1368" s="222" t="str">
        <f>+IF(G1368=0,"",'Ark1'!V3180)</f>
        <v/>
      </c>
      <c r="S1368" s="32"/>
      <c r="T1368" s="35"/>
      <c r="U1368" s="35"/>
      <c r="V1368" s="35"/>
      <c r="W1368" s="35"/>
      <c r="X1368" s="35"/>
    </row>
    <row r="1369" spans="1:24" x14ac:dyDescent="0.5">
      <c r="A1369" s="32"/>
      <c r="B1369" s="297" t="str">
        <f>+IF(E1369=2012,VLOOKUP(D1369,K_navn!$A$2:$C$359,2),"")</f>
        <v/>
      </c>
      <c r="C1369" s="297" t="str">
        <f>+IF(E1369=2012,VLOOKUP(D1369,K_navn!$A$2:$C$359,3),"")</f>
        <v/>
      </c>
      <c r="D1369" s="115">
        <f>+'Ark1'!P3181</f>
        <v>4201</v>
      </c>
      <c r="E1369" s="115">
        <f>+'Ark1'!C3181</f>
        <v>2022</v>
      </c>
      <c r="F1369" s="116" t="str">
        <f>+IF('Ark1'!Q3181=0,"",'Ark1'!Q3181)</f>
        <v/>
      </c>
      <c r="G1369" s="116">
        <f>+'Ark1'!R3181</f>
        <v>0</v>
      </c>
      <c r="H1369" s="116">
        <f>+'Ark1'!S3181</f>
        <v>0</v>
      </c>
      <c r="I1369" s="222" t="str">
        <f>+IF(G1369=0,"",'Ark1'!AA3181)</f>
        <v/>
      </c>
      <c r="J1369" s="222" t="str">
        <f>+IF(G1369=0,"",'Ark1'!AB3181)</f>
        <v/>
      </c>
      <c r="K1369" s="114" t="str">
        <f>+IF(G1369=0,"",'Ark1'!U3181)</f>
        <v/>
      </c>
      <c r="L1369" s="222" t="str">
        <f>+IF(G1369=0,"",'Ark1'!W3181)</f>
        <v/>
      </c>
      <c r="M1369" s="222" t="str">
        <f>+IF(G1369=0,"",'Ark1'!X3181)</f>
        <v/>
      </c>
      <c r="N1369" s="114" t="str">
        <f>+IF(G1369=0,"",'Ark1'!Y3181)</f>
        <v/>
      </c>
      <c r="O1369" s="116" t="str">
        <f>+IF(G1369=0,"",'Ark1'!Z3181)</f>
        <v/>
      </c>
      <c r="P1369" s="116" t="str">
        <f t="shared" si="21"/>
        <v/>
      </c>
      <c r="Q1369" s="114" t="str">
        <f>+IF(G1369=0,"",'Ark1'!T3181)</f>
        <v/>
      </c>
      <c r="R1369" s="222" t="str">
        <f>+IF(G1369=0,"",'Ark1'!V3181)</f>
        <v/>
      </c>
      <c r="S1369" s="32"/>
      <c r="T1369" s="35"/>
      <c r="U1369" s="35"/>
      <c r="V1369" s="35"/>
      <c r="W1369" s="35"/>
      <c r="X1369" s="35"/>
    </row>
    <row r="1370" spans="1:24" x14ac:dyDescent="0.5">
      <c r="A1370" s="32"/>
      <c r="B1370" s="297" t="str">
        <f>+IF(E1370=2012,VLOOKUP(D1370,K_navn!$A$2:$C$359,2),"")</f>
        <v>Grimstad</v>
      </c>
      <c r="C1370" s="297" t="str">
        <f>+IF(E1370=2012,VLOOKUP(D1370,K_navn!$A$2:$C$359,3),"")</f>
        <v>Agder</v>
      </c>
      <c r="D1370" s="115">
        <f>+'Ark1'!P3182</f>
        <v>4202</v>
      </c>
      <c r="E1370" s="115">
        <f>+'Ark1'!C3182</f>
        <v>2012</v>
      </c>
      <c r="F1370" s="116" t="str">
        <f>+IF('Ark1'!Q3182=0,"",'Ark1'!Q3182)</f>
        <v/>
      </c>
      <c r="G1370" s="116">
        <f>+'Ark1'!R3182</f>
        <v>0</v>
      </c>
      <c r="H1370" s="116">
        <f>+'Ark1'!S3182</f>
        <v>0</v>
      </c>
      <c r="I1370" s="222" t="str">
        <f>+IF(G1370=0,"",'Ark1'!AA3182)</f>
        <v/>
      </c>
      <c r="J1370" s="222" t="str">
        <f>+IF(G1370=0,"",'Ark1'!AB3182)</f>
        <v/>
      </c>
      <c r="K1370" s="114" t="str">
        <f>+IF(G1370=0,"",'Ark1'!U3182)</f>
        <v/>
      </c>
      <c r="L1370" s="222" t="str">
        <f>+IF(G1370=0,"",'Ark1'!W3182)</f>
        <v/>
      </c>
      <c r="M1370" s="222" t="str">
        <f>+IF(G1370=0,"",'Ark1'!X3182)</f>
        <v/>
      </c>
      <c r="N1370" s="114" t="str">
        <f>+IF(G1370=0,"",'Ark1'!Y3182)</f>
        <v/>
      </c>
      <c r="O1370" s="116" t="str">
        <f>+IF(G1370=0,"",'Ark1'!Z3182)</f>
        <v/>
      </c>
      <c r="P1370" s="116" t="str">
        <f t="shared" si="21"/>
        <v/>
      </c>
      <c r="Q1370" s="114" t="str">
        <f>+IF(G1370=0,"",'Ark1'!T3182)</f>
        <v/>
      </c>
      <c r="R1370" s="222" t="str">
        <f>+IF(G1370=0,"",'Ark1'!V3182)</f>
        <v/>
      </c>
      <c r="S1370" s="32"/>
      <c r="T1370" s="35"/>
      <c r="U1370" s="35"/>
      <c r="V1370" s="35"/>
      <c r="W1370" s="35"/>
      <c r="X1370" s="35"/>
    </row>
    <row r="1371" spans="1:24" x14ac:dyDescent="0.5">
      <c r="A1371" s="32"/>
      <c r="B1371" s="297" t="str">
        <f>+IF(E1371=2012,VLOOKUP(D1371,K_navn!$A$2:$C$359,2),"")</f>
        <v/>
      </c>
      <c r="C1371" s="297" t="str">
        <f>+IF(E1371=2012,VLOOKUP(D1371,K_navn!$A$2:$C$359,3),"")</f>
        <v/>
      </c>
      <c r="D1371" s="115">
        <f>+'Ark1'!P3183</f>
        <v>4202</v>
      </c>
      <c r="E1371" s="115">
        <f>+'Ark1'!C3183</f>
        <v>2013</v>
      </c>
      <c r="F1371" s="116" t="str">
        <f>+IF('Ark1'!Q3183=0,"",'Ark1'!Q3183)</f>
        <v/>
      </c>
      <c r="G1371" s="116">
        <f>+'Ark1'!R3183</f>
        <v>0</v>
      </c>
      <c r="H1371" s="116">
        <f>+'Ark1'!S3183</f>
        <v>0</v>
      </c>
      <c r="I1371" s="222" t="str">
        <f>+IF(G1371=0,"",'Ark1'!AA3183)</f>
        <v/>
      </c>
      <c r="J1371" s="222" t="str">
        <f>+IF(G1371=0,"",'Ark1'!AB3183)</f>
        <v/>
      </c>
      <c r="K1371" s="114" t="str">
        <f>+IF(G1371=0,"",'Ark1'!U3183)</f>
        <v/>
      </c>
      <c r="L1371" s="222" t="str">
        <f>+IF(G1371=0,"",'Ark1'!W3183)</f>
        <v/>
      </c>
      <c r="M1371" s="222" t="str">
        <f>+IF(G1371=0,"",'Ark1'!X3183)</f>
        <v/>
      </c>
      <c r="N1371" s="114" t="str">
        <f>+IF(G1371=0,"",'Ark1'!Y3183)</f>
        <v/>
      </c>
      <c r="O1371" s="116" t="str">
        <f>+IF(G1371=0,"",'Ark1'!Z3183)</f>
        <v/>
      </c>
      <c r="P1371" s="116" t="str">
        <f t="shared" si="21"/>
        <v/>
      </c>
      <c r="Q1371" s="114" t="str">
        <f>+IF(G1371=0,"",'Ark1'!T3183)</f>
        <v/>
      </c>
      <c r="R1371" s="222" t="str">
        <f>+IF(G1371=0,"",'Ark1'!V3183)</f>
        <v/>
      </c>
      <c r="S1371" s="32"/>
      <c r="T1371" s="35"/>
      <c r="U1371" s="35"/>
      <c r="V1371" s="35"/>
      <c r="W1371" s="35"/>
      <c r="X1371" s="35"/>
    </row>
    <row r="1372" spans="1:24" x14ac:dyDescent="0.5">
      <c r="A1372" s="32"/>
      <c r="B1372" s="297" t="str">
        <f>+IF(E1372=2012,VLOOKUP(D1372,K_navn!$A$2:$C$359,2),"")</f>
        <v/>
      </c>
      <c r="C1372" s="297" t="str">
        <f>+IF(E1372=2012,VLOOKUP(D1372,K_navn!$A$2:$C$359,3),"")</f>
        <v/>
      </c>
      <c r="D1372" s="115">
        <f>+'Ark1'!P3184</f>
        <v>4202</v>
      </c>
      <c r="E1372" s="115">
        <f>+'Ark1'!C3184</f>
        <v>2014</v>
      </c>
      <c r="F1372" s="116" t="str">
        <f>+IF('Ark1'!Q3184=0,"",'Ark1'!Q3184)</f>
        <v/>
      </c>
      <c r="G1372" s="116">
        <f>+'Ark1'!R3184</f>
        <v>0</v>
      </c>
      <c r="H1372" s="116">
        <f>+'Ark1'!S3184</f>
        <v>0</v>
      </c>
      <c r="I1372" s="222" t="str">
        <f>+IF(G1372=0,"",'Ark1'!AA3184)</f>
        <v/>
      </c>
      <c r="J1372" s="222" t="str">
        <f>+IF(G1372=0,"",'Ark1'!AB3184)</f>
        <v/>
      </c>
      <c r="K1372" s="114" t="str">
        <f>+IF(G1372=0,"",'Ark1'!U3184)</f>
        <v/>
      </c>
      <c r="L1372" s="222" t="str">
        <f>+IF(G1372=0,"",'Ark1'!W3184)</f>
        <v/>
      </c>
      <c r="M1372" s="222" t="str">
        <f>+IF(G1372=0,"",'Ark1'!X3184)</f>
        <v/>
      </c>
      <c r="N1372" s="114" t="str">
        <f>+IF(G1372=0,"",'Ark1'!Y3184)</f>
        <v/>
      </c>
      <c r="O1372" s="116" t="str">
        <f>+IF(G1372=0,"",'Ark1'!Z3184)</f>
        <v/>
      </c>
      <c r="P1372" s="116" t="str">
        <f t="shared" si="21"/>
        <v/>
      </c>
      <c r="Q1372" s="114" t="str">
        <f>+IF(G1372=0,"",'Ark1'!T3184)</f>
        <v/>
      </c>
      <c r="R1372" s="222" t="str">
        <f>+IF(G1372=0,"",'Ark1'!V3184)</f>
        <v/>
      </c>
      <c r="S1372" s="32"/>
      <c r="T1372" s="35"/>
      <c r="U1372" s="35"/>
      <c r="V1372" s="35"/>
      <c r="W1372" s="35"/>
      <c r="X1372" s="35"/>
    </row>
    <row r="1373" spans="1:24" x14ac:dyDescent="0.5">
      <c r="A1373" s="32"/>
      <c r="B1373" s="297" t="str">
        <f>+IF(E1373=2012,VLOOKUP(D1373,K_navn!$A$2:$C$359,2),"")</f>
        <v/>
      </c>
      <c r="C1373" s="297" t="str">
        <f>+IF(E1373=2012,VLOOKUP(D1373,K_navn!$A$2:$C$359,3),"")</f>
        <v/>
      </c>
      <c r="D1373" s="115">
        <f>+'Ark1'!P3185</f>
        <v>4202</v>
      </c>
      <c r="E1373" s="115">
        <f>+'Ark1'!C3185</f>
        <v>2015</v>
      </c>
      <c r="F1373" s="116">
        <f>+IF('Ark1'!Q3185=0,"",'Ark1'!Q3185)</f>
        <v>3</v>
      </c>
      <c r="G1373" s="116">
        <f>+'Ark1'!R3185</f>
        <v>622</v>
      </c>
      <c r="H1373" s="116">
        <f>+'Ark1'!S3185</f>
        <v>622</v>
      </c>
      <c r="I1373" s="222">
        <f>+IF(G1373=0,"",'Ark1'!AA3185)</f>
        <v>1.6389554952438676</v>
      </c>
      <c r="J1373" s="222">
        <f>+IF(G1373=0,"",'Ark1'!AB3185)</f>
        <v>1.6702383580785356</v>
      </c>
      <c r="K1373" s="114">
        <f>+IF(G1373=0,"",'Ark1'!U3185)</f>
        <v>61.506430868167193</v>
      </c>
      <c r="L1373" s="222">
        <f>+IF(G1373=0,"",'Ark1'!W3185)</f>
        <v>82.241639871382631</v>
      </c>
      <c r="M1373" s="222">
        <f>+IF(G1373=0,"",'Ark1'!X3185)</f>
        <v>9.308602625602477</v>
      </c>
      <c r="N1373" s="114">
        <f>+IF(G1373=0,"",'Ark1'!Y3185)</f>
        <v>2.3087538838138082</v>
      </c>
      <c r="O1373" s="116">
        <f>+IF(G1373=0,"",'Ark1'!Z3185)</f>
        <v>-50.879971528021507</v>
      </c>
      <c r="P1373" s="116">
        <f t="shared" si="21"/>
        <v>207.33333333333334</v>
      </c>
      <c r="Q1373" s="114">
        <f>+IF(G1373=0,"",'Ark1'!T3185)</f>
        <v>16.290996784565916</v>
      </c>
      <c r="R1373" s="222">
        <f>+IF(G1373=0,"",'Ark1'!V3185)</f>
        <v>89.102535071920443</v>
      </c>
      <c r="S1373" s="32"/>
      <c r="T1373" s="35"/>
      <c r="U1373" s="35"/>
      <c r="V1373" s="35"/>
      <c r="W1373" s="35"/>
      <c r="X1373" s="35"/>
    </row>
    <row r="1374" spans="1:24" x14ac:dyDescent="0.5">
      <c r="A1374" s="32"/>
      <c r="B1374" s="297" t="str">
        <f>+IF(E1374=2012,VLOOKUP(D1374,K_navn!$A$2:$C$359,2),"")</f>
        <v/>
      </c>
      <c r="C1374" s="297" t="str">
        <f>+IF(E1374=2012,VLOOKUP(D1374,K_navn!$A$2:$C$359,3),"")</f>
        <v/>
      </c>
      <c r="D1374" s="115">
        <f>+'Ark1'!P3186</f>
        <v>4202</v>
      </c>
      <c r="E1374" s="115">
        <f>+'Ark1'!C3186</f>
        <v>2016</v>
      </c>
      <c r="F1374" s="116">
        <f>+IF('Ark1'!Q3186=0,"",'Ark1'!Q3186)</f>
        <v>2</v>
      </c>
      <c r="G1374" s="116">
        <f>+'Ark1'!R3186</f>
        <v>165</v>
      </c>
      <c r="H1374" s="116">
        <f>+'Ark1'!S3186</f>
        <v>165</v>
      </c>
      <c r="I1374" s="222">
        <f>+IF(G1374=0,"",'Ark1'!AA3186)</f>
        <v>0.35184237461617196</v>
      </c>
      <c r="J1374" s="222">
        <f>+IF(G1374=0,"",'Ark1'!AB3186)</f>
        <v>0.36550507985208602</v>
      </c>
      <c r="K1374" s="114">
        <f>+IF(G1374=0,"",'Ark1'!U3186)</f>
        <v>61.254545454545458</v>
      </c>
      <c r="L1374" s="222">
        <f>+IF(G1374=0,"",'Ark1'!W3186)</f>
        <v>84.627878787878785</v>
      </c>
      <c r="M1374" s="222">
        <f>+IF(G1374=0,"",'Ark1'!X3186)</f>
        <v>8.3638296859517567</v>
      </c>
      <c r="N1374" s="114">
        <f>+IF(G1374=0,"",'Ark1'!Y3186)</f>
        <v>2.2256209088144394</v>
      </c>
      <c r="O1374" s="116">
        <f>+IF(G1374=0,"",'Ark1'!Z3186)</f>
        <v>-29.851618030343207</v>
      </c>
      <c r="P1374" s="116">
        <f t="shared" si="21"/>
        <v>82.5</v>
      </c>
      <c r="Q1374" s="114">
        <f>+IF(G1374=0,"",'Ark1'!T3186)</f>
        <v>16.272727272727277</v>
      </c>
      <c r="R1374" s="222">
        <f>+IF(G1374=0,"",'Ark1'!V3186)</f>
        <v>91.687842673758212</v>
      </c>
      <c r="S1374" s="32"/>
      <c r="T1374" s="35"/>
      <c r="U1374" s="35"/>
      <c r="V1374" s="35"/>
      <c r="W1374" s="35"/>
      <c r="X1374" s="35"/>
    </row>
    <row r="1375" spans="1:24" x14ac:dyDescent="0.5">
      <c r="A1375" s="32"/>
      <c r="B1375" s="297" t="str">
        <f>+IF(E1375=2012,VLOOKUP(D1375,K_navn!$A$2:$C$359,2),"")</f>
        <v/>
      </c>
      <c r="C1375" s="297" t="str">
        <f>+IF(E1375=2012,VLOOKUP(D1375,K_navn!$A$2:$C$359,3),"")</f>
        <v/>
      </c>
      <c r="D1375" s="115">
        <f>+'Ark1'!P3187</f>
        <v>4202</v>
      </c>
      <c r="E1375" s="115">
        <f>+'Ark1'!C3187</f>
        <v>2017</v>
      </c>
      <c r="F1375" s="116" t="str">
        <f>+IF('Ark1'!Q3187=0,"",'Ark1'!Q3187)</f>
        <v/>
      </c>
      <c r="G1375" s="116">
        <f>+'Ark1'!R3187</f>
        <v>0</v>
      </c>
      <c r="H1375" s="116">
        <f>+'Ark1'!S3187</f>
        <v>0</v>
      </c>
      <c r="I1375" s="222" t="str">
        <f>+IF(G1375=0,"",'Ark1'!AA3187)</f>
        <v/>
      </c>
      <c r="J1375" s="222" t="str">
        <f>+IF(G1375=0,"",'Ark1'!AB3187)</f>
        <v/>
      </c>
      <c r="K1375" s="114" t="str">
        <f>+IF(G1375=0,"",'Ark1'!U3187)</f>
        <v/>
      </c>
      <c r="L1375" s="222" t="str">
        <f>+IF(G1375=0,"",'Ark1'!W3187)</f>
        <v/>
      </c>
      <c r="M1375" s="222" t="str">
        <f>+IF(G1375=0,"",'Ark1'!X3187)</f>
        <v/>
      </c>
      <c r="N1375" s="114" t="str">
        <f>+IF(G1375=0,"",'Ark1'!Y3187)</f>
        <v/>
      </c>
      <c r="O1375" s="116" t="str">
        <f>+IF(G1375=0,"",'Ark1'!Z3187)</f>
        <v/>
      </c>
      <c r="P1375" s="116" t="str">
        <f t="shared" si="21"/>
        <v/>
      </c>
      <c r="Q1375" s="114" t="str">
        <f>+IF(G1375=0,"",'Ark1'!T3187)</f>
        <v/>
      </c>
      <c r="R1375" s="222" t="str">
        <f>+IF(G1375=0,"",'Ark1'!V3187)</f>
        <v/>
      </c>
      <c r="S1375" s="32"/>
      <c r="T1375" s="35"/>
      <c r="U1375" s="35"/>
      <c r="V1375" s="35"/>
      <c r="W1375" s="35"/>
      <c r="X1375" s="35"/>
    </row>
    <row r="1376" spans="1:24" x14ac:dyDescent="0.5">
      <c r="A1376" s="32"/>
      <c r="B1376" s="297" t="str">
        <f>+IF(E1376=2012,VLOOKUP(D1376,K_navn!$A$2:$C$359,2),"")</f>
        <v/>
      </c>
      <c r="C1376" s="297" t="str">
        <f>+IF(E1376=2012,VLOOKUP(D1376,K_navn!$A$2:$C$359,3),"")</f>
        <v/>
      </c>
      <c r="D1376" s="115">
        <f>+'Ark1'!P3188</f>
        <v>4202</v>
      </c>
      <c r="E1376" s="115">
        <f>+'Ark1'!C3188</f>
        <v>2018</v>
      </c>
      <c r="F1376" s="116" t="str">
        <f>+IF('Ark1'!Q3188=0,"",'Ark1'!Q3188)</f>
        <v/>
      </c>
      <c r="G1376" s="116">
        <f>+'Ark1'!R3188</f>
        <v>0</v>
      </c>
      <c r="H1376" s="116">
        <f>+'Ark1'!S3188</f>
        <v>0</v>
      </c>
      <c r="I1376" s="222" t="str">
        <f>+IF(G1376=0,"",'Ark1'!AA3188)</f>
        <v/>
      </c>
      <c r="J1376" s="222" t="str">
        <f>+IF(G1376=0,"",'Ark1'!AB3188)</f>
        <v/>
      </c>
      <c r="K1376" s="114" t="str">
        <f>+IF(G1376=0,"",'Ark1'!U3188)</f>
        <v/>
      </c>
      <c r="L1376" s="222" t="str">
        <f>+IF(G1376=0,"",'Ark1'!W3188)</f>
        <v/>
      </c>
      <c r="M1376" s="222" t="str">
        <f>+IF(G1376=0,"",'Ark1'!X3188)</f>
        <v/>
      </c>
      <c r="N1376" s="114" t="str">
        <f>+IF(G1376=0,"",'Ark1'!Y3188)</f>
        <v/>
      </c>
      <c r="O1376" s="116" t="str">
        <f>+IF(G1376=0,"",'Ark1'!Z3188)</f>
        <v/>
      </c>
      <c r="P1376" s="116" t="str">
        <f t="shared" si="21"/>
        <v/>
      </c>
      <c r="Q1376" s="114" t="str">
        <f>+IF(G1376=0,"",'Ark1'!T3188)</f>
        <v/>
      </c>
      <c r="R1376" s="222" t="str">
        <f>+IF(G1376=0,"",'Ark1'!V3188)</f>
        <v/>
      </c>
      <c r="S1376" s="32"/>
      <c r="T1376" s="35"/>
      <c r="U1376" s="35"/>
      <c r="V1376" s="35"/>
      <c r="W1376" s="35"/>
      <c r="X1376" s="35"/>
    </row>
    <row r="1377" spans="1:24" x14ac:dyDescent="0.5">
      <c r="A1377" s="32"/>
      <c r="B1377" s="297" t="str">
        <f>+IF(E1377=2012,VLOOKUP(D1377,K_navn!$A$2:$C$359,2),"")</f>
        <v/>
      </c>
      <c r="C1377" s="297" t="str">
        <f>+IF(E1377=2012,VLOOKUP(D1377,K_navn!$A$2:$C$359,3),"")</f>
        <v/>
      </c>
      <c r="D1377" s="115">
        <f>+'Ark1'!P3189</f>
        <v>4202</v>
      </c>
      <c r="E1377" s="115">
        <f>+'Ark1'!C3189</f>
        <v>2019</v>
      </c>
      <c r="F1377" s="116" t="str">
        <f>+IF('Ark1'!Q3189=0,"",'Ark1'!Q3189)</f>
        <v/>
      </c>
      <c r="G1377" s="116">
        <f>+'Ark1'!R3189</f>
        <v>0</v>
      </c>
      <c r="H1377" s="116">
        <f>+'Ark1'!S3189</f>
        <v>0</v>
      </c>
      <c r="I1377" s="222" t="str">
        <f>+IF(G1377=0,"",'Ark1'!AA3189)</f>
        <v/>
      </c>
      <c r="J1377" s="222" t="str">
        <f>+IF(G1377=0,"",'Ark1'!AB3189)</f>
        <v/>
      </c>
      <c r="K1377" s="114" t="str">
        <f>+IF(G1377=0,"",'Ark1'!U3189)</f>
        <v/>
      </c>
      <c r="L1377" s="222" t="str">
        <f>+IF(G1377=0,"",'Ark1'!W3189)</f>
        <v/>
      </c>
      <c r="M1377" s="222" t="str">
        <f>+IF(G1377=0,"",'Ark1'!X3189)</f>
        <v/>
      </c>
      <c r="N1377" s="114" t="str">
        <f>+IF(G1377=0,"",'Ark1'!Y3189)</f>
        <v/>
      </c>
      <c r="O1377" s="116" t="str">
        <f>+IF(G1377=0,"",'Ark1'!Z3189)</f>
        <v/>
      </c>
      <c r="P1377" s="116" t="str">
        <f t="shared" si="21"/>
        <v/>
      </c>
      <c r="Q1377" s="114" t="str">
        <f>+IF(G1377=0,"",'Ark1'!T3189)</f>
        <v/>
      </c>
      <c r="R1377" s="222" t="str">
        <f>+IF(G1377=0,"",'Ark1'!V3189)</f>
        <v/>
      </c>
      <c r="S1377" s="32"/>
      <c r="T1377" s="35"/>
      <c r="U1377" s="35"/>
      <c r="V1377" s="35"/>
      <c r="W1377" s="35"/>
      <c r="X1377" s="35"/>
    </row>
    <row r="1378" spans="1:24" x14ac:dyDescent="0.5">
      <c r="A1378" s="32"/>
      <c r="B1378" s="297" t="str">
        <f>+IF(E1378=2012,VLOOKUP(D1378,K_navn!$A$2:$C$359,2),"")</f>
        <v/>
      </c>
      <c r="C1378" s="297" t="str">
        <f>+IF(E1378=2012,VLOOKUP(D1378,K_navn!$A$2:$C$359,3),"")</f>
        <v/>
      </c>
      <c r="D1378" s="115">
        <f>+'Ark1'!P3190</f>
        <v>4202</v>
      </c>
      <c r="E1378" s="115">
        <f>+'Ark1'!C3190</f>
        <v>2020</v>
      </c>
      <c r="F1378" s="116">
        <f>+IF('Ark1'!Q3190=0,"",'Ark1'!Q3190)</f>
        <v>1</v>
      </c>
      <c r="G1378" s="116">
        <f>+'Ark1'!R3190</f>
        <v>1</v>
      </c>
      <c r="H1378" s="116">
        <f>+'Ark1'!S3190</f>
        <v>1</v>
      </c>
      <c r="I1378" s="222">
        <f>+IF(G1378=0,"",'Ark1'!AA3190)</f>
        <v>4.7897308171280786E-3</v>
      </c>
      <c r="J1378" s="222">
        <f>+IF(G1378=0,"",'Ark1'!AB3190)</f>
        <v>3.2161464350260439E-3</v>
      </c>
      <c r="K1378" s="114">
        <f>+IF(G1378=0,"",'Ark1'!U3190)</f>
        <v>60</v>
      </c>
      <c r="L1378" s="222">
        <f>+IF(G1378=0,"",'Ark1'!W3190)</f>
        <v>55.47</v>
      </c>
      <c r="M1378" s="222">
        <f>+IF(G1378=0,"",'Ark1'!X3190)</f>
        <v>0</v>
      </c>
      <c r="N1378" s="114">
        <f>+IF(G1378=0,"",'Ark1'!Y3190)</f>
        <v>0</v>
      </c>
      <c r="O1378" s="116">
        <f>+IF(G1378=0,"",'Ark1'!Z3190)</f>
        <v>0</v>
      </c>
      <c r="P1378" s="116">
        <f t="shared" si="21"/>
        <v>1</v>
      </c>
      <c r="Q1378" s="114">
        <f>+IF(G1378=0,"",'Ark1'!T3190)</f>
        <v>17</v>
      </c>
      <c r="R1378" s="222">
        <f>+IF(G1378=0,"",'Ark1'!V3190)</f>
        <v>60.097508125677123</v>
      </c>
      <c r="S1378" s="32"/>
      <c r="T1378" s="35"/>
      <c r="U1378" s="35"/>
      <c r="V1378" s="35"/>
      <c r="W1378" s="35"/>
      <c r="X1378" s="35"/>
    </row>
    <row r="1379" spans="1:24" x14ac:dyDescent="0.5">
      <c r="A1379" s="32"/>
      <c r="B1379" s="297" t="str">
        <f>+IF(E1379=2012,VLOOKUP(D1379,K_navn!$A$2:$C$359,2),"")</f>
        <v/>
      </c>
      <c r="C1379" s="297" t="str">
        <f>+IF(E1379=2012,VLOOKUP(D1379,K_navn!$A$2:$C$359,3),"")</f>
        <v/>
      </c>
      <c r="D1379" s="115">
        <f>+'Ark1'!P3191</f>
        <v>4202</v>
      </c>
      <c r="E1379" s="115">
        <f>+'Ark1'!C3191</f>
        <v>2021</v>
      </c>
      <c r="F1379" s="116" t="str">
        <f>+IF('Ark1'!Q3191=0,"",'Ark1'!Q3191)</f>
        <v/>
      </c>
      <c r="G1379" s="116">
        <f>+'Ark1'!R3191</f>
        <v>0</v>
      </c>
      <c r="H1379" s="116">
        <f>+'Ark1'!S3191</f>
        <v>0</v>
      </c>
      <c r="I1379" s="222" t="str">
        <f>+IF(G1379=0,"",'Ark1'!AA3191)</f>
        <v/>
      </c>
      <c r="J1379" s="222" t="str">
        <f>+IF(G1379=0,"",'Ark1'!AB3191)</f>
        <v/>
      </c>
      <c r="K1379" s="114" t="str">
        <f>+IF(G1379=0,"",'Ark1'!U3191)</f>
        <v/>
      </c>
      <c r="L1379" s="222" t="str">
        <f>+IF(G1379=0,"",'Ark1'!W3191)</f>
        <v/>
      </c>
      <c r="M1379" s="222" t="str">
        <f>+IF(G1379=0,"",'Ark1'!X3191)</f>
        <v/>
      </c>
      <c r="N1379" s="114" t="str">
        <f>+IF(G1379=0,"",'Ark1'!Y3191)</f>
        <v/>
      </c>
      <c r="O1379" s="116" t="str">
        <f>+IF(G1379=0,"",'Ark1'!Z3191)</f>
        <v/>
      </c>
      <c r="P1379" s="116" t="str">
        <f t="shared" si="21"/>
        <v/>
      </c>
      <c r="Q1379" s="114" t="str">
        <f>+IF(G1379=0,"",'Ark1'!T3191)</f>
        <v/>
      </c>
      <c r="R1379" s="222" t="str">
        <f>+IF(G1379=0,"",'Ark1'!V3191)</f>
        <v/>
      </c>
      <c r="S1379" s="32"/>
      <c r="T1379" s="35"/>
      <c r="U1379" s="35"/>
      <c r="V1379" s="35"/>
      <c r="W1379" s="35"/>
      <c r="X1379" s="35"/>
    </row>
    <row r="1380" spans="1:24" x14ac:dyDescent="0.5">
      <c r="A1380" s="32"/>
      <c r="B1380" s="297" t="str">
        <f>+IF(E1380=2012,VLOOKUP(D1380,K_navn!$A$2:$C$359,2),"")</f>
        <v/>
      </c>
      <c r="C1380" s="297" t="str">
        <f>+IF(E1380=2012,VLOOKUP(D1380,K_navn!$A$2:$C$359,3),"")</f>
        <v/>
      </c>
      <c r="D1380" s="115">
        <f>+'Ark1'!P3192</f>
        <v>4202</v>
      </c>
      <c r="E1380" s="115">
        <f>+'Ark1'!C3192</f>
        <v>2022</v>
      </c>
      <c r="F1380" s="116" t="str">
        <f>+IF('Ark1'!Q3192=0,"",'Ark1'!Q3192)</f>
        <v/>
      </c>
      <c r="G1380" s="116">
        <f>+'Ark1'!R3192</f>
        <v>0</v>
      </c>
      <c r="H1380" s="116">
        <f>+'Ark1'!S3192</f>
        <v>0</v>
      </c>
      <c r="I1380" s="222" t="str">
        <f>+IF(G1380=0,"",'Ark1'!AA3192)</f>
        <v/>
      </c>
      <c r="J1380" s="222" t="str">
        <f>+IF(G1380=0,"",'Ark1'!AB3192)</f>
        <v/>
      </c>
      <c r="K1380" s="114" t="str">
        <f>+IF(G1380=0,"",'Ark1'!U3192)</f>
        <v/>
      </c>
      <c r="L1380" s="222" t="str">
        <f>+IF(G1380=0,"",'Ark1'!W3192)</f>
        <v/>
      </c>
      <c r="M1380" s="222" t="str">
        <f>+IF(G1380=0,"",'Ark1'!X3192)</f>
        <v/>
      </c>
      <c r="N1380" s="114" t="str">
        <f>+IF(G1380=0,"",'Ark1'!Y3192)</f>
        <v/>
      </c>
      <c r="O1380" s="116" t="str">
        <f>+IF(G1380=0,"",'Ark1'!Z3192)</f>
        <v/>
      </c>
      <c r="P1380" s="116" t="str">
        <f t="shared" si="21"/>
        <v/>
      </c>
      <c r="Q1380" s="114" t="str">
        <f>+IF(G1380=0,"",'Ark1'!T3192)</f>
        <v/>
      </c>
      <c r="R1380" s="222" t="str">
        <f>+IF(G1380=0,"",'Ark1'!V3192)</f>
        <v/>
      </c>
      <c r="S1380" s="32"/>
      <c r="T1380" s="35"/>
      <c r="U1380" s="35"/>
      <c r="V1380" s="35"/>
      <c r="W1380" s="35"/>
      <c r="X1380" s="35"/>
    </row>
    <row r="1381" spans="1:24" x14ac:dyDescent="0.5">
      <c r="A1381" s="32"/>
      <c r="B1381" s="297" t="str">
        <f>+IF(E1381=2012,VLOOKUP(D1381,K_navn!$A$2:$C$359,2),"")</f>
        <v>Arendal</v>
      </c>
      <c r="C1381" s="297" t="str">
        <f>+IF(E1381=2012,VLOOKUP(D1381,K_navn!$A$2:$C$359,3),"")</f>
        <v>Agder</v>
      </c>
      <c r="D1381" s="115">
        <f>+'Ark1'!P3193</f>
        <v>4203</v>
      </c>
      <c r="E1381" s="115">
        <f>+'Ark1'!C3193</f>
        <v>2012</v>
      </c>
      <c r="F1381" s="116" t="str">
        <f>+IF('Ark1'!Q3193=0,"",'Ark1'!Q3193)</f>
        <v/>
      </c>
      <c r="G1381" s="116">
        <f>+'Ark1'!R3193</f>
        <v>0</v>
      </c>
      <c r="H1381" s="116">
        <f>+'Ark1'!S3193</f>
        <v>0</v>
      </c>
      <c r="I1381" s="222" t="str">
        <f>+IF(G1381=0,"",'Ark1'!AA3193)</f>
        <v/>
      </c>
      <c r="J1381" s="222" t="str">
        <f>+IF(G1381=0,"",'Ark1'!AB3193)</f>
        <v/>
      </c>
      <c r="K1381" s="114" t="str">
        <f>+IF(G1381=0,"",'Ark1'!U3193)</f>
        <v/>
      </c>
      <c r="L1381" s="222" t="str">
        <f>+IF(G1381=0,"",'Ark1'!W3193)</f>
        <v/>
      </c>
      <c r="M1381" s="222" t="str">
        <f>+IF(G1381=0,"",'Ark1'!X3193)</f>
        <v/>
      </c>
      <c r="N1381" s="114" t="str">
        <f>+IF(G1381=0,"",'Ark1'!Y3193)</f>
        <v/>
      </c>
      <c r="O1381" s="116" t="str">
        <f>+IF(G1381=0,"",'Ark1'!Z3193)</f>
        <v/>
      </c>
      <c r="P1381" s="116" t="str">
        <f t="shared" si="21"/>
        <v/>
      </c>
      <c r="Q1381" s="114" t="str">
        <f>+IF(G1381=0,"",'Ark1'!T3193)</f>
        <v/>
      </c>
      <c r="R1381" s="222" t="str">
        <f>+IF(G1381=0,"",'Ark1'!V3193)</f>
        <v/>
      </c>
      <c r="S1381" s="32"/>
      <c r="T1381" s="35"/>
      <c r="U1381" s="35"/>
      <c r="V1381" s="35"/>
      <c r="W1381" s="35"/>
      <c r="X1381" s="35"/>
    </row>
    <row r="1382" spans="1:24" x14ac:dyDescent="0.5">
      <c r="A1382" s="32"/>
      <c r="B1382" s="297" t="str">
        <f>+IF(E1382=2012,VLOOKUP(D1382,K_navn!$A$2:$C$359,2),"")</f>
        <v/>
      </c>
      <c r="C1382" s="297" t="str">
        <f>+IF(E1382=2012,VLOOKUP(D1382,K_navn!$A$2:$C$359,3),"")</f>
        <v/>
      </c>
      <c r="D1382" s="115">
        <f>+'Ark1'!P3194</f>
        <v>4203</v>
      </c>
      <c r="E1382" s="115">
        <f>+'Ark1'!C3194</f>
        <v>2013</v>
      </c>
      <c r="F1382" s="116" t="str">
        <f>+IF('Ark1'!Q3194=0,"",'Ark1'!Q3194)</f>
        <v/>
      </c>
      <c r="G1382" s="116">
        <f>+'Ark1'!R3194</f>
        <v>0</v>
      </c>
      <c r="H1382" s="116">
        <f>+'Ark1'!S3194</f>
        <v>0</v>
      </c>
      <c r="I1382" s="222" t="str">
        <f>+IF(G1382=0,"",'Ark1'!AA3194)</f>
        <v/>
      </c>
      <c r="J1382" s="222" t="str">
        <f>+IF(G1382=0,"",'Ark1'!AB3194)</f>
        <v/>
      </c>
      <c r="K1382" s="114" t="str">
        <f>+IF(G1382=0,"",'Ark1'!U3194)</f>
        <v/>
      </c>
      <c r="L1382" s="222" t="str">
        <f>+IF(G1382=0,"",'Ark1'!W3194)</f>
        <v/>
      </c>
      <c r="M1382" s="222" t="str">
        <f>+IF(G1382=0,"",'Ark1'!X3194)</f>
        <v/>
      </c>
      <c r="N1382" s="114" t="str">
        <f>+IF(G1382=0,"",'Ark1'!Y3194)</f>
        <v/>
      </c>
      <c r="O1382" s="116" t="str">
        <f>+IF(G1382=0,"",'Ark1'!Z3194)</f>
        <v/>
      </c>
      <c r="P1382" s="116" t="str">
        <f t="shared" si="21"/>
        <v/>
      </c>
      <c r="Q1382" s="114" t="str">
        <f>+IF(G1382=0,"",'Ark1'!T3194)</f>
        <v/>
      </c>
      <c r="R1382" s="222" t="str">
        <f>+IF(G1382=0,"",'Ark1'!V3194)</f>
        <v/>
      </c>
      <c r="S1382" s="32"/>
      <c r="T1382" s="35"/>
      <c r="U1382" s="35"/>
      <c r="V1382" s="35"/>
      <c r="W1382" s="35"/>
      <c r="X1382" s="35"/>
    </row>
    <row r="1383" spans="1:24" x14ac:dyDescent="0.5">
      <c r="A1383" s="32"/>
      <c r="B1383" s="297" t="str">
        <f>+IF(E1383=2012,VLOOKUP(D1383,K_navn!$A$2:$C$359,2),"")</f>
        <v/>
      </c>
      <c r="C1383" s="297" t="str">
        <f>+IF(E1383=2012,VLOOKUP(D1383,K_navn!$A$2:$C$359,3),"")</f>
        <v/>
      </c>
      <c r="D1383" s="115">
        <f>+'Ark1'!P3195</f>
        <v>4203</v>
      </c>
      <c r="E1383" s="115">
        <f>+'Ark1'!C3195</f>
        <v>2014</v>
      </c>
      <c r="F1383" s="116" t="str">
        <f>+IF('Ark1'!Q3195=0,"",'Ark1'!Q3195)</f>
        <v/>
      </c>
      <c r="G1383" s="116">
        <f>+'Ark1'!R3195</f>
        <v>0</v>
      </c>
      <c r="H1383" s="116">
        <f>+'Ark1'!S3195</f>
        <v>0</v>
      </c>
      <c r="I1383" s="222" t="str">
        <f>+IF(G1383=0,"",'Ark1'!AA3195)</f>
        <v/>
      </c>
      <c r="J1383" s="222" t="str">
        <f>+IF(G1383=0,"",'Ark1'!AB3195)</f>
        <v/>
      </c>
      <c r="K1383" s="114" t="str">
        <f>+IF(G1383=0,"",'Ark1'!U3195)</f>
        <v/>
      </c>
      <c r="L1383" s="222" t="str">
        <f>+IF(G1383=0,"",'Ark1'!W3195)</f>
        <v/>
      </c>
      <c r="M1383" s="222" t="str">
        <f>+IF(G1383=0,"",'Ark1'!X3195)</f>
        <v/>
      </c>
      <c r="N1383" s="114" t="str">
        <f>+IF(G1383=0,"",'Ark1'!Y3195)</f>
        <v/>
      </c>
      <c r="O1383" s="116" t="str">
        <f>+IF(G1383=0,"",'Ark1'!Z3195)</f>
        <v/>
      </c>
      <c r="P1383" s="116" t="str">
        <f t="shared" ref="P1383:P1446" si="22">+IF(G1383=0,"",H1383/F1383)</f>
        <v/>
      </c>
      <c r="Q1383" s="114" t="str">
        <f>+IF(G1383=0,"",'Ark1'!T3195)</f>
        <v/>
      </c>
      <c r="R1383" s="222" t="str">
        <f>+IF(G1383=0,"",'Ark1'!V3195)</f>
        <v/>
      </c>
      <c r="S1383" s="32"/>
      <c r="T1383" s="35"/>
      <c r="U1383" s="35"/>
      <c r="V1383" s="35"/>
      <c r="W1383" s="35"/>
      <c r="X1383" s="35"/>
    </row>
    <row r="1384" spans="1:24" x14ac:dyDescent="0.5">
      <c r="A1384" s="32"/>
      <c r="B1384" s="297" t="str">
        <f>+IF(E1384=2012,VLOOKUP(D1384,K_navn!$A$2:$C$359,2),"")</f>
        <v/>
      </c>
      <c r="C1384" s="297" t="str">
        <f>+IF(E1384=2012,VLOOKUP(D1384,K_navn!$A$2:$C$359,3),"")</f>
        <v/>
      </c>
      <c r="D1384" s="115">
        <f>+'Ark1'!P3196</f>
        <v>4203</v>
      </c>
      <c r="E1384" s="115">
        <f>+'Ark1'!C3196</f>
        <v>2015</v>
      </c>
      <c r="F1384" s="116" t="str">
        <f>+IF('Ark1'!Q3196=0,"",'Ark1'!Q3196)</f>
        <v/>
      </c>
      <c r="G1384" s="116">
        <f>+'Ark1'!R3196</f>
        <v>0</v>
      </c>
      <c r="H1384" s="116">
        <f>+'Ark1'!S3196</f>
        <v>0</v>
      </c>
      <c r="I1384" s="222" t="str">
        <f>+IF(G1384=0,"",'Ark1'!AA3196)</f>
        <v/>
      </c>
      <c r="J1384" s="222" t="str">
        <f>+IF(G1384=0,"",'Ark1'!AB3196)</f>
        <v/>
      </c>
      <c r="K1384" s="114" t="str">
        <f>+IF(G1384=0,"",'Ark1'!U3196)</f>
        <v/>
      </c>
      <c r="L1384" s="222" t="str">
        <f>+IF(G1384=0,"",'Ark1'!W3196)</f>
        <v/>
      </c>
      <c r="M1384" s="222" t="str">
        <f>+IF(G1384=0,"",'Ark1'!X3196)</f>
        <v/>
      </c>
      <c r="N1384" s="114" t="str">
        <f>+IF(G1384=0,"",'Ark1'!Y3196)</f>
        <v/>
      </c>
      <c r="O1384" s="116" t="str">
        <f>+IF(G1384=0,"",'Ark1'!Z3196)</f>
        <v/>
      </c>
      <c r="P1384" s="116" t="str">
        <f t="shared" si="22"/>
        <v/>
      </c>
      <c r="Q1384" s="114" t="str">
        <f>+IF(G1384=0,"",'Ark1'!T3196)</f>
        <v/>
      </c>
      <c r="R1384" s="222" t="str">
        <f>+IF(G1384=0,"",'Ark1'!V3196)</f>
        <v/>
      </c>
      <c r="S1384" s="32"/>
      <c r="T1384" s="35"/>
      <c r="U1384" s="35"/>
      <c r="V1384" s="35"/>
      <c r="W1384" s="35"/>
      <c r="X1384" s="35"/>
    </row>
    <row r="1385" spans="1:24" x14ac:dyDescent="0.5">
      <c r="A1385" s="32"/>
      <c r="B1385" s="297" t="str">
        <f>+IF(E1385=2012,VLOOKUP(D1385,K_navn!$A$2:$C$359,2),"")</f>
        <v/>
      </c>
      <c r="C1385" s="297" t="str">
        <f>+IF(E1385=2012,VLOOKUP(D1385,K_navn!$A$2:$C$359,3),"")</f>
        <v/>
      </c>
      <c r="D1385" s="115">
        <f>+'Ark1'!P3197</f>
        <v>4203</v>
      </c>
      <c r="E1385" s="115">
        <f>+'Ark1'!C3197</f>
        <v>2016</v>
      </c>
      <c r="F1385" s="116" t="str">
        <f>+IF('Ark1'!Q3197=0,"",'Ark1'!Q3197)</f>
        <v/>
      </c>
      <c r="G1385" s="116">
        <f>+'Ark1'!R3197</f>
        <v>0</v>
      </c>
      <c r="H1385" s="116">
        <f>+'Ark1'!S3197</f>
        <v>0</v>
      </c>
      <c r="I1385" s="222" t="str">
        <f>+IF(G1385=0,"",'Ark1'!AA3197)</f>
        <v/>
      </c>
      <c r="J1385" s="222" t="str">
        <f>+IF(G1385=0,"",'Ark1'!AB3197)</f>
        <v/>
      </c>
      <c r="K1385" s="114" t="str">
        <f>+IF(G1385=0,"",'Ark1'!U3197)</f>
        <v/>
      </c>
      <c r="L1385" s="222" t="str">
        <f>+IF(G1385=0,"",'Ark1'!W3197)</f>
        <v/>
      </c>
      <c r="M1385" s="222" t="str">
        <f>+IF(G1385=0,"",'Ark1'!X3197)</f>
        <v/>
      </c>
      <c r="N1385" s="114" t="str">
        <f>+IF(G1385=0,"",'Ark1'!Y3197)</f>
        <v/>
      </c>
      <c r="O1385" s="116" t="str">
        <f>+IF(G1385=0,"",'Ark1'!Z3197)</f>
        <v/>
      </c>
      <c r="P1385" s="116" t="str">
        <f t="shared" si="22"/>
        <v/>
      </c>
      <c r="Q1385" s="114" t="str">
        <f>+IF(G1385=0,"",'Ark1'!T3197)</f>
        <v/>
      </c>
      <c r="R1385" s="222" t="str">
        <f>+IF(G1385=0,"",'Ark1'!V3197)</f>
        <v/>
      </c>
      <c r="S1385" s="32"/>
      <c r="T1385" s="35"/>
      <c r="U1385" s="35"/>
      <c r="V1385" s="35"/>
      <c r="W1385" s="35"/>
      <c r="X1385" s="35"/>
    </row>
    <row r="1386" spans="1:24" x14ac:dyDescent="0.5">
      <c r="A1386" s="32"/>
      <c r="B1386" s="297" t="str">
        <f>+IF(E1386=2012,VLOOKUP(D1386,K_navn!$A$2:$C$359,2),"")</f>
        <v/>
      </c>
      <c r="C1386" s="297" t="str">
        <f>+IF(E1386=2012,VLOOKUP(D1386,K_navn!$A$2:$C$359,3),"")</f>
        <v/>
      </c>
      <c r="D1386" s="115">
        <f>+'Ark1'!P3198</f>
        <v>4203</v>
      </c>
      <c r="E1386" s="115">
        <f>+'Ark1'!C3198</f>
        <v>2017</v>
      </c>
      <c r="F1386" s="116" t="str">
        <f>+IF('Ark1'!Q3198=0,"",'Ark1'!Q3198)</f>
        <v/>
      </c>
      <c r="G1386" s="116">
        <f>+'Ark1'!R3198</f>
        <v>0</v>
      </c>
      <c r="H1386" s="116">
        <f>+'Ark1'!S3198</f>
        <v>0</v>
      </c>
      <c r="I1386" s="222" t="str">
        <f>+IF(G1386=0,"",'Ark1'!AA3198)</f>
        <v/>
      </c>
      <c r="J1386" s="222" t="str">
        <f>+IF(G1386=0,"",'Ark1'!AB3198)</f>
        <v/>
      </c>
      <c r="K1386" s="114" t="str">
        <f>+IF(G1386=0,"",'Ark1'!U3198)</f>
        <v/>
      </c>
      <c r="L1386" s="222" t="str">
        <f>+IF(G1386=0,"",'Ark1'!W3198)</f>
        <v/>
      </c>
      <c r="M1386" s="222" t="str">
        <f>+IF(G1386=0,"",'Ark1'!X3198)</f>
        <v/>
      </c>
      <c r="N1386" s="114" t="str">
        <f>+IF(G1386=0,"",'Ark1'!Y3198)</f>
        <v/>
      </c>
      <c r="O1386" s="116" t="str">
        <f>+IF(G1386=0,"",'Ark1'!Z3198)</f>
        <v/>
      </c>
      <c r="P1386" s="116" t="str">
        <f t="shared" si="22"/>
        <v/>
      </c>
      <c r="Q1386" s="114" t="str">
        <f>+IF(G1386=0,"",'Ark1'!T3198)</f>
        <v/>
      </c>
      <c r="R1386" s="222" t="str">
        <f>+IF(G1386=0,"",'Ark1'!V3198)</f>
        <v/>
      </c>
      <c r="S1386" s="32"/>
      <c r="T1386" s="35"/>
      <c r="U1386" s="35"/>
      <c r="V1386" s="35"/>
      <c r="W1386" s="35"/>
      <c r="X1386" s="35"/>
    </row>
    <row r="1387" spans="1:24" x14ac:dyDescent="0.5">
      <c r="A1387" s="32"/>
      <c r="B1387" s="297" t="str">
        <f>+IF(E1387=2012,VLOOKUP(D1387,K_navn!$A$2:$C$359,2),"")</f>
        <v/>
      </c>
      <c r="C1387" s="297" t="str">
        <f>+IF(E1387=2012,VLOOKUP(D1387,K_navn!$A$2:$C$359,3),"")</f>
        <v/>
      </c>
      <c r="D1387" s="115">
        <f>+'Ark1'!P3199</f>
        <v>4203</v>
      </c>
      <c r="E1387" s="115">
        <f>+'Ark1'!C3199</f>
        <v>2018</v>
      </c>
      <c r="F1387" s="116" t="str">
        <f>+IF('Ark1'!Q3199=0,"",'Ark1'!Q3199)</f>
        <v/>
      </c>
      <c r="G1387" s="116">
        <f>+'Ark1'!R3199</f>
        <v>0</v>
      </c>
      <c r="H1387" s="116">
        <f>+'Ark1'!S3199</f>
        <v>0</v>
      </c>
      <c r="I1387" s="222" t="str">
        <f>+IF(G1387=0,"",'Ark1'!AA3199)</f>
        <v/>
      </c>
      <c r="J1387" s="222" t="str">
        <f>+IF(G1387=0,"",'Ark1'!AB3199)</f>
        <v/>
      </c>
      <c r="K1387" s="114" t="str">
        <f>+IF(G1387=0,"",'Ark1'!U3199)</f>
        <v/>
      </c>
      <c r="L1387" s="222" t="str">
        <f>+IF(G1387=0,"",'Ark1'!W3199)</f>
        <v/>
      </c>
      <c r="M1387" s="222" t="str">
        <f>+IF(G1387=0,"",'Ark1'!X3199)</f>
        <v/>
      </c>
      <c r="N1387" s="114" t="str">
        <f>+IF(G1387=0,"",'Ark1'!Y3199)</f>
        <v/>
      </c>
      <c r="O1387" s="116" t="str">
        <f>+IF(G1387=0,"",'Ark1'!Z3199)</f>
        <v/>
      </c>
      <c r="P1387" s="116" t="str">
        <f t="shared" si="22"/>
        <v/>
      </c>
      <c r="Q1387" s="114" t="str">
        <f>+IF(G1387=0,"",'Ark1'!T3199)</f>
        <v/>
      </c>
      <c r="R1387" s="222" t="str">
        <f>+IF(G1387=0,"",'Ark1'!V3199)</f>
        <v/>
      </c>
      <c r="S1387" s="32"/>
      <c r="T1387" s="35"/>
      <c r="U1387" s="35"/>
      <c r="V1387" s="35"/>
      <c r="W1387" s="35"/>
      <c r="X1387" s="35"/>
    </row>
    <row r="1388" spans="1:24" x14ac:dyDescent="0.5">
      <c r="A1388" s="32"/>
      <c r="B1388" s="297" t="str">
        <f>+IF(E1388=2012,VLOOKUP(D1388,K_navn!$A$2:$C$359,2),"")</f>
        <v/>
      </c>
      <c r="C1388" s="297" t="str">
        <f>+IF(E1388=2012,VLOOKUP(D1388,K_navn!$A$2:$C$359,3),"")</f>
        <v/>
      </c>
      <c r="D1388" s="115">
        <f>+'Ark1'!P3200</f>
        <v>4203</v>
      </c>
      <c r="E1388" s="115">
        <f>+'Ark1'!C3200</f>
        <v>2019</v>
      </c>
      <c r="F1388" s="116" t="str">
        <f>+IF('Ark1'!Q3200=0,"",'Ark1'!Q3200)</f>
        <v/>
      </c>
      <c r="G1388" s="116">
        <f>+'Ark1'!R3200</f>
        <v>0</v>
      </c>
      <c r="H1388" s="116">
        <f>+'Ark1'!S3200</f>
        <v>0</v>
      </c>
      <c r="I1388" s="222" t="str">
        <f>+IF(G1388=0,"",'Ark1'!AA3200)</f>
        <v/>
      </c>
      <c r="J1388" s="222" t="str">
        <f>+IF(G1388=0,"",'Ark1'!AB3200)</f>
        <v/>
      </c>
      <c r="K1388" s="114" t="str">
        <f>+IF(G1388=0,"",'Ark1'!U3200)</f>
        <v/>
      </c>
      <c r="L1388" s="222" t="str">
        <f>+IF(G1388=0,"",'Ark1'!W3200)</f>
        <v/>
      </c>
      <c r="M1388" s="222" t="str">
        <f>+IF(G1388=0,"",'Ark1'!X3200)</f>
        <v/>
      </c>
      <c r="N1388" s="114" t="str">
        <f>+IF(G1388=0,"",'Ark1'!Y3200)</f>
        <v/>
      </c>
      <c r="O1388" s="116" t="str">
        <f>+IF(G1388=0,"",'Ark1'!Z3200)</f>
        <v/>
      </c>
      <c r="P1388" s="116" t="str">
        <f t="shared" si="22"/>
        <v/>
      </c>
      <c r="Q1388" s="114" t="str">
        <f>+IF(G1388=0,"",'Ark1'!T3200)</f>
        <v/>
      </c>
      <c r="R1388" s="222" t="str">
        <f>+IF(G1388=0,"",'Ark1'!V3200)</f>
        <v/>
      </c>
      <c r="S1388" s="32"/>
      <c r="T1388" s="35"/>
      <c r="U1388" s="35"/>
      <c r="V1388" s="35"/>
      <c r="W1388" s="35"/>
      <c r="X1388" s="35"/>
    </row>
    <row r="1389" spans="1:24" x14ac:dyDescent="0.5">
      <c r="A1389" s="32"/>
      <c r="B1389" s="297" t="str">
        <f>+IF(E1389=2012,VLOOKUP(D1389,K_navn!$A$2:$C$359,2),"")</f>
        <v/>
      </c>
      <c r="C1389" s="297" t="str">
        <f>+IF(E1389=2012,VLOOKUP(D1389,K_navn!$A$2:$C$359,3),"")</f>
        <v/>
      </c>
      <c r="D1389" s="115">
        <f>+'Ark1'!P3201</f>
        <v>4203</v>
      </c>
      <c r="E1389" s="115">
        <f>+'Ark1'!C3201</f>
        <v>2020</v>
      </c>
      <c r="F1389" s="116" t="str">
        <f>+IF('Ark1'!Q3201=0,"",'Ark1'!Q3201)</f>
        <v/>
      </c>
      <c r="G1389" s="116">
        <f>+'Ark1'!R3201</f>
        <v>0</v>
      </c>
      <c r="H1389" s="116">
        <f>+'Ark1'!S3201</f>
        <v>0</v>
      </c>
      <c r="I1389" s="222" t="str">
        <f>+IF(G1389=0,"",'Ark1'!AA3201)</f>
        <v/>
      </c>
      <c r="J1389" s="222" t="str">
        <f>+IF(G1389=0,"",'Ark1'!AB3201)</f>
        <v/>
      </c>
      <c r="K1389" s="114" t="str">
        <f>+IF(G1389=0,"",'Ark1'!U3201)</f>
        <v/>
      </c>
      <c r="L1389" s="222" t="str">
        <f>+IF(G1389=0,"",'Ark1'!W3201)</f>
        <v/>
      </c>
      <c r="M1389" s="222" t="str">
        <f>+IF(G1389=0,"",'Ark1'!X3201)</f>
        <v/>
      </c>
      <c r="N1389" s="114" t="str">
        <f>+IF(G1389=0,"",'Ark1'!Y3201)</f>
        <v/>
      </c>
      <c r="O1389" s="116" t="str">
        <f>+IF(G1389=0,"",'Ark1'!Z3201)</f>
        <v/>
      </c>
      <c r="P1389" s="116" t="str">
        <f t="shared" si="22"/>
        <v/>
      </c>
      <c r="Q1389" s="114" t="str">
        <f>+IF(G1389=0,"",'Ark1'!T3201)</f>
        <v/>
      </c>
      <c r="R1389" s="222" t="str">
        <f>+IF(G1389=0,"",'Ark1'!V3201)</f>
        <v/>
      </c>
      <c r="S1389" s="32"/>
      <c r="T1389" s="35"/>
      <c r="U1389" s="35"/>
      <c r="V1389" s="35"/>
      <c r="W1389" s="35"/>
      <c r="X1389" s="35"/>
    </row>
    <row r="1390" spans="1:24" x14ac:dyDescent="0.5">
      <c r="A1390" s="32"/>
      <c r="B1390" s="297" t="str">
        <f>+IF(E1390=2012,VLOOKUP(D1390,K_navn!$A$2:$C$359,2),"")</f>
        <v/>
      </c>
      <c r="C1390" s="297" t="str">
        <f>+IF(E1390=2012,VLOOKUP(D1390,K_navn!$A$2:$C$359,3),"")</f>
        <v/>
      </c>
      <c r="D1390" s="115">
        <f>+'Ark1'!P3202</f>
        <v>4203</v>
      </c>
      <c r="E1390" s="115">
        <f>+'Ark1'!C3202</f>
        <v>2021</v>
      </c>
      <c r="F1390" s="116" t="str">
        <f>+IF('Ark1'!Q3202=0,"",'Ark1'!Q3202)</f>
        <v/>
      </c>
      <c r="G1390" s="116">
        <f>+'Ark1'!R3202</f>
        <v>0</v>
      </c>
      <c r="H1390" s="116">
        <f>+'Ark1'!S3202</f>
        <v>0</v>
      </c>
      <c r="I1390" s="222" t="str">
        <f>+IF(G1390=0,"",'Ark1'!AA3202)</f>
        <v/>
      </c>
      <c r="J1390" s="222" t="str">
        <f>+IF(G1390=0,"",'Ark1'!AB3202)</f>
        <v/>
      </c>
      <c r="K1390" s="114" t="str">
        <f>+IF(G1390=0,"",'Ark1'!U3202)</f>
        <v/>
      </c>
      <c r="L1390" s="222" t="str">
        <f>+IF(G1390=0,"",'Ark1'!W3202)</f>
        <v/>
      </c>
      <c r="M1390" s="222" t="str">
        <f>+IF(G1390=0,"",'Ark1'!X3202)</f>
        <v/>
      </c>
      <c r="N1390" s="114" t="str">
        <f>+IF(G1390=0,"",'Ark1'!Y3202)</f>
        <v/>
      </c>
      <c r="O1390" s="116" t="str">
        <f>+IF(G1390=0,"",'Ark1'!Z3202)</f>
        <v/>
      </c>
      <c r="P1390" s="116" t="str">
        <f t="shared" si="22"/>
        <v/>
      </c>
      <c r="Q1390" s="114" t="str">
        <f>+IF(G1390=0,"",'Ark1'!T3202)</f>
        <v/>
      </c>
      <c r="R1390" s="222" t="str">
        <f>+IF(G1390=0,"",'Ark1'!V3202)</f>
        <v/>
      </c>
      <c r="S1390" s="32"/>
      <c r="T1390" s="35"/>
      <c r="U1390" s="35"/>
      <c r="V1390" s="35"/>
      <c r="W1390" s="35"/>
      <c r="X1390" s="35"/>
    </row>
    <row r="1391" spans="1:24" x14ac:dyDescent="0.5">
      <c r="A1391" s="32"/>
      <c r="B1391" s="297" t="str">
        <f>+IF(E1391=2012,VLOOKUP(D1391,K_navn!$A$2:$C$359,2),"")</f>
        <v/>
      </c>
      <c r="C1391" s="297" t="str">
        <f>+IF(E1391=2012,VLOOKUP(D1391,K_navn!$A$2:$C$359,3),"")</f>
        <v/>
      </c>
      <c r="D1391" s="115">
        <f>+'Ark1'!P3203</f>
        <v>4203</v>
      </c>
      <c r="E1391" s="115">
        <f>+'Ark1'!C3203</f>
        <v>2022</v>
      </c>
      <c r="F1391" s="116" t="str">
        <f>+IF('Ark1'!Q3203=0,"",'Ark1'!Q3203)</f>
        <v/>
      </c>
      <c r="G1391" s="116">
        <f>+'Ark1'!R3203</f>
        <v>0</v>
      </c>
      <c r="H1391" s="116">
        <f>+'Ark1'!S3203</f>
        <v>0</v>
      </c>
      <c r="I1391" s="222" t="str">
        <f>+IF(G1391=0,"",'Ark1'!AA3203)</f>
        <v/>
      </c>
      <c r="J1391" s="222" t="str">
        <f>+IF(G1391=0,"",'Ark1'!AB3203)</f>
        <v/>
      </c>
      <c r="K1391" s="114" t="str">
        <f>+IF(G1391=0,"",'Ark1'!U3203)</f>
        <v/>
      </c>
      <c r="L1391" s="222" t="str">
        <f>+IF(G1391=0,"",'Ark1'!W3203)</f>
        <v/>
      </c>
      <c r="M1391" s="222" t="str">
        <f>+IF(G1391=0,"",'Ark1'!X3203)</f>
        <v/>
      </c>
      <c r="N1391" s="114" t="str">
        <f>+IF(G1391=0,"",'Ark1'!Y3203)</f>
        <v/>
      </c>
      <c r="O1391" s="116" t="str">
        <f>+IF(G1391=0,"",'Ark1'!Z3203)</f>
        <v/>
      </c>
      <c r="P1391" s="116" t="str">
        <f t="shared" si="22"/>
        <v/>
      </c>
      <c r="Q1391" s="114" t="str">
        <f>+IF(G1391=0,"",'Ark1'!T3203)</f>
        <v/>
      </c>
      <c r="R1391" s="222" t="str">
        <f>+IF(G1391=0,"",'Ark1'!V3203)</f>
        <v/>
      </c>
      <c r="S1391" s="32"/>
      <c r="T1391" s="35"/>
      <c r="U1391" s="35"/>
      <c r="V1391" s="35"/>
      <c r="W1391" s="35"/>
      <c r="X1391" s="35"/>
    </row>
    <row r="1392" spans="1:24" x14ac:dyDescent="0.5">
      <c r="A1392" s="32"/>
      <c r="B1392" s="297" t="str">
        <f>+IF(E1392=2012,VLOOKUP(D1392,K_navn!$A$2:$C$359,2),"")</f>
        <v>Kristiansand</v>
      </c>
      <c r="C1392" s="297" t="str">
        <f>+IF(E1392=2012,VLOOKUP(D1392,K_navn!$A$2:$C$359,3),"")</f>
        <v>Agder</v>
      </c>
      <c r="D1392" s="115">
        <f>+'Ark1'!P3204</f>
        <v>4204</v>
      </c>
      <c r="E1392" s="115">
        <f>+'Ark1'!C3204</f>
        <v>2012</v>
      </c>
      <c r="F1392" s="116" t="str">
        <f>+IF('Ark1'!Q3204=0,"",'Ark1'!Q3204)</f>
        <v/>
      </c>
      <c r="G1392" s="116">
        <f>+'Ark1'!R3204</f>
        <v>0</v>
      </c>
      <c r="H1392" s="116">
        <f>+'Ark1'!S3204</f>
        <v>0</v>
      </c>
      <c r="I1392" s="222" t="str">
        <f>+IF(G1392=0,"",'Ark1'!AA3204)</f>
        <v/>
      </c>
      <c r="J1392" s="222" t="str">
        <f>+IF(G1392=0,"",'Ark1'!AB3204)</f>
        <v/>
      </c>
      <c r="K1392" s="114" t="str">
        <f>+IF(G1392=0,"",'Ark1'!U3204)</f>
        <v/>
      </c>
      <c r="L1392" s="222" t="str">
        <f>+IF(G1392=0,"",'Ark1'!W3204)</f>
        <v/>
      </c>
      <c r="M1392" s="222" t="str">
        <f>+IF(G1392=0,"",'Ark1'!X3204)</f>
        <v/>
      </c>
      <c r="N1392" s="114" t="str">
        <f>+IF(G1392=0,"",'Ark1'!Y3204)</f>
        <v/>
      </c>
      <c r="O1392" s="116" t="str">
        <f>+IF(G1392=0,"",'Ark1'!Z3204)</f>
        <v/>
      </c>
      <c r="P1392" s="116" t="str">
        <f t="shared" si="22"/>
        <v/>
      </c>
      <c r="Q1392" s="114" t="str">
        <f>+IF(G1392=0,"",'Ark1'!T3204)</f>
        <v/>
      </c>
      <c r="R1392" s="222" t="str">
        <f>+IF(G1392=0,"",'Ark1'!V3204)</f>
        <v/>
      </c>
      <c r="S1392" s="32"/>
      <c r="T1392" s="35"/>
      <c r="U1392" s="35"/>
      <c r="V1392" s="35"/>
      <c r="W1392" s="35"/>
      <c r="X1392" s="35"/>
    </row>
    <row r="1393" spans="1:24" x14ac:dyDescent="0.5">
      <c r="A1393" s="32"/>
      <c r="B1393" s="297" t="str">
        <f>+IF(E1393=2012,VLOOKUP(D1393,K_navn!$A$2:$C$359,2),"")</f>
        <v/>
      </c>
      <c r="C1393" s="297" t="str">
        <f>+IF(E1393=2012,VLOOKUP(D1393,K_navn!$A$2:$C$359,3),"")</f>
        <v/>
      </c>
      <c r="D1393" s="115">
        <f>+'Ark1'!P3205</f>
        <v>4204</v>
      </c>
      <c r="E1393" s="115">
        <f>+'Ark1'!C3205</f>
        <v>2013</v>
      </c>
      <c r="F1393" s="116" t="str">
        <f>+IF('Ark1'!Q3205=0,"",'Ark1'!Q3205)</f>
        <v/>
      </c>
      <c r="G1393" s="116">
        <f>+'Ark1'!R3205</f>
        <v>0</v>
      </c>
      <c r="H1393" s="116">
        <f>+'Ark1'!S3205</f>
        <v>0</v>
      </c>
      <c r="I1393" s="222" t="str">
        <f>+IF(G1393=0,"",'Ark1'!AA3205)</f>
        <v/>
      </c>
      <c r="J1393" s="222" t="str">
        <f>+IF(G1393=0,"",'Ark1'!AB3205)</f>
        <v/>
      </c>
      <c r="K1393" s="114" t="str">
        <f>+IF(G1393=0,"",'Ark1'!U3205)</f>
        <v/>
      </c>
      <c r="L1393" s="222" t="str">
        <f>+IF(G1393=0,"",'Ark1'!W3205)</f>
        <v/>
      </c>
      <c r="M1393" s="222" t="str">
        <f>+IF(G1393=0,"",'Ark1'!X3205)</f>
        <v/>
      </c>
      <c r="N1393" s="114" t="str">
        <f>+IF(G1393=0,"",'Ark1'!Y3205)</f>
        <v/>
      </c>
      <c r="O1393" s="116" t="str">
        <f>+IF(G1393=0,"",'Ark1'!Z3205)</f>
        <v/>
      </c>
      <c r="P1393" s="116" t="str">
        <f t="shared" si="22"/>
        <v/>
      </c>
      <c r="Q1393" s="114" t="str">
        <f>+IF(G1393=0,"",'Ark1'!T3205)</f>
        <v/>
      </c>
      <c r="R1393" s="222" t="str">
        <f>+IF(G1393=0,"",'Ark1'!V3205)</f>
        <v/>
      </c>
      <c r="S1393" s="32"/>
      <c r="T1393" s="35"/>
      <c r="U1393" s="35"/>
      <c r="V1393" s="35"/>
      <c r="W1393" s="35"/>
      <c r="X1393" s="35"/>
    </row>
    <row r="1394" spans="1:24" x14ac:dyDescent="0.5">
      <c r="A1394" s="32"/>
      <c r="B1394" s="297" t="str">
        <f>+IF(E1394=2012,VLOOKUP(D1394,K_navn!$A$2:$C$359,2),"")</f>
        <v/>
      </c>
      <c r="C1394" s="297" t="str">
        <f>+IF(E1394=2012,VLOOKUP(D1394,K_navn!$A$2:$C$359,3),"")</f>
        <v/>
      </c>
      <c r="D1394" s="115">
        <f>+'Ark1'!P3206</f>
        <v>4204</v>
      </c>
      <c r="E1394" s="115">
        <f>+'Ark1'!C3206</f>
        <v>2014</v>
      </c>
      <c r="F1394" s="116" t="str">
        <f>+IF('Ark1'!Q3206=0,"",'Ark1'!Q3206)</f>
        <v/>
      </c>
      <c r="G1394" s="116">
        <f>+'Ark1'!R3206</f>
        <v>0</v>
      </c>
      <c r="H1394" s="116">
        <f>+'Ark1'!S3206</f>
        <v>0</v>
      </c>
      <c r="I1394" s="222" t="str">
        <f>+IF(G1394=0,"",'Ark1'!AA3206)</f>
        <v/>
      </c>
      <c r="J1394" s="222" t="str">
        <f>+IF(G1394=0,"",'Ark1'!AB3206)</f>
        <v/>
      </c>
      <c r="K1394" s="114" t="str">
        <f>+IF(G1394=0,"",'Ark1'!U3206)</f>
        <v/>
      </c>
      <c r="L1394" s="222" t="str">
        <f>+IF(G1394=0,"",'Ark1'!W3206)</f>
        <v/>
      </c>
      <c r="M1394" s="222" t="str">
        <f>+IF(G1394=0,"",'Ark1'!X3206)</f>
        <v/>
      </c>
      <c r="N1394" s="114" t="str">
        <f>+IF(G1394=0,"",'Ark1'!Y3206)</f>
        <v/>
      </c>
      <c r="O1394" s="116" t="str">
        <f>+IF(G1394=0,"",'Ark1'!Z3206)</f>
        <v/>
      </c>
      <c r="P1394" s="116" t="str">
        <f t="shared" si="22"/>
        <v/>
      </c>
      <c r="Q1394" s="114" t="str">
        <f>+IF(G1394=0,"",'Ark1'!T3206)</f>
        <v/>
      </c>
      <c r="R1394" s="222" t="str">
        <f>+IF(G1394=0,"",'Ark1'!V3206)</f>
        <v/>
      </c>
      <c r="S1394" s="32"/>
      <c r="T1394" s="35"/>
      <c r="U1394" s="35"/>
      <c r="V1394" s="35"/>
      <c r="W1394" s="35"/>
      <c r="X1394" s="35"/>
    </row>
    <row r="1395" spans="1:24" x14ac:dyDescent="0.5">
      <c r="A1395" s="32"/>
      <c r="B1395" s="297" t="str">
        <f>+IF(E1395=2012,VLOOKUP(D1395,K_navn!$A$2:$C$359,2),"")</f>
        <v/>
      </c>
      <c r="C1395" s="297" t="str">
        <f>+IF(E1395=2012,VLOOKUP(D1395,K_navn!$A$2:$C$359,3),"")</f>
        <v/>
      </c>
      <c r="D1395" s="115">
        <f>+'Ark1'!P3207</f>
        <v>4204</v>
      </c>
      <c r="E1395" s="115">
        <f>+'Ark1'!C3207</f>
        <v>2015</v>
      </c>
      <c r="F1395" s="116" t="str">
        <f>+IF('Ark1'!Q3207=0,"",'Ark1'!Q3207)</f>
        <v/>
      </c>
      <c r="G1395" s="116">
        <f>+'Ark1'!R3207</f>
        <v>0</v>
      </c>
      <c r="H1395" s="116">
        <f>+'Ark1'!S3207</f>
        <v>0</v>
      </c>
      <c r="I1395" s="222" t="str">
        <f>+IF(G1395=0,"",'Ark1'!AA3207)</f>
        <v/>
      </c>
      <c r="J1395" s="222" t="str">
        <f>+IF(G1395=0,"",'Ark1'!AB3207)</f>
        <v/>
      </c>
      <c r="K1395" s="114" t="str">
        <f>+IF(G1395=0,"",'Ark1'!U3207)</f>
        <v/>
      </c>
      <c r="L1395" s="222" t="str">
        <f>+IF(G1395=0,"",'Ark1'!W3207)</f>
        <v/>
      </c>
      <c r="M1395" s="222" t="str">
        <f>+IF(G1395=0,"",'Ark1'!X3207)</f>
        <v/>
      </c>
      <c r="N1395" s="114" t="str">
        <f>+IF(G1395=0,"",'Ark1'!Y3207)</f>
        <v/>
      </c>
      <c r="O1395" s="116" t="str">
        <f>+IF(G1395=0,"",'Ark1'!Z3207)</f>
        <v/>
      </c>
      <c r="P1395" s="116" t="str">
        <f t="shared" si="22"/>
        <v/>
      </c>
      <c r="Q1395" s="114" t="str">
        <f>+IF(G1395=0,"",'Ark1'!T3207)</f>
        <v/>
      </c>
      <c r="R1395" s="222" t="str">
        <f>+IF(G1395=0,"",'Ark1'!V3207)</f>
        <v/>
      </c>
      <c r="S1395" s="32"/>
      <c r="T1395" s="35"/>
      <c r="U1395" s="35"/>
      <c r="V1395" s="35"/>
      <c r="W1395" s="35"/>
      <c r="X1395" s="35"/>
    </row>
    <row r="1396" spans="1:24" x14ac:dyDescent="0.5">
      <c r="A1396" s="32"/>
      <c r="B1396" s="297" t="str">
        <f>+IF(E1396=2012,VLOOKUP(D1396,K_navn!$A$2:$C$359,2),"")</f>
        <v/>
      </c>
      <c r="C1396" s="297" t="str">
        <f>+IF(E1396=2012,VLOOKUP(D1396,K_navn!$A$2:$C$359,3),"")</f>
        <v/>
      </c>
      <c r="D1396" s="115">
        <f>+'Ark1'!P3208</f>
        <v>4204</v>
      </c>
      <c r="E1396" s="115">
        <f>+'Ark1'!C3208</f>
        <v>2016</v>
      </c>
      <c r="F1396" s="116">
        <f>+IF('Ark1'!Q3208=0,"",'Ark1'!Q3208)</f>
        <v>1</v>
      </c>
      <c r="G1396" s="116">
        <f>+'Ark1'!R3208</f>
        <v>7</v>
      </c>
      <c r="H1396" s="116">
        <f>+'Ark1'!S3208</f>
        <v>7</v>
      </c>
      <c r="I1396" s="222">
        <f>+IF(G1396=0,"",'Ark1'!AA3208)</f>
        <v>1.4926646195837596E-2</v>
      </c>
      <c r="J1396" s="222">
        <f>+IF(G1396=0,"",'Ark1'!AB3208)</f>
        <v>1.4941010883981972E-2</v>
      </c>
      <c r="K1396" s="114">
        <f>+IF(G1396=0,"",'Ark1'!U3208)</f>
        <v>59.714285714285694</v>
      </c>
      <c r="L1396" s="222">
        <f>+IF(G1396=0,"",'Ark1'!W3208)</f>
        <v>81.542857142857116</v>
      </c>
      <c r="M1396" s="222">
        <f>+IF(G1396=0,"",'Ark1'!X3208)</f>
        <v>6.4318087086999602</v>
      </c>
      <c r="N1396" s="114">
        <f>+IF(G1396=0,"",'Ark1'!Y3208)</f>
        <v>2.9623487647611277</v>
      </c>
      <c r="O1396" s="116">
        <f>+IF(G1396=0,"",'Ark1'!Z3208)</f>
        <v>-84.43570606522978</v>
      </c>
      <c r="P1396" s="116">
        <f t="shared" si="22"/>
        <v>7</v>
      </c>
      <c r="Q1396" s="114">
        <f>+IF(G1396=0,"",'Ark1'!T3208)</f>
        <v>15.714285714285712</v>
      </c>
      <c r="R1396" s="222">
        <f>+IF(G1396=0,"",'Ark1'!V3208)</f>
        <v>88.345457359541882</v>
      </c>
      <c r="S1396" s="32"/>
      <c r="T1396" s="35"/>
      <c r="U1396" s="35"/>
      <c r="V1396" s="35"/>
      <c r="W1396" s="35"/>
      <c r="X1396" s="35"/>
    </row>
    <row r="1397" spans="1:24" x14ac:dyDescent="0.5">
      <c r="A1397" s="32"/>
      <c r="B1397" s="297" t="str">
        <f>+IF(E1397=2012,VLOOKUP(D1397,K_navn!$A$2:$C$359,2),"")</f>
        <v/>
      </c>
      <c r="C1397" s="297" t="str">
        <f>+IF(E1397=2012,VLOOKUP(D1397,K_navn!$A$2:$C$359,3),"")</f>
        <v/>
      </c>
      <c r="D1397" s="115">
        <f>+'Ark1'!P3209</f>
        <v>4204</v>
      </c>
      <c r="E1397" s="115">
        <f>+'Ark1'!C3209</f>
        <v>2017</v>
      </c>
      <c r="F1397" s="116" t="str">
        <f>+IF('Ark1'!Q3209=0,"",'Ark1'!Q3209)</f>
        <v/>
      </c>
      <c r="G1397" s="116">
        <f>+'Ark1'!R3209</f>
        <v>0</v>
      </c>
      <c r="H1397" s="116">
        <f>+'Ark1'!S3209</f>
        <v>0</v>
      </c>
      <c r="I1397" s="222" t="str">
        <f>+IF(G1397=0,"",'Ark1'!AA3209)</f>
        <v/>
      </c>
      <c r="J1397" s="222" t="str">
        <f>+IF(G1397=0,"",'Ark1'!AB3209)</f>
        <v/>
      </c>
      <c r="K1397" s="114" t="str">
        <f>+IF(G1397=0,"",'Ark1'!U3209)</f>
        <v/>
      </c>
      <c r="L1397" s="222" t="str">
        <f>+IF(G1397=0,"",'Ark1'!W3209)</f>
        <v/>
      </c>
      <c r="M1397" s="222" t="str">
        <f>+IF(G1397=0,"",'Ark1'!X3209)</f>
        <v/>
      </c>
      <c r="N1397" s="114" t="str">
        <f>+IF(G1397=0,"",'Ark1'!Y3209)</f>
        <v/>
      </c>
      <c r="O1397" s="116" t="str">
        <f>+IF(G1397=0,"",'Ark1'!Z3209)</f>
        <v/>
      </c>
      <c r="P1397" s="116" t="str">
        <f t="shared" si="22"/>
        <v/>
      </c>
      <c r="Q1397" s="114" t="str">
        <f>+IF(G1397=0,"",'Ark1'!T3209)</f>
        <v/>
      </c>
      <c r="R1397" s="222" t="str">
        <f>+IF(G1397=0,"",'Ark1'!V3209)</f>
        <v/>
      </c>
      <c r="S1397" s="32"/>
      <c r="T1397" s="35"/>
      <c r="U1397" s="35"/>
      <c r="V1397" s="35"/>
      <c r="W1397" s="35"/>
      <c r="X1397" s="35"/>
    </row>
    <row r="1398" spans="1:24" x14ac:dyDescent="0.5">
      <c r="A1398" s="32"/>
      <c r="B1398" s="297" t="str">
        <f>+IF(E1398=2012,VLOOKUP(D1398,K_navn!$A$2:$C$359,2),"")</f>
        <v/>
      </c>
      <c r="C1398" s="297" t="str">
        <f>+IF(E1398=2012,VLOOKUP(D1398,K_navn!$A$2:$C$359,3),"")</f>
        <v/>
      </c>
      <c r="D1398" s="115">
        <f>+'Ark1'!P3210</f>
        <v>4204</v>
      </c>
      <c r="E1398" s="115">
        <f>+'Ark1'!C3210</f>
        <v>2018</v>
      </c>
      <c r="F1398" s="116">
        <f>+IF('Ark1'!Q3210=0,"",'Ark1'!Q3210)</f>
        <v>1</v>
      </c>
      <c r="G1398" s="116">
        <f>+'Ark1'!R3210</f>
        <v>2</v>
      </c>
      <c r="H1398" s="116">
        <f>+'Ark1'!S3210</f>
        <v>2</v>
      </c>
      <c r="I1398" s="222">
        <f>+IF(G1398=0,"",'Ark1'!AA3210)</f>
        <v>7.9881774973039922E-3</v>
      </c>
      <c r="J1398" s="222">
        <f>+IF(G1398=0,"",'Ark1'!AB3210)</f>
        <v>7.3990654105228256E-3</v>
      </c>
      <c r="K1398" s="114">
        <f>+IF(G1398=0,"",'Ark1'!U3210)</f>
        <v>62.5</v>
      </c>
      <c r="L1398" s="222">
        <f>+IF(G1398=0,"",'Ark1'!W3210)</f>
        <v>74.400000000000006</v>
      </c>
      <c r="M1398" s="222">
        <f>+IF(G1398=0,"",'Ark1'!X3210)</f>
        <v>5.5999999999998886</v>
      </c>
      <c r="N1398" s="114">
        <f>+IF(G1398=0,"",'Ark1'!Y3210)</f>
        <v>0.5</v>
      </c>
      <c r="O1398" s="116">
        <f>+IF(G1398=0,"",'Ark1'!Z3210)</f>
        <v>99.999999999975984</v>
      </c>
      <c r="P1398" s="116">
        <f t="shared" si="22"/>
        <v>2</v>
      </c>
      <c r="Q1398" s="114">
        <f>+IF(G1398=0,"",'Ark1'!T3210)</f>
        <v>17</v>
      </c>
      <c r="R1398" s="222">
        <f>+IF(G1398=0,"",'Ark1'!V3210)</f>
        <v>80.606717226435549</v>
      </c>
      <c r="S1398" s="32"/>
      <c r="T1398" s="35"/>
      <c r="U1398" s="35"/>
      <c r="V1398" s="35"/>
      <c r="W1398" s="35"/>
      <c r="X1398" s="35"/>
    </row>
    <row r="1399" spans="1:24" x14ac:dyDescent="0.5">
      <c r="A1399" s="32"/>
      <c r="B1399" s="297" t="str">
        <f>+IF(E1399=2012,VLOOKUP(D1399,K_navn!$A$2:$C$359,2),"")</f>
        <v/>
      </c>
      <c r="C1399" s="297" t="str">
        <f>+IF(E1399=2012,VLOOKUP(D1399,K_navn!$A$2:$C$359,3),"")</f>
        <v/>
      </c>
      <c r="D1399" s="115">
        <f>+'Ark1'!P3211</f>
        <v>4204</v>
      </c>
      <c r="E1399" s="115">
        <f>+'Ark1'!C3211</f>
        <v>2019</v>
      </c>
      <c r="F1399" s="116" t="str">
        <f>+IF('Ark1'!Q3211=0,"",'Ark1'!Q3211)</f>
        <v/>
      </c>
      <c r="G1399" s="116">
        <f>+'Ark1'!R3211</f>
        <v>0</v>
      </c>
      <c r="H1399" s="116">
        <f>+'Ark1'!S3211</f>
        <v>0</v>
      </c>
      <c r="I1399" s="222" t="str">
        <f>+IF(G1399=0,"",'Ark1'!AA3211)</f>
        <v/>
      </c>
      <c r="J1399" s="222" t="str">
        <f>+IF(G1399=0,"",'Ark1'!AB3211)</f>
        <v/>
      </c>
      <c r="K1399" s="114" t="str">
        <f>+IF(G1399=0,"",'Ark1'!U3211)</f>
        <v/>
      </c>
      <c r="L1399" s="222" t="str">
        <f>+IF(G1399=0,"",'Ark1'!W3211)</f>
        <v/>
      </c>
      <c r="M1399" s="222" t="str">
        <f>+IF(G1399=0,"",'Ark1'!X3211)</f>
        <v/>
      </c>
      <c r="N1399" s="114" t="str">
        <f>+IF(G1399=0,"",'Ark1'!Y3211)</f>
        <v/>
      </c>
      <c r="O1399" s="116" t="str">
        <f>+IF(G1399=0,"",'Ark1'!Z3211)</f>
        <v/>
      </c>
      <c r="P1399" s="116" t="str">
        <f t="shared" si="22"/>
        <v/>
      </c>
      <c r="Q1399" s="114" t="str">
        <f>+IF(G1399=0,"",'Ark1'!T3211)</f>
        <v/>
      </c>
      <c r="R1399" s="222" t="str">
        <f>+IF(G1399=0,"",'Ark1'!V3211)</f>
        <v/>
      </c>
      <c r="S1399" s="32"/>
      <c r="T1399" s="35"/>
      <c r="U1399" s="35"/>
      <c r="V1399" s="35"/>
      <c r="W1399" s="35"/>
      <c r="X1399" s="35"/>
    </row>
    <row r="1400" spans="1:24" x14ac:dyDescent="0.5">
      <c r="A1400" s="32"/>
      <c r="B1400" s="297" t="str">
        <f>+IF(E1400=2012,VLOOKUP(D1400,K_navn!$A$2:$C$359,2),"")</f>
        <v/>
      </c>
      <c r="C1400" s="297" t="str">
        <f>+IF(E1400=2012,VLOOKUP(D1400,K_navn!$A$2:$C$359,3),"")</f>
        <v/>
      </c>
      <c r="D1400" s="115">
        <f>+'Ark1'!P3212</f>
        <v>4204</v>
      </c>
      <c r="E1400" s="115">
        <f>+'Ark1'!C3212</f>
        <v>2020</v>
      </c>
      <c r="F1400" s="116" t="str">
        <f>+IF('Ark1'!Q3212=0,"",'Ark1'!Q3212)</f>
        <v/>
      </c>
      <c r="G1400" s="116">
        <f>+'Ark1'!R3212</f>
        <v>0</v>
      </c>
      <c r="H1400" s="116">
        <f>+'Ark1'!S3212</f>
        <v>0</v>
      </c>
      <c r="I1400" s="222" t="str">
        <f>+IF(G1400=0,"",'Ark1'!AA3212)</f>
        <v/>
      </c>
      <c r="J1400" s="222" t="str">
        <f>+IF(G1400=0,"",'Ark1'!AB3212)</f>
        <v/>
      </c>
      <c r="K1400" s="114" t="str">
        <f>+IF(G1400=0,"",'Ark1'!U3212)</f>
        <v/>
      </c>
      <c r="L1400" s="222" t="str">
        <f>+IF(G1400=0,"",'Ark1'!W3212)</f>
        <v/>
      </c>
      <c r="M1400" s="222" t="str">
        <f>+IF(G1400=0,"",'Ark1'!X3212)</f>
        <v/>
      </c>
      <c r="N1400" s="114" t="str">
        <f>+IF(G1400=0,"",'Ark1'!Y3212)</f>
        <v/>
      </c>
      <c r="O1400" s="116" t="str">
        <f>+IF(G1400=0,"",'Ark1'!Z3212)</f>
        <v/>
      </c>
      <c r="P1400" s="116" t="str">
        <f t="shared" si="22"/>
        <v/>
      </c>
      <c r="Q1400" s="114" t="str">
        <f>+IF(G1400=0,"",'Ark1'!T3212)</f>
        <v/>
      </c>
      <c r="R1400" s="222" t="str">
        <f>+IF(G1400=0,"",'Ark1'!V3212)</f>
        <v/>
      </c>
      <c r="S1400" s="32"/>
      <c r="T1400" s="35"/>
      <c r="U1400" s="35"/>
      <c r="V1400" s="35"/>
      <c r="W1400" s="35"/>
      <c r="X1400" s="35"/>
    </row>
    <row r="1401" spans="1:24" x14ac:dyDescent="0.5">
      <c r="A1401" s="32"/>
      <c r="B1401" s="297" t="str">
        <f>+IF(E1401=2012,VLOOKUP(D1401,K_navn!$A$2:$C$359,2),"")</f>
        <v/>
      </c>
      <c r="C1401" s="297" t="str">
        <f>+IF(E1401=2012,VLOOKUP(D1401,K_navn!$A$2:$C$359,3),"")</f>
        <v/>
      </c>
      <c r="D1401" s="115">
        <f>+'Ark1'!P3213</f>
        <v>4204</v>
      </c>
      <c r="E1401" s="115">
        <f>+'Ark1'!C3213</f>
        <v>2021</v>
      </c>
      <c r="F1401" s="116" t="str">
        <f>+IF('Ark1'!Q3213=0,"",'Ark1'!Q3213)</f>
        <v/>
      </c>
      <c r="G1401" s="116">
        <f>+'Ark1'!R3213</f>
        <v>0</v>
      </c>
      <c r="H1401" s="116">
        <f>+'Ark1'!S3213</f>
        <v>0</v>
      </c>
      <c r="I1401" s="222" t="str">
        <f>+IF(G1401=0,"",'Ark1'!AA3213)</f>
        <v/>
      </c>
      <c r="J1401" s="222" t="str">
        <f>+IF(G1401=0,"",'Ark1'!AB3213)</f>
        <v/>
      </c>
      <c r="K1401" s="114" t="str">
        <f>+IF(G1401=0,"",'Ark1'!U3213)</f>
        <v/>
      </c>
      <c r="L1401" s="222" t="str">
        <f>+IF(G1401=0,"",'Ark1'!W3213)</f>
        <v/>
      </c>
      <c r="M1401" s="222" t="str">
        <f>+IF(G1401=0,"",'Ark1'!X3213)</f>
        <v/>
      </c>
      <c r="N1401" s="114" t="str">
        <f>+IF(G1401=0,"",'Ark1'!Y3213)</f>
        <v/>
      </c>
      <c r="O1401" s="116" t="str">
        <f>+IF(G1401=0,"",'Ark1'!Z3213)</f>
        <v/>
      </c>
      <c r="P1401" s="116" t="str">
        <f t="shared" si="22"/>
        <v/>
      </c>
      <c r="Q1401" s="114" t="str">
        <f>+IF(G1401=0,"",'Ark1'!T3213)</f>
        <v/>
      </c>
      <c r="R1401" s="222" t="str">
        <f>+IF(G1401=0,"",'Ark1'!V3213)</f>
        <v/>
      </c>
      <c r="S1401" s="32"/>
      <c r="T1401" s="35"/>
      <c r="U1401" s="35"/>
      <c r="V1401" s="35"/>
      <c r="W1401" s="35"/>
      <c r="X1401" s="35"/>
    </row>
    <row r="1402" spans="1:24" x14ac:dyDescent="0.5">
      <c r="A1402" s="32"/>
      <c r="B1402" s="297" t="str">
        <f>+IF(E1402=2012,VLOOKUP(D1402,K_navn!$A$2:$C$359,2),"")</f>
        <v/>
      </c>
      <c r="C1402" s="297" t="str">
        <f>+IF(E1402=2012,VLOOKUP(D1402,K_navn!$A$2:$C$359,3),"")</f>
        <v/>
      </c>
      <c r="D1402" s="115">
        <f>+'Ark1'!P3214</f>
        <v>4204</v>
      </c>
      <c r="E1402" s="115">
        <f>+'Ark1'!C3214</f>
        <v>2022</v>
      </c>
      <c r="F1402" s="116" t="str">
        <f>+IF('Ark1'!Q3214=0,"",'Ark1'!Q3214)</f>
        <v/>
      </c>
      <c r="G1402" s="116">
        <f>+'Ark1'!R3214</f>
        <v>0</v>
      </c>
      <c r="H1402" s="116">
        <f>+'Ark1'!S3214</f>
        <v>0</v>
      </c>
      <c r="I1402" s="222" t="str">
        <f>+IF(G1402=0,"",'Ark1'!AA3214)</f>
        <v/>
      </c>
      <c r="J1402" s="222" t="str">
        <f>+IF(G1402=0,"",'Ark1'!AB3214)</f>
        <v/>
      </c>
      <c r="K1402" s="114" t="str">
        <f>+IF(G1402=0,"",'Ark1'!U3214)</f>
        <v/>
      </c>
      <c r="L1402" s="222" t="str">
        <f>+IF(G1402=0,"",'Ark1'!W3214)</f>
        <v/>
      </c>
      <c r="M1402" s="222" t="str">
        <f>+IF(G1402=0,"",'Ark1'!X3214)</f>
        <v/>
      </c>
      <c r="N1402" s="114" t="str">
        <f>+IF(G1402=0,"",'Ark1'!Y3214)</f>
        <v/>
      </c>
      <c r="O1402" s="116" t="str">
        <f>+IF(G1402=0,"",'Ark1'!Z3214)</f>
        <v/>
      </c>
      <c r="P1402" s="116" t="str">
        <f t="shared" si="22"/>
        <v/>
      </c>
      <c r="Q1402" s="114" t="str">
        <f>+IF(G1402=0,"",'Ark1'!T3214)</f>
        <v/>
      </c>
      <c r="R1402" s="222" t="str">
        <f>+IF(G1402=0,"",'Ark1'!V3214)</f>
        <v/>
      </c>
      <c r="S1402" s="32"/>
      <c r="T1402" s="35"/>
      <c r="U1402" s="35"/>
      <c r="V1402" s="35"/>
      <c r="W1402" s="35"/>
      <c r="X1402" s="35"/>
    </row>
    <row r="1403" spans="1:24" x14ac:dyDescent="0.5">
      <c r="A1403" s="32"/>
      <c r="B1403" s="297" t="str">
        <f>+IF(E1403=2012,VLOOKUP(D1403,K_navn!$A$2:$C$359,2),"")</f>
        <v>Lindesnes</v>
      </c>
      <c r="C1403" s="297" t="str">
        <f>+IF(E1403=2012,VLOOKUP(D1403,K_navn!$A$2:$C$359,3),"")</f>
        <v>Agder</v>
      </c>
      <c r="D1403" s="115">
        <f>+'Ark1'!P3215</f>
        <v>4205</v>
      </c>
      <c r="E1403" s="115">
        <f>+'Ark1'!C3215</f>
        <v>2012</v>
      </c>
      <c r="F1403" s="116" t="str">
        <f>+IF('Ark1'!Q3215=0,"",'Ark1'!Q3215)</f>
        <v/>
      </c>
      <c r="G1403" s="116">
        <f>+'Ark1'!R3215</f>
        <v>0</v>
      </c>
      <c r="H1403" s="116">
        <f>+'Ark1'!S3215</f>
        <v>0</v>
      </c>
      <c r="I1403" s="222" t="str">
        <f>+IF(G1403=0,"",'Ark1'!AA3215)</f>
        <v/>
      </c>
      <c r="J1403" s="222" t="str">
        <f>+IF(G1403=0,"",'Ark1'!AB3215)</f>
        <v/>
      </c>
      <c r="K1403" s="114" t="str">
        <f>+IF(G1403=0,"",'Ark1'!U3215)</f>
        <v/>
      </c>
      <c r="L1403" s="222" t="str">
        <f>+IF(G1403=0,"",'Ark1'!W3215)</f>
        <v/>
      </c>
      <c r="M1403" s="222" t="str">
        <f>+IF(G1403=0,"",'Ark1'!X3215)</f>
        <v/>
      </c>
      <c r="N1403" s="114" t="str">
        <f>+IF(G1403=0,"",'Ark1'!Y3215)</f>
        <v/>
      </c>
      <c r="O1403" s="116" t="str">
        <f>+IF(G1403=0,"",'Ark1'!Z3215)</f>
        <v/>
      </c>
      <c r="P1403" s="116" t="str">
        <f t="shared" si="22"/>
        <v/>
      </c>
      <c r="Q1403" s="114" t="str">
        <f>+IF(G1403=0,"",'Ark1'!T3215)</f>
        <v/>
      </c>
      <c r="R1403" s="222" t="str">
        <f>+IF(G1403=0,"",'Ark1'!V3215)</f>
        <v/>
      </c>
      <c r="S1403" s="32"/>
      <c r="T1403" s="35"/>
      <c r="U1403" s="35"/>
      <c r="V1403" s="35"/>
      <c r="W1403" s="35"/>
      <c r="X1403" s="35"/>
    </row>
    <row r="1404" spans="1:24" x14ac:dyDescent="0.5">
      <c r="A1404" s="32"/>
      <c r="B1404" s="297" t="str">
        <f>+IF(E1404=2012,VLOOKUP(D1404,K_navn!$A$2:$C$359,2),"")</f>
        <v/>
      </c>
      <c r="C1404" s="297" t="str">
        <f>+IF(E1404=2012,VLOOKUP(D1404,K_navn!$A$2:$C$359,3),"")</f>
        <v/>
      </c>
      <c r="D1404" s="115">
        <f>+'Ark1'!P3216</f>
        <v>4205</v>
      </c>
      <c r="E1404" s="115">
        <f>+'Ark1'!C3216</f>
        <v>2013</v>
      </c>
      <c r="F1404" s="116" t="str">
        <f>+IF('Ark1'!Q3216=0,"",'Ark1'!Q3216)</f>
        <v/>
      </c>
      <c r="G1404" s="116">
        <f>+'Ark1'!R3216</f>
        <v>0</v>
      </c>
      <c r="H1404" s="116">
        <f>+'Ark1'!S3216</f>
        <v>0</v>
      </c>
      <c r="I1404" s="222" t="str">
        <f>+IF(G1404=0,"",'Ark1'!AA3216)</f>
        <v/>
      </c>
      <c r="J1404" s="222" t="str">
        <f>+IF(G1404=0,"",'Ark1'!AB3216)</f>
        <v/>
      </c>
      <c r="K1404" s="114" t="str">
        <f>+IF(G1404=0,"",'Ark1'!U3216)</f>
        <v/>
      </c>
      <c r="L1404" s="222" t="str">
        <f>+IF(G1404=0,"",'Ark1'!W3216)</f>
        <v/>
      </c>
      <c r="M1404" s="222" t="str">
        <f>+IF(G1404=0,"",'Ark1'!X3216)</f>
        <v/>
      </c>
      <c r="N1404" s="114" t="str">
        <f>+IF(G1404=0,"",'Ark1'!Y3216)</f>
        <v/>
      </c>
      <c r="O1404" s="116" t="str">
        <f>+IF(G1404=0,"",'Ark1'!Z3216)</f>
        <v/>
      </c>
      <c r="P1404" s="116" t="str">
        <f t="shared" si="22"/>
        <v/>
      </c>
      <c r="Q1404" s="114" t="str">
        <f>+IF(G1404=0,"",'Ark1'!T3216)</f>
        <v/>
      </c>
      <c r="R1404" s="222" t="str">
        <f>+IF(G1404=0,"",'Ark1'!V3216)</f>
        <v/>
      </c>
      <c r="S1404" s="32"/>
      <c r="T1404" s="35"/>
      <c r="U1404" s="35"/>
      <c r="V1404" s="35"/>
      <c r="W1404" s="35"/>
      <c r="X1404" s="35"/>
    </row>
    <row r="1405" spans="1:24" x14ac:dyDescent="0.5">
      <c r="A1405" s="32"/>
      <c r="B1405" s="297" t="str">
        <f>+IF(E1405=2012,VLOOKUP(D1405,K_navn!$A$2:$C$359,2),"")</f>
        <v/>
      </c>
      <c r="C1405" s="297" t="str">
        <f>+IF(E1405=2012,VLOOKUP(D1405,K_navn!$A$2:$C$359,3),"")</f>
        <v/>
      </c>
      <c r="D1405" s="115">
        <f>+'Ark1'!P3217</f>
        <v>4205</v>
      </c>
      <c r="E1405" s="115">
        <f>+'Ark1'!C3217</f>
        <v>2014</v>
      </c>
      <c r="F1405" s="116" t="str">
        <f>+IF('Ark1'!Q3217=0,"",'Ark1'!Q3217)</f>
        <v/>
      </c>
      <c r="G1405" s="116">
        <f>+'Ark1'!R3217</f>
        <v>0</v>
      </c>
      <c r="H1405" s="116">
        <f>+'Ark1'!S3217</f>
        <v>0</v>
      </c>
      <c r="I1405" s="222" t="str">
        <f>+IF(G1405=0,"",'Ark1'!AA3217)</f>
        <v/>
      </c>
      <c r="J1405" s="222" t="str">
        <f>+IF(G1405=0,"",'Ark1'!AB3217)</f>
        <v/>
      </c>
      <c r="K1405" s="114" t="str">
        <f>+IF(G1405=0,"",'Ark1'!U3217)</f>
        <v/>
      </c>
      <c r="L1405" s="222" t="str">
        <f>+IF(G1405=0,"",'Ark1'!W3217)</f>
        <v/>
      </c>
      <c r="M1405" s="222" t="str">
        <f>+IF(G1405=0,"",'Ark1'!X3217)</f>
        <v/>
      </c>
      <c r="N1405" s="114" t="str">
        <f>+IF(G1405=0,"",'Ark1'!Y3217)</f>
        <v/>
      </c>
      <c r="O1405" s="116" t="str">
        <f>+IF(G1405=0,"",'Ark1'!Z3217)</f>
        <v/>
      </c>
      <c r="P1405" s="116" t="str">
        <f t="shared" si="22"/>
        <v/>
      </c>
      <c r="Q1405" s="114" t="str">
        <f>+IF(G1405=0,"",'Ark1'!T3217)</f>
        <v/>
      </c>
      <c r="R1405" s="222" t="str">
        <f>+IF(G1405=0,"",'Ark1'!V3217)</f>
        <v/>
      </c>
      <c r="S1405" s="32"/>
      <c r="T1405" s="35"/>
      <c r="U1405" s="35"/>
      <c r="V1405" s="35"/>
      <c r="W1405" s="35"/>
      <c r="X1405" s="35"/>
    </row>
    <row r="1406" spans="1:24" x14ac:dyDescent="0.5">
      <c r="A1406" s="32"/>
      <c r="B1406" s="297" t="str">
        <f>+IF(E1406=2012,VLOOKUP(D1406,K_navn!$A$2:$C$359,2),"")</f>
        <v/>
      </c>
      <c r="C1406" s="297" t="str">
        <f>+IF(E1406=2012,VLOOKUP(D1406,K_navn!$A$2:$C$359,3),"")</f>
        <v/>
      </c>
      <c r="D1406" s="115">
        <f>+'Ark1'!P3218</f>
        <v>4205</v>
      </c>
      <c r="E1406" s="115">
        <f>+'Ark1'!C3218</f>
        <v>2015</v>
      </c>
      <c r="F1406" s="116" t="str">
        <f>+IF('Ark1'!Q3218=0,"",'Ark1'!Q3218)</f>
        <v/>
      </c>
      <c r="G1406" s="116">
        <f>+'Ark1'!R3218</f>
        <v>0</v>
      </c>
      <c r="H1406" s="116">
        <f>+'Ark1'!S3218</f>
        <v>0</v>
      </c>
      <c r="I1406" s="222" t="str">
        <f>+IF(G1406=0,"",'Ark1'!AA3218)</f>
        <v/>
      </c>
      <c r="J1406" s="222" t="str">
        <f>+IF(G1406=0,"",'Ark1'!AB3218)</f>
        <v/>
      </c>
      <c r="K1406" s="114" t="str">
        <f>+IF(G1406=0,"",'Ark1'!U3218)</f>
        <v/>
      </c>
      <c r="L1406" s="222" t="str">
        <f>+IF(G1406=0,"",'Ark1'!W3218)</f>
        <v/>
      </c>
      <c r="M1406" s="222" t="str">
        <f>+IF(G1406=0,"",'Ark1'!X3218)</f>
        <v/>
      </c>
      <c r="N1406" s="114" t="str">
        <f>+IF(G1406=0,"",'Ark1'!Y3218)</f>
        <v/>
      </c>
      <c r="O1406" s="116" t="str">
        <f>+IF(G1406=0,"",'Ark1'!Z3218)</f>
        <v/>
      </c>
      <c r="P1406" s="116" t="str">
        <f t="shared" si="22"/>
        <v/>
      </c>
      <c r="Q1406" s="114" t="str">
        <f>+IF(G1406=0,"",'Ark1'!T3218)</f>
        <v/>
      </c>
      <c r="R1406" s="222" t="str">
        <f>+IF(G1406=0,"",'Ark1'!V3218)</f>
        <v/>
      </c>
      <c r="S1406" s="32"/>
      <c r="T1406" s="35"/>
      <c r="U1406" s="35"/>
      <c r="V1406" s="35"/>
      <c r="W1406" s="35"/>
      <c r="X1406" s="35"/>
    </row>
    <row r="1407" spans="1:24" x14ac:dyDescent="0.5">
      <c r="A1407" s="32"/>
      <c r="B1407" s="297" t="str">
        <f>+IF(E1407=2012,VLOOKUP(D1407,K_navn!$A$2:$C$359,2),"")</f>
        <v/>
      </c>
      <c r="C1407" s="297" t="str">
        <f>+IF(E1407=2012,VLOOKUP(D1407,K_navn!$A$2:$C$359,3),"")</f>
        <v/>
      </c>
      <c r="D1407" s="115">
        <f>+'Ark1'!P3219</f>
        <v>4205</v>
      </c>
      <c r="E1407" s="115">
        <f>+'Ark1'!C3219</f>
        <v>2016</v>
      </c>
      <c r="F1407" s="116" t="str">
        <f>+IF('Ark1'!Q3219=0,"",'Ark1'!Q3219)</f>
        <v/>
      </c>
      <c r="G1407" s="116">
        <f>+'Ark1'!R3219</f>
        <v>0</v>
      </c>
      <c r="H1407" s="116">
        <f>+'Ark1'!S3219</f>
        <v>0</v>
      </c>
      <c r="I1407" s="222" t="str">
        <f>+IF(G1407=0,"",'Ark1'!AA3219)</f>
        <v/>
      </c>
      <c r="J1407" s="222" t="str">
        <f>+IF(G1407=0,"",'Ark1'!AB3219)</f>
        <v/>
      </c>
      <c r="K1407" s="114" t="str">
        <f>+IF(G1407=0,"",'Ark1'!U3219)</f>
        <v/>
      </c>
      <c r="L1407" s="222" t="str">
        <f>+IF(G1407=0,"",'Ark1'!W3219)</f>
        <v/>
      </c>
      <c r="M1407" s="222" t="str">
        <f>+IF(G1407=0,"",'Ark1'!X3219)</f>
        <v/>
      </c>
      <c r="N1407" s="114" t="str">
        <f>+IF(G1407=0,"",'Ark1'!Y3219)</f>
        <v/>
      </c>
      <c r="O1407" s="116" t="str">
        <f>+IF(G1407=0,"",'Ark1'!Z3219)</f>
        <v/>
      </c>
      <c r="P1407" s="116" t="str">
        <f t="shared" si="22"/>
        <v/>
      </c>
      <c r="Q1407" s="114" t="str">
        <f>+IF(G1407=0,"",'Ark1'!T3219)</f>
        <v/>
      </c>
      <c r="R1407" s="222" t="str">
        <f>+IF(G1407=0,"",'Ark1'!V3219)</f>
        <v/>
      </c>
      <c r="S1407" s="32"/>
      <c r="T1407" s="35"/>
      <c r="U1407" s="35"/>
      <c r="V1407" s="35"/>
      <c r="W1407" s="35"/>
      <c r="X1407" s="35"/>
    </row>
    <row r="1408" spans="1:24" x14ac:dyDescent="0.5">
      <c r="A1408" s="32"/>
      <c r="B1408" s="297" t="str">
        <f>+IF(E1408=2012,VLOOKUP(D1408,K_navn!$A$2:$C$359,2),"")</f>
        <v/>
      </c>
      <c r="C1408" s="297" t="str">
        <f>+IF(E1408=2012,VLOOKUP(D1408,K_navn!$A$2:$C$359,3),"")</f>
        <v/>
      </c>
      <c r="D1408" s="115">
        <f>+'Ark1'!P3220</f>
        <v>4205</v>
      </c>
      <c r="E1408" s="115">
        <f>+'Ark1'!C3220</f>
        <v>2017</v>
      </c>
      <c r="F1408" s="116" t="str">
        <f>+IF('Ark1'!Q3220=0,"",'Ark1'!Q3220)</f>
        <v/>
      </c>
      <c r="G1408" s="116">
        <f>+'Ark1'!R3220</f>
        <v>0</v>
      </c>
      <c r="H1408" s="116">
        <f>+'Ark1'!S3220</f>
        <v>0</v>
      </c>
      <c r="I1408" s="222" t="str">
        <f>+IF(G1408=0,"",'Ark1'!AA3220)</f>
        <v/>
      </c>
      <c r="J1408" s="222" t="str">
        <f>+IF(G1408=0,"",'Ark1'!AB3220)</f>
        <v/>
      </c>
      <c r="K1408" s="114" t="str">
        <f>+IF(G1408=0,"",'Ark1'!U3220)</f>
        <v/>
      </c>
      <c r="L1408" s="222" t="str">
        <f>+IF(G1408=0,"",'Ark1'!W3220)</f>
        <v/>
      </c>
      <c r="M1408" s="222" t="str">
        <f>+IF(G1408=0,"",'Ark1'!X3220)</f>
        <v/>
      </c>
      <c r="N1408" s="114" t="str">
        <f>+IF(G1408=0,"",'Ark1'!Y3220)</f>
        <v/>
      </c>
      <c r="O1408" s="116" t="str">
        <f>+IF(G1408=0,"",'Ark1'!Z3220)</f>
        <v/>
      </c>
      <c r="P1408" s="116" t="str">
        <f t="shared" si="22"/>
        <v/>
      </c>
      <c r="Q1408" s="114" t="str">
        <f>+IF(G1408=0,"",'Ark1'!T3220)</f>
        <v/>
      </c>
      <c r="R1408" s="222" t="str">
        <f>+IF(G1408=0,"",'Ark1'!V3220)</f>
        <v/>
      </c>
      <c r="S1408" s="32"/>
      <c r="T1408" s="35"/>
      <c r="U1408" s="35"/>
      <c r="V1408" s="35"/>
      <c r="W1408" s="35"/>
      <c r="X1408" s="35"/>
    </row>
    <row r="1409" spans="1:24" x14ac:dyDescent="0.5">
      <c r="A1409" s="32"/>
      <c r="B1409" s="297" t="str">
        <f>+IF(E1409=2012,VLOOKUP(D1409,K_navn!$A$2:$C$359,2),"")</f>
        <v/>
      </c>
      <c r="C1409" s="297" t="str">
        <f>+IF(E1409=2012,VLOOKUP(D1409,K_navn!$A$2:$C$359,3),"")</f>
        <v/>
      </c>
      <c r="D1409" s="115">
        <f>+'Ark1'!P3221</f>
        <v>4205</v>
      </c>
      <c r="E1409" s="115">
        <f>+'Ark1'!C3221</f>
        <v>2018</v>
      </c>
      <c r="F1409" s="116" t="str">
        <f>+IF('Ark1'!Q3221=0,"",'Ark1'!Q3221)</f>
        <v/>
      </c>
      <c r="G1409" s="116">
        <f>+'Ark1'!R3221</f>
        <v>0</v>
      </c>
      <c r="H1409" s="116">
        <f>+'Ark1'!S3221</f>
        <v>0</v>
      </c>
      <c r="I1409" s="222" t="str">
        <f>+IF(G1409=0,"",'Ark1'!AA3221)</f>
        <v/>
      </c>
      <c r="J1409" s="222" t="str">
        <f>+IF(G1409=0,"",'Ark1'!AB3221)</f>
        <v/>
      </c>
      <c r="K1409" s="114" t="str">
        <f>+IF(G1409=0,"",'Ark1'!U3221)</f>
        <v/>
      </c>
      <c r="L1409" s="222" t="str">
        <f>+IF(G1409=0,"",'Ark1'!W3221)</f>
        <v/>
      </c>
      <c r="M1409" s="222" t="str">
        <f>+IF(G1409=0,"",'Ark1'!X3221)</f>
        <v/>
      </c>
      <c r="N1409" s="114" t="str">
        <f>+IF(G1409=0,"",'Ark1'!Y3221)</f>
        <v/>
      </c>
      <c r="O1409" s="116" t="str">
        <f>+IF(G1409=0,"",'Ark1'!Z3221)</f>
        <v/>
      </c>
      <c r="P1409" s="116" t="str">
        <f t="shared" si="22"/>
        <v/>
      </c>
      <c r="Q1409" s="114" t="str">
        <f>+IF(G1409=0,"",'Ark1'!T3221)</f>
        <v/>
      </c>
      <c r="R1409" s="222" t="str">
        <f>+IF(G1409=0,"",'Ark1'!V3221)</f>
        <v/>
      </c>
      <c r="S1409" s="32"/>
      <c r="T1409" s="35"/>
      <c r="U1409" s="35"/>
      <c r="V1409" s="35"/>
      <c r="W1409" s="35"/>
      <c r="X1409" s="35"/>
    </row>
    <row r="1410" spans="1:24" x14ac:dyDescent="0.5">
      <c r="A1410" s="32"/>
      <c r="B1410" s="297" t="str">
        <f>+IF(E1410=2012,VLOOKUP(D1410,K_navn!$A$2:$C$359,2),"")</f>
        <v/>
      </c>
      <c r="C1410" s="297" t="str">
        <f>+IF(E1410=2012,VLOOKUP(D1410,K_navn!$A$2:$C$359,3),"")</f>
        <v/>
      </c>
      <c r="D1410" s="115">
        <f>+'Ark1'!P3222</f>
        <v>4205</v>
      </c>
      <c r="E1410" s="115">
        <f>+'Ark1'!C3222</f>
        <v>2019</v>
      </c>
      <c r="F1410" s="116" t="str">
        <f>+IF('Ark1'!Q3222=0,"",'Ark1'!Q3222)</f>
        <v/>
      </c>
      <c r="G1410" s="116">
        <f>+'Ark1'!R3222</f>
        <v>0</v>
      </c>
      <c r="H1410" s="116">
        <f>+'Ark1'!S3222</f>
        <v>0</v>
      </c>
      <c r="I1410" s="222" t="str">
        <f>+IF(G1410=0,"",'Ark1'!AA3222)</f>
        <v/>
      </c>
      <c r="J1410" s="222" t="str">
        <f>+IF(G1410=0,"",'Ark1'!AB3222)</f>
        <v/>
      </c>
      <c r="K1410" s="114" t="str">
        <f>+IF(G1410=0,"",'Ark1'!U3222)</f>
        <v/>
      </c>
      <c r="L1410" s="222" t="str">
        <f>+IF(G1410=0,"",'Ark1'!W3222)</f>
        <v/>
      </c>
      <c r="M1410" s="222" t="str">
        <f>+IF(G1410=0,"",'Ark1'!X3222)</f>
        <v/>
      </c>
      <c r="N1410" s="114" t="str">
        <f>+IF(G1410=0,"",'Ark1'!Y3222)</f>
        <v/>
      </c>
      <c r="O1410" s="116" t="str">
        <f>+IF(G1410=0,"",'Ark1'!Z3222)</f>
        <v/>
      </c>
      <c r="P1410" s="116" t="str">
        <f t="shared" si="22"/>
        <v/>
      </c>
      <c r="Q1410" s="114" t="str">
        <f>+IF(G1410=0,"",'Ark1'!T3222)</f>
        <v/>
      </c>
      <c r="R1410" s="222" t="str">
        <f>+IF(G1410=0,"",'Ark1'!V3222)</f>
        <v/>
      </c>
      <c r="S1410" s="32"/>
      <c r="T1410" s="35"/>
      <c r="U1410" s="35"/>
      <c r="V1410" s="35"/>
      <c r="W1410" s="35"/>
      <c r="X1410" s="35"/>
    </row>
    <row r="1411" spans="1:24" x14ac:dyDescent="0.5">
      <c r="A1411" s="32"/>
      <c r="B1411" s="297" t="str">
        <f>+IF(E1411=2012,VLOOKUP(D1411,K_navn!$A$2:$C$359,2),"")</f>
        <v/>
      </c>
      <c r="C1411" s="297" t="str">
        <f>+IF(E1411=2012,VLOOKUP(D1411,K_navn!$A$2:$C$359,3),"")</f>
        <v/>
      </c>
      <c r="D1411" s="115">
        <f>+'Ark1'!P3223</f>
        <v>4205</v>
      </c>
      <c r="E1411" s="115">
        <f>+'Ark1'!C3223</f>
        <v>2020</v>
      </c>
      <c r="F1411" s="116" t="str">
        <f>+IF('Ark1'!Q3223=0,"",'Ark1'!Q3223)</f>
        <v/>
      </c>
      <c r="G1411" s="116">
        <f>+'Ark1'!R3223</f>
        <v>0</v>
      </c>
      <c r="H1411" s="116">
        <f>+'Ark1'!S3223</f>
        <v>0</v>
      </c>
      <c r="I1411" s="222" t="str">
        <f>+IF(G1411=0,"",'Ark1'!AA3223)</f>
        <v/>
      </c>
      <c r="J1411" s="222" t="str">
        <f>+IF(G1411=0,"",'Ark1'!AB3223)</f>
        <v/>
      </c>
      <c r="K1411" s="114" t="str">
        <f>+IF(G1411=0,"",'Ark1'!U3223)</f>
        <v/>
      </c>
      <c r="L1411" s="222" t="str">
        <f>+IF(G1411=0,"",'Ark1'!W3223)</f>
        <v/>
      </c>
      <c r="M1411" s="222" t="str">
        <f>+IF(G1411=0,"",'Ark1'!X3223)</f>
        <v/>
      </c>
      <c r="N1411" s="114" t="str">
        <f>+IF(G1411=0,"",'Ark1'!Y3223)</f>
        <v/>
      </c>
      <c r="O1411" s="116" t="str">
        <f>+IF(G1411=0,"",'Ark1'!Z3223)</f>
        <v/>
      </c>
      <c r="P1411" s="116" t="str">
        <f t="shared" si="22"/>
        <v/>
      </c>
      <c r="Q1411" s="114" t="str">
        <f>+IF(G1411=0,"",'Ark1'!T3223)</f>
        <v/>
      </c>
      <c r="R1411" s="222" t="str">
        <f>+IF(G1411=0,"",'Ark1'!V3223)</f>
        <v/>
      </c>
      <c r="S1411" s="32"/>
      <c r="T1411" s="35"/>
      <c r="U1411" s="35"/>
      <c r="V1411" s="35"/>
      <c r="W1411" s="35"/>
      <c r="X1411" s="35"/>
    </row>
    <row r="1412" spans="1:24" x14ac:dyDescent="0.5">
      <c r="A1412" s="32"/>
      <c r="B1412" s="297" t="str">
        <f>+IF(E1412=2012,VLOOKUP(D1412,K_navn!$A$2:$C$359,2),"")</f>
        <v/>
      </c>
      <c r="C1412" s="297" t="str">
        <f>+IF(E1412=2012,VLOOKUP(D1412,K_navn!$A$2:$C$359,3),"")</f>
        <v/>
      </c>
      <c r="D1412" s="115">
        <f>+'Ark1'!P3224</f>
        <v>4205</v>
      </c>
      <c r="E1412" s="115">
        <f>+'Ark1'!C3224</f>
        <v>2021</v>
      </c>
      <c r="F1412" s="116" t="str">
        <f>+IF('Ark1'!Q3224=0,"",'Ark1'!Q3224)</f>
        <v/>
      </c>
      <c r="G1412" s="116">
        <f>+'Ark1'!R3224</f>
        <v>0</v>
      </c>
      <c r="H1412" s="116">
        <f>+'Ark1'!S3224</f>
        <v>0</v>
      </c>
      <c r="I1412" s="222" t="str">
        <f>+IF(G1412=0,"",'Ark1'!AA3224)</f>
        <v/>
      </c>
      <c r="J1412" s="222" t="str">
        <f>+IF(G1412=0,"",'Ark1'!AB3224)</f>
        <v/>
      </c>
      <c r="K1412" s="114" t="str">
        <f>+IF(G1412=0,"",'Ark1'!U3224)</f>
        <v/>
      </c>
      <c r="L1412" s="222" t="str">
        <f>+IF(G1412=0,"",'Ark1'!W3224)</f>
        <v/>
      </c>
      <c r="M1412" s="222" t="str">
        <f>+IF(G1412=0,"",'Ark1'!X3224)</f>
        <v/>
      </c>
      <c r="N1412" s="114" t="str">
        <f>+IF(G1412=0,"",'Ark1'!Y3224)</f>
        <v/>
      </c>
      <c r="O1412" s="116" t="str">
        <f>+IF(G1412=0,"",'Ark1'!Z3224)</f>
        <v/>
      </c>
      <c r="P1412" s="116" t="str">
        <f t="shared" si="22"/>
        <v/>
      </c>
      <c r="Q1412" s="114" t="str">
        <f>+IF(G1412=0,"",'Ark1'!T3224)</f>
        <v/>
      </c>
      <c r="R1412" s="222" t="str">
        <f>+IF(G1412=0,"",'Ark1'!V3224)</f>
        <v/>
      </c>
      <c r="S1412" s="32"/>
      <c r="T1412" s="35"/>
      <c r="U1412" s="35"/>
      <c r="V1412" s="35"/>
      <c r="W1412" s="35"/>
      <c r="X1412" s="35"/>
    </row>
    <row r="1413" spans="1:24" x14ac:dyDescent="0.5">
      <c r="A1413" s="32"/>
      <c r="B1413" s="297" t="str">
        <f>+IF(E1413=2012,VLOOKUP(D1413,K_navn!$A$2:$C$359,2),"")</f>
        <v/>
      </c>
      <c r="C1413" s="297" t="str">
        <f>+IF(E1413=2012,VLOOKUP(D1413,K_navn!$A$2:$C$359,3),"")</f>
        <v/>
      </c>
      <c r="D1413" s="115">
        <f>+'Ark1'!P3225</f>
        <v>4205</v>
      </c>
      <c r="E1413" s="115">
        <f>+'Ark1'!C3225</f>
        <v>2022</v>
      </c>
      <c r="F1413" s="116" t="str">
        <f>+IF('Ark1'!Q3225=0,"",'Ark1'!Q3225)</f>
        <v/>
      </c>
      <c r="G1413" s="116">
        <f>+'Ark1'!R3225</f>
        <v>0</v>
      </c>
      <c r="H1413" s="116">
        <f>+'Ark1'!S3225</f>
        <v>0</v>
      </c>
      <c r="I1413" s="222" t="str">
        <f>+IF(G1413=0,"",'Ark1'!AA3225)</f>
        <v/>
      </c>
      <c r="J1413" s="222" t="str">
        <f>+IF(G1413=0,"",'Ark1'!AB3225)</f>
        <v/>
      </c>
      <c r="K1413" s="114" t="str">
        <f>+IF(G1413=0,"",'Ark1'!U3225)</f>
        <v/>
      </c>
      <c r="L1413" s="222" t="str">
        <f>+IF(G1413=0,"",'Ark1'!W3225)</f>
        <v/>
      </c>
      <c r="M1413" s="222" t="str">
        <f>+IF(G1413=0,"",'Ark1'!X3225)</f>
        <v/>
      </c>
      <c r="N1413" s="114" t="str">
        <f>+IF(G1413=0,"",'Ark1'!Y3225)</f>
        <v/>
      </c>
      <c r="O1413" s="116" t="str">
        <f>+IF(G1413=0,"",'Ark1'!Z3225)</f>
        <v/>
      </c>
      <c r="P1413" s="116" t="str">
        <f t="shared" si="22"/>
        <v/>
      </c>
      <c r="Q1413" s="114" t="str">
        <f>+IF(G1413=0,"",'Ark1'!T3225)</f>
        <v/>
      </c>
      <c r="R1413" s="222" t="str">
        <f>+IF(G1413=0,"",'Ark1'!V3225)</f>
        <v/>
      </c>
      <c r="S1413" s="32"/>
      <c r="T1413" s="35"/>
      <c r="U1413" s="35"/>
      <c r="V1413" s="35"/>
      <c r="W1413" s="35"/>
      <c r="X1413" s="35"/>
    </row>
    <row r="1414" spans="1:24" x14ac:dyDescent="0.5">
      <c r="A1414" s="32"/>
      <c r="B1414" s="297" t="str">
        <f>+IF(E1414=2012,VLOOKUP(D1414,K_navn!$A$2:$C$359,2),"")</f>
        <v>Farsund</v>
      </c>
      <c r="C1414" s="297" t="str">
        <f>+IF(E1414=2012,VLOOKUP(D1414,K_navn!$A$2:$C$359,3),"")</f>
        <v>Agder</v>
      </c>
      <c r="D1414" s="115">
        <f>+'Ark1'!P3226</f>
        <v>4206</v>
      </c>
      <c r="E1414" s="115">
        <f>+'Ark1'!C3226</f>
        <v>2012</v>
      </c>
      <c r="F1414" s="116" t="str">
        <f>+IF('Ark1'!Q3226=0,"",'Ark1'!Q3226)</f>
        <v/>
      </c>
      <c r="G1414" s="116">
        <f>+'Ark1'!R3226</f>
        <v>0</v>
      </c>
      <c r="H1414" s="116">
        <f>+'Ark1'!S3226</f>
        <v>0</v>
      </c>
      <c r="I1414" s="222" t="str">
        <f>+IF(G1414=0,"",'Ark1'!AA3226)</f>
        <v/>
      </c>
      <c r="J1414" s="222" t="str">
        <f>+IF(G1414=0,"",'Ark1'!AB3226)</f>
        <v/>
      </c>
      <c r="K1414" s="114" t="str">
        <f>+IF(G1414=0,"",'Ark1'!U3226)</f>
        <v/>
      </c>
      <c r="L1414" s="222" t="str">
        <f>+IF(G1414=0,"",'Ark1'!W3226)</f>
        <v/>
      </c>
      <c r="M1414" s="222" t="str">
        <f>+IF(G1414=0,"",'Ark1'!X3226)</f>
        <v/>
      </c>
      <c r="N1414" s="114" t="str">
        <f>+IF(G1414=0,"",'Ark1'!Y3226)</f>
        <v/>
      </c>
      <c r="O1414" s="116" t="str">
        <f>+IF(G1414=0,"",'Ark1'!Z3226)</f>
        <v/>
      </c>
      <c r="P1414" s="116" t="str">
        <f t="shared" si="22"/>
        <v/>
      </c>
      <c r="Q1414" s="114" t="str">
        <f>+IF(G1414=0,"",'Ark1'!T3226)</f>
        <v/>
      </c>
      <c r="R1414" s="222" t="str">
        <f>+IF(G1414=0,"",'Ark1'!V3226)</f>
        <v/>
      </c>
      <c r="S1414" s="32"/>
      <c r="T1414" s="35"/>
      <c r="U1414" s="35"/>
      <c r="V1414" s="35"/>
      <c r="W1414" s="35"/>
      <c r="X1414" s="35"/>
    </row>
    <row r="1415" spans="1:24" x14ac:dyDescent="0.5">
      <c r="A1415" s="32"/>
      <c r="B1415" s="297" t="str">
        <f>+IF(E1415=2012,VLOOKUP(D1415,K_navn!$A$2:$C$359,2),"")</f>
        <v/>
      </c>
      <c r="C1415" s="297" t="str">
        <f>+IF(E1415=2012,VLOOKUP(D1415,K_navn!$A$2:$C$359,3),"")</f>
        <v/>
      </c>
      <c r="D1415" s="115">
        <f>+'Ark1'!P3227</f>
        <v>4206</v>
      </c>
      <c r="E1415" s="115">
        <f>+'Ark1'!C3227</f>
        <v>2013</v>
      </c>
      <c r="F1415" s="116" t="str">
        <f>+IF('Ark1'!Q3227=0,"",'Ark1'!Q3227)</f>
        <v/>
      </c>
      <c r="G1415" s="116">
        <f>+'Ark1'!R3227</f>
        <v>0</v>
      </c>
      <c r="H1415" s="116">
        <f>+'Ark1'!S3227</f>
        <v>0</v>
      </c>
      <c r="I1415" s="222" t="str">
        <f>+IF(G1415=0,"",'Ark1'!AA3227)</f>
        <v/>
      </c>
      <c r="J1415" s="222" t="str">
        <f>+IF(G1415=0,"",'Ark1'!AB3227)</f>
        <v/>
      </c>
      <c r="K1415" s="114" t="str">
        <f>+IF(G1415=0,"",'Ark1'!U3227)</f>
        <v/>
      </c>
      <c r="L1415" s="222" t="str">
        <f>+IF(G1415=0,"",'Ark1'!W3227)</f>
        <v/>
      </c>
      <c r="M1415" s="222" t="str">
        <f>+IF(G1415=0,"",'Ark1'!X3227)</f>
        <v/>
      </c>
      <c r="N1415" s="114" t="str">
        <f>+IF(G1415=0,"",'Ark1'!Y3227)</f>
        <v/>
      </c>
      <c r="O1415" s="116" t="str">
        <f>+IF(G1415=0,"",'Ark1'!Z3227)</f>
        <v/>
      </c>
      <c r="P1415" s="116" t="str">
        <f t="shared" si="22"/>
        <v/>
      </c>
      <c r="Q1415" s="114" t="str">
        <f>+IF(G1415=0,"",'Ark1'!T3227)</f>
        <v/>
      </c>
      <c r="R1415" s="222" t="str">
        <f>+IF(G1415=0,"",'Ark1'!V3227)</f>
        <v/>
      </c>
      <c r="S1415" s="32"/>
      <c r="T1415" s="35"/>
      <c r="U1415" s="35"/>
      <c r="V1415" s="35"/>
      <c r="W1415" s="35"/>
      <c r="X1415" s="35"/>
    </row>
    <row r="1416" spans="1:24" x14ac:dyDescent="0.5">
      <c r="A1416" s="32"/>
      <c r="B1416" s="297" t="str">
        <f>+IF(E1416=2012,VLOOKUP(D1416,K_navn!$A$2:$C$359,2),"")</f>
        <v/>
      </c>
      <c r="C1416" s="297" t="str">
        <f>+IF(E1416=2012,VLOOKUP(D1416,K_navn!$A$2:$C$359,3),"")</f>
        <v/>
      </c>
      <c r="D1416" s="115">
        <f>+'Ark1'!P3228</f>
        <v>4206</v>
      </c>
      <c r="E1416" s="115">
        <f>+'Ark1'!C3228</f>
        <v>2014</v>
      </c>
      <c r="F1416" s="116" t="str">
        <f>+IF('Ark1'!Q3228=0,"",'Ark1'!Q3228)</f>
        <v/>
      </c>
      <c r="G1416" s="116">
        <f>+'Ark1'!R3228</f>
        <v>0</v>
      </c>
      <c r="H1416" s="116">
        <f>+'Ark1'!S3228</f>
        <v>0</v>
      </c>
      <c r="I1416" s="222" t="str">
        <f>+IF(G1416=0,"",'Ark1'!AA3228)</f>
        <v/>
      </c>
      <c r="J1416" s="222" t="str">
        <f>+IF(G1416=0,"",'Ark1'!AB3228)</f>
        <v/>
      </c>
      <c r="K1416" s="114" t="str">
        <f>+IF(G1416=0,"",'Ark1'!U3228)</f>
        <v/>
      </c>
      <c r="L1416" s="222" t="str">
        <f>+IF(G1416=0,"",'Ark1'!W3228)</f>
        <v/>
      </c>
      <c r="M1416" s="222" t="str">
        <f>+IF(G1416=0,"",'Ark1'!X3228)</f>
        <v/>
      </c>
      <c r="N1416" s="114" t="str">
        <f>+IF(G1416=0,"",'Ark1'!Y3228)</f>
        <v/>
      </c>
      <c r="O1416" s="116" t="str">
        <f>+IF(G1416=0,"",'Ark1'!Z3228)</f>
        <v/>
      </c>
      <c r="P1416" s="116" t="str">
        <f t="shared" si="22"/>
        <v/>
      </c>
      <c r="Q1416" s="114" t="str">
        <f>+IF(G1416=0,"",'Ark1'!T3228)</f>
        <v/>
      </c>
      <c r="R1416" s="222" t="str">
        <f>+IF(G1416=0,"",'Ark1'!V3228)</f>
        <v/>
      </c>
      <c r="S1416" s="32"/>
      <c r="T1416" s="35"/>
      <c r="U1416" s="35"/>
      <c r="V1416" s="35"/>
      <c r="W1416" s="35"/>
      <c r="X1416" s="35"/>
    </row>
    <row r="1417" spans="1:24" x14ac:dyDescent="0.5">
      <c r="A1417" s="32"/>
      <c r="B1417" s="297" t="str">
        <f>+IF(E1417=2012,VLOOKUP(D1417,K_navn!$A$2:$C$359,2),"")</f>
        <v/>
      </c>
      <c r="C1417" s="297" t="str">
        <f>+IF(E1417=2012,VLOOKUP(D1417,K_navn!$A$2:$C$359,3),"")</f>
        <v/>
      </c>
      <c r="D1417" s="115">
        <f>+'Ark1'!P3229</f>
        <v>4206</v>
      </c>
      <c r="E1417" s="115">
        <f>+'Ark1'!C3229</f>
        <v>2015</v>
      </c>
      <c r="F1417" s="116" t="str">
        <f>+IF('Ark1'!Q3229=0,"",'Ark1'!Q3229)</f>
        <v/>
      </c>
      <c r="G1417" s="116">
        <f>+'Ark1'!R3229</f>
        <v>0</v>
      </c>
      <c r="H1417" s="116">
        <f>+'Ark1'!S3229</f>
        <v>0</v>
      </c>
      <c r="I1417" s="222" t="str">
        <f>+IF(G1417=0,"",'Ark1'!AA3229)</f>
        <v/>
      </c>
      <c r="J1417" s="222" t="str">
        <f>+IF(G1417=0,"",'Ark1'!AB3229)</f>
        <v/>
      </c>
      <c r="K1417" s="114" t="str">
        <f>+IF(G1417=0,"",'Ark1'!U3229)</f>
        <v/>
      </c>
      <c r="L1417" s="222" t="str">
        <f>+IF(G1417=0,"",'Ark1'!W3229)</f>
        <v/>
      </c>
      <c r="M1417" s="222" t="str">
        <f>+IF(G1417=0,"",'Ark1'!X3229)</f>
        <v/>
      </c>
      <c r="N1417" s="114" t="str">
        <f>+IF(G1417=0,"",'Ark1'!Y3229)</f>
        <v/>
      </c>
      <c r="O1417" s="116" t="str">
        <f>+IF(G1417=0,"",'Ark1'!Z3229)</f>
        <v/>
      </c>
      <c r="P1417" s="116" t="str">
        <f t="shared" si="22"/>
        <v/>
      </c>
      <c r="Q1417" s="114" t="str">
        <f>+IF(G1417=0,"",'Ark1'!T3229)</f>
        <v/>
      </c>
      <c r="R1417" s="222" t="str">
        <f>+IF(G1417=0,"",'Ark1'!V3229)</f>
        <v/>
      </c>
      <c r="S1417" s="32"/>
      <c r="T1417" s="35"/>
      <c r="U1417" s="35"/>
      <c r="V1417" s="35"/>
      <c r="W1417" s="35"/>
      <c r="X1417" s="35"/>
    </row>
    <row r="1418" spans="1:24" s="115" customFormat="1" x14ac:dyDescent="0.5">
      <c r="A1418" s="32"/>
      <c r="B1418" s="297" t="str">
        <f>+IF(E1418=2012,VLOOKUP(D1418,K_navn!$A$2:$C$359,2),"")</f>
        <v/>
      </c>
      <c r="C1418" s="297" t="str">
        <f>+IF(E1418=2012,VLOOKUP(D1418,K_navn!$A$2:$C$359,3),"")</f>
        <v/>
      </c>
      <c r="D1418" s="115">
        <f>+'Ark1'!P3230</f>
        <v>4206</v>
      </c>
      <c r="E1418" s="115">
        <f>+'Ark1'!C3230</f>
        <v>2016</v>
      </c>
      <c r="F1418" s="116" t="str">
        <f>+IF('Ark1'!Q3230=0,"",'Ark1'!Q3230)</f>
        <v/>
      </c>
      <c r="G1418" s="116">
        <f>+'Ark1'!R3230</f>
        <v>0</v>
      </c>
      <c r="H1418" s="116">
        <f>+'Ark1'!S3230</f>
        <v>0</v>
      </c>
      <c r="I1418" s="222" t="str">
        <f>+IF(G1418=0,"",'Ark1'!AA3230)</f>
        <v/>
      </c>
      <c r="J1418" s="222" t="str">
        <f>+IF(G1418=0,"",'Ark1'!AB3230)</f>
        <v/>
      </c>
      <c r="K1418" s="114" t="str">
        <f>+IF(G1418=0,"",'Ark1'!U3230)</f>
        <v/>
      </c>
      <c r="L1418" s="222" t="str">
        <f>+IF(G1418=0,"",'Ark1'!W3230)</f>
        <v/>
      </c>
      <c r="M1418" s="222" t="str">
        <f>+IF(G1418=0,"",'Ark1'!X3230)</f>
        <v/>
      </c>
      <c r="N1418" s="114" t="str">
        <f>+IF(G1418=0,"",'Ark1'!Y3230)</f>
        <v/>
      </c>
      <c r="O1418" s="116" t="str">
        <f>+IF(G1418=0,"",'Ark1'!Z3230)</f>
        <v/>
      </c>
      <c r="P1418" s="116" t="str">
        <f t="shared" si="22"/>
        <v/>
      </c>
      <c r="Q1418" s="114" t="str">
        <f>+IF(G1418=0,"",'Ark1'!T3230)</f>
        <v/>
      </c>
      <c r="R1418" s="222" t="str">
        <f>+IF(G1418=0,"",'Ark1'!V3230)</f>
        <v/>
      </c>
      <c r="S1418" s="32"/>
    </row>
    <row r="1419" spans="1:24" x14ac:dyDescent="0.5">
      <c r="A1419" s="32"/>
      <c r="B1419" s="297" t="str">
        <f>+IF(E1419=2012,VLOOKUP(D1419,K_navn!$A$2:$C$359,2),"")</f>
        <v/>
      </c>
      <c r="C1419" s="297" t="str">
        <f>+IF(E1419=2012,VLOOKUP(D1419,K_navn!$A$2:$C$359,3),"")</f>
        <v/>
      </c>
      <c r="D1419" s="115">
        <f>+'Ark1'!P3231</f>
        <v>4206</v>
      </c>
      <c r="E1419" s="115">
        <f>+'Ark1'!C3231</f>
        <v>2017</v>
      </c>
      <c r="F1419" s="116" t="str">
        <f>+IF('Ark1'!Q3231=0,"",'Ark1'!Q3231)</f>
        <v/>
      </c>
      <c r="G1419" s="116">
        <f>+'Ark1'!R3231</f>
        <v>0</v>
      </c>
      <c r="H1419" s="116">
        <f>+'Ark1'!S3231</f>
        <v>0</v>
      </c>
      <c r="I1419" s="222" t="str">
        <f>+IF(G1419=0,"",'Ark1'!AA3231)</f>
        <v/>
      </c>
      <c r="J1419" s="222" t="str">
        <f>+IF(G1419=0,"",'Ark1'!AB3231)</f>
        <v/>
      </c>
      <c r="K1419" s="114" t="str">
        <f>+IF(G1419=0,"",'Ark1'!U3231)</f>
        <v/>
      </c>
      <c r="L1419" s="222" t="str">
        <f>+IF(G1419=0,"",'Ark1'!W3231)</f>
        <v/>
      </c>
      <c r="M1419" s="222" t="str">
        <f>+IF(G1419=0,"",'Ark1'!X3231)</f>
        <v/>
      </c>
      <c r="N1419" s="114" t="str">
        <f>+IF(G1419=0,"",'Ark1'!Y3231)</f>
        <v/>
      </c>
      <c r="O1419" s="116" t="str">
        <f>+IF(G1419=0,"",'Ark1'!Z3231)</f>
        <v/>
      </c>
      <c r="P1419" s="116" t="str">
        <f t="shared" si="22"/>
        <v/>
      </c>
      <c r="Q1419" s="114" t="str">
        <f>+IF(G1419=0,"",'Ark1'!T3231)</f>
        <v/>
      </c>
      <c r="R1419" s="222" t="str">
        <f>+IF(G1419=0,"",'Ark1'!V3231)</f>
        <v/>
      </c>
      <c r="S1419" s="32"/>
      <c r="T1419" s="35"/>
      <c r="U1419" s="35"/>
      <c r="V1419" s="35"/>
      <c r="W1419" s="35"/>
      <c r="X1419" s="35"/>
    </row>
    <row r="1420" spans="1:24" x14ac:dyDescent="0.5">
      <c r="A1420" s="32"/>
      <c r="B1420" s="297" t="str">
        <f>+IF(E1420=2012,VLOOKUP(D1420,K_navn!$A$2:$C$359,2),"")</f>
        <v/>
      </c>
      <c r="C1420" s="297" t="str">
        <f>+IF(E1420=2012,VLOOKUP(D1420,K_navn!$A$2:$C$359,3),"")</f>
        <v/>
      </c>
      <c r="D1420" s="115">
        <f>+'Ark1'!P3232</f>
        <v>4206</v>
      </c>
      <c r="E1420" s="115">
        <f>+'Ark1'!C3232</f>
        <v>2018</v>
      </c>
      <c r="F1420" s="116" t="str">
        <f>+IF('Ark1'!Q3232=0,"",'Ark1'!Q3232)</f>
        <v/>
      </c>
      <c r="G1420" s="116">
        <f>+'Ark1'!R3232</f>
        <v>0</v>
      </c>
      <c r="H1420" s="116">
        <f>+'Ark1'!S3232</f>
        <v>0</v>
      </c>
      <c r="I1420" s="222" t="str">
        <f>+IF(G1420=0,"",'Ark1'!AA3232)</f>
        <v/>
      </c>
      <c r="J1420" s="222" t="str">
        <f>+IF(G1420=0,"",'Ark1'!AB3232)</f>
        <v/>
      </c>
      <c r="K1420" s="114" t="str">
        <f>+IF(G1420=0,"",'Ark1'!U3232)</f>
        <v/>
      </c>
      <c r="L1420" s="222" t="str">
        <f>+IF(G1420=0,"",'Ark1'!W3232)</f>
        <v/>
      </c>
      <c r="M1420" s="222" t="str">
        <f>+IF(G1420=0,"",'Ark1'!X3232)</f>
        <v/>
      </c>
      <c r="N1420" s="114" t="str">
        <f>+IF(G1420=0,"",'Ark1'!Y3232)</f>
        <v/>
      </c>
      <c r="O1420" s="116" t="str">
        <f>+IF(G1420=0,"",'Ark1'!Z3232)</f>
        <v/>
      </c>
      <c r="P1420" s="116" t="str">
        <f t="shared" si="22"/>
        <v/>
      </c>
      <c r="Q1420" s="114" t="str">
        <f>+IF(G1420=0,"",'Ark1'!T3232)</f>
        <v/>
      </c>
      <c r="R1420" s="222" t="str">
        <f>+IF(G1420=0,"",'Ark1'!V3232)</f>
        <v/>
      </c>
      <c r="S1420" s="32"/>
      <c r="T1420" s="35"/>
      <c r="U1420" s="35"/>
      <c r="V1420" s="35"/>
      <c r="W1420" s="35"/>
      <c r="X1420" s="35"/>
    </row>
    <row r="1421" spans="1:24" x14ac:dyDescent="0.5">
      <c r="A1421" s="32"/>
      <c r="B1421" s="297" t="str">
        <f>+IF(E1421=2012,VLOOKUP(D1421,K_navn!$A$2:$C$359,2),"")</f>
        <v/>
      </c>
      <c r="C1421" s="297" t="str">
        <f>+IF(E1421=2012,VLOOKUP(D1421,K_navn!$A$2:$C$359,3),"")</f>
        <v/>
      </c>
      <c r="D1421" s="115">
        <f>+'Ark1'!P3233</f>
        <v>4206</v>
      </c>
      <c r="E1421" s="115">
        <f>+'Ark1'!C3233</f>
        <v>2019</v>
      </c>
      <c r="F1421" s="116" t="str">
        <f>+IF('Ark1'!Q3233=0,"",'Ark1'!Q3233)</f>
        <v/>
      </c>
      <c r="G1421" s="116">
        <f>+'Ark1'!R3233</f>
        <v>0</v>
      </c>
      <c r="H1421" s="116">
        <f>+'Ark1'!S3233</f>
        <v>0</v>
      </c>
      <c r="I1421" s="222" t="str">
        <f>+IF(G1421=0,"",'Ark1'!AA3233)</f>
        <v/>
      </c>
      <c r="J1421" s="222" t="str">
        <f>+IF(G1421=0,"",'Ark1'!AB3233)</f>
        <v/>
      </c>
      <c r="K1421" s="114" t="str">
        <f>+IF(G1421=0,"",'Ark1'!U3233)</f>
        <v/>
      </c>
      <c r="L1421" s="222" t="str">
        <f>+IF(G1421=0,"",'Ark1'!W3233)</f>
        <v/>
      </c>
      <c r="M1421" s="222" t="str">
        <f>+IF(G1421=0,"",'Ark1'!X3233)</f>
        <v/>
      </c>
      <c r="N1421" s="114" t="str">
        <f>+IF(G1421=0,"",'Ark1'!Y3233)</f>
        <v/>
      </c>
      <c r="O1421" s="116" t="str">
        <f>+IF(G1421=0,"",'Ark1'!Z3233)</f>
        <v/>
      </c>
      <c r="P1421" s="116" t="str">
        <f t="shared" si="22"/>
        <v/>
      </c>
      <c r="Q1421" s="114" t="str">
        <f>+IF(G1421=0,"",'Ark1'!T3233)</f>
        <v/>
      </c>
      <c r="R1421" s="222" t="str">
        <f>+IF(G1421=0,"",'Ark1'!V3233)</f>
        <v/>
      </c>
      <c r="S1421" s="32"/>
      <c r="T1421" s="35"/>
      <c r="U1421" s="35"/>
      <c r="V1421" s="35"/>
    </row>
    <row r="1422" spans="1:24" x14ac:dyDescent="0.5">
      <c r="A1422" s="32"/>
      <c r="B1422" s="297" t="str">
        <f>+IF(E1422=2012,VLOOKUP(D1422,K_navn!$A$2:$C$359,2),"")</f>
        <v/>
      </c>
      <c r="C1422" s="297" t="str">
        <f>+IF(E1422=2012,VLOOKUP(D1422,K_navn!$A$2:$C$359,3),"")</f>
        <v/>
      </c>
      <c r="D1422" s="115">
        <f>+'Ark1'!P3234</f>
        <v>4206</v>
      </c>
      <c r="E1422" s="115">
        <f>+'Ark1'!C3234</f>
        <v>2020</v>
      </c>
      <c r="F1422" s="116" t="str">
        <f>+IF('Ark1'!Q3234=0,"",'Ark1'!Q3234)</f>
        <v/>
      </c>
      <c r="G1422" s="116">
        <f>+'Ark1'!R3234</f>
        <v>0</v>
      </c>
      <c r="H1422" s="116">
        <f>+'Ark1'!S3234</f>
        <v>0</v>
      </c>
      <c r="I1422" s="222" t="str">
        <f>+IF(G1422=0,"",'Ark1'!AA3234)</f>
        <v/>
      </c>
      <c r="J1422" s="222" t="str">
        <f>+IF(G1422=0,"",'Ark1'!AB3234)</f>
        <v/>
      </c>
      <c r="K1422" s="114" t="str">
        <f>+IF(G1422=0,"",'Ark1'!U3234)</f>
        <v/>
      </c>
      <c r="L1422" s="222" t="str">
        <f>+IF(G1422=0,"",'Ark1'!W3234)</f>
        <v/>
      </c>
      <c r="M1422" s="222" t="str">
        <f>+IF(G1422=0,"",'Ark1'!X3234)</f>
        <v/>
      </c>
      <c r="N1422" s="114" t="str">
        <f>+IF(G1422=0,"",'Ark1'!Y3234)</f>
        <v/>
      </c>
      <c r="O1422" s="116" t="str">
        <f>+IF(G1422=0,"",'Ark1'!Z3234)</f>
        <v/>
      </c>
      <c r="P1422" s="116" t="str">
        <f t="shared" si="22"/>
        <v/>
      </c>
      <c r="Q1422" s="114" t="str">
        <f>+IF(G1422=0,"",'Ark1'!T3234)</f>
        <v/>
      </c>
      <c r="R1422" s="222" t="str">
        <f>+IF(G1422=0,"",'Ark1'!V3234)</f>
        <v/>
      </c>
      <c r="S1422" s="32"/>
      <c r="T1422" s="35"/>
      <c r="U1422" s="35"/>
      <c r="V1422" s="35"/>
    </row>
    <row r="1423" spans="1:24" x14ac:dyDescent="0.5">
      <c r="A1423" s="32"/>
      <c r="B1423" s="297" t="str">
        <f>+IF(E1423=2012,VLOOKUP(D1423,K_navn!$A$2:$C$359,2),"")</f>
        <v/>
      </c>
      <c r="C1423" s="297" t="str">
        <f>+IF(E1423=2012,VLOOKUP(D1423,K_navn!$A$2:$C$359,3),"")</f>
        <v/>
      </c>
      <c r="D1423" s="115">
        <f>+'Ark1'!P3235</f>
        <v>4206</v>
      </c>
      <c r="E1423" s="115">
        <f>+'Ark1'!C3235</f>
        <v>2021</v>
      </c>
      <c r="F1423" s="116" t="str">
        <f>+IF('Ark1'!Q3235=0,"",'Ark1'!Q3235)</f>
        <v/>
      </c>
      <c r="G1423" s="116">
        <f>+'Ark1'!R3235</f>
        <v>0</v>
      </c>
      <c r="H1423" s="116">
        <f>+'Ark1'!S3235</f>
        <v>0</v>
      </c>
      <c r="I1423" s="222" t="str">
        <f>+IF(G1423=0,"",'Ark1'!AA3235)</f>
        <v/>
      </c>
      <c r="J1423" s="222" t="str">
        <f>+IF(G1423=0,"",'Ark1'!AB3235)</f>
        <v/>
      </c>
      <c r="K1423" s="114" t="str">
        <f>+IF(G1423=0,"",'Ark1'!U3235)</f>
        <v/>
      </c>
      <c r="L1423" s="222" t="str">
        <f>+IF(G1423=0,"",'Ark1'!W3235)</f>
        <v/>
      </c>
      <c r="M1423" s="222" t="str">
        <f>+IF(G1423=0,"",'Ark1'!X3235)</f>
        <v/>
      </c>
      <c r="N1423" s="114" t="str">
        <f>+IF(G1423=0,"",'Ark1'!Y3235)</f>
        <v/>
      </c>
      <c r="O1423" s="116" t="str">
        <f>+IF(G1423=0,"",'Ark1'!Z3235)</f>
        <v/>
      </c>
      <c r="P1423" s="116" t="str">
        <f t="shared" si="22"/>
        <v/>
      </c>
      <c r="Q1423" s="114" t="str">
        <f>+IF(G1423=0,"",'Ark1'!T3235)</f>
        <v/>
      </c>
      <c r="R1423" s="222" t="str">
        <f>+IF(G1423=0,"",'Ark1'!V3235)</f>
        <v/>
      </c>
      <c r="S1423" s="32"/>
      <c r="T1423" s="35"/>
      <c r="U1423" s="35"/>
      <c r="V1423" s="35"/>
    </row>
    <row r="1424" spans="1:24" x14ac:dyDescent="0.5">
      <c r="A1424" s="32"/>
      <c r="B1424" s="297" t="str">
        <f>+IF(E1424=2012,VLOOKUP(D1424,K_navn!$A$2:$C$359,2),"")</f>
        <v/>
      </c>
      <c r="C1424" s="297" t="str">
        <f>+IF(E1424=2012,VLOOKUP(D1424,K_navn!$A$2:$C$359,3),"")</f>
        <v/>
      </c>
      <c r="D1424" s="115">
        <f>+'Ark1'!P3236</f>
        <v>4206</v>
      </c>
      <c r="E1424" s="115">
        <f>+'Ark1'!C3236</f>
        <v>2022</v>
      </c>
      <c r="F1424" s="116" t="str">
        <f>+IF('Ark1'!Q3236=0,"",'Ark1'!Q3236)</f>
        <v/>
      </c>
      <c r="G1424" s="116">
        <f>+'Ark1'!R3236</f>
        <v>0</v>
      </c>
      <c r="H1424" s="116">
        <f>+'Ark1'!S3236</f>
        <v>0</v>
      </c>
      <c r="I1424" s="222" t="str">
        <f>+IF(G1424=0,"",'Ark1'!AA3236)</f>
        <v/>
      </c>
      <c r="J1424" s="222" t="str">
        <f>+IF(G1424=0,"",'Ark1'!AB3236)</f>
        <v/>
      </c>
      <c r="K1424" s="114" t="str">
        <f>+IF(G1424=0,"",'Ark1'!U3236)</f>
        <v/>
      </c>
      <c r="L1424" s="222" t="str">
        <f>+IF(G1424=0,"",'Ark1'!W3236)</f>
        <v/>
      </c>
      <c r="M1424" s="222" t="str">
        <f>+IF(G1424=0,"",'Ark1'!X3236)</f>
        <v/>
      </c>
      <c r="N1424" s="114" t="str">
        <f>+IF(G1424=0,"",'Ark1'!Y3236)</f>
        <v/>
      </c>
      <c r="O1424" s="116" t="str">
        <f>+IF(G1424=0,"",'Ark1'!Z3236)</f>
        <v/>
      </c>
      <c r="P1424" s="116" t="str">
        <f t="shared" si="22"/>
        <v/>
      </c>
      <c r="Q1424" s="114" t="str">
        <f>+IF(G1424=0,"",'Ark1'!T3236)</f>
        <v/>
      </c>
      <c r="R1424" s="222" t="str">
        <f>+IF(G1424=0,"",'Ark1'!V3236)</f>
        <v/>
      </c>
      <c r="S1424" s="32"/>
      <c r="T1424" s="35"/>
      <c r="U1424" s="35"/>
      <c r="V1424" s="35"/>
    </row>
    <row r="1425" spans="1:22" x14ac:dyDescent="0.5">
      <c r="A1425" s="32"/>
      <c r="B1425" s="297" t="str">
        <f>+IF(E1425=2012,VLOOKUP(D1425,K_navn!$A$2:$C$359,2),"")</f>
        <v>Flekkefjord</v>
      </c>
      <c r="C1425" s="297" t="str">
        <f>+IF(E1425=2012,VLOOKUP(D1425,K_navn!$A$2:$C$359,3),"")</f>
        <v>Agder</v>
      </c>
      <c r="D1425" s="115">
        <f>+'Ark1'!P3237</f>
        <v>4207</v>
      </c>
      <c r="E1425" s="115">
        <f>+'Ark1'!C3237</f>
        <v>2012</v>
      </c>
      <c r="F1425" s="116" t="str">
        <f>+IF('Ark1'!Q3237=0,"",'Ark1'!Q3237)</f>
        <v/>
      </c>
      <c r="G1425" s="116">
        <f>+'Ark1'!R3237</f>
        <v>0</v>
      </c>
      <c r="H1425" s="116">
        <f>+'Ark1'!S3237</f>
        <v>0</v>
      </c>
      <c r="I1425" s="222" t="str">
        <f>+IF(G1425=0,"",'Ark1'!AA3237)</f>
        <v/>
      </c>
      <c r="J1425" s="222" t="str">
        <f>+IF(G1425=0,"",'Ark1'!AB3237)</f>
        <v/>
      </c>
      <c r="K1425" s="114" t="str">
        <f>+IF(G1425=0,"",'Ark1'!U3237)</f>
        <v/>
      </c>
      <c r="L1425" s="222" t="str">
        <f>+IF(G1425=0,"",'Ark1'!W3237)</f>
        <v/>
      </c>
      <c r="M1425" s="222" t="str">
        <f>+IF(G1425=0,"",'Ark1'!X3237)</f>
        <v/>
      </c>
      <c r="N1425" s="114" t="str">
        <f>+IF(G1425=0,"",'Ark1'!Y3237)</f>
        <v/>
      </c>
      <c r="O1425" s="116" t="str">
        <f>+IF(G1425=0,"",'Ark1'!Z3237)</f>
        <v/>
      </c>
      <c r="P1425" s="116" t="str">
        <f t="shared" si="22"/>
        <v/>
      </c>
      <c r="Q1425" s="114" t="str">
        <f>+IF(G1425=0,"",'Ark1'!T3237)</f>
        <v/>
      </c>
      <c r="R1425" s="222" t="str">
        <f>+IF(G1425=0,"",'Ark1'!V3237)</f>
        <v/>
      </c>
      <c r="S1425" s="32"/>
      <c r="T1425" s="35"/>
      <c r="U1425" s="35"/>
      <c r="V1425" s="35"/>
    </row>
    <row r="1426" spans="1:22" x14ac:dyDescent="0.5">
      <c r="A1426" s="32"/>
      <c r="B1426" s="297" t="str">
        <f>+IF(E1426=2012,VLOOKUP(D1426,K_navn!$A$2:$C$359,2),"")</f>
        <v/>
      </c>
      <c r="C1426" s="297" t="str">
        <f>+IF(E1426=2012,VLOOKUP(D1426,K_navn!$A$2:$C$359,3),"")</f>
        <v/>
      </c>
      <c r="D1426" s="115">
        <f>+'Ark1'!P3238</f>
        <v>4207</v>
      </c>
      <c r="E1426" s="115">
        <f>+'Ark1'!C3238</f>
        <v>2013</v>
      </c>
      <c r="F1426" s="116" t="str">
        <f>+IF('Ark1'!Q3238=0,"",'Ark1'!Q3238)</f>
        <v/>
      </c>
      <c r="G1426" s="116">
        <f>+'Ark1'!R3238</f>
        <v>0</v>
      </c>
      <c r="H1426" s="116">
        <f>+'Ark1'!S3238</f>
        <v>0</v>
      </c>
      <c r="I1426" s="222" t="str">
        <f>+IF(G1426=0,"",'Ark1'!AA3238)</f>
        <v/>
      </c>
      <c r="J1426" s="222" t="str">
        <f>+IF(G1426=0,"",'Ark1'!AB3238)</f>
        <v/>
      </c>
      <c r="K1426" s="114" t="str">
        <f>+IF(G1426=0,"",'Ark1'!U3238)</f>
        <v/>
      </c>
      <c r="L1426" s="222" t="str">
        <f>+IF(G1426=0,"",'Ark1'!W3238)</f>
        <v/>
      </c>
      <c r="M1426" s="222" t="str">
        <f>+IF(G1426=0,"",'Ark1'!X3238)</f>
        <v/>
      </c>
      <c r="N1426" s="114" t="str">
        <f>+IF(G1426=0,"",'Ark1'!Y3238)</f>
        <v/>
      </c>
      <c r="O1426" s="116" t="str">
        <f>+IF(G1426=0,"",'Ark1'!Z3238)</f>
        <v/>
      </c>
      <c r="P1426" s="116" t="str">
        <f t="shared" si="22"/>
        <v/>
      </c>
      <c r="Q1426" s="114" t="str">
        <f>+IF(G1426=0,"",'Ark1'!T3238)</f>
        <v/>
      </c>
      <c r="R1426" s="222" t="str">
        <f>+IF(G1426=0,"",'Ark1'!V3238)</f>
        <v/>
      </c>
      <c r="S1426" s="32"/>
      <c r="T1426" s="35"/>
      <c r="U1426" s="35"/>
      <c r="V1426" s="35"/>
    </row>
    <row r="1427" spans="1:22" x14ac:dyDescent="0.5">
      <c r="A1427" s="32"/>
      <c r="B1427" s="297" t="str">
        <f>+IF(E1427=2012,VLOOKUP(D1427,K_navn!$A$2:$C$359,2),"")</f>
        <v/>
      </c>
      <c r="C1427" s="297" t="str">
        <f>+IF(E1427=2012,VLOOKUP(D1427,K_navn!$A$2:$C$359,3),"")</f>
        <v/>
      </c>
      <c r="D1427" s="115">
        <f>+'Ark1'!P3239</f>
        <v>4207</v>
      </c>
      <c r="E1427" s="115">
        <f>+'Ark1'!C3239</f>
        <v>2014</v>
      </c>
      <c r="F1427" s="116" t="str">
        <f>+IF('Ark1'!Q3239=0,"",'Ark1'!Q3239)</f>
        <v/>
      </c>
      <c r="G1427" s="116">
        <f>+'Ark1'!R3239</f>
        <v>0</v>
      </c>
      <c r="H1427" s="116">
        <f>+'Ark1'!S3239</f>
        <v>0</v>
      </c>
      <c r="I1427" s="222" t="str">
        <f>+IF(G1427=0,"",'Ark1'!AA3239)</f>
        <v/>
      </c>
      <c r="J1427" s="222" t="str">
        <f>+IF(G1427=0,"",'Ark1'!AB3239)</f>
        <v/>
      </c>
      <c r="K1427" s="114" t="str">
        <f>+IF(G1427=0,"",'Ark1'!U3239)</f>
        <v/>
      </c>
      <c r="L1427" s="222" t="str">
        <f>+IF(G1427=0,"",'Ark1'!W3239)</f>
        <v/>
      </c>
      <c r="M1427" s="222" t="str">
        <f>+IF(G1427=0,"",'Ark1'!X3239)</f>
        <v/>
      </c>
      <c r="N1427" s="114" t="str">
        <f>+IF(G1427=0,"",'Ark1'!Y3239)</f>
        <v/>
      </c>
      <c r="O1427" s="116" t="str">
        <f>+IF(G1427=0,"",'Ark1'!Z3239)</f>
        <v/>
      </c>
      <c r="P1427" s="116" t="str">
        <f t="shared" si="22"/>
        <v/>
      </c>
      <c r="Q1427" s="114" t="str">
        <f>+IF(G1427=0,"",'Ark1'!T3239)</f>
        <v/>
      </c>
      <c r="R1427" s="222" t="str">
        <f>+IF(G1427=0,"",'Ark1'!V3239)</f>
        <v/>
      </c>
      <c r="S1427" s="32"/>
      <c r="T1427" s="35"/>
      <c r="U1427" s="35"/>
      <c r="V1427" s="35"/>
    </row>
    <row r="1428" spans="1:22" x14ac:dyDescent="0.5">
      <c r="A1428" s="32"/>
      <c r="B1428" s="297" t="str">
        <f>+IF(E1428=2012,VLOOKUP(D1428,K_navn!$A$2:$C$359,2),"")</f>
        <v/>
      </c>
      <c r="C1428" s="297" t="str">
        <f>+IF(E1428=2012,VLOOKUP(D1428,K_navn!$A$2:$C$359,3),"")</f>
        <v/>
      </c>
      <c r="D1428" s="115">
        <f>+'Ark1'!P3240</f>
        <v>4207</v>
      </c>
      <c r="E1428" s="115">
        <f>+'Ark1'!C3240</f>
        <v>2015</v>
      </c>
      <c r="F1428" s="116" t="str">
        <f>+IF('Ark1'!Q3240=0,"",'Ark1'!Q3240)</f>
        <v/>
      </c>
      <c r="G1428" s="116">
        <f>+'Ark1'!R3240</f>
        <v>0</v>
      </c>
      <c r="H1428" s="116">
        <f>+'Ark1'!S3240</f>
        <v>0</v>
      </c>
      <c r="I1428" s="222" t="str">
        <f>+IF(G1428=0,"",'Ark1'!AA3240)</f>
        <v/>
      </c>
      <c r="J1428" s="222" t="str">
        <f>+IF(G1428=0,"",'Ark1'!AB3240)</f>
        <v/>
      </c>
      <c r="K1428" s="114" t="str">
        <f>+IF(G1428=0,"",'Ark1'!U3240)</f>
        <v/>
      </c>
      <c r="L1428" s="222" t="str">
        <f>+IF(G1428=0,"",'Ark1'!W3240)</f>
        <v/>
      </c>
      <c r="M1428" s="222" t="str">
        <f>+IF(G1428=0,"",'Ark1'!X3240)</f>
        <v/>
      </c>
      <c r="N1428" s="114" t="str">
        <f>+IF(G1428=0,"",'Ark1'!Y3240)</f>
        <v/>
      </c>
      <c r="O1428" s="116" t="str">
        <f>+IF(G1428=0,"",'Ark1'!Z3240)</f>
        <v/>
      </c>
      <c r="P1428" s="116" t="str">
        <f t="shared" si="22"/>
        <v/>
      </c>
      <c r="Q1428" s="114" t="str">
        <f>+IF(G1428=0,"",'Ark1'!T3240)</f>
        <v/>
      </c>
      <c r="R1428" s="222" t="str">
        <f>+IF(G1428=0,"",'Ark1'!V3240)</f>
        <v/>
      </c>
      <c r="S1428" s="32"/>
      <c r="T1428" s="35"/>
      <c r="U1428" s="35"/>
      <c r="V1428" s="35"/>
    </row>
    <row r="1429" spans="1:22" x14ac:dyDescent="0.5">
      <c r="A1429" s="32"/>
      <c r="B1429" s="297" t="str">
        <f>+IF(E1429=2012,VLOOKUP(D1429,K_navn!$A$2:$C$359,2),"")</f>
        <v/>
      </c>
      <c r="C1429" s="297" t="str">
        <f>+IF(E1429=2012,VLOOKUP(D1429,K_navn!$A$2:$C$359,3),"")</f>
        <v/>
      </c>
      <c r="D1429" s="115">
        <f>+'Ark1'!P3241</f>
        <v>4207</v>
      </c>
      <c r="E1429" s="115">
        <f>+'Ark1'!C3241</f>
        <v>2016</v>
      </c>
      <c r="F1429" s="116" t="str">
        <f>+IF('Ark1'!Q3241=0,"",'Ark1'!Q3241)</f>
        <v/>
      </c>
      <c r="G1429" s="116">
        <f>+'Ark1'!R3241</f>
        <v>0</v>
      </c>
      <c r="H1429" s="116">
        <f>+'Ark1'!S3241</f>
        <v>0</v>
      </c>
      <c r="I1429" s="222" t="str">
        <f>+IF(G1429=0,"",'Ark1'!AA3241)</f>
        <v/>
      </c>
      <c r="J1429" s="222" t="str">
        <f>+IF(G1429=0,"",'Ark1'!AB3241)</f>
        <v/>
      </c>
      <c r="K1429" s="114" t="str">
        <f>+IF(G1429=0,"",'Ark1'!U3241)</f>
        <v/>
      </c>
      <c r="L1429" s="222" t="str">
        <f>+IF(G1429=0,"",'Ark1'!W3241)</f>
        <v/>
      </c>
      <c r="M1429" s="222" t="str">
        <f>+IF(G1429=0,"",'Ark1'!X3241)</f>
        <v/>
      </c>
      <c r="N1429" s="114" t="str">
        <f>+IF(G1429=0,"",'Ark1'!Y3241)</f>
        <v/>
      </c>
      <c r="O1429" s="116" t="str">
        <f>+IF(G1429=0,"",'Ark1'!Z3241)</f>
        <v/>
      </c>
      <c r="P1429" s="116" t="str">
        <f t="shared" si="22"/>
        <v/>
      </c>
      <c r="Q1429" s="114" t="str">
        <f>+IF(G1429=0,"",'Ark1'!T3241)</f>
        <v/>
      </c>
      <c r="R1429" s="222" t="str">
        <f>+IF(G1429=0,"",'Ark1'!V3241)</f>
        <v/>
      </c>
      <c r="S1429" s="32"/>
      <c r="T1429" s="35"/>
      <c r="U1429" s="35"/>
      <c r="V1429" s="35"/>
    </row>
    <row r="1430" spans="1:22" x14ac:dyDescent="0.5">
      <c r="A1430" s="32"/>
      <c r="B1430" s="297" t="str">
        <f>+IF(E1430=2012,VLOOKUP(D1430,K_navn!$A$2:$C$359,2),"")</f>
        <v/>
      </c>
      <c r="C1430" s="297" t="str">
        <f>+IF(E1430=2012,VLOOKUP(D1430,K_navn!$A$2:$C$359,3),"")</f>
        <v/>
      </c>
      <c r="D1430" s="115">
        <f>+'Ark1'!P3242</f>
        <v>4207</v>
      </c>
      <c r="E1430" s="115">
        <f>+'Ark1'!C3242</f>
        <v>2017</v>
      </c>
      <c r="F1430" s="116" t="str">
        <f>+IF('Ark1'!Q3242=0,"",'Ark1'!Q3242)</f>
        <v/>
      </c>
      <c r="G1430" s="116">
        <f>+'Ark1'!R3242</f>
        <v>0</v>
      </c>
      <c r="H1430" s="116">
        <f>+'Ark1'!S3242</f>
        <v>0</v>
      </c>
      <c r="I1430" s="222" t="str">
        <f>+IF(G1430=0,"",'Ark1'!AA3242)</f>
        <v/>
      </c>
      <c r="J1430" s="222" t="str">
        <f>+IF(G1430=0,"",'Ark1'!AB3242)</f>
        <v/>
      </c>
      <c r="K1430" s="114" t="str">
        <f>+IF(G1430=0,"",'Ark1'!U3242)</f>
        <v/>
      </c>
      <c r="L1430" s="222" t="str">
        <f>+IF(G1430=0,"",'Ark1'!W3242)</f>
        <v/>
      </c>
      <c r="M1430" s="222" t="str">
        <f>+IF(G1430=0,"",'Ark1'!X3242)</f>
        <v/>
      </c>
      <c r="N1430" s="114" t="str">
        <f>+IF(G1430=0,"",'Ark1'!Y3242)</f>
        <v/>
      </c>
      <c r="O1430" s="116" t="str">
        <f>+IF(G1430=0,"",'Ark1'!Z3242)</f>
        <v/>
      </c>
      <c r="P1430" s="116" t="str">
        <f t="shared" si="22"/>
        <v/>
      </c>
      <c r="Q1430" s="114" t="str">
        <f>+IF(G1430=0,"",'Ark1'!T3242)</f>
        <v/>
      </c>
      <c r="R1430" s="222" t="str">
        <f>+IF(G1430=0,"",'Ark1'!V3242)</f>
        <v/>
      </c>
      <c r="S1430" s="32"/>
      <c r="T1430" s="35"/>
      <c r="U1430" s="35"/>
      <c r="V1430" s="35"/>
    </row>
    <row r="1431" spans="1:22" x14ac:dyDescent="0.5">
      <c r="A1431" s="32"/>
      <c r="B1431" s="297" t="str">
        <f>+IF(E1431=2012,VLOOKUP(D1431,K_navn!$A$2:$C$359,2),"")</f>
        <v/>
      </c>
      <c r="C1431" s="297" t="str">
        <f>+IF(E1431=2012,VLOOKUP(D1431,K_navn!$A$2:$C$359,3),"")</f>
        <v/>
      </c>
      <c r="D1431" s="115">
        <f>+'Ark1'!P3243</f>
        <v>4207</v>
      </c>
      <c r="E1431" s="115">
        <f>+'Ark1'!C3243</f>
        <v>2018</v>
      </c>
      <c r="F1431" s="116" t="str">
        <f>+IF('Ark1'!Q3243=0,"",'Ark1'!Q3243)</f>
        <v/>
      </c>
      <c r="G1431" s="116">
        <f>+'Ark1'!R3243</f>
        <v>0</v>
      </c>
      <c r="H1431" s="116">
        <f>+'Ark1'!S3243</f>
        <v>0</v>
      </c>
      <c r="I1431" s="222" t="str">
        <f>+IF(G1431=0,"",'Ark1'!AA3243)</f>
        <v/>
      </c>
      <c r="J1431" s="222" t="str">
        <f>+IF(G1431=0,"",'Ark1'!AB3243)</f>
        <v/>
      </c>
      <c r="K1431" s="114" t="str">
        <f>+IF(G1431=0,"",'Ark1'!U3243)</f>
        <v/>
      </c>
      <c r="L1431" s="222" t="str">
        <f>+IF(G1431=0,"",'Ark1'!W3243)</f>
        <v/>
      </c>
      <c r="M1431" s="222" t="str">
        <f>+IF(G1431=0,"",'Ark1'!X3243)</f>
        <v/>
      </c>
      <c r="N1431" s="114" t="str">
        <f>+IF(G1431=0,"",'Ark1'!Y3243)</f>
        <v/>
      </c>
      <c r="O1431" s="116" t="str">
        <f>+IF(G1431=0,"",'Ark1'!Z3243)</f>
        <v/>
      </c>
      <c r="P1431" s="116" t="str">
        <f t="shared" si="22"/>
        <v/>
      </c>
      <c r="Q1431" s="114" t="str">
        <f>+IF(G1431=0,"",'Ark1'!T3243)</f>
        <v/>
      </c>
      <c r="R1431" s="222" t="str">
        <f>+IF(G1431=0,"",'Ark1'!V3243)</f>
        <v/>
      </c>
      <c r="S1431" s="32"/>
      <c r="T1431" s="35"/>
      <c r="U1431" s="35"/>
      <c r="V1431" s="35"/>
    </row>
    <row r="1432" spans="1:22" x14ac:dyDescent="0.5">
      <c r="A1432" s="32"/>
      <c r="B1432" s="297" t="str">
        <f>+IF(E1432=2012,VLOOKUP(D1432,K_navn!$A$2:$C$359,2),"")</f>
        <v/>
      </c>
      <c r="C1432" s="297" t="str">
        <f>+IF(E1432=2012,VLOOKUP(D1432,K_navn!$A$2:$C$359,3),"")</f>
        <v/>
      </c>
      <c r="D1432" s="115">
        <f>+'Ark1'!P3244</f>
        <v>4207</v>
      </c>
      <c r="E1432" s="115">
        <f>+'Ark1'!C3244</f>
        <v>2019</v>
      </c>
      <c r="F1432" s="116" t="str">
        <f>+IF('Ark1'!Q3244=0,"",'Ark1'!Q3244)</f>
        <v/>
      </c>
      <c r="G1432" s="116">
        <f>+'Ark1'!R3244</f>
        <v>0</v>
      </c>
      <c r="H1432" s="116">
        <f>+'Ark1'!S3244</f>
        <v>0</v>
      </c>
      <c r="I1432" s="222" t="str">
        <f>+IF(G1432=0,"",'Ark1'!AA3244)</f>
        <v/>
      </c>
      <c r="J1432" s="222" t="str">
        <f>+IF(G1432=0,"",'Ark1'!AB3244)</f>
        <v/>
      </c>
      <c r="K1432" s="114" t="str">
        <f>+IF(G1432=0,"",'Ark1'!U3244)</f>
        <v/>
      </c>
      <c r="L1432" s="222" t="str">
        <f>+IF(G1432=0,"",'Ark1'!W3244)</f>
        <v/>
      </c>
      <c r="M1432" s="222" t="str">
        <f>+IF(G1432=0,"",'Ark1'!X3244)</f>
        <v/>
      </c>
      <c r="N1432" s="114" t="str">
        <f>+IF(G1432=0,"",'Ark1'!Y3244)</f>
        <v/>
      </c>
      <c r="O1432" s="116" t="str">
        <f>+IF(G1432=0,"",'Ark1'!Z3244)</f>
        <v/>
      </c>
      <c r="P1432" s="116" t="str">
        <f t="shared" si="22"/>
        <v/>
      </c>
      <c r="Q1432" s="114" t="str">
        <f>+IF(G1432=0,"",'Ark1'!T3244)</f>
        <v/>
      </c>
      <c r="R1432" s="222" t="str">
        <f>+IF(G1432=0,"",'Ark1'!V3244)</f>
        <v/>
      </c>
      <c r="S1432" s="32"/>
      <c r="T1432" s="35"/>
      <c r="U1432" s="35"/>
      <c r="V1432" s="35"/>
    </row>
    <row r="1433" spans="1:22" x14ac:dyDescent="0.5">
      <c r="A1433" s="32"/>
      <c r="B1433" s="297" t="str">
        <f>+IF(E1433=2012,VLOOKUP(D1433,K_navn!$A$2:$C$359,2),"")</f>
        <v/>
      </c>
      <c r="C1433" s="297" t="str">
        <f>+IF(E1433=2012,VLOOKUP(D1433,K_navn!$A$2:$C$359,3),"")</f>
        <v/>
      </c>
      <c r="D1433" s="115">
        <f>+'Ark1'!P3245</f>
        <v>4207</v>
      </c>
      <c r="E1433" s="115">
        <f>+'Ark1'!C3245</f>
        <v>2020</v>
      </c>
      <c r="F1433" s="116" t="str">
        <f>+IF('Ark1'!Q3245=0,"",'Ark1'!Q3245)</f>
        <v/>
      </c>
      <c r="G1433" s="116">
        <f>+'Ark1'!R3245</f>
        <v>0</v>
      </c>
      <c r="H1433" s="116">
        <f>+'Ark1'!S3245</f>
        <v>0</v>
      </c>
      <c r="I1433" s="222" t="str">
        <f>+IF(G1433=0,"",'Ark1'!AA3245)</f>
        <v/>
      </c>
      <c r="J1433" s="222" t="str">
        <f>+IF(G1433=0,"",'Ark1'!AB3245)</f>
        <v/>
      </c>
      <c r="K1433" s="114" t="str">
        <f>+IF(G1433=0,"",'Ark1'!U3245)</f>
        <v/>
      </c>
      <c r="L1433" s="222" t="str">
        <f>+IF(G1433=0,"",'Ark1'!W3245)</f>
        <v/>
      </c>
      <c r="M1433" s="222" t="str">
        <f>+IF(G1433=0,"",'Ark1'!X3245)</f>
        <v/>
      </c>
      <c r="N1433" s="114" t="str">
        <f>+IF(G1433=0,"",'Ark1'!Y3245)</f>
        <v/>
      </c>
      <c r="O1433" s="116" t="str">
        <f>+IF(G1433=0,"",'Ark1'!Z3245)</f>
        <v/>
      </c>
      <c r="P1433" s="116" t="str">
        <f t="shared" si="22"/>
        <v/>
      </c>
      <c r="Q1433" s="114" t="str">
        <f>+IF(G1433=0,"",'Ark1'!T3245)</f>
        <v/>
      </c>
      <c r="R1433" s="222" t="str">
        <f>+IF(G1433=0,"",'Ark1'!V3245)</f>
        <v/>
      </c>
      <c r="S1433" s="32"/>
      <c r="T1433" s="35"/>
      <c r="U1433" s="35"/>
      <c r="V1433" s="35"/>
    </row>
    <row r="1434" spans="1:22" x14ac:dyDescent="0.5">
      <c r="A1434" s="32"/>
      <c r="B1434" s="297" t="str">
        <f>+IF(E1434=2012,VLOOKUP(D1434,K_navn!$A$2:$C$359,2),"")</f>
        <v/>
      </c>
      <c r="C1434" s="297" t="str">
        <f>+IF(E1434=2012,VLOOKUP(D1434,K_navn!$A$2:$C$359,3),"")</f>
        <v/>
      </c>
      <c r="D1434" s="115">
        <f>+'Ark1'!P3246</f>
        <v>4207</v>
      </c>
      <c r="E1434" s="115">
        <f>+'Ark1'!C3246</f>
        <v>2021</v>
      </c>
      <c r="F1434" s="116" t="str">
        <f>+IF('Ark1'!Q3246=0,"",'Ark1'!Q3246)</f>
        <v/>
      </c>
      <c r="G1434" s="116">
        <f>+'Ark1'!R3246</f>
        <v>0</v>
      </c>
      <c r="H1434" s="116">
        <f>+'Ark1'!S3246</f>
        <v>0</v>
      </c>
      <c r="I1434" s="222" t="str">
        <f>+IF(G1434=0,"",'Ark1'!AA3246)</f>
        <v/>
      </c>
      <c r="J1434" s="222" t="str">
        <f>+IF(G1434=0,"",'Ark1'!AB3246)</f>
        <v/>
      </c>
      <c r="K1434" s="114" t="str">
        <f>+IF(G1434=0,"",'Ark1'!U3246)</f>
        <v/>
      </c>
      <c r="L1434" s="222" t="str">
        <f>+IF(G1434=0,"",'Ark1'!W3246)</f>
        <v/>
      </c>
      <c r="M1434" s="222" t="str">
        <f>+IF(G1434=0,"",'Ark1'!X3246)</f>
        <v/>
      </c>
      <c r="N1434" s="114" t="str">
        <f>+IF(G1434=0,"",'Ark1'!Y3246)</f>
        <v/>
      </c>
      <c r="O1434" s="116" t="str">
        <f>+IF(G1434=0,"",'Ark1'!Z3246)</f>
        <v/>
      </c>
      <c r="P1434" s="116" t="str">
        <f t="shared" si="22"/>
        <v/>
      </c>
      <c r="Q1434" s="114" t="str">
        <f>+IF(G1434=0,"",'Ark1'!T3246)</f>
        <v/>
      </c>
      <c r="R1434" s="222" t="str">
        <f>+IF(G1434=0,"",'Ark1'!V3246)</f>
        <v/>
      </c>
      <c r="S1434" s="32"/>
      <c r="T1434" s="35"/>
      <c r="U1434" s="35"/>
      <c r="V1434" s="35"/>
    </row>
    <row r="1435" spans="1:22" x14ac:dyDescent="0.5">
      <c r="A1435" s="32"/>
      <c r="B1435" s="297" t="str">
        <f>+IF(E1435=2012,VLOOKUP(D1435,K_navn!$A$2:$C$359,2),"")</f>
        <v/>
      </c>
      <c r="C1435" s="297" t="str">
        <f>+IF(E1435=2012,VLOOKUP(D1435,K_navn!$A$2:$C$359,3),"")</f>
        <v/>
      </c>
      <c r="D1435" s="115">
        <f>+'Ark1'!P3247</f>
        <v>4207</v>
      </c>
      <c r="E1435" s="115">
        <f>+'Ark1'!C3247</f>
        <v>2022</v>
      </c>
      <c r="F1435" s="116" t="str">
        <f>+IF('Ark1'!Q3247=0,"",'Ark1'!Q3247)</f>
        <v/>
      </c>
      <c r="G1435" s="116">
        <f>+'Ark1'!R3247</f>
        <v>0</v>
      </c>
      <c r="H1435" s="116">
        <f>+'Ark1'!S3247</f>
        <v>0</v>
      </c>
      <c r="I1435" s="222" t="str">
        <f>+IF(G1435=0,"",'Ark1'!AA3247)</f>
        <v/>
      </c>
      <c r="J1435" s="222" t="str">
        <f>+IF(G1435=0,"",'Ark1'!AB3247)</f>
        <v/>
      </c>
      <c r="K1435" s="114" t="str">
        <f>+IF(G1435=0,"",'Ark1'!U3247)</f>
        <v/>
      </c>
      <c r="L1435" s="222" t="str">
        <f>+IF(G1435=0,"",'Ark1'!W3247)</f>
        <v/>
      </c>
      <c r="M1435" s="222" t="str">
        <f>+IF(G1435=0,"",'Ark1'!X3247)</f>
        <v/>
      </c>
      <c r="N1435" s="114" t="str">
        <f>+IF(G1435=0,"",'Ark1'!Y3247)</f>
        <v/>
      </c>
      <c r="O1435" s="116" t="str">
        <f>+IF(G1435=0,"",'Ark1'!Z3247)</f>
        <v/>
      </c>
      <c r="P1435" s="116" t="str">
        <f t="shared" si="22"/>
        <v/>
      </c>
      <c r="Q1435" s="114" t="str">
        <f>+IF(G1435=0,"",'Ark1'!T3247)</f>
        <v/>
      </c>
      <c r="R1435" s="222" t="str">
        <f>+IF(G1435=0,"",'Ark1'!V3247)</f>
        <v/>
      </c>
      <c r="S1435" s="32"/>
      <c r="T1435" s="35"/>
      <c r="U1435" s="35"/>
      <c r="V1435" s="35"/>
    </row>
    <row r="1436" spans="1:22" x14ac:dyDescent="0.5">
      <c r="A1436" s="32"/>
      <c r="B1436" s="297" t="str">
        <f>+IF(E1436=2012,VLOOKUP(D1436,K_navn!$A$2:$C$359,2),"")</f>
        <v>Gjerstad</v>
      </c>
      <c r="C1436" s="297" t="str">
        <f>+IF(E1436=2012,VLOOKUP(D1436,K_navn!$A$2:$C$359,3),"")</f>
        <v>Agder</v>
      </c>
      <c r="D1436" s="115">
        <f>+'Ark1'!P3248</f>
        <v>4211</v>
      </c>
      <c r="E1436" s="115">
        <f>+'Ark1'!C3248</f>
        <v>2012</v>
      </c>
      <c r="F1436" s="116" t="str">
        <f>+IF('Ark1'!Q3248=0,"",'Ark1'!Q3248)</f>
        <v/>
      </c>
      <c r="G1436" s="116">
        <f>+'Ark1'!R3248</f>
        <v>0</v>
      </c>
      <c r="H1436" s="116">
        <f>+'Ark1'!S3248</f>
        <v>0</v>
      </c>
      <c r="I1436" s="222" t="str">
        <f>+IF(G1436=0,"",'Ark1'!AA3248)</f>
        <v/>
      </c>
      <c r="J1436" s="222" t="str">
        <f>+IF(G1436=0,"",'Ark1'!AB3248)</f>
        <v/>
      </c>
      <c r="K1436" s="114" t="str">
        <f>+IF(G1436=0,"",'Ark1'!U3248)</f>
        <v/>
      </c>
      <c r="L1436" s="222" t="str">
        <f>+IF(G1436=0,"",'Ark1'!W3248)</f>
        <v/>
      </c>
      <c r="M1436" s="222" t="str">
        <f>+IF(G1436=0,"",'Ark1'!X3248)</f>
        <v/>
      </c>
      <c r="N1436" s="114" t="str">
        <f>+IF(G1436=0,"",'Ark1'!Y3248)</f>
        <v/>
      </c>
      <c r="O1436" s="116" t="str">
        <f>+IF(G1436=0,"",'Ark1'!Z3248)</f>
        <v/>
      </c>
      <c r="P1436" s="116" t="str">
        <f t="shared" si="22"/>
        <v/>
      </c>
      <c r="Q1436" s="114" t="str">
        <f>+IF(G1436=0,"",'Ark1'!T3248)</f>
        <v/>
      </c>
      <c r="R1436" s="222" t="str">
        <f>+IF(G1436=0,"",'Ark1'!V3248)</f>
        <v/>
      </c>
      <c r="S1436" s="32"/>
      <c r="T1436" s="35"/>
      <c r="U1436" s="35"/>
      <c r="V1436" s="35"/>
    </row>
    <row r="1437" spans="1:22" x14ac:dyDescent="0.5">
      <c r="A1437" s="32"/>
      <c r="B1437" s="297" t="str">
        <f>+IF(E1437=2012,VLOOKUP(D1437,K_navn!$A$2:$C$359,2),"")</f>
        <v/>
      </c>
      <c r="C1437" s="297" t="str">
        <f>+IF(E1437=2012,VLOOKUP(D1437,K_navn!$A$2:$C$359,3),"")</f>
        <v/>
      </c>
      <c r="D1437" s="115">
        <f>+'Ark1'!P3249</f>
        <v>4211</v>
      </c>
      <c r="E1437" s="115">
        <f>+'Ark1'!C3249</f>
        <v>2013</v>
      </c>
      <c r="F1437" s="116" t="str">
        <f>+IF('Ark1'!Q3249=0,"",'Ark1'!Q3249)</f>
        <v/>
      </c>
      <c r="G1437" s="116">
        <f>+'Ark1'!R3249</f>
        <v>0</v>
      </c>
      <c r="H1437" s="116">
        <f>+'Ark1'!S3249</f>
        <v>0</v>
      </c>
      <c r="I1437" s="222" t="str">
        <f>+IF(G1437=0,"",'Ark1'!AA3249)</f>
        <v/>
      </c>
      <c r="J1437" s="222" t="str">
        <f>+IF(G1437=0,"",'Ark1'!AB3249)</f>
        <v/>
      </c>
      <c r="K1437" s="114" t="str">
        <f>+IF(G1437=0,"",'Ark1'!U3249)</f>
        <v/>
      </c>
      <c r="L1437" s="222" t="str">
        <f>+IF(G1437=0,"",'Ark1'!W3249)</f>
        <v/>
      </c>
      <c r="M1437" s="222" t="str">
        <f>+IF(G1437=0,"",'Ark1'!X3249)</f>
        <v/>
      </c>
      <c r="N1437" s="114" t="str">
        <f>+IF(G1437=0,"",'Ark1'!Y3249)</f>
        <v/>
      </c>
      <c r="O1437" s="116" t="str">
        <f>+IF(G1437=0,"",'Ark1'!Z3249)</f>
        <v/>
      </c>
      <c r="P1437" s="116" t="str">
        <f t="shared" si="22"/>
        <v/>
      </c>
      <c r="Q1437" s="114" t="str">
        <f>+IF(G1437=0,"",'Ark1'!T3249)</f>
        <v/>
      </c>
      <c r="R1437" s="222" t="str">
        <f>+IF(G1437=0,"",'Ark1'!V3249)</f>
        <v/>
      </c>
      <c r="S1437" s="32"/>
      <c r="T1437" s="35"/>
      <c r="U1437" s="35"/>
      <c r="V1437" s="35"/>
    </row>
    <row r="1438" spans="1:22" x14ac:dyDescent="0.5">
      <c r="A1438" s="32"/>
      <c r="B1438" s="297" t="str">
        <f>+IF(E1438=2012,VLOOKUP(D1438,K_navn!$A$2:$C$359,2),"")</f>
        <v/>
      </c>
      <c r="C1438" s="297" t="str">
        <f>+IF(E1438=2012,VLOOKUP(D1438,K_navn!$A$2:$C$359,3),"")</f>
        <v/>
      </c>
      <c r="D1438" s="115">
        <f>+'Ark1'!P3250</f>
        <v>4211</v>
      </c>
      <c r="E1438" s="115">
        <f>+'Ark1'!C3250</f>
        <v>2014</v>
      </c>
      <c r="F1438" s="116" t="str">
        <f>+IF('Ark1'!Q3250=0,"",'Ark1'!Q3250)</f>
        <v/>
      </c>
      <c r="G1438" s="116">
        <f>+'Ark1'!R3250</f>
        <v>0</v>
      </c>
      <c r="H1438" s="116">
        <f>+'Ark1'!S3250</f>
        <v>0</v>
      </c>
      <c r="I1438" s="222" t="str">
        <f>+IF(G1438=0,"",'Ark1'!AA3250)</f>
        <v/>
      </c>
      <c r="J1438" s="222" t="str">
        <f>+IF(G1438=0,"",'Ark1'!AB3250)</f>
        <v/>
      </c>
      <c r="K1438" s="114" t="str">
        <f>+IF(G1438=0,"",'Ark1'!U3250)</f>
        <v/>
      </c>
      <c r="L1438" s="222" t="str">
        <f>+IF(G1438=0,"",'Ark1'!W3250)</f>
        <v/>
      </c>
      <c r="M1438" s="222" t="str">
        <f>+IF(G1438=0,"",'Ark1'!X3250)</f>
        <v/>
      </c>
      <c r="N1438" s="114" t="str">
        <f>+IF(G1438=0,"",'Ark1'!Y3250)</f>
        <v/>
      </c>
      <c r="O1438" s="116" t="str">
        <f>+IF(G1438=0,"",'Ark1'!Z3250)</f>
        <v/>
      </c>
      <c r="P1438" s="116" t="str">
        <f t="shared" si="22"/>
        <v/>
      </c>
      <c r="Q1438" s="114" t="str">
        <f>+IF(G1438=0,"",'Ark1'!T3250)</f>
        <v/>
      </c>
      <c r="R1438" s="222" t="str">
        <f>+IF(G1438=0,"",'Ark1'!V3250)</f>
        <v/>
      </c>
      <c r="S1438" s="32"/>
      <c r="T1438" s="35"/>
      <c r="U1438" s="35"/>
    </row>
    <row r="1439" spans="1:22" x14ac:dyDescent="0.5">
      <c r="A1439" s="32"/>
      <c r="B1439" s="297" t="str">
        <f>+IF(E1439=2012,VLOOKUP(D1439,K_navn!$A$2:$C$359,2),"")</f>
        <v/>
      </c>
      <c r="C1439" s="297" t="str">
        <f>+IF(E1439=2012,VLOOKUP(D1439,K_navn!$A$2:$C$359,3),"")</f>
        <v/>
      </c>
      <c r="D1439" s="115">
        <f>+'Ark1'!P3251</f>
        <v>4211</v>
      </c>
      <c r="E1439" s="115">
        <f>+'Ark1'!C3251</f>
        <v>2015</v>
      </c>
      <c r="F1439" s="116" t="str">
        <f>+IF('Ark1'!Q3251=0,"",'Ark1'!Q3251)</f>
        <v/>
      </c>
      <c r="G1439" s="116">
        <f>+'Ark1'!R3251</f>
        <v>0</v>
      </c>
      <c r="H1439" s="116">
        <f>+'Ark1'!S3251</f>
        <v>0</v>
      </c>
      <c r="I1439" s="222" t="str">
        <f>+IF(G1439=0,"",'Ark1'!AA3251)</f>
        <v/>
      </c>
      <c r="J1439" s="222" t="str">
        <f>+IF(G1439=0,"",'Ark1'!AB3251)</f>
        <v/>
      </c>
      <c r="K1439" s="114" t="str">
        <f>+IF(G1439=0,"",'Ark1'!U3251)</f>
        <v/>
      </c>
      <c r="L1439" s="222" t="str">
        <f>+IF(G1439=0,"",'Ark1'!W3251)</f>
        <v/>
      </c>
      <c r="M1439" s="222" t="str">
        <f>+IF(G1439=0,"",'Ark1'!X3251)</f>
        <v/>
      </c>
      <c r="N1439" s="114" t="str">
        <f>+IF(G1439=0,"",'Ark1'!Y3251)</f>
        <v/>
      </c>
      <c r="O1439" s="116" t="str">
        <f>+IF(G1439=0,"",'Ark1'!Z3251)</f>
        <v/>
      </c>
      <c r="P1439" s="116" t="str">
        <f t="shared" si="22"/>
        <v/>
      </c>
      <c r="Q1439" s="114" t="str">
        <f>+IF(G1439=0,"",'Ark1'!T3251)</f>
        <v/>
      </c>
      <c r="R1439" s="222" t="str">
        <f>+IF(G1439=0,"",'Ark1'!V3251)</f>
        <v/>
      </c>
      <c r="S1439" s="32"/>
      <c r="T1439" s="35"/>
      <c r="U1439" s="35"/>
    </row>
    <row r="1440" spans="1:22" x14ac:dyDescent="0.5">
      <c r="A1440" s="32"/>
      <c r="B1440" s="297" t="str">
        <f>+IF(E1440=2012,VLOOKUP(D1440,K_navn!$A$2:$C$359,2),"")</f>
        <v/>
      </c>
      <c r="C1440" s="297" t="str">
        <f>+IF(E1440=2012,VLOOKUP(D1440,K_navn!$A$2:$C$359,3),"")</f>
        <v/>
      </c>
      <c r="D1440" s="115">
        <f>+'Ark1'!P3252</f>
        <v>4211</v>
      </c>
      <c r="E1440" s="115">
        <f>+'Ark1'!C3252</f>
        <v>2016</v>
      </c>
      <c r="F1440" s="116" t="str">
        <f>+IF('Ark1'!Q3252=0,"",'Ark1'!Q3252)</f>
        <v/>
      </c>
      <c r="G1440" s="116">
        <f>+'Ark1'!R3252</f>
        <v>0</v>
      </c>
      <c r="H1440" s="116">
        <f>+'Ark1'!S3252</f>
        <v>0</v>
      </c>
      <c r="I1440" s="222" t="str">
        <f>+IF(G1440=0,"",'Ark1'!AA3252)</f>
        <v/>
      </c>
      <c r="J1440" s="222" t="str">
        <f>+IF(G1440=0,"",'Ark1'!AB3252)</f>
        <v/>
      </c>
      <c r="K1440" s="114" t="str">
        <f>+IF(G1440=0,"",'Ark1'!U3252)</f>
        <v/>
      </c>
      <c r="L1440" s="222" t="str">
        <f>+IF(G1440=0,"",'Ark1'!W3252)</f>
        <v/>
      </c>
      <c r="M1440" s="222" t="str">
        <f>+IF(G1440=0,"",'Ark1'!X3252)</f>
        <v/>
      </c>
      <c r="N1440" s="114" t="str">
        <f>+IF(G1440=0,"",'Ark1'!Y3252)</f>
        <v/>
      </c>
      <c r="O1440" s="116" t="str">
        <f>+IF(G1440=0,"",'Ark1'!Z3252)</f>
        <v/>
      </c>
      <c r="P1440" s="116" t="str">
        <f t="shared" si="22"/>
        <v/>
      </c>
      <c r="Q1440" s="114" t="str">
        <f>+IF(G1440=0,"",'Ark1'!T3252)</f>
        <v/>
      </c>
      <c r="R1440" s="222" t="str">
        <f>+IF(G1440=0,"",'Ark1'!V3252)</f>
        <v/>
      </c>
      <c r="S1440" s="32"/>
      <c r="T1440" s="35"/>
      <c r="U1440" s="35"/>
    </row>
    <row r="1441" spans="1:21" x14ac:dyDescent="0.5">
      <c r="A1441" s="32"/>
      <c r="B1441" s="297" t="str">
        <f>+IF(E1441=2012,VLOOKUP(D1441,K_navn!$A$2:$C$359,2),"")</f>
        <v/>
      </c>
      <c r="C1441" s="297" t="str">
        <f>+IF(E1441=2012,VLOOKUP(D1441,K_navn!$A$2:$C$359,3),"")</f>
        <v/>
      </c>
      <c r="D1441" s="115">
        <f>+'Ark1'!P3253</f>
        <v>4211</v>
      </c>
      <c r="E1441" s="115">
        <f>+'Ark1'!C3253</f>
        <v>2017</v>
      </c>
      <c r="F1441" s="116" t="str">
        <f>+IF('Ark1'!Q3253=0,"",'Ark1'!Q3253)</f>
        <v/>
      </c>
      <c r="G1441" s="116">
        <f>+'Ark1'!R3253</f>
        <v>0</v>
      </c>
      <c r="H1441" s="116">
        <f>+'Ark1'!S3253</f>
        <v>0</v>
      </c>
      <c r="I1441" s="222" t="str">
        <f>+IF(G1441=0,"",'Ark1'!AA3253)</f>
        <v/>
      </c>
      <c r="J1441" s="222" t="str">
        <f>+IF(G1441=0,"",'Ark1'!AB3253)</f>
        <v/>
      </c>
      <c r="K1441" s="114" t="str">
        <f>+IF(G1441=0,"",'Ark1'!U3253)</f>
        <v/>
      </c>
      <c r="L1441" s="222" t="str">
        <f>+IF(G1441=0,"",'Ark1'!W3253)</f>
        <v/>
      </c>
      <c r="M1441" s="222" t="str">
        <f>+IF(G1441=0,"",'Ark1'!X3253)</f>
        <v/>
      </c>
      <c r="N1441" s="114" t="str">
        <f>+IF(G1441=0,"",'Ark1'!Y3253)</f>
        <v/>
      </c>
      <c r="O1441" s="116" t="str">
        <f>+IF(G1441=0,"",'Ark1'!Z3253)</f>
        <v/>
      </c>
      <c r="P1441" s="116" t="str">
        <f t="shared" si="22"/>
        <v/>
      </c>
      <c r="Q1441" s="114" t="str">
        <f>+IF(G1441=0,"",'Ark1'!T3253)</f>
        <v/>
      </c>
      <c r="R1441" s="222" t="str">
        <f>+IF(G1441=0,"",'Ark1'!V3253)</f>
        <v/>
      </c>
      <c r="S1441" s="32"/>
      <c r="T1441" s="35"/>
      <c r="U1441" s="35"/>
    </row>
    <row r="1442" spans="1:21" x14ac:dyDescent="0.5">
      <c r="A1442" s="32"/>
      <c r="B1442" s="297" t="str">
        <f>+IF(E1442=2012,VLOOKUP(D1442,K_navn!$A$2:$C$359,2),"")</f>
        <v/>
      </c>
      <c r="C1442" s="297" t="str">
        <f>+IF(E1442=2012,VLOOKUP(D1442,K_navn!$A$2:$C$359,3),"")</f>
        <v/>
      </c>
      <c r="D1442" s="115">
        <f>+'Ark1'!P3254</f>
        <v>4211</v>
      </c>
      <c r="E1442" s="115">
        <f>+'Ark1'!C3254</f>
        <v>2018</v>
      </c>
      <c r="F1442" s="116" t="str">
        <f>+IF('Ark1'!Q3254=0,"",'Ark1'!Q3254)</f>
        <v/>
      </c>
      <c r="G1442" s="116">
        <f>+'Ark1'!R3254</f>
        <v>0</v>
      </c>
      <c r="H1442" s="116">
        <f>+'Ark1'!S3254</f>
        <v>0</v>
      </c>
      <c r="I1442" s="222" t="str">
        <f>+IF(G1442=0,"",'Ark1'!AA3254)</f>
        <v/>
      </c>
      <c r="J1442" s="222" t="str">
        <f>+IF(G1442=0,"",'Ark1'!AB3254)</f>
        <v/>
      </c>
      <c r="K1442" s="114" t="str">
        <f>+IF(G1442=0,"",'Ark1'!U3254)</f>
        <v/>
      </c>
      <c r="L1442" s="222" t="str">
        <f>+IF(G1442=0,"",'Ark1'!W3254)</f>
        <v/>
      </c>
      <c r="M1442" s="222" t="str">
        <f>+IF(G1442=0,"",'Ark1'!X3254)</f>
        <v/>
      </c>
      <c r="N1442" s="114" t="str">
        <f>+IF(G1442=0,"",'Ark1'!Y3254)</f>
        <v/>
      </c>
      <c r="O1442" s="116" t="str">
        <f>+IF(G1442=0,"",'Ark1'!Z3254)</f>
        <v/>
      </c>
      <c r="P1442" s="116" t="str">
        <f t="shared" si="22"/>
        <v/>
      </c>
      <c r="Q1442" s="114" t="str">
        <f>+IF(G1442=0,"",'Ark1'!T3254)</f>
        <v/>
      </c>
      <c r="R1442" s="222" t="str">
        <f>+IF(G1442=0,"",'Ark1'!V3254)</f>
        <v/>
      </c>
      <c r="S1442" s="32"/>
      <c r="T1442" s="35"/>
      <c r="U1442" s="35"/>
    </row>
    <row r="1443" spans="1:21" x14ac:dyDescent="0.5">
      <c r="A1443" s="32"/>
      <c r="B1443" s="297" t="str">
        <f>+IF(E1443=2012,VLOOKUP(D1443,K_navn!$A$2:$C$359,2),"")</f>
        <v/>
      </c>
      <c r="C1443" s="297" t="str">
        <f>+IF(E1443=2012,VLOOKUP(D1443,K_navn!$A$2:$C$359,3),"")</f>
        <v/>
      </c>
      <c r="D1443" s="115">
        <f>+'Ark1'!P3255</f>
        <v>4211</v>
      </c>
      <c r="E1443" s="115">
        <f>+'Ark1'!C3255</f>
        <v>2019</v>
      </c>
      <c r="F1443" s="116" t="str">
        <f>+IF('Ark1'!Q3255=0,"",'Ark1'!Q3255)</f>
        <v/>
      </c>
      <c r="G1443" s="116">
        <f>+'Ark1'!R3255</f>
        <v>0</v>
      </c>
      <c r="H1443" s="116">
        <f>+'Ark1'!S3255</f>
        <v>0</v>
      </c>
      <c r="I1443" s="222" t="str">
        <f>+IF(G1443=0,"",'Ark1'!AA3255)</f>
        <v/>
      </c>
      <c r="J1443" s="222" t="str">
        <f>+IF(G1443=0,"",'Ark1'!AB3255)</f>
        <v/>
      </c>
      <c r="K1443" s="114" t="str">
        <f>+IF(G1443=0,"",'Ark1'!U3255)</f>
        <v/>
      </c>
      <c r="L1443" s="222" t="str">
        <f>+IF(G1443=0,"",'Ark1'!W3255)</f>
        <v/>
      </c>
      <c r="M1443" s="222" t="str">
        <f>+IF(G1443=0,"",'Ark1'!X3255)</f>
        <v/>
      </c>
      <c r="N1443" s="114" t="str">
        <f>+IF(G1443=0,"",'Ark1'!Y3255)</f>
        <v/>
      </c>
      <c r="O1443" s="116" t="str">
        <f>+IF(G1443=0,"",'Ark1'!Z3255)</f>
        <v/>
      </c>
      <c r="P1443" s="116" t="str">
        <f t="shared" si="22"/>
        <v/>
      </c>
      <c r="Q1443" s="114" t="str">
        <f>+IF(G1443=0,"",'Ark1'!T3255)</f>
        <v/>
      </c>
      <c r="R1443" s="222" t="str">
        <f>+IF(G1443=0,"",'Ark1'!V3255)</f>
        <v/>
      </c>
      <c r="S1443" s="32"/>
      <c r="T1443" s="35"/>
      <c r="U1443" s="35"/>
    </row>
    <row r="1444" spans="1:21" x14ac:dyDescent="0.5">
      <c r="A1444" s="32"/>
      <c r="B1444" s="297" t="str">
        <f>+IF(E1444=2012,VLOOKUP(D1444,K_navn!$A$2:$C$359,2),"")</f>
        <v/>
      </c>
      <c r="C1444" s="297" t="str">
        <f>+IF(E1444=2012,VLOOKUP(D1444,K_navn!$A$2:$C$359,3),"")</f>
        <v/>
      </c>
      <c r="D1444" s="115">
        <f>+'Ark1'!P3256</f>
        <v>4211</v>
      </c>
      <c r="E1444" s="115">
        <f>+'Ark1'!C3256</f>
        <v>2020</v>
      </c>
      <c r="F1444" s="116" t="str">
        <f>+IF('Ark1'!Q3256=0,"",'Ark1'!Q3256)</f>
        <v/>
      </c>
      <c r="G1444" s="116">
        <f>+'Ark1'!R3256</f>
        <v>0</v>
      </c>
      <c r="H1444" s="116">
        <f>+'Ark1'!S3256</f>
        <v>0</v>
      </c>
      <c r="I1444" s="222" t="str">
        <f>+IF(G1444=0,"",'Ark1'!AA3256)</f>
        <v/>
      </c>
      <c r="J1444" s="222" t="str">
        <f>+IF(G1444=0,"",'Ark1'!AB3256)</f>
        <v/>
      </c>
      <c r="K1444" s="114" t="str">
        <f>+IF(G1444=0,"",'Ark1'!U3256)</f>
        <v/>
      </c>
      <c r="L1444" s="222" t="str">
        <f>+IF(G1444=0,"",'Ark1'!W3256)</f>
        <v/>
      </c>
      <c r="M1444" s="222" t="str">
        <f>+IF(G1444=0,"",'Ark1'!X3256)</f>
        <v/>
      </c>
      <c r="N1444" s="114" t="str">
        <f>+IF(G1444=0,"",'Ark1'!Y3256)</f>
        <v/>
      </c>
      <c r="O1444" s="116" t="str">
        <f>+IF(G1444=0,"",'Ark1'!Z3256)</f>
        <v/>
      </c>
      <c r="P1444" s="116" t="str">
        <f t="shared" si="22"/>
        <v/>
      </c>
      <c r="Q1444" s="114" t="str">
        <f>+IF(G1444=0,"",'Ark1'!T3256)</f>
        <v/>
      </c>
      <c r="R1444" s="222" t="str">
        <f>+IF(G1444=0,"",'Ark1'!V3256)</f>
        <v/>
      </c>
      <c r="S1444" s="32"/>
      <c r="T1444" s="35"/>
      <c r="U1444" s="35"/>
    </row>
    <row r="1445" spans="1:21" x14ac:dyDescent="0.5">
      <c r="A1445" s="32"/>
      <c r="B1445" s="297" t="str">
        <f>+IF(E1445=2012,VLOOKUP(D1445,K_navn!$A$2:$C$359,2),"")</f>
        <v/>
      </c>
      <c r="C1445" s="297" t="str">
        <f>+IF(E1445=2012,VLOOKUP(D1445,K_navn!$A$2:$C$359,3),"")</f>
        <v/>
      </c>
      <c r="D1445" s="115">
        <f>+'Ark1'!P3257</f>
        <v>4211</v>
      </c>
      <c r="E1445" s="115">
        <f>+'Ark1'!C3257</f>
        <v>2021</v>
      </c>
      <c r="F1445" s="116" t="str">
        <f>+IF('Ark1'!Q3257=0,"",'Ark1'!Q3257)</f>
        <v/>
      </c>
      <c r="G1445" s="116">
        <f>+'Ark1'!R3257</f>
        <v>0</v>
      </c>
      <c r="H1445" s="116">
        <f>+'Ark1'!S3257</f>
        <v>0</v>
      </c>
      <c r="I1445" s="222" t="str">
        <f>+IF(G1445=0,"",'Ark1'!AA3257)</f>
        <v/>
      </c>
      <c r="J1445" s="222" t="str">
        <f>+IF(G1445=0,"",'Ark1'!AB3257)</f>
        <v/>
      </c>
      <c r="K1445" s="114" t="str">
        <f>+IF(G1445=0,"",'Ark1'!U3257)</f>
        <v/>
      </c>
      <c r="L1445" s="222" t="str">
        <f>+IF(G1445=0,"",'Ark1'!W3257)</f>
        <v/>
      </c>
      <c r="M1445" s="222" t="str">
        <f>+IF(G1445=0,"",'Ark1'!X3257)</f>
        <v/>
      </c>
      <c r="N1445" s="114" t="str">
        <f>+IF(G1445=0,"",'Ark1'!Y3257)</f>
        <v/>
      </c>
      <c r="O1445" s="116" t="str">
        <f>+IF(G1445=0,"",'Ark1'!Z3257)</f>
        <v/>
      </c>
      <c r="P1445" s="116" t="str">
        <f t="shared" si="22"/>
        <v/>
      </c>
      <c r="Q1445" s="114" t="str">
        <f>+IF(G1445=0,"",'Ark1'!T3257)</f>
        <v/>
      </c>
      <c r="R1445" s="222" t="str">
        <f>+IF(G1445=0,"",'Ark1'!V3257)</f>
        <v/>
      </c>
      <c r="S1445" s="32"/>
      <c r="T1445" s="35"/>
      <c r="U1445" s="35"/>
    </row>
    <row r="1446" spans="1:21" x14ac:dyDescent="0.5">
      <c r="A1446" s="32"/>
      <c r="B1446" s="297" t="str">
        <f>+IF(E1446=2012,VLOOKUP(D1446,K_navn!$A$2:$C$359,2),"")</f>
        <v/>
      </c>
      <c r="C1446" s="297" t="str">
        <f>+IF(E1446=2012,VLOOKUP(D1446,K_navn!$A$2:$C$359,3),"")</f>
        <v/>
      </c>
      <c r="D1446" s="115">
        <f>+'Ark1'!P3258</f>
        <v>4211</v>
      </c>
      <c r="E1446" s="115">
        <f>+'Ark1'!C3258</f>
        <v>2022</v>
      </c>
      <c r="F1446" s="116" t="str">
        <f>+IF('Ark1'!Q3258=0,"",'Ark1'!Q3258)</f>
        <v/>
      </c>
      <c r="G1446" s="116">
        <f>+'Ark1'!R3258</f>
        <v>0</v>
      </c>
      <c r="H1446" s="116">
        <f>+'Ark1'!S3258</f>
        <v>0</v>
      </c>
      <c r="I1446" s="222" t="str">
        <f>+IF(G1446=0,"",'Ark1'!AA3258)</f>
        <v/>
      </c>
      <c r="J1446" s="222" t="str">
        <f>+IF(G1446=0,"",'Ark1'!AB3258)</f>
        <v/>
      </c>
      <c r="K1446" s="114" t="str">
        <f>+IF(G1446=0,"",'Ark1'!U3258)</f>
        <v/>
      </c>
      <c r="L1446" s="222" t="str">
        <f>+IF(G1446=0,"",'Ark1'!W3258)</f>
        <v/>
      </c>
      <c r="M1446" s="222" t="str">
        <f>+IF(G1446=0,"",'Ark1'!X3258)</f>
        <v/>
      </c>
      <c r="N1446" s="114" t="str">
        <f>+IF(G1446=0,"",'Ark1'!Y3258)</f>
        <v/>
      </c>
      <c r="O1446" s="116" t="str">
        <f>+IF(G1446=0,"",'Ark1'!Z3258)</f>
        <v/>
      </c>
      <c r="P1446" s="116" t="str">
        <f t="shared" si="22"/>
        <v/>
      </c>
      <c r="Q1446" s="114" t="str">
        <f>+IF(G1446=0,"",'Ark1'!T3258)</f>
        <v/>
      </c>
      <c r="R1446" s="222" t="str">
        <f>+IF(G1446=0,"",'Ark1'!V3258)</f>
        <v/>
      </c>
      <c r="S1446" s="32"/>
      <c r="T1446" s="35"/>
      <c r="U1446" s="35"/>
    </row>
    <row r="1447" spans="1:21" x14ac:dyDescent="0.5">
      <c r="A1447" s="32"/>
      <c r="B1447" s="297" t="str">
        <f>+IF(E1447=2012,VLOOKUP(D1447,K_navn!$A$2:$C$359,2),"")</f>
        <v>Vegårshei</v>
      </c>
      <c r="C1447" s="297" t="str">
        <f>+IF(E1447=2012,VLOOKUP(D1447,K_navn!$A$2:$C$359,3),"")</f>
        <v>Agder</v>
      </c>
      <c r="D1447" s="115">
        <f>+'Ark1'!P3259</f>
        <v>4212</v>
      </c>
      <c r="E1447" s="115">
        <f>+'Ark1'!C3259</f>
        <v>2012</v>
      </c>
      <c r="F1447" s="116" t="str">
        <f>+IF('Ark1'!Q3259=0,"",'Ark1'!Q3259)</f>
        <v/>
      </c>
      <c r="G1447" s="116">
        <f>+'Ark1'!R3259</f>
        <v>0</v>
      </c>
      <c r="H1447" s="116">
        <f>+'Ark1'!S3259</f>
        <v>0</v>
      </c>
      <c r="I1447" s="222" t="str">
        <f>+IF(G1447=0,"",'Ark1'!AA3259)</f>
        <v/>
      </c>
      <c r="J1447" s="222" t="str">
        <f>+IF(G1447=0,"",'Ark1'!AB3259)</f>
        <v/>
      </c>
      <c r="K1447" s="114" t="str">
        <f>+IF(G1447=0,"",'Ark1'!U3259)</f>
        <v/>
      </c>
      <c r="L1447" s="222" t="str">
        <f>+IF(G1447=0,"",'Ark1'!W3259)</f>
        <v/>
      </c>
      <c r="M1447" s="222" t="str">
        <f>+IF(G1447=0,"",'Ark1'!X3259)</f>
        <v/>
      </c>
      <c r="N1447" s="114" t="str">
        <f>+IF(G1447=0,"",'Ark1'!Y3259)</f>
        <v/>
      </c>
      <c r="O1447" s="116" t="str">
        <f>+IF(G1447=0,"",'Ark1'!Z3259)</f>
        <v/>
      </c>
      <c r="P1447" s="116" t="str">
        <f t="shared" ref="P1447:P1510" si="23">+IF(G1447=0,"",H1447/F1447)</f>
        <v/>
      </c>
      <c r="Q1447" s="114" t="str">
        <f>+IF(G1447=0,"",'Ark1'!T3259)</f>
        <v/>
      </c>
      <c r="R1447" s="222" t="str">
        <f>+IF(G1447=0,"",'Ark1'!V3259)</f>
        <v/>
      </c>
      <c r="S1447" s="32"/>
      <c r="T1447" s="35"/>
      <c r="U1447" s="35"/>
    </row>
    <row r="1448" spans="1:21" x14ac:dyDescent="0.5">
      <c r="A1448" s="32"/>
      <c r="B1448" s="297" t="str">
        <f>+IF(E1448=2012,VLOOKUP(D1448,K_navn!$A$2:$C$359,2),"")</f>
        <v/>
      </c>
      <c r="C1448" s="297" t="str">
        <f>+IF(E1448=2012,VLOOKUP(D1448,K_navn!$A$2:$C$359,3),"")</f>
        <v/>
      </c>
      <c r="D1448" s="115">
        <f>+'Ark1'!P3260</f>
        <v>4212</v>
      </c>
      <c r="E1448" s="115">
        <f>+'Ark1'!C3260</f>
        <v>2013</v>
      </c>
      <c r="F1448" s="116" t="str">
        <f>+IF('Ark1'!Q3260=0,"",'Ark1'!Q3260)</f>
        <v/>
      </c>
      <c r="G1448" s="116">
        <f>+'Ark1'!R3260</f>
        <v>0</v>
      </c>
      <c r="H1448" s="116">
        <f>+'Ark1'!S3260</f>
        <v>0</v>
      </c>
      <c r="I1448" s="222" t="str">
        <f>+IF(G1448=0,"",'Ark1'!AA3260)</f>
        <v/>
      </c>
      <c r="J1448" s="222" t="str">
        <f>+IF(G1448=0,"",'Ark1'!AB3260)</f>
        <v/>
      </c>
      <c r="K1448" s="114" t="str">
        <f>+IF(G1448=0,"",'Ark1'!U3260)</f>
        <v/>
      </c>
      <c r="L1448" s="222" t="str">
        <f>+IF(G1448=0,"",'Ark1'!W3260)</f>
        <v/>
      </c>
      <c r="M1448" s="222" t="str">
        <f>+IF(G1448=0,"",'Ark1'!X3260)</f>
        <v/>
      </c>
      <c r="N1448" s="114" t="str">
        <f>+IF(G1448=0,"",'Ark1'!Y3260)</f>
        <v/>
      </c>
      <c r="O1448" s="116" t="str">
        <f>+IF(G1448=0,"",'Ark1'!Z3260)</f>
        <v/>
      </c>
      <c r="P1448" s="116" t="str">
        <f t="shared" si="23"/>
        <v/>
      </c>
      <c r="Q1448" s="114" t="str">
        <f>+IF(G1448=0,"",'Ark1'!T3260)</f>
        <v/>
      </c>
      <c r="R1448" s="222" t="str">
        <f>+IF(G1448=0,"",'Ark1'!V3260)</f>
        <v/>
      </c>
      <c r="S1448" s="32"/>
      <c r="T1448" s="35"/>
      <c r="U1448" s="35"/>
    </row>
    <row r="1449" spans="1:21" x14ac:dyDescent="0.5">
      <c r="A1449" s="32"/>
      <c r="B1449" s="297" t="str">
        <f>+IF(E1449=2012,VLOOKUP(D1449,K_navn!$A$2:$C$359,2),"")</f>
        <v/>
      </c>
      <c r="C1449" s="297" t="str">
        <f>+IF(E1449=2012,VLOOKUP(D1449,K_navn!$A$2:$C$359,3),"")</f>
        <v/>
      </c>
      <c r="D1449" s="115">
        <f>+'Ark1'!P3261</f>
        <v>4212</v>
      </c>
      <c r="E1449" s="115">
        <f>+'Ark1'!C3261</f>
        <v>2014</v>
      </c>
      <c r="F1449" s="116" t="str">
        <f>+IF('Ark1'!Q3261=0,"",'Ark1'!Q3261)</f>
        <v/>
      </c>
      <c r="G1449" s="116">
        <f>+'Ark1'!R3261</f>
        <v>0</v>
      </c>
      <c r="H1449" s="116">
        <f>+'Ark1'!S3261</f>
        <v>0</v>
      </c>
      <c r="I1449" s="222" t="str">
        <f>+IF(G1449=0,"",'Ark1'!AA3261)</f>
        <v/>
      </c>
      <c r="J1449" s="222" t="str">
        <f>+IF(G1449=0,"",'Ark1'!AB3261)</f>
        <v/>
      </c>
      <c r="K1449" s="114" t="str">
        <f>+IF(G1449=0,"",'Ark1'!U3261)</f>
        <v/>
      </c>
      <c r="L1449" s="222" t="str">
        <f>+IF(G1449=0,"",'Ark1'!W3261)</f>
        <v/>
      </c>
      <c r="M1449" s="222" t="str">
        <f>+IF(G1449=0,"",'Ark1'!X3261)</f>
        <v/>
      </c>
      <c r="N1449" s="114" t="str">
        <f>+IF(G1449=0,"",'Ark1'!Y3261)</f>
        <v/>
      </c>
      <c r="O1449" s="116" t="str">
        <f>+IF(G1449=0,"",'Ark1'!Z3261)</f>
        <v/>
      </c>
      <c r="P1449" s="116" t="str">
        <f t="shared" si="23"/>
        <v/>
      </c>
      <c r="Q1449" s="114" t="str">
        <f>+IF(G1449=0,"",'Ark1'!T3261)</f>
        <v/>
      </c>
      <c r="R1449" s="222" t="str">
        <f>+IF(G1449=0,"",'Ark1'!V3261)</f>
        <v/>
      </c>
      <c r="S1449" s="32"/>
      <c r="T1449" s="35"/>
      <c r="U1449" s="35"/>
    </row>
    <row r="1450" spans="1:21" x14ac:dyDescent="0.5">
      <c r="A1450" s="32"/>
      <c r="B1450" s="297" t="str">
        <f>+IF(E1450=2012,VLOOKUP(D1450,K_navn!$A$2:$C$359,2),"")</f>
        <v/>
      </c>
      <c r="C1450" s="297" t="str">
        <f>+IF(E1450=2012,VLOOKUP(D1450,K_navn!$A$2:$C$359,3),"")</f>
        <v/>
      </c>
      <c r="D1450" s="115">
        <f>+'Ark1'!P3262</f>
        <v>4212</v>
      </c>
      <c r="E1450" s="115">
        <f>+'Ark1'!C3262</f>
        <v>2015</v>
      </c>
      <c r="F1450" s="116" t="str">
        <f>+IF('Ark1'!Q3262=0,"",'Ark1'!Q3262)</f>
        <v/>
      </c>
      <c r="G1450" s="116">
        <f>+'Ark1'!R3262</f>
        <v>0</v>
      </c>
      <c r="H1450" s="116">
        <f>+'Ark1'!S3262</f>
        <v>0</v>
      </c>
      <c r="I1450" s="222" t="str">
        <f>+IF(G1450=0,"",'Ark1'!AA3262)</f>
        <v/>
      </c>
      <c r="J1450" s="222" t="str">
        <f>+IF(G1450=0,"",'Ark1'!AB3262)</f>
        <v/>
      </c>
      <c r="K1450" s="114" t="str">
        <f>+IF(G1450=0,"",'Ark1'!U3262)</f>
        <v/>
      </c>
      <c r="L1450" s="222" t="str">
        <f>+IF(G1450=0,"",'Ark1'!W3262)</f>
        <v/>
      </c>
      <c r="M1450" s="222" t="str">
        <f>+IF(G1450=0,"",'Ark1'!X3262)</f>
        <v/>
      </c>
      <c r="N1450" s="114" t="str">
        <f>+IF(G1450=0,"",'Ark1'!Y3262)</f>
        <v/>
      </c>
      <c r="O1450" s="116" t="str">
        <f>+IF(G1450=0,"",'Ark1'!Z3262)</f>
        <v/>
      </c>
      <c r="P1450" s="116" t="str">
        <f t="shared" si="23"/>
        <v/>
      </c>
      <c r="Q1450" s="114" t="str">
        <f>+IF(G1450=0,"",'Ark1'!T3262)</f>
        <v/>
      </c>
      <c r="R1450" s="222" t="str">
        <f>+IF(G1450=0,"",'Ark1'!V3262)</f>
        <v/>
      </c>
      <c r="S1450" s="32"/>
      <c r="T1450" s="35"/>
      <c r="U1450" s="35"/>
    </row>
    <row r="1451" spans="1:21" x14ac:dyDescent="0.5">
      <c r="A1451" s="32"/>
      <c r="B1451" s="297" t="str">
        <f>+IF(E1451=2012,VLOOKUP(D1451,K_navn!$A$2:$C$359,2),"")</f>
        <v/>
      </c>
      <c r="C1451" s="297" t="str">
        <f>+IF(E1451=2012,VLOOKUP(D1451,K_navn!$A$2:$C$359,3),"")</f>
        <v/>
      </c>
      <c r="D1451" s="115">
        <f>+'Ark1'!P3263</f>
        <v>4212</v>
      </c>
      <c r="E1451" s="115">
        <f>+'Ark1'!C3263</f>
        <v>2016</v>
      </c>
      <c r="F1451" s="116" t="str">
        <f>+IF('Ark1'!Q3263=0,"",'Ark1'!Q3263)</f>
        <v/>
      </c>
      <c r="G1451" s="116">
        <f>+'Ark1'!R3263</f>
        <v>0</v>
      </c>
      <c r="H1451" s="116">
        <f>+'Ark1'!S3263</f>
        <v>0</v>
      </c>
      <c r="I1451" s="222" t="str">
        <f>+IF(G1451=0,"",'Ark1'!AA3263)</f>
        <v/>
      </c>
      <c r="J1451" s="222" t="str">
        <f>+IF(G1451=0,"",'Ark1'!AB3263)</f>
        <v/>
      </c>
      <c r="K1451" s="114" t="str">
        <f>+IF(G1451=0,"",'Ark1'!U3263)</f>
        <v/>
      </c>
      <c r="L1451" s="222" t="str">
        <f>+IF(G1451=0,"",'Ark1'!W3263)</f>
        <v/>
      </c>
      <c r="M1451" s="222" t="str">
        <f>+IF(G1451=0,"",'Ark1'!X3263)</f>
        <v/>
      </c>
      <c r="N1451" s="114" t="str">
        <f>+IF(G1451=0,"",'Ark1'!Y3263)</f>
        <v/>
      </c>
      <c r="O1451" s="116" t="str">
        <f>+IF(G1451=0,"",'Ark1'!Z3263)</f>
        <v/>
      </c>
      <c r="P1451" s="116" t="str">
        <f t="shared" si="23"/>
        <v/>
      </c>
      <c r="Q1451" s="114" t="str">
        <f>+IF(G1451=0,"",'Ark1'!T3263)</f>
        <v/>
      </c>
      <c r="R1451" s="222" t="str">
        <f>+IF(G1451=0,"",'Ark1'!V3263)</f>
        <v/>
      </c>
      <c r="S1451" s="32"/>
      <c r="T1451" s="35"/>
      <c r="U1451" s="35"/>
    </row>
    <row r="1452" spans="1:21" x14ac:dyDescent="0.5">
      <c r="A1452" s="32"/>
      <c r="B1452" s="297" t="str">
        <f>+IF(E1452=2012,VLOOKUP(D1452,K_navn!$A$2:$C$359,2),"")</f>
        <v/>
      </c>
      <c r="C1452" s="297" t="str">
        <f>+IF(E1452=2012,VLOOKUP(D1452,K_navn!$A$2:$C$359,3),"")</f>
        <v/>
      </c>
      <c r="D1452" s="115">
        <f>+'Ark1'!P3264</f>
        <v>4212</v>
      </c>
      <c r="E1452" s="115">
        <f>+'Ark1'!C3264</f>
        <v>2017</v>
      </c>
      <c r="F1452" s="116" t="str">
        <f>+IF('Ark1'!Q3264=0,"",'Ark1'!Q3264)</f>
        <v/>
      </c>
      <c r="G1452" s="116">
        <f>+'Ark1'!R3264</f>
        <v>0</v>
      </c>
      <c r="H1452" s="116">
        <f>+'Ark1'!S3264</f>
        <v>0</v>
      </c>
      <c r="I1452" s="222" t="str">
        <f>+IF(G1452=0,"",'Ark1'!AA3264)</f>
        <v/>
      </c>
      <c r="J1452" s="222" t="str">
        <f>+IF(G1452=0,"",'Ark1'!AB3264)</f>
        <v/>
      </c>
      <c r="K1452" s="114" t="str">
        <f>+IF(G1452=0,"",'Ark1'!U3264)</f>
        <v/>
      </c>
      <c r="L1452" s="222" t="str">
        <f>+IF(G1452=0,"",'Ark1'!W3264)</f>
        <v/>
      </c>
      <c r="M1452" s="222" t="str">
        <f>+IF(G1452=0,"",'Ark1'!X3264)</f>
        <v/>
      </c>
      <c r="N1452" s="114" t="str">
        <f>+IF(G1452=0,"",'Ark1'!Y3264)</f>
        <v/>
      </c>
      <c r="O1452" s="116" t="str">
        <f>+IF(G1452=0,"",'Ark1'!Z3264)</f>
        <v/>
      </c>
      <c r="P1452" s="116" t="str">
        <f t="shared" si="23"/>
        <v/>
      </c>
      <c r="Q1452" s="114" t="str">
        <f>+IF(G1452=0,"",'Ark1'!T3264)</f>
        <v/>
      </c>
      <c r="R1452" s="222" t="str">
        <f>+IF(G1452=0,"",'Ark1'!V3264)</f>
        <v/>
      </c>
      <c r="S1452" s="32"/>
      <c r="T1452" s="35"/>
      <c r="U1452" s="35"/>
    </row>
    <row r="1453" spans="1:21" x14ac:dyDescent="0.5">
      <c r="A1453" s="32"/>
      <c r="B1453" s="297" t="str">
        <f>+IF(E1453=2012,VLOOKUP(D1453,K_navn!$A$2:$C$359,2),"")</f>
        <v/>
      </c>
      <c r="C1453" s="297" t="str">
        <f>+IF(E1453=2012,VLOOKUP(D1453,K_navn!$A$2:$C$359,3),"")</f>
        <v/>
      </c>
      <c r="D1453" s="115">
        <f>+'Ark1'!P3265</f>
        <v>4212</v>
      </c>
      <c r="E1453" s="115">
        <f>+'Ark1'!C3265</f>
        <v>2018</v>
      </c>
      <c r="F1453" s="116" t="str">
        <f>+IF('Ark1'!Q3265=0,"",'Ark1'!Q3265)</f>
        <v/>
      </c>
      <c r="G1453" s="116">
        <f>+'Ark1'!R3265</f>
        <v>0</v>
      </c>
      <c r="H1453" s="116">
        <f>+'Ark1'!S3265</f>
        <v>0</v>
      </c>
      <c r="I1453" s="222" t="str">
        <f>+IF(G1453=0,"",'Ark1'!AA3265)</f>
        <v/>
      </c>
      <c r="J1453" s="222" t="str">
        <f>+IF(G1453=0,"",'Ark1'!AB3265)</f>
        <v/>
      </c>
      <c r="K1453" s="114" t="str">
        <f>+IF(G1453=0,"",'Ark1'!U3265)</f>
        <v/>
      </c>
      <c r="L1453" s="222" t="str">
        <f>+IF(G1453=0,"",'Ark1'!W3265)</f>
        <v/>
      </c>
      <c r="M1453" s="222" t="str">
        <f>+IF(G1453=0,"",'Ark1'!X3265)</f>
        <v/>
      </c>
      <c r="N1453" s="114" t="str">
        <f>+IF(G1453=0,"",'Ark1'!Y3265)</f>
        <v/>
      </c>
      <c r="O1453" s="116" t="str">
        <f>+IF(G1453=0,"",'Ark1'!Z3265)</f>
        <v/>
      </c>
      <c r="P1453" s="116" t="str">
        <f t="shared" si="23"/>
        <v/>
      </c>
      <c r="Q1453" s="114" t="str">
        <f>+IF(G1453=0,"",'Ark1'!T3265)</f>
        <v/>
      </c>
      <c r="R1453" s="222" t="str">
        <f>+IF(G1453=0,"",'Ark1'!V3265)</f>
        <v/>
      </c>
      <c r="S1453" s="32"/>
      <c r="T1453" s="35"/>
      <c r="U1453" s="35"/>
    </row>
    <row r="1454" spans="1:21" x14ac:dyDescent="0.5">
      <c r="A1454" s="32"/>
      <c r="B1454" s="297" t="str">
        <f>+IF(E1454=2012,VLOOKUP(D1454,K_navn!$A$2:$C$359,2),"")</f>
        <v/>
      </c>
      <c r="C1454" s="297" t="str">
        <f>+IF(E1454=2012,VLOOKUP(D1454,K_navn!$A$2:$C$359,3),"")</f>
        <v/>
      </c>
      <c r="D1454" s="115">
        <f>+'Ark1'!P3266</f>
        <v>4212</v>
      </c>
      <c r="E1454" s="115">
        <f>+'Ark1'!C3266</f>
        <v>2019</v>
      </c>
      <c r="F1454" s="116" t="str">
        <f>+IF('Ark1'!Q3266=0,"",'Ark1'!Q3266)</f>
        <v/>
      </c>
      <c r="G1454" s="116">
        <f>+'Ark1'!R3266</f>
        <v>0</v>
      </c>
      <c r="H1454" s="116">
        <f>+'Ark1'!S3266</f>
        <v>0</v>
      </c>
      <c r="I1454" s="222" t="str">
        <f>+IF(G1454=0,"",'Ark1'!AA3266)</f>
        <v/>
      </c>
      <c r="J1454" s="222" t="str">
        <f>+IF(G1454=0,"",'Ark1'!AB3266)</f>
        <v/>
      </c>
      <c r="K1454" s="114" t="str">
        <f>+IF(G1454=0,"",'Ark1'!U3266)</f>
        <v/>
      </c>
      <c r="L1454" s="222" t="str">
        <f>+IF(G1454=0,"",'Ark1'!W3266)</f>
        <v/>
      </c>
      <c r="M1454" s="222" t="str">
        <f>+IF(G1454=0,"",'Ark1'!X3266)</f>
        <v/>
      </c>
      <c r="N1454" s="114" t="str">
        <f>+IF(G1454=0,"",'Ark1'!Y3266)</f>
        <v/>
      </c>
      <c r="O1454" s="116" t="str">
        <f>+IF(G1454=0,"",'Ark1'!Z3266)</f>
        <v/>
      </c>
      <c r="P1454" s="116" t="str">
        <f t="shared" si="23"/>
        <v/>
      </c>
      <c r="Q1454" s="114" t="str">
        <f>+IF(G1454=0,"",'Ark1'!T3266)</f>
        <v/>
      </c>
      <c r="R1454" s="222" t="str">
        <f>+IF(G1454=0,"",'Ark1'!V3266)</f>
        <v/>
      </c>
      <c r="S1454" s="32"/>
      <c r="T1454" s="35"/>
      <c r="U1454" s="35"/>
    </row>
    <row r="1455" spans="1:21" x14ac:dyDescent="0.5">
      <c r="A1455" s="32"/>
      <c r="B1455" s="297" t="str">
        <f>+IF(E1455=2012,VLOOKUP(D1455,K_navn!$A$2:$C$359,2),"")</f>
        <v/>
      </c>
      <c r="C1455" s="297" t="str">
        <f>+IF(E1455=2012,VLOOKUP(D1455,K_navn!$A$2:$C$359,3),"")</f>
        <v/>
      </c>
      <c r="D1455" s="115">
        <f>+'Ark1'!P3267</f>
        <v>4212</v>
      </c>
      <c r="E1455" s="115">
        <f>+'Ark1'!C3267</f>
        <v>2020</v>
      </c>
      <c r="F1455" s="116" t="str">
        <f>+IF('Ark1'!Q3267=0,"",'Ark1'!Q3267)</f>
        <v/>
      </c>
      <c r="G1455" s="116">
        <f>+'Ark1'!R3267</f>
        <v>0</v>
      </c>
      <c r="H1455" s="116">
        <f>+'Ark1'!S3267</f>
        <v>0</v>
      </c>
      <c r="I1455" s="222" t="str">
        <f>+IF(G1455=0,"",'Ark1'!AA3267)</f>
        <v/>
      </c>
      <c r="J1455" s="222" t="str">
        <f>+IF(G1455=0,"",'Ark1'!AB3267)</f>
        <v/>
      </c>
      <c r="K1455" s="114" t="str">
        <f>+IF(G1455=0,"",'Ark1'!U3267)</f>
        <v/>
      </c>
      <c r="L1455" s="222" t="str">
        <f>+IF(G1455=0,"",'Ark1'!W3267)</f>
        <v/>
      </c>
      <c r="M1455" s="222" t="str">
        <f>+IF(G1455=0,"",'Ark1'!X3267)</f>
        <v/>
      </c>
      <c r="N1455" s="114" t="str">
        <f>+IF(G1455=0,"",'Ark1'!Y3267)</f>
        <v/>
      </c>
      <c r="O1455" s="116" t="str">
        <f>+IF(G1455=0,"",'Ark1'!Z3267)</f>
        <v/>
      </c>
      <c r="P1455" s="116" t="str">
        <f t="shared" si="23"/>
        <v/>
      </c>
      <c r="Q1455" s="114" t="str">
        <f>+IF(G1455=0,"",'Ark1'!T3267)</f>
        <v/>
      </c>
      <c r="R1455" s="222" t="str">
        <f>+IF(G1455=0,"",'Ark1'!V3267)</f>
        <v/>
      </c>
      <c r="S1455" s="32"/>
      <c r="T1455" s="35"/>
      <c r="U1455" s="35"/>
    </row>
    <row r="1456" spans="1:21" x14ac:dyDescent="0.5">
      <c r="A1456" s="32"/>
      <c r="B1456" s="297" t="str">
        <f>+IF(E1456=2012,VLOOKUP(D1456,K_navn!$A$2:$C$359,2),"")</f>
        <v/>
      </c>
      <c r="C1456" s="297" t="str">
        <f>+IF(E1456=2012,VLOOKUP(D1456,K_navn!$A$2:$C$359,3),"")</f>
        <v/>
      </c>
      <c r="D1456" s="115">
        <f>+'Ark1'!P3268</f>
        <v>4212</v>
      </c>
      <c r="E1456" s="115">
        <f>+'Ark1'!C3268</f>
        <v>2021</v>
      </c>
      <c r="F1456" s="116" t="str">
        <f>+IF('Ark1'!Q3268=0,"",'Ark1'!Q3268)</f>
        <v/>
      </c>
      <c r="G1456" s="116">
        <f>+'Ark1'!R3268</f>
        <v>0</v>
      </c>
      <c r="H1456" s="116">
        <f>+'Ark1'!S3268</f>
        <v>0</v>
      </c>
      <c r="I1456" s="222" t="str">
        <f>+IF(G1456=0,"",'Ark1'!AA3268)</f>
        <v/>
      </c>
      <c r="J1456" s="222" t="str">
        <f>+IF(G1456=0,"",'Ark1'!AB3268)</f>
        <v/>
      </c>
      <c r="K1456" s="114" t="str">
        <f>+IF(G1456=0,"",'Ark1'!U3268)</f>
        <v/>
      </c>
      <c r="L1456" s="222" t="str">
        <f>+IF(G1456=0,"",'Ark1'!W3268)</f>
        <v/>
      </c>
      <c r="M1456" s="222" t="str">
        <f>+IF(G1456=0,"",'Ark1'!X3268)</f>
        <v/>
      </c>
      <c r="N1456" s="114" t="str">
        <f>+IF(G1456=0,"",'Ark1'!Y3268)</f>
        <v/>
      </c>
      <c r="O1456" s="116" t="str">
        <f>+IF(G1456=0,"",'Ark1'!Z3268)</f>
        <v/>
      </c>
      <c r="P1456" s="116" t="str">
        <f t="shared" si="23"/>
        <v/>
      </c>
      <c r="Q1456" s="114" t="str">
        <f>+IF(G1456=0,"",'Ark1'!T3268)</f>
        <v/>
      </c>
      <c r="R1456" s="222" t="str">
        <f>+IF(G1456=0,"",'Ark1'!V3268)</f>
        <v/>
      </c>
      <c r="S1456" s="32"/>
      <c r="T1456" s="35"/>
      <c r="U1456" s="35"/>
    </row>
    <row r="1457" spans="1:21" x14ac:dyDescent="0.5">
      <c r="A1457" s="32"/>
      <c r="B1457" s="297" t="str">
        <f>+IF(E1457=2012,VLOOKUP(D1457,K_navn!$A$2:$C$359,2),"")</f>
        <v/>
      </c>
      <c r="C1457" s="297" t="str">
        <f>+IF(E1457=2012,VLOOKUP(D1457,K_navn!$A$2:$C$359,3),"")</f>
        <v/>
      </c>
      <c r="D1457" s="115">
        <f>+'Ark1'!P3269</f>
        <v>4212</v>
      </c>
      <c r="E1457" s="115">
        <f>+'Ark1'!C3269</f>
        <v>2022</v>
      </c>
      <c r="F1457" s="116" t="str">
        <f>+IF('Ark1'!Q3269=0,"",'Ark1'!Q3269)</f>
        <v/>
      </c>
      <c r="G1457" s="116">
        <f>+'Ark1'!R3269</f>
        <v>0</v>
      </c>
      <c r="H1457" s="116">
        <f>+'Ark1'!S3269</f>
        <v>0</v>
      </c>
      <c r="I1457" s="222" t="str">
        <f>+IF(G1457=0,"",'Ark1'!AA3269)</f>
        <v/>
      </c>
      <c r="J1457" s="222" t="str">
        <f>+IF(G1457=0,"",'Ark1'!AB3269)</f>
        <v/>
      </c>
      <c r="K1457" s="114" t="str">
        <f>+IF(G1457=0,"",'Ark1'!U3269)</f>
        <v/>
      </c>
      <c r="L1457" s="222" t="str">
        <f>+IF(G1457=0,"",'Ark1'!W3269)</f>
        <v/>
      </c>
      <c r="M1457" s="222" t="str">
        <f>+IF(G1457=0,"",'Ark1'!X3269)</f>
        <v/>
      </c>
      <c r="N1457" s="114" t="str">
        <f>+IF(G1457=0,"",'Ark1'!Y3269)</f>
        <v/>
      </c>
      <c r="O1457" s="116" t="str">
        <f>+IF(G1457=0,"",'Ark1'!Z3269)</f>
        <v/>
      </c>
      <c r="P1457" s="116" t="str">
        <f t="shared" si="23"/>
        <v/>
      </c>
      <c r="Q1457" s="114" t="str">
        <f>+IF(G1457=0,"",'Ark1'!T3269)</f>
        <v/>
      </c>
      <c r="R1457" s="222" t="str">
        <f>+IF(G1457=0,"",'Ark1'!V3269)</f>
        <v/>
      </c>
      <c r="S1457" s="32"/>
      <c r="T1457" s="35"/>
      <c r="U1457" s="35"/>
    </row>
    <row r="1458" spans="1:21" x14ac:dyDescent="0.5">
      <c r="A1458" s="32"/>
      <c r="B1458" s="297" t="str">
        <f>+IF(E1458=2012,VLOOKUP(D1458,K_navn!$A$2:$C$359,2),"")</f>
        <v>Tvedestrand</v>
      </c>
      <c r="C1458" s="297" t="str">
        <f>+IF(E1458=2012,VLOOKUP(D1458,K_navn!$A$2:$C$359,3),"")</f>
        <v>Agder</v>
      </c>
      <c r="D1458" s="115">
        <f>+'Ark1'!P3270</f>
        <v>4213</v>
      </c>
      <c r="E1458" s="115">
        <f>+'Ark1'!C3270</f>
        <v>2012</v>
      </c>
      <c r="F1458" s="116" t="str">
        <f>+IF('Ark1'!Q3270=0,"",'Ark1'!Q3270)</f>
        <v/>
      </c>
      <c r="G1458" s="116">
        <f>+'Ark1'!R3270</f>
        <v>0</v>
      </c>
      <c r="H1458" s="116">
        <f>+'Ark1'!S3270</f>
        <v>0</v>
      </c>
      <c r="I1458" s="222" t="str">
        <f>+IF(G1458=0,"",'Ark1'!AA3270)</f>
        <v/>
      </c>
      <c r="J1458" s="222" t="str">
        <f>+IF(G1458=0,"",'Ark1'!AB3270)</f>
        <v/>
      </c>
      <c r="K1458" s="114" t="str">
        <f>+IF(G1458=0,"",'Ark1'!U3270)</f>
        <v/>
      </c>
      <c r="L1458" s="222" t="str">
        <f>+IF(G1458=0,"",'Ark1'!W3270)</f>
        <v/>
      </c>
      <c r="M1458" s="222" t="str">
        <f>+IF(G1458=0,"",'Ark1'!X3270)</f>
        <v/>
      </c>
      <c r="N1458" s="114" t="str">
        <f>+IF(G1458=0,"",'Ark1'!Y3270)</f>
        <v/>
      </c>
      <c r="O1458" s="116" t="str">
        <f>+IF(G1458=0,"",'Ark1'!Z3270)</f>
        <v/>
      </c>
      <c r="P1458" s="116" t="str">
        <f t="shared" si="23"/>
        <v/>
      </c>
      <c r="Q1458" s="114" t="str">
        <f>+IF(G1458=0,"",'Ark1'!T3270)</f>
        <v/>
      </c>
      <c r="R1458" s="222" t="str">
        <f>+IF(G1458=0,"",'Ark1'!V3270)</f>
        <v/>
      </c>
      <c r="S1458" s="32"/>
      <c r="T1458" s="35"/>
      <c r="U1458" s="35"/>
    </row>
    <row r="1459" spans="1:21" x14ac:dyDescent="0.5">
      <c r="A1459" s="32"/>
      <c r="B1459" s="297" t="str">
        <f>+IF(E1459=2012,VLOOKUP(D1459,K_navn!$A$2:$C$359,2),"")</f>
        <v/>
      </c>
      <c r="C1459" s="297" t="str">
        <f>+IF(E1459=2012,VLOOKUP(D1459,K_navn!$A$2:$C$359,3),"")</f>
        <v/>
      </c>
      <c r="D1459" s="115">
        <f>+'Ark1'!P3271</f>
        <v>4213</v>
      </c>
      <c r="E1459" s="115">
        <f>+'Ark1'!C3271</f>
        <v>2013</v>
      </c>
      <c r="F1459" s="116" t="str">
        <f>+IF('Ark1'!Q3271=0,"",'Ark1'!Q3271)</f>
        <v/>
      </c>
      <c r="G1459" s="116">
        <f>+'Ark1'!R3271</f>
        <v>0</v>
      </c>
      <c r="H1459" s="116">
        <f>+'Ark1'!S3271</f>
        <v>0</v>
      </c>
      <c r="I1459" s="222" t="str">
        <f>+IF(G1459=0,"",'Ark1'!AA3271)</f>
        <v/>
      </c>
      <c r="J1459" s="222" t="str">
        <f>+IF(G1459=0,"",'Ark1'!AB3271)</f>
        <v/>
      </c>
      <c r="K1459" s="114" t="str">
        <f>+IF(G1459=0,"",'Ark1'!U3271)</f>
        <v/>
      </c>
      <c r="L1459" s="222" t="str">
        <f>+IF(G1459=0,"",'Ark1'!W3271)</f>
        <v/>
      </c>
      <c r="M1459" s="222" t="str">
        <f>+IF(G1459=0,"",'Ark1'!X3271)</f>
        <v/>
      </c>
      <c r="N1459" s="114" t="str">
        <f>+IF(G1459=0,"",'Ark1'!Y3271)</f>
        <v/>
      </c>
      <c r="O1459" s="116" t="str">
        <f>+IF(G1459=0,"",'Ark1'!Z3271)</f>
        <v/>
      </c>
      <c r="P1459" s="116" t="str">
        <f t="shared" si="23"/>
        <v/>
      </c>
      <c r="Q1459" s="114" t="str">
        <f>+IF(G1459=0,"",'Ark1'!T3271)</f>
        <v/>
      </c>
      <c r="R1459" s="222" t="str">
        <f>+IF(G1459=0,"",'Ark1'!V3271)</f>
        <v/>
      </c>
      <c r="S1459" s="32"/>
      <c r="T1459" s="35"/>
      <c r="U1459" s="35"/>
    </row>
    <row r="1460" spans="1:21" x14ac:dyDescent="0.5">
      <c r="A1460" s="32"/>
      <c r="B1460" s="297" t="str">
        <f>+IF(E1460=2012,VLOOKUP(D1460,K_navn!$A$2:$C$359,2),"")</f>
        <v/>
      </c>
      <c r="C1460" s="297" t="str">
        <f>+IF(E1460=2012,VLOOKUP(D1460,K_navn!$A$2:$C$359,3),"")</f>
        <v/>
      </c>
      <c r="D1460" s="115">
        <f>+'Ark1'!P3272</f>
        <v>4213</v>
      </c>
      <c r="E1460" s="115">
        <f>+'Ark1'!C3272</f>
        <v>2014</v>
      </c>
      <c r="F1460" s="116" t="str">
        <f>+IF('Ark1'!Q3272=0,"",'Ark1'!Q3272)</f>
        <v/>
      </c>
      <c r="G1460" s="116">
        <f>+'Ark1'!R3272</f>
        <v>0</v>
      </c>
      <c r="H1460" s="116">
        <f>+'Ark1'!S3272</f>
        <v>0</v>
      </c>
      <c r="I1460" s="222" t="str">
        <f>+IF(G1460=0,"",'Ark1'!AA3272)</f>
        <v/>
      </c>
      <c r="J1460" s="222" t="str">
        <f>+IF(G1460=0,"",'Ark1'!AB3272)</f>
        <v/>
      </c>
      <c r="K1460" s="114" t="str">
        <f>+IF(G1460=0,"",'Ark1'!U3272)</f>
        <v/>
      </c>
      <c r="L1460" s="222" t="str">
        <f>+IF(G1460=0,"",'Ark1'!W3272)</f>
        <v/>
      </c>
      <c r="M1460" s="222" t="str">
        <f>+IF(G1460=0,"",'Ark1'!X3272)</f>
        <v/>
      </c>
      <c r="N1460" s="114" t="str">
        <f>+IF(G1460=0,"",'Ark1'!Y3272)</f>
        <v/>
      </c>
      <c r="O1460" s="116" t="str">
        <f>+IF(G1460=0,"",'Ark1'!Z3272)</f>
        <v/>
      </c>
      <c r="P1460" s="116" t="str">
        <f t="shared" si="23"/>
        <v/>
      </c>
      <c r="Q1460" s="114" t="str">
        <f>+IF(G1460=0,"",'Ark1'!T3272)</f>
        <v/>
      </c>
      <c r="R1460" s="222" t="str">
        <f>+IF(G1460=0,"",'Ark1'!V3272)</f>
        <v/>
      </c>
      <c r="S1460" s="32"/>
      <c r="T1460" s="35"/>
      <c r="U1460" s="35"/>
    </row>
    <row r="1461" spans="1:21" x14ac:dyDescent="0.5">
      <c r="A1461" s="32"/>
      <c r="B1461" s="297" t="str">
        <f>+IF(E1461=2012,VLOOKUP(D1461,K_navn!$A$2:$C$359,2),"")</f>
        <v/>
      </c>
      <c r="C1461" s="297" t="str">
        <f>+IF(E1461=2012,VLOOKUP(D1461,K_navn!$A$2:$C$359,3),"")</f>
        <v/>
      </c>
      <c r="D1461" s="115">
        <f>+'Ark1'!P3273</f>
        <v>4213</v>
      </c>
      <c r="E1461" s="115">
        <f>+'Ark1'!C3273</f>
        <v>2015</v>
      </c>
      <c r="F1461" s="116" t="str">
        <f>+IF('Ark1'!Q3273=0,"",'Ark1'!Q3273)</f>
        <v/>
      </c>
      <c r="G1461" s="116">
        <f>+'Ark1'!R3273</f>
        <v>0</v>
      </c>
      <c r="H1461" s="116">
        <f>+'Ark1'!S3273</f>
        <v>0</v>
      </c>
      <c r="I1461" s="222" t="str">
        <f>+IF(G1461=0,"",'Ark1'!AA3273)</f>
        <v/>
      </c>
      <c r="J1461" s="222" t="str">
        <f>+IF(G1461=0,"",'Ark1'!AB3273)</f>
        <v/>
      </c>
      <c r="K1461" s="114" t="str">
        <f>+IF(G1461=0,"",'Ark1'!U3273)</f>
        <v/>
      </c>
      <c r="L1461" s="222" t="str">
        <f>+IF(G1461=0,"",'Ark1'!W3273)</f>
        <v/>
      </c>
      <c r="M1461" s="222" t="str">
        <f>+IF(G1461=0,"",'Ark1'!X3273)</f>
        <v/>
      </c>
      <c r="N1461" s="114" t="str">
        <f>+IF(G1461=0,"",'Ark1'!Y3273)</f>
        <v/>
      </c>
      <c r="O1461" s="116" t="str">
        <f>+IF(G1461=0,"",'Ark1'!Z3273)</f>
        <v/>
      </c>
      <c r="P1461" s="116" t="str">
        <f t="shared" si="23"/>
        <v/>
      </c>
      <c r="Q1461" s="114" t="str">
        <f>+IF(G1461=0,"",'Ark1'!T3273)</f>
        <v/>
      </c>
      <c r="R1461" s="222" t="str">
        <f>+IF(G1461=0,"",'Ark1'!V3273)</f>
        <v/>
      </c>
      <c r="S1461" s="32"/>
      <c r="T1461" s="35"/>
      <c r="U1461" s="35"/>
    </row>
    <row r="1462" spans="1:21" x14ac:dyDescent="0.5">
      <c r="A1462" s="32"/>
      <c r="B1462" s="297" t="str">
        <f>+IF(E1462=2012,VLOOKUP(D1462,K_navn!$A$2:$C$359,2),"")</f>
        <v/>
      </c>
      <c r="C1462" s="297" t="str">
        <f>+IF(E1462=2012,VLOOKUP(D1462,K_navn!$A$2:$C$359,3),"")</f>
        <v/>
      </c>
      <c r="D1462" s="115">
        <f>+'Ark1'!P3274</f>
        <v>4213</v>
      </c>
      <c r="E1462" s="115">
        <f>+'Ark1'!C3274</f>
        <v>2016</v>
      </c>
      <c r="F1462" s="116" t="str">
        <f>+IF('Ark1'!Q3274=0,"",'Ark1'!Q3274)</f>
        <v/>
      </c>
      <c r="G1462" s="116">
        <f>+'Ark1'!R3274</f>
        <v>0</v>
      </c>
      <c r="H1462" s="116">
        <f>+'Ark1'!S3274</f>
        <v>0</v>
      </c>
      <c r="I1462" s="222" t="str">
        <f>+IF(G1462=0,"",'Ark1'!AA3274)</f>
        <v/>
      </c>
      <c r="J1462" s="222" t="str">
        <f>+IF(G1462=0,"",'Ark1'!AB3274)</f>
        <v/>
      </c>
      <c r="K1462" s="114" t="str">
        <f>+IF(G1462=0,"",'Ark1'!U3274)</f>
        <v/>
      </c>
      <c r="L1462" s="222" t="str">
        <f>+IF(G1462=0,"",'Ark1'!W3274)</f>
        <v/>
      </c>
      <c r="M1462" s="222" t="str">
        <f>+IF(G1462=0,"",'Ark1'!X3274)</f>
        <v/>
      </c>
      <c r="N1462" s="114" t="str">
        <f>+IF(G1462=0,"",'Ark1'!Y3274)</f>
        <v/>
      </c>
      <c r="O1462" s="116" t="str">
        <f>+IF(G1462=0,"",'Ark1'!Z3274)</f>
        <v/>
      </c>
      <c r="P1462" s="116" t="str">
        <f t="shared" si="23"/>
        <v/>
      </c>
      <c r="Q1462" s="114" t="str">
        <f>+IF(G1462=0,"",'Ark1'!T3274)</f>
        <v/>
      </c>
      <c r="R1462" s="222" t="str">
        <f>+IF(G1462=0,"",'Ark1'!V3274)</f>
        <v/>
      </c>
      <c r="S1462" s="32"/>
      <c r="T1462" s="35"/>
      <c r="U1462" s="35"/>
    </row>
    <row r="1463" spans="1:21" x14ac:dyDescent="0.5">
      <c r="A1463" s="32"/>
      <c r="B1463" s="297" t="str">
        <f>+IF(E1463=2012,VLOOKUP(D1463,K_navn!$A$2:$C$359,2),"")</f>
        <v/>
      </c>
      <c r="C1463" s="297" t="str">
        <f>+IF(E1463=2012,VLOOKUP(D1463,K_navn!$A$2:$C$359,3),"")</f>
        <v/>
      </c>
      <c r="D1463" s="115">
        <f>+'Ark1'!P3275</f>
        <v>4213</v>
      </c>
      <c r="E1463" s="115">
        <f>+'Ark1'!C3275</f>
        <v>2017</v>
      </c>
      <c r="F1463" s="116" t="str">
        <f>+IF('Ark1'!Q3275=0,"",'Ark1'!Q3275)</f>
        <v/>
      </c>
      <c r="G1463" s="116">
        <f>+'Ark1'!R3275</f>
        <v>0</v>
      </c>
      <c r="H1463" s="116">
        <f>+'Ark1'!S3275</f>
        <v>0</v>
      </c>
      <c r="I1463" s="222" t="str">
        <f>+IF(G1463=0,"",'Ark1'!AA3275)</f>
        <v/>
      </c>
      <c r="J1463" s="222" t="str">
        <f>+IF(G1463=0,"",'Ark1'!AB3275)</f>
        <v/>
      </c>
      <c r="K1463" s="114" t="str">
        <f>+IF(G1463=0,"",'Ark1'!U3275)</f>
        <v/>
      </c>
      <c r="L1463" s="222" t="str">
        <f>+IF(G1463=0,"",'Ark1'!W3275)</f>
        <v/>
      </c>
      <c r="M1463" s="222" t="str">
        <f>+IF(G1463=0,"",'Ark1'!X3275)</f>
        <v/>
      </c>
      <c r="N1463" s="114" t="str">
        <f>+IF(G1463=0,"",'Ark1'!Y3275)</f>
        <v/>
      </c>
      <c r="O1463" s="116" t="str">
        <f>+IF(G1463=0,"",'Ark1'!Z3275)</f>
        <v/>
      </c>
      <c r="P1463" s="116" t="str">
        <f t="shared" si="23"/>
        <v/>
      </c>
      <c r="Q1463" s="114" t="str">
        <f>+IF(G1463=0,"",'Ark1'!T3275)</f>
        <v/>
      </c>
      <c r="R1463" s="222" t="str">
        <f>+IF(G1463=0,"",'Ark1'!V3275)</f>
        <v/>
      </c>
      <c r="S1463" s="32"/>
      <c r="T1463" s="35"/>
      <c r="U1463" s="35"/>
    </row>
    <row r="1464" spans="1:21" x14ac:dyDescent="0.5">
      <c r="A1464" s="32"/>
      <c r="B1464" s="297" t="str">
        <f>+IF(E1464=2012,VLOOKUP(D1464,K_navn!$A$2:$C$359,2),"")</f>
        <v/>
      </c>
      <c r="C1464" s="297" t="str">
        <f>+IF(E1464=2012,VLOOKUP(D1464,K_navn!$A$2:$C$359,3),"")</f>
        <v/>
      </c>
      <c r="D1464" s="115">
        <f>+'Ark1'!P3276</f>
        <v>4213</v>
      </c>
      <c r="E1464" s="115">
        <f>+'Ark1'!C3276</f>
        <v>2018</v>
      </c>
      <c r="F1464" s="116" t="str">
        <f>+IF('Ark1'!Q3276=0,"",'Ark1'!Q3276)</f>
        <v/>
      </c>
      <c r="G1464" s="116">
        <f>+'Ark1'!R3276</f>
        <v>0</v>
      </c>
      <c r="H1464" s="116">
        <f>+'Ark1'!S3276</f>
        <v>0</v>
      </c>
      <c r="I1464" s="222" t="str">
        <f>+IF(G1464=0,"",'Ark1'!AA3276)</f>
        <v/>
      </c>
      <c r="J1464" s="222" t="str">
        <f>+IF(G1464=0,"",'Ark1'!AB3276)</f>
        <v/>
      </c>
      <c r="K1464" s="114" t="str">
        <f>+IF(G1464=0,"",'Ark1'!U3276)</f>
        <v/>
      </c>
      <c r="L1464" s="222" t="str">
        <f>+IF(G1464=0,"",'Ark1'!W3276)</f>
        <v/>
      </c>
      <c r="M1464" s="222" t="str">
        <f>+IF(G1464=0,"",'Ark1'!X3276)</f>
        <v/>
      </c>
      <c r="N1464" s="114" t="str">
        <f>+IF(G1464=0,"",'Ark1'!Y3276)</f>
        <v/>
      </c>
      <c r="O1464" s="116" t="str">
        <f>+IF(G1464=0,"",'Ark1'!Z3276)</f>
        <v/>
      </c>
      <c r="P1464" s="116" t="str">
        <f t="shared" si="23"/>
        <v/>
      </c>
      <c r="Q1464" s="114" t="str">
        <f>+IF(G1464=0,"",'Ark1'!T3276)</f>
        <v/>
      </c>
      <c r="R1464" s="222" t="str">
        <f>+IF(G1464=0,"",'Ark1'!V3276)</f>
        <v/>
      </c>
      <c r="S1464" s="32"/>
      <c r="T1464" s="35"/>
      <c r="U1464" s="35"/>
    </row>
    <row r="1465" spans="1:21" x14ac:dyDescent="0.5">
      <c r="A1465" s="32"/>
      <c r="B1465" s="297" t="str">
        <f>+IF(E1465=2012,VLOOKUP(D1465,K_navn!$A$2:$C$359,2),"")</f>
        <v/>
      </c>
      <c r="C1465" s="297" t="str">
        <f>+IF(E1465=2012,VLOOKUP(D1465,K_navn!$A$2:$C$359,3),"")</f>
        <v/>
      </c>
      <c r="D1465" s="115">
        <f>+'Ark1'!P3277</f>
        <v>4213</v>
      </c>
      <c r="E1465" s="115">
        <f>+'Ark1'!C3277</f>
        <v>2019</v>
      </c>
      <c r="F1465" s="116" t="str">
        <f>+IF('Ark1'!Q3277=0,"",'Ark1'!Q3277)</f>
        <v/>
      </c>
      <c r="G1465" s="116">
        <f>+'Ark1'!R3277</f>
        <v>0</v>
      </c>
      <c r="H1465" s="116">
        <f>+'Ark1'!S3277</f>
        <v>0</v>
      </c>
      <c r="I1465" s="222" t="str">
        <f>+IF(G1465=0,"",'Ark1'!AA3277)</f>
        <v/>
      </c>
      <c r="J1465" s="222" t="str">
        <f>+IF(G1465=0,"",'Ark1'!AB3277)</f>
        <v/>
      </c>
      <c r="K1465" s="114" t="str">
        <f>+IF(G1465=0,"",'Ark1'!U3277)</f>
        <v/>
      </c>
      <c r="L1465" s="222" t="str">
        <f>+IF(G1465=0,"",'Ark1'!W3277)</f>
        <v/>
      </c>
      <c r="M1465" s="222" t="str">
        <f>+IF(G1465=0,"",'Ark1'!X3277)</f>
        <v/>
      </c>
      <c r="N1465" s="114" t="str">
        <f>+IF(G1465=0,"",'Ark1'!Y3277)</f>
        <v/>
      </c>
      <c r="O1465" s="116" t="str">
        <f>+IF(G1465=0,"",'Ark1'!Z3277)</f>
        <v/>
      </c>
      <c r="P1465" s="116" t="str">
        <f t="shared" si="23"/>
        <v/>
      </c>
      <c r="Q1465" s="114" t="str">
        <f>+IF(G1465=0,"",'Ark1'!T3277)</f>
        <v/>
      </c>
      <c r="R1465" s="222" t="str">
        <f>+IF(G1465=0,"",'Ark1'!V3277)</f>
        <v/>
      </c>
      <c r="S1465" s="32"/>
      <c r="T1465" s="35"/>
      <c r="U1465" s="35"/>
    </row>
    <row r="1466" spans="1:21" x14ac:dyDescent="0.5">
      <c r="A1466" s="32"/>
      <c r="B1466" s="297" t="str">
        <f>+IF(E1466=2012,VLOOKUP(D1466,K_navn!$A$2:$C$359,2),"")</f>
        <v/>
      </c>
      <c r="C1466" s="297" t="str">
        <f>+IF(E1466=2012,VLOOKUP(D1466,K_navn!$A$2:$C$359,3),"")</f>
        <v/>
      </c>
      <c r="D1466" s="115">
        <f>+'Ark1'!P3278</f>
        <v>4213</v>
      </c>
      <c r="E1466" s="115">
        <f>+'Ark1'!C3278</f>
        <v>2020</v>
      </c>
      <c r="F1466" s="116" t="str">
        <f>+IF('Ark1'!Q3278=0,"",'Ark1'!Q3278)</f>
        <v/>
      </c>
      <c r="G1466" s="116">
        <f>+'Ark1'!R3278</f>
        <v>0</v>
      </c>
      <c r="H1466" s="116">
        <f>+'Ark1'!S3278</f>
        <v>0</v>
      </c>
      <c r="I1466" s="222" t="str">
        <f>+IF(G1466=0,"",'Ark1'!AA3278)</f>
        <v/>
      </c>
      <c r="J1466" s="222" t="str">
        <f>+IF(G1466=0,"",'Ark1'!AB3278)</f>
        <v/>
      </c>
      <c r="K1466" s="114" t="str">
        <f>+IF(G1466=0,"",'Ark1'!U3278)</f>
        <v/>
      </c>
      <c r="L1466" s="222" t="str">
        <f>+IF(G1466=0,"",'Ark1'!W3278)</f>
        <v/>
      </c>
      <c r="M1466" s="222" t="str">
        <f>+IF(G1466=0,"",'Ark1'!X3278)</f>
        <v/>
      </c>
      <c r="N1466" s="114" t="str">
        <f>+IF(G1466=0,"",'Ark1'!Y3278)</f>
        <v/>
      </c>
      <c r="O1466" s="116" t="str">
        <f>+IF(G1466=0,"",'Ark1'!Z3278)</f>
        <v/>
      </c>
      <c r="P1466" s="116" t="str">
        <f t="shared" si="23"/>
        <v/>
      </c>
      <c r="Q1466" s="114" t="str">
        <f>+IF(G1466=0,"",'Ark1'!T3278)</f>
        <v/>
      </c>
      <c r="R1466" s="222" t="str">
        <f>+IF(G1466=0,"",'Ark1'!V3278)</f>
        <v/>
      </c>
      <c r="S1466" s="32"/>
      <c r="T1466" s="35"/>
      <c r="U1466" s="35"/>
    </row>
    <row r="1467" spans="1:21" x14ac:dyDescent="0.5">
      <c r="A1467" s="32"/>
      <c r="B1467" s="297" t="str">
        <f>+IF(E1467=2012,VLOOKUP(D1467,K_navn!$A$2:$C$359,2),"")</f>
        <v/>
      </c>
      <c r="C1467" s="297" t="str">
        <f>+IF(E1467=2012,VLOOKUP(D1467,K_navn!$A$2:$C$359,3),"")</f>
        <v/>
      </c>
      <c r="D1467" s="115">
        <f>+'Ark1'!P3279</f>
        <v>4213</v>
      </c>
      <c r="E1467" s="115">
        <f>+'Ark1'!C3279</f>
        <v>2021</v>
      </c>
      <c r="F1467" s="116" t="str">
        <f>+IF('Ark1'!Q3279=0,"",'Ark1'!Q3279)</f>
        <v/>
      </c>
      <c r="G1467" s="116">
        <f>+'Ark1'!R3279</f>
        <v>0</v>
      </c>
      <c r="H1467" s="116">
        <f>+'Ark1'!S3279</f>
        <v>0</v>
      </c>
      <c r="I1467" s="222" t="str">
        <f>+IF(G1467=0,"",'Ark1'!AA3279)</f>
        <v/>
      </c>
      <c r="J1467" s="222" t="str">
        <f>+IF(G1467=0,"",'Ark1'!AB3279)</f>
        <v/>
      </c>
      <c r="K1467" s="114" t="str">
        <f>+IF(G1467=0,"",'Ark1'!U3279)</f>
        <v/>
      </c>
      <c r="L1467" s="222" t="str">
        <f>+IF(G1467=0,"",'Ark1'!W3279)</f>
        <v/>
      </c>
      <c r="M1467" s="222" t="str">
        <f>+IF(G1467=0,"",'Ark1'!X3279)</f>
        <v/>
      </c>
      <c r="N1467" s="114" t="str">
        <f>+IF(G1467=0,"",'Ark1'!Y3279)</f>
        <v/>
      </c>
      <c r="O1467" s="116" t="str">
        <f>+IF(G1467=0,"",'Ark1'!Z3279)</f>
        <v/>
      </c>
      <c r="P1467" s="116" t="str">
        <f t="shared" si="23"/>
        <v/>
      </c>
      <c r="Q1467" s="114" t="str">
        <f>+IF(G1467=0,"",'Ark1'!T3279)</f>
        <v/>
      </c>
      <c r="R1467" s="222" t="str">
        <f>+IF(G1467=0,"",'Ark1'!V3279)</f>
        <v/>
      </c>
      <c r="S1467" s="32"/>
      <c r="T1467" s="35"/>
      <c r="U1467" s="35"/>
    </row>
    <row r="1468" spans="1:21" x14ac:dyDescent="0.5">
      <c r="A1468" s="32"/>
      <c r="B1468" s="297" t="str">
        <f>+IF(E1468=2012,VLOOKUP(D1468,K_navn!$A$2:$C$359,2),"")</f>
        <v/>
      </c>
      <c r="C1468" s="297" t="str">
        <f>+IF(E1468=2012,VLOOKUP(D1468,K_navn!$A$2:$C$359,3),"")</f>
        <v/>
      </c>
      <c r="D1468" s="115">
        <f>+'Ark1'!P3280</f>
        <v>4213</v>
      </c>
      <c r="E1468" s="115">
        <f>+'Ark1'!C3280</f>
        <v>2022</v>
      </c>
      <c r="F1468" s="116" t="str">
        <f>+IF('Ark1'!Q3280=0,"",'Ark1'!Q3280)</f>
        <v/>
      </c>
      <c r="G1468" s="116">
        <f>+'Ark1'!R3280</f>
        <v>0</v>
      </c>
      <c r="H1468" s="116">
        <f>+'Ark1'!S3280</f>
        <v>0</v>
      </c>
      <c r="I1468" s="222" t="str">
        <f>+IF(G1468=0,"",'Ark1'!AA3280)</f>
        <v/>
      </c>
      <c r="J1468" s="222" t="str">
        <f>+IF(G1468=0,"",'Ark1'!AB3280)</f>
        <v/>
      </c>
      <c r="K1468" s="114" t="str">
        <f>+IF(G1468=0,"",'Ark1'!U3280)</f>
        <v/>
      </c>
      <c r="L1468" s="222" t="str">
        <f>+IF(G1468=0,"",'Ark1'!W3280)</f>
        <v/>
      </c>
      <c r="M1468" s="222" t="str">
        <f>+IF(G1468=0,"",'Ark1'!X3280)</f>
        <v/>
      </c>
      <c r="N1468" s="114" t="str">
        <f>+IF(G1468=0,"",'Ark1'!Y3280)</f>
        <v/>
      </c>
      <c r="O1468" s="116" t="str">
        <f>+IF(G1468=0,"",'Ark1'!Z3280)</f>
        <v/>
      </c>
      <c r="P1468" s="116" t="str">
        <f t="shared" si="23"/>
        <v/>
      </c>
      <c r="Q1468" s="114" t="str">
        <f>+IF(G1468=0,"",'Ark1'!T3280)</f>
        <v/>
      </c>
      <c r="R1468" s="222" t="str">
        <f>+IF(G1468=0,"",'Ark1'!V3280)</f>
        <v/>
      </c>
      <c r="S1468" s="32"/>
      <c r="T1468" s="35"/>
      <c r="U1468" s="35"/>
    </row>
    <row r="1469" spans="1:21" x14ac:dyDescent="0.5">
      <c r="A1469" s="32"/>
      <c r="B1469" s="297" t="str">
        <f>+IF(E1469=2012,VLOOKUP(D1469,K_navn!$A$2:$C$359,2),"")</f>
        <v>Froland</v>
      </c>
      <c r="C1469" s="297" t="str">
        <f>+IF(E1469=2012,VLOOKUP(D1469,K_navn!$A$2:$C$359,3),"")</f>
        <v>Agder</v>
      </c>
      <c r="D1469" s="115">
        <f>+'Ark1'!P3281</f>
        <v>4214</v>
      </c>
      <c r="E1469" s="115">
        <f>+'Ark1'!C3281</f>
        <v>2012</v>
      </c>
      <c r="F1469" s="116" t="str">
        <f>+IF('Ark1'!Q3281=0,"",'Ark1'!Q3281)</f>
        <v/>
      </c>
      <c r="G1469" s="116">
        <f>+'Ark1'!R3281</f>
        <v>0</v>
      </c>
      <c r="H1469" s="116">
        <f>+'Ark1'!S3281</f>
        <v>0</v>
      </c>
      <c r="I1469" s="222" t="str">
        <f>+IF(G1469=0,"",'Ark1'!AA3281)</f>
        <v/>
      </c>
      <c r="J1469" s="222" t="str">
        <f>+IF(G1469=0,"",'Ark1'!AB3281)</f>
        <v/>
      </c>
      <c r="K1469" s="114" t="str">
        <f>+IF(G1469=0,"",'Ark1'!U3281)</f>
        <v/>
      </c>
      <c r="L1469" s="222" t="str">
        <f>+IF(G1469=0,"",'Ark1'!W3281)</f>
        <v/>
      </c>
      <c r="M1469" s="222" t="str">
        <f>+IF(G1469=0,"",'Ark1'!X3281)</f>
        <v/>
      </c>
      <c r="N1469" s="114" t="str">
        <f>+IF(G1469=0,"",'Ark1'!Y3281)</f>
        <v/>
      </c>
      <c r="O1469" s="116" t="str">
        <f>+IF(G1469=0,"",'Ark1'!Z3281)</f>
        <v/>
      </c>
      <c r="P1469" s="116" t="str">
        <f t="shared" si="23"/>
        <v/>
      </c>
      <c r="Q1469" s="114" t="str">
        <f>+IF(G1469=0,"",'Ark1'!T3281)</f>
        <v/>
      </c>
      <c r="R1469" s="222" t="str">
        <f>+IF(G1469=0,"",'Ark1'!V3281)</f>
        <v/>
      </c>
      <c r="S1469" s="32"/>
      <c r="T1469" s="35"/>
      <c r="U1469" s="35"/>
    </row>
    <row r="1470" spans="1:21" x14ac:dyDescent="0.5">
      <c r="A1470" s="32"/>
      <c r="B1470" s="297" t="str">
        <f>+IF(E1470=2012,VLOOKUP(D1470,K_navn!$A$2:$C$359,2),"")</f>
        <v/>
      </c>
      <c r="C1470" s="297" t="str">
        <f>+IF(E1470=2012,VLOOKUP(D1470,K_navn!$A$2:$C$359,3),"")</f>
        <v/>
      </c>
      <c r="D1470" s="115">
        <f>+'Ark1'!P3282</f>
        <v>4214</v>
      </c>
      <c r="E1470" s="115">
        <f>+'Ark1'!C3282</f>
        <v>2013</v>
      </c>
      <c r="F1470" s="116" t="str">
        <f>+IF('Ark1'!Q3282=0,"",'Ark1'!Q3282)</f>
        <v/>
      </c>
      <c r="G1470" s="116">
        <f>+'Ark1'!R3282</f>
        <v>0</v>
      </c>
      <c r="H1470" s="116">
        <f>+'Ark1'!S3282</f>
        <v>0</v>
      </c>
      <c r="I1470" s="222" t="str">
        <f>+IF(G1470=0,"",'Ark1'!AA3282)</f>
        <v/>
      </c>
      <c r="J1470" s="222" t="str">
        <f>+IF(G1470=0,"",'Ark1'!AB3282)</f>
        <v/>
      </c>
      <c r="K1470" s="114" t="str">
        <f>+IF(G1470=0,"",'Ark1'!U3282)</f>
        <v/>
      </c>
      <c r="L1470" s="222" t="str">
        <f>+IF(G1470=0,"",'Ark1'!W3282)</f>
        <v/>
      </c>
      <c r="M1470" s="222" t="str">
        <f>+IF(G1470=0,"",'Ark1'!X3282)</f>
        <v/>
      </c>
      <c r="N1470" s="114" t="str">
        <f>+IF(G1470=0,"",'Ark1'!Y3282)</f>
        <v/>
      </c>
      <c r="O1470" s="116" t="str">
        <f>+IF(G1470=0,"",'Ark1'!Z3282)</f>
        <v/>
      </c>
      <c r="P1470" s="116" t="str">
        <f t="shared" si="23"/>
        <v/>
      </c>
      <c r="Q1470" s="114" t="str">
        <f>+IF(G1470=0,"",'Ark1'!T3282)</f>
        <v/>
      </c>
      <c r="R1470" s="222" t="str">
        <f>+IF(G1470=0,"",'Ark1'!V3282)</f>
        <v/>
      </c>
      <c r="S1470" s="32"/>
      <c r="T1470" s="35"/>
      <c r="U1470" s="35"/>
    </row>
    <row r="1471" spans="1:21" x14ac:dyDescent="0.5">
      <c r="A1471" s="32"/>
      <c r="B1471" s="297" t="str">
        <f>+IF(E1471=2012,VLOOKUP(D1471,K_navn!$A$2:$C$359,2),"")</f>
        <v/>
      </c>
      <c r="C1471" s="297" t="str">
        <f>+IF(E1471=2012,VLOOKUP(D1471,K_navn!$A$2:$C$359,3),"")</f>
        <v/>
      </c>
      <c r="D1471" s="115">
        <f>+'Ark1'!P3283</f>
        <v>4214</v>
      </c>
      <c r="E1471" s="115">
        <f>+'Ark1'!C3283</f>
        <v>2014</v>
      </c>
      <c r="F1471" s="116" t="str">
        <f>+IF('Ark1'!Q3283=0,"",'Ark1'!Q3283)</f>
        <v/>
      </c>
      <c r="G1471" s="116">
        <f>+'Ark1'!R3283</f>
        <v>0</v>
      </c>
      <c r="H1471" s="116">
        <f>+'Ark1'!S3283</f>
        <v>0</v>
      </c>
      <c r="I1471" s="222" t="str">
        <f>+IF(G1471=0,"",'Ark1'!AA3283)</f>
        <v/>
      </c>
      <c r="J1471" s="222" t="str">
        <f>+IF(G1471=0,"",'Ark1'!AB3283)</f>
        <v/>
      </c>
      <c r="K1471" s="114" t="str">
        <f>+IF(G1471=0,"",'Ark1'!U3283)</f>
        <v/>
      </c>
      <c r="L1471" s="222" t="str">
        <f>+IF(G1471=0,"",'Ark1'!W3283)</f>
        <v/>
      </c>
      <c r="M1471" s="222" t="str">
        <f>+IF(G1471=0,"",'Ark1'!X3283)</f>
        <v/>
      </c>
      <c r="N1471" s="114" t="str">
        <f>+IF(G1471=0,"",'Ark1'!Y3283)</f>
        <v/>
      </c>
      <c r="O1471" s="116" t="str">
        <f>+IF(G1471=0,"",'Ark1'!Z3283)</f>
        <v/>
      </c>
      <c r="P1471" s="116" t="str">
        <f t="shared" si="23"/>
        <v/>
      </c>
      <c r="Q1471" s="114" t="str">
        <f>+IF(G1471=0,"",'Ark1'!T3283)</f>
        <v/>
      </c>
      <c r="R1471" s="222" t="str">
        <f>+IF(G1471=0,"",'Ark1'!V3283)</f>
        <v/>
      </c>
      <c r="S1471" s="32"/>
      <c r="T1471" s="35"/>
      <c r="U1471" s="35"/>
    </row>
    <row r="1472" spans="1:21" x14ac:dyDescent="0.5">
      <c r="A1472" s="32"/>
      <c r="B1472" s="297" t="str">
        <f>+IF(E1472=2012,VLOOKUP(D1472,K_navn!$A$2:$C$359,2),"")</f>
        <v/>
      </c>
      <c r="C1472" s="297" t="str">
        <f>+IF(E1472=2012,VLOOKUP(D1472,K_navn!$A$2:$C$359,3),"")</f>
        <v/>
      </c>
      <c r="D1472" s="115">
        <f>+'Ark1'!P3284</f>
        <v>4214</v>
      </c>
      <c r="E1472" s="115">
        <f>+'Ark1'!C3284</f>
        <v>2015</v>
      </c>
      <c r="F1472" s="116" t="str">
        <f>+IF('Ark1'!Q3284=0,"",'Ark1'!Q3284)</f>
        <v/>
      </c>
      <c r="G1472" s="116">
        <f>+'Ark1'!R3284</f>
        <v>0</v>
      </c>
      <c r="H1472" s="116">
        <f>+'Ark1'!S3284</f>
        <v>0</v>
      </c>
      <c r="I1472" s="222" t="str">
        <f>+IF(G1472=0,"",'Ark1'!AA3284)</f>
        <v/>
      </c>
      <c r="J1472" s="222" t="str">
        <f>+IF(G1472=0,"",'Ark1'!AB3284)</f>
        <v/>
      </c>
      <c r="K1472" s="114" t="str">
        <f>+IF(G1472=0,"",'Ark1'!U3284)</f>
        <v/>
      </c>
      <c r="L1472" s="222" t="str">
        <f>+IF(G1472=0,"",'Ark1'!W3284)</f>
        <v/>
      </c>
      <c r="M1472" s="222" t="str">
        <f>+IF(G1472=0,"",'Ark1'!X3284)</f>
        <v/>
      </c>
      <c r="N1472" s="114" t="str">
        <f>+IF(G1472=0,"",'Ark1'!Y3284)</f>
        <v/>
      </c>
      <c r="O1472" s="116" t="str">
        <f>+IF(G1472=0,"",'Ark1'!Z3284)</f>
        <v/>
      </c>
      <c r="P1472" s="116" t="str">
        <f t="shared" si="23"/>
        <v/>
      </c>
      <c r="Q1472" s="114" t="str">
        <f>+IF(G1472=0,"",'Ark1'!T3284)</f>
        <v/>
      </c>
      <c r="R1472" s="222" t="str">
        <f>+IF(G1472=0,"",'Ark1'!V3284)</f>
        <v/>
      </c>
      <c r="S1472" s="32"/>
      <c r="T1472" s="35"/>
      <c r="U1472" s="35"/>
    </row>
    <row r="1473" spans="1:21" x14ac:dyDescent="0.5">
      <c r="A1473" s="32"/>
      <c r="B1473" s="297" t="str">
        <f>+IF(E1473=2012,VLOOKUP(D1473,K_navn!$A$2:$C$359,2),"")</f>
        <v/>
      </c>
      <c r="C1473" s="297" t="str">
        <f>+IF(E1473=2012,VLOOKUP(D1473,K_navn!$A$2:$C$359,3),"")</f>
        <v/>
      </c>
      <c r="D1473" s="115">
        <f>+'Ark1'!P3285</f>
        <v>4214</v>
      </c>
      <c r="E1473" s="115">
        <f>+'Ark1'!C3285</f>
        <v>2016</v>
      </c>
      <c r="F1473" s="116" t="str">
        <f>+IF('Ark1'!Q3285=0,"",'Ark1'!Q3285)</f>
        <v/>
      </c>
      <c r="G1473" s="116">
        <f>+'Ark1'!R3285</f>
        <v>0</v>
      </c>
      <c r="H1473" s="116">
        <f>+'Ark1'!S3285</f>
        <v>0</v>
      </c>
      <c r="I1473" s="222" t="str">
        <f>+IF(G1473=0,"",'Ark1'!AA3285)</f>
        <v/>
      </c>
      <c r="J1473" s="222" t="str">
        <f>+IF(G1473=0,"",'Ark1'!AB3285)</f>
        <v/>
      </c>
      <c r="K1473" s="114" t="str">
        <f>+IF(G1473=0,"",'Ark1'!U3285)</f>
        <v/>
      </c>
      <c r="L1473" s="222" t="str">
        <f>+IF(G1473=0,"",'Ark1'!W3285)</f>
        <v/>
      </c>
      <c r="M1473" s="222" t="str">
        <f>+IF(G1473=0,"",'Ark1'!X3285)</f>
        <v/>
      </c>
      <c r="N1473" s="114" t="str">
        <f>+IF(G1473=0,"",'Ark1'!Y3285)</f>
        <v/>
      </c>
      <c r="O1473" s="116" t="str">
        <f>+IF(G1473=0,"",'Ark1'!Z3285)</f>
        <v/>
      </c>
      <c r="P1473" s="116" t="str">
        <f t="shared" si="23"/>
        <v/>
      </c>
      <c r="Q1473" s="114" t="str">
        <f>+IF(G1473=0,"",'Ark1'!T3285)</f>
        <v/>
      </c>
      <c r="R1473" s="222" t="str">
        <f>+IF(G1473=0,"",'Ark1'!V3285)</f>
        <v/>
      </c>
      <c r="S1473" s="32"/>
      <c r="T1473" s="35"/>
      <c r="U1473" s="35"/>
    </row>
    <row r="1474" spans="1:21" x14ac:dyDescent="0.5">
      <c r="A1474" s="32"/>
      <c r="B1474" s="297" t="str">
        <f>+IF(E1474=2012,VLOOKUP(D1474,K_navn!$A$2:$C$359,2),"")</f>
        <v/>
      </c>
      <c r="C1474" s="297" t="str">
        <f>+IF(E1474=2012,VLOOKUP(D1474,K_navn!$A$2:$C$359,3),"")</f>
        <v/>
      </c>
      <c r="D1474" s="115">
        <f>+'Ark1'!P3286</f>
        <v>4214</v>
      </c>
      <c r="E1474" s="115">
        <f>+'Ark1'!C3286</f>
        <v>2017</v>
      </c>
      <c r="F1474" s="116" t="str">
        <f>+IF('Ark1'!Q3286=0,"",'Ark1'!Q3286)</f>
        <v/>
      </c>
      <c r="G1474" s="116">
        <f>+'Ark1'!R3286</f>
        <v>0</v>
      </c>
      <c r="H1474" s="116">
        <f>+'Ark1'!S3286</f>
        <v>0</v>
      </c>
      <c r="I1474" s="222" t="str">
        <f>+IF(G1474=0,"",'Ark1'!AA3286)</f>
        <v/>
      </c>
      <c r="J1474" s="222" t="str">
        <f>+IF(G1474=0,"",'Ark1'!AB3286)</f>
        <v/>
      </c>
      <c r="K1474" s="114" t="str">
        <f>+IF(G1474=0,"",'Ark1'!U3286)</f>
        <v/>
      </c>
      <c r="L1474" s="222" t="str">
        <f>+IF(G1474=0,"",'Ark1'!W3286)</f>
        <v/>
      </c>
      <c r="M1474" s="222" t="str">
        <f>+IF(G1474=0,"",'Ark1'!X3286)</f>
        <v/>
      </c>
      <c r="N1474" s="114" t="str">
        <f>+IF(G1474=0,"",'Ark1'!Y3286)</f>
        <v/>
      </c>
      <c r="O1474" s="116" t="str">
        <f>+IF(G1474=0,"",'Ark1'!Z3286)</f>
        <v/>
      </c>
      <c r="P1474" s="116" t="str">
        <f t="shared" si="23"/>
        <v/>
      </c>
      <c r="Q1474" s="114" t="str">
        <f>+IF(G1474=0,"",'Ark1'!T3286)</f>
        <v/>
      </c>
      <c r="R1474" s="222" t="str">
        <f>+IF(G1474=0,"",'Ark1'!V3286)</f>
        <v/>
      </c>
      <c r="S1474" s="32"/>
      <c r="T1474" s="35"/>
      <c r="U1474" s="35"/>
    </row>
    <row r="1475" spans="1:21" x14ac:dyDescent="0.5">
      <c r="A1475" s="32"/>
      <c r="B1475" s="297" t="str">
        <f>+IF(E1475=2012,VLOOKUP(D1475,K_navn!$A$2:$C$359,2),"")</f>
        <v/>
      </c>
      <c r="C1475" s="297" t="str">
        <f>+IF(E1475=2012,VLOOKUP(D1475,K_navn!$A$2:$C$359,3),"")</f>
        <v/>
      </c>
      <c r="D1475" s="115">
        <f>+'Ark1'!P3287</f>
        <v>4214</v>
      </c>
      <c r="E1475" s="115">
        <f>+'Ark1'!C3287</f>
        <v>2018</v>
      </c>
      <c r="F1475" s="116" t="str">
        <f>+IF('Ark1'!Q3287=0,"",'Ark1'!Q3287)</f>
        <v/>
      </c>
      <c r="G1475" s="116">
        <f>+'Ark1'!R3287</f>
        <v>0</v>
      </c>
      <c r="H1475" s="116">
        <f>+'Ark1'!S3287</f>
        <v>0</v>
      </c>
      <c r="I1475" s="222" t="str">
        <f>+IF(G1475=0,"",'Ark1'!AA3287)</f>
        <v/>
      </c>
      <c r="J1475" s="222" t="str">
        <f>+IF(G1475=0,"",'Ark1'!AB3287)</f>
        <v/>
      </c>
      <c r="K1475" s="114" t="str">
        <f>+IF(G1475=0,"",'Ark1'!U3287)</f>
        <v/>
      </c>
      <c r="L1475" s="222" t="str">
        <f>+IF(G1475=0,"",'Ark1'!W3287)</f>
        <v/>
      </c>
      <c r="M1475" s="222" t="str">
        <f>+IF(G1475=0,"",'Ark1'!X3287)</f>
        <v/>
      </c>
      <c r="N1475" s="114" t="str">
        <f>+IF(G1475=0,"",'Ark1'!Y3287)</f>
        <v/>
      </c>
      <c r="O1475" s="116" t="str">
        <f>+IF(G1475=0,"",'Ark1'!Z3287)</f>
        <v/>
      </c>
      <c r="P1475" s="116" t="str">
        <f t="shared" si="23"/>
        <v/>
      </c>
      <c r="Q1475" s="114" t="str">
        <f>+IF(G1475=0,"",'Ark1'!T3287)</f>
        <v/>
      </c>
      <c r="R1475" s="222" t="str">
        <f>+IF(G1475=0,"",'Ark1'!V3287)</f>
        <v/>
      </c>
      <c r="S1475" s="32"/>
      <c r="T1475" s="35"/>
      <c r="U1475" s="35"/>
    </row>
    <row r="1476" spans="1:21" x14ac:dyDescent="0.5">
      <c r="A1476" s="32"/>
      <c r="B1476" s="297" t="str">
        <f>+IF(E1476=2012,VLOOKUP(D1476,K_navn!$A$2:$C$359,2),"")</f>
        <v/>
      </c>
      <c r="C1476" s="297" t="str">
        <f>+IF(E1476=2012,VLOOKUP(D1476,K_navn!$A$2:$C$359,3),"")</f>
        <v/>
      </c>
      <c r="D1476" s="115">
        <f>+'Ark1'!P3288</f>
        <v>4214</v>
      </c>
      <c r="E1476" s="115">
        <f>+'Ark1'!C3288</f>
        <v>2019</v>
      </c>
      <c r="F1476" s="116" t="str">
        <f>+IF('Ark1'!Q3288=0,"",'Ark1'!Q3288)</f>
        <v/>
      </c>
      <c r="G1476" s="116">
        <f>+'Ark1'!R3288</f>
        <v>0</v>
      </c>
      <c r="H1476" s="116">
        <f>+'Ark1'!S3288</f>
        <v>0</v>
      </c>
      <c r="I1476" s="222" t="str">
        <f>+IF(G1476=0,"",'Ark1'!AA3288)</f>
        <v/>
      </c>
      <c r="J1476" s="222" t="str">
        <f>+IF(G1476=0,"",'Ark1'!AB3288)</f>
        <v/>
      </c>
      <c r="K1476" s="114" t="str">
        <f>+IF(G1476=0,"",'Ark1'!U3288)</f>
        <v/>
      </c>
      <c r="L1476" s="222" t="str">
        <f>+IF(G1476=0,"",'Ark1'!W3288)</f>
        <v/>
      </c>
      <c r="M1476" s="222" t="str">
        <f>+IF(G1476=0,"",'Ark1'!X3288)</f>
        <v/>
      </c>
      <c r="N1476" s="114" t="str">
        <f>+IF(G1476=0,"",'Ark1'!Y3288)</f>
        <v/>
      </c>
      <c r="O1476" s="116" t="str">
        <f>+IF(G1476=0,"",'Ark1'!Z3288)</f>
        <v/>
      </c>
      <c r="P1476" s="116" t="str">
        <f t="shared" si="23"/>
        <v/>
      </c>
      <c r="Q1476" s="114" t="str">
        <f>+IF(G1476=0,"",'Ark1'!T3288)</f>
        <v/>
      </c>
      <c r="R1476" s="222" t="str">
        <f>+IF(G1476=0,"",'Ark1'!V3288)</f>
        <v/>
      </c>
      <c r="S1476" s="32"/>
      <c r="T1476" s="35"/>
      <c r="U1476" s="35"/>
    </row>
    <row r="1477" spans="1:21" x14ac:dyDescent="0.5">
      <c r="A1477" s="32"/>
      <c r="B1477" s="297" t="str">
        <f>+IF(E1477=2012,VLOOKUP(D1477,K_navn!$A$2:$C$359,2),"")</f>
        <v/>
      </c>
      <c r="C1477" s="297" t="str">
        <f>+IF(E1477=2012,VLOOKUP(D1477,K_navn!$A$2:$C$359,3),"")</f>
        <v/>
      </c>
      <c r="D1477" s="115">
        <f>+'Ark1'!P3289</f>
        <v>4214</v>
      </c>
      <c r="E1477" s="115">
        <f>+'Ark1'!C3289</f>
        <v>2020</v>
      </c>
      <c r="F1477" s="116" t="str">
        <f>+IF('Ark1'!Q3289=0,"",'Ark1'!Q3289)</f>
        <v/>
      </c>
      <c r="G1477" s="116">
        <f>+'Ark1'!R3289</f>
        <v>0</v>
      </c>
      <c r="H1477" s="116">
        <f>+'Ark1'!S3289</f>
        <v>0</v>
      </c>
      <c r="I1477" s="222" t="str">
        <f>+IF(G1477=0,"",'Ark1'!AA3289)</f>
        <v/>
      </c>
      <c r="J1477" s="222" t="str">
        <f>+IF(G1477=0,"",'Ark1'!AB3289)</f>
        <v/>
      </c>
      <c r="K1477" s="114" t="str">
        <f>+IF(G1477=0,"",'Ark1'!U3289)</f>
        <v/>
      </c>
      <c r="L1477" s="222" t="str">
        <f>+IF(G1477=0,"",'Ark1'!W3289)</f>
        <v/>
      </c>
      <c r="M1477" s="222" t="str">
        <f>+IF(G1477=0,"",'Ark1'!X3289)</f>
        <v/>
      </c>
      <c r="N1477" s="114" t="str">
        <f>+IF(G1477=0,"",'Ark1'!Y3289)</f>
        <v/>
      </c>
      <c r="O1477" s="116" t="str">
        <f>+IF(G1477=0,"",'Ark1'!Z3289)</f>
        <v/>
      </c>
      <c r="P1477" s="116" t="str">
        <f t="shared" si="23"/>
        <v/>
      </c>
      <c r="Q1477" s="114" t="str">
        <f>+IF(G1477=0,"",'Ark1'!T3289)</f>
        <v/>
      </c>
      <c r="R1477" s="222" t="str">
        <f>+IF(G1477=0,"",'Ark1'!V3289)</f>
        <v/>
      </c>
      <c r="S1477" s="32"/>
      <c r="T1477" s="35"/>
      <c r="U1477" s="35"/>
    </row>
    <row r="1478" spans="1:21" x14ac:dyDescent="0.5">
      <c r="A1478" s="32"/>
      <c r="B1478" s="297" t="str">
        <f>+IF(E1478=2012,VLOOKUP(D1478,K_navn!$A$2:$C$359,2),"")</f>
        <v/>
      </c>
      <c r="C1478" s="297" t="str">
        <f>+IF(E1478=2012,VLOOKUP(D1478,K_navn!$A$2:$C$359,3),"")</f>
        <v/>
      </c>
      <c r="D1478" s="115">
        <f>+'Ark1'!P3290</f>
        <v>4214</v>
      </c>
      <c r="E1478" s="115">
        <f>+'Ark1'!C3290</f>
        <v>2021</v>
      </c>
      <c r="F1478" s="116" t="str">
        <f>+IF('Ark1'!Q3290=0,"",'Ark1'!Q3290)</f>
        <v/>
      </c>
      <c r="G1478" s="116">
        <f>+'Ark1'!R3290</f>
        <v>0</v>
      </c>
      <c r="H1478" s="116">
        <f>+'Ark1'!S3290</f>
        <v>0</v>
      </c>
      <c r="I1478" s="222" t="str">
        <f>+IF(G1478=0,"",'Ark1'!AA3290)</f>
        <v/>
      </c>
      <c r="J1478" s="222" t="str">
        <f>+IF(G1478=0,"",'Ark1'!AB3290)</f>
        <v/>
      </c>
      <c r="K1478" s="114" t="str">
        <f>+IF(G1478=0,"",'Ark1'!U3290)</f>
        <v/>
      </c>
      <c r="L1478" s="222" t="str">
        <f>+IF(G1478=0,"",'Ark1'!W3290)</f>
        <v/>
      </c>
      <c r="M1478" s="222" t="str">
        <f>+IF(G1478=0,"",'Ark1'!X3290)</f>
        <v/>
      </c>
      <c r="N1478" s="114" t="str">
        <f>+IF(G1478=0,"",'Ark1'!Y3290)</f>
        <v/>
      </c>
      <c r="O1478" s="116" t="str">
        <f>+IF(G1478=0,"",'Ark1'!Z3290)</f>
        <v/>
      </c>
      <c r="P1478" s="116" t="str">
        <f t="shared" si="23"/>
        <v/>
      </c>
      <c r="Q1478" s="114" t="str">
        <f>+IF(G1478=0,"",'Ark1'!T3290)</f>
        <v/>
      </c>
      <c r="R1478" s="222" t="str">
        <f>+IF(G1478=0,"",'Ark1'!V3290)</f>
        <v/>
      </c>
      <c r="S1478" s="32"/>
      <c r="T1478" s="35"/>
      <c r="U1478" s="35"/>
    </row>
    <row r="1479" spans="1:21" x14ac:dyDescent="0.5">
      <c r="A1479" s="32"/>
      <c r="B1479" s="297" t="str">
        <f>+IF(E1479=2012,VLOOKUP(D1479,K_navn!$A$2:$C$359,2),"")</f>
        <v/>
      </c>
      <c r="C1479" s="297" t="str">
        <f>+IF(E1479=2012,VLOOKUP(D1479,K_navn!$A$2:$C$359,3),"")</f>
        <v/>
      </c>
      <c r="D1479" s="115">
        <f>+'Ark1'!P3291</f>
        <v>4214</v>
      </c>
      <c r="E1479" s="115">
        <f>+'Ark1'!C3291</f>
        <v>2022</v>
      </c>
      <c r="F1479" s="116" t="str">
        <f>+IF('Ark1'!Q3291=0,"",'Ark1'!Q3291)</f>
        <v/>
      </c>
      <c r="G1479" s="116">
        <f>+'Ark1'!R3291</f>
        <v>0</v>
      </c>
      <c r="H1479" s="116">
        <f>+'Ark1'!S3291</f>
        <v>0</v>
      </c>
      <c r="I1479" s="222" t="str">
        <f>+IF(G1479=0,"",'Ark1'!AA3291)</f>
        <v/>
      </c>
      <c r="J1479" s="222" t="str">
        <f>+IF(G1479=0,"",'Ark1'!AB3291)</f>
        <v/>
      </c>
      <c r="K1479" s="114" t="str">
        <f>+IF(G1479=0,"",'Ark1'!U3291)</f>
        <v/>
      </c>
      <c r="L1479" s="222" t="str">
        <f>+IF(G1479=0,"",'Ark1'!W3291)</f>
        <v/>
      </c>
      <c r="M1479" s="222" t="str">
        <f>+IF(G1479=0,"",'Ark1'!X3291)</f>
        <v/>
      </c>
      <c r="N1479" s="114" t="str">
        <f>+IF(G1479=0,"",'Ark1'!Y3291)</f>
        <v/>
      </c>
      <c r="O1479" s="116" t="str">
        <f>+IF(G1479=0,"",'Ark1'!Z3291)</f>
        <v/>
      </c>
      <c r="P1479" s="116" t="str">
        <f t="shared" si="23"/>
        <v/>
      </c>
      <c r="Q1479" s="114" t="str">
        <f>+IF(G1479=0,"",'Ark1'!T3291)</f>
        <v/>
      </c>
      <c r="R1479" s="222" t="str">
        <f>+IF(G1479=0,"",'Ark1'!V3291)</f>
        <v/>
      </c>
      <c r="S1479" s="32"/>
      <c r="T1479" s="35"/>
      <c r="U1479" s="35"/>
    </row>
    <row r="1480" spans="1:21" x14ac:dyDescent="0.5">
      <c r="A1480" s="32"/>
      <c r="B1480" s="297" t="str">
        <f>+IF(E1480=2012,VLOOKUP(D1480,K_navn!$A$2:$C$359,2),"")</f>
        <v>Lillesand</v>
      </c>
      <c r="C1480" s="297" t="str">
        <f>+IF(E1480=2012,VLOOKUP(D1480,K_navn!$A$2:$C$359,3),"")</f>
        <v>Agder</v>
      </c>
      <c r="D1480" s="115">
        <f>+'Ark1'!P3292</f>
        <v>4215</v>
      </c>
      <c r="E1480" s="115">
        <f>+'Ark1'!C3292</f>
        <v>2012</v>
      </c>
      <c r="F1480" s="116" t="str">
        <f>+IF('Ark1'!Q3292=0,"",'Ark1'!Q3292)</f>
        <v/>
      </c>
      <c r="G1480" s="116">
        <f>+'Ark1'!R3292</f>
        <v>0</v>
      </c>
      <c r="H1480" s="116">
        <f>+'Ark1'!S3292</f>
        <v>0</v>
      </c>
      <c r="I1480" s="222" t="str">
        <f>+IF(G1480=0,"",'Ark1'!AA3292)</f>
        <v/>
      </c>
      <c r="J1480" s="222" t="str">
        <f>+IF(G1480=0,"",'Ark1'!AB3292)</f>
        <v/>
      </c>
      <c r="K1480" s="114" t="str">
        <f>+IF(G1480=0,"",'Ark1'!U3292)</f>
        <v/>
      </c>
      <c r="L1480" s="222" t="str">
        <f>+IF(G1480=0,"",'Ark1'!W3292)</f>
        <v/>
      </c>
      <c r="M1480" s="222" t="str">
        <f>+IF(G1480=0,"",'Ark1'!X3292)</f>
        <v/>
      </c>
      <c r="N1480" s="114" t="str">
        <f>+IF(G1480=0,"",'Ark1'!Y3292)</f>
        <v/>
      </c>
      <c r="O1480" s="116" t="str">
        <f>+IF(G1480=0,"",'Ark1'!Z3292)</f>
        <v/>
      </c>
      <c r="P1480" s="116" t="str">
        <f t="shared" si="23"/>
        <v/>
      </c>
      <c r="Q1480" s="114" t="str">
        <f>+IF(G1480=0,"",'Ark1'!T3292)</f>
        <v/>
      </c>
      <c r="R1480" s="222" t="str">
        <f>+IF(G1480=0,"",'Ark1'!V3292)</f>
        <v/>
      </c>
      <c r="S1480" s="32"/>
      <c r="T1480" s="35"/>
      <c r="U1480" s="35"/>
    </row>
    <row r="1481" spans="1:21" x14ac:dyDescent="0.5">
      <c r="A1481" s="32"/>
      <c r="B1481" s="297" t="str">
        <f>+IF(E1481=2012,VLOOKUP(D1481,K_navn!$A$2:$C$359,2),"")</f>
        <v/>
      </c>
      <c r="C1481" s="297" t="str">
        <f>+IF(E1481=2012,VLOOKUP(D1481,K_navn!$A$2:$C$359,3),"")</f>
        <v/>
      </c>
      <c r="D1481" s="115">
        <f>+'Ark1'!P3293</f>
        <v>4215</v>
      </c>
      <c r="E1481" s="115">
        <f>+'Ark1'!C3293</f>
        <v>2013</v>
      </c>
      <c r="F1481" s="116" t="str">
        <f>+IF('Ark1'!Q3293=0,"",'Ark1'!Q3293)</f>
        <v/>
      </c>
      <c r="G1481" s="116">
        <f>+'Ark1'!R3293</f>
        <v>0</v>
      </c>
      <c r="H1481" s="116">
        <f>+'Ark1'!S3293</f>
        <v>0</v>
      </c>
      <c r="I1481" s="222" t="str">
        <f>+IF(G1481=0,"",'Ark1'!AA3293)</f>
        <v/>
      </c>
      <c r="J1481" s="222" t="str">
        <f>+IF(G1481=0,"",'Ark1'!AB3293)</f>
        <v/>
      </c>
      <c r="K1481" s="114" t="str">
        <f>+IF(G1481=0,"",'Ark1'!U3293)</f>
        <v/>
      </c>
      <c r="L1481" s="222" t="str">
        <f>+IF(G1481=0,"",'Ark1'!W3293)</f>
        <v/>
      </c>
      <c r="M1481" s="222" t="str">
        <f>+IF(G1481=0,"",'Ark1'!X3293)</f>
        <v/>
      </c>
      <c r="N1481" s="114" t="str">
        <f>+IF(G1481=0,"",'Ark1'!Y3293)</f>
        <v/>
      </c>
      <c r="O1481" s="116" t="str">
        <f>+IF(G1481=0,"",'Ark1'!Z3293)</f>
        <v/>
      </c>
      <c r="P1481" s="116" t="str">
        <f t="shared" si="23"/>
        <v/>
      </c>
      <c r="Q1481" s="114" t="str">
        <f>+IF(G1481=0,"",'Ark1'!T3293)</f>
        <v/>
      </c>
      <c r="R1481" s="222" t="str">
        <f>+IF(G1481=0,"",'Ark1'!V3293)</f>
        <v/>
      </c>
      <c r="S1481" s="32"/>
      <c r="T1481" s="35"/>
      <c r="U1481" s="35"/>
    </row>
    <row r="1482" spans="1:21" x14ac:dyDescent="0.5">
      <c r="A1482" s="32"/>
      <c r="B1482" s="297" t="str">
        <f>+IF(E1482=2012,VLOOKUP(D1482,K_navn!$A$2:$C$359,2),"")</f>
        <v/>
      </c>
      <c r="C1482" s="297" t="str">
        <f>+IF(E1482=2012,VLOOKUP(D1482,K_navn!$A$2:$C$359,3),"")</f>
        <v/>
      </c>
      <c r="D1482" s="115">
        <f>+'Ark1'!P3294</f>
        <v>4215</v>
      </c>
      <c r="E1482" s="115">
        <f>+'Ark1'!C3294</f>
        <v>2014</v>
      </c>
      <c r="F1482" s="116" t="str">
        <f>+IF('Ark1'!Q3294=0,"",'Ark1'!Q3294)</f>
        <v/>
      </c>
      <c r="G1482" s="116">
        <f>+'Ark1'!R3294</f>
        <v>0</v>
      </c>
      <c r="H1482" s="116">
        <f>+'Ark1'!S3294</f>
        <v>0</v>
      </c>
      <c r="I1482" s="222" t="str">
        <f>+IF(G1482=0,"",'Ark1'!AA3294)</f>
        <v/>
      </c>
      <c r="J1482" s="222" t="str">
        <f>+IF(G1482=0,"",'Ark1'!AB3294)</f>
        <v/>
      </c>
      <c r="K1482" s="114" t="str">
        <f>+IF(G1482=0,"",'Ark1'!U3294)</f>
        <v/>
      </c>
      <c r="L1482" s="222" t="str">
        <f>+IF(G1482=0,"",'Ark1'!W3294)</f>
        <v/>
      </c>
      <c r="M1482" s="222" t="str">
        <f>+IF(G1482=0,"",'Ark1'!X3294)</f>
        <v/>
      </c>
      <c r="N1482" s="114" t="str">
        <f>+IF(G1482=0,"",'Ark1'!Y3294)</f>
        <v/>
      </c>
      <c r="O1482" s="116" t="str">
        <f>+IF(G1482=0,"",'Ark1'!Z3294)</f>
        <v/>
      </c>
      <c r="P1482" s="116" t="str">
        <f t="shared" si="23"/>
        <v/>
      </c>
      <c r="Q1482" s="114" t="str">
        <f>+IF(G1482=0,"",'Ark1'!T3294)</f>
        <v/>
      </c>
      <c r="R1482" s="222" t="str">
        <f>+IF(G1482=0,"",'Ark1'!V3294)</f>
        <v/>
      </c>
      <c r="S1482" s="32"/>
      <c r="T1482" s="35"/>
      <c r="U1482" s="35"/>
    </row>
    <row r="1483" spans="1:21" x14ac:dyDescent="0.5">
      <c r="A1483" s="32"/>
      <c r="B1483" s="297" t="str">
        <f>+IF(E1483=2012,VLOOKUP(D1483,K_navn!$A$2:$C$359,2),"")</f>
        <v/>
      </c>
      <c r="C1483" s="297" t="str">
        <f>+IF(E1483=2012,VLOOKUP(D1483,K_navn!$A$2:$C$359,3),"")</f>
        <v/>
      </c>
      <c r="D1483" s="115">
        <f>+'Ark1'!P3295</f>
        <v>4215</v>
      </c>
      <c r="E1483" s="115">
        <f>+'Ark1'!C3295</f>
        <v>2015</v>
      </c>
      <c r="F1483" s="116" t="str">
        <f>+IF('Ark1'!Q3295=0,"",'Ark1'!Q3295)</f>
        <v/>
      </c>
      <c r="G1483" s="116">
        <f>+'Ark1'!R3295</f>
        <v>0</v>
      </c>
      <c r="H1483" s="116">
        <f>+'Ark1'!S3295</f>
        <v>0</v>
      </c>
      <c r="I1483" s="222" t="str">
        <f>+IF(G1483=0,"",'Ark1'!AA3295)</f>
        <v/>
      </c>
      <c r="J1483" s="222" t="str">
        <f>+IF(G1483=0,"",'Ark1'!AB3295)</f>
        <v/>
      </c>
      <c r="K1483" s="114" t="str">
        <f>+IF(G1483=0,"",'Ark1'!U3295)</f>
        <v/>
      </c>
      <c r="L1483" s="222" t="str">
        <f>+IF(G1483=0,"",'Ark1'!W3295)</f>
        <v/>
      </c>
      <c r="M1483" s="222" t="str">
        <f>+IF(G1483=0,"",'Ark1'!X3295)</f>
        <v/>
      </c>
      <c r="N1483" s="114" t="str">
        <f>+IF(G1483=0,"",'Ark1'!Y3295)</f>
        <v/>
      </c>
      <c r="O1483" s="116" t="str">
        <f>+IF(G1483=0,"",'Ark1'!Z3295)</f>
        <v/>
      </c>
      <c r="P1483" s="116" t="str">
        <f t="shared" si="23"/>
        <v/>
      </c>
      <c r="Q1483" s="114" t="str">
        <f>+IF(G1483=0,"",'Ark1'!T3295)</f>
        <v/>
      </c>
      <c r="R1483" s="222" t="str">
        <f>+IF(G1483=0,"",'Ark1'!V3295)</f>
        <v/>
      </c>
      <c r="S1483" s="32"/>
      <c r="T1483" s="35"/>
      <c r="U1483" s="35"/>
    </row>
    <row r="1484" spans="1:21" x14ac:dyDescent="0.5">
      <c r="A1484" s="32"/>
      <c r="B1484" s="297" t="str">
        <f>+IF(E1484=2012,VLOOKUP(D1484,K_navn!$A$2:$C$359,2),"")</f>
        <v/>
      </c>
      <c r="C1484" s="297" t="str">
        <f>+IF(E1484=2012,VLOOKUP(D1484,K_navn!$A$2:$C$359,3),"")</f>
        <v/>
      </c>
      <c r="D1484" s="115">
        <f>+'Ark1'!P3296</f>
        <v>4215</v>
      </c>
      <c r="E1484" s="115">
        <f>+'Ark1'!C3296</f>
        <v>2016</v>
      </c>
      <c r="F1484" s="116" t="str">
        <f>+IF('Ark1'!Q3296=0,"",'Ark1'!Q3296)</f>
        <v/>
      </c>
      <c r="G1484" s="116">
        <f>+'Ark1'!R3296</f>
        <v>0</v>
      </c>
      <c r="H1484" s="116">
        <f>+'Ark1'!S3296</f>
        <v>0</v>
      </c>
      <c r="I1484" s="222" t="str">
        <f>+IF(G1484=0,"",'Ark1'!AA3296)</f>
        <v/>
      </c>
      <c r="J1484" s="222" t="str">
        <f>+IF(G1484=0,"",'Ark1'!AB3296)</f>
        <v/>
      </c>
      <c r="K1484" s="114" t="str">
        <f>+IF(G1484=0,"",'Ark1'!U3296)</f>
        <v/>
      </c>
      <c r="L1484" s="222" t="str">
        <f>+IF(G1484=0,"",'Ark1'!W3296)</f>
        <v/>
      </c>
      <c r="M1484" s="222" t="str">
        <f>+IF(G1484=0,"",'Ark1'!X3296)</f>
        <v/>
      </c>
      <c r="N1484" s="114" t="str">
        <f>+IF(G1484=0,"",'Ark1'!Y3296)</f>
        <v/>
      </c>
      <c r="O1484" s="116" t="str">
        <f>+IF(G1484=0,"",'Ark1'!Z3296)</f>
        <v/>
      </c>
      <c r="P1484" s="116" t="str">
        <f t="shared" si="23"/>
        <v/>
      </c>
      <c r="Q1484" s="114" t="str">
        <f>+IF(G1484=0,"",'Ark1'!T3296)</f>
        <v/>
      </c>
      <c r="R1484" s="222" t="str">
        <f>+IF(G1484=0,"",'Ark1'!V3296)</f>
        <v/>
      </c>
      <c r="S1484" s="32"/>
      <c r="T1484" s="35"/>
      <c r="U1484" s="35"/>
    </row>
    <row r="1485" spans="1:21" x14ac:dyDescent="0.5">
      <c r="A1485" s="32"/>
      <c r="B1485" s="297" t="str">
        <f>+IF(E1485=2012,VLOOKUP(D1485,K_navn!$A$2:$C$359,2),"")</f>
        <v/>
      </c>
      <c r="C1485" s="297" t="str">
        <f>+IF(E1485=2012,VLOOKUP(D1485,K_navn!$A$2:$C$359,3),"")</f>
        <v/>
      </c>
      <c r="D1485" s="115">
        <f>+'Ark1'!P3297</f>
        <v>4215</v>
      </c>
      <c r="E1485" s="115">
        <f>+'Ark1'!C3297</f>
        <v>2017</v>
      </c>
      <c r="F1485" s="116" t="str">
        <f>+IF('Ark1'!Q3297=0,"",'Ark1'!Q3297)</f>
        <v/>
      </c>
      <c r="G1485" s="116">
        <f>+'Ark1'!R3297</f>
        <v>0</v>
      </c>
      <c r="H1485" s="116">
        <f>+'Ark1'!S3297</f>
        <v>0</v>
      </c>
      <c r="I1485" s="222" t="str">
        <f>+IF(G1485=0,"",'Ark1'!AA3297)</f>
        <v/>
      </c>
      <c r="J1485" s="222" t="str">
        <f>+IF(G1485=0,"",'Ark1'!AB3297)</f>
        <v/>
      </c>
      <c r="K1485" s="114" t="str">
        <f>+IF(G1485=0,"",'Ark1'!U3297)</f>
        <v/>
      </c>
      <c r="L1485" s="222" t="str">
        <f>+IF(G1485=0,"",'Ark1'!W3297)</f>
        <v/>
      </c>
      <c r="M1485" s="222" t="str">
        <f>+IF(G1485=0,"",'Ark1'!X3297)</f>
        <v/>
      </c>
      <c r="N1485" s="114" t="str">
        <f>+IF(G1485=0,"",'Ark1'!Y3297)</f>
        <v/>
      </c>
      <c r="O1485" s="116" t="str">
        <f>+IF(G1485=0,"",'Ark1'!Z3297)</f>
        <v/>
      </c>
      <c r="P1485" s="116" t="str">
        <f t="shared" si="23"/>
        <v/>
      </c>
      <c r="Q1485" s="114" t="str">
        <f>+IF(G1485=0,"",'Ark1'!T3297)</f>
        <v/>
      </c>
      <c r="R1485" s="222" t="str">
        <f>+IF(G1485=0,"",'Ark1'!V3297)</f>
        <v/>
      </c>
      <c r="S1485" s="32"/>
      <c r="T1485" s="35"/>
      <c r="U1485" s="35"/>
    </row>
    <row r="1486" spans="1:21" x14ac:dyDescent="0.5">
      <c r="A1486" s="32"/>
      <c r="B1486" s="297" t="str">
        <f>+IF(E1486=2012,VLOOKUP(D1486,K_navn!$A$2:$C$359,2),"")</f>
        <v/>
      </c>
      <c r="C1486" s="297" t="str">
        <f>+IF(E1486=2012,VLOOKUP(D1486,K_navn!$A$2:$C$359,3),"")</f>
        <v/>
      </c>
      <c r="D1486" s="115">
        <f>+'Ark1'!P3298</f>
        <v>4215</v>
      </c>
      <c r="E1486" s="115">
        <f>+'Ark1'!C3298</f>
        <v>2018</v>
      </c>
      <c r="F1486" s="116" t="str">
        <f>+IF('Ark1'!Q3298=0,"",'Ark1'!Q3298)</f>
        <v/>
      </c>
      <c r="G1486" s="116">
        <f>+'Ark1'!R3298</f>
        <v>0</v>
      </c>
      <c r="H1486" s="116">
        <f>+'Ark1'!S3298</f>
        <v>0</v>
      </c>
      <c r="I1486" s="222" t="str">
        <f>+IF(G1486=0,"",'Ark1'!AA3298)</f>
        <v/>
      </c>
      <c r="J1486" s="222" t="str">
        <f>+IF(G1486=0,"",'Ark1'!AB3298)</f>
        <v/>
      </c>
      <c r="K1486" s="114" t="str">
        <f>+IF(G1486=0,"",'Ark1'!U3298)</f>
        <v/>
      </c>
      <c r="L1486" s="222" t="str">
        <f>+IF(G1486=0,"",'Ark1'!W3298)</f>
        <v/>
      </c>
      <c r="M1486" s="222" t="str">
        <f>+IF(G1486=0,"",'Ark1'!X3298)</f>
        <v/>
      </c>
      <c r="N1486" s="114" t="str">
        <f>+IF(G1486=0,"",'Ark1'!Y3298)</f>
        <v/>
      </c>
      <c r="O1486" s="116" t="str">
        <f>+IF(G1486=0,"",'Ark1'!Z3298)</f>
        <v/>
      </c>
      <c r="P1486" s="116" t="str">
        <f t="shared" si="23"/>
        <v/>
      </c>
      <c r="Q1486" s="114" t="str">
        <f>+IF(G1486=0,"",'Ark1'!T3298)</f>
        <v/>
      </c>
      <c r="R1486" s="222" t="str">
        <f>+IF(G1486=0,"",'Ark1'!V3298)</f>
        <v/>
      </c>
      <c r="S1486" s="32"/>
      <c r="T1486" s="35"/>
      <c r="U1486" s="35"/>
    </row>
    <row r="1487" spans="1:21" x14ac:dyDescent="0.5">
      <c r="A1487" s="32"/>
      <c r="B1487" s="297" t="str">
        <f>+IF(E1487=2012,VLOOKUP(D1487,K_navn!$A$2:$C$359,2),"")</f>
        <v/>
      </c>
      <c r="C1487" s="297" t="str">
        <f>+IF(E1487=2012,VLOOKUP(D1487,K_navn!$A$2:$C$359,3),"")</f>
        <v/>
      </c>
      <c r="D1487" s="115">
        <f>+'Ark1'!P3299</f>
        <v>4215</v>
      </c>
      <c r="E1487" s="115">
        <f>+'Ark1'!C3299</f>
        <v>2019</v>
      </c>
      <c r="F1487" s="116" t="str">
        <f>+IF('Ark1'!Q3299=0,"",'Ark1'!Q3299)</f>
        <v/>
      </c>
      <c r="G1487" s="116">
        <f>+'Ark1'!R3299</f>
        <v>0</v>
      </c>
      <c r="H1487" s="116">
        <f>+'Ark1'!S3299</f>
        <v>0</v>
      </c>
      <c r="I1487" s="222" t="str">
        <f>+IF(G1487=0,"",'Ark1'!AA3299)</f>
        <v/>
      </c>
      <c r="J1487" s="222" t="str">
        <f>+IF(G1487=0,"",'Ark1'!AB3299)</f>
        <v/>
      </c>
      <c r="K1487" s="114" t="str">
        <f>+IF(G1487=0,"",'Ark1'!U3299)</f>
        <v/>
      </c>
      <c r="L1487" s="222" t="str">
        <f>+IF(G1487=0,"",'Ark1'!W3299)</f>
        <v/>
      </c>
      <c r="M1487" s="222" t="str">
        <f>+IF(G1487=0,"",'Ark1'!X3299)</f>
        <v/>
      </c>
      <c r="N1487" s="114" t="str">
        <f>+IF(G1487=0,"",'Ark1'!Y3299)</f>
        <v/>
      </c>
      <c r="O1487" s="116" t="str">
        <f>+IF(G1487=0,"",'Ark1'!Z3299)</f>
        <v/>
      </c>
      <c r="P1487" s="116" t="str">
        <f t="shared" si="23"/>
        <v/>
      </c>
      <c r="Q1487" s="114" t="str">
        <f>+IF(G1487=0,"",'Ark1'!T3299)</f>
        <v/>
      </c>
      <c r="R1487" s="222" t="str">
        <f>+IF(G1487=0,"",'Ark1'!V3299)</f>
        <v/>
      </c>
      <c r="S1487" s="32"/>
      <c r="T1487" s="35"/>
      <c r="U1487" s="35"/>
    </row>
    <row r="1488" spans="1:21" x14ac:dyDescent="0.5">
      <c r="A1488" s="32"/>
      <c r="B1488" s="297" t="str">
        <f>+IF(E1488=2012,VLOOKUP(D1488,K_navn!$A$2:$C$359,2),"")</f>
        <v/>
      </c>
      <c r="C1488" s="297" t="str">
        <f>+IF(E1488=2012,VLOOKUP(D1488,K_navn!$A$2:$C$359,3),"")</f>
        <v/>
      </c>
      <c r="D1488" s="115">
        <f>+'Ark1'!P3300</f>
        <v>4215</v>
      </c>
      <c r="E1488" s="115">
        <f>+'Ark1'!C3300</f>
        <v>2020</v>
      </c>
      <c r="F1488" s="116" t="str">
        <f>+IF('Ark1'!Q3300=0,"",'Ark1'!Q3300)</f>
        <v/>
      </c>
      <c r="G1488" s="116">
        <f>+'Ark1'!R3300</f>
        <v>0</v>
      </c>
      <c r="H1488" s="116">
        <f>+'Ark1'!S3300</f>
        <v>0</v>
      </c>
      <c r="I1488" s="222" t="str">
        <f>+IF(G1488=0,"",'Ark1'!AA3300)</f>
        <v/>
      </c>
      <c r="J1488" s="222" t="str">
        <f>+IF(G1488=0,"",'Ark1'!AB3300)</f>
        <v/>
      </c>
      <c r="K1488" s="114" t="str">
        <f>+IF(G1488=0,"",'Ark1'!U3300)</f>
        <v/>
      </c>
      <c r="L1488" s="222" t="str">
        <f>+IF(G1488=0,"",'Ark1'!W3300)</f>
        <v/>
      </c>
      <c r="M1488" s="222" t="str">
        <f>+IF(G1488=0,"",'Ark1'!X3300)</f>
        <v/>
      </c>
      <c r="N1488" s="114" t="str">
        <f>+IF(G1488=0,"",'Ark1'!Y3300)</f>
        <v/>
      </c>
      <c r="O1488" s="116" t="str">
        <f>+IF(G1488=0,"",'Ark1'!Z3300)</f>
        <v/>
      </c>
      <c r="P1488" s="116" t="str">
        <f t="shared" si="23"/>
        <v/>
      </c>
      <c r="Q1488" s="114" t="str">
        <f>+IF(G1488=0,"",'Ark1'!T3300)</f>
        <v/>
      </c>
      <c r="R1488" s="222" t="str">
        <f>+IF(G1488=0,"",'Ark1'!V3300)</f>
        <v/>
      </c>
      <c r="S1488" s="32"/>
      <c r="T1488" s="35"/>
      <c r="U1488" s="35"/>
    </row>
    <row r="1489" spans="1:21" x14ac:dyDescent="0.5">
      <c r="A1489" s="32"/>
      <c r="B1489" s="297" t="str">
        <f>+IF(E1489=2012,VLOOKUP(D1489,K_navn!$A$2:$C$359,2),"")</f>
        <v/>
      </c>
      <c r="C1489" s="297" t="str">
        <f>+IF(E1489=2012,VLOOKUP(D1489,K_navn!$A$2:$C$359,3),"")</f>
        <v/>
      </c>
      <c r="D1489" s="115">
        <f>+'Ark1'!P3301</f>
        <v>4215</v>
      </c>
      <c r="E1489" s="115">
        <f>+'Ark1'!C3301</f>
        <v>2021</v>
      </c>
      <c r="F1489" s="116" t="str">
        <f>+IF('Ark1'!Q3301=0,"",'Ark1'!Q3301)</f>
        <v/>
      </c>
      <c r="G1489" s="116">
        <f>+'Ark1'!R3301</f>
        <v>0</v>
      </c>
      <c r="H1489" s="116">
        <f>+'Ark1'!S3301</f>
        <v>0</v>
      </c>
      <c r="I1489" s="222" t="str">
        <f>+IF(G1489=0,"",'Ark1'!AA3301)</f>
        <v/>
      </c>
      <c r="J1489" s="222" t="str">
        <f>+IF(G1489=0,"",'Ark1'!AB3301)</f>
        <v/>
      </c>
      <c r="K1489" s="114" t="str">
        <f>+IF(G1489=0,"",'Ark1'!U3301)</f>
        <v/>
      </c>
      <c r="L1489" s="222" t="str">
        <f>+IF(G1489=0,"",'Ark1'!W3301)</f>
        <v/>
      </c>
      <c r="M1489" s="222" t="str">
        <f>+IF(G1489=0,"",'Ark1'!X3301)</f>
        <v/>
      </c>
      <c r="N1489" s="114" t="str">
        <f>+IF(G1489=0,"",'Ark1'!Y3301)</f>
        <v/>
      </c>
      <c r="O1489" s="116" t="str">
        <f>+IF(G1489=0,"",'Ark1'!Z3301)</f>
        <v/>
      </c>
      <c r="P1489" s="116" t="str">
        <f t="shared" si="23"/>
        <v/>
      </c>
      <c r="Q1489" s="114" t="str">
        <f>+IF(G1489=0,"",'Ark1'!T3301)</f>
        <v/>
      </c>
      <c r="R1489" s="222" t="str">
        <f>+IF(G1489=0,"",'Ark1'!V3301)</f>
        <v/>
      </c>
      <c r="S1489" s="32"/>
      <c r="T1489" s="35"/>
      <c r="U1489" s="35"/>
    </row>
    <row r="1490" spans="1:21" x14ac:dyDescent="0.5">
      <c r="A1490" s="32"/>
      <c r="B1490" s="297" t="str">
        <f>+IF(E1490=2012,VLOOKUP(D1490,K_navn!$A$2:$C$359,2),"")</f>
        <v/>
      </c>
      <c r="C1490" s="297" t="str">
        <f>+IF(E1490=2012,VLOOKUP(D1490,K_navn!$A$2:$C$359,3),"")</f>
        <v/>
      </c>
      <c r="D1490" s="115">
        <f>+'Ark1'!P3302</f>
        <v>4215</v>
      </c>
      <c r="E1490" s="115">
        <f>+'Ark1'!C3302</f>
        <v>2022</v>
      </c>
      <c r="F1490" s="116" t="str">
        <f>+IF('Ark1'!Q3302=0,"",'Ark1'!Q3302)</f>
        <v/>
      </c>
      <c r="G1490" s="116">
        <f>+'Ark1'!R3302</f>
        <v>0</v>
      </c>
      <c r="H1490" s="116">
        <f>+'Ark1'!S3302</f>
        <v>0</v>
      </c>
      <c r="I1490" s="222" t="str">
        <f>+IF(G1490=0,"",'Ark1'!AA3302)</f>
        <v/>
      </c>
      <c r="J1490" s="222" t="str">
        <f>+IF(G1490=0,"",'Ark1'!AB3302)</f>
        <v/>
      </c>
      <c r="K1490" s="114" t="str">
        <f>+IF(G1490=0,"",'Ark1'!U3302)</f>
        <v/>
      </c>
      <c r="L1490" s="222" t="str">
        <f>+IF(G1490=0,"",'Ark1'!W3302)</f>
        <v/>
      </c>
      <c r="M1490" s="222" t="str">
        <f>+IF(G1490=0,"",'Ark1'!X3302)</f>
        <v/>
      </c>
      <c r="N1490" s="114" t="str">
        <f>+IF(G1490=0,"",'Ark1'!Y3302)</f>
        <v/>
      </c>
      <c r="O1490" s="116" t="str">
        <f>+IF(G1490=0,"",'Ark1'!Z3302)</f>
        <v/>
      </c>
      <c r="P1490" s="116" t="str">
        <f t="shared" si="23"/>
        <v/>
      </c>
      <c r="Q1490" s="114" t="str">
        <f>+IF(G1490=0,"",'Ark1'!T3302)</f>
        <v/>
      </c>
      <c r="R1490" s="222" t="str">
        <f>+IF(G1490=0,"",'Ark1'!V3302)</f>
        <v/>
      </c>
      <c r="S1490" s="32"/>
      <c r="T1490" s="35"/>
      <c r="U1490" s="35"/>
    </row>
    <row r="1491" spans="1:21" x14ac:dyDescent="0.5">
      <c r="A1491" s="32"/>
      <c r="B1491" s="297" t="str">
        <f>+IF(E1491=2012,VLOOKUP(D1491,K_navn!$A$2:$C$359,2),"")</f>
        <v>Birkenes</v>
      </c>
      <c r="C1491" s="297" t="str">
        <f>+IF(E1491=2012,VLOOKUP(D1491,K_navn!$A$2:$C$359,3),"")</f>
        <v>Agder</v>
      </c>
      <c r="D1491" s="115">
        <f>+'Ark1'!P3303</f>
        <v>4216</v>
      </c>
      <c r="E1491" s="115">
        <f>+'Ark1'!C3303</f>
        <v>2012</v>
      </c>
      <c r="F1491" s="116" t="str">
        <f>+IF('Ark1'!Q3303=0,"",'Ark1'!Q3303)</f>
        <v/>
      </c>
      <c r="G1491" s="116">
        <f>+'Ark1'!R3303</f>
        <v>0</v>
      </c>
      <c r="H1491" s="116">
        <f>+'Ark1'!S3303</f>
        <v>0</v>
      </c>
      <c r="I1491" s="222" t="str">
        <f>+IF(G1491=0,"",'Ark1'!AA3303)</f>
        <v/>
      </c>
      <c r="J1491" s="222" t="str">
        <f>+IF(G1491=0,"",'Ark1'!AB3303)</f>
        <v/>
      </c>
      <c r="K1491" s="114" t="str">
        <f>+IF(G1491=0,"",'Ark1'!U3303)</f>
        <v/>
      </c>
      <c r="L1491" s="222" t="str">
        <f>+IF(G1491=0,"",'Ark1'!W3303)</f>
        <v/>
      </c>
      <c r="M1491" s="222" t="str">
        <f>+IF(G1491=0,"",'Ark1'!X3303)</f>
        <v/>
      </c>
      <c r="N1491" s="114" t="str">
        <f>+IF(G1491=0,"",'Ark1'!Y3303)</f>
        <v/>
      </c>
      <c r="O1491" s="116" t="str">
        <f>+IF(G1491=0,"",'Ark1'!Z3303)</f>
        <v/>
      </c>
      <c r="P1491" s="116" t="str">
        <f t="shared" si="23"/>
        <v/>
      </c>
      <c r="Q1491" s="114" t="str">
        <f>+IF(G1491=0,"",'Ark1'!T3303)</f>
        <v/>
      </c>
      <c r="R1491" s="222" t="str">
        <f>+IF(G1491=0,"",'Ark1'!V3303)</f>
        <v/>
      </c>
      <c r="S1491" s="32"/>
      <c r="T1491" s="35"/>
      <c r="U1491" s="35"/>
    </row>
    <row r="1492" spans="1:21" x14ac:dyDescent="0.5">
      <c r="A1492" s="32"/>
      <c r="B1492" s="297" t="str">
        <f>+IF(E1492=2012,VLOOKUP(D1492,K_navn!$A$2:$C$359,2),"")</f>
        <v/>
      </c>
      <c r="C1492" s="297" t="str">
        <f>+IF(E1492=2012,VLOOKUP(D1492,K_navn!$A$2:$C$359,3),"")</f>
        <v/>
      </c>
      <c r="D1492" s="115">
        <f>+'Ark1'!P3304</f>
        <v>4216</v>
      </c>
      <c r="E1492" s="115">
        <f>+'Ark1'!C3304</f>
        <v>2013</v>
      </c>
      <c r="F1492" s="116" t="str">
        <f>+IF('Ark1'!Q3304=0,"",'Ark1'!Q3304)</f>
        <v/>
      </c>
      <c r="G1492" s="116">
        <f>+'Ark1'!R3304</f>
        <v>0</v>
      </c>
      <c r="H1492" s="116">
        <f>+'Ark1'!S3304</f>
        <v>0</v>
      </c>
      <c r="I1492" s="222" t="str">
        <f>+IF(G1492=0,"",'Ark1'!AA3304)</f>
        <v/>
      </c>
      <c r="J1492" s="222" t="str">
        <f>+IF(G1492=0,"",'Ark1'!AB3304)</f>
        <v/>
      </c>
      <c r="K1492" s="114" t="str">
        <f>+IF(G1492=0,"",'Ark1'!U3304)</f>
        <v/>
      </c>
      <c r="L1492" s="222" t="str">
        <f>+IF(G1492=0,"",'Ark1'!W3304)</f>
        <v/>
      </c>
      <c r="M1492" s="222" t="str">
        <f>+IF(G1492=0,"",'Ark1'!X3304)</f>
        <v/>
      </c>
      <c r="N1492" s="114" t="str">
        <f>+IF(G1492=0,"",'Ark1'!Y3304)</f>
        <v/>
      </c>
      <c r="O1492" s="116" t="str">
        <f>+IF(G1492=0,"",'Ark1'!Z3304)</f>
        <v/>
      </c>
      <c r="P1492" s="116" t="str">
        <f t="shared" si="23"/>
        <v/>
      </c>
      <c r="Q1492" s="114" t="str">
        <f>+IF(G1492=0,"",'Ark1'!T3304)</f>
        <v/>
      </c>
      <c r="R1492" s="222" t="str">
        <f>+IF(G1492=0,"",'Ark1'!V3304)</f>
        <v/>
      </c>
      <c r="S1492" s="32"/>
      <c r="T1492" s="35"/>
      <c r="U1492" s="35"/>
    </row>
    <row r="1493" spans="1:21" x14ac:dyDescent="0.5">
      <c r="A1493" s="32"/>
      <c r="B1493" s="297" t="str">
        <f>+IF(E1493=2012,VLOOKUP(D1493,K_navn!$A$2:$C$359,2),"")</f>
        <v/>
      </c>
      <c r="C1493" s="297" t="str">
        <f>+IF(E1493=2012,VLOOKUP(D1493,K_navn!$A$2:$C$359,3),"")</f>
        <v/>
      </c>
      <c r="D1493" s="115">
        <f>+'Ark1'!P3305</f>
        <v>4216</v>
      </c>
      <c r="E1493" s="115">
        <f>+'Ark1'!C3305</f>
        <v>2014</v>
      </c>
      <c r="F1493" s="116" t="str">
        <f>+IF('Ark1'!Q3305=0,"",'Ark1'!Q3305)</f>
        <v/>
      </c>
      <c r="G1493" s="116">
        <f>+'Ark1'!R3305</f>
        <v>0</v>
      </c>
      <c r="H1493" s="116">
        <f>+'Ark1'!S3305</f>
        <v>0</v>
      </c>
      <c r="I1493" s="222" t="str">
        <f>+IF(G1493=0,"",'Ark1'!AA3305)</f>
        <v/>
      </c>
      <c r="J1493" s="222" t="str">
        <f>+IF(G1493=0,"",'Ark1'!AB3305)</f>
        <v/>
      </c>
      <c r="K1493" s="114" t="str">
        <f>+IF(G1493=0,"",'Ark1'!U3305)</f>
        <v/>
      </c>
      <c r="L1493" s="222" t="str">
        <f>+IF(G1493=0,"",'Ark1'!W3305)</f>
        <v/>
      </c>
      <c r="M1493" s="222" t="str">
        <f>+IF(G1493=0,"",'Ark1'!X3305)</f>
        <v/>
      </c>
      <c r="N1493" s="114" t="str">
        <f>+IF(G1493=0,"",'Ark1'!Y3305)</f>
        <v/>
      </c>
      <c r="O1493" s="116" t="str">
        <f>+IF(G1493=0,"",'Ark1'!Z3305)</f>
        <v/>
      </c>
      <c r="P1493" s="116" t="str">
        <f t="shared" si="23"/>
        <v/>
      </c>
      <c r="Q1493" s="114" t="str">
        <f>+IF(G1493=0,"",'Ark1'!T3305)</f>
        <v/>
      </c>
      <c r="R1493" s="222" t="str">
        <f>+IF(G1493=0,"",'Ark1'!V3305)</f>
        <v/>
      </c>
      <c r="S1493" s="32"/>
      <c r="T1493" s="35"/>
      <c r="U1493" s="35"/>
    </row>
    <row r="1494" spans="1:21" x14ac:dyDescent="0.5">
      <c r="A1494" s="32"/>
      <c r="B1494" s="297" t="str">
        <f>+IF(E1494=2012,VLOOKUP(D1494,K_navn!$A$2:$C$359,2),"")</f>
        <v/>
      </c>
      <c r="C1494" s="297" t="str">
        <f>+IF(E1494=2012,VLOOKUP(D1494,K_navn!$A$2:$C$359,3),"")</f>
        <v/>
      </c>
      <c r="D1494" s="115">
        <f>+'Ark1'!P3306</f>
        <v>4216</v>
      </c>
      <c r="E1494" s="115">
        <f>+'Ark1'!C3306</f>
        <v>2015</v>
      </c>
      <c r="F1494" s="116" t="str">
        <f>+IF('Ark1'!Q3306=0,"",'Ark1'!Q3306)</f>
        <v/>
      </c>
      <c r="G1494" s="116">
        <f>+'Ark1'!R3306</f>
        <v>0</v>
      </c>
      <c r="H1494" s="116">
        <f>+'Ark1'!S3306</f>
        <v>0</v>
      </c>
      <c r="I1494" s="222" t="str">
        <f>+IF(G1494=0,"",'Ark1'!AA3306)</f>
        <v/>
      </c>
      <c r="J1494" s="222" t="str">
        <f>+IF(G1494=0,"",'Ark1'!AB3306)</f>
        <v/>
      </c>
      <c r="K1494" s="114" t="str">
        <f>+IF(G1494=0,"",'Ark1'!U3306)</f>
        <v/>
      </c>
      <c r="L1494" s="222" t="str">
        <f>+IF(G1494=0,"",'Ark1'!W3306)</f>
        <v/>
      </c>
      <c r="M1494" s="222" t="str">
        <f>+IF(G1494=0,"",'Ark1'!X3306)</f>
        <v/>
      </c>
      <c r="N1494" s="114" t="str">
        <f>+IF(G1494=0,"",'Ark1'!Y3306)</f>
        <v/>
      </c>
      <c r="O1494" s="116" t="str">
        <f>+IF(G1494=0,"",'Ark1'!Z3306)</f>
        <v/>
      </c>
      <c r="P1494" s="116" t="str">
        <f t="shared" si="23"/>
        <v/>
      </c>
      <c r="Q1494" s="114" t="str">
        <f>+IF(G1494=0,"",'Ark1'!T3306)</f>
        <v/>
      </c>
      <c r="R1494" s="222" t="str">
        <f>+IF(G1494=0,"",'Ark1'!V3306)</f>
        <v/>
      </c>
      <c r="S1494" s="32"/>
      <c r="T1494" s="35"/>
      <c r="U1494" s="35"/>
    </row>
    <row r="1495" spans="1:21" x14ac:dyDescent="0.5">
      <c r="A1495" s="32"/>
      <c r="B1495" s="297" t="str">
        <f>+IF(E1495=2012,VLOOKUP(D1495,K_navn!$A$2:$C$359,2),"")</f>
        <v/>
      </c>
      <c r="C1495" s="297" t="str">
        <f>+IF(E1495=2012,VLOOKUP(D1495,K_navn!$A$2:$C$359,3),"")</f>
        <v/>
      </c>
      <c r="D1495" s="115">
        <f>+'Ark1'!P3307</f>
        <v>4216</v>
      </c>
      <c r="E1495" s="115">
        <f>+'Ark1'!C3307</f>
        <v>2016</v>
      </c>
      <c r="F1495" s="116" t="str">
        <f>+IF('Ark1'!Q3307=0,"",'Ark1'!Q3307)</f>
        <v/>
      </c>
      <c r="G1495" s="116">
        <f>+'Ark1'!R3307</f>
        <v>0</v>
      </c>
      <c r="H1495" s="116">
        <f>+'Ark1'!S3307</f>
        <v>0</v>
      </c>
      <c r="I1495" s="222" t="str">
        <f>+IF(G1495=0,"",'Ark1'!AA3307)</f>
        <v/>
      </c>
      <c r="J1495" s="222" t="str">
        <f>+IF(G1495=0,"",'Ark1'!AB3307)</f>
        <v/>
      </c>
      <c r="K1495" s="114" t="str">
        <f>+IF(G1495=0,"",'Ark1'!U3307)</f>
        <v/>
      </c>
      <c r="L1495" s="222" t="str">
        <f>+IF(G1495=0,"",'Ark1'!W3307)</f>
        <v/>
      </c>
      <c r="M1495" s="222" t="str">
        <f>+IF(G1495=0,"",'Ark1'!X3307)</f>
        <v/>
      </c>
      <c r="N1495" s="114" t="str">
        <f>+IF(G1495=0,"",'Ark1'!Y3307)</f>
        <v/>
      </c>
      <c r="O1495" s="116" t="str">
        <f>+IF(G1495=0,"",'Ark1'!Z3307)</f>
        <v/>
      </c>
      <c r="P1495" s="116" t="str">
        <f t="shared" si="23"/>
        <v/>
      </c>
      <c r="Q1495" s="114" t="str">
        <f>+IF(G1495=0,"",'Ark1'!T3307)</f>
        <v/>
      </c>
      <c r="R1495" s="222" t="str">
        <f>+IF(G1495=0,"",'Ark1'!V3307)</f>
        <v/>
      </c>
      <c r="S1495" s="32"/>
      <c r="T1495" s="35"/>
      <c r="U1495" s="35"/>
    </row>
    <row r="1496" spans="1:21" x14ac:dyDescent="0.5">
      <c r="A1496" s="32"/>
      <c r="B1496" s="297" t="str">
        <f>+IF(E1496=2012,VLOOKUP(D1496,K_navn!$A$2:$C$359,2),"")</f>
        <v/>
      </c>
      <c r="C1496" s="297" t="str">
        <f>+IF(E1496=2012,VLOOKUP(D1496,K_navn!$A$2:$C$359,3),"")</f>
        <v/>
      </c>
      <c r="D1496" s="115">
        <f>+'Ark1'!P3308</f>
        <v>4216</v>
      </c>
      <c r="E1496" s="115">
        <f>+'Ark1'!C3308</f>
        <v>2017</v>
      </c>
      <c r="F1496" s="116" t="str">
        <f>+IF('Ark1'!Q3308=0,"",'Ark1'!Q3308)</f>
        <v/>
      </c>
      <c r="G1496" s="116">
        <f>+'Ark1'!R3308</f>
        <v>0</v>
      </c>
      <c r="H1496" s="116">
        <f>+'Ark1'!S3308</f>
        <v>0</v>
      </c>
      <c r="I1496" s="222" t="str">
        <f>+IF(G1496=0,"",'Ark1'!AA3308)</f>
        <v/>
      </c>
      <c r="J1496" s="222" t="str">
        <f>+IF(G1496=0,"",'Ark1'!AB3308)</f>
        <v/>
      </c>
      <c r="K1496" s="114" t="str">
        <f>+IF(G1496=0,"",'Ark1'!U3308)</f>
        <v/>
      </c>
      <c r="L1496" s="222" t="str">
        <f>+IF(G1496=0,"",'Ark1'!W3308)</f>
        <v/>
      </c>
      <c r="M1496" s="222" t="str">
        <f>+IF(G1496=0,"",'Ark1'!X3308)</f>
        <v/>
      </c>
      <c r="N1496" s="114" t="str">
        <f>+IF(G1496=0,"",'Ark1'!Y3308)</f>
        <v/>
      </c>
      <c r="O1496" s="116" t="str">
        <f>+IF(G1496=0,"",'Ark1'!Z3308)</f>
        <v/>
      </c>
      <c r="P1496" s="116" t="str">
        <f t="shared" si="23"/>
        <v/>
      </c>
      <c r="Q1496" s="114" t="str">
        <f>+IF(G1496=0,"",'Ark1'!T3308)</f>
        <v/>
      </c>
      <c r="R1496" s="222" t="str">
        <f>+IF(G1496=0,"",'Ark1'!V3308)</f>
        <v/>
      </c>
      <c r="S1496" s="32"/>
      <c r="T1496" s="35"/>
      <c r="U1496" s="35"/>
    </row>
    <row r="1497" spans="1:21" x14ac:dyDescent="0.5">
      <c r="A1497" s="32"/>
      <c r="B1497" s="297" t="str">
        <f>+IF(E1497=2012,VLOOKUP(D1497,K_navn!$A$2:$C$359,2),"")</f>
        <v/>
      </c>
      <c r="C1497" s="297" t="str">
        <f>+IF(E1497=2012,VLOOKUP(D1497,K_navn!$A$2:$C$359,3),"")</f>
        <v/>
      </c>
      <c r="D1497" s="115">
        <f>+'Ark1'!P3309</f>
        <v>4216</v>
      </c>
      <c r="E1497" s="115">
        <f>+'Ark1'!C3309</f>
        <v>2018</v>
      </c>
      <c r="F1497" s="116" t="str">
        <f>+IF('Ark1'!Q3309=0,"",'Ark1'!Q3309)</f>
        <v/>
      </c>
      <c r="G1497" s="116">
        <f>+'Ark1'!R3309</f>
        <v>0</v>
      </c>
      <c r="H1497" s="116">
        <f>+'Ark1'!S3309</f>
        <v>0</v>
      </c>
      <c r="I1497" s="222" t="str">
        <f>+IF(G1497=0,"",'Ark1'!AA3309)</f>
        <v/>
      </c>
      <c r="J1497" s="222" t="str">
        <f>+IF(G1497=0,"",'Ark1'!AB3309)</f>
        <v/>
      </c>
      <c r="K1497" s="114" t="str">
        <f>+IF(G1497=0,"",'Ark1'!U3309)</f>
        <v/>
      </c>
      <c r="L1497" s="222" t="str">
        <f>+IF(G1497=0,"",'Ark1'!W3309)</f>
        <v/>
      </c>
      <c r="M1497" s="222" t="str">
        <f>+IF(G1497=0,"",'Ark1'!X3309)</f>
        <v/>
      </c>
      <c r="N1497" s="114" t="str">
        <f>+IF(G1497=0,"",'Ark1'!Y3309)</f>
        <v/>
      </c>
      <c r="O1497" s="116" t="str">
        <f>+IF(G1497=0,"",'Ark1'!Z3309)</f>
        <v/>
      </c>
      <c r="P1497" s="116" t="str">
        <f t="shared" si="23"/>
        <v/>
      </c>
      <c r="Q1497" s="114" t="str">
        <f>+IF(G1497=0,"",'Ark1'!T3309)</f>
        <v/>
      </c>
      <c r="R1497" s="222" t="str">
        <f>+IF(G1497=0,"",'Ark1'!V3309)</f>
        <v/>
      </c>
      <c r="S1497" s="32"/>
      <c r="T1497" s="35"/>
      <c r="U1497" s="35"/>
    </row>
    <row r="1498" spans="1:21" x14ac:dyDescent="0.5">
      <c r="A1498" s="32"/>
      <c r="B1498" s="297" t="str">
        <f>+IF(E1498=2012,VLOOKUP(D1498,K_navn!$A$2:$C$359,2),"")</f>
        <v/>
      </c>
      <c r="C1498" s="297" t="str">
        <f>+IF(E1498=2012,VLOOKUP(D1498,K_navn!$A$2:$C$359,3),"")</f>
        <v/>
      </c>
      <c r="D1498" s="115">
        <f>+'Ark1'!P3310</f>
        <v>4216</v>
      </c>
      <c r="E1498" s="115">
        <f>+'Ark1'!C3310</f>
        <v>2019</v>
      </c>
      <c r="F1498" s="116" t="str">
        <f>+IF('Ark1'!Q3310=0,"",'Ark1'!Q3310)</f>
        <v/>
      </c>
      <c r="G1498" s="116">
        <f>+'Ark1'!R3310</f>
        <v>0</v>
      </c>
      <c r="H1498" s="116">
        <f>+'Ark1'!S3310</f>
        <v>0</v>
      </c>
      <c r="I1498" s="222" t="str">
        <f>+IF(G1498=0,"",'Ark1'!AA3310)</f>
        <v/>
      </c>
      <c r="J1498" s="222" t="str">
        <f>+IF(G1498=0,"",'Ark1'!AB3310)</f>
        <v/>
      </c>
      <c r="K1498" s="114" t="str">
        <f>+IF(G1498=0,"",'Ark1'!U3310)</f>
        <v/>
      </c>
      <c r="L1498" s="222" t="str">
        <f>+IF(G1498=0,"",'Ark1'!W3310)</f>
        <v/>
      </c>
      <c r="M1498" s="222" t="str">
        <f>+IF(G1498=0,"",'Ark1'!X3310)</f>
        <v/>
      </c>
      <c r="N1498" s="114" t="str">
        <f>+IF(G1498=0,"",'Ark1'!Y3310)</f>
        <v/>
      </c>
      <c r="O1498" s="116" t="str">
        <f>+IF(G1498=0,"",'Ark1'!Z3310)</f>
        <v/>
      </c>
      <c r="P1498" s="116" t="str">
        <f t="shared" si="23"/>
        <v/>
      </c>
      <c r="Q1498" s="114" t="str">
        <f>+IF(G1498=0,"",'Ark1'!T3310)</f>
        <v/>
      </c>
      <c r="R1498" s="222" t="str">
        <f>+IF(G1498=0,"",'Ark1'!V3310)</f>
        <v/>
      </c>
      <c r="S1498" s="32"/>
      <c r="T1498" s="35"/>
      <c r="U1498" s="35"/>
    </row>
    <row r="1499" spans="1:21" x14ac:dyDescent="0.5">
      <c r="A1499" s="32"/>
      <c r="B1499" s="297" t="str">
        <f>+IF(E1499=2012,VLOOKUP(D1499,K_navn!$A$2:$C$359,2),"")</f>
        <v/>
      </c>
      <c r="C1499" s="297" t="str">
        <f>+IF(E1499=2012,VLOOKUP(D1499,K_navn!$A$2:$C$359,3),"")</f>
        <v/>
      </c>
      <c r="D1499" s="115">
        <f>+'Ark1'!P3311</f>
        <v>4216</v>
      </c>
      <c r="E1499" s="115">
        <f>+'Ark1'!C3311</f>
        <v>2020</v>
      </c>
      <c r="F1499" s="116" t="str">
        <f>+IF('Ark1'!Q3311=0,"",'Ark1'!Q3311)</f>
        <v/>
      </c>
      <c r="G1499" s="116">
        <f>+'Ark1'!R3311</f>
        <v>0</v>
      </c>
      <c r="H1499" s="116">
        <f>+'Ark1'!S3311</f>
        <v>0</v>
      </c>
      <c r="I1499" s="222" t="str">
        <f>+IF(G1499=0,"",'Ark1'!AA3311)</f>
        <v/>
      </c>
      <c r="J1499" s="222" t="str">
        <f>+IF(G1499=0,"",'Ark1'!AB3311)</f>
        <v/>
      </c>
      <c r="K1499" s="114" t="str">
        <f>+IF(G1499=0,"",'Ark1'!U3311)</f>
        <v/>
      </c>
      <c r="L1499" s="222" t="str">
        <f>+IF(G1499=0,"",'Ark1'!W3311)</f>
        <v/>
      </c>
      <c r="M1499" s="222" t="str">
        <f>+IF(G1499=0,"",'Ark1'!X3311)</f>
        <v/>
      </c>
      <c r="N1499" s="114" t="str">
        <f>+IF(G1499=0,"",'Ark1'!Y3311)</f>
        <v/>
      </c>
      <c r="O1499" s="116" t="str">
        <f>+IF(G1499=0,"",'Ark1'!Z3311)</f>
        <v/>
      </c>
      <c r="P1499" s="116" t="str">
        <f t="shared" si="23"/>
        <v/>
      </c>
      <c r="Q1499" s="114" t="str">
        <f>+IF(G1499=0,"",'Ark1'!T3311)</f>
        <v/>
      </c>
      <c r="R1499" s="222" t="str">
        <f>+IF(G1499=0,"",'Ark1'!V3311)</f>
        <v/>
      </c>
      <c r="S1499" s="32"/>
      <c r="T1499" s="35"/>
      <c r="U1499" s="35"/>
    </row>
    <row r="1500" spans="1:21" x14ac:dyDescent="0.5">
      <c r="A1500" s="32"/>
      <c r="B1500" s="297" t="str">
        <f>+IF(E1500=2012,VLOOKUP(D1500,K_navn!$A$2:$C$359,2),"")</f>
        <v/>
      </c>
      <c r="C1500" s="297" t="str">
        <f>+IF(E1500=2012,VLOOKUP(D1500,K_navn!$A$2:$C$359,3),"")</f>
        <v/>
      </c>
      <c r="D1500" s="115">
        <f>+'Ark1'!P3312</f>
        <v>4216</v>
      </c>
      <c r="E1500" s="115">
        <f>+'Ark1'!C3312</f>
        <v>2021</v>
      </c>
      <c r="F1500" s="116" t="str">
        <f>+IF('Ark1'!Q3312=0,"",'Ark1'!Q3312)</f>
        <v/>
      </c>
      <c r="G1500" s="116">
        <f>+'Ark1'!R3312</f>
        <v>0</v>
      </c>
      <c r="H1500" s="116">
        <f>+'Ark1'!S3312</f>
        <v>0</v>
      </c>
      <c r="I1500" s="222" t="str">
        <f>+IF(G1500=0,"",'Ark1'!AA3312)</f>
        <v/>
      </c>
      <c r="J1500" s="222" t="str">
        <f>+IF(G1500=0,"",'Ark1'!AB3312)</f>
        <v/>
      </c>
      <c r="K1500" s="114" t="str">
        <f>+IF(G1500=0,"",'Ark1'!U3312)</f>
        <v/>
      </c>
      <c r="L1500" s="222" t="str">
        <f>+IF(G1500=0,"",'Ark1'!W3312)</f>
        <v/>
      </c>
      <c r="M1500" s="222" t="str">
        <f>+IF(G1500=0,"",'Ark1'!X3312)</f>
        <v/>
      </c>
      <c r="N1500" s="114" t="str">
        <f>+IF(G1500=0,"",'Ark1'!Y3312)</f>
        <v/>
      </c>
      <c r="O1500" s="116" t="str">
        <f>+IF(G1500=0,"",'Ark1'!Z3312)</f>
        <v/>
      </c>
      <c r="P1500" s="116" t="str">
        <f t="shared" si="23"/>
        <v/>
      </c>
      <c r="Q1500" s="114" t="str">
        <f>+IF(G1500=0,"",'Ark1'!T3312)</f>
        <v/>
      </c>
      <c r="R1500" s="222" t="str">
        <f>+IF(G1500=0,"",'Ark1'!V3312)</f>
        <v/>
      </c>
      <c r="S1500" s="32"/>
      <c r="T1500" s="35"/>
      <c r="U1500" s="35"/>
    </row>
    <row r="1501" spans="1:21" x14ac:dyDescent="0.5">
      <c r="A1501" s="32"/>
      <c r="B1501" s="297" t="str">
        <f>+IF(E1501=2012,VLOOKUP(D1501,K_navn!$A$2:$C$359,2),"")</f>
        <v/>
      </c>
      <c r="C1501" s="297" t="str">
        <f>+IF(E1501=2012,VLOOKUP(D1501,K_navn!$A$2:$C$359,3),"")</f>
        <v/>
      </c>
      <c r="D1501" s="115">
        <f>+'Ark1'!P3313</f>
        <v>4216</v>
      </c>
      <c r="E1501" s="115">
        <f>+'Ark1'!C3313</f>
        <v>2022</v>
      </c>
      <c r="F1501" s="116" t="str">
        <f>+IF('Ark1'!Q3313=0,"",'Ark1'!Q3313)</f>
        <v/>
      </c>
      <c r="G1501" s="116">
        <f>+'Ark1'!R3313</f>
        <v>0</v>
      </c>
      <c r="H1501" s="116">
        <f>+'Ark1'!S3313</f>
        <v>0</v>
      </c>
      <c r="I1501" s="222" t="str">
        <f>+IF(G1501=0,"",'Ark1'!AA3313)</f>
        <v/>
      </c>
      <c r="J1501" s="222" t="str">
        <f>+IF(G1501=0,"",'Ark1'!AB3313)</f>
        <v/>
      </c>
      <c r="K1501" s="114" t="str">
        <f>+IF(G1501=0,"",'Ark1'!U3313)</f>
        <v/>
      </c>
      <c r="L1501" s="222" t="str">
        <f>+IF(G1501=0,"",'Ark1'!W3313)</f>
        <v/>
      </c>
      <c r="M1501" s="222" t="str">
        <f>+IF(G1501=0,"",'Ark1'!X3313)</f>
        <v/>
      </c>
      <c r="N1501" s="114" t="str">
        <f>+IF(G1501=0,"",'Ark1'!Y3313)</f>
        <v/>
      </c>
      <c r="O1501" s="116" t="str">
        <f>+IF(G1501=0,"",'Ark1'!Z3313)</f>
        <v/>
      </c>
      <c r="P1501" s="116" t="str">
        <f t="shared" si="23"/>
        <v/>
      </c>
      <c r="Q1501" s="114" t="str">
        <f>+IF(G1501=0,"",'Ark1'!T3313)</f>
        <v/>
      </c>
      <c r="R1501" s="222" t="str">
        <f>+IF(G1501=0,"",'Ark1'!V3313)</f>
        <v/>
      </c>
      <c r="S1501" s="32"/>
      <c r="T1501" s="35"/>
      <c r="U1501" s="35"/>
    </row>
    <row r="1502" spans="1:21" x14ac:dyDescent="0.5">
      <c r="A1502" s="32"/>
      <c r="B1502" s="297" t="str">
        <f>+IF(E1502=2012,VLOOKUP(D1502,K_navn!$A$2:$C$359,2),"")</f>
        <v>Åmli</v>
      </c>
      <c r="C1502" s="297" t="str">
        <f>+IF(E1502=2012,VLOOKUP(D1502,K_navn!$A$2:$C$359,3),"")</f>
        <v>Agder</v>
      </c>
      <c r="D1502" s="115">
        <f>+'Ark1'!P3314</f>
        <v>4217</v>
      </c>
      <c r="E1502" s="115">
        <f>+'Ark1'!C3314</f>
        <v>2012</v>
      </c>
      <c r="F1502" s="116" t="str">
        <f>+IF('Ark1'!Q3314=0,"",'Ark1'!Q3314)</f>
        <v/>
      </c>
      <c r="G1502" s="116">
        <f>+'Ark1'!R3314</f>
        <v>0</v>
      </c>
      <c r="H1502" s="116">
        <f>+'Ark1'!S3314</f>
        <v>0</v>
      </c>
      <c r="I1502" s="222" t="str">
        <f>+IF(G1502=0,"",'Ark1'!AA3314)</f>
        <v/>
      </c>
      <c r="J1502" s="222" t="str">
        <f>+IF(G1502=0,"",'Ark1'!AB3314)</f>
        <v/>
      </c>
      <c r="K1502" s="114" t="str">
        <f>+IF(G1502=0,"",'Ark1'!U3314)</f>
        <v/>
      </c>
      <c r="L1502" s="222" t="str">
        <f>+IF(G1502=0,"",'Ark1'!W3314)</f>
        <v/>
      </c>
      <c r="M1502" s="222" t="str">
        <f>+IF(G1502=0,"",'Ark1'!X3314)</f>
        <v/>
      </c>
      <c r="N1502" s="114" t="str">
        <f>+IF(G1502=0,"",'Ark1'!Y3314)</f>
        <v/>
      </c>
      <c r="O1502" s="116" t="str">
        <f>+IF(G1502=0,"",'Ark1'!Z3314)</f>
        <v/>
      </c>
      <c r="P1502" s="116" t="str">
        <f t="shared" si="23"/>
        <v/>
      </c>
      <c r="Q1502" s="114" t="str">
        <f>+IF(G1502=0,"",'Ark1'!T3314)</f>
        <v/>
      </c>
      <c r="R1502" s="222" t="str">
        <f>+IF(G1502=0,"",'Ark1'!V3314)</f>
        <v/>
      </c>
      <c r="S1502" s="32"/>
      <c r="T1502" s="35"/>
      <c r="U1502" s="35"/>
    </row>
    <row r="1503" spans="1:21" x14ac:dyDescent="0.5">
      <c r="A1503" s="32"/>
      <c r="B1503" s="297" t="str">
        <f>+IF(E1503=2012,VLOOKUP(D1503,K_navn!$A$2:$C$359,2),"")</f>
        <v/>
      </c>
      <c r="C1503" s="297" t="str">
        <f>+IF(E1503=2012,VLOOKUP(D1503,K_navn!$A$2:$C$359,3),"")</f>
        <v/>
      </c>
      <c r="D1503" s="115">
        <f>+'Ark1'!P3315</f>
        <v>4217</v>
      </c>
      <c r="E1503" s="115">
        <f>+'Ark1'!C3315</f>
        <v>2013</v>
      </c>
      <c r="F1503" s="116" t="str">
        <f>+IF('Ark1'!Q3315=0,"",'Ark1'!Q3315)</f>
        <v/>
      </c>
      <c r="G1503" s="116">
        <f>+'Ark1'!R3315</f>
        <v>0</v>
      </c>
      <c r="H1503" s="116">
        <f>+'Ark1'!S3315</f>
        <v>0</v>
      </c>
      <c r="I1503" s="222" t="str">
        <f>+IF(G1503=0,"",'Ark1'!AA3315)</f>
        <v/>
      </c>
      <c r="J1503" s="222" t="str">
        <f>+IF(G1503=0,"",'Ark1'!AB3315)</f>
        <v/>
      </c>
      <c r="K1503" s="114" t="str">
        <f>+IF(G1503=0,"",'Ark1'!U3315)</f>
        <v/>
      </c>
      <c r="L1503" s="222" t="str">
        <f>+IF(G1503=0,"",'Ark1'!W3315)</f>
        <v/>
      </c>
      <c r="M1503" s="222" t="str">
        <f>+IF(G1503=0,"",'Ark1'!X3315)</f>
        <v/>
      </c>
      <c r="N1503" s="114" t="str">
        <f>+IF(G1503=0,"",'Ark1'!Y3315)</f>
        <v/>
      </c>
      <c r="O1503" s="116" t="str">
        <f>+IF(G1503=0,"",'Ark1'!Z3315)</f>
        <v/>
      </c>
      <c r="P1503" s="116" t="str">
        <f t="shared" si="23"/>
        <v/>
      </c>
      <c r="Q1503" s="114" t="str">
        <f>+IF(G1503=0,"",'Ark1'!T3315)</f>
        <v/>
      </c>
      <c r="R1503" s="222" t="str">
        <f>+IF(G1503=0,"",'Ark1'!V3315)</f>
        <v/>
      </c>
      <c r="S1503" s="32"/>
      <c r="T1503" s="35"/>
      <c r="U1503" s="35"/>
    </row>
    <row r="1504" spans="1:21" x14ac:dyDescent="0.5">
      <c r="A1504" s="32"/>
      <c r="B1504" s="297" t="str">
        <f>+IF(E1504=2012,VLOOKUP(D1504,K_navn!$A$2:$C$359,2),"")</f>
        <v/>
      </c>
      <c r="C1504" s="297" t="str">
        <f>+IF(E1504=2012,VLOOKUP(D1504,K_navn!$A$2:$C$359,3),"")</f>
        <v/>
      </c>
      <c r="D1504" s="115">
        <f>+'Ark1'!P3316</f>
        <v>4217</v>
      </c>
      <c r="E1504" s="115">
        <f>+'Ark1'!C3316</f>
        <v>2014</v>
      </c>
      <c r="F1504" s="116" t="str">
        <f>+IF('Ark1'!Q3316=0,"",'Ark1'!Q3316)</f>
        <v/>
      </c>
      <c r="G1504" s="116">
        <f>+'Ark1'!R3316</f>
        <v>0</v>
      </c>
      <c r="H1504" s="116">
        <f>+'Ark1'!S3316</f>
        <v>0</v>
      </c>
      <c r="I1504" s="222" t="str">
        <f>+IF(G1504=0,"",'Ark1'!AA3316)</f>
        <v/>
      </c>
      <c r="J1504" s="222" t="str">
        <f>+IF(G1504=0,"",'Ark1'!AB3316)</f>
        <v/>
      </c>
      <c r="K1504" s="114" t="str">
        <f>+IF(G1504=0,"",'Ark1'!U3316)</f>
        <v/>
      </c>
      <c r="L1504" s="222" t="str">
        <f>+IF(G1504=0,"",'Ark1'!W3316)</f>
        <v/>
      </c>
      <c r="M1504" s="222" t="str">
        <f>+IF(G1504=0,"",'Ark1'!X3316)</f>
        <v/>
      </c>
      <c r="N1504" s="114" t="str">
        <f>+IF(G1504=0,"",'Ark1'!Y3316)</f>
        <v/>
      </c>
      <c r="O1504" s="116" t="str">
        <f>+IF(G1504=0,"",'Ark1'!Z3316)</f>
        <v/>
      </c>
      <c r="P1504" s="116" t="str">
        <f t="shared" si="23"/>
        <v/>
      </c>
      <c r="Q1504" s="114" t="str">
        <f>+IF(G1504=0,"",'Ark1'!T3316)</f>
        <v/>
      </c>
      <c r="R1504" s="222" t="str">
        <f>+IF(G1504=0,"",'Ark1'!V3316)</f>
        <v/>
      </c>
      <c r="S1504" s="32"/>
      <c r="T1504" s="35"/>
      <c r="U1504" s="35"/>
    </row>
    <row r="1505" spans="1:21" x14ac:dyDescent="0.5">
      <c r="A1505" s="32"/>
      <c r="B1505" s="297" t="str">
        <f>+IF(E1505=2012,VLOOKUP(D1505,K_navn!$A$2:$C$359,2),"")</f>
        <v/>
      </c>
      <c r="C1505" s="297" t="str">
        <f>+IF(E1505=2012,VLOOKUP(D1505,K_navn!$A$2:$C$359,3),"")</f>
        <v/>
      </c>
      <c r="D1505" s="115">
        <f>+'Ark1'!P3317</f>
        <v>4217</v>
      </c>
      <c r="E1505" s="115">
        <f>+'Ark1'!C3317</f>
        <v>2015</v>
      </c>
      <c r="F1505" s="116" t="str">
        <f>+IF('Ark1'!Q3317=0,"",'Ark1'!Q3317)</f>
        <v/>
      </c>
      <c r="G1505" s="116">
        <f>+'Ark1'!R3317</f>
        <v>0</v>
      </c>
      <c r="H1505" s="116">
        <f>+'Ark1'!S3317</f>
        <v>0</v>
      </c>
      <c r="I1505" s="222" t="str">
        <f>+IF(G1505=0,"",'Ark1'!AA3317)</f>
        <v/>
      </c>
      <c r="J1505" s="222" t="str">
        <f>+IF(G1505=0,"",'Ark1'!AB3317)</f>
        <v/>
      </c>
      <c r="K1505" s="114" t="str">
        <f>+IF(G1505=0,"",'Ark1'!U3317)</f>
        <v/>
      </c>
      <c r="L1505" s="222" t="str">
        <f>+IF(G1505=0,"",'Ark1'!W3317)</f>
        <v/>
      </c>
      <c r="M1505" s="222" t="str">
        <f>+IF(G1505=0,"",'Ark1'!X3317)</f>
        <v/>
      </c>
      <c r="N1505" s="114" t="str">
        <f>+IF(G1505=0,"",'Ark1'!Y3317)</f>
        <v/>
      </c>
      <c r="O1505" s="116" t="str">
        <f>+IF(G1505=0,"",'Ark1'!Z3317)</f>
        <v/>
      </c>
      <c r="P1505" s="116" t="str">
        <f t="shared" si="23"/>
        <v/>
      </c>
      <c r="Q1505" s="114" t="str">
        <f>+IF(G1505=0,"",'Ark1'!T3317)</f>
        <v/>
      </c>
      <c r="R1505" s="222" t="str">
        <f>+IF(G1505=0,"",'Ark1'!V3317)</f>
        <v/>
      </c>
      <c r="S1505" s="32"/>
      <c r="T1505" s="35"/>
      <c r="U1505" s="35"/>
    </row>
    <row r="1506" spans="1:21" x14ac:dyDescent="0.5">
      <c r="A1506" s="32"/>
      <c r="B1506" s="297" t="str">
        <f>+IF(E1506=2012,VLOOKUP(D1506,K_navn!$A$2:$C$359,2),"")</f>
        <v/>
      </c>
      <c r="C1506" s="297" t="str">
        <f>+IF(E1506=2012,VLOOKUP(D1506,K_navn!$A$2:$C$359,3),"")</f>
        <v/>
      </c>
      <c r="D1506" s="115">
        <f>+'Ark1'!P3318</f>
        <v>4217</v>
      </c>
      <c r="E1506" s="115">
        <f>+'Ark1'!C3318</f>
        <v>2016</v>
      </c>
      <c r="F1506" s="116" t="str">
        <f>+IF('Ark1'!Q3318=0,"",'Ark1'!Q3318)</f>
        <v/>
      </c>
      <c r="G1506" s="116">
        <f>+'Ark1'!R3318</f>
        <v>0</v>
      </c>
      <c r="H1506" s="116">
        <f>+'Ark1'!S3318</f>
        <v>0</v>
      </c>
      <c r="I1506" s="222" t="str">
        <f>+IF(G1506=0,"",'Ark1'!AA3318)</f>
        <v/>
      </c>
      <c r="J1506" s="222" t="str">
        <f>+IF(G1506=0,"",'Ark1'!AB3318)</f>
        <v/>
      </c>
      <c r="K1506" s="114" t="str">
        <f>+IF(G1506=0,"",'Ark1'!U3318)</f>
        <v/>
      </c>
      <c r="L1506" s="222" t="str">
        <f>+IF(G1506=0,"",'Ark1'!W3318)</f>
        <v/>
      </c>
      <c r="M1506" s="222" t="str">
        <f>+IF(G1506=0,"",'Ark1'!X3318)</f>
        <v/>
      </c>
      <c r="N1506" s="114" t="str">
        <f>+IF(G1506=0,"",'Ark1'!Y3318)</f>
        <v/>
      </c>
      <c r="O1506" s="116" t="str">
        <f>+IF(G1506=0,"",'Ark1'!Z3318)</f>
        <v/>
      </c>
      <c r="P1506" s="116" t="str">
        <f t="shared" si="23"/>
        <v/>
      </c>
      <c r="Q1506" s="114" t="str">
        <f>+IF(G1506=0,"",'Ark1'!T3318)</f>
        <v/>
      </c>
      <c r="R1506" s="222" t="str">
        <f>+IF(G1506=0,"",'Ark1'!V3318)</f>
        <v/>
      </c>
      <c r="S1506" s="32"/>
      <c r="T1506" s="35"/>
      <c r="U1506" s="35"/>
    </row>
    <row r="1507" spans="1:21" x14ac:dyDescent="0.5">
      <c r="A1507" s="32"/>
      <c r="B1507" s="297" t="str">
        <f>+IF(E1507=2012,VLOOKUP(D1507,K_navn!$A$2:$C$359,2),"")</f>
        <v/>
      </c>
      <c r="C1507" s="297" t="str">
        <f>+IF(E1507=2012,VLOOKUP(D1507,K_navn!$A$2:$C$359,3),"")</f>
        <v/>
      </c>
      <c r="D1507" s="115">
        <f>+'Ark1'!P3319</f>
        <v>4217</v>
      </c>
      <c r="E1507" s="115">
        <f>+'Ark1'!C3319</f>
        <v>2017</v>
      </c>
      <c r="F1507" s="116" t="str">
        <f>+IF('Ark1'!Q3319=0,"",'Ark1'!Q3319)</f>
        <v/>
      </c>
      <c r="G1507" s="116">
        <f>+'Ark1'!R3319</f>
        <v>0</v>
      </c>
      <c r="H1507" s="116">
        <f>+'Ark1'!S3319</f>
        <v>0</v>
      </c>
      <c r="I1507" s="222" t="str">
        <f>+IF(G1507=0,"",'Ark1'!AA3319)</f>
        <v/>
      </c>
      <c r="J1507" s="222" t="str">
        <f>+IF(G1507=0,"",'Ark1'!AB3319)</f>
        <v/>
      </c>
      <c r="K1507" s="114" t="str">
        <f>+IF(G1507=0,"",'Ark1'!U3319)</f>
        <v/>
      </c>
      <c r="L1507" s="222" t="str">
        <f>+IF(G1507=0,"",'Ark1'!W3319)</f>
        <v/>
      </c>
      <c r="M1507" s="222" t="str">
        <f>+IF(G1507=0,"",'Ark1'!X3319)</f>
        <v/>
      </c>
      <c r="N1507" s="114" t="str">
        <f>+IF(G1507=0,"",'Ark1'!Y3319)</f>
        <v/>
      </c>
      <c r="O1507" s="116" t="str">
        <f>+IF(G1507=0,"",'Ark1'!Z3319)</f>
        <v/>
      </c>
      <c r="P1507" s="116" t="str">
        <f t="shared" si="23"/>
        <v/>
      </c>
      <c r="Q1507" s="114" t="str">
        <f>+IF(G1507=0,"",'Ark1'!T3319)</f>
        <v/>
      </c>
      <c r="R1507" s="222" t="str">
        <f>+IF(G1507=0,"",'Ark1'!V3319)</f>
        <v/>
      </c>
      <c r="S1507" s="32"/>
      <c r="T1507" s="35"/>
      <c r="U1507" s="35"/>
    </row>
    <row r="1508" spans="1:21" x14ac:dyDescent="0.5">
      <c r="A1508" s="32"/>
      <c r="B1508" s="297" t="str">
        <f>+IF(E1508=2012,VLOOKUP(D1508,K_navn!$A$2:$C$359,2),"")</f>
        <v/>
      </c>
      <c r="C1508" s="297" t="str">
        <f>+IF(E1508=2012,VLOOKUP(D1508,K_navn!$A$2:$C$359,3),"")</f>
        <v/>
      </c>
      <c r="D1508" s="115">
        <f>+'Ark1'!P3320</f>
        <v>4217</v>
      </c>
      <c r="E1508" s="115">
        <f>+'Ark1'!C3320</f>
        <v>2018</v>
      </c>
      <c r="F1508" s="116" t="str">
        <f>+IF('Ark1'!Q3320=0,"",'Ark1'!Q3320)</f>
        <v/>
      </c>
      <c r="G1508" s="116">
        <f>+'Ark1'!R3320</f>
        <v>0</v>
      </c>
      <c r="H1508" s="116">
        <f>+'Ark1'!S3320</f>
        <v>0</v>
      </c>
      <c r="I1508" s="222" t="str">
        <f>+IF(G1508=0,"",'Ark1'!AA3320)</f>
        <v/>
      </c>
      <c r="J1508" s="222" t="str">
        <f>+IF(G1508=0,"",'Ark1'!AB3320)</f>
        <v/>
      </c>
      <c r="K1508" s="114" t="str">
        <f>+IF(G1508=0,"",'Ark1'!U3320)</f>
        <v/>
      </c>
      <c r="L1508" s="222" t="str">
        <f>+IF(G1508=0,"",'Ark1'!W3320)</f>
        <v/>
      </c>
      <c r="M1508" s="222" t="str">
        <f>+IF(G1508=0,"",'Ark1'!X3320)</f>
        <v/>
      </c>
      <c r="N1508" s="114" t="str">
        <f>+IF(G1508=0,"",'Ark1'!Y3320)</f>
        <v/>
      </c>
      <c r="O1508" s="116" t="str">
        <f>+IF(G1508=0,"",'Ark1'!Z3320)</f>
        <v/>
      </c>
      <c r="P1508" s="116" t="str">
        <f t="shared" si="23"/>
        <v/>
      </c>
      <c r="Q1508" s="114" t="str">
        <f>+IF(G1508=0,"",'Ark1'!T3320)</f>
        <v/>
      </c>
      <c r="R1508" s="222" t="str">
        <f>+IF(G1508=0,"",'Ark1'!V3320)</f>
        <v/>
      </c>
      <c r="S1508" s="32"/>
      <c r="T1508" s="35"/>
      <c r="U1508" s="35"/>
    </row>
    <row r="1509" spans="1:21" x14ac:dyDescent="0.5">
      <c r="A1509" s="32"/>
      <c r="B1509" s="297" t="str">
        <f>+IF(E1509=2012,VLOOKUP(D1509,K_navn!$A$2:$C$359,2),"")</f>
        <v/>
      </c>
      <c r="C1509" s="297" t="str">
        <f>+IF(E1509=2012,VLOOKUP(D1509,K_navn!$A$2:$C$359,3),"")</f>
        <v/>
      </c>
      <c r="D1509" s="115">
        <f>+'Ark1'!P3321</f>
        <v>4217</v>
      </c>
      <c r="E1509" s="115">
        <f>+'Ark1'!C3321</f>
        <v>2019</v>
      </c>
      <c r="F1509" s="116" t="str">
        <f>+IF('Ark1'!Q3321=0,"",'Ark1'!Q3321)</f>
        <v/>
      </c>
      <c r="G1509" s="116">
        <f>+'Ark1'!R3321</f>
        <v>0</v>
      </c>
      <c r="H1509" s="116">
        <f>+'Ark1'!S3321</f>
        <v>0</v>
      </c>
      <c r="I1509" s="222" t="str">
        <f>+IF(G1509=0,"",'Ark1'!AA3321)</f>
        <v/>
      </c>
      <c r="J1509" s="222" t="str">
        <f>+IF(G1509=0,"",'Ark1'!AB3321)</f>
        <v/>
      </c>
      <c r="K1509" s="114" t="str">
        <f>+IF(G1509=0,"",'Ark1'!U3321)</f>
        <v/>
      </c>
      <c r="L1509" s="222" t="str">
        <f>+IF(G1509=0,"",'Ark1'!W3321)</f>
        <v/>
      </c>
      <c r="M1509" s="222" t="str">
        <f>+IF(G1509=0,"",'Ark1'!X3321)</f>
        <v/>
      </c>
      <c r="N1509" s="114" t="str">
        <f>+IF(G1509=0,"",'Ark1'!Y3321)</f>
        <v/>
      </c>
      <c r="O1509" s="116" t="str">
        <f>+IF(G1509=0,"",'Ark1'!Z3321)</f>
        <v/>
      </c>
      <c r="P1509" s="116" t="str">
        <f t="shared" si="23"/>
        <v/>
      </c>
      <c r="Q1509" s="114" t="str">
        <f>+IF(G1509=0,"",'Ark1'!T3321)</f>
        <v/>
      </c>
      <c r="R1509" s="222" t="str">
        <f>+IF(G1509=0,"",'Ark1'!V3321)</f>
        <v/>
      </c>
      <c r="S1509" s="32"/>
      <c r="T1509" s="35"/>
      <c r="U1509" s="35"/>
    </row>
    <row r="1510" spans="1:21" x14ac:dyDescent="0.5">
      <c r="A1510" s="32"/>
      <c r="B1510" s="297" t="str">
        <f>+IF(E1510=2012,VLOOKUP(D1510,K_navn!$A$2:$C$359,2),"")</f>
        <v/>
      </c>
      <c r="C1510" s="297" t="str">
        <f>+IF(E1510=2012,VLOOKUP(D1510,K_navn!$A$2:$C$359,3),"")</f>
        <v/>
      </c>
      <c r="D1510" s="115">
        <f>+'Ark1'!P3322</f>
        <v>4217</v>
      </c>
      <c r="E1510" s="115">
        <f>+'Ark1'!C3322</f>
        <v>2020</v>
      </c>
      <c r="F1510" s="116" t="str">
        <f>+IF('Ark1'!Q3322=0,"",'Ark1'!Q3322)</f>
        <v/>
      </c>
      <c r="G1510" s="116">
        <f>+'Ark1'!R3322</f>
        <v>0</v>
      </c>
      <c r="H1510" s="116">
        <f>+'Ark1'!S3322</f>
        <v>0</v>
      </c>
      <c r="I1510" s="222" t="str">
        <f>+IF(G1510=0,"",'Ark1'!AA3322)</f>
        <v/>
      </c>
      <c r="J1510" s="222" t="str">
        <f>+IF(G1510=0,"",'Ark1'!AB3322)</f>
        <v/>
      </c>
      <c r="K1510" s="114" t="str">
        <f>+IF(G1510=0,"",'Ark1'!U3322)</f>
        <v/>
      </c>
      <c r="L1510" s="222" t="str">
        <f>+IF(G1510=0,"",'Ark1'!W3322)</f>
        <v/>
      </c>
      <c r="M1510" s="222" t="str">
        <f>+IF(G1510=0,"",'Ark1'!X3322)</f>
        <v/>
      </c>
      <c r="N1510" s="114" t="str">
        <f>+IF(G1510=0,"",'Ark1'!Y3322)</f>
        <v/>
      </c>
      <c r="O1510" s="116" t="str">
        <f>+IF(G1510=0,"",'Ark1'!Z3322)</f>
        <v/>
      </c>
      <c r="P1510" s="116" t="str">
        <f t="shared" si="23"/>
        <v/>
      </c>
      <c r="Q1510" s="114" t="str">
        <f>+IF(G1510=0,"",'Ark1'!T3322)</f>
        <v/>
      </c>
      <c r="R1510" s="222" t="str">
        <f>+IF(G1510=0,"",'Ark1'!V3322)</f>
        <v/>
      </c>
      <c r="S1510" s="32"/>
      <c r="T1510" s="35"/>
      <c r="U1510" s="35"/>
    </row>
    <row r="1511" spans="1:21" x14ac:dyDescent="0.5">
      <c r="A1511" s="32"/>
      <c r="B1511" s="297" t="str">
        <f>+IF(E1511=2012,VLOOKUP(D1511,K_navn!$A$2:$C$359,2),"")</f>
        <v/>
      </c>
      <c r="C1511" s="297" t="str">
        <f>+IF(E1511=2012,VLOOKUP(D1511,K_navn!$A$2:$C$359,3),"")</f>
        <v/>
      </c>
      <c r="D1511" s="115">
        <f>+'Ark1'!P3323</f>
        <v>4217</v>
      </c>
      <c r="E1511" s="115">
        <f>+'Ark1'!C3323</f>
        <v>2021</v>
      </c>
      <c r="F1511" s="116" t="str">
        <f>+IF('Ark1'!Q3323=0,"",'Ark1'!Q3323)</f>
        <v/>
      </c>
      <c r="G1511" s="116">
        <f>+'Ark1'!R3323</f>
        <v>0</v>
      </c>
      <c r="H1511" s="116">
        <f>+'Ark1'!S3323</f>
        <v>0</v>
      </c>
      <c r="I1511" s="222" t="str">
        <f>+IF(G1511=0,"",'Ark1'!AA3323)</f>
        <v/>
      </c>
      <c r="J1511" s="222" t="str">
        <f>+IF(G1511=0,"",'Ark1'!AB3323)</f>
        <v/>
      </c>
      <c r="K1511" s="114" t="str">
        <f>+IF(G1511=0,"",'Ark1'!U3323)</f>
        <v/>
      </c>
      <c r="L1511" s="222" t="str">
        <f>+IF(G1511=0,"",'Ark1'!W3323)</f>
        <v/>
      </c>
      <c r="M1511" s="222" t="str">
        <f>+IF(G1511=0,"",'Ark1'!X3323)</f>
        <v/>
      </c>
      <c r="N1511" s="114" t="str">
        <f>+IF(G1511=0,"",'Ark1'!Y3323)</f>
        <v/>
      </c>
      <c r="O1511" s="116" t="str">
        <f>+IF(G1511=0,"",'Ark1'!Z3323)</f>
        <v/>
      </c>
      <c r="P1511" s="116" t="str">
        <f t="shared" ref="P1511:P1574" si="24">+IF(G1511=0,"",H1511/F1511)</f>
        <v/>
      </c>
      <c r="Q1511" s="114" t="str">
        <f>+IF(G1511=0,"",'Ark1'!T3323)</f>
        <v/>
      </c>
      <c r="R1511" s="222" t="str">
        <f>+IF(G1511=0,"",'Ark1'!V3323)</f>
        <v/>
      </c>
      <c r="S1511" s="32"/>
      <c r="T1511" s="35"/>
      <c r="U1511" s="35"/>
    </row>
    <row r="1512" spans="1:21" x14ac:dyDescent="0.5">
      <c r="A1512" s="32"/>
      <c r="B1512" s="297" t="str">
        <f>+IF(E1512=2012,VLOOKUP(D1512,K_navn!$A$2:$C$359,2),"")</f>
        <v/>
      </c>
      <c r="C1512" s="297" t="str">
        <f>+IF(E1512=2012,VLOOKUP(D1512,K_navn!$A$2:$C$359,3),"")</f>
        <v/>
      </c>
      <c r="D1512" s="115">
        <f>+'Ark1'!P3324</f>
        <v>4217</v>
      </c>
      <c r="E1512" s="115">
        <f>+'Ark1'!C3324</f>
        <v>2022</v>
      </c>
      <c r="F1512" s="116" t="str">
        <f>+IF('Ark1'!Q3324=0,"",'Ark1'!Q3324)</f>
        <v/>
      </c>
      <c r="G1512" s="116">
        <f>+'Ark1'!R3324</f>
        <v>0</v>
      </c>
      <c r="H1512" s="116">
        <f>+'Ark1'!S3324</f>
        <v>0</v>
      </c>
      <c r="I1512" s="222" t="str">
        <f>+IF(G1512=0,"",'Ark1'!AA3324)</f>
        <v/>
      </c>
      <c r="J1512" s="222" t="str">
        <f>+IF(G1512=0,"",'Ark1'!AB3324)</f>
        <v/>
      </c>
      <c r="K1512" s="114" t="str">
        <f>+IF(G1512=0,"",'Ark1'!U3324)</f>
        <v/>
      </c>
      <c r="L1512" s="222" t="str">
        <f>+IF(G1512=0,"",'Ark1'!W3324)</f>
        <v/>
      </c>
      <c r="M1512" s="222" t="str">
        <f>+IF(G1512=0,"",'Ark1'!X3324)</f>
        <v/>
      </c>
      <c r="N1512" s="114" t="str">
        <f>+IF(G1512=0,"",'Ark1'!Y3324)</f>
        <v/>
      </c>
      <c r="O1512" s="116" t="str">
        <f>+IF(G1512=0,"",'Ark1'!Z3324)</f>
        <v/>
      </c>
      <c r="P1512" s="116" t="str">
        <f t="shared" si="24"/>
        <v/>
      </c>
      <c r="Q1512" s="114" t="str">
        <f>+IF(G1512=0,"",'Ark1'!T3324)</f>
        <v/>
      </c>
      <c r="R1512" s="222" t="str">
        <f>+IF(G1512=0,"",'Ark1'!V3324)</f>
        <v/>
      </c>
      <c r="S1512" s="32"/>
      <c r="T1512" s="35"/>
      <c r="U1512" s="35"/>
    </row>
    <row r="1513" spans="1:21" x14ac:dyDescent="0.5">
      <c r="A1513" s="32"/>
      <c r="B1513" s="297" t="str">
        <f>+IF(E1513=2012,VLOOKUP(D1513,K_navn!$A$2:$C$359,2),"")</f>
        <v>Iveland</v>
      </c>
      <c r="C1513" s="297" t="str">
        <f>+IF(E1513=2012,VLOOKUP(D1513,K_navn!$A$2:$C$359,3),"")</f>
        <v>Agder</v>
      </c>
      <c r="D1513" s="115">
        <f>+'Ark1'!P3325</f>
        <v>4218</v>
      </c>
      <c r="E1513" s="115">
        <f>+'Ark1'!C3325</f>
        <v>2012</v>
      </c>
      <c r="F1513" s="116" t="str">
        <f>+IF('Ark1'!Q3325=0,"",'Ark1'!Q3325)</f>
        <v/>
      </c>
      <c r="G1513" s="116">
        <f>+'Ark1'!R3325</f>
        <v>0</v>
      </c>
      <c r="H1513" s="116">
        <f>+'Ark1'!S3325</f>
        <v>0</v>
      </c>
      <c r="I1513" s="222" t="str">
        <f>+IF(G1513=0,"",'Ark1'!AA3325)</f>
        <v/>
      </c>
      <c r="J1513" s="222" t="str">
        <f>+IF(G1513=0,"",'Ark1'!AB3325)</f>
        <v/>
      </c>
      <c r="K1513" s="114" t="str">
        <f>+IF(G1513=0,"",'Ark1'!U3325)</f>
        <v/>
      </c>
      <c r="L1513" s="222" t="str">
        <f>+IF(G1513=0,"",'Ark1'!W3325)</f>
        <v/>
      </c>
      <c r="M1513" s="222" t="str">
        <f>+IF(G1513=0,"",'Ark1'!X3325)</f>
        <v/>
      </c>
      <c r="N1513" s="114" t="str">
        <f>+IF(G1513=0,"",'Ark1'!Y3325)</f>
        <v/>
      </c>
      <c r="O1513" s="116" t="str">
        <f>+IF(G1513=0,"",'Ark1'!Z3325)</f>
        <v/>
      </c>
      <c r="P1513" s="116" t="str">
        <f t="shared" si="24"/>
        <v/>
      </c>
      <c r="Q1513" s="114" t="str">
        <f>+IF(G1513=0,"",'Ark1'!T3325)</f>
        <v/>
      </c>
      <c r="R1513" s="222" t="str">
        <f>+IF(G1513=0,"",'Ark1'!V3325)</f>
        <v/>
      </c>
      <c r="S1513" s="32"/>
      <c r="T1513" s="35"/>
      <c r="U1513" s="35"/>
    </row>
    <row r="1514" spans="1:21" x14ac:dyDescent="0.5">
      <c r="A1514" s="32"/>
      <c r="B1514" s="297" t="str">
        <f>+IF(E1514=2012,VLOOKUP(D1514,K_navn!$A$2:$C$359,2),"")</f>
        <v/>
      </c>
      <c r="C1514" s="297" t="str">
        <f>+IF(E1514=2012,VLOOKUP(D1514,K_navn!$A$2:$C$359,3),"")</f>
        <v/>
      </c>
      <c r="D1514" s="115">
        <f>+'Ark1'!P3326</f>
        <v>4218</v>
      </c>
      <c r="E1514" s="115">
        <f>+'Ark1'!C3326</f>
        <v>2013</v>
      </c>
      <c r="F1514" s="116" t="str">
        <f>+IF('Ark1'!Q3326=0,"",'Ark1'!Q3326)</f>
        <v/>
      </c>
      <c r="G1514" s="116">
        <f>+'Ark1'!R3326</f>
        <v>0</v>
      </c>
      <c r="H1514" s="116">
        <f>+'Ark1'!S3326</f>
        <v>0</v>
      </c>
      <c r="I1514" s="222" t="str">
        <f>+IF(G1514=0,"",'Ark1'!AA3326)</f>
        <v/>
      </c>
      <c r="J1514" s="222" t="str">
        <f>+IF(G1514=0,"",'Ark1'!AB3326)</f>
        <v/>
      </c>
      <c r="K1514" s="114" t="str">
        <f>+IF(G1514=0,"",'Ark1'!U3326)</f>
        <v/>
      </c>
      <c r="L1514" s="222" t="str">
        <f>+IF(G1514=0,"",'Ark1'!W3326)</f>
        <v/>
      </c>
      <c r="M1514" s="222" t="str">
        <f>+IF(G1514=0,"",'Ark1'!X3326)</f>
        <v/>
      </c>
      <c r="N1514" s="114" t="str">
        <f>+IF(G1514=0,"",'Ark1'!Y3326)</f>
        <v/>
      </c>
      <c r="O1514" s="116" t="str">
        <f>+IF(G1514=0,"",'Ark1'!Z3326)</f>
        <v/>
      </c>
      <c r="P1514" s="116" t="str">
        <f t="shared" si="24"/>
        <v/>
      </c>
      <c r="Q1514" s="114" t="str">
        <f>+IF(G1514=0,"",'Ark1'!T3326)</f>
        <v/>
      </c>
      <c r="R1514" s="222" t="str">
        <f>+IF(G1514=0,"",'Ark1'!V3326)</f>
        <v/>
      </c>
      <c r="S1514" s="32"/>
      <c r="T1514" s="35"/>
      <c r="U1514" s="35"/>
    </row>
    <row r="1515" spans="1:21" x14ac:dyDescent="0.5">
      <c r="A1515" s="32"/>
      <c r="B1515" s="297" t="str">
        <f>+IF(E1515=2012,VLOOKUP(D1515,K_navn!$A$2:$C$359,2),"")</f>
        <v/>
      </c>
      <c r="C1515" s="297" t="str">
        <f>+IF(E1515=2012,VLOOKUP(D1515,K_navn!$A$2:$C$359,3),"")</f>
        <v/>
      </c>
      <c r="D1515" s="115">
        <f>+'Ark1'!P3327</f>
        <v>4218</v>
      </c>
      <c r="E1515" s="115">
        <f>+'Ark1'!C3327</f>
        <v>2014</v>
      </c>
      <c r="F1515" s="116" t="str">
        <f>+IF('Ark1'!Q3327=0,"",'Ark1'!Q3327)</f>
        <v/>
      </c>
      <c r="G1515" s="116">
        <f>+'Ark1'!R3327</f>
        <v>0</v>
      </c>
      <c r="H1515" s="116">
        <f>+'Ark1'!S3327</f>
        <v>0</v>
      </c>
      <c r="I1515" s="222" t="str">
        <f>+IF(G1515=0,"",'Ark1'!AA3327)</f>
        <v/>
      </c>
      <c r="J1515" s="222" t="str">
        <f>+IF(G1515=0,"",'Ark1'!AB3327)</f>
        <v/>
      </c>
      <c r="K1515" s="114" t="str">
        <f>+IF(G1515=0,"",'Ark1'!U3327)</f>
        <v/>
      </c>
      <c r="L1515" s="222" t="str">
        <f>+IF(G1515=0,"",'Ark1'!W3327)</f>
        <v/>
      </c>
      <c r="M1515" s="222" t="str">
        <f>+IF(G1515=0,"",'Ark1'!X3327)</f>
        <v/>
      </c>
      <c r="N1515" s="114" t="str">
        <f>+IF(G1515=0,"",'Ark1'!Y3327)</f>
        <v/>
      </c>
      <c r="O1515" s="116" t="str">
        <f>+IF(G1515=0,"",'Ark1'!Z3327)</f>
        <v/>
      </c>
      <c r="P1515" s="116" t="str">
        <f t="shared" si="24"/>
        <v/>
      </c>
      <c r="Q1515" s="114" t="str">
        <f>+IF(G1515=0,"",'Ark1'!T3327)</f>
        <v/>
      </c>
      <c r="R1515" s="222" t="str">
        <f>+IF(G1515=0,"",'Ark1'!V3327)</f>
        <v/>
      </c>
      <c r="S1515" s="32"/>
      <c r="T1515" s="35"/>
      <c r="U1515" s="35"/>
    </row>
    <row r="1516" spans="1:21" x14ac:dyDescent="0.5">
      <c r="A1516" s="32"/>
      <c r="B1516" s="297" t="str">
        <f>+IF(E1516=2012,VLOOKUP(D1516,K_navn!$A$2:$C$359,2),"")</f>
        <v/>
      </c>
      <c r="C1516" s="297" t="str">
        <f>+IF(E1516=2012,VLOOKUP(D1516,K_navn!$A$2:$C$359,3),"")</f>
        <v/>
      </c>
      <c r="D1516" s="115">
        <f>+'Ark1'!P3328</f>
        <v>4218</v>
      </c>
      <c r="E1516" s="115">
        <f>+'Ark1'!C3328</f>
        <v>2015</v>
      </c>
      <c r="F1516" s="116" t="str">
        <f>+IF('Ark1'!Q3328=0,"",'Ark1'!Q3328)</f>
        <v/>
      </c>
      <c r="G1516" s="116">
        <f>+'Ark1'!R3328</f>
        <v>0</v>
      </c>
      <c r="H1516" s="116">
        <f>+'Ark1'!S3328</f>
        <v>0</v>
      </c>
      <c r="I1516" s="222" t="str">
        <f>+IF(G1516=0,"",'Ark1'!AA3328)</f>
        <v/>
      </c>
      <c r="J1516" s="222" t="str">
        <f>+IF(G1516=0,"",'Ark1'!AB3328)</f>
        <v/>
      </c>
      <c r="K1516" s="114" t="str">
        <f>+IF(G1516=0,"",'Ark1'!U3328)</f>
        <v/>
      </c>
      <c r="L1516" s="222" t="str">
        <f>+IF(G1516=0,"",'Ark1'!W3328)</f>
        <v/>
      </c>
      <c r="M1516" s="222" t="str">
        <f>+IF(G1516=0,"",'Ark1'!X3328)</f>
        <v/>
      </c>
      <c r="N1516" s="114" t="str">
        <f>+IF(G1516=0,"",'Ark1'!Y3328)</f>
        <v/>
      </c>
      <c r="O1516" s="116" t="str">
        <f>+IF(G1516=0,"",'Ark1'!Z3328)</f>
        <v/>
      </c>
      <c r="P1516" s="116" t="str">
        <f t="shared" si="24"/>
        <v/>
      </c>
      <c r="Q1516" s="114" t="str">
        <f>+IF(G1516=0,"",'Ark1'!T3328)</f>
        <v/>
      </c>
      <c r="R1516" s="222" t="str">
        <f>+IF(G1516=0,"",'Ark1'!V3328)</f>
        <v/>
      </c>
      <c r="S1516" s="32"/>
      <c r="T1516" s="35"/>
      <c r="U1516" s="35"/>
    </row>
    <row r="1517" spans="1:21" x14ac:dyDescent="0.5">
      <c r="A1517" s="32"/>
      <c r="B1517" s="297" t="str">
        <f>+IF(E1517=2012,VLOOKUP(D1517,K_navn!$A$2:$C$359,2),"")</f>
        <v/>
      </c>
      <c r="C1517" s="297" t="str">
        <f>+IF(E1517=2012,VLOOKUP(D1517,K_navn!$A$2:$C$359,3),"")</f>
        <v/>
      </c>
      <c r="D1517" s="115">
        <f>+'Ark1'!P3329</f>
        <v>4218</v>
      </c>
      <c r="E1517" s="115">
        <f>+'Ark1'!C3329</f>
        <v>2016</v>
      </c>
      <c r="F1517" s="116" t="str">
        <f>+IF('Ark1'!Q3329=0,"",'Ark1'!Q3329)</f>
        <v/>
      </c>
      <c r="G1517" s="116">
        <f>+'Ark1'!R3329</f>
        <v>0</v>
      </c>
      <c r="H1517" s="116">
        <f>+'Ark1'!S3329</f>
        <v>0</v>
      </c>
      <c r="I1517" s="222" t="str">
        <f>+IF(G1517=0,"",'Ark1'!AA3329)</f>
        <v/>
      </c>
      <c r="J1517" s="222" t="str">
        <f>+IF(G1517=0,"",'Ark1'!AB3329)</f>
        <v/>
      </c>
      <c r="K1517" s="114" t="str">
        <f>+IF(G1517=0,"",'Ark1'!U3329)</f>
        <v/>
      </c>
      <c r="L1517" s="222" t="str">
        <f>+IF(G1517=0,"",'Ark1'!W3329)</f>
        <v/>
      </c>
      <c r="M1517" s="222" t="str">
        <f>+IF(G1517=0,"",'Ark1'!X3329)</f>
        <v/>
      </c>
      <c r="N1517" s="114" t="str">
        <f>+IF(G1517=0,"",'Ark1'!Y3329)</f>
        <v/>
      </c>
      <c r="O1517" s="116" t="str">
        <f>+IF(G1517=0,"",'Ark1'!Z3329)</f>
        <v/>
      </c>
      <c r="P1517" s="116" t="str">
        <f t="shared" si="24"/>
        <v/>
      </c>
      <c r="Q1517" s="114" t="str">
        <f>+IF(G1517=0,"",'Ark1'!T3329)</f>
        <v/>
      </c>
      <c r="R1517" s="222" t="str">
        <f>+IF(G1517=0,"",'Ark1'!V3329)</f>
        <v/>
      </c>
      <c r="S1517" s="32"/>
      <c r="T1517" s="35"/>
      <c r="U1517" s="35"/>
    </row>
    <row r="1518" spans="1:21" x14ac:dyDescent="0.5">
      <c r="A1518" s="32"/>
      <c r="B1518" s="297" t="str">
        <f>+IF(E1518=2012,VLOOKUP(D1518,K_navn!$A$2:$C$359,2),"")</f>
        <v/>
      </c>
      <c r="C1518" s="297" t="str">
        <f>+IF(E1518=2012,VLOOKUP(D1518,K_navn!$A$2:$C$359,3),"")</f>
        <v/>
      </c>
      <c r="D1518" s="115">
        <f>+'Ark1'!P3330</f>
        <v>4218</v>
      </c>
      <c r="E1518" s="115">
        <f>+'Ark1'!C3330</f>
        <v>2017</v>
      </c>
      <c r="F1518" s="116" t="str">
        <f>+IF('Ark1'!Q3330=0,"",'Ark1'!Q3330)</f>
        <v/>
      </c>
      <c r="G1518" s="116">
        <f>+'Ark1'!R3330</f>
        <v>0</v>
      </c>
      <c r="H1518" s="116">
        <f>+'Ark1'!S3330</f>
        <v>0</v>
      </c>
      <c r="I1518" s="222" t="str">
        <f>+IF(G1518=0,"",'Ark1'!AA3330)</f>
        <v/>
      </c>
      <c r="J1518" s="222" t="str">
        <f>+IF(G1518=0,"",'Ark1'!AB3330)</f>
        <v/>
      </c>
      <c r="K1518" s="114" t="str">
        <f>+IF(G1518=0,"",'Ark1'!U3330)</f>
        <v/>
      </c>
      <c r="L1518" s="222" t="str">
        <f>+IF(G1518=0,"",'Ark1'!W3330)</f>
        <v/>
      </c>
      <c r="M1518" s="222" t="str">
        <f>+IF(G1518=0,"",'Ark1'!X3330)</f>
        <v/>
      </c>
      <c r="N1518" s="114" t="str">
        <f>+IF(G1518=0,"",'Ark1'!Y3330)</f>
        <v/>
      </c>
      <c r="O1518" s="116" t="str">
        <f>+IF(G1518=0,"",'Ark1'!Z3330)</f>
        <v/>
      </c>
      <c r="P1518" s="116" t="str">
        <f t="shared" si="24"/>
        <v/>
      </c>
      <c r="Q1518" s="114" t="str">
        <f>+IF(G1518=0,"",'Ark1'!T3330)</f>
        <v/>
      </c>
      <c r="R1518" s="222" t="str">
        <f>+IF(G1518=0,"",'Ark1'!V3330)</f>
        <v/>
      </c>
      <c r="S1518" s="32"/>
      <c r="T1518" s="35"/>
      <c r="U1518" s="35"/>
    </row>
    <row r="1519" spans="1:21" x14ac:dyDescent="0.5">
      <c r="A1519" s="32"/>
      <c r="B1519" s="297" t="str">
        <f>+IF(E1519=2012,VLOOKUP(D1519,K_navn!$A$2:$C$359,2),"")</f>
        <v/>
      </c>
      <c r="C1519" s="297" t="str">
        <f>+IF(E1519=2012,VLOOKUP(D1519,K_navn!$A$2:$C$359,3),"")</f>
        <v/>
      </c>
      <c r="D1519" s="115">
        <f>+'Ark1'!P3331</f>
        <v>4218</v>
      </c>
      <c r="E1519" s="115">
        <f>+'Ark1'!C3331</f>
        <v>2018</v>
      </c>
      <c r="F1519" s="116" t="str">
        <f>+IF('Ark1'!Q3331=0,"",'Ark1'!Q3331)</f>
        <v/>
      </c>
      <c r="G1519" s="116">
        <f>+'Ark1'!R3331</f>
        <v>0</v>
      </c>
      <c r="H1519" s="116">
        <f>+'Ark1'!S3331</f>
        <v>0</v>
      </c>
      <c r="I1519" s="222" t="str">
        <f>+IF(G1519=0,"",'Ark1'!AA3331)</f>
        <v/>
      </c>
      <c r="J1519" s="222" t="str">
        <f>+IF(G1519=0,"",'Ark1'!AB3331)</f>
        <v/>
      </c>
      <c r="K1519" s="114" t="str">
        <f>+IF(G1519=0,"",'Ark1'!U3331)</f>
        <v/>
      </c>
      <c r="L1519" s="222" t="str">
        <f>+IF(G1519=0,"",'Ark1'!W3331)</f>
        <v/>
      </c>
      <c r="M1519" s="222" t="str">
        <f>+IF(G1519=0,"",'Ark1'!X3331)</f>
        <v/>
      </c>
      <c r="N1519" s="114" t="str">
        <f>+IF(G1519=0,"",'Ark1'!Y3331)</f>
        <v/>
      </c>
      <c r="O1519" s="116" t="str">
        <f>+IF(G1519=0,"",'Ark1'!Z3331)</f>
        <v/>
      </c>
      <c r="P1519" s="116" t="str">
        <f t="shared" si="24"/>
        <v/>
      </c>
      <c r="Q1519" s="114" t="str">
        <f>+IF(G1519=0,"",'Ark1'!T3331)</f>
        <v/>
      </c>
      <c r="R1519" s="222" t="str">
        <f>+IF(G1519=0,"",'Ark1'!V3331)</f>
        <v/>
      </c>
      <c r="S1519" s="32"/>
      <c r="T1519" s="35"/>
      <c r="U1519" s="35"/>
    </row>
    <row r="1520" spans="1:21" x14ac:dyDescent="0.5">
      <c r="A1520" s="32"/>
      <c r="B1520" s="297" t="str">
        <f>+IF(E1520=2012,VLOOKUP(D1520,K_navn!$A$2:$C$359,2),"")</f>
        <v/>
      </c>
      <c r="C1520" s="297" t="str">
        <f>+IF(E1520=2012,VLOOKUP(D1520,K_navn!$A$2:$C$359,3),"")</f>
        <v/>
      </c>
      <c r="D1520" s="115">
        <f>+'Ark1'!P3332</f>
        <v>4218</v>
      </c>
      <c r="E1520" s="115">
        <f>+'Ark1'!C3332</f>
        <v>2019</v>
      </c>
      <c r="F1520" s="116" t="str">
        <f>+IF('Ark1'!Q3332=0,"",'Ark1'!Q3332)</f>
        <v/>
      </c>
      <c r="G1520" s="116">
        <f>+'Ark1'!R3332</f>
        <v>0</v>
      </c>
      <c r="H1520" s="116">
        <f>+'Ark1'!S3332</f>
        <v>0</v>
      </c>
      <c r="I1520" s="222" t="str">
        <f>+IF(G1520=0,"",'Ark1'!AA3332)</f>
        <v/>
      </c>
      <c r="J1520" s="222" t="str">
        <f>+IF(G1520=0,"",'Ark1'!AB3332)</f>
        <v/>
      </c>
      <c r="K1520" s="114" t="str">
        <f>+IF(G1520=0,"",'Ark1'!U3332)</f>
        <v/>
      </c>
      <c r="L1520" s="222" t="str">
        <f>+IF(G1520=0,"",'Ark1'!W3332)</f>
        <v/>
      </c>
      <c r="M1520" s="222" t="str">
        <f>+IF(G1520=0,"",'Ark1'!X3332)</f>
        <v/>
      </c>
      <c r="N1520" s="114" t="str">
        <f>+IF(G1520=0,"",'Ark1'!Y3332)</f>
        <v/>
      </c>
      <c r="O1520" s="116" t="str">
        <f>+IF(G1520=0,"",'Ark1'!Z3332)</f>
        <v/>
      </c>
      <c r="P1520" s="116" t="str">
        <f t="shared" si="24"/>
        <v/>
      </c>
      <c r="Q1520" s="114" t="str">
        <f>+IF(G1520=0,"",'Ark1'!T3332)</f>
        <v/>
      </c>
      <c r="R1520" s="222" t="str">
        <f>+IF(G1520=0,"",'Ark1'!V3332)</f>
        <v/>
      </c>
      <c r="S1520" s="32"/>
      <c r="T1520" s="35"/>
      <c r="U1520" s="35"/>
    </row>
    <row r="1521" spans="1:21" x14ac:dyDescent="0.5">
      <c r="A1521" s="32"/>
      <c r="B1521" s="297" t="str">
        <f>+IF(E1521=2012,VLOOKUP(D1521,K_navn!$A$2:$C$359,2),"")</f>
        <v/>
      </c>
      <c r="C1521" s="297" t="str">
        <f>+IF(E1521=2012,VLOOKUP(D1521,K_navn!$A$2:$C$359,3),"")</f>
        <v/>
      </c>
      <c r="D1521" s="115">
        <f>+'Ark1'!P3333</f>
        <v>4218</v>
      </c>
      <c r="E1521" s="115">
        <f>+'Ark1'!C3333</f>
        <v>2020</v>
      </c>
      <c r="F1521" s="116" t="str">
        <f>+IF('Ark1'!Q3333=0,"",'Ark1'!Q3333)</f>
        <v/>
      </c>
      <c r="G1521" s="116">
        <f>+'Ark1'!R3333</f>
        <v>0</v>
      </c>
      <c r="H1521" s="116">
        <f>+'Ark1'!S3333</f>
        <v>0</v>
      </c>
      <c r="I1521" s="222" t="str">
        <f>+IF(G1521=0,"",'Ark1'!AA3333)</f>
        <v/>
      </c>
      <c r="J1521" s="222" t="str">
        <f>+IF(G1521=0,"",'Ark1'!AB3333)</f>
        <v/>
      </c>
      <c r="K1521" s="114" t="str">
        <f>+IF(G1521=0,"",'Ark1'!U3333)</f>
        <v/>
      </c>
      <c r="L1521" s="222" t="str">
        <f>+IF(G1521=0,"",'Ark1'!W3333)</f>
        <v/>
      </c>
      <c r="M1521" s="222" t="str">
        <f>+IF(G1521=0,"",'Ark1'!X3333)</f>
        <v/>
      </c>
      <c r="N1521" s="114" t="str">
        <f>+IF(G1521=0,"",'Ark1'!Y3333)</f>
        <v/>
      </c>
      <c r="O1521" s="116" t="str">
        <f>+IF(G1521=0,"",'Ark1'!Z3333)</f>
        <v/>
      </c>
      <c r="P1521" s="116" t="str">
        <f t="shared" si="24"/>
        <v/>
      </c>
      <c r="Q1521" s="114" t="str">
        <f>+IF(G1521=0,"",'Ark1'!T3333)</f>
        <v/>
      </c>
      <c r="R1521" s="222" t="str">
        <f>+IF(G1521=0,"",'Ark1'!V3333)</f>
        <v/>
      </c>
      <c r="S1521" s="32"/>
      <c r="T1521" s="35"/>
      <c r="U1521" s="35"/>
    </row>
    <row r="1522" spans="1:21" x14ac:dyDescent="0.5">
      <c r="A1522" s="32"/>
      <c r="B1522" s="297" t="str">
        <f>+IF(E1522=2012,VLOOKUP(D1522,K_navn!$A$2:$C$359,2),"")</f>
        <v/>
      </c>
      <c r="C1522" s="297" t="str">
        <f>+IF(E1522=2012,VLOOKUP(D1522,K_navn!$A$2:$C$359,3),"")</f>
        <v/>
      </c>
      <c r="D1522" s="115">
        <f>+'Ark1'!P3334</f>
        <v>4218</v>
      </c>
      <c r="E1522" s="115">
        <f>+'Ark1'!C3334</f>
        <v>2021</v>
      </c>
      <c r="F1522" s="116" t="str">
        <f>+IF('Ark1'!Q3334=0,"",'Ark1'!Q3334)</f>
        <v/>
      </c>
      <c r="G1522" s="116">
        <f>+'Ark1'!R3334</f>
        <v>0</v>
      </c>
      <c r="H1522" s="116">
        <f>+'Ark1'!S3334</f>
        <v>0</v>
      </c>
      <c r="I1522" s="222" t="str">
        <f>+IF(G1522=0,"",'Ark1'!AA3334)</f>
        <v/>
      </c>
      <c r="J1522" s="222" t="str">
        <f>+IF(G1522=0,"",'Ark1'!AB3334)</f>
        <v/>
      </c>
      <c r="K1522" s="114" t="str">
        <f>+IF(G1522=0,"",'Ark1'!U3334)</f>
        <v/>
      </c>
      <c r="L1522" s="222" t="str">
        <f>+IF(G1522=0,"",'Ark1'!W3334)</f>
        <v/>
      </c>
      <c r="M1522" s="222" t="str">
        <f>+IF(G1522=0,"",'Ark1'!X3334)</f>
        <v/>
      </c>
      <c r="N1522" s="114" t="str">
        <f>+IF(G1522=0,"",'Ark1'!Y3334)</f>
        <v/>
      </c>
      <c r="O1522" s="116" t="str">
        <f>+IF(G1522=0,"",'Ark1'!Z3334)</f>
        <v/>
      </c>
      <c r="P1522" s="116" t="str">
        <f t="shared" si="24"/>
        <v/>
      </c>
      <c r="Q1522" s="114" t="str">
        <f>+IF(G1522=0,"",'Ark1'!T3334)</f>
        <v/>
      </c>
      <c r="R1522" s="222" t="str">
        <f>+IF(G1522=0,"",'Ark1'!V3334)</f>
        <v/>
      </c>
      <c r="S1522" s="32"/>
      <c r="T1522" s="35"/>
      <c r="U1522" s="35"/>
    </row>
    <row r="1523" spans="1:21" x14ac:dyDescent="0.5">
      <c r="A1523" s="32"/>
      <c r="B1523" s="297" t="str">
        <f>+IF(E1523=2012,VLOOKUP(D1523,K_navn!$A$2:$C$359,2),"")</f>
        <v/>
      </c>
      <c r="C1523" s="297" t="str">
        <f>+IF(E1523=2012,VLOOKUP(D1523,K_navn!$A$2:$C$359,3),"")</f>
        <v/>
      </c>
      <c r="D1523" s="115">
        <f>+'Ark1'!P3335</f>
        <v>4218</v>
      </c>
      <c r="E1523" s="115">
        <f>+'Ark1'!C3335</f>
        <v>2022</v>
      </c>
      <c r="F1523" s="116" t="str">
        <f>+IF('Ark1'!Q3335=0,"",'Ark1'!Q3335)</f>
        <v/>
      </c>
      <c r="G1523" s="116">
        <f>+'Ark1'!R3335</f>
        <v>0</v>
      </c>
      <c r="H1523" s="116">
        <f>+'Ark1'!S3335</f>
        <v>0</v>
      </c>
      <c r="I1523" s="222" t="str">
        <f>+IF(G1523=0,"",'Ark1'!AA3335)</f>
        <v/>
      </c>
      <c r="J1523" s="222" t="str">
        <f>+IF(G1523=0,"",'Ark1'!AB3335)</f>
        <v/>
      </c>
      <c r="K1523" s="114" t="str">
        <f>+IF(G1523=0,"",'Ark1'!U3335)</f>
        <v/>
      </c>
      <c r="L1523" s="222" t="str">
        <f>+IF(G1523=0,"",'Ark1'!W3335)</f>
        <v/>
      </c>
      <c r="M1523" s="222" t="str">
        <f>+IF(G1523=0,"",'Ark1'!X3335)</f>
        <v/>
      </c>
      <c r="N1523" s="114" t="str">
        <f>+IF(G1523=0,"",'Ark1'!Y3335)</f>
        <v/>
      </c>
      <c r="O1523" s="116" t="str">
        <f>+IF(G1523=0,"",'Ark1'!Z3335)</f>
        <v/>
      </c>
      <c r="P1523" s="116" t="str">
        <f t="shared" si="24"/>
        <v/>
      </c>
      <c r="Q1523" s="114" t="str">
        <f>+IF(G1523=0,"",'Ark1'!T3335)</f>
        <v/>
      </c>
      <c r="R1523" s="222" t="str">
        <f>+IF(G1523=0,"",'Ark1'!V3335)</f>
        <v/>
      </c>
      <c r="S1523" s="32"/>
      <c r="T1523" s="35"/>
      <c r="U1523" s="35"/>
    </row>
    <row r="1524" spans="1:21" x14ac:dyDescent="0.5">
      <c r="A1524" s="32"/>
      <c r="B1524" s="297" t="str">
        <f>+IF(E1524=2012,VLOOKUP(D1524,K_navn!$A$2:$C$359,2),"")</f>
        <v>Evje og Hornnes</v>
      </c>
      <c r="C1524" s="297" t="str">
        <f>+IF(E1524=2012,VLOOKUP(D1524,K_navn!$A$2:$C$359,3),"")</f>
        <v>Agder</v>
      </c>
      <c r="D1524" s="115">
        <f>+'Ark1'!P3336</f>
        <v>4219</v>
      </c>
      <c r="E1524" s="115">
        <f>+'Ark1'!C3336</f>
        <v>2012</v>
      </c>
      <c r="F1524" s="116" t="str">
        <f>+IF('Ark1'!Q3336=0,"",'Ark1'!Q3336)</f>
        <v/>
      </c>
      <c r="G1524" s="116">
        <f>+'Ark1'!R3336</f>
        <v>0</v>
      </c>
      <c r="H1524" s="116">
        <f>+'Ark1'!S3336</f>
        <v>0</v>
      </c>
      <c r="I1524" s="222" t="str">
        <f>+IF(G1524=0,"",'Ark1'!AA3336)</f>
        <v/>
      </c>
      <c r="J1524" s="222" t="str">
        <f>+IF(G1524=0,"",'Ark1'!AB3336)</f>
        <v/>
      </c>
      <c r="K1524" s="114" t="str">
        <f>+IF(G1524=0,"",'Ark1'!U3336)</f>
        <v/>
      </c>
      <c r="L1524" s="222" t="str">
        <f>+IF(G1524=0,"",'Ark1'!W3336)</f>
        <v/>
      </c>
      <c r="M1524" s="222" t="str">
        <f>+IF(G1524=0,"",'Ark1'!X3336)</f>
        <v/>
      </c>
      <c r="N1524" s="114" t="str">
        <f>+IF(G1524=0,"",'Ark1'!Y3336)</f>
        <v/>
      </c>
      <c r="O1524" s="116" t="str">
        <f>+IF(G1524=0,"",'Ark1'!Z3336)</f>
        <v/>
      </c>
      <c r="P1524" s="116" t="str">
        <f t="shared" si="24"/>
        <v/>
      </c>
      <c r="Q1524" s="114" t="str">
        <f>+IF(G1524=0,"",'Ark1'!T3336)</f>
        <v/>
      </c>
      <c r="R1524" s="222" t="str">
        <f>+IF(G1524=0,"",'Ark1'!V3336)</f>
        <v/>
      </c>
      <c r="S1524" s="32"/>
      <c r="T1524" s="35"/>
      <c r="U1524" s="35"/>
    </row>
    <row r="1525" spans="1:21" x14ac:dyDescent="0.5">
      <c r="A1525" s="32"/>
      <c r="B1525" s="297" t="str">
        <f>+IF(E1525=2012,VLOOKUP(D1525,K_navn!$A$2:$C$359,2),"")</f>
        <v/>
      </c>
      <c r="C1525" s="297" t="str">
        <f>+IF(E1525=2012,VLOOKUP(D1525,K_navn!$A$2:$C$359,3),"")</f>
        <v/>
      </c>
      <c r="D1525" s="115">
        <f>+'Ark1'!P3337</f>
        <v>4219</v>
      </c>
      <c r="E1525" s="115">
        <f>+'Ark1'!C3337</f>
        <v>2013</v>
      </c>
      <c r="F1525" s="116" t="str">
        <f>+IF('Ark1'!Q3337=0,"",'Ark1'!Q3337)</f>
        <v/>
      </c>
      <c r="G1525" s="116">
        <f>+'Ark1'!R3337</f>
        <v>0</v>
      </c>
      <c r="H1525" s="116">
        <f>+'Ark1'!S3337</f>
        <v>0</v>
      </c>
      <c r="I1525" s="222" t="str">
        <f>+IF(G1525=0,"",'Ark1'!AA3337)</f>
        <v/>
      </c>
      <c r="J1525" s="222" t="str">
        <f>+IF(G1525=0,"",'Ark1'!AB3337)</f>
        <v/>
      </c>
      <c r="K1525" s="114" t="str">
        <f>+IF(G1525=0,"",'Ark1'!U3337)</f>
        <v/>
      </c>
      <c r="L1525" s="222" t="str">
        <f>+IF(G1525=0,"",'Ark1'!W3337)</f>
        <v/>
      </c>
      <c r="M1525" s="222" t="str">
        <f>+IF(G1525=0,"",'Ark1'!X3337)</f>
        <v/>
      </c>
      <c r="N1525" s="114" t="str">
        <f>+IF(G1525=0,"",'Ark1'!Y3337)</f>
        <v/>
      </c>
      <c r="O1525" s="116" t="str">
        <f>+IF(G1525=0,"",'Ark1'!Z3337)</f>
        <v/>
      </c>
      <c r="P1525" s="116" t="str">
        <f t="shared" si="24"/>
        <v/>
      </c>
      <c r="Q1525" s="114" t="str">
        <f>+IF(G1525=0,"",'Ark1'!T3337)</f>
        <v/>
      </c>
      <c r="R1525" s="222" t="str">
        <f>+IF(G1525=0,"",'Ark1'!V3337)</f>
        <v/>
      </c>
      <c r="S1525" s="32"/>
      <c r="T1525" s="35"/>
      <c r="U1525" s="35"/>
    </row>
    <row r="1526" spans="1:21" x14ac:dyDescent="0.5">
      <c r="A1526" s="32"/>
      <c r="B1526" s="297" t="str">
        <f>+IF(E1526=2012,VLOOKUP(D1526,K_navn!$A$2:$C$359,2),"")</f>
        <v/>
      </c>
      <c r="C1526" s="297" t="str">
        <f>+IF(E1526=2012,VLOOKUP(D1526,K_navn!$A$2:$C$359,3),"")</f>
        <v/>
      </c>
      <c r="D1526" s="115">
        <f>+'Ark1'!P3338</f>
        <v>4219</v>
      </c>
      <c r="E1526" s="115">
        <f>+'Ark1'!C3338</f>
        <v>2014</v>
      </c>
      <c r="F1526" s="116" t="str">
        <f>+IF('Ark1'!Q3338=0,"",'Ark1'!Q3338)</f>
        <v/>
      </c>
      <c r="G1526" s="116">
        <f>+'Ark1'!R3338</f>
        <v>0</v>
      </c>
      <c r="H1526" s="116">
        <f>+'Ark1'!S3338</f>
        <v>0</v>
      </c>
      <c r="I1526" s="222" t="str">
        <f>+IF(G1526=0,"",'Ark1'!AA3338)</f>
        <v/>
      </c>
      <c r="J1526" s="222" t="str">
        <f>+IF(G1526=0,"",'Ark1'!AB3338)</f>
        <v/>
      </c>
      <c r="K1526" s="114" t="str">
        <f>+IF(G1526=0,"",'Ark1'!U3338)</f>
        <v/>
      </c>
      <c r="L1526" s="222" t="str">
        <f>+IF(G1526=0,"",'Ark1'!W3338)</f>
        <v/>
      </c>
      <c r="M1526" s="222" t="str">
        <f>+IF(G1526=0,"",'Ark1'!X3338)</f>
        <v/>
      </c>
      <c r="N1526" s="114" t="str">
        <f>+IF(G1526=0,"",'Ark1'!Y3338)</f>
        <v/>
      </c>
      <c r="O1526" s="116" t="str">
        <f>+IF(G1526=0,"",'Ark1'!Z3338)</f>
        <v/>
      </c>
      <c r="P1526" s="116" t="str">
        <f t="shared" si="24"/>
        <v/>
      </c>
      <c r="Q1526" s="114" t="str">
        <f>+IF(G1526=0,"",'Ark1'!T3338)</f>
        <v/>
      </c>
      <c r="R1526" s="222" t="str">
        <f>+IF(G1526=0,"",'Ark1'!V3338)</f>
        <v/>
      </c>
      <c r="S1526" s="32"/>
      <c r="T1526" s="35"/>
      <c r="U1526" s="35"/>
    </row>
    <row r="1527" spans="1:21" x14ac:dyDescent="0.5">
      <c r="A1527" s="32"/>
      <c r="B1527" s="297" t="str">
        <f>+IF(E1527=2012,VLOOKUP(D1527,K_navn!$A$2:$C$359,2),"")</f>
        <v/>
      </c>
      <c r="C1527" s="297" t="str">
        <f>+IF(E1527=2012,VLOOKUP(D1527,K_navn!$A$2:$C$359,3),"")</f>
        <v/>
      </c>
      <c r="D1527" s="115">
        <f>+'Ark1'!P3339</f>
        <v>4219</v>
      </c>
      <c r="E1527" s="115">
        <f>+'Ark1'!C3339</f>
        <v>2015</v>
      </c>
      <c r="F1527" s="116" t="str">
        <f>+IF('Ark1'!Q3339=0,"",'Ark1'!Q3339)</f>
        <v/>
      </c>
      <c r="G1527" s="116">
        <f>+'Ark1'!R3339</f>
        <v>0</v>
      </c>
      <c r="H1527" s="116">
        <f>+'Ark1'!S3339</f>
        <v>0</v>
      </c>
      <c r="I1527" s="222" t="str">
        <f>+IF(G1527=0,"",'Ark1'!AA3339)</f>
        <v/>
      </c>
      <c r="J1527" s="222" t="str">
        <f>+IF(G1527=0,"",'Ark1'!AB3339)</f>
        <v/>
      </c>
      <c r="K1527" s="114" t="str">
        <f>+IF(G1527=0,"",'Ark1'!U3339)</f>
        <v/>
      </c>
      <c r="L1527" s="222" t="str">
        <f>+IF(G1527=0,"",'Ark1'!W3339)</f>
        <v/>
      </c>
      <c r="M1527" s="222" t="str">
        <f>+IF(G1527=0,"",'Ark1'!X3339)</f>
        <v/>
      </c>
      <c r="N1527" s="114" t="str">
        <f>+IF(G1527=0,"",'Ark1'!Y3339)</f>
        <v/>
      </c>
      <c r="O1527" s="116" t="str">
        <f>+IF(G1527=0,"",'Ark1'!Z3339)</f>
        <v/>
      </c>
      <c r="P1527" s="116" t="str">
        <f t="shared" si="24"/>
        <v/>
      </c>
      <c r="Q1527" s="114" t="str">
        <f>+IF(G1527=0,"",'Ark1'!T3339)</f>
        <v/>
      </c>
      <c r="R1527" s="222" t="str">
        <f>+IF(G1527=0,"",'Ark1'!V3339)</f>
        <v/>
      </c>
      <c r="S1527" s="32"/>
      <c r="T1527" s="35"/>
      <c r="U1527" s="35"/>
    </row>
    <row r="1528" spans="1:21" x14ac:dyDescent="0.5">
      <c r="A1528" s="32"/>
      <c r="B1528" s="297" t="str">
        <f>+IF(E1528=2012,VLOOKUP(D1528,K_navn!$A$2:$C$359,2),"")</f>
        <v/>
      </c>
      <c r="C1528" s="297" t="str">
        <f>+IF(E1528=2012,VLOOKUP(D1528,K_navn!$A$2:$C$359,3),"")</f>
        <v/>
      </c>
      <c r="D1528" s="115">
        <f>+'Ark1'!P3340</f>
        <v>4219</v>
      </c>
      <c r="E1528" s="115">
        <f>+'Ark1'!C3340</f>
        <v>2016</v>
      </c>
      <c r="F1528" s="116" t="str">
        <f>+IF('Ark1'!Q3340=0,"",'Ark1'!Q3340)</f>
        <v/>
      </c>
      <c r="G1528" s="116">
        <f>+'Ark1'!R3340</f>
        <v>0</v>
      </c>
      <c r="H1528" s="116">
        <f>+'Ark1'!S3340</f>
        <v>0</v>
      </c>
      <c r="I1528" s="222" t="str">
        <f>+IF(G1528=0,"",'Ark1'!AA3340)</f>
        <v/>
      </c>
      <c r="J1528" s="222" t="str">
        <f>+IF(G1528=0,"",'Ark1'!AB3340)</f>
        <v/>
      </c>
      <c r="K1528" s="114" t="str">
        <f>+IF(G1528=0,"",'Ark1'!U3340)</f>
        <v/>
      </c>
      <c r="L1528" s="222" t="str">
        <f>+IF(G1528=0,"",'Ark1'!W3340)</f>
        <v/>
      </c>
      <c r="M1528" s="222" t="str">
        <f>+IF(G1528=0,"",'Ark1'!X3340)</f>
        <v/>
      </c>
      <c r="N1528" s="114" t="str">
        <f>+IF(G1528=0,"",'Ark1'!Y3340)</f>
        <v/>
      </c>
      <c r="O1528" s="116" t="str">
        <f>+IF(G1528=0,"",'Ark1'!Z3340)</f>
        <v/>
      </c>
      <c r="P1528" s="116" t="str">
        <f t="shared" si="24"/>
        <v/>
      </c>
      <c r="Q1528" s="114" t="str">
        <f>+IF(G1528=0,"",'Ark1'!T3340)</f>
        <v/>
      </c>
      <c r="R1528" s="222" t="str">
        <f>+IF(G1528=0,"",'Ark1'!V3340)</f>
        <v/>
      </c>
      <c r="S1528" s="32"/>
      <c r="T1528" s="35"/>
      <c r="U1528" s="35"/>
    </row>
    <row r="1529" spans="1:21" x14ac:dyDescent="0.5">
      <c r="A1529" s="32"/>
      <c r="B1529" s="297" t="str">
        <f>+IF(E1529=2012,VLOOKUP(D1529,K_navn!$A$2:$C$359,2),"")</f>
        <v/>
      </c>
      <c r="C1529" s="297" t="str">
        <f>+IF(E1529=2012,VLOOKUP(D1529,K_navn!$A$2:$C$359,3),"")</f>
        <v/>
      </c>
      <c r="D1529" s="115">
        <f>+'Ark1'!P3341</f>
        <v>4219</v>
      </c>
      <c r="E1529" s="115">
        <f>+'Ark1'!C3341</f>
        <v>2017</v>
      </c>
      <c r="F1529" s="116" t="str">
        <f>+IF('Ark1'!Q3341=0,"",'Ark1'!Q3341)</f>
        <v/>
      </c>
      <c r="G1529" s="116">
        <f>+'Ark1'!R3341</f>
        <v>0</v>
      </c>
      <c r="H1529" s="116">
        <f>+'Ark1'!S3341</f>
        <v>0</v>
      </c>
      <c r="I1529" s="222" t="str">
        <f>+IF(G1529=0,"",'Ark1'!AA3341)</f>
        <v/>
      </c>
      <c r="J1529" s="222" t="str">
        <f>+IF(G1529=0,"",'Ark1'!AB3341)</f>
        <v/>
      </c>
      <c r="K1529" s="114" t="str">
        <f>+IF(G1529=0,"",'Ark1'!U3341)</f>
        <v/>
      </c>
      <c r="L1529" s="222" t="str">
        <f>+IF(G1529=0,"",'Ark1'!W3341)</f>
        <v/>
      </c>
      <c r="M1529" s="222" t="str">
        <f>+IF(G1529=0,"",'Ark1'!X3341)</f>
        <v/>
      </c>
      <c r="N1529" s="114" t="str">
        <f>+IF(G1529=0,"",'Ark1'!Y3341)</f>
        <v/>
      </c>
      <c r="O1529" s="116" t="str">
        <f>+IF(G1529=0,"",'Ark1'!Z3341)</f>
        <v/>
      </c>
      <c r="P1529" s="116" t="str">
        <f t="shared" si="24"/>
        <v/>
      </c>
      <c r="Q1529" s="114" t="str">
        <f>+IF(G1529=0,"",'Ark1'!T3341)</f>
        <v/>
      </c>
      <c r="R1529" s="222" t="str">
        <f>+IF(G1529=0,"",'Ark1'!V3341)</f>
        <v/>
      </c>
      <c r="S1529" s="32"/>
      <c r="T1529" s="35"/>
      <c r="U1529" s="35"/>
    </row>
    <row r="1530" spans="1:21" x14ac:dyDescent="0.5">
      <c r="A1530" s="32"/>
      <c r="B1530" s="297" t="str">
        <f>+IF(E1530=2012,VLOOKUP(D1530,K_navn!$A$2:$C$359,2),"")</f>
        <v/>
      </c>
      <c r="C1530" s="297" t="str">
        <f>+IF(E1530=2012,VLOOKUP(D1530,K_navn!$A$2:$C$359,3),"")</f>
        <v/>
      </c>
      <c r="D1530" s="115">
        <f>+'Ark1'!P3342</f>
        <v>4219</v>
      </c>
      <c r="E1530" s="115">
        <f>+'Ark1'!C3342</f>
        <v>2018</v>
      </c>
      <c r="F1530" s="116" t="str">
        <f>+IF('Ark1'!Q3342=0,"",'Ark1'!Q3342)</f>
        <v/>
      </c>
      <c r="G1530" s="116">
        <f>+'Ark1'!R3342</f>
        <v>0</v>
      </c>
      <c r="H1530" s="116">
        <f>+'Ark1'!S3342</f>
        <v>0</v>
      </c>
      <c r="I1530" s="222" t="str">
        <f>+IF(G1530=0,"",'Ark1'!AA3342)</f>
        <v/>
      </c>
      <c r="J1530" s="222" t="str">
        <f>+IF(G1530=0,"",'Ark1'!AB3342)</f>
        <v/>
      </c>
      <c r="K1530" s="114" t="str">
        <f>+IF(G1530=0,"",'Ark1'!U3342)</f>
        <v/>
      </c>
      <c r="L1530" s="222" t="str">
        <f>+IF(G1530=0,"",'Ark1'!W3342)</f>
        <v/>
      </c>
      <c r="M1530" s="222" t="str">
        <f>+IF(G1530=0,"",'Ark1'!X3342)</f>
        <v/>
      </c>
      <c r="N1530" s="114" t="str">
        <f>+IF(G1530=0,"",'Ark1'!Y3342)</f>
        <v/>
      </c>
      <c r="O1530" s="116" t="str">
        <f>+IF(G1530=0,"",'Ark1'!Z3342)</f>
        <v/>
      </c>
      <c r="P1530" s="116" t="str">
        <f t="shared" si="24"/>
        <v/>
      </c>
      <c r="Q1530" s="114" t="str">
        <f>+IF(G1530=0,"",'Ark1'!T3342)</f>
        <v/>
      </c>
      <c r="R1530" s="222" t="str">
        <f>+IF(G1530=0,"",'Ark1'!V3342)</f>
        <v/>
      </c>
      <c r="S1530" s="32"/>
      <c r="T1530" s="35"/>
      <c r="U1530" s="35"/>
    </row>
    <row r="1531" spans="1:21" x14ac:dyDescent="0.5">
      <c r="A1531" s="32"/>
      <c r="B1531" s="297" t="str">
        <f>+IF(E1531=2012,VLOOKUP(D1531,K_navn!$A$2:$C$359,2),"")</f>
        <v/>
      </c>
      <c r="C1531" s="297" t="str">
        <f>+IF(E1531=2012,VLOOKUP(D1531,K_navn!$A$2:$C$359,3),"")</f>
        <v/>
      </c>
      <c r="D1531" s="115">
        <f>+'Ark1'!P3343</f>
        <v>4219</v>
      </c>
      <c r="E1531" s="115">
        <f>+'Ark1'!C3343</f>
        <v>2019</v>
      </c>
      <c r="F1531" s="116" t="str">
        <f>+IF('Ark1'!Q3343=0,"",'Ark1'!Q3343)</f>
        <v/>
      </c>
      <c r="G1531" s="116">
        <f>+'Ark1'!R3343</f>
        <v>0</v>
      </c>
      <c r="H1531" s="116">
        <f>+'Ark1'!S3343</f>
        <v>0</v>
      </c>
      <c r="I1531" s="222" t="str">
        <f>+IF(G1531=0,"",'Ark1'!AA3343)</f>
        <v/>
      </c>
      <c r="J1531" s="222" t="str">
        <f>+IF(G1531=0,"",'Ark1'!AB3343)</f>
        <v/>
      </c>
      <c r="K1531" s="114" t="str">
        <f>+IF(G1531=0,"",'Ark1'!U3343)</f>
        <v/>
      </c>
      <c r="L1531" s="222" t="str">
        <f>+IF(G1531=0,"",'Ark1'!W3343)</f>
        <v/>
      </c>
      <c r="M1531" s="222" t="str">
        <f>+IF(G1531=0,"",'Ark1'!X3343)</f>
        <v/>
      </c>
      <c r="N1531" s="114" t="str">
        <f>+IF(G1531=0,"",'Ark1'!Y3343)</f>
        <v/>
      </c>
      <c r="O1531" s="116" t="str">
        <f>+IF(G1531=0,"",'Ark1'!Z3343)</f>
        <v/>
      </c>
      <c r="P1531" s="116" t="str">
        <f t="shared" si="24"/>
        <v/>
      </c>
      <c r="Q1531" s="114" t="str">
        <f>+IF(G1531=0,"",'Ark1'!T3343)</f>
        <v/>
      </c>
      <c r="R1531" s="222" t="str">
        <f>+IF(G1531=0,"",'Ark1'!V3343)</f>
        <v/>
      </c>
      <c r="S1531" s="32"/>
      <c r="T1531" s="35"/>
      <c r="U1531" s="35"/>
    </row>
    <row r="1532" spans="1:21" x14ac:dyDescent="0.5">
      <c r="A1532" s="32"/>
      <c r="B1532" s="297" t="str">
        <f>+IF(E1532=2012,VLOOKUP(D1532,K_navn!$A$2:$C$359,2),"")</f>
        <v/>
      </c>
      <c r="C1532" s="297" t="str">
        <f>+IF(E1532=2012,VLOOKUP(D1532,K_navn!$A$2:$C$359,3),"")</f>
        <v/>
      </c>
      <c r="D1532" s="115">
        <f>+'Ark1'!P3344</f>
        <v>4219</v>
      </c>
      <c r="E1532" s="115">
        <f>+'Ark1'!C3344</f>
        <v>2020</v>
      </c>
      <c r="F1532" s="116" t="str">
        <f>+IF('Ark1'!Q3344=0,"",'Ark1'!Q3344)</f>
        <v/>
      </c>
      <c r="G1532" s="116">
        <f>+'Ark1'!R3344</f>
        <v>0</v>
      </c>
      <c r="H1532" s="116">
        <f>+'Ark1'!S3344</f>
        <v>0</v>
      </c>
      <c r="I1532" s="222" t="str">
        <f>+IF(G1532=0,"",'Ark1'!AA3344)</f>
        <v/>
      </c>
      <c r="J1532" s="222" t="str">
        <f>+IF(G1532=0,"",'Ark1'!AB3344)</f>
        <v/>
      </c>
      <c r="K1532" s="114" t="str">
        <f>+IF(G1532=0,"",'Ark1'!U3344)</f>
        <v/>
      </c>
      <c r="L1532" s="222" t="str">
        <f>+IF(G1532=0,"",'Ark1'!W3344)</f>
        <v/>
      </c>
      <c r="M1532" s="222" t="str">
        <f>+IF(G1532=0,"",'Ark1'!X3344)</f>
        <v/>
      </c>
      <c r="N1532" s="114" t="str">
        <f>+IF(G1532=0,"",'Ark1'!Y3344)</f>
        <v/>
      </c>
      <c r="O1532" s="116" t="str">
        <f>+IF(G1532=0,"",'Ark1'!Z3344)</f>
        <v/>
      </c>
      <c r="P1532" s="116" t="str">
        <f t="shared" si="24"/>
        <v/>
      </c>
      <c r="Q1532" s="114" t="str">
        <f>+IF(G1532=0,"",'Ark1'!T3344)</f>
        <v/>
      </c>
      <c r="R1532" s="222" t="str">
        <f>+IF(G1532=0,"",'Ark1'!V3344)</f>
        <v/>
      </c>
      <c r="S1532" s="32"/>
      <c r="T1532" s="35"/>
      <c r="U1532" s="35"/>
    </row>
    <row r="1533" spans="1:21" x14ac:dyDescent="0.5">
      <c r="A1533" s="32"/>
      <c r="B1533" s="297" t="str">
        <f>+IF(E1533=2012,VLOOKUP(D1533,K_navn!$A$2:$C$359,2),"")</f>
        <v/>
      </c>
      <c r="C1533" s="297" t="str">
        <f>+IF(E1533=2012,VLOOKUP(D1533,K_navn!$A$2:$C$359,3),"")</f>
        <v/>
      </c>
      <c r="D1533" s="115">
        <f>+'Ark1'!P3345</f>
        <v>4219</v>
      </c>
      <c r="E1533" s="115">
        <f>+'Ark1'!C3345</f>
        <v>2021</v>
      </c>
      <c r="F1533" s="116" t="str">
        <f>+IF('Ark1'!Q3345=0,"",'Ark1'!Q3345)</f>
        <v/>
      </c>
      <c r="G1533" s="116">
        <f>+'Ark1'!R3345</f>
        <v>0</v>
      </c>
      <c r="H1533" s="116">
        <f>+'Ark1'!S3345</f>
        <v>0</v>
      </c>
      <c r="I1533" s="222" t="str">
        <f>+IF(G1533=0,"",'Ark1'!AA3345)</f>
        <v/>
      </c>
      <c r="J1533" s="222" t="str">
        <f>+IF(G1533=0,"",'Ark1'!AB3345)</f>
        <v/>
      </c>
      <c r="K1533" s="114" t="str">
        <f>+IF(G1533=0,"",'Ark1'!U3345)</f>
        <v/>
      </c>
      <c r="L1533" s="222" t="str">
        <f>+IF(G1533=0,"",'Ark1'!W3345)</f>
        <v/>
      </c>
      <c r="M1533" s="222" t="str">
        <f>+IF(G1533=0,"",'Ark1'!X3345)</f>
        <v/>
      </c>
      <c r="N1533" s="114" t="str">
        <f>+IF(G1533=0,"",'Ark1'!Y3345)</f>
        <v/>
      </c>
      <c r="O1533" s="116" t="str">
        <f>+IF(G1533=0,"",'Ark1'!Z3345)</f>
        <v/>
      </c>
      <c r="P1533" s="116" t="str">
        <f t="shared" si="24"/>
        <v/>
      </c>
      <c r="Q1533" s="114" t="str">
        <f>+IF(G1533=0,"",'Ark1'!T3345)</f>
        <v/>
      </c>
      <c r="R1533" s="222" t="str">
        <f>+IF(G1533=0,"",'Ark1'!V3345)</f>
        <v/>
      </c>
      <c r="S1533" s="32"/>
      <c r="T1533" s="35"/>
      <c r="U1533" s="35"/>
    </row>
    <row r="1534" spans="1:21" x14ac:dyDescent="0.5">
      <c r="A1534" s="32"/>
      <c r="B1534" s="297" t="str">
        <f>+IF(E1534=2012,VLOOKUP(D1534,K_navn!$A$2:$C$359,2),"")</f>
        <v/>
      </c>
      <c r="C1534" s="297" t="str">
        <f>+IF(E1534=2012,VLOOKUP(D1534,K_navn!$A$2:$C$359,3),"")</f>
        <v/>
      </c>
      <c r="D1534" s="115">
        <f>+'Ark1'!P3346</f>
        <v>4219</v>
      </c>
      <c r="E1534" s="115">
        <f>+'Ark1'!C3346</f>
        <v>2022</v>
      </c>
      <c r="F1534" s="116" t="str">
        <f>+IF('Ark1'!Q3346=0,"",'Ark1'!Q3346)</f>
        <v/>
      </c>
      <c r="G1534" s="116">
        <f>+'Ark1'!R3346</f>
        <v>0</v>
      </c>
      <c r="H1534" s="116">
        <f>+'Ark1'!S3346</f>
        <v>0</v>
      </c>
      <c r="I1534" s="222" t="str">
        <f>+IF(G1534=0,"",'Ark1'!AA3346)</f>
        <v/>
      </c>
      <c r="J1534" s="222" t="str">
        <f>+IF(G1534=0,"",'Ark1'!AB3346)</f>
        <v/>
      </c>
      <c r="K1534" s="114" t="str">
        <f>+IF(G1534=0,"",'Ark1'!U3346)</f>
        <v/>
      </c>
      <c r="L1534" s="222" t="str">
        <f>+IF(G1534=0,"",'Ark1'!W3346)</f>
        <v/>
      </c>
      <c r="M1534" s="222" t="str">
        <f>+IF(G1534=0,"",'Ark1'!X3346)</f>
        <v/>
      </c>
      <c r="N1534" s="114" t="str">
        <f>+IF(G1534=0,"",'Ark1'!Y3346)</f>
        <v/>
      </c>
      <c r="O1534" s="116" t="str">
        <f>+IF(G1534=0,"",'Ark1'!Z3346)</f>
        <v/>
      </c>
      <c r="P1534" s="116" t="str">
        <f t="shared" si="24"/>
        <v/>
      </c>
      <c r="Q1534" s="114" t="str">
        <f>+IF(G1534=0,"",'Ark1'!T3346)</f>
        <v/>
      </c>
      <c r="R1534" s="222" t="str">
        <f>+IF(G1534=0,"",'Ark1'!V3346)</f>
        <v/>
      </c>
      <c r="S1534" s="32"/>
      <c r="T1534" s="35"/>
      <c r="U1534" s="35"/>
    </row>
    <row r="1535" spans="1:21" x14ac:dyDescent="0.5">
      <c r="A1535" s="32"/>
      <c r="B1535" s="297" t="str">
        <f>+IF(E1535=2012,VLOOKUP(D1535,K_navn!$A$2:$C$359,2),"")</f>
        <v>Bygland</v>
      </c>
      <c r="C1535" s="297" t="str">
        <f>+IF(E1535=2012,VLOOKUP(D1535,K_navn!$A$2:$C$359,3),"")</f>
        <v>Agder</v>
      </c>
      <c r="D1535" s="115">
        <f>+'Ark1'!P3347</f>
        <v>4220</v>
      </c>
      <c r="E1535" s="115">
        <f>+'Ark1'!C3347</f>
        <v>2012</v>
      </c>
      <c r="F1535" s="116" t="str">
        <f>+IF('Ark1'!Q3347=0,"",'Ark1'!Q3347)</f>
        <v/>
      </c>
      <c r="G1535" s="116">
        <f>+'Ark1'!R3347</f>
        <v>0</v>
      </c>
      <c r="H1535" s="116">
        <f>+'Ark1'!S3347</f>
        <v>0</v>
      </c>
      <c r="I1535" s="222" t="str">
        <f>+IF(G1535=0,"",'Ark1'!AA3347)</f>
        <v/>
      </c>
      <c r="J1535" s="222" t="str">
        <f>+IF(G1535=0,"",'Ark1'!AB3347)</f>
        <v/>
      </c>
      <c r="K1535" s="114" t="str">
        <f>+IF(G1535=0,"",'Ark1'!U3347)</f>
        <v/>
      </c>
      <c r="L1535" s="222" t="str">
        <f>+IF(G1535=0,"",'Ark1'!W3347)</f>
        <v/>
      </c>
      <c r="M1535" s="222" t="str">
        <f>+IF(G1535=0,"",'Ark1'!X3347)</f>
        <v/>
      </c>
      <c r="N1535" s="114" t="str">
        <f>+IF(G1535=0,"",'Ark1'!Y3347)</f>
        <v/>
      </c>
      <c r="O1535" s="116" t="str">
        <f>+IF(G1535=0,"",'Ark1'!Z3347)</f>
        <v/>
      </c>
      <c r="P1535" s="116" t="str">
        <f t="shared" si="24"/>
        <v/>
      </c>
      <c r="Q1535" s="114" t="str">
        <f>+IF(G1535=0,"",'Ark1'!T3347)</f>
        <v/>
      </c>
      <c r="R1535" s="222" t="str">
        <f>+IF(G1535=0,"",'Ark1'!V3347)</f>
        <v/>
      </c>
      <c r="S1535" s="32"/>
      <c r="T1535" s="35"/>
      <c r="U1535" s="35"/>
    </row>
    <row r="1536" spans="1:21" x14ac:dyDescent="0.5">
      <c r="A1536" s="32"/>
      <c r="B1536" s="297" t="str">
        <f>+IF(E1536=2012,VLOOKUP(D1536,K_navn!$A$2:$C$359,2),"")</f>
        <v/>
      </c>
      <c r="C1536" s="297" t="str">
        <f>+IF(E1536=2012,VLOOKUP(D1536,K_navn!$A$2:$C$359,3),"")</f>
        <v/>
      </c>
      <c r="D1536" s="115">
        <f>+'Ark1'!P3348</f>
        <v>4220</v>
      </c>
      <c r="E1536" s="115">
        <f>+'Ark1'!C3348</f>
        <v>2013</v>
      </c>
      <c r="F1536" s="116" t="str">
        <f>+IF('Ark1'!Q3348=0,"",'Ark1'!Q3348)</f>
        <v/>
      </c>
      <c r="G1536" s="116">
        <f>+'Ark1'!R3348</f>
        <v>0</v>
      </c>
      <c r="H1536" s="116">
        <f>+'Ark1'!S3348</f>
        <v>0</v>
      </c>
      <c r="I1536" s="222" t="str">
        <f>+IF(G1536=0,"",'Ark1'!AA3348)</f>
        <v/>
      </c>
      <c r="J1536" s="222" t="str">
        <f>+IF(G1536=0,"",'Ark1'!AB3348)</f>
        <v/>
      </c>
      <c r="K1536" s="114" t="str">
        <f>+IF(G1536=0,"",'Ark1'!U3348)</f>
        <v/>
      </c>
      <c r="L1536" s="222" t="str">
        <f>+IF(G1536=0,"",'Ark1'!W3348)</f>
        <v/>
      </c>
      <c r="M1536" s="222" t="str">
        <f>+IF(G1536=0,"",'Ark1'!X3348)</f>
        <v/>
      </c>
      <c r="N1536" s="114" t="str">
        <f>+IF(G1536=0,"",'Ark1'!Y3348)</f>
        <v/>
      </c>
      <c r="O1536" s="116" t="str">
        <f>+IF(G1536=0,"",'Ark1'!Z3348)</f>
        <v/>
      </c>
      <c r="P1536" s="116" t="str">
        <f t="shared" si="24"/>
        <v/>
      </c>
      <c r="Q1536" s="114" t="str">
        <f>+IF(G1536=0,"",'Ark1'!T3348)</f>
        <v/>
      </c>
      <c r="R1536" s="222" t="str">
        <f>+IF(G1536=0,"",'Ark1'!V3348)</f>
        <v/>
      </c>
      <c r="S1536" s="32"/>
      <c r="T1536" s="35"/>
      <c r="U1536" s="35"/>
    </row>
    <row r="1537" spans="1:21" x14ac:dyDescent="0.5">
      <c r="A1537" s="32"/>
      <c r="B1537" s="297" t="str">
        <f>+IF(E1537=2012,VLOOKUP(D1537,K_navn!$A$2:$C$359,2),"")</f>
        <v/>
      </c>
      <c r="C1537" s="297" t="str">
        <f>+IF(E1537=2012,VLOOKUP(D1537,K_navn!$A$2:$C$359,3),"")</f>
        <v/>
      </c>
      <c r="D1537" s="115">
        <f>+'Ark1'!P3349</f>
        <v>4220</v>
      </c>
      <c r="E1537" s="115">
        <f>+'Ark1'!C3349</f>
        <v>2014</v>
      </c>
      <c r="F1537" s="116" t="str">
        <f>+IF('Ark1'!Q3349=0,"",'Ark1'!Q3349)</f>
        <v/>
      </c>
      <c r="G1537" s="116">
        <f>+'Ark1'!R3349</f>
        <v>0</v>
      </c>
      <c r="H1537" s="116">
        <f>+'Ark1'!S3349</f>
        <v>0</v>
      </c>
      <c r="I1537" s="222" t="str">
        <f>+IF(G1537=0,"",'Ark1'!AA3349)</f>
        <v/>
      </c>
      <c r="J1537" s="222" t="str">
        <f>+IF(G1537=0,"",'Ark1'!AB3349)</f>
        <v/>
      </c>
      <c r="K1537" s="114" t="str">
        <f>+IF(G1537=0,"",'Ark1'!U3349)</f>
        <v/>
      </c>
      <c r="L1537" s="222" t="str">
        <f>+IF(G1537=0,"",'Ark1'!W3349)</f>
        <v/>
      </c>
      <c r="M1537" s="222" t="str">
        <f>+IF(G1537=0,"",'Ark1'!X3349)</f>
        <v/>
      </c>
      <c r="N1537" s="114" t="str">
        <f>+IF(G1537=0,"",'Ark1'!Y3349)</f>
        <v/>
      </c>
      <c r="O1537" s="116" t="str">
        <f>+IF(G1537=0,"",'Ark1'!Z3349)</f>
        <v/>
      </c>
      <c r="P1537" s="116" t="str">
        <f t="shared" si="24"/>
        <v/>
      </c>
      <c r="Q1537" s="114" t="str">
        <f>+IF(G1537=0,"",'Ark1'!T3349)</f>
        <v/>
      </c>
      <c r="R1537" s="222" t="str">
        <f>+IF(G1537=0,"",'Ark1'!V3349)</f>
        <v/>
      </c>
      <c r="S1537" s="32"/>
      <c r="T1537" s="35"/>
      <c r="U1537" s="35"/>
    </row>
    <row r="1538" spans="1:21" x14ac:dyDescent="0.5">
      <c r="A1538" s="32"/>
      <c r="B1538" s="297" t="str">
        <f>+IF(E1538=2012,VLOOKUP(D1538,K_navn!$A$2:$C$359,2),"")</f>
        <v/>
      </c>
      <c r="C1538" s="297" t="str">
        <f>+IF(E1538=2012,VLOOKUP(D1538,K_navn!$A$2:$C$359,3),"")</f>
        <v/>
      </c>
      <c r="D1538" s="115">
        <f>+'Ark1'!P3350</f>
        <v>4220</v>
      </c>
      <c r="E1538" s="115">
        <f>+'Ark1'!C3350</f>
        <v>2015</v>
      </c>
      <c r="F1538" s="116" t="str">
        <f>+IF('Ark1'!Q3350=0,"",'Ark1'!Q3350)</f>
        <v/>
      </c>
      <c r="G1538" s="116">
        <f>+'Ark1'!R3350</f>
        <v>0</v>
      </c>
      <c r="H1538" s="116">
        <f>+'Ark1'!S3350</f>
        <v>0</v>
      </c>
      <c r="I1538" s="222" t="str">
        <f>+IF(G1538=0,"",'Ark1'!AA3350)</f>
        <v/>
      </c>
      <c r="J1538" s="222" t="str">
        <f>+IF(G1538=0,"",'Ark1'!AB3350)</f>
        <v/>
      </c>
      <c r="K1538" s="114" t="str">
        <f>+IF(G1538=0,"",'Ark1'!U3350)</f>
        <v/>
      </c>
      <c r="L1538" s="222" t="str">
        <f>+IF(G1538=0,"",'Ark1'!W3350)</f>
        <v/>
      </c>
      <c r="M1538" s="222" t="str">
        <f>+IF(G1538=0,"",'Ark1'!X3350)</f>
        <v/>
      </c>
      <c r="N1538" s="114" t="str">
        <f>+IF(G1538=0,"",'Ark1'!Y3350)</f>
        <v/>
      </c>
      <c r="O1538" s="116" t="str">
        <f>+IF(G1538=0,"",'Ark1'!Z3350)</f>
        <v/>
      </c>
      <c r="P1538" s="116" t="str">
        <f t="shared" si="24"/>
        <v/>
      </c>
      <c r="Q1538" s="114" t="str">
        <f>+IF(G1538=0,"",'Ark1'!T3350)</f>
        <v/>
      </c>
      <c r="R1538" s="222" t="str">
        <f>+IF(G1538=0,"",'Ark1'!V3350)</f>
        <v/>
      </c>
      <c r="S1538" s="32"/>
      <c r="T1538" s="35"/>
      <c r="U1538" s="35"/>
    </row>
    <row r="1539" spans="1:21" x14ac:dyDescent="0.5">
      <c r="A1539" s="32"/>
      <c r="B1539" s="297" t="str">
        <f>+IF(E1539=2012,VLOOKUP(D1539,K_navn!$A$2:$C$359,2),"")</f>
        <v/>
      </c>
      <c r="C1539" s="297" t="str">
        <f>+IF(E1539=2012,VLOOKUP(D1539,K_navn!$A$2:$C$359,3),"")</f>
        <v/>
      </c>
      <c r="D1539" s="115">
        <f>+'Ark1'!P3351</f>
        <v>4220</v>
      </c>
      <c r="E1539" s="115">
        <f>+'Ark1'!C3351</f>
        <v>2016</v>
      </c>
      <c r="F1539" s="116" t="str">
        <f>+IF('Ark1'!Q3351=0,"",'Ark1'!Q3351)</f>
        <v/>
      </c>
      <c r="G1539" s="116">
        <f>+'Ark1'!R3351</f>
        <v>0</v>
      </c>
      <c r="H1539" s="116">
        <f>+'Ark1'!S3351</f>
        <v>0</v>
      </c>
      <c r="I1539" s="222" t="str">
        <f>+IF(G1539=0,"",'Ark1'!AA3351)</f>
        <v/>
      </c>
      <c r="J1539" s="222" t="str">
        <f>+IF(G1539=0,"",'Ark1'!AB3351)</f>
        <v/>
      </c>
      <c r="K1539" s="114" t="str">
        <f>+IF(G1539=0,"",'Ark1'!U3351)</f>
        <v/>
      </c>
      <c r="L1539" s="222" t="str">
        <f>+IF(G1539=0,"",'Ark1'!W3351)</f>
        <v/>
      </c>
      <c r="M1539" s="222" t="str">
        <f>+IF(G1539=0,"",'Ark1'!X3351)</f>
        <v/>
      </c>
      <c r="N1539" s="114" t="str">
        <f>+IF(G1539=0,"",'Ark1'!Y3351)</f>
        <v/>
      </c>
      <c r="O1539" s="116" t="str">
        <f>+IF(G1539=0,"",'Ark1'!Z3351)</f>
        <v/>
      </c>
      <c r="P1539" s="116" t="str">
        <f t="shared" si="24"/>
        <v/>
      </c>
      <c r="Q1539" s="114" t="str">
        <f>+IF(G1539=0,"",'Ark1'!T3351)</f>
        <v/>
      </c>
      <c r="R1539" s="222" t="str">
        <f>+IF(G1539=0,"",'Ark1'!V3351)</f>
        <v/>
      </c>
      <c r="S1539" s="32"/>
      <c r="T1539" s="35"/>
      <c r="U1539" s="35"/>
    </row>
    <row r="1540" spans="1:21" x14ac:dyDescent="0.5">
      <c r="A1540" s="32"/>
      <c r="B1540" s="297" t="str">
        <f>+IF(E1540=2012,VLOOKUP(D1540,K_navn!$A$2:$C$359,2),"")</f>
        <v/>
      </c>
      <c r="C1540" s="297" t="str">
        <f>+IF(E1540=2012,VLOOKUP(D1540,K_navn!$A$2:$C$359,3),"")</f>
        <v/>
      </c>
      <c r="D1540" s="115">
        <f>+'Ark1'!P3352</f>
        <v>4220</v>
      </c>
      <c r="E1540" s="115">
        <f>+'Ark1'!C3352</f>
        <v>2017</v>
      </c>
      <c r="F1540" s="116" t="str">
        <f>+IF('Ark1'!Q3352=0,"",'Ark1'!Q3352)</f>
        <v/>
      </c>
      <c r="G1540" s="116">
        <f>+'Ark1'!R3352</f>
        <v>0</v>
      </c>
      <c r="H1540" s="116">
        <f>+'Ark1'!S3352</f>
        <v>0</v>
      </c>
      <c r="I1540" s="222" t="str">
        <f>+IF(G1540=0,"",'Ark1'!AA3352)</f>
        <v/>
      </c>
      <c r="J1540" s="222" t="str">
        <f>+IF(G1540=0,"",'Ark1'!AB3352)</f>
        <v/>
      </c>
      <c r="K1540" s="114" t="str">
        <f>+IF(G1540=0,"",'Ark1'!U3352)</f>
        <v/>
      </c>
      <c r="L1540" s="222" t="str">
        <f>+IF(G1540=0,"",'Ark1'!W3352)</f>
        <v/>
      </c>
      <c r="M1540" s="222" t="str">
        <f>+IF(G1540=0,"",'Ark1'!X3352)</f>
        <v/>
      </c>
      <c r="N1540" s="114" t="str">
        <f>+IF(G1540=0,"",'Ark1'!Y3352)</f>
        <v/>
      </c>
      <c r="O1540" s="116" t="str">
        <f>+IF(G1540=0,"",'Ark1'!Z3352)</f>
        <v/>
      </c>
      <c r="P1540" s="116" t="str">
        <f t="shared" si="24"/>
        <v/>
      </c>
      <c r="Q1540" s="114" t="str">
        <f>+IF(G1540=0,"",'Ark1'!T3352)</f>
        <v/>
      </c>
      <c r="R1540" s="222" t="str">
        <f>+IF(G1540=0,"",'Ark1'!V3352)</f>
        <v/>
      </c>
      <c r="S1540" s="32"/>
      <c r="T1540" s="35"/>
      <c r="U1540" s="35"/>
    </row>
    <row r="1541" spans="1:21" x14ac:dyDescent="0.5">
      <c r="A1541" s="32"/>
      <c r="B1541" s="297" t="str">
        <f>+IF(E1541=2012,VLOOKUP(D1541,K_navn!$A$2:$C$359,2),"")</f>
        <v/>
      </c>
      <c r="C1541" s="297" t="str">
        <f>+IF(E1541=2012,VLOOKUP(D1541,K_navn!$A$2:$C$359,3),"")</f>
        <v/>
      </c>
      <c r="D1541" s="115">
        <f>+'Ark1'!P3353</f>
        <v>4220</v>
      </c>
      <c r="E1541" s="115">
        <f>+'Ark1'!C3353</f>
        <v>2018</v>
      </c>
      <c r="F1541" s="116" t="str">
        <f>+IF('Ark1'!Q3353=0,"",'Ark1'!Q3353)</f>
        <v/>
      </c>
      <c r="G1541" s="116">
        <f>+'Ark1'!R3353</f>
        <v>0</v>
      </c>
      <c r="H1541" s="116">
        <f>+'Ark1'!S3353</f>
        <v>0</v>
      </c>
      <c r="I1541" s="222" t="str">
        <f>+IF(G1541=0,"",'Ark1'!AA3353)</f>
        <v/>
      </c>
      <c r="J1541" s="222" t="str">
        <f>+IF(G1541=0,"",'Ark1'!AB3353)</f>
        <v/>
      </c>
      <c r="K1541" s="114" t="str">
        <f>+IF(G1541=0,"",'Ark1'!U3353)</f>
        <v/>
      </c>
      <c r="L1541" s="222" t="str">
        <f>+IF(G1541=0,"",'Ark1'!W3353)</f>
        <v/>
      </c>
      <c r="M1541" s="222" t="str">
        <f>+IF(G1541=0,"",'Ark1'!X3353)</f>
        <v/>
      </c>
      <c r="N1541" s="114" t="str">
        <f>+IF(G1541=0,"",'Ark1'!Y3353)</f>
        <v/>
      </c>
      <c r="O1541" s="116" t="str">
        <f>+IF(G1541=0,"",'Ark1'!Z3353)</f>
        <v/>
      </c>
      <c r="P1541" s="116" t="str">
        <f t="shared" si="24"/>
        <v/>
      </c>
      <c r="Q1541" s="114" t="str">
        <f>+IF(G1541=0,"",'Ark1'!T3353)</f>
        <v/>
      </c>
      <c r="R1541" s="222" t="str">
        <f>+IF(G1541=0,"",'Ark1'!V3353)</f>
        <v/>
      </c>
      <c r="S1541" s="32"/>
      <c r="T1541" s="35"/>
      <c r="U1541" s="35"/>
    </row>
    <row r="1542" spans="1:21" x14ac:dyDescent="0.5">
      <c r="A1542" s="32"/>
      <c r="B1542" s="297" t="str">
        <f>+IF(E1542=2012,VLOOKUP(D1542,K_navn!$A$2:$C$359,2),"")</f>
        <v/>
      </c>
      <c r="C1542" s="297" t="str">
        <f>+IF(E1542=2012,VLOOKUP(D1542,K_navn!$A$2:$C$359,3),"")</f>
        <v/>
      </c>
      <c r="D1542" s="115">
        <f>+'Ark1'!P3354</f>
        <v>4220</v>
      </c>
      <c r="E1542" s="115">
        <f>+'Ark1'!C3354</f>
        <v>2019</v>
      </c>
      <c r="F1542" s="116" t="str">
        <f>+IF('Ark1'!Q3354=0,"",'Ark1'!Q3354)</f>
        <v/>
      </c>
      <c r="G1542" s="116">
        <f>+'Ark1'!R3354</f>
        <v>0</v>
      </c>
      <c r="H1542" s="116">
        <f>+'Ark1'!S3354</f>
        <v>0</v>
      </c>
      <c r="I1542" s="222" t="str">
        <f>+IF(G1542=0,"",'Ark1'!AA3354)</f>
        <v/>
      </c>
      <c r="J1542" s="222" t="str">
        <f>+IF(G1542=0,"",'Ark1'!AB3354)</f>
        <v/>
      </c>
      <c r="K1542" s="114" t="str">
        <f>+IF(G1542=0,"",'Ark1'!U3354)</f>
        <v/>
      </c>
      <c r="L1542" s="222" t="str">
        <f>+IF(G1542=0,"",'Ark1'!W3354)</f>
        <v/>
      </c>
      <c r="M1542" s="222" t="str">
        <f>+IF(G1542=0,"",'Ark1'!X3354)</f>
        <v/>
      </c>
      <c r="N1542" s="114" t="str">
        <f>+IF(G1542=0,"",'Ark1'!Y3354)</f>
        <v/>
      </c>
      <c r="O1542" s="116" t="str">
        <f>+IF(G1542=0,"",'Ark1'!Z3354)</f>
        <v/>
      </c>
      <c r="P1542" s="116" t="str">
        <f t="shared" si="24"/>
        <v/>
      </c>
      <c r="Q1542" s="114" t="str">
        <f>+IF(G1542=0,"",'Ark1'!T3354)</f>
        <v/>
      </c>
      <c r="R1542" s="222" t="str">
        <f>+IF(G1542=0,"",'Ark1'!V3354)</f>
        <v/>
      </c>
      <c r="S1542" s="32"/>
      <c r="T1542" s="35"/>
      <c r="U1542" s="35"/>
    </row>
    <row r="1543" spans="1:21" x14ac:dyDescent="0.5">
      <c r="A1543" s="32"/>
      <c r="B1543" s="297" t="str">
        <f>+IF(E1543=2012,VLOOKUP(D1543,K_navn!$A$2:$C$359,2),"")</f>
        <v/>
      </c>
      <c r="C1543" s="297" t="str">
        <f>+IF(E1543=2012,VLOOKUP(D1543,K_navn!$A$2:$C$359,3),"")</f>
        <v/>
      </c>
      <c r="D1543" s="115">
        <f>+'Ark1'!P3355</f>
        <v>4220</v>
      </c>
      <c r="E1543" s="115">
        <f>+'Ark1'!C3355</f>
        <v>2020</v>
      </c>
      <c r="F1543" s="116" t="str">
        <f>+IF('Ark1'!Q3355=0,"",'Ark1'!Q3355)</f>
        <v/>
      </c>
      <c r="G1543" s="116">
        <f>+'Ark1'!R3355</f>
        <v>0</v>
      </c>
      <c r="H1543" s="116">
        <f>+'Ark1'!S3355</f>
        <v>0</v>
      </c>
      <c r="I1543" s="222" t="str">
        <f>+IF(G1543=0,"",'Ark1'!AA3355)</f>
        <v/>
      </c>
      <c r="J1543" s="222" t="str">
        <f>+IF(G1543=0,"",'Ark1'!AB3355)</f>
        <v/>
      </c>
      <c r="K1543" s="114" t="str">
        <f>+IF(G1543=0,"",'Ark1'!U3355)</f>
        <v/>
      </c>
      <c r="L1543" s="222" t="str">
        <f>+IF(G1543=0,"",'Ark1'!W3355)</f>
        <v/>
      </c>
      <c r="M1543" s="222" t="str">
        <f>+IF(G1543=0,"",'Ark1'!X3355)</f>
        <v/>
      </c>
      <c r="N1543" s="114" t="str">
        <f>+IF(G1543=0,"",'Ark1'!Y3355)</f>
        <v/>
      </c>
      <c r="O1543" s="116" t="str">
        <f>+IF(G1543=0,"",'Ark1'!Z3355)</f>
        <v/>
      </c>
      <c r="P1543" s="116" t="str">
        <f t="shared" si="24"/>
        <v/>
      </c>
      <c r="Q1543" s="114" t="str">
        <f>+IF(G1543=0,"",'Ark1'!T3355)</f>
        <v/>
      </c>
      <c r="R1543" s="222" t="str">
        <f>+IF(G1543=0,"",'Ark1'!V3355)</f>
        <v/>
      </c>
      <c r="S1543" s="32"/>
      <c r="T1543" s="35"/>
      <c r="U1543" s="35"/>
    </row>
    <row r="1544" spans="1:21" x14ac:dyDescent="0.5">
      <c r="A1544" s="32"/>
      <c r="B1544" s="297" t="str">
        <f>+IF(E1544=2012,VLOOKUP(D1544,K_navn!$A$2:$C$359,2),"")</f>
        <v/>
      </c>
      <c r="C1544" s="297" t="str">
        <f>+IF(E1544=2012,VLOOKUP(D1544,K_navn!$A$2:$C$359,3),"")</f>
        <v/>
      </c>
      <c r="D1544" s="115">
        <f>+'Ark1'!P3356</f>
        <v>4220</v>
      </c>
      <c r="E1544" s="115">
        <f>+'Ark1'!C3356</f>
        <v>2021</v>
      </c>
      <c r="F1544" s="116" t="str">
        <f>+IF('Ark1'!Q3356=0,"",'Ark1'!Q3356)</f>
        <v/>
      </c>
      <c r="G1544" s="116">
        <f>+'Ark1'!R3356</f>
        <v>0</v>
      </c>
      <c r="H1544" s="116">
        <f>+'Ark1'!S3356</f>
        <v>0</v>
      </c>
      <c r="I1544" s="222" t="str">
        <f>+IF(G1544=0,"",'Ark1'!AA3356)</f>
        <v/>
      </c>
      <c r="J1544" s="222" t="str">
        <f>+IF(G1544=0,"",'Ark1'!AB3356)</f>
        <v/>
      </c>
      <c r="K1544" s="114" t="str">
        <f>+IF(G1544=0,"",'Ark1'!U3356)</f>
        <v/>
      </c>
      <c r="L1544" s="222" t="str">
        <f>+IF(G1544=0,"",'Ark1'!W3356)</f>
        <v/>
      </c>
      <c r="M1544" s="222" t="str">
        <f>+IF(G1544=0,"",'Ark1'!X3356)</f>
        <v/>
      </c>
      <c r="N1544" s="114" t="str">
        <f>+IF(G1544=0,"",'Ark1'!Y3356)</f>
        <v/>
      </c>
      <c r="O1544" s="116" t="str">
        <f>+IF(G1544=0,"",'Ark1'!Z3356)</f>
        <v/>
      </c>
      <c r="P1544" s="116" t="str">
        <f t="shared" si="24"/>
        <v/>
      </c>
      <c r="Q1544" s="114" t="str">
        <f>+IF(G1544=0,"",'Ark1'!T3356)</f>
        <v/>
      </c>
      <c r="R1544" s="222" t="str">
        <f>+IF(G1544=0,"",'Ark1'!V3356)</f>
        <v/>
      </c>
      <c r="S1544" s="32"/>
      <c r="T1544" s="35"/>
      <c r="U1544" s="35"/>
    </row>
    <row r="1545" spans="1:21" x14ac:dyDescent="0.5">
      <c r="A1545" s="32"/>
      <c r="B1545" s="297" t="str">
        <f>+IF(E1545=2012,VLOOKUP(D1545,K_navn!$A$2:$C$359,2),"")</f>
        <v/>
      </c>
      <c r="C1545" s="297" t="str">
        <f>+IF(E1545=2012,VLOOKUP(D1545,K_navn!$A$2:$C$359,3),"")</f>
        <v/>
      </c>
      <c r="D1545" s="115">
        <f>+'Ark1'!P3357</f>
        <v>4220</v>
      </c>
      <c r="E1545" s="115">
        <f>+'Ark1'!C3357</f>
        <v>2022</v>
      </c>
      <c r="F1545" s="116" t="str">
        <f>+IF('Ark1'!Q3357=0,"",'Ark1'!Q3357)</f>
        <v/>
      </c>
      <c r="G1545" s="116">
        <f>+'Ark1'!R3357</f>
        <v>0</v>
      </c>
      <c r="H1545" s="116">
        <f>+'Ark1'!S3357</f>
        <v>0</v>
      </c>
      <c r="I1545" s="222" t="str">
        <f>+IF(G1545=0,"",'Ark1'!AA3357)</f>
        <v/>
      </c>
      <c r="J1545" s="222" t="str">
        <f>+IF(G1545=0,"",'Ark1'!AB3357)</f>
        <v/>
      </c>
      <c r="K1545" s="114" t="str">
        <f>+IF(G1545=0,"",'Ark1'!U3357)</f>
        <v/>
      </c>
      <c r="L1545" s="222" t="str">
        <f>+IF(G1545=0,"",'Ark1'!W3357)</f>
        <v/>
      </c>
      <c r="M1545" s="222" t="str">
        <f>+IF(G1545=0,"",'Ark1'!X3357)</f>
        <v/>
      </c>
      <c r="N1545" s="114" t="str">
        <f>+IF(G1545=0,"",'Ark1'!Y3357)</f>
        <v/>
      </c>
      <c r="O1545" s="116" t="str">
        <f>+IF(G1545=0,"",'Ark1'!Z3357)</f>
        <v/>
      </c>
      <c r="P1545" s="116" t="str">
        <f t="shared" si="24"/>
        <v/>
      </c>
      <c r="Q1545" s="114" t="str">
        <f>+IF(G1545=0,"",'Ark1'!T3357)</f>
        <v/>
      </c>
      <c r="R1545" s="222" t="str">
        <f>+IF(G1545=0,"",'Ark1'!V3357)</f>
        <v/>
      </c>
      <c r="S1545" s="32"/>
      <c r="T1545" s="35"/>
      <c r="U1545" s="35"/>
    </row>
    <row r="1546" spans="1:21" x14ac:dyDescent="0.5">
      <c r="A1546" s="32"/>
      <c r="B1546" s="297" t="str">
        <f>+IF(E1546=2012,VLOOKUP(D1546,K_navn!$A$2:$C$359,2),"")</f>
        <v>Valle</v>
      </c>
      <c r="C1546" s="297" t="str">
        <f>+IF(E1546=2012,VLOOKUP(D1546,K_navn!$A$2:$C$359,3),"")</f>
        <v>Agder</v>
      </c>
      <c r="D1546" s="115">
        <f>+'Ark1'!P3358</f>
        <v>4221</v>
      </c>
      <c r="E1546" s="115">
        <f>+'Ark1'!C3358</f>
        <v>2012</v>
      </c>
      <c r="F1546" s="116" t="str">
        <f>+IF('Ark1'!Q3358=0,"",'Ark1'!Q3358)</f>
        <v/>
      </c>
      <c r="G1546" s="116">
        <f>+'Ark1'!R3358</f>
        <v>0</v>
      </c>
      <c r="H1546" s="116">
        <f>+'Ark1'!S3358</f>
        <v>0</v>
      </c>
      <c r="I1546" s="222" t="str">
        <f>+IF(G1546=0,"",'Ark1'!AA3358)</f>
        <v/>
      </c>
      <c r="J1546" s="222" t="str">
        <f>+IF(G1546=0,"",'Ark1'!AB3358)</f>
        <v/>
      </c>
      <c r="K1546" s="114" t="str">
        <f>+IF(G1546=0,"",'Ark1'!U3358)</f>
        <v/>
      </c>
      <c r="L1546" s="222" t="str">
        <f>+IF(G1546=0,"",'Ark1'!W3358)</f>
        <v/>
      </c>
      <c r="M1546" s="222" t="str">
        <f>+IF(G1546=0,"",'Ark1'!X3358)</f>
        <v/>
      </c>
      <c r="N1546" s="114" t="str">
        <f>+IF(G1546=0,"",'Ark1'!Y3358)</f>
        <v/>
      </c>
      <c r="O1546" s="116" t="str">
        <f>+IF(G1546=0,"",'Ark1'!Z3358)</f>
        <v/>
      </c>
      <c r="P1546" s="116" t="str">
        <f t="shared" si="24"/>
        <v/>
      </c>
      <c r="Q1546" s="114" t="str">
        <f>+IF(G1546=0,"",'Ark1'!T3358)</f>
        <v/>
      </c>
      <c r="R1546" s="222" t="str">
        <f>+IF(G1546=0,"",'Ark1'!V3358)</f>
        <v/>
      </c>
      <c r="S1546" s="32"/>
      <c r="T1546" s="35"/>
      <c r="U1546" s="35"/>
    </row>
    <row r="1547" spans="1:21" x14ac:dyDescent="0.5">
      <c r="A1547" s="32"/>
      <c r="B1547" s="297" t="str">
        <f>+IF(E1547=2012,VLOOKUP(D1547,K_navn!$A$2:$C$359,2),"")</f>
        <v/>
      </c>
      <c r="C1547" s="297" t="str">
        <f>+IF(E1547=2012,VLOOKUP(D1547,K_navn!$A$2:$C$359,3),"")</f>
        <v/>
      </c>
      <c r="D1547" s="115">
        <f>+'Ark1'!P3359</f>
        <v>4221</v>
      </c>
      <c r="E1547" s="115">
        <f>+'Ark1'!C3359</f>
        <v>2013</v>
      </c>
      <c r="F1547" s="116" t="str">
        <f>+IF('Ark1'!Q3359=0,"",'Ark1'!Q3359)</f>
        <v/>
      </c>
      <c r="G1547" s="116">
        <f>+'Ark1'!R3359</f>
        <v>0</v>
      </c>
      <c r="H1547" s="116">
        <f>+'Ark1'!S3359</f>
        <v>0</v>
      </c>
      <c r="I1547" s="222" t="str">
        <f>+IF(G1547=0,"",'Ark1'!AA3359)</f>
        <v/>
      </c>
      <c r="J1547" s="222" t="str">
        <f>+IF(G1547=0,"",'Ark1'!AB3359)</f>
        <v/>
      </c>
      <c r="K1547" s="114" t="str">
        <f>+IF(G1547=0,"",'Ark1'!U3359)</f>
        <v/>
      </c>
      <c r="L1547" s="222" t="str">
        <f>+IF(G1547=0,"",'Ark1'!W3359)</f>
        <v/>
      </c>
      <c r="M1547" s="222" t="str">
        <f>+IF(G1547=0,"",'Ark1'!X3359)</f>
        <v/>
      </c>
      <c r="N1547" s="114" t="str">
        <f>+IF(G1547=0,"",'Ark1'!Y3359)</f>
        <v/>
      </c>
      <c r="O1547" s="116" t="str">
        <f>+IF(G1547=0,"",'Ark1'!Z3359)</f>
        <v/>
      </c>
      <c r="P1547" s="116" t="str">
        <f t="shared" si="24"/>
        <v/>
      </c>
      <c r="Q1547" s="114" t="str">
        <f>+IF(G1547=0,"",'Ark1'!T3359)</f>
        <v/>
      </c>
      <c r="R1547" s="222" t="str">
        <f>+IF(G1547=0,"",'Ark1'!V3359)</f>
        <v/>
      </c>
      <c r="S1547" s="32"/>
      <c r="T1547" s="35"/>
      <c r="U1547" s="35"/>
    </row>
    <row r="1548" spans="1:21" x14ac:dyDescent="0.5">
      <c r="A1548" s="32"/>
      <c r="B1548" s="297" t="str">
        <f>+IF(E1548=2012,VLOOKUP(D1548,K_navn!$A$2:$C$359,2),"")</f>
        <v/>
      </c>
      <c r="C1548" s="297" t="str">
        <f>+IF(E1548=2012,VLOOKUP(D1548,K_navn!$A$2:$C$359,3),"")</f>
        <v/>
      </c>
      <c r="D1548" s="115">
        <f>+'Ark1'!P3360</f>
        <v>4221</v>
      </c>
      <c r="E1548" s="115">
        <f>+'Ark1'!C3360</f>
        <v>2014</v>
      </c>
      <c r="F1548" s="116" t="str">
        <f>+IF('Ark1'!Q3360=0,"",'Ark1'!Q3360)</f>
        <v/>
      </c>
      <c r="G1548" s="116">
        <f>+'Ark1'!R3360</f>
        <v>0</v>
      </c>
      <c r="H1548" s="116">
        <f>+'Ark1'!S3360</f>
        <v>0</v>
      </c>
      <c r="I1548" s="222" t="str">
        <f>+IF(G1548=0,"",'Ark1'!AA3360)</f>
        <v/>
      </c>
      <c r="J1548" s="222" t="str">
        <f>+IF(G1548=0,"",'Ark1'!AB3360)</f>
        <v/>
      </c>
      <c r="K1548" s="114" t="str">
        <f>+IF(G1548=0,"",'Ark1'!U3360)</f>
        <v/>
      </c>
      <c r="L1548" s="222" t="str">
        <f>+IF(G1548=0,"",'Ark1'!W3360)</f>
        <v/>
      </c>
      <c r="M1548" s="222" t="str">
        <f>+IF(G1548=0,"",'Ark1'!X3360)</f>
        <v/>
      </c>
      <c r="N1548" s="114" t="str">
        <f>+IF(G1548=0,"",'Ark1'!Y3360)</f>
        <v/>
      </c>
      <c r="O1548" s="116" t="str">
        <f>+IF(G1548=0,"",'Ark1'!Z3360)</f>
        <v/>
      </c>
      <c r="P1548" s="116" t="str">
        <f t="shared" si="24"/>
        <v/>
      </c>
      <c r="Q1548" s="114" t="str">
        <f>+IF(G1548=0,"",'Ark1'!T3360)</f>
        <v/>
      </c>
      <c r="R1548" s="222" t="str">
        <f>+IF(G1548=0,"",'Ark1'!V3360)</f>
        <v/>
      </c>
      <c r="S1548" s="32"/>
      <c r="T1548" s="35"/>
      <c r="U1548" s="35"/>
    </row>
    <row r="1549" spans="1:21" x14ac:dyDescent="0.5">
      <c r="A1549" s="32"/>
      <c r="B1549" s="297" t="str">
        <f>+IF(E1549=2012,VLOOKUP(D1549,K_navn!$A$2:$C$359,2),"")</f>
        <v/>
      </c>
      <c r="C1549" s="297" t="str">
        <f>+IF(E1549=2012,VLOOKUP(D1549,K_navn!$A$2:$C$359,3),"")</f>
        <v/>
      </c>
      <c r="D1549" s="115">
        <f>+'Ark1'!P3361</f>
        <v>4221</v>
      </c>
      <c r="E1549" s="115">
        <f>+'Ark1'!C3361</f>
        <v>2015</v>
      </c>
      <c r="F1549" s="116" t="str">
        <f>+IF('Ark1'!Q3361=0,"",'Ark1'!Q3361)</f>
        <v/>
      </c>
      <c r="G1549" s="116">
        <f>+'Ark1'!R3361</f>
        <v>0</v>
      </c>
      <c r="H1549" s="116">
        <f>+'Ark1'!S3361</f>
        <v>0</v>
      </c>
      <c r="I1549" s="222" t="str">
        <f>+IF(G1549=0,"",'Ark1'!AA3361)</f>
        <v/>
      </c>
      <c r="J1549" s="222" t="str">
        <f>+IF(G1549=0,"",'Ark1'!AB3361)</f>
        <v/>
      </c>
      <c r="K1549" s="114" t="str">
        <f>+IF(G1549=0,"",'Ark1'!U3361)</f>
        <v/>
      </c>
      <c r="L1549" s="222" t="str">
        <f>+IF(G1549=0,"",'Ark1'!W3361)</f>
        <v/>
      </c>
      <c r="M1549" s="222" t="str">
        <f>+IF(G1549=0,"",'Ark1'!X3361)</f>
        <v/>
      </c>
      <c r="N1549" s="114" t="str">
        <f>+IF(G1549=0,"",'Ark1'!Y3361)</f>
        <v/>
      </c>
      <c r="O1549" s="116" t="str">
        <f>+IF(G1549=0,"",'Ark1'!Z3361)</f>
        <v/>
      </c>
      <c r="P1549" s="116" t="str">
        <f t="shared" si="24"/>
        <v/>
      </c>
      <c r="Q1549" s="114" t="str">
        <f>+IF(G1549=0,"",'Ark1'!T3361)</f>
        <v/>
      </c>
      <c r="R1549" s="222" t="str">
        <f>+IF(G1549=0,"",'Ark1'!V3361)</f>
        <v/>
      </c>
      <c r="S1549" s="32"/>
      <c r="T1549" s="35"/>
      <c r="U1549" s="35"/>
    </row>
    <row r="1550" spans="1:21" x14ac:dyDescent="0.5">
      <c r="A1550" s="32"/>
      <c r="B1550" s="297" t="str">
        <f>+IF(E1550=2012,VLOOKUP(D1550,K_navn!$A$2:$C$359,2),"")</f>
        <v/>
      </c>
      <c r="C1550" s="297" t="str">
        <f>+IF(E1550=2012,VLOOKUP(D1550,K_navn!$A$2:$C$359,3),"")</f>
        <v/>
      </c>
      <c r="D1550" s="115">
        <f>+'Ark1'!P3362</f>
        <v>4221</v>
      </c>
      <c r="E1550" s="115">
        <f>+'Ark1'!C3362</f>
        <v>2016</v>
      </c>
      <c r="F1550" s="116" t="str">
        <f>+IF('Ark1'!Q3362=0,"",'Ark1'!Q3362)</f>
        <v/>
      </c>
      <c r="G1550" s="116">
        <f>+'Ark1'!R3362</f>
        <v>0</v>
      </c>
      <c r="H1550" s="116">
        <f>+'Ark1'!S3362</f>
        <v>0</v>
      </c>
      <c r="I1550" s="222" t="str">
        <f>+IF(G1550=0,"",'Ark1'!AA3362)</f>
        <v/>
      </c>
      <c r="J1550" s="222" t="str">
        <f>+IF(G1550=0,"",'Ark1'!AB3362)</f>
        <v/>
      </c>
      <c r="K1550" s="114" t="str">
        <f>+IF(G1550=0,"",'Ark1'!U3362)</f>
        <v/>
      </c>
      <c r="L1550" s="222" t="str">
        <f>+IF(G1550=0,"",'Ark1'!W3362)</f>
        <v/>
      </c>
      <c r="M1550" s="222" t="str">
        <f>+IF(G1550=0,"",'Ark1'!X3362)</f>
        <v/>
      </c>
      <c r="N1550" s="114" t="str">
        <f>+IF(G1550=0,"",'Ark1'!Y3362)</f>
        <v/>
      </c>
      <c r="O1550" s="116" t="str">
        <f>+IF(G1550=0,"",'Ark1'!Z3362)</f>
        <v/>
      </c>
      <c r="P1550" s="116" t="str">
        <f t="shared" si="24"/>
        <v/>
      </c>
      <c r="Q1550" s="114" t="str">
        <f>+IF(G1550=0,"",'Ark1'!T3362)</f>
        <v/>
      </c>
      <c r="R1550" s="222" t="str">
        <f>+IF(G1550=0,"",'Ark1'!V3362)</f>
        <v/>
      </c>
      <c r="S1550" s="32"/>
      <c r="T1550" s="35"/>
      <c r="U1550" s="35"/>
    </row>
    <row r="1551" spans="1:21" x14ac:dyDescent="0.5">
      <c r="A1551" s="32"/>
      <c r="B1551" s="297" t="str">
        <f>+IF(E1551=2012,VLOOKUP(D1551,K_navn!$A$2:$C$359,2),"")</f>
        <v/>
      </c>
      <c r="C1551" s="297" t="str">
        <f>+IF(E1551=2012,VLOOKUP(D1551,K_navn!$A$2:$C$359,3),"")</f>
        <v/>
      </c>
      <c r="D1551" s="115">
        <f>+'Ark1'!P3363</f>
        <v>4221</v>
      </c>
      <c r="E1551" s="115">
        <f>+'Ark1'!C3363</f>
        <v>2017</v>
      </c>
      <c r="F1551" s="116" t="str">
        <f>+IF('Ark1'!Q3363=0,"",'Ark1'!Q3363)</f>
        <v/>
      </c>
      <c r="G1551" s="116">
        <f>+'Ark1'!R3363</f>
        <v>0</v>
      </c>
      <c r="H1551" s="116">
        <f>+'Ark1'!S3363</f>
        <v>0</v>
      </c>
      <c r="I1551" s="222" t="str">
        <f>+IF(G1551=0,"",'Ark1'!AA3363)</f>
        <v/>
      </c>
      <c r="J1551" s="222" t="str">
        <f>+IF(G1551=0,"",'Ark1'!AB3363)</f>
        <v/>
      </c>
      <c r="K1551" s="114" t="str">
        <f>+IF(G1551=0,"",'Ark1'!U3363)</f>
        <v/>
      </c>
      <c r="L1551" s="222" t="str">
        <f>+IF(G1551=0,"",'Ark1'!W3363)</f>
        <v/>
      </c>
      <c r="M1551" s="222" t="str">
        <f>+IF(G1551=0,"",'Ark1'!X3363)</f>
        <v/>
      </c>
      <c r="N1551" s="114" t="str">
        <f>+IF(G1551=0,"",'Ark1'!Y3363)</f>
        <v/>
      </c>
      <c r="O1551" s="116" t="str">
        <f>+IF(G1551=0,"",'Ark1'!Z3363)</f>
        <v/>
      </c>
      <c r="P1551" s="116" t="str">
        <f t="shared" si="24"/>
        <v/>
      </c>
      <c r="Q1551" s="114" t="str">
        <f>+IF(G1551=0,"",'Ark1'!T3363)</f>
        <v/>
      </c>
      <c r="R1551" s="222" t="str">
        <f>+IF(G1551=0,"",'Ark1'!V3363)</f>
        <v/>
      </c>
      <c r="S1551" s="32"/>
      <c r="T1551" s="35"/>
      <c r="U1551" s="35"/>
    </row>
    <row r="1552" spans="1:21" x14ac:dyDescent="0.5">
      <c r="A1552" s="32"/>
      <c r="B1552" s="297" t="str">
        <f>+IF(E1552=2012,VLOOKUP(D1552,K_navn!$A$2:$C$359,2),"")</f>
        <v/>
      </c>
      <c r="C1552" s="297" t="str">
        <f>+IF(E1552=2012,VLOOKUP(D1552,K_navn!$A$2:$C$359,3),"")</f>
        <v/>
      </c>
      <c r="D1552" s="115">
        <f>+'Ark1'!P3364</f>
        <v>4221</v>
      </c>
      <c r="E1552" s="115">
        <f>+'Ark1'!C3364</f>
        <v>2018</v>
      </c>
      <c r="F1552" s="116" t="str">
        <f>+IF('Ark1'!Q3364=0,"",'Ark1'!Q3364)</f>
        <v/>
      </c>
      <c r="G1552" s="116">
        <f>+'Ark1'!R3364</f>
        <v>0</v>
      </c>
      <c r="H1552" s="116">
        <f>+'Ark1'!S3364</f>
        <v>0</v>
      </c>
      <c r="I1552" s="222" t="str">
        <f>+IF(G1552=0,"",'Ark1'!AA3364)</f>
        <v/>
      </c>
      <c r="J1552" s="222" t="str">
        <f>+IF(G1552=0,"",'Ark1'!AB3364)</f>
        <v/>
      </c>
      <c r="K1552" s="114" t="str">
        <f>+IF(G1552=0,"",'Ark1'!U3364)</f>
        <v/>
      </c>
      <c r="L1552" s="222" t="str">
        <f>+IF(G1552=0,"",'Ark1'!W3364)</f>
        <v/>
      </c>
      <c r="M1552" s="222" t="str">
        <f>+IF(G1552=0,"",'Ark1'!X3364)</f>
        <v/>
      </c>
      <c r="N1552" s="114" t="str">
        <f>+IF(G1552=0,"",'Ark1'!Y3364)</f>
        <v/>
      </c>
      <c r="O1552" s="116" t="str">
        <f>+IF(G1552=0,"",'Ark1'!Z3364)</f>
        <v/>
      </c>
      <c r="P1552" s="116" t="str">
        <f t="shared" si="24"/>
        <v/>
      </c>
      <c r="Q1552" s="114" t="str">
        <f>+IF(G1552=0,"",'Ark1'!T3364)</f>
        <v/>
      </c>
      <c r="R1552" s="222" t="str">
        <f>+IF(G1552=0,"",'Ark1'!V3364)</f>
        <v/>
      </c>
      <c r="S1552" s="32"/>
      <c r="T1552" s="35"/>
      <c r="U1552" s="35"/>
    </row>
    <row r="1553" spans="1:21" x14ac:dyDescent="0.5">
      <c r="A1553" s="32"/>
      <c r="B1553" s="297" t="str">
        <f>+IF(E1553=2012,VLOOKUP(D1553,K_navn!$A$2:$C$359,2),"")</f>
        <v/>
      </c>
      <c r="C1553" s="297" t="str">
        <f>+IF(E1553=2012,VLOOKUP(D1553,K_navn!$A$2:$C$359,3),"")</f>
        <v/>
      </c>
      <c r="D1553" s="115">
        <f>+'Ark1'!P3365</f>
        <v>4221</v>
      </c>
      <c r="E1553" s="115">
        <f>+'Ark1'!C3365</f>
        <v>2019</v>
      </c>
      <c r="F1553" s="116" t="str">
        <f>+IF('Ark1'!Q3365=0,"",'Ark1'!Q3365)</f>
        <v/>
      </c>
      <c r="G1553" s="116">
        <f>+'Ark1'!R3365</f>
        <v>0</v>
      </c>
      <c r="H1553" s="116">
        <f>+'Ark1'!S3365</f>
        <v>0</v>
      </c>
      <c r="I1553" s="222" t="str">
        <f>+IF(G1553=0,"",'Ark1'!AA3365)</f>
        <v/>
      </c>
      <c r="J1553" s="222" t="str">
        <f>+IF(G1553=0,"",'Ark1'!AB3365)</f>
        <v/>
      </c>
      <c r="K1553" s="114" t="str">
        <f>+IF(G1553=0,"",'Ark1'!U3365)</f>
        <v/>
      </c>
      <c r="L1553" s="222" t="str">
        <f>+IF(G1553=0,"",'Ark1'!W3365)</f>
        <v/>
      </c>
      <c r="M1553" s="222" t="str">
        <f>+IF(G1553=0,"",'Ark1'!X3365)</f>
        <v/>
      </c>
      <c r="N1553" s="114" t="str">
        <f>+IF(G1553=0,"",'Ark1'!Y3365)</f>
        <v/>
      </c>
      <c r="O1553" s="116" t="str">
        <f>+IF(G1553=0,"",'Ark1'!Z3365)</f>
        <v/>
      </c>
      <c r="P1553" s="116" t="str">
        <f t="shared" si="24"/>
        <v/>
      </c>
      <c r="Q1553" s="114" t="str">
        <f>+IF(G1553=0,"",'Ark1'!T3365)</f>
        <v/>
      </c>
      <c r="R1553" s="222" t="str">
        <f>+IF(G1553=0,"",'Ark1'!V3365)</f>
        <v/>
      </c>
      <c r="S1553" s="32"/>
      <c r="T1553" s="35"/>
      <c r="U1553" s="35"/>
    </row>
    <row r="1554" spans="1:21" x14ac:dyDescent="0.5">
      <c r="A1554" s="32"/>
      <c r="B1554" s="297" t="str">
        <f>+IF(E1554=2012,VLOOKUP(D1554,K_navn!$A$2:$C$359,2),"")</f>
        <v/>
      </c>
      <c r="C1554" s="297" t="str">
        <f>+IF(E1554=2012,VLOOKUP(D1554,K_navn!$A$2:$C$359,3),"")</f>
        <v/>
      </c>
      <c r="D1554" s="115">
        <f>+'Ark1'!P3366</f>
        <v>4221</v>
      </c>
      <c r="E1554" s="115">
        <f>+'Ark1'!C3366</f>
        <v>2020</v>
      </c>
      <c r="F1554" s="116" t="str">
        <f>+IF('Ark1'!Q3366=0,"",'Ark1'!Q3366)</f>
        <v/>
      </c>
      <c r="G1554" s="116">
        <f>+'Ark1'!R3366</f>
        <v>0</v>
      </c>
      <c r="H1554" s="116">
        <f>+'Ark1'!S3366</f>
        <v>0</v>
      </c>
      <c r="I1554" s="222" t="str">
        <f>+IF(G1554=0,"",'Ark1'!AA3366)</f>
        <v/>
      </c>
      <c r="J1554" s="222" t="str">
        <f>+IF(G1554=0,"",'Ark1'!AB3366)</f>
        <v/>
      </c>
      <c r="K1554" s="114" t="str">
        <f>+IF(G1554=0,"",'Ark1'!U3366)</f>
        <v/>
      </c>
      <c r="L1554" s="222" t="str">
        <f>+IF(G1554=0,"",'Ark1'!W3366)</f>
        <v/>
      </c>
      <c r="M1554" s="222" t="str">
        <f>+IF(G1554=0,"",'Ark1'!X3366)</f>
        <v/>
      </c>
      <c r="N1554" s="114" t="str">
        <f>+IF(G1554=0,"",'Ark1'!Y3366)</f>
        <v/>
      </c>
      <c r="O1554" s="116" t="str">
        <f>+IF(G1554=0,"",'Ark1'!Z3366)</f>
        <v/>
      </c>
      <c r="P1554" s="116" t="str">
        <f t="shared" si="24"/>
        <v/>
      </c>
      <c r="Q1554" s="114" t="str">
        <f>+IF(G1554=0,"",'Ark1'!T3366)</f>
        <v/>
      </c>
      <c r="R1554" s="222" t="str">
        <f>+IF(G1554=0,"",'Ark1'!V3366)</f>
        <v/>
      </c>
      <c r="S1554" s="32"/>
      <c r="T1554" s="35"/>
      <c r="U1554" s="35"/>
    </row>
    <row r="1555" spans="1:21" x14ac:dyDescent="0.5">
      <c r="A1555" s="32"/>
      <c r="B1555" s="297" t="str">
        <f>+IF(E1555=2012,VLOOKUP(D1555,K_navn!$A$2:$C$359,2),"")</f>
        <v/>
      </c>
      <c r="C1555" s="297" t="str">
        <f>+IF(E1555=2012,VLOOKUP(D1555,K_navn!$A$2:$C$359,3),"")</f>
        <v/>
      </c>
      <c r="D1555" s="115">
        <f>+'Ark1'!P3367</f>
        <v>4221</v>
      </c>
      <c r="E1555" s="115">
        <f>+'Ark1'!C3367</f>
        <v>2021</v>
      </c>
      <c r="F1555" s="116" t="str">
        <f>+IF('Ark1'!Q3367=0,"",'Ark1'!Q3367)</f>
        <v/>
      </c>
      <c r="G1555" s="116">
        <f>+'Ark1'!R3367</f>
        <v>0</v>
      </c>
      <c r="H1555" s="116">
        <f>+'Ark1'!S3367</f>
        <v>0</v>
      </c>
      <c r="I1555" s="222" t="str">
        <f>+IF(G1555=0,"",'Ark1'!AA3367)</f>
        <v/>
      </c>
      <c r="J1555" s="222" t="str">
        <f>+IF(G1555=0,"",'Ark1'!AB3367)</f>
        <v/>
      </c>
      <c r="K1555" s="114" t="str">
        <f>+IF(G1555=0,"",'Ark1'!U3367)</f>
        <v/>
      </c>
      <c r="L1555" s="222" t="str">
        <f>+IF(G1555=0,"",'Ark1'!W3367)</f>
        <v/>
      </c>
      <c r="M1555" s="222" t="str">
        <f>+IF(G1555=0,"",'Ark1'!X3367)</f>
        <v/>
      </c>
      <c r="N1555" s="114" t="str">
        <f>+IF(G1555=0,"",'Ark1'!Y3367)</f>
        <v/>
      </c>
      <c r="O1555" s="116" t="str">
        <f>+IF(G1555=0,"",'Ark1'!Z3367)</f>
        <v/>
      </c>
      <c r="P1555" s="116" t="str">
        <f t="shared" si="24"/>
        <v/>
      </c>
      <c r="Q1555" s="114" t="str">
        <f>+IF(G1555=0,"",'Ark1'!T3367)</f>
        <v/>
      </c>
      <c r="R1555" s="222" t="str">
        <f>+IF(G1555=0,"",'Ark1'!V3367)</f>
        <v/>
      </c>
      <c r="S1555" s="32"/>
      <c r="T1555" s="35"/>
      <c r="U1555" s="35"/>
    </row>
    <row r="1556" spans="1:21" x14ac:dyDescent="0.5">
      <c r="A1556" s="32"/>
      <c r="B1556" s="297" t="str">
        <f>+IF(E1556=2012,VLOOKUP(D1556,K_navn!$A$2:$C$359,2),"")</f>
        <v/>
      </c>
      <c r="C1556" s="297" t="str">
        <f>+IF(E1556=2012,VLOOKUP(D1556,K_navn!$A$2:$C$359,3),"")</f>
        <v/>
      </c>
      <c r="D1556" s="115">
        <f>+'Ark1'!P3368</f>
        <v>4221</v>
      </c>
      <c r="E1556" s="115">
        <f>+'Ark1'!C3368</f>
        <v>2022</v>
      </c>
      <c r="F1556" s="116" t="str">
        <f>+IF('Ark1'!Q3368=0,"",'Ark1'!Q3368)</f>
        <v/>
      </c>
      <c r="G1556" s="116">
        <f>+'Ark1'!R3368</f>
        <v>0</v>
      </c>
      <c r="H1556" s="116">
        <f>+'Ark1'!S3368</f>
        <v>0</v>
      </c>
      <c r="I1556" s="222" t="str">
        <f>+IF(G1556=0,"",'Ark1'!AA3368)</f>
        <v/>
      </c>
      <c r="J1556" s="222" t="str">
        <f>+IF(G1556=0,"",'Ark1'!AB3368)</f>
        <v/>
      </c>
      <c r="K1556" s="114" t="str">
        <f>+IF(G1556=0,"",'Ark1'!U3368)</f>
        <v/>
      </c>
      <c r="L1556" s="222" t="str">
        <f>+IF(G1556=0,"",'Ark1'!W3368)</f>
        <v/>
      </c>
      <c r="M1556" s="222" t="str">
        <f>+IF(G1556=0,"",'Ark1'!X3368)</f>
        <v/>
      </c>
      <c r="N1556" s="114" t="str">
        <f>+IF(G1556=0,"",'Ark1'!Y3368)</f>
        <v/>
      </c>
      <c r="O1556" s="116" t="str">
        <f>+IF(G1556=0,"",'Ark1'!Z3368)</f>
        <v/>
      </c>
      <c r="P1556" s="116" t="str">
        <f t="shared" si="24"/>
        <v/>
      </c>
      <c r="Q1556" s="114" t="str">
        <f>+IF(G1556=0,"",'Ark1'!T3368)</f>
        <v/>
      </c>
      <c r="R1556" s="222" t="str">
        <f>+IF(G1556=0,"",'Ark1'!V3368)</f>
        <v/>
      </c>
      <c r="S1556" s="32"/>
      <c r="T1556" s="35"/>
      <c r="U1556" s="35"/>
    </row>
    <row r="1557" spans="1:21" x14ac:dyDescent="0.5">
      <c r="A1557" s="32"/>
      <c r="B1557" s="297" t="str">
        <f>+IF(E1557=2012,VLOOKUP(D1557,K_navn!$A$2:$C$359,2),"")</f>
        <v>Bykle</v>
      </c>
      <c r="C1557" s="297" t="str">
        <f>+IF(E1557=2012,VLOOKUP(D1557,K_navn!$A$2:$C$359,3),"")</f>
        <v>Agder</v>
      </c>
      <c r="D1557" s="115">
        <f>+'Ark1'!P3369</f>
        <v>4222</v>
      </c>
      <c r="E1557" s="115">
        <f>+'Ark1'!C3369</f>
        <v>2012</v>
      </c>
      <c r="F1557" s="116" t="str">
        <f>+IF('Ark1'!Q3369=0,"",'Ark1'!Q3369)</f>
        <v/>
      </c>
      <c r="G1557" s="116">
        <f>+'Ark1'!R3369</f>
        <v>0</v>
      </c>
      <c r="H1557" s="116">
        <f>+'Ark1'!S3369</f>
        <v>0</v>
      </c>
      <c r="I1557" s="222" t="str">
        <f>+IF(G1557=0,"",'Ark1'!AA3369)</f>
        <v/>
      </c>
      <c r="J1557" s="222" t="str">
        <f>+IF(G1557=0,"",'Ark1'!AB3369)</f>
        <v/>
      </c>
      <c r="K1557" s="114" t="str">
        <f>+IF(G1557=0,"",'Ark1'!U3369)</f>
        <v/>
      </c>
      <c r="L1557" s="222" t="str">
        <f>+IF(G1557=0,"",'Ark1'!W3369)</f>
        <v/>
      </c>
      <c r="M1557" s="222" t="str">
        <f>+IF(G1557=0,"",'Ark1'!X3369)</f>
        <v/>
      </c>
      <c r="N1557" s="114" t="str">
        <f>+IF(G1557=0,"",'Ark1'!Y3369)</f>
        <v/>
      </c>
      <c r="O1557" s="116" t="str">
        <f>+IF(G1557=0,"",'Ark1'!Z3369)</f>
        <v/>
      </c>
      <c r="P1557" s="116" t="str">
        <f t="shared" si="24"/>
        <v/>
      </c>
      <c r="Q1557" s="114" t="str">
        <f>+IF(G1557=0,"",'Ark1'!T3369)</f>
        <v/>
      </c>
      <c r="R1557" s="222" t="str">
        <f>+IF(G1557=0,"",'Ark1'!V3369)</f>
        <v/>
      </c>
      <c r="S1557" s="32"/>
      <c r="T1557" s="35"/>
      <c r="U1557" s="35"/>
    </row>
    <row r="1558" spans="1:21" x14ac:dyDescent="0.5">
      <c r="A1558" s="32"/>
      <c r="B1558" s="297" t="str">
        <f>+IF(E1558=2012,VLOOKUP(D1558,K_navn!$A$2:$C$359,2),"")</f>
        <v/>
      </c>
      <c r="C1558" s="297" t="str">
        <f>+IF(E1558=2012,VLOOKUP(D1558,K_navn!$A$2:$C$359,3),"")</f>
        <v/>
      </c>
      <c r="D1558" s="115">
        <f>+'Ark1'!P3370</f>
        <v>4222</v>
      </c>
      <c r="E1558" s="115">
        <f>+'Ark1'!C3370</f>
        <v>2013</v>
      </c>
      <c r="F1558" s="116" t="str">
        <f>+IF('Ark1'!Q3370=0,"",'Ark1'!Q3370)</f>
        <v/>
      </c>
      <c r="G1558" s="116">
        <f>+'Ark1'!R3370</f>
        <v>0</v>
      </c>
      <c r="H1558" s="116">
        <f>+'Ark1'!S3370</f>
        <v>0</v>
      </c>
      <c r="I1558" s="222" t="str">
        <f>+IF(G1558=0,"",'Ark1'!AA3370)</f>
        <v/>
      </c>
      <c r="J1558" s="222" t="str">
        <f>+IF(G1558=0,"",'Ark1'!AB3370)</f>
        <v/>
      </c>
      <c r="K1558" s="114" t="str">
        <f>+IF(G1558=0,"",'Ark1'!U3370)</f>
        <v/>
      </c>
      <c r="L1558" s="222" t="str">
        <f>+IF(G1558=0,"",'Ark1'!W3370)</f>
        <v/>
      </c>
      <c r="M1558" s="222" t="str">
        <f>+IF(G1558=0,"",'Ark1'!X3370)</f>
        <v/>
      </c>
      <c r="N1558" s="114" t="str">
        <f>+IF(G1558=0,"",'Ark1'!Y3370)</f>
        <v/>
      </c>
      <c r="O1558" s="116" t="str">
        <f>+IF(G1558=0,"",'Ark1'!Z3370)</f>
        <v/>
      </c>
      <c r="P1558" s="116" t="str">
        <f t="shared" si="24"/>
        <v/>
      </c>
      <c r="Q1558" s="114" t="str">
        <f>+IF(G1558=0,"",'Ark1'!T3370)</f>
        <v/>
      </c>
      <c r="R1558" s="222" t="str">
        <f>+IF(G1558=0,"",'Ark1'!V3370)</f>
        <v/>
      </c>
      <c r="S1558" s="32"/>
      <c r="T1558" s="35"/>
      <c r="U1558" s="35"/>
    </row>
    <row r="1559" spans="1:21" x14ac:dyDescent="0.5">
      <c r="A1559" s="32"/>
      <c r="B1559" s="297" t="str">
        <f>+IF(E1559=2012,VLOOKUP(D1559,K_navn!$A$2:$C$359,2),"")</f>
        <v/>
      </c>
      <c r="C1559" s="297" t="str">
        <f>+IF(E1559=2012,VLOOKUP(D1559,K_navn!$A$2:$C$359,3),"")</f>
        <v/>
      </c>
      <c r="D1559" s="115">
        <f>+'Ark1'!P3371</f>
        <v>4222</v>
      </c>
      <c r="E1559" s="115">
        <f>+'Ark1'!C3371</f>
        <v>2014</v>
      </c>
      <c r="F1559" s="116" t="str">
        <f>+IF('Ark1'!Q3371=0,"",'Ark1'!Q3371)</f>
        <v/>
      </c>
      <c r="G1559" s="116">
        <f>+'Ark1'!R3371</f>
        <v>0</v>
      </c>
      <c r="H1559" s="116">
        <f>+'Ark1'!S3371</f>
        <v>0</v>
      </c>
      <c r="I1559" s="222" t="str">
        <f>+IF(G1559=0,"",'Ark1'!AA3371)</f>
        <v/>
      </c>
      <c r="J1559" s="222" t="str">
        <f>+IF(G1559=0,"",'Ark1'!AB3371)</f>
        <v/>
      </c>
      <c r="K1559" s="114" t="str">
        <f>+IF(G1559=0,"",'Ark1'!U3371)</f>
        <v/>
      </c>
      <c r="L1559" s="222" t="str">
        <f>+IF(G1559=0,"",'Ark1'!W3371)</f>
        <v/>
      </c>
      <c r="M1559" s="222" t="str">
        <f>+IF(G1559=0,"",'Ark1'!X3371)</f>
        <v/>
      </c>
      <c r="N1559" s="114" t="str">
        <f>+IF(G1559=0,"",'Ark1'!Y3371)</f>
        <v/>
      </c>
      <c r="O1559" s="116" t="str">
        <f>+IF(G1559=0,"",'Ark1'!Z3371)</f>
        <v/>
      </c>
      <c r="P1559" s="116" t="str">
        <f t="shared" si="24"/>
        <v/>
      </c>
      <c r="Q1559" s="114" t="str">
        <f>+IF(G1559=0,"",'Ark1'!T3371)</f>
        <v/>
      </c>
      <c r="R1559" s="222" t="str">
        <f>+IF(G1559=0,"",'Ark1'!V3371)</f>
        <v/>
      </c>
      <c r="S1559" s="32"/>
      <c r="T1559" s="35"/>
      <c r="U1559" s="35"/>
    </row>
    <row r="1560" spans="1:21" x14ac:dyDescent="0.5">
      <c r="A1560" s="32"/>
      <c r="B1560" s="297" t="str">
        <f>+IF(E1560=2012,VLOOKUP(D1560,K_navn!$A$2:$C$359,2),"")</f>
        <v/>
      </c>
      <c r="C1560" s="297" t="str">
        <f>+IF(E1560=2012,VLOOKUP(D1560,K_navn!$A$2:$C$359,3),"")</f>
        <v/>
      </c>
      <c r="D1560" s="115">
        <f>+'Ark1'!P3372</f>
        <v>4222</v>
      </c>
      <c r="E1560" s="115">
        <f>+'Ark1'!C3372</f>
        <v>2015</v>
      </c>
      <c r="F1560" s="116" t="str">
        <f>+IF('Ark1'!Q3372=0,"",'Ark1'!Q3372)</f>
        <v/>
      </c>
      <c r="G1560" s="116">
        <f>+'Ark1'!R3372</f>
        <v>0</v>
      </c>
      <c r="H1560" s="116">
        <f>+'Ark1'!S3372</f>
        <v>0</v>
      </c>
      <c r="I1560" s="222" t="str">
        <f>+IF(G1560=0,"",'Ark1'!AA3372)</f>
        <v/>
      </c>
      <c r="J1560" s="222" t="str">
        <f>+IF(G1560=0,"",'Ark1'!AB3372)</f>
        <v/>
      </c>
      <c r="K1560" s="114" t="str">
        <f>+IF(G1560=0,"",'Ark1'!U3372)</f>
        <v/>
      </c>
      <c r="L1560" s="222" t="str">
        <f>+IF(G1560=0,"",'Ark1'!W3372)</f>
        <v/>
      </c>
      <c r="M1560" s="222" t="str">
        <f>+IF(G1560=0,"",'Ark1'!X3372)</f>
        <v/>
      </c>
      <c r="N1560" s="114" t="str">
        <f>+IF(G1560=0,"",'Ark1'!Y3372)</f>
        <v/>
      </c>
      <c r="O1560" s="116" t="str">
        <f>+IF(G1560=0,"",'Ark1'!Z3372)</f>
        <v/>
      </c>
      <c r="P1560" s="116" t="str">
        <f t="shared" si="24"/>
        <v/>
      </c>
      <c r="Q1560" s="114" t="str">
        <f>+IF(G1560=0,"",'Ark1'!T3372)</f>
        <v/>
      </c>
      <c r="R1560" s="222" t="str">
        <f>+IF(G1560=0,"",'Ark1'!V3372)</f>
        <v/>
      </c>
      <c r="S1560" s="32"/>
      <c r="T1560" s="35"/>
      <c r="U1560" s="35"/>
    </row>
    <row r="1561" spans="1:21" x14ac:dyDescent="0.5">
      <c r="A1561" s="32"/>
      <c r="B1561" s="297" t="str">
        <f>+IF(E1561=2012,VLOOKUP(D1561,K_navn!$A$2:$C$359,2),"")</f>
        <v/>
      </c>
      <c r="C1561" s="297" t="str">
        <f>+IF(E1561=2012,VLOOKUP(D1561,K_navn!$A$2:$C$359,3),"")</f>
        <v/>
      </c>
      <c r="D1561" s="115">
        <f>+'Ark1'!P3373</f>
        <v>4222</v>
      </c>
      <c r="E1561" s="115">
        <f>+'Ark1'!C3373</f>
        <v>2016</v>
      </c>
      <c r="F1561" s="116" t="str">
        <f>+IF('Ark1'!Q3373=0,"",'Ark1'!Q3373)</f>
        <v/>
      </c>
      <c r="G1561" s="116">
        <f>+'Ark1'!R3373</f>
        <v>0</v>
      </c>
      <c r="H1561" s="116">
        <f>+'Ark1'!S3373</f>
        <v>0</v>
      </c>
      <c r="I1561" s="222" t="str">
        <f>+IF(G1561=0,"",'Ark1'!AA3373)</f>
        <v/>
      </c>
      <c r="J1561" s="222" t="str">
        <f>+IF(G1561=0,"",'Ark1'!AB3373)</f>
        <v/>
      </c>
      <c r="K1561" s="114" t="str">
        <f>+IF(G1561=0,"",'Ark1'!U3373)</f>
        <v/>
      </c>
      <c r="L1561" s="222" t="str">
        <f>+IF(G1561=0,"",'Ark1'!W3373)</f>
        <v/>
      </c>
      <c r="M1561" s="222" t="str">
        <f>+IF(G1561=0,"",'Ark1'!X3373)</f>
        <v/>
      </c>
      <c r="N1561" s="114" t="str">
        <f>+IF(G1561=0,"",'Ark1'!Y3373)</f>
        <v/>
      </c>
      <c r="O1561" s="116" t="str">
        <f>+IF(G1561=0,"",'Ark1'!Z3373)</f>
        <v/>
      </c>
      <c r="P1561" s="116" t="str">
        <f t="shared" si="24"/>
        <v/>
      </c>
      <c r="Q1561" s="114" t="str">
        <f>+IF(G1561=0,"",'Ark1'!T3373)</f>
        <v/>
      </c>
      <c r="R1561" s="222" t="str">
        <f>+IF(G1561=0,"",'Ark1'!V3373)</f>
        <v/>
      </c>
      <c r="S1561" s="32"/>
      <c r="T1561" s="35"/>
      <c r="U1561" s="35"/>
    </row>
    <row r="1562" spans="1:21" x14ac:dyDescent="0.5">
      <c r="A1562" s="32"/>
      <c r="B1562" s="297" t="str">
        <f>+IF(E1562=2012,VLOOKUP(D1562,K_navn!$A$2:$C$359,2),"")</f>
        <v/>
      </c>
      <c r="C1562" s="297" t="str">
        <f>+IF(E1562=2012,VLOOKUP(D1562,K_navn!$A$2:$C$359,3),"")</f>
        <v/>
      </c>
      <c r="D1562" s="115">
        <f>+'Ark1'!P3374</f>
        <v>4222</v>
      </c>
      <c r="E1562" s="115">
        <f>+'Ark1'!C3374</f>
        <v>2017</v>
      </c>
      <c r="F1562" s="116" t="str">
        <f>+IF('Ark1'!Q3374=0,"",'Ark1'!Q3374)</f>
        <v/>
      </c>
      <c r="G1562" s="116">
        <f>+'Ark1'!R3374</f>
        <v>0</v>
      </c>
      <c r="H1562" s="116">
        <f>+'Ark1'!S3374</f>
        <v>0</v>
      </c>
      <c r="I1562" s="222" t="str">
        <f>+IF(G1562=0,"",'Ark1'!AA3374)</f>
        <v/>
      </c>
      <c r="J1562" s="222" t="str">
        <f>+IF(G1562=0,"",'Ark1'!AB3374)</f>
        <v/>
      </c>
      <c r="K1562" s="114" t="str">
        <f>+IF(G1562=0,"",'Ark1'!U3374)</f>
        <v/>
      </c>
      <c r="L1562" s="222" t="str">
        <f>+IF(G1562=0,"",'Ark1'!W3374)</f>
        <v/>
      </c>
      <c r="M1562" s="222" t="str">
        <f>+IF(G1562=0,"",'Ark1'!X3374)</f>
        <v/>
      </c>
      <c r="N1562" s="114" t="str">
        <f>+IF(G1562=0,"",'Ark1'!Y3374)</f>
        <v/>
      </c>
      <c r="O1562" s="116" t="str">
        <f>+IF(G1562=0,"",'Ark1'!Z3374)</f>
        <v/>
      </c>
      <c r="P1562" s="116" t="str">
        <f t="shared" si="24"/>
        <v/>
      </c>
      <c r="Q1562" s="114" t="str">
        <f>+IF(G1562=0,"",'Ark1'!T3374)</f>
        <v/>
      </c>
      <c r="R1562" s="222" t="str">
        <f>+IF(G1562=0,"",'Ark1'!V3374)</f>
        <v/>
      </c>
      <c r="S1562" s="32"/>
      <c r="T1562" s="35"/>
      <c r="U1562" s="35"/>
    </row>
    <row r="1563" spans="1:21" x14ac:dyDescent="0.5">
      <c r="A1563" s="32"/>
      <c r="B1563" s="297" t="str">
        <f>+IF(E1563=2012,VLOOKUP(D1563,K_navn!$A$2:$C$359,2),"")</f>
        <v/>
      </c>
      <c r="C1563" s="297" t="str">
        <f>+IF(E1563=2012,VLOOKUP(D1563,K_navn!$A$2:$C$359,3),"")</f>
        <v/>
      </c>
      <c r="D1563" s="115">
        <f>+'Ark1'!P3375</f>
        <v>4222</v>
      </c>
      <c r="E1563" s="115">
        <f>+'Ark1'!C3375</f>
        <v>2018</v>
      </c>
      <c r="F1563" s="116" t="str">
        <f>+IF('Ark1'!Q3375=0,"",'Ark1'!Q3375)</f>
        <v/>
      </c>
      <c r="G1563" s="116">
        <f>+'Ark1'!R3375</f>
        <v>0</v>
      </c>
      <c r="H1563" s="116">
        <f>+'Ark1'!S3375</f>
        <v>0</v>
      </c>
      <c r="I1563" s="222" t="str">
        <f>+IF(G1563=0,"",'Ark1'!AA3375)</f>
        <v/>
      </c>
      <c r="J1563" s="222" t="str">
        <f>+IF(G1563=0,"",'Ark1'!AB3375)</f>
        <v/>
      </c>
      <c r="K1563" s="114" t="str">
        <f>+IF(G1563=0,"",'Ark1'!U3375)</f>
        <v/>
      </c>
      <c r="L1563" s="222" t="str">
        <f>+IF(G1563=0,"",'Ark1'!W3375)</f>
        <v/>
      </c>
      <c r="M1563" s="222" t="str">
        <f>+IF(G1563=0,"",'Ark1'!X3375)</f>
        <v/>
      </c>
      <c r="N1563" s="114" t="str">
        <f>+IF(G1563=0,"",'Ark1'!Y3375)</f>
        <v/>
      </c>
      <c r="O1563" s="116" t="str">
        <f>+IF(G1563=0,"",'Ark1'!Z3375)</f>
        <v/>
      </c>
      <c r="P1563" s="116" t="str">
        <f t="shared" si="24"/>
        <v/>
      </c>
      <c r="Q1563" s="114" t="str">
        <f>+IF(G1563=0,"",'Ark1'!T3375)</f>
        <v/>
      </c>
      <c r="R1563" s="222" t="str">
        <f>+IF(G1563=0,"",'Ark1'!V3375)</f>
        <v/>
      </c>
      <c r="S1563" s="32"/>
      <c r="T1563" s="35"/>
      <c r="U1563" s="35"/>
    </row>
    <row r="1564" spans="1:21" x14ac:dyDescent="0.5">
      <c r="A1564" s="32"/>
      <c r="B1564" s="297" t="str">
        <f>+IF(E1564=2012,VLOOKUP(D1564,K_navn!$A$2:$C$359,2),"")</f>
        <v/>
      </c>
      <c r="C1564" s="297" t="str">
        <f>+IF(E1564=2012,VLOOKUP(D1564,K_navn!$A$2:$C$359,3),"")</f>
        <v/>
      </c>
      <c r="D1564" s="115">
        <f>+'Ark1'!P3376</f>
        <v>4222</v>
      </c>
      <c r="E1564" s="115">
        <f>+'Ark1'!C3376</f>
        <v>2019</v>
      </c>
      <c r="F1564" s="116" t="str">
        <f>+IF('Ark1'!Q3376=0,"",'Ark1'!Q3376)</f>
        <v/>
      </c>
      <c r="G1564" s="116">
        <f>+'Ark1'!R3376</f>
        <v>0</v>
      </c>
      <c r="H1564" s="116">
        <f>+'Ark1'!S3376</f>
        <v>0</v>
      </c>
      <c r="I1564" s="222" t="str">
        <f>+IF(G1564=0,"",'Ark1'!AA3376)</f>
        <v/>
      </c>
      <c r="J1564" s="222" t="str">
        <f>+IF(G1564=0,"",'Ark1'!AB3376)</f>
        <v/>
      </c>
      <c r="K1564" s="114" t="str">
        <f>+IF(G1564=0,"",'Ark1'!U3376)</f>
        <v/>
      </c>
      <c r="L1564" s="222" t="str">
        <f>+IF(G1564=0,"",'Ark1'!W3376)</f>
        <v/>
      </c>
      <c r="M1564" s="222" t="str">
        <f>+IF(G1564=0,"",'Ark1'!X3376)</f>
        <v/>
      </c>
      <c r="N1564" s="114" t="str">
        <f>+IF(G1564=0,"",'Ark1'!Y3376)</f>
        <v/>
      </c>
      <c r="O1564" s="116" t="str">
        <f>+IF(G1564=0,"",'Ark1'!Z3376)</f>
        <v/>
      </c>
      <c r="P1564" s="116" t="str">
        <f t="shared" si="24"/>
        <v/>
      </c>
      <c r="Q1564" s="114" t="str">
        <f>+IF(G1564=0,"",'Ark1'!T3376)</f>
        <v/>
      </c>
      <c r="R1564" s="222" t="str">
        <f>+IF(G1564=0,"",'Ark1'!V3376)</f>
        <v/>
      </c>
      <c r="S1564" s="32"/>
      <c r="T1564" s="35"/>
      <c r="U1564" s="35"/>
    </row>
    <row r="1565" spans="1:21" x14ac:dyDescent="0.5">
      <c r="A1565" s="32"/>
      <c r="B1565" s="297" t="str">
        <f>+IF(E1565=2012,VLOOKUP(D1565,K_navn!$A$2:$C$359,2),"")</f>
        <v/>
      </c>
      <c r="C1565" s="297" t="str">
        <f>+IF(E1565=2012,VLOOKUP(D1565,K_navn!$A$2:$C$359,3),"")</f>
        <v/>
      </c>
      <c r="D1565" s="115">
        <f>+'Ark1'!P3377</f>
        <v>4222</v>
      </c>
      <c r="E1565" s="115">
        <f>+'Ark1'!C3377</f>
        <v>2020</v>
      </c>
      <c r="F1565" s="116" t="str">
        <f>+IF('Ark1'!Q3377=0,"",'Ark1'!Q3377)</f>
        <v/>
      </c>
      <c r="G1565" s="116">
        <f>+'Ark1'!R3377</f>
        <v>0</v>
      </c>
      <c r="H1565" s="116">
        <f>+'Ark1'!S3377</f>
        <v>0</v>
      </c>
      <c r="I1565" s="222" t="str">
        <f>+IF(G1565=0,"",'Ark1'!AA3377)</f>
        <v/>
      </c>
      <c r="J1565" s="222" t="str">
        <f>+IF(G1565=0,"",'Ark1'!AB3377)</f>
        <v/>
      </c>
      <c r="K1565" s="114" t="str">
        <f>+IF(G1565=0,"",'Ark1'!U3377)</f>
        <v/>
      </c>
      <c r="L1565" s="222" t="str">
        <f>+IF(G1565=0,"",'Ark1'!W3377)</f>
        <v/>
      </c>
      <c r="M1565" s="222" t="str">
        <f>+IF(G1565=0,"",'Ark1'!X3377)</f>
        <v/>
      </c>
      <c r="N1565" s="114" t="str">
        <f>+IF(G1565=0,"",'Ark1'!Y3377)</f>
        <v/>
      </c>
      <c r="O1565" s="116" t="str">
        <f>+IF(G1565=0,"",'Ark1'!Z3377)</f>
        <v/>
      </c>
      <c r="P1565" s="116" t="str">
        <f t="shared" si="24"/>
        <v/>
      </c>
      <c r="Q1565" s="114" t="str">
        <f>+IF(G1565=0,"",'Ark1'!T3377)</f>
        <v/>
      </c>
      <c r="R1565" s="222" t="str">
        <f>+IF(G1565=0,"",'Ark1'!V3377)</f>
        <v/>
      </c>
      <c r="S1565" s="32"/>
      <c r="T1565" s="35"/>
      <c r="U1565" s="35"/>
    </row>
    <row r="1566" spans="1:21" x14ac:dyDescent="0.5">
      <c r="A1566" s="32"/>
      <c r="B1566" s="297" t="str">
        <f>+IF(E1566=2012,VLOOKUP(D1566,K_navn!$A$2:$C$359,2),"")</f>
        <v/>
      </c>
      <c r="C1566" s="297" t="str">
        <f>+IF(E1566=2012,VLOOKUP(D1566,K_navn!$A$2:$C$359,3),"")</f>
        <v/>
      </c>
      <c r="D1566" s="115">
        <f>+'Ark1'!P3378</f>
        <v>4222</v>
      </c>
      <c r="E1566" s="115">
        <f>+'Ark1'!C3378</f>
        <v>2021</v>
      </c>
      <c r="F1566" s="116" t="str">
        <f>+IF('Ark1'!Q3378=0,"",'Ark1'!Q3378)</f>
        <v/>
      </c>
      <c r="G1566" s="116">
        <f>+'Ark1'!R3378</f>
        <v>0</v>
      </c>
      <c r="H1566" s="116">
        <f>+'Ark1'!S3378</f>
        <v>0</v>
      </c>
      <c r="I1566" s="222" t="str">
        <f>+IF(G1566=0,"",'Ark1'!AA3378)</f>
        <v/>
      </c>
      <c r="J1566" s="222" t="str">
        <f>+IF(G1566=0,"",'Ark1'!AB3378)</f>
        <v/>
      </c>
      <c r="K1566" s="114" t="str">
        <f>+IF(G1566=0,"",'Ark1'!U3378)</f>
        <v/>
      </c>
      <c r="L1566" s="222" t="str">
        <f>+IF(G1566=0,"",'Ark1'!W3378)</f>
        <v/>
      </c>
      <c r="M1566" s="222" t="str">
        <f>+IF(G1566=0,"",'Ark1'!X3378)</f>
        <v/>
      </c>
      <c r="N1566" s="114" t="str">
        <f>+IF(G1566=0,"",'Ark1'!Y3378)</f>
        <v/>
      </c>
      <c r="O1566" s="116" t="str">
        <f>+IF(G1566=0,"",'Ark1'!Z3378)</f>
        <v/>
      </c>
      <c r="P1566" s="116" t="str">
        <f t="shared" si="24"/>
        <v/>
      </c>
      <c r="Q1566" s="114" t="str">
        <f>+IF(G1566=0,"",'Ark1'!T3378)</f>
        <v/>
      </c>
      <c r="R1566" s="222" t="str">
        <f>+IF(G1566=0,"",'Ark1'!V3378)</f>
        <v/>
      </c>
      <c r="S1566" s="32"/>
      <c r="T1566" s="35"/>
      <c r="U1566" s="35"/>
    </row>
    <row r="1567" spans="1:21" x14ac:dyDescent="0.5">
      <c r="A1567" s="32"/>
      <c r="B1567" s="297" t="str">
        <f>+IF(E1567=2012,VLOOKUP(D1567,K_navn!$A$2:$C$359,2),"")</f>
        <v/>
      </c>
      <c r="C1567" s="297" t="str">
        <f>+IF(E1567=2012,VLOOKUP(D1567,K_navn!$A$2:$C$359,3),"")</f>
        <v/>
      </c>
      <c r="D1567" s="115">
        <f>+'Ark1'!P3379</f>
        <v>4222</v>
      </c>
      <c r="E1567" s="115">
        <f>+'Ark1'!C3379</f>
        <v>2022</v>
      </c>
      <c r="F1567" s="116" t="str">
        <f>+IF('Ark1'!Q3379=0,"",'Ark1'!Q3379)</f>
        <v/>
      </c>
      <c r="G1567" s="116">
        <f>+'Ark1'!R3379</f>
        <v>0</v>
      </c>
      <c r="H1567" s="116">
        <f>+'Ark1'!S3379</f>
        <v>0</v>
      </c>
      <c r="I1567" s="222" t="str">
        <f>+IF(G1567=0,"",'Ark1'!AA3379)</f>
        <v/>
      </c>
      <c r="J1567" s="222" t="str">
        <f>+IF(G1567=0,"",'Ark1'!AB3379)</f>
        <v/>
      </c>
      <c r="K1567" s="114" t="str">
        <f>+IF(G1567=0,"",'Ark1'!U3379)</f>
        <v/>
      </c>
      <c r="L1567" s="222" t="str">
        <f>+IF(G1567=0,"",'Ark1'!W3379)</f>
        <v/>
      </c>
      <c r="M1567" s="222" t="str">
        <f>+IF(G1567=0,"",'Ark1'!X3379)</f>
        <v/>
      </c>
      <c r="N1567" s="114" t="str">
        <f>+IF(G1567=0,"",'Ark1'!Y3379)</f>
        <v/>
      </c>
      <c r="O1567" s="116" t="str">
        <f>+IF(G1567=0,"",'Ark1'!Z3379)</f>
        <v/>
      </c>
      <c r="P1567" s="116" t="str">
        <f t="shared" si="24"/>
        <v/>
      </c>
      <c r="Q1567" s="114" t="str">
        <f>+IF(G1567=0,"",'Ark1'!T3379)</f>
        <v/>
      </c>
      <c r="R1567" s="222" t="str">
        <f>+IF(G1567=0,"",'Ark1'!V3379)</f>
        <v/>
      </c>
      <c r="S1567" s="32"/>
      <c r="T1567" s="35"/>
      <c r="U1567" s="35"/>
    </row>
    <row r="1568" spans="1:21" x14ac:dyDescent="0.5">
      <c r="A1568" s="32"/>
      <c r="B1568" s="297" t="str">
        <f>+IF(E1568=2012,VLOOKUP(D1568,K_navn!$A$2:$C$359,2),"")</f>
        <v>Vennesla</v>
      </c>
      <c r="C1568" s="297" t="str">
        <f>+IF(E1568=2012,VLOOKUP(D1568,K_navn!$A$2:$C$359,3),"")</f>
        <v>Agder</v>
      </c>
      <c r="D1568" s="115">
        <f>+'Ark1'!P3380</f>
        <v>4223</v>
      </c>
      <c r="E1568" s="115">
        <f>+'Ark1'!C3380</f>
        <v>2012</v>
      </c>
      <c r="F1568" s="116" t="str">
        <f>+IF('Ark1'!Q3380=0,"",'Ark1'!Q3380)</f>
        <v/>
      </c>
      <c r="G1568" s="116">
        <f>+'Ark1'!R3380</f>
        <v>0</v>
      </c>
      <c r="H1568" s="116">
        <f>+'Ark1'!S3380</f>
        <v>0</v>
      </c>
      <c r="I1568" s="222" t="str">
        <f>+IF(G1568=0,"",'Ark1'!AA3380)</f>
        <v/>
      </c>
      <c r="J1568" s="222" t="str">
        <f>+IF(G1568=0,"",'Ark1'!AB3380)</f>
        <v/>
      </c>
      <c r="K1568" s="114" t="str">
        <f>+IF(G1568=0,"",'Ark1'!U3380)</f>
        <v/>
      </c>
      <c r="L1568" s="222" t="str">
        <f>+IF(G1568=0,"",'Ark1'!W3380)</f>
        <v/>
      </c>
      <c r="M1568" s="222" t="str">
        <f>+IF(G1568=0,"",'Ark1'!X3380)</f>
        <v/>
      </c>
      <c r="N1568" s="114" t="str">
        <f>+IF(G1568=0,"",'Ark1'!Y3380)</f>
        <v/>
      </c>
      <c r="O1568" s="116" t="str">
        <f>+IF(G1568=0,"",'Ark1'!Z3380)</f>
        <v/>
      </c>
      <c r="P1568" s="116" t="str">
        <f t="shared" si="24"/>
        <v/>
      </c>
      <c r="Q1568" s="114" t="str">
        <f>+IF(G1568=0,"",'Ark1'!T3380)</f>
        <v/>
      </c>
      <c r="R1568" s="222" t="str">
        <f>+IF(G1568=0,"",'Ark1'!V3380)</f>
        <v/>
      </c>
      <c r="S1568" s="32"/>
      <c r="T1568" s="35"/>
      <c r="U1568" s="35"/>
    </row>
    <row r="1569" spans="1:21" x14ac:dyDescent="0.5">
      <c r="A1569" s="32"/>
      <c r="B1569" s="297" t="str">
        <f>+IF(E1569=2012,VLOOKUP(D1569,K_navn!$A$2:$C$359,2),"")</f>
        <v/>
      </c>
      <c r="C1569" s="297" t="str">
        <f>+IF(E1569=2012,VLOOKUP(D1569,K_navn!$A$2:$C$359,3),"")</f>
        <v/>
      </c>
      <c r="D1569" s="115">
        <f>+'Ark1'!P3381</f>
        <v>4223</v>
      </c>
      <c r="E1569" s="115">
        <f>+'Ark1'!C3381</f>
        <v>2013</v>
      </c>
      <c r="F1569" s="116" t="str">
        <f>+IF('Ark1'!Q3381=0,"",'Ark1'!Q3381)</f>
        <v/>
      </c>
      <c r="G1569" s="116">
        <f>+'Ark1'!R3381</f>
        <v>0</v>
      </c>
      <c r="H1569" s="116">
        <f>+'Ark1'!S3381</f>
        <v>0</v>
      </c>
      <c r="I1569" s="222" t="str">
        <f>+IF(G1569=0,"",'Ark1'!AA3381)</f>
        <v/>
      </c>
      <c r="J1569" s="222" t="str">
        <f>+IF(G1569=0,"",'Ark1'!AB3381)</f>
        <v/>
      </c>
      <c r="K1569" s="114" t="str">
        <f>+IF(G1569=0,"",'Ark1'!U3381)</f>
        <v/>
      </c>
      <c r="L1569" s="222" t="str">
        <f>+IF(G1569=0,"",'Ark1'!W3381)</f>
        <v/>
      </c>
      <c r="M1569" s="222" t="str">
        <f>+IF(G1569=0,"",'Ark1'!X3381)</f>
        <v/>
      </c>
      <c r="N1569" s="114" t="str">
        <f>+IF(G1569=0,"",'Ark1'!Y3381)</f>
        <v/>
      </c>
      <c r="O1569" s="116" t="str">
        <f>+IF(G1569=0,"",'Ark1'!Z3381)</f>
        <v/>
      </c>
      <c r="P1569" s="116" t="str">
        <f t="shared" si="24"/>
        <v/>
      </c>
      <c r="Q1569" s="114" t="str">
        <f>+IF(G1569=0,"",'Ark1'!T3381)</f>
        <v/>
      </c>
      <c r="R1569" s="222" t="str">
        <f>+IF(G1569=0,"",'Ark1'!V3381)</f>
        <v/>
      </c>
      <c r="S1569" s="32"/>
      <c r="T1569" s="35"/>
      <c r="U1569" s="35"/>
    </row>
    <row r="1570" spans="1:21" x14ac:dyDescent="0.5">
      <c r="A1570" s="32"/>
      <c r="B1570" s="297" t="str">
        <f>+IF(E1570=2012,VLOOKUP(D1570,K_navn!$A$2:$C$359,2),"")</f>
        <v/>
      </c>
      <c r="C1570" s="297" t="str">
        <f>+IF(E1570=2012,VLOOKUP(D1570,K_navn!$A$2:$C$359,3),"")</f>
        <v/>
      </c>
      <c r="D1570" s="115">
        <f>+'Ark1'!P3382</f>
        <v>4223</v>
      </c>
      <c r="E1570" s="115">
        <f>+'Ark1'!C3382</f>
        <v>2014</v>
      </c>
      <c r="F1570" s="116" t="str">
        <f>+IF('Ark1'!Q3382=0,"",'Ark1'!Q3382)</f>
        <v/>
      </c>
      <c r="G1570" s="116">
        <f>+'Ark1'!R3382</f>
        <v>0</v>
      </c>
      <c r="H1570" s="116">
        <f>+'Ark1'!S3382</f>
        <v>0</v>
      </c>
      <c r="I1570" s="222" t="str">
        <f>+IF(G1570=0,"",'Ark1'!AA3382)</f>
        <v/>
      </c>
      <c r="J1570" s="222" t="str">
        <f>+IF(G1570=0,"",'Ark1'!AB3382)</f>
        <v/>
      </c>
      <c r="K1570" s="114" t="str">
        <f>+IF(G1570=0,"",'Ark1'!U3382)</f>
        <v/>
      </c>
      <c r="L1570" s="222" t="str">
        <f>+IF(G1570=0,"",'Ark1'!W3382)</f>
        <v/>
      </c>
      <c r="M1570" s="222" t="str">
        <f>+IF(G1570=0,"",'Ark1'!X3382)</f>
        <v/>
      </c>
      <c r="N1570" s="114" t="str">
        <f>+IF(G1570=0,"",'Ark1'!Y3382)</f>
        <v/>
      </c>
      <c r="O1570" s="116" t="str">
        <f>+IF(G1570=0,"",'Ark1'!Z3382)</f>
        <v/>
      </c>
      <c r="P1570" s="116" t="str">
        <f t="shared" si="24"/>
        <v/>
      </c>
      <c r="Q1570" s="114" t="str">
        <f>+IF(G1570=0,"",'Ark1'!T3382)</f>
        <v/>
      </c>
      <c r="R1570" s="222" t="str">
        <f>+IF(G1570=0,"",'Ark1'!V3382)</f>
        <v/>
      </c>
      <c r="S1570" s="32"/>
      <c r="T1570" s="35"/>
      <c r="U1570" s="35"/>
    </row>
    <row r="1571" spans="1:21" x14ac:dyDescent="0.5">
      <c r="A1571" s="32"/>
      <c r="B1571" s="297" t="str">
        <f>+IF(E1571=2012,VLOOKUP(D1571,K_navn!$A$2:$C$359,2),"")</f>
        <v/>
      </c>
      <c r="C1571" s="297" t="str">
        <f>+IF(E1571=2012,VLOOKUP(D1571,K_navn!$A$2:$C$359,3),"")</f>
        <v/>
      </c>
      <c r="D1571" s="115">
        <f>+'Ark1'!P3383</f>
        <v>4223</v>
      </c>
      <c r="E1571" s="115">
        <f>+'Ark1'!C3383</f>
        <v>2015</v>
      </c>
      <c r="F1571" s="116" t="str">
        <f>+IF('Ark1'!Q3383=0,"",'Ark1'!Q3383)</f>
        <v/>
      </c>
      <c r="G1571" s="116">
        <f>+'Ark1'!R3383</f>
        <v>0</v>
      </c>
      <c r="H1571" s="116">
        <f>+'Ark1'!S3383</f>
        <v>0</v>
      </c>
      <c r="I1571" s="222" t="str">
        <f>+IF(G1571=0,"",'Ark1'!AA3383)</f>
        <v/>
      </c>
      <c r="J1571" s="222" t="str">
        <f>+IF(G1571=0,"",'Ark1'!AB3383)</f>
        <v/>
      </c>
      <c r="K1571" s="114" t="str">
        <f>+IF(G1571=0,"",'Ark1'!U3383)</f>
        <v/>
      </c>
      <c r="L1571" s="222" t="str">
        <f>+IF(G1571=0,"",'Ark1'!W3383)</f>
        <v/>
      </c>
      <c r="M1571" s="222" t="str">
        <f>+IF(G1571=0,"",'Ark1'!X3383)</f>
        <v/>
      </c>
      <c r="N1571" s="114" t="str">
        <f>+IF(G1571=0,"",'Ark1'!Y3383)</f>
        <v/>
      </c>
      <c r="O1571" s="116" t="str">
        <f>+IF(G1571=0,"",'Ark1'!Z3383)</f>
        <v/>
      </c>
      <c r="P1571" s="116" t="str">
        <f t="shared" si="24"/>
        <v/>
      </c>
      <c r="Q1571" s="114" t="str">
        <f>+IF(G1571=0,"",'Ark1'!T3383)</f>
        <v/>
      </c>
      <c r="R1571" s="222" t="str">
        <f>+IF(G1571=0,"",'Ark1'!V3383)</f>
        <v/>
      </c>
      <c r="S1571" s="32"/>
      <c r="T1571" s="35"/>
      <c r="U1571" s="35"/>
    </row>
    <row r="1572" spans="1:21" x14ac:dyDescent="0.5">
      <c r="A1572" s="32"/>
      <c r="B1572" s="297" t="str">
        <f>+IF(E1572=2012,VLOOKUP(D1572,K_navn!$A$2:$C$359,2),"")</f>
        <v/>
      </c>
      <c r="C1572" s="297" t="str">
        <f>+IF(E1572=2012,VLOOKUP(D1572,K_navn!$A$2:$C$359,3),"")</f>
        <v/>
      </c>
      <c r="D1572" s="115">
        <f>+'Ark1'!P3384</f>
        <v>4223</v>
      </c>
      <c r="E1572" s="115">
        <f>+'Ark1'!C3384</f>
        <v>2016</v>
      </c>
      <c r="F1572" s="116" t="str">
        <f>+IF('Ark1'!Q3384=0,"",'Ark1'!Q3384)</f>
        <v/>
      </c>
      <c r="G1572" s="116">
        <f>+'Ark1'!R3384</f>
        <v>0</v>
      </c>
      <c r="H1572" s="116">
        <f>+'Ark1'!S3384</f>
        <v>0</v>
      </c>
      <c r="I1572" s="222" t="str">
        <f>+IF(G1572=0,"",'Ark1'!AA3384)</f>
        <v/>
      </c>
      <c r="J1572" s="222" t="str">
        <f>+IF(G1572=0,"",'Ark1'!AB3384)</f>
        <v/>
      </c>
      <c r="K1572" s="114" t="str">
        <f>+IF(G1572=0,"",'Ark1'!U3384)</f>
        <v/>
      </c>
      <c r="L1572" s="222" t="str">
        <f>+IF(G1572=0,"",'Ark1'!W3384)</f>
        <v/>
      </c>
      <c r="M1572" s="222" t="str">
        <f>+IF(G1572=0,"",'Ark1'!X3384)</f>
        <v/>
      </c>
      <c r="N1572" s="114" t="str">
        <f>+IF(G1572=0,"",'Ark1'!Y3384)</f>
        <v/>
      </c>
      <c r="O1572" s="116" t="str">
        <f>+IF(G1572=0,"",'Ark1'!Z3384)</f>
        <v/>
      </c>
      <c r="P1572" s="116" t="str">
        <f t="shared" si="24"/>
        <v/>
      </c>
      <c r="Q1572" s="114" t="str">
        <f>+IF(G1572=0,"",'Ark1'!T3384)</f>
        <v/>
      </c>
      <c r="R1572" s="222" t="str">
        <f>+IF(G1572=0,"",'Ark1'!V3384)</f>
        <v/>
      </c>
      <c r="S1572" s="32"/>
      <c r="T1572" s="35"/>
      <c r="U1572" s="35"/>
    </row>
    <row r="1573" spans="1:21" x14ac:dyDescent="0.5">
      <c r="A1573" s="32"/>
      <c r="B1573" s="297" t="str">
        <f>+IF(E1573=2012,VLOOKUP(D1573,K_navn!$A$2:$C$359,2),"")</f>
        <v/>
      </c>
      <c r="C1573" s="297" t="str">
        <f>+IF(E1573=2012,VLOOKUP(D1573,K_navn!$A$2:$C$359,3),"")</f>
        <v/>
      </c>
      <c r="D1573" s="115">
        <f>+'Ark1'!P3385</f>
        <v>4223</v>
      </c>
      <c r="E1573" s="115">
        <f>+'Ark1'!C3385</f>
        <v>2017</v>
      </c>
      <c r="F1573" s="116" t="str">
        <f>+IF('Ark1'!Q3385=0,"",'Ark1'!Q3385)</f>
        <v/>
      </c>
      <c r="G1573" s="116">
        <f>+'Ark1'!R3385</f>
        <v>0</v>
      </c>
      <c r="H1573" s="116">
        <f>+'Ark1'!S3385</f>
        <v>0</v>
      </c>
      <c r="I1573" s="222" t="str">
        <f>+IF(G1573=0,"",'Ark1'!AA3385)</f>
        <v/>
      </c>
      <c r="J1573" s="222" t="str">
        <f>+IF(G1573=0,"",'Ark1'!AB3385)</f>
        <v/>
      </c>
      <c r="K1573" s="114" t="str">
        <f>+IF(G1573=0,"",'Ark1'!U3385)</f>
        <v/>
      </c>
      <c r="L1573" s="222" t="str">
        <f>+IF(G1573=0,"",'Ark1'!W3385)</f>
        <v/>
      </c>
      <c r="M1573" s="222" t="str">
        <f>+IF(G1573=0,"",'Ark1'!X3385)</f>
        <v/>
      </c>
      <c r="N1573" s="114" t="str">
        <f>+IF(G1573=0,"",'Ark1'!Y3385)</f>
        <v/>
      </c>
      <c r="O1573" s="116" t="str">
        <f>+IF(G1573=0,"",'Ark1'!Z3385)</f>
        <v/>
      </c>
      <c r="P1573" s="116" t="str">
        <f t="shared" si="24"/>
        <v/>
      </c>
      <c r="Q1573" s="114" t="str">
        <f>+IF(G1573=0,"",'Ark1'!T3385)</f>
        <v/>
      </c>
      <c r="R1573" s="222" t="str">
        <f>+IF(G1573=0,"",'Ark1'!V3385)</f>
        <v/>
      </c>
      <c r="S1573" s="32"/>
      <c r="T1573" s="35"/>
      <c r="U1573" s="35"/>
    </row>
    <row r="1574" spans="1:21" x14ac:dyDescent="0.5">
      <c r="A1574" s="32"/>
      <c r="B1574" s="297" t="str">
        <f>+IF(E1574=2012,VLOOKUP(D1574,K_navn!$A$2:$C$359,2),"")</f>
        <v/>
      </c>
      <c r="C1574" s="297" t="str">
        <f>+IF(E1574=2012,VLOOKUP(D1574,K_navn!$A$2:$C$359,3),"")</f>
        <v/>
      </c>
      <c r="D1574" s="115">
        <f>+'Ark1'!P3386</f>
        <v>4223</v>
      </c>
      <c r="E1574" s="115">
        <f>+'Ark1'!C3386</f>
        <v>2018</v>
      </c>
      <c r="F1574" s="116" t="str">
        <f>+IF('Ark1'!Q3386=0,"",'Ark1'!Q3386)</f>
        <v/>
      </c>
      <c r="G1574" s="116">
        <f>+'Ark1'!R3386</f>
        <v>0</v>
      </c>
      <c r="H1574" s="116">
        <f>+'Ark1'!S3386</f>
        <v>0</v>
      </c>
      <c r="I1574" s="222" t="str">
        <f>+IF(G1574=0,"",'Ark1'!AA3386)</f>
        <v/>
      </c>
      <c r="J1574" s="222" t="str">
        <f>+IF(G1574=0,"",'Ark1'!AB3386)</f>
        <v/>
      </c>
      <c r="K1574" s="114" t="str">
        <f>+IF(G1574=0,"",'Ark1'!U3386)</f>
        <v/>
      </c>
      <c r="L1574" s="222" t="str">
        <f>+IF(G1574=0,"",'Ark1'!W3386)</f>
        <v/>
      </c>
      <c r="M1574" s="222" t="str">
        <f>+IF(G1574=0,"",'Ark1'!X3386)</f>
        <v/>
      </c>
      <c r="N1574" s="114" t="str">
        <f>+IF(G1574=0,"",'Ark1'!Y3386)</f>
        <v/>
      </c>
      <c r="O1574" s="116" t="str">
        <f>+IF(G1574=0,"",'Ark1'!Z3386)</f>
        <v/>
      </c>
      <c r="P1574" s="116" t="str">
        <f t="shared" si="24"/>
        <v/>
      </c>
      <c r="Q1574" s="114" t="str">
        <f>+IF(G1574=0,"",'Ark1'!T3386)</f>
        <v/>
      </c>
      <c r="R1574" s="222" t="str">
        <f>+IF(G1574=0,"",'Ark1'!V3386)</f>
        <v/>
      </c>
      <c r="S1574" s="32"/>
      <c r="T1574" s="35"/>
      <c r="U1574" s="35"/>
    </row>
    <row r="1575" spans="1:21" x14ac:dyDescent="0.5">
      <c r="A1575" s="32"/>
      <c r="B1575" s="297" t="str">
        <f>+IF(E1575=2012,VLOOKUP(D1575,K_navn!$A$2:$C$359,2),"")</f>
        <v/>
      </c>
      <c r="C1575" s="297" t="str">
        <f>+IF(E1575=2012,VLOOKUP(D1575,K_navn!$A$2:$C$359,3),"")</f>
        <v/>
      </c>
      <c r="D1575" s="115">
        <f>+'Ark1'!P3387</f>
        <v>4223</v>
      </c>
      <c r="E1575" s="115">
        <f>+'Ark1'!C3387</f>
        <v>2019</v>
      </c>
      <c r="F1575" s="116" t="str">
        <f>+IF('Ark1'!Q3387=0,"",'Ark1'!Q3387)</f>
        <v/>
      </c>
      <c r="G1575" s="116">
        <f>+'Ark1'!R3387</f>
        <v>0</v>
      </c>
      <c r="H1575" s="116">
        <f>+'Ark1'!S3387</f>
        <v>0</v>
      </c>
      <c r="I1575" s="222" t="str">
        <f>+IF(G1575=0,"",'Ark1'!AA3387)</f>
        <v/>
      </c>
      <c r="J1575" s="222" t="str">
        <f>+IF(G1575=0,"",'Ark1'!AB3387)</f>
        <v/>
      </c>
      <c r="K1575" s="114" t="str">
        <f>+IF(G1575=0,"",'Ark1'!U3387)</f>
        <v/>
      </c>
      <c r="L1575" s="222" t="str">
        <f>+IF(G1575=0,"",'Ark1'!W3387)</f>
        <v/>
      </c>
      <c r="M1575" s="222" t="str">
        <f>+IF(G1575=0,"",'Ark1'!X3387)</f>
        <v/>
      </c>
      <c r="N1575" s="114" t="str">
        <f>+IF(G1575=0,"",'Ark1'!Y3387)</f>
        <v/>
      </c>
      <c r="O1575" s="116" t="str">
        <f>+IF(G1575=0,"",'Ark1'!Z3387)</f>
        <v/>
      </c>
      <c r="P1575" s="116" t="str">
        <f t="shared" ref="P1575:P1638" si="25">+IF(G1575=0,"",H1575/F1575)</f>
        <v/>
      </c>
      <c r="Q1575" s="114" t="str">
        <f>+IF(G1575=0,"",'Ark1'!T3387)</f>
        <v/>
      </c>
      <c r="R1575" s="222" t="str">
        <f>+IF(G1575=0,"",'Ark1'!V3387)</f>
        <v/>
      </c>
      <c r="S1575" s="32"/>
      <c r="T1575" s="35"/>
      <c r="U1575" s="35"/>
    </row>
    <row r="1576" spans="1:21" x14ac:dyDescent="0.5">
      <c r="A1576" s="32"/>
      <c r="B1576" s="297" t="str">
        <f>+IF(E1576=2012,VLOOKUP(D1576,K_navn!$A$2:$C$359,2),"")</f>
        <v/>
      </c>
      <c r="C1576" s="297" t="str">
        <f>+IF(E1576=2012,VLOOKUP(D1576,K_navn!$A$2:$C$359,3),"")</f>
        <v/>
      </c>
      <c r="D1576" s="115">
        <f>+'Ark1'!P3388</f>
        <v>4223</v>
      </c>
      <c r="E1576" s="115">
        <f>+'Ark1'!C3388</f>
        <v>2020</v>
      </c>
      <c r="F1576" s="116" t="str">
        <f>+IF('Ark1'!Q3388=0,"",'Ark1'!Q3388)</f>
        <v/>
      </c>
      <c r="G1576" s="116">
        <f>+'Ark1'!R3388</f>
        <v>0</v>
      </c>
      <c r="H1576" s="116">
        <f>+'Ark1'!S3388</f>
        <v>0</v>
      </c>
      <c r="I1576" s="222" t="str">
        <f>+IF(G1576=0,"",'Ark1'!AA3388)</f>
        <v/>
      </c>
      <c r="J1576" s="222" t="str">
        <f>+IF(G1576=0,"",'Ark1'!AB3388)</f>
        <v/>
      </c>
      <c r="K1576" s="114" t="str">
        <f>+IF(G1576=0,"",'Ark1'!U3388)</f>
        <v/>
      </c>
      <c r="L1576" s="222" t="str">
        <f>+IF(G1576=0,"",'Ark1'!W3388)</f>
        <v/>
      </c>
      <c r="M1576" s="222" t="str">
        <f>+IF(G1576=0,"",'Ark1'!X3388)</f>
        <v/>
      </c>
      <c r="N1576" s="114" t="str">
        <f>+IF(G1576=0,"",'Ark1'!Y3388)</f>
        <v/>
      </c>
      <c r="O1576" s="116" t="str">
        <f>+IF(G1576=0,"",'Ark1'!Z3388)</f>
        <v/>
      </c>
      <c r="P1576" s="116" t="str">
        <f t="shared" si="25"/>
        <v/>
      </c>
      <c r="Q1576" s="114" t="str">
        <f>+IF(G1576=0,"",'Ark1'!T3388)</f>
        <v/>
      </c>
      <c r="R1576" s="222" t="str">
        <f>+IF(G1576=0,"",'Ark1'!V3388)</f>
        <v/>
      </c>
      <c r="S1576" s="32"/>
      <c r="T1576" s="35"/>
      <c r="U1576" s="35"/>
    </row>
    <row r="1577" spans="1:21" x14ac:dyDescent="0.5">
      <c r="A1577" s="32"/>
      <c r="B1577" s="297" t="str">
        <f>+IF(E1577=2012,VLOOKUP(D1577,K_navn!$A$2:$C$359,2),"")</f>
        <v/>
      </c>
      <c r="C1577" s="297" t="str">
        <f>+IF(E1577=2012,VLOOKUP(D1577,K_navn!$A$2:$C$359,3),"")</f>
        <v/>
      </c>
      <c r="D1577" s="115">
        <f>+'Ark1'!P3389</f>
        <v>4223</v>
      </c>
      <c r="E1577" s="115">
        <f>+'Ark1'!C3389</f>
        <v>2021</v>
      </c>
      <c r="F1577" s="116" t="str">
        <f>+IF('Ark1'!Q3389=0,"",'Ark1'!Q3389)</f>
        <v/>
      </c>
      <c r="G1577" s="116">
        <f>+'Ark1'!R3389</f>
        <v>0</v>
      </c>
      <c r="H1577" s="116">
        <f>+'Ark1'!S3389</f>
        <v>0</v>
      </c>
      <c r="I1577" s="222" t="str">
        <f>+IF(G1577=0,"",'Ark1'!AA3389)</f>
        <v/>
      </c>
      <c r="J1577" s="222" t="str">
        <f>+IF(G1577=0,"",'Ark1'!AB3389)</f>
        <v/>
      </c>
      <c r="K1577" s="114" t="str">
        <f>+IF(G1577=0,"",'Ark1'!U3389)</f>
        <v/>
      </c>
      <c r="L1577" s="222" t="str">
        <f>+IF(G1577=0,"",'Ark1'!W3389)</f>
        <v/>
      </c>
      <c r="M1577" s="222" t="str">
        <f>+IF(G1577=0,"",'Ark1'!X3389)</f>
        <v/>
      </c>
      <c r="N1577" s="114" t="str">
        <f>+IF(G1577=0,"",'Ark1'!Y3389)</f>
        <v/>
      </c>
      <c r="O1577" s="116" t="str">
        <f>+IF(G1577=0,"",'Ark1'!Z3389)</f>
        <v/>
      </c>
      <c r="P1577" s="116" t="str">
        <f t="shared" si="25"/>
        <v/>
      </c>
      <c r="Q1577" s="114" t="str">
        <f>+IF(G1577=0,"",'Ark1'!T3389)</f>
        <v/>
      </c>
      <c r="R1577" s="222" t="str">
        <f>+IF(G1577=0,"",'Ark1'!V3389)</f>
        <v/>
      </c>
      <c r="S1577" s="32"/>
      <c r="T1577" s="35"/>
      <c r="U1577" s="35"/>
    </row>
    <row r="1578" spans="1:21" x14ac:dyDescent="0.5">
      <c r="A1578" s="32"/>
      <c r="B1578" s="297" t="str">
        <f>+IF(E1578=2012,VLOOKUP(D1578,K_navn!$A$2:$C$359,2),"")</f>
        <v/>
      </c>
      <c r="C1578" s="297" t="str">
        <f>+IF(E1578=2012,VLOOKUP(D1578,K_navn!$A$2:$C$359,3),"")</f>
        <v/>
      </c>
      <c r="D1578" s="115">
        <f>+'Ark1'!P3390</f>
        <v>4223</v>
      </c>
      <c r="E1578" s="115">
        <f>+'Ark1'!C3390</f>
        <v>2022</v>
      </c>
      <c r="F1578" s="116" t="str">
        <f>+IF('Ark1'!Q3390=0,"",'Ark1'!Q3390)</f>
        <v/>
      </c>
      <c r="G1578" s="116">
        <f>+'Ark1'!R3390</f>
        <v>0</v>
      </c>
      <c r="H1578" s="116">
        <f>+'Ark1'!S3390</f>
        <v>0</v>
      </c>
      <c r="I1578" s="222" t="str">
        <f>+IF(G1578=0,"",'Ark1'!AA3390)</f>
        <v/>
      </c>
      <c r="J1578" s="222" t="str">
        <f>+IF(G1578=0,"",'Ark1'!AB3390)</f>
        <v/>
      </c>
      <c r="K1578" s="114" t="str">
        <f>+IF(G1578=0,"",'Ark1'!U3390)</f>
        <v/>
      </c>
      <c r="L1578" s="222" t="str">
        <f>+IF(G1578=0,"",'Ark1'!W3390)</f>
        <v/>
      </c>
      <c r="M1578" s="222" t="str">
        <f>+IF(G1578=0,"",'Ark1'!X3390)</f>
        <v/>
      </c>
      <c r="N1578" s="114" t="str">
        <f>+IF(G1578=0,"",'Ark1'!Y3390)</f>
        <v/>
      </c>
      <c r="O1578" s="116" t="str">
        <f>+IF(G1578=0,"",'Ark1'!Z3390)</f>
        <v/>
      </c>
      <c r="P1578" s="116" t="str">
        <f t="shared" si="25"/>
        <v/>
      </c>
      <c r="Q1578" s="114" t="str">
        <f>+IF(G1578=0,"",'Ark1'!T3390)</f>
        <v/>
      </c>
      <c r="R1578" s="222" t="str">
        <f>+IF(G1578=0,"",'Ark1'!V3390)</f>
        <v/>
      </c>
      <c r="S1578" s="32"/>
      <c r="T1578" s="35"/>
      <c r="U1578" s="35"/>
    </row>
    <row r="1579" spans="1:21" x14ac:dyDescent="0.5">
      <c r="A1579" s="32"/>
      <c r="B1579" s="297" t="str">
        <f>+IF(E1579=2012,VLOOKUP(D1579,K_navn!$A$2:$C$359,2),"")</f>
        <v>Åseral</v>
      </c>
      <c r="C1579" s="297" t="str">
        <f>+IF(E1579=2012,VLOOKUP(D1579,K_navn!$A$2:$C$359,3),"")</f>
        <v>Agder</v>
      </c>
      <c r="D1579" s="115">
        <f>+'Ark1'!P3391</f>
        <v>4224</v>
      </c>
      <c r="E1579" s="115">
        <f>+'Ark1'!C3391</f>
        <v>2012</v>
      </c>
      <c r="F1579" s="116" t="str">
        <f>+IF('Ark1'!Q3391=0,"",'Ark1'!Q3391)</f>
        <v/>
      </c>
      <c r="G1579" s="116">
        <f>+'Ark1'!R3391</f>
        <v>0</v>
      </c>
      <c r="H1579" s="116">
        <f>+'Ark1'!S3391</f>
        <v>0</v>
      </c>
      <c r="I1579" s="222" t="str">
        <f>+IF(G1579=0,"",'Ark1'!AA3391)</f>
        <v/>
      </c>
      <c r="J1579" s="222" t="str">
        <f>+IF(G1579=0,"",'Ark1'!AB3391)</f>
        <v/>
      </c>
      <c r="K1579" s="114" t="str">
        <f>+IF(G1579=0,"",'Ark1'!U3391)</f>
        <v/>
      </c>
      <c r="L1579" s="222" t="str">
        <f>+IF(G1579=0,"",'Ark1'!W3391)</f>
        <v/>
      </c>
      <c r="M1579" s="222" t="str">
        <f>+IF(G1579=0,"",'Ark1'!X3391)</f>
        <v/>
      </c>
      <c r="N1579" s="114" t="str">
        <f>+IF(G1579=0,"",'Ark1'!Y3391)</f>
        <v/>
      </c>
      <c r="O1579" s="116" t="str">
        <f>+IF(G1579=0,"",'Ark1'!Z3391)</f>
        <v/>
      </c>
      <c r="P1579" s="116" t="str">
        <f t="shared" si="25"/>
        <v/>
      </c>
      <c r="Q1579" s="114" t="str">
        <f>+IF(G1579=0,"",'Ark1'!T3391)</f>
        <v/>
      </c>
      <c r="R1579" s="222" t="str">
        <f>+IF(G1579=0,"",'Ark1'!V3391)</f>
        <v/>
      </c>
      <c r="S1579" s="32"/>
      <c r="T1579" s="35"/>
      <c r="U1579" s="35"/>
    </row>
    <row r="1580" spans="1:21" x14ac:dyDescent="0.5">
      <c r="A1580" s="32"/>
      <c r="B1580" s="297" t="str">
        <f>+IF(E1580=2012,VLOOKUP(D1580,K_navn!$A$2:$C$359,2),"")</f>
        <v/>
      </c>
      <c r="C1580" s="297" t="str">
        <f>+IF(E1580=2012,VLOOKUP(D1580,K_navn!$A$2:$C$359,3),"")</f>
        <v/>
      </c>
      <c r="D1580" s="115">
        <f>+'Ark1'!P3392</f>
        <v>4224</v>
      </c>
      <c r="E1580" s="115">
        <f>+'Ark1'!C3392</f>
        <v>2013</v>
      </c>
      <c r="F1580" s="116" t="str">
        <f>+IF('Ark1'!Q3392=0,"",'Ark1'!Q3392)</f>
        <v/>
      </c>
      <c r="G1580" s="116">
        <f>+'Ark1'!R3392</f>
        <v>0</v>
      </c>
      <c r="H1580" s="116">
        <f>+'Ark1'!S3392</f>
        <v>0</v>
      </c>
      <c r="I1580" s="222" t="str">
        <f>+IF(G1580=0,"",'Ark1'!AA3392)</f>
        <v/>
      </c>
      <c r="J1580" s="222" t="str">
        <f>+IF(G1580=0,"",'Ark1'!AB3392)</f>
        <v/>
      </c>
      <c r="K1580" s="114" t="str">
        <f>+IF(G1580=0,"",'Ark1'!U3392)</f>
        <v/>
      </c>
      <c r="L1580" s="222" t="str">
        <f>+IF(G1580=0,"",'Ark1'!W3392)</f>
        <v/>
      </c>
      <c r="M1580" s="222" t="str">
        <f>+IF(G1580=0,"",'Ark1'!X3392)</f>
        <v/>
      </c>
      <c r="N1580" s="114" t="str">
        <f>+IF(G1580=0,"",'Ark1'!Y3392)</f>
        <v/>
      </c>
      <c r="O1580" s="116" t="str">
        <f>+IF(G1580=0,"",'Ark1'!Z3392)</f>
        <v/>
      </c>
      <c r="P1580" s="116" t="str">
        <f t="shared" si="25"/>
        <v/>
      </c>
      <c r="Q1580" s="114" t="str">
        <f>+IF(G1580=0,"",'Ark1'!T3392)</f>
        <v/>
      </c>
      <c r="R1580" s="222" t="str">
        <f>+IF(G1580=0,"",'Ark1'!V3392)</f>
        <v/>
      </c>
      <c r="S1580" s="32"/>
      <c r="T1580" s="35"/>
      <c r="U1580" s="35"/>
    </row>
    <row r="1581" spans="1:21" x14ac:dyDescent="0.5">
      <c r="A1581" s="32"/>
      <c r="B1581" s="297" t="str">
        <f>+IF(E1581=2012,VLOOKUP(D1581,K_navn!$A$2:$C$359,2),"")</f>
        <v/>
      </c>
      <c r="C1581" s="297" t="str">
        <f>+IF(E1581=2012,VLOOKUP(D1581,K_navn!$A$2:$C$359,3),"")</f>
        <v/>
      </c>
      <c r="D1581" s="115">
        <f>+'Ark1'!P3393</f>
        <v>4224</v>
      </c>
      <c r="E1581" s="115">
        <f>+'Ark1'!C3393</f>
        <v>2014</v>
      </c>
      <c r="F1581" s="116" t="str">
        <f>+IF('Ark1'!Q3393=0,"",'Ark1'!Q3393)</f>
        <v/>
      </c>
      <c r="G1581" s="116">
        <f>+'Ark1'!R3393</f>
        <v>0</v>
      </c>
      <c r="H1581" s="116">
        <f>+'Ark1'!S3393</f>
        <v>0</v>
      </c>
      <c r="I1581" s="222" t="str">
        <f>+IF(G1581=0,"",'Ark1'!AA3393)</f>
        <v/>
      </c>
      <c r="J1581" s="222" t="str">
        <f>+IF(G1581=0,"",'Ark1'!AB3393)</f>
        <v/>
      </c>
      <c r="K1581" s="114" t="str">
        <f>+IF(G1581=0,"",'Ark1'!U3393)</f>
        <v/>
      </c>
      <c r="L1581" s="222" t="str">
        <f>+IF(G1581=0,"",'Ark1'!W3393)</f>
        <v/>
      </c>
      <c r="M1581" s="222" t="str">
        <f>+IF(G1581=0,"",'Ark1'!X3393)</f>
        <v/>
      </c>
      <c r="N1581" s="114" t="str">
        <f>+IF(G1581=0,"",'Ark1'!Y3393)</f>
        <v/>
      </c>
      <c r="O1581" s="116" t="str">
        <f>+IF(G1581=0,"",'Ark1'!Z3393)</f>
        <v/>
      </c>
      <c r="P1581" s="116" t="str">
        <f t="shared" si="25"/>
        <v/>
      </c>
      <c r="Q1581" s="114" t="str">
        <f>+IF(G1581=0,"",'Ark1'!T3393)</f>
        <v/>
      </c>
      <c r="R1581" s="222" t="str">
        <f>+IF(G1581=0,"",'Ark1'!V3393)</f>
        <v/>
      </c>
      <c r="S1581" s="32"/>
      <c r="T1581" s="35"/>
      <c r="U1581" s="35"/>
    </row>
    <row r="1582" spans="1:21" x14ac:dyDescent="0.5">
      <c r="A1582" s="32"/>
      <c r="B1582" s="297" t="str">
        <f>+IF(E1582=2012,VLOOKUP(D1582,K_navn!$A$2:$C$359,2),"")</f>
        <v/>
      </c>
      <c r="C1582" s="297" t="str">
        <f>+IF(E1582=2012,VLOOKUP(D1582,K_navn!$A$2:$C$359,3),"")</f>
        <v/>
      </c>
      <c r="D1582" s="115">
        <f>+'Ark1'!P3394</f>
        <v>4224</v>
      </c>
      <c r="E1582" s="115">
        <f>+'Ark1'!C3394</f>
        <v>2015</v>
      </c>
      <c r="F1582" s="116" t="str">
        <f>+IF('Ark1'!Q3394=0,"",'Ark1'!Q3394)</f>
        <v/>
      </c>
      <c r="G1582" s="116">
        <f>+'Ark1'!R3394</f>
        <v>0</v>
      </c>
      <c r="H1582" s="116">
        <f>+'Ark1'!S3394</f>
        <v>0</v>
      </c>
      <c r="I1582" s="222" t="str">
        <f>+IF(G1582=0,"",'Ark1'!AA3394)</f>
        <v/>
      </c>
      <c r="J1582" s="222" t="str">
        <f>+IF(G1582=0,"",'Ark1'!AB3394)</f>
        <v/>
      </c>
      <c r="K1582" s="114" t="str">
        <f>+IF(G1582=0,"",'Ark1'!U3394)</f>
        <v/>
      </c>
      <c r="L1582" s="222" t="str">
        <f>+IF(G1582=0,"",'Ark1'!W3394)</f>
        <v/>
      </c>
      <c r="M1582" s="222" t="str">
        <f>+IF(G1582=0,"",'Ark1'!X3394)</f>
        <v/>
      </c>
      <c r="N1582" s="114" t="str">
        <f>+IF(G1582=0,"",'Ark1'!Y3394)</f>
        <v/>
      </c>
      <c r="O1582" s="116" t="str">
        <f>+IF(G1582=0,"",'Ark1'!Z3394)</f>
        <v/>
      </c>
      <c r="P1582" s="116" t="str">
        <f t="shared" si="25"/>
        <v/>
      </c>
      <c r="Q1582" s="114" t="str">
        <f>+IF(G1582=0,"",'Ark1'!T3394)</f>
        <v/>
      </c>
      <c r="R1582" s="222" t="str">
        <f>+IF(G1582=0,"",'Ark1'!V3394)</f>
        <v/>
      </c>
      <c r="S1582" s="32"/>
      <c r="T1582" s="35"/>
      <c r="U1582" s="35"/>
    </row>
    <row r="1583" spans="1:21" x14ac:dyDescent="0.5">
      <c r="A1583" s="32"/>
      <c r="B1583" s="297" t="str">
        <f>+IF(E1583=2012,VLOOKUP(D1583,K_navn!$A$2:$C$359,2),"")</f>
        <v/>
      </c>
      <c r="C1583" s="297" t="str">
        <f>+IF(E1583=2012,VLOOKUP(D1583,K_navn!$A$2:$C$359,3),"")</f>
        <v/>
      </c>
      <c r="D1583" s="115">
        <f>+'Ark1'!P3395</f>
        <v>4224</v>
      </c>
      <c r="E1583" s="115">
        <f>+'Ark1'!C3395</f>
        <v>2016</v>
      </c>
      <c r="F1583" s="116" t="str">
        <f>+IF('Ark1'!Q3395=0,"",'Ark1'!Q3395)</f>
        <v/>
      </c>
      <c r="G1583" s="116">
        <f>+'Ark1'!R3395</f>
        <v>0</v>
      </c>
      <c r="H1583" s="116">
        <f>+'Ark1'!S3395</f>
        <v>0</v>
      </c>
      <c r="I1583" s="222" t="str">
        <f>+IF(G1583=0,"",'Ark1'!AA3395)</f>
        <v/>
      </c>
      <c r="J1583" s="222" t="str">
        <f>+IF(G1583=0,"",'Ark1'!AB3395)</f>
        <v/>
      </c>
      <c r="K1583" s="114" t="str">
        <f>+IF(G1583=0,"",'Ark1'!U3395)</f>
        <v/>
      </c>
      <c r="L1583" s="222" t="str">
        <f>+IF(G1583=0,"",'Ark1'!W3395)</f>
        <v/>
      </c>
      <c r="M1583" s="222" t="str">
        <f>+IF(G1583=0,"",'Ark1'!X3395)</f>
        <v/>
      </c>
      <c r="N1583" s="114" t="str">
        <f>+IF(G1583=0,"",'Ark1'!Y3395)</f>
        <v/>
      </c>
      <c r="O1583" s="116" t="str">
        <f>+IF(G1583=0,"",'Ark1'!Z3395)</f>
        <v/>
      </c>
      <c r="P1583" s="116" t="str">
        <f t="shared" si="25"/>
        <v/>
      </c>
      <c r="Q1583" s="114" t="str">
        <f>+IF(G1583=0,"",'Ark1'!T3395)</f>
        <v/>
      </c>
      <c r="R1583" s="222" t="str">
        <f>+IF(G1583=0,"",'Ark1'!V3395)</f>
        <v/>
      </c>
      <c r="S1583" s="32"/>
      <c r="T1583" s="35"/>
      <c r="U1583" s="35"/>
    </row>
    <row r="1584" spans="1:21" x14ac:dyDescent="0.5">
      <c r="A1584" s="32"/>
      <c r="B1584" s="297" t="str">
        <f>+IF(E1584=2012,VLOOKUP(D1584,K_navn!$A$2:$C$359,2),"")</f>
        <v/>
      </c>
      <c r="C1584" s="297" t="str">
        <f>+IF(E1584=2012,VLOOKUP(D1584,K_navn!$A$2:$C$359,3),"")</f>
        <v/>
      </c>
      <c r="D1584" s="115">
        <f>+'Ark1'!P3396</f>
        <v>4224</v>
      </c>
      <c r="E1584" s="115">
        <f>+'Ark1'!C3396</f>
        <v>2017</v>
      </c>
      <c r="F1584" s="116" t="str">
        <f>+IF('Ark1'!Q3396=0,"",'Ark1'!Q3396)</f>
        <v/>
      </c>
      <c r="G1584" s="116">
        <f>+'Ark1'!R3396</f>
        <v>0</v>
      </c>
      <c r="H1584" s="116">
        <f>+'Ark1'!S3396</f>
        <v>0</v>
      </c>
      <c r="I1584" s="222" t="str">
        <f>+IF(G1584=0,"",'Ark1'!AA3396)</f>
        <v/>
      </c>
      <c r="J1584" s="222" t="str">
        <f>+IF(G1584=0,"",'Ark1'!AB3396)</f>
        <v/>
      </c>
      <c r="K1584" s="114" t="str">
        <f>+IF(G1584=0,"",'Ark1'!U3396)</f>
        <v/>
      </c>
      <c r="L1584" s="222" t="str">
        <f>+IF(G1584=0,"",'Ark1'!W3396)</f>
        <v/>
      </c>
      <c r="M1584" s="222" t="str">
        <f>+IF(G1584=0,"",'Ark1'!X3396)</f>
        <v/>
      </c>
      <c r="N1584" s="114" t="str">
        <f>+IF(G1584=0,"",'Ark1'!Y3396)</f>
        <v/>
      </c>
      <c r="O1584" s="116" t="str">
        <f>+IF(G1584=0,"",'Ark1'!Z3396)</f>
        <v/>
      </c>
      <c r="P1584" s="116" t="str">
        <f t="shared" si="25"/>
        <v/>
      </c>
      <c r="Q1584" s="114" t="str">
        <f>+IF(G1584=0,"",'Ark1'!T3396)</f>
        <v/>
      </c>
      <c r="R1584" s="222" t="str">
        <f>+IF(G1584=0,"",'Ark1'!V3396)</f>
        <v/>
      </c>
      <c r="S1584" s="32"/>
      <c r="T1584" s="35"/>
      <c r="U1584" s="35"/>
    </row>
    <row r="1585" spans="1:21" x14ac:dyDescent="0.5">
      <c r="A1585" s="32"/>
      <c r="B1585" s="297" t="str">
        <f>+IF(E1585=2012,VLOOKUP(D1585,K_navn!$A$2:$C$359,2),"")</f>
        <v/>
      </c>
      <c r="C1585" s="297" t="str">
        <f>+IF(E1585=2012,VLOOKUP(D1585,K_navn!$A$2:$C$359,3),"")</f>
        <v/>
      </c>
      <c r="D1585" s="115">
        <f>+'Ark1'!P3397</f>
        <v>4224</v>
      </c>
      <c r="E1585" s="115">
        <f>+'Ark1'!C3397</f>
        <v>2018</v>
      </c>
      <c r="F1585" s="116" t="str">
        <f>+IF('Ark1'!Q3397=0,"",'Ark1'!Q3397)</f>
        <v/>
      </c>
      <c r="G1585" s="116">
        <f>+'Ark1'!R3397</f>
        <v>0</v>
      </c>
      <c r="H1585" s="116">
        <f>+'Ark1'!S3397</f>
        <v>0</v>
      </c>
      <c r="I1585" s="222" t="str">
        <f>+IF(G1585=0,"",'Ark1'!AA3397)</f>
        <v/>
      </c>
      <c r="J1585" s="222" t="str">
        <f>+IF(G1585=0,"",'Ark1'!AB3397)</f>
        <v/>
      </c>
      <c r="K1585" s="114" t="str">
        <f>+IF(G1585=0,"",'Ark1'!U3397)</f>
        <v/>
      </c>
      <c r="L1585" s="222" t="str">
        <f>+IF(G1585=0,"",'Ark1'!W3397)</f>
        <v/>
      </c>
      <c r="M1585" s="222" t="str">
        <f>+IF(G1585=0,"",'Ark1'!X3397)</f>
        <v/>
      </c>
      <c r="N1585" s="114" t="str">
        <f>+IF(G1585=0,"",'Ark1'!Y3397)</f>
        <v/>
      </c>
      <c r="O1585" s="116" t="str">
        <f>+IF(G1585=0,"",'Ark1'!Z3397)</f>
        <v/>
      </c>
      <c r="P1585" s="116" t="str">
        <f t="shared" si="25"/>
        <v/>
      </c>
      <c r="Q1585" s="114" t="str">
        <f>+IF(G1585=0,"",'Ark1'!T3397)</f>
        <v/>
      </c>
      <c r="R1585" s="222" t="str">
        <f>+IF(G1585=0,"",'Ark1'!V3397)</f>
        <v/>
      </c>
      <c r="S1585" s="32"/>
      <c r="T1585" s="35"/>
      <c r="U1585" s="35"/>
    </row>
    <row r="1586" spans="1:21" x14ac:dyDescent="0.5">
      <c r="A1586" s="32"/>
      <c r="B1586" s="297" t="str">
        <f>+IF(E1586=2012,VLOOKUP(D1586,K_navn!$A$2:$C$359,2),"")</f>
        <v/>
      </c>
      <c r="C1586" s="297" t="str">
        <f>+IF(E1586=2012,VLOOKUP(D1586,K_navn!$A$2:$C$359,3),"")</f>
        <v/>
      </c>
      <c r="D1586" s="115">
        <f>+'Ark1'!P3398</f>
        <v>4224</v>
      </c>
      <c r="E1586" s="115">
        <f>+'Ark1'!C3398</f>
        <v>2019</v>
      </c>
      <c r="F1586" s="116" t="str">
        <f>+IF('Ark1'!Q3398=0,"",'Ark1'!Q3398)</f>
        <v/>
      </c>
      <c r="G1586" s="116">
        <f>+'Ark1'!R3398</f>
        <v>0</v>
      </c>
      <c r="H1586" s="116">
        <f>+'Ark1'!S3398</f>
        <v>0</v>
      </c>
      <c r="I1586" s="222" t="str">
        <f>+IF(G1586=0,"",'Ark1'!AA3398)</f>
        <v/>
      </c>
      <c r="J1586" s="222" t="str">
        <f>+IF(G1586=0,"",'Ark1'!AB3398)</f>
        <v/>
      </c>
      <c r="K1586" s="114" t="str">
        <f>+IF(G1586=0,"",'Ark1'!U3398)</f>
        <v/>
      </c>
      <c r="L1586" s="222" t="str">
        <f>+IF(G1586=0,"",'Ark1'!W3398)</f>
        <v/>
      </c>
      <c r="M1586" s="222" t="str">
        <f>+IF(G1586=0,"",'Ark1'!X3398)</f>
        <v/>
      </c>
      <c r="N1586" s="114" t="str">
        <f>+IF(G1586=0,"",'Ark1'!Y3398)</f>
        <v/>
      </c>
      <c r="O1586" s="116" t="str">
        <f>+IF(G1586=0,"",'Ark1'!Z3398)</f>
        <v/>
      </c>
      <c r="P1586" s="116" t="str">
        <f t="shared" si="25"/>
        <v/>
      </c>
      <c r="Q1586" s="114" t="str">
        <f>+IF(G1586=0,"",'Ark1'!T3398)</f>
        <v/>
      </c>
      <c r="R1586" s="222" t="str">
        <f>+IF(G1586=0,"",'Ark1'!V3398)</f>
        <v/>
      </c>
      <c r="S1586" s="32"/>
      <c r="T1586" s="35"/>
      <c r="U1586" s="35"/>
    </row>
    <row r="1587" spans="1:21" x14ac:dyDescent="0.5">
      <c r="A1587" s="32"/>
      <c r="B1587" s="297" t="str">
        <f>+IF(E1587=2012,VLOOKUP(D1587,K_navn!$A$2:$C$359,2),"")</f>
        <v/>
      </c>
      <c r="C1587" s="297" t="str">
        <f>+IF(E1587=2012,VLOOKUP(D1587,K_navn!$A$2:$C$359,3),"")</f>
        <v/>
      </c>
      <c r="D1587" s="115">
        <f>+'Ark1'!P3399</f>
        <v>4224</v>
      </c>
      <c r="E1587" s="115">
        <f>+'Ark1'!C3399</f>
        <v>2020</v>
      </c>
      <c r="F1587" s="116" t="str">
        <f>+IF('Ark1'!Q3399=0,"",'Ark1'!Q3399)</f>
        <v/>
      </c>
      <c r="G1587" s="116">
        <f>+'Ark1'!R3399</f>
        <v>0</v>
      </c>
      <c r="H1587" s="116">
        <f>+'Ark1'!S3399</f>
        <v>0</v>
      </c>
      <c r="I1587" s="222" t="str">
        <f>+IF(G1587=0,"",'Ark1'!AA3399)</f>
        <v/>
      </c>
      <c r="J1587" s="222" t="str">
        <f>+IF(G1587=0,"",'Ark1'!AB3399)</f>
        <v/>
      </c>
      <c r="K1587" s="114" t="str">
        <f>+IF(G1587=0,"",'Ark1'!U3399)</f>
        <v/>
      </c>
      <c r="L1587" s="222" t="str">
        <f>+IF(G1587=0,"",'Ark1'!W3399)</f>
        <v/>
      </c>
      <c r="M1587" s="222" t="str">
        <f>+IF(G1587=0,"",'Ark1'!X3399)</f>
        <v/>
      </c>
      <c r="N1587" s="114" t="str">
        <f>+IF(G1587=0,"",'Ark1'!Y3399)</f>
        <v/>
      </c>
      <c r="O1587" s="116" t="str">
        <f>+IF(G1587=0,"",'Ark1'!Z3399)</f>
        <v/>
      </c>
      <c r="P1587" s="116" t="str">
        <f t="shared" si="25"/>
        <v/>
      </c>
      <c r="Q1587" s="114" t="str">
        <f>+IF(G1587=0,"",'Ark1'!T3399)</f>
        <v/>
      </c>
      <c r="R1587" s="222" t="str">
        <f>+IF(G1587=0,"",'Ark1'!V3399)</f>
        <v/>
      </c>
      <c r="S1587" s="32"/>
      <c r="T1587" s="35"/>
      <c r="U1587" s="35"/>
    </row>
    <row r="1588" spans="1:21" x14ac:dyDescent="0.5">
      <c r="A1588" s="32"/>
      <c r="B1588" s="297" t="str">
        <f>+IF(E1588=2012,VLOOKUP(D1588,K_navn!$A$2:$C$359,2),"")</f>
        <v/>
      </c>
      <c r="C1588" s="297" t="str">
        <f>+IF(E1588=2012,VLOOKUP(D1588,K_navn!$A$2:$C$359,3),"")</f>
        <v/>
      </c>
      <c r="D1588" s="115">
        <f>+'Ark1'!P3400</f>
        <v>4224</v>
      </c>
      <c r="E1588" s="115">
        <f>+'Ark1'!C3400</f>
        <v>2021</v>
      </c>
      <c r="F1588" s="116" t="str">
        <f>+IF('Ark1'!Q3400=0,"",'Ark1'!Q3400)</f>
        <v/>
      </c>
      <c r="G1588" s="116">
        <f>+'Ark1'!R3400</f>
        <v>0</v>
      </c>
      <c r="H1588" s="116">
        <f>+'Ark1'!S3400</f>
        <v>0</v>
      </c>
      <c r="I1588" s="222" t="str">
        <f>+IF(G1588=0,"",'Ark1'!AA3400)</f>
        <v/>
      </c>
      <c r="J1588" s="222" t="str">
        <f>+IF(G1588=0,"",'Ark1'!AB3400)</f>
        <v/>
      </c>
      <c r="K1588" s="114" t="str">
        <f>+IF(G1588=0,"",'Ark1'!U3400)</f>
        <v/>
      </c>
      <c r="L1588" s="222" t="str">
        <f>+IF(G1588=0,"",'Ark1'!W3400)</f>
        <v/>
      </c>
      <c r="M1588" s="222" t="str">
        <f>+IF(G1588=0,"",'Ark1'!X3400)</f>
        <v/>
      </c>
      <c r="N1588" s="114" t="str">
        <f>+IF(G1588=0,"",'Ark1'!Y3400)</f>
        <v/>
      </c>
      <c r="O1588" s="116" t="str">
        <f>+IF(G1588=0,"",'Ark1'!Z3400)</f>
        <v/>
      </c>
      <c r="P1588" s="116" t="str">
        <f t="shared" si="25"/>
        <v/>
      </c>
      <c r="Q1588" s="114" t="str">
        <f>+IF(G1588=0,"",'Ark1'!T3400)</f>
        <v/>
      </c>
      <c r="R1588" s="222" t="str">
        <f>+IF(G1588=0,"",'Ark1'!V3400)</f>
        <v/>
      </c>
      <c r="S1588" s="32"/>
      <c r="T1588" s="35"/>
      <c r="U1588" s="35"/>
    </row>
    <row r="1589" spans="1:21" x14ac:dyDescent="0.5">
      <c r="A1589" s="32"/>
      <c r="B1589" s="297" t="str">
        <f>+IF(E1589=2012,VLOOKUP(D1589,K_navn!$A$2:$C$359,2),"")</f>
        <v/>
      </c>
      <c r="C1589" s="297" t="str">
        <f>+IF(E1589=2012,VLOOKUP(D1589,K_navn!$A$2:$C$359,3),"")</f>
        <v/>
      </c>
      <c r="D1589" s="115">
        <f>+'Ark1'!P3401</f>
        <v>4224</v>
      </c>
      <c r="E1589" s="115">
        <f>+'Ark1'!C3401</f>
        <v>2022</v>
      </c>
      <c r="F1589" s="116" t="str">
        <f>+IF('Ark1'!Q3401=0,"",'Ark1'!Q3401)</f>
        <v/>
      </c>
      <c r="G1589" s="116">
        <f>+'Ark1'!R3401</f>
        <v>0</v>
      </c>
      <c r="H1589" s="116">
        <f>+'Ark1'!S3401</f>
        <v>0</v>
      </c>
      <c r="I1589" s="222" t="str">
        <f>+IF(G1589=0,"",'Ark1'!AA3401)</f>
        <v/>
      </c>
      <c r="J1589" s="222" t="str">
        <f>+IF(G1589=0,"",'Ark1'!AB3401)</f>
        <v/>
      </c>
      <c r="K1589" s="114" t="str">
        <f>+IF(G1589=0,"",'Ark1'!U3401)</f>
        <v/>
      </c>
      <c r="L1589" s="222" t="str">
        <f>+IF(G1589=0,"",'Ark1'!W3401)</f>
        <v/>
      </c>
      <c r="M1589" s="222" t="str">
        <f>+IF(G1589=0,"",'Ark1'!X3401)</f>
        <v/>
      </c>
      <c r="N1589" s="114" t="str">
        <f>+IF(G1589=0,"",'Ark1'!Y3401)</f>
        <v/>
      </c>
      <c r="O1589" s="116" t="str">
        <f>+IF(G1589=0,"",'Ark1'!Z3401)</f>
        <v/>
      </c>
      <c r="P1589" s="116" t="str">
        <f t="shared" si="25"/>
        <v/>
      </c>
      <c r="Q1589" s="114" t="str">
        <f>+IF(G1589=0,"",'Ark1'!T3401)</f>
        <v/>
      </c>
      <c r="R1589" s="222" t="str">
        <f>+IF(G1589=0,"",'Ark1'!V3401)</f>
        <v/>
      </c>
      <c r="S1589" s="32"/>
      <c r="T1589" s="35"/>
      <c r="U1589" s="35"/>
    </row>
    <row r="1590" spans="1:21" x14ac:dyDescent="0.5">
      <c r="A1590" s="32"/>
      <c r="B1590" s="297" t="str">
        <f>+IF(E1590=2012,VLOOKUP(D1590,K_navn!$A$2:$C$359,2),"")</f>
        <v>Lyngdal</v>
      </c>
      <c r="C1590" s="297" t="str">
        <f>+IF(E1590=2012,VLOOKUP(D1590,K_navn!$A$2:$C$359,3),"")</f>
        <v>Agder</v>
      </c>
      <c r="D1590" s="115">
        <f>+'Ark1'!P3402</f>
        <v>4225</v>
      </c>
      <c r="E1590" s="115">
        <f>+'Ark1'!C3402</f>
        <v>2012</v>
      </c>
      <c r="F1590" s="116" t="str">
        <f>+IF('Ark1'!Q3402=0,"",'Ark1'!Q3402)</f>
        <v/>
      </c>
      <c r="G1590" s="116">
        <f>+'Ark1'!R3402</f>
        <v>0</v>
      </c>
      <c r="H1590" s="116">
        <f>+'Ark1'!S3402</f>
        <v>0</v>
      </c>
      <c r="I1590" s="222" t="str">
        <f>+IF(G1590=0,"",'Ark1'!AA3402)</f>
        <v/>
      </c>
      <c r="J1590" s="222" t="str">
        <f>+IF(G1590=0,"",'Ark1'!AB3402)</f>
        <v/>
      </c>
      <c r="K1590" s="114" t="str">
        <f>+IF(G1590=0,"",'Ark1'!U3402)</f>
        <v/>
      </c>
      <c r="L1590" s="222" t="str">
        <f>+IF(G1590=0,"",'Ark1'!W3402)</f>
        <v/>
      </c>
      <c r="M1590" s="222" t="str">
        <f>+IF(G1590=0,"",'Ark1'!X3402)</f>
        <v/>
      </c>
      <c r="N1590" s="114" t="str">
        <f>+IF(G1590=0,"",'Ark1'!Y3402)</f>
        <v/>
      </c>
      <c r="O1590" s="116" t="str">
        <f>+IF(G1590=0,"",'Ark1'!Z3402)</f>
        <v/>
      </c>
      <c r="P1590" s="116" t="str">
        <f t="shared" si="25"/>
        <v/>
      </c>
      <c r="Q1590" s="114" t="str">
        <f>+IF(G1590=0,"",'Ark1'!T3402)</f>
        <v/>
      </c>
      <c r="R1590" s="222" t="str">
        <f>+IF(G1590=0,"",'Ark1'!V3402)</f>
        <v/>
      </c>
      <c r="S1590" s="32"/>
      <c r="T1590" s="35"/>
      <c r="U1590" s="35"/>
    </row>
    <row r="1591" spans="1:21" x14ac:dyDescent="0.5">
      <c r="A1591" s="32"/>
      <c r="B1591" s="297" t="str">
        <f>+IF(E1591=2012,VLOOKUP(D1591,K_navn!$A$2:$C$359,2),"")</f>
        <v/>
      </c>
      <c r="C1591" s="297" t="str">
        <f>+IF(E1591=2012,VLOOKUP(D1591,K_navn!$A$2:$C$359,3),"")</f>
        <v/>
      </c>
      <c r="D1591" s="115">
        <f>+'Ark1'!P3403</f>
        <v>4225</v>
      </c>
      <c r="E1591" s="115">
        <f>+'Ark1'!C3403</f>
        <v>2013</v>
      </c>
      <c r="F1591" s="116" t="str">
        <f>+IF('Ark1'!Q3403=0,"",'Ark1'!Q3403)</f>
        <v/>
      </c>
      <c r="G1591" s="116">
        <f>+'Ark1'!R3403</f>
        <v>0</v>
      </c>
      <c r="H1591" s="116">
        <f>+'Ark1'!S3403</f>
        <v>0</v>
      </c>
      <c r="I1591" s="222" t="str">
        <f>+IF(G1591=0,"",'Ark1'!AA3403)</f>
        <v/>
      </c>
      <c r="J1591" s="222" t="str">
        <f>+IF(G1591=0,"",'Ark1'!AB3403)</f>
        <v/>
      </c>
      <c r="K1591" s="114" t="str">
        <f>+IF(G1591=0,"",'Ark1'!U3403)</f>
        <v/>
      </c>
      <c r="L1591" s="222" t="str">
        <f>+IF(G1591=0,"",'Ark1'!W3403)</f>
        <v/>
      </c>
      <c r="M1591" s="222" t="str">
        <f>+IF(G1591=0,"",'Ark1'!X3403)</f>
        <v/>
      </c>
      <c r="N1591" s="114" t="str">
        <f>+IF(G1591=0,"",'Ark1'!Y3403)</f>
        <v/>
      </c>
      <c r="O1591" s="116" t="str">
        <f>+IF(G1591=0,"",'Ark1'!Z3403)</f>
        <v/>
      </c>
      <c r="P1591" s="116" t="str">
        <f t="shared" si="25"/>
        <v/>
      </c>
      <c r="Q1591" s="114" t="str">
        <f>+IF(G1591=0,"",'Ark1'!T3403)</f>
        <v/>
      </c>
      <c r="R1591" s="222" t="str">
        <f>+IF(G1591=0,"",'Ark1'!V3403)</f>
        <v/>
      </c>
      <c r="S1591" s="32"/>
      <c r="T1591" s="35"/>
      <c r="U1591" s="35"/>
    </row>
    <row r="1592" spans="1:21" x14ac:dyDescent="0.5">
      <c r="A1592" s="32"/>
      <c r="B1592" s="297" t="str">
        <f>+IF(E1592=2012,VLOOKUP(D1592,K_navn!$A$2:$C$359,2),"")</f>
        <v/>
      </c>
      <c r="C1592" s="297" t="str">
        <f>+IF(E1592=2012,VLOOKUP(D1592,K_navn!$A$2:$C$359,3),"")</f>
        <v/>
      </c>
      <c r="D1592" s="115">
        <f>+'Ark1'!P3404</f>
        <v>4225</v>
      </c>
      <c r="E1592" s="115">
        <f>+'Ark1'!C3404</f>
        <v>2014</v>
      </c>
      <c r="F1592" s="116" t="str">
        <f>+IF('Ark1'!Q3404=0,"",'Ark1'!Q3404)</f>
        <v/>
      </c>
      <c r="G1592" s="116">
        <f>+'Ark1'!R3404</f>
        <v>0</v>
      </c>
      <c r="H1592" s="116">
        <f>+'Ark1'!S3404</f>
        <v>0</v>
      </c>
      <c r="I1592" s="222" t="str">
        <f>+IF(G1592=0,"",'Ark1'!AA3404)</f>
        <v/>
      </c>
      <c r="J1592" s="222" t="str">
        <f>+IF(G1592=0,"",'Ark1'!AB3404)</f>
        <v/>
      </c>
      <c r="K1592" s="114" t="str">
        <f>+IF(G1592=0,"",'Ark1'!U3404)</f>
        <v/>
      </c>
      <c r="L1592" s="222" t="str">
        <f>+IF(G1592=0,"",'Ark1'!W3404)</f>
        <v/>
      </c>
      <c r="M1592" s="222" t="str">
        <f>+IF(G1592=0,"",'Ark1'!X3404)</f>
        <v/>
      </c>
      <c r="N1592" s="114" t="str">
        <f>+IF(G1592=0,"",'Ark1'!Y3404)</f>
        <v/>
      </c>
      <c r="O1592" s="116" t="str">
        <f>+IF(G1592=0,"",'Ark1'!Z3404)</f>
        <v/>
      </c>
      <c r="P1592" s="116" t="str">
        <f t="shared" si="25"/>
        <v/>
      </c>
      <c r="Q1592" s="114" t="str">
        <f>+IF(G1592=0,"",'Ark1'!T3404)</f>
        <v/>
      </c>
      <c r="R1592" s="222" t="str">
        <f>+IF(G1592=0,"",'Ark1'!V3404)</f>
        <v/>
      </c>
      <c r="S1592" s="32"/>
      <c r="T1592" s="35"/>
      <c r="U1592" s="35"/>
    </row>
    <row r="1593" spans="1:21" x14ac:dyDescent="0.5">
      <c r="A1593" s="32"/>
      <c r="B1593" s="297" t="str">
        <f>+IF(E1593=2012,VLOOKUP(D1593,K_navn!$A$2:$C$359,2),"")</f>
        <v/>
      </c>
      <c r="C1593" s="297" t="str">
        <f>+IF(E1593=2012,VLOOKUP(D1593,K_navn!$A$2:$C$359,3),"")</f>
        <v/>
      </c>
      <c r="D1593" s="115">
        <f>+'Ark1'!P3405</f>
        <v>4225</v>
      </c>
      <c r="E1593" s="115">
        <f>+'Ark1'!C3405</f>
        <v>2015</v>
      </c>
      <c r="F1593" s="116" t="str">
        <f>+IF('Ark1'!Q3405=0,"",'Ark1'!Q3405)</f>
        <v/>
      </c>
      <c r="G1593" s="116">
        <f>+'Ark1'!R3405</f>
        <v>0</v>
      </c>
      <c r="H1593" s="116">
        <f>+'Ark1'!S3405</f>
        <v>0</v>
      </c>
      <c r="I1593" s="222" t="str">
        <f>+IF(G1593=0,"",'Ark1'!AA3405)</f>
        <v/>
      </c>
      <c r="J1593" s="222" t="str">
        <f>+IF(G1593=0,"",'Ark1'!AB3405)</f>
        <v/>
      </c>
      <c r="K1593" s="114" t="str">
        <f>+IF(G1593=0,"",'Ark1'!U3405)</f>
        <v/>
      </c>
      <c r="L1593" s="222" t="str">
        <f>+IF(G1593=0,"",'Ark1'!W3405)</f>
        <v/>
      </c>
      <c r="M1593" s="222" t="str">
        <f>+IF(G1593=0,"",'Ark1'!X3405)</f>
        <v/>
      </c>
      <c r="N1593" s="114" t="str">
        <f>+IF(G1593=0,"",'Ark1'!Y3405)</f>
        <v/>
      </c>
      <c r="O1593" s="116" t="str">
        <f>+IF(G1593=0,"",'Ark1'!Z3405)</f>
        <v/>
      </c>
      <c r="P1593" s="116" t="str">
        <f t="shared" si="25"/>
        <v/>
      </c>
      <c r="Q1593" s="114" t="str">
        <f>+IF(G1593=0,"",'Ark1'!T3405)</f>
        <v/>
      </c>
      <c r="R1593" s="222" t="str">
        <f>+IF(G1593=0,"",'Ark1'!V3405)</f>
        <v/>
      </c>
      <c r="S1593" s="32"/>
      <c r="T1593" s="35"/>
      <c r="U1593" s="35"/>
    </row>
    <row r="1594" spans="1:21" x14ac:dyDescent="0.5">
      <c r="A1594" s="32"/>
      <c r="B1594" s="297" t="str">
        <f>+IF(E1594=2012,VLOOKUP(D1594,K_navn!$A$2:$C$359,2),"")</f>
        <v/>
      </c>
      <c r="C1594" s="297" t="str">
        <f>+IF(E1594=2012,VLOOKUP(D1594,K_navn!$A$2:$C$359,3),"")</f>
        <v/>
      </c>
      <c r="D1594" s="115">
        <f>+'Ark1'!P3406</f>
        <v>4225</v>
      </c>
      <c r="E1594" s="115">
        <f>+'Ark1'!C3406</f>
        <v>2016</v>
      </c>
      <c r="F1594" s="116" t="str">
        <f>+IF('Ark1'!Q3406=0,"",'Ark1'!Q3406)</f>
        <v/>
      </c>
      <c r="G1594" s="116">
        <f>+'Ark1'!R3406</f>
        <v>0</v>
      </c>
      <c r="H1594" s="116">
        <f>+'Ark1'!S3406</f>
        <v>0</v>
      </c>
      <c r="I1594" s="222" t="str">
        <f>+IF(G1594=0,"",'Ark1'!AA3406)</f>
        <v/>
      </c>
      <c r="J1594" s="222" t="str">
        <f>+IF(G1594=0,"",'Ark1'!AB3406)</f>
        <v/>
      </c>
      <c r="K1594" s="114" t="str">
        <f>+IF(G1594=0,"",'Ark1'!U3406)</f>
        <v/>
      </c>
      <c r="L1594" s="222" t="str">
        <f>+IF(G1594=0,"",'Ark1'!W3406)</f>
        <v/>
      </c>
      <c r="M1594" s="222" t="str">
        <f>+IF(G1594=0,"",'Ark1'!X3406)</f>
        <v/>
      </c>
      <c r="N1594" s="114" t="str">
        <f>+IF(G1594=0,"",'Ark1'!Y3406)</f>
        <v/>
      </c>
      <c r="O1594" s="116" t="str">
        <f>+IF(G1594=0,"",'Ark1'!Z3406)</f>
        <v/>
      </c>
      <c r="P1594" s="116" t="str">
        <f t="shared" si="25"/>
        <v/>
      </c>
      <c r="Q1594" s="114" t="str">
        <f>+IF(G1594=0,"",'Ark1'!T3406)</f>
        <v/>
      </c>
      <c r="R1594" s="222" t="str">
        <f>+IF(G1594=0,"",'Ark1'!V3406)</f>
        <v/>
      </c>
      <c r="S1594" s="32"/>
      <c r="T1594" s="35"/>
      <c r="U1594" s="35"/>
    </row>
    <row r="1595" spans="1:21" x14ac:dyDescent="0.5">
      <c r="A1595" s="32"/>
      <c r="B1595" s="297" t="str">
        <f>+IF(E1595=2012,VLOOKUP(D1595,K_navn!$A$2:$C$359,2),"")</f>
        <v/>
      </c>
      <c r="C1595" s="297" t="str">
        <f>+IF(E1595=2012,VLOOKUP(D1595,K_navn!$A$2:$C$359,3),"")</f>
        <v/>
      </c>
      <c r="D1595" s="115">
        <f>+'Ark1'!P3407</f>
        <v>4225</v>
      </c>
      <c r="E1595" s="115">
        <f>+'Ark1'!C3407</f>
        <v>2017</v>
      </c>
      <c r="F1595" s="116" t="str">
        <f>+IF('Ark1'!Q3407=0,"",'Ark1'!Q3407)</f>
        <v/>
      </c>
      <c r="G1595" s="116">
        <f>+'Ark1'!R3407</f>
        <v>0</v>
      </c>
      <c r="H1595" s="116">
        <f>+'Ark1'!S3407</f>
        <v>0</v>
      </c>
      <c r="I1595" s="222" t="str">
        <f>+IF(G1595=0,"",'Ark1'!AA3407)</f>
        <v/>
      </c>
      <c r="J1595" s="222" t="str">
        <f>+IF(G1595=0,"",'Ark1'!AB3407)</f>
        <v/>
      </c>
      <c r="K1595" s="114" t="str">
        <f>+IF(G1595=0,"",'Ark1'!U3407)</f>
        <v/>
      </c>
      <c r="L1595" s="222" t="str">
        <f>+IF(G1595=0,"",'Ark1'!W3407)</f>
        <v/>
      </c>
      <c r="M1595" s="222" t="str">
        <f>+IF(G1595=0,"",'Ark1'!X3407)</f>
        <v/>
      </c>
      <c r="N1595" s="114" t="str">
        <f>+IF(G1595=0,"",'Ark1'!Y3407)</f>
        <v/>
      </c>
      <c r="O1595" s="116" t="str">
        <f>+IF(G1595=0,"",'Ark1'!Z3407)</f>
        <v/>
      </c>
      <c r="P1595" s="116" t="str">
        <f t="shared" si="25"/>
        <v/>
      </c>
      <c r="Q1595" s="114" t="str">
        <f>+IF(G1595=0,"",'Ark1'!T3407)</f>
        <v/>
      </c>
      <c r="R1595" s="222" t="str">
        <f>+IF(G1595=0,"",'Ark1'!V3407)</f>
        <v/>
      </c>
      <c r="S1595" s="32"/>
      <c r="T1595" s="35"/>
      <c r="U1595" s="35"/>
    </row>
    <row r="1596" spans="1:21" x14ac:dyDescent="0.5">
      <c r="A1596" s="32"/>
      <c r="B1596" s="297" t="str">
        <f>+IF(E1596=2012,VLOOKUP(D1596,K_navn!$A$2:$C$359,2),"")</f>
        <v/>
      </c>
      <c r="C1596" s="297" t="str">
        <f>+IF(E1596=2012,VLOOKUP(D1596,K_navn!$A$2:$C$359,3),"")</f>
        <v/>
      </c>
      <c r="D1596" s="115">
        <f>+'Ark1'!P3408</f>
        <v>4225</v>
      </c>
      <c r="E1596" s="115">
        <f>+'Ark1'!C3408</f>
        <v>2018</v>
      </c>
      <c r="F1596" s="116" t="str">
        <f>+IF('Ark1'!Q3408=0,"",'Ark1'!Q3408)</f>
        <v/>
      </c>
      <c r="G1596" s="116">
        <f>+'Ark1'!R3408</f>
        <v>0</v>
      </c>
      <c r="H1596" s="116">
        <f>+'Ark1'!S3408</f>
        <v>0</v>
      </c>
      <c r="I1596" s="222" t="str">
        <f>+IF(G1596=0,"",'Ark1'!AA3408)</f>
        <v/>
      </c>
      <c r="J1596" s="222" t="str">
        <f>+IF(G1596=0,"",'Ark1'!AB3408)</f>
        <v/>
      </c>
      <c r="K1596" s="114" t="str">
        <f>+IF(G1596=0,"",'Ark1'!U3408)</f>
        <v/>
      </c>
      <c r="L1596" s="222" t="str">
        <f>+IF(G1596=0,"",'Ark1'!W3408)</f>
        <v/>
      </c>
      <c r="M1596" s="222" t="str">
        <f>+IF(G1596=0,"",'Ark1'!X3408)</f>
        <v/>
      </c>
      <c r="N1596" s="114" t="str">
        <f>+IF(G1596=0,"",'Ark1'!Y3408)</f>
        <v/>
      </c>
      <c r="O1596" s="116" t="str">
        <f>+IF(G1596=0,"",'Ark1'!Z3408)</f>
        <v/>
      </c>
      <c r="P1596" s="116" t="str">
        <f t="shared" si="25"/>
        <v/>
      </c>
      <c r="Q1596" s="114" t="str">
        <f>+IF(G1596=0,"",'Ark1'!T3408)</f>
        <v/>
      </c>
      <c r="R1596" s="222" t="str">
        <f>+IF(G1596=0,"",'Ark1'!V3408)</f>
        <v/>
      </c>
      <c r="S1596" s="32"/>
      <c r="T1596" s="35"/>
      <c r="U1596" s="35"/>
    </row>
    <row r="1597" spans="1:21" x14ac:dyDescent="0.5">
      <c r="A1597" s="32"/>
      <c r="B1597" s="297" t="str">
        <f>+IF(E1597=2012,VLOOKUP(D1597,K_navn!$A$2:$C$359,2),"")</f>
        <v/>
      </c>
      <c r="C1597" s="297" t="str">
        <f>+IF(E1597=2012,VLOOKUP(D1597,K_navn!$A$2:$C$359,3),"")</f>
        <v/>
      </c>
      <c r="D1597" s="115">
        <f>+'Ark1'!P3409</f>
        <v>4225</v>
      </c>
      <c r="E1597" s="115">
        <f>+'Ark1'!C3409</f>
        <v>2019</v>
      </c>
      <c r="F1597" s="116" t="str">
        <f>+IF('Ark1'!Q3409=0,"",'Ark1'!Q3409)</f>
        <v/>
      </c>
      <c r="G1597" s="116">
        <f>+'Ark1'!R3409</f>
        <v>0</v>
      </c>
      <c r="H1597" s="116">
        <f>+'Ark1'!S3409</f>
        <v>0</v>
      </c>
      <c r="I1597" s="222" t="str">
        <f>+IF(G1597=0,"",'Ark1'!AA3409)</f>
        <v/>
      </c>
      <c r="J1597" s="222" t="str">
        <f>+IF(G1597=0,"",'Ark1'!AB3409)</f>
        <v/>
      </c>
      <c r="K1597" s="114" t="str">
        <f>+IF(G1597=0,"",'Ark1'!U3409)</f>
        <v/>
      </c>
      <c r="L1597" s="222" t="str">
        <f>+IF(G1597=0,"",'Ark1'!W3409)</f>
        <v/>
      </c>
      <c r="M1597" s="222" t="str">
        <f>+IF(G1597=0,"",'Ark1'!X3409)</f>
        <v/>
      </c>
      <c r="N1597" s="114" t="str">
        <f>+IF(G1597=0,"",'Ark1'!Y3409)</f>
        <v/>
      </c>
      <c r="O1597" s="116" t="str">
        <f>+IF(G1597=0,"",'Ark1'!Z3409)</f>
        <v/>
      </c>
      <c r="P1597" s="116" t="str">
        <f t="shared" si="25"/>
        <v/>
      </c>
      <c r="Q1597" s="114" t="str">
        <f>+IF(G1597=0,"",'Ark1'!T3409)</f>
        <v/>
      </c>
      <c r="R1597" s="222" t="str">
        <f>+IF(G1597=0,"",'Ark1'!V3409)</f>
        <v/>
      </c>
      <c r="S1597" s="32"/>
      <c r="T1597" s="35"/>
      <c r="U1597" s="35"/>
    </row>
    <row r="1598" spans="1:21" x14ac:dyDescent="0.5">
      <c r="A1598" s="32"/>
      <c r="B1598" s="297" t="str">
        <f>+IF(E1598=2012,VLOOKUP(D1598,K_navn!$A$2:$C$359,2),"")</f>
        <v/>
      </c>
      <c r="C1598" s="297" t="str">
        <f>+IF(E1598=2012,VLOOKUP(D1598,K_navn!$A$2:$C$359,3),"")</f>
        <v/>
      </c>
      <c r="D1598" s="115">
        <f>+'Ark1'!P3410</f>
        <v>4225</v>
      </c>
      <c r="E1598" s="115">
        <f>+'Ark1'!C3410</f>
        <v>2020</v>
      </c>
      <c r="F1598" s="116" t="str">
        <f>+IF('Ark1'!Q3410=0,"",'Ark1'!Q3410)</f>
        <v/>
      </c>
      <c r="G1598" s="116">
        <f>+'Ark1'!R3410</f>
        <v>0</v>
      </c>
      <c r="H1598" s="116">
        <f>+'Ark1'!S3410</f>
        <v>0</v>
      </c>
      <c r="I1598" s="222" t="str">
        <f>+IF(G1598=0,"",'Ark1'!AA3410)</f>
        <v/>
      </c>
      <c r="J1598" s="222" t="str">
        <f>+IF(G1598=0,"",'Ark1'!AB3410)</f>
        <v/>
      </c>
      <c r="K1598" s="114" t="str">
        <f>+IF(G1598=0,"",'Ark1'!U3410)</f>
        <v/>
      </c>
      <c r="L1598" s="222" t="str">
        <f>+IF(G1598=0,"",'Ark1'!W3410)</f>
        <v/>
      </c>
      <c r="M1598" s="222" t="str">
        <f>+IF(G1598=0,"",'Ark1'!X3410)</f>
        <v/>
      </c>
      <c r="N1598" s="114" t="str">
        <f>+IF(G1598=0,"",'Ark1'!Y3410)</f>
        <v/>
      </c>
      <c r="O1598" s="116" t="str">
        <f>+IF(G1598=0,"",'Ark1'!Z3410)</f>
        <v/>
      </c>
      <c r="P1598" s="116" t="str">
        <f t="shared" si="25"/>
        <v/>
      </c>
      <c r="Q1598" s="114" t="str">
        <f>+IF(G1598=0,"",'Ark1'!T3410)</f>
        <v/>
      </c>
      <c r="R1598" s="222" t="str">
        <f>+IF(G1598=0,"",'Ark1'!V3410)</f>
        <v/>
      </c>
      <c r="S1598" s="32"/>
      <c r="T1598" s="35"/>
      <c r="U1598" s="35"/>
    </row>
    <row r="1599" spans="1:21" x14ac:dyDescent="0.5">
      <c r="A1599" s="32"/>
      <c r="B1599" s="297" t="str">
        <f>+IF(E1599=2012,VLOOKUP(D1599,K_navn!$A$2:$C$359,2),"")</f>
        <v/>
      </c>
      <c r="C1599" s="297" t="str">
        <f>+IF(E1599=2012,VLOOKUP(D1599,K_navn!$A$2:$C$359,3),"")</f>
        <v/>
      </c>
      <c r="D1599" s="115">
        <f>+'Ark1'!P3411</f>
        <v>4225</v>
      </c>
      <c r="E1599" s="115">
        <f>+'Ark1'!C3411</f>
        <v>2021</v>
      </c>
      <c r="F1599" s="116" t="str">
        <f>+IF('Ark1'!Q3411=0,"",'Ark1'!Q3411)</f>
        <v/>
      </c>
      <c r="G1599" s="116">
        <f>+'Ark1'!R3411</f>
        <v>0</v>
      </c>
      <c r="H1599" s="116">
        <f>+'Ark1'!S3411</f>
        <v>0</v>
      </c>
      <c r="I1599" s="222" t="str">
        <f>+IF(G1599=0,"",'Ark1'!AA3411)</f>
        <v/>
      </c>
      <c r="J1599" s="222" t="str">
        <f>+IF(G1599=0,"",'Ark1'!AB3411)</f>
        <v/>
      </c>
      <c r="K1599" s="114" t="str">
        <f>+IF(G1599=0,"",'Ark1'!U3411)</f>
        <v/>
      </c>
      <c r="L1599" s="222" t="str">
        <f>+IF(G1599=0,"",'Ark1'!W3411)</f>
        <v/>
      </c>
      <c r="M1599" s="222" t="str">
        <f>+IF(G1599=0,"",'Ark1'!X3411)</f>
        <v/>
      </c>
      <c r="N1599" s="114" t="str">
        <f>+IF(G1599=0,"",'Ark1'!Y3411)</f>
        <v/>
      </c>
      <c r="O1599" s="116" t="str">
        <f>+IF(G1599=0,"",'Ark1'!Z3411)</f>
        <v/>
      </c>
      <c r="P1599" s="116" t="str">
        <f t="shared" si="25"/>
        <v/>
      </c>
      <c r="Q1599" s="114" t="str">
        <f>+IF(G1599=0,"",'Ark1'!T3411)</f>
        <v/>
      </c>
      <c r="R1599" s="222" t="str">
        <f>+IF(G1599=0,"",'Ark1'!V3411)</f>
        <v/>
      </c>
      <c r="S1599" s="32"/>
      <c r="T1599" s="35"/>
      <c r="U1599" s="35"/>
    </row>
    <row r="1600" spans="1:21" x14ac:dyDescent="0.5">
      <c r="A1600" s="32"/>
      <c r="B1600" s="297" t="str">
        <f>+IF(E1600=2012,VLOOKUP(D1600,K_navn!$A$2:$C$359,2),"")</f>
        <v/>
      </c>
      <c r="C1600" s="297" t="str">
        <f>+IF(E1600=2012,VLOOKUP(D1600,K_navn!$A$2:$C$359,3),"")</f>
        <v/>
      </c>
      <c r="D1600" s="115">
        <f>+'Ark1'!P3412</f>
        <v>4225</v>
      </c>
      <c r="E1600" s="115">
        <f>+'Ark1'!C3412</f>
        <v>2022</v>
      </c>
      <c r="F1600" s="116" t="str">
        <f>+IF('Ark1'!Q3412=0,"",'Ark1'!Q3412)</f>
        <v/>
      </c>
      <c r="G1600" s="116">
        <f>+'Ark1'!R3412</f>
        <v>0</v>
      </c>
      <c r="H1600" s="116">
        <f>+'Ark1'!S3412</f>
        <v>0</v>
      </c>
      <c r="I1600" s="222" t="str">
        <f>+IF(G1600=0,"",'Ark1'!AA3412)</f>
        <v/>
      </c>
      <c r="J1600" s="222" t="str">
        <f>+IF(G1600=0,"",'Ark1'!AB3412)</f>
        <v/>
      </c>
      <c r="K1600" s="114" t="str">
        <f>+IF(G1600=0,"",'Ark1'!U3412)</f>
        <v/>
      </c>
      <c r="L1600" s="222" t="str">
        <f>+IF(G1600=0,"",'Ark1'!W3412)</f>
        <v/>
      </c>
      <c r="M1600" s="222" t="str">
        <f>+IF(G1600=0,"",'Ark1'!X3412)</f>
        <v/>
      </c>
      <c r="N1600" s="114" t="str">
        <f>+IF(G1600=0,"",'Ark1'!Y3412)</f>
        <v/>
      </c>
      <c r="O1600" s="116" t="str">
        <f>+IF(G1600=0,"",'Ark1'!Z3412)</f>
        <v/>
      </c>
      <c r="P1600" s="116" t="str">
        <f t="shared" si="25"/>
        <v/>
      </c>
      <c r="Q1600" s="114" t="str">
        <f>+IF(G1600=0,"",'Ark1'!T3412)</f>
        <v/>
      </c>
      <c r="R1600" s="222" t="str">
        <f>+IF(G1600=0,"",'Ark1'!V3412)</f>
        <v/>
      </c>
      <c r="S1600" s="32"/>
      <c r="T1600" s="35"/>
      <c r="U1600" s="35"/>
    </row>
    <row r="1601" spans="1:21" x14ac:dyDescent="0.5">
      <c r="A1601" s="32"/>
      <c r="B1601" s="297" t="str">
        <f>+IF(E1601=2012,VLOOKUP(D1601,K_navn!$A$2:$C$359,2),"")</f>
        <v>Hægebostad</v>
      </c>
      <c r="C1601" s="297" t="str">
        <f>+IF(E1601=2012,VLOOKUP(D1601,K_navn!$A$2:$C$359,3),"")</f>
        <v>Agder</v>
      </c>
      <c r="D1601" s="115">
        <f>+'Ark1'!P3413</f>
        <v>4226</v>
      </c>
      <c r="E1601" s="115">
        <f>+'Ark1'!C3413</f>
        <v>2012</v>
      </c>
      <c r="F1601" s="116" t="str">
        <f>+IF('Ark1'!Q3413=0,"",'Ark1'!Q3413)</f>
        <v/>
      </c>
      <c r="G1601" s="116">
        <f>+'Ark1'!R3413</f>
        <v>0</v>
      </c>
      <c r="H1601" s="116">
        <f>+'Ark1'!S3413</f>
        <v>0</v>
      </c>
      <c r="I1601" s="222" t="str">
        <f>+IF(G1601=0,"",'Ark1'!AA3413)</f>
        <v/>
      </c>
      <c r="J1601" s="222" t="str">
        <f>+IF(G1601=0,"",'Ark1'!AB3413)</f>
        <v/>
      </c>
      <c r="K1601" s="114" t="str">
        <f>+IF(G1601=0,"",'Ark1'!U3413)</f>
        <v/>
      </c>
      <c r="L1601" s="222" t="str">
        <f>+IF(G1601=0,"",'Ark1'!W3413)</f>
        <v/>
      </c>
      <c r="M1601" s="222" t="str">
        <f>+IF(G1601=0,"",'Ark1'!X3413)</f>
        <v/>
      </c>
      <c r="N1601" s="114" t="str">
        <f>+IF(G1601=0,"",'Ark1'!Y3413)</f>
        <v/>
      </c>
      <c r="O1601" s="116" t="str">
        <f>+IF(G1601=0,"",'Ark1'!Z3413)</f>
        <v/>
      </c>
      <c r="P1601" s="116" t="str">
        <f t="shared" si="25"/>
        <v/>
      </c>
      <c r="Q1601" s="114" t="str">
        <f>+IF(G1601=0,"",'Ark1'!T3413)</f>
        <v/>
      </c>
      <c r="R1601" s="222" t="str">
        <f>+IF(G1601=0,"",'Ark1'!V3413)</f>
        <v/>
      </c>
      <c r="S1601" s="32"/>
      <c r="T1601" s="35"/>
      <c r="U1601" s="35"/>
    </row>
    <row r="1602" spans="1:21" x14ac:dyDescent="0.5">
      <c r="A1602" s="32"/>
      <c r="B1602" s="297" t="str">
        <f>+IF(E1602=2012,VLOOKUP(D1602,K_navn!$A$2:$C$359,2),"")</f>
        <v/>
      </c>
      <c r="C1602" s="297" t="str">
        <f>+IF(E1602=2012,VLOOKUP(D1602,K_navn!$A$2:$C$359,3),"")</f>
        <v/>
      </c>
      <c r="D1602" s="115">
        <f>+'Ark1'!P3414</f>
        <v>4226</v>
      </c>
      <c r="E1602" s="115">
        <f>+'Ark1'!C3414</f>
        <v>2013</v>
      </c>
      <c r="F1602" s="116" t="str">
        <f>+IF('Ark1'!Q3414=0,"",'Ark1'!Q3414)</f>
        <v/>
      </c>
      <c r="G1602" s="116">
        <f>+'Ark1'!R3414</f>
        <v>0</v>
      </c>
      <c r="H1602" s="116">
        <f>+'Ark1'!S3414</f>
        <v>0</v>
      </c>
      <c r="I1602" s="222" t="str">
        <f>+IF(G1602=0,"",'Ark1'!AA3414)</f>
        <v/>
      </c>
      <c r="J1602" s="222" t="str">
        <f>+IF(G1602=0,"",'Ark1'!AB3414)</f>
        <v/>
      </c>
      <c r="K1602" s="114" t="str">
        <f>+IF(G1602=0,"",'Ark1'!U3414)</f>
        <v/>
      </c>
      <c r="L1602" s="222" t="str">
        <f>+IF(G1602=0,"",'Ark1'!W3414)</f>
        <v/>
      </c>
      <c r="M1602" s="222" t="str">
        <f>+IF(G1602=0,"",'Ark1'!X3414)</f>
        <v/>
      </c>
      <c r="N1602" s="114" t="str">
        <f>+IF(G1602=0,"",'Ark1'!Y3414)</f>
        <v/>
      </c>
      <c r="O1602" s="116" t="str">
        <f>+IF(G1602=0,"",'Ark1'!Z3414)</f>
        <v/>
      </c>
      <c r="P1602" s="116" t="str">
        <f t="shared" si="25"/>
        <v/>
      </c>
      <c r="Q1602" s="114" t="str">
        <f>+IF(G1602=0,"",'Ark1'!T3414)</f>
        <v/>
      </c>
      <c r="R1602" s="222" t="str">
        <f>+IF(G1602=0,"",'Ark1'!V3414)</f>
        <v/>
      </c>
      <c r="S1602" s="32"/>
      <c r="T1602" s="35"/>
      <c r="U1602" s="35"/>
    </row>
    <row r="1603" spans="1:21" x14ac:dyDescent="0.5">
      <c r="A1603" s="32"/>
      <c r="B1603" s="297" t="str">
        <f>+IF(E1603=2012,VLOOKUP(D1603,K_navn!$A$2:$C$359,2),"")</f>
        <v/>
      </c>
      <c r="C1603" s="297" t="str">
        <f>+IF(E1603=2012,VLOOKUP(D1603,K_navn!$A$2:$C$359,3),"")</f>
        <v/>
      </c>
      <c r="D1603" s="115">
        <f>+'Ark1'!P3415</f>
        <v>4226</v>
      </c>
      <c r="E1603" s="115">
        <f>+'Ark1'!C3415</f>
        <v>2014</v>
      </c>
      <c r="F1603" s="116" t="str">
        <f>+IF('Ark1'!Q3415=0,"",'Ark1'!Q3415)</f>
        <v/>
      </c>
      <c r="G1603" s="116">
        <f>+'Ark1'!R3415</f>
        <v>0</v>
      </c>
      <c r="H1603" s="116">
        <f>+'Ark1'!S3415</f>
        <v>0</v>
      </c>
      <c r="I1603" s="222" t="str">
        <f>+IF(G1603=0,"",'Ark1'!AA3415)</f>
        <v/>
      </c>
      <c r="J1603" s="222" t="str">
        <f>+IF(G1603=0,"",'Ark1'!AB3415)</f>
        <v/>
      </c>
      <c r="K1603" s="114" t="str">
        <f>+IF(G1603=0,"",'Ark1'!U3415)</f>
        <v/>
      </c>
      <c r="L1603" s="222" t="str">
        <f>+IF(G1603=0,"",'Ark1'!W3415)</f>
        <v/>
      </c>
      <c r="M1603" s="222" t="str">
        <f>+IF(G1603=0,"",'Ark1'!X3415)</f>
        <v/>
      </c>
      <c r="N1603" s="114" t="str">
        <f>+IF(G1603=0,"",'Ark1'!Y3415)</f>
        <v/>
      </c>
      <c r="O1603" s="116" t="str">
        <f>+IF(G1603=0,"",'Ark1'!Z3415)</f>
        <v/>
      </c>
      <c r="P1603" s="116" t="str">
        <f t="shared" si="25"/>
        <v/>
      </c>
      <c r="Q1603" s="114" t="str">
        <f>+IF(G1603=0,"",'Ark1'!T3415)</f>
        <v/>
      </c>
      <c r="R1603" s="222" t="str">
        <f>+IF(G1603=0,"",'Ark1'!V3415)</f>
        <v/>
      </c>
      <c r="S1603" s="32"/>
      <c r="T1603" s="35"/>
      <c r="U1603" s="35"/>
    </row>
    <row r="1604" spans="1:21" x14ac:dyDescent="0.5">
      <c r="A1604" s="32"/>
      <c r="B1604" s="297" t="str">
        <f>+IF(E1604=2012,VLOOKUP(D1604,K_navn!$A$2:$C$359,2),"")</f>
        <v/>
      </c>
      <c r="C1604" s="297" t="str">
        <f>+IF(E1604=2012,VLOOKUP(D1604,K_navn!$A$2:$C$359,3),"")</f>
        <v/>
      </c>
      <c r="D1604" s="115">
        <f>+'Ark1'!P3416</f>
        <v>4226</v>
      </c>
      <c r="E1604" s="115">
        <f>+'Ark1'!C3416</f>
        <v>2015</v>
      </c>
      <c r="F1604" s="116" t="str">
        <f>+IF('Ark1'!Q3416=0,"",'Ark1'!Q3416)</f>
        <v/>
      </c>
      <c r="G1604" s="116">
        <f>+'Ark1'!R3416</f>
        <v>0</v>
      </c>
      <c r="H1604" s="116">
        <f>+'Ark1'!S3416</f>
        <v>0</v>
      </c>
      <c r="I1604" s="222" t="str">
        <f>+IF(G1604=0,"",'Ark1'!AA3416)</f>
        <v/>
      </c>
      <c r="J1604" s="222" t="str">
        <f>+IF(G1604=0,"",'Ark1'!AB3416)</f>
        <v/>
      </c>
      <c r="K1604" s="114" t="str">
        <f>+IF(G1604=0,"",'Ark1'!U3416)</f>
        <v/>
      </c>
      <c r="L1604" s="222" t="str">
        <f>+IF(G1604=0,"",'Ark1'!W3416)</f>
        <v/>
      </c>
      <c r="M1604" s="222" t="str">
        <f>+IF(G1604=0,"",'Ark1'!X3416)</f>
        <v/>
      </c>
      <c r="N1604" s="114" t="str">
        <f>+IF(G1604=0,"",'Ark1'!Y3416)</f>
        <v/>
      </c>
      <c r="O1604" s="116" t="str">
        <f>+IF(G1604=0,"",'Ark1'!Z3416)</f>
        <v/>
      </c>
      <c r="P1604" s="116" t="str">
        <f t="shared" si="25"/>
        <v/>
      </c>
      <c r="Q1604" s="114" t="str">
        <f>+IF(G1604=0,"",'Ark1'!T3416)</f>
        <v/>
      </c>
      <c r="R1604" s="222" t="str">
        <f>+IF(G1604=0,"",'Ark1'!V3416)</f>
        <v/>
      </c>
      <c r="S1604" s="32"/>
      <c r="T1604" s="35"/>
      <c r="U1604" s="35"/>
    </row>
    <row r="1605" spans="1:21" x14ac:dyDescent="0.5">
      <c r="A1605" s="32"/>
      <c r="B1605" s="297" t="str">
        <f>+IF(E1605=2012,VLOOKUP(D1605,K_navn!$A$2:$C$359,2),"")</f>
        <v/>
      </c>
      <c r="C1605" s="297" t="str">
        <f>+IF(E1605=2012,VLOOKUP(D1605,K_navn!$A$2:$C$359,3),"")</f>
        <v/>
      </c>
      <c r="D1605" s="115">
        <f>+'Ark1'!P3417</f>
        <v>4226</v>
      </c>
      <c r="E1605" s="115">
        <f>+'Ark1'!C3417</f>
        <v>2016</v>
      </c>
      <c r="F1605" s="116" t="str">
        <f>+IF('Ark1'!Q3417=0,"",'Ark1'!Q3417)</f>
        <v/>
      </c>
      <c r="G1605" s="116">
        <f>+'Ark1'!R3417</f>
        <v>0</v>
      </c>
      <c r="H1605" s="116">
        <f>+'Ark1'!S3417</f>
        <v>0</v>
      </c>
      <c r="I1605" s="222" t="str">
        <f>+IF(G1605=0,"",'Ark1'!AA3417)</f>
        <v/>
      </c>
      <c r="J1605" s="222" t="str">
        <f>+IF(G1605=0,"",'Ark1'!AB3417)</f>
        <v/>
      </c>
      <c r="K1605" s="114" t="str">
        <f>+IF(G1605=0,"",'Ark1'!U3417)</f>
        <v/>
      </c>
      <c r="L1605" s="222" t="str">
        <f>+IF(G1605=0,"",'Ark1'!W3417)</f>
        <v/>
      </c>
      <c r="M1605" s="222" t="str">
        <f>+IF(G1605=0,"",'Ark1'!X3417)</f>
        <v/>
      </c>
      <c r="N1605" s="114" t="str">
        <f>+IF(G1605=0,"",'Ark1'!Y3417)</f>
        <v/>
      </c>
      <c r="O1605" s="116" t="str">
        <f>+IF(G1605=0,"",'Ark1'!Z3417)</f>
        <v/>
      </c>
      <c r="P1605" s="116" t="str">
        <f t="shared" si="25"/>
        <v/>
      </c>
      <c r="Q1605" s="114" t="str">
        <f>+IF(G1605=0,"",'Ark1'!T3417)</f>
        <v/>
      </c>
      <c r="R1605" s="222" t="str">
        <f>+IF(G1605=0,"",'Ark1'!V3417)</f>
        <v/>
      </c>
      <c r="S1605" s="32"/>
      <c r="T1605" s="35"/>
      <c r="U1605" s="35"/>
    </row>
    <row r="1606" spans="1:21" x14ac:dyDescent="0.5">
      <c r="A1606" s="32"/>
      <c r="B1606" s="297" t="str">
        <f>+IF(E1606=2012,VLOOKUP(D1606,K_navn!$A$2:$C$359,2),"")</f>
        <v/>
      </c>
      <c r="C1606" s="297" t="str">
        <f>+IF(E1606=2012,VLOOKUP(D1606,K_navn!$A$2:$C$359,3),"")</f>
        <v/>
      </c>
      <c r="D1606" s="115">
        <f>+'Ark1'!P3418</f>
        <v>4226</v>
      </c>
      <c r="E1606" s="115">
        <f>+'Ark1'!C3418</f>
        <v>2017</v>
      </c>
      <c r="F1606" s="116" t="str">
        <f>+IF('Ark1'!Q3418=0,"",'Ark1'!Q3418)</f>
        <v/>
      </c>
      <c r="G1606" s="116">
        <f>+'Ark1'!R3418</f>
        <v>0</v>
      </c>
      <c r="H1606" s="116">
        <f>+'Ark1'!S3418</f>
        <v>0</v>
      </c>
      <c r="I1606" s="222" t="str">
        <f>+IF(G1606=0,"",'Ark1'!AA3418)</f>
        <v/>
      </c>
      <c r="J1606" s="222" t="str">
        <f>+IF(G1606=0,"",'Ark1'!AB3418)</f>
        <v/>
      </c>
      <c r="K1606" s="114" t="str">
        <f>+IF(G1606=0,"",'Ark1'!U3418)</f>
        <v/>
      </c>
      <c r="L1606" s="222" t="str">
        <f>+IF(G1606=0,"",'Ark1'!W3418)</f>
        <v/>
      </c>
      <c r="M1606" s="222" t="str">
        <f>+IF(G1606=0,"",'Ark1'!X3418)</f>
        <v/>
      </c>
      <c r="N1606" s="114" t="str">
        <f>+IF(G1606=0,"",'Ark1'!Y3418)</f>
        <v/>
      </c>
      <c r="O1606" s="116" t="str">
        <f>+IF(G1606=0,"",'Ark1'!Z3418)</f>
        <v/>
      </c>
      <c r="P1606" s="116" t="str">
        <f t="shared" si="25"/>
        <v/>
      </c>
      <c r="Q1606" s="114" t="str">
        <f>+IF(G1606=0,"",'Ark1'!T3418)</f>
        <v/>
      </c>
      <c r="R1606" s="222" t="str">
        <f>+IF(G1606=0,"",'Ark1'!V3418)</f>
        <v/>
      </c>
      <c r="S1606" s="32"/>
      <c r="T1606" s="35"/>
      <c r="U1606" s="35"/>
    </row>
    <row r="1607" spans="1:21" x14ac:dyDescent="0.5">
      <c r="A1607" s="32"/>
      <c r="B1607" s="297" t="str">
        <f>+IF(E1607=2012,VLOOKUP(D1607,K_navn!$A$2:$C$359,2),"")</f>
        <v/>
      </c>
      <c r="C1607" s="297" t="str">
        <f>+IF(E1607=2012,VLOOKUP(D1607,K_navn!$A$2:$C$359,3),"")</f>
        <v/>
      </c>
      <c r="D1607" s="115">
        <f>+'Ark1'!P3419</f>
        <v>4226</v>
      </c>
      <c r="E1607" s="115">
        <f>+'Ark1'!C3419</f>
        <v>2018</v>
      </c>
      <c r="F1607" s="116" t="str">
        <f>+IF('Ark1'!Q3419=0,"",'Ark1'!Q3419)</f>
        <v/>
      </c>
      <c r="G1607" s="116">
        <f>+'Ark1'!R3419</f>
        <v>0</v>
      </c>
      <c r="H1607" s="116">
        <f>+'Ark1'!S3419</f>
        <v>0</v>
      </c>
      <c r="I1607" s="222" t="str">
        <f>+IF(G1607=0,"",'Ark1'!AA3419)</f>
        <v/>
      </c>
      <c r="J1607" s="222" t="str">
        <f>+IF(G1607=0,"",'Ark1'!AB3419)</f>
        <v/>
      </c>
      <c r="K1607" s="114" t="str">
        <f>+IF(G1607=0,"",'Ark1'!U3419)</f>
        <v/>
      </c>
      <c r="L1607" s="222" t="str">
        <f>+IF(G1607=0,"",'Ark1'!W3419)</f>
        <v/>
      </c>
      <c r="M1607" s="222" t="str">
        <f>+IF(G1607=0,"",'Ark1'!X3419)</f>
        <v/>
      </c>
      <c r="N1607" s="114" t="str">
        <f>+IF(G1607=0,"",'Ark1'!Y3419)</f>
        <v/>
      </c>
      <c r="O1607" s="116" t="str">
        <f>+IF(G1607=0,"",'Ark1'!Z3419)</f>
        <v/>
      </c>
      <c r="P1607" s="116" t="str">
        <f t="shared" si="25"/>
        <v/>
      </c>
      <c r="Q1607" s="114" t="str">
        <f>+IF(G1607=0,"",'Ark1'!T3419)</f>
        <v/>
      </c>
      <c r="R1607" s="222" t="str">
        <f>+IF(G1607=0,"",'Ark1'!V3419)</f>
        <v/>
      </c>
      <c r="S1607" s="32"/>
      <c r="T1607" s="35"/>
      <c r="U1607" s="35"/>
    </row>
    <row r="1608" spans="1:21" x14ac:dyDescent="0.5">
      <c r="A1608" s="32"/>
      <c r="B1608" s="297" t="str">
        <f>+IF(E1608=2012,VLOOKUP(D1608,K_navn!$A$2:$C$359,2),"")</f>
        <v/>
      </c>
      <c r="C1608" s="297" t="str">
        <f>+IF(E1608=2012,VLOOKUP(D1608,K_navn!$A$2:$C$359,3),"")</f>
        <v/>
      </c>
      <c r="D1608" s="115">
        <f>+'Ark1'!P3420</f>
        <v>4226</v>
      </c>
      <c r="E1608" s="115">
        <f>+'Ark1'!C3420</f>
        <v>2019</v>
      </c>
      <c r="F1608" s="116" t="str">
        <f>+IF('Ark1'!Q3420=0,"",'Ark1'!Q3420)</f>
        <v/>
      </c>
      <c r="G1608" s="116">
        <f>+'Ark1'!R3420</f>
        <v>0</v>
      </c>
      <c r="H1608" s="116">
        <f>+'Ark1'!S3420</f>
        <v>0</v>
      </c>
      <c r="I1608" s="222" t="str">
        <f>+IF(G1608=0,"",'Ark1'!AA3420)</f>
        <v/>
      </c>
      <c r="J1608" s="222" t="str">
        <f>+IF(G1608=0,"",'Ark1'!AB3420)</f>
        <v/>
      </c>
      <c r="K1608" s="114" t="str">
        <f>+IF(G1608=0,"",'Ark1'!U3420)</f>
        <v/>
      </c>
      <c r="L1608" s="222" t="str">
        <f>+IF(G1608=0,"",'Ark1'!W3420)</f>
        <v/>
      </c>
      <c r="M1608" s="222" t="str">
        <f>+IF(G1608=0,"",'Ark1'!X3420)</f>
        <v/>
      </c>
      <c r="N1608" s="114" t="str">
        <f>+IF(G1608=0,"",'Ark1'!Y3420)</f>
        <v/>
      </c>
      <c r="O1608" s="116" t="str">
        <f>+IF(G1608=0,"",'Ark1'!Z3420)</f>
        <v/>
      </c>
      <c r="P1608" s="116" t="str">
        <f t="shared" si="25"/>
        <v/>
      </c>
      <c r="Q1608" s="114" t="str">
        <f>+IF(G1608=0,"",'Ark1'!T3420)</f>
        <v/>
      </c>
      <c r="R1608" s="222" t="str">
        <f>+IF(G1608=0,"",'Ark1'!V3420)</f>
        <v/>
      </c>
      <c r="S1608" s="32"/>
      <c r="T1608" s="35"/>
      <c r="U1608" s="35"/>
    </row>
    <row r="1609" spans="1:21" x14ac:dyDescent="0.5">
      <c r="A1609" s="32"/>
      <c r="B1609" s="297" t="str">
        <f>+IF(E1609=2012,VLOOKUP(D1609,K_navn!$A$2:$C$359,2),"")</f>
        <v/>
      </c>
      <c r="C1609" s="297" t="str">
        <f>+IF(E1609=2012,VLOOKUP(D1609,K_navn!$A$2:$C$359,3),"")</f>
        <v/>
      </c>
      <c r="D1609" s="115">
        <f>+'Ark1'!P3421</f>
        <v>4226</v>
      </c>
      <c r="E1609" s="115">
        <f>+'Ark1'!C3421</f>
        <v>2020</v>
      </c>
      <c r="F1609" s="116" t="str">
        <f>+IF('Ark1'!Q3421=0,"",'Ark1'!Q3421)</f>
        <v/>
      </c>
      <c r="G1609" s="116">
        <f>+'Ark1'!R3421</f>
        <v>0</v>
      </c>
      <c r="H1609" s="116">
        <f>+'Ark1'!S3421</f>
        <v>0</v>
      </c>
      <c r="I1609" s="222" t="str">
        <f>+IF(G1609=0,"",'Ark1'!AA3421)</f>
        <v/>
      </c>
      <c r="J1609" s="222" t="str">
        <f>+IF(G1609=0,"",'Ark1'!AB3421)</f>
        <v/>
      </c>
      <c r="K1609" s="114" t="str">
        <f>+IF(G1609=0,"",'Ark1'!U3421)</f>
        <v/>
      </c>
      <c r="L1609" s="222" t="str">
        <f>+IF(G1609=0,"",'Ark1'!W3421)</f>
        <v/>
      </c>
      <c r="M1609" s="222" t="str">
        <f>+IF(G1609=0,"",'Ark1'!X3421)</f>
        <v/>
      </c>
      <c r="N1609" s="114" t="str">
        <f>+IF(G1609=0,"",'Ark1'!Y3421)</f>
        <v/>
      </c>
      <c r="O1609" s="116" t="str">
        <f>+IF(G1609=0,"",'Ark1'!Z3421)</f>
        <v/>
      </c>
      <c r="P1609" s="116" t="str">
        <f t="shared" si="25"/>
        <v/>
      </c>
      <c r="Q1609" s="114" t="str">
        <f>+IF(G1609=0,"",'Ark1'!T3421)</f>
        <v/>
      </c>
      <c r="R1609" s="222" t="str">
        <f>+IF(G1609=0,"",'Ark1'!V3421)</f>
        <v/>
      </c>
      <c r="S1609" s="32"/>
      <c r="T1609" s="35"/>
      <c r="U1609" s="35"/>
    </row>
    <row r="1610" spans="1:21" x14ac:dyDescent="0.5">
      <c r="A1610" s="32"/>
      <c r="B1610" s="297" t="str">
        <f>+IF(E1610=2012,VLOOKUP(D1610,K_navn!$A$2:$C$359,2),"")</f>
        <v/>
      </c>
      <c r="C1610" s="297" t="str">
        <f>+IF(E1610=2012,VLOOKUP(D1610,K_navn!$A$2:$C$359,3),"")</f>
        <v/>
      </c>
      <c r="D1610" s="115">
        <f>+'Ark1'!P3422</f>
        <v>4226</v>
      </c>
      <c r="E1610" s="115">
        <f>+'Ark1'!C3422</f>
        <v>2021</v>
      </c>
      <c r="F1610" s="116" t="str">
        <f>+IF('Ark1'!Q3422=0,"",'Ark1'!Q3422)</f>
        <v/>
      </c>
      <c r="G1610" s="116">
        <f>+'Ark1'!R3422</f>
        <v>0</v>
      </c>
      <c r="H1610" s="116">
        <f>+'Ark1'!S3422</f>
        <v>0</v>
      </c>
      <c r="I1610" s="222" t="str">
        <f>+IF(G1610=0,"",'Ark1'!AA3422)</f>
        <v/>
      </c>
      <c r="J1610" s="222" t="str">
        <f>+IF(G1610=0,"",'Ark1'!AB3422)</f>
        <v/>
      </c>
      <c r="K1610" s="114" t="str">
        <f>+IF(G1610=0,"",'Ark1'!U3422)</f>
        <v/>
      </c>
      <c r="L1610" s="222" t="str">
        <f>+IF(G1610=0,"",'Ark1'!W3422)</f>
        <v/>
      </c>
      <c r="M1610" s="222" t="str">
        <f>+IF(G1610=0,"",'Ark1'!X3422)</f>
        <v/>
      </c>
      <c r="N1610" s="114" t="str">
        <f>+IF(G1610=0,"",'Ark1'!Y3422)</f>
        <v/>
      </c>
      <c r="O1610" s="116" t="str">
        <f>+IF(G1610=0,"",'Ark1'!Z3422)</f>
        <v/>
      </c>
      <c r="P1610" s="116" t="str">
        <f t="shared" si="25"/>
        <v/>
      </c>
      <c r="Q1610" s="114" t="str">
        <f>+IF(G1610=0,"",'Ark1'!T3422)</f>
        <v/>
      </c>
      <c r="R1610" s="222" t="str">
        <f>+IF(G1610=0,"",'Ark1'!V3422)</f>
        <v/>
      </c>
      <c r="S1610" s="32"/>
      <c r="T1610" s="35"/>
      <c r="U1610" s="35"/>
    </row>
    <row r="1611" spans="1:21" x14ac:dyDescent="0.5">
      <c r="A1611" s="32"/>
      <c r="B1611" s="297" t="str">
        <f>+IF(E1611=2012,VLOOKUP(D1611,K_navn!$A$2:$C$359,2),"")</f>
        <v/>
      </c>
      <c r="C1611" s="297" t="str">
        <f>+IF(E1611=2012,VLOOKUP(D1611,K_navn!$A$2:$C$359,3),"")</f>
        <v/>
      </c>
      <c r="D1611" s="115">
        <f>+'Ark1'!P3423</f>
        <v>4226</v>
      </c>
      <c r="E1611" s="115">
        <f>+'Ark1'!C3423</f>
        <v>2022</v>
      </c>
      <c r="F1611" s="116" t="str">
        <f>+IF('Ark1'!Q3423=0,"",'Ark1'!Q3423)</f>
        <v/>
      </c>
      <c r="G1611" s="116">
        <f>+'Ark1'!R3423</f>
        <v>0</v>
      </c>
      <c r="H1611" s="116">
        <f>+'Ark1'!S3423</f>
        <v>0</v>
      </c>
      <c r="I1611" s="222" t="str">
        <f>+IF(G1611=0,"",'Ark1'!AA3423)</f>
        <v/>
      </c>
      <c r="J1611" s="222" t="str">
        <f>+IF(G1611=0,"",'Ark1'!AB3423)</f>
        <v/>
      </c>
      <c r="K1611" s="114" t="str">
        <f>+IF(G1611=0,"",'Ark1'!U3423)</f>
        <v/>
      </c>
      <c r="L1611" s="222" t="str">
        <f>+IF(G1611=0,"",'Ark1'!W3423)</f>
        <v/>
      </c>
      <c r="M1611" s="222" t="str">
        <f>+IF(G1611=0,"",'Ark1'!X3423)</f>
        <v/>
      </c>
      <c r="N1611" s="114" t="str">
        <f>+IF(G1611=0,"",'Ark1'!Y3423)</f>
        <v/>
      </c>
      <c r="O1611" s="116" t="str">
        <f>+IF(G1611=0,"",'Ark1'!Z3423)</f>
        <v/>
      </c>
      <c r="P1611" s="116" t="str">
        <f t="shared" si="25"/>
        <v/>
      </c>
      <c r="Q1611" s="114" t="str">
        <f>+IF(G1611=0,"",'Ark1'!T3423)</f>
        <v/>
      </c>
      <c r="R1611" s="222" t="str">
        <f>+IF(G1611=0,"",'Ark1'!V3423)</f>
        <v/>
      </c>
      <c r="S1611" s="32"/>
      <c r="T1611" s="35"/>
      <c r="U1611" s="35"/>
    </row>
    <row r="1612" spans="1:21" x14ac:dyDescent="0.5">
      <c r="A1612" s="32"/>
      <c r="B1612" s="297" t="str">
        <f>+IF(E1612=2012,VLOOKUP(D1612,K_navn!$A$2:$C$359,2),"")</f>
        <v>Kvinesdal</v>
      </c>
      <c r="C1612" s="297" t="str">
        <f>+IF(E1612=2012,VLOOKUP(D1612,K_navn!$A$2:$C$359,3),"")</f>
        <v>Agder</v>
      </c>
      <c r="D1612" s="115">
        <f>+'Ark1'!P3424</f>
        <v>4227</v>
      </c>
      <c r="E1612" s="115">
        <f>+'Ark1'!C3424</f>
        <v>2012</v>
      </c>
      <c r="F1612" s="116" t="str">
        <f>+IF('Ark1'!Q3424=0,"",'Ark1'!Q3424)</f>
        <v/>
      </c>
      <c r="G1612" s="116">
        <f>+'Ark1'!R3424</f>
        <v>0</v>
      </c>
      <c r="H1612" s="116">
        <f>+'Ark1'!S3424</f>
        <v>0</v>
      </c>
      <c r="I1612" s="222" t="str">
        <f>+IF(G1612=0,"",'Ark1'!AA3424)</f>
        <v/>
      </c>
      <c r="J1612" s="222" t="str">
        <f>+IF(G1612=0,"",'Ark1'!AB3424)</f>
        <v/>
      </c>
      <c r="K1612" s="114" t="str">
        <f>+IF(G1612=0,"",'Ark1'!U3424)</f>
        <v/>
      </c>
      <c r="L1612" s="222" t="str">
        <f>+IF(G1612=0,"",'Ark1'!W3424)</f>
        <v/>
      </c>
      <c r="M1612" s="222" t="str">
        <f>+IF(G1612=0,"",'Ark1'!X3424)</f>
        <v/>
      </c>
      <c r="N1612" s="114" t="str">
        <f>+IF(G1612=0,"",'Ark1'!Y3424)</f>
        <v/>
      </c>
      <c r="O1612" s="116" t="str">
        <f>+IF(G1612=0,"",'Ark1'!Z3424)</f>
        <v/>
      </c>
      <c r="P1612" s="116" t="str">
        <f t="shared" si="25"/>
        <v/>
      </c>
      <c r="Q1612" s="114" t="str">
        <f>+IF(G1612=0,"",'Ark1'!T3424)</f>
        <v/>
      </c>
      <c r="R1612" s="222" t="str">
        <f>+IF(G1612=0,"",'Ark1'!V3424)</f>
        <v/>
      </c>
      <c r="S1612" s="32"/>
      <c r="T1612" s="35"/>
      <c r="U1612" s="35"/>
    </row>
    <row r="1613" spans="1:21" x14ac:dyDescent="0.5">
      <c r="A1613" s="32"/>
      <c r="B1613" s="297" t="str">
        <f>+IF(E1613=2012,VLOOKUP(D1613,K_navn!$A$2:$C$359,2),"")</f>
        <v/>
      </c>
      <c r="C1613" s="297" t="str">
        <f>+IF(E1613=2012,VLOOKUP(D1613,K_navn!$A$2:$C$359,3),"")</f>
        <v/>
      </c>
      <c r="D1613" s="115">
        <f>+'Ark1'!P3425</f>
        <v>4227</v>
      </c>
      <c r="E1613" s="115">
        <f>+'Ark1'!C3425</f>
        <v>2013</v>
      </c>
      <c r="F1613" s="116" t="str">
        <f>+IF('Ark1'!Q3425=0,"",'Ark1'!Q3425)</f>
        <v/>
      </c>
      <c r="G1613" s="116">
        <f>+'Ark1'!R3425</f>
        <v>0</v>
      </c>
      <c r="H1613" s="116">
        <f>+'Ark1'!S3425</f>
        <v>0</v>
      </c>
      <c r="I1613" s="222" t="str">
        <f>+IF(G1613=0,"",'Ark1'!AA3425)</f>
        <v/>
      </c>
      <c r="J1613" s="222" t="str">
        <f>+IF(G1613=0,"",'Ark1'!AB3425)</f>
        <v/>
      </c>
      <c r="K1613" s="114" t="str">
        <f>+IF(G1613=0,"",'Ark1'!U3425)</f>
        <v/>
      </c>
      <c r="L1613" s="222" t="str">
        <f>+IF(G1613=0,"",'Ark1'!W3425)</f>
        <v/>
      </c>
      <c r="M1613" s="222" t="str">
        <f>+IF(G1613=0,"",'Ark1'!X3425)</f>
        <v/>
      </c>
      <c r="N1613" s="114" t="str">
        <f>+IF(G1613=0,"",'Ark1'!Y3425)</f>
        <v/>
      </c>
      <c r="O1613" s="116" t="str">
        <f>+IF(G1613=0,"",'Ark1'!Z3425)</f>
        <v/>
      </c>
      <c r="P1613" s="116" t="str">
        <f t="shared" si="25"/>
        <v/>
      </c>
      <c r="Q1613" s="114" t="str">
        <f>+IF(G1613=0,"",'Ark1'!T3425)</f>
        <v/>
      </c>
      <c r="R1613" s="222" t="str">
        <f>+IF(G1613=0,"",'Ark1'!V3425)</f>
        <v/>
      </c>
      <c r="S1613" s="32"/>
      <c r="T1613" s="35"/>
      <c r="U1613" s="35"/>
    </row>
    <row r="1614" spans="1:21" x14ac:dyDescent="0.5">
      <c r="A1614" s="32"/>
      <c r="B1614" s="297" t="str">
        <f>+IF(E1614=2012,VLOOKUP(D1614,K_navn!$A$2:$C$359,2),"")</f>
        <v/>
      </c>
      <c r="C1614" s="297" t="str">
        <f>+IF(E1614=2012,VLOOKUP(D1614,K_navn!$A$2:$C$359,3),"")</f>
        <v/>
      </c>
      <c r="D1614" s="115">
        <f>+'Ark1'!P3426</f>
        <v>4227</v>
      </c>
      <c r="E1614" s="115">
        <f>+'Ark1'!C3426</f>
        <v>2014</v>
      </c>
      <c r="F1614" s="116" t="str">
        <f>+IF('Ark1'!Q3426=0,"",'Ark1'!Q3426)</f>
        <v/>
      </c>
      <c r="G1614" s="116">
        <f>+'Ark1'!R3426</f>
        <v>0</v>
      </c>
      <c r="H1614" s="116">
        <f>+'Ark1'!S3426</f>
        <v>0</v>
      </c>
      <c r="I1614" s="222" t="str">
        <f>+IF(G1614=0,"",'Ark1'!AA3426)</f>
        <v/>
      </c>
      <c r="J1614" s="222" t="str">
        <f>+IF(G1614=0,"",'Ark1'!AB3426)</f>
        <v/>
      </c>
      <c r="K1614" s="114" t="str">
        <f>+IF(G1614=0,"",'Ark1'!U3426)</f>
        <v/>
      </c>
      <c r="L1614" s="222" t="str">
        <f>+IF(G1614=0,"",'Ark1'!W3426)</f>
        <v/>
      </c>
      <c r="M1614" s="222" t="str">
        <f>+IF(G1614=0,"",'Ark1'!X3426)</f>
        <v/>
      </c>
      <c r="N1614" s="114" t="str">
        <f>+IF(G1614=0,"",'Ark1'!Y3426)</f>
        <v/>
      </c>
      <c r="O1614" s="116" t="str">
        <f>+IF(G1614=0,"",'Ark1'!Z3426)</f>
        <v/>
      </c>
      <c r="P1614" s="116" t="str">
        <f t="shared" si="25"/>
        <v/>
      </c>
      <c r="Q1614" s="114" t="str">
        <f>+IF(G1614=0,"",'Ark1'!T3426)</f>
        <v/>
      </c>
      <c r="R1614" s="222" t="str">
        <f>+IF(G1614=0,"",'Ark1'!V3426)</f>
        <v/>
      </c>
      <c r="S1614" s="32"/>
      <c r="T1614" s="35"/>
      <c r="U1614" s="35"/>
    </row>
    <row r="1615" spans="1:21" x14ac:dyDescent="0.5">
      <c r="A1615" s="32"/>
      <c r="B1615" s="297" t="str">
        <f>+IF(E1615=2012,VLOOKUP(D1615,K_navn!$A$2:$C$359,2),"")</f>
        <v/>
      </c>
      <c r="C1615" s="297" t="str">
        <f>+IF(E1615=2012,VLOOKUP(D1615,K_navn!$A$2:$C$359,3),"")</f>
        <v/>
      </c>
      <c r="D1615" s="115">
        <f>+'Ark1'!P3427</f>
        <v>4227</v>
      </c>
      <c r="E1615" s="115">
        <f>+'Ark1'!C3427</f>
        <v>2015</v>
      </c>
      <c r="F1615" s="116" t="str">
        <f>+IF('Ark1'!Q3427=0,"",'Ark1'!Q3427)</f>
        <v/>
      </c>
      <c r="G1615" s="116">
        <f>+'Ark1'!R3427</f>
        <v>0</v>
      </c>
      <c r="H1615" s="116">
        <f>+'Ark1'!S3427</f>
        <v>0</v>
      </c>
      <c r="I1615" s="222" t="str">
        <f>+IF(G1615=0,"",'Ark1'!AA3427)</f>
        <v/>
      </c>
      <c r="J1615" s="222" t="str">
        <f>+IF(G1615=0,"",'Ark1'!AB3427)</f>
        <v/>
      </c>
      <c r="K1615" s="114" t="str">
        <f>+IF(G1615=0,"",'Ark1'!U3427)</f>
        <v/>
      </c>
      <c r="L1615" s="222" t="str">
        <f>+IF(G1615=0,"",'Ark1'!W3427)</f>
        <v/>
      </c>
      <c r="M1615" s="222" t="str">
        <f>+IF(G1615=0,"",'Ark1'!X3427)</f>
        <v/>
      </c>
      <c r="N1615" s="114" t="str">
        <f>+IF(G1615=0,"",'Ark1'!Y3427)</f>
        <v/>
      </c>
      <c r="O1615" s="116" t="str">
        <f>+IF(G1615=0,"",'Ark1'!Z3427)</f>
        <v/>
      </c>
      <c r="P1615" s="116" t="str">
        <f t="shared" si="25"/>
        <v/>
      </c>
      <c r="Q1615" s="114" t="str">
        <f>+IF(G1615=0,"",'Ark1'!T3427)</f>
        <v/>
      </c>
      <c r="R1615" s="222" t="str">
        <f>+IF(G1615=0,"",'Ark1'!V3427)</f>
        <v/>
      </c>
      <c r="S1615" s="32"/>
      <c r="T1615" s="35"/>
      <c r="U1615" s="35"/>
    </row>
    <row r="1616" spans="1:21" x14ac:dyDescent="0.5">
      <c r="A1616" s="32"/>
      <c r="B1616" s="297" t="str">
        <f>+IF(E1616=2012,VLOOKUP(D1616,K_navn!$A$2:$C$359,2),"")</f>
        <v/>
      </c>
      <c r="C1616" s="297" t="str">
        <f>+IF(E1616=2012,VLOOKUP(D1616,K_navn!$A$2:$C$359,3),"")</f>
        <v/>
      </c>
      <c r="D1616" s="115">
        <f>+'Ark1'!P3428</f>
        <v>4227</v>
      </c>
      <c r="E1616" s="115">
        <f>+'Ark1'!C3428</f>
        <v>2016</v>
      </c>
      <c r="F1616" s="116" t="str">
        <f>+IF('Ark1'!Q3428=0,"",'Ark1'!Q3428)</f>
        <v/>
      </c>
      <c r="G1616" s="116">
        <f>+'Ark1'!R3428</f>
        <v>0</v>
      </c>
      <c r="H1616" s="116">
        <f>+'Ark1'!S3428</f>
        <v>0</v>
      </c>
      <c r="I1616" s="222" t="str">
        <f>+IF(G1616=0,"",'Ark1'!AA3428)</f>
        <v/>
      </c>
      <c r="J1616" s="222" t="str">
        <f>+IF(G1616=0,"",'Ark1'!AB3428)</f>
        <v/>
      </c>
      <c r="K1616" s="114" t="str">
        <f>+IF(G1616=0,"",'Ark1'!U3428)</f>
        <v/>
      </c>
      <c r="L1616" s="222" t="str">
        <f>+IF(G1616=0,"",'Ark1'!W3428)</f>
        <v/>
      </c>
      <c r="M1616" s="222" t="str">
        <f>+IF(G1616=0,"",'Ark1'!X3428)</f>
        <v/>
      </c>
      <c r="N1616" s="114" t="str">
        <f>+IF(G1616=0,"",'Ark1'!Y3428)</f>
        <v/>
      </c>
      <c r="O1616" s="116" t="str">
        <f>+IF(G1616=0,"",'Ark1'!Z3428)</f>
        <v/>
      </c>
      <c r="P1616" s="116" t="str">
        <f t="shared" si="25"/>
        <v/>
      </c>
      <c r="Q1616" s="114" t="str">
        <f>+IF(G1616=0,"",'Ark1'!T3428)</f>
        <v/>
      </c>
      <c r="R1616" s="222" t="str">
        <f>+IF(G1616=0,"",'Ark1'!V3428)</f>
        <v/>
      </c>
      <c r="S1616" s="32"/>
      <c r="T1616" s="35"/>
      <c r="U1616" s="35"/>
    </row>
    <row r="1617" spans="1:21" x14ac:dyDescent="0.5">
      <c r="A1617" s="32"/>
      <c r="B1617" s="297" t="str">
        <f>+IF(E1617=2012,VLOOKUP(D1617,K_navn!$A$2:$C$359,2),"")</f>
        <v/>
      </c>
      <c r="C1617" s="297" t="str">
        <f>+IF(E1617=2012,VLOOKUP(D1617,K_navn!$A$2:$C$359,3),"")</f>
        <v/>
      </c>
      <c r="D1617" s="115">
        <f>+'Ark1'!P3429</f>
        <v>4227</v>
      </c>
      <c r="E1617" s="115">
        <f>+'Ark1'!C3429</f>
        <v>2017</v>
      </c>
      <c r="F1617" s="116">
        <f>+IF('Ark1'!Q3429=0,"",'Ark1'!Q3429)</f>
        <v>1</v>
      </c>
      <c r="G1617" s="116">
        <f>+'Ark1'!R3429</f>
        <v>16</v>
      </c>
      <c r="H1617" s="116">
        <f>+'Ark1'!S3429</f>
        <v>16</v>
      </c>
      <c r="I1617" s="222">
        <f>+IF(G1617=0,"",'Ark1'!AA3429)</f>
        <v>4.6166719566032813E-2</v>
      </c>
      <c r="J1617" s="222">
        <f>+IF(G1617=0,"",'Ark1'!AB3429)</f>
        <v>3.9642611289278193E-2</v>
      </c>
      <c r="K1617" s="114">
        <f>+IF(G1617=0,"",'Ark1'!U3429)</f>
        <v>59.625</v>
      </c>
      <c r="L1617" s="222">
        <f>+IF(G1617=0,"",'Ark1'!W3429)</f>
        <v>70.087500000000006</v>
      </c>
      <c r="M1617" s="222">
        <f>+IF(G1617=0,"",'Ark1'!X3429)</f>
        <v>26.316935493138239</v>
      </c>
      <c r="N1617" s="114">
        <f>+IF(G1617=0,"",'Ark1'!Y3429)</f>
        <v>3.059309562630105</v>
      </c>
      <c r="O1617" s="116">
        <f>+IF(G1617=0,"",'Ark1'!Z3429)</f>
        <v>-55.89835278623341</v>
      </c>
      <c r="P1617" s="116">
        <f t="shared" si="25"/>
        <v>16</v>
      </c>
      <c r="Q1617" s="114">
        <f>+IF(G1617=0,"",'Ark1'!T3429)</f>
        <v>15.6875</v>
      </c>
      <c r="R1617" s="222">
        <f>+IF(G1617=0,"",'Ark1'!V3429)</f>
        <v>75.934452871072565</v>
      </c>
      <c r="S1617" s="32"/>
      <c r="T1617" s="35"/>
      <c r="U1617" s="35"/>
    </row>
    <row r="1618" spans="1:21" x14ac:dyDescent="0.5">
      <c r="A1618" s="32"/>
      <c r="B1618" s="297" t="str">
        <f>+IF(E1618=2012,VLOOKUP(D1618,K_navn!$A$2:$C$359,2),"")</f>
        <v/>
      </c>
      <c r="C1618" s="297" t="str">
        <f>+IF(E1618=2012,VLOOKUP(D1618,K_navn!$A$2:$C$359,3),"")</f>
        <v/>
      </c>
      <c r="D1618" s="115">
        <f>+'Ark1'!P3430</f>
        <v>4227</v>
      </c>
      <c r="E1618" s="115">
        <f>+'Ark1'!C3430</f>
        <v>2018</v>
      </c>
      <c r="F1618" s="116" t="str">
        <f>+IF('Ark1'!Q3430=0,"",'Ark1'!Q3430)</f>
        <v/>
      </c>
      <c r="G1618" s="116">
        <f>+'Ark1'!R3430</f>
        <v>0</v>
      </c>
      <c r="H1618" s="116">
        <f>+'Ark1'!S3430</f>
        <v>0</v>
      </c>
      <c r="I1618" s="222" t="str">
        <f>+IF(G1618=0,"",'Ark1'!AA3430)</f>
        <v/>
      </c>
      <c r="J1618" s="222" t="str">
        <f>+IF(G1618=0,"",'Ark1'!AB3430)</f>
        <v/>
      </c>
      <c r="K1618" s="114" t="str">
        <f>+IF(G1618=0,"",'Ark1'!U3430)</f>
        <v/>
      </c>
      <c r="L1618" s="222" t="str">
        <f>+IF(G1618=0,"",'Ark1'!W3430)</f>
        <v/>
      </c>
      <c r="M1618" s="222" t="str">
        <f>+IF(G1618=0,"",'Ark1'!X3430)</f>
        <v/>
      </c>
      <c r="N1618" s="114" t="str">
        <f>+IF(G1618=0,"",'Ark1'!Y3430)</f>
        <v/>
      </c>
      <c r="O1618" s="116" t="str">
        <f>+IF(G1618=0,"",'Ark1'!Z3430)</f>
        <v/>
      </c>
      <c r="P1618" s="116" t="str">
        <f t="shared" si="25"/>
        <v/>
      </c>
      <c r="Q1618" s="114" t="str">
        <f>+IF(G1618=0,"",'Ark1'!T3430)</f>
        <v/>
      </c>
      <c r="R1618" s="222" t="str">
        <f>+IF(G1618=0,"",'Ark1'!V3430)</f>
        <v/>
      </c>
      <c r="S1618" s="32"/>
      <c r="T1618" s="35"/>
      <c r="U1618" s="35"/>
    </row>
    <row r="1619" spans="1:21" x14ac:dyDescent="0.5">
      <c r="A1619" s="32"/>
      <c r="B1619" s="297" t="str">
        <f>+IF(E1619=2012,VLOOKUP(D1619,K_navn!$A$2:$C$359,2),"")</f>
        <v/>
      </c>
      <c r="C1619" s="297" t="str">
        <f>+IF(E1619=2012,VLOOKUP(D1619,K_navn!$A$2:$C$359,3),"")</f>
        <v/>
      </c>
      <c r="D1619" s="115">
        <f>+'Ark1'!P3431</f>
        <v>4227</v>
      </c>
      <c r="E1619" s="115">
        <f>+'Ark1'!C3431</f>
        <v>2019</v>
      </c>
      <c r="F1619" s="116" t="str">
        <f>+IF('Ark1'!Q3431=0,"",'Ark1'!Q3431)</f>
        <v/>
      </c>
      <c r="G1619" s="116">
        <f>+'Ark1'!R3431</f>
        <v>0</v>
      </c>
      <c r="H1619" s="116">
        <f>+'Ark1'!S3431</f>
        <v>0</v>
      </c>
      <c r="I1619" s="222" t="str">
        <f>+IF(G1619=0,"",'Ark1'!AA3431)</f>
        <v/>
      </c>
      <c r="J1619" s="222" t="str">
        <f>+IF(G1619=0,"",'Ark1'!AB3431)</f>
        <v/>
      </c>
      <c r="K1619" s="114" t="str">
        <f>+IF(G1619=0,"",'Ark1'!U3431)</f>
        <v/>
      </c>
      <c r="L1619" s="222" t="str">
        <f>+IF(G1619=0,"",'Ark1'!W3431)</f>
        <v/>
      </c>
      <c r="M1619" s="222" t="str">
        <f>+IF(G1619=0,"",'Ark1'!X3431)</f>
        <v/>
      </c>
      <c r="N1619" s="114" t="str">
        <f>+IF(G1619=0,"",'Ark1'!Y3431)</f>
        <v/>
      </c>
      <c r="O1619" s="116" t="str">
        <f>+IF(G1619=0,"",'Ark1'!Z3431)</f>
        <v/>
      </c>
      <c r="P1619" s="116" t="str">
        <f t="shared" si="25"/>
        <v/>
      </c>
      <c r="Q1619" s="114" t="str">
        <f>+IF(G1619=0,"",'Ark1'!T3431)</f>
        <v/>
      </c>
      <c r="R1619" s="222" t="str">
        <f>+IF(G1619=0,"",'Ark1'!V3431)</f>
        <v/>
      </c>
      <c r="S1619" s="32"/>
      <c r="T1619" s="35"/>
      <c r="U1619" s="35"/>
    </row>
    <row r="1620" spans="1:21" x14ac:dyDescent="0.5">
      <c r="A1620" s="32"/>
      <c r="B1620" s="297" t="str">
        <f>+IF(E1620=2012,VLOOKUP(D1620,K_navn!$A$2:$C$359,2),"")</f>
        <v/>
      </c>
      <c r="C1620" s="297" t="str">
        <f>+IF(E1620=2012,VLOOKUP(D1620,K_navn!$A$2:$C$359,3),"")</f>
        <v/>
      </c>
      <c r="D1620" s="115">
        <f>+'Ark1'!P3432</f>
        <v>4227</v>
      </c>
      <c r="E1620" s="115">
        <f>+'Ark1'!C3432</f>
        <v>2020</v>
      </c>
      <c r="F1620" s="116" t="str">
        <f>+IF('Ark1'!Q3432=0,"",'Ark1'!Q3432)</f>
        <v/>
      </c>
      <c r="G1620" s="116">
        <f>+'Ark1'!R3432</f>
        <v>0</v>
      </c>
      <c r="H1620" s="116">
        <f>+'Ark1'!S3432</f>
        <v>0</v>
      </c>
      <c r="I1620" s="222" t="str">
        <f>+IF(G1620=0,"",'Ark1'!AA3432)</f>
        <v/>
      </c>
      <c r="J1620" s="222" t="str">
        <f>+IF(G1620=0,"",'Ark1'!AB3432)</f>
        <v/>
      </c>
      <c r="K1620" s="114" t="str">
        <f>+IF(G1620=0,"",'Ark1'!U3432)</f>
        <v/>
      </c>
      <c r="L1620" s="222" t="str">
        <f>+IF(G1620=0,"",'Ark1'!W3432)</f>
        <v/>
      </c>
      <c r="M1620" s="222" t="str">
        <f>+IF(G1620=0,"",'Ark1'!X3432)</f>
        <v/>
      </c>
      <c r="N1620" s="114" t="str">
        <f>+IF(G1620=0,"",'Ark1'!Y3432)</f>
        <v/>
      </c>
      <c r="O1620" s="116" t="str">
        <f>+IF(G1620=0,"",'Ark1'!Z3432)</f>
        <v/>
      </c>
      <c r="P1620" s="116" t="str">
        <f t="shared" si="25"/>
        <v/>
      </c>
      <c r="Q1620" s="114" t="str">
        <f>+IF(G1620=0,"",'Ark1'!T3432)</f>
        <v/>
      </c>
      <c r="R1620" s="222" t="str">
        <f>+IF(G1620=0,"",'Ark1'!V3432)</f>
        <v/>
      </c>
      <c r="S1620" s="32"/>
      <c r="T1620" s="35"/>
      <c r="U1620" s="35"/>
    </row>
    <row r="1621" spans="1:21" x14ac:dyDescent="0.5">
      <c r="A1621" s="32"/>
      <c r="B1621" s="297" t="str">
        <f>+IF(E1621=2012,VLOOKUP(D1621,K_navn!$A$2:$C$359,2),"")</f>
        <v/>
      </c>
      <c r="C1621" s="297" t="str">
        <f>+IF(E1621=2012,VLOOKUP(D1621,K_navn!$A$2:$C$359,3),"")</f>
        <v/>
      </c>
      <c r="D1621" s="115">
        <f>+'Ark1'!P3433</f>
        <v>4227</v>
      </c>
      <c r="E1621" s="115">
        <f>+'Ark1'!C3433</f>
        <v>2021</v>
      </c>
      <c r="F1621" s="116" t="str">
        <f>+IF('Ark1'!Q3433=0,"",'Ark1'!Q3433)</f>
        <v/>
      </c>
      <c r="G1621" s="116">
        <f>+'Ark1'!R3433</f>
        <v>0</v>
      </c>
      <c r="H1621" s="116">
        <f>+'Ark1'!S3433</f>
        <v>0</v>
      </c>
      <c r="I1621" s="222" t="str">
        <f>+IF(G1621=0,"",'Ark1'!AA3433)</f>
        <v/>
      </c>
      <c r="J1621" s="222" t="str">
        <f>+IF(G1621=0,"",'Ark1'!AB3433)</f>
        <v/>
      </c>
      <c r="K1621" s="114" t="str">
        <f>+IF(G1621=0,"",'Ark1'!U3433)</f>
        <v/>
      </c>
      <c r="L1621" s="222" t="str">
        <f>+IF(G1621=0,"",'Ark1'!W3433)</f>
        <v/>
      </c>
      <c r="M1621" s="222" t="str">
        <f>+IF(G1621=0,"",'Ark1'!X3433)</f>
        <v/>
      </c>
      <c r="N1621" s="114" t="str">
        <f>+IF(G1621=0,"",'Ark1'!Y3433)</f>
        <v/>
      </c>
      <c r="O1621" s="116" t="str">
        <f>+IF(G1621=0,"",'Ark1'!Z3433)</f>
        <v/>
      </c>
      <c r="P1621" s="116" t="str">
        <f t="shared" si="25"/>
        <v/>
      </c>
      <c r="Q1621" s="114" t="str">
        <f>+IF(G1621=0,"",'Ark1'!T3433)</f>
        <v/>
      </c>
      <c r="R1621" s="222" t="str">
        <f>+IF(G1621=0,"",'Ark1'!V3433)</f>
        <v/>
      </c>
      <c r="S1621" s="32"/>
      <c r="T1621" s="35"/>
      <c r="U1621" s="35"/>
    </row>
    <row r="1622" spans="1:21" x14ac:dyDescent="0.5">
      <c r="A1622" s="32"/>
      <c r="B1622" s="297" t="str">
        <f>+IF(E1622=2012,VLOOKUP(D1622,K_navn!$A$2:$C$359,2),"")</f>
        <v/>
      </c>
      <c r="C1622" s="297" t="str">
        <f>+IF(E1622=2012,VLOOKUP(D1622,K_navn!$A$2:$C$359,3),"")</f>
        <v/>
      </c>
      <c r="D1622" s="115">
        <f>+'Ark1'!P3434</f>
        <v>4227</v>
      </c>
      <c r="E1622" s="115">
        <f>+'Ark1'!C3434</f>
        <v>2022</v>
      </c>
      <c r="F1622" s="116" t="str">
        <f>+IF('Ark1'!Q3434=0,"",'Ark1'!Q3434)</f>
        <v/>
      </c>
      <c r="G1622" s="116">
        <f>+'Ark1'!R3434</f>
        <v>0</v>
      </c>
      <c r="H1622" s="116">
        <f>+'Ark1'!S3434</f>
        <v>0</v>
      </c>
      <c r="I1622" s="222" t="str">
        <f>+IF(G1622=0,"",'Ark1'!AA3434)</f>
        <v/>
      </c>
      <c r="J1622" s="222" t="str">
        <f>+IF(G1622=0,"",'Ark1'!AB3434)</f>
        <v/>
      </c>
      <c r="K1622" s="114" t="str">
        <f>+IF(G1622=0,"",'Ark1'!U3434)</f>
        <v/>
      </c>
      <c r="L1622" s="222" t="str">
        <f>+IF(G1622=0,"",'Ark1'!W3434)</f>
        <v/>
      </c>
      <c r="M1622" s="222" t="str">
        <f>+IF(G1622=0,"",'Ark1'!X3434)</f>
        <v/>
      </c>
      <c r="N1622" s="114" t="str">
        <f>+IF(G1622=0,"",'Ark1'!Y3434)</f>
        <v/>
      </c>
      <c r="O1622" s="116" t="str">
        <f>+IF(G1622=0,"",'Ark1'!Z3434)</f>
        <v/>
      </c>
      <c r="P1622" s="116" t="str">
        <f t="shared" si="25"/>
        <v/>
      </c>
      <c r="Q1622" s="114" t="str">
        <f>+IF(G1622=0,"",'Ark1'!T3434)</f>
        <v/>
      </c>
      <c r="R1622" s="222" t="str">
        <f>+IF(G1622=0,"",'Ark1'!V3434)</f>
        <v/>
      </c>
      <c r="S1622" s="32"/>
      <c r="T1622" s="35"/>
      <c r="U1622" s="35"/>
    </row>
    <row r="1623" spans="1:21" x14ac:dyDescent="0.5">
      <c r="A1623" s="32"/>
      <c r="B1623" s="297" t="str">
        <f>+IF(E1623=2012,VLOOKUP(D1623,K_navn!$A$2:$C$359,2),"")</f>
        <v>Sirdal</v>
      </c>
      <c r="C1623" s="297" t="str">
        <f>+IF(E1623=2012,VLOOKUP(D1623,K_navn!$A$2:$C$359,3),"")</f>
        <v>Agder</v>
      </c>
      <c r="D1623" s="115">
        <f>+'Ark1'!P3435</f>
        <v>4228</v>
      </c>
      <c r="E1623" s="115">
        <f>+'Ark1'!C3435</f>
        <v>2012</v>
      </c>
      <c r="F1623" s="116" t="str">
        <f>+IF('Ark1'!Q3435=0,"",'Ark1'!Q3435)</f>
        <v/>
      </c>
      <c r="G1623" s="116">
        <f>+'Ark1'!R3435</f>
        <v>0</v>
      </c>
      <c r="H1623" s="116">
        <f>+'Ark1'!S3435</f>
        <v>0</v>
      </c>
      <c r="I1623" s="222" t="str">
        <f>+IF(G1623=0,"",'Ark1'!AA3435)</f>
        <v/>
      </c>
      <c r="J1623" s="222" t="str">
        <f>+IF(G1623=0,"",'Ark1'!AB3435)</f>
        <v/>
      </c>
      <c r="K1623" s="114" t="str">
        <f>+IF(G1623=0,"",'Ark1'!U3435)</f>
        <v/>
      </c>
      <c r="L1623" s="222" t="str">
        <f>+IF(G1623=0,"",'Ark1'!W3435)</f>
        <v/>
      </c>
      <c r="M1623" s="222" t="str">
        <f>+IF(G1623=0,"",'Ark1'!X3435)</f>
        <v/>
      </c>
      <c r="N1623" s="114" t="str">
        <f>+IF(G1623=0,"",'Ark1'!Y3435)</f>
        <v/>
      </c>
      <c r="O1623" s="116" t="str">
        <f>+IF(G1623=0,"",'Ark1'!Z3435)</f>
        <v/>
      </c>
      <c r="P1623" s="116" t="str">
        <f t="shared" si="25"/>
        <v/>
      </c>
      <c r="Q1623" s="114" t="str">
        <f>+IF(G1623=0,"",'Ark1'!T3435)</f>
        <v/>
      </c>
      <c r="R1623" s="222" t="str">
        <f>+IF(G1623=0,"",'Ark1'!V3435)</f>
        <v/>
      </c>
      <c r="S1623" s="32"/>
      <c r="T1623" s="35"/>
      <c r="U1623" s="35"/>
    </row>
    <row r="1624" spans="1:21" x14ac:dyDescent="0.5">
      <c r="A1624" s="32"/>
      <c r="B1624" s="297" t="str">
        <f>+IF(E1624=2012,VLOOKUP(D1624,K_navn!$A$2:$C$359,2),"")</f>
        <v/>
      </c>
      <c r="C1624" s="297" t="str">
        <f>+IF(E1624=2012,VLOOKUP(D1624,K_navn!$A$2:$C$359,3),"")</f>
        <v/>
      </c>
      <c r="D1624" s="115">
        <f>+'Ark1'!P3436</f>
        <v>4228</v>
      </c>
      <c r="E1624" s="115">
        <f>+'Ark1'!C3436</f>
        <v>2013</v>
      </c>
      <c r="F1624" s="116" t="str">
        <f>+IF('Ark1'!Q3436=0,"",'Ark1'!Q3436)</f>
        <v/>
      </c>
      <c r="G1624" s="116">
        <f>+'Ark1'!R3436</f>
        <v>0</v>
      </c>
      <c r="H1624" s="116">
        <f>+'Ark1'!S3436</f>
        <v>0</v>
      </c>
      <c r="I1624" s="222" t="str">
        <f>+IF(G1624=0,"",'Ark1'!AA3436)</f>
        <v/>
      </c>
      <c r="J1624" s="222" t="str">
        <f>+IF(G1624=0,"",'Ark1'!AB3436)</f>
        <v/>
      </c>
      <c r="K1624" s="114" t="str">
        <f>+IF(G1624=0,"",'Ark1'!U3436)</f>
        <v/>
      </c>
      <c r="L1624" s="222" t="str">
        <f>+IF(G1624=0,"",'Ark1'!W3436)</f>
        <v/>
      </c>
      <c r="M1624" s="222" t="str">
        <f>+IF(G1624=0,"",'Ark1'!X3436)</f>
        <v/>
      </c>
      <c r="N1624" s="114" t="str">
        <f>+IF(G1624=0,"",'Ark1'!Y3436)</f>
        <v/>
      </c>
      <c r="O1624" s="116" t="str">
        <f>+IF(G1624=0,"",'Ark1'!Z3436)</f>
        <v/>
      </c>
      <c r="P1624" s="116" t="str">
        <f t="shared" si="25"/>
        <v/>
      </c>
      <c r="Q1624" s="114" t="str">
        <f>+IF(G1624=0,"",'Ark1'!T3436)</f>
        <v/>
      </c>
      <c r="R1624" s="222" t="str">
        <f>+IF(G1624=0,"",'Ark1'!V3436)</f>
        <v/>
      </c>
      <c r="S1624" s="32"/>
      <c r="T1624" s="35"/>
      <c r="U1624" s="35"/>
    </row>
    <row r="1625" spans="1:21" x14ac:dyDescent="0.5">
      <c r="A1625" s="32"/>
      <c r="B1625" s="297" t="str">
        <f>+IF(E1625=2012,VLOOKUP(D1625,K_navn!$A$2:$C$359,2),"")</f>
        <v/>
      </c>
      <c r="C1625" s="297" t="str">
        <f>+IF(E1625=2012,VLOOKUP(D1625,K_navn!$A$2:$C$359,3),"")</f>
        <v/>
      </c>
      <c r="D1625" s="115">
        <f>+'Ark1'!P3437</f>
        <v>4228</v>
      </c>
      <c r="E1625" s="115">
        <f>+'Ark1'!C3437</f>
        <v>2014</v>
      </c>
      <c r="F1625" s="116" t="str">
        <f>+IF('Ark1'!Q3437=0,"",'Ark1'!Q3437)</f>
        <v/>
      </c>
      <c r="G1625" s="116">
        <f>+'Ark1'!R3437</f>
        <v>0</v>
      </c>
      <c r="H1625" s="116">
        <f>+'Ark1'!S3437</f>
        <v>0</v>
      </c>
      <c r="I1625" s="222" t="str">
        <f>+IF(G1625=0,"",'Ark1'!AA3437)</f>
        <v/>
      </c>
      <c r="J1625" s="222" t="str">
        <f>+IF(G1625=0,"",'Ark1'!AB3437)</f>
        <v/>
      </c>
      <c r="K1625" s="114" t="str">
        <f>+IF(G1625=0,"",'Ark1'!U3437)</f>
        <v/>
      </c>
      <c r="L1625" s="222" t="str">
        <f>+IF(G1625=0,"",'Ark1'!W3437)</f>
        <v/>
      </c>
      <c r="M1625" s="222" t="str">
        <f>+IF(G1625=0,"",'Ark1'!X3437)</f>
        <v/>
      </c>
      <c r="N1625" s="114" t="str">
        <f>+IF(G1625=0,"",'Ark1'!Y3437)</f>
        <v/>
      </c>
      <c r="O1625" s="116" t="str">
        <f>+IF(G1625=0,"",'Ark1'!Z3437)</f>
        <v/>
      </c>
      <c r="P1625" s="116" t="str">
        <f t="shared" si="25"/>
        <v/>
      </c>
      <c r="Q1625" s="114" t="str">
        <f>+IF(G1625=0,"",'Ark1'!T3437)</f>
        <v/>
      </c>
      <c r="R1625" s="222" t="str">
        <f>+IF(G1625=0,"",'Ark1'!V3437)</f>
        <v/>
      </c>
      <c r="S1625" s="32"/>
      <c r="T1625" s="35"/>
      <c r="U1625" s="35"/>
    </row>
    <row r="1626" spans="1:21" x14ac:dyDescent="0.5">
      <c r="A1626" s="32"/>
      <c r="B1626" s="297" t="str">
        <f>+IF(E1626=2012,VLOOKUP(D1626,K_navn!$A$2:$C$359,2),"")</f>
        <v/>
      </c>
      <c r="C1626" s="297" t="str">
        <f>+IF(E1626=2012,VLOOKUP(D1626,K_navn!$A$2:$C$359,3),"")</f>
        <v/>
      </c>
      <c r="D1626" s="115">
        <f>+'Ark1'!P3438</f>
        <v>4228</v>
      </c>
      <c r="E1626" s="115">
        <f>+'Ark1'!C3438</f>
        <v>2015</v>
      </c>
      <c r="F1626" s="116" t="str">
        <f>+IF('Ark1'!Q3438=0,"",'Ark1'!Q3438)</f>
        <v/>
      </c>
      <c r="G1626" s="116">
        <f>+'Ark1'!R3438</f>
        <v>0</v>
      </c>
      <c r="H1626" s="116">
        <f>+'Ark1'!S3438</f>
        <v>0</v>
      </c>
      <c r="I1626" s="222" t="str">
        <f>+IF(G1626=0,"",'Ark1'!AA3438)</f>
        <v/>
      </c>
      <c r="J1626" s="222" t="str">
        <f>+IF(G1626=0,"",'Ark1'!AB3438)</f>
        <v/>
      </c>
      <c r="K1626" s="114" t="str">
        <f>+IF(G1626=0,"",'Ark1'!U3438)</f>
        <v/>
      </c>
      <c r="L1626" s="222" t="str">
        <f>+IF(G1626=0,"",'Ark1'!W3438)</f>
        <v/>
      </c>
      <c r="M1626" s="222" t="str">
        <f>+IF(G1626=0,"",'Ark1'!X3438)</f>
        <v/>
      </c>
      <c r="N1626" s="114" t="str">
        <f>+IF(G1626=0,"",'Ark1'!Y3438)</f>
        <v/>
      </c>
      <c r="O1626" s="116" t="str">
        <f>+IF(G1626=0,"",'Ark1'!Z3438)</f>
        <v/>
      </c>
      <c r="P1626" s="116" t="str">
        <f t="shared" si="25"/>
        <v/>
      </c>
      <c r="Q1626" s="114" t="str">
        <f>+IF(G1626=0,"",'Ark1'!T3438)</f>
        <v/>
      </c>
      <c r="R1626" s="222" t="str">
        <f>+IF(G1626=0,"",'Ark1'!V3438)</f>
        <v/>
      </c>
      <c r="S1626" s="32"/>
      <c r="T1626" s="35"/>
      <c r="U1626" s="35"/>
    </row>
    <row r="1627" spans="1:21" x14ac:dyDescent="0.5">
      <c r="A1627" s="32"/>
      <c r="B1627" s="297" t="str">
        <f>+IF(E1627=2012,VLOOKUP(D1627,K_navn!$A$2:$C$359,2),"")</f>
        <v/>
      </c>
      <c r="C1627" s="297" t="str">
        <f>+IF(E1627=2012,VLOOKUP(D1627,K_navn!$A$2:$C$359,3),"")</f>
        <v/>
      </c>
      <c r="D1627" s="115">
        <f>+'Ark1'!P3439</f>
        <v>4228</v>
      </c>
      <c r="E1627" s="115">
        <f>+'Ark1'!C3439</f>
        <v>2016</v>
      </c>
      <c r="F1627" s="116" t="str">
        <f>+IF('Ark1'!Q3439=0,"",'Ark1'!Q3439)</f>
        <v/>
      </c>
      <c r="G1627" s="116">
        <f>+'Ark1'!R3439</f>
        <v>0</v>
      </c>
      <c r="H1627" s="116">
        <f>+'Ark1'!S3439</f>
        <v>0</v>
      </c>
      <c r="I1627" s="222" t="str">
        <f>+IF(G1627=0,"",'Ark1'!AA3439)</f>
        <v/>
      </c>
      <c r="J1627" s="222" t="str">
        <f>+IF(G1627=0,"",'Ark1'!AB3439)</f>
        <v/>
      </c>
      <c r="K1627" s="114" t="str">
        <f>+IF(G1627=0,"",'Ark1'!U3439)</f>
        <v/>
      </c>
      <c r="L1627" s="222" t="str">
        <f>+IF(G1627=0,"",'Ark1'!W3439)</f>
        <v/>
      </c>
      <c r="M1627" s="222" t="str">
        <f>+IF(G1627=0,"",'Ark1'!X3439)</f>
        <v/>
      </c>
      <c r="N1627" s="114" t="str">
        <f>+IF(G1627=0,"",'Ark1'!Y3439)</f>
        <v/>
      </c>
      <c r="O1627" s="116" t="str">
        <f>+IF(G1627=0,"",'Ark1'!Z3439)</f>
        <v/>
      </c>
      <c r="P1627" s="116" t="str">
        <f t="shared" si="25"/>
        <v/>
      </c>
      <c r="Q1627" s="114" t="str">
        <f>+IF(G1627=0,"",'Ark1'!T3439)</f>
        <v/>
      </c>
      <c r="R1627" s="222" t="str">
        <f>+IF(G1627=0,"",'Ark1'!V3439)</f>
        <v/>
      </c>
      <c r="S1627" s="32"/>
      <c r="T1627" s="35"/>
      <c r="U1627" s="35"/>
    </row>
    <row r="1628" spans="1:21" x14ac:dyDescent="0.5">
      <c r="A1628" s="32"/>
      <c r="B1628" s="297" t="str">
        <f>+IF(E1628=2012,VLOOKUP(D1628,K_navn!$A$2:$C$359,2),"")</f>
        <v/>
      </c>
      <c r="C1628" s="297" t="str">
        <f>+IF(E1628=2012,VLOOKUP(D1628,K_navn!$A$2:$C$359,3),"")</f>
        <v/>
      </c>
      <c r="D1628" s="115">
        <f>+'Ark1'!P3440</f>
        <v>4228</v>
      </c>
      <c r="E1628" s="115">
        <f>+'Ark1'!C3440</f>
        <v>2017</v>
      </c>
      <c r="F1628" s="116" t="str">
        <f>+IF('Ark1'!Q3440=0,"",'Ark1'!Q3440)</f>
        <v/>
      </c>
      <c r="G1628" s="116">
        <f>+'Ark1'!R3440</f>
        <v>0</v>
      </c>
      <c r="H1628" s="116">
        <f>+'Ark1'!S3440</f>
        <v>0</v>
      </c>
      <c r="I1628" s="222" t="str">
        <f>+IF(G1628=0,"",'Ark1'!AA3440)</f>
        <v/>
      </c>
      <c r="J1628" s="222" t="str">
        <f>+IF(G1628=0,"",'Ark1'!AB3440)</f>
        <v/>
      </c>
      <c r="K1628" s="114" t="str">
        <f>+IF(G1628=0,"",'Ark1'!U3440)</f>
        <v/>
      </c>
      <c r="L1628" s="222" t="str">
        <f>+IF(G1628=0,"",'Ark1'!W3440)</f>
        <v/>
      </c>
      <c r="M1628" s="222" t="str">
        <f>+IF(G1628=0,"",'Ark1'!X3440)</f>
        <v/>
      </c>
      <c r="N1628" s="114" t="str">
        <f>+IF(G1628=0,"",'Ark1'!Y3440)</f>
        <v/>
      </c>
      <c r="O1628" s="116" t="str">
        <f>+IF(G1628=0,"",'Ark1'!Z3440)</f>
        <v/>
      </c>
      <c r="P1628" s="116" t="str">
        <f t="shared" si="25"/>
        <v/>
      </c>
      <c r="Q1628" s="114" t="str">
        <f>+IF(G1628=0,"",'Ark1'!T3440)</f>
        <v/>
      </c>
      <c r="R1628" s="222" t="str">
        <f>+IF(G1628=0,"",'Ark1'!V3440)</f>
        <v/>
      </c>
      <c r="S1628" s="32"/>
      <c r="T1628" s="35"/>
      <c r="U1628" s="35"/>
    </row>
    <row r="1629" spans="1:21" x14ac:dyDescent="0.5">
      <c r="A1629" s="32"/>
      <c r="B1629" s="297" t="str">
        <f>+IF(E1629=2012,VLOOKUP(D1629,K_navn!$A$2:$C$359,2),"")</f>
        <v/>
      </c>
      <c r="C1629" s="297" t="str">
        <f>+IF(E1629=2012,VLOOKUP(D1629,K_navn!$A$2:$C$359,3),"")</f>
        <v/>
      </c>
      <c r="D1629" s="115">
        <f>+'Ark1'!P3441</f>
        <v>4228</v>
      </c>
      <c r="E1629" s="115">
        <f>+'Ark1'!C3441</f>
        <v>2018</v>
      </c>
      <c r="F1629" s="116" t="str">
        <f>+IF('Ark1'!Q3441=0,"",'Ark1'!Q3441)</f>
        <v/>
      </c>
      <c r="G1629" s="116">
        <f>+'Ark1'!R3441</f>
        <v>0</v>
      </c>
      <c r="H1629" s="116">
        <f>+'Ark1'!S3441</f>
        <v>0</v>
      </c>
      <c r="I1629" s="222" t="str">
        <f>+IF(G1629=0,"",'Ark1'!AA3441)</f>
        <v/>
      </c>
      <c r="J1629" s="222" t="str">
        <f>+IF(G1629=0,"",'Ark1'!AB3441)</f>
        <v/>
      </c>
      <c r="K1629" s="114" t="str">
        <f>+IF(G1629=0,"",'Ark1'!U3441)</f>
        <v/>
      </c>
      <c r="L1629" s="222" t="str">
        <f>+IF(G1629=0,"",'Ark1'!W3441)</f>
        <v/>
      </c>
      <c r="M1629" s="222" t="str">
        <f>+IF(G1629=0,"",'Ark1'!X3441)</f>
        <v/>
      </c>
      <c r="N1629" s="114" t="str">
        <f>+IF(G1629=0,"",'Ark1'!Y3441)</f>
        <v/>
      </c>
      <c r="O1629" s="116" t="str">
        <f>+IF(G1629=0,"",'Ark1'!Z3441)</f>
        <v/>
      </c>
      <c r="P1629" s="116" t="str">
        <f t="shared" si="25"/>
        <v/>
      </c>
      <c r="Q1629" s="114" t="str">
        <f>+IF(G1629=0,"",'Ark1'!T3441)</f>
        <v/>
      </c>
      <c r="R1629" s="222" t="str">
        <f>+IF(G1629=0,"",'Ark1'!V3441)</f>
        <v/>
      </c>
      <c r="S1629" s="32"/>
      <c r="T1629" s="35"/>
      <c r="U1629" s="35"/>
    </row>
    <row r="1630" spans="1:21" x14ac:dyDescent="0.5">
      <c r="A1630" s="32"/>
      <c r="B1630" s="297" t="str">
        <f>+IF(E1630=2012,VLOOKUP(D1630,K_navn!$A$2:$C$359,2),"")</f>
        <v/>
      </c>
      <c r="C1630" s="297" t="str">
        <f>+IF(E1630=2012,VLOOKUP(D1630,K_navn!$A$2:$C$359,3),"")</f>
        <v/>
      </c>
      <c r="D1630" s="115">
        <f>+'Ark1'!P3442</f>
        <v>4228</v>
      </c>
      <c r="E1630" s="115">
        <f>+'Ark1'!C3442</f>
        <v>2019</v>
      </c>
      <c r="F1630" s="116" t="str">
        <f>+IF('Ark1'!Q3442=0,"",'Ark1'!Q3442)</f>
        <v/>
      </c>
      <c r="G1630" s="116">
        <f>+'Ark1'!R3442</f>
        <v>0</v>
      </c>
      <c r="H1630" s="116">
        <f>+'Ark1'!S3442</f>
        <v>0</v>
      </c>
      <c r="I1630" s="222" t="str">
        <f>+IF(G1630=0,"",'Ark1'!AA3442)</f>
        <v/>
      </c>
      <c r="J1630" s="222" t="str">
        <f>+IF(G1630=0,"",'Ark1'!AB3442)</f>
        <v/>
      </c>
      <c r="K1630" s="114" t="str">
        <f>+IF(G1630=0,"",'Ark1'!U3442)</f>
        <v/>
      </c>
      <c r="L1630" s="222" t="str">
        <f>+IF(G1630=0,"",'Ark1'!W3442)</f>
        <v/>
      </c>
      <c r="M1630" s="222" t="str">
        <f>+IF(G1630=0,"",'Ark1'!X3442)</f>
        <v/>
      </c>
      <c r="N1630" s="114" t="str">
        <f>+IF(G1630=0,"",'Ark1'!Y3442)</f>
        <v/>
      </c>
      <c r="O1630" s="116" t="str">
        <f>+IF(G1630=0,"",'Ark1'!Z3442)</f>
        <v/>
      </c>
      <c r="P1630" s="116" t="str">
        <f t="shared" si="25"/>
        <v/>
      </c>
      <c r="Q1630" s="114" t="str">
        <f>+IF(G1630=0,"",'Ark1'!T3442)</f>
        <v/>
      </c>
      <c r="R1630" s="222" t="str">
        <f>+IF(G1630=0,"",'Ark1'!V3442)</f>
        <v/>
      </c>
      <c r="S1630" s="32"/>
      <c r="T1630" s="35"/>
      <c r="U1630" s="35"/>
    </row>
    <row r="1631" spans="1:21" x14ac:dyDescent="0.5">
      <c r="A1631" s="32"/>
      <c r="B1631" s="297" t="str">
        <f>+IF(E1631=2012,VLOOKUP(D1631,K_navn!$A$2:$C$359,2),"")</f>
        <v/>
      </c>
      <c r="C1631" s="297" t="str">
        <f>+IF(E1631=2012,VLOOKUP(D1631,K_navn!$A$2:$C$359,3),"")</f>
        <v/>
      </c>
      <c r="D1631" s="115">
        <f>+'Ark1'!P3443</f>
        <v>4228</v>
      </c>
      <c r="E1631" s="115">
        <f>+'Ark1'!C3443</f>
        <v>2020</v>
      </c>
      <c r="F1631" s="116" t="str">
        <f>+IF('Ark1'!Q3443=0,"",'Ark1'!Q3443)</f>
        <v/>
      </c>
      <c r="G1631" s="116">
        <f>+'Ark1'!R3443</f>
        <v>0</v>
      </c>
      <c r="H1631" s="116">
        <f>+'Ark1'!S3443</f>
        <v>0</v>
      </c>
      <c r="I1631" s="222" t="str">
        <f>+IF(G1631=0,"",'Ark1'!AA3443)</f>
        <v/>
      </c>
      <c r="J1631" s="222" t="str">
        <f>+IF(G1631=0,"",'Ark1'!AB3443)</f>
        <v/>
      </c>
      <c r="K1631" s="114" t="str">
        <f>+IF(G1631=0,"",'Ark1'!U3443)</f>
        <v/>
      </c>
      <c r="L1631" s="222" t="str">
        <f>+IF(G1631=0,"",'Ark1'!W3443)</f>
        <v/>
      </c>
      <c r="M1631" s="222" t="str">
        <f>+IF(G1631=0,"",'Ark1'!X3443)</f>
        <v/>
      </c>
      <c r="N1631" s="114" t="str">
        <f>+IF(G1631=0,"",'Ark1'!Y3443)</f>
        <v/>
      </c>
      <c r="O1631" s="116" t="str">
        <f>+IF(G1631=0,"",'Ark1'!Z3443)</f>
        <v/>
      </c>
      <c r="P1631" s="116" t="str">
        <f t="shared" si="25"/>
        <v/>
      </c>
      <c r="Q1631" s="114" t="str">
        <f>+IF(G1631=0,"",'Ark1'!T3443)</f>
        <v/>
      </c>
      <c r="R1631" s="222" t="str">
        <f>+IF(G1631=0,"",'Ark1'!V3443)</f>
        <v/>
      </c>
      <c r="S1631" s="32"/>
      <c r="T1631" s="35"/>
      <c r="U1631" s="35"/>
    </row>
    <row r="1632" spans="1:21" x14ac:dyDescent="0.5">
      <c r="A1632" s="32"/>
      <c r="B1632" s="297" t="str">
        <f>+IF(E1632=2012,VLOOKUP(D1632,K_navn!$A$2:$C$359,2),"")</f>
        <v/>
      </c>
      <c r="C1632" s="297" t="str">
        <f>+IF(E1632=2012,VLOOKUP(D1632,K_navn!$A$2:$C$359,3),"")</f>
        <v/>
      </c>
      <c r="D1632" s="115">
        <f>+'Ark1'!P3444</f>
        <v>4228</v>
      </c>
      <c r="E1632" s="115">
        <f>+'Ark1'!C3444</f>
        <v>2021</v>
      </c>
      <c r="F1632" s="116" t="str">
        <f>+IF('Ark1'!Q3444=0,"",'Ark1'!Q3444)</f>
        <v/>
      </c>
      <c r="G1632" s="116">
        <f>+'Ark1'!R3444</f>
        <v>0</v>
      </c>
      <c r="H1632" s="116">
        <f>+'Ark1'!S3444</f>
        <v>0</v>
      </c>
      <c r="I1632" s="222" t="str">
        <f>+IF(G1632=0,"",'Ark1'!AA3444)</f>
        <v/>
      </c>
      <c r="J1632" s="222" t="str">
        <f>+IF(G1632=0,"",'Ark1'!AB3444)</f>
        <v/>
      </c>
      <c r="K1632" s="114" t="str">
        <f>+IF(G1632=0,"",'Ark1'!U3444)</f>
        <v/>
      </c>
      <c r="L1632" s="222" t="str">
        <f>+IF(G1632=0,"",'Ark1'!W3444)</f>
        <v/>
      </c>
      <c r="M1632" s="222" t="str">
        <f>+IF(G1632=0,"",'Ark1'!X3444)</f>
        <v/>
      </c>
      <c r="N1632" s="114" t="str">
        <f>+IF(G1632=0,"",'Ark1'!Y3444)</f>
        <v/>
      </c>
      <c r="O1632" s="116" t="str">
        <f>+IF(G1632=0,"",'Ark1'!Z3444)</f>
        <v/>
      </c>
      <c r="P1632" s="116" t="str">
        <f t="shared" si="25"/>
        <v/>
      </c>
      <c r="Q1632" s="114" t="str">
        <f>+IF(G1632=0,"",'Ark1'!T3444)</f>
        <v/>
      </c>
      <c r="R1632" s="222" t="str">
        <f>+IF(G1632=0,"",'Ark1'!V3444)</f>
        <v/>
      </c>
      <c r="S1632" s="32"/>
      <c r="T1632" s="35"/>
      <c r="U1632" s="35"/>
    </row>
    <row r="1633" spans="1:21" x14ac:dyDescent="0.5">
      <c r="A1633" s="32"/>
      <c r="B1633" s="297" t="str">
        <f>+IF(E1633=2012,VLOOKUP(D1633,K_navn!$A$2:$C$359,2),"")</f>
        <v/>
      </c>
      <c r="C1633" s="297" t="str">
        <f>+IF(E1633=2012,VLOOKUP(D1633,K_navn!$A$2:$C$359,3),"")</f>
        <v/>
      </c>
      <c r="D1633" s="115">
        <f>+'Ark1'!P3445</f>
        <v>4228</v>
      </c>
      <c r="E1633" s="115">
        <f>+'Ark1'!C3445</f>
        <v>2022</v>
      </c>
      <c r="F1633" s="116" t="str">
        <f>+IF('Ark1'!Q3445=0,"",'Ark1'!Q3445)</f>
        <v/>
      </c>
      <c r="G1633" s="116">
        <f>+'Ark1'!R3445</f>
        <v>0</v>
      </c>
      <c r="H1633" s="116">
        <f>+'Ark1'!S3445</f>
        <v>0</v>
      </c>
      <c r="I1633" s="222" t="str">
        <f>+IF(G1633=0,"",'Ark1'!AA3445)</f>
        <v/>
      </c>
      <c r="J1633" s="222" t="str">
        <f>+IF(G1633=0,"",'Ark1'!AB3445)</f>
        <v/>
      </c>
      <c r="K1633" s="114" t="str">
        <f>+IF(G1633=0,"",'Ark1'!U3445)</f>
        <v/>
      </c>
      <c r="L1633" s="222" t="str">
        <f>+IF(G1633=0,"",'Ark1'!W3445)</f>
        <v/>
      </c>
      <c r="M1633" s="222" t="str">
        <f>+IF(G1633=0,"",'Ark1'!X3445)</f>
        <v/>
      </c>
      <c r="N1633" s="114" t="str">
        <f>+IF(G1633=0,"",'Ark1'!Y3445)</f>
        <v/>
      </c>
      <c r="O1633" s="116" t="str">
        <f>+IF(G1633=0,"",'Ark1'!Z3445)</f>
        <v/>
      </c>
      <c r="P1633" s="116" t="str">
        <f t="shared" si="25"/>
        <v/>
      </c>
      <c r="Q1633" s="114" t="str">
        <f>+IF(G1633=0,"",'Ark1'!T3445)</f>
        <v/>
      </c>
      <c r="R1633" s="222" t="str">
        <f>+IF(G1633=0,"",'Ark1'!V3445)</f>
        <v/>
      </c>
      <c r="S1633" s="32"/>
      <c r="T1633" s="35"/>
      <c r="U1633" s="35"/>
    </row>
    <row r="1634" spans="1:21" x14ac:dyDescent="0.5">
      <c r="A1634" s="32"/>
      <c r="B1634" s="297" t="e">
        <f>+IF(E1634=2012,VLOOKUP(D1634,K_navn!$A$2:$C$359,2),"")</f>
        <v>#N/A</v>
      </c>
      <c r="C1634" s="297" t="e">
        <f>+IF(E1634=2012,VLOOKUP(D1634,K_navn!$A$2:$C$359,3),"")</f>
        <v>#N/A</v>
      </c>
      <c r="D1634" s="115">
        <f>+'Ark1'!P3446</f>
        <v>1101</v>
      </c>
      <c r="E1634" s="115">
        <f>+'Ark1'!C3446</f>
        <v>2012</v>
      </c>
      <c r="F1634" s="116" t="str">
        <f>+IF('Ark1'!Q3446=0,"",'Ark1'!Q3446)</f>
        <v/>
      </c>
      <c r="G1634" s="116">
        <f>+'Ark1'!R3446</f>
        <v>0</v>
      </c>
      <c r="H1634" s="116">
        <f>+'Ark1'!S3446</f>
        <v>0</v>
      </c>
      <c r="I1634" s="222" t="str">
        <f>+IF(G1634=0,"",'Ark1'!AA3446)</f>
        <v/>
      </c>
      <c r="J1634" s="222" t="str">
        <f>+IF(G1634=0,"",'Ark1'!AB3446)</f>
        <v/>
      </c>
      <c r="K1634" s="114" t="str">
        <f>+IF(G1634=0,"",'Ark1'!U3446)</f>
        <v/>
      </c>
      <c r="L1634" s="222" t="str">
        <f>+IF(G1634=0,"",'Ark1'!W3446)</f>
        <v/>
      </c>
      <c r="M1634" s="222" t="str">
        <f>+IF(G1634=0,"",'Ark1'!X3446)</f>
        <v/>
      </c>
      <c r="N1634" s="114" t="str">
        <f>+IF(G1634=0,"",'Ark1'!Y3446)</f>
        <v/>
      </c>
      <c r="O1634" s="116" t="str">
        <f>+IF(G1634=0,"",'Ark1'!Z3446)</f>
        <v/>
      </c>
      <c r="P1634" s="116" t="str">
        <f t="shared" si="25"/>
        <v/>
      </c>
      <c r="Q1634" s="114" t="str">
        <f>+IF(G1634=0,"",'Ark1'!T3446)</f>
        <v/>
      </c>
      <c r="R1634" s="222" t="str">
        <f>+IF(G1634=0,"",'Ark1'!V3446)</f>
        <v/>
      </c>
      <c r="S1634" s="32"/>
      <c r="T1634" s="35"/>
      <c r="U1634" s="35"/>
    </row>
    <row r="1635" spans="1:21" x14ac:dyDescent="0.5">
      <c r="A1635" s="32"/>
      <c r="B1635" s="297" t="str">
        <f>+IF(E1635=2012,VLOOKUP(D1635,K_navn!$A$2:$C$359,2),"")</f>
        <v/>
      </c>
      <c r="C1635" s="297" t="str">
        <f>+IF(E1635=2012,VLOOKUP(D1635,K_navn!$A$2:$C$359,3),"")</f>
        <v/>
      </c>
      <c r="D1635" s="115">
        <f>+'Ark1'!P3447</f>
        <v>1101</v>
      </c>
      <c r="E1635" s="115">
        <f>+'Ark1'!C3447</f>
        <v>2013</v>
      </c>
      <c r="F1635" s="116" t="str">
        <f>+IF('Ark1'!Q3447=0,"",'Ark1'!Q3447)</f>
        <v/>
      </c>
      <c r="G1635" s="116">
        <f>+'Ark1'!R3447</f>
        <v>0</v>
      </c>
      <c r="H1635" s="116">
        <f>+'Ark1'!S3447</f>
        <v>0</v>
      </c>
      <c r="I1635" s="222" t="str">
        <f>+IF(G1635=0,"",'Ark1'!AA3447)</f>
        <v/>
      </c>
      <c r="J1635" s="222" t="str">
        <f>+IF(G1635=0,"",'Ark1'!AB3447)</f>
        <v/>
      </c>
      <c r="K1635" s="114" t="str">
        <f>+IF(G1635=0,"",'Ark1'!U3447)</f>
        <v/>
      </c>
      <c r="L1635" s="222" t="str">
        <f>+IF(G1635=0,"",'Ark1'!W3447)</f>
        <v/>
      </c>
      <c r="M1635" s="222" t="str">
        <f>+IF(G1635=0,"",'Ark1'!X3447)</f>
        <v/>
      </c>
      <c r="N1635" s="114" t="str">
        <f>+IF(G1635=0,"",'Ark1'!Y3447)</f>
        <v/>
      </c>
      <c r="O1635" s="116" t="str">
        <f>+IF(G1635=0,"",'Ark1'!Z3447)</f>
        <v/>
      </c>
      <c r="P1635" s="116" t="str">
        <f t="shared" si="25"/>
        <v/>
      </c>
      <c r="Q1635" s="114" t="str">
        <f>+IF(G1635=0,"",'Ark1'!T3447)</f>
        <v/>
      </c>
      <c r="R1635" s="222" t="str">
        <f>+IF(G1635=0,"",'Ark1'!V3447)</f>
        <v/>
      </c>
      <c r="S1635" s="32"/>
      <c r="T1635" s="35"/>
      <c r="U1635" s="35"/>
    </row>
    <row r="1636" spans="1:21" x14ac:dyDescent="0.5">
      <c r="A1636" s="32"/>
      <c r="B1636" s="297" t="str">
        <f>+IF(E1636=2012,VLOOKUP(D1636,K_navn!$A$2:$C$359,2),"")</f>
        <v/>
      </c>
      <c r="C1636" s="297" t="str">
        <f>+IF(E1636=2012,VLOOKUP(D1636,K_navn!$A$2:$C$359,3),"")</f>
        <v/>
      </c>
      <c r="D1636" s="115">
        <f>+'Ark1'!P3448</f>
        <v>1101</v>
      </c>
      <c r="E1636" s="115">
        <f>+'Ark1'!C3448</f>
        <v>2014</v>
      </c>
      <c r="F1636" s="116" t="str">
        <f>+IF('Ark1'!Q3448=0,"",'Ark1'!Q3448)</f>
        <v/>
      </c>
      <c r="G1636" s="116">
        <f>+'Ark1'!R3448</f>
        <v>0</v>
      </c>
      <c r="H1636" s="116">
        <f>+'Ark1'!S3448</f>
        <v>0</v>
      </c>
      <c r="I1636" s="222" t="str">
        <f>+IF(G1636=0,"",'Ark1'!AA3448)</f>
        <v/>
      </c>
      <c r="J1636" s="222" t="str">
        <f>+IF(G1636=0,"",'Ark1'!AB3448)</f>
        <v/>
      </c>
      <c r="K1636" s="114" t="str">
        <f>+IF(G1636=0,"",'Ark1'!U3448)</f>
        <v/>
      </c>
      <c r="L1636" s="222" t="str">
        <f>+IF(G1636=0,"",'Ark1'!W3448)</f>
        <v/>
      </c>
      <c r="M1636" s="222" t="str">
        <f>+IF(G1636=0,"",'Ark1'!X3448)</f>
        <v/>
      </c>
      <c r="N1636" s="114" t="str">
        <f>+IF(G1636=0,"",'Ark1'!Y3448)</f>
        <v/>
      </c>
      <c r="O1636" s="116" t="str">
        <f>+IF(G1636=0,"",'Ark1'!Z3448)</f>
        <v/>
      </c>
      <c r="P1636" s="116" t="str">
        <f t="shared" si="25"/>
        <v/>
      </c>
      <c r="Q1636" s="114" t="str">
        <f>+IF(G1636=0,"",'Ark1'!T3448)</f>
        <v/>
      </c>
      <c r="R1636" s="222" t="str">
        <f>+IF(G1636=0,"",'Ark1'!V3448)</f>
        <v/>
      </c>
      <c r="S1636" s="32"/>
      <c r="T1636" s="35"/>
      <c r="U1636" s="35"/>
    </row>
    <row r="1637" spans="1:21" x14ac:dyDescent="0.5">
      <c r="A1637" s="32"/>
      <c r="B1637" s="297" t="str">
        <f>+IF(E1637=2012,VLOOKUP(D1637,K_navn!$A$2:$C$359,2),"")</f>
        <v/>
      </c>
      <c r="C1637" s="297" t="str">
        <f>+IF(E1637=2012,VLOOKUP(D1637,K_navn!$A$2:$C$359,3),"")</f>
        <v/>
      </c>
      <c r="D1637" s="115">
        <f>+'Ark1'!P3449</f>
        <v>1101</v>
      </c>
      <c r="E1637" s="115">
        <f>+'Ark1'!C3449</f>
        <v>2015</v>
      </c>
      <c r="F1637" s="116" t="str">
        <f>+IF('Ark1'!Q3449=0,"",'Ark1'!Q3449)</f>
        <v/>
      </c>
      <c r="G1637" s="116">
        <f>+'Ark1'!R3449</f>
        <v>0</v>
      </c>
      <c r="H1637" s="116">
        <f>+'Ark1'!S3449</f>
        <v>0</v>
      </c>
      <c r="I1637" s="222" t="str">
        <f>+IF(G1637=0,"",'Ark1'!AA3449)</f>
        <v/>
      </c>
      <c r="J1637" s="222" t="str">
        <f>+IF(G1637=0,"",'Ark1'!AB3449)</f>
        <v/>
      </c>
      <c r="K1637" s="114" t="str">
        <f>+IF(G1637=0,"",'Ark1'!U3449)</f>
        <v/>
      </c>
      <c r="L1637" s="222" t="str">
        <f>+IF(G1637=0,"",'Ark1'!W3449)</f>
        <v/>
      </c>
      <c r="M1637" s="222" t="str">
        <f>+IF(G1637=0,"",'Ark1'!X3449)</f>
        <v/>
      </c>
      <c r="N1637" s="114" t="str">
        <f>+IF(G1637=0,"",'Ark1'!Y3449)</f>
        <v/>
      </c>
      <c r="O1637" s="116" t="str">
        <f>+IF(G1637=0,"",'Ark1'!Z3449)</f>
        <v/>
      </c>
      <c r="P1637" s="116" t="str">
        <f t="shared" si="25"/>
        <v/>
      </c>
      <c r="Q1637" s="114" t="str">
        <f>+IF(G1637=0,"",'Ark1'!T3449)</f>
        <v/>
      </c>
      <c r="R1637" s="222" t="str">
        <f>+IF(G1637=0,"",'Ark1'!V3449)</f>
        <v/>
      </c>
      <c r="S1637" s="32"/>
      <c r="T1637" s="35"/>
      <c r="U1637" s="35"/>
    </row>
    <row r="1638" spans="1:21" x14ac:dyDescent="0.5">
      <c r="A1638" s="32"/>
      <c r="B1638" s="297" t="str">
        <f>+IF(E1638=2012,VLOOKUP(D1638,K_navn!$A$2:$C$359,2),"")</f>
        <v/>
      </c>
      <c r="C1638" s="297" t="str">
        <f>+IF(E1638=2012,VLOOKUP(D1638,K_navn!$A$2:$C$359,3),"")</f>
        <v/>
      </c>
      <c r="D1638" s="115">
        <f>+'Ark1'!P3450</f>
        <v>1101</v>
      </c>
      <c r="E1638" s="115">
        <f>+'Ark1'!C3450</f>
        <v>2016</v>
      </c>
      <c r="F1638" s="116">
        <f>+IF('Ark1'!Q3450=0,"",'Ark1'!Q3450)</f>
        <v>1</v>
      </c>
      <c r="G1638" s="116">
        <f>+'Ark1'!R3450</f>
        <v>261</v>
      </c>
      <c r="H1638" s="116">
        <f>+'Ark1'!S3450</f>
        <v>261</v>
      </c>
      <c r="I1638" s="222">
        <f>+IF(G1638=0,"",'Ark1'!AA3450)</f>
        <v>0.55655066530194475</v>
      </c>
      <c r="J1638" s="222">
        <f>+IF(G1638=0,"",'Ark1'!AB3450)</f>
        <v>0.5716166914544879</v>
      </c>
      <c r="K1638" s="114">
        <f>+IF(G1638=0,"",'Ark1'!U3450)</f>
        <v>60.252873563218408</v>
      </c>
      <c r="L1638" s="222">
        <f>+IF(G1638=0,"",'Ark1'!W3450)</f>
        <v>83.669731800766314</v>
      </c>
      <c r="M1638" s="222">
        <f>+IF(G1638=0,"",'Ark1'!X3450)</f>
        <v>10.154928381143174</v>
      </c>
      <c r="N1638" s="114">
        <f>+IF(G1638=0,"",'Ark1'!Y3450)</f>
        <v>2.2499981650290328</v>
      </c>
      <c r="O1638" s="116">
        <f>+IF(G1638=0,"",'Ark1'!Z3450)</f>
        <v>-16.436758740994748</v>
      </c>
      <c r="P1638" s="116">
        <f t="shared" si="25"/>
        <v>261</v>
      </c>
      <c r="Q1638" s="114">
        <f>+IF(G1638=0,"",'Ark1'!T3450)</f>
        <v>15.827586206896555</v>
      </c>
      <c r="R1638" s="222">
        <f>+IF(G1638=0,"",'Ark1'!V3450)</f>
        <v>90.649763597796564</v>
      </c>
      <c r="S1638" s="32"/>
      <c r="T1638" s="35"/>
      <c r="U1638" s="35"/>
    </row>
    <row r="1639" spans="1:21" x14ac:dyDescent="0.5">
      <c r="A1639" s="32"/>
      <c r="B1639" s="297" t="str">
        <f>+IF(E1639=2012,VLOOKUP(D1639,K_navn!$A$2:$C$359,2),"")</f>
        <v/>
      </c>
      <c r="C1639" s="297" t="str">
        <f>+IF(E1639=2012,VLOOKUP(D1639,K_navn!$A$2:$C$359,3),"")</f>
        <v/>
      </c>
      <c r="D1639" s="115">
        <f>+'Ark1'!P3451</f>
        <v>1101</v>
      </c>
      <c r="E1639" s="115">
        <f>+'Ark1'!C3451</f>
        <v>2017</v>
      </c>
      <c r="F1639" s="116" t="str">
        <f>+IF('Ark1'!Q3451=0,"",'Ark1'!Q3451)</f>
        <v/>
      </c>
      <c r="G1639" s="116">
        <f>+'Ark1'!R3451</f>
        <v>0</v>
      </c>
      <c r="H1639" s="116">
        <f>+'Ark1'!S3451</f>
        <v>0</v>
      </c>
      <c r="I1639" s="222" t="str">
        <f>+IF(G1639=0,"",'Ark1'!AA3451)</f>
        <v/>
      </c>
      <c r="J1639" s="222" t="str">
        <f>+IF(G1639=0,"",'Ark1'!AB3451)</f>
        <v/>
      </c>
      <c r="K1639" s="114" t="str">
        <f>+IF(G1639=0,"",'Ark1'!U3451)</f>
        <v/>
      </c>
      <c r="L1639" s="222" t="str">
        <f>+IF(G1639=0,"",'Ark1'!W3451)</f>
        <v/>
      </c>
      <c r="M1639" s="222" t="str">
        <f>+IF(G1639=0,"",'Ark1'!X3451)</f>
        <v/>
      </c>
      <c r="N1639" s="114" t="str">
        <f>+IF(G1639=0,"",'Ark1'!Y3451)</f>
        <v/>
      </c>
      <c r="O1639" s="116" t="str">
        <f>+IF(G1639=0,"",'Ark1'!Z3451)</f>
        <v/>
      </c>
      <c r="P1639" s="116" t="str">
        <f t="shared" ref="P1639:P1702" si="26">+IF(G1639=0,"",H1639/F1639)</f>
        <v/>
      </c>
      <c r="Q1639" s="114" t="str">
        <f>+IF(G1639=0,"",'Ark1'!T3451)</f>
        <v/>
      </c>
      <c r="R1639" s="222" t="str">
        <f>+IF(G1639=0,"",'Ark1'!V3451)</f>
        <v/>
      </c>
      <c r="S1639" s="32"/>
      <c r="T1639" s="35"/>
      <c r="U1639" s="35"/>
    </row>
    <row r="1640" spans="1:21" x14ac:dyDescent="0.5">
      <c r="A1640" s="32"/>
      <c r="B1640" s="297" t="str">
        <f>+IF(E1640=2012,VLOOKUP(D1640,K_navn!$A$2:$C$359,2),"")</f>
        <v/>
      </c>
      <c r="C1640" s="297" t="str">
        <f>+IF(E1640=2012,VLOOKUP(D1640,K_navn!$A$2:$C$359,3),"")</f>
        <v/>
      </c>
      <c r="D1640" s="115">
        <f>+'Ark1'!P3452</f>
        <v>1101</v>
      </c>
      <c r="E1640" s="115">
        <f>+'Ark1'!C3452</f>
        <v>2018</v>
      </c>
      <c r="F1640" s="116" t="str">
        <f>+IF('Ark1'!Q3452=0,"",'Ark1'!Q3452)</f>
        <v/>
      </c>
      <c r="G1640" s="116">
        <f>+'Ark1'!R3452</f>
        <v>0</v>
      </c>
      <c r="H1640" s="116">
        <f>+'Ark1'!S3452</f>
        <v>0</v>
      </c>
      <c r="I1640" s="222" t="str">
        <f>+IF(G1640=0,"",'Ark1'!AA3452)</f>
        <v/>
      </c>
      <c r="J1640" s="222" t="str">
        <f>+IF(G1640=0,"",'Ark1'!AB3452)</f>
        <v/>
      </c>
      <c r="K1640" s="114" t="str">
        <f>+IF(G1640=0,"",'Ark1'!U3452)</f>
        <v/>
      </c>
      <c r="L1640" s="222" t="str">
        <f>+IF(G1640=0,"",'Ark1'!W3452)</f>
        <v/>
      </c>
      <c r="M1640" s="222" t="str">
        <f>+IF(G1640=0,"",'Ark1'!X3452)</f>
        <v/>
      </c>
      <c r="N1640" s="114" t="str">
        <f>+IF(G1640=0,"",'Ark1'!Y3452)</f>
        <v/>
      </c>
      <c r="O1640" s="116" t="str">
        <f>+IF(G1640=0,"",'Ark1'!Z3452)</f>
        <v/>
      </c>
      <c r="P1640" s="116" t="str">
        <f t="shared" si="26"/>
        <v/>
      </c>
      <c r="Q1640" s="114" t="str">
        <f>+IF(G1640=0,"",'Ark1'!T3452)</f>
        <v/>
      </c>
      <c r="R1640" s="222" t="str">
        <f>+IF(G1640=0,"",'Ark1'!V3452)</f>
        <v/>
      </c>
      <c r="S1640" s="32"/>
      <c r="T1640" s="35"/>
      <c r="U1640" s="35"/>
    </row>
    <row r="1641" spans="1:21" x14ac:dyDescent="0.5">
      <c r="A1641" s="32"/>
      <c r="B1641" s="297" t="str">
        <f>+IF(E1641=2012,VLOOKUP(D1641,K_navn!$A$2:$C$359,2),"")</f>
        <v/>
      </c>
      <c r="C1641" s="297" t="str">
        <f>+IF(E1641=2012,VLOOKUP(D1641,K_navn!$A$2:$C$359,3),"")</f>
        <v/>
      </c>
      <c r="D1641" s="115">
        <f>+'Ark1'!P3453</f>
        <v>1101</v>
      </c>
      <c r="E1641" s="115">
        <f>+'Ark1'!C3453</f>
        <v>2019</v>
      </c>
      <c r="F1641" s="116" t="str">
        <f>+IF('Ark1'!Q3453=0,"",'Ark1'!Q3453)</f>
        <v/>
      </c>
      <c r="G1641" s="116">
        <f>+'Ark1'!R3453</f>
        <v>0</v>
      </c>
      <c r="H1641" s="116">
        <f>+'Ark1'!S3453</f>
        <v>0</v>
      </c>
      <c r="I1641" s="222" t="str">
        <f>+IF(G1641=0,"",'Ark1'!AA3453)</f>
        <v/>
      </c>
      <c r="J1641" s="222" t="str">
        <f>+IF(G1641=0,"",'Ark1'!AB3453)</f>
        <v/>
      </c>
      <c r="K1641" s="114" t="str">
        <f>+IF(G1641=0,"",'Ark1'!U3453)</f>
        <v/>
      </c>
      <c r="L1641" s="222" t="str">
        <f>+IF(G1641=0,"",'Ark1'!W3453)</f>
        <v/>
      </c>
      <c r="M1641" s="222" t="str">
        <f>+IF(G1641=0,"",'Ark1'!X3453)</f>
        <v/>
      </c>
      <c r="N1641" s="114" t="str">
        <f>+IF(G1641=0,"",'Ark1'!Y3453)</f>
        <v/>
      </c>
      <c r="O1641" s="116" t="str">
        <f>+IF(G1641=0,"",'Ark1'!Z3453)</f>
        <v/>
      </c>
      <c r="P1641" s="116" t="str">
        <f t="shared" si="26"/>
        <v/>
      </c>
      <c r="Q1641" s="114" t="str">
        <f>+IF(G1641=0,"",'Ark1'!T3453)</f>
        <v/>
      </c>
      <c r="R1641" s="222" t="str">
        <f>+IF(G1641=0,"",'Ark1'!V3453)</f>
        <v/>
      </c>
      <c r="S1641" s="32"/>
      <c r="T1641" s="35"/>
      <c r="U1641" s="35"/>
    </row>
    <row r="1642" spans="1:21" x14ac:dyDescent="0.5">
      <c r="A1642" s="32"/>
      <c r="B1642" s="297" t="str">
        <f>+IF(E1642=2012,VLOOKUP(D1642,K_navn!$A$2:$C$359,2),"")</f>
        <v/>
      </c>
      <c r="C1642" s="297" t="str">
        <f>+IF(E1642=2012,VLOOKUP(D1642,K_navn!$A$2:$C$359,3),"")</f>
        <v/>
      </c>
      <c r="D1642" s="115">
        <f>+'Ark1'!P3454</f>
        <v>1101</v>
      </c>
      <c r="E1642" s="115">
        <f>+'Ark1'!C3454</f>
        <v>2020</v>
      </c>
      <c r="F1642" s="116" t="str">
        <f>+IF('Ark1'!Q3454=0,"",'Ark1'!Q3454)</f>
        <v/>
      </c>
      <c r="G1642" s="116">
        <f>+'Ark1'!R3454</f>
        <v>0</v>
      </c>
      <c r="H1642" s="116">
        <f>+'Ark1'!S3454</f>
        <v>0</v>
      </c>
      <c r="I1642" s="222" t="str">
        <f>+IF(G1642=0,"",'Ark1'!AA3454)</f>
        <v/>
      </c>
      <c r="J1642" s="222" t="str">
        <f>+IF(G1642=0,"",'Ark1'!AB3454)</f>
        <v/>
      </c>
      <c r="K1642" s="114" t="str">
        <f>+IF(G1642=0,"",'Ark1'!U3454)</f>
        <v/>
      </c>
      <c r="L1642" s="222" t="str">
        <f>+IF(G1642=0,"",'Ark1'!W3454)</f>
        <v/>
      </c>
      <c r="M1642" s="222" t="str">
        <f>+IF(G1642=0,"",'Ark1'!X3454)</f>
        <v/>
      </c>
      <c r="N1642" s="114" t="str">
        <f>+IF(G1642=0,"",'Ark1'!Y3454)</f>
        <v/>
      </c>
      <c r="O1642" s="116" t="str">
        <f>+IF(G1642=0,"",'Ark1'!Z3454)</f>
        <v/>
      </c>
      <c r="P1642" s="116" t="str">
        <f t="shared" si="26"/>
        <v/>
      </c>
      <c r="Q1642" s="114" t="str">
        <f>+IF(G1642=0,"",'Ark1'!T3454)</f>
        <v/>
      </c>
      <c r="R1642" s="222" t="str">
        <f>+IF(G1642=0,"",'Ark1'!V3454)</f>
        <v/>
      </c>
      <c r="S1642" s="32"/>
      <c r="T1642" s="35"/>
      <c r="U1642" s="35"/>
    </row>
    <row r="1643" spans="1:21" x14ac:dyDescent="0.5">
      <c r="A1643" s="32"/>
      <c r="B1643" s="297" t="str">
        <f>+IF(E1643=2012,VLOOKUP(D1643,K_navn!$A$2:$C$359,2),"")</f>
        <v/>
      </c>
      <c r="C1643" s="297" t="str">
        <f>+IF(E1643=2012,VLOOKUP(D1643,K_navn!$A$2:$C$359,3),"")</f>
        <v/>
      </c>
      <c r="D1643" s="115">
        <f>+'Ark1'!P3455</f>
        <v>1101</v>
      </c>
      <c r="E1643" s="115">
        <f>+'Ark1'!C3455</f>
        <v>2021</v>
      </c>
      <c r="F1643" s="116" t="str">
        <f>+IF('Ark1'!Q3455=0,"",'Ark1'!Q3455)</f>
        <v/>
      </c>
      <c r="G1643" s="116">
        <f>+'Ark1'!R3455</f>
        <v>0</v>
      </c>
      <c r="H1643" s="116">
        <f>+'Ark1'!S3455</f>
        <v>0</v>
      </c>
      <c r="I1643" s="222" t="str">
        <f>+IF(G1643=0,"",'Ark1'!AA3455)</f>
        <v/>
      </c>
      <c r="J1643" s="222" t="str">
        <f>+IF(G1643=0,"",'Ark1'!AB3455)</f>
        <v/>
      </c>
      <c r="K1643" s="114" t="str">
        <f>+IF(G1643=0,"",'Ark1'!U3455)</f>
        <v/>
      </c>
      <c r="L1643" s="222" t="str">
        <f>+IF(G1643=0,"",'Ark1'!W3455)</f>
        <v/>
      </c>
      <c r="M1643" s="222" t="str">
        <f>+IF(G1643=0,"",'Ark1'!X3455)</f>
        <v/>
      </c>
      <c r="N1643" s="114" t="str">
        <f>+IF(G1643=0,"",'Ark1'!Y3455)</f>
        <v/>
      </c>
      <c r="O1643" s="116" t="str">
        <f>+IF(G1643=0,"",'Ark1'!Z3455)</f>
        <v/>
      </c>
      <c r="P1643" s="116" t="str">
        <f t="shared" si="26"/>
        <v/>
      </c>
      <c r="Q1643" s="114" t="str">
        <f>+IF(G1643=0,"",'Ark1'!T3455)</f>
        <v/>
      </c>
      <c r="R1643" s="222" t="str">
        <f>+IF(G1643=0,"",'Ark1'!V3455)</f>
        <v/>
      </c>
      <c r="S1643" s="32"/>
      <c r="T1643" s="35"/>
      <c r="U1643" s="35"/>
    </row>
    <row r="1644" spans="1:21" x14ac:dyDescent="0.5">
      <c r="A1644" s="32"/>
      <c r="B1644" s="297" t="str">
        <f>+IF(E1644=2012,VLOOKUP(D1644,K_navn!$A$2:$C$359,2),"")</f>
        <v/>
      </c>
      <c r="C1644" s="297" t="str">
        <f>+IF(E1644=2012,VLOOKUP(D1644,K_navn!$A$2:$C$359,3),"")</f>
        <v/>
      </c>
      <c r="D1644" s="115">
        <f>+'Ark1'!P3456</f>
        <v>1101</v>
      </c>
      <c r="E1644" s="115">
        <f>+'Ark1'!C3456</f>
        <v>2022</v>
      </c>
      <c r="F1644" s="116">
        <f>+IF('Ark1'!Q3456=0,"",'Ark1'!Q3456)</f>
        <v>1</v>
      </c>
      <c r="G1644" s="116">
        <f>+'Ark1'!R3456</f>
        <v>2</v>
      </c>
      <c r="H1644" s="116">
        <f>+'Ark1'!S3456</f>
        <v>2</v>
      </c>
      <c r="I1644" s="222">
        <f>+IF(G1644=0,"",'Ark1'!AA3456)</f>
        <v>6.9432390210033001E-3</v>
      </c>
      <c r="J1644" s="222">
        <f>+IF(G1644=0,"",'Ark1'!AB3456)</f>
        <v>7.8776887536427306E-3</v>
      </c>
      <c r="K1644" s="114">
        <f>+IF(G1644=0,"",'Ark1'!U3456)</f>
        <v>58</v>
      </c>
      <c r="L1644" s="222">
        <f>+IF(G1644=0,"",'Ark1'!W3456)</f>
        <v>97.300000000000011</v>
      </c>
      <c r="M1644" s="222">
        <f>+IF(G1644=0,"",'Ark1'!X3456)</f>
        <v>5.1999999999999087</v>
      </c>
      <c r="N1644" s="114">
        <f>+IF(G1644=0,"",'Ark1'!Y3456)</f>
        <v>1</v>
      </c>
      <c r="O1644" s="116">
        <f>+IF(G1644=0,"",'Ark1'!Z3456)</f>
        <v>-99.999999999998238</v>
      </c>
      <c r="P1644" s="116">
        <f t="shared" si="26"/>
        <v>2</v>
      </c>
      <c r="Q1644" s="114">
        <f>+IF(G1644=0,"",'Ark1'!T3456)</f>
        <v>14</v>
      </c>
      <c r="R1644" s="222">
        <f>+IF(G1644=0,"",'Ark1'!V3456)</f>
        <v>105.41711809317439</v>
      </c>
      <c r="S1644" s="32"/>
      <c r="T1644" s="35"/>
      <c r="U1644" s="35"/>
    </row>
    <row r="1645" spans="1:21" x14ac:dyDescent="0.5">
      <c r="A1645" s="32"/>
      <c r="B1645" s="297" t="str">
        <f>+IF(E1645=2012,VLOOKUP(D1645,K_navn!$A$2:$C$359,2),"")</f>
        <v>Stavanger</v>
      </c>
      <c r="C1645" s="297" t="str">
        <f>+IF(E1645=2012,VLOOKUP(D1645,K_navn!$A$2:$C$359,3),"")</f>
        <v>Rogaland</v>
      </c>
      <c r="D1645" s="115">
        <f>+'Ark1'!P3457</f>
        <v>1103</v>
      </c>
      <c r="E1645" s="115">
        <f>+'Ark1'!C3457</f>
        <v>2012</v>
      </c>
      <c r="F1645" s="116" t="str">
        <f>+IF('Ark1'!Q3457=0,"",'Ark1'!Q3457)</f>
        <v/>
      </c>
      <c r="G1645" s="116">
        <f>+'Ark1'!R3457</f>
        <v>0</v>
      </c>
      <c r="H1645" s="116">
        <f>+'Ark1'!S3457</f>
        <v>0</v>
      </c>
      <c r="I1645" s="222" t="str">
        <f>+IF(G1645=0,"",'Ark1'!AA3457)</f>
        <v/>
      </c>
      <c r="J1645" s="222" t="str">
        <f>+IF(G1645=0,"",'Ark1'!AB3457)</f>
        <v/>
      </c>
      <c r="K1645" s="114" t="str">
        <f>+IF(G1645=0,"",'Ark1'!U3457)</f>
        <v/>
      </c>
      <c r="L1645" s="222" t="str">
        <f>+IF(G1645=0,"",'Ark1'!W3457)</f>
        <v/>
      </c>
      <c r="M1645" s="222" t="str">
        <f>+IF(G1645=0,"",'Ark1'!X3457)</f>
        <v/>
      </c>
      <c r="N1645" s="114" t="str">
        <f>+IF(G1645=0,"",'Ark1'!Y3457)</f>
        <v/>
      </c>
      <c r="O1645" s="116" t="str">
        <f>+IF(G1645=0,"",'Ark1'!Z3457)</f>
        <v/>
      </c>
      <c r="P1645" s="116" t="str">
        <f t="shared" si="26"/>
        <v/>
      </c>
      <c r="Q1645" s="114" t="str">
        <f>+IF(G1645=0,"",'Ark1'!T3457)</f>
        <v/>
      </c>
      <c r="R1645" s="222" t="str">
        <f>+IF(G1645=0,"",'Ark1'!V3457)</f>
        <v/>
      </c>
      <c r="S1645" s="32"/>
      <c r="T1645" s="35"/>
      <c r="U1645" s="35"/>
    </row>
    <row r="1646" spans="1:21" x14ac:dyDescent="0.5">
      <c r="A1646" s="32"/>
      <c r="B1646" s="297" t="str">
        <f>+IF(E1646=2012,VLOOKUP(D1646,K_navn!$A$2:$C$359,2),"")</f>
        <v/>
      </c>
      <c r="C1646" s="297" t="str">
        <f>+IF(E1646=2012,VLOOKUP(D1646,K_navn!$A$2:$C$359,3),"")</f>
        <v/>
      </c>
      <c r="D1646" s="115">
        <f>+'Ark1'!P3458</f>
        <v>1103</v>
      </c>
      <c r="E1646" s="115">
        <f>+'Ark1'!C3458</f>
        <v>2013</v>
      </c>
      <c r="F1646" s="116" t="str">
        <f>+IF('Ark1'!Q3458=0,"",'Ark1'!Q3458)</f>
        <v/>
      </c>
      <c r="G1646" s="116">
        <f>+'Ark1'!R3458</f>
        <v>0</v>
      </c>
      <c r="H1646" s="116">
        <f>+'Ark1'!S3458</f>
        <v>0</v>
      </c>
      <c r="I1646" s="222" t="str">
        <f>+IF(G1646=0,"",'Ark1'!AA3458)</f>
        <v/>
      </c>
      <c r="J1646" s="222" t="str">
        <f>+IF(G1646=0,"",'Ark1'!AB3458)</f>
        <v/>
      </c>
      <c r="K1646" s="114" t="str">
        <f>+IF(G1646=0,"",'Ark1'!U3458)</f>
        <v/>
      </c>
      <c r="L1646" s="222" t="str">
        <f>+IF(G1646=0,"",'Ark1'!W3458)</f>
        <v/>
      </c>
      <c r="M1646" s="222" t="str">
        <f>+IF(G1646=0,"",'Ark1'!X3458)</f>
        <v/>
      </c>
      <c r="N1646" s="114" t="str">
        <f>+IF(G1646=0,"",'Ark1'!Y3458)</f>
        <v/>
      </c>
      <c r="O1646" s="116" t="str">
        <f>+IF(G1646=0,"",'Ark1'!Z3458)</f>
        <v/>
      </c>
      <c r="P1646" s="116" t="str">
        <f t="shared" si="26"/>
        <v/>
      </c>
      <c r="Q1646" s="114" t="str">
        <f>+IF(G1646=0,"",'Ark1'!T3458)</f>
        <v/>
      </c>
      <c r="R1646" s="222" t="str">
        <f>+IF(G1646=0,"",'Ark1'!V3458)</f>
        <v/>
      </c>
      <c r="S1646" s="32"/>
      <c r="T1646" s="35"/>
      <c r="U1646" s="35"/>
    </row>
    <row r="1647" spans="1:21" x14ac:dyDescent="0.5">
      <c r="A1647" s="32"/>
      <c r="B1647" s="297" t="str">
        <f>+IF(E1647=2012,VLOOKUP(D1647,K_navn!$A$2:$C$359,2),"")</f>
        <v/>
      </c>
      <c r="C1647" s="297" t="str">
        <f>+IF(E1647=2012,VLOOKUP(D1647,K_navn!$A$2:$C$359,3),"")</f>
        <v/>
      </c>
      <c r="D1647" s="115">
        <f>+'Ark1'!P3459</f>
        <v>1103</v>
      </c>
      <c r="E1647" s="115">
        <f>+'Ark1'!C3459</f>
        <v>2014</v>
      </c>
      <c r="F1647" s="116" t="str">
        <f>+IF('Ark1'!Q3459=0,"",'Ark1'!Q3459)</f>
        <v/>
      </c>
      <c r="G1647" s="116">
        <f>+'Ark1'!R3459</f>
        <v>0</v>
      </c>
      <c r="H1647" s="116">
        <f>+'Ark1'!S3459</f>
        <v>0</v>
      </c>
      <c r="I1647" s="222" t="str">
        <f>+IF(G1647=0,"",'Ark1'!AA3459)</f>
        <v/>
      </c>
      <c r="J1647" s="222" t="str">
        <f>+IF(G1647=0,"",'Ark1'!AB3459)</f>
        <v/>
      </c>
      <c r="K1647" s="114" t="str">
        <f>+IF(G1647=0,"",'Ark1'!U3459)</f>
        <v/>
      </c>
      <c r="L1647" s="222" t="str">
        <f>+IF(G1647=0,"",'Ark1'!W3459)</f>
        <v/>
      </c>
      <c r="M1647" s="222" t="str">
        <f>+IF(G1647=0,"",'Ark1'!X3459)</f>
        <v/>
      </c>
      <c r="N1647" s="114" t="str">
        <f>+IF(G1647=0,"",'Ark1'!Y3459)</f>
        <v/>
      </c>
      <c r="O1647" s="116" t="str">
        <f>+IF(G1647=0,"",'Ark1'!Z3459)</f>
        <v/>
      </c>
      <c r="P1647" s="116" t="str">
        <f t="shared" si="26"/>
        <v/>
      </c>
      <c r="Q1647" s="114" t="str">
        <f>+IF(G1647=0,"",'Ark1'!T3459)</f>
        <v/>
      </c>
      <c r="R1647" s="222" t="str">
        <f>+IF(G1647=0,"",'Ark1'!V3459)</f>
        <v/>
      </c>
      <c r="S1647" s="32"/>
      <c r="T1647" s="35"/>
      <c r="U1647" s="35"/>
    </row>
    <row r="1648" spans="1:21" x14ac:dyDescent="0.5">
      <c r="A1648" s="32"/>
      <c r="B1648" s="297" t="str">
        <f>+IF(E1648=2012,VLOOKUP(D1648,K_navn!$A$2:$C$359,2),"")</f>
        <v/>
      </c>
      <c r="C1648" s="297" t="str">
        <f>+IF(E1648=2012,VLOOKUP(D1648,K_navn!$A$2:$C$359,3),"")</f>
        <v/>
      </c>
      <c r="D1648" s="115">
        <f>+'Ark1'!P3460</f>
        <v>1103</v>
      </c>
      <c r="E1648" s="115">
        <f>+'Ark1'!C3460</f>
        <v>2015</v>
      </c>
      <c r="F1648" s="116" t="str">
        <f>+IF('Ark1'!Q3460=0,"",'Ark1'!Q3460)</f>
        <v/>
      </c>
      <c r="G1648" s="116">
        <f>+'Ark1'!R3460</f>
        <v>0</v>
      </c>
      <c r="H1648" s="116">
        <f>+'Ark1'!S3460</f>
        <v>0</v>
      </c>
      <c r="I1648" s="222" t="str">
        <f>+IF(G1648=0,"",'Ark1'!AA3460)</f>
        <v/>
      </c>
      <c r="J1648" s="222" t="str">
        <f>+IF(G1648=0,"",'Ark1'!AB3460)</f>
        <v/>
      </c>
      <c r="K1648" s="114" t="str">
        <f>+IF(G1648=0,"",'Ark1'!U3460)</f>
        <v/>
      </c>
      <c r="L1648" s="222" t="str">
        <f>+IF(G1648=0,"",'Ark1'!W3460)</f>
        <v/>
      </c>
      <c r="M1648" s="222" t="str">
        <f>+IF(G1648=0,"",'Ark1'!X3460)</f>
        <v/>
      </c>
      <c r="N1648" s="114" t="str">
        <f>+IF(G1648=0,"",'Ark1'!Y3460)</f>
        <v/>
      </c>
      <c r="O1648" s="116" t="str">
        <f>+IF(G1648=0,"",'Ark1'!Z3460)</f>
        <v/>
      </c>
      <c r="P1648" s="116" t="str">
        <f t="shared" si="26"/>
        <v/>
      </c>
      <c r="Q1648" s="114" t="str">
        <f>+IF(G1648=0,"",'Ark1'!T3460)</f>
        <v/>
      </c>
      <c r="R1648" s="222" t="str">
        <f>+IF(G1648=0,"",'Ark1'!V3460)</f>
        <v/>
      </c>
      <c r="S1648" s="32"/>
      <c r="T1648" s="35"/>
      <c r="U1648" s="35"/>
    </row>
    <row r="1649" spans="1:21" x14ac:dyDescent="0.5">
      <c r="A1649" s="32"/>
      <c r="B1649" s="297" t="str">
        <f>+IF(E1649=2012,VLOOKUP(D1649,K_navn!$A$2:$C$359,2),"")</f>
        <v/>
      </c>
      <c r="C1649" s="297" t="str">
        <f>+IF(E1649=2012,VLOOKUP(D1649,K_navn!$A$2:$C$359,3),"")</f>
        <v/>
      </c>
      <c r="D1649" s="115">
        <f>+'Ark1'!P3461</f>
        <v>1103</v>
      </c>
      <c r="E1649" s="115">
        <f>+'Ark1'!C3461</f>
        <v>2016</v>
      </c>
      <c r="F1649" s="116" t="str">
        <f>+IF('Ark1'!Q3461=0,"",'Ark1'!Q3461)</f>
        <v/>
      </c>
      <c r="G1649" s="116">
        <f>+'Ark1'!R3461</f>
        <v>0</v>
      </c>
      <c r="H1649" s="116">
        <f>+'Ark1'!S3461</f>
        <v>0</v>
      </c>
      <c r="I1649" s="222" t="str">
        <f>+IF(G1649=0,"",'Ark1'!AA3461)</f>
        <v/>
      </c>
      <c r="J1649" s="222" t="str">
        <f>+IF(G1649=0,"",'Ark1'!AB3461)</f>
        <v/>
      </c>
      <c r="K1649" s="114" t="str">
        <f>+IF(G1649=0,"",'Ark1'!U3461)</f>
        <v/>
      </c>
      <c r="L1649" s="222" t="str">
        <f>+IF(G1649=0,"",'Ark1'!W3461)</f>
        <v/>
      </c>
      <c r="M1649" s="222" t="str">
        <f>+IF(G1649=0,"",'Ark1'!X3461)</f>
        <v/>
      </c>
      <c r="N1649" s="114" t="str">
        <f>+IF(G1649=0,"",'Ark1'!Y3461)</f>
        <v/>
      </c>
      <c r="O1649" s="116" t="str">
        <f>+IF(G1649=0,"",'Ark1'!Z3461)</f>
        <v/>
      </c>
      <c r="P1649" s="116" t="str">
        <f t="shared" si="26"/>
        <v/>
      </c>
      <c r="Q1649" s="114" t="str">
        <f>+IF(G1649=0,"",'Ark1'!T3461)</f>
        <v/>
      </c>
      <c r="R1649" s="222" t="str">
        <f>+IF(G1649=0,"",'Ark1'!V3461)</f>
        <v/>
      </c>
      <c r="S1649" s="32"/>
      <c r="T1649" s="35"/>
      <c r="U1649" s="35"/>
    </row>
    <row r="1650" spans="1:21" x14ac:dyDescent="0.5">
      <c r="A1650" s="32"/>
      <c r="B1650" s="297" t="str">
        <f>+IF(E1650=2012,VLOOKUP(D1650,K_navn!$A$2:$C$359,2),"")</f>
        <v/>
      </c>
      <c r="C1650" s="297" t="str">
        <f>+IF(E1650=2012,VLOOKUP(D1650,K_navn!$A$2:$C$359,3),"")</f>
        <v/>
      </c>
      <c r="D1650" s="115">
        <f>+'Ark1'!P3462</f>
        <v>1103</v>
      </c>
      <c r="E1650" s="115">
        <f>+'Ark1'!C3462</f>
        <v>2017</v>
      </c>
      <c r="F1650" s="116" t="str">
        <f>+IF('Ark1'!Q3462=0,"",'Ark1'!Q3462)</f>
        <v/>
      </c>
      <c r="G1650" s="116">
        <f>+'Ark1'!R3462</f>
        <v>0</v>
      </c>
      <c r="H1650" s="116">
        <f>+'Ark1'!S3462</f>
        <v>0</v>
      </c>
      <c r="I1650" s="222" t="str">
        <f>+IF(G1650=0,"",'Ark1'!AA3462)</f>
        <v/>
      </c>
      <c r="J1650" s="222" t="str">
        <f>+IF(G1650=0,"",'Ark1'!AB3462)</f>
        <v/>
      </c>
      <c r="K1650" s="114" t="str">
        <f>+IF(G1650=0,"",'Ark1'!U3462)</f>
        <v/>
      </c>
      <c r="L1650" s="222" t="str">
        <f>+IF(G1650=0,"",'Ark1'!W3462)</f>
        <v/>
      </c>
      <c r="M1650" s="222" t="str">
        <f>+IF(G1650=0,"",'Ark1'!X3462)</f>
        <v/>
      </c>
      <c r="N1650" s="114" t="str">
        <f>+IF(G1650=0,"",'Ark1'!Y3462)</f>
        <v/>
      </c>
      <c r="O1650" s="116" t="str">
        <f>+IF(G1650=0,"",'Ark1'!Z3462)</f>
        <v/>
      </c>
      <c r="P1650" s="116" t="str">
        <f t="shared" si="26"/>
        <v/>
      </c>
      <c r="Q1650" s="114" t="str">
        <f>+IF(G1650=0,"",'Ark1'!T3462)</f>
        <v/>
      </c>
      <c r="R1650" s="222" t="str">
        <f>+IF(G1650=0,"",'Ark1'!V3462)</f>
        <v/>
      </c>
      <c r="S1650" s="32"/>
      <c r="T1650" s="35"/>
      <c r="U1650" s="35"/>
    </row>
    <row r="1651" spans="1:21" x14ac:dyDescent="0.5">
      <c r="A1651" s="32"/>
      <c r="B1651" s="297" t="str">
        <f>+IF(E1651=2012,VLOOKUP(D1651,K_navn!$A$2:$C$359,2),"")</f>
        <v/>
      </c>
      <c r="C1651" s="297" t="str">
        <f>+IF(E1651=2012,VLOOKUP(D1651,K_navn!$A$2:$C$359,3),"")</f>
        <v/>
      </c>
      <c r="D1651" s="115">
        <f>+'Ark1'!P3463</f>
        <v>1103</v>
      </c>
      <c r="E1651" s="115">
        <f>+'Ark1'!C3463</f>
        <v>2018</v>
      </c>
      <c r="F1651" s="116" t="str">
        <f>+IF('Ark1'!Q3463=0,"",'Ark1'!Q3463)</f>
        <v/>
      </c>
      <c r="G1651" s="116">
        <f>+'Ark1'!R3463</f>
        <v>0</v>
      </c>
      <c r="H1651" s="116">
        <f>+'Ark1'!S3463</f>
        <v>0</v>
      </c>
      <c r="I1651" s="222" t="str">
        <f>+IF(G1651=0,"",'Ark1'!AA3463)</f>
        <v/>
      </c>
      <c r="J1651" s="222" t="str">
        <f>+IF(G1651=0,"",'Ark1'!AB3463)</f>
        <v/>
      </c>
      <c r="K1651" s="114" t="str">
        <f>+IF(G1651=0,"",'Ark1'!U3463)</f>
        <v/>
      </c>
      <c r="L1651" s="222" t="str">
        <f>+IF(G1651=0,"",'Ark1'!W3463)</f>
        <v/>
      </c>
      <c r="M1651" s="222" t="str">
        <f>+IF(G1651=0,"",'Ark1'!X3463)</f>
        <v/>
      </c>
      <c r="N1651" s="114" t="str">
        <f>+IF(G1651=0,"",'Ark1'!Y3463)</f>
        <v/>
      </c>
      <c r="O1651" s="116" t="str">
        <f>+IF(G1651=0,"",'Ark1'!Z3463)</f>
        <v/>
      </c>
      <c r="P1651" s="116" t="str">
        <f t="shared" si="26"/>
        <v/>
      </c>
      <c r="Q1651" s="114" t="str">
        <f>+IF(G1651=0,"",'Ark1'!T3463)</f>
        <v/>
      </c>
      <c r="R1651" s="222" t="str">
        <f>+IF(G1651=0,"",'Ark1'!V3463)</f>
        <v/>
      </c>
      <c r="S1651" s="32"/>
      <c r="T1651" s="35"/>
      <c r="U1651" s="35"/>
    </row>
    <row r="1652" spans="1:21" x14ac:dyDescent="0.5">
      <c r="A1652" s="32"/>
      <c r="B1652" s="297" t="str">
        <f>+IF(E1652=2012,VLOOKUP(D1652,K_navn!$A$2:$C$359,2),"")</f>
        <v/>
      </c>
      <c r="C1652" s="297" t="str">
        <f>+IF(E1652=2012,VLOOKUP(D1652,K_navn!$A$2:$C$359,3),"")</f>
        <v/>
      </c>
      <c r="D1652" s="115">
        <f>+'Ark1'!P3464</f>
        <v>1103</v>
      </c>
      <c r="E1652" s="115">
        <f>+'Ark1'!C3464</f>
        <v>2019</v>
      </c>
      <c r="F1652" s="116" t="str">
        <f>+IF('Ark1'!Q3464=0,"",'Ark1'!Q3464)</f>
        <v/>
      </c>
      <c r="G1652" s="116">
        <f>+'Ark1'!R3464</f>
        <v>0</v>
      </c>
      <c r="H1652" s="116">
        <f>+'Ark1'!S3464</f>
        <v>0</v>
      </c>
      <c r="I1652" s="222" t="str">
        <f>+IF(G1652=0,"",'Ark1'!AA3464)</f>
        <v/>
      </c>
      <c r="J1652" s="222" t="str">
        <f>+IF(G1652=0,"",'Ark1'!AB3464)</f>
        <v/>
      </c>
      <c r="K1652" s="114" t="str">
        <f>+IF(G1652=0,"",'Ark1'!U3464)</f>
        <v/>
      </c>
      <c r="L1652" s="222" t="str">
        <f>+IF(G1652=0,"",'Ark1'!W3464)</f>
        <v/>
      </c>
      <c r="M1652" s="222" t="str">
        <f>+IF(G1652=0,"",'Ark1'!X3464)</f>
        <v/>
      </c>
      <c r="N1652" s="114" t="str">
        <f>+IF(G1652=0,"",'Ark1'!Y3464)</f>
        <v/>
      </c>
      <c r="O1652" s="116" t="str">
        <f>+IF(G1652=0,"",'Ark1'!Z3464)</f>
        <v/>
      </c>
      <c r="P1652" s="116" t="str">
        <f t="shared" si="26"/>
        <v/>
      </c>
      <c r="Q1652" s="114" t="str">
        <f>+IF(G1652=0,"",'Ark1'!T3464)</f>
        <v/>
      </c>
      <c r="R1652" s="222" t="str">
        <f>+IF(G1652=0,"",'Ark1'!V3464)</f>
        <v/>
      </c>
      <c r="S1652" s="32"/>
      <c r="T1652" s="35"/>
      <c r="U1652" s="35"/>
    </row>
    <row r="1653" spans="1:21" x14ac:dyDescent="0.5">
      <c r="A1653" s="32"/>
      <c r="B1653" s="297" t="str">
        <f>+IF(E1653=2012,VLOOKUP(D1653,K_navn!$A$2:$C$359,2),"")</f>
        <v/>
      </c>
      <c r="C1653" s="297" t="str">
        <f>+IF(E1653=2012,VLOOKUP(D1653,K_navn!$A$2:$C$359,3),"")</f>
        <v/>
      </c>
      <c r="D1653" s="115">
        <f>+'Ark1'!P3465</f>
        <v>1103</v>
      </c>
      <c r="E1653" s="115">
        <f>+'Ark1'!C3465</f>
        <v>2020</v>
      </c>
      <c r="F1653" s="116">
        <f>+IF('Ark1'!Q3465=0,"",'Ark1'!Q3465)</f>
        <v>3</v>
      </c>
      <c r="G1653" s="116">
        <f>+'Ark1'!R3465</f>
        <v>24</v>
      </c>
      <c r="H1653" s="116">
        <f>+'Ark1'!S3465</f>
        <v>24</v>
      </c>
      <c r="I1653" s="222">
        <f>+IF(G1653=0,"",'Ark1'!AA3465)</f>
        <v>0.11495353961107388</v>
      </c>
      <c r="J1653" s="222">
        <f>+IF(G1653=0,"",'Ark1'!AB3465)</f>
        <v>0.12749785488772797</v>
      </c>
      <c r="K1653" s="114">
        <f>+IF(G1653=0,"",'Ark1'!U3465)</f>
        <v>59.25</v>
      </c>
      <c r="L1653" s="222">
        <f>+IF(G1653=0,"",'Ark1'!W3465)</f>
        <v>91.624999999999986</v>
      </c>
      <c r="M1653" s="222">
        <f>+IF(G1653=0,"",'Ark1'!X3465)</f>
        <v>11.956318064800231</v>
      </c>
      <c r="N1653" s="114">
        <f>+IF(G1653=0,"",'Ark1'!Y3465)</f>
        <v>2.1842237370135256</v>
      </c>
      <c r="O1653" s="116">
        <f>+IF(G1653=0,"",'Ark1'!Z3465)</f>
        <v>-39.735686643897097</v>
      </c>
      <c r="P1653" s="116">
        <f t="shared" si="26"/>
        <v>8</v>
      </c>
      <c r="Q1653" s="114">
        <f>+IF(G1653=0,"",'Ark1'!T3465)</f>
        <v>15.375</v>
      </c>
      <c r="R1653" s="222">
        <f>+IF(G1653=0,"",'Ark1'!V3465)</f>
        <v>99.268689057421412</v>
      </c>
      <c r="S1653" s="32"/>
      <c r="T1653" s="35"/>
      <c r="U1653" s="35"/>
    </row>
    <row r="1654" spans="1:21" x14ac:dyDescent="0.5">
      <c r="A1654" s="32"/>
      <c r="B1654" s="297" t="str">
        <f>+IF(E1654=2012,VLOOKUP(D1654,K_navn!$A$2:$C$359,2),"")</f>
        <v/>
      </c>
      <c r="C1654" s="297" t="str">
        <f>+IF(E1654=2012,VLOOKUP(D1654,K_navn!$A$2:$C$359,3),"")</f>
        <v/>
      </c>
      <c r="D1654" s="115">
        <f>+'Ark1'!P3466</f>
        <v>1103</v>
      </c>
      <c r="E1654" s="115">
        <f>+'Ark1'!C3466</f>
        <v>2021</v>
      </c>
      <c r="F1654" s="116">
        <f>+IF('Ark1'!Q3466=0,"",'Ark1'!Q3466)</f>
        <v>3</v>
      </c>
      <c r="G1654" s="116">
        <f>+'Ark1'!R3466</f>
        <v>18</v>
      </c>
      <c r="H1654" s="116">
        <f>+'Ark1'!S3466</f>
        <v>18</v>
      </c>
      <c r="I1654" s="222">
        <f>+IF(G1654=0,"",'Ark1'!AA3466)</f>
        <v>6.8461889548151508E-2</v>
      </c>
      <c r="J1654" s="222">
        <f>+IF(G1654=0,"",'Ark1'!AB3466)</f>
        <v>7.1722051072081683E-2</v>
      </c>
      <c r="K1654" s="114">
        <f>+IF(G1654=0,"",'Ark1'!U3466)</f>
        <v>59.444444444444443</v>
      </c>
      <c r="L1654" s="222">
        <f>+IF(G1654=0,"",'Ark1'!W3466)</f>
        <v>88.893333333333302</v>
      </c>
      <c r="M1654" s="222">
        <f>+IF(G1654=0,"",'Ark1'!X3466)</f>
        <v>11.454261215809822</v>
      </c>
      <c r="N1654" s="114">
        <f>+IF(G1654=0,"",'Ark1'!Y3466)</f>
        <v>2.2662308949302248</v>
      </c>
      <c r="O1654" s="116">
        <f>+IF(G1654=0,"",'Ark1'!Z3466)</f>
        <v>-32.367812728178997</v>
      </c>
      <c r="P1654" s="116">
        <f t="shared" si="26"/>
        <v>6</v>
      </c>
      <c r="Q1654" s="114">
        <f>+IF(G1654=0,"",'Ark1'!T3466)</f>
        <v>15.333333333333337</v>
      </c>
      <c r="R1654" s="222">
        <f>+IF(G1654=0,"",'Ark1'!V3466)</f>
        <v>96.309136872517186</v>
      </c>
      <c r="S1654" s="32"/>
      <c r="T1654" s="35"/>
      <c r="U1654" s="35"/>
    </row>
    <row r="1655" spans="1:21" x14ac:dyDescent="0.5">
      <c r="A1655" s="32"/>
      <c r="B1655" s="297" t="str">
        <f>+IF(E1655=2012,VLOOKUP(D1655,K_navn!$A$2:$C$359,2),"")</f>
        <v/>
      </c>
      <c r="C1655" s="297" t="str">
        <f>+IF(E1655=2012,VLOOKUP(D1655,K_navn!$A$2:$C$359,3),"")</f>
        <v/>
      </c>
      <c r="D1655" s="115">
        <f>+'Ark1'!P3467</f>
        <v>1103</v>
      </c>
      <c r="E1655" s="115">
        <f>+'Ark1'!C3467</f>
        <v>2022</v>
      </c>
      <c r="F1655" s="116">
        <f>+IF('Ark1'!Q3467=0,"",'Ark1'!Q3467)</f>
        <v>3</v>
      </c>
      <c r="G1655" s="116">
        <f>+'Ark1'!R3467</f>
        <v>21</v>
      </c>
      <c r="H1655" s="116">
        <f>+'Ark1'!S3467</f>
        <v>21</v>
      </c>
      <c r="I1655" s="222">
        <f>+IF(G1655=0,"",'Ark1'!AA3467)</f>
        <v>7.2904009720534652E-2</v>
      </c>
      <c r="J1655" s="222">
        <f>+IF(G1655=0,"",'Ark1'!AB3467)</f>
        <v>7.0089569928350567E-2</v>
      </c>
      <c r="K1655" s="114">
        <f>+IF(G1655=0,"",'Ark1'!U3467)</f>
        <v>59.714285714285694</v>
      </c>
      <c r="L1655" s="222">
        <f>+IF(G1655=0,"",'Ark1'!W3467)</f>
        <v>82.447619047619028</v>
      </c>
      <c r="M1655" s="222">
        <f>+IF(G1655=0,"",'Ark1'!X3467)</f>
        <v>14.914921229542257</v>
      </c>
      <c r="N1655" s="114">
        <f>+IF(G1655=0,"",'Ark1'!Y3467)</f>
        <v>2.3328473740791758</v>
      </c>
      <c r="O1655" s="116">
        <f>+IF(G1655=0,"",'Ark1'!Z3467)</f>
        <v>-22.570006968109979</v>
      </c>
      <c r="P1655" s="116">
        <f t="shared" si="26"/>
        <v>7</v>
      </c>
      <c r="Q1655" s="114">
        <f>+IF(G1655=0,"",'Ark1'!T3467)</f>
        <v>15.714285714285712</v>
      </c>
      <c r="R1655" s="222">
        <f>+IF(G1655=0,"",'Ark1'!V3467)</f>
        <v>89.325697776401995</v>
      </c>
      <c r="S1655" s="32"/>
      <c r="T1655" s="35"/>
      <c r="U1655" s="35"/>
    </row>
    <row r="1656" spans="1:21" x14ac:dyDescent="0.5">
      <c r="A1656" s="32"/>
      <c r="B1656" s="297" t="str">
        <f>+IF(E1656=2012,VLOOKUP(D1656,K_navn!$A$2:$C$359,2),"")</f>
        <v>Haugesund</v>
      </c>
      <c r="C1656" s="297" t="str">
        <f>+IF(E1656=2012,VLOOKUP(D1656,K_navn!$A$2:$C$359,3),"")</f>
        <v>Rogaland</v>
      </c>
      <c r="D1656" s="115">
        <f>+'Ark1'!P3468</f>
        <v>1106</v>
      </c>
      <c r="E1656" s="115">
        <f>+'Ark1'!C3468</f>
        <v>2012</v>
      </c>
      <c r="F1656" s="116" t="str">
        <f>+IF('Ark1'!Q3468=0,"",'Ark1'!Q3468)</f>
        <v/>
      </c>
      <c r="G1656" s="116">
        <f>+'Ark1'!R3468</f>
        <v>0</v>
      </c>
      <c r="H1656" s="116">
        <f>+'Ark1'!S3468</f>
        <v>0</v>
      </c>
      <c r="I1656" s="222" t="str">
        <f>+IF(G1656=0,"",'Ark1'!AA3468)</f>
        <v/>
      </c>
      <c r="J1656" s="222" t="str">
        <f>+IF(G1656=0,"",'Ark1'!AB3468)</f>
        <v/>
      </c>
      <c r="K1656" s="114" t="str">
        <f>+IF(G1656=0,"",'Ark1'!U3468)</f>
        <v/>
      </c>
      <c r="L1656" s="222" t="str">
        <f>+IF(G1656=0,"",'Ark1'!W3468)</f>
        <v/>
      </c>
      <c r="M1656" s="222" t="str">
        <f>+IF(G1656=0,"",'Ark1'!X3468)</f>
        <v/>
      </c>
      <c r="N1656" s="114" t="str">
        <f>+IF(G1656=0,"",'Ark1'!Y3468)</f>
        <v/>
      </c>
      <c r="O1656" s="116" t="str">
        <f>+IF(G1656=0,"",'Ark1'!Z3468)</f>
        <v/>
      </c>
      <c r="P1656" s="116" t="str">
        <f t="shared" si="26"/>
        <v/>
      </c>
      <c r="Q1656" s="114" t="str">
        <f>+IF(G1656=0,"",'Ark1'!T3468)</f>
        <v/>
      </c>
      <c r="R1656" s="222" t="str">
        <f>+IF(G1656=0,"",'Ark1'!V3468)</f>
        <v/>
      </c>
      <c r="S1656" s="32"/>
      <c r="T1656" s="35"/>
      <c r="U1656" s="35"/>
    </row>
    <row r="1657" spans="1:21" x14ac:dyDescent="0.5">
      <c r="A1657" s="32"/>
      <c r="B1657" s="297" t="str">
        <f>+IF(E1657=2012,VLOOKUP(D1657,K_navn!$A$2:$C$359,2),"")</f>
        <v/>
      </c>
      <c r="C1657" s="297" t="str">
        <f>+IF(E1657=2012,VLOOKUP(D1657,K_navn!$A$2:$C$359,3),"")</f>
        <v/>
      </c>
      <c r="D1657" s="115">
        <f>+'Ark1'!P3469</f>
        <v>1106</v>
      </c>
      <c r="E1657" s="115">
        <f>+'Ark1'!C3469</f>
        <v>2013</v>
      </c>
      <c r="F1657" s="116" t="str">
        <f>+IF('Ark1'!Q3469=0,"",'Ark1'!Q3469)</f>
        <v/>
      </c>
      <c r="G1657" s="116">
        <f>+'Ark1'!R3469</f>
        <v>0</v>
      </c>
      <c r="H1657" s="116">
        <f>+'Ark1'!S3469</f>
        <v>0</v>
      </c>
      <c r="I1657" s="222" t="str">
        <f>+IF(G1657=0,"",'Ark1'!AA3469)</f>
        <v/>
      </c>
      <c r="J1657" s="222" t="str">
        <f>+IF(G1657=0,"",'Ark1'!AB3469)</f>
        <v/>
      </c>
      <c r="K1657" s="114" t="str">
        <f>+IF(G1657=0,"",'Ark1'!U3469)</f>
        <v/>
      </c>
      <c r="L1657" s="222" t="str">
        <f>+IF(G1657=0,"",'Ark1'!W3469)</f>
        <v/>
      </c>
      <c r="M1657" s="222" t="str">
        <f>+IF(G1657=0,"",'Ark1'!X3469)</f>
        <v/>
      </c>
      <c r="N1657" s="114" t="str">
        <f>+IF(G1657=0,"",'Ark1'!Y3469)</f>
        <v/>
      </c>
      <c r="O1657" s="116" t="str">
        <f>+IF(G1657=0,"",'Ark1'!Z3469)</f>
        <v/>
      </c>
      <c r="P1657" s="116" t="str">
        <f t="shared" si="26"/>
        <v/>
      </c>
      <c r="Q1657" s="114" t="str">
        <f>+IF(G1657=0,"",'Ark1'!T3469)</f>
        <v/>
      </c>
      <c r="R1657" s="222" t="str">
        <f>+IF(G1657=0,"",'Ark1'!V3469)</f>
        <v/>
      </c>
      <c r="S1657" s="32"/>
      <c r="T1657" s="35"/>
      <c r="U1657" s="35"/>
    </row>
    <row r="1658" spans="1:21" x14ac:dyDescent="0.5">
      <c r="A1658" s="32"/>
      <c r="B1658" s="297" t="str">
        <f>+IF(E1658=2012,VLOOKUP(D1658,K_navn!$A$2:$C$359,2),"")</f>
        <v/>
      </c>
      <c r="C1658" s="297" t="str">
        <f>+IF(E1658=2012,VLOOKUP(D1658,K_navn!$A$2:$C$359,3),"")</f>
        <v/>
      </c>
      <c r="D1658" s="115">
        <f>+'Ark1'!P3470</f>
        <v>1106</v>
      </c>
      <c r="E1658" s="115">
        <f>+'Ark1'!C3470</f>
        <v>2014</v>
      </c>
      <c r="F1658" s="116" t="str">
        <f>+IF('Ark1'!Q3470=0,"",'Ark1'!Q3470)</f>
        <v/>
      </c>
      <c r="G1658" s="116">
        <f>+'Ark1'!R3470</f>
        <v>0</v>
      </c>
      <c r="H1658" s="116">
        <f>+'Ark1'!S3470</f>
        <v>0</v>
      </c>
      <c r="I1658" s="222" t="str">
        <f>+IF(G1658=0,"",'Ark1'!AA3470)</f>
        <v/>
      </c>
      <c r="J1658" s="222" t="str">
        <f>+IF(G1658=0,"",'Ark1'!AB3470)</f>
        <v/>
      </c>
      <c r="K1658" s="114" t="str">
        <f>+IF(G1658=0,"",'Ark1'!U3470)</f>
        <v/>
      </c>
      <c r="L1658" s="222" t="str">
        <f>+IF(G1658=0,"",'Ark1'!W3470)</f>
        <v/>
      </c>
      <c r="M1658" s="222" t="str">
        <f>+IF(G1658=0,"",'Ark1'!X3470)</f>
        <v/>
      </c>
      <c r="N1658" s="114" t="str">
        <f>+IF(G1658=0,"",'Ark1'!Y3470)</f>
        <v/>
      </c>
      <c r="O1658" s="116" t="str">
        <f>+IF(G1658=0,"",'Ark1'!Z3470)</f>
        <v/>
      </c>
      <c r="P1658" s="116" t="str">
        <f t="shared" si="26"/>
        <v/>
      </c>
      <c r="Q1658" s="114" t="str">
        <f>+IF(G1658=0,"",'Ark1'!T3470)</f>
        <v/>
      </c>
      <c r="R1658" s="222" t="str">
        <f>+IF(G1658=0,"",'Ark1'!V3470)</f>
        <v/>
      </c>
      <c r="S1658" s="32"/>
      <c r="T1658" s="35"/>
      <c r="U1658" s="35"/>
    </row>
    <row r="1659" spans="1:21" x14ac:dyDescent="0.5">
      <c r="A1659" s="32"/>
      <c r="B1659" s="297" t="str">
        <f>+IF(E1659=2012,VLOOKUP(D1659,K_navn!$A$2:$C$359,2),"")</f>
        <v/>
      </c>
      <c r="C1659" s="297" t="str">
        <f>+IF(E1659=2012,VLOOKUP(D1659,K_navn!$A$2:$C$359,3),"")</f>
        <v/>
      </c>
      <c r="D1659" s="115">
        <f>+'Ark1'!P3471</f>
        <v>1106</v>
      </c>
      <c r="E1659" s="115">
        <f>+'Ark1'!C3471</f>
        <v>2015</v>
      </c>
      <c r="F1659" s="116" t="str">
        <f>+IF('Ark1'!Q3471=0,"",'Ark1'!Q3471)</f>
        <v/>
      </c>
      <c r="G1659" s="116">
        <f>+'Ark1'!R3471</f>
        <v>0</v>
      </c>
      <c r="H1659" s="116">
        <f>+'Ark1'!S3471</f>
        <v>0</v>
      </c>
      <c r="I1659" s="222" t="str">
        <f>+IF(G1659=0,"",'Ark1'!AA3471)</f>
        <v/>
      </c>
      <c r="J1659" s="222" t="str">
        <f>+IF(G1659=0,"",'Ark1'!AB3471)</f>
        <v/>
      </c>
      <c r="K1659" s="114" t="str">
        <f>+IF(G1659=0,"",'Ark1'!U3471)</f>
        <v/>
      </c>
      <c r="L1659" s="222" t="str">
        <f>+IF(G1659=0,"",'Ark1'!W3471)</f>
        <v/>
      </c>
      <c r="M1659" s="222" t="str">
        <f>+IF(G1659=0,"",'Ark1'!X3471)</f>
        <v/>
      </c>
      <c r="N1659" s="114" t="str">
        <f>+IF(G1659=0,"",'Ark1'!Y3471)</f>
        <v/>
      </c>
      <c r="O1659" s="116" t="str">
        <f>+IF(G1659=0,"",'Ark1'!Z3471)</f>
        <v/>
      </c>
      <c r="P1659" s="116" t="str">
        <f t="shared" si="26"/>
        <v/>
      </c>
      <c r="Q1659" s="114" t="str">
        <f>+IF(G1659=0,"",'Ark1'!T3471)</f>
        <v/>
      </c>
      <c r="R1659" s="222" t="str">
        <f>+IF(G1659=0,"",'Ark1'!V3471)</f>
        <v/>
      </c>
      <c r="S1659" s="32"/>
      <c r="T1659" s="35"/>
      <c r="U1659" s="35"/>
    </row>
    <row r="1660" spans="1:21" x14ac:dyDescent="0.5">
      <c r="A1660" s="32"/>
      <c r="B1660" s="297" t="str">
        <f>+IF(E1660=2012,VLOOKUP(D1660,K_navn!$A$2:$C$359,2),"")</f>
        <v/>
      </c>
      <c r="C1660" s="297" t="str">
        <f>+IF(E1660=2012,VLOOKUP(D1660,K_navn!$A$2:$C$359,3),"")</f>
        <v/>
      </c>
      <c r="D1660" s="115">
        <f>+'Ark1'!P3472</f>
        <v>1106</v>
      </c>
      <c r="E1660" s="115">
        <f>+'Ark1'!C3472</f>
        <v>2016</v>
      </c>
      <c r="F1660" s="116" t="str">
        <f>+IF('Ark1'!Q3472=0,"",'Ark1'!Q3472)</f>
        <v/>
      </c>
      <c r="G1660" s="116">
        <f>+'Ark1'!R3472</f>
        <v>0</v>
      </c>
      <c r="H1660" s="116">
        <f>+'Ark1'!S3472</f>
        <v>0</v>
      </c>
      <c r="I1660" s="222" t="str">
        <f>+IF(G1660=0,"",'Ark1'!AA3472)</f>
        <v/>
      </c>
      <c r="J1660" s="222" t="str">
        <f>+IF(G1660=0,"",'Ark1'!AB3472)</f>
        <v/>
      </c>
      <c r="K1660" s="114" t="str">
        <f>+IF(G1660=0,"",'Ark1'!U3472)</f>
        <v/>
      </c>
      <c r="L1660" s="222" t="str">
        <f>+IF(G1660=0,"",'Ark1'!W3472)</f>
        <v/>
      </c>
      <c r="M1660" s="222" t="str">
        <f>+IF(G1660=0,"",'Ark1'!X3472)</f>
        <v/>
      </c>
      <c r="N1660" s="114" t="str">
        <f>+IF(G1660=0,"",'Ark1'!Y3472)</f>
        <v/>
      </c>
      <c r="O1660" s="116" t="str">
        <f>+IF(G1660=0,"",'Ark1'!Z3472)</f>
        <v/>
      </c>
      <c r="P1660" s="116" t="str">
        <f t="shared" si="26"/>
        <v/>
      </c>
      <c r="Q1660" s="114" t="str">
        <f>+IF(G1660=0,"",'Ark1'!T3472)</f>
        <v/>
      </c>
      <c r="R1660" s="222" t="str">
        <f>+IF(G1660=0,"",'Ark1'!V3472)</f>
        <v/>
      </c>
      <c r="S1660" s="32"/>
      <c r="T1660" s="35"/>
      <c r="U1660" s="35"/>
    </row>
    <row r="1661" spans="1:21" x14ac:dyDescent="0.5">
      <c r="A1661" s="32"/>
      <c r="B1661" s="297" t="str">
        <f>+IF(E1661=2012,VLOOKUP(D1661,K_navn!$A$2:$C$359,2),"")</f>
        <v/>
      </c>
      <c r="C1661" s="297" t="str">
        <f>+IF(E1661=2012,VLOOKUP(D1661,K_navn!$A$2:$C$359,3),"")</f>
        <v/>
      </c>
      <c r="D1661" s="115">
        <f>+'Ark1'!P3473</f>
        <v>1106</v>
      </c>
      <c r="E1661" s="115">
        <f>+'Ark1'!C3473</f>
        <v>2017</v>
      </c>
      <c r="F1661" s="116" t="str">
        <f>+IF('Ark1'!Q3473=0,"",'Ark1'!Q3473)</f>
        <v/>
      </c>
      <c r="G1661" s="116">
        <f>+'Ark1'!R3473</f>
        <v>0</v>
      </c>
      <c r="H1661" s="116">
        <f>+'Ark1'!S3473</f>
        <v>0</v>
      </c>
      <c r="I1661" s="222" t="str">
        <f>+IF(G1661=0,"",'Ark1'!AA3473)</f>
        <v/>
      </c>
      <c r="J1661" s="222" t="str">
        <f>+IF(G1661=0,"",'Ark1'!AB3473)</f>
        <v/>
      </c>
      <c r="K1661" s="114" t="str">
        <f>+IF(G1661=0,"",'Ark1'!U3473)</f>
        <v/>
      </c>
      <c r="L1661" s="222" t="str">
        <f>+IF(G1661=0,"",'Ark1'!W3473)</f>
        <v/>
      </c>
      <c r="M1661" s="222" t="str">
        <f>+IF(G1661=0,"",'Ark1'!X3473)</f>
        <v/>
      </c>
      <c r="N1661" s="114" t="str">
        <f>+IF(G1661=0,"",'Ark1'!Y3473)</f>
        <v/>
      </c>
      <c r="O1661" s="116" t="str">
        <f>+IF(G1661=0,"",'Ark1'!Z3473)</f>
        <v/>
      </c>
      <c r="P1661" s="116" t="str">
        <f t="shared" si="26"/>
        <v/>
      </c>
      <c r="Q1661" s="114" t="str">
        <f>+IF(G1661=0,"",'Ark1'!T3473)</f>
        <v/>
      </c>
      <c r="R1661" s="222" t="str">
        <f>+IF(G1661=0,"",'Ark1'!V3473)</f>
        <v/>
      </c>
      <c r="S1661" s="32"/>
      <c r="T1661" s="35"/>
      <c r="U1661" s="35"/>
    </row>
    <row r="1662" spans="1:21" x14ac:dyDescent="0.5">
      <c r="A1662" s="32"/>
      <c r="B1662" s="297" t="str">
        <f>+IF(E1662=2012,VLOOKUP(D1662,K_navn!$A$2:$C$359,2),"")</f>
        <v/>
      </c>
      <c r="C1662" s="297" t="str">
        <f>+IF(E1662=2012,VLOOKUP(D1662,K_navn!$A$2:$C$359,3),"")</f>
        <v/>
      </c>
      <c r="D1662" s="115">
        <f>+'Ark1'!P3474</f>
        <v>1106</v>
      </c>
      <c r="E1662" s="115">
        <f>+'Ark1'!C3474</f>
        <v>2018</v>
      </c>
      <c r="F1662" s="116" t="str">
        <f>+IF('Ark1'!Q3474=0,"",'Ark1'!Q3474)</f>
        <v/>
      </c>
      <c r="G1662" s="116">
        <f>+'Ark1'!R3474</f>
        <v>0</v>
      </c>
      <c r="H1662" s="116">
        <f>+'Ark1'!S3474</f>
        <v>0</v>
      </c>
      <c r="I1662" s="222" t="str">
        <f>+IF(G1662=0,"",'Ark1'!AA3474)</f>
        <v/>
      </c>
      <c r="J1662" s="222" t="str">
        <f>+IF(G1662=0,"",'Ark1'!AB3474)</f>
        <v/>
      </c>
      <c r="K1662" s="114" t="str">
        <f>+IF(G1662=0,"",'Ark1'!U3474)</f>
        <v/>
      </c>
      <c r="L1662" s="222" t="str">
        <f>+IF(G1662=0,"",'Ark1'!W3474)</f>
        <v/>
      </c>
      <c r="M1662" s="222" t="str">
        <f>+IF(G1662=0,"",'Ark1'!X3474)</f>
        <v/>
      </c>
      <c r="N1662" s="114" t="str">
        <f>+IF(G1662=0,"",'Ark1'!Y3474)</f>
        <v/>
      </c>
      <c r="O1662" s="116" t="str">
        <f>+IF(G1662=0,"",'Ark1'!Z3474)</f>
        <v/>
      </c>
      <c r="P1662" s="116" t="str">
        <f t="shared" si="26"/>
        <v/>
      </c>
      <c r="Q1662" s="114" t="str">
        <f>+IF(G1662=0,"",'Ark1'!T3474)</f>
        <v/>
      </c>
      <c r="R1662" s="222" t="str">
        <f>+IF(G1662=0,"",'Ark1'!V3474)</f>
        <v/>
      </c>
      <c r="S1662" s="32"/>
      <c r="T1662" s="35"/>
      <c r="U1662" s="35"/>
    </row>
    <row r="1663" spans="1:21" x14ac:dyDescent="0.5">
      <c r="A1663" s="32"/>
      <c r="B1663" s="297" t="str">
        <f>+IF(E1663=2012,VLOOKUP(D1663,K_navn!$A$2:$C$359,2),"")</f>
        <v/>
      </c>
      <c r="C1663" s="297" t="str">
        <f>+IF(E1663=2012,VLOOKUP(D1663,K_navn!$A$2:$C$359,3),"")</f>
        <v/>
      </c>
      <c r="D1663" s="115">
        <f>+'Ark1'!P3475</f>
        <v>1106</v>
      </c>
      <c r="E1663" s="115">
        <f>+'Ark1'!C3475</f>
        <v>2019</v>
      </c>
      <c r="F1663" s="116" t="str">
        <f>+IF('Ark1'!Q3475=0,"",'Ark1'!Q3475)</f>
        <v/>
      </c>
      <c r="G1663" s="116">
        <f>+'Ark1'!R3475</f>
        <v>0</v>
      </c>
      <c r="H1663" s="116">
        <f>+'Ark1'!S3475</f>
        <v>0</v>
      </c>
      <c r="I1663" s="222" t="str">
        <f>+IF(G1663=0,"",'Ark1'!AA3475)</f>
        <v/>
      </c>
      <c r="J1663" s="222" t="str">
        <f>+IF(G1663=0,"",'Ark1'!AB3475)</f>
        <v/>
      </c>
      <c r="K1663" s="114" t="str">
        <f>+IF(G1663=0,"",'Ark1'!U3475)</f>
        <v/>
      </c>
      <c r="L1663" s="222" t="str">
        <f>+IF(G1663=0,"",'Ark1'!W3475)</f>
        <v/>
      </c>
      <c r="M1663" s="222" t="str">
        <f>+IF(G1663=0,"",'Ark1'!X3475)</f>
        <v/>
      </c>
      <c r="N1663" s="114" t="str">
        <f>+IF(G1663=0,"",'Ark1'!Y3475)</f>
        <v/>
      </c>
      <c r="O1663" s="116" t="str">
        <f>+IF(G1663=0,"",'Ark1'!Z3475)</f>
        <v/>
      </c>
      <c r="P1663" s="116" t="str">
        <f t="shared" si="26"/>
        <v/>
      </c>
      <c r="Q1663" s="114" t="str">
        <f>+IF(G1663=0,"",'Ark1'!T3475)</f>
        <v/>
      </c>
      <c r="R1663" s="222" t="str">
        <f>+IF(G1663=0,"",'Ark1'!V3475)</f>
        <v/>
      </c>
      <c r="S1663" s="32"/>
      <c r="T1663" s="35"/>
      <c r="U1663" s="35"/>
    </row>
    <row r="1664" spans="1:21" x14ac:dyDescent="0.5">
      <c r="A1664" s="32"/>
      <c r="B1664" s="297" t="str">
        <f>+IF(E1664=2012,VLOOKUP(D1664,K_navn!$A$2:$C$359,2),"")</f>
        <v/>
      </c>
      <c r="C1664" s="297" t="str">
        <f>+IF(E1664=2012,VLOOKUP(D1664,K_navn!$A$2:$C$359,3),"")</f>
        <v/>
      </c>
      <c r="D1664" s="115">
        <f>+'Ark1'!P3476</f>
        <v>1106</v>
      </c>
      <c r="E1664" s="115">
        <f>+'Ark1'!C3476</f>
        <v>2020</v>
      </c>
      <c r="F1664" s="116" t="str">
        <f>+IF('Ark1'!Q3476=0,"",'Ark1'!Q3476)</f>
        <v/>
      </c>
      <c r="G1664" s="116">
        <f>+'Ark1'!R3476</f>
        <v>0</v>
      </c>
      <c r="H1664" s="116">
        <f>+'Ark1'!S3476</f>
        <v>0</v>
      </c>
      <c r="I1664" s="222" t="str">
        <f>+IF(G1664=0,"",'Ark1'!AA3476)</f>
        <v/>
      </c>
      <c r="J1664" s="222" t="str">
        <f>+IF(G1664=0,"",'Ark1'!AB3476)</f>
        <v/>
      </c>
      <c r="K1664" s="114" t="str">
        <f>+IF(G1664=0,"",'Ark1'!U3476)</f>
        <v/>
      </c>
      <c r="L1664" s="222" t="str">
        <f>+IF(G1664=0,"",'Ark1'!W3476)</f>
        <v/>
      </c>
      <c r="M1664" s="222" t="str">
        <f>+IF(G1664=0,"",'Ark1'!X3476)</f>
        <v/>
      </c>
      <c r="N1664" s="114" t="str">
        <f>+IF(G1664=0,"",'Ark1'!Y3476)</f>
        <v/>
      </c>
      <c r="O1664" s="116" t="str">
        <f>+IF(G1664=0,"",'Ark1'!Z3476)</f>
        <v/>
      </c>
      <c r="P1664" s="116" t="str">
        <f t="shared" si="26"/>
        <v/>
      </c>
      <c r="Q1664" s="114" t="str">
        <f>+IF(G1664=0,"",'Ark1'!T3476)</f>
        <v/>
      </c>
      <c r="R1664" s="222" t="str">
        <f>+IF(G1664=0,"",'Ark1'!V3476)</f>
        <v/>
      </c>
      <c r="S1664" s="32"/>
      <c r="T1664" s="35"/>
      <c r="U1664" s="35"/>
    </row>
    <row r="1665" spans="1:21" x14ac:dyDescent="0.5">
      <c r="A1665" s="32"/>
      <c r="B1665" s="297" t="str">
        <f>+IF(E1665=2012,VLOOKUP(D1665,K_navn!$A$2:$C$359,2),"")</f>
        <v/>
      </c>
      <c r="C1665" s="297" t="str">
        <f>+IF(E1665=2012,VLOOKUP(D1665,K_navn!$A$2:$C$359,3),"")</f>
        <v/>
      </c>
      <c r="D1665" s="115">
        <f>+'Ark1'!P3477</f>
        <v>1106</v>
      </c>
      <c r="E1665" s="115">
        <f>+'Ark1'!C3477</f>
        <v>2021</v>
      </c>
      <c r="F1665" s="116" t="str">
        <f>+IF('Ark1'!Q3477=0,"",'Ark1'!Q3477)</f>
        <v/>
      </c>
      <c r="G1665" s="116">
        <f>+'Ark1'!R3477</f>
        <v>0</v>
      </c>
      <c r="H1665" s="116">
        <f>+'Ark1'!S3477</f>
        <v>0</v>
      </c>
      <c r="I1665" s="222" t="str">
        <f>+IF(G1665=0,"",'Ark1'!AA3477)</f>
        <v/>
      </c>
      <c r="J1665" s="222" t="str">
        <f>+IF(G1665=0,"",'Ark1'!AB3477)</f>
        <v/>
      </c>
      <c r="K1665" s="114" t="str">
        <f>+IF(G1665=0,"",'Ark1'!U3477)</f>
        <v/>
      </c>
      <c r="L1665" s="222" t="str">
        <f>+IF(G1665=0,"",'Ark1'!W3477)</f>
        <v/>
      </c>
      <c r="M1665" s="222" t="str">
        <f>+IF(G1665=0,"",'Ark1'!X3477)</f>
        <v/>
      </c>
      <c r="N1665" s="114" t="str">
        <f>+IF(G1665=0,"",'Ark1'!Y3477)</f>
        <v/>
      </c>
      <c r="O1665" s="116" t="str">
        <f>+IF(G1665=0,"",'Ark1'!Z3477)</f>
        <v/>
      </c>
      <c r="P1665" s="116" t="str">
        <f t="shared" si="26"/>
        <v/>
      </c>
      <c r="Q1665" s="114" t="str">
        <f>+IF(G1665=0,"",'Ark1'!T3477)</f>
        <v/>
      </c>
      <c r="R1665" s="222" t="str">
        <f>+IF(G1665=0,"",'Ark1'!V3477)</f>
        <v/>
      </c>
      <c r="S1665" s="32"/>
      <c r="T1665" s="35"/>
      <c r="U1665" s="35"/>
    </row>
    <row r="1666" spans="1:21" x14ac:dyDescent="0.5">
      <c r="A1666" s="32"/>
      <c r="B1666" s="297" t="str">
        <f>+IF(E1666=2012,VLOOKUP(D1666,K_navn!$A$2:$C$359,2),"")</f>
        <v/>
      </c>
      <c r="C1666" s="297" t="str">
        <f>+IF(E1666=2012,VLOOKUP(D1666,K_navn!$A$2:$C$359,3),"")</f>
        <v/>
      </c>
      <c r="D1666" s="115">
        <f>+'Ark1'!P3478</f>
        <v>1106</v>
      </c>
      <c r="E1666" s="115">
        <f>+'Ark1'!C3478</f>
        <v>2022</v>
      </c>
      <c r="F1666" s="116" t="str">
        <f>+IF('Ark1'!Q3478=0,"",'Ark1'!Q3478)</f>
        <v/>
      </c>
      <c r="G1666" s="116">
        <f>+'Ark1'!R3478</f>
        <v>0</v>
      </c>
      <c r="H1666" s="116">
        <f>+'Ark1'!S3478</f>
        <v>0</v>
      </c>
      <c r="I1666" s="222" t="str">
        <f>+IF(G1666=0,"",'Ark1'!AA3478)</f>
        <v/>
      </c>
      <c r="J1666" s="222" t="str">
        <f>+IF(G1666=0,"",'Ark1'!AB3478)</f>
        <v/>
      </c>
      <c r="K1666" s="114" t="str">
        <f>+IF(G1666=0,"",'Ark1'!U3478)</f>
        <v/>
      </c>
      <c r="L1666" s="222" t="str">
        <f>+IF(G1666=0,"",'Ark1'!W3478)</f>
        <v/>
      </c>
      <c r="M1666" s="222" t="str">
        <f>+IF(G1666=0,"",'Ark1'!X3478)</f>
        <v/>
      </c>
      <c r="N1666" s="114" t="str">
        <f>+IF(G1666=0,"",'Ark1'!Y3478)</f>
        <v/>
      </c>
      <c r="O1666" s="116" t="str">
        <f>+IF(G1666=0,"",'Ark1'!Z3478)</f>
        <v/>
      </c>
      <c r="P1666" s="116" t="str">
        <f t="shared" si="26"/>
        <v/>
      </c>
      <c r="Q1666" s="114" t="str">
        <f>+IF(G1666=0,"",'Ark1'!T3478)</f>
        <v/>
      </c>
      <c r="R1666" s="222" t="str">
        <f>+IF(G1666=0,"",'Ark1'!V3478)</f>
        <v/>
      </c>
      <c r="S1666" s="32"/>
      <c r="T1666" s="35"/>
      <c r="U1666" s="35"/>
    </row>
    <row r="1667" spans="1:21" x14ac:dyDescent="0.5">
      <c r="A1667" s="32"/>
      <c r="B1667" s="297" t="str">
        <f>+IF(E1667=2012,VLOOKUP(D1667,K_navn!$A$2:$C$359,2),"")</f>
        <v>Sandnes</v>
      </c>
      <c r="C1667" s="297" t="str">
        <f>+IF(E1667=2012,VLOOKUP(D1667,K_navn!$A$2:$C$359,3),"")</f>
        <v>Rogaland</v>
      </c>
      <c r="D1667" s="115">
        <f>+'Ark1'!P3479</f>
        <v>1108</v>
      </c>
      <c r="E1667" s="115">
        <f>+'Ark1'!C3479</f>
        <v>2012</v>
      </c>
      <c r="F1667" s="116" t="str">
        <f>+IF('Ark1'!Q3479=0,"",'Ark1'!Q3479)</f>
        <v/>
      </c>
      <c r="G1667" s="116">
        <f>+'Ark1'!R3479</f>
        <v>0</v>
      </c>
      <c r="H1667" s="116">
        <f>+'Ark1'!S3479</f>
        <v>0</v>
      </c>
      <c r="I1667" s="222" t="str">
        <f>+IF(G1667=0,"",'Ark1'!AA3479)</f>
        <v/>
      </c>
      <c r="J1667" s="222" t="str">
        <f>+IF(G1667=0,"",'Ark1'!AB3479)</f>
        <v/>
      </c>
      <c r="K1667" s="114" t="str">
        <f>+IF(G1667=0,"",'Ark1'!U3479)</f>
        <v/>
      </c>
      <c r="L1667" s="222" t="str">
        <f>+IF(G1667=0,"",'Ark1'!W3479)</f>
        <v/>
      </c>
      <c r="M1667" s="222" t="str">
        <f>+IF(G1667=0,"",'Ark1'!X3479)</f>
        <v/>
      </c>
      <c r="N1667" s="114" t="str">
        <f>+IF(G1667=0,"",'Ark1'!Y3479)</f>
        <v/>
      </c>
      <c r="O1667" s="116" t="str">
        <f>+IF(G1667=0,"",'Ark1'!Z3479)</f>
        <v/>
      </c>
      <c r="P1667" s="116" t="str">
        <f t="shared" si="26"/>
        <v/>
      </c>
      <c r="Q1667" s="114" t="str">
        <f>+IF(G1667=0,"",'Ark1'!T3479)</f>
        <v/>
      </c>
      <c r="R1667" s="222" t="str">
        <f>+IF(G1667=0,"",'Ark1'!V3479)</f>
        <v/>
      </c>
      <c r="S1667" s="32"/>
      <c r="T1667" s="35"/>
      <c r="U1667" s="35"/>
    </row>
    <row r="1668" spans="1:21" x14ac:dyDescent="0.5">
      <c r="A1668" s="32"/>
      <c r="B1668" s="297" t="str">
        <f>+IF(E1668=2012,VLOOKUP(D1668,K_navn!$A$2:$C$359,2),"")</f>
        <v/>
      </c>
      <c r="C1668" s="297" t="str">
        <f>+IF(E1668=2012,VLOOKUP(D1668,K_navn!$A$2:$C$359,3),"")</f>
        <v/>
      </c>
      <c r="D1668" s="115">
        <f>+'Ark1'!P3480</f>
        <v>1108</v>
      </c>
      <c r="E1668" s="115">
        <f>+'Ark1'!C3480</f>
        <v>2013</v>
      </c>
      <c r="F1668" s="116">
        <f>+IF('Ark1'!Q3480=0,"",'Ark1'!Q3480)</f>
        <v>1</v>
      </c>
      <c r="G1668" s="116">
        <f>+'Ark1'!R3480</f>
        <v>1</v>
      </c>
      <c r="H1668" s="116">
        <f>+'Ark1'!S3480</f>
        <v>1</v>
      </c>
      <c r="I1668" s="222">
        <f>+IF(G1668=0,"",'Ark1'!AA3480)</f>
        <v>1.8594272963927114E-2</v>
      </c>
      <c r="J1668" s="222">
        <f>+IF(G1668=0,"",'Ark1'!AB3480)</f>
        <v>1.7995518841258305E-2</v>
      </c>
      <c r="K1668" s="114">
        <f>+IF(G1668=0,"",'Ark1'!U3480)</f>
        <v>62</v>
      </c>
      <c r="L1668" s="222">
        <f>+IF(G1668=0,"",'Ark1'!W3480)</f>
        <v>72.100000000000023</v>
      </c>
      <c r="M1668" s="222">
        <f>+IF(G1668=0,"",'Ark1'!X3480)</f>
        <v>0</v>
      </c>
      <c r="N1668" s="114">
        <f>+IF(G1668=0,"",'Ark1'!Y3480)</f>
        <v>0</v>
      </c>
      <c r="O1668" s="116">
        <f>+IF(G1668=0,"",'Ark1'!Z3480)</f>
        <v>0</v>
      </c>
      <c r="P1668" s="116">
        <f t="shared" si="26"/>
        <v>1</v>
      </c>
      <c r="Q1668" s="114">
        <f>+IF(G1668=0,"",'Ark1'!T3480)</f>
        <v>17</v>
      </c>
      <c r="R1668" s="222">
        <f>+IF(G1668=0,"",'Ark1'!V3480)</f>
        <v>78.114842903575294</v>
      </c>
      <c r="S1668" s="32"/>
      <c r="T1668" s="35"/>
      <c r="U1668" s="35"/>
    </row>
    <row r="1669" spans="1:21" x14ac:dyDescent="0.5">
      <c r="A1669" s="32"/>
      <c r="B1669" s="297" t="str">
        <f>+IF(E1669=2012,VLOOKUP(D1669,K_navn!$A$2:$C$359,2),"")</f>
        <v/>
      </c>
      <c r="C1669" s="297" t="str">
        <f>+IF(E1669=2012,VLOOKUP(D1669,K_navn!$A$2:$C$359,3),"")</f>
        <v/>
      </c>
      <c r="D1669" s="115">
        <f>+'Ark1'!P3481</f>
        <v>1108</v>
      </c>
      <c r="E1669" s="115">
        <f>+'Ark1'!C3481</f>
        <v>2014</v>
      </c>
      <c r="F1669" s="116">
        <f>+IF('Ark1'!Q3481=0,"",'Ark1'!Q3481)</f>
        <v>3</v>
      </c>
      <c r="G1669" s="116">
        <f>+'Ark1'!R3481</f>
        <v>10</v>
      </c>
      <c r="H1669" s="116">
        <f>+'Ark1'!S3481</f>
        <v>10</v>
      </c>
      <c r="I1669" s="222">
        <f>+IF(G1669=0,"",'Ark1'!AA3481)</f>
        <v>9.4082227867155907E-2</v>
      </c>
      <c r="J1669" s="222">
        <f>+IF(G1669=0,"",'Ark1'!AB3481)</f>
        <v>9.9582848361816481E-2</v>
      </c>
      <c r="K1669" s="114">
        <f>+IF(G1669=0,"",'Ark1'!U3481)</f>
        <v>61.9</v>
      </c>
      <c r="L1669" s="222">
        <f>+IF(G1669=0,"",'Ark1'!W3481)</f>
        <v>81.75</v>
      </c>
      <c r="M1669" s="222">
        <f>+IF(G1669=0,"",'Ark1'!X3481)</f>
        <v>12.319598207733916</v>
      </c>
      <c r="N1669" s="114">
        <f>+IF(G1669=0,"",'Ark1'!Y3481)</f>
        <v>1.5779733838059962</v>
      </c>
      <c r="O1669" s="116">
        <f>+IF(G1669=0,"",'Ark1'!Z3481)</f>
        <v>-69.007208493607848</v>
      </c>
      <c r="P1669" s="116">
        <f t="shared" si="26"/>
        <v>3.3333333333333335</v>
      </c>
      <c r="Q1669" s="114">
        <f>+IF(G1669=0,"",'Ark1'!T3481)</f>
        <v>17</v>
      </c>
      <c r="R1669" s="222">
        <f>+IF(G1669=0,"",'Ark1'!V3481)</f>
        <v>88.569880823401945</v>
      </c>
      <c r="S1669" s="32"/>
      <c r="T1669" s="35"/>
      <c r="U1669" s="35"/>
    </row>
    <row r="1670" spans="1:21" x14ac:dyDescent="0.5">
      <c r="A1670" s="32"/>
      <c r="B1670" s="297" t="str">
        <f>+IF(E1670=2012,VLOOKUP(D1670,K_navn!$A$2:$C$359,2),"")</f>
        <v/>
      </c>
      <c r="C1670" s="297" t="str">
        <f>+IF(E1670=2012,VLOOKUP(D1670,K_navn!$A$2:$C$359,3),"")</f>
        <v/>
      </c>
      <c r="D1670" s="115">
        <f>+'Ark1'!P3482</f>
        <v>1108</v>
      </c>
      <c r="E1670" s="115">
        <f>+'Ark1'!C3482</f>
        <v>2015</v>
      </c>
      <c r="F1670" s="116">
        <f>+IF('Ark1'!Q3482=0,"",'Ark1'!Q3482)</f>
        <v>3</v>
      </c>
      <c r="G1670" s="116">
        <f>+'Ark1'!R3482</f>
        <v>28</v>
      </c>
      <c r="H1670" s="116">
        <f>+'Ark1'!S3482</f>
        <v>28</v>
      </c>
      <c r="I1670" s="222">
        <f>+IF(G1670=0,"",'Ark1'!AA3482)</f>
        <v>7.3779347052778596E-2</v>
      </c>
      <c r="J1670" s="222">
        <f>+IF(G1670=0,"",'Ark1'!AB3482)</f>
        <v>7.4143860115860022E-2</v>
      </c>
      <c r="K1670" s="114">
        <f>+IF(G1670=0,"",'Ark1'!U3482)</f>
        <v>61.5</v>
      </c>
      <c r="L1670" s="222">
        <f>+IF(G1670=0,"",'Ark1'!W3482)</f>
        <v>81.100000000000023</v>
      </c>
      <c r="M1670" s="222">
        <f>+IF(G1670=0,"",'Ark1'!X3482)</f>
        <v>9.7325301364619872</v>
      </c>
      <c r="N1670" s="114">
        <f>+IF(G1670=0,"",'Ark1'!Y3482)</f>
        <v>2.3068221802793061</v>
      </c>
      <c r="O1670" s="116">
        <f>+IF(G1670=0,"",'Ark1'!Z3482)</f>
        <v>-59.016846884410867</v>
      </c>
      <c r="P1670" s="116">
        <f t="shared" si="26"/>
        <v>9.3333333333333339</v>
      </c>
      <c r="Q1670" s="114">
        <f>+IF(G1670=0,"",'Ark1'!T3482)</f>
        <v>16.464285714285722</v>
      </c>
      <c r="R1670" s="222">
        <f>+IF(G1670=0,"",'Ark1'!V3482)</f>
        <v>87.865655471289301</v>
      </c>
      <c r="S1670" s="32"/>
      <c r="T1670" s="35"/>
      <c r="U1670" s="35"/>
    </row>
    <row r="1671" spans="1:21" x14ac:dyDescent="0.5">
      <c r="A1671" s="32"/>
      <c r="B1671" s="297" t="str">
        <f>+IF(E1671=2012,VLOOKUP(D1671,K_navn!$A$2:$C$359,2),"")</f>
        <v/>
      </c>
      <c r="C1671" s="297" t="str">
        <f>+IF(E1671=2012,VLOOKUP(D1671,K_navn!$A$2:$C$359,3),"")</f>
        <v/>
      </c>
      <c r="D1671" s="115">
        <f>+'Ark1'!P3483</f>
        <v>1108</v>
      </c>
      <c r="E1671" s="115">
        <f>+'Ark1'!C3483</f>
        <v>2016</v>
      </c>
      <c r="F1671" s="116">
        <f>+IF('Ark1'!Q3483=0,"",'Ark1'!Q3483)</f>
        <v>1</v>
      </c>
      <c r="G1671" s="116">
        <f>+'Ark1'!R3483</f>
        <v>7</v>
      </c>
      <c r="H1671" s="116">
        <f>+'Ark1'!S3483</f>
        <v>7</v>
      </c>
      <c r="I1671" s="222">
        <f>+IF(G1671=0,"",'Ark1'!AA3483)</f>
        <v>1.4926646195837596E-2</v>
      </c>
      <c r="J1671" s="222">
        <f>+IF(G1671=0,"",'Ark1'!AB3483)</f>
        <v>1.5328409204029158E-2</v>
      </c>
      <c r="K1671" s="114">
        <f>+IF(G1671=0,"",'Ark1'!U3483)</f>
        <v>60.142857142857153</v>
      </c>
      <c r="L1671" s="222">
        <f>+IF(G1671=0,"",'Ark1'!W3483)</f>
        <v>83.657142857142887</v>
      </c>
      <c r="M1671" s="222">
        <f>+IF(G1671=0,"",'Ark1'!X3483)</f>
        <v>10.507800795172168</v>
      </c>
      <c r="N1671" s="114">
        <f>+IF(G1671=0,"",'Ark1'!Y3483)</f>
        <v>0.98974331861067422</v>
      </c>
      <c r="O1671" s="116">
        <f>+IF(G1671=0,"",'Ark1'!Z3483)</f>
        <v>-27.138865613615195</v>
      </c>
      <c r="P1671" s="116">
        <f t="shared" si="26"/>
        <v>7</v>
      </c>
      <c r="Q1671" s="114">
        <f>+IF(G1671=0,"",'Ark1'!T3483)</f>
        <v>16.142857142857139</v>
      </c>
      <c r="R1671" s="222">
        <f>+IF(G1671=0,"",'Ark1'!V3483)</f>
        <v>90.636124438941366</v>
      </c>
      <c r="S1671" s="32"/>
      <c r="T1671" s="35"/>
      <c r="U1671" s="35"/>
    </row>
    <row r="1672" spans="1:21" x14ac:dyDescent="0.5">
      <c r="A1672" s="32"/>
      <c r="B1672" s="297" t="str">
        <f>+IF(E1672=2012,VLOOKUP(D1672,K_navn!$A$2:$C$359,2),"")</f>
        <v/>
      </c>
      <c r="C1672" s="297" t="str">
        <f>+IF(E1672=2012,VLOOKUP(D1672,K_navn!$A$2:$C$359,3),"")</f>
        <v/>
      </c>
      <c r="D1672" s="115">
        <f>+'Ark1'!P3484</f>
        <v>1108</v>
      </c>
      <c r="E1672" s="115">
        <f>+'Ark1'!C3484</f>
        <v>2017</v>
      </c>
      <c r="F1672" s="116">
        <f>+IF('Ark1'!Q3484=0,"",'Ark1'!Q3484)</f>
        <v>3</v>
      </c>
      <c r="G1672" s="116">
        <f>+'Ark1'!R3484</f>
        <v>12</v>
      </c>
      <c r="H1672" s="116">
        <f>+'Ark1'!S3484</f>
        <v>12</v>
      </c>
      <c r="I1672" s="222">
        <f>+IF(G1672=0,"",'Ark1'!AA3484)</f>
        <v>3.4625039674524634E-2</v>
      </c>
      <c r="J1672" s="222">
        <f>+IF(G1672=0,"",'Ark1'!AB3484)</f>
        <v>3.6259520598727155E-2</v>
      </c>
      <c r="K1672" s="114">
        <f>+IF(G1672=0,"",'Ark1'!U3484)</f>
        <v>60.33333333333335</v>
      </c>
      <c r="L1672" s="222">
        <f>+IF(G1672=0,"",'Ark1'!W3484)</f>
        <v>85.47499999999998</v>
      </c>
      <c r="M1672" s="222">
        <f>+IF(G1672=0,"",'Ark1'!X3484)</f>
        <v>8.6832333647478581</v>
      </c>
      <c r="N1672" s="114">
        <f>+IF(G1672=0,"",'Ark1'!Y3484)</f>
        <v>2.5927248643506351</v>
      </c>
      <c r="O1672" s="116">
        <f>+IF(G1672=0,"",'Ark1'!Z3484)</f>
        <v>-88.35543458985002</v>
      </c>
      <c r="P1672" s="116">
        <f t="shared" si="26"/>
        <v>4</v>
      </c>
      <c r="Q1672" s="114">
        <f>+IF(G1672=0,"",'Ark1'!T3484)</f>
        <v>15.75</v>
      </c>
      <c r="R1672" s="222">
        <f>+IF(G1672=0,"",'Ark1'!V3484)</f>
        <v>92.605633802816882</v>
      </c>
      <c r="S1672" s="32"/>
      <c r="T1672" s="35"/>
      <c r="U1672" s="35"/>
    </row>
    <row r="1673" spans="1:21" x14ac:dyDescent="0.5">
      <c r="A1673" s="32"/>
      <c r="B1673" s="297" t="str">
        <f>+IF(E1673=2012,VLOOKUP(D1673,K_navn!$A$2:$C$359,2),"")</f>
        <v/>
      </c>
      <c r="C1673" s="297" t="str">
        <f>+IF(E1673=2012,VLOOKUP(D1673,K_navn!$A$2:$C$359,3),"")</f>
        <v/>
      </c>
      <c r="D1673" s="115">
        <f>+'Ark1'!P3485</f>
        <v>1108</v>
      </c>
      <c r="E1673" s="115">
        <f>+'Ark1'!C3485</f>
        <v>2018</v>
      </c>
      <c r="F1673" s="116">
        <f>+IF('Ark1'!Q3485=0,"",'Ark1'!Q3485)</f>
        <v>4</v>
      </c>
      <c r="G1673" s="116">
        <f>+'Ark1'!R3485</f>
        <v>202</v>
      </c>
      <c r="H1673" s="116">
        <f>+'Ark1'!S3485</f>
        <v>200</v>
      </c>
      <c r="I1673" s="222">
        <f>+IF(G1673=0,"",'Ark1'!AA3485)</f>
        <v>0.80680592722770306</v>
      </c>
      <c r="J1673" s="222">
        <f>+IF(G1673=0,"",'Ark1'!AB3485)</f>
        <v>0.86492488954110303</v>
      </c>
      <c r="K1673" s="114">
        <f>+IF(G1673=0,"",'Ark1'!U3485)</f>
        <v>61.11</v>
      </c>
      <c r="L1673" s="222">
        <f>+IF(G1673=0,"",'Ark1'!W3485)</f>
        <v>86.97100000000006</v>
      </c>
      <c r="M1673" s="222">
        <f>+IF(G1673=0,"",'Ark1'!X3485)</f>
        <v>12.805875955981728</v>
      </c>
      <c r="N1673" s="114">
        <f>+IF(G1673=0,"",'Ark1'!Y3485)</f>
        <v>2.4531408438978359</v>
      </c>
      <c r="O1673" s="116">
        <f>+IF(G1673=0,"",'Ark1'!Z3485)</f>
        <v>-53.447443950052971</v>
      </c>
      <c r="P1673" s="116">
        <f t="shared" si="26"/>
        <v>50</v>
      </c>
      <c r="Q1673" s="114">
        <f>+IF(G1673=0,"",'Ark1'!T3485)</f>
        <v>16.059405940594061</v>
      </c>
      <c r="R1673" s="222">
        <f>+IF(G1673=0,"",'Ark1'!V3485)</f>
        <v>94.583423618634811</v>
      </c>
      <c r="S1673" s="32"/>
      <c r="T1673" s="35"/>
      <c r="U1673" s="35"/>
    </row>
    <row r="1674" spans="1:21" x14ac:dyDescent="0.5">
      <c r="A1674" s="32"/>
      <c r="B1674" s="297" t="str">
        <f>+IF(E1674=2012,VLOOKUP(D1674,K_navn!$A$2:$C$359,2),"")</f>
        <v/>
      </c>
      <c r="C1674" s="297" t="str">
        <f>+IF(E1674=2012,VLOOKUP(D1674,K_navn!$A$2:$C$359,3),"")</f>
        <v/>
      </c>
      <c r="D1674" s="115">
        <f>+'Ark1'!P3486</f>
        <v>1108</v>
      </c>
      <c r="E1674" s="115">
        <f>+'Ark1'!C3486</f>
        <v>2019</v>
      </c>
      <c r="F1674" s="116">
        <f>+IF('Ark1'!Q3486=0,"",'Ark1'!Q3486)</f>
        <v>4</v>
      </c>
      <c r="G1674" s="116">
        <f>+'Ark1'!R3486</f>
        <v>442</v>
      </c>
      <c r="H1674" s="116">
        <f>+'Ark1'!S3486</f>
        <v>442</v>
      </c>
      <c r="I1674" s="222">
        <f>+IF(G1674=0,"",'Ark1'!AA3486)</f>
        <v>2.1946375372393248</v>
      </c>
      <c r="J1674" s="222">
        <f>+IF(G1674=0,"",'Ark1'!AB3486)</f>
        <v>2.3169746518110199</v>
      </c>
      <c r="K1674" s="114">
        <f>+IF(G1674=0,"",'Ark1'!U3486)</f>
        <v>62.10633484162895</v>
      </c>
      <c r="L1674" s="222">
        <f>+IF(G1674=0,"",'Ark1'!W3486)</f>
        <v>84.814027149321277</v>
      </c>
      <c r="M1674" s="222">
        <f>+IF(G1674=0,"",'Ark1'!X3486)</f>
        <v>11.7228952834748</v>
      </c>
      <c r="N1674" s="114">
        <f>+IF(G1674=0,"",'Ark1'!Y3486)</f>
        <v>2.1983139685156203</v>
      </c>
      <c r="O1674" s="116">
        <f>+IF(G1674=0,"",'Ark1'!Z3486)</f>
        <v>-40.267030617958433</v>
      </c>
      <c r="P1674" s="116">
        <f t="shared" si="26"/>
        <v>110.5</v>
      </c>
      <c r="Q1674" s="114">
        <f>+IF(G1674=0,"",'Ark1'!T3486)</f>
        <v>16.599547511312213</v>
      </c>
      <c r="R1674" s="222">
        <f>+IF(G1674=0,"",'Ark1'!V3486)</f>
        <v>91.889520205115218</v>
      </c>
      <c r="S1674" s="32"/>
      <c r="T1674" s="35"/>
      <c r="U1674" s="35"/>
    </row>
    <row r="1675" spans="1:21" x14ac:dyDescent="0.5">
      <c r="A1675" s="32"/>
      <c r="B1675" s="297" t="str">
        <f>+IF(E1675=2012,VLOOKUP(D1675,K_navn!$A$2:$C$359,2),"")</f>
        <v/>
      </c>
      <c r="C1675" s="297" t="str">
        <f>+IF(E1675=2012,VLOOKUP(D1675,K_navn!$A$2:$C$359,3),"")</f>
        <v/>
      </c>
      <c r="D1675" s="115">
        <f>+'Ark1'!P3487</f>
        <v>1108</v>
      </c>
      <c r="E1675" s="115">
        <f>+'Ark1'!C3487</f>
        <v>2020</v>
      </c>
      <c r="F1675" s="116">
        <f>+IF('Ark1'!Q3487=0,"",'Ark1'!Q3487)</f>
        <v>4</v>
      </c>
      <c r="G1675" s="116">
        <f>+'Ark1'!R3487</f>
        <v>104</v>
      </c>
      <c r="H1675" s="116">
        <f>+'Ark1'!S3487</f>
        <v>104</v>
      </c>
      <c r="I1675" s="222">
        <f>+IF(G1675=0,"",'Ark1'!AA3487)</f>
        <v>0.4981320049813201</v>
      </c>
      <c r="J1675" s="222">
        <f>+IF(G1675=0,"",'Ark1'!AB3487)</f>
        <v>0.51547052245536407</v>
      </c>
      <c r="K1675" s="114">
        <f>+IF(G1675=0,"",'Ark1'!U3487)</f>
        <v>61.048076923076913</v>
      </c>
      <c r="L1675" s="222">
        <f>+IF(G1675=0,"",'Ark1'!W3487)</f>
        <v>85.485576923076891</v>
      </c>
      <c r="M1675" s="222">
        <f>+IF(G1675=0,"",'Ark1'!X3487)</f>
        <v>11.774037754813596</v>
      </c>
      <c r="N1675" s="114">
        <f>+IF(G1675=0,"",'Ark1'!Y3487)</f>
        <v>2.4233630783412421</v>
      </c>
      <c r="O1675" s="116">
        <f>+IF(G1675=0,"",'Ark1'!Z3487)</f>
        <v>-14.225475473256621</v>
      </c>
      <c r="P1675" s="116">
        <f t="shared" si="26"/>
        <v>26</v>
      </c>
      <c r="Q1675" s="114">
        <f>+IF(G1675=0,"",'Ark1'!T3487)</f>
        <v>16.307692307692303</v>
      </c>
      <c r="R1675" s="222">
        <f>+IF(G1675=0,"",'Ark1'!V3487)</f>
        <v>92.61709309109095</v>
      </c>
      <c r="S1675" s="32"/>
      <c r="T1675" s="35"/>
      <c r="U1675" s="35"/>
    </row>
    <row r="1676" spans="1:21" x14ac:dyDescent="0.5">
      <c r="A1676" s="32"/>
      <c r="B1676" s="297" t="str">
        <f>+IF(E1676=2012,VLOOKUP(D1676,K_navn!$A$2:$C$359,2),"")</f>
        <v/>
      </c>
      <c r="C1676" s="297" t="str">
        <f>+IF(E1676=2012,VLOOKUP(D1676,K_navn!$A$2:$C$359,3),"")</f>
        <v/>
      </c>
      <c r="D1676" s="115">
        <f>+'Ark1'!P3488</f>
        <v>1108</v>
      </c>
      <c r="E1676" s="115">
        <f>+'Ark1'!C3488</f>
        <v>2021</v>
      </c>
      <c r="F1676" s="116">
        <f>+IF('Ark1'!Q3488=0,"",'Ark1'!Q3488)</f>
        <v>3</v>
      </c>
      <c r="G1676" s="116">
        <f>+'Ark1'!R3488</f>
        <v>356</v>
      </c>
      <c r="H1676" s="116">
        <f>+'Ark1'!S3488</f>
        <v>356</v>
      </c>
      <c r="I1676" s="222">
        <f>+IF(G1676=0,"",'Ark1'!AA3488)</f>
        <v>1.3540240377301078</v>
      </c>
      <c r="J1676" s="222">
        <f>+IF(G1676=0,"",'Ark1'!AB3488)</f>
        <v>1.379105743175244</v>
      </c>
      <c r="K1676" s="114">
        <f>+IF(G1676=0,"",'Ark1'!U3488)</f>
        <v>61.348314606741582</v>
      </c>
      <c r="L1676" s="222">
        <f>+IF(G1676=0,"",'Ark1'!W3488)</f>
        <v>86.424438202247188</v>
      </c>
      <c r="M1676" s="222">
        <f>+IF(G1676=0,"",'Ark1'!X3488)</f>
        <v>10.512221644251076</v>
      </c>
      <c r="N1676" s="114">
        <f>+IF(G1676=0,"",'Ark1'!Y3488)</f>
        <v>2.0898423336878835</v>
      </c>
      <c r="O1676" s="116">
        <f>+IF(G1676=0,"",'Ark1'!Z3488)</f>
        <v>-41.28400436599469</v>
      </c>
      <c r="P1676" s="116">
        <f t="shared" si="26"/>
        <v>118.66666666666667</v>
      </c>
      <c r="Q1676" s="114">
        <f>+IF(G1676=0,"",'Ark1'!T3488)</f>
        <v>16.485955056179783</v>
      </c>
      <c r="R1676" s="222">
        <f>+IF(G1676=0,"",'Ark1'!V3488)</f>
        <v>93.63427757556579</v>
      </c>
      <c r="S1676" s="32"/>
      <c r="T1676" s="35"/>
      <c r="U1676" s="35"/>
    </row>
    <row r="1677" spans="1:21" x14ac:dyDescent="0.5">
      <c r="A1677" s="32"/>
      <c r="B1677" s="297" t="str">
        <f>+IF(E1677=2012,VLOOKUP(D1677,K_navn!$A$2:$C$359,2),"")</f>
        <v/>
      </c>
      <c r="C1677" s="297" t="str">
        <f>+IF(E1677=2012,VLOOKUP(D1677,K_navn!$A$2:$C$359,3),"")</f>
        <v/>
      </c>
      <c r="D1677" s="115">
        <f>+'Ark1'!P3489</f>
        <v>1108</v>
      </c>
      <c r="E1677" s="115">
        <f>+'Ark1'!C3489</f>
        <v>2022</v>
      </c>
      <c r="F1677" s="116">
        <f>+IF('Ark1'!Q3489=0,"",'Ark1'!Q3489)</f>
        <v>5</v>
      </c>
      <c r="G1677" s="116">
        <f>+'Ark1'!R3489</f>
        <v>259</v>
      </c>
      <c r="H1677" s="116">
        <f>+'Ark1'!S3489</f>
        <v>259</v>
      </c>
      <c r="I1677" s="222">
        <f>+IF(G1677=0,"",'Ark1'!AA3489)</f>
        <v>0.8991494532199269</v>
      </c>
      <c r="J1677" s="222">
        <f>+IF(G1677=0,"",'Ark1'!AB3489)</f>
        <v>0.90607589171843939</v>
      </c>
      <c r="K1677" s="114">
        <f>+IF(G1677=0,"",'Ark1'!U3489)</f>
        <v>61.359073359073363</v>
      </c>
      <c r="L1677" s="222">
        <f>+IF(G1677=0,"",'Ark1'!W3489)</f>
        <v>86.418918918918848</v>
      </c>
      <c r="M1677" s="222">
        <f>+IF(G1677=0,"",'Ark1'!X3489)</f>
        <v>10.149610049625361</v>
      </c>
      <c r="N1677" s="114">
        <f>+IF(G1677=0,"",'Ark1'!Y3489)</f>
        <v>2.1413435121646986</v>
      </c>
      <c r="O1677" s="116">
        <f>+IF(G1677=0,"",'Ark1'!Z3489)</f>
        <v>-47.657371253747158</v>
      </c>
      <c r="P1677" s="116">
        <f t="shared" si="26"/>
        <v>51.8</v>
      </c>
      <c r="Q1677" s="114">
        <f>+IF(G1677=0,"",'Ark1'!T3489)</f>
        <v>16.420849420849422</v>
      </c>
      <c r="R1677" s="222">
        <f>+IF(G1677=0,"",'Ark1'!V3489)</f>
        <v>93.628297853649926</v>
      </c>
      <c r="S1677" s="32"/>
      <c r="T1677" s="35"/>
      <c r="U1677" s="35"/>
    </row>
    <row r="1678" spans="1:21" x14ac:dyDescent="0.5">
      <c r="A1678" s="32"/>
      <c r="B1678" s="297" t="str">
        <f>+IF(E1678=2012,VLOOKUP(D1678,K_navn!$A$2:$C$359,2),"")</f>
        <v>Sokndal</v>
      </c>
      <c r="C1678" s="297" t="str">
        <f>+IF(E1678=2012,VLOOKUP(D1678,K_navn!$A$2:$C$359,3),"")</f>
        <v>Rogaland</v>
      </c>
      <c r="D1678" s="115">
        <f>+'Ark1'!P3490</f>
        <v>1111</v>
      </c>
      <c r="E1678" s="115">
        <f>+'Ark1'!C3490</f>
        <v>2012</v>
      </c>
      <c r="F1678" s="116" t="str">
        <f>+IF('Ark1'!Q3490=0,"",'Ark1'!Q3490)</f>
        <v/>
      </c>
      <c r="G1678" s="116">
        <f>+'Ark1'!R3490</f>
        <v>0</v>
      </c>
      <c r="H1678" s="116">
        <f>+'Ark1'!S3490</f>
        <v>0</v>
      </c>
      <c r="I1678" s="222" t="str">
        <f>+IF(G1678=0,"",'Ark1'!AA3490)</f>
        <v/>
      </c>
      <c r="J1678" s="222" t="str">
        <f>+IF(G1678=0,"",'Ark1'!AB3490)</f>
        <v/>
      </c>
      <c r="K1678" s="114" t="str">
        <f>+IF(G1678=0,"",'Ark1'!U3490)</f>
        <v/>
      </c>
      <c r="L1678" s="222" t="str">
        <f>+IF(G1678=0,"",'Ark1'!W3490)</f>
        <v/>
      </c>
      <c r="M1678" s="222" t="str">
        <f>+IF(G1678=0,"",'Ark1'!X3490)</f>
        <v/>
      </c>
      <c r="N1678" s="114" t="str">
        <f>+IF(G1678=0,"",'Ark1'!Y3490)</f>
        <v/>
      </c>
      <c r="O1678" s="116" t="str">
        <f>+IF(G1678=0,"",'Ark1'!Z3490)</f>
        <v/>
      </c>
      <c r="P1678" s="116" t="str">
        <f t="shared" si="26"/>
        <v/>
      </c>
      <c r="Q1678" s="114" t="str">
        <f>+IF(G1678=0,"",'Ark1'!T3490)</f>
        <v/>
      </c>
      <c r="R1678" s="222" t="str">
        <f>+IF(G1678=0,"",'Ark1'!V3490)</f>
        <v/>
      </c>
      <c r="S1678" s="32"/>
      <c r="T1678" s="35"/>
      <c r="U1678" s="35"/>
    </row>
    <row r="1679" spans="1:21" x14ac:dyDescent="0.5">
      <c r="A1679" s="32"/>
      <c r="B1679" s="297" t="str">
        <f>+IF(E1679=2012,VLOOKUP(D1679,K_navn!$A$2:$C$359,2),"")</f>
        <v/>
      </c>
      <c r="C1679" s="297" t="str">
        <f>+IF(E1679=2012,VLOOKUP(D1679,K_navn!$A$2:$C$359,3),"")</f>
        <v/>
      </c>
      <c r="D1679" s="115">
        <f>+'Ark1'!P3491</f>
        <v>1111</v>
      </c>
      <c r="E1679" s="115">
        <f>+'Ark1'!C3491</f>
        <v>2013</v>
      </c>
      <c r="F1679" s="116" t="str">
        <f>+IF('Ark1'!Q3491=0,"",'Ark1'!Q3491)</f>
        <v/>
      </c>
      <c r="G1679" s="116">
        <f>+'Ark1'!R3491</f>
        <v>0</v>
      </c>
      <c r="H1679" s="116">
        <f>+'Ark1'!S3491</f>
        <v>0</v>
      </c>
      <c r="I1679" s="222" t="str">
        <f>+IF(G1679=0,"",'Ark1'!AA3491)</f>
        <v/>
      </c>
      <c r="J1679" s="222" t="str">
        <f>+IF(G1679=0,"",'Ark1'!AB3491)</f>
        <v/>
      </c>
      <c r="K1679" s="114" t="str">
        <f>+IF(G1679=0,"",'Ark1'!U3491)</f>
        <v/>
      </c>
      <c r="L1679" s="222" t="str">
        <f>+IF(G1679=0,"",'Ark1'!W3491)</f>
        <v/>
      </c>
      <c r="M1679" s="222" t="str">
        <f>+IF(G1679=0,"",'Ark1'!X3491)</f>
        <v/>
      </c>
      <c r="N1679" s="114" t="str">
        <f>+IF(G1679=0,"",'Ark1'!Y3491)</f>
        <v/>
      </c>
      <c r="O1679" s="116" t="str">
        <f>+IF(G1679=0,"",'Ark1'!Z3491)</f>
        <v/>
      </c>
      <c r="P1679" s="116" t="str">
        <f t="shared" si="26"/>
        <v/>
      </c>
      <c r="Q1679" s="114" t="str">
        <f>+IF(G1679=0,"",'Ark1'!T3491)</f>
        <v/>
      </c>
      <c r="R1679" s="222" t="str">
        <f>+IF(G1679=0,"",'Ark1'!V3491)</f>
        <v/>
      </c>
      <c r="S1679" s="32"/>
      <c r="T1679" s="35"/>
      <c r="U1679" s="35"/>
    </row>
    <row r="1680" spans="1:21" x14ac:dyDescent="0.5">
      <c r="A1680" s="32"/>
      <c r="B1680" s="297" t="str">
        <f>+IF(E1680=2012,VLOOKUP(D1680,K_navn!$A$2:$C$359,2),"")</f>
        <v/>
      </c>
      <c r="C1680" s="297" t="str">
        <f>+IF(E1680=2012,VLOOKUP(D1680,K_navn!$A$2:$C$359,3),"")</f>
        <v/>
      </c>
      <c r="D1680" s="115">
        <f>+'Ark1'!P3492</f>
        <v>1111</v>
      </c>
      <c r="E1680" s="115">
        <f>+'Ark1'!C3492</f>
        <v>2014</v>
      </c>
      <c r="F1680" s="116" t="str">
        <f>+IF('Ark1'!Q3492=0,"",'Ark1'!Q3492)</f>
        <v/>
      </c>
      <c r="G1680" s="116">
        <f>+'Ark1'!R3492</f>
        <v>0</v>
      </c>
      <c r="H1680" s="116">
        <f>+'Ark1'!S3492</f>
        <v>0</v>
      </c>
      <c r="I1680" s="222" t="str">
        <f>+IF(G1680=0,"",'Ark1'!AA3492)</f>
        <v/>
      </c>
      <c r="J1680" s="222" t="str">
        <f>+IF(G1680=0,"",'Ark1'!AB3492)</f>
        <v/>
      </c>
      <c r="K1680" s="114" t="str">
        <f>+IF(G1680=0,"",'Ark1'!U3492)</f>
        <v/>
      </c>
      <c r="L1680" s="222" t="str">
        <f>+IF(G1680=0,"",'Ark1'!W3492)</f>
        <v/>
      </c>
      <c r="M1680" s="222" t="str">
        <f>+IF(G1680=0,"",'Ark1'!X3492)</f>
        <v/>
      </c>
      <c r="N1680" s="114" t="str">
        <f>+IF(G1680=0,"",'Ark1'!Y3492)</f>
        <v/>
      </c>
      <c r="O1680" s="116" t="str">
        <f>+IF(G1680=0,"",'Ark1'!Z3492)</f>
        <v/>
      </c>
      <c r="P1680" s="116" t="str">
        <f t="shared" si="26"/>
        <v/>
      </c>
      <c r="Q1680" s="114" t="str">
        <f>+IF(G1680=0,"",'Ark1'!T3492)</f>
        <v/>
      </c>
      <c r="R1680" s="222" t="str">
        <f>+IF(G1680=0,"",'Ark1'!V3492)</f>
        <v/>
      </c>
      <c r="S1680" s="32"/>
      <c r="T1680" s="35"/>
      <c r="U1680" s="35"/>
    </row>
    <row r="1681" spans="1:21" x14ac:dyDescent="0.5">
      <c r="A1681" s="32"/>
      <c r="B1681" s="297" t="str">
        <f>+IF(E1681=2012,VLOOKUP(D1681,K_navn!$A$2:$C$359,2),"")</f>
        <v/>
      </c>
      <c r="C1681" s="297" t="str">
        <f>+IF(E1681=2012,VLOOKUP(D1681,K_navn!$A$2:$C$359,3),"")</f>
        <v/>
      </c>
      <c r="D1681" s="115">
        <f>+'Ark1'!P3493</f>
        <v>1111</v>
      </c>
      <c r="E1681" s="115">
        <f>+'Ark1'!C3493</f>
        <v>2015</v>
      </c>
      <c r="F1681" s="116" t="str">
        <f>+IF('Ark1'!Q3493=0,"",'Ark1'!Q3493)</f>
        <v/>
      </c>
      <c r="G1681" s="116">
        <f>+'Ark1'!R3493</f>
        <v>0</v>
      </c>
      <c r="H1681" s="116">
        <f>+'Ark1'!S3493</f>
        <v>0</v>
      </c>
      <c r="I1681" s="222" t="str">
        <f>+IF(G1681=0,"",'Ark1'!AA3493)</f>
        <v/>
      </c>
      <c r="J1681" s="222" t="str">
        <f>+IF(G1681=0,"",'Ark1'!AB3493)</f>
        <v/>
      </c>
      <c r="K1681" s="114" t="str">
        <f>+IF(G1681=0,"",'Ark1'!U3493)</f>
        <v/>
      </c>
      <c r="L1681" s="222" t="str">
        <f>+IF(G1681=0,"",'Ark1'!W3493)</f>
        <v/>
      </c>
      <c r="M1681" s="222" t="str">
        <f>+IF(G1681=0,"",'Ark1'!X3493)</f>
        <v/>
      </c>
      <c r="N1681" s="114" t="str">
        <f>+IF(G1681=0,"",'Ark1'!Y3493)</f>
        <v/>
      </c>
      <c r="O1681" s="116" t="str">
        <f>+IF(G1681=0,"",'Ark1'!Z3493)</f>
        <v/>
      </c>
      <c r="P1681" s="116" t="str">
        <f t="shared" si="26"/>
        <v/>
      </c>
      <c r="Q1681" s="114" t="str">
        <f>+IF(G1681=0,"",'Ark1'!T3493)</f>
        <v/>
      </c>
      <c r="R1681" s="222" t="str">
        <f>+IF(G1681=0,"",'Ark1'!V3493)</f>
        <v/>
      </c>
      <c r="S1681" s="32"/>
      <c r="T1681" s="35"/>
      <c r="U1681" s="35"/>
    </row>
    <row r="1682" spans="1:21" x14ac:dyDescent="0.5">
      <c r="A1682" s="32"/>
      <c r="B1682" s="297" t="str">
        <f>+IF(E1682=2012,VLOOKUP(D1682,K_navn!$A$2:$C$359,2),"")</f>
        <v/>
      </c>
      <c r="C1682" s="297" t="str">
        <f>+IF(E1682=2012,VLOOKUP(D1682,K_navn!$A$2:$C$359,3),"")</f>
        <v/>
      </c>
      <c r="D1682" s="115">
        <f>+'Ark1'!P3494</f>
        <v>1111</v>
      </c>
      <c r="E1682" s="115">
        <f>+'Ark1'!C3494</f>
        <v>2016</v>
      </c>
      <c r="F1682" s="116" t="str">
        <f>+IF('Ark1'!Q3494=0,"",'Ark1'!Q3494)</f>
        <v/>
      </c>
      <c r="G1682" s="116">
        <f>+'Ark1'!R3494</f>
        <v>0</v>
      </c>
      <c r="H1682" s="116">
        <f>+'Ark1'!S3494</f>
        <v>0</v>
      </c>
      <c r="I1682" s="222" t="str">
        <f>+IF(G1682=0,"",'Ark1'!AA3494)</f>
        <v/>
      </c>
      <c r="J1682" s="222" t="str">
        <f>+IF(G1682=0,"",'Ark1'!AB3494)</f>
        <v/>
      </c>
      <c r="K1682" s="114" t="str">
        <f>+IF(G1682=0,"",'Ark1'!U3494)</f>
        <v/>
      </c>
      <c r="L1682" s="222" t="str">
        <f>+IF(G1682=0,"",'Ark1'!W3494)</f>
        <v/>
      </c>
      <c r="M1682" s="222" t="str">
        <f>+IF(G1682=0,"",'Ark1'!X3494)</f>
        <v/>
      </c>
      <c r="N1682" s="114" t="str">
        <f>+IF(G1682=0,"",'Ark1'!Y3494)</f>
        <v/>
      </c>
      <c r="O1682" s="116" t="str">
        <f>+IF(G1682=0,"",'Ark1'!Z3494)</f>
        <v/>
      </c>
      <c r="P1682" s="116" t="str">
        <f t="shared" si="26"/>
        <v/>
      </c>
      <c r="Q1682" s="114" t="str">
        <f>+IF(G1682=0,"",'Ark1'!T3494)</f>
        <v/>
      </c>
      <c r="R1682" s="222" t="str">
        <f>+IF(G1682=0,"",'Ark1'!V3494)</f>
        <v/>
      </c>
      <c r="S1682" s="32"/>
      <c r="T1682" s="35"/>
      <c r="U1682" s="35"/>
    </row>
    <row r="1683" spans="1:21" x14ac:dyDescent="0.5">
      <c r="A1683" s="32"/>
      <c r="B1683" s="297" t="str">
        <f>+IF(E1683=2012,VLOOKUP(D1683,K_navn!$A$2:$C$359,2),"")</f>
        <v/>
      </c>
      <c r="C1683" s="297" t="str">
        <f>+IF(E1683=2012,VLOOKUP(D1683,K_navn!$A$2:$C$359,3),"")</f>
        <v/>
      </c>
      <c r="D1683" s="115">
        <f>+'Ark1'!P3495</f>
        <v>1111</v>
      </c>
      <c r="E1683" s="115">
        <f>+'Ark1'!C3495</f>
        <v>2017</v>
      </c>
      <c r="F1683" s="116" t="str">
        <f>+IF('Ark1'!Q3495=0,"",'Ark1'!Q3495)</f>
        <v/>
      </c>
      <c r="G1683" s="116">
        <f>+'Ark1'!R3495</f>
        <v>0</v>
      </c>
      <c r="H1683" s="116">
        <f>+'Ark1'!S3495</f>
        <v>0</v>
      </c>
      <c r="I1683" s="222" t="str">
        <f>+IF(G1683=0,"",'Ark1'!AA3495)</f>
        <v/>
      </c>
      <c r="J1683" s="222" t="str">
        <f>+IF(G1683=0,"",'Ark1'!AB3495)</f>
        <v/>
      </c>
      <c r="K1683" s="114" t="str">
        <f>+IF(G1683=0,"",'Ark1'!U3495)</f>
        <v/>
      </c>
      <c r="L1683" s="222" t="str">
        <f>+IF(G1683=0,"",'Ark1'!W3495)</f>
        <v/>
      </c>
      <c r="M1683" s="222" t="str">
        <f>+IF(G1683=0,"",'Ark1'!X3495)</f>
        <v/>
      </c>
      <c r="N1683" s="114" t="str">
        <f>+IF(G1683=0,"",'Ark1'!Y3495)</f>
        <v/>
      </c>
      <c r="O1683" s="116" t="str">
        <f>+IF(G1683=0,"",'Ark1'!Z3495)</f>
        <v/>
      </c>
      <c r="P1683" s="116" t="str">
        <f t="shared" si="26"/>
        <v/>
      </c>
      <c r="Q1683" s="114" t="str">
        <f>+IF(G1683=0,"",'Ark1'!T3495)</f>
        <v/>
      </c>
      <c r="R1683" s="222" t="str">
        <f>+IF(G1683=0,"",'Ark1'!V3495)</f>
        <v/>
      </c>
      <c r="S1683" s="32"/>
      <c r="T1683" s="35"/>
      <c r="U1683" s="35"/>
    </row>
    <row r="1684" spans="1:21" x14ac:dyDescent="0.5">
      <c r="A1684" s="32"/>
      <c r="B1684" s="297" t="str">
        <f>+IF(E1684=2012,VLOOKUP(D1684,K_navn!$A$2:$C$359,2),"")</f>
        <v/>
      </c>
      <c r="C1684" s="297" t="str">
        <f>+IF(E1684=2012,VLOOKUP(D1684,K_navn!$A$2:$C$359,3),"")</f>
        <v/>
      </c>
      <c r="D1684" s="115">
        <f>+'Ark1'!P3496</f>
        <v>1111</v>
      </c>
      <c r="E1684" s="115">
        <f>+'Ark1'!C3496</f>
        <v>2018</v>
      </c>
      <c r="F1684" s="116" t="str">
        <f>+IF('Ark1'!Q3496=0,"",'Ark1'!Q3496)</f>
        <v/>
      </c>
      <c r="G1684" s="116">
        <f>+'Ark1'!R3496</f>
        <v>0</v>
      </c>
      <c r="H1684" s="116">
        <f>+'Ark1'!S3496</f>
        <v>0</v>
      </c>
      <c r="I1684" s="222" t="str">
        <f>+IF(G1684=0,"",'Ark1'!AA3496)</f>
        <v/>
      </c>
      <c r="J1684" s="222" t="str">
        <f>+IF(G1684=0,"",'Ark1'!AB3496)</f>
        <v/>
      </c>
      <c r="K1684" s="114" t="str">
        <f>+IF(G1684=0,"",'Ark1'!U3496)</f>
        <v/>
      </c>
      <c r="L1684" s="222" t="str">
        <f>+IF(G1684=0,"",'Ark1'!W3496)</f>
        <v/>
      </c>
      <c r="M1684" s="222" t="str">
        <f>+IF(G1684=0,"",'Ark1'!X3496)</f>
        <v/>
      </c>
      <c r="N1684" s="114" t="str">
        <f>+IF(G1684=0,"",'Ark1'!Y3496)</f>
        <v/>
      </c>
      <c r="O1684" s="116" t="str">
        <f>+IF(G1684=0,"",'Ark1'!Z3496)</f>
        <v/>
      </c>
      <c r="P1684" s="116" t="str">
        <f t="shared" si="26"/>
        <v/>
      </c>
      <c r="Q1684" s="114" t="str">
        <f>+IF(G1684=0,"",'Ark1'!T3496)</f>
        <v/>
      </c>
      <c r="R1684" s="222" t="str">
        <f>+IF(G1684=0,"",'Ark1'!V3496)</f>
        <v/>
      </c>
      <c r="S1684" s="32"/>
      <c r="T1684" s="35"/>
      <c r="U1684" s="35"/>
    </row>
    <row r="1685" spans="1:21" x14ac:dyDescent="0.5">
      <c r="A1685" s="32"/>
      <c r="B1685" s="297" t="str">
        <f>+IF(E1685=2012,VLOOKUP(D1685,K_navn!$A$2:$C$359,2),"")</f>
        <v/>
      </c>
      <c r="C1685" s="297" t="str">
        <f>+IF(E1685=2012,VLOOKUP(D1685,K_navn!$A$2:$C$359,3),"")</f>
        <v/>
      </c>
      <c r="D1685" s="115">
        <f>+'Ark1'!P3497</f>
        <v>1111</v>
      </c>
      <c r="E1685" s="115">
        <f>+'Ark1'!C3497</f>
        <v>2019</v>
      </c>
      <c r="F1685" s="116" t="str">
        <f>+IF('Ark1'!Q3497=0,"",'Ark1'!Q3497)</f>
        <v/>
      </c>
      <c r="G1685" s="116">
        <f>+'Ark1'!R3497</f>
        <v>0</v>
      </c>
      <c r="H1685" s="116">
        <f>+'Ark1'!S3497</f>
        <v>0</v>
      </c>
      <c r="I1685" s="222" t="str">
        <f>+IF(G1685=0,"",'Ark1'!AA3497)</f>
        <v/>
      </c>
      <c r="J1685" s="222" t="str">
        <f>+IF(G1685=0,"",'Ark1'!AB3497)</f>
        <v/>
      </c>
      <c r="K1685" s="114" t="str">
        <f>+IF(G1685=0,"",'Ark1'!U3497)</f>
        <v/>
      </c>
      <c r="L1685" s="222" t="str">
        <f>+IF(G1685=0,"",'Ark1'!W3497)</f>
        <v/>
      </c>
      <c r="M1685" s="222" t="str">
        <f>+IF(G1685=0,"",'Ark1'!X3497)</f>
        <v/>
      </c>
      <c r="N1685" s="114" t="str">
        <f>+IF(G1685=0,"",'Ark1'!Y3497)</f>
        <v/>
      </c>
      <c r="O1685" s="116" t="str">
        <f>+IF(G1685=0,"",'Ark1'!Z3497)</f>
        <v/>
      </c>
      <c r="P1685" s="116" t="str">
        <f t="shared" si="26"/>
        <v/>
      </c>
      <c r="Q1685" s="114" t="str">
        <f>+IF(G1685=0,"",'Ark1'!T3497)</f>
        <v/>
      </c>
      <c r="R1685" s="222" t="str">
        <f>+IF(G1685=0,"",'Ark1'!V3497)</f>
        <v/>
      </c>
      <c r="S1685" s="32"/>
      <c r="T1685" s="35"/>
      <c r="U1685" s="35"/>
    </row>
    <row r="1686" spans="1:21" x14ac:dyDescent="0.5">
      <c r="A1686" s="32"/>
      <c r="B1686" s="297" t="str">
        <f>+IF(E1686=2012,VLOOKUP(D1686,K_navn!$A$2:$C$359,2),"")</f>
        <v/>
      </c>
      <c r="C1686" s="297" t="str">
        <f>+IF(E1686=2012,VLOOKUP(D1686,K_navn!$A$2:$C$359,3),"")</f>
        <v/>
      </c>
      <c r="D1686" s="115">
        <f>+'Ark1'!P3498</f>
        <v>1111</v>
      </c>
      <c r="E1686" s="115">
        <f>+'Ark1'!C3498</f>
        <v>2020</v>
      </c>
      <c r="F1686" s="116" t="str">
        <f>+IF('Ark1'!Q3498=0,"",'Ark1'!Q3498)</f>
        <v/>
      </c>
      <c r="G1686" s="116">
        <f>+'Ark1'!R3498</f>
        <v>0</v>
      </c>
      <c r="H1686" s="116">
        <f>+'Ark1'!S3498</f>
        <v>0</v>
      </c>
      <c r="I1686" s="222" t="str">
        <f>+IF(G1686=0,"",'Ark1'!AA3498)</f>
        <v/>
      </c>
      <c r="J1686" s="222" t="str">
        <f>+IF(G1686=0,"",'Ark1'!AB3498)</f>
        <v/>
      </c>
      <c r="K1686" s="114" t="str">
        <f>+IF(G1686=0,"",'Ark1'!U3498)</f>
        <v/>
      </c>
      <c r="L1686" s="222" t="str">
        <f>+IF(G1686=0,"",'Ark1'!W3498)</f>
        <v/>
      </c>
      <c r="M1686" s="222" t="str">
        <f>+IF(G1686=0,"",'Ark1'!X3498)</f>
        <v/>
      </c>
      <c r="N1686" s="114" t="str">
        <f>+IF(G1686=0,"",'Ark1'!Y3498)</f>
        <v/>
      </c>
      <c r="O1686" s="116" t="str">
        <f>+IF(G1686=0,"",'Ark1'!Z3498)</f>
        <v/>
      </c>
      <c r="P1686" s="116" t="str">
        <f t="shared" si="26"/>
        <v/>
      </c>
      <c r="Q1686" s="114" t="str">
        <f>+IF(G1686=0,"",'Ark1'!T3498)</f>
        <v/>
      </c>
      <c r="R1686" s="222" t="str">
        <f>+IF(G1686=0,"",'Ark1'!V3498)</f>
        <v/>
      </c>
      <c r="S1686" s="32"/>
      <c r="T1686" s="35"/>
      <c r="U1686" s="35"/>
    </row>
    <row r="1687" spans="1:21" x14ac:dyDescent="0.5">
      <c r="A1687" s="32"/>
      <c r="B1687" s="297" t="str">
        <f>+IF(E1687=2012,VLOOKUP(D1687,K_navn!$A$2:$C$359,2),"")</f>
        <v/>
      </c>
      <c r="C1687" s="297" t="str">
        <f>+IF(E1687=2012,VLOOKUP(D1687,K_navn!$A$2:$C$359,3),"")</f>
        <v/>
      </c>
      <c r="D1687" s="115">
        <f>+'Ark1'!P3499</f>
        <v>1111</v>
      </c>
      <c r="E1687" s="115">
        <f>+'Ark1'!C3499</f>
        <v>2021</v>
      </c>
      <c r="F1687" s="116" t="str">
        <f>+IF('Ark1'!Q3499=0,"",'Ark1'!Q3499)</f>
        <v/>
      </c>
      <c r="G1687" s="116">
        <f>+'Ark1'!R3499</f>
        <v>0</v>
      </c>
      <c r="H1687" s="116">
        <f>+'Ark1'!S3499</f>
        <v>0</v>
      </c>
      <c r="I1687" s="222" t="str">
        <f>+IF(G1687=0,"",'Ark1'!AA3499)</f>
        <v/>
      </c>
      <c r="J1687" s="222" t="str">
        <f>+IF(G1687=0,"",'Ark1'!AB3499)</f>
        <v/>
      </c>
      <c r="K1687" s="114" t="str">
        <f>+IF(G1687=0,"",'Ark1'!U3499)</f>
        <v/>
      </c>
      <c r="L1687" s="222" t="str">
        <f>+IF(G1687=0,"",'Ark1'!W3499)</f>
        <v/>
      </c>
      <c r="M1687" s="222" t="str">
        <f>+IF(G1687=0,"",'Ark1'!X3499)</f>
        <v/>
      </c>
      <c r="N1687" s="114" t="str">
        <f>+IF(G1687=0,"",'Ark1'!Y3499)</f>
        <v/>
      </c>
      <c r="O1687" s="116" t="str">
        <f>+IF(G1687=0,"",'Ark1'!Z3499)</f>
        <v/>
      </c>
      <c r="P1687" s="116" t="str">
        <f t="shared" si="26"/>
        <v/>
      </c>
      <c r="Q1687" s="114" t="str">
        <f>+IF(G1687=0,"",'Ark1'!T3499)</f>
        <v/>
      </c>
      <c r="R1687" s="222" t="str">
        <f>+IF(G1687=0,"",'Ark1'!V3499)</f>
        <v/>
      </c>
      <c r="S1687" s="32"/>
      <c r="T1687" s="35"/>
      <c r="U1687" s="35"/>
    </row>
    <row r="1688" spans="1:21" x14ac:dyDescent="0.5">
      <c r="A1688" s="32"/>
      <c r="B1688" s="297" t="str">
        <f>+IF(E1688=2012,VLOOKUP(D1688,K_navn!$A$2:$C$359,2),"")</f>
        <v/>
      </c>
      <c r="C1688" s="297" t="str">
        <f>+IF(E1688=2012,VLOOKUP(D1688,K_navn!$A$2:$C$359,3),"")</f>
        <v/>
      </c>
      <c r="D1688" s="115">
        <f>+'Ark1'!P3500</f>
        <v>1111</v>
      </c>
      <c r="E1688" s="115">
        <f>+'Ark1'!C3500</f>
        <v>2022</v>
      </c>
      <c r="F1688" s="116" t="str">
        <f>+IF('Ark1'!Q3500=0,"",'Ark1'!Q3500)</f>
        <v/>
      </c>
      <c r="G1688" s="116">
        <f>+'Ark1'!R3500</f>
        <v>0</v>
      </c>
      <c r="H1688" s="116">
        <f>+'Ark1'!S3500</f>
        <v>0</v>
      </c>
      <c r="I1688" s="222" t="str">
        <f>+IF(G1688=0,"",'Ark1'!AA3500)</f>
        <v/>
      </c>
      <c r="J1688" s="222" t="str">
        <f>+IF(G1688=0,"",'Ark1'!AB3500)</f>
        <v/>
      </c>
      <c r="K1688" s="114" t="str">
        <f>+IF(G1688=0,"",'Ark1'!U3500)</f>
        <v/>
      </c>
      <c r="L1688" s="222" t="str">
        <f>+IF(G1688=0,"",'Ark1'!W3500)</f>
        <v/>
      </c>
      <c r="M1688" s="222" t="str">
        <f>+IF(G1688=0,"",'Ark1'!X3500)</f>
        <v/>
      </c>
      <c r="N1688" s="114" t="str">
        <f>+IF(G1688=0,"",'Ark1'!Y3500)</f>
        <v/>
      </c>
      <c r="O1688" s="116" t="str">
        <f>+IF(G1688=0,"",'Ark1'!Z3500)</f>
        <v/>
      </c>
      <c r="P1688" s="116" t="str">
        <f t="shared" si="26"/>
        <v/>
      </c>
      <c r="Q1688" s="114" t="str">
        <f>+IF(G1688=0,"",'Ark1'!T3500)</f>
        <v/>
      </c>
      <c r="R1688" s="222" t="str">
        <f>+IF(G1688=0,"",'Ark1'!V3500)</f>
        <v/>
      </c>
      <c r="S1688" s="32"/>
      <c r="T1688" s="35"/>
      <c r="U1688" s="35"/>
    </row>
    <row r="1689" spans="1:21" x14ac:dyDescent="0.5">
      <c r="A1689" s="32"/>
      <c r="B1689" s="297" t="str">
        <f>+IF(E1689=2012,VLOOKUP(D1689,K_navn!$A$2:$C$359,2),"")</f>
        <v>Lund</v>
      </c>
      <c r="C1689" s="297" t="str">
        <f>+IF(E1689=2012,VLOOKUP(D1689,K_navn!$A$2:$C$359,3),"")</f>
        <v>Rogaland</v>
      </c>
      <c r="D1689" s="115">
        <f>+'Ark1'!P3501</f>
        <v>1112</v>
      </c>
      <c r="E1689" s="115">
        <f>+'Ark1'!C3501</f>
        <v>2012</v>
      </c>
      <c r="F1689" s="116" t="str">
        <f>+IF('Ark1'!Q3501=0,"",'Ark1'!Q3501)</f>
        <v/>
      </c>
      <c r="G1689" s="116">
        <f>+'Ark1'!R3501</f>
        <v>0</v>
      </c>
      <c r="H1689" s="116">
        <f>+'Ark1'!S3501</f>
        <v>0</v>
      </c>
      <c r="I1689" s="222" t="str">
        <f>+IF(G1689=0,"",'Ark1'!AA3501)</f>
        <v/>
      </c>
      <c r="J1689" s="222" t="str">
        <f>+IF(G1689=0,"",'Ark1'!AB3501)</f>
        <v/>
      </c>
      <c r="K1689" s="114" t="str">
        <f>+IF(G1689=0,"",'Ark1'!U3501)</f>
        <v/>
      </c>
      <c r="L1689" s="222" t="str">
        <f>+IF(G1689=0,"",'Ark1'!W3501)</f>
        <v/>
      </c>
      <c r="M1689" s="222" t="str">
        <f>+IF(G1689=0,"",'Ark1'!X3501)</f>
        <v/>
      </c>
      <c r="N1689" s="114" t="str">
        <f>+IF(G1689=0,"",'Ark1'!Y3501)</f>
        <v/>
      </c>
      <c r="O1689" s="116" t="str">
        <f>+IF(G1689=0,"",'Ark1'!Z3501)</f>
        <v/>
      </c>
      <c r="P1689" s="116" t="str">
        <f t="shared" si="26"/>
        <v/>
      </c>
      <c r="Q1689" s="114" t="str">
        <f>+IF(G1689=0,"",'Ark1'!T3501)</f>
        <v/>
      </c>
      <c r="R1689" s="222" t="str">
        <f>+IF(G1689=0,"",'Ark1'!V3501)</f>
        <v/>
      </c>
      <c r="S1689" s="32"/>
      <c r="T1689" s="35"/>
      <c r="U1689" s="35"/>
    </row>
    <row r="1690" spans="1:21" x14ac:dyDescent="0.5">
      <c r="A1690" s="32"/>
      <c r="B1690" s="297" t="str">
        <f>+IF(E1690=2012,VLOOKUP(D1690,K_navn!$A$2:$C$359,2),"")</f>
        <v/>
      </c>
      <c r="C1690" s="297" t="str">
        <f>+IF(E1690=2012,VLOOKUP(D1690,K_navn!$A$2:$C$359,3),"")</f>
        <v/>
      </c>
      <c r="D1690" s="115">
        <f>+'Ark1'!P3502</f>
        <v>1112</v>
      </c>
      <c r="E1690" s="115">
        <f>+'Ark1'!C3502</f>
        <v>2013</v>
      </c>
      <c r="F1690" s="116" t="str">
        <f>+IF('Ark1'!Q3502=0,"",'Ark1'!Q3502)</f>
        <v/>
      </c>
      <c r="G1690" s="116">
        <f>+'Ark1'!R3502</f>
        <v>0</v>
      </c>
      <c r="H1690" s="116">
        <f>+'Ark1'!S3502</f>
        <v>0</v>
      </c>
      <c r="I1690" s="222" t="str">
        <f>+IF(G1690=0,"",'Ark1'!AA3502)</f>
        <v/>
      </c>
      <c r="J1690" s="222" t="str">
        <f>+IF(G1690=0,"",'Ark1'!AB3502)</f>
        <v/>
      </c>
      <c r="K1690" s="114" t="str">
        <f>+IF(G1690=0,"",'Ark1'!U3502)</f>
        <v/>
      </c>
      <c r="L1690" s="222" t="str">
        <f>+IF(G1690=0,"",'Ark1'!W3502)</f>
        <v/>
      </c>
      <c r="M1690" s="222" t="str">
        <f>+IF(G1690=0,"",'Ark1'!X3502)</f>
        <v/>
      </c>
      <c r="N1690" s="114" t="str">
        <f>+IF(G1690=0,"",'Ark1'!Y3502)</f>
        <v/>
      </c>
      <c r="O1690" s="116" t="str">
        <f>+IF(G1690=0,"",'Ark1'!Z3502)</f>
        <v/>
      </c>
      <c r="P1690" s="116" t="str">
        <f t="shared" si="26"/>
        <v/>
      </c>
      <c r="Q1690" s="114" t="str">
        <f>+IF(G1690=0,"",'Ark1'!T3502)</f>
        <v/>
      </c>
      <c r="R1690" s="222" t="str">
        <f>+IF(G1690=0,"",'Ark1'!V3502)</f>
        <v/>
      </c>
      <c r="S1690" s="32"/>
      <c r="T1690" s="35"/>
      <c r="U1690" s="35"/>
    </row>
    <row r="1691" spans="1:21" x14ac:dyDescent="0.5">
      <c r="A1691" s="32"/>
      <c r="B1691" s="297" t="str">
        <f>+IF(E1691=2012,VLOOKUP(D1691,K_navn!$A$2:$C$359,2),"")</f>
        <v/>
      </c>
      <c r="C1691" s="297" t="str">
        <f>+IF(E1691=2012,VLOOKUP(D1691,K_navn!$A$2:$C$359,3),"")</f>
        <v/>
      </c>
      <c r="D1691" s="115">
        <f>+'Ark1'!P3503</f>
        <v>1112</v>
      </c>
      <c r="E1691" s="115">
        <f>+'Ark1'!C3503</f>
        <v>2014</v>
      </c>
      <c r="F1691" s="116" t="str">
        <f>+IF('Ark1'!Q3503=0,"",'Ark1'!Q3503)</f>
        <v/>
      </c>
      <c r="G1691" s="116">
        <f>+'Ark1'!R3503</f>
        <v>0</v>
      </c>
      <c r="H1691" s="116">
        <f>+'Ark1'!S3503</f>
        <v>0</v>
      </c>
      <c r="I1691" s="222" t="str">
        <f>+IF(G1691=0,"",'Ark1'!AA3503)</f>
        <v/>
      </c>
      <c r="J1691" s="222" t="str">
        <f>+IF(G1691=0,"",'Ark1'!AB3503)</f>
        <v/>
      </c>
      <c r="K1691" s="114" t="str">
        <f>+IF(G1691=0,"",'Ark1'!U3503)</f>
        <v/>
      </c>
      <c r="L1691" s="222" t="str">
        <f>+IF(G1691=0,"",'Ark1'!W3503)</f>
        <v/>
      </c>
      <c r="M1691" s="222" t="str">
        <f>+IF(G1691=0,"",'Ark1'!X3503)</f>
        <v/>
      </c>
      <c r="N1691" s="114" t="str">
        <f>+IF(G1691=0,"",'Ark1'!Y3503)</f>
        <v/>
      </c>
      <c r="O1691" s="116" t="str">
        <f>+IF(G1691=0,"",'Ark1'!Z3503)</f>
        <v/>
      </c>
      <c r="P1691" s="116" t="str">
        <f t="shared" si="26"/>
        <v/>
      </c>
      <c r="Q1691" s="114" t="str">
        <f>+IF(G1691=0,"",'Ark1'!T3503)</f>
        <v/>
      </c>
      <c r="R1691" s="222" t="str">
        <f>+IF(G1691=0,"",'Ark1'!V3503)</f>
        <v/>
      </c>
      <c r="S1691" s="32"/>
      <c r="T1691" s="35"/>
      <c r="U1691" s="35"/>
    </row>
    <row r="1692" spans="1:21" x14ac:dyDescent="0.5">
      <c r="A1692" s="32"/>
      <c r="B1692" s="297" t="str">
        <f>+IF(E1692=2012,VLOOKUP(D1692,K_navn!$A$2:$C$359,2),"")</f>
        <v/>
      </c>
      <c r="C1692" s="297" t="str">
        <f>+IF(E1692=2012,VLOOKUP(D1692,K_navn!$A$2:$C$359,3),"")</f>
        <v/>
      </c>
      <c r="D1692" s="115">
        <f>+'Ark1'!P3504</f>
        <v>1112</v>
      </c>
      <c r="E1692" s="115">
        <f>+'Ark1'!C3504</f>
        <v>2015</v>
      </c>
      <c r="F1692" s="116" t="str">
        <f>+IF('Ark1'!Q3504=0,"",'Ark1'!Q3504)</f>
        <v/>
      </c>
      <c r="G1692" s="116">
        <f>+'Ark1'!R3504</f>
        <v>0</v>
      </c>
      <c r="H1692" s="116">
        <f>+'Ark1'!S3504</f>
        <v>0</v>
      </c>
      <c r="I1692" s="222" t="str">
        <f>+IF(G1692=0,"",'Ark1'!AA3504)</f>
        <v/>
      </c>
      <c r="J1692" s="222" t="str">
        <f>+IF(G1692=0,"",'Ark1'!AB3504)</f>
        <v/>
      </c>
      <c r="K1692" s="114" t="str">
        <f>+IF(G1692=0,"",'Ark1'!U3504)</f>
        <v/>
      </c>
      <c r="L1692" s="222" t="str">
        <f>+IF(G1692=0,"",'Ark1'!W3504)</f>
        <v/>
      </c>
      <c r="M1692" s="222" t="str">
        <f>+IF(G1692=0,"",'Ark1'!X3504)</f>
        <v/>
      </c>
      <c r="N1692" s="114" t="str">
        <f>+IF(G1692=0,"",'Ark1'!Y3504)</f>
        <v/>
      </c>
      <c r="O1692" s="116" t="str">
        <f>+IF(G1692=0,"",'Ark1'!Z3504)</f>
        <v/>
      </c>
      <c r="P1692" s="116" t="str">
        <f t="shared" si="26"/>
        <v/>
      </c>
      <c r="Q1692" s="114" t="str">
        <f>+IF(G1692=0,"",'Ark1'!T3504)</f>
        <v/>
      </c>
      <c r="R1692" s="222" t="str">
        <f>+IF(G1692=0,"",'Ark1'!V3504)</f>
        <v/>
      </c>
      <c r="S1692" s="32"/>
      <c r="T1692" s="35"/>
      <c r="U1692" s="35"/>
    </row>
    <row r="1693" spans="1:21" x14ac:dyDescent="0.5">
      <c r="A1693" s="32"/>
      <c r="B1693" s="297" t="str">
        <f>+IF(E1693=2012,VLOOKUP(D1693,K_navn!$A$2:$C$359,2),"")</f>
        <v/>
      </c>
      <c r="C1693" s="297" t="str">
        <f>+IF(E1693=2012,VLOOKUP(D1693,K_navn!$A$2:$C$359,3),"")</f>
        <v/>
      </c>
      <c r="D1693" s="115">
        <f>+'Ark1'!P3505</f>
        <v>1112</v>
      </c>
      <c r="E1693" s="115">
        <f>+'Ark1'!C3505</f>
        <v>2016</v>
      </c>
      <c r="F1693" s="116" t="str">
        <f>+IF('Ark1'!Q3505=0,"",'Ark1'!Q3505)</f>
        <v/>
      </c>
      <c r="G1693" s="116">
        <f>+'Ark1'!R3505</f>
        <v>0</v>
      </c>
      <c r="H1693" s="116">
        <f>+'Ark1'!S3505</f>
        <v>0</v>
      </c>
      <c r="I1693" s="222" t="str">
        <f>+IF(G1693=0,"",'Ark1'!AA3505)</f>
        <v/>
      </c>
      <c r="J1693" s="222" t="str">
        <f>+IF(G1693=0,"",'Ark1'!AB3505)</f>
        <v/>
      </c>
      <c r="K1693" s="114" t="str">
        <f>+IF(G1693=0,"",'Ark1'!U3505)</f>
        <v/>
      </c>
      <c r="L1693" s="222" t="str">
        <f>+IF(G1693=0,"",'Ark1'!W3505)</f>
        <v/>
      </c>
      <c r="M1693" s="222" t="str">
        <f>+IF(G1693=0,"",'Ark1'!X3505)</f>
        <v/>
      </c>
      <c r="N1693" s="114" t="str">
        <f>+IF(G1693=0,"",'Ark1'!Y3505)</f>
        <v/>
      </c>
      <c r="O1693" s="116" t="str">
        <f>+IF(G1693=0,"",'Ark1'!Z3505)</f>
        <v/>
      </c>
      <c r="P1693" s="116" t="str">
        <f t="shared" si="26"/>
        <v/>
      </c>
      <c r="Q1693" s="114" t="str">
        <f>+IF(G1693=0,"",'Ark1'!T3505)</f>
        <v/>
      </c>
      <c r="R1693" s="222" t="str">
        <f>+IF(G1693=0,"",'Ark1'!V3505)</f>
        <v/>
      </c>
      <c r="S1693" s="32"/>
      <c r="T1693" s="35"/>
      <c r="U1693" s="35"/>
    </row>
    <row r="1694" spans="1:21" x14ac:dyDescent="0.5">
      <c r="A1694" s="32"/>
      <c r="B1694" s="297" t="str">
        <f>+IF(E1694=2012,VLOOKUP(D1694,K_navn!$A$2:$C$359,2),"")</f>
        <v/>
      </c>
      <c r="C1694" s="297" t="str">
        <f>+IF(E1694=2012,VLOOKUP(D1694,K_navn!$A$2:$C$359,3),"")</f>
        <v/>
      </c>
      <c r="D1694" s="115">
        <f>+'Ark1'!P3506</f>
        <v>1112</v>
      </c>
      <c r="E1694" s="115">
        <f>+'Ark1'!C3506</f>
        <v>2017</v>
      </c>
      <c r="F1694" s="116" t="str">
        <f>+IF('Ark1'!Q3506=0,"",'Ark1'!Q3506)</f>
        <v/>
      </c>
      <c r="G1694" s="116">
        <f>+'Ark1'!R3506</f>
        <v>0</v>
      </c>
      <c r="H1694" s="116">
        <f>+'Ark1'!S3506</f>
        <v>0</v>
      </c>
      <c r="I1694" s="222" t="str">
        <f>+IF(G1694=0,"",'Ark1'!AA3506)</f>
        <v/>
      </c>
      <c r="J1694" s="222" t="str">
        <f>+IF(G1694=0,"",'Ark1'!AB3506)</f>
        <v/>
      </c>
      <c r="K1694" s="114" t="str">
        <f>+IF(G1694=0,"",'Ark1'!U3506)</f>
        <v/>
      </c>
      <c r="L1694" s="222" t="str">
        <f>+IF(G1694=0,"",'Ark1'!W3506)</f>
        <v/>
      </c>
      <c r="M1694" s="222" t="str">
        <f>+IF(G1694=0,"",'Ark1'!X3506)</f>
        <v/>
      </c>
      <c r="N1694" s="114" t="str">
        <f>+IF(G1694=0,"",'Ark1'!Y3506)</f>
        <v/>
      </c>
      <c r="O1694" s="116" t="str">
        <f>+IF(G1694=0,"",'Ark1'!Z3506)</f>
        <v/>
      </c>
      <c r="P1694" s="116" t="str">
        <f t="shared" si="26"/>
        <v/>
      </c>
      <c r="Q1694" s="114" t="str">
        <f>+IF(G1694=0,"",'Ark1'!T3506)</f>
        <v/>
      </c>
      <c r="R1694" s="222" t="str">
        <f>+IF(G1694=0,"",'Ark1'!V3506)</f>
        <v/>
      </c>
      <c r="S1694" s="32"/>
      <c r="T1694" s="35"/>
      <c r="U1694" s="35"/>
    </row>
    <row r="1695" spans="1:21" x14ac:dyDescent="0.5">
      <c r="A1695" s="32"/>
      <c r="B1695" s="297" t="str">
        <f>+IF(E1695=2012,VLOOKUP(D1695,K_navn!$A$2:$C$359,2),"")</f>
        <v/>
      </c>
      <c r="C1695" s="297" t="str">
        <f>+IF(E1695=2012,VLOOKUP(D1695,K_navn!$A$2:$C$359,3),"")</f>
        <v/>
      </c>
      <c r="D1695" s="115">
        <f>+'Ark1'!P3507</f>
        <v>1112</v>
      </c>
      <c r="E1695" s="115">
        <f>+'Ark1'!C3507</f>
        <v>2018</v>
      </c>
      <c r="F1695" s="116" t="str">
        <f>+IF('Ark1'!Q3507=0,"",'Ark1'!Q3507)</f>
        <v/>
      </c>
      <c r="G1695" s="116">
        <f>+'Ark1'!R3507</f>
        <v>0</v>
      </c>
      <c r="H1695" s="116">
        <f>+'Ark1'!S3507</f>
        <v>0</v>
      </c>
      <c r="I1695" s="222" t="str">
        <f>+IF(G1695=0,"",'Ark1'!AA3507)</f>
        <v/>
      </c>
      <c r="J1695" s="222" t="str">
        <f>+IF(G1695=0,"",'Ark1'!AB3507)</f>
        <v/>
      </c>
      <c r="K1695" s="114" t="str">
        <f>+IF(G1695=0,"",'Ark1'!U3507)</f>
        <v/>
      </c>
      <c r="L1695" s="222" t="str">
        <f>+IF(G1695=0,"",'Ark1'!W3507)</f>
        <v/>
      </c>
      <c r="M1695" s="222" t="str">
        <f>+IF(G1695=0,"",'Ark1'!X3507)</f>
        <v/>
      </c>
      <c r="N1695" s="114" t="str">
        <f>+IF(G1695=0,"",'Ark1'!Y3507)</f>
        <v/>
      </c>
      <c r="O1695" s="116" t="str">
        <f>+IF(G1695=0,"",'Ark1'!Z3507)</f>
        <v/>
      </c>
      <c r="P1695" s="116" t="str">
        <f t="shared" si="26"/>
        <v/>
      </c>
      <c r="Q1695" s="114" t="str">
        <f>+IF(G1695=0,"",'Ark1'!T3507)</f>
        <v/>
      </c>
      <c r="R1695" s="222" t="str">
        <f>+IF(G1695=0,"",'Ark1'!V3507)</f>
        <v/>
      </c>
      <c r="S1695" s="32"/>
      <c r="T1695" s="35"/>
      <c r="U1695" s="35"/>
    </row>
    <row r="1696" spans="1:21" x14ac:dyDescent="0.5">
      <c r="A1696" s="32"/>
      <c r="B1696" s="297" t="str">
        <f>+IF(E1696=2012,VLOOKUP(D1696,K_navn!$A$2:$C$359,2),"")</f>
        <v/>
      </c>
      <c r="C1696" s="297" t="str">
        <f>+IF(E1696=2012,VLOOKUP(D1696,K_navn!$A$2:$C$359,3),"")</f>
        <v/>
      </c>
      <c r="D1696" s="115">
        <f>+'Ark1'!P3508</f>
        <v>1112</v>
      </c>
      <c r="E1696" s="115">
        <f>+'Ark1'!C3508</f>
        <v>2019</v>
      </c>
      <c r="F1696" s="116" t="str">
        <f>+IF('Ark1'!Q3508=0,"",'Ark1'!Q3508)</f>
        <v/>
      </c>
      <c r="G1696" s="116">
        <f>+'Ark1'!R3508</f>
        <v>0</v>
      </c>
      <c r="H1696" s="116">
        <f>+'Ark1'!S3508</f>
        <v>0</v>
      </c>
      <c r="I1696" s="222" t="str">
        <f>+IF(G1696=0,"",'Ark1'!AA3508)</f>
        <v/>
      </c>
      <c r="J1696" s="222" t="str">
        <f>+IF(G1696=0,"",'Ark1'!AB3508)</f>
        <v/>
      </c>
      <c r="K1696" s="114" t="str">
        <f>+IF(G1696=0,"",'Ark1'!U3508)</f>
        <v/>
      </c>
      <c r="L1696" s="222" t="str">
        <f>+IF(G1696=0,"",'Ark1'!W3508)</f>
        <v/>
      </c>
      <c r="M1696" s="222" t="str">
        <f>+IF(G1696=0,"",'Ark1'!X3508)</f>
        <v/>
      </c>
      <c r="N1696" s="114" t="str">
        <f>+IF(G1696=0,"",'Ark1'!Y3508)</f>
        <v/>
      </c>
      <c r="O1696" s="116" t="str">
        <f>+IF(G1696=0,"",'Ark1'!Z3508)</f>
        <v/>
      </c>
      <c r="P1696" s="116" t="str">
        <f t="shared" si="26"/>
        <v/>
      </c>
      <c r="Q1696" s="114" t="str">
        <f>+IF(G1696=0,"",'Ark1'!T3508)</f>
        <v/>
      </c>
      <c r="R1696" s="222" t="str">
        <f>+IF(G1696=0,"",'Ark1'!V3508)</f>
        <v/>
      </c>
      <c r="S1696" s="32"/>
      <c r="T1696" s="35"/>
      <c r="U1696" s="35"/>
    </row>
    <row r="1697" spans="1:21" x14ac:dyDescent="0.5">
      <c r="A1697" s="32"/>
      <c r="B1697" s="297" t="str">
        <f>+IF(E1697=2012,VLOOKUP(D1697,K_navn!$A$2:$C$359,2),"")</f>
        <v/>
      </c>
      <c r="C1697" s="297" t="str">
        <f>+IF(E1697=2012,VLOOKUP(D1697,K_navn!$A$2:$C$359,3),"")</f>
        <v/>
      </c>
      <c r="D1697" s="115">
        <f>+'Ark1'!P3509</f>
        <v>1112</v>
      </c>
      <c r="E1697" s="115">
        <f>+'Ark1'!C3509</f>
        <v>2020</v>
      </c>
      <c r="F1697" s="116" t="str">
        <f>+IF('Ark1'!Q3509=0,"",'Ark1'!Q3509)</f>
        <v/>
      </c>
      <c r="G1697" s="116">
        <f>+'Ark1'!R3509</f>
        <v>0</v>
      </c>
      <c r="H1697" s="116">
        <f>+'Ark1'!S3509</f>
        <v>0</v>
      </c>
      <c r="I1697" s="222" t="str">
        <f>+IF(G1697=0,"",'Ark1'!AA3509)</f>
        <v/>
      </c>
      <c r="J1697" s="222" t="str">
        <f>+IF(G1697=0,"",'Ark1'!AB3509)</f>
        <v/>
      </c>
      <c r="K1697" s="114" t="str">
        <f>+IF(G1697=0,"",'Ark1'!U3509)</f>
        <v/>
      </c>
      <c r="L1697" s="222" t="str">
        <f>+IF(G1697=0,"",'Ark1'!W3509)</f>
        <v/>
      </c>
      <c r="M1697" s="222" t="str">
        <f>+IF(G1697=0,"",'Ark1'!X3509)</f>
        <v/>
      </c>
      <c r="N1697" s="114" t="str">
        <f>+IF(G1697=0,"",'Ark1'!Y3509)</f>
        <v/>
      </c>
      <c r="O1697" s="116" t="str">
        <f>+IF(G1697=0,"",'Ark1'!Z3509)</f>
        <v/>
      </c>
      <c r="P1697" s="116" t="str">
        <f t="shared" si="26"/>
        <v/>
      </c>
      <c r="Q1697" s="114" t="str">
        <f>+IF(G1697=0,"",'Ark1'!T3509)</f>
        <v/>
      </c>
      <c r="R1697" s="222" t="str">
        <f>+IF(G1697=0,"",'Ark1'!V3509)</f>
        <v/>
      </c>
      <c r="S1697" s="32"/>
      <c r="T1697" s="35"/>
      <c r="U1697" s="35"/>
    </row>
    <row r="1698" spans="1:21" x14ac:dyDescent="0.5">
      <c r="A1698" s="32"/>
      <c r="B1698" s="297" t="str">
        <f>+IF(E1698=2012,VLOOKUP(D1698,K_navn!$A$2:$C$359,2),"")</f>
        <v/>
      </c>
      <c r="C1698" s="297" t="str">
        <f>+IF(E1698=2012,VLOOKUP(D1698,K_navn!$A$2:$C$359,3),"")</f>
        <v/>
      </c>
      <c r="D1698" s="115">
        <f>+'Ark1'!P3510</f>
        <v>1112</v>
      </c>
      <c r="E1698" s="115">
        <f>+'Ark1'!C3510</f>
        <v>2021</v>
      </c>
      <c r="F1698" s="116" t="str">
        <f>+IF('Ark1'!Q3510=0,"",'Ark1'!Q3510)</f>
        <v/>
      </c>
      <c r="G1698" s="116">
        <f>+'Ark1'!R3510</f>
        <v>0</v>
      </c>
      <c r="H1698" s="116">
        <f>+'Ark1'!S3510</f>
        <v>0</v>
      </c>
      <c r="I1698" s="222" t="str">
        <f>+IF(G1698=0,"",'Ark1'!AA3510)</f>
        <v/>
      </c>
      <c r="J1698" s="222" t="str">
        <f>+IF(G1698=0,"",'Ark1'!AB3510)</f>
        <v/>
      </c>
      <c r="K1698" s="114" t="str">
        <f>+IF(G1698=0,"",'Ark1'!U3510)</f>
        <v/>
      </c>
      <c r="L1698" s="222" t="str">
        <f>+IF(G1698=0,"",'Ark1'!W3510)</f>
        <v/>
      </c>
      <c r="M1698" s="222" t="str">
        <f>+IF(G1698=0,"",'Ark1'!X3510)</f>
        <v/>
      </c>
      <c r="N1698" s="114" t="str">
        <f>+IF(G1698=0,"",'Ark1'!Y3510)</f>
        <v/>
      </c>
      <c r="O1698" s="116" t="str">
        <f>+IF(G1698=0,"",'Ark1'!Z3510)</f>
        <v/>
      </c>
      <c r="P1698" s="116" t="str">
        <f t="shared" si="26"/>
        <v/>
      </c>
      <c r="Q1698" s="114" t="str">
        <f>+IF(G1698=0,"",'Ark1'!T3510)</f>
        <v/>
      </c>
      <c r="R1698" s="222" t="str">
        <f>+IF(G1698=0,"",'Ark1'!V3510)</f>
        <v/>
      </c>
      <c r="S1698" s="32"/>
      <c r="T1698" s="35"/>
      <c r="U1698" s="35"/>
    </row>
    <row r="1699" spans="1:21" x14ac:dyDescent="0.5">
      <c r="A1699" s="32"/>
      <c r="B1699" s="297" t="str">
        <f>+IF(E1699=2012,VLOOKUP(D1699,K_navn!$A$2:$C$359,2),"")</f>
        <v/>
      </c>
      <c r="C1699" s="297" t="str">
        <f>+IF(E1699=2012,VLOOKUP(D1699,K_navn!$A$2:$C$359,3),"")</f>
        <v/>
      </c>
      <c r="D1699" s="115">
        <f>+'Ark1'!P3511</f>
        <v>1112</v>
      </c>
      <c r="E1699" s="115">
        <f>+'Ark1'!C3511</f>
        <v>2022</v>
      </c>
      <c r="F1699" s="116" t="str">
        <f>+IF('Ark1'!Q3511=0,"",'Ark1'!Q3511)</f>
        <v/>
      </c>
      <c r="G1699" s="116">
        <f>+'Ark1'!R3511</f>
        <v>0</v>
      </c>
      <c r="H1699" s="116">
        <f>+'Ark1'!S3511</f>
        <v>0</v>
      </c>
      <c r="I1699" s="222" t="str">
        <f>+IF(G1699=0,"",'Ark1'!AA3511)</f>
        <v/>
      </c>
      <c r="J1699" s="222" t="str">
        <f>+IF(G1699=0,"",'Ark1'!AB3511)</f>
        <v/>
      </c>
      <c r="K1699" s="114" t="str">
        <f>+IF(G1699=0,"",'Ark1'!U3511)</f>
        <v/>
      </c>
      <c r="L1699" s="222" t="str">
        <f>+IF(G1699=0,"",'Ark1'!W3511)</f>
        <v/>
      </c>
      <c r="M1699" s="222" t="str">
        <f>+IF(G1699=0,"",'Ark1'!X3511)</f>
        <v/>
      </c>
      <c r="N1699" s="114" t="str">
        <f>+IF(G1699=0,"",'Ark1'!Y3511)</f>
        <v/>
      </c>
      <c r="O1699" s="116" t="str">
        <f>+IF(G1699=0,"",'Ark1'!Z3511)</f>
        <v/>
      </c>
      <c r="P1699" s="116" t="str">
        <f t="shared" si="26"/>
        <v/>
      </c>
      <c r="Q1699" s="114" t="str">
        <f>+IF(G1699=0,"",'Ark1'!T3511)</f>
        <v/>
      </c>
      <c r="R1699" s="222" t="str">
        <f>+IF(G1699=0,"",'Ark1'!V3511)</f>
        <v/>
      </c>
      <c r="S1699" s="32"/>
      <c r="T1699" s="35"/>
      <c r="U1699" s="35"/>
    </row>
    <row r="1700" spans="1:21" x14ac:dyDescent="0.5">
      <c r="A1700" s="32"/>
      <c r="B1700" s="297" t="str">
        <f>+IF(E1700=2012,VLOOKUP(D1700,K_navn!$A$2:$C$359,2),"")</f>
        <v>Bjerkreim</v>
      </c>
      <c r="C1700" s="297" t="str">
        <f>+IF(E1700=2012,VLOOKUP(D1700,K_navn!$A$2:$C$359,3),"")</f>
        <v>Rogaland</v>
      </c>
      <c r="D1700" s="115">
        <f>+'Ark1'!P3512</f>
        <v>1114</v>
      </c>
      <c r="E1700" s="115">
        <f>+'Ark1'!C3512</f>
        <v>2012</v>
      </c>
      <c r="F1700" s="116" t="str">
        <f>+IF('Ark1'!Q3512=0,"",'Ark1'!Q3512)</f>
        <v/>
      </c>
      <c r="G1700" s="116">
        <f>+'Ark1'!R3512</f>
        <v>0</v>
      </c>
      <c r="H1700" s="116">
        <f>+'Ark1'!S3512</f>
        <v>0</v>
      </c>
      <c r="I1700" s="222" t="str">
        <f>+IF(G1700=0,"",'Ark1'!AA3512)</f>
        <v/>
      </c>
      <c r="J1700" s="222" t="str">
        <f>+IF(G1700=0,"",'Ark1'!AB3512)</f>
        <v/>
      </c>
      <c r="K1700" s="114" t="str">
        <f>+IF(G1700=0,"",'Ark1'!U3512)</f>
        <v/>
      </c>
      <c r="L1700" s="222" t="str">
        <f>+IF(G1700=0,"",'Ark1'!W3512)</f>
        <v/>
      </c>
      <c r="M1700" s="222" t="str">
        <f>+IF(G1700=0,"",'Ark1'!X3512)</f>
        <v/>
      </c>
      <c r="N1700" s="114" t="str">
        <f>+IF(G1700=0,"",'Ark1'!Y3512)</f>
        <v/>
      </c>
      <c r="O1700" s="116" t="str">
        <f>+IF(G1700=0,"",'Ark1'!Z3512)</f>
        <v/>
      </c>
      <c r="P1700" s="116" t="str">
        <f t="shared" si="26"/>
        <v/>
      </c>
      <c r="Q1700" s="114" t="str">
        <f>+IF(G1700=0,"",'Ark1'!T3512)</f>
        <v/>
      </c>
      <c r="R1700" s="222" t="str">
        <f>+IF(G1700=0,"",'Ark1'!V3512)</f>
        <v/>
      </c>
      <c r="S1700" s="32"/>
      <c r="T1700" s="35"/>
      <c r="U1700" s="35"/>
    </row>
    <row r="1701" spans="1:21" x14ac:dyDescent="0.5">
      <c r="A1701" s="32"/>
      <c r="B1701" s="297" t="str">
        <f>+IF(E1701=2012,VLOOKUP(D1701,K_navn!$A$2:$C$359,2),"")</f>
        <v/>
      </c>
      <c r="C1701" s="297" t="str">
        <f>+IF(E1701=2012,VLOOKUP(D1701,K_navn!$A$2:$C$359,3),"")</f>
        <v/>
      </c>
      <c r="D1701" s="115">
        <f>+'Ark1'!P3513</f>
        <v>1114</v>
      </c>
      <c r="E1701" s="115">
        <f>+'Ark1'!C3513</f>
        <v>2013</v>
      </c>
      <c r="F1701" s="116" t="str">
        <f>+IF('Ark1'!Q3513=0,"",'Ark1'!Q3513)</f>
        <v/>
      </c>
      <c r="G1701" s="116">
        <f>+'Ark1'!R3513</f>
        <v>0</v>
      </c>
      <c r="H1701" s="116">
        <f>+'Ark1'!S3513</f>
        <v>0</v>
      </c>
      <c r="I1701" s="222" t="str">
        <f>+IF(G1701=0,"",'Ark1'!AA3513)</f>
        <v/>
      </c>
      <c r="J1701" s="222" t="str">
        <f>+IF(G1701=0,"",'Ark1'!AB3513)</f>
        <v/>
      </c>
      <c r="K1701" s="114" t="str">
        <f>+IF(G1701=0,"",'Ark1'!U3513)</f>
        <v/>
      </c>
      <c r="L1701" s="222" t="str">
        <f>+IF(G1701=0,"",'Ark1'!W3513)</f>
        <v/>
      </c>
      <c r="M1701" s="222" t="str">
        <f>+IF(G1701=0,"",'Ark1'!X3513)</f>
        <v/>
      </c>
      <c r="N1701" s="114" t="str">
        <f>+IF(G1701=0,"",'Ark1'!Y3513)</f>
        <v/>
      </c>
      <c r="O1701" s="116" t="str">
        <f>+IF(G1701=0,"",'Ark1'!Z3513)</f>
        <v/>
      </c>
      <c r="P1701" s="116" t="str">
        <f t="shared" si="26"/>
        <v/>
      </c>
      <c r="Q1701" s="114" t="str">
        <f>+IF(G1701=0,"",'Ark1'!T3513)</f>
        <v/>
      </c>
      <c r="R1701" s="222" t="str">
        <f>+IF(G1701=0,"",'Ark1'!V3513)</f>
        <v/>
      </c>
      <c r="S1701" s="32"/>
      <c r="T1701" s="35"/>
      <c r="U1701" s="35"/>
    </row>
    <row r="1702" spans="1:21" x14ac:dyDescent="0.5">
      <c r="A1702" s="32"/>
      <c r="B1702" s="297" t="str">
        <f>+IF(E1702=2012,VLOOKUP(D1702,K_navn!$A$2:$C$359,2),"")</f>
        <v/>
      </c>
      <c r="C1702" s="297" t="str">
        <f>+IF(E1702=2012,VLOOKUP(D1702,K_navn!$A$2:$C$359,3),"")</f>
        <v/>
      </c>
      <c r="D1702" s="115">
        <f>+'Ark1'!P3514</f>
        <v>1114</v>
      </c>
      <c r="E1702" s="115">
        <f>+'Ark1'!C3514</f>
        <v>2014</v>
      </c>
      <c r="F1702" s="116" t="str">
        <f>+IF('Ark1'!Q3514=0,"",'Ark1'!Q3514)</f>
        <v/>
      </c>
      <c r="G1702" s="116">
        <f>+'Ark1'!R3514</f>
        <v>0</v>
      </c>
      <c r="H1702" s="116">
        <f>+'Ark1'!S3514</f>
        <v>0</v>
      </c>
      <c r="I1702" s="222" t="str">
        <f>+IF(G1702=0,"",'Ark1'!AA3514)</f>
        <v/>
      </c>
      <c r="J1702" s="222" t="str">
        <f>+IF(G1702=0,"",'Ark1'!AB3514)</f>
        <v/>
      </c>
      <c r="K1702" s="114" t="str">
        <f>+IF(G1702=0,"",'Ark1'!U3514)</f>
        <v/>
      </c>
      <c r="L1702" s="222" t="str">
        <f>+IF(G1702=0,"",'Ark1'!W3514)</f>
        <v/>
      </c>
      <c r="M1702" s="222" t="str">
        <f>+IF(G1702=0,"",'Ark1'!X3514)</f>
        <v/>
      </c>
      <c r="N1702" s="114" t="str">
        <f>+IF(G1702=0,"",'Ark1'!Y3514)</f>
        <v/>
      </c>
      <c r="O1702" s="116" t="str">
        <f>+IF(G1702=0,"",'Ark1'!Z3514)</f>
        <v/>
      </c>
      <c r="P1702" s="116" t="str">
        <f t="shared" si="26"/>
        <v/>
      </c>
      <c r="Q1702" s="114" t="str">
        <f>+IF(G1702=0,"",'Ark1'!T3514)</f>
        <v/>
      </c>
      <c r="R1702" s="222" t="str">
        <f>+IF(G1702=0,"",'Ark1'!V3514)</f>
        <v/>
      </c>
      <c r="S1702" s="32"/>
      <c r="T1702" s="35"/>
      <c r="U1702" s="35"/>
    </row>
    <row r="1703" spans="1:21" x14ac:dyDescent="0.5">
      <c r="A1703" s="32"/>
      <c r="B1703" s="297" t="str">
        <f>+IF(E1703=2012,VLOOKUP(D1703,K_navn!$A$2:$C$359,2),"")</f>
        <v/>
      </c>
      <c r="C1703" s="297" t="str">
        <f>+IF(E1703=2012,VLOOKUP(D1703,K_navn!$A$2:$C$359,3),"")</f>
        <v/>
      </c>
      <c r="D1703" s="115">
        <f>+'Ark1'!P3515</f>
        <v>1114</v>
      </c>
      <c r="E1703" s="115">
        <f>+'Ark1'!C3515</f>
        <v>2015</v>
      </c>
      <c r="F1703" s="116">
        <f>+IF('Ark1'!Q3515=0,"",'Ark1'!Q3515)</f>
        <v>2</v>
      </c>
      <c r="G1703" s="116">
        <f>+'Ark1'!R3515</f>
        <v>453</v>
      </c>
      <c r="H1703" s="116">
        <f>+'Ark1'!S3515</f>
        <v>453</v>
      </c>
      <c r="I1703" s="222">
        <f>+IF(G1703=0,"",'Ark1'!AA3515)</f>
        <v>1.1936444362467389</v>
      </c>
      <c r="J1703" s="222">
        <f>+IF(G1703=0,"",'Ark1'!AB3515)</f>
        <v>1.2187143961399216</v>
      </c>
      <c r="K1703" s="114">
        <f>+IF(G1703=0,"",'Ark1'!U3515)</f>
        <v>60.163355408388519</v>
      </c>
      <c r="L1703" s="222">
        <f>+IF(G1703=0,"",'Ark1'!W3515)</f>
        <v>82.396247240618052</v>
      </c>
      <c r="M1703" s="222">
        <f>+IF(G1703=0,"",'Ark1'!X3515)</f>
        <v>7.372202372104562</v>
      </c>
      <c r="N1703" s="114">
        <f>+IF(G1703=0,"",'Ark1'!Y3515)</f>
        <v>2.3883046994178145</v>
      </c>
      <c r="O1703" s="116">
        <f>+IF(G1703=0,"",'Ark1'!Z3515)</f>
        <v>-25.765071647174832</v>
      </c>
      <c r="P1703" s="116">
        <f t="shared" ref="P1703:P1766" si="27">+IF(G1703=0,"",H1703/F1703)</f>
        <v>226.5</v>
      </c>
      <c r="Q1703" s="114">
        <f>+IF(G1703=0,"",'Ark1'!T3515)</f>
        <v>15.768211920529797</v>
      </c>
      <c r="R1703" s="222">
        <f>+IF(G1703=0,"",'Ark1'!V3515)</f>
        <v>89.270040347365182</v>
      </c>
      <c r="S1703" s="32"/>
      <c r="T1703" s="35"/>
      <c r="U1703" s="35"/>
    </row>
    <row r="1704" spans="1:21" x14ac:dyDescent="0.5">
      <c r="A1704" s="32"/>
      <c r="B1704" s="297" t="str">
        <f>+IF(E1704=2012,VLOOKUP(D1704,K_navn!$A$2:$C$359,2),"")</f>
        <v/>
      </c>
      <c r="C1704" s="297" t="str">
        <f>+IF(E1704=2012,VLOOKUP(D1704,K_navn!$A$2:$C$359,3),"")</f>
        <v/>
      </c>
      <c r="D1704" s="115">
        <f>+'Ark1'!P3516</f>
        <v>1114</v>
      </c>
      <c r="E1704" s="115">
        <f>+'Ark1'!C3516</f>
        <v>2016</v>
      </c>
      <c r="F1704" s="116">
        <f>+IF('Ark1'!Q3516=0,"",'Ark1'!Q3516)</f>
        <v>3</v>
      </c>
      <c r="G1704" s="116">
        <f>+'Ark1'!R3516</f>
        <v>413</v>
      </c>
      <c r="H1704" s="116">
        <f>+'Ark1'!S3516</f>
        <v>412</v>
      </c>
      <c r="I1704" s="222">
        <f>+IF(G1704=0,"",'Ark1'!AA3516)</f>
        <v>0.88067212555441854</v>
      </c>
      <c r="J1704" s="222">
        <f>+IF(G1704=0,"",'Ark1'!AB3516)</f>
        <v>0.90872390391338476</v>
      </c>
      <c r="K1704" s="114">
        <f>+IF(G1704=0,"",'Ark1'!U3516)</f>
        <v>59.623786407766978</v>
      </c>
      <c r="L1704" s="222">
        <f>+IF(G1704=0,"",'Ark1'!W3516)</f>
        <v>84.263349514563103</v>
      </c>
      <c r="M1704" s="222">
        <f>+IF(G1704=0,"",'Ark1'!X3516)</f>
        <v>8.3091884713613755</v>
      </c>
      <c r="N1704" s="114">
        <f>+IF(G1704=0,"",'Ark1'!Y3516)</f>
        <v>2.3671943232626247</v>
      </c>
      <c r="O1704" s="116">
        <f>+IF(G1704=0,"",'Ark1'!Z3516)</f>
        <v>-27.610202101563033</v>
      </c>
      <c r="P1704" s="116">
        <f t="shared" si="27"/>
        <v>137.33333333333334</v>
      </c>
      <c r="Q1704" s="114">
        <f>+IF(G1704=0,"",'Ark1'!T3516)</f>
        <v>15.418886198547217</v>
      </c>
      <c r="R1704" s="222">
        <f>+IF(G1704=0,"",'Ark1'!V3516)</f>
        <v>91.395460139477635</v>
      </c>
      <c r="S1704" s="32"/>
      <c r="T1704" s="35"/>
      <c r="U1704" s="35"/>
    </row>
    <row r="1705" spans="1:21" x14ac:dyDescent="0.5">
      <c r="A1705" s="32"/>
      <c r="B1705" s="297" t="str">
        <f>+IF(E1705=2012,VLOOKUP(D1705,K_navn!$A$2:$C$359,2),"")</f>
        <v/>
      </c>
      <c r="C1705" s="297" t="str">
        <f>+IF(E1705=2012,VLOOKUP(D1705,K_navn!$A$2:$C$359,3),"")</f>
        <v/>
      </c>
      <c r="D1705" s="115">
        <f>+'Ark1'!P3517</f>
        <v>1114</v>
      </c>
      <c r="E1705" s="115">
        <f>+'Ark1'!C3517</f>
        <v>2017</v>
      </c>
      <c r="F1705" s="116">
        <f>+IF('Ark1'!Q3517=0,"",'Ark1'!Q3517)</f>
        <v>1</v>
      </c>
      <c r="G1705" s="116">
        <f>+'Ark1'!R3517</f>
        <v>467</v>
      </c>
      <c r="H1705" s="116">
        <f>+'Ark1'!S3517</f>
        <v>466</v>
      </c>
      <c r="I1705" s="222">
        <f>+IF(G1705=0,"",'Ark1'!AA3517)</f>
        <v>1.3474911273335837</v>
      </c>
      <c r="J1705" s="222">
        <f>+IF(G1705=0,"",'Ark1'!AB3517)</f>
        <v>1.3277588105915696</v>
      </c>
      <c r="K1705" s="114">
        <f>+IF(G1705=0,"",'Ark1'!U3517)</f>
        <v>60.141630901287549</v>
      </c>
      <c r="L1705" s="222">
        <f>+IF(G1705=0,"",'Ark1'!W3517)</f>
        <v>80.599356223175946</v>
      </c>
      <c r="M1705" s="222">
        <f>+IF(G1705=0,"",'Ark1'!X3517)</f>
        <v>7.0238144581581006</v>
      </c>
      <c r="N1705" s="114">
        <f>+IF(G1705=0,"",'Ark1'!Y3517)</f>
        <v>2.4313105848293781</v>
      </c>
      <c r="O1705" s="116">
        <f>+IF(G1705=0,"",'Ark1'!Z3517)</f>
        <v>-25.478496322519849</v>
      </c>
      <c r="P1705" s="116">
        <f t="shared" si="27"/>
        <v>466</v>
      </c>
      <c r="Q1705" s="114">
        <f>+IF(G1705=0,"",'Ark1'!T3517)</f>
        <v>15.698072805139187</v>
      </c>
      <c r="R1705" s="222">
        <f>+IF(G1705=0,"",'Ark1'!V3517)</f>
        <v>87.3983418503759</v>
      </c>
      <c r="S1705" s="32"/>
      <c r="T1705" s="35"/>
      <c r="U1705" s="35"/>
    </row>
    <row r="1706" spans="1:21" x14ac:dyDescent="0.5">
      <c r="A1706" s="32"/>
      <c r="B1706" s="297" t="str">
        <f>+IF(E1706=2012,VLOOKUP(D1706,K_navn!$A$2:$C$359,2),"")</f>
        <v/>
      </c>
      <c r="C1706" s="297" t="str">
        <f>+IF(E1706=2012,VLOOKUP(D1706,K_navn!$A$2:$C$359,3),"")</f>
        <v/>
      </c>
      <c r="D1706" s="115">
        <f>+'Ark1'!P3518</f>
        <v>1114</v>
      </c>
      <c r="E1706" s="115">
        <f>+'Ark1'!C3518</f>
        <v>2018</v>
      </c>
      <c r="F1706" s="116">
        <f>+IF('Ark1'!Q3518=0,"",'Ark1'!Q3518)</f>
        <v>1</v>
      </c>
      <c r="G1706" s="116">
        <f>+'Ark1'!R3518</f>
        <v>444</v>
      </c>
      <c r="H1706" s="116">
        <f>+'Ark1'!S3518</f>
        <v>444</v>
      </c>
      <c r="I1706" s="222">
        <f>+IF(G1706=0,"",'Ark1'!AA3518)</f>
        <v>1.773375404401486</v>
      </c>
      <c r="J1706" s="222">
        <f>+IF(G1706=0,"",'Ark1'!AB3518)</f>
        <v>1.7885848332684235</v>
      </c>
      <c r="K1706" s="114">
        <f>+IF(G1706=0,"",'Ark1'!U3518)</f>
        <v>60.524774774774784</v>
      </c>
      <c r="L1706" s="222">
        <f>+IF(G1706=0,"",'Ark1'!W3518)</f>
        <v>81.012612612612514</v>
      </c>
      <c r="M1706" s="222">
        <f>+IF(G1706=0,"",'Ark1'!X3518)</f>
        <v>6.5402546595763047</v>
      </c>
      <c r="N1706" s="114">
        <f>+IF(G1706=0,"",'Ark1'!Y3518)</f>
        <v>2.1099973728034302</v>
      </c>
      <c r="O1706" s="116">
        <f>+IF(G1706=0,"",'Ark1'!Z3518)</f>
        <v>-26.397834210784623</v>
      </c>
      <c r="P1706" s="116">
        <f t="shared" si="27"/>
        <v>444</v>
      </c>
      <c r="Q1706" s="114">
        <f>+IF(G1706=0,"",'Ark1'!T3518)</f>
        <v>16.060810810810811</v>
      </c>
      <c r="R1706" s="222">
        <f>+IF(G1706=0,"",'Ark1'!V3518)</f>
        <v>87.770977911822982</v>
      </c>
      <c r="S1706" s="32"/>
      <c r="T1706" s="35"/>
      <c r="U1706" s="35"/>
    </row>
    <row r="1707" spans="1:21" x14ac:dyDescent="0.5">
      <c r="A1707" s="32"/>
      <c r="B1707" s="297" t="str">
        <f>+IF(E1707=2012,VLOOKUP(D1707,K_navn!$A$2:$C$359,2),"")</f>
        <v/>
      </c>
      <c r="C1707" s="297" t="str">
        <f>+IF(E1707=2012,VLOOKUP(D1707,K_navn!$A$2:$C$359,3),"")</f>
        <v/>
      </c>
      <c r="D1707" s="115">
        <f>+'Ark1'!P3519</f>
        <v>1114</v>
      </c>
      <c r="E1707" s="115">
        <f>+'Ark1'!C3519</f>
        <v>2019</v>
      </c>
      <c r="F1707" s="116">
        <f>+IF('Ark1'!Q3519=0,"",'Ark1'!Q3519)</f>
        <v>1</v>
      </c>
      <c r="G1707" s="116">
        <f>+'Ark1'!R3519</f>
        <v>10</v>
      </c>
      <c r="H1707" s="116">
        <f>+'Ark1'!S3519</f>
        <v>10</v>
      </c>
      <c r="I1707" s="222">
        <f>+IF(G1707=0,"",'Ark1'!AA3519)</f>
        <v>4.965243296921551E-2</v>
      </c>
      <c r="J1707" s="222">
        <f>+IF(G1707=0,"",'Ark1'!AB3519)</f>
        <v>4.810368630606536E-2</v>
      </c>
      <c r="K1707" s="114">
        <f>+IF(G1707=0,"",'Ark1'!U3519)</f>
        <v>62</v>
      </c>
      <c r="L1707" s="222">
        <f>+IF(G1707=0,"",'Ark1'!W3519)</f>
        <v>77.83</v>
      </c>
      <c r="M1707" s="222">
        <f>+IF(G1707=0,"",'Ark1'!X3519)</f>
        <v>5.8683984186488942</v>
      </c>
      <c r="N1707" s="114">
        <f>+IF(G1707=0,"",'Ark1'!Y3519)</f>
        <v>1.5491933384829664</v>
      </c>
      <c r="O1707" s="116">
        <f>+IF(G1707=0,"",'Ark1'!Z3519)</f>
        <v>-6.8197189515304499</v>
      </c>
      <c r="P1707" s="116">
        <f t="shared" si="27"/>
        <v>10</v>
      </c>
      <c r="Q1707" s="114">
        <f>+IF(G1707=0,"",'Ark1'!T3519)</f>
        <v>17</v>
      </c>
      <c r="R1707" s="222">
        <f>+IF(G1707=0,"",'Ark1'!V3519)</f>
        <v>84.322860238353201</v>
      </c>
      <c r="S1707" s="32"/>
      <c r="T1707" s="35"/>
      <c r="U1707" s="35"/>
    </row>
    <row r="1708" spans="1:21" x14ac:dyDescent="0.5">
      <c r="A1708" s="32"/>
      <c r="B1708" s="297" t="str">
        <f>+IF(E1708=2012,VLOOKUP(D1708,K_navn!$A$2:$C$359,2),"")</f>
        <v/>
      </c>
      <c r="C1708" s="297" t="str">
        <f>+IF(E1708=2012,VLOOKUP(D1708,K_navn!$A$2:$C$359,3),"")</f>
        <v/>
      </c>
      <c r="D1708" s="115">
        <f>+'Ark1'!P3520</f>
        <v>1114</v>
      </c>
      <c r="E1708" s="115">
        <f>+'Ark1'!C3520</f>
        <v>2020</v>
      </c>
      <c r="F1708" s="116">
        <f>+IF('Ark1'!Q3520=0,"",'Ark1'!Q3520)</f>
        <v>1</v>
      </c>
      <c r="G1708" s="116">
        <f>+'Ark1'!R3520</f>
        <v>92</v>
      </c>
      <c r="H1708" s="116">
        <f>+'Ark1'!S3520</f>
        <v>92</v>
      </c>
      <c r="I1708" s="222">
        <f>+IF(G1708=0,"",'Ark1'!AA3520)</f>
        <v>0.44065523517578314</v>
      </c>
      <c r="J1708" s="222">
        <f>+IF(G1708=0,"",'Ark1'!AB3520)</f>
        <v>0.41493913064552712</v>
      </c>
      <c r="K1708" s="114">
        <f>+IF(G1708=0,"",'Ark1'!U3520)</f>
        <v>63.173913043478258</v>
      </c>
      <c r="L1708" s="222">
        <f>+IF(G1708=0,"",'Ark1'!W3520)</f>
        <v>77.789130434782592</v>
      </c>
      <c r="M1708" s="222">
        <f>+IF(G1708=0,"",'Ark1'!X3520)</f>
        <v>13.743112555826681</v>
      </c>
      <c r="N1708" s="114">
        <f>+IF(G1708=0,"",'Ark1'!Y3520)</f>
        <v>2.4830236461261359</v>
      </c>
      <c r="O1708" s="116">
        <f>+IF(G1708=0,"",'Ark1'!Z3520)</f>
        <v>-37.370415360522749</v>
      </c>
      <c r="P1708" s="116">
        <f t="shared" si="27"/>
        <v>92</v>
      </c>
      <c r="Q1708" s="114">
        <f>+IF(G1708=0,"",'Ark1'!T3520)</f>
        <v>16.804347826086957</v>
      </c>
      <c r="R1708" s="222">
        <f>+IF(G1708=0,"",'Ark1'!V3520)</f>
        <v>84.278581186113342</v>
      </c>
      <c r="S1708" s="32"/>
      <c r="T1708" s="35"/>
      <c r="U1708" s="35"/>
    </row>
    <row r="1709" spans="1:21" x14ac:dyDescent="0.5">
      <c r="A1709" s="32"/>
      <c r="B1709" s="297" t="str">
        <f>+IF(E1709=2012,VLOOKUP(D1709,K_navn!$A$2:$C$359,2),"")</f>
        <v/>
      </c>
      <c r="C1709" s="297" t="str">
        <f>+IF(E1709=2012,VLOOKUP(D1709,K_navn!$A$2:$C$359,3),"")</f>
        <v/>
      </c>
      <c r="D1709" s="115">
        <f>+'Ark1'!P3521</f>
        <v>1114</v>
      </c>
      <c r="E1709" s="115">
        <f>+'Ark1'!C3521</f>
        <v>2021</v>
      </c>
      <c r="F1709" s="116">
        <f>+IF('Ark1'!Q3521=0,"",'Ark1'!Q3521)</f>
        <v>3</v>
      </c>
      <c r="G1709" s="116">
        <f>+'Ark1'!R3521</f>
        <v>45</v>
      </c>
      <c r="H1709" s="116">
        <f>+'Ark1'!S3521</f>
        <v>45</v>
      </c>
      <c r="I1709" s="222">
        <f>+IF(G1709=0,"",'Ark1'!AA3521)</f>
        <v>0.17115472387037878</v>
      </c>
      <c r="J1709" s="222">
        <f>+IF(G1709=0,"",'Ark1'!AB3521)</f>
        <v>0.17308130962650789</v>
      </c>
      <c r="K1709" s="114">
        <f>+IF(G1709=0,"",'Ark1'!U3521)</f>
        <v>60.75555555555556</v>
      </c>
      <c r="L1709" s="222">
        <f>+IF(G1709=0,"",'Ark1'!W3521)</f>
        <v>85.807777777777829</v>
      </c>
      <c r="M1709" s="222">
        <f>+IF(G1709=0,"",'Ark1'!X3521)</f>
        <v>7.7269217354759459</v>
      </c>
      <c r="N1709" s="114">
        <f>+IF(G1709=0,"",'Ark1'!Y3521)</f>
        <v>2.1924674638971178</v>
      </c>
      <c r="O1709" s="116">
        <f>+IF(G1709=0,"",'Ark1'!Z3521)</f>
        <v>-18.102597230170399</v>
      </c>
      <c r="P1709" s="116">
        <f t="shared" si="27"/>
        <v>15</v>
      </c>
      <c r="Q1709" s="114">
        <f>+IF(G1709=0,"",'Ark1'!T3521)</f>
        <v>16.2</v>
      </c>
      <c r="R1709" s="222">
        <f>+IF(G1709=0,"",'Ark1'!V3521)</f>
        <v>92.966173107018165</v>
      </c>
      <c r="S1709" s="32"/>
      <c r="T1709" s="35"/>
      <c r="U1709" s="35"/>
    </row>
    <row r="1710" spans="1:21" x14ac:dyDescent="0.5">
      <c r="A1710" s="32"/>
      <c r="B1710" s="297" t="str">
        <f>+IF(E1710=2012,VLOOKUP(D1710,K_navn!$A$2:$C$359,2),"")</f>
        <v/>
      </c>
      <c r="C1710" s="297" t="str">
        <f>+IF(E1710=2012,VLOOKUP(D1710,K_navn!$A$2:$C$359,3),"")</f>
        <v/>
      </c>
      <c r="D1710" s="115">
        <f>+'Ark1'!P3522</f>
        <v>1114</v>
      </c>
      <c r="E1710" s="115">
        <f>+'Ark1'!C3522</f>
        <v>2022</v>
      </c>
      <c r="F1710" s="116">
        <f>+IF('Ark1'!Q3522=0,"",'Ark1'!Q3522)</f>
        <v>1</v>
      </c>
      <c r="G1710" s="116">
        <f>+'Ark1'!R3522</f>
        <v>1</v>
      </c>
      <c r="H1710" s="116">
        <f>+'Ark1'!S3522</f>
        <v>1</v>
      </c>
      <c r="I1710" s="222">
        <f>+IF(G1710=0,"",'Ark1'!AA3522)</f>
        <v>3.4716195105016501E-3</v>
      </c>
      <c r="J1710" s="222">
        <f>+IF(G1710=0,"",'Ark1'!AB3522)</f>
        <v>2.870134288968497E-3</v>
      </c>
      <c r="K1710" s="114">
        <f>+IF(G1710=0,"",'Ark1'!U3522)</f>
        <v>55</v>
      </c>
      <c r="L1710" s="222">
        <f>+IF(G1710=0,"",'Ark1'!W3522)</f>
        <v>70.900000000000006</v>
      </c>
      <c r="M1710" s="222">
        <f>+IF(G1710=0,"",'Ark1'!X3522)</f>
        <v>0</v>
      </c>
      <c r="N1710" s="114">
        <f>+IF(G1710=0,"",'Ark1'!Y3522)</f>
        <v>0</v>
      </c>
      <c r="O1710" s="116">
        <f>+IF(G1710=0,"",'Ark1'!Z3522)</f>
        <v>0</v>
      </c>
      <c r="P1710" s="116">
        <f t="shared" si="27"/>
        <v>1</v>
      </c>
      <c r="Q1710" s="114">
        <f>+IF(G1710=0,"",'Ark1'!T3522)</f>
        <v>14</v>
      </c>
      <c r="R1710" s="222">
        <f>+IF(G1710=0,"",'Ark1'!V3522)</f>
        <v>76.814734561213442</v>
      </c>
      <c r="S1710" s="32"/>
      <c r="T1710" s="35"/>
      <c r="U1710" s="35"/>
    </row>
    <row r="1711" spans="1:21" x14ac:dyDescent="0.5">
      <c r="A1711" s="32"/>
      <c r="B1711" s="297" t="str">
        <f>+IF(E1711=2012,VLOOKUP(D1711,K_navn!$A$2:$C$359,2),"")</f>
        <v>Hå</v>
      </c>
      <c r="C1711" s="297" t="str">
        <f>+IF(E1711=2012,VLOOKUP(D1711,K_navn!$A$2:$C$359,3),"")</f>
        <v>Rogaland</v>
      </c>
      <c r="D1711" s="115">
        <f>+'Ark1'!P3523</f>
        <v>1119</v>
      </c>
      <c r="E1711" s="115">
        <f>+'Ark1'!C3523</f>
        <v>2012</v>
      </c>
      <c r="F1711" s="116">
        <f>+IF('Ark1'!Q3523=0,"",'Ark1'!Q3523)</f>
        <v>2</v>
      </c>
      <c r="G1711" s="116">
        <f>+'Ark1'!R3523</f>
        <v>31</v>
      </c>
      <c r="H1711" s="116">
        <f>+'Ark1'!S3523</f>
        <v>31</v>
      </c>
      <c r="I1711" s="222">
        <f>+IF(G1711=0,"",'Ark1'!AA3523)</f>
        <v>3.2191069574247142</v>
      </c>
      <c r="J1711" s="222">
        <f>+IF(G1711=0,"",'Ark1'!AB3523)</f>
        <v>3.5365020057244152</v>
      </c>
      <c r="K1711" s="114">
        <f>+IF(G1711=0,"",'Ark1'!U3523)</f>
        <v>62.129032258064534</v>
      </c>
      <c r="L1711" s="222">
        <f>+IF(G1711=0,"",'Ark1'!W3523)</f>
        <v>83.780645161290352</v>
      </c>
      <c r="M1711" s="222">
        <f>+IF(G1711=0,"",'Ark1'!X3523)</f>
        <v>12.929571490912029</v>
      </c>
      <c r="N1711" s="114">
        <f>+IF(G1711=0,"",'Ark1'!Y3523)</f>
        <v>2.7089092613182406</v>
      </c>
      <c r="O1711" s="116">
        <f>+IF(G1711=0,"",'Ark1'!Z3523)</f>
        <v>-70.836203731532862</v>
      </c>
      <c r="P1711" s="116">
        <f t="shared" si="27"/>
        <v>15.5</v>
      </c>
      <c r="Q1711" s="114">
        <f>+IF(G1711=0,"",'Ark1'!T3523)</f>
        <v>16.516129032258061</v>
      </c>
      <c r="R1711" s="222">
        <f>+IF(G1711=0,"",'Ark1'!V3523)</f>
        <v>90.769929752210501</v>
      </c>
      <c r="S1711" s="32"/>
      <c r="T1711" s="35"/>
      <c r="U1711" s="35"/>
    </row>
    <row r="1712" spans="1:21" x14ac:dyDescent="0.5">
      <c r="A1712" s="32"/>
      <c r="B1712" s="297" t="str">
        <f>+IF(E1712=2012,VLOOKUP(D1712,K_navn!$A$2:$C$359,2),"")</f>
        <v/>
      </c>
      <c r="C1712" s="297" t="str">
        <f>+IF(E1712=2012,VLOOKUP(D1712,K_navn!$A$2:$C$359,3),"")</f>
        <v/>
      </c>
      <c r="D1712" s="115">
        <f>+'Ark1'!P3524</f>
        <v>1119</v>
      </c>
      <c r="E1712" s="115">
        <f>+'Ark1'!C3524</f>
        <v>2013</v>
      </c>
      <c r="F1712" s="116">
        <f>+IF('Ark1'!Q3524=0,"",'Ark1'!Q3524)</f>
        <v>1</v>
      </c>
      <c r="G1712" s="116">
        <f>+'Ark1'!R3524</f>
        <v>30</v>
      </c>
      <c r="H1712" s="116">
        <f>+'Ark1'!S3524</f>
        <v>30</v>
      </c>
      <c r="I1712" s="222">
        <f>+IF(G1712=0,"",'Ark1'!AA3524)</f>
        <v>0.55782818891781316</v>
      </c>
      <c r="J1712" s="222">
        <f>+IF(G1712=0,"",'Ark1'!AB3524)</f>
        <v>0.59544950484868142</v>
      </c>
      <c r="K1712" s="114">
        <f>+IF(G1712=0,"",'Ark1'!U3524)</f>
        <v>59.233333333333348</v>
      </c>
      <c r="L1712" s="222">
        <f>+IF(G1712=0,"",'Ark1'!W3524)</f>
        <v>79.523333333333355</v>
      </c>
      <c r="M1712" s="222">
        <f>+IF(G1712=0,"",'Ark1'!X3524)</f>
        <v>14.476341235117184</v>
      </c>
      <c r="N1712" s="114">
        <f>+IF(G1712=0,"",'Ark1'!Y3524)</f>
        <v>2.8830924754891725</v>
      </c>
      <c r="O1712" s="116">
        <f>+IF(G1712=0,"",'Ark1'!Z3524)</f>
        <v>-46.151572098867362</v>
      </c>
      <c r="P1712" s="116">
        <f t="shared" si="27"/>
        <v>30</v>
      </c>
      <c r="Q1712" s="114">
        <f>+IF(G1712=0,"",'Ark1'!T3524)</f>
        <v>15</v>
      </c>
      <c r="R1712" s="222">
        <f>+IF(G1712=0,"",'Ark1'!V3524)</f>
        <v>86.157457565908302</v>
      </c>
      <c r="S1712" s="32"/>
      <c r="T1712" s="35"/>
      <c r="U1712" s="35"/>
    </row>
    <row r="1713" spans="1:21" x14ac:dyDescent="0.5">
      <c r="A1713" s="32"/>
      <c r="B1713" s="297" t="str">
        <f>+IF(E1713=2012,VLOOKUP(D1713,K_navn!$A$2:$C$359,2),"")</f>
        <v/>
      </c>
      <c r="C1713" s="297" t="str">
        <f>+IF(E1713=2012,VLOOKUP(D1713,K_navn!$A$2:$C$359,3),"")</f>
        <v/>
      </c>
      <c r="D1713" s="115">
        <f>+'Ark1'!P3525</f>
        <v>1119</v>
      </c>
      <c r="E1713" s="115">
        <f>+'Ark1'!C3525</f>
        <v>2014</v>
      </c>
      <c r="F1713" s="116">
        <f>+IF('Ark1'!Q3525=0,"",'Ark1'!Q3525)</f>
        <v>4</v>
      </c>
      <c r="G1713" s="116">
        <f>+'Ark1'!R3525</f>
        <v>35</v>
      </c>
      <c r="H1713" s="116">
        <f>+'Ark1'!S3525</f>
        <v>35</v>
      </c>
      <c r="I1713" s="222">
        <f>+IF(G1713=0,"",'Ark1'!AA3525)</f>
        <v>0.32928779753504567</v>
      </c>
      <c r="J1713" s="222">
        <f>+IF(G1713=0,"",'Ark1'!AB3525)</f>
        <v>0.34809534859783103</v>
      </c>
      <c r="K1713" s="114">
        <f>+IF(G1713=0,"",'Ark1'!U3525)</f>
        <v>60.285714285714306</v>
      </c>
      <c r="L1713" s="222">
        <f>+IF(G1713=0,"",'Ark1'!W3525)</f>
        <v>81.645714285714305</v>
      </c>
      <c r="M1713" s="222">
        <f>+IF(G1713=0,"",'Ark1'!X3525)</f>
        <v>15.345587413364902</v>
      </c>
      <c r="N1713" s="114">
        <f>+IF(G1713=0,"",'Ark1'!Y3525)</f>
        <v>2.4444856727094089</v>
      </c>
      <c r="O1713" s="116">
        <f>+IF(G1713=0,"",'Ark1'!Z3525)</f>
        <v>-44.470042011581654</v>
      </c>
      <c r="P1713" s="116">
        <f t="shared" si="27"/>
        <v>8.75</v>
      </c>
      <c r="Q1713" s="114">
        <f>+IF(G1713=0,"",'Ark1'!T3525)</f>
        <v>15.885714285714288</v>
      </c>
      <c r="R1713" s="222">
        <f>+IF(G1713=0,"",'Ark1'!V3525)</f>
        <v>88.45689521745858</v>
      </c>
      <c r="S1713" s="32"/>
      <c r="T1713" s="35"/>
      <c r="U1713" s="35"/>
    </row>
    <row r="1714" spans="1:21" x14ac:dyDescent="0.5">
      <c r="A1714" s="32"/>
      <c r="B1714" s="297" t="str">
        <f>+IF(E1714=2012,VLOOKUP(D1714,K_navn!$A$2:$C$359,2),"")</f>
        <v/>
      </c>
      <c r="C1714" s="297" t="str">
        <f>+IF(E1714=2012,VLOOKUP(D1714,K_navn!$A$2:$C$359,3),"")</f>
        <v/>
      </c>
      <c r="D1714" s="115">
        <f>+'Ark1'!P3526</f>
        <v>1119</v>
      </c>
      <c r="E1714" s="115">
        <f>+'Ark1'!C3526</f>
        <v>2015</v>
      </c>
      <c r="F1714" s="116">
        <f>+IF('Ark1'!Q3526=0,"",'Ark1'!Q3526)</f>
        <v>9</v>
      </c>
      <c r="G1714" s="116">
        <f>+'Ark1'!R3526</f>
        <v>119</v>
      </c>
      <c r="H1714" s="116">
        <f>+'Ark1'!S3526</f>
        <v>119</v>
      </c>
      <c r="I1714" s="222">
        <f>+IF(G1714=0,"",'Ark1'!AA3526)</f>
        <v>0.31356222497430902</v>
      </c>
      <c r="J1714" s="222">
        <f>+IF(G1714=0,"",'Ark1'!AB3526)</f>
        <v>0.33773200893095878</v>
      </c>
      <c r="K1714" s="114">
        <f>+IF(G1714=0,"",'Ark1'!U3526)</f>
        <v>61</v>
      </c>
      <c r="L1714" s="222">
        <f>+IF(G1714=0,"",'Ark1'!W3526)</f>
        <v>86.921848739495744</v>
      </c>
      <c r="M1714" s="222">
        <f>+IF(G1714=0,"",'Ark1'!X3526)</f>
        <v>13.023038149087478</v>
      </c>
      <c r="N1714" s="114">
        <f>+IF(G1714=0,"",'Ark1'!Y3526)</f>
        <v>3.0842511314769441</v>
      </c>
      <c r="O1714" s="116">
        <f>+IF(G1714=0,"",'Ark1'!Z3526)</f>
        <v>-25.360935691073159</v>
      </c>
      <c r="P1714" s="116">
        <f t="shared" si="27"/>
        <v>13.222222222222221</v>
      </c>
      <c r="Q1714" s="114">
        <f>+IF(G1714=0,"",'Ark1'!T3526)</f>
        <v>15.966386554621851</v>
      </c>
      <c r="R1714" s="222">
        <f>+IF(G1714=0,"",'Ark1'!V3526)</f>
        <v>94.173183899778778</v>
      </c>
      <c r="S1714" s="32"/>
      <c r="T1714" s="35"/>
      <c r="U1714" s="35"/>
    </row>
    <row r="1715" spans="1:21" x14ac:dyDescent="0.5">
      <c r="A1715" s="32"/>
      <c r="B1715" s="297" t="str">
        <f>+IF(E1715=2012,VLOOKUP(D1715,K_navn!$A$2:$C$359,2),"")</f>
        <v/>
      </c>
      <c r="C1715" s="297" t="str">
        <f>+IF(E1715=2012,VLOOKUP(D1715,K_navn!$A$2:$C$359,3),"")</f>
        <v/>
      </c>
      <c r="D1715" s="115">
        <f>+'Ark1'!P3527</f>
        <v>1119</v>
      </c>
      <c r="E1715" s="115">
        <f>+'Ark1'!C3527</f>
        <v>2016</v>
      </c>
      <c r="F1715" s="116">
        <f>+IF('Ark1'!Q3527=0,"",'Ark1'!Q3527)</f>
        <v>9</v>
      </c>
      <c r="G1715" s="116">
        <f>+'Ark1'!R3527</f>
        <v>156</v>
      </c>
      <c r="H1715" s="116">
        <f>+'Ark1'!S3527</f>
        <v>156</v>
      </c>
      <c r="I1715" s="222">
        <f>+IF(G1715=0,"",'Ark1'!AA3527)</f>
        <v>0.33265097236438074</v>
      </c>
      <c r="J1715" s="222">
        <f>+IF(G1715=0,"",'Ark1'!AB3527)</f>
        <v>0.38340392926075251</v>
      </c>
      <c r="K1715" s="114">
        <f>+IF(G1715=0,"",'Ark1'!U3527)</f>
        <v>60.269230769230759</v>
      </c>
      <c r="L1715" s="222">
        <f>+IF(G1715=0,"",'Ark1'!W3527)</f>
        <v>93.893589743589757</v>
      </c>
      <c r="M1715" s="222">
        <f>+IF(G1715=0,"",'Ark1'!X3527)</f>
        <v>11.863506202696952</v>
      </c>
      <c r="N1715" s="114">
        <f>+IF(G1715=0,"",'Ark1'!Y3527)</f>
        <v>2.2198006200782565</v>
      </c>
      <c r="O1715" s="116">
        <f>+IF(G1715=0,"",'Ark1'!Z3527)</f>
        <v>-3.6300752644264391</v>
      </c>
      <c r="P1715" s="116">
        <f t="shared" si="27"/>
        <v>17.333333333333332</v>
      </c>
      <c r="Q1715" s="114">
        <f>+IF(G1715=0,"",'Ark1'!T3527)</f>
        <v>15.84615384615385</v>
      </c>
      <c r="R1715" s="222">
        <f>+IF(G1715=0,"",'Ark1'!V3527)</f>
        <v>101.7265327666194</v>
      </c>
      <c r="S1715" s="32"/>
      <c r="T1715" s="35"/>
      <c r="U1715" s="35"/>
    </row>
    <row r="1716" spans="1:21" x14ac:dyDescent="0.5">
      <c r="A1716" s="32"/>
      <c r="B1716" s="297" t="str">
        <f>+IF(E1716=2012,VLOOKUP(D1716,K_navn!$A$2:$C$359,2),"")</f>
        <v/>
      </c>
      <c r="C1716" s="297" t="str">
        <f>+IF(E1716=2012,VLOOKUP(D1716,K_navn!$A$2:$C$359,3),"")</f>
        <v/>
      </c>
      <c r="D1716" s="115">
        <f>+'Ark1'!P3528</f>
        <v>1119</v>
      </c>
      <c r="E1716" s="115">
        <f>+'Ark1'!C3528</f>
        <v>2017</v>
      </c>
      <c r="F1716" s="116">
        <f>+IF('Ark1'!Q3528=0,"",'Ark1'!Q3528)</f>
        <v>4</v>
      </c>
      <c r="G1716" s="116">
        <f>+'Ark1'!R3528</f>
        <v>52</v>
      </c>
      <c r="H1716" s="116">
        <f>+'Ark1'!S3528</f>
        <v>52</v>
      </c>
      <c r="I1716" s="222">
        <f>+IF(G1716=0,"",'Ark1'!AA3528)</f>
        <v>0.15004183858960668</v>
      </c>
      <c r="J1716" s="222">
        <f>+IF(G1716=0,"",'Ark1'!AB3528)</f>
        <v>0.16109450655006299</v>
      </c>
      <c r="K1716" s="114">
        <f>+IF(G1716=0,"",'Ark1'!U3528)</f>
        <v>59.211538461538481</v>
      </c>
      <c r="L1716" s="222">
        <f>+IF(G1716=0,"",'Ark1'!W3528)</f>
        <v>87.634615384615344</v>
      </c>
      <c r="M1716" s="222">
        <f>+IF(G1716=0,"",'Ark1'!X3528)</f>
        <v>12.435941778932175</v>
      </c>
      <c r="N1716" s="114">
        <f>+IF(G1716=0,"",'Ark1'!Y3528)</f>
        <v>2.8239125780592098</v>
      </c>
      <c r="O1716" s="116">
        <f>+IF(G1716=0,"",'Ark1'!Z3528)</f>
        <v>-13.63429017604501</v>
      </c>
      <c r="P1716" s="116">
        <f t="shared" si="27"/>
        <v>13</v>
      </c>
      <c r="Q1716" s="114">
        <f>+IF(G1716=0,"",'Ark1'!T3528)</f>
        <v>15.211538461538458</v>
      </c>
      <c r="R1716" s="222">
        <f>+IF(G1716=0,"",'Ark1'!V3528)</f>
        <v>94.945412117676483</v>
      </c>
      <c r="S1716" s="32"/>
      <c r="T1716" s="35"/>
      <c r="U1716" s="35"/>
    </row>
    <row r="1717" spans="1:21" x14ac:dyDescent="0.5">
      <c r="A1717" s="32"/>
      <c r="B1717" s="297" t="str">
        <f>+IF(E1717=2012,VLOOKUP(D1717,K_navn!$A$2:$C$359,2),"")</f>
        <v/>
      </c>
      <c r="C1717" s="297" t="str">
        <f>+IF(E1717=2012,VLOOKUP(D1717,K_navn!$A$2:$C$359,3),"")</f>
        <v/>
      </c>
      <c r="D1717" s="115">
        <f>+'Ark1'!P3529</f>
        <v>1119</v>
      </c>
      <c r="E1717" s="115">
        <f>+'Ark1'!C3529</f>
        <v>2018</v>
      </c>
      <c r="F1717" s="116">
        <f>+IF('Ark1'!Q3529=0,"",'Ark1'!Q3529)</f>
        <v>8</v>
      </c>
      <c r="G1717" s="116">
        <f>+'Ark1'!R3529</f>
        <v>280</v>
      </c>
      <c r="H1717" s="116">
        <f>+'Ark1'!S3529</f>
        <v>280</v>
      </c>
      <c r="I1717" s="222">
        <f>+IF(G1717=0,"",'Ark1'!AA3529)</f>
        <v>1.1183448496225583</v>
      </c>
      <c r="J1717" s="222">
        <f>+IF(G1717=0,"",'Ark1'!AB3529)</f>
        <v>1.1590079046682129</v>
      </c>
      <c r="K1717" s="114">
        <f>+IF(G1717=0,"",'Ark1'!U3529)</f>
        <v>61.15</v>
      </c>
      <c r="L1717" s="222">
        <f>+IF(G1717=0,"",'Ark1'!W3529)</f>
        <v>83.244285714285652</v>
      </c>
      <c r="M1717" s="222">
        <f>+IF(G1717=0,"",'Ark1'!X3529)</f>
        <v>11.737526944613039</v>
      </c>
      <c r="N1717" s="114">
        <f>+IF(G1717=0,"",'Ark1'!Y3529)</f>
        <v>2.4782626402958106</v>
      </c>
      <c r="O1717" s="116">
        <f>+IF(G1717=0,"",'Ark1'!Z3529)</f>
        <v>-23.125838876670159</v>
      </c>
      <c r="P1717" s="116">
        <f t="shared" si="27"/>
        <v>35</v>
      </c>
      <c r="Q1717" s="114">
        <f>+IF(G1717=0,"",'Ark1'!T3529)</f>
        <v>16.207142857142852</v>
      </c>
      <c r="R1717" s="222">
        <f>+IF(G1717=0,"",'Ark1'!V3529)</f>
        <v>90.188825259247821</v>
      </c>
      <c r="S1717" s="32"/>
      <c r="T1717" s="35"/>
      <c r="U1717" s="35"/>
    </row>
    <row r="1718" spans="1:21" x14ac:dyDescent="0.5">
      <c r="A1718" s="32"/>
      <c r="B1718" s="297" t="str">
        <f>+IF(E1718=2012,VLOOKUP(D1718,K_navn!$A$2:$C$359,2),"")</f>
        <v/>
      </c>
      <c r="C1718" s="297" t="str">
        <f>+IF(E1718=2012,VLOOKUP(D1718,K_navn!$A$2:$C$359,3),"")</f>
        <v/>
      </c>
      <c r="D1718" s="115">
        <f>+'Ark1'!P3530</f>
        <v>1119</v>
      </c>
      <c r="E1718" s="115">
        <f>+'Ark1'!C3530</f>
        <v>2019</v>
      </c>
      <c r="F1718" s="116">
        <f>+IF('Ark1'!Q3530=0,"",'Ark1'!Q3530)</f>
        <v>15</v>
      </c>
      <c r="G1718" s="116">
        <f>+'Ark1'!R3530</f>
        <v>656</v>
      </c>
      <c r="H1718" s="116">
        <f>+'Ark1'!S3530</f>
        <v>656</v>
      </c>
      <c r="I1718" s="222">
        <f>+IF(G1718=0,"",'Ark1'!AA3530)</f>
        <v>3.257199602780537</v>
      </c>
      <c r="J1718" s="222">
        <f>+IF(G1718=0,"",'Ark1'!AB3530)</f>
        <v>3.315983702275775</v>
      </c>
      <c r="K1718" s="114">
        <f>+IF(G1718=0,"",'Ark1'!U3530)</f>
        <v>61.6875</v>
      </c>
      <c r="L1718" s="222">
        <f>+IF(G1718=0,"",'Ark1'!W3530)</f>
        <v>81.785670731707327</v>
      </c>
      <c r="M1718" s="222">
        <f>+IF(G1718=0,"",'Ark1'!X3530)</f>
        <v>9.2330782351529255</v>
      </c>
      <c r="N1718" s="114">
        <f>+IF(G1718=0,"",'Ark1'!Y3530)</f>
        <v>2.5027233642184434</v>
      </c>
      <c r="O1718" s="116">
        <f>+IF(G1718=0,"",'Ark1'!Z3530)</f>
        <v>-32.19618774187802</v>
      </c>
      <c r="P1718" s="116">
        <f t="shared" si="27"/>
        <v>43.733333333333334</v>
      </c>
      <c r="Q1718" s="114">
        <f>+IF(G1718=0,"",'Ark1'!T3530)</f>
        <v>16.4375</v>
      </c>
      <c r="R1718" s="222">
        <f>+IF(G1718=0,"",'Ark1'!V3530)</f>
        <v>88.608527336627617</v>
      </c>
      <c r="S1718" s="32"/>
      <c r="T1718" s="35"/>
      <c r="U1718" s="35"/>
    </row>
    <row r="1719" spans="1:21" x14ac:dyDescent="0.5">
      <c r="A1719" s="32"/>
      <c r="B1719" s="297" t="str">
        <f>+IF(E1719=2012,VLOOKUP(D1719,K_navn!$A$2:$C$359,2),"")</f>
        <v/>
      </c>
      <c r="C1719" s="297" t="str">
        <f>+IF(E1719=2012,VLOOKUP(D1719,K_navn!$A$2:$C$359,3),"")</f>
        <v/>
      </c>
      <c r="D1719" s="115">
        <f>+'Ark1'!P3531</f>
        <v>1119</v>
      </c>
      <c r="E1719" s="115">
        <f>+'Ark1'!C3531</f>
        <v>2020</v>
      </c>
      <c r="F1719" s="116">
        <f>+IF('Ark1'!Q3531=0,"",'Ark1'!Q3531)</f>
        <v>10</v>
      </c>
      <c r="G1719" s="116">
        <f>+'Ark1'!R3531</f>
        <v>1116</v>
      </c>
      <c r="H1719" s="116">
        <f>+'Ark1'!S3531</f>
        <v>1116</v>
      </c>
      <c r="I1719" s="222">
        <f>+IF(G1719=0,"",'Ark1'!AA3531)</f>
        <v>5.3453395919149358</v>
      </c>
      <c r="J1719" s="222">
        <f>+IF(G1719=0,"",'Ark1'!AB3531)</f>
        <v>5.3524457584756995</v>
      </c>
      <c r="K1719" s="114">
        <f>+IF(G1719=0,"",'Ark1'!U3531)</f>
        <v>61.796594982078865</v>
      </c>
      <c r="L1719" s="222">
        <f>+IF(G1719=0,"",'Ark1'!W3531)</f>
        <v>82.719982078853107</v>
      </c>
      <c r="M1719" s="222">
        <f>+IF(G1719=0,"",'Ark1'!X3531)</f>
        <v>9.5738323356463386</v>
      </c>
      <c r="N1719" s="114">
        <f>+IF(G1719=0,"",'Ark1'!Y3531)</f>
        <v>2.3388619335489995</v>
      </c>
      <c r="O1719" s="116">
        <f>+IF(G1719=0,"",'Ark1'!Z3531)</f>
        <v>-47.68500983499348</v>
      </c>
      <c r="P1719" s="116">
        <f t="shared" si="27"/>
        <v>111.6</v>
      </c>
      <c r="Q1719" s="114">
        <f>+IF(G1719=0,"",'Ark1'!T3531)</f>
        <v>16.529569892473123</v>
      </c>
      <c r="R1719" s="222">
        <f>+IF(G1719=0,"",'Ark1'!V3531)</f>
        <v>89.620782317283897</v>
      </c>
      <c r="S1719" s="32"/>
      <c r="T1719" s="35"/>
      <c r="U1719" s="35"/>
    </row>
    <row r="1720" spans="1:21" x14ac:dyDescent="0.5">
      <c r="A1720" s="32"/>
      <c r="B1720" s="297" t="str">
        <f>+IF(E1720=2012,VLOOKUP(D1720,K_navn!$A$2:$C$359,2),"")</f>
        <v/>
      </c>
      <c r="C1720" s="297" t="str">
        <f>+IF(E1720=2012,VLOOKUP(D1720,K_navn!$A$2:$C$359,3),"")</f>
        <v/>
      </c>
      <c r="D1720" s="115">
        <f>+'Ark1'!P3532</f>
        <v>1119</v>
      </c>
      <c r="E1720" s="115">
        <f>+'Ark1'!C3532</f>
        <v>2021</v>
      </c>
      <c r="F1720" s="116">
        <f>+IF('Ark1'!Q3532=0,"",'Ark1'!Q3532)</f>
        <v>19</v>
      </c>
      <c r="G1720" s="116">
        <f>+'Ark1'!R3532</f>
        <v>1670</v>
      </c>
      <c r="H1720" s="116">
        <f>+'Ark1'!S3532</f>
        <v>1669</v>
      </c>
      <c r="I1720" s="222">
        <f>+IF(G1720=0,"",'Ark1'!AA3532)</f>
        <v>6.3517419747451669</v>
      </c>
      <c r="J1720" s="222">
        <f>+IF(G1720=0,"",'Ark1'!AB3532)</f>
        <v>6.4484044273099501</v>
      </c>
      <c r="K1720" s="114">
        <f>+IF(G1720=0,"",'Ark1'!U3532)</f>
        <v>61.339724385859775</v>
      </c>
      <c r="L1720" s="222">
        <f>+IF(G1720=0,"",'Ark1'!W3532)</f>
        <v>86.19556620730981</v>
      </c>
      <c r="M1720" s="222">
        <f>+IF(G1720=0,"",'Ark1'!X3532)</f>
        <v>10.425024301630936</v>
      </c>
      <c r="N1720" s="114">
        <f>+IF(G1720=0,"",'Ark1'!Y3532)</f>
        <v>2.2424063020553766</v>
      </c>
      <c r="O1720" s="116">
        <f>+IF(G1720=0,"",'Ark1'!Z3532)</f>
        <v>-37.568582414040002</v>
      </c>
      <c r="P1720" s="116">
        <f t="shared" si="27"/>
        <v>87.84210526315789</v>
      </c>
      <c r="Q1720" s="114">
        <f>+IF(G1720=0,"",'Ark1'!T3532)</f>
        <v>16.405988023952094</v>
      </c>
      <c r="R1720" s="222">
        <f>+IF(G1720=0,"",'Ark1'!V3532)</f>
        <v>93.411044689114533</v>
      </c>
      <c r="S1720" s="32"/>
      <c r="T1720" s="35"/>
      <c r="U1720" s="35"/>
    </row>
    <row r="1721" spans="1:21" x14ac:dyDescent="0.5">
      <c r="A1721" s="32"/>
      <c r="B1721" s="297" t="str">
        <f>+IF(E1721=2012,VLOOKUP(D1721,K_navn!$A$2:$C$359,2),"")</f>
        <v/>
      </c>
      <c r="C1721" s="297" t="str">
        <f>+IF(E1721=2012,VLOOKUP(D1721,K_navn!$A$2:$C$359,3),"")</f>
        <v/>
      </c>
      <c r="D1721" s="115">
        <f>+'Ark1'!P3533</f>
        <v>1119</v>
      </c>
      <c r="E1721" s="115">
        <f>+'Ark1'!C3533</f>
        <v>2022</v>
      </c>
      <c r="F1721" s="116">
        <f>+IF('Ark1'!Q3533=0,"",'Ark1'!Q3533)</f>
        <v>13</v>
      </c>
      <c r="G1721" s="116">
        <f>+'Ark1'!R3533</f>
        <v>1834</v>
      </c>
      <c r="H1721" s="116">
        <f>+'Ark1'!S3533</f>
        <v>1834</v>
      </c>
      <c r="I1721" s="222">
        <f>+IF(G1721=0,"",'Ark1'!AA3533)</f>
        <v>6.3669501822600241</v>
      </c>
      <c r="J1721" s="222">
        <f>+IF(G1721=0,"",'Ark1'!AB3533)</f>
        <v>6.5694843784318824</v>
      </c>
      <c r="K1721" s="114">
        <f>+IF(G1721=0,"",'Ark1'!U3533)</f>
        <v>60.903489640130864</v>
      </c>
      <c r="L1721" s="222">
        <f>+IF(G1721=0,"",'Ark1'!W3533)</f>
        <v>88.486286804798269</v>
      </c>
      <c r="M1721" s="222">
        <f>+IF(G1721=0,"",'Ark1'!X3533)</f>
        <v>10.015477940237398</v>
      </c>
      <c r="N1721" s="114">
        <f>+IF(G1721=0,"",'Ark1'!Y3533)</f>
        <v>2.3035600992867984</v>
      </c>
      <c r="O1721" s="116">
        <f>+IF(G1721=0,"",'Ark1'!Z3533)</f>
        <v>-42.271527711670728</v>
      </c>
      <c r="P1721" s="116">
        <f t="shared" si="27"/>
        <v>141.07692307692307</v>
      </c>
      <c r="Q1721" s="114">
        <f>+IF(G1721=0,"",'Ark1'!T3533)</f>
        <v>16.232824427480921</v>
      </c>
      <c r="R1721" s="222">
        <f>+IF(G1721=0,"",'Ark1'!V3533)</f>
        <v>95.868133049619061</v>
      </c>
      <c r="S1721" s="32"/>
      <c r="T1721" s="35"/>
      <c r="U1721" s="35"/>
    </row>
    <row r="1722" spans="1:21" x14ac:dyDescent="0.5">
      <c r="A1722" s="32"/>
      <c r="B1722" s="297" t="str">
        <f>+IF(E1722=2012,VLOOKUP(D1722,K_navn!$A$2:$C$359,2),"")</f>
        <v>Klepp</v>
      </c>
      <c r="C1722" s="297" t="str">
        <f>+IF(E1722=2012,VLOOKUP(D1722,K_navn!$A$2:$C$359,3),"")</f>
        <v>Rogaland</v>
      </c>
      <c r="D1722" s="115">
        <f>+'Ark1'!P3534</f>
        <v>1120</v>
      </c>
      <c r="E1722" s="115">
        <f>+'Ark1'!C3534</f>
        <v>2012</v>
      </c>
      <c r="F1722" s="116" t="str">
        <f>+IF('Ark1'!Q3534=0,"",'Ark1'!Q3534)</f>
        <v/>
      </c>
      <c r="G1722" s="116">
        <f>+'Ark1'!R3534</f>
        <v>0</v>
      </c>
      <c r="H1722" s="116">
        <f>+'Ark1'!S3534</f>
        <v>0</v>
      </c>
      <c r="I1722" s="222" t="str">
        <f>+IF(G1722=0,"",'Ark1'!AA3534)</f>
        <v/>
      </c>
      <c r="J1722" s="222" t="str">
        <f>+IF(G1722=0,"",'Ark1'!AB3534)</f>
        <v/>
      </c>
      <c r="K1722" s="114" t="str">
        <f>+IF(G1722=0,"",'Ark1'!U3534)</f>
        <v/>
      </c>
      <c r="L1722" s="222" t="str">
        <f>+IF(G1722=0,"",'Ark1'!W3534)</f>
        <v/>
      </c>
      <c r="M1722" s="222" t="str">
        <f>+IF(G1722=0,"",'Ark1'!X3534)</f>
        <v/>
      </c>
      <c r="N1722" s="114" t="str">
        <f>+IF(G1722=0,"",'Ark1'!Y3534)</f>
        <v/>
      </c>
      <c r="O1722" s="116" t="str">
        <f>+IF(G1722=0,"",'Ark1'!Z3534)</f>
        <v/>
      </c>
      <c r="P1722" s="116" t="str">
        <f t="shared" si="27"/>
        <v/>
      </c>
      <c r="Q1722" s="114" t="str">
        <f>+IF(G1722=0,"",'Ark1'!T3534)</f>
        <v/>
      </c>
      <c r="R1722" s="222" t="str">
        <f>+IF(G1722=0,"",'Ark1'!V3534)</f>
        <v/>
      </c>
      <c r="S1722" s="32"/>
      <c r="T1722" s="35"/>
      <c r="U1722" s="35"/>
    </row>
    <row r="1723" spans="1:21" x14ac:dyDescent="0.5">
      <c r="A1723" s="32"/>
      <c r="B1723" s="297" t="str">
        <f>+IF(E1723=2012,VLOOKUP(D1723,K_navn!$A$2:$C$359,2),"")</f>
        <v/>
      </c>
      <c r="C1723" s="297" t="str">
        <f>+IF(E1723=2012,VLOOKUP(D1723,K_navn!$A$2:$C$359,3),"")</f>
        <v/>
      </c>
      <c r="D1723" s="115">
        <f>+'Ark1'!P3535</f>
        <v>1120</v>
      </c>
      <c r="E1723" s="115">
        <f>+'Ark1'!C3535</f>
        <v>2013</v>
      </c>
      <c r="F1723" s="116">
        <f>+IF('Ark1'!Q3535=0,"",'Ark1'!Q3535)</f>
        <v>1</v>
      </c>
      <c r="G1723" s="116">
        <f>+'Ark1'!R3535</f>
        <v>40</v>
      </c>
      <c r="H1723" s="116">
        <f>+'Ark1'!S3535</f>
        <v>40</v>
      </c>
      <c r="I1723" s="222">
        <f>+IF(G1723=0,"",'Ark1'!AA3535)</f>
        <v>0.74377091855708444</v>
      </c>
      <c r="J1723" s="222">
        <f>+IF(G1723=0,"",'Ark1'!AB3535)</f>
        <v>0.72908058373369811</v>
      </c>
      <c r="K1723" s="114">
        <f>+IF(G1723=0,"",'Ark1'!U3535)</f>
        <v>59.725000000000001</v>
      </c>
      <c r="L1723" s="222">
        <f>+IF(G1723=0,"",'Ark1'!W3535)</f>
        <v>73.027500000000018</v>
      </c>
      <c r="M1723" s="222">
        <f>+IF(G1723=0,"",'Ark1'!X3535)</f>
        <v>7.7800702920988787</v>
      </c>
      <c r="N1723" s="114">
        <f>+IF(G1723=0,"",'Ark1'!Y3535)</f>
        <v>2.6924663414795265</v>
      </c>
      <c r="O1723" s="116">
        <f>+IF(G1723=0,"",'Ark1'!Z3535)</f>
        <v>-27.807213168061757</v>
      </c>
      <c r="P1723" s="116">
        <f t="shared" si="27"/>
        <v>40</v>
      </c>
      <c r="Q1723" s="114">
        <f>+IF(G1723=0,"",'Ark1'!T3535)</f>
        <v>15.35</v>
      </c>
      <c r="R1723" s="222">
        <f>+IF(G1723=0,"",'Ark1'!V3535)</f>
        <v>79.119718309859181</v>
      </c>
      <c r="S1723" s="32"/>
      <c r="T1723" s="35"/>
      <c r="U1723" s="35"/>
    </row>
    <row r="1724" spans="1:21" x14ac:dyDescent="0.5">
      <c r="A1724" s="32"/>
      <c r="B1724" s="297" t="str">
        <f>+IF(E1724=2012,VLOOKUP(D1724,K_navn!$A$2:$C$359,2),"")</f>
        <v/>
      </c>
      <c r="C1724" s="297" t="str">
        <f>+IF(E1724=2012,VLOOKUP(D1724,K_navn!$A$2:$C$359,3),"")</f>
        <v/>
      </c>
      <c r="D1724" s="115">
        <f>+'Ark1'!P3536</f>
        <v>1120</v>
      </c>
      <c r="E1724" s="115">
        <f>+'Ark1'!C3536</f>
        <v>2014</v>
      </c>
      <c r="F1724" s="116">
        <f>+IF('Ark1'!Q3536=0,"",'Ark1'!Q3536)</f>
        <v>2</v>
      </c>
      <c r="G1724" s="116">
        <f>+'Ark1'!R3536</f>
        <v>53</v>
      </c>
      <c r="H1724" s="116">
        <f>+'Ark1'!S3536</f>
        <v>53</v>
      </c>
      <c r="I1724" s="222">
        <f>+IF(G1724=0,"",'Ark1'!AA3536)</f>
        <v>0.49863580769592625</v>
      </c>
      <c r="J1724" s="222">
        <f>+IF(G1724=0,"",'Ark1'!AB3536)</f>
        <v>0.5044191030965699</v>
      </c>
      <c r="K1724" s="114">
        <f>+IF(G1724=0,"",'Ark1'!U3536)</f>
        <v>61.169811320754704</v>
      </c>
      <c r="L1724" s="222">
        <f>+IF(G1724=0,"",'Ark1'!W3536)</f>
        <v>78.130188679245293</v>
      </c>
      <c r="M1724" s="222">
        <f>+IF(G1724=0,"",'Ark1'!X3536)</f>
        <v>6.9036382233654736</v>
      </c>
      <c r="N1724" s="114">
        <f>+IF(G1724=0,"",'Ark1'!Y3536)</f>
        <v>2.5008364567215904</v>
      </c>
      <c r="O1724" s="116">
        <f>+IF(G1724=0,"",'Ark1'!Z3536)</f>
        <v>-36.618332229221409</v>
      </c>
      <c r="P1724" s="116">
        <f t="shared" si="27"/>
        <v>26.5</v>
      </c>
      <c r="Q1724" s="114">
        <f>+IF(G1724=0,"",'Ark1'!T3536)</f>
        <v>16.15094339622641</v>
      </c>
      <c r="R1724" s="222">
        <f>+IF(G1724=0,"",'Ark1'!V3536)</f>
        <v>84.648091743494319</v>
      </c>
      <c r="S1724" s="32"/>
      <c r="T1724" s="35"/>
      <c r="U1724" s="35"/>
    </row>
    <row r="1725" spans="1:21" x14ac:dyDescent="0.5">
      <c r="A1725" s="32"/>
      <c r="B1725" s="297" t="str">
        <f>+IF(E1725=2012,VLOOKUP(D1725,K_navn!$A$2:$C$359,2),"")</f>
        <v/>
      </c>
      <c r="C1725" s="297" t="str">
        <f>+IF(E1725=2012,VLOOKUP(D1725,K_navn!$A$2:$C$359,3),"")</f>
        <v/>
      </c>
      <c r="D1725" s="115">
        <f>+'Ark1'!P3537</f>
        <v>1120</v>
      </c>
      <c r="E1725" s="115">
        <f>+'Ark1'!C3537</f>
        <v>2015</v>
      </c>
      <c r="F1725" s="116">
        <f>+IF('Ark1'!Q3537=0,"",'Ark1'!Q3537)</f>
        <v>4</v>
      </c>
      <c r="G1725" s="116">
        <f>+'Ark1'!R3537</f>
        <v>152</v>
      </c>
      <c r="H1725" s="116">
        <f>+'Ark1'!S3537</f>
        <v>152</v>
      </c>
      <c r="I1725" s="222">
        <f>+IF(G1725=0,"",'Ark1'!AA3537)</f>
        <v>0.40051645542936942</v>
      </c>
      <c r="J1725" s="222">
        <f>+IF(G1725=0,"",'Ark1'!AB3537)</f>
        <v>0.42200093995659871</v>
      </c>
      <c r="K1725" s="114">
        <f>+IF(G1725=0,"",'Ark1'!U3537)</f>
        <v>60.309210526315802</v>
      </c>
      <c r="L1725" s="222">
        <f>+IF(G1725=0,"",'Ark1'!W3537)</f>
        <v>85.030263157894694</v>
      </c>
      <c r="M1725" s="222">
        <f>+IF(G1725=0,"",'Ark1'!X3537)</f>
        <v>9.2096133946067198</v>
      </c>
      <c r="N1725" s="114">
        <f>+IF(G1725=0,"",'Ark1'!Y3537)</f>
        <v>2.2775608855216798</v>
      </c>
      <c r="O1725" s="116">
        <f>+IF(G1725=0,"",'Ark1'!Z3537)</f>
        <v>-33.401268929271126</v>
      </c>
      <c r="P1725" s="116">
        <f t="shared" si="27"/>
        <v>38</v>
      </c>
      <c r="Q1725" s="114">
        <f>+IF(G1725=0,"",'Ark1'!T3537)</f>
        <v>15.85526315789474</v>
      </c>
      <c r="R1725" s="222">
        <f>+IF(G1725=0,"",'Ark1'!V3537)</f>
        <v>92.123795404002976</v>
      </c>
      <c r="S1725" s="32"/>
      <c r="T1725" s="35"/>
      <c r="U1725" s="35"/>
    </row>
    <row r="1726" spans="1:21" x14ac:dyDescent="0.5">
      <c r="A1726" s="32"/>
      <c r="B1726" s="297" t="str">
        <f>+IF(E1726=2012,VLOOKUP(D1726,K_navn!$A$2:$C$359,2),"")</f>
        <v/>
      </c>
      <c r="C1726" s="297" t="str">
        <f>+IF(E1726=2012,VLOOKUP(D1726,K_navn!$A$2:$C$359,3),"")</f>
        <v/>
      </c>
      <c r="D1726" s="115">
        <f>+'Ark1'!P3538</f>
        <v>1120</v>
      </c>
      <c r="E1726" s="115">
        <f>+'Ark1'!C3538</f>
        <v>2016</v>
      </c>
      <c r="F1726" s="116">
        <f>+IF('Ark1'!Q3538=0,"",'Ark1'!Q3538)</f>
        <v>12</v>
      </c>
      <c r="G1726" s="116">
        <f>+'Ark1'!R3538</f>
        <v>931</v>
      </c>
      <c r="H1726" s="116">
        <f>+'Ark1'!S3538</f>
        <v>931</v>
      </c>
      <c r="I1726" s="222">
        <f>+IF(G1726=0,"",'Ark1'!AA3538)</f>
        <v>1.9852439440464</v>
      </c>
      <c r="J1726" s="222">
        <f>+IF(G1726=0,"",'Ark1'!AB3538)</f>
        <v>2.0687803206260318</v>
      </c>
      <c r="K1726" s="114">
        <f>+IF(G1726=0,"",'Ark1'!U3538)</f>
        <v>60.020408163265323</v>
      </c>
      <c r="L1726" s="222">
        <f>+IF(G1726=0,"",'Ark1'!W3538)</f>
        <v>84.892373791621935</v>
      </c>
      <c r="M1726" s="222">
        <f>+IF(G1726=0,"",'Ark1'!X3538)</f>
        <v>10.519877142605132</v>
      </c>
      <c r="N1726" s="114">
        <f>+IF(G1726=0,"",'Ark1'!Y3538)</f>
        <v>2.3374346392345111</v>
      </c>
      <c r="O1726" s="116">
        <f>+IF(G1726=0,"",'Ark1'!Z3538)</f>
        <v>-37.871457080745998</v>
      </c>
      <c r="P1726" s="116">
        <f t="shared" si="27"/>
        <v>77.583333333333329</v>
      </c>
      <c r="Q1726" s="114">
        <f>+IF(G1726=0,"",'Ark1'!T3538)</f>
        <v>15.672395273899037</v>
      </c>
      <c r="R1726" s="222">
        <f>+IF(G1726=0,"",'Ark1'!V3538)</f>
        <v>91.97440280782439</v>
      </c>
      <c r="S1726" s="32"/>
      <c r="T1726" s="35"/>
      <c r="U1726" s="35"/>
    </row>
    <row r="1727" spans="1:21" x14ac:dyDescent="0.5">
      <c r="A1727" s="32"/>
      <c r="B1727" s="297" t="str">
        <f>+IF(E1727=2012,VLOOKUP(D1727,K_navn!$A$2:$C$359,2),"")</f>
        <v/>
      </c>
      <c r="C1727" s="297" t="str">
        <f>+IF(E1727=2012,VLOOKUP(D1727,K_navn!$A$2:$C$359,3),"")</f>
        <v/>
      </c>
      <c r="D1727" s="115">
        <f>+'Ark1'!P3539</f>
        <v>1120</v>
      </c>
      <c r="E1727" s="115">
        <f>+'Ark1'!C3539</f>
        <v>2017</v>
      </c>
      <c r="F1727" s="116">
        <f>+IF('Ark1'!Q3539=0,"",'Ark1'!Q3539)</f>
        <v>12</v>
      </c>
      <c r="G1727" s="116">
        <f>+'Ark1'!R3539</f>
        <v>1045</v>
      </c>
      <c r="H1727" s="116">
        <f>+'Ark1'!S3539</f>
        <v>1043</v>
      </c>
      <c r="I1727" s="222">
        <f>+IF(G1727=0,"",'Ark1'!AA3539)</f>
        <v>3.0152638716565194</v>
      </c>
      <c r="J1727" s="222">
        <f>+IF(G1727=0,"",'Ark1'!AB3539)</f>
        <v>3.1513189298983733</v>
      </c>
      <c r="K1727" s="114">
        <f>+IF(G1727=0,"",'Ark1'!U3539)</f>
        <v>59.73154362416107</v>
      </c>
      <c r="L1727" s="222">
        <f>+IF(G1727=0,"",'Ark1'!W3539)</f>
        <v>85.46855225311613</v>
      </c>
      <c r="M1727" s="222">
        <f>+IF(G1727=0,"",'Ark1'!X3539)</f>
        <v>11.790336346916337</v>
      </c>
      <c r="N1727" s="114">
        <f>+IF(G1727=0,"",'Ark1'!Y3539)</f>
        <v>2.4977136649399183</v>
      </c>
      <c r="O1727" s="116">
        <f>+IF(G1727=0,"",'Ark1'!Z3539)</f>
        <v>-22.588843568882258</v>
      </c>
      <c r="P1727" s="116">
        <f t="shared" si="27"/>
        <v>86.916666666666671</v>
      </c>
      <c r="Q1727" s="114">
        <f>+IF(G1727=0,"",'Ark1'!T3539)</f>
        <v>15.506220095693781</v>
      </c>
      <c r="R1727" s="222">
        <f>+IF(G1727=0,"",'Ark1'!V3539)</f>
        <v>92.670218523323712</v>
      </c>
      <c r="S1727" s="32"/>
      <c r="T1727" s="35"/>
      <c r="U1727" s="35"/>
    </row>
    <row r="1728" spans="1:21" x14ac:dyDescent="0.5">
      <c r="A1728" s="32"/>
      <c r="B1728" s="297" t="str">
        <f>+IF(E1728=2012,VLOOKUP(D1728,K_navn!$A$2:$C$359,2),"")</f>
        <v/>
      </c>
      <c r="C1728" s="297" t="str">
        <f>+IF(E1728=2012,VLOOKUP(D1728,K_navn!$A$2:$C$359,3),"")</f>
        <v/>
      </c>
      <c r="D1728" s="115">
        <f>+'Ark1'!P3540</f>
        <v>1120</v>
      </c>
      <c r="E1728" s="115">
        <f>+'Ark1'!C3540</f>
        <v>2018</v>
      </c>
      <c r="F1728" s="116">
        <f>+IF('Ark1'!Q3540=0,"",'Ark1'!Q3540)</f>
        <v>10</v>
      </c>
      <c r="G1728" s="116">
        <f>+'Ark1'!R3540</f>
        <v>798</v>
      </c>
      <c r="H1728" s="116">
        <f>+'Ark1'!S3540</f>
        <v>798</v>
      </c>
      <c r="I1728" s="222">
        <f>+IF(G1728=0,"",'Ark1'!AA3540)</f>
        <v>3.187282821424291</v>
      </c>
      <c r="J1728" s="222">
        <f>+IF(G1728=0,"",'Ark1'!AB3540)</f>
        <v>3.1798527824662841</v>
      </c>
      <c r="K1728" s="114">
        <f>+IF(G1728=0,"",'Ark1'!U3540)</f>
        <v>60.708020050125299</v>
      </c>
      <c r="L1728" s="222">
        <f>+IF(G1728=0,"",'Ark1'!W3540)</f>
        <v>80.136466165413566</v>
      </c>
      <c r="M1728" s="222">
        <f>+IF(G1728=0,"",'Ark1'!X3540)</f>
        <v>11.843409640937002</v>
      </c>
      <c r="N1728" s="114">
        <f>+IF(G1728=0,"",'Ark1'!Y3540)</f>
        <v>2.4903243016558938</v>
      </c>
      <c r="O1728" s="116">
        <f>+IF(G1728=0,"",'Ark1'!Z3540)</f>
        <v>-31.4664940513467</v>
      </c>
      <c r="P1728" s="116">
        <f t="shared" si="27"/>
        <v>79.8</v>
      </c>
      <c r="Q1728" s="114">
        <f>+IF(G1728=0,"",'Ark1'!T3540)</f>
        <v>16.037593984962403</v>
      </c>
      <c r="R1728" s="222">
        <f>+IF(G1728=0,"",'Ark1'!V3540)</f>
        <v>86.821740157544511</v>
      </c>
      <c r="S1728" s="32"/>
      <c r="T1728" s="35"/>
      <c r="U1728" s="35"/>
    </row>
    <row r="1729" spans="1:21" x14ac:dyDescent="0.5">
      <c r="A1729" s="32"/>
      <c r="B1729" s="297" t="str">
        <f>+IF(E1729=2012,VLOOKUP(D1729,K_navn!$A$2:$C$359,2),"")</f>
        <v/>
      </c>
      <c r="C1729" s="297" t="str">
        <f>+IF(E1729=2012,VLOOKUP(D1729,K_navn!$A$2:$C$359,3),"")</f>
        <v/>
      </c>
      <c r="D1729" s="115">
        <f>+'Ark1'!P3541</f>
        <v>1120</v>
      </c>
      <c r="E1729" s="115">
        <f>+'Ark1'!C3541</f>
        <v>2019</v>
      </c>
      <c r="F1729" s="116">
        <f>+IF('Ark1'!Q3541=0,"",'Ark1'!Q3541)</f>
        <v>8</v>
      </c>
      <c r="G1729" s="116">
        <f>+'Ark1'!R3541</f>
        <v>894</v>
      </c>
      <c r="H1729" s="116">
        <f>+'Ark1'!S3541</f>
        <v>893</v>
      </c>
      <c r="I1729" s="222">
        <f>+IF(G1729=0,"",'Ark1'!AA3541)</f>
        <v>4.4389275074478638</v>
      </c>
      <c r="J1729" s="222">
        <f>+IF(G1729=0,"",'Ark1'!AB3541)</f>
        <v>4.2818832258817823</v>
      </c>
      <c r="K1729" s="114">
        <f>+IF(G1729=0,"",'Ark1'!U3541)</f>
        <v>61.23068309070549</v>
      </c>
      <c r="L1729" s="222">
        <f>+IF(G1729=0,"",'Ark1'!W3541)</f>
        <v>77.580403135498258</v>
      </c>
      <c r="M1729" s="222">
        <f>+IF(G1729=0,"",'Ark1'!X3541)</f>
        <v>13.262480950308971</v>
      </c>
      <c r="N1729" s="114">
        <f>+IF(G1729=0,"",'Ark1'!Y3541)</f>
        <v>2.712519042473799</v>
      </c>
      <c r="O1729" s="116">
        <f>+IF(G1729=0,"",'Ark1'!Z3541)</f>
        <v>-37.091677521937797</v>
      </c>
      <c r="P1729" s="116">
        <f t="shared" si="27"/>
        <v>111.625</v>
      </c>
      <c r="Q1729" s="114">
        <f>+IF(G1729=0,"",'Ark1'!T3541)</f>
        <v>16.199105145413871</v>
      </c>
      <c r="R1729" s="222">
        <f>+IF(G1729=0,"",'Ark1'!V3541)</f>
        <v>84.100000121324086</v>
      </c>
      <c r="S1729" s="32"/>
      <c r="T1729" s="35"/>
      <c r="U1729" s="35"/>
    </row>
    <row r="1730" spans="1:21" x14ac:dyDescent="0.5">
      <c r="A1730" s="32"/>
      <c r="B1730" s="297" t="str">
        <f>+IF(E1730=2012,VLOOKUP(D1730,K_navn!$A$2:$C$359,2),"")</f>
        <v/>
      </c>
      <c r="C1730" s="297" t="str">
        <f>+IF(E1730=2012,VLOOKUP(D1730,K_navn!$A$2:$C$359,3),"")</f>
        <v/>
      </c>
      <c r="D1730" s="115">
        <f>+'Ark1'!P3542</f>
        <v>1120</v>
      </c>
      <c r="E1730" s="115">
        <f>+'Ark1'!C3542</f>
        <v>2020</v>
      </c>
      <c r="F1730" s="116">
        <f>+IF('Ark1'!Q3542=0,"",'Ark1'!Q3542)</f>
        <v>10</v>
      </c>
      <c r="G1730" s="116">
        <f>+'Ark1'!R3542</f>
        <v>256</v>
      </c>
      <c r="H1730" s="116">
        <f>+'Ark1'!S3542</f>
        <v>256</v>
      </c>
      <c r="I1730" s="222">
        <f>+IF(G1730=0,"",'Ark1'!AA3542)</f>
        <v>1.2261710891847879</v>
      </c>
      <c r="J1730" s="222">
        <f>+IF(G1730=0,"",'Ark1'!AB3542)</f>
        <v>1.1461355597315277</v>
      </c>
      <c r="K1730" s="114">
        <f>+IF(G1730=0,"",'Ark1'!U3542)</f>
        <v>61.16015625</v>
      </c>
      <c r="L1730" s="222">
        <f>+IF(G1730=0,"",'Ark1'!W3542)</f>
        <v>77.217968749999997</v>
      </c>
      <c r="M1730" s="222">
        <f>+IF(G1730=0,"",'Ark1'!X3542)</f>
        <v>15.092003954877011</v>
      </c>
      <c r="N1730" s="114">
        <f>+IF(G1730=0,"",'Ark1'!Y3542)</f>
        <v>2.6856342315337609</v>
      </c>
      <c r="O1730" s="116">
        <f>+IF(G1730=0,"",'Ark1'!Z3542)</f>
        <v>-51.418565208680192</v>
      </c>
      <c r="P1730" s="116">
        <f t="shared" si="27"/>
        <v>25.6</v>
      </c>
      <c r="Q1730" s="114">
        <f>+IF(G1730=0,"",'Ark1'!T3542)</f>
        <v>16.26171875</v>
      </c>
      <c r="R1730" s="222">
        <f>+IF(G1730=0,"",'Ark1'!V3542)</f>
        <v>83.659771126760603</v>
      </c>
      <c r="S1730" s="32"/>
      <c r="T1730" s="35"/>
      <c r="U1730" s="35"/>
    </row>
    <row r="1731" spans="1:21" x14ac:dyDescent="0.5">
      <c r="A1731" s="32"/>
      <c r="B1731" s="297" t="str">
        <f>+IF(E1731=2012,VLOOKUP(D1731,K_navn!$A$2:$C$359,2),"")</f>
        <v/>
      </c>
      <c r="C1731" s="297" t="str">
        <f>+IF(E1731=2012,VLOOKUP(D1731,K_navn!$A$2:$C$359,3),"")</f>
        <v/>
      </c>
      <c r="D1731" s="115">
        <f>+'Ark1'!P3543</f>
        <v>1120</v>
      </c>
      <c r="E1731" s="115">
        <f>+'Ark1'!C3543</f>
        <v>2021</v>
      </c>
      <c r="F1731" s="116">
        <f>+IF('Ark1'!Q3543=0,"",'Ark1'!Q3543)</f>
        <v>8</v>
      </c>
      <c r="G1731" s="116">
        <f>+'Ark1'!R3543</f>
        <v>285</v>
      </c>
      <c r="H1731" s="116">
        <f>+'Ark1'!S3543</f>
        <v>285</v>
      </c>
      <c r="I1731" s="222">
        <f>+IF(G1731=0,"",'Ark1'!AA3543)</f>
        <v>1.0839799178457326</v>
      </c>
      <c r="J1731" s="222">
        <f>+IF(G1731=0,"",'Ark1'!AB3543)</f>
        <v>1.0947173756377613</v>
      </c>
      <c r="K1731" s="114">
        <f>+IF(G1731=0,"",'Ark1'!U3543)</f>
        <v>60.638596491228078</v>
      </c>
      <c r="L1731" s="222">
        <f>+IF(G1731=0,"",'Ark1'!W3543)</f>
        <v>85.693157894736871</v>
      </c>
      <c r="M1731" s="222">
        <f>+IF(G1731=0,"",'Ark1'!X3543)</f>
        <v>16.294518285854405</v>
      </c>
      <c r="N1731" s="114">
        <f>+IF(G1731=0,"",'Ark1'!Y3543)</f>
        <v>2.4834719885438674</v>
      </c>
      <c r="O1731" s="116">
        <f>+IF(G1731=0,"",'Ark1'!Z3543)</f>
        <v>-29.48780392740068</v>
      </c>
      <c r="P1731" s="116">
        <f t="shared" si="27"/>
        <v>35.625</v>
      </c>
      <c r="Q1731" s="114">
        <f>+IF(G1731=0,"",'Ark1'!T3543)</f>
        <v>16</v>
      </c>
      <c r="R1731" s="222">
        <f>+IF(G1731=0,"",'Ark1'!V3543)</f>
        <v>92.841991218566534</v>
      </c>
      <c r="S1731" s="32"/>
      <c r="T1731" s="35"/>
      <c r="U1731" s="35"/>
    </row>
    <row r="1732" spans="1:21" x14ac:dyDescent="0.5">
      <c r="A1732" s="32"/>
      <c r="B1732" s="297" t="str">
        <f>+IF(E1732=2012,VLOOKUP(D1732,K_navn!$A$2:$C$359,2),"")</f>
        <v/>
      </c>
      <c r="C1732" s="297" t="str">
        <f>+IF(E1732=2012,VLOOKUP(D1732,K_navn!$A$2:$C$359,3),"")</f>
        <v/>
      </c>
      <c r="D1732" s="115">
        <f>+'Ark1'!P3544</f>
        <v>1120</v>
      </c>
      <c r="E1732" s="115">
        <f>+'Ark1'!C3544</f>
        <v>2022</v>
      </c>
      <c r="F1732" s="116">
        <f>+IF('Ark1'!Q3544=0,"",'Ark1'!Q3544)</f>
        <v>8</v>
      </c>
      <c r="G1732" s="116">
        <f>+'Ark1'!R3544</f>
        <v>307</v>
      </c>
      <c r="H1732" s="116">
        <f>+'Ark1'!S3544</f>
        <v>305</v>
      </c>
      <c r="I1732" s="222">
        <f>+IF(G1732=0,"",'Ark1'!AA3544)</f>
        <v>1.0657871897240063</v>
      </c>
      <c r="J1732" s="222">
        <f>+IF(G1732=0,"",'Ark1'!AB3544)</f>
        <v>1.0961500289873438</v>
      </c>
      <c r="K1732" s="114">
        <f>+IF(G1732=0,"",'Ark1'!U3544)</f>
        <v>60.780327868852467</v>
      </c>
      <c r="L1732" s="222">
        <f>+IF(G1732=0,"",'Ark1'!W3544)</f>
        <v>88.77980327868849</v>
      </c>
      <c r="M1732" s="222">
        <f>+IF(G1732=0,"",'Ark1'!X3544)</f>
        <v>13.517994466174676</v>
      </c>
      <c r="N1732" s="114">
        <f>+IF(G1732=0,"",'Ark1'!Y3544)</f>
        <v>2.5467961018317498</v>
      </c>
      <c r="O1732" s="116">
        <f>+IF(G1732=0,"",'Ark1'!Z3544)</f>
        <v>-39.214973131410673</v>
      </c>
      <c r="P1732" s="116">
        <f t="shared" si="27"/>
        <v>38.125</v>
      </c>
      <c r="Q1732" s="114">
        <f>+IF(G1732=0,"",'Ark1'!T3544)</f>
        <v>16.078175895765472</v>
      </c>
      <c r="R1732" s="222">
        <f>+IF(G1732=0,"",'Ark1'!V3544)</f>
        <v>96.467825870735183</v>
      </c>
      <c r="S1732" s="32"/>
      <c r="T1732" s="35"/>
      <c r="U1732" s="35"/>
    </row>
    <row r="1733" spans="1:21" x14ac:dyDescent="0.5">
      <c r="A1733" s="32"/>
      <c r="B1733" s="297" t="str">
        <f>+IF(E1733=2012,VLOOKUP(D1733,K_navn!$A$2:$C$359,2),"")</f>
        <v>Time</v>
      </c>
      <c r="C1733" s="297" t="str">
        <f>+IF(E1733=2012,VLOOKUP(D1733,K_navn!$A$2:$C$359,3),"")</f>
        <v>Rogaland</v>
      </c>
      <c r="D1733" s="115">
        <f>+'Ark1'!P3545</f>
        <v>1121</v>
      </c>
      <c r="E1733" s="115">
        <f>+'Ark1'!C3545</f>
        <v>2012</v>
      </c>
      <c r="F1733" s="116">
        <f>+IF('Ark1'!Q3545=0,"",'Ark1'!Q3545)</f>
        <v>3</v>
      </c>
      <c r="G1733" s="116">
        <f>+'Ark1'!R3545</f>
        <v>16</v>
      </c>
      <c r="H1733" s="116">
        <f>+'Ark1'!S3545</f>
        <v>16</v>
      </c>
      <c r="I1733" s="222">
        <f>+IF(G1733=0,"",'Ark1'!AA3545)</f>
        <v>1.6614745586708202</v>
      </c>
      <c r="J1733" s="222">
        <f>+IF(G1733=0,"",'Ark1'!AB3545)</f>
        <v>1.9083657635233204</v>
      </c>
      <c r="K1733" s="114">
        <f>+IF(G1733=0,"",'Ark1'!U3545)</f>
        <v>59.4375</v>
      </c>
      <c r="L1733" s="222">
        <f>+IF(G1733=0,"",'Ark1'!W3545)</f>
        <v>87.593749999999986</v>
      </c>
      <c r="M1733" s="222">
        <f>+IF(G1733=0,"",'Ark1'!X3545)</f>
        <v>14.047885461431628</v>
      </c>
      <c r="N1733" s="114">
        <f>+IF(G1733=0,"",'Ark1'!Y3545)</f>
        <v>3.7243917288598953</v>
      </c>
      <c r="O1733" s="116">
        <f>+IF(G1733=0,"",'Ark1'!Z3545)</f>
        <v>-60.285013497147283</v>
      </c>
      <c r="P1733" s="116">
        <f t="shared" si="27"/>
        <v>5.333333333333333</v>
      </c>
      <c r="Q1733" s="114">
        <f>+IF(G1733=0,"",'Ark1'!T3545)</f>
        <v>15.3125</v>
      </c>
      <c r="R1733" s="222">
        <f>+IF(G1733=0,"",'Ark1'!V3545)</f>
        <v>94.90113759479955</v>
      </c>
      <c r="S1733" s="32"/>
      <c r="T1733" s="35"/>
      <c r="U1733" s="35"/>
    </row>
    <row r="1734" spans="1:21" x14ac:dyDescent="0.5">
      <c r="A1734" s="32"/>
      <c r="B1734" s="297" t="str">
        <f>+IF(E1734=2012,VLOOKUP(D1734,K_navn!$A$2:$C$359,2),"")</f>
        <v/>
      </c>
      <c r="C1734" s="297" t="str">
        <f>+IF(E1734=2012,VLOOKUP(D1734,K_navn!$A$2:$C$359,3),"")</f>
        <v/>
      </c>
      <c r="D1734" s="115">
        <f>+'Ark1'!P3546</f>
        <v>1121</v>
      </c>
      <c r="E1734" s="115">
        <f>+'Ark1'!C3546</f>
        <v>2013</v>
      </c>
      <c r="F1734" s="116">
        <f>+IF('Ark1'!Q3546=0,"",'Ark1'!Q3546)</f>
        <v>5</v>
      </c>
      <c r="G1734" s="116">
        <f>+'Ark1'!R3546</f>
        <v>29</v>
      </c>
      <c r="H1734" s="116">
        <f>+'Ark1'!S3546</f>
        <v>29</v>
      </c>
      <c r="I1734" s="222">
        <f>+IF(G1734=0,"",'Ark1'!AA3546)</f>
        <v>0.53923391595388626</v>
      </c>
      <c r="J1734" s="222">
        <f>+IF(G1734=0,"",'Ark1'!AB3546)</f>
        <v>0.59772078392573347</v>
      </c>
      <c r="K1734" s="114">
        <f>+IF(G1734=0,"",'Ark1'!U3546)</f>
        <v>60.65517241379311</v>
      </c>
      <c r="L1734" s="222">
        <f>+IF(G1734=0,"",'Ark1'!W3546)</f>
        <v>82.579310344827547</v>
      </c>
      <c r="M1734" s="222">
        <f>+IF(G1734=0,"",'Ark1'!X3546)</f>
        <v>13.61491016623766</v>
      </c>
      <c r="N1734" s="114">
        <f>+IF(G1734=0,"",'Ark1'!Y3546)</f>
        <v>2.7072808863987641</v>
      </c>
      <c r="O1734" s="116">
        <f>+IF(G1734=0,"",'Ark1'!Z3546)</f>
        <v>-78.706092906855645</v>
      </c>
      <c r="P1734" s="116">
        <f t="shared" si="27"/>
        <v>5.8</v>
      </c>
      <c r="Q1734" s="114">
        <f>+IF(G1734=0,"",'Ark1'!T3546)</f>
        <v>15.965517241379303</v>
      </c>
      <c r="R1734" s="222">
        <f>+IF(G1734=0,"",'Ark1'!V3546)</f>
        <v>89.468375238166388</v>
      </c>
      <c r="S1734" s="32"/>
      <c r="T1734" s="35"/>
      <c r="U1734" s="35"/>
    </row>
    <row r="1735" spans="1:21" x14ac:dyDescent="0.5">
      <c r="A1735" s="32"/>
      <c r="B1735" s="297" t="str">
        <f>+IF(E1735=2012,VLOOKUP(D1735,K_navn!$A$2:$C$359,2),"")</f>
        <v/>
      </c>
      <c r="C1735" s="297" t="str">
        <f>+IF(E1735=2012,VLOOKUP(D1735,K_navn!$A$2:$C$359,3),"")</f>
        <v/>
      </c>
      <c r="D1735" s="115">
        <f>+'Ark1'!P3547</f>
        <v>1121</v>
      </c>
      <c r="E1735" s="115">
        <f>+'Ark1'!C3547</f>
        <v>2014</v>
      </c>
      <c r="F1735" s="116">
        <f>+IF('Ark1'!Q3547=0,"",'Ark1'!Q3547)</f>
        <v>4</v>
      </c>
      <c r="G1735" s="116">
        <f>+'Ark1'!R3547</f>
        <v>7</v>
      </c>
      <c r="H1735" s="116">
        <f>+'Ark1'!S3547</f>
        <v>7</v>
      </c>
      <c r="I1735" s="222">
        <f>+IF(G1735=0,"",'Ark1'!AA3547)</f>
        <v>6.5857559507009139E-2</v>
      </c>
      <c r="J1735" s="222">
        <f>+IF(G1735=0,"",'Ark1'!AB3547)</f>
        <v>7.7741619357200323E-2</v>
      </c>
      <c r="K1735" s="114">
        <f>+IF(G1735=0,"",'Ark1'!U3547)</f>
        <v>61.857142857142847</v>
      </c>
      <c r="L1735" s="222">
        <f>+IF(G1735=0,"",'Ark1'!W3547)</f>
        <v>91.171428571428564</v>
      </c>
      <c r="M1735" s="222">
        <f>+IF(G1735=0,"",'Ark1'!X3547)</f>
        <v>13.979241169443752</v>
      </c>
      <c r="N1735" s="114">
        <f>+IF(G1735=0,"",'Ark1'!Y3547)</f>
        <v>3.313546715640959</v>
      </c>
      <c r="O1735" s="116">
        <f>+IF(G1735=0,"",'Ark1'!Z3547)</f>
        <v>-42.353193954922745</v>
      </c>
      <c r="P1735" s="116">
        <f t="shared" si="27"/>
        <v>1.75</v>
      </c>
      <c r="Q1735" s="114">
        <f>+IF(G1735=0,"",'Ark1'!T3547)</f>
        <v>16.142857142857139</v>
      </c>
      <c r="R1735" s="222">
        <f>+IF(G1735=0,"",'Ark1'!V3547)</f>
        <v>98.777279058969143</v>
      </c>
      <c r="S1735" s="32"/>
      <c r="T1735" s="35"/>
      <c r="U1735" s="35"/>
    </row>
    <row r="1736" spans="1:21" x14ac:dyDescent="0.5">
      <c r="A1736" s="32"/>
      <c r="B1736" s="297" t="str">
        <f>+IF(E1736=2012,VLOOKUP(D1736,K_navn!$A$2:$C$359,2),"")</f>
        <v/>
      </c>
      <c r="C1736" s="297" t="str">
        <f>+IF(E1736=2012,VLOOKUP(D1736,K_navn!$A$2:$C$359,3),"")</f>
        <v/>
      </c>
      <c r="D1736" s="115">
        <f>+'Ark1'!P3548</f>
        <v>1121</v>
      </c>
      <c r="E1736" s="115">
        <f>+'Ark1'!C3548</f>
        <v>2015</v>
      </c>
      <c r="F1736" s="116">
        <f>+IF('Ark1'!Q3548=0,"",'Ark1'!Q3548)</f>
        <v>5</v>
      </c>
      <c r="G1736" s="116">
        <f>+'Ark1'!R3548</f>
        <v>357</v>
      </c>
      <c r="H1736" s="116">
        <f>+'Ark1'!S3548</f>
        <v>357</v>
      </c>
      <c r="I1736" s="222">
        <f>+IF(G1736=0,"",'Ark1'!AA3548)</f>
        <v>0.94068667492292635</v>
      </c>
      <c r="J1736" s="222">
        <f>+IF(G1736=0,"",'Ark1'!AB3548)</f>
        <v>0.94108958823383826</v>
      </c>
      <c r="K1736" s="114">
        <f>+IF(G1736=0,"",'Ark1'!U3548)</f>
        <v>61.739495798319346</v>
      </c>
      <c r="L1736" s="222">
        <f>+IF(G1736=0,"",'Ark1'!W3548)</f>
        <v>80.735854341736726</v>
      </c>
      <c r="M1736" s="222">
        <f>+IF(G1736=0,"",'Ark1'!X3548)</f>
        <v>8.9594231670226527</v>
      </c>
      <c r="N1736" s="114">
        <f>+IF(G1736=0,"",'Ark1'!Y3548)</f>
        <v>2.2964917277413912</v>
      </c>
      <c r="O1736" s="116">
        <f>+IF(G1736=0,"",'Ark1'!Z3548)</f>
        <v>-25.558519446105112</v>
      </c>
      <c r="P1736" s="116">
        <f t="shared" si="27"/>
        <v>71.400000000000006</v>
      </c>
      <c r="Q1736" s="114">
        <f>+IF(G1736=0,"",'Ark1'!T3548)</f>
        <v>16.462184873949582</v>
      </c>
      <c r="R1736" s="222">
        <f>+IF(G1736=0,"",'Ark1'!V3548)</f>
        <v>87.471131464503387</v>
      </c>
      <c r="S1736" s="32"/>
      <c r="T1736" s="35"/>
      <c r="U1736" s="35"/>
    </row>
    <row r="1737" spans="1:21" x14ac:dyDescent="0.5">
      <c r="A1737" s="32"/>
      <c r="B1737" s="297" t="str">
        <f>+IF(E1737=2012,VLOOKUP(D1737,K_navn!$A$2:$C$359,2),"")</f>
        <v/>
      </c>
      <c r="C1737" s="297" t="str">
        <f>+IF(E1737=2012,VLOOKUP(D1737,K_navn!$A$2:$C$359,3),"")</f>
        <v/>
      </c>
      <c r="D1737" s="115">
        <f>+'Ark1'!P3549</f>
        <v>1121</v>
      </c>
      <c r="E1737" s="115">
        <f>+'Ark1'!C3549</f>
        <v>2016</v>
      </c>
      <c r="F1737" s="116">
        <f>+IF('Ark1'!Q3549=0,"",'Ark1'!Q3549)</f>
        <v>12</v>
      </c>
      <c r="G1737" s="116">
        <f>+'Ark1'!R3549</f>
        <v>2553</v>
      </c>
      <c r="H1737" s="116">
        <f>+'Ark1'!S3549</f>
        <v>2553</v>
      </c>
      <c r="I1737" s="222">
        <f>+IF(G1737=0,"",'Ark1'!AA3549)</f>
        <v>5.4439611054247692</v>
      </c>
      <c r="J1737" s="222">
        <f>+IF(G1737=0,"",'Ark1'!AB3549)</f>
        <v>5.5814596189733265</v>
      </c>
      <c r="K1737" s="114">
        <f>+IF(G1737=0,"",'Ark1'!U3549)</f>
        <v>61.543282412847638</v>
      </c>
      <c r="L1737" s="222">
        <f>+IF(G1737=0,"",'Ark1'!W3549)</f>
        <v>83.522013317665412</v>
      </c>
      <c r="M1737" s="222">
        <f>+IF(G1737=0,"",'Ark1'!X3549)</f>
        <v>10.639628803571055</v>
      </c>
      <c r="N1737" s="114">
        <f>+IF(G1737=0,"",'Ark1'!Y3549)</f>
        <v>2.391841081194344</v>
      </c>
      <c r="O1737" s="116">
        <f>+IF(G1737=0,"",'Ark1'!Z3549)</f>
        <v>-21.867537233187758</v>
      </c>
      <c r="P1737" s="116">
        <f t="shared" si="27"/>
        <v>212.75</v>
      </c>
      <c r="Q1737" s="114">
        <f>+IF(G1737=0,"",'Ark1'!T3549)</f>
        <v>16.410105757931841</v>
      </c>
      <c r="R1737" s="222">
        <f>+IF(G1737=0,"",'Ark1'!V3549)</f>
        <v>90.48972190429626</v>
      </c>
      <c r="S1737" s="32"/>
      <c r="T1737" s="35"/>
      <c r="U1737" s="35"/>
    </row>
    <row r="1738" spans="1:21" x14ac:dyDescent="0.5">
      <c r="A1738" s="32"/>
      <c r="B1738" s="297" t="str">
        <f>+IF(E1738=2012,VLOOKUP(D1738,K_navn!$A$2:$C$359,2),"")</f>
        <v/>
      </c>
      <c r="C1738" s="297" t="str">
        <f>+IF(E1738=2012,VLOOKUP(D1738,K_navn!$A$2:$C$359,3),"")</f>
        <v/>
      </c>
      <c r="D1738" s="115">
        <f>+'Ark1'!P3550</f>
        <v>1121</v>
      </c>
      <c r="E1738" s="115">
        <f>+'Ark1'!C3550</f>
        <v>2017</v>
      </c>
      <c r="F1738" s="116">
        <f>+IF('Ark1'!Q3550=0,"",'Ark1'!Q3550)</f>
        <v>9</v>
      </c>
      <c r="G1738" s="116">
        <f>+'Ark1'!R3550</f>
        <v>439</v>
      </c>
      <c r="H1738" s="116">
        <f>+'Ark1'!S3550</f>
        <v>439</v>
      </c>
      <c r="I1738" s="222">
        <f>+IF(G1738=0,"",'Ark1'!AA3550)</f>
        <v>1.2666993680930259</v>
      </c>
      <c r="J1738" s="222">
        <f>+IF(G1738=0,"",'Ark1'!AB3550)</f>
        <v>1.3498178345299598</v>
      </c>
      <c r="K1738" s="114">
        <f>+IF(G1738=0,"",'Ark1'!U3550)</f>
        <v>59.981776765375855</v>
      </c>
      <c r="L1738" s="222">
        <f>+IF(G1738=0,"",'Ark1'!W3550)</f>
        <v>86.977904328018212</v>
      </c>
      <c r="M1738" s="222">
        <f>+IF(G1738=0,"",'Ark1'!X3550)</f>
        <v>12.561099482510263</v>
      </c>
      <c r="N1738" s="114">
        <f>+IF(G1738=0,"",'Ark1'!Y3550)</f>
        <v>2.7441610051431078</v>
      </c>
      <c r="O1738" s="116">
        <f>+IF(G1738=0,"",'Ark1'!Z3550)</f>
        <v>-44.413116007176363</v>
      </c>
      <c r="P1738" s="116">
        <f t="shared" si="27"/>
        <v>48.777777777777779</v>
      </c>
      <c r="Q1738" s="114">
        <f>+IF(G1738=0,"",'Ark1'!T3550)</f>
        <v>15.640091116173124</v>
      </c>
      <c r="R1738" s="222">
        <f>+IF(G1738=0,"",'Ark1'!V3550)</f>
        <v>94.233915848340388</v>
      </c>
      <c r="S1738" s="32"/>
      <c r="T1738" s="35"/>
      <c r="U1738" s="35"/>
    </row>
    <row r="1739" spans="1:21" x14ac:dyDescent="0.5">
      <c r="A1739" s="32"/>
      <c r="B1739" s="297" t="str">
        <f>+IF(E1739=2012,VLOOKUP(D1739,K_navn!$A$2:$C$359,2),"")</f>
        <v/>
      </c>
      <c r="C1739" s="297" t="str">
        <f>+IF(E1739=2012,VLOOKUP(D1739,K_navn!$A$2:$C$359,3),"")</f>
        <v/>
      </c>
      <c r="D1739" s="115">
        <f>+'Ark1'!P3551</f>
        <v>1121</v>
      </c>
      <c r="E1739" s="115">
        <f>+'Ark1'!C3551</f>
        <v>2018</v>
      </c>
      <c r="F1739" s="116">
        <f>+IF('Ark1'!Q3551=0,"",'Ark1'!Q3551)</f>
        <v>10</v>
      </c>
      <c r="G1739" s="116">
        <f>+'Ark1'!R3551</f>
        <v>135</v>
      </c>
      <c r="H1739" s="116">
        <f>+'Ark1'!S3551</f>
        <v>135</v>
      </c>
      <c r="I1739" s="222">
        <f>+IF(G1739=0,"",'Ark1'!AA3551)</f>
        <v>0.53920198106801931</v>
      </c>
      <c r="J1739" s="222">
        <f>+IF(G1739=0,"",'Ark1'!AB3551)</f>
        <v>0.58586376729382339</v>
      </c>
      <c r="K1739" s="114">
        <f>+IF(G1739=0,"",'Ark1'!U3551)</f>
        <v>60.014814814814827</v>
      </c>
      <c r="L1739" s="222">
        <f>+IF(G1739=0,"",'Ark1'!W3551)</f>
        <v>87.274814814814746</v>
      </c>
      <c r="M1739" s="222">
        <f>+IF(G1739=0,"",'Ark1'!X3551)</f>
        <v>13.834239426917257</v>
      </c>
      <c r="N1739" s="114">
        <f>+IF(G1739=0,"",'Ark1'!Y3551)</f>
        <v>2.7270529071324368</v>
      </c>
      <c r="O1739" s="116">
        <f>+IF(G1739=0,"",'Ark1'!Z3551)</f>
        <v>-40.326081560477306</v>
      </c>
      <c r="P1739" s="116">
        <f t="shared" si="27"/>
        <v>13.5</v>
      </c>
      <c r="Q1739" s="114">
        <f>+IF(G1739=0,"",'Ark1'!T3551)</f>
        <v>15.577777777777779</v>
      </c>
      <c r="R1739" s="222">
        <f>+IF(G1739=0,"",'Ark1'!V3551)</f>
        <v>94.555595682356241</v>
      </c>
      <c r="S1739" s="32"/>
      <c r="T1739" s="35"/>
      <c r="U1739" s="35"/>
    </row>
    <row r="1740" spans="1:21" x14ac:dyDescent="0.5">
      <c r="A1740" s="32"/>
      <c r="B1740" s="297" t="str">
        <f>+IF(E1740=2012,VLOOKUP(D1740,K_navn!$A$2:$C$359,2),"")</f>
        <v/>
      </c>
      <c r="C1740" s="297" t="str">
        <f>+IF(E1740=2012,VLOOKUP(D1740,K_navn!$A$2:$C$359,3),"")</f>
        <v/>
      </c>
      <c r="D1740" s="115">
        <f>+'Ark1'!P3552</f>
        <v>1121</v>
      </c>
      <c r="E1740" s="115">
        <f>+'Ark1'!C3552</f>
        <v>2019</v>
      </c>
      <c r="F1740" s="116">
        <f>+IF('Ark1'!Q3552=0,"",'Ark1'!Q3552)</f>
        <v>9</v>
      </c>
      <c r="G1740" s="116">
        <f>+'Ark1'!R3552</f>
        <v>225</v>
      </c>
      <c r="H1740" s="116">
        <f>+'Ark1'!S3552</f>
        <v>225</v>
      </c>
      <c r="I1740" s="222">
        <f>+IF(G1740=0,"",'Ark1'!AA3552)</f>
        <v>1.1171797418073484</v>
      </c>
      <c r="J1740" s="222">
        <f>+IF(G1740=0,"",'Ark1'!AB3552)</f>
        <v>1.1496181507996115</v>
      </c>
      <c r="K1740" s="114">
        <f>+IF(G1740=0,"",'Ark1'!U3552)</f>
        <v>62.177777777777777</v>
      </c>
      <c r="L1740" s="222">
        <f>+IF(G1740=0,"",'Ark1'!W3552)</f>
        <v>82.668444444444447</v>
      </c>
      <c r="M1740" s="222">
        <f>+IF(G1740=0,"",'Ark1'!X3552)</f>
        <v>10.619559722105405</v>
      </c>
      <c r="N1740" s="114">
        <f>+IF(G1740=0,"",'Ark1'!Y3552)</f>
        <v>2.4137466394603462</v>
      </c>
      <c r="O1740" s="116">
        <f>+IF(G1740=0,"",'Ark1'!Z3552)</f>
        <v>-37.669219791251805</v>
      </c>
      <c r="P1740" s="116">
        <f t="shared" si="27"/>
        <v>25</v>
      </c>
      <c r="Q1740" s="114">
        <f>+IF(G1740=0,"",'Ark1'!T3552)</f>
        <v>16.600000000000001</v>
      </c>
      <c r="R1740" s="222">
        <f>+IF(G1740=0,"",'Ark1'!V3552)</f>
        <v>89.564945226917061</v>
      </c>
      <c r="S1740" s="32"/>
      <c r="T1740" s="35"/>
      <c r="U1740" s="35"/>
    </row>
    <row r="1741" spans="1:21" x14ac:dyDescent="0.5">
      <c r="A1741" s="32"/>
      <c r="B1741" s="297" t="str">
        <f>+IF(E1741=2012,VLOOKUP(D1741,K_navn!$A$2:$C$359,2),"")</f>
        <v/>
      </c>
      <c r="C1741" s="297" t="str">
        <f>+IF(E1741=2012,VLOOKUP(D1741,K_navn!$A$2:$C$359,3),"")</f>
        <v/>
      </c>
      <c r="D1741" s="115">
        <f>+'Ark1'!P3553</f>
        <v>1121</v>
      </c>
      <c r="E1741" s="115">
        <f>+'Ark1'!C3553</f>
        <v>2020</v>
      </c>
      <c r="F1741" s="116">
        <f>+IF('Ark1'!Q3553=0,"",'Ark1'!Q3553)</f>
        <v>9</v>
      </c>
      <c r="G1741" s="116">
        <f>+'Ark1'!R3553</f>
        <v>247</v>
      </c>
      <c r="H1741" s="116">
        <f>+'Ark1'!S3553</f>
        <v>247</v>
      </c>
      <c r="I1741" s="222">
        <f>+IF(G1741=0,"",'Ark1'!AA3553)</f>
        <v>1.1830635118306352</v>
      </c>
      <c r="J1741" s="222">
        <f>+IF(G1741=0,"",'Ark1'!AB3553)</f>
        <v>1.1205374228816267</v>
      </c>
      <c r="K1741" s="114">
        <f>+IF(G1741=0,"",'Ark1'!U3553)</f>
        <v>62.076923076923087</v>
      </c>
      <c r="L1741" s="222">
        <f>+IF(G1741=0,"",'Ark1'!W3553)</f>
        <v>78.244129554655856</v>
      </c>
      <c r="M1741" s="222">
        <f>+IF(G1741=0,"",'Ark1'!X3553)</f>
        <v>13.178335950049489</v>
      </c>
      <c r="N1741" s="114">
        <f>+IF(G1741=0,"",'Ark1'!Y3553)</f>
        <v>2.3990032187296517</v>
      </c>
      <c r="O1741" s="116">
        <f>+IF(G1741=0,"",'Ark1'!Z3553)</f>
        <v>-40.737485037316851</v>
      </c>
      <c r="P1741" s="116">
        <f t="shared" si="27"/>
        <v>27.444444444444443</v>
      </c>
      <c r="Q1741" s="114">
        <f>+IF(G1741=0,"",'Ark1'!T3553)</f>
        <v>16.635627530364378</v>
      </c>
      <c r="R1741" s="222">
        <f>+IF(G1741=0,"",'Ark1'!V3553)</f>
        <v>84.771537979042051</v>
      </c>
      <c r="S1741" s="32"/>
      <c r="T1741" s="35"/>
      <c r="U1741" s="35"/>
    </row>
    <row r="1742" spans="1:21" x14ac:dyDescent="0.5">
      <c r="A1742" s="32"/>
      <c r="B1742" s="297" t="str">
        <f>+IF(E1742=2012,VLOOKUP(D1742,K_navn!$A$2:$C$359,2),"")</f>
        <v/>
      </c>
      <c r="C1742" s="297" t="str">
        <f>+IF(E1742=2012,VLOOKUP(D1742,K_navn!$A$2:$C$359,3),"")</f>
        <v/>
      </c>
      <c r="D1742" s="115">
        <f>+'Ark1'!P3554</f>
        <v>1121</v>
      </c>
      <c r="E1742" s="115">
        <f>+'Ark1'!C3554</f>
        <v>2021</v>
      </c>
      <c r="F1742" s="116">
        <f>+IF('Ark1'!Q3554=0,"",'Ark1'!Q3554)</f>
        <v>12</v>
      </c>
      <c r="G1742" s="116">
        <f>+'Ark1'!R3554</f>
        <v>365</v>
      </c>
      <c r="H1742" s="116">
        <f>+'Ark1'!S3554</f>
        <v>365</v>
      </c>
      <c r="I1742" s="222">
        <f>+IF(G1742=0,"",'Ark1'!AA3554)</f>
        <v>1.3882549825041837</v>
      </c>
      <c r="J1742" s="222">
        <f>+IF(G1742=0,"",'Ark1'!AB3554)</f>
        <v>1.4010193202014685</v>
      </c>
      <c r="K1742" s="114">
        <f>+IF(G1742=0,"",'Ark1'!U3554)</f>
        <v>61.704109589041103</v>
      </c>
      <c r="L1742" s="222">
        <f>+IF(G1742=0,"",'Ark1'!W3554)</f>
        <v>85.632821917808258</v>
      </c>
      <c r="M1742" s="222">
        <f>+IF(G1742=0,"",'Ark1'!X3554)</f>
        <v>11.092042043479031</v>
      </c>
      <c r="N1742" s="114">
        <f>+IF(G1742=0,"",'Ark1'!Y3554)</f>
        <v>2.3791582692586934</v>
      </c>
      <c r="O1742" s="116">
        <f>+IF(G1742=0,"",'Ark1'!Z3554)</f>
        <v>-31.302608589375755</v>
      </c>
      <c r="P1742" s="116">
        <f t="shared" si="27"/>
        <v>30.416666666666668</v>
      </c>
      <c r="Q1742" s="114">
        <f>+IF(G1742=0,"",'Ark1'!T3554)</f>
        <v>16.4986301369863</v>
      </c>
      <c r="R1742" s="222">
        <f>+IF(G1742=0,"",'Ark1'!V3554)</f>
        <v>92.776621796108557</v>
      </c>
      <c r="S1742" s="32"/>
      <c r="T1742" s="35"/>
      <c r="U1742" s="35"/>
    </row>
    <row r="1743" spans="1:21" x14ac:dyDescent="0.5">
      <c r="A1743" s="32"/>
      <c r="B1743" s="297" t="str">
        <f>+IF(E1743=2012,VLOOKUP(D1743,K_navn!$A$2:$C$359,2),"")</f>
        <v/>
      </c>
      <c r="C1743" s="297" t="str">
        <f>+IF(E1743=2012,VLOOKUP(D1743,K_navn!$A$2:$C$359,3),"")</f>
        <v/>
      </c>
      <c r="D1743" s="115">
        <f>+'Ark1'!P3555</f>
        <v>1121</v>
      </c>
      <c r="E1743" s="115">
        <f>+'Ark1'!C3555</f>
        <v>2022</v>
      </c>
      <c r="F1743" s="116">
        <f>+IF('Ark1'!Q3555=0,"",'Ark1'!Q3555)</f>
        <v>12</v>
      </c>
      <c r="G1743" s="116">
        <f>+'Ark1'!R3555</f>
        <v>612</v>
      </c>
      <c r="H1743" s="116">
        <f>+'Ark1'!S3555</f>
        <v>612</v>
      </c>
      <c r="I1743" s="222">
        <f>+IF(G1743=0,"",'Ark1'!AA3555)</f>
        <v>2.1246311404270086</v>
      </c>
      <c r="J1743" s="222">
        <f>+IF(G1743=0,"",'Ark1'!AB3555)</f>
        <v>2.0578490422631077</v>
      </c>
      <c r="K1743" s="114">
        <f>+IF(G1743=0,"",'Ark1'!U3555)</f>
        <v>62.140522875816977</v>
      </c>
      <c r="L1743" s="222">
        <f>+IF(G1743=0,"",'Ark1'!W3555)</f>
        <v>83.062712418300634</v>
      </c>
      <c r="M1743" s="222">
        <f>+IF(G1743=0,"",'Ark1'!X3555)</f>
        <v>10.653759462368628</v>
      </c>
      <c r="N1743" s="114">
        <f>+IF(G1743=0,"",'Ark1'!Y3555)</f>
        <v>1.9071224571250871</v>
      </c>
      <c r="O1743" s="116">
        <f>+IF(G1743=0,"",'Ark1'!Z3555)</f>
        <v>-30.201084184490739</v>
      </c>
      <c r="P1743" s="116">
        <f t="shared" si="27"/>
        <v>51</v>
      </c>
      <c r="Q1743" s="114">
        <f>+IF(G1743=0,"",'Ark1'!T3555)</f>
        <v>16.725490196078436</v>
      </c>
      <c r="R1743" s="222">
        <f>+IF(G1743=0,"",'Ark1'!V3555)</f>
        <v>89.992104461864258</v>
      </c>
      <c r="S1743" s="32"/>
      <c r="T1743" s="35"/>
      <c r="U1743" s="35"/>
    </row>
    <row r="1744" spans="1:21" x14ac:dyDescent="0.5">
      <c r="A1744" s="32"/>
      <c r="B1744" s="297" t="str">
        <f>+IF(E1744=2012,VLOOKUP(D1744,K_navn!$A$2:$C$359,2),"")</f>
        <v>Gjesdal</v>
      </c>
      <c r="C1744" s="297" t="str">
        <f>+IF(E1744=2012,VLOOKUP(D1744,K_navn!$A$2:$C$359,3),"")</f>
        <v>Rogaland</v>
      </c>
      <c r="D1744" s="115">
        <f>+'Ark1'!P3556</f>
        <v>1122</v>
      </c>
      <c r="E1744" s="115">
        <f>+'Ark1'!C3556</f>
        <v>2012</v>
      </c>
      <c r="F1744" s="116" t="str">
        <f>+IF('Ark1'!Q3556=0,"",'Ark1'!Q3556)</f>
        <v/>
      </c>
      <c r="G1744" s="116">
        <f>+'Ark1'!R3556</f>
        <v>0</v>
      </c>
      <c r="H1744" s="116">
        <f>+'Ark1'!S3556</f>
        <v>0</v>
      </c>
      <c r="I1744" s="222" t="str">
        <f>+IF(G1744=0,"",'Ark1'!AA3556)</f>
        <v/>
      </c>
      <c r="J1744" s="222" t="str">
        <f>+IF(G1744=0,"",'Ark1'!AB3556)</f>
        <v/>
      </c>
      <c r="K1744" s="114" t="str">
        <f>+IF(G1744=0,"",'Ark1'!U3556)</f>
        <v/>
      </c>
      <c r="L1744" s="222" t="str">
        <f>+IF(G1744=0,"",'Ark1'!W3556)</f>
        <v/>
      </c>
      <c r="M1744" s="222" t="str">
        <f>+IF(G1744=0,"",'Ark1'!X3556)</f>
        <v/>
      </c>
      <c r="N1744" s="114" t="str">
        <f>+IF(G1744=0,"",'Ark1'!Y3556)</f>
        <v/>
      </c>
      <c r="O1744" s="116" t="str">
        <f>+IF(G1744=0,"",'Ark1'!Z3556)</f>
        <v/>
      </c>
      <c r="P1744" s="116" t="str">
        <f t="shared" si="27"/>
        <v/>
      </c>
      <c r="Q1744" s="114" t="str">
        <f>+IF(G1744=0,"",'Ark1'!T3556)</f>
        <v/>
      </c>
      <c r="R1744" s="222" t="str">
        <f>+IF(G1744=0,"",'Ark1'!V3556)</f>
        <v/>
      </c>
      <c r="S1744" s="32"/>
      <c r="T1744" s="35"/>
      <c r="U1744" s="35"/>
    </row>
    <row r="1745" spans="1:21" x14ac:dyDescent="0.5">
      <c r="A1745" s="32"/>
      <c r="B1745" s="297" t="str">
        <f>+IF(E1745=2012,VLOOKUP(D1745,K_navn!$A$2:$C$359,2),"")</f>
        <v/>
      </c>
      <c r="C1745" s="297" t="str">
        <f>+IF(E1745=2012,VLOOKUP(D1745,K_navn!$A$2:$C$359,3),"")</f>
        <v/>
      </c>
      <c r="D1745" s="115">
        <f>+'Ark1'!P3557</f>
        <v>1122</v>
      </c>
      <c r="E1745" s="115">
        <f>+'Ark1'!C3557</f>
        <v>2013</v>
      </c>
      <c r="F1745" s="116" t="str">
        <f>+IF('Ark1'!Q3557=0,"",'Ark1'!Q3557)</f>
        <v/>
      </c>
      <c r="G1745" s="116">
        <f>+'Ark1'!R3557</f>
        <v>0</v>
      </c>
      <c r="H1745" s="116">
        <f>+'Ark1'!S3557</f>
        <v>0</v>
      </c>
      <c r="I1745" s="222" t="str">
        <f>+IF(G1745=0,"",'Ark1'!AA3557)</f>
        <v/>
      </c>
      <c r="J1745" s="222" t="str">
        <f>+IF(G1745=0,"",'Ark1'!AB3557)</f>
        <v/>
      </c>
      <c r="K1745" s="114" t="str">
        <f>+IF(G1745=0,"",'Ark1'!U3557)</f>
        <v/>
      </c>
      <c r="L1745" s="222" t="str">
        <f>+IF(G1745=0,"",'Ark1'!W3557)</f>
        <v/>
      </c>
      <c r="M1745" s="222" t="str">
        <f>+IF(G1745=0,"",'Ark1'!X3557)</f>
        <v/>
      </c>
      <c r="N1745" s="114" t="str">
        <f>+IF(G1745=0,"",'Ark1'!Y3557)</f>
        <v/>
      </c>
      <c r="O1745" s="116" t="str">
        <f>+IF(G1745=0,"",'Ark1'!Z3557)</f>
        <v/>
      </c>
      <c r="P1745" s="116" t="str">
        <f t="shared" si="27"/>
        <v/>
      </c>
      <c r="Q1745" s="114" t="str">
        <f>+IF(G1745=0,"",'Ark1'!T3557)</f>
        <v/>
      </c>
      <c r="R1745" s="222" t="str">
        <f>+IF(G1745=0,"",'Ark1'!V3557)</f>
        <v/>
      </c>
      <c r="S1745" s="32"/>
      <c r="T1745" s="35"/>
      <c r="U1745" s="35"/>
    </row>
    <row r="1746" spans="1:21" x14ac:dyDescent="0.5">
      <c r="A1746" s="32"/>
      <c r="B1746" s="297" t="str">
        <f>+IF(E1746=2012,VLOOKUP(D1746,K_navn!$A$2:$C$359,2),"")</f>
        <v/>
      </c>
      <c r="C1746" s="297" t="str">
        <f>+IF(E1746=2012,VLOOKUP(D1746,K_navn!$A$2:$C$359,3),"")</f>
        <v/>
      </c>
      <c r="D1746" s="115">
        <f>+'Ark1'!P3558</f>
        <v>1122</v>
      </c>
      <c r="E1746" s="115">
        <f>+'Ark1'!C3558</f>
        <v>2014</v>
      </c>
      <c r="F1746" s="116" t="str">
        <f>+IF('Ark1'!Q3558=0,"",'Ark1'!Q3558)</f>
        <v/>
      </c>
      <c r="G1746" s="116">
        <f>+'Ark1'!R3558</f>
        <v>0</v>
      </c>
      <c r="H1746" s="116">
        <f>+'Ark1'!S3558</f>
        <v>0</v>
      </c>
      <c r="I1746" s="222" t="str">
        <f>+IF(G1746=0,"",'Ark1'!AA3558)</f>
        <v/>
      </c>
      <c r="J1746" s="222" t="str">
        <f>+IF(G1746=0,"",'Ark1'!AB3558)</f>
        <v/>
      </c>
      <c r="K1746" s="114" t="str">
        <f>+IF(G1746=0,"",'Ark1'!U3558)</f>
        <v/>
      </c>
      <c r="L1746" s="222" t="str">
        <f>+IF(G1746=0,"",'Ark1'!W3558)</f>
        <v/>
      </c>
      <c r="M1746" s="222" t="str">
        <f>+IF(G1746=0,"",'Ark1'!X3558)</f>
        <v/>
      </c>
      <c r="N1746" s="114" t="str">
        <f>+IF(G1746=0,"",'Ark1'!Y3558)</f>
        <v/>
      </c>
      <c r="O1746" s="116" t="str">
        <f>+IF(G1746=0,"",'Ark1'!Z3558)</f>
        <v/>
      </c>
      <c r="P1746" s="116" t="str">
        <f t="shared" si="27"/>
        <v/>
      </c>
      <c r="Q1746" s="114" t="str">
        <f>+IF(G1746=0,"",'Ark1'!T3558)</f>
        <v/>
      </c>
      <c r="R1746" s="222" t="str">
        <f>+IF(G1746=0,"",'Ark1'!V3558)</f>
        <v/>
      </c>
      <c r="S1746" s="32"/>
      <c r="T1746" s="35"/>
      <c r="U1746" s="35"/>
    </row>
    <row r="1747" spans="1:21" x14ac:dyDescent="0.5">
      <c r="A1747" s="32"/>
      <c r="B1747" s="297" t="str">
        <f>+IF(E1747=2012,VLOOKUP(D1747,K_navn!$A$2:$C$359,2),"")</f>
        <v/>
      </c>
      <c r="C1747" s="297" t="str">
        <f>+IF(E1747=2012,VLOOKUP(D1747,K_navn!$A$2:$C$359,3),"")</f>
        <v/>
      </c>
      <c r="D1747" s="115">
        <f>+'Ark1'!P3559</f>
        <v>1122</v>
      </c>
      <c r="E1747" s="115">
        <f>+'Ark1'!C3559</f>
        <v>2015</v>
      </c>
      <c r="F1747" s="116">
        <f>+IF('Ark1'!Q3559=0,"",'Ark1'!Q3559)</f>
        <v>6</v>
      </c>
      <c r="G1747" s="116">
        <f>+'Ark1'!R3559</f>
        <v>988</v>
      </c>
      <c r="H1747" s="116">
        <f>+'Ark1'!S3559</f>
        <v>988</v>
      </c>
      <c r="I1747" s="222">
        <f>+IF(G1747=0,"",'Ark1'!AA3559)</f>
        <v>2.6033569602909017</v>
      </c>
      <c r="J1747" s="222">
        <f>+IF(G1747=0,"",'Ark1'!AB3559)</f>
        <v>2.6237581768681735</v>
      </c>
      <c r="K1747" s="114">
        <f>+IF(G1747=0,"",'Ark1'!U3559)</f>
        <v>60.542510121457489</v>
      </c>
      <c r="L1747" s="222">
        <f>+IF(G1747=0,"",'Ark1'!W3559)</f>
        <v>81.333704453441314</v>
      </c>
      <c r="M1747" s="222">
        <f>+IF(G1747=0,"",'Ark1'!X3559)</f>
        <v>9.5608591652333246</v>
      </c>
      <c r="N1747" s="114">
        <f>+IF(G1747=0,"",'Ark1'!Y3559)</f>
        <v>2.6482777565445752</v>
      </c>
      <c r="O1747" s="116">
        <f>+IF(G1747=0,"",'Ark1'!Z3559)</f>
        <v>-33.556422568842507</v>
      </c>
      <c r="P1747" s="116">
        <f t="shared" si="27"/>
        <v>164.66666666666666</v>
      </c>
      <c r="Q1747" s="114">
        <f>+IF(G1747=0,"",'Ark1'!T3559)</f>
        <v>15.852226720647776</v>
      </c>
      <c r="R1747" s="222">
        <f>+IF(G1747=0,"",'Ark1'!V3559)</f>
        <v>88.11885639592775</v>
      </c>
      <c r="S1747" s="32"/>
      <c r="T1747" s="35"/>
      <c r="U1747" s="35"/>
    </row>
    <row r="1748" spans="1:21" x14ac:dyDescent="0.5">
      <c r="A1748" s="32"/>
      <c r="B1748" s="297" t="str">
        <f>+IF(E1748=2012,VLOOKUP(D1748,K_navn!$A$2:$C$359,2),"")</f>
        <v/>
      </c>
      <c r="C1748" s="297" t="str">
        <f>+IF(E1748=2012,VLOOKUP(D1748,K_navn!$A$2:$C$359,3),"")</f>
        <v/>
      </c>
      <c r="D1748" s="115">
        <f>+'Ark1'!P3560</f>
        <v>1122</v>
      </c>
      <c r="E1748" s="115">
        <f>+'Ark1'!C3560</f>
        <v>2016</v>
      </c>
      <c r="F1748" s="116">
        <f>+IF('Ark1'!Q3560=0,"",'Ark1'!Q3560)</f>
        <v>5</v>
      </c>
      <c r="G1748" s="116">
        <f>+'Ark1'!R3560</f>
        <v>1162</v>
      </c>
      <c r="H1748" s="116">
        <f>+'Ark1'!S3560</f>
        <v>1162</v>
      </c>
      <c r="I1748" s="222">
        <f>+IF(G1748=0,"",'Ark1'!AA3560)</f>
        <v>2.4778232685090407</v>
      </c>
      <c r="J1748" s="222">
        <f>+IF(G1748=0,"",'Ark1'!AB3560)</f>
        <v>2.5632550128230158</v>
      </c>
      <c r="K1748" s="114">
        <f>+IF(G1748=0,"",'Ark1'!U3560)</f>
        <v>59.779690189328754</v>
      </c>
      <c r="L1748" s="222">
        <f>+IF(G1748=0,"",'Ark1'!W3560)</f>
        <v>84.273235800344253</v>
      </c>
      <c r="M1748" s="222">
        <f>+IF(G1748=0,"",'Ark1'!X3560)</f>
        <v>11.169944367434482</v>
      </c>
      <c r="N1748" s="114">
        <f>+IF(G1748=0,"",'Ark1'!Y3560)</f>
        <v>2.4140296847427218</v>
      </c>
      <c r="O1748" s="116">
        <f>+IF(G1748=0,"",'Ark1'!Z3560)</f>
        <v>-8.150080659696787</v>
      </c>
      <c r="P1748" s="116">
        <f t="shared" si="27"/>
        <v>232.4</v>
      </c>
      <c r="Q1748" s="114">
        <f>+IF(G1748=0,"",'Ark1'!T3560)</f>
        <v>15.603270223752155</v>
      </c>
      <c r="R1748" s="222">
        <f>+IF(G1748=0,"",'Ark1'!V3560)</f>
        <v>91.303614084879996</v>
      </c>
      <c r="S1748" s="32"/>
      <c r="T1748" s="35"/>
      <c r="U1748" s="35"/>
    </row>
    <row r="1749" spans="1:21" x14ac:dyDescent="0.5">
      <c r="A1749" s="32"/>
      <c r="B1749" s="297" t="str">
        <f>+IF(E1749=2012,VLOOKUP(D1749,K_navn!$A$2:$C$359,2),"")</f>
        <v/>
      </c>
      <c r="C1749" s="297" t="str">
        <f>+IF(E1749=2012,VLOOKUP(D1749,K_navn!$A$2:$C$359,3),"")</f>
        <v/>
      </c>
      <c r="D1749" s="115">
        <f>+'Ark1'!P3561</f>
        <v>1122</v>
      </c>
      <c r="E1749" s="115">
        <f>+'Ark1'!C3561</f>
        <v>2017</v>
      </c>
      <c r="F1749" s="116">
        <f>+IF('Ark1'!Q3561=0,"",'Ark1'!Q3561)</f>
        <v>4</v>
      </c>
      <c r="G1749" s="116">
        <f>+'Ark1'!R3561</f>
        <v>379</v>
      </c>
      <c r="H1749" s="116">
        <f>+'Ark1'!S3561</f>
        <v>379</v>
      </c>
      <c r="I1749" s="222">
        <f>+IF(G1749=0,"",'Ark1'!AA3561)</f>
        <v>1.0935741697204029</v>
      </c>
      <c r="J1749" s="222">
        <f>+IF(G1749=0,"",'Ark1'!AB3561)</f>
        <v>1.0916777630509444</v>
      </c>
      <c r="K1749" s="114">
        <f>+IF(G1749=0,"",'Ark1'!U3561)</f>
        <v>59.488126649076563</v>
      </c>
      <c r="L1749" s="222">
        <f>+IF(G1749=0,"",'Ark1'!W3561)</f>
        <v>81.480474934036977</v>
      </c>
      <c r="M1749" s="222">
        <f>+IF(G1749=0,"",'Ark1'!X3561)</f>
        <v>10.370520365459932</v>
      </c>
      <c r="N1749" s="114">
        <f>+IF(G1749=0,"",'Ark1'!Y3561)</f>
        <v>2.339686609328278</v>
      </c>
      <c r="O1749" s="116">
        <f>+IF(G1749=0,"",'Ark1'!Z3561)</f>
        <v>-40.29143957615679</v>
      </c>
      <c r="P1749" s="116">
        <f t="shared" si="27"/>
        <v>94.75</v>
      </c>
      <c r="Q1749" s="114">
        <f>+IF(G1749=0,"",'Ark1'!T3561)</f>
        <v>15.38522427440634</v>
      </c>
      <c r="R1749" s="222">
        <f>+IF(G1749=0,"",'Ark1'!V3561)</f>
        <v>88.27787100112343</v>
      </c>
      <c r="S1749" s="32"/>
      <c r="T1749" s="35"/>
      <c r="U1749" s="35"/>
    </row>
    <row r="1750" spans="1:21" x14ac:dyDescent="0.5">
      <c r="A1750" s="32"/>
      <c r="B1750" s="297" t="str">
        <f>+IF(E1750=2012,VLOOKUP(D1750,K_navn!$A$2:$C$359,2),"")</f>
        <v/>
      </c>
      <c r="C1750" s="297" t="str">
        <f>+IF(E1750=2012,VLOOKUP(D1750,K_navn!$A$2:$C$359,3),"")</f>
        <v/>
      </c>
      <c r="D1750" s="115">
        <f>+'Ark1'!P3562</f>
        <v>1122</v>
      </c>
      <c r="E1750" s="115">
        <f>+'Ark1'!C3562</f>
        <v>2018</v>
      </c>
      <c r="F1750" s="116">
        <f>+IF('Ark1'!Q3562=0,"",'Ark1'!Q3562)</f>
        <v>1</v>
      </c>
      <c r="G1750" s="116">
        <f>+'Ark1'!R3562</f>
        <v>1</v>
      </c>
      <c r="H1750" s="116">
        <f>+'Ark1'!S3562</f>
        <v>1</v>
      </c>
      <c r="I1750" s="222">
        <f>+IF(G1750=0,"",'Ark1'!AA3562)</f>
        <v>3.9940887486519961E-3</v>
      </c>
      <c r="J1750" s="222">
        <f>+IF(G1750=0,"",'Ark1'!AB3562)</f>
        <v>4.0973319208809193E-3</v>
      </c>
      <c r="K1750" s="114">
        <f>+IF(G1750=0,"",'Ark1'!U3562)</f>
        <v>59</v>
      </c>
      <c r="L1750" s="222">
        <f>+IF(G1750=0,"",'Ark1'!W3562)</f>
        <v>82.4</v>
      </c>
      <c r="M1750" s="222">
        <f>+IF(G1750=0,"",'Ark1'!X3562)</f>
        <v>0</v>
      </c>
      <c r="N1750" s="114">
        <f>+IF(G1750=0,"",'Ark1'!Y3562)</f>
        <v>0</v>
      </c>
      <c r="O1750" s="116">
        <f>+IF(G1750=0,"",'Ark1'!Z3562)</f>
        <v>0</v>
      </c>
      <c r="P1750" s="116">
        <f t="shared" si="27"/>
        <v>1</v>
      </c>
      <c r="Q1750" s="114">
        <f>+IF(G1750=0,"",'Ark1'!T3562)</f>
        <v>14</v>
      </c>
      <c r="R1750" s="222">
        <f>+IF(G1750=0,"",'Ark1'!V3562)</f>
        <v>89.27410617551466</v>
      </c>
      <c r="S1750" s="32"/>
      <c r="T1750" s="35"/>
      <c r="U1750" s="35"/>
    </row>
    <row r="1751" spans="1:21" x14ac:dyDescent="0.5">
      <c r="A1751" s="32"/>
      <c r="B1751" s="297" t="str">
        <f>+IF(E1751=2012,VLOOKUP(D1751,K_navn!$A$2:$C$359,2),"")</f>
        <v/>
      </c>
      <c r="C1751" s="297" t="str">
        <f>+IF(E1751=2012,VLOOKUP(D1751,K_navn!$A$2:$C$359,3),"")</f>
        <v/>
      </c>
      <c r="D1751" s="115">
        <f>+'Ark1'!P3563</f>
        <v>1122</v>
      </c>
      <c r="E1751" s="115">
        <f>+'Ark1'!C3563</f>
        <v>2019</v>
      </c>
      <c r="F1751" s="116" t="str">
        <f>+IF('Ark1'!Q3563=0,"",'Ark1'!Q3563)</f>
        <v/>
      </c>
      <c r="G1751" s="116">
        <f>+'Ark1'!R3563</f>
        <v>0</v>
      </c>
      <c r="H1751" s="116">
        <f>+'Ark1'!S3563</f>
        <v>0</v>
      </c>
      <c r="I1751" s="222" t="str">
        <f>+IF(G1751=0,"",'Ark1'!AA3563)</f>
        <v/>
      </c>
      <c r="J1751" s="222" t="str">
        <f>+IF(G1751=0,"",'Ark1'!AB3563)</f>
        <v/>
      </c>
      <c r="K1751" s="114" t="str">
        <f>+IF(G1751=0,"",'Ark1'!U3563)</f>
        <v/>
      </c>
      <c r="L1751" s="222" t="str">
        <f>+IF(G1751=0,"",'Ark1'!W3563)</f>
        <v/>
      </c>
      <c r="M1751" s="222" t="str">
        <f>+IF(G1751=0,"",'Ark1'!X3563)</f>
        <v/>
      </c>
      <c r="N1751" s="114" t="str">
        <f>+IF(G1751=0,"",'Ark1'!Y3563)</f>
        <v/>
      </c>
      <c r="O1751" s="116" t="str">
        <f>+IF(G1751=0,"",'Ark1'!Z3563)</f>
        <v/>
      </c>
      <c r="P1751" s="116" t="str">
        <f t="shared" si="27"/>
        <v/>
      </c>
      <c r="Q1751" s="114" t="str">
        <f>+IF(G1751=0,"",'Ark1'!T3563)</f>
        <v/>
      </c>
      <c r="R1751" s="222" t="str">
        <f>+IF(G1751=0,"",'Ark1'!V3563)</f>
        <v/>
      </c>
      <c r="S1751" s="32"/>
      <c r="T1751" s="35"/>
      <c r="U1751" s="35"/>
    </row>
    <row r="1752" spans="1:21" x14ac:dyDescent="0.5">
      <c r="A1752" s="32"/>
      <c r="B1752" s="297" t="str">
        <f>+IF(E1752=2012,VLOOKUP(D1752,K_navn!$A$2:$C$359,2),"")</f>
        <v/>
      </c>
      <c r="C1752" s="297" t="str">
        <f>+IF(E1752=2012,VLOOKUP(D1752,K_navn!$A$2:$C$359,3),"")</f>
        <v/>
      </c>
      <c r="D1752" s="115">
        <f>+'Ark1'!P3564</f>
        <v>1122</v>
      </c>
      <c r="E1752" s="115">
        <f>+'Ark1'!C3564</f>
        <v>2020</v>
      </c>
      <c r="F1752" s="116">
        <f>+IF('Ark1'!Q3564=0,"",'Ark1'!Q3564)</f>
        <v>1</v>
      </c>
      <c r="G1752" s="116">
        <f>+'Ark1'!R3564</f>
        <v>5</v>
      </c>
      <c r="H1752" s="116">
        <f>+'Ark1'!S3564</f>
        <v>5</v>
      </c>
      <c r="I1752" s="222">
        <f>+IF(G1752=0,"",'Ark1'!AA3564)</f>
        <v>2.394865408564039E-2</v>
      </c>
      <c r="J1752" s="222">
        <f>+IF(G1752=0,"",'Ark1'!AB3564)</f>
        <v>2.1904815632825671E-2</v>
      </c>
      <c r="K1752" s="114">
        <f>+IF(G1752=0,"",'Ark1'!U3564)</f>
        <v>57.8</v>
      </c>
      <c r="L1752" s="222">
        <f>+IF(G1752=0,"",'Ark1'!W3564)</f>
        <v>75.56</v>
      </c>
      <c r="M1752" s="222">
        <f>+IF(G1752=0,"",'Ark1'!X3564)</f>
        <v>7.0831066630398158</v>
      </c>
      <c r="N1752" s="114">
        <f>+IF(G1752=0,"",'Ark1'!Y3564)</f>
        <v>2.3151673805581714</v>
      </c>
      <c r="O1752" s="116">
        <f>+IF(G1752=0,"",'Ark1'!Z3564)</f>
        <v>-77.738450182988018</v>
      </c>
      <c r="P1752" s="116">
        <f t="shared" si="27"/>
        <v>5</v>
      </c>
      <c r="Q1752" s="114">
        <f>+IF(G1752=0,"",'Ark1'!T3564)</f>
        <v>15.2</v>
      </c>
      <c r="R1752" s="222">
        <f>+IF(G1752=0,"",'Ark1'!V3564)</f>
        <v>81.863488624051996</v>
      </c>
      <c r="S1752" s="32"/>
      <c r="T1752" s="35"/>
      <c r="U1752" s="35"/>
    </row>
    <row r="1753" spans="1:21" x14ac:dyDescent="0.5">
      <c r="A1753" s="32"/>
      <c r="B1753" s="297" t="str">
        <f>+IF(E1753=2012,VLOOKUP(D1753,K_navn!$A$2:$C$359,2),"")</f>
        <v/>
      </c>
      <c r="C1753" s="297" t="str">
        <f>+IF(E1753=2012,VLOOKUP(D1753,K_navn!$A$2:$C$359,3),"")</f>
        <v/>
      </c>
      <c r="D1753" s="115">
        <f>+'Ark1'!P3565</f>
        <v>1122</v>
      </c>
      <c r="E1753" s="115">
        <f>+'Ark1'!C3565</f>
        <v>2021</v>
      </c>
      <c r="F1753" s="116" t="str">
        <f>+IF('Ark1'!Q3565=0,"",'Ark1'!Q3565)</f>
        <v/>
      </c>
      <c r="G1753" s="116">
        <f>+'Ark1'!R3565</f>
        <v>0</v>
      </c>
      <c r="H1753" s="116">
        <f>+'Ark1'!S3565</f>
        <v>0</v>
      </c>
      <c r="I1753" s="222" t="str">
        <f>+IF(G1753=0,"",'Ark1'!AA3565)</f>
        <v/>
      </c>
      <c r="J1753" s="222" t="str">
        <f>+IF(G1753=0,"",'Ark1'!AB3565)</f>
        <v/>
      </c>
      <c r="K1753" s="114" t="str">
        <f>+IF(G1753=0,"",'Ark1'!U3565)</f>
        <v/>
      </c>
      <c r="L1753" s="222" t="str">
        <f>+IF(G1753=0,"",'Ark1'!W3565)</f>
        <v/>
      </c>
      <c r="M1753" s="222" t="str">
        <f>+IF(G1753=0,"",'Ark1'!X3565)</f>
        <v/>
      </c>
      <c r="N1753" s="114" t="str">
        <f>+IF(G1753=0,"",'Ark1'!Y3565)</f>
        <v/>
      </c>
      <c r="O1753" s="116" t="str">
        <f>+IF(G1753=0,"",'Ark1'!Z3565)</f>
        <v/>
      </c>
      <c r="P1753" s="116" t="str">
        <f t="shared" si="27"/>
        <v/>
      </c>
      <c r="Q1753" s="114" t="str">
        <f>+IF(G1753=0,"",'Ark1'!T3565)</f>
        <v/>
      </c>
      <c r="R1753" s="222" t="str">
        <f>+IF(G1753=0,"",'Ark1'!V3565)</f>
        <v/>
      </c>
      <c r="S1753" s="32"/>
      <c r="T1753" s="35"/>
      <c r="U1753" s="35"/>
    </row>
    <row r="1754" spans="1:21" x14ac:dyDescent="0.5">
      <c r="A1754" s="32"/>
      <c r="B1754" s="297" t="str">
        <f>+IF(E1754=2012,VLOOKUP(D1754,K_navn!$A$2:$C$359,2),"")</f>
        <v/>
      </c>
      <c r="C1754" s="297" t="str">
        <f>+IF(E1754=2012,VLOOKUP(D1754,K_navn!$A$2:$C$359,3),"")</f>
        <v/>
      </c>
      <c r="D1754" s="115">
        <f>+'Ark1'!P3566</f>
        <v>1122</v>
      </c>
      <c r="E1754" s="115">
        <f>+'Ark1'!C3566</f>
        <v>2022</v>
      </c>
      <c r="F1754" s="116">
        <f>+IF('Ark1'!Q3566=0,"",'Ark1'!Q3566)</f>
        <v>2</v>
      </c>
      <c r="G1754" s="116">
        <f>+'Ark1'!R3566</f>
        <v>19</v>
      </c>
      <c r="H1754" s="116">
        <f>+'Ark1'!S3566</f>
        <v>19</v>
      </c>
      <c r="I1754" s="222">
        <f>+IF(G1754=0,"",'Ark1'!AA3566)</f>
        <v>6.596077069953131E-2</v>
      </c>
      <c r="J1754" s="222">
        <f>+IF(G1754=0,"",'Ark1'!AB3566)</f>
        <v>6.9057293138947262E-2</v>
      </c>
      <c r="K1754" s="114">
        <f>+IF(G1754=0,"",'Ark1'!U3566)</f>
        <v>60.105263157894761</v>
      </c>
      <c r="L1754" s="222">
        <f>+IF(G1754=0,"",'Ark1'!W3566)</f>
        <v>89.784210526315803</v>
      </c>
      <c r="M1754" s="222">
        <f>+IF(G1754=0,"",'Ark1'!X3566)</f>
        <v>12.501968820019256</v>
      </c>
      <c r="N1754" s="114">
        <f>+IF(G1754=0,"",'Ark1'!Y3566)</f>
        <v>1.4830529266950987</v>
      </c>
      <c r="O1754" s="116">
        <f>+IF(G1754=0,"",'Ark1'!Z3566)</f>
        <v>-49.497033623995584</v>
      </c>
      <c r="P1754" s="116">
        <f t="shared" si="27"/>
        <v>9.5</v>
      </c>
      <c r="Q1754" s="114">
        <f>+IF(G1754=0,"",'Ark1'!T3566)</f>
        <v>15.57894736842105</v>
      </c>
      <c r="R1754" s="222">
        <f>+IF(G1754=0,"",'Ark1'!V3566)</f>
        <v>97.274334264697501</v>
      </c>
      <c r="S1754" s="32"/>
      <c r="T1754" s="35"/>
      <c r="U1754" s="35"/>
    </row>
    <row r="1755" spans="1:21" x14ac:dyDescent="0.5">
      <c r="A1755" s="32"/>
      <c r="B1755" s="297" t="str">
        <f>+IF(E1755=2012,VLOOKUP(D1755,K_navn!$A$2:$C$359,2),"")</f>
        <v>Sola</v>
      </c>
      <c r="C1755" s="297" t="str">
        <f>+IF(E1755=2012,VLOOKUP(D1755,K_navn!$A$2:$C$359,3),"")</f>
        <v>Rogaland</v>
      </c>
      <c r="D1755" s="115">
        <f>+'Ark1'!P3567</f>
        <v>1124</v>
      </c>
      <c r="E1755" s="115">
        <f>+'Ark1'!C3567</f>
        <v>2012</v>
      </c>
      <c r="F1755" s="116" t="str">
        <f>+IF('Ark1'!Q3567=0,"",'Ark1'!Q3567)</f>
        <v/>
      </c>
      <c r="G1755" s="116">
        <f>+'Ark1'!R3567</f>
        <v>0</v>
      </c>
      <c r="H1755" s="116">
        <f>+'Ark1'!S3567</f>
        <v>0</v>
      </c>
      <c r="I1755" s="222" t="str">
        <f>+IF(G1755=0,"",'Ark1'!AA3567)</f>
        <v/>
      </c>
      <c r="J1755" s="222" t="str">
        <f>+IF(G1755=0,"",'Ark1'!AB3567)</f>
        <v/>
      </c>
      <c r="K1755" s="114" t="str">
        <f>+IF(G1755=0,"",'Ark1'!U3567)</f>
        <v/>
      </c>
      <c r="L1755" s="222" t="str">
        <f>+IF(G1755=0,"",'Ark1'!W3567)</f>
        <v/>
      </c>
      <c r="M1755" s="222" t="str">
        <f>+IF(G1755=0,"",'Ark1'!X3567)</f>
        <v/>
      </c>
      <c r="N1755" s="114" t="str">
        <f>+IF(G1755=0,"",'Ark1'!Y3567)</f>
        <v/>
      </c>
      <c r="O1755" s="116" t="str">
        <f>+IF(G1755=0,"",'Ark1'!Z3567)</f>
        <v/>
      </c>
      <c r="P1755" s="116" t="str">
        <f t="shared" si="27"/>
        <v/>
      </c>
      <c r="Q1755" s="114" t="str">
        <f>+IF(G1755=0,"",'Ark1'!T3567)</f>
        <v/>
      </c>
      <c r="R1755" s="222" t="str">
        <f>+IF(G1755=0,"",'Ark1'!V3567)</f>
        <v/>
      </c>
      <c r="S1755" s="32"/>
      <c r="T1755" s="35"/>
      <c r="U1755" s="35"/>
    </row>
    <row r="1756" spans="1:21" x14ac:dyDescent="0.5">
      <c r="A1756" s="32"/>
      <c r="B1756" s="297" t="str">
        <f>+IF(E1756=2012,VLOOKUP(D1756,K_navn!$A$2:$C$359,2),"")</f>
        <v/>
      </c>
      <c r="C1756" s="297" t="str">
        <f>+IF(E1756=2012,VLOOKUP(D1756,K_navn!$A$2:$C$359,3),"")</f>
        <v/>
      </c>
      <c r="D1756" s="115">
        <f>+'Ark1'!P3568</f>
        <v>1124</v>
      </c>
      <c r="E1756" s="115">
        <f>+'Ark1'!C3568</f>
        <v>2013</v>
      </c>
      <c r="F1756" s="116" t="str">
        <f>+IF('Ark1'!Q3568=0,"",'Ark1'!Q3568)</f>
        <v/>
      </c>
      <c r="G1756" s="116">
        <f>+'Ark1'!R3568</f>
        <v>0</v>
      </c>
      <c r="H1756" s="116">
        <f>+'Ark1'!S3568</f>
        <v>0</v>
      </c>
      <c r="I1756" s="222" t="str">
        <f>+IF(G1756=0,"",'Ark1'!AA3568)</f>
        <v/>
      </c>
      <c r="J1756" s="222" t="str">
        <f>+IF(G1756=0,"",'Ark1'!AB3568)</f>
        <v/>
      </c>
      <c r="K1756" s="114" t="str">
        <f>+IF(G1756=0,"",'Ark1'!U3568)</f>
        <v/>
      </c>
      <c r="L1756" s="222" t="str">
        <f>+IF(G1756=0,"",'Ark1'!W3568)</f>
        <v/>
      </c>
      <c r="M1756" s="222" t="str">
        <f>+IF(G1756=0,"",'Ark1'!X3568)</f>
        <v/>
      </c>
      <c r="N1756" s="114" t="str">
        <f>+IF(G1756=0,"",'Ark1'!Y3568)</f>
        <v/>
      </c>
      <c r="O1756" s="116" t="str">
        <f>+IF(G1756=0,"",'Ark1'!Z3568)</f>
        <v/>
      </c>
      <c r="P1756" s="116" t="str">
        <f t="shared" si="27"/>
        <v/>
      </c>
      <c r="Q1756" s="114" t="str">
        <f>+IF(G1756=0,"",'Ark1'!T3568)</f>
        <v/>
      </c>
      <c r="R1756" s="222" t="str">
        <f>+IF(G1756=0,"",'Ark1'!V3568)</f>
        <v/>
      </c>
      <c r="S1756" s="32"/>
      <c r="T1756" s="35"/>
      <c r="U1756" s="35"/>
    </row>
    <row r="1757" spans="1:21" x14ac:dyDescent="0.5">
      <c r="A1757" s="32"/>
      <c r="B1757" s="297" t="str">
        <f>+IF(E1757=2012,VLOOKUP(D1757,K_navn!$A$2:$C$359,2),"")</f>
        <v/>
      </c>
      <c r="C1757" s="297" t="str">
        <f>+IF(E1757=2012,VLOOKUP(D1757,K_navn!$A$2:$C$359,3),"")</f>
        <v/>
      </c>
      <c r="D1757" s="115">
        <f>+'Ark1'!P3569</f>
        <v>1124</v>
      </c>
      <c r="E1757" s="115">
        <f>+'Ark1'!C3569</f>
        <v>2014</v>
      </c>
      <c r="F1757" s="116">
        <f>+IF('Ark1'!Q3569=0,"",'Ark1'!Q3569)</f>
        <v>1</v>
      </c>
      <c r="G1757" s="116">
        <f>+'Ark1'!R3569</f>
        <v>23</v>
      </c>
      <c r="H1757" s="116">
        <f>+'Ark1'!S3569</f>
        <v>23</v>
      </c>
      <c r="I1757" s="222">
        <f>+IF(G1757=0,"",'Ark1'!AA3569)</f>
        <v>0.2163891240944586</v>
      </c>
      <c r="J1757" s="222">
        <f>+IF(G1757=0,"",'Ark1'!AB3569)</f>
        <v>0.22730470341669673</v>
      </c>
      <c r="K1757" s="114">
        <f>+IF(G1757=0,"",'Ark1'!U3569)</f>
        <v>60</v>
      </c>
      <c r="L1757" s="222">
        <f>+IF(G1757=0,"",'Ark1'!W3569)</f>
        <v>81.130434782608702</v>
      </c>
      <c r="M1757" s="222">
        <f>+IF(G1757=0,"",'Ark1'!X3569)</f>
        <v>11.863148448675584</v>
      </c>
      <c r="N1757" s="114">
        <f>+IF(G1757=0,"",'Ark1'!Y3569)</f>
        <v>2.4847360108225303</v>
      </c>
      <c r="O1757" s="116">
        <f>+IF(G1757=0,"",'Ark1'!Z3569)</f>
        <v>-7.8322486390519312</v>
      </c>
      <c r="P1757" s="116">
        <f t="shared" si="27"/>
        <v>23</v>
      </c>
      <c r="Q1757" s="114">
        <f>+IF(G1757=0,"",'Ark1'!T3569)</f>
        <v>15.695652173913045</v>
      </c>
      <c r="R1757" s="222">
        <f>+IF(G1757=0,"",'Ark1'!V3569)</f>
        <v>87.898629233595557</v>
      </c>
      <c r="S1757" s="32"/>
      <c r="T1757" s="35"/>
      <c r="U1757" s="35"/>
    </row>
    <row r="1758" spans="1:21" x14ac:dyDescent="0.5">
      <c r="A1758" s="32"/>
      <c r="B1758" s="297" t="str">
        <f>+IF(E1758=2012,VLOOKUP(D1758,K_navn!$A$2:$C$359,2),"")</f>
        <v/>
      </c>
      <c r="C1758" s="297" t="str">
        <f>+IF(E1758=2012,VLOOKUP(D1758,K_navn!$A$2:$C$359,3),"")</f>
        <v/>
      </c>
      <c r="D1758" s="115">
        <f>+'Ark1'!P3570</f>
        <v>1124</v>
      </c>
      <c r="E1758" s="115">
        <f>+'Ark1'!C3570</f>
        <v>2015</v>
      </c>
      <c r="F1758" s="116">
        <f>+IF('Ark1'!Q3570=0,"",'Ark1'!Q3570)</f>
        <v>1</v>
      </c>
      <c r="G1758" s="116">
        <f>+'Ark1'!R3570</f>
        <v>14</v>
      </c>
      <c r="H1758" s="116">
        <f>+'Ark1'!S3570</f>
        <v>14</v>
      </c>
      <c r="I1758" s="222">
        <f>+IF(G1758=0,"",'Ark1'!AA3570)</f>
        <v>3.6889673526389298E-2</v>
      </c>
      <c r="J1758" s="222">
        <f>+IF(G1758=0,"",'Ark1'!AB3570)</f>
        <v>3.981461292288168E-2</v>
      </c>
      <c r="K1758" s="114">
        <f>+IF(G1758=0,"",'Ark1'!U3570)</f>
        <v>59.428571428571438</v>
      </c>
      <c r="L1758" s="222">
        <f>+IF(G1758=0,"",'Ark1'!W3570)</f>
        <v>87.09999999999998</v>
      </c>
      <c r="M1758" s="222">
        <f>+IF(G1758=0,"",'Ark1'!X3570)</f>
        <v>9.5750419618627944</v>
      </c>
      <c r="N1758" s="114">
        <f>+IF(G1758=0,"",'Ark1'!Y3570)</f>
        <v>2.2269224668742873</v>
      </c>
      <c r="O1758" s="116">
        <f>+IF(G1758=0,"",'Ark1'!Z3570)</f>
        <v>18.658699774978977</v>
      </c>
      <c r="P1758" s="116">
        <f t="shared" si="27"/>
        <v>14</v>
      </c>
      <c r="Q1758" s="114">
        <f>+IF(G1758=0,"",'Ark1'!T3570)</f>
        <v>15.714285714285712</v>
      </c>
      <c r="R1758" s="222">
        <f>+IF(G1758=0,"",'Ark1'!V3570)</f>
        <v>94.36619718309862</v>
      </c>
      <c r="S1758" s="32"/>
      <c r="T1758" s="35"/>
      <c r="U1758" s="35"/>
    </row>
    <row r="1759" spans="1:21" x14ac:dyDescent="0.5">
      <c r="A1759" s="32"/>
      <c r="B1759" s="297" t="str">
        <f>+IF(E1759=2012,VLOOKUP(D1759,K_navn!$A$2:$C$359,2),"")</f>
        <v/>
      </c>
      <c r="C1759" s="297" t="str">
        <f>+IF(E1759=2012,VLOOKUP(D1759,K_navn!$A$2:$C$359,3),"")</f>
        <v/>
      </c>
      <c r="D1759" s="115">
        <f>+'Ark1'!P3571</f>
        <v>1124</v>
      </c>
      <c r="E1759" s="115">
        <f>+'Ark1'!C3571</f>
        <v>2016</v>
      </c>
      <c r="F1759" s="116">
        <f>+IF('Ark1'!Q3571=0,"",'Ark1'!Q3571)</f>
        <v>3</v>
      </c>
      <c r="G1759" s="116">
        <f>+'Ark1'!R3571</f>
        <v>20</v>
      </c>
      <c r="H1759" s="116">
        <f>+'Ark1'!S3571</f>
        <v>20</v>
      </c>
      <c r="I1759" s="222">
        <f>+IF(G1759=0,"",'Ark1'!AA3571)</f>
        <v>4.2647560559535995E-2</v>
      </c>
      <c r="J1759" s="222">
        <f>+IF(G1759=0,"",'Ark1'!AB3571)</f>
        <v>4.6011403174252841E-2</v>
      </c>
      <c r="K1759" s="114">
        <f>+IF(G1759=0,"",'Ark1'!U3571)</f>
        <v>59.35</v>
      </c>
      <c r="L1759" s="222">
        <f>+IF(G1759=0,"",'Ark1'!W3571)</f>
        <v>87.89</v>
      </c>
      <c r="M1759" s="222">
        <f>+IF(G1759=0,"",'Ark1'!X3571)</f>
        <v>11.083135837839317</v>
      </c>
      <c r="N1759" s="114">
        <f>+IF(G1759=0,"",'Ark1'!Y3571)</f>
        <v>2.3296995514443797</v>
      </c>
      <c r="O1759" s="116">
        <f>+IF(G1759=0,"",'Ark1'!Z3571)</f>
        <v>-6.6865794694433935</v>
      </c>
      <c r="P1759" s="116">
        <f t="shared" si="27"/>
        <v>6.666666666666667</v>
      </c>
      <c r="Q1759" s="114">
        <f>+IF(G1759=0,"",'Ark1'!T3571)</f>
        <v>15.35</v>
      </c>
      <c r="R1759" s="222">
        <f>+IF(G1759=0,"",'Ark1'!V3571)</f>
        <v>95.222101841820148</v>
      </c>
      <c r="S1759" s="32"/>
      <c r="T1759" s="35"/>
      <c r="U1759" s="35"/>
    </row>
    <row r="1760" spans="1:21" x14ac:dyDescent="0.5">
      <c r="A1760" s="32"/>
      <c r="B1760" s="297" t="str">
        <f>+IF(E1760=2012,VLOOKUP(D1760,K_navn!$A$2:$C$359,2),"")</f>
        <v/>
      </c>
      <c r="C1760" s="297" t="str">
        <f>+IF(E1760=2012,VLOOKUP(D1760,K_navn!$A$2:$C$359,3),"")</f>
        <v/>
      </c>
      <c r="D1760" s="115">
        <f>+'Ark1'!P3572</f>
        <v>1124</v>
      </c>
      <c r="E1760" s="115">
        <f>+'Ark1'!C3572</f>
        <v>2017</v>
      </c>
      <c r="F1760" s="116">
        <f>+IF('Ark1'!Q3572=0,"",'Ark1'!Q3572)</f>
        <v>3</v>
      </c>
      <c r="G1760" s="116">
        <f>+'Ark1'!R3572</f>
        <v>10</v>
      </c>
      <c r="H1760" s="116">
        <f>+'Ark1'!S3572</f>
        <v>10</v>
      </c>
      <c r="I1760" s="222">
        <f>+IF(G1760=0,"",'Ark1'!AA3572)</f>
        <v>2.885419972877051E-2</v>
      </c>
      <c r="J1760" s="222">
        <f>+IF(G1760=0,"",'Ark1'!AB3572)</f>
        <v>3.1999725110624759E-2</v>
      </c>
      <c r="K1760" s="114">
        <f>+IF(G1760=0,"",'Ark1'!U3572)</f>
        <v>57</v>
      </c>
      <c r="L1760" s="222">
        <f>+IF(G1760=0,"",'Ark1'!W3572)</f>
        <v>90.52</v>
      </c>
      <c r="M1760" s="222">
        <f>+IF(G1760=0,"",'Ark1'!X3572)</f>
        <v>17.719413082830933</v>
      </c>
      <c r="N1760" s="114">
        <f>+IF(G1760=0,"",'Ark1'!Y3572)</f>
        <v>3.2863353450309964</v>
      </c>
      <c r="O1760" s="116">
        <f>+IF(G1760=0,"",'Ark1'!Z3572)</f>
        <v>10.664251770414063</v>
      </c>
      <c r="P1760" s="116">
        <f t="shared" si="27"/>
        <v>3.3333333333333335</v>
      </c>
      <c r="Q1760" s="114">
        <f>+IF(G1760=0,"",'Ark1'!T3572)</f>
        <v>14</v>
      </c>
      <c r="R1760" s="222">
        <f>+IF(G1760=0,"",'Ark1'!V3572)</f>
        <v>98.071505958829903</v>
      </c>
      <c r="S1760" s="32"/>
      <c r="T1760" s="35"/>
      <c r="U1760" s="35"/>
    </row>
    <row r="1761" spans="1:21" x14ac:dyDescent="0.5">
      <c r="A1761" s="32"/>
      <c r="B1761" s="297" t="str">
        <f>+IF(E1761=2012,VLOOKUP(D1761,K_navn!$A$2:$C$359,2),"")</f>
        <v/>
      </c>
      <c r="C1761" s="297" t="str">
        <f>+IF(E1761=2012,VLOOKUP(D1761,K_navn!$A$2:$C$359,3),"")</f>
        <v/>
      </c>
      <c r="D1761" s="115">
        <f>+'Ark1'!P3573</f>
        <v>1124</v>
      </c>
      <c r="E1761" s="115">
        <f>+'Ark1'!C3573</f>
        <v>2018</v>
      </c>
      <c r="F1761" s="116">
        <f>+IF('Ark1'!Q3573=0,"",'Ark1'!Q3573)</f>
        <v>4</v>
      </c>
      <c r="G1761" s="116">
        <f>+'Ark1'!R3573</f>
        <v>20</v>
      </c>
      <c r="H1761" s="116">
        <f>+'Ark1'!S3573</f>
        <v>20</v>
      </c>
      <c r="I1761" s="222">
        <f>+IF(G1761=0,"",'Ark1'!AA3573)</f>
        <v>7.9881774973039915E-2</v>
      </c>
      <c r="J1761" s="222">
        <f>+IF(G1761=0,"",'Ark1'!AB3573)</f>
        <v>8.8908124690959767E-2</v>
      </c>
      <c r="K1761" s="114">
        <f>+IF(G1761=0,"",'Ark1'!U3573)</f>
        <v>59.2</v>
      </c>
      <c r="L1761" s="222">
        <f>+IF(G1761=0,"",'Ark1'!W3573)</f>
        <v>89.4</v>
      </c>
      <c r="M1761" s="222">
        <f>+IF(G1761=0,"",'Ark1'!X3573)</f>
        <v>14.495689014324173</v>
      </c>
      <c r="N1761" s="114">
        <f>+IF(G1761=0,"",'Ark1'!Y3573)</f>
        <v>2.4207436873820112</v>
      </c>
      <c r="O1761" s="116">
        <f>+IF(G1761=0,"",'Ark1'!Z3573)</f>
        <v>-50.683453365516478</v>
      </c>
      <c r="P1761" s="116">
        <f t="shared" si="27"/>
        <v>5</v>
      </c>
      <c r="Q1761" s="114">
        <f>+IF(G1761=0,"",'Ark1'!T3573)</f>
        <v>15.2</v>
      </c>
      <c r="R1761" s="222">
        <f>+IF(G1761=0,"",'Ark1'!V3573)</f>
        <v>96.858071505958819</v>
      </c>
      <c r="S1761" s="32"/>
      <c r="T1761" s="35"/>
      <c r="U1761" s="35"/>
    </row>
    <row r="1762" spans="1:21" x14ac:dyDescent="0.5">
      <c r="A1762" s="32"/>
      <c r="B1762" s="297" t="str">
        <f>+IF(E1762=2012,VLOOKUP(D1762,K_navn!$A$2:$C$359,2),"")</f>
        <v/>
      </c>
      <c r="C1762" s="297" t="str">
        <f>+IF(E1762=2012,VLOOKUP(D1762,K_navn!$A$2:$C$359,3),"")</f>
        <v/>
      </c>
      <c r="D1762" s="115">
        <f>+'Ark1'!P3574</f>
        <v>1124</v>
      </c>
      <c r="E1762" s="115">
        <f>+'Ark1'!C3574</f>
        <v>2019</v>
      </c>
      <c r="F1762" s="116">
        <f>+IF('Ark1'!Q3574=0,"",'Ark1'!Q3574)</f>
        <v>4</v>
      </c>
      <c r="G1762" s="116">
        <f>+'Ark1'!R3574</f>
        <v>11</v>
      </c>
      <c r="H1762" s="116">
        <f>+'Ark1'!S3574</f>
        <v>11</v>
      </c>
      <c r="I1762" s="222">
        <f>+IF(G1762=0,"",'Ark1'!AA3574)</f>
        <v>5.4617676266137047E-2</v>
      </c>
      <c r="J1762" s="222">
        <f>+IF(G1762=0,"",'Ark1'!AB3574)</f>
        <v>5.7695992762060909E-2</v>
      </c>
      <c r="K1762" s="114">
        <f>+IF(G1762=0,"",'Ark1'!U3574)</f>
        <v>60.454545454545446</v>
      </c>
      <c r="L1762" s="222">
        <f>+IF(G1762=0,"",'Ark1'!W3574)</f>
        <v>84.863636363636346</v>
      </c>
      <c r="M1762" s="222">
        <f>+IF(G1762=0,"",'Ark1'!X3574)</f>
        <v>10.538955677715876</v>
      </c>
      <c r="N1762" s="114">
        <f>+IF(G1762=0,"",'Ark1'!Y3574)</f>
        <v>3.0855568633594701</v>
      </c>
      <c r="O1762" s="116">
        <f>+IF(G1762=0,"",'Ark1'!Z3574)</f>
        <v>-3.2759435881638184</v>
      </c>
      <c r="P1762" s="116">
        <f t="shared" si="27"/>
        <v>2.75</v>
      </c>
      <c r="Q1762" s="114">
        <f>+IF(G1762=0,"",'Ark1'!T3574)</f>
        <v>15.636363636363638</v>
      </c>
      <c r="R1762" s="222">
        <f>+IF(G1762=0,"",'Ark1'!V3574)</f>
        <v>91.943267999606022</v>
      </c>
      <c r="S1762" s="32"/>
      <c r="T1762" s="35"/>
      <c r="U1762" s="35"/>
    </row>
    <row r="1763" spans="1:21" x14ac:dyDescent="0.5">
      <c r="A1763" s="32"/>
      <c r="B1763" s="297" t="str">
        <f>+IF(E1763=2012,VLOOKUP(D1763,K_navn!$A$2:$C$359,2),"")</f>
        <v/>
      </c>
      <c r="C1763" s="297" t="str">
        <f>+IF(E1763=2012,VLOOKUP(D1763,K_navn!$A$2:$C$359,3),"")</f>
        <v/>
      </c>
      <c r="D1763" s="115">
        <f>+'Ark1'!P3575</f>
        <v>1124</v>
      </c>
      <c r="E1763" s="115">
        <f>+'Ark1'!C3575</f>
        <v>2020</v>
      </c>
      <c r="F1763" s="116">
        <f>+IF('Ark1'!Q3575=0,"",'Ark1'!Q3575)</f>
        <v>3</v>
      </c>
      <c r="G1763" s="116">
        <f>+'Ark1'!R3575</f>
        <v>12</v>
      </c>
      <c r="H1763" s="116">
        <f>+'Ark1'!S3575</f>
        <v>12</v>
      </c>
      <c r="I1763" s="222">
        <f>+IF(G1763=0,"",'Ark1'!AA3575)</f>
        <v>5.7476769805536947E-2</v>
      </c>
      <c r="J1763" s="222">
        <f>+IF(G1763=0,"",'Ark1'!AB3575)</f>
        <v>5.7753803207669777E-2</v>
      </c>
      <c r="K1763" s="114">
        <f>+IF(G1763=0,"",'Ark1'!U3575)</f>
        <v>60.5</v>
      </c>
      <c r="L1763" s="222">
        <f>+IF(G1763=0,"",'Ark1'!W3575)</f>
        <v>83.00833333333334</v>
      </c>
      <c r="M1763" s="222">
        <f>+IF(G1763=0,"",'Ark1'!X3575)</f>
        <v>12.620648314919848</v>
      </c>
      <c r="N1763" s="114">
        <f>+IF(G1763=0,"",'Ark1'!Y3575)</f>
        <v>2.140872096444189</v>
      </c>
      <c r="O1763" s="116">
        <f>+IF(G1763=0,"",'Ark1'!Z3575)</f>
        <v>18.212361800141995</v>
      </c>
      <c r="P1763" s="116">
        <f t="shared" si="27"/>
        <v>4</v>
      </c>
      <c r="Q1763" s="114">
        <f>+IF(G1763=0,"",'Ark1'!T3575)</f>
        <v>16.5</v>
      </c>
      <c r="R1763" s="222">
        <f>+IF(G1763=0,"",'Ark1'!V3575)</f>
        <v>89.933188876850878</v>
      </c>
      <c r="S1763" s="32"/>
      <c r="T1763" s="35"/>
      <c r="U1763" s="35"/>
    </row>
    <row r="1764" spans="1:21" x14ac:dyDescent="0.5">
      <c r="A1764" s="32"/>
      <c r="B1764" s="297" t="str">
        <f>+IF(E1764=2012,VLOOKUP(D1764,K_navn!$A$2:$C$359,2),"")</f>
        <v/>
      </c>
      <c r="C1764" s="297" t="str">
        <f>+IF(E1764=2012,VLOOKUP(D1764,K_navn!$A$2:$C$359,3),"")</f>
        <v/>
      </c>
      <c r="D1764" s="115">
        <f>+'Ark1'!P3576</f>
        <v>1124</v>
      </c>
      <c r="E1764" s="115">
        <f>+'Ark1'!C3576</f>
        <v>2021</v>
      </c>
      <c r="F1764" s="116">
        <f>+IF('Ark1'!Q3576=0,"",'Ark1'!Q3576)</f>
        <v>4</v>
      </c>
      <c r="G1764" s="116">
        <f>+'Ark1'!R3576</f>
        <v>24</v>
      </c>
      <c r="H1764" s="116">
        <f>+'Ark1'!S3576</f>
        <v>24</v>
      </c>
      <c r="I1764" s="222">
        <f>+IF(G1764=0,"",'Ark1'!AA3576)</f>
        <v>9.1282519397535372E-2</v>
      </c>
      <c r="J1764" s="222">
        <f>+IF(G1764=0,"",'Ark1'!AB3576)</f>
        <v>0.10176760556536728</v>
      </c>
      <c r="K1764" s="114">
        <f>+IF(G1764=0,"",'Ark1'!U3576)</f>
        <v>58.70833333333335</v>
      </c>
      <c r="L1764" s="222">
        <f>+IF(G1764=0,"",'Ark1'!W3576)</f>
        <v>94.59916666666669</v>
      </c>
      <c r="M1764" s="222">
        <f>+IF(G1764=0,"",'Ark1'!X3576)</f>
        <v>12.871192937676289</v>
      </c>
      <c r="N1764" s="114">
        <f>+IF(G1764=0,"",'Ark1'!Y3576)</f>
        <v>2.4406141076010797</v>
      </c>
      <c r="O1764" s="116">
        <f>+IF(G1764=0,"",'Ark1'!Z3576)</f>
        <v>-28.03002149621998</v>
      </c>
      <c r="P1764" s="116">
        <f t="shared" si="27"/>
        <v>6</v>
      </c>
      <c r="Q1764" s="114">
        <f>+IF(G1764=0,"",'Ark1'!T3576)</f>
        <v>15.25</v>
      </c>
      <c r="R1764" s="222">
        <f>+IF(G1764=0,"",'Ark1'!V3576)</f>
        <v>102.49097146984472</v>
      </c>
      <c r="S1764" s="32"/>
      <c r="T1764" s="35"/>
      <c r="U1764" s="35"/>
    </row>
    <row r="1765" spans="1:21" x14ac:dyDescent="0.5">
      <c r="A1765" s="32"/>
      <c r="B1765" s="297" t="str">
        <f>+IF(E1765=2012,VLOOKUP(D1765,K_navn!$A$2:$C$359,2),"")</f>
        <v/>
      </c>
      <c r="C1765" s="297" t="str">
        <f>+IF(E1765=2012,VLOOKUP(D1765,K_navn!$A$2:$C$359,3),"")</f>
        <v/>
      </c>
      <c r="D1765" s="115">
        <f>+'Ark1'!P3577</f>
        <v>1124</v>
      </c>
      <c r="E1765" s="115">
        <f>+'Ark1'!C3577</f>
        <v>2022</v>
      </c>
      <c r="F1765" s="116">
        <f>+IF('Ark1'!Q3577=0,"",'Ark1'!Q3577)</f>
        <v>4</v>
      </c>
      <c r="G1765" s="116">
        <f>+'Ark1'!R3577</f>
        <v>27</v>
      </c>
      <c r="H1765" s="116">
        <f>+'Ark1'!S3577</f>
        <v>27</v>
      </c>
      <c r="I1765" s="222">
        <f>+IF(G1765=0,"",'Ark1'!AA3577)</f>
        <v>9.3733726783544566E-2</v>
      </c>
      <c r="J1765" s="222">
        <f>+IF(G1765=0,"",'Ark1'!AB3577)</f>
        <v>0.1098893051546167</v>
      </c>
      <c r="K1765" s="114">
        <f>+IF(G1765=0,"",'Ark1'!U3577)</f>
        <v>60.481481481481488</v>
      </c>
      <c r="L1765" s="222">
        <f>+IF(G1765=0,"",'Ark1'!W3577)</f>
        <v>100.53925925925924</v>
      </c>
      <c r="M1765" s="222">
        <f>+IF(G1765=0,"",'Ark1'!X3577)</f>
        <v>13.312570201776584</v>
      </c>
      <c r="N1765" s="114">
        <f>+IF(G1765=0,"",'Ark1'!Y3577)</f>
        <v>2.8592976393509559</v>
      </c>
      <c r="O1765" s="116">
        <f>+IF(G1765=0,"",'Ark1'!Z3577)</f>
        <v>-54.463976761773502</v>
      </c>
      <c r="P1765" s="116">
        <f t="shared" si="27"/>
        <v>6.75</v>
      </c>
      <c r="Q1765" s="114">
        <f>+IF(G1765=0,"",'Ark1'!T3577)</f>
        <v>16.111111111111111</v>
      </c>
      <c r="R1765" s="222">
        <f>+IF(G1765=0,"",'Ark1'!V3577)</f>
        <v>108.92660808153772</v>
      </c>
      <c r="S1765" s="32"/>
      <c r="T1765" s="35"/>
      <c r="U1765" s="35"/>
    </row>
    <row r="1766" spans="1:21" x14ac:dyDescent="0.5">
      <c r="A1766" s="32"/>
      <c r="B1766" s="297" t="str">
        <f>+IF(E1766=2012,VLOOKUP(D1766,K_navn!$A$2:$C$359,2),"")</f>
        <v>Randaberg</v>
      </c>
      <c r="C1766" s="297" t="str">
        <f>+IF(E1766=2012,VLOOKUP(D1766,K_navn!$A$2:$C$359,3),"")</f>
        <v>Rogaland</v>
      </c>
      <c r="D1766" s="115">
        <f>+'Ark1'!P3578</f>
        <v>1127</v>
      </c>
      <c r="E1766" s="115">
        <f>+'Ark1'!C3578</f>
        <v>2012</v>
      </c>
      <c r="F1766" s="116" t="str">
        <f>+IF('Ark1'!Q3578=0,"",'Ark1'!Q3578)</f>
        <v/>
      </c>
      <c r="G1766" s="116">
        <f>+'Ark1'!R3578</f>
        <v>0</v>
      </c>
      <c r="H1766" s="116">
        <f>+'Ark1'!S3578</f>
        <v>0</v>
      </c>
      <c r="I1766" s="222" t="str">
        <f>+IF(G1766=0,"",'Ark1'!AA3578)</f>
        <v/>
      </c>
      <c r="J1766" s="222" t="str">
        <f>+IF(G1766=0,"",'Ark1'!AB3578)</f>
        <v/>
      </c>
      <c r="K1766" s="114" t="str">
        <f>+IF(G1766=0,"",'Ark1'!U3578)</f>
        <v/>
      </c>
      <c r="L1766" s="222" t="str">
        <f>+IF(G1766=0,"",'Ark1'!W3578)</f>
        <v/>
      </c>
      <c r="M1766" s="222" t="str">
        <f>+IF(G1766=0,"",'Ark1'!X3578)</f>
        <v/>
      </c>
      <c r="N1766" s="114" t="str">
        <f>+IF(G1766=0,"",'Ark1'!Y3578)</f>
        <v/>
      </c>
      <c r="O1766" s="116" t="str">
        <f>+IF(G1766=0,"",'Ark1'!Z3578)</f>
        <v/>
      </c>
      <c r="P1766" s="116" t="str">
        <f t="shared" si="27"/>
        <v/>
      </c>
      <c r="Q1766" s="114" t="str">
        <f>+IF(G1766=0,"",'Ark1'!T3578)</f>
        <v/>
      </c>
      <c r="R1766" s="222" t="str">
        <f>+IF(G1766=0,"",'Ark1'!V3578)</f>
        <v/>
      </c>
      <c r="S1766" s="32"/>
      <c r="T1766" s="35"/>
      <c r="U1766" s="35"/>
    </row>
    <row r="1767" spans="1:21" x14ac:dyDescent="0.5">
      <c r="A1767" s="32"/>
      <c r="B1767" s="297" t="str">
        <f>+IF(E1767=2012,VLOOKUP(D1767,K_navn!$A$2:$C$359,2),"")</f>
        <v/>
      </c>
      <c r="C1767" s="297" t="str">
        <f>+IF(E1767=2012,VLOOKUP(D1767,K_navn!$A$2:$C$359,3),"")</f>
        <v/>
      </c>
      <c r="D1767" s="115">
        <f>+'Ark1'!P3579</f>
        <v>1127</v>
      </c>
      <c r="E1767" s="115">
        <f>+'Ark1'!C3579</f>
        <v>2013</v>
      </c>
      <c r="F1767" s="116" t="str">
        <f>+IF('Ark1'!Q3579=0,"",'Ark1'!Q3579)</f>
        <v/>
      </c>
      <c r="G1767" s="116">
        <f>+'Ark1'!R3579</f>
        <v>0</v>
      </c>
      <c r="H1767" s="116">
        <f>+'Ark1'!S3579</f>
        <v>0</v>
      </c>
      <c r="I1767" s="222" t="str">
        <f>+IF(G1767=0,"",'Ark1'!AA3579)</f>
        <v/>
      </c>
      <c r="J1767" s="222" t="str">
        <f>+IF(G1767=0,"",'Ark1'!AB3579)</f>
        <v/>
      </c>
      <c r="K1767" s="114" t="str">
        <f>+IF(G1767=0,"",'Ark1'!U3579)</f>
        <v/>
      </c>
      <c r="L1767" s="222" t="str">
        <f>+IF(G1767=0,"",'Ark1'!W3579)</f>
        <v/>
      </c>
      <c r="M1767" s="222" t="str">
        <f>+IF(G1767=0,"",'Ark1'!X3579)</f>
        <v/>
      </c>
      <c r="N1767" s="114" t="str">
        <f>+IF(G1767=0,"",'Ark1'!Y3579)</f>
        <v/>
      </c>
      <c r="O1767" s="116" t="str">
        <f>+IF(G1767=0,"",'Ark1'!Z3579)</f>
        <v/>
      </c>
      <c r="P1767" s="116" t="str">
        <f t="shared" ref="P1767:P1830" si="28">+IF(G1767=0,"",H1767/F1767)</f>
        <v/>
      </c>
      <c r="Q1767" s="114" t="str">
        <f>+IF(G1767=0,"",'Ark1'!T3579)</f>
        <v/>
      </c>
      <c r="R1767" s="222" t="str">
        <f>+IF(G1767=0,"",'Ark1'!V3579)</f>
        <v/>
      </c>
      <c r="S1767" s="32"/>
      <c r="T1767" s="35"/>
      <c r="U1767" s="35"/>
    </row>
    <row r="1768" spans="1:21" x14ac:dyDescent="0.5">
      <c r="A1768" s="32"/>
      <c r="B1768" s="297" t="str">
        <f>+IF(E1768=2012,VLOOKUP(D1768,K_navn!$A$2:$C$359,2),"")</f>
        <v/>
      </c>
      <c r="C1768" s="297" t="str">
        <f>+IF(E1768=2012,VLOOKUP(D1768,K_navn!$A$2:$C$359,3),"")</f>
        <v/>
      </c>
      <c r="D1768" s="115">
        <f>+'Ark1'!P3580</f>
        <v>1127</v>
      </c>
      <c r="E1768" s="115">
        <f>+'Ark1'!C3580</f>
        <v>2014</v>
      </c>
      <c r="F1768" s="116" t="str">
        <f>+IF('Ark1'!Q3580=0,"",'Ark1'!Q3580)</f>
        <v/>
      </c>
      <c r="G1768" s="116">
        <f>+'Ark1'!R3580</f>
        <v>0</v>
      </c>
      <c r="H1768" s="116">
        <f>+'Ark1'!S3580</f>
        <v>0</v>
      </c>
      <c r="I1768" s="222" t="str">
        <f>+IF(G1768=0,"",'Ark1'!AA3580)</f>
        <v/>
      </c>
      <c r="J1768" s="222" t="str">
        <f>+IF(G1768=0,"",'Ark1'!AB3580)</f>
        <v/>
      </c>
      <c r="K1768" s="114" t="str">
        <f>+IF(G1768=0,"",'Ark1'!U3580)</f>
        <v/>
      </c>
      <c r="L1768" s="222" t="str">
        <f>+IF(G1768=0,"",'Ark1'!W3580)</f>
        <v/>
      </c>
      <c r="M1768" s="222" t="str">
        <f>+IF(G1768=0,"",'Ark1'!X3580)</f>
        <v/>
      </c>
      <c r="N1768" s="114" t="str">
        <f>+IF(G1768=0,"",'Ark1'!Y3580)</f>
        <v/>
      </c>
      <c r="O1768" s="116" t="str">
        <f>+IF(G1768=0,"",'Ark1'!Z3580)</f>
        <v/>
      </c>
      <c r="P1768" s="116" t="str">
        <f t="shared" si="28"/>
        <v/>
      </c>
      <c r="Q1768" s="114" t="str">
        <f>+IF(G1768=0,"",'Ark1'!T3580)</f>
        <v/>
      </c>
      <c r="R1768" s="222" t="str">
        <f>+IF(G1768=0,"",'Ark1'!V3580)</f>
        <v/>
      </c>
      <c r="S1768" s="32"/>
      <c r="T1768" s="35"/>
      <c r="U1768" s="35"/>
    </row>
    <row r="1769" spans="1:21" x14ac:dyDescent="0.5">
      <c r="A1769" s="32"/>
      <c r="B1769" s="297" t="str">
        <f>+IF(E1769=2012,VLOOKUP(D1769,K_navn!$A$2:$C$359,2),"")</f>
        <v/>
      </c>
      <c r="C1769" s="297" t="str">
        <f>+IF(E1769=2012,VLOOKUP(D1769,K_navn!$A$2:$C$359,3),"")</f>
        <v/>
      </c>
      <c r="D1769" s="115">
        <f>+'Ark1'!P3581</f>
        <v>1127</v>
      </c>
      <c r="E1769" s="115">
        <f>+'Ark1'!C3581</f>
        <v>2015</v>
      </c>
      <c r="F1769" s="116" t="str">
        <f>+IF('Ark1'!Q3581=0,"",'Ark1'!Q3581)</f>
        <v/>
      </c>
      <c r="G1769" s="116">
        <f>+'Ark1'!R3581</f>
        <v>0</v>
      </c>
      <c r="H1769" s="116">
        <f>+'Ark1'!S3581</f>
        <v>0</v>
      </c>
      <c r="I1769" s="222" t="str">
        <f>+IF(G1769=0,"",'Ark1'!AA3581)</f>
        <v/>
      </c>
      <c r="J1769" s="222" t="str">
        <f>+IF(G1769=0,"",'Ark1'!AB3581)</f>
        <v/>
      </c>
      <c r="K1769" s="114" t="str">
        <f>+IF(G1769=0,"",'Ark1'!U3581)</f>
        <v/>
      </c>
      <c r="L1769" s="222" t="str">
        <f>+IF(G1769=0,"",'Ark1'!W3581)</f>
        <v/>
      </c>
      <c r="M1769" s="222" t="str">
        <f>+IF(G1769=0,"",'Ark1'!X3581)</f>
        <v/>
      </c>
      <c r="N1769" s="114" t="str">
        <f>+IF(G1769=0,"",'Ark1'!Y3581)</f>
        <v/>
      </c>
      <c r="O1769" s="116" t="str">
        <f>+IF(G1769=0,"",'Ark1'!Z3581)</f>
        <v/>
      </c>
      <c r="P1769" s="116" t="str">
        <f t="shared" si="28"/>
        <v/>
      </c>
      <c r="Q1769" s="114" t="str">
        <f>+IF(G1769=0,"",'Ark1'!T3581)</f>
        <v/>
      </c>
      <c r="R1769" s="222" t="str">
        <f>+IF(G1769=0,"",'Ark1'!V3581)</f>
        <v/>
      </c>
      <c r="S1769" s="32"/>
      <c r="T1769" s="35"/>
      <c r="U1769" s="35"/>
    </row>
    <row r="1770" spans="1:21" x14ac:dyDescent="0.5">
      <c r="A1770" s="32"/>
      <c r="B1770" s="297" t="str">
        <f>+IF(E1770=2012,VLOOKUP(D1770,K_navn!$A$2:$C$359,2),"")</f>
        <v/>
      </c>
      <c r="C1770" s="297" t="str">
        <f>+IF(E1770=2012,VLOOKUP(D1770,K_navn!$A$2:$C$359,3),"")</f>
        <v/>
      </c>
      <c r="D1770" s="115">
        <f>+'Ark1'!P3582</f>
        <v>1127</v>
      </c>
      <c r="E1770" s="115">
        <f>+'Ark1'!C3582</f>
        <v>2016</v>
      </c>
      <c r="F1770" s="116">
        <f>+IF('Ark1'!Q3582=0,"",'Ark1'!Q3582)</f>
        <v>1</v>
      </c>
      <c r="G1770" s="116">
        <f>+'Ark1'!R3582</f>
        <v>326</v>
      </c>
      <c r="H1770" s="116">
        <f>+'Ark1'!S3582</f>
        <v>326</v>
      </c>
      <c r="I1770" s="222">
        <f>+IF(G1770=0,"",'Ark1'!AA3582)</f>
        <v>0.69515523712043648</v>
      </c>
      <c r="J1770" s="222">
        <f>+IF(G1770=0,"",'Ark1'!AB3582)</f>
        <v>0.69237241239189862</v>
      </c>
      <c r="K1770" s="114">
        <f>+IF(G1770=0,"",'Ark1'!U3582)</f>
        <v>60.558282208588949</v>
      </c>
      <c r="L1770" s="222">
        <f>+IF(G1770=0,"",'Ark1'!W3582)</f>
        <v>81.138343558282244</v>
      </c>
      <c r="M1770" s="222">
        <f>+IF(G1770=0,"",'Ark1'!X3582)</f>
        <v>8.2707094052451371</v>
      </c>
      <c r="N1770" s="114">
        <f>+IF(G1770=0,"",'Ark1'!Y3582)</f>
        <v>2.2527370115169294</v>
      </c>
      <c r="O1770" s="116">
        <f>+IF(G1770=0,"",'Ark1'!Z3582)</f>
        <v>-22.122006756571423</v>
      </c>
      <c r="P1770" s="116">
        <f t="shared" si="28"/>
        <v>326</v>
      </c>
      <c r="Q1770" s="114">
        <f>+IF(G1770=0,"",'Ark1'!T3582)</f>
        <v>16.052147239263803</v>
      </c>
      <c r="R1770" s="222">
        <f>+IF(G1770=0,"",'Ark1'!V3582)</f>
        <v>87.907197787954701</v>
      </c>
      <c r="S1770" s="32"/>
      <c r="T1770" s="35"/>
      <c r="U1770" s="35"/>
    </row>
    <row r="1771" spans="1:21" x14ac:dyDescent="0.5">
      <c r="A1771" s="32"/>
      <c r="B1771" s="297" t="str">
        <f>+IF(E1771=2012,VLOOKUP(D1771,K_navn!$A$2:$C$359,2),"")</f>
        <v/>
      </c>
      <c r="C1771" s="297" t="str">
        <f>+IF(E1771=2012,VLOOKUP(D1771,K_navn!$A$2:$C$359,3),"")</f>
        <v/>
      </c>
      <c r="D1771" s="115">
        <f>+'Ark1'!P3583</f>
        <v>1127</v>
      </c>
      <c r="E1771" s="115">
        <f>+'Ark1'!C3583</f>
        <v>2017</v>
      </c>
      <c r="F1771" s="116">
        <f>+IF('Ark1'!Q3583=0,"",'Ark1'!Q3583)</f>
        <v>1</v>
      </c>
      <c r="G1771" s="116">
        <f>+'Ark1'!R3583</f>
        <v>183</v>
      </c>
      <c r="H1771" s="116">
        <f>+'Ark1'!S3583</f>
        <v>183</v>
      </c>
      <c r="I1771" s="222">
        <f>+IF(G1771=0,"",'Ark1'!AA3583)</f>
        <v>0.52803185503650085</v>
      </c>
      <c r="J1771" s="222">
        <f>+IF(G1771=0,"",'Ark1'!AB3583)</f>
        <v>0.51625893235808873</v>
      </c>
      <c r="K1771" s="114">
        <f>+IF(G1771=0,"",'Ark1'!U3583)</f>
        <v>59.846994535519123</v>
      </c>
      <c r="L1771" s="222">
        <f>+IF(G1771=0,"",'Ark1'!W3583)</f>
        <v>79.80218579234969</v>
      </c>
      <c r="M1771" s="222">
        <f>+IF(G1771=0,"",'Ark1'!X3583)</f>
        <v>7.1815105362990188</v>
      </c>
      <c r="N1771" s="114">
        <f>+IF(G1771=0,"",'Ark1'!Y3583)</f>
        <v>2.2173136986502797</v>
      </c>
      <c r="O1771" s="116">
        <f>+IF(G1771=0,"",'Ark1'!Z3583)</f>
        <v>-24.270126806717961</v>
      </c>
      <c r="P1771" s="116">
        <f t="shared" si="28"/>
        <v>183</v>
      </c>
      <c r="Q1771" s="114">
        <f>+IF(G1771=0,"",'Ark1'!T3583)</f>
        <v>15.60655737704918</v>
      </c>
      <c r="R1771" s="222">
        <f>+IF(G1771=0,"",'Ark1'!V3583)</f>
        <v>86.459572906121025</v>
      </c>
      <c r="S1771" s="32"/>
      <c r="T1771" s="35"/>
      <c r="U1771" s="35"/>
    </row>
    <row r="1772" spans="1:21" x14ac:dyDescent="0.5">
      <c r="A1772" s="32"/>
      <c r="B1772" s="297" t="str">
        <f>+IF(E1772=2012,VLOOKUP(D1772,K_navn!$A$2:$C$359,2),"")</f>
        <v/>
      </c>
      <c r="C1772" s="297" t="str">
        <f>+IF(E1772=2012,VLOOKUP(D1772,K_navn!$A$2:$C$359,3),"")</f>
        <v/>
      </c>
      <c r="D1772" s="115">
        <f>+'Ark1'!P3584</f>
        <v>1127</v>
      </c>
      <c r="E1772" s="115">
        <f>+'Ark1'!C3584</f>
        <v>2018</v>
      </c>
      <c r="F1772" s="116" t="str">
        <f>+IF('Ark1'!Q3584=0,"",'Ark1'!Q3584)</f>
        <v/>
      </c>
      <c r="G1772" s="116">
        <f>+'Ark1'!R3584</f>
        <v>0</v>
      </c>
      <c r="H1772" s="116">
        <f>+'Ark1'!S3584</f>
        <v>0</v>
      </c>
      <c r="I1772" s="222" t="str">
        <f>+IF(G1772=0,"",'Ark1'!AA3584)</f>
        <v/>
      </c>
      <c r="J1772" s="222" t="str">
        <f>+IF(G1772=0,"",'Ark1'!AB3584)</f>
        <v/>
      </c>
      <c r="K1772" s="114" t="str">
        <f>+IF(G1772=0,"",'Ark1'!U3584)</f>
        <v/>
      </c>
      <c r="L1772" s="222" t="str">
        <f>+IF(G1772=0,"",'Ark1'!W3584)</f>
        <v/>
      </c>
      <c r="M1772" s="222" t="str">
        <f>+IF(G1772=0,"",'Ark1'!X3584)</f>
        <v/>
      </c>
      <c r="N1772" s="114" t="str">
        <f>+IF(G1772=0,"",'Ark1'!Y3584)</f>
        <v/>
      </c>
      <c r="O1772" s="116" t="str">
        <f>+IF(G1772=0,"",'Ark1'!Z3584)</f>
        <v/>
      </c>
      <c r="P1772" s="116" t="str">
        <f t="shared" si="28"/>
        <v/>
      </c>
      <c r="Q1772" s="114" t="str">
        <f>+IF(G1772=0,"",'Ark1'!T3584)</f>
        <v/>
      </c>
      <c r="R1772" s="222" t="str">
        <f>+IF(G1772=0,"",'Ark1'!V3584)</f>
        <v/>
      </c>
      <c r="S1772" s="32"/>
      <c r="T1772" s="35"/>
      <c r="U1772" s="35"/>
    </row>
    <row r="1773" spans="1:21" x14ac:dyDescent="0.5">
      <c r="A1773" s="32"/>
      <c r="B1773" s="297" t="str">
        <f>+IF(E1773=2012,VLOOKUP(D1773,K_navn!$A$2:$C$359,2),"")</f>
        <v/>
      </c>
      <c r="C1773" s="297" t="str">
        <f>+IF(E1773=2012,VLOOKUP(D1773,K_navn!$A$2:$C$359,3),"")</f>
        <v/>
      </c>
      <c r="D1773" s="115">
        <f>+'Ark1'!P3585</f>
        <v>1127</v>
      </c>
      <c r="E1773" s="115">
        <f>+'Ark1'!C3585</f>
        <v>2019</v>
      </c>
      <c r="F1773" s="116">
        <f>+IF('Ark1'!Q3585=0,"",'Ark1'!Q3585)</f>
        <v>1</v>
      </c>
      <c r="G1773" s="116">
        <f>+'Ark1'!R3585</f>
        <v>241</v>
      </c>
      <c r="H1773" s="116">
        <f>+'Ark1'!S3585</f>
        <v>241</v>
      </c>
      <c r="I1773" s="222">
        <f>+IF(G1773=0,"",'Ark1'!AA3585)</f>
        <v>1.1966236345580938</v>
      </c>
      <c r="J1773" s="222">
        <f>+IF(G1773=0,"",'Ark1'!AB3585)</f>
        <v>1.2126665516743604</v>
      </c>
      <c r="K1773" s="114">
        <f>+IF(G1773=0,"",'Ark1'!U3585)</f>
        <v>60.792531120331951</v>
      </c>
      <c r="L1773" s="222">
        <f>+IF(G1773=0,"",'Ark1'!W3585)</f>
        <v>81.412863070539387</v>
      </c>
      <c r="M1773" s="222">
        <f>+IF(G1773=0,"",'Ark1'!X3585)</f>
        <v>6.3077671031616642</v>
      </c>
      <c r="N1773" s="114">
        <f>+IF(G1773=0,"",'Ark1'!Y3585)</f>
        <v>2.0548763539309327</v>
      </c>
      <c r="O1773" s="116">
        <f>+IF(G1773=0,"",'Ark1'!Z3585)</f>
        <v>-40.619468867428012</v>
      </c>
      <c r="P1773" s="116">
        <f t="shared" si="28"/>
        <v>241</v>
      </c>
      <c r="Q1773" s="114">
        <f>+IF(G1773=0,"",'Ark1'!T3585)</f>
        <v>16.153526970954356</v>
      </c>
      <c r="R1773" s="222">
        <f>+IF(G1773=0,"",'Ark1'!V3585)</f>
        <v>88.204618711310303</v>
      </c>
      <c r="S1773" s="32"/>
      <c r="T1773" s="35"/>
      <c r="U1773" s="35"/>
    </row>
    <row r="1774" spans="1:21" x14ac:dyDescent="0.5">
      <c r="A1774" s="32"/>
      <c r="B1774" s="297" t="str">
        <f>+IF(E1774=2012,VLOOKUP(D1774,K_navn!$A$2:$C$359,2),"")</f>
        <v/>
      </c>
      <c r="C1774" s="297" t="str">
        <f>+IF(E1774=2012,VLOOKUP(D1774,K_navn!$A$2:$C$359,3),"")</f>
        <v/>
      </c>
      <c r="D1774" s="115">
        <f>+'Ark1'!P3586</f>
        <v>1127</v>
      </c>
      <c r="E1774" s="115">
        <f>+'Ark1'!C3586</f>
        <v>2020</v>
      </c>
      <c r="F1774" s="116" t="str">
        <f>+IF('Ark1'!Q3586=0,"",'Ark1'!Q3586)</f>
        <v/>
      </c>
      <c r="G1774" s="116">
        <f>+'Ark1'!R3586</f>
        <v>0</v>
      </c>
      <c r="H1774" s="116">
        <f>+'Ark1'!S3586</f>
        <v>0</v>
      </c>
      <c r="I1774" s="222" t="str">
        <f>+IF(G1774=0,"",'Ark1'!AA3586)</f>
        <v/>
      </c>
      <c r="J1774" s="222" t="str">
        <f>+IF(G1774=0,"",'Ark1'!AB3586)</f>
        <v/>
      </c>
      <c r="K1774" s="114" t="str">
        <f>+IF(G1774=0,"",'Ark1'!U3586)</f>
        <v/>
      </c>
      <c r="L1774" s="222" t="str">
        <f>+IF(G1774=0,"",'Ark1'!W3586)</f>
        <v/>
      </c>
      <c r="M1774" s="222" t="str">
        <f>+IF(G1774=0,"",'Ark1'!X3586)</f>
        <v/>
      </c>
      <c r="N1774" s="114" t="str">
        <f>+IF(G1774=0,"",'Ark1'!Y3586)</f>
        <v/>
      </c>
      <c r="O1774" s="116" t="str">
        <f>+IF(G1774=0,"",'Ark1'!Z3586)</f>
        <v/>
      </c>
      <c r="P1774" s="116" t="str">
        <f t="shared" si="28"/>
        <v/>
      </c>
      <c r="Q1774" s="114" t="str">
        <f>+IF(G1774=0,"",'Ark1'!T3586)</f>
        <v/>
      </c>
      <c r="R1774" s="222" t="str">
        <f>+IF(G1774=0,"",'Ark1'!V3586)</f>
        <v/>
      </c>
      <c r="S1774" s="32"/>
      <c r="T1774" s="35"/>
      <c r="U1774" s="35"/>
    </row>
    <row r="1775" spans="1:21" x14ac:dyDescent="0.5">
      <c r="A1775" s="32"/>
      <c r="B1775" s="297" t="str">
        <f>+IF(E1775=2012,VLOOKUP(D1775,K_navn!$A$2:$C$359,2),"")</f>
        <v/>
      </c>
      <c r="C1775" s="297" t="str">
        <f>+IF(E1775=2012,VLOOKUP(D1775,K_navn!$A$2:$C$359,3),"")</f>
        <v/>
      </c>
      <c r="D1775" s="115">
        <f>+'Ark1'!P3587</f>
        <v>1127</v>
      </c>
      <c r="E1775" s="115">
        <f>+'Ark1'!C3587</f>
        <v>2021</v>
      </c>
      <c r="F1775" s="116" t="str">
        <f>+IF('Ark1'!Q3587=0,"",'Ark1'!Q3587)</f>
        <v/>
      </c>
      <c r="G1775" s="116">
        <f>+'Ark1'!R3587</f>
        <v>0</v>
      </c>
      <c r="H1775" s="116">
        <f>+'Ark1'!S3587</f>
        <v>0</v>
      </c>
      <c r="I1775" s="222" t="str">
        <f>+IF(G1775=0,"",'Ark1'!AA3587)</f>
        <v/>
      </c>
      <c r="J1775" s="222" t="str">
        <f>+IF(G1775=0,"",'Ark1'!AB3587)</f>
        <v/>
      </c>
      <c r="K1775" s="114" t="str">
        <f>+IF(G1775=0,"",'Ark1'!U3587)</f>
        <v/>
      </c>
      <c r="L1775" s="222" t="str">
        <f>+IF(G1775=0,"",'Ark1'!W3587)</f>
        <v/>
      </c>
      <c r="M1775" s="222" t="str">
        <f>+IF(G1775=0,"",'Ark1'!X3587)</f>
        <v/>
      </c>
      <c r="N1775" s="114" t="str">
        <f>+IF(G1775=0,"",'Ark1'!Y3587)</f>
        <v/>
      </c>
      <c r="O1775" s="116" t="str">
        <f>+IF(G1775=0,"",'Ark1'!Z3587)</f>
        <v/>
      </c>
      <c r="P1775" s="116" t="str">
        <f t="shared" si="28"/>
        <v/>
      </c>
      <c r="Q1775" s="114" t="str">
        <f>+IF(G1775=0,"",'Ark1'!T3587)</f>
        <v/>
      </c>
      <c r="R1775" s="222" t="str">
        <f>+IF(G1775=0,"",'Ark1'!V3587)</f>
        <v/>
      </c>
      <c r="S1775" s="32"/>
      <c r="T1775" s="35"/>
      <c r="U1775" s="35"/>
    </row>
    <row r="1776" spans="1:21" x14ac:dyDescent="0.5">
      <c r="A1776" s="32"/>
      <c r="B1776" s="297" t="str">
        <f>+IF(E1776=2012,VLOOKUP(D1776,K_navn!$A$2:$C$359,2),"")</f>
        <v/>
      </c>
      <c r="C1776" s="297" t="str">
        <f>+IF(E1776=2012,VLOOKUP(D1776,K_navn!$A$2:$C$359,3),"")</f>
        <v/>
      </c>
      <c r="D1776" s="115">
        <f>+'Ark1'!P3588</f>
        <v>1127</v>
      </c>
      <c r="E1776" s="115">
        <f>+'Ark1'!C3588</f>
        <v>2022</v>
      </c>
      <c r="F1776" s="116">
        <f>+IF('Ark1'!Q3588=0,"",'Ark1'!Q3588)</f>
        <v>1</v>
      </c>
      <c r="G1776" s="116">
        <f>+'Ark1'!R3588</f>
        <v>54</v>
      </c>
      <c r="H1776" s="116">
        <f>+'Ark1'!S3588</f>
        <v>54</v>
      </c>
      <c r="I1776" s="222">
        <f>+IF(G1776=0,"",'Ark1'!AA3588)</f>
        <v>0.18746745356708913</v>
      </c>
      <c r="J1776" s="222">
        <f>+IF(G1776=0,"",'Ark1'!AB3588)</f>
        <v>0.19042875470714676</v>
      </c>
      <c r="K1776" s="114">
        <f>+IF(G1776=0,"",'Ark1'!U3588)</f>
        <v>60.444444444444443</v>
      </c>
      <c r="L1776" s="222">
        <f>+IF(G1776=0,"",'Ark1'!W3588)</f>
        <v>87.112962962962996</v>
      </c>
      <c r="M1776" s="222">
        <f>+IF(G1776=0,"",'Ark1'!X3588)</f>
        <v>9.9830791341463829</v>
      </c>
      <c r="N1776" s="114">
        <f>+IF(G1776=0,"",'Ark1'!Y3588)</f>
        <v>1.5355861067873093</v>
      </c>
      <c r="O1776" s="116">
        <f>+IF(G1776=0,"",'Ark1'!Z3588)</f>
        <v>-28.751783136132325</v>
      </c>
      <c r="P1776" s="116">
        <f t="shared" si="28"/>
        <v>54</v>
      </c>
      <c r="Q1776" s="114">
        <f>+IF(G1776=0,"",'Ark1'!T3588)</f>
        <v>16.166666666666668</v>
      </c>
      <c r="R1776" s="222">
        <f>+IF(G1776=0,"",'Ark1'!V3588)</f>
        <v>94.380241563340164</v>
      </c>
      <c r="S1776" s="32"/>
      <c r="T1776" s="35"/>
      <c r="U1776" s="35"/>
    </row>
    <row r="1777" spans="1:21" x14ac:dyDescent="0.5">
      <c r="A1777" s="32"/>
      <c r="B1777" s="297" t="str">
        <f>+IF(E1777=2012,VLOOKUP(D1777,K_navn!$A$2:$C$359,2),"")</f>
        <v>Strand</v>
      </c>
      <c r="C1777" s="297" t="str">
        <f>+IF(E1777=2012,VLOOKUP(D1777,K_navn!$A$2:$C$359,3),"")</f>
        <v>Rogaland</v>
      </c>
      <c r="D1777" s="115">
        <f>+'Ark1'!P3589</f>
        <v>1130</v>
      </c>
      <c r="E1777" s="115">
        <f>+'Ark1'!C3589</f>
        <v>2012</v>
      </c>
      <c r="F1777" s="116">
        <f>+IF('Ark1'!Q3589=0,"",'Ark1'!Q3589)</f>
        <v>1</v>
      </c>
      <c r="G1777" s="116">
        <f>+'Ark1'!R3589</f>
        <v>2</v>
      </c>
      <c r="H1777" s="116">
        <f>+'Ark1'!S3589</f>
        <v>2</v>
      </c>
      <c r="I1777" s="222">
        <f>+IF(G1777=0,"",'Ark1'!AA3589)</f>
        <v>0.20768431983385252</v>
      </c>
      <c r="J1777" s="222">
        <f>+IF(G1777=0,"",'Ark1'!AB3589)</f>
        <v>0.22875879291610263</v>
      </c>
      <c r="K1777" s="114">
        <f>+IF(G1777=0,"",'Ark1'!U3589)</f>
        <v>59</v>
      </c>
      <c r="L1777" s="222">
        <f>+IF(G1777=0,"",'Ark1'!W3589)</f>
        <v>84</v>
      </c>
      <c r="M1777" s="222">
        <f>+IF(G1777=0,"",'Ark1'!X3589)</f>
        <v>1.10000000000043</v>
      </c>
      <c r="N1777" s="114">
        <f>+IF(G1777=0,"",'Ark1'!Y3589)</f>
        <v>3</v>
      </c>
      <c r="O1777" s="116">
        <f>+IF(G1777=0,"",'Ark1'!Z3589)</f>
        <v>99.999999999993975</v>
      </c>
      <c r="P1777" s="116">
        <f t="shared" si="28"/>
        <v>2</v>
      </c>
      <c r="Q1777" s="114">
        <f>+IF(G1777=0,"",'Ark1'!T3589)</f>
        <v>15.5</v>
      </c>
      <c r="R1777" s="222">
        <f>+IF(G1777=0,"",'Ark1'!V3589)</f>
        <v>91.007583965330426</v>
      </c>
      <c r="S1777" s="32"/>
      <c r="T1777" s="35"/>
      <c r="U1777" s="35"/>
    </row>
    <row r="1778" spans="1:21" x14ac:dyDescent="0.5">
      <c r="A1778" s="32"/>
      <c r="B1778" s="297" t="str">
        <f>+IF(E1778=2012,VLOOKUP(D1778,K_navn!$A$2:$C$359,2),"")</f>
        <v/>
      </c>
      <c r="C1778" s="297" t="str">
        <f>+IF(E1778=2012,VLOOKUP(D1778,K_navn!$A$2:$C$359,3),"")</f>
        <v/>
      </c>
      <c r="D1778" s="115">
        <f>+'Ark1'!P3590</f>
        <v>1130</v>
      </c>
      <c r="E1778" s="115">
        <f>+'Ark1'!C3590</f>
        <v>2013</v>
      </c>
      <c r="F1778" s="116">
        <f>+IF('Ark1'!Q3590=0,"",'Ark1'!Q3590)</f>
        <v>1</v>
      </c>
      <c r="G1778" s="116">
        <f>+'Ark1'!R3590</f>
        <v>11</v>
      </c>
      <c r="H1778" s="116">
        <f>+'Ark1'!S3590</f>
        <v>11</v>
      </c>
      <c r="I1778" s="222">
        <f>+IF(G1778=0,"",'Ark1'!AA3590)</f>
        <v>0.20453700260319821</v>
      </c>
      <c r="J1778" s="222">
        <f>+IF(G1778=0,"",'Ark1'!AB3590)</f>
        <v>0.22288485887993983</v>
      </c>
      <c r="K1778" s="114">
        <f>+IF(G1778=0,"",'Ark1'!U3590)</f>
        <v>59.363636363636367</v>
      </c>
      <c r="L1778" s="222">
        <f>+IF(G1778=0,"",'Ark1'!W3590)</f>
        <v>81.181818181818187</v>
      </c>
      <c r="M1778" s="222">
        <f>+IF(G1778=0,"",'Ark1'!X3590)</f>
        <v>12.256561744026078</v>
      </c>
      <c r="N1778" s="114">
        <f>+IF(G1778=0,"",'Ark1'!Y3590)</f>
        <v>3.1122259579314924</v>
      </c>
      <c r="O1778" s="116">
        <f>+IF(G1778=0,"",'Ark1'!Z3590)</f>
        <v>-96.074850471130148</v>
      </c>
      <c r="P1778" s="116">
        <f t="shared" si="28"/>
        <v>11</v>
      </c>
      <c r="Q1778" s="114">
        <f>+IF(G1778=0,"",'Ark1'!T3590)</f>
        <v>15.363636363636362</v>
      </c>
      <c r="R1778" s="222">
        <f>+IF(G1778=0,"",'Ark1'!V3590)</f>
        <v>87.954299221904876</v>
      </c>
      <c r="S1778" s="32"/>
      <c r="T1778" s="35"/>
      <c r="U1778" s="35"/>
    </row>
    <row r="1779" spans="1:21" x14ac:dyDescent="0.5">
      <c r="A1779" s="32"/>
      <c r="B1779" s="297" t="str">
        <f>+IF(E1779=2012,VLOOKUP(D1779,K_navn!$A$2:$C$359,2),"")</f>
        <v/>
      </c>
      <c r="C1779" s="297" t="str">
        <f>+IF(E1779=2012,VLOOKUP(D1779,K_navn!$A$2:$C$359,3),"")</f>
        <v/>
      </c>
      <c r="D1779" s="115">
        <f>+'Ark1'!P3591</f>
        <v>1130</v>
      </c>
      <c r="E1779" s="115">
        <f>+'Ark1'!C3591</f>
        <v>2014</v>
      </c>
      <c r="F1779" s="116" t="str">
        <f>+IF('Ark1'!Q3591=0,"",'Ark1'!Q3591)</f>
        <v/>
      </c>
      <c r="G1779" s="116">
        <f>+'Ark1'!R3591</f>
        <v>0</v>
      </c>
      <c r="H1779" s="116">
        <f>+'Ark1'!S3591</f>
        <v>0</v>
      </c>
      <c r="I1779" s="222" t="str">
        <f>+IF(G1779=0,"",'Ark1'!AA3591)</f>
        <v/>
      </c>
      <c r="J1779" s="222" t="str">
        <f>+IF(G1779=0,"",'Ark1'!AB3591)</f>
        <v/>
      </c>
      <c r="K1779" s="114" t="str">
        <f>+IF(G1779=0,"",'Ark1'!U3591)</f>
        <v/>
      </c>
      <c r="L1779" s="222" t="str">
        <f>+IF(G1779=0,"",'Ark1'!W3591)</f>
        <v/>
      </c>
      <c r="M1779" s="222" t="str">
        <f>+IF(G1779=0,"",'Ark1'!X3591)</f>
        <v/>
      </c>
      <c r="N1779" s="114" t="str">
        <f>+IF(G1779=0,"",'Ark1'!Y3591)</f>
        <v/>
      </c>
      <c r="O1779" s="116" t="str">
        <f>+IF(G1779=0,"",'Ark1'!Z3591)</f>
        <v/>
      </c>
      <c r="P1779" s="116" t="str">
        <f t="shared" si="28"/>
        <v/>
      </c>
      <c r="Q1779" s="114" t="str">
        <f>+IF(G1779=0,"",'Ark1'!T3591)</f>
        <v/>
      </c>
      <c r="R1779" s="222" t="str">
        <f>+IF(G1779=0,"",'Ark1'!V3591)</f>
        <v/>
      </c>
      <c r="S1779" s="32"/>
      <c r="T1779" s="35"/>
      <c r="U1779" s="35"/>
    </row>
    <row r="1780" spans="1:21" x14ac:dyDescent="0.5">
      <c r="A1780" s="32"/>
      <c r="B1780" s="297" t="str">
        <f>+IF(E1780=2012,VLOOKUP(D1780,K_navn!$A$2:$C$359,2),"")</f>
        <v/>
      </c>
      <c r="C1780" s="297" t="str">
        <f>+IF(E1780=2012,VLOOKUP(D1780,K_navn!$A$2:$C$359,3),"")</f>
        <v/>
      </c>
      <c r="D1780" s="115">
        <f>+'Ark1'!P3592</f>
        <v>1130</v>
      </c>
      <c r="E1780" s="115">
        <f>+'Ark1'!C3592</f>
        <v>2015</v>
      </c>
      <c r="F1780" s="116" t="str">
        <f>+IF('Ark1'!Q3592=0,"",'Ark1'!Q3592)</f>
        <v/>
      </c>
      <c r="G1780" s="116">
        <f>+'Ark1'!R3592</f>
        <v>0</v>
      </c>
      <c r="H1780" s="116">
        <f>+'Ark1'!S3592</f>
        <v>0</v>
      </c>
      <c r="I1780" s="222" t="str">
        <f>+IF(G1780=0,"",'Ark1'!AA3592)</f>
        <v/>
      </c>
      <c r="J1780" s="222" t="str">
        <f>+IF(G1780=0,"",'Ark1'!AB3592)</f>
        <v/>
      </c>
      <c r="K1780" s="114" t="str">
        <f>+IF(G1780=0,"",'Ark1'!U3592)</f>
        <v/>
      </c>
      <c r="L1780" s="222" t="str">
        <f>+IF(G1780=0,"",'Ark1'!W3592)</f>
        <v/>
      </c>
      <c r="M1780" s="222" t="str">
        <f>+IF(G1780=0,"",'Ark1'!X3592)</f>
        <v/>
      </c>
      <c r="N1780" s="114" t="str">
        <f>+IF(G1780=0,"",'Ark1'!Y3592)</f>
        <v/>
      </c>
      <c r="O1780" s="116" t="str">
        <f>+IF(G1780=0,"",'Ark1'!Z3592)</f>
        <v/>
      </c>
      <c r="P1780" s="116" t="str">
        <f t="shared" si="28"/>
        <v/>
      </c>
      <c r="Q1780" s="114" t="str">
        <f>+IF(G1780=0,"",'Ark1'!T3592)</f>
        <v/>
      </c>
      <c r="R1780" s="222" t="str">
        <f>+IF(G1780=0,"",'Ark1'!V3592)</f>
        <v/>
      </c>
      <c r="S1780" s="32"/>
      <c r="T1780" s="35"/>
      <c r="U1780" s="35"/>
    </row>
    <row r="1781" spans="1:21" x14ac:dyDescent="0.5">
      <c r="A1781" s="32"/>
      <c r="B1781" s="297" t="str">
        <f>+IF(E1781=2012,VLOOKUP(D1781,K_navn!$A$2:$C$359,2),"")</f>
        <v/>
      </c>
      <c r="C1781" s="297" t="str">
        <f>+IF(E1781=2012,VLOOKUP(D1781,K_navn!$A$2:$C$359,3),"")</f>
        <v/>
      </c>
      <c r="D1781" s="115">
        <f>+'Ark1'!P3593</f>
        <v>1130</v>
      </c>
      <c r="E1781" s="115">
        <f>+'Ark1'!C3593</f>
        <v>2016</v>
      </c>
      <c r="F1781" s="116" t="str">
        <f>+IF('Ark1'!Q3593=0,"",'Ark1'!Q3593)</f>
        <v/>
      </c>
      <c r="G1781" s="116">
        <f>+'Ark1'!R3593</f>
        <v>0</v>
      </c>
      <c r="H1781" s="116">
        <f>+'Ark1'!S3593</f>
        <v>0</v>
      </c>
      <c r="I1781" s="222" t="str">
        <f>+IF(G1781=0,"",'Ark1'!AA3593)</f>
        <v/>
      </c>
      <c r="J1781" s="222" t="str">
        <f>+IF(G1781=0,"",'Ark1'!AB3593)</f>
        <v/>
      </c>
      <c r="K1781" s="114" t="str">
        <f>+IF(G1781=0,"",'Ark1'!U3593)</f>
        <v/>
      </c>
      <c r="L1781" s="222" t="str">
        <f>+IF(G1781=0,"",'Ark1'!W3593)</f>
        <v/>
      </c>
      <c r="M1781" s="222" t="str">
        <f>+IF(G1781=0,"",'Ark1'!X3593)</f>
        <v/>
      </c>
      <c r="N1781" s="114" t="str">
        <f>+IF(G1781=0,"",'Ark1'!Y3593)</f>
        <v/>
      </c>
      <c r="O1781" s="116" t="str">
        <f>+IF(G1781=0,"",'Ark1'!Z3593)</f>
        <v/>
      </c>
      <c r="P1781" s="116" t="str">
        <f t="shared" si="28"/>
        <v/>
      </c>
      <c r="Q1781" s="114" t="str">
        <f>+IF(G1781=0,"",'Ark1'!T3593)</f>
        <v/>
      </c>
      <c r="R1781" s="222" t="str">
        <f>+IF(G1781=0,"",'Ark1'!V3593)</f>
        <v/>
      </c>
      <c r="S1781" s="32"/>
      <c r="T1781" s="35"/>
      <c r="U1781" s="35"/>
    </row>
    <row r="1782" spans="1:21" x14ac:dyDescent="0.5">
      <c r="A1782" s="32"/>
      <c r="B1782" s="297" t="str">
        <f>+IF(E1782=2012,VLOOKUP(D1782,K_navn!$A$2:$C$359,2),"")</f>
        <v/>
      </c>
      <c r="C1782" s="297" t="str">
        <f>+IF(E1782=2012,VLOOKUP(D1782,K_navn!$A$2:$C$359,3),"")</f>
        <v/>
      </c>
      <c r="D1782" s="115">
        <f>+'Ark1'!P3594</f>
        <v>1130</v>
      </c>
      <c r="E1782" s="115">
        <f>+'Ark1'!C3594</f>
        <v>2017</v>
      </c>
      <c r="F1782" s="116" t="str">
        <f>+IF('Ark1'!Q3594=0,"",'Ark1'!Q3594)</f>
        <v/>
      </c>
      <c r="G1782" s="116">
        <f>+'Ark1'!R3594</f>
        <v>0</v>
      </c>
      <c r="H1782" s="116">
        <f>+'Ark1'!S3594</f>
        <v>0</v>
      </c>
      <c r="I1782" s="222" t="str">
        <f>+IF(G1782=0,"",'Ark1'!AA3594)</f>
        <v/>
      </c>
      <c r="J1782" s="222" t="str">
        <f>+IF(G1782=0,"",'Ark1'!AB3594)</f>
        <v/>
      </c>
      <c r="K1782" s="114" t="str">
        <f>+IF(G1782=0,"",'Ark1'!U3594)</f>
        <v/>
      </c>
      <c r="L1782" s="222" t="str">
        <f>+IF(G1782=0,"",'Ark1'!W3594)</f>
        <v/>
      </c>
      <c r="M1782" s="222" t="str">
        <f>+IF(G1782=0,"",'Ark1'!X3594)</f>
        <v/>
      </c>
      <c r="N1782" s="114" t="str">
        <f>+IF(G1782=0,"",'Ark1'!Y3594)</f>
        <v/>
      </c>
      <c r="O1782" s="116" t="str">
        <f>+IF(G1782=0,"",'Ark1'!Z3594)</f>
        <v/>
      </c>
      <c r="P1782" s="116" t="str">
        <f t="shared" si="28"/>
        <v/>
      </c>
      <c r="Q1782" s="114" t="str">
        <f>+IF(G1782=0,"",'Ark1'!T3594)</f>
        <v/>
      </c>
      <c r="R1782" s="222" t="str">
        <f>+IF(G1782=0,"",'Ark1'!V3594)</f>
        <v/>
      </c>
      <c r="S1782" s="32"/>
      <c r="T1782" s="35"/>
      <c r="U1782" s="35"/>
    </row>
    <row r="1783" spans="1:21" x14ac:dyDescent="0.5">
      <c r="A1783" s="32"/>
      <c r="B1783" s="297" t="str">
        <f>+IF(E1783=2012,VLOOKUP(D1783,K_navn!$A$2:$C$359,2),"")</f>
        <v/>
      </c>
      <c r="C1783" s="297" t="str">
        <f>+IF(E1783=2012,VLOOKUP(D1783,K_navn!$A$2:$C$359,3),"")</f>
        <v/>
      </c>
      <c r="D1783" s="115">
        <f>+'Ark1'!P3595</f>
        <v>1130</v>
      </c>
      <c r="E1783" s="115">
        <f>+'Ark1'!C3595</f>
        <v>2018</v>
      </c>
      <c r="F1783" s="116" t="str">
        <f>+IF('Ark1'!Q3595=0,"",'Ark1'!Q3595)</f>
        <v/>
      </c>
      <c r="G1783" s="116">
        <f>+'Ark1'!R3595</f>
        <v>0</v>
      </c>
      <c r="H1783" s="116">
        <f>+'Ark1'!S3595</f>
        <v>0</v>
      </c>
      <c r="I1783" s="222" t="str">
        <f>+IF(G1783=0,"",'Ark1'!AA3595)</f>
        <v/>
      </c>
      <c r="J1783" s="222" t="str">
        <f>+IF(G1783=0,"",'Ark1'!AB3595)</f>
        <v/>
      </c>
      <c r="K1783" s="114" t="str">
        <f>+IF(G1783=0,"",'Ark1'!U3595)</f>
        <v/>
      </c>
      <c r="L1783" s="222" t="str">
        <f>+IF(G1783=0,"",'Ark1'!W3595)</f>
        <v/>
      </c>
      <c r="M1783" s="222" t="str">
        <f>+IF(G1783=0,"",'Ark1'!X3595)</f>
        <v/>
      </c>
      <c r="N1783" s="114" t="str">
        <f>+IF(G1783=0,"",'Ark1'!Y3595)</f>
        <v/>
      </c>
      <c r="O1783" s="116" t="str">
        <f>+IF(G1783=0,"",'Ark1'!Z3595)</f>
        <v/>
      </c>
      <c r="P1783" s="116" t="str">
        <f t="shared" si="28"/>
        <v/>
      </c>
      <c r="Q1783" s="114" t="str">
        <f>+IF(G1783=0,"",'Ark1'!T3595)</f>
        <v/>
      </c>
      <c r="R1783" s="222" t="str">
        <f>+IF(G1783=0,"",'Ark1'!V3595)</f>
        <v/>
      </c>
      <c r="S1783" s="32"/>
      <c r="T1783" s="35"/>
      <c r="U1783" s="35"/>
    </row>
    <row r="1784" spans="1:21" x14ac:dyDescent="0.5">
      <c r="A1784" s="32"/>
      <c r="B1784" s="297" t="str">
        <f>+IF(E1784=2012,VLOOKUP(D1784,K_navn!$A$2:$C$359,2),"")</f>
        <v/>
      </c>
      <c r="C1784" s="297" t="str">
        <f>+IF(E1784=2012,VLOOKUP(D1784,K_navn!$A$2:$C$359,3),"")</f>
        <v/>
      </c>
      <c r="D1784" s="115">
        <f>+'Ark1'!P3596</f>
        <v>1130</v>
      </c>
      <c r="E1784" s="115">
        <f>+'Ark1'!C3596</f>
        <v>2019</v>
      </c>
      <c r="F1784" s="116" t="str">
        <f>+IF('Ark1'!Q3596=0,"",'Ark1'!Q3596)</f>
        <v/>
      </c>
      <c r="G1784" s="116">
        <f>+'Ark1'!R3596</f>
        <v>0</v>
      </c>
      <c r="H1784" s="116">
        <f>+'Ark1'!S3596</f>
        <v>0</v>
      </c>
      <c r="I1784" s="222" t="str">
        <f>+IF(G1784=0,"",'Ark1'!AA3596)</f>
        <v/>
      </c>
      <c r="J1784" s="222" t="str">
        <f>+IF(G1784=0,"",'Ark1'!AB3596)</f>
        <v/>
      </c>
      <c r="K1784" s="114" t="str">
        <f>+IF(G1784=0,"",'Ark1'!U3596)</f>
        <v/>
      </c>
      <c r="L1784" s="222" t="str">
        <f>+IF(G1784=0,"",'Ark1'!W3596)</f>
        <v/>
      </c>
      <c r="M1784" s="222" t="str">
        <f>+IF(G1784=0,"",'Ark1'!X3596)</f>
        <v/>
      </c>
      <c r="N1784" s="114" t="str">
        <f>+IF(G1784=0,"",'Ark1'!Y3596)</f>
        <v/>
      </c>
      <c r="O1784" s="116" t="str">
        <f>+IF(G1784=0,"",'Ark1'!Z3596)</f>
        <v/>
      </c>
      <c r="P1784" s="116" t="str">
        <f t="shared" si="28"/>
        <v/>
      </c>
      <c r="Q1784" s="114" t="str">
        <f>+IF(G1784=0,"",'Ark1'!T3596)</f>
        <v/>
      </c>
      <c r="R1784" s="222" t="str">
        <f>+IF(G1784=0,"",'Ark1'!V3596)</f>
        <v/>
      </c>
      <c r="S1784" s="32"/>
      <c r="T1784" s="35"/>
      <c r="U1784" s="35"/>
    </row>
    <row r="1785" spans="1:21" x14ac:dyDescent="0.5">
      <c r="A1785" s="32"/>
      <c r="B1785" s="297" t="str">
        <f>+IF(E1785=2012,VLOOKUP(D1785,K_navn!$A$2:$C$359,2),"")</f>
        <v/>
      </c>
      <c r="C1785" s="297" t="str">
        <f>+IF(E1785=2012,VLOOKUP(D1785,K_navn!$A$2:$C$359,3),"")</f>
        <v/>
      </c>
      <c r="D1785" s="115">
        <f>+'Ark1'!P3597</f>
        <v>1130</v>
      </c>
      <c r="E1785" s="115">
        <f>+'Ark1'!C3597</f>
        <v>2020</v>
      </c>
      <c r="F1785" s="116" t="str">
        <f>+IF('Ark1'!Q3597=0,"",'Ark1'!Q3597)</f>
        <v/>
      </c>
      <c r="G1785" s="116">
        <f>+'Ark1'!R3597</f>
        <v>0</v>
      </c>
      <c r="H1785" s="116">
        <f>+'Ark1'!S3597</f>
        <v>0</v>
      </c>
      <c r="I1785" s="222" t="str">
        <f>+IF(G1785=0,"",'Ark1'!AA3597)</f>
        <v/>
      </c>
      <c r="J1785" s="222" t="str">
        <f>+IF(G1785=0,"",'Ark1'!AB3597)</f>
        <v/>
      </c>
      <c r="K1785" s="114" t="str">
        <f>+IF(G1785=0,"",'Ark1'!U3597)</f>
        <v/>
      </c>
      <c r="L1785" s="222" t="str">
        <f>+IF(G1785=0,"",'Ark1'!W3597)</f>
        <v/>
      </c>
      <c r="M1785" s="222" t="str">
        <f>+IF(G1785=0,"",'Ark1'!X3597)</f>
        <v/>
      </c>
      <c r="N1785" s="114" t="str">
        <f>+IF(G1785=0,"",'Ark1'!Y3597)</f>
        <v/>
      </c>
      <c r="O1785" s="116" t="str">
        <f>+IF(G1785=0,"",'Ark1'!Z3597)</f>
        <v/>
      </c>
      <c r="P1785" s="116" t="str">
        <f t="shared" si="28"/>
        <v/>
      </c>
      <c r="Q1785" s="114" t="str">
        <f>+IF(G1785=0,"",'Ark1'!T3597)</f>
        <v/>
      </c>
      <c r="R1785" s="222" t="str">
        <f>+IF(G1785=0,"",'Ark1'!V3597)</f>
        <v/>
      </c>
      <c r="S1785" s="32"/>
      <c r="T1785" s="35"/>
      <c r="U1785" s="35"/>
    </row>
    <row r="1786" spans="1:21" x14ac:dyDescent="0.5">
      <c r="A1786" s="32"/>
      <c r="B1786" s="297" t="str">
        <f>+IF(E1786=2012,VLOOKUP(D1786,K_navn!$A$2:$C$359,2),"")</f>
        <v/>
      </c>
      <c r="C1786" s="297" t="str">
        <f>+IF(E1786=2012,VLOOKUP(D1786,K_navn!$A$2:$C$359,3),"")</f>
        <v/>
      </c>
      <c r="D1786" s="115">
        <f>+'Ark1'!P3598</f>
        <v>1130</v>
      </c>
      <c r="E1786" s="115">
        <f>+'Ark1'!C3598</f>
        <v>2021</v>
      </c>
      <c r="F1786" s="116" t="str">
        <f>+IF('Ark1'!Q3598=0,"",'Ark1'!Q3598)</f>
        <v/>
      </c>
      <c r="G1786" s="116">
        <f>+'Ark1'!R3598</f>
        <v>0</v>
      </c>
      <c r="H1786" s="116">
        <f>+'Ark1'!S3598</f>
        <v>0</v>
      </c>
      <c r="I1786" s="222" t="str">
        <f>+IF(G1786=0,"",'Ark1'!AA3598)</f>
        <v/>
      </c>
      <c r="J1786" s="222" t="str">
        <f>+IF(G1786=0,"",'Ark1'!AB3598)</f>
        <v/>
      </c>
      <c r="K1786" s="114" t="str">
        <f>+IF(G1786=0,"",'Ark1'!U3598)</f>
        <v/>
      </c>
      <c r="L1786" s="222" t="str">
        <f>+IF(G1786=0,"",'Ark1'!W3598)</f>
        <v/>
      </c>
      <c r="M1786" s="222" t="str">
        <f>+IF(G1786=0,"",'Ark1'!X3598)</f>
        <v/>
      </c>
      <c r="N1786" s="114" t="str">
        <f>+IF(G1786=0,"",'Ark1'!Y3598)</f>
        <v/>
      </c>
      <c r="O1786" s="116" t="str">
        <f>+IF(G1786=0,"",'Ark1'!Z3598)</f>
        <v/>
      </c>
      <c r="P1786" s="116" t="str">
        <f t="shared" si="28"/>
        <v/>
      </c>
      <c r="Q1786" s="114" t="str">
        <f>+IF(G1786=0,"",'Ark1'!T3598)</f>
        <v/>
      </c>
      <c r="R1786" s="222" t="str">
        <f>+IF(G1786=0,"",'Ark1'!V3598)</f>
        <v/>
      </c>
      <c r="S1786" s="32"/>
      <c r="T1786" s="35"/>
      <c r="U1786" s="35"/>
    </row>
    <row r="1787" spans="1:21" x14ac:dyDescent="0.5">
      <c r="A1787" s="32"/>
      <c r="B1787" s="297" t="str">
        <f>+IF(E1787=2012,VLOOKUP(D1787,K_navn!$A$2:$C$359,2),"")</f>
        <v/>
      </c>
      <c r="C1787" s="297" t="str">
        <f>+IF(E1787=2012,VLOOKUP(D1787,K_navn!$A$2:$C$359,3),"")</f>
        <v/>
      </c>
      <c r="D1787" s="115">
        <f>+'Ark1'!P3599</f>
        <v>1130</v>
      </c>
      <c r="E1787" s="115">
        <f>+'Ark1'!C3599</f>
        <v>2022</v>
      </c>
      <c r="F1787" s="116" t="str">
        <f>+IF('Ark1'!Q3599=0,"",'Ark1'!Q3599)</f>
        <v/>
      </c>
      <c r="G1787" s="116">
        <f>+'Ark1'!R3599</f>
        <v>0</v>
      </c>
      <c r="H1787" s="116">
        <f>+'Ark1'!S3599</f>
        <v>0</v>
      </c>
      <c r="I1787" s="222" t="str">
        <f>+IF(G1787=0,"",'Ark1'!AA3599)</f>
        <v/>
      </c>
      <c r="J1787" s="222" t="str">
        <f>+IF(G1787=0,"",'Ark1'!AB3599)</f>
        <v/>
      </c>
      <c r="K1787" s="114" t="str">
        <f>+IF(G1787=0,"",'Ark1'!U3599)</f>
        <v/>
      </c>
      <c r="L1787" s="222" t="str">
        <f>+IF(G1787=0,"",'Ark1'!W3599)</f>
        <v/>
      </c>
      <c r="M1787" s="222" t="str">
        <f>+IF(G1787=0,"",'Ark1'!X3599)</f>
        <v/>
      </c>
      <c r="N1787" s="114" t="str">
        <f>+IF(G1787=0,"",'Ark1'!Y3599)</f>
        <v/>
      </c>
      <c r="O1787" s="116" t="str">
        <f>+IF(G1787=0,"",'Ark1'!Z3599)</f>
        <v/>
      </c>
      <c r="P1787" s="116" t="str">
        <f t="shared" si="28"/>
        <v/>
      </c>
      <c r="Q1787" s="114" t="str">
        <f>+IF(G1787=0,"",'Ark1'!T3599)</f>
        <v/>
      </c>
      <c r="R1787" s="222" t="str">
        <f>+IF(G1787=0,"",'Ark1'!V3599)</f>
        <v/>
      </c>
      <c r="S1787" s="32"/>
      <c r="T1787" s="35"/>
      <c r="U1787" s="35"/>
    </row>
    <row r="1788" spans="1:21" x14ac:dyDescent="0.5">
      <c r="A1788" s="32"/>
      <c r="B1788" s="297" t="str">
        <f>+IF(E1788=2012,VLOOKUP(D1788,K_navn!$A$2:$C$359,2),"")</f>
        <v>Hjelmeland</v>
      </c>
      <c r="C1788" s="297" t="str">
        <f>+IF(E1788=2012,VLOOKUP(D1788,K_navn!$A$2:$C$359,3),"")</f>
        <v>Rogaland</v>
      </c>
      <c r="D1788" s="115">
        <f>+'Ark1'!P3600</f>
        <v>1133</v>
      </c>
      <c r="E1788" s="115">
        <f>+'Ark1'!C3600</f>
        <v>2012</v>
      </c>
      <c r="F1788" s="116">
        <f>+IF('Ark1'!Q3600=0,"",'Ark1'!Q3600)</f>
        <v>1</v>
      </c>
      <c r="G1788" s="116">
        <f>+'Ark1'!R3600</f>
        <v>3</v>
      </c>
      <c r="H1788" s="116">
        <f>+'Ark1'!S3600</f>
        <v>3</v>
      </c>
      <c r="I1788" s="222">
        <f>+IF(G1788=0,"",'Ark1'!AA3600)</f>
        <v>0.31152647975077874</v>
      </c>
      <c r="J1788" s="222">
        <f>+IF(G1788=0,"",'Ark1'!AB3600)</f>
        <v>0.35825260962039646</v>
      </c>
      <c r="K1788" s="114">
        <f>+IF(G1788=0,"",'Ark1'!U3600)</f>
        <v>59</v>
      </c>
      <c r="L1788" s="222">
        <f>+IF(G1788=0,"",'Ark1'!W3600)</f>
        <v>87.7</v>
      </c>
      <c r="M1788" s="222">
        <f>+IF(G1788=0,"",'Ark1'!X3600)</f>
        <v>4.328972164382578</v>
      </c>
      <c r="N1788" s="114">
        <f>+IF(G1788=0,"",'Ark1'!Y3600)</f>
        <v>2.4494897427831779</v>
      </c>
      <c r="O1788" s="116">
        <f>+IF(G1788=0,"",'Ark1'!Z3600)</f>
        <v>-90.533813561999679</v>
      </c>
      <c r="P1788" s="116">
        <f t="shared" si="28"/>
        <v>3</v>
      </c>
      <c r="Q1788" s="114">
        <f>+IF(G1788=0,"",'Ark1'!T3600)</f>
        <v>15</v>
      </c>
      <c r="R1788" s="222">
        <f>+IF(G1788=0,"",'Ark1'!V3600)</f>
        <v>95.016251354279518</v>
      </c>
      <c r="S1788" s="32"/>
      <c r="T1788" s="35"/>
      <c r="U1788" s="35"/>
    </row>
    <row r="1789" spans="1:21" x14ac:dyDescent="0.5">
      <c r="A1789" s="32"/>
      <c r="B1789" s="297" t="str">
        <f>+IF(E1789=2012,VLOOKUP(D1789,K_navn!$A$2:$C$359,2),"")</f>
        <v/>
      </c>
      <c r="C1789" s="297" t="str">
        <f>+IF(E1789=2012,VLOOKUP(D1789,K_navn!$A$2:$C$359,3),"")</f>
        <v/>
      </c>
      <c r="D1789" s="115">
        <f>+'Ark1'!P3601</f>
        <v>1133</v>
      </c>
      <c r="E1789" s="115">
        <f>+'Ark1'!C3601</f>
        <v>2013</v>
      </c>
      <c r="F1789" s="116">
        <f>+IF('Ark1'!Q3601=0,"",'Ark1'!Q3601)</f>
        <v>1</v>
      </c>
      <c r="G1789" s="116">
        <f>+'Ark1'!R3601</f>
        <v>3</v>
      </c>
      <c r="H1789" s="116">
        <f>+'Ark1'!S3601</f>
        <v>3</v>
      </c>
      <c r="I1789" s="222">
        <f>+IF(G1789=0,"",'Ark1'!AA3601)</f>
        <v>5.5782818891781341E-2</v>
      </c>
      <c r="J1789" s="222">
        <f>+IF(G1789=0,"",'Ark1'!AB3601)</f>
        <v>7.2231666472401548E-2</v>
      </c>
      <c r="K1789" s="114">
        <f>+IF(G1789=0,"",'Ark1'!U3601)</f>
        <v>62.66666666666665</v>
      </c>
      <c r="L1789" s="222">
        <f>+IF(G1789=0,"",'Ark1'!W3601)</f>
        <v>96.46666666666664</v>
      </c>
      <c r="M1789" s="222">
        <f>+IF(G1789=0,"",'Ark1'!X3601)</f>
        <v>7.9146839622454737</v>
      </c>
      <c r="N1789" s="114">
        <f>+IF(G1789=0,"",'Ark1'!Y3601)</f>
        <v>2.6246692913373475</v>
      </c>
      <c r="O1789" s="116">
        <f>+IF(G1789=0,"",'Ark1'!Z3601)</f>
        <v>-9.0393255394684981</v>
      </c>
      <c r="P1789" s="116">
        <f t="shared" si="28"/>
        <v>3</v>
      </c>
      <c r="Q1789" s="114">
        <f>+IF(G1789=0,"",'Ark1'!T3601)</f>
        <v>16</v>
      </c>
      <c r="R1789" s="222">
        <f>+IF(G1789=0,"",'Ark1'!V3601)</f>
        <v>104.51426507764536</v>
      </c>
      <c r="S1789" s="32"/>
      <c r="T1789" s="35"/>
      <c r="U1789" s="35"/>
    </row>
    <row r="1790" spans="1:21" x14ac:dyDescent="0.5">
      <c r="A1790" s="32"/>
      <c r="B1790" s="297" t="str">
        <f>+IF(E1790=2012,VLOOKUP(D1790,K_navn!$A$2:$C$359,2),"")</f>
        <v/>
      </c>
      <c r="C1790" s="297" t="str">
        <f>+IF(E1790=2012,VLOOKUP(D1790,K_navn!$A$2:$C$359,3),"")</f>
        <v/>
      </c>
      <c r="D1790" s="115">
        <f>+'Ark1'!P3602</f>
        <v>1133</v>
      </c>
      <c r="E1790" s="115">
        <f>+'Ark1'!C3602</f>
        <v>2014</v>
      </c>
      <c r="F1790" s="116" t="str">
        <f>+IF('Ark1'!Q3602=0,"",'Ark1'!Q3602)</f>
        <v/>
      </c>
      <c r="G1790" s="116">
        <f>+'Ark1'!R3602</f>
        <v>0</v>
      </c>
      <c r="H1790" s="116">
        <f>+'Ark1'!S3602</f>
        <v>0</v>
      </c>
      <c r="I1790" s="222" t="str">
        <f>+IF(G1790=0,"",'Ark1'!AA3602)</f>
        <v/>
      </c>
      <c r="J1790" s="222" t="str">
        <f>+IF(G1790=0,"",'Ark1'!AB3602)</f>
        <v/>
      </c>
      <c r="K1790" s="114" t="str">
        <f>+IF(G1790=0,"",'Ark1'!U3602)</f>
        <v/>
      </c>
      <c r="L1790" s="222" t="str">
        <f>+IF(G1790=0,"",'Ark1'!W3602)</f>
        <v/>
      </c>
      <c r="M1790" s="222" t="str">
        <f>+IF(G1790=0,"",'Ark1'!X3602)</f>
        <v/>
      </c>
      <c r="N1790" s="114" t="str">
        <f>+IF(G1790=0,"",'Ark1'!Y3602)</f>
        <v/>
      </c>
      <c r="O1790" s="116" t="str">
        <f>+IF(G1790=0,"",'Ark1'!Z3602)</f>
        <v/>
      </c>
      <c r="P1790" s="116" t="str">
        <f t="shared" si="28"/>
        <v/>
      </c>
      <c r="Q1790" s="114" t="str">
        <f>+IF(G1790=0,"",'Ark1'!T3602)</f>
        <v/>
      </c>
      <c r="R1790" s="222" t="str">
        <f>+IF(G1790=0,"",'Ark1'!V3602)</f>
        <v/>
      </c>
      <c r="S1790" s="32"/>
      <c r="T1790" s="35"/>
      <c r="U1790" s="35"/>
    </row>
    <row r="1791" spans="1:21" x14ac:dyDescent="0.5">
      <c r="A1791" s="32"/>
      <c r="B1791" s="297" t="str">
        <f>+IF(E1791=2012,VLOOKUP(D1791,K_navn!$A$2:$C$359,2),"")</f>
        <v/>
      </c>
      <c r="C1791" s="297" t="str">
        <f>+IF(E1791=2012,VLOOKUP(D1791,K_navn!$A$2:$C$359,3),"")</f>
        <v/>
      </c>
      <c r="D1791" s="115">
        <f>+'Ark1'!P3603</f>
        <v>1133</v>
      </c>
      <c r="E1791" s="115">
        <f>+'Ark1'!C3603</f>
        <v>2015</v>
      </c>
      <c r="F1791" s="116" t="str">
        <f>+IF('Ark1'!Q3603=0,"",'Ark1'!Q3603)</f>
        <v/>
      </c>
      <c r="G1791" s="116">
        <f>+'Ark1'!R3603</f>
        <v>0</v>
      </c>
      <c r="H1791" s="116">
        <f>+'Ark1'!S3603</f>
        <v>0</v>
      </c>
      <c r="I1791" s="222" t="str">
        <f>+IF(G1791=0,"",'Ark1'!AA3603)</f>
        <v/>
      </c>
      <c r="J1791" s="222" t="str">
        <f>+IF(G1791=0,"",'Ark1'!AB3603)</f>
        <v/>
      </c>
      <c r="K1791" s="114" t="str">
        <f>+IF(G1791=0,"",'Ark1'!U3603)</f>
        <v/>
      </c>
      <c r="L1791" s="222" t="str">
        <f>+IF(G1791=0,"",'Ark1'!W3603)</f>
        <v/>
      </c>
      <c r="M1791" s="222" t="str">
        <f>+IF(G1791=0,"",'Ark1'!X3603)</f>
        <v/>
      </c>
      <c r="N1791" s="114" t="str">
        <f>+IF(G1791=0,"",'Ark1'!Y3603)</f>
        <v/>
      </c>
      <c r="O1791" s="116" t="str">
        <f>+IF(G1791=0,"",'Ark1'!Z3603)</f>
        <v/>
      </c>
      <c r="P1791" s="116" t="str">
        <f t="shared" si="28"/>
        <v/>
      </c>
      <c r="Q1791" s="114" t="str">
        <f>+IF(G1791=0,"",'Ark1'!T3603)</f>
        <v/>
      </c>
      <c r="R1791" s="222" t="str">
        <f>+IF(G1791=0,"",'Ark1'!V3603)</f>
        <v/>
      </c>
      <c r="S1791" s="32"/>
      <c r="T1791" s="35"/>
      <c r="U1791" s="35"/>
    </row>
    <row r="1792" spans="1:21" x14ac:dyDescent="0.5">
      <c r="A1792" s="32"/>
      <c r="B1792" s="297" t="str">
        <f>+IF(E1792=2012,VLOOKUP(D1792,K_navn!$A$2:$C$359,2),"")</f>
        <v/>
      </c>
      <c r="C1792" s="297" t="str">
        <f>+IF(E1792=2012,VLOOKUP(D1792,K_navn!$A$2:$C$359,3),"")</f>
        <v/>
      </c>
      <c r="D1792" s="115">
        <f>+'Ark1'!P3604</f>
        <v>1133</v>
      </c>
      <c r="E1792" s="115">
        <f>+'Ark1'!C3604</f>
        <v>2016</v>
      </c>
      <c r="F1792" s="116">
        <f>+IF('Ark1'!Q3604=0,"",'Ark1'!Q3604)</f>
        <v>1</v>
      </c>
      <c r="G1792" s="116">
        <f>+'Ark1'!R3604</f>
        <v>6</v>
      </c>
      <c r="H1792" s="116">
        <f>+'Ark1'!S3604</f>
        <v>6</v>
      </c>
      <c r="I1792" s="222">
        <f>+IF(G1792=0,"",'Ark1'!AA3604)</f>
        <v>1.2794268167860803E-2</v>
      </c>
      <c r="J1792" s="222">
        <f>+IF(G1792=0,"",'Ark1'!AB3604)</f>
        <v>1.442535230932457E-2</v>
      </c>
      <c r="K1792" s="114">
        <f>+IF(G1792=0,"",'Ark1'!U3604)</f>
        <v>56.33333333333335</v>
      </c>
      <c r="L1792" s="222">
        <f>+IF(G1792=0,"",'Ark1'!W3604)</f>
        <v>91.850000000000023</v>
      </c>
      <c r="M1792" s="222">
        <f>+IF(G1792=0,"",'Ark1'!X3604)</f>
        <v>3.9071515626260398</v>
      </c>
      <c r="N1792" s="114">
        <f>+IF(G1792=0,"",'Ark1'!Y3604)</f>
        <v>0.94280904158195611</v>
      </c>
      <c r="O1792" s="116">
        <f>+IF(G1792=0,"",'Ark1'!Z3604)</f>
        <v>72.843470458114993</v>
      </c>
      <c r="P1792" s="116">
        <f t="shared" si="28"/>
        <v>6</v>
      </c>
      <c r="Q1792" s="114">
        <f>+IF(G1792=0,"",'Ark1'!T3604)</f>
        <v>14</v>
      </c>
      <c r="R1792" s="222">
        <f>+IF(G1792=0,"",'Ark1'!V3604)</f>
        <v>99.51245937161427</v>
      </c>
      <c r="S1792" s="32"/>
      <c r="T1792" s="35"/>
      <c r="U1792" s="35"/>
    </row>
    <row r="1793" spans="1:21" x14ac:dyDescent="0.5">
      <c r="A1793" s="32"/>
      <c r="B1793" s="297" t="str">
        <f>+IF(E1793=2012,VLOOKUP(D1793,K_navn!$A$2:$C$359,2),"")</f>
        <v/>
      </c>
      <c r="C1793" s="297" t="str">
        <f>+IF(E1793=2012,VLOOKUP(D1793,K_navn!$A$2:$C$359,3),"")</f>
        <v/>
      </c>
      <c r="D1793" s="115">
        <f>+'Ark1'!P3605</f>
        <v>1133</v>
      </c>
      <c r="E1793" s="115">
        <f>+'Ark1'!C3605</f>
        <v>2017</v>
      </c>
      <c r="F1793" s="116">
        <f>+IF('Ark1'!Q3605=0,"",'Ark1'!Q3605)</f>
        <v>1</v>
      </c>
      <c r="G1793" s="116">
        <f>+'Ark1'!R3605</f>
        <v>10</v>
      </c>
      <c r="H1793" s="116">
        <f>+'Ark1'!S3605</f>
        <v>10</v>
      </c>
      <c r="I1793" s="222">
        <f>+IF(G1793=0,"",'Ark1'!AA3605)</f>
        <v>2.885419972877051E-2</v>
      </c>
      <c r="J1793" s="222">
        <f>+IF(G1793=0,"",'Ark1'!AB3605)</f>
        <v>3.1610864111710872E-2</v>
      </c>
      <c r="K1793" s="114">
        <f>+IF(G1793=0,"",'Ark1'!U3605)</f>
        <v>57.4</v>
      </c>
      <c r="L1793" s="222">
        <f>+IF(G1793=0,"",'Ark1'!W3605)</f>
        <v>89.42</v>
      </c>
      <c r="M1793" s="222">
        <f>+IF(G1793=0,"",'Ark1'!X3605)</f>
        <v>7.7872716659945294</v>
      </c>
      <c r="N1793" s="114">
        <f>+IF(G1793=0,"",'Ark1'!Y3605)</f>
        <v>1.7435595774163115</v>
      </c>
      <c r="O1793" s="116">
        <f>+IF(G1793=0,"",'Ark1'!Z3605)</f>
        <v>6.6433084919460201</v>
      </c>
      <c r="P1793" s="116">
        <f t="shared" si="28"/>
        <v>10</v>
      </c>
      <c r="Q1793" s="114">
        <f>+IF(G1793=0,"",'Ark1'!T3605)</f>
        <v>14.3</v>
      </c>
      <c r="R1793" s="222">
        <f>+IF(G1793=0,"",'Ark1'!V3605)</f>
        <v>96.879739978331486</v>
      </c>
      <c r="S1793" s="32"/>
      <c r="T1793" s="35"/>
      <c r="U1793" s="35"/>
    </row>
    <row r="1794" spans="1:21" x14ac:dyDescent="0.5">
      <c r="A1794" s="32"/>
      <c r="B1794" s="297" t="str">
        <f>+IF(E1794=2012,VLOOKUP(D1794,K_navn!$A$2:$C$359,2),"")</f>
        <v/>
      </c>
      <c r="C1794" s="297" t="str">
        <f>+IF(E1794=2012,VLOOKUP(D1794,K_navn!$A$2:$C$359,3),"")</f>
        <v/>
      </c>
      <c r="D1794" s="115">
        <f>+'Ark1'!P3606</f>
        <v>1133</v>
      </c>
      <c r="E1794" s="115">
        <f>+'Ark1'!C3606</f>
        <v>2018</v>
      </c>
      <c r="F1794" s="116">
        <f>+IF('Ark1'!Q3606=0,"",'Ark1'!Q3606)</f>
        <v>1</v>
      </c>
      <c r="G1794" s="116">
        <f>+'Ark1'!R3606</f>
        <v>5</v>
      </c>
      <c r="H1794" s="116">
        <f>+'Ark1'!S3606</f>
        <v>5</v>
      </c>
      <c r="I1794" s="222">
        <f>+IF(G1794=0,"",'Ark1'!AA3606)</f>
        <v>1.9970443743259979E-2</v>
      </c>
      <c r="J1794" s="222">
        <f>+IF(G1794=0,"",'Ark1'!AB3606)</f>
        <v>2.1883929349268111E-2</v>
      </c>
      <c r="K1794" s="114">
        <f>+IF(G1794=0,"",'Ark1'!U3606)</f>
        <v>58.4</v>
      </c>
      <c r="L1794" s="222">
        <f>+IF(G1794=0,"",'Ark1'!W3606)</f>
        <v>88.02</v>
      </c>
      <c r="M1794" s="222">
        <f>+IF(G1794=0,"",'Ark1'!X3606)</f>
        <v>2.7995713957671216</v>
      </c>
      <c r="N1794" s="114">
        <f>+IF(G1794=0,"",'Ark1'!Y3606)</f>
        <v>1.4966629547096251</v>
      </c>
      <c r="O1794" s="116">
        <f>+IF(G1794=0,"",'Ark1'!Z3606)</f>
        <v>-6.8734840793200211</v>
      </c>
      <c r="P1794" s="116">
        <f t="shared" si="28"/>
        <v>5</v>
      </c>
      <c r="Q1794" s="114">
        <f>+IF(G1794=0,"",'Ark1'!T3606)</f>
        <v>15.2</v>
      </c>
      <c r="R1794" s="222">
        <f>+IF(G1794=0,"",'Ark1'!V3606)</f>
        <v>95.362946912242691</v>
      </c>
      <c r="S1794" s="32"/>
      <c r="T1794" s="35"/>
      <c r="U1794" s="35"/>
    </row>
    <row r="1795" spans="1:21" x14ac:dyDescent="0.5">
      <c r="A1795" s="32"/>
      <c r="B1795" s="297" t="str">
        <f>+IF(E1795=2012,VLOOKUP(D1795,K_navn!$A$2:$C$359,2),"")</f>
        <v/>
      </c>
      <c r="C1795" s="297" t="str">
        <f>+IF(E1795=2012,VLOOKUP(D1795,K_navn!$A$2:$C$359,3),"")</f>
        <v/>
      </c>
      <c r="D1795" s="115">
        <f>+'Ark1'!P3607</f>
        <v>1133</v>
      </c>
      <c r="E1795" s="115">
        <f>+'Ark1'!C3607</f>
        <v>2019</v>
      </c>
      <c r="F1795" s="116">
        <f>+IF('Ark1'!Q3607=0,"",'Ark1'!Q3607)</f>
        <v>1</v>
      </c>
      <c r="G1795" s="116">
        <f>+'Ark1'!R3607</f>
        <v>16</v>
      </c>
      <c r="H1795" s="116">
        <f>+'Ark1'!S3607</f>
        <v>16</v>
      </c>
      <c r="I1795" s="222">
        <f>+IF(G1795=0,"",'Ark1'!AA3607)</f>
        <v>7.9443892750744816E-2</v>
      </c>
      <c r="J1795" s="222">
        <f>+IF(G1795=0,"",'Ark1'!AB3607)</f>
        <v>8.412242621173889E-2</v>
      </c>
      <c r="K1795" s="114">
        <f>+IF(G1795=0,"",'Ark1'!U3607)</f>
        <v>58.9375</v>
      </c>
      <c r="L1795" s="222">
        <f>+IF(G1795=0,"",'Ark1'!W3607)</f>
        <v>85.066874999999996</v>
      </c>
      <c r="M1795" s="222">
        <f>+IF(G1795=0,"",'Ark1'!X3607)</f>
        <v>10.748114205960761</v>
      </c>
      <c r="N1795" s="114">
        <f>+IF(G1795=0,"",'Ark1'!Y3607)</f>
        <v>2.1928505991061038</v>
      </c>
      <c r="O1795" s="116">
        <f>+IF(G1795=0,"",'Ark1'!Z3607)</f>
        <v>-50.904539420949519</v>
      </c>
      <c r="P1795" s="116">
        <f t="shared" si="28"/>
        <v>16</v>
      </c>
      <c r="Q1795" s="114">
        <f>+IF(G1795=0,"",'Ark1'!T3607)</f>
        <v>15.125</v>
      </c>
      <c r="R1795" s="222">
        <f>+IF(G1795=0,"",'Ark1'!V3607)</f>
        <v>92.163461538461561</v>
      </c>
      <c r="S1795" s="32"/>
      <c r="T1795" s="35"/>
      <c r="U1795" s="35"/>
    </row>
    <row r="1796" spans="1:21" x14ac:dyDescent="0.5">
      <c r="A1796" s="32"/>
      <c r="B1796" s="297" t="str">
        <f>+IF(E1796=2012,VLOOKUP(D1796,K_navn!$A$2:$C$359,2),"")</f>
        <v/>
      </c>
      <c r="C1796" s="297" t="str">
        <f>+IF(E1796=2012,VLOOKUP(D1796,K_navn!$A$2:$C$359,3),"")</f>
        <v/>
      </c>
      <c r="D1796" s="115">
        <f>+'Ark1'!P3608</f>
        <v>1133</v>
      </c>
      <c r="E1796" s="115">
        <f>+'Ark1'!C3608</f>
        <v>2020</v>
      </c>
      <c r="F1796" s="116">
        <f>+IF('Ark1'!Q3608=0,"",'Ark1'!Q3608)</f>
        <v>1</v>
      </c>
      <c r="G1796" s="116">
        <f>+'Ark1'!R3608</f>
        <v>19</v>
      </c>
      <c r="H1796" s="116">
        <f>+'Ark1'!S3608</f>
        <v>19</v>
      </c>
      <c r="I1796" s="222">
        <f>+IF(G1796=0,"",'Ark1'!AA3608)</f>
        <v>9.100488552543344E-2</v>
      </c>
      <c r="J1796" s="222">
        <f>+IF(G1796=0,"",'Ark1'!AB3608)</f>
        <v>0.11638310328155362</v>
      </c>
      <c r="K1796" s="114">
        <f>+IF(G1796=0,"",'Ark1'!U3608)</f>
        <v>53.157894736842096</v>
      </c>
      <c r="L1796" s="222">
        <f>+IF(G1796=0,"",'Ark1'!W3608)</f>
        <v>105.64736842105262</v>
      </c>
      <c r="M1796" s="222">
        <f>+IF(G1796=0,"",'Ark1'!X3608)</f>
        <v>16.959622898645627</v>
      </c>
      <c r="N1796" s="114">
        <f>+IF(G1796=0,"",'Ark1'!Y3608)</f>
        <v>5.7515504353150098</v>
      </c>
      <c r="O1796" s="116">
        <f>+IF(G1796=0,"",'Ark1'!Z3608)</f>
        <v>-19.971641697765641</v>
      </c>
      <c r="P1796" s="116">
        <f t="shared" si="28"/>
        <v>19</v>
      </c>
      <c r="Q1796" s="114">
        <f>+IF(G1796=0,"",'Ark1'!T3608)</f>
        <v>11.789473684210524</v>
      </c>
      <c r="R1796" s="222">
        <f>+IF(G1796=0,"",'Ark1'!V3608)</f>
        <v>114.46085419398985</v>
      </c>
      <c r="S1796" s="32"/>
      <c r="T1796" s="35"/>
      <c r="U1796" s="35"/>
    </row>
    <row r="1797" spans="1:21" x14ac:dyDescent="0.5">
      <c r="A1797" s="32"/>
      <c r="B1797" s="297" t="str">
        <f>+IF(E1797=2012,VLOOKUP(D1797,K_navn!$A$2:$C$359,2),"")</f>
        <v/>
      </c>
      <c r="C1797" s="297" t="str">
        <f>+IF(E1797=2012,VLOOKUP(D1797,K_navn!$A$2:$C$359,3),"")</f>
        <v/>
      </c>
      <c r="D1797" s="115">
        <f>+'Ark1'!P3609</f>
        <v>1133</v>
      </c>
      <c r="E1797" s="115">
        <f>+'Ark1'!C3609</f>
        <v>2021</v>
      </c>
      <c r="F1797" s="116">
        <f>+IF('Ark1'!Q3609=0,"",'Ark1'!Q3609)</f>
        <v>1</v>
      </c>
      <c r="G1797" s="116">
        <f>+'Ark1'!R3609</f>
        <v>2</v>
      </c>
      <c r="H1797" s="116">
        <f>+'Ark1'!S3609</f>
        <v>2</v>
      </c>
      <c r="I1797" s="222">
        <f>+IF(G1797=0,"",'Ark1'!AA3609)</f>
        <v>7.6068766164612781E-3</v>
      </c>
      <c r="J1797" s="222">
        <f>+IF(G1797=0,"",'Ark1'!AB3609)</f>
        <v>8.2547953386296752E-3</v>
      </c>
      <c r="K1797" s="114">
        <f>+IF(G1797=0,"",'Ark1'!U3609)</f>
        <v>61.5</v>
      </c>
      <c r="L1797" s="222">
        <f>+IF(G1797=0,"",'Ark1'!W3609)</f>
        <v>92.080000000000013</v>
      </c>
      <c r="M1797" s="222">
        <f>+IF(G1797=0,"",'Ark1'!X3609)</f>
        <v>7.9799999999998414</v>
      </c>
      <c r="N1797" s="114">
        <f>+IF(G1797=0,"",'Ark1'!Y3609)</f>
        <v>1.5</v>
      </c>
      <c r="O1797" s="116">
        <f>+IF(G1797=0,"",'Ark1'!Z3609)</f>
        <v>-100.00000000000411</v>
      </c>
      <c r="P1797" s="116">
        <f t="shared" si="28"/>
        <v>2</v>
      </c>
      <c r="Q1797" s="114">
        <f>+IF(G1797=0,"",'Ark1'!T3609)</f>
        <v>17</v>
      </c>
      <c r="R1797" s="222">
        <f>+IF(G1797=0,"",'Ark1'!V3609)</f>
        <v>99.761646803900319</v>
      </c>
      <c r="S1797" s="32"/>
      <c r="T1797" s="35"/>
      <c r="U1797" s="35"/>
    </row>
    <row r="1798" spans="1:21" x14ac:dyDescent="0.5">
      <c r="A1798" s="32"/>
      <c r="B1798" s="297" t="str">
        <f>+IF(E1798=2012,VLOOKUP(D1798,K_navn!$A$2:$C$359,2),"")</f>
        <v/>
      </c>
      <c r="C1798" s="297" t="str">
        <f>+IF(E1798=2012,VLOOKUP(D1798,K_navn!$A$2:$C$359,3),"")</f>
        <v/>
      </c>
      <c r="D1798" s="115">
        <f>+'Ark1'!P3610</f>
        <v>1133</v>
      </c>
      <c r="E1798" s="115">
        <f>+'Ark1'!C3610</f>
        <v>2022</v>
      </c>
      <c r="F1798" s="116">
        <f>+IF('Ark1'!Q3610=0,"",'Ark1'!Q3610)</f>
        <v>2</v>
      </c>
      <c r="G1798" s="116">
        <f>+'Ark1'!R3610</f>
        <v>51</v>
      </c>
      <c r="H1798" s="116">
        <f>+'Ark1'!S3610</f>
        <v>51</v>
      </c>
      <c r="I1798" s="222">
        <f>+IF(G1798=0,"",'Ark1'!AA3610)</f>
        <v>0.1770525950355841</v>
      </c>
      <c r="J1798" s="222">
        <f>+IF(G1798=0,"",'Ark1'!AB3610)</f>
        <v>0.19854123582857544</v>
      </c>
      <c r="K1798" s="114">
        <f>+IF(G1798=0,"",'Ark1'!U3610)</f>
        <v>60.607843137254896</v>
      </c>
      <c r="L1798" s="222">
        <f>+IF(G1798=0,"",'Ark1'!W3610)</f>
        <v>96.166666666666686</v>
      </c>
      <c r="M1798" s="222">
        <f>+IF(G1798=0,"",'Ark1'!X3610)</f>
        <v>11.95632028557454</v>
      </c>
      <c r="N1798" s="114">
        <f>+IF(G1798=0,"",'Ark1'!Y3610)</f>
        <v>2.2058605663411797</v>
      </c>
      <c r="O1798" s="116">
        <f>+IF(G1798=0,"",'Ark1'!Z3610)</f>
        <v>-25.237792331893473</v>
      </c>
      <c r="P1798" s="116">
        <f t="shared" si="28"/>
        <v>25.5</v>
      </c>
      <c r="Q1798" s="114">
        <f>+IF(G1798=0,"",'Ark1'!T3610)</f>
        <v>16.235294117647062</v>
      </c>
      <c r="R1798" s="222">
        <f>+IF(G1798=0,"",'Ark1'!V3610)</f>
        <v>104.18923799205484</v>
      </c>
      <c r="S1798" s="32"/>
      <c r="T1798" s="35"/>
      <c r="U1798" s="35"/>
    </row>
    <row r="1799" spans="1:21" x14ac:dyDescent="0.5">
      <c r="A1799" s="32"/>
      <c r="B1799" s="297" t="str">
        <f>+IF(E1799=2012,VLOOKUP(D1799,K_navn!$A$2:$C$359,2),"")</f>
        <v>Suldal</v>
      </c>
      <c r="C1799" s="297" t="str">
        <f>+IF(E1799=2012,VLOOKUP(D1799,K_navn!$A$2:$C$359,3),"")</f>
        <v>Rogaland</v>
      </c>
      <c r="D1799" s="115">
        <f>+'Ark1'!P3611</f>
        <v>1134</v>
      </c>
      <c r="E1799" s="115">
        <f>+'Ark1'!C3611</f>
        <v>2012</v>
      </c>
      <c r="F1799" s="116" t="str">
        <f>+IF('Ark1'!Q3611=0,"",'Ark1'!Q3611)</f>
        <v/>
      </c>
      <c r="G1799" s="116">
        <f>+'Ark1'!R3611</f>
        <v>0</v>
      </c>
      <c r="H1799" s="116">
        <f>+'Ark1'!S3611</f>
        <v>0</v>
      </c>
      <c r="I1799" s="222" t="str">
        <f>+IF(G1799=0,"",'Ark1'!AA3611)</f>
        <v/>
      </c>
      <c r="J1799" s="222" t="str">
        <f>+IF(G1799=0,"",'Ark1'!AB3611)</f>
        <v/>
      </c>
      <c r="K1799" s="114" t="str">
        <f>+IF(G1799=0,"",'Ark1'!U3611)</f>
        <v/>
      </c>
      <c r="L1799" s="222" t="str">
        <f>+IF(G1799=0,"",'Ark1'!W3611)</f>
        <v/>
      </c>
      <c r="M1799" s="222" t="str">
        <f>+IF(G1799=0,"",'Ark1'!X3611)</f>
        <v/>
      </c>
      <c r="N1799" s="114" t="str">
        <f>+IF(G1799=0,"",'Ark1'!Y3611)</f>
        <v/>
      </c>
      <c r="O1799" s="116" t="str">
        <f>+IF(G1799=0,"",'Ark1'!Z3611)</f>
        <v/>
      </c>
      <c r="P1799" s="116" t="str">
        <f t="shared" si="28"/>
        <v/>
      </c>
      <c r="Q1799" s="114" t="str">
        <f>+IF(G1799=0,"",'Ark1'!T3611)</f>
        <v/>
      </c>
      <c r="R1799" s="222" t="str">
        <f>+IF(G1799=0,"",'Ark1'!V3611)</f>
        <v/>
      </c>
      <c r="S1799" s="32"/>
      <c r="T1799" s="35"/>
      <c r="U1799" s="35"/>
    </row>
    <row r="1800" spans="1:21" x14ac:dyDescent="0.5">
      <c r="A1800" s="32"/>
      <c r="B1800" s="297" t="str">
        <f>+IF(E1800=2012,VLOOKUP(D1800,K_navn!$A$2:$C$359,2),"")</f>
        <v/>
      </c>
      <c r="C1800" s="297" t="str">
        <f>+IF(E1800=2012,VLOOKUP(D1800,K_navn!$A$2:$C$359,3),"")</f>
        <v/>
      </c>
      <c r="D1800" s="115">
        <f>+'Ark1'!P3612</f>
        <v>1134</v>
      </c>
      <c r="E1800" s="115">
        <f>+'Ark1'!C3612</f>
        <v>2013</v>
      </c>
      <c r="F1800" s="116" t="str">
        <f>+IF('Ark1'!Q3612=0,"",'Ark1'!Q3612)</f>
        <v/>
      </c>
      <c r="G1800" s="116">
        <f>+'Ark1'!R3612</f>
        <v>0</v>
      </c>
      <c r="H1800" s="116">
        <f>+'Ark1'!S3612</f>
        <v>0</v>
      </c>
      <c r="I1800" s="222" t="str">
        <f>+IF(G1800=0,"",'Ark1'!AA3612)</f>
        <v/>
      </c>
      <c r="J1800" s="222" t="str">
        <f>+IF(G1800=0,"",'Ark1'!AB3612)</f>
        <v/>
      </c>
      <c r="K1800" s="114" t="str">
        <f>+IF(G1800=0,"",'Ark1'!U3612)</f>
        <v/>
      </c>
      <c r="L1800" s="222" t="str">
        <f>+IF(G1800=0,"",'Ark1'!W3612)</f>
        <v/>
      </c>
      <c r="M1800" s="222" t="str">
        <f>+IF(G1800=0,"",'Ark1'!X3612)</f>
        <v/>
      </c>
      <c r="N1800" s="114" t="str">
        <f>+IF(G1800=0,"",'Ark1'!Y3612)</f>
        <v/>
      </c>
      <c r="O1800" s="116" t="str">
        <f>+IF(G1800=0,"",'Ark1'!Z3612)</f>
        <v/>
      </c>
      <c r="P1800" s="116" t="str">
        <f t="shared" si="28"/>
        <v/>
      </c>
      <c r="Q1800" s="114" t="str">
        <f>+IF(G1800=0,"",'Ark1'!T3612)</f>
        <v/>
      </c>
      <c r="R1800" s="222" t="str">
        <f>+IF(G1800=0,"",'Ark1'!V3612)</f>
        <v/>
      </c>
      <c r="S1800" s="32"/>
      <c r="T1800" s="35"/>
      <c r="U1800" s="35"/>
    </row>
    <row r="1801" spans="1:21" x14ac:dyDescent="0.5">
      <c r="A1801" s="32"/>
      <c r="B1801" s="297" t="str">
        <f>+IF(E1801=2012,VLOOKUP(D1801,K_navn!$A$2:$C$359,2),"")</f>
        <v/>
      </c>
      <c r="C1801" s="297" t="str">
        <f>+IF(E1801=2012,VLOOKUP(D1801,K_navn!$A$2:$C$359,3),"")</f>
        <v/>
      </c>
      <c r="D1801" s="115">
        <f>+'Ark1'!P3613</f>
        <v>1134</v>
      </c>
      <c r="E1801" s="115">
        <f>+'Ark1'!C3613</f>
        <v>2014</v>
      </c>
      <c r="F1801" s="116" t="str">
        <f>+IF('Ark1'!Q3613=0,"",'Ark1'!Q3613)</f>
        <v/>
      </c>
      <c r="G1801" s="116">
        <f>+'Ark1'!R3613</f>
        <v>0</v>
      </c>
      <c r="H1801" s="116">
        <f>+'Ark1'!S3613</f>
        <v>0</v>
      </c>
      <c r="I1801" s="222" t="str">
        <f>+IF(G1801=0,"",'Ark1'!AA3613)</f>
        <v/>
      </c>
      <c r="J1801" s="222" t="str">
        <f>+IF(G1801=0,"",'Ark1'!AB3613)</f>
        <v/>
      </c>
      <c r="K1801" s="114" t="str">
        <f>+IF(G1801=0,"",'Ark1'!U3613)</f>
        <v/>
      </c>
      <c r="L1801" s="222" t="str">
        <f>+IF(G1801=0,"",'Ark1'!W3613)</f>
        <v/>
      </c>
      <c r="M1801" s="222" t="str">
        <f>+IF(G1801=0,"",'Ark1'!X3613)</f>
        <v/>
      </c>
      <c r="N1801" s="114" t="str">
        <f>+IF(G1801=0,"",'Ark1'!Y3613)</f>
        <v/>
      </c>
      <c r="O1801" s="116" t="str">
        <f>+IF(G1801=0,"",'Ark1'!Z3613)</f>
        <v/>
      </c>
      <c r="P1801" s="116" t="str">
        <f t="shared" si="28"/>
        <v/>
      </c>
      <c r="Q1801" s="114" t="str">
        <f>+IF(G1801=0,"",'Ark1'!T3613)</f>
        <v/>
      </c>
      <c r="R1801" s="222" t="str">
        <f>+IF(G1801=0,"",'Ark1'!V3613)</f>
        <v/>
      </c>
      <c r="S1801" s="32"/>
      <c r="T1801" s="35"/>
      <c r="U1801" s="35"/>
    </row>
    <row r="1802" spans="1:21" x14ac:dyDescent="0.5">
      <c r="A1802" s="32"/>
      <c r="B1802" s="297" t="str">
        <f>+IF(E1802=2012,VLOOKUP(D1802,K_navn!$A$2:$C$359,2),"")</f>
        <v/>
      </c>
      <c r="C1802" s="297" t="str">
        <f>+IF(E1802=2012,VLOOKUP(D1802,K_navn!$A$2:$C$359,3),"")</f>
        <v/>
      </c>
      <c r="D1802" s="115">
        <f>+'Ark1'!P3614</f>
        <v>1134</v>
      </c>
      <c r="E1802" s="115">
        <f>+'Ark1'!C3614</f>
        <v>2015</v>
      </c>
      <c r="F1802" s="116" t="str">
        <f>+IF('Ark1'!Q3614=0,"",'Ark1'!Q3614)</f>
        <v/>
      </c>
      <c r="G1802" s="116">
        <f>+'Ark1'!R3614</f>
        <v>0</v>
      </c>
      <c r="H1802" s="116">
        <f>+'Ark1'!S3614</f>
        <v>0</v>
      </c>
      <c r="I1802" s="222" t="str">
        <f>+IF(G1802=0,"",'Ark1'!AA3614)</f>
        <v/>
      </c>
      <c r="J1802" s="222" t="str">
        <f>+IF(G1802=0,"",'Ark1'!AB3614)</f>
        <v/>
      </c>
      <c r="K1802" s="114" t="str">
        <f>+IF(G1802=0,"",'Ark1'!U3614)</f>
        <v/>
      </c>
      <c r="L1802" s="222" t="str">
        <f>+IF(G1802=0,"",'Ark1'!W3614)</f>
        <v/>
      </c>
      <c r="M1802" s="222" t="str">
        <f>+IF(G1802=0,"",'Ark1'!X3614)</f>
        <v/>
      </c>
      <c r="N1802" s="114" t="str">
        <f>+IF(G1802=0,"",'Ark1'!Y3614)</f>
        <v/>
      </c>
      <c r="O1802" s="116" t="str">
        <f>+IF(G1802=0,"",'Ark1'!Z3614)</f>
        <v/>
      </c>
      <c r="P1802" s="116" t="str">
        <f t="shared" si="28"/>
        <v/>
      </c>
      <c r="Q1802" s="114" t="str">
        <f>+IF(G1802=0,"",'Ark1'!T3614)</f>
        <v/>
      </c>
      <c r="R1802" s="222" t="str">
        <f>+IF(G1802=0,"",'Ark1'!V3614)</f>
        <v/>
      </c>
      <c r="S1802" s="32"/>
      <c r="T1802" s="35"/>
      <c r="U1802" s="35"/>
    </row>
    <row r="1803" spans="1:21" x14ac:dyDescent="0.5">
      <c r="A1803" s="32"/>
      <c r="B1803" s="297" t="str">
        <f>+IF(E1803=2012,VLOOKUP(D1803,K_navn!$A$2:$C$359,2),"")</f>
        <v/>
      </c>
      <c r="C1803" s="297" t="str">
        <f>+IF(E1803=2012,VLOOKUP(D1803,K_navn!$A$2:$C$359,3),"")</f>
        <v/>
      </c>
      <c r="D1803" s="115">
        <f>+'Ark1'!P3615</f>
        <v>1134</v>
      </c>
      <c r="E1803" s="115">
        <f>+'Ark1'!C3615</f>
        <v>2016</v>
      </c>
      <c r="F1803" s="116" t="str">
        <f>+IF('Ark1'!Q3615=0,"",'Ark1'!Q3615)</f>
        <v/>
      </c>
      <c r="G1803" s="116">
        <f>+'Ark1'!R3615</f>
        <v>0</v>
      </c>
      <c r="H1803" s="116">
        <f>+'Ark1'!S3615</f>
        <v>0</v>
      </c>
      <c r="I1803" s="222" t="str">
        <f>+IF(G1803=0,"",'Ark1'!AA3615)</f>
        <v/>
      </c>
      <c r="J1803" s="222" t="str">
        <f>+IF(G1803=0,"",'Ark1'!AB3615)</f>
        <v/>
      </c>
      <c r="K1803" s="114" t="str">
        <f>+IF(G1803=0,"",'Ark1'!U3615)</f>
        <v/>
      </c>
      <c r="L1803" s="222" t="str">
        <f>+IF(G1803=0,"",'Ark1'!W3615)</f>
        <v/>
      </c>
      <c r="M1803" s="222" t="str">
        <f>+IF(G1803=0,"",'Ark1'!X3615)</f>
        <v/>
      </c>
      <c r="N1803" s="114" t="str">
        <f>+IF(G1803=0,"",'Ark1'!Y3615)</f>
        <v/>
      </c>
      <c r="O1803" s="116" t="str">
        <f>+IF(G1803=0,"",'Ark1'!Z3615)</f>
        <v/>
      </c>
      <c r="P1803" s="116" t="str">
        <f t="shared" si="28"/>
        <v/>
      </c>
      <c r="Q1803" s="114" t="str">
        <f>+IF(G1803=0,"",'Ark1'!T3615)</f>
        <v/>
      </c>
      <c r="R1803" s="222" t="str">
        <f>+IF(G1803=0,"",'Ark1'!V3615)</f>
        <v/>
      </c>
      <c r="S1803" s="32"/>
      <c r="T1803" s="35"/>
      <c r="U1803" s="35"/>
    </row>
    <row r="1804" spans="1:21" x14ac:dyDescent="0.5">
      <c r="A1804" s="32"/>
      <c r="B1804" s="297" t="str">
        <f>+IF(E1804=2012,VLOOKUP(D1804,K_navn!$A$2:$C$359,2),"")</f>
        <v/>
      </c>
      <c r="C1804" s="297" t="str">
        <f>+IF(E1804=2012,VLOOKUP(D1804,K_navn!$A$2:$C$359,3),"")</f>
        <v/>
      </c>
      <c r="D1804" s="115">
        <f>+'Ark1'!P3616</f>
        <v>1134</v>
      </c>
      <c r="E1804" s="115">
        <f>+'Ark1'!C3616</f>
        <v>2017</v>
      </c>
      <c r="F1804" s="116" t="str">
        <f>+IF('Ark1'!Q3616=0,"",'Ark1'!Q3616)</f>
        <v/>
      </c>
      <c r="G1804" s="116">
        <f>+'Ark1'!R3616</f>
        <v>0</v>
      </c>
      <c r="H1804" s="116">
        <f>+'Ark1'!S3616</f>
        <v>0</v>
      </c>
      <c r="I1804" s="222" t="str">
        <f>+IF(G1804=0,"",'Ark1'!AA3616)</f>
        <v/>
      </c>
      <c r="J1804" s="222" t="str">
        <f>+IF(G1804=0,"",'Ark1'!AB3616)</f>
        <v/>
      </c>
      <c r="K1804" s="114" t="str">
        <f>+IF(G1804=0,"",'Ark1'!U3616)</f>
        <v/>
      </c>
      <c r="L1804" s="222" t="str">
        <f>+IF(G1804=0,"",'Ark1'!W3616)</f>
        <v/>
      </c>
      <c r="M1804" s="222" t="str">
        <f>+IF(G1804=0,"",'Ark1'!X3616)</f>
        <v/>
      </c>
      <c r="N1804" s="114" t="str">
        <f>+IF(G1804=0,"",'Ark1'!Y3616)</f>
        <v/>
      </c>
      <c r="O1804" s="116" t="str">
        <f>+IF(G1804=0,"",'Ark1'!Z3616)</f>
        <v/>
      </c>
      <c r="P1804" s="116" t="str">
        <f t="shared" si="28"/>
        <v/>
      </c>
      <c r="Q1804" s="114" t="str">
        <f>+IF(G1804=0,"",'Ark1'!T3616)</f>
        <v/>
      </c>
      <c r="R1804" s="222" t="str">
        <f>+IF(G1804=0,"",'Ark1'!V3616)</f>
        <v/>
      </c>
      <c r="S1804" s="32"/>
      <c r="T1804" s="35"/>
      <c r="U1804" s="35"/>
    </row>
    <row r="1805" spans="1:21" x14ac:dyDescent="0.5">
      <c r="A1805" s="32"/>
      <c r="B1805" s="297" t="str">
        <f>+IF(E1805=2012,VLOOKUP(D1805,K_navn!$A$2:$C$359,2),"")</f>
        <v/>
      </c>
      <c r="C1805" s="297" t="str">
        <f>+IF(E1805=2012,VLOOKUP(D1805,K_navn!$A$2:$C$359,3),"")</f>
        <v/>
      </c>
      <c r="D1805" s="115">
        <f>+'Ark1'!P3617</f>
        <v>1134</v>
      </c>
      <c r="E1805" s="115">
        <f>+'Ark1'!C3617</f>
        <v>2018</v>
      </c>
      <c r="F1805" s="116" t="str">
        <f>+IF('Ark1'!Q3617=0,"",'Ark1'!Q3617)</f>
        <v/>
      </c>
      <c r="G1805" s="116">
        <f>+'Ark1'!R3617</f>
        <v>0</v>
      </c>
      <c r="H1805" s="116">
        <f>+'Ark1'!S3617</f>
        <v>0</v>
      </c>
      <c r="I1805" s="222" t="str">
        <f>+IF(G1805=0,"",'Ark1'!AA3617)</f>
        <v/>
      </c>
      <c r="J1805" s="222" t="str">
        <f>+IF(G1805=0,"",'Ark1'!AB3617)</f>
        <v/>
      </c>
      <c r="K1805" s="114" t="str">
        <f>+IF(G1805=0,"",'Ark1'!U3617)</f>
        <v/>
      </c>
      <c r="L1805" s="222" t="str">
        <f>+IF(G1805=0,"",'Ark1'!W3617)</f>
        <v/>
      </c>
      <c r="M1805" s="222" t="str">
        <f>+IF(G1805=0,"",'Ark1'!X3617)</f>
        <v/>
      </c>
      <c r="N1805" s="114" t="str">
        <f>+IF(G1805=0,"",'Ark1'!Y3617)</f>
        <v/>
      </c>
      <c r="O1805" s="116" t="str">
        <f>+IF(G1805=0,"",'Ark1'!Z3617)</f>
        <v/>
      </c>
      <c r="P1805" s="116" t="str">
        <f t="shared" si="28"/>
        <v/>
      </c>
      <c r="Q1805" s="114" t="str">
        <f>+IF(G1805=0,"",'Ark1'!T3617)</f>
        <v/>
      </c>
      <c r="R1805" s="222" t="str">
        <f>+IF(G1805=0,"",'Ark1'!V3617)</f>
        <v/>
      </c>
      <c r="S1805" s="32"/>
      <c r="T1805" s="35"/>
      <c r="U1805" s="35"/>
    </row>
    <row r="1806" spans="1:21" x14ac:dyDescent="0.5">
      <c r="A1806" s="32"/>
      <c r="B1806" s="297" t="str">
        <f>+IF(E1806=2012,VLOOKUP(D1806,K_navn!$A$2:$C$359,2),"")</f>
        <v/>
      </c>
      <c r="C1806" s="297" t="str">
        <f>+IF(E1806=2012,VLOOKUP(D1806,K_navn!$A$2:$C$359,3),"")</f>
        <v/>
      </c>
      <c r="D1806" s="115">
        <f>+'Ark1'!P3618</f>
        <v>1134</v>
      </c>
      <c r="E1806" s="115">
        <f>+'Ark1'!C3618</f>
        <v>2019</v>
      </c>
      <c r="F1806" s="116" t="str">
        <f>+IF('Ark1'!Q3618=0,"",'Ark1'!Q3618)</f>
        <v/>
      </c>
      <c r="G1806" s="116">
        <f>+'Ark1'!R3618</f>
        <v>0</v>
      </c>
      <c r="H1806" s="116">
        <f>+'Ark1'!S3618</f>
        <v>0</v>
      </c>
      <c r="I1806" s="222" t="str">
        <f>+IF(G1806=0,"",'Ark1'!AA3618)</f>
        <v/>
      </c>
      <c r="J1806" s="222" t="str">
        <f>+IF(G1806=0,"",'Ark1'!AB3618)</f>
        <v/>
      </c>
      <c r="K1806" s="114" t="str">
        <f>+IF(G1806=0,"",'Ark1'!U3618)</f>
        <v/>
      </c>
      <c r="L1806" s="222" t="str">
        <f>+IF(G1806=0,"",'Ark1'!W3618)</f>
        <v/>
      </c>
      <c r="M1806" s="222" t="str">
        <f>+IF(G1806=0,"",'Ark1'!X3618)</f>
        <v/>
      </c>
      <c r="N1806" s="114" t="str">
        <f>+IF(G1806=0,"",'Ark1'!Y3618)</f>
        <v/>
      </c>
      <c r="O1806" s="116" t="str">
        <f>+IF(G1806=0,"",'Ark1'!Z3618)</f>
        <v/>
      </c>
      <c r="P1806" s="116" t="str">
        <f t="shared" si="28"/>
        <v/>
      </c>
      <c r="Q1806" s="114" t="str">
        <f>+IF(G1806=0,"",'Ark1'!T3618)</f>
        <v/>
      </c>
      <c r="R1806" s="222" t="str">
        <f>+IF(G1806=0,"",'Ark1'!V3618)</f>
        <v/>
      </c>
      <c r="S1806" s="32"/>
      <c r="T1806" s="35"/>
      <c r="U1806" s="35"/>
    </row>
    <row r="1807" spans="1:21" x14ac:dyDescent="0.5">
      <c r="A1807" s="32"/>
      <c r="B1807" s="297" t="str">
        <f>+IF(E1807=2012,VLOOKUP(D1807,K_navn!$A$2:$C$359,2),"")</f>
        <v/>
      </c>
      <c r="C1807" s="297" t="str">
        <f>+IF(E1807=2012,VLOOKUP(D1807,K_navn!$A$2:$C$359,3),"")</f>
        <v/>
      </c>
      <c r="D1807" s="115">
        <f>+'Ark1'!P3619</f>
        <v>1134</v>
      </c>
      <c r="E1807" s="115">
        <f>+'Ark1'!C3619</f>
        <v>2020</v>
      </c>
      <c r="F1807" s="116">
        <f>+IF('Ark1'!Q3619=0,"",'Ark1'!Q3619)</f>
        <v>1</v>
      </c>
      <c r="G1807" s="116">
        <f>+'Ark1'!R3619</f>
        <v>3</v>
      </c>
      <c r="H1807" s="116">
        <f>+'Ark1'!S3619</f>
        <v>3</v>
      </c>
      <c r="I1807" s="222">
        <f>+IF(G1807=0,"",'Ark1'!AA3619)</f>
        <v>1.4369192451384237E-2</v>
      </c>
      <c r="J1807" s="222">
        <f>+IF(G1807=0,"",'Ark1'!AB3619)</f>
        <v>1.5443532800316163E-2</v>
      </c>
      <c r="K1807" s="114">
        <f>+IF(G1807=0,"",'Ark1'!U3619)</f>
        <v>58.66666666666665</v>
      </c>
      <c r="L1807" s="222">
        <f>+IF(G1807=0,"",'Ark1'!W3619)</f>
        <v>88.78666666666669</v>
      </c>
      <c r="M1807" s="222">
        <f>+IF(G1807=0,"",'Ark1'!X3619)</f>
        <v>3.8049295511071448</v>
      </c>
      <c r="N1807" s="114">
        <f>+IF(G1807=0,"",'Ark1'!Y3619)</f>
        <v>0.94280904158227774</v>
      </c>
      <c r="O1807" s="116">
        <f>+IF(G1807=0,"",'Ark1'!Z3619)</f>
        <v>-78.362386318962322</v>
      </c>
      <c r="P1807" s="116">
        <f t="shared" si="28"/>
        <v>3</v>
      </c>
      <c r="Q1807" s="114">
        <f>+IF(G1807=0,"",'Ark1'!T3619)</f>
        <v>15</v>
      </c>
      <c r="R1807" s="222">
        <f>+IF(G1807=0,"",'Ark1'!V3619)</f>
        <v>96.193571686529438</v>
      </c>
      <c r="S1807" s="32"/>
      <c r="T1807" s="35"/>
      <c r="U1807" s="35"/>
    </row>
    <row r="1808" spans="1:21" x14ac:dyDescent="0.5">
      <c r="A1808" s="32"/>
      <c r="B1808" s="297" t="str">
        <f>+IF(E1808=2012,VLOOKUP(D1808,K_navn!$A$2:$C$359,2),"")</f>
        <v/>
      </c>
      <c r="C1808" s="297" t="str">
        <f>+IF(E1808=2012,VLOOKUP(D1808,K_navn!$A$2:$C$359,3),"")</f>
        <v/>
      </c>
      <c r="D1808" s="115">
        <f>+'Ark1'!P3620</f>
        <v>1134</v>
      </c>
      <c r="E1808" s="115">
        <f>+'Ark1'!C3620</f>
        <v>2021</v>
      </c>
      <c r="F1808" s="116" t="str">
        <f>+IF('Ark1'!Q3620=0,"",'Ark1'!Q3620)</f>
        <v/>
      </c>
      <c r="G1808" s="116">
        <f>+'Ark1'!R3620</f>
        <v>0</v>
      </c>
      <c r="H1808" s="116">
        <f>+'Ark1'!S3620</f>
        <v>0</v>
      </c>
      <c r="I1808" s="222" t="str">
        <f>+IF(G1808=0,"",'Ark1'!AA3620)</f>
        <v/>
      </c>
      <c r="J1808" s="222" t="str">
        <f>+IF(G1808=0,"",'Ark1'!AB3620)</f>
        <v/>
      </c>
      <c r="K1808" s="114" t="str">
        <f>+IF(G1808=0,"",'Ark1'!U3620)</f>
        <v/>
      </c>
      <c r="L1808" s="222" t="str">
        <f>+IF(G1808=0,"",'Ark1'!W3620)</f>
        <v/>
      </c>
      <c r="M1808" s="222" t="str">
        <f>+IF(G1808=0,"",'Ark1'!X3620)</f>
        <v/>
      </c>
      <c r="N1808" s="114" t="str">
        <f>+IF(G1808=0,"",'Ark1'!Y3620)</f>
        <v/>
      </c>
      <c r="O1808" s="116" t="str">
        <f>+IF(G1808=0,"",'Ark1'!Z3620)</f>
        <v/>
      </c>
      <c r="P1808" s="116" t="str">
        <f t="shared" si="28"/>
        <v/>
      </c>
      <c r="Q1808" s="114" t="str">
        <f>+IF(G1808=0,"",'Ark1'!T3620)</f>
        <v/>
      </c>
      <c r="R1808" s="222" t="str">
        <f>+IF(G1808=0,"",'Ark1'!V3620)</f>
        <v/>
      </c>
      <c r="S1808" s="32"/>
      <c r="T1808" s="35"/>
      <c r="U1808" s="35"/>
    </row>
    <row r="1809" spans="1:21" x14ac:dyDescent="0.5">
      <c r="A1809" s="32"/>
      <c r="B1809" s="297" t="str">
        <f>+IF(E1809=2012,VLOOKUP(D1809,K_navn!$A$2:$C$359,2),"")</f>
        <v/>
      </c>
      <c r="C1809" s="297" t="str">
        <f>+IF(E1809=2012,VLOOKUP(D1809,K_navn!$A$2:$C$359,3),"")</f>
        <v/>
      </c>
      <c r="D1809" s="115">
        <f>+'Ark1'!P3621</f>
        <v>1134</v>
      </c>
      <c r="E1809" s="115">
        <f>+'Ark1'!C3621</f>
        <v>2022</v>
      </c>
      <c r="F1809" s="116">
        <f>+IF('Ark1'!Q3621=0,"",'Ark1'!Q3621)</f>
        <v>1</v>
      </c>
      <c r="G1809" s="116">
        <f>+'Ark1'!R3621</f>
        <v>10</v>
      </c>
      <c r="H1809" s="116">
        <f>+'Ark1'!S3621</f>
        <v>10</v>
      </c>
      <c r="I1809" s="222">
        <f>+IF(G1809=0,"",'Ark1'!AA3621)</f>
        <v>3.471619510501648E-2</v>
      </c>
      <c r="J1809" s="222">
        <f>+IF(G1809=0,"",'Ark1'!AB3621)</f>
        <v>3.5032640531358794E-2</v>
      </c>
      <c r="K1809" s="114">
        <f>+IF(G1809=0,"",'Ark1'!U3621)</f>
        <v>60.7</v>
      </c>
      <c r="L1809" s="222">
        <f>+IF(G1809=0,"",'Ark1'!W3621)</f>
        <v>86.54</v>
      </c>
      <c r="M1809" s="222">
        <f>+IF(G1809=0,"",'Ark1'!X3621)</f>
        <v>3.7672801860225968</v>
      </c>
      <c r="N1809" s="114">
        <f>+IF(G1809=0,"",'Ark1'!Y3621)</f>
        <v>2.3259406699225695</v>
      </c>
      <c r="O1809" s="116">
        <f>+IF(G1809=0,"",'Ark1'!Z3621)</f>
        <v>-59.777664067852264</v>
      </c>
      <c r="P1809" s="116">
        <f t="shared" si="28"/>
        <v>10</v>
      </c>
      <c r="Q1809" s="114">
        <f>+IF(G1809=0,"",'Ark1'!T3621)</f>
        <v>15.8</v>
      </c>
      <c r="R1809" s="222">
        <f>+IF(G1809=0,"",'Ark1'!V3621)</f>
        <v>93.759479956663043</v>
      </c>
      <c r="S1809" s="32"/>
      <c r="T1809" s="35"/>
      <c r="U1809" s="35"/>
    </row>
    <row r="1810" spans="1:21" x14ac:dyDescent="0.5">
      <c r="A1810" s="32"/>
      <c r="B1810" s="297" t="str">
        <f>+IF(E1810=2012,VLOOKUP(D1810,K_navn!$A$2:$C$359,2),"")</f>
        <v>Sauda</v>
      </c>
      <c r="C1810" s="297" t="str">
        <f>+IF(E1810=2012,VLOOKUP(D1810,K_navn!$A$2:$C$359,3),"")</f>
        <v>Rogaland</v>
      </c>
      <c r="D1810" s="115">
        <f>+'Ark1'!P3622</f>
        <v>1135</v>
      </c>
      <c r="E1810" s="115">
        <f>+'Ark1'!C3622</f>
        <v>2012</v>
      </c>
      <c r="F1810" s="116" t="str">
        <f>+IF('Ark1'!Q3622=0,"",'Ark1'!Q3622)</f>
        <v/>
      </c>
      <c r="G1810" s="116">
        <f>+'Ark1'!R3622</f>
        <v>0</v>
      </c>
      <c r="H1810" s="116">
        <f>+'Ark1'!S3622</f>
        <v>0</v>
      </c>
      <c r="I1810" s="222" t="str">
        <f>+IF(G1810=0,"",'Ark1'!AA3622)</f>
        <v/>
      </c>
      <c r="J1810" s="222" t="str">
        <f>+IF(G1810=0,"",'Ark1'!AB3622)</f>
        <v/>
      </c>
      <c r="K1810" s="114" t="str">
        <f>+IF(G1810=0,"",'Ark1'!U3622)</f>
        <v/>
      </c>
      <c r="L1810" s="222" t="str">
        <f>+IF(G1810=0,"",'Ark1'!W3622)</f>
        <v/>
      </c>
      <c r="M1810" s="222" t="str">
        <f>+IF(G1810=0,"",'Ark1'!X3622)</f>
        <v/>
      </c>
      <c r="N1810" s="114" t="str">
        <f>+IF(G1810=0,"",'Ark1'!Y3622)</f>
        <v/>
      </c>
      <c r="O1810" s="116" t="str">
        <f>+IF(G1810=0,"",'Ark1'!Z3622)</f>
        <v/>
      </c>
      <c r="P1810" s="116" t="str">
        <f t="shared" si="28"/>
        <v/>
      </c>
      <c r="Q1810" s="114" t="str">
        <f>+IF(G1810=0,"",'Ark1'!T3622)</f>
        <v/>
      </c>
      <c r="R1810" s="222" t="str">
        <f>+IF(G1810=0,"",'Ark1'!V3622)</f>
        <v/>
      </c>
      <c r="S1810" s="32"/>
      <c r="T1810" s="35"/>
      <c r="U1810" s="35"/>
    </row>
    <row r="1811" spans="1:21" x14ac:dyDescent="0.5">
      <c r="A1811" s="32"/>
      <c r="B1811" s="297" t="str">
        <f>+IF(E1811=2012,VLOOKUP(D1811,K_navn!$A$2:$C$359,2),"")</f>
        <v/>
      </c>
      <c r="C1811" s="297" t="str">
        <f>+IF(E1811=2012,VLOOKUP(D1811,K_navn!$A$2:$C$359,3),"")</f>
        <v/>
      </c>
      <c r="D1811" s="115">
        <f>+'Ark1'!P3623</f>
        <v>1135</v>
      </c>
      <c r="E1811" s="115">
        <f>+'Ark1'!C3623</f>
        <v>2013</v>
      </c>
      <c r="F1811" s="116" t="str">
        <f>+IF('Ark1'!Q3623=0,"",'Ark1'!Q3623)</f>
        <v/>
      </c>
      <c r="G1811" s="116">
        <f>+'Ark1'!R3623</f>
        <v>0</v>
      </c>
      <c r="H1811" s="116">
        <f>+'Ark1'!S3623</f>
        <v>0</v>
      </c>
      <c r="I1811" s="222" t="str">
        <f>+IF(G1811=0,"",'Ark1'!AA3623)</f>
        <v/>
      </c>
      <c r="J1811" s="222" t="str">
        <f>+IF(G1811=0,"",'Ark1'!AB3623)</f>
        <v/>
      </c>
      <c r="K1811" s="114" t="str">
        <f>+IF(G1811=0,"",'Ark1'!U3623)</f>
        <v/>
      </c>
      <c r="L1811" s="222" t="str">
        <f>+IF(G1811=0,"",'Ark1'!W3623)</f>
        <v/>
      </c>
      <c r="M1811" s="222" t="str">
        <f>+IF(G1811=0,"",'Ark1'!X3623)</f>
        <v/>
      </c>
      <c r="N1811" s="114" t="str">
        <f>+IF(G1811=0,"",'Ark1'!Y3623)</f>
        <v/>
      </c>
      <c r="O1811" s="116" t="str">
        <f>+IF(G1811=0,"",'Ark1'!Z3623)</f>
        <v/>
      </c>
      <c r="P1811" s="116" t="str">
        <f t="shared" si="28"/>
        <v/>
      </c>
      <c r="Q1811" s="114" t="str">
        <f>+IF(G1811=0,"",'Ark1'!T3623)</f>
        <v/>
      </c>
      <c r="R1811" s="222" t="str">
        <f>+IF(G1811=0,"",'Ark1'!V3623)</f>
        <v/>
      </c>
      <c r="S1811" s="32"/>
      <c r="T1811" s="35"/>
      <c r="U1811" s="35"/>
    </row>
    <row r="1812" spans="1:21" x14ac:dyDescent="0.5">
      <c r="A1812" s="32"/>
      <c r="B1812" s="297" t="str">
        <f>+IF(E1812=2012,VLOOKUP(D1812,K_navn!$A$2:$C$359,2),"")</f>
        <v/>
      </c>
      <c r="C1812" s="297" t="str">
        <f>+IF(E1812=2012,VLOOKUP(D1812,K_navn!$A$2:$C$359,3),"")</f>
        <v/>
      </c>
      <c r="D1812" s="115">
        <f>+'Ark1'!P3624</f>
        <v>1135</v>
      </c>
      <c r="E1812" s="115">
        <f>+'Ark1'!C3624</f>
        <v>2014</v>
      </c>
      <c r="F1812" s="116" t="str">
        <f>+IF('Ark1'!Q3624=0,"",'Ark1'!Q3624)</f>
        <v/>
      </c>
      <c r="G1812" s="116">
        <f>+'Ark1'!R3624</f>
        <v>0</v>
      </c>
      <c r="H1812" s="116">
        <f>+'Ark1'!S3624</f>
        <v>0</v>
      </c>
      <c r="I1812" s="222" t="str">
        <f>+IF(G1812=0,"",'Ark1'!AA3624)</f>
        <v/>
      </c>
      <c r="J1812" s="222" t="str">
        <f>+IF(G1812=0,"",'Ark1'!AB3624)</f>
        <v/>
      </c>
      <c r="K1812" s="114" t="str">
        <f>+IF(G1812=0,"",'Ark1'!U3624)</f>
        <v/>
      </c>
      <c r="L1812" s="222" t="str">
        <f>+IF(G1812=0,"",'Ark1'!W3624)</f>
        <v/>
      </c>
      <c r="M1812" s="222" t="str">
        <f>+IF(G1812=0,"",'Ark1'!X3624)</f>
        <v/>
      </c>
      <c r="N1812" s="114" t="str">
        <f>+IF(G1812=0,"",'Ark1'!Y3624)</f>
        <v/>
      </c>
      <c r="O1812" s="116" t="str">
        <f>+IF(G1812=0,"",'Ark1'!Z3624)</f>
        <v/>
      </c>
      <c r="P1812" s="116" t="str">
        <f t="shared" si="28"/>
        <v/>
      </c>
      <c r="Q1812" s="114" t="str">
        <f>+IF(G1812=0,"",'Ark1'!T3624)</f>
        <v/>
      </c>
      <c r="R1812" s="222" t="str">
        <f>+IF(G1812=0,"",'Ark1'!V3624)</f>
        <v/>
      </c>
      <c r="S1812" s="32"/>
      <c r="T1812" s="35"/>
      <c r="U1812" s="35"/>
    </row>
    <row r="1813" spans="1:21" x14ac:dyDescent="0.5">
      <c r="A1813" s="32"/>
      <c r="B1813" s="297" t="str">
        <f>+IF(E1813=2012,VLOOKUP(D1813,K_navn!$A$2:$C$359,2),"")</f>
        <v/>
      </c>
      <c r="C1813" s="297" t="str">
        <f>+IF(E1813=2012,VLOOKUP(D1813,K_navn!$A$2:$C$359,3),"")</f>
        <v/>
      </c>
      <c r="D1813" s="115">
        <f>+'Ark1'!P3625</f>
        <v>1135</v>
      </c>
      <c r="E1813" s="115">
        <f>+'Ark1'!C3625</f>
        <v>2015</v>
      </c>
      <c r="F1813" s="116" t="str">
        <f>+IF('Ark1'!Q3625=0,"",'Ark1'!Q3625)</f>
        <v/>
      </c>
      <c r="G1813" s="116">
        <f>+'Ark1'!R3625</f>
        <v>0</v>
      </c>
      <c r="H1813" s="116">
        <f>+'Ark1'!S3625</f>
        <v>0</v>
      </c>
      <c r="I1813" s="222" t="str">
        <f>+IF(G1813=0,"",'Ark1'!AA3625)</f>
        <v/>
      </c>
      <c r="J1813" s="222" t="str">
        <f>+IF(G1813=0,"",'Ark1'!AB3625)</f>
        <v/>
      </c>
      <c r="K1813" s="114" t="str">
        <f>+IF(G1813=0,"",'Ark1'!U3625)</f>
        <v/>
      </c>
      <c r="L1813" s="222" t="str">
        <f>+IF(G1813=0,"",'Ark1'!W3625)</f>
        <v/>
      </c>
      <c r="M1813" s="222" t="str">
        <f>+IF(G1813=0,"",'Ark1'!X3625)</f>
        <v/>
      </c>
      <c r="N1813" s="114" t="str">
        <f>+IF(G1813=0,"",'Ark1'!Y3625)</f>
        <v/>
      </c>
      <c r="O1813" s="116" t="str">
        <f>+IF(G1813=0,"",'Ark1'!Z3625)</f>
        <v/>
      </c>
      <c r="P1813" s="116" t="str">
        <f t="shared" si="28"/>
        <v/>
      </c>
      <c r="Q1813" s="114" t="str">
        <f>+IF(G1813=0,"",'Ark1'!T3625)</f>
        <v/>
      </c>
      <c r="R1813" s="222" t="str">
        <f>+IF(G1813=0,"",'Ark1'!V3625)</f>
        <v/>
      </c>
      <c r="S1813" s="32"/>
      <c r="T1813" s="35"/>
      <c r="U1813" s="35"/>
    </row>
    <row r="1814" spans="1:21" x14ac:dyDescent="0.5">
      <c r="A1814" s="32"/>
      <c r="B1814" s="297" t="str">
        <f>+IF(E1814=2012,VLOOKUP(D1814,K_navn!$A$2:$C$359,2),"")</f>
        <v/>
      </c>
      <c r="C1814" s="297" t="str">
        <f>+IF(E1814=2012,VLOOKUP(D1814,K_navn!$A$2:$C$359,3),"")</f>
        <v/>
      </c>
      <c r="D1814" s="115">
        <f>+'Ark1'!P3626</f>
        <v>1135</v>
      </c>
      <c r="E1814" s="115">
        <f>+'Ark1'!C3626</f>
        <v>2016</v>
      </c>
      <c r="F1814" s="116" t="str">
        <f>+IF('Ark1'!Q3626=0,"",'Ark1'!Q3626)</f>
        <v/>
      </c>
      <c r="G1814" s="116">
        <f>+'Ark1'!R3626</f>
        <v>0</v>
      </c>
      <c r="H1814" s="116">
        <f>+'Ark1'!S3626</f>
        <v>0</v>
      </c>
      <c r="I1814" s="222" t="str">
        <f>+IF(G1814=0,"",'Ark1'!AA3626)</f>
        <v/>
      </c>
      <c r="J1814" s="222" t="str">
        <f>+IF(G1814=0,"",'Ark1'!AB3626)</f>
        <v/>
      </c>
      <c r="K1814" s="114" t="str">
        <f>+IF(G1814=0,"",'Ark1'!U3626)</f>
        <v/>
      </c>
      <c r="L1814" s="222" t="str">
        <f>+IF(G1814=0,"",'Ark1'!W3626)</f>
        <v/>
      </c>
      <c r="M1814" s="222" t="str">
        <f>+IF(G1814=0,"",'Ark1'!X3626)</f>
        <v/>
      </c>
      <c r="N1814" s="114" t="str">
        <f>+IF(G1814=0,"",'Ark1'!Y3626)</f>
        <v/>
      </c>
      <c r="O1814" s="116" t="str">
        <f>+IF(G1814=0,"",'Ark1'!Z3626)</f>
        <v/>
      </c>
      <c r="P1814" s="116" t="str">
        <f t="shared" si="28"/>
        <v/>
      </c>
      <c r="Q1814" s="114" t="str">
        <f>+IF(G1814=0,"",'Ark1'!T3626)</f>
        <v/>
      </c>
      <c r="R1814" s="222" t="str">
        <f>+IF(G1814=0,"",'Ark1'!V3626)</f>
        <v/>
      </c>
      <c r="S1814" s="32"/>
      <c r="T1814" s="35"/>
      <c r="U1814" s="35"/>
    </row>
    <row r="1815" spans="1:21" x14ac:dyDescent="0.5">
      <c r="A1815" s="32"/>
      <c r="B1815" s="297" t="str">
        <f>+IF(E1815=2012,VLOOKUP(D1815,K_navn!$A$2:$C$359,2),"")</f>
        <v/>
      </c>
      <c r="C1815" s="297" t="str">
        <f>+IF(E1815=2012,VLOOKUP(D1815,K_navn!$A$2:$C$359,3),"")</f>
        <v/>
      </c>
      <c r="D1815" s="115">
        <f>+'Ark1'!P3627</f>
        <v>1135</v>
      </c>
      <c r="E1815" s="115">
        <f>+'Ark1'!C3627</f>
        <v>2017</v>
      </c>
      <c r="F1815" s="116" t="str">
        <f>+IF('Ark1'!Q3627=0,"",'Ark1'!Q3627)</f>
        <v/>
      </c>
      <c r="G1815" s="116">
        <f>+'Ark1'!R3627</f>
        <v>0</v>
      </c>
      <c r="H1815" s="116">
        <f>+'Ark1'!S3627</f>
        <v>0</v>
      </c>
      <c r="I1815" s="222" t="str">
        <f>+IF(G1815=0,"",'Ark1'!AA3627)</f>
        <v/>
      </c>
      <c r="J1815" s="222" t="str">
        <f>+IF(G1815=0,"",'Ark1'!AB3627)</f>
        <v/>
      </c>
      <c r="K1815" s="114" t="str">
        <f>+IF(G1815=0,"",'Ark1'!U3627)</f>
        <v/>
      </c>
      <c r="L1815" s="222" t="str">
        <f>+IF(G1815=0,"",'Ark1'!W3627)</f>
        <v/>
      </c>
      <c r="M1815" s="222" t="str">
        <f>+IF(G1815=0,"",'Ark1'!X3627)</f>
        <v/>
      </c>
      <c r="N1815" s="114" t="str">
        <f>+IF(G1815=0,"",'Ark1'!Y3627)</f>
        <v/>
      </c>
      <c r="O1815" s="116" t="str">
        <f>+IF(G1815=0,"",'Ark1'!Z3627)</f>
        <v/>
      </c>
      <c r="P1815" s="116" t="str">
        <f t="shared" si="28"/>
        <v/>
      </c>
      <c r="Q1815" s="114" t="str">
        <f>+IF(G1815=0,"",'Ark1'!T3627)</f>
        <v/>
      </c>
      <c r="R1815" s="222" t="str">
        <f>+IF(G1815=0,"",'Ark1'!V3627)</f>
        <v/>
      </c>
      <c r="S1815" s="32"/>
      <c r="T1815" s="35"/>
      <c r="U1815" s="35"/>
    </row>
    <row r="1816" spans="1:21" x14ac:dyDescent="0.5">
      <c r="A1816" s="32"/>
      <c r="B1816" s="297" t="str">
        <f>+IF(E1816=2012,VLOOKUP(D1816,K_navn!$A$2:$C$359,2),"")</f>
        <v/>
      </c>
      <c r="C1816" s="297" t="str">
        <f>+IF(E1816=2012,VLOOKUP(D1816,K_navn!$A$2:$C$359,3),"")</f>
        <v/>
      </c>
      <c r="D1816" s="115">
        <f>+'Ark1'!P3628</f>
        <v>1135</v>
      </c>
      <c r="E1816" s="115">
        <f>+'Ark1'!C3628</f>
        <v>2018</v>
      </c>
      <c r="F1816" s="116" t="str">
        <f>+IF('Ark1'!Q3628=0,"",'Ark1'!Q3628)</f>
        <v/>
      </c>
      <c r="G1816" s="116">
        <f>+'Ark1'!R3628</f>
        <v>0</v>
      </c>
      <c r="H1816" s="116">
        <f>+'Ark1'!S3628</f>
        <v>0</v>
      </c>
      <c r="I1816" s="222" t="str">
        <f>+IF(G1816=0,"",'Ark1'!AA3628)</f>
        <v/>
      </c>
      <c r="J1816" s="222" t="str">
        <f>+IF(G1816=0,"",'Ark1'!AB3628)</f>
        <v/>
      </c>
      <c r="K1816" s="114" t="str">
        <f>+IF(G1816=0,"",'Ark1'!U3628)</f>
        <v/>
      </c>
      <c r="L1816" s="222" t="str">
        <f>+IF(G1816=0,"",'Ark1'!W3628)</f>
        <v/>
      </c>
      <c r="M1816" s="222" t="str">
        <f>+IF(G1816=0,"",'Ark1'!X3628)</f>
        <v/>
      </c>
      <c r="N1816" s="114" t="str">
        <f>+IF(G1816=0,"",'Ark1'!Y3628)</f>
        <v/>
      </c>
      <c r="O1816" s="116" t="str">
        <f>+IF(G1816=0,"",'Ark1'!Z3628)</f>
        <v/>
      </c>
      <c r="P1816" s="116" t="str">
        <f t="shared" si="28"/>
        <v/>
      </c>
      <c r="Q1816" s="114" t="str">
        <f>+IF(G1816=0,"",'Ark1'!T3628)</f>
        <v/>
      </c>
      <c r="R1816" s="222" t="str">
        <f>+IF(G1816=0,"",'Ark1'!V3628)</f>
        <v/>
      </c>
      <c r="S1816" s="32"/>
      <c r="T1816" s="35"/>
      <c r="U1816" s="35"/>
    </row>
    <row r="1817" spans="1:21" x14ac:dyDescent="0.5">
      <c r="A1817" s="32"/>
      <c r="B1817" s="297" t="str">
        <f>+IF(E1817=2012,VLOOKUP(D1817,K_navn!$A$2:$C$359,2),"")</f>
        <v/>
      </c>
      <c r="C1817" s="297" t="str">
        <f>+IF(E1817=2012,VLOOKUP(D1817,K_navn!$A$2:$C$359,3),"")</f>
        <v/>
      </c>
      <c r="D1817" s="115">
        <f>+'Ark1'!P3629</f>
        <v>1135</v>
      </c>
      <c r="E1817" s="115">
        <f>+'Ark1'!C3629</f>
        <v>2019</v>
      </c>
      <c r="F1817" s="116" t="str">
        <f>+IF('Ark1'!Q3629=0,"",'Ark1'!Q3629)</f>
        <v/>
      </c>
      <c r="G1817" s="116">
        <f>+'Ark1'!R3629</f>
        <v>0</v>
      </c>
      <c r="H1817" s="116">
        <f>+'Ark1'!S3629</f>
        <v>0</v>
      </c>
      <c r="I1817" s="222" t="str">
        <f>+IF(G1817=0,"",'Ark1'!AA3629)</f>
        <v/>
      </c>
      <c r="J1817" s="222" t="str">
        <f>+IF(G1817=0,"",'Ark1'!AB3629)</f>
        <v/>
      </c>
      <c r="K1817" s="114" t="str">
        <f>+IF(G1817=0,"",'Ark1'!U3629)</f>
        <v/>
      </c>
      <c r="L1817" s="222" t="str">
        <f>+IF(G1817=0,"",'Ark1'!W3629)</f>
        <v/>
      </c>
      <c r="M1817" s="222" t="str">
        <f>+IF(G1817=0,"",'Ark1'!X3629)</f>
        <v/>
      </c>
      <c r="N1817" s="114" t="str">
        <f>+IF(G1817=0,"",'Ark1'!Y3629)</f>
        <v/>
      </c>
      <c r="O1817" s="116" t="str">
        <f>+IF(G1817=0,"",'Ark1'!Z3629)</f>
        <v/>
      </c>
      <c r="P1817" s="116" t="str">
        <f t="shared" si="28"/>
        <v/>
      </c>
      <c r="Q1817" s="114" t="str">
        <f>+IF(G1817=0,"",'Ark1'!T3629)</f>
        <v/>
      </c>
      <c r="R1817" s="222" t="str">
        <f>+IF(G1817=0,"",'Ark1'!V3629)</f>
        <v/>
      </c>
      <c r="S1817" s="32"/>
      <c r="T1817" s="35"/>
      <c r="U1817" s="35"/>
    </row>
    <row r="1818" spans="1:21" x14ac:dyDescent="0.5">
      <c r="A1818" s="32"/>
      <c r="B1818" s="297" t="str">
        <f>+IF(E1818=2012,VLOOKUP(D1818,K_navn!$A$2:$C$359,2),"")</f>
        <v/>
      </c>
      <c r="C1818" s="297" t="str">
        <f>+IF(E1818=2012,VLOOKUP(D1818,K_navn!$A$2:$C$359,3),"")</f>
        <v/>
      </c>
      <c r="D1818" s="115">
        <f>+'Ark1'!P3630</f>
        <v>1135</v>
      </c>
      <c r="E1818" s="115">
        <f>+'Ark1'!C3630</f>
        <v>2020</v>
      </c>
      <c r="F1818" s="116" t="str">
        <f>+IF('Ark1'!Q3630=0,"",'Ark1'!Q3630)</f>
        <v/>
      </c>
      <c r="G1818" s="116">
        <f>+'Ark1'!R3630</f>
        <v>0</v>
      </c>
      <c r="H1818" s="116">
        <f>+'Ark1'!S3630</f>
        <v>0</v>
      </c>
      <c r="I1818" s="222" t="str">
        <f>+IF(G1818=0,"",'Ark1'!AA3630)</f>
        <v/>
      </c>
      <c r="J1818" s="222" t="str">
        <f>+IF(G1818=0,"",'Ark1'!AB3630)</f>
        <v/>
      </c>
      <c r="K1818" s="114" t="str">
        <f>+IF(G1818=0,"",'Ark1'!U3630)</f>
        <v/>
      </c>
      <c r="L1818" s="222" t="str">
        <f>+IF(G1818=0,"",'Ark1'!W3630)</f>
        <v/>
      </c>
      <c r="M1818" s="222" t="str">
        <f>+IF(G1818=0,"",'Ark1'!X3630)</f>
        <v/>
      </c>
      <c r="N1818" s="114" t="str">
        <f>+IF(G1818=0,"",'Ark1'!Y3630)</f>
        <v/>
      </c>
      <c r="O1818" s="116" t="str">
        <f>+IF(G1818=0,"",'Ark1'!Z3630)</f>
        <v/>
      </c>
      <c r="P1818" s="116" t="str">
        <f t="shared" si="28"/>
        <v/>
      </c>
      <c r="Q1818" s="114" t="str">
        <f>+IF(G1818=0,"",'Ark1'!T3630)</f>
        <v/>
      </c>
      <c r="R1818" s="222" t="str">
        <f>+IF(G1818=0,"",'Ark1'!V3630)</f>
        <v/>
      </c>
      <c r="S1818" s="32"/>
      <c r="T1818" s="35"/>
      <c r="U1818" s="35"/>
    </row>
    <row r="1819" spans="1:21" x14ac:dyDescent="0.5">
      <c r="A1819" s="32"/>
      <c r="B1819" s="297" t="str">
        <f>+IF(E1819=2012,VLOOKUP(D1819,K_navn!$A$2:$C$359,2),"")</f>
        <v/>
      </c>
      <c r="C1819" s="297" t="str">
        <f>+IF(E1819=2012,VLOOKUP(D1819,K_navn!$A$2:$C$359,3),"")</f>
        <v/>
      </c>
      <c r="D1819" s="115">
        <f>+'Ark1'!P3631</f>
        <v>1135</v>
      </c>
      <c r="E1819" s="115">
        <f>+'Ark1'!C3631</f>
        <v>2021</v>
      </c>
      <c r="F1819" s="116">
        <f>+IF('Ark1'!Q3631=0,"",'Ark1'!Q3631)</f>
        <v>1</v>
      </c>
      <c r="G1819" s="116">
        <f>+'Ark1'!R3631</f>
        <v>48</v>
      </c>
      <c r="H1819" s="116">
        <f>+'Ark1'!S3631</f>
        <v>48</v>
      </c>
      <c r="I1819" s="222">
        <f>+IF(G1819=0,"",'Ark1'!AA3631)</f>
        <v>0.18256503879507077</v>
      </c>
      <c r="J1819" s="222">
        <f>+IF(G1819=0,"",'Ark1'!AB3631)</f>
        <v>0.20236620014880871</v>
      </c>
      <c r="K1819" s="114">
        <f>+IF(G1819=0,"",'Ark1'!U3631)</f>
        <v>58.27083333333335</v>
      </c>
      <c r="L1819" s="222">
        <f>+IF(G1819=0,"",'Ark1'!W3631)</f>
        <v>94.055833333333354</v>
      </c>
      <c r="M1819" s="222">
        <f>+IF(G1819=0,"",'Ark1'!X3631)</f>
        <v>6.6702601252790927</v>
      </c>
      <c r="N1819" s="114">
        <f>+IF(G1819=0,"",'Ark1'!Y3631)</f>
        <v>2.5959871543509903</v>
      </c>
      <c r="O1819" s="116">
        <f>+IF(G1819=0,"",'Ark1'!Z3631)</f>
        <v>-35.535219745430247</v>
      </c>
      <c r="P1819" s="116">
        <f t="shared" si="28"/>
        <v>48</v>
      </c>
      <c r="Q1819" s="114">
        <f>+IF(G1819=0,"",'Ark1'!T3631)</f>
        <v>14.8125</v>
      </c>
      <c r="R1819" s="222">
        <f>+IF(G1819=0,"",'Ark1'!V3631)</f>
        <v>101.90231130371976</v>
      </c>
      <c r="S1819" s="32"/>
      <c r="T1819" s="35"/>
      <c r="U1819" s="35"/>
    </row>
    <row r="1820" spans="1:21" x14ac:dyDescent="0.5">
      <c r="A1820" s="32"/>
      <c r="B1820" s="297" t="str">
        <f>+IF(E1820=2012,VLOOKUP(D1820,K_navn!$A$2:$C$359,2),"")</f>
        <v/>
      </c>
      <c r="C1820" s="297" t="str">
        <f>+IF(E1820=2012,VLOOKUP(D1820,K_navn!$A$2:$C$359,3),"")</f>
        <v/>
      </c>
      <c r="D1820" s="115">
        <f>+'Ark1'!P3632</f>
        <v>1135</v>
      </c>
      <c r="E1820" s="115">
        <f>+'Ark1'!C3632</f>
        <v>2022</v>
      </c>
      <c r="F1820" s="116">
        <f>+IF('Ark1'!Q3632=0,"",'Ark1'!Q3632)</f>
        <v>1</v>
      </c>
      <c r="G1820" s="116">
        <f>+'Ark1'!R3632</f>
        <v>28</v>
      </c>
      <c r="H1820" s="116">
        <f>+'Ark1'!S3632</f>
        <v>28</v>
      </c>
      <c r="I1820" s="222">
        <f>+IF(G1820=0,"",'Ark1'!AA3632)</f>
        <v>9.7205346294046174E-2</v>
      </c>
      <c r="J1820" s="222">
        <f>+IF(G1820=0,"",'Ark1'!AB3632)</f>
        <v>0.10810164464402648</v>
      </c>
      <c r="K1820" s="114">
        <f>+IF(G1820=0,"",'Ark1'!U3632)</f>
        <v>59.142857142857153</v>
      </c>
      <c r="L1820" s="222">
        <f>+IF(G1820=0,"",'Ark1'!W3632)</f>
        <v>95.371428571428638</v>
      </c>
      <c r="M1820" s="222">
        <f>+IF(G1820=0,"",'Ark1'!X3632)</f>
        <v>9.2662928765210495</v>
      </c>
      <c r="N1820" s="114">
        <f>+IF(G1820=0,"",'Ark1'!Y3632)</f>
        <v>2.2154374884670927</v>
      </c>
      <c r="O1820" s="116">
        <f>+IF(G1820=0,"",'Ark1'!Z3632)</f>
        <v>-36.809743193479505</v>
      </c>
      <c r="P1820" s="116">
        <f t="shared" si="28"/>
        <v>28</v>
      </c>
      <c r="Q1820" s="114">
        <f>+IF(G1820=0,"",'Ark1'!T3632)</f>
        <v>15.5</v>
      </c>
      <c r="R1820" s="222">
        <f>+IF(G1820=0,"",'Ark1'!V3632)</f>
        <v>103.32765825723573</v>
      </c>
      <c r="S1820" s="32"/>
      <c r="T1820" s="35"/>
      <c r="U1820" s="35"/>
    </row>
    <row r="1821" spans="1:21" x14ac:dyDescent="0.5">
      <c r="A1821" s="32"/>
      <c r="B1821" s="297" t="str">
        <f>+IF(E1821=2012,VLOOKUP(D1821,K_navn!$A$2:$C$359,2),"")</f>
        <v>Kvitsøy</v>
      </c>
      <c r="C1821" s="297" t="str">
        <f>+IF(E1821=2012,VLOOKUP(D1821,K_navn!$A$2:$C$359,3),"")</f>
        <v>Rogaland</v>
      </c>
      <c r="D1821" s="115">
        <f>+'Ark1'!P3633</f>
        <v>1144</v>
      </c>
      <c r="E1821" s="115">
        <f>+'Ark1'!C3633</f>
        <v>2012</v>
      </c>
      <c r="F1821" s="116" t="str">
        <f>+IF('Ark1'!Q3633=0,"",'Ark1'!Q3633)</f>
        <v/>
      </c>
      <c r="G1821" s="116">
        <f>+'Ark1'!R3633</f>
        <v>0</v>
      </c>
      <c r="H1821" s="116">
        <f>+'Ark1'!S3633</f>
        <v>0</v>
      </c>
      <c r="I1821" s="222" t="str">
        <f>+IF(G1821=0,"",'Ark1'!AA3633)</f>
        <v/>
      </c>
      <c r="J1821" s="222" t="str">
        <f>+IF(G1821=0,"",'Ark1'!AB3633)</f>
        <v/>
      </c>
      <c r="K1821" s="114" t="str">
        <f>+IF(G1821=0,"",'Ark1'!U3633)</f>
        <v/>
      </c>
      <c r="L1821" s="222" t="str">
        <f>+IF(G1821=0,"",'Ark1'!W3633)</f>
        <v/>
      </c>
      <c r="M1821" s="222" t="str">
        <f>+IF(G1821=0,"",'Ark1'!X3633)</f>
        <v/>
      </c>
      <c r="N1821" s="114" t="str">
        <f>+IF(G1821=0,"",'Ark1'!Y3633)</f>
        <v/>
      </c>
      <c r="O1821" s="116" t="str">
        <f>+IF(G1821=0,"",'Ark1'!Z3633)</f>
        <v/>
      </c>
      <c r="P1821" s="116" t="str">
        <f t="shared" si="28"/>
        <v/>
      </c>
      <c r="Q1821" s="114" t="str">
        <f>+IF(G1821=0,"",'Ark1'!T3633)</f>
        <v/>
      </c>
      <c r="R1821" s="222" t="str">
        <f>+IF(G1821=0,"",'Ark1'!V3633)</f>
        <v/>
      </c>
      <c r="S1821" s="32"/>
      <c r="T1821" s="35"/>
      <c r="U1821" s="35"/>
    </row>
    <row r="1822" spans="1:21" x14ac:dyDescent="0.5">
      <c r="A1822" s="32"/>
      <c r="B1822" s="297" t="str">
        <f>+IF(E1822=2012,VLOOKUP(D1822,K_navn!$A$2:$C$359,2),"")</f>
        <v/>
      </c>
      <c r="C1822" s="297" t="str">
        <f>+IF(E1822=2012,VLOOKUP(D1822,K_navn!$A$2:$C$359,3),"")</f>
        <v/>
      </c>
      <c r="D1822" s="115">
        <f>+'Ark1'!P3634</f>
        <v>1144</v>
      </c>
      <c r="E1822" s="115">
        <f>+'Ark1'!C3634</f>
        <v>2013</v>
      </c>
      <c r="F1822" s="116" t="str">
        <f>+IF('Ark1'!Q3634=0,"",'Ark1'!Q3634)</f>
        <v/>
      </c>
      <c r="G1822" s="116">
        <f>+'Ark1'!R3634</f>
        <v>0</v>
      </c>
      <c r="H1822" s="116">
        <f>+'Ark1'!S3634</f>
        <v>0</v>
      </c>
      <c r="I1822" s="222" t="str">
        <f>+IF(G1822=0,"",'Ark1'!AA3634)</f>
        <v/>
      </c>
      <c r="J1822" s="222" t="str">
        <f>+IF(G1822=0,"",'Ark1'!AB3634)</f>
        <v/>
      </c>
      <c r="K1822" s="114" t="str">
        <f>+IF(G1822=0,"",'Ark1'!U3634)</f>
        <v/>
      </c>
      <c r="L1822" s="222" t="str">
        <f>+IF(G1822=0,"",'Ark1'!W3634)</f>
        <v/>
      </c>
      <c r="M1822" s="222" t="str">
        <f>+IF(G1822=0,"",'Ark1'!X3634)</f>
        <v/>
      </c>
      <c r="N1822" s="114" t="str">
        <f>+IF(G1822=0,"",'Ark1'!Y3634)</f>
        <v/>
      </c>
      <c r="O1822" s="116" t="str">
        <f>+IF(G1822=0,"",'Ark1'!Z3634)</f>
        <v/>
      </c>
      <c r="P1822" s="116" t="str">
        <f t="shared" si="28"/>
        <v/>
      </c>
      <c r="Q1822" s="114" t="str">
        <f>+IF(G1822=0,"",'Ark1'!T3634)</f>
        <v/>
      </c>
      <c r="R1822" s="222" t="str">
        <f>+IF(G1822=0,"",'Ark1'!V3634)</f>
        <v/>
      </c>
      <c r="S1822" s="32"/>
      <c r="T1822" s="35"/>
      <c r="U1822" s="35"/>
    </row>
    <row r="1823" spans="1:21" x14ac:dyDescent="0.5">
      <c r="A1823" s="32"/>
      <c r="B1823" s="297" t="str">
        <f>+IF(E1823=2012,VLOOKUP(D1823,K_navn!$A$2:$C$359,2),"")</f>
        <v/>
      </c>
      <c r="C1823" s="297" t="str">
        <f>+IF(E1823=2012,VLOOKUP(D1823,K_navn!$A$2:$C$359,3),"")</f>
        <v/>
      </c>
      <c r="D1823" s="115">
        <f>+'Ark1'!P3635</f>
        <v>1144</v>
      </c>
      <c r="E1823" s="115">
        <f>+'Ark1'!C3635</f>
        <v>2014</v>
      </c>
      <c r="F1823" s="116" t="str">
        <f>+IF('Ark1'!Q3635=0,"",'Ark1'!Q3635)</f>
        <v/>
      </c>
      <c r="G1823" s="116">
        <f>+'Ark1'!R3635</f>
        <v>0</v>
      </c>
      <c r="H1823" s="116">
        <f>+'Ark1'!S3635</f>
        <v>0</v>
      </c>
      <c r="I1823" s="222" t="str">
        <f>+IF(G1823=0,"",'Ark1'!AA3635)</f>
        <v/>
      </c>
      <c r="J1823" s="222" t="str">
        <f>+IF(G1823=0,"",'Ark1'!AB3635)</f>
        <v/>
      </c>
      <c r="K1823" s="114" t="str">
        <f>+IF(G1823=0,"",'Ark1'!U3635)</f>
        <v/>
      </c>
      <c r="L1823" s="222" t="str">
        <f>+IF(G1823=0,"",'Ark1'!W3635)</f>
        <v/>
      </c>
      <c r="M1823" s="222" t="str">
        <f>+IF(G1823=0,"",'Ark1'!X3635)</f>
        <v/>
      </c>
      <c r="N1823" s="114" t="str">
        <f>+IF(G1823=0,"",'Ark1'!Y3635)</f>
        <v/>
      </c>
      <c r="O1823" s="116" t="str">
        <f>+IF(G1823=0,"",'Ark1'!Z3635)</f>
        <v/>
      </c>
      <c r="P1823" s="116" t="str">
        <f t="shared" si="28"/>
        <v/>
      </c>
      <c r="Q1823" s="114" t="str">
        <f>+IF(G1823=0,"",'Ark1'!T3635)</f>
        <v/>
      </c>
      <c r="R1823" s="222" t="str">
        <f>+IF(G1823=0,"",'Ark1'!V3635)</f>
        <v/>
      </c>
      <c r="S1823" s="32"/>
      <c r="T1823" s="35"/>
      <c r="U1823" s="35"/>
    </row>
    <row r="1824" spans="1:21" x14ac:dyDescent="0.5">
      <c r="A1824" s="32"/>
      <c r="B1824" s="297" t="str">
        <f>+IF(E1824=2012,VLOOKUP(D1824,K_navn!$A$2:$C$359,2),"")</f>
        <v/>
      </c>
      <c r="C1824" s="297" t="str">
        <f>+IF(E1824=2012,VLOOKUP(D1824,K_navn!$A$2:$C$359,3),"")</f>
        <v/>
      </c>
      <c r="D1824" s="115">
        <f>+'Ark1'!P3636</f>
        <v>1144</v>
      </c>
      <c r="E1824" s="115">
        <f>+'Ark1'!C3636</f>
        <v>2015</v>
      </c>
      <c r="F1824" s="116" t="str">
        <f>+IF('Ark1'!Q3636=0,"",'Ark1'!Q3636)</f>
        <v/>
      </c>
      <c r="G1824" s="116">
        <f>+'Ark1'!R3636</f>
        <v>0</v>
      </c>
      <c r="H1824" s="116">
        <f>+'Ark1'!S3636</f>
        <v>0</v>
      </c>
      <c r="I1824" s="222" t="str">
        <f>+IF(G1824=0,"",'Ark1'!AA3636)</f>
        <v/>
      </c>
      <c r="J1824" s="222" t="str">
        <f>+IF(G1824=0,"",'Ark1'!AB3636)</f>
        <v/>
      </c>
      <c r="K1824" s="114" t="str">
        <f>+IF(G1824=0,"",'Ark1'!U3636)</f>
        <v/>
      </c>
      <c r="L1824" s="222" t="str">
        <f>+IF(G1824=0,"",'Ark1'!W3636)</f>
        <v/>
      </c>
      <c r="M1824" s="222" t="str">
        <f>+IF(G1824=0,"",'Ark1'!X3636)</f>
        <v/>
      </c>
      <c r="N1824" s="114" t="str">
        <f>+IF(G1824=0,"",'Ark1'!Y3636)</f>
        <v/>
      </c>
      <c r="O1824" s="116" t="str">
        <f>+IF(G1824=0,"",'Ark1'!Z3636)</f>
        <v/>
      </c>
      <c r="P1824" s="116" t="str">
        <f t="shared" si="28"/>
        <v/>
      </c>
      <c r="Q1824" s="114" t="str">
        <f>+IF(G1824=0,"",'Ark1'!T3636)</f>
        <v/>
      </c>
      <c r="R1824" s="222" t="str">
        <f>+IF(G1824=0,"",'Ark1'!V3636)</f>
        <v/>
      </c>
      <c r="S1824" s="32"/>
      <c r="T1824" s="35"/>
      <c r="U1824" s="35"/>
    </row>
    <row r="1825" spans="1:21" x14ac:dyDescent="0.5">
      <c r="A1825" s="32"/>
      <c r="B1825" s="297" t="str">
        <f>+IF(E1825=2012,VLOOKUP(D1825,K_navn!$A$2:$C$359,2),"")</f>
        <v/>
      </c>
      <c r="C1825" s="297" t="str">
        <f>+IF(E1825=2012,VLOOKUP(D1825,K_navn!$A$2:$C$359,3),"")</f>
        <v/>
      </c>
      <c r="D1825" s="115">
        <f>+'Ark1'!P3637</f>
        <v>1144</v>
      </c>
      <c r="E1825" s="115">
        <f>+'Ark1'!C3637</f>
        <v>2016</v>
      </c>
      <c r="F1825" s="116" t="str">
        <f>+IF('Ark1'!Q3637=0,"",'Ark1'!Q3637)</f>
        <v/>
      </c>
      <c r="G1825" s="116">
        <f>+'Ark1'!R3637</f>
        <v>0</v>
      </c>
      <c r="H1825" s="116">
        <f>+'Ark1'!S3637</f>
        <v>0</v>
      </c>
      <c r="I1825" s="222" t="str">
        <f>+IF(G1825=0,"",'Ark1'!AA3637)</f>
        <v/>
      </c>
      <c r="J1825" s="222" t="str">
        <f>+IF(G1825=0,"",'Ark1'!AB3637)</f>
        <v/>
      </c>
      <c r="K1825" s="114" t="str">
        <f>+IF(G1825=0,"",'Ark1'!U3637)</f>
        <v/>
      </c>
      <c r="L1825" s="222" t="str">
        <f>+IF(G1825=0,"",'Ark1'!W3637)</f>
        <v/>
      </c>
      <c r="M1825" s="222" t="str">
        <f>+IF(G1825=0,"",'Ark1'!X3637)</f>
        <v/>
      </c>
      <c r="N1825" s="114" t="str">
        <f>+IF(G1825=0,"",'Ark1'!Y3637)</f>
        <v/>
      </c>
      <c r="O1825" s="116" t="str">
        <f>+IF(G1825=0,"",'Ark1'!Z3637)</f>
        <v/>
      </c>
      <c r="P1825" s="116" t="str">
        <f t="shared" si="28"/>
        <v/>
      </c>
      <c r="Q1825" s="114" t="str">
        <f>+IF(G1825=0,"",'Ark1'!T3637)</f>
        <v/>
      </c>
      <c r="R1825" s="222" t="str">
        <f>+IF(G1825=0,"",'Ark1'!V3637)</f>
        <v/>
      </c>
      <c r="S1825" s="32"/>
      <c r="T1825" s="35"/>
      <c r="U1825" s="35"/>
    </row>
    <row r="1826" spans="1:21" x14ac:dyDescent="0.5">
      <c r="A1826" s="32"/>
      <c r="B1826" s="297" t="str">
        <f>+IF(E1826=2012,VLOOKUP(D1826,K_navn!$A$2:$C$359,2),"")</f>
        <v/>
      </c>
      <c r="C1826" s="297" t="str">
        <f>+IF(E1826=2012,VLOOKUP(D1826,K_navn!$A$2:$C$359,3),"")</f>
        <v/>
      </c>
      <c r="D1826" s="115">
        <f>+'Ark1'!P3638</f>
        <v>1144</v>
      </c>
      <c r="E1826" s="115">
        <f>+'Ark1'!C3638</f>
        <v>2017</v>
      </c>
      <c r="F1826" s="116" t="str">
        <f>+IF('Ark1'!Q3638=0,"",'Ark1'!Q3638)</f>
        <v/>
      </c>
      <c r="G1826" s="116">
        <f>+'Ark1'!R3638</f>
        <v>0</v>
      </c>
      <c r="H1826" s="116">
        <f>+'Ark1'!S3638</f>
        <v>0</v>
      </c>
      <c r="I1826" s="222" t="str">
        <f>+IF(G1826=0,"",'Ark1'!AA3638)</f>
        <v/>
      </c>
      <c r="J1826" s="222" t="str">
        <f>+IF(G1826=0,"",'Ark1'!AB3638)</f>
        <v/>
      </c>
      <c r="K1826" s="114" t="str">
        <f>+IF(G1826=0,"",'Ark1'!U3638)</f>
        <v/>
      </c>
      <c r="L1826" s="222" t="str">
        <f>+IF(G1826=0,"",'Ark1'!W3638)</f>
        <v/>
      </c>
      <c r="M1826" s="222" t="str">
        <f>+IF(G1826=0,"",'Ark1'!X3638)</f>
        <v/>
      </c>
      <c r="N1826" s="114" t="str">
        <f>+IF(G1826=0,"",'Ark1'!Y3638)</f>
        <v/>
      </c>
      <c r="O1826" s="116" t="str">
        <f>+IF(G1826=0,"",'Ark1'!Z3638)</f>
        <v/>
      </c>
      <c r="P1826" s="116" t="str">
        <f t="shared" si="28"/>
        <v/>
      </c>
      <c r="Q1826" s="114" t="str">
        <f>+IF(G1826=0,"",'Ark1'!T3638)</f>
        <v/>
      </c>
      <c r="R1826" s="222" t="str">
        <f>+IF(G1826=0,"",'Ark1'!V3638)</f>
        <v/>
      </c>
      <c r="S1826" s="32"/>
      <c r="T1826" s="35"/>
      <c r="U1826" s="35"/>
    </row>
    <row r="1827" spans="1:21" x14ac:dyDescent="0.5">
      <c r="A1827" s="32"/>
      <c r="B1827" s="297" t="str">
        <f>+IF(E1827=2012,VLOOKUP(D1827,K_navn!$A$2:$C$359,2),"")</f>
        <v/>
      </c>
      <c r="C1827" s="297" t="str">
        <f>+IF(E1827=2012,VLOOKUP(D1827,K_navn!$A$2:$C$359,3),"")</f>
        <v/>
      </c>
      <c r="D1827" s="115">
        <f>+'Ark1'!P3639</f>
        <v>1144</v>
      </c>
      <c r="E1827" s="115">
        <f>+'Ark1'!C3639</f>
        <v>2018</v>
      </c>
      <c r="F1827" s="116" t="str">
        <f>+IF('Ark1'!Q3639=0,"",'Ark1'!Q3639)</f>
        <v/>
      </c>
      <c r="G1827" s="116">
        <f>+'Ark1'!R3639</f>
        <v>0</v>
      </c>
      <c r="H1827" s="116">
        <f>+'Ark1'!S3639</f>
        <v>0</v>
      </c>
      <c r="I1827" s="222" t="str">
        <f>+IF(G1827=0,"",'Ark1'!AA3639)</f>
        <v/>
      </c>
      <c r="J1827" s="222" t="str">
        <f>+IF(G1827=0,"",'Ark1'!AB3639)</f>
        <v/>
      </c>
      <c r="K1827" s="114" t="str">
        <f>+IF(G1827=0,"",'Ark1'!U3639)</f>
        <v/>
      </c>
      <c r="L1827" s="222" t="str">
        <f>+IF(G1827=0,"",'Ark1'!W3639)</f>
        <v/>
      </c>
      <c r="M1827" s="222" t="str">
        <f>+IF(G1827=0,"",'Ark1'!X3639)</f>
        <v/>
      </c>
      <c r="N1827" s="114" t="str">
        <f>+IF(G1827=0,"",'Ark1'!Y3639)</f>
        <v/>
      </c>
      <c r="O1827" s="116" t="str">
        <f>+IF(G1827=0,"",'Ark1'!Z3639)</f>
        <v/>
      </c>
      <c r="P1827" s="116" t="str">
        <f t="shared" si="28"/>
        <v/>
      </c>
      <c r="Q1827" s="114" t="str">
        <f>+IF(G1827=0,"",'Ark1'!T3639)</f>
        <v/>
      </c>
      <c r="R1827" s="222" t="str">
        <f>+IF(G1827=0,"",'Ark1'!V3639)</f>
        <v/>
      </c>
      <c r="S1827" s="32"/>
      <c r="T1827" s="35"/>
      <c r="U1827" s="35"/>
    </row>
    <row r="1828" spans="1:21" x14ac:dyDescent="0.5">
      <c r="A1828" s="32"/>
      <c r="B1828" s="297" t="str">
        <f>+IF(E1828=2012,VLOOKUP(D1828,K_navn!$A$2:$C$359,2),"")</f>
        <v/>
      </c>
      <c r="C1828" s="297" t="str">
        <f>+IF(E1828=2012,VLOOKUP(D1828,K_navn!$A$2:$C$359,3),"")</f>
        <v/>
      </c>
      <c r="D1828" s="115">
        <f>+'Ark1'!P3640</f>
        <v>1144</v>
      </c>
      <c r="E1828" s="115">
        <f>+'Ark1'!C3640</f>
        <v>2019</v>
      </c>
      <c r="F1828" s="116" t="str">
        <f>+IF('Ark1'!Q3640=0,"",'Ark1'!Q3640)</f>
        <v/>
      </c>
      <c r="G1828" s="116">
        <f>+'Ark1'!R3640</f>
        <v>0</v>
      </c>
      <c r="H1828" s="116">
        <f>+'Ark1'!S3640</f>
        <v>0</v>
      </c>
      <c r="I1828" s="222" t="str">
        <f>+IF(G1828=0,"",'Ark1'!AA3640)</f>
        <v/>
      </c>
      <c r="J1828" s="222" t="str">
        <f>+IF(G1828=0,"",'Ark1'!AB3640)</f>
        <v/>
      </c>
      <c r="K1828" s="114" t="str">
        <f>+IF(G1828=0,"",'Ark1'!U3640)</f>
        <v/>
      </c>
      <c r="L1828" s="222" t="str">
        <f>+IF(G1828=0,"",'Ark1'!W3640)</f>
        <v/>
      </c>
      <c r="M1828" s="222" t="str">
        <f>+IF(G1828=0,"",'Ark1'!X3640)</f>
        <v/>
      </c>
      <c r="N1828" s="114" t="str">
        <f>+IF(G1828=0,"",'Ark1'!Y3640)</f>
        <v/>
      </c>
      <c r="O1828" s="116" t="str">
        <f>+IF(G1828=0,"",'Ark1'!Z3640)</f>
        <v/>
      </c>
      <c r="P1828" s="116" t="str">
        <f t="shared" si="28"/>
        <v/>
      </c>
      <c r="Q1828" s="114" t="str">
        <f>+IF(G1828=0,"",'Ark1'!T3640)</f>
        <v/>
      </c>
      <c r="R1828" s="222" t="str">
        <f>+IF(G1828=0,"",'Ark1'!V3640)</f>
        <v/>
      </c>
      <c r="S1828" s="32"/>
      <c r="T1828" s="35"/>
      <c r="U1828" s="35"/>
    </row>
    <row r="1829" spans="1:21" x14ac:dyDescent="0.5">
      <c r="A1829" s="32"/>
      <c r="B1829" s="297" t="str">
        <f>+IF(E1829=2012,VLOOKUP(D1829,K_navn!$A$2:$C$359,2),"")</f>
        <v/>
      </c>
      <c r="C1829" s="297" t="str">
        <f>+IF(E1829=2012,VLOOKUP(D1829,K_navn!$A$2:$C$359,3),"")</f>
        <v/>
      </c>
      <c r="D1829" s="115">
        <f>+'Ark1'!P3641</f>
        <v>1144</v>
      </c>
      <c r="E1829" s="115">
        <f>+'Ark1'!C3641</f>
        <v>2020</v>
      </c>
      <c r="F1829" s="116" t="str">
        <f>+IF('Ark1'!Q3641=0,"",'Ark1'!Q3641)</f>
        <v/>
      </c>
      <c r="G1829" s="116">
        <f>+'Ark1'!R3641</f>
        <v>0</v>
      </c>
      <c r="H1829" s="116">
        <f>+'Ark1'!S3641</f>
        <v>0</v>
      </c>
      <c r="I1829" s="222" t="str">
        <f>+IF(G1829=0,"",'Ark1'!AA3641)</f>
        <v/>
      </c>
      <c r="J1829" s="222" t="str">
        <f>+IF(G1829=0,"",'Ark1'!AB3641)</f>
        <v/>
      </c>
      <c r="K1829" s="114" t="str">
        <f>+IF(G1829=0,"",'Ark1'!U3641)</f>
        <v/>
      </c>
      <c r="L1829" s="222" t="str">
        <f>+IF(G1829=0,"",'Ark1'!W3641)</f>
        <v/>
      </c>
      <c r="M1829" s="222" t="str">
        <f>+IF(G1829=0,"",'Ark1'!X3641)</f>
        <v/>
      </c>
      <c r="N1829" s="114" t="str">
        <f>+IF(G1829=0,"",'Ark1'!Y3641)</f>
        <v/>
      </c>
      <c r="O1829" s="116" t="str">
        <f>+IF(G1829=0,"",'Ark1'!Z3641)</f>
        <v/>
      </c>
      <c r="P1829" s="116" t="str">
        <f t="shared" si="28"/>
        <v/>
      </c>
      <c r="Q1829" s="114" t="str">
        <f>+IF(G1829=0,"",'Ark1'!T3641)</f>
        <v/>
      </c>
      <c r="R1829" s="222" t="str">
        <f>+IF(G1829=0,"",'Ark1'!V3641)</f>
        <v/>
      </c>
      <c r="S1829" s="32"/>
      <c r="T1829" s="35"/>
      <c r="U1829" s="35"/>
    </row>
    <row r="1830" spans="1:21" x14ac:dyDescent="0.5">
      <c r="A1830" s="32"/>
      <c r="B1830" s="297" t="str">
        <f>+IF(E1830=2012,VLOOKUP(D1830,K_navn!$A$2:$C$359,2),"")</f>
        <v/>
      </c>
      <c r="C1830" s="297" t="str">
        <f>+IF(E1830=2012,VLOOKUP(D1830,K_navn!$A$2:$C$359,3),"")</f>
        <v/>
      </c>
      <c r="D1830" s="115">
        <f>+'Ark1'!P3642</f>
        <v>1144</v>
      </c>
      <c r="E1830" s="115">
        <f>+'Ark1'!C3642</f>
        <v>2021</v>
      </c>
      <c r="F1830" s="116" t="str">
        <f>+IF('Ark1'!Q3642=0,"",'Ark1'!Q3642)</f>
        <v/>
      </c>
      <c r="G1830" s="116">
        <f>+'Ark1'!R3642</f>
        <v>0</v>
      </c>
      <c r="H1830" s="116">
        <f>+'Ark1'!S3642</f>
        <v>0</v>
      </c>
      <c r="I1830" s="222" t="str">
        <f>+IF(G1830=0,"",'Ark1'!AA3642)</f>
        <v/>
      </c>
      <c r="J1830" s="222" t="str">
        <f>+IF(G1830=0,"",'Ark1'!AB3642)</f>
        <v/>
      </c>
      <c r="K1830" s="114" t="str">
        <f>+IF(G1830=0,"",'Ark1'!U3642)</f>
        <v/>
      </c>
      <c r="L1830" s="222" t="str">
        <f>+IF(G1830=0,"",'Ark1'!W3642)</f>
        <v/>
      </c>
      <c r="M1830" s="222" t="str">
        <f>+IF(G1830=0,"",'Ark1'!X3642)</f>
        <v/>
      </c>
      <c r="N1830" s="114" t="str">
        <f>+IF(G1830=0,"",'Ark1'!Y3642)</f>
        <v/>
      </c>
      <c r="O1830" s="116" t="str">
        <f>+IF(G1830=0,"",'Ark1'!Z3642)</f>
        <v/>
      </c>
      <c r="P1830" s="116" t="str">
        <f t="shared" si="28"/>
        <v/>
      </c>
      <c r="Q1830" s="114" t="str">
        <f>+IF(G1830=0,"",'Ark1'!T3642)</f>
        <v/>
      </c>
      <c r="R1830" s="222" t="str">
        <f>+IF(G1830=0,"",'Ark1'!V3642)</f>
        <v/>
      </c>
      <c r="S1830" s="32"/>
      <c r="T1830" s="35"/>
      <c r="U1830" s="35"/>
    </row>
    <row r="1831" spans="1:21" x14ac:dyDescent="0.5">
      <c r="A1831" s="32"/>
      <c r="B1831" s="297" t="str">
        <f>+IF(E1831=2012,VLOOKUP(D1831,K_navn!$A$2:$C$359,2),"")</f>
        <v/>
      </c>
      <c r="C1831" s="297" t="str">
        <f>+IF(E1831=2012,VLOOKUP(D1831,K_navn!$A$2:$C$359,3),"")</f>
        <v/>
      </c>
      <c r="D1831" s="115">
        <f>+'Ark1'!P3643</f>
        <v>1144</v>
      </c>
      <c r="E1831" s="115">
        <f>+'Ark1'!C3643</f>
        <v>2022</v>
      </c>
      <c r="F1831" s="116">
        <f>+IF('Ark1'!Q3643=0,"",'Ark1'!Q3643)</f>
        <v>1</v>
      </c>
      <c r="G1831" s="116">
        <f>+'Ark1'!R3643</f>
        <v>10</v>
      </c>
      <c r="H1831" s="116">
        <f>+'Ark1'!S3643</f>
        <v>10</v>
      </c>
      <c r="I1831" s="222">
        <f>+IF(G1831=0,"",'Ark1'!AA3643)</f>
        <v>3.471619510501648E-2</v>
      </c>
      <c r="J1831" s="222">
        <f>+IF(G1831=0,"",'Ark1'!AB3643)</f>
        <v>3.4239204254013479E-2</v>
      </c>
      <c r="K1831" s="114">
        <f>+IF(G1831=0,"",'Ark1'!U3643)</f>
        <v>61.5</v>
      </c>
      <c r="L1831" s="222">
        <f>+IF(G1831=0,"",'Ark1'!W3643)</f>
        <v>84.580000000000013</v>
      </c>
      <c r="M1831" s="222">
        <f>+IF(G1831=0,"",'Ark1'!X3643)</f>
        <v>5.67552640730338</v>
      </c>
      <c r="N1831" s="114">
        <f>+IF(G1831=0,"",'Ark1'!Y3643)</f>
        <v>1.8574175621006712</v>
      </c>
      <c r="O1831" s="116">
        <f>+IF(G1831=0,"",'Ark1'!Z3643)</f>
        <v>-29.122099356146006</v>
      </c>
      <c r="P1831" s="116">
        <f t="shared" ref="P1831:P1894" si="29">+IF(G1831=0,"",H1831/F1831)</f>
        <v>10</v>
      </c>
      <c r="Q1831" s="114">
        <f>+IF(G1831=0,"",'Ark1'!T3643)</f>
        <v>16.7</v>
      </c>
      <c r="R1831" s="222">
        <f>+IF(G1831=0,"",'Ark1'!V3643)</f>
        <v>91.635969664138685</v>
      </c>
      <c r="S1831" s="32"/>
      <c r="T1831" s="35"/>
      <c r="U1831" s="35"/>
    </row>
    <row r="1832" spans="1:21" x14ac:dyDescent="0.5">
      <c r="A1832" s="32"/>
      <c r="B1832" s="297" t="str">
        <f>+IF(E1832=2012,VLOOKUP(D1832,K_navn!$A$2:$C$359,2),"")</f>
        <v>Bokn</v>
      </c>
      <c r="C1832" s="297" t="str">
        <f>+IF(E1832=2012,VLOOKUP(D1832,K_navn!$A$2:$C$359,3),"")</f>
        <v>Rogaland</v>
      </c>
      <c r="D1832" s="115">
        <f>+'Ark1'!P3644</f>
        <v>1145</v>
      </c>
      <c r="E1832" s="115">
        <f>+'Ark1'!C3644</f>
        <v>2012</v>
      </c>
      <c r="F1832" s="116" t="str">
        <f>+IF('Ark1'!Q3644=0,"",'Ark1'!Q3644)</f>
        <v/>
      </c>
      <c r="G1832" s="116">
        <f>+'Ark1'!R3644</f>
        <v>0</v>
      </c>
      <c r="H1832" s="116">
        <f>+'Ark1'!S3644</f>
        <v>0</v>
      </c>
      <c r="I1832" s="222" t="str">
        <f>+IF(G1832=0,"",'Ark1'!AA3644)</f>
        <v/>
      </c>
      <c r="J1832" s="222" t="str">
        <f>+IF(G1832=0,"",'Ark1'!AB3644)</f>
        <v/>
      </c>
      <c r="K1832" s="114" t="str">
        <f>+IF(G1832=0,"",'Ark1'!U3644)</f>
        <v/>
      </c>
      <c r="L1832" s="222" t="str">
        <f>+IF(G1832=0,"",'Ark1'!W3644)</f>
        <v/>
      </c>
      <c r="M1832" s="222" t="str">
        <f>+IF(G1832=0,"",'Ark1'!X3644)</f>
        <v/>
      </c>
      <c r="N1832" s="114" t="str">
        <f>+IF(G1832=0,"",'Ark1'!Y3644)</f>
        <v/>
      </c>
      <c r="O1832" s="116" t="str">
        <f>+IF(G1832=0,"",'Ark1'!Z3644)</f>
        <v/>
      </c>
      <c r="P1832" s="116" t="str">
        <f t="shared" si="29"/>
        <v/>
      </c>
      <c r="Q1832" s="114" t="str">
        <f>+IF(G1832=0,"",'Ark1'!T3644)</f>
        <v/>
      </c>
      <c r="R1832" s="222" t="str">
        <f>+IF(G1832=0,"",'Ark1'!V3644)</f>
        <v/>
      </c>
      <c r="S1832" s="32"/>
      <c r="T1832" s="35"/>
      <c r="U1832" s="35"/>
    </row>
    <row r="1833" spans="1:21" x14ac:dyDescent="0.5">
      <c r="A1833" s="32"/>
      <c r="B1833" s="297" t="str">
        <f>+IF(E1833=2012,VLOOKUP(D1833,K_navn!$A$2:$C$359,2),"")</f>
        <v/>
      </c>
      <c r="C1833" s="297" t="str">
        <f>+IF(E1833=2012,VLOOKUP(D1833,K_navn!$A$2:$C$359,3),"")</f>
        <v/>
      </c>
      <c r="D1833" s="115">
        <f>+'Ark1'!P3645</f>
        <v>1145</v>
      </c>
      <c r="E1833" s="115">
        <f>+'Ark1'!C3645</f>
        <v>2013</v>
      </c>
      <c r="F1833" s="116" t="str">
        <f>+IF('Ark1'!Q3645=0,"",'Ark1'!Q3645)</f>
        <v/>
      </c>
      <c r="G1833" s="116">
        <f>+'Ark1'!R3645</f>
        <v>0</v>
      </c>
      <c r="H1833" s="116">
        <f>+'Ark1'!S3645</f>
        <v>0</v>
      </c>
      <c r="I1833" s="222" t="str">
        <f>+IF(G1833=0,"",'Ark1'!AA3645)</f>
        <v/>
      </c>
      <c r="J1833" s="222" t="str">
        <f>+IF(G1833=0,"",'Ark1'!AB3645)</f>
        <v/>
      </c>
      <c r="K1833" s="114" t="str">
        <f>+IF(G1833=0,"",'Ark1'!U3645)</f>
        <v/>
      </c>
      <c r="L1833" s="222" t="str">
        <f>+IF(G1833=0,"",'Ark1'!W3645)</f>
        <v/>
      </c>
      <c r="M1833" s="222" t="str">
        <f>+IF(G1833=0,"",'Ark1'!X3645)</f>
        <v/>
      </c>
      <c r="N1833" s="114" t="str">
        <f>+IF(G1833=0,"",'Ark1'!Y3645)</f>
        <v/>
      </c>
      <c r="O1833" s="116" t="str">
        <f>+IF(G1833=0,"",'Ark1'!Z3645)</f>
        <v/>
      </c>
      <c r="P1833" s="116" t="str">
        <f t="shared" si="29"/>
        <v/>
      </c>
      <c r="Q1833" s="114" t="str">
        <f>+IF(G1833=0,"",'Ark1'!T3645)</f>
        <v/>
      </c>
      <c r="R1833" s="222" t="str">
        <f>+IF(G1833=0,"",'Ark1'!V3645)</f>
        <v/>
      </c>
      <c r="S1833" s="32"/>
      <c r="T1833" s="35"/>
      <c r="U1833" s="35"/>
    </row>
    <row r="1834" spans="1:21" x14ac:dyDescent="0.5">
      <c r="A1834" s="32"/>
      <c r="B1834" s="297" t="str">
        <f>+IF(E1834=2012,VLOOKUP(D1834,K_navn!$A$2:$C$359,2),"")</f>
        <v/>
      </c>
      <c r="C1834" s="297" t="str">
        <f>+IF(E1834=2012,VLOOKUP(D1834,K_navn!$A$2:$C$359,3),"")</f>
        <v/>
      </c>
      <c r="D1834" s="115">
        <f>+'Ark1'!P3646</f>
        <v>1145</v>
      </c>
      <c r="E1834" s="115">
        <f>+'Ark1'!C3646</f>
        <v>2014</v>
      </c>
      <c r="F1834" s="116" t="str">
        <f>+IF('Ark1'!Q3646=0,"",'Ark1'!Q3646)</f>
        <v/>
      </c>
      <c r="G1834" s="116">
        <f>+'Ark1'!R3646</f>
        <v>0</v>
      </c>
      <c r="H1834" s="116">
        <f>+'Ark1'!S3646</f>
        <v>0</v>
      </c>
      <c r="I1834" s="222" t="str">
        <f>+IF(G1834=0,"",'Ark1'!AA3646)</f>
        <v/>
      </c>
      <c r="J1834" s="222" t="str">
        <f>+IF(G1834=0,"",'Ark1'!AB3646)</f>
        <v/>
      </c>
      <c r="K1834" s="114" t="str">
        <f>+IF(G1834=0,"",'Ark1'!U3646)</f>
        <v/>
      </c>
      <c r="L1834" s="222" t="str">
        <f>+IF(G1834=0,"",'Ark1'!W3646)</f>
        <v/>
      </c>
      <c r="M1834" s="222" t="str">
        <f>+IF(G1834=0,"",'Ark1'!X3646)</f>
        <v/>
      </c>
      <c r="N1834" s="114" t="str">
        <f>+IF(G1834=0,"",'Ark1'!Y3646)</f>
        <v/>
      </c>
      <c r="O1834" s="116" t="str">
        <f>+IF(G1834=0,"",'Ark1'!Z3646)</f>
        <v/>
      </c>
      <c r="P1834" s="116" t="str">
        <f t="shared" si="29"/>
        <v/>
      </c>
      <c r="Q1834" s="114" t="str">
        <f>+IF(G1834=0,"",'Ark1'!T3646)</f>
        <v/>
      </c>
      <c r="R1834" s="222" t="str">
        <f>+IF(G1834=0,"",'Ark1'!V3646)</f>
        <v/>
      </c>
      <c r="S1834" s="32"/>
      <c r="T1834" s="35"/>
      <c r="U1834" s="35"/>
    </row>
    <row r="1835" spans="1:21" x14ac:dyDescent="0.5">
      <c r="A1835" s="32"/>
      <c r="B1835" s="297" t="str">
        <f>+IF(E1835=2012,VLOOKUP(D1835,K_navn!$A$2:$C$359,2),"")</f>
        <v/>
      </c>
      <c r="C1835" s="297" t="str">
        <f>+IF(E1835=2012,VLOOKUP(D1835,K_navn!$A$2:$C$359,3),"")</f>
        <v/>
      </c>
      <c r="D1835" s="115">
        <f>+'Ark1'!P3647</f>
        <v>1145</v>
      </c>
      <c r="E1835" s="115">
        <f>+'Ark1'!C3647</f>
        <v>2015</v>
      </c>
      <c r="F1835" s="116" t="str">
        <f>+IF('Ark1'!Q3647=0,"",'Ark1'!Q3647)</f>
        <v/>
      </c>
      <c r="G1835" s="116">
        <f>+'Ark1'!R3647</f>
        <v>0</v>
      </c>
      <c r="H1835" s="116">
        <f>+'Ark1'!S3647</f>
        <v>0</v>
      </c>
      <c r="I1835" s="222" t="str">
        <f>+IF(G1835=0,"",'Ark1'!AA3647)</f>
        <v/>
      </c>
      <c r="J1835" s="222" t="str">
        <f>+IF(G1835=0,"",'Ark1'!AB3647)</f>
        <v/>
      </c>
      <c r="K1835" s="114" t="str">
        <f>+IF(G1835=0,"",'Ark1'!U3647)</f>
        <v/>
      </c>
      <c r="L1835" s="222" t="str">
        <f>+IF(G1835=0,"",'Ark1'!W3647)</f>
        <v/>
      </c>
      <c r="M1835" s="222" t="str">
        <f>+IF(G1835=0,"",'Ark1'!X3647)</f>
        <v/>
      </c>
      <c r="N1835" s="114" t="str">
        <f>+IF(G1835=0,"",'Ark1'!Y3647)</f>
        <v/>
      </c>
      <c r="O1835" s="116" t="str">
        <f>+IF(G1835=0,"",'Ark1'!Z3647)</f>
        <v/>
      </c>
      <c r="P1835" s="116" t="str">
        <f t="shared" si="29"/>
        <v/>
      </c>
      <c r="Q1835" s="114" t="str">
        <f>+IF(G1835=0,"",'Ark1'!T3647)</f>
        <v/>
      </c>
      <c r="R1835" s="222" t="str">
        <f>+IF(G1835=0,"",'Ark1'!V3647)</f>
        <v/>
      </c>
      <c r="S1835" s="32"/>
      <c r="T1835" s="35"/>
      <c r="U1835" s="35"/>
    </row>
    <row r="1836" spans="1:21" x14ac:dyDescent="0.5">
      <c r="A1836" s="32"/>
      <c r="B1836" s="297" t="str">
        <f>+IF(E1836=2012,VLOOKUP(D1836,K_navn!$A$2:$C$359,2),"")</f>
        <v/>
      </c>
      <c r="C1836" s="297" t="str">
        <f>+IF(E1836=2012,VLOOKUP(D1836,K_navn!$A$2:$C$359,3),"")</f>
        <v/>
      </c>
      <c r="D1836" s="115">
        <f>+'Ark1'!P3648</f>
        <v>1145</v>
      </c>
      <c r="E1836" s="115">
        <f>+'Ark1'!C3648</f>
        <v>2016</v>
      </c>
      <c r="F1836" s="116">
        <f>+IF('Ark1'!Q3648=0,"",'Ark1'!Q3648)</f>
        <v>1</v>
      </c>
      <c r="G1836" s="116">
        <f>+'Ark1'!R3648</f>
        <v>76</v>
      </c>
      <c r="H1836" s="116">
        <f>+'Ark1'!S3648</f>
        <v>76</v>
      </c>
      <c r="I1836" s="222">
        <f>+IF(G1836=0,"",'Ark1'!AA3648)</f>
        <v>0.16206073012623676</v>
      </c>
      <c r="J1836" s="222">
        <f>+IF(G1836=0,"",'Ark1'!AB3648)</f>
        <v>0.16635616778566759</v>
      </c>
      <c r="K1836" s="114">
        <f>+IF(G1836=0,"",'Ark1'!U3648)</f>
        <v>59.315789473684198</v>
      </c>
      <c r="L1836" s="222">
        <f>+IF(G1836=0,"",'Ark1'!W3648)</f>
        <v>83.623684210526349</v>
      </c>
      <c r="M1836" s="222">
        <f>+IF(G1836=0,"",'Ark1'!X3648)</f>
        <v>7.0092207769676396</v>
      </c>
      <c r="N1836" s="114">
        <f>+IF(G1836=0,"",'Ark1'!Y3648)</f>
        <v>1.8368345649068361</v>
      </c>
      <c r="O1836" s="116">
        <f>+IF(G1836=0,"",'Ark1'!Z3648)</f>
        <v>-21.509661101438567</v>
      </c>
      <c r="P1836" s="116">
        <f t="shared" si="29"/>
        <v>76</v>
      </c>
      <c r="Q1836" s="114">
        <f>+IF(G1836=0,"",'Ark1'!T3648)</f>
        <v>15.263157894736844</v>
      </c>
      <c r="R1836" s="222">
        <f>+IF(G1836=0,"",'Ark1'!V3648)</f>
        <v>90.599874550949437</v>
      </c>
      <c r="S1836" s="32"/>
      <c r="T1836" s="35"/>
      <c r="U1836" s="35"/>
    </row>
    <row r="1837" spans="1:21" x14ac:dyDescent="0.5">
      <c r="A1837" s="32"/>
      <c r="B1837" s="297" t="str">
        <f>+IF(E1837=2012,VLOOKUP(D1837,K_navn!$A$2:$C$359,2),"")</f>
        <v/>
      </c>
      <c r="C1837" s="297" t="str">
        <f>+IF(E1837=2012,VLOOKUP(D1837,K_navn!$A$2:$C$359,3),"")</f>
        <v/>
      </c>
      <c r="D1837" s="115">
        <f>+'Ark1'!P3649</f>
        <v>1145</v>
      </c>
      <c r="E1837" s="115">
        <f>+'Ark1'!C3649</f>
        <v>2017</v>
      </c>
      <c r="F1837" s="116" t="str">
        <f>+IF('Ark1'!Q3649=0,"",'Ark1'!Q3649)</f>
        <v/>
      </c>
      <c r="G1837" s="116">
        <f>+'Ark1'!R3649</f>
        <v>0</v>
      </c>
      <c r="H1837" s="116">
        <f>+'Ark1'!S3649</f>
        <v>0</v>
      </c>
      <c r="I1837" s="222" t="str">
        <f>+IF(G1837=0,"",'Ark1'!AA3649)</f>
        <v/>
      </c>
      <c r="J1837" s="222" t="str">
        <f>+IF(G1837=0,"",'Ark1'!AB3649)</f>
        <v/>
      </c>
      <c r="K1837" s="114" t="str">
        <f>+IF(G1837=0,"",'Ark1'!U3649)</f>
        <v/>
      </c>
      <c r="L1837" s="222" t="str">
        <f>+IF(G1837=0,"",'Ark1'!W3649)</f>
        <v/>
      </c>
      <c r="M1837" s="222" t="str">
        <f>+IF(G1837=0,"",'Ark1'!X3649)</f>
        <v/>
      </c>
      <c r="N1837" s="114" t="str">
        <f>+IF(G1837=0,"",'Ark1'!Y3649)</f>
        <v/>
      </c>
      <c r="O1837" s="116" t="str">
        <f>+IF(G1837=0,"",'Ark1'!Z3649)</f>
        <v/>
      </c>
      <c r="P1837" s="116" t="str">
        <f t="shared" si="29"/>
        <v/>
      </c>
      <c r="Q1837" s="114" t="str">
        <f>+IF(G1837=0,"",'Ark1'!T3649)</f>
        <v/>
      </c>
      <c r="R1837" s="222" t="str">
        <f>+IF(G1837=0,"",'Ark1'!V3649)</f>
        <v/>
      </c>
      <c r="S1837" s="32"/>
      <c r="T1837" s="35"/>
      <c r="U1837" s="35"/>
    </row>
    <row r="1838" spans="1:21" x14ac:dyDescent="0.5">
      <c r="A1838" s="32"/>
      <c r="B1838" s="297" t="str">
        <f>+IF(E1838=2012,VLOOKUP(D1838,K_navn!$A$2:$C$359,2),"")</f>
        <v/>
      </c>
      <c r="C1838" s="297" t="str">
        <f>+IF(E1838=2012,VLOOKUP(D1838,K_navn!$A$2:$C$359,3),"")</f>
        <v/>
      </c>
      <c r="D1838" s="115">
        <f>+'Ark1'!P3650</f>
        <v>1145</v>
      </c>
      <c r="E1838" s="115">
        <f>+'Ark1'!C3650</f>
        <v>2018</v>
      </c>
      <c r="F1838" s="116" t="str">
        <f>+IF('Ark1'!Q3650=0,"",'Ark1'!Q3650)</f>
        <v/>
      </c>
      <c r="G1838" s="116">
        <f>+'Ark1'!R3650</f>
        <v>0</v>
      </c>
      <c r="H1838" s="116">
        <f>+'Ark1'!S3650</f>
        <v>0</v>
      </c>
      <c r="I1838" s="222" t="str">
        <f>+IF(G1838=0,"",'Ark1'!AA3650)</f>
        <v/>
      </c>
      <c r="J1838" s="222" t="str">
        <f>+IF(G1838=0,"",'Ark1'!AB3650)</f>
        <v/>
      </c>
      <c r="K1838" s="114" t="str">
        <f>+IF(G1838=0,"",'Ark1'!U3650)</f>
        <v/>
      </c>
      <c r="L1838" s="222" t="str">
        <f>+IF(G1838=0,"",'Ark1'!W3650)</f>
        <v/>
      </c>
      <c r="M1838" s="222" t="str">
        <f>+IF(G1838=0,"",'Ark1'!X3650)</f>
        <v/>
      </c>
      <c r="N1838" s="114" t="str">
        <f>+IF(G1838=0,"",'Ark1'!Y3650)</f>
        <v/>
      </c>
      <c r="O1838" s="116" t="str">
        <f>+IF(G1838=0,"",'Ark1'!Z3650)</f>
        <v/>
      </c>
      <c r="P1838" s="116" t="str">
        <f t="shared" si="29"/>
        <v/>
      </c>
      <c r="Q1838" s="114" t="str">
        <f>+IF(G1838=0,"",'Ark1'!T3650)</f>
        <v/>
      </c>
      <c r="R1838" s="222" t="str">
        <f>+IF(G1838=0,"",'Ark1'!V3650)</f>
        <v/>
      </c>
      <c r="S1838" s="32"/>
      <c r="T1838" s="35"/>
      <c r="U1838" s="35"/>
    </row>
    <row r="1839" spans="1:21" x14ac:dyDescent="0.5">
      <c r="A1839" s="32"/>
      <c r="B1839" s="297" t="str">
        <f>+IF(E1839=2012,VLOOKUP(D1839,K_navn!$A$2:$C$359,2),"")</f>
        <v/>
      </c>
      <c r="C1839" s="297" t="str">
        <f>+IF(E1839=2012,VLOOKUP(D1839,K_navn!$A$2:$C$359,3),"")</f>
        <v/>
      </c>
      <c r="D1839" s="115">
        <f>+'Ark1'!P3651</f>
        <v>1145</v>
      </c>
      <c r="E1839" s="115">
        <f>+'Ark1'!C3651</f>
        <v>2019</v>
      </c>
      <c r="F1839" s="116" t="str">
        <f>+IF('Ark1'!Q3651=0,"",'Ark1'!Q3651)</f>
        <v/>
      </c>
      <c r="G1839" s="116">
        <f>+'Ark1'!R3651</f>
        <v>0</v>
      </c>
      <c r="H1839" s="116">
        <f>+'Ark1'!S3651</f>
        <v>0</v>
      </c>
      <c r="I1839" s="222" t="str">
        <f>+IF(G1839=0,"",'Ark1'!AA3651)</f>
        <v/>
      </c>
      <c r="J1839" s="222" t="str">
        <f>+IF(G1839=0,"",'Ark1'!AB3651)</f>
        <v/>
      </c>
      <c r="K1839" s="114" t="str">
        <f>+IF(G1839=0,"",'Ark1'!U3651)</f>
        <v/>
      </c>
      <c r="L1839" s="222" t="str">
        <f>+IF(G1839=0,"",'Ark1'!W3651)</f>
        <v/>
      </c>
      <c r="M1839" s="222" t="str">
        <f>+IF(G1839=0,"",'Ark1'!X3651)</f>
        <v/>
      </c>
      <c r="N1839" s="114" t="str">
        <f>+IF(G1839=0,"",'Ark1'!Y3651)</f>
        <v/>
      </c>
      <c r="O1839" s="116" t="str">
        <f>+IF(G1839=0,"",'Ark1'!Z3651)</f>
        <v/>
      </c>
      <c r="P1839" s="116" t="str">
        <f t="shared" si="29"/>
        <v/>
      </c>
      <c r="Q1839" s="114" t="str">
        <f>+IF(G1839=0,"",'Ark1'!T3651)</f>
        <v/>
      </c>
      <c r="R1839" s="222" t="str">
        <f>+IF(G1839=0,"",'Ark1'!V3651)</f>
        <v/>
      </c>
      <c r="S1839" s="32"/>
      <c r="T1839" s="35"/>
      <c r="U1839" s="35"/>
    </row>
    <row r="1840" spans="1:21" x14ac:dyDescent="0.5">
      <c r="A1840" s="32"/>
      <c r="B1840" s="297" t="str">
        <f>+IF(E1840=2012,VLOOKUP(D1840,K_navn!$A$2:$C$359,2),"")</f>
        <v/>
      </c>
      <c r="C1840" s="297" t="str">
        <f>+IF(E1840=2012,VLOOKUP(D1840,K_navn!$A$2:$C$359,3),"")</f>
        <v/>
      </c>
      <c r="D1840" s="115">
        <f>+'Ark1'!P3652</f>
        <v>1145</v>
      </c>
      <c r="E1840" s="115">
        <f>+'Ark1'!C3652</f>
        <v>2020</v>
      </c>
      <c r="F1840" s="116" t="str">
        <f>+IF('Ark1'!Q3652=0,"",'Ark1'!Q3652)</f>
        <v/>
      </c>
      <c r="G1840" s="116">
        <f>+'Ark1'!R3652</f>
        <v>0</v>
      </c>
      <c r="H1840" s="116">
        <f>+'Ark1'!S3652</f>
        <v>0</v>
      </c>
      <c r="I1840" s="222" t="str">
        <f>+IF(G1840=0,"",'Ark1'!AA3652)</f>
        <v/>
      </c>
      <c r="J1840" s="222" t="str">
        <f>+IF(G1840=0,"",'Ark1'!AB3652)</f>
        <v/>
      </c>
      <c r="K1840" s="114" t="str">
        <f>+IF(G1840=0,"",'Ark1'!U3652)</f>
        <v/>
      </c>
      <c r="L1840" s="222" t="str">
        <f>+IF(G1840=0,"",'Ark1'!W3652)</f>
        <v/>
      </c>
      <c r="M1840" s="222" t="str">
        <f>+IF(G1840=0,"",'Ark1'!X3652)</f>
        <v/>
      </c>
      <c r="N1840" s="114" t="str">
        <f>+IF(G1840=0,"",'Ark1'!Y3652)</f>
        <v/>
      </c>
      <c r="O1840" s="116" t="str">
        <f>+IF(G1840=0,"",'Ark1'!Z3652)</f>
        <v/>
      </c>
      <c r="P1840" s="116" t="str">
        <f t="shared" si="29"/>
        <v/>
      </c>
      <c r="Q1840" s="114" t="str">
        <f>+IF(G1840=0,"",'Ark1'!T3652)</f>
        <v/>
      </c>
      <c r="R1840" s="222" t="str">
        <f>+IF(G1840=0,"",'Ark1'!V3652)</f>
        <v/>
      </c>
      <c r="S1840" s="32"/>
      <c r="T1840" s="35"/>
      <c r="U1840" s="35"/>
    </row>
    <row r="1841" spans="1:21" x14ac:dyDescent="0.5">
      <c r="A1841" s="32"/>
      <c r="B1841" s="297" t="str">
        <f>+IF(E1841=2012,VLOOKUP(D1841,K_navn!$A$2:$C$359,2),"")</f>
        <v/>
      </c>
      <c r="C1841" s="297" t="str">
        <f>+IF(E1841=2012,VLOOKUP(D1841,K_navn!$A$2:$C$359,3),"")</f>
        <v/>
      </c>
      <c r="D1841" s="115">
        <f>+'Ark1'!P3653</f>
        <v>1145</v>
      </c>
      <c r="E1841" s="115">
        <f>+'Ark1'!C3653</f>
        <v>2021</v>
      </c>
      <c r="F1841" s="116" t="str">
        <f>+IF('Ark1'!Q3653=0,"",'Ark1'!Q3653)</f>
        <v/>
      </c>
      <c r="G1841" s="116">
        <f>+'Ark1'!R3653</f>
        <v>0</v>
      </c>
      <c r="H1841" s="116">
        <f>+'Ark1'!S3653</f>
        <v>0</v>
      </c>
      <c r="I1841" s="222" t="str">
        <f>+IF(G1841=0,"",'Ark1'!AA3653)</f>
        <v/>
      </c>
      <c r="J1841" s="222" t="str">
        <f>+IF(G1841=0,"",'Ark1'!AB3653)</f>
        <v/>
      </c>
      <c r="K1841" s="114" t="str">
        <f>+IF(G1841=0,"",'Ark1'!U3653)</f>
        <v/>
      </c>
      <c r="L1841" s="222" t="str">
        <f>+IF(G1841=0,"",'Ark1'!W3653)</f>
        <v/>
      </c>
      <c r="M1841" s="222" t="str">
        <f>+IF(G1841=0,"",'Ark1'!X3653)</f>
        <v/>
      </c>
      <c r="N1841" s="114" t="str">
        <f>+IF(G1841=0,"",'Ark1'!Y3653)</f>
        <v/>
      </c>
      <c r="O1841" s="116" t="str">
        <f>+IF(G1841=0,"",'Ark1'!Z3653)</f>
        <v/>
      </c>
      <c r="P1841" s="116" t="str">
        <f t="shared" si="29"/>
        <v/>
      </c>
      <c r="Q1841" s="114" t="str">
        <f>+IF(G1841=0,"",'Ark1'!T3653)</f>
        <v/>
      </c>
      <c r="R1841" s="222" t="str">
        <f>+IF(G1841=0,"",'Ark1'!V3653)</f>
        <v/>
      </c>
      <c r="S1841" s="32"/>
      <c r="T1841" s="35"/>
      <c r="U1841" s="35"/>
    </row>
    <row r="1842" spans="1:21" x14ac:dyDescent="0.5">
      <c r="A1842" s="32"/>
      <c r="B1842" s="297" t="str">
        <f>+IF(E1842=2012,VLOOKUP(D1842,K_navn!$A$2:$C$359,2),"")</f>
        <v/>
      </c>
      <c r="C1842" s="297" t="str">
        <f>+IF(E1842=2012,VLOOKUP(D1842,K_navn!$A$2:$C$359,3),"")</f>
        <v/>
      </c>
      <c r="D1842" s="115">
        <f>+'Ark1'!P3654</f>
        <v>1145</v>
      </c>
      <c r="E1842" s="115">
        <f>+'Ark1'!C3654</f>
        <v>2022</v>
      </c>
      <c r="F1842" s="116" t="str">
        <f>+IF('Ark1'!Q3654=0,"",'Ark1'!Q3654)</f>
        <v/>
      </c>
      <c r="G1842" s="116">
        <f>+'Ark1'!R3654</f>
        <v>0</v>
      </c>
      <c r="H1842" s="116">
        <f>+'Ark1'!S3654</f>
        <v>0</v>
      </c>
      <c r="I1842" s="222" t="str">
        <f>+IF(G1842=0,"",'Ark1'!AA3654)</f>
        <v/>
      </c>
      <c r="J1842" s="222" t="str">
        <f>+IF(G1842=0,"",'Ark1'!AB3654)</f>
        <v/>
      </c>
      <c r="K1842" s="114" t="str">
        <f>+IF(G1842=0,"",'Ark1'!U3654)</f>
        <v/>
      </c>
      <c r="L1842" s="222" t="str">
        <f>+IF(G1842=0,"",'Ark1'!W3654)</f>
        <v/>
      </c>
      <c r="M1842" s="222" t="str">
        <f>+IF(G1842=0,"",'Ark1'!X3654)</f>
        <v/>
      </c>
      <c r="N1842" s="114" t="str">
        <f>+IF(G1842=0,"",'Ark1'!Y3654)</f>
        <v/>
      </c>
      <c r="O1842" s="116" t="str">
        <f>+IF(G1842=0,"",'Ark1'!Z3654)</f>
        <v/>
      </c>
      <c r="P1842" s="116" t="str">
        <f t="shared" si="29"/>
        <v/>
      </c>
      <c r="Q1842" s="114" t="str">
        <f>+IF(G1842=0,"",'Ark1'!T3654)</f>
        <v/>
      </c>
      <c r="R1842" s="222" t="str">
        <f>+IF(G1842=0,"",'Ark1'!V3654)</f>
        <v/>
      </c>
      <c r="S1842" s="32"/>
      <c r="T1842" s="35"/>
      <c r="U1842" s="35"/>
    </row>
    <row r="1843" spans="1:21" x14ac:dyDescent="0.5">
      <c r="A1843" s="32"/>
      <c r="B1843" s="297" t="str">
        <f>+IF(E1843=2012,VLOOKUP(D1843,K_navn!$A$2:$C$359,2),"")</f>
        <v>Tysvær</v>
      </c>
      <c r="C1843" s="297" t="str">
        <f>+IF(E1843=2012,VLOOKUP(D1843,K_navn!$A$2:$C$359,3),"")</f>
        <v>Rogaland</v>
      </c>
      <c r="D1843" s="115">
        <f>+'Ark1'!P3655</f>
        <v>1146</v>
      </c>
      <c r="E1843" s="115">
        <f>+'Ark1'!C3655</f>
        <v>2012</v>
      </c>
      <c r="F1843" s="116" t="str">
        <f>+IF('Ark1'!Q3655=0,"",'Ark1'!Q3655)</f>
        <v/>
      </c>
      <c r="G1843" s="116">
        <f>+'Ark1'!R3655</f>
        <v>0</v>
      </c>
      <c r="H1843" s="116">
        <f>+'Ark1'!S3655</f>
        <v>0</v>
      </c>
      <c r="I1843" s="222" t="str">
        <f>+IF(G1843=0,"",'Ark1'!AA3655)</f>
        <v/>
      </c>
      <c r="J1843" s="222" t="str">
        <f>+IF(G1843=0,"",'Ark1'!AB3655)</f>
        <v/>
      </c>
      <c r="K1843" s="114" t="str">
        <f>+IF(G1843=0,"",'Ark1'!U3655)</f>
        <v/>
      </c>
      <c r="L1843" s="222" t="str">
        <f>+IF(G1843=0,"",'Ark1'!W3655)</f>
        <v/>
      </c>
      <c r="M1843" s="222" t="str">
        <f>+IF(G1843=0,"",'Ark1'!X3655)</f>
        <v/>
      </c>
      <c r="N1843" s="114" t="str">
        <f>+IF(G1843=0,"",'Ark1'!Y3655)</f>
        <v/>
      </c>
      <c r="O1843" s="116" t="str">
        <f>+IF(G1843=0,"",'Ark1'!Z3655)</f>
        <v/>
      </c>
      <c r="P1843" s="116" t="str">
        <f t="shared" si="29"/>
        <v/>
      </c>
      <c r="Q1843" s="114" t="str">
        <f>+IF(G1843=0,"",'Ark1'!T3655)</f>
        <v/>
      </c>
      <c r="R1843" s="222" t="str">
        <f>+IF(G1843=0,"",'Ark1'!V3655)</f>
        <v/>
      </c>
      <c r="S1843" s="32"/>
      <c r="T1843" s="35"/>
      <c r="U1843" s="35"/>
    </row>
    <row r="1844" spans="1:21" x14ac:dyDescent="0.5">
      <c r="A1844" s="32"/>
      <c r="B1844" s="297" t="str">
        <f>+IF(E1844=2012,VLOOKUP(D1844,K_navn!$A$2:$C$359,2),"")</f>
        <v/>
      </c>
      <c r="C1844" s="297" t="str">
        <f>+IF(E1844=2012,VLOOKUP(D1844,K_navn!$A$2:$C$359,3),"")</f>
        <v/>
      </c>
      <c r="D1844" s="115">
        <f>+'Ark1'!P3656</f>
        <v>1146</v>
      </c>
      <c r="E1844" s="115">
        <f>+'Ark1'!C3656</f>
        <v>2013</v>
      </c>
      <c r="F1844" s="116" t="str">
        <f>+IF('Ark1'!Q3656=0,"",'Ark1'!Q3656)</f>
        <v/>
      </c>
      <c r="G1844" s="116">
        <f>+'Ark1'!R3656</f>
        <v>0</v>
      </c>
      <c r="H1844" s="116">
        <f>+'Ark1'!S3656</f>
        <v>0</v>
      </c>
      <c r="I1844" s="222" t="str">
        <f>+IF(G1844=0,"",'Ark1'!AA3656)</f>
        <v/>
      </c>
      <c r="J1844" s="222" t="str">
        <f>+IF(G1844=0,"",'Ark1'!AB3656)</f>
        <v/>
      </c>
      <c r="K1844" s="114" t="str">
        <f>+IF(G1844=0,"",'Ark1'!U3656)</f>
        <v/>
      </c>
      <c r="L1844" s="222" t="str">
        <f>+IF(G1844=0,"",'Ark1'!W3656)</f>
        <v/>
      </c>
      <c r="M1844" s="222" t="str">
        <f>+IF(G1844=0,"",'Ark1'!X3656)</f>
        <v/>
      </c>
      <c r="N1844" s="114" t="str">
        <f>+IF(G1844=0,"",'Ark1'!Y3656)</f>
        <v/>
      </c>
      <c r="O1844" s="116" t="str">
        <f>+IF(G1844=0,"",'Ark1'!Z3656)</f>
        <v/>
      </c>
      <c r="P1844" s="116" t="str">
        <f t="shared" si="29"/>
        <v/>
      </c>
      <c r="Q1844" s="114" t="str">
        <f>+IF(G1844=0,"",'Ark1'!T3656)</f>
        <v/>
      </c>
      <c r="R1844" s="222" t="str">
        <f>+IF(G1844=0,"",'Ark1'!V3656)</f>
        <v/>
      </c>
      <c r="S1844" s="32"/>
      <c r="T1844" s="35"/>
      <c r="U1844" s="35"/>
    </row>
    <row r="1845" spans="1:21" x14ac:dyDescent="0.5">
      <c r="A1845" s="32"/>
      <c r="B1845" s="297" t="str">
        <f>+IF(E1845=2012,VLOOKUP(D1845,K_navn!$A$2:$C$359,2),"")</f>
        <v/>
      </c>
      <c r="C1845" s="297" t="str">
        <f>+IF(E1845=2012,VLOOKUP(D1845,K_navn!$A$2:$C$359,3),"")</f>
        <v/>
      </c>
      <c r="D1845" s="115">
        <f>+'Ark1'!P3657</f>
        <v>1146</v>
      </c>
      <c r="E1845" s="115">
        <f>+'Ark1'!C3657</f>
        <v>2014</v>
      </c>
      <c r="F1845" s="116" t="str">
        <f>+IF('Ark1'!Q3657=0,"",'Ark1'!Q3657)</f>
        <v/>
      </c>
      <c r="G1845" s="116">
        <f>+'Ark1'!R3657</f>
        <v>0</v>
      </c>
      <c r="H1845" s="116">
        <f>+'Ark1'!S3657</f>
        <v>0</v>
      </c>
      <c r="I1845" s="222" t="str">
        <f>+IF(G1845=0,"",'Ark1'!AA3657)</f>
        <v/>
      </c>
      <c r="J1845" s="222" t="str">
        <f>+IF(G1845=0,"",'Ark1'!AB3657)</f>
        <v/>
      </c>
      <c r="K1845" s="114" t="str">
        <f>+IF(G1845=0,"",'Ark1'!U3657)</f>
        <v/>
      </c>
      <c r="L1845" s="222" t="str">
        <f>+IF(G1845=0,"",'Ark1'!W3657)</f>
        <v/>
      </c>
      <c r="M1845" s="222" t="str">
        <f>+IF(G1845=0,"",'Ark1'!X3657)</f>
        <v/>
      </c>
      <c r="N1845" s="114" t="str">
        <f>+IF(G1845=0,"",'Ark1'!Y3657)</f>
        <v/>
      </c>
      <c r="O1845" s="116" t="str">
        <f>+IF(G1845=0,"",'Ark1'!Z3657)</f>
        <v/>
      </c>
      <c r="P1845" s="116" t="str">
        <f t="shared" si="29"/>
        <v/>
      </c>
      <c r="Q1845" s="114" t="str">
        <f>+IF(G1845=0,"",'Ark1'!T3657)</f>
        <v/>
      </c>
      <c r="R1845" s="222" t="str">
        <f>+IF(G1845=0,"",'Ark1'!V3657)</f>
        <v/>
      </c>
      <c r="S1845" s="32"/>
      <c r="T1845" s="35"/>
      <c r="U1845" s="35"/>
    </row>
    <row r="1846" spans="1:21" x14ac:dyDescent="0.5">
      <c r="A1846" s="32"/>
      <c r="B1846" s="297" t="str">
        <f>+IF(E1846=2012,VLOOKUP(D1846,K_navn!$A$2:$C$359,2),"")</f>
        <v/>
      </c>
      <c r="C1846" s="297" t="str">
        <f>+IF(E1846=2012,VLOOKUP(D1846,K_navn!$A$2:$C$359,3),"")</f>
        <v/>
      </c>
      <c r="D1846" s="115">
        <f>+'Ark1'!P3658</f>
        <v>1146</v>
      </c>
      <c r="E1846" s="115">
        <f>+'Ark1'!C3658</f>
        <v>2015</v>
      </c>
      <c r="F1846" s="116" t="str">
        <f>+IF('Ark1'!Q3658=0,"",'Ark1'!Q3658)</f>
        <v/>
      </c>
      <c r="G1846" s="116">
        <f>+'Ark1'!R3658</f>
        <v>0</v>
      </c>
      <c r="H1846" s="116">
        <f>+'Ark1'!S3658</f>
        <v>0</v>
      </c>
      <c r="I1846" s="222" t="str">
        <f>+IF(G1846=0,"",'Ark1'!AA3658)</f>
        <v/>
      </c>
      <c r="J1846" s="222" t="str">
        <f>+IF(G1846=0,"",'Ark1'!AB3658)</f>
        <v/>
      </c>
      <c r="K1846" s="114" t="str">
        <f>+IF(G1846=0,"",'Ark1'!U3658)</f>
        <v/>
      </c>
      <c r="L1846" s="222" t="str">
        <f>+IF(G1846=0,"",'Ark1'!W3658)</f>
        <v/>
      </c>
      <c r="M1846" s="222" t="str">
        <f>+IF(G1846=0,"",'Ark1'!X3658)</f>
        <v/>
      </c>
      <c r="N1846" s="114" t="str">
        <f>+IF(G1846=0,"",'Ark1'!Y3658)</f>
        <v/>
      </c>
      <c r="O1846" s="116" t="str">
        <f>+IF(G1846=0,"",'Ark1'!Z3658)</f>
        <v/>
      </c>
      <c r="P1846" s="116" t="str">
        <f t="shared" si="29"/>
        <v/>
      </c>
      <c r="Q1846" s="114" t="str">
        <f>+IF(G1846=0,"",'Ark1'!T3658)</f>
        <v/>
      </c>
      <c r="R1846" s="222" t="str">
        <f>+IF(G1846=0,"",'Ark1'!V3658)</f>
        <v/>
      </c>
      <c r="S1846" s="32"/>
      <c r="T1846" s="35"/>
      <c r="U1846" s="35"/>
    </row>
    <row r="1847" spans="1:21" x14ac:dyDescent="0.5">
      <c r="A1847" s="32"/>
      <c r="B1847" s="297" t="str">
        <f>+IF(E1847=2012,VLOOKUP(D1847,K_navn!$A$2:$C$359,2),"")</f>
        <v/>
      </c>
      <c r="C1847" s="297" t="str">
        <f>+IF(E1847=2012,VLOOKUP(D1847,K_navn!$A$2:$C$359,3),"")</f>
        <v/>
      </c>
      <c r="D1847" s="115">
        <f>+'Ark1'!P3659</f>
        <v>1146</v>
      </c>
      <c r="E1847" s="115">
        <f>+'Ark1'!C3659</f>
        <v>2016</v>
      </c>
      <c r="F1847" s="116" t="str">
        <f>+IF('Ark1'!Q3659=0,"",'Ark1'!Q3659)</f>
        <v/>
      </c>
      <c r="G1847" s="116">
        <f>+'Ark1'!R3659</f>
        <v>0</v>
      </c>
      <c r="H1847" s="116">
        <f>+'Ark1'!S3659</f>
        <v>0</v>
      </c>
      <c r="I1847" s="222" t="str">
        <f>+IF(G1847=0,"",'Ark1'!AA3659)</f>
        <v/>
      </c>
      <c r="J1847" s="222" t="str">
        <f>+IF(G1847=0,"",'Ark1'!AB3659)</f>
        <v/>
      </c>
      <c r="K1847" s="114" t="str">
        <f>+IF(G1847=0,"",'Ark1'!U3659)</f>
        <v/>
      </c>
      <c r="L1847" s="222" t="str">
        <f>+IF(G1847=0,"",'Ark1'!W3659)</f>
        <v/>
      </c>
      <c r="M1847" s="222" t="str">
        <f>+IF(G1847=0,"",'Ark1'!X3659)</f>
        <v/>
      </c>
      <c r="N1847" s="114" t="str">
        <f>+IF(G1847=0,"",'Ark1'!Y3659)</f>
        <v/>
      </c>
      <c r="O1847" s="116" t="str">
        <f>+IF(G1847=0,"",'Ark1'!Z3659)</f>
        <v/>
      </c>
      <c r="P1847" s="116" t="str">
        <f t="shared" si="29"/>
        <v/>
      </c>
      <c r="Q1847" s="114" t="str">
        <f>+IF(G1847=0,"",'Ark1'!T3659)</f>
        <v/>
      </c>
      <c r="R1847" s="222" t="str">
        <f>+IF(G1847=0,"",'Ark1'!V3659)</f>
        <v/>
      </c>
      <c r="S1847" s="32"/>
      <c r="T1847" s="35"/>
      <c r="U1847" s="35"/>
    </row>
    <row r="1848" spans="1:21" x14ac:dyDescent="0.5">
      <c r="A1848" s="32"/>
      <c r="B1848" s="297" t="str">
        <f>+IF(E1848=2012,VLOOKUP(D1848,K_navn!$A$2:$C$359,2),"")</f>
        <v/>
      </c>
      <c r="C1848" s="297" t="str">
        <f>+IF(E1848=2012,VLOOKUP(D1848,K_navn!$A$2:$C$359,3),"")</f>
        <v/>
      </c>
      <c r="D1848" s="115">
        <f>+'Ark1'!P3660</f>
        <v>1146</v>
      </c>
      <c r="E1848" s="115">
        <f>+'Ark1'!C3660</f>
        <v>2017</v>
      </c>
      <c r="F1848" s="116" t="str">
        <f>+IF('Ark1'!Q3660=0,"",'Ark1'!Q3660)</f>
        <v/>
      </c>
      <c r="G1848" s="116">
        <f>+'Ark1'!R3660</f>
        <v>0</v>
      </c>
      <c r="H1848" s="116">
        <f>+'Ark1'!S3660</f>
        <v>0</v>
      </c>
      <c r="I1848" s="222" t="str">
        <f>+IF(G1848=0,"",'Ark1'!AA3660)</f>
        <v/>
      </c>
      <c r="J1848" s="222" t="str">
        <f>+IF(G1848=0,"",'Ark1'!AB3660)</f>
        <v/>
      </c>
      <c r="K1848" s="114" t="str">
        <f>+IF(G1848=0,"",'Ark1'!U3660)</f>
        <v/>
      </c>
      <c r="L1848" s="222" t="str">
        <f>+IF(G1848=0,"",'Ark1'!W3660)</f>
        <v/>
      </c>
      <c r="M1848" s="222" t="str">
        <f>+IF(G1848=0,"",'Ark1'!X3660)</f>
        <v/>
      </c>
      <c r="N1848" s="114" t="str">
        <f>+IF(G1848=0,"",'Ark1'!Y3660)</f>
        <v/>
      </c>
      <c r="O1848" s="116" t="str">
        <f>+IF(G1848=0,"",'Ark1'!Z3660)</f>
        <v/>
      </c>
      <c r="P1848" s="116" t="str">
        <f t="shared" si="29"/>
        <v/>
      </c>
      <c r="Q1848" s="114" t="str">
        <f>+IF(G1848=0,"",'Ark1'!T3660)</f>
        <v/>
      </c>
      <c r="R1848" s="222" t="str">
        <f>+IF(G1848=0,"",'Ark1'!V3660)</f>
        <v/>
      </c>
      <c r="S1848" s="32"/>
      <c r="T1848" s="35"/>
      <c r="U1848" s="35"/>
    </row>
    <row r="1849" spans="1:21" x14ac:dyDescent="0.5">
      <c r="A1849" s="32"/>
      <c r="B1849" s="297" t="str">
        <f>+IF(E1849=2012,VLOOKUP(D1849,K_navn!$A$2:$C$359,2),"")</f>
        <v/>
      </c>
      <c r="C1849" s="297" t="str">
        <f>+IF(E1849=2012,VLOOKUP(D1849,K_navn!$A$2:$C$359,3),"")</f>
        <v/>
      </c>
      <c r="D1849" s="115">
        <f>+'Ark1'!P3661</f>
        <v>1146</v>
      </c>
      <c r="E1849" s="115">
        <f>+'Ark1'!C3661</f>
        <v>2018</v>
      </c>
      <c r="F1849" s="116" t="str">
        <f>+IF('Ark1'!Q3661=0,"",'Ark1'!Q3661)</f>
        <v/>
      </c>
      <c r="G1849" s="116">
        <f>+'Ark1'!R3661</f>
        <v>0</v>
      </c>
      <c r="H1849" s="116">
        <f>+'Ark1'!S3661</f>
        <v>0</v>
      </c>
      <c r="I1849" s="222" t="str">
        <f>+IF(G1849=0,"",'Ark1'!AA3661)</f>
        <v/>
      </c>
      <c r="J1849" s="222" t="str">
        <f>+IF(G1849=0,"",'Ark1'!AB3661)</f>
        <v/>
      </c>
      <c r="K1849" s="114" t="str">
        <f>+IF(G1849=0,"",'Ark1'!U3661)</f>
        <v/>
      </c>
      <c r="L1849" s="222" t="str">
        <f>+IF(G1849=0,"",'Ark1'!W3661)</f>
        <v/>
      </c>
      <c r="M1849" s="222" t="str">
        <f>+IF(G1849=0,"",'Ark1'!X3661)</f>
        <v/>
      </c>
      <c r="N1849" s="114" t="str">
        <f>+IF(G1849=0,"",'Ark1'!Y3661)</f>
        <v/>
      </c>
      <c r="O1849" s="116" t="str">
        <f>+IF(G1849=0,"",'Ark1'!Z3661)</f>
        <v/>
      </c>
      <c r="P1849" s="116" t="str">
        <f t="shared" si="29"/>
        <v/>
      </c>
      <c r="Q1849" s="114" t="str">
        <f>+IF(G1849=0,"",'Ark1'!T3661)</f>
        <v/>
      </c>
      <c r="R1849" s="222" t="str">
        <f>+IF(G1849=0,"",'Ark1'!V3661)</f>
        <v/>
      </c>
      <c r="S1849" s="32"/>
      <c r="T1849" s="35"/>
      <c r="U1849" s="35"/>
    </row>
    <row r="1850" spans="1:21" x14ac:dyDescent="0.5">
      <c r="A1850" s="32"/>
      <c r="B1850" s="297" t="str">
        <f>+IF(E1850=2012,VLOOKUP(D1850,K_navn!$A$2:$C$359,2),"")</f>
        <v/>
      </c>
      <c r="C1850" s="297" t="str">
        <f>+IF(E1850=2012,VLOOKUP(D1850,K_navn!$A$2:$C$359,3),"")</f>
        <v/>
      </c>
      <c r="D1850" s="115">
        <f>+'Ark1'!P3662</f>
        <v>1146</v>
      </c>
      <c r="E1850" s="115">
        <f>+'Ark1'!C3662</f>
        <v>2019</v>
      </c>
      <c r="F1850" s="116" t="str">
        <f>+IF('Ark1'!Q3662=0,"",'Ark1'!Q3662)</f>
        <v/>
      </c>
      <c r="G1850" s="116">
        <f>+'Ark1'!R3662</f>
        <v>0</v>
      </c>
      <c r="H1850" s="116">
        <f>+'Ark1'!S3662</f>
        <v>0</v>
      </c>
      <c r="I1850" s="222" t="str">
        <f>+IF(G1850=0,"",'Ark1'!AA3662)</f>
        <v/>
      </c>
      <c r="J1850" s="222" t="str">
        <f>+IF(G1850=0,"",'Ark1'!AB3662)</f>
        <v/>
      </c>
      <c r="K1850" s="114" t="str">
        <f>+IF(G1850=0,"",'Ark1'!U3662)</f>
        <v/>
      </c>
      <c r="L1850" s="222" t="str">
        <f>+IF(G1850=0,"",'Ark1'!W3662)</f>
        <v/>
      </c>
      <c r="M1850" s="222" t="str">
        <f>+IF(G1850=0,"",'Ark1'!X3662)</f>
        <v/>
      </c>
      <c r="N1850" s="114" t="str">
        <f>+IF(G1850=0,"",'Ark1'!Y3662)</f>
        <v/>
      </c>
      <c r="O1850" s="116" t="str">
        <f>+IF(G1850=0,"",'Ark1'!Z3662)</f>
        <v/>
      </c>
      <c r="P1850" s="116" t="str">
        <f t="shared" si="29"/>
        <v/>
      </c>
      <c r="Q1850" s="114" t="str">
        <f>+IF(G1850=0,"",'Ark1'!T3662)</f>
        <v/>
      </c>
      <c r="R1850" s="222" t="str">
        <f>+IF(G1850=0,"",'Ark1'!V3662)</f>
        <v/>
      </c>
      <c r="S1850" s="32"/>
      <c r="T1850" s="35"/>
      <c r="U1850" s="35"/>
    </row>
    <row r="1851" spans="1:21" x14ac:dyDescent="0.5">
      <c r="A1851" s="32"/>
      <c r="B1851" s="297" t="str">
        <f>+IF(E1851=2012,VLOOKUP(D1851,K_navn!$A$2:$C$359,2),"")</f>
        <v/>
      </c>
      <c r="C1851" s="297" t="str">
        <f>+IF(E1851=2012,VLOOKUP(D1851,K_navn!$A$2:$C$359,3),"")</f>
        <v/>
      </c>
      <c r="D1851" s="115">
        <f>+'Ark1'!P3663</f>
        <v>1146</v>
      </c>
      <c r="E1851" s="115">
        <f>+'Ark1'!C3663</f>
        <v>2020</v>
      </c>
      <c r="F1851" s="116">
        <f>+IF('Ark1'!Q3663=0,"",'Ark1'!Q3663)</f>
        <v>1</v>
      </c>
      <c r="G1851" s="116">
        <f>+'Ark1'!R3663</f>
        <v>9</v>
      </c>
      <c r="H1851" s="116">
        <f>+'Ark1'!S3663</f>
        <v>9</v>
      </c>
      <c r="I1851" s="222">
        <f>+IF(G1851=0,"",'Ark1'!AA3663)</f>
        <v>4.3107577354152687E-2</v>
      </c>
      <c r="J1851" s="222">
        <f>+IF(G1851=0,"",'Ark1'!AB3663)</f>
        <v>5.0098133921914638E-2</v>
      </c>
      <c r="K1851" s="114">
        <f>+IF(G1851=0,"",'Ark1'!U3663)</f>
        <v>58.444444444444443</v>
      </c>
      <c r="L1851" s="222">
        <f>+IF(G1851=0,"",'Ark1'!W3663)</f>
        <v>96.006666666666689</v>
      </c>
      <c r="M1851" s="222">
        <f>+IF(G1851=0,"",'Ark1'!X3663)</f>
        <v>15.892082585013396</v>
      </c>
      <c r="N1851" s="114">
        <f>+IF(G1851=0,"",'Ark1'!Y3663)</f>
        <v>3.6851386559504498</v>
      </c>
      <c r="O1851" s="116">
        <f>+IF(G1851=0,"",'Ark1'!Z3663)</f>
        <v>-52.067290693632657</v>
      </c>
      <c r="P1851" s="116">
        <f t="shared" si="29"/>
        <v>9</v>
      </c>
      <c r="Q1851" s="114">
        <f>+IF(G1851=0,"",'Ark1'!T3663)</f>
        <v>14.666666666666663</v>
      </c>
      <c r="R1851" s="222">
        <f>+IF(G1851=0,"",'Ark1'!V3663)</f>
        <v>104.01589021307336</v>
      </c>
      <c r="S1851" s="32"/>
      <c r="T1851" s="35"/>
      <c r="U1851" s="35"/>
    </row>
    <row r="1852" spans="1:21" x14ac:dyDescent="0.5">
      <c r="A1852" s="32"/>
      <c r="B1852" s="297" t="str">
        <f>+IF(E1852=2012,VLOOKUP(D1852,K_navn!$A$2:$C$359,2),"")</f>
        <v/>
      </c>
      <c r="C1852" s="297" t="str">
        <f>+IF(E1852=2012,VLOOKUP(D1852,K_navn!$A$2:$C$359,3),"")</f>
        <v/>
      </c>
      <c r="D1852" s="115">
        <f>+'Ark1'!P3664</f>
        <v>1146</v>
      </c>
      <c r="E1852" s="115">
        <f>+'Ark1'!C3664</f>
        <v>2021</v>
      </c>
      <c r="F1852" s="116">
        <f>+IF('Ark1'!Q3664=0,"",'Ark1'!Q3664)</f>
        <v>1</v>
      </c>
      <c r="G1852" s="116">
        <f>+'Ark1'!R3664</f>
        <v>37</v>
      </c>
      <c r="H1852" s="116">
        <f>+'Ark1'!S3664</f>
        <v>37</v>
      </c>
      <c r="I1852" s="222">
        <f>+IF(G1852=0,"",'Ark1'!AA3664)</f>
        <v>0.14072721740453367</v>
      </c>
      <c r="J1852" s="222">
        <f>+IF(G1852=0,"",'Ark1'!AB3664)</f>
        <v>0.1395036207246427</v>
      </c>
      <c r="K1852" s="114">
        <f>+IF(G1852=0,"",'Ark1'!U3664)</f>
        <v>60.351351351351362</v>
      </c>
      <c r="L1852" s="222">
        <f>+IF(G1852=0,"",'Ark1'!W3664)</f>
        <v>84.11486486486487</v>
      </c>
      <c r="M1852" s="222">
        <f>+IF(G1852=0,"",'Ark1'!X3664)</f>
        <v>17.553608487364709</v>
      </c>
      <c r="N1852" s="114">
        <f>+IF(G1852=0,"",'Ark1'!Y3664)</f>
        <v>3.386908150880092</v>
      </c>
      <c r="O1852" s="116">
        <f>+IF(G1852=0,"",'Ark1'!Z3664)</f>
        <v>-49.39187111208588</v>
      </c>
      <c r="P1852" s="116">
        <f t="shared" si="29"/>
        <v>37</v>
      </c>
      <c r="Q1852" s="114">
        <f>+IF(G1852=0,"",'Ark1'!T3664)</f>
        <v>15.783783783783782</v>
      </c>
      <c r="R1852" s="222">
        <f>+IF(G1852=0,"",'Ark1'!V3664)</f>
        <v>91.132031272876347</v>
      </c>
      <c r="S1852" s="32"/>
      <c r="T1852" s="35"/>
      <c r="U1852" s="35"/>
    </row>
    <row r="1853" spans="1:21" x14ac:dyDescent="0.5">
      <c r="A1853" s="32"/>
      <c r="B1853" s="297" t="str">
        <f>+IF(E1853=2012,VLOOKUP(D1853,K_navn!$A$2:$C$359,2),"")</f>
        <v/>
      </c>
      <c r="C1853" s="297" t="str">
        <f>+IF(E1853=2012,VLOOKUP(D1853,K_navn!$A$2:$C$359,3),"")</f>
        <v/>
      </c>
      <c r="D1853" s="115">
        <f>+'Ark1'!P3665</f>
        <v>1146</v>
      </c>
      <c r="E1853" s="115">
        <f>+'Ark1'!C3665</f>
        <v>2022</v>
      </c>
      <c r="F1853" s="116">
        <f>+IF('Ark1'!Q3665=0,"",'Ark1'!Q3665)</f>
        <v>2</v>
      </c>
      <c r="G1853" s="116">
        <f>+'Ark1'!R3665</f>
        <v>51</v>
      </c>
      <c r="H1853" s="116">
        <f>+'Ark1'!S3665</f>
        <v>51</v>
      </c>
      <c r="I1853" s="222">
        <f>+IF(G1853=0,"",'Ark1'!AA3665)</f>
        <v>0.1770525950355841</v>
      </c>
      <c r="J1853" s="222">
        <f>+IF(G1853=0,"",'Ark1'!AB3665)</f>
        <v>0.20018883054734848</v>
      </c>
      <c r="K1853" s="114">
        <f>+IF(G1853=0,"",'Ark1'!U3665)</f>
        <v>61.647058823529406</v>
      </c>
      <c r="L1853" s="222">
        <f>+IF(G1853=0,"",'Ark1'!W3665)</f>
        <v>96.964705882352902</v>
      </c>
      <c r="M1853" s="222">
        <f>+IF(G1853=0,"",'Ark1'!X3665)</f>
        <v>17.653615121959717</v>
      </c>
      <c r="N1853" s="114">
        <f>+IF(G1853=0,"",'Ark1'!Y3665)</f>
        <v>2.027492698778103</v>
      </c>
      <c r="O1853" s="116">
        <f>+IF(G1853=0,"",'Ark1'!Z3665)</f>
        <v>41.988371613980846</v>
      </c>
      <c r="P1853" s="116">
        <f t="shared" si="29"/>
        <v>25.5</v>
      </c>
      <c r="Q1853" s="114">
        <f>+IF(G1853=0,"",'Ark1'!T3665)</f>
        <v>16.588235294117652</v>
      </c>
      <c r="R1853" s="222">
        <f>+IF(G1853=0,"",'Ark1'!V3665)</f>
        <v>105.05385252692624</v>
      </c>
      <c r="S1853" s="32"/>
      <c r="T1853" s="35"/>
      <c r="U1853" s="35"/>
    </row>
    <row r="1854" spans="1:21" x14ac:dyDescent="0.5">
      <c r="A1854" s="32"/>
      <c r="B1854" s="297" t="str">
        <f>+IF(E1854=2012,VLOOKUP(D1854,K_navn!$A$2:$C$359,2),"")</f>
        <v>Karmøy</v>
      </c>
      <c r="C1854" s="297" t="str">
        <f>+IF(E1854=2012,VLOOKUP(D1854,K_navn!$A$2:$C$359,3),"")</f>
        <v>Rogaland</v>
      </c>
      <c r="D1854" s="115">
        <f>+'Ark1'!P3666</f>
        <v>1149</v>
      </c>
      <c r="E1854" s="115">
        <f>+'Ark1'!C3666</f>
        <v>2012</v>
      </c>
      <c r="F1854" s="116" t="str">
        <f>+IF('Ark1'!Q3666=0,"",'Ark1'!Q3666)</f>
        <v/>
      </c>
      <c r="G1854" s="116">
        <f>+'Ark1'!R3666</f>
        <v>0</v>
      </c>
      <c r="H1854" s="116">
        <f>+'Ark1'!S3666</f>
        <v>0</v>
      </c>
      <c r="I1854" s="222" t="str">
        <f>+IF(G1854=0,"",'Ark1'!AA3666)</f>
        <v/>
      </c>
      <c r="J1854" s="222" t="str">
        <f>+IF(G1854=0,"",'Ark1'!AB3666)</f>
        <v/>
      </c>
      <c r="K1854" s="114" t="str">
        <f>+IF(G1854=0,"",'Ark1'!U3666)</f>
        <v/>
      </c>
      <c r="L1854" s="222" t="str">
        <f>+IF(G1854=0,"",'Ark1'!W3666)</f>
        <v/>
      </c>
      <c r="M1854" s="222" t="str">
        <f>+IF(G1854=0,"",'Ark1'!X3666)</f>
        <v/>
      </c>
      <c r="N1854" s="114" t="str">
        <f>+IF(G1854=0,"",'Ark1'!Y3666)</f>
        <v/>
      </c>
      <c r="O1854" s="116" t="str">
        <f>+IF(G1854=0,"",'Ark1'!Z3666)</f>
        <v/>
      </c>
      <c r="P1854" s="116" t="str">
        <f t="shared" si="29"/>
        <v/>
      </c>
      <c r="Q1854" s="114" t="str">
        <f>+IF(G1854=0,"",'Ark1'!T3666)</f>
        <v/>
      </c>
      <c r="R1854" s="222" t="str">
        <f>+IF(G1854=0,"",'Ark1'!V3666)</f>
        <v/>
      </c>
      <c r="S1854" s="32"/>
      <c r="T1854" s="35"/>
      <c r="U1854" s="35"/>
    </row>
    <row r="1855" spans="1:21" x14ac:dyDescent="0.5">
      <c r="A1855" s="32"/>
      <c r="B1855" s="297" t="str">
        <f>+IF(E1855=2012,VLOOKUP(D1855,K_navn!$A$2:$C$359,2),"")</f>
        <v/>
      </c>
      <c r="C1855" s="297" t="str">
        <f>+IF(E1855=2012,VLOOKUP(D1855,K_navn!$A$2:$C$359,3),"")</f>
        <v/>
      </c>
      <c r="D1855" s="115">
        <f>+'Ark1'!P3667</f>
        <v>1149</v>
      </c>
      <c r="E1855" s="115">
        <f>+'Ark1'!C3667</f>
        <v>2013</v>
      </c>
      <c r="F1855" s="116" t="str">
        <f>+IF('Ark1'!Q3667=0,"",'Ark1'!Q3667)</f>
        <v/>
      </c>
      <c r="G1855" s="116">
        <f>+'Ark1'!R3667</f>
        <v>0</v>
      </c>
      <c r="H1855" s="116">
        <f>+'Ark1'!S3667</f>
        <v>0</v>
      </c>
      <c r="I1855" s="222" t="str">
        <f>+IF(G1855=0,"",'Ark1'!AA3667)</f>
        <v/>
      </c>
      <c r="J1855" s="222" t="str">
        <f>+IF(G1855=0,"",'Ark1'!AB3667)</f>
        <v/>
      </c>
      <c r="K1855" s="114" t="str">
        <f>+IF(G1855=0,"",'Ark1'!U3667)</f>
        <v/>
      </c>
      <c r="L1855" s="222" t="str">
        <f>+IF(G1855=0,"",'Ark1'!W3667)</f>
        <v/>
      </c>
      <c r="M1855" s="222" t="str">
        <f>+IF(G1855=0,"",'Ark1'!X3667)</f>
        <v/>
      </c>
      <c r="N1855" s="114" t="str">
        <f>+IF(G1855=0,"",'Ark1'!Y3667)</f>
        <v/>
      </c>
      <c r="O1855" s="116" t="str">
        <f>+IF(G1855=0,"",'Ark1'!Z3667)</f>
        <v/>
      </c>
      <c r="P1855" s="116" t="str">
        <f t="shared" si="29"/>
        <v/>
      </c>
      <c r="Q1855" s="114" t="str">
        <f>+IF(G1855=0,"",'Ark1'!T3667)</f>
        <v/>
      </c>
      <c r="R1855" s="222" t="str">
        <f>+IF(G1855=0,"",'Ark1'!V3667)</f>
        <v/>
      </c>
      <c r="S1855" s="32"/>
      <c r="T1855" s="35"/>
      <c r="U1855" s="35"/>
    </row>
    <row r="1856" spans="1:21" x14ac:dyDescent="0.5">
      <c r="A1856" s="32"/>
      <c r="B1856" s="297" t="str">
        <f>+IF(E1856=2012,VLOOKUP(D1856,K_navn!$A$2:$C$359,2),"")</f>
        <v/>
      </c>
      <c r="C1856" s="297" t="str">
        <f>+IF(E1856=2012,VLOOKUP(D1856,K_navn!$A$2:$C$359,3),"")</f>
        <v/>
      </c>
      <c r="D1856" s="115">
        <f>+'Ark1'!P3668</f>
        <v>1149</v>
      </c>
      <c r="E1856" s="115">
        <f>+'Ark1'!C3668</f>
        <v>2014</v>
      </c>
      <c r="F1856" s="116" t="str">
        <f>+IF('Ark1'!Q3668=0,"",'Ark1'!Q3668)</f>
        <v/>
      </c>
      <c r="G1856" s="116">
        <f>+'Ark1'!R3668</f>
        <v>0</v>
      </c>
      <c r="H1856" s="116">
        <f>+'Ark1'!S3668</f>
        <v>0</v>
      </c>
      <c r="I1856" s="222" t="str">
        <f>+IF(G1856=0,"",'Ark1'!AA3668)</f>
        <v/>
      </c>
      <c r="J1856" s="222" t="str">
        <f>+IF(G1856=0,"",'Ark1'!AB3668)</f>
        <v/>
      </c>
      <c r="K1856" s="114" t="str">
        <f>+IF(G1856=0,"",'Ark1'!U3668)</f>
        <v/>
      </c>
      <c r="L1856" s="222" t="str">
        <f>+IF(G1856=0,"",'Ark1'!W3668)</f>
        <v/>
      </c>
      <c r="M1856" s="222" t="str">
        <f>+IF(G1856=0,"",'Ark1'!X3668)</f>
        <v/>
      </c>
      <c r="N1856" s="114" t="str">
        <f>+IF(G1856=0,"",'Ark1'!Y3668)</f>
        <v/>
      </c>
      <c r="O1856" s="116" t="str">
        <f>+IF(G1856=0,"",'Ark1'!Z3668)</f>
        <v/>
      </c>
      <c r="P1856" s="116" t="str">
        <f t="shared" si="29"/>
        <v/>
      </c>
      <c r="Q1856" s="114" t="str">
        <f>+IF(G1856=0,"",'Ark1'!T3668)</f>
        <v/>
      </c>
      <c r="R1856" s="222" t="str">
        <f>+IF(G1856=0,"",'Ark1'!V3668)</f>
        <v/>
      </c>
      <c r="S1856" s="32"/>
      <c r="T1856" s="35"/>
      <c r="U1856" s="35"/>
    </row>
    <row r="1857" spans="1:21" x14ac:dyDescent="0.5">
      <c r="A1857" s="32"/>
      <c r="B1857" s="297" t="str">
        <f>+IF(E1857=2012,VLOOKUP(D1857,K_navn!$A$2:$C$359,2),"")</f>
        <v/>
      </c>
      <c r="C1857" s="297" t="str">
        <f>+IF(E1857=2012,VLOOKUP(D1857,K_navn!$A$2:$C$359,3),"")</f>
        <v/>
      </c>
      <c r="D1857" s="115">
        <f>+'Ark1'!P3669</f>
        <v>1149</v>
      </c>
      <c r="E1857" s="115">
        <f>+'Ark1'!C3669</f>
        <v>2015</v>
      </c>
      <c r="F1857" s="116" t="str">
        <f>+IF('Ark1'!Q3669=0,"",'Ark1'!Q3669)</f>
        <v/>
      </c>
      <c r="G1857" s="116">
        <f>+'Ark1'!R3669</f>
        <v>0</v>
      </c>
      <c r="H1857" s="116">
        <f>+'Ark1'!S3669</f>
        <v>0</v>
      </c>
      <c r="I1857" s="222" t="str">
        <f>+IF(G1857=0,"",'Ark1'!AA3669)</f>
        <v/>
      </c>
      <c r="J1857" s="222" t="str">
        <f>+IF(G1857=0,"",'Ark1'!AB3669)</f>
        <v/>
      </c>
      <c r="K1857" s="114" t="str">
        <f>+IF(G1857=0,"",'Ark1'!U3669)</f>
        <v/>
      </c>
      <c r="L1857" s="222" t="str">
        <f>+IF(G1857=0,"",'Ark1'!W3669)</f>
        <v/>
      </c>
      <c r="M1857" s="222" t="str">
        <f>+IF(G1857=0,"",'Ark1'!X3669)</f>
        <v/>
      </c>
      <c r="N1857" s="114" t="str">
        <f>+IF(G1857=0,"",'Ark1'!Y3669)</f>
        <v/>
      </c>
      <c r="O1857" s="116" t="str">
        <f>+IF(G1857=0,"",'Ark1'!Z3669)</f>
        <v/>
      </c>
      <c r="P1857" s="116" t="str">
        <f t="shared" si="29"/>
        <v/>
      </c>
      <c r="Q1857" s="114" t="str">
        <f>+IF(G1857=0,"",'Ark1'!T3669)</f>
        <v/>
      </c>
      <c r="R1857" s="222" t="str">
        <f>+IF(G1857=0,"",'Ark1'!V3669)</f>
        <v/>
      </c>
      <c r="S1857" s="32"/>
      <c r="T1857" s="35"/>
      <c r="U1857" s="35"/>
    </row>
    <row r="1858" spans="1:21" x14ac:dyDescent="0.5">
      <c r="A1858" s="32"/>
      <c r="B1858" s="297" t="str">
        <f>+IF(E1858=2012,VLOOKUP(D1858,K_navn!$A$2:$C$359,2),"")</f>
        <v/>
      </c>
      <c r="C1858" s="297" t="str">
        <f>+IF(E1858=2012,VLOOKUP(D1858,K_navn!$A$2:$C$359,3),"")</f>
        <v/>
      </c>
      <c r="D1858" s="115">
        <f>+'Ark1'!P3670</f>
        <v>1149</v>
      </c>
      <c r="E1858" s="115">
        <f>+'Ark1'!C3670</f>
        <v>2016</v>
      </c>
      <c r="F1858" s="116" t="str">
        <f>+IF('Ark1'!Q3670=0,"",'Ark1'!Q3670)</f>
        <v/>
      </c>
      <c r="G1858" s="116">
        <f>+'Ark1'!R3670</f>
        <v>0</v>
      </c>
      <c r="H1858" s="116">
        <f>+'Ark1'!S3670</f>
        <v>0</v>
      </c>
      <c r="I1858" s="222" t="str">
        <f>+IF(G1858=0,"",'Ark1'!AA3670)</f>
        <v/>
      </c>
      <c r="J1858" s="222" t="str">
        <f>+IF(G1858=0,"",'Ark1'!AB3670)</f>
        <v/>
      </c>
      <c r="K1858" s="114" t="str">
        <f>+IF(G1858=0,"",'Ark1'!U3670)</f>
        <v/>
      </c>
      <c r="L1858" s="222" t="str">
        <f>+IF(G1858=0,"",'Ark1'!W3670)</f>
        <v/>
      </c>
      <c r="M1858" s="222" t="str">
        <f>+IF(G1858=0,"",'Ark1'!X3670)</f>
        <v/>
      </c>
      <c r="N1858" s="114" t="str">
        <f>+IF(G1858=0,"",'Ark1'!Y3670)</f>
        <v/>
      </c>
      <c r="O1858" s="116" t="str">
        <f>+IF(G1858=0,"",'Ark1'!Z3670)</f>
        <v/>
      </c>
      <c r="P1858" s="116" t="str">
        <f t="shared" si="29"/>
        <v/>
      </c>
      <c r="Q1858" s="114" t="str">
        <f>+IF(G1858=0,"",'Ark1'!T3670)</f>
        <v/>
      </c>
      <c r="R1858" s="222" t="str">
        <f>+IF(G1858=0,"",'Ark1'!V3670)</f>
        <v/>
      </c>
      <c r="S1858" s="32"/>
      <c r="T1858" s="35"/>
      <c r="U1858" s="35"/>
    </row>
    <row r="1859" spans="1:21" x14ac:dyDescent="0.5">
      <c r="A1859" s="32"/>
      <c r="B1859" s="297" t="str">
        <f>+IF(E1859=2012,VLOOKUP(D1859,K_navn!$A$2:$C$359,2),"")</f>
        <v/>
      </c>
      <c r="C1859" s="297" t="str">
        <f>+IF(E1859=2012,VLOOKUP(D1859,K_navn!$A$2:$C$359,3),"")</f>
        <v/>
      </c>
      <c r="D1859" s="115">
        <f>+'Ark1'!P3671</f>
        <v>1149</v>
      </c>
      <c r="E1859" s="115">
        <f>+'Ark1'!C3671</f>
        <v>2017</v>
      </c>
      <c r="F1859" s="116" t="str">
        <f>+IF('Ark1'!Q3671=0,"",'Ark1'!Q3671)</f>
        <v/>
      </c>
      <c r="G1859" s="116">
        <f>+'Ark1'!R3671</f>
        <v>0</v>
      </c>
      <c r="H1859" s="116">
        <f>+'Ark1'!S3671</f>
        <v>0</v>
      </c>
      <c r="I1859" s="222" t="str">
        <f>+IF(G1859=0,"",'Ark1'!AA3671)</f>
        <v/>
      </c>
      <c r="J1859" s="222" t="str">
        <f>+IF(G1859=0,"",'Ark1'!AB3671)</f>
        <v/>
      </c>
      <c r="K1859" s="114" t="str">
        <f>+IF(G1859=0,"",'Ark1'!U3671)</f>
        <v/>
      </c>
      <c r="L1859" s="222" t="str">
        <f>+IF(G1859=0,"",'Ark1'!W3671)</f>
        <v/>
      </c>
      <c r="M1859" s="222" t="str">
        <f>+IF(G1859=0,"",'Ark1'!X3671)</f>
        <v/>
      </c>
      <c r="N1859" s="114" t="str">
        <f>+IF(G1859=0,"",'Ark1'!Y3671)</f>
        <v/>
      </c>
      <c r="O1859" s="116" t="str">
        <f>+IF(G1859=0,"",'Ark1'!Z3671)</f>
        <v/>
      </c>
      <c r="P1859" s="116" t="str">
        <f t="shared" si="29"/>
        <v/>
      </c>
      <c r="Q1859" s="114" t="str">
        <f>+IF(G1859=0,"",'Ark1'!T3671)</f>
        <v/>
      </c>
      <c r="R1859" s="222" t="str">
        <f>+IF(G1859=0,"",'Ark1'!V3671)</f>
        <v/>
      </c>
      <c r="S1859" s="32"/>
      <c r="T1859" s="35"/>
      <c r="U1859" s="35"/>
    </row>
    <row r="1860" spans="1:21" x14ac:dyDescent="0.5">
      <c r="A1860" s="32"/>
      <c r="B1860" s="297" t="str">
        <f>+IF(E1860=2012,VLOOKUP(D1860,K_navn!$A$2:$C$359,2),"")</f>
        <v/>
      </c>
      <c r="C1860" s="297" t="str">
        <f>+IF(E1860=2012,VLOOKUP(D1860,K_navn!$A$2:$C$359,3),"")</f>
        <v/>
      </c>
      <c r="D1860" s="115">
        <f>+'Ark1'!P3672</f>
        <v>1149</v>
      </c>
      <c r="E1860" s="115">
        <f>+'Ark1'!C3672</f>
        <v>2018</v>
      </c>
      <c r="F1860" s="116" t="str">
        <f>+IF('Ark1'!Q3672=0,"",'Ark1'!Q3672)</f>
        <v/>
      </c>
      <c r="G1860" s="116">
        <f>+'Ark1'!R3672</f>
        <v>0</v>
      </c>
      <c r="H1860" s="116">
        <f>+'Ark1'!S3672</f>
        <v>0</v>
      </c>
      <c r="I1860" s="222" t="str">
        <f>+IF(G1860=0,"",'Ark1'!AA3672)</f>
        <v/>
      </c>
      <c r="J1860" s="222" t="str">
        <f>+IF(G1860=0,"",'Ark1'!AB3672)</f>
        <v/>
      </c>
      <c r="K1860" s="114" t="str">
        <f>+IF(G1860=0,"",'Ark1'!U3672)</f>
        <v/>
      </c>
      <c r="L1860" s="222" t="str">
        <f>+IF(G1860=0,"",'Ark1'!W3672)</f>
        <v/>
      </c>
      <c r="M1860" s="222" t="str">
        <f>+IF(G1860=0,"",'Ark1'!X3672)</f>
        <v/>
      </c>
      <c r="N1860" s="114" t="str">
        <f>+IF(G1860=0,"",'Ark1'!Y3672)</f>
        <v/>
      </c>
      <c r="O1860" s="116" t="str">
        <f>+IF(G1860=0,"",'Ark1'!Z3672)</f>
        <v/>
      </c>
      <c r="P1860" s="116" t="str">
        <f t="shared" si="29"/>
        <v/>
      </c>
      <c r="Q1860" s="114" t="str">
        <f>+IF(G1860=0,"",'Ark1'!T3672)</f>
        <v/>
      </c>
      <c r="R1860" s="222" t="str">
        <f>+IF(G1860=0,"",'Ark1'!V3672)</f>
        <v/>
      </c>
      <c r="S1860" s="32"/>
      <c r="T1860" s="35"/>
      <c r="U1860" s="35"/>
    </row>
    <row r="1861" spans="1:21" x14ac:dyDescent="0.5">
      <c r="A1861" s="32"/>
      <c r="B1861" s="297" t="str">
        <f>+IF(E1861=2012,VLOOKUP(D1861,K_navn!$A$2:$C$359,2),"")</f>
        <v/>
      </c>
      <c r="C1861" s="297" t="str">
        <f>+IF(E1861=2012,VLOOKUP(D1861,K_navn!$A$2:$C$359,3),"")</f>
        <v/>
      </c>
      <c r="D1861" s="115">
        <f>+'Ark1'!P3673</f>
        <v>1149</v>
      </c>
      <c r="E1861" s="115">
        <f>+'Ark1'!C3673</f>
        <v>2019</v>
      </c>
      <c r="F1861" s="116" t="str">
        <f>+IF('Ark1'!Q3673=0,"",'Ark1'!Q3673)</f>
        <v/>
      </c>
      <c r="G1861" s="116">
        <f>+'Ark1'!R3673</f>
        <v>0</v>
      </c>
      <c r="H1861" s="116">
        <f>+'Ark1'!S3673</f>
        <v>0</v>
      </c>
      <c r="I1861" s="222" t="str">
        <f>+IF(G1861=0,"",'Ark1'!AA3673)</f>
        <v/>
      </c>
      <c r="J1861" s="222" t="str">
        <f>+IF(G1861=0,"",'Ark1'!AB3673)</f>
        <v/>
      </c>
      <c r="K1861" s="114" t="str">
        <f>+IF(G1861=0,"",'Ark1'!U3673)</f>
        <v/>
      </c>
      <c r="L1861" s="222" t="str">
        <f>+IF(G1861=0,"",'Ark1'!W3673)</f>
        <v/>
      </c>
      <c r="M1861" s="222" t="str">
        <f>+IF(G1861=0,"",'Ark1'!X3673)</f>
        <v/>
      </c>
      <c r="N1861" s="114" t="str">
        <f>+IF(G1861=0,"",'Ark1'!Y3673)</f>
        <v/>
      </c>
      <c r="O1861" s="116" t="str">
        <f>+IF(G1861=0,"",'Ark1'!Z3673)</f>
        <v/>
      </c>
      <c r="P1861" s="116" t="str">
        <f t="shared" si="29"/>
        <v/>
      </c>
      <c r="Q1861" s="114" t="str">
        <f>+IF(G1861=0,"",'Ark1'!T3673)</f>
        <v/>
      </c>
      <c r="R1861" s="222" t="str">
        <f>+IF(G1861=0,"",'Ark1'!V3673)</f>
        <v/>
      </c>
      <c r="S1861" s="32"/>
      <c r="T1861" s="35"/>
      <c r="U1861" s="35"/>
    </row>
    <row r="1862" spans="1:21" x14ac:dyDescent="0.5">
      <c r="A1862" s="32"/>
      <c r="B1862" s="297" t="str">
        <f>+IF(E1862=2012,VLOOKUP(D1862,K_navn!$A$2:$C$359,2),"")</f>
        <v/>
      </c>
      <c r="C1862" s="297" t="str">
        <f>+IF(E1862=2012,VLOOKUP(D1862,K_navn!$A$2:$C$359,3),"")</f>
        <v/>
      </c>
      <c r="D1862" s="115">
        <f>+'Ark1'!P3674</f>
        <v>1149</v>
      </c>
      <c r="E1862" s="115">
        <f>+'Ark1'!C3674</f>
        <v>2020</v>
      </c>
      <c r="F1862" s="116" t="str">
        <f>+IF('Ark1'!Q3674=0,"",'Ark1'!Q3674)</f>
        <v/>
      </c>
      <c r="G1862" s="116">
        <f>+'Ark1'!R3674</f>
        <v>0</v>
      </c>
      <c r="H1862" s="116">
        <f>+'Ark1'!S3674</f>
        <v>0</v>
      </c>
      <c r="I1862" s="222" t="str">
        <f>+IF(G1862=0,"",'Ark1'!AA3674)</f>
        <v/>
      </c>
      <c r="J1862" s="222" t="str">
        <f>+IF(G1862=0,"",'Ark1'!AB3674)</f>
        <v/>
      </c>
      <c r="K1862" s="114" t="str">
        <f>+IF(G1862=0,"",'Ark1'!U3674)</f>
        <v/>
      </c>
      <c r="L1862" s="222" t="str">
        <f>+IF(G1862=0,"",'Ark1'!W3674)</f>
        <v/>
      </c>
      <c r="M1862" s="222" t="str">
        <f>+IF(G1862=0,"",'Ark1'!X3674)</f>
        <v/>
      </c>
      <c r="N1862" s="114" t="str">
        <f>+IF(G1862=0,"",'Ark1'!Y3674)</f>
        <v/>
      </c>
      <c r="O1862" s="116" t="str">
        <f>+IF(G1862=0,"",'Ark1'!Z3674)</f>
        <v/>
      </c>
      <c r="P1862" s="116" t="str">
        <f t="shared" si="29"/>
        <v/>
      </c>
      <c r="Q1862" s="114" t="str">
        <f>+IF(G1862=0,"",'Ark1'!T3674)</f>
        <v/>
      </c>
      <c r="R1862" s="222" t="str">
        <f>+IF(G1862=0,"",'Ark1'!V3674)</f>
        <v/>
      </c>
      <c r="S1862" s="32"/>
      <c r="T1862" s="35"/>
      <c r="U1862" s="35"/>
    </row>
    <row r="1863" spans="1:21" x14ac:dyDescent="0.5">
      <c r="A1863" s="32"/>
      <c r="B1863" s="297" t="str">
        <f>+IF(E1863=2012,VLOOKUP(D1863,K_navn!$A$2:$C$359,2),"")</f>
        <v/>
      </c>
      <c r="C1863" s="297" t="str">
        <f>+IF(E1863=2012,VLOOKUP(D1863,K_navn!$A$2:$C$359,3),"")</f>
        <v/>
      </c>
      <c r="D1863" s="115">
        <f>+'Ark1'!P3675</f>
        <v>1149</v>
      </c>
      <c r="E1863" s="115">
        <f>+'Ark1'!C3675</f>
        <v>2021</v>
      </c>
      <c r="F1863" s="116" t="str">
        <f>+IF('Ark1'!Q3675=0,"",'Ark1'!Q3675)</f>
        <v/>
      </c>
      <c r="G1863" s="116">
        <f>+'Ark1'!R3675</f>
        <v>0</v>
      </c>
      <c r="H1863" s="116">
        <f>+'Ark1'!S3675</f>
        <v>0</v>
      </c>
      <c r="I1863" s="222" t="str">
        <f>+IF(G1863=0,"",'Ark1'!AA3675)</f>
        <v/>
      </c>
      <c r="J1863" s="222" t="str">
        <f>+IF(G1863=0,"",'Ark1'!AB3675)</f>
        <v/>
      </c>
      <c r="K1863" s="114" t="str">
        <f>+IF(G1863=0,"",'Ark1'!U3675)</f>
        <v/>
      </c>
      <c r="L1863" s="222" t="str">
        <f>+IF(G1863=0,"",'Ark1'!W3675)</f>
        <v/>
      </c>
      <c r="M1863" s="222" t="str">
        <f>+IF(G1863=0,"",'Ark1'!X3675)</f>
        <v/>
      </c>
      <c r="N1863" s="114" t="str">
        <f>+IF(G1863=0,"",'Ark1'!Y3675)</f>
        <v/>
      </c>
      <c r="O1863" s="116" t="str">
        <f>+IF(G1863=0,"",'Ark1'!Z3675)</f>
        <v/>
      </c>
      <c r="P1863" s="116" t="str">
        <f t="shared" si="29"/>
        <v/>
      </c>
      <c r="Q1863" s="114" t="str">
        <f>+IF(G1863=0,"",'Ark1'!T3675)</f>
        <v/>
      </c>
      <c r="R1863" s="222" t="str">
        <f>+IF(G1863=0,"",'Ark1'!V3675)</f>
        <v/>
      </c>
      <c r="S1863" s="32"/>
      <c r="T1863" s="35"/>
      <c r="U1863" s="35"/>
    </row>
    <row r="1864" spans="1:21" x14ac:dyDescent="0.5">
      <c r="A1864" s="32"/>
      <c r="B1864" s="297" t="str">
        <f>+IF(E1864=2012,VLOOKUP(D1864,K_navn!$A$2:$C$359,2),"")</f>
        <v/>
      </c>
      <c r="C1864" s="297" t="str">
        <f>+IF(E1864=2012,VLOOKUP(D1864,K_navn!$A$2:$C$359,3),"")</f>
        <v/>
      </c>
      <c r="D1864" s="115">
        <f>+'Ark1'!P3676</f>
        <v>1149</v>
      </c>
      <c r="E1864" s="115">
        <f>+'Ark1'!C3676</f>
        <v>2022</v>
      </c>
      <c r="F1864" s="116" t="str">
        <f>+IF('Ark1'!Q3676=0,"",'Ark1'!Q3676)</f>
        <v/>
      </c>
      <c r="G1864" s="116">
        <f>+'Ark1'!R3676</f>
        <v>0</v>
      </c>
      <c r="H1864" s="116">
        <f>+'Ark1'!S3676</f>
        <v>0</v>
      </c>
      <c r="I1864" s="222" t="str">
        <f>+IF(G1864=0,"",'Ark1'!AA3676)</f>
        <v/>
      </c>
      <c r="J1864" s="222" t="str">
        <f>+IF(G1864=0,"",'Ark1'!AB3676)</f>
        <v/>
      </c>
      <c r="K1864" s="114" t="str">
        <f>+IF(G1864=0,"",'Ark1'!U3676)</f>
        <v/>
      </c>
      <c r="L1864" s="222" t="str">
        <f>+IF(G1864=0,"",'Ark1'!W3676)</f>
        <v/>
      </c>
      <c r="M1864" s="222" t="str">
        <f>+IF(G1864=0,"",'Ark1'!X3676)</f>
        <v/>
      </c>
      <c r="N1864" s="114" t="str">
        <f>+IF(G1864=0,"",'Ark1'!Y3676)</f>
        <v/>
      </c>
      <c r="O1864" s="116" t="str">
        <f>+IF(G1864=0,"",'Ark1'!Z3676)</f>
        <v/>
      </c>
      <c r="P1864" s="116" t="str">
        <f t="shared" si="29"/>
        <v/>
      </c>
      <c r="Q1864" s="114" t="str">
        <f>+IF(G1864=0,"",'Ark1'!T3676)</f>
        <v/>
      </c>
      <c r="R1864" s="222" t="str">
        <f>+IF(G1864=0,"",'Ark1'!V3676)</f>
        <v/>
      </c>
      <c r="S1864" s="32"/>
      <c r="T1864" s="35"/>
      <c r="U1864" s="35"/>
    </row>
    <row r="1865" spans="1:21" x14ac:dyDescent="0.5">
      <c r="A1865" s="32"/>
      <c r="B1865" s="297" t="str">
        <f>+IF(E1865=2012,VLOOKUP(D1865,K_navn!$A$2:$C$359,2),"")</f>
        <v>Utsira</v>
      </c>
      <c r="C1865" s="297" t="str">
        <f>+IF(E1865=2012,VLOOKUP(D1865,K_navn!$A$2:$C$359,3),"")</f>
        <v>Rogaland</v>
      </c>
      <c r="D1865" s="115">
        <f>+'Ark1'!P3677</f>
        <v>1151</v>
      </c>
      <c r="E1865" s="115">
        <f>+'Ark1'!C3677</f>
        <v>2012</v>
      </c>
      <c r="F1865" s="116" t="str">
        <f>+IF('Ark1'!Q3677=0,"",'Ark1'!Q3677)</f>
        <v/>
      </c>
      <c r="G1865" s="116">
        <f>+'Ark1'!R3677</f>
        <v>0</v>
      </c>
      <c r="H1865" s="116">
        <f>+'Ark1'!S3677</f>
        <v>0</v>
      </c>
      <c r="I1865" s="222" t="str">
        <f>+IF(G1865=0,"",'Ark1'!AA3677)</f>
        <v/>
      </c>
      <c r="J1865" s="222" t="str">
        <f>+IF(G1865=0,"",'Ark1'!AB3677)</f>
        <v/>
      </c>
      <c r="K1865" s="114" t="str">
        <f>+IF(G1865=0,"",'Ark1'!U3677)</f>
        <v/>
      </c>
      <c r="L1865" s="222" t="str">
        <f>+IF(G1865=0,"",'Ark1'!W3677)</f>
        <v/>
      </c>
      <c r="M1865" s="222" t="str">
        <f>+IF(G1865=0,"",'Ark1'!X3677)</f>
        <v/>
      </c>
      <c r="N1865" s="114" t="str">
        <f>+IF(G1865=0,"",'Ark1'!Y3677)</f>
        <v/>
      </c>
      <c r="O1865" s="116" t="str">
        <f>+IF(G1865=0,"",'Ark1'!Z3677)</f>
        <v/>
      </c>
      <c r="P1865" s="116" t="str">
        <f t="shared" si="29"/>
        <v/>
      </c>
      <c r="Q1865" s="114" t="str">
        <f>+IF(G1865=0,"",'Ark1'!T3677)</f>
        <v/>
      </c>
      <c r="R1865" s="222" t="str">
        <f>+IF(G1865=0,"",'Ark1'!V3677)</f>
        <v/>
      </c>
      <c r="S1865" s="32"/>
      <c r="T1865" s="35"/>
      <c r="U1865" s="35"/>
    </row>
    <row r="1866" spans="1:21" x14ac:dyDescent="0.5">
      <c r="A1866" s="32"/>
      <c r="B1866" s="297" t="str">
        <f>+IF(E1866=2012,VLOOKUP(D1866,K_navn!$A$2:$C$359,2),"")</f>
        <v/>
      </c>
      <c r="C1866" s="297" t="str">
        <f>+IF(E1866=2012,VLOOKUP(D1866,K_navn!$A$2:$C$359,3),"")</f>
        <v/>
      </c>
      <c r="D1866" s="115">
        <f>+'Ark1'!P3678</f>
        <v>1151</v>
      </c>
      <c r="E1866" s="115">
        <f>+'Ark1'!C3678</f>
        <v>2013</v>
      </c>
      <c r="F1866" s="116" t="str">
        <f>+IF('Ark1'!Q3678=0,"",'Ark1'!Q3678)</f>
        <v/>
      </c>
      <c r="G1866" s="116">
        <f>+'Ark1'!R3678</f>
        <v>0</v>
      </c>
      <c r="H1866" s="116">
        <f>+'Ark1'!S3678</f>
        <v>0</v>
      </c>
      <c r="I1866" s="222" t="str">
        <f>+IF(G1866=0,"",'Ark1'!AA3678)</f>
        <v/>
      </c>
      <c r="J1866" s="222" t="str">
        <f>+IF(G1866=0,"",'Ark1'!AB3678)</f>
        <v/>
      </c>
      <c r="K1866" s="114" t="str">
        <f>+IF(G1866=0,"",'Ark1'!U3678)</f>
        <v/>
      </c>
      <c r="L1866" s="222" t="str">
        <f>+IF(G1866=0,"",'Ark1'!W3678)</f>
        <v/>
      </c>
      <c r="M1866" s="222" t="str">
        <f>+IF(G1866=0,"",'Ark1'!X3678)</f>
        <v/>
      </c>
      <c r="N1866" s="114" t="str">
        <f>+IF(G1866=0,"",'Ark1'!Y3678)</f>
        <v/>
      </c>
      <c r="O1866" s="116" t="str">
        <f>+IF(G1866=0,"",'Ark1'!Z3678)</f>
        <v/>
      </c>
      <c r="P1866" s="116" t="str">
        <f t="shared" si="29"/>
        <v/>
      </c>
      <c r="Q1866" s="114" t="str">
        <f>+IF(G1866=0,"",'Ark1'!T3678)</f>
        <v/>
      </c>
      <c r="R1866" s="222" t="str">
        <f>+IF(G1866=0,"",'Ark1'!V3678)</f>
        <v/>
      </c>
      <c r="S1866" s="32"/>
      <c r="T1866" s="35"/>
      <c r="U1866" s="35"/>
    </row>
    <row r="1867" spans="1:21" x14ac:dyDescent="0.5">
      <c r="A1867" s="32"/>
      <c r="B1867" s="297" t="str">
        <f>+IF(E1867=2012,VLOOKUP(D1867,K_navn!$A$2:$C$359,2),"")</f>
        <v/>
      </c>
      <c r="C1867" s="297" t="str">
        <f>+IF(E1867=2012,VLOOKUP(D1867,K_navn!$A$2:$C$359,3),"")</f>
        <v/>
      </c>
      <c r="D1867" s="115">
        <f>+'Ark1'!P3679</f>
        <v>1151</v>
      </c>
      <c r="E1867" s="115">
        <f>+'Ark1'!C3679</f>
        <v>2014</v>
      </c>
      <c r="F1867" s="116" t="str">
        <f>+IF('Ark1'!Q3679=0,"",'Ark1'!Q3679)</f>
        <v/>
      </c>
      <c r="G1867" s="116">
        <f>+'Ark1'!R3679</f>
        <v>0</v>
      </c>
      <c r="H1867" s="116">
        <f>+'Ark1'!S3679</f>
        <v>0</v>
      </c>
      <c r="I1867" s="222" t="str">
        <f>+IF(G1867=0,"",'Ark1'!AA3679)</f>
        <v/>
      </c>
      <c r="J1867" s="222" t="str">
        <f>+IF(G1867=0,"",'Ark1'!AB3679)</f>
        <v/>
      </c>
      <c r="K1867" s="114" t="str">
        <f>+IF(G1867=0,"",'Ark1'!U3679)</f>
        <v/>
      </c>
      <c r="L1867" s="222" t="str">
        <f>+IF(G1867=0,"",'Ark1'!W3679)</f>
        <v/>
      </c>
      <c r="M1867" s="222" t="str">
        <f>+IF(G1867=0,"",'Ark1'!X3679)</f>
        <v/>
      </c>
      <c r="N1867" s="114" t="str">
        <f>+IF(G1867=0,"",'Ark1'!Y3679)</f>
        <v/>
      </c>
      <c r="O1867" s="116" t="str">
        <f>+IF(G1867=0,"",'Ark1'!Z3679)</f>
        <v/>
      </c>
      <c r="P1867" s="116" t="str">
        <f t="shared" si="29"/>
        <v/>
      </c>
      <c r="Q1867" s="114" t="str">
        <f>+IF(G1867=0,"",'Ark1'!T3679)</f>
        <v/>
      </c>
      <c r="R1867" s="222" t="str">
        <f>+IF(G1867=0,"",'Ark1'!V3679)</f>
        <v/>
      </c>
      <c r="S1867" s="32"/>
      <c r="T1867" s="35"/>
      <c r="U1867" s="35"/>
    </row>
    <row r="1868" spans="1:21" x14ac:dyDescent="0.5">
      <c r="A1868" s="32"/>
      <c r="B1868" s="297" t="str">
        <f>+IF(E1868=2012,VLOOKUP(D1868,K_navn!$A$2:$C$359,2),"")</f>
        <v/>
      </c>
      <c r="C1868" s="297" t="str">
        <f>+IF(E1868=2012,VLOOKUP(D1868,K_navn!$A$2:$C$359,3),"")</f>
        <v/>
      </c>
      <c r="D1868" s="115">
        <f>+'Ark1'!P3680</f>
        <v>1151</v>
      </c>
      <c r="E1868" s="115">
        <f>+'Ark1'!C3680</f>
        <v>2015</v>
      </c>
      <c r="F1868" s="116" t="str">
        <f>+IF('Ark1'!Q3680=0,"",'Ark1'!Q3680)</f>
        <v/>
      </c>
      <c r="G1868" s="116">
        <f>+'Ark1'!R3680</f>
        <v>0</v>
      </c>
      <c r="H1868" s="116">
        <f>+'Ark1'!S3680</f>
        <v>0</v>
      </c>
      <c r="I1868" s="222" t="str">
        <f>+IF(G1868=0,"",'Ark1'!AA3680)</f>
        <v/>
      </c>
      <c r="J1868" s="222" t="str">
        <f>+IF(G1868=0,"",'Ark1'!AB3680)</f>
        <v/>
      </c>
      <c r="K1868" s="114" t="str">
        <f>+IF(G1868=0,"",'Ark1'!U3680)</f>
        <v/>
      </c>
      <c r="L1868" s="222" t="str">
        <f>+IF(G1868=0,"",'Ark1'!W3680)</f>
        <v/>
      </c>
      <c r="M1868" s="222" t="str">
        <f>+IF(G1868=0,"",'Ark1'!X3680)</f>
        <v/>
      </c>
      <c r="N1868" s="114" t="str">
        <f>+IF(G1868=0,"",'Ark1'!Y3680)</f>
        <v/>
      </c>
      <c r="O1868" s="116" t="str">
        <f>+IF(G1868=0,"",'Ark1'!Z3680)</f>
        <v/>
      </c>
      <c r="P1868" s="116" t="str">
        <f t="shared" si="29"/>
        <v/>
      </c>
      <c r="Q1868" s="114" t="str">
        <f>+IF(G1868=0,"",'Ark1'!T3680)</f>
        <v/>
      </c>
      <c r="R1868" s="222" t="str">
        <f>+IF(G1868=0,"",'Ark1'!V3680)</f>
        <v/>
      </c>
      <c r="S1868" s="32"/>
      <c r="T1868" s="35"/>
      <c r="U1868" s="35"/>
    </row>
    <row r="1869" spans="1:21" x14ac:dyDescent="0.5">
      <c r="A1869" s="32"/>
      <c r="B1869" s="297" t="str">
        <f>+IF(E1869=2012,VLOOKUP(D1869,K_navn!$A$2:$C$359,2),"")</f>
        <v/>
      </c>
      <c r="C1869" s="297" t="str">
        <f>+IF(E1869=2012,VLOOKUP(D1869,K_navn!$A$2:$C$359,3),"")</f>
        <v/>
      </c>
      <c r="D1869" s="115">
        <f>+'Ark1'!P3681</f>
        <v>1151</v>
      </c>
      <c r="E1869" s="115">
        <f>+'Ark1'!C3681</f>
        <v>2016</v>
      </c>
      <c r="F1869" s="116" t="str">
        <f>+IF('Ark1'!Q3681=0,"",'Ark1'!Q3681)</f>
        <v/>
      </c>
      <c r="G1869" s="116">
        <f>+'Ark1'!R3681</f>
        <v>0</v>
      </c>
      <c r="H1869" s="116">
        <f>+'Ark1'!S3681</f>
        <v>0</v>
      </c>
      <c r="I1869" s="222" t="str">
        <f>+IF(G1869=0,"",'Ark1'!AA3681)</f>
        <v/>
      </c>
      <c r="J1869" s="222" t="str">
        <f>+IF(G1869=0,"",'Ark1'!AB3681)</f>
        <v/>
      </c>
      <c r="K1869" s="114" t="str">
        <f>+IF(G1869=0,"",'Ark1'!U3681)</f>
        <v/>
      </c>
      <c r="L1869" s="222" t="str">
        <f>+IF(G1869=0,"",'Ark1'!W3681)</f>
        <v/>
      </c>
      <c r="M1869" s="222" t="str">
        <f>+IF(G1869=0,"",'Ark1'!X3681)</f>
        <v/>
      </c>
      <c r="N1869" s="114" t="str">
        <f>+IF(G1869=0,"",'Ark1'!Y3681)</f>
        <v/>
      </c>
      <c r="O1869" s="116" t="str">
        <f>+IF(G1869=0,"",'Ark1'!Z3681)</f>
        <v/>
      </c>
      <c r="P1869" s="116" t="str">
        <f t="shared" si="29"/>
        <v/>
      </c>
      <c r="Q1869" s="114" t="str">
        <f>+IF(G1869=0,"",'Ark1'!T3681)</f>
        <v/>
      </c>
      <c r="R1869" s="222" t="str">
        <f>+IF(G1869=0,"",'Ark1'!V3681)</f>
        <v/>
      </c>
      <c r="S1869" s="32"/>
      <c r="T1869" s="35"/>
      <c r="U1869" s="35"/>
    </row>
    <row r="1870" spans="1:21" x14ac:dyDescent="0.5">
      <c r="A1870" s="32"/>
      <c r="B1870" s="297" t="str">
        <f>+IF(E1870=2012,VLOOKUP(D1870,K_navn!$A$2:$C$359,2),"")</f>
        <v/>
      </c>
      <c r="C1870" s="297" t="str">
        <f>+IF(E1870=2012,VLOOKUP(D1870,K_navn!$A$2:$C$359,3),"")</f>
        <v/>
      </c>
      <c r="D1870" s="115">
        <f>+'Ark1'!P3682</f>
        <v>1151</v>
      </c>
      <c r="E1870" s="115">
        <f>+'Ark1'!C3682</f>
        <v>2017</v>
      </c>
      <c r="F1870" s="116" t="str">
        <f>+IF('Ark1'!Q3682=0,"",'Ark1'!Q3682)</f>
        <v/>
      </c>
      <c r="G1870" s="116">
        <f>+'Ark1'!R3682</f>
        <v>0</v>
      </c>
      <c r="H1870" s="116">
        <f>+'Ark1'!S3682</f>
        <v>0</v>
      </c>
      <c r="I1870" s="222" t="str">
        <f>+IF(G1870=0,"",'Ark1'!AA3682)</f>
        <v/>
      </c>
      <c r="J1870" s="222" t="str">
        <f>+IF(G1870=0,"",'Ark1'!AB3682)</f>
        <v/>
      </c>
      <c r="K1870" s="114" t="str">
        <f>+IF(G1870=0,"",'Ark1'!U3682)</f>
        <v/>
      </c>
      <c r="L1870" s="222" t="str">
        <f>+IF(G1870=0,"",'Ark1'!W3682)</f>
        <v/>
      </c>
      <c r="M1870" s="222" t="str">
        <f>+IF(G1870=0,"",'Ark1'!X3682)</f>
        <v/>
      </c>
      <c r="N1870" s="114" t="str">
        <f>+IF(G1870=0,"",'Ark1'!Y3682)</f>
        <v/>
      </c>
      <c r="O1870" s="116" t="str">
        <f>+IF(G1870=0,"",'Ark1'!Z3682)</f>
        <v/>
      </c>
      <c r="P1870" s="116" t="str">
        <f t="shared" si="29"/>
        <v/>
      </c>
      <c r="Q1870" s="114" t="str">
        <f>+IF(G1870=0,"",'Ark1'!T3682)</f>
        <v/>
      </c>
      <c r="R1870" s="222" t="str">
        <f>+IF(G1870=0,"",'Ark1'!V3682)</f>
        <v/>
      </c>
      <c r="S1870" s="32"/>
      <c r="T1870" s="35"/>
      <c r="U1870" s="35"/>
    </row>
    <row r="1871" spans="1:21" x14ac:dyDescent="0.5">
      <c r="A1871" s="32"/>
      <c r="B1871" s="297" t="str">
        <f>+IF(E1871=2012,VLOOKUP(D1871,K_navn!$A$2:$C$359,2),"")</f>
        <v/>
      </c>
      <c r="C1871" s="297" t="str">
        <f>+IF(E1871=2012,VLOOKUP(D1871,K_navn!$A$2:$C$359,3),"")</f>
        <v/>
      </c>
      <c r="D1871" s="115">
        <f>+'Ark1'!P3683</f>
        <v>1151</v>
      </c>
      <c r="E1871" s="115">
        <f>+'Ark1'!C3683</f>
        <v>2018</v>
      </c>
      <c r="F1871" s="116" t="str">
        <f>+IF('Ark1'!Q3683=0,"",'Ark1'!Q3683)</f>
        <v/>
      </c>
      <c r="G1871" s="116">
        <f>+'Ark1'!R3683</f>
        <v>0</v>
      </c>
      <c r="H1871" s="116">
        <f>+'Ark1'!S3683</f>
        <v>0</v>
      </c>
      <c r="I1871" s="222" t="str">
        <f>+IF(G1871=0,"",'Ark1'!AA3683)</f>
        <v/>
      </c>
      <c r="J1871" s="222" t="str">
        <f>+IF(G1871=0,"",'Ark1'!AB3683)</f>
        <v/>
      </c>
      <c r="K1871" s="114" t="str">
        <f>+IF(G1871=0,"",'Ark1'!U3683)</f>
        <v/>
      </c>
      <c r="L1871" s="222" t="str">
        <f>+IF(G1871=0,"",'Ark1'!W3683)</f>
        <v/>
      </c>
      <c r="M1871" s="222" t="str">
        <f>+IF(G1871=0,"",'Ark1'!X3683)</f>
        <v/>
      </c>
      <c r="N1871" s="114" t="str">
        <f>+IF(G1871=0,"",'Ark1'!Y3683)</f>
        <v/>
      </c>
      <c r="O1871" s="116" t="str">
        <f>+IF(G1871=0,"",'Ark1'!Z3683)</f>
        <v/>
      </c>
      <c r="P1871" s="116" t="str">
        <f t="shared" si="29"/>
        <v/>
      </c>
      <c r="Q1871" s="114" t="str">
        <f>+IF(G1871=0,"",'Ark1'!T3683)</f>
        <v/>
      </c>
      <c r="R1871" s="222" t="str">
        <f>+IF(G1871=0,"",'Ark1'!V3683)</f>
        <v/>
      </c>
      <c r="S1871" s="32"/>
      <c r="T1871" s="35"/>
      <c r="U1871" s="35"/>
    </row>
    <row r="1872" spans="1:21" x14ac:dyDescent="0.5">
      <c r="A1872" s="32"/>
      <c r="B1872" s="297" t="str">
        <f>+IF(E1872=2012,VLOOKUP(D1872,K_navn!$A$2:$C$359,2),"")</f>
        <v/>
      </c>
      <c r="C1872" s="297" t="str">
        <f>+IF(E1872=2012,VLOOKUP(D1872,K_navn!$A$2:$C$359,3),"")</f>
        <v/>
      </c>
      <c r="D1872" s="115">
        <f>+'Ark1'!P3684</f>
        <v>1151</v>
      </c>
      <c r="E1872" s="115">
        <f>+'Ark1'!C3684</f>
        <v>2019</v>
      </c>
      <c r="F1872" s="116" t="str">
        <f>+IF('Ark1'!Q3684=0,"",'Ark1'!Q3684)</f>
        <v/>
      </c>
      <c r="G1872" s="116">
        <f>+'Ark1'!R3684</f>
        <v>0</v>
      </c>
      <c r="H1872" s="116">
        <f>+'Ark1'!S3684</f>
        <v>0</v>
      </c>
      <c r="I1872" s="222" t="str">
        <f>+IF(G1872=0,"",'Ark1'!AA3684)</f>
        <v/>
      </c>
      <c r="J1872" s="222" t="str">
        <f>+IF(G1872=0,"",'Ark1'!AB3684)</f>
        <v/>
      </c>
      <c r="K1872" s="114" t="str">
        <f>+IF(G1872=0,"",'Ark1'!U3684)</f>
        <v/>
      </c>
      <c r="L1872" s="222" t="str">
        <f>+IF(G1872=0,"",'Ark1'!W3684)</f>
        <v/>
      </c>
      <c r="M1872" s="222" t="str">
        <f>+IF(G1872=0,"",'Ark1'!X3684)</f>
        <v/>
      </c>
      <c r="N1872" s="114" t="str">
        <f>+IF(G1872=0,"",'Ark1'!Y3684)</f>
        <v/>
      </c>
      <c r="O1872" s="116" t="str">
        <f>+IF(G1872=0,"",'Ark1'!Z3684)</f>
        <v/>
      </c>
      <c r="P1872" s="116" t="str">
        <f t="shared" si="29"/>
        <v/>
      </c>
      <c r="Q1872" s="114" t="str">
        <f>+IF(G1872=0,"",'Ark1'!T3684)</f>
        <v/>
      </c>
      <c r="R1872" s="222" t="str">
        <f>+IF(G1872=0,"",'Ark1'!V3684)</f>
        <v/>
      </c>
      <c r="S1872" s="32"/>
      <c r="T1872" s="35"/>
      <c r="U1872" s="35"/>
    </row>
    <row r="1873" spans="1:21" x14ac:dyDescent="0.5">
      <c r="A1873" s="32"/>
      <c r="B1873" s="297" t="str">
        <f>+IF(E1873=2012,VLOOKUP(D1873,K_navn!$A$2:$C$359,2),"")</f>
        <v/>
      </c>
      <c r="C1873" s="297" t="str">
        <f>+IF(E1873=2012,VLOOKUP(D1873,K_navn!$A$2:$C$359,3),"")</f>
        <v/>
      </c>
      <c r="D1873" s="115">
        <f>+'Ark1'!P3685</f>
        <v>1151</v>
      </c>
      <c r="E1873" s="115">
        <f>+'Ark1'!C3685</f>
        <v>2020</v>
      </c>
      <c r="F1873" s="116" t="str">
        <f>+IF('Ark1'!Q3685=0,"",'Ark1'!Q3685)</f>
        <v/>
      </c>
      <c r="G1873" s="116">
        <f>+'Ark1'!R3685</f>
        <v>0</v>
      </c>
      <c r="H1873" s="116">
        <f>+'Ark1'!S3685</f>
        <v>0</v>
      </c>
      <c r="I1873" s="222" t="str">
        <f>+IF(G1873=0,"",'Ark1'!AA3685)</f>
        <v/>
      </c>
      <c r="J1873" s="222" t="str">
        <f>+IF(G1873=0,"",'Ark1'!AB3685)</f>
        <v/>
      </c>
      <c r="K1873" s="114" t="str">
        <f>+IF(G1873=0,"",'Ark1'!U3685)</f>
        <v/>
      </c>
      <c r="L1873" s="222" t="str">
        <f>+IF(G1873=0,"",'Ark1'!W3685)</f>
        <v/>
      </c>
      <c r="M1873" s="222" t="str">
        <f>+IF(G1873=0,"",'Ark1'!X3685)</f>
        <v/>
      </c>
      <c r="N1873" s="114" t="str">
        <f>+IF(G1873=0,"",'Ark1'!Y3685)</f>
        <v/>
      </c>
      <c r="O1873" s="116" t="str">
        <f>+IF(G1873=0,"",'Ark1'!Z3685)</f>
        <v/>
      </c>
      <c r="P1873" s="116" t="str">
        <f t="shared" si="29"/>
        <v/>
      </c>
      <c r="Q1873" s="114" t="str">
        <f>+IF(G1873=0,"",'Ark1'!T3685)</f>
        <v/>
      </c>
      <c r="R1873" s="222" t="str">
        <f>+IF(G1873=0,"",'Ark1'!V3685)</f>
        <v/>
      </c>
      <c r="S1873" s="32"/>
      <c r="T1873" s="35"/>
      <c r="U1873" s="35"/>
    </row>
    <row r="1874" spans="1:21" x14ac:dyDescent="0.5">
      <c r="A1874" s="32"/>
      <c r="B1874" s="297" t="str">
        <f>+IF(E1874=2012,VLOOKUP(D1874,K_navn!$A$2:$C$359,2),"")</f>
        <v/>
      </c>
      <c r="C1874" s="297" t="str">
        <f>+IF(E1874=2012,VLOOKUP(D1874,K_navn!$A$2:$C$359,3),"")</f>
        <v/>
      </c>
      <c r="D1874" s="115">
        <f>+'Ark1'!P3686</f>
        <v>1151</v>
      </c>
      <c r="E1874" s="115">
        <f>+'Ark1'!C3686</f>
        <v>2021</v>
      </c>
      <c r="F1874" s="116" t="str">
        <f>+IF('Ark1'!Q3686=0,"",'Ark1'!Q3686)</f>
        <v/>
      </c>
      <c r="G1874" s="116">
        <f>+'Ark1'!R3686</f>
        <v>0</v>
      </c>
      <c r="H1874" s="116">
        <f>+'Ark1'!S3686</f>
        <v>0</v>
      </c>
      <c r="I1874" s="222" t="str">
        <f>+IF(G1874=0,"",'Ark1'!AA3686)</f>
        <v/>
      </c>
      <c r="J1874" s="222" t="str">
        <f>+IF(G1874=0,"",'Ark1'!AB3686)</f>
        <v/>
      </c>
      <c r="K1874" s="114" t="str">
        <f>+IF(G1874=0,"",'Ark1'!U3686)</f>
        <v/>
      </c>
      <c r="L1874" s="222" t="str">
        <f>+IF(G1874=0,"",'Ark1'!W3686)</f>
        <v/>
      </c>
      <c r="M1874" s="222" t="str">
        <f>+IF(G1874=0,"",'Ark1'!X3686)</f>
        <v/>
      </c>
      <c r="N1874" s="114" t="str">
        <f>+IF(G1874=0,"",'Ark1'!Y3686)</f>
        <v/>
      </c>
      <c r="O1874" s="116" t="str">
        <f>+IF(G1874=0,"",'Ark1'!Z3686)</f>
        <v/>
      </c>
      <c r="P1874" s="116" t="str">
        <f t="shared" si="29"/>
        <v/>
      </c>
      <c r="Q1874" s="114" t="str">
        <f>+IF(G1874=0,"",'Ark1'!T3686)</f>
        <v/>
      </c>
      <c r="R1874" s="222" t="str">
        <f>+IF(G1874=0,"",'Ark1'!V3686)</f>
        <v/>
      </c>
      <c r="S1874" s="32"/>
      <c r="T1874" s="35"/>
      <c r="U1874" s="35"/>
    </row>
    <row r="1875" spans="1:21" x14ac:dyDescent="0.5">
      <c r="A1875" s="32"/>
      <c r="B1875" s="297" t="str">
        <f>+IF(E1875=2012,VLOOKUP(D1875,K_navn!$A$2:$C$359,2),"")</f>
        <v/>
      </c>
      <c r="C1875" s="297" t="str">
        <f>+IF(E1875=2012,VLOOKUP(D1875,K_navn!$A$2:$C$359,3),"")</f>
        <v/>
      </c>
      <c r="D1875" s="115">
        <f>+'Ark1'!P3687</f>
        <v>1151</v>
      </c>
      <c r="E1875" s="115">
        <f>+'Ark1'!C3687</f>
        <v>2022</v>
      </c>
      <c r="F1875" s="116" t="str">
        <f>+IF('Ark1'!Q3687=0,"",'Ark1'!Q3687)</f>
        <v/>
      </c>
      <c r="G1875" s="116">
        <f>+'Ark1'!R3687</f>
        <v>0</v>
      </c>
      <c r="H1875" s="116">
        <f>+'Ark1'!S3687</f>
        <v>0</v>
      </c>
      <c r="I1875" s="222" t="str">
        <f>+IF(G1875=0,"",'Ark1'!AA3687)</f>
        <v/>
      </c>
      <c r="J1875" s="222" t="str">
        <f>+IF(G1875=0,"",'Ark1'!AB3687)</f>
        <v/>
      </c>
      <c r="K1875" s="114" t="str">
        <f>+IF(G1875=0,"",'Ark1'!U3687)</f>
        <v/>
      </c>
      <c r="L1875" s="222" t="str">
        <f>+IF(G1875=0,"",'Ark1'!W3687)</f>
        <v/>
      </c>
      <c r="M1875" s="222" t="str">
        <f>+IF(G1875=0,"",'Ark1'!X3687)</f>
        <v/>
      </c>
      <c r="N1875" s="114" t="str">
        <f>+IF(G1875=0,"",'Ark1'!Y3687)</f>
        <v/>
      </c>
      <c r="O1875" s="116" t="str">
        <f>+IF(G1875=0,"",'Ark1'!Z3687)</f>
        <v/>
      </c>
      <c r="P1875" s="116" t="str">
        <f t="shared" si="29"/>
        <v/>
      </c>
      <c r="Q1875" s="114" t="str">
        <f>+IF(G1875=0,"",'Ark1'!T3687)</f>
        <v/>
      </c>
      <c r="R1875" s="222" t="str">
        <f>+IF(G1875=0,"",'Ark1'!V3687)</f>
        <v/>
      </c>
      <c r="S1875" s="32"/>
      <c r="T1875" s="35"/>
      <c r="U1875" s="35"/>
    </row>
    <row r="1876" spans="1:21" x14ac:dyDescent="0.5">
      <c r="A1876" s="32"/>
      <c r="B1876" s="297" t="str">
        <f>+IF(E1876=2012,VLOOKUP(D1876,K_navn!$A$2:$C$359,2),"")</f>
        <v>Vindafjord</v>
      </c>
      <c r="C1876" s="297" t="str">
        <f>+IF(E1876=2012,VLOOKUP(D1876,K_navn!$A$2:$C$359,3),"")</f>
        <v>Rogaland</v>
      </c>
      <c r="D1876" s="115">
        <f>+'Ark1'!P3688</f>
        <v>1160</v>
      </c>
      <c r="E1876" s="115">
        <f>+'Ark1'!C3688</f>
        <v>2012</v>
      </c>
      <c r="F1876" s="116" t="str">
        <f>+IF('Ark1'!Q3688=0,"",'Ark1'!Q3688)</f>
        <v/>
      </c>
      <c r="G1876" s="116">
        <f>+'Ark1'!R3688</f>
        <v>0</v>
      </c>
      <c r="H1876" s="116">
        <f>+'Ark1'!S3688</f>
        <v>0</v>
      </c>
      <c r="I1876" s="222" t="str">
        <f>+IF(G1876=0,"",'Ark1'!AA3688)</f>
        <v/>
      </c>
      <c r="J1876" s="222" t="str">
        <f>+IF(G1876=0,"",'Ark1'!AB3688)</f>
        <v/>
      </c>
      <c r="K1876" s="114" t="str">
        <f>+IF(G1876=0,"",'Ark1'!U3688)</f>
        <v/>
      </c>
      <c r="L1876" s="222" t="str">
        <f>+IF(G1876=0,"",'Ark1'!W3688)</f>
        <v/>
      </c>
      <c r="M1876" s="222" t="str">
        <f>+IF(G1876=0,"",'Ark1'!X3688)</f>
        <v/>
      </c>
      <c r="N1876" s="114" t="str">
        <f>+IF(G1876=0,"",'Ark1'!Y3688)</f>
        <v/>
      </c>
      <c r="O1876" s="116" t="str">
        <f>+IF(G1876=0,"",'Ark1'!Z3688)</f>
        <v/>
      </c>
      <c r="P1876" s="116" t="str">
        <f t="shared" si="29"/>
        <v/>
      </c>
      <c r="Q1876" s="114" t="str">
        <f>+IF(G1876=0,"",'Ark1'!T3688)</f>
        <v/>
      </c>
      <c r="R1876" s="222" t="str">
        <f>+IF(G1876=0,"",'Ark1'!V3688)</f>
        <v/>
      </c>
      <c r="S1876" s="32"/>
      <c r="T1876" s="35"/>
      <c r="U1876" s="35"/>
    </row>
    <row r="1877" spans="1:21" x14ac:dyDescent="0.5">
      <c r="A1877" s="32"/>
      <c r="B1877" s="297" t="str">
        <f>+IF(E1877=2012,VLOOKUP(D1877,K_navn!$A$2:$C$359,2),"")</f>
        <v/>
      </c>
      <c r="C1877" s="297" t="str">
        <f>+IF(E1877=2012,VLOOKUP(D1877,K_navn!$A$2:$C$359,3),"")</f>
        <v/>
      </c>
      <c r="D1877" s="115">
        <f>+'Ark1'!P3689</f>
        <v>1160</v>
      </c>
      <c r="E1877" s="115">
        <f>+'Ark1'!C3689</f>
        <v>2013</v>
      </c>
      <c r="F1877" s="116" t="str">
        <f>+IF('Ark1'!Q3689=0,"",'Ark1'!Q3689)</f>
        <v/>
      </c>
      <c r="G1877" s="116">
        <f>+'Ark1'!R3689</f>
        <v>0</v>
      </c>
      <c r="H1877" s="116">
        <f>+'Ark1'!S3689</f>
        <v>0</v>
      </c>
      <c r="I1877" s="222" t="str">
        <f>+IF(G1877=0,"",'Ark1'!AA3689)</f>
        <v/>
      </c>
      <c r="J1877" s="222" t="str">
        <f>+IF(G1877=0,"",'Ark1'!AB3689)</f>
        <v/>
      </c>
      <c r="K1877" s="114" t="str">
        <f>+IF(G1877=0,"",'Ark1'!U3689)</f>
        <v/>
      </c>
      <c r="L1877" s="222" t="str">
        <f>+IF(G1877=0,"",'Ark1'!W3689)</f>
        <v/>
      </c>
      <c r="M1877" s="222" t="str">
        <f>+IF(G1877=0,"",'Ark1'!X3689)</f>
        <v/>
      </c>
      <c r="N1877" s="114" t="str">
        <f>+IF(G1877=0,"",'Ark1'!Y3689)</f>
        <v/>
      </c>
      <c r="O1877" s="116" t="str">
        <f>+IF(G1877=0,"",'Ark1'!Z3689)</f>
        <v/>
      </c>
      <c r="P1877" s="116" t="str">
        <f t="shared" si="29"/>
        <v/>
      </c>
      <c r="Q1877" s="114" t="str">
        <f>+IF(G1877=0,"",'Ark1'!T3689)</f>
        <v/>
      </c>
      <c r="R1877" s="222" t="str">
        <f>+IF(G1877=0,"",'Ark1'!V3689)</f>
        <v/>
      </c>
      <c r="S1877" s="32"/>
      <c r="T1877" s="35"/>
      <c r="U1877" s="35"/>
    </row>
    <row r="1878" spans="1:21" x14ac:dyDescent="0.5">
      <c r="A1878" s="32"/>
      <c r="B1878" s="297" t="str">
        <f>+IF(E1878=2012,VLOOKUP(D1878,K_navn!$A$2:$C$359,2),"")</f>
        <v/>
      </c>
      <c r="C1878" s="297" t="str">
        <f>+IF(E1878=2012,VLOOKUP(D1878,K_navn!$A$2:$C$359,3),"")</f>
        <v/>
      </c>
      <c r="D1878" s="115">
        <f>+'Ark1'!P3690</f>
        <v>1160</v>
      </c>
      <c r="E1878" s="115">
        <f>+'Ark1'!C3690</f>
        <v>2014</v>
      </c>
      <c r="F1878" s="116" t="str">
        <f>+IF('Ark1'!Q3690=0,"",'Ark1'!Q3690)</f>
        <v/>
      </c>
      <c r="G1878" s="116">
        <f>+'Ark1'!R3690</f>
        <v>0</v>
      </c>
      <c r="H1878" s="116">
        <f>+'Ark1'!S3690</f>
        <v>0</v>
      </c>
      <c r="I1878" s="222" t="str">
        <f>+IF(G1878=0,"",'Ark1'!AA3690)</f>
        <v/>
      </c>
      <c r="J1878" s="222" t="str">
        <f>+IF(G1878=0,"",'Ark1'!AB3690)</f>
        <v/>
      </c>
      <c r="K1878" s="114" t="str">
        <f>+IF(G1878=0,"",'Ark1'!U3690)</f>
        <v/>
      </c>
      <c r="L1878" s="222" t="str">
        <f>+IF(G1878=0,"",'Ark1'!W3690)</f>
        <v/>
      </c>
      <c r="M1878" s="222" t="str">
        <f>+IF(G1878=0,"",'Ark1'!X3690)</f>
        <v/>
      </c>
      <c r="N1878" s="114" t="str">
        <f>+IF(G1878=0,"",'Ark1'!Y3690)</f>
        <v/>
      </c>
      <c r="O1878" s="116" t="str">
        <f>+IF(G1878=0,"",'Ark1'!Z3690)</f>
        <v/>
      </c>
      <c r="P1878" s="116" t="str">
        <f t="shared" si="29"/>
        <v/>
      </c>
      <c r="Q1878" s="114" t="str">
        <f>+IF(G1878=0,"",'Ark1'!T3690)</f>
        <v/>
      </c>
      <c r="R1878" s="222" t="str">
        <f>+IF(G1878=0,"",'Ark1'!V3690)</f>
        <v/>
      </c>
      <c r="S1878" s="32"/>
      <c r="T1878" s="35"/>
      <c r="U1878" s="35"/>
    </row>
    <row r="1879" spans="1:21" x14ac:dyDescent="0.5">
      <c r="A1879" s="32"/>
      <c r="B1879" s="297" t="str">
        <f>+IF(E1879=2012,VLOOKUP(D1879,K_navn!$A$2:$C$359,2),"")</f>
        <v/>
      </c>
      <c r="C1879" s="297" t="str">
        <f>+IF(E1879=2012,VLOOKUP(D1879,K_navn!$A$2:$C$359,3),"")</f>
        <v/>
      </c>
      <c r="D1879" s="115">
        <f>+'Ark1'!P3691</f>
        <v>1160</v>
      </c>
      <c r="E1879" s="115">
        <f>+'Ark1'!C3691</f>
        <v>2015</v>
      </c>
      <c r="F1879" s="116" t="str">
        <f>+IF('Ark1'!Q3691=0,"",'Ark1'!Q3691)</f>
        <v/>
      </c>
      <c r="G1879" s="116">
        <f>+'Ark1'!R3691</f>
        <v>0</v>
      </c>
      <c r="H1879" s="116">
        <f>+'Ark1'!S3691</f>
        <v>0</v>
      </c>
      <c r="I1879" s="222" t="str">
        <f>+IF(G1879=0,"",'Ark1'!AA3691)</f>
        <v/>
      </c>
      <c r="J1879" s="222" t="str">
        <f>+IF(G1879=0,"",'Ark1'!AB3691)</f>
        <v/>
      </c>
      <c r="K1879" s="114" t="str">
        <f>+IF(G1879=0,"",'Ark1'!U3691)</f>
        <v/>
      </c>
      <c r="L1879" s="222" t="str">
        <f>+IF(G1879=0,"",'Ark1'!W3691)</f>
        <v/>
      </c>
      <c r="M1879" s="222" t="str">
        <f>+IF(G1879=0,"",'Ark1'!X3691)</f>
        <v/>
      </c>
      <c r="N1879" s="114" t="str">
        <f>+IF(G1879=0,"",'Ark1'!Y3691)</f>
        <v/>
      </c>
      <c r="O1879" s="116" t="str">
        <f>+IF(G1879=0,"",'Ark1'!Z3691)</f>
        <v/>
      </c>
      <c r="P1879" s="116" t="str">
        <f t="shared" si="29"/>
        <v/>
      </c>
      <c r="Q1879" s="114" t="str">
        <f>+IF(G1879=0,"",'Ark1'!T3691)</f>
        <v/>
      </c>
      <c r="R1879" s="222" t="str">
        <f>+IF(G1879=0,"",'Ark1'!V3691)</f>
        <v/>
      </c>
      <c r="S1879" s="32"/>
      <c r="T1879" s="35"/>
      <c r="U1879" s="35"/>
    </row>
    <row r="1880" spans="1:21" x14ac:dyDescent="0.5">
      <c r="A1880" s="32"/>
      <c r="B1880" s="297" t="str">
        <f>+IF(E1880=2012,VLOOKUP(D1880,K_navn!$A$2:$C$359,2),"")</f>
        <v/>
      </c>
      <c r="C1880" s="297" t="str">
        <f>+IF(E1880=2012,VLOOKUP(D1880,K_navn!$A$2:$C$359,3),"")</f>
        <v/>
      </c>
      <c r="D1880" s="115">
        <f>+'Ark1'!P3692</f>
        <v>1160</v>
      </c>
      <c r="E1880" s="115">
        <f>+'Ark1'!C3692</f>
        <v>2016</v>
      </c>
      <c r="F1880" s="116">
        <f>+IF('Ark1'!Q3692=0,"",'Ark1'!Q3692)</f>
        <v>3</v>
      </c>
      <c r="G1880" s="116">
        <f>+'Ark1'!R3692</f>
        <v>306</v>
      </c>
      <c r="H1880" s="116">
        <f>+'Ark1'!S3692</f>
        <v>306</v>
      </c>
      <c r="I1880" s="222">
        <f>+IF(G1880=0,"",'Ark1'!AA3692)</f>
        <v>0.65250767656090092</v>
      </c>
      <c r="J1880" s="222">
        <f>+IF(G1880=0,"",'Ark1'!AB3692)</f>
        <v>0.71222134118188363</v>
      </c>
      <c r="K1880" s="114">
        <f>+IF(G1880=0,"",'Ark1'!U3692)</f>
        <v>61.192810457516309</v>
      </c>
      <c r="L1880" s="222">
        <f>+IF(G1880=0,"",'Ark1'!W3692)</f>
        <v>88.919607843137214</v>
      </c>
      <c r="M1880" s="222">
        <f>+IF(G1880=0,"",'Ark1'!X3692)</f>
        <v>9.1950082992887481</v>
      </c>
      <c r="N1880" s="114">
        <f>+IF(G1880=0,"",'Ark1'!Y3692)</f>
        <v>2.5434936750825461</v>
      </c>
      <c r="O1880" s="116">
        <f>+IF(G1880=0,"",'Ark1'!Z3692)</f>
        <v>-39.512804073884404</v>
      </c>
      <c r="P1880" s="116">
        <f t="shared" si="29"/>
        <v>102</v>
      </c>
      <c r="Q1880" s="114">
        <f>+IF(G1880=0,"",'Ark1'!T3692)</f>
        <v>16.245098039215687</v>
      </c>
      <c r="R1880" s="222">
        <f>+IF(G1880=0,"",'Ark1'!V3692)</f>
        <v>96.337603297006822</v>
      </c>
      <c r="S1880" s="32"/>
      <c r="T1880" s="35"/>
      <c r="U1880" s="35"/>
    </row>
    <row r="1881" spans="1:21" x14ac:dyDescent="0.5">
      <c r="A1881" s="32"/>
      <c r="B1881" s="297" t="str">
        <f>+IF(E1881=2012,VLOOKUP(D1881,K_navn!$A$2:$C$359,2),"")</f>
        <v/>
      </c>
      <c r="C1881" s="297" t="str">
        <f>+IF(E1881=2012,VLOOKUP(D1881,K_navn!$A$2:$C$359,3),"")</f>
        <v/>
      </c>
      <c r="D1881" s="115">
        <f>+'Ark1'!P3693</f>
        <v>1160</v>
      </c>
      <c r="E1881" s="115">
        <f>+'Ark1'!C3693</f>
        <v>2017</v>
      </c>
      <c r="F1881" s="116">
        <f>+IF('Ark1'!Q3693=0,"",'Ark1'!Q3693)</f>
        <v>1</v>
      </c>
      <c r="G1881" s="116">
        <f>+'Ark1'!R3693</f>
        <v>17</v>
      </c>
      <c r="H1881" s="116">
        <f>+'Ark1'!S3693</f>
        <v>17</v>
      </c>
      <c r="I1881" s="222">
        <f>+IF(G1881=0,"",'Ark1'!AA3693)</f>
        <v>4.9052139538909911E-2</v>
      </c>
      <c r="J1881" s="222">
        <f>+IF(G1881=0,"",'Ark1'!AB3693)</f>
        <v>5.0442341759114558E-2</v>
      </c>
      <c r="K1881" s="114">
        <f>+IF(G1881=0,"",'Ark1'!U3693)</f>
        <v>60.117647058823515</v>
      </c>
      <c r="L1881" s="222">
        <f>+IF(G1881=0,"",'Ark1'!W3693)</f>
        <v>83.935294117647061</v>
      </c>
      <c r="M1881" s="222">
        <f>+IF(G1881=0,"",'Ark1'!X3693)</f>
        <v>11.73771904770703</v>
      </c>
      <c r="N1881" s="114">
        <f>+IF(G1881=0,"",'Ark1'!Y3693)</f>
        <v>1.7783784068037078</v>
      </c>
      <c r="O1881" s="116">
        <f>+IF(G1881=0,"",'Ark1'!Z3693)</f>
        <v>-30.989868982324055</v>
      </c>
      <c r="P1881" s="116">
        <f t="shared" si="29"/>
        <v>17</v>
      </c>
      <c r="Q1881" s="114">
        <f>+IF(G1881=0,"",'Ark1'!T3693)</f>
        <v>15.941176470588236</v>
      </c>
      <c r="R1881" s="222">
        <f>+IF(G1881=0,"",'Ark1'!V3693)</f>
        <v>90.937480084124672</v>
      </c>
      <c r="S1881" s="32"/>
      <c r="T1881" s="35"/>
      <c r="U1881" s="35"/>
    </row>
    <row r="1882" spans="1:21" x14ac:dyDescent="0.5">
      <c r="A1882" s="32"/>
      <c r="B1882" s="297" t="str">
        <f>+IF(E1882=2012,VLOOKUP(D1882,K_navn!$A$2:$C$359,2),"")</f>
        <v/>
      </c>
      <c r="C1882" s="297" t="str">
        <f>+IF(E1882=2012,VLOOKUP(D1882,K_navn!$A$2:$C$359,3),"")</f>
        <v/>
      </c>
      <c r="D1882" s="115">
        <f>+'Ark1'!P3694</f>
        <v>1160</v>
      </c>
      <c r="E1882" s="115">
        <f>+'Ark1'!C3694</f>
        <v>2018</v>
      </c>
      <c r="F1882" s="116">
        <f>+IF('Ark1'!Q3694=0,"",'Ark1'!Q3694)</f>
        <v>2</v>
      </c>
      <c r="G1882" s="116">
        <f>+'Ark1'!R3694</f>
        <v>53</v>
      </c>
      <c r="H1882" s="116">
        <f>+'Ark1'!S3694</f>
        <v>53</v>
      </c>
      <c r="I1882" s="222">
        <f>+IF(G1882=0,"",'Ark1'!AA3694)</f>
        <v>0.21168670367855577</v>
      </c>
      <c r="J1882" s="222">
        <f>+IF(G1882=0,"",'Ark1'!AB3694)</f>
        <v>0.22190731994314655</v>
      </c>
      <c r="K1882" s="114">
        <f>+IF(G1882=0,"",'Ark1'!U3694)</f>
        <v>59.698113207547181</v>
      </c>
      <c r="L1882" s="222">
        <f>+IF(G1882=0,"",'Ark1'!W3694)</f>
        <v>84.201886792452811</v>
      </c>
      <c r="M1882" s="222">
        <f>+IF(G1882=0,"",'Ark1'!X3694)</f>
        <v>12.666051648581938</v>
      </c>
      <c r="N1882" s="114">
        <f>+IF(G1882=0,"",'Ark1'!Y3694)</f>
        <v>2.2283330402181725</v>
      </c>
      <c r="O1882" s="116">
        <f>+IF(G1882=0,"",'Ark1'!Z3694)</f>
        <v>-4.7710868761117107</v>
      </c>
      <c r="P1882" s="116">
        <f t="shared" si="29"/>
        <v>26.5</v>
      </c>
      <c r="Q1882" s="114">
        <f>+IF(G1882=0,"",'Ark1'!T3694)</f>
        <v>15.41509433962265</v>
      </c>
      <c r="R1882" s="222">
        <f>+IF(G1882=0,"",'Ark1'!V3694)</f>
        <v>91.226312884564294</v>
      </c>
      <c r="S1882" s="32"/>
      <c r="T1882" s="35"/>
      <c r="U1882" s="35"/>
    </row>
    <row r="1883" spans="1:21" x14ac:dyDescent="0.5">
      <c r="A1883" s="32"/>
      <c r="B1883" s="297" t="str">
        <f>+IF(E1883=2012,VLOOKUP(D1883,K_navn!$A$2:$C$359,2),"")</f>
        <v/>
      </c>
      <c r="C1883" s="297" t="str">
        <f>+IF(E1883=2012,VLOOKUP(D1883,K_navn!$A$2:$C$359,3),"")</f>
        <v/>
      </c>
      <c r="D1883" s="115">
        <f>+'Ark1'!P3695</f>
        <v>1160</v>
      </c>
      <c r="E1883" s="115">
        <f>+'Ark1'!C3695</f>
        <v>2019</v>
      </c>
      <c r="F1883" s="116">
        <f>+IF('Ark1'!Q3695=0,"",'Ark1'!Q3695)</f>
        <v>3</v>
      </c>
      <c r="G1883" s="116">
        <f>+'Ark1'!R3695</f>
        <v>268</v>
      </c>
      <c r="H1883" s="116">
        <f>+'Ark1'!S3695</f>
        <v>268</v>
      </c>
      <c r="I1883" s="222">
        <f>+IF(G1883=0,"",'Ark1'!AA3695)</f>
        <v>1.330685203574975</v>
      </c>
      <c r="J1883" s="222">
        <f>+IF(G1883=0,"",'Ark1'!AB3695)</f>
        <v>1.3414908565417916</v>
      </c>
      <c r="K1883" s="114">
        <f>+IF(G1883=0,"",'Ark1'!U3695)</f>
        <v>60.111940298507456</v>
      </c>
      <c r="L1883" s="222">
        <f>+IF(G1883=0,"",'Ark1'!W3695)</f>
        <v>80.988171641791027</v>
      </c>
      <c r="M1883" s="222">
        <f>+IF(G1883=0,"",'Ark1'!X3695)</f>
        <v>13.890325878120665</v>
      </c>
      <c r="N1883" s="114">
        <f>+IF(G1883=0,"",'Ark1'!Y3695)</f>
        <v>2.492258005621661</v>
      </c>
      <c r="O1883" s="116">
        <f>+IF(G1883=0,"",'Ark1'!Z3695)</f>
        <v>-44.13654312420234</v>
      </c>
      <c r="P1883" s="116">
        <f t="shared" si="29"/>
        <v>89.333333333333329</v>
      </c>
      <c r="Q1883" s="114">
        <f>+IF(G1883=0,"",'Ark1'!T3695)</f>
        <v>15.723880597014924</v>
      </c>
      <c r="R1883" s="222">
        <f>+IF(G1883=0,"",'Ark1'!V3695)</f>
        <v>87.744497986772501</v>
      </c>
      <c r="S1883" s="32"/>
      <c r="T1883" s="35"/>
      <c r="U1883" s="35"/>
    </row>
    <row r="1884" spans="1:21" x14ac:dyDescent="0.5">
      <c r="A1884" s="32"/>
      <c r="B1884" s="297" t="str">
        <f>+IF(E1884=2012,VLOOKUP(D1884,K_navn!$A$2:$C$359,2),"")</f>
        <v/>
      </c>
      <c r="C1884" s="297" t="str">
        <f>+IF(E1884=2012,VLOOKUP(D1884,K_navn!$A$2:$C$359,3),"")</f>
        <v/>
      </c>
      <c r="D1884" s="115">
        <f>+'Ark1'!P3696</f>
        <v>1160</v>
      </c>
      <c r="E1884" s="115">
        <f>+'Ark1'!C3696</f>
        <v>2020</v>
      </c>
      <c r="F1884" s="116">
        <f>+IF('Ark1'!Q3696=0,"",'Ark1'!Q3696)</f>
        <v>6</v>
      </c>
      <c r="G1884" s="116">
        <f>+'Ark1'!R3696</f>
        <v>608</v>
      </c>
      <c r="H1884" s="116">
        <f>+'Ark1'!S3696</f>
        <v>608</v>
      </c>
      <c r="I1884" s="222">
        <f>+IF(G1884=0,"",'Ark1'!AA3696)</f>
        <v>2.9121563368138701</v>
      </c>
      <c r="J1884" s="222">
        <f>+IF(G1884=0,"",'Ark1'!AB3696)</f>
        <v>3.0224528998630471</v>
      </c>
      <c r="K1884" s="114">
        <f>+IF(G1884=0,"",'Ark1'!U3696)</f>
        <v>60.557565789473678</v>
      </c>
      <c r="L1884" s="222">
        <f>+IF(G1884=0,"",'Ark1'!W3696)</f>
        <v>85.738980263157899</v>
      </c>
      <c r="M1884" s="222">
        <f>+IF(G1884=0,"",'Ark1'!X3696)</f>
        <v>10.627535964213768</v>
      </c>
      <c r="N1884" s="114">
        <f>+IF(G1884=0,"",'Ark1'!Y3696)</f>
        <v>2.4868024006506242</v>
      </c>
      <c r="O1884" s="116">
        <f>+IF(G1884=0,"",'Ark1'!Z3696)</f>
        <v>-24.722189807348997</v>
      </c>
      <c r="P1884" s="116">
        <f t="shared" si="29"/>
        <v>101.33333333333333</v>
      </c>
      <c r="Q1884" s="114">
        <f>+IF(G1884=0,"",'Ark1'!T3696)</f>
        <v>16.03289473684211</v>
      </c>
      <c r="R1884" s="222">
        <f>+IF(G1884=0,"",'Ark1'!V3696)</f>
        <v>92.891636254775619</v>
      </c>
      <c r="S1884" s="32"/>
      <c r="T1884" s="35"/>
      <c r="U1884" s="35"/>
    </row>
    <row r="1885" spans="1:21" x14ac:dyDescent="0.5">
      <c r="A1885" s="32"/>
      <c r="B1885" s="297" t="str">
        <f>+IF(E1885=2012,VLOOKUP(D1885,K_navn!$A$2:$C$359,2),"")</f>
        <v/>
      </c>
      <c r="C1885" s="297" t="str">
        <f>+IF(E1885=2012,VLOOKUP(D1885,K_navn!$A$2:$C$359,3),"")</f>
        <v/>
      </c>
      <c r="D1885" s="115">
        <f>+'Ark1'!P3697</f>
        <v>1160</v>
      </c>
      <c r="E1885" s="115">
        <f>+'Ark1'!C3697</f>
        <v>2021</v>
      </c>
      <c r="F1885" s="116">
        <f>+IF('Ark1'!Q3697=0,"",'Ark1'!Q3697)</f>
        <v>3</v>
      </c>
      <c r="G1885" s="116">
        <f>+'Ark1'!R3697</f>
        <v>792</v>
      </c>
      <c r="H1885" s="116">
        <f>+'Ark1'!S3697</f>
        <v>792</v>
      </c>
      <c r="I1885" s="222">
        <f>+IF(G1885=0,"",'Ark1'!AA3697)</f>
        <v>3.0123231401186676</v>
      </c>
      <c r="J1885" s="222">
        <f>+IF(G1885=0,"",'Ark1'!AB3697)</f>
        <v>2.9745955087530422</v>
      </c>
      <c r="K1885" s="114">
        <f>+IF(G1885=0,"",'Ark1'!U3697)</f>
        <v>60.335858585858581</v>
      </c>
      <c r="L1885" s="222">
        <f>+IF(G1885=0,"",'Ark1'!W3697)</f>
        <v>83.789911616161703</v>
      </c>
      <c r="M1885" s="222">
        <f>+IF(G1885=0,"",'Ark1'!X3697)</f>
        <v>8.4649244131574974</v>
      </c>
      <c r="N1885" s="114">
        <f>+IF(G1885=0,"",'Ark1'!Y3697)</f>
        <v>2.3280952070594454</v>
      </c>
      <c r="O1885" s="116">
        <f>+IF(G1885=0,"",'Ark1'!Z3697)</f>
        <v>-27.991087401396463</v>
      </c>
      <c r="P1885" s="116">
        <f t="shared" si="29"/>
        <v>264</v>
      </c>
      <c r="Q1885" s="114">
        <f>+IF(G1885=0,"",'Ark1'!T3697)</f>
        <v>15.965909090909092</v>
      </c>
      <c r="R1885" s="222">
        <f>+IF(G1885=0,"",'Ark1'!V3697)</f>
        <v>90.779969248279031</v>
      </c>
      <c r="S1885" s="32"/>
      <c r="T1885" s="35"/>
      <c r="U1885" s="35"/>
    </row>
    <row r="1886" spans="1:21" x14ac:dyDescent="0.5">
      <c r="A1886" s="32"/>
      <c r="B1886" s="297" t="str">
        <f>+IF(E1886=2012,VLOOKUP(D1886,K_navn!$A$2:$C$359,2),"")</f>
        <v/>
      </c>
      <c r="C1886" s="297" t="str">
        <f>+IF(E1886=2012,VLOOKUP(D1886,K_navn!$A$2:$C$359,3),"")</f>
        <v/>
      </c>
      <c r="D1886" s="115">
        <f>+'Ark1'!P3698</f>
        <v>1160</v>
      </c>
      <c r="E1886" s="115">
        <f>+'Ark1'!C3698</f>
        <v>2022</v>
      </c>
      <c r="F1886" s="116">
        <f>+IF('Ark1'!Q3698=0,"",'Ark1'!Q3698)</f>
        <v>3</v>
      </c>
      <c r="G1886" s="116">
        <f>+'Ark1'!R3698</f>
        <v>34</v>
      </c>
      <c r="H1886" s="116">
        <f>+'Ark1'!S3698</f>
        <v>34</v>
      </c>
      <c r="I1886" s="222">
        <f>+IF(G1886=0,"",'Ark1'!AA3698)</f>
        <v>0.1180350633570561</v>
      </c>
      <c r="J1886" s="222">
        <f>+IF(G1886=0,"",'Ark1'!AB3698)</f>
        <v>0.1241448452090632</v>
      </c>
      <c r="K1886" s="114">
        <f>+IF(G1886=0,"",'Ark1'!U3698)</f>
        <v>59.764705882352942</v>
      </c>
      <c r="L1886" s="222">
        <f>+IF(G1886=0,"",'Ark1'!W3698)</f>
        <v>90.197352941176476</v>
      </c>
      <c r="M1886" s="222">
        <f>+IF(G1886=0,"",'Ark1'!X3698)</f>
        <v>15.839124179000075</v>
      </c>
      <c r="N1886" s="114">
        <f>+IF(G1886=0,"",'Ark1'!Y3698)</f>
        <v>2.7230910586124111</v>
      </c>
      <c r="O1886" s="116">
        <f>+IF(G1886=0,"",'Ark1'!Z3698)</f>
        <v>-80.732898295960695</v>
      </c>
      <c r="P1886" s="116">
        <f t="shared" si="29"/>
        <v>11.333333333333334</v>
      </c>
      <c r="Q1886" s="114">
        <f>+IF(G1886=0,"",'Ark1'!T3698)</f>
        <v>15.588235294117649</v>
      </c>
      <c r="R1886" s="222">
        <f>+IF(G1886=0,"",'Ark1'!V3698)</f>
        <v>97.721942514817414</v>
      </c>
      <c r="S1886" s="32"/>
      <c r="T1886" s="35"/>
      <c r="U1886" s="35"/>
    </row>
    <row r="1887" spans="1:21" x14ac:dyDescent="0.5">
      <c r="A1887" s="32"/>
      <c r="B1887" s="297" t="str">
        <f>+IF(E1887=2012,VLOOKUP(D1887,K_navn!$A$2:$C$359,2),"")</f>
        <v>Bergen</v>
      </c>
      <c r="C1887" s="297" t="str">
        <f>+IF(E1887=2012,VLOOKUP(D1887,K_navn!$A$2:$C$359,3),"")</f>
        <v xml:space="preserve">Vestland </v>
      </c>
      <c r="D1887" s="115">
        <f>+'Ark1'!P3699</f>
        <v>4601</v>
      </c>
      <c r="E1887" s="115">
        <f>+'Ark1'!C3699</f>
        <v>2012</v>
      </c>
      <c r="F1887" s="116" t="str">
        <f>+IF('Ark1'!Q3699=0,"",'Ark1'!Q3699)</f>
        <v/>
      </c>
      <c r="G1887" s="116">
        <f>+'Ark1'!R3699</f>
        <v>0</v>
      </c>
      <c r="H1887" s="116">
        <f>+'Ark1'!S3699</f>
        <v>0</v>
      </c>
      <c r="I1887" s="222" t="str">
        <f>+IF(G1887=0,"",'Ark1'!AA3699)</f>
        <v/>
      </c>
      <c r="J1887" s="222" t="str">
        <f>+IF(G1887=0,"",'Ark1'!AB3699)</f>
        <v/>
      </c>
      <c r="K1887" s="114" t="str">
        <f>+IF(G1887=0,"",'Ark1'!U3699)</f>
        <v/>
      </c>
      <c r="L1887" s="222" t="str">
        <f>+IF(G1887=0,"",'Ark1'!W3699)</f>
        <v/>
      </c>
      <c r="M1887" s="222" t="str">
        <f>+IF(G1887=0,"",'Ark1'!X3699)</f>
        <v/>
      </c>
      <c r="N1887" s="114" t="str">
        <f>+IF(G1887=0,"",'Ark1'!Y3699)</f>
        <v/>
      </c>
      <c r="O1887" s="116" t="str">
        <f>+IF(G1887=0,"",'Ark1'!Z3699)</f>
        <v/>
      </c>
      <c r="P1887" s="116" t="str">
        <f t="shared" si="29"/>
        <v/>
      </c>
      <c r="Q1887" s="114" t="str">
        <f>+IF(G1887=0,"",'Ark1'!T3699)</f>
        <v/>
      </c>
      <c r="R1887" s="222" t="str">
        <f>+IF(G1887=0,"",'Ark1'!V3699)</f>
        <v/>
      </c>
      <c r="S1887" s="32"/>
      <c r="T1887" s="35"/>
      <c r="U1887" s="35"/>
    </row>
    <row r="1888" spans="1:21" x14ac:dyDescent="0.5">
      <c r="A1888" s="32"/>
      <c r="B1888" s="297" t="str">
        <f>+IF(E1888=2012,VLOOKUP(D1888,K_navn!$A$2:$C$359,2),"")</f>
        <v/>
      </c>
      <c r="C1888" s="297" t="str">
        <f>+IF(E1888=2012,VLOOKUP(D1888,K_navn!$A$2:$C$359,3),"")</f>
        <v/>
      </c>
      <c r="D1888" s="115">
        <f>+'Ark1'!P3700</f>
        <v>4601</v>
      </c>
      <c r="E1888" s="115">
        <f>+'Ark1'!C3700</f>
        <v>2013</v>
      </c>
      <c r="F1888" s="116" t="str">
        <f>+IF('Ark1'!Q3700=0,"",'Ark1'!Q3700)</f>
        <v/>
      </c>
      <c r="G1888" s="116">
        <f>+'Ark1'!R3700</f>
        <v>0</v>
      </c>
      <c r="H1888" s="116">
        <f>+'Ark1'!S3700</f>
        <v>0</v>
      </c>
      <c r="I1888" s="222" t="str">
        <f>+IF(G1888=0,"",'Ark1'!AA3700)</f>
        <v/>
      </c>
      <c r="J1888" s="222" t="str">
        <f>+IF(G1888=0,"",'Ark1'!AB3700)</f>
        <v/>
      </c>
      <c r="K1888" s="114" t="str">
        <f>+IF(G1888=0,"",'Ark1'!U3700)</f>
        <v/>
      </c>
      <c r="L1888" s="222" t="str">
        <f>+IF(G1888=0,"",'Ark1'!W3700)</f>
        <v/>
      </c>
      <c r="M1888" s="222" t="str">
        <f>+IF(G1888=0,"",'Ark1'!X3700)</f>
        <v/>
      </c>
      <c r="N1888" s="114" t="str">
        <f>+IF(G1888=0,"",'Ark1'!Y3700)</f>
        <v/>
      </c>
      <c r="O1888" s="116" t="str">
        <f>+IF(G1888=0,"",'Ark1'!Z3700)</f>
        <v/>
      </c>
      <c r="P1888" s="116" t="str">
        <f t="shared" si="29"/>
        <v/>
      </c>
      <c r="Q1888" s="114" t="str">
        <f>+IF(G1888=0,"",'Ark1'!T3700)</f>
        <v/>
      </c>
      <c r="R1888" s="222" t="str">
        <f>+IF(G1888=0,"",'Ark1'!V3700)</f>
        <v/>
      </c>
      <c r="S1888" s="32"/>
      <c r="T1888" s="35"/>
      <c r="U1888" s="35"/>
    </row>
    <row r="1889" spans="1:21" x14ac:dyDescent="0.5">
      <c r="A1889" s="32"/>
      <c r="B1889" s="297" t="str">
        <f>+IF(E1889=2012,VLOOKUP(D1889,K_navn!$A$2:$C$359,2),"")</f>
        <v/>
      </c>
      <c r="C1889" s="297" t="str">
        <f>+IF(E1889=2012,VLOOKUP(D1889,K_navn!$A$2:$C$359,3),"")</f>
        <v/>
      </c>
      <c r="D1889" s="115">
        <f>+'Ark1'!P3701</f>
        <v>4601</v>
      </c>
      <c r="E1889" s="115">
        <f>+'Ark1'!C3701</f>
        <v>2014</v>
      </c>
      <c r="F1889" s="116" t="str">
        <f>+IF('Ark1'!Q3701=0,"",'Ark1'!Q3701)</f>
        <v/>
      </c>
      <c r="G1889" s="116">
        <f>+'Ark1'!R3701</f>
        <v>0</v>
      </c>
      <c r="H1889" s="116">
        <f>+'Ark1'!S3701</f>
        <v>0</v>
      </c>
      <c r="I1889" s="222" t="str">
        <f>+IF(G1889=0,"",'Ark1'!AA3701)</f>
        <v/>
      </c>
      <c r="J1889" s="222" t="str">
        <f>+IF(G1889=0,"",'Ark1'!AB3701)</f>
        <v/>
      </c>
      <c r="K1889" s="114" t="str">
        <f>+IF(G1889=0,"",'Ark1'!U3701)</f>
        <v/>
      </c>
      <c r="L1889" s="222" t="str">
        <f>+IF(G1889=0,"",'Ark1'!W3701)</f>
        <v/>
      </c>
      <c r="M1889" s="222" t="str">
        <f>+IF(G1889=0,"",'Ark1'!X3701)</f>
        <v/>
      </c>
      <c r="N1889" s="114" t="str">
        <f>+IF(G1889=0,"",'Ark1'!Y3701)</f>
        <v/>
      </c>
      <c r="O1889" s="116" t="str">
        <f>+IF(G1889=0,"",'Ark1'!Z3701)</f>
        <v/>
      </c>
      <c r="P1889" s="116" t="str">
        <f t="shared" si="29"/>
        <v/>
      </c>
      <c r="Q1889" s="114" t="str">
        <f>+IF(G1889=0,"",'Ark1'!T3701)</f>
        <v/>
      </c>
      <c r="R1889" s="222" t="str">
        <f>+IF(G1889=0,"",'Ark1'!V3701)</f>
        <v/>
      </c>
      <c r="S1889" s="32"/>
      <c r="T1889" s="35"/>
      <c r="U1889" s="35"/>
    </row>
    <row r="1890" spans="1:21" x14ac:dyDescent="0.5">
      <c r="A1890" s="32"/>
      <c r="B1890" s="297" t="str">
        <f>+IF(E1890=2012,VLOOKUP(D1890,K_navn!$A$2:$C$359,2),"")</f>
        <v/>
      </c>
      <c r="C1890" s="297" t="str">
        <f>+IF(E1890=2012,VLOOKUP(D1890,K_navn!$A$2:$C$359,3),"")</f>
        <v/>
      </c>
      <c r="D1890" s="115">
        <f>+'Ark1'!P3702</f>
        <v>4601</v>
      </c>
      <c r="E1890" s="115">
        <f>+'Ark1'!C3702</f>
        <v>2015</v>
      </c>
      <c r="F1890" s="116" t="str">
        <f>+IF('Ark1'!Q3702=0,"",'Ark1'!Q3702)</f>
        <v/>
      </c>
      <c r="G1890" s="116">
        <f>+'Ark1'!R3702</f>
        <v>0</v>
      </c>
      <c r="H1890" s="116">
        <f>+'Ark1'!S3702</f>
        <v>0</v>
      </c>
      <c r="I1890" s="222" t="str">
        <f>+IF(G1890=0,"",'Ark1'!AA3702)</f>
        <v/>
      </c>
      <c r="J1890" s="222" t="str">
        <f>+IF(G1890=0,"",'Ark1'!AB3702)</f>
        <v/>
      </c>
      <c r="K1890" s="114" t="str">
        <f>+IF(G1890=0,"",'Ark1'!U3702)</f>
        <v/>
      </c>
      <c r="L1890" s="222" t="str">
        <f>+IF(G1890=0,"",'Ark1'!W3702)</f>
        <v/>
      </c>
      <c r="M1890" s="222" t="str">
        <f>+IF(G1890=0,"",'Ark1'!X3702)</f>
        <v/>
      </c>
      <c r="N1890" s="114" t="str">
        <f>+IF(G1890=0,"",'Ark1'!Y3702)</f>
        <v/>
      </c>
      <c r="O1890" s="116" t="str">
        <f>+IF(G1890=0,"",'Ark1'!Z3702)</f>
        <v/>
      </c>
      <c r="P1890" s="116" t="str">
        <f t="shared" si="29"/>
        <v/>
      </c>
      <c r="Q1890" s="114" t="str">
        <f>+IF(G1890=0,"",'Ark1'!T3702)</f>
        <v/>
      </c>
      <c r="R1890" s="222" t="str">
        <f>+IF(G1890=0,"",'Ark1'!V3702)</f>
        <v/>
      </c>
      <c r="S1890" s="32"/>
      <c r="T1890" s="35"/>
      <c r="U1890" s="35"/>
    </row>
    <row r="1891" spans="1:21" x14ac:dyDescent="0.5">
      <c r="A1891" s="32"/>
      <c r="B1891" s="297" t="str">
        <f>+IF(E1891=2012,VLOOKUP(D1891,K_navn!$A$2:$C$359,2),"")</f>
        <v/>
      </c>
      <c r="C1891" s="297" t="str">
        <f>+IF(E1891=2012,VLOOKUP(D1891,K_navn!$A$2:$C$359,3),"")</f>
        <v/>
      </c>
      <c r="D1891" s="115">
        <f>+'Ark1'!P3703</f>
        <v>4601</v>
      </c>
      <c r="E1891" s="115">
        <f>+'Ark1'!C3703</f>
        <v>2016</v>
      </c>
      <c r="F1891" s="116" t="str">
        <f>+IF('Ark1'!Q3703=0,"",'Ark1'!Q3703)</f>
        <v/>
      </c>
      <c r="G1891" s="116">
        <f>+'Ark1'!R3703</f>
        <v>0</v>
      </c>
      <c r="H1891" s="116">
        <f>+'Ark1'!S3703</f>
        <v>0</v>
      </c>
      <c r="I1891" s="222" t="str">
        <f>+IF(G1891=0,"",'Ark1'!AA3703)</f>
        <v/>
      </c>
      <c r="J1891" s="222" t="str">
        <f>+IF(G1891=0,"",'Ark1'!AB3703)</f>
        <v/>
      </c>
      <c r="K1891" s="114" t="str">
        <f>+IF(G1891=0,"",'Ark1'!U3703)</f>
        <v/>
      </c>
      <c r="L1891" s="222" t="str">
        <f>+IF(G1891=0,"",'Ark1'!W3703)</f>
        <v/>
      </c>
      <c r="M1891" s="222" t="str">
        <f>+IF(G1891=0,"",'Ark1'!X3703)</f>
        <v/>
      </c>
      <c r="N1891" s="114" t="str">
        <f>+IF(G1891=0,"",'Ark1'!Y3703)</f>
        <v/>
      </c>
      <c r="O1891" s="116" t="str">
        <f>+IF(G1891=0,"",'Ark1'!Z3703)</f>
        <v/>
      </c>
      <c r="P1891" s="116" t="str">
        <f t="shared" si="29"/>
        <v/>
      </c>
      <c r="Q1891" s="114" t="str">
        <f>+IF(G1891=0,"",'Ark1'!T3703)</f>
        <v/>
      </c>
      <c r="R1891" s="222" t="str">
        <f>+IF(G1891=0,"",'Ark1'!V3703)</f>
        <v/>
      </c>
      <c r="S1891" s="32"/>
      <c r="T1891" s="35"/>
      <c r="U1891" s="35"/>
    </row>
    <row r="1892" spans="1:21" x14ac:dyDescent="0.5">
      <c r="A1892" s="32"/>
      <c r="B1892" s="297" t="str">
        <f>+IF(E1892=2012,VLOOKUP(D1892,K_navn!$A$2:$C$359,2),"")</f>
        <v/>
      </c>
      <c r="C1892" s="297" t="str">
        <f>+IF(E1892=2012,VLOOKUP(D1892,K_navn!$A$2:$C$359,3),"")</f>
        <v/>
      </c>
      <c r="D1892" s="115">
        <f>+'Ark1'!P3704</f>
        <v>4601</v>
      </c>
      <c r="E1892" s="115">
        <f>+'Ark1'!C3704</f>
        <v>2017</v>
      </c>
      <c r="F1892" s="116" t="str">
        <f>+IF('Ark1'!Q3704=0,"",'Ark1'!Q3704)</f>
        <v/>
      </c>
      <c r="G1892" s="116">
        <f>+'Ark1'!R3704</f>
        <v>0</v>
      </c>
      <c r="H1892" s="116">
        <f>+'Ark1'!S3704</f>
        <v>0</v>
      </c>
      <c r="I1892" s="222" t="str">
        <f>+IF(G1892=0,"",'Ark1'!AA3704)</f>
        <v/>
      </c>
      <c r="J1892" s="222" t="str">
        <f>+IF(G1892=0,"",'Ark1'!AB3704)</f>
        <v/>
      </c>
      <c r="K1892" s="114" t="str">
        <f>+IF(G1892=0,"",'Ark1'!U3704)</f>
        <v/>
      </c>
      <c r="L1892" s="222" t="str">
        <f>+IF(G1892=0,"",'Ark1'!W3704)</f>
        <v/>
      </c>
      <c r="M1892" s="222" t="str">
        <f>+IF(G1892=0,"",'Ark1'!X3704)</f>
        <v/>
      </c>
      <c r="N1892" s="114" t="str">
        <f>+IF(G1892=0,"",'Ark1'!Y3704)</f>
        <v/>
      </c>
      <c r="O1892" s="116" t="str">
        <f>+IF(G1892=0,"",'Ark1'!Z3704)</f>
        <v/>
      </c>
      <c r="P1892" s="116" t="str">
        <f t="shared" si="29"/>
        <v/>
      </c>
      <c r="Q1892" s="114" t="str">
        <f>+IF(G1892=0,"",'Ark1'!T3704)</f>
        <v/>
      </c>
      <c r="R1892" s="222" t="str">
        <f>+IF(G1892=0,"",'Ark1'!V3704)</f>
        <v/>
      </c>
      <c r="S1892" s="32"/>
      <c r="T1892" s="35"/>
      <c r="U1892" s="35"/>
    </row>
    <row r="1893" spans="1:21" x14ac:dyDescent="0.5">
      <c r="A1893" s="32"/>
      <c r="B1893" s="297" t="str">
        <f>+IF(E1893=2012,VLOOKUP(D1893,K_navn!$A$2:$C$359,2),"")</f>
        <v/>
      </c>
      <c r="C1893" s="297" t="str">
        <f>+IF(E1893=2012,VLOOKUP(D1893,K_navn!$A$2:$C$359,3),"")</f>
        <v/>
      </c>
      <c r="D1893" s="115">
        <f>+'Ark1'!P3705</f>
        <v>4601</v>
      </c>
      <c r="E1893" s="115">
        <f>+'Ark1'!C3705</f>
        <v>2018</v>
      </c>
      <c r="F1893" s="116" t="str">
        <f>+IF('Ark1'!Q3705=0,"",'Ark1'!Q3705)</f>
        <v/>
      </c>
      <c r="G1893" s="116">
        <f>+'Ark1'!R3705</f>
        <v>0</v>
      </c>
      <c r="H1893" s="116">
        <f>+'Ark1'!S3705</f>
        <v>0</v>
      </c>
      <c r="I1893" s="222" t="str">
        <f>+IF(G1893=0,"",'Ark1'!AA3705)</f>
        <v/>
      </c>
      <c r="J1893" s="222" t="str">
        <f>+IF(G1893=0,"",'Ark1'!AB3705)</f>
        <v/>
      </c>
      <c r="K1893" s="114" t="str">
        <f>+IF(G1893=0,"",'Ark1'!U3705)</f>
        <v/>
      </c>
      <c r="L1893" s="222" t="str">
        <f>+IF(G1893=0,"",'Ark1'!W3705)</f>
        <v/>
      </c>
      <c r="M1893" s="222" t="str">
        <f>+IF(G1893=0,"",'Ark1'!X3705)</f>
        <v/>
      </c>
      <c r="N1893" s="114" t="str">
        <f>+IF(G1893=0,"",'Ark1'!Y3705)</f>
        <v/>
      </c>
      <c r="O1893" s="116" t="str">
        <f>+IF(G1893=0,"",'Ark1'!Z3705)</f>
        <v/>
      </c>
      <c r="P1893" s="116" t="str">
        <f t="shared" si="29"/>
        <v/>
      </c>
      <c r="Q1893" s="114" t="str">
        <f>+IF(G1893=0,"",'Ark1'!T3705)</f>
        <v/>
      </c>
      <c r="R1893" s="222" t="str">
        <f>+IF(G1893=0,"",'Ark1'!V3705)</f>
        <v/>
      </c>
      <c r="S1893" s="32"/>
      <c r="T1893" s="35"/>
      <c r="U1893" s="35"/>
    </row>
    <row r="1894" spans="1:21" x14ac:dyDescent="0.5">
      <c r="A1894" s="32"/>
      <c r="B1894" s="297" t="str">
        <f>+IF(E1894=2012,VLOOKUP(D1894,K_navn!$A$2:$C$359,2),"")</f>
        <v/>
      </c>
      <c r="C1894" s="297" t="str">
        <f>+IF(E1894=2012,VLOOKUP(D1894,K_navn!$A$2:$C$359,3),"")</f>
        <v/>
      </c>
      <c r="D1894" s="115">
        <f>+'Ark1'!P3706</f>
        <v>4601</v>
      </c>
      <c r="E1894" s="115">
        <f>+'Ark1'!C3706</f>
        <v>2019</v>
      </c>
      <c r="F1894" s="116" t="str">
        <f>+IF('Ark1'!Q3706=0,"",'Ark1'!Q3706)</f>
        <v/>
      </c>
      <c r="G1894" s="116">
        <f>+'Ark1'!R3706</f>
        <v>0</v>
      </c>
      <c r="H1894" s="116">
        <f>+'Ark1'!S3706</f>
        <v>0</v>
      </c>
      <c r="I1894" s="222" t="str">
        <f>+IF(G1894=0,"",'Ark1'!AA3706)</f>
        <v/>
      </c>
      <c r="J1894" s="222" t="str">
        <f>+IF(G1894=0,"",'Ark1'!AB3706)</f>
        <v/>
      </c>
      <c r="K1894" s="114" t="str">
        <f>+IF(G1894=0,"",'Ark1'!U3706)</f>
        <v/>
      </c>
      <c r="L1894" s="222" t="str">
        <f>+IF(G1894=0,"",'Ark1'!W3706)</f>
        <v/>
      </c>
      <c r="M1894" s="222" t="str">
        <f>+IF(G1894=0,"",'Ark1'!X3706)</f>
        <v/>
      </c>
      <c r="N1894" s="114" t="str">
        <f>+IF(G1894=0,"",'Ark1'!Y3706)</f>
        <v/>
      </c>
      <c r="O1894" s="116" t="str">
        <f>+IF(G1894=0,"",'Ark1'!Z3706)</f>
        <v/>
      </c>
      <c r="P1894" s="116" t="str">
        <f t="shared" si="29"/>
        <v/>
      </c>
      <c r="Q1894" s="114" t="str">
        <f>+IF(G1894=0,"",'Ark1'!T3706)</f>
        <v/>
      </c>
      <c r="R1894" s="222" t="str">
        <f>+IF(G1894=0,"",'Ark1'!V3706)</f>
        <v/>
      </c>
      <c r="S1894" s="32"/>
      <c r="T1894" s="35"/>
      <c r="U1894" s="35"/>
    </row>
    <row r="1895" spans="1:21" x14ac:dyDescent="0.5">
      <c r="A1895" s="32"/>
      <c r="B1895" s="297" t="str">
        <f>+IF(E1895=2012,VLOOKUP(D1895,K_navn!$A$2:$C$359,2),"")</f>
        <v/>
      </c>
      <c r="C1895" s="297" t="str">
        <f>+IF(E1895=2012,VLOOKUP(D1895,K_navn!$A$2:$C$359,3),"")</f>
        <v/>
      </c>
      <c r="D1895" s="115">
        <f>+'Ark1'!P3707</f>
        <v>4601</v>
      </c>
      <c r="E1895" s="115">
        <f>+'Ark1'!C3707</f>
        <v>2020</v>
      </c>
      <c r="F1895" s="116" t="str">
        <f>+IF('Ark1'!Q3707=0,"",'Ark1'!Q3707)</f>
        <v/>
      </c>
      <c r="G1895" s="116">
        <f>+'Ark1'!R3707</f>
        <v>0</v>
      </c>
      <c r="H1895" s="116">
        <f>+'Ark1'!S3707</f>
        <v>0</v>
      </c>
      <c r="I1895" s="222" t="str">
        <f>+IF(G1895=0,"",'Ark1'!AA3707)</f>
        <v/>
      </c>
      <c r="J1895" s="222" t="str">
        <f>+IF(G1895=0,"",'Ark1'!AB3707)</f>
        <v/>
      </c>
      <c r="K1895" s="114" t="str">
        <f>+IF(G1895=0,"",'Ark1'!U3707)</f>
        <v/>
      </c>
      <c r="L1895" s="222" t="str">
        <f>+IF(G1895=0,"",'Ark1'!W3707)</f>
        <v/>
      </c>
      <c r="M1895" s="222" t="str">
        <f>+IF(G1895=0,"",'Ark1'!X3707)</f>
        <v/>
      </c>
      <c r="N1895" s="114" t="str">
        <f>+IF(G1895=0,"",'Ark1'!Y3707)</f>
        <v/>
      </c>
      <c r="O1895" s="116" t="str">
        <f>+IF(G1895=0,"",'Ark1'!Z3707)</f>
        <v/>
      </c>
      <c r="P1895" s="116" t="str">
        <f t="shared" ref="P1895:P1958" si="30">+IF(G1895=0,"",H1895/F1895)</f>
        <v/>
      </c>
      <c r="Q1895" s="114" t="str">
        <f>+IF(G1895=0,"",'Ark1'!T3707)</f>
        <v/>
      </c>
      <c r="R1895" s="222" t="str">
        <f>+IF(G1895=0,"",'Ark1'!V3707)</f>
        <v/>
      </c>
      <c r="S1895" s="32"/>
      <c r="T1895" s="35"/>
      <c r="U1895" s="35"/>
    </row>
    <row r="1896" spans="1:21" x14ac:dyDescent="0.5">
      <c r="A1896" s="32"/>
      <c r="B1896" s="297" t="str">
        <f>+IF(E1896=2012,VLOOKUP(D1896,K_navn!$A$2:$C$359,2),"")</f>
        <v/>
      </c>
      <c r="C1896" s="297" t="str">
        <f>+IF(E1896=2012,VLOOKUP(D1896,K_navn!$A$2:$C$359,3),"")</f>
        <v/>
      </c>
      <c r="D1896" s="115">
        <f>+'Ark1'!P3708</f>
        <v>4601</v>
      </c>
      <c r="E1896" s="115">
        <f>+'Ark1'!C3708</f>
        <v>2021</v>
      </c>
      <c r="F1896" s="116" t="str">
        <f>+IF('Ark1'!Q3708=0,"",'Ark1'!Q3708)</f>
        <v/>
      </c>
      <c r="G1896" s="116">
        <f>+'Ark1'!R3708</f>
        <v>0</v>
      </c>
      <c r="H1896" s="116">
        <f>+'Ark1'!S3708</f>
        <v>0</v>
      </c>
      <c r="I1896" s="222" t="str">
        <f>+IF(G1896=0,"",'Ark1'!AA3708)</f>
        <v/>
      </c>
      <c r="J1896" s="222" t="str">
        <f>+IF(G1896=0,"",'Ark1'!AB3708)</f>
        <v/>
      </c>
      <c r="K1896" s="114" t="str">
        <f>+IF(G1896=0,"",'Ark1'!U3708)</f>
        <v/>
      </c>
      <c r="L1896" s="222" t="str">
        <f>+IF(G1896=0,"",'Ark1'!W3708)</f>
        <v/>
      </c>
      <c r="M1896" s="222" t="str">
        <f>+IF(G1896=0,"",'Ark1'!X3708)</f>
        <v/>
      </c>
      <c r="N1896" s="114" t="str">
        <f>+IF(G1896=0,"",'Ark1'!Y3708)</f>
        <v/>
      </c>
      <c r="O1896" s="116" t="str">
        <f>+IF(G1896=0,"",'Ark1'!Z3708)</f>
        <v/>
      </c>
      <c r="P1896" s="116" t="str">
        <f t="shared" si="30"/>
        <v/>
      </c>
      <c r="Q1896" s="114" t="str">
        <f>+IF(G1896=0,"",'Ark1'!T3708)</f>
        <v/>
      </c>
      <c r="R1896" s="222" t="str">
        <f>+IF(G1896=0,"",'Ark1'!V3708)</f>
        <v/>
      </c>
      <c r="S1896" s="32"/>
      <c r="T1896" s="35"/>
      <c r="U1896" s="35"/>
    </row>
    <row r="1897" spans="1:21" x14ac:dyDescent="0.5">
      <c r="A1897" s="32"/>
      <c r="B1897" s="297" t="str">
        <f>+IF(E1897=2012,VLOOKUP(D1897,K_navn!$A$2:$C$359,2),"")</f>
        <v/>
      </c>
      <c r="C1897" s="297" t="str">
        <f>+IF(E1897=2012,VLOOKUP(D1897,K_navn!$A$2:$C$359,3),"")</f>
        <v/>
      </c>
      <c r="D1897" s="115">
        <f>+'Ark1'!P3709</f>
        <v>4601</v>
      </c>
      <c r="E1897" s="115">
        <f>+'Ark1'!C3709</f>
        <v>2022</v>
      </c>
      <c r="F1897" s="116" t="str">
        <f>+IF('Ark1'!Q3709=0,"",'Ark1'!Q3709)</f>
        <v/>
      </c>
      <c r="G1897" s="116">
        <f>+'Ark1'!R3709</f>
        <v>0</v>
      </c>
      <c r="H1897" s="116">
        <f>+'Ark1'!S3709</f>
        <v>0</v>
      </c>
      <c r="I1897" s="222" t="str">
        <f>+IF(G1897=0,"",'Ark1'!AA3709)</f>
        <v/>
      </c>
      <c r="J1897" s="222" t="str">
        <f>+IF(G1897=0,"",'Ark1'!AB3709)</f>
        <v/>
      </c>
      <c r="K1897" s="114" t="str">
        <f>+IF(G1897=0,"",'Ark1'!U3709)</f>
        <v/>
      </c>
      <c r="L1897" s="222" t="str">
        <f>+IF(G1897=0,"",'Ark1'!W3709)</f>
        <v/>
      </c>
      <c r="M1897" s="222" t="str">
        <f>+IF(G1897=0,"",'Ark1'!X3709)</f>
        <v/>
      </c>
      <c r="N1897" s="114" t="str">
        <f>+IF(G1897=0,"",'Ark1'!Y3709)</f>
        <v/>
      </c>
      <c r="O1897" s="116" t="str">
        <f>+IF(G1897=0,"",'Ark1'!Z3709)</f>
        <v/>
      </c>
      <c r="P1897" s="116" t="str">
        <f t="shared" si="30"/>
        <v/>
      </c>
      <c r="Q1897" s="114" t="str">
        <f>+IF(G1897=0,"",'Ark1'!T3709)</f>
        <v/>
      </c>
      <c r="R1897" s="222" t="str">
        <f>+IF(G1897=0,"",'Ark1'!V3709)</f>
        <v/>
      </c>
      <c r="S1897" s="32"/>
      <c r="T1897" s="35"/>
      <c r="U1897" s="35"/>
    </row>
    <row r="1898" spans="1:21" x14ac:dyDescent="0.5">
      <c r="A1898" s="32"/>
      <c r="B1898" s="297" t="str">
        <f>+IF(E1898=2012,VLOOKUP(D1898,K_navn!$A$2:$C$359,2),"")</f>
        <v>Kinn</v>
      </c>
      <c r="C1898" s="297" t="str">
        <f>+IF(E1898=2012,VLOOKUP(D1898,K_navn!$A$2:$C$359,3),"")</f>
        <v xml:space="preserve">Vestland </v>
      </c>
      <c r="D1898" s="115">
        <f>+'Ark1'!P3710</f>
        <v>4602</v>
      </c>
      <c r="E1898" s="115">
        <f>+'Ark1'!C3710</f>
        <v>2012</v>
      </c>
      <c r="F1898" s="116" t="str">
        <f>+IF('Ark1'!Q3710=0,"",'Ark1'!Q3710)</f>
        <v/>
      </c>
      <c r="G1898" s="116">
        <f>+'Ark1'!R3710</f>
        <v>0</v>
      </c>
      <c r="H1898" s="116">
        <f>+'Ark1'!S3710</f>
        <v>0</v>
      </c>
      <c r="I1898" s="222" t="str">
        <f>+IF(G1898=0,"",'Ark1'!AA3710)</f>
        <v/>
      </c>
      <c r="J1898" s="222" t="str">
        <f>+IF(G1898=0,"",'Ark1'!AB3710)</f>
        <v/>
      </c>
      <c r="K1898" s="114" t="str">
        <f>+IF(G1898=0,"",'Ark1'!U3710)</f>
        <v/>
      </c>
      <c r="L1898" s="222" t="str">
        <f>+IF(G1898=0,"",'Ark1'!W3710)</f>
        <v/>
      </c>
      <c r="M1898" s="222" t="str">
        <f>+IF(G1898=0,"",'Ark1'!X3710)</f>
        <v/>
      </c>
      <c r="N1898" s="114" t="str">
        <f>+IF(G1898=0,"",'Ark1'!Y3710)</f>
        <v/>
      </c>
      <c r="O1898" s="116" t="str">
        <f>+IF(G1898=0,"",'Ark1'!Z3710)</f>
        <v/>
      </c>
      <c r="P1898" s="116" t="str">
        <f t="shared" si="30"/>
        <v/>
      </c>
      <c r="Q1898" s="114" t="str">
        <f>+IF(G1898=0,"",'Ark1'!T3710)</f>
        <v/>
      </c>
      <c r="R1898" s="222" t="str">
        <f>+IF(G1898=0,"",'Ark1'!V3710)</f>
        <v/>
      </c>
      <c r="S1898" s="32"/>
      <c r="T1898" s="35"/>
      <c r="U1898" s="35"/>
    </row>
    <row r="1899" spans="1:21" x14ac:dyDescent="0.5">
      <c r="A1899" s="32"/>
      <c r="B1899" s="297" t="str">
        <f>+IF(E1899=2012,VLOOKUP(D1899,K_navn!$A$2:$C$359,2),"")</f>
        <v/>
      </c>
      <c r="C1899" s="297" t="str">
        <f>+IF(E1899=2012,VLOOKUP(D1899,K_navn!$A$2:$C$359,3),"")</f>
        <v/>
      </c>
      <c r="D1899" s="115">
        <f>+'Ark1'!P3711</f>
        <v>4602</v>
      </c>
      <c r="E1899" s="115">
        <f>+'Ark1'!C3711</f>
        <v>2013</v>
      </c>
      <c r="F1899" s="116" t="str">
        <f>+IF('Ark1'!Q3711=0,"",'Ark1'!Q3711)</f>
        <v/>
      </c>
      <c r="G1899" s="116">
        <f>+'Ark1'!R3711</f>
        <v>0</v>
      </c>
      <c r="H1899" s="116">
        <f>+'Ark1'!S3711</f>
        <v>0</v>
      </c>
      <c r="I1899" s="222" t="str">
        <f>+IF(G1899=0,"",'Ark1'!AA3711)</f>
        <v/>
      </c>
      <c r="J1899" s="222" t="str">
        <f>+IF(G1899=0,"",'Ark1'!AB3711)</f>
        <v/>
      </c>
      <c r="K1899" s="114" t="str">
        <f>+IF(G1899=0,"",'Ark1'!U3711)</f>
        <v/>
      </c>
      <c r="L1899" s="222" t="str">
        <f>+IF(G1899=0,"",'Ark1'!W3711)</f>
        <v/>
      </c>
      <c r="M1899" s="222" t="str">
        <f>+IF(G1899=0,"",'Ark1'!X3711)</f>
        <v/>
      </c>
      <c r="N1899" s="114" t="str">
        <f>+IF(G1899=0,"",'Ark1'!Y3711)</f>
        <v/>
      </c>
      <c r="O1899" s="116" t="str">
        <f>+IF(G1899=0,"",'Ark1'!Z3711)</f>
        <v/>
      </c>
      <c r="P1899" s="116" t="str">
        <f t="shared" si="30"/>
        <v/>
      </c>
      <c r="Q1899" s="114" t="str">
        <f>+IF(G1899=0,"",'Ark1'!T3711)</f>
        <v/>
      </c>
      <c r="R1899" s="222" t="str">
        <f>+IF(G1899=0,"",'Ark1'!V3711)</f>
        <v/>
      </c>
      <c r="S1899" s="32"/>
      <c r="T1899" s="35"/>
      <c r="U1899" s="35"/>
    </row>
    <row r="1900" spans="1:21" x14ac:dyDescent="0.5">
      <c r="A1900" s="32"/>
      <c r="B1900" s="297" t="str">
        <f>+IF(E1900=2012,VLOOKUP(D1900,K_navn!$A$2:$C$359,2),"")</f>
        <v/>
      </c>
      <c r="C1900" s="297" t="str">
        <f>+IF(E1900=2012,VLOOKUP(D1900,K_navn!$A$2:$C$359,3),"")</f>
        <v/>
      </c>
      <c r="D1900" s="115">
        <f>+'Ark1'!P3712</f>
        <v>4602</v>
      </c>
      <c r="E1900" s="115">
        <f>+'Ark1'!C3712</f>
        <v>2014</v>
      </c>
      <c r="F1900" s="116" t="str">
        <f>+IF('Ark1'!Q3712=0,"",'Ark1'!Q3712)</f>
        <v/>
      </c>
      <c r="G1900" s="116">
        <f>+'Ark1'!R3712</f>
        <v>0</v>
      </c>
      <c r="H1900" s="116">
        <f>+'Ark1'!S3712</f>
        <v>0</v>
      </c>
      <c r="I1900" s="222" t="str">
        <f>+IF(G1900=0,"",'Ark1'!AA3712)</f>
        <v/>
      </c>
      <c r="J1900" s="222" t="str">
        <f>+IF(G1900=0,"",'Ark1'!AB3712)</f>
        <v/>
      </c>
      <c r="K1900" s="114" t="str">
        <f>+IF(G1900=0,"",'Ark1'!U3712)</f>
        <v/>
      </c>
      <c r="L1900" s="222" t="str">
        <f>+IF(G1900=0,"",'Ark1'!W3712)</f>
        <v/>
      </c>
      <c r="M1900" s="222" t="str">
        <f>+IF(G1900=0,"",'Ark1'!X3712)</f>
        <v/>
      </c>
      <c r="N1900" s="114" t="str">
        <f>+IF(G1900=0,"",'Ark1'!Y3712)</f>
        <v/>
      </c>
      <c r="O1900" s="116" t="str">
        <f>+IF(G1900=0,"",'Ark1'!Z3712)</f>
        <v/>
      </c>
      <c r="P1900" s="116" t="str">
        <f t="shared" si="30"/>
        <v/>
      </c>
      <c r="Q1900" s="114" t="str">
        <f>+IF(G1900=0,"",'Ark1'!T3712)</f>
        <v/>
      </c>
      <c r="R1900" s="222" t="str">
        <f>+IF(G1900=0,"",'Ark1'!V3712)</f>
        <v/>
      </c>
      <c r="S1900" s="32"/>
      <c r="T1900" s="35"/>
      <c r="U1900" s="35"/>
    </row>
    <row r="1901" spans="1:21" x14ac:dyDescent="0.5">
      <c r="A1901" s="32"/>
      <c r="B1901" s="297" t="str">
        <f>+IF(E1901=2012,VLOOKUP(D1901,K_navn!$A$2:$C$359,2),"")</f>
        <v/>
      </c>
      <c r="C1901" s="297" t="str">
        <f>+IF(E1901=2012,VLOOKUP(D1901,K_navn!$A$2:$C$359,3),"")</f>
        <v/>
      </c>
      <c r="D1901" s="115">
        <f>+'Ark1'!P3713</f>
        <v>4602</v>
      </c>
      <c r="E1901" s="115">
        <f>+'Ark1'!C3713</f>
        <v>2015</v>
      </c>
      <c r="F1901" s="116" t="str">
        <f>+IF('Ark1'!Q3713=0,"",'Ark1'!Q3713)</f>
        <v/>
      </c>
      <c r="G1901" s="116">
        <f>+'Ark1'!R3713</f>
        <v>0</v>
      </c>
      <c r="H1901" s="116">
        <f>+'Ark1'!S3713</f>
        <v>0</v>
      </c>
      <c r="I1901" s="222" t="str">
        <f>+IF(G1901=0,"",'Ark1'!AA3713)</f>
        <v/>
      </c>
      <c r="J1901" s="222" t="str">
        <f>+IF(G1901=0,"",'Ark1'!AB3713)</f>
        <v/>
      </c>
      <c r="K1901" s="114" t="str">
        <f>+IF(G1901=0,"",'Ark1'!U3713)</f>
        <v/>
      </c>
      <c r="L1901" s="222" t="str">
        <f>+IF(G1901=0,"",'Ark1'!W3713)</f>
        <v/>
      </c>
      <c r="M1901" s="222" t="str">
        <f>+IF(G1901=0,"",'Ark1'!X3713)</f>
        <v/>
      </c>
      <c r="N1901" s="114" t="str">
        <f>+IF(G1901=0,"",'Ark1'!Y3713)</f>
        <v/>
      </c>
      <c r="O1901" s="116" t="str">
        <f>+IF(G1901=0,"",'Ark1'!Z3713)</f>
        <v/>
      </c>
      <c r="P1901" s="116" t="str">
        <f t="shared" si="30"/>
        <v/>
      </c>
      <c r="Q1901" s="114" t="str">
        <f>+IF(G1901=0,"",'Ark1'!T3713)</f>
        <v/>
      </c>
      <c r="R1901" s="222" t="str">
        <f>+IF(G1901=0,"",'Ark1'!V3713)</f>
        <v/>
      </c>
      <c r="S1901" s="32"/>
      <c r="T1901" s="35"/>
      <c r="U1901" s="35"/>
    </row>
    <row r="1902" spans="1:21" x14ac:dyDescent="0.5">
      <c r="A1902" s="32"/>
      <c r="B1902" s="297" t="str">
        <f>+IF(E1902=2012,VLOOKUP(D1902,K_navn!$A$2:$C$359,2),"")</f>
        <v/>
      </c>
      <c r="C1902" s="297" t="str">
        <f>+IF(E1902=2012,VLOOKUP(D1902,K_navn!$A$2:$C$359,3),"")</f>
        <v/>
      </c>
      <c r="D1902" s="115">
        <f>+'Ark1'!P3714</f>
        <v>4602</v>
      </c>
      <c r="E1902" s="115">
        <f>+'Ark1'!C3714</f>
        <v>2016</v>
      </c>
      <c r="F1902" s="116" t="str">
        <f>+IF('Ark1'!Q3714=0,"",'Ark1'!Q3714)</f>
        <v/>
      </c>
      <c r="G1902" s="116">
        <f>+'Ark1'!R3714</f>
        <v>0</v>
      </c>
      <c r="H1902" s="116">
        <f>+'Ark1'!S3714</f>
        <v>0</v>
      </c>
      <c r="I1902" s="222" t="str">
        <f>+IF(G1902=0,"",'Ark1'!AA3714)</f>
        <v/>
      </c>
      <c r="J1902" s="222" t="str">
        <f>+IF(G1902=0,"",'Ark1'!AB3714)</f>
        <v/>
      </c>
      <c r="K1902" s="114" t="str">
        <f>+IF(G1902=0,"",'Ark1'!U3714)</f>
        <v/>
      </c>
      <c r="L1902" s="222" t="str">
        <f>+IF(G1902=0,"",'Ark1'!W3714)</f>
        <v/>
      </c>
      <c r="M1902" s="222" t="str">
        <f>+IF(G1902=0,"",'Ark1'!X3714)</f>
        <v/>
      </c>
      <c r="N1902" s="114" t="str">
        <f>+IF(G1902=0,"",'Ark1'!Y3714)</f>
        <v/>
      </c>
      <c r="O1902" s="116" t="str">
        <f>+IF(G1902=0,"",'Ark1'!Z3714)</f>
        <v/>
      </c>
      <c r="P1902" s="116" t="str">
        <f t="shared" si="30"/>
        <v/>
      </c>
      <c r="Q1902" s="114" t="str">
        <f>+IF(G1902=0,"",'Ark1'!T3714)</f>
        <v/>
      </c>
      <c r="R1902" s="222" t="str">
        <f>+IF(G1902=0,"",'Ark1'!V3714)</f>
        <v/>
      </c>
      <c r="S1902" s="32"/>
      <c r="T1902" s="35"/>
      <c r="U1902" s="35"/>
    </row>
    <row r="1903" spans="1:21" x14ac:dyDescent="0.5">
      <c r="A1903" s="32"/>
      <c r="B1903" s="297" t="str">
        <f>+IF(E1903=2012,VLOOKUP(D1903,K_navn!$A$2:$C$359,2),"")</f>
        <v/>
      </c>
      <c r="C1903" s="297" t="str">
        <f>+IF(E1903=2012,VLOOKUP(D1903,K_navn!$A$2:$C$359,3),"")</f>
        <v/>
      </c>
      <c r="D1903" s="115">
        <f>+'Ark1'!P3715</f>
        <v>4602</v>
      </c>
      <c r="E1903" s="115">
        <f>+'Ark1'!C3715</f>
        <v>2017</v>
      </c>
      <c r="F1903" s="116" t="str">
        <f>+IF('Ark1'!Q3715=0,"",'Ark1'!Q3715)</f>
        <v/>
      </c>
      <c r="G1903" s="116">
        <f>+'Ark1'!R3715</f>
        <v>0</v>
      </c>
      <c r="H1903" s="116">
        <f>+'Ark1'!S3715</f>
        <v>0</v>
      </c>
      <c r="I1903" s="222" t="str">
        <f>+IF(G1903=0,"",'Ark1'!AA3715)</f>
        <v/>
      </c>
      <c r="J1903" s="222" t="str">
        <f>+IF(G1903=0,"",'Ark1'!AB3715)</f>
        <v/>
      </c>
      <c r="K1903" s="114" t="str">
        <f>+IF(G1903=0,"",'Ark1'!U3715)</f>
        <v/>
      </c>
      <c r="L1903" s="222" t="str">
        <f>+IF(G1903=0,"",'Ark1'!W3715)</f>
        <v/>
      </c>
      <c r="M1903" s="222" t="str">
        <f>+IF(G1903=0,"",'Ark1'!X3715)</f>
        <v/>
      </c>
      <c r="N1903" s="114" t="str">
        <f>+IF(G1903=0,"",'Ark1'!Y3715)</f>
        <v/>
      </c>
      <c r="O1903" s="116" t="str">
        <f>+IF(G1903=0,"",'Ark1'!Z3715)</f>
        <v/>
      </c>
      <c r="P1903" s="116" t="str">
        <f t="shared" si="30"/>
        <v/>
      </c>
      <c r="Q1903" s="114" t="str">
        <f>+IF(G1903=0,"",'Ark1'!T3715)</f>
        <v/>
      </c>
      <c r="R1903" s="222" t="str">
        <f>+IF(G1903=0,"",'Ark1'!V3715)</f>
        <v/>
      </c>
      <c r="S1903" s="32"/>
      <c r="T1903" s="35"/>
      <c r="U1903" s="35"/>
    </row>
    <row r="1904" spans="1:21" x14ac:dyDescent="0.5">
      <c r="A1904" s="32"/>
      <c r="B1904" s="297" t="str">
        <f>+IF(E1904=2012,VLOOKUP(D1904,K_navn!$A$2:$C$359,2),"")</f>
        <v/>
      </c>
      <c r="C1904" s="297" t="str">
        <f>+IF(E1904=2012,VLOOKUP(D1904,K_navn!$A$2:$C$359,3),"")</f>
        <v/>
      </c>
      <c r="D1904" s="115">
        <f>+'Ark1'!P3716</f>
        <v>4602</v>
      </c>
      <c r="E1904" s="115">
        <f>+'Ark1'!C3716</f>
        <v>2018</v>
      </c>
      <c r="F1904" s="116" t="str">
        <f>+IF('Ark1'!Q3716=0,"",'Ark1'!Q3716)</f>
        <v/>
      </c>
      <c r="G1904" s="116">
        <f>+'Ark1'!R3716</f>
        <v>0</v>
      </c>
      <c r="H1904" s="116">
        <f>+'Ark1'!S3716</f>
        <v>0</v>
      </c>
      <c r="I1904" s="222" t="str">
        <f>+IF(G1904=0,"",'Ark1'!AA3716)</f>
        <v/>
      </c>
      <c r="J1904" s="222" t="str">
        <f>+IF(G1904=0,"",'Ark1'!AB3716)</f>
        <v/>
      </c>
      <c r="K1904" s="114" t="str">
        <f>+IF(G1904=0,"",'Ark1'!U3716)</f>
        <v/>
      </c>
      <c r="L1904" s="222" t="str">
        <f>+IF(G1904=0,"",'Ark1'!W3716)</f>
        <v/>
      </c>
      <c r="M1904" s="222" t="str">
        <f>+IF(G1904=0,"",'Ark1'!X3716)</f>
        <v/>
      </c>
      <c r="N1904" s="114" t="str">
        <f>+IF(G1904=0,"",'Ark1'!Y3716)</f>
        <v/>
      </c>
      <c r="O1904" s="116" t="str">
        <f>+IF(G1904=0,"",'Ark1'!Z3716)</f>
        <v/>
      </c>
      <c r="P1904" s="116" t="str">
        <f t="shared" si="30"/>
        <v/>
      </c>
      <c r="Q1904" s="114" t="str">
        <f>+IF(G1904=0,"",'Ark1'!T3716)</f>
        <v/>
      </c>
      <c r="R1904" s="222" t="str">
        <f>+IF(G1904=0,"",'Ark1'!V3716)</f>
        <v/>
      </c>
      <c r="S1904" s="32"/>
      <c r="T1904" s="35"/>
      <c r="U1904" s="35"/>
    </row>
    <row r="1905" spans="1:21" x14ac:dyDescent="0.5">
      <c r="A1905" s="32"/>
      <c r="B1905" s="297" t="str">
        <f>+IF(E1905=2012,VLOOKUP(D1905,K_navn!$A$2:$C$359,2),"")</f>
        <v/>
      </c>
      <c r="C1905" s="297" t="str">
        <f>+IF(E1905=2012,VLOOKUP(D1905,K_navn!$A$2:$C$359,3),"")</f>
        <v/>
      </c>
      <c r="D1905" s="115">
        <f>+'Ark1'!P3717</f>
        <v>4602</v>
      </c>
      <c r="E1905" s="115">
        <f>+'Ark1'!C3717</f>
        <v>2019</v>
      </c>
      <c r="F1905" s="116" t="str">
        <f>+IF('Ark1'!Q3717=0,"",'Ark1'!Q3717)</f>
        <v/>
      </c>
      <c r="G1905" s="116">
        <f>+'Ark1'!R3717</f>
        <v>0</v>
      </c>
      <c r="H1905" s="116">
        <f>+'Ark1'!S3717</f>
        <v>0</v>
      </c>
      <c r="I1905" s="222" t="str">
        <f>+IF(G1905=0,"",'Ark1'!AA3717)</f>
        <v/>
      </c>
      <c r="J1905" s="222" t="str">
        <f>+IF(G1905=0,"",'Ark1'!AB3717)</f>
        <v/>
      </c>
      <c r="K1905" s="114" t="str">
        <f>+IF(G1905=0,"",'Ark1'!U3717)</f>
        <v/>
      </c>
      <c r="L1905" s="222" t="str">
        <f>+IF(G1905=0,"",'Ark1'!W3717)</f>
        <v/>
      </c>
      <c r="M1905" s="222" t="str">
        <f>+IF(G1905=0,"",'Ark1'!X3717)</f>
        <v/>
      </c>
      <c r="N1905" s="114" t="str">
        <f>+IF(G1905=0,"",'Ark1'!Y3717)</f>
        <v/>
      </c>
      <c r="O1905" s="116" t="str">
        <f>+IF(G1905=0,"",'Ark1'!Z3717)</f>
        <v/>
      </c>
      <c r="P1905" s="116" t="str">
        <f t="shared" si="30"/>
        <v/>
      </c>
      <c r="Q1905" s="114" t="str">
        <f>+IF(G1905=0,"",'Ark1'!T3717)</f>
        <v/>
      </c>
      <c r="R1905" s="222" t="str">
        <f>+IF(G1905=0,"",'Ark1'!V3717)</f>
        <v/>
      </c>
      <c r="S1905" s="32"/>
      <c r="T1905" s="35"/>
      <c r="U1905" s="35"/>
    </row>
    <row r="1906" spans="1:21" x14ac:dyDescent="0.5">
      <c r="A1906" s="32"/>
      <c r="B1906" s="297" t="str">
        <f>+IF(E1906=2012,VLOOKUP(D1906,K_navn!$A$2:$C$359,2),"")</f>
        <v/>
      </c>
      <c r="C1906" s="297" t="str">
        <f>+IF(E1906=2012,VLOOKUP(D1906,K_navn!$A$2:$C$359,3),"")</f>
        <v/>
      </c>
      <c r="D1906" s="115">
        <f>+'Ark1'!P3718</f>
        <v>4602</v>
      </c>
      <c r="E1906" s="115">
        <f>+'Ark1'!C3718</f>
        <v>2020</v>
      </c>
      <c r="F1906" s="116" t="str">
        <f>+IF('Ark1'!Q3718=0,"",'Ark1'!Q3718)</f>
        <v/>
      </c>
      <c r="G1906" s="116">
        <f>+'Ark1'!R3718</f>
        <v>0</v>
      </c>
      <c r="H1906" s="116">
        <f>+'Ark1'!S3718</f>
        <v>0</v>
      </c>
      <c r="I1906" s="222" t="str">
        <f>+IF(G1906=0,"",'Ark1'!AA3718)</f>
        <v/>
      </c>
      <c r="J1906" s="222" t="str">
        <f>+IF(G1906=0,"",'Ark1'!AB3718)</f>
        <v/>
      </c>
      <c r="K1906" s="114" t="str">
        <f>+IF(G1906=0,"",'Ark1'!U3718)</f>
        <v/>
      </c>
      <c r="L1906" s="222" t="str">
        <f>+IF(G1906=0,"",'Ark1'!W3718)</f>
        <v/>
      </c>
      <c r="M1906" s="222" t="str">
        <f>+IF(G1906=0,"",'Ark1'!X3718)</f>
        <v/>
      </c>
      <c r="N1906" s="114" t="str">
        <f>+IF(G1906=0,"",'Ark1'!Y3718)</f>
        <v/>
      </c>
      <c r="O1906" s="116" t="str">
        <f>+IF(G1906=0,"",'Ark1'!Z3718)</f>
        <v/>
      </c>
      <c r="P1906" s="116" t="str">
        <f t="shared" si="30"/>
        <v/>
      </c>
      <c r="Q1906" s="114" t="str">
        <f>+IF(G1906=0,"",'Ark1'!T3718)</f>
        <v/>
      </c>
      <c r="R1906" s="222" t="str">
        <f>+IF(G1906=0,"",'Ark1'!V3718)</f>
        <v/>
      </c>
      <c r="S1906" s="32"/>
      <c r="T1906" s="35"/>
      <c r="U1906" s="35"/>
    </row>
    <row r="1907" spans="1:21" x14ac:dyDescent="0.5">
      <c r="A1907" s="32"/>
      <c r="B1907" s="297" t="str">
        <f>+IF(E1907=2012,VLOOKUP(D1907,K_navn!$A$2:$C$359,2),"")</f>
        <v/>
      </c>
      <c r="C1907" s="297" t="str">
        <f>+IF(E1907=2012,VLOOKUP(D1907,K_navn!$A$2:$C$359,3),"")</f>
        <v/>
      </c>
      <c r="D1907" s="115">
        <f>+'Ark1'!P3719</f>
        <v>4602</v>
      </c>
      <c r="E1907" s="115">
        <f>+'Ark1'!C3719</f>
        <v>2021</v>
      </c>
      <c r="F1907" s="116" t="str">
        <f>+IF('Ark1'!Q3719=0,"",'Ark1'!Q3719)</f>
        <v/>
      </c>
      <c r="G1907" s="116">
        <f>+'Ark1'!R3719</f>
        <v>0</v>
      </c>
      <c r="H1907" s="116">
        <f>+'Ark1'!S3719</f>
        <v>0</v>
      </c>
      <c r="I1907" s="222" t="str">
        <f>+IF(G1907=0,"",'Ark1'!AA3719)</f>
        <v/>
      </c>
      <c r="J1907" s="222" t="str">
        <f>+IF(G1907=0,"",'Ark1'!AB3719)</f>
        <v/>
      </c>
      <c r="K1907" s="114" t="str">
        <f>+IF(G1907=0,"",'Ark1'!U3719)</f>
        <v/>
      </c>
      <c r="L1907" s="222" t="str">
        <f>+IF(G1907=0,"",'Ark1'!W3719)</f>
        <v/>
      </c>
      <c r="M1907" s="222" t="str">
        <f>+IF(G1907=0,"",'Ark1'!X3719)</f>
        <v/>
      </c>
      <c r="N1907" s="114" t="str">
        <f>+IF(G1907=0,"",'Ark1'!Y3719)</f>
        <v/>
      </c>
      <c r="O1907" s="116" t="str">
        <f>+IF(G1907=0,"",'Ark1'!Z3719)</f>
        <v/>
      </c>
      <c r="P1907" s="116" t="str">
        <f t="shared" si="30"/>
        <v/>
      </c>
      <c r="Q1907" s="114" t="str">
        <f>+IF(G1907=0,"",'Ark1'!T3719)</f>
        <v/>
      </c>
      <c r="R1907" s="222" t="str">
        <f>+IF(G1907=0,"",'Ark1'!V3719)</f>
        <v/>
      </c>
      <c r="S1907" s="32"/>
      <c r="T1907" s="35"/>
      <c r="U1907" s="35"/>
    </row>
    <row r="1908" spans="1:21" x14ac:dyDescent="0.5">
      <c r="A1908" s="32"/>
      <c r="B1908" s="297" t="str">
        <f>+IF(E1908=2012,VLOOKUP(D1908,K_navn!$A$2:$C$359,2),"")</f>
        <v/>
      </c>
      <c r="C1908" s="297" t="str">
        <f>+IF(E1908=2012,VLOOKUP(D1908,K_navn!$A$2:$C$359,3),"")</f>
        <v/>
      </c>
      <c r="D1908" s="115">
        <f>+'Ark1'!P3720</f>
        <v>4602</v>
      </c>
      <c r="E1908" s="115">
        <f>+'Ark1'!C3720</f>
        <v>2022</v>
      </c>
      <c r="F1908" s="116" t="str">
        <f>+IF('Ark1'!Q3720=0,"",'Ark1'!Q3720)</f>
        <v/>
      </c>
      <c r="G1908" s="116">
        <f>+'Ark1'!R3720</f>
        <v>0</v>
      </c>
      <c r="H1908" s="116">
        <f>+'Ark1'!S3720</f>
        <v>0</v>
      </c>
      <c r="I1908" s="222" t="str">
        <f>+IF(G1908=0,"",'Ark1'!AA3720)</f>
        <v/>
      </c>
      <c r="J1908" s="222" t="str">
        <f>+IF(G1908=0,"",'Ark1'!AB3720)</f>
        <v/>
      </c>
      <c r="K1908" s="114" t="str">
        <f>+IF(G1908=0,"",'Ark1'!U3720)</f>
        <v/>
      </c>
      <c r="L1908" s="222" t="str">
        <f>+IF(G1908=0,"",'Ark1'!W3720)</f>
        <v/>
      </c>
      <c r="M1908" s="222" t="str">
        <f>+IF(G1908=0,"",'Ark1'!X3720)</f>
        <v/>
      </c>
      <c r="N1908" s="114" t="str">
        <f>+IF(G1908=0,"",'Ark1'!Y3720)</f>
        <v/>
      </c>
      <c r="O1908" s="116" t="str">
        <f>+IF(G1908=0,"",'Ark1'!Z3720)</f>
        <v/>
      </c>
      <c r="P1908" s="116" t="str">
        <f t="shared" si="30"/>
        <v/>
      </c>
      <c r="Q1908" s="114" t="str">
        <f>+IF(G1908=0,"",'Ark1'!T3720)</f>
        <v/>
      </c>
      <c r="R1908" s="222" t="str">
        <f>+IF(G1908=0,"",'Ark1'!V3720)</f>
        <v/>
      </c>
      <c r="S1908" s="32"/>
      <c r="T1908" s="35"/>
      <c r="U1908" s="35"/>
    </row>
    <row r="1909" spans="1:21" x14ac:dyDescent="0.5">
      <c r="A1909" s="32"/>
      <c r="B1909" s="297" t="str">
        <f>+IF(E1909=2012,VLOOKUP(D1909,K_navn!$A$2:$C$359,2),"")</f>
        <v>Etne</v>
      </c>
      <c r="C1909" s="297" t="str">
        <f>+IF(E1909=2012,VLOOKUP(D1909,K_navn!$A$2:$C$359,3),"")</f>
        <v xml:space="preserve">Vestland </v>
      </c>
      <c r="D1909" s="115">
        <f>+'Ark1'!P3721</f>
        <v>4611</v>
      </c>
      <c r="E1909" s="115">
        <f>+'Ark1'!C3721</f>
        <v>2012</v>
      </c>
      <c r="F1909" s="116" t="str">
        <f>+IF('Ark1'!Q3721=0,"",'Ark1'!Q3721)</f>
        <v/>
      </c>
      <c r="G1909" s="116">
        <f>+'Ark1'!R3721</f>
        <v>0</v>
      </c>
      <c r="H1909" s="116">
        <f>+'Ark1'!S3721</f>
        <v>0</v>
      </c>
      <c r="I1909" s="222" t="str">
        <f>+IF(G1909=0,"",'Ark1'!AA3721)</f>
        <v/>
      </c>
      <c r="J1909" s="222" t="str">
        <f>+IF(G1909=0,"",'Ark1'!AB3721)</f>
        <v/>
      </c>
      <c r="K1909" s="114" t="str">
        <f>+IF(G1909=0,"",'Ark1'!U3721)</f>
        <v/>
      </c>
      <c r="L1909" s="222" t="str">
        <f>+IF(G1909=0,"",'Ark1'!W3721)</f>
        <v/>
      </c>
      <c r="M1909" s="222" t="str">
        <f>+IF(G1909=0,"",'Ark1'!X3721)</f>
        <v/>
      </c>
      <c r="N1909" s="114" t="str">
        <f>+IF(G1909=0,"",'Ark1'!Y3721)</f>
        <v/>
      </c>
      <c r="O1909" s="116" t="str">
        <f>+IF(G1909=0,"",'Ark1'!Z3721)</f>
        <v/>
      </c>
      <c r="P1909" s="116" t="str">
        <f t="shared" si="30"/>
        <v/>
      </c>
      <c r="Q1909" s="114" t="str">
        <f>+IF(G1909=0,"",'Ark1'!T3721)</f>
        <v/>
      </c>
      <c r="R1909" s="222" t="str">
        <f>+IF(G1909=0,"",'Ark1'!V3721)</f>
        <v/>
      </c>
      <c r="S1909" s="32"/>
      <c r="T1909" s="35"/>
      <c r="U1909" s="35"/>
    </row>
    <row r="1910" spans="1:21" x14ac:dyDescent="0.5">
      <c r="A1910" s="32"/>
      <c r="B1910" s="297" t="str">
        <f>+IF(E1910=2012,VLOOKUP(D1910,K_navn!$A$2:$C$359,2),"")</f>
        <v/>
      </c>
      <c r="C1910" s="297" t="str">
        <f>+IF(E1910=2012,VLOOKUP(D1910,K_navn!$A$2:$C$359,3),"")</f>
        <v/>
      </c>
      <c r="D1910" s="115">
        <f>+'Ark1'!P3722</f>
        <v>4611</v>
      </c>
      <c r="E1910" s="115">
        <f>+'Ark1'!C3722</f>
        <v>2013</v>
      </c>
      <c r="F1910" s="116" t="str">
        <f>+IF('Ark1'!Q3722=0,"",'Ark1'!Q3722)</f>
        <v/>
      </c>
      <c r="G1910" s="116">
        <f>+'Ark1'!R3722</f>
        <v>0</v>
      </c>
      <c r="H1910" s="116">
        <f>+'Ark1'!S3722</f>
        <v>0</v>
      </c>
      <c r="I1910" s="222" t="str">
        <f>+IF(G1910=0,"",'Ark1'!AA3722)</f>
        <v/>
      </c>
      <c r="J1910" s="222" t="str">
        <f>+IF(G1910=0,"",'Ark1'!AB3722)</f>
        <v/>
      </c>
      <c r="K1910" s="114" t="str">
        <f>+IF(G1910=0,"",'Ark1'!U3722)</f>
        <v/>
      </c>
      <c r="L1910" s="222" t="str">
        <f>+IF(G1910=0,"",'Ark1'!W3722)</f>
        <v/>
      </c>
      <c r="M1910" s="222" t="str">
        <f>+IF(G1910=0,"",'Ark1'!X3722)</f>
        <v/>
      </c>
      <c r="N1910" s="114" t="str">
        <f>+IF(G1910=0,"",'Ark1'!Y3722)</f>
        <v/>
      </c>
      <c r="O1910" s="116" t="str">
        <f>+IF(G1910=0,"",'Ark1'!Z3722)</f>
        <v/>
      </c>
      <c r="P1910" s="116" t="str">
        <f t="shared" si="30"/>
        <v/>
      </c>
      <c r="Q1910" s="114" t="str">
        <f>+IF(G1910=0,"",'Ark1'!T3722)</f>
        <v/>
      </c>
      <c r="R1910" s="222" t="str">
        <f>+IF(G1910=0,"",'Ark1'!V3722)</f>
        <v/>
      </c>
      <c r="S1910" s="32"/>
      <c r="T1910" s="35"/>
      <c r="U1910" s="35"/>
    </row>
    <row r="1911" spans="1:21" x14ac:dyDescent="0.5">
      <c r="A1911" s="32"/>
      <c r="B1911" s="297" t="str">
        <f>+IF(E1911=2012,VLOOKUP(D1911,K_navn!$A$2:$C$359,2),"")</f>
        <v/>
      </c>
      <c r="C1911" s="297" t="str">
        <f>+IF(E1911=2012,VLOOKUP(D1911,K_navn!$A$2:$C$359,3),"")</f>
        <v/>
      </c>
      <c r="D1911" s="115">
        <f>+'Ark1'!P3723</f>
        <v>4611</v>
      </c>
      <c r="E1911" s="115">
        <f>+'Ark1'!C3723</f>
        <v>2014</v>
      </c>
      <c r="F1911" s="116" t="str">
        <f>+IF('Ark1'!Q3723=0,"",'Ark1'!Q3723)</f>
        <v/>
      </c>
      <c r="G1911" s="116">
        <f>+'Ark1'!R3723</f>
        <v>0</v>
      </c>
      <c r="H1911" s="116">
        <f>+'Ark1'!S3723</f>
        <v>0</v>
      </c>
      <c r="I1911" s="222" t="str">
        <f>+IF(G1911=0,"",'Ark1'!AA3723)</f>
        <v/>
      </c>
      <c r="J1911" s="222" t="str">
        <f>+IF(G1911=0,"",'Ark1'!AB3723)</f>
        <v/>
      </c>
      <c r="K1911" s="114" t="str">
        <f>+IF(G1911=0,"",'Ark1'!U3723)</f>
        <v/>
      </c>
      <c r="L1911" s="222" t="str">
        <f>+IF(G1911=0,"",'Ark1'!W3723)</f>
        <v/>
      </c>
      <c r="M1911" s="222" t="str">
        <f>+IF(G1911=0,"",'Ark1'!X3723)</f>
        <v/>
      </c>
      <c r="N1911" s="114" t="str">
        <f>+IF(G1911=0,"",'Ark1'!Y3723)</f>
        <v/>
      </c>
      <c r="O1911" s="116" t="str">
        <f>+IF(G1911=0,"",'Ark1'!Z3723)</f>
        <v/>
      </c>
      <c r="P1911" s="116" t="str">
        <f t="shared" si="30"/>
        <v/>
      </c>
      <c r="Q1911" s="114" t="str">
        <f>+IF(G1911=0,"",'Ark1'!T3723)</f>
        <v/>
      </c>
      <c r="R1911" s="222" t="str">
        <f>+IF(G1911=0,"",'Ark1'!V3723)</f>
        <v/>
      </c>
      <c r="S1911" s="32"/>
      <c r="T1911" s="35"/>
      <c r="U1911" s="35"/>
    </row>
    <row r="1912" spans="1:21" x14ac:dyDescent="0.5">
      <c r="A1912" s="32"/>
      <c r="B1912" s="297" t="str">
        <f>+IF(E1912=2012,VLOOKUP(D1912,K_navn!$A$2:$C$359,2),"")</f>
        <v/>
      </c>
      <c r="C1912" s="297" t="str">
        <f>+IF(E1912=2012,VLOOKUP(D1912,K_navn!$A$2:$C$359,3),"")</f>
        <v/>
      </c>
      <c r="D1912" s="115">
        <f>+'Ark1'!P3724</f>
        <v>4611</v>
      </c>
      <c r="E1912" s="115">
        <f>+'Ark1'!C3724</f>
        <v>2015</v>
      </c>
      <c r="F1912" s="116">
        <f>+IF('Ark1'!Q3724=0,"",'Ark1'!Q3724)</f>
        <v>1</v>
      </c>
      <c r="G1912" s="116">
        <f>+'Ark1'!R3724</f>
        <v>26</v>
      </c>
      <c r="H1912" s="116">
        <f>+'Ark1'!S3724</f>
        <v>26</v>
      </c>
      <c r="I1912" s="222">
        <f>+IF(G1912=0,"",'Ark1'!AA3724)</f>
        <v>6.850939369186583E-2</v>
      </c>
      <c r="J1912" s="222">
        <f>+IF(G1912=0,"",'Ark1'!AB3724)</f>
        <v>7.2929243418524289E-2</v>
      </c>
      <c r="K1912" s="114">
        <f>+IF(G1912=0,"",'Ark1'!U3724)</f>
        <v>62.653846153846168</v>
      </c>
      <c r="L1912" s="222">
        <f>+IF(G1912=0,"",'Ark1'!W3724)</f>
        <v>85.907692307692315</v>
      </c>
      <c r="M1912" s="222">
        <f>+IF(G1912=0,"",'Ark1'!X3724)</f>
        <v>9.569941848425751</v>
      </c>
      <c r="N1912" s="114">
        <f>+IF(G1912=0,"",'Ark1'!Y3724)</f>
        <v>2.1651489146211151</v>
      </c>
      <c r="O1912" s="116">
        <f>+IF(G1912=0,"",'Ark1'!Z3724)</f>
        <v>-24.767693882341369</v>
      </c>
      <c r="P1912" s="116">
        <f t="shared" si="30"/>
        <v>26</v>
      </c>
      <c r="Q1912" s="114">
        <f>+IF(G1912=0,"",'Ark1'!T3724)</f>
        <v>16.769230769230777</v>
      </c>
      <c r="R1912" s="222">
        <f>+IF(G1912=0,"",'Ark1'!V3724)</f>
        <v>93.074422868572398</v>
      </c>
      <c r="S1912" s="32"/>
      <c r="T1912" s="35"/>
      <c r="U1912" s="35"/>
    </row>
    <row r="1913" spans="1:21" x14ac:dyDescent="0.5">
      <c r="A1913" s="32"/>
      <c r="B1913" s="297" t="str">
        <f>+IF(E1913=2012,VLOOKUP(D1913,K_navn!$A$2:$C$359,2),"")</f>
        <v/>
      </c>
      <c r="C1913" s="297" t="str">
        <f>+IF(E1913=2012,VLOOKUP(D1913,K_navn!$A$2:$C$359,3),"")</f>
        <v/>
      </c>
      <c r="D1913" s="115">
        <f>+'Ark1'!P3725</f>
        <v>4611</v>
      </c>
      <c r="E1913" s="115">
        <f>+'Ark1'!C3725</f>
        <v>2016</v>
      </c>
      <c r="F1913" s="116">
        <f>+IF('Ark1'!Q3725=0,"",'Ark1'!Q3725)</f>
        <v>2</v>
      </c>
      <c r="G1913" s="116">
        <f>+'Ark1'!R3725</f>
        <v>71</v>
      </c>
      <c r="H1913" s="116">
        <f>+'Ark1'!S3725</f>
        <v>71</v>
      </c>
      <c r="I1913" s="222">
        <f>+IF(G1913=0,"",'Ark1'!AA3725)</f>
        <v>0.15139883998635281</v>
      </c>
      <c r="J1913" s="222">
        <f>+IF(G1913=0,"",'Ark1'!AB3725)</f>
        <v>0.14995194297664244</v>
      </c>
      <c r="K1913" s="114">
        <f>+IF(G1913=0,"",'Ark1'!U3725)</f>
        <v>62.225352112676049</v>
      </c>
      <c r="L1913" s="222">
        <f>+IF(G1913=0,"",'Ark1'!W3725)</f>
        <v>80.685915492957747</v>
      </c>
      <c r="M1913" s="222">
        <f>+IF(G1913=0,"",'Ark1'!X3725)</f>
        <v>10.765650851034501</v>
      </c>
      <c r="N1913" s="114">
        <f>+IF(G1913=0,"",'Ark1'!Y3725)</f>
        <v>1.9658864115352028</v>
      </c>
      <c r="O1913" s="116">
        <f>+IF(G1913=0,"",'Ark1'!Z3725)</f>
        <v>-47.128467195170195</v>
      </c>
      <c r="P1913" s="116">
        <f t="shared" si="30"/>
        <v>35.5</v>
      </c>
      <c r="Q1913" s="114">
        <f>+IF(G1913=0,"",'Ark1'!T3725)</f>
        <v>16.746478873239436</v>
      </c>
      <c r="R1913" s="222">
        <f>+IF(G1913=0,"",'Ark1'!V3725)</f>
        <v>87.417026536248926</v>
      </c>
      <c r="S1913" s="32"/>
      <c r="T1913" s="35"/>
      <c r="U1913" s="35"/>
    </row>
    <row r="1914" spans="1:21" x14ac:dyDescent="0.5">
      <c r="A1914" s="32"/>
      <c r="B1914" s="297" t="str">
        <f>+IF(E1914=2012,VLOOKUP(D1914,K_navn!$A$2:$C$359,2),"")</f>
        <v/>
      </c>
      <c r="C1914" s="297" t="str">
        <f>+IF(E1914=2012,VLOOKUP(D1914,K_navn!$A$2:$C$359,3),"")</f>
        <v/>
      </c>
      <c r="D1914" s="115">
        <f>+'Ark1'!P3726</f>
        <v>4611</v>
      </c>
      <c r="E1914" s="115">
        <f>+'Ark1'!C3726</f>
        <v>2017</v>
      </c>
      <c r="F1914" s="116">
        <f>+IF('Ark1'!Q3726=0,"",'Ark1'!Q3726)</f>
        <v>4</v>
      </c>
      <c r="G1914" s="116">
        <f>+'Ark1'!R3726</f>
        <v>70</v>
      </c>
      <c r="H1914" s="116">
        <f>+'Ark1'!S3726</f>
        <v>70</v>
      </c>
      <c r="I1914" s="222">
        <f>+IF(G1914=0,"",'Ark1'!AA3726)</f>
        <v>0.20197939810139359</v>
      </c>
      <c r="J1914" s="222">
        <f>+IF(G1914=0,"",'Ark1'!AB3726)</f>
        <v>0.20131333913773189</v>
      </c>
      <c r="K1914" s="114">
        <f>+IF(G1914=0,"",'Ark1'!U3726)</f>
        <v>60.6</v>
      </c>
      <c r="L1914" s="222">
        <f>+IF(G1914=0,"",'Ark1'!W3726)</f>
        <v>81.352857142857118</v>
      </c>
      <c r="M1914" s="222">
        <f>+IF(G1914=0,"",'Ark1'!X3726)</f>
        <v>11.257958726779904</v>
      </c>
      <c r="N1914" s="114">
        <f>+IF(G1914=0,"",'Ark1'!Y3726)</f>
        <v>2.9442437787267659</v>
      </c>
      <c r="O1914" s="116">
        <f>+IF(G1914=0,"",'Ark1'!Z3726)</f>
        <v>-40.255452945311021</v>
      </c>
      <c r="P1914" s="116">
        <f t="shared" si="30"/>
        <v>17.5</v>
      </c>
      <c r="Q1914" s="114">
        <f>+IF(G1914=0,"",'Ark1'!T3726)</f>
        <v>15.885714285714288</v>
      </c>
      <c r="R1914" s="222">
        <f>+IF(G1914=0,"",'Ark1'!V3726)</f>
        <v>88.13960687200121</v>
      </c>
      <c r="S1914" s="32"/>
      <c r="T1914" s="35"/>
      <c r="U1914" s="35"/>
    </row>
    <row r="1915" spans="1:21" x14ac:dyDescent="0.5">
      <c r="A1915" s="32"/>
      <c r="B1915" s="297" t="str">
        <f>+IF(E1915=2012,VLOOKUP(D1915,K_navn!$A$2:$C$359,2),"")</f>
        <v/>
      </c>
      <c r="C1915" s="297" t="str">
        <f>+IF(E1915=2012,VLOOKUP(D1915,K_navn!$A$2:$C$359,3),"")</f>
        <v/>
      </c>
      <c r="D1915" s="115">
        <f>+'Ark1'!P3727</f>
        <v>4611</v>
      </c>
      <c r="E1915" s="115">
        <f>+'Ark1'!C3727</f>
        <v>2018</v>
      </c>
      <c r="F1915" s="116">
        <f>+IF('Ark1'!Q3727=0,"",'Ark1'!Q3727)</f>
        <v>1</v>
      </c>
      <c r="G1915" s="116">
        <f>+'Ark1'!R3727</f>
        <v>58</v>
      </c>
      <c r="H1915" s="116">
        <f>+'Ark1'!S3727</f>
        <v>58</v>
      </c>
      <c r="I1915" s="222">
        <f>+IF(G1915=0,"",'Ark1'!AA3727)</f>
        <v>0.23165714742181565</v>
      </c>
      <c r="J1915" s="222">
        <f>+IF(G1915=0,"",'Ark1'!AB3727)</f>
        <v>0.2128673327681932</v>
      </c>
      <c r="K1915" s="114">
        <f>+IF(G1915=0,"",'Ark1'!U3727)</f>
        <v>61.931034482758641</v>
      </c>
      <c r="L1915" s="222">
        <f>+IF(G1915=0,"",'Ark1'!W3727)</f>
        <v>73.808620689655186</v>
      </c>
      <c r="M1915" s="222">
        <f>+IF(G1915=0,"",'Ark1'!X3727)</f>
        <v>11.574217549822061</v>
      </c>
      <c r="N1915" s="114">
        <f>+IF(G1915=0,"",'Ark1'!Y3727)</f>
        <v>2.3770604054640443</v>
      </c>
      <c r="O1915" s="116">
        <f>+IF(G1915=0,"",'Ark1'!Z3727)</f>
        <v>-22.200820689695888</v>
      </c>
      <c r="P1915" s="116">
        <f t="shared" si="30"/>
        <v>58</v>
      </c>
      <c r="Q1915" s="114">
        <f>+IF(G1915=0,"",'Ark1'!T3727)</f>
        <v>16.637931034482751</v>
      </c>
      <c r="R1915" s="222">
        <f>+IF(G1915=0,"",'Ark1'!V3727)</f>
        <v>79.96600291403594</v>
      </c>
      <c r="S1915" s="32"/>
      <c r="T1915" s="35"/>
      <c r="U1915" s="35"/>
    </row>
    <row r="1916" spans="1:21" x14ac:dyDescent="0.5">
      <c r="A1916" s="32"/>
      <c r="B1916" s="297" t="str">
        <f>+IF(E1916=2012,VLOOKUP(D1916,K_navn!$A$2:$C$359,2),"")</f>
        <v/>
      </c>
      <c r="C1916" s="297" t="str">
        <f>+IF(E1916=2012,VLOOKUP(D1916,K_navn!$A$2:$C$359,3),"")</f>
        <v/>
      </c>
      <c r="D1916" s="115">
        <f>+'Ark1'!P3728</f>
        <v>4611</v>
      </c>
      <c r="E1916" s="115">
        <f>+'Ark1'!C3728</f>
        <v>2019</v>
      </c>
      <c r="F1916" s="116">
        <f>+IF('Ark1'!Q3728=0,"",'Ark1'!Q3728)</f>
        <v>2</v>
      </c>
      <c r="G1916" s="116">
        <f>+'Ark1'!R3728</f>
        <v>77</v>
      </c>
      <c r="H1916" s="116">
        <f>+'Ark1'!S3728</f>
        <v>77</v>
      </c>
      <c r="I1916" s="222">
        <f>+IF(G1916=0,"",'Ark1'!AA3728)</f>
        <v>0.38232373386295926</v>
      </c>
      <c r="J1916" s="222">
        <f>+IF(G1916=0,"",'Ark1'!AB3728)</f>
        <v>0.34498989754600873</v>
      </c>
      <c r="K1916" s="114">
        <f>+IF(G1916=0,"",'Ark1'!U3728)</f>
        <v>62.922077922077925</v>
      </c>
      <c r="L1916" s="222">
        <f>+IF(G1916=0,"",'Ark1'!W3728)</f>
        <v>72.491038961038981</v>
      </c>
      <c r="M1916" s="222">
        <f>+IF(G1916=0,"",'Ark1'!X3728)</f>
        <v>10.952727536052336</v>
      </c>
      <c r="N1916" s="114">
        <f>+IF(G1916=0,"",'Ark1'!Y3728)</f>
        <v>2.0998839409253862</v>
      </c>
      <c r="O1916" s="116">
        <f>+IF(G1916=0,"",'Ark1'!Z3728)</f>
        <v>-44.838651913182048</v>
      </c>
      <c r="P1916" s="116">
        <f t="shared" si="30"/>
        <v>38.5</v>
      </c>
      <c r="Q1916" s="114">
        <f>+IF(G1916=0,"",'Ark1'!T3728)</f>
        <v>16.883116883116884</v>
      </c>
      <c r="R1916" s="222">
        <f>+IF(G1916=0,"",'Ark1'!V3728)</f>
        <v>78.538503749771337</v>
      </c>
      <c r="S1916" s="32"/>
      <c r="T1916" s="35"/>
      <c r="U1916" s="35"/>
    </row>
    <row r="1917" spans="1:21" x14ac:dyDescent="0.5">
      <c r="A1917" s="32"/>
      <c r="B1917" s="297" t="str">
        <f>+IF(E1917=2012,VLOOKUP(D1917,K_navn!$A$2:$C$359,2),"")</f>
        <v/>
      </c>
      <c r="C1917" s="297" t="str">
        <f>+IF(E1917=2012,VLOOKUP(D1917,K_navn!$A$2:$C$359,3),"")</f>
        <v/>
      </c>
      <c r="D1917" s="115">
        <f>+'Ark1'!P3729</f>
        <v>4611</v>
      </c>
      <c r="E1917" s="115">
        <f>+'Ark1'!C3729</f>
        <v>2020</v>
      </c>
      <c r="F1917" s="116">
        <f>+IF('Ark1'!Q3729=0,"",'Ark1'!Q3729)</f>
        <v>2</v>
      </c>
      <c r="G1917" s="116">
        <f>+'Ark1'!R3729</f>
        <v>85</v>
      </c>
      <c r="H1917" s="116">
        <f>+'Ark1'!S3729</f>
        <v>85</v>
      </c>
      <c r="I1917" s="222">
        <f>+IF(G1917=0,"",'Ark1'!AA3729)</f>
        <v>0.40712711945588653</v>
      </c>
      <c r="J1917" s="222">
        <f>+IF(G1917=0,"",'Ark1'!AB3729)</f>
        <v>0.36397883524012881</v>
      </c>
      <c r="K1917" s="114">
        <f>+IF(G1917=0,"",'Ark1'!U3729)</f>
        <v>61.917647058823512</v>
      </c>
      <c r="L1917" s="222">
        <f>+IF(G1917=0,"",'Ark1'!W3729)</f>
        <v>73.854941176470589</v>
      </c>
      <c r="M1917" s="222">
        <f>+IF(G1917=0,"",'Ark1'!X3729)</f>
        <v>12.060266958661797</v>
      </c>
      <c r="N1917" s="114">
        <f>+IF(G1917=0,"",'Ark1'!Y3729)</f>
        <v>7.0714201331106148</v>
      </c>
      <c r="O1917" s="116">
        <f>+IF(G1917=0,"",'Ark1'!Z3729)</f>
        <v>22.561154153156757</v>
      </c>
      <c r="P1917" s="116">
        <f t="shared" si="30"/>
        <v>42.5</v>
      </c>
      <c r="Q1917" s="114">
        <f>+IF(G1917=0,"",'Ark1'!T3729)</f>
        <v>16.552941176470586</v>
      </c>
      <c r="R1917" s="222">
        <f>+IF(G1917=0,"",'Ark1'!V3729)</f>
        <v>80.016187623478444</v>
      </c>
      <c r="S1917" s="32"/>
      <c r="T1917" s="35"/>
      <c r="U1917" s="35"/>
    </row>
    <row r="1918" spans="1:21" x14ac:dyDescent="0.5">
      <c r="A1918" s="32"/>
      <c r="B1918" s="297" t="str">
        <f>+IF(E1918=2012,VLOOKUP(D1918,K_navn!$A$2:$C$359,2),"")</f>
        <v/>
      </c>
      <c r="C1918" s="297" t="str">
        <f>+IF(E1918=2012,VLOOKUP(D1918,K_navn!$A$2:$C$359,3),"")</f>
        <v/>
      </c>
      <c r="D1918" s="115">
        <f>+'Ark1'!P3730</f>
        <v>4611</v>
      </c>
      <c r="E1918" s="115">
        <f>+'Ark1'!C3730</f>
        <v>2021</v>
      </c>
      <c r="F1918" s="116">
        <f>+IF('Ark1'!Q3730=0,"",'Ark1'!Q3730)</f>
        <v>2</v>
      </c>
      <c r="G1918" s="116">
        <f>+'Ark1'!R3730</f>
        <v>213</v>
      </c>
      <c r="H1918" s="116">
        <f>+'Ark1'!S3730</f>
        <v>213</v>
      </c>
      <c r="I1918" s="222">
        <f>+IF(G1918=0,"",'Ark1'!AA3730)</f>
        <v>0.81013235965312635</v>
      </c>
      <c r="J1918" s="222">
        <f>+IF(G1918=0,"",'Ark1'!AB3730)</f>
        <v>0.75320973301331151</v>
      </c>
      <c r="K1918" s="114">
        <f>+IF(G1918=0,"",'Ark1'!U3730)</f>
        <v>61.173708920187799</v>
      </c>
      <c r="L1918" s="222">
        <f>+IF(G1918=0,"",'Ark1'!W3730)</f>
        <v>78.89061032863853</v>
      </c>
      <c r="M1918" s="222">
        <f>+IF(G1918=0,"",'Ark1'!X3730)</f>
        <v>9.328351106668487</v>
      </c>
      <c r="N1918" s="114">
        <f>+IF(G1918=0,"",'Ark1'!Y3730)</f>
        <v>2.220870668364368</v>
      </c>
      <c r="O1918" s="116">
        <f>+IF(G1918=0,"",'Ark1'!Z3730)</f>
        <v>-35.349571439254476</v>
      </c>
      <c r="P1918" s="116">
        <f t="shared" si="30"/>
        <v>106.5</v>
      </c>
      <c r="Q1918" s="114">
        <f>+IF(G1918=0,"",'Ark1'!T3730)</f>
        <v>16.422535211267601</v>
      </c>
      <c r="R1918" s="222">
        <f>+IF(G1918=0,"",'Ark1'!V3730)</f>
        <v>85.471950518568292</v>
      </c>
      <c r="S1918" s="32"/>
      <c r="T1918" s="35"/>
      <c r="U1918" s="35"/>
    </row>
    <row r="1919" spans="1:21" x14ac:dyDescent="0.5">
      <c r="A1919" s="32"/>
      <c r="B1919" s="297" t="str">
        <f>+IF(E1919=2012,VLOOKUP(D1919,K_navn!$A$2:$C$359,2),"")</f>
        <v/>
      </c>
      <c r="C1919" s="297" t="str">
        <f>+IF(E1919=2012,VLOOKUP(D1919,K_navn!$A$2:$C$359,3),"")</f>
        <v/>
      </c>
      <c r="D1919" s="115">
        <f>+'Ark1'!P3731</f>
        <v>4611</v>
      </c>
      <c r="E1919" s="115">
        <f>+'Ark1'!C3731</f>
        <v>2022</v>
      </c>
      <c r="F1919" s="116">
        <f>+IF('Ark1'!Q3731=0,"",'Ark1'!Q3731)</f>
        <v>3</v>
      </c>
      <c r="G1919" s="116">
        <f>+'Ark1'!R3731</f>
        <v>377</v>
      </c>
      <c r="H1919" s="116">
        <f>+'Ark1'!S3731</f>
        <v>377</v>
      </c>
      <c r="I1919" s="222">
        <f>+IF(G1919=0,"",'Ark1'!AA3731)</f>
        <v>1.3088005554591216</v>
      </c>
      <c r="J1919" s="222">
        <f>+IF(G1919=0,"",'Ark1'!AB3731)</f>
        <v>1.2860711464027612</v>
      </c>
      <c r="K1919" s="114">
        <f>+IF(G1919=0,"",'Ark1'!U3731)</f>
        <v>61.084880636604787</v>
      </c>
      <c r="L1919" s="222">
        <f>+IF(G1919=0,"",'Ark1'!W3731)</f>
        <v>84.268965517241398</v>
      </c>
      <c r="M1919" s="222">
        <f>+IF(G1919=0,"",'Ark1'!X3731)</f>
        <v>9.8355703051185088</v>
      </c>
      <c r="N1919" s="114">
        <f>+IF(G1919=0,"",'Ark1'!Y3731)</f>
        <v>2.2291080275492425</v>
      </c>
      <c r="O1919" s="116">
        <f>+IF(G1919=0,"",'Ark1'!Z3731)</f>
        <v>-27.143814689532689</v>
      </c>
      <c r="P1919" s="116">
        <f t="shared" si="30"/>
        <v>125.66666666666667</v>
      </c>
      <c r="Q1919" s="114">
        <f>+IF(G1919=0,"",'Ark1'!T3731)</f>
        <v>16.283819628647215</v>
      </c>
      <c r="R1919" s="222">
        <f>+IF(G1919=0,"",'Ark1'!V3731)</f>
        <v>91.298987559308159</v>
      </c>
      <c r="S1919" s="32"/>
      <c r="T1919" s="35"/>
      <c r="U1919" s="35"/>
    </row>
    <row r="1920" spans="1:21" x14ac:dyDescent="0.5">
      <c r="A1920" s="32"/>
      <c r="B1920" s="297" t="str">
        <f>+IF(E1920=2012,VLOOKUP(D1920,K_navn!$A$2:$C$359,2),"")</f>
        <v>Sveio</v>
      </c>
      <c r="C1920" s="297" t="str">
        <f>+IF(E1920=2012,VLOOKUP(D1920,K_navn!$A$2:$C$359,3),"")</f>
        <v xml:space="preserve">Vestland </v>
      </c>
      <c r="D1920" s="115">
        <f>+'Ark1'!P3732</f>
        <v>4612</v>
      </c>
      <c r="E1920" s="115">
        <f>+'Ark1'!C3732</f>
        <v>2012</v>
      </c>
      <c r="F1920" s="116" t="str">
        <f>+IF('Ark1'!Q3732=0,"",'Ark1'!Q3732)</f>
        <v/>
      </c>
      <c r="G1920" s="116">
        <f>+'Ark1'!R3732</f>
        <v>0</v>
      </c>
      <c r="H1920" s="116">
        <f>+'Ark1'!S3732</f>
        <v>0</v>
      </c>
      <c r="I1920" s="222" t="str">
        <f>+IF(G1920=0,"",'Ark1'!AA3732)</f>
        <v/>
      </c>
      <c r="J1920" s="222" t="str">
        <f>+IF(G1920=0,"",'Ark1'!AB3732)</f>
        <v/>
      </c>
      <c r="K1920" s="114" t="str">
        <f>+IF(G1920=0,"",'Ark1'!U3732)</f>
        <v/>
      </c>
      <c r="L1920" s="222" t="str">
        <f>+IF(G1920=0,"",'Ark1'!W3732)</f>
        <v/>
      </c>
      <c r="M1920" s="222" t="str">
        <f>+IF(G1920=0,"",'Ark1'!X3732)</f>
        <v/>
      </c>
      <c r="N1920" s="114" t="str">
        <f>+IF(G1920=0,"",'Ark1'!Y3732)</f>
        <v/>
      </c>
      <c r="O1920" s="116" t="str">
        <f>+IF(G1920=0,"",'Ark1'!Z3732)</f>
        <v/>
      </c>
      <c r="P1920" s="116" t="str">
        <f t="shared" si="30"/>
        <v/>
      </c>
      <c r="Q1920" s="114" t="str">
        <f>+IF(G1920=0,"",'Ark1'!T3732)</f>
        <v/>
      </c>
      <c r="R1920" s="222" t="str">
        <f>+IF(G1920=0,"",'Ark1'!V3732)</f>
        <v/>
      </c>
      <c r="S1920" s="32"/>
      <c r="T1920" s="35"/>
      <c r="U1920" s="35"/>
    </row>
    <row r="1921" spans="1:21" x14ac:dyDescent="0.5">
      <c r="A1921" s="32"/>
      <c r="B1921" s="297" t="str">
        <f>+IF(E1921=2012,VLOOKUP(D1921,K_navn!$A$2:$C$359,2),"")</f>
        <v/>
      </c>
      <c r="C1921" s="297" t="str">
        <f>+IF(E1921=2012,VLOOKUP(D1921,K_navn!$A$2:$C$359,3),"")</f>
        <v/>
      </c>
      <c r="D1921" s="115">
        <f>+'Ark1'!P3733</f>
        <v>4612</v>
      </c>
      <c r="E1921" s="115">
        <f>+'Ark1'!C3733</f>
        <v>2013</v>
      </c>
      <c r="F1921" s="116" t="str">
        <f>+IF('Ark1'!Q3733=0,"",'Ark1'!Q3733)</f>
        <v/>
      </c>
      <c r="G1921" s="116">
        <f>+'Ark1'!R3733</f>
        <v>0</v>
      </c>
      <c r="H1921" s="116">
        <f>+'Ark1'!S3733</f>
        <v>0</v>
      </c>
      <c r="I1921" s="222" t="str">
        <f>+IF(G1921=0,"",'Ark1'!AA3733)</f>
        <v/>
      </c>
      <c r="J1921" s="222" t="str">
        <f>+IF(G1921=0,"",'Ark1'!AB3733)</f>
        <v/>
      </c>
      <c r="K1921" s="114" t="str">
        <f>+IF(G1921=0,"",'Ark1'!U3733)</f>
        <v/>
      </c>
      <c r="L1921" s="222" t="str">
        <f>+IF(G1921=0,"",'Ark1'!W3733)</f>
        <v/>
      </c>
      <c r="M1921" s="222" t="str">
        <f>+IF(G1921=0,"",'Ark1'!X3733)</f>
        <v/>
      </c>
      <c r="N1921" s="114" t="str">
        <f>+IF(G1921=0,"",'Ark1'!Y3733)</f>
        <v/>
      </c>
      <c r="O1921" s="116" t="str">
        <f>+IF(G1921=0,"",'Ark1'!Z3733)</f>
        <v/>
      </c>
      <c r="P1921" s="116" t="str">
        <f t="shared" si="30"/>
        <v/>
      </c>
      <c r="Q1921" s="114" t="str">
        <f>+IF(G1921=0,"",'Ark1'!T3733)</f>
        <v/>
      </c>
      <c r="R1921" s="222" t="str">
        <f>+IF(G1921=0,"",'Ark1'!V3733)</f>
        <v/>
      </c>
      <c r="S1921" s="32"/>
      <c r="T1921" s="35"/>
      <c r="U1921" s="35"/>
    </row>
    <row r="1922" spans="1:21" x14ac:dyDescent="0.5">
      <c r="A1922" s="32"/>
      <c r="B1922" s="297" t="str">
        <f>+IF(E1922=2012,VLOOKUP(D1922,K_navn!$A$2:$C$359,2),"")</f>
        <v/>
      </c>
      <c r="C1922" s="297" t="str">
        <f>+IF(E1922=2012,VLOOKUP(D1922,K_navn!$A$2:$C$359,3),"")</f>
        <v/>
      </c>
      <c r="D1922" s="115">
        <f>+'Ark1'!P3734</f>
        <v>4612</v>
      </c>
      <c r="E1922" s="115">
        <f>+'Ark1'!C3734</f>
        <v>2014</v>
      </c>
      <c r="F1922" s="116" t="str">
        <f>+IF('Ark1'!Q3734=0,"",'Ark1'!Q3734)</f>
        <v/>
      </c>
      <c r="G1922" s="116">
        <f>+'Ark1'!R3734</f>
        <v>0</v>
      </c>
      <c r="H1922" s="116">
        <f>+'Ark1'!S3734</f>
        <v>0</v>
      </c>
      <c r="I1922" s="222" t="str">
        <f>+IF(G1922=0,"",'Ark1'!AA3734)</f>
        <v/>
      </c>
      <c r="J1922" s="222" t="str">
        <f>+IF(G1922=0,"",'Ark1'!AB3734)</f>
        <v/>
      </c>
      <c r="K1922" s="114" t="str">
        <f>+IF(G1922=0,"",'Ark1'!U3734)</f>
        <v/>
      </c>
      <c r="L1922" s="222" t="str">
        <f>+IF(G1922=0,"",'Ark1'!W3734)</f>
        <v/>
      </c>
      <c r="M1922" s="222" t="str">
        <f>+IF(G1922=0,"",'Ark1'!X3734)</f>
        <v/>
      </c>
      <c r="N1922" s="114" t="str">
        <f>+IF(G1922=0,"",'Ark1'!Y3734)</f>
        <v/>
      </c>
      <c r="O1922" s="116" t="str">
        <f>+IF(G1922=0,"",'Ark1'!Z3734)</f>
        <v/>
      </c>
      <c r="P1922" s="116" t="str">
        <f t="shared" si="30"/>
        <v/>
      </c>
      <c r="Q1922" s="114" t="str">
        <f>+IF(G1922=0,"",'Ark1'!T3734)</f>
        <v/>
      </c>
      <c r="R1922" s="222" t="str">
        <f>+IF(G1922=0,"",'Ark1'!V3734)</f>
        <v/>
      </c>
      <c r="S1922" s="32"/>
      <c r="T1922" s="35"/>
      <c r="U1922" s="35"/>
    </row>
    <row r="1923" spans="1:21" x14ac:dyDescent="0.5">
      <c r="A1923" s="32"/>
      <c r="B1923" s="297" t="str">
        <f>+IF(E1923=2012,VLOOKUP(D1923,K_navn!$A$2:$C$359,2),"")</f>
        <v/>
      </c>
      <c r="C1923" s="297" t="str">
        <f>+IF(E1923=2012,VLOOKUP(D1923,K_navn!$A$2:$C$359,3),"")</f>
        <v/>
      </c>
      <c r="D1923" s="115">
        <f>+'Ark1'!P3735</f>
        <v>4612</v>
      </c>
      <c r="E1923" s="115">
        <f>+'Ark1'!C3735</f>
        <v>2015</v>
      </c>
      <c r="F1923" s="116" t="str">
        <f>+IF('Ark1'!Q3735=0,"",'Ark1'!Q3735)</f>
        <v/>
      </c>
      <c r="G1923" s="116">
        <f>+'Ark1'!R3735</f>
        <v>0</v>
      </c>
      <c r="H1923" s="116">
        <f>+'Ark1'!S3735</f>
        <v>0</v>
      </c>
      <c r="I1923" s="222" t="str">
        <f>+IF(G1923=0,"",'Ark1'!AA3735)</f>
        <v/>
      </c>
      <c r="J1923" s="222" t="str">
        <f>+IF(G1923=0,"",'Ark1'!AB3735)</f>
        <v/>
      </c>
      <c r="K1923" s="114" t="str">
        <f>+IF(G1923=0,"",'Ark1'!U3735)</f>
        <v/>
      </c>
      <c r="L1923" s="222" t="str">
        <f>+IF(G1923=0,"",'Ark1'!W3735)</f>
        <v/>
      </c>
      <c r="M1923" s="222" t="str">
        <f>+IF(G1923=0,"",'Ark1'!X3735)</f>
        <v/>
      </c>
      <c r="N1923" s="114" t="str">
        <f>+IF(G1923=0,"",'Ark1'!Y3735)</f>
        <v/>
      </c>
      <c r="O1923" s="116" t="str">
        <f>+IF(G1923=0,"",'Ark1'!Z3735)</f>
        <v/>
      </c>
      <c r="P1923" s="116" t="str">
        <f t="shared" si="30"/>
        <v/>
      </c>
      <c r="Q1923" s="114" t="str">
        <f>+IF(G1923=0,"",'Ark1'!T3735)</f>
        <v/>
      </c>
      <c r="R1923" s="222" t="str">
        <f>+IF(G1923=0,"",'Ark1'!V3735)</f>
        <v/>
      </c>
      <c r="S1923" s="32"/>
      <c r="T1923" s="35"/>
      <c r="U1923" s="35"/>
    </row>
    <row r="1924" spans="1:21" x14ac:dyDescent="0.5">
      <c r="A1924" s="32"/>
      <c r="B1924" s="297" t="str">
        <f>+IF(E1924=2012,VLOOKUP(D1924,K_navn!$A$2:$C$359,2),"")</f>
        <v/>
      </c>
      <c r="C1924" s="297" t="str">
        <f>+IF(E1924=2012,VLOOKUP(D1924,K_navn!$A$2:$C$359,3),"")</f>
        <v/>
      </c>
      <c r="D1924" s="115">
        <f>+'Ark1'!P3736</f>
        <v>4612</v>
      </c>
      <c r="E1924" s="115">
        <f>+'Ark1'!C3736</f>
        <v>2016</v>
      </c>
      <c r="F1924" s="116" t="str">
        <f>+IF('Ark1'!Q3736=0,"",'Ark1'!Q3736)</f>
        <v/>
      </c>
      <c r="G1924" s="116">
        <f>+'Ark1'!R3736</f>
        <v>0</v>
      </c>
      <c r="H1924" s="116">
        <f>+'Ark1'!S3736</f>
        <v>0</v>
      </c>
      <c r="I1924" s="222" t="str">
        <f>+IF(G1924=0,"",'Ark1'!AA3736)</f>
        <v/>
      </c>
      <c r="J1924" s="222" t="str">
        <f>+IF(G1924=0,"",'Ark1'!AB3736)</f>
        <v/>
      </c>
      <c r="K1924" s="114" t="str">
        <f>+IF(G1924=0,"",'Ark1'!U3736)</f>
        <v/>
      </c>
      <c r="L1924" s="222" t="str">
        <f>+IF(G1924=0,"",'Ark1'!W3736)</f>
        <v/>
      </c>
      <c r="M1924" s="222" t="str">
        <f>+IF(G1924=0,"",'Ark1'!X3736)</f>
        <v/>
      </c>
      <c r="N1924" s="114" t="str">
        <f>+IF(G1924=0,"",'Ark1'!Y3736)</f>
        <v/>
      </c>
      <c r="O1924" s="116" t="str">
        <f>+IF(G1924=0,"",'Ark1'!Z3736)</f>
        <v/>
      </c>
      <c r="P1924" s="116" t="str">
        <f t="shared" si="30"/>
        <v/>
      </c>
      <c r="Q1924" s="114" t="str">
        <f>+IF(G1924=0,"",'Ark1'!T3736)</f>
        <v/>
      </c>
      <c r="R1924" s="222" t="str">
        <f>+IF(G1924=0,"",'Ark1'!V3736)</f>
        <v/>
      </c>
      <c r="S1924" s="32"/>
      <c r="T1924" s="35"/>
      <c r="U1924" s="35"/>
    </row>
    <row r="1925" spans="1:21" x14ac:dyDescent="0.5">
      <c r="A1925" s="32"/>
      <c r="B1925" s="297" t="str">
        <f>+IF(E1925=2012,VLOOKUP(D1925,K_navn!$A$2:$C$359,2),"")</f>
        <v/>
      </c>
      <c r="C1925" s="297" t="str">
        <f>+IF(E1925=2012,VLOOKUP(D1925,K_navn!$A$2:$C$359,3),"")</f>
        <v/>
      </c>
      <c r="D1925" s="115">
        <f>+'Ark1'!P3737</f>
        <v>4612</v>
      </c>
      <c r="E1925" s="115">
        <f>+'Ark1'!C3737</f>
        <v>2017</v>
      </c>
      <c r="F1925" s="116" t="str">
        <f>+IF('Ark1'!Q3737=0,"",'Ark1'!Q3737)</f>
        <v/>
      </c>
      <c r="G1925" s="116">
        <f>+'Ark1'!R3737</f>
        <v>0</v>
      </c>
      <c r="H1925" s="116">
        <f>+'Ark1'!S3737</f>
        <v>0</v>
      </c>
      <c r="I1925" s="222" t="str">
        <f>+IF(G1925=0,"",'Ark1'!AA3737)</f>
        <v/>
      </c>
      <c r="J1925" s="222" t="str">
        <f>+IF(G1925=0,"",'Ark1'!AB3737)</f>
        <v/>
      </c>
      <c r="K1925" s="114" t="str">
        <f>+IF(G1925=0,"",'Ark1'!U3737)</f>
        <v/>
      </c>
      <c r="L1925" s="222" t="str">
        <f>+IF(G1925=0,"",'Ark1'!W3737)</f>
        <v/>
      </c>
      <c r="M1925" s="222" t="str">
        <f>+IF(G1925=0,"",'Ark1'!X3737)</f>
        <v/>
      </c>
      <c r="N1925" s="114" t="str">
        <f>+IF(G1925=0,"",'Ark1'!Y3737)</f>
        <v/>
      </c>
      <c r="O1925" s="116" t="str">
        <f>+IF(G1925=0,"",'Ark1'!Z3737)</f>
        <v/>
      </c>
      <c r="P1925" s="116" t="str">
        <f t="shared" si="30"/>
        <v/>
      </c>
      <c r="Q1925" s="114" t="str">
        <f>+IF(G1925=0,"",'Ark1'!T3737)</f>
        <v/>
      </c>
      <c r="R1925" s="222" t="str">
        <f>+IF(G1925=0,"",'Ark1'!V3737)</f>
        <v/>
      </c>
      <c r="S1925" s="32"/>
      <c r="T1925" s="35"/>
      <c r="U1925" s="35"/>
    </row>
    <row r="1926" spans="1:21" x14ac:dyDescent="0.5">
      <c r="A1926" s="32"/>
      <c r="B1926" s="297" t="str">
        <f>+IF(E1926=2012,VLOOKUP(D1926,K_navn!$A$2:$C$359,2),"")</f>
        <v/>
      </c>
      <c r="C1926" s="297" t="str">
        <f>+IF(E1926=2012,VLOOKUP(D1926,K_navn!$A$2:$C$359,3),"")</f>
        <v/>
      </c>
      <c r="D1926" s="115">
        <f>+'Ark1'!P3738</f>
        <v>4612</v>
      </c>
      <c r="E1926" s="115">
        <f>+'Ark1'!C3738</f>
        <v>2018</v>
      </c>
      <c r="F1926" s="116" t="str">
        <f>+IF('Ark1'!Q3738=0,"",'Ark1'!Q3738)</f>
        <v/>
      </c>
      <c r="G1926" s="116">
        <f>+'Ark1'!R3738</f>
        <v>0</v>
      </c>
      <c r="H1926" s="116">
        <f>+'Ark1'!S3738</f>
        <v>0</v>
      </c>
      <c r="I1926" s="222" t="str">
        <f>+IF(G1926=0,"",'Ark1'!AA3738)</f>
        <v/>
      </c>
      <c r="J1926" s="222" t="str">
        <f>+IF(G1926=0,"",'Ark1'!AB3738)</f>
        <v/>
      </c>
      <c r="K1926" s="114" t="str">
        <f>+IF(G1926=0,"",'Ark1'!U3738)</f>
        <v/>
      </c>
      <c r="L1926" s="222" t="str">
        <f>+IF(G1926=0,"",'Ark1'!W3738)</f>
        <v/>
      </c>
      <c r="M1926" s="222" t="str">
        <f>+IF(G1926=0,"",'Ark1'!X3738)</f>
        <v/>
      </c>
      <c r="N1926" s="114" t="str">
        <f>+IF(G1926=0,"",'Ark1'!Y3738)</f>
        <v/>
      </c>
      <c r="O1926" s="116" t="str">
        <f>+IF(G1926=0,"",'Ark1'!Z3738)</f>
        <v/>
      </c>
      <c r="P1926" s="116" t="str">
        <f t="shared" si="30"/>
        <v/>
      </c>
      <c r="Q1926" s="114" t="str">
        <f>+IF(G1926=0,"",'Ark1'!T3738)</f>
        <v/>
      </c>
      <c r="R1926" s="222" t="str">
        <f>+IF(G1926=0,"",'Ark1'!V3738)</f>
        <v/>
      </c>
      <c r="S1926" s="32"/>
      <c r="T1926" s="35"/>
      <c r="U1926" s="35"/>
    </row>
    <row r="1927" spans="1:21" x14ac:dyDescent="0.5">
      <c r="A1927" s="32"/>
      <c r="B1927" s="297" t="str">
        <f>+IF(E1927=2012,VLOOKUP(D1927,K_navn!$A$2:$C$359,2),"")</f>
        <v/>
      </c>
      <c r="C1927" s="297" t="str">
        <f>+IF(E1927=2012,VLOOKUP(D1927,K_navn!$A$2:$C$359,3),"")</f>
        <v/>
      </c>
      <c r="D1927" s="115">
        <f>+'Ark1'!P3739</f>
        <v>4612</v>
      </c>
      <c r="E1927" s="115">
        <f>+'Ark1'!C3739</f>
        <v>2019</v>
      </c>
      <c r="F1927" s="116">
        <f>+IF('Ark1'!Q3739=0,"",'Ark1'!Q3739)</f>
        <v>1</v>
      </c>
      <c r="G1927" s="116">
        <f>+'Ark1'!R3739</f>
        <v>165</v>
      </c>
      <c r="H1927" s="116">
        <f>+'Ark1'!S3739</f>
        <v>165</v>
      </c>
      <c r="I1927" s="222">
        <f>+IF(G1927=0,"",'Ark1'!AA3739)</f>
        <v>0.81926514399205563</v>
      </c>
      <c r="J1927" s="222">
        <f>+IF(G1927=0,"",'Ark1'!AB3739)</f>
        <v>0.80925876613815995</v>
      </c>
      <c r="K1927" s="114">
        <f>+IF(G1927=0,"",'Ark1'!U3739)</f>
        <v>59.945454545454552</v>
      </c>
      <c r="L1927" s="222">
        <f>+IF(G1927=0,"",'Ark1'!W3739)</f>
        <v>79.354606060606073</v>
      </c>
      <c r="M1927" s="222">
        <f>+IF(G1927=0,"",'Ark1'!X3739)</f>
        <v>7.8875783046175378</v>
      </c>
      <c r="N1927" s="114">
        <f>+IF(G1927=0,"",'Ark1'!Y3739)</f>
        <v>2.379851142415164</v>
      </c>
      <c r="O1927" s="116">
        <f>+IF(G1927=0,"",'Ark1'!Z3739)</f>
        <v>-33.372048939131034</v>
      </c>
      <c r="P1927" s="116">
        <f t="shared" si="30"/>
        <v>165</v>
      </c>
      <c r="Q1927" s="114">
        <f>+IF(G1927=0,"",'Ark1'!T3739)</f>
        <v>15.927272727272729</v>
      </c>
      <c r="R1927" s="222">
        <f>+IF(G1927=0,"",'Ark1'!V3739)</f>
        <v>85.974654453527691</v>
      </c>
      <c r="S1927" s="32"/>
      <c r="T1927" s="35"/>
      <c r="U1927" s="35"/>
    </row>
    <row r="1928" spans="1:21" x14ac:dyDescent="0.5">
      <c r="A1928" s="32"/>
      <c r="B1928" s="297" t="str">
        <f>+IF(E1928=2012,VLOOKUP(D1928,K_navn!$A$2:$C$359,2),"")</f>
        <v/>
      </c>
      <c r="C1928" s="297" t="str">
        <f>+IF(E1928=2012,VLOOKUP(D1928,K_navn!$A$2:$C$359,3),"")</f>
        <v/>
      </c>
      <c r="D1928" s="115">
        <f>+'Ark1'!P3740</f>
        <v>4612</v>
      </c>
      <c r="E1928" s="115">
        <f>+'Ark1'!C3740</f>
        <v>2020</v>
      </c>
      <c r="F1928" s="116">
        <f>+IF('Ark1'!Q3740=0,"",'Ark1'!Q3740)</f>
        <v>2</v>
      </c>
      <c r="G1928" s="116">
        <f>+'Ark1'!R3740</f>
        <v>452</v>
      </c>
      <c r="H1928" s="116">
        <f>+'Ark1'!S3740</f>
        <v>452</v>
      </c>
      <c r="I1928" s="222">
        <f>+IF(G1928=0,"",'Ark1'!AA3740)</f>
        <v>2.164958329341891</v>
      </c>
      <c r="J1928" s="222">
        <f>+IF(G1928=0,"",'Ark1'!AB3740)</f>
        <v>2.1578284291690282</v>
      </c>
      <c r="K1928" s="114">
        <f>+IF(G1928=0,"",'Ark1'!U3740)</f>
        <v>59.825221238938063</v>
      </c>
      <c r="L1928" s="222">
        <f>+IF(G1928=0,"",'Ark1'!W3740)</f>
        <v>82.338097345132724</v>
      </c>
      <c r="M1928" s="222">
        <f>+IF(G1928=0,"",'Ark1'!X3740)</f>
        <v>8.182104442353106</v>
      </c>
      <c r="N1928" s="114">
        <f>+IF(G1928=0,"",'Ark1'!Y3740)</f>
        <v>2.6015620213734625</v>
      </c>
      <c r="O1928" s="116">
        <f>+IF(G1928=0,"",'Ark1'!Z3740)</f>
        <v>-23.466061064403391</v>
      </c>
      <c r="P1928" s="116">
        <f t="shared" si="30"/>
        <v>226</v>
      </c>
      <c r="Q1928" s="114">
        <f>+IF(G1928=0,"",'Ark1'!T3740)</f>
        <v>15.685840707964601</v>
      </c>
      <c r="R1928" s="222">
        <f>+IF(G1928=0,"",'Ark1'!V3740)</f>
        <v>89.207039377175278</v>
      </c>
      <c r="S1928" s="32"/>
      <c r="T1928" s="35"/>
      <c r="U1928" s="35"/>
    </row>
    <row r="1929" spans="1:21" x14ac:dyDescent="0.5">
      <c r="A1929" s="32"/>
      <c r="B1929" s="297" t="str">
        <f>+IF(E1929=2012,VLOOKUP(D1929,K_navn!$A$2:$C$359,2),"")</f>
        <v/>
      </c>
      <c r="C1929" s="297" t="str">
        <f>+IF(E1929=2012,VLOOKUP(D1929,K_navn!$A$2:$C$359,3),"")</f>
        <v/>
      </c>
      <c r="D1929" s="115">
        <f>+'Ark1'!P3741</f>
        <v>4612</v>
      </c>
      <c r="E1929" s="115">
        <f>+'Ark1'!C3741</f>
        <v>2021</v>
      </c>
      <c r="F1929" s="116">
        <f>+IF('Ark1'!Q3741=0,"",'Ark1'!Q3741)</f>
        <v>4</v>
      </c>
      <c r="G1929" s="116">
        <f>+'Ark1'!R3741</f>
        <v>1828</v>
      </c>
      <c r="H1929" s="116">
        <f>+'Ark1'!S3741</f>
        <v>1828</v>
      </c>
      <c r="I1929" s="222">
        <f>+IF(G1929=0,"",'Ark1'!AA3741)</f>
        <v>6.9526852274456115</v>
      </c>
      <c r="J1929" s="222">
        <f>+IF(G1929=0,"",'Ark1'!AB3741)</f>
        <v>6.6988197579064384</v>
      </c>
      <c r="K1929" s="114">
        <f>+IF(G1929=0,"",'Ark1'!U3741)</f>
        <v>60.379649890590827</v>
      </c>
      <c r="L1929" s="222">
        <f>+IF(G1929=0,"",'Ark1'!W3741)</f>
        <v>81.754392778993505</v>
      </c>
      <c r="M1929" s="222">
        <f>+IF(G1929=0,"",'Ark1'!X3741)</f>
        <v>8.828907588403359</v>
      </c>
      <c r="N1929" s="114">
        <f>+IF(G1929=0,"",'Ark1'!Y3741)</f>
        <v>2.4421672872762343</v>
      </c>
      <c r="O1929" s="116">
        <f>+IF(G1929=0,"",'Ark1'!Z3741)</f>
        <v>-36.555211848356322</v>
      </c>
      <c r="P1929" s="116">
        <f t="shared" si="30"/>
        <v>457</v>
      </c>
      <c r="Q1929" s="114">
        <f>+IF(G1929=0,"",'Ark1'!T3741)</f>
        <v>16.010393873085338</v>
      </c>
      <c r="R1929" s="222">
        <f>+IF(G1929=0,"",'Ark1'!V3741)</f>
        <v>88.574640063914913</v>
      </c>
      <c r="S1929" s="32"/>
      <c r="T1929" s="35"/>
      <c r="U1929" s="35"/>
    </row>
    <row r="1930" spans="1:21" x14ac:dyDescent="0.5">
      <c r="A1930" s="32"/>
      <c r="B1930" s="297" t="str">
        <f>+IF(E1930=2012,VLOOKUP(D1930,K_navn!$A$2:$C$359,2),"")</f>
        <v/>
      </c>
      <c r="C1930" s="297" t="str">
        <f>+IF(E1930=2012,VLOOKUP(D1930,K_navn!$A$2:$C$359,3),"")</f>
        <v/>
      </c>
      <c r="D1930" s="115">
        <f>+'Ark1'!P3742</f>
        <v>4612</v>
      </c>
      <c r="E1930" s="115">
        <f>+'Ark1'!C3742</f>
        <v>2022</v>
      </c>
      <c r="F1930" s="116">
        <f>+IF('Ark1'!Q3742=0,"",'Ark1'!Q3742)</f>
        <v>2</v>
      </c>
      <c r="G1930" s="116">
        <f>+'Ark1'!R3742</f>
        <v>2316</v>
      </c>
      <c r="H1930" s="116">
        <f>+'Ark1'!S3742</f>
        <v>2315</v>
      </c>
      <c r="I1930" s="222">
        <f>+IF(G1930=0,"",'Ark1'!AA3742)</f>
        <v>8.0402707863218215</v>
      </c>
      <c r="J1930" s="222">
        <f>+IF(G1930=0,"",'Ark1'!AB3742)</f>
        <v>7.4413514269783505</v>
      </c>
      <c r="K1930" s="114">
        <f>+IF(G1930=0,"",'Ark1'!U3742)</f>
        <v>60.695896328293742</v>
      </c>
      <c r="L1930" s="222">
        <f>+IF(G1930=0,"",'Ark1'!W3742)</f>
        <v>79.404449244060515</v>
      </c>
      <c r="M1930" s="222">
        <f>+IF(G1930=0,"",'Ark1'!X3742)</f>
        <v>9.0379393323283335</v>
      </c>
      <c r="N1930" s="114">
        <f>+IF(G1930=0,"",'Ark1'!Y3742)</f>
        <v>2.3484668051358102</v>
      </c>
      <c r="O1930" s="116">
        <f>+IF(G1930=0,"",'Ark1'!Z3742)</f>
        <v>-55.243512841270039</v>
      </c>
      <c r="P1930" s="116">
        <f t="shared" si="30"/>
        <v>1157.5</v>
      </c>
      <c r="Q1930" s="114">
        <f>+IF(G1930=0,"",'Ark1'!T3742)</f>
        <v>16.07815198618307</v>
      </c>
      <c r="R1930" s="222">
        <f>+IF(G1930=0,"",'Ark1'!V3742)</f>
        <v>86.045878193232937</v>
      </c>
      <c r="S1930" s="32"/>
      <c r="T1930" s="35"/>
      <c r="U1930" s="35"/>
    </row>
    <row r="1931" spans="1:21" x14ac:dyDescent="0.5">
      <c r="A1931" s="32"/>
      <c r="B1931" s="297" t="str">
        <f>+IF(E1931=2012,VLOOKUP(D1931,K_navn!$A$2:$C$359,2),"")</f>
        <v>Bømlo</v>
      </c>
      <c r="C1931" s="297" t="str">
        <f>+IF(E1931=2012,VLOOKUP(D1931,K_navn!$A$2:$C$359,3),"")</f>
        <v xml:space="preserve">Vestland </v>
      </c>
      <c r="D1931" s="115">
        <f>+'Ark1'!P3743</f>
        <v>4613</v>
      </c>
      <c r="E1931" s="115">
        <f>+'Ark1'!C3743</f>
        <v>2012</v>
      </c>
      <c r="F1931" s="116" t="str">
        <f>+IF('Ark1'!Q3743=0,"",'Ark1'!Q3743)</f>
        <v/>
      </c>
      <c r="G1931" s="116">
        <f>+'Ark1'!R3743</f>
        <v>0</v>
      </c>
      <c r="H1931" s="116">
        <f>+'Ark1'!S3743</f>
        <v>0</v>
      </c>
      <c r="I1931" s="222" t="str">
        <f>+IF(G1931=0,"",'Ark1'!AA3743)</f>
        <v/>
      </c>
      <c r="J1931" s="222" t="str">
        <f>+IF(G1931=0,"",'Ark1'!AB3743)</f>
        <v/>
      </c>
      <c r="K1931" s="114" t="str">
        <f>+IF(G1931=0,"",'Ark1'!U3743)</f>
        <v/>
      </c>
      <c r="L1931" s="222" t="str">
        <f>+IF(G1931=0,"",'Ark1'!W3743)</f>
        <v/>
      </c>
      <c r="M1931" s="222" t="str">
        <f>+IF(G1931=0,"",'Ark1'!X3743)</f>
        <v/>
      </c>
      <c r="N1931" s="114" t="str">
        <f>+IF(G1931=0,"",'Ark1'!Y3743)</f>
        <v/>
      </c>
      <c r="O1931" s="116" t="str">
        <f>+IF(G1931=0,"",'Ark1'!Z3743)</f>
        <v/>
      </c>
      <c r="P1931" s="116" t="str">
        <f t="shared" si="30"/>
        <v/>
      </c>
      <c r="Q1931" s="114" t="str">
        <f>+IF(G1931=0,"",'Ark1'!T3743)</f>
        <v/>
      </c>
      <c r="R1931" s="222" t="str">
        <f>+IF(G1931=0,"",'Ark1'!V3743)</f>
        <v/>
      </c>
      <c r="S1931" s="32"/>
      <c r="T1931" s="35"/>
      <c r="U1931" s="35"/>
    </row>
    <row r="1932" spans="1:21" x14ac:dyDescent="0.5">
      <c r="A1932" s="32"/>
      <c r="B1932" s="297" t="str">
        <f>+IF(E1932=2012,VLOOKUP(D1932,K_navn!$A$2:$C$359,2),"")</f>
        <v/>
      </c>
      <c r="C1932" s="297" t="str">
        <f>+IF(E1932=2012,VLOOKUP(D1932,K_navn!$A$2:$C$359,3),"")</f>
        <v/>
      </c>
      <c r="D1932" s="115">
        <f>+'Ark1'!P3744</f>
        <v>4613</v>
      </c>
      <c r="E1932" s="115">
        <f>+'Ark1'!C3744</f>
        <v>2013</v>
      </c>
      <c r="F1932" s="116" t="str">
        <f>+IF('Ark1'!Q3744=0,"",'Ark1'!Q3744)</f>
        <v/>
      </c>
      <c r="G1932" s="116">
        <f>+'Ark1'!R3744</f>
        <v>0</v>
      </c>
      <c r="H1932" s="116">
        <f>+'Ark1'!S3744</f>
        <v>0</v>
      </c>
      <c r="I1932" s="222" t="str">
        <f>+IF(G1932=0,"",'Ark1'!AA3744)</f>
        <v/>
      </c>
      <c r="J1932" s="222" t="str">
        <f>+IF(G1932=0,"",'Ark1'!AB3744)</f>
        <v/>
      </c>
      <c r="K1932" s="114" t="str">
        <f>+IF(G1932=0,"",'Ark1'!U3744)</f>
        <v/>
      </c>
      <c r="L1932" s="222" t="str">
        <f>+IF(G1932=0,"",'Ark1'!W3744)</f>
        <v/>
      </c>
      <c r="M1932" s="222" t="str">
        <f>+IF(G1932=0,"",'Ark1'!X3744)</f>
        <v/>
      </c>
      <c r="N1932" s="114" t="str">
        <f>+IF(G1932=0,"",'Ark1'!Y3744)</f>
        <v/>
      </c>
      <c r="O1932" s="116" t="str">
        <f>+IF(G1932=0,"",'Ark1'!Z3744)</f>
        <v/>
      </c>
      <c r="P1932" s="116" t="str">
        <f t="shared" si="30"/>
        <v/>
      </c>
      <c r="Q1932" s="114" t="str">
        <f>+IF(G1932=0,"",'Ark1'!T3744)</f>
        <v/>
      </c>
      <c r="R1932" s="222" t="str">
        <f>+IF(G1932=0,"",'Ark1'!V3744)</f>
        <v/>
      </c>
      <c r="S1932" s="32"/>
      <c r="T1932" s="35"/>
      <c r="U1932" s="35"/>
    </row>
    <row r="1933" spans="1:21" x14ac:dyDescent="0.5">
      <c r="A1933" s="32"/>
      <c r="B1933" s="297" t="str">
        <f>+IF(E1933=2012,VLOOKUP(D1933,K_navn!$A$2:$C$359,2),"")</f>
        <v/>
      </c>
      <c r="C1933" s="297" t="str">
        <f>+IF(E1933=2012,VLOOKUP(D1933,K_navn!$A$2:$C$359,3),"")</f>
        <v/>
      </c>
      <c r="D1933" s="115">
        <f>+'Ark1'!P3745</f>
        <v>4613</v>
      </c>
      <c r="E1933" s="115">
        <f>+'Ark1'!C3745</f>
        <v>2014</v>
      </c>
      <c r="F1933" s="116" t="str">
        <f>+IF('Ark1'!Q3745=0,"",'Ark1'!Q3745)</f>
        <v/>
      </c>
      <c r="G1933" s="116">
        <f>+'Ark1'!R3745</f>
        <v>0</v>
      </c>
      <c r="H1933" s="116">
        <f>+'Ark1'!S3745</f>
        <v>0</v>
      </c>
      <c r="I1933" s="222" t="str">
        <f>+IF(G1933=0,"",'Ark1'!AA3745)</f>
        <v/>
      </c>
      <c r="J1933" s="222" t="str">
        <f>+IF(G1933=0,"",'Ark1'!AB3745)</f>
        <v/>
      </c>
      <c r="K1933" s="114" t="str">
        <f>+IF(G1933=0,"",'Ark1'!U3745)</f>
        <v/>
      </c>
      <c r="L1933" s="222" t="str">
        <f>+IF(G1933=0,"",'Ark1'!W3745)</f>
        <v/>
      </c>
      <c r="M1933" s="222" t="str">
        <f>+IF(G1933=0,"",'Ark1'!X3745)</f>
        <v/>
      </c>
      <c r="N1933" s="114" t="str">
        <f>+IF(G1933=0,"",'Ark1'!Y3745)</f>
        <v/>
      </c>
      <c r="O1933" s="116" t="str">
        <f>+IF(G1933=0,"",'Ark1'!Z3745)</f>
        <v/>
      </c>
      <c r="P1933" s="116" t="str">
        <f t="shared" si="30"/>
        <v/>
      </c>
      <c r="Q1933" s="114" t="str">
        <f>+IF(G1933=0,"",'Ark1'!T3745)</f>
        <v/>
      </c>
      <c r="R1933" s="222" t="str">
        <f>+IF(G1933=0,"",'Ark1'!V3745)</f>
        <v/>
      </c>
      <c r="S1933" s="32"/>
      <c r="T1933" s="35"/>
      <c r="U1933" s="35"/>
    </row>
    <row r="1934" spans="1:21" x14ac:dyDescent="0.5">
      <c r="A1934" s="32"/>
      <c r="B1934" s="297" t="str">
        <f>+IF(E1934=2012,VLOOKUP(D1934,K_navn!$A$2:$C$359,2),"")</f>
        <v/>
      </c>
      <c r="C1934" s="297" t="str">
        <f>+IF(E1934=2012,VLOOKUP(D1934,K_navn!$A$2:$C$359,3),"")</f>
        <v/>
      </c>
      <c r="D1934" s="115">
        <f>+'Ark1'!P3746</f>
        <v>4613</v>
      </c>
      <c r="E1934" s="115">
        <f>+'Ark1'!C3746</f>
        <v>2015</v>
      </c>
      <c r="F1934" s="116" t="str">
        <f>+IF('Ark1'!Q3746=0,"",'Ark1'!Q3746)</f>
        <v/>
      </c>
      <c r="G1934" s="116">
        <f>+'Ark1'!R3746</f>
        <v>0</v>
      </c>
      <c r="H1934" s="116">
        <f>+'Ark1'!S3746</f>
        <v>0</v>
      </c>
      <c r="I1934" s="222" t="str">
        <f>+IF(G1934=0,"",'Ark1'!AA3746)</f>
        <v/>
      </c>
      <c r="J1934" s="222" t="str">
        <f>+IF(G1934=0,"",'Ark1'!AB3746)</f>
        <v/>
      </c>
      <c r="K1934" s="114" t="str">
        <f>+IF(G1934=0,"",'Ark1'!U3746)</f>
        <v/>
      </c>
      <c r="L1934" s="222" t="str">
        <f>+IF(G1934=0,"",'Ark1'!W3746)</f>
        <v/>
      </c>
      <c r="M1934" s="222" t="str">
        <f>+IF(G1934=0,"",'Ark1'!X3746)</f>
        <v/>
      </c>
      <c r="N1934" s="114" t="str">
        <f>+IF(G1934=0,"",'Ark1'!Y3746)</f>
        <v/>
      </c>
      <c r="O1934" s="116" t="str">
        <f>+IF(G1934=0,"",'Ark1'!Z3746)</f>
        <v/>
      </c>
      <c r="P1934" s="116" t="str">
        <f t="shared" si="30"/>
        <v/>
      </c>
      <c r="Q1934" s="114" t="str">
        <f>+IF(G1934=0,"",'Ark1'!T3746)</f>
        <v/>
      </c>
      <c r="R1934" s="222" t="str">
        <f>+IF(G1934=0,"",'Ark1'!V3746)</f>
        <v/>
      </c>
      <c r="S1934" s="32"/>
      <c r="T1934" s="35"/>
      <c r="U1934" s="35"/>
    </row>
    <row r="1935" spans="1:21" x14ac:dyDescent="0.5">
      <c r="A1935" s="32"/>
      <c r="B1935" s="297" t="str">
        <f>+IF(E1935=2012,VLOOKUP(D1935,K_navn!$A$2:$C$359,2),"")</f>
        <v/>
      </c>
      <c r="C1935" s="297" t="str">
        <f>+IF(E1935=2012,VLOOKUP(D1935,K_navn!$A$2:$C$359,3),"")</f>
        <v/>
      </c>
      <c r="D1935" s="115">
        <f>+'Ark1'!P3747</f>
        <v>4613</v>
      </c>
      <c r="E1935" s="115">
        <f>+'Ark1'!C3747</f>
        <v>2016</v>
      </c>
      <c r="F1935" s="116" t="str">
        <f>+IF('Ark1'!Q3747=0,"",'Ark1'!Q3747)</f>
        <v/>
      </c>
      <c r="G1935" s="116">
        <f>+'Ark1'!R3747</f>
        <v>0</v>
      </c>
      <c r="H1935" s="116">
        <f>+'Ark1'!S3747</f>
        <v>0</v>
      </c>
      <c r="I1935" s="222" t="str">
        <f>+IF(G1935=0,"",'Ark1'!AA3747)</f>
        <v/>
      </c>
      <c r="J1935" s="222" t="str">
        <f>+IF(G1935=0,"",'Ark1'!AB3747)</f>
        <v/>
      </c>
      <c r="K1935" s="114" t="str">
        <f>+IF(G1935=0,"",'Ark1'!U3747)</f>
        <v/>
      </c>
      <c r="L1935" s="222" t="str">
        <f>+IF(G1935=0,"",'Ark1'!W3747)</f>
        <v/>
      </c>
      <c r="M1935" s="222" t="str">
        <f>+IF(G1935=0,"",'Ark1'!X3747)</f>
        <v/>
      </c>
      <c r="N1935" s="114" t="str">
        <f>+IF(G1935=0,"",'Ark1'!Y3747)</f>
        <v/>
      </c>
      <c r="O1935" s="116" t="str">
        <f>+IF(G1935=0,"",'Ark1'!Z3747)</f>
        <v/>
      </c>
      <c r="P1935" s="116" t="str">
        <f t="shared" si="30"/>
        <v/>
      </c>
      <c r="Q1935" s="114" t="str">
        <f>+IF(G1935=0,"",'Ark1'!T3747)</f>
        <v/>
      </c>
      <c r="R1935" s="222" t="str">
        <f>+IF(G1935=0,"",'Ark1'!V3747)</f>
        <v/>
      </c>
      <c r="S1935" s="32"/>
      <c r="T1935" s="35"/>
      <c r="U1935" s="35"/>
    </row>
    <row r="1936" spans="1:21" x14ac:dyDescent="0.5">
      <c r="A1936" s="32"/>
      <c r="B1936" s="297" t="str">
        <f>+IF(E1936=2012,VLOOKUP(D1936,K_navn!$A$2:$C$359,2),"")</f>
        <v/>
      </c>
      <c r="C1936" s="297" t="str">
        <f>+IF(E1936=2012,VLOOKUP(D1936,K_navn!$A$2:$C$359,3),"")</f>
        <v/>
      </c>
      <c r="D1936" s="115">
        <f>+'Ark1'!P3748</f>
        <v>4613</v>
      </c>
      <c r="E1936" s="115">
        <f>+'Ark1'!C3748</f>
        <v>2017</v>
      </c>
      <c r="F1936" s="116" t="str">
        <f>+IF('Ark1'!Q3748=0,"",'Ark1'!Q3748)</f>
        <v/>
      </c>
      <c r="G1936" s="116">
        <f>+'Ark1'!R3748</f>
        <v>0</v>
      </c>
      <c r="H1936" s="116">
        <f>+'Ark1'!S3748</f>
        <v>0</v>
      </c>
      <c r="I1936" s="222" t="str">
        <f>+IF(G1936=0,"",'Ark1'!AA3748)</f>
        <v/>
      </c>
      <c r="J1936" s="222" t="str">
        <f>+IF(G1936=0,"",'Ark1'!AB3748)</f>
        <v/>
      </c>
      <c r="K1936" s="114" t="str">
        <f>+IF(G1936=0,"",'Ark1'!U3748)</f>
        <v/>
      </c>
      <c r="L1936" s="222" t="str">
        <f>+IF(G1936=0,"",'Ark1'!W3748)</f>
        <v/>
      </c>
      <c r="M1936" s="222" t="str">
        <f>+IF(G1936=0,"",'Ark1'!X3748)</f>
        <v/>
      </c>
      <c r="N1936" s="114" t="str">
        <f>+IF(G1936=0,"",'Ark1'!Y3748)</f>
        <v/>
      </c>
      <c r="O1936" s="116" t="str">
        <f>+IF(G1936=0,"",'Ark1'!Z3748)</f>
        <v/>
      </c>
      <c r="P1936" s="116" t="str">
        <f t="shared" si="30"/>
        <v/>
      </c>
      <c r="Q1936" s="114" t="str">
        <f>+IF(G1936=0,"",'Ark1'!T3748)</f>
        <v/>
      </c>
      <c r="R1936" s="222" t="str">
        <f>+IF(G1936=0,"",'Ark1'!V3748)</f>
        <v/>
      </c>
      <c r="S1936" s="32"/>
      <c r="T1936" s="35"/>
      <c r="U1936" s="35"/>
    </row>
    <row r="1937" spans="1:21" x14ac:dyDescent="0.5">
      <c r="A1937" s="32"/>
      <c r="B1937" s="297" t="str">
        <f>+IF(E1937=2012,VLOOKUP(D1937,K_navn!$A$2:$C$359,2),"")</f>
        <v/>
      </c>
      <c r="C1937" s="297" t="str">
        <f>+IF(E1937=2012,VLOOKUP(D1937,K_navn!$A$2:$C$359,3),"")</f>
        <v/>
      </c>
      <c r="D1937" s="115">
        <f>+'Ark1'!P3749</f>
        <v>4613</v>
      </c>
      <c r="E1937" s="115">
        <f>+'Ark1'!C3749</f>
        <v>2018</v>
      </c>
      <c r="F1937" s="116" t="str">
        <f>+IF('Ark1'!Q3749=0,"",'Ark1'!Q3749)</f>
        <v/>
      </c>
      <c r="G1937" s="116">
        <f>+'Ark1'!R3749</f>
        <v>0</v>
      </c>
      <c r="H1937" s="116">
        <f>+'Ark1'!S3749</f>
        <v>0</v>
      </c>
      <c r="I1937" s="222" t="str">
        <f>+IF(G1937=0,"",'Ark1'!AA3749)</f>
        <v/>
      </c>
      <c r="J1937" s="222" t="str">
        <f>+IF(G1937=0,"",'Ark1'!AB3749)</f>
        <v/>
      </c>
      <c r="K1937" s="114" t="str">
        <f>+IF(G1937=0,"",'Ark1'!U3749)</f>
        <v/>
      </c>
      <c r="L1937" s="222" t="str">
        <f>+IF(G1937=0,"",'Ark1'!W3749)</f>
        <v/>
      </c>
      <c r="M1937" s="222" t="str">
        <f>+IF(G1937=0,"",'Ark1'!X3749)</f>
        <v/>
      </c>
      <c r="N1937" s="114" t="str">
        <f>+IF(G1937=0,"",'Ark1'!Y3749)</f>
        <v/>
      </c>
      <c r="O1937" s="116" t="str">
        <f>+IF(G1937=0,"",'Ark1'!Z3749)</f>
        <v/>
      </c>
      <c r="P1937" s="116" t="str">
        <f t="shared" si="30"/>
        <v/>
      </c>
      <c r="Q1937" s="114" t="str">
        <f>+IF(G1937=0,"",'Ark1'!T3749)</f>
        <v/>
      </c>
      <c r="R1937" s="222" t="str">
        <f>+IF(G1937=0,"",'Ark1'!V3749)</f>
        <v/>
      </c>
      <c r="S1937" s="32"/>
      <c r="T1937" s="35"/>
      <c r="U1937" s="35"/>
    </row>
    <row r="1938" spans="1:21" x14ac:dyDescent="0.5">
      <c r="A1938" s="32"/>
      <c r="B1938" s="297" t="str">
        <f>+IF(E1938=2012,VLOOKUP(D1938,K_navn!$A$2:$C$359,2),"")</f>
        <v/>
      </c>
      <c r="C1938" s="297" t="str">
        <f>+IF(E1938=2012,VLOOKUP(D1938,K_navn!$A$2:$C$359,3),"")</f>
        <v/>
      </c>
      <c r="D1938" s="115">
        <f>+'Ark1'!P3750</f>
        <v>4613</v>
      </c>
      <c r="E1938" s="115">
        <f>+'Ark1'!C3750</f>
        <v>2019</v>
      </c>
      <c r="F1938" s="116" t="str">
        <f>+IF('Ark1'!Q3750=0,"",'Ark1'!Q3750)</f>
        <v/>
      </c>
      <c r="G1938" s="116">
        <f>+'Ark1'!R3750</f>
        <v>0</v>
      </c>
      <c r="H1938" s="116">
        <f>+'Ark1'!S3750</f>
        <v>0</v>
      </c>
      <c r="I1938" s="222" t="str">
        <f>+IF(G1938=0,"",'Ark1'!AA3750)</f>
        <v/>
      </c>
      <c r="J1938" s="222" t="str">
        <f>+IF(G1938=0,"",'Ark1'!AB3750)</f>
        <v/>
      </c>
      <c r="K1938" s="114" t="str">
        <f>+IF(G1938=0,"",'Ark1'!U3750)</f>
        <v/>
      </c>
      <c r="L1938" s="222" t="str">
        <f>+IF(G1938=0,"",'Ark1'!W3750)</f>
        <v/>
      </c>
      <c r="M1938" s="222" t="str">
        <f>+IF(G1938=0,"",'Ark1'!X3750)</f>
        <v/>
      </c>
      <c r="N1938" s="114" t="str">
        <f>+IF(G1938=0,"",'Ark1'!Y3750)</f>
        <v/>
      </c>
      <c r="O1938" s="116" t="str">
        <f>+IF(G1938=0,"",'Ark1'!Z3750)</f>
        <v/>
      </c>
      <c r="P1938" s="116" t="str">
        <f t="shared" si="30"/>
        <v/>
      </c>
      <c r="Q1938" s="114" t="str">
        <f>+IF(G1938=0,"",'Ark1'!T3750)</f>
        <v/>
      </c>
      <c r="R1938" s="222" t="str">
        <f>+IF(G1938=0,"",'Ark1'!V3750)</f>
        <v/>
      </c>
      <c r="S1938" s="32"/>
      <c r="T1938" s="35"/>
      <c r="U1938" s="35"/>
    </row>
    <row r="1939" spans="1:21" x14ac:dyDescent="0.5">
      <c r="A1939" s="32"/>
      <c r="B1939" s="297" t="str">
        <f>+IF(E1939=2012,VLOOKUP(D1939,K_navn!$A$2:$C$359,2),"")</f>
        <v/>
      </c>
      <c r="C1939" s="297" t="str">
        <f>+IF(E1939=2012,VLOOKUP(D1939,K_navn!$A$2:$C$359,3),"")</f>
        <v/>
      </c>
      <c r="D1939" s="115">
        <f>+'Ark1'!P3751</f>
        <v>4613</v>
      </c>
      <c r="E1939" s="115">
        <f>+'Ark1'!C3751</f>
        <v>2020</v>
      </c>
      <c r="F1939" s="116" t="str">
        <f>+IF('Ark1'!Q3751=0,"",'Ark1'!Q3751)</f>
        <v/>
      </c>
      <c r="G1939" s="116">
        <f>+'Ark1'!R3751</f>
        <v>0</v>
      </c>
      <c r="H1939" s="116">
        <f>+'Ark1'!S3751</f>
        <v>0</v>
      </c>
      <c r="I1939" s="222" t="str">
        <f>+IF(G1939=0,"",'Ark1'!AA3751)</f>
        <v/>
      </c>
      <c r="J1939" s="222" t="str">
        <f>+IF(G1939=0,"",'Ark1'!AB3751)</f>
        <v/>
      </c>
      <c r="K1939" s="114" t="str">
        <f>+IF(G1939=0,"",'Ark1'!U3751)</f>
        <v/>
      </c>
      <c r="L1939" s="222" t="str">
        <f>+IF(G1939=0,"",'Ark1'!W3751)</f>
        <v/>
      </c>
      <c r="M1939" s="222" t="str">
        <f>+IF(G1939=0,"",'Ark1'!X3751)</f>
        <v/>
      </c>
      <c r="N1939" s="114" t="str">
        <f>+IF(G1939=0,"",'Ark1'!Y3751)</f>
        <v/>
      </c>
      <c r="O1939" s="116" t="str">
        <f>+IF(G1939=0,"",'Ark1'!Z3751)</f>
        <v/>
      </c>
      <c r="P1939" s="116" t="str">
        <f t="shared" si="30"/>
        <v/>
      </c>
      <c r="Q1939" s="114" t="str">
        <f>+IF(G1939=0,"",'Ark1'!T3751)</f>
        <v/>
      </c>
      <c r="R1939" s="222" t="str">
        <f>+IF(G1939=0,"",'Ark1'!V3751)</f>
        <v/>
      </c>
      <c r="S1939" s="32"/>
      <c r="T1939" s="35"/>
      <c r="U1939" s="35"/>
    </row>
    <row r="1940" spans="1:21" x14ac:dyDescent="0.5">
      <c r="A1940" s="32"/>
      <c r="B1940" s="297" t="str">
        <f>+IF(E1940=2012,VLOOKUP(D1940,K_navn!$A$2:$C$359,2),"")</f>
        <v/>
      </c>
      <c r="C1940" s="297" t="str">
        <f>+IF(E1940=2012,VLOOKUP(D1940,K_navn!$A$2:$C$359,3),"")</f>
        <v/>
      </c>
      <c r="D1940" s="115">
        <f>+'Ark1'!P3752</f>
        <v>4613</v>
      </c>
      <c r="E1940" s="115">
        <f>+'Ark1'!C3752</f>
        <v>2021</v>
      </c>
      <c r="F1940" s="116" t="str">
        <f>+IF('Ark1'!Q3752=0,"",'Ark1'!Q3752)</f>
        <v/>
      </c>
      <c r="G1940" s="116">
        <f>+'Ark1'!R3752</f>
        <v>0</v>
      </c>
      <c r="H1940" s="116">
        <f>+'Ark1'!S3752</f>
        <v>0</v>
      </c>
      <c r="I1940" s="222" t="str">
        <f>+IF(G1940=0,"",'Ark1'!AA3752)</f>
        <v/>
      </c>
      <c r="J1940" s="222" t="str">
        <f>+IF(G1940=0,"",'Ark1'!AB3752)</f>
        <v/>
      </c>
      <c r="K1940" s="114" t="str">
        <f>+IF(G1940=0,"",'Ark1'!U3752)</f>
        <v/>
      </c>
      <c r="L1940" s="222" t="str">
        <f>+IF(G1940=0,"",'Ark1'!W3752)</f>
        <v/>
      </c>
      <c r="M1940" s="222" t="str">
        <f>+IF(G1940=0,"",'Ark1'!X3752)</f>
        <v/>
      </c>
      <c r="N1940" s="114" t="str">
        <f>+IF(G1940=0,"",'Ark1'!Y3752)</f>
        <v/>
      </c>
      <c r="O1940" s="116" t="str">
        <f>+IF(G1940=0,"",'Ark1'!Z3752)</f>
        <v/>
      </c>
      <c r="P1940" s="116" t="str">
        <f t="shared" si="30"/>
        <v/>
      </c>
      <c r="Q1940" s="114" t="str">
        <f>+IF(G1940=0,"",'Ark1'!T3752)</f>
        <v/>
      </c>
      <c r="R1940" s="222" t="str">
        <f>+IF(G1940=0,"",'Ark1'!V3752)</f>
        <v/>
      </c>
      <c r="S1940" s="32"/>
      <c r="T1940" s="35"/>
      <c r="U1940" s="35"/>
    </row>
    <row r="1941" spans="1:21" x14ac:dyDescent="0.5">
      <c r="A1941" s="32"/>
      <c r="B1941" s="297" t="str">
        <f>+IF(E1941=2012,VLOOKUP(D1941,K_navn!$A$2:$C$359,2),"")</f>
        <v/>
      </c>
      <c r="C1941" s="297" t="str">
        <f>+IF(E1941=2012,VLOOKUP(D1941,K_navn!$A$2:$C$359,3),"")</f>
        <v/>
      </c>
      <c r="D1941" s="115">
        <f>+'Ark1'!P3753</f>
        <v>4613</v>
      </c>
      <c r="E1941" s="115">
        <f>+'Ark1'!C3753</f>
        <v>2022</v>
      </c>
      <c r="F1941" s="116" t="str">
        <f>+IF('Ark1'!Q3753=0,"",'Ark1'!Q3753)</f>
        <v/>
      </c>
      <c r="G1941" s="116">
        <f>+'Ark1'!R3753</f>
        <v>0</v>
      </c>
      <c r="H1941" s="116">
        <f>+'Ark1'!S3753</f>
        <v>0</v>
      </c>
      <c r="I1941" s="222" t="str">
        <f>+IF(G1941=0,"",'Ark1'!AA3753)</f>
        <v/>
      </c>
      <c r="J1941" s="222" t="str">
        <f>+IF(G1941=0,"",'Ark1'!AB3753)</f>
        <v/>
      </c>
      <c r="K1941" s="114" t="str">
        <f>+IF(G1941=0,"",'Ark1'!U3753)</f>
        <v/>
      </c>
      <c r="L1941" s="222" t="str">
        <f>+IF(G1941=0,"",'Ark1'!W3753)</f>
        <v/>
      </c>
      <c r="M1941" s="222" t="str">
        <f>+IF(G1941=0,"",'Ark1'!X3753)</f>
        <v/>
      </c>
      <c r="N1941" s="114" t="str">
        <f>+IF(G1941=0,"",'Ark1'!Y3753)</f>
        <v/>
      </c>
      <c r="O1941" s="116" t="str">
        <f>+IF(G1941=0,"",'Ark1'!Z3753)</f>
        <v/>
      </c>
      <c r="P1941" s="116" t="str">
        <f t="shared" si="30"/>
        <v/>
      </c>
      <c r="Q1941" s="114" t="str">
        <f>+IF(G1941=0,"",'Ark1'!T3753)</f>
        <v/>
      </c>
      <c r="R1941" s="222" t="str">
        <f>+IF(G1941=0,"",'Ark1'!V3753)</f>
        <v/>
      </c>
      <c r="S1941" s="32"/>
      <c r="T1941" s="35"/>
      <c r="U1941" s="35"/>
    </row>
    <row r="1942" spans="1:21" x14ac:dyDescent="0.5">
      <c r="A1942" s="32"/>
      <c r="B1942" s="297" t="str">
        <f>+IF(E1942=2012,VLOOKUP(D1942,K_navn!$A$2:$C$359,2),"")</f>
        <v>Stord</v>
      </c>
      <c r="C1942" s="297" t="str">
        <f>+IF(E1942=2012,VLOOKUP(D1942,K_navn!$A$2:$C$359,3),"")</f>
        <v xml:space="preserve">Vestland </v>
      </c>
      <c r="D1942" s="115">
        <f>+'Ark1'!P3754</f>
        <v>4614</v>
      </c>
      <c r="E1942" s="115">
        <f>+'Ark1'!C3754</f>
        <v>2012</v>
      </c>
      <c r="F1942" s="116" t="str">
        <f>+IF('Ark1'!Q3754=0,"",'Ark1'!Q3754)</f>
        <v/>
      </c>
      <c r="G1942" s="116">
        <f>+'Ark1'!R3754</f>
        <v>0</v>
      </c>
      <c r="H1942" s="116">
        <f>+'Ark1'!S3754</f>
        <v>0</v>
      </c>
      <c r="I1942" s="222" t="str">
        <f>+IF(G1942=0,"",'Ark1'!AA3754)</f>
        <v/>
      </c>
      <c r="J1942" s="222" t="str">
        <f>+IF(G1942=0,"",'Ark1'!AB3754)</f>
        <v/>
      </c>
      <c r="K1942" s="114" t="str">
        <f>+IF(G1942=0,"",'Ark1'!U3754)</f>
        <v/>
      </c>
      <c r="L1942" s="222" t="str">
        <f>+IF(G1942=0,"",'Ark1'!W3754)</f>
        <v/>
      </c>
      <c r="M1942" s="222" t="str">
        <f>+IF(G1942=0,"",'Ark1'!X3754)</f>
        <v/>
      </c>
      <c r="N1942" s="114" t="str">
        <f>+IF(G1942=0,"",'Ark1'!Y3754)</f>
        <v/>
      </c>
      <c r="O1942" s="116" t="str">
        <f>+IF(G1942=0,"",'Ark1'!Z3754)</f>
        <v/>
      </c>
      <c r="P1942" s="116" t="str">
        <f t="shared" si="30"/>
        <v/>
      </c>
      <c r="Q1942" s="114" t="str">
        <f>+IF(G1942=0,"",'Ark1'!T3754)</f>
        <v/>
      </c>
      <c r="R1942" s="222" t="str">
        <f>+IF(G1942=0,"",'Ark1'!V3754)</f>
        <v/>
      </c>
      <c r="S1942" s="32"/>
      <c r="T1942" s="35"/>
      <c r="U1942" s="35"/>
    </row>
    <row r="1943" spans="1:21" x14ac:dyDescent="0.5">
      <c r="A1943" s="32"/>
      <c r="B1943" s="297" t="str">
        <f>+IF(E1943=2012,VLOOKUP(D1943,K_navn!$A$2:$C$359,2),"")</f>
        <v/>
      </c>
      <c r="C1943" s="297" t="str">
        <f>+IF(E1943=2012,VLOOKUP(D1943,K_navn!$A$2:$C$359,3),"")</f>
        <v/>
      </c>
      <c r="D1943" s="115">
        <f>+'Ark1'!P3755</f>
        <v>4614</v>
      </c>
      <c r="E1943" s="115">
        <f>+'Ark1'!C3755</f>
        <v>2013</v>
      </c>
      <c r="F1943" s="116" t="str">
        <f>+IF('Ark1'!Q3755=0,"",'Ark1'!Q3755)</f>
        <v/>
      </c>
      <c r="G1943" s="116">
        <f>+'Ark1'!R3755</f>
        <v>0</v>
      </c>
      <c r="H1943" s="116">
        <f>+'Ark1'!S3755</f>
        <v>0</v>
      </c>
      <c r="I1943" s="222" t="str">
        <f>+IF(G1943=0,"",'Ark1'!AA3755)</f>
        <v/>
      </c>
      <c r="J1943" s="222" t="str">
        <f>+IF(G1943=0,"",'Ark1'!AB3755)</f>
        <v/>
      </c>
      <c r="K1943" s="114" t="str">
        <f>+IF(G1943=0,"",'Ark1'!U3755)</f>
        <v/>
      </c>
      <c r="L1943" s="222" t="str">
        <f>+IF(G1943=0,"",'Ark1'!W3755)</f>
        <v/>
      </c>
      <c r="M1943" s="222" t="str">
        <f>+IF(G1943=0,"",'Ark1'!X3755)</f>
        <v/>
      </c>
      <c r="N1943" s="114" t="str">
        <f>+IF(G1943=0,"",'Ark1'!Y3755)</f>
        <v/>
      </c>
      <c r="O1943" s="116" t="str">
        <f>+IF(G1943=0,"",'Ark1'!Z3755)</f>
        <v/>
      </c>
      <c r="P1943" s="116" t="str">
        <f t="shared" si="30"/>
        <v/>
      </c>
      <c r="Q1943" s="114" t="str">
        <f>+IF(G1943=0,"",'Ark1'!T3755)</f>
        <v/>
      </c>
      <c r="R1943" s="222" t="str">
        <f>+IF(G1943=0,"",'Ark1'!V3755)</f>
        <v/>
      </c>
      <c r="S1943" s="32"/>
      <c r="T1943" s="35"/>
      <c r="U1943" s="35"/>
    </row>
    <row r="1944" spans="1:21" x14ac:dyDescent="0.5">
      <c r="A1944" s="32"/>
      <c r="B1944" s="297" t="str">
        <f>+IF(E1944=2012,VLOOKUP(D1944,K_navn!$A$2:$C$359,2),"")</f>
        <v/>
      </c>
      <c r="C1944" s="297" t="str">
        <f>+IF(E1944=2012,VLOOKUP(D1944,K_navn!$A$2:$C$359,3),"")</f>
        <v/>
      </c>
      <c r="D1944" s="115">
        <f>+'Ark1'!P3756</f>
        <v>4614</v>
      </c>
      <c r="E1944" s="115">
        <f>+'Ark1'!C3756</f>
        <v>2014</v>
      </c>
      <c r="F1944" s="116" t="str">
        <f>+IF('Ark1'!Q3756=0,"",'Ark1'!Q3756)</f>
        <v/>
      </c>
      <c r="G1944" s="116">
        <f>+'Ark1'!R3756</f>
        <v>0</v>
      </c>
      <c r="H1944" s="116">
        <f>+'Ark1'!S3756</f>
        <v>0</v>
      </c>
      <c r="I1944" s="222" t="str">
        <f>+IF(G1944=0,"",'Ark1'!AA3756)</f>
        <v/>
      </c>
      <c r="J1944" s="222" t="str">
        <f>+IF(G1944=0,"",'Ark1'!AB3756)</f>
        <v/>
      </c>
      <c r="K1944" s="114" t="str">
        <f>+IF(G1944=0,"",'Ark1'!U3756)</f>
        <v/>
      </c>
      <c r="L1944" s="222" t="str">
        <f>+IF(G1944=0,"",'Ark1'!W3756)</f>
        <v/>
      </c>
      <c r="M1944" s="222" t="str">
        <f>+IF(G1944=0,"",'Ark1'!X3756)</f>
        <v/>
      </c>
      <c r="N1944" s="114" t="str">
        <f>+IF(G1944=0,"",'Ark1'!Y3756)</f>
        <v/>
      </c>
      <c r="O1944" s="116" t="str">
        <f>+IF(G1944=0,"",'Ark1'!Z3756)</f>
        <v/>
      </c>
      <c r="P1944" s="116" t="str">
        <f t="shared" si="30"/>
        <v/>
      </c>
      <c r="Q1944" s="114" t="str">
        <f>+IF(G1944=0,"",'Ark1'!T3756)</f>
        <v/>
      </c>
      <c r="R1944" s="222" t="str">
        <f>+IF(G1944=0,"",'Ark1'!V3756)</f>
        <v/>
      </c>
      <c r="S1944" s="32"/>
      <c r="T1944" s="35"/>
      <c r="U1944" s="35"/>
    </row>
    <row r="1945" spans="1:21" x14ac:dyDescent="0.5">
      <c r="A1945" s="32"/>
      <c r="B1945" s="297" t="str">
        <f>+IF(E1945=2012,VLOOKUP(D1945,K_navn!$A$2:$C$359,2),"")</f>
        <v/>
      </c>
      <c r="C1945" s="297" t="str">
        <f>+IF(E1945=2012,VLOOKUP(D1945,K_navn!$A$2:$C$359,3),"")</f>
        <v/>
      </c>
      <c r="D1945" s="115">
        <f>+'Ark1'!P3757</f>
        <v>4614</v>
      </c>
      <c r="E1945" s="115">
        <f>+'Ark1'!C3757</f>
        <v>2015</v>
      </c>
      <c r="F1945" s="116" t="str">
        <f>+IF('Ark1'!Q3757=0,"",'Ark1'!Q3757)</f>
        <v/>
      </c>
      <c r="G1945" s="116">
        <f>+'Ark1'!R3757</f>
        <v>0</v>
      </c>
      <c r="H1945" s="116">
        <f>+'Ark1'!S3757</f>
        <v>0</v>
      </c>
      <c r="I1945" s="222" t="str">
        <f>+IF(G1945=0,"",'Ark1'!AA3757)</f>
        <v/>
      </c>
      <c r="J1945" s="222" t="str">
        <f>+IF(G1945=0,"",'Ark1'!AB3757)</f>
        <v/>
      </c>
      <c r="K1945" s="114" t="str">
        <f>+IF(G1945=0,"",'Ark1'!U3757)</f>
        <v/>
      </c>
      <c r="L1945" s="222" t="str">
        <f>+IF(G1945=0,"",'Ark1'!W3757)</f>
        <v/>
      </c>
      <c r="M1945" s="222" t="str">
        <f>+IF(G1945=0,"",'Ark1'!X3757)</f>
        <v/>
      </c>
      <c r="N1945" s="114" t="str">
        <f>+IF(G1945=0,"",'Ark1'!Y3757)</f>
        <v/>
      </c>
      <c r="O1945" s="116" t="str">
        <f>+IF(G1945=0,"",'Ark1'!Z3757)</f>
        <v/>
      </c>
      <c r="P1945" s="116" t="str">
        <f t="shared" si="30"/>
        <v/>
      </c>
      <c r="Q1945" s="114" t="str">
        <f>+IF(G1945=0,"",'Ark1'!T3757)</f>
        <v/>
      </c>
      <c r="R1945" s="222" t="str">
        <f>+IF(G1945=0,"",'Ark1'!V3757)</f>
        <v/>
      </c>
      <c r="S1945" s="32"/>
      <c r="T1945" s="35"/>
      <c r="U1945" s="35"/>
    </row>
    <row r="1946" spans="1:21" x14ac:dyDescent="0.5">
      <c r="A1946" s="32"/>
      <c r="B1946" s="297" t="str">
        <f>+IF(E1946=2012,VLOOKUP(D1946,K_navn!$A$2:$C$359,2),"")</f>
        <v/>
      </c>
      <c r="C1946" s="297" t="str">
        <f>+IF(E1946=2012,VLOOKUP(D1946,K_navn!$A$2:$C$359,3),"")</f>
        <v/>
      </c>
      <c r="D1946" s="115">
        <f>+'Ark1'!P3758</f>
        <v>4614</v>
      </c>
      <c r="E1946" s="115">
        <f>+'Ark1'!C3758</f>
        <v>2016</v>
      </c>
      <c r="F1946" s="116" t="str">
        <f>+IF('Ark1'!Q3758=0,"",'Ark1'!Q3758)</f>
        <v/>
      </c>
      <c r="G1946" s="116">
        <f>+'Ark1'!R3758</f>
        <v>0</v>
      </c>
      <c r="H1946" s="116">
        <f>+'Ark1'!S3758</f>
        <v>0</v>
      </c>
      <c r="I1946" s="222" t="str">
        <f>+IF(G1946=0,"",'Ark1'!AA3758)</f>
        <v/>
      </c>
      <c r="J1946" s="222" t="str">
        <f>+IF(G1946=0,"",'Ark1'!AB3758)</f>
        <v/>
      </c>
      <c r="K1946" s="114" t="str">
        <f>+IF(G1946=0,"",'Ark1'!U3758)</f>
        <v/>
      </c>
      <c r="L1946" s="222" t="str">
        <f>+IF(G1946=0,"",'Ark1'!W3758)</f>
        <v/>
      </c>
      <c r="M1946" s="222" t="str">
        <f>+IF(G1946=0,"",'Ark1'!X3758)</f>
        <v/>
      </c>
      <c r="N1946" s="114" t="str">
        <f>+IF(G1946=0,"",'Ark1'!Y3758)</f>
        <v/>
      </c>
      <c r="O1946" s="116" t="str">
        <f>+IF(G1946=0,"",'Ark1'!Z3758)</f>
        <v/>
      </c>
      <c r="P1946" s="116" t="str">
        <f t="shared" si="30"/>
        <v/>
      </c>
      <c r="Q1946" s="114" t="str">
        <f>+IF(G1946=0,"",'Ark1'!T3758)</f>
        <v/>
      </c>
      <c r="R1946" s="222" t="str">
        <f>+IF(G1946=0,"",'Ark1'!V3758)</f>
        <v/>
      </c>
      <c r="S1946" s="32"/>
      <c r="T1946" s="35"/>
      <c r="U1946" s="35"/>
    </row>
    <row r="1947" spans="1:21" x14ac:dyDescent="0.5">
      <c r="A1947" s="32"/>
      <c r="B1947" s="297" t="str">
        <f>+IF(E1947=2012,VLOOKUP(D1947,K_navn!$A$2:$C$359,2),"")</f>
        <v/>
      </c>
      <c r="C1947" s="297" t="str">
        <f>+IF(E1947=2012,VLOOKUP(D1947,K_navn!$A$2:$C$359,3),"")</f>
        <v/>
      </c>
      <c r="D1947" s="115">
        <f>+'Ark1'!P3759</f>
        <v>4614</v>
      </c>
      <c r="E1947" s="115">
        <f>+'Ark1'!C3759</f>
        <v>2017</v>
      </c>
      <c r="F1947" s="116" t="str">
        <f>+IF('Ark1'!Q3759=0,"",'Ark1'!Q3759)</f>
        <v/>
      </c>
      <c r="G1947" s="116">
        <f>+'Ark1'!R3759</f>
        <v>0</v>
      </c>
      <c r="H1947" s="116">
        <f>+'Ark1'!S3759</f>
        <v>0</v>
      </c>
      <c r="I1947" s="222" t="str">
        <f>+IF(G1947=0,"",'Ark1'!AA3759)</f>
        <v/>
      </c>
      <c r="J1947" s="222" t="str">
        <f>+IF(G1947=0,"",'Ark1'!AB3759)</f>
        <v/>
      </c>
      <c r="K1947" s="114" t="str">
        <f>+IF(G1947=0,"",'Ark1'!U3759)</f>
        <v/>
      </c>
      <c r="L1947" s="222" t="str">
        <f>+IF(G1947=0,"",'Ark1'!W3759)</f>
        <v/>
      </c>
      <c r="M1947" s="222" t="str">
        <f>+IF(G1947=0,"",'Ark1'!X3759)</f>
        <v/>
      </c>
      <c r="N1947" s="114" t="str">
        <f>+IF(G1947=0,"",'Ark1'!Y3759)</f>
        <v/>
      </c>
      <c r="O1947" s="116" t="str">
        <f>+IF(G1947=0,"",'Ark1'!Z3759)</f>
        <v/>
      </c>
      <c r="P1947" s="116" t="str">
        <f t="shared" si="30"/>
        <v/>
      </c>
      <c r="Q1947" s="114" t="str">
        <f>+IF(G1947=0,"",'Ark1'!T3759)</f>
        <v/>
      </c>
      <c r="R1947" s="222" t="str">
        <f>+IF(G1947=0,"",'Ark1'!V3759)</f>
        <v/>
      </c>
      <c r="S1947" s="32"/>
      <c r="T1947" s="35"/>
      <c r="U1947" s="35"/>
    </row>
    <row r="1948" spans="1:21" x14ac:dyDescent="0.5">
      <c r="A1948" s="32"/>
      <c r="B1948" s="297" t="str">
        <f>+IF(E1948=2012,VLOOKUP(D1948,K_navn!$A$2:$C$359,2),"")</f>
        <v/>
      </c>
      <c r="C1948" s="297" t="str">
        <f>+IF(E1948=2012,VLOOKUP(D1948,K_navn!$A$2:$C$359,3),"")</f>
        <v/>
      </c>
      <c r="D1948" s="115">
        <f>+'Ark1'!P3760</f>
        <v>4614</v>
      </c>
      <c r="E1948" s="115">
        <f>+'Ark1'!C3760</f>
        <v>2018</v>
      </c>
      <c r="F1948" s="116" t="str">
        <f>+IF('Ark1'!Q3760=0,"",'Ark1'!Q3760)</f>
        <v/>
      </c>
      <c r="G1948" s="116">
        <f>+'Ark1'!R3760</f>
        <v>0</v>
      </c>
      <c r="H1948" s="116">
        <f>+'Ark1'!S3760</f>
        <v>0</v>
      </c>
      <c r="I1948" s="222" t="str">
        <f>+IF(G1948=0,"",'Ark1'!AA3760)</f>
        <v/>
      </c>
      <c r="J1948" s="222" t="str">
        <f>+IF(G1948=0,"",'Ark1'!AB3760)</f>
        <v/>
      </c>
      <c r="K1948" s="114" t="str">
        <f>+IF(G1948=0,"",'Ark1'!U3760)</f>
        <v/>
      </c>
      <c r="L1948" s="222" t="str">
        <f>+IF(G1948=0,"",'Ark1'!W3760)</f>
        <v/>
      </c>
      <c r="M1948" s="222" t="str">
        <f>+IF(G1948=0,"",'Ark1'!X3760)</f>
        <v/>
      </c>
      <c r="N1948" s="114" t="str">
        <f>+IF(G1948=0,"",'Ark1'!Y3760)</f>
        <v/>
      </c>
      <c r="O1948" s="116" t="str">
        <f>+IF(G1948=0,"",'Ark1'!Z3760)</f>
        <v/>
      </c>
      <c r="P1948" s="116" t="str">
        <f t="shared" si="30"/>
        <v/>
      </c>
      <c r="Q1948" s="114" t="str">
        <f>+IF(G1948=0,"",'Ark1'!T3760)</f>
        <v/>
      </c>
      <c r="R1948" s="222" t="str">
        <f>+IF(G1948=0,"",'Ark1'!V3760)</f>
        <v/>
      </c>
      <c r="S1948" s="32"/>
      <c r="T1948" s="35"/>
      <c r="U1948" s="35"/>
    </row>
    <row r="1949" spans="1:21" x14ac:dyDescent="0.5">
      <c r="A1949" s="32"/>
      <c r="B1949" s="297" t="str">
        <f>+IF(E1949=2012,VLOOKUP(D1949,K_navn!$A$2:$C$359,2),"")</f>
        <v/>
      </c>
      <c r="C1949" s="297" t="str">
        <f>+IF(E1949=2012,VLOOKUP(D1949,K_navn!$A$2:$C$359,3),"")</f>
        <v/>
      </c>
      <c r="D1949" s="115">
        <f>+'Ark1'!P3761</f>
        <v>4614</v>
      </c>
      <c r="E1949" s="115">
        <f>+'Ark1'!C3761</f>
        <v>2019</v>
      </c>
      <c r="F1949" s="116" t="str">
        <f>+IF('Ark1'!Q3761=0,"",'Ark1'!Q3761)</f>
        <v/>
      </c>
      <c r="G1949" s="116">
        <f>+'Ark1'!R3761</f>
        <v>0</v>
      </c>
      <c r="H1949" s="116">
        <f>+'Ark1'!S3761</f>
        <v>0</v>
      </c>
      <c r="I1949" s="222" t="str">
        <f>+IF(G1949=0,"",'Ark1'!AA3761)</f>
        <v/>
      </c>
      <c r="J1949" s="222" t="str">
        <f>+IF(G1949=0,"",'Ark1'!AB3761)</f>
        <v/>
      </c>
      <c r="K1949" s="114" t="str">
        <f>+IF(G1949=0,"",'Ark1'!U3761)</f>
        <v/>
      </c>
      <c r="L1949" s="222" t="str">
        <f>+IF(G1949=0,"",'Ark1'!W3761)</f>
        <v/>
      </c>
      <c r="M1949" s="222" t="str">
        <f>+IF(G1949=0,"",'Ark1'!X3761)</f>
        <v/>
      </c>
      <c r="N1949" s="114" t="str">
        <f>+IF(G1949=0,"",'Ark1'!Y3761)</f>
        <v/>
      </c>
      <c r="O1949" s="116" t="str">
        <f>+IF(G1949=0,"",'Ark1'!Z3761)</f>
        <v/>
      </c>
      <c r="P1949" s="116" t="str">
        <f t="shared" si="30"/>
        <v/>
      </c>
      <c r="Q1949" s="114" t="str">
        <f>+IF(G1949=0,"",'Ark1'!T3761)</f>
        <v/>
      </c>
      <c r="R1949" s="222" t="str">
        <f>+IF(G1949=0,"",'Ark1'!V3761)</f>
        <v/>
      </c>
      <c r="S1949" s="32"/>
      <c r="T1949" s="35"/>
      <c r="U1949" s="35"/>
    </row>
    <row r="1950" spans="1:21" x14ac:dyDescent="0.5">
      <c r="A1950" s="32"/>
      <c r="B1950" s="297" t="str">
        <f>+IF(E1950=2012,VLOOKUP(D1950,K_navn!$A$2:$C$359,2),"")</f>
        <v/>
      </c>
      <c r="C1950" s="297" t="str">
        <f>+IF(E1950=2012,VLOOKUP(D1950,K_navn!$A$2:$C$359,3),"")</f>
        <v/>
      </c>
      <c r="D1950" s="115">
        <f>+'Ark1'!P3762</f>
        <v>4614</v>
      </c>
      <c r="E1950" s="115">
        <f>+'Ark1'!C3762</f>
        <v>2020</v>
      </c>
      <c r="F1950" s="116" t="str">
        <f>+IF('Ark1'!Q3762=0,"",'Ark1'!Q3762)</f>
        <v/>
      </c>
      <c r="G1950" s="116">
        <f>+'Ark1'!R3762</f>
        <v>0</v>
      </c>
      <c r="H1950" s="116">
        <f>+'Ark1'!S3762</f>
        <v>0</v>
      </c>
      <c r="I1950" s="222" t="str">
        <f>+IF(G1950=0,"",'Ark1'!AA3762)</f>
        <v/>
      </c>
      <c r="J1950" s="222" t="str">
        <f>+IF(G1950=0,"",'Ark1'!AB3762)</f>
        <v/>
      </c>
      <c r="K1950" s="114" t="str">
        <f>+IF(G1950=0,"",'Ark1'!U3762)</f>
        <v/>
      </c>
      <c r="L1950" s="222" t="str">
        <f>+IF(G1950=0,"",'Ark1'!W3762)</f>
        <v/>
      </c>
      <c r="M1950" s="222" t="str">
        <f>+IF(G1950=0,"",'Ark1'!X3762)</f>
        <v/>
      </c>
      <c r="N1950" s="114" t="str">
        <f>+IF(G1950=0,"",'Ark1'!Y3762)</f>
        <v/>
      </c>
      <c r="O1950" s="116" t="str">
        <f>+IF(G1950=0,"",'Ark1'!Z3762)</f>
        <v/>
      </c>
      <c r="P1950" s="116" t="str">
        <f t="shared" si="30"/>
        <v/>
      </c>
      <c r="Q1950" s="114" t="str">
        <f>+IF(G1950=0,"",'Ark1'!T3762)</f>
        <v/>
      </c>
      <c r="R1950" s="222" t="str">
        <f>+IF(G1950=0,"",'Ark1'!V3762)</f>
        <v/>
      </c>
      <c r="S1950" s="32"/>
      <c r="T1950" s="35"/>
      <c r="U1950" s="35"/>
    </row>
    <row r="1951" spans="1:21" x14ac:dyDescent="0.5">
      <c r="A1951" s="32"/>
      <c r="B1951" s="297" t="str">
        <f>+IF(E1951=2012,VLOOKUP(D1951,K_navn!$A$2:$C$359,2),"")</f>
        <v/>
      </c>
      <c r="C1951" s="297" t="str">
        <f>+IF(E1951=2012,VLOOKUP(D1951,K_navn!$A$2:$C$359,3),"")</f>
        <v/>
      </c>
      <c r="D1951" s="115">
        <f>+'Ark1'!P3763</f>
        <v>4614</v>
      </c>
      <c r="E1951" s="115">
        <f>+'Ark1'!C3763</f>
        <v>2021</v>
      </c>
      <c r="F1951" s="116" t="str">
        <f>+IF('Ark1'!Q3763=0,"",'Ark1'!Q3763)</f>
        <v/>
      </c>
      <c r="G1951" s="116">
        <f>+'Ark1'!R3763</f>
        <v>0</v>
      </c>
      <c r="H1951" s="116">
        <f>+'Ark1'!S3763</f>
        <v>0</v>
      </c>
      <c r="I1951" s="222" t="str">
        <f>+IF(G1951=0,"",'Ark1'!AA3763)</f>
        <v/>
      </c>
      <c r="J1951" s="222" t="str">
        <f>+IF(G1951=0,"",'Ark1'!AB3763)</f>
        <v/>
      </c>
      <c r="K1951" s="114" t="str">
        <f>+IF(G1951=0,"",'Ark1'!U3763)</f>
        <v/>
      </c>
      <c r="L1951" s="222" t="str">
        <f>+IF(G1951=0,"",'Ark1'!W3763)</f>
        <v/>
      </c>
      <c r="M1951" s="222" t="str">
        <f>+IF(G1951=0,"",'Ark1'!X3763)</f>
        <v/>
      </c>
      <c r="N1951" s="114" t="str">
        <f>+IF(G1951=0,"",'Ark1'!Y3763)</f>
        <v/>
      </c>
      <c r="O1951" s="116" t="str">
        <f>+IF(G1951=0,"",'Ark1'!Z3763)</f>
        <v/>
      </c>
      <c r="P1951" s="116" t="str">
        <f t="shared" si="30"/>
        <v/>
      </c>
      <c r="Q1951" s="114" t="str">
        <f>+IF(G1951=0,"",'Ark1'!T3763)</f>
        <v/>
      </c>
      <c r="R1951" s="222" t="str">
        <f>+IF(G1951=0,"",'Ark1'!V3763)</f>
        <v/>
      </c>
      <c r="S1951" s="32"/>
      <c r="T1951" s="35"/>
      <c r="U1951" s="35"/>
    </row>
    <row r="1952" spans="1:21" x14ac:dyDescent="0.5">
      <c r="A1952" s="32"/>
      <c r="B1952" s="297" t="str">
        <f>+IF(E1952=2012,VLOOKUP(D1952,K_navn!$A$2:$C$359,2),"")</f>
        <v/>
      </c>
      <c r="C1952" s="297" t="str">
        <f>+IF(E1952=2012,VLOOKUP(D1952,K_navn!$A$2:$C$359,3),"")</f>
        <v/>
      </c>
      <c r="D1952" s="115">
        <f>+'Ark1'!P3764</f>
        <v>4614</v>
      </c>
      <c r="E1952" s="115">
        <f>+'Ark1'!C3764</f>
        <v>2022</v>
      </c>
      <c r="F1952" s="116" t="str">
        <f>+IF('Ark1'!Q3764=0,"",'Ark1'!Q3764)</f>
        <v/>
      </c>
      <c r="G1952" s="116">
        <f>+'Ark1'!R3764</f>
        <v>0</v>
      </c>
      <c r="H1952" s="116">
        <f>+'Ark1'!S3764</f>
        <v>0</v>
      </c>
      <c r="I1952" s="222" t="str">
        <f>+IF(G1952=0,"",'Ark1'!AA3764)</f>
        <v/>
      </c>
      <c r="J1952" s="222" t="str">
        <f>+IF(G1952=0,"",'Ark1'!AB3764)</f>
        <v/>
      </c>
      <c r="K1952" s="114" t="str">
        <f>+IF(G1952=0,"",'Ark1'!U3764)</f>
        <v/>
      </c>
      <c r="L1952" s="222" t="str">
        <f>+IF(G1952=0,"",'Ark1'!W3764)</f>
        <v/>
      </c>
      <c r="M1952" s="222" t="str">
        <f>+IF(G1952=0,"",'Ark1'!X3764)</f>
        <v/>
      </c>
      <c r="N1952" s="114" t="str">
        <f>+IF(G1952=0,"",'Ark1'!Y3764)</f>
        <v/>
      </c>
      <c r="O1952" s="116" t="str">
        <f>+IF(G1952=0,"",'Ark1'!Z3764)</f>
        <v/>
      </c>
      <c r="P1952" s="116" t="str">
        <f t="shared" si="30"/>
        <v/>
      </c>
      <c r="Q1952" s="114" t="str">
        <f>+IF(G1952=0,"",'Ark1'!T3764)</f>
        <v/>
      </c>
      <c r="R1952" s="222" t="str">
        <f>+IF(G1952=0,"",'Ark1'!V3764)</f>
        <v/>
      </c>
      <c r="S1952" s="32"/>
      <c r="T1952" s="35"/>
      <c r="U1952" s="35"/>
    </row>
    <row r="1953" spans="1:21" x14ac:dyDescent="0.5">
      <c r="A1953" s="32"/>
      <c r="B1953" s="297" t="str">
        <f>+IF(E1953=2012,VLOOKUP(D1953,K_navn!$A$2:$C$359,2),"")</f>
        <v>Fitjar</v>
      </c>
      <c r="C1953" s="297" t="str">
        <f>+IF(E1953=2012,VLOOKUP(D1953,K_navn!$A$2:$C$359,3),"")</f>
        <v xml:space="preserve">Vestland </v>
      </c>
      <c r="D1953" s="115">
        <f>+'Ark1'!P3765</f>
        <v>4615</v>
      </c>
      <c r="E1953" s="115">
        <f>+'Ark1'!C3765</f>
        <v>2012</v>
      </c>
      <c r="F1953" s="116" t="str">
        <f>+IF('Ark1'!Q3765=0,"",'Ark1'!Q3765)</f>
        <v/>
      </c>
      <c r="G1953" s="116">
        <f>+'Ark1'!R3765</f>
        <v>0</v>
      </c>
      <c r="H1953" s="116">
        <f>+'Ark1'!S3765</f>
        <v>0</v>
      </c>
      <c r="I1953" s="222" t="str">
        <f>+IF(G1953=0,"",'Ark1'!AA3765)</f>
        <v/>
      </c>
      <c r="J1953" s="222" t="str">
        <f>+IF(G1953=0,"",'Ark1'!AB3765)</f>
        <v/>
      </c>
      <c r="K1953" s="114" t="str">
        <f>+IF(G1953=0,"",'Ark1'!U3765)</f>
        <v/>
      </c>
      <c r="L1953" s="222" t="str">
        <f>+IF(G1953=0,"",'Ark1'!W3765)</f>
        <v/>
      </c>
      <c r="M1953" s="222" t="str">
        <f>+IF(G1953=0,"",'Ark1'!X3765)</f>
        <v/>
      </c>
      <c r="N1953" s="114" t="str">
        <f>+IF(G1953=0,"",'Ark1'!Y3765)</f>
        <v/>
      </c>
      <c r="O1953" s="116" t="str">
        <f>+IF(G1953=0,"",'Ark1'!Z3765)</f>
        <v/>
      </c>
      <c r="P1953" s="116" t="str">
        <f t="shared" si="30"/>
        <v/>
      </c>
      <c r="Q1953" s="114" t="str">
        <f>+IF(G1953=0,"",'Ark1'!T3765)</f>
        <v/>
      </c>
      <c r="R1953" s="222" t="str">
        <f>+IF(G1953=0,"",'Ark1'!V3765)</f>
        <v/>
      </c>
      <c r="S1953" s="32"/>
      <c r="T1953" s="35"/>
      <c r="U1953" s="35"/>
    </row>
    <row r="1954" spans="1:21" x14ac:dyDescent="0.5">
      <c r="A1954" s="32"/>
      <c r="B1954" s="297" t="str">
        <f>+IF(E1954=2012,VLOOKUP(D1954,K_navn!$A$2:$C$359,2),"")</f>
        <v/>
      </c>
      <c r="C1954" s="297" t="str">
        <f>+IF(E1954=2012,VLOOKUP(D1954,K_navn!$A$2:$C$359,3),"")</f>
        <v/>
      </c>
      <c r="D1954" s="115">
        <f>+'Ark1'!P3766</f>
        <v>4615</v>
      </c>
      <c r="E1954" s="115">
        <f>+'Ark1'!C3766</f>
        <v>2013</v>
      </c>
      <c r="F1954" s="116" t="str">
        <f>+IF('Ark1'!Q3766=0,"",'Ark1'!Q3766)</f>
        <v/>
      </c>
      <c r="G1954" s="116">
        <f>+'Ark1'!R3766</f>
        <v>0</v>
      </c>
      <c r="H1954" s="116">
        <f>+'Ark1'!S3766</f>
        <v>0</v>
      </c>
      <c r="I1954" s="222" t="str">
        <f>+IF(G1954=0,"",'Ark1'!AA3766)</f>
        <v/>
      </c>
      <c r="J1954" s="222" t="str">
        <f>+IF(G1954=0,"",'Ark1'!AB3766)</f>
        <v/>
      </c>
      <c r="K1954" s="114" t="str">
        <f>+IF(G1954=0,"",'Ark1'!U3766)</f>
        <v/>
      </c>
      <c r="L1954" s="222" t="str">
        <f>+IF(G1954=0,"",'Ark1'!W3766)</f>
        <v/>
      </c>
      <c r="M1954" s="222" t="str">
        <f>+IF(G1954=0,"",'Ark1'!X3766)</f>
        <v/>
      </c>
      <c r="N1954" s="114" t="str">
        <f>+IF(G1954=0,"",'Ark1'!Y3766)</f>
        <v/>
      </c>
      <c r="O1954" s="116" t="str">
        <f>+IF(G1954=0,"",'Ark1'!Z3766)</f>
        <v/>
      </c>
      <c r="P1954" s="116" t="str">
        <f t="shared" si="30"/>
        <v/>
      </c>
      <c r="Q1954" s="114" t="str">
        <f>+IF(G1954=0,"",'Ark1'!T3766)</f>
        <v/>
      </c>
      <c r="R1954" s="222" t="str">
        <f>+IF(G1954=0,"",'Ark1'!V3766)</f>
        <v/>
      </c>
      <c r="S1954" s="32"/>
      <c r="T1954" s="35"/>
      <c r="U1954" s="35"/>
    </row>
    <row r="1955" spans="1:21" x14ac:dyDescent="0.5">
      <c r="A1955" s="32"/>
      <c r="B1955" s="297" t="str">
        <f>+IF(E1955=2012,VLOOKUP(D1955,K_navn!$A$2:$C$359,2),"")</f>
        <v/>
      </c>
      <c r="C1955" s="297" t="str">
        <f>+IF(E1955=2012,VLOOKUP(D1955,K_navn!$A$2:$C$359,3),"")</f>
        <v/>
      </c>
      <c r="D1955" s="115">
        <f>+'Ark1'!P3767</f>
        <v>4615</v>
      </c>
      <c r="E1955" s="115">
        <f>+'Ark1'!C3767</f>
        <v>2014</v>
      </c>
      <c r="F1955" s="116" t="str">
        <f>+IF('Ark1'!Q3767=0,"",'Ark1'!Q3767)</f>
        <v/>
      </c>
      <c r="G1955" s="116">
        <f>+'Ark1'!R3767</f>
        <v>0</v>
      </c>
      <c r="H1955" s="116">
        <f>+'Ark1'!S3767</f>
        <v>0</v>
      </c>
      <c r="I1955" s="222" t="str">
        <f>+IF(G1955=0,"",'Ark1'!AA3767)</f>
        <v/>
      </c>
      <c r="J1955" s="222" t="str">
        <f>+IF(G1955=0,"",'Ark1'!AB3767)</f>
        <v/>
      </c>
      <c r="K1955" s="114" t="str">
        <f>+IF(G1955=0,"",'Ark1'!U3767)</f>
        <v/>
      </c>
      <c r="L1955" s="222" t="str">
        <f>+IF(G1955=0,"",'Ark1'!W3767)</f>
        <v/>
      </c>
      <c r="M1955" s="222" t="str">
        <f>+IF(G1955=0,"",'Ark1'!X3767)</f>
        <v/>
      </c>
      <c r="N1955" s="114" t="str">
        <f>+IF(G1955=0,"",'Ark1'!Y3767)</f>
        <v/>
      </c>
      <c r="O1955" s="116" t="str">
        <f>+IF(G1955=0,"",'Ark1'!Z3767)</f>
        <v/>
      </c>
      <c r="P1955" s="116" t="str">
        <f t="shared" si="30"/>
        <v/>
      </c>
      <c r="Q1955" s="114" t="str">
        <f>+IF(G1955=0,"",'Ark1'!T3767)</f>
        <v/>
      </c>
      <c r="R1955" s="222" t="str">
        <f>+IF(G1955=0,"",'Ark1'!V3767)</f>
        <v/>
      </c>
      <c r="S1955" s="32"/>
      <c r="T1955" s="35"/>
      <c r="U1955" s="35"/>
    </row>
    <row r="1956" spans="1:21" x14ac:dyDescent="0.5">
      <c r="A1956" s="32"/>
      <c r="B1956" s="297" t="str">
        <f>+IF(E1956=2012,VLOOKUP(D1956,K_navn!$A$2:$C$359,2),"")</f>
        <v/>
      </c>
      <c r="C1956" s="297" t="str">
        <f>+IF(E1956=2012,VLOOKUP(D1956,K_navn!$A$2:$C$359,3),"")</f>
        <v/>
      </c>
      <c r="D1956" s="115">
        <f>+'Ark1'!P3768</f>
        <v>4615</v>
      </c>
      <c r="E1956" s="115">
        <f>+'Ark1'!C3768</f>
        <v>2015</v>
      </c>
      <c r="F1956" s="116" t="str">
        <f>+IF('Ark1'!Q3768=0,"",'Ark1'!Q3768)</f>
        <v/>
      </c>
      <c r="G1956" s="116">
        <f>+'Ark1'!R3768</f>
        <v>0</v>
      </c>
      <c r="H1956" s="116">
        <f>+'Ark1'!S3768</f>
        <v>0</v>
      </c>
      <c r="I1956" s="222" t="str">
        <f>+IF(G1956=0,"",'Ark1'!AA3768)</f>
        <v/>
      </c>
      <c r="J1956" s="222" t="str">
        <f>+IF(G1956=0,"",'Ark1'!AB3768)</f>
        <v/>
      </c>
      <c r="K1956" s="114" t="str">
        <f>+IF(G1956=0,"",'Ark1'!U3768)</f>
        <v/>
      </c>
      <c r="L1956" s="222" t="str">
        <f>+IF(G1956=0,"",'Ark1'!W3768)</f>
        <v/>
      </c>
      <c r="M1956" s="222" t="str">
        <f>+IF(G1956=0,"",'Ark1'!X3768)</f>
        <v/>
      </c>
      <c r="N1956" s="114" t="str">
        <f>+IF(G1956=0,"",'Ark1'!Y3768)</f>
        <v/>
      </c>
      <c r="O1956" s="116" t="str">
        <f>+IF(G1956=0,"",'Ark1'!Z3768)</f>
        <v/>
      </c>
      <c r="P1956" s="116" t="str">
        <f t="shared" si="30"/>
        <v/>
      </c>
      <c r="Q1956" s="114" t="str">
        <f>+IF(G1956=0,"",'Ark1'!T3768)</f>
        <v/>
      </c>
      <c r="R1956" s="222" t="str">
        <f>+IF(G1956=0,"",'Ark1'!V3768)</f>
        <v/>
      </c>
      <c r="S1956" s="32"/>
      <c r="T1956" s="35"/>
      <c r="U1956" s="35"/>
    </row>
    <row r="1957" spans="1:21" x14ac:dyDescent="0.5">
      <c r="A1957" s="32"/>
      <c r="B1957" s="297" t="str">
        <f>+IF(E1957=2012,VLOOKUP(D1957,K_navn!$A$2:$C$359,2),"")</f>
        <v/>
      </c>
      <c r="C1957" s="297" t="str">
        <f>+IF(E1957=2012,VLOOKUP(D1957,K_navn!$A$2:$C$359,3),"")</f>
        <v/>
      </c>
      <c r="D1957" s="115">
        <f>+'Ark1'!P3769</f>
        <v>4615</v>
      </c>
      <c r="E1957" s="115">
        <f>+'Ark1'!C3769</f>
        <v>2016</v>
      </c>
      <c r="F1957" s="116" t="str">
        <f>+IF('Ark1'!Q3769=0,"",'Ark1'!Q3769)</f>
        <v/>
      </c>
      <c r="G1957" s="116">
        <f>+'Ark1'!R3769</f>
        <v>0</v>
      </c>
      <c r="H1957" s="116">
        <f>+'Ark1'!S3769</f>
        <v>0</v>
      </c>
      <c r="I1957" s="222" t="str">
        <f>+IF(G1957=0,"",'Ark1'!AA3769)</f>
        <v/>
      </c>
      <c r="J1957" s="222" t="str">
        <f>+IF(G1957=0,"",'Ark1'!AB3769)</f>
        <v/>
      </c>
      <c r="K1957" s="114" t="str">
        <f>+IF(G1957=0,"",'Ark1'!U3769)</f>
        <v/>
      </c>
      <c r="L1957" s="222" t="str">
        <f>+IF(G1957=0,"",'Ark1'!W3769)</f>
        <v/>
      </c>
      <c r="M1957" s="222" t="str">
        <f>+IF(G1957=0,"",'Ark1'!X3769)</f>
        <v/>
      </c>
      <c r="N1957" s="114" t="str">
        <f>+IF(G1957=0,"",'Ark1'!Y3769)</f>
        <v/>
      </c>
      <c r="O1957" s="116" t="str">
        <f>+IF(G1957=0,"",'Ark1'!Z3769)</f>
        <v/>
      </c>
      <c r="P1957" s="116" t="str">
        <f t="shared" si="30"/>
        <v/>
      </c>
      <c r="Q1957" s="114" t="str">
        <f>+IF(G1957=0,"",'Ark1'!T3769)</f>
        <v/>
      </c>
      <c r="R1957" s="222" t="str">
        <f>+IF(G1957=0,"",'Ark1'!V3769)</f>
        <v/>
      </c>
      <c r="S1957" s="32"/>
      <c r="T1957" s="35"/>
      <c r="U1957" s="35"/>
    </row>
    <row r="1958" spans="1:21" x14ac:dyDescent="0.5">
      <c r="A1958" s="32"/>
      <c r="B1958" s="297" t="str">
        <f>+IF(E1958=2012,VLOOKUP(D1958,K_navn!$A$2:$C$359,2),"")</f>
        <v/>
      </c>
      <c r="C1958" s="297" t="str">
        <f>+IF(E1958=2012,VLOOKUP(D1958,K_navn!$A$2:$C$359,3),"")</f>
        <v/>
      </c>
      <c r="D1958" s="115">
        <f>+'Ark1'!P3770</f>
        <v>4615</v>
      </c>
      <c r="E1958" s="115">
        <f>+'Ark1'!C3770</f>
        <v>2017</v>
      </c>
      <c r="F1958" s="116" t="str">
        <f>+IF('Ark1'!Q3770=0,"",'Ark1'!Q3770)</f>
        <v/>
      </c>
      <c r="G1958" s="116">
        <f>+'Ark1'!R3770</f>
        <v>0</v>
      </c>
      <c r="H1958" s="116">
        <f>+'Ark1'!S3770</f>
        <v>0</v>
      </c>
      <c r="I1958" s="222" t="str">
        <f>+IF(G1958=0,"",'Ark1'!AA3770)</f>
        <v/>
      </c>
      <c r="J1958" s="222" t="str">
        <f>+IF(G1958=0,"",'Ark1'!AB3770)</f>
        <v/>
      </c>
      <c r="K1958" s="114" t="str">
        <f>+IF(G1958=0,"",'Ark1'!U3770)</f>
        <v/>
      </c>
      <c r="L1958" s="222" t="str">
        <f>+IF(G1958=0,"",'Ark1'!W3770)</f>
        <v/>
      </c>
      <c r="M1958" s="222" t="str">
        <f>+IF(G1958=0,"",'Ark1'!X3770)</f>
        <v/>
      </c>
      <c r="N1958" s="114" t="str">
        <f>+IF(G1958=0,"",'Ark1'!Y3770)</f>
        <v/>
      </c>
      <c r="O1958" s="116" t="str">
        <f>+IF(G1958=0,"",'Ark1'!Z3770)</f>
        <v/>
      </c>
      <c r="P1958" s="116" t="str">
        <f t="shared" si="30"/>
        <v/>
      </c>
      <c r="Q1958" s="114" t="str">
        <f>+IF(G1958=0,"",'Ark1'!T3770)</f>
        <v/>
      </c>
      <c r="R1958" s="222" t="str">
        <f>+IF(G1958=0,"",'Ark1'!V3770)</f>
        <v/>
      </c>
      <c r="S1958" s="32"/>
      <c r="T1958" s="35"/>
      <c r="U1958" s="35"/>
    </row>
    <row r="1959" spans="1:21" x14ac:dyDescent="0.5">
      <c r="A1959" s="32"/>
      <c r="B1959" s="297" t="str">
        <f>+IF(E1959=2012,VLOOKUP(D1959,K_navn!$A$2:$C$359,2),"")</f>
        <v/>
      </c>
      <c r="C1959" s="297" t="str">
        <f>+IF(E1959=2012,VLOOKUP(D1959,K_navn!$A$2:$C$359,3),"")</f>
        <v/>
      </c>
      <c r="D1959" s="115">
        <f>+'Ark1'!P3771</f>
        <v>4615</v>
      </c>
      <c r="E1959" s="115">
        <f>+'Ark1'!C3771</f>
        <v>2018</v>
      </c>
      <c r="F1959" s="116" t="str">
        <f>+IF('Ark1'!Q3771=0,"",'Ark1'!Q3771)</f>
        <v/>
      </c>
      <c r="G1959" s="116">
        <f>+'Ark1'!R3771</f>
        <v>0</v>
      </c>
      <c r="H1959" s="116">
        <f>+'Ark1'!S3771</f>
        <v>0</v>
      </c>
      <c r="I1959" s="222" t="str">
        <f>+IF(G1959=0,"",'Ark1'!AA3771)</f>
        <v/>
      </c>
      <c r="J1959" s="222" t="str">
        <f>+IF(G1959=0,"",'Ark1'!AB3771)</f>
        <v/>
      </c>
      <c r="K1959" s="114" t="str">
        <f>+IF(G1959=0,"",'Ark1'!U3771)</f>
        <v/>
      </c>
      <c r="L1959" s="222" t="str">
        <f>+IF(G1959=0,"",'Ark1'!W3771)</f>
        <v/>
      </c>
      <c r="M1959" s="222" t="str">
        <f>+IF(G1959=0,"",'Ark1'!X3771)</f>
        <v/>
      </c>
      <c r="N1959" s="114" t="str">
        <f>+IF(G1959=0,"",'Ark1'!Y3771)</f>
        <v/>
      </c>
      <c r="O1959" s="116" t="str">
        <f>+IF(G1959=0,"",'Ark1'!Z3771)</f>
        <v/>
      </c>
      <c r="P1959" s="116" t="str">
        <f t="shared" ref="P1959:P2022" si="31">+IF(G1959=0,"",H1959/F1959)</f>
        <v/>
      </c>
      <c r="Q1959" s="114" t="str">
        <f>+IF(G1959=0,"",'Ark1'!T3771)</f>
        <v/>
      </c>
      <c r="R1959" s="222" t="str">
        <f>+IF(G1959=0,"",'Ark1'!V3771)</f>
        <v/>
      </c>
      <c r="S1959" s="32"/>
      <c r="T1959" s="35"/>
      <c r="U1959" s="35"/>
    </row>
    <row r="1960" spans="1:21" x14ac:dyDescent="0.5">
      <c r="A1960" s="32"/>
      <c r="B1960" s="297" t="str">
        <f>+IF(E1960=2012,VLOOKUP(D1960,K_navn!$A$2:$C$359,2),"")</f>
        <v/>
      </c>
      <c r="C1960" s="297" t="str">
        <f>+IF(E1960=2012,VLOOKUP(D1960,K_navn!$A$2:$C$359,3),"")</f>
        <v/>
      </c>
      <c r="D1960" s="115">
        <f>+'Ark1'!P3772</f>
        <v>4615</v>
      </c>
      <c r="E1960" s="115">
        <f>+'Ark1'!C3772</f>
        <v>2019</v>
      </c>
      <c r="F1960" s="116" t="str">
        <f>+IF('Ark1'!Q3772=0,"",'Ark1'!Q3772)</f>
        <v/>
      </c>
      <c r="G1960" s="116">
        <f>+'Ark1'!R3772</f>
        <v>0</v>
      </c>
      <c r="H1960" s="116">
        <f>+'Ark1'!S3772</f>
        <v>0</v>
      </c>
      <c r="I1960" s="222" t="str">
        <f>+IF(G1960=0,"",'Ark1'!AA3772)</f>
        <v/>
      </c>
      <c r="J1960" s="222" t="str">
        <f>+IF(G1960=0,"",'Ark1'!AB3772)</f>
        <v/>
      </c>
      <c r="K1960" s="114" t="str">
        <f>+IF(G1960=0,"",'Ark1'!U3772)</f>
        <v/>
      </c>
      <c r="L1960" s="222" t="str">
        <f>+IF(G1960=0,"",'Ark1'!W3772)</f>
        <v/>
      </c>
      <c r="M1960" s="222" t="str">
        <f>+IF(G1960=0,"",'Ark1'!X3772)</f>
        <v/>
      </c>
      <c r="N1960" s="114" t="str">
        <f>+IF(G1960=0,"",'Ark1'!Y3772)</f>
        <v/>
      </c>
      <c r="O1960" s="116" t="str">
        <f>+IF(G1960=0,"",'Ark1'!Z3772)</f>
        <v/>
      </c>
      <c r="P1960" s="116" t="str">
        <f t="shared" si="31"/>
        <v/>
      </c>
      <c r="Q1960" s="114" t="str">
        <f>+IF(G1960=0,"",'Ark1'!T3772)</f>
        <v/>
      </c>
      <c r="R1960" s="222" t="str">
        <f>+IF(G1960=0,"",'Ark1'!V3772)</f>
        <v/>
      </c>
      <c r="S1960" s="32"/>
      <c r="T1960" s="35"/>
      <c r="U1960" s="35"/>
    </row>
    <row r="1961" spans="1:21" x14ac:dyDescent="0.5">
      <c r="A1961" s="32"/>
      <c r="B1961" s="297" t="str">
        <f>+IF(E1961=2012,VLOOKUP(D1961,K_navn!$A$2:$C$359,2),"")</f>
        <v/>
      </c>
      <c r="C1961" s="297" t="str">
        <f>+IF(E1961=2012,VLOOKUP(D1961,K_navn!$A$2:$C$359,3),"")</f>
        <v/>
      </c>
      <c r="D1961" s="115">
        <f>+'Ark1'!P3773</f>
        <v>4615</v>
      </c>
      <c r="E1961" s="115">
        <f>+'Ark1'!C3773</f>
        <v>2020</v>
      </c>
      <c r="F1961" s="116" t="str">
        <f>+IF('Ark1'!Q3773=0,"",'Ark1'!Q3773)</f>
        <v/>
      </c>
      <c r="G1961" s="116">
        <f>+'Ark1'!R3773</f>
        <v>0</v>
      </c>
      <c r="H1961" s="116">
        <f>+'Ark1'!S3773</f>
        <v>0</v>
      </c>
      <c r="I1961" s="222" t="str">
        <f>+IF(G1961=0,"",'Ark1'!AA3773)</f>
        <v/>
      </c>
      <c r="J1961" s="222" t="str">
        <f>+IF(G1961=0,"",'Ark1'!AB3773)</f>
        <v/>
      </c>
      <c r="K1961" s="114" t="str">
        <f>+IF(G1961=0,"",'Ark1'!U3773)</f>
        <v/>
      </c>
      <c r="L1961" s="222" t="str">
        <f>+IF(G1961=0,"",'Ark1'!W3773)</f>
        <v/>
      </c>
      <c r="M1961" s="222" t="str">
        <f>+IF(G1961=0,"",'Ark1'!X3773)</f>
        <v/>
      </c>
      <c r="N1961" s="114" t="str">
        <f>+IF(G1961=0,"",'Ark1'!Y3773)</f>
        <v/>
      </c>
      <c r="O1961" s="116" t="str">
        <f>+IF(G1961=0,"",'Ark1'!Z3773)</f>
        <v/>
      </c>
      <c r="P1961" s="116" t="str">
        <f t="shared" si="31"/>
        <v/>
      </c>
      <c r="Q1961" s="114" t="str">
        <f>+IF(G1961=0,"",'Ark1'!T3773)</f>
        <v/>
      </c>
      <c r="R1961" s="222" t="str">
        <f>+IF(G1961=0,"",'Ark1'!V3773)</f>
        <v/>
      </c>
      <c r="S1961" s="32"/>
      <c r="T1961" s="35"/>
      <c r="U1961" s="35"/>
    </row>
    <row r="1962" spans="1:21" x14ac:dyDescent="0.5">
      <c r="A1962" s="32"/>
      <c r="B1962" s="297" t="str">
        <f>+IF(E1962=2012,VLOOKUP(D1962,K_navn!$A$2:$C$359,2),"")</f>
        <v/>
      </c>
      <c r="C1962" s="297" t="str">
        <f>+IF(E1962=2012,VLOOKUP(D1962,K_navn!$A$2:$C$359,3),"")</f>
        <v/>
      </c>
      <c r="D1962" s="115">
        <f>+'Ark1'!P3774</f>
        <v>4615</v>
      </c>
      <c r="E1962" s="115">
        <f>+'Ark1'!C3774</f>
        <v>2021</v>
      </c>
      <c r="F1962" s="116" t="str">
        <f>+IF('Ark1'!Q3774=0,"",'Ark1'!Q3774)</f>
        <v/>
      </c>
      <c r="G1962" s="116">
        <f>+'Ark1'!R3774</f>
        <v>0</v>
      </c>
      <c r="H1962" s="116">
        <f>+'Ark1'!S3774</f>
        <v>0</v>
      </c>
      <c r="I1962" s="222" t="str">
        <f>+IF(G1962=0,"",'Ark1'!AA3774)</f>
        <v/>
      </c>
      <c r="J1962" s="222" t="str">
        <f>+IF(G1962=0,"",'Ark1'!AB3774)</f>
        <v/>
      </c>
      <c r="K1962" s="114" t="str">
        <f>+IF(G1962=0,"",'Ark1'!U3774)</f>
        <v/>
      </c>
      <c r="L1962" s="222" t="str">
        <f>+IF(G1962=0,"",'Ark1'!W3774)</f>
        <v/>
      </c>
      <c r="M1962" s="222" t="str">
        <f>+IF(G1962=0,"",'Ark1'!X3774)</f>
        <v/>
      </c>
      <c r="N1962" s="114" t="str">
        <f>+IF(G1962=0,"",'Ark1'!Y3774)</f>
        <v/>
      </c>
      <c r="O1962" s="116" t="str">
        <f>+IF(G1962=0,"",'Ark1'!Z3774)</f>
        <v/>
      </c>
      <c r="P1962" s="116" t="str">
        <f t="shared" si="31"/>
        <v/>
      </c>
      <c r="Q1962" s="114" t="str">
        <f>+IF(G1962=0,"",'Ark1'!T3774)</f>
        <v/>
      </c>
      <c r="R1962" s="222" t="str">
        <f>+IF(G1962=0,"",'Ark1'!V3774)</f>
        <v/>
      </c>
      <c r="S1962" s="32"/>
      <c r="T1962" s="35"/>
      <c r="U1962" s="35"/>
    </row>
    <row r="1963" spans="1:21" x14ac:dyDescent="0.5">
      <c r="A1963" s="32"/>
      <c r="B1963" s="297" t="str">
        <f>+IF(E1963=2012,VLOOKUP(D1963,K_navn!$A$2:$C$359,2),"")</f>
        <v/>
      </c>
      <c r="C1963" s="297" t="str">
        <f>+IF(E1963=2012,VLOOKUP(D1963,K_navn!$A$2:$C$359,3),"")</f>
        <v/>
      </c>
      <c r="D1963" s="115">
        <f>+'Ark1'!P3775</f>
        <v>4615</v>
      </c>
      <c r="E1963" s="115">
        <f>+'Ark1'!C3775</f>
        <v>2022</v>
      </c>
      <c r="F1963" s="116" t="str">
        <f>+IF('Ark1'!Q3775=0,"",'Ark1'!Q3775)</f>
        <v/>
      </c>
      <c r="G1963" s="116">
        <f>+'Ark1'!R3775</f>
        <v>0</v>
      </c>
      <c r="H1963" s="116">
        <f>+'Ark1'!S3775</f>
        <v>0</v>
      </c>
      <c r="I1963" s="222" t="str">
        <f>+IF(G1963=0,"",'Ark1'!AA3775)</f>
        <v/>
      </c>
      <c r="J1963" s="222" t="str">
        <f>+IF(G1963=0,"",'Ark1'!AB3775)</f>
        <v/>
      </c>
      <c r="K1963" s="114" t="str">
        <f>+IF(G1963=0,"",'Ark1'!U3775)</f>
        <v/>
      </c>
      <c r="L1963" s="222" t="str">
        <f>+IF(G1963=0,"",'Ark1'!W3775)</f>
        <v/>
      </c>
      <c r="M1963" s="222" t="str">
        <f>+IF(G1963=0,"",'Ark1'!X3775)</f>
        <v/>
      </c>
      <c r="N1963" s="114" t="str">
        <f>+IF(G1963=0,"",'Ark1'!Y3775)</f>
        <v/>
      </c>
      <c r="O1963" s="116" t="str">
        <f>+IF(G1963=0,"",'Ark1'!Z3775)</f>
        <v/>
      </c>
      <c r="P1963" s="116" t="str">
        <f t="shared" si="31"/>
        <v/>
      </c>
      <c r="Q1963" s="114" t="str">
        <f>+IF(G1963=0,"",'Ark1'!T3775)</f>
        <v/>
      </c>
      <c r="R1963" s="222" t="str">
        <f>+IF(G1963=0,"",'Ark1'!V3775)</f>
        <v/>
      </c>
      <c r="S1963" s="32"/>
      <c r="T1963" s="35"/>
      <c r="U1963" s="35"/>
    </row>
    <row r="1964" spans="1:21" x14ac:dyDescent="0.5">
      <c r="A1964" s="32"/>
      <c r="B1964" s="297" t="str">
        <f>+IF(E1964=2012,VLOOKUP(D1964,K_navn!$A$2:$C$359,2),"")</f>
        <v>Tysnes</v>
      </c>
      <c r="C1964" s="297" t="str">
        <f>+IF(E1964=2012,VLOOKUP(D1964,K_navn!$A$2:$C$359,3),"")</f>
        <v xml:space="preserve">Vestland </v>
      </c>
      <c r="D1964" s="115">
        <f>+'Ark1'!P3776</f>
        <v>4616</v>
      </c>
      <c r="E1964" s="115">
        <f>+'Ark1'!C3776</f>
        <v>2012</v>
      </c>
      <c r="F1964" s="116" t="str">
        <f>+IF('Ark1'!Q3776=0,"",'Ark1'!Q3776)</f>
        <v/>
      </c>
      <c r="G1964" s="116">
        <f>+'Ark1'!R3776</f>
        <v>0</v>
      </c>
      <c r="H1964" s="116">
        <f>+'Ark1'!S3776</f>
        <v>0</v>
      </c>
      <c r="I1964" s="222" t="str">
        <f>+IF(G1964=0,"",'Ark1'!AA3776)</f>
        <v/>
      </c>
      <c r="J1964" s="222" t="str">
        <f>+IF(G1964=0,"",'Ark1'!AB3776)</f>
        <v/>
      </c>
      <c r="K1964" s="114" t="str">
        <f>+IF(G1964=0,"",'Ark1'!U3776)</f>
        <v/>
      </c>
      <c r="L1964" s="222" t="str">
        <f>+IF(G1964=0,"",'Ark1'!W3776)</f>
        <v/>
      </c>
      <c r="M1964" s="222" t="str">
        <f>+IF(G1964=0,"",'Ark1'!X3776)</f>
        <v/>
      </c>
      <c r="N1964" s="114" t="str">
        <f>+IF(G1964=0,"",'Ark1'!Y3776)</f>
        <v/>
      </c>
      <c r="O1964" s="116" t="str">
        <f>+IF(G1964=0,"",'Ark1'!Z3776)</f>
        <v/>
      </c>
      <c r="P1964" s="116" t="str">
        <f t="shared" si="31"/>
        <v/>
      </c>
      <c r="Q1964" s="114" t="str">
        <f>+IF(G1964=0,"",'Ark1'!T3776)</f>
        <v/>
      </c>
      <c r="R1964" s="222" t="str">
        <f>+IF(G1964=0,"",'Ark1'!V3776)</f>
        <v/>
      </c>
      <c r="S1964" s="32"/>
      <c r="T1964" s="35"/>
      <c r="U1964" s="35"/>
    </row>
    <row r="1965" spans="1:21" x14ac:dyDescent="0.5">
      <c r="A1965" s="32"/>
      <c r="B1965" s="297" t="str">
        <f>+IF(E1965=2012,VLOOKUP(D1965,K_navn!$A$2:$C$359,2),"")</f>
        <v/>
      </c>
      <c r="C1965" s="297" t="str">
        <f>+IF(E1965=2012,VLOOKUP(D1965,K_navn!$A$2:$C$359,3),"")</f>
        <v/>
      </c>
      <c r="D1965" s="115">
        <f>+'Ark1'!P3777</f>
        <v>4616</v>
      </c>
      <c r="E1965" s="115">
        <f>+'Ark1'!C3777</f>
        <v>2013</v>
      </c>
      <c r="F1965" s="116" t="str">
        <f>+IF('Ark1'!Q3777=0,"",'Ark1'!Q3777)</f>
        <v/>
      </c>
      <c r="G1965" s="116">
        <f>+'Ark1'!R3777</f>
        <v>0</v>
      </c>
      <c r="H1965" s="116">
        <f>+'Ark1'!S3777</f>
        <v>0</v>
      </c>
      <c r="I1965" s="222" t="str">
        <f>+IF(G1965=0,"",'Ark1'!AA3777)</f>
        <v/>
      </c>
      <c r="J1965" s="222" t="str">
        <f>+IF(G1965=0,"",'Ark1'!AB3777)</f>
        <v/>
      </c>
      <c r="K1965" s="114" t="str">
        <f>+IF(G1965=0,"",'Ark1'!U3777)</f>
        <v/>
      </c>
      <c r="L1965" s="222" t="str">
        <f>+IF(G1965=0,"",'Ark1'!W3777)</f>
        <v/>
      </c>
      <c r="M1965" s="222" t="str">
        <f>+IF(G1965=0,"",'Ark1'!X3777)</f>
        <v/>
      </c>
      <c r="N1965" s="114" t="str">
        <f>+IF(G1965=0,"",'Ark1'!Y3777)</f>
        <v/>
      </c>
      <c r="O1965" s="116" t="str">
        <f>+IF(G1965=0,"",'Ark1'!Z3777)</f>
        <v/>
      </c>
      <c r="P1965" s="116" t="str">
        <f t="shared" si="31"/>
        <v/>
      </c>
      <c r="Q1965" s="114" t="str">
        <f>+IF(G1965=0,"",'Ark1'!T3777)</f>
        <v/>
      </c>
      <c r="R1965" s="222" t="str">
        <f>+IF(G1965=0,"",'Ark1'!V3777)</f>
        <v/>
      </c>
      <c r="S1965" s="32"/>
      <c r="T1965" s="35"/>
      <c r="U1965" s="35"/>
    </row>
    <row r="1966" spans="1:21" x14ac:dyDescent="0.5">
      <c r="A1966" s="32"/>
      <c r="B1966" s="297" t="str">
        <f>+IF(E1966=2012,VLOOKUP(D1966,K_navn!$A$2:$C$359,2),"")</f>
        <v/>
      </c>
      <c r="C1966" s="297" t="str">
        <f>+IF(E1966=2012,VLOOKUP(D1966,K_navn!$A$2:$C$359,3),"")</f>
        <v/>
      </c>
      <c r="D1966" s="115">
        <f>+'Ark1'!P3778</f>
        <v>4616</v>
      </c>
      <c r="E1966" s="115">
        <f>+'Ark1'!C3778</f>
        <v>2014</v>
      </c>
      <c r="F1966" s="116" t="str">
        <f>+IF('Ark1'!Q3778=0,"",'Ark1'!Q3778)</f>
        <v/>
      </c>
      <c r="G1966" s="116">
        <f>+'Ark1'!R3778</f>
        <v>0</v>
      </c>
      <c r="H1966" s="116">
        <f>+'Ark1'!S3778</f>
        <v>0</v>
      </c>
      <c r="I1966" s="222" t="str">
        <f>+IF(G1966=0,"",'Ark1'!AA3778)</f>
        <v/>
      </c>
      <c r="J1966" s="222" t="str">
        <f>+IF(G1966=0,"",'Ark1'!AB3778)</f>
        <v/>
      </c>
      <c r="K1966" s="114" t="str">
        <f>+IF(G1966=0,"",'Ark1'!U3778)</f>
        <v/>
      </c>
      <c r="L1966" s="222" t="str">
        <f>+IF(G1966=0,"",'Ark1'!W3778)</f>
        <v/>
      </c>
      <c r="M1966" s="222" t="str">
        <f>+IF(G1966=0,"",'Ark1'!X3778)</f>
        <v/>
      </c>
      <c r="N1966" s="114" t="str">
        <f>+IF(G1966=0,"",'Ark1'!Y3778)</f>
        <v/>
      </c>
      <c r="O1966" s="116" t="str">
        <f>+IF(G1966=0,"",'Ark1'!Z3778)</f>
        <v/>
      </c>
      <c r="P1966" s="116" t="str">
        <f t="shared" si="31"/>
        <v/>
      </c>
      <c r="Q1966" s="114" t="str">
        <f>+IF(G1966=0,"",'Ark1'!T3778)</f>
        <v/>
      </c>
      <c r="R1966" s="222" t="str">
        <f>+IF(G1966=0,"",'Ark1'!V3778)</f>
        <v/>
      </c>
      <c r="S1966" s="32"/>
      <c r="T1966" s="35"/>
      <c r="U1966" s="35"/>
    </row>
    <row r="1967" spans="1:21" x14ac:dyDescent="0.5">
      <c r="A1967" s="32"/>
      <c r="B1967" s="297" t="str">
        <f>+IF(E1967=2012,VLOOKUP(D1967,K_navn!$A$2:$C$359,2),"")</f>
        <v/>
      </c>
      <c r="C1967" s="297" t="str">
        <f>+IF(E1967=2012,VLOOKUP(D1967,K_navn!$A$2:$C$359,3),"")</f>
        <v/>
      </c>
      <c r="D1967" s="115">
        <f>+'Ark1'!P3779</f>
        <v>4616</v>
      </c>
      <c r="E1967" s="115">
        <f>+'Ark1'!C3779</f>
        <v>2015</v>
      </c>
      <c r="F1967" s="116" t="str">
        <f>+IF('Ark1'!Q3779=0,"",'Ark1'!Q3779)</f>
        <v/>
      </c>
      <c r="G1967" s="116">
        <f>+'Ark1'!R3779</f>
        <v>0</v>
      </c>
      <c r="H1967" s="116">
        <f>+'Ark1'!S3779</f>
        <v>0</v>
      </c>
      <c r="I1967" s="222" t="str">
        <f>+IF(G1967=0,"",'Ark1'!AA3779)</f>
        <v/>
      </c>
      <c r="J1967" s="222" t="str">
        <f>+IF(G1967=0,"",'Ark1'!AB3779)</f>
        <v/>
      </c>
      <c r="K1967" s="114" t="str">
        <f>+IF(G1967=0,"",'Ark1'!U3779)</f>
        <v/>
      </c>
      <c r="L1967" s="222" t="str">
        <f>+IF(G1967=0,"",'Ark1'!W3779)</f>
        <v/>
      </c>
      <c r="M1967" s="222" t="str">
        <f>+IF(G1967=0,"",'Ark1'!X3779)</f>
        <v/>
      </c>
      <c r="N1967" s="114" t="str">
        <f>+IF(G1967=0,"",'Ark1'!Y3779)</f>
        <v/>
      </c>
      <c r="O1967" s="116" t="str">
        <f>+IF(G1967=0,"",'Ark1'!Z3779)</f>
        <v/>
      </c>
      <c r="P1967" s="116" t="str">
        <f t="shared" si="31"/>
        <v/>
      </c>
      <c r="Q1967" s="114" t="str">
        <f>+IF(G1967=0,"",'Ark1'!T3779)</f>
        <v/>
      </c>
      <c r="R1967" s="222" t="str">
        <f>+IF(G1967=0,"",'Ark1'!V3779)</f>
        <v/>
      </c>
      <c r="S1967" s="32"/>
      <c r="T1967" s="35"/>
      <c r="U1967" s="35"/>
    </row>
    <row r="1968" spans="1:21" x14ac:dyDescent="0.5">
      <c r="A1968" s="32"/>
      <c r="B1968" s="297" t="str">
        <f>+IF(E1968=2012,VLOOKUP(D1968,K_navn!$A$2:$C$359,2),"")</f>
        <v/>
      </c>
      <c r="C1968" s="297" t="str">
        <f>+IF(E1968=2012,VLOOKUP(D1968,K_navn!$A$2:$C$359,3),"")</f>
        <v/>
      </c>
      <c r="D1968" s="115">
        <f>+'Ark1'!P3780</f>
        <v>4616</v>
      </c>
      <c r="E1968" s="115">
        <f>+'Ark1'!C3780</f>
        <v>2016</v>
      </c>
      <c r="F1968" s="116" t="str">
        <f>+IF('Ark1'!Q3780=0,"",'Ark1'!Q3780)</f>
        <v/>
      </c>
      <c r="G1968" s="116">
        <f>+'Ark1'!R3780</f>
        <v>0</v>
      </c>
      <c r="H1968" s="116">
        <f>+'Ark1'!S3780</f>
        <v>0</v>
      </c>
      <c r="I1968" s="222" t="str">
        <f>+IF(G1968=0,"",'Ark1'!AA3780)</f>
        <v/>
      </c>
      <c r="J1968" s="222" t="str">
        <f>+IF(G1968=0,"",'Ark1'!AB3780)</f>
        <v/>
      </c>
      <c r="K1968" s="114" t="str">
        <f>+IF(G1968=0,"",'Ark1'!U3780)</f>
        <v/>
      </c>
      <c r="L1968" s="222" t="str">
        <f>+IF(G1968=0,"",'Ark1'!W3780)</f>
        <v/>
      </c>
      <c r="M1968" s="222" t="str">
        <f>+IF(G1968=0,"",'Ark1'!X3780)</f>
        <v/>
      </c>
      <c r="N1968" s="114" t="str">
        <f>+IF(G1968=0,"",'Ark1'!Y3780)</f>
        <v/>
      </c>
      <c r="O1968" s="116" t="str">
        <f>+IF(G1968=0,"",'Ark1'!Z3780)</f>
        <v/>
      </c>
      <c r="P1968" s="116" t="str">
        <f t="shared" si="31"/>
        <v/>
      </c>
      <c r="Q1968" s="114" t="str">
        <f>+IF(G1968=0,"",'Ark1'!T3780)</f>
        <v/>
      </c>
      <c r="R1968" s="222" t="str">
        <f>+IF(G1968=0,"",'Ark1'!V3780)</f>
        <v/>
      </c>
      <c r="S1968" s="32"/>
      <c r="T1968" s="35"/>
      <c r="U1968" s="35"/>
    </row>
    <row r="1969" spans="1:21" x14ac:dyDescent="0.5">
      <c r="A1969" s="32"/>
      <c r="B1969" s="297" t="str">
        <f>+IF(E1969=2012,VLOOKUP(D1969,K_navn!$A$2:$C$359,2),"")</f>
        <v/>
      </c>
      <c r="C1969" s="297" t="str">
        <f>+IF(E1969=2012,VLOOKUP(D1969,K_navn!$A$2:$C$359,3),"")</f>
        <v/>
      </c>
      <c r="D1969" s="115">
        <f>+'Ark1'!P3781</f>
        <v>4616</v>
      </c>
      <c r="E1969" s="115">
        <f>+'Ark1'!C3781</f>
        <v>2017</v>
      </c>
      <c r="F1969" s="116" t="str">
        <f>+IF('Ark1'!Q3781=0,"",'Ark1'!Q3781)</f>
        <v/>
      </c>
      <c r="G1969" s="116">
        <f>+'Ark1'!R3781</f>
        <v>0</v>
      </c>
      <c r="H1969" s="116">
        <f>+'Ark1'!S3781</f>
        <v>0</v>
      </c>
      <c r="I1969" s="222" t="str">
        <f>+IF(G1969=0,"",'Ark1'!AA3781)</f>
        <v/>
      </c>
      <c r="J1969" s="222" t="str">
        <f>+IF(G1969=0,"",'Ark1'!AB3781)</f>
        <v/>
      </c>
      <c r="K1969" s="114" t="str">
        <f>+IF(G1969=0,"",'Ark1'!U3781)</f>
        <v/>
      </c>
      <c r="L1969" s="222" t="str">
        <f>+IF(G1969=0,"",'Ark1'!W3781)</f>
        <v/>
      </c>
      <c r="M1969" s="222" t="str">
        <f>+IF(G1969=0,"",'Ark1'!X3781)</f>
        <v/>
      </c>
      <c r="N1969" s="114" t="str">
        <f>+IF(G1969=0,"",'Ark1'!Y3781)</f>
        <v/>
      </c>
      <c r="O1969" s="116" t="str">
        <f>+IF(G1969=0,"",'Ark1'!Z3781)</f>
        <v/>
      </c>
      <c r="P1969" s="116" t="str">
        <f t="shared" si="31"/>
        <v/>
      </c>
      <c r="Q1969" s="114" t="str">
        <f>+IF(G1969=0,"",'Ark1'!T3781)</f>
        <v/>
      </c>
      <c r="R1969" s="222" t="str">
        <f>+IF(G1969=0,"",'Ark1'!V3781)</f>
        <v/>
      </c>
      <c r="S1969" s="32"/>
      <c r="T1969" s="35"/>
      <c r="U1969" s="35"/>
    </row>
    <row r="1970" spans="1:21" x14ac:dyDescent="0.5">
      <c r="A1970" s="32"/>
      <c r="B1970" s="297" t="str">
        <f>+IF(E1970=2012,VLOOKUP(D1970,K_navn!$A$2:$C$359,2),"")</f>
        <v/>
      </c>
      <c r="C1970" s="297" t="str">
        <f>+IF(E1970=2012,VLOOKUP(D1970,K_navn!$A$2:$C$359,3),"")</f>
        <v/>
      </c>
      <c r="D1970" s="115">
        <f>+'Ark1'!P3782</f>
        <v>4616</v>
      </c>
      <c r="E1970" s="115">
        <f>+'Ark1'!C3782</f>
        <v>2018</v>
      </c>
      <c r="F1970" s="116" t="str">
        <f>+IF('Ark1'!Q3782=0,"",'Ark1'!Q3782)</f>
        <v/>
      </c>
      <c r="G1970" s="116">
        <f>+'Ark1'!R3782</f>
        <v>0</v>
      </c>
      <c r="H1970" s="116">
        <f>+'Ark1'!S3782</f>
        <v>0</v>
      </c>
      <c r="I1970" s="222" t="str">
        <f>+IF(G1970=0,"",'Ark1'!AA3782)</f>
        <v/>
      </c>
      <c r="J1970" s="222" t="str">
        <f>+IF(G1970=0,"",'Ark1'!AB3782)</f>
        <v/>
      </c>
      <c r="K1970" s="114" t="str">
        <f>+IF(G1970=0,"",'Ark1'!U3782)</f>
        <v/>
      </c>
      <c r="L1970" s="222" t="str">
        <f>+IF(G1970=0,"",'Ark1'!W3782)</f>
        <v/>
      </c>
      <c r="M1970" s="222" t="str">
        <f>+IF(G1970=0,"",'Ark1'!X3782)</f>
        <v/>
      </c>
      <c r="N1970" s="114" t="str">
        <f>+IF(G1970=0,"",'Ark1'!Y3782)</f>
        <v/>
      </c>
      <c r="O1970" s="116" t="str">
        <f>+IF(G1970=0,"",'Ark1'!Z3782)</f>
        <v/>
      </c>
      <c r="P1970" s="116" t="str">
        <f t="shared" si="31"/>
        <v/>
      </c>
      <c r="Q1970" s="114" t="str">
        <f>+IF(G1970=0,"",'Ark1'!T3782)</f>
        <v/>
      </c>
      <c r="R1970" s="222" t="str">
        <f>+IF(G1970=0,"",'Ark1'!V3782)</f>
        <v/>
      </c>
      <c r="S1970" s="32"/>
      <c r="T1970" s="35"/>
      <c r="U1970" s="35"/>
    </row>
    <row r="1971" spans="1:21" x14ac:dyDescent="0.5">
      <c r="A1971" s="32"/>
      <c r="B1971" s="297" t="str">
        <f>+IF(E1971=2012,VLOOKUP(D1971,K_navn!$A$2:$C$359,2),"")</f>
        <v/>
      </c>
      <c r="C1971" s="297" t="str">
        <f>+IF(E1971=2012,VLOOKUP(D1971,K_navn!$A$2:$C$359,3),"")</f>
        <v/>
      </c>
      <c r="D1971" s="115">
        <f>+'Ark1'!P3783</f>
        <v>4616</v>
      </c>
      <c r="E1971" s="115">
        <f>+'Ark1'!C3783</f>
        <v>2019</v>
      </c>
      <c r="F1971" s="116" t="str">
        <f>+IF('Ark1'!Q3783=0,"",'Ark1'!Q3783)</f>
        <v/>
      </c>
      <c r="G1971" s="116">
        <f>+'Ark1'!R3783</f>
        <v>0</v>
      </c>
      <c r="H1971" s="116">
        <f>+'Ark1'!S3783</f>
        <v>0</v>
      </c>
      <c r="I1971" s="222" t="str">
        <f>+IF(G1971=0,"",'Ark1'!AA3783)</f>
        <v/>
      </c>
      <c r="J1971" s="222" t="str">
        <f>+IF(G1971=0,"",'Ark1'!AB3783)</f>
        <v/>
      </c>
      <c r="K1971" s="114" t="str">
        <f>+IF(G1971=0,"",'Ark1'!U3783)</f>
        <v/>
      </c>
      <c r="L1971" s="222" t="str">
        <f>+IF(G1971=0,"",'Ark1'!W3783)</f>
        <v/>
      </c>
      <c r="M1971" s="222" t="str">
        <f>+IF(G1971=0,"",'Ark1'!X3783)</f>
        <v/>
      </c>
      <c r="N1971" s="114" t="str">
        <f>+IF(G1971=0,"",'Ark1'!Y3783)</f>
        <v/>
      </c>
      <c r="O1971" s="116" t="str">
        <f>+IF(G1971=0,"",'Ark1'!Z3783)</f>
        <v/>
      </c>
      <c r="P1971" s="116" t="str">
        <f t="shared" si="31"/>
        <v/>
      </c>
      <c r="Q1971" s="114" t="str">
        <f>+IF(G1971=0,"",'Ark1'!T3783)</f>
        <v/>
      </c>
      <c r="R1971" s="222" t="str">
        <f>+IF(G1971=0,"",'Ark1'!V3783)</f>
        <v/>
      </c>
      <c r="S1971" s="32"/>
      <c r="T1971" s="35"/>
      <c r="U1971" s="35"/>
    </row>
    <row r="1972" spans="1:21" x14ac:dyDescent="0.5">
      <c r="A1972" s="32"/>
      <c r="B1972" s="297" t="str">
        <f>+IF(E1972=2012,VLOOKUP(D1972,K_navn!$A$2:$C$359,2),"")</f>
        <v/>
      </c>
      <c r="C1972" s="297" t="str">
        <f>+IF(E1972=2012,VLOOKUP(D1972,K_navn!$A$2:$C$359,3),"")</f>
        <v/>
      </c>
      <c r="D1972" s="115">
        <f>+'Ark1'!P3784</f>
        <v>4616</v>
      </c>
      <c r="E1972" s="115">
        <f>+'Ark1'!C3784</f>
        <v>2020</v>
      </c>
      <c r="F1972" s="116" t="str">
        <f>+IF('Ark1'!Q3784=0,"",'Ark1'!Q3784)</f>
        <v/>
      </c>
      <c r="G1972" s="116">
        <f>+'Ark1'!R3784</f>
        <v>0</v>
      </c>
      <c r="H1972" s="116">
        <f>+'Ark1'!S3784</f>
        <v>0</v>
      </c>
      <c r="I1972" s="222" t="str">
        <f>+IF(G1972=0,"",'Ark1'!AA3784)</f>
        <v/>
      </c>
      <c r="J1972" s="222" t="str">
        <f>+IF(G1972=0,"",'Ark1'!AB3784)</f>
        <v/>
      </c>
      <c r="K1972" s="114" t="str">
        <f>+IF(G1972=0,"",'Ark1'!U3784)</f>
        <v/>
      </c>
      <c r="L1972" s="222" t="str">
        <f>+IF(G1972=0,"",'Ark1'!W3784)</f>
        <v/>
      </c>
      <c r="M1972" s="222" t="str">
        <f>+IF(G1972=0,"",'Ark1'!X3784)</f>
        <v/>
      </c>
      <c r="N1972" s="114" t="str">
        <f>+IF(G1972=0,"",'Ark1'!Y3784)</f>
        <v/>
      </c>
      <c r="O1972" s="116" t="str">
        <f>+IF(G1972=0,"",'Ark1'!Z3784)</f>
        <v/>
      </c>
      <c r="P1972" s="116" t="str">
        <f t="shared" si="31"/>
        <v/>
      </c>
      <c r="Q1972" s="114" t="str">
        <f>+IF(G1972=0,"",'Ark1'!T3784)</f>
        <v/>
      </c>
      <c r="R1972" s="222" t="str">
        <f>+IF(G1972=0,"",'Ark1'!V3784)</f>
        <v/>
      </c>
      <c r="S1972" s="32"/>
      <c r="T1972" s="35"/>
      <c r="U1972" s="35"/>
    </row>
    <row r="1973" spans="1:21" x14ac:dyDescent="0.5">
      <c r="A1973" s="32"/>
      <c r="B1973" s="297" t="str">
        <f>+IF(E1973=2012,VLOOKUP(D1973,K_navn!$A$2:$C$359,2),"")</f>
        <v/>
      </c>
      <c r="C1973" s="297" t="str">
        <f>+IF(E1973=2012,VLOOKUP(D1973,K_navn!$A$2:$C$359,3),"")</f>
        <v/>
      </c>
      <c r="D1973" s="115">
        <f>+'Ark1'!P3785</f>
        <v>4616</v>
      </c>
      <c r="E1973" s="115">
        <f>+'Ark1'!C3785</f>
        <v>2021</v>
      </c>
      <c r="F1973" s="116" t="str">
        <f>+IF('Ark1'!Q3785=0,"",'Ark1'!Q3785)</f>
        <v/>
      </c>
      <c r="G1973" s="116">
        <f>+'Ark1'!R3785</f>
        <v>0</v>
      </c>
      <c r="H1973" s="116">
        <f>+'Ark1'!S3785</f>
        <v>0</v>
      </c>
      <c r="I1973" s="222" t="str">
        <f>+IF(G1973=0,"",'Ark1'!AA3785)</f>
        <v/>
      </c>
      <c r="J1973" s="222" t="str">
        <f>+IF(G1973=0,"",'Ark1'!AB3785)</f>
        <v/>
      </c>
      <c r="K1973" s="114" t="str">
        <f>+IF(G1973=0,"",'Ark1'!U3785)</f>
        <v/>
      </c>
      <c r="L1973" s="222" t="str">
        <f>+IF(G1973=0,"",'Ark1'!W3785)</f>
        <v/>
      </c>
      <c r="M1973" s="222" t="str">
        <f>+IF(G1973=0,"",'Ark1'!X3785)</f>
        <v/>
      </c>
      <c r="N1973" s="114" t="str">
        <f>+IF(G1973=0,"",'Ark1'!Y3785)</f>
        <v/>
      </c>
      <c r="O1973" s="116" t="str">
        <f>+IF(G1973=0,"",'Ark1'!Z3785)</f>
        <v/>
      </c>
      <c r="P1973" s="116" t="str">
        <f t="shared" si="31"/>
        <v/>
      </c>
      <c r="Q1973" s="114" t="str">
        <f>+IF(G1973=0,"",'Ark1'!T3785)</f>
        <v/>
      </c>
      <c r="R1973" s="222" t="str">
        <f>+IF(G1973=0,"",'Ark1'!V3785)</f>
        <v/>
      </c>
      <c r="S1973" s="32"/>
      <c r="T1973" s="35"/>
      <c r="U1973" s="35"/>
    </row>
    <row r="1974" spans="1:21" x14ac:dyDescent="0.5">
      <c r="A1974" s="32"/>
      <c r="B1974" s="297" t="str">
        <f>+IF(E1974=2012,VLOOKUP(D1974,K_navn!$A$2:$C$359,2),"")</f>
        <v/>
      </c>
      <c r="C1974" s="297" t="str">
        <f>+IF(E1974=2012,VLOOKUP(D1974,K_navn!$A$2:$C$359,3),"")</f>
        <v/>
      </c>
      <c r="D1974" s="115">
        <f>+'Ark1'!P3786</f>
        <v>4616</v>
      </c>
      <c r="E1974" s="115">
        <f>+'Ark1'!C3786</f>
        <v>2022</v>
      </c>
      <c r="F1974" s="116" t="str">
        <f>+IF('Ark1'!Q3786=0,"",'Ark1'!Q3786)</f>
        <v/>
      </c>
      <c r="G1974" s="116">
        <f>+'Ark1'!R3786</f>
        <v>0</v>
      </c>
      <c r="H1974" s="116">
        <f>+'Ark1'!S3786</f>
        <v>0</v>
      </c>
      <c r="I1974" s="222" t="str">
        <f>+IF(G1974=0,"",'Ark1'!AA3786)</f>
        <v/>
      </c>
      <c r="J1974" s="222" t="str">
        <f>+IF(G1974=0,"",'Ark1'!AB3786)</f>
        <v/>
      </c>
      <c r="K1974" s="114" t="str">
        <f>+IF(G1974=0,"",'Ark1'!U3786)</f>
        <v/>
      </c>
      <c r="L1974" s="222" t="str">
        <f>+IF(G1974=0,"",'Ark1'!W3786)</f>
        <v/>
      </c>
      <c r="M1974" s="222" t="str">
        <f>+IF(G1974=0,"",'Ark1'!X3786)</f>
        <v/>
      </c>
      <c r="N1974" s="114" t="str">
        <f>+IF(G1974=0,"",'Ark1'!Y3786)</f>
        <v/>
      </c>
      <c r="O1974" s="116" t="str">
        <f>+IF(G1974=0,"",'Ark1'!Z3786)</f>
        <v/>
      </c>
      <c r="P1974" s="116" t="str">
        <f t="shared" si="31"/>
        <v/>
      </c>
      <c r="Q1974" s="114" t="str">
        <f>+IF(G1974=0,"",'Ark1'!T3786)</f>
        <v/>
      </c>
      <c r="R1974" s="222" t="str">
        <f>+IF(G1974=0,"",'Ark1'!V3786)</f>
        <v/>
      </c>
      <c r="S1974" s="32"/>
      <c r="T1974" s="35"/>
      <c r="U1974" s="35"/>
    </row>
    <row r="1975" spans="1:21" x14ac:dyDescent="0.5">
      <c r="A1975" s="32"/>
      <c r="B1975" s="297" t="str">
        <f>+IF(E1975=2012,VLOOKUP(D1975,K_navn!$A$2:$C$359,2),"")</f>
        <v>Kvinnherad</v>
      </c>
      <c r="C1975" s="297" t="str">
        <f>+IF(E1975=2012,VLOOKUP(D1975,K_navn!$A$2:$C$359,3),"")</f>
        <v xml:space="preserve">Vestland </v>
      </c>
      <c r="D1975" s="115">
        <f>+'Ark1'!P3787</f>
        <v>4617</v>
      </c>
      <c r="E1975" s="115">
        <f>+'Ark1'!C3787</f>
        <v>2012</v>
      </c>
      <c r="F1975" s="116" t="str">
        <f>+IF('Ark1'!Q3787=0,"",'Ark1'!Q3787)</f>
        <v/>
      </c>
      <c r="G1975" s="116">
        <f>+'Ark1'!R3787</f>
        <v>0</v>
      </c>
      <c r="H1975" s="116">
        <f>+'Ark1'!S3787</f>
        <v>0</v>
      </c>
      <c r="I1975" s="222" t="str">
        <f>+IF(G1975=0,"",'Ark1'!AA3787)</f>
        <v/>
      </c>
      <c r="J1975" s="222" t="str">
        <f>+IF(G1975=0,"",'Ark1'!AB3787)</f>
        <v/>
      </c>
      <c r="K1975" s="114" t="str">
        <f>+IF(G1975=0,"",'Ark1'!U3787)</f>
        <v/>
      </c>
      <c r="L1975" s="222" t="str">
        <f>+IF(G1975=0,"",'Ark1'!W3787)</f>
        <v/>
      </c>
      <c r="M1975" s="222" t="str">
        <f>+IF(G1975=0,"",'Ark1'!X3787)</f>
        <v/>
      </c>
      <c r="N1975" s="114" t="str">
        <f>+IF(G1975=0,"",'Ark1'!Y3787)</f>
        <v/>
      </c>
      <c r="O1975" s="116" t="str">
        <f>+IF(G1975=0,"",'Ark1'!Z3787)</f>
        <v/>
      </c>
      <c r="P1975" s="116" t="str">
        <f t="shared" si="31"/>
        <v/>
      </c>
      <c r="Q1975" s="114" t="str">
        <f>+IF(G1975=0,"",'Ark1'!T3787)</f>
        <v/>
      </c>
      <c r="R1975" s="222" t="str">
        <f>+IF(G1975=0,"",'Ark1'!V3787)</f>
        <v/>
      </c>
      <c r="S1975" s="32"/>
      <c r="T1975" s="35"/>
      <c r="U1975" s="35"/>
    </row>
    <row r="1976" spans="1:21" x14ac:dyDescent="0.5">
      <c r="A1976" s="32"/>
      <c r="B1976" s="297" t="str">
        <f>+IF(E1976=2012,VLOOKUP(D1976,K_navn!$A$2:$C$359,2),"")</f>
        <v/>
      </c>
      <c r="C1976" s="297" t="str">
        <f>+IF(E1976=2012,VLOOKUP(D1976,K_navn!$A$2:$C$359,3),"")</f>
        <v/>
      </c>
      <c r="D1976" s="115">
        <f>+'Ark1'!P3788</f>
        <v>4617</v>
      </c>
      <c r="E1976" s="115">
        <f>+'Ark1'!C3788</f>
        <v>2013</v>
      </c>
      <c r="F1976" s="116" t="str">
        <f>+IF('Ark1'!Q3788=0,"",'Ark1'!Q3788)</f>
        <v/>
      </c>
      <c r="G1976" s="116">
        <f>+'Ark1'!R3788</f>
        <v>0</v>
      </c>
      <c r="H1976" s="116">
        <f>+'Ark1'!S3788</f>
        <v>0</v>
      </c>
      <c r="I1976" s="222" t="str">
        <f>+IF(G1976=0,"",'Ark1'!AA3788)</f>
        <v/>
      </c>
      <c r="J1976" s="222" t="str">
        <f>+IF(G1976=0,"",'Ark1'!AB3788)</f>
        <v/>
      </c>
      <c r="K1976" s="114" t="str">
        <f>+IF(G1976=0,"",'Ark1'!U3788)</f>
        <v/>
      </c>
      <c r="L1976" s="222" t="str">
        <f>+IF(G1976=0,"",'Ark1'!W3788)</f>
        <v/>
      </c>
      <c r="M1976" s="222" t="str">
        <f>+IF(G1976=0,"",'Ark1'!X3788)</f>
        <v/>
      </c>
      <c r="N1976" s="114" t="str">
        <f>+IF(G1976=0,"",'Ark1'!Y3788)</f>
        <v/>
      </c>
      <c r="O1976" s="116" t="str">
        <f>+IF(G1976=0,"",'Ark1'!Z3788)</f>
        <v/>
      </c>
      <c r="P1976" s="116" t="str">
        <f t="shared" si="31"/>
        <v/>
      </c>
      <c r="Q1976" s="114" t="str">
        <f>+IF(G1976=0,"",'Ark1'!T3788)</f>
        <v/>
      </c>
      <c r="R1976" s="222" t="str">
        <f>+IF(G1976=0,"",'Ark1'!V3788)</f>
        <v/>
      </c>
      <c r="S1976" s="32"/>
      <c r="T1976" s="35"/>
      <c r="U1976" s="35"/>
    </row>
    <row r="1977" spans="1:21" x14ac:dyDescent="0.5">
      <c r="A1977" s="32"/>
      <c r="B1977" s="297" t="str">
        <f>+IF(E1977=2012,VLOOKUP(D1977,K_navn!$A$2:$C$359,2),"")</f>
        <v/>
      </c>
      <c r="C1977" s="297" t="str">
        <f>+IF(E1977=2012,VLOOKUP(D1977,K_navn!$A$2:$C$359,3),"")</f>
        <v/>
      </c>
      <c r="D1977" s="115">
        <f>+'Ark1'!P3789</f>
        <v>4617</v>
      </c>
      <c r="E1977" s="115">
        <f>+'Ark1'!C3789</f>
        <v>2014</v>
      </c>
      <c r="F1977" s="116" t="str">
        <f>+IF('Ark1'!Q3789=0,"",'Ark1'!Q3789)</f>
        <v/>
      </c>
      <c r="G1977" s="116">
        <f>+'Ark1'!R3789</f>
        <v>0</v>
      </c>
      <c r="H1977" s="116">
        <f>+'Ark1'!S3789</f>
        <v>0</v>
      </c>
      <c r="I1977" s="222" t="str">
        <f>+IF(G1977=0,"",'Ark1'!AA3789)</f>
        <v/>
      </c>
      <c r="J1977" s="222" t="str">
        <f>+IF(G1977=0,"",'Ark1'!AB3789)</f>
        <v/>
      </c>
      <c r="K1977" s="114" t="str">
        <f>+IF(G1977=0,"",'Ark1'!U3789)</f>
        <v/>
      </c>
      <c r="L1977" s="222" t="str">
        <f>+IF(G1977=0,"",'Ark1'!W3789)</f>
        <v/>
      </c>
      <c r="M1977" s="222" t="str">
        <f>+IF(G1977=0,"",'Ark1'!X3789)</f>
        <v/>
      </c>
      <c r="N1977" s="114" t="str">
        <f>+IF(G1977=0,"",'Ark1'!Y3789)</f>
        <v/>
      </c>
      <c r="O1977" s="116" t="str">
        <f>+IF(G1977=0,"",'Ark1'!Z3789)</f>
        <v/>
      </c>
      <c r="P1977" s="116" t="str">
        <f t="shared" si="31"/>
        <v/>
      </c>
      <c r="Q1977" s="114" t="str">
        <f>+IF(G1977=0,"",'Ark1'!T3789)</f>
        <v/>
      </c>
      <c r="R1977" s="222" t="str">
        <f>+IF(G1977=0,"",'Ark1'!V3789)</f>
        <v/>
      </c>
      <c r="S1977" s="32"/>
      <c r="T1977" s="35"/>
      <c r="U1977" s="35"/>
    </row>
    <row r="1978" spans="1:21" x14ac:dyDescent="0.5">
      <c r="A1978" s="32"/>
      <c r="B1978" s="297" t="str">
        <f>+IF(E1978=2012,VLOOKUP(D1978,K_navn!$A$2:$C$359,2),"")</f>
        <v/>
      </c>
      <c r="C1978" s="297" t="str">
        <f>+IF(E1978=2012,VLOOKUP(D1978,K_navn!$A$2:$C$359,3),"")</f>
        <v/>
      </c>
      <c r="D1978" s="115">
        <f>+'Ark1'!P3790</f>
        <v>4617</v>
      </c>
      <c r="E1978" s="115">
        <f>+'Ark1'!C3790</f>
        <v>2015</v>
      </c>
      <c r="F1978" s="116" t="str">
        <f>+IF('Ark1'!Q3790=0,"",'Ark1'!Q3790)</f>
        <v/>
      </c>
      <c r="G1978" s="116">
        <f>+'Ark1'!R3790</f>
        <v>0</v>
      </c>
      <c r="H1978" s="116">
        <f>+'Ark1'!S3790</f>
        <v>0</v>
      </c>
      <c r="I1978" s="222" t="str">
        <f>+IF(G1978=0,"",'Ark1'!AA3790)</f>
        <v/>
      </c>
      <c r="J1978" s="222" t="str">
        <f>+IF(G1978=0,"",'Ark1'!AB3790)</f>
        <v/>
      </c>
      <c r="K1978" s="114" t="str">
        <f>+IF(G1978=0,"",'Ark1'!U3790)</f>
        <v/>
      </c>
      <c r="L1978" s="222" t="str">
        <f>+IF(G1978=0,"",'Ark1'!W3790)</f>
        <v/>
      </c>
      <c r="M1978" s="222" t="str">
        <f>+IF(G1978=0,"",'Ark1'!X3790)</f>
        <v/>
      </c>
      <c r="N1978" s="114" t="str">
        <f>+IF(G1978=0,"",'Ark1'!Y3790)</f>
        <v/>
      </c>
      <c r="O1978" s="116" t="str">
        <f>+IF(G1978=0,"",'Ark1'!Z3790)</f>
        <v/>
      </c>
      <c r="P1978" s="116" t="str">
        <f t="shared" si="31"/>
        <v/>
      </c>
      <c r="Q1978" s="114" t="str">
        <f>+IF(G1978=0,"",'Ark1'!T3790)</f>
        <v/>
      </c>
      <c r="R1978" s="222" t="str">
        <f>+IF(G1978=0,"",'Ark1'!V3790)</f>
        <v/>
      </c>
      <c r="S1978" s="32"/>
      <c r="T1978" s="35"/>
      <c r="U1978" s="35"/>
    </row>
    <row r="1979" spans="1:21" x14ac:dyDescent="0.5">
      <c r="A1979" s="32"/>
      <c r="B1979" s="297" t="str">
        <f>+IF(E1979=2012,VLOOKUP(D1979,K_navn!$A$2:$C$359,2),"")</f>
        <v/>
      </c>
      <c r="C1979" s="297" t="str">
        <f>+IF(E1979=2012,VLOOKUP(D1979,K_navn!$A$2:$C$359,3),"")</f>
        <v/>
      </c>
      <c r="D1979" s="115">
        <f>+'Ark1'!P3791</f>
        <v>4617</v>
      </c>
      <c r="E1979" s="115">
        <f>+'Ark1'!C3791</f>
        <v>2016</v>
      </c>
      <c r="F1979" s="116" t="str">
        <f>+IF('Ark1'!Q3791=0,"",'Ark1'!Q3791)</f>
        <v/>
      </c>
      <c r="G1979" s="116">
        <f>+'Ark1'!R3791</f>
        <v>0</v>
      </c>
      <c r="H1979" s="116">
        <f>+'Ark1'!S3791</f>
        <v>0</v>
      </c>
      <c r="I1979" s="222" t="str">
        <f>+IF(G1979=0,"",'Ark1'!AA3791)</f>
        <v/>
      </c>
      <c r="J1979" s="222" t="str">
        <f>+IF(G1979=0,"",'Ark1'!AB3791)</f>
        <v/>
      </c>
      <c r="K1979" s="114" t="str">
        <f>+IF(G1979=0,"",'Ark1'!U3791)</f>
        <v/>
      </c>
      <c r="L1979" s="222" t="str">
        <f>+IF(G1979=0,"",'Ark1'!W3791)</f>
        <v/>
      </c>
      <c r="M1979" s="222" t="str">
        <f>+IF(G1979=0,"",'Ark1'!X3791)</f>
        <v/>
      </c>
      <c r="N1979" s="114" t="str">
        <f>+IF(G1979=0,"",'Ark1'!Y3791)</f>
        <v/>
      </c>
      <c r="O1979" s="116" t="str">
        <f>+IF(G1979=0,"",'Ark1'!Z3791)</f>
        <v/>
      </c>
      <c r="P1979" s="116" t="str">
        <f t="shared" si="31"/>
        <v/>
      </c>
      <c r="Q1979" s="114" t="str">
        <f>+IF(G1979=0,"",'Ark1'!T3791)</f>
        <v/>
      </c>
      <c r="R1979" s="222" t="str">
        <f>+IF(G1979=0,"",'Ark1'!V3791)</f>
        <v/>
      </c>
      <c r="S1979" s="32"/>
      <c r="T1979" s="35"/>
      <c r="U1979" s="35"/>
    </row>
    <row r="1980" spans="1:21" x14ac:dyDescent="0.5">
      <c r="A1980" s="32"/>
      <c r="B1980" s="297" t="str">
        <f>+IF(E1980=2012,VLOOKUP(D1980,K_navn!$A$2:$C$359,2),"")</f>
        <v/>
      </c>
      <c r="C1980" s="297" t="str">
        <f>+IF(E1980=2012,VLOOKUP(D1980,K_navn!$A$2:$C$359,3),"")</f>
        <v/>
      </c>
      <c r="D1980" s="115">
        <f>+'Ark1'!P3792</f>
        <v>4617</v>
      </c>
      <c r="E1980" s="115">
        <f>+'Ark1'!C3792</f>
        <v>2017</v>
      </c>
      <c r="F1980" s="116" t="str">
        <f>+IF('Ark1'!Q3792=0,"",'Ark1'!Q3792)</f>
        <v/>
      </c>
      <c r="G1980" s="116">
        <f>+'Ark1'!R3792</f>
        <v>0</v>
      </c>
      <c r="H1980" s="116">
        <f>+'Ark1'!S3792</f>
        <v>0</v>
      </c>
      <c r="I1980" s="222" t="str">
        <f>+IF(G1980=0,"",'Ark1'!AA3792)</f>
        <v/>
      </c>
      <c r="J1980" s="222" t="str">
        <f>+IF(G1980=0,"",'Ark1'!AB3792)</f>
        <v/>
      </c>
      <c r="K1980" s="114" t="str">
        <f>+IF(G1980=0,"",'Ark1'!U3792)</f>
        <v/>
      </c>
      <c r="L1980" s="222" t="str">
        <f>+IF(G1980=0,"",'Ark1'!W3792)</f>
        <v/>
      </c>
      <c r="M1980" s="222" t="str">
        <f>+IF(G1980=0,"",'Ark1'!X3792)</f>
        <v/>
      </c>
      <c r="N1980" s="114" t="str">
        <f>+IF(G1980=0,"",'Ark1'!Y3792)</f>
        <v/>
      </c>
      <c r="O1980" s="116" t="str">
        <f>+IF(G1980=0,"",'Ark1'!Z3792)</f>
        <v/>
      </c>
      <c r="P1980" s="116" t="str">
        <f t="shared" si="31"/>
        <v/>
      </c>
      <c r="Q1980" s="114" t="str">
        <f>+IF(G1980=0,"",'Ark1'!T3792)</f>
        <v/>
      </c>
      <c r="R1980" s="222" t="str">
        <f>+IF(G1980=0,"",'Ark1'!V3792)</f>
        <v/>
      </c>
      <c r="S1980" s="32"/>
      <c r="T1980" s="35"/>
      <c r="U1980" s="35"/>
    </row>
    <row r="1981" spans="1:21" x14ac:dyDescent="0.5">
      <c r="A1981" s="32"/>
      <c r="B1981" s="297" t="str">
        <f>+IF(E1981=2012,VLOOKUP(D1981,K_navn!$A$2:$C$359,2),"")</f>
        <v/>
      </c>
      <c r="C1981" s="297" t="str">
        <f>+IF(E1981=2012,VLOOKUP(D1981,K_navn!$A$2:$C$359,3),"")</f>
        <v/>
      </c>
      <c r="D1981" s="115">
        <f>+'Ark1'!P3793</f>
        <v>4617</v>
      </c>
      <c r="E1981" s="115">
        <f>+'Ark1'!C3793</f>
        <v>2018</v>
      </c>
      <c r="F1981" s="116" t="str">
        <f>+IF('Ark1'!Q3793=0,"",'Ark1'!Q3793)</f>
        <v/>
      </c>
      <c r="G1981" s="116">
        <f>+'Ark1'!R3793</f>
        <v>0</v>
      </c>
      <c r="H1981" s="116">
        <f>+'Ark1'!S3793</f>
        <v>0</v>
      </c>
      <c r="I1981" s="222" t="str">
        <f>+IF(G1981=0,"",'Ark1'!AA3793)</f>
        <v/>
      </c>
      <c r="J1981" s="222" t="str">
        <f>+IF(G1981=0,"",'Ark1'!AB3793)</f>
        <v/>
      </c>
      <c r="K1981" s="114" t="str">
        <f>+IF(G1981=0,"",'Ark1'!U3793)</f>
        <v/>
      </c>
      <c r="L1981" s="222" t="str">
        <f>+IF(G1981=0,"",'Ark1'!W3793)</f>
        <v/>
      </c>
      <c r="M1981" s="222" t="str">
        <f>+IF(G1981=0,"",'Ark1'!X3793)</f>
        <v/>
      </c>
      <c r="N1981" s="114" t="str">
        <f>+IF(G1981=0,"",'Ark1'!Y3793)</f>
        <v/>
      </c>
      <c r="O1981" s="116" t="str">
        <f>+IF(G1981=0,"",'Ark1'!Z3793)</f>
        <v/>
      </c>
      <c r="P1981" s="116" t="str">
        <f t="shared" si="31"/>
        <v/>
      </c>
      <c r="Q1981" s="114" t="str">
        <f>+IF(G1981=0,"",'Ark1'!T3793)</f>
        <v/>
      </c>
      <c r="R1981" s="222" t="str">
        <f>+IF(G1981=0,"",'Ark1'!V3793)</f>
        <v/>
      </c>
      <c r="S1981" s="32"/>
      <c r="T1981" s="35"/>
      <c r="U1981" s="35"/>
    </row>
    <row r="1982" spans="1:21" x14ac:dyDescent="0.5">
      <c r="A1982" s="32"/>
      <c r="B1982" s="297" t="str">
        <f>+IF(E1982=2012,VLOOKUP(D1982,K_navn!$A$2:$C$359,2),"")</f>
        <v/>
      </c>
      <c r="C1982" s="297" t="str">
        <f>+IF(E1982=2012,VLOOKUP(D1982,K_navn!$A$2:$C$359,3),"")</f>
        <v/>
      </c>
      <c r="D1982" s="115">
        <f>+'Ark1'!P3794</f>
        <v>4617</v>
      </c>
      <c r="E1982" s="115">
        <f>+'Ark1'!C3794</f>
        <v>2019</v>
      </c>
      <c r="F1982" s="116" t="str">
        <f>+IF('Ark1'!Q3794=0,"",'Ark1'!Q3794)</f>
        <v/>
      </c>
      <c r="G1982" s="116">
        <f>+'Ark1'!R3794</f>
        <v>0</v>
      </c>
      <c r="H1982" s="116">
        <f>+'Ark1'!S3794</f>
        <v>0</v>
      </c>
      <c r="I1982" s="222" t="str">
        <f>+IF(G1982=0,"",'Ark1'!AA3794)</f>
        <v/>
      </c>
      <c r="J1982" s="222" t="str">
        <f>+IF(G1982=0,"",'Ark1'!AB3794)</f>
        <v/>
      </c>
      <c r="K1982" s="114" t="str">
        <f>+IF(G1982=0,"",'Ark1'!U3794)</f>
        <v/>
      </c>
      <c r="L1982" s="222" t="str">
        <f>+IF(G1982=0,"",'Ark1'!W3794)</f>
        <v/>
      </c>
      <c r="M1982" s="222" t="str">
        <f>+IF(G1982=0,"",'Ark1'!X3794)</f>
        <v/>
      </c>
      <c r="N1982" s="114" t="str">
        <f>+IF(G1982=0,"",'Ark1'!Y3794)</f>
        <v/>
      </c>
      <c r="O1982" s="116" t="str">
        <f>+IF(G1982=0,"",'Ark1'!Z3794)</f>
        <v/>
      </c>
      <c r="P1982" s="116" t="str">
        <f t="shared" si="31"/>
        <v/>
      </c>
      <c r="Q1982" s="114" t="str">
        <f>+IF(G1982=0,"",'Ark1'!T3794)</f>
        <v/>
      </c>
      <c r="R1982" s="222" t="str">
        <f>+IF(G1982=0,"",'Ark1'!V3794)</f>
        <v/>
      </c>
      <c r="S1982" s="32"/>
      <c r="T1982" s="35"/>
      <c r="U1982" s="35"/>
    </row>
    <row r="1983" spans="1:21" x14ac:dyDescent="0.5">
      <c r="A1983" s="32"/>
      <c r="B1983" s="297" t="str">
        <f>+IF(E1983=2012,VLOOKUP(D1983,K_navn!$A$2:$C$359,2),"")</f>
        <v/>
      </c>
      <c r="C1983" s="297" t="str">
        <f>+IF(E1983=2012,VLOOKUP(D1983,K_navn!$A$2:$C$359,3),"")</f>
        <v/>
      </c>
      <c r="D1983" s="115">
        <f>+'Ark1'!P3795</f>
        <v>4617</v>
      </c>
      <c r="E1983" s="115">
        <f>+'Ark1'!C3795</f>
        <v>2020</v>
      </c>
      <c r="F1983" s="116" t="str">
        <f>+IF('Ark1'!Q3795=0,"",'Ark1'!Q3795)</f>
        <v/>
      </c>
      <c r="G1983" s="116">
        <f>+'Ark1'!R3795</f>
        <v>0</v>
      </c>
      <c r="H1983" s="116">
        <f>+'Ark1'!S3795</f>
        <v>0</v>
      </c>
      <c r="I1983" s="222" t="str">
        <f>+IF(G1983=0,"",'Ark1'!AA3795)</f>
        <v/>
      </c>
      <c r="J1983" s="222" t="str">
        <f>+IF(G1983=0,"",'Ark1'!AB3795)</f>
        <v/>
      </c>
      <c r="K1983" s="114" t="str">
        <f>+IF(G1983=0,"",'Ark1'!U3795)</f>
        <v/>
      </c>
      <c r="L1983" s="222" t="str">
        <f>+IF(G1983=0,"",'Ark1'!W3795)</f>
        <v/>
      </c>
      <c r="M1983" s="222" t="str">
        <f>+IF(G1983=0,"",'Ark1'!X3795)</f>
        <v/>
      </c>
      <c r="N1983" s="114" t="str">
        <f>+IF(G1983=0,"",'Ark1'!Y3795)</f>
        <v/>
      </c>
      <c r="O1983" s="116" t="str">
        <f>+IF(G1983=0,"",'Ark1'!Z3795)</f>
        <v/>
      </c>
      <c r="P1983" s="116" t="str">
        <f t="shared" si="31"/>
        <v/>
      </c>
      <c r="Q1983" s="114" t="str">
        <f>+IF(G1983=0,"",'Ark1'!T3795)</f>
        <v/>
      </c>
      <c r="R1983" s="222" t="str">
        <f>+IF(G1983=0,"",'Ark1'!V3795)</f>
        <v/>
      </c>
      <c r="S1983" s="32"/>
      <c r="T1983" s="35"/>
      <c r="U1983" s="35"/>
    </row>
    <row r="1984" spans="1:21" x14ac:dyDescent="0.5">
      <c r="A1984" s="32"/>
      <c r="B1984" s="297" t="str">
        <f>+IF(E1984=2012,VLOOKUP(D1984,K_navn!$A$2:$C$359,2),"")</f>
        <v/>
      </c>
      <c r="C1984" s="297" t="str">
        <f>+IF(E1984=2012,VLOOKUP(D1984,K_navn!$A$2:$C$359,3),"")</f>
        <v/>
      </c>
      <c r="D1984" s="115">
        <f>+'Ark1'!P3796</f>
        <v>4617</v>
      </c>
      <c r="E1984" s="115">
        <f>+'Ark1'!C3796</f>
        <v>2021</v>
      </c>
      <c r="F1984" s="116" t="str">
        <f>+IF('Ark1'!Q3796=0,"",'Ark1'!Q3796)</f>
        <v/>
      </c>
      <c r="G1984" s="116">
        <f>+'Ark1'!R3796</f>
        <v>0</v>
      </c>
      <c r="H1984" s="116">
        <f>+'Ark1'!S3796</f>
        <v>0</v>
      </c>
      <c r="I1984" s="222" t="str">
        <f>+IF(G1984=0,"",'Ark1'!AA3796)</f>
        <v/>
      </c>
      <c r="J1984" s="222" t="str">
        <f>+IF(G1984=0,"",'Ark1'!AB3796)</f>
        <v/>
      </c>
      <c r="K1984" s="114" t="str">
        <f>+IF(G1984=0,"",'Ark1'!U3796)</f>
        <v/>
      </c>
      <c r="L1984" s="222" t="str">
        <f>+IF(G1984=0,"",'Ark1'!W3796)</f>
        <v/>
      </c>
      <c r="M1984" s="222" t="str">
        <f>+IF(G1984=0,"",'Ark1'!X3796)</f>
        <v/>
      </c>
      <c r="N1984" s="114" t="str">
        <f>+IF(G1984=0,"",'Ark1'!Y3796)</f>
        <v/>
      </c>
      <c r="O1984" s="116" t="str">
        <f>+IF(G1984=0,"",'Ark1'!Z3796)</f>
        <v/>
      </c>
      <c r="P1984" s="116" t="str">
        <f t="shared" si="31"/>
        <v/>
      </c>
      <c r="Q1984" s="114" t="str">
        <f>+IF(G1984=0,"",'Ark1'!T3796)</f>
        <v/>
      </c>
      <c r="R1984" s="222" t="str">
        <f>+IF(G1984=0,"",'Ark1'!V3796)</f>
        <v/>
      </c>
      <c r="S1984" s="32"/>
      <c r="T1984" s="35"/>
    </row>
    <row r="1985" spans="1:20" x14ac:dyDescent="0.5">
      <c r="A1985" s="32"/>
      <c r="B1985" s="297" t="str">
        <f>+IF(E1985=2012,VLOOKUP(D1985,K_navn!$A$2:$C$359,2),"")</f>
        <v/>
      </c>
      <c r="C1985" s="297" t="str">
        <f>+IF(E1985=2012,VLOOKUP(D1985,K_navn!$A$2:$C$359,3),"")</f>
        <v/>
      </c>
      <c r="D1985" s="115">
        <f>+'Ark1'!P3797</f>
        <v>4617</v>
      </c>
      <c r="E1985" s="115">
        <f>+'Ark1'!C3797</f>
        <v>2022</v>
      </c>
      <c r="F1985" s="116" t="str">
        <f>+IF('Ark1'!Q3797=0,"",'Ark1'!Q3797)</f>
        <v/>
      </c>
      <c r="G1985" s="116">
        <f>+'Ark1'!R3797</f>
        <v>0</v>
      </c>
      <c r="H1985" s="116">
        <f>+'Ark1'!S3797</f>
        <v>0</v>
      </c>
      <c r="I1985" s="222" t="str">
        <f>+IF(G1985=0,"",'Ark1'!AA3797)</f>
        <v/>
      </c>
      <c r="J1985" s="222" t="str">
        <f>+IF(G1985=0,"",'Ark1'!AB3797)</f>
        <v/>
      </c>
      <c r="K1985" s="114" t="str">
        <f>+IF(G1985=0,"",'Ark1'!U3797)</f>
        <v/>
      </c>
      <c r="L1985" s="222" t="str">
        <f>+IF(G1985=0,"",'Ark1'!W3797)</f>
        <v/>
      </c>
      <c r="M1985" s="222" t="str">
        <f>+IF(G1985=0,"",'Ark1'!X3797)</f>
        <v/>
      </c>
      <c r="N1985" s="114" t="str">
        <f>+IF(G1985=0,"",'Ark1'!Y3797)</f>
        <v/>
      </c>
      <c r="O1985" s="116" t="str">
        <f>+IF(G1985=0,"",'Ark1'!Z3797)</f>
        <v/>
      </c>
      <c r="P1985" s="116" t="str">
        <f t="shared" si="31"/>
        <v/>
      </c>
      <c r="Q1985" s="114" t="str">
        <f>+IF(G1985=0,"",'Ark1'!T3797)</f>
        <v/>
      </c>
      <c r="R1985" s="222" t="str">
        <f>+IF(G1985=0,"",'Ark1'!V3797)</f>
        <v/>
      </c>
      <c r="S1985" s="32"/>
      <c r="T1985" s="35"/>
    </row>
    <row r="1986" spans="1:20" x14ac:dyDescent="0.5">
      <c r="A1986" s="32"/>
      <c r="B1986" s="297" t="str">
        <f>+IF(E1986=2012,VLOOKUP(D1986,K_navn!$A$2:$C$359,2),"")</f>
        <v>Ullensvang</v>
      </c>
      <c r="C1986" s="297" t="str">
        <f>+IF(E1986=2012,VLOOKUP(D1986,K_navn!$A$2:$C$359,3),"")</f>
        <v xml:space="preserve">Vestland </v>
      </c>
      <c r="D1986" s="115">
        <f>+'Ark1'!P3798</f>
        <v>4618</v>
      </c>
      <c r="E1986" s="115">
        <f>+'Ark1'!C3798</f>
        <v>2012</v>
      </c>
      <c r="F1986" s="116" t="str">
        <f>+IF('Ark1'!Q3798=0,"",'Ark1'!Q3798)</f>
        <v/>
      </c>
      <c r="G1986" s="116">
        <f>+'Ark1'!R3798</f>
        <v>0</v>
      </c>
      <c r="H1986" s="116">
        <f>+'Ark1'!S3798</f>
        <v>0</v>
      </c>
      <c r="I1986" s="222" t="str">
        <f>+IF(G1986=0,"",'Ark1'!AA3798)</f>
        <v/>
      </c>
      <c r="J1986" s="222" t="str">
        <f>+IF(G1986=0,"",'Ark1'!AB3798)</f>
        <v/>
      </c>
      <c r="K1986" s="114" t="str">
        <f>+IF(G1986=0,"",'Ark1'!U3798)</f>
        <v/>
      </c>
      <c r="L1986" s="222" t="str">
        <f>+IF(G1986=0,"",'Ark1'!W3798)</f>
        <v/>
      </c>
      <c r="M1986" s="222" t="str">
        <f>+IF(G1986=0,"",'Ark1'!X3798)</f>
        <v/>
      </c>
      <c r="N1986" s="114" t="str">
        <f>+IF(G1986=0,"",'Ark1'!Y3798)</f>
        <v/>
      </c>
      <c r="O1986" s="116" t="str">
        <f>+IF(G1986=0,"",'Ark1'!Z3798)</f>
        <v/>
      </c>
      <c r="P1986" s="116" t="str">
        <f t="shared" si="31"/>
        <v/>
      </c>
      <c r="Q1986" s="114" t="str">
        <f>+IF(G1986=0,"",'Ark1'!T3798)</f>
        <v/>
      </c>
      <c r="R1986" s="222" t="str">
        <f>+IF(G1986=0,"",'Ark1'!V3798)</f>
        <v/>
      </c>
      <c r="S1986" s="32"/>
      <c r="T1986" s="35"/>
    </row>
    <row r="1987" spans="1:20" x14ac:dyDescent="0.5">
      <c r="A1987" s="32"/>
      <c r="B1987" s="297" t="str">
        <f>+IF(E1987=2012,VLOOKUP(D1987,K_navn!$A$2:$C$359,2),"")</f>
        <v/>
      </c>
      <c r="C1987" s="297" t="str">
        <f>+IF(E1987=2012,VLOOKUP(D1987,K_navn!$A$2:$C$359,3),"")</f>
        <v/>
      </c>
      <c r="D1987" s="115">
        <f>+'Ark1'!P3799</f>
        <v>4618</v>
      </c>
      <c r="E1987" s="115">
        <f>+'Ark1'!C3799</f>
        <v>2013</v>
      </c>
      <c r="F1987" s="116" t="str">
        <f>+IF('Ark1'!Q3799=0,"",'Ark1'!Q3799)</f>
        <v/>
      </c>
      <c r="G1987" s="116">
        <f>+'Ark1'!R3799</f>
        <v>0</v>
      </c>
      <c r="H1987" s="116">
        <f>+'Ark1'!S3799</f>
        <v>0</v>
      </c>
      <c r="I1987" s="222" t="str">
        <f>+IF(G1987=0,"",'Ark1'!AA3799)</f>
        <v/>
      </c>
      <c r="J1987" s="222" t="str">
        <f>+IF(G1987=0,"",'Ark1'!AB3799)</f>
        <v/>
      </c>
      <c r="K1987" s="114" t="str">
        <f>+IF(G1987=0,"",'Ark1'!U3799)</f>
        <v/>
      </c>
      <c r="L1987" s="222" t="str">
        <f>+IF(G1987=0,"",'Ark1'!W3799)</f>
        <v/>
      </c>
      <c r="M1987" s="222" t="str">
        <f>+IF(G1987=0,"",'Ark1'!X3799)</f>
        <v/>
      </c>
      <c r="N1987" s="114" t="str">
        <f>+IF(G1987=0,"",'Ark1'!Y3799)</f>
        <v/>
      </c>
      <c r="O1987" s="116" t="str">
        <f>+IF(G1987=0,"",'Ark1'!Z3799)</f>
        <v/>
      </c>
      <c r="P1987" s="116" t="str">
        <f t="shared" si="31"/>
        <v/>
      </c>
      <c r="Q1987" s="114" t="str">
        <f>+IF(G1987=0,"",'Ark1'!T3799)</f>
        <v/>
      </c>
      <c r="R1987" s="222" t="str">
        <f>+IF(G1987=0,"",'Ark1'!V3799)</f>
        <v/>
      </c>
      <c r="S1987" s="32"/>
      <c r="T1987" s="35"/>
    </row>
    <row r="1988" spans="1:20" x14ac:dyDescent="0.5">
      <c r="A1988" s="32"/>
      <c r="B1988" s="297" t="str">
        <f>+IF(E1988=2012,VLOOKUP(D1988,K_navn!$A$2:$C$359,2),"")</f>
        <v/>
      </c>
      <c r="C1988" s="297" t="str">
        <f>+IF(E1988=2012,VLOOKUP(D1988,K_navn!$A$2:$C$359,3),"")</f>
        <v/>
      </c>
      <c r="D1988" s="115">
        <f>+'Ark1'!P3800</f>
        <v>4618</v>
      </c>
      <c r="E1988" s="115">
        <f>+'Ark1'!C3800</f>
        <v>2014</v>
      </c>
      <c r="F1988" s="116" t="str">
        <f>+IF('Ark1'!Q3800=0,"",'Ark1'!Q3800)</f>
        <v/>
      </c>
      <c r="G1988" s="116">
        <f>+'Ark1'!R3800</f>
        <v>0</v>
      </c>
      <c r="H1988" s="116">
        <f>+'Ark1'!S3800</f>
        <v>0</v>
      </c>
      <c r="I1988" s="222" t="str">
        <f>+IF(G1988=0,"",'Ark1'!AA3800)</f>
        <v/>
      </c>
      <c r="J1988" s="222" t="str">
        <f>+IF(G1988=0,"",'Ark1'!AB3800)</f>
        <v/>
      </c>
      <c r="K1988" s="114" t="str">
        <f>+IF(G1988=0,"",'Ark1'!U3800)</f>
        <v/>
      </c>
      <c r="L1988" s="222" t="str">
        <f>+IF(G1988=0,"",'Ark1'!W3800)</f>
        <v/>
      </c>
      <c r="M1988" s="222" t="str">
        <f>+IF(G1988=0,"",'Ark1'!X3800)</f>
        <v/>
      </c>
      <c r="N1988" s="114" t="str">
        <f>+IF(G1988=0,"",'Ark1'!Y3800)</f>
        <v/>
      </c>
      <c r="O1988" s="116" t="str">
        <f>+IF(G1988=0,"",'Ark1'!Z3800)</f>
        <v/>
      </c>
      <c r="P1988" s="116" t="str">
        <f t="shared" si="31"/>
        <v/>
      </c>
      <c r="Q1988" s="114" t="str">
        <f>+IF(G1988=0,"",'Ark1'!T3800)</f>
        <v/>
      </c>
      <c r="R1988" s="222" t="str">
        <f>+IF(G1988=0,"",'Ark1'!V3800)</f>
        <v/>
      </c>
      <c r="S1988" s="32"/>
      <c r="T1988" s="35"/>
    </row>
    <row r="1989" spans="1:20" x14ac:dyDescent="0.5">
      <c r="A1989" s="32"/>
      <c r="B1989" s="297" t="str">
        <f>+IF(E1989=2012,VLOOKUP(D1989,K_navn!$A$2:$C$359,2),"")</f>
        <v/>
      </c>
      <c r="C1989" s="297" t="str">
        <f>+IF(E1989=2012,VLOOKUP(D1989,K_navn!$A$2:$C$359,3),"")</f>
        <v/>
      </c>
      <c r="D1989" s="115">
        <f>+'Ark1'!P3801</f>
        <v>4618</v>
      </c>
      <c r="E1989" s="115">
        <f>+'Ark1'!C3801</f>
        <v>2015</v>
      </c>
      <c r="F1989" s="116" t="str">
        <f>+IF('Ark1'!Q3801=0,"",'Ark1'!Q3801)</f>
        <v/>
      </c>
      <c r="G1989" s="116">
        <f>+'Ark1'!R3801</f>
        <v>0</v>
      </c>
      <c r="H1989" s="116">
        <f>+'Ark1'!S3801</f>
        <v>0</v>
      </c>
      <c r="I1989" s="222" t="str">
        <f>+IF(G1989=0,"",'Ark1'!AA3801)</f>
        <v/>
      </c>
      <c r="J1989" s="222" t="str">
        <f>+IF(G1989=0,"",'Ark1'!AB3801)</f>
        <v/>
      </c>
      <c r="K1989" s="114" t="str">
        <f>+IF(G1989=0,"",'Ark1'!U3801)</f>
        <v/>
      </c>
      <c r="L1989" s="222" t="str">
        <f>+IF(G1989=0,"",'Ark1'!W3801)</f>
        <v/>
      </c>
      <c r="M1989" s="222" t="str">
        <f>+IF(G1989=0,"",'Ark1'!X3801)</f>
        <v/>
      </c>
      <c r="N1989" s="114" t="str">
        <f>+IF(G1989=0,"",'Ark1'!Y3801)</f>
        <v/>
      </c>
      <c r="O1989" s="116" t="str">
        <f>+IF(G1989=0,"",'Ark1'!Z3801)</f>
        <v/>
      </c>
      <c r="P1989" s="116" t="str">
        <f t="shared" si="31"/>
        <v/>
      </c>
      <c r="Q1989" s="114" t="str">
        <f>+IF(G1989=0,"",'Ark1'!T3801)</f>
        <v/>
      </c>
      <c r="R1989" s="222" t="str">
        <f>+IF(G1989=0,"",'Ark1'!V3801)</f>
        <v/>
      </c>
      <c r="S1989" s="32"/>
      <c r="T1989" s="35"/>
    </row>
    <row r="1990" spans="1:20" x14ac:dyDescent="0.5">
      <c r="A1990" s="32"/>
      <c r="B1990" s="297" t="str">
        <f>+IF(E1990=2012,VLOOKUP(D1990,K_navn!$A$2:$C$359,2),"")</f>
        <v/>
      </c>
      <c r="C1990" s="297" t="str">
        <f>+IF(E1990=2012,VLOOKUP(D1990,K_navn!$A$2:$C$359,3),"")</f>
        <v/>
      </c>
      <c r="D1990" s="115">
        <f>+'Ark1'!P3802</f>
        <v>4618</v>
      </c>
      <c r="E1990" s="115">
        <f>+'Ark1'!C3802</f>
        <v>2016</v>
      </c>
      <c r="F1990" s="116" t="str">
        <f>+IF('Ark1'!Q3802=0,"",'Ark1'!Q3802)</f>
        <v/>
      </c>
      <c r="G1990" s="116">
        <f>+'Ark1'!R3802</f>
        <v>0</v>
      </c>
      <c r="H1990" s="116">
        <f>+'Ark1'!S3802</f>
        <v>0</v>
      </c>
      <c r="I1990" s="222" t="str">
        <f>+IF(G1990=0,"",'Ark1'!AA3802)</f>
        <v/>
      </c>
      <c r="J1990" s="222" t="str">
        <f>+IF(G1990=0,"",'Ark1'!AB3802)</f>
        <v/>
      </c>
      <c r="K1990" s="114" t="str">
        <f>+IF(G1990=0,"",'Ark1'!U3802)</f>
        <v/>
      </c>
      <c r="L1990" s="222" t="str">
        <f>+IF(G1990=0,"",'Ark1'!W3802)</f>
        <v/>
      </c>
      <c r="M1990" s="222" t="str">
        <f>+IF(G1990=0,"",'Ark1'!X3802)</f>
        <v/>
      </c>
      <c r="N1990" s="114" t="str">
        <f>+IF(G1990=0,"",'Ark1'!Y3802)</f>
        <v/>
      </c>
      <c r="O1990" s="116" t="str">
        <f>+IF(G1990=0,"",'Ark1'!Z3802)</f>
        <v/>
      </c>
      <c r="P1990" s="116" t="str">
        <f t="shared" si="31"/>
        <v/>
      </c>
      <c r="Q1990" s="114" t="str">
        <f>+IF(G1990=0,"",'Ark1'!T3802)</f>
        <v/>
      </c>
      <c r="R1990" s="222" t="str">
        <f>+IF(G1990=0,"",'Ark1'!V3802)</f>
        <v/>
      </c>
      <c r="S1990" s="32"/>
      <c r="T1990" s="35"/>
    </row>
    <row r="1991" spans="1:20" x14ac:dyDescent="0.5">
      <c r="A1991" s="32"/>
      <c r="B1991" s="297" t="str">
        <f>+IF(E1991=2012,VLOOKUP(D1991,K_navn!$A$2:$C$359,2),"")</f>
        <v/>
      </c>
      <c r="C1991" s="297" t="str">
        <f>+IF(E1991=2012,VLOOKUP(D1991,K_navn!$A$2:$C$359,3),"")</f>
        <v/>
      </c>
      <c r="D1991" s="115">
        <f>+'Ark1'!P3803</f>
        <v>4618</v>
      </c>
      <c r="E1991" s="115">
        <f>+'Ark1'!C3803</f>
        <v>2017</v>
      </c>
      <c r="F1991" s="116" t="str">
        <f>+IF('Ark1'!Q3803=0,"",'Ark1'!Q3803)</f>
        <v/>
      </c>
      <c r="G1991" s="116">
        <f>+'Ark1'!R3803</f>
        <v>0</v>
      </c>
      <c r="H1991" s="116">
        <f>+'Ark1'!S3803</f>
        <v>0</v>
      </c>
      <c r="I1991" s="222" t="str">
        <f>+IF(G1991=0,"",'Ark1'!AA3803)</f>
        <v/>
      </c>
      <c r="J1991" s="222" t="str">
        <f>+IF(G1991=0,"",'Ark1'!AB3803)</f>
        <v/>
      </c>
      <c r="K1991" s="114" t="str">
        <f>+IF(G1991=0,"",'Ark1'!U3803)</f>
        <v/>
      </c>
      <c r="L1991" s="222" t="str">
        <f>+IF(G1991=0,"",'Ark1'!W3803)</f>
        <v/>
      </c>
      <c r="M1991" s="222" t="str">
        <f>+IF(G1991=0,"",'Ark1'!X3803)</f>
        <v/>
      </c>
      <c r="N1991" s="114" t="str">
        <f>+IF(G1991=0,"",'Ark1'!Y3803)</f>
        <v/>
      </c>
      <c r="O1991" s="116" t="str">
        <f>+IF(G1991=0,"",'Ark1'!Z3803)</f>
        <v/>
      </c>
      <c r="P1991" s="116" t="str">
        <f t="shared" si="31"/>
        <v/>
      </c>
      <c r="Q1991" s="114" t="str">
        <f>+IF(G1991=0,"",'Ark1'!T3803)</f>
        <v/>
      </c>
      <c r="R1991" s="222" t="str">
        <f>+IF(G1991=0,"",'Ark1'!V3803)</f>
        <v/>
      </c>
      <c r="S1991" s="32"/>
      <c r="T1991" s="35"/>
    </row>
    <row r="1992" spans="1:20" x14ac:dyDescent="0.5">
      <c r="A1992" s="32"/>
      <c r="B1992" s="297" t="str">
        <f>+IF(E1992=2012,VLOOKUP(D1992,K_navn!$A$2:$C$359,2),"")</f>
        <v/>
      </c>
      <c r="C1992" s="297" t="str">
        <f>+IF(E1992=2012,VLOOKUP(D1992,K_navn!$A$2:$C$359,3),"")</f>
        <v/>
      </c>
      <c r="D1992" s="115">
        <f>+'Ark1'!P3804</f>
        <v>4618</v>
      </c>
      <c r="E1992" s="115">
        <f>+'Ark1'!C3804</f>
        <v>2018</v>
      </c>
      <c r="F1992" s="116" t="str">
        <f>+IF('Ark1'!Q3804=0,"",'Ark1'!Q3804)</f>
        <v/>
      </c>
      <c r="G1992" s="116">
        <f>+'Ark1'!R3804</f>
        <v>0</v>
      </c>
      <c r="H1992" s="116">
        <f>+'Ark1'!S3804</f>
        <v>0</v>
      </c>
      <c r="I1992" s="222" t="str">
        <f>+IF(G1992=0,"",'Ark1'!AA3804)</f>
        <v/>
      </c>
      <c r="J1992" s="222" t="str">
        <f>+IF(G1992=0,"",'Ark1'!AB3804)</f>
        <v/>
      </c>
      <c r="K1992" s="114" t="str">
        <f>+IF(G1992=0,"",'Ark1'!U3804)</f>
        <v/>
      </c>
      <c r="L1992" s="222" t="str">
        <f>+IF(G1992=0,"",'Ark1'!W3804)</f>
        <v/>
      </c>
      <c r="M1992" s="222" t="str">
        <f>+IF(G1992=0,"",'Ark1'!X3804)</f>
        <v/>
      </c>
      <c r="N1992" s="114" t="str">
        <f>+IF(G1992=0,"",'Ark1'!Y3804)</f>
        <v/>
      </c>
      <c r="O1992" s="116" t="str">
        <f>+IF(G1992=0,"",'Ark1'!Z3804)</f>
        <v/>
      </c>
      <c r="P1992" s="116" t="str">
        <f t="shared" si="31"/>
        <v/>
      </c>
      <c r="Q1992" s="114" t="str">
        <f>+IF(G1992=0,"",'Ark1'!T3804)</f>
        <v/>
      </c>
      <c r="R1992" s="222" t="str">
        <f>+IF(G1992=0,"",'Ark1'!V3804)</f>
        <v/>
      </c>
      <c r="S1992" s="32"/>
      <c r="T1992" s="35"/>
    </row>
    <row r="1993" spans="1:20" x14ac:dyDescent="0.5">
      <c r="A1993" s="32"/>
      <c r="B1993" s="297" t="str">
        <f>+IF(E1993=2012,VLOOKUP(D1993,K_navn!$A$2:$C$359,2),"")</f>
        <v/>
      </c>
      <c r="C1993" s="297" t="str">
        <f>+IF(E1993=2012,VLOOKUP(D1993,K_navn!$A$2:$C$359,3),"")</f>
        <v/>
      </c>
      <c r="D1993" s="115">
        <f>+'Ark1'!P3805</f>
        <v>4618</v>
      </c>
      <c r="E1993" s="115">
        <f>+'Ark1'!C3805</f>
        <v>2019</v>
      </c>
      <c r="F1993" s="116" t="str">
        <f>+IF('Ark1'!Q3805=0,"",'Ark1'!Q3805)</f>
        <v/>
      </c>
      <c r="G1993" s="116">
        <f>+'Ark1'!R3805</f>
        <v>0</v>
      </c>
      <c r="H1993" s="116">
        <f>+'Ark1'!S3805</f>
        <v>0</v>
      </c>
      <c r="I1993" s="222" t="str">
        <f>+IF(G1993=0,"",'Ark1'!AA3805)</f>
        <v/>
      </c>
      <c r="J1993" s="222" t="str">
        <f>+IF(G1993=0,"",'Ark1'!AB3805)</f>
        <v/>
      </c>
      <c r="K1993" s="114" t="str">
        <f>+IF(G1993=0,"",'Ark1'!U3805)</f>
        <v/>
      </c>
      <c r="L1993" s="222" t="str">
        <f>+IF(G1993=0,"",'Ark1'!W3805)</f>
        <v/>
      </c>
      <c r="M1993" s="222" t="str">
        <f>+IF(G1993=0,"",'Ark1'!X3805)</f>
        <v/>
      </c>
      <c r="N1993" s="114" t="str">
        <f>+IF(G1993=0,"",'Ark1'!Y3805)</f>
        <v/>
      </c>
      <c r="O1993" s="116" t="str">
        <f>+IF(G1993=0,"",'Ark1'!Z3805)</f>
        <v/>
      </c>
      <c r="P1993" s="116" t="str">
        <f t="shared" si="31"/>
        <v/>
      </c>
      <c r="Q1993" s="114" t="str">
        <f>+IF(G1993=0,"",'Ark1'!T3805)</f>
        <v/>
      </c>
      <c r="R1993" s="222" t="str">
        <f>+IF(G1993=0,"",'Ark1'!V3805)</f>
        <v/>
      </c>
      <c r="S1993" s="32"/>
      <c r="T1993" s="35"/>
    </row>
    <row r="1994" spans="1:20" x14ac:dyDescent="0.5">
      <c r="A1994" s="32"/>
      <c r="B1994" s="297" t="str">
        <f>+IF(E1994=2012,VLOOKUP(D1994,K_navn!$A$2:$C$359,2),"")</f>
        <v/>
      </c>
      <c r="C1994" s="297" t="str">
        <f>+IF(E1994=2012,VLOOKUP(D1994,K_navn!$A$2:$C$359,3),"")</f>
        <v/>
      </c>
      <c r="D1994" s="115">
        <f>+'Ark1'!P3806</f>
        <v>4618</v>
      </c>
      <c r="E1994" s="115">
        <f>+'Ark1'!C3806</f>
        <v>2020</v>
      </c>
      <c r="F1994" s="116" t="str">
        <f>+IF('Ark1'!Q3806=0,"",'Ark1'!Q3806)</f>
        <v/>
      </c>
      <c r="G1994" s="116">
        <f>+'Ark1'!R3806</f>
        <v>0</v>
      </c>
      <c r="H1994" s="116">
        <f>+'Ark1'!S3806</f>
        <v>0</v>
      </c>
      <c r="I1994" s="222" t="str">
        <f>+IF(G1994=0,"",'Ark1'!AA3806)</f>
        <v/>
      </c>
      <c r="J1994" s="222" t="str">
        <f>+IF(G1994=0,"",'Ark1'!AB3806)</f>
        <v/>
      </c>
      <c r="K1994" s="114" t="str">
        <f>+IF(G1994=0,"",'Ark1'!U3806)</f>
        <v/>
      </c>
      <c r="L1994" s="222" t="str">
        <f>+IF(G1994=0,"",'Ark1'!W3806)</f>
        <v/>
      </c>
      <c r="M1994" s="222" t="str">
        <f>+IF(G1994=0,"",'Ark1'!X3806)</f>
        <v/>
      </c>
      <c r="N1994" s="114" t="str">
        <f>+IF(G1994=0,"",'Ark1'!Y3806)</f>
        <v/>
      </c>
      <c r="O1994" s="116" t="str">
        <f>+IF(G1994=0,"",'Ark1'!Z3806)</f>
        <v/>
      </c>
      <c r="P1994" s="116" t="str">
        <f t="shared" si="31"/>
        <v/>
      </c>
      <c r="Q1994" s="114" t="str">
        <f>+IF(G1994=0,"",'Ark1'!T3806)</f>
        <v/>
      </c>
      <c r="R1994" s="222" t="str">
        <f>+IF(G1994=0,"",'Ark1'!V3806)</f>
        <v/>
      </c>
      <c r="S1994" s="32"/>
      <c r="T1994" s="35"/>
    </row>
    <row r="1995" spans="1:20" x14ac:dyDescent="0.5">
      <c r="A1995" s="32"/>
      <c r="B1995" s="297" t="str">
        <f>+IF(E1995=2012,VLOOKUP(D1995,K_navn!$A$2:$C$359,2),"")</f>
        <v/>
      </c>
      <c r="C1995" s="297" t="str">
        <f>+IF(E1995=2012,VLOOKUP(D1995,K_navn!$A$2:$C$359,3),"")</f>
        <v/>
      </c>
      <c r="D1995" s="115">
        <f>+'Ark1'!P3807</f>
        <v>4618</v>
      </c>
      <c r="E1995" s="115">
        <f>+'Ark1'!C3807</f>
        <v>2021</v>
      </c>
      <c r="F1995" s="116" t="str">
        <f>+IF('Ark1'!Q3807=0,"",'Ark1'!Q3807)</f>
        <v/>
      </c>
      <c r="G1995" s="116">
        <f>+'Ark1'!R3807</f>
        <v>0</v>
      </c>
      <c r="H1995" s="116">
        <f>+'Ark1'!S3807</f>
        <v>0</v>
      </c>
      <c r="I1995" s="222" t="str">
        <f>+IF(G1995=0,"",'Ark1'!AA3807)</f>
        <v/>
      </c>
      <c r="J1995" s="222" t="str">
        <f>+IF(G1995=0,"",'Ark1'!AB3807)</f>
        <v/>
      </c>
      <c r="K1995" s="114" t="str">
        <f>+IF(G1995=0,"",'Ark1'!U3807)</f>
        <v/>
      </c>
      <c r="L1995" s="222" t="str">
        <f>+IF(G1995=0,"",'Ark1'!W3807)</f>
        <v/>
      </c>
      <c r="M1995" s="222" t="str">
        <f>+IF(G1995=0,"",'Ark1'!X3807)</f>
        <v/>
      </c>
      <c r="N1995" s="114" t="str">
        <f>+IF(G1995=0,"",'Ark1'!Y3807)</f>
        <v/>
      </c>
      <c r="O1995" s="116" t="str">
        <f>+IF(G1995=0,"",'Ark1'!Z3807)</f>
        <v/>
      </c>
      <c r="P1995" s="116" t="str">
        <f t="shared" si="31"/>
        <v/>
      </c>
      <c r="Q1995" s="114" t="str">
        <f>+IF(G1995=0,"",'Ark1'!T3807)</f>
        <v/>
      </c>
      <c r="R1995" s="222" t="str">
        <f>+IF(G1995=0,"",'Ark1'!V3807)</f>
        <v/>
      </c>
      <c r="S1995" s="32"/>
      <c r="T1995" s="35"/>
    </row>
    <row r="1996" spans="1:20" x14ac:dyDescent="0.5">
      <c r="A1996" s="32"/>
      <c r="B1996" s="297" t="str">
        <f>+IF(E1996=2012,VLOOKUP(D1996,K_navn!$A$2:$C$359,2),"")</f>
        <v/>
      </c>
      <c r="C1996" s="297" t="str">
        <f>+IF(E1996=2012,VLOOKUP(D1996,K_navn!$A$2:$C$359,3),"")</f>
        <v/>
      </c>
      <c r="D1996" s="115">
        <f>+'Ark1'!P3808</f>
        <v>4618</v>
      </c>
      <c r="E1996" s="115">
        <f>+'Ark1'!C3808</f>
        <v>2022</v>
      </c>
      <c r="F1996" s="116" t="str">
        <f>+IF('Ark1'!Q3808=0,"",'Ark1'!Q3808)</f>
        <v/>
      </c>
      <c r="G1996" s="116">
        <f>+'Ark1'!R3808</f>
        <v>0</v>
      </c>
      <c r="H1996" s="116">
        <f>+'Ark1'!S3808</f>
        <v>0</v>
      </c>
      <c r="I1996" s="222" t="str">
        <f>+IF(G1996=0,"",'Ark1'!AA3808)</f>
        <v/>
      </c>
      <c r="J1996" s="222" t="str">
        <f>+IF(G1996=0,"",'Ark1'!AB3808)</f>
        <v/>
      </c>
      <c r="K1996" s="114" t="str">
        <f>+IF(G1996=0,"",'Ark1'!U3808)</f>
        <v/>
      </c>
      <c r="L1996" s="222" t="str">
        <f>+IF(G1996=0,"",'Ark1'!W3808)</f>
        <v/>
      </c>
      <c r="M1996" s="222" t="str">
        <f>+IF(G1996=0,"",'Ark1'!X3808)</f>
        <v/>
      </c>
      <c r="N1996" s="114" t="str">
        <f>+IF(G1996=0,"",'Ark1'!Y3808)</f>
        <v/>
      </c>
      <c r="O1996" s="116" t="str">
        <f>+IF(G1996=0,"",'Ark1'!Z3808)</f>
        <v/>
      </c>
      <c r="P1996" s="116" t="str">
        <f t="shared" si="31"/>
        <v/>
      </c>
      <c r="Q1996" s="114" t="str">
        <f>+IF(G1996=0,"",'Ark1'!T3808)</f>
        <v/>
      </c>
      <c r="R1996" s="222" t="str">
        <f>+IF(G1996=0,"",'Ark1'!V3808)</f>
        <v/>
      </c>
      <c r="S1996" s="32"/>
      <c r="T1996" s="35"/>
    </row>
    <row r="1997" spans="1:20" x14ac:dyDescent="0.5">
      <c r="A1997" s="32"/>
      <c r="B1997" s="297" t="str">
        <f>+IF(E1997=2012,VLOOKUP(D1997,K_navn!$A$2:$C$359,2),"")</f>
        <v>Eidfjord</v>
      </c>
      <c r="C1997" s="297" t="str">
        <f>+IF(E1997=2012,VLOOKUP(D1997,K_navn!$A$2:$C$359,3),"")</f>
        <v xml:space="preserve">Vestland </v>
      </c>
      <c r="D1997" s="115">
        <f>+'Ark1'!P3809</f>
        <v>4619</v>
      </c>
      <c r="E1997" s="115">
        <f>+'Ark1'!C3809</f>
        <v>2012</v>
      </c>
      <c r="F1997" s="116" t="str">
        <f>+IF('Ark1'!Q3809=0,"",'Ark1'!Q3809)</f>
        <v/>
      </c>
      <c r="G1997" s="116">
        <f>+'Ark1'!R3809</f>
        <v>0</v>
      </c>
      <c r="H1997" s="116">
        <f>+'Ark1'!S3809</f>
        <v>0</v>
      </c>
      <c r="I1997" s="222" t="str">
        <f>+IF(G1997=0,"",'Ark1'!AA3809)</f>
        <v/>
      </c>
      <c r="J1997" s="222" t="str">
        <f>+IF(G1997=0,"",'Ark1'!AB3809)</f>
        <v/>
      </c>
      <c r="K1997" s="114" t="str">
        <f>+IF(G1997=0,"",'Ark1'!U3809)</f>
        <v/>
      </c>
      <c r="L1997" s="222" t="str">
        <f>+IF(G1997=0,"",'Ark1'!W3809)</f>
        <v/>
      </c>
      <c r="M1997" s="222" t="str">
        <f>+IF(G1997=0,"",'Ark1'!X3809)</f>
        <v/>
      </c>
      <c r="N1997" s="114" t="str">
        <f>+IF(G1997=0,"",'Ark1'!Y3809)</f>
        <v/>
      </c>
      <c r="O1997" s="116" t="str">
        <f>+IF(G1997=0,"",'Ark1'!Z3809)</f>
        <v/>
      </c>
      <c r="P1997" s="116" t="str">
        <f t="shared" si="31"/>
        <v/>
      </c>
      <c r="Q1997" s="114" t="str">
        <f>+IF(G1997=0,"",'Ark1'!T3809)</f>
        <v/>
      </c>
      <c r="R1997" s="222" t="str">
        <f>+IF(G1997=0,"",'Ark1'!V3809)</f>
        <v/>
      </c>
      <c r="S1997" s="32"/>
      <c r="T1997" s="35"/>
    </row>
    <row r="1998" spans="1:20" x14ac:dyDescent="0.5">
      <c r="A1998" s="32"/>
      <c r="B1998" s="297" t="str">
        <f>+IF(E1998=2012,VLOOKUP(D1998,K_navn!$A$2:$C$359,2),"")</f>
        <v/>
      </c>
      <c r="C1998" s="297" t="str">
        <f>+IF(E1998=2012,VLOOKUP(D1998,K_navn!$A$2:$C$359,3),"")</f>
        <v/>
      </c>
      <c r="D1998" s="115">
        <f>+'Ark1'!P3810</f>
        <v>4619</v>
      </c>
      <c r="E1998" s="115">
        <f>+'Ark1'!C3810</f>
        <v>2013</v>
      </c>
      <c r="F1998" s="116" t="str">
        <f>+IF('Ark1'!Q3810=0,"",'Ark1'!Q3810)</f>
        <v/>
      </c>
      <c r="G1998" s="116">
        <f>+'Ark1'!R3810</f>
        <v>0</v>
      </c>
      <c r="H1998" s="116">
        <f>+'Ark1'!S3810</f>
        <v>0</v>
      </c>
      <c r="I1998" s="222" t="str">
        <f>+IF(G1998=0,"",'Ark1'!AA3810)</f>
        <v/>
      </c>
      <c r="J1998" s="222" t="str">
        <f>+IF(G1998=0,"",'Ark1'!AB3810)</f>
        <v/>
      </c>
      <c r="K1998" s="114" t="str">
        <f>+IF(G1998=0,"",'Ark1'!U3810)</f>
        <v/>
      </c>
      <c r="L1998" s="222" t="str">
        <f>+IF(G1998=0,"",'Ark1'!W3810)</f>
        <v/>
      </c>
      <c r="M1998" s="222" t="str">
        <f>+IF(G1998=0,"",'Ark1'!X3810)</f>
        <v/>
      </c>
      <c r="N1998" s="114" t="str">
        <f>+IF(G1998=0,"",'Ark1'!Y3810)</f>
        <v/>
      </c>
      <c r="O1998" s="116" t="str">
        <f>+IF(G1998=0,"",'Ark1'!Z3810)</f>
        <v/>
      </c>
      <c r="P1998" s="116" t="str">
        <f t="shared" si="31"/>
        <v/>
      </c>
      <c r="Q1998" s="114" t="str">
        <f>+IF(G1998=0,"",'Ark1'!T3810)</f>
        <v/>
      </c>
      <c r="R1998" s="222" t="str">
        <f>+IF(G1998=0,"",'Ark1'!V3810)</f>
        <v/>
      </c>
      <c r="S1998" s="32"/>
      <c r="T1998" s="35"/>
    </row>
    <row r="1999" spans="1:20" x14ac:dyDescent="0.5">
      <c r="A1999" s="32"/>
      <c r="B1999" s="297" t="str">
        <f>+IF(E1999=2012,VLOOKUP(D1999,K_navn!$A$2:$C$359,2),"")</f>
        <v/>
      </c>
      <c r="C1999" s="297" t="str">
        <f>+IF(E1999=2012,VLOOKUP(D1999,K_navn!$A$2:$C$359,3),"")</f>
        <v/>
      </c>
      <c r="D1999" s="115">
        <f>+'Ark1'!P3811</f>
        <v>4619</v>
      </c>
      <c r="E1999" s="115">
        <f>+'Ark1'!C3811</f>
        <v>2014</v>
      </c>
      <c r="F1999" s="116" t="str">
        <f>+IF('Ark1'!Q3811=0,"",'Ark1'!Q3811)</f>
        <v/>
      </c>
      <c r="G1999" s="116">
        <f>+'Ark1'!R3811</f>
        <v>0</v>
      </c>
      <c r="H1999" s="116">
        <f>+'Ark1'!S3811</f>
        <v>0</v>
      </c>
      <c r="I1999" s="222" t="str">
        <f>+IF(G1999=0,"",'Ark1'!AA3811)</f>
        <v/>
      </c>
      <c r="J1999" s="222" t="str">
        <f>+IF(G1999=0,"",'Ark1'!AB3811)</f>
        <v/>
      </c>
      <c r="K1999" s="114" t="str">
        <f>+IF(G1999=0,"",'Ark1'!U3811)</f>
        <v/>
      </c>
      <c r="L1999" s="222" t="str">
        <f>+IF(G1999=0,"",'Ark1'!W3811)</f>
        <v/>
      </c>
      <c r="M1999" s="222" t="str">
        <f>+IF(G1999=0,"",'Ark1'!X3811)</f>
        <v/>
      </c>
      <c r="N1999" s="114" t="str">
        <f>+IF(G1999=0,"",'Ark1'!Y3811)</f>
        <v/>
      </c>
      <c r="O1999" s="116" t="str">
        <f>+IF(G1999=0,"",'Ark1'!Z3811)</f>
        <v/>
      </c>
      <c r="P1999" s="116" t="str">
        <f t="shared" si="31"/>
        <v/>
      </c>
      <c r="Q1999" s="114" t="str">
        <f>+IF(G1999=0,"",'Ark1'!T3811)</f>
        <v/>
      </c>
      <c r="R1999" s="222" t="str">
        <f>+IF(G1999=0,"",'Ark1'!V3811)</f>
        <v/>
      </c>
      <c r="S1999" s="32"/>
      <c r="T1999" s="35"/>
    </row>
    <row r="2000" spans="1:20" x14ac:dyDescent="0.5">
      <c r="A2000" s="32"/>
      <c r="B2000" s="297" t="str">
        <f>+IF(E2000=2012,VLOOKUP(D2000,K_navn!$A$2:$C$359,2),"")</f>
        <v/>
      </c>
      <c r="C2000" s="297" t="str">
        <f>+IF(E2000=2012,VLOOKUP(D2000,K_navn!$A$2:$C$359,3),"")</f>
        <v/>
      </c>
      <c r="D2000" s="115">
        <f>+'Ark1'!P3812</f>
        <v>4619</v>
      </c>
      <c r="E2000" s="115">
        <f>+'Ark1'!C3812</f>
        <v>2015</v>
      </c>
      <c r="F2000" s="116" t="str">
        <f>+IF('Ark1'!Q3812=0,"",'Ark1'!Q3812)</f>
        <v/>
      </c>
      <c r="G2000" s="116">
        <f>+'Ark1'!R3812</f>
        <v>0</v>
      </c>
      <c r="H2000" s="116">
        <f>+'Ark1'!S3812</f>
        <v>0</v>
      </c>
      <c r="I2000" s="222" t="str">
        <f>+IF(G2000=0,"",'Ark1'!AA3812)</f>
        <v/>
      </c>
      <c r="J2000" s="222" t="str">
        <f>+IF(G2000=0,"",'Ark1'!AB3812)</f>
        <v/>
      </c>
      <c r="K2000" s="114" t="str">
        <f>+IF(G2000=0,"",'Ark1'!U3812)</f>
        <v/>
      </c>
      <c r="L2000" s="222" t="str">
        <f>+IF(G2000=0,"",'Ark1'!W3812)</f>
        <v/>
      </c>
      <c r="M2000" s="222" t="str">
        <f>+IF(G2000=0,"",'Ark1'!X3812)</f>
        <v/>
      </c>
      <c r="N2000" s="114" t="str">
        <f>+IF(G2000=0,"",'Ark1'!Y3812)</f>
        <v/>
      </c>
      <c r="O2000" s="116" t="str">
        <f>+IF(G2000=0,"",'Ark1'!Z3812)</f>
        <v/>
      </c>
      <c r="P2000" s="116" t="str">
        <f t="shared" si="31"/>
        <v/>
      </c>
      <c r="Q2000" s="114" t="str">
        <f>+IF(G2000=0,"",'Ark1'!T3812)</f>
        <v/>
      </c>
      <c r="R2000" s="222" t="str">
        <f>+IF(G2000=0,"",'Ark1'!V3812)</f>
        <v/>
      </c>
      <c r="S2000" s="32"/>
      <c r="T2000" s="35"/>
    </row>
    <row r="2001" spans="1:20" x14ac:dyDescent="0.5">
      <c r="A2001" s="32"/>
      <c r="B2001" s="297" t="str">
        <f>+IF(E2001=2012,VLOOKUP(D2001,K_navn!$A$2:$C$359,2),"")</f>
        <v/>
      </c>
      <c r="C2001" s="297" t="str">
        <f>+IF(E2001=2012,VLOOKUP(D2001,K_navn!$A$2:$C$359,3),"")</f>
        <v/>
      </c>
      <c r="D2001" s="115">
        <f>+'Ark1'!P3813</f>
        <v>4619</v>
      </c>
      <c r="E2001" s="115">
        <f>+'Ark1'!C3813</f>
        <v>2016</v>
      </c>
      <c r="F2001" s="116" t="str">
        <f>+IF('Ark1'!Q3813=0,"",'Ark1'!Q3813)</f>
        <v/>
      </c>
      <c r="G2001" s="116">
        <f>+'Ark1'!R3813</f>
        <v>0</v>
      </c>
      <c r="H2001" s="116">
        <f>+'Ark1'!S3813</f>
        <v>0</v>
      </c>
      <c r="I2001" s="222" t="str">
        <f>+IF(G2001=0,"",'Ark1'!AA3813)</f>
        <v/>
      </c>
      <c r="J2001" s="222" t="str">
        <f>+IF(G2001=0,"",'Ark1'!AB3813)</f>
        <v/>
      </c>
      <c r="K2001" s="114" t="str">
        <f>+IF(G2001=0,"",'Ark1'!U3813)</f>
        <v/>
      </c>
      <c r="L2001" s="222" t="str">
        <f>+IF(G2001=0,"",'Ark1'!W3813)</f>
        <v/>
      </c>
      <c r="M2001" s="222" t="str">
        <f>+IF(G2001=0,"",'Ark1'!X3813)</f>
        <v/>
      </c>
      <c r="N2001" s="114" t="str">
        <f>+IF(G2001=0,"",'Ark1'!Y3813)</f>
        <v/>
      </c>
      <c r="O2001" s="116" t="str">
        <f>+IF(G2001=0,"",'Ark1'!Z3813)</f>
        <v/>
      </c>
      <c r="P2001" s="116" t="str">
        <f t="shared" si="31"/>
        <v/>
      </c>
      <c r="Q2001" s="114" t="str">
        <f>+IF(G2001=0,"",'Ark1'!T3813)</f>
        <v/>
      </c>
      <c r="R2001" s="222" t="str">
        <f>+IF(G2001=0,"",'Ark1'!V3813)</f>
        <v/>
      </c>
      <c r="S2001" s="32"/>
      <c r="T2001" s="35"/>
    </row>
    <row r="2002" spans="1:20" x14ac:dyDescent="0.5">
      <c r="A2002" s="32"/>
      <c r="B2002" s="297" t="str">
        <f>+IF(E2002=2012,VLOOKUP(D2002,K_navn!$A$2:$C$359,2),"")</f>
        <v/>
      </c>
      <c r="C2002" s="297" t="str">
        <f>+IF(E2002=2012,VLOOKUP(D2002,K_navn!$A$2:$C$359,3),"")</f>
        <v/>
      </c>
      <c r="D2002" s="115">
        <f>+'Ark1'!P3814</f>
        <v>4619</v>
      </c>
      <c r="E2002" s="115">
        <f>+'Ark1'!C3814</f>
        <v>2017</v>
      </c>
      <c r="F2002" s="116" t="str">
        <f>+IF('Ark1'!Q3814=0,"",'Ark1'!Q3814)</f>
        <v/>
      </c>
      <c r="G2002" s="116">
        <f>+'Ark1'!R3814</f>
        <v>0</v>
      </c>
      <c r="H2002" s="116">
        <f>+'Ark1'!S3814</f>
        <v>0</v>
      </c>
      <c r="I2002" s="222" t="str">
        <f>+IF(G2002=0,"",'Ark1'!AA3814)</f>
        <v/>
      </c>
      <c r="J2002" s="222" t="str">
        <f>+IF(G2002=0,"",'Ark1'!AB3814)</f>
        <v/>
      </c>
      <c r="K2002" s="114" t="str">
        <f>+IF(G2002=0,"",'Ark1'!U3814)</f>
        <v/>
      </c>
      <c r="L2002" s="222" t="str">
        <f>+IF(G2002=0,"",'Ark1'!W3814)</f>
        <v/>
      </c>
      <c r="M2002" s="222" t="str">
        <f>+IF(G2002=0,"",'Ark1'!X3814)</f>
        <v/>
      </c>
      <c r="N2002" s="114" t="str">
        <f>+IF(G2002=0,"",'Ark1'!Y3814)</f>
        <v/>
      </c>
      <c r="O2002" s="116" t="str">
        <f>+IF(G2002=0,"",'Ark1'!Z3814)</f>
        <v/>
      </c>
      <c r="P2002" s="116" t="str">
        <f t="shared" si="31"/>
        <v/>
      </c>
      <c r="Q2002" s="114" t="str">
        <f>+IF(G2002=0,"",'Ark1'!T3814)</f>
        <v/>
      </c>
      <c r="R2002" s="222" t="str">
        <f>+IF(G2002=0,"",'Ark1'!V3814)</f>
        <v/>
      </c>
      <c r="S2002" s="32"/>
      <c r="T2002" s="35"/>
    </row>
    <row r="2003" spans="1:20" x14ac:dyDescent="0.5">
      <c r="A2003" s="32"/>
      <c r="B2003" s="297" t="str">
        <f>+IF(E2003=2012,VLOOKUP(D2003,K_navn!$A$2:$C$359,2),"")</f>
        <v/>
      </c>
      <c r="C2003" s="297" t="str">
        <f>+IF(E2003=2012,VLOOKUP(D2003,K_navn!$A$2:$C$359,3),"")</f>
        <v/>
      </c>
      <c r="D2003" s="115">
        <f>+'Ark1'!P3815</f>
        <v>4619</v>
      </c>
      <c r="E2003" s="115">
        <f>+'Ark1'!C3815</f>
        <v>2018</v>
      </c>
      <c r="F2003" s="116" t="str">
        <f>+IF('Ark1'!Q3815=0,"",'Ark1'!Q3815)</f>
        <v/>
      </c>
      <c r="G2003" s="116">
        <f>+'Ark1'!R3815</f>
        <v>0</v>
      </c>
      <c r="H2003" s="116">
        <f>+'Ark1'!S3815</f>
        <v>0</v>
      </c>
      <c r="I2003" s="222" t="str">
        <f>+IF(G2003=0,"",'Ark1'!AA3815)</f>
        <v/>
      </c>
      <c r="J2003" s="222" t="str">
        <f>+IF(G2003=0,"",'Ark1'!AB3815)</f>
        <v/>
      </c>
      <c r="K2003" s="114" t="str">
        <f>+IF(G2003=0,"",'Ark1'!U3815)</f>
        <v/>
      </c>
      <c r="L2003" s="222" t="str">
        <f>+IF(G2003=0,"",'Ark1'!W3815)</f>
        <v/>
      </c>
      <c r="M2003" s="222" t="str">
        <f>+IF(G2003=0,"",'Ark1'!X3815)</f>
        <v/>
      </c>
      <c r="N2003" s="114" t="str">
        <f>+IF(G2003=0,"",'Ark1'!Y3815)</f>
        <v/>
      </c>
      <c r="O2003" s="116" t="str">
        <f>+IF(G2003=0,"",'Ark1'!Z3815)</f>
        <v/>
      </c>
      <c r="P2003" s="116" t="str">
        <f t="shared" si="31"/>
        <v/>
      </c>
      <c r="Q2003" s="114" t="str">
        <f>+IF(G2003=0,"",'Ark1'!T3815)</f>
        <v/>
      </c>
      <c r="R2003" s="222" t="str">
        <f>+IF(G2003=0,"",'Ark1'!V3815)</f>
        <v/>
      </c>
      <c r="S2003" s="32"/>
      <c r="T2003" s="35"/>
    </row>
    <row r="2004" spans="1:20" x14ac:dyDescent="0.5">
      <c r="A2004" s="32"/>
      <c r="B2004" s="297" t="str">
        <f>+IF(E2004=2012,VLOOKUP(D2004,K_navn!$A$2:$C$359,2),"")</f>
        <v/>
      </c>
      <c r="C2004" s="297" t="str">
        <f>+IF(E2004=2012,VLOOKUP(D2004,K_navn!$A$2:$C$359,3),"")</f>
        <v/>
      </c>
      <c r="D2004" s="115">
        <f>+'Ark1'!P3816</f>
        <v>4619</v>
      </c>
      <c r="E2004" s="115">
        <f>+'Ark1'!C3816</f>
        <v>2019</v>
      </c>
      <c r="F2004" s="116" t="str">
        <f>+IF('Ark1'!Q3816=0,"",'Ark1'!Q3816)</f>
        <v/>
      </c>
      <c r="G2004" s="116">
        <f>+'Ark1'!R3816</f>
        <v>0</v>
      </c>
      <c r="H2004" s="116">
        <f>+'Ark1'!S3816</f>
        <v>0</v>
      </c>
      <c r="I2004" s="222" t="str">
        <f>+IF(G2004=0,"",'Ark1'!AA3816)</f>
        <v/>
      </c>
      <c r="J2004" s="222" t="str">
        <f>+IF(G2004=0,"",'Ark1'!AB3816)</f>
        <v/>
      </c>
      <c r="K2004" s="114" t="str">
        <f>+IF(G2004=0,"",'Ark1'!U3816)</f>
        <v/>
      </c>
      <c r="L2004" s="222" t="str">
        <f>+IF(G2004=0,"",'Ark1'!W3816)</f>
        <v/>
      </c>
      <c r="M2004" s="222" t="str">
        <f>+IF(G2004=0,"",'Ark1'!X3816)</f>
        <v/>
      </c>
      <c r="N2004" s="114" t="str">
        <f>+IF(G2004=0,"",'Ark1'!Y3816)</f>
        <v/>
      </c>
      <c r="O2004" s="116" t="str">
        <f>+IF(G2004=0,"",'Ark1'!Z3816)</f>
        <v/>
      </c>
      <c r="P2004" s="116" t="str">
        <f t="shared" si="31"/>
        <v/>
      </c>
      <c r="Q2004" s="114" t="str">
        <f>+IF(G2004=0,"",'Ark1'!T3816)</f>
        <v/>
      </c>
      <c r="R2004" s="222" t="str">
        <f>+IF(G2004=0,"",'Ark1'!V3816)</f>
        <v/>
      </c>
      <c r="S2004" s="32"/>
      <c r="T2004" s="35"/>
    </row>
    <row r="2005" spans="1:20" x14ac:dyDescent="0.5">
      <c r="A2005" s="32"/>
      <c r="B2005" s="297" t="str">
        <f>+IF(E2005=2012,VLOOKUP(D2005,K_navn!$A$2:$C$359,2),"")</f>
        <v/>
      </c>
      <c r="C2005" s="297" t="str">
        <f>+IF(E2005=2012,VLOOKUP(D2005,K_navn!$A$2:$C$359,3),"")</f>
        <v/>
      </c>
      <c r="D2005" s="115">
        <f>+'Ark1'!P3817</f>
        <v>4619</v>
      </c>
      <c r="E2005" s="115">
        <f>+'Ark1'!C3817</f>
        <v>2020</v>
      </c>
      <c r="F2005" s="116" t="str">
        <f>+IF('Ark1'!Q3817=0,"",'Ark1'!Q3817)</f>
        <v/>
      </c>
      <c r="G2005" s="116">
        <f>+'Ark1'!R3817</f>
        <v>0</v>
      </c>
      <c r="H2005" s="116">
        <f>+'Ark1'!S3817</f>
        <v>0</v>
      </c>
      <c r="I2005" s="222" t="str">
        <f>+IF(G2005=0,"",'Ark1'!AA3817)</f>
        <v/>
      </c>
      <c r="J2005" s="222" t="str">
        <f>+IF(G2005=0,"",'Ark1'!AB3817)</f>
        <v/>
      </c>
      <c r="K2005" s="114" t="str">
        <f>+IF(G2005=0,"",'Ark1'!U3817)</f>
        <v/>
      </c>
      <c r="L2005" s="222" t="str">
        <f>+IF(G2005=0,"",'Ark1'!W3817)</f>
        <v/>
      </c>
      <c r="M2005" s="222" t="str">
        <f>+IF(G2005=0,"",'Ark1'!X3817)</f>
        <v/>
      </c>
      <c r="N2005" s="114" t="str">
        <f>+IF(G2005=0,"",'Ark1'!Y3817)</f>
        <v/>
      </c>
      <c r="O2005" s="116" t="str">
        <f>+IF(G2005=0,"",'Ark1'!Z3817)</f>
        <v/>
      </c>
      <c r="P2005" s="116" t="str">
        <f t="shared" si="31"/>
        <v/>
      </c>
      <c r="Q2005" s="114" t="str">
        <f>+IF(G2005=0,"",'Ark1'!T3817)</f>
        <v/>
      </c>
      <c r="R2005" s="222" t="str">
        <f>+IF(G2005=0,"",'Ark1'!V3817)</f>
        <v/>
      </c>
      <c r="S2005" s="32"/>
      <c r="T2005" s="35"/>
    </row>
    <row r="2006" spans="1:20" x14ac:dyDescent="0.5">
      <c r="A2006" s="32"/>
      <c r="B2006" s="297" t="str">
        <f>+IF(E2006=2012,VLOOKUP(D2006,K_navn!$A$2:$C$359,2),"")</f>
        <v/>
      </c>
      <c r="C2006" s="297" t="str">
        <f>+IF(E2006=2012,VLOOKUP(D2006,K_navn!$A$2:$C$359,3),"")</f>
        <v/>
      </c>
      <c r="D2006" s="115">
        <f>+'Ark1'!P3818</f>
        <v>4619</v>
      </c>
      <c r="E2006" s="115">
        <f>+'Ark1'!C3818</f>
        <v>2021</v>
      </c>
      <c r="F2006" s="116" t="str">
        <f>+IF('Ark1'!Q3818=0,"",'Ark1'!Q3818)</f>
        <v/>
      </c>
      <c r="G2006" s="116">
        <f>+'Ark1'!R3818</f>
        <v>0</v>
      </c>
      <c r="H2006" s="116">
        <f>+'Ark1'!S3818</f>
        <v>0</v>
      </c>
      <c r="I2006" s="222" t="str">
        <f>+IF(G2006=0,"",'Ark1'!AA3818)</f>
        <v/>
      </c>
      <c r="J2006" s="222" t="str">
        <f>+IF(G2006=0,"",'Ark1'!AB3818)</f>
        <v/>
      </c>
      <c r="K2006" s="114" t="str">
        <f>+IF(G2006=0,"",'Ark1'!U3818)</f>
        <v/>
      </c>
      <c r="L2006" s="222" t="str">
        <f>+IF(G2006=0,"",'Ark1'!W3818)</f>
        <v/>
      </c>
      <c r="M2006" s="222" t="str">
        <f>+IF(G2006=0,"",'Ark1'!X3818)</f>
        <v/>
      </c>
      <c r="N2006" s="114" t="str">
        <f>+IF(G2006=0,"",'Ark1'!Y3818)</f>
        <v/>
      </c>
      <c r="O2006" s="116" t="str">
        <f>+IF(G2006=0,"",'Ark1'!Z3818)</f>
        <v/>
      </c>
      <c r="P2006" s="116" t="str">
        <f t="shared" si="31"/>
        <v/>
      </c>
      <c r="Q2006" s="114" t="str">
        <f>+IF(G2006=0,"",'Ark1'!T3818)</f>
        <v/>
      </c>
      <c r="R2006" s="222" t="str">
        <f>+IF(G2006=0,"",'Ark1'!V3818)</f>
        <v/>
      </c>
      <c r="S2006" s="32"/>
      <c r="T2006" s="35"/>
    </row>
    <row r="2007" spans="1:20" x14ac:dyDescent="0.5">
      <c r="A2007" s="32"/>
      <c r="B2007" s="297" t="str">
        <f>+IF(E2007=2012,VLOOKUP(D2007,K_navn!$A$2:$C$359,2),"")</f>
        <v/>
      </c>
      <c r="C2007" s="297" t="str">
        <f>+IF(E2007=2012,VLOOKUP(D2007,K_navn!$A$2:$C$359,3),"")</f>
        <v/>
      </c>
      <c r="D2007" s="115">
        <f>+'Ark1'!P3819</f>
        <v>4619</v>
      </c>
      <c r="E2007" s="115">
        <f>+'Ark1'!C3819</f>
        <v>2022</v>
      </c>
      <c r="F2007" s="116" t="str">
        <f>+IF('Ark1'!Q3819=0,"",'Ark1'!Q3819)</f>
        <v/>
      </c>
      <c r="G2007" s="116">
        <f>+'Ark1'!R3819</f>
        <v>0</v>
      </c>
      <c r="H2007" s="116">
        <f>+'Ark1'!S3819</f>
        <v>0</v>
      </c>
      <c r="I2007" s="222" t="str">
        <f>+IF(G2007=0,"",'Ark1'!AA3819)</f>
        <v/>
      </c>
      <c r="J2007" s="222" t="str">
        <f>+IF(G2007=0,"",'Ark1'!AB3819)</f>
        <v/>
      </c>
      <c r="K2007" s="114" t="str">
        <f>+IF(G2007=0,"",'Ark1'!U3819)</f>
        <v/>
      </c>
      <c r="L2007" s="222" t="str">
        <f>+IF(G2007=0,"",'Ark1'!W3819)</f>
        <v/>
      </c>
      <c r="M2007" s="222" t="str">
        <f>+IF(G2007=0,"",'Ark1'!X3819)</f>
        <v/>
      </c>
      <c r="N2007" s="114" t="str">
        <f>+IF(G2007=0,"",'Ark1'!Y3819)</f>
        <v/>
      </c>
      <c r="O2007" s="116" t="str">
        <f>+IF(G2007=0,"",'Ark1'!Z3819)</f>
        <v/>
      </c>
      <c r="P2007" s="116" t="str">
        <f t="shared" si="31"/>
        <v/>
      </c>
      <c r="Q2007" s="114" t="str">
        <f>+IF(G2007=0,"",'Ark1'!T3819)</f>
        <v/>
      </c>
      <c r="R2007" s="222" t="str">
        <f>+IF(G2007=0,"",'Ark1'!V3819)</f>
        <v/>
      </c>
      <c r="S2007" s="32"/>
      <c r="T2007" s="35"/>
    </row>
    <row r="2008" spans="1:20" x14ac:dyDescent="0.5">
      <c r="A2008" s="32"/>
      <c r="B2008" s="297" t="str">
        <f>+IF(E2008=2012,VLOOKUP(D2008,K_navn!$A$2:$C$359,2),"")</f>
        <v>Ulvik</v>
      </c>
      <c r="C2008" s="297" t="str">
        <f>+IF(E2008=2012,VLOOKUP(D2008,K_navn!$A$2:$C$359,3),"")</f>
        <v xml:space="preserve">Vestland </v>
      </c>
      <c r="D2008" s="115">
        <f>+'Ark1'!P3820</f>
        <v>4620</v>
      </c>
      <c r="E2008" s="115">
        <f>+'Ark1'!C3820</f>
        <v>2012</v>
      </c>
      <c r="F2008" s="116" t="str">
        <f>+IF('Ark1'!Q3820=0,"",'Ark1'!Q3820)</f>
        <v/>
      </c>
      <c r="G2008" s="116">
        <f>+'Ark1'!R3820</f>
        <v>0</v>
      </c>
      <c r="H2008" s="116">
        <f>+'Ark1'!S3820</f>
        <v>0</v>
      </c>
      <c r="I2008" s="222" t="str">
        <f>+IF(G2008=0,"",'Ark1'!AA3820)</f>
        <v/>
      </c>
      <c r="J2008" s="222" t="str">
        <f>+IF(G2008=0,"",'Ark1'!AB3820)</f>
        <v/>
      </c>
      <c r="K2008" s="114" t="str">
        <f>+IF(G2008=0,"",'Ark1'!U3820)</f>
        <v/>
      </c>
      <c r="L2008" s="222" t="str">
        <f>+IF(G2008=0,"",'Ark1'!W3820)</f>
        <v/>
      </c>
      <c r="M2008" s="222" t="str">
        <f>+IF(G2008=0,"",'Ark1'!X3820)</f>
        <v/>
      </c>
      <c r="N2008" s="114" t="str">
        <f>+IF(G2008=0,"",'Ark1'!Y3820)</f>
        <v/>
      </c>
      <c r="O2008" s="116" t="str">
        <f>+IF(G2008=0,"",'Ark1'!Z3820)</f>
        <v/>
      </c>
      <c r="P2008" s="116" t="str">
        <f t="shared" si="31"/>
        <v/>
      </c>
      <c r="Q2008" s="114" t="str">
        <f>+IF(G2008=0,"",'Ark1'!T3820)</f>
        <v/>
      </c>
      <c r="R2008" s="222" t="str">
        <f>+IF(G2008=0,"",'Ark1'!V3820)</f>
        <v/>
      </c>
      <c r="S2008" s="32"/>
      <c r="T2008" s="35"/>
    </row>
    <row r="2009" spans="1:20" x14ac:dyDescent="0.5">
      <c r="A2009" s="32"/>
      <c r="B2009" s="297" t="str">
        <f>+IF(E2009=2012,VLOOKUP(D2009,K_navn!$A$2:$C$359,2),"")</f>
        <v/>
      </c>
      <c r="C2009" s="297" t="str">
        <f>+IF(E2009=2012,VLOOKUP(D2009,K_navn!$A$2:$C$359,3),"")</f>
        <v/>
      </c>
      <c r="D2009" s="115">
        <f>+'Ark1'!P3821</f>
        <v>4620</v>
      </c>
      <c r="E2009" s="115">
        <f>+'Ark1'!C3821</f>
        <v>2013</v>
      </c>
      <c r="F2009" s="116" t="str">
        <f>+IF('Ark1'!Q3821=0,"",'Ark1'!Q3821)</f>
        <v/>
      </c>
      <c r="G2009" s="116">
        <f>+'Ark1'!R3821</f>
        <v>0</v>
      </c>
      <c r="H2009" s="116">
        <f>+'Ark1'!S3821</f>
        <v>0</v>
      </c>
      <c r="I2009" s="222" t="str">
        <f>+IF(G2009=0,"",'Ark1'!AA3821)</f>
        <v/>
      </c>
      <c r="J2009" s="222" t="str">
        <f>+IF(G2009=0,"",'Ark1'!AB3821)</f>
        <v/>
      </c>
      <c r="K2009" s="114" t="str">
        <f>+IF(G2009=0,"",'Ark1'!U3821)</f>
        <v/>
      </c>
      <c r="L2009" s="222" t="str">
        <f>+IF(G2009=0,"",'Ark1'!W3821)</f>
        <v/>
      </c>
      <c r="M2009" s="222" t="str">
        <f>+IF(G2009=0,"",'Ark1'!X3821)</f>
        <v/>
      </c>
      <c r="N2009" s="114" t="str">
        <f>+IF(G2009=0,"",'Ark1'!Y3821)</f>
        <v/>
      </c>
      <c r="O2009" s="116" t="str">
        <f>+IF(G2009=0,"",'Ark1'!Z3821)</f>
        <v/>
      </c>
      <c r="P2009" s="116" t="str">
        <f t="shared" si="31"/>
        <v/>
      </c>
      <c r="Q2009" s="114" t="str">
        <f>+IF(G2009=0,"",'Ark1'!T3821)</f>
        <v/>
      </c>
      <c r="R2009" s="222" t="str">
        <f>+IF(G2009=0,"",'Ark1'!V3821)</f>
        <v/>
      </c>
      <c r="S2009" s="32"/>
      <c r="T2009" s="35"/>
    </row>
    <row r="2010" spans="1:20" x14ac:dyDescent="0.5">
      <c r="A2010" s="32"/>
      <c r="B2010" s="297" t="str">
        <f>+IF(E2010=2012,VLOOKUP(D2010,K_navn!$A$2:$C$359,2),"")</f>
        <v/>
      </c>
      <c r="C2010" s="297" t="str">
        <f>+IF(E2010=2012,VLOOKUP(D2010,K_navn!$A$2:$C$359,3),"")</f>
        <v/>
      </c>
      <c r="D2010" s="115">
        <f>+'Ark1'!P3822</f>
        <v>4620</v>
      </c>
      <c r="E2010" s="115">
        <f>+'Ark1'!C3822</f>
        <v>2014</v>
      </c>
      <c r="F2010" s="116" t="str">
        <f>+IF('Ark1'!Q3822=0,"",'Ark1'!Q3822)</f>
        <v/>
      </c>
      <c r="G2010" s="116">
        <f>+'Ark1'!R3822</f>
        <v>0</v>
      </c>
      <c r="H2010" s="116">
        <f>+'Ark1'!S3822</f>
        <v>0</v>
      </c>
      <c r="I2010" s="222" t="str">
        <f>+IF(G2010=0,"",'Ark1'!AA3822)</f>
        <v/>
      </c>
      <c r="J2010" s="222" t="str">
        <f>+IF(G2010=0,"",'Ark1'!AB3822)</f>
        <v/>
      </c>
      <c r="K2010" s="114" t="str">
        <f>+IF(G2010=0,"",'Ark1'!U3822)</f>
        <v/>
      </c>
      <c r="L2010" s="222" t="str">
        <f>+IF(G2010=0,"",'Ark1'!W3822)</f>
        <v/>
      </c>
      <c r="M2010" s="222" t="str">
        <f>+IF(G2010=0,"",'Ark1'!X3822)</f>
        <v/>
      </c>
      <c r="N2010" s="114" t="str">
        <f>+IF(G2010=0,"",'Ark1'!Y3822)</f>
        <v/>
      </c>
      <c r="O2010" s="116" t="str">
        <f>+IF(G2010=0,"",'Ark1'!Z3822)</f>
        <v/>
      </c>
      <c r="P2010" s="116" t="str">
        <f t="shared" si="31"/>
        <v/>
      </c>
      <c r="Q2010" s="114" t="str">
        <f>+IF(G2010=0,"",'Ark1'!T3822)</f>
        <v/>
      </c>
      <c r="R2010" s="222" t="str">
        <f>+IF(G2010=0,"",'Ark1'!V3822)</f>
        <v/>
      </c>
      <c r="S2010" s="32"/>
      <c r="T2010" s="35"/>
    </row>
    <row r="2011" spans="1:20" x14ac:dyDescent="0.5">
      <c r="A2011" s="32"/>
      <c r="B2011" s="297" t="str">
        <f>+IF(E2011=2012,VLOOKUP(D2011,K_navn!$A$2:$C$359,2),"")</f>
        <v/>
      </c>
      <c r="C2011" s="297" t="str">
        <f>+IF(E2011=2012,VLOOKUP(D2011,K_navn!$A$2:$C$359,3),"")</f>
        <v/>
      </c>
      <c r="D2011" s="115">
        <f>+'Ark1'!P3823</f>
        <v>4620</v>
      </c>
      <c r="E2011" s="115">
        <f>+'Ark1'!C3823</f>
        <v>2015</v>
      </c>
      <c r="F2011" s="116" t="str">
        <f>+IF('Ark1'!Q3823=0,"",'Ark1'!Q3823)</f>
        <v/>
      </c>
      <c r="G2011" s="116">
        <f>+'Ark1'!R3823</f>
        <v>0</v>
      </c>
      <c r="H2011" s="116">
        <f>+'Ark1'!S3823</f>
        <v>0</v>
      </c>
      <c r="I2011" s="222" t="str">
        <f>+IF(G2011=0,"",'Ark1'!AA3823)</f>
        <v/>
      </c>
      <c r="J2011" s="222" t="str">
        <f>+IF(G2011=0,"",'Ark1'!AB3823)</f>
        <v/>
      </c>
      <c r="K2011" s="114" t="str">
        <f>+IF(G2011=0,"",'Ark1'!U3823)</f>
        <v/>
      </c>
      <c r="L2011" s="222" t="str">
        <f>+IF(G2011=0,"",'Ark1'!W3823)</f>
        <v/>
      </c>
      <c r="M2011" s="222" t="str">
        <f>+IF(G2011=0,"",'Ark1'!X3823)</f>
        <v/>
      </c>
      <c r="N2011" s="114" t="str">
        <f>+IF(G2011=0,"",'Ark1'!Y3823)</f>
        <v/>
      </c>
      <c r="O2011" s="116" t="str">
        <f>+IF(G2011=0,"",'Ark1'!Z3823)</f>
        <v/>
      </c>
      <c r="P2011" s="116" t="str">
        <f t="shared" si="31"/>
        <v/>
      </c>
      <c r="Q2011" s="114" t="str">
        <f>+IF(G2011=0,"",'Ark1'!T3823)</f>
        <v/>
      </c>
      <c r="R2011" s="222" t="str">
        <f>+IF(G2011=0,"",'Ark1'!V3823)</f>
        <v/>
      </c>
      <c r="S2011" s="32"/>
      <c r="T2011" s="35"/>
    </row>
    <row r="2012" spans="1:20" x14ac:dyDescent="0.5">
      <c r="A2012" s="32"/>
      <c r="B2012" s="297" t="str">
        <f>+IF(E2012=2012,VLOOKUP(D2012,K_navn!$A$2:$C$359,2),"")</f>
        <v/>
      </c>
      <c r="C2012" s="297" t="str">
        <f>+IF(E2012=2012,VLOOKUP(D2012,K_navn!$A$2:$C$359,3),"")</f>
        <v/>
      </c>
      <c r="D2012" s="115">
        <f>+'Ark1'!P3824</f>
        <v>4620</v>
      </c>
      <c r="E2012" s="115">
        <f>+'Ark1'!C3824</f>
        <v>2016</v>
      </c>
      <c r="F2012" s="116" t="str">
        <f>+IF('Ark1'!Q3824=0,"",'Ark1'!Q3824)</f>
        <v/>
      </c>
      <c r="G2012" s="116">
        <f>+'Ark1'!R3824</f>
        <v>0</v>
      </c>
      <c r="H2012" s="116">
        <f>+'Ark1'!S3824</f>
        <v>0</v>
      </c>
      <c r="I2012" s="222" t="str">
        <f>+IF(G2012=0,"",'Ark1'!AA3824)</f>
        <v/>
      </c>
      <c r="J2012" s="222" t="str">
        <f>+IF(G2012=0,"",'Ark1'!AB3824)</f>
        <v/>
      </c>
      <c r="K2012" s="114" t="str">
        <f>+IF(G2012=0,"",'Ark1'!U3824)</f>
        <v/>
      </c>
      <c r="L2012" s="222" t="str">
        <f>+IF(G2012=0,"",'Ark1'!W3824)</f>
        <v/>
      </c>
      <c r="M2012" s="222" t="str">
        <f>+IF(G2012=0,"",'Ark1'!X3824)</f>
        <v/>
      </c>
      <c r="N2012" s="114" t="str">
        <f>+IF(G2012=0,"",'Ark1'!Y3824)</f>
        <v/>
      </c>
      <c r="O2012" s="116" t="str">
        <f>+IF(G2012=0,"",'Ark1'!Z3824)</f>
        <v/>
      </c>
      <c r="P2012" s="116" t="str">
        <f t="shared" si="31"/>
        <v/>
      </c>
      <c r="Q2012" s="114" t="str">
        <f>+IF(G2012=0,"",'Ark1'!T3824)</f>
        <v/>
      </c>
      <c r="R2012" s="222" t="str">
        <f>+IF(G2012=0,"",'Ark1'!V3824)</f>
        <v/>
      </c>
      <c r="S2012" s="32"/>
      <c r="T2012" s="35"/>
    </row>
    <row r="2013" spans="1:20" x14ac:dyDescent="0.5">
      <c r="A2013" s="32"/>
      <c r="B2013" s="297" t="str">
        <f>+IF(E2013=2012,VLOOKUP(D2013,K_navn!$A$2:$C$359,2),"")</f>
        <v/>
      </c>
      <c r="C2013" s="297" t="str">
        <f>+IF(E2013=2012,VLOOKUP(D2013,K_navn!$A$2:$C$359,3),"")</f>
        <v/>
      </c>
      <c r="D2013" s="115">
        <f>+'Ark1'!P3825</f>
        <v>4620</v>
      </c>
      <c r="E2013" s="115">
        <f>+'Ark1'!C3825</f>
        <v>2017</v>
      </c>
      <c r="F2013" s="116" t="str">
        <f>+IF('Ark1'!Q3825=0,"",'Ark1'!Q3825)</f>
        <v/>
      </c>
      <c r="G2013" s="116">
        <f>+'Ark1'!R3825</f>
        <v>0</v>
      </c>
      <c r="H2013" s="116">
        <f>+'Ark1'!S3825</f>
        <v>0</v>
      </c>
      <c r="I2013" s="222" t="str">
        <f>+IF(G2013=0,"",'Ark1'!AA3825)</f>
        <v/>
      </c>
      <c r="J2013" s="222" t="str">
        <f>+IF(G2013=0,"",'Ark1'!AB3825)</f>
        <v/>
      </c>
      <c r="K2013" s="114" t="str">
        <f>+IF(G2013=0,"",'Ark1'!U3825)</f>
        <v/>
      </c>
      <c r="L2013" s="222" t="str">
        <f>+IF(G2013=0,"",'Ark1'!W3825)</f>
        <v/>
      </c>
      <c r="M2013" s="222" t="str">
        <f>+IF(G2013=0,"",'Ark1'!X3825)</f>
        <v/>
      </c>
      <c r="N2013" s="114" t="str">
        <f>+IF(G2013=0,"",'Ark1'!Y3825)</f>
        <v/>
      </c>
      <c r="O2013" s="116" t="str">
        <f>+IF(G2013=0,"",'Ark1'!Z3825)</f>
        <v/>
      </c>
      <c r="P2013" s="116" t="str">
        <f t="shared" si="31"/>
        <v/>
      </c>
      <c r="Q2013" s="114" t="str">
        <f>+IF(G2013=0,"",'Ark1'!T3825)</f>
        <v/>
      </c>
      <c r="R2013" s="222" t="str">
        <f>+IF(G2013=0,"",'Ark1'!V3825)</f>
        <v/>
      </c>
      <c r="S2013" s="32"/>
      <c r="T2013" s="35"/>
    </row>
    <row r="2014" spans="1:20" x14ac:dyDescent="0.5">
      <c r="A2014" s="32"/>
      <c r="B2014" s="297" t="str">
        <f>+IF(E2014=2012,VLOOKUP(D2014,K_navn!$A$2:$C$359,2),"")</f>
        <v/>
      </c>
      <c r="C2014" s="297" t="str">
        <f>+IF(E2014=2012,VLOOKUP(D2014,K_navn!$A$2:$C$359,3),"")</f>
        <v/>
      </c>
      <c r="D2014" s="115">
        <f>+'Ark1'!P3826</f>
        <v>4620</v>
      </c>
      <c r="E2014" s="115">
        <f>+'Ark1'!C3826</f>
        <v>2018</v>
      </c>
      <c r="F2014" s="116" t="str">
        <f>+IF('Ark1'!Q3826=0,"",'Ark1'!Q3826)</f>
        <v/>
      </c>
      <c r="G2014" s="116">
        <f>+'Ark1'!R3826</f>
        <v>0</v>
      </c>
      <c r="H2014" s="116">
        <f>+'Ark1'!S3826</f>
        <v>0</v>
      </c>
      <c r="I2014" s="222" t="str">
        <f>+IF(G2014=0,"",'Ark1'!AA3826)</f>
        <v/>
      </c>
      <c r="J2014" s="222" t="str">
        <f>+IF(G2014=0,"",'Ark1'!AB3826)</f>
        <v/>
      </c>
      <c r="K2014" s="114" t="str">
        <f>+IF(G2014=0,"",'Ark1'!U3826)</f>
        <v/>
      </c>
      <c r="L2014" s="222" t="str">
        <f>+IF(G2014=0,"",'Ark1'!W3826)</f>
        <v/>
      </c>
      <c r="M2014" s="222" t="str">
        <f>+IF(G2014=0,"",'Ark1'!X3826)</f>
        <v/>
      </c>
      <c r="N2014" s="114" t="str">
        <f>+IF(G2014=0,"",'Ark1'!Y3826)</f>
        <v/>
      </c>
      <c r="O2014" s="116" t="str">
        <f>+IF(G2014=0,"",'Ark1'!Z3826)</f>
        <v/>
      </c>
      <c r="P2014" s="116" t="str">
        <f t="shared" si="31"/>
        <v/>
      </c>
      <c r="Q2014" s="114" t="str">
        <f>+IF(G2014=0,"",'Ark1'!T3826)</f>
        <v/>
      </c>
      <c r="R2014" s="222" t="str">
        <f>+IF(G2014=0,"",'Ark1'!V3826)</f>
        <v/>
      </c>
      <c r="S2014" s="32"/>
      <c r="T2014" s="35"/>
    </row>
    <row r="2015" spans="1:20" x14ac:dyDescent="0.5">
      <c r="A2015" s="32"/>
      <c r="B2015" s="297" t="str">
        <f>+IF(E2015=2012,VLOOKUP(D2015,K_navn!$A$2:$C$359,2),"")</f>
        <v/>
      </c>
      <c r="C2015" s="297" t="str">
        <f>+IF(E2015=2012,VLOOKUP(D2015,K_navn!$A$2:$C$359,3),"")</f>
        <v/>
      </c>
      <c r="D2015" s="115">
        <f>+'Ark1'!P3827</f>
        <v>4620</v>
      </c>
      <c r="E2015" s="115">
        <f>+'Ark1'!C3827</f>
        <v>2019</v>
      </c>
      <c r="F2015" s="116" t="str">
        <f>+IF('Ark1'!Q3827=0,"",'Ark1'!Q3827)</f>
        <v/>
      </c>
      <c r="G2015" s="116">
        <f>+'Ark1'!R3827</f>
        <v>0</v>
      </c>
      <c r="H2015" s="116">
        <f>+'Ark1'!S3827</f>
        <v>0</v>
      </c>
      <c r="I2015" s="222" t="str">
        <f>+IF(G2015=0,"",'Ark1'!AA3827)</f>
        <v/>
      </c>
      <c r="J2015" s="222" t="str">
        <f>+IF(G2015=0,"",'Ark1'!AB3827)</f>
        <v/>
      </c>
      <c r="K2015" s="114" t="str">
        <f>+IF(G2015=0,"",'Ark1'!U3827)</f>
        <v/>
      </c>
      <c r="L2015" s="222" t="str">
        <f>+IF(G2015=0,"",'Ark1'!W3827)</f>
        <v/>
      </c>
      <c r="M2015" s="222" t="str">
        <f>+IF(G2015=0,"",'Ark1'!X3827)</f>
        <v/>
      </c>
      <c r="N2015" s="114" t="str">
        <f>+IF(G2015=0,"",'Ark1'!Y3827)</f>
        <v/>
      </c>
      <c r="O2015" s="116" t="str">
        <f>+IF(G2015=0,"",'Ark1'!Z3827)</f>
        <v/>
      </c>
      <c r="P2015" s="116" t="str">
        <f t="shared" si="31"/>
        <v/>
      </c>
      <c r="Q2015" s="114" t="str">
        <f>+IF(G2015=0,"",'Ark1'!T3827)</f>
        <v/>
      </c>
      <c r="R2015" s="222" t="str">
        <f>+IF(G2015=0,"",'Ark1'!V3827)</f>
        <v/>
      </c>
      <c r="S2015" s="32"/>
      <c r="T2015" s="35"/>
    </row>
    <row r="2016" spans="1:20" x14ac:dyDescent="0.5">
      <c r="A2016" s="32"/>
      <c r="B2016" s="297" t="str">
        <f>+IF(E2016=2012,VLOOKUP(D2016,K_navn!$A$2:$C$359,2),"")</f>
        <v/>
      </c>
      <c r="C2016" s="297" t="str">
        <f>+IF(E2016=2012,VLOOKUP(D2016,K_navn!$A$2:$C$359,3),"")</f>
        <v/>
      </c>
      <c r="D2016" s="115">
        <f>+'Ark1'!P3828</f>
        <v>4620</v>
      </c>
      <c r="E2016" s="115">
        <f>+'Ark1'!C3828</f>
        <v>2020</v>
      </c>
      <c r="F2016" s="116" t="str">
        <f>+IF('Ark1'!Q3828=0,"",'Ark1'!Q3828)</f>
        <v/>
      </c>
      <c r="G2016" s="116">
        <f>+'Ark1'!R3828</f>
        <v>0</v>
      </c>
      <c r="H2016" s="116">
        <f>+'Ark1'!S3828</f>
        <v>0</v>
      </c>
      <c r="I2016" s="222" t="str">
        <f>+IF(G2016=0,"",'Ark1'!AA3828)</f>
        <v/>
      </c>
      <c r="J2016" s="222" t="str">
        <f>+IF(G2016=0,"",'Ark1'!AB3828)</f>
        <v/>
      </c>
      <c r="K2016" s="114" t="str">
        <f>+IF(G2016=0,"",'Ark1'!U3828)</f>
        <v/>
      </c>
      <c r="L2016" s="222" t="str">
        <f>+IF(G2016=0,"",'Ark1'!W3828)</f>
        <v/>
      </c>
      <c r="M2016" s="222" t="str">
        <f>+IF(G2016=0,"",'Ark1'!X3828)</f>
        <v/>
      </c>
      <c r="N2016" s="114" t="str">
        <f>+IF(G2016=0,"",'Ark1'!Y3828)</f>
        <v/>
      </c>
      <c r="O2016" s="116" t="str">
        <f>+IF(G2016=0,"",'Ark1'!Z3828)</f>
        <v/>
      </c>
      <c r="P2016" s="116" t="str">
        <f t="shared" si="31"/>
        <v/>
      </c>
      <c r="Q2016" s="114" t="str">
        <f>+IF(G2016=0,"",'Ark1'!T3828)</f>
        <v/>
      </c>
      <c r="R2016" s="222" t="str">
        <f>+IF(G2016=0,"",'Ark1'!V3828)</f>
        <v/>
      </c>
      <c r="S2016" s="32"/>
      <c r="T2016" s="35"/>
    </row>
    <row r="2017" spans="1:20" x14ac:dyDescent="0.5">
      <c r="A2017" s="32"/>
      <c r="B2017" s="297" t="str">
        <f>+IF(E2017=2012,VLOOKUP(D2017,K_navn!$A$2:$C$359,2),"")</f>
        <v/>
      </c>
      <c r="C2017" s="297" t="str">
        <f>+IF(E2017=2012,VLOOKUP(D2017,K_navn!$A$2:$C$359,3),"")</f>
        <v/>
      </c>
      <c r="D2017" s="115">
        <f>+'Ark1'!P3829</f>
        <v>4620</v>
      </c>
      <c r="E2017" s="115">
        <f>+'Ark1'!C3829</f>
        <v>2021</v>
      </c>
      <c r="F2017" s="116" t="str">
        <f>+IF('Ark1'!Q3829=0,"",'Ark1'!Q3829)</f>
        <v/>
      </c>
      <c r="G2017" s="116">
        <f>+'Ark1'!R3829</f>
        <v>0</v>
      </c>
      <c r="H2017" s="116">
        <f>+'Ark1'!S3829</f>
        <v>0</v>
      </c>
      <c r="I2017" s="222" t="str">
        <f>+IF(G2017=0,"",'Ark1'!AA3829)</f>
        <v/>
      </c>
      <c r="J2017" s="222" t="str">
        <f>+IF(G2017=0,"",'Ark1'!AB3829)</f>
        <v/>
      </c>
      <c r="K2017" s="114" t="str">
        <f>+IF(G2017=0,"",'Ark1'!U3829)</f>
        <v/>
      </c>
      <c r="L2017" s="222" t="str">
        <f>+IF(G2017=0,"",'Ark1'!W3829)</f>
        <v/>
      </c>
      <c r="M2017" s="222" t="str">
        <f>+IF(G2017=0,"",'Ark1'!X3829)</f>
        <v/>
      </c>
      <c r="N2017" s="114" t="str">
        <f>+IF(G2017=0,"",'Ark1'!Y3829)</f>
        <v/>
      </c>
      <c r="O2017" s="116" t="str">
        <f>+IF(G2017=0,"",'Ark1'!Z3829)</f>
        <v/>
      </c>
      <c r="P2017" s="116" t="str">
        <f t="shared" si="31"/>
        <v/>
      </c>
      <c r="Q2017" s="114" t="str">
        <f>+IF(G2017=0,"",'Ark1'!T3829)</f>
        <v/>
      </c>
      <c r="R2017" s="222" t="str">
        <f>+IF(G2017=0,"",'Ark1'!V3829)</f>
        <v/>
      </c>
      <c r="S2017" s="32"/>
      <c r="T2017" s="35"/>
    </row>
    <row r="2018" spans="1:20" x14ac:dyDescent="0.5">
      <c r="A2018" s="32"/>
      <c r="B2018" s="297" t="str">
        <f>+IF(E2018=2012,VLOOKUP(D2018,K_navn!$A$2:$C$359,2),"")</f>
        <v/>
      </c>
      <c r="C2018" s="297" t="str">
        <f>+IF(E2018=2012,VLOOKUP(D2018,K_navn!$A$2:$C$359,3),"")</f>
        <v/>
      </c>
      <c r="D2018" s="115">
        <f>+'Ark1'!P3830</f>
        <v>4620</v>
      </c>
      <c r="E2018" s="115">
        <f>+'Ark1'!C3830</f>
        <v>2022</v>
      </c>
      <c r="F2018" s="116" t="str">
        <f>+IF('Ark1'!Q3830=0,"",'Ark1'!Q3830)</f>
        <v/>
      </c>
      <c r="G2018" s="116">
        <f>+'Ark1'!R3830</f>
        <v>0</v>
      </c>
      <c r="H2018" s="116">
        <f>+'Ark1'!S3830</f>
        <v>0</v>
      </c>
      <c r="I2018" s="222" t="str">
        <f>+IF(G2018=0,"",'Ark1'!AA3830)</f>
        <v/>
      </c>
      <c r="J2018" s="222" t="str">
        <f>+IF(G2018=0,"",'Ark1'!AB3830)</f>
        <v/>
      </c>
      <c r="K2018" s="114" t="str">
        <f>+IF(G2018=0,"",'Ark1'!U3830)</f>
        <v/>
      </c>
      <c r="L2018" s="222" t="str">
        <f>+IF(G2018=0,"",'Ark1'!W3830)</f>
        <v/>
      </c>
      <c r="M2018" s="222" t="str">
        <f>+IF(G2018=0,"",'Ark1'!X3830)</f>
        <v/>
      </c>
      <c r="N2018" s="114" t="str">
        <f>+IF(G2018=0,"",'Ark1'!Y3830)</f>
        <v/>
      </c>
      <c r="O2018" s="116" t="str">
        <f>+IF(G2018=0,"",'Ark1'!Z3830)</f>
        <v/>
      </c>
      <c r="P2018" s="116" t="str">
        <f t="shared" si="31"/>
        <v/>
      </c>
      <c r="Q2018" s="114" t="str">
        <f>+IF(G2018=0,"",'Ark1'!T3830)</f>
        <v/>
      </c>
      <c r="R2018" s="222" t="str">
        <f>+IF(G2018=0,"",'Ark1'!V3830)</f>
        <v/>
      </c>
      <c r="S2018" s="32"/>
      <c r="T2018" s="35"/>
    </row>
    <row r="2019" spans="1:20" x14ac:dyDescent="0.5">
      <c r="A2019" s="32"/>
      <c r="B2019" s="297" t="str">
        <f>+IF(E2019=2012,VLOOKUP(D2019,K_navn!$A$2:$C$359,2),"")</f>
        <v>Voss</v>
      </c>
      <c r="C2019" s="297" t="str">
        <f>+IF(E2019=2012,VLOOKUP(D2019,K_navn!$A$2:$C$359,3),"")</f>
        <v xml:space="preserve">Vestland </v>
      </c>
      <c r="D2019" s="115">
        <f>+'Ark1'!P3831</f>
        <v>4621</v>
      </c>
      <c r="E2019" s="115">
        <f>+'Ark1'!C3831</f>
        <v>2012</v>
      </c>
      <c r="F2019" s="116" t="str">
        <f>+IF('Ark1'!Q3831=0,"",'Ark1'!Q3831)</f>
        <v/>
      </c>
      <c r="G2019" s="116">
        <f>+'Ark1'!R3831</f>
        <v>0</v>
      </c>
      <c r="H2019" s="116">
        <f>+'Ark1'!S3831</f>
        <v>0</v>
      </c>
      <c r="I2019" s="222" t="str">
        <f>+IF(G2019=0,"",'Ark1'!AA3831)</f>
        <v/>
      </c>
      <c r="J2019" s="222" t="str">
        <f>+IF(G2019=0,"",'Ark1'!AB3831)</f>
        <v/>
      </c>
      <c r="K2019" s="114" t="str">
        <f>+IF(G2019=0,"",'Ark1'!U3831)</f>
        <v/>
      </c>
      <c r="L2019" s="222" t="str">
        <f>+IF(G2019=0,"",'Ark1'!W3831)</f>
        <v/>
      </c>
      <c r="M2019" s="222" t="str">
        <f>+IF(G2019=0,"",'Ark1'!X3831)</f>
        <v/>
      </c>
      <c r="N2019" s="114" t="str">
        <f>+IF(G2019=0,"",'Ark1'!Y3831)</f>
        <v/>
      </c>
      <c r="O2019" s="116" t="str">
        <f>+IF(G2019=0,"",'Ark1'!Z3831)</f>
        <v/>
      </c>
      <c r="P2019" s="116" t="str">
        <f t="shared" si="31"/>
        <v/>
      </c>
      <c r="Q2019" s="114" t="str">
        <f>+IF(G2019=0,"",'Ark1'!T3831)</f>
        <v/>
      </c>
      <c r="R2019" s="222" t="str">
        <f>+IF(G2019=0,"",'Ark1'!V3831)</f>
        <v/>
      </c>
      <c r="S2019" s="32"/>
      <c r="T2019" s="35"/>
    </row>
    <row r="2020" spans="1:20" x14ac:dyDescent="0.5">
      <c r="A2020" s="32"/>
      <c r="B2020" s="297" t="str">
        <f>+IF(E2020=2012,VLOOKUP(D2020,K_navn!$A$2:$C$359,2),"")</f>
        <v/>
      </c>
      <c r="C2020" s="297" t="str">
        <f>+IF(E2020=2012,VLOOKUP(D2020,K_navn!$A$2:$C$359,3),"")</f>
        <v/>
      </c>
      <c r="D2020" s="115">
        <f>+'Ark1'!P3832</f>
        <v>4621</v>
      </c>
      <c r="E2020" s="115">
        <f>+'Ark1'!C3832</f>
        <v>2013</v>
      </c>
      <c r="F2020" s="116" t="str">
        <f>+IF('Ark1'!Q3832=0,"",'Ark1'!Q3832)</f>
        <v/>
      </c>
      <c r="G2020" s="116">
        <f>+'Ark1'!R3832</f>
        <v>0</v>
      </c>
      <c r="H2020" s="116">
        <f>+'Ark1'!S3832</f>
        <v>0</v>
      </c>
      <c r="I2020" s="222" t="str">
        <f>+IF(G2020=0,"",'Ark1'!AA3832)</f>
        <v/>
      </c>
      <c r="J2020" s="222" t="str">
        <f>+IF(G2020=0,"",'Ark1'!AB3832)</f>
        <v/>
      </c>
      <c r="K2020" s="114" t="str">
        <f>+IF(G2020=0,"",'Ark1'!U3832)</f>
        <v/>
      </c>
      <c r="L2020" s="222" t="str">
        <f>+IF(G2020=0,"",'Ark1'!W3832)</f>
        <v/>
      </c>
      <c r="M2020" s="222" t="str">
        <f>+IF(G2020=0,"",'Ark1'!X3832)</f>
        <v/>
      </c>
      <c r="N2020" s="114" t="str">
        <f>+IF(G2020=0,"",'Ark1'!Y3832)</f>
        <v/>
      </c>
      <c r="O2020" s="116" t="str">
        <f>+IF(G2020=0,"",'Ark1'!Z3832)</f>
        <v/>
      </c>
      <c r="P2020" s="116" t="str">
        <f t="shared" si="31"/>
        <v/>
      </c>
      <c r="Q2020" s="114" t="str">
        <f>+IF(G2020=0,"",'Ark1'!T3832)</f>
        <v/>
      </c>
      <c r="R2020" s="222" t="str">
        <f>+IF(G2020=0,"",'Ark1'!V3832)</f>
        <v/>
      </c>
      <c r="S2020" s="32"/>
      <c r="T2020" s="35"/>
    </row>
    <row r="2021" spans="1:20" x14ac:dyDescent="0.5">
      <c r="A2021" s="32"/>
      <c r="B2021" s="297" t="str">
        <f>+IF(E2021=2012,VLOOKUP(D2021,K_navn!$A$2:$C$359,2),"")</f>
        <v/>
      </c>
      <c r="C2021" s="297" t="str">
        <f>+IF(E2021=2012,VLOOKUP(D2021,K_navn!$A$2:$C$359,3),"")</f>
        <v/>
      </c>
      <c r="D2021" s="115">
        <f>+'Ark1'!P3833</f>
        <v>4621</v>
      </c>
      <c r="E2021" s="115">
        <f>+'Ark1'!C3833</f>
        <v>2014</v>
      </c>
      <c r="F2021" s="116" t="str">
        <f>+IF('Ark1'!Q3833=0,"",'Ark1'!Q3833)</f>
        <v/>
      </c>
      <c r="G2021" s="116">
        <f>+'Ark1'!R3833</f>
        <v>0</v>
      </c>
      <c r="H2021" s="116">
        <f>+'Ark1'!S3833</f>
        <v>0</v>
      </c>
      <c r="I2021" s="222" t="str">
        <f>+IF(G2021=0,"",'Ark1'!AA3833)</f>
        <v/>
      </c>
      <c r="J2021" s="222" t="str">
        <f>+IF(G2021=0,"",'Ark1'!AB3833)</f>
        <v/>
      </c>
      <c r="K2021" s="114" t="str">
        <f>+IF(G2021=0,"",'Ark1'!U3833)</f>
        <v/>
      </c>
      <c r="L2021" s="222" t="str">
        <f>+IF(G2021=0,"",'Ark1'!W3833)</f>
        <v/>
      </c>
      <c r="M2021" s="222" t="str">
        <f>+IF(G2021=0,"",'Ark1'!X3833)</f>
        <v/>
      </c>
      <c r="N2021" s="114" t="str">
        <f>+IF(G2021=0,"",'Ark1'!Y3833)</f>
        <v/>
      </c>
      <c r="O2021" s="116" t="str">
        <f>+IF(G2021=0,"",'Ark1'!Z3833)</f>
        <v/>
      </c>
      <c r="P2021" s="116" t="str">
        <f t="shared" si="31"/>
        <v/>
      </c>
      <c r="Q2021" s="114" t="str">
        <f>+IF(G2021=0,"",'Ark1'!T3833)</f>
        <v/>
      </c>
      <c r="R2021" s="222" t="str">
        <f>+IF(G2021=0,"",'Ark1'!V3833)</f>
        <v/>
      </c>
      <c r="S2021" s="32"/>
      <c r="T2021" s="35"/>
    </row>
    <row r="2022" spans="1:20" x14ac:dyDescent="0.5">
      <c r="A2022" s="32"/>
      <c r="B2022" s="297" t="str">
        <f>+IF(E2022=2012,VLOOKUP(D2022,K_navn!$A$2:$C$359,2),"")</f>
        <v/>
      </c>
      <c r="C2022" s="297" t="str">
        <f>+IF(E2022=2012,VLOOKUP(D2022,K_navn!$A$2:$C$359,3),"")</f>
        <v/>
      </c>
      <c r="D2022" s="115">
        <f>+'Ark1'!P3834</f>
        <v>4621</v>
      </c>
      <c r="E2022" s="115">
        <f>+'Ark1'!C3834</f>
        <v>2015</v>
      </c>
      <c r="F2022" s="116">
        <f>+IF('Ark1'!Q3834=0,"",'Ark1'!Q3834)</f>
        <v>1</v>
      </c>
      <c r="G2022" s="116">
        <f>+'Ark1'!R3834</f>
        <v>149</v>
      </c>
      <c r="H2022" s="116">
        <f>+'Ark1'!S3834</f>
        <v>149</v>
      </c>
      <c r="I2022" s="222">
        <f>+IF(G2022=0,"",'Ark1'!AA3834)</f>
        <v>0.39261152538800043</v>
      </c>
      <c r="J2022" s="222">
        <f>+IF(G2022=0,"",'Ark1'!AB3834)</f>
        <v>0.37747478968356807</v>
      </c>
      <c r="K2022" s="114">
        <f>+IF(G2022=0,"",'Ark1'!U3834)</f>
        <v>59.563758389261722</v>
      </c>
      <c r="L2022" s="222">
        <f>+IF(G2022=0,"",'Ark1'!W3834)</f>
        <v>77.589932885906066</v>
      </c>
      <c r="M2022" s="222">
        <f>+IF(G2022=0,"",'Ark1'!X3834)</f>
        <v>9.1025090203357628</v>
      </c>
      <c r="N2022" s="114">
        <f>+IF(G2022=0,"",'Ark1'!Y3834)</f>
        <v>2.3296229140121847</v>
      </c>
      <c r="O2022" s="116">
        <f>+IF(G2022=0,"",'Ark1'!Z3834)</f>
        <v>-13.49707141004632</v>
      </c>
      <c r="P2022" s="116">
        <f t="shared" si="31"/>
        <v>149</v>
      </c>
      <c r="Q2022" s="114">
        <f>+IF(G2022=0,"",'Ark1'!T3834)</f>
        <v>15.369127516778523</v>
      </c>
      <c r="R2022" s="222">
        <f>+IF(G2022=0,"",'Ark1'!V3834)</f>
        <v>84.062765856886273</v>
      </c>
      <c r="S2022" s="32"/>
      <c r="T2022" s="35"/>
    </row>
    <row r="2023" spans="1:20" x14ac:dyDescent="0.5">
      <c r="A2023" s="32"/>
      <c r="B2023" s="297" t="str">
        <f>+IF(E2023=2012,VLOOKUP(D2023,K_navn!$A$2:$C$359,2),"")</f>
        <v/>
      </c>
      <c r="C2023" s="297" t="str">
        <f>+IF(E2023=2012,VLOOKUP(D2023,K_navn!$A$2:$C$359,3),"")</f>
        <v/>
      </c>
      <c r="D2023" s="115">
        <f>+'Ark1'!P3835</f>
        <v>4621</v>
      </c>
      <c r="E2023" s="115">
        <f>+'Ark1'!C3835</f>
        <v>2016</v>
      </c>
      <c r="F2023" s="116" t="str">
        <f>+IF('Ark1'!Q3835=0,"",'Ark1'!Q3835)</f>
        <v/>
      </c>
      <c r="G2023" s="116">
        <f>+'Ark1'!R3835</f>
        <v>0</v>
      </c>
      <c r="H2023" s="116">
        <f>+'Ark1'!S3835</f>
        <v>0</v>
      </c>
      <c r="I2023" s="222" t="str">
        <f>+IF(G2023=0,"",'Ark1'!AA3835)</f>
        <v/>
      </c>
      <c r="J2023" s="222" t="str">
        <f>+IF(G2023=0,"",'Ark1'!AB3835)</f>
        <v/>
      </c>
      <c r="K2023" s="114" t="str">
        <f>+IF(G2023=0,"",'Ark1'!U3835)</f>
        <v/>
      </c>
      <c r="L2023" s="222" t="str">
        <f>+IF(G2023=0,"",'Ark1'!W3835)</f>
        <v/>
      </c>
      <c r="M2023" s="222" t="str">
        <f>+IF(G2023=0,"",'Ark1'!X3835)</f>
        <v/>
      </c>
      <c r="N2023" s="114" t="str">
        <f>+IF(G2023=0,"",'Ark1'!Y3835)</f>
        <v/>
      </c>
      <c r="O2023" s="116" t="str">
        <f>+IF(G2023=0,"",'Ark1'!Z3835)</f>
        <v/>
      </c>
      <c r="P2023" s="116" t="str">
        <f t="shared" ref="P2023:P2086" si="32">+IF(G2023=0,"",H2023/F2023)</f>
        <v/>
      </c>
      <c r="Q2023" s="114" t="str">
        <f>+IF(G2023=0,"",'Ark1'!T3835)</f>
        <v/>
      </c>
      <c r="R2023" s="222" t="str">
        <f>+IF(G2023=0,"",'Ark1'!V3835)</f>
        <v/>
      </c>
      <c r="S2023" s="32"/>
      <c r="T2023" s="35"/>
    </row>
    <row r="2024" spans="1:20" x14ac:dyDescent="0.5">
      <c r="A2024" s="32"/>
      <c r="B2024" s="297" t="str">
        <f>+IF(E2024=2012,VLOOKUP(D2024,K_navn!$A$2:$C$359,2),"")</f>
        <v/>
      </c>
      <c r="C2024" s="297" t="str">
        <f>+IF(E2024=2012,VLOOKUP(D2024,K_navn!$A$2:$C$359,3),"")</f>
        <v/>
      </c>
      <c r="D2024" s="115">
        <f>+'Ark1'!P3836</f>
        <v>4621</v>
      </c>
      <c r="E2024" s="115">
        <f>+'Ark1'!C3836</f>
        <v>2017</v>
      </c>
      <c r="F2024" s="116" t="str">
        <f>+IF('Ark1'!Q3836=0,"",'Ark1'!Q3836)</f>
        <v/>
      </c>
      <c r="G2024" s="116">
        <f>+'Ark1'!R3836</f>
        <v>0</v>
      </c>
      <c r="H2024" s="116">
        <f>+'Ark1'!S3836</f>
        <v>0</v>
      </c>
      <c r="I2024" s="222" t="str">
        <f>+IF(G2024=0,"",'Ark1'!AA3836)</f>
        <v/>
      </c>
      <c r="J2024" s="222" t="str">
        <f>+IF(G2024=0,"",'Ark1'!AB3836)</f>
        <v/>
      </c>
      <c r="K2024" s="114" t="str">
        <f>+IF(G2024=0,"",'Ark1'!U3836)</f>
        <v/>
      </c>
      <c r="L2024" s="222" t="str">
        <f>+IF(G2024=0,"",'Ark1'!W3836)</f>
        <v/>
      </c>
      <c r="M2024" s="222" t="str">
        <f>+IF(G2024=0,"",'Ark1'!X3836)</f>
        <v/>
      </c>
      <c r="N2024" s="114" t="str">
        <f>+IF(G2024=0,"",'Ark1'!Y3836)</f>
        <v/>
      </c>
      <c r="O2024" s="116" t="str">
        <f>+IF(G2024=0,"",'Ark1'!Z3836)</f>
        <v/>
      </c>
      <c r="P2024" s="116" t="str">
        <f t="shared" si="32"/>
        <v/>
      </c>
      <c r="Q2024" s="114" t="str">
        <f>+IF(G2024=0,"",'Ark1'!T3836)</f>
        <v/>
      </c>
      <c r="R2024" s="222" t="str">
        <f>+IF(G2024=0,"",'Ark1'!V3836)</f>
        <v/>
      </c>
      <c r="S2024" s="32"/>
      <c r="T2024" s="35"/>
    </row>
    <row r="2025" spans="1:20" x14ac:dyDescent="0.5">
      <c r="A2025" s="32"/>
      <c r="B2025" s="297" t="str">
        <f>+IF(E2025=2012,VLOOKUP(D2025,K_navn!$A$2:$C$359,2),"")</f>
        <v/>
      </c>
      <c r="C2025" s="297" t="str">
        <f>+IF(E2025=2012,VLOOKUP(D2025,K_navn!$A$2:$C$359,3),"")</f>
        <v/>
      </c>
      <c r="D2025" s="115">
        <f>+'Ark1'!P3837</f>
        <v>4621</v>
      </c>
      <c r="E2025" s="115">
        <f>+'Ark1'!C3837</f>
        <v>2018</v>
      </c>
      <c r="F2025" s="116" t="str">
        <f>+IF('Ark1'!Q3837=0,"",'Ark1'!Q3837)</f>
        <v/>
      </c>
      <c r="G2025" s="116">
        <f>+'Ark1'!R3837</f>
        <v>0</v>
      </c>
      <c r="H2025" s="116">
        <f>+'Ark1'!S3837</f>
        <v>0</v>
      </c>
      <c r="I2025" s="222" t="str">
        <f>+IF(G2025=0,"",'Ark1'!AA3837)</f>
        <v/>
      </c>
      <c r="J2025" s="222" t="str">
        <f>+IF(G2025=0,"",'Ark1'!AB3837)</f>
        <v/>
      </c>
      <c r="K2025" s="114" t="str">
        <f>+IF(G2025=0,"",'Ark1'!U3837)</f>
        <v/>
      </c>
      <c r="L2025" s="222" t="str">
        <f>+IF(G2025=0,"",'Ark1'!W3837)</f>
        <v/>
      </c>
      <c r="M2025" s="222" t="str">
        <f>+IF(G2025=0,"",'Ark1'!X3837)</f>
        <v/>
      </c>
      <c r="N2025" s="114" t="str">
        <f>+IF(G2025=0,"",'Ark1'!Y3837)</f>
        <v/>
      </c>
      <c r="O2025" s="116" t="str">
        <f>+IF(G2025=0,"",'Ark1'!Z3837)</f>
        <v/>
      </c>
      <c r="P2025" s="116" t="str">
        <f t="shared" si="32"/>
        <v/>
      </c>
      <c r="Q2025" s="114" t="str">
        <f>+IF(G2025=0,"",'Ark1'!T3837)</f>
        <v/>
      </c>
      <c r="R2025" s="222" t="str">
        <f>+IF(G2025=0,"",'Ark1'!V3837)</f>
        <v/>
      </c>
      <c r="S2025" s="32"/>
      <c r="T2025" s="35"/>
    </row>
    <row r="2026" spans="1:20" x14ac:dyDescent="0.5">
      <c r="A2026" s="32"/>
      <c r="B2026" s="297" t="str">
        <f>+IF(E2026=2012,VLOOKUP(D2026,K_navn!$A$2:$C$359,2),"")</f>
        <v/>
      </c>
      <c r="C2026" s="297" t="str">
        <f>+IF(E2026=2012,VLOOKUP(D2026,K_navn!$A$2:$C$359,3),"")</f>
        <v/>
      </c>
      <c r="D2026" s="115">
        <f>+'Ark1'!P3838</f>
        <v>4621</v>
      </c>
      <c r="E2026" s="115">
        <f>+'Ark1'!C3838</f>
        <v>2019</v>
      </c>
      <c r="F2026" s="116" t="str">
        <f>+IF('Ark1'!Q3838=0,"",'Ark1'!Q3838)</f>
        <v/>
      </c>
      <c r="G2026" s="116">
        <f>+'Ark1'!R3838</f>
        <v>0</v>
      </c>
      <c r="H2026" s="116">
        <f>+'Ark1'!S3838</f>
        <v>0</v>
      </c>
      <c r="I2026" s="222" t="str">
        <f>+IF(G2026=0,"",'Ark1'!AA3838)</f>
        <v/>
      </c>
      <c r="J2026" s="222" t="str">
        <f>+IF(G2026=0,"",'Ark1'!AB3838)</f>
        <v/>
      </c>
      <c r="K2026" s="114" t="str">
        <f>+IF(G2026=0,"",'Ark1'!U3838)</f>
        <v/>
      </c>
      <c r="L2026" s="222" t="str">
        <f>+IF(G2026=0,"",'Ark1'!W3838)</f>
        <v/>
      </c>
      <c r="M2026" s="222" t="str">
        <f>+IF(G2026=0,"",'Ark1'!X3838)</f>
        <v/>
      </c>
      <c r="N2026" s="114" t="str">
        <f>+IF(G2026=0,"",'Ark1'!Y3838)</f>
        <v/>
      </c>
      <c r="O2026" s="116" t="str">
        <f>+IF(G2026=0,"",'Ark1'!Z3838)</f>
        <v/>
      </c>
      <c r="P2026" s="116" t="str">
        <f t="shared" si="32"/>
        <v/>
      </c>
      <c r="Q2026" s="114" t="str">
        <f>+IF(G2026=0,"",'Ark1'!T3838)</f>
        <v/>
      </c>
      <c r="R2026" s="222" t="str">
        <f>+IF(G2026=0,"",'Ark1'!V3838)</f>
        <v/>
      </c>
      <c r="S2026" s="32"/>
      <c r="T2026" s="35"/>
    </row>
    <row r="2027" spans="1:20" x14ac:dyDescent="0.5">
      <c r="A2027" s="32"/>
      <c r="B2027" s="297" t="str">
        <f>+IF(E2027=2012,VLOOKUP(D2027,K_navn!$A$2:$C$359,2),"")</f>
        <v/>
      </c>
      <c r="C2027" s="297" t="str">
        <f>+IF(E2027=2012,VLOOKUP(D2027,K_navn!$A$2:$C$359,3),"")</f>
        <v/>
      </c>
      <c r="D2027" s="115">
        <f>+'Ark1'!P3839</f>
        <v>4621</v>
      </c>
      <c r="E2027" s="115">
        <f>+'Ark1'!C3839</f>
        <v>2020</v>
      </c>
      <c r="F2027" s="116" t="str">
        <f>+IF('Ark1'!Q3839=0,"",'Ark1'!Q3839)</f>
        <v/>
      </c>
      <c r="G2027" s="116">
        <f>+'Ark1'!R3839</f>
        <v>0</v>
      </c>
      <c r="H2027" s="116">
        <f>+'Ark1'!S3839</f>
        <v>0</v>
      </c>
      <c r="I2027" s="222" t="str">
        <f>+IF(G2027=0,"",'Ark1'!AA3839)</f>
        <v/>
      </c>
      <c r="J2027" s="222" t="str">
        <f>+IF(G2027=0,"",'Ark1'!AB3839)</f>
        <v/>
      </c>
      <c r="K2027" s="114" t="str">
        <f>+IF(G2027=0,"",'Ark1'!U3839)</f>
        <v/>
      </c>
      <c r="L2027" s="222" t="str">
        <f>+IF(G2027=0,"",'Ark1'!W3839)</f>
        <v/>
      </c>
      <c r="M2027" s="222" t="str">
        <f>+IF(G2027=0,"",'Ark1'!X3839)</f>
        <v/>
      </c>
      <c r="N2027" s="114" t="str">
        <f>+IF(G2027=0,"",'Ark1'!Y3839)</f>
        <v/>
      </c>
      <c r="O2027" s="116" t="str">
        <f>+IF(G2027=0,"",'Ark1'!Z3839)</f>
        <v/>
      </c>
      <c r="P2027" s="116" t="str">
        <f t="shared" si="32"/>
        <v/>
      </c>
      <c r="Q2027" s="114" t="str">
        <f>+IF(G2027=0,"",'Ark1'!T3839)</f>
        <v/>
      </c>
      <c r="R2027" s="222" t="str">
        <f>+IF(G2027=0,"",'Ark1'!V3839)</f>
        <v/>
      </c>
      <c r="S2027" s="32"/>
      <c r="T2027" s="35"/>
    </row>
    <row r="2028" spans="1:20" x14ac:dyDescent="0.5">
      <c r="A2028" s="32"/>
      <c r="B2028" s="297" t="str">
        <f>+IF(E2028=2012,VLOOKUP(D2028,K_navn!$A$2:$C$359,2),"")</f>
        <v/>
      </c>
      <c r="C2028" s="297" t="str">
        <f>+IF(E2028=2012,VLOOKUP(D2028,K_navn!$A$2:$C$359,3),"")</f>
        <v/>
      </c>
      <c r="D2028" s="115">
        <f>+'Ark1'!P3840</f>
        <v>4621</v>
      </c>
      <c r="E2028" s="115">
        <f>+'Ark1'!C3840</f>
        <v>2021</v>
      </c>
      <c r="F2028" s="116">
        <f>+IF('Ark1'!Q3840=0,"",'Ark1'!Q3840)</f>
        <v>1</v>
      </c>
      <c r="G2028" s="116">
        <f>+'Ark1'!R3840</f>
        <v>1</v>
      </c>
      <c r="H2028" s="116">
        <f>+'Ark1'!S3840</f>
        <v>1</v>
      </c>
      <c r="I2028" s="222">
        <f>+IF(G2028=0,"",'Ark1'!AA3840)</f>
        <v>3.8034383082306391E-3</v>
      </c>
      <c r="J2028" s="222">
        <f>+IF(G2028=0,"",'Ark1'!AB3840)</f>
        <v>3.6329885001951281E-3</v>
      </c>
      <c r="K2028" s="114">
        <f>+IF(G2028=0,"",'Ark1'!U3840)</f>
        <v>64</v>
      </c>
      <c r="L2028" s="222">
        <f>+IF(G2028=0,"",'Ark1'!W3840)</f>
        <v>81.05</v>
      </c>
      <c r="M2028" s="222">
        <f>+IF(G2028=0,"",'Ark1'!X3840)</f>
        <v>0</v>
      </c>
      <c r="N2028" s="114">
        <f>+IF(G2028=0,"",'Ark1'!Y3840)</f>
        <v>0</v>
      </c>
      <c r="O2028" s="116">
        <f>+IF(G2028=0,"",'Ark1'!Z3840)</f>
        <v>0</v>
      </c>
      <c r="P2028" s="116">
        <f t="shared" si="32"/>
        <v>1</v>
      </c>
      <c r="Q2028" s="114">
        <f>+IF(G2028=0,"",'Ark1'!T3840)</f>
        <v>17</v>
      </c>
      <c r="R2028" s="222">
        <f>+IF(G2028=0,"",'Ark1'!V3840)</f>
        <v>87.811484290357498</v>
      </c>
      <c r="S2028" s="32"/>
      <c r="T2028" s="35"/>
    </row>
    <row r="2029" spans="1:20" x14ac:dyDescent="0.5">
      <c r="A2029" s="32"/>
      <c r="B2029" s="297" t="str">
        <f>+IF(E2029=2012,VLOOKUP(D2029,K_navn!$A$2:$C$359,2),"")</f>
        <v/>
      </c>
      <c r="C2029" s="297" t="str">
        <f>+IF(E2029=2012,VLOOKUP(D2029,K_navn!$A$2:$C$359,3),"")</f>
        <v/>
      </c>
      <c r="D2029" s="115">
        <f>+'Ark1'!P3841</f>
        <v>4621</v>
      </c>
      <c r="E2029" s="115">
        <f>+'Ark1'!C3841</f>
        <v>2022</v>
      </c>
      <c r="F2029" s="116" t="str">
        <f>+IF('Ark1'!Q3841=0,"",'Ark1'!Q3841)</f>
        <v/>
      </c>
      <c r="G2029" s="116">
        <f>+'Ark1'!R3841</f>
        <v>0</v>
      </c>
      <c r="H2029" s="116">
        <f>+'Ark1'!S3841</f>
        <v>0</v>
      </c>
      <c r="I2029" s="222" t="str">
        <f>+IF(G2029=0,"",'Ark1'!AA3841)</f>
        <v/>
      </c>
      <c r="J2029" s="222" t="str">
        <f>+IF(G2029=0,"",'Ark1'!AB3841)</f>
        <v/>
      </c>
      <c r="K2029" s="114" t="str">
        <f>+IF(G2029=0,"",'Ark1'!U3841)</f>
        <v/>
      </c>
      <c r="L2029" s="222" t="str">
        <f>+IF(G2029=0,"",'Ark1'!W3841)</f>
        <v/>
      </c>
      <c r="M2029" s="222" t="str">
        <f>+IF(G2029=0,"",'Ark1'!X3841)</f>
        <v/>
      </c>
      <c r="N2029" s="114" t="str">
        <f>+IF(G2029=0,"",'Ark1'!Y3841)</f>
        <v/>
      </c>
      <c r="O2029" s="116" t="str">
        <f>+IF(G2029=0,"",'Ark1'!Z3841)</f>
        <v/>
      </c>
      <c r="P2029" s="116" t="str">
        <f t="shared" si="32"/>
        <v/>
      </c>
      <c r="Q2029" s="114" t="str">
        <f>+IF(G2029=0,"",'Ark1'!T3841)</f>
        <v/>
      </c>
      <c r="R2029" s="222" t="str">
        <f>+IF(G2029=0,"",'Ark1'!V3841)</f>
        <v/>
      </c>
      <c r="S2029" s="32"/>
      <c r="T2029" s="35"/>
    </row>
    <row r="2030" spans="1:20" x14ac:dyDescent="0.5">
      <c r="A2030" s="32"/>
      <c r="B2030" s="297" t="str">
        <f>+IF(E2030=2012,VLOOKUP(D2030,K_navn!$A$2:$C$359,2),"")</f>
        <v>Kvam</v>
      </c>
      <c r="C2030" s="297" t="str">
        <f>+IF(E2030=2012,VLOOKUP(D2030,K_navn!$A$2:$C$359,3),"")</f>
        <v xml:space="preserve">Vestland </v>
      </c>
      <c r="D2030" s="115">
        <f>+'Ark1'!P3842</f>
        <v>4622</v>
      </c>
      <c r="E2030" s="115">
        <f>+'Ark1'!C3842</f>
        <v>2012</v>
      </c>
      <c r="F2030" s="116" t="str">
        <f>+IF('Ark1'!Q3842=0,"",'Ark1'!Q3842)</f>
        <v/>
      </c>
      <c r="G2030" s="116">
        <f>+'Ark1'!R3842</f>
        <v>0</v>
      </c>
      <c r="H2030" s="116">
        <f>+'Ark1'!S3842</f>
        <v>0</v>
      </c>
      <c r="I2030" s="222" t="str">
        <f>+IF(G2030=0,"",'Ark1'!AA3842)</f>
        <v/>
      </c>
      <c r="J2030" s="222" t="str">
        <f>+IF(G2030=0,"",'Ark1'!AB3842)</f>
        <v/>
      </c>
      <c r="K2030" s="114" t="str">
        <f>+IF(G2030=0,"",'Ark1'!U3842)</f>
        <v/>
      </c>
      <c r="L2030" s="222" t="str">
        <f>+IF(G2030=0,"",'Ark1'!W3842)</f>
        <v/>
      </c>
      <c r="M2030" s="222" t="str">
        <f>+IF(G2030=0,"",'Ark1'!X3842)</f>
        <v/>
      </c>
      <c r="N2030" s="114" t="str">
        <f>+IF(G2030=0,"",'Ark1'!Y3842)</f>
        <v/>
      </c>
      <c r="O2030" s="116" t="str">
        <f>+IF(G2030=0,"",'Ark1'!Z3842)</f>
        <v/>
      </c>
      <c r="P2030" s="116" t="str">
        <f t="shared" si="32"/>
        <v/>
      </c>
      <c r="Q2030" s="114" t="str">
        <f>+IF(G2030=0,"",'Ark1'!T3842)</f>
        <v/>
      </c>
      <c r="R2030" s="222" t="str">
        <f>+IF(G2030=0,"",'Ark1'!V3842)</f>
        <v/>
      </c>
      <c r="S2030" s="32"/>
      <c r="T2030" s="35"/>
    </row>
    <row r="2031" spans="1:20" x14ac:dyDescent="0.5">
      <c r="A2031" s="32"/>
      <c r="B2031" s="297" t="str">
        <f>+IF(E2031=2012,VLOOKUP(D2031,K_navn!$A$2:$C$359,2),"")</f>
        <v/>
      </c>
      <c r="C2031" s="297" t="str">
        <f>+IF(E2031=2012,VLOOKUP(D2031,K_navn!$A$2:$C$359,3),"")</f>
        <v/>
      </c>
      <c r="D2031" s="115">
        <f>+'Ark1'!P3843</f>
        <v>4622</v>
      </c>
      <c r="E2031" s="115">
        <f>+'Ark1'!C3843</f>
        <v>2013</v>
      </c>
      <c r="F2031" s="116" t="str">
        <f>+IF('Ark1'!Q3843=0,"",'Ark1'!Q3843)</f>
        <v/>
      </c>
      <c r="G2031" s="116">
        <f>+'Ark1'!R3843</f>
        <v>0</v>
      </c>
      <c r="H2031" s="116">
        <f>+'Ark1'!S3843</f>
        <v>0</v>
      </c>
      <c r="I2031" s="222" t="str">
        <f>+IF(G2031=0,"",'Ark1'!AA3843)</f>
        <v/>
      </c>
      <c r="J2031" s="222" t="str">
        <f>+IF(G2031=0,"",'Ark1'!AB3843)</f>
        <v/>
      </c>
      <c r="K2031" s="114" t="str">
        <f>+IF(G2031=0,"",'Ark1'!U3843)</f>
        <v/>
      </c>
      <c r="L2031" s="222" t="str">
        <f>+IF(G2031=0,"",'Ark1'!W3843)</f>
        <v/>
      </c>
      <c r="M2031" s="222" t="str">
        <f>+IF(G2031=0,"",'Ark1'!X3843)</f>
        <v/>
      </c>
      <c r="N2031" s="114" t="str">
        <f>+IF(G2031=0,"",'Ark1'!Y3843)</f>
        <v/>
      </c>
      <c r="O2031" s="116" t="str">
        <f>+IF(G2031=0,"",'Ark1'!Z3843)</f>
        <v/>
      </c>
      <c r="P2031" s="116" t="str">
        <f t="shared" si="32"/>
        <v/>
      </c>
      <c r="Q2031" s="114" t="str">
        <f>+IF(G2031=0,"",'Ark1'!T3843)</f>
        <v/>
      </c>
      <c r="R2031" s="222" t="str">
        <f>+IF(G2031=0,"",'Ark1'!V3843)</f>
        <v/>
      </c>
      <c r="S2031" s="32"/>
      <c r="T2031" s="35"/>
    </row>
    <row r="2032" spans="1:20" x14ac:dyDescent="0.5">
      <c r="A2032" s="32"/>
      <c r="B2032" s="297" t="str">
        <f>+IF(E2032=2012,VLOOKUP(D2032,K_navn!$A$2:$C$359,2),"")</f>
        <v/>
      </c>
      <c r="C2032" s="297" t="str">
        <f>+IF(E2032=2012,VLOOKUP(D2032,K_navn!$A$2:$C$359,3),"")</f>
        <v/>
      </c>
      <c r="D2032" s="115">
        <f>+'Ark1'!P3844</f>
        <v>4622</v>
      </c>
      <c r="E2032" s="115">
        <f>+'Ark1'!C3844</f>
        <v>2014</v>
      </c>
      <c r="F2032" s="116" t="str">
        <f>+IF('Ark1'!Q3844=0,"",'Ark1'!Q3844)</f>
        <v/>
      </c>
      <c r="G2032" s="116">
        <f>+'Ark1'!R3844</f>
        <v>0</v>
      </c>
      <c r="H2032" s="116">
        <f>+'Ark1'!S3844</f>
        <v>0</v>
      </c>
      <c r="I2032" s="222" t="str">
        <f>+IF(G2032=0,"",'Ark1'!AA3844)</f>
        <v/>
      </c>
      <c r="J2032" s="222" t="str">
        <f>+IF(G2032=0,"",'Ark1'!AB3844)</f>
        <v/>
      </c>
      <c r="K2032" s="114" t="str">
        <f>+IF(G2032=0,"",'Ark1'!U3844)</f>
        <v/>
      </c>
      <c r="L2032" s="222" t="str">
        <f>+IF(G2032=0,"",'Ark1'!W3844)</f>
        <v/>
      </c>
      <c r="M2032" s="222" t="str">
        <f>+IF(G2032=0,"",'Ark1'!X3844)</f>
        <v/>
      </c>
      <c r="N2032" s="114" t="str">
        <f>+IF(G2032=0,"",'Ark1'!Y3844)</f>
        <v/>
      </c>
      <c r="O2032" s="116" t="str">
        <f>+IF(G2032=0,"",'Ark1'!Z3844)</f>
        <v/>
      </c>
      <c r="P2032" s="116" t="str">
        <f t="shared" si="32"/>
        <v/>
      </c>
      <c r="Q2032" s="114" t="str">
        <f>+IF(G2032=0,"",'Ark1'!T3844)</f>
        <v/>
      </c>
      <c r="R2032" s="222" t="str">
        <f>+IF(G2032=0,"",'Ark1'!V3844)</f>
        <v/>
      </c>
      <c r="S2032" s="32"/>
      <c r="T2032" s="35"/>
    </row>
    <row r="2033" spans="1:20" x14ac:dyDescent="0.5">
      <c r="A2033" s="32"/>
      <c r="B2033" s="297" t="str">
        <f>+IF(E2033=2012,VLOOKUP(D2033,K_navn!$A$2:$C$359,2),"")</f>
        <v/>
      </c>
      <c r="C2033" s="297" t="str">
        <f>+IF(E2033=2012,VLOOKUP(D2033,K_navn!$A$2:$C$359,3),"")</f>
        <v/>
      </c>
      <c r="D2033" s="115">
        <f>+'Ark1'!P3845</f>
        <v>4622</v>
      </c>
      <c r="E2033" s="115">
        <f>+'Ark1'!C3845</f>
        <v>2015</v>
      </c>
      <c r="F2033" s="116" t="str">
        <f>+IF('Ark1'!Q3845=0,"",'Ark1'!Q3845)</f>
        <v/>
      </c>
      <c r="G2033" s="116">
        <f>+'Ark1'!R3845</f>
        <v>0</v>
      </c>
      <c r="H2033" s="116">
        <f>+'Ark1'!S3845</f>
        <v>0</v>
      </c>
      <c r="I2033" s="222" t="str">
        <f>+IF(G2033=0,"",'Ark1'!AA3845)</f>
        <v/>
      </c>
      <c r="J2033" s="222" t="str">
        <f>+IF(G2033=0,"",'Ark1'!AB3845)</f>
        <v/>
      </c>
      <c r="K2033" s="114" t="str">
        <f>+IF(G2033=0,"",'Ark1'!U3845)</f>
        <v/>
      </c>
      <c r="L2033" s="222" t="str">
        <f>+IF(G2033=0,"",'Ark1'!W3845)</f>
        <v/>
      </c>
      <c r="M2033" s="222" t="str">
        <f>+IF(G2033=0,"",'Ark1'!X3845)</f>
        <v/>
      </c>
      <c r="N2033" s="114" t="str">
        <f>+IF(G2033=0,"",'Ark1'!Y3845)</f>
        <v/>
      </c>
      <c r="O2033" s="116" t="str">
        <f>+IF(G2033=0,"",'Ark1'!Z3845)</f>
        <v/>
      </c>
      <c r="P2033" s="116" t="str">
        <f t="shared" si="32"/>
        <v/>
      </c>
      <c r="Q2033" s="114" t="str">
        <f>+IF(G2033=0,"",'Ark1'!T3845)</f>
        <v/>
      </c>
      <c r="R2033" s="222" t="str">
        <f>+IF(G2033=0,"",'Ark1'!V3845)</f>
        <v/>
      </c>
      <c r="S2033" s="32"/>
      <c r="T2033" s="35"/>
    </row>
    <row r="2034" spans="1:20" x14ac:dyDescent="0.5">
      <c r="A2034" s="32"/>
      <c r="B2034" s="297" t="str">
        <f>+IF(E2034=2012,VLOOKUP(D2034,K_navn!$A$2:$C$359,2),"")</f>
        <v/>
      </c>
      <c r="C2034" s="297" t="str">
        <f>+IF(E2034=2012,VLOOKUP(D2034,K_navn!$A$2:$C$359,3),"")</f>
        <v/>
      </c>
      <c r="D2034" s="115">
        <f>+'Ark1'!P3846</f>
        <v>4622</v>
      </c>
      <c r="E2034" s="115">
        <f>+'Ark1'!C3846</f>
        <v>2016</v>
      </c>
      <c r="F2034" s="116" t="str">
        <f>+IF('Ark1'!Q3846=0,"",'Ark1'!Q3846)</f>
        <v/>
      </c>
      <c r="G2034" s="116">
        <f>+'Ark1'!R3846</f>
        <v>0</v>
      </c>
      <c r="H2034" s="116">
        <f>+'Ark1'!S3846</f>
        <v>0</v>
      </c>
      <c r="I2034" s="222" t="str">
        <f>+IF(G2034=0,"",'Ark1'!AA3846)</f>
        <v/>
      </c>
      <c r="J2034" s="222" t="str">
        <f>+IF(G2034=0,"",'Ark1'!AB3846)</f>
        <v/>
      </c>
      <c r="K2034" s="114" t="str">
        <f>+IF(G2034=0,"",'Ark1'!U3846)</f>
        <v/>
      </c>
      <c r="L2034" s="222" t="str">
        <f>+IF(G2034=0,"",'Ark1'!W3846)</f>
        <v/>
      </c>
      <c r="M2034" s="222" t="str">
        <f>+IF(G2034=0,"",'Ark1'!X3846)</f>
        <v/>
      </c>
      <c r="N2034" s="114" t="str">
        <f>+IF(G2034=0,"",'Ark1'!Y3846)</f>
        <v/>
      </c>
      <c r="O2034" s="116" t="str">
        <f>+IF(G2034=0,"",'Ark1'!Z3846)</f>
        <v/>
      </c>
      <c r="P2034" s="116" t="str">
        <f t="shared" si="32"/>
        <v/>
      </c>
      <c r="Q2034" s="114" t="str">
        <f>+IF(G2034=0,"",'Ark1'!T3846)</f>
        <v/>
      </c>
      <c r="R2034" s="222" t="str">
        <f>+IF(G2034=0,"",'Ark1'!V3846)</f>
        <v/>
      </c>
      <c r="S2034" s="32"/>
      <c r="T2034" s="35"/>
    </row>
    <row r="2035" spans="1:20" x14ac:dyDescent="0.5">
      <c r="A2035" s="32"/>
      <c r="B2035" s="297" t="str">
        <f>+IF(E2035=2012,VLOOKUP(D2035,K_navn!$A$2:$C$359,2),"")</f>
        <v/>
      </c>
      <c r="C2035" s="297" t="str">
        <f>+IF(E2035=2012,VLOOKUP(D2035,K_navn!$A$2:$C$359,3),"")</f>
        <v/>
      </c>
      <c r="D2035" s="115">
        <f>+'Ark1'!P3847</f>
        <v>4622</v>
      </c>
      <c r="E2035" s="115">
        <f>+'Ark1'!C3847</f>
        <v>2017</v>
      </c>
      <c r="F2035" s="116" t="str">
        <f>+IF('Ark1'!Q3847=0,"",'Ark1'!Q3847)</f>
        <v/>
      </c>
      <c r="G2035" s="116">
        <f>+'Ark1'!R3847</f>
        <v>0</v>
      </c>
      <c r="H2035" s="116">
        <f>+'Ark1'!S3847</f>
        <v>0</v>
      </c>
      <c r="I2035" s="222" t="str">
        <f>+IF(G2035=0,"",'Ark1'!AA3847)</f>
        <v/>
      </c>
      <c r="J2035" s="222" t="str">
        <f>+IF(G2035=0,"",'Ark1'!AB3847)</f>
        <v/>
      </c>
      <c r="K2035" s="114" t="str">
        <f>+IF(G2035=0,"",'Ark1'!U3847)</f>
        <v/>
      </c>
      <c r="L2035" s="222" t="str">
        <f>+IF(G2035=0,"",'Ark1'!W3847)</f>
        <v/>
      </c>
      <c r="M2035" s="222" t="str">
        <f>+IF(G2035=0,"",'Ark1'!X3847)</f>
        <v/>
      </c>
      <c r="N2035" s="114" t="str">
        <f>+IF(G2035=0,"",'Ark1'!Y3847)</f>
        <v/>
      </c>
      <c r="O2035" s="116" t="str">
        <f>+IF(G2035=0,"",'Ark1'!Z3847)</f>
        <v/>
      </c>
      <c r="P2035" s="116" t="str">
        <f t="shared" si="32"/>
        <v/>
      </c>
      <c r="Q2035" s="114" t="str">
        <f>+IF(G2035=0,"",'Ark1'!T3847)</f>
        <v/>
      </c>
      <c r="R2035" s="222" t="str">
        <f>+IF(G2035=0,"",'Ark1'!V3847)</f>
        <v/>
      </c>
      <c r="S2035" s="32"/>
      <c r="T2035" s="35"/>
    </row>
    <row r="2036" spans="1:20" x14ac:dyDescent="0.5">
      <c r="A2036" s="32"/>
      <c r="B2036" s="297" t="str">
        <f>+IF(E2036=2012,VLOOKUP(D2036,K_navn!$A$2:$C$359,2),"")</f>
        <v/>
      </c>
      <c r="C2036" s="297" t="str">
        <f>+IF(E2036=2012,VLOOKUP(D2036,K_navn!$A$2:$C$359,3),"")</f>
        <v/>
      </c>
      <c r="D2036" s="115">
        <f>+'Ark1'!P3848</f>
        <v>4622</v>
      </c>
      <c r="E2036" s="115">
        <f>+'Ark1'!C3848</f>
        <v>2018</v>
      </c>
      <c r="F2036" s="116" t="str">
        <f>+IF('Ark1'!Q3848=0,"",'Ark1'!Q3848)</f>
        <v/>
      </c>
      <c r="G2036" s="116">
        <f>+'Ark1'!R3848</f>
        <v>0</v>
      </c>
      <c r="H2036" s="116">
        <f>+'Ark1'!S3848</f>
        <v>0</v>
      </c>
      <c r="I2036" s="222" t="str">
        <f>+IF(G2036=0,"",'Ark1'!AA3848)</f>
        <v/>
      </c>
      <c r="J2036" s="222" t="str">
        <f>+IF(G2036=0,"",'Ark1'!AB3848)</f>
        <v/>
      </c>
      <c r="K2036" s="114" t="str">
        <f>+IF(G2036=0,"",'Ark1'!U3848)</f>
        <v/>
      </c>
      <c r="L2036" s="222" t="str">
        <f>+IF(G2036=0,"",'Ark1'!W3848)</f>
        <v/>
      </c>
      <c r="M2036" s="222" t="str">
        <f>+IF(G2036=0,"",'Ark1'!X3848)</f>
        <v/>
      </c>
      <c r="N2036" s="114" t="str">
        <f>+IF(G2036=0,"",'Ark1'!Y3848)</f>
        <v/>
      </c>
      <c r="O2036" s="116" t="str">
        <f>+IF(G2036=0,"",'Ark1'!Z3848)</f>
        <v/>
      </c>
      <c r="P2036" s="116" t="str">
        <f t="shared" si="32"/>
        <v/>
      </c>
      <c r="Q2036" s="114" t="str">
        <f>+IF(G2036=0,"",'Ark1'!T3848)</f>
        <v/>
      </c>
      <c r="R2036" s="222" t="str">
        <f>+IF(G2036=0,"",'Ark1'!V3848)</f>
        <v/>
      </c>
      <c r="S2036" s="32"/>
      <c r="T2036" s="35"/>
    </row>
    <row r="2037" spans="1:20" x14ac:dyDescent="0.5">
      <c r="A2037" s="32"/>
      <c r="B2037" s="297" t="str">
        <f>+IF(E2037=2012,VLOOKUP(D2037,K_navn!$A$2:$C$359,2),"")</f>
        <v/>
      </c>
      <c r="C2037" s="297" t="str">
        <f>+IF(E2037=2012,VLOOKUP(D2037,K_navn!$A$2:$C$359,3),"")</f>
        <v/>
      </c>
      <c r="D2037" s="115">
        <f>+'Ark1'!P3849</f>
        <v>4622</v>
      </c>
      <c r="E2037" s="115">
        <f>+'Ark1'!C3849</f>
        <v>2019</v>
      </c>
      <c r="F2037" s="116" t="str">
        <f>+IF('Ark1'!Q3849=0,"",'Ark1'!Q3849)</f>
        <v/>
      </c>
      <c r="G2037" s="116">
        <f>+'Ark1'!R3849</f>
        <v>0</v>
      </c>
      <c r="H2037" s="116">
        <f>+'Ark1'!S3849</f>
        <v>0</v>
      </c>
      <c r="I2037" s="222" t="str">
        <f>+IF(G2037=0,"",'Ark1'!AA3849)</f>
        <v/>
      </c>
      <c r="J2037" s="222" t="str">
        <f>+IF(G2037=0,"",'Ark1'!AB3849)</f>
        <v/>
      </c>
      <c r="K2037" s="114" t="str">
        <f>+IF(G2037=0,"",'Ark1'!U3849)</f>
        <v/>
      </c>
      <c r="L2037" s="222" t="str">
        <f>+IF(G2037=0,"",'Ark1'!W3849)</f>
        <v/>
      </c>
      <c r="M2037" s="222" t="str">
        <f>+IF(G2037=0,"",'Ark1'!X3849)</f>
        <v/>
      </c>
      <c r="N2037" s="114" t="str">
        <f>+IF(G2037=0,"",'Ark1'!Y3849)</f>
        <v/>
      </c>
      <c r="O2037" s="116" t="str">
        <f>+IF(G2037=0,"",'Ark1'!Z3849)</f>
        <v/>
      </c>
      <c r="P2037" s="116" t="str">
        <f t="shared" si="32"/>
        <v/>
      </c>
      <c r="Q2037" s="114" t="str">
        <f>+IF(G2037=0,"",'Ark1'!T3849)</f>
        <v/>
      </c>
      <c r="R2037" s="222" t="str">
        <f>+IF(G2037=0,"",'Ark1'!V3849)</f>
        <v/>
      </c>
      <c r="S2037" s="32"/>
      <c r="T2037" s="35"/>
    </row>
    <row r="2038" spans="1:20" x14ac:dyDescent="0.5">
      <c r="A2038" s="32"/>
      <c r="B2038" s="297" t="str">
        <f>+IF(E2038=2012,VLOOKUP(D2038,K_navn!$A$2:$C$359,2),"")</f>
        <v/>
      </c>
      <c r="C2038" s="297" t="str">
        <f>+IF(E2038=2012,VLOOKUP(D2038,K_navn!$A$2:$C$359,3),"")</f>
        <v/>
      </c>
      <c r="D2038" s="115">
        <f>+'Ark1'!P3850</f>
        <v>4622</v>
      </c>
      <c r="E2038" s="115">
        <f>+'Ark1'!C3850</f>
        <v>2020</v>
      </c>
      <c r="F2038" s="116" t="str">
        <f>+IF('Ark1'!Q3850=0,"",'Ark1'!Q3850)</f>
        <v/>
      </c>
      <c r="G2038" s="116">
        <f>+'Ark1'!R3850</f>
        <v>0</v>
      </c>
      <c r="H2038" s="116">
        <f>+'Ark1'!S3850</f>
        <v>0</v>
      </c>
      <c r="I2038" s="222" t="str">
        <f>+IF(G2038=0,"",'Ark1'!AA3850)</f>
        <v/>
      </c>
      <c r="J2038" s="222" t="str">
        <f>+IF(G2038=0,"",'Ark1'!AB3850)</f>
        <v/>
      </c>
      <c r="K2038" s="114" t="str">
        <f>+IF(G2038=0,"",'Ark1'!U3850)</f>
        <v/>
      </c>
      <c r="L2038" s="222" t="str">
        <f>+IF(G2038=0,"",'Ark1'!W3850)</f>
        <v/>
      </c>
      <c r="M2038" s="222" t="str">
        <f>+IF(G2038=0,"",'Ark1'!X3850)</f>
        <v/>
      </c>
      <c r="N2038" s="114" t="str">
        <f>+IF(G2038=0,"",'Ark1'!Y3850)</f>
        <v/>
      </c>
      <c r="O2038" s="116" t="str">
        <f>+IF(G2038=0,"",'Ark1'!Z3850)</f>
        <v/>
      </c>
      <c r="P2038" s="116" t="str">
        <f t="shared" si="32"/>
        <v/>
      </c>
      <c r="Q2038" s="114" t="str">
        <f>+IF(G2038=0,"",'Ark1'!T3850)</f>
        <v/>
      </c>
      <c r="R2038" s="222" t="str">
        <f>+IF(G2038=0,"",'Ark1'!V3850)</f>
        <v/>
      </c>
      <c r="S2038" s="32"/>
      <c r="T2038" s="35"/>
    </row>
    <row r="2039" spans="1:20" x14ac:dyDescent="0.5">
      <c r="A2039" s="32"/>
      <c r="B2039" s="297" t="str">
        <f>+IF(E2039=2012,VLOOKUP(D2039,K_navn!$A$2:$C$359,2),"")</f>
        <v/>
      </c>
      <c r="C2039" s="297" t="str">
        <f>+IF(E2039=2012,VLOOKUP(D2039,K_navn!$A$2:$C$359,3),"")</f>
        <v/>
      </c>
      <c r="D2039" s="115">
        <f>+'Ark1'!P3851</f>
        <v>4622</v>
      </c>
      <c r="E2039" s="115">
        <f>+'Ark1'!C3851</f>
        <v>2021</v>
      </c>
      <c r="F2039" s="116" t="str">
        <f>+IF('Ark1'!Q3851=0,"",'Ark1'!Q3851)</f>
        <v/>
      </c>
      <c r="G2039" s="116">
        <f>+'Ark1'!R3851</f>
        <v>0</v>
      </c>
      <c r="H2039" s="116">
        <f>+'Ark1'!S3851</f>
        <v>0</v>
      </c>
      <c r="I2039" s="222" t="str">
        <f>+IF(G2039=0,"",'Ark1'!AA3851)</f>
        <v/>
      </c>
      <c r="J2039" s="222" t="str">
        <f>+IF(G2039=0,"",'Ark1'!AB3851)</f>
        <v/>
      </c>
      <c r="K2039" s="114" t="str">
        <f>+IF(G2039=0,"",'Ark1'!U3851)</f>
        <v/>
      </c>
      <c r="L2039" s="222" t="str">
        <f>+IF(G2039=0,"",'Ark1'!W3851)</f>
        <v/>
      </c>
      <c r="M2039" s="222" t="str">
        <f>+IF(G2039=0,"",'Ark1'!X3851)</f>
        <v/>
      </c>
      <c r="N2039" s="114" t="str">
        <f>+IF(G2039=0,"",'Ark1'!Y3851)</f>
        <v/>
      </c>
      <c r="O2039" s="116" t="str">
        <f>+IF(G2039=0,"",'Ark1'!Z3851)</f>
        <v/>
      </c>
      <c r="P2039" s="116" t="str">
        <f t="shared" si="32"/>
        <v/>
      </c>
      <c r="Q2039" s="114" t="str">
        <f>+IF(G2039=0,"",'Ark1'!T3851)</f>
        <v/>
      </c>
      <c r="R2039" s="222" t="str">
        <f>+IF(G2039=0,"",'Ark1'!V3851)</f>
        <v/>
      </c>
      <c r="S2039" s="32"/>
      <c r="T2039" s="35"/>
    </row>
    <row r="2040" spans="1:20" x14ac:dyDescent="0.5">
      <c r="A2040" s="32"/>
      <c r="B2040" s="297" t="str">
        <f>+IF(E2040=2012,VLOOKUP(D2040,K_navn!$A$2:$C$359,2),"")</f>
        <v/>
      </c>
      <c r="C2040" s="297" t="str">
        <f>+IF(E2040=2012,VLOOKUP(D2040,K_navn!$A$2:$C$359,3),"")</f>
        <v/>
      </c>
      <c r="D2040" s="115">
        <f>+'Ark1'!P3852</f>
        <v>4622</v>
      </c>
      <c r="E2040" s="115">
        <f>+'Ark1'!C3852</f>
        <v>2022</v>
      </c>
      <c r="F2040" s="116" t="str">
        <f>+IF('Ark1'!Q3852=0,"",'Ark1'!Q3852)</f>
        <v/>
      </c>
      <c r="G2040" s="116">
        <f>+'Ark1'!R3852</f>
        <v>0</v>
      </c>
      <c r="H2040" s="116">
        <f>+'Ark1'!S3852</f>
        <v>0</v>
      </c>
      <c r="I2040" s="222" t="str">
        <f>+IF(G2040=0,"",'Ark1'!AA3852)</f>
        <v/>
      </c>
      <c r="J2040" s="222" t="str">
        <f>+IF(G2040=0,"",'Ark1'!AB3852)</f>
        <v/>
      </c>
      <c r="K2040" s="114" t="str">
        <f>+IF(G2040=0,"",'Ark1'!U3852)</f>
        <v/>
      </c>
      <c r="L2040" s="222" t="str">
        <f>+IF(G2040=0,"",'Ark1'!W3852)</f>
        <v/>
      </c>
      <c r="M2040" s="222" t="str">
        <f>+IF(G2040=0,"",'Ark1'!X3852)</f>
        <v/>
      </c>
      <c r="N2040" s="114" t="str">
        <f>+IF(G2040=0,"",'Ark1'!Y3852)</f>
        <v/>
      </c>
      <c r="O2040" s="116" t="str">
        <f>+IF(G2040=0,"",'Ark1'!Z3852)</f>
        <v/>
      </c>
      <c r="P2040" s="116" t="str">
        <f t="shared" si="32"/>
        <v/>
      </c>
      <c r="Q2040" s="114" t="str">
        <f>+IF(G2040=0,"",'Ark1'!T3852)</f>
        <v/>
      </c>
      <c r="R2040" s="222" t="str">
        <f>+IF(G2040=0,"",'Ark1'!V3852)</f>
        <v/>
      </c>
      <c r="S2040" s="32"/>
      <c r="T2040" s="35"/>
    </row>
    <row r="2041" spans="1:20" x14ac:dyDescent="0.5">
      <c r="A2041" s="32"/>
      <c r="B2041" s="297" t="str">
        <f>+IF(E2041=2012,VLOOKUP(D2041,K_navn!$A$2:$C$359,2),"")</f>
        <v>Samnanger</v>
      </c>
      <c r="C2041" s="297" t="str">
        <f>+IF(E2041=2012,VLOOKUP(D2041,K_navn!$A$2:$C$359,3),"")</f>
        <v xml:space="preserve">Vestland </v>
      </c>
      <c r="D2041" s="115">
        <f>+'Ark1'!P3853</f>
        <v>4623</v>
      </c>
      <c r="E2041" s="115">
        <f>+'Ark1'!C3853</f>
        <v>2012</v>
      </c>
      <c r="F2041" s="116" t="str">
        <f>+IF('Ark1'!Q3853=0,"",'Ark1'!Q3853)</f>
        <v/>
      </c>
      <c r="G2041" s="116">
        <f>+'Ark1'!R3853</f>
        <v>0</v>
      </c>
      <c r="H2041" s="116">
        <f>+'Ark1'!S3853</f>
        <v>0</v>
      </c>
      <c r="I2041" s="222" t="str">
        <f>+IF(G2041=0,"",'Ark1'!AA3853)</f>
        <v/>
      </c>
      <c r="J2041" s="222" t="str">
        <f>+IF(G2041=0,"",'Ark1'!AB3853)</f>
        <v/>
      </c>
      <c r="K2041" s="114" t="str">
        <f>+IF(G2041=0,"",'Ark1'!U3853)</f>
        <v/>
      </c>
      <c r="L2041" s="222" t="str">
        <f>+IF(G2041=0,"",'Ark1'!W3853)</f>
        <v/>
      </c>
      <c r="M2041" s="222" t="str">
        <f>+IF(G2041=0,"",'Ark1'!X3853)</f>
        <v/>
      </c>
      <c r="N2041" s="114" t="str">
        <f>+IF(G2041=0,"",'Ark1'!Y3853)</f>
        <v/>
      </c>
      <c r="O2041" s="116" t="str">
        <f>+IF(G2041=0,"",'Ark1'!Z3853)</f>
        <v/>
      </c>
      <c r="P2041" s="116" t="str">
        <f t="shared" si="32"/>
        <v/>
      </c>
      <c r="Q2041" s="114" t="str">
        <f>+IF(G2041=0,"",'Ark1'!T3853)</f>
        <v/>
      </c>
      <c r="R2041" s="222" t="str">
        <f>+IF(G2041=0,"",'Ark1'!V3853)</f>
        <v/>
      </c>
      <c r="S2041" s="32"/>
      <c r="T2041" s="35"/>
    </row>
    <row r="2042" spans="1:20" x14ac:dyDescent="0.5">
      <c r="A2042" s="32"/>
      <c r="B2042" s="297" t="str">
        <f>+IF(E2042=2012,VLOOKUP(D2042,K_navn!$A$2:$C$359,2),"")</f>
        <v/>
      </c>
      <c r="C2042" s="297" t="str">
        <f>+IF(E2042=2012,VLOOKUP(D2042,K_navn!$A$2:$C$359,3),"")</f>
        <v/>
      </c>
      <c r="D2042" s="115">
        <f>+'Ark1'!P3854</f>
        <v>4623</v>
      </c>
      <c r="E2042" s="115">
        <f>+'Ark1'!C3854</f>
        <v>2013</v>
      </c>
      <c r="F2042" s="116" t="str">
        <f>+IF('Ark1'!Q3854=0,"",'Ark1'!Q3854)</f>
        <v/>
      </c>
      <c r="G2042" s="116">
        <f>+'Ark1'!R3854</f>
        <v>0</v>
      </c>
      <c r="H2042" s="116">
        <f>+'Ark1'!S3854</f>
        <v>0</v>
      </c>
      <c r="I2042" s="222" t="str">
        <f>+IF(G2042=0,"",'Ark1'!AA3854)</f>
        <v/>
      </c>
      <c r="J2042" s="222" t="str">
        <f>+IF(G2042=0,"",'Ark1'!AB3854)</f>
        <v/>
      </c>
      <c r="K2042" s="114" t="str">
        <f>+IF(G2042=0,"",'Ark1'!U3854)</f>
        <v/>
      </c>
      <c r="L2042" s="222" t="str">
        <f>+IF(G2042=0,"",'Ark1'!W3854)</f>
        <v/>
      </c>
      <c r="M2042" s="222" t="str">
        <f>+IF(G2042=0,"",'Ark1'!X3854)</f>
        <v/>
      </c>
      <c r="N2042" s="114" t="str">
        <f>+IF(G2042=0,"",'Ark1'!Y3854)</f>
        <v/>
      </c>
      <c r="O2042" s="116" t="str">
        <f>+IF(G2042=0,"",'Ark1'!Z3854)</f>
        <v/>
      </c>
      <c r="P2042" s="116" t="str">
        <f t="shared" si="32"/>
        <v/>
      </c>
      <c r="Q2042" s="114" t="str">
        <f>+IF(G2042=0,"",'Ark1'!T3854)</f>
        <v/>
      </c>
      <c r="R2042" s="222" t="str">
        <f>+IF(G2042=0,"",'Ark1'!V3854)</f>
        <v/>
      </c>
      <c r="S2042" s="32"/>
      <c r="T2042" s="35"/>
    </row>
    <row r="2043" spans="1:20" x14ac:dyDescent="0.5">
      <c r="A2043" s="32"/>
      <c r="B2043" s="297" t="str">
        <f>+IF(E2043=2012,VLOOKUP(D2043,K_navn!$A$2:$C$359,2),"")</f>
        <v/>
      </c>
      <c r="C2043" s="297" t="str">
        <f>+IF(E2043=2012,VLOOKUP(D2043,K_navn!$A$2:$C$359,3),"")</f>
        <v/>
      </c>
      <c r="D2043" s="115">
        <f>+'Ark1'!P3855</f>
        <v>4623</v>
      </c>
      <c r="E2043" s="115">
        <f>+'Ark1'!C3855</f>
        <v>2014</v>
      </c>
      <c r="F2043" s="116" t="str">
        <f>+IF('Ark1'!Q3855=0,"",'Ark1'!Q3855)</f>
        <v/>
      </c>
      <c r="G2043" s="116">
        <f>+'Ark1'!R3855</f>
        <v>0</v>
      </c>
      <c r="H2043" s="116">
        <f>+'Ark1'!S3855</f>
        <v>0</v>
      </c>
      <c r="I2043" s="222" t="str">
        <f>+IF(G2043=0,"",'Ark1'!AA3855)</f>
        <v/>
      </c>
      <c r="J2043" s="222" t="str">
        <f>+IF(G2043=0,"",'Ark1'!AB3855)</f>
        <v/>
      </c>
      <c r="K2043" s="114" t="str">
        <f>+IF(G2043=0,"",'Ark1'!U3855)</f>
        <v/>
      </c>
      <c r="L2043" s="222" t="str">
        <f>+IF(G2043=0,"",'Ark1'!W3855)</f>
        <v/>
      </c>
      <c r="M2043" s="222" t="str">
        <f>+IF(G2043=0,"",'Ark1'!X3855)</f>
        <v/>
      </c>
      <c r="N2043" s="114" t="str">
        <f>+IF(G2043=0,"",'Ark1'!Y3855)</f>
        <v/>
      </c>
      <c r="O2043" s="116" t="str">
        <f>+IF(G2043=0,"",'Ark1'!Z3855)</f>
        <v/>
      </c>
      <c r="P2043" s="116" t="str">
        <f t="shared" si="32"/>
        <v/>
      </c>
      <c r="Q2043" s="114" t="str">
        <f>+IF(G2043=0,"",'Ark1'!T3855)</f>
        <v/>
      </c>
      <c r="R2043" s="222" t="str">
        <f>+IF(G2043=0,"",'Ark1'!V3855)</f>
        <v/>
      </c>
      <c r="S2043" s="32"/>
      <c r="T2043" s="35"/>
    </row>
    <row r="2044" spans="1:20" x14ac:dyDescent="0.5">
      <c r="A2044" s="32"/>
      <c r="B2044" s="297" t="str">
        <f>+IF(E2044=2012,VLOOKUP(D2044,K_navn!$A$2:$C$359,2),"")</f>
        <v/>
      </c>
      <c r="C2044" s="297" t="str">
        <f>+IF(E2044=2012,VLOOKUP(D2044,K_navn!$A$2:$C$359,3),"")</f>
        <v/>
      </c>
      <c r="D2044" s="115">
        <f>+'Ark1'!P3856</f>
        <v>4623</v>
      </c>
      <c r="E2044" s="115">
        <f>+'Ark1'!C3856</f>
        <v>2015</v>
      </c>
      <c r="F2044" s="116" t="str">
        <f>+IF('Ark1'!Q3856=0,"",'Ark1'!Q3856)</f>
        <v/>
      </c>
      <c r="G2044" s="116">
        <f>+'Ark1'!R3856</f>
        <v>0</v>
      </c>
      <c r="H2044" s="116">
        <f>+'Ark1'!S3856</f>
        <v>0</v>
      </c>
      <c r="I2044" s="222" t="str">
        <f>+IF(G2044=0,"",'Ark1'!AA3856)</f>
        <v/>
      </c>
      <c r="J2044" s="222" t="str">
        <f>+IF(G2044=0,"",'Ark1'!AB3856)</f>
        <v/>
      </c>
      <c r="K2044" s="114" t="str">
        <f>+IF(G2044=0,"",'Ark1'!U3856)</f>
        <v/>
      </c>
      <c r="L2044" s="222" t="str">
        <f>+IF(G2044=0,"",'Ark1'!W3856)</f>
        <v/>
      </c>
      <c r="M2044" s="222" t="str">
        <f>+IF(G2044=0,"",'Ark1'!X3856)</f>
        <v/>
      </c>
      <c r="N2044" s="114" t="str">
        <f>+IF(G2044=0,"",'Ark1'!Y3856)</f>
        <v/>
      </c>
      <c r="O2044" s="116" t="str">
        <f>+IF(G2044=0,"",'Ark1'!Z3856)</f>
        <v/>
      </c>
      <c r="P2044" s="116" t="str">
        <f t="shared" si="32"/>
        <v/>
      </c>
      <c r="Q2044" s="114" t="str">
        <f>+IF(G2044=0,"",'Ark1'!T3856)</f>
        <v/>
      </c>
      <c r="R2044" s="222" t="str">
        <f>+IF(G2044=0,"",'Ark1'!V3856)</f>
        <v/>
      </c>
      <c r="S2044" s="32"/>
      <c r="T2044" s="35"/>
    </row>
    <row r="2045" spans="1:20" x14ac:dyDescent="0.5">
      <c r="A2045" s="32"/>
      <c r="B2045" s="297" t="str">
        <f>+IF(E2045=2012,VLOOKUP(D2045,K_navn!$A$2:$C$359,2),"")</f>
        <v/>
      </c>
      <c r="C2045" s="297" t="str">
        <f>+IF(E2045=2012,VLOOKUP(D2045,K_navn!$A$2:$C$359,3),"")</f>
        <v/>
      </c>
      <c r="D2045" s="115">
        <f>+'Ark1'!P3857</f>
        <v>4623</v>
      </c>
      <c r="E2045" s="115">
        <f>+'Ark1'!C3857</f>
        <v>2016</v>
      </c>
      <c r="F2045" s="116" t="str">
        <f>+IF('Ark1'!Q3857=0,"",'Ark1'!Q3857)</f>
        <v/>
      </c>
      <c r="G2045" s="116">
        <f>+'Ark1'!R3857</f>
        <v>0</v>
      </c>
      <c r="H2045" s="116">
        <f>+'Ark1'!S3857</f>
        <v>0</v>
      </c>
      <c r="I2045" s="222" t="str">
        <f>+IF(G2045=0,"",'Ark1'!AA3857)</f>
        <v/>
      </c>
      <c r="J2045" s="222" t="str">
        <f>+IF(G2045=0,"",'Ark1'!AB3857)</f>
        <v/>
      </c>
      <c r="K2045" s="114" t="str">
        <f>+IF(G2045=0,"",'Ark1'!U3857)</f>
        <v/>
      </c>
      <c r="L2045" s="222" t="str">
        <f>+IF(G2045=0,"",'Ark1'!W3857)</f>
        <v/>
      </c>
      <c r="M2045" s="222" t="str">
        <f>+IF(G2045=0,"",'Ark1'!X3857)</f>
        <v/>
      </c>
      <c r="N2045" s="114" t="str">
        <f>+IF(G2045=0,"",'Ark1'!Y3857)</f>
        <v/>
      </c>
      <c r="O2045" s="116" t="str">
        <f>+IF(G2045=0,"",'Ark1'!Z3857)</f>
        <v/>
      </c>
      <c r="P2045" s="116" t="str">
        <f t="shared" si="32"/>
        <v/>
      </c>
      <c r="Q2045" s="114" t="str">
        <f>+IF(G2045=0,"",'Ark1'!T3857)</f>
        <v/>
      </c>
      <c r="R2045" s="222" t="str">
        <f>+IF(G2045=0,"",'Ark1'!V3857)</f>
        <v/>
      </c>
      <c r="S2045" s="32"/>
      <c r="T2045" s="35"/>
    </row>
    <row r="2046" spans="1:20" x14ac:dyDescent="0.5">
      <c r="A2046" s="32"/>
      <c r="B2046" s="297" t="str">
        <f>+IF(E2046=2012,VLOOKUP(D2046,K_navn!$A$2:$C$359,2),"")</f>
        <v/>
      </c>
      <c r="C2046" s="297" t="str">
        <f>+IF(E2046=2012,VLOOKUP(D2046,K_navn!$A$2:$C$359,3),"")</f>
        <v/>
      </c>
      <c r="D2046" s="115">
        <f>+'Ark1'!P3858</f>
        <v>4623</v>
      </c>
      <c r="E2046" s="115">
        <f>+'Ark1'!C3858</f>
        <v>2017</v>
      </c>
      <c r="F2046" s="116" t="str">
        <f>+IF('Ark1'!Q3858=0,"",'Ark1'!Q3858)</f>
        <v/>
      </c>
      <c r="G2046" s="116">
        <f>+'Ark1'!R3858</f>
        <v>0</v>
      </c>
      <c r="H2046" s="116">
        <f>+'Ark1'!S3858</f>
        <v>0</v>
      </c>
      <c r="I2046" s="222" t="str">
        <f>+IF(G2046=0,"",'Ark1'!AA3858)</f>
        <v/>
      </c>
      <c r="J2046" s="222" t="str">
        <f>+IF(G2046=0,"",'Ark1'!AB3858)</f>
        <v/>
      </c>
      <c r="K2046" s="114" t="str">
        <f>+IF(G2046=0,"",'Ark1'!U3858)</f>
        <v/>
      </c>
      <c r="L2046" s="222" t="str">
        <f>+IF(G2046=0,"",'Ark1'!W3858)</f>
        <v/>
      </c>
      <c r="M2046" s="222" t="str">
        <f>+IF(G2046=0,"",'Ark1'!X3858)</f>
        <v/>
      </c>
      <c r="N2046" s="114" t="str">
        <f>+IF(G2046=0,"",'Ark1'!Y3858)</f>
        <v/>
      </c>
      <c r="O2046" s="116" t="str">
        <f>+IF(G2046=0,"",'Ark1'!Z3858)</f>
        <v/>
      </c>
      <c r="P2046" s="116" t="str">
        <f t="shared" si="32"/>
        <v/>
      </c>
      <c r="Q2046" s="114" t="str">
        <f>+IF(G2046=0,"",'Ark1'!T3858)</f>
        <v/>
      </c>
      <c r="R2046" s="222" t="str">
        <f>+IF(G2046=0,"",'Ark1'!V3858)</f>
        <v/>
      </c>
      <c r="S2046" s="32"/>
      <c r="T2046" s="35"/>
    </row>
    <row r="2047" spans="1:20" x14ac:dyDescent="0.5">
      <c r="A2047" s="32"/>
      <c r="B2047" s="297" t="str">
        <f>+IF(E2047=2012,VLOOKUP(D2047,K_navn!$A$2:$C$359,2),"")</f>
        <v/>
      </c>
      <c r="C2047" s="297" t="str">
        <f>+IF(E2047=2012,VLOOKUP(D2047,K_navn!$A$2:$C$359,3),"")</f>
        <v/>
      </c>
      <c r="D2047" s="115">
        <f>+'Ark1'!P3859</f>
        <v>4623</v>
      </c>
      <c r="E2047" s="115">
        <f>+'Ark1'!C3859</f>
        <v>2018</v>
      </c>
      <c r="F2047" s="116" t="str">
        <f>+IF('Ark1'!Q3859=0,"",'Ark1'!Q3859)</f>
        <v/>
      </c>
      <c r="G2047" s="116">
        <f>+'Ark1'!R3859</f>
        <v>0</v>
      </c>
      <c r="H2047" s="116">
        <f>+'Ark1'!S3859</f>
        <v>0</v>
      </c>
      <c r="I2047" s="222" t="str">
        <f>+IF(G2047=0,"",'Ark1'!AA3859)</f>
        <v/>
      </c>
      <c r="J2047" s="222" t="str">
        <f>+IF(G2047=0,"",'Ark1'!AB3859)</f>
        <v/>
      </c>
      <c r="K2047" s="114" t="str">
        <f>+IF(G2047=0,"",'Ark1'!U3859)</f>
        <v/>
      </c>
      <c r="L2047" s="222" t="str">
        <f>+IF(G2047=0,"",'Ark1'!W3859)</f>
        <v/>
      </c>
      <c r="M2047" s="222" t="str">
        <f>+IF(G2047=0,"",'Ark1'!X3859)</f>
        <v/>
      </c>
      <c r="N2047" s="114" t="str">
        <f>+IF(G2047=0,"",'Ark1'!Y3859)</f>
        <v/>
      </c>
      <c r="O2047" s="116" t="str">
        <f>+IF(G2047=0,"",'Ark1'!Z3859)</f>
        <v/>
      </c>
      <c r="P2047" s="116" t="str">
        <f t="shared" si="32"/>
        <v/>
      </c>
      <c r="Q2047" s="114" t="str">
        <f>+IF(G2047=0,"",'Ark1'!T3859)</f>
        <v/>
      </c>
      <c r="R2047" s="222" t="str">
        <f>+IF(G2047=0,"",'Ark1'!V3859)</f>
        <v/>
      </c>
      <c r="S2047" s="32"/>
      <c r="T2047" s="35"/>
    </row>
    <row r="2048" spans="1:20" x14ac:dyDescent="0.5">
      <c r="A2048" s="32"/>
      <c r="B2048" s="297" t="str">
        <f>+IF(E2048=2012,VLOOKUP(D2048,K_navn!$A$2:$C$359,2),"")</f>
        <v/>
      </c>
      <c r="C2048" s="297" t="str">
        <f>+IF(E2048=2012,VLOOKUP(D2048,K_navn!$A$2:$C$359,3),"")</f>
        <v/>
      </c>
      <c r="D2048" s="115">
        <f>+'Ark1'!P3860</f>
        <v>4623</v>
      </c>
      <c r="E2048" s="115">
        <f>+'Ark1'!C3860</f>
        <v>2019</v>
      </c>
      <c r="F2048" s="116" t="str">
        <f>+IF('Ark1'!Q3860=0,"",'Ark1'!Q3860)</f>
        <v/>
      </c>
      <c r="G2048" s="116">
        <f>+'Ark1'!R3860</f>
        <v>0</v>
      </c>
      <c r="H2048" s="116">
        <f>+'Ark1'!S3860</f>
        <v>0</v>
      </c>
      <c r="I2048" s="222" t="str">
        <f>+IF(G2048=0,"",'Ark1'!AA3860)</f>
        <v/>
      </c>
      <c r="J2048" s="222" t="str">
        <f>+IF(G2048=0,"",'Ark1'!AB3860)</f>
        <v/>
      </c>
      <c r="K2048" s="114" t="str">
        <f>+IF(G2048=0,"",'Ark1'!U3860)</f>
        <v/>
      </c>
      <c r="L2048" s="222" t="str">
        <f>+IF(G2048=0,"",'Ark1'!W3860)</f>
        <v/>
      </c>
      <c r="M2048" s="222" t="str">
        <f>+IF(G2048=0,"",'Ark1'!X3860)</f>
        <v/>
      </c>
      <c r="N2048" s="114" t="str">
        <f>+IF(G2048=0,"",'Ark1'!Y3860)</f>
        <v/>
      </c>
      <c r="O2048" s="116" t="str">
        <f>+IF(G2048=0,"",'Ark1'!Z3860)</f>
        <v/>
      </c>
      <c r="P2048" s="116" t="str">
        <f t="shared" si="32"/>
        <v/>
      </c>
      <c r="Q2048" s="114" t="str">
        <f>+IF(G2048=0,"",'Ark1'!T3860)</f>
        <v/>
      </c>
      <c r="R2048" s="222" t="str">
        <f>+IF(G2048=0,"",'Ark1'!V3860)</f>
        <v/>
      </c>
      <c r="S2048" s="32"/>
      <c r="T2048" s="35"/>
    </row>
    <row r="2049" spans="1:20" x14ac:dyDescent="0.5">
      <c r="A2049" s="32"/>
      <c r="B2049" s="297" t="str">
        <f>+IF(E2049=2012,VLOOKUP(D2049,K_navn!$A$2:$C$359,2),"")</f>
        <v/>
      </c>
      <c r="C2049" s="297" t="str">
        <f>+IF(E2049=2012,VLOOKUP(D2049,K_navn!$A$2:$C$359,3),"")</f>
        <v/>
      </c>
      <c r="D2049" s="115">
        <f>+'Ark1'!P3861</f>
        <v>4623</v>
      </c>
      <c r="E2049" s="115">
        <f>+'Ark1'!C3861</f>
        <v>2020</v>
      </c>
      <c r="F2049" s="116" t="str">
        <f>+IF('Ark1'!Q3861=0,"",'Ark1'!Q3861)</f>
        <v/>
      </c>
      <c r="G2049" s="116">
        <f>+'Ark1'!R3861</f>
        <v>0</v>
      </c>
      <c r="H2049" s="116">
        <f>+'Ark1'!S3861</f>
        <v>0</v>
      </c>
      <c r="I2049" s="222" t="str">
        <f>+IF(G2049=0,"",'Ark1'!AA3861)</f>
        <v/>
      </c>
      <c r="J2049" s="222" t="str">
        <f>+IF(G2049=0,"",'Ark1'!AB3861)</f>
        <v/>
      </c>
      <c r="K2049" s="114" t="str">
        <f>+IF(G2049=0,"",'Ark1'!U3861)</f>
        <v/>
      </c>
      <c r="L2049" s="222" t="str">
        <f>+IF(G2049=0,"",'Ark1'!W3861)</f>
        <v/>
      </c>
      <c r="M2049" s="222" t="str">
        <f>+IF(G2049=0,"",'Ark1'!X3861)</f>
        <v/>
      </c>
      <c r="N2049" s="114" t="str">
        <f>+IF(G2049=0,"",'Ark1'!Y3861)</f>
        <v/>
      </c>
      <c r="O2049" s="116" t="str">
        <f>+IF(G2049=0,"",'Ark1'!Z3861)</f>
        <v/>
      </c>
      <c r="P2049" s="116" t="str">
        <f t="shared" si="32"/>
        <v/>
      </c>
      <c r="Q2049" s="114" t="str">
        <f>+IF(G2049=0,"",'Ark1'!T3861)</f>
        <v/>
      </c>
      <c r="R2049" s="222" t="str">
        <f>+IF(G2049=0,"",'Ark1'!V3861)</f>
        <v/>
      </c>
      <c r="S2049" s="32"/>
      <c r="T2049" s="35"/>
    </row>
    <row r="2050" spans="1:20" x14ac:dyDescent="0.5">
      <c r="A2050" s="32"/>
      <c r="B2050" s="297" t="str">
        <f>+IF(E2050=2012,VLOOKUP(D2050,K_navn!$A$2:$C$359,2),"")</f>
        <v/>
      </c>
      <c r="C2050" s="297" t="str">
        <f>+IF(E2050=2012,VLOOKUP(D2050,K_navn!$A$2:$C$359,3),"")</f>
        <v/>
      </c>
      <c r="D2050" s="115">
        <f>+'Ark1'!P3862</f>
        <v>4623</v>
      </c>
      <c r="E2050" s="115">
        <f>+'Ark1'!C3862</f>
        <v>2021</v>
      </c>
      <c r="F2050" s="116" t="str">
        <f>+IF('Ark1'!Q3862=0,"",'Ark1'!Q3862)</f>
        <v/>
      </c>
      <c r="G2050" s="116">
        <f>+'Ark1'!R3862</f>
        <v>0</v>
      </c>
      <c r="H2050" s="116">
        <f>+'Ark1'!S3862</f>
        <v>0</v>
      </c>
      <c r="I2050" s="222" t="str">
        <f>+IF(G2050=0,"",'Ark1'!AA3862)</f>
        <v/>
      </c>
      <c r="J2050" s="222" t="str">
        <f>+IF(G2050=0,"",'Ark1'!AB3862)</f>
        <v/>
      </c>
      <c r="K2050" s="114" t="str">
        <f>+IF(G2050=0,"",'Ark1'!U3862)</f>
        <v/>
      </c>
      <c r="L2050" s="222" t="str">
        <f>+IF(G2050=0,"",'Ark1'!W3862)</f>
        <v/>
      </c>
      <c r="M2050" s="222" t="str">
        <f>+IF(G2050=0,"",'Ark1'!X3862)</f>
        <v/>
      </c>
      <c r="N2050" s="114" t="str">
        <f>+IF(G2050=0,"",'Ark1'!Y3862)</f>
        <v/>
      </c>
      <c r="O2050" s="116" t="str">
        <f>+IF(G2050=0,"",'Ark1'!Z3862)</f>
        <v/>
      </c>
      <c r="P2050" s="116" t="str">
        <f t="shared" si="32"/>
        <v/>
      </c>
      <c r="Q2050" s="114" t="str">
        <f>+IF(G2050=0,"",'Ark1'!T3862)</f>
        <v/>
      </c>
      <c r="R2050" s="222" t="str">
        <f>+IF(G2050=0,"",'Ark1'!V3862)</f>
        <v/>
      </c>
      <c r="S2050" s="32"/>
      <c r="T2050" s="35"/>
    </row>
    <row r="2051" spans="1:20" x14ac:dyDescent="0.5">
      <c r="A2051" s="32"/>
      <c r="B2051" s="297" t="str">
        <f>+IF(E2051=2012,VLOOKUP(D2051,K_navn!$A$2:$C$359,2),"")</f>
        <v/>
      </c>
      <c r="C2051" s="297" t="str">
        <f>+IF(E2051=2012,VLOOKUP(D2051,K_navn!$A$2:$C$359,3),"")</f>
        <v/>
      </c>
      <c r="D2051" s="115">
        <f>+'Ark1'!P3863</f>
        <v>4623</v>
      </c>
      <c r="E2051" s="115">
        <f>+'Ark1'!C3863</f>
        <v>2022</v>
      </c>
      <c r="F2051" s="116" t="str">
        <f>+IF('Ark1'!Q3863=0,"",'Ark1'!Q3863)</f>
        <v/>
      </c>
      <c r="G2051" s="116">
        <f>+'Ark1'!R3863</f>
        <v>0</v>
      </c>
      <c r="H2051" s="116">
        <f>+'Ark1'!S3863</f>
        <v>0</v>
      </c>
      <c r="I2051" s="222" t="str">
        <f>+IF(G2051=0,"",'Ark1'!AA3863)</f>
        <v/>
      </c>
      <c r="J2051" s="222" t="str">
        <f>+IF(G2051=0,"",'Ark1'!AB3863)</f>
        <v/>
      </c>
      <c r="K2051" s="114" t="str">
        <f>+IF(G2051=0,"",'Ark1'!U3863)</f>
        <v/>
      </c>
      <c r="L2051" s="222" t="str">
        <f>+IF(G2051=0,"",'Ark1'!W3863)</f>
        <v/>
      </c>
      <c r="M2051" s="222" t="str">
        <f>+IF(G2051=0,"",'Ark1'!X3863)</f>
        <v/>
      </c>
      <c r="N2051" s="114" t="str">
        <f>+IF(G2051=0,"",'Ark1'!Y3863)</f>
        <v/>
      </c>
      <c r="O2051" s="116" t="str">
        <f>+IF(G2051=0,"",'Ark1'!Z3863)</f>
        <v/>
      </c>
      <c r="P2051" s="116" t="str">
        <f t="shared" si="32"/>
        <v/>
      </c>
      <c r="Q2051" s="114" t="str">
        <f>+IF(G2051=0,"",'Ark1'!T3863)</f>
        <v/>
      </c>
      <c r="R2051" s="222" t="str">
        <f>+IF(G2051=0,"",'Ark1'!V3863)</f>
        <v/>
      </c>
      <c r="S2051" s="32"/>
      <c r="T2051" s="35"/>
    </row>
    <row r="2052" spans="1:20" x14ac:dyDescent="0.5">
      <c r="A2052" s="32"/>
      <c r="B2052" s="297" t="str">
        <f>+IF(E2052=2012,VLOOKUP(D2052,K_navn!$A$2:$C$359,2),"")</f>
        <v>Bjørnafjorden</v>
      </c>
      <c r="C2052" s="297" t="str">
        <f>+IF(E2052=2012,VLOOKUP(D2052,K_navn!$A$2:$C$359,3),"")</f>
        <v xml:space="preserve">Vestland </v>
      </c>
      <c r="D2052" s="115">
        <f>+'Ark1'!P3864</f>
        <v>4624</v>
      </c>
      <c r="E2052" s="115">
        <f>+'Ark1'!C3864</f>
        <v>2012</v>
      </c>
      <c r="F2052" s="116" t="str">
        <f>+IF('Ark1'!Q3864=0,"",'Ark1'!Q3864)</f>
        <v/>
      </c>
      <c r="G2052" s="116">
        <f>+'Ark1'!R3864</f>
        <v>0</v>
      </c>
      <c r="H2052" s="116">
        <f>+'Ark1'!S3864</f>
        <v>0</v>
      </c>
      <c r="I2052" s="222" t="str">
        <f>+IF(G2052=0,"",'Ark1'!AA3864)</f>
        <v/>
      </c>
      <c r="J2052" s="222" t="str">
        <f>+IF(G2052=0,"",'Ark1'!AB3864)</f>
        <v/>
      </c>
      <c r="K2052" s="114" t="str">
        <f>+IF(G2052=0,"",'Ark1'!U3864)</f>
        <v/>
      </c>
      <c r="L2052" s="222" t="str">
        <f>+IF(G2052=0,"",'Ark1'!W3864)</f>
        <v/>
      </c>
      <c r="M2052" s="222" t="str">
        <f>+IF(G2052=0,"",'Ark1'!X3864)</f>
        <v/>
      </c>
      <c r="N2052" s="114" t="str">
        <f>+IF(G2052=0,"",'Ark1'!Y3864)</f>
        <v/>
      </c>
      <c r="O2052" s="116" t="str">
        <f>+IF(G2052=0,"",'Ark1'!Z3864)</f>
        <v/>
      </c>
      <c r="P2052" s="116" t="str">
        <f t="shared" si="32"/>
        <v/>
      </c>
      <c r="Q2052" s="114" t="str">
        <f>+IF(G2052=0,"",'Ark1'!T3864)</f>
        <v/>
      </c>
      <c r="R2052" s="222" t="str">
        <f>+IF(G2052=0,"",'Ark1'!V3864)</f>
        <v/>
      </c>
      <c r="S2052" s="32"/>
      <c r="T2052" s="35"/>
    </row>
    <row r="2053" spans="1:20" x14ac:dyDescent="0.5">
      <c r="A2053" s="32"/>
      <c r="B2053" s="297" t="str">
        <f>+IF(E2053=2012,VLOOKUP(D2053,K_navn!$A$2:$C$359,2),"")</f>
        <v/>
      </c>
      <c r="C2053" s="297" t="str">
        <f>+IF(E2053=2012,VLOOKUP(D2053,K_navn!$A$2:$C$359,3),"")</f>
        <v/>
      </c>
      <c r="D2053" s="115">
        <f>+'Ark1'!P3865</f>
        <v>4624</v>
      </c>
      <c r="E2053" s="115">
        <f>+'Ark1'!C3865</f>
        <v>2013</v>
      </c>
      <c r="F2053" s="116" t="str">
        <f>+IF('Ark1'!Q3865=0,"",'Ark1'!Q3865)</f>
        <v/>
      </c>
      <c r="G2053" s="116">
        <f>+'Ark1'!R3865</f>
        <v>0</v>
      </c>
      <c r="H2053" s="116">
        <f>+'Ark1'!S3865</f>
        <v>0</v>
      </c>
      <c r="I2053" s="222" t="str">
        <f>+IF(G2053=0,"",'Ark1'!AA3865)</f>
        <v/>
      </c>
      <c r="J2053" s="222" t="str">
        <f>+IF(G2053=0,"",'Ark1'!AB3865)</f>
        <v/>
      </c>
      <c r="K2053" s="114" t="str">
        <f>+IF(G2053=0,"",'Ark1'!U3865)</f>
        <v/>
      </c>
      <c r="L2053" s="222" t="str">
        <f>+IF(G2053=0,"",'Ark1'!W3865)</f>
        <v/>
      </c>
      <c r="M2053" s="222" t="str">
        <f>+IF(G2053=0,"",'Ark1'!X3865)</f>
        <v/>
      </c>
      <c r="N2053" s="114" t="str">
        <f>+IF(G2053=0,"",'Ark1'!Y3865)</f>
        <v/>
      </c>
      <c r="O2053" s="116" t="str">
        <f>+IF(G2053=0,"",'Ark1'!Z3865)</f>
        <v/>
      </c>
      <c r="P2053" s="116" t="str">
        <f t="shared" si="32"/>
        <v/>
      </c>
      <c r="Q2053" s="114" t="str">
        <f>+IF(G2053=0,"",'Ark1'!T3865)</f>
        <v/>
      </c>
      <c r="R2053" s="222" t="str">
        <f>+IF(G2053=0,"",'Ark1'!V3865)</f>
        <v/>
      </c>
      <c r="S2053" s="32"/>
      <c r="T2053" s="35"/>
    </row>
    <row r="2054" spans="1:20" x14ac:dyDescent="0.5">
      <c r="A2054" s="32"/>
      <c r="B2054" s="297" t="str">
        <f>+IF(E2054=2012,VLOOKUP(D2054,K_navn!$A$2:$C$359,2),"")</f>
        <v/>
      </c>
      <c r="C2054" s="297" t="str">
        <f>+IF(E2054=2012,VLOOKUP(D2054,K_navn!$A$2:$C$359,3),"")</f>
        <v/>
      </c>
      <c r="D2054" s="115">
        <f>+'Ark1'!P3866</f>
        <v>4624</v>
      </c>
      <c r="E2054" s="115">
        <f>+'Ark1'!C3866</f>
        <v>2014</v>
      </c>
      <c r="F2054" s="116" t="str">
        <f>+IF('Ark1'!Q3866=0,"",'Ark1'!Q3866)</f>
        <v/>
      </c>
      <c r="G2054" s="116">
        <f>+'Ark1'!R3866</f>
        <v>0</v>
      </c>
      <c r="H2054" s="116">
        <f>+'Ark1'!S3866</f>
        <v>0</v>
      </c>
      <c r="I2054" s="222" t="str">
        <f>+IF(G2054=0,"",'Ark1'!AA3866)</f>
        <v/>
      </c>
      <c r="J2054" s="222" t="str">
        <f>+IF(G2054=0,"",'Ark1'!AB3866)</f>
        <v/>
      </c>
      <c r="K2054" s="114" t="str">
        <f>+IF(G2054=0,"",'Ark1'!U3866)</f>
        <v/>
      </c>
      <c r="L2054" s="222" t="str">
        <f>+IF(G2054=0,"",'Ark1'!W3866)</f>
        <v/>
      </c>
      <c r="M2054" s="222" t="str">
        <f>+IF(G2054=0,"",'Ark1'!X3866)</f>
        <v/>
      </c>
      <c r="N2054" s="114" t="str">
        <f>+IF(G2054=0,"",'Ark1'!Y3866)</f>
        <v/>
      </c>
      <c r="O2054" s="116" t="str">
        <f>+IF(G2054=0,"",'Ark1'!Z3866)</f>
        <v/>
      </c>
      <c r="P2054" s="116" t="str">
        <f t="shared" si="32"/>
        <v/>
      </c>
      <c r="Q2054" s="114" t="str">
        <f>+IF(G2054=0,"",'Ark1'!T3866)</f>
        <v/>
      </c>
      <c r="R2054" s="222" t="str">
        <f>+IF(G2054=0,"",'Ark1'!V3866)</f>
        <v/>
      </c>
      <c r="S2054" s="32"/>
      <c r="T2054" s="35"/>
    </row>
    <row r="2055" spans="1:20" x14ac:dyDescent="0.5">
      <c r="A2055" s="32"/>
      <c r="B2055" s="297" t="str">
        <f>+IF(E2055=2012,VLOOKUP(D2055,K_navn!$A$2:$C$359,2),"")</f>
        <v/>
      </c>
      <c r="C2055" s="297" t="str">
        <f>+IF(E2055=2012,VLOOKUP(D2055,K_navn!$A$2:$C$359,3),"")</f>
        <v/>
      </c>
      <c r="D2055" s="115">
        <f>+'Ark1'!P3867</f>
        <v>4624</v>
      </c>
      <c r="E2055" s="115">
        <f>+'Ark1'!C3867</f>
        <v>2015</v>
      </c>
      <c r="F2055" s="116" t="str">
        <f>+IF('Ark1'!Q3867=0,"",'Ark1'!Q3867)</f>
        <v/>
      </c>
      <c r="G2055" s="116">
        <f>+'Ark1'!R3867</f>
        <v>0</v>
      </c>
      <c r="H2055" s="116">
        <f>+'Ark1'!S3867</f>
        <v>0</v>
      </c>
      <c r="I2055" s="222" t="str">
        <f>+IF(G2055=0,"",'Ark1'!AA3867)</f>
        <v/>
      </c>
      <c r="J2055" s="222" t="str">
        <f>+IF(G2055=0,"",'Ark1'!AB3867)</f>
        <v/>
      </c>
      <c r="K2055" s="114" t="str">
        <f>+IF(G2055=0,"",'Ark1'!U3867)</f>
        <v/>
      </c>
      <c r="L2055" s="222" t="str">
        <f>+IF(G2055=0,"",'Ark1'!W3867)</f>
        <v/>
      </c>
      <c r="M2055" s="222" t="str">
        <f>+IF(G2055=0,"",'Ark1'!X3867)</f>
        <v/>
      </c>
      <c r="N2055" s="114" t="str">
        <f>+IF(G2055=0,"",'Ark1'!Y3867)</f>
        <v/>
      </c>
      <c r="O2055" s="116" t="str">
        <f>+IF(G2055=0,"",'Ark1'!Z3867)</f>
        <v/>
      </c>
      <c r="P2055" s="116" t="str">
        <f t="shared" si="32"/>
        <v/>
      </c>
      <c r="Q2055" s="114" t="str">
        <f>+IF(G2055=0,"",'Ark1'!T3867)</f>
        <v/>
      </c>
      <c r="R2055" s="222" t="str">
        <f>+IF(G2055=0,"",'Ark1'!V3867)</f>
        <v/>
      </c>
      <c r="S2055" s="32"/>
      <c r="T2055" s="35"/>
    </row>
    <row r="2056" spans="1:20" x14ac:dyDescent="0.5">
      <c r="A2056" s="32"/>
      <c r="B2056" s="297" t="str">
        <f>+IF(E2056=2012,VLOOKUP(D2056,K_navn!$A$2:$C$359,2),"")</f>
        <v/>
      </c>
      <c r="C2056" s="297" t="str">
        <f>+IF(E2056=2012,VLOOKUP(D2056,K_navn!$A$2:$C$359,3),"")</f>
        <v/>
      </c>
      <c r="D2056" s="115">
        <f>+'Ark1'!P3868</f>
        <v>4624</v>
      </c>
      <c r="E2056" s="115">
        <f>+'Ark1'!C3868</f>
        <v>2016</v>
      </c>
      <c r="F2056" s="116" t="str">
        <f>+IF('Ark1'!Q3868=0,"",'Ark1'!Q3868)</f>
        <v/>
      </c>
      <c r="G2056" s="116">
        <f>+'Ark1'!R3868</f>
        <v>0</v>
      </c>
      <c r="H2056" s="116">
        <f>+'Ark1'!S3868</f>
        <v>0</v>
      </c>
      <c r="I2056" s="222" t="str">
        <f>+IF(G2056=0,"",'Ark1'!AA3868)</f>
        <v/>
      </c>
      <c r="J2056" s="222" t="str">
        <f>+IF(G2056=0,"",'Ark1'!AB3868)</f>
        <v/>
      </c>
      <c r="K2056" s="114" t="str">
        <f>+IF(G2056=0,"",'Ark1'!U3868)</f>
        <v/>
      </c>
      <c r="L2056" s="222" t="str">
        <f>+IF(G2056=0,"",'Ark1'!W3868)</f>
        <v/>
      </c>
      <c r="M2056" s="222" t="str">
        <f>+IF(G2056=0,"",'Ark1'!X3868)</f>
        <v/>
      </c>
      <c r="N2056" s="114" t="str">
        <f>+IF(G2056=0,"",'Ark1'!Y3868)</f>
        <v/>
      </c>
      <c r="O2056" s="116" t="str">
        <f>+IF(G2056=0,"",'Ark1'!Z3868)</f>
        <v/>
      </c>
      <c r="P2056" s="116" t="str">
        <f t="shared" si="32"/>
        <v/>
      </c>
      <c r="Q2056" s="114" t="str">
        <f>+IF(G2056=0,"",'Ark1'!T3868)</f>
        <v/>
      </c>
      <c r="R2056" s="222" t="str">
        <f>+IF(G2056=0,"",'Ark1'!V3868)</f>
        <v/>
      </c>
      <c r="S2056" s="32"/>
      <c r="T2056" s="35"/>
    </row>
    <row r="2057" spans="1:20" x14ac:dyDescent="0.5">
      <c r="A2057" s="32"/>
      <c r="B2057" s="297" t="str">
        <f>+IF(E2057=2012,VLOOKUP(D2057,K_navn!$A$2:$C$359,2),"")</f>
        <v/>
      </c>
      <c r="C2057" s="297" t="str">
        <f>+IF(E2057=2012,VLOOKUP(D2057,K_navn!$A$2:$C$359,3),"")</f>
        <v/>
      </c>
      <c r="D2057" s="115">
        <f>+'Ark1'!P3869</f>
        <v>4624</v>
      </c>
      <c r="E2057" s="115">
        <f>+'Ark1'!C3869</f>
        <v>2017</v>
      </c>
      <c r="F2057" s="116" t="str">
        <f>+IF('Ark1'!Q3869=0,"",'Ark1'!Q3869)</f>
        <v/>
      </c>
      <c r="G2057" s="116">
        <f>+'Ark1'!R3869</f>
        <v>0</v>
      </c>
      <c r="H2057" s="116">
        <f>+'Ark1'!S3869</f>
        <v>0</v>
      </c>
      <c r="I2057" s="222" t="str">
        <f>+IF(G2057=0,"",'Ark1'!AA3869)</f>
        <v/>
      </c>
      <c r="J2057" s="222" t="str">
        <f>+IF(G2057=0,"",'Ark1'!AB3869)</f>
        <v/>
      </c>
      <c r="K2057" s="114" t="str">
        <f>+IF(G2057=0,"",'Ark1'!U3869)</f>
        <v/>
      </c>
      <c r="L2057" s="222" t="str">
        <f>+IF(G2057=0,"",'Ark1'!W3869)</f>
        <v/>
      </c>
      <c r="M2057" s="222" t="str">
        <f>+IF(G2057=0,"",'Ark1'!X3869)</f>
        <v/>
      </c>
      <c r="N2057" s="114" t="str">
        <f>+IF(G2057=0,"",'Ark1'!Y3869)</f>
        <v/>
      </c>
      <c r="O2057" s="116" t="str">
        <f>+IF(G2057=0,"",'Ark1'!Z3869)</f>
        <v/>
      </c>
      <c r="P2057" s="116" t="str">
        <f t="shared" si="32"/>
        <v/>
      </c>
      <c r="Q2057" s="114" t="str">
        <f>+IF(G2057=0,"",'Ark1'!T3869)</f>
        <v/>
      </c>
      <c r="R2057" s="222" t="str">
        <f>+IF(G2057=0,"",'Ark1'!V3869)</f>
        <v/>
      </c>
      <c r="S2057" s="32"/>
      <c r="T2057" s="35"/>
    </row>
    <row r="2058" spans="1:20" x14ac:dyDescent="0.5">
      <c r="A2058" s="32"/>
      <c r="B2058" s="297" t="str">
        <f>+IF(E2058=2012,VLOOKUP(D2058,K_navn!$A$2:$C$359,2),"")</f>
        <v/>
      </c>
      <c r="C2058" s="297" t="str">
        <f>+IF(E2058=2012,VLOOKUP(D2058,K_navn!$A$2:$C$359,3),"")</f>
        <v/>
      </c>
      <c r="D2058" s="115">
        <f>+'Ark1'!P3870</f>
        <v>4624</v>
      </c>
      <c r="E2058" s="115">
        <f>+'Ark1'!C3870</f>
        <v>2018</v>
      </c>
      <c r="F2058" s="116" t="str">
        <f>+IF('Ark1'!Q3870=0,"",'Ark1'!Q3870)</f>
        <v/>
      </c>
      <c r="G2058" s="116">
        <f>+'Ark1'!R3870</f>
        <v>0</v>
      </c>
      <c r="H2058" s="116">
        <f>+'Ark1'!S3870</f>
        <v>0</v>
      </c>
      <c r="I2058" s="222" t="str">
        <f>+IF(G2058=0,"",'Ark1'!AA3870)</f>
        <v/>
      </c>
      <c r="J2058" s="222" t="str">
        <f>+IF(G2058=0,"",'Ark1'!AB3870)</f>
        <v/>
      </c>
      <c r="K2058" s="114" t="str">
        <f>+IF(G2058=0,"",'Ark1'!U3870)</f>
        <v/>
      </c>
      <c r="L2058" s="222" t="str">
        <f>+IF(G2058=0,"",'Ark1'!W3870)</f>
        <v/>
      </c>
      <c r="M2058" s="222" t="str">
        <f>+IF(G2058=0,"",'Ark1'!X3870)</f>
        <v/>
      </c>
      <c r="N2058" s="114" t="str">
        <f>+IF(G2058=0,"",'Ark1'!Y3870)</f>
        <v/>
      </c>
      <c r="O2058" s="116" t="str">
        <f>+IF(G2058=0,"",'Ark1'!Z3870)</f>
        <v/>
      </c>
      <c r="P2058" s="116" t="str">
        <f t="shared" si="32"/>
        <v/>
      </c>
      <c r="Q2058" s="114" t="str">
        <f>+IF(G2058=0,"",'Ark1'!T3870)</f>
        <v/>
      </c>
      <c r="R2058" s="222" t="str">
        <f>+IF(G2058=0,"",'Ark1'!V3870)</f>
        <v/>
      </c>
      <c r="S2058" s="32"/>
      <c r="T2058" s="35"/>
    </row>
    <row r="2059" spans="1:20" x14ac:dyDescent="0.5">
      <c r="A2059" s="32"/>
      <c r="B2059" s="297" t="str">
        <f>+IF(E2059=2012,VLOOKUP(D2059,K_navn!$A$2:$C$359,2),"")</f>
        <v/>
      </c>
      <c r="C2059" s="297" t="str">
        <f>+IF(E2059=2012,VLOOKUP(D2059,K_navn!$A$2:$C$359,3),"")</f>
        <v/>
      </c>
      <c r="D2059" s="115">
        <f>+'Ark1'!P3871</f>
        <v>4624</v>
      </c>
      <c r="E2059" s="115">
        <f>+'Ark1'!C3871</f>
        <v>2019</v>
      </c>
      <c r="F2059" s="116" t="str">
        <f>+IF('Ark1'!Q3871=0,"",'Ark1'!Q3871)</f>
        <v/>
      </c>
      <c r="G2059" s="116">
        <f>+'Ark1'!R3871</f>
        <v>0</v>
      </c>
      <c r="H2059" s="116">
        <f>+'Ark1'!S3871</f>
        <v>0</v>
      </c>
      <c r="I2059" s="222" t="str">
        <f>+IF(G2059=0,"",'Ark1'!AA3871)</f>
        <v/>
      </c>
      <c r="J2059" s="222" t="str">
        <f>+IF(G2059=0,"",'Ark1'!AB3871)</f>
        <v/>
      </c>
      <c r="K2059" s="114" t="str">
        <f>+IF(G2059=0,"",'Ark1'!U3871)</f>
        <v/>
      </c>
      <c r="L2059" s="222" t="str">
        <f>+IF(G2059=0,"",'Ark1'!W3871)</f>
        <v/>
      </c>
      <c r="M2059" s="222" t="str">
        <f>+IF(G2059=0,"",'Ark1'!X3871)</f>
        <v/>
      </c>
      <c r="N2059" s="114" t="str">
        <f>+IF(G2059=0,"",'Ark1'!Y3871)</f>
        <v/>
      </c>
      <c r="O2059" s="116" t="str">
        <f>+IF(G2059=0,"",'Ark1'!Z3871)</f>
        <v/>
      </c>
      <c r="P2059" s="116" t="str">
        <f t="shared" si="32"/>
        <v/>
      </c>
      <c r="Q2059" s="114" t="str">
        <f>+IF(G2059=0,"",'Ark1'!T3871)</f>
        <v/>
      </c>
      <c r="R2059" s="222" t="str">
        <f>+IF(G2059=0,"",'Ark1'!V3871)</f>
        <v/>
      </c>
      <c r="S2059" s="32"/>
      <c r="T2059" s="35"/>
    </row>
    <row r="2060" spans="1:20" x14ac:dyDescent="0.5">
      <c r="A2060" s="32"/>
      <c r="B2060" s="297" t="str">
        <f>+IF(E2060=2012,VLOOKUP(D2060,K_navn!$A$2:$C$359,2),"")</f>
        <v/>
      </c>
      <c r="C2060" s="297" t="str">
        <f>+IF(E2060=2012,VLOOKUP(D2060,K_navn!$A$2:$C$359,3),"")</f>
        <v/>
      </c>
      <c r="D2060" s="115">
        <f>+'Ark1'!P3872</f>
        <v>4624</v>
      </c>
      <c r="E2060" s="115">
        <f>+'Ark1'!C3872</f>
        <v>2020</v>
      </c>
      <c r="F2060" s="116" t="str">
        <f>+IF('Ark1'!Q3872=0,"",'Ark1'!Q3872)</f>
        <v/>
      </c>
      <c r="G2060" s="116">
        <f>+'Ark1'!R3872</f>
        <v>0</v>
      </c>
      <c r="H2060" s="116">
        <f>+'Ark1'!S3872</f>
        <v>0</v>
      </c>
      <c r="I2060" s="222" t="str">
        <f>+IF(G2060=0,"",'Ark1'!AA3872)</f>
        <v/>
      </c>
      <c r="J2060" s="222" t="str">
        <f>+IF(G2060=0,"",'Ark1'!AB3872)</f>
        <v/>
      </c>
      <c r="K2060" s="114" t="str">
        <f>+IF(G2060=0,"",'Ark1'!U3872)</f>
        <v/>
      </c>
      <c r="L2060" s="222" t="str">
        <f>+IF(G2060=0,"",'Ark1'!W3872)</f>
        <v/>
      </c>
      <c r="M2060" s="222" t="str">
        <f>+IF(G2060=0,"",'Ark1'!X3872)</f>
        <v/>
      </c>
      <c r="N2060" s="114" t="str">
        <f>+IF(G2060=0,"",'Ark1'!Y3872)</f>
        <v/>
      </c>
      <c r="O2060" s="116" t="str">
        <f>+IF(G2060=0,"",'Ark1'!Z3872)</f>
        <v/>
      </c>
      <c r="P2060" s="116" t="str">
        <f t="shared" si="32"/>
        <v/>
      </c>
      <c r="Q2060" s="114" t="str">
        <f>+IF(G2060=0,"",'Ark1'!T3872)</f>
        <v/>
      </c>
      <c r="R2060" s="222" t="str">
        <f>+IF(G2060=0,"",'Ark1'!V3872)</f>
        <v/>
      </c>
      <c r="S2060" s="32"/>
      <c r="T2060" s="35"/>
    </row>
    <row r="2061" spans="1:20" x14ac:dyDescent="0.5">
      <c r="A2061" s="32"/>
      <c r="B2061" s="297" t="str">
        <f>+IF(E2061=2012,VLOOKUP(D2061,K_navn!$A$2:$C$359,2),"")</f>
        <v/>
      </c>
      <c r="C2061" s="297" t="str">
        <f>+IF(E2061=2012,VLOOKUP(D2061,K_navn!$A$2:$C$359,3),"")</f>
        <v/>
      </c>
      <c r="D2061" s="115">
        <f>+'Ark1'!P3873</f>
        <v>4624</v>
      </c>
      <c r="E2061" s="115">
        <f>+'Ark1'!C3873</f>
        <v>2021</v>
      </c>
      <c r="F2061" s="116" t="str">
        <f>+IF('Ark1'!Q3873=0,"",'Ark1'!Q3873)</f>
        <v/>
      </c>
      <c r="G2061" s="116">
        <f>+'Ark1'!R3873</f>
        <v>0</v>
      </c>
      <c r="H2061" s="116">
        <f>+'Ark1'!S3873</f>
        <v>0</v>
      </c>
      <c r="I2061" s="222" t="str">
        <f>+IF(G2061=0,"",'Ark1'!AA3873)</f>
        <v/>
      </c>
      <c r="J2061" s="222" t="str">
        <f>+IF(G2061=0,"",'Ark1'!AB3873)</f>
        <v/>
      </c>
      <c r="K2061" s="114" t="str">
        <f>+IF(G2061=0,"",'Ark1'!U3873)</f>
        <v/>
      </c>
      <c r="L2061" s="222" t="str">
        <f>+IF(G2061=0,"",'Ark1'!W3873)</f>
        <v/>
      </c>
      <c r="M2061" s="222" t="str">
        <f>+IF(G2061=0,"",'Ark1'!X3873)</f>
        <v/>
      </c>
      <c r="N2061" s="114" t="str">
        <f>+IF(G2061=0,"",'Ark1'!Y3873)</f>
        <v/>
      </c>
      <c r="O2061" s="116" t="str">
        <f>+IF(G2061=0,"",'Ark1'!Z3873)</f>
        <v/>
      </c>
      <c r="P2061" s="116" t="str">
        <f t="shared" si="32"/>
        <v/>
      </c>
      <c r="Q2061" s="114" t="str">
        <f>+IF(G2061=0,"",'Ark1'!T3873)</f>
        <v/>
      </c>
      <c r="R2061" s="222" t="str">
        <f>+IF(G2061=0,"",'Ark1'!V3873)</f>
        <v/>
      </c>
      <c r="S2061" s="32"/>
      <c r="T2061" s="35"/>
    </row>
    <row r="2062" spans="1:20" x14ac:dyDescent="0.5">
      <c r="A2062" s="32"/>
      <c r="B2062" s="297" t="str">
        <f>+IF(E2062=2012,VLOOKUP(D2062,K_navn!$A$2:$C$359,2),"")</f>
        <v/>
      </c>
      <c r="C2062" s="297" t="str">
        <f>+IF(E2062=2012,VLOOKUP(D2062,K_navn!$A$2:$C$359,3),"")</f>
        <v/>
      </c>
      <c r="D2062" s="115">
        <f>+'Ark1'!P3874</f>
        <v>4624</v>
      </c>
      <c r="E2062" s="115">
        <f>+'Ark1'!C3874</f>
        <v>2022</v>
      </c>
      <c r="F2062" s="116" t="str">
        <f>+IF('Ark1'!Q3874=0,"",'Ark1'!Q3874)</f>
        <v/>
      </c>
      <c r="G2062" s="116">
        <f>+'Ark1'!R3874</f>
        <v>0</v>
      </c>
      <c r="H2062" s="116">
        <f>+'Ark1'!S3874</f>
        <v>0</v>
      </c>
      <c r="I2062" s="222" t="str">
        <f>+IF(G2062=0,"",'Ark1'!AA3874)</f>
        <v/>
      </c>
      <c r="J2062" s="222" t="str">
        <f>+IF(G2062=0,"",'Ark1'!AB3874)</f>
        <v/>
      </c>
      <c r="K2062" s="114" t="str">
        <f>+IF(G2062=0,"",'Ark1'!U3874)</f>
        <v/>
      </c>
      <c r="L2062" s="222" t="str">
        <f>+IF(G2062=0,"",'Ark1'!W3874)</f>
        <v/>
      </c>
      <c r="M2062" s="222" t="str">
        <f>+IF(G2062=0,"",'Ark1'!X3874)</f>
        <v/>
      </c>
      <c r="N2062" s="114" t="str">
        <f>+IF(G2062=0,"",'Ark1'!Y3874)</f>
        <v/>
      </c>
      <c r="O2062" s="116" t="str">
        <f>+IF(G2062=0,"",'Ark1'!Z3874)</f>
        <v/>
      </c>
      <c r="P2062" s="116" t="str">
        <f t="shared" si="32"/>
        <v/>
      </c>
      <c r="Q2062" s="114" t="str">
        <f>+IF(G2062=0,"",'Ark1'!T3874)</f>
        <v/>
      </c>
      <c r="R2062" s="222" t="str">
        <f>+IF(G2062=0,"",'Ark1'!V3874)</f>
        <v/>
      </c>
      <c r="S2062" s="32"/>
      <c r="T2062" s="35"/>
    </row>
    <row r="2063" spans="1:20" x14ac:dyDescent="0.5">
      <c r="A2063" s="32"/>
      <c r="B2063" s="297" t="str">
        <f>+IF(E2063=2012,VLOOKUP(D2063,K_navn!$A$2:$C$359,2),"")</f>
        <v>Austevoll</v>
      </c>
      <c r="C2063" s="297" t="str">
        <f>+IF(E2063=2012,VLOOKUP(D2063,K_navn!$A$2:$C$359,3),"")</f>
        <v xml:space="preserve">Vestland </v>
      </c>
      <c r="D2063" s="115">
        <f>+'Ark1'!P3875</f>
        <v>4625</v>
      </c>
      <c r="E2063" s="115">
        <f>+'Ark1'!C3875</f>
        <v>2012</v>
      </c>
      <c r="F2063" s="116" t="str">
        <f>+IF('Ark1'!Q3875=0,"",'Ark1'!Q3875)</f>
        <v/>
      </c>
      <c r="G2063" s="116">
        <f>+'Ark1'!R3875</f>
        <v>0</v>
      </c>
      <c r="H2063" s="116">
        <f>+'Ark1'!S3875</f>
        <v>0</v>
      </c>
      <c r="I2063" s="222" t="str">
        <f>+IF(G2063=0,"",'Ark1'!AA3875)</f>
        <v/>
      </c>
      <c r="J2063" s="222" t="str">
        <f>+IF(G2063=0,"",'Ark1'!AB3875)</f>
        <v/>
      </c>
      <c r="K2063" s="114" t="str">
        <f>+IF(G2063=0,"",'Ark1'!U3875)</f>
        <v/>
      </c>
      <c r="L2063" s="222" t="str">
        <f>+IF(G2063=0,"",'Ark1'!W3875)</f>
        <v/>
      </c>
      <c r="M2063" s="222" t="str">
        <f>+IF(G2063=0,"",'Ark1'!X3875)</f>
        <v/>
      </c>
      <c r="N2063" s="114" t="str">
        <f>+IF(G2063=0,"",'Ark1'!Y3875)</f>
        <v/>
      </c>
      <c r="O2063" s="116" t="str">
        <f>+IF(G2063=0,"",'Ark1'!Z3875)</f>
        <v/>
      </c>
      <c r="P2063" s="116" t="str">
        <f t="shared" si="32"/>
        <v/>
      </c>
      <c r="Q2063" s="114" t="str">
        <f>+IF(G2063=0,"",'Ark1'!T3875)</f>
        <v/>
      </c>
      <c r="R2063" s="222" t="str">
        <f>+IF(G2063=0,"",'Ark1'!V3875)</f>
        <v/>
      </c>
      <c r="S2063" s="32"/>
      <c r="T2063" s="35"/>
    </row>
    <row r="2064" spans="1:20" x14ac:dyDescent="0.5">
      <c r="A2064" s="32"/>
      <c r="B2064" s="297" t="str">
        <f>+IF(E2064=2012,VLOOKUP(D2064,K_navn!$A$2:$C$359,2),"")</f>
        <v/>
      </c>
      <c r="C2064" s="297" t="str">
        <f>+IF(E2064=2012,VLOOKUP(D2064,K_navn!$A$2:$C$359,3),"")</f>
        <v/>
      </c>
      <c r="D2064" s="115">
        <f>+'Ark1'!P3876</f>
        <v>4625</v>
      </c>
      <c r="E2064" s="115">
        <f>+'Ark1'!C3876</f>
        <v>2013</v>
      </c>
      <c r="F2064" s="116" t="str">
        <f>+IF('Ark1'!Q3876=0,"",'Ark1'!Q3876)</f>
        <v/>
      </c>
      <c r="G2064" s="116">
        <f>+'Ark1'!R3876</f>
        <v>0</v>
      </c>
      <c r="H2064" s="116">
        <f>+'Ark1'!S3876</f>
        <v>0</v>
      </c>
      <c r="I2064" s="222" t="str">
        <f>+IF(G2064=0,"",'Ark1'!AA3876)</f>
        <v/>
      </c>
      <c r="J2064" s="222" t="str">
        <f>+IF(G2064=0,"",'Ark1'!AB3876)</f>
        <v/>
      </c>
      <c r="K2064" s="114" t="str">
        <f>+IF(G2064=0,"",'Ark1'!U3876)</f>
        <v/>
      </c>
      <c r="L2064" s="222" t="str">
        <f>+IF(G2064=0,"",'Ark1'!W3876)</f>
        <v/>
      </c>
      <c r="M2064" s="222" t="str">
        <f>+IF(G2064=0,"",'Ark1'!X3876)</f>
        <v/>
      </c>
      <c r="N2064" s="114" t="str">
        <f>+IF(G2064=0,"",'Ark1'!Y3876)</f>
        <v/>
      </c>
      <c r="O2064" s="116" t="str">
        <f>+IF(G2064=0,"",'Ark1'!Z3876)</f>
        <v/>
      </c>
      <c r="P2064" s="116" t="str">
        <f t="shared" si="32"/>
        <v/>
      </c>
      <c r="Q2064" s="114" t="str">
        <f>+IF(G2064=0,"",'Ark1'!T3876)</f>
        <v/>
      </c>
      <c r="R2064" s="222" t="str">
        <f>+IF(G2064=0,"",'Ark1'!V3876)</f>
        <v/>
      </c>
      <c r="S2064" s="32"/>
      <c r="T2064" s="35"/>
    </row>
    <row r="2065" spans="1:20" x14ac:dyDescent="0.5">
      <c r="A2065" s="32"/>
      <c r="B2065" s="297" t="str">
        <f>+IF(E2065=2012,VLOOKUP(D2065,K_navn!$A$2:$C$359,2),"")</f>
        <v/>
      </c>
      <c r="C2065" s="297" t="str">
        <f>+IF(E2065=2012,VLOOKUP(D2065,K_navn!$A$2:$C$359,3),"")</f>
        <v/>
      </c>
      <c r="D2065" s="115">
        <f>+'Ark1'!P3877</f>
        <v>4625</v>
      </c>
      <c r="E2065" s="115">
        <f>+'Ark1'!C3877</f>
        <v>2014</v>
      </c>
      <c r="F2065" s="116" t="str">
        <f>+IF('Ark1'!Q3877=0,"",'Ark1'!Q3877)</f>
        <v/>
      </c>
      <c r="G2065" s="116">
        <f>+'Ark1'!R3877</f>
        <v>0</v>
      </c>
      <c r="H2065" s="116">
        <f>+'Ark1'!S3877</f>
        <v>0</v>
      </c>
      <c r="I2065" s="222" t="str">
        <f>+IF(G2065=0,"",'Ark1'!AA3877)</f>
        <v/>
      </c>
      <c r="J2065" s="222" t="str">
        <f>+IF(G2065=0,"",'Ark1'!AB3877)</f>
        <v/>
      </c>
      <c r="K2065" s="114" t="str">
        <f>+IF(G2065=0,"",'Ark1'!U3877)</f>
        <v/>
      </c>
      <c r="L2065" s="222" t="str">
        <f>+IF(G2065=0,"",'Ark1'!W3877)</f>
        <v/>
      </c>
      <c r="M2065" s="222" t="str">
        <f>+IF(G2065=0,"",'Ark1'!X3877)</f>
        <v/>
      </c>
      <c r="N2065" s="114" t="str">
        <f>+IF(G2065=0,"",'Ark1'!Y3877)</f>
        <v/>
      </c>
      <c r="O2065" s="116" t="str">
        <f>+IF(G2065=0,"",'Ark1'!Z3877)</f>
        <v/>
      </c>
      <c r="P2065" s="116" t="str">
        <f t="shared" si="32"/>
        <v/>
      </c>
      <c r="Q2065" s="114" t="str">
        <f>+IF(G2065=0,"",'Ark1'!T3877)</f>
        <v/>
      </c>
      <c r="R2065" s="222" t="str">
        <f>+IF(G2065=0,"",'Ark1'!V3877)</f>
        <v/>
      </c>
      <c r="S2065" s="32"/>
      <c r="T2065" s="35"/>
    </row>
    <row r="2066" spans="1:20" x14ac:dyDescent="0.5">
      <c r="A2066" s="32"/>
      <c r="B2066" s="297" t="str">
        <f>+IF(E2066=2012,VLOOKUP(D2066,K_navn!$A$2:$C$359,2),"")</f>
        <v/>
      </c>
      <c r="C2066" s="297" t="str">
        <f>+IF(E2066=2012,VLOOKUP(D2066,K_navn!$A$2:$C$359,3),"")</f>
        <v/>
      </c>
      <c r="D2066" s="115">
        <f>+'Ark1'!P3878</f>
        <v>4625</v>
      </c>
      <c r="E2066" s="115">
        <f>+'Ark1'!C3878</f>
        <v>2015</v>
      </c>
      <c r="F2066" s="116" t="str">
        <f>+IF('Ark1'!Q3878=0,"",'Ark1'!Q3878)</f>
        <v/>
      </c>
      <c r="G2066" s="116">
        <f>+'Ark1'!R3878</f>
        <v>0</v>
      </c>
      <c r="H2066" s="116">
        <f>+'Ark1'!S3878</f>
        <v>0</v>
      </c>
      <c r="I2066" s="222" t="str">
        <f>+IF(G2066=0,"",'Ark1'!AA3878)</f>
        <v/>
      </c>
      <c r="J2066" s="222" t="str">
        <f>+IF(G2066=0,"",'Ark1'!AB3878)</f>
        <v/>
      </c>
      <c r="K2066" s="114" t="str">
        <f>+IF(G2066=0,"",'Ark1'!U3878)</f>
        <v/>
      </c>
      <c r="L2066" s="222" t="str">
        <f>+IF(G2066=0,"",'Ark1'!W3878)</f>
        <v/>
      </c>
      <c r="M2066" s="222" t="str">
        <f>+IF(G2066=0,"",'Ark1'!X3878)</f>
        <v/>
      </c>
      <c r="N2066" s="114" t="str">
        <f>+IF(G2066=0,"",'Ark1'!Y3878)</f>
        <v/>
      </c>
      <c r="O2066" s="116" t="str">
        <f>+IF(G2066=0,"",'Ark1'!Z3878)</f>
        <v/>
      </c>
      <c r="P2066" s="116" t="str">
        <f t="shared" si="32"/>
        <v/>
      </c>
      <c r="Q2066" s="114" t="str">
        <f>+IF(G2066=0,"",'Ark1'!T3878)</f>
        <v/>
      </c>
      <c r="R2066" s="222" t="str">
        <f>+IF(G2066=0,"",'Ark1'!V3878)</f>
        <v/>
      </c>
      <c r="S2066" s="32"/>
      <c r="T2066" s="35"/>
    </row>
    <row r="2067" spans="1:20" x14ac:dyDescent="0.5">
      <c r="A2067" s="32"/>
      <c r="B2067" s="297" t="str">
        <f>+IF(E2067=2012,VLOOKUP(D2067,K_navn!$A$2:$C$359,2),"")</f>
        <v/>
      </c>
      <c r="C2067" s="297" t="str">
        <f>+IF(E2067=2012,VLOOKUP(D2067,K_navn!$A$2:$C$359,3),"")</f>
        <v/>
      </c>
      <c r="D2067" s="115">
        <f>+'Ark1'!P3879</f>
        <v>4625</v>
      </c>
      <c r="E2067" s="115">
        <f>+'Ark1'!C3879</f>
        <v>2016</v>
      </c>
      <c r="F2067" s="116" t="str">
        <f>+IF('Ark1'!Q3879=0,"",'Ark1'!Q3879)</f>
        <v/>
      </c>
      <c r="G2067" s="116">
        <f>+'Ark1'!R3879</f>
        <v>0</v>
      </c>
      <c r="H2067" s="116">
        <f>+'Ark1'!S3879</f>
        <v>0</v>
      </c>
      <c r="I2067" s="222" t="str">
        <f>+IF(G2067=0,"",'Ark1'!AA3879)</f>
        <v/>
      </c>
      <c r="J2067" s="222" t="str">
        <f>+IF(G2067=0,"",'Ark1'!AB3879)</f>
        <v/>
      </c>
      <c r="K2067" s="114" t="str">
        <f>+IF(G2067=0,"",'Ark1'!U3879)</f>
        <v/>
      </c>
      <c r="L2067" s="222" t="str">
        <f>+IF(G2067=0,"",'Ark1'!W3879)</f>
        <v/>
      </c>
      <c r="M2067" s="222" t="str">
        <f>+IF(G2067=0,"",'Ark1'!X3879)</f>
        <v/>
      </c>
      <c r="N2067" s="114" t="str">
        <f>+IF(G2067=0,"",'Ark1'!Y3879)</f>
        <v/>
      </c>
      <c r="O2067" s="116" t="str">
        <f>+IF(G2067=0,"",'Ark1'!Z3879)</f>
        <v/>
      </c>
      <c r="P2067" s="116" t="str">
        <f t="shared" si="32"/>
        <v/>
      </c>
      <c r="Q2067" s="114" t="str">
        <f>+IF(G2067=0,"",'Ark1'!T3879)</f>
        <v/>
      </c>
      <c r="R2067" s="222" t="str">
        <f>+IF(G2067=0,"",'Ark1'!V3879)</f>
        <v/>
      </c>
      <c r="S2067" s="32"/>
      <c r="T2067" s="35"/>
    </row>
    <row r="2068" spans="1:20" x14ac:dyDescent="0.5">
      <c r="A2068" s="32"/>
      <c r="B2068" s="297" t="str">
        <f>+IF(E2068=2012,VLOOKUP(D2068,K_navn!$A$2:$C$359,2),"")</f>
        <v/>
      </c>
      <c r="C2068" s="297" t="str">
        <f>+IF(E2068=2012,VLOOKUP(D2068,K_navn!$A$2:$C$359,3),"")</f>
        <v/>
      </c>
      <c r="D2068" s="115">
        <f>+'Ark1'!P3880</f>
        <v>4625</v>
      </c>
      <c r="E2068" s="115">
        <f>+'Ark1'!C3880</f>
        <v>2017</v>
      </c>
      <c r="F2068" s="116" t="str">
        <f>+IF('Ark1'!Q3880=0,"",'Ark1'!Q3880)</f>
        <v/>
      </c>
      <c r="G2068" s="116">
        <f>+'Ark1'!R3880</f>
        <v>0</v>
      </c>
      <c r="H2068" s="116">
        <f>+'Ark1'!S3880</f>
        <v>0</v>
      </c>
      <c r="I2068" s="222" t="str">
        <f>+IF(G2068=0,"",'Ark1'!AA3880)</f>
        <v/>
      </c>
      <c r="J2068" s="222" t="str">
        <f>+IF(G2068=0,"",'Ark1'!AB3880)</f>
        <v/>
      </c>
      <c r="K2068" s="114" t="str">
        <f>+IF(G2068=0,"",'Ark1'!U3880)</f>
        <v/>
      </c>
      <c r="L2068" s="222" t="str">
        <f>+IF(G2068=0,"",'Ark1'!W3880)</f>
        <v/>
      </c>
      <c r="M2068" s="222" t="str">
        <f>+IF(G2068=0,"",'Ark1'!X3880)</f>
        <v/>
      </c>
      <c r="N2068" s="114" t="str">
        <f>+IF(G2068=0,"",'Ark1'!Y3880)</f>
        <v/>
      </c>
      <c r="O2068" s="116" t="str">
        <f>+IF(G2068=0,"",'Ark1'!Z3880)</f>
        <v/>
      </c>
      <c r="P2068" s="116" t="str">
        <f t="shared" si="32"/>
        <v/>
      </c>
      <c r="Q2068" s="114" t="str">
        <f>+IF(G2068=0,"",'Ark1'!T3880)</f>
        <v/>
      </c>
      <c r="R2068" s="222" t="str">
        <f>+IF(G2068=0,"",'Ark1'!V3880)</f>
        <v/>
      </c>
      <c r="S2068" s="32"/>
      <c r="T2068" s="35"/>
    </row>
    <row r="2069" spans="1:20" x14ac:dyDescent="0.5">
      <c r="A2069" s="32"/>
      <c r="B2069" s="297" t="str">
        <f>+IF(E2069=2012,VLOOKUP(D2069,K_navn!$A$2:$C$359,2),"")</f>
        <v/>
      </c>
      <c r="C2069" s="297" t="str">
        <f>+IF(E2069=2012,VLOOKUP(D2069,K_navn!$A$2:$C$359,3),"")</f>
        <v/>
      </c>
      <c r="D2069" s="115">
        <f>+'Ark1'!P3881</f>
        <v>4625</v>
      </c>
      <c r="E2069" s="115">
        <f>+'Ark1'!C3881</f>
        <v>2018</v>
      </c>
      <c r="F2069" s="116" t="str">
        <f>+IF('Ark1'!Q3881=0,"",'Ark1'!Q3881)</f>
        <v/>
      </c>
      <c r="G2069" s="116">
        <f>+'Ark1'!R3881</f>
        <v>0</v>
      </c>
      <c r="H2069" s="116">
        <f>+'Ark1'!S3881</f>
        <v>0</v>
      </c>
      <c r="I2069" s="222" t="str">
        <f>+IF(G2069=0,"",'Ark1'!AA3881)</f>
        <v/>
      </c>
      <c r="J2069" s="222" t="str">
        <f>+IF(G2069=0,"",'Ark1'!AB3881)</f>
        <v/>
      </c>
      <c r="K2069" s="114" t="str">
        <f>+IF(G2069=0,"",'Ark1'!U3881)</f>
        <v/>
      </c>
      <c r="L2069" s="222" t="str">
        <f>+IF(G2069=0,"",'Ark1'!W3881)</f>
        <v/>
      </c>
      <c r="M2069" s="222" t="str">
        <f>+IF(G2069=0,"",'Ark1'!X3881)</f>
        <v/>
      </c>
      <c r="N2069" s="114" t="str">
        <f>+IF(G2069=0,"",'Ark1'!Y3881)</f>
        <v/>
      </c>
      <c r="O2069" s="116" t="str">
        <f>+IF(G2069=0,"",'Ark1'!Z3881)</f>
        <v/>
      </c>
      <c r="P2069" s="116" t="str">
        <f t="shared" si="32"/>
        <v/>
      </c>
      <c r="Q2069" s="114" t="str">
        <f>+IF(G2069=0,"",'Ark1'!T3881)</f>
        <v/>
      </c>
      <c r="R2069" s="222" t="str">
        <f>+IF(G2069=0,"",'Ark1'!V3881)</f>
        <v/>
      </c>
      <c r="S2069" s="32"/>
      <c r="T2069" s="35"/>
    </row>
    <row r="2070" spans="1:20" x14ac:dyDescent="0.5">
      <c r="A2070" s="32"/>
      <c r="B2070" s="297" t="str">
        <f>+IF(E2070=2012,VLOOKUP(D2070,K_navn!$A$2:$C$359,2),"")</f>
        <v/>
      </c>
      <c r="C2070" s="297" t="str">
        <f>+IF(E2070=2012,VLOOKUP(D2070,K_navn!$A$2:$C$359,3),"")</f>
        <v/>
      </c>
      <c r="D2070" s="115">
        <f>+'Ark1'!P3882</f>
        <v>4625</v>
      </c>
      <c r="E2070" s="115">
        <f>+'Ark1'!C3882</f>
        <v>2019</v>
      </c>
      <c r="F2070" s="116" t="str">
        <f>+IF('Ark1'!Q3882=0,"",'Ark1'!Q3882)</f>
        <v/>
      </c>
      <c r="G2070" s="116">
        <f>+'Ark1'!R3882</f>
        <v>0</v>
      </c>
      <c r="H2070" s="116">
        <f>+'Ark1'!S3882</f>
        <v>0</v>
      </c>
      <c r="I2070" s="222" t="str">
        <f>+IF(G2070=0,"",'Ark1'!AA3882)</f>
        <v/>
      </c>
      <c r="J2070" s="222" t="str">
        <f>+IF(G2070=0,"",'Ark1'!AB3882)</f>
        <v/>
      </c>
      <c r="K2070" s="114" t="str">
        <f>+IF(G2070=0,"",'Ark1'!U3882)</f>
        <v/>
      </c>
      <c r="L2070" s="222" t="str">
        <f>+IF(G2070=0,"",'Ark1'!W3882)</f>
        <v/>
      </c>
      <c r="M2070" s="222" t="str">
        <f>+IF(G2070=0,"",'Ark1'!X3882)</f>
        <v/>
      </c>
      <c r="N2070" s="114" t="str">
        <f>+IF(G2070=0,"",'Ark1'!Y3882)</f>
        <v/>
      </c>
      <c r="O2070" s="116" t="str">
        <f>+IF(G2070=0,"",'Ark1'!Z3882)</f>
        <v/>
      </c>
      <c r="P2070" s="116" t="str">
        <f t="shared" si="32"/>
        <v/>
      </c>
      <c r="Q2070" s="114" t="str">
        <f>+IF(G2070=0,"",'Ark1'!T3882)</f>
        <v/>
      </c>
      <c r="R2070" s="222" t="str">
        <f>+IF(G2070=0,"",'Ark1'!V3882)</f>
        <v/>
      </c>
      <c r="S2070" s="32"/>
      <c r="T2070" s="35"/>
    </row>
    <row r="2071" spans="1:20" x14ac:dyDescent="0.5">
      <c r="A2071" s="32"/>
      <c r="B2071" s="297" t="str">
        <f>+IF(E2071=2012,VLOOKUP(D2071,K_navn!$A$2:$C$359,2),"")</f>
        <v/>
      </c>
      <c r="C2071" s="297" t="str">
        <f>+IF(E2071=2012,VLOOKUP(D2071,K_navn!$A$2:$C$359,3),"")</f>
        <v/>
      </c>
      <c r="D2071" s="115">
        <f>+'Ark1'!P3883</f>
        <v>4625</v>
      </c>
      <c r="E2071" s="115">
        <f>+'Ark1'!C3883</f>
        <v>2020</v>
      </c>
      <c r="F2071" s="116" t="str">
        <f>+IF('Ark1'!Q3883=0,"",'Ark1'!Q3883)</f>
        <v/>
      </c>
      <c r="G2071" s="116">
        <f>+'Ark1'!R3883</f>
        <v>0</v>
      </c>
      <c r="H2071" s="116">
        <f>+'Ark1'!S3883</f>
        <v>0</v>
      </c>
      <c r="I2071" s="222" t="str">
        <f>+IF(G2071=0,"",'Ark1'!AA3883)</f>
        <v/>
      </c>
      <c r="J2071" s="222" t="str">
        <f>+IF(G2071=0,"",'Ark1'!AB3883)</f>
        <v/>
      </c>
      <c r="K2071" s="114" t="str">
        <f>+IF(G2071=0,"",'Ark1'!U3883)</f>
        <v/>
      </c>
      <c r="L2071" s="222" t="str">
        <f>+IF(G2071=0,"",'Ark1'!W3883)</f>
        <v/>
      </c>
      <c r="M2071" s="222" t="str">
        <f>+IF(G2071=0,"",'Ark1'!X3883)</f>
        <v/>
      </c>
      <c r="N2071" s="114" t="str">
        <f>+IF(G2071=0,"",'Ark1'!Y3883)</f>
        <v/>
      </c>
      <c r="O2071" s="116" t="str">
        <f>+IF(G2071=0,"",'Ark1'!Z3883)</f>
        <v/>
      </c>
      <c r="P2071" s="116" t="str">
        <f t="shared" si="32"/>
        <v/>
      </c>
      <c r="Q2071" s="114" t="str">
        <f>+IF(G2071=0,"",'Ark1'!T3883)</f>
        <v/>
      </c>
      <c r="R2071" s="222" t="str">
        <f>+IF(G2071=0,"",'Ark1'!V3883)</f>
        <v/>
      </c>
      <c r="S2071" s="32"/>
      <c r="T2071" s="35"/>
    </row>
    <row r="2072" spans="1:20" x14ac:dyDescent="0.5">
      <c r="A2072" s="32"/>
      <c r="B2072" s="297" t="str">
        <f>+IF(E2072=2012,VLOOKUP(D2072,K_navn!$A$2:$C$359,2),"")</f>
        <v/>
      </c>
      <c r="C2072" s="297" t="str">
        <f>+IF(E2072=2012,VLOOKUP(D2072,K_navn!$A$2:$C$359,3),"")</f>
        <v/>
      </c>
      <c r="D2072" s="115">
        <f>+'Ark1'!P3884</f>
        <v>4625</v>
      </c>
      <c r="E2072" s="115">
        <f>+'Ark1'!C3884</f>
        <v>2021</v>
      </c>
      <c r="F2072" s="116" t="str">
        <f>+IF('Ark1'!Q3884=0,"",'Ark1'!Q3884)</f>
        <v/>
      </c>
      <c r="G2072" s="116">
        <f>+'Ark1'!R3884</f>
        <v>0</v>
      </c>
      <c r="H2072" s="116">
        <f>+'Ark1'!S3884</f>
        <v>0</v>
      </c>
      <c r="I2072" s="222" t="str">
        <f>+IF(G2072=0,"",'Ark1'!AA3884)</f>
        <v/>
      </c>
      <c r="J2072" s="222" t="str">
        <f>+IF(G2072=0,"",'Ark1'!AB3884)</f>
        <v/>
      </c>
      <c r="K2072" s="114" t="str">
        <f>+IF(G2072=0,"",'Ark1'!U3884)</f>
        <v/>
      </c>
      <c r="L2072" s="222" t="str">
        <f>+IF(G2072=0,"",'Ark1'!W3884)</f>
        <v/>
      </c>
      <c r="M2072" s="222" t="str">
        <f>+IF(G2072=0,"",'Ark1'!X3884)</f>
        <v/>
      </c>
      <c r="N2072" s="114" t="str">
        <f>+IF(G2072=0,"",'Ark1'!Y3884)</f>
        <v/>
      </c>
      <c r="O2072" s="116" t="str">
        <f>+IF(G2072=0,"",'Ark1'!Z3884)</f>
        <v/>
      </c>
      <c r="P2072" s="116" t="str">
        <f t="shared" si="32"/>
        <v/>
      </c>
      <c r="Q2072" s="114" t="str">
        <f>+IF(G2072=0,"",'Ark1'!T3884)</f>
        <v/>
      </c>
      <c r="R2072" s="222" t="str">
        <f>+IF(G2072=0,"",'Ark1'!V3884)</f>
        <v/>
      </c>
      <c r="S2072" s="32"/>
      <c r="T2072" s="35"/>
    </row>
    <row r="2073" spans="1:20" x14ac:dyDescent="0.5">
      <c r="A2073" s="32"/>
      <c r="B2073" s="297" t="str">
        <f>+IF(E2073=2012,VLOOKUP(D2073,K_navn!$A$2:$C$359,2),"")</f>
        <v/>
      </c>
      <c r="C2073" s="297" t="str">
        <f>+IF(E2073=2012,VLOOKUP(D2073,K_navn!$A$2:$C$359,3),"")</f>
        <v/>
      </c>
      <c r="D2073" s="115">
        <f>+'Ark1'!P3885</f>
        <v>4625</v>
      </c>
      <c r="E2073" s="115">
        <f>+'Ark1'!C3885</f>
        <v>2022</v>
      </c>
      <c r="F2073" s="116" t="str">
        <f>+IF('Ark1'!Q3885=0,"",'Ark1'!Q3885)</f>
        <v/>
      </c>
      <c r="G2073" s="116">
        <f>+'Ark1'!R3885</f>
        <v>0</v>
      </c>
      <c r="H2073" s="116">
        <f>+'Ark1'!S3885</f>
        <v>0</v>
      </c>
      <c r="I2073" s="222" t="str">
        <f>+IF(G2073=0,"",'Ark1'!AA3885)</f>
        <v/>
      </c>
      <c r="J2073" s="222" t="str">
        <f>+IF(G2073=0,"",'Ark1'!AB3885)</f>
        <v/>
      </c>
      <c r="K2073" s="114" t="str">
        <f>+IF(G2073=0,"",'Ark1'!U3885)</f>
        <v/>
      </c>
      <c r="L2073" s="222" t="str">
        <f>+IF(G2073=0,"",'Ark1'!W3885)</f>
        <v/>
      </c>
      <c r="M2073" s="222" t="str">
        <f>+IF(G2073=0,"",'Ark1'!X3885)</f>
        <v/>
      </c>
      <c r="N2073" s="114" t="str">
        <f>+IF(G2073=0,"",'Ark1'!Y3885)</f>
        <v/>
      </c>
      <c r="O2073" s="116" t="str">
        <f>+IF(G2073=0,"",'Ark1'!Z3885)</f>
        <v/>
      </c>
      <c r="P2073" s="116" t="str">
        <f t="shared" si="32"/>
        <v/>
      </c>
      <c r="Q2073" s="114" t="str">
        <f>+IF(G2073=0,"",'Ark1'!T3885)</f>
        <v/>
      </c>
      <c r="R2073" s="222" t="str">
        <f>+IF(G2073=0,"",'Ark1'!V3885)</f>
        <v/>
      </c>
      <c r="S2073" s="32"/>
      <c r="T2073" s="35"/>
    </row>
    <row r="2074" spans="1:20" x14ac:dyDescent="0.5">
      <c r="A2074" s="32"/>
      <c r="B2074" s="297" t="str">
        <f>+IF(E2074=2012,VLOOKUP(D2074,K_navn!$A$2:$C$359,2),"")</f>
        <v>Øygarden</v>
      </c>
      <c r="C2074" s="297" t="str">
        <f>+IF(E2074=2012,VLOOKUP(D2074,K_navn!$A$2:$C$359,3),"")</f>
        <v xml:space="preserve">Vestland </v>
      </c>
      <c r="D2074" s="115">
        <f>+'Ark1'!P3886</f>
        <v>4626</v>
      </c>
      <c r="E2074" s="115">
        <f>+'Ark1'!C3886</f>
        <v>2012</v>
      </c>
      <c r="F2074" s="116" t="str">
        <f>+IF('Ark1'!Q3886=0,"",'Ark1'!Q3886)</f>
        <v/>
      </c>
      <c r="G2074" s="116">
        <f>+'Ark1'!R3886</f>
        <v>0</v>
      </c>
      <c r="H2074" s="116">
        <f>+'Ark1'!S3886</f>
        <v>0</v>
      </c>
      <c r="I2074" s="222" t="str">
        <f>+IF(G2074=0,"",'Ark1'!AA3886)</f>
        <v/>
      </c>
      <c r="J2074" s="222" t="str">
        <f>+IF(G2074=0,"",'Ark1'!AB3886)</f>
        <v/>
      </c>
      <c r="K2074" s="114" t="str">
        <f>+IF(G2074=0,"",'Ark1'!U3886)</f>
        <v/>
      </c>
      <c r="L2074" s="222" t="str">
        <f>+IF(G2074=0,"",'Ark1'!W3886)</f>
        <v/>
      </c>
      <c r="M2074" s="222" t="str">
        <f>+IF(G2074=0,"",'Ark1'!X3886)</f>
        <v/>
      </c>
      <c r="N2074" s="114" t="str">
        <f>+IF(G2074=0,"",'Ark1'!Y3886)</f>
        <v/>
      </c>
      <c r="O2074" s="116" t="str">
        <f>+IF(G2074=0,"",'Ark1'!Z3886)</f>
        <v/>
      </c>
      <c r="P2074" s="116" t="str">
        <f t="shared" si="32"/>
        <v/>
      </c>
      <c r="Q2074" s="114" t="str">
        <f>+IF(G2074=0,"",'Ark1'!T3886)</f>
        <v/>
      </c>
      <c r="R2074" s="222" t="str">
        <f>+IF(G2074=0,"",'Ark1'!V3886)</f>
        <v/>
      </c>
      <c r="S2074" s="32"/>
      <c r="T2074" s="35"/>
    </row>
    <row r="2075" spans="1:20" x14ac:dyDescent="0.5">
      <c r="A2075" s="32"/>
      <c r="B2075" s="297" t="str">
        <f>+IF(E2075=2012,VLOOKUP(D2075,K_navn!$A$2:$C$359,2),"")</f>
        <v/>
      </c>
      <c r="C2075" s="297" t="str">
        <f>+IF(E2075=2012,VLOOKUP(D2075,K_navn!$A$2:$C$359,3),"")</f>
        <v/>
      </c>
      <c r="D2075" s="115">
        <f>+'Ark1'!P3887</f>
        <v>4626</v>
      </c>
      <c r="E2075" s="115">
        <f>+'Ark1'!C3887</f>
        <v>2013</v>
      </c>
      <c r="F2075" s="116" t="str">
        <f>+IF('Ark1'!Q3887=0,"",'Ark1'!Q3887)</f>
        <v/>
      </c>
      <c r="G2075" s="116">
        <f>+'Ark1'!R3887</f>
        <v>0</v>
      </c>
      <c r="H2075" s="116">
        <f>+'Ark1'!S3887</f>
        <v>0</v>
      </c>
      <c r="I2075" s="222" t="str">
        <f>+IF(G2075=0,"",'Ark1'!AA3887)</f>
        <v/>
      </c>
      <c r="J2075" s="222" t="str">
        <f>+IF(G2075=0,"",'Ark1'!AB3887)</f>
        <v/>
      </c>
      <c r="K2075" s="114" t="str">
        <f>+IF(G2075=0,"",'Ark1'!U3887)</f>
        <v/>
      </c>
      <c r="L2075" s="222" t="str">
        <f>+IF(G2075=0,"",'Ark1'!W3887)</f>
        <v/>
      </c>
      <c r="M2075" s="222" t="str">
        <f>+IF(G2075=0,"",'Ark1'!X3887)</f>
        <v/>
      </c>
      <c r="N2075" s="114" t="str">
        <f>+IF(G2075=0,"",'Ark1'!Y3887)</f>
        <v/>
      </c>
      <c r="O2075" s="116" t="str">
        <f>+IF(G2075=0,"",'Ark1'!Z3887)</f>
        <v/>
      </c>
      <c r="P2075" s="116" t="str">
        <f t="shared" si="32"/>
        <v/>
      </c>
      <c r="Q2075" s="114" t="str">
        <f>+IF(G2075=0,"",'Ark1'!T3887)</f>
        <v/>
      </c>
      <c r="R2075" s="222" t="str">
        <f>+IF(G2075=0,"",'Ark1'!V3887)</f>
        <v/>
      </c>
      <c r="S2075" s="32"/>
      <c r="T2075" s="35"/>
    </row>
    <row r="2076" spans="1:20" x14ac:dyDescent="0.5">
      <c r="A2076" s="32"/>
      <c r="B2076" s="297" t="str">
        <f>+IF(E2076=2012,VLOOKUP(D2076,K_navn!$A$2:$C$359,2),"")</f>
        <v/>
      </c>
      <c r="C2076" s="297" t="str">
        <f>+IF(E2076=2012,VLOOKUP(D2076,K_navn!$A$2:$C$359,3),"")</f>
        <v/>
      </c>
      <c r="D2076" s="115">
        <f>+'Ark1'!P3888</f>
        <v>4626</v>
      </c>
      <c r="E2076" s="115">
        <f>+'Ark1'!C3888</f>
        <v>2014</v>
      </c>
      <c r="F2076" s="116" t="str">
        <f>+IF('Ark1'!Q3888=0,"",'Ark1'!Q3888)</f>
        <v/>
      </c>
      <c r="G2076" s="116">
        <f>+'Ark1'!R3888</f>
        <v>0</v>
      </c>
      <c r="H2076" s="116">
        <f>+'Ark1'!S3888</f>
        <v>0</v>
      </c>
      <c r="I2076" s="222" t="str">
        <f>+IF(G2076=0,"",'Ark1'!AA3888)</f>
        <v/>
      </c>
      <c r="J2076" s="222" t="str">
        <f>+IF(G2076=0,"",'Ark1'!AB3888)</f>
        <v/>
      </c>
      <c r="K2076" s="114" t="str">
        <f>+IF(G2076=0,"",'Ark1'!U3888)</f>
        <v/>
      </c>
      <c r="L2076" s="222" t="str">
        <f>+IF(G2076=0,"",'Ark1'!W3888)</f>
        <v/>
      </c>
      <c r="M2076" s="222" t="str">
        <f>+IF(G2076=0,"",'Ark1'!X3888)</f>
        <v/>
      </c>
      <c r="N2076" s="114" t="str">
        <f>+IF(G2076=0,"",'Ark1'!Y3888)</f>
        <v/>
      </c>
      <c r="O2076" s="116" t="str">
        <f>+IF(G2076=0,"",'Ark1'!Z3888)</f>
        <v/>
      </c>
      <c r="P2076" s="116" t="str">
        <f t="shared" si="32"/>
        <v/>
      </c>
      <c r="Q2076" s="114" t="str">
        <f>+IF(G2076=0,"",'Ark1'!T3888)</f>
        <v/>
      </c>
      <c r="R2076" s="222" t="str">
        <f>+IF(G2076=0,"",'Ark1'!V3888)</f>
        <v/>
      </c>
      <c r="S2076" s="32"/>
      <c r="T2076" s="35"/>
    </row>
    <row r="2077" spans="1:20" x14ac:dyDescent="0.5">
      <c r="A2077" s="32"/>
      <c r="B2077" s="297" t="str">
        <f>+IF(E2077=2012,VLOOKUP(D2077,K_navn!$A$2:$C$359,2),"")</f>
        <v/>
      </c>
      <c r="C2077" s="297" t="str">
        <f>+IF(E2077=2012,VLOOKUP(D2077,K_navn!$A$2:$C$359,3),"")</f>
        <v/>
      </c>
      <c r="D2077" s="115">
        <f>+'Ark1'!P3889</f>
        <v>4626</v>
      </c>
      <c r="E2077" s="115">
        <f>+'Ark1'!C3889</f>
        <v>2015</v>
      </c>
      <c r="F2077" s="116" t="str">
        <f>+IF('Ark1'!Q3889=0,"",'Ark1'!Q3889)</f>
        <v/>
      </c>
      <c r="G2077" s="116">
        <f>+'Ark1'!R3889</f>
        <v>0</v>
      </c>
      <c r="H2077" s="116">
        <f>+'Ark1'!S3889</f>
        <v>0</v>
      </c>
      <c r="I2077" s="222" t="str">
        <f>+IF(G2077=0,"",'Ark1'!AA3889)</f>
        <v/>
      </c>
      <c r="J2077" s="222" t="str">
        <f>+IF(G2077=0,"",'Ark1'!AB3889)</f>
        <v/>
      </c>
      <c r="K2077" s="114" t="str">
        <f>+IF(G2077=0,"",'Ark1'!U3889)</f>
        <v/>
      </c>
      <c r="L2077" s="222" t="str">
        <f>+IF(G2077=0,"",'Ark1'!W3889)</f>
        <v/>
      </c>
      <c r="M2077" s="222" t="str">
        <f>+IF(G2077=0,"",'Ark1'!X3889)</f>
        <v/>
      </c>
      <c r="N2077" s="114" t="str">
        <f>+IF(G2077=0,"",'Ark1'!Y3889)</f>
        <v/>
      </c>
      <c r="O2077" s="116" t="str">
        <f>+IF(G2077=0,"",'Ark1'!Z3889)</f>
        <v/>
      </c>
      <c r="P2077" s="116" t="str">
        <f t="shared" si="32"/>
        <v/>
      </c>
      <c r="Q2077" s="114" t="str">
        <f>+IF(G2077=0,"",'Ark1'!T3889)</f>
        <v/>
      </c>
      <c r="R2077" s="222" t="str">
        <f>+IF(G2077=0,"",'Ark1'!V3889)</f>
        <v/>
      </c>
      <c r="S2077" s="32"/>
      <c r="T2077" s="35"/>
    </row>
    <row r="2078" spans="1:20" x14ac:dyDescent="0.5">
      <c r="A2078" s="32"/>
      <c r="B2078" s="297" t="str">
        <f>+IF(E2078=2012,VLOOKUP(D2078,K_navn!$A$2:$C$359,2),"")</f>
        <v/>
      </c>
      <c r="C2078" s="297" t="str">
        <f>+IF(E2078=2012,VLOOKUP(D2078,K_navn!$A$2:$C$359,3),"")</f>
        <v/>
      </c>
      <c r="D2078" s="115">
        <f>+'Ark1'!P3890</f>
        <v>4626</v>
      </c>
      <c r="E2078" s="115">
        <f>+'Ark1'!C3890</f>
        <v>2016</v>
      </c>
      <c r="F2078" s="116" t="str">
        <f>+IF('Ark1'!Q3890=0,"",'Ark1'!Q3890)</f>
        <v/>
      </c>
      <c r="G2078" s="116">
        <f>+'Ark1'!R3890</f>
        <v>0</v>
      </c>
      <c r="H2078" s="116">
        <f>+'Ark1'!S3890</f>
        <v>0</v>
      </c>
      <c r="I2078" s="222" t="str">
        <f>+IF(G2078=0,"",'Ark1'!AA3890)</f>
        <v/>
      </c>
      <c r="J2078" s="222" t="str">
        <f>+IF(G2078=0,"",'Ark1'!AB3890)</f>
        <v/>
      </c>
      <c r="K2078" s="114" t="str">
        <f>+IF(G2078=0,"",'Ark1'!U3890)</f>
        <v/>
      </c>
      <c r="L2078" s="222" t="str">
        <f>+IF(G2078=0,"",'Ark1'!W3890)</f>
        <v/>
      </c>
      <c r="M2078" s="222" t="str">
        <f>+IF(G2078=0,"",'Ark1'!X3890)</f>
        <v/>
      </c>
      <c r="N2078" s="114" t="str">
        <f>+IF(G2078=0,"",'Ark1'!Y3890)</f>
        <v/>
      </c>
      <c r="O2078" s="116" t="str">
        <f>+IF(G2078=0,"",'Ark1'!Z3890)</f>
        <v/>
      </c>
      <c r="P2078" s="116" t="str">
        <f t="shared" si="32"/>
        <v/>
      </c>
      <c r="Q2078" s="114" t="str">
        <f>+IF(G2078=0,"",'Ark1'!T3890)</f>
        <v/>
      </c>
      <c r="R2078" s="222" t="str">
        <f>+IF(G2078=0,"",'Ark1'!V3890)</f>
        <v/>
      </c>
      <c r="S2078" s="32"/>
      <c r="T2078" s="35"/>
    </row>
    <row r="2079" spans="1:20" x14ac:dyDescent="0.5">
      <c r="A2079" s="32"/>
      <c r="B2079" s="297" t="str">
        <f>+IF(E2079=2012,VLOOKUP(D2079,K_navn!$A$2:$C$359,2),"")</f>
        <v/>
      </c>
      <c r="C2079" s="297" t="str">
        <f>+IF(E2079=2012,VLOOKUP(D2079,K_navn!$A$2:$C$359,3),"")</f>
        <v/>
      </c>
      <c r="D2079" s="115">
        <f>+'Ark1'!P3891</f>
        <v>4626</v>
      </c>
      <c r="E2079" s="115">
        <f>+'Ark1'!C3891</f>
        <v>2017</v>
      </c>
      <c r="F2079" s="116" t="str">
        <f>+IF('Ark1'!Q3891=0,"",'Ark1'!Q3891)</f>
        <v/>
      </c>
      <c r="G2079" s="116">
        <f>+'Ark1'!R3891</f>
        <v>0</v>
      </c>
      <c r="H2079" s="116">
        <f>+'Ark1'!S3891</f>
        <v>0</v>
      </c>
      <c r="I2079" s="222" t="str">
        <f>+IF(G2079=0,"",'Ark1'!AA3891)</f>
        <v/>
      </c>
      <c r="J2079" s="222" t="str">
        <f>+IF(G2079=0,"",'Ark1'!AB3891)</f>
        <v/>
      </c>
      <c r="K2079" s="114" t="str">
        <f>+IF(G2079=0,"",'Ark1'!U3891)</f>
        <v/>
      </c>
      <c r="L2079" s="222" t="str">
        <f>+IF(G2079=0,"",'Ark1'!W3891)</f>
        <v/>
      </c>
      <c r="M2079" s="222" t="str">
        <f>+IF(G2079=0,"",'Ark1'!X3891)</f>
        <v/>
      </c>
      <c r="N2079" s="114" t="str">
        <f>+IF(G2079=0,"",'Ark1'!Y3891)</f>
        <v/>
      </c>
      <c r="O2079" s="116" t="str">
        <f>+IF(G2079=0,"",'Ark1'!Z3891)</f>
        <v/>
      </c>
      <c r="P2079" s="116" t="str">
        <f t="shared" si="32"/>
        <v/>
      </c>
      <c r="Q2079" s="114" t="str">
        <f>+IF(G2079=0,"",'Ark1'!T3891)</f>
        <v/>
      </c>
      <c r="R2079" s="222" t="str">
        <f>+IF(G2079=0,"",'Ark1'!V3891)</f>
        <v/>
      </c>
      <c r="S2079" s="32"/>
      <c r="T2079" s="35"/>
    </row>
    <row r="2080" spans="1:20" x14ac:dyDescent="0.5">
      <c r="A2080" s="32"/>
      <c r="B2080" s="297" t="str">
        <f>+IF(E2080=2012,VLOOKUP(D2080,K_navn!$A$2:$C$359,2),"")</f>
        <v/>
      </c>
      <c r="C2080" s="297" t="str">
        <f>+IF(E2080=2012,VLOOKUP(D2080,K_navn!$A$2:$C$359,3),"")</f>
        <v/>
      </c>
      <c r="D2080" s="115">
        <f>+'Ark1'!P3892</f>
        <v>4626</v>
      </c>
      <c r="E2080" s="115">
        <f>+'Ark1'!C3892</f>
        <v>2018</v>
      </c>
      <c r="F2080" s="116" t="str">
        <f>+IF('Ark1'!Q3892=0,"",'Ark1'!Q3892)</f>
        <v/>
      </c>
      <c r="G2080" s="116">
        <f>+'Ark1'!R3892</f>
        <v>0</v>
      </c>
      <c r="H2080" s="116">
        <f>+'Ark1'!S3892</f>
        <v>0</v>
      </c>
      <c r="I2080" s="222" t="str">
        <f>+IF(G2080=0,"",'Ark1'!AA3892)</f>
        <v/>
      </c>
      <c r="J2080" s="222" t="str">
        <f>+IF(G2080=0,"",'Ark1'!AB3892)</f>
        <v/>
      </c>
      <c r="K2080" s="114" t="str">
        <f>+IF(G2080=0,"",'Ark1'!U3892)</f>
        <v/>
      </c>
      <c r="L2080" s="222" t="str">
        <f>+IF(G2080=0,"",'Ark1'!W3892)</f>
        <v/>
      </c>
      <c r="M2080" s="222" t="str">
        <f>+IF(G2080=0,"",'Ark1'!X3892)</f>
        <v/>
      </c>
      <c r="N2080" s="114" t="str">
        <f>+IF(G2080=0,"",'Ark1'!Y3892)</f>
        <v/>
      </c>
      <c r="O2080" s="116" t="str">
        <f>+IF(G2080=0,"",'Ark1'!Z3892)</f>
        <v/>
      </c>
      <c r="P2080" s="116" t="str">
        <f t="shared" si="32"/>
        <v/>
      </c>
      <c r="Q2080" s="114" t="str">
        <f>+IF(G2080=0,"",'Ark1'!T3892)</f>
        <v/>
      </c>
      <c r="R2080" s="222" t="str">
        <f>+IF(G2080=0,"",'Ark1'!V3892)</f>
        <v/>
      </c>
      <c r="S2080" s="32"/>
      <c r="T2080" s="35"/>
    </row>
    <row r="2081" spans="1:20" x14ac:dyDescent="0.5">
      <c r="A2081" s="32"/>
      <c r="B2081" s="297" t="str">
        <f>+IF(E2081=2012,VLOOKUP(D2081,K_navn!$A$2:$C$359,2),"")</f>
        <v/>
      </c>
      <c r="C2081" s="297" t="str">
        <f>+IF(E2081=2012,VLOOKUP(D2081,K_navn!$A$2:$C$359,3),"")</f>
        <v/>
      </c>
      <c r="D2081" s="115">
        <f>+'Ark1'!P3893</f>
        <v>4626</v>
      </c>
      <c r="E2081" s="115">
        <f>+'Ark1'!C3893</f>
        <v>2019</v>
      </c>
      <c r="F2081" s="116" t="str">
        <f>+IF('Ark1'!Q3893=0,"",'Ark1'!Q3893)</f>
        <v/>
      </c>
      <c r="G2081" s="116">
        <f>+'Ark1'!R3893</f>
        <v>0</v>
      </c>
      <c r="H2081" s="116">
        <f>+'Ark1'!S3893</f>
        <v>0</v>
      </c>
      <c r="I2081" s="222" t="str">
        <f>+IF(G2081=0,"",'Ark1'!AA3893)</f>
        <v/>
      </c>
      <c r="J2081" s="222" t="str">
        <f>+IF(G2081=0,"",'Ark1'!AB3893)</f>
        <v/>
      </c>
      <c r="K2081" s="114" t="str">
        <f>+IF(G2081=0,"",'Ark1'!U3893)</f>
        <v/>
      </c>
      <c r="L2081" s="222" t="str">
        <f>+IF(G2081=0,"",'Ark1'!W3893)</f>
        <v/>
      </c>
      <c r="M2081" s="222" t="str">
        <f>+IF(G2081=0,"",'Ark1'!X3893)</f>
        <v/>
      </c>
      <c r="N2081" s="114" t="str">
        <f>+IF(G2081=0,"",'Ark1'!Y3893)</f>
        <v/>
      </c>
      <c r="O2081" s="116" t="str">
        <f>+IF(G2081=0,"",'Ark1'!Z3893)</f>
        <v/>
      </c>
      <c r="P2081" s="116" t="str">
        <f t="shared" si="32"/>
        <v/>
      </c>
      <c r="Q2081" s="114" t="str">
        <f>+IF(G2081=0,"",'Ark1'!T3893)</f>
        <v/>
      </c>
      <c r="R2081" s="222" t="str">
        <f>+IF(G2081=0,"",'Ark1'!V3893)</f>
        <v/>
      </c>
      <c r="S2081" s="32"/>
      <c r="T2081" s="35"/>
    </row>
    <row r="2082" spans="1:20" x14ac:dyDescent="0.5">
      <c r="A2082" s="32"/>
      <c r="B2082" s="297" t="str">
        <f>+IF(E2082=2012,VLOOKUP(D2082,K_navn!$A$2:$C$359,2),"")</f>
        <v/>
      </c>
      <c r="C2082" s="297" t="str">
        <f>+IF(E2082=2012,VLOOKUP(D2082,K_navn!$A$2:$C$359,3),"")</f>
        <v/>
      </c>
      <c r="D2082" s="115">
        <f>+'Ark1'!P3894</f>
        <v>4626</v>
      </c>
      <c r="E2082" s="115">
        <f>+'Ark1'!C3894</f>
        <v>2020</v>
      </c>
      <c r="F2082" s="116" t="str">
        <f>+IF('Ark1'!Q3894=0,"",'Ark1'!Q3894)</f>
        <v/>
      </c>
      <c r="G2082" s="116">
        <f>+'Ark1'!R3894</f>
        <v>0</v>
      </c>
      <c r="H2082" s="116">
        <f>+'Ark1'!S3894</f>
        <v>0</v>
      </c>
      <c r="I2082" s="222" t="str">
        <f>+IF(G2082=0,"",'Ark1'!AA3894)</f>
        <v/>
      </c>
      <c r="J2082" s="222" t="str">
        <f>+IF(G2082=0,"",'Ark1'!AB3894)</f>
        <v/>
      </c>
      <c r="K2082" s="114" t="str">
        <f>+IF(G2082=0,"",'Ark1'!U3894)</f>
        <v/>
      </c>
      <c r="L2082" s="222" t="str">
        <f>+IF(G2082=0,"",'Ark1'!W3894)</f>
        <v/>
      </c>
      <c r="M2082" s="222" t="str">
        <f>+IF(G2082=0,"",'Ark1'!X3894)</f>
        <v/>
      </c>
      <c r="N2082" s="114" t="str">
        <f>+IF(G2082=0,"",'Ark1'!Y3894)</f>
        <v/>
      </c>
      <c r="O2082" s="116" t="str">
        <f>+IF(G2082=0,"",'Ark1'!Z3894)</f>
        <v/>
      </c>
      <c r="P2082" s="116" t="str">
        <f t="shared" si="32"/>
        <v/>
      </c>
      <c r="Q2082" s="114" t="str">
        <f>+IF(G2082=0,"",'Ark1'!T3894)</f>
        <v/>
      </c>
      <c r="R2082" s="222" t="str">
        <f>+IF(G2082=0,"",'Ark1'!V3894)</f>
        <v/>
      </c>
      <c r="S2082" s="32"/>
      <c r="T2082" s="35"/>
    </row>
    <row r="2083" spans="1:20" x14ac:dyDescent="0.5">
      <c r="A2083" s="32"/>
      <c r="B2083" s="297" t="str">
        <f>+IF(E2083=2012,VLOOKUP(D2083,K_navn!$A$2:$C$359,2),"")</f>
        <v/>
      </c>
      <c r="C2083" s="297" t="str">
        <f>+IF(E2083=2012,VLOOKUP(D2083,K_navn!$A$2:$C$359,3),"")</f>
        <v/>
      </c>
      <c r="D2083" s="115">
        <f>+'Ark1'!P3895</f>
        <v>4626</v>
      </c>
      <c r="E2083" s="115">
        <f>+'Ark1'!C3895</f>
        <v>2021</v>
      </c>
      <c r="F2083" s="116" t="str">
        <f>+IF('Ark1'!Q3895=0,"",'Ark1'!Q3895)</f>
        <v/>
      </c>
      <c r="G2083" s="116">
        <f>+'Ark1'!R3895</f>
        <v>0</v>
      </c>
      <c r="H2083" s="116">
        <f>+'Ark1'!S3895</f>
        <v>0</v>
      </c>
      <c r="I2083" s="222" t="str">
        <f>+IF(G2083=0,"",'Ark1'!AA3895)</f>
        <v/>
      </c>
      <c r="J2083" s="222" t="str">
        <f>+IF(G2083=0,"",'Ark1'!AB3895)</f>
        <v/>
      </c>
      <c r="K2083" s="114" t="str">
        <f>+IF(G2083=0,"",'Ark1'!U3895)</f>
        <v/>
      </c>
      <c r="L2083" s="222" t="str">
        <f>+IF(G2083=0,"",'Ark1'!W3895)</f>
        <v/>
      </c>
      <c r="M2083" s="222" t="str">
        <f>+IF(G2083=0,"",'Ark1'!X3895)</f>
        <v/>
      </c>
      <c r="N2083" s="114" t="str">
        <f>+IF(G2083=0,"",'Ark1'!Y3895)</f>
        <v/>
      </c>
      <c r="O2083" s="116" t="str">
        <f>+IF(G2083=0,"",'Ark1'!Z3895)</f>
        <v/>
      </c>
      <c r="P2083" s="116" t="str">
        <f t="shared" si="32"/>
        <v/>
      </c>
      <c r="Q2083" s="114" t="str">
        <f>+IF(G2083=0,"",'Ark1'!T3895)</f>
        <v/>
      </c>
      <c r="R2083" s="222" t="str">
        <f>+IF(G2083=0,"",'Ark1'!V3895)</f>
        <v/>
      </c>
      <c r="S2083" s="32"/>
      <c r="T2083" s="35"/>
    </row>
    <row r="2084" spans="1:20" x14ac:dyDescent="0.5">
      <c r="A2084" s="32"/>
      <c r="B2084" s="297" t="str">
        <f>+IF(E2084=2012,VLOOKUP(D2084,K_navn!$A$2:$C$359,2),"")</f>
        <v/>
      </c>
      <c r="C2084" s="297" t="str">
        <f>+IF(E2084=2012,VLOOKUP(D2084,K_navn!$A$2:$C$359,3),"")</f>
        <v/>
      </c>
      <c r="D2084" s="115">
        <f>+'Ark1'!P3896</f>
        <v>4626</v>
      </c>
      <c r="E2084" s="115">
        <f>+'Ark1'!C3896</f>
        <v>2022</v>
      </c>
      <c r="F2084" s="116" t="str">
        <f>+IF('Ark1'!Q3896=0,"",'Ark1'!Q3896)</f>
        <v/>
      </c>
      <c r="G2084" s="116">
        <f>+'Ark1'!R3896</f>
        <v>0</v>
      </c>
      <c r="H2084" s="116">
        <f>+'Ark1'!S3896</f>
        <v>0</v>
      </c>
      <c r="I2084" s="222" t="str">
        <f>+IF(G2084=0,"",'Ark1'!AA3896)</f>
        <v/>
      </c>
      <c r="J2084" s="222" t="str">
        <f>+IF(G2084=0,"",'Ark1'!AB3896)</f>
        <v/>
      </c>
      <c r="K2084" s="114" t="str">
        <f>+IF(G2084=0,"",'Ark1'!U3896)</f>
        <v/>
      </c>
      <c r="L2084" s="222" t="str">
        <f>+IF(G2084=0,"",'Ark1'!W3896)</f>
        <v/>
      </c>
      <c r="M2084" s="222" t="str">
        <f>+IF(G2084=0,"",'Ark1'!X3896)</f>
        <v/>
      </c>
      <c r="N2084" s="114" t="str">
        <f>+IF(G2084=0,"",'Ark1'!Y3896)</f>
        <v/>
      </c>
      <c r="O2084" s="116" t="str">
        <f>+IF(G2084=0,"",'Ark1'!Z3896)</f>
        <v/>
      </c>
      <c r="P2084" s="116" t="str">
        <f t="shared" si="32"/>
        <v/>
      </c>
      <c r="Q2084" s="114" t="str">
        <f>+IF(G2084=0,"",'Ark1'!T3896)</f>
        <v/>
      </c>
      <c r="R2084" s="222" t="str">
        <f>+IF(G2084=0,"",'Ark1'!V3896)</f>
        <v/>
      </c>
      <c r="S2084" s="32"/>
      <c r="T2084" s="35"/>
    </row>
    <row r="2085" spans="1:20" x14ac:dyDescent="0.5">
      <c r="A2085" s="32"/>
      <c r="B2085" s="297" t="str">
        <f>+IF(E2085=2012,VLOOKUP(D2085,K_navn!$A$2:$C$359,2),"")</f>
        <v>Askøy</v>
      </c>
      <c r="C2085" s="297" t="str">
        <f>+IF(E2085=2012,VLOOKUP(D2085,K_navn!$A$2:$C$359,3),"")</f>
        <v xml:space="preserve">Vestland </v>
      </c>
      <c r="D2085" s="115">
        <f>+'Ark1'!P3897</f>
        <v>4627</v>
      </c>
      <c r="E2085" s="115">
        <f>+'Ark1'!C3897</f>
        <v>2012</v>
      </c>
      <c r="F2085" s="116" t="str">
        <f>+IF('Ark1'!Q3897=0,"",'Ark1'!Q3897)</f>
        <v/>
      </c>
      <c r="G2085" s="116">
        <f>+'Ark1'!R3897</f>
        <v>0</v>
      </c>
      <c r="H2085" s="116">
        <f>+'Ark1'!S3897</f>
        <v>0</v>
      </c>
      <c r="I2085" s="222" t="str">
        <f>+IF(G2085=0,"",'Ark1'!AA3897)</f>
        <v/>
      </c>
      <c r="J2085" s="222" t="str">
        <f>+IF(G2085=0,"",'Ark1'!AB3897)</f>
        <v/>
      </c>
      <c r="K2085" s="114" t="str">
        <f>+IF(G2085=0,"",'Ark1'!U3897)</f>
        <v/>
      </c>
      <c r="L2085" s="222" t="str">
        <f>+IF(G2085=0,"",'Ark1'!W3897)</f>
        <v/>
      </c>
      <c r="M2085" s="222" t="str">
        <f>+IF(G2085=0,"",'Ark1'!X3897)</f>
        <v/>
      </c>
      <c r="N2085" s="114" t="str">
        <f>+IF(G2085=0,"",'Ark1'!Y3897)</f>
        <v/>
      </c>
      <c r="O2085" s="116" t="str">
        <f>+IF(G2085=0,"",'Ark1'!Z3897)</f>
        <v/>
      </c>
      <c r="P2085" s="116" t="str">
        <f t="shared" si="32"/>
        <v/>
      </c>
      <c r="Q2085" s="114" t="str">
        <f>+IF(G2085=0,"",'Ark1'!T3897)</f>
        <v/>
      </c>
      <c r="R2085" s="222" t="str">
        <f>+IF(G2085=0,"",'Ark1'!V3897)</f>
        <v/>
      </c>
      <c r="S2085" s="32"/>
      <c r="T2085" s="35"/>
    </row>
    <row r="2086" spans="1:20" x14ac:dyDescent="0.5">
      <c r="A2086" s="32"/>
      <c r="B2086" s="297" t="str">
        <f>+IF(E2086=2012,VLOOKUP(D2086,K_navn!$A$2:$C$359,2),"")</f>
        <v/>
      </c>
      <c r="C2086" s="297" t="str">
        <f>+IF(E2086=2012,VLOOKUP(D2086,K_navn!$A$2:$C$359,3),"")</f>
        <v/>
      </c>
      <c r="D2086" s="115">
        <f>+'Ark1'!P3898</f>
        <v>4627</v>
      </c>
      <c r="E2086" s="115">
        <f>+'Ark1'!C3898</f>
        <v>2013</v>
      </c>
      <c r="F2086" s="116" t="str">
        <f>+IF('Ark1'!Q3898=0,"",'Ark1'!Q3898)</f>
        <v/>
      </c>
      <c r="G2086" s="116">
        <f>+'Ark1'!R3898</f>
        <v>0</v>
      </c>
      <c r="H2086" s="116">
        <f>+'Ark1'!S3898</f>
        <v>0</v>
      </c>
      <c r="I2086" s="222" t="str">
        <f>+IF(G2086=0,"",'Ark1'!AA3898)</f>
        <v/>
      </c>
      <c r="J2086" s="222" t="str">
        <f>+IF(G2086=0,"",'Ark1'!AB3898)</f>
        <v/>
      </c>
      <c r="K2086" s="114" t="str">
        <f>+IF(G2086=0,"",'Ark1'!U3898)</f>
        <v/>
      </c>
      <c r="L2086" s="222" t="str">
        <f>+IF(G2086=0,"",'Ark1'!W3898)</f>
        <v/>
      </c>
      <c r="M2086" s="222" t="str">
        <f>+IF(G2086=0,"",'Ark1'!X3898)</f>
        <v/>
      </c>
      <c r="N2086" s="114" t="str">
        <f>+IF(G2086=0,"",'Ark1'!Y3898)</f>
        <v/>
      </c>
      <c r="O2086" s="116" t="str">
        <f>+IF(G2086=0,"",'Ark1'!Z3898)</f>
        <v/>
      </c>
      <c r="P2086" s="116" t="str">
        <f t="shared" si="32"/>
        <v/>
      </c>
      <c r="Q2086" s="114" t="str">
        <f>+IF(G2086=0,"",'Ark1'!T3898)</f>
        <v/>
      </c>
      <c r="R2086" s="222" t="str">
        <f>+IF(G2086=0,"",'Ark1'!V3898)</f>
        <v/>
      </c>
      <c r="S2086" s="32"/>
      <c r="T2086" s="35"/>
    </row>
    <row r="2087" spans="1:20" x14ac:dyDescent="0.5">
      <c r="A2087" s="32"/>
      <c r="B2087" s="297" t="str">
        <f>+IF(E2087=2012,VLOOKUP(D2087,K_navn!$A$2:$C$359,2),"")</f>
        <v/>
      </c>
      <c r="C2087" s="297" t="str">
        <f>+IF(E2087=2012,VLOOKUP(D2087,K_navn!$A$2:$C$359,3),"")</f>
        <v/>
      </c>
      <c r="D2087" s="115">
        <f>+'Ark1'!P3899</f>
        <v>4627</v>
      </c>
      <c r="E2087" s="115">
        <f>+'Ark1'!C3899</f>
        <v>2014</v>
      </c>
      <c r="F2087" s="116" t="str">
        <f>+IF('Ark1'!Q3899=0,"",'Ark1'!Q3899)</f>
        <v/>
      </c>
      <c r="G2087" s="116">
        <f>+'Ark1'!R3899</f>
        <v>0</v>
      </c>
      <c r="H2087" s="116">
        <f>+'Ark1'!S3899</f>
        <v>0</v>
      </c>
      <c r="I2087" s="222" t="str">
        <f>+IF(G2087=0,"",'Ark1'!AA3899)</f>
        <v/>
      </c>
      <c r="J2087" s="222" t="str">
        <f>+IF(G2087=0,"",'Ark1'!AB3899)</f>
        <v/>
      </c>
      <c r="K2087" s="114" t="str">
        <f>+IF(G2087=0,"",'Ark1'!U3899)</f>
        <v/>
      </c>
      <c r="L2087" s="222" t="str">
        <f>+IF(G2087=0,"",'Ark1'!W3899)</f>
        <v/>
      </c>
      <c r="M2087" s="222" t="str">
        <f>+IF(G2087=0,"",'Ark1'!X3899)</f>
        <v/>
      </c>
      <c r="N2087" s="114" t="str">
        <f>+IF(G2087=0,"",'Ark1'!Y3899)</f>
        <v/>
      </c>
      <c r="O2087" s="116" t="str">
        <f>+IF(G2087=0,"",'Ark1'!Z3899)</f>
        <v/>
      </c>
      <c r="P2087" s="116" t="str">
        <f t="shared" ref="P2087:P2150" si="33">+IF(G2087=0,"",H2087/F2087)</f>
        <v/>
      </c>
      <c r="Q2087" s="114" t="str">
        <f>+IF(G2087=0,"",'Ark1'!T3899)</f>
        <v/>
      </c>
      <c r="R2087" s="222" t="str">
        <f>+IF(G2087=0,"",'Ark1'!V3899)</f>
        <v/>
      </c>
      <c r="S2087" s="32"/>
      <c r="T2087" s="35"/>
    </row>
    <row r="2088" spans="1:20" x14ac:dyDescent="0.5">
      <c r="A2088" s="32"/>
      <c r="B2088" s="297" t="str">
        <f>+IF(E2088=2012,VLOOKUP(D2088,K_navn!$A$2:$C$359,2),"")</f>
        <v/>
      </c>
      <c r="C2088" s="297" t="str">
        <f>+IF(E2088=2012,VLOOKUP(D2088,K_navn!$A$2:$C$359,3),"")</f>
        <v/>
      </c>
      <c r="D2088" s="115">
        <f>+'Ark1'!P3900</f>
        <v>4627</v>
      </c>
      <c r="E2088" s="115">
        <f>+'Ark1'!C3900</f>
        <v>2015</v>
      </c>
      <c r="F2088" s="116" t="str">
        <f>+IF('Ark1'!Q3900=0,"",'Ark1'!Q3900)</f>
        <v/>
      </c>
      <c r="G2088" s="116">
        <f>+'Ark1'!R3900</f>
        <v>0</v>
      </c>
      <c r="H2088" s="116">
        <f>+'Ark1'!S3900</f>
        <v>0</v>
      </c>
      <c r="I2088" s="222" t="str">
        <f>+IF(G2088=0,"",'Ark1'!AA3900)</f>
        <v/>
      </c>
      <c r="J2088" s="222" t="str">
        <f>+IF(G2088=0,"",'Ark1'!AB3900)</f>
        <v/>
      </c>
      <c r="K2088" s="114" t="str">
        <f>+IF(G2088=0,"",'Ark1'!U3900)</f>
        <v/>
      </c>
      <c r="L2088" s="222" t="str">
        <f>+IF(G2088=0,"",'Ark1'!W3900)</f>
        <v/>
      </c>
      <c r="M2088" s="222" t="str">
        <f>+IF(G2088=0,"",'Ark1'!X3900)</f>
        <v/>
      </c>
      <c r="N2088" s="114" t="str">
        <f>+IF(G2088=0,"",'Ark1'!Y3900)</f>
        <v/>
      </c>
      <c r="O2088" s="116" t="str">
        <f>+IF(G2088=0,"",'Ark1'!Z3900)</f>
        <v/>
      </c>
      <c r="P2088" s="116" t="str">
        <f t="shared" si="33"/>
        <v/>
      </c>
      <c r="Q2088" s="114" t="str">
        <f>+IF(G2088=0,"",'Ark1'!T3900)</f>
        <v/>
      </c>
      <c r="R2088" s="222" t="str">
        <f>+IF(G2088=0,"",'Ark1'!V3900)</f>
        <v/>
      </c>
      <c r="S2088" s="32"/>
      <c r="T2088" s="35"/>
    </row>
    <row r="2089" spans="1:20" x14ac:dyDescent="0.5">
      <c r="A2089" s="32"/>
      <c r="B2089" s="297" t="str">
        <f>+IF(E2089=2012,VLOOKUP(D2089,K_navn!$A$2:$C$359,2),"")</f>
        <v/>
      </c>
      <c r="C2089" s="297" t="str">
        <f>+IF(E2089=2012,VLOOKUP(D2089,K_navn!$A$2:$C$359,3),"")</f>
        <v/>
      </c>
      <c r="D2089" s="115">
        <f>+'Ark1'!P3901</f>
        <v>4627</v>
      </c>
      <c r="E2089" s="115">
        <f>+'Ark1'!C3901</f>
        <v>2016</v>
      </c>
      <c r="F2089" s="116" t="str">
        <f>+IF('Ark1'!Q3901=0,"",'Ark1'!Q3901)</f>
        <v/>
      </c>
      <c r="G2089" s="116">
        <f>+'Ark1'!R3901</f>
        <v>0</v>
      </c>
      <c r="H2089" s="116">
        <f>+'Ark1'!S3901</f>
        <v>0</v>
      </c>
      <c r="I2089" s="222" t="str">
        <f>+IF(G2089=0,"",'Ark1'!AA3901)</f>
        <v/>
      </c>
      <c r="J2089" s="222" t="str">
        <f>+IF(G2089=0,"",'Ark1'!AB3901)</f>
        <v/>
      </c>
      <c r="K2089" s="114" t="str">
        <f>+IF(G2089=0,"",'Ark1'!U3901)</f>
        <v/>
      </c>
      <c r="L2089" s="222" t="str">
        <f>+IF(G2089=0,"",'Ark1'!W3901)</f>
        <v/>
      </c>
      <c r="M2089" s="222" t="str">
        <f>+IF(G2089=0,"",'Ark1'!X3901)</f>
        <v/>
      </c>
      <c r="N2089" s="114" t="str">
        <f>+IF(G2089=0,"",'Ark1'!Y3901)</f>
        <v/>
      </c>
      <c r="O2089" s="116" t="str">
        <f>+IF(G2089=0,"",'Ark1'!Z3901)</f>
        <v/>
      </c>
      <c r="P2089" s="116" t="str">
        <f t="shared" si="33"/>
        <v/>
      </c>
      <c r="Q2089" s="114" t="str">
        <f>+IF(G2089=0,"",'Ark1'!T3901)</f>
        <v/>
      </c>
      <c r="R2089" s="222" t="str">
        <f>+IF(G2089=0,"",'Ark1'!V3901)</f>
        <v/>
      </c>
      <c r="S2089" s="32"/>
      <c r="T2089" s="35"/>
    </row>
    <row r="2090" spans="1:20" x14ac:dyDescent="0.5">
      <c r="A2090" s="32"/>
      <c r="B2090" s="297" t="str">
        <f>+IF(E2090=2012,VLOOKUP(D2090,K_navn!$A$2:$C$359,2),"")</f>
        <v/>
      </c>
      <c r="C2090" s="297" t="str">
        <f>+IF(E2090=2012,VLOOKUP(D2090,K_navn!$A$2:$C$359,3),"")</f>
        <v/>
      </c>
      <c r="D2090" s="115">
        <f>+'Ark1'!P3902</f>
        <v>4627</v>
      </c>
      <c r="E2090" s="115">
        <f>+'Ark1'!C3902</f>
        <v>2017</v>
      </c>
      <c r="F2090" s="116" t="str">
        <f>+IF('Ark1'!Q3902=0,"",'Ark1'!Q3902)</f>
        <v/>
      </c>
      <c r="G2090" s="116">
        <f>+'Ark1'!R3902</f>
        <v>0</v>
      </c>
      <c r="H2090" s="116">
        <f>+'Ark1'!S3902</f>
        <v>0</v>
      </c>
      <c r="I2090" s="222" t="str">
        <f>+IF(G2090=0,"",'Ark1'!AA3902)</f>
        <v/>
      </c>
      <c r="J2090" s="222" t="str">
        <f>+IF(G2090=0,"",'Ark1'!AB3902)</f>
        <v/>
      </c>
      <c r="K2090" s="114" t="str">
        <f>+IF(G2090=0,"",'Ark1'!U3902)</f>
        <v/>
      </c>
      <c r="L2090" s="222" t="str">
        <f>+IF(G2090=0,"",'Ark1'!W3902)</f>
        <v/>
      </c>
      <c r="M2090" s="222" t="str">
        <f>+IF(G2090=0,"",'Ark1'!X3902)</f>
        <v/>
      </c>
      <c r="N2090" s="114" t="str">
        <f>+IF(G2090=0,"",'Ark1'!Y3902)</f>
        <v/>
      </c>
      <c r="O2090" s="116" t="str">
        <f>+IF(G2090=0,"",'Ark1'!Z3902)</f>
        <v/>
      </c>
      <c r="P2090" s="116" t="str">
        <f t="shared" si="33"/>
        <v/>
      </c>
      <c r="Q2090" s="114" t="str">
        <f>+IF(G2090=0,"",'Ark1'!T3902)</f>
        <v/>
      </c>
      <c r="R2090" s="222" t="str">
        <f>+IF(G2090=0,"",'Ark1'!V3902)</f>
        <v/>
      </c>
      <c r="S2090" s="32"/>
      <c r="T2090" s="35"/>
    </row>
    <row r="2091" spans="1:20" x14ac:dyDescent="0.5">
      <c r="A2091" s="32"/>
      <c r="B2091" s="297" t="str">
        <f>+IF(E2091=2012,VLOOKUP(D2091,K_navn!$A$2:$C$359,2),"")</f>
        <v/>
      </c>
      <c r="C2091" s="297" t="str">
        <f>+IF(E2091=2012,VLOOKUP(D2091,K_navn!$A$2:$C$359,3),"")</f>
        <v/>
      </c>
      <c r="D2091" s="115">
        <f>+'Ark1'!P3903</f>
        <v>4627</v>
      </c>
      <c r="E2091" s="115">
        <f>+'Ark1'!C3903</f>
        <v>2018</v>
      </c>
      <c r="F2091" s="116" t="str">
        <f>+IF('Ark1'!Q3903=0,"",'Ark1'!Q3903)</f>
        <v/>
      </c>
      <c r="G2091" s="116">
        <f>+'Ark1'!R3903</f>
        <v>0</v>
      </c>
      <c r="H2091" s="116">
        <f>+'Ark1'!S3903</f>
        <v>0</v>
      </c>
      <c r="I2091" s="222" t="str">
        <f>+IF(G2091=0,"",'Ark1'!AA3903)</f>
        <v/>
      </c>
      <c r="J2091" s="222" t="str">
        <f>+IF(G2091=0,"",'Ark1'!AB3903)</f>
        <v/>
      </c>
      <c r="K2091" s="114" t="str">
        <f>+IF(G2091=0,"",'Ark1'!U3903)</f>
        <v/>
      </c>
      <c r="L2091" s="222" t="str">
        <f>+IF(G2091=0,"",'Ark1'!W3903)</f>
        <v/>
      </c>
      <c r="M2091" s="222" t="str">
        <f>+IF(G2091=0,"",'Ark1'!X3903)</f>
        <v/>
      </c>
      <c r="N2091" s="114" t="str">
        <f>+IF(G2091=0,"",'Ark1'!Y3903)</f>
        <v/>
      </c>
      <c r="O2091" s="116" t="str">
        <f>+IF(G2091=0,"",'Ark1'!Z3903)</f>
        <v/>
      </c>
      <c r="P2091" s="116" t="str">
        <f t="shared" si="33"/>
        <v/>
      </c>
      <c r="Q2091" s="114" t="str">
        <f>+IF(G2091=0,"",'Ark1'!T3903)</f>
        <v/>
      </c>
      <c r="R2091" s="222" t="str">
        <f>+IF(G2091=0,"",'Ark1'!V3903)</f>
        <v/>
      </c>
      <c r="S2091" s="32"/>
      <c r="T2091" s="35"/>
    </row>
    <row r="2092" spans="1:20" x14ac:dyDescent="0.5">
      <c r="A2092" s="32"/>
      <c r="B2092" s="297" t="str">
        <f>+IF(E2092=2012,VLOOKUP(D2092,K_navn!$A$2:$C$359,2),"")</f>
        <v/>
      </c>
      <c r="C2092" s="297" t="str">
        <f>+IF(E2092=2012,VLOOKUP(D2092,K_navn!$A$2:$C$359,3),"")</f>
        <v/>
      </c>
      <c r="D2092" s="115">
        <f>+'Ark1'!P3904</f>
        <v>4627</v>
      </c>
      <c r="E2092" s="115">
        <f>+'Ark1'!C3904</f>
        <v>2019</v>
      </c>
      <c r="F2092" s="116" t="str">
        <f>+IF('Ark1'!Q3904=0,"",'Ark1'!Q3904)</f>
        <v/>
      </c>
      <c r="G2092" s="116">
        <f>+'Ark1'!R3904</f>
        <v>0</v>
      </c>
      <c r="H2092" s="116">
        <f>+'Ark1'!S3904</f>
        <v>0</v>
      </c>
      <c r="I2092" s="222" t="str">
        <f>+IF(G2092=0,"",'Ark1'!AA3904)</f>
        <v/>
      </c>
      <c r="J2092" s="222" t="str">
        <f>+IF(G2092=0,"",'Ark1'!AB3904)</f>
        <v/>
      </c>
      <c r="K2092" s="114" t="str">
        <f>+IF(G2092=0,"",'Ark1'!U3904)</f>
        <v/>
      </c>
      <c r="L2092" s="222" t="str">
        <f>+IF(G2092=0,"",'Ark1'!W3904)</f>
        <v/>
      </c>
      <c r="M2092" s="222" t="str">
        <f>+IF(G2092=0,"",'Ark1'!X3904)</f>
        <v/>
      </c>
      <c r="N2092" s="114" t="str">
        <f>+IF(G2092=0,"",'Ark1'!Y3904)</f>
        <v/>
      </c>
      <c r="O2092" s="116" t="str">
        <f>+IF(G2092=0,"",'Ark1'!Z3904)</f>
        <v/>
      </c>
      <c r="P2092" s="116" t="str">
        <f t="shared" si="33"/>
        <v/>
      </c>
      <c r="Q2092" s="114" t="str">
        <f>+IF(G2092=0,"",'Ark1'!T3904)</f>
        <v/>
      </c>
      <c r="R2092" s="222" t="str">
        <f>+IF(G2092=0,"",'Ark1'!V3904)</f>
        <v/>
      </c>
      <c r="S2092" s="32"/>
      <c r="T2092" s="35"/>
    </row>
    <row r="2093" spans="1:20" x14ac:dyDescent="0.5">
      <c r="A2093" s="32"/>
      <c r="B2093" s="297" t="str">
        <f>+IF(E2093=2012,VLOOKUP(D2093,K_navn!$A$2:$C$359,2),"")</f>
        <v/>
      </c>
      <c r="C2093" s="297" t="str">
        <f>+IF(E2093=2012,VLOOKUP(D2093,K_navn!$A$2:$C$359,3),"")</f>
        <v/>
      </c>
      <c r="D2093" s="115">
        <f>+'Ark1'!P3905</f>
        <v>4627</v>
      </c>
      <c r="E2093" s="115">
        <f>+'Ark1'!C3905</f>
        <v>2020</v>
      </c>
      <c r="F2093" s="116" t="str">
        <f>+IF('Ark1'!Q3905=0,"",'Ark1'!Q3905)</f>
        <v/>
      </c>
      <c r="G2093" s="116">
        <f>+'Ark1'!R3905</f>
        <v>0</v>
      </c>
      <c r="H2093" s="116">
        <f>+'Ark1'!S3905</f>
        <v>0</v>
      </c>
      <c r="I2093" s="222" t="str">
        <f>+IF(G2093=0,"",'Ark1'!AA3905)</f>
        <v/>
      </c>
      <c r="J2093" s="222" t="str">
        <f>+IF(G2093=0,"",'Ark1'!AB3905)</f>
        <v/>
      </c>
      <c r="K2093" s="114" t="str">
        <f>+IF(G2093=0,"",'Ark1'!U3905)</f>
        <v/>
      </c>
      <c r="L2093" s="222" t="str">
        <f>+IF(G2093=0,"",'Ark1'!W3905)</f>
        <v/>
      </c>
      <c r="M2093" s="222" t="str">
        <f>+IF(G2093=0,"",'Ark1'!X3905)</f>
        <v/>
      </c>
      <c r="N2093" s="114" t="str">
        <f>+IF(G2093=0,"",'Ark1'!Y3905)</f>
        <v/>
      </c>
      <c r="O2093" s="116" t="str">
        <f>+IF(G2093=0,"",'Ark1'!Z3905)</f>
        <v/>
      </c>
      <c r="P2093" s="116" t="str">
        <f t="shared" si="33"/>
        <v/>
      </c>
      <c r="Q2093" s="114" t="str">
        <f>+IF(G2093=0,"",'Ark1'!T3905)</f>
        <v/>
      </c>
      <c r="R2093" s="222" t="str">
        <f>+IF(G2093=0,"",'Ark1'!V3905)</f>
        <v/>
      </c>
      <c r="S2093" s="32"/>
      <c r="T2093" s="35"/>
    </row>
    <row r="2094" spans="1:20" x14ac:dyDescent="0.5">
      <c r="A2094" s="32"/>
      <c r="B2094" s="297" t="str">
        <f>+IF(E2094=2012,VLOOKUP(D2094,K_navn!$A$2:$C$359,2),"")</f>
        <v/>
      </c>
      <c r="C2094" s="297" t="str">
        <f>+IF(E2094=2012,VLOOKUP(D2094,K_navn!$A$2:$C$359,3),"")</f>
        <v/>
      </c>
      <c r="D2094" s="115">
        <f>+'Ark1'!P3906</f>
        <v>4627</v>
      </c>
      <c r="E2094" s="115">
        <f>+'Ark1'!C3906</f>
        <v>2021</v>
      </c>
      <c r="F2094" s="116" t="str">
        <f>+IF('Ark1'!Q3906=0,"",'Ark1'!Q3906)</f>
        <v/>
      </c>
      <c r="G2094" s="116">
        <f>+'Ark1'!R3906</f>
        <v>0</v>
      </c>
      <c r="H2094" s="116">
        <f>+'Ark1'!S3906</f>
        <v>0</v>
      </c>
      <c r="I2094" s="222" t="str">
        <f>+IF(G2094=0,"",'Ark1'!AA3906)</f>
        <v/>
      </c>
      <c r="J2094" s="222" t="str">
        <f>+IF(G2094=0,"",'Ark1'!AB3906)</f>
        <v/>
      </c>
      <c r="K2094" s="114" t="str">
        <f>+IF(G2094=0,"",'Ark1'!U3906)</f>
        <v/>
      </c>
      <c r="L2094" s="222" t="str">
        <f>+IF(G2094=0,"",'Ark1'!W3906)</f>
        <v/>
      </c>
      <c r="M2094" s="222" t="str">
        <f>+IF(G2094=0,"",'Ark1'!X3906)</f>
        <v/>
      </c>
      <c r="N2094" s="114" t="str">
        <f>+IF(G2094=0,"",'Ark1'!Y3906)</f>
        <v/>
      </c>
      <c r="O2094" s="116" t="str">
        <f>+IF(G2094=0,"",'Ark1'!Z3906)</f>
        <v/>
      </c>
      <c r="P2094" s="116" t="str">
        <f t="shared" si="33"/>
        <v/>
      </c>
      <c r="Q2094" s="114" t="str">
        <f>+IF(G2094=0,"",'Ark1'!T3906)</f>
        <v/>
      </c>
      <c r="R2094" s="222" t="str">
        <f>+IF(G2094=0,"",'Ark1'!V3906)</f>
        <v/>
      </c>
      <c r="S2094" s="32"/>
      <c r="T2094" s="35"/>
    </row>
    <row r="2095" spans="1:20" x14ac:dyDescent="0.5">
      <c r="A2095" s="32"/>
      <c r="B2095" s="297" t="str">
        <f>+IF(E2095=2012,VLOOKUP(D2095,K_navn!$A$2:$C$359,2),"")</f>
        <v/>
      </c>
      <c r="C2095" s="297" t="str">
        <f>+IF(E2095=2012,VLOOKUP(D2095,K_navn!$A$2:$C$359,3),"")</f>
        <v/>
      </c>
      <c r="D2095" s="115">
        <f>+'Ark1'!P3907</f>
        <v>4627</v>
      </c>
      <c r="E2095" s="115">
        <f>+'Ark1'!C3907</f>
        <v>2022</v>
      </c>
      <c r="F2095" s="116" t="str">
        <f>+IF('Ark1'!Q3907=0,"",'Ark1'!Q3907)</f>
        <v/>
      </c>
      <c r="G2095" s="116">
        <f>+'Ark1'!R3907</f>
        <v>0</v>
      </c>
      <c r="H2095" s="116">
        <f>+'Ark1'!S3907</f>
        <v>0</v>
      </c>
      <c r="I2095" s="222" t="str">
        <f>+IF(G2095=0,"",'Ark1'!AA3907)</f>
        <v/>
      </c>
      <c r="J2095" s="222" t="str">
        <f>+IF(G2095=0,"",'Ark1'!AB3907)</f>
        <v/>
      </c>
      <c r="K2095" s="114" t="str">
        <f>+IF(G2095=0,"",'Ark1'!U3907)</f>
        <v/>
      </c>
      <c r="L2095" s="222" t="str">
        <f>+IF(G2095=0,"",'Ark1'!W3907)</f>
        <v/>
      </c>
      <c r="M2095" s="222" t="str">
        <f>+IF(G2095=0,"",'Ark1'!X3907)</f>
        <v/>
      </c>
      <c r="N2095" s="114" t="str">
        <f>+IF(G2095=0,"",'Ark1'!Y3907)</f>
        <v/>
      </c>
      <c r="O2095" s="116" t="str">
        <f>+IF(G2095=0,"",'Ark1'!Z3907)</f>
        <v/>
      </c>
      <c r="P2095" s="116" t="str">
        <f t="shared" si="33"/>
        <v/>
      </c>
      <c r="Q2095" s="114" t="str">
        <f>+IF(G2095=0,"",'Ark1'!T3907)</f>
        <v/>
      </c>
      <c r="R2095" s="222" t="str">
        <f>+IF(G2095=0,"",'Ark1'!V3907)</f>
        <v/>
      </c>
      <c r="S2095" s="32"/>
      <c r="T2095" s="35"/>
    </row>
    <row r="2096" spans="1:20" x14ac:dyDescent="0.5">
      <c r="A2096" s="32"/>
      <c r="B2096" s="297" t="str">
        <f>+IF(E2096=2012,VLOOKUP(D2096,K_navn!$A$2:$C$359,2),"")</f>
        <v>Vaksdal</v>
      </c>
      <c r="C2096" s="297" t="str">
        <f>+IF(E2096=2012,VLOOKUP(D2096,K_navn!$A$2:$C$359,3),"")</f>
        <v xml:space="preserve">Vestland </v>
      </c>
      <c r="D2096" s="115">
        <f>+'Ark1'!P3908</f>
        <v>4628</v>
      </c>
      <c r="E2096" s="115">
        <f>+'Ark1'!C3908</f>
        <v>2012</v>
      </c>
      <c r="F2096" s="116" t="str">
        <f>+IF('Ark1'!Q3908=0,"",'Ark1'!Q3908)</f>
        <v/>
      </c>
      <c r="G2096" s="116">
        <f>+'Ark1'!R3908</f>
        <v>0</v>
      </c>
      <c r="H2096" s="116">
        <f>+'Ark1'!S3908</f>
        <v>0</v>
      </c>
      <c r="I2096" s="222" t="str">
        <f>+IF(G2096=0,"",'Ark1'!AA3908)</f>
        <v/>
      </c>
      <c r="J2096" s="222" t="str">
        <f>+IF(G2096=0,"",'Ark1'!AB3908)</f>
        <v/>
      </c>
      <c r="K2096" s="114" t="str">
        <f>+IF(G2096=0,"",'Ark1'!U3908)</f>
        <v/>
      </c>
      <c r="L2096" s="222" t="str">
        <f>+IF(G2096=0,"",'Ark1'!W3908)</f>
        <v/>
      </c>
      <c r="M2096" s="222" t="str">
        <f>+IF(G2096=0,"",'Ark1'!X3908)</f>
        <v/>
      </c>
      <c r="N2096" s="114" t="str">
        <f>+IF(G2096=0,"",'Ark1'!Y3908)</f>
        <v/>
      </c>
      <c r="O2096" s="116" t="str">
        <f>+IF(G2096=0,"",'Ark1'!Z3908)</f>
        <v/>
      </c>
      <c r="P2096" s="116" t="str">
        <f t="shared" si="33"/>
        <v/>
      </c>
      <c r="Q2096" s="114" t="str">
        <f>+IF(G2096=0,"",'Ark1'!T3908)</f>
        <v/>
      </c>
      <c r="R2096" s="222" t="str">
        <f>+IF(G2096=0,"",'Ark1'!V3908)</f>
        <v/>
      </c>
      <c r="S2096" s="32"/>
      <c r="T2096" s="35"/>
    </row>
    <row r="2097" spans="1:20" x14ac:dyDescent="0.5">
      <c r="A2097" s="32"/>
      <c r="B2097" s="297" t="str">
        <f>+IF(E2097=2012,VLOOKUP(D2097,K_navn!$A$2:$C$359,2),"")</f>
        <v/>
      </c>
      <c r="C2097" s="297" t="str">
        <f>+IF(E2097=2012,VLOOKUP(D2097,K_navn!$A$2:$C$359,3),"")</f>
        <v/>
      </c>
      <c r="D2097" s="115">
        <f>+'Ark1'!P3909</f>
        <v>4628</v>
      </c>
      <c r="E2097" s="115">
        <f>+'Ark1'!C3909</f>
        <v>2013</v>
      </c>
      <c r="F2097" s="116" t="str">
        <f>+IF('Ark1'!Q3909=0,"",'Ark1'!Q3909)</f>
        <v/>
      </c>
      <c r="G2097" s="116">
        <f>+'Ark1'!R3909</f>
        <v>0</v>
      </c>
      <c r="H2097" s="116">
        <f>+'Ark1'!S3909</f>
        <v>0</v>
      </c>
      <c r="I2097" s="222" t="str">
        <f>+IF(G2097=0,"",'Ark1'!AA3909)</f>
        <v/>
      </c>
      <c r="J2097" s="222" t="str">
        <f>+IF(G2097=0,"",'Ark1'!AB3909)</f>
        <v/>
      </c>
      <c r="K2097" s="114" t="str">
        <f>+IF(G2097=0,"",'Ark1'!U3909)</f>
        <v/>
      </c>
      <c r="L2097" s="222" t="str">
        <f>+IF(G2097=0,"",'Ark1'!W3909)</f>
        <v/>
      </c>
      <c r="M2097" s="222" t="str">
        <f>+IF(G2097=0,"",'Ark1'!X3909)</f>
        <v/>
      </c>
      <c r="N2097" s="114" t="str">
        <f>+IF(G2097=0,"",'Ark1'!Y3909)</f>
        <v/>
      </c>
      <c r="O2097" s="116" t="str">
        <f>+IF(G2097=0,"",'Ark1'!Z3909)</f>
        <v/>
      </c>
      <c r="P2097" s="116" t="str">
        <f t="shared" si="33"/>
        <v/>
      </c>
      <c r="Q2097" s="114" t="str">
        <f>+IF(G2097=0,"",'Ark1'!T3909)</f>
        <v/>
      </c>
      <c r="R2097" s="222" t="str">
        <f>+IF(G2097=0,"",'Ark1'!V3909)</f>
        <v/>
      </c>
      <c r="S2097" s="32"/>
      <c r="T2097" s="35"/>
    </row>
    <row r="2098" spans="1:20" x14ac:dyDescent="0.5">
      <c r="A2098" s="32"/>
      <c r="B2098" s="297" t="str">
        <f>+IF(E2098=2012,VLOOKUP(D2098,K_navn!$A$2:$C$359,2),"")</f>
        <v/>
      </c>
      <c r="C2098" s="297" t="str">
        <f>+IF(E2098=2012,VLOOKUP(D2098,K_navn!$A$2:$C$359,3),"")</f>
        <v/>
      </c>
      <c r="D2098" s="115">
        <f>+'Ark1'!P3910</f>
        <v>4628</v>
      </c>
      <c r="E2098" s="115">
        <f>+'Ark1'!C3910</f>
        <v>2014</v>
      </c>
      <c r="F2098" s="116" t="str">
        <f>+IF('Ark1'!Q3910=0,"",'Ark1'!Q3910)</f>
        <v/>
      </c>
      <c r="G2098" s="116">
        <f>+'Ark1'!R3910</f>
        <v>0</v>
      </c>
      <c r="H2098" s="116">
        <f>+'Ark1'!S3910</f>
        <v>0</v>
      </c>
      <c r="I2098" s="222" t="str">
        <f>+IF(G2098=0,"",'Ark1'!AA3910)</f>
        <v/>
      </c>
      <c r="J2098" s="222" t="str">
        <f>+IF(G2098=0,"",'Ark1'!AB3910)</f>
        <v/>
      </c>
      <c r="K2098" s="114" t="str">
        <f>+IF(G2098=0,"",'Ark1'!U3910)</f>
        <v/>
      </c>
      <c r="L2098" s="222" t="str">
        <f>+IF(G2098=0,"",'Ark1'!W3910)</f>
        <v/>
      </c>
      <c r="M2098" s="222" t="str">
        <f>+IF(G2098=0,"",'Ark1'!X3910)</f>
        <v/>
      </c>
      <c r="N2098" s="114" t="str">
        <f>+IF(G2098=0,"",'Ark1'!Y3910)</f>
        <v/>
      </c>
      <c r="O2098" s="116" t="str">
        <f>+IF(G2098=0,"",'Ark1'!Z3910)</f>
        <v/>
      </c>
      <c r="P2098" s="116" t="str">
        <f t="shared" si="33"/>
        <v/>
      </c>
      <c r="Q2098" s="114" t="str">
        <f>+IF(G2098=0,"",'Ark1'!T3910)</f>
        <v/>
      </c>
      <c r="R2098" s="222" t="str">
        <f>+IF(G2098=0,"",'Ark1'!V3910)</f>
        <v/>
      </c>
      <c r="S2098" s="32"/>
      <c r="T2098" s="35"/>
    </row>
    <row r="2099" spans="1:20" x14ac:dyDescent="0.5">
      <c r="A2099" s="32"/>
      <c r="B2099" s="297" t="str">
        <f>+IF(E2099=2012,VLOOKUP(D2099,K_navn!$A$2:$C$359,2),"")</f>
        <v/>
      </c>
      <c r="C2099" s="297" t="str">
        <f>+IF(E2099=2012,VLOOKUP(D2099,K_navn!$A$2:$C$359,3),"")</f>
        <v/>
      </c>
      <c r="D2099" s="115">
        <f>+'Ark1'!P3911</f>
        <v>4628</v>
      </c>
      <c r="E2099" s="115">
        <f>+'Ark1'!C3911</f>
        <v>2015</v>
      </c>
      <c r="F2099" s="116" t="str">
        <f>+IF('Ark1'!Q3911=0,"",'Ark1'!Q3911)</f>
        <v/>
      </c>
      <c r="G2099" s="116">
        <f>+'Ark1'!R3911</f>
        <v>0</v>
      </c>
      <c r="H2099" s="116">
        <f>+'Ark1'!S3911</f>
        <v>0</v>
      </c>
      <c r="I2099" s="222" t="str">
        <f>+IF(G2099=0,"",'Ark1'!AA3911)</f>
        <v/>
      </c>
      <c r="J2099" s="222" t="str">
        <f>+IF(G2099=0,"",'Ark1'!AB3911)</f>
        <v/>
      </c>
      <c r="K2099" s="114" t="str">
        <f>+IF(G2099=0,"",'Ark1'!U3911)</f>
        <v/>
      </c>
      <c r="L2099" s="222" t="str">
        <f>+IF(G2099=0,"",'Ark1'!W3911)</f>
        <v/>
      </c>
      <c r="M2099" s="222" t="str">
        <f>+IF(G2099=0,"",'Ark1'!X3911)</f>
        <v/>
      </c>
      <c r="N2099" s="114" t="str">
        <f>+IF(G2099=0,"",'Ark1'!Y3911)</f>
        <v/>
      </c>
      <c r="O2099" s="116" t="str">
        <f>+IF(G2099=0,"",'Ark1'!Z3911)</f>
        <v/>
      </c>
      <c r="P2099" s="116" t="str">
        <f t="shared" si="33"/>
        <v/>
      </c>
      <c r="Q2099" s="114" t="str">
        <f>+IF(G2099=0,"",'Ark1'!T3911)</f>
        <v/>
      </c>
      <c r="R2099" s="222" t="str">
        <f>+IF(G2099=0,"",'Ark1'!V3911)</f>
        <v/>
      </c>
      <c r="S2099" s="32"/>
      <c r="T2099" s="35"/>
    </row>
    <row r="2100" spans="1:20" x14ac:dyDescent="0.5">
      <c r="A2100" s="32"/>
      <c r="B2100" s="297" t="str">
        <f>+IF(E2100=2012,VLOOKUP(D2100,K_navn!$A$2:$C$359,2),"")</f>
        <v/>
      </c>
      <c r="C2100" s="297" t="str">
        <f>+IF(E2100=2012,VLOOKUP(D2100,K_navn!$A$2:$C$359,3),"")</f>
        <v/>
      </c>
      <c r="D2100" s="115">
        <f>+'Ark1'!P3912</f>
        <v>4628</v>
      </c>
      <c r="E2100" s="115">
        <f>+'Ark1'!C3912</f>
        <v>2016</v>
      </c>
      <c r="F2100" s="116" t="str">
        <f>+IF('Ark1'!Q3912=0,"",'Ark1'!Q3912)</f>
        <v/>
      </c>
      <c r="G2100" s="116">
        <f>+'Ark1'!R3912</f>
        <v>0</v>
      </c>
      <c r="H2100" s="116">
        <f>+'Ark1'!S3912</f>
        <v>0</v>
      </c>
      <c r="I2100" s="222" t="str">
        <f>+IF(G2100=0,"",'Ark1'!AA3912)</f>
        <v/>
      </c>
      <c r="J2100" s="222" t="str">
        <f>+IF(G2100=0,"",'Ark1'!AB3912)</f>
        <v/>
      </c>
      <c r="K2100" s="114" t="str">
        <f>+IF(G2100=0,"",'Ark1'!U3912)</f>
        <v/>
      </c>
      <c r="L2100" s="222" t="str">
        <f>+IF(G2100=0,"",'Ark1'!W3912)</f>
        <v/>
      </c>
      <c r="M2100" s="222" t="str">
        <f>+IF(G2100=0,"",'Ark1'!X3912)</f>
        <v/>
      </c>
      <c r="N2100" s="114" t="str">
        <f>+IF(G2100=0,"",'Ark1'!Y3912)</f>
        <v/>
      </c>
      <c r="O2100" s="116" t="str">
        <f>+IF(G2100=0,"",'Ark1'!Z3912)</f>
        <v/>
      </c>
      <c r="P2100" s="116" t="str">
        <f t="shared" si="33"/>
        <v/>
      </c>
      <c r="Q2100" s="114" t="str">
        <f>+IF(G2100=0,"",'Ark1'!T3912)</f>
        <v/>
      </c>
      <c r="R2100" s="222" t="str">
        <f>+IF(G2100=0,"",'Ark1'!V3912)</f>
        <v/>
      </c>
      <c r="S2100" s="32"/>
      <c r="T2100" s="35"/>
    </row>
    <row r="2101" spans="1:20" x14ac:dyDescent="0.5">
      <c r="A2101" s="32"/>
      <c r="B2101" s="297" t="str">
        <f>+IF(E2101=2012,VLOOKUP(D2101,K_navn!$A$2:$C$359,2),"")</f>
        <v/>
      </c>
      <c r="C2101" s="297" t="str">
        <f>+IF(E2101=2012,VLOOKUP(D2101,K_navn!$A$2:$C$359,3),"")</f>
        <v/>
      </c>
      <c r="D2101" s="115">
        <f>+'Ark1'!P3913</f>
        <v>4628</v>
      </c>
      <c r="E2101" s="115">
        <f>+'Ark1'!C3913</f>
        <v>2017</v>
      </c>
      <c r="F2101" s="116" t="str">
        <f>+IF('Ark1'!Q3913=0,"",'Ark1'!Q3913)</f>
        <v/>
      </c>
      <c r="G2101" s="116">
        <f>+'Ark1'!R3913</f>
        <v>0</v>
      </c>
      <c r="H2101" s="116">
        <f>+'Ark1'!S3913</f>
        <v>0</v>
      </c>
      <c r="I2101" s="222" t="str">
        <f>+IF(G2101=0,"",'Ark1'!AA3913)</f>
        <v/>
      </c>
      <c r="J2101" s="222" t="str">
        <f>+IF(G2101=0,"",'Ark1'!AB3913)</f>
        <v/>
      </c>
      <c r="K2101" s="114" t="str">
        <f>+IF(G2101=0,"",'Ark1'!U3913)</f>
        <v/>
      </c>
      <c r="L2101" s="222" t="str">
        <f>+IF(G2101=0,"",'Ark1'!W3913)</f>
        <v/>
      </c>
      <c r="M2101" s="222" t="str">
        <f>+IF(G2101=0,"",'Ark1'!X3913)</f>
        <v/>
      </c>
      <c r="N2101" s="114" t="str">
        <f>+IF(G2101=0,"",'Ark1'!Y3913)</f>
        <v/>
      </c>
      <c r="O2101" s="116" t="str">
        <f>+IF(G2101=0,"",'Ark1'!Z3913)</f>
        <v/>
      </c>
      <c r="P2101" s="116" t="str">
        <f t="shared" si="33"/>
        <v/>
      </c>
      <c r="Q2101" s="114" t="str">
        <f>+IF(G2101=0,"",'Ark1'!T3913)</f>
        <v/>
      </c>
      <c r="R2101" s="222" t="str">
        <f>+IF(G2101=0,"",'Ark1'!V3913)</f>
        <v/>
      </c>
      <c r="S2101" s="32"/>
      <c r="T2101" s="35"/>
    </row>
    <row r="2102" spans="1:20" x14ac:dyDescent="0.5">
      <c r="A2102" s="32"/>
      <c r="B2102" s="297" t="str">
        <f>+IF(E2102=2012,VLOOKUP(D2102,K_navn!$A$2:$C$359,2),"")</f>
        <v/>
      </c>
      <c r="C2102" s="297" t="str">
        <f>+IF(E2102=2012,VLOOKUP(D2102,K_navn!$A$2:$C$359,3),"")</f>
        <v/>
      </c>
      <c r="D2102" s="115">
        <f>+'Ark1'!P3914</f>
        <v>4628</v>
      </c>
      <c r="E2102" s="115">
        <f>+'Ark1'!C3914</f>
        <v>2018</v>
      </c>
      <c r="F2102" s="116" t="str">
        <f>+IF('Ark1'!Q3914=0,"",'Ark1'!Q3914)</f>
        <v/>
      </c>
      <c r="G2102" s="116">
        <f>+'Ark1'!R3914</f>
        <v>0</v>
      </c>
      <c r="H2102" s="116">
        <f>+'Ark1'!S3914</f>
        <v>0</v>
      </c>
      <c r="I2102" s="222" t="str">
        <f>+IF(G2102=0,"",'Ark1'!AA3914)</f>
        <v/>
      </c>
      <c r="J2102" s="222" t="str">
        <f>+IF(G2102=0,"",'Ark1'!AB3914)</f>
        <v/>
      </c>
      <c r="K2102" s="114" t="str">
        <f>+IF(G2102=0,"",'Ark1'!U3914)</f>
        <v/>
      </c>
      <c r="L2102" s="222" t="str">
        <f>+IF(G2102=0,"",'Ark1'!W3914)</f>
        <v/>
      </c>
      <c r="M2102" s="222" t="str">
        <f>+IF(G2102=0,"",'Ark1'!X3914)</f>
        <v/>
      </c>
      <c r="N2102" s="114" t="str">
        <f>+IF(G2102=0,"",'Ark1'!Y3914)</f>
        <v/>
      </c>
      <c r="O2102" s="116" t="str">
        <f>+IF(G2102=0,"",'Ark1'!Z3914)</f>
        <v/>
      </c>
      <c r="P2102" s="116" t="str">
        <f t="shared" si="33"/>
        <v/>
      </c>
      <c r="Q2102" s="114" t="str">
        <f>+IF(G2102=0,"",'Ark1'!T3914)</f>
        <v/>
      </c>
      <c r="R2102" s="222" t="str">
        <f>+IF(G2102=0,"",'Ark1'!V3914)</f>
        <v/>
      </c>
      <c r="S2102" s="32"/>
      <c r="T2102" s="35"/>
    </row>
    <row r="2103" spans="1:20" x14ac:dyDescent="0.5">
      <c r="A2103" s="32"/>
      <c r="B2103" s="297" t="str">
        <f>+IF(E2103=2012,VLOOKUP(D2103,K_navn!$A$2:$C$359,2),"")</f>
        <v/>
      </c>
      <c r="C2103" s="297" t="str">
        <f>+IF(E2103=2012,VLOOKUP(D2103,K_navn!$A$2:$C$359,3),"")</f>
        <v/>
      </c>
      <c r="D2103" s="115">
        <f>+'Ark1'!P3915</f>
        <v>4628</v>
      </c>
      <c r="E2103" s="115">
        <f>+'Ark1'!C3915</f>
        <v>2019</v>
      </c>
      <c r="F2103" s="116" t="str">
        <f>+IF('Ark1'!Q3915=0,"",'Ark1'!Q3915)</f>
        <v/>
      </c>
      <c r="G2103" s="116">
        <f>+'Ark1'!R3915</f>
        <v>0</v>
      </c>
      <c r="H2103" s="116">
        <f>+'Ark1'!S3915</f>
        <v>0</v>
      </c>
      <c r="I2103" s="222" t="str">
        <f>+IF(G2103=0,"",'Ark1'!AA3915)</f>
        <v/>
      </c>
      <c r="J2103" s="222" t="str">
        <f>+IF(G2103=0,"",'Ark1'!AB3915)</f>
        <v/>
      </c>
      <c r="K2103" s="114" t="str">
        <f>+IF(G2103=0,"",'Ark1'!U3915)</f>
        <v/>
      </c>
      <c r="L2103" s="222" t="str">
        <f>+IF(G2103=0,"",'Ark1'!W3915)</f>
        <v/>
      </c>
      <c r="M2103" s="222" t="str">
        <f>+IF(G2103=0,"",'Ark1'!X3915)</f>
        <v/>
      </c>
      <c r="N2103" s="114" t="str">
        <f>+IF(G2103=0,"",'Ark1'!Y3915)</f>
        <v/>
      </c>
      <c r="O2103" s="116" t="str">
        <f>+IF(G2103=0,"",'Ark1'!Z3915)</f>
        <v/>
      </c>
      <c r="P2103" s="116" t="str">
        <f t="shared" si="33"/>
        <v/>
      </c>
      <c r="Q2103" s="114" t="str">
        <f>+IF(G2103=0,"",'Ark1'!T3915)</f>
        <v/>
      </c>
      <c r="R2103" s="222" t="str">
        <f>+IF(G2103=0,"",'Ark1'!V3915)</f>
        <v/>
      </c>
      <c r="S2103" s="32"/>
      <c r="T2103" s="35"/>
    </row>
    <row r="2104" spans="1:20" x14ac:dyDescent="0.5">
      <c r="A2104" s="32"/>
      <c r="B2104" s="297" t="str">
        <f>+IF(E2104=2012,VLOOKUP(D2104,K_navn!$A$2:$C$359,2),"")</f>
        <v/>
      </c>
      <c r="C2104" s="297" t="str">
        <f>+IF(E2104=2012,VLOOKUP(D2104,K_navn!$A$2:$C$359,3),"")</f>
        <v/>
      </c>
      <c r="D2104" s="115">
        <f>+'Ark1'!P3916</f>
        <v>4628</v>
      </c>
      <c r="E2104" s="115">
        <f>+'Ark1'!C3916</f>
        <v>2020</v>
      </c>
      <c r="F2104" s="116" t="str">
        <f>+IF('Ark1'!Q3916=0,"",'Ark1'!Q3916)</f>
        <v/>
      </c>
      <c r="G2104" s="116">
        <f>+'Ark1'!R3916</f>
        <v>0</v>
      </c>
      <c r="H2104" s="116">
        <f>+'Ark1'!S3916</f>
        <v>0</v>
      </c>
      <c r="I2104" s="222" t="str">
        <f>+IF(G2104=0,"",'Ark1'!AA3916)</f>
        <v/>
      </c>
      <c r="J2104" s="222" t="str">
        <f>+IF(G2104=0,"",'Ark1'!AB3916)</f>
        <v/>
      </c>
      <c r="K2104" s="114" t="str">
        <f>+IF(G2104=0,"",'Ark1'!U3916)</f>
        <v/>
      </c>
      <c r="L2104" s="222" t="str">
        <f>+IF(G2104=0,"",'Ark1'!W3916)</f>
        <v/>
      </c>
      <c r="M2104" s="222" t="str">
        <f>+IF(G2104=0,"",'Ark1'!X3916)</f>
        <v/>
      </c>
      <c r="N2104" s="114" t="str">
        <f>+IF(G2104=0,"",'Ark1'!Y3916)</f>
        <v/>
      </c>
      <c r="O2104" s="116" t="str">
        <f>+IF(G2104=0,"",'Ark1'!Z3916)</f>
        <v/>
      </c>
      <c r="P2104" s="116" t="str">
        <f t="shared" si="33"/>
        <v/>
      </c>
      <c r="Q2104" s="114" t="str">
        <f>+IF(G2104=0,"",'Ark1'!T3916)</f>
        <v/>
      </c>
      <c r="R2104" s="222" t="str">
        <f>+IF(G2104=0,"",'Ark1'!V3916)</f>
        <v/>
      </c>
      <c r="S2104" s="32"/>
      <c r="T2104" s="35"/>
    </row>
    <row r="2105" spans="1:20" x14ac:dyDescent="0.5">
      <c r="A2105" s="32"/>
      <c r="B2105" s="297" t="str">
        <f>+IF(E2105=2012,VLOOKUP(D2105,K_navn!$A$2:$C$359,2),"")</f>
        <v/>
      </c>
      <c r="C2105" s="297" t="str">
        <f>+IF(E2105=2012,VLOOKUP(D2105,K_navn!$A$2:$C$359,3),"")</f>
        <v/>
      </c>
      <c r="D2105" s="115">
        <f>+'Ark1'!P3917</f>
        <v>4628</v>
      </c>
      <c r="E2105" s="115">
        <f>+'Ark1'!C3917</f>
        <v>2021</v>
      </c>
      <c r="F2105" s="116" t="str">
        <f>+IF('Ark1'!Q3917=0,"",'Ark1'!Q3917)</f>
        <v/>
      </c>
      <c r="G2105" s="116">
        <f>+'Ark1'!R3917</f>
        <v>0</v>
      </c>
      <c r="H2105" s="116">
        <f>+'Ark1'!S3917</f>
        <v>0</v>
      </c>
      <c r="I2105" s="222" t="str">
        <f>+IF(G2105=0,"",'Ark1'!AA3917)</f>
        <v/>
      </c>
      <c r="J2105" s="222" t="str">
        <f>+IF(G2105=0,"",'Ark1'!AB3917)</f>
        <v/>
      </c>
      <c r="K2105" s="114" t="str">
        <f>+IF(G2105=0,"",'Ark1'!U3917)</f>
        <v/>
      </c>
      <c r="L2105" s="222" t="str">
        <f>+IF(G2105=0,"",'Ark1'!W3917)</f>
        <v/>
      </c>
      <c r="M2105" s="222" t="str">
        <f>+IF(G2105=0,"",'Ark1'!X3917)</f>
        <v/>
      </c>
      <c r="N2105" s="114" t="str">
        <f>+IF(G2105=0,"",'Ark1'!Y3917)</f>
        <v/>
      </c>
      <c r="O2105" s="116" t="str">
        <f>+IF(G2105=0,"",'Ark1'!Z3917)</f>
        <v/>
      </c>
      <c r="P2105" s="116" t="str">
        <f t="shared" si="33"/>
        <v/>
      </c>
      <c r="Q2105" s="114" t="str">
        <f>+IF(G2105=0,"",'Ark1'!T3917)</f>
        <v/>
      </c>
      <c r="R2105" s="222" t="str">
        <f>+IF(G2105=0,"",'Ark1'!V3917)</f>
        <v/>
      </c>
      <c r="S2105" s="32"/>
      <c r="T2105" s="35"/>
    </row>
    <row r="2106" spans="1:20" x14ac:dyDescent="0.5">
      <c r="A2106" s="32"/>
      <c r="B2106" s="297" t="str">
        <f>+IF(E2106=2012,VLOOKUP(D2106,K_navn!$A$2:$C$359,2),"")</f>
        <v/>
      </c>
      <c r="C2106" s="297" t="str">
        <f>+IF(E2106=2012,VLOOKUP(D2106,K_navn!$A$2:$C$359,3),"")</f>
        <v/>
      </c>
      <c r="D2106" s="115">
        <f>+'Ark1'!P3918</f>
        <v>4628</v>
      </c>
      <c r="E2106" s="115">
        <f>+'Ark1'!C3918</f>
        <v>2022</v>
      </c>
      <c r="F2106" s="116" t="str">
        <f>+IF('Ark1'!Q3918=0,"",'Ark1'!Q3918)</f>
        <v/>
      </c>
      <c r="G2106" s="116">
        <f>+'Ark1'!R3918</f>
        <v>0</v>
      </c>
      <c r="H2106" s="116">
        <f>+'Ark1'!S3918</f>
        <v>0</v>
      </c>
      <c r="I2106" s="222" t="str">
        <f>+IF(G2106=0,"",'Ark1'!AA3918)</f>
        <v/>
      </c>
      <c r="J2106" s="222" t="str">
        <f>+IF(G2106=0,"",'Ark1'!AB3918)</f>
        <v/>
      </c>
      <c r="K2106" s="114" t="str">
        <f>+IF(G2106=0,"",'Ark1'!U3918)</f>
        <v/>
      </c>
      <c r="L2106" s="222" t="str">
        <f>+IF(G2106=0,"",'Ark1'!W3918)</f>
        <v/>
      </c>
      <c r="M2106" s="222" t="str">
        <f>+IF(G2106=0,"",'Ark1'!X3918)</f>
        <v/>
      </c>
      <c r="N2106" s="114" t="str">
        <f>+IF(G2106=0,"",'Ark1'!Y3918)</f>
        <v/>
      </c>
      <c r="O2106" s="116" t="str">
        <f>+IF(G2106=0,"",'Ark1'!Z3918)</f>
        <v/>
      </c>
      <c r="P2106" s="116" t="str">
        <f t="shared" si="33"/>
        <v/>
      </c>
      <c r="Q2106" s="114" t="str">
        <f>+IF(G2106=0,"",'Ark1'!T3918)</f>
        <v/>
      </c>
      <c r="R2106" s="222" t="str">
        <f>+IF(G2106=0,"",'Ark1'!V3918)</f>
        <v/>
      </c>
      <c r="S2106" s="32"/>
      <c r="T2106" s="35"/>
    </row>
    <row r="2107" spans="1:20" x14ac:dyDescent="0.5">
      <c r="A2107" s="32"/>
      <c r="B2107" s="297" t="str">
        <f>+IF(E2107=2012,VLOOKUP(D2107,K_navn!$A$2:$C$359,2),"")</f>
        <v>Modalen</v>
      </c>
      <c r="C2107" s="297" t="str">
        <f>+IF(E2107=2012,VLOOKUP(D2107,K_navn!$A$2:$C$359,3),"")</f>
        <v xml:space="preserve">Vestland </v>
      </c>
      <c r="D2107" s="115">
        <f>+'Ark1'!P3919</f>
        <v>4629</v>
      </c>
      <c r="E2107" s="115">
        <f>+'Ark1'!C3919</f>
        <v>2012</v>
      </c>
      <c r="F2107" s="116" t="str">
        <f>+IF('Ark1'!Q3919=0,"",'Ark1'!Q3919)</f>
        <v/>
      </c>
      <c r="G2107" s="116">
        <f>+'Ark1'!R3919</f>
        <v>0</v>
      </c>
      <c r="H2107" s="116">
        <f>+'Ark1'!S3919</f>
        <v>0</v>
      </c>
      <c r="I2107" s="222" t="str">
        <f>+IF(G2107=0,"",'Ark1'!AA3919)</f>
        <v/>
      </c>
      <c r="J2107" s="222" t="str">
        <f>+IF(G2107=0,"",'Ark1'!AB3919)</f>
        <v/>
      </c>
      <c r="K2107" s="114" t="str">
        <f>+IF(G2107=0,"",'Ark1'!U3919)</f>
        <v/>
      </c>
      <c r="L2107" s="222" t="str">
        <f>+IF(G2107=0,"",'Ark1'!W3919)</f>
        <v/>
      </c>
      <c r="M2107" s="222" t="str">
        <f>+IF(G2107=0,"",'Ark1'!X3919)</f>
        <v/>
      </c>
      <c r="N2107" s="114" t="str">
        <f>+IF(G2107=0,"",'Ark1'!Y3919)</f>
        <v/>
      </c>
      <c r="O2107" s="116" t="str">
        <f>+IF(G2107=0,"",'Ark1'!Z3919)</f>
        <v/>
      </c>
      <c r="P2107" s="116" t="str">
        <f t="shared" si="33"/>
        <v/>
      </c>
      <c r="Q2107" s="114" t="str">
        <f>+IF(G2107=0,"",'Ark1'!T3919)</f>
        <v/>
      </c>
      <c r="R2107" s="222" t="str">
        <f>+IF(G2107=0,"",'Ark1'!V3919)</f>
        <v/>
      </c>
      <c r="S2107" s="32"/>
      <c r="T2107" s="35"/>
    </row>
    <row r="2108" spans="1:20" x14ac:dyDescent="0.5">
      <c r="A2108" s="32"/>
      <c r="B2108" s="297" t="str">
        <f>+IF(E2108=2012,VLOOKUP(D2108,K_navn!$A$2:$C$359,2),"")</f>
        <v/>
      </c>
      <c r="C2108" s="297" t="str">
        <f>+IF(E2108=2012,VLOOKUP(D2108,K_navn!$A$2:$C$359,3),"")</f>
        <v/>
      </c>
      <c r="D2108" s="115">
        <f>+'Ark1'!P3920</f>
        <v>4629</v>
      </c>
      <c r="E2108" s="115">
        <f>+'Ark1'!C3920</f>
        <v>2013</v>
      </c>
      <c r="F2108" s="116" t="str">
        <f>+IF('Ark1'!Q3920=0,"",'Ark1'!Q3920)</f>
        <v/>
      </c>
      <c r="G2108" s="116">
        <f>+'Ark1'!R3920</f>
        <v>0</v>
      </c>
      <c r="H2108" s="116">
        <f>+'Ark1'!S3920</f>
        <v>0</v>
      </c>
      <c r="I2108" s="222" t="str">
        <f>+IF(G2108=0,"",'Ark1'!AA3920)</f>
        <v/>
      </c>
      <c r="J2108" s="222" t="str">
        <f>+IF(G2108=0,"",'Ark1'!AB3920)</f>
        <v/>
      </c>
      <c r="K2108" s="114" t="str">
        <f>+IF(G2108=0,"",'Ark1'!U3920)</f>
        <v/>
      </c>
      <c r="L2108" s="222" t="str">
        <f>+IF(G2108=0,"",'Ark1'!W3920)</f>
        <v/>
      </c>
      <c r="M2108" s="222" t="str">
        <f>+IF(G2108=0,"",'Ark1'!X3920)</f>
        <v/>
      </c>
      <c r="N2108" s="114" t="str">
        <f>+IF(G2108=0,"",'Ark1'!Y3920)</f>
        <v/>
      </c>
      <c r="O2108" s="116" t="str">
        <f>+IF(G2108=0,"",'Ark1'!Z3920)</f>
        <v/>
      </c>
      <c r="P2108" s="116" t="str">
        <f t="shared" si="33"/>
        <v/>
      </c>
      <c r="Q2108" s="114" t="str">
        <f>+IF(G2108=0,"",'Ark1'!T3920)</f>
        <v/>
      </c>
      <c r="R2108" s="222" t="str">
        <f>+IF(G2108=0,"",'Ark1'!V3920)</f>
        <v/>
      </c>
      <c r="S2108" s="32"/>
      <c r="T2108" s="35"/>
    </row>
    <row r="2109" spans="1:20" x14ac:dyDescent="0.5">
      <c r="A2109" s="32"/>
      <c r="B2109" s="297" t="str">
        <f>+IF(E2109=2012,VLOOKUP(D2109,K_navn!$A$2:$C$359,2),"")</f>
        <v/>
      </c>
      <c r="C2109" s="297" t="str">
        <f>+IF(E2109=2012,VLOOKUP(D2109,K_navn!$A$2:$C$359,3),"")</f>
        <v/>
      </c>
      <c r="D2109" s="115">
        <f>+'Ark1'!P3921</f>
        <v>4629</v>
      </c>
      <c r="E2109" s="115">
        <f>+'Ark1'!C3921</f>
        <v>2014</v>
      </c>
      <c r="F2109" s="116" t="str">
        <f>+IF('Ark1'!Q3921=0,"",'Ark1'!Q3921)</f>
        <v/>
      </c>
      <c r="G2109" s="116">
        <f>+'Ark1'!R3921</f>
        <v>0</v>
      </c>
      <c r="H2109" s="116">
        <f>+'Ark1'!S3921</f>
        <v>0</v>
      </c>
      <c r="I2109" s="222" t="str">
        <f>+IF(G2109=0,"",'Ark1'!AA3921)</f>
        <v/>
      </c>
      <c r="J2109" s="222" t="str">
        <f>+IF(G2109=0,"",'Ark1'!AB3921)</f>
        <v/>
      </c>
      <c r="K2109" s="114" t="str">
        <f>+IF(G2109=0,"",'Ark1'!U3921)</f>
        <v/>
      </c>
      <c r="L2109" s="222" t="str">
        <f>+IF(G2109=0,"",'Ark1'!W3921)</f>
        <v/>
      </c>
      <c r="M2109" s="222" t="str">
        <f>+IF(G2109=0,"",'Ark1'!X3921)</f>
        <v/>
      </c>
      <c r="N2109" s="114" t="str">
        <f>+IF(G2109=0,"",'Ark1'!Y3921)</f>
        <v/>
      </c>
      <c r="O2109" s="116" t="str">
        <f>+IF(G2109=0,"",'Ark1'!Z3921)</f>
        <v/>
      </c>
      <c r="P2109" s="116" t="str">
        <f t="shared" si="33"/>
        <v/>
      </c>
      <c r="Q2109" s="114" t="str">
        <f>+IF(G2109=0,"",'Ark1'!T3921)</f>
        <v/>
      </c>
      <c r="R2109" s="222" t="str">
        <f>+IF(G2109=0,"",'Ark1'!V3921)</f>
        <v/>
      </c>
      <c r="S2109" s="32"/>
      <c r="T2109" s="35"/>
    </row>
    <row r="2110" spans="1:20" x14ac:dyDescent="0.5">
      <c r="A2110" s="32"/>
      <c r="B2110" s="297" t="str">
        <f>+IF(E2110=2012,VLOOKUP(D2110,K_navn!$A$2:$C$359,2),"")</f>
        <v/>
      </c>
      <c r="C2110" s="297" t="str">
        <f>+IF(E2110=2012,VLOOKUP(D2110,K_navn!$A$2:$C$359,3),"")</f>
        <v/>
      </c>
      <c r="D2110" s="115">
        <f>+'Ark1'!P3922</f>
        <v>4629</v>
      </c>
      <c r="E2110" s="115">
        <f>+'Ark1'!C3922</f>
        <v>2015</v>
      </c>
      <c r="F2110" s="116" t="str">
        <f>+IF('Ark1'!Q3922=0,"",'Ark1'!Q3922)</f>
        <v/>
      </c>
      <c r="G2110" s="116">
        <f>+'Ark1'!R3922</f>
        <v>0</v>
      </c>
      <c r="H2110" s="116">
        <f>+'Ark1'!S3922</f>
        <v>0</v>
      </c>
      <c r="I2110" s="222" t="str">
        <f>+IF(G2110=0,"",'Ark1'!AA3922)</f>
        <v/>
      </c>
      <c r="J2110" s="222" t="str">
        <f>+IF(G2110=0,"",'Ark1'!AB3922)</f>
        <v/>
      </c>
      <c r="K2110" s="114" t="str">
        <f>+IF(G2110=0,"",'Ark1'!U3922)</f>
        <v/>
      </c>
      <c r="L2110" s="222" t="str">
        <f>+IF(G2110=0,"",'Ark1'!W3922)</f>
        <v/>
      </c>
      <c r="M2110" s="222" t="str">
        <f>+IF(G2110=0,"",'Ark1'!X3922)</f>
        <v/>
      </c>
      <c r="N2110" s="114" t="str">
        <f>+IF(G2110=0,"",'Ark1'!Y3922)</f>
        <v/>
      </c>
      <c r="O2110" s="116" t="str">
        <f>+IF(G2110=0,"",'Ark1'!Z3922)</f>
        <v/>
      </c>
      <c r="P2110" s="116" t="str">
        <f t="shared" si="33"/>
        <v/>
      </c>
      <c r="Q2110" s="114" t="str">
        <f>+IF(G2110=0,"",'Ark1'!T3922)</f>
        <v/>
      </c>
      <c r="R2110" s="222" t="str">
        <f>+IF(G2110=0,"",'Ark1'!V3922)</f>
        <v/>
      </c>
      <c r="S2110" s="32"/>
    </row>
    <row r="2111" spans="1:20" x14ac:dyDescent="0.5">
      <c r="A2111" s="32"/>
      <c r="B2111" s="297" t="str">
        <f>+IF(E2111=2012,VLOOKUP(D2111,K_navn!$A$2:$C$359,2),"")</f>
        <v/>
      </c>
      <c r="C2111" s="297" t="str">
        <f>+IF(E2111=2012,VLOOKUP(D2111,K_navn!$A$2:$C$359,3),"")</f>
        <v/>
      </c>
      <c r="D2111" s="115">
        <f>+'Ark1'!P3923</f>
        <v>4629</v>
      </c>
      <c r="E2111" s="115">
        <f>+'Ark1'!C3923</f>
        <v>2016</v>
      </c>
      <c r="F2111" s="116" t="str">
        <f>+IF('Ark1'!Q3923=0,"",'Ark1'!Q3923)</f>
        <v/>
      </c>
      <c r="G2111" s="116">
        <f>+'Ark1'!R3923</f>
        <v>0</v>
      </c>
      <c r="H2111" s="116">
        <f>+'Ark1'!S3923</f>
        <v>0</v>
      </c>
      <c r="I2111" s="222" t="str">
        <f>+IF(G2111=0,"",'Ark1'!AA3923)</f>
        <v/>
      </c>
      <c r="J2111" s="222" t="str">
        <f>+IF(G2111=0,"",'Ark1'!AB3923)</f>
        <v/>
      </c>
      <c r="K2111" s="114" t="str">
        <f>+IF(G2111=0,"",'Ark1'!U3923)</f>
        <v/>
      </c>
      <c r="L2111" s="222" t="str">
        <f>+IF(G2111=0,"",'Ark1'!W3923)</f>
        <v/>
      </c>
      <c r="M2111" s="222" t="str">
        <f>+IF(G2111=0,"",'Ark1'!X3923)</f>
        <v/>
      </c>
      <c r="N2111" s="114" t="str">
        <f>+IF(G2111=0,"",'Ark1'!Y3923)</f>
        <v/>
      </c>
      <c r="O2111" s="116" t="str">
        <f>+IF(G2111=0,"",'Ark1'!Z3923)</f>
        <v/>
      </c>
      <c r="P2111" s="116" t="str">
        <f t="shared" si="33"/>
        <v/>
      </c>
      <c r="Q2111" s="114" t="str">
        <f>+IF(G2111=0,"",'Ark1'!T3923)</f>
        <v/>
      </c>
      <c r="R2111" s="222" t="str">
        <f>+IF(G2111=0,"",'Ark1'!V3923)</f>
        <v/>
      </c>
      <c r="S2111" s="32"/>
    </row>
    <row r="2112" spans="1:20" x14ac:dyDescent="0.5">
      <c r="A2112" s="32"/>
      <c r="B2112" s="297" t="str">
        <f>+IF(E2112=2012,VLOOKUP(D2112,K_navn!$A$2:$C$359,2),"")</f>
        <v/>
      </c>
      <c r="C2112" s="297" t="str">
        <f>+IF(E2112=2012,VLOOKUP(D2112,K_navn!$A$2:$C$359,3),"")</f>
        <v/>
      </c>
      <c r="D2112" s="115">
        <f>+'Ark1'!P3924</f>
        <v>4629</v>
      </c>
      <c r="E2112" s="115">
        <f>+'Ark1'!C3924</f>
        <v>2017</v>
      </c>
      <c r="F2112" s="116" t="str">
        <f>+IF('Ark1'!Q3924=0,"",'Ark1'!Q3924)</f>
        <v/>
      </c>
      <c r="G2112" s="116">
        <f>+'Ark1'!R3924</f>
        <v>0</v>
      </c>
      <c r="H2112" s="116">
        <f>+'Ark1'!S3924</f>
        <v>0</v>
      </c>
      <c r="I2112" s="222" t="str">
        <f>+IF(G2112=0,"",'Ark1'!AA3924)</f>
        <v/>
      </c>
      <c r="J2112" s="222" t="str">
        <f>+IF(G2112=0,"",'Ark1'!AB3924)</f>
        <v/>
      </c>
      <c r="K2112" s="114" t="str">
        <f>+IF(G2112=0,"",'Ark1'!U3924)</f>
        <v/>
      </c>
      <c r="L2112" s="222" t="str">
        <f>+IF(G2112=0,"",'Ark1'!W3924)</f>
        <v/>
      </c>
      <c r="M2112" s="222" t="str">
        <f>+IF(G2112=0,"",'Ark1'!X3924)</f>
        <v/>
      </c>
      <c r="N2112" s="114" t="str">
        <f>+IF(G2112=0,"",'Ark1'!Y3924)</f>
        <v/>
      </c>
      <c r="O2112" s="116" t="str">
        <f>+IF(G2112=0,"",'Ark1'!Z3924)</f>
        <v/>
      </c>
      <c r="P2112" s="116" t="str">
        <f t="shared" si="33"/>
        <v/>
      </c>
      <c r="Q2112" s="114" t="str">
        <f>+IF(G2112=0,"",'Ark1'!T3924)</f>
        <v/>
      </c>
      <c r="R2112" s="222" t="str">
        <f>+IF(G2112=0,"",'Ark1'!V3924)</f>
        <v/>
      </c>
      <c r="S2112" s="32"/>
    </row>
    <row r="2113" spans="1:19" x14ac:dyDescent="0.5">
      <c r="A2113" s="32"/>
      <c r="B2113" s="297" t="str">
        <f>+IF(E2113=2012,VLOOKUP(D2113,K_navn!$A$2:$C$359,2),"")</f>
        <v/>
      </c>
      <c r="C2113" s="297" t="str">
        <f>+IF(E2113=2012,VLOOKUP(D2113,K_navn!$A$2:$C$359,3),"")</f>
        <v/>
      </c>
      <c r="D2113" s="115">
        <f>+'Ark1'!P3925</f>
        <v>4629</v>
      </c>
      <c r="E2113" s="115">
        <f>+'Ark1'!C3925</f>
        <v>2018</v>
      </c>
      <c r="F2113" s="116" t="str">
        <f>+IF('Ark1'!Q3925=0,"",'Ark1'!Q3925)</f>
        <v/>
      </c>
      <c r="G2113" s="116">
        <f>+'Ark1'!R3925</f>
        <v>0</v>
      </c>
      <c r="H2113" s="116">
        <f>+'Ark1'!S3925</f>
        <v>0</v>
      </c>
      <c r="I2113" s="222" t="str">
        <f>+IF(G2113=0,"",'Ark1'!AA3925)</f>
        <v/>
      </c>
      <c r="J2113" s="222" t="str">
        <f>+IF(G2113=0,"",'Ark1'!AB3925)</f>
        <v/>
      </c>
      <c r="K2113" s="114" t="str">
        <f>+IF(G2113=0,"",'Ark1'!U3925)</f>
        <v/>
      </c>
      <c r="L2113" s="222" t="str">
        <f>+IF(G2113=0,"",'Ark1'!W3925)</f>
        <v/>
      </c>
      <c r="M2113" s="222" t="str">
        <f>+IF(G2113=0,"",'Ark1'!X3925)</f>
        <v/>
      </c>
      <c r="N2113" s="114" t="str">
        <f>+IF(G2113=0,"",'Ark1'!Y3925)</f>
        <v/>
      </c>
      <c r="O2113" s="116" t="str">
        <f>+IF(G2113=0,"",'Ark1'!Z3925)</f>
        <v/>
      </c>
      <c r="P2113" s="116" t="str">
        <f t="shared" si="33"/>
        <v/>
      </c>
      <c r="Q2113" s="114" t="str">
        <f>+IF(G2113=0,"",'Ark1'!T3925)</f>
        <v/>
      </c>
      <c r="R2113" s="222" t="str">
        <f>+IF(G2113=0,"",'Ark1'!V3925)</f>
        <v/>
      </c>
      <c r="S2113" s="32"/>
    </row>
    <row r="2114" spans="1:19" x14ac:dyDescent="0.5">
      <c r="A2114" s="32"/>
      <c r="B2114" s="297" t="str">
        <f>+IF(E2114=2012,VLOOKUP(D2114,K_navn!$A$2:$C$359,2),"")</f>
        <v/>
      </c>
      <c r="C2114" s="297" t="str">
        <f>+IF(E2114=2012,VLOOKUP(D2114,K_navn!$A$2:$C$359,3),"")</f>
        <v/>
      </c>
      <c r="D2114" s="115">
        <f>+'Ark1'!P3926</f>
        <v>4629</v>
      </c>
      <c r="E2114" s="115">
        <f>+'Ark1'!C3926</f>
        <v>2019</v>
      </c>
      <c r="F2114" s="116" t="str">
        <f>+IF('Ark1'!Q3926=0,"",'Ark1'!Q3926)</f>
        <v/>
      </c>
      <c r="G2114" s="116">
        <f>+'Ark1'!R3926</f>
        <v>0</v>
      </c>
      <c r="H2114" s="116">
        <f>+'Ark1'!S3926</f>
        <v>0</v>
      </c>
      <c r="I2114" s="222" t="str">
        <f>+IF(G2114=0,"",'Ark1'!AA3926)</f>
        <v/>
      </c>
      <c r="J2114" s="222" t="str">
        <f>+IF(G2114=0,"",'Ark1'!AB3926)</f>
        <v/>
      </c>
      <c r="K2114" s="114" t="str">
        <f>+IF(G2114=0,"",'Ark1'!U3926)</f>
        <v/>
      </c>
      <c r="L2114" s="222" t="str">
        <f>+IF(G2114=0,"",'Ark1'!W3926)</f>
        <v/>
      </c>
      <c r="M2114" s="222" t="str">
        <f>+IF(G2114=0,"",'Ark1'!X3926)</f>
        <v/>
      </c>
      <c r="N2114" s="114" t="str">
        <f>+IF(G2114=0,"",'Ark1'!Y3926)</f>
        <v/>
      </c>
      <c r="O2114" s="116" t="str">
        <f>+IF(G2114=0,"",'Ark1'!Z3926)</f>
        <v/>
      </c>
      <c r="P2114" s="116" t="str">
        <f t="shared" si="33"/>
        <v/>
      </c>
      <c r="Q2114" s="114" t="str">
        <f>+IF(G2114=0,"",'Ark1'!T3926)</f>
        <v/>
      </c>
      <c r="R2114" s="222" t="str">
        <f>+IF(G2114=0,"",'Ark1'!V3926)</f>
        <v/>
      </c>
      <c r="S2114" s="32"/>
    </row>
    <row r="2115" spans="1:19" x14ac:dyDescent="0.5">
      <c r="A2115" s="32"/>
      <c r="B2115" s="297" t="str">
        <f>+IF(E2115=2012,VLOOKUP(D2115,K_navn!$A$2:$C$359,2),"")</f>
        <v/>
      </c>
      <c r="C2115" s="297" t="str">
        <f>+IF(E2115=2012,VLOOKUP(D2115,K_navn!$A$2:$C$359,3),"")</f>
        <v/>
      </c>
      <c r="D2115" s="115">
        <f>+'Ark1'!P3927</f>
        <v>4629</v>
      </c>
      <c r="E2115" s="115">
        <f>+'Ark1'!C3927</f>
        <v>2020</v>
      </c>
      <c r="F2115" s="116" t="str">
        <f>+IF('Ark1'!Q3927=0,"",'Ark1'!Q3927)</f>
        <v/>
      </c>
      <c r="G2115" s="116">
        <f>+'Ark1'!R3927</f>
        <v>0</v>
      </c>
      <c r="H2115" s="116">
        <f>+'Ark1'!S3927</f>
        <v>0</v>
      </c>
      <c r="I2115" s="222" t="str">
        <f>+IF(G2115=0,"",'Ark1'!AA3927)</f>
        <v/>
      </c>
      <c r="J2115" s="222" t="str">
        <f>+IF(G2115=0,"",'Ark1'!AB3927)</f>
        <v/>
      </c>
      <c r="K2115" s="114" t="str">
        <f>+IF(G2115=0,"",'Ark1'!U3927)</f>
        <v/>
      </c>
      <c r="L2115" s="222" t="str">
        <f>+IF(G2115=0,"",'Ark1'!W3927)</f>
        <v/>
      </c>
      <c r="M2115" s="222" t="str">
        <f>+IF(G2115=0,"",'Ark1'!X3927)</f>
        <v/>
      </c>
      <c r="N2115" s="114" t="str">
        <f>+IF(G2115=0,"",'Ark1'!Y3927)</f>
        <v/>
      </c>
      <c r="O2115" s="116" t="str">
        <f>+IF(G2115=0,"",'Ark1'!Z3927)</f>
        <v/>
      </c>
      <c r="P2115" s="116" t="str">
        <f t="shared" si="33"/>
        <v/>
      </c>
      <c r="Q2115" s="114" t="str">
        <f>+IF(G2115=0,"",'Ark1'!T3927)</f>
        <v/>
      </c>
      <c r="R2115" s="222" t="str">
        <f>+IF(G2115=0,"",'Ark1'!V3927)</f>
        <v/>
      </c>
      <c r="S2115" s="32"/>
    </row>
    <row r="2116" spans="1:19" x14ac:dyDescent="0.5">
      <c r="A2116" s="32"/>
      <c r="B2116" s="297" t="str">
        <f>+IF(E2116=2012,VLOOKUP(D2116,K_navn!$A$2:$C$359,2),"")</f>
        <v/>
      </c>
      <c r="C2116" s="297" t="str">
        <f>+IF(E2116=2012,VLOOKUP(D2116,K_navn!$A$2:$C$359,3),"")</f>
        <v/>
      </c>
      <c r="D2116" s="115">
        <f>+'Ark1'!P3928</f>
        <v>4629</v>
      </c>
      <c r="E2116" s="115">
        <f>+'Ark1'!C3928</f>
        <v>2021</v>
      </c>
      <c r="F2116" s="116" t="str">
        <f>+IF('Ark1'!Q3928=0,"",'Ark1'!Q3928)</f>
        <v/>
      </c>
      <c r="G2116" s="116">
        <f>+'Ark1'!R3928</f>
        <v>0</v>
      </c>
      <c r="H2116" s="116">
        <f>+'Ark1'!S3928</f>
        <v>0</v>
      </c>
      <c r="I2116" s="222" t="str">
        <f>+IF(G2116=0,"",'Ark1'!AA3928)</f>
        <v/>
      </c>
      <c r="J2116" s="222" t="str">
        <f>+IF(G2116=0,"",'Ark1'!AB3928)</f>
        <v/>
      </c>
      <c r="K2116" s="114" t="str">
        <f>+IF(G2116=0,"",'Ark1'!U3928)</f>
        <v/>
      </c>
      <c r="L2116" s="222" t="str">
        <f>+IF(G2116=0,"",'Ark1'!W3928)</f>
        <v/>
      </c>
      <c r="M2116" s="222" t="str">
        <f>+IF(G2116=0,"",'Ark1'!X3928)</f>
        <v/>
      </c>
      <c r="N2116" s="114" t="str">
        <f>+IF(G2116=0,"",'Ark1'!Y3928)</f>
        <v/>
      </c>
      <c r="O2116" s="116" t="str">
        <f>+IF(G2116=0,"",'Ark1'!Z3928)</f>
        <v/>
      </c>
      <c r="P2116" s="116" t="str">
        <f t="shared" si="33"/>
        <v/>
      </c>
      <c r="Q2116" s="114" t="str">
        <f>+IF(G2116=0,"",'Ark1'!T3928)</f>
        <v/>
      </c>
      <c r="R2116" s="222" t="str">
        <f>+IF(G2116=0,"",'Ark1'!V3928)</f>
        <v/>
      </c>
      <c r="S2116" s="32"/>
    </row>
    <row r="2117" spans="1:19" x14ac:dyDescent="0.5">
      <c r="A2117" s="32"/>
      <c r="B2117" s="297" t="str">
        <f>+IF(E2117=2012,VLOOKUP(D2117,K_navn!$A$2:$C$359,2),"")</f>
        <v/>
      </c>
      <c r="C2117" s="297" t="str">
        <f>+IF(E2117=2012,VLOOKUP(D2117,K_navn!$A$2:$C$359,3),"")</f>
        <v/>
      </c>
      <c r="D2117" s="115">
        <f>+'Ark1'!P3929</f>
        <v>4629</v>
      </c>
      <c r="E2117" s="115">
        <f>+'Ark1'!C3929</f>
        <v>2022</v>
      </c>
      <c r="F2117" s="116" t="str">
        <f>+IF('Ark1'!Q3929=0,"",'Ark1'!Q3929)</f>
        <v/>
      </c>
      <c r="G2117" s="116">
        <f>+'Ark1'!R3929</f>
        <v>0</v>
      </c>
      <c r="H2117" s="116">
        <f>+'Ark1'!S3929</f>
        <v>0</v>
      </c>
      <c r="I2117" s="222" t="str">
        <f>+IF(G2117=0,"",'Ark1'!AA3929)</f>
        <v/>
      </c>
      <c r="J2117" s="222" t="str">
        <f>+IF(G2117=0,"",'Ark1'!AB3929)</f>
        <v/>
      </c>
      <c r="K2117" s="114" t="str">
        <f>+IF(G2117=0,"",'Ark1'!U3929)</f>
        <v/>
      </c>
      <c r="L2117" s="222" t="str">
        <f>+IF(G2117=0,"",'Ark1'!W3929)</f>
        <v/>
      </c>
      <c r="M2117" s="222" t="str">
        <f>+IF(G2117=0,"",'Ark1'!X3929)</f>
        <v/>
      </c>
      <c r="N2117" s="114" t="str">
        <f>+IF(G2117=0,"",'Ark1'!Y3929)</f>
        <v/>
      </c>
      <c r="O2117" s="116" t="str">
        <f>+IF(G2117=0,"",'Ark1'!Z3929)</f>
        <v/>
      </c>
      <c r="P2117" s="116" t="str">
        <f t="shared" si="33"/>
        <v/>
      </c>
      <c r="Q2117" s="114" t="str">
        <f>+IF(G2117=0,"",'Ark1'!T3929)</f>
        <v/>
      </c>
      <c r="R2117" s="222" t="str">
        <f>+IF(G2117=0,"",'Ark1'!V3929)</f>
        <v/>
      </c>
      <c r="S2117" s="32"/>
    </row>
    <row r="2118" spans="1:19" x14ac:dyDescent="0.5">
      <c r="A2118" s="32"/>
      <c r="B2118" s="297" t="str">
        <f>+IF(E2118=2012,VLOOKUP(D2118,K_navn!$A$2:$C$359,2),"")</f>
        <v>Osterøy</v>
      </c>
      <c r="C2118" s="297" t="str">
        <f>+IF(E2118=2012,VLOOKUP(D2118,K_navn!$A$2:$C$359,3),"")</f>
        <v xml:space="preserve">Vestland </v>
      </c>
      <c r="D2118" s="115">
        <f>+'Ark1'!P3930</f>
        <v>4630</v>
      </c>
      <c r="E2118" s="115">
        <f>+'Ark1'!C3930</f>
        <v>2012</v>
      </c>
      <c r="F2118" s="116" t="str">
        <f>+IF('Ark1'!Q3930=0,"",'Ark1'!Q3930)</f>
        <v/>
      </c>
      <c r="G2118" s="116">
        <f>+'Ark1'!R3930</f>
        <v>0</v>
      </c>
      <c r="H2118" s="116">
        <f>+'Ark1'!S3930</f>
        <v>0</v>
      </c>
      <c r="I2118" s="222" t="str">
        <f>+IF(G2118=0,"",'Ark1'!AA3930)</f>
        <v/>
      </c>
      <c r="J2118" s="222" t="str">
        <f>+IF(G2118=0,"",'Ark1'!AB3930)</f>
        <v/>
      </c>
      <c r="K2118" s="114" t="str">
        <f>+IF(G2118=0,"",'Ark1'!U3930)</f>
        <v/>
      </c>
      <c r="L2118" s="222" t="str">
        <f>+IF(G2118=0,"",'Ark1'!W3930)</f>
        <v/>
      </c>
      <c r="M2118" s="222" t="str">
        <f>+IF(G2118=0,"",'Ark1'!X3930)</f>
        <v/>
      </c>
      <c r="N2118" s="114" t="str">
        <f>+IF(G2118=0,"",'Ark1'!Y3930)</f>
        <v/>
      </c>
      <c r="O2118" s="116" t="str">
        <f>+IF(G2118=0,"",'Ark1'!Z3930)</f>
        <v/>
      </c>
      <c r="P2118" s="116" t="str">
        <f t="shared" si="33"/>
        <v/>
      </c>
      <c r="Q2118" s="114" t="str">
        <f>+IF(G2118=0,"",'Ark1'!T3930)</f>
        <v/>
      </c>
      <c r="R2118" s="222" t="str">
        <f>+IF(G2118=0,"",'Ark1'!V3930)</f>
        <v/>
      </c>
      <c r="S2118" s="32"/>
    </row>
    <row r="2119" spans="1:19" x14ac:dyDescent="0.5">
      <c r="A2119" s="32"/>
      <c r="B2119" s="297" t="str">
        <f>+IF(E2119=2012,VLOOKUP(D2119,K_navn!$A$2:$C$359,2),"")</f>
        <v/>
      </c>
      <c r="C2119" s="297" t="str">
        <f>+IF(E2119=2012,VLOOKUP(D2119,K_navn!$A$2:$C$359,3),"")</f>
        <v/>
      </c>
      <c r="D2119" s="115">
        <f>+'Ark1'!P3931</f>
        <v>4630</v>
      </c>
      <c r="E2119" s="115">
        <f>+'Ark1'!C3931</f>
        <v>2013</v>
      </c>
      <c r="F2119" s="116" t="str">
        <f>+IF('Ark1'!Q3931=0,"",'Ark1'!Q3931)</f>
        <v/>
      </c>
      <c r="G2119" s="116">
        <f>+'Ark1'!R3931</f>
        <v>0</v>
      </c>
      <c r="H2119" s="116">
        <f>+'Ark1'!S3931</f>
        <v>0</v>
      </c>
      <c r="I2119" s="222" t="str">
        <f>+IF(G2119=0,"",'Ark1'!AA3931)</f>
        <v/>
      </c>
      <c r="J2119" s="222" t="str">
        <f>+IF(G2119=0,"",'Ark1'!AB3931)</f>
        <v/>
      </c>
      <c r="K2119" s="114" t="str">
        <f>+IF(G2119=0,"",'Ark1'!U3931)</f>
        <v/>
      </c>
      <c r="L2119" s="222" t="str">
        <f>+IF(G2119=0,"",'Ark1'!W3931)</f>
        <v/>
      </c>
      <c r="M2119" s="222" t="str">
        <f>+IF(G2119=0,"",'Ark1'!X3931)</f>
        <v/>
      </c>
      <c r="N2119" s="114" t="str">
        <f>+IF(G2119=0,"",'Ark1'!Y3931)</f>
        <v/>
      </c>
      <c r="O2119" s="116" t="str">
        <f>+IF(G2119=0,"",'Ark1'!Z3931)</f>
        <v/>
      </c>
      <c r="P2119" s="116" t="str">
        <f t="shared" si="33"/>
        <v/>
      </c>
      <c r="Q2119" s="114" t="str">
        <f>+IF(G2119=0,"",'Ark1'!T3931)</f>
        <v/>
      </c>
      <c r="R2119" s="222" t="str">
        <f>+IF(G2119=0,"",'Ark1'!V3931)</f>
        <v/>
      </c>
      <c r="S2119" s="32"/>
    </row>
    <row r="2120" spans="1:19" x14ac:dyDescent="0.5">
      <c r="A2120" s="32"/>
      <c r="B2120" s="297" t="str">
        <f>+IF(E2120=2012,VLOOKUP(D2120,K_navn!$A$2:$C$359,2),"")</f>
        <v/>
      </c>
      <c r="C2120" s="297" t="str">
        <f>+IF(E2120=2012,VLOOKUP(D2120,K_navn!$A$2:$C$359,3),"")</f>
        <v/>
      </c>
      <c r="D2120" s="115">
        <f>+'Ark1'!P3932</f>
        <v>4630</v>
      </c>
      <c r="E2120" s="115">
        <f>+'Ark1'!C3932</f>
        <v>2014</v>
      </c>
      <c r="F2120" s="116" t="str">
        <f>+IF('Ark1'!Q3932=0,"",'Ark1'!Q3932)</f>
        <v/>
      </c>
      <c r="G2120" s="116">
        <f>+'Ark1'!R3932</f>
        <v>0</v>
      </c>
      <c r="H2120" s="116">
        <f>+'Ark1'!S3932</f>
        <v>0</v>
      </c>
      <c r="I2120" s="222" t="str">
        <f>+IF(G2120=0,"",'Ark1'!AA3932)</f>
        <v/>
      </c>
      <c r="J2120" s="222" t="str">
        <f>+IF(G2120=0,"",'Ark1'!AB3932)</f>
        <v/>
      </c>
      <c r="K2120" s="114" t="str">
        <f>+IF(G2120=0,"",'Ark1'!U3932)</f>
        <v/>
      </c>
      <c r="L2120" s="222" t="str">
        <f>+IF(G2120=0,"",'Ark1'!W3932)</f>
        <v/>
      </c>
      <c r="M2120" s="222" t="str">
        <f>+IF(G2120=0,"",'Ark1'!X3932)</f>
        <v/>
      </c>
      <c r="N2120" s="114" t="str">
        <f>+IF(G2120=0,"",'Ark1'!Y3932)</f>
        <v/>
      </c>
      <c r="O2120" s="116" t="str">
        <f>+IF(G2120=0,"",'Ark1'!Z3932)</f>
        <v/>
      </c>
      <c r="P2120" s="116" t="str">
        <f t="shared" si="33"/>
        <v/>
      </c>
      <c r="Q2120" s="114" t="str">
        <f>+IF(G2120=0,"",'Ark1'!T3932)</f>
        <v/>
      </c>
      <c r="R2120" s="222" t="str">
        <f>+IF(G2120=0,"",'Ark1'!V3932)</f>
        <v/>
      </c>
      <c r="S2120" s="32"/>
    </row>
    <row r="2121" spans="1:19" x14ac:dyDescent="0.5">
      <c r="A2121" s="32"/>
      <c r="B2121" s="297" t="str">
        <f>+IF(E2121=2012,VLOOKUP(D2121,K_navn!$A$2:$C$359,2),"")</f>
        <v/>
      </c>
      <c r="C2121" s="297" t="str">
        <f>+IF(E2121=2012,VLOOKUP(D2121,K_navn!$A$2:$C$359,3),"")</f>
        <v/>
      </c>
      <c r="D2121" s="115">
        <f>+'Ark1'!P3933</f>
        <v>4630</v>
      </c>
      <c r="E2121" s="115">
        <f>+'Ark1'!C3933</f>
        <v>2015</v>
      </c>
      <c r="F2121" s="116" t="str">
        <f>+IF('Ark1'!Q3933=0,"",'Ark1'!Q3933)</f>
        <v/>
      </c>
      <c r="G2121" s="116">
        <f>+'Ark1'!R3933</f>
        <v>0</v>
      </c>
      <c r="H2121" s="116">
        <f>+'Ark1'!S3933</f>
        <v>0</v>
      </c>
      <c r="I2121" s="222" t="str">
        <f>+IF(G2121=0,"",'Ark1'!AA3933)</f>
        <v/>
      </c>
      <c r="J2121" s="222" t="str">
        <f>+IF(G2121=0,"",'Ark1'!AB3933)</f>
        <v/>
      </c>
      <c r="K2121" s="114" t="str">
        <f>+IF(G2121=0,"",'Ark1'!U3933)</f>
        <v/>
      </c>
      <c r="L2121" s="222" t="str">
        <f>+IF(G2121=0,"",'Ark1'!W3933)</f>
        <v/>
      </c>
      <c r="M2121" s="222" t="str">
        <f>+IF(G2121=0,"",'Ark1'!X3933)</f>
        <v/>
      </c>
      <c r="N2121" s="114" t="str">
        <f>+IF(G2121=0,"",'Ark1'!Y3933)</f>
        <v/>
      </c>
      <c r="O2121" s="116" t="str">
        <f>+IF(G2121=0,"",'Ark1'!Z3933)</f>
        <v/>
      </c>
      <c r="P2121" s="116" t="str">
        <f t="shared" si="33"/>
        <v/>
      </c>
      <c r="Q2121" s="114" t="str">
        <f>+IF(G2121=0,"",'Ark1'!T3933)</f>
        <v/>
      </c>
      <c r="R2121" s="222" t="str">
        <f>+IF(G2121=0,"",'Ark1'!V3933)</f>
        <v/>
      </c>
      <c r="S2121" s="32"/>
    </row>
    <row r="2122" spans="1:19" x14ac:dyDescent="0.5">
      <c r="A2122" s="32"/>
      <c r="B2122" s="297" t="str">
        <f>+IF(E2122=2012,VLOOKUP(D2122,K_navn!$A$2:$C$359,2),"")</f>
        <v/>
      </c>
      <c r="C2122" s="297" t="str">
        <f>+IF(E2122=2012,VLOOKUP(D2122,K_navn!$A$2:$C$359,3),"")</f>
        <v/>
      </c>
      <c r="D2122" s="115">
        <f>+'Ark1'!P3934</f>
        <v>4630</v>
      </c>
      <c r="E2122" s="115">
        <f>+'Ark1'!C3934</f>
        <v>2016</v>
      </c>
      <c r="F2122" s="116" t="str">
        <f>+IF('Ark1'!Q3934=0,"",'Ark1'!Q3934)</f>
        <v/>
      </c>
      <c r="G2122" s="116">
        <f>+'Ark1'!R3934</f>
        <v>0</v>
      </c>
      <c r="H2122" s="116">
        <f>+'Ark1'!S3934</f>
        <v>0</v>
      </c>
      <c r="I2122" s="222" t="str">
        <f>+IF(G2122=0,"",'Ark1'!AA3934)</f>
        <v/>
      </c>
      <c r="J2122" s="222" t="str">
        <f>+IF(G2122=0,"",'Ark1'!AB3934)</f>
        <v/>
      </c>
      <c r="K2122" s="114" t="str">
        <f>+IF(G2122=0,"",'Ark1'!U3934)</f>
        <v/>
      </c>
      <c r="L2122" s="222" t="str">
        <f>+IF(G2122=0,"",'Ark1'!W3934)</f>
        <v/>
      </c>
      <c r="M2122" s="222" t="str">
        <f>+IF(G2122=0,"",'Ark1'!X3934)</f>
        <v/>
      </c>
      <c r="N2122" s="114" t="str">
        <f>+IF(G2122=0,"",'Ark1'!Y3934)</f>
        <v/>
      </c>
      <c r="O2122" s="116" t="str">
        <f>+IF(G2122=0,"",'Ark1'!Z3934)</f>
        <v/>
      </c>
      <c r="P2122" s="116" t="str">
        <f t="shared" si="33"/>
        <v/>
      </c>
      <c r="Q2122" s="114" t="str">
        <f>+IF(G2122=0,"",'Ark1'!T3934)</f>
        <v/>
      </c>
      <c r="R2122" s="222" t="str">
        <f>+IF(G2122=0,"",'Ark1'!V3934)</f>
        <v/>
      </c>
      <c r="S2122" s="32"/>
    </row>
    <row r="2123" spans="1:19" x14ac:dyDescent="0.5">
      <c r="A2123" s="32"/>
      <c r="B2123" s="297" t="str">
        <f>+IF(E2123=2012,VLOOKUP(D2123,K_navn!$A$2:$C$359,2),"")</f>
        <v/>
      </c>
      <c r="C2123" s="297" t="str">
        <f>+IF(E2123=2012,VLOOKUP(D2123,K_navn!$A$2:$C$359,3),"")</f>
        <v/>
      </c>
      <c r="D2123" s="115">
        <f>+'Ark1'!P3935</f>
        <v>4630</v>
      </c>
      <c r="E2123" s="115">
        <f>+'Ark1'!C3935</f>
        <v>2017</v>
      </c>
      <c r="F2123" s="116" t="str">
        <f>+IF('Ark1'!Q3935=0,"",'Ark1'!Q3935)</f>
        <v/>
      </c>
      <c r="G2123" s="116">
        <f>+'Ark1'!R3935</f>
        <v>0</v>
      </c>
      <c r="H2123" s="116">
        <f>+'Ark1'!S3935</f>
        <v>0</v>
      </c>
      <c r="I2123" s="222" t="str">
        <f>+IF(G2123=0,"",'Ark1'!AA3935)</f>
        <v/>
      </c>
      <c r="J2123" s="222" t="str">
        <f>+IF(G2123=0,"",'Ark1'!AB3935)</f>
        <v/>
      </c>
      <c r="K2123" s="114" t="str">
        <f>+IF(G2123=0,"",'Ark1'!U3935)</f>
        <v/>
      </c>
      <c r="L2123" s="222" t="str">
        <f>+IF(G2123=0,"",'Ark1'!W3935)</f>
        <v/>
      </c>
      <c r="M2123" s="222" t="str">
        <f>+IF(G2123=0,"",'Ark1'!X3935)</f>
        <v/>
      </c>
      <c r="N2123" s="114" t="str">
        <f>+IF(G2123=0,"",'Ark1'!Y3935)</f>
        <v/>
      </c>
      <c r="O2123" s="116" t="str">
        <f>+IF(G2123=0,"",'Ark1'!Z3935)</f>
        <v/>
      </c>
      <c r="P2123" s="116" t="str">
        <f t="shared" si="33"/>
        <v/>
      </c>
      <c r="Q2123" s="114" t="str">
        <f>+IF(G2123=0,"",'Ark1'!T3935)</f>
        <v/>
      </c>
      <c r="R2123" s="222" t="str">
        <f>+IF(G2123=0,"",'Ark1'!V3935)</f>
        <v/>
      </c>
      <c r="S2123" s="32"/>
    </row>
    <row r="2124" spans="1:19" x14ac:dyDescent="0.5">
      <c r="A2124" s="32"/>
      <c r="B2124" s="297" t="str">
        <f>+IF(E2124=2012,VLOOKUP(D2124,K_navn!$A$2:$C$359,2),"")</f>
        <v/>
      </c>
      <c r="C2124" s="297" t="str">
        <f>+IF(E2124=2012,VLOOKUP(D2124,K_navn!$A$2:$C$359,3),"")</f>
        <v/>
      </c>
      <c r="D2124" s="115">
        <f>+'Ark1'!P3936</f>
        <v>4630</v>
      </c>
      <c r="E2124" s="115">
        <f>+'Ark1'!C3936</f>
        <v>2018</v>
      </c>
      <c r="F2124" s="116" t="str">
        <f>+IF('Ark1'!Q3936=0,"",'Ark1'!Q3936)</f>
        <v/>
      </c>
      <c r="G2124" s="116">
        <f>+'Ark1'!R3936</f>
        <v>0</v>
      </c>
      <c r="H2124" s="116">
        <f>+'Ark1'!S3936</f>
        <v>0</v>
      </c>
      <c r="I2124" s="222" t="str">
        <f>+IF(G2124=0,"",'Ark1'!AA3936)</f>
        <v/>
      </c>
      <c r="J2124" s="222" t="str">
        <f>+IF(G2124=0,"",'Ark1'!AB3936)</f>
        <v/>
      </c>
      <c r="K2124" s="114" t="str">
        <f>+IF(G2124=0,"",'Ark1'!U3936)</f>
        <v/>
      </c>
      <c r="L2124" s="222" t="str">
        <f>+IF(G2124=0,"",'Ark1'!W3936)</f>
        <v/>
      </c>
      <c r="M2124" s="222" t="str">
        <f>+IF(G2124=0,"",'Ark1'!X3936)</f>
        <v/>
      </c>
      <c r="N2124" s="114" t="str">
        <f>+IF(G2124=0,"",'Ark1'!Y3936)</f>
        <v/>
      </c>
      <c r="O2124" s="116" t="str">
        <f>+IF(G2124=0,"",'Ark1'!Z3936)</f>
        <v/>
      </c>
      <c r="P2124" s="116" t="str">
        <f t="shared" si="33"/>
        <v/>
      </c>
      <c r="Q2124" s="114" t="str">
        <f>+IF(G2124=0,"",'Ark1'!T3936)</f>
        <v/>
      </c>
      <c r="R2124" s="222" t="str">
        <f>+IF(G2124=0,"",'Ark1'!V3936)</f>
        <v/>
      </c>
      <c r="S2124" s="32"/>
    </row>
    <row r="2125" spans="1:19" x14ac:dyDescent="0.5">
      <c r="A2125" s="32"/>
      <c r="B2125" s="297" t="str">
        <f>+IF(E2125=2012,VLOOKUP(D2125,K_navn!$A$2:$C$359,2),"")</f>
        <v/>
      </c>
      <c r="C2125" s="297" t="str">
        <f>+IF(E2125=2012,VLOOKUP(D2125,K_navn!$A$2:$C$359,3),"")</f>
        <v/>
      </c>
      <c r="D2125" s="115">
        <f>+'Ark1'!P3937</f>
        <v>4630</v>
      </c>
      <c r="E2125" s="115">
        <f>+'Ark1'!C3937</f>
        <v>2019</v>
      </c>
      <c r="F2125" s="116" t="str">
        <f>+IF('Ark1'!Q3937=0,"",'Ark1'!Q3937)</f>
        <v/>
      </c>
      <c r="G2125" s="116">
        <f>+'Ark1'!R3937</f>
        <v>0</v>
      </c>
      <c r="H2125" s="116">
        <f>+'Ark1'!S3937</f>
        <v>0</v>
      </c>
      <c r="I2125" s="222" t="str">
        <f>+IF(G2125=0,"",'Ark1'!AA3937)</f>
        <v/>
      </c>
      <c r="J2125" s="222" t="str">
        <f>+IF(G2125=0,"",'Ark1'!AB3937)</f>
        <v/>
      </c>
      <c r="K2125" s="114" t="str">
        <f>+IF(G2125=0,"",'Ark1'!U3937)</f>
        <v/>
      </c>
      <c r="L2125" s="222" t="str">
        <f>+IF(G2125=0,"",'Ark1'!W3937)</f>
        <v/>
      </c>
      <c r="M2125" s="222" t="str">
        <f>+IF(G2125=0,"",'Ark1'!X3937)</f>
        <v/>
      </c>
      <c r="N2125" s="114" t="str">
        <f>+IF(G2125=0,"",'Ark1'!Y3937)</f>
        <v/>
      </c>
      <c r="O2125" s="116" t="str">
        <f>+IF(G2125=0,"",'Ark1'!Z3937)</f>
        <v/>
      </c>
      <c r="P2125" s="116" t="str">
        <f t="shared" si="33"/>
        <v/>
      </c>
      <c r="Q2125" s="114" t="str">
        <f>+IF(G2125=0,"",'Ark1'!T3937)</f>
        <v/>
      </c>
      <c r="R2125" s="222" t="str">
        <f>+IF(G2125=0,"",'Ark1'!V3937)</f>
        <v/>
      </c>
      <c r="S2125" s="32"/>
    </row>
    <row r="2126" spans="1:19" x14ac:dyDescent="0.5">
      <c r="A2126" s="32"/>
      <c r="B2126" s="297" t="str">
        <f>+IF(E2126=2012,VLOOKUP(D2126,K_navn!$A$2:$C$359,2),"")</f>
        <v/>
      </c>
      <c r="C2126" s="297" t="str">
        <f>+IF(E2126=2012,VLOOKUP(D2126,K_navn!$A$2:$C$359,3),"")</f>
        <v/>
      </c>
      <c r="D2126" s="115">
        <f>+'Ark1'!P3938</f>
        <v>4630</v>
      </c>
      <c r="E2126" s="115">
        <f>+'Ark1'!C3938</f>
        <v>2020</v>
      </c>
      <c r="F2126" s="116" t="str">
        <f>+IF('Ark1'!Q3938=0,"",'Ark1'!Q3938)</f>
        <v/>
      </c>
      <c r="G2126" s="116">
        <f>+'Ark1'!R3938</f>
        <v>0</v>
      </c>
      <c r="H2126" s="116">
        <f>+'Ark1'!S3938</f>
        <v>0</v>
      </c>
      <c r="I2126" s="222" t="str">
        <f>+IF(G2126=0,"",'Ark1'!AA3938)</f>
        <v/>
      </c>
      <c r="J2126" s="222" t="str">
        <f>+IF(G2126=0,"",'Ark1'!AB3938)</f>
        <v/>
      </c>
      <c r="K2126" s="114" t="str">
        <f>+IF(G2126=0,"",'Ark1'!U3938)</f>
        <v/>
      </c>
      <c r="L2126" s="222" t="str">
        <f>+IF(G2126=0,"",'Ark1'!W3938)</f>
        <v/>
      </c>
      <c r="M2126" s="222" t="str">
        <f>+IF(G2126=0,"",'Ark1'!X3938)</f>
        <v/>
      </c>
      <c r="N2126" s="114" t="str">
        <f>+IF(G2126=0,"",'Ark1'!Y3938)</f>
        <v/>
      </c>
      <c r="O2126" s="116" t="str">
        <f>+IF(G2126=0,"",'Ark1'!Z3938)</f>
        <v/>
      </c>
      <c r="P2126" s="116" t="str">
        <f t="shared" si="33"/>
        <v/>
      </c>
      <c r="Q2126" s="114" t="str">
        <f>+IF(G2126=0,"",'Ark1'!T3938)</f>
        <v/>
      </c>
      <c r="R2126" s="222" t="str">
        <f>+IF(G2126=0,"",'Ark1'!V3938)</f>
        <v/>
      </c>
      <c r="S2126" s="32"/>
    </row>
    <row r="2127" spans="1:19" x14ac:dyDescent="0.5">
      <c r="A2127" s="32"/>
      <c r="B2127" s="297" t="str">
        <f>+IF(E2127=2012,VLOOKUP(D2127,K_navn!$A$2:$C$359,2),"")</f>
        <v/>
      </c>
      <c r="C2127" s="297" t="str">
        <f>+IF(E2127=2012,VLOOKUP(D2127,K_navn!$A$2:$C$359,3),"")</f>
        <v/>
      </c>
      <c r="D2127" s="115">
        <f>+'Ark1'!P3939</f>
        <v>4630</v>
      </c>
      <c r="E2127" s="115">
        <f>+'Ark1'!C3939</f>
        <v>2021</v>
      </c>
      <c r="F2127" s="116" t="str">
        <f>+IF('Ark1'!Q3939=0,"",'Ark1'!Q3939)</f>
        <v/>
      </c>
      <c r="G2127" s="116">
        <f>+'Ark1'!R3939</f>
        <v>0</v>
      </c>
      <c r="H2127" s="116">
        <f>+'Ark1'!S3939</f>
        <v>0</v>
      </c>
      <c r="I2127" s="222" t="str">
        <f>+IF(G2127=0,"",'Ark1'!AA3939)</f>
        <v/>
      </c>
      <c r="J2127" s="222" t="str">
        <f>+IF(G2127=0,"",'Ark1'!AB3939)</f>
        <v/>
      </c>
      <c r="K2127" s="114" t="str">
        <f>+IF(G2127=0,"",'Ark1'!U3939)</f>
        <v/>
      </c>
      <c r="L2127" s="222" t="str">
        <f>+IF(G2127=0,"",'Ark1'!W3939)</f>
        <v/>
      </c>
      <c r="M2127" s="222" t="str">
        <f>+IF(G2127=0,"",'Ark1'!X3939)</f>
        <v/>
      </c>
      <c r="N2127" s="114" t="str">
        <f>+IF(G2127=0,"",'Ark1'!Y3939)</f>
        <v/>
      </c>
      <c r="O2127" s="116" t="str">
        <f>+IF(G2127=0,"",'Ark1'!Z3939)</f>
        <v/>
      </c>
      <c r="P2127" s="116" t="str">
        <f t="shared" si="33"/>
        <v/>
      </c>
      <c r="Q2127" s="114" t="str">
        <f>+IF(G2127=0,"",'Ark1'!T3939)</f>
        <v/>
      </c>
      <c r="R2127" s="222" t="str">
        <f>+IF(G2127=0,"",'Ark1'!V3939)</f>
        <v/>
      </c>
      <c r="S2127" s="32"/>
    </row>
    <row r="2128" spans="1:19" x14ac:dyDescent="0.5">
      <c r="A2128" s="32"/>
      <c r="B2128" s="297" t="str">
        <f>+IF(E2128=2012,VLOOKUP(D2128,K_navn!$A$2:$C$359,2),"")</f>
        <v/>
      </c>
      <c r="C2128" s="297" t="str">
        <f>+IF(E2128=2012,VLOOKUP(D2128,K_navn!$A$2:$C$359,3),"")</f>
        <v/>
      </c>
      <c r="D2128" s="115">
        <f>+'Ark1'!P3940</f>
        <v>4630</v>
      </c>
      <c r="E2128" s="115">
        <f>+'Ark1'!C3940</f>
        <v>2022</v>
      </c>
      <c r="F2128" s="116" t="str">
        <f>+IF('Ark1'!Q3940=0,"",'Ark1'!Q3940)</f>
        <v/>
      </c>
      <c r="G2128" s="116">
        <f>+'Ark1'!R3940</f>
        <v>0</v>
      </c>
      <c r="H2128" s="116">
        <f>+'Ark1'!S3940</f>
        <v>0</v>
      </c>
      <c r="I2128" s="222" t="str">
        <f>+IF(G2128=0,"",'Ark1'!AA3940)</f>
        <v/>
      </c>
      <c r="J2128" s="222" t="str">
        <f>+IF(G2128=0,"",'Ark1'!AB3940)</f>
        <v/>
      </c>
      <c r="K2128" s="114" t="str">
        <f>+IF(G2128=0,"",'Ark1'!U3940)</f>
        <v/>
      </c>
      <c r="L2128" s="222" t="str">
        <f>+IF(G2128=0,"",'Ark1'!W3940)</f>
        <v/>
      </c>
      <c r="M2128" s="222" t="str">
        <f>+IF(G2128=0,"",'Ark1'!X3940)</f>
        <v/>
      </c>
      <c r="N2128" s="114" t="str">
        <f>+IF(G2128=0,"",'Ark1'!Y3940)</f>
        <v/>
      </c>
      <c r="O2128" s="116" t="str">
        <f>+IF(G2128=0,"",'Ark1'!Z3940)</f>
        <v/>
      </c>
      <c r="P2128" s="116" t="str">
        <f t="shared" si="33"/>
        <v/>
      </c>
      <c r="Q2128" s="114" t="str">
        <f>+IF(G2128=0,"",'Ark1'!T3940)</f>
        <v/>
      </c>
      <c r="R2128" s="222" t="str">
        <f>+IF(G2128=0,"",'Ark1'!V3940)</f>
        <v/>
      </c>
      <c r="S2128" s="32"/>
    </row>
    <row r="2129" spans="1:19" x14ac:dyDescent="0.5">
      <c r="A2129" s="32"/>
      <c r="B2129" s="297" t="str">
        <f>+IF(E2129=2012,VLOOKUP(D2129,K_navn!$A$2:$C$359,2),"")</f>
        <v>Alver</v>
      </c>
      <c r="C2129" s="297" t="str">
        <f>+IF(E2129=2012,VLOOKUP(D2129,K_navn!$A$2:$C$359,3),"")</f>
        <v xml:space="preserve">Vestland </v>
      </c>
      <c r="D2129" s="115">
        <f>+'Ark1'!P3941</f>
        <v>4631</v>
      </c>
      <c r="E2129" s="115">
        <f>+'Ark1'!C3941</f>
        <v>2012</v>
      </c>
      <c r="F2129" s="116" t="str">
        <f>+IF('Ark1'!Q3941=0,"",'Ark1'!Q3941)</f>
        <v/>
      </c>
      <c r="G2129" s="116">
        <f>+'Ark1'!R3941</f>
        <v>0</v>
      </c>
      <c r="H2129" s="116">
        <f>+'Ark1'!S3941</f>
        <v>0</v>
      </c>
      <c r="I2129" s="222" t="str">
        <f>+IF(G2129=0,"",'Ark1'!AA3941)</f>
        <v/>
      </c>
      <c r="J2129" s="222" t="str">
        <f>+IF(G2129=0,"",'Ark1'!AB3941)</f>
        <v/>
      </c>
      <c r="K2129" s="114" t="str">
        <f>+IF(G2129=0,"",'Ark1'!U3941)</f>
        <v/>
      </c>
      <c r="L2129" s="222" t="str">
        <f>+IF(G2129=0,"",'Ark1'!W3941)</f>
        <v/>
      </c>
      <c r="M2129" s="222" t="str">
        <f>+IF(G2129=0,"",'Ark1'!X3941)</f>
        <v/>
      </c>
      <c r="N2129" s="114" t="str">
        <f>+IF(G2129=0,"",'Ark1'!Y3941)</f>
        <v/>
      </c>
      <c r="O2129" s="116" t="str">
        <f>+IF(G2129=0,"",'Ark1'!Z3941)</f>
        <v/>
      </c>
      <c r="P2129" s="116" t="str">
        <f t="shared" si="33"/>
        <v/>
      </c>
      <c r="Q2129" s="114" t="str">
        <f>+IF(G2129=0,"",'Ark1'!T3941)</f>
        <v/>
      </c>
      <c r="R2129" s="222" t="str">
        <f>+IF(G2129=0,"",'Ark1'!V3941)</f>
        <v/>
      </c>
      <c r="S2129" s="32"/>
    </row>
    <row r="2130" spans="1:19" x14ac:dyDescent="0.5">
      <c r="A2130" s="32"/>
      <c r="B2130" s="297" t="str">
        <f>+IF(E2130=2012,VLOOKUP(D2130,K_navn!$A$2:$C$359,2),"")</f>
        <v/>
      </c>
      <c r="C2130" s="297" t="str">
        <f>+IF(E2130=2012,VLOOKUP(D2130,K_navn!$A$2:$C$359,3),"")</f>
        <v/>
      </c>
      <c r="D2130" s="115">
        <f>+'Ark1'!P3942</f>
        <v>4631</v>
      </c>
      <c r="E2130" s="115">
        <f>+'Ark1'!C3942</f>
        <v>2013</v>
      </c>
      <c r="F2130" s="116" t="str">
        <f>+IF('Ark1'!Q3942=0,"",'Ark1'!Q3942)</f>
        <v/>
      </c>
      <c r="G2130" s="116">
        <f>+'Ark1'!R3942</f>
        <v>0</v>
      </c>
      <c r="H2130" s="116">
        <f>+'Ark1'!S3942</f>
        <v>0</v>
      </c>
      <c r="I2130" s="222" t="str">
        <f>+IF(G2130=0,"",'Ark1'!AA3942)</f>
        <v/>
      </c>
      <c r="J2130" s="222" t="str">
        <f>+IF(G2130=0,"",'Ark1'!AB3942)</f>
        <v/>
      </c>
      <c r="K2130" s="114" t="str">
        <f>+IF(G2130=0,"",'Ark1'!U3942)</f>
        <v/>
      </c>
      <c r="L2130" s="222" t="str">
        <f>+IF(G2130=0,"",'Ark1'!W3942)</f>
        <v/>
      </c>
      <c r="M2130" s="222" t="str">
        <f>+IF(G2130=0,"",'Ark1'!X3942)</f>
        <v/>
      </c>
      <c r="N2130" s="114" t="str">
        <f>+IF(G2130=0,"",'Ark1'!Y3942)</f>
        <v/>
      </c>
      <c r="O2130" s="116" t="str">
        <f>+IF(G2130=0,"",'Ark1'!Z3942)</f>
        <v/>
      </c>
      <c r="P2130" s="116" t="str">
        <f t="shared" si="33"/>
        <v/>
      </c>
      <c r="Q2130" s="114" t="str">
        <f>+IF(G2130=0,"",'Ark1'!T3942)</f>
        <v/>
      </c>
      <c r="R2130" s="222" t="str">
        <f>+IF(G2130=0,"",'Ark1'!V3942)</f>
        <v/>
      </c>
      <c r="S2130" s="32"/>
    </row>
    <row r="2131" spans="1:19" x14ac:dyDescent="0.5">
      <c r="A2131" s="32"/>
      <c r="B2131" s="297" t="str">
        <f>+IF(E2131=2012,VLOOKUP(D2131,K_navn!$A$2:$C$359,2),"")</f>
        <v/>
      </c>
      <c r="C2131" s="297" t="str">
        <f>+IF(E2131=2012,VLOOKUP(D2131,K_navn!$A$2:$C$359,3),"")</f>
        <v/>
      </c>
      <c r="D2131" s="115">
        <f>+'Ark1'!P3943</f>
        <v>4631</v>
      </c>
      <c r="E2131" s="115">
        <f>+'Ark1'!C3943</f>
        <v>2014</v>
      </c>
      <c r="F2131" s="116" t="str">
        <f>+IF('Ark1'!Q3943=0,"",'Ark1'!Q3943)</f>
        <v/>
      </c>
      <c r="G2131" s="116">
        <f>+'Ark1'!R3943</f>
        <v>0</v>
      </c>
      <c r="H2131" s="116">
        <f>+'Ark1'!S3943</f>
        <v>0</v>
      </c>
      <c r="I2131" s="222" t="str">
        <f>+IF(G2131=0,"",'Ark1'!AA3943)</f>
        <v/>
      </c>
      <c r="J2131" s="222" t="str">
        <f>+IF(G2131=0,"",'Ark1'!AB3943)</f>
        <v/>
      </c>
      <c r="K2131" s="114" t="str">
        <f>+IF(G2131=0,"",'Ark1'!U3943)</f>
        <v/>
      </c>
      <c r="L2131" s="222" t="str">
        <f>+IF(G2131=0,"",'Ark1'!W3943)</f>
        <v/>
      </c>
      <c r="M2131" s="222" t="str">
        <f>+IF(G2131=0,"",'Ark1'!X3943)</f>
        <v/>
      </c>
      <c r="N2131" s="114" t="str">
        <f>+IF(G2131=0,"",'Ark1'!Y3943)</f>
        <v/>
      </c>
      <c r="O2131" s="116" t="str">
        <f>+IF(G2131=0,"",'Ark1'!Z3943)</f>
        <v/>
      </c>
      <c r="P2131" s="116" t="str">
        <f t="shared" si="33"/>
        <v/>
      </c>
      <c r="Q2131" s="114" t="str">
        <f>+IF(G2131=0,"",'Ark1'!T3943)</f>
        <v/>
      </c>
      <c r="R2131" s="222" t="str">
        <f>+IF(G2131=0,"",'Ark1'!V3943)</f>
        <v/>
      </c>
      <c r="S2131" s="32"/>
    </row>
    <row r="2132" spans="1:19" x14ac:dyDescent="0.5">
      <c r="A2132" s="32"/>
      <c r="B2132" s="297" t="str">
        <f>+IF(E2132=2012,VLOOKUP(D2132,K_navn!$A$2:$C$359,2),"")</f>
        <v/>
      </c>
      <c r="C2132" s="297" t="str">
        <f>+IF(E2132=2012,VLOOKUP(D2132,K_navn!$A$2:$C$359,3),"")</f>
        <v/>
      </c>
      <c r="D2132" s="115">
        <f>+'Ark1'!P3944</f>
        <v>4631</v>
      </c>
      <c r="E2132" s="115">
        <f>+'Ark1'!C3944</f>
        <v>2015</v>
      </c>
      <c r="F2132" s="116" t="str">
        <f>+IF('Ark1'!Q3944=0,"",'Ark1'!Q3944)</f>
        <v/>
      </c>
      <c r="G2132" s="116">
        <f>+'Ark1'!R3944</f>
        <v>0</v>
      </c>
      <c r="H2132" s="116">
        <f>+'Ark1'!S3944</f>
        <v>0</v>
      </c>
      <c r="I2132" s="222" t="str">
        <f>+IF(G2132=0,"",'Ark1'!AA3944)</f>
        <v/>
      </c>
      <c r="J2132" s="222" t="str">
        <f>+IF(G2132=0,"",'Ark1'!AB3944)</f>
        <v/>
      </c>
      <c r="K2132" s="114" t="str">
        <f>+IF(G2132=0,"",'Ark1'!U3944)</f>
        <v/>
      </c>
      <c r="L2132" s="222" t="str">
        <f>+IF(G2132=0,"",'Ark1'!W3944)</f>
        <v/>
      </c>
      <c r="M2132" s="222" t="str">
        <f>+IF(G2132=0,"",'Ark1'!X3944)</f>
        <v/>
      </c>
      <c r="N2132" s="114" t="str">
        <f>+IF(G2132=0,"",'Ark1'!Y3944)</f>
        <v/>
      </c>
      <c r="O2132" s="116" t="str">
        <f>+IF(G2132=0,"",'Ark1'!Z3944)</f>
        <v/>
      </c>
      <c r="P2132" s="116" t="str">
        <f t="shared" si="33"/>
        <v/>
      </c>
      <c r="Q2132" s="114" t="str">
        <f>+IF(G2132=0,"",'Ark1'!T3944)</f>
        <v/>
      </c>
      <c r="R2132" s="222" t="str">
        <f>+IF(G2132=0,"",'Ark1'!V3944)</f>
        <v/>
      </c>
      <c r="S2132" s="32"/>
    </row>
    <row r="2133" spans="1:19" x14ac:dyDescent="0.5">
      <c r="A2133" s="32"/>
      <c r="B2133" s="297" t="str">
        <f>+IF(E2133=2012,VLOOKUP(D2133,K_navn!$A$2:$C$359,2),"")</f>
        <v/>
      </c>
      <c r="C2133" s="297" t="str">
        <f>+IF(E2133=2012,VLOOKUP(D2133,K_navn!$A$2:$C$359,3),"")</f>
        <v/>
      </c>
      <c r="D2133" s="115">
        <f>+'Ark1'!P3945</f>
        <v>4631</v>
      </c>
      <c r="E2133" s="115">
        <f>+'Ark1'!C3945</f>
        <v>2016</v>
      </c>
      <c r="F2133" s="116" t="str">
        <f>+IF('Ark1'!Q3945=0,"",'Ark1'!Q3945)</f>
        <v/>
      </c>
      <c r="G2133" s="116">
        <f>+'Ark1'!R3945</f>
        <v>0</v>
      </c>
      <c r="H2133" s="116">
        <f>+'Ark1'!S3945</f>
        <v>0</v>
      </c>
      <c r="I2133" s="222" t="str">
        <f>+IF(G2133=0,"",'Ark1'!AA3945)</f>
        <v/>
      </c>
      <c r="J2133" s="222" t="str">
        <f>+IF(G2133=0,"",'Ark1'!AB3945)</f>
        <v/>
      </c>
      <c r="K2133" s="114" t="str">
        <f>+IF(G2133=0,"",'Ark1'!U3945)</f>
        <v/>
      </c>
      <c r="L2133" s="222" t="str">
        <f>+IF(G2133=0,"",'Ark1'!W3945)</f>
        <v/>
      </c>
      <c r="M2133" s="222" t="str">
        <f>+IF(G2133=0,"",'Ark1'!X3945)</f>
        <v/>
      </c>
      <c r="N2133" s="114" t="str">
        <f>+IF(G2133=0,"",'Ark1'!Y3945)</f>
        <v/>
      </c>
      <c r="O2133" s="116" t="str">
        <f>+IF(G2133=0,"",'Ark1'!Z3945)</f>
        <v/>
      </c>
      <c r="P2133" s="116" t="str">
        <f t="shared" si="33"/>
        <v/>
      </c>
      <c r="Q2133" s="114" t="str">
        <f>+IF(G2133=0,"",'Ark1'!T3945)</f>
        <v/>
      </c>
      <c r="R2133" s="222" t="str">
        <f>+IF(G2133=0,"",'Ark1'!V3945)</f>
        <v/>
      </c>
      <c r="S2133" s="32"/>
    </row>
    <row r="2134" spans="1:19" x14ac:dyDescent="0.5">
      <c r="A2134" s="32"/>
      <c r="B2134" s="297" t="str">
        <f>+IF(E2134=2012,VLOOKUP(D2134,K_navn!$A$2:$C$359,2),"")</f>
        <v/>
      </c>
      <c r="C2134" s="297" t="str">
        <f>+IF(E2134=2012,VLOOKUP(D2134,K_navn!$A$2:$C$359,3),"")</f>
        <v/>
      </c>
      <c r="D2134" s="115">
        <f>+'Ark1'!P3946</f>
        <v>4631</v>
      </c>
      <c r="E2134" s="115">
        <f>+'Ark1'!C3946</f>
        <v>2017</v>
      </c>
      <c r="F2134" s="116" t="str">
        <f>+IF('Ark1'!Q3946=0,"",'Ark1'!Q3946)</f>
        <v/>
      </c>
      <c r="G2134" s="116">
        <f>+'Ark1'!R3946</f>
        <v>0</v>
      </c>
      <c r="H2134" s="116">
        <f>+'Ark1'!S3946</f>
        <v>0</v>
      </c>
      <c r="I2134" s="222" t="str">
        <f>+IF(G2134=0,"",'Ark1'!AA3946)</f>
        <v/>
      </c>
      <c r="J2134" s="222" t="str">
        <f>+IF(G2134=0,"",'Ark1'!AB3946)</f>
        <v/>
      </c>
      <c r="K2134" s="114" t="str">
        <f>+IF(G2134=0,"",'Ark1'!U3946)</f>
        <v/>
      </c>
      <c r="L2134" s="222" t="str">
        <f>+IF(G2134=0,"",'Ark1'!W3946)</f>
        <v/>
      </c>
      <c r="M2134" s="222" t="str">
        <f>+IF(G2134=0,"",'Ark1'!X3946)</f>
        <v/>
      </c>
      <c r="N2134" s="114" t="str">
        <f>+IF(G2134=0,"",'Ark1'!Y3946)</f>
        <v/>
      </c>
      <c r="O2134" s="116" t="str">
        <f>+IF(G2134=0,"",'Ark1'!Z3946)</f>
        <v/>
      </c>
      <c r="P2134" s="116" t="str">
        <f t="shared" si="33"/>
        <v/>
      </c>
      <c r="Q2134" s="114" t="str">
        <f>+IF(G2134=0,"",'Ark1'!T3946)</f>
        <v/>
      </c>
      <c r="R2134" s="222" t="str">
        <f>+IF(G2134=0,"",'Ark1'!V3946)</f>
        <v/>
      </c>
      <c r="S2134" s="32"/>
    </row>
    <row r="2135" spans="1:19" x14ac:dyDescent="0.5">
      <c r="A2135" s="32"/>
      <c r="B2135" s="297" t="str">
        <f>+IF(E2135=2012,VLOOKUP(D2135,K_navn!$A$2:$C$359,2),"")</f>
        <v/>
      </c>
      <c r="C2135" s="297" t="str">
        <f>+IF(E2135=2012,VLOOKUP(D2135,K_navn!$A$2:$C$359,3),"")</f>
        <v/>
      </c>
      <c r="D2135" s="115">
        <f>+'Ark1'!P3947</f>
        <v>4631</v>
      </c>
      <c r="E2135" s="115">
        <f>+'Ark1'!C3947</f>
        <v>2018</v>
      </c>
      <c r="F2135" s="116" t="str">
        <f>+IF('Ark1'!Q3947=0,"",'Ark1'!Q3947)</f>
        <v/>
      </c>
      <c r="G2135" s="116">
        <f>+'Ark1'!R3947</f>
        <v>0</v>
      </c>
      <c r="H2135" s="116">
        <f>+'Ark1'!S3947</f>
        <v>0</v>
      </c>
      <c r="I2135" s="222" t="str">
        <f>+IF(G2135=0,"",'Ark1'!AA3947)</f>
        <v/>
      </c>
      <c r="J2135" s="222" t="str">
        <f>+IF(G2135=0,"",'Ark1'!AB3947)</f>
        <v/>
      </c>
      <c r="K2135" s="114" t="str">
        <f>+IF(G2135=0,"",'Ark1'!U3947)</f>
        <v/>
      </c>
      <c r="L2135" s="222" t="str">
        <f>+IF(G2135=0,"",'Ark1'!W3947)</f>
        <v/>
      </c>
      <c r="M2135" s="222" t="str">
        <f>+IF(G2135=0,"",'Ark1'!X3947)</f>
        <v/>
      </c>
      <c r="N2135" s="114" t="str">
        <f>+IF(G2135=0,"",'Ark1'!Y3947)</f>
        <v/>
      </c>
      <c r="O2135" s="116" t="str">
        <f>+IF(G2135=0,"",'Ark1'!Z3947)</f>
        <v/>
      </c>
      <c r="P2135" s="116" t="str">
        <f t="shared" si="33"/>
        <v/>
      </c>
      <c r="Q2135" s="114" t="str">
        <f>+IF(G2135=0,"",'Ark1'!T3947)</f>
        <v/>
      </c>
      <c r="R2135" s="222" t="str">
        <f>+IF(G2135=0,"",'Ark1'!V3947)</f>
        <v/>
      </c>
      <c r="S2135" s="32"/>
    </row>
    <row r="2136" spans="1:19" x14ac:dyDescent="0.5">
      <c r="A2136" s="32"/>
      <c r="B2136" s="297" t="str">
        <f>+IF(E2136=2012,VLOOKUP(D2136,K_navn!$A$2:$C$359,2),"")</f>
        <v/>
      </c>
      <c r="C2136" s="297" t="str">
        <f>+IF(E2136=2012,VLOOKUP(D2136,K_navn!$A$2:$C$359,3),"")</f>
        <v/>
      </c>
      <c r="D2136" s="115">
        <f>+'Ark1'!P3948</f>
        <v>4631</v>
      </c>
      <c r="E2136" s="115">
        <f>+'Ark1'!C3948</f>
        <v>2019</v>
      </c>
      <c r="F2136" s="116" t="str">
        <f>+IF('Ark1'!Q3948=0,"",'Ark1'!Q3948)</f>
        <v/>
      </c>
      <c r="G2136" s="116">
        <f>+'Ark1'!R3948</f>
        <v>0</v>
      </c>
      <c r="H2136" s="116">
        <f>+'Ark1'!S3948</f>
        <v>0</v>
      </c>
      <c r="I2136" s="222" t="str">
        <f>+IF(G2136=0,"",'Ark1'!AA3948)</f>
        <v/>
      </c>
      <c r="J2136" s="222" t="str">
        <f>+IF(G2136=0,"",'Ark1'!AB3948)</f>
        <v/>
      </c>
      <c r="K2136" s="114" t="str">
        <f>+IF(G2136=0,"",'Ark1'!U3948)</f>
        <v/>
      </c>
      <c r="L2136" s="222" t="str">
        <f>+IF(G2136=0,"",'Ark1'!W3948)</f>
        <v/>
      </c>
      <c r="M2136" s="222" t="str">
        <f>+IF(G2136=0,"",'Ark1'!X3948)</f>
        <v/>
      </c>
      <c r="N2136" s="114" t="str">
        <f>+IF(G2136=0,"",'Ark1'!Y3948)</f>
        <v/>
      </c>
      <c r="O2136" s="116" t="str">
        <f>+IF(G2136=0,"",'Ark1'!Z3948)</f>
        <v/>
      </c>
      <c r="P2136" s="116" t="str">
        <f t="shared" si="33"/>
        <v/>
      </c>
      <c r="Q2136" s="114" t="str">
        <f>+IF(G2136=0,"",'Ark1'!T3948)</f>
        <v/>
      </c>
      <c r="R2136" s="222" t="str">
        <f>+IF(G2136=0,"",'Ark1'!V3948)</f>
        <v/>
      </c>
      <c r="S2136" s="32"/>
    </row>
    <row r="2137" spans="1:19" ht="16.5" customHeight="1" x14ac:dyDescent="0.5">
      <c r="A2137" s="32"/>
      <c r="B2137" s="297" t="str">
        <f>+IF(E2137=2012,VLOOKUP(D2137,K_navn!$A$2:$C$359,2),"")</f>
        <v/>
      </c>
      <c r="C2137" s="297" t="str">
        <f>+IF(E2137=2012,VLOOKUP(D2137,K_navn!$A$2:$C$359,3),"")</f>
        <v/>
      </c>
      <c r="D2137" s="115">
        <f>+'Ark1'!P3949</f>
        <v>4631</v>
      </c>
      <c r="E2137" s="115">
        <f>+'Ark1'!C3949</f>
        <v>2020</v>
      </c>
      <c r="F2137" s="116" t="str">
        <f>+IF('Ark1'!Q3949=0,"",'Ark1'!Q3949)</f>
        <v/>
      </c>
      <c r="G2137" s="116">
        <f>+'Ark1'!R3949</f>
        <v>0</v>
      </c>
      <c r="H2137" s="116">
        <f>+'Ark1'!S3949</f>
        <v>0</v>
      </c>
      <c r="I2137" s="222" t="str">
        <f>+IF(G2137=0,"",'Ark1'!AA3949)</f>
        <v/>
      </c>
      <c r="J2137" s="222" t="str">
        <f>+IF(G2137=0,"",'Ark1'!AB3949)</f>
        <v/>
      </c>
      <c r="K2137" s="114" t="str">
        <f>+IF(G2137=0,"",'Ark1'!U3949)</f>
        <v/>
      </c>
      <c r="L2137" s="222" t="str">
        <f>+IF(G2137=0,"",'Ark1'!W3949)</f>
        <v/>
      </c>
      <c r="M2137" s="222" t="str">
        <f>+IF(G2137=0,"",'Ark1'!X3949)</f>
        <v/>
      </c>
      <c r="N2137" s="114" t="str">
        <f>+IF(G2137=0,"",'Ark1'!Y3949)</f>
        <v/>
      </c>
      <c r="O2137" s="116" t="str">
        <f>+IF(G2137=0,"",'Ark1'!Z3949)</f>
        <v/>
      </c>
      <c r="P2137" s="116" t="str">
        <f t="shared" si="33"/>
        <v/>
      </c>
      <c r="Q2137" s="114" t="str">
        <f>+IF(G2137=0,"",'Ark1'!T3949)</f>
        <v/>
      </c>
      <c r="R2137" s="222" t="str">
        <f>+IF(G2137=0,"",'Ark1'!V3949)</f>
        <v/>
      </c>
      <c r="S2137" s="32"/>
    </row>
    <row r="2138" spans="1:19" x14ac:dyDescent="0.5">
      <c r="A2138" s="32"/>
      <c r="B2138" s="297" t="str">
        <f>+IF(E2138=2012,VLOOKUP(D2138,K_navn!$A$2:$C$359,2),"")</f>
        <v/>
      </c>
      <c r="C2138" s="297" t="str">
        <f>+IF(E2138=2012,VLOOKUP(D2138,K_navn!$A$2:$C$359,3),"")</f>
        <v/>
      </c>
      <c r="D2138" s="115">
        <f>+'Ark1'!P3950</f>
        <v>4631</v>
      </c>
      <c r="E2138" s="115">
        <f>+'Ark1'!C3950</f>
        <v>2021</v>
      </c>
      <c r="F2138" s="116" t="str">
        <f>+IF('Ark1'!Q3950=0,"",'Ark1'!Q3950)</f>
        <v/>
      </c>
      <c r="G2138" s="116">
        <f>+'Ark1'!R3950</f>
        <v>0</v>
      </c>
      <c r="H2138" s="116">
        <f>+'Ark1'!S3950</f>
        <v>0</v>
      </c>
      <c r="I2138" s="222" t="str">
        <f>+IF(G2138=0,"",'Ark1'!AA3950)</f>
        <v/>
      </c>
      <c r="J2138" s="222" t="str">
        <f>+IF(G2138=0,"",'Ark1'!AB3950)</f>
        <v/>
      </c>
      <c r="K2138" s="114" t="str">
        <f>+IF(G2138=0,"",'Ark1'!U3950)</f>
        <v/>
      </c>
      <c r="L2138" s="222" t="str">
        <f>+IF(G2138=0,"",'Ark1'!W3950)</f>
        <v/>
      </c>
      <c r="M2138" s="222" t="str">
        <f>+IF(G2138=0,"",'Ark1'!X3950)</f>
        <v/>
      </c>
      <c r="N2138" s="114" t="str">
        <f>+IF(G2138=0,"",'Ark1'!Y3950)</f>
        <v/>
      </c>
      <c r="O2138" s="116" t="str">
        <f>+IF(G2138=0,"",'Ark1'!Z3950)</f>
        <v/>
      </c>
      <c r="P2138" s="116" t="str">
        <f t="shared" si="33"/>
        <v/>
      </c>
      <c r="Q2138" s="114" t="str">
        <f>+IF(G2138=0,"",'Ark1'!T3950)</f>
        <v/>
      </c>
      <c r="R2138" s="222" t="str">
        <f>+IF(G2138=0,"",'Ark1'!V3950)</f>
        <v/>
      </c>
      <c r="S2138" s="33"/>
    </row>
    <row r="2139" spans="1:19" x14ac:dyDescent="0.5">
      <c r="A2139" s="32"/>
      <c r="B2139" s="297" t="str">
        <f>+IF(E2139=2012,VLOOKUP(D2139,K_navn!$A$2:$C$359,2),"")</f>
        <v/>
      </c>
      <c r="C2139" s="297" t="str">
        <f>+IF(E2139=2012,VLOOKUP(D2139,K_navn!$A$2:$C$359,3),"")</f>
        <v/>
      </c>
      <c r="D2139" s="115">
        <f>+'Ark1'!P3951</f>
        <v>4631</v>
      </c>
      <c r="E2139" s="115">
        <f>+'Ark1'!C3951</f>
        <v>2022</v>
      </c>
      <c r="F2139" s="116" t="str">
        <f>+IF('Ark1'!Q3951=0,"",'Ark1'!Q3951)</f>
        <v/>
      </c>
      <c r="G2139" s="116">
        <f>+'Ark1'!R3951</f>
        <v>0</v>
      </c>
      <c r="H2139" s="116">
        <f>+'Ark1'!S3951</f>
        <v>0</v>
      </c>
      <c r="I2139" s="222" t="str">
        <f>+IF(G2139=0,"",'Ark1'!AA3951)</f>
        <v/>
      </c>
      <c r="J2139" s="222" t="str">
        <f>+IF(G2139=0,"",'Ark1'!AB3951)</f>
        <v/>
      </c>
      <c r="K2139" s="114" t="str">
        <f>+IF(G2139=0,"",'Ark1'!U3951)</f>
        <v/>
      </c>
      <c r="L2139" s="222" t="str">
        <f>+IF(G2139=0,"",'Ark1'!W3951)</f>
        <v/>
      </c>
      <c r="M2139" s="222" t="str">
        <f>+IF(G2139=0,"",'Ark1'!X3951)</f>
        <v/>
      </c>
      <c r="N2139" s="114" t="str">
        <f>+IF(G2139=0,"",'Ark1'!Y3951)</f>
        <v/>
      </c>
      <c r="O2139" s="116" t="str">
        <f>+IF(G2139=0,"",'Ark1'!Z3951)</f>
        <v/>
      </c>
      <c r="P2139" s="116" t="str">
        <f t="shared" si="33"/>
        <v/>
      </c>
      <c r="Q2139" s="114" t="str">
        <f>+IF(G2139=0,"",'Ark1'!T3951)</f>
        <v/>
      </c>
      <c r="R2139" s="222" t="str">
        <f>+IF(G2139=0,"",'Ark1'!V3951)</f>
        <v/>
      </c>
      <c r="S2139" s="33"/>
    </row>
    <row r="2140" spans="1:19" x14ac:dyDescent="0.5">
      <c r="A2140" s="32"/>
      <c r="B2140" s="297" t="str">
        <f>+IF(E2140=2012,VLOOKUP(D2140,K_navn!$A$2:$C$359,2),"")</f>
        <v>Austrheim</v>
      </c>
      <c r="C2140" s="297" t="str">
        <f>+IF(E2140=2012,VLOOKUP(D2140,K_navn!$A$2:$C$359,3),"")</f>
        <v xml:space="preserve">Vestland </v>
      </c>
      <c r="D2140" s="115">
        <f>+'Ark1'!P3952</f>
        <v>4632</v>
      </c>
      <c r="E2140" s="115">
        <f>+'Ark1'!C3952</f>
        <v>2012</v>
      </c>
      <c r="F2140" s="116" t="str">
        <f>+IF('Ark1'!Q3952=0,"",'Ark1'!Q3952)</f>
        <v/>
      </c>
      <c r="G2140" s="116">
        <f>+'Ark1'!R3952</f>
        <v>0</v>
      </c>
      <c r="H2140" s="116">
        <f>+'Ark1'!S3952</f>
        <v>0</v>
      </c>
      <c r="I2140" s="222" t="str">
        <f>+IF(G2140=0,"",'Ark1'!AA3952)</f>
        <v/>
      </c>
      <c r="J2140" s="222" t="str">
        <f>+IF(G2140=0,"",'Ark1'!AB3952)</f>
        <v/>
      </c>
      <c r="K2140" s="114" t="str">
        <f>+IF(G2140=0,"",'Ark1'!U3952)</f>
        <v/>
      </c>
      <c r="L2140" s="222" t="str">
        <f>+IF(G2140=0,"",'Ark1'!W3952)</f>
        <v/>
      </c>
      <c r="M2140" s="222" t="str">
        <f>+IF(G2140=0,"",'Ark1'!X3952)</f>
        <v/>
      </c>
      <c r="N2140" s="114" t="str">
        <f>+IF(G2140=0,"",'Ark1'!Y3952)</f>
        <v/>
      </c>
      <c r="O2140" s="116" t="str">
        <f>+IF(G2140=0,"",'Ark1'!Z3952)</f>
        <v/>
      </c>
      <c r="P2140" s="116" t="str">
        <f t="shared" si="33"/>
        <v/>
      </c>
      <c r="Q2140" s="114" t="str">
        <f>+IF(G2140=0,"",'Ark1'!T3952)</f>
        <v/>
      </c>
      <c r="R2140" s="222" t="str">
        <f>+IF(G2140=0,"",'Ark1'!V3952)</f>
        <v/>
      </c>
      <c r="S2140" s="32"/>
    </row>
    <row r="2141" spans="1:19" x14ac:dyDescent="0.5">
      <c r="A2141" s="32"/>
      <c r="B2141" s="297" t="str">
        <f>+IF(E2141=2012,VLOOKUP(D2141,K_navn!$A$2:$C$359,2),"")</f>
        <v/>
      </c>
      <c r="C2141" s="297" t="str">
        <f>+IF(E2141=2012,VLOOKUP(D2141,K_navn!$A$2:$C$359,3),"")</f>
        <v/>
      </c>
      <c r="D2141" s="115">
        <f>+'Ark1'!P3953</f>
        <v>4632</v>
      </c>
      <c r="E2141" s="115">
        <f>+'Ark1'!C3953</f>
        <v>2013</v>
      </c>
      <c r="F2141" s="116" t="str">
        <f>+IF('Ark1'!Q3953=0,"",'Ark1'!Q3953)</f>
        <v/>
      </c>
      <c r="G2141" s="116">
        <f>+'Ark1'!R3953</f>
        <v>0</v>
      </c>
      <c r="H2141" s="116">
        <f>+'Ark1'!S3953</f>
        <v>0</v>
      </c>
      <c r="I2141" s="222" t="str">
        <f>+IF(G2141=0,"",'Ark1'!AA3953)</f>
        <v/>
      </c>
      <c r="J2141" s="222" t="str">
        <f>+IF(G2141=0,"",'Ark1'!AB3953)</f>
        <v/>
      </c>
      <c r="K2141" s="114" t="str">
        <f>+IF(G2141=0,"",'Ark1'!U3953)</f>
        <v/>
      </c>
      <c r="L2141" s="222" t="str">
        <f>+IF(G2141=0,"",'Ark1'!W3953)</f>
        <v/>
      </c>
      <c r="M2141" s="222" t="str">
        <f>+IF(G2141=0,"",'Ark1'!X3953)</f>
        <v/>
      </c>
      <c r="N2141" s="114" t="str">
        <f>+IF(G2141=0,"",'Ark1'!Y3953)</f>
        <v/>
      </c>
      <c r="O2141" s="116" t="str">
        <f>+IF(G2141=0,"",'Ark1'!Z3953)</f>
        <v/>
      </c>
      <c r="P2141" s="116" t="str">
        <f t="shared" si="33"/>
        <v/>
      </c>
      <c r="Q2141" s="114" t="str">
        <f>+IF(G2141=0,"",'Ark1'!T3953)</f>
        <v/>
      </c>
      <c r="R2141" s="222" t="str">
        <f>+IF(G2141=0,"",'Ark1'!V3953)</f>
        <v/>
      </c>
      <c r="S2141" s="32"/>
    </row>
    <row r="2142" spans="1:19" x14ac:dyDescent="0.5">
      <c r="A2142" s="32"/>
      <c r="B2142" s="297" t="str">
        <f>+IF(E2142=2012,VLOOKUP(D2142,K_navn!$A$2:$C$359,2),"")</f>
        <v/>
      </c>
      <c r="C2142" s="297" t="str">
        <f>+IF(E2142=2012,VLOOKUP(D2142,K_navn!$A$2:$C$359,3),"")</f>
        <v/>
      </c>
      <c r="D2142" s="115">
        <f>+'Ark1'!P3954</f>
        <v>4632</v>
      </c>
      <c r="E2142" s="115">
        <f>+'Ark1'!C3954</f>
        <v>2014</v>
      </c>
      <c r="F2142" s="116" t="str">
        <f>+IF('Ark1'!Q3954=0,"",'Ark1'!Q3954)</f>
        <v/>
      </c>
      <c r="G2142" s="116">
        <f>+'Ark1'!R3954</f>
        <v>0</v>
      </c>
      <c r="H2142" s="116">
        <f>+'Ark1'!S3954</f>
        <v>0</v>
      </c>
      <c r="I2142" s="222" t="str">
        <f>+IF(G2142=0,"",'Ark1'!AA3954)</f>
        <v/>
      </c>
      <c r="J2142" s="222" t="str">
        <f>+IF(G2142=0,"",'Ark1'!AB3954)</f>
        <v/>
      </c>
      <c r="K2142" s="114" t="str">
        <f>+IF(G2142=0,"",'Ark1'!U3954)</f>
        <v/>
      </c>
      <c r="L2142" s="222" t="str">
        <f>+IF(G2142=0,"",'Ark1'!W3954)</f>
        <v/>
      </c>
      <c r="M2142" s="222" t="str">
        <f>+IF(G2142=0,"",'Ark1'!X3954)</f>
        <v/>
      </c>
      <c r="N2142" s="114" t="str">
        <f>+IF(G2142=0,"",'Ark1'!Y3954)</f>
        <v/>
      </c>
      <c r="O2142" s="116" t="str">
        <f>+IF(G2142=0,"",'Ark1'!Z3954)</f>
        <v/>
      </c>
      <c r="P2142" s="116" t="str">
        <f t="shared" si="33"/>
        <v/>
      </c>
      <c r="Q2142" s="114" t="str">
        <f>+IF(G2142=0,"",'Ark1'!T3954)</f>
        <v/>
      </c>
      <c r="R2142" s="222" t="str">
        <f>+IF(G2142=0,"",'Ark1'!V3954)</f>
        <v/>
      </c>
      <c r="S2142" s="32"/>
    </row>
    <row r="2143" spans="1:19" x14ac:dyDescent="0.5">
      <c r="A2143" s="32"/>
      <c r="B2143" s="297" t="str">
        <f>+IF(E2143=2012,VLOOKUP(D2143,K_navn!$A$2:$C$359,2),"")</f>
        <v/>
      </c>
      <c r="C2143" s="297" t="str">
        <f>+IF(E2143=2012,VLOOKUP(D2143,K_navn!$A$2:$C$359,3),"")</f>
        <v/>
      </c>
      <c r="D2143" s="115">
        <f>+'Ark1'!P3955</f>
        <v>4632</v>
      </c>
      <c r="E2143" s="115">
        <f>+'Ark1'!C3955</f>
        <v>2015</v>
      </c>
      <c r="F2143" s="116" t="str">
        <f>+IF('Ark1'!Q3955=0,"",'Ark1'!Q3955)</f>
        <v/>
      </c>
      <c r="G2143" s="116">
        <f>+'Ark1'!R3955</f>
        <v>0</v>
      </c>
      <c r="H2143" s="116">
        <f>+'Ark1'!S3955</f>
        <v>0</v>
      </c>
      <c r="I2143" s="222" t="str">
        <f>+IF(G2143=0,"",'Ark1'!AA3955)</f>
        <v/>
      </c>
      <c r="J2143" s="222" t="str">
        <f>+IF(G2143=0,"",'Ark1'!AB3955)</f>
        <v/>
      </c>
      <c r="K2143" s="114" t="str">
        <f>+IF(G2143=0,"",'Ark1'!U3955)</f>
        <v/>
      </c>
      <c r="L2143" s="222" t="str">
        <f>+IF(G2143=0,"",'Ark1'!W3955)</f>
        <v/>
      </c>
      <c r="M2143" s="222" t="str">
        <f>+IF(G2143=0,"",'Ark1'!X3955)</f>
        <v/>
      </c>
      <c r="N2143" s="114" t="str">
        <f>+IF(G2143=0,"",'Ark1'!Y3955)</f>
        <v/>
      </c>
      <c r="O2143" s="116" t="str">
        <f>+IF(G2143=0,"",'Ark1'!Z3955)</f>
        <v/>
      </c>
      <c r="P2143" s="116" t="str">
        <f t="shared" si="33"/>
        <v/>
      </c>
      <c r="Q2143" s="114" t="str">
        <f>+IF(G2143=0,"",'Ark1'!T3955)</f>
        <v/>
      </c>
      <c r="R2143" s="222" t="str">
        <f>+IF(G2143=0,"",'Ark1'!V3955)</f>
        <v/>
      </c>
      <c r="S2143" s="32"/>
    </row>
    <row r="2144" spans="1:19" x14ac:dyDescent="0.5">
      <c r="A2144" s="32"/>
      <c r="B2144" s="297" t="str">
        <f>+IF(E2144=2012,VLOOKUP(D2144,K_navn!$A$2:$C$359,2),"")</f>
        <v/>
      </c>
      <c r="C2144" s="297" t="str">
        <f>+IF(E2144=2012,VLOOKUP(D2144,K_navn!$A$2:$C$359,3),"")</f>
        <v/>
      </c>
      <c r="D2144" s="115">
        <f>+'Ark1'!P3956</f>
        <v>4632</v>
      </c>
      <c r="E2144" s="115">
        <f>+'Ark1'!C3956</f>
        <v>2016</v>
      </c>
      <c r="F2144" s="116" t="str">
        <f>+IF('Ark1'!Q3956=0,"",'Ark1'!Q3956)</f>
        <v/>
      </c>
      <c r="G2144" s="116">
        <f>+'Ark1'!R3956</f>
        <v>0</v>
      </c>
      <c r="H2144" s="116">
        <f>+'Ark1'!S3956</f>
        <v>0</v>
      </c>
      <c r="I2144" s="222" t="str">
        <f>+IF(G2144=0,"",'Ark1'!AA3956)</f>
        <v/>
      </c>
      <c r="J2144" s="222" t="str">
        <f>+IF(G2144=0,"",'Ark1'!AB3956)</f>
        <v/>
      </c>
      <c r="K2144" s="114" t="str">
        <f>+IF(G2144=0,"",'Ark1'!U3956)</f>
        <v/>
      </c>
      <c r="L2144" s="222" t="str">
        <f>+IF(G2144=0,"",'Ark1'!W3956)</f>
        <v/>
      </c>
      <c r="M2144" s="222" t="str">
        <f>+IF(G2144=0,"",'Ark1'!X3956)</f>
        <v/>
      </c>
      <c r="N2144" s="114" t="str">
        <f>+IF(G2144=0,"",'Ark1'!Y3956)</f>
        <v/>
      </c>
      <c r="O2144" s="116" t="str">
        <f>+IF(G2144=0,"",'Ark1'!Z3956)</f>
        <v/>
      </c>
      <c r="P2144" s="116" t="str">
        <f t="shared" si="33"/>
        <v/>
      </c>
      <c r="Q2144" s="114" t="str">
        <f>+IF(G2144=0,"",'Ark1'!T3956)</f>
        <v/>
      </c>
      <c r="R2144" s="222" t="str">
        <f>+IF(G2144=0,"",'Ark1'!V3956)</f>
        <v/>
      </c>
      <c r="S2144" s="32"/>
    </row>
    <row r="2145" spans="1:19" x14ac:dyDescent="0.5">
      <c r="A2145" s="32"/>
      <c r="B2145" s="297" t="str">
        <f>+IF(E2145=2012,VLOOKUP(D2145,K_navn!$A$2:$C$359,2),"")</f>
        <v/>
      </c>
      <c r="C2145" s="297" t="str">
        <f>+IF(E2145=2012,VLOOKUP(D2145,K_navn!$A$2:$C$359,3),"")</f>
        <v/>
      </c>
      <c r="D2145" s="115">
        <f>+'Ark1'!P3957</f>
        <v>4632</v>
      </c>
      <c r="E2145" s="115">
        <f>+'Ark1'!C3957</f>
        <v>2017</v>
      </c>
      <c r="F2145" s="116" t="str">
        <f>+IF('Ark1'!Q3957=0,"",'Ark1'!Q3957)</f>
        <v/>
      </c>
      <c r="G2145" s="116">
        <f>+'Ark1'!R3957</f>
        <v>0</v>
      </c>
      <c r="H2145" s="116">
        <f>+'Ark1'!S3957</f>
        <v>0</v>
      </c>
      <c r="I2145" s="222" t="str">
        <f>+IF(G2145=0,"",'Ark1'!AA3957)</f>
        <v/>
      </c>
      <c r="J2145" s="222" t="str">
        <f>+IF(G2145=0,"",'Ark1'!AB3957)</f>
        <v/>
      </c>
      <c r="K2145" s="114" t="str">
        <f>+IF(G2145=0,"",'Ark1'!U3957)</f>
        <v/>
      </c>
      <c r="L2145" s="222" t="str">
        <f>+IF(G2145=0,"",'Ark1'!W3957)</f>
        <v/>
      </c>
      <c r="M2145" s="222" t="str">
        <f>+IF(G2145=0,"",'Ark1'!X3957)</f>
        <v/>
      </c>
      <c r="N2145" s="114" t="str">
        <f>+IF(G2145=0,"",'Ark1'!Y3957)</f>
        <v/>
      </c>
      <c r="O2145" s="116" t="str">
        <f>+IF(G2145=0,"",'Ark1'!Z3957)</f>
        <v/>
      </c>
      <c r="P2145" s="116" t="str">
        <f t="shared" si="33"/>
        <v/>
      </c>
      <c r="Q2145" s="114" t="str">
        <f>+IF(G2145=0,"",'Ark1'!T3957)</f>
        <v/>
      </c>
      <c r="R2145" s="222" t="str">
        <f>+IF(G2145=0,"",'Ark1'!V3957)</f>
        <v/>
      </c>
      <c r="S2145" s="32"/>
    </row>
    <row r="2146" spans="1:19" x14ac:dyDescent="0.5">
      <c r="A2146" s="32"/>
      <c r="B2146" s="297" t="str">
        <f>+IF(E2146=2012,VLOOKUP(D2146,K_navn!$A$2:$C$359,2),"")</f>
        <v/>
      </c>
      <c r="C2146" s="297" t="str">
        <f>+IF(E2146=2012,VLOOKUP(D2146,K_navn!$A$2:$C$359,3),"")</f>
        <v/>
      </c>
      <c r="D2146" s="115">
        <f>+'Ark1'!P3958</f>
        <v>4632</v>
      </c>
      <c r="E2146" s="115">
        <f>+'Ark1'!C3958</f>
        <v>2018</v>
      </c>
      <c r="F2146" s="116" t="str">
        <f>+IF('Ark1'!Q3958=0,"",'Ark1'!Q3958)</f>
        <v/>
      </c>
      <c r="G2146" s="116">
        <f>+'Ark1'!R3958</f>
        <v>0</v>
      </c>
      <c r="H2146" s="116">
        <f>+'Ark1'!S3958</f>
        <v>0</v>
      </c>
      <c r="I2146" s="222" t="str">
        <f>+IF(G2146=0,"",'Ark1'!AA3958)</f>
        <v/>
      </c>
      <c r="J2146" s="222" t="str">
        <f>+IF(G2146=0,"",'Ark1'!AB3958)</f>
        <v/>
      </c>
      <c r="K2146" s="114" t="str">
        <f>+IF(G2146=0,"",'Ark1'!U3958)</f>
        <v/>
      </c>
      <c r="L2146" s="222" t="str">
        <f>+IF(G2146=0,"",'Ark1'!W3958)</f>
        <v/>
      </c>
      <c r="M2146" s="222" t="str">
        <f>+IF(G2146=0,"",'Ark1'!X3958)</f>
        <v/>
      </c>
      <c r="N2146" s="114" t="str">
        <f>+IF(G2146=0,"",'Ark1'!Y3958)</f>
        <v/>
      </c>
      <c r="O2146" s="116" t="str">
        <f>+IF(G2146=0,"",'Ark1'!Z3958)</f>
        <v/>
      </c>
      <c r="P2146" s="116" t="str">
        <f t="shared" si="33"/>
        <v/>
      </c>
      <c r="Q2146" s="114" t="str">
        <f>+IF(G2146=0,"",'Ark1'!T3958)</f>
        <v/>
      </c>
      <c r="R2146" s="222" t="str">
        <f>+IF(G2146=0,"",'Ark1'!V3958)</f>
        <v/>
      </c>
      <c r="S2146" s="32"/>
    </row>
    <row r="2147" spans="1:19" x14ac:dyDescent="0.5">
      <c r="A2147" s="32"/>
      <c r="B2147" s="297" t="str">
        <f>+IF(E2147=2012,VLOOKUP(D2147,K_navn!$A$2:$C$359,2),"")</f>
        <v/>
      </c>
      <c r="C2147" s="297" t="str">
        <f>+IF(E2147=2012,VLOOKUP(D2147,K_navn!$A$2:$C$359,3),"")</f>
        <v/>
      </c>
      <c r="D2147" s="115">
        <f>+'Ark1'!P3959</f>
        <v>4632</v>
      </c>
      <c r="E2147" s="115">
        <f>+'Ark1'!C3959</f>
        <v>2019</v>
      </c>
      <c r="F2147" s="116" t="str">
        <f>+IF('Ark1'!Q3959=0,"",'Ark1'!Q3959)</f>
        <v/>
      </c>
      <c r="G2147" s="116">
        <f>+'Ark1'!R3959</f>
        <v>0</v>
      </c>
      <c r="H2147" s="116">
        <f>+'Ark1'!S3959</f>
        <v>0</v>
      </c>
      <c r="I2147" s="222" t="str">
        <f>+IF(G2147=0,"",'Ark1'!AA3959)</f>
        <v/>
      </c>
      <c r="J2147" s="222" t="str">
        <f>+IF(G2147=0,"",'Ark1'!AB3959)</f>
        <v/>
      </c>
      <c r="K2147" s="114" t="str">
        <f>+IF(G2147=0,"",'Ark1'!U3959)</f>
        <v/>
      </c>
      <c r="L2147" s="222" t="str">
        <f>+IF(G2147=0,"",'Ark1'!W3959)</f>
        <v/>
      </c>
      <c r="M2147" s="222" t="str">
        <f>+IF(G2147=0,"",'Ark1'!X3959)</f>
        <v/>
      </c>
      <c r="N2147" s="114" t="str">
        <f>+IF(G2147=0,"",'Ark1'!Y3959)</f>
        <v/>
      </c>
      <c r="O2147" s="116" t="str">
        <f>+IF(G2147=0,"",'Ark1'!Z3959)</f>
        <v/>
      </c>
      <c r="P2147" s="116" t="str">
        <f t="shared" si="33"/>
        <v/>
      </c>
      <c r="Q2147" s="114" t="str">
        <f>+IF(G2147=0,"",'Ark1'!T3959)</f>
        <v/>
      </c>
      <c r="R2147" s="222" t="str">
        <f>+IF(G2147=0,"",'Ark1'!V3959)</f>
        <v/>
      </c>
      <c r="S2147" s="32"/>
    </row>
    <row r="2148" spans="1:19" x14ac:dyDescent="0.5">
      <c r="A2148" s="32"/>
      <c r="B2148" s="297" t="str">
        <f>+IF(E2148=2012,VLOOKUP(D2148,K_navn!$A$2:$C$359,2),"")</f>
        <v/>
      </c>
      <c r="C2148" s="297" t="str">
        <f>+IF(E2148=2012,VLOOKUP(D2148,K_navn!$A$2:$C$359,3),"")</f>
        <v/>
      </c>
      <c r="D2148" s="115">
        <f>+'Ark1'!P3960</f>
        <v>4632</v>
      </c>
      <c r="E2148" s="115">
        <f>+'Ark1'!C3960</f>
        <v>2020</v>
      </c>
      <c r="F2148" s="116" t="str">
        <f>+IF('Ark1'!Q3960=0,"",'Ark1'!Q3960)</f>
        <v/>
      </c>
      <c r="G2148" s="116">
        <f>+'Ark1'!R3960</f>
        <v>0</v>
      </c>
      <c r="H2148" s="116">
        <f>+'Ark1'!S3960</f>
        <v>0</v>
      </c>
      <c r="I2148" s="222" t="str">
        <f>+IF(G2148=0,"",'Ark1'!AA3960)</f>
        <v/>
      </c>
      <c r="J2148" s="222" t="str">
        <f>+IF(G2148=0,"",'Ark1'!AB3960)</f>
        <v/>
      </c>
      <c r="K2148" s="114" t="str">
        <f>+IF(G2148=0,"",'Ark1'!U3960)</f>
        <v/>
      </c>
      <c r="L2148" s="222" t="str">
        <f>+IF(G2148=0,"",'Ark1'!W3960)</f>
        <v/>
      </c>
      <c r="M2148" s="222" t="str">
        <f>+IF(G2148=0,"",'Ark1'!X3960)</f>
        <v/>
      </c>
      <c r="N2148" s="114" t="str">
        <f>+IF(G2148=0,"",'Ark1'!Y3960)</f>
        <v/>
      </c>
      <c r="O2148" s="116" t="str">
        <f>+IF(G2148=0,"",'Ark1'!Z3960)</f>
        <v/>
      </c>
      <c r="P2148" s="116" t="str">
        <f t="shared" si="33"/>
        <v/>
      </c>
      <c r="Q2148" s="114" t="str">
        <f>+IF(G2148=0,"",'Ark1'!T3960)</f>
        <v/>
      </c>
      <c r="R2148" s="222" t="str">
        <f>+IF(G2148=0,"",'Ark1'!V3960)</f>
        <v/>
      </c>
      <c r="S2148" s="32"/>
    </row>
    <row r="2149" spans="1:19" x14ac:dyDescent="0.5">
      <c r="A2149" s="32"/>
      <c r="B2149" s="297" t="str">
        <f>+IF(E2149=2012,VLOOKUP(D2149,K_navn!$A$2:$C$359,2),"")</f>
        <v/>
      </c>
      <c r="C2149" s="297" t="str">
        <f>+IF(E2149=2012,VLOOKUP(D2149,K_navn!$A$2:$C$359,3),"")</f>
        <v/>
      </c>
      <c r="D2149" s="115">
        <f>+'Ark1'!P3961</f>
        <v>4632</v>
      </c>
      <c r="E2149" s="115">
        <f>+'Ark1'!C3961</f>
        <v>2021</v>
      </c>
      <c r="F2149" s="116" t="str">
        <f>+IF('Ark1'!Q3961=0,"",'Ark1'!Q3961)</f>
        <v/>
      </c>
      <c r="G2149" s="116">
        <f>+'Ark1'!R3961</f>
        <v>0</v>
      </c>
      <c r="H2149" s="116">
        <f>+'Ark1'!S3961</f>
        <v>0</v>
      </c>
      <c r="I2149" s="222" t="str">
        <f>+IF(G2149=0,"",'Ark1'!AA3961)</f>
        <v/>
      </c>
      <c r="J2149" s="222" t="str">
        <f>+IF(G2149=0,"",'Ark1'!AB3961)</f>
        <v/>
      </c>
      <c r="K2149" s="114" t="str">
        <f>+IF(G2149=0,"",'Ark1'!U3961)</f>
        <v/>
      </c>
      <c r="L2149" s="222" t="str">
        <f>+IF(G2149=0,"",'Ark1'!W3961)</f>
        <v/>
      </c>
      <c r="M2149" s="222" t="str">
        <f>+IF(G2149=0,"",'Ark1'!X3961)</f>
        <v/>
      </c>
      <c r="N2149" s="114" t="str">
        <f>+IF(G2149=0,"",'Ark1'!Y3961)</f>
        <v/>
      </c>
      <c r="O2149" s="116" t="str">
        <f>+IF(G2149=0,"",'Ark1'!Z3961)</f>
        <v/>
      </c>
      <c r="P2149" s="116" t="str">
        <f t="shared" si="33"/>
        <v/>
      </c>
      <c r="Q2149" s="114" t="str">
        <f>+IF(G2149=0,"",'Ark1'!T3961)</f>
        <v/>
      </c>
      <c r="R2149" s="222" t="str">
        <f>+IF(G2149=0,"",'Ark1'!V3961)</f>
        <v/>
      </c>
      <c r="S2149" s="32"/>
    </row>
    <row r="2150" spans="1:19" x14ac:dyDescent="0.5">
      <c r="A2150" s="32"/>
      <c r="B2150" s="297" t="str">
        <f>+IF(E2150=2012,VLOOKUP(D2150,K_navn!$A$2:$C$359,2),"")</f>
        <v/>
      </c>
      <c r="C2150" s="297" t="str">
        <f>+IF(E2150=2012,VLOOKUP(D2150,K_navn!$A$2:$C$359,3),"")</f>
        <v/>
      </c>
      <c r="D2150" s="115">
        <f>+'Ark1'!P3962</f>
        <v>4632</v>
      </c>
      <c r="E2150" s="115">
        <f>+'Ark1'!C3962</f>
        <v>2022</v>
      </c>
      <c r="F2150" s="116" t="str">
        <f>+IF('Ark1'!Q3962=0,"",'Ark1'!Q3962)</f>
        <v/>
      </c>
      <c r="G2150" s="116">
        <f>+'Ark1'!R3962</f>
        <v>0</v>
      </c>
      <c r="H2150" s="116">
        <f>+'Ark1'!S3962</f>
        <v>0</v>
      </c>
      <c r="I2150" s="222" t="str">
        <f>+IF(G2150=0,"",'Ark1'!AA3962)</f>
        <v/>
      </c>
      <c r="J2150" s="222" t="str">
        <f>+IF(G2150=0,"",'Ark1'!AB3962)</f>
        <v/>
      </c>
      <c r="K2150" s="114" t="str">
        <f>+IF(G2150=0,"",'Ark1'!U3962)</f>
        <v/>
      </c>
      <c r="L2150" s="222" t="str">
        <f>+IF(G2150=0,"",'Ark1'!W3962)</f>
        <v/>
      </c>
      <c r="M2150" s="222" t="str">
        <f>+IF(G2150=0,"",'Ark1'!X3962)</f>
        <v/>
      </c>
      <c r="N2150" s="114" t="str">
        <f>+IF(G2150=0,"",'Ark1'!Y3962)</f>
        <v/>
      </c>
      <c r="O2150" s="116" t="str">
        <f>+IF(G2150=0,"",'Ark1'!Z3962)</f>
        <v/>
      </c>
      <c r="P2150" s="116" t="str">
        <f t="shared" si="33"/>
        <v/>
      </c>
      <c r="Q2150" s="114" t="str">
        <f>+IF(G2150=0,"",'Ark1'!T3962)</f>
        <v/>
      </c>
      <c r="R2150" s="222" t="str">
        <f>+IF(G2150=0,"",'Ark1'!V3962)</f>
        <v/>
      </c>
      <c r="S2150" s="32"/>
    </row>
    <row r="2151" spans="1:19" x14ac:dyDescent="0.5">
      <c r="A2151" s="32"/>
      <c r="B2151" s="297" t="str">
        <f>+IF(E2151=2012,VLOOKUP(D2151,K_navn!$A$2:$C$359,2),"")</f>
        <v>Fedje</v>
      </c>
      <c r="C2151" s="297" t="str">
        <f>+IF(E2151=2012,VLOOKUP(D2151,K_navn!$A$2:$C$359,3),"")</f>
        <v xml:space="preserve">Vestland </v>
      </c>
      <c r="D2151" s="115">
        <f>+'Ark1'!P3963</f>
        <v>4633</v>
      </c>
      <c r="E2151" s="115">
        <f>+'Ark1'!C3963</f>
        <v>2012</v>
      </c>
      <c r="F2151" s="116" t="str">
        <f>+IF('Ark1'!Q3963=0,"",'Ark1'!Q3963)</f>
        <v/>
      </c>
      <c r="G2151" s="116">
        <f>+'Ark1'!R3963</f>
        <v>0</v>
      </c>
      <c r="H2151" s="116">
        <f>+'Ark1'!S3963</f>
        <v>0</v>
      </c>
      <c r="I2151" s="222" t="str">
        <f>+IF(G2151=0,"",'Ark1'!AA3963)</f>
        <v/>
      </c>
      <c r="J2151" s="222" t="str">
        <f>+IF(G2151=0,"",'Ark1'!AB3963)</f>
        <v/>
      </c>
      <c r="K2151" s="114" t="str">
        <f>+IF(G2151=0,"",'Ark1'!U3963)</f>
        <v/>
      </c>
      <c r="L2151" s="222" t="str">
        <f>+IF(G2151=0,"",'Ark1'!W3963)</f>
        <v/>
      </c>
      <c r="M2151" s="222" t="str">
        <f>+IF(G2151=0,"",'Ark1'!X3963)</f>
        <v/>
      </c>
      <c r="N2151" s="114" t="str">
        <f>+IF(G2151=0,"",'Ark1'!Y3963)</f>
        <v/>
      </c>
      <c r="O2151" s="116" t="str">
        <f>+IF(G2151=0,"",'Ark1'!Z3963)</f>
        <v/>
      </c>
      <c r="P2151" s="116" t="str">
        <f t="shared" ref="P2151:P2214" si="34">+IF(G2151=0,"",H2151/F2151)</f>
        <v/>
      </c>
      <c r="Q2151" s="114" t="str">
        <f>+IF(G2151=0,"",'Ark1'!T3963)</f>
        <v/>
      </c>
      <c r="R2151" s="222" t="str">
        <f>+IF(G2151=0,"",'Ark1'!V3963)</f>
        <v/>
      </c>
      <c r="S2151" s="32"/>
    </row>
    <row r="2152" spans="1:19" x14ac:dyDescent="0.5">
      <c r="A2152" s="32"/>
      <c r="B2152" s="297" t="str">
        <f>+IF(E2152=2012,VLOOKUP(D2152,K_navn!$A$2:$C$359,2),"")</f>
        <v/>
      </c>
      <c r="C2152" s="297" t="str">
        <f>+IF(E2152=2012,VLOOKUP(D2152,K_navn!$A$2:$C$359,3),"")</f>
        <v/>
      </c>
      <c r="D2152" s="115">
        <f>+'Ark1'!P3964</f>
        <v>4633</v>
      </c>
      <c r="E2152" s="115">
        <f>+'Ark1'!C3964</f>
        <v>2013</v>
      </c>
      <c r="F2152" s="116" t="str">
        <f>+IF('Ark1'!Q3964=0,"",'Ark1'!Q3964)</f>
        <v/>
      </c>
      <c r="G2152" s="116">
        <f>+'Ark1'!R3964</f>
        <v>0</v>
      </c>
      <c r="H2152" s="116">
        <f>+'Ark1'!S3964</f>
        <v>0</v>
      </c>
      <c r="I2152" s="222" t="str">
        <f>+IF(G2152=0,"",'Ark1'!AA3964)</f>
        <v/>
      </c>
      <c r="J2152" s="222" t="str">
        <f>+IF(G2152=0,"",'Ark1'!AB3964)</f>
        <v/>
      </c>
      <c r="K2152" s="114" t="str">
        <f>+IF(G2152=0,"",'Ark1'!U3964)</f>
        <v/>
      </c>
      <c r="L2152" s="222" t="str">
        <f>+IF(G2152=0,"",'Ark1'!W3964)</f>
        <v/>
      </c>
      <c r="M2152" s="222" t="str">
        <f>+IF(G2152=0,"",'Ark1'!X3964)</f>
        <v/>
      </c>
      <c r="N2152" s="114" t="str">
        <f>+IF(G2152=0,"",'Ark1'!Y3964)</f>
        <v/>
      </c>
      <c r="O2152" s="116" t="str">
        <f>+IF(G2152=0,"",'Ark1'!Z3964)</f>
        <v/>
      </c>
      <c r="P2152" s="116" t="str">
        <f t="shared" si="34"/>
        <v/>
      </c>
      <c r="Q2152" s="114" t="str">
        <f>+IF(G2152=0,"",'Ark1'!T3964)</f>
        <v/>
      </c>
      <c r="R2152" s="222" t="str">
        <f>+IF(G2152=0,"",'Ark1'!V3964)</f>
        <v/>
      </c>
      <c r="S2152" s="32"/>
    </row>
    <row r="2153" spans="1:19" x14ac:dyDescent="0.5">
      <c r="A2153" s="32"/>
      <c r="B2153" s="297" t="str">
        <f>+IF(E2153=2012,VLOOKUP(D2153,K_navn!$A$2:$C$359,2),"")</f>
        <v/>
      </c>
      <c r="C2153" s="297" t="str">
        <f>+IF(E2153=2012,VLOOKUP(D2153,K_navn!$A$2:$C$359,3),"")</f>
        <v/>
      </c>
      <c r="D2153" s="115">
        <f>+'Ark1'!P3965</f>
        <v>4633</v>
      </c>
      <c r="E2153" s="115">
        <f>+'Ark1'!C3965</f>
        <v>2014</v>
      </c>
      <c r="F2153" s="116" t="str">
        <f>+IF('Ark1'!Q3965=0,"",'Ark1'!Q3965)</f>
        <v/>
      </c>
      <c r="G2153" s="116">
        <f>+'Ark1'!R3965</f>
        <v>0</v>
      </c>
      <c r="H2153" s="116">
        <f>+'Ark1'!S3965</f>
        <v>0</v>
      </c>
      <c r="I2153" s="222" t="str">
        <f>+IF(G2153=0,"",'Ark1'!AA3965)</f>
        <v/>
      </c>
      <c r="J2153" s="222" t="str">
        <f>+IF(G2153=0,"",'Ark1'!AB3965)</f>
        <v/>
      </c>
      <c r="K2153" s="114" t="str">
        <f>+IF(G2153=0,"",'Ark1'!U3965)</f>
        <v/>
      </c>
      <c r="L2153" s="222" t="str">
        <f>+IF(G2153=0,"",'Ark1'!W3965)</f>
        <v/>
      </c>
      <c r="M2153" s="222" t="str">
        <f>+IF(G2153=0,"",'Ark1'!X3965)</f>
        <v/>
      </c>
      <c r="N2153" s="114" t="str">
        <f>+IF(G2153=0,"",'Ark1'!Y3965)</f>
        <v/>
      </c>
      <c r="O2153" s="116" t="str">
        <f>+IF(G2153=0,"",'Ark1'!Z3965)</f>
        <v/>
      </c>
      <c r="P2153" s="116" t="str">
        <f t="shared" si="34"/>
        <v/>
      </c>
      <c r="Q2153" s="114" t="str">
        <f>+IF(G2153=0,"",'Ark1'!T3965)</f>
        <v/>
      </c>
      <c r="R2153" s="222" t="str">
        <f>+IF(G2153=0,"",'Ark1'!V3965)</f>
        <v/>
      </c>
      <c r="S2153" s="32"/>
    </row>
    <row r="2154" spans="1:19" x14ac:dyDescent="0.5">
      <c r="A2154" s="32"/>
      <c r="B2154" s="297" t="str">
        <f>+IF(E2154=2012,VLOOKUP(D2154,K_navn!$A$2:$C$359,2),"")</f>
        <v/>
      </c>
      <c r="C2154" s="297" t="str">
        <f>+IF(E2154=2012,VLOOKUP(D2154,K_navn!$A$2:$C$359,3),"")</f>
        <v/>
      </c>
      <c r="D2154" s="115">
        <f>+'Ark1'!P3966</f>
        <v>4633</v>
      </c>
      <c r="E2154" s="115">
        <f>+'Ark1'!C3966</f>
        <v>2015</v>
      </c>
      <c r="F2154" s="116" t="str">
        <f>+IF('Ark1'!Q3966=0,"",'Ark1'!Q3966)</f>
        <v/>
      </c>
      <c r="G2154" s="116">
        <f>+'Ark1'!R3966</f>
        <v>0</v>
      </c>
      <c r="H2154" s="116">
        <f>+'Ark1'!S3966</f>
        <v>0</v>
      </c>
      <c r="I2154" s="222" t="str">
        <f>+IF(G2154=0,"",'Ark1'!AA3966)</f>
        <v/>
      </c>
      <c r="J2154" s="222" t="str">
        <f>+IF(G2154=0,"",'Ark1'!AB3966)</f>
        <v/>
      </c>
      <c r="K2154" s="114" t="str">
        <f>+IF(G2154=0,"",'Ark1'!U3966)</f>
        <v/>
      </c>
      <c r="L2154" s="222" t="str">
        <f>+IF(G2154=0,"",'Ark1'!W3966)</f>
        <v/>
      </c>
      <c r="M2154" s="222" t="str">
        <f>+IF(G2154=0,"",'Ark1'!X3966)</f>
        <v/>
      </c>
      <c r="N2154" s="114" t="str">
        <f>+IF(G2154=0,"",'Ark1'!Y3966)</f>
        <v/>
      </c>
      <c r="O2154" s="116" t="str">
        <f>+IF(G2154=0,"",'Ark1'!Z3966)</f>
        <v/>
      </c>
      <c r="P2154" s="116" t="str">
        <f t="shared" si="34"/>
        <v/>
      </c>
      <c r="Q2154" s="114" t="str">
        <f>+IF(G2154=0,"",'Ark1'!T3966)</f>
        <v/>
      </c>
      <c r="R2154" s="222" t="str">
        <f>+IF(G2154=0,"",'Ark1'!V3966)</f>
        <v/>
      </c>
      <c r="S2154" s="32"/>
    </row>
    <row r="2155" spans="1:19" x14ac:dyDescent="0.5">
      <c r="A2155" s="32"/>
      <c r="B2155" s="297" t="str">
        <f>+IF(E2155=2012,VLOOKUP(D2155,K_navn!$A$2:$C$359,2),"")</f>
        <v/>
      </c>
      <c r="C2155" s="297" t="str">
        <f>+IF(E2155=2012,VLOOKUP(D2155,K_navn!$A$2:$C$359,3),"")</f>
        <v/>
      </c>
      <c r="D2155" s="115">
        <f>+'Ark1'!P3967</f>
        <v>4633</v>
      </c>
      <c r="E2155" s="115">
        <f>+'Ark1'!C3967</f>
        <v>2016</v>
      </c>
      <c r="F2155" s="116" t="str">
        <f>+IF('Ark1'!Q3967=0,"",'Ark1'!Q3967)</f>
        <v/>
      </c>
      <c r="G2155" s="116">
        <f>+'Ark1'!R3967</f>
        <v>0</v>
      </c>
      <c r="H2155" s="116">
        <f>+'Ark1'!S3967</f>
        <v>0</v>
      </c>
      <c r="I2155" s="222" t="str">
        <f>+IF(G2155=0,"",'Ark1'!AA3967)</f>
        <v/>
      </c>
      <c r="J2155" s="222" t="str">
        <f>+IF(G2155=0,"",'Ark1'!AB3967)</f>
        <v/>
      </c>
      <c r="K2155" s="114" t="str">
        <f>+IF(G2155=0,"",'Ark1'!U3967)</f>
        <v/>
      </c>
      <c r="L2155" s="222" t="str">
        <f>+IF(G2155=0,"",'Ark1'!W3967)</f>
        <v/>
      </c>
      <c r="M2155" s="222" t="str">
        <f>+IF(G2155=0,"",'Ark1'!X3967)</f>
        <v/>
      </c>
      <c r="N2155" s="114" t="str">
        <f>+IF(G2155=0,"",'Ark1'!Y3967)</f>
        <v/>
      </c>
      <c r="O2155" s="116" t="str">
        <f>+IF(G2155=0,"",'Ark1'!Z3967)</f>
        <v/>
      </c>
      <c r="P2155" s="116" t="str">
        <f t="shared" si="34"/>
        <v/>
      </c>
      <c r="Q2155" s="114" t="str">
        <f>+IF(G2155=0,"",'Ark1'!T3967)</f>
        <v/>
      </c>
      <c r="R2155" s="222" t="str">
        <f>+IF(G2155=0,"",'Ark1'!V3967)</f>
        <v/>
      </c>
      <c r="S2155" s="32"/>
    </row>
    <row r="2156" spans="1:19" x14ac:dyDescent="0.5">
      <c r="A2156" s="32"/>
      <c r="B2156" s="297" t="str">
        <f>+IF(E2156=2012,VLOOKUP(D2156,K_navn!$A$2:$C$359,2),"")</f>
        <v/>
      </c>
      <c r="C2156" s="297" t="str">
        <f>+IF(E2156=2012,VLOOKUP(D2156,K_navn!$A$2:$C$359,3),"")</f>
        <v/>
      </c>
      <c r="D2156" s="115">
        <f>+'Ark1'!P3968</f>
        <v>4633</v>
      </c>
      <c r="E2156" s="115">
        <f>+'Ark1'!C3968</f>
        <v>2017</v>
      </c>
      <c r="F2156" s="116" t="str">
        <f>+IF('Ark1'!Q3968=0,"",'Ark1'!Q3968)</f>
        <v/>
      </c>
      <c r="G2156" s="116">
        <f>+'Ark1'!R3968</f>
        <v>0</v>
      </c>
      <c r="H2156" s="116">
        <f>+'Ark1'!S3968</f>
        <v>0</v>
      </c>
      <c r="I2156" s="222" t="str">
        <f>+IF(G2156=0,"",'Ark1'!AA3968)</f>
        <v/>
      </c>
      <c r="J2156" s="222" t="str">
        <f>+IF(G2156=0,"",'Ark1'!AB3968)</f>
        <v/>
      </c>
      <c r="K2156" s="114" t="str">
        <f>+IF(G2156=0,"",'Ark1'!U3968)</f>
        <v/>
      </c>
      <c r="L2156" s="222" t="str">
        <f>+IF(G2156=0,"",'Ark1'!W3968)</f>
        <v/>
      </c>
      <c r="M2156" s="222" t="str">
        <f>+IF(G2156=0,"",'Ark1'!X3968)</f>
        <v/>
      </c>
      <c r="N2156" s="114" t="str">
        <f>+IF(G2156=0,"",'Ark1'!Y3968)</f>
        <v/>
      </c>
      <c r="O2156" s="116" t="str">
        <f>+IF(G2156=0,"",'Ark1'!Z3968)</f>
        <v/>
      </c>
      <c r="P2156" s="116" t="str">
        <f t="shared" si="34"/>
        <v/>
      </c>
      <c r="Q2156" s="114" t="str">
        <f>+IF(G2156=0,"",'Ark1'!T3968)</f>
        <v/>
      </c>
      <c r="R2156" s="222" t="str">
        <f>+IF(G2156=0,"",'Ark1'!V3968)</f>
        <v/>
      </c>
      <c r="S2156" s="32"/>
    </row>
    <row r="2157" spans="1:19" x14ac:dyDescent="0.5">
      <c r="A2157" s="32"/>
      <c r="B2157" s="297" t="str">
        <f>+IF(E2157=2012,VLOOKUP(D2157,K_navn!$A$2:$C$359,2),"")</f>
        <v/>
      </c>
      <c r="C2157" s="297" t="str">
        <f>+IF(E2157=2012,VLOOKUP(D2157,K_navn!$A$2:$C$359,3),"")</f>
        <v/>
      </c>
      <c r="D2157" s="115">
        <f>+'Ark1'!P3969</f>
        <v>4633</v>
      </c>
      <c r="E2157" s="115">
        <f>+'Ark1'!C3969</f>
        <v>2018</v>
      </c>
      <c r="F2157" s="116" t="str">
        <f>+IF('Ark1'!Q3969=0,"",'Ark1'!Q3969)</f>
        <v/>
      </c>
      <c r="G2157" s="116">
        <f>+'Ark1'!R3969</f>
        <v>0</v>
      </c>
      <c r="H2157" s="116">
        <f>+'Ark1'!S3969</f>
        <v>0</v>
      </c>
      <c r="I2157" s="222" t="str">
        <f>+IF(G2157=0,"",'Ark1'!AA3969)</f>
        <v/>
      </c>
      <c r="J2157" s="222" t="str">
        <f>+IF(G2157=0,"",'Ark1'!AB3969)</f>
        <v/>
      </c>
      <c r="K2157" s="114" t="str">
        <f>+IF(G2157=0,"",'Ark1'!U3969)</f>
        <v/>
      </c>
      <c r="L2157" s="222" t="str">
        <f>+IF(G2157=0,"",'Ark1'!W3969)</f>
        <v/>
      </c>
      <c r="M2157" s="222" t="str">
        <f>+IF(G2157=0,"",'Ark1'!X3969)</f>
        <v/>
      </c>
      <c r="N2157" s="114" t="str">
        <f>+IF(G2157=0,"",'Ark1'!Y3969)</f>
        <v/>
      </c>
      <c r="O2157" s="116" t="str">
        <f>+IF(G2157=0,"",'Ark1'!Z3969)</f>
        <v/>
      </c>
      <c r="P2157" s="116" t="str">
        <f t="shared" si="34"/>
        <v/>
      </c>
      <c r="Q2157" s="114" t="str">
        <f>+IF(G2157=0,"",'Ark1'!T3969)</f>
        <v/>
      </c>
      <c r="R2157" s="222" t="str">
        <f>+IF(G2157=0,"",'Ark1'!V3969)</f>
        <v/>
      </c>
      <c r="S2157" s="32"/>
    </row>
    <row r="2158" spans="1:19" x14ac:dyDescent="0.5">
      <c r="A2158" s="32"/>
      <c r="B2158" s="297" t="str">
        <f>+IF(E2158=2012,VLOOKUP(D2158,K_navn!$A$2:$C$359,2),"")</f>
        <v/>
      </c>
      <c r="C2158" s="297" t="str">
        <f>+IF(E2158=2012,VLOOKUP(D2158,K_navn!$A$2:$C$359,3),"")</f>
        <v/>
      </c>
      <c r="D2158" s="115">
        <f>+'Ark1'!P3970</f>
        <v>4633</v>
      </c>
      <c r="E2158" s="115">
        <f>+'Ark1'!C3970</f>
        <v>2019</v>
      </c>
      <c r="F2158" s="116" t="str">
        <f>+IF('Ark1'!Q3970=0,"",'Ark1'!Q3970)</f>
        <v/>
      </c>
      <c r="G2158" s="116">
        <f>+'Ark1'!R3970</f>
        <v>0</v>
      </c>
      <c r="H2158" s="116">
        <f>+'Ark1'!S3970</f>
        <v>0</v>
      </c>
      <c r="I2158" s="222" t="str">
        <f>+IF(G2158=0,"",'Ark1'!AA3970)</f>
        <v/>
      </c>
      <c r="J2158" s="222" t="str">
        <f>+IF(G2158=0,"",'Ark1'!AB3970)</f>
        <v/>
      </c>
      <c r="K2158" s="114" t="str">
        <f>+IF(G2158=0,"",'Ark1'!U3970)</f>
        <v/>
      </c>
      <c r="L2158" s="222" t="str">
        <f>+IF(G2158=0,"",'Ark1'!W3970)</f>
        <v/>
      </c>
      <c r="M2158" s="222" t="str">
        <f>+IF(G2158=0,"",'Ark1'!X3970)</f>
        <v/>
      </c>
      <c r="N2158" s="114" t="str">
        <f>+IF(G2158=0,"",'Ark1'!Y3970)</f>
        <v/>
      </c>
      <c r="O2158" s="116" t="str">
        <f>+IF(G2158=0,"",'Ark1'!Z3970)</f>
        <v/>
      </c>
      <c r="P2158" s="116" t="str">
        <f t="shared" si="34"/>
        <v/>
      </c>
      <c r="Q2158" s="114" t="str">
        <f>+IF(G2158=0,"",'Ark1'!T3970)</f>
        <v/>
      </c>
      <c r="R2158" s="222" t="str">
        <f>+IF(G2158=0,"",'Ark1'!V3970)</f>
        <v/>
      </c>
      <c r="S2158" s="32"/>
    </row>
    <row r="2159" spans="1:19" x14ac:dyDescent="0.5">
      <c r="A2159" s="32"/>
      <c r="B2159" s="297" t="str">
        <f>+IF(E2159=2012,VLOOKUP(D2159,K_navn!$A$2:$C$359,2),"")</f>
        <v/>
      </c>
      <c r="C2159" s="297" t="str">
        <f>+IF(E2159=2012,VLOOKUP(D2159,K_navn!$A$2:$C$359,3),"")</f>
        <v/>
      </c>
      <c r="D2159" s="115">
        <f>+'Ark1'!P3971</f>
        <v>4633</v>
      </c>
      <c r="E2159" s="115">
        <f>+'Ark1'!C3971</f>
        <v>2020</v>
      </c>
      <c r="F2159" s="116" t="str">
        <f>+IF('Ark1'!Q3971=0,"",'Ark1'!Q3971)</f>
        <v/>
      </c>
      <c r="G2159" s="116">
        <f>+'Ark1'!R3971</f>
        <v>0</v>
      </c>
      <c r="H2159" s="116">
        <f>+'Ark1'!S3971</f>
        <v>0</v>
      </c>
      <c r="I2159" s="222" t="str">
        <f>+IF(G2159=0,"",'Ark1'!AA3971)</f>
        <v/>
      </c>
      <c r="J2159" s="222" t="str">
        <f>+IF(G2159=0,"",'Ark1'!AB3971)</f>
        <v/>
      </c>
      <c r="K2159" s="114" t="str">
        <f>+IF(G2159=0,"",'Ark1'!U3971)</f>
        <v/>
      </c>
      <c r="L2159" s="222" t="str">
        <f>+IF(G2159=0,"",'Ark1'!W3971)</f>
        <v/>
      </c>
      <c r="M2159" s="222" t="str">
        <f>+IF(G2159=0,"",'Ark1'!X3971)</f>
        <v/>
      </c>
      <c r="N2159" s="114" t="str">
        <f>+IF(G2159=0,"",'Ark1'!Y3971)</f>
        <v/>
      </c>
      <c r="O2159" s="116" t="str">
        <f>+IF(G2159=0,"",'Ark1'!Z3971)</f>
        <v/>
      </c>
      <c r="P2159" s="116" t="str">
        <f t="shared" si="34"/>
        <v/>
      </c>
      <c r="Q2159" s="114" t="str">
        <f>+IF(G2159=0,"",'Ark1'!T3971)</f>
        <v/>
      </c>
      <c r="R2159" s="222" t="str">
        <f>+IF(G2159=0,"",'Ark1'!V3971)</f>
        <v/>
      </c>
      <c r="S2159" s="32"/>
    </row>
    <row r="2160" spans="1:19" x14ac:dyDescent="0.5">
      <c r="A2160" s="32"/>
      <c r="B2160" s="297" t="str">
        <f>+IF(E2160=2012,VLOOKUP(D2160,K_navn!$A$2:$C$359,2),"")</f>
        <v/>
      </c>
      <c r="C2160" s="297" t="str">
        <f>+IF(E2160=2012,VLOOKUP(D2160,K_navn!$A$2:$C$359,3),"")</f>
        <v/>
      </c>
      <c r="D2160" s="115">
        <f>+'Ark1'!P3972</f>
        <v>4633</v>
      </c>
      <c r="E2160" s="115">
        <f>+'Ark1'!C3972</f>
        <v>2021</v>
      </c>
      <c r="F2160" s="116" t="str">
        <f>+IF('Ark1'!Q3972=0,"",'Ark1'!Q3972)</f>
        <v/>
      </c>
      <c r="G2160" s="116">
        <f>+'Ark1'!R3972</f>
        <v>0</v>
      </c>
      <c r="H2160" s="116">
        <f>+'Ark1'!S3972</f>
        <v>0</v>
      </c>
      <c r="I2160" s="222" t="str">
        <f>+IF(G2160=0,"",'Ark1'!AA3972)</f>
        <v/>
      </c>
      <c r="J2160" s="222" t="str">
        <f>+IF(G2160=0,"",'Ark1'!AB3972)</f>
        <v/>
      </c>
      <c r="K2160" s="114" t="str">
        <f>+IF(G2160=0,"",'Ark1'!U3972)</f>
        <v/>
      </c>
      <c r="L2160" s="222" t="str">
        <f>+IF(G2160=0,"",'Ark1'!W3972)</f>
        <v/>
      </c>
      <c r="M2160" s="222" t="str">
        <f>+IF(G2160=0,"",'Ark1'!X3972)</f>
        <v/>
      </c>
      <c r="N2160" s="114" t="str">
        <f>+IF(G2160=0,"",'Ark1'!Y3972)</f>
        <v/>
      </c>
      <c r="O2160" s="116" t="str">
        <f>+IF(G2160=0,"",'Ark1'!Z3972)</f>
        <v/>
      </c>
      <c r="P2160" s="116" t="str">
        <f t="shared" si="34"/>
        <v/>
      </c>
      <c r="Q2160" s="114" t="str">
        <f>+IF(G2160=0,"",'Ark1'!T3972)</f>
        <v/>
      </c>
      <c r="R2160" s="222" t="str">
        <f>+IF(G2160=0,"",'Ark1'!V3972)</f>
        <v/>
      </c>
      <c r="S2160" s="32"/>
    </row>
    <row r="2161" spans="1:19" x14ac:dyDescent="0.5">
      <c r="A2161" s="32"/>
      <c r="B2161" s="297" t="str">
        <f>+IF(E2161=2012,VLOOKUP(D2161,K_navn!$A$2:$C$359,2),"")</f>
        <v/>
      </c>
      <c r="C2161" s="297" t="str">
        <f>+IF(E2161=2012,VLOOKUP(D2161,K_navn!$A$2:$C$359,3),"")</f>
        <v/>
      </c>
      <c r="D2161" s="115">
        <f>+'Ark1'!P3973</f>
        <v>4633</v>
      </c>
      <c r="E2161" s="115">
        <f>+'Ark1'!C3973</f>
        <v>2022</v>
      </c>
      <c r="F2161" s="116" t="str">
        <f>+IF('Ark1'!Q3973=0,"",'Ark1'!Q3973)</f>
        <v/>
      </c>
      <c r="G2161" s="116">
        <f>+'Ark1'!R3973</f>
        <v>0</v>
      </c>
      <c r="H2161" s="116">
        <f>+'Ark1'!S3973</f>
        <v>0</v>
      </c>
      <c r="I2161" s="222" t="str">
        <f>+IF(G2161=0,"",'Ark1'!AA3973)</f>
        <v/>
      </c>
      <c r="J2161" s="222" t="str">
        <f>+IF(G2161=0,"",'Ark1'!AB3973)</f>
        <v/>
      </c>
      <c r="K2161" s="114" t="str">
        <f>+IF(G2161=0,"",'Ark1'!U3973)</f>
        <v/>
      </c>
      <c r="L2161" s="222" t="str">
        <f>+IF(G2161=0,"",'Ark1'!W3973)</f>
        <v/>
      </c>
      <c r="M2161" s="222" t="str">
        <f>+IF(G2161=0,"",'Ark1'!X3973)</f>
        <v/>
      </c>
      <c r="N2161" s="114" t="str">
        <f>+IF(G2161=0,"",'Ark1'!Y3973)</f>
        <v/>
      </c>
      <c r="O2161" s="116" t="str">
        <f>+IF(G2161=0,"",'Ark1'!Z3973)</f>
        <v/>
      </c>
      <c r="P2161" s="116" t="str">
        <f t="shared" si="34"/>
        <v/>
      </c>
      <c r="Q2161" s="114" t="str">
        <f>+IF(G2161=0,"",'Ark1'!T3973)</f>
        <v/>
      </c>
      <c r="R2161" s="222" t="str">
        <f>+IF(G2161=0,"",'Ark1'!V3973)</f>
        <v/>
      </c>
      <c r="S2161" s="32"/>
    </row>
    <row r="2162" spans="1:19" x14ac:dyDescent="0.5">
      <c r="A2162" s="32"/>
      <c r="B2162" s="297" t="str">
        <f>+IF(E2162=2012,VLOOKUP(D2162,K_navn!$A$2:$C$359,2),"")</f>
        <v>Masfjorden</v>
      </c>
      <c r="C2162" s="297" t="str">
        <f>+IF(E2162=2012,VLOOKUP(D2162,K_navn!$A$2:$C$359,3),"")</f>
        <v xml:space="preserve">Vestland </v>
      </c>
      <c r="D2162" s="115">
        <f>+'Ark1'!P3974</f>
        <v>4634</v>
      </c>
      <c r="E2162" s="115">
        <f>+'Ark1'!C3974</f>
        <v>2012</v>
      </c>
      <c r="F2162" s="116" t="str">
        <f>+IF('Ark1'!Q3974=0,"",'Ark1'!Q3974)</f>
        <v/>
      </c>
      <c r="G2162" s="116">
        <f>+'Ark1'!R3974</f>
        <v>0</v>
      </c>
      <c r="H2162" s="116">
        <f>+'Ark1'!S3974</f>
        <v>0</v>
      </c>
      <c r="I2162" s="222" t="str">
        <f>+IF(G2162=0,"",'Ark1'!AA3974)</f>
        <v/>
      </c>
      <c r="J2162" s="222" t="str">
        <f>+IF(G2162=0,"",'Ark1'!AB3974)</f>
        <v/>
      </c>
      <c r="K2162" s="114" t="str">
        <f>+IF(G2162=0,"",'Ark1'!U3974)</f>
        <v/>
      </c>
      <c r="L2162" s="222" t="str">
        <f>+IF(G2162=0,"",'Ark1'!W3974)</f>
        <v/>
      </c>
      <c r="M2162" s="222" t="str">
        <f>+IF(G2162=0,"",'Ark1'!X3974)</f>
        <v/>
      </c>
      <c r="N2162" s="114" t="str">
        <f>+IF(G2162=0,"",'Ark1'!Y3974)</f>
        <v/>
      </c>
      <c r="O2162" s="116" t="str">
        <f>+IF(G2162=0,"",'Ark1'!Z3974)</f>
        <v/>
      </c>
      <c r="P2162" s="116" t="str">
        <f t="shared" si="34"/>
        <v/>
      </c>
      <c r="Q2162" s="114" t="str">
        <f>+IF(G2162=0,"",'Ark1'!T3974)</f>
        <v/>
      </c>
      <c r="R2162" s="222" t="str">
        <f>+IF(G2162=0,"",'Ark1'!V3974)</f>
        <v/>
      </c>
      <c r="S2162" s="32"/>
    </row>
    <row r="2163" spans="1:19" x14ac:dyDescent="0.5">
      <c r="A2163" s="32"/>
      <c r="B2163" s="297" t="str">
        <f>+IF(E2163=2012,VLOOKUP(D2163,K_navn!$A$2:$C$359,2),"")</f>
        <v/>
      </c>
      <c r="C2163" s="297" t="str">
        <f>+IF(E2163=2012,VLOOKUP(D2163,K_navn!$A$2:$C$359,3),"")</f>
        <v/>
      </c>
      <c r="D2163" s="115">
        <f>+'Ark1'!P3975</f>
        <v>4634</v>
      </c>
      <c r="E2163" s="115">
        <f>+'Ark1'!C3975</f>
        <v>2013</v>
      </c>
      <c r="F2163" s="116" t="str">
        <f>+IF('Ark1'!Q3975=0,"",'Ark1'!Q3975)</f>
        <v/>
      </c>
      <c r="G2163" s="116">
        <f>+'Ark1'!R3975</f>
        <v>0</v>
      </c>
      <c r="H2163" s="116">
        <f>+'Ark1'!S3975</f>
        <v>0</v>
      </c>
      <c r="I2163" s="222" t="str">
        <f>+IF(G2163=0,"",'Ark1'!AA3975)</f>
        <v/>
      </c>
      <c r="J2163" s="222" t="str">
        <f>+IF(G2163=0,"",'Ark1'!AB3975)</f>
        <v/>
      </c>
      <c r="K2163" s="114" t="str">
        <f>+IF(G2163=0,"",'Ark1'!U3975)</f>
        <v/>
      </c>
      <c r="L2163" s="222" t="str">
        <f>+IF(G2163=0,"",'Ark1'!W3975)</f>
        <v/>
      </c>
      <c r="M2163" s="222" t="str">
        <f>+IF(G2163=0,"",'Ark1'!X3975)</f>
        <v/>
      </c>
      <c r="N2163" s="114" t="str">
        <f>+IF(G2163=0,"",'Ark1'!Y3975)</f>
        <v/>
      </c>
      <c r="O2163" s="116" t="str">
        <f>+IF(G2163=0,"",'Ark1'!Z3975)</f>
        <v/>
      </c>
      <c r="P2163" s="116" t="str">
        <f t="shared" si="34"/>
        <v/>
      </c>
      <c r="Q2163" s="114" t="str">
        <f>+IF(G2163=0,"",'Ark1'!T3975)</f>
        <v/>
      </c>
      <c r="R2163" s="222" t="str">
        <f>+IF(G2163=0,"",'Ark1'!V3975)</f>
        <v/>
      </c>
      <c r="S2163" s="32"/>
    </row>
    <row r="2164" spans="1:19" x14ac:dyDescent="0.5">
      <c r="A2164" s="32"/>
      <c r="B2164" s="297" t="str">
        <f>+IF(E2164=2012,VLOOKUP(D2164,K_navn!$A$2:$C$359,2),"")</f>
        <v/>
      </c>
      <c r="C2164" s="297" t="str">
        <f>+IF(E2164=2012,VLOOKUP(D2164,K_navn!$A$2:$C$359,3),"")</f>
        <v/>
      </c>
      <c r="D2164" s="115">
        <f>+'Ark1'!P3976</f>
        <v>4634</v>
      </c>
      <c r="E2164" s="115">
        <f>+'Ark1'!C3976</f>
        <v>2014</v>
      </c>
      <c r="F2164" s="116" t="str">
        <f>+IF('Ark1'!Q3976=0,"",'Ark1'!Q3976)</f>
        <v/>
      </c>
      <c r="G2164" s="116">
        <f>+'Ark1'!R3976</f>
        <v>0</v>
      </c>
      <c r="H2164" s="116">
        <f>+'Ark1'!S3976</f>
        <v>0</v>
      </c>
      <c r="I2164" s="222" t="str">
        <f>+IF(G2164=0,"",'Ark1'!AA3976)</f>
        <v/>
      </c>
      <c r="J2164" s="222" t="str">
        <f>+IF(G2164=0,"",'Ark1'!AB3976)</f>
        <v/>
      </c>
      <c r="K2164" s="114" t="str">
        <f>+IF(G2164=0,"",'Ark1'!U3976)</f>
        <v/>
      </c>
      <c r="L2164" s="222" t="str">
        <f>+IF(G2164=0,"",'Ark1'!W3976)</f>
        <v/>
      </c>
      <c r="M2164" s="222" t="str">
        <f>+IF(G2164=0,"",'Ark1'!X3976)</f>
        <v/>
      </c>
      <c r="N2164" s="114" t="str">
        <f>+IF(G2164=0,"",'Ark1'!Y3976)</f>
        <v/>
      </c>
      <c r="O2164" s="116" t="str">
        <f>+IF(G2164=0,"",'Ark1'!Z3976)</f>
        <v/>
      </c>
      <c r="P2164" s="116" t="str">
        <f t="shared" si="34"/>
        <v/>
      </c>
      <c r="Q2164" s="114" t="str">
        <f>+IF(G2164=0,"",'Ark1'!T3976)</f>
        <v/>
      </c>
      <c r="R2164" s="222" t="str">
        <f>+IF(G2164=0,"",'Ark1'!V3976)</f>
        <v/>
      </c>
      <c r="S2164" s="32"/>
    </row>
    <row r="2165" spans="1:19" x14ac:dyDescent="0.5">
      <c r="A2165" s="32"/>
      <c r="B2165" s="297" t="str">
        <f>+IF(E2165=2012,VLOOKUP(D2165,K_navn!$A$2:$C$359,2),"")</f>
        <v/>
      </c>
      <c r="C2165" s="297" t="str">
        <f>+IF(E2165=2012,VLOOKUP(D2165,K_navn!$A$2:$C$359,3),"")</f>
        <v/>
      </c>
      <c r="D2165" s="115">
        <f>+'Ark1'!P3977</f>
        <v>4634</v>
      </c>
      <c r="E2165" s="115">
        <f>+'Ark1'!C3977</f>
        <v>2015</v>
      </c>
      <c r="F2165" s="116" t="str">
        <f>+IF('Ark1'!Q3977=0,"",'Ark1'!Q3977)</f>
        <v/>
      </c>
      <c r="G2165" s="116">
        <f>+'Ark1'!R3977</f>
        <v>0</v>
      </c>
      <c r="H2165" s="116">
        <f>+'Ark1'!S3977</f>
        <v>0</v>
      </c>
      <c r="I2165" s="222" t="str">
        <f>+IF(G2165=0,"",'Ark1'!AA3977)</f>
        <v/>
      </c>
      <c r="J2165" s="222" t="str">
        <f>+IF(G2165=0,"",'Ark1'!AB3977)</f>
        <v/>
      </c>
      <c r="K2165" s="114" t="str">
        <f>+IF(G2165=0,"",'Ark1'!U3977)</f>
        <v/>
      </c>
      <c r="L2165" s="222" t="str">
        <f>+IF(G2165=0,"",'Ark1'!W3977)</f>
        <v/>
      </c>
      <c r="M2165" s="222" t="str">
        <f>+IF(G2165=0,"",'Ark1'!X3977)</f>
        <v/>
      </c>
      <c r="N2165" s="114" t="str">
        <f>+IF(G2165=0,"",'Ark1'!Y3977)</f>
        <v/>
      </c>
      <c r="O2165" s="116" t="str">
        <f>+IF(G2165=0,"",'Ark1'!Z3977)</f>
        <v/>
      </c>
      <c r="P2165" s="116" t="str">
        <f t="shared" si="34"/>
        <v/>
      </c>
      <c r="Q2165" s="114" t="str">
        <f>+IF(G2165=0,"",'Ark1'!T3977)</f>
        <v/>
      </c>
      <c r="R2165" s="222" t="str">
        <f>+IF(G2165=0,"",'Ark1'!V3977)</f>
        <v/>
      </c>
      <c r="S2165" s="32"/>
    </row>
    <row r="2166" spans="1:19" x14ac:dyDescent="0.5">
      <c r="A2166" s="32"/>
      <c r="B2166" s="297" t="str">
        <f>+IF(E2166=2012,VLOOKUP(D2166,K_navn!$A$2:$C$359,2),"")</f>
        <v/>
      </c>
      <c r="C2166" s="297" t="str">
        <f>+IF(E2166=2012,VLOOKUP(D2166,K_navn!$A$2:$C$359,3),"")</f>
        <v/>
      </c>
      <c r="D2166" s="115">
        <f>+'Ark1'!P3978</f>
        <v>4634</v>
      </c>
      <c r="E2166" s="115">
        <f>+'Ark1'!C3978</f>
        <v>2016</v>
      </c>
      <c r="F2166" s="116" t="str">
        <f>+IF('Ark1'!Q3978=0,"",'Ark1'!Q3978)</f>
        <v/>
      </c>
      <c r="G2166" s="116">
        <f>+'Ark1'!R3978</f>
        <v>0</v>
      </c>
      <c r="H2166" s="116">
        <f>+'Ark1'!S3978</f>
        <v>0</v>
      </c>
      <c r="I2166" s="222" t="str">
        <f>+IF(G2166=0,"",'Ark1'!AA3978)</f>
        <v/>
      </c>
      <c r="J2166" s="222" t="str">
        <f>+IF(G2166=0,"",'Ark1'!AB3978)</f>
        <v/>
      </c>
      <c r="K2166" s="114" t="str">
        <f>+IF(G2166=0,"",'Ark1'!U3978)</f>
        <v/>
      </c>
      <c r="L2166" s="222" t="str">
        <f>+IF(G2166=0,"",'Ark1'!W3978)</f>
        <v/>
      </c>
      <c r="M2166" s="222" t="str">
        <f>+IF(G2166=0,"",'Ark1'!X3978)</f>
        <v/>
      </c>
      <c r="N2166" s="114" t="str">
        <f>+IF(G2166=0,"",'Ark1'!Y3978)</f>
        <v/>
      </c>
      <c r="O2166" s="116" t="str">
        <f>+IF(G2166=0,"",'Ark1'!Z3978)</f>
        <v/>
      </c>
      <c r="P2166" s="116" t="str">
        <f t="shared" si="34"/>
        <v/>
      </c>
      <c r="Q2166" s="114" t="str">
        <f>+IF(G2166=0,"",'Ark1'!T3978)</f>
        <v/>
      </c>
      <c r="R2166" s="222" t="str">
        <f>+IF(G2166=0,"",'Ark1'!V3978)</f>
        <v/>
      </c>
      <c r="S2166" s="32"/>
    </row>
    <row r="2167" spans="1:19" x14ac:dyDescent="0.5">
      <c r="A2167" s="32"/>
      <c r="B2167" s="297" t="str">
        <f>+IF(E2167=2012,VLOOKUP(D2167,K_navn!$A$2:$C$359,2),"")</f>
        <v/>
      </c>
      <c r="C2167" s="297" t="str">
        <f>+IF(E2167=2012,VLOOKUP(D2167,K_navn!$A$2:$C$359,3),"")</f>
        <v/>
      </c>
      <c r="D2167" s="115">
        <f>+'Ark1'!P3979</f>
        <v>4634</v>
      </c>
      <c r="E2167" s="115">
        <f>+'Ark1'!C3979</f>
        <v>2017</v>
      </c>
      <c r="F2167" s="116" t="str">
        <f>+IF('Ark1'!Q3979=0,"",'Ark1'!Q3979)</f>
        <v/>
      </c>
      <c r="G2167" s="116">
        <f>+'Ark1'!R3979</f>
        <v>0</v>
      </c>
      <c r="H2167" s="116">
        <f>+'Ark1'!S3979</f>
        <v>0</v>
      </c>
      <c r="I2167" s="222" t="str">
        <f>+IF(G2167=0,"",'Ark1'!AA3979)</f>
        <v/>
      </c>
      <c r="J2167" s="222" t="str">
        <f>+IF(G2167=0,"",'Ark1'!AB3979)</f>
        <v/>
      </c>
      <c r="K2167" s="114" t="str">
        <f>+IF(G2167=0,"",'Ark1'!U3979)</f>
        <v/>
      </c>
      <c r="L2167" s="222" t="str">
        <f>+IF(G2167=0,"",'Ark1'!W3979)</f>
        <v/>
      </c>
      <c r="M2167" s="222" t="str">
        <f>+IF(G2167=0,"",'Ark1'!X3979)</f>
        <v/>
      </c>
      <c r="N2167" s="114" t="str">
        <f>+IF(G2167=0,"",'Ark1'!Y3979)</f>
        <v/>
      </c>
      <c r="O2167" s="116" t="str">
        <f>+IF(G2167=0,"",'Ark1'!Z3979)</f>
        <v/>
      </c>
      <c r="P2167" s="116" t="str">
        <f t="shared" si="34"/>
        <v/>
      </c>
      <c r="Q2167" s="114" t="str">
        <f>+IF(G2167=0,"",'Ark1'!T3979)</f>
        <v/>
      </c>
      <c r="R2167" s="222" t="str">
        <f>+IF(G2167=0,"",'Ark1'!V3979)</f>
        <v/>
      </c>
      <c r="S2167" s="32"/>
    </row>
    <row r="2168" spans="1:19" x14ac:dyDescent="0.5">
      <c r="A2168" s="32"/>
      <c r="B2168" s="297" t="str">
        <f>+IF(E2168=2012,VLOOKUP(D2168,K_navn!$A$2:$C$359,2),"")</f>
        <v/>
      </c>
      <c r="C2168" s="297" t="str">
        <f>+IF(E2168=2012,VLOOKUP(D2168,K_navn!$A$2:$C$359,3),"")</f>
        <v/>
      </c>
      <c r="D2168" s="115">
        <f>+'Ark1'!P3980</f>
        <v>4634</v>
      </c>
      <c r="E2168" s="115">
        <f>+'Ark1'!C3980</f>
        <v>2018</v>
      </c>
      <c r="F2168" s="116" t="str">
        <f>+IF('Ark1'!Q3980=0,"",'Ark1'!Q3980)</f>
        <v/>
      </c>
      <c r="G2168" s="116">
        <f>+'Ark1'!R3980</f>
        <v>0</v>
      </c>
      <c r="H2168" s="116">
        <f>+'Ark1'!S3980</f>
        <v>0</v>
      </c>
      <c r="I2168" s="222" t="str">
        <f>+IF(G2168=0,"",'Ark1'!AA3980)</f>
        <v/>
      </c>
      <c r="J2168" s="222" t="str">
        <f>+IF(G2168=0,"",'Ark1'!AB3980)</f>
        <v/>
      </c>
      <c r="K2168" s="114" t="str">
        <f>+IF(G2168=0,"",'Ark1'!U3980)</f>
        <v/>
      </c>
      <c r="L2168" s="222" t="str">
        <f>+IF(G2168=0,"",'Ark1'!W3980)</f>
        <v/>
      </c>
      <c r="M2168" s="222" t="str">
        <f>+IF(G2168=0,"",'Ark1'!X3980)</f>
        <v/>
      </c>
      <c r="N2168" s="114" t="str">
        <f>+IF(G2168=0,"",'Ark1'!Y3980)</f>
        <v/>
      </c>
      <c r="O2168" s="116" t="str">
        <f>+IF(G2168=0,"",'Ark1'!Z3980)</f>
        <v/>
      </c>
      <c r="P2168" s="116" t="str">
        <f t="shared" si="34"/>
        <v/>
      </c>
      <c r="Q2168" s="114" t="str">
        <f>+IF(G2168=0,"",'Ark1'!T3980)</f>
        <v/>
      </c>
      <c r="R2168" s="222" t="str">
        <f>+IF(G2168=0,"",'Ark1'!V3980)</f>
        <v/>
      </c>
      <c r="S2168" s="32"/>
    </row>
    <row r="2169" spans="1:19" x14ac:dyDescent="0.5">
      <c r="A2169" s="32"/>
      <c r="B2169" s="297" t="str">
        <f>+IF(E2169=2012,VLOOKUP(D2169,K_navn!$A$2:$C$359,2),"")</f>
        <v/>
      </c>
      <c r="C2169" s="297" t="str">
        <f>+IF(E2169=2012,VLOOKUP(D2169,K_navn!$A$2:$C$359,3),"")</f>
        <v/>
      </c>
      <c r="D2169" s="115">
        <f>+'Ark1'!P3981</f>
        <v>4634</v>
      </c>
      <c r="E2169" s="115">
        <f>+'Ark1'!C3981</f>
        <v>2019</v>
      </c>
      <c r="F2169" s="116" t="str">
        <f>+IF('Ark1'!Q3981=0,"",'Ark1'!Q3981)</f>
        <v/>
      </c>
      <c r="G2169" s="116">
        <f>+'Ark1'!R3981</f>
        <v>0</v>
      </c>
      <c r="H2169" s="116">
        <f>+'Ark1'!S3981</f>
        <v>0</v>
      </c>
      <c r="I2169" s="222" t="str">
        <f>+IF(G2169=0,"",'Ark1'!AA3981)</f>
        <v/>
      </c>
      <c r="J2169" s="222" t="str">
        <f>+IF(G2169=0,"",'Ark1'!AB3981)</f>
        <v/>
      </c>
      <c r="K2169" s="114" t="str">
        <f>+IF(G2169=0,"",'Ark1'!U3981)</f>
        <v/>
      </c>
      <c r="L2169" s="222" t="str">
        <f>+IF(G2169=0,"",'Ark1'!W3981)</f>
        <v/>
      </c>
      <c r="M2169" s="222" t="str">
        <f>+IF(G2169=0,"",'Ark1'!X3981)</f>
        <v/>
      </c>
      <c r="N2169" s="114" t="str">
        <f>+IF(G2169=0,"",'Ark1'!Y3981)</f>
        <v/>
      </c>
      <c r="O2169" s="116" t="str">
        <f>+IF(G2169=0,"",'Ark1'!Z3981)</f>
        <v/>
      </c>
      <c r="P2169" s="116" t="str">
        <f t="shared" si="34"/>
        <v/>
      </c>
      <c r="Q2169" s="114" t="str">
        <f>+IF(G2169=0,"",'Ark1'!T3981)</f>
        <v/>
      </c>
      <c r="R2169" s="222" t="str">
        <f>+IF(G2169=0,"",'Ark1'!V3981)</f>
        <v/>
      </c>
      <c r="S2169" s="32"/>
    </row>
    <row r="2170" spans="1:19" x14ac:dyDescent="0.5">
      <c r="A2170" s="32"/>
      <c r="B2170" s="297" t="str">
        <f>+IF(E2170=2012,VLOOKUP(D2170,K_navn!$A$2:$C$359,2),"")</f>
        <v/>
      </c>
      <c r="C2170" s="297" t="str">
        <f>+IF(E2170=2012,VLOOKUP(D2170,K_navn!$A$2:$C$359,3),"")</f>
        <v/>
      </c>
      <c r="D2170" s="115">
        <f>+'Ark1'!P3982</f>
        <v>4634</v>
      </c>
      <c r="E2170" s="115">
        <f>+'Ark1'!C3982</f>
        <v>2020</v>
      </c>
      <c r="F2170" s="116" t="str">
        <f>+IF('Ark1'!Q3982=0,"",'Ark1'!Q3982)</f>
        <v/>
      </c>
      <c r="G2170" s="116">
        <f>+'Ark1'!R3982</f>
        <v>0</v>
      </c>
      <c r="H2170" s="116">
        <f>+'Ark1'!S3982</f>
        <v>0</v>
      </c>
      <c r="I2170" s="222" t="str">
        <f>+IF(G2170=0,"",'Ark1'!AA3982)</f>
        <v/>
      </c>
      <c r="J2170" s="222" t="str">
        <f>+IF(G2170=0,"",'Ark1'!AB3982)</f>
        <v/>
      </c>
      <c r="K2170" s="114" t="str">
        <f>+IF(G2170=0,"",'Ark1'!U3982)</f>
        <v/>
      </c>
      <c r="L2170" s="222" t="str">
        <f>+IF(G2170=0,"",'Ark1'!W3982)</f>
        <v/>
      </c>
      <c r="M2170" s="222" t="str">
        <f>+IF(G2170=0,"",'Ark1'!X3982)</f>
        <v/>
      </c>
      <c r="N2170" s="114" t="str">
        <f>+IF(G2170=0,"",'Ark1'!Y3982)</f>
        <v/>
      </c>
      <c r="O2170" s="116" t="str">
        <f>+IF(G2170=0,"",'Ark1'!Z3982)</f>
        <v/>
      </c>
      <c r="P2170" s="116" t="str">
        <f t="shared" si="34"/>
        <v/>
      </c>
      <c r="Q2170" s="114" t="str">
        <f>+IF(G2170=0,"",'Ark1'!T3982)</f>
        <v/>
      </c>
      <c r="R2170" s="222" t="str">
        <f>+IF(G2170=0,"",'Ark1'!V3982)</f>
        <v/>
      </c>
      <c r="S2170" s="32"/>
    </row>
    <row r="2171" spans="1:19" x14ac:dyDescent="0.5">
      <c r="A2171" s="32"/>
      <c r="B2171" s="297" t="str">
        <f>+IF(E2171=2012,VLOOKUP(D2171,K_navn!$A$2:$C$359,2),"")</f>
        <v/>
      </c>
      <c r="C2171" s="297" t="str">
        <f>+IF(E2171=2012,VLOOKUP(D2171,K_navn!$A$2:$C$359,3),"")</f>
        <v/>
      </c>
      <c r="D2171" s="115">
        <f>+'Ark1'!P3983</f>
        <v>4634</v>
      </c>
      <c r="E2171" s="115">
        <f>+'Ark1'!C3983</f>
        <v>2021</v>
      </c>
      <c r="F2171" s="116" t="str">
        <f>+IF('Ark1'!Q3983=0,"",'Ark1'!Q3983)</f>
        <v/>
      </c>
      <c r="G2171" s="116">
        <f>+'Ark1'!R3983</f>
        <v>0</v>
      </c>
      <c r="H2171" s="116">
        <f>+'Ark1'!S3983</f>
        <v>0</v>
      </c>
      <c r="I2171" s="222" t="str">
        <f>+IF(G2171=0,"",'Ark1'!AA3983)</f>
        <v/>
      </c>
      <c r="J2171" s="222" t="str">
        <f>+IF(G2171=0,"",'Ark1'!AB3983)</f>
        <v/>
      </c>
      <c r="K2171" s="114" t="str">
        <f>+IF(G2171=0,"",'Ark1'!U3983)</f>
        <v/>
      </c>
      <c r="L2171" s="222" t="str">
        <f>+IF(G2171=0,"",'Ark1'!W3983)</f>
        <v/>
      </c>
      <c r="M2171" s="222" t="str">
        <f>+IF(G2171=0,"",'Ark1'!X3983)</f>
        <v/>
      </c>
      <c r="N2171" s="114" t="str">
        <f>+IF(G2171=0,"",'Ark1'!Y3983)</f>
        <v/>
      </c>
      <c r="O2171" s="116" t="str">
        <f>+IF(G2171=0,"",'Ark1'!Z3983)</f>
        <v/>
      </c>
      <c r="P2171" s="116" t="str">
        <f t="shared" si="34"/>
        <v/>
      </c>
      <c r="Q2171" s="114" t="str">
        <f>+IF(G2171=0,"",'Ark1'!T3983)</f>
        <v/>
      </c>
      <c r="R2171" s="222" t="str">
        <f>+IF(G2171=0,"",'Ark1'!V3983)</f>
        <v/>
      </c>
      <c r="S2171" s="32"/>
    </row>
    <row r="2172" spans="1:19" x14ac:dyDescent="0.5">
      <c r="A2172" s="32"/>
      <c r="B2172" s="297" t="str">
        <f>+IF(E2172=2012,VLOOKUP(D2172,K_navn!$A$2:$C$359,2),"")</f>
        <v/>
      </c>
      <c r="C2172" s="297" t="str">
        <f>+IF(E2172=2012,VLOOKUP(D2172,K_navn!$A$2:$C$359,3),"")</f>
        <v/>
      </c>
      <c r="D2172" s="115">
        <f>+'Ark1'!P3984</f>
        <v>4634</v>
      </c>
      <c r="E2172" s="115">
        <f>+'Ark1'!C3984</f>
        <v>2022</v>
      </c>
      <c r="F2172" s="116" t="str">
        <f>+IF('Ark1'!Q3984=0,"",'Ark1'!Q3984)</f>
        <v/>
      </c>
      <c r="G2172" s="116">
        <f>+'Ark1'!R3984</f>
        <v>0</v>
      </c>
      <c r="H2172" s="116">
        <f>+'Ark1'!S3984</f>
        <v>0</v>
      </c>
      <c r="I2172" s="222" t="str">
        <f>+IF(G2172=0,"",'Ark1'!AA3984)</f>
        <v/>
      </c>
      <c r="J2172" s="222" t="str">
        <f>+IF(G2172=0,"",'Ark1'!AB3984)</f>
        <v/>
      </c>
      <c r="K2172" s="114" t="str">
        <f>+IF(G2172=0,"",'Ark1'!U3984)</f>
        <v/>
      </c>
      <c r="L2172" s="222" t="str">
        <f>+IF(G2172=0,"",'Ark1'!W3984)</f>
        <v/>
      </c>
      <c r="M2172" s="222" t="str">
        <f>+IF(G2172=0,"",'Ark1'!X3984)</f>
        <v/>
      </c>
      <c r="N2172" s="114" t="str">
        <f>+IF(G2172=0,"",'Ark1'!Y3984)</f>
        <v/>
      </c>
      <c r="O2172" s="116" t="str">
        <f>+IF(G2172=0,"",'Ark1'!Z3984)</f>
        <v/>
      </c>
      <c r="P2172" s="116" t="str">
        <f t="shared" si="34"/>
        <v/>
      </c>
      <c r="Q2172" s="114" t="str">
        <f>+IF(G2172=0,"",'Ark1'!T3984)</f>
        <v/>
      </c>
      <c r="R2172" s="222" t="str">
        <f>+IF(G2172=0,"",'Ark1'!V3984)</f>
        <v/>
      </c>
      <c r="S2172" s="32"/>
    </row>
    <row r="2173" spans="1:19" x14ac:dyDescent="0.5">
      <c r="A2173" s="32"/>
      <c r="B2173" s="297" t="str">
        <f>+IF(E2173=2012,VLOOKUP(D2173,K_navn!$A$2:$C$359,2),"")</f>
        <v>Gulen</v>
      </c>
      <c r="C2173" s="297" t="str">
        <f>+IF(E2173=2012,VLOOKUP(D2173,K_navn!$A$2:$C$359,3),"")</f>
        <v xml:space="preserve">Vestland </v>
      </c>
      <c r="D2173" s="115">
        <f>+'Ark1'!P3985</f>
        <v>4635</v>
      </c>
      <c r="E2173" s="115">
        <f>+'Ark1'!C3985</f>
        <v>2012</v>
      </c>
      <c r="F2173" s="116" t="str">
        <f>+IF('Ark1'!Q3985=0,"",'Ark1'!Q3985)</f>
        <v/>
      </c>
      <c r="G2173" s="116">
        <f>+'Ark1'!R3985</f>
        <v>0</v>
      </c>
      <c r="H2173" s="116">
        <f>+'Ark1'!S3985</f>
        <v>0</v>
      </c>
      <c r="I2173" s="222" t="str">
        <f>+IF(G2173=0,"",'Ark1'!AA3985)</f>
        <v/>
      </c>
      <c r="J2173" s="222" t="str">
        <f>+IF(G2173=0,"",'Ark1'!AB3985)</f>
        <v/>
      </c>
      <c r="K2173" s="114" t="str">
        <f>+IF(G2173=0,"",'Ark1'!U3985)</f>
        <v/>
      </c>
      <c r="L2173" s="222" t="str">
        <f>+IF(G2173=0,"",'Ark1'!W3985)</f>
        <v/>
      </c>
      <c r="M2173" s="222" t="str">
        <f>+IF(G2173=0,"",'Ark1'!X3985)</f>
        <v/>
      </c>
      <c r="N2173" s="114" t="str">
        <f>+IF(G2173=0,"",'Ark1'!Y3985)</f>
        <v/>
      </c>
      <c r="O2173" s="116" t="str">
        <f>+IF(G2173=0,"",'Ark1'!Z3985)</f>
        <v/>
      </c>
      <c r="P2173" s="116" t="str">
        <f t="shared" si="34"/>
        <v/>
      </c>
      <c r="Q2173" s="114" t="str">
        <f>+IF(G2173=0,"",'Ark1'!T3985)</f>
        <v/>
      </c>
      <c r="R2173" s="222" t="str">
        <f>+IF(G2173=0,"",'Ark1'!V3985)</f>
        <v/>
      </c>
      <c r="S2173" s="32"/>
    </row>
    <row r="2174" spans="1:19" x14ac:dyDescent="0.5">
      <c r="A2174" s="32"/>
      <c r="B2174" s="297" t="str">
        <f>+IF(E2174=2012,VLOOKUP(D2174,K_navn!$A$2:$C$359,2),"")</f>
        <v/>
      </c>
      <c r="C2174" s="297" t="str">
        <f>+IF(E2174=2012,VLOOKUP(D2174,K_navn!$A$2:$C$359,3),"")</f>
        <v/>
      </c>
      <c r="D2174" s="115">
        <f>+'Ark1'!P3986</f>
        <v>4635</v>
      </c>
      <c r="E2174" s="115">
        <f>+'Ark1'!C3986</f>
        <v>2013</v>
      </c>
      <c r="F2174" s="116" t="str">
        <f>+IF('Ark1'!Q3986=0,"",'Ark1'!Q3986)</f>
        <v/>
      </c>
      <c r="G2174" s="116">
        <f>+'Ark1'!R3986</f>
        <v>0</v>
      </c>
      <c r="H2174" s="116">
        <f>+'Ark1'!S3986</f>
        <v>0</v>
      </c>
      <c r="I2174" s="222" t="str">
        <f>+IF(G2174=0,"",'Ark1'!AA3986)</f>
        <v/>
      </c>
      <c r="J2174" s="222" t="str">
        <f>+IF(G2174=0,"",'Ark1'!AB3986)</f>
        <v/>
      </c>
      <c r="K2174" s="114" t="str">
        <f>+IF(G2174=0,"",'Ark1'!U3986)</f>
        <v/>
      </c>
      <c r="L2174" s="222" t="str">
        <f>+IF(G2174=0,"",'Ark1'!W3986)</f>
        <v/>
      </c>
      <c r="M2174" s="222" t="str">
        <f>+IF(G2174=0,"",'Ark1'!X3986)</f>
        <v/>
      </c>
      <c r="N2174" s="114" t="str">
        <f>+IF(G2174=0,"",'Ark1'!Y3986)</f>
        <v/>
      </c>
      <c r="O2174" s="116" t="str">
        <f>+IF(G2174=0,"",'Ark1'!Z3986)</f>
        <v/>
      </c>
      <c r="P2174" s="116" t="str">
        <f t="shared" si="34"/>
        <v/>
      </c>
      <c r="Q2174" s="114" t="str">
        <f>+IF(G2174=0,"",'Ark1'!T3986)</f>
        <v/>
      </c>
      <c r="R2174" s="222" t="str">
        <f>+IF(G2174=0,"",'Ark1'!V3986)</f>
        <v/>
      </c>
      <c r="S2174" s="32"/>
    </row>
    <row r="2175" spans="1:19" x14ac:dyDescent="0.5">
      <c r="A2175" s="32"/>
      <c r="B2175" s="297" t="str">
        <f>+IF(E2175=2012,VLOOKUP(D2175,K_navn!$A$2:$C$359,2),"")</f>
        <v/>
      </c>
      <c r="C2175" s="297" t="str">
        <f>+IF(E2175=2012,VLOOKUP(D2175,K_navn!$A$2:$C$359,3),"")</f>
        <v/>
      </c>
      <c r="D2175" s="115">
        <f>+'Ark1'!P3987</f>
        <v>4635</v>
      </c>
      <c r="E2175" s="115">
        <f>+'Ark1'!C3987</f>
        <v>2014</v>
      </c>
      <c r="F2175" s="116" t="str">
        <f>+IF('Ark1'!Q3987=0,"",'Ark1'!Q3987)</f>
        <v/>
      </c>
      <c r="G2175" s="116">
        <f>+'Ark1'!R3987</f>
        <v>0</v>
      </c>
      <c r="H2175" s="116">
        <f>+'Ark1'!S3987</f>
        <v>0</v>
      </c>
      <c r="I2175" s="222" t="str">
        <f>+IF(G2175=0,"",'Ark1'!AA3987)</f>
        <v/>
      </c>
      <c r="J2175" s="222" t="str">
        <f>+IF(G2175=0,"",'Ark1'!AB3987)</f>
        <v/>
      </c>
      <c r="K2175" s="114" t="str">
        <f>+IF(G2175=0,"",'Ark1'!U3987)</f>
        <v/>
      </c>
      <c r="L2175" s="222" t="str">
        <f>+IF(G2175=0,"",'Ark1'!W3987)</f>
        <v/>
      </c>
      <c r="M2175" s="222" t="str">
        <f>+IF(G2175=0,"",'Ark1'!X3987)</f>
        <v/>
      </c>
      <c r="N2175" s="114" t="str">
        <f>+IF(G2175=0,"",'Ark1'!Y3987)</f>
        <v/>
      </c>
      <c r="O2175" s="116" t="str">
        <f>+IF(G2175=0,"",'Ark1'!Z3987)</f>
        <v/>
      </c>
      <c r="P2175" s="116" t="str">
        <f t="shared" si="34"/>
        <v/>
      </c>
      <c r="Q2175" s="114" t="str">
        <f>+IF(G2175=0,"",'Ark1'!T3987)</f>
        <v/>
      </c>
      <c r="R2175" s="222" t="str">
        <f>+IF(G2175=0,"",'Ark1'!V3987)</f>
        <v/>
      </c>
      <c r="S2175" s="32"/>
    </row>
    <row r="2176" spans="1:19" x14ac:dyDescent="0.5">
      <c r="A2176" s="32"/>
      <c r="B2176" s="297" t="str">
        <f>+IF(E2176=2012,VLOOKUP(D2176,K_navn!$A$2:$C$359,2),"")</f>
        <v/>
      </c>
      <c r="C2176" s="297" t="str">
        <f>+IF(E2176=2012,VLOOKUP(D2176,K_navn!$A$2:$C$359,3),"")</f>
        <v/>
      </c>
      <c r="D2176" s="115">
        <f>+'Ark1'!P3988</f>
        <v>4635</v>
      </c>
      <c r="E2176" s="115">
        <f>+'Ark1'!C3988</f>
        <v>2015</v>
      </c>
      <c r="F2176" s="116" t="str">
        <f>+IF('Ark1'!Q3988=0,"",'Ark1'!Q3988)</f>
        <v/>
      </c>
      <c r="G2176" s="116">
        <f>+'Ark1'!R3988</f>
        <v>0</v>
      </c>
      <c r="H2176" s="116">
        <f>+'Ark1'!S3988</f>
        <v>0</v>
      </c>
      <c r="I2176" s="222" t="str">
        <f>+IF(G2176=0,"",'Ark1'!AA3988)</f>
        <v/>
      </c>
      <c r="J2176" s="222" t="str">
        <f>+IF(G2176=0,"",'Ark1'!AB3988)</f>
        <v/>
      </c>
      <c r="K2176" s="114" t="str">
        <f>+IF(G2176=0,"",'Ark1'!U3988)</f>
        <v/>
      </c>
      <c r="L2176" s="222" t="str">
        <f>+IF(G2176=0,"",'Ark1'!W3988)</f>
        <v/>
      </c>
      <c r="M2176" s="222" t="str">
        <f>+IF(G2176=0,"",'Ark1'!X3988)</f>
        <v/>
      </c>
      <c r="N2176" s="114" t="str">
        <f>+IF(G2176=0,"",'Ark1'!Y3988)</f>
        <v/>
      </c>
      <c r="O2176" s="116" t="str">
        <f>+IF(G2176=0,"",'Ark1'!Z3988)</f>
        <v/>
      </c>
      <c r="P2176" s="116" t="str">
        <f t="shared" si="34"/>
        <v/>
      </c>
      <c r="Q2176" s="114" t="str">
        <f>+IF(G2176=0,"",'Ark1'!T3988)</f>
        <v/>
      </c>
      <c r="R2176" s="222" t="str">
        <f>+IF(G2176=0,"",'Ark1'!V3988)</f>
        <v/>
      </c>
      <c r="S2176" s="32"/>
    </row>
    <row r="2177" spans="1:19" x14ac:dyDescent="0.5">
      <c r="A2177" s="32"/>
      <c r="B2177" s="297" t="str">
        <f>+IF(E2177=2012,VLOOKUP(D2177,K_navn!$A$2:$C$359,2),"")</f>
        <v/>
      </c>
      <c r="C2177" s="297" t="str">
        <f>+IF(E2177=2012,VLOOKUP(D2177,K_navn!$A$2:$C$359,3),"")</f>
        <v/>
      </c>
      <c r="D2177" s="115">
        <f>+'Ark1'!P3989</f>
        <v>4635</v>
      </c>
      <c r="E2177" s="115">
        <f>+'Ark1'!C3989</f>
        <v>2016</v>
      </c>
      <c r="F2177" s="116" t="str">
        <f>+IF('Ark1'!Q3989=0,"",'Ark1'!Q3989)</f>
        <v/>
      </c>
      <c r="G2177" s="116">
        <f>+'Ark1'!R3989</f>
        <v>0</v>
      </c>
      <c r="H2177" s="116">
        <f>+'Ark1'!S3989</f>
        <v>0</v>
      </c>
      <c r="I2177" s="222" t="str">
        <f>+IF(G2177=0,"",'Ark1'!AA3989)</f>
        <v/>
      </c>
      <c r="J2177" s="222" t="str">
        <f>+IF(G2177=0,"",'Ark1'!AB3989)</f>
        <v/>
      </c>
      <c r="K2177" s="114" t="str">
        <f>+IF(G2177=0,"",'Ark1'!U3989)</f>
        <v/>
      </c>
      <c r="L2177" s="222" t="str">
        <f>+IF(G2177=0,"",'Ark1'!W3989)</f>
        <v/>
      </c>
      <c r="M2177" s="222" t="str">
        <f>+IF(G2177=0,"",'Ark1'!X3989)</f>
        <v/>
      </c>
      <c r="N2177" s="114" t="str">
        <f>+IF(G2177=0,"",'Ark1'!Y3989)</f>
        <v/>
      </c>
      <c r="O2177" s="116" t="str">
        <f>+IF(G2177=0,"",'Ark1'!Z3989)</f>
        <v/>
      </c>
      <c r="P2177" s="116" t="str">
        <f t="shared" si="34"/>
        <v/>
      </c>
      <c r="Q2177" s="114" t="str">
        <f>+IF(G2177=0,"",'Ark1'!T3989)</f>
        <v/>
      </c>
      <c r="R2177" s="222" t="str">
        <f>+IF(G2177=0,"",'Ark1'!V3989)</f>
        <v/>
      </c>
      <c r="S2177" s="32"/>
    </row>
    <row r="2178" spans="1:19" x14ac:dyDescent="0.5">
      <c r="A2178" s="32"/>
      <c r="B2178" s="297" t="str">
        <f>+IF(E2178=2012,VLOOKUP(D2178,K_navn!$A$2:$C$359,2),"")</f>
        <v/>
      </c>
      <c r="C2178" s="297" t="str">
        <f>+IF(E2178=2012,VLOOKUP(D2178,K_navn!$A$2:$C$359,3),"")</f>
        <v/>
      </c>
      <c r="D2178" s="115">
        <f>+'Ark1'!P3990</f>
        <v>4635</v>
      </c>
      <c r="E2178" s="115">
        <f>+'Ark1'!C3990</f>
        <v>2017</v>
      </c>
      <c r="F2178" s="116" t="str">
        <f>+IF('Ark1'!Q3990=0,"",'Ark1'!Q3990)</f>
        <v/>
      </c>
      <c r="G2178" s="116">
        <f>+'Ark1'!R3990</f>
        <v>0</v>
      </c>
      <c r="H2178" s="116">
        <f>+'Ark1'!S3990</f>
        <v>0</v>
      </c>
      <c r="I2178" s="222" t="str">
        <f>+IF(G2178=0,"",'Ark1'!AA3990)</f>
        <v/>
      </c>
      <c r="J2178" s="222" t="str">
        <f>+IF(G2178=0,"",'Ark1'!AB3990)</f>
        <v/>
      </c>
      <c r="K2178" s="114" t="str">
        <f>+IF(G2178=0,"",'Ark1'!U3990)</f>
        <v/>
      </c>
      <c r="L2178" s="222" t="str">
        <f>+IF(G2178=0,"",'Ark1'!W3990)</f>
        <v/>
      </c>
      <c r="M2178" s="222" t="str">
        <f>+IF(G2178=0,"",'Ark1'!X3990)</f>
        <v/>
      </c>
      <c r="N2178" s="114" t="str">
        <f>+IF(G2178=0,"",'Ark1'!Y3990)</f>
        <v/>
      </c>
      <c r="O2178" s="116" t="str">
        <f>+IF(G2178=0,"",'Ark1'!Z3990)</f>
        <v/>
      </c>
      <c r="P2178" s="116" t="str">
        <f t="shared" si="34"/>
        <v/>
      </c>
      <c r="Q2178" s="114" t="str">
        <f>+IF(G2178=0,"",'Ark1'!T3990)</f>
        <v/>
      </c>
      <c r="R2178" s="222" t="str">
        <f>+IF(G2178=0,"",'Ark1'!V3990)</f>
        <v/>
      </c>
      <c r="S2178" s="32"/>
    </row>
    <row r="2179" spans="1:19" x14ac:dyDescent="0.5">
      <c r="A2179" s="32"/>
      <c r="B2179" s="297" t="str">
        <f>+IF(E2179=2012,VLOOKUP(D2179,K_navn!$A$2:$C$359,2),"")</f>
        <v/>
      </c>
      <c r="C2179" s="297" t="str">
        <f>+IF(E2179=2012,VLOOKUP(D2179,K_navn!$A$2:$C$359,3),"")</f>
        <v/>
      </c>
      <c r="D2179" s="115">
        <f>+'Ark1'!P3991</f>
        <v>4635</v>
      </c>
      <c r="E2179" s="115">
        <f>+'Ark1'!C3991</f>
        <v>2018</v>
      </c>
      <c r="F2179" s="116" t="str">
        <f>+IF('Ark1'!Q3991=0,"",'Ark1'!Q3991)</f>
        <v/>
      </c>
      <c r="G2179" s="116">
        <f>+'Ark1'!R3991</f>
        <v>0</v>
      </c>
      <c r="H2179" s="116">
        <f>+'Ark1'!S3991</f>
        <v>0</v>
      </c>
      <c r="I2179" s="222" t="str">
        <f>+IF(G2179=0,"",'Ark1'!AA3991)</f>
        <v/>
      </c>
      <c r="J2179" s="222" t="str">
        <f>+IF(G2179=0,"",'Ark1'!AB3991)</f>
        <v/>
      </c>
      <c r="K2179" s="114" t="str">
        <f>+IF(G2179=0,"",'Ark1'!U3991)</f>
        <v/>
      </c>
      <c r="L2179" s="222" t="str">
        <f>+IF(G2179=0,"",'Ark1'!W3991)</f>
        <v/>
      </c>
      <c r="M2179" s="222" t="str">
        <f>+IF(G2179=0,"",'Ark1'!X3991)</f>
        <v/>
      </c>
      <c r="N2179" s="114" t="str">
        <f>+IF(G2179=0,"",'Ark1'!Y3991)</f>
        <v/>
      </c>
      <c r="O2179" s="116" t="str">
        <f>+IF(G2179=0,"",'Ark1'!Z3991)</f>
        <v/>
      </c>
      <c r="P2179" s="116" t="str">
        <f t="shared" si="34"/>
        <v/>
      </c>
      <c r="Q2179" s="114" t="str">
        <f>+IF(G2179=0,"",'Ark1'!T3991)</f>
        <v/>
      </c>
      <c r="R2179" s="222" t="str">
        <f>+IF(G2179=0,"",'Ark1'!V3991)</f>
        <v/>
      </c>
      <c r="S2179" s="32"/>
    </row>
    <row r="2180" spans="1:19" x14ac:dyDescent="0.5">
      <c r="A2180" s="32"/>
      <c r="B2180" s="297" t="str">
        <f>+IF(E2180=2012,VLOOKUP(D2180,K_navn!$A$2:$C$359,2),"")</f>
        <v/>
      </c>
      <c r="C2180" s="297" t="str">
        <f>+IF(E2180=2012,VLOOKUP(D2180,K_navn!$A$2:$C$359,3),"")</f>
        <v/>
      </c>
      <c r="D2180" s="115">
        <f>+'Ark1'!P3992</f>
        <v>4635</v>
      </c>
      <c r="E2180" s="115">
        <f>+'Ark1'!C3992</f>
        <v>2019</v>
      </c>
      <c r="F2180" s="116" t="str">
        <f>+IF('Ark1'!Q3992=0,"",'Ark1'!Q3992)</f>
        <v/>
      </c>
      <c r="G2180" s="116">
        <f>+'Ark1'!R3992</f>
        <v>0</v>
      </c>
      <c r="H2180" s="116">
        <f>+'Ark1'!S3992</f>
        <v>0</v>
      </c>
      <c r="I2180" s="222" t="str">
        <f>+IF(G2180=0,"",'Ark1'!AA3992)</f>
        <v/>
      </c>
      <c r="J2180" s="222" t="str">
        <f>+IF(G2180=0,"",'Ark1'!AB3992)</f>
        <v/>
      </c>
      <c r="K2180" s="114" t="str">
        <f>+IF(G2180=0,"",'Ark1'!U3992)</f>
        <v/>
      </c>
      <c r="L2180" s="222" t="str">
        <f>+IF(G2180=0,"",'Ark1'!W3992)</f>
        <v/>
      </c>
      <c r="M2180" s="222" t="str">
        <f>+IF(G2180=0,"",'Ark1'!X3992)</f>
        <v/>
      </c>
      <c r="N2180" s="114" t="str">
        <f>+IF(G2180=0,"",'Ark1'!Y3992)</f>
        <v/>
      </c>
      <c r="O2180" s="116" t="str">
        <f>+IF(G2180=0,"",'Ark1'!Z3992)</f>
        <v/>
      </c>
      <c r="P2180" s="116" t="str">
        <f t="shared" si="34"/>
        <v/>
      </c>
      <c r="Q2180" s="114" t="str">
        <f>+IF(G2180=0,"",'Ark1'!T3992)</f>
        <v/>
      </c>
      <c r="R2180" s="222" t="str">
        <f>+IF(G2180=0,"",'Ark1'!V3992)</f>
        <v/>
      </c>
      <c r="S2180" s="32"/>
    </row>
    <row r="2181" spans="1:19" x14ac:dyDescent="0.5">
      <c r="A2181" s="32"/>
      <c r="B2181" s="297" t="str">
        <f>+IF(E2181=2012,VLOOKUP(D2181,K_navn!$A$2:$C$359,2),"")</f>
        <v/>
      </c>
      <c r="C2181" s="297" t="str">
        <f>+IF(E2181=2012,VLOOKUP(D2181,K_navn!$A$2:$C$359,3),"")</f>
        <v/>
      </c>
      <c r="D2181" s="115">
        <f>+'Ark1'!P3993</f>
        <v>4635</v>
      </c>
      <c r="E2181" s="115">
        <f>+'Ark1'!C3993</f>
        <v>2020</v>
      </c>
      <c r="F2181" s="116" t="str">
        <f>+IF('Ark1'!Q3993=0,"",'Ark1'!Q3993)</f>
        <v/>
      </c>
      <c r="G2181" s="116">
        <f>+'Ark1'!R3993</f>
        <v>0</v>
      </c>
      <c r="H2181" s="116">
        <f>+'Ark1'!S3993</f>
        <v>0</v>
      </c>
      <c r="I2181" s="222" t="str">
        <f>+IF(G2181=0,"",'Ark1'!AA3993)</f>
        <v/>
      </c>
      <c r="J2181" s="222" t="str">
        <f>+IF(G2181=0,"",'Ark1'!AB3993)</f>
        <v/>
      </c>
      <c r="K2181" s="114" t="str">
        <f>+IF(G2181=0,"",'Ark1'!U3993)</f>
        <v/>
      </c>
      <c r="L2181" s="222" t="str">
        <f>+IF(G2181=0,"",'Ark1'!W3993)</f>
        <v/>
      </c>
      <c r="M2181" s="222" t="str">
        <f>+IF(G2181=0,"",'Ark1'!X3993)</f>
        <v/>
      </c>
      <c r="N2181" s="114" t="str">
        <f>+IF(G2181=0,"",'Ark1'!Y3993)</f>
        <v/>
      </c>
      <c r="O2181" s="116" t="str">
        <f>+IF(G2181=0,"",'Ark1'!Z3993)</f>
        <v/>
      </c>
      <c r="P2181" s="116" t="str">
        <f t="shared" si="34"/>
        <v/>
      </c>
      <c r="Q2181" s="114" t="str">
        <f>+IF(G2181=0,"",'Ark1'!T3993)</f>
        <v/>
      </c>
      <c r="R2181" s="222" t="str">
        <f>+IF(G2181=0,"",'Ark1'!V3993)</f>
        <v/>
      </c>
      <c r="S2181" s="32"/>
    </row>
    <row r="2182" spans="1:19" x14ac:dyDescent="0.5">
      <c r="A2182" s="32"/>
      <c r="B2182" s="297" t="str">
        <f>+IF(E2182=2012,VLOOKUP(D2182,K_navn!$A$2:$C$359,2),"")</f>
        <v/>
      </c>
      <c r="C2182" s="297" t="str">
        <f>+IF(E2182=2012,VLOOKUP(D2182,K_navn!$A$2:$C$359,3),"")</f>
        <v/>
      </c>
      <c r="D2182" s="115">
        <f>+'Ark1'!P3994</f>
        <v>4635</v>
      </c>
      <c r="E2182" s="115">
        <f>+'Ark1'!C3994</f>
        <v>2021</v>
      </c>
      <c r="F2182" s="116" t="str">
        <f>+IF('Ark1'!Q3994=0,"",'Ark1'!Q3994)</f>
        <v/>
      </c>
      <c r="G2182" s="116">
        <f>+'Ark1'!R3994</f>
        <v>0</v>
      </c>
      <c r="H2182" s="116">
        <f>+'Ark1'!S3994</f>
        <v>0</v>
      </c>
      <c r="I2182" s="222" t="str">
        <f>+IF(G2182=0,"",'Ark1'!AA3994)</f>
        <v/>
      </c>
      <c r="J2182" s="222" t="str">
        <f>+IF(G2182=0,"",'Ark1'!AB3994)</f>
        <v/>
      </c>
      <c r="K2182" s="114" t="str">
        <f>+IF(G2182=0,"",'Ark1'!U3994)</f>
        <v/>
      </c>
      <c r="L2182" s="222" t="str">
        <f>+IF(G2182=0,"",'Ark1'!W3994)</f>
        <v/>
      </c>
      <c r="M2182" s="222" t="str">
        <f>+IF(G2182=0,"",'Ark1'!X3994)</f>
        <v/>
      </c>
      <c r="N2182" s="114" t="str">
        <f>+IF(G2182=0,"",'Ark1'!Y3994)</f>
        <v/>
      </c>
      <c r="O2182" s="116" t="str">
        <f>+IF(G2182=0,"",'Ark1'!Z3994)</f>
        <v/>
      </c>
      <c r="P2182" s="116" t="str">
        <f t="shared" si="34"/>
        <v/>
      </c>
      <c r="Q2182" s="114" t="str">
        <f>+IF(G2182=0,"",'Ark1'!T3994)</f>
        <v/>
      </c>
      <c r="R2182" s="222" t="str">
        <f>+IF(G2182=0,"",'Ark1'!V3994)</f>
        <v/>
      </c>
      <c r="S2182" s="32"/>
    </row>
    <row r="2183" spans="1:19" x14ac:dyDescent="0.5">
      <c r="A2183" s="32"/>
      <c r="B2183" s="297" t="str">
        <f>+IF(E2183=2012,VLOOKUP(D2183,K_navn!$A$2:$C$359,2),"")</f>
        <v/>
      </c>
      <c r="C2183" s="297" t="str">
        <f>+IF(E2183=2012,VLOOKUP(D2183,K_navn!$A$2:$C$359,3),"")</f>
        <v/>
      </c>
      <c r="D2183" s="115">
        <f>+'Ark1'!P3995</f>
        <v>4635</v>
      </c>
      <c r="E2183" s="115">
        <f>+'Ark1'!C3995</f>
        <v>2022</v>
      </c>
      <c r="F2183" s="116" t="str">
        <f>+IF('Ark1'!Q3995=0,"",'Ark1'!Q3995)</f>
        <v/>
      </c>
      <c r="G2183" s="116">
        <f>+'Ark1'!R3995</f>
        <v>0</v>
      </c>
      <c r="H2183" s="116">
        <f>+'Ark1'!S3995</f>
        <v>0</v>
      </c>
      <c r="I2183" s="222" t="str">
        <f>+IF(G2183=0,"",'Ark1'!AA3995)</f>
        <v/>
      </c>
      <c r="J2183" s="222" t="str">
        <f>+IF(G2183=0,"",'Ark1'!AB3995)</f>
        <v/>
      </c>
      <c r="K2183" s="114" t="str">
        <f>+IF(G2183=0,"",'Ark1'!U3995)</f>
        <v/>
      </c>
      <c r="L2183" s="222" t="str">
        <f>+IF(G2183=0,"",'Ark1'!W3995)</f>
        <v/>
      </c>
      <c r="M2183" s="222" t="str">
        <f>+IF(G2183=0,"",'Ark1'!X3995)</f>
        <v/>
      </c>
      <c r="N2183" s="114" t="str">
        <f>+IF(G2183=0,"",'Ark1'!Y3995)</f>
        <v/>
      </c>
      <c r="O2183" s="116" t="str">
        <f>+IF(G2183=0,"",'Ark1'!Z3995)</f>
        <v/>
      </c>
      <c r="P2183" s="116" t="str">
        <f t="shared" si="34"/>
        <v/>
      </c>
      <c r="Q2183" s="114" t="str">
        <f>+IF(G2183=0,"",'Ark1'!T3995)</f>
        <v/>
      </c>
      <c r="R2183" s="222" t="str">
        <f>+IF(G2183=0,"",'Ark1'!V3995)</f>
        <v/>
      </c>
      <c r="S2183" s="32"/>
    </row>
    <row r="2184" spans="1:19" x14ac:dyDescent="0.5">
      <c r="A2184" s="32"/>
      <c r="B2184" s="297" t="str">
        <f>+IF(E2184=2012,VLOOKUP(D2184,K_navn!$A$2:$C$359,2),"")</f>
        <v>Solund</v>
      </c>
      <c r="C2184" s="297" t="str">
        <f>+IF(E2184=2012,VLOOKUP(D2184,K_navn!$A$2:$C$359,3),"")</f>
        <v xml:space="preserve">Vestland </v>
      </c>
      <c r="D2184" s="115">
        <f>+'Ark1'!P3996</f>
        <v>4636</v>
      </c>
      <c r="E2184" s="115">
        <f>+'Ark1'!C3996</f>
        <v>2012</v>
      </c>
      <c r="F2184" s="116" t="str">
        <f>+IF('Ark1'!Q3996=0,"",'Ark1'!Q3996)</f>
        <v/>
      </c>
      <c r="G2184" s="116">
        <f>+'Ark1'!R3996</f>
        <v>0</v>
      </c>
      <c r="H2184" s="116">
        <f>+'Ark1'!S3996</f>
        <v>0</v>
      </c>
      <c r="I2184" s="222" t="str">
        <f>+IF(G2184=0,"",'Ark1'!AA3996)</f>
        <v/>
      </c>
      <c r="J2184" s="222" t="str">
        <f>+IF(G2184=0,"",'Ark1'!AB3996)</f>
        <v/>
      </c>
      <c r="K2184" s="114" t="str">
        <f>+IF(G2184=0,"",'Ark1'!U3996)</f>
        <v/>
      </c>
      <c r="L2184" s="222" t="str">
        <f>+IF(G2184=0,"",'Ark1'!W3996)</f>
        <v/>
      </c>
      <c r="M2184" s="222" t="str">
        <f>+IF(G2184=0,"",'Ark1'!X3996)</f>
        <v/>
      </c>
      <c r="N2184" s="114" t="str">
        <f>+IF(G2184=0,"",'Ark1'!Y3996)</f>
        <v/>
      </c>
      <c r="O2184" s="116" t="str">
        <f>+IF(G2184=0,"",'Ark1'!Z3996)</f>
        <v/>
      </c>
      <c r="P2184" s="116" t="str">
        <f t="shared" si="34"/>
        <v/>
      </c>
      <c r="Q2184" s="114" t="str">
        <f>+IF(G2184=0,"",'Ark1'!T3996)</f>
        <v/>
      </c>
      <c r="R2184" s="222" t="str">
        <f>+IF(G2184=0,"",'Ark1'!V3996)</f>
        <v/>
      </c>
      <c r="S2184" s="32"/>
    </row>
    <row r="2185" spans="1:19" x14ac:dyDescent="0.5">
      <c r="A2185" s="32"/>
      <c r="B2185" s="297" t="str">
        <f>+IF(E2185=2012,VLOOKUP(D2185,K_navn!$A$2:$C$359,2),"")</f>
        <v/>
      </c>
      <c r="C2185" s="297" t="str">
        <f>+IF(E2185=2012,VLOOKUP(D2185,K_navn!$A$2:$C$359,3),"")</f>
        <v/>
      </c>
      <c r="D2185" s="115">
        <f>+'Ark1'!P3997</f>
        <v>4636</v>
      </c>
      <c r="E2185" s="115">
        <f>+'Ark1'!C3997</f>
        <v>2013</v>
      </c>
      <c r="F2185" s="116" t="str">
        <f>+IF('Ark1'!Q3997=0,"",'Ark1'!Q3997)</f>
        <v/>
      </c>
      <c r="G2185" s="116">
        <f>+'Ark1'!R3997</f>
        <v>0</v>
      </c>
      <c r="H2185" s="116">
        <f>+'Ark1'!S3997</f>
        <v>0</v>
      </c>
      <c r="I2185" s="222" t="str">
        <f>+IF(G2185=0,"",'Ark1'!AA3997)</f>
        <v/>
      </c>
      <c r="J2185" s="222" t="str">
        <f>+IF(G2185=0,"",'Ark1'!AB3997)</f>
        <v/>
      </c>
      <c r="K2185" s="114" t="str">
        <f>+IF(G2185=0,"",'Ark1'!U3997)</f>
        <v/>
      </c>
      <c r="L2185" s="222" t="str">
        <f>+IF(G2185=0,"",'Ark1'!W3997)</f>
        <v/>
      </c>
      <c r="M2185" s="222" t="str">
        <f>+IF(G2185=0,"",'Ark1'!X3997)</f>
        <v/>
      </c>
      <c r="N2185" s="114" t="str">
        <f>+IF(G2185=0,"",'Ark1'!Y3997)</f>
        <v/>
      </c>
      <c r="O2185" s="116" t="str">
        <f>+IF(G2185=0,"",'Ark1'!Z3997)</f>
        <v/>
      </c>
      <c r="P2185" s="116" t="str">
        <f t="shared" si="34"/>
        <v/>
      </c>
      <c r="Q2185" s="114" t="str">
        <f>+IF(G2185=0,"",'Ark1'!T3997)</f>
        <v/>
      </c>
      <c r="R2185" s="222" t="str">
        <f>+IF(G2185=0,"",'Ark1'!V3997)</f>
        <v/>
      </c>
      <c r="S2185" s="32"/>
    </row>
    <row r="2186" spans="1:19" x14ac:dyDescent="0.5">
      <c r="A2186" s="32"/>
      <c r="B2186" s="297" t="str">
        <f>+IF(E2186=2012,VLOOKUP(D2186,K_navn!$A$2:$C$359,2),"")</f>
        <v/>
      </c>
      <c r="C2186" s="297" t="str">
        <f>+IF(E2186=2012,VLOOKUP(D2186,K_navn!$A$2:$C$359,3),"")</f>
        <v/>
      </c>
      <c r="D2186" s="115">
        <f>+'Ark1'!P3998</f>
        <v>4636</v>
      </c>
      <c r="E2186" s="115">
        <f>+'Ark1'!C3998</f>
        <v>2014</v>
      </c>
      <c r="F2186" s="116" t="str">
        <f>+IF('Ark1'!Q3998=0,"",'Ark1'!Q3998)</f>
        <v/>
      </c>
      <c r="G2186" s="116">
        <f>+'Ark1'!R3998</f>
        <v>0</v>
      </c>
      <c r="H2186" s="116">
        <f>+'Ark1'!S3998</f>
        <v>0</v>
      </c>
      <c r="I2186" s="222" t="str">
        <f>+IF(G2186=0,"",'Ark1'!AA3998)</f>
        <v/>
      </c>
      <c r="J2186" s="222" t="str">
        <f>+IF(G2186=0,"",'Ark1'!AB3998)</f>
        <v/>
      </c>
      <c r="K2186" s="114" t="str">
        <f>+IF(G2186=0,"",'Ark1'!U3998)</f>
        <v/>
      </c>
      <c r="L2186" s="222" t="str">
        <f>+IF(G2186=0,"",'Ark1'!W3998)</f>
        <v/>
      </c>
      <c r="M2186" s="222" t="str">
        <f>+IF(G2186=0,"",'Ark1'!X3998)</f>
        <v/>
      </c>
      <c r="N2186" s="114" t="str">
        <f>+IF(G2186=0,"",'Ark1'!Y3998)</f>
        <v/>
      </c>
      <c r="O2186" s="116" t="str">
        <f>+IF(G2186=0,"",'Ark1'!Z3998)</f>
        <v/>
      </c>
      <c r="P2186" s="116" t="str">
        <f t="shared" si="34"/>
        <v/>
      </c>
      <c r="Q2186" s="114" t="str">
        <f>+IF(G2186=0,"",'Ark1'!T3998)</f>
        <v/>
      </c>
      <c r="R2186" s="222" t="str">
        <f>+IF(G2186=0,"",'Ark1'!V3998)</f>
        <v/>
      </c>
      <c r="S2186" s="32"/>
    </row>
    <row r="2187" spans="1:19" x14ac:dyDescent="0.5">
      <c r="A2187" s="32"/>
      <c r="B2187" s="297" t="str">
        <f>+IF(E2187=2012,VLOOKUP(D2187,K_navn!$A$2:$C$359,2),"")</f>
        <v/>
      </c>
      <c r="C2187" s="297" t="str">
        <f>+IF(E2187=2012,VLOOKUP(D2187,K_navn!$A$2:$C$359,3),"")</f>
        <v/>
      </c>
      <c r="D2187" s="115">
        <f>+'Ark1'!P3999</f>
        <v>4636</v>
      </c>
      <c r="E2187" s="115">
        <f>+'Ark1'!C3999</f>
        <v>2015</v>
      </c>
      <c r="F2187" s="116" t="str">
        <f>+IF('Ark1'!Q3999=0,"",'Ark1'!Q3999)</f>
        <v/>
      </c>
      <c r="G2187" s="116">
        <f>+'Ark1'!R3999</f>
        <v>0</v>
      </c>
      <c r="H2187" s="116">
        <f>+'Ark1'!S3999</f>
        <v>0</v>
      </c>
      <c r="I2187" s="222" t="str">
        <f>+IF(G2187=0,"",'Ark1'!AA3999)</f>
        <v/>
      </c>
      <c r="J2187" s="222" t="str">
        <f>+IF(G2187=0,"",'Ark1'!AB3999)</f>
        <v/>
      </c>
      <c r="K2187" s="114" t="str">
        <f>+IF(G2187=0,"",'Ark1'!U3999)</f>
        <v/>
      </c>
      <c r="L2187" s="222" t="str">
        <f>+IF(G2187=0,"",'Ark1'!W3999)</f>
        <v/>
      </c>
      <c r="M2187" s="222" t="str">
        <f>+IF(G2187=0,"",'Ark1'!X3999)</f>
        <v/>
      </c>
      <c r="N2187" s="114" t="str">
        <f>+IF(G2187=0,"",'Ark1'!Y3999)</f>
        <v/>
      </c>
      <c r="O2187" s="116" t="str">
        <f>+IF(G2187=0,"",'Ark1'!Z3999)</f>
        <v/>
      </c>
      <c r="P2187" s="116" t="str">
        <f t="shared" si="34"/>
        <v/>
      </c>
      <c r="Q2187" s="114" t="str">
        <f>+IF(G2187=0,"",'Ark1'!T3999)</f>
        <v/>
      </c>
      <c r="R2187" s="222" t="str">
        <f>+IF(G2187=0,"",'Ark1'!V3999)</f>
        <v/>
      </c>
      <c r="S2187" s="32"/>
    </row>
    <row r="2188" spans="1:19" x14ac:dyDescent="0.5">
      <c r="A2188" s="32"/>
      <c r="B2188" s="297" t="str">
        <f>+IF(E2188=2012,VLOOKUP(D2188,K_navn!$A$2:$C$359,2),"")</f>
        <v/>
      </c>
      <c r="C2188" s="297" t="str">
        <f>+IF(E2188=2012,VLOOKUP(D2188,K_navn!$A$2:$C$359,3),"")</f>
        <v/>
      </c>
      <c r="D2188" s="115">
        <f>+'Ark1'!P4000</f>
        <v>4636</v>
      </c>
      <c r="E2188" s="115">
        <f>+'Ark1'!C4000</f>
        <v>2016</v>
      </c>
      <c r="F2188" s="116" t="str">
        <f>+IF('Ark1'!Q4000=0,"",'Ark1'!Q4000)</f>
        <v/>
      </c>
      <c r="G2188" s="116">
        <f>+'Ark1'!R4000</f>
        <v>0</v>
      </c>
      <c r="H2188" s="116">
        <f>+'Ark1'!S4000</f>
        <v>0</v>
      </c>
      <c r="I2188" s="222" t="str">
        <f>+IF(G2188=0,"",'Ark1'!AA4000)</f>
        <v/>
      </c>
      <c r="J2188" s="222" t="str">
        <f>+IF(G2188=0,"",'Ark1'!AB4000)</f>
        <v/>
      </c>
      <c r="K2188" s="114" t="str">
        <f>+IF(G2188=0,"",'Ark1'!U4000)</f>
        <v/>
      </c>
      <c r="L2188" s="222" t="str">
        <f>+IF(G2188=0,"",'Ark1'!W4000)</f>
        <v/>
      </c>
      <c r="M2188" s="222" t="str">
        <f>+IF(G2188=0,"",'Ark1'!X4000)</f>
        <v/>
      </c>
      <c r="N2188" s="114" t="str">
        <f>+IF(G2188=0,"",'Ark1'!Y4000)</f>
        <v/>
      </c>
      <c r="O2188" s="116" t="str">
        <f>+IF(G2188=0,"",'Ark1'!Z4000)</f>
        <v/>
      </c>
      <c r="P2188" s="116" t="str">
        <f t="shared" si="34"/>
        <v/>
      </c>
      <c r="Q2188" s="114" t="str">
        <f>+IF(G2188=0,"",'Ark1'!T4000)</f>
        <v/>
      </c>
      <c r="R2188" s="222" t="str">
        <f>+IF(G2188=0,"",'Ark1'!V4000)</f>
        <v/>
      </c>
      <c r="S2188" s="32"/>
    </row>
    <row r="2189" spans="1:19" x14ac:dyDescent="0.5">
      <c r="A2189" s="32"/>
      <c r="B2189" s="297" t="str">
        <f>+IF(E2189=2012,VLOOKUP(D2189,K_navn!$A$2:$C$359,2),"")</f>
        <v/>
      </c>
      <c r="C2189" s="297" t="str">
        <f>+IF(E2189=2012,VLOOKUP(D2189,K_navn!$A$2:$C$359,3),"")</f>
        <v/>
      </c>
      <c r="D2189" s="115">
        <f>+'Ark1'!P4001</f>
        <v>4636</v>
      </c>
      <c r="E2189" s="115">
        <f>+'Ark1'!C4001</f>
        <v>2017</v>
      </c>
      <c r="F2189" s="116" t="str">
        <f>+IF('Ark1'!Q4001=0,"",'Ark1'!Q4001)</f>
        <v/>
      </c>
      <c r="G2189" s="116">
        <f>+'Ark1'!R4001</f>
        <v>0</v>
      </c>
      <c r="H2189" s="116">
        <f>+'Ark1'!S4001</f>
        <v>0</v>
      </c>
      <c r="I2189" s="222" t="str">
        <f>+IF(G2189=0,"",'Ark1'!AA4001)</f>
        <v/>
      </c>
      <c r="J2189" s="222" t="str">
        <f>+IF(G2189=0,"",'Ark1'!AB4001)</f>
        <v/>
      </c>
      <c r="K2189" s="114" t="str">
        <f>+IF(G2189=0,"",'Ark1'!U4001)</f>
        <v/>
      </c>
      <c r="L2189" s="222" t="str">
        <f>+IF(G2189=0,"",'Ark1'!W4001)</f>
        <v/>
      </c>
      <c r="M2189" s="222" t="str">
        <f>+IF(G2189=0,"",'Ark1'!X4001)</f>
        <v/>
      </c>
      <c r="N2189" s="114" t="str">
        <f>+IF(G2189=0,"",'Ark1'!Y4001)</f>
        <v/>
      </c>
      <c r="O2189" s="116" t="str">
        <f>+IF(G2189=0,"",'Ark1'!Z4001)</f>
        <v/>
      </c>
      <c r="P2189" s="116" t="str">
        <f t="shared" si="34"/>
        <v/>
      </c>
      <c r="Q2189" s="114" t="str">
        <f>+IF(G2189=0,"",'Ark1'!T4001)</f>
        <v/>
      </c>
      <c r="R2189" s="222" t="str">
        <f>+IF(G2189=0,"",'Ark1'!V4001)</f>
        <v/>
      </c>
      <c r="S2189" s="32"/>
    </row>
    <row r="2190" spans="1:19" x14ac:dyDescent="0.5">
      <c r="A2190" s="32"/>
      <c r="B2190" s="297" t="str">
        <f>+IF(E2190=2012,VLOOKUP(D2190,K_navn!$A$2:$C$359,2),"")</f>
        <v/>
      </c>
      <c r="C2190" s="297" t="str">
        <f>+IF(E2190=2012,VLOOKUP(D2190,K_navn!$A$2:$C$359,3),"")</f>
        <v/>
      </c>
      <c r="D2190" s="115">
        <f>+'Ark1'!P4002</f>
        <v>4636</v>
      </c>
      <c r="E2190" s="115">
        <f>+'Ark1'!C4002</f>
        <v>2018</v>
      </c>
      <c r="F2190" s="116" t="str">
        <f>+IF('Ark1'!Q4002=0,"",'Ark1'!Q4002)</f>
        <v/>
      </c>
      <c r="G2190" s="116">
        <f>+'Ark1'!R4002</f>
        <v>0</v>
      </c>
      <c r="H2190" s="116">
        <f>+'Ark1'!S4002</f>
        <v>0</v>
      </c>
      <c r="I2190" s="222" t="str">
        <f>+IF(G2190=0,"",'Ark1'!AA4002)</f>
        <v/>
      </c>
      <c r="J2190" s="222" t="str">
        <f>+IF(G2190=0,"",'Ark1'!AB4002)</f>
        <v/>
      </c>
      <c r="K2190" s="114" t="str">
        <f>+IF(G2190=0,"",'Ark1'!U4002)</f>
        <v/>
      </c>
      <c r="L2190" s="222" t="str">
        <f>+IF(G2190=0,"",'Ark1'!W4002)</f>
        <v/>
      </c>
      <c r="M2190" s="222" t="str">
        <f>+IF(G2190=0,"",'Ark1'!X4002)</f>
        <v/>
      </c>
      <c r="N2190" s="114" t="str">
        <f>+IF(G2190=0,"",'Ark1'!Y4002)</f>
        <v/>
      </c>
      <c r="O2190" s="116" t="str">
        <f>+IF(G2190=0,"",'Ark1'!Z4002)</f>
        <v/>
      </c>
      <c r="P2190" s="116" t="str">
        <f t="shared" si="34"/>
        <v/>
      </c>
      <c r="Q2190" s="114" t="str">
        <f>+IF(G2190=0,"",'Ark1'!T4002)</f>
        <v/>
      </c>
      <c r="R2190" s="222" t="str">
        <f>+IF(G2190=0,"",'Ark1'!V4002)</f>
        <v/>
      </c>
      <c r="S2190" s="32"/>
    </row>
    <row r="2191" spans="1:19" x14ac:dyDescent="0.5">
      <c r="A2191" s="32"/>
      <c r="B2191" s="297" t="str">
        <f>+IF(E2191=2012,VLOOKUP(D2191,K_navn!$A$2:$C$359,2),"")</f>
        <v/>
      </c>
      <c r="C2191" s="297" t="str">
        <f>+IF(E2191=2012,VLOOKUP(D2191,K_navn!$A$2:$C$359,3),"")</f>
        <v/>
      </c>
      <c r="D2191" s="115">
        <f>+'Ark1'!P4003</f>
        <v>4636</v>
      </c>
      <c r="E2191" s="115">
        <f>+'Ark1'!C4003</f>
        <v>2019</v>
      </c>
      <c r="F2191" s="116" t="str">
        <f>+IF('Ark1'!Q4003=0,"",'Ark1'!Q4003)</f>
        <v/>
      </c>
      <c r="G2191" s="116">
        <f>+'Ark1'!R4003</f>
        <v>0</v>
      </c>
      <c r="H2191" s="116">
        <f>+'Ark1'!S4003</f>
        <v>0</v>
      </c>
      <c r="I2191" s="222" t="str">
        <f>+IF(G2191=0,"",'Ark1'!AA4003)</f>
        <v/>
      </c>
      <c r="J2191" s="222" t="str">
        <f>+IF(G2191=0,"",'Ark1'!AB4003)</f>
        <v/>
      </c>
      <c r="K2191" s="114" t="str">
        <f>+IF(G2191=0,"",'Ark1'!U4003)</f>
        <v/>
      </c>
      <c r="L2191" s="222" t="str">
        <f>+IF(G2191=0,"",'Ark1'!W4003)</f>
        <v/>
      </c>
      <c r="M2191" s="222" t="str">
        <f>+IF(G2191=0,"",'Ark1'!X4003)</f>
        <v/>
      </c>
      <c r="N2191" s="114" t="str">
        <f>+IF(G2191=0,"",'Ark1'!Y4003)</f>
        <v/>
      </c>
      <c r="O2191" s="116" t="str">
        <f>+IF(G2191=0,"",'Ark1'!Z4003)</f>
        <v/>
      </c>
      <c r="P2191" s="116" t="str">
        <f t="shared" si="34"/>
        <v/>
      </c>
      <c r="Q2191" s="114" t="str">
        <f>+IF(G2191=0,"",'Ark1'!T4003)</f>
        <v/>
      </c>
      <c r="R2191" s="222" t="str">
        <f>+IF(G2191=0,"",'Ark1'!V4003)</f>
        <v/>
      </c>
      <c r="S2191" s="32"/>
    </row>
    <row r="2192" spans="1:19" x14ac:dyDescent="0.5">
      <c r="A2192" s="32"/>
      <c r="B2192" s="297" t="str">
        <f>+IF(E2192=2012,VLOOKUP(D2192,K_navn!$A$2:$C$359,2),"")</f>
        <v/>
      </c>
      <c r="C2192" s="297" t="str">
        <f>+IF(E2192=2012,VLOOKUP(D2192,K_navn!$A$2:$C$359,3),"")</f>
        <v/>
      </c>
      <c r="D2192" s="115">
        <f>+'Ark1'!P4004</f>
        <v>4636</v>
      </c>
      <c r="E2192" s="115">
        <f>+'Ark1'!C4004</f>
        <v>2020</v>
      </c>
      <c r="F2192" s="116" t="str">
        <f>+IF('Ark1'!Q4004=0,"",'Ark1'!Q4004)</f>
        <v/>
      </c>
      <c r="G2192" s="116">
        <f>+'Ark1'!R4004</f>
        <v>0</v>
      </c>
      <c r="H2192" s="116">
        <f>+'Ark1'!S4004</f>
        <v>0</v>
      </c>
      <c r="I2192" s="222" t="str">
        <f>+IF(G2192=0,"",'Ark1'!AA4004)</f>
        <v/>
      </c>
      <c r="J2192" s="222" t="str">
        <f>+IF(G2192=0,"",'Ark1'!AB4004)</f>
        <v/>
      </c>
      <c r="K2192" s="114" t="str">
        <f>+IF(G2192=0,"",'Ark1'!U4004)</f>
        <v/>
      </c>
      <c r="L2192" s="222" t="str">
        <f>+IF(G2192=0,"",'Ark1'!W4004)</f>
        <v/>
      </c>
      <c r="M2192" s="222" t="str">
        <f>+IF(G2192=0,"",'Ark1'!X4004)</f>
        <v/>
      </c>
      <c r="N2192" s="114" t="str">
        <f>+IF(G2192=0,"",'Ark1'!Y4004)</f>
        <v/>
      </c>
      <c r="O2192" s="116" t="str">
        <f>+IF(G2192=0,"",'Ark1'!Z4004)</f>
        <v/>
      </c>
      <c r="P2192" s="116" t="str">
        <f t="shared" si="34"/>
        <v/>
      </c>
      <c r="Q2192" s="114" t="str">
        <f>+IF(G2192=0,"",'Ark1'!T4004)</f>
        <v/>
      </c>
      <c r="R2192" s="222" t="str">
        <f>+IF(G2192=0,"",'Ark1'!V4004)</f>
        <v/>
      </c>
      <c r="S2192" s="32"/>
    </row>
    <row r="2193" spans="1:19" x14ac:dyDescent="0.5">
      <c r="A2193" s="32"/>
      <c r="B2193" s="297" t="str">
        <f>+IF(E2193=2012,VLOOKUP(D2193,K_navn!$A$2:$C$359,2),"")</f>
        <v/>
      </c>
      <c r="C2193" s="297" t="str">
        <f>+IF(E2193=2012,VLOOKUP(D2193,K_navn!$A$2:$C$359,3),"")</f>
        <v/>
      </c>
      <c r="D2193" s="115">
        <f>+'Ark1'!P4005</f>
        <v>4636</v>
      </c>
      <c r="E2193" s="115">
        <f>+'Ark1'!C4005</f>
        <v>2021</v>
      </c>
      <c r="F2193" s="116" t="str">
        <f>+IF('Ark1'!Q4005=0,"",'Ark1'!Q4005)</f>
        <v/>
      </c>
      <c r="G2193" s="116">
        <f>+'Ark1'!R4005</f>
        <v>0</v>
      </c>
      <c r="H2193" s="116">
        <f>+'Ark1'!S4005</f>
        <v>0</v>
      </c>
      <c r="I2193" s="222" t="str">
        <f>+IF(G2193=0,"",'Ark1'!AA4005)</f>
        <v/>
      </c>
      <c r="J2193" s="222" t="str">
        <f>+IF(G2193=0,"",'Ark1'!AB4005)</f>
        <v/>
      </c>
      <c r="K2193" s="114" t="str">
        <f>+IF(G2193=0,"",'Ark1'!U4005)</f>
        <v/>
      </c>
      <c r="L2193" s="222" t="str">
        <f>+IF(G2193=0,"",'Ark1'!W4005)</f>
        <v/>
      </c>
      <c r="M2193" s="222" t="str">
        <f>+IF(G2193=0,"",'Ark1'!X4005)</f>
        <v/>
      </c>
      <c r="N2193" s="114" t="str">
        <f>+IF(G2193=0,"",'Ark1'!Y4005)</f>
        <v/>
      </c>
      <c r="O2193" s="116" t="str">
        <f>+IF(G2193=0,"",'Ark1'!Z4005)</f>
        <v/>
      </c>
      <c r="P2193" s="116" t="str">
        <f t="shared" si="34"/>
        <v/>
      </c>
      <c r="Q2193" s="114" t="str">
        <f>+IF(G2193=0,"",'Ark1'!T4005)</f>
        <v/>
      </c>
      <c r="R2193" s="222" t="str">
        <f>+IF(G2193=0,"",'Ark1'!V4005)</f>
        <v/>
      </c>
      <c r="S2193" s="32"/>
    </row>
    <row r="2194" spans="1:19" x14ac:dyDescent="0.5">
      <c r="A2194" s="32"/>
      <c r="B2194" s="297" t="str">
        <f>+IF(E2194=2012,VLOOKUP(D2194,K_navn!$A$2:$C$359,2),"")</f>
        <v/>
      </c>
      <c r="C2194" s="297" t="str">
        <f>+IF(E2194=2012,VLOOKUP(D2194,K_navn!$A$2:$C$359,3),"")</f>
        <v/>
      </c>
      <c r="D2194" s="115">
        <f>+'Ark1'!P4006</f>
        <v>4636</v>
      </c>
      <c r="E2194" s="115">
        <f>+'Ark1'!C4006</f>
        <v>2022</v>
      </c>
      <c r="F2194" s="116" t="str">
        <f>+IF('Ark1'!Q4006=0,"",'Ark1'!Q4006)</f>
        <v/>
      </c>
      <c r="G2194" s="116">
        <f>+'Ark1'!R4006</f>
        <v>0</v>
      </c>
      <c r="H2194" s="116">
        <f>+'Ark1'!S4006</f>
        <v>0</v>
      </c>
      <c r="I2194" s="222" t="str">
        <f>+IF(G2194=0,"",'Ark1'!AA4006)</f>
        <v/>
      </c>
      <c r="J2194" s="222" t="str">
        <f>+IF(G2194=0,"",'Ark1'!AB4006)</f>
        <v/>
      </c>
      <c r="K2194" s="114" t="str">
        <f>+IF(G2194=0,"",'Ark1'!U4006)</f>
        <v/>
      </c>
      <c r="L2194" s="222" t="str">
        <f>+IF(G2194=0,"",'Ark1'!W4006)</f>
        <v/>
      </c>
      <c r="M2194" s="222" t="str">
        <f>+IF(G2194=0,"",'Ark1'!X4006)</f>
        <v/>
      </c>
      <c r="N2194" s="114" t="str">
        <f>+IF(G2194=0,"",'Ark1'!Y4006)</f>
        <v/>
      </c>
      <c r="O2194" s="116" t="str">
        <f>+IF(G2194=0,"",'Ark1'!Z4006)</f>
        <v/>
      </c>
      <c r="P2194" s="116" t="str">
        <f t="shared" si="34"/>
        <v/>
      </c>
      <c r="Q2194" s="114" t="str">
        <f>+IF(G2194=0,"",'Ark1'!T4006)</f>
        <v/>
      </c>
      <c r="R2194" s="222" t="str">
        <f>+IF(G2194=0,"",'Ark1'!V4006)</f>
        <v/>
      </c>
      <c r="S2194" s="32"/>
    </row>
    <row r="2195" spans="1:19" x14ac:dyDescent="0.5">
      <c r="A2195" s="32"/>
      <c r="B2195" s="297" t="str">
        <f>+IF(E2195=2012,VLOOKUP(D2195,K_navn!$A$2:$C$359,2),"")</f>
        <v>Hyllestad</v>
      </c>
      <c r="C2195" s="297" t="str">
        <f>+IF(E2195=2012,VLOOKUP(D2195,K_navn!$A$2:$C$359,3),"")</f>
        <v xml:space="preserve">Vestland </v>
      </c>
      <c r="D2195" s="115">
        <f>+'Ark1'!P4007</f>
        <v>4637</v>
      </c>
      <c r="E2195" s="115">
        <f>+'Ark1'!C4007</f>
        <v>2012</v>
      </c>
      <c r="F2195" s="116" t="str">
        <f>+IF('Ark1'!Q4007=0,"",'Ark1'!Q4007)</f>
        <v/>
      </c>
      <c r="G2195" s="116">
        <f>+'Ark1'!R4007</f>
        <v>0</v>
      </c>
      <c r="H2195" s="116">
        <f>+'Ark1'!S4007</f>
        <v>0</v>
      </c>
      <c r="I2195" s="222" t="str">
        <f>+IF(G2195=0,"",'Ark1'!AA4007)</f>
        <v/>
      </c>
      <c r="J2195" s="222" t="str">
        <f>+IF(G2195=0,"",'Ark1'!AB4007)</f>
        <v/>
      </c>
      <c r="K2195" s="114" t="str">
        <f>+IF(G2195=0,"",'Ark1'!U4007)</f>
        <v/>
      </c>
      <c r="L2195" s="222" t="str">
        <f>+IF(G2195=0,"",'Ark1'!W4007)</f>
        <v/>
      </c>
      <c r="M2195" s="222" t="str">
        <f>+IF(G2195=0,"",'Ark1'!X4007)</f>
        <v/>
      </c>
      <c r="N2195" s="114" t="str">
        <f>+IF(G2195=0,"",'Ark1'!Y4007)</f>
        <v/>
      </c>
      <c r="O2195" s="116" t="str">
        <f>+IF(G2195=0,"",'Ark1'!Z4007)</f>
        <v/>
      </c>
      <c r="P2195" s="116" t="str">
        <f t="shared" si="34"/>
        <v/>
      </c>
      <c r="Q2195" s="114" t="str">
        <f>+IF(G2195=0,"",'Ark1'!T4007)</f>
        <v/>
      </c>
      <c r="R2195" s="222" t="str">
        <f>+IF(G2195=0,"",'Ark1'!V4007)</f>
        <v/>
      </c>
      <c r="S2195" s="32"/>
    </row>
    <row r="2196" spans="1:19" x14ac:dyDescent="0.5">
      <c r="A2196" s="32"/>
      <c r="B2196" s="297" t="str">
        <f>+IF(E2196=2012,VLOOKUP(D2196,K_navn!$A$2:$C$359,2),"")</f>
        <v/>
      </c>
      <c r="C2196" s="297" t="str">
        <f>+IF(E2196=2012,VLOOKUP(D2196,K_navn!$A$2:$C$359,3),"")</f>
        <v/>
      </c>
      <c r="D2196" s="115">
        <f>+'Ark1'!P4008</f>
        <v>4637</v>
      </c>
      <c r="E2196" s="115">
        <f>+'Ark1'!C4008</f>
        <v>2013</v>
      </c>
      <c r="F2196" s="116" t="str">
        <f>+IF('Ark1'!Q4008=0,"",'Ark1'!Q4008)</f>
        <v/>
      </c>
      <c r="G2196" s="116">
        <f>+'Ark1'!R4008</f>
        <v>0</v>
      </c>
      <c r="H2196" s="116">
        <f>+'Ark1'!S4008</f>
        <v>0</v>
      </c>
      <c r="I2196" s="222" t="str">
        <f>+IF(G2196=0,"",'Ark1'!AA4008)</f>
        <v/>
      </c>
      <c r="J2196" s="222" t="str">
        <f>+IF(G2196=0,"",'Ark1'!AB4008)</f>
        <v/>
      </c>
      <c r="K2196" s="114" t="str">
        <f>+IF(G2196=0,"",'Ark1'!U4008)</f>
        <v/>
      </c>
      <c r="L2196" s="222" t="str">
        <f>+IF(G2196=0,"",'Ark1'!W4008)</f>
        <v/>
      </c>
      <c r="M2196" s="222" t="str">
        <f>+IF(G2196=0,"",'Ark1'!X4008)</f>
        <v/>
      </c>
      <c r="N2196" s="114" t="str">
        <f>+IF(G2196=0,"",'Ark1'!Y4008)</f>
        <v/>
      </c>
      <c r="O2196" s="116" t="str">
        <f>+IF(G2196=0,"",'Ark1'!Z4008)</f>
        <v/>
      </c>
      <c r="P2196" s="116" t="str">
        <f t="shared" si="34"/>
        <v/>
      </c>
      <c r="Q2196" s="114" t="str">
        <f>+IF(G2196=0,"",'Ark1'!T4008)</f>
        <v/>
      </c>
      <c r="R2196" s="222" t="str">
        <f>+IF(G2196=0,"",'Ark1'!V4008)</f>
        <v/>
      </c>
      <c r="S2196" s="32"/>
    </row>
    <row r="2197" spans="1:19" x14ac:dyDescent="0.5">
      <c r="A2197" s="32"/>
      <c r="B2197" s="297" t="str">
        <f>+IF(E2197=2012,VLOOKUP(D2197,K_navn!$A$2:$C$359,2),"")</f>
        <v/>
      </c>
      <c r="C2197" s="297" t="str">
        <f>+IF(E2197=2012,VLOOKUP(D2197,K_navn!$A$2:$C$359,3),"")</f>
        <v/>
      </c>
      <c r="D2197" s="115">
        <f>+'Ark1'!P4009</f>
        <v>4637</v>
      </c>
      <c r="E2197" s="115">
        <f>+'Ark1'!C4009</f>
        <v>2014</v>
      </c>
      <c r="F2197" s="116" t="str">
        <f>+IF('Ark1'!Q4009=0,"",'Ark1'!Q4009)</f>
        <v/>
      </c>
      <c r="G2197" s="116">
        <f>+'Ark1'!R4009</f>
        <v>0</v>
      </c>
      <c r="H2197" s="116">
        <f>+'Ark1'!S4009</f>
        <v>0</v>
      </c>
      <c r="I2197" s="222" t="str">
        <f>+IF(G2197=0,"",'Ark1'!AA4009)</f>
        <v/>
      </c>
      <c r="J2197" s="222" t="str">
        <f>+IF(G2197=0,"",'Ark1'!AB4009)</f>
        <v/>
      </c>
      <c r="K2197" s="114" t="str">
        <f>+IF(G2197=0,"",'Ark1'!U4009)</f>
        <v/>
      </c>
      <c r="L2197" s="222" t="str">
        <f>+IF(G2197=0,"",'Ark1'!W4009)</f>
        <v/>
      </c>
      <c r="M2197" s="222" t="str">
        <f>+IF(G2197=0,"",'Ark1'!X4009)</f>
        <v/>
      </c>
      <c r="N2197" s="114" t="str">
        <f>+IF(G2197=0,"",'Ark1'!Y4009)</f>
        <v/>
      </c>
      <c r="O2197" s="116" t="str">
        <f>+IF(G2197=0,"",'Ark1'!Z4009)</f>
        <v/>
      </c>
      <c r="P2197" s="116" t="str">
        <f t="shared" si="34"/>
        <v/>
      </c>
      <c r="Q2197" s="114" t="str">
        <f>+IF(G2197=0,"",'Ark1'!T4009)</f>
        <v/>
      </c>
      <c r="R2197" s="222" t="str">
        <f>+IF(G2197=0,"",'Ark1'!V4009)</f>
        <v/>
      </c>
      <c r="S2197" s="32"/>
    </row>
    <row r="2198" spans="1:19" x14ac:dyDescent="0.5">
      <c r="A2198" s="32"/>
      <c r="B2198" s="297" t="str">
        <f>+IF(E2198=2012,VLOOKUP(D2198,K_navn!$A$2:$C$359,2),"")</f>
        <v/>
      </c>
      <c r="C2198" s="297" t="str">
        <f>+IF(E2198=2012,VLOOKUP(D2198,K_navn!$A$2:$C$359,3),"")</f>
        <v/>
      </c>
      <c r="D2198" s="115">
        <f>+'Ark1'!P4010</f>
        <v>4637</v>
      </c>
      <c r="E2198" s="115">
        <f>+'Ark1'!C4010</f>
        <v>2015</v>
      </c>
      <c r="F2198" s="116" t="str">
        <f>+IF('Ark1'!Q4010=0,"",'Ark1'!Q4010)</f>
        <v/>
      </c>
      <c r="G2198" s="116">
        <f>+'Ark1'!R4010</f>
        <v>0</v>
      </c>
      <c r="H2198" s="116">
        <f>+'Ark1'!S4010</f>
        <v>0</v>
      </c>
      <c r="I2198" s="222" t="str">
        <f>+IF(G2198=0,"",'Ark1'!AA4010)</f>
        <v/>
      </c>
      <c r="J2198" s="222" t="str">
        <f>+IF(G2198=0,"",'Ark1'!AB4010)</f>
        <v/>
      </c>
      <c r="K2198" s="114" t="str">
        <f>+IF(G2198=0,"",'Ark1'!U4010)</f>
        <v/>
      </c>
      <c r="L2198" s="222" t="str">
        <f>+IF(G2198=0,"",'Ark1'!W4010)</f>
        <v/>
      </c>
      <c r="M2198" s="222" t="str">
        <f>+IF(G2198=0,"",'Ark1'!X4010)</f>
        <v/>
      </c>
      <c r="N2198" s="114" t="str">
        <f>+IF(G2198=0,"",'Ark1'!Y4010)</f>
        <v/>
      </c>
      <c r="O2198" s="116" t="str">
        <f>+IF(G2198=0,"",'Ark1'!Z4010)</f>
        <v/>
      </c>
      <c r="P2198" s="116" t="str">
        <f t="shared" si="34"/>
        <v/>
      </c>
      <c r="Q2198" s="114" t="str">
        <f>+IF(G2198=0,"",'Ark1'!T4010)</f>
        <v/>
      </c>
      <c r="R2198" s="222" t="str">
        <f>+IF(G2198=0,"",'Ark1'!V4010)</f>
        <v/>
      </c>
      <c r="S2198" s="32"/>
    </row>
    <row r="2199" spans="1:19" x14ac:dyDescent="0.5">
      <c r="A2199" s="32"/>
      <c r="B2199" s="297" t="str">
        <f>+IF(E2199=2012,VLOOKUP(D2199,K_navn!$A$2:$C$359,2),"")</f>
        <v/>
      </c>
      <c r="C2199" s="297" t="str">
        <f>+IF(E2199=2012,VLOOKUP(D2199,K_navn!$A$2:$C$359,3),"")</f>
        <v/>
      </c>
      <c r="D2199" s="115">
        <f>+'Ark1'!P4011</f>
        <v>4637</v>
      </c>
      <c r="E2199" s="115">
        <f>+'Ark1'!C4011</f>
        <v>2016</v>
      </c>
      <c r="F2199" s="116" t="str">
        <f>+IF('Ark1'!Q4011=0,"",'Ark1'!Q4011)</f>
        <v/>
      </c>
      <c r="G2199" s="116">
        <f>+'Ark1'!R4011</f>
        <v>0</v>
      </c>
      <c r="H2199" s="116">
        <f>+'Ark1'!S4011</f>
        <v>0</v>
      </c>
      <c r="I2199" s="222" t="str">
        <f>+IF(G2199=0,"",'Ark1'!AA4011)</f>
        <v/>
      </c>
      <c r="J2199" s="222" t="str">
        <f>+IF(G2199=0,"",'Ark1'!AB4011)</f>
        <v/>
      </c>
      <c r="K2199" s="114" t="str">
        <f>+IF(G2199=0,"",'Ark1'!U4011)</f>
        <v/>
      </c>
      <c r="L2199" s="222" t="str">
        <f>+IF(G2199=0,"",'Ark1'!W4011)</f>
        <v/>
      </c>
      <c r="M2199" s="222" t="str">
        <f>+IF(G2199=0,"",'Ark1'!X4011)</f>
        <v/>
      </c>
      <c r="N2199" s="114" t="str">
        <f>+IF(G2199=0,"",'Ark1'!Y4011)</f>
        <v/>
      </c>
      <c r="O2199" s="116" t="str">
        <f>+IF(G2199=0,"",'Ark1'!Z4011)</f>
        <v/>
      </c>
      <c r="P2199" s="116" t="str">
        <f t="shared" si="34"/>
        <v/>
      </c>
      <c r="Q2199" s="114" t="str">
        <f>+IF(G2199=0,"",'Ark1'!T4011)</f>
        <v/>
      </c>
      <c r="R2199" s="222" t="str">
        <f>+IF(G2199=0,"",'Ark1'!V4011)</f>
        <v/>
      </c>
      <c r="S2199" s="32"/>
    </row>
    <row r="2200" spans="1:19" x14ac:dyDescent="0.5">
      <c r="A2200" s="32"/>
      <c r="B2200" s="297" t="str">
        <f>+IF(E2200=2012,VLOOKUP(D2200,K_navn!$A$2:$C$359,2),"")</f>
        <v/>
      </c>
      <c r="C2200" s="297" t="str">
        <f>+IF(E2200=2012,VLOOKUP(D2200,K_navn!$A$2:$C$359,3),"")</f>
        <v/>
      </c>
      <c r="D2200" s="115">
        <f>+'Ark1'!P4012</f>
        <v>4637</v>
      </c>
      <c r="E2200" s="115">
        <f>+'Ark1'!C4012</f>
        <v>2017</v>
      </c>
      <c r="F2200" s="116" t="str">
        <f>+IF('Ark1'!Q4012=0,"",'Ark1'!Q4012)</f>
        <v/>
      </c>
      <c r="G2200" s="116">
        <f>+'Ark1'!R4012</f>
        <v>0</v>
      </c>
      <c r="H2200" s="116">
        <f>+'Ark1'!S4012</f>
        <v>0</v>
      </c>
      <c r="I2200" s="222" t="str">
        <f>+IF(G2200=0,"",'Ark1'!AA4012)</f>
        <v/>
      </c>
      <c r="J2200" s="222" t="str">
        <f>+IF(G2200=0,"",'Ark1'!AB4012)</f>
        <v/>
      </c>
      <c r="K2200" s="114" t="str">
        <f>+IF(G2200=0,"",'Ark1'!U4012)</f>
        <v/>
      </c>
      <c r="L2200" s="222" t="str">
        <f>+IF(G2200=0,"",'Ark1'!W4012)</f>
        <v/>
      </c>
      <c r="M2200" s="222" t="str">
        <f>+IF(G2200=0,"",'Ark1'!X4012)</f>
        <v/>
      </c>
      <c r="N2200" s="114" t="str">
        <f>+IF(G2200=0,"",'Ark1'!Y4012)</f>
        <v/>
      </c>
      <c r="O2200" s="116" t="str">
        <f>+IF(G2200=0,"",'Ark1'!Z4012)</f>
        <v/>
      </c>
      <c r="P2200" s="116" t="str">
        <f t="shared" si="34"/>
        <v/>
      </c>
      <c r="Q2200" s="114" t="str">
        <f>+IF(G2200=0,"",'Ark1'!T4012)</f>
        <v/>
      </c>
      <c r="R2200" s="222" t="str">
        <f>+IF(G2200=0,"",'Ark1'!V4012)</f>
        <v/>
      </c>
      <c r="S2200" s="32"/>
    </row>
    <row r="2201" spans="1:19" x14ac:dyDescent="0.5">
      <c r="A2201" s="32"/>
      <c r="B2201" s="297" t="str">
        <f>+IF(E2201=2012,VLOOKUP(D2201,K_navn!$A$2:$C$359,2),"")</f>
        <v/>
      </c>
      <c r="C2201" s="297" t="str">
        <f>+IF(E2201=2012,VLOOKUP(D2201,K_navn!$A$2:$C$359,3),"")</f>
        <v/>
      </c>
      <c r="D2201" s="115">
        <f>+'Ark1'!P4013</f>
        <v>4637</v>
      </c>
      <c r="E2201" s="115">
        <f>+'Ark1'!C4013</f>
        <v>2018</v>
      </c>
      <c r="F2201" s="116" t="str">
        <f>+IF('Ark1'!Q4013=0,"",'Ark1'!Q4013)</f>
        <v/>
      </c>
      <c r="G2201" s="116">
        <f>+'Ark1'!R4013</f>
        <v>0</v>
      </c>
      <c r="H2201" s="116">
        <f>+'Ark1'!S4013</f>
        <v>0</v>
      </c>
      <c r="I2201" s="222" t="str">
        <f>+IF(G2201=0,"",'Ark1'!AA4013)</f>
        <v/>
      </c>
      <c r="J2201" s="222" t="str">
        <f>+IF(G2201=0,"",'Ark1'!AB4013)</f>
        <v/>
      </c>
      <c r="K2201" s="114" t="str">
        <f>+IF(G2201=0,"",'Ark1'!U4013)</f>
        <v/>
      </c>
      <c r="L2201" s="222" t="str">
        <f>+IF(G2201=0,"",'Ark1'!W4013)</f>
        <v/>
      </c>
      <c r="M2201" s="222" t="str">
        <f>+IF(G2201=0,"",'Ark1'!X4013)</f>
        <v/>
      </c>
      <c r="N2201" s="114" t="str">
        <f>+IF(G2201=0,"",'Ark1'!Y4013)</f>
        <v/>
      </c>
      <c r="O2201" s="116" t="str">
        <f>+IF(G2201=0,"",'Ark1'!Z4013)</f>
        <v/>
      </c>
      <c r="P2201" s="116" t="str">
        <f t="shared" si="34"/>
        <v/>
      </c>
      <c r="Q2201" s="114" t="str">
        <f>+IF(G2201=0,"",'Ark1'!T4013)</f>
        <v/>
      </c>
      <c r="R2201" s="222" t="str">
        <f>+IF(G2201=0,"",'Ark1'!V4013)</f>
        <v/>
      </c>
      <c r="S2201" s="32"/>
    </row>
    <row r="2202" spans="1:19" x14ac:dyDescent="0.5">
      <c r="A2202" s="32"/>
      <c r="B2202" s="297" t="str">
        <f>+IF(E2202=2012,VLOOKUP(D2202,K_navn!$A$2:$C$359,2),"")</f>
        <v/>
      </c>
      <c r="C2202" s="297" t="str">
        <f>+IF(E2202=2012,VLOOKUP(D2202,K_navn!$A$2:$C$359,3),"")</f>
        <v/>
      </c>
      <c r="D2202" s="115">
        <f>+'Ark1'!P4014</f>
        <v>4637</v>
      </c>
      <c r="E2202" s="115">
        <f>+'Ark1'!C4014</f>
        <v>2019</v>
      </c>
      <c r="F2202" s="116" t="str">
        <f>+IF('Ark1'!Q4014=0,"",'Ark1'!Q4014)</f>
        <v/>
      </c>
      <c r="G2202" s="116">
        <f>+'Ark1'!R4014</f>
        <v>0</v>
      </c>
      <c r="H2202" s="116">
        <f>+'Ark1'!S4014</f>
        <v>0</v>
      </c>
      <c r="I2202" s="222" t="str">
        <f>+IF(G2202=0,"",'Ark1'!AA4014)</f>
        <v/>
      </c>
      <c r="J2202" s="222" t="str">
        <f>+IF(G2202=0,"",'Ark1'!AB4014)</f>
        <v/>
      </c>
      <c r="K2202" s="114" t="str">
        <f>+IF(G2202=0,"",'Ark1'!U4014)</f>
        <v/>
      </c>
      <c r="L2202" s="222" t="str">
        <f>+IF(G2202=0,"",'Ark1'!W4014)</f>
        <v/>
      </c>
      <c r="M2202" s="222" t="str">
        <f>+IF(G2202=0,"",'Ark1'!X4014)</f>
        <v/>
      </c>
      <c r="N2202" s="114" t="str">
        <f>+IF(G2202=0,"",'Ark1'!Y4014)</f>
        <v/>
      </c>
      <c r="O2202" s="116" t="str">
        <f>+IF(G2202=0,"",'Ark1'!Z4014)</f>
        <v/>
      </c>
      <c r="P2202" s="116" t="str">
        <f t="shared" si="34"/>
        <v/>
      </c>
      <c r="Q2202" s="114" t="str">
        <f>+IF(G2202=0,"",'Ark1'!T4014)</f>
        <v/>
      </c>
      <c r="R2202" s="222" t="str">
        <f>+IF(G2202=0,"",'Ark1'!V4014)</f>
        <v/>
      </c>
      <c r="S2202" s="32"/>
    </row>
    <row r="2203" spans="1:19" x14ac:dyDescent="0.5">
      <c r="A2203" s="32"/>
      <c r="B2203" s="297" t="str">
        <f>+IF(E2203=2012,VLOOKUP(D2203,K_navn!$A$2:$C$359,2),"")</f>
        <v/>
      </c>
      <c r="C2203" s="297" t="str">
        <f>+IF(E2203=2012,VLOOKUP(D2203,K_navn!$A$2:$C$359,3),"")</f>
        <v/>
      </c>
      <c r="D2203" s="115">
        <f>+'Ark1'!P4015</f>
        <v>4637</v>
      </c>
      <c r="E2203" s="115">
        <f>+'Ark1'!C4015</f>
        <v>2020</v>
      </c>
      <c r="F2203" s="116" t="str">
        <f>+IF('Ark1'!Q4015=0,"",'Ark1'!Q4015)</f>
        <v/>
      </c>
      <c r="G2203" s="116">
        <f>+'Ark1'!R4015</f>
        <v>0</v>
      </c>
      <c r="H2203" s="116">
        <f>+'Ark1'!S4015</f>
        <v>0</v>
      </c>
      <c r="I2203" s="222" t="str">
        <f>+IF(G2203=0,"",'Ark1'!AA4015)</f>
        <v/>
      </c>
      <c r="J2203" s="222" t="str">
        <f>+IF(G2203=0,"",'Ark1'!AB4015)</f>
        <v/>
      </c>
      <c r="K2203" s="114" t="str">
        <f>+IF(G2203=0,"",'Ark1'!U4015)</f>
        <v/>
      </c>
      <c r="L2203" s="222" t="str">
        <f>+IF(G2203=0,"",'Ark1'!W4015)</f>
        <v/>
      </c>
      <c r="M2203" s="222" t="str">
        <f>+IF(G2203=0,"",'Ark1'!X4015)</f>
        <v/>
      </c>
      <c r="N2203" s="114" t="str">
        <f>+IF(G2203=0,"",'Ark1'!Y4015)</f>
        <v/>
      </c>
      <c r="O2203" s="116" t="str">
        <f>+IF(G2203=0,"",'Ark1'!Z4015)</f>
        <v/>
      </c>
      <c r="P2203" s="116" t="str">
        <f t="shared" si="34"/>
        <v/>
      </c>
      <c r="Q2203" s="114" t="str">
        <f>+IF(G2203=0,"",'Ark1'!T4015)</f>
        <v/>
      </c>
      <c r="R2203" s="222" t="str">
        <f>+IF(G2203=0,"",'Ark1'!V4015)</f>
        <v/>
      </c>
      <c r="S2203" s="32"/>
    </row>
    <row r="2204" spans="1:19" x14ac:dyDescent="0.5">
      <c r="A2204" s="32"/>
      <c r="B2204" s="297" t="str">
        <f>+IF(E2204=2012,VLOOKUP(D2204,K_navn!$A$2:$C$359,2),"")</f>
        <v/>
      </c>
      <c r="C2204" s="297" t="str">
        <f>+IF(E2204=2012,VLOOKUP(D2204,K_navn!$A$2:$C$359,3),"")</f>
        <v/>
      </c>
      <c r="D2204" s="115">
        <f>+'Ark1'!P4016</f>
        <v>4637</v>
      </c>
      <c r="E2204" s="115">
        <f>+'Ark1'!C4016</f>
        <v>2021</v>
      </c>
      <c r="F2204" s="116" t="str">
        <f>+IF('Ark1'!Q4016=0,"",'Ark1'!Q4016)</f>
        <v/>
      </c>
      <c r="G2204" s="116">
        <f>+'Ark1'!R4016</f>
        <v>0</v>
      </c>
      <c r="H2204" s="116">
        <f>+'Ark1'!S4016</f>
        <v>0</v>
      </c>
      <c r="I2204" s="222" t="str">
        <f>+IF(G2204=0,"",'Ark1'!AA4016)</f>
        <v/>
      </c>
      <c r="J2204" s="222" t="str">
        <f>+IF(G2204=0,"",'Ark1'!AB4016)</f>
        <v/>
      </c>
      <c r="K2204" s="114" t="str">
        <f>+IF(G2204=0,"",'Ark1'!U4016)</f>
        <v/>
      </c>
      <c r="L2204" s="222" t="str">
        <f>+IF(G2204=0,"",'Ark1'!W4016)</f>
        <v/>
      </c>
      <c r="M2204" s="222" t="str">
        <f>+IF(G2204=0,"",'Ark1'!X4016)</f>
        <v/>
      </c>
      <c r="N2204" s="114" t="str">
        <f>+IF(G2204=0,"",'Ark1'!Y4016)</f>
        <v/>
      </c>
      <c r="O2204" s="116" t="str">
        <f>+IF(G2204=0,"",'Ark1'!Z4016)</f>
        <v/>
      </c>
      <c r="P2204" s="116" t="str">
        <f t="shared" si="34"/>
        <v/>
      </c>
      <c r="Q2204" s="114" t="str">
        <f>+IF(G2204=0,"",'Ark1'!T4016)</f>
        <v/>
      </c>
      <c r="R2204" s="222" t="str">
        <f>+IF(G2204=0,"",'Ark1'!V4016)</f>
        <v/>
      </c>
      <c r="S2204" s="32"/>
    </row>
    <row r="2205" spans="1:19" x14ac:dyDescent="0.5">
      <c r="A2205" s="32"/>
      <c r="B2205" s="297" t="str">
        <f>+IF(E2205=2012,VLOOKUP(D2205,K_navn!$A$2:$C$359,2),"")</f>
        <v/>
      </c>
      <c r="C2205" s="297" t="str">
        <f>+IF(E2205=2012,VLOOKUP(D2205,K_navn!$A$2:$C$359,3),"")</f>
        <v/>
      </c>
      <c r="D2205" s="115">
        <f>+'Ark1'!P4017</f>
        <v>4637</v>
      </c>
      <c r="E2205" s="115">
        <f>+'Ark1'!C4017</f>
        <v>2022</v>
      </c>
      <c r="F2205" s="116" t="str">
        <f>+IF('Ark1'!Q4017=0,"",'Ark1'!Q4017)</f>
        <v/>
      </c>
      <c r="G2205" s="116">
        <f>+'Ark1'!R4017</f>
        <v>0</v>
      </c>
      <c r="H2205" s="116">
        <f>+'Ark1'!S4017</f>
        <v>0</v>
      </c>
      <c r="I2205" s="222" t="str">
        <f>+IF(G2205=0,"",'Ark1'!AA4017)</f>
        <v/>
      </c>
      <c r="J2205" s="222" t="str">
        <f>+IF(G2205=0,"",'Ark1'!AB4017)</f>
        <v/>
      </c>
      <c r="K2205" s="114" t="str">
        <f>+IF(G2205=0,"",'Ark1'!U4017)</f>
        <v/>
      </c>
      <c r="L2205" s="222" t="str">
        <f>+IF(G2205=0,"",'Ark1'!W4017)</f>
        <v/>
      </c>
      <c r="M2205" s="222" t="str">
        <f>+IF(G2205=0,"",'Ark1'!X4017)</f>
        <v/>
      </c>
      <c r="N2205" s="114" t="str">
        <f>+IF(G2205=0,"",'Ark1'!Y4017)</f>
        <v/>
      </c>
      <c r="O2205" s="116" t="str">
        <f>+IF(G2205=0,"",'Ark1'!Z4017)</f>
        <v/>
      </c>
      <c r="P2205" s="116" t="str">
        <f t="shared" si="34"/>
        <v/>
      </c>
      <c r="Q2205" s="114" t="str">
        <f>+IF(G2205=0,"",'Ark1'!T4017)</f>
        <v/>
      </c>
      <c r="R2205" s="222" t="str">
        <f>+IF(G2205=0,"",'Ark1'!V4017)</f>
        <v/>
      </c>
      <c r="S2205" s="32"/>
    </row>
    <row r="2206" spans="1:19" x14ac:dyDescent="0.5">
      <c r="A2206" s="32"/>
      <c r="B2206" s="297" t="str">
        <f>+IF(E2206=2012,VLOOKUP(D2206,K_navn!$A$2:$C$359,2),"")</f>
        <v>Høyanger</v>
      </c>
      <c r="C2206" s="297" t="str">
        <f>+IF(E2206=2012,VLOOKUP(D2206,K_navn!$A$2:$C$359,3),"")</f>
        <v xml:space="preserve">Vestland </v>
      </c>
      <c r="D2206" s="115">
        <f>+'Ark1'!P4018</f>
        <v>4638</v>
      </c>
      <c r="E2206" s="115">
        <f>+'Ark1'!C4018</f>
        <v>2012</v>
      </c>
      <c r="F2206" s="116" t="str">
        <f>+IF('Ark1'!Q4018=0,"",'Ark1'!Q4018)</f>
        <v/>
      </c>
      <c r="G2206" s="116">
        <f>+'Ark1'!R4018</f>
        <v>0</v>
      </c>
      <c r="H2206" s="116">
        <f>+'Ark1'!S4018</f>
        <v>0</v>
      </c>
      <c r="I2206" s="222" t="str">
        <f>+IF(G2206=0,"",'Ark1'!AA4018)</f>
        <v/>
      </c>
      <c r="J2206" s="222" t="str">
        <f>+IF(G2206=0,"",'Ark1'!AB4018)</f>
        <v/>
      </c>
      <c r="K2206" s="114" t="str">
        <f>+IF(G2206=0,"",'Ark1'!U4018)</f>
        <v/>
      </c>
      <c r="L2206" s="222" t="str">
        <f>+IF(G2206=0,"",'Ark1'!W4018)</f>
        <v/>
      </c>
      <c r="M2206" s="222" t="str">
        <f>+IF(G2206=0,"",'Ark1'!X4018)</f>
        <v/>
      </c>
      <c r="N2206" s="114" t="str">
        <f>+IF(G2206=0,"",'Ark1'!Y4018)</f>
        <v/>
      </c>
      <c r="O2206" s="116" t="str">
        <f>+IF(G2206=0,"",'Ark1'!Z4018)</f>
        <v/>
      </c>
      <c r="P2206" s="116" t="str">
        <f t="shared" si="34"/>
        <v/>
      </c>
      <c r="Q2206" s="114" t="str">
        <f>+IF(G2206=0,"",'Ark1'!T4018)</f>
        <v/>
      </c>
      <c r="R2206" s="222" t="str">
        <f>+IF(G2206=0,"",'Ark1'!V4018)</f>
        <v/>
      </c>
      <c r="S2206" s="32"/>
    </row>
    <row r="2207" spans="1:19" x14ac:dyDescent="0.5">
      <c r="A2207" s="32"/>
      <c r="B2207" s="297" t="str">
        <f>+IF(E2207=2012,VLOOKUP(D2207,K_navn!$A$2:$C$359,2),"")</f>
        <v/>
      </c>
      <c r="C2207" s="297" t="str">
        <f>+IF(E2207=2012,VLOOKUP(D2207,K_navn!$A$2:$C$359,3),"")</f>
        <v/>
      </c>
      <c r="D2207" s="115">
        <f>+'Ark1'!P4019</f>
        <v>4638</v>
      </c>
      <c r="E2207" s="115">
        <f>+'Ark1'!C4019</f>
        <v>2013</v>
      </c>
      <c r="F2207" s="116" t="str">
        <f>+IF('Ark1'!Q4019=0,"",'Ark1'!Q4019)</f>
        <v/>
      </c>
      <c r="G2207" s="116">
        <f>+'Ark1'!R4019</f>
        <v>0</v>
      </c>
      <c r="H2207" s="116">
        <f>+'Ark1'!S4019</f>
        <v>0</v>
      </c>
      <c r="I2207" s="222" t="str">
        <f>+IF(G2207=0,"",'Ark1'!AA4019)</f>
        <v/>
      </c>
      <c r="J2207" s="222" t="str">
        <f>+IF(G2207=0,"",'Ark1'!AB4019)</f>
        <v/>
      </c>
      <c r="K2207" s="114" t="str">
        <f>+IF(G2207=0,"",'Ark1'!U4019)</f>
        <v/>
      </c>
      <c r="L2207" s="222" t="str">
        <f>+IF(G2207=0,"",'Ark1'!W4019)</f>
        <v/>
      </c>
      <c r="M2207" s="222" t="str">
        <f>+IF(G2207=0,"",'Ark1'!X4019)</f>
        <v/>
      </c>
      <c r="N2207" s="114" t="str">
        <f>+IF(G2207=0,"",'Ark1'!Y4019)</f>
        <v/>
      </c>
      <c r="O2207" s="116" t="str">
        <f>+IF(G2207=0,"",'Ark1'!Z4019)</f>
        <v/>
      </c>
      <c r="P2207" s="116" t="str">
        <f t="shared" si="34"/>
        <v/>
      </c>
      <c r="Q2207" s="114" t="str">
        <f>+IF(G2207=0,"",'Ark1'!T4019)</f>
        <v/>
      </c>
      <c r="R2207" s="222" t="str">
        <f>+IF(G2207=0,"",'Ark1'!V4019)</f>
        <v/>
      </c>
      <c r="S2207" s="32"/>
    </row>
    <row r="2208" spans="1:19" x14ac:dyDescent="0.5">
      <c r="A2208" s="32"/>
      <c r="B2208" s="297" t="str">
        <f>+IF(E2208=2012,VLOOKUP(D2208,K_navn!$A$2:$C$359,2),"")</f>
        <v/>
      </c>
      <c r="C2208" s="297" t="str">
        <f>+IF(E2208=2012,VLOOKUP(D2208,K_navn!$A$2:$C$359,3),"")</f>
        <v/>
      </c>
      <c r="D2208" s="115">
        <f>+'Ark1'!P4020</f>
        <v>4638</v>
      </c>
      <c r="E2208" s="115">
        <f>+'Ark1'!C4020</f>
        <v>2014</v>
      </c>
      <c r="F2208" s="116" t="str">
        <f>+IF('Ark1'!Q4020=0,"",'Ark1'!Q4020)</f>
        <v/>
      </c>
      <c r="G2208" s="116">
        <f>+'Ark1'!R4020</f>
        <v>0</v>
      </c>
      <c r="H2208" s="116">
        <f>+'Ark1'!S4020</f>
        <v>0</v>
      </c>
      <c r="I2208" s="222" t="str">
        <f>+IF(G2208=0,"",'Ark1'!AA4020)</f>
        <v/>
      </c>
      <c r="J2208" s="222" t="str">
        <f>+IF(G2208=0,"",'Ark1'!AB4020)</f>
        <v/>
      </c>
      <c r="K2208" s="114" t="str">
        <f>+IF(G2208=0,"",'Ark1'!U4020)</f>
        <v/>
      </c>
      <c r="L2208" s="222" t="str">
        <f>+IF(G2208=0,"",'Ark1'!W4020)</f>
        <v/>
      </c>
      <c r="M2208" s="222" t="str">
        <f>+IF(G2208=0,"",'Ark1'!X4020)</f>
        <v/>
      </c>
      <c r="N2208" s="114" t="str">
        <f>+IF(G2208=0,"",'Ark1'!Y4020)</f>
        <v/>
      </c>
      <c r="O2208" s="116" t="str">
        <f>+IF(G2208=0,"",'Ark1'!Z4020)</f>
        <v/>
      </c>
      <c r="P2208" s="116" t="str">
        <f t="shared" si="34"/>
        <v/>
      </c>
      <c r="Q2208" s="114" t="str">
        <f>+IF(G2208=0,"",'Ark1'!T4020)</f>
        <v/>
      </c>
      <c r="R2208" s="222" t="str">
        <f>+IF(G2208=0,"",'Ark1'!V4020)</f>
        <v/>
      </c>
      <c r="S2208" s="32"/>
    </row>
    <row r="2209" spans="1:19" x14ac:dyDescent="0.5">
      <c r="A2209" s="32"/>
      <c r="B2209" s="297" t="str">
        <f>+IF(E2209=2012,VLOOKUP(D2209,K_navn!$A$2:$C$359,2),"")</f>
        <v/>
      </c>
      <c r="C2209" s="297" t="str">
        <f>+IF(E2209=2012,VLOOKUP(D2209,K_navn!$A$2:$C$359,3),"")</f>
        <v/>
      </c>
      <c r="D2209" s="115">
        <f>+'Ark1'!P4021</f>
        <v>4638</v>
      </c>
      <c r="E2209" s="115">
        <f>+'Ark1'!C4021</f>
        <v>2015</v>
      </c>
      <c r="F2209" s="116" t="str">
        <f>+IF('Ark1'!Q4021=0,"",'Ark1'!Q4021)</f>
        <v/>
      </c>
      <c r="G2209" s="116">
        <f>+'Ark1'!R4021</f>
        <v>0</v>
      </c>
      <c r="H2209" s="116">
        <f>+'Ark1'!S4021</f>
        <v>0</v>
      </c>
      <c r="I2209" s="222" t="str">
        <f>+IF(G2209=0,"",'Ark1'!AA4021)</f>
        <v/>
      </c>
      <c r="J2209" s="222" t="str">
        <f>+IF(G2209=0,"",'Ark1'!AB4021)</f>
        <v/>
      </c>
      <c r="K2209" s="114" t="str">
        <f>+IF(G2209=0,"",'Ark1'!U4021)</f>
        <v/>
      </c>
      <c r="L2209" s="222" t="str">
        <f>+IF(G2209=0,"",'Ark1'!W4021)</f>
        <v/>
      </c>
      <c r="M2209" s="222" t="str">
        <f>+IF(G2209=0,"",'Ark1'!X4021)</f>
        <v/>
      </c>
      <c r="N2209" s="114" t="str">
        <f>+IF(G2209=0,"",'Ark1'!Y4021)</f>
        <v/>
      </c>
      <c r="O2209" s="116" t="str">
        <f>+IF(G2209=0,"",'Ark1'!Z4021)</f>
        <v/>
      </c>
      <c r="P2209" s="116" t="str">
        <f t="shared" si="34"/>
        <v/>
      </c>
      <c r="Q2209" s="114" t="str">
        <f>+IF(G2209=0,"",'Ark1'!T4021)</f>
        <v/>
      </c>
      <c r="R2209" s="222" t="str">
        <f>+IF(G2209=0,"",'Ark1'!V4021)</f>
        <v/>
      </c>
      <c r="S2209" s="32"/>
    </row>
    <row r="2210" spans="1:19" x14ac:dyDescent="0.5">
      <c r="A2210" s="32"/>
      <c r="B2210" s="297" t="str">
        <f>+IF(E2210=2012,VLOOKUP(D2210,K_navn!$A$2:$C$359,2),"")</f>
        <v/>
      </c>
      <c r="C2210" s="297" t="str">
        <f>+IF(E2210=2012,VLOOKUP(D2210,K_navn!$A$2:$C$359,3),"")</f>
        <v/>
      </c>
      <c r="D2210" s="115">
        <f>+'Ark1'!P4022</f>
        <v>4638</v>
      </c>
      <c r="E2210" s="115">
        <f>+'Ark1'!C4022</f>
        <v>2016</v>
      </c>
      <c r="F2210" s="116" t="str">
        <f>+IF('Ark1'!Q4022=0,"",'Ark1'!Q4022)</f>
        <v/>
      </c>
      <c r="G2210" s="116">
        <f>+'Ark1'!R4022</f>
        <v>0</v>
      </c>
      <c r="H2210" s="116">
        <f>+'Ark1'!S4022</f>
        <v>0</v>
      </c>
      <c r="I2210" s="222" t="str">
        <f>+IF(G2210=0,"",'Ark1'!AA4022)</f>
        <v/>
      </c>
      <c r="J2210" s="222" t="str">
        <f>+IF(G2210=0,"",'Ark1'!AB4022)</f>
        <v/>
      </c>
      <c r="K2210" s="114" t="str">
        <f>+IF(G2210=0,"",'Ark1'!U4022)</f>
        <v/>
      </c>
      <c r="L2210" s="222" t="str">
        <f>+IF(G2210=0,"",'Ark1'!W4022)</f>
        <v/>
      </c>
      <c r="M2210" s="222" t="str">
        <f>+IF(G2210=0,"",'Ark1'!X4022)</f>
        <v/>
      </c>
      <c r="N2210" s="114" t="str">
        <f>+IF(G2210=0,"",'Ark1'!Y4022)</f>
        <v/>
      </c>
      <c r="O2210" s="116" t="str">
        <f>+IF(G2210=0,"",'Ark1'!Z4022)</f>
        <v/>
      </c>
      <c r="P2210" s="116" t="str">
        <f t="shared" si="34"/>
        <v/>
      </c>
      <c r="Q2210" s="114" t="str">
        <f>+IF(G2210=0,"",'Ark1'!T4022)</f>
        <v/>
      </c>
      <c r="R2210" s="222" t="str">
        <f>+IF(G2210=0,"",'Ark1'!V4022)</f>
        <v/>
      </c>
      <c r="S2210" s="32"/>
    </row>
    <row r="2211" spans="1:19" x14ac:dyDescent="0.5">
      <c r="A2211" s="32"/>
      <c r="B2211" s="297" t="str">
        <f>+IF(E2211=2012,VLOOKUP(D2211,K_navn!$A$2:$C$359,2),"")</f>
        <v/>
      </c>
      <c r="C2211" s="297" t="str">
        <f>+IF(E2211=2012,VLOOKUP(D2211,K_navn!$A$2:$C$359,3),"")</f>
        <v/>
      </c>
      <c r="D2211" s="115">
        <f>+'Ark1'!P4023</f>
        <v>4638</v>
      </c>
      <c r="E2211" s="115">
        <f>+'Ark1'!C4023</f>
        <v>2017</v>
      </c>
      <c r="F2211" s="116" t="str">
        <f>+IF('Ark1'!Q4023=0,"",'Ark1'!Q4023)</f>
        <v/>
      </c>
      <c r="G2211" s="116">
        <f>+'Ark1'!R4023</f>
        <v>0</v>
      </c>
      <c r="H2211" s="116">
        <f>+'Ark1'!S4023</f>
        <v>0</v>
      </c>
      <c r="I2211" s="222" t="str">
        <f>+IF(G2211=0,"",'Ark1'!AA4023)</f>
        <v/>
      </c>
      <c r="J2211" s="222" t="str">
        <f>+IF(G2211=0,"",'Ark1'!AB4023)</f>
        <v/>
      </c>
      <c r="K2211" s="114" t="str">
        <f>+IF(G2211=0,"",'Ark1'!U4023)</f>
        <v/>
      </c>
      <c r="L2211" s="222" t="str">
        <f>+IF(G2211=0,"",'Ark1'!W4023)</f>
        <v/>
      </c>
      <c r="M2211" s="222" t="str">
        <f>+IF(G2211=0,"",'Ark1'!X4023)</f>
        <v/>
      </c>
      <c r="N2211" s="114" t="str">
        <f>+IF(G2211=0,"",'Ark1'!Y4023)</f>
        <v/>
      </c>
      <c r="O2211" s="116" t="str">
        <f>+IF(G2211=0,"",'Ark1'!Z4023)</f>
        <v/>
      </c>
      <c r="P2211" s="116" t="str">
        <f t="shared" si="34"/>
        <v/>
      </c>
      <c r="Q2211" s="114" t="str">
        <f>+IF(G2211=0,"",'Ark1'!T4023)</f>
        <v/>
      </c>
      <c r="R2211" s="222" t="str">
        <f>+IF(G2211=0,"",'Ark1'!V4023)</f>
        <v/>
      </c>
      <c r="S2211" s="32"/>
    </row>
    <row r="2212" spans="1:19" x14ac:dyDescent="0.5">
      <c r="A2212" s="32"/>
      <c r="B2212" s="297" t="str">
        <f>+IF(E2212=2012,VLOOKUP(D2212,K_navn!$A$2:$C$359,2),"")</f>
        <v/>
      </c>
      <c r="C2212" s="297" t="str">
        <f>+IF(E2212=2012,VLOOKUP(D2212,K_navn!$A$2:$C$359,3),"")</f>
        <v/>
      </c>
      <c r="D2212" s="115">
        <f>+'Ark1'!P4024</f>
        <v>4638</v>
      </c>
      <c r="E2212" s="115">
        <f>+'Ark1'!C4024</f>
        <v>2018</v>
      </c>
      <c r="F2212" s="116" t="str">
        <f>+IF('Ark1'!Q4024=0,"",'Ark1'!Q4024)</f>
        <v/>
      </c>
      <c r="G2212" s="116">
        <f>+'Ark1'!R4024</f>
        <v>0</v>
      </c>
      <c r="H2212" s="116">
        <f>+'Ark1'!S4024</f>
        <v>0</v>
      </c>
      <c r="I2212" s="222" t="str">
        <f>+IF(G2212=0,"",'Ark1'!AA4024)</f>
        <v/>
      </c>
      <c r="J2212" s="222" t="str">
        <f>+IF(G2212=0,"",'Ark1'!AB4024)</f>
        <v/>
      </c>
      <c r="K2212" s="114" t="str">
        <f>+IF(G2212=0,"",'Ark1'!U4024)</f>
        <v/>
      </c>
      <c r="L2212" s="222" t="str">
        <f>+IF(G2212=0,"",'Ark1'!W4024)</f>
        <v/>
      </c>
      <c r="M2212" s="222" t="str">
        <f>+IF(G2212=0,"",'Ark1'!X4024)</f>
        <v/>
      </c>
      <c r="N2212" s="114" t="str">
        <f>+IF(G2212=0,"",'Ark1'!Y4024)</f>
        <v/>
      </c>
      <c r="O2212" s="116" t="str">
        <f>+IF(G2212=0,"",'Ark1'!Z4024)</f>
        <v/>
      </c>
      <c r="P2212" s="116" t="str">
        <f t="shared" si="34"/>
        <v/>
      </c>
      <c r="Q2212" s="114" t="str">
        <f>+IF(G2212=0,"",'Ark1'!T4024)</f>
        <v/>
      </c>
      <c r="R2212" s="222" t="str">
        <f>+IF(G2212=0,"",'Ark1'!V4024)</f>
        <v/>
      </c>
      <c r="S2212" s="32"/>
    </row>
    <row r="2213" spans="1:19" x14ac:dyDescent="0.5">
      <c r="A2213" s="32"/>
      <c r="B2213" s="297" t="str">
        <f>+IF(E2213=2012,VLOOKUP(D2213,K_navn!$A$2:$C$359,2),"")</f>
        <v/>
      </c>
      <c r="C2213" s="297" t="str">
        <f>+IF(E2213=2012,VLOOKUP(D2213,K_navn!$A$2:$C$359,3),"")</f>
        <v/>
      </c>
      <c r="D2213" s="115">
        <f>+'Ark1'!P4025</f>
        <v>4638</v>
      </c>
      <c r="E2213" s="115">
        <f>+'Ark1'!C4025</f>
        <v>2019</v>
      </c>
      <c r="F2213" s="116" t="str">
        <f>+IF('Ark1'!Q4025=0,"",'Ark1'!Q4025)</f>
        <v/>
      </c>
      <c r="G2213" s="116">
        <f>+'Ark1'!R4025</f>
        <v>0</v>
      </c>
      <c r="H2213" s="116">
        <f>+'Ark1'!S4025</f>
        <v>0</v>
      </c>
      <c r="I2213" s="222" t="str">
        <f>+IF(G2213=0,"",'Ark1'!AA4025)</f>
        <v/>
      </c>
      <c r="J2213" s="222" t="str">
        <f>+IF(G2213=0,"",'Ark1'!AB4025)</f>
        <v/>
      </c>
      <c r="K2213" s="114" t="str">
        <f>+IF(G2213=0,"",'Ark1'!U4025)</f>
        <v/>
      </c>
      <c r="L2213" s="222" t="str">
        <f>+IF(G2213=0,"",'Ark1'!W4025)</f>
        <v/>
      </c>
      <c r="M2213" s="222" t="str">
        <f>+IF(G2213=0,"",'Ark1'!X4025)</f>
        <v/>
      </c>
      <c r="N2213" s="114" t="str">
        <f>+IF(G2213=0,"",'Ark1'!Y4025)</f>
        <v/>
      </c>
      <c r="O2213" s="116" t="str">
        <f>+IF(G2213=0,"",'Ark1'!Z4025)</f>
        <v/>
      </c>
      <c r="P2213" s="116" t="str">
        <f t="shared" si="34"/>
        <v/>
      </c>
      <c r="Q2213" s="114" t="str">
        <f>+IF(G2213=0,"",'Ark1'!T4025)</f>
        <v/>
      </c>
      <c r="R2213" s="222" t="str">
        <f>+IF(G2213=0,"",'Ark1'!V4025)</f>
        <v/>
      </c>
      <c r="S2213" s="32"/>
    </row>
    <row r="2214" spans="1:19" x14ac:dyDescent="0.5">
      <c r="A2214" s="32"/>
      <c r="B2214" s="297" t="str">
        <f>+IF(E2214=2012,VLOOKUP(D2214,K_navn!$A$2:$C$359,2),"")</f>
        <v/>
      </c>
      <c r="C2214" s="297" t="str">
        <f>+IF(E2214=2012,VLOOKUP(D2214,K_navn!$A$2:$C$359,3),"")</f>
        <v/>
      </c>
      <c r="D2214" s="115">
        <f>+'Ark1'!P4026</f>
        <v>4638</v>
      </c>
      <c r="E2214" s="115">
        <f>+'Ark1'!C4026</f>
        <v>2020</v>
      </c>
      <c r="F2214" s="116" t="str">
        <f>+IF('Ark1'!Q4026=0,"",'Ark1'!Q4026)</f>
        <v/>
      </c>
      <c r="G2214" s="116">
        <f>+'Ark1'!R4026</f>
        <v>0</v>
      </c>
      <c r="H2214" s="116">
        <f>+'Ark1'!S4026</f>
        <v>0</v>
      </c>
      <c r="I2214" s="222" t="str">
        <f>+IF(G2214=0,"",'Ark1'!AA4026)</f>
        <v/>
      </c>
      <c r="J2214" s="222" t="str">
        <f>+IF(G2214=0,"",'Ark1'!AB4026)</f>
        <v/>
      </c>
      <c r="K2214" s="114" t="str">
        <f>+IF(G2214=0,"",'Ark1'!U4026)</f>
        <v/>
      </c>
      <c r="L2214" s="222" t="str">
        <f>+IF(G2214=0,"",'Ark1'!W4026)</f>
        <v/>
      </c>
      <c r="M2214" s="222" t="str">
        <f>+IF(G2214=0,"",'Ark1'!X4026)</f>
        <v/>
      </c>
      <c r="N2214" s="114" t="str">
        <f>+IF(G2214=0,"",'Ark1'!Y4026)</f>
        <v/>
      </c>
      <c r="O2214" s="116" t="str">
        <f>+IF(G2214=0,"",'Ark1'!Z4026)</f>
        <v/>
      </c>
      <c r="P2214" s="116" t="str">
        <f t="shared" si="34"/>
        <v/>
      </c>
      <c r="Q2214" s="114" t="str">
        <f>+IF(G2214=0,"",'Ark1'!T4026)</f>
        <v/>
      </c>
      <c r="R2214" s="222" t="str">
        <f>+IF(G2214=0,"",'Ark1'!V4026)</f>
        <v/>
      </c>
      <c r="S2214" s="32"/>
    </row>
    <row r="2215" spans="1:19" x14ac:dyDescent="0.5">
      <c r="A2215" s="32"/>
      <c r="B2215" s="297" t="str">
        <f>+IF(E2215=2012,VLOOKUP(D2215,K_navn!$A$2:$C$359,2),"")</f>
        <v/>
      </c>
      <c r="C2215" s="297" t="str">
        <f>+IF(E2215=2012,VLOOKUP(D2215,K_navn!$A$2:$C$359,3),"")</f>
        <v/>
      </c>
      <c r="D2215" s="115">
        <f>+'Ark1'!P4027</f>
        <v>4638</v>
      </c>
      <c r="E2215" s="115">
        <f>+'Ark1'!C4027</f>
        <v>2021</v>
      </c>
      <c r="F2215" s="116">
        <f>+IF('Ark1'!Q4027=0,"",'Ark1'!Q4027)</f>
        <v>1</v>
      </c>
      <c r="G2215" s="116">
        <f>+'Ark1'!R4027</f>
        <v>1</v>
      </c>
      <c r="H2215" s="116">
        <f>+'Ark1'!S4027</f>
        <v>1</v>
      </c>
      <c r="I2215" s="222">
        <f>+IF(G2215=0,"",'Ark1'!AA4027)</f>
        <v>3.8034383082306391E-3</v>
      </c>
      <c r="J2215" s="222">
        <f>+IF(G2215=0,"",'Ark1'!AB4027)</f>
        <v>4.5639838259083033E-3</v>
      </c>
      <c r="K2215" s="114">
        <f>+IF(G2215=0,"",'Ark1'!U4027)</f>
        <v>62</v>
      </c>
      <c r="L2215" s="222">
        <f>+IF(G2215=0,"",'Ark1'!W4027)</f>
        <v>101.82</v>
      </c>
      <c r="M2215" s="222">
        <f>+IF(G2215=0,"",'Ark1'!X4027)</f>
        <v>0</v>
      </c>
      <c r="N2215" s="114">
        <f>+IF(G2215=0,"",'Ark1'!Y4027)</f>
        <v>0</v>
      </c>
      <c r="O2215" s="116">
        <f>+IF(G2215=0,"",'Ark1'!Z4027)</f>
        <v>0</v>
      </c>
      <c r="P2215" s="116">
        <f t="shared" ref="P2215:P2278" si="35">+IF(G2215=0,"",H2215/F2215)</f>
        <v>1</v>
      </c>
      <c r="Q2215" s="114">
        <f>+IF(G2215=0,"",'Ark1'!T4027)</f>
        <v>17</v>
      </c>
      <c r="R2215" s="222">
        <f>+IF(G2215=0,"",'Ark1'!V4027)</f>
        <v>110.31419284940414</v>
      </c>
      <c r="S2215" s="32"/>
    </row>
    <row r="2216" spans="1:19" x14ac:dyDescent="0.5">
      <c r="A2216" s="32"/>
      <c r="B2216" s="297" t="str">
        <f>+IF(E2216=2012,VLOOKUP(D2216,K_navn!$A$2:$C$359,2),"")</f>
        <v/>
      </c>
      <c r="C2216" s="297" t="str">
        <f>+IF(E2216=2012,VLOOKUP(D2216,K_navn!$A$2:$C$359,3),"")</f>
        <v/>
      </c>
      <c r="D2216" s="115">
        <f>+'Ark1'!P4028</f>
        <v>4638</v>
      </c>
      <c r="E2216" s="115">
        <f>+'Ark1'!C4028</f>
        <v>2022</v>
      </c>
      <c r="F2216" s="116" t="str">
        <f>+IF('Ark1'!Q4028=0,"",'Ark1'!Q4028)</f>
        <v/>
      </c>
      <c r="G2216" s="116">
        <f>+'Ark1'!R4028</f>
        <v>0</v>
      </c>
      <c r="H2216" s="116">
        <f>+'Ark1'!S4028</f>
        <v>0</v>
      </c>
      <c r="I2216" s="222" t="str">
        <f>+IF(G2216=0,"",'Ark1'!AA4028)</f>
        <v/>
      </c>
      <c r="J2216" s="222" t="str">
        <f>+IF(G2216=0,"",'Ark1'!AB4028)</f>
        <v/>
      </c>
      <c r="K2216" s="114" t="str">
        <f>+IF(G2216=0,"",'Ark1'!U4028)</f>
        <v/>
      </c>
      <c r="L2216" s="222" t="str">
        <f>+IF(G2216=0,"",'Ark1'!W4028)</f>
        <v/>
      </c>
      <c r="M2216" s="222" t="str">
        <f>+IF(G2216=0,"",'Ark1'!X4028)</f>
        <v/>
      </c>
      <c r="N2216" s="114" t="str">
        <f>+IF(G2216=0,"",'Ark1'!Y4028)</f>
        <v/>
      </c>
      <c r="O2216" s="116" t="str">
        <f>+IF(G2216=0,"",'Ark1'!Z4028)</f>
        <v/>
      </c>
      <c r="P2216" s="116" t="str">
        <f t="shared" si="35"/>
        <v/>
      </c>
      <c r="Q2216" s="114" t="str">
        <f>+IF(G2216=0,"",'Ark1'!T4028)</f>
        <v/>
      </c>
      <c r="R2216" s="222" t="str">
        <f>+IF(G2216=0,"",'Ark1'!V4028)</f>
        <v/>
      </c>
      <c r="S2216" s="32"/>
    </row>
    <row r="2217" spans="1:19" x14ac:dyDescent="0.5">
      <c r="A2217" s="32"/>
      <c r="B2217" s="297" t="str">
        <f>+IF(E2217=2012,VLOOKUP(D2217,K_navn!$A$2:$C$359,2),"")</f>
        <v>Vik</v>
      </c>
      <c r="C2217" s="297" t="str">
        <f>+IF(E2217=2012,VLOOKUP(D2217,K_navn!$A$2:$C$359,3),"")</f>
        <v xml:space="preserve">Vestland </v>
      </c>
      <c r="D2217" s="115">
        <f>+'Ark1'!P4029</f>
        <v>4639</v>
      </c>
      <c r="E2217" s="115">
        <f>+'Ark1'!C4029</f>
        <v>2012</v>
      </c>
      <c r="F2217" s="116" t="str">
        <f>+IF('Ark1'!Q4029=0,"",'Ark1'!Q4029)</f>
        <v/>
      </c>
      <c r="G2217" s="116">
        <f>+'Ark1'!R4029</f>
        <v>0</v>
      </c>
      <c r="H2217" s="116">
        <f>+'Ark1'!S4029</f>
        <v>0</v>
      </c>
      <c r="I2217" s="222" t="str">
        <f>+IF(G2217=0,"",'Ark1'!AA4029)</f>
        <v/>
      </c>
      <c r="J2217" s="222" t="str">
        <f>+IF(G2217=0,"",'Ark1'!AB4029)</f>
        <v/>
      </c>
      <c r="K2217" s="114" t="str">
        <f>+IF(G2217=0,"",'Ark1'!U4029)</f>
        <v/>
      </c>
      <c r="L2217" s="222" t="str">
        <f>+IF(G2217=0,"",'Ark1'!W4029)</f>
        <v/>
      </c>
      <c r="M2217" s="222" t="str">
        <f>+IF(G2217=0,"",'Ark1'!X4029)</f>
        <v/>
      </c>
      <c r="N2217" s="114" t="str">
        <f>+IF(G2217=0,"",'Ark1'!Y4029)</f>
        <v/>
      </c>
      <c r="O2217" s="116" t="str">
        <f>+IF(G2217=0,"",'Ark1'!Z4029)</f>
        <v/>
      </c>
      <c r="P2217" s="116" t="str">
        <f t="shared" si="35"/>
        <v/>
      </c>
      <c r="Q2217" s="114" t="str">
        <f>+IF(G2217=0,"",'Ark1'!T4029)</f>
        <v/>
      </c>
      <c r="R2217" s="222" t="str">
        <f>+IF(G2217=0,"",'Ark1'!V4029)</f>
        <v/>
      </c>
      <c r="S2217" s="32"/>
    </row>
    <row r="2218" spans="1:19" x14ac:dyDescent="0.5">
      <c r="A2218" s="32"/>
      <c r="B2218" s="297" t="str">
        <f>+IF(E2218=2012,VLOOKUP(D2218,K_navn!$A$2:$C$359,2),"")</f>
        <v/>
      </c>
      <c r="C2218" s="297" t="str">
        <f>+IF(E2218=2012,VLOOKUP(D2218,K_navn!$A$2:$C$359,3),"")</f>
        <v/>
      </c>
      <c r="D2218" s="115">
        <f>+'Ark1'!P4030</f>
        <v>4639</v>
      </c>
      <c r="E2218" s="115">
        <f>+'Ark1'!C4030</f>
        <v>2013</v>
      </c>
      <c r="F2218" s="116" t="str">
        <f>+IF('Ark1'!Q4030=0,"",'Ark1'!Q4030)</f>
        <v/>
      </c>
      <c r="G2218" s="116">
        <f>+'Ark1'!R4030</f>
        <v>0</v>
      </c>
      <c r="H2218" s="116">
        <f>+'Ark1'!S4030</f>
        <v>0</v>
      </c>
      <c r="I2218" s="222" t="str">
        <f>+IF(G2218=0,"",'Ark1'!AA4030)</f>
        <v/>
      </c>
      <c r="J2218" s="222" t="str">
        <f>+IF(G2218=0,"",'Ark1'!AB4030)</f>
        <v/>
      </c>
      <c r="K2218" s="114" t="str">
        <f>+IF(G2218=0,"",'Ark1'!U4030)</f>
        <v/>
      </c>
      <c r="L2218" s="222" t="str">
        <f>+IF(G2218=0,"",'Ark1'!W4030)</f>
        <v/>
      </c>
      <c r="M2218" s="222" t="str">
        <f>+IF(G2218=0,"",'Ark1'!X4030)</f>
        <v/>
      </c>
      <c r="N2218" s="114" t="str">
        <f>+IF(G2218=0,"",'Ark1'!Y4030)</f>
        <v/>
      </c>
      <c r="O2218" s="116" t="str">
        <f>+IF(G2218=0,"",'Ark1'!Z4030)</f>
        <v/>
      </c>
      <c r="P2218" s="116" t="str">
        <f t="shared" si="35"/>
        <v/>
      </c>
      <c r="Q2218" s="114" t="str">
        <f>+IF(G2218=0,"",'Ark1'!T4030)</f>
        <v/>
      </c>
      <c r="R2218" s="222" t="str">
        <f>+IF(G2218=0,"",'Ark1'!V4030)</f>
        <v/>
      </c>
      <c r="S2218" s="32"/>
    </row>
    <row r="2219" spans="1:19" x14ac:dyDescent="0.5">
      <c r="A2219" s="32"/>
      <c r="B2219" s="297" t="str">
        <f>+IF(E2219=2012,VLOOKUP(D2219,K_navn!$A$2:$C$359,2),"")</f>
        <v/>
      </c>
      <c r="C2219" s="297" t="str">
        <f>+IF(E2219=2012,VLOOKUP(D2219,K_navn!$A$2:$C$359,3),"")</f>
        <v/>
      </c>
      <c r="D2219" s="115">
        <f>+'Ark1'!P4031</f>
        <v>4639</v>
      </c>
      <c r="E2219" s="115">
        <f>+'Ark1'!C4031</f>
        <v>2014</v>
      </c>
      <c r="F2219" s="116" t="str">
        <f>+IF('Ark1'!Q4031=0,"",'Ark1'!Q4031)</f>
        <v/>
      </c>
      <c r="G2219" s="116">
        <f>+'Ark1'!R4031</f>
        <v>0</v>
      </c>
      <c r="H2219" s="116">
        <f>+'Ark1'!S4031</f>
        <v>0</v>
      </c>
      <c r="I2219" s="222" t="str">
        <f>+IF(G2219=0,"",'Ark1'!AA4031)</f>
        <v/>
      </c>
      <c r="J2219" s="222" t="str">
        <f>+IF(G2219=0,"",'Ark1'!AB4031)</f>
        <v/>
      </c>
      <c r="K2219" s="114" t="str">
        <f>+IF(G2219=0,"",'Ark1'!U4031)</f>
        <v/>
      </c>
      <c r="L2219" s="222" t="str">
        <f>+IF(G2219=0,"",'Ark1'!W4031)</f>
        <v/>
      </c>
      <c r="M2219" s="222" t="str">
        <f>+IF(G2219=0,"",'Ark1'!X4031)</f>
        <v/>
      </c>
      <c r="N2219" s="114" t="str">
        <f>+IF(G2219=0,"",'Ark1'!Y4031)</f>
        <v/>
      </c>
      <c r="O2219" s="116" t="str">
        <f>+IF(G2219=0,"",'Ark1'!Z4031)</f>
        <v/>
      </c>
      <c r="P2219" s="116" t="str">
        <f t="shared" si="35"/>
        <v/>
      </c>
      <c r="Q2219" s="114" t="str">
        <f>+IF(G2219=0,"",'Ark1'!T4031)</f>
        <v/>
      </c>
      <c r="R2219" s="222" t="str">
        <f>+IF(G2219=0,"",'Ark1'!V4031)</f>
        <v/>
      </c>
      <c r="S2219" s="32"/>
    </row>
    <row r="2220" spans="1:19" x14ac:dyDescent="0.5">
      <c r="A2220" s="32"/>
      <c r="B2220" s="297" t="str">
        <f>+IF(E2220=2012,VLOOKUP(D2220,K_navn!$A$2:$C$359,2),"")</f>
        <v/>
      </c>
      <c r="C2220" s="297" t="str">
        <f>+IF(E2220=2012,VLOOKUP(D2220,K_navn!$A$2:$C$359,3),"")</f>
        <v/>
      </c>
      <c r="D2220" s="115">
        <f>+'Ark1'!P4032</f>
        <v>4639</v>
      </c>
      <c r="E2220" s="115">
        <f>+'Ark1'!C4032</f>
        <v>2015</v>
      </c>
      <c r="F2220" s="116" t="str">
        <f>+IF('Ark1'!Q4032=0,"",'Ark1'!Q4032)</f>
        <v/>
      </c>
      <c r="G2220" s="116">
        <f>+'Ark1'!R4032</f>
        <v>0</v>
      </c>
      <c r="H2220" s="116">
        <f>+'Ark1'!S4032</f>
        <v>0</v>
      </c>
      <c r="I2220" s="222" t="str">
        <f>+IF(G2220=0,"",'Ark1'!AA4032)</f>
        <v/>
      </c>
      <c r="J2220" s="222" t="str">
        <f>+IF(G2220=0,"",'Ark1'!AB4032)</f>
        <v/>
      </c>
      <c r="K2220" s="114" t="str">
        <f>+IF(G2220=0,"",'Ark1'!U4032)</f>
        <v/>
      </c>
      <c r="L2220" s="222" t="str">
        <f>+IF(G2220=0,"",'Ark1'!W4032)</f>
        <v/>
      </c>
      <c r="M2220" s="222" t="str">
        <f>+IF(G2220=0,"",'Ark1'!X4032)</f>
        <v/>
      </c>
      <c r="N2220" s="114" t="str">
        <f>+IF(G2220=0,"",'Ark1'!Y4032)</f>
        <v/>
      </c>
      <c r="O2220" s="116" t="str">
        <f>+IF(G2220=0,"",'Ark1'!Z4032)</f>
        <v/>
      </c>
      <c r="P2220" s="116" t="str">
        <f t="shared" si="35"/>
        <v/>
      </c>
      <c r="Q2220" s="114" t="str">
        <f>+IF(G2220=0,"",'Ark1'!T4032)</f>
        <v/>
      </c>
      <c r="R2220" s="222" t="str">
        <f>+IF(G2220=0,"",'Ark1'!V4032)</f>
        <v/>
      </c>
      <c r="S2220" s="32"/>
    </row>
    <row r="2221" spans="1:19" x14ac:dyDescent="0.5">
      <c r="A2221" s="32"/>
      <c r="B2221" s="297" t="str">
        <f>+IF(E2221=2012,VLOOKUP(D2221,K_navn!$A$2:$C$359,2),"")</f>
        <v/>
      </c>
      <c r="C2221" s="297" t="str">
        <f>+IF(E2221=2012,VLOOKUP(D2221,K_navn!$A$2:$C$359,3),"")</f>
        <v/>
      </c>
      <c r="D2221" s="115">
        <f>+'Ark1'!P4033</f>
        <v>4639</v>
      </c>
      <c r="E2221" s="115">
        <f>+'Ark1'!C4033</f>
        <v>2016</v>
      </c>
      <c r="F2221" s="116" t="str">
        <f>+IF('Ark1'!Q4033=0,"",'Ark1'!Q4033)</f>
        <v/>
      </c>
      <c r="G2221" s="116">
        <f>+'Ark1'!R4033</f>
        <v>0</v>
      </c>
      <c r="H2221" s="116">
        <f>+'Ark1'!S4033</f>
        <v>0</v>
      </c>
      <c r="I2221" s="222" t="str">
        <f>+IF(G2221=0,"",'Ark1'!AA4033)</f>
        <v/>
      </c>
      <c r="J2221" s="222" t="str">
        <f>+IF(G2221=0,"",'Ark1'!AB4033)</f>
        <v/>
      </c>
      <c r="K2221" s="114" t="str">
        <f>+IF(G2221=0,"",'Ark1'!U4033)</f>
        <v/>
      </c>
      <c r="L2221" s="222" t="str">
        <f>+IF(G2221=0,"",'Ark1'!W4033)</f>
        <v/>
      </c>
      <c r="M2221" s="222" t="str">
        <f>+IF(G2221=0,"",'Ark1'!X4033)</f>
        <v/>
      </c>
      <c r="N2221" s="114" t="str">
        <f>+IF(G2221=0,"",'Ark1'!Y4033)</f>
        <v/>
      </c>
      <c r="O2221" s="116" t="str">
        <f>+IF(G2221=0,"",'Ark1'!Z4033)</f>
        <v/>
      </c>
      <c r="P2221" s="116" t="str">
        <f t="shared" si="35"/>
        <v/>
      </c>
      <c r="Q2221" s="114" t="str">
        <f>+IF(G2221=0,"",'Ark1'!T4033)</f>
        <v/>
      </c>
      <c r="R2221" s="222" t="str">
        <f>+IF(G2221=0,"",'Ark1'!V4033)</f>
        <v/>
      </c>
      <c r="S2221" s="32"/>
    </row>
    <row r="2222" spans="1:19" x14ac:dyDescent="0.5">
      <c r="A2222" s="32"/>
      <c r="B2222" s="297" t="str">
        <f>+IF(E2222=2012,VLOOKUP(D2222,K_navn!$A$2:$C$359,2),"")</f>
        <v/>
      </c>
      <c r="C2222" s="297" t="str">
        <f>+IF(E2222=2012,VLOOKUP(D2222,K_navn!$A$2:$C$359,3),"")</f>
        <v/>
      </c>
      <c r="D2222" s="115">
        <f>+'Ark1'!P4034</f>
        <v>4639</v>
      </c>
      <c r="E2222" s="115">
        <f>+'Ark1'!C4034</f>
        <v>2017</v>
      </c>
      <c r="F2222" s="116" t="str">
        <f>+IF('Ark1'!Q4034=0,"",'Ark1'!Q4034)</f>
        <v/>
      </c>
      <c r="G2222" s="116">
        <f>+'Ark1'!R4034</f>
        <v>0</v>
      </c>
      <c r="H2222" s="116">
        <f>+'Ark1'!S4034</f>
        <v>0</v>
      </c>
      <c r="I2222" s="222" t="str">
        <f>+IF(G2222=0,"",'Ark1'!AA4034)</f>
        <v/>
      </c>
      <c r="J2222" s="222" t="str">
        <f>+IF(G2222=0,"",'Ark1'!AB4034)</f>
        <v/>
      </c>
      <c r="K2222" s="114" t="str">
        <f>+IF(G2222=0,"",'Ark1'!U4034)</f>
        <v/>
      </c>
      <c r="L2222" s="222" t="str">
        <f>+IF(G2222=0,"",'Ark1'!W4034)</f>
        <v/>
      </c>
      <c r="M2222" s="222" t="str">
        <f>+IF(G2222=0,"",'Ark1'!X4034)</f>
        <v/>
      </c>
      <c r="N2222" s="114" t="str">
        <f>+IF(G2222=0,"",'Ark1'!Y4034)</f>
        <v/>
      </c>
      <c r="O2222" s="116" t="str">
        <f>+IF(G2222=0,"",'Ark1'!Z4034)</f>
        <v/>
      </c>
      <c r="P2222" s="116" t="str">
        <f t="shared" si="35"/>
        <v/>
      </c>
      <c r="Q2222" s="114" t="str">
        <f>+IF(G2222=0,"",'Ark1'!T4034)</f>
        <v/>
      </c>
      <c r="R2222" s="222" t="str">
        <f>+IF(G2222=0,"",'Ark1'!V4034)</f>
        <v/>
      </c>
      <c r="S2222" s="32"/>
    </row>
    <row r="2223" spans="1:19" x14ac:dyDescent="0.5">
      <c r="A2223" s="32"/>
      <c r="B2223" s="297" t="str">
        <f>+IF(E2223=2012,VLOOKUP(D2223,K_navn!$A$2:$C$359,2),"")</f>
        <v/>
      </c>
      <c r="C2223" s="297" t="str">
        <f>+IF(E2223=2012,VLOOKUP(D2223,K_navn!$A$2:$C$359,3),"")</f>
        <v/>
      </c>
      <c r="D2223" s="115">
        <f>+'Ark1'!P4035</f>
        <v>4639</v>
      </c>
      <c r="E2223" s="115">
        <f>+'Ark1'!C4035</f>
        <v>2018</v>
      </c>
      <c r="F2223" s="116" t="str">
        <f>+IF('Ark1'!Q4035=0,"",'Ark1'!Q4035)</f>
        <v/>
      </c>
      <c r="G2223" s="116">
        <f>+'Ark1'!R4035</f>
        <v>0</v>
      </c>
      <c r="H2223" s="116">
        <f>+'Ark1'!S4035</f>
        <v>0</v>
      </c>
      <c r="I2223" s="222" t="str">
        <f>+IF(G2223=0,"",'Ark1'!AA4035)</f>
        <v/>
      </c>
      <c r="J2223" s="222" t="str">
        <f>+IF(G2223=0,"",'Ark1'!AB4035)</f>
        <v/>
      </c>
      <c r="K2223" s="114" t="str">
        <f>+IF(G2223=0,"",'Ark1'!U4035)</f>
        <v/>
      </c>
      <c r="L2223" s="222" t="str">
        <f>+IF(G2223=0,"",'Ark1'!W4035)</f>
        <v/>
      </c>
      <c r="M2223" s="222" t="str">
        <f>+IF(G2223=0,"",'Ark1'!X4035)</f>
        <v/>
      </c>
      <c r="N2223" s="114" t="str">
        <f>+IF(G2223=0,"",'Ark1'!Y4035)</f>
        <v/>
      </c>
      <c r="O2223" s="116" t="str">
        <f>+IF(G2223=0,"",'Ark1'!Z4035)</f>
        <v/>
      </c>
      <c r="P2223" s="116" t="str">
        <f t="shared" si="35"/>
        <v/>
      </c>
      <c r="Q2223" s="114" t="str">
        <f>+IF(G2223=0,"",'Ark1'!T4035)</f>
        <v/>
      </c>
      <c r="R2223" s="222" t="str">
        <f>+IF(G2223=0,"",'Ark1'!V4035)</f>
        <v/>
      </c>
      <c r="S2223" s="32"/>
    </row>
    <row r="2224" spans="1:19" x14ac:dyDescent="0.5">
      <c r="A2224" s="32"/>
      <c r="B2224" s="297" t="str">
        <f>+IF(E2224=2012,VLOOKUP(D2224,K_navn!$A$2:$C$359,2),"")</f>
        <v/>
      </c>
      <c r="C2224" s="297" t="str">
        <f>+IF(E2224=2012,VLOOKUP(D2224,K_navn!$A$2:$C$359,3),"")</f>
        <v/>
      </c>
      <c r="D2224" s="115">
        <f>+'Ark1'!P4036</f>
        <v>4639</v>
      </c>
      <c r="E2224" s="115">
        <f>+'Ark1'!C4036</f>
        <v>2019</v>
      </c>
      <c r="F2224" s="116" t="str">
        <f>+IF('Ark1'!Q4036=0,"",'Ark1'!Q4036)</f>
        <v/>
      </c>
      <c r="G2224" s="116">
        <f>+'Ark1'!R4036</f>
        <v>0</v>
      </c>
      <c r="H2224" s="116">
        <f>+'Ark1'!S4036</f>
        <v>0</v>
      </c>
      <c r="I2224" s="222" t="str">
        <f>+IF(G2224=0,"",'Ark1'!AA4036)</f>
        <v/>
      </c>
      <c r="J2224" s="222" t="str">
        <f>+IF(G2224=0,"",'Ark1'!AB4036)</f>
        <v/>
      </c>
      <c r="K2224" s="114" t="str">
        <f>+IF(G2224=0,"",'Ark1'!U4036)</f>
        <v/>
      </c>
      <c r="L2224" s="222" t="str">
        <f>+IF(G2224=0,"",'Ark1'!W4036)</f>
        <v/>
      </c>
      <c r="M2224" s="222" t="str">
        <f>+IF(G2224=0,"",'Ark1'!X4036)</f>
        <v/>
      </c>
      <c r="N2224" s="114" t="str">
        <f>+IF(G2224=0,"",'Ark1'!Y4036)</f>
        <v/>
      </c>
      <c r="O2224" s="116" t="str">
        <f>+IF(G2224=0,"",'Ark1'!Z4036)</f>
        <v/>
      </c>
      <c r="P2224" s="116" t="str">
        <f t="shared" si="35"/>
        <v/>
      </c>
      <c r="Q2224" s="114" t="str">
        <f>+IF(G2224=0,"",'Ark1'!T4036)</f>
        <v/>
      </c>
      <c r="R2224" s="222" t="str">
        <f>+IF(G2224=0,"",'Ark1'!V4036)</f>
        <v/>
      </c>
      <c r="S2224" s="32"/>
    </row>
    <row r="2225" spans="1:19" x14ac:dyDescent="0.5">
      <c r="A2225" s="32"/>
      <c r="B2225" s="297" t="str">
        <f>+IF(E2225=2012,VLOOKUP(D2225,K_navn!$A$2:$C$359,2),"")</f>
        <v/>
      </c>
      <c r="C2225" s="297" t="str">
        <f>+IF(E2225=2012,VLOOKUP(D2225,K_navn!$A$2:$C$359,3),"")</f>
        <v/>
      </c>
      <c r="D2225" s="115">
        <f>+'Ark1'!P4037</f>
        <v>4639</v>
      </c>
      <c r="E2225" s="115">
        <f>+'Ark1'!C4037</f>
        <v>2020</v>
      </c>
      <c r="F2225" s="116" t="str">
        <f>+IF('Ark1'!Q4037=0,"",'Ark1'!Q4037)</f>
        <v/>
      </c>
      <c r="G2225" s="116">
        <f>+'Ark1'!R4037</f>
        <v>0</v>
      </c>
      <c r="H2225" s="116">
        <f>+'Ark1'!S4037</f>
        <v>0</v>
      </c>
      <c r="I2225" s="222" t="str">
        <f>+IF(G2225=0,"",'Ark1'!AA4037)</f>
        <v/>
      </c>
      <c r="J2225" s="222" t="str">
        <f>+IF(G2225=0,"",'Ark1'!AB4037)</f>
        <v/>
      </c>
      <c r="K2225" s="114" t="str">
        <f>+IF(G2225=0,"",'Ark1'!U4037)</f>
        <v/>
      </c>
      <c r="L2225" s="222" t="str">
        <f>+IF(G2225=0,"",'Ark1'!W4037)</f>
        <v/>
      </c>
      <c r="M2225" s="222" t="str">
        <f>+IF(G2225=0,"",'Ark1'!X4037)</f>
        <v/>
      </c>
      <c r="N2225" s="114" t="str">
        <f>+IF(G2225=0,"",'Ark1'!Y4037)</f>
        <v/>
      </c>
      <c r="O2225" s="116" t="str">
        <f>+IF(G2225=0,"",'Ark1'!Z4037)</f>
        <v/>
      </c>
      <c r="P2225" s="116" t="str">
        <f t="shared" si="35"/>
        <v/>
      </c>
      <c r="Q2225" s="114" t="str">
        <f>+IF(G2225=0,"",'Ark1'!T4037)</f>
        <v/>
      </c>
      <c r="R2225" s="222" t="str">
        <f>+IF(G2225=0,"",'Ark1'!V4037)</f>
        <v/>
      </c>
      <c r="S2225" s="32"/>
    </row>
    <row r="2226" spans="1:19" x14ac:dyDescent="0.5">
      <c r="A2226" s="32"/>
      <c r="B2226" s="297" t="str">
        <f>+IF(E2226=2012,VLOOKUP(D2226,K_navn!$A$2:$C$359,2),"")</f>
        <v/>
      </c>
      <c r="C2226" s="297" t="str">
        <f>+IF(E2226=2012,VLOOKUP(D2226,K_navn!$A$2:$C$359,3),"")</f>
        <v/>
      </c>
      <c r="D2226" s="115">
        <f>+'Ark1'!P4038</f>
        <v>4639</v>
      </c>
      <c r="E2226" s="115">
        <f>+'Ark1'!C4038</f>
        <v>2021</v>
      </c>
      <c r="F2226" s="116" t="str">
        <f>+IF('Ark1'!Q4038=0,"",'Ark1'!Q4038)</f>
        <v/>
      </c>
      <c r="G2226" s="116">
        <f>+'Ark1'!R4038</f>
        <v>0</v>
      </c>
      <c r="H2226" s="116">
        <f>+'Ark1'!S4038</f>
        <v>0</v>
      </c>
      <c r="I2226" s="222" t="str">
        <f>+IF(G2226=0,"",'Ark1'!AA4038)</f>
        <v/>
      </c>
      <c r="J2226" s="222" t="str">
        <f>+IF(G2226=0,"",'Ark1'!AB4038)</f>
        <v/>
      </c>
      <c r="K2226" s="114" t="str">
        <f>+IF(G2226=0,"",'Ark1'!U4038)</f>
        <v/>
      </c>
      <c r="L2226" s="222" t="str">
        <f>+IF(G2226=0,"",'Ark1'!W4038)</f>
        <v/>
      </c>
      <c r="M2226" s="222" t="str">
        <f>+IF(G2226=0,"",'Ark1'!X4038)</f>
        <v/>
      </c>
      <c r="N2226" s="114" t="str">
        <f>+IF(G2226=0,"",'Ark1'!Y4038)</f>
        <v/>
      </c>
      <c r="O2226" s="116" t="str">
        <f>+IF(G2226=0,"",'Ark1'!Z4038)</f>
        <v/>
      </c>
      <c r="P2226" s="116" t="str">
        <f t="shared" si="35"/>
        <v/>
      </c>
      <c r="Q2226" s="114" t="str">
        <f>+IF(G2226=0,"",'Ark1'!T4038)</f>
        <v/>
      </c>
      <c r="R2226" s="222" t="str">
        <f>+IF(G2226=0,"",'Ark1'!V4038)</f>
        <v/>
      </c>
      <c r="S2226" s="32"/>
    </row>
    <row r="2227" spans="1:19" x14ac:dyDescent="0.5">
      <c r="A2227" s="32"/>
      <c r="B2227" s="297" t="str">
        <f>+IF(E2227=2012,VLOOKUP(D2227,K_navn!$A$2:$C$359,2),"")</f>
        <v/>
      </c>
      <c r="C2227" s="297" t="str">
        <f>+IF(E2227=2012,VLOOKUP(D2227,K_navn!$A$2:$C$359,3),"")</f>
        <v/>
      </c>
      <c r="D2227" s="115">
        <f>+'Ark1'!P4039</f>
        <v>4639</v>
      </c>
      <c r="E2227" s="115">
        <f>+'Ark1'!C4039</f>
        <v>2022</v>
      </c>
      <c r="F2227" s="116" t="str">
        <f>+IF('Ark1'!Q4039=0,"",'Ark1'!Q4039)</f>
        <v/>
      </c>
      <c r="G2227" s="116">
        <f>+'Ark1'!R4039</f>
        <v>0</v>
      </c>
      <c r="H2227" s="116">
        <f>+'Ark1'!S4039</f>
        <v>0</v>
      </c>
      <c r="I2227" s="222" t="str">
        <f>+IF(G2227=0,"",'Ark1'!AA4039)</f>
        <v/>
      </c>
      <c r="J2227" s="222" t="str">
        <f>+IF(G2227=0,"",'Ark1'!AB4039)</f>
        <v/>
      </c>
      <c r="K2227" s="114" t="str">
        <f>+IF(G2227=0,"",'Ark1'!U4039)</f>
        <v/>
      </c>
      <c r="L2227" s="222" t="str">
        <f>+IF(G2227=0,"",'Ark1'!W4039)</f>
        <v/>
      </c>
      <c r="M2227" s="222" t="str">
        <f>+IF(G2227=0,"",'Ark1'!X4039)</f>
        <v/>
      </c>
      <c r="N2227" s="114" t="str">
        <f>+IF(G2227=0,"",'Ark1'!Y4039)</f>
        <v/>
      </c>
      <c r="O2227" s="116" t="str">
        <f>+IF(G2227=0,"",'Ark1'!Z4039)</f>
        <v/>
      </c>
      <c r="P2227" s="116" t="str">
        <f t="shared" si="35"/>
        <v/>
      </c>
      <c r="Q2227" s="114" t="str">
        <f>+IF(G2227=0,"",'Ark1'!T4039)</f>
        <v/>
      </c>
      <c r="R2227" s="222" t="str">
        <f>+IF(G2227=0,"",'Ark1'!V4039)</f>
        <v/>
      </c>
      <c r="S2227" s="32"/>
    </row>
    <row r="2228" spans="1:19" x14ac:dyDescent="0.5">
      <c r="A2228" s="32"/>
      <c r="B2228" s="297" t="str">
        <f>+IF(E2228=2012,VLOOKUP(D2228,K_navn!$A$2:$C$359,2),"")</f>
        <v>Sogndal</v>
      </c>
      <c r="C2228" s="297" t="str">
        <f>+IF(E2228=2012,VLOOKUP(D2228,K_navn!$A$2:$C$359,3),"")</f>
        <v xml:space="preserve">Vestland </v>
      </c>
      <c r="D2228" s="115">
        <f>+'Ark1'!P4040</f>
        <v>4640</v>
      </c>
      <c r="E2228" s="115">
        <f>+'Ark1'!C4040</f>
        <v>2012</v>
      </c>
      <c r="F2228" s="116" t="str">
        <f>+IF('Ark1'!Q4040=0,"",'Ark1'!Q4040)</f>
        <v/>
      </c>
      <c r="G2228" s="116">
        <f>+'Ark1'!R4040</f>
        <v>0</v>
      </c>
      <c r="H2228" s="116">
        <f>+'Ark1'!S4040</f>
        <v>0</v>
      </c>
      <c r="I2228" s="222" t="str">
        <f>+IF(G2228=0,"",'Ark1'!AA4040)</f>
        <v/>
      </c>
      <c r="J2228" s="222" t="str">
        <f>+IF(G2228=0,"",'Ark1'!AB4040)</f>
        <v/>
      </c>
      <c r="K2228" s="114" t="str">
        <f>+IF(G2228=0,"",'Ark1'!U4040)</f>
        <v/>
      </c>
      <c r="L2228" s="222" t="str">
        <f>+IF(G2228=0,"",'Ark1'!W4040)</f>
        <v/>
      </c>
      <c r="M2228" s="222" t="str">
        <f>+IF(G2228=0,"",'Ark1'!X4040)</f>
        <v/>
      </c>
      <c r="N2228" s="114" t="str">
        <f>+IF(G2228=0,"",'Ark1'!Y4040)</f>
        <v/>
      </c>
      <c r="O2228" s="116" t="str">
        <f>+IF(G2228=0,"",'Ark1'!Z4040)</f>
        <v/>
      </c>
      <c r="P2228" s="116" t="str">
        <f t="shared" si="35"/>
        <v/>
      </c>
      <c r="Q2228" s="114" t="str">
        <f>+IF(G2228=0,"",'Ark1'!T4040)</f>
        <v/>
      </c>
      <c r="R2228" s="222" t="str">
        <f>+IF(G2228=0,"",'Ark1'!V4040)</f>
        <v/>
      </c>
      <c r="S2228" s="32"/>
    </row>
    <row r="2229" spans="1:19" x14ac:dyDescent="0.5">
      <c r="A2229" s="32"/>
      <c r="B2229" s="297" t="str">
        <f>+IF(E2229=2012,VLOOKUP(D2229,K_navn!$A$2:$C$359,2),"")</f>
        <v/>
      </c>
      <c r="C2229" s="297" t="str">
        <f>+IF(E2229=2012,VLOOKUP(D2229,K_navn!$A$2:$C$359,3),"")</f>
        <v/>
      </c>
      <c r="D2229" s="115">
        <f>+'Ark1'!P4041</f>
        <v>4640</v>
      </c>
      <c r="E2229" s="115">
        <f>+'Ark1'!C4041</f>
        <v>2013</v>
      </c>
      <c r="F2229" s="116" t="str">
        <f>+IF('Ark1'!Q4041=0,"",'Ark1'!Q4041)</f>
        <v/>
      </c>
      <c r="G2229" s="116">
        <f>+'Ark1'!R4041</f>
        <v>0</v>
      </c>
      <c r="H2229" s="116">
        <f>+'Ark1'!S4041</f>
        <v>0</v>
      </c>
      <c r="I2229" s="222" t="str">
        <f>+IF(G2229=0,"",'Ark1'!AA4041)</f>
        <v/>
      </c>
      <c r="J2229" s="222" t="str">
        <f>+IF(G2229=0,"",'Ark1'!AB4041)</f>
        <v/>
      </c>
      <c r="K2229" s="114" t="str">
        <f>+IF(G2229=0,"",'Ark1'!U4041)</f>
        <v/>
      </c>
      <c r="L2229" s="222" t="str">
        <f>+IF(G2229=0,"",'Ark1'!W4041)</f>
        <v/>
      </c>
      <c r="M2229" s="222" t="str">
        <f>+IF(G2229=0,"",'Ark1'!X4041)</f>
        <v/>
      </c>
      <c r="N2229" s="114" t="str">
        <f>+IF(G2229=0,"",'Ark1'!Y4041)</f>
        <v/>
      </c>
      <c r="O2229" s="116" t="str">
        <f>+IF(G2229=0,"",'Ark1'!Z4041)</f>
        <v/>
      </c>
      <c r="P2229" s="116" t="str">
        <f t="shared" si="35"/>
        <v/>
      </c>
      <c r="Q2229" s="114" t="str">
        <f>+IF(G2229=0,"",'Ark1'!T4041)</f>
        <v/>
      </c>
      <c r="R2229" s="222" t="str">
        <f>+IF(G2229=0,"",'Ark1'!V4041)</f>
        <v/>
      </c>
      <c r="S2229" s="32"/>
    </row>
    <row r="2230" spans="1:19" x14ac:dyDescent="0.5">
      <c r="A2230" s="32"/>
      <c r="B2230" s="297" t="str">
        <f>+IF(E2230=2012,VLOOKUP(D2230,K_navn!$A$2:$C$359,2),"")</f>
        <v/>
      </c>
      <c r="C2230" s="297" t="str">
        <f>+IF(E2230=2012,VLOOKUP(D2230,K_navn!$A$2:$C$359,3),"")</f>
        <v/>
      </c>
      <c r="D2230" s="115">
        <f>+'Ark1'!P4042</f>
        <v>4640</v>
      </c>
      <c r="E2230" s="115">
        <f>+'Ark1'!C4042</f>
        <v>2014</v>
      </c>
      <c r="F2230" s="116" t="str">
        <f>+IF('Ark1'!Q4042=0,"",'Ark1'!Q4042)</f>
        <v/>
      </c>
      <c r="G2230" s="116">
        <f>+'Ark1'!R4042</f>
        <v>0</v>
      </c>
      <c r="H2230" s="116">
        <f>+'Ark1'!S4042</f>
        <v>0</v>
      </c>
      <c r="I2230" s="222" t="str">
        <f>+IF(G2230=0,"",'Ark1'!AA4042)</f>
        <v/>
      </c>
      <c r="J2230" s="222" t="str">
        <f>+IF(G2230=0,"",'Ark1'!AB4042)</f>
        <v/>
      </c>
      <c r="K2230" s="114" t="str">
        <f>+IF(G2230=0,"",'Ark1'!U4042)</f>
        <v/>
      </c>
      <c r="L2230" s="222" t="str">
        <f>+IF(G2230=0,"",'Ark1'!W4042)</f>
        <v/>
      </c>
      <c r="M2230" s="222" t="str">
        <f>+IF(G2230=0,"",'Ark1'!X4042)</f>
        <v/>
      </c>
      <c r="N2230" s="114" t="str">
        <f>+IF(G2230=0,"",'Ark1'!Y4042)</f>
        <v/>
      </c>
      <c r="O2230" s="116" t="str">
        <f>+IF(G2230=0,"",'Ark1'!Z4042)</f>
        <v/>
      </c>
      <c r="P2230" s="116" t="str">
        <f t="shared" si="35"/>
        <v/>
      </c>
      <c r="Q2230" s="114" t="str">
        <f>+IF(G2230=0,"",'Ark1'!T4042)</f>
        <v/>
      </c>
      <c r="R2230" s="222" t="str">
        <f>+IF(G2230=0,"",'Ark1'!V4042)</f>
        <v/>
      </c>
      <c r="S2230" s="32"/>
    </row>
    <row r="2231" spans="1:19" x14ac:dyDescent="0.5">
      <c r="A2231" s="32"/>
      <c r="B2231" s="297" t="str">
        <f>+IF(E2231=2012,VLOOKUP(D2231,K_navn!$A$2:$C$359,2),"")</f>
        <v/>
      </c>
      <c r="C2231" s="297" t="str">
        <f>+IF(E2231=2012,VLOOKUP(D2231,K_navn!$A$2:$C$359,3),"")</f>
        <v/>
      </c>
      <c r="D2231" s="115">
        <f>+'Ark1'!P4043</f>
        <v>4640</v>
      </c>
      <c r="E2231" s="115">
        <f>+'Ark1'!C4043</f>
        <v>2015</v>
      </c>
      <c r="F2231" s="116" t="str">
        <f>+IF('Ark1'!Q4043=0,"",'Ark1'!Q4043)</f>
        <v/>
      </c>
      <c r="G2231" s="116">
        <f>+'Ark1'!R4043</f>
        <v>0</v>
      </c>
      <c r="H2231" s="116">
        <f>+'Ark1'!S4043</f>
        <v>0</v>
      </c>
      <c r="I2231" s="222" t="str">
        <f>+IF(G2231=0,"",'Ark1'!AA4043)</f>
        <v/>
      </c>
      <c r="J2231" s="222" t="str">
        <f>+IF(G2231=0,"",'Ark1'!AB4043)</f>
        <v/>
      </c>
      <c r="K2231" s="114" t="str">
        <f>+IF(G2231=0,"",'Ark1'!U4043)</f>
        <v/>
      </c>
      <c r="L2231" s="222" t="str">
        <f>+IF(G2231=0,"",'Ark1'!W4043)</f>
        <v/>
      </c>
      <c r="M2231" s="222" t="str">
        <f>+IF(G2231=0,"",'Ark1'!X4043)</f>
        <v/>
      </c>
      <c r="N2231" s="114" t="str">
        <f>+IF(G2231=0,"",'Ark1'!Y4043)</f>
        <v/>
      </c>
      <c r="O2231" s="116" t="str">
        <f>+IF(G2231=0,"",'Ark1'!Z4043)</f>
        <v/>
      </c>
      <c r="P2231" s="116" t="str">
        <f t="shared" si="35"/>
        <v/>
      </c>
      <c r="Q2231" s="114" t="str">
        <f>+IF(G2231=0,"",'Ark1'!T4043)</f>
        <v/>
      </c>
      <c r="R2231" s="222" t="str">
        <f>+IF(G2231=0,"",'Ark1'!V4043)</f>
        <v/>
      </c>
      <c r="S2231" s="32"/>
    </row>
    <row r="2232" spans="1:19" x14ac:dyDescent="0.5">
      <c r="A2232" s="32"/>
      <c r="B2232" s="297" t="str">
        <f>+IF(E2232=2012,VLOOKUP(D2232,K_navn!$A$2:$C$359,2),"")</f>
        <v/>
      </c>
      <c r="C2232" s="297" t="str">
        <f>+IF(E2232=2012,VLOOKUP(D2232,K_navn!$A$2:$C$359,3),"")</f>
        <v/>
      </c>
      <c r="D2232" s="115">
        <f>+'Ark1'!P4044</f>
        <v>4640</v>
      </c>
      <c r="E2232" s="115">
        <f>+'Ark1'!C4044</f>
        <v>2016</v>
      </c>
      <c r="F2232" s="116" t="str">
        <f>+IF('Ark1'!Q4044=0,"",'Ark1'!Q4044)</f>
        <v/>
      </c>
      <c r="G2232" s="116">
        <f>+'Ark1'!R4044</f>
        <v>0</v>
      </c>
      <c r="H2232" s="116">
        <f>+'Ark1'!S4044</f>
        <v>0</v>
      </c>
      <c r="I2232" s="222" t="str">
        <f>+IF(G2232=0,"",'Ark1'!AA4044)</f>
        <v/>
      </c>
      <c r="J2232" s="222" t="str">
        <f>+IF(G2232=0,"",'Ark1'!AB4044)</f>
        <v/>
      </c>
      <c r="K2232" s="114" t="str">
        <f>+IF(G2232=0,"",'Ark1'!U4044)</f>
        <v/>
      </c>
      <c r="L2232" s="222" t="str">
        <f>+IF(G2232=0,"",'Ark1'!W4044)</f>
        <v/>
      </c>
      <c r="M2232" s="222" t="str">
        <f>+IF(G2232=0,"",'Ark1'!X4044)</f>
        <v/>
      </c>
      <c r="N2232" s="114" t="str">
        <f>+IF(G2232=0,"",'Ark1'!Y4044)</f>
        <v/>
      </c>
      <c r="O2232" s="116" t="str">
        <f>+IF(G2232=0,"",'Ark1'!Z4044)</f>
        <v/>
      </c>
      <c r="P2232" s="116" t="str">
        <f t="shared" si="35"/>
        <v/>
      </c>
      <c r="Q2232" s="114" t="str">
        <f>+IF(G2232=0,"",'Ark1'!T4044)</f>
        <v/>
      </c>
      <c r="R2232" s="222" t="str">
        <f>+IF(G2232=0,"",'Ark1'!V4044)</f>
        <v/>
      </c>
      <c r="S2232" s="32"/>
    </row>
    <row r="2233" spans="1:19" x14ac:dyDescent="0.5">
      <c r="A2233" s="32"/>
      <c r="B2233" s="297" t="str">
        <f>+IF(E2233=2012,VLOOKUP(D2233,K_navn!$A$2:$C$359,2),"")</f>
        <v/>
      </c>
      <c r="C2233" s="297" t="str">
        <f>+IF(E2233=2012,VLOOKUP(D2233,K_navn!$A$2:$C$359,3),"")</f>
        <v/>
      </c>
      <c r="D2233" s="115">
        <f>+'Ark1'!P4045</f>
        <v>4640</v>
      </c>
      <c r="E2233" s="115">
        <f>+'Ark1'!C4045</f>
        <v>2017</v>
      </c>
      <c r="F2233" s="116" t="str">
        <f>+IF('Ark1'!Q4045=0,"",'Ark1'!Q4045)</f>
        <v/>
      </c>
      <c r="G2233" s="116">
        <f>+'Ark1'!R4045</f>
        <v>0</v>
      </c>
      <c r="H2233" s="116">
        <f>+'Ark1'!S4045</f>
        <v>0</v>
      </c>
      <c r="I2233" s="222" t="str">
        <f>+IF(G2233=0,"",'Ark1'!AA4045)</f>
        <v/>
      </c>
      <c r="J2233" s="222" t="str">
        <f>+IF(G2233=0,"",'Ark1'!AB4045)</f>
        <v/>
      </c>
      <c r="K2233" s="114" t="str">
        <f>+IF(G2233=0,"",'Ark1'!U4045)</f>
        <v/>
      </c>
      <c r="L2233" s="222" t="str">
        <f>+IF(G2233=0,"",'Ark1'!W4045)</f>
        <v/>
      </c>
      <c r="M2233" s="222" t="str">
        <f>+IF(G2233=0,"",'Ark1'!X4045)</f>
        <v/>
      </c>
      <c r="N2233" s="114" t="str">
        <f>+IF(G2233=0,"",'Ark1'!Y4045)</f>
        <v/>
      </c>
      <c r="O2233" s="116" t="str">
        <f>+IF(G2233=0,"",'Ark1'!Z4045)</f>
        <v/>
      </c>
      <c r="P2233" s="116" t="str">
        <f t="shared" si="35"/>
        <v/>
      </c>
      <c r="Q2233" s="114" t="str">
        <f>+IF(G2233=0,"",'Ark1'!T4045)</f>
        <v/>
      </c>
      <c r="R2233" s="222" t="str">
        <f>+IF(G2233=0,"",'Ark1'!V4045)</f>
        <v/>
      </c>
      <c r="S2233" s="32"/>
    </row>
    <row r="2234" spans="1:19" x14ac:dyDescent="0.5">
      <c r="A2234" s="32"/>
      <c r="B2234" s="297" t="str">
        <f>+IF(E2234=2012,VLOOKUP(D2234,K_navn!$A$2:$C$359,2),"")</f>
        <v/>
      </c>
      <c r="C2234" s="297" t="str">
        <f>+IF(E2234=2012,VLOOKUP(D2234,K_navn!$A$2:$C$359,3),"")</f>
        <v/>
      </c>
      <c r="D2234" s="115">
        <f>+'Ark1'!P4046</f>
        <v>4640</v>
      </c>
      <c r="E2234" s="115">
        <f>+'Ark1'!C4046</f>
        <v>2018</v>
      </c>
      <c r="F2234" s="116" t="str">
        <f>+IF('Ark1'!Q4046=0,"",'Ark1'!Q4046)</f>
        <v/>
      </c>
      <c r="G2234" s="116">
        <f>+'Ark1'!R4046</f>
        <v>0</v>
      </c>
      <c r="H2234" s="116">
        <f>+'Ark1'!S4046</f>
        <v>0</v>
      </c>
      <c r="I2234" s="222" t="str">
        <f>+IF(G2234=0,"",'Ark1'!AA4046)</f>
        <v/>
      </c>
      <c r="J2234" s="222" t="str">
        <f>+IF(G2234=0,"",'Ark1'!AB4046)</f>
        <v/>
      </c>
      <c r="K2234" s="114" t="str">
        <f>+IF(G2234=0,"",'Ark1'!U4046)</f>
        <v/>
      </c>
      <c r="L2234" s="222" t="str">
        <f>+IF(G2234=0,"",'Ark1'!W4046)</f>
        <v/>
      </c>
      <c r="M2234" s="222" t="str">
        <f>+IF(G2234=0,"",'Ark1'!X4046)</f>
        <v/>
      </c>
      <c r="N2234" s="114" t="str">
        <f>+IF(G2234=0,"",'Ark1'!Y4046)</f>
        <v/>
      </c>
      <c r="O2234" s="116" t="str">
        <f>+IF(G2234=0,"",'Ark1'!Z4046)</f>
        <v/>
      </c>
      <c r="P2234" s="116" t="str">
        <f t="shared" si="35"/>
        <v/>
      </c>
      <c r="Q2234" s="114" t="str">
        <f>+IF(G2234=0,"",'Ark1'!T4046)</f>
        <v/>
      </c>
      <c r="R2234" s="222" t="str">
        <f>+IF(G2234=0,"",'Ark1'!V4046)</f>
        <v/>
      </c>
      <c r="S2234" s="32"/>
    </row>
    <row r="2235" spans="1:19" x14ac:dyDescent="0.5">
      <c r="A2235" s="32"/>
      <c r="B2235" s="297" t="str">
        <f>+IF(E2235=2012,VLOOKUP(D2235,K_navn!$A$2:$C$359,2),"")</f>
        <v/>
      </c>
      <c r="C2235" s="297" t="str">
        <f>+IF(E2235=2012,VLOOKUP(D2235,K_navn!$A$2:$C$359,3),"")</f>
        <v/>
      </c>
      <c r="D2235" s="115">
        <f>+'Ark1'!P4047</f>
        <v>4640</v>
      </c>
      <c r="E2235" s="115">
        <f>+'Ark1'!C4047</f>
        <v>2019</v>
      </c>
      <c r="F2235" s="116" t="str">
        <f>+IF('Ark1'!Q4047=0,"",'Ark1'!Q4047)</f>
        <v/>
      </c>
      <c r="G2235" s="116">
        <f>+'Ark1'!R4047</f>
        <v>0</v>
      </c>
      <c r="H2235" s="116">
        <f>+'Ark1'!S4047</f>
        <v>0</v>
      </c>
      <c r="I2235" s="222" t="str">
        <f>+IF(G2235=0,"",'Ark1'!AA4047)</f>
        <v/>
      </c>
      <c r="J2235" s="222" t="str">
        <f>+IF(G2235=0,"",'Ark1'!AB4047)</f>
        <v/>
      </c>
      <c r="K2235" s="114" t="str">
        <f>+IF(G2235=0,"",'Ark1'!U4047)</f>
        <v/>
      </c>
      <c r="L2235" s="222" t="str">
        <f>+IF(G2235=0,"",'Ark1'!W4047)</f>
        <v/>
      </c>
      <c r="M2235" s="222" t="str">
        <f>+IF(G2235=0,"",'Ark1'!X4047)</f>
        <v/>
      </c>
      <c r="N2235" s="114" t="str">
        <f>+IF(G2235=0,"",'Ark1'!Y4047)</f>
        <v/>
      </c>
      <c r="O2235" s="116" t="str">
        <f>+IF(G2235=0,"",'Ark1'!Z4047)</f>
        <v/>
      </c>
      <c r="P2235" s="116" t="str">
        <f t="shared" si="35"/>
        <v/>
      </c>
      <c r="Q2235" s="114" t="str">
        <f>+IF(G2235=0,"",'Ark1'!T4047)</f>
        <v/>
      </c>
      <c r="R2235" s="222" t="str">
        <f>+IF(G2235=0,"",'Ark1'!V4047)</f>
        <v/>
      </c>
      <c r="S2235" s="32"/>
    </row>
    <row r="2236" spans="1:19" x14ac:dyDescent="0.5">
      <c r="A2236" s="32"/>
      <c r="B2236" s="297" t="str">
        <f>+IF(E2236=2012,VLOOKUP(D2236,K_navn!$A$2:$C$359,2),"")</f>
        <v/>
      </c>
      <c r="C2236" s="297" t="str">
        <f>+IF(E2236=2012,VLOOKUP(D2236,K_navn!$A$2:$C$359,3),"")</f>
        <v/>
      </c>
      <c r="D2236" s="115">
        <f>+'Ark1'!P4048</f>
        <v>4640</v>
      </c>
      <c r="E2236" s="115">
        <f>+'Ark1'!C4048</f>
        <v>2020</v>
      </c>
      <c r="F2236" s="116" t="str">
        <f>+IF('Ark1'!Q4048=0,"",'Ark1'!Q4048)</f>
        <v/>
      </c>
      <c r="G2236" s="116">
        <f>+'Ark1'!R4048</f>
        <v>0</v>
      </c>
      <c r="H2236" s="116">
        <f>+'Ark1'!S4048</f>
        <v>0</v>
      </c>
      <c r="I2236" s="222" t="str">
        <f>+IF(G2236=0,"",'Ark1'!AA4048)</f>
        <v/>
      </c>
      <c r="J2236" s="222" t="str">
        <f>+IF(G2236=0,"",'Ark1'!AB4048)</f>
        <v/>
      </c>
      <c r="K2236" s="114" t="str">
        <f>+IF(G2236=0,"",'Ark1'!U4048)</f>
        <v/>
      </c>
      <c r="L2236" s="222" t="str">
        <f>+IF(G2236=0,"",'Ark1'!W4048)</f>
        <v/>
      </c>
      <c r="M2236" s="222" t="str">
        <f>+IF(G2236=0,"",'Ark1'!X4048)</f>
        <v/>
      </c>
      <c r="N2236" s="114" t="str">
        <f>+IF(G2236=0,"",'Ark1'!Y4048)</f>
        <v/>
      </c>
      <c r="O2236" s="116" t="str">
        <f>+IF(G2236=0,"",'Ark1'!Z4048)</f>
        <v/>
      </c>
      <c r="P2236" s="116" t="str">
        <f t="shared" si="35"/>
        <v/>
      </c>
      <c r="Q2236" s="114" t="str">
        <f>+IF(G2236=0,"",'Ark1'!T4048)</f>
        <v/>
      </c>
      <c r="R2236" s="222" t="str">
        <f>+IF(G2236=0,"",'Ark1'!V4048)</f>
        <v/>
      </c>
      <c r="S2236" s="32"/>
    </row>
    <row r="2237" spans="1:19" x14ac:dyDescent="0.5">
      <c r="A2237" s="32"/>
      <c r="B2237" s="297" t="str">
        <f>+IF(E2237=2012,VLOOKUP(D2237,K_navn!$A$2:$C$359,2),"")</f>
        <v/>
      </c>
      <c r="C2237" s="297" t="str">
        <f>+IF(E2237=2012,VLOOKUP(D2237,K_navn!$A$2:$C$359,3),"")</f>
        <v/>
      </c>
      <c r="D2237" s="115">
        <f>+'Ark1'!P4049</f>
        <v>4640</v>
      </c>
      <c r="E2237" s="115">
        <f>+'Ark1'!C4049</f>
        <v>2021</v>
      </c>
      <c r="F2237" s="116" t="str">
        <f>+IF('Ark1'!Q4049=0,"",'Ark1'!Q4049)</f>
        <v/>
      </c>
      <c r="G2237" s="116">
        <f>+'Ark1'!R4049</f>
        <v>0</v>
      </c>
      <c r="H2237" s="116">
        <f>+'Ark1'!S4049</f>
        <v>0</v>
      </c>
      <c r="I2237" s="222" t="str">
        <f>+IF(G2237=0,"",'Ark1'!AA4049)</f>
        <v/>
      </c>
      <c r="J2237" s="222" t="str">
        <f>+IF(G2237=0,"",'Ark1'!AB4049)</f>
        <v/>
      </c>
      <c r="K2237" s="114" t="str">
        <f>+IF(G2237=0,"",'Ark1'!U4049)</f>
        <v/>
      </c>
      <c r="L2237" s="222" t="str">
        <f>+IF(G2237=0,"",'Ark1'!W4049)</f>
        <v/>
      </c>
      <c r="M2237" s="222" t="str">
        <f>+IF(G2237=0,"",'Ark1'!X4049)</f>
        <v/>
      </c>
      <c r="N2237" s="114" t="str">
        <f>+IF(G2237=0,"",'Ark1'!Y4049)</f>
        <v/>
      </c>
      <c r="O2237" s="116" t="str">
        <f>+IF(G2237=0,"",'Ark1'!Z4049)</f>
        <v/>
      </c>
      <c r="P2237" s="116" t="str">
        <f t="shared" si="35"/>
        <v/>
      </c>
      <c r="Q2237" s="114" t="str">
        <f>+IF(G2237=0,"",'Ark1'!T4049)</f>
        <v/>
      </c>
      <c r="R2237" s="222" t="str">
        <f>+IF(G2237=0,"",'Ark1'!V4049)</f>
        <v/>
      </c>
      <c r="S2237" s="32"/>
    </row>
    <row r="2238" spans="1:19" x14ac:dyDescent="0.5">
      <c r="A2238" s="32"/>
      <c r="B2238" s="297" t="str">
        <f>+IF(E2238=2012,VLOOKUP(D2238,K_navn!$A$2:$C$359,2),"")</f>
        <v/>
      </c>
      <c r="C2238" s="297" t="str">
        <f>+IF(E2238=2012,VLOOKUP(D2238,K_navn!$A$2:$C$359,3),"")</f>
        <v/>
      </c>
      <c r="D2238" s="115">
        <f>+'Ark1'!P4050</f>
        <v>4640</v>
      </c>
      <c r="E2238" s="115">
        <f>+'Ark1'!C4050</f>
        <v>2022</v>
      </c>
      <c r="F2238" s="116" t="str">
        <f>+IF('Ark1'!Q4050=0,"",'Ark1'!Q4050)</f>
        <v/>
      </c>
      <c r="G2238" s="116">
        <f>+'Ark1'!R4050</f>
        <v>0</v>
      </c>
      <c r="H2238" s="116">
        <f>+'Ark1'!S4050</f>
        <v>0</v>
      </c>
      <c r="I2238" s="222" t="str">
        <f>+IF(G2238=0,"",'Ark1'!AA4050)</f>
        <v/>
      </c>
      <c r="J2238" s="222" t="str">
        <f>+IF(G2238=0,"",'Ark1'!AB4050)</f>
        <v/>
      </c>
      <c r="K2238" s="114" t="str">
        <f>+IF(G2238=0,"",'Ark1'!U4050)</f>
        <v/>
      </c>
      <c r="L2238" s="222" t="str">
        <f>+IF(G2238=0,"",'Ark1'!W4050)</f>
        <v/>
      </c>
      <c r="M2238" s="222" t="str">
        <f>+IF(G2238=0,"",'Ark1'!X4050)</f>
        <v/>
      </c>
      <c r="N2238" s="114" t="str">
        <f>+IF(G2238=0,"",'Ark1'!Y4050)</f>
        <v/>
      </c>
      <c r="O2238" s="116" t="str">
        <f>+IF(G2238=0,"",'Ark1'!Z4050)</f>
        <v/>
      </c>
      <c r="P2238" s="116" t="str">
        <f t="shared" si="35"/>
        <v/>
      </c>
      <c r="Q2238" s="114" t="str">
        <f>+IF(G2238=0,"",'Ark1'!T4050)</f>
        <v/>
      </c>
      <c r="R2238" s="222" t="str">
        <f>+IF(G2238=0,"",'Ark1'!V4050)</f>
        <v/>
      </c>
      <c r="S2238" s="32"/>
    </row>
    <row r="2239" spans="1:19" x14ac:dyDescent="0.5">
      <c r="A2239" s="32"/>
      <c r="B2239" s="297" t="str">
        <f>+IF(E2239=2012,VLOOKUP(D2239,K_navn!$A$2:$C$359,2),"")</f>
        <v>Aurland</v>
      </c>
      <c r="C2239" s="297" t="str">
        <f>+IF(E2239=2012,VLOOKUP(D2239,K_navn!$A$2:$C$359,3),"")</f>
        <v xml:space="preserve">Vestland </v>
      </c>
      <c r="D2239" s="115">
        <f>+'Ark1'!P4051</f>
        <v>4641</v>
      </c>
      <c r="E2239" s="115">
        <f>+'Ark1'!C4051</f>
        <v>2012</v>
      </c>
      <c r="F2239" s="116" t="str">
        <f>+IF('Ark1'!Q4051=0,"",'Ark1'!Q4051)</f>
        <v/>
      </c>
      <c r="G2239" s="116">
        <f>+'Ark1'!R4051</f>
        <v>0</v>
      </c>
      <c r="H2239" s="116">
        <f>+'Ark1'!S4051</f>
        <v>0</v>
      </c>
      <c r="I2239" s="222" t="str">
        <f>+IF(G2239=0,"",'Ark1'!AA4051)</f>
        <v/>
      </c>
      <c r="J2239" s="222" t="str">
        <f>+IF(G2239=0,"",'Ark1'!AB4051)</f>
        <v/>
      </c>
      <c r="K2239" s="114" t="str">
        <f>+IF(G2239=0,"",'Ark1'!U4051)</f>
        <v/>
      </c>
      <c r="L2239" s="222" t="str">
        <f>+IF(G2239=0,"",'Ark1'!W4051)</f>
        <v/>
      </c>
      <c r="M2239" s="222" t="str">
        <f>+IF(G2239=0,"",'Ark1'!X4051)</f>
        <v/>
      </c>
      <c r="N2239" s="114" t="str">
        <f>+IF(G2239=0,"",'Ark1'!Y4051)</f>
        <v/>
      </c>
      <c r="O2239" s="116" t="str">
        <f>+IF(G2239=0,"",'Ark1'!Z4051)</f>
        <v/>
      </c>
      <c r="P2239" s="116" t="str">
        <f t="shared" si="35"/>
        <v/>
      </c>
      <c r="Q2239" s="114" t="str">
        <f>+IF(G2239=0,"",'Ark1'!T4051)</f>
        <v/>
      </c>
      <c r="R2239" s="222" t="str">
        <f>+IF(G2239=0,"",'Ark1'!V4051)</f>
        <v/>
      </c>
      <c r="S2239" s="32"/>
    </row>
    <row r="2240" spans="1:19" x14ac:dyDescent="0.5">
      <c r="A2240" s="32"/>
      <c r="B2240" s="297" t="str">
        <f>+IF(E2240=2012,VLOOKUP(D2240,K_navn!$A$2:$C$359,2),"")</f>
        <v/>
      </c>
      <c r="C2240" s="297" t="str">
        <f>+IF(E2240=2012,VLOOKUP(D2240,K_navn!$A$2:$C$359,3),"")</f>
        <v/>
      </c>
      <c r="D2240" s="115">
        <f>+'Ark1'!P4052</f>
        <v>4641</v>
      </c>
      <c r="E2240" s="115">
        <f>+'Ark1'!C4052</f>
        <v>2013</v>
      </c>
      <c r="F2240" s="116" t="str">
        <f>+IF('Ark1'!Q4052=0,"",'Ark1'!Q4052)</f>
        <v/>
      </c>
      <c r="G2240" s="116">
        <f>+'Ark1'!R4052</f>
        <v>0</v>
      </c>
      <c r="H2240" s="116">
        <f>+'Ark1'!S4052</f>
        <v>0</v>
      </c>
      <c r="I2240" s="222" t="str">
        <f>+IF(G2240=0,"",'Ark1'!AA4052)</f>
        <v/>
      </c>
      <c r="J2240" s="222" t="str">
        <f>+IF(G2240=0,"",'Ark1'!AB4052)</f>
        <v/>
      </c>
      <c r="K2240" s="114" t="str">
        <f>+IF(G2240=0,"",'Ark1'!U4052)</f>
        <v/>
      </c>
      <c r="L2240" s="222" t="str">
        <f>+IF(G2240=0,"",'Ark1'!W4052)</f>
        <v/>
      </c>
      <c r="M2240" s="222" t="str">
        <f>+IF(G2240=0,"",'Ark1'!X4052)</f>
        <v/>
      </c>
      <c r="N2240" s="114" t="str">
        <f>+IF(G2240=0,"",'Ark1'!Y4052)</f>
        <v/>
      </c>
      <c r="O2240" s="116" t="str">
        <f>+IF(G2240=0,"",'Ark1'!Z4052)</f>
        <v/>
      </c>
      <c r="P2240" s="116" t="str">
        <f t="shared" si="35"/>
        <v/>
      </c>
      <c r="Q2240" s="114" t="str">
        <f>+IF(G2240=0,"",'Ark1'!T4052)</f>
        <v/>
      </c>
      <c r="R2240" s="222" t="str">
        <f>+IF(G2240=0,"",'Ark1'!V4052)</f>
        <v/>
      </c>
      <c r="S2240" s="32"/>
    </row>
    <row r="2241" spans="1:19" x14ac:dyDescent="0.5">
      <c r="A2241" s="32"/>
      <c r="B2241" s="297" t="str">
        <f>+IF(E2241=2012,VLOOKUP(D2241,K_navn!$A$2:$C$359,2),"")</f>
        <v/>
      </c>
      <c r="C2241" s="297" t="str">
        <f>+IF(E2241=2012,VLOOKUP(D2241,K_navn!$A$2:$C$359,3),"")</f>
        <v/>
      </c>
      <c r="D2241" s="115">
        <f>+'Ark1'!P4053</f>
        <v>4641</v>
      </c>
      <c r="E2241" s="115">
        <f>+'Ark1'!C4053</f>
        <v>2014</v>
      </c>
      <c r="F2241" s="116" t="str">
        <f>+IF('Ark1'!Q4053=0,"",'Ark1'!Q4053)</f>
        <v/>
      </c>
      <c r="G2241" s="116">
        <f>+'Ark1'!R4053</f>
        <v>0</v>
      </c>
      <c r="H2241" s="116">
        <f>+'Ark1'!S4053</f>
        <v>0</v>
      </c>
      <c r="I2241" s="222" t="str">
        <f>+IF(G2241=0,"",'Ark1'!AA4053)</f>
        <v/>
      </c>
      <c r="J2241" s="222" t="str">
        <f>+IF(G2241=0,"",'Ark1'!AB4053)</f>
        <v/>
      </c>
      <c r="K2241" s="114" t="str">
        <f>+IF(G2241=0,"",'Ark1'!U4053)</f>
        <v/>
      </c>
      <c r="L2241" s="222" t="str">
        <f>+IF(G2241=0,"",'Ark1'!W4053)</f>
        <v/>
      </c>
      <c r="M2241" s="222" t="str">
        <f>+IF(G2241=0,"",'Ark1'!X4053)</f>
        <v/>
      </c>
      <c r="N2241" s="114" t="str">
        <f>+IF(G2241=0,"",'Ark1'!Y4053)</f>
        <v/>
      </c>
      <c r="O2241" s="116" t="str">
        <f>+IF(G2241=0,"",'Ark1'!Z4053)</f>
        <v/>
      </c>
      <c r="P2241" s="116" t="str">
        <f t="shared" si="35"/>
        <v/>
      </c>
      <c r="Q2241" s="114" t="str">
        <f>+IF(G2241=0,"",'Ark1'!T4053)</f>
        <v/>
      </c>
      <c r="R2241" s="222" t="str">
        <f>+IF(G2241=0,"",'Ark1'!V4053)</f>
        <v/>
      </c>
      <c r="S2241" s="32"/>
    </row>
    <row r="2242" spans="1:19" x14ac:dyDescent="0.5">
      <c r="A2242" s="32"/>
      <c r="B2242" s="297" t="str">
        <f>+IF(E2242=2012,VLOOKUP(D2242,K_navn!$A$2:$C$359,2),"")</f>
        <v/>
      </c>
      <c r="C2242" s="297" t="str">
        <f>+IF(E2242=2012,VLOOKUP(D2242,K_navn!$A$2:$C$359,3),"")</f>
        <v/>
      </c>
      <c r="D2242" s="115">
        <f>+'Ark1'!P4054</f>
        <v>4641</v>
      </c>
      <c r="E2242" s="115">
        <f>+'Ark1'!C4054</f>
        <v>2015</v>
      </c>
      <c r="F2242" s="116" t="str">
        <f>+IF('Ark1'!Q4054=0,"",'Ark1'!Q4054)</f>
        <v/>
      </c>
      <c r="G2242" s="116">
        <f>+'Ark1'!R4054</f>
        <v>0</v>
      </c>
      <c r="H2242" s="116">
        <f>+'Ark1'!S4054</f>
        <v>0</v>
      </c>
      <c r="I2242" s="222" t="str">
        <f>+IF(G2242=0,"",'Ark1'!AA4054)</f>
        <v/>
      </c>
      <c r="J2242" s="222" t="str">
        <f>+IF(G2242=0,"",'Ark1'!AB4054)</f>
        <v/>
      </c>
      <c r="K2242" s="114" t="str">
        <f>+IF(G2242=0,"",'Ark1'!U4054)</f>
        <v/>
      </c>
      <c r="L2242" s="222" t="str">
        <f>+IF(G2242=0,"",'Ark1'!W4054)</f>
        <v/>
      </c>
      <c r="M2242" s="222" t="str">
        <f>+IF(G2242=0,"",'Ark1'!X4054)</f>
        <v/>
      </c>
      <c r="N2242" s="114" t="str">
        <f>+IF(G2242=0,"",'Ark1'!Y4054)</f>
        <v/>
      </c>
      <c r="O2242" s="116" t="str">
        <f>+IF(G2242=0,"",'Ark1'!Z4054)</f>
        <v/>
      </c>
      <c r="P2242" s="116" t="str">
        <f t="shared" si="35"/>
        <v/>
      </c>
      <c r="Q2242" s="114" t="str">
        <f>+IF(G2242=0,"",'Ark1'!T4054)</f>
        <v/>
      </c>
      <c r="R2242" s="222" t="str">
        <f>+IF(G2242=0,"",'Ark1'!V4054)</f>
        <v/>
      </c>
      <c r="S2242" s="32"/>
    </row>
    <row r="2243" spans="1:19" x14ac:dyDescent="0.5">
      <c r="A2243" s="32"/>
      <c r="B2243" s="297" t="str">
        <f>+IF(E2243=2012,VLOOKUP(D2243,K_navn!$A$2:$C$359,2),"")</f>
        <v/>
      </c>
      <c r="C2243" s="297" t="str">
        <f>+IF(E2243=2012,VLOOKUP(D2243,K_navn!$A$2:$C$359,3),"")</f>
        <v/>
      </c>
      <c r="D2243" s="115">
        <f>+'Ark1'!P4055</f>
        <v>4641</v>
      </c>
      <c r="E2243" s="115">
        <f>+'Ark1'!C4055</f>
        <v>2016</v>
      </c>
      <c r="F2243" s="116" t="str">
        <f>+IF('Ark1'!Q4055=0,"",'Ark1'!Q4055)</f>
        <v/>
      </c>
      <c r="G2243" s="116">
        <f>+'Ark1'!R4055</f>
        <v>0</v>
      </c>
      <c r="H2243" s="116">
        <f>+'Ark1'!S4055</f>
        <v>0</v>
      </c>
      <c r="I2243" s="222" t="str">
        <f>+IF(G2243=0,"",'Ark1'!AA4055)</f>
        <v/>
      </c>
      <c r="J2243" s="222" t="str">
        <f>+IF(G2243=0,"",'Ark1'!AB4055)</f>
        <v/>
      </c>
      <c r="K2243" s="114" t="str">
        <f>+IF(G2243=0,"",'Ark1'!U4055)</f>
        <v/>
      </c>
      <c r="L2243" s="222" t="str">
        <f>+IF(G2243=0,"",'Ark1'!W4055)</f>
        <v/>
      </c>
      <c r="M2243" s="222" t="str">
        <f>+IF(G2243=0,"",'Ark1'!X4055)</f>
        <v/>
      </c>
      <c r="N2243" s="114" t="str">
        <f>+IF(G2243=0,"",'Ark1'!Y4055)</f>
        <v/>
      </c>
      <c r="O2243" s="116" t="str">
        <f>+IF(G2243=0,"",'Ark1'!Z4055)</f>
        <v/>
      </c>
      <c r="P2243" s="116" t="str">
        <f t="shared" si="35"/>
        <v/>
      </c>
      <c r="Q2243" s="114" t="str">
        <f>+IF(G2243=0,"",'Ark1'!T4055)</f>
        <v/>
      </c>
      <c r="R2243" s="222" t="str">
        <f>+IF(G2243=0,"",'Ark1'!V4055)</f>
        <v/>
      </c>
      <c r="S2243" s="32"/>
    </row>
    <row r="2244" spans="1:19" x14ac:dyDescent="0.5">
      <c r="A2244" s="32"/>
      <c r="B2244" s="297" t="str">
        <f>+IF(E2244=2012,VLOOKUP(D2244,K_navn!$A$2:$C$359,2),"")</f>
        <v/>
      </c>
      <c r="C2244" s="297" t="str">
        <f>+IF(E2244=2012,VLOOKUP(D2244,K_navn!$A$2:$C$359,3),"")</f>
        <v/>
      </c>
      <c r="D2244" s="115">
        <f>+'Ark1'!P4056</f>
        <v>4641</v>
      </c>
      <c r="E2244" s="115">
        <f>+'Ark1'!C4056</f>
        <v>2017</v>
      </c>
      <c r="F2244" s="116" t="str">
        <f>+IF('Ark1'!Q4056=0,"",'Ark1'!Q4056)</f>
        <v/>
      </c>
      <c r="G2244" s="116">
        <f>+'Ark1'!R4056</f>
        <v>0</v>
      </c>
      <c r="H2244" s="116">
        <f>+'Ark1'!S4056</f>
        <v>0</v>
      </c>
      <c r="I2244" s="222" t="str">
        <f>+IF(G2244=0,"",'Ark1'!AA4056)</f>
        <v/>
      </c>
      <c r="J2244" s="222" t="str">
        <f>+IF(G2244=0,"",'Ark1'!AB4056)</f>
        <v/>
      </c>
      <c r="K2244" s="114" t="str">
        <f>+IF(G2244=0,"",'Ark1'!U4056)</f>
        <v/>
      </c>
      <c r="L2244" s="222" t="str">
        <f>+IF(G2244=0,"",'Ark1'!W4056)</f>
        <v/>
      </c>
      <c r="M2244" s="222" t="str">
        <f>+IF(G2244=0,"",'Ark1'!X4056)</f>
        <v/>
      </c>
      <c r="N2244" s="114" t="str">
        <f>+IF(G2244=0,"",'Ark1'!Y4056)</f>
        <v/>
      </c>
      <c r="O2244" s="116" t="str">
        <f>+IF(G2244=0,"",'Ark1'!Z4056)</f>
        <v/>
      </c>
      <c r="P2244" s="116" t="str">
        <f t="shared" si="35"/>
        <v/>
      </c>
      <c r="Q2244" s="114" t="str">
        <f>+IF(G2244=0,"",'Ark1'!T4056)</f>
        <v/>
      </c>
      <c r="R2244" s="222" t="str">
        <f>+IF(G2244=0,"",'Ark1'!V4056)</f>
        <v/>
      </c>
      <c r="S2244" s="32"/>
    </row>
    <row r="2245" spans="1:19" x14ac:dyDescent="0.5">
      <c r="A2245" s="32"/>
      <c r="B2245" s="297" t="str">
        <f>+IF(E2245=2012,VLOOKUP(D2245,K_navn!$A$2:$C$359,2),"")</f>
        <v/>
      </c>
      <c r="C2245" s="297" t="str">
        <f>+IF(E2245=2012,VLOOKUP(D2245,K_navn!$A$2:$C$359,3),"")</f>
        <v/>
      </c>
      <c r="D2245" s="115">
        <f>+'Ark1'!P4057</f>
        <v>4641</v>
      </c>
      <c r="E2245" s="115">
        <f>+'Ark1'!C4057</f>
        <v>2018</v>
      </c>
      <c r="F2245" s="116" t="str">
        <f>+IF('Ark1'!Q4057=0,"",'Ark1'!Q4057)</f>
        <v/>
      </c>
      <c r="G2245" s="116">
        <f>+'Ark1'!R4057</f>
        <v>0</v>
      </c>
      <c r="H2245" s="116">
        <f>+'Ark1'!S4057</f>
        <v>0</v>
      </c>
      <c r="I2245" s="222" t="str">
        <f>+IF(G2245=0,"",'Ark1'!AA4057)</f>
        <v/>
      </c>
      <c r="J2245" s="222" t="str">
        <f>+IF(G2245=0,"",'Ark1'!AB4057)</f>
        <v/>
      </c>
      <c r="K2245" s="114" t="str">
        <f>+IF(G2245=0,"",'Ark1'!U4057)</f>
        <v/>
      </c>
      <c r="L2245" s="222" t="str">
        <f>+IF(G2245=0,"",'Ark1'!W4057)</f>
        <v/>
      </c>
      <c r="M2245" s="222" t="str">
        <f>+IF(G2245=0,"",'Ark1'!X4057)</f>
        <v/>
      </c>
      <c r="N2245" s="114" t="str">
        <f>+IF(G2245=0,"",'Ark1'!Y4057)</f>
        <v/>
      </c>
      <c r="O2245" s="116" t="str">
        <f>+IF(G2245=0,"",'Ark1'!Z4057)</f>
        <v/>
      </c>
      <c r="P2245" s="116" t="str">
        <f t="shared" si="35"/>
        <v/>
      </c>
      <c r="Q2245" s="114" t="str">
        <f>+IF(G2245=0,"",'Ark1'!T4057)</f>
        <v/>
      </c>
      <c r="R2245" s="222" t="str">
        <f>+IF(G2245=0,"",'Ark1'!V4057)</f>
        <v/>
      </c>
      <c r="S2245" s="32"/>
    </row>
    <row r="2246" spans="1:19" x14ac:dyDescent="0.5">
      <c r="A2246" s="32"/>
      <c r="B2246" s="297" t="str">
        <f>+IF(E2246=2012,VLOOKUP(D2246,K_navn!$A$2:$C$359,2),"")</f>
        <v/>
      </c>
      <c r="C2246" s="297" t="str">
        <f>+IF(E2246=2012,VLOOKUP(D2246,K_navn!$A$2:$C$359,3),"")</f>
        <v/>
      </c>
      <c r="D2246" s="115">
        <f>+'Ark1'!P4058</f>
        <v>4641</v>
      </c>
      <c r="E2246" s="115">
        <f>+'Ark1'!C4058</f>
        <v>2019</v>
      </c>
      <c r="F2246" s="116" t="str">
        <f>+IF('Ark1'!Q4058=0,"",'Ark1'!Q4058)</f>
        <v/>
      </c>
      <c r="G2246" s="116">
        <f>+'Ark1'!R4058</f>
        <v>0</v>
      </c>
      <c r="H2246" s="116">
        <f>+'Ark1'!S4058</f>
        <v>0</v>
      </c>
      <c r="I2246" s="222" t="str">
        <f>+IF(G2246=0,"",'Ark1'!AA4058)</f>
        <v/>
      </c>
      <c r="J2246" s="222" t="str">
        <f>+IF(G2246=0,"",'Ark1'!AB4058)</f>
        <v/>
      </c>
      <c r="K2246" s="114" t="str">
        <f>+IF(G2246=0,"",'Ark1'!U4058)</f>
        <v/>
      </c>
      <c r="L2246" s="222" t="str">
        <f>+IF(G2246=0,"",'Ark1'!W4058)</f>
        <v/>
      </c>
      <c r="M2246" s="222" t="str">
        <f>+IF(G2246=0,"",'Ark1'!X4058)</f>
        <v/>
      </c>
      <c r="N2246" s="114" t="str">
        <f>+IF(G2246=0,"",'Ark1'!Y4058)</f>
        <v/>
      </c>
      <c r="O2246" s="116" t="str">
        <f>+IF(G2246=0,"",'Ark1'!Z4058)</f>
        <v/>
      </c>
      <c r="P2246" s="116" t="str">
        <f t="shared" si="35"/>
        <v/>
      </c>
      <c r="Q2246" s="114" t="str">
        <f>+IF(G2246=0,"",'Ark1'!T4058)</f>
        <v/>
      </c>
      <c r="R2246" s="222" t="str">
        <f>+IF(G2246=0,"",'Ark1'!V4058)</f>
        <v/>
      </c>
      <c r="S2246" s="32"/>
    </row>
    <row r="2247" spans="1:19" x14ac:dyDescent="0.5">
      <c r="A2247" s="32"/>
      <c r="B2247" s="297" t="str">
        <f>+IF(E2247=2012,VLOOKUP(D2247,K_navn!$A$2:$C$359,2),"")</f>
        <v/>
      </c>
      <c r="C2247" s="297" t="str">
        <f>+IF(E2247=2012,VLOOKUP(D2247,K_navn!$A$2:$C$359,3),"")</f>
        <v/>
      </c>
      <c r="D2247" s="115">
        <f>+'Ark1'!P4059</f>
        <v>4641</v>
      </c>
      <c r="E2247" s="115">
        <f>+'Ark1'!C4059</f>
        <v>2020</v>
      </c>
      <c r="F2247" s="116" t="str">
        <f>+IF('Ark1'!Q4059=0,"",'Ark1'!Q4059)</f>
        <v/>
      </c>
      <c r="G2247" s="116">
        <f>+'Ark1'!R4059</f>
        <v>0</v>
      </c>
      <c r="H2247" s="116">
        <f>+'Ark1'!S4059</f>
        <v>0</v>
      </c>
      <c r="I2247" s="222" t="str">
        <f>+IF(G2247=0,"",'Ark1'!AA4059)</f>
        <v/>
      </c>
      <c r="J2247" s="222" t="str">
        <f>+IF(G2247=0,"",'Ark1'!AB4059)</f>
        <v/>
      </c>
      <c r="K2247" s="114" t="str">
        <f>+IF(G2247=0,"",'Ark1'!U4059)</f>
        <v/>
      </c>
      <c r="L2247" s="222" t="str">
        <f>+IF(G2247=0,"",'Ark1'!W4059)</f>
        <v/>
      </c>
      <c r="M2247" s="222" t="str">
        <f>+IF(G2247=0,"",'Ark1'!X4059)</f>
        <v/>
      </c>
      <c r="N2247" s="114" t="str">
        <f>+IF(G2247=0,"",'Ark1'!Y4059)</f>
        <v/>
      </c>
      <c r="O2247" s="116" t="str">
        <f>+IF(G2247=0,"",'Ark1'!Z4059)</f>
        <v/>
      </c>
      <c r="P2247" s="116" t="str">
        <f t="shared" si="35"/>
        <v/>
      </c>
      <c r="Q2247" s="114" t="str">
        <f>+IF(G2247=0,"",'Ark1'!T4059)</f>
        <v/>
      </c>
      <c r="R2247" s="222" t="str">
        <f>+IF(G2247=0,"",'Ark1'!V4059)</f>
        <v/>
      </c>
      <c r="S2247" s="32"/>
    </row>
    <row r="2248" spans="1:19" x14ac:dyDescent="0.5">
      <c r="A2248" s="32"/>
      <c r="B2248" s="297" t="str">
        <f>+IF(E2248=2012,VLOOKUP(D2248,K_navn!$A$2:$C$359,2),"")</f>
        <v/>
      </c>
      <c r="C2248" s="297" t="str">
        <f>+IF(E2248=2012,VLOOKUP(D2248,K_navn!$A$2:$C$359,3),"")</f>
        <v/>
      </c>
      <c r="D2248" s="115">
        <f>+'Ark1'!P4060</f>
        <v>4641</v>
      </c>
      <c r="E2248" s="115">
        <f>+'Ark1'!C4060</f>
        <v>2021</v>
      </c>
      <c r="F2248" s="116" t="str">
        <f>+IF('Ark1'!Q4060=0,"",'Ark1'!Q4060)</f>
        <v/>
      </c>
      <c r="G2248" s="116">
        <f>+'Ark1'!R4060</f>
        <v>0</v>
      </c>
      <c r="H2248" s="116">
        <f>+'Ark1'!S4060</f>
        <v>0</v>
      </c>
      <c r="I2248" s="222" t="str">
        <f>+IF(G2248=0,"",'Ark1'!AA4060)</f>
        <v/>
      </c>
      <c r="J2248" s="222" t="str">
        <f>+IF(G2248=0,"",'Ark1'!AB4060)</f>
        <v/>
      </c>
      <c r="K2248" s="114" t="str">
        <f>+IF(G2248=0,"",'Ark1'!U4060)</f>
        <v/>
      </c>
      <c r="L2248" s="222" t="str">
        <f>+IF(G2248=0,"",'Ark1'!W4060)</f>
        <v/>
      </c>
      <c r="M2248" s="222" t="str">
        <f>+IF(G2248=0,"",'Ark1'!X4060)</f>
        <v/>
      </c>
      <c r="N2248" s="114" t="str">
        <f>+IF(G2248=0,"",'Ark1'!Y4060)</f>
        <v/>
      </c>
      <c r="O2248" s="116" t="str">
        <f>+IF(G2248=0,"",'Ark1'!Z4060)</f>
        <v/>
      </c>
      <c r="P2248" s="116" t="str">
        <f t="shared" si="35"/>
        <v/>
      </c>
      <c r="Q2248" s="114" t="str">
        <f>+IF(G2248=0,"",'Ark1'!T4060)</f>
        <v/>
      </c>
      <c r="R2248" s="222" t="str">
        <f>+IF(G2248=0,"",'Ark1'!V4060)</f>
        <v/>
      </c>
      <c r="S2248" s="32"/>
    </row>
    <row r="2249" spans="1:19" x14ac:dyDescent="0.5">
      <c r="A2249" s="32"/>
      <c r="B2249" s="297" t="str">
        <f>+IF(E2249=2012,VLOOKUP(D2249,K_navn!$A$2:$C$359,2),"")</f>
        <v/>
      </c>
      <c r="C2249" s="297" t="str">
        <f>+IF(E2249=2012,VLOOKUP(D2249,K_navn!$A$2:$C$359,3),"")</f>
        <v/>
      </c>
      <c r="D2249" s="115">
        <f>+'Ark1'!P4061</f>
        <v>4641</v>
      </c>
      <c r="E2249" s="115">
        <f>+'Ark1'!C4061</f>
        <v>2022</v>
      </c>
      <c r="F2249" s="116" t="str">
        <f>+IF('Ark1'!Q4061=0,"",'Ark1'!Q4061)</f>
        <v/>
      </c>
      <c r="G2249" s="116">
        <f>+'Ark1'!R4061</f>
        <v>0</v>
      </c>
      <c r="H2249" s="116">
        <f>+'Ark1'!S4061</f>
        <v>0</v>
      </c>
      <c r="I2249" s="222" t="str">
        <f>+IF(G2249=0,"",'Ark1'!AA4061)</f>
        <v/>
      </c>
      <c r="J2249" s="222" t="str">
        <f>+IF(G2249=0,"",'Ark1'!AB4061)</f>
        <v/>
      </c>
      <c r="K2249" s="114" t="str">
        <f>+IF(G2249=0,"",'Ark1'!U4061)</f>
        <v/>
      </c>
      <c r="L2249" s="222" t="str">
        <f>+IF(G2249=0,"",'Ark1'!W4061)</f>
        <v/>
      </c>
      <c r="M2249" s="222" t="str">
        <f>+IF(G2249=0,"",'Ark1'!X4061)</f>
        <v/>
      </c>
      <c r="N2249" s="114" t="str">
        <f>+IF(G2249=0,"",'Ark1'!Y4061)</f>
        <v/>
      </c>
      <c r="O2249" s="116" t="str">
        <f>+IF(G2249=0,"",'Ark1'!Z4061)</f>
        <v/>
      </c>
      <c r="P2249" s="116" t="str">
        <f t="shared" si="35"/>
        <v/>
      </c>
      <c r="Q2249" s="114" t="str">
        <f>+IF(G2249=0,"",'Ark1'!T4061)</f>
        <v/>
      </c>
      <c r="R2249" s="222" t="str">
        <f>+IF(G2249=0,"",'Ark1'!V4061)</f>
        <v/>
      </c>
      <c r="S2249" s="32"/>
    </row>
    <row r="2250" spans="1:19" x14ac:dyDescent="0.5">
      <c r="A2250" s="32"/>
      <c r="B2250" s="297" t="str">
        <f>+IF(E2250=2012,VLOOKUP(D2250,K_navn!$A$2:$C$359,2),"")</f>
        <v>Lærdal</v>
      </c>
      <c r="C2250" s="297" t="str">
        <f>+IF(E2250=2012,VLOOKUP(D2250,K_navn!$A$2:$C$359,3),"")</f>
        <v xml:space="preserve">Vestland </v>
      </c>
      <c r="D2250" s="115">
        <f>+'Ark1'!P4062</f>
        <v>4642</v>
      </c>
      <c r="E2250" s="115">
        <f>+'Ark1'!C4062</f>
        <v>2012</v>
      </c>
      <c r="F2250" s="116" t="str">
        <f>+IF('Ark1'!Q4062=0,"",'Ark1'!Q4062)</f>
        <v/>
      </c>
      <c r="G2250" s="116">
        <f>+'Ark1'!R4062</f>
        <v>0</v>
      </c>
      <c r="H2250" s="116">
        <f>+'Ark1'!S4062</f>
        <v>0</v>
      </c>
      <c r="I2250" s="222" t="str">
        <f>+IF(G2250=0,"",'Ark1'!AA4062)</f>
        <v/>
      </c>
      <c r="J2250" s="222" t="str">
        <f>+IF(G2250=0,"",'Ark1'!AB4062)</f>
        <v/>
      </c>
      <c r="K2250" s="114" t="str">
        <f>+IF(G2250=0,"",'Ark1'!U4062)</f>
        <v/>
      </c>
      <c r="L2250" s="222" t="str">
        <f>+IF(G2250=0,"",'Ark1'!W4062)</f>
        <v/>
      </c>
      <c r="M2250" s="222" t="str">
        <f>+IF(G2250=0,"",'Ark1'!X4062)</f>
        <v/>
      </c>
      <c r="N2250" s="114" t="str">
        <f>+IF(G2250=0,"",'Ark1'!Y4062)</f>
        <v/>
      </c>
      <c r="O2250" s="116" t="str">
        <f>+IF(G2250=0,"",'Ark1'!Z4062)</f>
        <v/>
      </c>
      <c r="P2250" s="116" t="str">
        <f t="shared" si="35"/>
        <v/>
      </c>
      <c r="Q2250" s="114" t="str">
        <f>+IF(G2250=0,"",'Ark1'!T4062)</f>
        <v/>
      </c>
      <c r="R2250" s="222" t="str">
        <f>+IF(G2250=0,"",'Ark1'!V4062)</f>
        <v/>
      </c>
      <c r="S2250" s="32"/>
    </row>
    <row r="2251" spans="1:19" x14ac:dyDescent="0.5">
      <c r="A2251" s="32"/>
      <c r="B2251" s="297" t="str">
        <f>+IF(E2251=2012,VLOOKUP(D2251,K_navn!$A$2:$C$359,2),"")</f>
        <v/>
      </c>
      <c r="C2251" s="297" t="str">
        <f>+IF(E2251=2012,VLOOKUP(D2251,K_navn!$A$2:$C$359,3),"")</f>
        <v/>
      </c>
      <c r="D2251" s="115">
        <f>+'Ark1'!P4063</f>
        <v>4642</v>
      </c>
      <c r="E2251" s="115">
        <f>+'Ark1'!C4063</f>
        <v>2013</v>
      </c>
      <c r="F2251" s="116" t="str">
        <f>+IF('Ark1'!Q4063=0,"",'Ark1'!Q4063)</f>
        <v/>
      </c>
      <c r="G2251" s="116">
        <f>+'Ark1'!R4063</f>
        <v>0</v>
      </c>
      <c r="H2251" s="116">
        <f>+'Ark1'!S4063</f>
        <v>0</v>
      </c>
      <c r="I2251" s="222" t="str">
        <f>+IF(G2251=0,"",'Ark1'!AA4063)</f>
        <v/>
      </c>
      <c r="J2251" s="222" t="str">
        <f>+IF(G2251=0,"",'Ark1'!AB4063)</f>
        <v/>
      </c>
      <c r="K2251" s="114" t="str">
        <f>+IF(G2251=0,"",'Ark1'!U4063)</f>
        <v/>
      </c>
      <c r="L2251" s="222" t="str">
        <f>+IF(G2251=0,"",'Ark1'!W4063)</f>
        <v/>
      </c>
      <c r="M2251" s="222" t="str">
        <f>+IF(G2251=0,"",'Ark1'!X4063)</f>
        <v/>
      </c>
      <c r="N2251" s="114" t="str">
        <f>+IF(G2251=0,"",'Ark1'!Y4063)</f>
        <v/>
      </c>
      <c r="O2251" s="116" t="str">
        <f>+IF(G2251=0,"",'Ark1'!Z4063)</f>
        <v/>
      </c>
      <c r="P2251" s="116" t="str">
        <f t="shared" si="35"/>
        <v/>
      </c>
      <c r="Q2251" s="114" t="str">
        <f>+IF(G2251=0,"",'Ark1'!T4063)</f>
        <v/>
      </c>
      <c r="R2251" s="222" t="str">
        <f>+IF(G2251=0,"",'Ark1'!V4063)</f>
        <v/>
      </c>
      <c r="S2251" s="32"/>
    </row>
    <row r="2252" spans="1:19" x14ac:dyDescent="0.5">
      <c r="A2252" s="32"/>
      <c r="B2252" s="297" t="str">
        <f>+IF(E2252=2012,VLOOKUP(D2252,K_navn!$A$2:$C$359,2),"")</f>
        <v/>
      </c>
      <c r="C2252" s="297" t="str">
        <f>+IF(E2252=2012,VLOOKUP(D2252,K_navn!$A$2:$C$359,3),"")</f>
        <v/>
      </c>
      <c r="D2252" s="115">
        <f>+'Ark1'!P4064</f>
        <v>4642</v>
      </c>
      <c r="E2252" s="115">
        <f>+'Ark1'!C4064</f>
        <v>2014</v>
      </c>
      <c r="F2252" s="116" t="str">
        <f>+IF('Ark1'!Q4064=0,"",'Ark1'!Q4064)</f>
        <v/>
      </c>
      <c r="G2252" s="116">
        <f>+'Ark1'!R4064</f>
        <v>0</v>
      </c>
      <c r="H2252" s="116">
        <f>+'Ark1'!S4064</f>
        <v>0</v>
      </c>
      <c r="I2252" s="222" t="str">
        <f>+IF(G2252=0,"",'Ark1'!AA4064)</f>
        <v/>
      </c>
      <c r="J2252" s="222" t="str">
        <f>+IF(G2252=0,"",'Ark1'!AB4064)</f>
        <v/>
      </c>
      <c r="K2252" s="114" t="str">
        <f>+IF(G2252=0,"",'Ark1'!U4064)</f>
        <v/>
      </c>
      <c r="L2252" s="222" t="str">
        <f>+IF(G2252=0,"",'Ark1'!W4064)</f>
        <v/>
      </c>
      <c r="M2252" s="222" t="str">
        <f>+IF(G2252=0,"",'Ark1'!X4064)</f>
        <v/>
      </c>
      <c r="N2252" s="114" t="str">
        <f>+IF(G2252=0,"",'Ark1'!Y4064)</f>
        <v/>
      </c>
      <c r="O2252" s="116" t="str">
        <f>+IF(G2252=0,"",'Ark1'!Z4064)</f>
        <v/>
      </c>
      <c r="P2252" s="116" t="str">
        <f t="shared" si="35"/>
        <v/>
      </c>
      <c r="Q2252" s="114" t="str">
        <f>+IF(G2252=0,"",'Ark1'!T4064)</f>
        <v/>
      </c>
      <c r="R2252" s="222" t="str">
        <f>+IF(G2252=0,"",'Ark1'!V4064)</f>
        <v/>
      </c>
      <c r="S2252" s="32"/>
    </row>
    <row r="2253" spans="1:19" x14ac:dyDescent="0.5">
      <c r="A2253" s="32"/>
      <c r="B2253" s="297" t="str">
        <f>+IF(E2253=2012,VLOOKUP(D2253,K_navn!$A$2:$C$359,2),"")</f>
        <v/>
      </c>
      <c r="C2253" s="297" t="str">
        <f>+IF(E2253=2012,VLOOKUP(D2253,K_navn!$A$2:$C$359,3),"")</f>
        <v/>
      </c>
      <c r="D2253" s="115">
        <f>+'Ark1'!P4065</f>
        <v>4642</v>
      </c>
      <c r="E2253" s="115">
        <f>+'Ark1'!C4065</f>
        <v>2015</v>
      </c>
      <c r="F2253" s="116" t="str">
        <f>+IF('Ark1'!Q4065=0,"",'Ark1'!Q4065)</f>
        <v/>
      </c>
      <c r="G2253" s="116">
        <f>+'Ark1'!R4065</f>
        <v>0</v>
      </c>
      <c r="H2253" s="116">
        <f>+'Ark1'!S4065</f>
        <v>0</v>
      </c>
      <c r="I2253" s="222" t="str">
        <f>+IF(G2253=0,"",'Ark1'!AA4065)</f>
        <v/>
      </c>
      <c r="J2253" s="222" t="str">
        <f>+IF(G2253=0,"",'Ark1'!AB4065)</f>
        <v/>
      </c>
      <c r="K2253" s="114" t="str">
        <f>+IF(G2253=0,"",'Ark1'!U4065)</f>
        <v/>
      </c>
      <c r="L2253" s="222" t="str">
        <f>+IF(G2253=0,"",'Ark1'!W4065)</f>
        <v/>
      </c>
      <c r="M2253" s="222" t="str">
        <f>+IF(G2253=0,"",'Ark1'!X4065)</f>
        <v/>
      </c>
      <c r="N2253" s="114" t="str">
        <f>+IF(G2253=0,"",'Ark1'!Y4065)</f>
        <v/>
      </c>
      <c r="O2253" s="116" t="str">
        <f>+IF(G2253=0,"",'Ark1'!Z4065)</f>
        <v/>
      </c>
      <c r="P2253" s="116" t="str">
        <f t="shared" si="35"/>
        <v/>
      </c>
      <c r="Q2253" s="114" t="str">
        <f>+IF(G2253=0,"",'Ark1'!T4065)</f>
        <v/>
      </c>
      <c r="R2253" s="222" t="str">
        <f>+IF(G2253=0,"",'Ark1'!V4065)</f>
        <v/>
      </c>
      <c r="S2253" s="32"/>
    </row>
    <row r="2254" spans="1:19" x14ac:dyDescent="0.5">
      <c r="A2254" s="32"/>
      <c r="B2254" s="297" t="str">
        <f>+IF(E2254=2012,VLOOKUP(D2254,K_navn!$A$2:$C$359,2),"")</f>
        <v/>
      </c>
      <c r="C2254" s="297" t="str">
        <f>+IF(E2254=2012,VLOOKUP(D2254,K_navn!$A$2:$C$359,3),"")</f>
        <v/>
      </c>
      <c r="D2254" s="115">
        <f>+'Ark1'!P4066</f>
        <v>4642</v>
      </c>
      <c r="E2254" s="115">
        <f>+'Ark1'!C4066</f>
        <v>2016</v>
      </c>
      <c r="F2254" s="116" t="str">
        <f>+IF('Ark1'!Q4066=0,"",'Ark1'!Q4066)</f>
        <v/>
      </c>
      <c r="G2254" s="116">
        <f>+'Ark1'!R4066</f>
        <v>0</v>
      </c>
      <c r="H2254" s="116">
        <f>+'Ark1'!S4066</f>
        <v>0</v>
      </c>
      <c r="I2254" s="222" t="str">
        <f>+IF(G2254=0,"",'Ark1'!AA4066)</f>
        <v/>
      </c>
      <c r="J2254" s="222" t="str">
        <f>+IF(G2254=0,"",'Ark1'!AB4066)</f>
        <v/>
      </c>
      <c r="K2254" s="114" t="str">
        <f>+IF(G2254=0,"",'Ark1'!U4066)</f>
        <v/>
      </c>
      <c r="L2254" s="222" t="str">
        <f>+IF(G2254=0,"",'Ark1'!W4066)</f>
        <v/>
      </c>
      <c r="M2254" s="222" t="str">
        <f>+IF(G2254=0,"",'Ark1'!X4066)</f>
        <v/>
      </c>
      <c r="N2254" s="114" t="str">
        <f>+IF(G2254=0,"",'Ark1'!Y4066)</f>
        <v/>
      </c>
      <c r="O2254" s="116" t="str">
        <f>+IF(G2254=0,"",'Ark1'!Z4066)</f>
        <v/>
      </c>
      <c r="P2254" s="116" t="str">
        <f t="shared" si="35"/>
        <v/>
      </c>
      <c r="Q2254" s="114" t="str">
        <f>+IF(G2254=0,"",'Ark1'!T4066)</f>
        <v/>
      </c>
      <c r="R2254" s="222" t="str">
        <f>+IF(G2254=0,"",'Ark1'!V4066)</f>
        <v/>
      </c>
      <c r="S2254" s="32"/>
    </row>
    <row r="2255" spans="1:19" x14ac:dyDescent="0.5">
      <c r="A2255" s="32"/>
      <c r="B2255" s="297" t="str">
        <f>+IF(E2255=2012,VLOOKUP(D2255,K_navn!$A$2:$C$359,2),"")</f>
        <v/>
      </c>
      <c r="C2255" s="297" t="str">
        <f>+IF(E2255=2012,VLOOKUP(D2255,K_navn!$A$2:$C$359,3),"")</f>
        <v/>
      </c>
      <c r="D2255" s="115">
        <f>+'Ark1'!P4067</f>
        <v>4642</v>
      </c>
      <c r="E2255" s="115">
        <f>+'Ark1'!C4067</f>
        <v>2017</v>
      </c>
      <c r="F2255" s="116" t="str">
        <f>+IF('Ark1'!Q4067=0,"",'Ark1'!Q4067)</f>
        <v/>
      </c>
      <c r="G2255" s="116">
        <f>+'Ark1'!R4067</f>
        <v>0</v>
      </c>
      <c r="H2255" s="116">
        <f>+'Ark1'!S4067</f>
        <v>0</v>
      </c>
      <c r="I2255" s="222" t="str">
        <f>+IF(G2255=0,"",'Ark1'!AA4067)</f>
        <v/>
      </c>
      <c r="J2255" s="222" t="str">
        <f>+IF(G2255=0,"",'Ark1'!AB4067)</f>
        <v/>
      </c>
      <c r="K2255" s="114" t="str">
        <f>+IF(G2255=0,"",'Ark1'!U4067)</f>
        <v/>
      </c>
      <c r="L2255" s="222" t="str">
        <f>+IF(G2255=0,"",'Ark1'!W4067)</f>
        <v/>
      </c>
      <c r="M2255" s="222" t="str">
        <f>+IF(G2255=0,"",'Ark1'!X4067)</f>
        <v/>
      </c>
      <c r="N2255" s="114" t="str">
        <f>+IF(G2255=0,"",'Ark1'!Y4067)</f>
        <v/>
      </c>
      <c r="O2255" s="116" t="str">
        <f>+IF(G2255=0,"",'Ark1'!Z4067)</f>
        <v/>
      </c>
      <c r="P2255" s="116" t="str">
        <f t="shared" si="35"/>
        <v/>
      </c>
      <c r="Q2255" s="114" t="str">
        <f>+IF(G2255=0,"",'Ark1'!T4067)</f>
        <v/>
      </c>
      <c r="R2255" s="222" t="str">
        <f>+IF(G2255=0,"",'Ark1'!V4067)</f>
        <v/>
      </c>
      <c r="S2255" s="32"/>
    </row>
    <row r="2256" spans="1:19" x14ac:dyDescent="0.5">
      <c r="A2256" s="32"/>
      <c r="B2256" s="297" t="str">
        <f>+IF(E2256=2012,VLOOKUP(D2256,K_navn!$A$2:$C$359,2),"")</f>
        <v/>
      </c>
      <c r="C2256" s="297" t="str">
        <f>+IF(E2256=2012,VLOOKUP(D2256,K_navn!$A$2:$C$359,3),"")</f>
        <v/>
      </c>
      <c r="D2256" s="115">
        <f>+'Ark1'!P4068</f>
        <v>4642</v>
      </c>
      <c r="E2256" s="115">
        <f>+'Ark1'!C4068</f>
        <v>2018</v>
      </c>
      <c r="F2256" s="116" t="str">
        <f>+IF('Ark1'!Q4068=0,"",'Ark1'!Q4068)</f>
        <v/>
      </c>
      <c r="G2256" s="116">
        <f>+'Ark1'!R4068</f>
        <v>0</v>
      </c>
      <c r="H2256" s="116">
        <f>+'Ark1'!S4068</f>
        <v>0</v>
      </c>
      <c r="I2256" s="222" t="str">
        <f>+IF(G2256=0,"",'Ark1'!AA4068)</f>
        <v/>
      </c>
      <c r="J2256" s="222" t="str">
        <f>+IF(G2256=0,"",'Ark1'!AB4068)</f>
        <v/>
      </c>
      <c r="K2256" s="114" t="str">
        <f>+IF(G2256=0,"",'Ark1'!U4068)</f>
        <v/>
      </c>
      <c r="L2256" s="222" t="str">
        <f>+IF(G2256=0,"",'Ark1'!W4068)</f>
        <v/>
      </c>
      <c r="M2256" s="222" t="str">
        <f>+IF(G2256=0,"",'Ark1'!X4068)</f>
        <v/>
      </c>
      <c r="N2256" s="114" t="str">
        <f>+IF(G2256=0,"",'Ark1'!Y4068)</f>
        <v/>
      </c>
      <c r="O2256" s="116" t="str">
        <f>+IF(G2256=0,"",'Ark1'!Z4068)</f>
        <v/>
      </c>
      <c r="P2256" s="116" t="str">
        <f t="shared" si="35"/>
        <v/>
      </c>
      <c r="Q2256" s="114" t="str">
        <f>+IF(G2256=0,"",'Ark1'!T4068)</f>
        <v/>
      </c>
      <c r="R2256" s="222" t="str">
        <f>+IF(G2256=0,"",'Ark1'!V4068)</f>
        <v/>
      </c>
      <c r="S2256" s="32"/>
    </row>
    <row r="2257" spans="1:19" x14ac:dyDescent="0.5">
      <c r="A2257" s="32"/>
      <c r="B2257" s="297" t="str">
        <f>+IF(E2257=2012,VLOOKUP(D2257,K_navn!$A$2:$C$359,2),"")</f>
        <v/>
      </c>
      <c r="C2257" s="297" t="str">
        <f>+IF(E2257=2012,VLOOKUP(D2257,K_navn!$A$2:$C$359,3),"")</f>
        <v/>
      </c>
      <c r="D2257" s="115">
        <f>+'Ark1'!P4069</f>
        <v>4642</v>
      </c>
      <c r="E2257" s="115">
        <f>+'Ark1'!C4069</f>
        <v>2019</v>
      </c>
      <c r="F2257" s="116" t="str">
        <f>+IF('Ark1'!Q4069=0,"",'Ark1'!Q4069)</f>
        <v/>
      </c>
      <c r="G2257" s="116">
        <f>+'Ark1'!R4069</f>
        <v>0</v>
      </c>
      <c r="H2257" s="116">
        <f>+'Ark1'!S4069</f>
        <v>0</v>
      </c>
      <c r="I2257" s="222" t="str">
        <f>+IF(G2257=0,"",'Ark1'!AA4069)</f>
        <v/>
      </c>
      <c r="J2257" s="222" t="str">
        <f>+IF(G2257=0,"",'Ark1'!AB4069)</f>
        <v/>
      </c>
      <c r="K2257" s="114" t="str">
        <f>+IF(G2257=0,"",'Ark1'!U4069)</f>
        <v/>
      </c>
      <c r="L2257" s="222" t="str">
        <f>+IF(G2257=0,"",'Ark1'!W4069)</f>
        <v/>
      </c>
      <c r="M2257" s="222" t="str">
        <f>+IF(G2257=0,"",'Ark1'!X4069)</f>
        <v/>
      </c>
      <c r="N2257" s="114" t="str">
        <f>+IF(G2257=0,"",'Ark1'!Y4069)</f>
        <v/>
      </c>
      <c r="O2257" s="116" t="str">
        <f>+IF(G2257=0,"",'Ark1'!Z4069)</f>
        <v/>
      </c>
      <c r="P2257" s="116" t="str">
        <f t="shared" si="35"/>
        <v/>
      </c>
      <c r="Q2257" s="114" t="str">
        <f>+IF(G2257=0,"",'Ark1'!T4069)</f>
        <v/>
      </c>
      <c r="R2257" s="222" t="str">
        <f>+IF(G2257=0,"",'Ark1'!V4069)</f>
        <v/>
      </c>
      <c r="S2257" s="32"/>
    </row>
    <row r="2258" spans="1:19" x14ac:dyDescent="0.5">
      <c r="A2258" s="32"/>
      <c r="B2258" s="297" t="str">
        <f>+IF(E2258=2012,VLOOKUP(D2258,K_navn!$A$2:$C$359,2),"")</f>
        <v/>
      </c>
      <c r="C2258" s="297" t="str">
        <f>+IF(E2258=2012,VLOOKUP(D2258,K_navn!$A$2:$C$359,3),"")</f>
        <v/>
      </c>
      <c r="D2258" s="115">
        <f>+'Ark1'!P4070</f>
        <v>4642</v>
      </c>
      <c r="E2258" s="115">
        <f>+'Ark1'!C4070</f>
        <v>2020</v>
      </c>
      <c r="F2258" s="116" t="str">
        <f>+IF('Ark1'!Q4070=0,"",'Ark1'!Q4070)</f>
        <v/>
      </c>
      <c r="G2258" s="116">
        <f>+'Ark1'!R4070</f>
        <v>0</v>
      </c>
      <c r="H2258" s="116">
        <f>+'Ark1'!S4070</f>
        <v>0</v>
      </c>
      <c r="I2258" s="222" t="str">
        <f>+IF(G2258=0,"",'Ark1'!AA4070)</f>
        <v/>
      </c>
      <c r="J2258" s="222" t="str">
        <f>+IF(G2258=0,"",'Ark1'!AB4070)</f>
        <v/>
      </c>
      <c r="K2258" s="114" t="str">
        <f>+IF(G2258=0,"",'Ark1'!U4070)</f>
        <v/>
      </c>
      <c r="L2258" s="222" t="str">
        <f>+IF(G2258=0,"",'Ark1'!W4070)</f>
        <v/>
      </c>
      <c r="M2258" s="222" t="str">
        <f>+IF(G2258=0,"",'Ark1'!X4070)</f>
        <v/>
      </c>
      <c r="N2258" s="114" t="str">
        <f>+IF(G2258=0,"",'Ark1'!Y4070)</f>
        <v/>
      </c>
      <c r="O2258" s="116" t="str">
        <f>+IF(G2258=0,"",'Ark1'!Z4070)</f>
        <v/>
      </c>
      <c r="P2258" s="116" t="str">
        <f t="shared" si="35"/>
        <v/>
      </c>
      <c r="Q2258" s="114" t="str">
        <f>+IF(G2258=0,"",'Ark1'!T4070)</f>
        <v/>
      </c>
      <c r="R2258" s="222" t="str">
        <f>+IF(G2258=0,"",'Ark1'!V4070)</f>
        <v/>
      </c>
      <c r="S2258" s="32"/>
    </row>
    <row r="2259" spans="1:19" x14ac:dyDescent="0.5">
      <c r="A2259" s="32"/>
      <c r="B2259" s="297" t="str">
        <f>+IF(E2259=2012,VLOOKUP(D2259,K_navn!$A$2:$C$359,2),"")</f>
        <v/>
      </c>
      <c r="C2259" s="297" t="str">
        <f>+IF(E2259=2012,VLOOKUP(D2259,K_navn!$A$2:$C$359,3),"")</f>
        <v/>
      </c>
      <c r="D2259" s="115">
        <f>+'Ark1'!P4071</f>
        <v>4642</v>
      </c>
      <c r="E2259" s="115">
        <f>+'Ark1'!C4071</f>
        <v>2021</v>
      </c>
      <c r="F2259" s="116" t="str">
        <f>+IF('Ark1'!Q4071=0,"",'Ark1'!Q4071)</f>
        <v/>
      </c>
      <c r="G2259" s="116">
        <f>+'Ark1'!R4071</f>
        <v>0</v>
      </c>
      <c r="H2259" s="116">
        <f>+'Ark1'!S4071</f>
        <v>0</v>
      </c>
      <c r="I2259" s="222" t="str">
        <f>+IF(G2259=0,"",'Ark1'!AA4071)</f>
        <v/>
      </c>
      <c r="J2259" s="222" t="str">
        <f>+IF(G2259=0,"",'Ark1'!AB4071)</f>
        <v/>
      </c>
      <c r="K2259" s="114" t="str">
        <f>+IF(G2259=0,"",'Ark1'!U4071)</f>
        <v/>
      </c>
      <c r="L2259" s="222" t="str">
        <f>+IF(G2259=0,"",'Ark1'!W4071)</f>
        <v/>
      </c>
      <c r="M2259" s="222" t="str">
        <f>+IF(G2259=0,"",'Ark1'!X4071)</f>
        <v/>
      </c>
      <c r="N2259" s="114" t="str">
        <f>+IF(G2259=0,"",'Ark1'!Y4071)</f>
        <v/>
      </c>
      <c r="O2259" s="116" t="str">
        <f>+IF(G2259=0,"",'Ark1'!Z4071)</f>
        <v/>
      </c>
      <c r="P2259" s="116" t="str">
        <f t="shared" si="35"/>
        <v/>
      </c>
      <c r="Q2259" s="114" t="str">
        <f>+IF(G2259=0,"",'Ark1'!T4071)</f>
        <v/>
      </c>
      <c r="R2259" s="222" t="str">
        <f>+IF(G2259=0,"",'Ark1'!V4071)</f>
        <v/>
      </c>
      <c r="S2259" s="32"/>
    </row>
    <row r="2260" spans="1:19" x14ac:dyDescent="0.5">
      <c r="A2260" s="32"/>
      <c r="B2260" s="297" t="str">
        <f>+IF(E2260=2012,VLOOKUP(D2260,K_navn!$A$2:$C$359,2),"")</f>
        <v/>
      </c>
      <c r="C2260" s="297" t="str">
        <f>+IF(E2260=2012,VLOOKUP(D2260,K_navn!$A$2:$C$359,3),"")</f>
        <v/>
      </c>
      <c r="D2260" s="115">
        <f>+'Ark1'!P4072</f>
        <v>4642</v>
      </c>
      <c r="E2260" s="115">
        <f>+'Ark1'!C4072</f>
        <v>2022</v>
      </c>
      <c r="F2260" s="116" t="str">
        <f>+IF('Ark1'!Q4072=0,"",'Ark1'!Q4072)</f>
        <v/>
      </c>
      <c r="G2260" s="116">
        <f>+'Ark1'!R4072</f>
        <v>0</v>
      </c>
      <c r="H2260" s="116">
        <f>+'Ark1'!S4072</f>
        <v>0</v>
      </c>
      <c r="I2260" s="222" t="str">
        <f>+IF(G2260=0,"",'Ark1'!AA4072)</f>
        <v/>
      </c>
      <c r="J2260" s="222" t="str">
        <f>+IF(G2260=0,"",'Ark1'!AB4072)</f>
        <v/>
      </c>
      <c r="K2260" s="114" t="str">
        <f>+IF(G2260=0,"",'Ark1'!U4072)</f>
        <v/>
      </c>
      <c r="L2260" s="222" t="str">
        <f>+IF(G2260=0,"",'Ark1'!W4072)</f>
        <v/>
      </c>
      <c r="M2260" s="222" t="str">
        <f>+IF(G2260=0,"",'Ark1'!X4072)</f>
        <v/>
      </c>
      <c r="N2260" s="114" t="str">
        <f>+IF(G2260=0,"",'Ark1'!Y4072)</f>
        <v/>
      </c>
      <c r="O2260" s="116" t="str">
        <f>+IF(G2260=0,"",'Ark1'!Z4072)</f>
        <v/>
      </c>
      <c r="P2260" s="116" t="str">
        <f t="shared" si="35"/>
        <v/>
      </c>
      <c r="Q2260" s="114" t="str">
        <f>+IF(G2260=0,"",'Ark1'!T4072)</f>
        <v/>
      </c>
      <c r="R2260" s="222" t="str">
        <f>+IF(G2260=0,"",'Ark1'!V4072)</f>
        <v/>
      </c>
      <c r="S2260" s="32"/>
    </row>
    <row r="2261" spans="1:19" x14ac:dyDescent="0.5">
      <c r="A2261" s="32"/>
      <c r="B2261" s="297" t="str">
        <f>+IF(E2261=2012,VLOOKUP(D2261,K_navn!$A$2:$C$359,2),"")</f>
        <v>Årdal</v>
      </c>
      <c r="C2261" s="297" t="str">
        <f>+IF(E2261=2012,VLOOKUP(D2261,K_navn!$A$2:$C$359,3),"")</f>
        <v xml:space="preserve">Vestland </v>
      </c>
      <c r="D2261" s="115">
        <f>+'Ark1'!P4073</f>
        <v>4643</v>
      </c>
      <c r="E2261" s="115">
        <f>+'Ark1'!C4073</f>
        <v>2012</v>
      </c>
      <c r="F2261" s="116" t="str">
        <f>+IF('Ark1'!Q4073=0,"",'Ark1'!Q4073)</f>
        <v/>
      </c>
      <c r="G2261" s="116">
        <f>+'Ark1'!R4073</f>
        <v>0</v>
      </c>
      <c r="H2261" s="116">
        <f>+'Ark1'!S4073</f>
        <v>0</v>
      </c>
      <c r="I2261" s="222" t="str">
        <f>+IF(G2261=0,"",'Ark1'!AA4073)</f>
        <v/>
      </c>
      <c r="J2261" s="222" t="str">
        <f>+IF(G2261=0,"",'Ark1'!AB4073)</f>
        <v/>
      </c>
      <c r="K2261" s="114" t="str">
        <f>+IF(G2261=0,"",'Ark1'!U4073)</f>
        <v/>
      </c>
      <c r="L2261" s="222" t="str">
        <f>+IF(G2261=0,"",'Ark1'!W4073)</f>
        <v/>
      </c>
      <c r="M2261" s="222" t="str">
        <f>+IF(G2261=0,"",'Ark1'!X4073)</f>
        <v/>
      </c>
      <c r="N2261" s="114" t="str">
        <f>+IF(G2261=0,"",'Ark1'!Y4073)</f>
        <v/>
      </c>
      <c r="O2261" s="116" t="str">
        <f>+IF(G2261=0,"",'Ark1'!Z4073)</f>
        <v/>
      </c>
      <c r="P2261" s="116" t="str">
        <f t="shared" si="35"/>
        <v/>
      </c>
      <c r="Q2261" s="114" t="str">
        <f>+IF(G2261=0,"",'Ark1'!T4073)</f>
        <v/>
      </c>
      <c r="R2261" s="222" t="str">
        <f>+IF(G2261=0,"",'Ark1'!V4073)</f>
        <v/>
      </c>
      <c r="S2261" s="32"/>
    </row>
    <row r="2262" spans="1:19" x14ac:dyDescent="0.5">
      <c r="A2262" s="32"/>
      <c r="B2262" s="297" t="str">
        <f>+IF(E2262=2012,VLOOKUP(D2262,K_navn!$A$2:$C$359,2),"")</f>
        <v/>
      </c>
      <c r="C2262" s="297" t="str">
        <f>+IF(E2262=2012,VLOOKUP(D2262,K_navn!$A$2:$C$359,3),"")</f>
        <v/>
      </c>
      <c r="D2262" s="115">
        <f>+'Ark1'!P4074</f>
        <v>4643</v>
      </c>
      <c r="E2262" s="115">
        <f>+'Ark1'!C4074</f>
        <v>2013</v>
      </c>
      <c r="F2262" s="116" t="str">
        <f>+IF('Ark1'!Q4074=0,"",'Ark1'!Q4074)</f>
        <v/>
      </c>
      <c r="G2262" s="116">
        <f>+'Ark1'!R4074</f>
        <v>0</v>
      </c>
      <c r="H2262" s="116">
        <f>+'Ark1'!S4074</f>
        <v>0</v>
      </c>
      <c r="I2262" s="222" t="str">
        <f>+IF(G2262=0,"",'Ark1'!AA4074)</f>
        <v/>
      </c>
      <c r="J2262" s="222" t="str">
        <f>+IF(G2262=0,"",'Ark1'!AB4074)</f>
        <v/>
      </c>
      <c r="K2262" s="114" t="str">
        <f>+IF(G2262=0,"",'Ark1'!U4074)</f>
        <v/>
      </c>
      <c r="L2262" s="222" t="str">
        <f>+IF(G2262=0,"",'Ark1'!W4074)</f>
        <v/>
      </c>
      <c r="M2262" s="222" t="str">
        <f>+IF(G2262=0,"",'Ark1'!X4074)</f>
        <v/>
      </c>
      <c r="N2262" s="114" t="str">
        <f>+IF(G2262=0,"",'Ark1'!Y4074)</f>
        <v/>
      </c>
      <c r="O2262" s="116" t="str">
        <f>+IF(G2262=0,"",'Ark1'!Z4074)</f>
        <v/>
      </c>
      <c r="P2262" s="116" t="str">
        <f t="shared" si="35"/>
        <v/>
      </c>
      <c r="Q2262" s="114" t="str">
        <f>+IF(G2262=0,"",'Ark1'!T4074)</f>
        <v/>
      </c>
      <c r="R2262" s="222" t="str">
        <f>+IF(G2262=0,"",'Ark1'!V4074)</f>
        <v/>
      </c>
      <c r="S2262" s="32"/>
    </row>
    <row r="2263" spans="1:19" x14ac:dyDescent="0.5">
      <c r="A2263" s="32"/>
      <c r="B2263" s="297" t="str">
        <f>+IF(E2263=2012,VLOOKUP(D2263,K_navn!$A$2:$C$359,2),"")</f>
        <v/>
      </c>
      <c r="C2263" s="297" t="str">
        <f>+IF(E2263=2012,VLOOKUP(D2263,K_navn!$A$2:$C$359,3),"")</f>
        <v/>
      </c>
      <c r="D2263" s="115">
        <f>+'Ark1'!P4075</f>
        <v>4643</v>
      </c>
      <c r="E2263" s="115">
        <f>+'Ark1'!C4075</f>
        <v>2014</v>
      </c>
      <c r="F2263" s="116" t="str">
        <f>+IF('Ark1'!Q4075=0,"",'Ark1'!Q4075)</f>
        <v/>
      </c>
      <c r="G2263" s="116">
        <f>+'Ark1'!R4075</f>
        <v>0</v>
      </c>
      <c r="H2263" s="116">
        <f>+'Ark1'!S4075</f>
        <v>0</v>
      </c>
      <c r="I2263" s="222" t="str">
        <f>+IF(G2263=0,"",'Ark1'!AA4075)</f>
        <v/>
      </c>
      <c r="J2263" s="222" t="str">
        <f>+IF(G2263=0,"",'Ark1'!AB4075)</f>
        <v/>
      </c>
      <c r="K2263" s="114" t="str">
        <f>+IF(G2263=0,"",'Ark1'!U4075)</f>
        <v/>
      </c>
      <c r="L2263" s="222" t="str">
        <f>+IF(G2263=0,"",'Ark1'!W4075)</f>
        <v/>
      </c>
      <c r="M2263" s="222" t="str">
        <f>+IF(G2263=0,"",'Ark1'!X4075)</f>
        <v/>
      </c>
      <c r="N2263" s="114" t="str">
        <f>+IF(G2263=0,"",'Ark1'!Y4075)</f>
        <v/>
      </c>
      <c r="O2263" s="116" t="str">
        <f>+IF(G2263=0,"",'Ark1'!Z4075)</f>
        <v/>
      </c>
      <c r="P2263" s="116" t="str">
        <f t="shared" si="35"/>
        <v/>
      </c>
      <c r="Q2263" s="114" t="str">
        <f>+IF(G2263=0,"",'Ark1'!T4075)</f>
        <v/>
      </c>
      <c r="R2263" s="222" t="str">
        <f>+IF(G2263=0,"",'Ark1'!V4075)</f>
        <v/>
      </c>
      <c r="S2263" s="32"/>
    </row>
    <row r="2264" spans="1:19" x14ac:dyDescent="0.5">
      <c r="A2264" s="32"/>
      <c r="B2264" s="297" t="str">
        <f>+IF(E2264=2012,VLOOKUP(D2264,K_navn!$A$2:$C$359,2),"")</f>
        <v/>
      </c>
      <c r="C2264" s="297" t="str">
        <f>+IF(E2264=2012,VLOOKUP(D2264,K_navn!$A$2:$C$359,3),"")</f>
        <v/>
      </c>
      <c r="D2264" s="115">
        <f>+'Ark1'!P4076</f>
        <v>4643</v>
      </c>
      <c r="E2264" s="115">
        <f>+'Ark1'!C4076</f>
        <v>2015</v>
      </c>
      <c r="F2264" s="116" t="str">
        <f>+IF('Ark1'!Q4076=0,"",'Ark1'!Q4076)</f>
        <v/>
      </c>
      <c r="G2264" s="116">
        <f>+'Ark1'!R4076</f>
        <v>0</v>
      </c>
      <c r="H2264" s="116">
        <f>+'Ark1'!S4076</f>
        <v>0</v>
      </c>
      <c r="I2264" s="222" t="str">
        <f>+IF(G2264=0,"",'Ark1'!AA4076)</f>
        <v/>
      </c>
      <c r="J2264" s="222" t="str">
        <f>+IF(G2264=0,"",'Ark1'!AB4076)</f>
        <v/>
      </c>
      <c r="K2264" s="114" t="str">
        <f>+IF(G2264=0,"",'Ark1'!U4076)</f>
        <v/>
      </c>
      <c r="L2264" s="222" t="str">
        <f>+IF(G2264=0,"",'Ark1'!W4076)</f>
        <v/>
      </c>
      <c r="M2264" s="222" t="str">
        <f>+IF(G2264=0,"",'Ark1'!X4076)</f>
        <v/>
      </c>
      <c r="N2264" s="114" t="str">
        <f>+IF(G2264=0,"",'Ark1'!Y4076)</f>
        <v/>
      </c>
      <c r="O2264" s="116" t="str">
        <f>+IF(G2264=0,"",'Ark1'!Z4076)</f>
        <v/>
      </c>
      <c r="P2264" s="116" t="str">
        <f t="shared" si="35"/>
        <v/>
      </c>
      <c r="Q2264" s="114" t="str">
        <f>+IF(G2264=0,"",'Ark1'!T4076)</f>
        <v/>
      </c>
      <c r="R2264" s="222" t="str">
        <f>+IF(G2264=0,"",'Ark1'!V4076)</f>
        <v/>
      </c>
      <c r="S2264" s="32"/>
    </row>
    <row r="2265" spans="1:19" x14ac:dyDescent="0.5">
      <c r="A2265" s="32"/>
      <c r="B2265" s="297" t="str">
        <f>+IF(E2265=2012,VLOOKUP(D2265,K_navn!$A$2:$C$359,2),"")</f>
        <v/>
      </c>
      <c r="C2265" s="297" t="str">
        <f>+IF(E2265=2012,VLOOKUP(D2265,K_navn!$A$2:$C$359,3),"")</f>
        <v/>
      </c>
      <c r="D2265" s="115">
        <f>+'Ark1'!P4077</f>
        <v>4643</v>
      </c>
      <c r="E2265" s="115">
        <f>+'Ark1'!C4077</f>
        <v>2016</v>
      </c>
      <c r="F2265" s="116" t="str">
        <f>+IF('Ark1'!Q4077=0,"",'Ark1'!Q4077)</f>
        <v/>
      </c>
      <c r="G2265" s="116">
        <f>+'Ark1'!R4077</f>
        <v>0</v>
      </c>
      <c r="H2265" s="116">
        <f>+'Ark1'!S4077</f>
        <v>0</v>
      </c>
      <c r="I2265" s="222" t="str">
        <f>+IF(G2265=0,"",'Ark1'!AA4077)</f>
        <v/>
      </c>
      <c r="J2265" s="222" t="str">
        <f>+IF(G2265=0,"",'Ark1'!AB4077)</f>
        <v/>
      </c>
      <c r="K2265" s="114" t="str">
        <f>+IF(G2265=0,"",'Ark1'!U4077)</f>
        <v/>
      </c>
      <c r="L2265" s="222" t="str">
        <f>+IF(G2265=0,"",'Ark1'!W4077)</f>
        <v/>
      </c>
      <c r="M2265" s="222" t="str">
        <f>+IF(G2265=0,"",'Ark1'!X4077)</f>
        <v/>
      </c>
      <c r="N2265" s="114" t="str">
        <f>+IF(G2265=0,"",'Ark1'!Y4077)</f>
        <v/>
      </c>
      <c r="O2265" s="116" t="str">
        <f>+IF(G2265=0,"",'Ark1'!Z4077)</f>
        <v/>
      </c>
      <c r="P2265" s="116" t="str">
        <f t="shared" si="35"/>
        <v/>
      </c>
      <c r="Q2265" s="114" t="str">
        <f>+IF(G2265=0,"",'Ark1'!T4077)</f>
        <v/>
      </c>
      <c r="R2265" s="222" t="str">
        <f>+IF(G2265=0,"",'Ark1'!V4077)</f>
        <v/>
      </c>
      <c r="S2265" s="32"/>
    </row>
    <row r="2266" spans="1:19" x14ac:dyDescent="0.5">
      <c r="A2266" s="32"/>
      <c r="B2266" s="297" t="str">
        <f>+IF(E2266=2012,VLOOKUP(D2266,K_navn!$A$2:$C$359,2),"")</f>
        <v/>
      </c>
      <c r="C2266" s="297" t="str">
        <f>+IF(E2266=2012,VLOOKUP(D2266,K_navn!$A$2:$C$359,3),"")</f>
        <v/>
      </c>
      <c r="D2266" s="115">
        <f>+'Ark1'!P4078</f>
        <v>4643</v>
      </c>
      <c r="E2266" s="115">
        <f>+'Ark1'!C4078</f>
        <v>2017</v>
      </c>
      <c r="F2266" s="116" t="str">
        <f>+IF('Ark1'!Q4078=0,"",'Ark1'!Q4078)</f>
        <v/>
      </c>
      <c r="G2266" s="116">
        <f>+'Ark1'!R4078</f>
        <v>0</v>
      </c>
      <c r="H2266" s="116">
        <f>+'Ark1'!S4078</f>
        <v>0</v>
      </c>
      <c r="I2266" s="222" t="str">
        <f>+IF(G2266=0,"",'Ark1'!AA4078)</f>
        <v/>
      </c>
      <c r="J2266" s="222" t="str">
        <f>+IF(G2266=0,"",'Ark1'!AB4078)</f>
        <v/>
      </c>
      <c r="K2266" s="114" t="str">
        <f>+IF(G2266=0,"",'Ark1'!U4078)</f>
        <v/>
      </c>
      <c r="L2266" s="222" t="str">
        <f>+IF(G2266=0,"",'Ark1'!W4078)</f>
        <v/>
      </c>
      <c r="M2266" s="222" t="str">
        <f>+IF(G2266=0,"",'Ark1'!X4078)</f>
        <v/>
      </c>
      <c r="N2266" s="114" t="str">
        <f>+IF(G2266=0,"",'Ark1'!Y4078)</f>
        <v/>
      </c>
      <c r="O2266" s="116" t="str">
        <f>+IF(G2266=0,"",'Ark1'!Z4078)</f>
        <v/>
      </c>
      <c r="P2266" s="116" t="str">
        <f t="shared" si="35"/>
        <v/>
      </c>
      <c r="Q2266" s="114" t="str">
        <f>+IF(G2266=0,"",'Ark1'!T4078)</f>
        <v/>
      </c>
      <c r="R2266" s="222" t="str">
        <f>+IF(G2266=0,"",'Ark1'!V4078)</f>
        <v/>
      </c>
      <c r="S2266" s="32"/>
    </row>
    <row r="2267" spans="1:19" x14ac:dyDescent="0.5">
      <c r="A2267" s="32"/>
      <c r="B2267" s="297" t="str">
        <f>+IF(E2267=2012,VLOOKUP(D2267,K_navn!$A$2:$C$359,2),"")</f>
        <v/>
      </c>
      <c r="C2267" s="297" t="str">
        <f>+IF(E2267=2012,VLOOKUP(D2267,K_navn!$A$2:$C$359,3),"")</f>
        <v/>
      </c>
      <c r="D2267" s="115">
        <f>+'Ark1'!P4079</f>
        <v>4643</v>
      </c>
      <c r="E2267" s="115">
        <f>+'Ark1'!C4079</f>
        <v>2018</v>
      </c>
      <c r="F2267" s="116" t="str">
        <f>+IF('Ark1'!Q4079=0,"",'Ark1'!Q4079)</f>
        <v/>
      </c>
      <c r="G2267" s="116">
        <f>+'Ark1'!R4079</f>
        <v>0</v>
      </c>
      <c r="H2267" s="116">
        <f>+'Ark1'!S4079</f>
        <v>0</v>
      </c>
      <c r="I2267" s="222" t="str">
        <f>+IF(G2267=0,"",'Ark1'!AA4079)</f>
        <v/>
      </c>
      <c r="J2267" s="222" t="str">
        <f>+IF(G2267=0,"",'Ark1'!AB4079)</f>
        <v/>
      </c>
      <c r="K2267" s="114" t="str">
        <f>+IF(G2267=0,"",'Ark1'!U4079)</f>
        <v/>
      </c>
      <c r="L2267" s="222" t="str">
        <f>+IF(G2267=0,"",'Ark1'!W4079)</f>
        <v/>
      </c>
      <c r="M2267" s="222" t="str">
        <f>+IF(G2267=0,"",'Ark1'!X4079)</f>
        <v/>
      </c>
      <c r="N2267" s="114" t="str">
        <f>+IF(G2267=0,"",'Ark1'!Y4079)</f>
        <v/>
      </c>
      <c r="O2267" s="116" t="str">
        <f>+IF(G2267=0,"",'Ark1'!Z4079)</f>
        <v/>
      </c>
      <c r="P2267" s="116" t="str">
        <f t="shared" si="35"/>
        <v/>
      </c>
      <c r="Q2267" s="114" t="str">
        <f>+IF(G2267=0,"",'Ark1'!T4079)</f>
        <v/>
      </c>
      <c r="R2267" s="222" t="str">
        <f>+IF(G2267=0,"",'Ark1'!V4079)</f>
        <v/>
      </c>
      <c r="S2267" s="32"/>
    </row>
    <row r="2268" spans="1:19" x14ac:dyDescent="0.5">
      <c r="A2268" s="32"/>
      <c r="B2268" s="297" t="str">
        <f>+IF(E2268=2012,VLOOKUP(D2268,K_navn!$A$2:$C$359,2),"")</f>
        <v/>
      </c>
      <c r="C2268" s="297" t="str">
        <f>+IF(E2268=2012,VLOOKUP(D2268,K_navn!$A$2:$C$359,3),"")</f>
        <v/>
      </c>
      <c r="D2268" s="115">
        <f>+'Ark1'!P4080</f>
        <v>4643</v>
      </c>
      <c r="E2268" s="115">
        <f>+'Ark1'!C4080</f>
        <v>2019</v>
      </c>
      <c r="F2268" s="116" t="str">
        <f>+IF('Ark1'!Q4080=0,"",'Ark1'!Q4080)</f>
        <v/>
      </c>
      <c r="G2268" s="116">
        <f>+'Ark1'!R4080</f>
        <v>0</v>
      </c>
      <c r="H2268" s="116">
        <f>+'Ark1'!S4080</f>
        <v>0</v>
      </c>
      <c r="I2268" s="222" t="str">
        <f>+IF(G2268=0,"",'Ark1'!AA4080)</f>
        <v/>
      </c>
      <c r="J2268" s="222" t="str">
        <f>+IF(G2268=0,"",'Ark1'!AB4080)</f>
        <v/>
      </c>
      <c r="K2268" s="114" t="str">
        <f>+IF(G2268=0,"",'Ark1'!U4080)</f>
        <v/>
      </c>
      <c r="L2268" s="222" t="str">
        <f>+IF(G2268=0,"",'Ark1'!W4080)</f>
        <v/>
      </c>
      <c r="M2268" s="222" t="str">
        <f>+IF(G2268=0,"",'Ark1'!X4080)</f>
        <v/>
      </c>
      <c r="N2268" s="114" t="str">
        <f>+IF(G2268=0,"",'Ark1'!Y4080)</f>
        <v/>
      </c>
      <c r="O2268" s="116" t="str">
        <f>+IF(G2268=0,"",'Ark1'!Z4080)</f>
        <v/>
      </c>
      <c r="P2268" s="116" t="str">
        <f t="shared" si="35"/>
        <v/>
      </c>
      <c r="Q2268" s="114" t="str">
        <f>+IF(G2268=0,"",'Ark1'!T4080)</f>
        <v/>
      </c>
      <c r="R2268" s="222" t="str">
        <f>+IF(G2268=0,"",'Ark1'!V4080)</f>
        <v/>
      </c>
      <c r="S2268" s="32"/>
    </row>
    <row r="2269" spans="1:19" x14ac:dyDescent="0.5">
      <c r="A2269" s="32"/>
      <c r="B2269" s="297" t="str">
        <f>+IF(E2269=2012,VLOOKUP(D2269,K_navn!$A$2:$C$359,2),"")</f>
        <v/>
      </c>
      <c r="C2269" s="297" t="str">
        <f>+IF(E2269=2012,VLOOKUP(D2269,K_navn!$A$2:$C$359,3),"")</f>
        <v/>
      </c>
      <c r="D2269" s="115">
        <f>+'Ark1'!P4081</f>
        <v>4643</v>
      </c>
      <c r="E2269" s="115">
        <f>+'Ark1'!C4081</f>
        <v>2020</v>
      </c>
      <c r="F2269" s="116" t="str">
        <f>+IF('Ark1'!Q4081=0,"",'Ark1'!Q4081)</f>
        <v/>
      </c>
      <c r="G2269" s="116">
        <f>+'Ark1'!R4081</f>
        <v>0</v>
      </c>
      <c r="H2269" s="116">
        <f>+'Ark1'!S4081</f>
        <v>0</v>
      </c>
      <c r="I2269" s="222" t="str">
        <f>+IF(G2269=0,"",'Ark1'!AA4081)</f>
        <v/>
      </c>
      <c r="J2269" s="222" t="str">
        <f>+IF(G2269=0,"",'Ark1'!AB4081)</f>
        <v/>
      </c>
      <c r="K2269" s="114" t="str">
        <f>+IF(G2269=0,"",'Ark1'!U4081)</f>
        <v/>
      </c>
      <c r="L2269" s="222" t="str">
        <f>+IF(G2269=0,"",'Ark1'!W4081)</f>
        <v/>
      </c>
      <c r="M2269" s="222" t="str">
        <f>+IF(G2269=0,"",'Ark1'!X4081)</f>
        <v/>
      </c>
      <c r="N2269" s="114" t="str">
        <f>+IF(G2269=0,"",'Ark1'!Y4081)</f>
        <v/>
      </c>
      <c r="O2269" s="116" t="str">
        <f>+IF(G2269=0,"",'Ark1'!Z4081)</f>
        <v/>
      </c>
      <c r="P2269" s="116" t="str">
        <f t="shared" si="35"/>
        <v/>
      </c>
      <c r="Q2269" s="114" t="str">
        <f>+IF(G2269=0,"",'Ark1'!T4081)</f>
        <v/>
      </c>
      <c r="R2269" s="222" t="str">
        <f>+IF(G2269=0,"",'Ark1'!V4081)</f>
        <v/>
      </c>
      <c r="S2269" s="32"/>
    </row>
    <row r="2270" spans="1:19" x14ac:dyDescent="0.5">
      <c r="A2270" s="32"/>
      <c r="B2270" s="297" t="str">
        <f>+IF(E2270=2012,VLOOKUP(D2270,K_navn!$A$2:$C$359,2),"")</f>
        <v/>
      </c>
      <c r="C2270" s="297" t="str">
        <f>+IF(E2270=2012,VLOOKUP(D2270,K_navn!$A$2:$C$359,3),"")</f>
        <v/>
      </c>
      <c r="D2270" s="115">
        <f>+'Ark1'!P4082</f>
        <v>4643</v>
      </c>
      <c r="E2270" s="115">
        <f>+'Ark1'!C4082</f>
        <v>2021</v>
      </c>
      <c r="F2270" s="116" t="str">
        <f>+IF('Ark1'!Q4082=0,"",'Ark1'!Q4082)</f>
        <v/>
      </c>
      <c r="G2270" s="116">
        <f>+'Ark1'!R4082</f>
        <v>0</v>
      </c>
      <c r="H2270" s="116">
        <f>+'Ark1'!S4082</f>
        <v>0</v>
      </c>
      <c r="I2270" s="222" t="str">
        <f>+IF(G2270=0,"",'Ark1'!AA4082)</f>
        <v/>
      </c>
      <c r="J2270" s="222" t="str">
        <f>+IF(G2270=0,"",'Ark1'!AB4082)</f>
        <v/>
      </c>
      <c r="K2270" s="114" t="str">
        <f>+IF(G2270=0,"",'Ark1'!U4082)</f>
        <v/>
      </c>
      <c r="L2270" s="222" t="str">
        <f>+IF(G2270=0,"",'Ark1'!W4082)</f>
        <v/>
      </c>
      <c r="M2270" s="222" t="str">
        <f>+IF(G2270=0,"",'Ark1'!X4082)</f>
        <v/>
      </c>
      <c r="N2270" s="114" t="str">
        <f>+IF(G2270=0,"",'Ark1'!Y4082)</f>
        <v/>
      </c>
      <c r="O2270" s="116" t="str">
        <f>+IF(G2270=0,"",'Ark1'!Z4082)</f>
        <v/>
      </c>
      <c r="P2270" s="116" t="str">
        <f t="shared" si="35"/>
        <v/>
      </c>
      <c r="Q2270" s="114" t="str">
        <f>+IF(G2270=0,"",'Ark1'!T4082)</f>
        <v/>
      </c>
      <c r="R2270" s="222" t="str">
        <f>+IF(G2270=0,"",'Ark1'!V4082)</f>
        <v/>
      </c>
      <c r="S2270" s="32"/>
    </row>
    <row r="2271" spans="1:19" x14ac:dyDescent="0.5">
      <c r="A2271" s="32"/>
      <c r="B2271" s="297" t="str">
        <f>+IF(E2271=2012,VLOOKUP(D2271,K_navn!$A$2:$C$359,2),"")</f>
        <v/>
      </c>
      <c r="C2271" s="297" t="str">
        <f>+IF(E2271=2012,VLOOKUP(D2271,K_navn!$A$2:$C$359,3),"")</f>
        <v/>
      </c>
      <c r="D2271" s="115">
        <f>+'Ark1'!P4083</f>
        <v>4643</v>
      </c>
      <c r="E2271" s="115">
        <f>+'Ark1'!C4083</f>
        <v>2022</v>
      </c>
      <c r="F2271" s="116" t="str">
        <f>+IF('Ark1'!Q4083=0,"",'Ark1'!Q4083)</f>
        <v/>
      </c>
      <c r="G2271" s="116">
        <f>+'Ark1'!R4083</f>
        <v>0</v>
      </c>
      <c r="H2271" s="116">
        <f>+'Ark1'!S4083</f>
        <v>0</v>
      </c>
      <c r="I2271" s="222" t="str">
        <f>+IF(G2271=0,"",'Ark1'!AA4083)</f>
        <v/>
      </c>
      <c r="J2271" s="222" t="str">
        <f>+IF(G2271=0,"",'Ark1'!AB4083)</f>
        <v/>
      </c>
      <c r="K2271" s="114" t="str">
        <f>+IF(G2271=0,"",'Ark1'!U4083)</f>
        <v/>
      </c>
      <c r="L2271" s="222" t="str">
        <f>+IF(G2271=0,"",'Ark1'!W4083)</f>
        <v/>
      </c>
      <c r="M2271" s="222" t="str">
        <f>+IF(G2271=0,"",'Ark1'!X4083)</f>
        <v/>
      </c>
      <c r="N2271" s="114" t="str">
        <f>+IF(G2271=0,"",'Ark1'!Y4083)</f>
        <v/>
      </c>
      <c r="O2271" s="116" t="str">
        <f>+IF(G2271=0,"",'Ark1'!Z4083)</f>
        <v/>
      </c>
      <c r="P2271" s="116" t="str">
        <f t="shared" si="35"/>
        <v/>
      </c>
      <c r="Q2271" s="114" t="str">
        <f>+IF(G2271=0,"",'Ark1'!T4083)</f>
        <v/>
      </c>
      <c r="R2271" s="222" t="str">
        <f>+IF(G2271=0,"",'Ark1'!V4083)</f>
        <v/>
      </c>
      <c r="S2271" s="32"/>
    </row>
    <row r="2272" spans="1:19" x14ac:dyDescent="0.5">
      <c r="A2272" s="32"/>
      <c r="B2272" s="297" t="str">
        <f>+IF(E2272=2012,VLOOKUP(D2272,K_navn!$A$2:$C$359,2),"")</f>
        <v>Luster</v>
      </c>
      <c r="C2272" s="297" t="str">
        <f>+IF(E2272=2012,VLOOKUP(D2272,K_navn!$A$2:$C$359,3),"")</f>
        <v xml:space="preserve">Vestland </v>
      </c>
      <c r="D2272" s="115">
        <f>+'Ark1'!P4084</f>
        <v>4644</v>
      </c>
      <c r="E2272" s="115">
        <f>+'Ark1'!C4084</f>
        <v>2012</v>
      </c>
      <c r="F2272" s="116" t="str">
        <f>+IF('Ark1'!Q4084=0,"",'Ark1'!Q4084)</f>
        <v/>
      </c>
      <c r="G2272" s="116">
        <f>+'Ark1'!R4084</f>
        <v>0</v>
      </c>
      <c r="H2272" s="116">
        <f>+'Ark1'!S4084</f>
        <v>0</v>
      </c>
      <c r="I2272" s="222" t="str">
        <f>+IF(G2272=0,"",'Ark1'!AA4084)</f>
        <v/>
      </c>
      <c r="J2272" s="222" t="str">
        <f>+IF(G2272=0,"",'Ark1'!AB4084)</f>
        <v/>
      </c>
      <c r="K2272" s="114" t="str">
        <f>+IF(G2272=0,"",'Ark1'!U4084)</f>
        <v/>
      </c>
      <c r="L2272" s="222" t="str">
        <f>+IF(G2272=0,"",'Ark1'!W4084)</f>
        <v/>
      </c>
      <c r="M2272" s="222" t="str">
        <f>+IF(G2272=0,"",'Ark1'!X4084)</f>
        <v/>
      </c>
      <c r="N2272" s="114" t="str">
        <f>+IF(G2272=0,"",'Ark1'!Y4084)</f>
        <v/>
      </c>
      <c r="O2272" s="116" t="str">
        <f>+IF(G2272=0,"",'Ark1'!Z4084)</f>
        <v/>
      </c>
      <c r="P2272" s="116" t="str">
        <f t="shared" si="35"/>
        <v/>
      </c>
      <c r="Q2272" s="114" t="str">
        <f>+IF(G2272=0,"",'Ark1'!T4084)</f>
        <v/>
      </c>
      <c r="R2272" s="222" t="str">
        <f>+IF(G2272=0,"",'Ark1'!V4084)</f>
        <v/>
      </c>
      <c r="S2272" s="32"/>
    </row>
    <row r="2273" spans="1:19" x14ac:dyDescent="0.5">
      <c r="A2273" s="32"/>
      <c r="B2273" s="297" t="str">
        <f>+IF(E2273=2012,VLOOKUP(D2273,K_navn!$A$2:$C$359,2),"")</f>
        <v/>
      </c>
      <c r="C2273" s="297" t="str">
        <f>+IF(E2273=2012,VLOOKUP(D2273,K_navn!$A$2:$C$359,3),"")</f>
        <v/>
      </c>
      <c r="D2273" s="115">
        <f>+'Ark1'!P4085</f>
        <v>4644</v>
      </c>
      <c r="E2273" s="115">
        <f>+'Ark1'!C4085</f>
        <v>2013</v>
      </c>
      <c r="F2273" s="116" t="str">
        <f>+IF('Ark1'!Q4085=0,"",'Ark1'!Q4085)</f>
        <v/>
      </c>
      <c r="G2273" s="116">
        <f>+'Ark1'!R4085</f>
        <v>0</v>
      </c>
      <c r="H2273" s="116">
        <f>+'Ark1'!S4085</f>
        <v>0</v>
      </c>
      <c r="I2273" s="222" t="str">
        <f>+IF(G2273=0,"",'Ark1'!AA4085)</f>
        <v/>
      </c>
      <c r="J2273" s="222" t="str">
        <f>+IF(G2273=0,"",'Ark1'!AB4085)</f>
        <v/>
      </c>
      <c r="K2273" s="114" t="str">
        <f>+IF(G2273=0,"",'Ark1'!U4085)</f>
        <v/>
      </c>
      <c r="L2273" s="222" t="str">
        <f>+IF(G2273=0,"",'Ark1'!W4085)</f>
        <v/>
      </c>
      <c r="M2273" s="222" t="str">
        <f>+IF(G2273=0,"",'Ark1'!X4085)</f>
        <v/>
      </c>
      <c r="N2273" s="114" t="str">
        <f>+IF(G2273=0,"",'Ark1'!Y4085)</f>
        <v/>
      </c>
      <c r="O2273" s="116" t="str">
        <f>+IF(G2273=0,"",'Ark1'!Z4085)</f>
        <v/>
      </c>
      <c r="P2273" s="116" t="str">
        <f t="shared" si="35"/>
        <v/>
      </c>
      <c r="Q2273" s="114" t="str">
        <f>+IF(G2273=0,"",'Ark1'!T4085)</f>
        <v/>
      </c>
      <c r="R2273" s="222" t="str">
        <f>+IF(G2273=0,"",'Ark1'!V4085)</f>
        <v/>
      </c>
      <c r="S2273" s="32"/>
    </row>
    <row r="2274" spans="1:19" x14ac:dyDescent="0.5">
      <c r="A2274" s="32"/>
      <c r="B2274" s="297" t="str">
        <f>+IF(E2274=2012,VLOOKUP(D2274,K_navn!$A$2:$C$359,2),"")</f>
        <v/>
      </c>
      <c r="C2274" s="297" t="str">
        <f>+IF(E2274=2012,VLOOKUP(D2274,K_navn!$A$2:$C$359,3),"")</f>
        <v/>
      </c>
      <c r="D2274" s="115">
        <f>+'Ark1'!P4086</f>
        <v>4644</v>
      </c>
      <c r="E2274" s="115">
        <f>+'Ark1'!C4086</f>
        <v>2014</v>
      </c>
      <c r="F2274" s="116" t="str">
        <f>+IF('Ark1'!Q4086=0,"",'Ark1'!Q4086)</f>
        <v/>
      </c>
      <c r="G2274" s="116">
        <f>+'Ark1'!R4086</f>
        <v>0</v>
      </c>
      <c r="H2274" s="116">
        <f>+'Ark1'!S4086</f>
        <v>0</v>
      </c>
      <c r="I2274" s="222" t="str">
        <f>+IF(G2274=0,"",'Ark1'!AA4086)</f>
        <v/>
      </c>
      <c r="J2274" s="222" t="str">
        <f>+IF(G2274=0,"",'Ark1'!AB4086)</f>
        <v/>
      </c>
      <c r="K2274" s="114" t="str">
        <f>+IF(G2274=0,"",'Ark1'!U4086)</f>
        <v/>
      </c>
      <c r="L2274" s="222" t="str">
        <f>+IF(G2274=0,"",'Ark1'!W4086)</f>
        <v/>
      </c>
      <c r="M2274" s="222" t="str">
        <f>+IF(G2274=0,"",'Ark1'!X4086)</f>
        <v/>
      </c>
      <c r="N2274" s="114" t="str">
        <f>+IF(G2274=0,"",'Ark1'!Y4086)</f>
        <v/>
      </c>
      <c r="O2274" s="116" t="str">
        <f>+IF(G2274=0,"",'Ark1'!Z4086)</f>
        <v/>
      </c>
      <c r="P2274" s="116" t="str">
        <f t="shared" si="35"/>
        <v/>
      </c>
      <c r="Q2274" s="114" t="str">
        <f>+IF(G2274=0,"",'Ark1'!T4086)</f>
        <v/>
      </c>
      <c r="R2274" s="222" t="str">
        <f>+IF(G2274=0,"",'Ark1'!V4086)</f>
        <v/>
      </c>
      <c r="S2274" s="32"/>
    </row>
    <row r="2275" spans="1:19" x14ac:dyDescent="0.5">
      <c r="A2275" s="32"/>
      <c r="B2275" s="297" t="str">
        <f>+IF(E2275=2012,VLOOKUP(D2275,K_navn!$A$2:$C$359,2),"")</f>
        <v/>
      </c>
      <c r="C2275" s="297" t="str">
        <f>+IF(E2275=2012,VLOOKUP(D2275,K_navn!$A$2:$C$359,3),"")</f>
        <v/>
      </c>
      <c r="D2275" s="115">
        <f>+'Ark1'!P4087</f>
        <v>4644</v>
      </c>
      <c r="E2275" s="115">
        <f>+'Ark1'!C4087</f>
        <v>2015</v>
      </c>
      <c r="F2275" s="116" t="str">
        <f>+IF('Ark1'!Q4087=0,"",'Ark1'!Q4087)</f>
        <v/>
      </c>
      <c r="G2275" s="116">
        <f>+'Ark1'!R4087</f>
        <v>0</v>
      </c>
      <c r="H2275" s="116">
        <f>+'Ark1'!S4087</f>
        <v>0</v>
      </c>
      <c r="I2275" s="222" t="str">
        <f>+IF(G2275=0,"",'Ark1'!AA4087)</f>
        <v/>
      </c>
      <c r="J2275" s="222" t="str">
        <f>+IF(G2275=0,"",'Ark1'!AB4087)</f>
        <v/>
      </c>
      <c r="K2275" s="114" t="str">
        <f>+IF(G2275=0,"",'Ark1'!U4087)</f>
        <v/>
      </c>
      <c r="L2275" s="222" t="str">
        <f>+IF(G2275=0,"",'Ark1'!W4087)</f>
        <v/>
      </c>
      <c r="M2275" s="222" t="str">
        <f>+IF(G2275=0,"",'Ark1'!X4087)</f>
        <v/>
      </c>
      <c r="N2275" s="114" t="str">
        <f>+IF(G2275=0,"",'Ark1'!Y4087)</f>
        <v/>
      </c>
      <c r="O2275" s="116" t="str">
        <f>+IF(G2275=0,"",'Ark1'!Z4087)</f>
        <v/>
      </c>
      <c r="P2275" s="116" t="str">
        <f t="shared" si="35"/>
        <v/>
      </c>
      <c r="Q2275" s="114" t="str">
        <f>+IF(G2275=0,"",'Ark1'!T4087)</f>
        <v/>
      </c>
      <c r="R2275" s="222" t="str">
        <f>+IF(G2275=0,"",'Ark1'!V4087)</f>
        <v/>
      </c>
      <c r="S2275" s="32"/>
    </row>
    <row r="2276" spans="1:19" x14ac:dyDescent="0.5">
      <c r="A2276" s="32"/>
      <c r="B2276" s="297" t="str">
        <f>+IF(E2276=2012,VLOOKUP(D2276,K_navn!$A$2:$C$359,2),"")</f>
        <v/>
      </c>
      <c r="C2276" s="297" t="str">
        <f>+IF(E2276=2012,VLOOKUP(D2276,K_navn!$A$2:$C$359,3),"")</f>
        <v/>
      </c>
      <c r="D2276" s="115">
        <f>+'Ark1'!P4088</f>
        <v>4644</v>
      </c>
      <c r="E2276" s="115">
        <f>+'Ark1'!C4088</f>
        <v>2016</v>
      </c>
      <c r="F2276" s="116" t="str">
        <f>+IF('Ark1'!Q4088=0,"",'Ark1'!Q4088)</f>
        <v/>
      </c>
      <c r="G2276" s="116">
        <f>+'Ark1'!R4088</f>
        <v>0</v>
      </c>
      <c r="H2276" s="116">
        <f>+'Ark1'!S4088</f>
        <v>0</v>
      </c>
      <c r="I2276" s="222" t="str">
        <f>+IF(G2276=0,"",'Ark1'!AA4088)</f>
        <v/>
      </c>
      <c r="J2276" s="222" t="str">
        <f>+IF(G2276=0,"",'Ark1'!AB4088)</f>
        <v/>
      </c>
      <c r="K2276" s="114" t="str">
        <f>+IF(G2276=0,"",'Ark1'!U4088)</f>
        <v/>
      </c>
      <c r="L2276" s="222" t="str">
        <f>+IF(G2276=0,"",'Ark1'!W4088)</f>
        <v/>
      </c>
      <c r="M2276" s="222" t="str">
        <f>+IF(G2276=0,"",'Ark1'!X4088)</f>
        <v/>
      </c>
      <c r="N2276" s="114" t="str">
        <f>+IF(G2276=0,"",'Ark1'!Y4088)</f>
        <v/>
      </c>
      <c r="O2276" s="116" t="str">
        <f>+IF(G2276=0,"",'Ark1'!Z4088)</f>
        <v/>
      </c>
      <c r="P2276" s="116" t="str">
        <f t="shared" si="35"/>
        <v/>
      </c>
      <c r="Q2276" s="114" t="str">
        <f>+IF(G2276=0,"",'Ark1'!T4088)</f>
        <v/>
      </c>
      <c r="R2276" s="222" t="str">
        <f>+IF(G2276=0,"",'Ark1'!V4088)</f>
        <v/>
      </c>
      <c r="S2276" s="32"/>
    </row>
    <row r="2277" spans="1:19" x14ac:dyDescent="0.5">
      <c r="A2277" s="32"/>
      <c r="B2277" s="297" t="str">
        <f>+IF(E2277=2012,VLOOKUP(D2277,K_navn!$A$2:$C$359,2),"")</f>
        <v/>
      </c>
      <c r="C2277" s="297" t="str">
        <f>+IF(E2277=2012,VLOOKUP(D2277,K_navn!$A$2:$C$359,3),"")</f>
        <v/>
      </c>
      <c r="D2277" s="115">
        <f>+'Ark1'!P4089</f>
        <v>4644</v>
      </c>
      <c r="E2277" s="115">
        <f>+'Ark1'!C4089</f>
        <v>2017</v>
      </c>
      <c r="F2277" s="116" t="str">
        <f>+IF('Ark1'!Q4089=0,"",'Ark1'!Q4089)</f>
        <v/>
      </c>
      <c r="G2277" s="116">
        <f>+'Ark1'!R4089</f>
        <v>0</v>
      </c>
      <c r="H2277" s="116">
        <f>+'Ark1'!S4089</f>
        <v>0</v>
      </c>
      <c r="I2277" s="222" t="str">
        <f>+IF(G2277=0,"",'Ark1'!AA4089)</f>
        <v/>
      </c>
      <c r="J2277" s="222" t="str">
        <f>+IF(G2277=0,"",'Ark1'!AB4089)</f>
        <v/>
      </c>
      <c r="K2277" s="114" t="str">
        <f>+IF(G2277=0,"",'Ark1'!U4089)</f>
        <v/>
      </c>
      <c r="L2277" s="222" t="str">
        <f>+IF(G2277=0,"",'Ark1'!W4089)</f>
        <v/>
      </c>
      <c r="M2277" s="222" t="str">
        <f>+IF(G2277=0,"",'Ark1'!X4089)</f>
        <v/>
      </c>
      <c r="N2277" s="114" t="str">
        <f>+IF(G2277=0,"",'Ark1'!Y4089)</f>
        <v/>
      </c>
      <c r="O2277" s="116" t="str">
        <f>+IF(G2277=0,"",'Ark1'!Z4089)</f>
        <v/>
      </c>
      <c r="P2277" s="116" t="str">
        <f t="shared" si="35"/>
        <v/>
      </c>
      <c r="Q2277" s="114" t="str">
        <f>+IF(G2277=0,"",'Ark1'!T4089)</f>
        <v/>
      </c>
      <c r="R2277" s="222" t="str">
        <f>+IF(G2277=0,"",'Ark1'!V4089)</f>
        <v/>
      </c>
      <c r="S2277" s="32"/>
    </row>
    <row r="2278" spans="1:19" x14ac:dyDescent="0.5">
      <c r="A2278" s="32"/>
      <c r="B2278" s="297" t="str">
        <f>+IF(E2278=2012,VLOOKUP(D2278,K_navn!$A$2:$C$359,2),"")</f>
        <v/>
      </c>
      <c r="C2278" s="297" t="str">
        <f>+IF(E2278=2012,VLOOKUP(D2278,K_navn!$A$2:$C$359,3),"")</f>
        <v/>
      </c>
      <c r="D2278" s="115">
        <f>+'Ark1'!P4090</f>
        <v>4644</v>
      </c>
      <c r="E2278" s="115">
        <f>+'Ark1'!C4090</f>
        <v>2018</v>
      </c>
      <c r="F2278" s="116" t="str">
        <f>+IF('Ark1'!Q4090=0,"",'Ark1'!Q4090)</f>
        <v/>
      </c>
      <c r="G2278" s="116">
        <f>+'Ark1'!R4090</f>
        <v>0</v>
      </c>
      <c r="H2278" s="116">
        <f>+'Ark1'!S4090</f>
        <v>0</v>
      </c>
      <c r="I2278" s="222" t="str">
        <f>+IF(G2278=0,"",'Ark1'!AA4090)</f>
        <v/>
      </c>
      <c r="J2278" s="222" t="str">
        <f>+IF(G2278=0,"",'Ark1'!AB4090)</f>
        <v/>
      </c>
      <c r="K2278" s="114" t="str">
        <f>+IF(G2278=0,"",'Ark1'!U4090)</f>
        <v/>
      </c>
      <c r="L2278" s="222" t="str">
        <f>+IF(G2278=0,"",'Ark1'!W4090)</f>
        <v/>
      </c>
      <c r="M2278" s="222" t="str">
        <f>+IF(G2278=0,"",'Ark1'!X4090)</f>
        <v/>
      </c>
      <c r="N2278" s="114" t="str">
        <f>+IF(G2278=0,"",'Ark1'!Y4090)</f>
        <v/>
      </c>
      <c r="O2278" s="116" t="str">
        <f>+IF(G2278=0,"",'Ark1'!Z4090)</f>
        <v/>
      </c>
      <c r="P2278" s="116" t="str">
        <f t="shared" si="35"/>
        <v/>
      </c>
      <c r="Q2278" s="114" t="str">
        <f>+IF(G2278=0,"",'Ark1'!T4090)</f>
        <v/>
      </c>
      <c r="R2278" s="222" t="str">
        <f>+IF(G2278=0,"",'Ark1'!V4090)</f>
        <v/>
      </c>
      <c r="S2278" s="32"/>
    </row>
    <row r="2279" spans="1:19" x14ac:dyDescent="0.5">
      <c r="A2279" s="32"/>
      <c r="B2279" s="297" t="str">
        <f>+IF(E2279=2012,VLOOKUP(D2279,K_navn!$A$2:$C$359,2),"")</f>
        <v/>
      </c>
      <c r="C2279" s="297" t="str">
        <f>+IF(E2279=2012,VLOOKUP(D2279,K_navn!$A$2:$C$359,3),"")</f>
        <v/>
      </c>
      <c r="D2279" s="115">
        <f>+'Ark1'!P4091</f>
        <v>4644</v>
      </c>
      <c r="E2279" s="115">
        <f>+'Ark1'!C4091</f>
        <v>2019</v>
      </c>
      <c r="F2279" s="116" t="str">
        <f>+IF('Ark1'!Q4091=0,"",'Ark1'!Q4091)</f>
        <v/>
      </c>
      <c r="G2279" s="116">
        <f>+'Ark1'!R4091</f>
        <v>0</v>
      </c>
      <c r="H2279" s="116">
        <f>+'Ark1'!S4091</f>
        <v>0</v>
      </c>
      <c r="I2279" s="222" t="str">
        <f>+IF(G2279=0,"",'Ark1'!AA4091)</f>
        <v/>
      </c>
      <c r="J2279" s="222" t="str">
        <f>+IF(G2279=0,"",'Ark1'!AB4091)</f>
        <v/>
      </c>
      <c r="K2279" s="114" t="str">
        <f>+IF(G2279=0,"",'Ark1'!U4091)</f>
        <v/>
      </c>
      <c r="L2279" s="222" t="str">
        <f>+IF(G2279=0,"",'Ark1'!W4091)</f>
        <v/>
      </c>
      <c r="M2279" s="222" t="str">
        <f>+IF(G2279=0,"",'Ark1'!X4091)</f>
        <v/>
      </c>
      <c r="N2279" s="114" t="str">
        <f>+IF(G2279=0,"",'Ark1'!Y4091)</f>
        <v/>
      </c>
      <c r="O2279" s="116" t="str">
        <f>+IF(G2279=0,"",'Ark1'!Z4091)</f>
        <v/>
      </c>
      <c r="P2279" s="116" t="str">
        <f t="shared" ref="P2279:P2342" si="36">+IF(G2279=0,"",H2279/F2279)</f>
        <v/>
      </c>
      <c r="Q2279" s="114" t="str">
        <f>+IF(G2279=0,"",'Ark1'!T4091)</f>
        <v/>
      </c>
      <c r="R2279" s="222" t="str">
        <f>+IF(G2279=0,"",'Ark1'!V4091)</f>
        <v/>
      </c>
      <c r="S2279" s="32"/>
    </row>
    <row r="2280" spans="1:19" x14ac:dyDescent="0.5">
      <c r="A2280" s="32"/>
      <c r="B2280" s="297" t="str">
        <f>+IF(E2280=2012,VLOOKUP(D2280,K_navn!$A$2:$C$359,2),"")</f>
        <v/>
      </c>
      <c r="C2280" s="297" t="str">
        <f>+IF(E2280=2012,VLOOKUP(D2280,K_navn!$A$2:$C$359,3),"")</f>
        <v/>
      </c>
      <c r="D2280" s="115">
        <f>+'Ark1'!P4092</f>
        <v>4644</v>
      </c>
      <c r="E2280" s="115">
        <f>+'Ark1'!C4092</f>
        <v>2020</v>
      </c>
      <c r="F2280" s="116">
        <f>+IF('Ark1'!Q4092=0,"",'Ark1'!Q4092)</f>
        <v>1</v>
      </c>
      <c r="G2280" s="116">
        <f>+'Ark1'!R4092</f>
        <v>2</v>
      </c>
      <c r="H2280" s="116">
        <f>+'Ark1'!S4092</f>
        <v>2</v>
      </c>
      <c r="I2280" s="222">
        <f>+IF(G2280=0,"",'Ark1'!AA4092)</f>
        <v>9.5794616342561572E-3</v>
      </c>
      <c r="J2280" s="222">
        <f>+IF(G2280=0,"",'Ark1'!AB4092)</f>
        <v>9.5829219899243642E-3</v>
      </c>
      <c r="K2280" s="114">
        <f>+IF(G2280=0,"",'Ark1'!U4092)</f>
        <v>57.5</v>
      </c>
      <c r="L2280" s="222">
        <f>+IF(G2280=0,"",'Ark1'!W4092)</f>
        <v>82.64</v>
      </c>
      <c r="M2280" s="222">
        <f>+IF(G2280=0,"",'Ark1'!X4092)</f>
        <v>13.059999999999977</v>
      </c>
      <c r="N2280" s="114">
        <f>+IF(G2280=0,"",'Ark1'!Y4092)</f>
        <v>0.5</v>
      </c>
      <c r="O2280" s="116">
        <f>+IF(G2280=0,"",'Ark1'!Z4092)</f>
        <v>-99.999999999996263</v>
      </c>
      <c r="P2280" s="116">
        <f t="shared" si="36"/>
        <v>2</v>
      </c>
      <c r="Q2280" s="114">
        <f>+IF(G2280=0,"",'Ark1'!T4092)</f>
        <v>14</v>
      </c>
      <c r="R2280" s="222">
        <f>+IF(G2280=0,"",'Ark1'!V4092)</f>
        <v>89.534127843987008</v>
      </c>
      <c r="S2280" s="32"/>
    </row>
    <row r="2281" spans="1:19" x14ac:dyDescent="0.5">
      <c r="A2281" s="32"/>
      <c r="B2281" s="297" t="str">
        <f>+IF(E2281=2012,VLOOKUP(D2281,K_navn!$A$2:$C$359,2),"")</f>
        <v/>
      </c>
      <c r="C2281" s="297" t="str">
        <f>+IF(E2281=2012,VLOOKUP(D2281,K_navn!$A$2:$C$359,3),"")</f>
        <v/>
      </c>
      <c r="D2281" s="115">
        <f>+'Ark1'!P4093</f>
        <v>4644</v>
      </c>
      <c r="E2281" s="115">
        <f>+'Ark1'!C4093</f>
        <v>2021</v>
      </c>
      <c r="F2281" s="116">
        <f>+IF('Ark1'!Q4093=0,"",'Ark1'!Q4093)</f>
        <v>1</v>
      </c>
      <c r="G2281" s="116">
        <f>+'Ark1'!R4093</f>
        <v>3</v>
      </c>
      <c r="H2281" s="116">
        <f>+'Ark1'!S4093</f>
        <v>3</v>
      </c>
      <c r="I2281" s="222">
        <f>+IF(G2281=0,"",'Ark1'!AA4093)</f>
        <v>1.1410314924691922E-2</v>
      </c>
      <c r="J2281" s="222">
        <f>+IF(G2281=0,"",'Ark1'!AB4093)</f>
        <v>1.0494652653308885E-2</v>
      </c>
      <c r="K2281" s="114">
        <f>+IF(G2281=0,"",'Ark1'!U4093)</f>
        <v>60.33333333333335</v>
      </c>
      <c r="L2281" s="222">
        <f>+IF(G2281=0,"",'Ark1'!W4093)</f>
        <v>78.043333333333351</v>
      </c>
      <c r="M2281" s="222">
        <f>+IF(G2281=0,"",'Ark1'!X4093)</f>
        <v>2.179928643072766</v>
      </c>
      <c r="N2281" s="114">
        <f>+IF(G2281=0,"",'Ark1'!Y4093)</f>
        <v>1.2472191289245664</v>
      </c>
      <c r="O2281" s="116">
        <f>+IF(G2281=0,"",'Ark1'!Z4093)</f>
        <v>99.388473470812315</v>
      </c>
      <c r="P2281" s="116">
        <f t="shared" si="36"/>
        <v>3</v>
      </c>
      <c r="Q2281" s="114">
        <f>+IF(G2281=0,"",'Ark1'!T4093)</f>
        <v>16</v>
      </c>
      <c r="R2281" s="222">
        <f>+IF(G2281=0,"",'Ark1'!V4093)</f>
        <v>84.553990610328626</v>
      </c>
      <c r="S2281" s="32"/>
    </row>
    <row r="2282" spans="1:19" x14ac:dyDescent="0.5">
      <c r="A2282" s="32"/>
      <c r="B2282" s="297" t="str">
        <f>+IF(E2282=2012,VLOOKUP(D2282,K_navn!$A$2:$C$359,2),"")</f>
        <v/>
      </c>
      <c r="C2282" s="297" t="str">
        <f>+IF(E2282=2012,VLOOKUP(D2282,K_navn!$A$2:$C$359,3),"")</f>
        <v/>
      </c>
      <c r="D2282" s="115">
        <f>+'Ark1'!P4094</f>
        <v>4644</v>
      </c>
      <c r="E2282" s="115">
        <f>+'Ark1'!C4094</f>
        <v>2022</v>
      </c>
      <c r="F2282" s="116">
        <f>+IF('Ark1'!Q4094=0,"",'Ark1'!Q4094)</f>
        <v>1</v>
      </c>
      <c r="G2282" s="116">
        <f>+'Ark1'!R4094</f>
        <v>1</v>
      </c>
      <c r="H2282" s="116">
        <f>+'Ark1'!S4094</f>
        <v>1</v>
      </c>
      <c r="I2282" s="222">
        <f>+IF(G2282=0,"",'Ark1'!AA4094)</f>
        <v>3.4716195105016501E-3</v>
      </c>
      <c r="J2282" s="222">
        <f>+IF(G2282=0,"",'Ark1'!AB4094)</f>
        <v>3.6230891235921087E-3</v>
      </c>
      <c r="K2282" s="114">
        <f>+IF(G2282=0,"",'Ark1'!U4094)</f>
        <v>59</v>
      </c>
      <c r="L2282" s="222">
        <f>+IF(G2282=0,"",'Ark1'!W4094)</f>
        <v>89.5</v>
      </c>
      <c r="M2282" s="222">
        <f>+IF(G2282=0,"",'Ark1'!X4094)</f>
        <v>0</v>
      </c>
      <c r="N2282" s="114">
        <f>+IF(G2282=0,"",'Ark1'!Y4094)</f>
        <v>0</v>
      </c>
      <c r="O2282" s="116">
        <f>+IF(G2282=0,"",'Ark1'!Z4094)</f>
        <v>0</v>
      </c>
      <c r="P2282" s="116">
        <f t="shared" si="36"/>
        <v>1</v>
      </c>
      <c r="Q2282" s="114">
        <f>+IF(G2282=0,"",'Ark1'!T4094)</f>
        <v>14</v>
      </c>
      <c r="R2282" s="222">
        <f>+IF(G2282=0,"",'Ark1'!V4094)</f>
        <v>96.966413867822268</v>
      </c>
      <c r="S2282" s="32"/>
    </row>
    <row r="2283" spans="1:19" x14ac:dyDescent="0.5">
      <c r="A2283" s="32"/>
      <c r="B2283" s="297" t="str">
        <f>+IF(E2283=2012,VLOOKUP(D2283,K_navn!$A$2:$C$359,2),"")</f>
        <v>Askvoll</v>
      </c>
      <c r="C2283" s="297" t="str">
        <f>+IF(E2283=2012,VLOOKUP(D2283,K_navn!$A$2:$C$359,3),"")</f>
        <v xml:space="preserve">Vestland </v>
      </c>
      <c r="D2283" s="115">
        <f>+'Ark1'!P4095</f>
        <v>4645</v>
      </c>
      <c r="E2283" s="115">
        <f>+'Ark1'!C4095</f>
        <v>2012</v>
      </c>
      <c r="F2283" s="116" t="str">
        <f>+IF('Ark1'!Q4095=0,"",'Ark1'!Q4095)</f>
        <v/>
      </c>
      <c r="G2283" s="116">
        <f>+'Ark1'!R4095</f>
        <v>0</v>
      </c>
      <c r="H2283" s="116">
        <f>+'Ark1'!S4095</f>
        <v>0</v>
      </c>
      <c r="I2283" s="222" t="str">
        <f>+IF(G2283=0,"",'Ark1'!AA4095)</f>
        <v/>
      </c>
      <c r="J2283" s="222" t="str">
        <f>+IF(G2283=0,"",'Ark1'!AB4095)</f>
        <v/>
      </c>
      <c r="K2283" s="114" t="str">
        <f>+IF(G2283=0,"",'Ark1'!U4095)</f>
        <v/>
      </c>
      <c r="L2283" s="222" t="str">
        <f>+IF(G2283=0,"",'Ark1'!W4095)</f>
        <v/>
      </c>
      <c r="M2283" s="222" t="str">
        <f>+IF(G2283=0,"",'Ark1'!X4095)</f>
        <v/>
      </c>
      <c r="N2283" s="114" t="str">
        <f>+IF(G2283=0,"",'Ark1'!Y4095)</f>
        <v/>
      </c>
      <c r="O2283" s="116" t="str">
        <f>+IF(G2283=0,"",'Ark1'!Z4095)</f>
        <v/>
      </c>
      <c r="P2283" s="116" t="str">
        <f t="shared" si="36"/>
        <v/>
      </c>
      <c r="Q2283" s="114" t="str">
        <f>+IF(G2283=0,"",'Ark1'!T4095)</f>
        <v/>
      </c>
      <c r="R2283" s="222" t="str">
        <f>+IF(G2283=0,"",'Ark1'!V4095)</f>
        <v/>
      </c>
      <c r="S2283" s="32"/>
    </row>
    <row r="2284" spans="1:19" x14ac:dyDescent="0.5">
      <c r="A2284" s="32"/>
      <c r="B2284" s="297" t="str">
        <f>+IF(E2284=2012,VLOOKUP(D2284,K_navn!$A$2:$C$359,2),"")</f>
        <v/>
      </c>
      <c r="C2284" s="297" t="str">
        <f>+IF(E2284=2012,VLOOKUP(D2284,K_navn!$A$2:$C$359,3),"")</f>
        <v/>
      </c>
      <c r="D2284" s="115">
        <f>+'Ark1'!P4096</f>
        <v>4645</v>
      </c>
      <c r="E2284" s="115">
        <f>+'Ark1'!C4096</f>
        <v>2013</v>
      </c>
      <c r="F2284" s="116" t="str">
        <f>+IF('Ark1'!Q4096=0,"",'Ark1'!Q4096)</f>
        <v/>
      </c>
      <c r="G2284" s="116">
        <f>+'Ark1'!R4096</f>
        <v>0</v>
      </c>
      <c r="H2284" s="116">
        <f>+'Ark1'!S4096</f>
        <v>0</v>
      </c>
      <c r="I2284" s="222" t="str">
        <f>+IF(G2284=0,"",'Ark1'!AA4096)</f>
        <v/>
      </c>
      <c r="J2284" s="222" t="str">
        <f>+IF(G2284=0,"",'Ark1'!AB4096)</f>
        <v/>
      </c>
      <c r="K2284" s="114" t="str">
        <f>+IF(G2284=0,"",'Ark1'!U4096)</f>
        <v/>
      </c>
      <c r="L2284" s="222" t="str">
        <f>+IF(G2284=0,"",'Ark1'!W4096)</f>
        <v/>
      </c>
      <c r="M2284" s="222" t="str">
        <f>+IF(G2284=0,"",'Ark1'!X4096)</f>
        <v/>
      </c>
      <c r="N2284" s="114" t="str">
        <f>+IF(G2284=0,"",'Ark1'!Y4096)</f>
        <v/>
      </c>
      <c r="O2284" s="116" t="str">
        <f>+IF(G2284=0,"",'Ark1'!Z4096)</f>
        <v/>
      </c>
      <c r="P2284" s="116" t="str">
        <f t="shared" si="36"/>
        <v/>
      </c>
      <c r="Q2284" s="114" t="str">
        <f>+IF(G2284=0,"",'Ark1'!T4096)</f>
        <v/>
      </c>
      <c r="R2284" s="222" t="str">
        <f>+IF(G2284=0,"",'Ark1'!V4096)</f>
        <v/>
      </c>
      <c r="S2284" s="32"/>
    </row>
    <row r="2285" spans="1:19" x14ac:dyDescent="0.5">
      <c r="A2285" s="32"/>
      <c r="B2285" s="297" t="str">
        <f>+IF(E2285=2012,VLOOKUP(D2285,K_navn!$A$2:$C$359,2),"")</f>
        <v/>
      </c>
      <c r="C2285" s="297" t="str">
        <f>+IF(E2285=2012,VLOOKUP(D2285,K_navn!$A$2:$C$359,3),"")</f>
        <v/>
      </c>
      <c r="D2285" s="115">
        <f>+'Ark1'!P4097</f>
        <v>4645</v>
      </c>
      <c r="E2285" s="115">
        <f>+'Ark1'!C4097</f>
        <v>2014</v>
      </c>
      <c r="F2285" s="116" t="str">
        <f>+IF('Ark1'!Q4097=0,"",'Ark1'!Q4097)</f>
        <v/>
      </c>
      <c r="G2285" s="116">
        <f>+'Ark1'!R4097</f>
        <v>0</v>
      </c>
      <c r="H2285" s="116">
        <f>+'Ark1'!S4097</f>
        <v>0</v>
      </c>
      <c r="I2285" s="222" t="str">
        <f>+IF(G2285=0,"",'Ark1'!AA4097)</f>
        <v/>
      </c>
      <c r="J2285" s="222" t="str">
        <f>+IF(G2285=0,"",'Ark1'!AB4097)</f>
        <v/>
      </c>
      <c r="K2285" s="114" t="str">
        <f>+IF(G2285=0,"",'Ark1'!U4097)</f>
        <v/>
      </c>
      <c r="L2285" s="222" t="str">
        <f>+IF(G2285=0,"",'Ark1'!W4097)</f>
        <v/>
      </c>
      <c r="M2285" s="222" t="str">
        <f>+IF(G2285=0,"",'Ark1'!X4097)</f>
        <v/>
      </c>
      <c r="N2285" s="114" t="str">
        <f>+IF(G2285=0,"",'Ark1'!Y4097)</f>
        <v/>
      </c>
      <c r="O2285" s="116" t="str">
        <f>+IF(G2285=0,"",'Ark1'!Z4097)</f>
        <v/>
      </c>
      <c r="P2285" s="116" t="str">
        <f t="shared" si="36"/>
        <v/>
      </c>
      <c r="Q2285" s="114" t="str">
        <f>+IF(G2285=0,"",'Ark1'!T4097)</f>
        <v/>
      </c>
      <c r="R2285" s="222" t="str">
        <f>+IF(G2285=0,"",'Ark1'!V4097)</f>
        <v/>
      </c>
      <c r="S2285" s="32"/>
    </row>
    <row r="2286" spans="1:19" x14ac:dyDescent="0.5">
      <c r="A2286" s="32"/>
      <c r="B2286" s="297" t="str">
        <f>+IF(E2286=2012,VLOOKUP(D2286,K_navn!$A$2:$C$359,2),"")</f>
        <v/>
      </c>
      <c r="C2286" s="297" t="str">
        <f>+IF(E2286=2012,VLOOKUP(D2286,K_navn!$A$2:$C$359,3),"")</f>
        <v/>
      </c>
      <c r="D2286" s="115">
        <f>+'Ark1'!P4098</f>
        <v>4645</v>
      </c>
      <c r="E2286" s="115">
        <f>+'Ark1'!C4098</f>
        <v>2015</v>
      </c>
      <c r="F2286" s="116">
        <f>+IF('Ark1'!Q4098=0,"",'Ark1'!Q4098)</f>
        <v>1</v>
      </c>
      <c r="G2286" s="116">
        <f>+'Ark1'!R4098</f>
        <v>352</v>
      </c>
      <c r="H2286" s="116">
        <f>+'Ark1'!S4098</f>
        <v>351</v>
      </c>
      <c r="I2286" s="222">
        <f>+IF(G2286=0,"",'Ark1'!AA4098)</f>
        <v>0.927511791520645</v>
      </c>
      <c r="J2286" s="222">
        <f>+IF(G2286=0,"",'Ark1'!AB4098)</f>
        <v>0.88377404655364555</v>
      </c>
      <c r="K2286" s="114">
        <f>+IF(G2286=0,"",'Ark1'!U4098)</f>
        <v>60.358974358974358</v>
      </c>
      <c r="L2286" s="222">
        <f>+IF(G2286=0,"",'Ark1'!W4098)</f>
        <v>77.114814814814821</v>
      </c>
      <c r="M2286" s="222">
        <f>+IF(G2286=0,"",'Ark1'!X4098)</f>
        <v>10.273297193312056</v>
      </c>
      <c r="N2286" s="114">
        <f>+IF(G2286=0,"",'Ark1'!Y4098)</f>
        <v>2.281330914824137</v>
      </c>
      <c r="O2286" s="116">
        <f>+IF(G2286=0,"",'Ark1'!Z4098)</f>
        <v>-28.185975138751751</v>
      </c>
      <c r="P2286" s="116">
        <f t="shared" si="36"/>
        <v>351</v>
      </c>
      <c r="Q2286" s="114">
        <f>+IF(G2286=0,"",'Ark1'!T4098)</f>
        <v>15.792613636363638</v>
      </c>
      <c r="R2286" s="222">
        <f>+IF(G2286=0,"",'Ark1'!V4098)</f>
        <v>83.669318122189154</v>
      </c>
      <c r="S2286" s="32"/>
    </row>
    <row r="2287" spans="1:19" x14ac:dyDescent="0.5">
      <c r="A2287" s="32"/>
      <c r="B2287" s="297" t="str">
        <f>+IF(E2287=2012,VLOOKUP(D2287,K_navn!$A$2:$C$359,2),"")</f>
        <v/>
      </c>
      <c r="C2287" s="297" t="str">
        <f>+IF(E2287=2012,VLOOKUP(D2287,K_navn!$A$2:$C$359,3),"")</f>
        <v/>
      </c>
      <c r="D2287" s="115">
        <f>+'Ark1'!P4099</f>
        <v>4645</v>
      </c>
      <c r="E2287" s="115">
        <f>+'Ark1'!C4099</f>
        <v>2016</v>
      </c>
      <c r="F2287" s="116">
        <f>+IF('Ark1'!Q4099=0,"",'Ark1'!Q4099)</f>
        <v>1</v>
      </c>
      <c r="G2287" s="116">
        <f>+'Ark1'!R4099</f>
        <v>198</v>
      </c>
      <c r="H2287" s="116">
        <f>+'Ark1'!S4099</f>
        <v>197</v>
      </c>
      <c r="I2287" s="222">
        <f>+IF(G2287=0,"",'Ark1'!AA4099)</f>
        <v>0.42221084953940646</v>
      </c>
      <c r="J2287" s="222">
        <f>+IF(G2287=0,"",'Ark1'!AB4099)</f>
        <v>0.38540112465396881</v>
      </c>
      <c r="K2287" s="114">
        <f>+IF(G2287=0,"",'Ark1'!U4099)</f>
        <v>60.918781725888323</v>
      </c>
      <c r="L2287" s="222">
        <f>+IF(G2287=0,"",'Ark1'!W4099)</f>
        <v>74.739593908629473</v>
      </c>
      <c r="M2287" s="222">
        <f>+IF(G2287=0,"",'Ark1'!X4099)</f>
        <v>10.238374902652698</v>
      </c>
      <c r="N2287" s="114">
        <f>+IF(G2287=0,"",'Ark1'!Y4099)</f>
        <v>2.1875286888493561</v>
      </c>
      <c r="O2287" s="116">
        <f>+IF(G2287=0,"",'Ark1'!Z4099)</f>
        <v>-33.434130153408709</v>
      </c>
      <c r="P2287" s="116">
        <f t="shared" si="36"/>
        <v>197</v>
      </c>
      <c r="Q2287" s="114">
        <f>+IF(G2287=0,"",'Ark1'!T4099)</f>
        <v>16.111111111111111</v>
      </c>
      <c r="R2287" s="222">
        <f>+IF(G2287=0,"",'Ark1'!V4099)</f>
        <v>81.183626554327901</v>
      </c>
      <c r="S2287" s="32"/>
    </row>
    <row r="2288" spans="1:19" x14ac:dyDescent="0.5">
      <c r="A2288" s="32"/>
      <c r="B2288" s="297" t="str">
        <f>+IF(E2288=2012,VLOOKUP(D2288,K_navn!$A$2:$C$359,2),"")</f>
        <v/>
      </c>
      <c r="C2288" s="297" t="str">
        <f>+IF(E2288=2012,VLOOKUP(D2288,K_navn!$A$2:$C$359,3),"")</f>
        <v/>
      </c>
      <c r="D2288" s="115">
        <f>+'Ark1'!P4100</f>
        <v>4645</v>
      </c>
      <c r="E2288" s="115">
        <f>+'Ark1'!C4100</f>
        <v>2017</v>
      </c>
      <c r="F2288" s="116" t="str">
        <f>+IF('Ark1'!Q4100=0,"",'Ark1'!Q4100)</f>
        <v/>
      </c>
      <c r="G2288" s="116">
        <f>+'Ark1'!R4100</f>
        <v>0</v>
      </c>
      <c r="H2288" s="116">
        <f>+'Ark1'!S4100</f>
        <v>0</v>
      </c>
      <c r="I2288" s="222" t="str">
        <f>+IF(G2288=0,"",'Ark1'!AA4100)</f>
        <v/>
      </c>
      <c r="J2288" s="222" t="str">
        <f>+IF(G2288=0,"",'Ark1'!AB4100)</f>
        <v/>
      </c>
      <c r="K2288" s="114" t="str">
        <f>+IF(G2288=0,"",'Ark1'!U4100)</f>
        <v/>
      </c>
      <c r="L2288" s="222" t="str">
        <f>+IF(G2288=0,"",'Ark1'!W4100)</f>
        <v/>
      </c>
      <c r="M2288" s="222" t="str">
        <f>+IF(G2288=0,"",'Ark1'!X4100)</f>
        <v/>
      </c>
      <c r="N2288" s="114" t="str">
        <f>+IF(G2288=0,"",'Ark1'!Y4100)</f>
        <v/>
      </c>
      <c r="O2288" s="116" t="str">
        <f>+IF(G2288=0,"",'Ark1'!Z4100)</f>
        <v/>
      </c>
      <c r="P2288" s="116" t="str">
        <f t="shared" si="36"/>
        <v/>
      </c>
      <c r="Q2288" s="114" t="str">
        <f>+IF(G2288=0,"",'Ark1'!T4100)</f>
        <v/>
      </c>
      <c r="R2288" s="222" t="str">
        <f>+IF(G2288=0,"",'Ark1'!V4100)</f>
        <v/>
      </c>
      <c r="S2288" s="32"/>
    </row>
    <row r="2289" spans="1:19" x14ac:dyDescent="0.5">
      <c r="A2289" s="32"/>
      <c r="B2289" s="297" t="str">
        <f>+IF(E2289=2012,VLOOKUP(D2289,K_navn!$A$2:$C$359,2),"")</f>
        <v/>
      </c>
      <c r="C2289" s="297" t="str">
        <f>+IF(E2289=2012,VLOOKUP(D2289,K_navn!$A$2:$C$359,3),"")</f>
        <v/>
      </c>
      <c r="D2289" s="115">
        <f>+'Ark1'!P4101</f>
        <v>4645</v>
      </c>
      <c r="E2289" s="115">
        <f>+'Ark1'!C4101</f>
        <v>2018</v>
      </c>
      <c r="F2289" s="116" t="str">
        <f>+IF('Ark1'!Q4101=0,"",'Ark1'!Q4101)</f>
        <v/>
      </c>
      <c r="G2289" s="116">
        <f>+'Ark1'!R4101</f>
        <v>0</v>
      </c>
      <c r="H2289" s="116">
        <f>+'Ark1'!S4101</f>
        <v>0</v>
      </c>
      <c r="I2289" s="222" t="str">
        <f>+IF(G2289=0,"",'Ark1'!AA4101)</f>
        <v/>
      </c>
      <c r="J2289" s="222" t="str">
        <f>+IF(G2289=0,"",'Ark1'!AB4101)</f>
        <v/>
      </c>
      <c r="K2289" s="114" t="str">
        <f>+IF(G2289=0,"",'Ark1'!U4101)</f>
        <v/>
      </c>
      <c r="L2289" s="222" t="str">
        <f>+IF(G2289=0,"",'Ark1'!W4101)</f>
        <v/>
      </c>
      <c r="M2289" s="222" t="str">
        <f>+IF(G2289=0,"",'Ark1'!X4101)</f>
        <v/>
      </c>
      <c r="N2289" s="114" t="str">
        <f>+IF(G2289=0,"",'Ark1'!Y4101)</f>
        <v/>
      </c>
      <c r="O2289" s="116" t="str">
        <f>+IF(G2289=0,"",'Ark1'!Z4101)</f>
        <v/>
      </c>
      <c r="P2289" s="116" t="str">
        <f t="shared" si="36"/>
        <v/>
      </c>
      <c r="Q2289" s="114" t="str">
        <f>+IF(G2289=0,"",'Ark1'!T4101)</f>
        <v/>
      </c>
      <c r="R2289" s="222" t="str">
        <f>+IF(G2289=0,"",'Ark1'!V4101)</f>
        <v/>
      </c>
      <c r="S2289" s="32"/>
    </row>
    <row r="2290" spans="1:19" x14ac:dyDescent="0.5">
      <c r="A2290" s="32"/>
      <c r="B2290" s="297" t="str">
        <f>+IF(E2290=2012,VLOOKUP(D2290,K_navn!$A$2:$C$359,2),"")</f>
        <v/>
      </c>
      <c r="C2290" s="297" t="str">
        <f>+IF(E2290=2012,VLOOKUP(D2290,K_navn!$A$2:$C$359,3),"")</f>
        <v/>
      </c>
      <c r="D2290" s="115">
        <f>+'Ark1'!P4102</f>
        <v>4645</v>
      </c>
      <c r="E2290" s="115">
        <f>+'Ark1'!C4102</f>
        <v>2019</v>
      </c>
      <c r="F2290" s="116" t="str">
        <f>+IF('Ark1'!Q4102=0,"",'Ark1'!Q4102)</f>
        <v/>
      </c>
      <c r="G2290" s="116">
        <f>+'Ark1'!R4102</f>
        <v>0</v>
      </c>
      <c r="H2290" s="116">
        <f>+'Ark1'!S4102</f>
        <v>0</v>
      </c>
      <c r="I2290" s="222" t="str">
        <f>+IF(G2290=0,"",'Ark1'!AA4102)</f>
        <v/>
      </c>
      <c r="J2290" s="222" t="str">
        <f>+IF(G2290=0,"",'Ark1'!AB4102)</f>
        <v/>
      </c>
      <c r="K2290" s="114" t="str">
        <f>+IF(G2290=0,"",'Ark1'!U4102)</f>
        <v/>
      </c>
      <c r="L2290" s="222" t="str">
        <f>+IF(G2290=0,"",'Ark1'!W4102)</f>
        <v/>
      </c>
      <c r="M2290" s="222" t="str">
        <f>+IF(G2290=0,"",'Ark1'!X4102)</f>
        <v/>
      </c>
      <c r="N2290" s="114" t="str">
        <f>+IF(G2290=0,"",'Ark1'!Y4102)</f>
        <v/>
      </c>
      <c r="O2290" s="116" t="str">
        <f>+IF(G2290=0,"",'Ark1'!Z4102)</f>
        <v/>
      </c>
      <c r="P2290" s="116" t="str">
        <f t="shared" si="36"/>
        <v/>
      </c>
      <c r="Q2290" s="114" t="str">
        <f>+IF(G2290=0,"",'Ark1'!T4102)</f>
        <v/>
      </c>
      <c r="R2290" s="222" t="str">
        <f>+IF(G2290=0,"",'Ark1'!V4102)</f>
        <v/>
      </c>
      <c r="S2290" s="32"/>
    </row>
    <row r="2291" spans="1:19" x14ac:dyDescent="0.5">
      <c r="A2291" s="32"/>
      <c r="B2291" s="297" t="str">
        <f>+IF(E2291=2012,VLOOKUP(D2291,K_navn!$A$2:$C$359,2),"")</f>
        <v/>
      </c>
      <c r="C2291" s="297" t="str">
        <f>+IF(E2291=2012,VLOOKUP(D2291,K_navn!$A$2:$C$359,3),"")</f>
        <v/>
      </c>
      <c r="D2291" s="115">
        <f>+'Ark1'!P4103</f>
        <v>4645</v>
      </c>
      <c r="E2291" s="115">
        <f>+'Ark1'!C4103</f>
        <v>2020</v>
      </c>
      <c r="F2291" s="116" t="str">
        <f>+IF('Ark1'!Q4103=0,"",'Ark1'!Q4103)</f>
        <v/>
      </c>
      <c r="G2291" s="116">
        <f>+'Ark1'!R4103</f>
        <v>0</v>
      </c>
      <c r="H2291" s="116">
        <f>+'Ark1'!S4103</f>
        <v>0</v>
      </c>
      <c r="I2291" s="222" t="str">
        <f>+IF(G2291=0,"",'Ark1'!AA4103)</f>
        <v/>
      </c>
      <c r="J2291" s="222" t="str">
        <f>+IF(G2291=0,"",'Ark1'!AB4103)</f>
        <v/>
      </c>
      <c r="K2291" s="114" t="str">
        <f>+IF(G2291=0,"",'Ark1'!U4103)</f>
        <v/>
      </c>
      <c r="L2291" s="222" t="str">
        <f>+IF(G2291=0,"",'Ark1'!W4103)</f>
        <v/>
      </c>
      <c r="M2291" s="222" t="str">
        <f>+IF(G2291=0,"",'Ark1'!X4103)</f>
        <v/>
      </c>
      <c r="N2291" s="114" t="str">
        <f>+IF(G2291=0,"",'Ark1'!Y4103)</f>
        <v/>
      </c>
      <c r="O2291" s="116" t="str">
        <f>+IF(G2291=0,"",'Ark1'!Z4103)</f>
        <v/>
      </c>
      <c r="P2291" s="116" t="str">
        <f t="shared" si="36"/>
        <v/>
      </c>
      <c r="Q2291" s="114" t="str">
        <f>+IF(G2291=0,"",'Ark1'!T4103)</f>
        <v/>
      </c>
      <c r="R2291" s="222" t="str">
        <f>+IF(G2291=0,"",'Ark1'!V4103)</f>
        <v/>
      </c>
      <c r="S2291" s="32"/>
    </row>
    <row r="2292" spans="1:19" x14ac:dyDescent="0.5">
      <c r="A2292" s="32"/>
      <c r="B2292" s="297" t="str">
        <f>+IF(E2292=2012,VLOOKUP(D2292,K_navn!$A$2:$C$359,2),"")</f>
        <v/>
      </c>
      <c r="C2292" s="297" t="str">
        <f>+IF(E2292=2012,VLOOKUP(D2292,K_navn!$A$2:$C$359,3),"")</f>
        <v/>
      </c>
      <c r="D2292" s="115">
        <f>+'Ark1'!P4104</f>
        <v>4645</v>
      </c>
      <c r="E2292" s="115">
        <f>+'Ark1'!C4104</f>
        <v>2021</v>
      </c>
      <c r="F2292" s="116" t="str">
        <f>+IF('Ark1'!Q4104=0,"",'Ark1'!Q4104)</f>
        <v/>
      </c>
      <c r="G2292" s="116">
        <f>+'Ark1'!R4104</f>
        <v>0</v>
      </c>
      <c r="H2292" s="116">
        <f>+'Ark1'!S4104</f>
        <v>0</v>
      </c>
      <c r="I2292" s="222" t="str">
        <f>+IF(G2292=0,"",'Ark1'!AA4104)</f>
        <v/>
      </c>
      <c r="J2292" s="222" t="str">
        <f>+IF(G2292=0,"",'Ark1'!AB4104)</f>
        <v/>
      </c>
      <c r="K2292" s="114" t="str">
        <f>+IF(G2292=0,"",'Ark1'!U4104)</f>
        <v/>
      </c>
      <c r="L2292" s="222" t="str">
        <f>+IF(G2292=0,"",'Ark1'!W4104)</f>
        <v/>
      </c>
      <c r="M2292" s="222" t="str">
        <f>+IF(G2292=0,"",'Ark1'!X4104)</f>
        <v/>
      </c>
      <c r="N2292" s="114" t="str">
        <f>+IF(G2292=0,"",'Ark1'!Y4104)</f>
        <v/>
      </c>
      <c r="O2292" s="116" t="str">
        <f>+IF(G2292=0,"",'Ark1'!Z4104)</f>
        <v/>
      </c>
      <c r="P2292" s="116" t="str">
        <f t="shared" si="36"/>
        <v/>
      </c>
      <c r="Q2292" s="114" t="str">
        <f>+IF(G2292=0,"",'Ark1'!T4104)</f>
        <v/>
      </c>
      <c r="R2292" s="222" t="str">
        <f>+IF(G2292=0,"",'Ark1'!V4104)</f>
        <v/>
      </c>
      <c r="S2292" s="32"/>
    </row>
    <row r="2293" spans="1:19" x14ac:dyDescent="0.5">
      <c r="A2293" s="32"/>
      <c r="B2293" s="297" t="str">
        <f>+IF(E2293=2012,VLOOKUP(D2293,K_navn!$A$2:$C$359,2),"")</f>
        <v/>
      </c>
      <c r="C2293" s="297" t="str">
        <f>+IF(E2293=2012,VLOOKUP(D2293,K_navn!$A$2:$C$359,3),"")</f>
        <v/>
      </c>
      <c r="D2293" s="115">
        <f>+'Ark1'!P4105</f>
        <v>4645</v>
      </c>
      <c r="E2293" s="115">
        <f>+'Ark1'!C4105</f>
        <v>2022</v>
      </c>
      <c r="F2293" s="116" t="str">
        <f>+IF('Ark1'!Q4105=0,"",'Ark1'!Q4105)</f>
        <v/>
      </c>
      <c r="G2293" s="116">
        <f>+'Ark1'!R4105</f>
        <v>0</v>
      </c>
      <c r="H2293" s="116">
        <f>+'Ark1'!S4105</f>
        <v>0</v>
      </c>
      <c r="I2293" s="222" t="str">
        <f>+IF(G2293=0,"",'Ark1'!AA4105)</f>
        <v/>
      </c>
      <c r="J2293" s="222" t="str">
        <f>+IF(G2293=0,"",'Ark1'!AB4105)</f>
        <v/>
      </c>
      <c r="K2293" s="114" t="str">
        <f>+IF(G2293=0,"",'Ark1'!U4105)</f>
        <v/>
      </c>
      <c r="L2293" s="222" t="str">
        <f>+IF(G2293=0,"",'Ark1'!W4105)</f>
        <v/>
      </c>
      <c r="M2293" s="222" t="str">
        <f>+IF(G2293=0,"",'Ark1'!X4105)</f>
        <v/>
      </c>
      <c r="N2293" s="114" t="str">
        <f>+IF(G2293=0,"",'Ark1'!Y4105)</f>
        <v/>
      </c>
      <c r="O2293" s="116" t="str">
        <f>+IF(G2293=0,"",'Ark1'!Z4105)</f>
        <v/>
      </c>
      <c r="P2293" s="116" t="str">
        <f t="shared" si="36"/>
        <v/>
      </c>
      <c r="Q2293" s="114" t="str">
        <f>+IF(G2293=0,"",'Ark1'!T4105)</f>
        <v/>
      </c>
      <c r="R2293" s="222" t="str">
        <f>+IF(G2293=0,"",'Ark1'!V4105)</f>
        <v/>
      </c>
      <c r="S2293" s="32"/>
    </row>
    <row r="2294" spans="1:19" x14ac:dyDescent="0.5">
      <c r="A2294" s="32"/>
      <c r="B2294" s="297" t="str">
        <f>+IF(E2294=2012,VLOOKUP(D2294,K_navn!$A$2:$C$359,2),"")</f>
        <v>Fjaler</v>
      </c>
      <c r="C2294" s="297" t="str">
        <f>+IF(E2294=2012,VLOOKUP(D2294,K_navn!$A$2:$C$359,3),"")</f>
        <v xml:space="preserve">Vestland </v>
      </c>
      <c r="D2294" s="115">
        <f>+'Ark1'!P4106</f>
        <v>4646</v>
      </c>
      <c r="E2294" s="115">
        <f>+'Ark1'!C4106</f>
        <v>2012</v>
      </c>
      <c r="F2294" s="116" t="str">
        <f>+IF('Ark1'!Q4106=0,"",'Ark1'!Q4106)</f>
        <v/>
      </c>
      <c r="G2294" s="116">
        <f>+'Ark1'!R4106</f>
        <v>0</v>
      </c>
      <c r="H2294" s="116">
        <f>+'Ark1'!S4106</f>
        <v>0</v>
      </c>
      <c r="I2294" s="222" t="str">
        <f>+IF(G2294=0,"",'Ark1'!AA4106)</f>
        <v/>
      </c>
      <c r="J2294" s="222" t="str">
        <f>+IF(G2294=0,"",'Ark1'!AB4106)</f>
        <v/>
      </c>
      <c r="K2294" s="114" t="str">
        <f>+IF(G2294=0,"",'Ark1'!U4106)</f>
        <v/>
      </c>
      <c r="L2294" s="222" t="str">
        <f>+IF(G2294=0,"",'Ark1'!W4106)</f>
        <v/>
      </c>
      <c r="M2294" s="222" t="str">
        <f>+IF(G2294=0,"",'Ark1'!X4106)</f>
        <v/>
      </c>
      <c r="N2294" s="114" t="str">
        <f>+IF(G2294=0,"",'Ark1'!Y4106)</f>
        <v/>
      </c>
      <c r="O2294" s="116" t="str">
        <f>+IF(G2294=0,"",'Ark1'!Z4106)</f>
        <v/>
      </c>
      <c r="P2294" s="116" t="str">
        <f t="shared" si="36"/>
        <v/>
      </c>
      <c r="Q2294" s="114" t="str">
        <f>+IF(G2294=0,"",'Ark1'!T4106)</f>
        <v/>
      </c>
      <c r="R2294" s="222" t="str">
        <f>+IF(G2294=0,"",'Ark1'!V4106)</f>
        <v/>
      </c>
      <c r="S2294" s="32"/>
    </row>
    <row r="2295" spans="1:19" x14ac:dyDescent="0.5">
      <c r="A2295" s="32"/>
      <c r="B2295" s="297" t="str">
        <f>+IF(E2295=2012,VLOOKUP(D2295,K_navn!$A$2:$C$359,2),"")</f>
        <v/>
      </c>
      <c r="C2295" s="297" t="str">
        <f>+IF(E2295=2012,VLOOKUP(D2295,K_navn!$A$2:$C$359,3),"")</f>
        <v/>
      </c>
      <c r="D2295" s="115">
        <f>+'Ark1'!P4107</f>
        <v>4646</v>
      </c>
      <c r="E2295" s="115">
        <f>+'Ark1'!C4107</f>
        <v>2013</v>
      </c>
      <c r="F2295" s="116" t="str">
        <f>+IF('Ark1'!Q4107=0,"",'Ark1'!Q4107)</f>
        <v/>
      </c>
      <c r="G2295" s="116">
        <f>+'Ark1'!R4107</f>
        <v>0</v>
      </c>
      <c r="H2295" s="116">
        <f>+'Ark1'!S4107</f>
        <v>0</v>
      </c>
      <c r="I2295" s="222" t="str">
        <f>+IF(G2295=0,"",'Ark1'!AA4107)</f>
        <v/>
      </c>
      <c r="J2295" s="222" t="str">
        <f>+IF(G2295=0,"",'Ark1'!AB4107)</f>
        <v/>
      </c>
      <c r="K2295" s="114" t="str">
        <f>+IF(G2295=0,"",'Ark1'!U4107)</f>
        <v/>
      </c>
      <c r="L2295" s="222" t="str">
        <f>+IF(G2295=0,"",'Ark1'!W4107)</f>
        <v/>
      </c>
      <c r="M2295" s="222" t="str">
        <f>+IF(G2295=0,"",'Ark1'!X4107)</f>
        <v/>
      </c>
      <c r="N2295" s="114" t="str">
        <f>+IF(G2295=0,"",'Ark1'!Y4107)</f>
        <v/>
      </c>
      <c r="O2295" s="116" t="str">
        <f>+IF(G2295=0,"",'Ark1'!Z4107)</f>
        <v/>
      </c>
      <c r="P2295" s="116" t="str">
        <f t="shared" si="36"/>
        <v/>
      </c>
      <c r="Q2295" s="114" t="str">
        <f>+IF(G2295=0,"",'Ark1'!T4107)</f>
        <v/>
      </c>
      <c r="R2295" s="222" t="str">
        <f>+IF(G2295=0,"",'Ark1'!V4107)</f>
        <v/>
      </c>
      <c r="S2295" s="32"/>
    </row>
    <row r="2296" spans="1:19" x14ac:dyDescent="0.5">
      <c r="A2296" s="32"/>
      <c r="B2296" s="297" t="str">
        <f>+IF(E2296=2012,VLOOKUP(D2296,K_navn!$A$2:$C$359,2),"")</f>
        <v/>
      </c>
      <c r="C2296" s="297" t="str">
        <f>+IF(E2296=2012,VLOOKUP(D2296,K_navn!$A$2:$C$359,3),"")</f>
        <v/>
      </c>
      <c r="D2296" s="115">
        <f>+'Ark1'!P4108</f>
        <v>4646</v>
      </c>
      <c r="E2296" s="115">
        <f>+'Ark1'!C4108</f>
        <v>2014</v>
      </c>
      <c r="F2296" s="116" t="str">
        <f>+IF('Ark1'!Q4108=0,"",'Ark1'!Q4108)</f>
        <v/>
      </c>
      <c r="G2296" s="116">
        <f>+'Ark1'!R4108</f>
        <v>0</v>
      </c>
      <c r="H2296" s="116">
        <f>+'Ark1'!S4108</f>
        <v>0</v>
      </c>
      <c r="I2296" s="222" t="str">
        <f>+IF(G2296=0,"",'Ark1'!AA4108)</f>
        <v/>
      </c>
      <c r="J2296" s="222" t="str">
        <f>+IF(G2296=0,"",'Ark1'!AB4108)</f>
        <v/>
      </c>
      <c r="K2296" s="114" t="str">
        <f>+IF(G2296=0,"",'Ark1'!U4108)</f>
        <v/>
      </c>
      <c r="L2296" s="222" t="str">
        <f>+IF(G2296=0,"",'Ark1'!W4108)</f>
        <v/>
      </c>
      <c r="M2296" s="222" t="str">
        <f>+IF(G2296=0,"",'Ark1'!X4108)</f>
        <v/>
      </c>
      <c r="N2296" s="114" t="str">
        <f>+IF(G2296=0,"",'Ark1'!Y4108)</f>
        <v/>
      </c>
      <c r="O2296" s="116" t="str">
        <f>+IF(G2296=0,"",'Ark1'!Z4108)</f>
        <v/>
      </c>
      <c r="P2296" s="116" t="str">
        <f t="shared" si="36"/>
        <v/>
      </c>
      <c r="Q2296" s="114" t="str">
        <f>+IF(G2296=0,"",'Ark1'!T4108)</f>
        <v/>
      </c>
      <c r="R2296" s="222" t="str">
        <f>+IF(G2296=0,"",'Ark1'!V4108)</f>
        <v/>
      </c>
      <c r="S2296" s="32"/>
    </row>
    <row r="2297" spans="1:19" x14ac:dyDescent="0.5">
      <c r="A2297" s="32"/>
      <c r="B2297" s="297" t="str">
        <f>+IF(E2297=2012,VLOOKUP(D2297,K_navn!$A$2:$C$359,2),"")</f>
        <v/>
      </c>
      <c r="C2297" s="297" t="str">
        <f>+IF(E2297=2012,VLOOKUP(D2297,K_navn!$A$2:$C$359,3),"")</f>
        <v/>
      </c>
      <c r="D2297" s="115">
        <f>+'Ark1'!P4109</f>
        <v>4646</v>
      </c>
      <c r="E2297" s="115">
        <f>+'Ark1'!C4109</f>
        <v>2015</v>
      </c>
      <c r="F2297" s="116" t="str">
        <f>+IF('Ark1'!Q4109=0,"",'Ark1'!Q4109)</f>
        <v/>
      </c>
      <c r="G2297" s="116">
        <f>+'Ark1'!R4109</f>
        <v>0</v>
      </c>
      <c r="H2297" s="116">
        <f>+'Ark1'!S4109</f>
        <v>0</v>
      </c>
      <c r="I2297" s="222" t="str">
        <f>+IF(G2297=0,"",'Ark1'!AA4109)</f>
        <v/>
      </c>
      <c r="J2297" s="222" t="str">
        <f>+IF(G2297=0,"",'Ark1'!AB4109)</f>
        <v/>
      </c>
      <c r="K2297" s="114" t="str">
        <f>+IF(G2297=0,"",'Ark1'!U4109)</f>
        <v/>
      </c>
      <c r="L2297" s="222" t="str">
        <f>+IF(G2297=0,"",'Ark1'!W4109)</f>
        <v/>
      </c>
      <c r="M2297" s="222" t="str">
        <f>+IF(G2297=0,"",'Ark1'!X4109)</f>
        <v/>
      </c>
      <c r="N2297" s="114" t="str">
        <f>+IF(G2297=0,"",'Ark1'!Y4109)</f>
        <v/>
      </c>
      <c r="O2297" s="116" t="str">
        <f>+IF(G2297=0,"",'Ark1'!Z4109)</f>
        <v/>
      </c>
      <c r="P2297" s="116" t="str">
        <f t="shared" si="36"/>
        <v/>
      </c>
      <c r="Q2297" s="114" t="str">
        <f>+IF(G2297=0,"",'Ark1'!T4109)</f>
        <v/>
      </c>
      <c r="R2297" s="222" t="str">
        <f>+IF(G2297=0,"",'Ark1'!V4109)</f>
        <v/>
      </c>
      <c r="S2297" s="32"/>
    </row>
    <row r="2298" spans="1:19" x14ac:dyDescent="0.5">
      <c r="A2298" s="32"/>
      <c r="B2298" s="297" t="str">
        <f>+IF(E2298=2012,VLOOKUP(D2298,K_navn!$A$2:$C$359,2),"")</f>
        <v/>
      </c>
      <c r="C2298" s="297" t="str">
        <f>+IF(E2298=2012,VLOOKUP(D2298,K_navn!$A$2:$C$359,3),"")</f>
        <v/>
      </c>
      <c r="D2298" s="115">
        <f>+'Ark1'!P4110</f>
        <v>4646</v>
      </c>
      <c r="E2298" s="115">
        <f>+'Ark1'!C4110</f>
        <v>2016</v>
      </c>
      <c r="F2298" s="116" t="str">
        <f>+IF('Ark1'!Q4110=0,"",'Ark1'!Q4110)</f>
        <v/>
      </c>
      <c r="G2298" s="116">
        <f>+'Ark1'!R4110</f>
        <v>0</v>
      </c>
      <c r="H2298" s="116">
        <f>+'Ark1'!S4110</f>
        <v>0</v>
      </c>
      <c r="I2298" s="222" t="str">
        <f>+IF(G2298=0,"",'Ark1'!AA4110)</f>
        <v/>
      </c>
      <c r="J2298" s="222" t="str">
        <f>+IF(G2298=0,"",'Ark1'!AB4110)</f>
        <v/>
      </c>
      <c r="K2298" s="114" t="str">
        <f>+IF(G2298=0,"",'Ark1'!U4110)</f>
        <v/>
      </c>
      <c r="L2298" s="222" t="str">
        <f>+IF(G2298=0,"",'Ark1'!W4110)</f>
        <v/>
      </c>
      <c r="M2298" s="222" t="str">
        <f>+IF(G2298=0,"",'Ark1'!X4110)</f>
        <v/>
      </c>
      <c r="N2298" s="114" t="str">
        <f>+IF(G2298=0,"",'Ark1'!Y4110)</f>
        <v/>
      </c>
      <c r="O2298" s="116" t="str">
        <f>+IF(G2298=0,"",'Ark1'!Z4110)</f>
        <v/>
      </c>
      <c r="P2298" s="116" t="str">
        <f t="shared" si="36"/>
        <v/>
      </c>
      <c r="Q2298" s="114" t="str">
        <f>+IF(G2298=0,"",'Ark1'!T4110)</f>
        <v/>
      </c>
      <c r="R2298" s="222" t="str">
        <f>+IF(G2298=0,"",'Ark1'!V4110)</f>
        <v/>
      </c>
      <c r="S2298" s="32"/>
    </row>
    <row r="2299" spans="1:19" x14ac:dyDescent="0.5">
      <c r="A2299" s="32"/>
      <c r="B2299" s="297" t="str">
        <f>+IF(E2299=2012,VLOOKUP(D2299,K_navn!$A$2:$C$359,2),"")</f>
        <v/>
      </c>
      <c r="C2299" s="297" t="str">
        <f>+IF(E2299=2012,VLOOKUP(D2299,K_navn!$A$2:$C$359,3),"")</f>
        <v/>
      </c>
      <c r="D2299" s="115">
        <f>+'Ark1'!P4111</f>
        <v>4646</v>
      </c>
      <c r="E2299" s="115">
        <f>+'Ark1'!C4111</f>
        <v>2017</v>
      </c>
      <c r="F2299" s="116" t="str">
        <f>+IF('Ark1'!Q4111=0,"",'Ark1'!Q4111)</f>
        <v/>
      </c>
      <c r="G2299" s="116">
        <f>+'Ark1'!R4111</f>
        <v>0</v>
      </c>
      <c r="H2299" s="116">
        <f>+'Ark1'!S4111</f>
        <v>0</v>
      </c>
      <c r="I2299" s="222" t="str">
        <f>+IF(G2299=0,"",'Ark1'!AA4111)</f>
        <v/>
      </c>
      <c r="J2299" s="222" t="str">
        <f>+IF(G2299=0,"",'Ark1'!AB4111)</f>
        <v/>
      </c>
      <c r="K2299" s="114" t="str">
        <f>+IF(G2299=0,"",'Ark1'!U4111)</f>
        <v/>
      </c>
      <c r="L2299" s="222" t="str">
        <f>+IF(G2299=0,"",'Ark1'!W4111)</f>
        <v/>
      </c>
      <c r="M2299" s="222" t="str">
        <f>+IF(G2299=0,"",'Ark1'!X4111)</f>
        <v/>
      </c>
      <c r="N2299" s="114" t="str">
        <f>+IF(G2299=0,"",'Ark1'!Y4111)</f>
        <v/>
      </c>
      <c r="O2299" s="116" t="str">
        <f>+IF(G2299=0,"",'Ark1'!Z4111)</f>
        <v/>
      </c>
      <c r="P2299" s="116" t="str">
        <f t="shared" si="36"/>
        <v/>
      </c>
      <c r="Q2299" s="114" t="str">
        <f>+IF(G2299=0,"",'Ark1'!T4111)</f>
        <v/>
      </c>
      <c r="R2299" s="222" t="str">
        <f>+IF(G2299=0,"",'Ark1'!V4111)</f>
        <v/>
      </c>
      <c r="S2299" s="32"/>
    </row>
    <row r="2300" spans="1:19" x14ac:dyDescent="0.5">
      <c r="A2300" s="32"/>
      <c r="B2300" s="297" t="str">
        <f>+IF(E2300=2012,VLOOKUP(D2300,K_navn!$A$2:$C$359,2),"")</f>
        <v/>
      </c>
      <c r="C2300" s="297" t="str">
        <f>+IF(E2300=2012,VLOOKUP(D2300,K_navn!$A$2:$C$359,3),"")</f>
        <v/>
      </c>
      <c r="D2300" s="115">
        <f>+'Ark1'!P4112</f>
        <v>4646</v>
      </c>
      <c r="E2300" s="115">
        <f>+'Ark1'!C4112</f>
        <v>2018</v>
      </c>
      <c r="F2300" s="116" t="str">
        <f>+IF('Ark1'!Q4112=0,"",'Ark1'!Q4112)</f>
        <v/>
      </c>
      <c r="G2300" s="116">
        <f>+'Ark1'!R4112</f>
        <v>0</v>
      </c>
      <c r="H2300" s="116">
        <f>+'Ark1'!S4112</f>
        <v>0</v>
      </c>
      <c r="I2300" s="222" t="str">
        <f>+IF(G2300=0,"",'Ark1'!AA4112)</f>
        <v/>
      </c>
      <c r="J2300" s="222" t="str">
        <f>+IF(G2300=0,"",'Ark1'!AB4112)</f>
        <v/>
      </c>
      <c r="K2300" s="114" t="str">
        <f>+IF(G2300=0,"",'Ark1'!U4112)</f>
        <v/>
      </c>
      <c r="L2300" s="222" t="str">
        <f>+IF(G2300=0,"",'Ark1'!W4112)</f>
        <v/>
      </c>
      <c r="M2300" s="222" t="str">
        <f>+IF(G2300=0,"",'Ark1'!X4112)</f>
        <v/>
      </c>
      <c r="N2300" s="114" t="str">
        <f>+IF(G2300=0,"",'Ark1'!Y4112)</f>
        <v/>
      </c>
      <c r="O2300" s="116" t="str">
        <f>+IF(G2300=0,"",'Ark1'!Z4112)</f>
        <v/>
      </c>
      <c r="P2300" s="116" t="str">
        <f t="shared" si="36"/>
        <v/>
      </c>
      <c r="Q2300" s="114" t="str">
        <f>+IF(G2300=0,"",'Ark1'!T4112)</f>
        <v/>
      </c>
      <c r="R2300" s="222" t="str">
        <f>+IF(G2300=0,"",'Ark1'!V4112)</f>
        <v/>
      </c>
      <c r="S2300" s="32"/>
    </row>
    <row r="2301" spans="1:19" x14ac:dyDescent="0.5">
      <c r="A2301" s="32"/>
      <c r="B2301" s="297" t="str">
        <f>+IF(E2301=2012,VLOOKUP(D2301,K_navn!$A$2:$C$359,2),"")</f>
        <v/>
      </c>
      <c r="C2301" s="297" t="str">
        <f>+IF(E2301=2012,VLOOKUP(D2301,K_navn!$A$2:$C$359,3),"")</f>
        <v/>
      </c>
      <c r="D2301" s="115">
        <f>+'Ark1'!P4113</f>
        <v>4646</v>
      </c>
      <c r="E2301" s="115">
        <f>+'Ark1'!C4113</f>
        <v>2019</v>
      </c>
      <c r="F2301" s="116" t="str">
        <f>+IF('Ark1'!Q4113=0,"",'Ark1'!Q4113)</f>
        <v/>
      </c>
      <c r="G2301" s="116">
        <f>+'Ark1'!R4113</f>
        <v>0</v>
      </c>
      <c r="H2301" s="116">
        <f>+'Ark1'!S4113</f>
        <v>0</v>
      </c>
      <c r="I2301" s="222" t="str">
        <f>+IF(G2301=0,"",'Ark1'!AA4113)</f>
        <v/>
      </c>
      <c r="J2301" s="222" t="str">
        <f>+IF(G2301=0,"",'Ark1'!AB4113)</f>
        <v/>
      </c>
      <c r="K2301" s="114" t="str">
        <f>+IF(G2301=0,"",'Ark1'!U4113)</f>
        <v/>
      </c>
      <c r="L2301" s="222" t="str">
        <f>+IF(G2301=0,"",'Ark1'!W4113)</f>
        <v/>
      </c>
      <c r="M2301" s="222" t="str">
        <f>+IF(G2301=0,"",'Ark1'!X4113)</f>
        <v/>
      </c>
      <c r="N2301" s="114" t="str">
        <f>+IF(G2301=0,"",'Ark1'!Y4113)</f>
        <v/>
      </c>
      <c r="O2301" s="116" t="str">
        <f>+IF(G2301=0,"",'Ark1'!Z4113)</f>
        <v/>
      </c>
      <c r="P2301" s="116" t="str">
        <f t="shared" si="36"/>
        <v/>
      </c>
      <c r="Q2301" s="114" t="str">
        <f>+IF(G2301=0,"",'Ark1'!T4113)</f>
        <v/>
      </c>
      <c r="R2301" s="222" t="str">
        <f>+IF(G2301=0,"",'Ark1'!V4113)</f>
        <v/>
      </c>
      <c r="S2301" s="32"/>
    </row>
    <row r="2302" spans="1:19" x14ac:dyDescent="0.5">
      <c r="A2302" s="32"/>
      <c r="B2302" s="297" t="str">
        <f>+IF(E2302=2012,VLOOKUP(D2302,K_navn!$A$2:$C$359,2),"")</f>
        <v/>
      </c>
      <c r="C2302" s="297" t="str">
        <f>+IF(E2302=2012,VLOOKUP(D2302,K_navn!$A$2:$C$359,3),"")</f>
        <v/>
      </c>
      <c r="D2302" s="115">
        <f>+'Ark1'!P4114</f>
        <v>4646</v>
      </c>
      <c r="E2302" s="115">
        <f>+'Ark1'!C4114</f>
        <v>2020</v>
      </c>
      <c r="F2302" s="116" t="str">
        <f>+IF('Ark1'!Q4114=0,"",'Ark1'!Q4114)</f>
        <v/>
      </c>
      <c r="G2302" s="116">
        <f>+'Ark1'!R4114</f>
        <v>0</v>
      </c>
      <c r="H2302" s="116">
        <f>+'Ark1'!S4114</f>
        <v>0</v>
      </c>
      <c r="I2302" s="222" t="str">
        <f>+IF(G2302=0,"",'Ark1'!AA4114)</f>
        <v/>
      </c>
      <c r="J2302" s="222" t="str">
        <f>+IF(G2302=0,"",'Ark1'!AB4114)</f>
        <v/>
      </c>
      <c r="K2302" s="114" t="str">
        <f>+IF(G2302=0,"",'Ark1'!U4114)</f>
        <v/>
      </c>
      <c r="L2302" s="222" t="str">
        <f>+IF(G2302=0,"",'Ark1'!W4114)</f>
        <v/>
      </c>
      <c r="M2302" s="222" t="str">
        <f>+IF(G2302=0,"",'Ark1'!X4114)</f>
        <v/>
      </c>
      <c r="N2302" s="114" t="str">
        <f>+IF(G2302=0,"",'Ark1'!Y4114)</f>
        <v/>
      </c>
      <c r="O2302" s="116" t="str">
        <f>+IF(G2302=0,"",'Ark1'!Z4114)</f>
        <v/>
      </c>
      <c r="P2302" s="116" t="str">
        <f t="shared" si="36"/>
        <v/>
      </c>
      <c r="Q2302" s="114" t="str">
        <f>+IF(G2302=0,"",'Ark1'!T4114)</f>
        <v/>
      </c>
      <c r="R2302" s="222" t="str">
        <f>+IF(G2302=0,"",'Ark1'!V4114)</f>
        <v/>
      </c>
      <c r="S2302" s="32"/>
    </row>
    <row r="2303" spans="1:19" x14ac:dyDescent="0.5">
      <c r="A2303" s="32"/>
      <c r="B2303" s="297" t="str">
        <f>+IF(E2303=2012,VLOOKUP(D2303,K_navn!$A$2:$C$359,2),"")</f>
        <v/>
      </c>
      <c r="C2303" s="297" t="str">
        <f>+IF(E2303=2012,VLOOKUP(D2303,K_navn!$A$2:$C$359,3),"")</f>
        <v/>
      </c>
      <c r="D2303" s="115">
        <f>+'Ark1'!P4115</f>
        <v>4646</v>
      </c>
      <c r="E2303" s="115">
        <f>+'Ark1'!C4115</f>
        <v>2021</v>
      </c>
      <c r="F2303" s="116" t="str">
        <f>+IF('Ark1'!Q4115=0,"",'Ark1'!Q4115)</f>
        <v/>
      </c>
      <c r="G2303" s="116">
        <f>+'Ark1'!R4115</f>
        <v>0</v>
      </c>
      <c r="H2303" s="116">
        <f>+'Ark1'!S4115</f>
        <v>0</v>
      </c>
      <c r="I2303" s="222" t="str">
        <f>+IF(G2303=0,"",'Ark1'!AA4115)</f>
        <v/>
      </c>
      <c r="J2303" s="222" t="str">
        <f>+IF(G2303=0,"",'Ark1'!AB4115)</f>
        <v/>
      </c>
      <c r="K2303" s="114" t="str">
        <f>+IF(G2303=0,"",'Ark1'!U4115)</f>
        <v/>
      </c>
      <c r="L2303" s="222" t="str">
        <f>+IF(G2303=0,"",'Ark1'!W4115)</f>
        <v/>
      </c>
      <c r="M2303" s="222" t="str">
        <f>+IF(G2303=0,"",'Ark1'!X4115)</f>
        <v/>
      </c>
      <c r="N2303" s="114" t="str">
        <f>+IF(G2303=0,"",'Ark1'!Y4115)</f>
        <v/>
      </c>
      <c r="O2303" s="116" t="str">
        <f>+IF(G2303=0,"",'Ark1'!Z4115)</f>
        <v/>
      </c>
      <c r="P2303" s="116" t="str">
        <f t="shared" si="36"/>
        <v/>
      </c>
      <c r="Q2303" s="114" t="str">
        <f>+IF(G2303=0,"",'Ark1'!T4115)</f>
        <v/>
      </c>
      <c r="R2303" s="222" t="str">
        <f>+IF(G2303=0,"",'Ark1'!V4115)</f>
        <v/>
      </c>
      <c r="S2303" s="32"/>
    </row>
    <row r="2304" spans="1:19" x14ac:dyDescent="0.5">
      <c r="A2304" s="32"/>
      <c r="B2304" s="297" t="str">
        <f>+IF(E2304=2012,VLOOKUP(D2304,K_navn!$A$2:$C$359,2),"")</f>
        <v/>
      </c>
      <c r="C2304" s="297" t="str">
        <f>+IF(E2304=2012,VLOOKUP(D2304,K_navn!$A$2:$C$359,3),"")</f>
        <v/>
      </c>
      <c r="D2304" s="115">
        <f>+'Ark1'!P4116</f>
        <v>4646</v>
      </c>
      <c r="E2304" s="115">
        <f>+'Ark1'!C4116</f>
        <v>2022</v>
      </c>
      <c r="F2304" s="116" t="str">
        <f>+IF('Ark1'!Q4116=0,"",'Ark1'!Q4116)</f>
        <v/>
      </c>
      <c r="G2304" s="116">
        <f>+'Ark1'!R4116</f>
        <v>0</v>
      </c>
      <c r="H2304" s="116">
        <f>+'Ark1'!S4116</f>
        <v>0</v>
      </c>
      <c r="I2304" s="222" t="str">
        <f>+IF(G2304=0,"",'Ark1'!AA4116)</f>
        <v/>
      </c>
      <c r="J2304" s="222" t="str">
        <f>+IF(G2304=0,"",'Ark1'!AB4116)</f>
        <v/>
      </c>
      <c r="K2304" s="114" t="str">
        <f>+IF(G2304=0,"",'Ark1'!U4116)</f>
        <v/>
      </c>
      <c r="L2304" s="222" t="str">
        <f>+IF(G2304=0,"",'Ark1'!W4116)</f>
        <v/>
      </c>
      <c r="M2304" s="222" t="str">
        <f>+IF(G2304=0,"",'Ark1'!X4116)</f>
        <v/>
      </c>
      <c r="N2304" s="114" t="str">
        <f>+IF(G2304=0,"",'Ark1'!Y4116)</f>
        <v/>
      </c>
      <c r="O2304" s="116" t="str">
        <f>+IF(G2304=0,"",'Ark1'!Z4116)</f>
        <v/>
      </c>
      <c r="P2304" s="116" t="str">
        <f t="shared" si="36"/>
        <v/>
      </c>
      <c r="Q2304" s="114" t="str">
        <f>+IF(G2304=0,"",'Ark1'!T4116)</f>
        <v/>
      </c>
      <c r="R2304" s="222" t="str">
        <f>+IF(G2304=0,"",'Ark1'!V4116)</f>
        <v/>
      </c>
      <c r="S2304" s="32"/>
    </row>
    <row r="2305" spans="1:19" x14ac:dyDescent="0.5">
      <c r="A2305" s="32"/>
      <c r="B2305" s="297" t="str">
        <f>+IF(E2305=2012,VLOOKUP(D2305,K_navn!$A$2:$C$359,2),"")</f>
        <v>Sunnfjord</v>
      </c>
      <c r="C2305" s="297" t="str">
        <f>+IF(E2305=2012,VLOOKUP(D2305,K_navn!$A$2:$C$359,3),"")</f>
        <v xml:space="preserve">Vestland </v>
      </c>
      <c r="D2305" s="115">
        <f>+'Ark1'!P4117</f>
        <v>4647</v>
      </c>
      <c r="E2305" s="115">
        <f>+'Ark1'!C4117</f>
        <v>2012</v>
      </c>
      <c r="F2305" s="116" t="str">
        <f>+IF('Ark1'!Q4117=0,"",'Ark1'!Q4117)</f>
        <v/>
      </c>
      <c r="G2305" s="116">
        <f>+'Ark1'!R4117</f>
        <v>0</v>
      </c>
      <c r="H2305" s="116">
        <f>+'Ark1'!S4117</f>
        <v>0</v>
      </c>
      <c r="I2305" s="222" t="str">
        <f>+IF(G2305=0,"",'Ark1'!AA4117)</f>
        <v/>
      </c>
      <c r="J2305" s="222" t="str">
        <f>+IF(G2305=0,"",'Ark1'!AB4117)</f>
        <v/>
      </c>
      <c r="K2305" s="114" t="str">
        <f>+IF(G2305=0,"",'Ark1'!U4117)</f>
        <v/>
      </c>
      <c r="L2305" s="222" t="str">
        <f>+IF(G2305=0,"",'Ark1'!W4117)</f>
        <v/>
      </c>
      <c r="M2305" s="222" t="str">
        <f>+IF(G2305=0,"",'Ark1'!X4117)</f>
        <v/>
      </c>
      <c r="N2305" s="114" t="str">
        <f>+IF(G2305=0,"",'Ark1'!Y4117)</f>
        <v/>
      </c>
      <c r="O2305" s="116" t="str">
        <f>+IF(G2305=0,"",'Ark1'!Z4117)</f>
        <v/>
      </c>
      <c r="P2305" s="116" t="str">
        <f t="shared" si="36"/>
        <v/>
      </c>
      <c r="Q2305" s="114" t="str">
        <f>+IF(G2305=0,"",'Ark1'!T4117)</f>
        <v/>
      </c>
      <c r="R2305" s="222" t="str">
        <f>+IF(G2305=0,"",'Ark1'!V4117)</f>
        <v/>
      </c>
      <c r="S2305" s="32"/>
    </row>
    <row r="2306" spans="1:19" x14ac:dyDescent="0.5">
      <c r="A2306" s="32"/>
      <c r="B2306" s="297" t="str">
        <f>+IF(E2306=2012,VLOOKUP(D2306,K_navn!$A$2:$C$359,2),"")</f>
        <v/>
      </c>
      <c r="C2306" s="297" t="str">
        <f>+IF(E2306=2012,VLOOKUP(D2306,K_navn!$A$2:$C$359,3),"")</f>
        <v/>
      </c>
      <c r="D2306" s="115">
        <f>+'Ark1'!P4118</f>
        <v>4647</v>
      </c>
      <c r="E2306" s="115">
        <f>+'Ark1'!C4118</f>
        <v>2013</v>
      </c>
      <c r="F2306" s="116" t="str">
        <f>+IF('Ark1'!Q4118=0,"",'Ark1'!Q4118)</f>
        <v/>
      </c>
      <c r="G2306" s="116">
        <f>+'Ark1'!R4118</f>
        <v>0</v>
      </c>
      <c r="H2306" s="116">
        <f>+'Ark1'!S4118</f>
        <v>0</v>
      </c>
      <c r="I2306" s="222" t="str">
        <f>+IF(G2306=0,"",'Ark1'!AA4118)</f>
        <v/>
      </c>
      <c r="J2306" s="222" t="str">
        <f>+IF(G2306=0,"",'Ark1'!AB4118)</f>
        <v/>
      </c>
      <c r="K2306" s="114" t="str">
        <f>+IF(G2306=0,"",'Ark1'!U4118)</f>
        <v/>
      </c>
      <c r="L2306" s="222" t="str">
        <f>+IF(G2306=0,"",'Ark1'!W4118)</f>
        <v/>
      </c>
      <c r="M2306" s="222" t="str">
        <f>+IF(G2306=0,"",'Ark1'!X4118)</f>
        <v/>
      </c>
      <c r="N2306" s="114" t="str">
        <f>+IF(G2306=0,"",'Ark1'!Y4118)</f>
        <v/>
      </c>
      <c r="O2306" s="116" t="str">
        <f>+IF(G2306=0,"",'Ark1'!Z4118)</f>
        <v/>
      </c>
      <c r="P2306" s="116" t="str">
        <f t="shared" si="36"/>
        <v/>
      </c>
      <c r="Q2306" s="114" t="str">
        <f>+IF(G2306=0,"",'Ark1'!T4118)</f>
        <v/>
      </c>
      <c r="R2306" s="222" t="str">
        <f>+IF(G2306=0,"",'Ark1'!V4118)</f>
        <v/>
      </c>
      <c r="S2306" s="32"/>
    </row>
    <row r="2307" spans="1:19" x14ac:dyDescent="0.5">
      <c r="A2307" s="32"/>
      <c r="B2307" s="297" t="str">
        <f>+IF(E2307=2012,VLOOKUP(D2307,K_navn!$A$2:$C$359,2),"")</f>
        <v/>
      </c>
      <c r="C2307" s="297" t="str">
        <f>+IF(E2307=2012,VLOOKUP(D2307,K_navn!$A$2:$C$359,3),"")</f>
        <v/>
      </c>
      <c r="D2307" s="115">
        <f>+'Ark1'!P4119</f>
        <v>4647</v>
      </c>
      <c r="E2307" s="115">
        <f>+'Ark1'!C4119</f>
        <v>2014</v>
      </c>
      <c r="F2307" s="116" t="str">
        <f>+IF('Ark1'!Q4119=0,"",'Ark1'!Q4119)</f>
        <v/>
      </c>
      <c r="G2307" s="116">
        <f>+'Ark1'!R4119</f>
        <v>0</v>
      </c>
      <c r="H2307" s="116">
        <f>+'Ark1'!S4119</f>
        <v>0</v>
      </c>
      <c r="I2307" s="222" t="str">
        <f>+IF(G2307=0,"",'Ark1'!AA4119)</f>
        <v/>
      </c>
      <c r="J2307" s="222" t="str">
        <f>+IF(G2307=0,"",'Ark1'!AB4119)</f>
        <v/>
      </c>
      <c r="K2307" s="114" t="str">
        <f>+IF(G2307=0,"",'Ark1'!U4119)</f>
        <v/>
      </c>
      <c r="L2307" s="222" t="str">
        <f>+IF(G2307=0,"",'Ark1'!W4119)</f>
        <v/>
      </c>
      <c r="M2307" s="222" t="str">
        <f>+IF(G2307=0,"",'Ark1'!X4119)</f>
        <v/>
      </c>
      <c r="N2307" s="114" t="str">
        <f>+IF(G2307=0,"",'Ark1'!Y4119)</f>
        <v/>
      </c>
      <c r="O2307" s="116" t="str">
        <f>+IF(G2307=0,"",'Ark1'!Z4119)</f>
        <v/>
      </c>
      <c r="P2307" s="116" t="str">
        <f t="shared" si="36"/>
        <v/>
      </c>
      <c r="Q2307" s="114" t="str">
        <f>+IF(G2307=0,"",'Ark1'!T4119)</f>
        <v/>
      </c>
      <c r="R2307" s="222" t="str">
        <f>+IF(G2307=0,"",'Ark1'!V4119)</f>
        <v/>
      </c>
      <c r="S2307" s="32"/>
    </row>
    <row r="2308" spans="1:19" x14ac:dyDescent="0.5">
      <c r="A2308" s="32"/>
      <c r="B2308" s="297" t="str">
        <f>+IF(E2308=2012,VLOOKUP(D2308,K_navn!$A$2:$C$359,2),"")</f>
        <v/>
      </c>
      <c r="C2308" s="297" t="str">
        <f>+IF(E2308=2012,VLOOKUP(D2308,K_navn!$A$2:$C$359,3),"")</f>
        <v/>
      </c>
      <c r="D2308" s="115">
        <f>+'Ark1'!P4120</f>
        <v>4647</v>
      </c>
      <c r="E2308" s="115">
        <f>+'Ark1'!C4120</f>
        <v>2015</v>
      </c>
      <c r="F2308" s="116" t="str">
        <f>+IF('Ark1'!Q4120=0,"",'Ark1'!Q4120)</f>
        <v/>
      </c>
      <c r="G2308" s="116">
        <f>+'Ark1'!R4120</f>
        <v>0</v>
      </c>
      <c r="H2308" s="116">
        <f>+'Ark1'!S4120</f>
        <v>0</v>
      </c>
      <c r="I2308" s="222" t="str">
        <f>+IF(G2308=0,"",'Ark1'!AA4120)</f>
        <v/>
      </c>
      <c r="J2308" s="222" t="str">
        <f>+IF(G2308=0,"",'Ark1'!AB4120)</f>
        <v/>
      </c>
      <c r="K2308" s="114" t="str">
        <f>+IF(G2308=0,"",'Ark1'!U4120)</f>
        <v/>
      </c>
      <c r="L2308" s="222" t="str">
        <f>+IF(G2308=0,"",'Ark1'!W4120)</f>
        <v/>
      </c>
      <c r="M2308" s="222" t="str">
        <f>+IF(G2308=0,"",'Ark1'!X4120)</f>
        <v/>
      </c>
      <c r="N2308" s="114" t="str">
        <f>+IF(G2308=0,"",'Ark1'!Y4120)</f>
        <v/>
      </c>
      <c r="O2308" s="116" t="str">
        <f>+IF(G2308=0,"",'Ark1'!Z4120)</f>
        <v/>
      </c>
      <c r="P2308" s="116" t="str">
        <f t="shared" si="36"/>
        <v/>
      </c>
      <c r="Q2308" s="114" t="str">
        <f>+IF(G2308=0,"",'Ark1'!T4120)</f>
        <v/>
      </c>
      <c r="R2308" s="222" t="str">
        <f>+IF(G2308=0,"",'Ark1'!V4120)</f>
        <v/>
      </c>
      <c r="S2308" s="32"/>
    </row>
    <row r="2309" spans="1:19" x14ac:dyDescent="0.5">
      <c r="A2309" s="32"/>
      <c r="B2309" s="297" t="str">
        <f>+IF(E2309=2012,VLOOKUP(D2309,K_navn!$A$2:$C$359,2),"")</f>
        <v/>
      </c>
      <c r="C2309" s="297" t="str">
        <f>+IF(E2309=2012,VLOOKUP(D2309,K_navn!$A$2:$C$359,3),"")</f>
        <v/>
      </c>
      <c r="D2309" s="115">
        <f>+'Ark1'!P4121</f>
        <v>4647</v>
      </c>
      <c r="E2309" s="115">
        <f>+'Ark1'!C4121</f>
        <v>2016</v>
      </c>
      <c r="F2309" s="116" t="str">
        <f>+IF('Ark1'!Q4121=0,"",'Ark1'!Q4121)</f>
        <v/>
      </c>
      <c r="G2309" s="116">
        <f>+'Ark1'!R4121</f>
        <v>0</v>
      </c>
      <c r="H2309" s="116">
        <f>+'Ark1'!S4121</f>
        <v>0</v>
      </c>
      <c r="I2309" s="222" t="str">
        <f>+IF(G2309=0,"",'Ark1'!AA4121)</f>
        <v/>
      </c>
      <c r="J2309" s="222" t="str">
        <f>+IF(G2309=0,"",'Ark1'!AB4121)</f>
        <v/>
      </c>
      <c r="K2309" s="114" t="str">
        <f>+IF(G2309=0,"",'Ark1'!U4121)</f>
        <v/>
      </c>
      <c r="L2309" s="222" t="str">
        <f>+IF(G2309=0,"",'Ark1'!W4121)</f>
        <v/>
      </c>
      <c r="M2309" s="222" t="str">
        <f>+IF(G2309=0,"",'Ark1'!X4121)</f>
        <v/>
      </c>
      <c r="N2309" s="114" t="str">
        <f>+IF(G2309=0,"",'Ark1'!Y4121)</f>
        <v/>
      </c>
      <c r="O2309" s="116" t="str">
        <f>+IF(G2309=0,"",'Ark1'!Z4121)</f>
        <v/>
      </c>
      <c r="P2309" s="116" t="str">
        <f t="shared" si="36"/>
        <v/>
      </c>
      <c r="Q2309" s="114" t="str">
        <f>+IF(G2309=0,"",'Ark1'!T4121)</f>
        <v/>
      </c>
      <c r="R2309" s="222" t="str">
        <f>+IF(G2309=0,"",'Ark1'!V4121)</f>
        <v/>
      </c>
      <c r="S2309" s="32"/>
    </row>
    <row r="2310" spans="1:19" x14ac:dyDescent="0.5">
      <c r="A2310" s="32"/>
      <c r="B2310" s="297" t="str">
        <f>+IF(E2310=2012,VLOOKUP(D2310,K_navn!$A$2:$C$359,2),"")</f>
        <v/>
      </c>
      <c r="C2310" s="297" t="str">
        <f>+IF(E2310=2012,VLOOKUP(D2310,K_navn!$A$2:$C$359,3),"")</f>
        <v/>
      </c>
      <c r="D2310" s="115">
        <f>+'Ark1'!P4122</f>
        <v>4647</v>
      </c>
      <c r="E2310" s="115">
        <f>+'Ark1'!C4122</f>
        <v>2017</v>
      </c>
      <c r="F2310" s="116" t="str">
        <f>+IF('Ark1'!Q4122=0,"",'Ark1'!Q4122)</f>
        <v/>
      </c>
      <c r="G2310" s="116">
        <f>+'Ark1'!R4122</f>
        <v>0</v>
      </c>
      <c r="H2310" s="116">
        <f>+'Ark1'!S4122</f>
        <v>0</v>
      </c>
      <c r="I2310" s="222" t="str">
        <f>+IF(G2310=0,"",'Ark1'!AA4122)</f>
        <v/>
      </c>
      <c r="J2310" s="222" t="str">
        <f>+IF(G2310=0,"",'Ark1'!AB4122)</f>
        <v/>
      </c>
      <c r="K2310" s="114" t="str">
        <f>+IF(G2310=0,"",'Ark1'!U4122)</f>
        <v/>
      </c>
      <c r="L2310" s="222" t="str">
        <f>+IF(G2310=0,"",'Ark1'!W4122)</f>
        <v/>
      </c>
      <c r="M2310" s="222" t="str">
        <f>+IF(G2310=0,"",'Ark1'!X4122)</f>
        <v/>
      </c>
      <c r="N2310" s="114" t="str">
        <f>+IF(G2310=0,"",'Ark1'!Y4122)</f>
        <v/>
      </c>
      <c r="O2310" s="116" t="str">
        <f>+IF(G2310=0,"",'Ark1'!Z4122)</f>
        <v/>
      </c>
      <c r="P2310" s="116" t="str">
        <f t="shared" si="36"/>
        <v/>
      </c>
      <c r="Q2310" s="114" t="str">
        <f>+IF(G2310=0,"",'Ark1'!T4122)</f>
        <v/>
      </c>
      <c r="R2310" s="222" t="str">
        <f>+IF(G2310=0,"",'Ark1'!V4122)</f>
        <v/>
      </c>
      <c r="S2310" s="32"/>
    </row>
    <row r="2311" spans="1:19" x14ac:dyDescent="0.5">
      <c r="A2311" s="32"/>
      <c r="B2311" s="297" t="str">
        <f>+IF(E2311=2012,VLOOKUP(D2311,K_navn!$A$2:$C$359,2),"")</f>
        <v/>
      </c>
      <c r="C2311" s="297" t="str">
        <f>+IF(E2311=2012,VLOOKUP(D2311,K_navn!$A$2:$C$359,3),"")</f>
        <v/>
      </c>
      <c r="D2311" s="115">
        <f>+'Ark1'!P4123</f>
        <v>4647</v>
      </c>
      <c r="E2311" s="115">
        <f>+'Ark1'!C4123</f>
        <v>2018</v>
      </c>
      <c r="F2311" s="116" t="str">
        <f>+IF('Ark1'!Q4123=0,"",'Ark1'!Q4123)</f>
        <v/>
      </c>
      <c r="G2311" s="116">
        <f>+'Ark1'!R4123</f>
        <v>0</v>
      </c>
      <c r="H2311" s="116">
        <f>+'Ark1'!S4123</f>
        <v>0</v>
      </c>
      <c r="I2311" s="222" t="str">
        <f>+IF(G2311=0,"",'Ark1'!AA4123)</f>
        <v/>
      </c>
      <c r="J2311" s="222" t="str">
        <f>+IF(G2311=0,"",'Ark1'!AB4123)</f>
        <v/>
      </c>
      <c r="K2311" s="114" t="str">
        <f>+IF(G2311=0,"",'Ark1'!U4123)</f>
        <v/>
      </c>
      <c r="L2311" s="222" t="str">
        <f>+IF(G2311=0,"",'Ark1'!W4123)</f>
        <v/>
      </c>
      <c r="M2311" s="222" t="str">
        <f>+IF(G2311=0,"",'Ark1'!X4123)</f>
        <v/>
      </c>
      <c r="N2311" s="114" t="str">
        <f>+IF(G2311=0,"",'Ark1'!Y4123)</f>
        <v/>
      </c>
      <c r="O2311" s="116" t="str">
        <f>+IF(G2311=0,"",'Ark1'!Z4123)</f>
        <v/>
      </c>
      <c r="P2311" s="116" t="str">
        <f t="shared" si="36"/>
        <v/>
      </c>
      <c r="Q2311" s="114" t="str">
        <f>+IF(G2311=0,"",'Ark1'!T4123)</f>
        <v/>
      </c>
      <c r="R2311" s="222" t="str">
        <f>+IF(G2311=0,"",'Ark1'!V4123)</f>
        <v/>
      </c>
      <c r="S2311" s="32"/>
    </row>
    <row r="2312" spans="1:19" x14ac:dyDescent="0.5">
      <c r="A2312" s="32"/>
      <c r="B2312" s="297" t="str">
        <f>+IF(E2312=2012,VLOOKUP(D2312,K_navn!$A$2:$C$359,2),"")</f>
        <v/>
      </c>
      <c r="C2312" s="297" t="str">
        <f>+IF(E2312=2012,VLOOKUP(D2312,K_navn!$A$2:$C$359,3),"")</f>
        <v/>
      </c>
      <c r="D2312" s="115">
        <f>+'Ark1'!P4124</f>
        <v>4647</v>
      </c>
      <c r="E2312" s="115">
        <f>+'Ark1'!C4124</f>
        <v>2019</v>
      </c>
      <c r="F2312" s="116">
        <f>+IF('Ark1'!Q4124=0,"",'Ark1'!Q4124)</f>
        <v>1</v>
      </c>
      <c r="G2312" s="116">
        <f>+'Ark1'!R4124</f>
        <v>2</v>
      </c>
      <c r="H2312" s="116">
        <f>+'Ark1'!S4124</f>
        <v>2</v>
      </c>
      <c r="I2312" s="222">
        <f>+IF(G2312=0,"",'Ark1'!AA4124)</f>
        <v>9.930486593843102E-3</v>
      </c>
      <c r="J2312" s="222">
        <f>+IF(G2312=0,"",'Ark1'!AB4124)</f>
        <v>9.8642532885108974E-3</v>
      </c>
      <c r="K2312" s="114">
        <f>+IF(G2312=0,"",'Ark1'!U4124)</f>
        <v>59</v>
      </c>
      <c r="L2312" s="222">
        <f>+IF(G2312=0,"",'Ark1'!W4124)</f>
        <v>79.8</v>
      </c>
      <c r="M2312" s="222">
        <f>+IF(G2312=0,"",'Ark1'!X4124)</f>
        <v>1.4999999999996971</v>
      </c>
      <c r="N2312" s="114">
        <f>+IF(G2312=0,"",'Ark1'!Y4124)</f>
        <v>1</v>
      </c>
      <c r="O2312" s="116">
        <f>+IF(G2312=0,"",'Ark1'!Z4124)</f>
        <v>-100.00000000002018</v>
      </c>
      <c r="P2312" s="116">
        <f t="shared" si="36"/>
        <v>2</v>
      </c>
      <c r="Q2312" s="114">
        <f>+IF(G2312=0,"",'Ark1'!T4124)</f>
        <v>15.5</v>
      </c>
      <c r="R2312" s="222">
        <f>+IF(G2312=0,"",'Ark1'!V4124)</f>
        <v>86.457204767063885</v>
      </c>
      <c r="S2312" s="32"/>
    </row>
    <row r="2313" spans="1:19" x14ac:dyDescent="0.5">
      <c r="A2313" s="32"/>
      <c r="B2313" s="297" t="str">
        <f>+IF(E2313=2012,VLOOKUP(D2313,K_navn!$A$2:$C$359,2),"")</f>
        <v/>
      </c>
      <c r="C2313" s="297" t="str">
        <f>+IF(E2313=2012,VLOOKUP(D2313,K_navn!$A$2:$C$359,3),"")</f>
        <v/>
      </c>
      <c r="D2313" s="115">
        <f>+'Ark1'!P4125</f>
        <v>4647</v>
      </c>
      <c r="E2313" s="115">
        <f>+'Ark1'!C4125</f>
        <v>2020</v>
      </c>
      <c r="F2313" s="116" t="str">
        <f>+IF('Ark1'!Q4125=0,"",'Ark1'!Q4125)</f>
        <v/>
      </c>
      <c r="G2313" s="116">
        <f>+'Ark1'!R4125</f>
        <v>0</v>
      </c>
      <c r="H2313" s="116">
        <f>+'Ark1'!S4125</f>
        <v>0</v>
      </c>
      <c r="I2313" s="222" t="str">
        <f>+IF(G2313=0,"",'Ark1'!AA4125)</f>
        <v/>
      </c>
      <c r="J2313" s="222" t="str">
        <f>+IF(G2313=0,"",'Ark1'!AB4125)</f>
        <v/>
      </c>
      <c r="K2313" s="114" t="str">
        <f>+IF(G2313=0,"",'Ark1'!U4125)</f>
        <v/>
      </c>
      <c r="L2313" s="222" t="str">
        <f>+IF(G2313=0,"",'Ark1'!W4125)</f>
        <v/>
      </c>
      <c r="M2313" s="222" t="str">
        <f>+IF(G2313=0,"",'Ark1'!X4125)</f>
        <v/>
      </c>
      <c r="N2313" s="114" t="str">
        <f>+IF(G2313=0,"",'Ark1'!Y4125)</f>
        <v/>
      </c>
      <c r="O2313" s="116" t="str">
        <f>+IF(G2313=0,"",'Ark1'!Z4125)</f>
        <v/>
      </c>
      <c r="P2313" s="116" t="str">
        <f t="shared" si="36"/>
        <v/>
      </c>
      <c r="Q2313" s="114" t="str">
        <f>+IF(G2313=0,"",'Ark1'!T4125)</f>
        <v/>
      </c>
      <c r="R2313" s="222" t="str">
        <f>+IF(G2313=0,"",'Ark1'!V4125)</f>
        <v/>
      </c>
      <c r="S2313" s="32"/>
    </row>
    <row r="2314" spans="1:19" x14ac:dyDescent="0.5">
      <c r="A2314" s="32"/>
      <c r="B2314" s="297" t="str">
        <f>+IF(E2314=2012,VLOOKUP(D2314,K_navn!$A$2:$C$359,2),"")</f>
        <v/>
      </c>
      <c r="C2314" s="297" t="str">
        <f>+IF(E2314=2012,VLOOKUP(D2314,K_navn!$A$2:$C$359,3),"")</f>
        <v/>
      </c>
      <c r="D2314" s="115">
        <f>+'Ark1'!P4126</f>
        <v>4647</v>
      </c>
      <c r="E2314" s="115">
        <f>+'Ark1'!C4126</f>
        <v>2021</v>
      </c>
      <c r="F2314" s="116" t="str">
        <f>+IF('Ark1'!Q4126=0,"",'Ark1'!Q4126)</f>
        <v/>
      </c>
      <c r="G2314" s="116">
        <f>+'Ark1'!R4126</f>
        <v>0</v>
      </c>
      <c r="H2314" s="116">
        <f>+'Ark1'!S4126</f>
        <v>0</v>
      </c>
      <c r="I2314" s="222" t="str">
        <f>+IF(G2314=0,"",'Ark1'!AA4126)</f>
        <v/>
      </c>
      <c r="J2314" s="222" t="str">
        <f>+IF(G2314=0,"",'Ark1'!AB4126)</f>
        <v/>
      </c>
      <c r="K2314" s="114" t="str">
        <f>+IF(G2314=0,"",'Ark1'!U4126)</f>
        <v/>
      </c>
      <c r="L2314" s="222" t="str">
        <f>+IF(G2314=0,"",'Ark1'!W4126)</f>
        <v/>
      </c>
      <c r="M2314" s="222" t="str">
        <f>+IF(G2314=0,"",'Ark1'!X4126)</f>
        <v/>
      </c>
      <c r="N2314" s="114" t="str">
        <f>+IF(G2314=0,"",'Ark1'!Y4126)</f>
        <v/>
      </c>
      <c r="O2314" s="116" t="str">
        <f>+IF(G2314=0,"",'Ark1'!Z4126)</f>
        <v/>
      </c>
      <c r="P2314" s="116" t="str">
        <f t="shared" si="36"/>
        <v/>
      </c>
      <c r="Q2314" s="114" t="str">
        <f>+IF(G2314=0,"",'Ark1'!T4126)</f>
        <v/>
      </c>
      <c r="R2314" s="222" t="str">
        <f>+IF(G2314=0,"",'Ark1'!V4126)</f>
        <v/>
      </c>
      <c r="S2314" s="32"/>
    </row>
    <row r="2315" spans="1:19" x14ac:dyDescent="0.5">
      <c r="A2315" s="32"/>
      <c r="B2315" s="297" t="str">
        <f>+IF(E2315=2012,VLOOKUP(D2315,K_navn!$A$2:$C$359,2),"")</f>
        <v/>
      </c>
      <c r="C2315" s="297" t="str">
        <f>+IF(E2315=2012,VLOOKUP(D2315,K_navn!$A$2:$C$359,3),"")</f>
        <v/>
      </c>
      <c r="D2315" s="115">
        <f>+'Ark1'!P4127</f>
        <v>4647</v>
      </c>
      <c r="E2315" s="115">
        <f>+'Ark1'!C4127</f>
        <v>2022</v>
      </c>
      <c r="F2315" s="116" t="str">
        <f>+IF('Ark1'!Q4127=0,"",'Ark1'!Q4127)</f>
        <v/>
      </c>
      <c r="G2315" s="116">
        <f>+'Ark1'!R4127</f>
        <v>0</v>
      </c>
      <c r="H2315" s="116">
        <f>+'Ark1'!S4127</f>
        <v>0</v>
      </c>
      <c r="I2315" s="222" t="str">
        <f>+IF(G2315=0,"",'Ark1'!AA4127)</f>
        <v/>
      </c>
      <c r="J2315" s="222" t="str">
        <f>+IF(G2315=0,"",'Ark1'!AB4127)</f>
        <v/>
      </c>
      <c r="K2315" s="114" t="str">
        <f>+IF(G2315=0,"",'Ark1'!U4127)</f>
        <v/>
      </c>
      <c r="L2315" s="222" t="str">
        <f>+IF(G2315=0,"",'Ark1'!W4127)</f>
        <v/>
      </c>
      <c r="M2315" s="222" t="str">
        <f>+IF(G2315=0,"",'Ark1'!X4127)</f>
        <v/>
      </c>
      <c r="N2315" s="114" t="str">
        <f>+IF(G2315=0,"",'Ark1'!Y4127)</f>
        <v/>
      </c>
      <c r="O2315" s="116" t="str">
        <f>+IF(G2315=0,"",'Ark1'!Z4127)</f>
        <v/>
      </c>
      <c r="P2315" s="116" t="str">
        <f t="shared" si="36"/>
        <v/>
      </c>
      <c r="Q2315" s="114" t="str">
        <f>+IF(G2315=0,"",'Ark1'!T4127)</f>
        <v/>
      </c>
      <c r="R2315" s="222" t="str">
        <f>+IF(G2315=0,"",'Ark1'!V4127)</f>
        <v/>
      </c>
      <c r="S2315" s="32"/>
    </row>
    <row r="2316" spans="1:19" x14ac:dyDescent="0.5">
      <c r="A2316" s="32"/>
      <c r="B2316" s="297" t="str">
        <f>+IF(E2316=2012,VLOOKUP(D2316,K_navn!$A$2:$C$359,2),"")</f>
        <v>Bremanger</v>
      </c>
      <c r="C2316" s="297" t="str">
        <f>+IF(E2316=2012,VLOOKUP(D2316,K_navn!$A$2:$C$359,3),"")</f>
        <v xml:space="preserve">Vestland </v>
      </c>
      <c r="D2316" s="115">
        <f>+'Ark1'!P4128</f>
        <v>4648</v>
      </c>
      <c r="E2316" s="115">
        <f>+'Ark1'!C4128</f>
        <v>2012</v>
      </c>
      <c r="F2316" s="116" t="str">
        <f>+IF('Ark1'!Q4128=0,"",'Ark1'!Q4128)</f>
        <v/>
      </c>
      <c r="G2316" s="116">
        <f>+'Ark1'!R4128</f>
        <v>0</v>
      </c>
      <c r="H2316" s="116">
        <f>+'Ark1'!S4128</f>
        <v>0</v>
      </c>
      <c r="I2316" s="222" t="str">
        <f>+IF(G2316=0,"",'Ark1'!AA4128)</f>
        <v/>
      </c>
      <c r="J2316" s="222" t="str">
        <f>+IF(G2316=0,"",'Ark1'!AB4128)</f>
        <v/>
      </c>
      <c r="K2316" s="114" t="str">
        <f>+IF(G2316=0,"",'Ark1'!U4128)</f>
        <v/>
      </c>
      <c r="L2316" s="222" t="str">
        <f>+IF(G2316=0,"",'Ark1'!W4128)</f>
        <v/>
      </c>
      <c r="M2316" s="222" t="str">
        <f>+IF(G2316=0,"",'Ark1'!X4128)</f>
        <v/>
      </c>
      <c r="N2316" s="114" t="str">
        <f>+IF(G2316=0,"",'Ark1'!Y4128)</f>
        <v/>
      </c>
      <c r="O2316" s="116" t="str">
        <f>+IF(G2316=0,"",'Ark1'!Z4128)</f>
        <v/>
      </c>
      <c r="P2316" s="116" t="str">
        <f t="shared" si="36"/>
        <v/>
      </c>
      <c r="Q2316" s="114" t="str">
        <f>+IF(G2316=0,"",'Ark1'!T4128)</f>
        <v/>
      </c>
      <c r="R2316" s="222" t="str">
        <f>+IF(G2316=0,"",'Ark1'!V4128)</f>
        <v/>
      </c>
      <c r="S2316" s="32"/>
    </row>
    <row r="2317" spans="1:19" x14ac:dyDescent="0.5">
      <c r="A2317" s="32"/>
      <c r="B2317" s="297" t="str">
        <f>+IF(E2317=2012,VLOOKUP(D2317,K_navn!$A$2:$C$359,2),"")</f>
        <v/>
      </c>
      <c r="C2317" s="297" t="str">
        <f>+IF(E2317=2012,VLOOKUP(D2317,K_navn!$A$2:$C$359,3),"")</f>
        <v/>
      </c>
      <c r="D2317" s="115">
        <f>+'Ark1'!P4129</f>
        <v>4648</v>
      </c>
      <c r="E2317" s="115">
        <f>+'Ark1'!C4129</f>
        <v>2013</v>
      </c>
      <c r="F2317" s="116" t="str">
        <f>+IF('Ark1'!Q4129=0,"",'Ark1'!Q4129)</f>
        <v/>
      </c>
      <c r="G2317" s="116">
        <f>+'Ark1'!R4129</f>
        <v>0</v>
      </c>
      <c r="H2317" s="116">
        <f>+'Ark1'!S4129</f>
        <v>0</v>
      </c>
      <c r="I2317" s="222" t="str">
        <f>+IF(G2317=0,"",'Ark1'!AA4129)</f>
        <v/>
      </c>
      <c r="J2317" s="222" t="str">
        <f>+IF(G2317=0,"",'Ark1'!AB4129)</f>
        <v/>
      </c>
      <c r="K2317" s="114" t="str">
        <f>+IF(G2317=0,"",'Ark1'!U4129)</f>
        <v/>
      </c>
      <c r="L2317" s="222" t="str">
        <f>+IF(G2317=0,"",'Ark1'!W4129)</f>
        <v/>
      </c>
      <c r="M2317" s="222" t="str">
        <f>+IF(G2317=0,"",'Ark1'!X4129)</f>
        <v/>
      </c>
      <c r="N2317" s="114" t="str">
        <f>+IF(G2317=0,"",'Ark1'!Y4129)</f>
        <v/>
      </c>
      <c r="O2317" s="116" t="str">
        <f>+IF(G2317=0,"",'Ark1'!Z4129)</f>
        <v/>
      </c>
      <c r="P2317" s="116" t="str">
        <f t="shared" si="36"/>
        <v/>
      </c>
      <c r="Q2317" s="114" t="str">
        <f>+IF(G2317=0,"",'Ark1'!T4129)</f>
        <v/>
      </c>
      <c r="R2317" s="222" t="str">
        <f>+IF(G2317=0,"",'Ark1'!V4129)</f>
        <v/>
      </c>
      <c r="S2317" s="32"/>
    </row>
    <row r="2318" spans="1:19" x14ac:dyDescent="0.5">
      <c r="A2318" s="32"/>
      <c r="B2318" s="297" t="str">
        <f>+IF(E2318=2012,VLOOKUP(D2318,K_navn!$A$2:$C$359,2),"")</f>
        <v/>
      </c>
      <c r="C2318" s="297" t="str">
        <f>+IF(E2318=2012,VLOOKUP(D2318,K_navn!$A$2:$C$359,3),"")</f>
        <v/>
      </c>
      <c r="D2318" s="115">
        <f>+'Ark1'!P4130</f>
        <v>4648</v>
      </c>
      <c r="E2318" s="115">
        <f>+'Ark1'!C4130</f>
        <v>2014</v>
      </c>
      <c r="F2318" s="116" t="str">
        <f>+IF('Ark1'!Q4130=0,"",'Ark1'!Q4130)</f>
        <v/>
      </c>
      <c r="G2318" s="116">
        <f>+'Ark1'!R4130</f>
        <v>0</v>
      </c>
      <c r="H2318" s="116">
        <f>+'Ark1'!S4130</f>
        <v>0</v>
      </c>
      <c r="I2318" s="222" t="str">
        <f>+IF(G2318=0,"",'Ark1'!AA4130)</f>
        <v/>
      </c>
      <c r="J2318" s="222" t="str">
        <f>+IF(G2318=0,"",'Ark1'!AB4130)</f>
        <v/>
      </c>
      <c r="K2318" s="114" t="str">
        <f>+IF(G2318=0,"",'Ark1'!U4130)</f>
        <v/>
      </c>
      <c r="L2318" s="222" t="str">
        <f>+IF(G2318=0,"",'Ark1'!W4130)</f>
        <v/>
      </c>
      <c r="M2318" s="222" t="str">
        <f>+IF(G2318=0,"",'Ark1'!X4130)</f>
        <v/>
      </c>
      <c r="N2318" s="114" t="str">
        <f>+IF(G2318=0,"",'Ark1'!Y4130)</f>
        <v/>
      </c>
      <c r="O2318" s="116" t="str">
        <f>+IF(G2318=0,"",'Ark1'!Z4130)</f>
        <v/>
      </c>
      <c r="P2318" s="116" t="str">
        <f t="shared" si="36"/>
        <v/>
      </c>
      <c r="Q2318" s="114" t="str">
        <f>+IF(G2318=0,"",'Ark1'!T4130)</f>
        <v/>
      </c>
      <c r="R2318" s="222" t="str">
        <f>+IF(G2318=0,"",'Ark1'!V4130)</f>
        <v/>
      </c>
      <c r="S2318" s="32"/>
    </row>
    <row r="2319" spans="1:19" x14ac:dyDescent="0.5">
      <c r="A2319" s="32"/>
      <c r="B2319" s="297" t="str">
        <f>+IF(E2319=2012,VLOOKUP(D2319,K_navn!$A$2:$C$359,2),"")</f>
        <v/>
      </c>
      <c r="C2319" s="297" t="str">
        <f>+IF(E2319=2012,VLOOKUP(D2319,K_navn!$A$2:$C$359,3),"")</f>
        <v/>
      </c>
      <c r="D2319" s="115">
        <f>+'Ark1'!P4131</f>
        <v>4648</v>
      </c>
      <c r="E2319" s="115">
        <f>+'Ark1'!C4131</f>
        <v>2015</v>
      </c>
      <c r="F2319" s="116" t="str">
        <f>+IF('Ark1'!Q4131=0,"",'Ark1'!Q4131)</f>
        <v/>
      </c>
      <c r="G2319" s="116">
        <f>+'Ark1'!R4131</f>
        <v>0</v>
      </c>
      <c r="H2319" s="116">
        <f>+'Ark1'!S4131</f>
        <v>0</v>
      </c>
      <c r="I2319" s="222" t="str">
        <f>+IF(G2319=0,"",'Ark1'!AA4131)</f>
        <v/>
      </c>
      <c r="J2319" s="222" t="str">
        <f>+IF(G2319=0,"",'Ark1'!AB4131)</f>
        <v/>
      </c>
      <c r="K2319" s="114" t="str">
        <f>+IF(G2319=0,"",'Ark1'!U4131)</f>
        <v/>
      </c>
      <c r="L2319" s="222" t="str">
        <f>+IF(G2319=0,"",'Ark1'!W4131)</f>
        <v/>
      </c>
      <c r="M2319" s="222" t="str">
        <f>+IF(G2319=0,"",'Ark1'!X4131)</f>
        <v/>
      </c>
      <c r="N2319" s="114" t="str">
        <f>+IF(G2319=0,"",'Ark1'!Y4131)</f>
        <v/>
      </c>
      <c r="O2319" s="116" t="str">
        <f>+IF(G2319=0,"",'Ark1'!Z4131)</f>
        <v/>
      </c>
      <c r="P2319" s="116" t="str">
        <f t="shared" si="36"/>
        <v/>
      </c>
      <c r="Q2319" s="114" t="str">
        <f>+IF(G2319=0,"",'Ark1'!T4131)</f>
        <v/>
      </c>
      <c r="R2319" s="222" t="str">
        <f>+IF(G2319=0,"",'Ark1'!V4131)</f>
        <v/>
      </c>
      <c r="S2319" s="32"/>
    </row>
    <row r="2320" spans="1:19" x14ac:dyDescent="0.5">
      <c r="A2320" s="32"/>
      <c r="B2320" s="297" t="str">
        <f>+IF(E2320=2012,VLOOKUP(D2320,K_navn!$A$2:$C$359,2),"")</f>
        <v/>
      </c>
      <c r="C2320" s="297" t="str">
        <f>+IF(E2320=2012,VLOOKUP(D2320,K_navn!$A$2:$C$359,3),"")</f>
        <v/>
      </c>
      <c r="D2320" s="115">
        <f>+'Ark1'!P4132</f>
        <v>4648</v>
      </c>
      <c r="E2320" s="115">
        <f>+'Ark1'!C4132</f>
        <v>2016</v>
      </c>
      <c r="F2320" s="116" t="str">
        <f>+IF('Ark1'!Q4132=0,"",'Ark1'!Q4132)</f>
        <v/>
      </c>
      <c r="G2320" s="116">
        <f>+'Ark1'!R4132</f>
        <v>0</v>
      </c>
      <c r="H2320" s="116">
        <f>+'Ark1'!S4132</f>
        <v>0</v>
      </c>
      <c r="I2320" s="222" t="str">
        <f>+IF(G2320=0,"",'Ark1'!AA4132)</f>
        <v/>
      </c>
      <c r="J2320" s="222" t="str">
        <f>+IF(G2320=0,"",'Ark1'!AB4132)</f>
        <v/>
      </c>
      <c r="K2320" s="114" t="str">
        <f>+IF(G2320=0,"",'Ark1'!U4132)</f>
        <v/>
      </c>
      <c r="L2320" s="222" t="str">
        <f>+IF(G2320=0,"",'Ark1'!W4132)</f>
        <v/>
      </c>
      <c r="M2320" s="222" t="str">
        <f>+IF(G2320=0,"",'Ark1'!X4132)</f>
        <v/>
      </c>
      <c r="N2320" s="114" t="str">
        <f>+IF(G2320=0,"",'Ark1'!Y4132)</f>
        <v/>
      </c>
      <c r="O2320" s="116" t="str">
        <f>+IF(G2320=0,"",'Ark1'!Z4132)</f>
        <v/>
      </c>
      <c r="P2320" s="116" t="str">
        <f t="shared" si="36"/>
        <v/>
      </c>
      <c r="Q2320" s="114" t="str">
        <f>+IF(G2320=0,"",'Ark1'!T4132)</f>
        <v/>
      </c>
      <c r="R2320" s="222" t="str">
        <f>+IF(G2320=0,"",'Ark1'!V4132)</f>
        <v/>
      </c>
      <c r="S2320" s="32"/>
    </row>
    <row r="2321" spans="1:19" x14ac:dyDescent="0.5">
      <c r="A2321" s="32"/>
      <c r="B2321" s="297" t="str">
        <f>+IF(E2321=2012,VLOOKUP(D2321,K_navn!$A$2:$C$359,2),"")</f>
        <v/>
      </c>
      <c r="C2321" s="297" t="str">
        <f>+IF(E2321=2012,VLOOKUP(D2321,K_navn!$A$2:$C$359,3),"")</f>
        <v/>
      </c>
      <c r="D2321" s="115">
        <f>+'Ark1'!P4133</f>
        <v>4648</v>
      </c>
      <c r="E2321" s="115">
        <f>+'Ark1'!C4133</f>
        <v>2017</v>
      </c>
      <c r="F2321" s="116" t="str">
        <f>+IF('Ark1'!Q4133=0,"",'Ark1'!Q4133)</f>
        <v/>
      </c>
      <c r="G2321" s="116">
        <f>+'Ark1'!R4133</f>
        <v>0</v>
      </c>
      <c r="H2321" s="116">
        <f>+'Ark1'!S4133</f>
        <v>0</v>
      </c>
      <c r="I2321" s="222" t="str">
        <f>+IF(G2321=0,"",'Ark1'!AA4133)</f>
        <v/>
      </c>
      <c r="J2321" s="222" t="str">
        <f>+IF(G2321=0,"",'Ark1'!AB4133)</f>
        <v/>
      </c>
      <c r="K2321" s="114" t="str">
        <f>+IF(G2321=0,"",'Ark1'!U4133)</f>
        <v/>
      </c>
      <c r="L2321" s="222" t="str">
        <f>+IF(G2321=0,"",'Ark1'!W4133)</f>
        <v/>
      </c>
      <c r="M2321" s="222" t="str">
        <f>+IF(G2321=0,"",'Ark1'!X4133)</f>
        <v/>
      </c>
      <c r="N2321" s="114" t="str">
        <f>+IF(G2321=0,"",'Ark1'!Y4133)</f>
        <v/>
      </c>
      <c r="O2321" s="116" t="str">
        <f>+IF(G2321=0,"",'Ark1'!Z4133)</f>
        <v/>
      </c>
      <c r="P2321" s="116" t="str">
        <f t="shared" si="36"/>
        <v/>
      </c>
      <c r="Q2321" s="114" t="str">
        <f>+IF(G2321=0,"",'Ark1'!T4133)</f>
        <v/>
      </c>
      <c r="R2321" s="222" t="str">
        <f>+IF(G2321=0,"",'Ark1'!V4133)</f>
        <v/>
      </c>
      <c r="S2321" s="32"/>
    </row>
    <row r="2322" spans="1:19" x14ac:dyDescent="0.5">
      <c r="A2322" s="32"/>
      <c r="B2322" s="297" t="str">
        <f>+IF(E2322=2012,VLOOKUP(D2322,K_navn!$A$2:$C$359,2),"")</f>
        <v/>
      </c>
      <c r="C2322" s="297" t="str">
        <f>+IF(E2322=2012,VLOOKUP(D2322,K_navn!$A$2:$C$359,3),"")</f>
        <v/>
      </c>
      <c r="D2322" s="115">
        <f>+'Ark1'!P4134</f>
        <v>4648</v>
      </c>
      <c r="E2322" s="115">
        <f>+'Ark1'!C4134</f>
        <v>2018</v>
      </c>
      <c r="F2322" s="116" t="str">
        <f>+IF('Ark1'!Q4134=0,"",'Ark1'!Q4134)</f>
        <v/>
      </c>
      <c r="G2322" s="116">
        <f>+'Ark1'!R4134</f>
        <v>0</v>
      </c>
      <c r="H2322" s="116">
        <f>+'Ark1'!S4134</f>
        <v>0</v>
      </c>
      <c r="I2322" s="222" t="str">
        <f>+IF(G2322=0,"",'Ark1'!AA4134)</f>
        <v/>
      </c>
      <c r="J2322" s="222" t="str">
        <f>+IF(G2322=0,"",'Ark1'!AB4134)</f>
        <v/>
      </c>
      <c r="K2322" s="114" t="str">
        <f>+IF(G2322=0,"",'Ark1'!U4134)</f>
        <v/>
      </c>
      <c r="L2322" s="222" t="str">
        <f>+IF(G2322=0,"",'Ark1'!W4134)</f>
        <v/>
      </c>
      <c r="M2322" s="222" t="str">
        <f>+IF(G2322=0,"",'Ark1'!X4134)</f>
        <v/>
      </c>
      <c r="N2322" s="114" t="str">
        <f>+IF(G2322=0,"",'Ark1'!Y4134)</f>
        <v/>
      </c>
      <c r="O2322" s="116" t="str">
        <f>+IF(G2322=0,"",'Ark1'!Z4134)</f>
        <v/>
      </c>
      <c r="P2322" s="116" t="str">
        <f t="shared" si="36"/>
        <v/>
      </c>
      <c r="Q2322" s="114" t="str">
        <f>+IF(G2322=0,"",'Ark1'!T4134)</f>
        <v/>
      </c>
      <c r="R2322" s="222" t="str">
        <f>+IF(G2322=0,"",'Ark1'!V4134)</f>
        <v/>
      </c>
      <c r="S2322" s="32"/>
    </row>
    <row r="2323" spans="1:19" x14ac:dyDescent="0.5">
      <c r="A2323" s="32"/>
      <c r="B2323" s="297" t="str">
        <f>+IF(E2323=2012,VLOOKUP(D2323,K_navn!$A$2:$C$359,2),"")</f>
        <v/>
      </c>
      <c r="C2323" s="297" t="str">
        <f>+IF(E2323=2012,VLOOKUP(D2323,K_navn!$A$2:$C$359,3),"")</f>
        <v/>
      </c>
      <c r="D2323" s="115">
        <f>+'Ark1'!P4135</f>
        <v>4648</v>
      </c>
      <c r="E2323" s="115">
        <f>+'Ark1'!C4135</f>
        <v>2019</v>
      </c>
      <c r="F2323" s="116" t="str">
        <f>+IF('Ark1'!Q4135=0,"",'Ark1'!Q4135)</f>
        <v/>
      </c>
      <c r="G2323" s="116">
        <f>+'Ark1'!R4135</f>
        <v>0</v>
      </c>
      <c r="H2323" s="116">
        <f>+'Ark1'!S4135</f>
        <v>0</v>
      </c>
      <c r="I2323" s="222" t="str">
        <f>+IF(G2323=0,"",'Ark1'!AA4135)</f>
        <v/>
      </c>
      <c r="J2323" s="222" t="str">
        <f>+IF(G2323=0,"",'Ark1'!AB4135)</f>
        <v/>
      </c>
      <c r="K2323" s="114" t="str">
        <f>+IF(G2323=0,"",'Ark1'!U4135)</f>
        <v/>
      </c>
      <c r="L2323" s="222" t="str">
        <f>+IF(G2323=0,"",'Ark1'!W4135)</f>
        <v/>
      </c>
      <c r="M2323" s="222" t="str">
        <f>+IF(G2323=0,"",'Ark1'!X4135)</f>
        <v/>
      </c>
      <c r="N2323" s="114" t="str">
        <f>+IF(G2323=0,"",'Ark1'!Y4135)</f>
        <v/>
      </c>
      <c r="O2323" s="116" t="str">
        <f>+IF(G2323=0,"",'Ark1'!Z4135)</f>
        <v/>
      </c>
      <c r="P2323" s="116" t="str">
        <f t="shared" si="36"/>
        <v/>
      </c>
      <c r="Q2323" s="114" t="str">
        <f>+IF(G2323=0,"",'Ark1'!T4135)</f>
        <v/>
      </c>
      <c r="R2323" s="222" t="str">
        <f>+IF(G2323=0,"",'Ark1'!V4135)</f>
        <v/>
      </c>
      <c r="S2323" s="32"/>
    </row>
    <row r="2324" spans="1:19" x14ac:dyDescent="0.5">
      <c r="A2324" s="32"/>
      <c r="B2324" s="297" t="str">
        <f>+IF(E2324=2012,VLOOKUP(D2324,K_navn!$A$2:$C$359,2),"")</f>
        <v/>
      </c>
      <c r="C2324" s="297" t="str">
        <f>+IF(E2324=2012,VLOOKUP(D2324,K_navn!$A$2:$C$359,3),"")</f>
        <v/>
      </c>
      <c r="D2324" s="115">
        <f>+'Ark1'!P4136</f>
        <v>4648</v>
      </c>
      <c r="E2324" s="115">
        <f>+'Ark1'!C4136</f>
        <v>2020</v>
      </c>
      <c r="F2324" s="116" t="str">
        <f>+IF('Ark1'!Q4136=0,"",'Ark1'!Q4136)</f>
        <v/>
      </c>
      <c r="G2324" s="116">
        <f>+'Ark1'!R4136</f>
        <v>0</v>
      </c>
      <c r="H2324" s="116">
        <f>+'Ark1'!S4136</f>
        <v>0</v>
      </c>
      <c r="I2324" s="222" t="str">
        <f>+IF(G2324=0,"",'Ark1'!AA4136)</f>
        <v/>
      </c>
      <c r="J2324" s="222" t="str">
        <f>+IF(G2324=0,"",'Ark1'!AB4136)</f>
        <v/>
      </c>
      <c r="K2324" s="114" t="str">
        <f>+IF(G2324=0,"",'Ark1'!U4136)</f>
        <v/>
      </c>
      <c r="L2324" s="222" t="str">
        <f>+IF(G2324=0,"",'Ark1'!W4136)</f>
        <v/>
      </c>
      <c r="M2324" s="222" t="str">
        <f>+IF(G2324=0,"",'Ark1'!X4136)</f>
        <v/>
      </c>
      <c r="N2324" s="114" t="str">
        <f>+IF(G2324=0,"",'Ark1'!Y4136)</f>
        <v/>
      </c>
      <c r="O2324" s="116" t="str">
        <f>+IF(G2324=0,"",'Ark1'!Z4136)</f>
        <v/>
      </c>
      <c r="P2324" s="116" t="str">
        <f t="shared" si="36"/>
        <v/>
      </c>
      <c r="Q2324" s="114" t="str">
        <f>+IF(G2324=0,"",'Ark1'!T4136)</f>
        <v/>
      </c>
      <c r="R2324" s="222" t="str">
        <f>+IF(G2324=0,"",'Ark1'!V4136)</f>
        <v/>
      </c>
      <c r="S2324" s="32"/>
    </row>
    <row r="2325" spans="1:19" x14ac:dyDescent="0.5">
      <c r="A2325" s="32"/>
      <c r="B2325" s="297" t="str">
        <f>+IF(E2325=2012,VLOOKUP(D2325,K_navn!$A$2:$C$359,2),"")</f>
        <v/>
      </c>
      <c r="C2325" s="297" t="str">
        <f>+IF(E2325=2012,VLOOKUP(D2325,K_navn!$A$2:$C$359,3),"")</f>
        <v/>
      </c>
      <c r="D2325" s="115">
        <f>+'Ark1'!P4137</f>
        <v>4648</v>
      </c>
      <c r="E2325" s="115">
        <f>+'Ark1'!C4137</f>
        <v>2021</v>
      </c>
      <c r="F2325" s="116" t="str">
        <f>+IF('Ark1'!Q4137=0,"",'Ark1'!Q4137)</f>
        <v/>
      </c>
      <c r="G2325" s="116">
        <f>+'Ark1'!R4137</f>
        <v>0</v>
      </c>
      <c r="H2325" s="116">
        <f>+'Ark1'!S4137</f>
        <v>0</v>
      </c>
      <c r="I2325" s="222" t="str">
        <f>+IF(G2325=0,"",'Ark1'!AA4137)</f>
        <v/>
      </c>
      <c r="J2325" s="222" t="str">
        <f>+IF(G2325=0,"",'Ark1'!AB4137)</f>
        <v/>
      </c>
      <c r="K2325" s="114" t="str">
        <f>+IF(G2325=0,"",'Ark1'!U4137)</f>
        <v/>
      </c>
      <c r="L2325" s="222" t="str">
        <f>+IF(G2325=0,"",'Ark1'!W4137)</f>
        <v/>
      </c>
      <c r="M2325" s="222" t="str">
        <f>+IF(G2325=0,"",'Ark1'!X4137)</f>
        <v/>
      </c>
      <c r="N2325" s="114" t="str">
        <f>+IF(G2325=0,"",'Ark1'!Y4137)</f>
        <v/>
      </c>
      <c r="O2325" s="116" t="str">
        <f>+IF(G2325=0,"",'Ark1'!Z4137)</f>
        <v/>
      </c>
      <c r="P2325" s="116" t="str">
        <f t="shared" si="36"/>
        <v/>
      </c>
      <c r="Q2325" s="114" t="str">
        <f>+IF(G2325=0,"",'Ark1'!T4137)</f>
        <v/>
      </c>
      <c r="R2325" s="222" t="str">
        <f>+IF(G2325=0,"",'Ark1'!V4137)</f>
        <v/>
      </c>
      <c r="S2325" s="32"/>
    </row>
    <row r="2326" spans="1:19" x14ac:dyDescent="0.5">
      <c r="A2326" s="32"/>
      <c r="B2326" s="297" t="str">
        <f>+IF(E2326=2012,VLOOKUP(D2326,K_navn!$A$2:$C$359,2),"")</f>
        <v/>
      </c>
      <c r="C2326" s="297" t="str">
        <f>+IF(E2326=2012,VLOOKUP(D2326,K_navn!$A$2:$C$359,3),"")</f>
        <v/>
      </c>
      <c r="D2326" s="115">
        <f>+'Ark1'!P4138</f>
        <v>4648</v>
      </c>
      <c r="E2326" s="115">
        <f>+'Ark1'!C4138</f>
        <v>2022</v>
      </c>
      <c r="F2326" s="116" t="str">
        <f>+IF('Ark1'!Q4138=0,"",'Ark1'!Q4138)</f>
        <v/>
      </c>
      <c r="G2326" s="116">
        <f>+'Ark1'!R4138</f>
        <v>0</v>
      </c>
      <c r="H2326" s="116">
        <f>+'Ark1'!S4138</f>
        <v>0</v>
      </c>
      <c r="I2326" s="222" t="str">
        <f>+IF(G2326=0,"",'Ark1'!AA4138)</f>
        <v/>
      </c>
      <c r="J2326" s="222" t="str">
        <f>+IF(G2326=0,"",'Ark1'!AB4138)</f>
        <v/>
      </c>
      <c r="K2326" s="114" t="str">
        <f>+IF(G2326=0,"",'Ark1'!U4138)</f>
        <v/>
      </c>
      <c r="L2326" s="222" t="str">
        <f>+IF(G2326=0,"",'Ark1'!W4138)</f>
        <v/>
      </c>
      <c r="M2326" s="222" t="str">
        <f>+IF(G2326=0,"",'Ark1'!X4138)</f>
        <v/>
      </c>
      <c r="N2326" s="114" t="str">
        <f>+IF(G2326=0,"",'Ark1'!Y4138)</f>
        <v/>
      </c>
      <c r="O2326" s="116" t="str">
        <f>+IF(G2326=0,"",'Ark1'!Z4138)</f>
        <v/>
      </c>
      <c r="P2326" s="116" t="str">
        <f t="shared" si="36"/>
        <v/>
      </c>
      <c r="Q2326" s="114" t="str">
        <f>+IF(G2326=0,"",'Ark1'!T4138)</f>
        <v/>
      </c>
      <c r="R2326" s="222" t="str">
        <f>+IF(G2326=0,"",'Ark1'!V4138)</f>
        <v/>
      </c>
      <c r="S2326" s="32"/>
    </row>
    <row r="2327" spans="1:19" x14ac:dyDescent="0.5">
      <c r="A2327" s="32"/>
      <c r="B2327" s="297" t="str">
        <f>+IF(E2327=2012,VLOOKUP(D2327,K_navn!$A$2:$C$359,2),"")</f>
        <v>Stadt</v>
      </c>
      <c r="C2327" s="297" t="str">
        <f>+IF(E2327=2012,VLOOKUP(D2327,K_navn!$A$2:$C$359,3),"")</f>
        <v xml:space="preserve">Vestland </v>
      </c>
      <c r="D2327" s="115">
        <f>+'Ark1'!P4139</f>
        <v>4649</v>
      </c>
      <c r="E2327" s="115">
        <f>+'Ark1'!C4139</f>
        <v>2012</v>
      </c>
      <c r="F2327" s="116" t="str">
        <f>+IF('Ark1'!Q4139=0,"",'Ark1'!Q4139)</f>
        <v/>
      </c>
      <c r="G2327" s="116">
        <f>+'Ark1'!R4139</f>
        <v>0</v>
      </c>
      <c r="H2327" s="116">
        <f>+'Ark1'!S4139</f>
        <v>0</v>
      </c>
      <c r="I2327" s="222" t="str">
        <f>+IF(G2327=0,"",'Ark1'!AA4139)</f>
        <v/>
      </c>
      <c r="J2327" s="222" t="str">
        <f>+IF(G2327=0,"",'Ark1'!AB4139)</f>
        <v/>
      </c>
      <c r="K2327" s="114" t="str">
        <f>+IF(G2327=0,"",'Ark1'!U4139)</f>
        <v/>
      </c>
      <c r="L2327" s="222" t="str">
        <f>+IF(G2327=0,"",'Ark1'!W4139)</f>
        <v/>
      </c>
      <c r="M2327" s="222" t="str">
        <f>+IF(G2327=0,"",'Ark1'!X4139)</f>
        <v/>
      </c>
      <c r="N2327" s="114" t="str">
        <f>+IF(G2327=0,"",'Ark1'!Y4139)</f>
        <v/>
      </c>
      <c r="O2327" s="116" t="str">
        <f>+IF(G2327=0,"",'Ark1'!Z4139)</f>
        <v/>
      </c>
      <c r="P2327" s="116" t="str">
        <f t="shared" si="36"/>
        <v/>
      </c>
      <c r="Q2327" s="114" t="str">
        <f>+IF(G2327=0,"",'Ark1'!T4139)</f>
        <v/>
      </c>
      <c r="R2327" s="222" t="str">
        <f>+IF(G2327=0,"",'Ark1'!V4139)</f>
        <v/>
      </c>
      <c r="S2327" s="32"/>
    </row>
    <row r="2328" spans="1:19" x14ac:dyDescent="0.5">
      <c r="A2328" s="32"/>
      <c r="B2328" s="297" t="str">
        <f>+IF(E2328=2012,VLOOKUP(D2328,K_navn!$A$2:$C$359,2),"")</f>
        <v/>
      </c>
      <c r="C2328" s="297" t="str">
        <f>+IF(E2328=2012,VLOOKUP(D2328,K_navn!$A$2:$C$359,3),"")</f>
        <v/>
      </c>
      <c r="D2328" s="115">
        <f>+'Ark1'!P4140</f>
        <v>4649</v>
      </c>
      <c r="E2328" s="115">
        <f>+'Ark1'!C4140</f>
        <v>2013</v>
      </c>
      <c r="F2328" s="116" t="str">
        <f>+IF('Ark1'!Q4140=0,"",'Ark1'!Q4140)</f>
        <v/>
      </c>
      <c r="G2328" s="116">
        <f>+'Ark1'!R4140</f>
        <v>0</v>
      </c>
      <c r="H2328" s="116">
        <f>+'Ark1'!S4140</f>
        <v>0</v>
      </c>
      <c r="I2328" s="222" t="str">
        <f>+IF(G2328=0,"",'Ark1'!AA4140)</f>
        <v/>
      </c>
      <c r="J2328" s="222" t="str">
        <f>+IF(G2328=0,"",'Ark1'!AB4140)</f>
        <v/>
      </c>
      <c r="K2328" s="114" t="str">
        <f>+IF(G2328=0,"",'Ark1'!U4140)</f>
        <v/>
      </c>
      <c r="L2328" s="222" t="str">
        <f>+IF(G2328=0,"",'Ark1'!W4140)</f>
        <v/>
      </c>
      <c r="M2328" s="222" t="str">
        <f>+IF(G2328=0,"",'Ark1'!X4140)</f>
        <v/>
      </c>
      <c r="N2328" s="114" t="str">
        <f>+IF(G2328=0,"",'Ark1'!Y4140)</f>
        <v/>
      </c>
      <c r="O2328" s="116" t="str">
        <f>+IF(G2328=0,"",'Ark1'!Z4140)</f>
        <v/>
      </c>
      <c r="P2328" s="116" t="str">
        <f t="shared" si="36"/>
        <v/>
      </c>
      <c r="Q2328" s="114" t="str">
        <f>+IF(G2328=0,"",'Ark1'!T4140)</f>
        <v/>
      </c>
      <c r="R2328" s="222" t="str">
        <f>+IF(G2328=0,"",'Ark1'!V4140)</f>
        <v/>
      </c>
      <c r="S2328" s="32"/>
    </row>
    <row r="2329" spans="1:19" x14ac:dyDescent="0.5">
      <c r="A2329" s="32"/>
      <c r="B2329" s="297" t="str">
        <f>+IF(E2329=2012,VLOOKUP(D2329,K_navn!$A$2:$C$359,2),"")</f>
        <v/>
      </c>
      <c r="C2329" s="297" t="str">
        <f>+IF(E2329=2012,VLOOKUP(D2329,K_navn!$A$2:$C$359,3),"")</f>
        <v/>
      </c>
      <c r="D2329" s="115">
        <f>+'Ark1'!P4141</f>
        <v>4649</v>
      </c>
      <c r="E2329" s="115">
        <f>+'Ark1'!C4141</f>
        <v>2014</v>
      </c>
      <c r="F2329" s="116" t="str">
        <f>+IF('Ark1'!Q4141=0,"",'Ark1'!Q4141)</f>
        <v/>
      </c>
      <c r="G2329" s="116">
        <f>+'Ark1'!R4141</f>
        <v>0</v>
      </c>
      <c r="H2329" s="116">
        <f>+'Ark1'!S4141</f>
        <v>0</v>
      </c>
      <c r="I2329" s="222" t="str">
        <f>+IF(G2329=0,"",'Ark1'!AA4141)</f>
        <v/>
      </c>
      <c r="J2329" s="222" t="str">
        <f>+IF(G2329=0,"",'Ark1'!AB4141)</f>
        <v/>
      </c>
      <c r="K2329" s="114" t="str">
        <f>+IF(G2329=0,"",'Ark1'!U4141)</f>
        <v/>
      </c>
      <c r="L2329" s="222" t="str">
        <f>+IF(G2329=0,"",'Ark1'!W4141)</f>
        <v/>
      </c>
      <c r="M2329" s="222" t="str">
        <f>+IF(G2329=0,"",'Ark1'!X4141)</f>
        <v/>
      </c>
      <c r="N2329" s="114" t="str">
        <f>+IF(G2329=0,"",'Ark1'!Y4141)</f>
        <v/>
      </c>
      <c r="O2329" s="116" t="str">
        <f>+IF(G2329=0,"",'Ark1'!Z4141)</f>
        <v/>
      </c>
      <c r="P2329" s="116" t="str">
        <f t="shared" si="36"/>
        <v/>
      </c>
      <c r="Q2329" s="114" t="str">
        <f>+IF(G2329=0,"",'Ark1'!T4141)</f>
        <v/>
      </c>
      <c r="R2329" s="222" t="str">
        <f>+IF(G2329=0,"",'Ark1'!V4141)</f>
        <v/>
      </c>
      <c r="S2329" s="32"/>
    </row>
    <row r="2330" spans="1:19" x14ac:dyDescent="0.5">
      <c r="A2330" s="32"/>
      <c r="B2330" s="297" t="str">
        <f>+IF(E2330=2012,VLOOKUP(D2330,K_navn!$A$2:$C$359,2),"")</f>
        <v/>
      </c>
      <c r="C2330" s="297" t="str">
        <f>+IF(E2330=2012,VLOOKUP(D2330,K_navn!$A$2:$C$359,3),"")</f>
        <v/>
      </c>
      <c r="D2330" s="115">
        <f>+'Ark1'!P4142</f>
        <v>4649</v>
      </c>
      <c r="E2330" s="115">
        <f>+'Ark1'!C4142</f>
        <v>2015</v>
      </c>
      <c r="F2330" s="116" t="str">
        <f>+IF('Ark1'!Q4142=0,"",'Ark1'!Q4142)</f>
        <v/>
      </c>
      <c r="G2330" s="116">
        <f>+'Ark1'!R4142</f>
        <v>0</v>
      </c>
      <c r="H2330" s="116">
        <f>+'Ark1'!S4142</f>
        <v>0</v>
      </c>
      <c r="I2330" s="222" t="str">
        <f>+IF(G2330=0,"",'Ark1'!AA4142)</f>
        <v/>
      </c>
      <c r="J2330" s="222" t="str">
        <f>+IF(G2330=0,"",'Ark1'!AB4142)</f>
        <v/>
      </c>
      <c r="K2330" s="114" t="str">
        <f>+IF(G2330=0,"",'Ark1'!U4142)</f>
        <v/>
      </c>
      <c r="L2330" s="222" t="str">
        <f>+IF(G2330=0,"",'Ark1'!W4142)</f>
        <v/>
      </c>
      <c r="M2330" s="222" t="str">
        <f>+IF(G2330=0,"",'Ark1'!X4142)</f>
        <v/>
      </c>
      <c r="N2330" s="114" t="str">
        <f>+IF(G2330=0,"",'Ark1'!Y4142)</f>
        <v/>
      </c>
      <c r="O2330" s="116" t="str">
        <f>+IF(G2330=0,"",'Ark1'!Z4142)</f>
        <v/>
      </c>
      <c r="P2330" s="116" t="str">
        <f t="shared" si="36"/>
        <v/>
      </c>
      <c r="Q2330" s="114" t="str">
        <f>+IF(G2330=0,"",'Ark1'!T4142)</f>
        <v/>
      </c>
      <c r="R2330" s="222" t="str">
        <f>+IF(G2330=0,"",'Ark1'!V4142)</f>
        <v/>
      </c>
      <c r="S2330" s="32"/>
    </row>
    <row r="2331" spans="1:19" x14ac:dyDescent="0.5">
      <c r="A2331" s="32"/>
      <c r="B2331" s="297" t="str">
        <f>+IF(E2331=2012,VLOOKUP(D2331,K_navn!$A$2:$C$359,2),"")</f>
        <v/>
      </c>
      <c r="C2331" s="297" t="str">
        <f>+IF(E2331=2012,VLOOKUP(D2331,K_navn!$A$2:$C$359,3),"")</f>
        <v/>
      </c>
      <c r="D2331" s="115">
        <f>+'Ark1'!P4143</f>
        <v>4649</v>
      </c>
      <c r="E2331" s="115">
        <f>+'Ark1'!C4143</f>
        <v>2016</v>
      </c>
      <c r="F2331" s="116" t="str">
        <f>+IF('Ark1'!Q4143=0,"",'Ark1'!Q4143)</f>
        <v/>
      </c>
      <c r="G2331" s="116">
        <f>+'Ark1'!R4143</f>
        <v>0</v>
      </c>
      <c r="H2331" s="116">
        <f>+'Ark1'!S4143</f>
        <v>0</v>
      </c>
      <c r="I2331" s="222" t="str">
        <f>+IF(G2331=0,"",'Ark1'!AA4143)</f>
        <v/>
      </c>
      <c r="J2331" s="222" t="str">
        <f>+IF(G2331=0,"",'Ark1'!AB4143)</f>
        <v/>
      </c>
      <c r="K2331" s="114" t="str">
        <f>+IF(G2331=0,"",'Ark1'!U4143)</f>
        <v/>
      </c>
      <c r="L2331" s="222" t="str">
        <f>+IF(G2331=0,"",'Ark1'!W4143)</f>
        <v/>
      </c>
      <c r="M2331" s="222" t="str">
        <f>+IF(G2331=0,"",'Ark1'!X4143)</f>
        <v/>
      </c>
      <c r="N2331" s="114" t="str">
        <f>+IF(G2331=0,"",'Ark1'!Y4143)</f>
        <v/>
      </c>
      <c r="O2331" s="116" t="str">
        <f>+IF(G2331=0,"",'Ark1'!Z4143)</f>
        <v/>
      </c>
      <c r="P2331" s="116" t="str">
        <f t="shared" si="36"/>
        <v/>
      </c>
      <c r="Q2331" s="114" t="str">
        <f>+IF(G2331=0,"",'Ark1'!T4143)</f>
        <v/>
      </c>
      <c r="R2331" s="222" t="str">
        <f>+IF(G2331=0,"",'Ark1'!V4143)</f>
        <v/>
      </c>
      <c r="S2331" s="32"/>
    </row>
    <row r="2332" spans="1:19" x14ac:dyDescent="0.5">
      <c r="A2332" s="32"/>
      <c r="B2332" s="297" t="str">
        <f>+IF(E2332=2012,VLOOKUP(D2332,K_navn!$A$2:$C$359,2),"")</f>
        <v/>
      </c>
      <c r="C2332" s="297" t="str">
        <f>+IF(E2332=2012,VLOOKUP(D2332,K_navn!$A$2:$C$359,3),"")</f>
        <v/>
      </c>
      <c r="D2332" s="115">
        <f>+'Ark1'!P4144</f>
        <v>4649</v>
      </c>
      <c r="E2332" s="115">
        <f>+'Ark1'!C4144</f>
        <v>2017</v>
      </c>
      <c r="F2332" s="116" t="str">
        <f>+IF('Ark1'!Q4144=0,"",'Ark1'!Q4144)</f>
        <v/>
      </c>
      <c r="G2332" s="116">
        <f>+'Ark1'!R4144</f>
        <v>0</v>
      </c>
      <c r="H2332" s="116">
        <f>+'Ark1'!S4144</f>
        <v>0</v>
      </c>
      <c r="I2332" s="222" t="str">
        <f>+IF(G2332=0,"",'Ark1'!AA4144)</f>
        <v/>
      </c>
      <c r="J2332" s="222" t="str">
        <f>+IF(G2332=0,"",'Ark1'!AB4144)</f>
        <v/>
      </c>
      <c r="K2332" s="114" t="str">
        <f>+IF(G2332=0,"",'Ark1'!U4144)</f>
        <v/>
      </c>
      <c r="L2332" s="222" t="str">
        <f>+IF(G2332=0,"",'Ark1'!W4144)</f>
        <v/>
      </c>
      <c r="M2332" s="222" t="str">
        <f>+IF(G2332=0,"",'Ark1'!X4144)</f>
        <v/>
      </c>
      <c r="N2332" s="114" t="str">
        <f>+IF(G2332=0,"",'Ark1'!Y4144)</f>
        <v/>
      </c>
      <c r="O2332" s="116" t="str">
        <f>+IF(G2332=0,"",'Ark1'!Z4144)</f>
        <v/>
      </c>
      <c r="P2332" s="116" t="str">
        <f t="shared" si="36"/>
        <v/>
      </c>
      <c r="Q2332" s="114" t="str">
        <f>+IF(G2332=0,"",'Ark1'!T4144)</f>
        <v/>
      </c>
      <c r="R2332" s="222" t="str">
        <f>+IF(G2332=0,"",'Ark1'!V4144)</f>
        <v/>
      </c>
      <c r="S2332" s="32"/>
    </row>
    <row r="2333" spans="1:19" x14ac:dyDescent="0.5">
      <c r="A2333" s="32"/>
      <c r="B2333" s="297" t="str">
        <f>+IF(E2333=2012,VLOOKUP(D2333,K_navn!$A$2:$C$359,2),"")</f>
        <v/>
      </c>
      <c r="C2333" s="297" t="str">
        <f>+IF(E2333=2012,VLOOKUP(D2333,K_navn!$A$2:$C$359,3),"")</f>
        <v/>
      </c>
      <c r="D2333" s="115">
        <f>+'Ark1'!P4145</f>
        <v>4649</v>
      </c>
      <c r="E2333" s="115">
        <f>+'Ark1'!C4145</f>
        <v>2018</v>
      </c>
      <c r="F2333" s="116" t="str">
        <f>+IF('Ark1'!Q4145=0,"",'Ark1'!Q4145)</f>
        <v/>
      </c>
      <c r="G2333" s="116">
        <f>+'Ark1'!R4145</f>
        <v>0</v>
      </c>
      <c r="H2333" s="116">
        <f>+'Ark1'!S4145</f>
        <v>0</v>
      </c>
      <c r="I2333" s="222" t="str">
        <f>+IF(G2333=0,"",'Ark1'!AA4145)</f>
        <v/>
      </c>
      <c r="J2333" s="222" t="str">
        <f>+IF(G2333=0,"",'Ark1'!AB4145)</f>
        <v/>
      </c>
      <c r="K2333" s="114" t="str">
        <f>+IF(G2333=0,"",'Ark1'!U4145)</f>
        <v/>
      </c>
      <c r="L2333" s="222" t="str">
        <f>+IF(G2333=0,"",'Ark1'!W4145)</f>
        <v/>
      </c>
      <c r="M2333" s="222" t="str">
        <f>+IF(G2333=0,"",'Ark1'!X4145)</f>
        <v/>
      </c>
      <c r="N2333" s="114" t="str">
        <f>+IF(G2333=0,"",'Ark1'!Y4145)</f>
        <v/>
      </c>
      <c r="O2333" s="116" t="str">
        <f>+IF(G2333=0,"",'Ark1'!Z4145)</f>
        <v/>
      </c>
      <c r="P2333" s="116" t="str">
        <f t="shared" si="36"/>
        <v/>
      </c>
      <c r="Q2333" s="114" t="str">
        <f>+IF(G2333=0,"",'Ark1'!T4145)</f>
        <v/>
      </c>
      <c r="R2333" s="222" t="str">
        <f>+IF(G2333=0,"",'Ark1'!V4145)</f>
        <v/>
      </c>
      <c r="S2333" s="32"/>
    </row>
    <row r="2334" spans="1:19" x14ac:dyDescent="0.5">
      <c r="A2334" s="32"/>
      <c r="B2334" s="297" t="str">
        <f>+IF(E2334=2012,VLOOKUP(D2334,K_navn!$A$2:$C$359,2),"")</f>
        <v/>
      </c>
      <c r="C2334" s="297" t="str">
        <f>+IF(E2334=2012,VLOOKUP(D2334,K_navn!$A$2:$C$359,3),"")</f>
        <v/>
      </c>
      <c r="D2334" s="115">
        <f>+'Ark1'!P4146</f>
        <v>4649</v>
      </c>
      <c r="E2334" s="115">
        <f>+'Ark1'!C4146</f>
        <v>2019</v>
      </c>
      <c r="F2334" s="116" t="str">
        <f>+IF('Ark1'!Q4146=0,"",'Ark1'!Q4146)</f>
        <v/>
      </c>
      <c r="G2334" s="116">
        <f>+'Ark1'!R4146</f>
        <v>0</v>
      </c>
      <c r="H2334" s="116">
        <f>+'Ark1'!S4146</f>
        <v>0</v>
      </c>
      <c r="I2334" s="222" t="str">
        <f>+IF(G2334=0,"",'Ark1'!AA4146)</f>
        <v/>
      </c>
      <c r="J2334" s="222" t="str">
        <f>+IF(G2334=0,"",'Ark1'!AB4146)</f>
        <v/>
      </c>
      <c r="K2334" s="114" t="str">
        <f>+IF(G2334=0,"",'Ark1'!U4146)</f>
        <v/>
      </c>
      <c r="L2334" s="222" t="str">
        <f>+IF(G2334=0,"",'Ark1'!W4146)</f>
        <v/>
      </c>
      <c r="M2334" s="222" t="str">
        <f>+IF(G2334=0,"",'Ark1'!X4146)</f>
        <v/>
      </c>
      <c r="N2334" s="114" t="str">
        <f>+IF(G2334=0,"",'Ark1'!Y4146)</f>
        <v/>
      </c>
      <c r="O2334" s="116" t="str">
        <f>+IF(G2334=0,"",'Ark1'!Z4146)</f>
        <v/>
      </c>
      <c r="P2334" s="116" t="str">
        <f t="shared" si="36"/>
        <v/>
      </c>
      <c r="Q2334" s="114" t="str">
        <f>+IF(G2334=0,"",'Ark1'!T4146)</f>
        <v/>
      </c>
      <c r="R2334" s="222" t="str">
        <f>+IF(G2334=0,"",'Ark1'!V4146)</f>
        <v/>
      </c>
      <c r="S2334" s="32"/>
    </row>
    <row r="2335" spans="1:19" x14ac:dyDescent="0.5">
      <c r="A2335" s="32"/>
      <c r="B2335" s="297" t="str">
        <f>+IF(E2335=2012,VLOOKUP(D2335,K_navn!$A$2:$C$359,2),"")</f>
        <v/>
      </c>
      <c r="C2335" s="297" t="str">
        <f>+IF(E2335=2012,VLOOKUP(D2335,K_navn!$A$2:$C$359,3),"")</f>
        <v/>
      </c>
      <c r="D2335" s="115">
        <f>+'Ark1'!P4147</f>
        <v>4649</v>
      </c>
      <c r="E2335" s="115">
        <f>+'Ark1'!C4147</f>
        <v>2020</v>
      </c>
      <c r="F2335" s="116" t="str">
        <f>+IF('Ark1'!Q4147=0,"",'Ark1'!Q4147)</f>
        <v/>
      </c>
      <c r="G2335" s="116">
        <f>+'Ark1'!R4147</f>
        <v>0</v>
      </c>
      <c r="H2335" s="116">
        <f>+'Ark1'!S4147</f>
        <v>0</v>
      </c>
      <c r="I2335" s="222" t="str">
        <f>+IF(G2335=0,"",'Ark1'!AA4147)</f>
        <v/>
      </c>
      <c r="J2335" s="222" t="str">
        <f>+IF(G2335=0,"",'Ark1'!AB4147)</f>
        <v/>
      </c>
      <c r="K2335" s="114" t="str">
        <f>+IF(G2335=0,"",'Ark1'!U4147)</f>
        <v/>
      </c>
      <c r="L2335" s="222" t="str">
        <f>+IF(G2335=0,"",'Ark1'!W4147)</f>
        <v/>
      </c>
      <c r="M2335" s="222" t="str">
        <f>+IF(G2335=0,"",'Ark1'!X4147)</f>
        <v/>
      </c>
      <c r="N2335" s="114" t="str">
        <f>+IF(G2335=0,"",'Ark1'!Y4147)</f>
        <v/>
      </c>
      <c r="O2335" s="116" t="str">
        <f>+IF(G2335=0,"",'Ark1'!Z4147)</f>
        <v/>
      </c>
      <c r="P2335" s="116" t="str">
        <f t="shared" si="36"/>
        <v/>
      </c>
      <c r="Q2335" s="114" t="str">
        <f>+IF(G2335=0,"",'Ark1'!T4147)</f>
        <v/>
      </c>
      <c r="R2335" s="222" t="str">
        <f>+IF(G2335=0,"",'Ark1'!V4147)</f>
        <v/>
      </c>
      <c r="S2335" s="32"/>
    </row>
    <row r="2336" spans="1:19" x14ac:dyDescent="0.5">
      <c r="A2336" s="32"/>
      <c r="B2336" s="297" t="str">
        <f>+IF(E2336=2012,VLOOKUP(D2336,K_navn!$A$2:$C$359,2),"")</f>
        <v/>
      </c>
      <c r="C2336" s="297" t="str">
        <f>+IF(E2336=2012,VLOOKUP(D2336,K_navn!$A$2:$C$359,3),"")</f>
        <v/>
      </c>
      <c r="D2336" s="115">
        <f>+'Ark1'!P4148</f>
        <v>4649</v>
      </c>
      <c r="E2336" s="115">
        <f>+'Ark1'!C4148</f>
        <v>2021</v>
      </c>
      <c r="F2336" s="116" t="str">
        <f>+IF('Ark1'!Q4148=0,"",'Ark1'!Q4148)</f>
        <v/>
      </c>
      <c r="G2336" s="116">
        <f>+'Ark1'!R4148</f>
        <v>0</v>
      </c>
      <c r="H2336" s="116">
        <f>+'Ark1'!S4148</f>
        <v>0</v>
      </c>
      <c r="I2336" s="222" t="str">
        <f>+IF(G2336=0,"",'Ark1'!AA4148)</f>
        <v/>
      </c>
      <c r="J2336" s="222" t="str">
        <f>+IF(G2336=0,"",'Ark1'!AB4148)</f>
        <v/>
      </c>
      <c r="K2336" s="114" t="str">
        <f>+IF(G2336=0,"",'Ark1'!U4148)</f>
        <v/>
      </c>
      <c r="L2336" s="222" t="str">
        <f>+IF(G2336=0,"",'Ark1'!W4148)</f>
        <v/>
      </c>
      <c r="M2336" s="222" t="str">
        <f>+IF(G2336=0,"",'Ark1'!X4148)</f>
        <v/>
      </c>
      <c r="N2336" s="114" t="str">
        <f>+IF(G2336=0,"",'Ark1'!Y4148)</f>
        <v/>
      </c>
      <c r="O2336" s="116" t="str">
        <f>+IF(G2336=0,"",'Ark1'!Z4148)</f>
        <v/>
      </c>
      <c r="P2336" s="116" t="str">
        <f t="shared" si="36"/>
        <v/>
      </c>
      <c r="Q2336" s="114" t="str">
        <f>+IF(G2336=0,"",'Ark1'!T4148)</f>
        <v/>
      </c>
      <c r="R2336" s="222" t="str">
        <f>+IF(G2336=0,"",'Ark1'!V4148)</f>
        <v/>
      </c>
      <c r="S2336" s="32"/>
    </row>
    <row r="2337" spans="1:19" x14ac:dyDescent="0.5">
      <c r="A2337" s="32"/>
      <c r="B2337" s="297" t="str">
        <f>+IF(E2337=2012,VLOOKUP(D2337,K_navn!$A$2:$C$359,2),"")</f>
        <v/>
      </c>
      <c r="C2337" s="297" t="str">
        <f>+IF(E2337=2012,VLOOKUP(D2337,K_navn!$A$2:$C$359,3),"")</f>
        <v/>
      </c>
      <c r="D2337" s="115">
        <f>+'Ark1'!P4149</f>
        <v>4649</v>
      </c>
      <c r="E2337" s="115">
        <f>+'Ark1'!C4149</f>
        <v>2022</v>
      </c>
      <c r="F2337" s="116" t="str">
        <f>+IF('Ark1'!Q4149=0,"",'Ark1'!Q4149)</f>
        <v/>
      </c>
      <c r="G2337" s="116">
        <f>+'Ark1'!R4149</f>
        <v>0</v>
      </c>
      <c r="H2337" s="116">
        <f>+'Ark1'!S4149</f>
        <v>0</v>
      </c>
      <c r="I2337" s="222" t="str">
        <f>+IF(G2337=0,"",'Ark1'!AA4149)</f>
        <v/>
      </c>
      <c r="J2337" s="222" t="str">
        <f>+IF(G2337=0,"",'Ark1'!AB4149)</f>
        <v/>
      </c>
      <c r="K2337" s="114" t="str">
        <f>+IF(G2337=0,"",'Ark1'!U4149)</f>
        <v/>
      </c>
      <c r="L2337" s="222" t="str">
        <f>+IF(G2337=0,"",'Ark1'!W4149)</f>
        <v/>
      </c>
      <c r="M2337" s="222" t="str">
        <f>+IF(G2337=0,"",'Ark1'!X4149)</f>
        <v/>
      </c>
      <c r="N2337" s="114" t="str">
        <f>+IF(G2337=0,"",'Ark1'!Y4149)</f>
        <v/>
      </c>
      <c r="O2337" s="116" t="str">
        <f>+IF(G2337=0,"",'Ark1'!Z4149)</f>
        <v/>
      </c>
      <c r="P2337" s="116" t="str">
        <f t="shared" si="36"/>
        <v/>
      </c>
      <c r="Q2337" s="114" t="str">
        <f>+IF(G2337=0,"",'Ark1'!T4149)</f>
        <v/>
      </c>
      <c r="R2337" s="222" t="str">
        <f>+IF(G2337=0,"",'Ark1'!V4149)</f>
        <v/>
      </c>
      <c r="S2337" s="32"/>
    </row>
    <row r="2338" spans="1:19" x14ac:dyDescent="0.5">
      <c r="A2338" s="32"/>
      <c r="B2338" s="297" t="str">
        <f>+IF(E2338=2012,VLOOKUP(D2338,K_navn!$A$2:$C$359,2),"")</f>
        <v>Gloppen</v>
      </c>
      <c r="C2338" s="297" t="str">
        <f>+IF(E2338=2012,VLOOKUP(D2338,K_navn!$A$2:$C$359,3),"")</f>
        <v xml:space="preserve">Vestland </v>
      </c>
      <c r="D2338" s="115">
        <f>+'Ark1'!P4150</f>
        <v>4650</v>
      </c>
      <c r="E2338" s="115">
        <f>+'Ark1'!C4150</f>
        <v>2012</v>
      </c>
      <c r="F2338" s="116" t="str">
        <f>+IF('Ark1'!Q4150=0,"",'Ark1'!Q4150)</f>
        <v/>
      </c>
      <c r="G2338" s="116">
        <f>+'Ark1'!R4150</f>
        <v>0</v>
      </c>
      <c r="H2338" s="116">
        <f>+'Ark1'!S4150</f>
        <v>0</v>
      </c>
      <c r="I2338" s="222" t="str">
        <f>+IF(G2338=0,"",'Ark1'!AA4150)</f>
        <v/>
      </c>
      <c r="J2338" s="222" t="str">
        <f>+IF(G2338=0,"",'Ark1'!AB4150)</f>
        <v/>
      </c>
      <c r="K2338" s="114" t="str">
        <f>+IF(G2338=0,"",'Ark1'!U4150)</f>
        <v/>
      </c>
      <c r="L2338" s="222" t="str">
        <f>+IF(G2338=0,"",'Ark1'!W4150)</f>
        <v/>
      </c>
      <c r="M2338" s="222" t="str">
        <f>+IF(G2338=0,"",'Ark1'!X4150)</f>
        <v/>
      </c>
      <c r="N2338" s="114" t="str">
        <f>+IF(G2338=0,"",'Ark1'!Y4150)</f>
        <v/>
      </c>
      <c r="O2338" s="116" t="str">
        <f>+IF(G2338=0,"",'Ark1'!Z4150)</f>
        <v/>
      </c>
      <c r="P2338" s="116" t="str">
        <f t="shared" si="36"/>
        <v/>
      </c>
      <c r="Q2338" s="114" t="str">
        <f>+IF(G2338=0,"",'Ark1'!T4150)</f>
        <v/>
      </c>
      <c r="R2338" s="222" t="str">
        <f>+IF(G2338=0,"",'Ark1'!V4150)</f>
        <v/>
      </c>
      <c r="S2338" s="32"/>
    </row>
    <row r="2339" spans="1:19" x14ac:dyDescent="0.5">
      <c r="A2339" s="32"/>
      <c r="B2339" s="297" t="str">
        <f>+IF(E2339=2012,VLOOKUP(D2339,K_navn!$A$2:$C$359,2),"")</f>
        <v/>
      </c>
      <c r="C2339" s="297" t="str">
        <f>+IF(E2339=2012,VLOOKUP(D2339,K_navn!$A$2:$C$359,3),"")</f>
        <v/>
      </c>
      <c r="D2339" s="115">
        <f>+'Ark1'!P4151</f>
        <v>4650</v>
      </c>
      <c r="E2339" s="115">
        <f>+'Ark1'!C4151</f>
        <v>2013</v>
      </c>
      <c r="F2339" s="116" t="str">
        <f>+IF('Ark1'!Q4151=0,"",'Ark1'!Q4151)</f>
        <v/>
      </c>
      <c r="G2339" s="116">
        <f>+'Ark1'!R4151</f>
        <v>0</v>
      </c>
      <c r="H2339" s="116">
        <f>+'Ark1'!S4151</f>
        <v>0</v>
      </c>
      <c r="I2339" s="222" t="str">
        <f>+IF(G2339=0,"",'Ark1'!AA4151)</f>
        <v/>
      </c>
      <c r="J2339" s="222" t="str">
        <f>+IF(G2339=0,"",'Ark1'!AB4151)</f>
        <v/>
      </c>
      <c r="K2339" s="114" t="str">
        <f>+IF(G2339=0,"",'Ark1'!U4151)</f>
        <v/>
      </c>
      <c r="L2339" s="222" t="str">
        <f>+IF(G2339=0,"",'Ark1'!W4151)</f>
        <v/>
      </c>
      <c r="M2339" s="222" t="str">
        <f>+IF(G2339=0,"",'Ark1'!X4151)</f>
        <v/>
      </c>
      <c r="N2339" s="114" t="str">
        <f>+IF(G2339=0,"",'Ark1'!Y4151)</f>
        <v/>
      </c>
      <c r="O2339" s="116" t="str">
        <f>+IF(G2339=0,"",'Ark1'!Z4151)</f>
        <v/>
      </c>
      <c r="P2339" s="116" t="str">
        <f t="shared" si="36"/>
        <v/>
      </c>
      <c r="Q2339" s="114" t="str">
        <f>+IF(G2339=0,"",'Ark1'!T4151)</f>
        <v/>
      </c>
      <c r="R2339" s="222" t="str">
        <f>+IF(G2339=0,"",'Ark1'!V4151)</f>
        <v/>
      </c>
      <c r="S2339" s="32"/>
    </row>
    <row r="2340" spans="1:19" x14ac:dyDescent="0.5">
      <c r="A2340" s="32"/>
      <c r="B2340" s="297" t="str">
        <f>+IF(E2340=2012,VLOOKUP(D2340,K_navn!$A$2:$C$359,2),"")</f>
        <v/>
      </c>
      <c r="C2340" s="297" t="str">
        <f>+IF(E2340=2012,VLOOKUP(D2340,K_navn!$A$2:$C$359,3),"")</f>
        <v/>
      </c>
      <c r="D2340" s="115">
        <f>+'Ark1'!P4152</f>
        <v>4650</v>
      </c>
      <c r="E2340" s="115">
        <f>+'Ark1'!C4152</f>
        <v>2014</v>
      </c>
      <c r="F2340" s="116" t="str">
        <f>+IF('Ark1'!Q4152=0,"",'Ark1'!Q4152)</f>
        <v/>
      </c>
      <c r="G2340" s="116">
        <f>+'Ark1'!R4152</f>
        <v>0</v>
      </c>
      <c r="H2340" s="116">
        <f>+'Ark1'!S4152</f>
        <v>0</v>
      </c>
      <c r="I2340" s="222" t="str">
        <f>+IF(G2340=0,"",'Ark1'!AA4152)</f>
        <v/>
      </c>
      <c r="J2340" s="222" t="str">
        <f>+IF(G2340=0,"",'Ark1'!AB4152)</f>
        <v/>
      </c>
      <c r="K2340" s="114" t="str">
        <f>+IF(G2340=0,"",'Ark1'!U4152)</f>
        <v/>
      </c>
      <c r="L2340" s="222" t="str">
        <f>+IF(G2340=0,"",'Ark1'!W4152)</f>
        <v/>
      </c>
      <c r="M2340" s="222" t="str">
        <f>+IF(G2340=0,"",'Ark1'!X4152)</f>
        <v/>
      </c>
      <c r="N2340" s="114" t="str">
        <f>+IF(G2340=0,"",'Ark1'!Y4152)</f>
        <v/>
      </c>
      <c r="O2340" s="116" t="str">
        <f>+IF(G2340=0,"",'Ark1'!Z4152)</f>
        <v/>
      </c>
      <c r="P2340" s="116" t="str">
        <f t="shared" si="36"/>
        <v/>
      </c>
      <c r="Q2340" s="114" t="str">
        <f>+IF(G2340=0,"",'Ark1'!T4152)</f>
        <v/>
      </c>
      <c r="R2340" s="222" t="str">
        <f>+IF(G2340=0,"",'Ark1'!V4152)</f>
        <v/>
      </c>
      <c r="S2340" s="32"/>
    </row>
    <row r="2341" spans="1:19" x14ac:dyDescent="0.5">
      <c r="A2341" s="32"/>
      <c r="B2341" s="297" t="str">
        <f>+IF(E2341=2012,VLOOKUP(D2341,K_navn!$A$2:$C$359,2),"")</f>
        <v/>
      </c>
      <c r="C2341" s="297" t="str">
        <f>+IF(E2341=2012,VLOOKUP(D2341,K_navn!$A$2:$C$359,3),"")</f>
        <v/>
      </c>
      <c r="D2341" s="115">
        <f>+'Ark1'!P4153</f>
        <v>4650</v>
      </c>
      <c r="E2341" s="115">
        <f>+'Ark1'!C4153</f>
        <v>2015</v>
      </c>
      <c r="F2341" s="116" t="str">
        <f>+IF('Ark1'!Q4153=0,"",'Ark1'!Q4153)</f>
        <v/>
      </c>
      <c r="G2341" s="116">
        <f>+'Ark1'!R4153</f>
        <v>0</v>
      </c>
      <c r="H2341" s="116">
        <f>+'Ark1'!S4153</f>
        <v>0</v>
      </c>
      <c r="I2341" s="222" t="str">
        <f>+IF(G2341=0,"",'Ark1'!AA4153)</f>
        <v/>
      </c>
      <c r="J2341" s="222" t="str">
        <f>+IF(G2341=0,"",'Ark1'!AB4153)</f>
        <v/>
      </c>
      <c r="K2341" s="114" t="str">
        <f>+IF(G2341=0,"",'Ark1'!U4153)</f>
        <v/>
      </c>
      <c r="L2341" s="222" t="str">
        <f>+IF(G2341=0,"",'Ark1'!W4153)</f>
        <v/>
      </c>
      <c r="M2341" s="222" t="str">
        <f>+IF(G2341=0,"",'Ark1'!X4153)</f>
        <v/>
      </c>
      <c r="N2341" s="114" t="str">
        <f>+IF(G2341=0,"",'Ark1'!Y4153)</f>
        <v/>
      </c>
      <c r="O2341" s="116" t="str">
        <f>+IF(G2341=0,"",'Ark1'!Z4153)</f>
        <v/>
      </c>
      <c r="P2341" s="116" t="str">
        <f t="shared" si="36"/>
        <v/>
      </c>
      <c r="Q2341" s="114" t="str">
        <f>+IF(G2341=0,"",'Ark1'!T4153)</f>
        <v/>
      </c>
      <c r="R2341" s="222" t="str">
        <f>+IF(G2341=0,"",'Ark1'!V4153)</f>
        <v/>
      </c>
      <c r="S2341" s="32"/>
    </row>
    <row r="2342" spans="1:19" x14ac:dyDescent="0.5">
      <c r="A2342" s="32"/>
      <c r="B2342" s="297" t="str">
        <f>+IF(E2342=2012,VLOOKUP(D2342,K_navn!$A$2:$C$359,2),"")</f>
        <v/>
      </c>
      <c r="C2342" s="297" t="str">
        <f>+IF(E2342=2012,VLOOKUP(D2342,K_navn!$A$2:$C$359,3),"")</f>
        <v/>
      </c>
      <c r="D2342" s="115">
        <f>+'Ark1'!P4154</f>
        <v>4650</v>
      </c>
      <c r="E2342" s="115">
        <f>+'Ark1'!C4154</f>
        <v>2016</v>
      </c>
      <c r="F2342" s="116" t="str">
        <f>+IF('Ark1'!Q4154=0,"",'Ark1'!Q4154)</f>
        <v/>
      </c>
      <c r="G2342" s="116">
        <f>+'Ark1'!R4154</f>
        <v>0</v>
      </c>
      <c r="H2342" s="116">
        <f>+'Ark1'!S4154</f>
        <v>0</v>
      </c>
      <c r="I2342" s="222" t="str">
        <f>+IF(G2342=0,"",'Ark1'!AA4154)</f>
        <v/>
      </c>
      <c r="J2342" s="222" t="str">
        <f>+IF(G2342=0,"",'Ark1'!AB4154)</f>
        <v/>
      </c>
      <c r="K2342" s="114" t="str">
        <f>+IF(G2342=0,"",'Ark1'!U4154)</f>
        <v/>
      </c>
      <c r="L2342" s="222" t="str">
        <f>+IF(G2342=0,"",'Ark1'!W4154)</f>
        <v/>
      </c>
      <c r="M2342" s="222" t="str">
        <f>+IF(G2342=0,"",'Ark1'!X4154)</f>
        <v/>
      </c>
      <c r="N2342" s="114" t="str">
        <f>+IF(G2342=0,"",'Ark1'!Y4154)</f>
        <v/>
      </c>
      <c r="O2342" s="116" t="str">
        <f>+IF(G2342=0,"",'Ark1'!Z4154)</f>
        <v/>
      </c>
      <c r="P2342" s="116" t="str">
        <f t="shared" si="36"/>
        <v/>
      </c>
      <c r="Q2342" s="114" t="str">
        <f>+IF(G2342=0,"",'Ark1'!T4154)</f>
        <v/>
      </c>
      <c r="R2342" s="222" t="str">
        <f>+IF(G2342=0,"",'Ark1'!V4154)</f>
        <v/>
      </c>
      <c r="S2342" s="32"/>
    </row>
    <row r="2343" spans="1:19" x14ac:dyDescent="0.5">
      <c r="A2343" s="32"/>
      <c r="B2343" s="297" t="str">
        <f>+IF(E2343=2012,VLOOKUP(D2343,K_navn!$A$2:$C$359,2),"")</f>
        <v/>
      </c>
      <c r="C2343" s="297" t="str">
        <f>+IF(E2343=2012,VLOOKUP(D2343,K_navn!$A$2:$C$359,3),"")</f>
        <v/>
      </c>
      <c r="D2343" s="115">
        <f>+'Ark1'!P4155</f>
        <v>4650</v>
      </c>
      <c r="E2343" s="115">
        <f>+'Ark1'!C4155</f>
        <v>2017</v>
      </c>
      <c r="F2343" s="116" t="str">
        <f>+IF('Ark1'!Q4155=0,"",'Ark1'!Q4155)</f>
        <v/>
      </c>
      <c r="G2343" s="116">
        <f>+'Ark1'!R4155</f>
        <v>0</v>
      </c>
      <c r="H2343" s="116">
        <f>+'Ark1'!S4155</f>
        <v>0</v>
      </c>
      <c r="I2343" s="222" t="str">
        <f>+IF(G2343=0,"",'Ark1'!AA4155)</f>
        <v/>
      </c>
      <c r="J2343" s="222" t="str">
        <f>+IF(G2343=0,"",'Ark1'!AB4155)</f>
        <v/>
      </c>
      <c r="K2343" s="114" t="str">
        <f>+IF(G2343=0,"",'Ark1'!U4155)</f>
        <v/>
      </c>
      <c r="L2343" s="222" t="str">
        <f>+IF(G2343=0,"",'Ark1'!W4155)</f>
        <v/>
      </c>
      <c r="M2343" s="222" t="str">
        <f>+IF(G2343=0,"",'Ark1'!X4155)</f>
        <v/>
      </c>
      <c r="N2343" s="114" t="str">
        <f>+IF(G2343=0,"",'Ark1'!Y4155)</f>
        <v/>
      </c>
      <c r="O2343" s="116" t="str">
        <f>+IF(G2343=0,"",'Ark1'!Z4155)</f>
        <v/>
      </c>
      <c r="P2343" s="116" t="str">
        <f t="shared" ref="P2343:P2406" si="37">+IF(G2343=0,"",H2343/F2343)</f>
        <v/>
      </c>
      <c r="Q2343" s="114" t="str">
        <f>+IF(G2343=0,"",'Ark1'!T4155)</f>
        <v/>
      </c>
      <c r="R2343" s="222" t="str">
        <f>+IF(G2343=0,"",'Ark1'!V4155)</f>
        <v/>
      </c>
      <c r="S2343" s="32"/>
    </row>
    <row r="2344" spans="1:19" x14ac:dyDescent="0.5">
      <c r="A2344" s="32"/>
      <c r="B2344" s="297" t="str">
        <f>+IF(E2344=2012,VLOOKUP(D2344,K_navn!$A$2:$C$359,2),"")</f>
        <v/>
      </c>
      <c r="C2344" s="297" t="str">
        <f>+IF(E2344=2012,VLOOKUP(D2344,K_navn!$A$2:$C$359,3),"")</f>
        <v/>
      </c>
      <c r="D2344" s="115">
        <f>+'Ark1'!P4156</f>
        <v>4650</v>
      </c>
      <c r="E2344" s="115">
        <f>+'Ark1'!C4156</f>
        <v>2018</v>
      </c>
      <c r="F2344" s="116" t="str">
        <f>+IF('Ark1'!Q4156=0,"",'Ark1'!Q4156)</f>
        <v/>
      </c>
      <c r="G2344" s="116">
        <f>+'Ark1'!R4156</f>
        <v>0</v>
      </c>
      <c r="H2344" s="116">
        <f>+'Ark1'!S4156</f>
        <v>0</v>
      </c>
      <c r="I2344" s="222" t="str">
        <f>+IF(G2344=0,"",'Ark1'!AA4156)</f>
        <v/>
      </c>
      <c r="J2344" s="222" t="str">
        <f>+IF(G2344=0,"",'Ark1'!AB4156)</f>
        <v/>
      </c>
      <c r="K2344" s="114" t="str">
        <f>+IF(G2344=0,"",'Ark1'!U4156)</f>
        <v/>
      </c>
      <c r="L2344" s="222" t="str">
        <f>+IF(G2344=0,"",'Ark1'!W4156)</f>
        <v/>
      </c>
      <c r="M2344" s="222" t="str">
        <f>+IF(G2344=0,"",'Ark1'!X4156)</f>
        <v/>
      </c>
      <c r="N2344" s="114" t="str">
        <f>+IF(G2344=0,"",'Ark1'!Y4156)</f>
        <v/>
      </c>
      <c r="O2344" s="116" t="str">
        <f>+IF(G2344=0,"",'Ark1'!Z4156)</f>
        <v/>
      </c>
      <c r="P2344" s="116" t="str">
        <f t="shared" si="37"/>
        <v/>
      </c>
      <c r="Q2344" s="114" t="str">
        <f>+IF(G2344=0,"",'Ark1'!T4156)</f>
        <v/>
      </c>
      <c r="R2344" s="222" t="str">
        <f>+IF(G2344=0,"",'Ark1'!V4156)</f>
        <v/>
      </c>
      <c r="S2344" s="32"/>
    </row>
    <row r="2345" spans="1:19" x14ac:dyDescent="0.5">
      <c r="A2345" s="32"/>
      <c r="B2345" s="297" t="str">
        <f>+IF(E2345=2012,VLOOKUP(D2345,K_navn!$A$2:$C$359,2),"")</f>
        <v/>
      </c>
      <c r="C2345" s="297" t="str">
        <f>+IF(E2345=2012,VLOOKUP(D2345,K_navn!$A$2:$C$359,3),"")</f>
        <v/>
      </c>
      <c r="D2345" s="115">
        <f>+'Ark1'!P4157</f>
        <v>4650</v>
      </c>
      <c r="E2345" s="115">
        <f>+'Ark1'!C4157</f>
        <v>2019</v>
      </c>
      <c r="F2345" s="116">
        <f>+IF('Ark1'!Q4157=0,"",'Ark1'!Q4157)</f>
        <v>1</v>
      </c>
      <c r="G2345" s="116">
        <f>+'Ark1'!R4157</f>
        <v>1</v>
      </c>
      <c r="H2345" s="116">
        <f>+'Ark1'!S4157</f>
        <v>0</v>
      </c>
      <c r="I2345" s="222">
        <f>+IF(G2345=0,"",'Ark1'!AA4157)</f>
        <v>4.965243296921551E-3</v>
      </c>
      <c r="J2345" s="222">
        <f>+IF(G2345=0,"",'Ark1'!AB4157)</f>
        <v>0</v>
      </c>
      <c r="K2345" s="114">
        <f>+IF(G2345=0,"",'Ark1'!U4157)</f>
        <v>0</v>
      </c>
      <c r="L2345" s="222">
        <f>+IF(G2345=0,"",'Ark1'!W4157)</f>
        <v>0</v>
      </c>
      <c r="M2345" s="222">
        <f>+IF(G2345=0,"",'Ark1'!X4157)</f>
        <v>0</v>
      </c>
      <c r="N2345" s="114">
        <f>+IF(G2345=0,"",'Ark1'!Y4157)</f>
        <v>0</v>
      </c>
      <c r="O2345" s="116">
        <f>+IF(G2345=0,"",'Ark1'!Z4157)</f>
        <v>0</v>
      </c>
      <c r="P2345" s="116">
        <f t="shared" si="37"/>
        <v>0</v>
      </c>
      <c r="Q2345" s="114">
        <f>+IF(G2345=0,"",'Ark1'!T4157)</f>
        <v>0</v>
      </c>
      <c r="R2345" s="222">
        <f>+IF(G2345=0,"",'Ark1'!V4157)</f>
        <v>0</v>
      </c>
      <c r="S2345" s="32"/>
    </row>
    <row r="2346" spans="1:19" x14ac:dyDescent="0.5">
      <c r="A2346" s="32"/>
      <c r="B2346" s="297" t="str">
        <f>+IF(E2346=2012,VLOOKUP(D2346,K_navn!$A$2:$C$359,2),"")</f>
        <v/>
      </c>
      <c r="C2346" s="297" t="str">
        <f>+IF(E2346=2012,VLOOKUP(D2346,K_navn!$A$2:$C$359,3),"")</f>
        <v/>
      </c>
      <c r="D2346" s="115">
        <f>+'Ark1'!P4158</f>
        <v>4650</v>
      </c>
      <c r="E2346" s="115">
        <f>+'Ark1'!C4158</f>
        <v>2020</v>
      </c>
      <c r="F2346" s="116" t="str">
        <f>+IF('Ark1'!Q4158=0,"",'Ark1'!Q4158)</f>
        <v/>
      </c>
      <c r="G2346" s="116">
        <f>+'Ark1'!R4158</f>
        <v>0</v>
      </c>
      <c r="H2346" s="116">
        <f>+'Ark1'!S4158</f>
        <v>0</v>
      </c>
      <c r="I2346" s="222" t="str">
        <f>+IF(G2346=0,"",'Ark1'!AA4158)</f>
        <v/>
      </c>
      <c r="J2346" s="222" t="str">
        <f>+IF(G2346=0,"",'Ark1'!AB4158)</f>
        <v/>
      </c>
      <c r="K2346" s="114" t="str">
        <f>+IF(G2346=0,"",'Ark1'!U4158)</f>
        <v/>
      </c>
      <c r="L2346" s="222" t="str">
        <f>+IF(G2346=0,"",'Ark1'!W4158)</f>
        <v/>
      </c>
      <c r="M2346" s="222" t="str">
        <f>+IF(G2346=0,"",'Ark1'!X4158)</f>
        <v/>
      </c>
      <c r="N2346" s="114" t="str">
        <f>+IF(G2346=0,"",'Ark1'!Y4158)</f>
        <v/>
      </c>
      <c r="O2346" s="116" t="str">
        <f>+IF(G2346=0,"",'Ark1'!Z4158)</f>
        <v/>
      </c>
      <c r="P2346" s="116" t="str">
        <f t="shared" si="37"/>
        <v/>
      </c>
      <c r="Q2346" s="114" t="str">
        <f>+IF(G2346=0,"",'Ark1'!T4158)</f>
        <v/>
      </c>
      <c r="R2346" s="222" t="str">
        <f>+IF(G2346=0,"",'Ark1'!V4158)</f>
        <v/>
      </c>
      <c r="S2346" s="32"/>
    </row>
    <row r="2347" spans="1:19" x14ac:dyDescent="0.5">
      <c r="A2347" s="32"/>
      <c r="B2347" s="297" t="str">
        <f>+IF(E2347=2012,VLOOKUP(D2347,K_navn!$A$2:$C$359,2),"")</f>
        <v/>
      </c>
      <c r="C2347" s="297" t="str">
        <f>+IF(E2347=2012,VLOOKUP(D2347,K_navn!$A$2:$C$359,3),"")</f>
        <v/>
      </c>
      <c r="D2347" s="115">
        <f>+'Ark1'!P4159</f>
        <v>4650</v>
      </c>
      <c r="E2347" s="115">
        <f>+'Ark1'!C4159</f>
        <v>2021</v>
      </c>
      <c r="F2347" s="116" t="str">
        <f>+IF('Ark1'!Q4159=0,"",'Ark1'!Q4159)</f>
        <v/>
      </c>
      <c r="G2347" s="116">
        <f>+'Ark1'!R4159</f>
        <v>0</v>
      </c>
      <c r="H2347" s="116">
        <f>+'Ark1'!S4159</f>
        <v>0</v>
      </c>
      <c r="I2347" s="222" t="str">
        <f>+IF(G2347=0,"",'Ark1'!AA4159)</f>
        <v/>
      </c>
      <c r="J2347" s="222" t="str">
        <f>+IF(G2347=0,"",'Ark1'!AB4159)</f>
        <v/>
      </c>
      <c r="K2347" s="114" t="str">
        <f>+IF(G2347=0,"",'Ark1'!U4159)</f>
        <v/>
      </c>
      <c r="L2347" s="222" t="str">
        <f>+IF(G2347=0,"",'Ark1'!W4159)</f>
        <v/>
      </c>
      <c r="M2347" s="222" t="str">
        <f>+IF(G2347=0,"",'Ark1'!X4159)</f>
        <v/>
      </c>
      <c r="N2347" s="114" t="str">
        <f>+IF(G2347=0,"",'Ark1'!Y4159)</f>
        <v/>
      </c>
      <c r="O2347" s="116" t="str">
        <f>+IF(G2347=0,"",'Ark1'!Z4159)</f>
        <v/>
      </c>
      <c r="P2347" s="116" t="str">
        <f t="shared" si="37"/>
        <v/>
      </c>
      <c r="Q2347" s="114" t="str">
        <f>+IF(G2347=0,"",'Ark1'!T4159)</f>
        <v/>
      </c>
      <c r="R2347" s="222" t="str">
        <f>+IF(G2347=0,"",'Ark1'!V4159)</f>
        <v/>
      </c>
      <c r="S2347" s="32"/>
    </row>
    <row r="2348" spans="1:19" x14ac:dyDescent="0.5">
      <c r="A2348" s="32"/>
      <c r="B2348" s="297" t="str">
        <f>+IF(E2348=2012,VLOOKUP(D2348,K_navn!$A$2:$C$359,2),"")</f>
        <v/>
      </c>
      <c r="C2348" s="297" t="str">
        <f>+IF(E2348=2012,VLOOKUP(D2348,K_navn!$A$2:$C$359,3),"")</f>
        <v/>
      </c>
      <c r="D2348" s="115">
        <f>+'Ark1'!P4160</f>
        <v>4650</v>
      </c>
      <c r="E2348" s="115">
        <f>+'Ark1'!C4160</f>
        <v>2022</v>
      </c>
      <c r="F2348" s="116" t="str">
        <f>+IF('Ark1'!Q4160=0,"",'Ark1'!Q4160)</f>
        <v/>
      </c>
      <c r="G2348" s="116">
        <f>+'Ark1'!R4160</f>
        <v>0</v>
      </c>
      <c r="H2348" s="116">
        <f>+'Ark1'!S4160</f>
        <v>0</v>
      </c>
      <c r="I2348" s="222" t="str">
        <f>+IF(G2348=0,"",'Ark1'!AA4160)</f>
        <v/>
      </c>
      <c r="J2348" s="222" t="str">
        <f>+IF(G2348=0,"",'Ark1'!AB4160)</f>
        <v/>
      </c>
      <c r="K2348" s="114" t="str">
        <f>+IF(G2348=0,"",'Ark1'!U4160)</f>
        <v/>
      </c>
      <c r="L2348" s="222" t="str">
        <f>+IF(G2348=0,"",'Ark1'!W4160)</f>
        <v/>
      </c>
      <c r="M2348" s="222" t="str">
        <f>+IF(G2348=0,"",'Ark1'!X4160)</f>
        <v/>
      </c>
      <c r="N2348" s="114" t="str">
        <f>+IF(G2348=0,"",'Ark1'!Y4160)</f>
        <v/>
      </c>
      <c r="O2348" s="116" t="str">
        <f>+IF(G2348=0,"",'Ark1'!Z4160)</f>
        <v/>
      </c>
      <c r="P2348" s="116" t="str">
        <f t="shared" si="37"/>
        <v/>
      </c>
      <c r="Q2348" s="114" t="str">
        <f>+IF(G2348=0,"",'Ark1'!T4160)</f>
        <v/>
      </c>
      <c r="R2348" s="222" t="str">
        <f>+IF(G2348=0,"",'Ark1'!V4160)</f>
        <v/>
      </c>
      <c r="S2348" s="32"/>
    </row>
    <row r="2349" spans="1:19" x14ac:dyDescent="0.5">
      <c r="A2349" s="32"/>
      <c r="B2349" s="297" t="str">
        <f>+IF(E2349=2012,VLOOKUP(D2349,K_navn!$A$2:$C$359,2),"")</f>
        <v>Strynndal</v>
      </c>
      <c r="C2349" s="297" t="str">
        <f>+IF(E2349=2012,VLOOKUP(D2349,K_navn!$A$2:$C$359,3),"")</f>
        <v xml:space="preserve">Vestland </v>
      </c>
      <c r="D2349" s="115">
        <f>+'Ark1'!P4161</f>
        <v>4651</v>
      </c>
      <c r="E2349" s="115">
        <f>+'Ark1'!C4161</f>
        <v>2012</v>
      </c>
      <c r="F2349" s="116" t="str">
        <f>+IF('Ark1'!Q4161=0,"",'Ark1'!Q4161)</f>
        <v/>
      </c>
      <c r="G2349" s="116">
        <f>+'Ark1'!R4161</f>
        <v>0</v>
      </c>
      <c r="H2349" s="116">
        <f>+'Ark1'!S4161</f>
        <v>0</v>
      </c>
      <c r="I2349" s="222" t="str">
        <f>+IF(G2349=0,"",'Ark1'!AA4161)</f>
        <v/>
      </c>
      <c r="J2349" s="222" t="str">
        <f>+IF(G2349=0,"",'Ark1'!AB4161)</f>
        <v/>
      </c>
      <c r="K2349" s="114" t="str">
        <f>+IF(G2349=0,"",'Ark1'!U4161)</f>
        <v/>
      </c>
      <c r="L2349" s="222" t="str">
        <f>+IF(G2349=0,"",'Ark1'!W4161)</f>
        <v/>
      </c>
      <c r="M2349" s="222" t="str">
        <f>+IF(G2349=0,"",'Ark1'!X4161)</f>
        <v/>
      </c>
      <c r="N2349" s="114" t="str">
        <f>+IF(G2349=0,"",'Ark1'!Y4161)</f>
        <v/>
      </c>
      <c r="O2349" s="116" t="str">
        <f>+IF(G2349=0,"",'Ark1'!Z4161)</f>
        <v/>
      </c>
      <c r="P2349" s="116" t="str">
        <f t="shared" si="37"/>
        <v/>
      </c>
      <c r="Q2349" s="114" t="str">
        <f>+IF(G2349=0,"",'Ark1'!T4161)</f>
        <v/>
      </c>
      <c r="R2349" s="222" t="str">
        <f>+IF(G2349=0,"",'Ark1'!V4161)</f>
        <v/>
      </c>
      <c r="S2349" s="32"/>
    </row>
    <row r="2350" spans="1:19" x14ac:dyDescent="0.5">
      <c r="A2350" s="32"/>
      <c r="B2350" s="297" t="str">
        <f>+IF(E2350=2012,VLOOKUP(D2350,K_navn!$A$2:$C$359,2),"")</f>
        <v/>
      </c>
      <c r="C2350" s="297" t="str">
        <f>+IF(E2350=2012,VLOOKUP(D2350,K_navn!$A$2:$C$359,3),"")</f>
        <v/>
      </c>
      <c r="D2350" s="115">
        <f>+'Ark1'!P4162</f>
        <v>4651</v>
      </c>
      <c r="E2350" s="115">
        <f>+'Ark1'!C4162</f>
        <v>2013</v>
      </c>
      <c r="F2350" s="116" t="str">
        <f>+IF('Ark1'!Q4162=0,"",'Ark1'!Q4162)</f>
        <v/>
      </c>
      <c r="G2350" s="116">
        <f>+'Ark1'!R4162</f>
        <v>0</v>
      </c>
      <c r="H2350" s="116">
        <f>+'Ark1'!S4162</f>
        <v>0</v>
      </c>
      <c r="I2350" s="222" t="str">
        <f>+IF(G2350=0,"",'Ark1'!AA4162)</f>
        <v/>
      </c>
      <c r="J2350" s="222" t="str">
        <f>+IF(G2350=0,"",'Ark1'!AB4162)</f>
        <v/>
      </c>
      <c r="K2350" s="114" t="str">
        <f>+IF(G2350=0,"",'Ark1'!U4162)</f>
        <v/>
      </c>
      <c r="L2350" s="222" t="str">
        <f>+IF(G2350=0,"",'Ark1'!W4162)</f>
        <v/>
      </c>
      <c r="M2350" s="222" t="str">
        <f>+IF(G2350=0,"",'Ark1'!X4162)</f>
        <v/>
      </c>
      <c r="N2350" s="114" t="str">
        <f>+IF(G2350=0,"",'Ark1'!Y4162)</f>
        <v/>
      </c>
      <c r="O2350" s="116" t="str">
        <f>+IF(G2350=0,"",'Ark1'!Z4162)</f>
        <v/>
      </c>
      <c r="P2350" s="116" t="str">
        <f t="shared" si="37"/>
        <v/>
      </c>
      <c r="Q2350" s="114" t="str">
        <f>+IF(G2350=0,"",'Ark1'!T4162)</f>
        <v/>
      </c>
      <c r="R2350" s="222" t="str">
        <f>+IF(G2350=0,"",'Ark1'!V4162)</f>
        <v/>
      </c>
      <c r="S2350" s="32"/>
    </row>
    <row r="2351" spans="1:19" x14ac:dyDescent="0.5">
      <c r="A2351" s="32"/>
      <c r="B2351" s="297" t="str">
        <f>+IF(E2351=2012,VLOOKUP(D2351,K_navn!$A$2:$C$359,2),"")</f>
        <v/>
      </c>
      <c r="C2351" s="297" t="str">
        <f>+IF(E2351=2012,VLOOKUP(D2351,K_navn!$A$2:$C$359,3),"")</f>
        <v/>
      </c>
      <c r="D2351" s="115">
        <f>+'Ark1'!P4163</f>
        <v>4651</v>
      </c>
      <c r="E2351" s="115">
        <f>+'Ark1'!C4163</f>
        <v>2014</v>
      </c>
      <c r="F2351" s="116" t="str">
        <f>+IF('Ark1'!Q4163=0,"",'Ark1'!Q4163)</f>
        <v/>
      </c>
      <c r="G2351" s="116">
        <f>+'Ark1'!R4163</f>
        <v>0</v>
      </c>
      <c r="H2351" s="116">
        <f>+'Ark1'!S4163</f>
        <v>0</v>
      </c>
      <c r="I2351" s="222" t="str">
        <f>+IF(G2351=0,"",'Ark1'!AA4163)</f>
        <v/>
      </c>
      <c r="J2351" s="222" t="str">
        <f>+IF(G2351=0,"",'Ark1'!AB4163)</f>
        <v/>
      </c>
      <c r="K2351" s="114" t="str">
        <f>+IF(G2351=0,"",'Ark1'!U4163)</f>
        <v/>
      </c>
      <c r="L2351" s="222" t="str">
        <f>+IF(G2351=0,"",'Ark1'!W4163)</f>
        <v/>
      </c>
      <c r="M2351" s="222" t="str">
        <f>+IF(G2351=0,"",'Ark1'!X4163)</f>
        <v/>
      </c>
      <c r="N2351" s="114" t="str">
        <f>+IF(G2351=0,"",'Ark1'!Y4163)</f>
        <v/>
      </c>
      <c r="O2351" s="116" t="str">
        <f>+IF(G2351=0,"",'Ark1'!Z4163)</f>
        <v/>
      </c>
      <c r="P2351" s="116" t="str">
        <f t="shared" si="37"/>
        <v/>
      </c>
      <c r="Q2351" s="114" t="str">
        <f>+IF(G2351=0,"",'Ark1'!T4163)</f>
        <v/>
      </c>
      <c r="R2351" s="222" t="str">
        <f>+IF(G2351=0,"",'Ark1'!V4163)</f>
        <v/>
      </c>
      <c r="S2351" s="32"/>
    </row>
    <row r="2352" spans="1:19" x14ac:dyDescent="0.5">
      <c r="A2352" s="32"/>
      <c r="B2352" s="297" t="str">
        <f>+IF(E2352=2012,VLOOKUP(D2352,K_navn!$A$2:$C$359,2),"")</f>
        <v/>
      </c>
      <c r="C2352" s="297" t="str">
        <f>+IF(E2352=2012,VLOOKUP(D2352,K_navn!$A$2:$C$359,3),"")</f>
        <v/>
      </c>
      <c r="D2352" s="115">
        <f>+'Ark1'!P4164</f>
        <v>4651</v>
      </c>
      <c r="E2352" s="115">
        <f>+'Ark1'!C4164</f>
        <v>2015</v>
      </c>
      <c r="F2352" s="116" t="str">
        <f>+IF('Ark1'!Q4164=0,"",'Ark1'!Q4164)</f>
        <v/>
      </c>
      <c r="G2352" s="116">
        <f>+'Ark1'!R4164</f>
        <v>0</v>
      </c>
      <c r="H2352" s="116">
        <f>+'Ark1'!S4164</f>
        <v>0</v>
      </c>
      <c r="I2352" s="222" t="str">
        <f>+IF(G2352=0,"",'Ark1'!AA4164)</f>
        <v/>
      </c>
      <c r="J2352" s="222" t="str">
        <f>+IF(G2352=0,"",'Ark1'!AB4164)</f>
        <v/>
      </c>
      <c r="K2352" s="114" t="str">
        <f>+IF(G2352=0,"",'Ark1'!U4164)</f>
        <v/>
      </c>
      <c r="L2352" s="222" t="str">
        <f>+IF(G2352=0,"",'Ark1'!W4164)</f>
        <v/>
      </c>
      <c r="M2352" s="222" t="str">
        <f>+IF(G2352=0,"",'Ark1'!X4164)</f>
        <v/>
      </c>
      <c r="N2352" s="114" t="str">
        <f>+IF(G2352=0,"",'Ark1'!Y4164)</f>
        <v/>
      </c>
      <c r="O2352" s="116" t="str">
        <f>+IF(G2352=0,"",'Ark1'!Z4164)</f>
        <v/>
      </c>
      <c r="P2352" s="116" t="str">
        <f t="shared" si="37"/>
        <v/>
      </c>
      <c r="Q2352" s="114" t="str">
        <f>+IF(G2352=0,"",'Ark1'!T4164)</f>
        <v/>
      </c>
      <c r="R2352" s="222" t="str">
        <f>+IF(G2352=0,"",'Ark1'!V4164)</f>
        <v/>
      </c>
      <c r="S2352" s="32"/>
    </row>
    <row r="2353" spans="1:19" x14ac:dyDescent="0.5">
      <c r="A2353" s="32"/>
      <c r="B2353" s="297" t="str">
        <f>+IF(E2353=2012,VLOOKUP(D2353,K_navn!$A$2:$C$359,2),"")</f>
        <v/>
      </c>
      <c r="C2353" s="297" t="str">
        <f>+IF(E2353=2012,VLOOKUP(D2353,K_navn!$A$2:$C$359,3),"")</f>
        <v/>
      </c>
      <c r="D2353" s="115">
        <f>+'Ark1'!P4165</f>
        <v>4651</v>
      </c>
      <c r="E2353" s="115">
        <f>+'Ark1'!C4165</f>
        <v>2016</v>
      </c>
      <c r="F2353" s="116" t="str">
        <f>+IF('Ark1'!Q4165=0,"",'Ark1'!Q4165)</f>
        <v/>
      </c>
      <c r="G2353" s="116">
        <f>+'Ark1'!R4165</f>
        <v>0</v>
      </c>
      <c r="H2353" s="116">
        <f>+'Ark1'!S4165</f>
        <v>0</v>
      </c>
      <c r="I2353" s="222" t="str">
        <f>+IF(G2353=0,"",'Ark1'!AA4165)</f>
        <v/>
      </c>
      <c r="J2353" s="222" t="str">
        <f>+IF(G2353=0,"",'Ark1'!AB4165)</f>
        <v/>
      </c>
      <c r="K2353" s="114" t="str">
        <f>+IF(G2353=0,"",'Ark1'!U4165)</f>
        <v/>
      </c>
      <c r="L2353" s="222" t="str">
        <f>+IF(G2353=0,"",'Ark1'!W4165)</f>
        <v/>
      </c>
      <c r="M2353" s="222" t="str">
        <f>+IF(G2353=0,"",'Ark1'!X4165)</f>
        <v/>
      </c>
      <c r="N2353" s="114" t="str">
        <f>+IF(G2353=0,"",'Ark1'!Y4165)</f>
        <v/>
      </c>
      <c r="O2353" s="116" t="str">
        <f>+IF(G2353=0,"",'Ark1'!Z4165)</f>
        <v/>
      </c>
      <c r="P2353" s="116" t="str">
        <f t="shared" si="37"/>
        <v/>
      </c>
      <c r="Q2353" s="114" t="str">
        <f>+IF(G2353=0,"",'Ark1'!T4165)</f>
        <v/>
      </c>
      <c r="R2353" s="222" t="str">
        <f>+IF(G2353=0,"",'Ark1'!V4165)</f>
        <v/>
      </c>
      <c r="S2353" s="32"/>
    </row>
    <row r="2354" spans="1:19" x14ac:dyDescent="0.5">
      <c r="A2354" s="32"/>
      <c r="B2354" s="297" t="str">
        <f>+IF(E2354=2012,VLOOKUP(D2354,K_navn!$A$2:$C$359,2),"")</f>
        <v/>
      </c>
      <c r="C2354" s="297" t="str">
        <f>+IF(E2354=2012,VLOOKUP(D2354,K_navn!$A$2:$C$359,3),"")</f>
        <v/>
      </c>
      <c r="D2354" s="115">
        <f>+'Ark1'!P4166</f>
        <v>4651</v>
      </c>
      <c r="E2354" s="115">
        <f>+'Ark1'!C4166</f>
        <v>2017</v>
      </c>
      <c r="F2354" s="116" t="str">
        <f>+IF('Ark1'!Q4166=0,"",'Ark1'!Q4166)</f>
        <v/>
      </c>
      <c r="G2354" s="116">
        <f>+'Ark1'!R4166</f>
        <v>0</v>
      </c>
      <c r="H2354" s="116">
        <f>+'Ark1'!S4166</f>
        <v>0</v>
      </c>
      <c r="I2354" s="222" t="str">
        <f>+IF(G2354=0,"",'Ark1'!AA4166)</f>
        <v/>
      </c>
      <c r="J2354" s="222" t="str">
        <f>+IF(G2354=0,"",'Ark1'!AB4166)</f>
        <v/>
      </c>
      <c r="K2354" s="114" t="str">
        <f>+IF(G2354=0,"",'Ark1'!U4166)</f>
        <v/>
      </c>
      <c r="L2354" s="222" t="str">
        <f>+IF(G2354=0,"",'Ark1'!W4166)</f>
        <v/>
      </c>
      <c r="M2354" s="222" t="str">
        <f>+IF(G2354=0,"",'Ark1'!X4166)</f>
        <v/>
      </c>
      <c r="N2354" s="114" t="str">
        <f>+IF(G2354=0,"",'Ark1'!Y4166)</f>
        <v/>
      </c>
      <c r="O2354" s="116" t="str">
        <f>+IF(G2354=0,"",'Ark1'!Z4166)</f>
        <v/>
      </c>
      <c r="P2354" s="116" t="str">
        <f t="shared" si="37"/>
        <v/>
      </c>
      <c r="Q2354" s="114" t="str">
        <f>+IF(G2354=0,"",'Ark1'!T4166)</f>
        <v/>
      </c>
      <c r="R2354" s="222" t="str">
        <f>+IF(G2354=0,"",'Ark1'!V4166)</f>
        <v/>
      </c>
      <c r="S2354" s="32"/>
    </row>
    <row r="2355" spans="1:19" x14ac:dyDescent="0.5">
      <c r="A2355" s="32"/>
      <c r="B2355" s="297" t="str">
        <f>+IF(E2355=2012,VLOOKUP(D2355,K_navn!$A$2:$C$359,2),"")</f>
        <v/>
      </c>
      <c r="C2355" s="297" t="str">
        <f>+IF(E2355=2012,VLOOKUP(D2355,K_navn!$A$2:$C$359,3),"")</f>
        <v/>
      </c>
      <c r="D2355" s="115">
        <f>+'Ark1'!P4167</f>
        <v>4651</v>
      </c>
      <c r="E2355" s="115">
        <f>+'Ark1'!C4167</f>
        <v>2018</v>
      </c>
      <c r="F2355" s="116">
        <f>+IF('Ark1'!Q4167=0,"",'Ark1'!Q4167)</f>
        <v>1</v>
      </c>
      <c r="G2355" s="116">
        <f>+'Ark1'!R4167</f>
        <v>8</v>
      </c>
      <c r="H2355" s="116">
        <f>+'Ark1'!S4167</f>
        <v>8</v>
      </c>
      <c r="I2355" s="222">
        <f>+IF(G2355=0,"",'Ark1'!AA4167)</f>
        <v>3.1952709989215969E-2</v>
      </c>
      <c r="J2355" s="222">
        <f>+IF(G2355=0,"",'Ark1'!AB4167)</f>
        <v>3.9864453895269811E-2</v>
      </c>
      <c r="K2355" s="114">
        <f>+IF(G2355=0,"",'Ark1'!U4167)</f>
        <v>58</v>
      </c>
      <c r="L2355" s="222">
        <f>+IF(G2355=0,"",'Ark1'!W4167)</f>
        <v>100.21250000000001</v>
      </c>
      <c r="M2355" s="222">
        <f>+IF(G2355=0,"",'Ark1'!X4167)</f>
        <v>10.875941051237694</v>
      </c>
      <c r="N2355" s="114">
        <f>+IF(G2355=0,"",'Ark1'!Y4167)</f>
        <v>2.7386127875258306</v>
      </c>
      <c r="O2355" s="116">
        <f>+IF(G2355=0,"",'Ark1'!Z4167)</f>
        <v>-47.968790338773807</v>
      </c>
      <c r="P2355" s="116">
        <f t="shared" si="37"/>
        <v>8</v>
      </c>
      <c r="Q2355" s="114">
        <f>+IF(G2355=0,"",'Ark1'!T4167)</f>
        <v>14.375</v>
      </c>
      <c r="R2355" s="222">
        <f>+IF(G2355=0,"",'Ark1'!V4167)</f>
        <v>108.5725893824485</v>
      </c>
      <c r="S2355" s="32"/>
    </row>
    <row r="2356" spans="1:19" x14ac:dyDescent="0.5">
      <c r="A2356" s="32"/>
      <c r="B2356" s="297" t="str">
        <f>+IF(E2356=2012,VLOOKUP(D2356,K_navn!$A$2:$C$359,2),"")</f>
        <v/>
      </c>
      <c r="C2356" s="297" t="str">
        <f>+IF(E2356=2012,VLOOKUP(D2356,K_navn!$A$2:$C$359,3),"")</f>
        <v/>
      </c>
      <c r="D2356" s="115">
        <f>+'Ark1'!P4168</f>
        <v>4651</v>
      </c>
      <c r="E2356" s="115">
        <f>+'Ark1'!C4168</f>
        <v>2019</v>
      </c>
      <c r="F2356" s="116" t="str">
        <f>+IF('Ark1'!Q4168=0,"",'Ark1'!Q4168)</f>
        <v/>
      </c>
      <c r="G2356" s="116">
        <f>+'Ark1'!R4168</f>
        <v>0</v>
      </c>
      <c r="H2356" s="116">
        <f>+'Ark1'!S4168</f>
        <v>0</v>
      </c>
      <c r="I2356" s="222" t="str">
        <f>+IF(G2356=0,"",'Ark1'!AA4168)</f>
        <v/>
      </c>
      <c r="J2356" s="222" t="str">
        <f>+IF(G2356=0,"",'Ark1'!AB4168)</f>
        <v/>
      </c>
      <c r="K2356" s="114" t="str">
        <f>+IF(G2356=0,"",'Ark1'!U4168)</f>
        <v/>
      </c>
      <c r="L2356" s="222" t="str">
        <f>+IF(G2356=0,"",'Ark1'!W4168)</f>
        <v/>
      </c>
      <c r="M2356" s="222" t="str">
        <f>+IF(G2356=0,"",'Ark1'!X4168)</f>
        <v/>
      </c>
      <c r="N2356" s="114" t="str">
        <f>+IF(G2356=0,"",'Ark1'!Y4168)</f>
        <v/>
      </c>
      <c r="O2356" s="116" t="str">
        <f>+IF(G2356=0,"",'Ark1'!Z4168)</f>
        <v/>
      </c>
      <c r="P2356" s="116" t="str">
        <f t="shared" si="37"/>
        <v/>
      </c>
      <c r="Q2356" s="114" t="str">
        <f>+IF(G2356=0,"",'Ark1'!T4168)</f>
        <v/>
      </c>
      <c r="R2356" s="222" t="str">
        <f>+IF(G2356=0,"",'Ark1'!V4168)</f>
        <v/>
      </c>
      <c r="S2356" s="32"/>
    </row>
    <row r="2357" spans="1:19" x14ac:dyDescent="0.5">
      <c r="A2357" s="32"/>
      <c r="B2357" s="297" t="str">
        <f>+IF(E2357=2012,VLOOKUP(D2357,K_navn!$A$2:$C$359,2),"")</f>
        <v/>
      </c>
      <c r="C2357" s="297" t="str">
        <f>+IF(E2357=2012,VLOOKUP(D2357,K_navn!$A$2:$C$359,3),"")</f>
        <v/>
      </c>
      <c r="D2357" s="115">
        <f>+'Ark1'!P4169</f>
        <v>4651</v>
      </c>
      <c r="E2357" s="115">
        <f>+'Ark1'!C4169</f>
        <v>2020</v>
      </c>
      <c r="F2357" s="116">
        <f>+IF('Ark1'!Q4169=0,"",'Ark1'!Q4169)</f>
        <v>1</v>
      </c>
      <c r="G2357" s="116">
        <f>+'Ark1'!R4169</f>
        <v>1</v>
      </c>
      <c r="H2357" s="116">
        <f>+'Ark1'!S4169</f>
        <v>1</v>
      </c>
      <c r="I2357" s="222">
        <f>+IF(G2357=0,"",'Ark1'!AA4169)</f>
        <v>4.7897308171280786E-3</v>
      </c>
      <c r="J2357" s="222">
        <f>+IF(G2357=0,"",'Ark1'!AB4169)</f>
        <v>4.7671094264979536E-3</v>
      </c>
      <c r="K2357" s="114">
        <f>+IF(G2357=0,"",'Ark1'!U4169)</f>
        <v>64</v>
      </c>
      <c r="L2357" s="222">
        <f>+IF(G2357=0,"",'Ark1'!W4169)</f>
        <v>82.22</v>
      </c>
      <c r="M2357" s="222">
        <f>+IF(G2357=0,"",'Ark1'!X4169)</f>
        <v>0</v>
      </c>
      <c r="N2357" s="114">
        <f>+IF(G2357=0,"",'Ark1'!Y4169)</f>
        <v>0</v>
      </c>
      <c r="O2357" s="116">
        <f>+IF(G2357=0,"",'Ark1'!Z4169)</f>
        <v>0</v>
      </c>
      <c r="P2357" s="116">
        <f t="shared" si="37"/>
        <v>1</v>
      </c>
      <c r="Q2357" s="114">
        <f>+IF(G2357=0,"",'Ark1'!T4169)</f>
        <v>17</v>
      </c>
      <c r="R2357" s="222">
        <f>+IF(G2357=0,"",'Ark1'!V4169)</f>
        <v>89.079089924160385</v>
      </c>
      <c r="S2357" s="32"/>
    </row>
    <row r="2358" spans="1:19" x14ac:dyDescent="0.5">
      <c r="A2358" s="32"/>
      <c r="B2358" s="297" t="str">
        <f>+IF(E2358=2012,VLOOKUP(D2358,K_navn!$A$2:$C$359,2),"")</f>
        <v/>
      </c>
      <c r="C2358" s="297" t="str">
        <f>+IF(E2358=2012,VLOOKUP(D2358,K_navn!$A$2:$C$359,3),"")</f>
        <v/>
      </c>
      <c r="D2358" s="115">
        <f>+'Ark1'!P4170</f>
        <v>4651</v>
      </c>
      <c r="E2358" s="115">
        <f>+'Ark1'!C4170</f>
        <v>2021</v>
      </c>
      <c r="F2358" s="116" t="str">
        <f>+IF('Ark1'!Q4170=0,"",'Ark1'!Q4170)</f>
        <v/>
      </c>
      <c r="G2358" s="116">
        <f>+'Ark1'!R4170</f>
        <v>0</v>
      </c>
      <c r="H2358" s="116">
        <f>+'Ark1'!S4170</f>
        <v>0</v>
      </c>
      <c r="I2358" s="222" t="str">
        <f>+IF(G2358=0,"",'Ark1'!AA4170)</f>
        <v/>
      </c>
      <c r="J2358" s="222" t="str">
        <f>+IF(G2358=0,"",'Ark1'!AB4170)</f>
        <v/>
      </c>
      <c r="K2358" s="114" t="str">
        <f>+IF(G2358=0,"",'Ark1'!U4170)</f>
        <v/>
      </c>
      <c r="L2358" s="222" t="str">
        <f>+IF(G2358=0,"",'Ark1'!W4170)</f>
        <v/>
      </c>
      <c r="M2358" s="222" t="str">
        <f>+IF(G2358=0,"",'Ark1'!X4170)</f>
        <v/>
      </c>
      <c r="N2358" s="114" t="str">
        <f>+IF(G2358=0,"",'Ark1'!Y4170)</f>
        <v/>
      </c>
      <c r="O2358" s="116" t="str">
        <f>+IF(G2358=0,"",'Ark1'!Z4170)</f>
        <v/>
      </c>
      <c r="P2358" s="116" t="str">
        <f t="shared" si="37"/>
        <v/>
      </c>
      <c r="Q2358" s="114" t="str">
        <f>+IF(G2358=0,"",'Ark1'!T4170)</f>
        <v/>
      </c>
      <c r="R2358" s="222" t="str">
        <f>+IF(G2358=0,"",'Ark1'!V4170)</f>
        <v/>
      </c>
      <c r="S2358" s="32"/>
    </row>
    <row r="2359" spans="1:19" x14ac:dyDescent="0.5">
      <c r="A2359" s="32"/>
      <c r="B2359" s="297" t="str">
        <f>+IF(E2359=2012,VLOOKUP(D2359,K_navn!$A$2:$C$359,2),"")</f>
        <v/>
      </c>
      <c r="C2359" s="297" t="str">
        <f>+IF(E2359=2012,VLOOKUP(D2359,K_navn!$A$2:$C$359,3),"")</f>
        <v/>
      </c>
      <c r="D2359" s="115">
        <f>+'Ark1'!P4171</f>
        <v>4651</v>
      </c>
      <c r="E2359" s="115">
        <f>+'Ark1'!C4171</f>
        <v>2022</v>
      </c>
      <c r="F2359" s="116" t="str">
        <f>+IF('Ark1'!Q4171=0,"",'Ark1'!Q4171)</f>
        <v/>
      </c>
      <c r="G2359" s="116">
        <f>+'Ark1'!R4171</f>
        <v>0</v>
      </c>
      <c r="H2359" s="116">
        <f>+'Ark1'!S4171</f>
        <v>0</v>
      </c>
      <c r="I2359" s="222" t="str">
        <f>+IF(G2359=0,"",'Ark1'!AA4171)</f>
        <v/>
      </c>
      <c r="J2359" s="222" t="str">
        <f>+IF(G2359=0,"",'Ark1'!AB4171)</f>
        <v/>
      </c>
      <c r="K2359" s="114" t="str">
        <f>+IF(G2359=0,"",'Ark1'!U4171)</f>
        <v/>
      </c>
      <c r="L2359" s="222" t="str">
        <f>+IF(G2359=0,"",'Ark1'!W4171)</f>
        <v/>
      </c>
      <c r="M2359" s="222" t="str">
        <f>+IF(G2359=0,"",'Ark1'!X4171)</f>
        <v/>
      </c>
      <c r="N2359" s="114" t="str">
        <f>+IF(G2359=0,"",'Ark1'!Y4171)</f>
        <v/>
      </c>
      <c r="O2359" s="116" t="str">
        <f>+IF(G2359=0,"",'Ark1'!Z4171)</f>
        <v/>
      </c>
      <c r="P2359" s="116" t="str">
        <f t="shared" si="37"/>
        <v/>
      </c>
      <c r="Q2359" s="114" t="str">
        <f>+IF(G2359=0,"",'Ark1'!T4171)</f>
        <v/>
      </c>
      <c r="R2359" s="222" t="str">
        <f>+IF(G2359=0,"",'Ark1'!V4171)</f>
        <v/>
      </c>
      <c r="S2359" s="32"/>
    </row>
    <row r="2360" spans="1:19" x14ac:dyDescent="0.5">
      <c r="A2360" s="32"/>
      <c r="B2360" s="297" t="str">
        <f>+IF(E2360=2012,VLOOKUP(D2360,K_navn!$A$2:$C$359,2),"")</f>
        <v>Ålesund</v>
      </c>
      <c r="C2360" s="297" t="str">
        <f>+IF(E2360=2012,VLOOKUP(D2360,K_navn!$A$2:$C$359,3),"")</f>
        <v>Møre og Romsdal</v>
      </c>
      <c r="D2360" s="115">
        <f>+'Ark1'!P4172</f>
        <v>1505</v>
      </c>
      <c r="E2360" s="115">
        <f>+'Ark1'!C4172</f>
        <v>2012</v>
      </c>
      <c r="F2360" s="116" t="str">
        <f>+IF('Ark1'!Q4172=0,"",'Ark1'!Q4172)</f>
        <v/>
      </c>
      <c r="G2360" s="116">
        <f>+'Ark1'!R4172</f>
        <v>0</v>
      </c>
      <c r="H2360" s="116">
        <f>+'Ark1'!S4172</f>
        <v>0</v>
      </c>
      <c r="I2360" s="222" t="str">
        <f>+IF(G2360=0,"",'Ark1'!AA4172)</f>
        <v/>
      </c>
      <c r="J2360" s="222" t="str">
        <f>+IF(G2360=0,"",'Ark1'!AB4172)</f>
        <v/>
      </c>
      <c r="K2360" s="114" t="str">
        <f>+IF(G2360=0,"",'Ark1'!U4172)</f>
        <v/>
      </c>
      <c r="L2360" s="222" t="str">
        <f>+IF(G2360=0,"",'Ark1'!W4172)</f>
        <v/>
      </c>
      <c r="M2360" s="222" t="str">
        <f>+IF(G2360=0,"",'Ark1'!X4172)</f>
        <v/>
      </c>
      <c r="N2360" s="114" t="str">
        <f>+IF(G2360=0,"",'Ark1'!Y4172)</f>
        <v/>
      </c>
      <c r="O2360" s="116" t="str">
        <f>+IF(G2360=0,"",'Ark1'!Z4172)</f>
        <v/>
      </c>
      <c r="P2360" s="116" t="str">
        <f t="shared" si="37"/>
        <v/>
      </c>
      <c r="Q2360" s="114" t="str">
        <f>+IF(G2360=0,"",'Ark1'!T4172)</f>
        <v/>
      </c>
      <c r="R2360" s="222" t="str">
        <f>+IF(G2360=0,"",'Ark1'!V4172)</f>
        <v/>
      </c>
      <c r="S2360" s="32"/>
    </row>
    <row r="2361" spans="1:19" x14ac:dyDescent="0.5">
      <c r="A2361" s="32"/>
      <c r="B2361" s="297" t="str">
        <f>+IF(E2361=2012,VLOOKUP(D2361,K_navn!$A$2:$C$359,2),"")</f>
        <v/>
      </c>
      <c r="C2361" s="297" t="str">
        <f>+IF(E2361=2012,VLOOKUP(D2361,K_navn!$A$2:$C$359,3),"")</f>
        <v/>
      </c>
      <c r="D2361" s="115">
        <f>+'Ark1'!P4173</f>
        <v>1505</v>
      </c>
      <c r="E2361" s="115">
        <f>+'Ark1'!C4173</f>
        <v>2013</v>
      </c>
      <c r="F2361" s="116" t="str">
        <f>+IF('Ark1'!Q4173=0,"",'Ark1'!Q4173)</f>
        <v/>
      </c>
      <c r="G2361" s="116">
        <f>+'Ark1'!R4173</f>
        <v>0</v>
      </c>
      <c r="H2361" s="116">
        <f>+'Ark1'!S4173</f>
        <v>0</v>
      </c>
      <c r="I2361" s="222" t="str">
        <f>+IF(G2361=0,"",'Ark1'!AA4173)</f>
        <v/>
      </c>
      <c r="J2361" s="222" t="str">
        <f>+IF(G2361=0,"",'Ark1'!AB4173)</f>
        <v/>
      </c>
      <c r="K2361" s="114" t="str">
        <f>+IF(G2361=0,"",'Ark1'!U4173)</f>
        <v/>
      </c>
      <c r="L2361" s="222" t="str">
        <f>+IF(G2361=0,"",'Ark1'!W4173)</f>
        <v/>
      </c>
      <c r="M2361" s="222" t="str">
        <f>+IF(G2361=0,"",'Ark1'!X4173)</f>
        <v/>
      </c>
      <c r="N2361" s="114" t="str">
        <f>+IF(G2361=0,"",'Ark1'!Y4173)</f>
        <v/>
      </c>
      <c r="O2361" s="116" t="str">
        <f>+IF(G2361=0,"",'Ark1'!Z4173)</f>
        <v/>
      </c>
      <c r="P2361" s="116" t="str">
        <f t="shared" si="37"/>
        <v/>
      </c>
      <c r="Q2361" s="114" t="str">
        <f>+IF(G2361=0,"",'Ark1'!T4173)</f>
        <v/>
      </c>
      <c r="R2361" s="222" t="str">
        <f>+IF(G2361=0,"",'Ark1'!V4173)</f>
        <v/>
      </c>
      <c r="S2361" s="32"/>
    </row>
    <row r="2362" spans="1:19" x14ac:dyDescent="0.5">
      <c r="A2362" s="32"/>
      <c r="B2362" s="297" t="str">
        <f>+IF(E2362=2012,VLOOKUP(D2362,K_navn!$A$2:$C$359,2),"")</f>
        <v/>
      </c>
      <c r="C2362" s="297" t="str">
        <f>+IF(E2362=2012,VLOOKUP(D2362,K_navn!$A$2:$C$359,3),"")</f>
        <v/>
      </c>
      <c r="D2362" s="115">
        <f>+'Ark1'!P4174</f>
        <v>1505</v>
      </c>
      <c r="E2362" s="115">
        <f>+'Ark1'!C4174</f>
        <v>2014</v>
      </c>
      <c r="F2362" s="116" t="str">
        <f>+IF('Ark1'!Q4174=0,"",'Ark1'!Q4174)</f>
        <v/>
      </c>
      <c r="G2362" s="116">
        <f>+'Ark1'!R4174</f>
        <v>0</v>
      </c>
      <c r="H2362" s="116">
        <f>+'Ark1'!S4174</f>
        <v>0</v>
      </c>
      <c r="I2362" s="222" t="str">
        <f>+IF(G2362=0,"",'Ark1'!AA4174)</f>
        <v/>
      </c>
      <c r="J2362" s="222" t="str">
        <f>+IF(G2362=0,"",'Ark1'!AB4174)</f>
        <v/>
      </c>
      <c r="K2362" s="114" t="str">
        <f>+IF(G2362=0,"",'Ark1'!U4174)</f>
        <v/>
      </c>
      <c r="L2362" s="222" t="str">
        <f>+IF(G2362=0,"",'Ark1'!W4174)</f>
        <v/>
      </c>
      <c r="M2362" s="222" t="str">
        <f>+IF(G2362=0,"",'Ark1'!X4174)</f>
        <v/>
      </c>
      <c r="N2362" s="114" t="str">
        <f>+IF(G2362=0,"",'Ark1'!Y4174)</f>
        <v/>
      </c>
      <c r="O2362" s="116" t="str">
        <f>+IF(G2362=0,"",'Ark1'!Z4174)</f>
        <v/>
      </c>
      <c r="P2362" s="116" t="str">
        <f t="shared" si="37"/>
        <v/>
      </c>
      <c r="Q2362" s="114" t="str">
        <f>+IF(G2362=0,"",'Ark1'!T4174)</f>
        <v/>
      </c>
      <c r="R2362" s="222" t="str">
        <f>+IF(G2362=0,"",'Ark1'!V4174)</f>
        <v/>
      </c>
      <c r="S2362" s="32"/>
    </row>
    <row r="2363" spans="1:19" x14ac:dyDescent="0.5">
      <c r="A2363" s="32"/>
      <c r="B2363" s="297" t="str">
        <f>+IF(E2363=2012,VLOOKUP(D2363,K_navn!$A$2:$C$359,2),"")</f>
        <v/>
      </c>
      <c r="C2363" s="297" t="str">
        <f>+IF(E2363=2012,VLOOKUP(D2363,K_navn!$A$2:$C$359,3),"")</f>
        <v/>
      </c>
      <c r="D2363" s="115">
        <f>+'Ark1'!P4175</f>
        <v>1505</v>
      </c>
      <c r="E2363" s="115">
        <f>+'Ark1'!C4175</f>
        <v>2015</v>
      </c>
      <c r="F2363" s="116" t="str">
        <f>+IF('Ark1'!Q4175=0,"",'Ark1'!Q4175)</f>
        <v/>
      </c>
      <c r="G2363" s="116">
        <f>+'Ark1'!R4175</f>
        <v>0</v>
      </c>
      <c r="H2363" s="116">
        <f>+'Ark1'!S4175</f>
        <v>0</v>
      </c>
      <c r="I2363" s="222" t="str">
        <f>+IF(G2363=0,"",'Ark1'!AA4175)</f>
        <v/>
      </c>
      <c r="J2363" s="222" t="str">
        <f>+IF(G2363=0,"",'Ark1'!AB4175)</f>
        <v/>
      </c>
      <c r="K2363" s="114" t="str">
        <f>+IF(G2363=0,"",'Ark1'!U4175)</f>
        <v/>
      </c>
      <c r="L2363" s="222" t="str">
        <f>+IF(G2363=0,"",'Ark1'!W4175)</f>
        <v/>
      </c>
      <c r="M2363" s="222" t="str">
        <f>+IF(G2363=0,"",'Ark1'!X4175)</f>
        <v/>
      </c>
      <c r="N2363" s="114" t="str">
        <f>+IF(G2363=0,"",'Ark1'!Y4175)</f>
        <v/>
      </c>
      <c r="O2363" s="116" t="str">
        <f>+IF(G2363=0,"",'Ark1'!Z4175)</f>
        <v/>
      </c>
      <c r="P2363" s="116" t="str">
        <f t="shared" si="37"/>
        <v/>
      </c>
      <c r="Q2363" s="114" t="str">
        <f>+IF(G2363=0,"",'Ark1'!T4175)</f>
        <v/>
      </c>
      <c r="R2363" s="222" t="str">
        <f>+IF(G2363=0,"",'Ark1'!V4175)</f>
        <v/>
      </c>
      <c r="S2363" s="32"/>
    </row>
    <row r="2364" spans="1:19" x14ac:dyDescent="0.5">
      <c r="A2364" s="32"/>
      <c r="B2364" s="297" t="str">
        <f>+IF(E2364=2012,VLOOKUP(D2364,K_navn!$A$2:$C$359,2),"")</f>
        <v/>
      </c>
      <c r="C2364" s="297" t="str">
        <f>+IF(E2364=2012,VLOOKUP(D2364,K_navn!$A$2:$C$359,3),"")</f>
        <v/>
      </c>
      <c r="D2364" s="115">
        <f>+'Ark1'!P4176</f>
        <v>1505</v>
      </c>
      <c r="E2364" s="115">
        <f>+'Ark1'!C4176</f>
        <v>2016</v>
      </c>
      <c r="F2364" s="116" t="str">
        <f>+IF('Ark1'!Q4176=0,"",'Ark1'!Q4176)</f>
        <v/>
      </c>
      <c r="G2364" s="116">
        <f>+'Ark1'!R4176</f>
        <v>0</v>
      </c>
      <c r="H2364" s="116">
        <f>+'Ark1'!S4176</f>
        <v>0</v>
      </c>
      <c r="I2364" s="222" t="str">
        <f>+IF(G2364=0,"",'Ark1'!AA4176)</f>
        <v/>
      </c>
      <c r="J2364" s="222" t="str">
        <f>+IF(G2364=0,"",'Ark1'!AB4176)</f>
        <v/>
      </c>
      <c r="K2364" s="114" t="str">
        <f>+IF(G2364=0,"",'Ark1'!U4176)</f>
        <v/>
      </c>
      <c r="L2364" s="222" t="str">
        <f>+IF(G2364=0,"",'Ark1'!W4176)</f>
        <v/>
      </c>
      <c r="M2364" s="222" t="str">
        <f>+IF(G2364=0,"",'Ark1'!X4176)</f>
        <v/>
      </c>
      <c r="N2364" s="114" t="str">
        <f>+IF(G2364=0,"",'Ark1'!Y4176)</f>
        <v/>
      </c>
      <c r="O2364" s="116" t="str">
        <f>+IF(G2364=0,"",'Ark1'!Z4176)</f>
        <v/>
      </c>
      <c r="P2364" s="116" t="str">
        <f t="shared" si="37"/>
        <v/>
      </c>
      <c r="Q2364" s="114" t="str">
        <f>+IF(G2364=0,"",'Ark1'!T4176)</f>
        <v/>
      </c>
      <c r="R2364" s="222" t="str">
        <f>+IF(G2364=0,"",'Ark1'!V4176)</f>
        <v/>
      </c>
      <c r="S2364" s="32"/>
    </row>
    <row r="2365" spans="1:19" x14ac:dyDescent="0.5">
      <c r="A2365" s="32"/>
      <c r="B2365" s="297" t="str">
        <f>+IF(E2365=2012,VLOOKUP(D2365,K_navn!$A$2:$C$359,2),"")</f>
        <v/>
      </c>
      <c r="C2365" s="297" t="str">
        <f>+IF(E2365=2012,VLOOKUP(D2365,K_navn!$A$2:$C$359,3),"")</f>
        <v/>
      </c>
      <c r="D2365" s="115">
        <f>+'Ark1'!P4177</f>
        <v>1505</v>
      </c>
      <c r="E2365" s="115">
        <f>+'Ark1'!C4177</f>
        <v>2017</v>
      </c>
      <c r="F2365" s="116" t="str">
        <f>+IF('Ark1'!Q4177=0,"",'Ark1'!Q4177)</f>
        <v/>
      </c>
      <c r="G2365" s="116">
        <f>+'Ark1'!R4177</f>
        <v>0</v>
      </c>
      <c r="H2365" s="116">
        <f>+'Ark1'!S4177</f>
        <v>0</v>
      </c>
      <c r="I2365" s="222" t="str">
        <f>+IF(G2365=0,"",'Ark1'!AA4177)</f>
        <v/>
      </c>
      <c r="J2365" s="222" t="str">
        <f>+IF(G2365=0,"",'Ark1'!AB4177)</f>
        <v/>
      </c>
      <c r="K2365" s="114" t="str">
        <f>+IF(G2365=0,"",'Ark1'!U4177)</f>
        <v/>
      </c>
      <c r="L2365" s="222" t="str">
        <f>+IF(G2365=0,"",'Ark1'!W4177)</f>
        <v/>
      </c>
      <c r="M2365" s="222" t="str">
        <f>+IF(G2365=0,"",'Ark1'!X4177)</f>
        <v/>
      </c>
      <c r="N2365" s="114" t="str">
        <f>+IF(G2365=0,"",'Ark1'!Y4177)</f>
        <v/>
      </c>
      <c r="O2365" s="116" t="str">
        <f>+IF(G2365=0,"",'Ark1'!Z4177)</f>
        <v/>
      </c>
      <c r="P2365" s="116" t="str">
        <f t="shared" si="37"/>
        <v/>
      </c>
      <c r="Q2365" s="114" t="str">
        <f>+IF(G2365=0,"",'Ark1'!T4177)</f>
        <v/>
      </c>
      <c r="R2365" s="222" t="str">
        <f>+IF(G2365=0,"",'Ark1'!V4177)</f>
        <v/>
      </c>
      <c r="S2365" s="32"/>
    </row>
    <row r="2366" spans="1:19" x14ac:dyDescent="0.5">
      <c r="A2366" s="32"/>
      <c r="B2366" s="297" t="str">
        <f>+IF(E2366=2012,VLOOKUP(D2366,K_navn!$A$2:$C$359,2),"")</f>
        <v/>
      </c>
      <c r="C2366" s="297" t="str">
        <f>+IF(E2366=2012,VLOOKUP(D2366,K_navn!$A$2:$C$359,3),"")</f>
        <v/>
      </c>
      <c r="D2366" s="115">
        <f>+'Ark1'!P4178</f>
        <v>1505</v>
      </c>
      <c r="E2366" s="115">
        <f>+'Ark1'!C4178</f>
        <v>2018</v>
      </c>
      <c r="F2366" s="116" t="str">
        <f>+IF('Ark1'!Q4178=0,"",'Ark1'!Q4178)</f>
        <v/>
      </c>
      <c r="G2366" s="116">
        <f>+'Ark1'!R4178</f>
        <v>0</v>
      </c>
      <c r="H2366" s="116">
        <f>+'Ark1'!S4178</f>
        <v>0</v>
      </c>
      <c r="I2366" s="222" t="str">
        <f>+IF(G2366=0,"",'Ark1'!AA4178)</f>
        <v/>
      </c>
      <c r="J2366" s="222" t="str">
        <f>+IF(G2366=0,"",'Ark1'!AB4178)</f>
        <v/>
      </c>
      <c r="K2366" s="114" t="str">
        <f>+IF(G2366=0,"",'Ark1'!U4178)</f>
        <v/>
      </c>
      <c r="L2366" s="222" t="str">
        <f>+IF(G2366=0,"",'Ark1'!W4178)</f>
        <v/>
      </c>
      <c r="M2366" s="222" t="str">
        <f>+IF(G2366=0,"",'Ark1'!X4178)</f>
        <v/>
      </c>
      <c r="N2366" s="114" t="str">
        <f>+IF(G2366=0,"",'Ark1'!Y4178)</f>
        <v/>
      </c>
      <c r="O2366" s="116" t="str">
        <f>+IF(G2366=0,"",'Ark1'!Z4178)</f>
        <v/>
      </c>
      <c r="P2366" s="116" t="str">
        <f t="shared" si="37"/>
        <v/>
      </c>
      <c r="Q2366" s="114" t="str">
        <f>+IF(G2366=0,"",'Ark1'!T4178)</f>
        <v/>
      </c>
      <c r="R2366" s="222" t="str">
        <f>+IF(G2366=0,"",'Ark1'!V4178)</f>
        <v/>
      </c>
      <c r="S2366" s="32"/>
    </row>
    <row r="2367" spans="1:19" x14ac:dyDescent="0.5">
      <c r="A2367" s="32"/>
      <c r="B2367" s="297" t="str">
        <f>+IF(E2367=2012,VLOOKUP(D2367,K_navn!$A$2:$C$359,2),"")</f>
        <v/>
      </c>
      <c r="C2367" s="297" t="str">
        <f>+IF(E2367=2012,VLOOKUP(D2367,K_navn!$A$2:$C$359,3),"")</f>
        <v/>
      </c>
      <c r="D2367" s="115">
        <f>+'Ark1'!P4179</f>
        <v>1505</v>
      </c>
      <c r="E2367" s="115">
        <f>+'Ark1'!C4179</f>
        <v>2019</v>
      </c>
      <c r="F2367" s="116" t="str">
        <f>+IF('Ark1'!Q4179=0,"",'Ark1'!Q4179)</f>
        <v/>
      </c>
      <c r="G2367" s="116">
        <f>+'Ark1'!R4179</f>
        <v>0</v>
      </c>
      <c r="H2367" s="116">
        <f>+'Ark1'!S4179</f>
        <v>0</v>
      </c>
      <c r="I2367" s="222" t="str">
        <f>+IF(G2367=0,"",'Ark1'!AA4179)</f>
        <v/>
      </c>
      <c r="J2367" s="222" t="str">
        <f>+IF(G2367=0,"",'Ark1'!AB4179)</f>
        <v/>
      </c>
      <c r="K2367" s="114" t="str">
        <f>+IF(G2367=0,"",'Ark1'!U4179)</f>
        <v/>
      </c>
      <c r="L2367" s="222" t="str">
        <f>+IF(G2367=0,"",'Ark1'!W4179)</f>
        <v/>
      </c>
      <c r="M2367" s="222" t="str">
        <f>+IF(G2367=0,"",'Ark1'!X4179)</f>
        <v/>
      </c>
      <c r="N2367" s="114" t="str">
        <f>+IF(G2367=0,"",'Ark1'!Y4179)</f>
        <v/>
      </c>
      <c r="O2367" s="116" t="str">
        <f>+IF(G2367=0,"",'Ark1'!Z4179)</f>
        <v/>
      </c>
      <c r="P2367" s="116" t="str">
        <f t="shared" si="37"/>
        <v/>
      </c>
      <c r="Q2367" s="114" t="str">
        <f>+IF(G2367=0,"",'Ark1'!T4179)</f>
        <v/>
      </c>
      <c r="R2367" s="222" t="str">
        <f>+IF(G2367=0,"",'Ark1'!V4179)</f>
        <v/>
      </c>
      <c r="S2367" s="32"/>
    </row>
    <row r="2368" spans="1:19" x14ac:dyDescent="0.5">
      <c r="A2368" s="32"/>
      <c r="B2368" s="297" t="str">
        <f>+IF(E2368=2012,VLOOKUP(D2368,K_navn!$A$2:$C$359,2),"")</f>
        <v/>
      </c>
      <c r="C2368" s="297" t="str">
        <f>+IF(E2368=2012,VLOOKUP(D2368,K_navn!$A$2:$C$359,3),"")</f>
        <v/>
      </c>
      <c r="D2368" s="115">
        <f>+'Ark1'!P4180</f>
        <v>1505</v>
      </c>
      <c r="E2368" s="115">
        <f>+'Ark1'!C4180</f>
        <v>2020</v>
      </c>
      <c r="F2368" s="116" t="str">
        <f>+IF('Ark1'!Q4180=0,"",'Ark1'!Q4180)</f>
        <v/>
      </c>
      <c r="G2368" s="116">
        <f>+'Ark1'!R4180</f>
        <v>0</v>
      </c>
      <c r="H2368" s="116">
        <f>+'Ark1'!S4180</f>
        <v>0</v>
      </c>
      <c r="I2368" s="222" t="str">
        <f>+IF(G2368=0,"",'Ark1'!AA4180)</f>
        <v/>
      </c>
      <c r="J2368" s="222" t="str">
        <f>+IF(G2368=0,"",'Ark1'!AB4180)</f>
        <v/>
      </c>
      <c r="K2368" s="114" t="str">
        <f>+IF(G2368=0,"",'Ark1'!U4180)</f>
        <v/>
      </c>
      <c r="L2368" s="222" t="str">
        <f>+IF(G2368=0,"",'Ark1'!W4180)</f>
        <v/>
      </c>
      <c r="M2368" s="222" t="str">
        <f>+IF(G2368=0,"",'Ark1'!X4180)</f>
        <v/>
      </c>
      <c r="N2368" s="114" t="str">
        <f>+IF(G2368=0,"",'Ark1'!Y4180)</f>
        <v/>
      </c>
      <c r="O2368" s="116" t="str">
        <f>+IF(G2368=0,"",'Ark1'!Z4180)</f>
        <v/>
      </c>
      <c r="P2368" s="116" t="str">
        <f t="shared" si="37"/>
        <v/>
      </c>
      <c r="Q2368" s="114" t="str">
        <f>+IF(G2368=0,"",'Ark1'!T4180)</f>
        <v/>
      </c>
      <c r="R2368" s="222" t="str">
        <f>+IF(G2368=0,"",'Ark1'!V4180)</f>
        <v/>
      </c>
      <c r="S2368" s="32"/>
    </row>
    <row r="2369" spans="1:19" x14ac:dyDescent="0.5">
      <c r="A2369" s="32"/>
      <c r="B2369" s="297" t="str">
        <f>+IF(E2369=2012,VLOOKUP(D2369,K_navn!$A$2:$C$359,2),"")</f>
        <v/>
      </c>
      <c r="C2369" s="297" t="str">
        <f>+IF(E2369=2012,VLOOKUP(D2369,K_navn!$A$2:$C$359,3),"")</f>
        <v/>
      </c>
      <c r="D2369" s="115">
        <f>+'Ark1'!P4181</f>
        <v>1505</v>
      </c>
      <c r="E2369" s="115">
        <f>+'Ark1'!C4181</f>
        <v>2021</v>
      </c>
      <c r="F2369" s="116" t="str">
        <f>+IF('Ark1'!Q4181=0,"",'Ark1'!Q4181)</f>
        <v/>
      </c>
      <c r="G2369" s="116">
        <f>+'Ark1'!R4181</f>
        <v>0</v>
      </c>
      <c r="H2369" s="116">
        <f>+'Ark1'!S4181</f>
        <v>0</v>
      </c>
      <c r="I2369" s="222" t="str">
        <f>+IF(G2369=0,"",'Ark1'!AA4181)</f>
        <v/>
      </c>
      <c r="J2369" s="222" t="str">
        <f>+IF(G2369=0,"",'Ark1'!AB4181)</f>
        <v/>
      </c>
      <c r="K2369" s="114" t="str">
        <f>+IF(G2369=0,"",'Ark1'!U4181)</f>
        <v/>
      </c>
      <c r="L2369" s="222" t="str">
        <f>+IF(G2369=0,"",'Ark1'!W4181)</f>
        <v/>
      </c>
      <c r="M2369" s="222" t="str">
        <f>+IF(G2369=0,"",'Ark1'!X4181)</f>
        <v/>
      </c>
      <c r="N2369" s="114" t="str">
        <f>+IF(G2369=0,"",'Ark1'!Y4181)</f>
        <v/>
      </c>
      <c r="O2369" s="116" t="str">
        <f>+IF(G2369=0,"",'Ark1'!Z4181)</f>
        <v/>
      </c>
      <c r="P2369" s="116" t="str">
        <f t="shared" si="37"/>
        <v/>
      </c>
      <c r="Q2369" s="114" t="str">
        <f>+IF(G2369=0,"",'Ark1'!T4181)</f>
        <v/>
      </c>
      <c r="R2369" s="222" t="str">
        <f>+IF(G2369=0,"",'Ark1'!V4181)</f>
        <v/>
      </c>
      <c r="S2369" s="32"/>
    </row>
    <row r="2370" spans="1:19" x14ac:dyDescent="0.5">
      <c r="A2370" s="32"/>
      <c r="B2370" s="297" t="str">
        <f>+IF(E2370=2012,VLOOKUP(D2370,K_navn!$A$2:$C$359,2),"")</f>
        <v/>
      </c>
      <c r="C2370" s="297" t="str">
        <f>+IF(E2370=2012,VLOOKUP(D2370,K_navn!$A$2:$C$359,3),"")</f>
        <v/>
      </c>
      <c r="D2370" s="115">
        <f>+'Ark1'!P4182</f>
        <v>1505</v>
      </c>
      <c r="E2370" s="115">
        <f>+'Ark1'!C4182</f>
        <v>2022</v>
      </c>
      <c r="F2370" s="116" t="str">
        <f>+IF('Ark1'!Q4182=0,"",'Ark1'!Q4182)</f>
        <v/>
      </c>
      <c r="G2370" s="116">
        <f>+'Ark1'!R4182</f>
        <v>0</v>
      </c>
      <c r="H2370" s="116">
        <f>+'Ark1'!S4182</f>
        <v>0</v>
      </c>
      <c r="I2370" s="222" t="str">
        <f>+IF(G2370=0,"",'Ark1'!AA4182)</f>
        <v/>
      </c>
      <c r="J2370" s="222" t="str">
        <f>+IF(G2370=0,"",'Ark1'!AB4182)</f>
        <v/>
      </c>
      <c r="K2370" s="114" t="str">
        <f>+IF(G2370=0,"",'Ark1'!U4182)</f>
        <v/>
      </c>
      <c r="L2370" s="222" t="str">
        <f>+IF(G2370=0,"",'Ark1'!W4182)</f>
        <v/>
      </c>
      <c r="M2370" s="222" t="str">
        <f>+IF(G2370=0,"",'Ark1'!X4182)</f>
        <v/>
      </c>
      <c r="N2370" s="114" t="str">
        <f>+IF(G2370=0,"",'Ark1'!Y4182)</f>
        <v/>
      </c>
      <c r="O2370" s="116" t="str">
        <f>+IF(G2370=0,"",'Ark1'!Z4182)</f>
        <v/>
      </c>
      <c r="P2370" s="116" t="str">
        <f t="shared" si="37"/>
        <v/>
      </c>
      <c r="Q2370" s="114" t="str">
        <f>+IF(G2370=0,"",'Ark1'!T4182)</f>
        <v/>
      </c>
      <c r="R2370" s="222" t="str">
        <f>+IF(G2370=0,"",'Ark1'!V4182)</f>
        <v/>
      </c>
      <c r="S2370" s="32"/>
    </row>
    <row r="2371" spans="1:19" x14ac:dyDescent="0.5">
      <c r="A2371" s="32"/>
      <c r="B2371" s="297" t="str">
        <f>+IF(E2371=2012,VLOOKUP(D2371,K_navn!$A$2:$C$359,2),"")</f>
        <v>Molde</v>
      </c>
      <c r="C2371" s="297" t="str">
        <f>+IF(E2371=2012,VLOOKUP(D2371,K_navn!$A$2:$C$359,3),"")</f>
        <v>Møre og Romsdal</v>
      </c>
      <c r="D2371" s="115">
        <f>+'Ark1'!P4183</f>
        <v>1506</v>
      </c>
      <c r="E2371" s="115">
        <f>+'Ark1'!C4183</f>
        <v>2012</v>
      </c>
      <c r="F2371" s="116" t="str">
        <f>+IF('Ark1'!Q4183=0,"",'Ark1'!Q4183)</f>
        <v/>
      </c>
      <c r="G2371" s="116">
        <f>+'Ark1'!R4183</f>
        <v>0</v>
      </c>
      <c r="H2371" s="116">
        <f>+'Ark1'!S4183</f>
        <v>0</v>
      </c>
      <c r="I2371" s="222" t="str">
        <f>+IF(G2371=0,"",'Ark1'!AA4183)</f>
        <v/>
      </c>
      <c r="J2371" s="222" t="str">
        <f>+IF(G2371=0,"",'Ark1'!AB4183)</f>
        <v/>
      </c>
      <c r="K2371" s="114" t="str">
        <f>+IF(G2371=0,"",'Ark1'!U4183)</f>
        <v/>
      </c>
      <c r="L2371" s="222" t="str">
        <f>+IF(G2371=0,"",'Ark1'!W4183)</f>
        <v/>
      </c>
      <c r="M2371" s="222" t="str">
        <f>+IF(G2371=0,"",'Ark1'!X4183)</f>
        <v/>
      </c>
      <c r="N2371" s="114" t="str">
        <f>+IF(G2371=0,"",'Ark1'!Y4183)</f>
        <v/>
      </c>
      <c r="O2371" s="116" t="str">
        <f>+IF(G2371=0,"",'Ark1'!Z4183)</f>
        <v/>
      </c>
      <c r="P2371" s="116" t="str">
        <f t="shared" si="37"/>
        <v/>
      </c>
      <c r="Q2371" s="114" t="str">
        <f>+IF(G2371=0,"",'Ark1'!T4183)</f>
        <v/>
      </c>
      <c r="R2371" s="222" t="str">
        <f>+IF(G2371=0,"",'Ark1'!V4183)</f>
        <v/>
      </c>
      <c r="S2371" s="32"/>
    </row>
    <row r="2372" spans="1:19" x14ac:dyDescent="0.5">
      <c r="A2372" s="32"/>
      <c r="B2372" s="297" t="str">
        <f>+IF(E2372=2012,VLOOKUP(D2372,K_navn!$A$2:$C$359,2),"")</f>
        <v/>
      </c>
      <c r="C2372" s="297" t="str">
        <f>+IF(E2372=2012,VLOOKUP(D2372,K_navn!$A$2:$C$359,3),"")</f>
        <v/>
      </c>
      <c r="D2372" s="115">
        <f>+'Ark1'!P4184</f>
        <v>1506</v>
      </c>
      <c r="E2372" s="115">
        <f>+'Ark1'!C4184</f>
        <v>2013</v>
      </c>
      <c r="F2372" s="116" t="str">
        <f>+IF('Ark1'!Q4184=0,"",'Ark1'!Q4184)</f>
        <v/>
      </c>
      <c r="G2372" s="116">
        <f>+'Ark1'!R4184</f>
        <v>0</v>
      </c>
      <c r="H2372" s="116">
        <f>+'Ark1'!S4184</f>
        <v>0</v>
      </c>
      <c r="I2372" s="222" t="str">
        <f>+IF(G2372=0,"",'Ark1'!AA4184)</f>
        <v/>
      </c>
      <c r="J2372" s="222" t="str">
        <f>+IF(G2372=0,"",'Ark1'!AB4184)</f>
        <v/>
      </c>
      <c r="K2372" s="114" t="str">
        <f>+IF(G2372=0,"",'Ark1'!U4184)</f>
        <v/>
      </c>
      <c r="L2372" s="222" t="str">
        <f>+IF(G2372=0,"",'Ark1'!W4184)</f>
        <v/>
      </c>
      <c r="M2372" s="222" t="str">
        <f>+IF(G2372=0,"",'Ark1'!X4184)</f>
        <v/>
      </c>
      <c r="N2372" s="114" t="str">
        <f>+IF(G2372=0,"",'Ark1'!Y4184)</f>
        <v/>
      </c>
      <c r="O2372" s="116" t="str">
        <f>+IF(G2372=0,"",'Ark1'!Z4184)</f>
        <v/>
      </c>
      <c r="P2372" s="116" t="str">
        <f t="shared" si="37"/>
        <v/>
      </c>
      <c r="Q2372" s="114" t="str">
        <f>+IF(G2372=0,"",'Ark1'!T4184)</f>
        <v/>
      </c>
      <c r="R2372" s="222" t="str">
        <f>+IF(G2372=0,"",'Ark1'!V4184)</f>
        <v/>
      </c>
      <c r="S2372" s="32"/>
    </row>
    <row r="2373" spans="1:19" x14ac:dyDescent="0.5">
      <c r="A2373" s="32"/>
      <c r="B2373" s="297" t="str">
        <f>+IF(E2373=2012,VLOOKUP(D2373,K_navn!$A$2:$C$359,2),"")</f>
        <v/>
      </c>
      <c r="C2373" s="297" t="str">
        <f>+IF(E2373=2012,VLOOKUP(D2373,K_navn!$A$2:$C$359,3),"")</f>
        <v/>
      </c>
      <c r="D2373" s="115">
        <f>+'Ark1'!P4185</f>
        <v>1506</v>
      </c>
      <c r="E2373" s="115">
        <f>+'Ark1'!C4185</f>
        <v>2014</v>
      </c>
      <c r="F2373" s="116" t="str">
        <f>+IF('Ark1'!Q4185=0,"",'Ark1'!Q4185)</f>
        <v/>
      </c>
      <c r="G2373" s="116">
        <f>+'Ark1'!R4185</f>
        <v>0</v>
      </c>
      <c r="H2373" s="116">
        <f>+'Ark1'!S4185</f>
        <v>0</v>
      </c>
      <c r="I2373" s="222" t="str">
        <f>+IF(G2373=0,"",'Ark1'!AA4185)</f>
        <v/>
      </c>
      <c r="J2373" s="222" t="str">
        <f>+IF(G2373=0,"",'Ark1'!AB4185)</f>
        <v/>
      </c>
      <c r="K2373" s="114" t="str">
        <f>+IF(G2373=0,"",'Ark1'!U4185)</f>
        <v/>
      </c>
      <c r="L2373" s="222" t="str">
        <f>+IF(G2373=0,"",'Ark1'!W4185)</f>
        <v/>
      </c>
      <c r="M2373" s="222" t="str">
        <f>+IF(G2373=0,"",'Ark1'!X4185)</f>
        <v/>
      </c>
      <c r="N2373" s="114" t="str">
        <f>+IF(G2373=0,"",'Ark1'!Y4185)</f>
        <v/>
      </c>
      <c r="O2373" s="116" t="str">
        <f>+IF(G2373=0,"",'Ark1'!Z4185)</f>
        <v/>
      </c>
      <c r="P2373" s="116" t="str">
        <f t="shared" si="37"/>
        <v/>
      </c>
      <c r="Q2373" s="114" t="str">
        <f>+IF(G2373=0,"",'Ark1'!T4185)</f>
        <v/>
      </c>
      <c r="R2373" s="222" t="str">
        <f>+IF(G2373=0,"",'Ark1'!V4185)</f>
        <v/>
      </c>
      <c r="S2373" s="32"/>
    </row>
    <row r="2374" spans="1:19" x14ac:dyDescent="0.5">
      <c r="A2374" s="32"/>
      <c r="B2374" s="297" t="str">
        <f>+IF(E2374=2012,VLOOKUP(D2374,K_navn!$A$2:$C$359,2),"")</f>
        <v/>
      </c>
      <c r="C2374" s="297" t="str">
        <f>+IF(E2374=2012,VLOOKUP(D2374,K_navn!$A$2:$C$359,3),"")</f>
        <v/>
      </c>
      <c r="D2374" s="115">
        <f>+'Ark1'!P4186</f>
        <v>1506</v>
      </c>
      <c r="E2374" s="115">
        <f>+'Ark1'!C4186</f>
        <v>2015</v>
      </c>
      <c r="F2374" s="116" t="str">
        <f>+IF('Ark1'!Q4186=0,"",'Ark1'!Q4186)</f>
        <v/>
      </c>
      <c r="G2374" s="116">
        <f>+'Ark1'!R4186</f>
        <v>0</v>
      </c>
      <c r="H2374" s="116">
        <f>+'Ark1'!S4186</f>
        <v>0</v>
      </c>
      <c r="I2374" s="222" t="str">
        <f>+IF(G2374=0,"",'Ark1'!AA4186)</f>
        <v/>
      </c>
      <c r="J2374" s="222" t="str">
        <f>+IF(G2374=0,"",'Ark1'!AB4186)</f>
        <v/>
      </c>
      <c r="K2374" s="114" t="str">
        <f>+IF(G2374=0,"",'Ark1'!U4186)</f>
        <v/>
      </c>
      <c r="L2374" s="222" t="str">
        <f>+IF(G2374=0,"",'Ark1'!W4186)</f>
        <v/>
      </c>
      <c r="M2374" s="222" t="str">
        <f>+IF(G2374=0,"",'Ark1'!X4186)</f>
        <v/>
      </c>
      <c r="N2374" s="114" t="str">
        <f>+IF(G2374=0,"",'Ark1'!Y4186)</f>
        <v/>
      </c>
      <c r="O2374" s="116" t="str">
        <f>+IF(G2374=0,"",'Ark1'!Z4186)</f>
        <v/>
      </c>
      <c r="P2374" s="116" t="str">
        <f t="shared" si="37"/>
        <v/>
      </c>
      <c r="Q2374" s="114" t="str">
        <f>+IF(G2374=0,"",'Ark1'!T4186)</f>
        <v/>
      </c>
      <c r="R2374" s="222" t="str">
        <f>+IF(G2374=0,"",'Ark1'!V4186)</f>
        <v/>
      </c>
      <c r="S2374" s="32"/>
    </row>
    <row r="2375" spans="1:19" x14ac:dyDescent="0.5">
      <c r="A2375" s="32"/>
      <c r="B2375" s="297" t="str">
        <f>+IF(E2375=2012,VLOOKUP(D2375,K_navn!$A$2:$C$359,2),"")</f>
        <v/>
      </c>
      <c r="C2375" s="297" t="str">
        <f>+IF(E2375=2012,VLOOKUP(D2375,K_navn!$A$2:$C$359,3),"")</f>
        <v/>
      </c>
      <c r="D2375" s="115">
        <f>+'Ark1'!P4187</f>
        <v>1506</v>
      </c>
      <c r="E2375" s="115">
        <f>+'Ark1'!C4187</f>
        <v>2016</v>
      </c>
      <c r="F2375" s="116" t="str">
        <f>+IF('Ark1'!Q4187=0,"",'Ark1'!Q4187)</f>
        <v/>
      </c>
      <c r="G2375" s="116">
        <f>+'Ark1'!R4187</f>
        <v>0</v>
      </c>
      <c r="H2375" s="116">
        <f>+'Ark1'!S4187</f>
        <v>0</v>
      </c>
      <c r="I2375" s="222" t="str">
        <f>+IF(G2375=0,"",'Ark1'!AA4187)</f>
        <v/>
      </c>
      <c r="J2375" s="222" t="str">
        <f>+IF(G2375=0,"",'Ark1'!AB4187)</f>
        <v/>
      </c>
      <c r="K2375" s="114" t="str">
        <f>+IF(G2375=0,"",'Ark1'!U4187)</f>
        <v/>
      </c>
      <c r="L2375" s="222" t="str">
        <f>+IF(G2375=0,"",'Ark1'!W4187)</f>
        <v/>
      </c>
      <c r="M2375" s="222" t="str">
        <f>+IF(G2375=0,"",'Ark1'!X4187)</f>
        <v/>
      </c>
      <c r="N2375" s="114" t="str">
        <f>+IF(G2375=0,"",'Ark1'!Y4187)</f>
        <v/>
      </c>
      <c r="O2375" s="116" t="str">
        <f>+IF(G2375=0,"",'Ark1'!Z4187)</f>
        <v/>
      </c>
      <c r="P2375" s="116" t="str">
        <f t="shared" si="37"/>
        <v/>
      </c>
      <c r="Q2375" s="114" t="str">
        <f>+IF(G2375=0,"",'Ark1'!T4187)</f>
        <v/>
      </c>
      <c r="R2375" s="222" t="str">
        <f>+IF(G2375=0,"",'Ark1'!V4187)</f>
        <v/>
      </c>
      <c r="S2375" s="32"/>
    </row>
    <row r="2376" spans="1:19" x14ac:dyDescent="0.5">
      <c r="A2376" s="32"/>
      <c r="B2376" s="297" t="str">
        <f>+IF(E2376=2012,VLOOKUP(D2376,K_navn!$A$2:$C$359,2),"")</f>
        <v/>
      </c>
      <c r="C2376" s="297" t="str">
        <f>+IF(E2376=2012,VLOOKUP(D2376,K_navn!$A$2:$C$359,3),"")</f>
        <v/>
      </c>
      <c r="D2376" s="115">
        <f>+'Ark1'!P4188</f>
        <v>1506</v>
      </c>
      <c r="E2376" s="115">
        <f>+'Ark1'!C4188</f>
        <v>2017</v>
      </c>
      <c r="F2376" s="116" t="str">
        <f>+IF('Ark1'!Q4188=0,"",'Ark1'!Q4188)</f>
        <v/>
      </c>
      <c r="G2376" s="116">
        <f>+'Ark1'!R4188</f>
        <v>0</v>
      </c>
      <c r="H2376" s="116">
        <f>+'Ark1'!S4188</f>
        <v>0</v>
      </c>
      <c r="I2376" s="222" t="str">
        <f>+IF(G2376=0,"",'Ark1'!AA4188)</f>
        <v/>
      </c>
      <c r="J2376" s="222" t="str">
        <f>+IF(G2376=0,"",'Ark1'!AB4188)</f>
        <v/>
      </c>
      <c r="K2376" s="114" t="str">
        <f>+IF(G2376=0,"",'Ark1'!U4188)</f>
        <v/>
      </c>
      <c r="L2376" s="222" t="str">
        <f>+IF(G2376=0,"",'Ark1'!W4188)</f>
        <v/>
      </c>
      <c r="M2376" s="222" t="str">
        <f>+IF(G2376=0,"",'Ark1'!X4188)</f>
        <v/>
      </c>
      <c r="N2376" s="114" t="str">
        <f>+IF(G2376=0,"",'Ark1'!Y4188)</f>
        <v/>
      </c>
      <c r="O2376" s="116" t="str">
        <f>+IF(G2376=0,"",'Ark1'!Z4188)</f>
        <v/>
      </c>
      <c r="P2376" s="116" t="str">
        <f t="shared" si="37"/>
        <v/>
      </c>
      <c r="Q2376" s="114" t="str">
        <f>+IF(G2376=0,"",'Ark1'!T4188)</f>
        <v/>
      </c>
      <c r="R2376" s="222" t="str">
        <f>+IF(G2376=0,"",'Ark1'!V4188)</f>
        <v/>
      </c>
      <c r="S2376" s="32"/>
    </row>
    <row r="2377" spans="1:19" x14ac:dyDescent="0.5">
      <c r="A2377" s="32"/>
      <c r="B2377" s="297" t="str">
        <f>+IF(E2377=2012,VLOOKUP(D2377,K_navn!$A$2:$C$359,2),"")</f>
        <v/>
      </c>
      <c r="C2377" s="297" t="str">
        <f>+IF(E2377=2012,VLOOKUP(D2377,K_navn!$A$2:$C$359,3),"")</f>
        <v/>
      </c>
      <c r="D2377" s="115">
        <f>+'Ark1'!P4189</f>
        <v>1506</v>
      </c>
      <c r="E2377" s="115">
        <f>+'Ark1'!C4189</f>
        <v>2018</v>
      </c>
      <c r="F2377" s="116" t="str">
        <f>+IF('Ark1'!Q4189=0,"",'Ark1'!Q4189)</f>
        <v/>
      </c>
      <c r="G2377" s="116">
        <f>+'Ark1'!R4189</f>
        <v>0</v>
      </c>
      <c r="H2377" s="116">
        <f>+'Ark1'!S4189</f>
        <v>0</v>
      </c>
      <c r="I2377" s="222" t="str">
        <f>+IF(G2377=0,"",'Ark1'!AA4189)</f>
        <v/>
      </c>
      <c r="J2377" s="222" t="str">
        <f>+IF(G2377=0,"",'Ark1'!AB4189)</f>
        <v/>
      </c>
      <c r="K2377" s="114" t="str">
        <f>+IF(G2377=0,"",'Ark1'!U4189)</f>
        <v/>
      </c>
      <c r="L2377" s="222" t="str">
        <f>+IF(G2377=0,"",'Ark1'!W4189)</f>
        <v/>
      </c>
      <c r="M2377" s="222" t="str">
        <f>+IF(G2377=0,"",'Ark1'!X4189)</f>
        <v/>
      </c>
      <c r="N2377" s="114" t="str">
        <f>+IF(G2377=0,"",'Ark1'!Y4189)</f>
        <v/>
      </c>
      <c r="O2377" s="116" t="str">
        <f>+IF(G2377=0,"",'Ark1'!Z4189)</f>
        <v/>
      </c>
      <c r="P2377" s="116" t="str">
        <f t="shared" si="37"/>
        <v/>
      </c>
      <c r="Q2377" s="114" t="str">
        <f>+IF(G2377=0,"",'Ark1'!T4189)</f>
        <v/>
      </c>
      <c r="R2377" s="222" t="str">
        <f>+IF(G2377=0,"",'Ark1'!V4189)</f>
        <v/>
      </c>
      <c r="S2377" s="32"/>
    </row>
    <row r="2378" spans="1:19" x14ac:dyDescent="0.5">
      <c r="A2378" s="32"/>
      <c r="B2378" s="297" t="str">
        <f>+IF(E2378=2012,VLOOKUP(D2378,K_navn!$A$2:$C$359,2),"")</f>
        <v/>
      </c>
      <c r="C2378" s="297" t="str">
        <f>+IF(E2378=2012,VLOOKUP(D2378,K_navn!$A$2:$C$359,3),"")</f>
        <v/>
      </c>
      <c r="D2378" s="115">
        <f>+'Ark1'!P4190</f>
        <v>1506</v>
      </c>
      <c r="E2378" s="115">
        <f>+'Ark1'!C4190</f>
        <v>2019</v>
      </c>
      <c r="F2378" s="116" t="str">
        <f>+IF('Ark1'!Q4190=0,"",'Ark1'!Q4190)</f>
        <v/>
      </c>
      <c r="G2378" s="116">
        <f>+'Ark1'!R4190</f>
        <v>0</v>
      </c>
      <c r="H2378" s="116">
        <f>+'Ark1'!S4190</f>
        <v>0</v>
      </c>
      <c r="I2378" s="222" t="str">
        <f>+IF(G2378=0,"",'Ark1'!AA4190)</f>
        <v/>
      </c>
      <c r="J2378" s="222" t="str">
        <f>+IF(G2378=0,"",'Ark1'!AB4190)</f>
        <v/>
      </c>
      <c r="K2378" s="114" t="str">
        <f>+IF(G2378=0,"",'Ark1'!U4190)</f>
        <v/>
      </c>
      <c r="L2378" s="222" t="str">
        <f>+IF(G2378=0,"",'Ark1'!W4190)</f>
        <v/>
      </c>
      <c r="M2378" s="222" t="str">
        <f>+IF(G2378=0,"",'Ark1'!X4190)</f>
        <v/>
      </c>
      <c r="N2378" s="114" t="str">
        <f>+IF(G2378=0,"",'Ark1'!Y4190)</f>
        <v/>
      </c>
      <c r="O2378" s="116" t="str">
        <f>+IF(G2378=0,"",'Ark1'!Z4190)</f>
        <v/>
      </c>
      <c r="P2378" s="116" t="str">
        <f t="shared" si="37"/>
        <v/>
      </c>
      <c r="Q2378" s="114" t="str">
        <f>+IF(G2378=0,"",'Ark1'!T4190)</f>
        <v/>
      </c>
      <c r="R2378" s="222" t="str">
        <f>+IF(G2378=0,"",'Ark1'!V4190)</f>
        <v/>
      </c>
      <c r="S2378" s="32"/>
    </row>
    <row r="2379" spans="1:19" x14ac:dyDescent="0.5">
      <c r="A2379" s="32"/>
      <c r="B2379" s="297" t="str">
        <f>+IF(E2379=2012,VLOOKUP(D2379,K_navn!$A$2:$C$359,2),"")</f>
        <v/>
      </c>
      <c r="C2379" s="297" t="str">
        <f>+IF(E2379=2012,VLOOKUP(D2379,K_navn!$A$2:$C$359,3),"")</f>
        <v/>
      </c>
      <c r="D2379" s="115">
        <f>+'Ark1'!P4191</f>
        <v>1506</v>
      </c>
      <c r="E2379" s="115">
        <f>+'Ark1'!C4191</f>
        <v>2020</v>
      </c>
      <c r="F2379" s="116" t="str">
        <f>+IF('Ark1'!Q4191=0,"",'Ark1'!Q4191)</f>
        <v/>
      </c>
      <c r="G2379" s="116">
        <f>+'Ark1'!R4191</f>
        <v>0</v>
      </c>
      <c r="H2379" s="116">
        <f>+'Ark1'!S4191</f>
        <v>0</v>
      </c>
      <c r="I2379" s="222" t="str">
        <f>+IF(G2379=0,"",'Ark1'!AA4191)</f>
        <v/>
      </c>
      <c r="J2379" s="222" t="str">
        <f>+IF(G2379=0,"",'Ark1'!AB4191)</f>
        <v/>
      </c>
      <c r="K2379" s="114" t="str">
        <f>+IF(G2379=0,"",'Ark1'!U4191)</f>
        <v/>
      </c>
      <c r="L2379" s="222" t="str">
        <f>+IF(G2379=0,"",'Ark1'!W4191)</f>
        <v/>
      </c>
      <c r="M2379" s="222" t="str">
        <f>+IF(G2379=0,"",'Ark1'!X4191)</f>
        <v/>
      </c>
      <c r="N2379" s="114" t="str">
        <f>+IF(G2379=0,"",'Ark1'!Y4191)</f>
        <v/>
      </c>
      <c r="O2379" s="116" t="str">
        <f>+IF(G2379=0,"",'Ark1'!Z4191)</f>
        <v/>
      </c>
      <c r="P2379" s="116" t="str">
        <f t="shared" si="37"/>
        <v/>
      </c>
      <c r="Q2379" s="114" t="str">
        <f>+IF(G2379=0,"",'Ark1'!T4191)</f>
        <v/>
      </c>
      <c r="R2379" s="222" t="str">
        <f>+IF(G2379=0,"",'Ark1'!V4191)</f>
        <v/>
      </c>
      <c r="S2379" s="32"/>
    </row>
    <row r="2380" spans="1:19" x14ac:dyDescent="0.5">
      <c r="A2380" s="32"/>
      <c r="B2380" s="297" t="str">
        <f>+IF(E2380=2012,VLOOKUP(D2380,K_navn!$A$2:$C$359,2),"")</f>
        <v/>
      </c>
      <c r="C2380" s="297" t="str">
        <f>+IF(E2380=2012,VLOOKUP(D2380,K_navn!$A$2:$C$359,3),"")</f>
        <v/>
      </c>
      <c r="D2380" s="115">
        <f>+'Ark1'!P4192</f>
        <v>1506</v>
      </c>
      <c r="E2380" s="115">
        <f>+'Ark1'!C4192</f>
        <v>2021</v>
      </c>
      <c r="F2380" s="116" t="str">
        <f>+IF('Ark1'!Q4192=0,"",'Ark1'!Q4192)</f>
        <v/>
      </c>
      <c r="G2380" s="116">
        <f>+'Ark1'!R4192</f>
        <v>0</v>
      </c>
      <c r="H2380" s="116">
        <f>+'Ark1'!S4192</f>
        <v>0</v>
      </c>
      <c r="I2380" s="222" t="str">
        <f>+IF(G2380=0,"",'Ark1'!AA4192)</f>
        <v/>
      </c>
      <c r="J2380" s="222" t="str">
        <f>+IF(G2380=0,"",'Ark1'!AB4192)</f>
        <v/>
      </c>
      <c r="K2380" s="114" t="str">
        <f>+IF(G2380=0,"",'Ark1'!U4192)</f>
        <v/>
      </c>
      <c r="L2380" s="222" t="str">
        <f>+IF(G2380=0,"",'Ark1'!W4192)</f>
        <v/>
      </c>
      <c r="M2380" s="222" t="str">
        <f>+IF(G2380=0,"",'Ark1'!X4192)</f>
        <v/>
      </c>
      <c r="N2380" s="114" t="str">
        <f>+IF(G2380=0,"",'Ark1'!Y4192)</f>
        <v/>
      </c>
      <c r="O2380" s="116" t="str">
        <f>+IF(G2380=0,"",'Ark1'!Z4192)</f>
        <v/>
      </c>
      <c r="P2380" s="116" t="str">
        <f t="shared" si="37"/>
        <v/>
      </c>
      <c r="Q2380" s="114" t="str">
        <f>+IF(G2380=0,"",'Ark1'!T4192)</f>
        <v/>
      </c>
      <c r="R2380" s="222" t="str">
        <f>+IF(G2380=0,"",'Ark1'!V4192)</f>
        <v/>
      </c>
      <c r="S2380" s="32"/>
    </row>
    <row r="2381" spans="1:19" x14ac:dyDescent="0.5">
      <c r="A2381" s="32"/>
      <c r="B2381" s="297" t="str">
        <f>+IF(E2381=2012,VLOOKUP(D2381,K_navn!$A$2:$C$359,2),"")</f>
        <v/>
      </c>
      <c r="C2381" s="297" t="str">
        <f>+IF(E2381=2012,VLOOKUP(D2381,K_navn!$A$2:$C$359,3),"")</f>
        <v/>
      </c>
      <c r="D2381" s="115">
        <f>+'Ark1'!P4193</f>
        <v>1506</v>
      </c>
      <c r="E2381" s="115">
        <f>+'Ark1'!C4193</f>
        <v>2022</v>
      </c>
      <c r="F2381" s="116" t="str">
        <f>+IF('Ark1'!Q4193=0,"",'Ark1'!Q4193)</f>
        <v/>
      </c>
      <c r="G2381" s="116">
        <f>+'Ark1'!R4193</f>
        <v>0</v>
      </c>
      <c r="H2381" s="116">
        <f>+'Ark1'!S4193</f>
        <v>0</v>
      </c>
      <c r="I2381" s="222" t="str">
        <f>+IF(G2381=0,"",'Ark1'!AA4193)</f>
        <v/>
      </c>
      <c r="J2381" s="222" t="str">
        <f>+IF(G2381=0,"",'Ark1'!AB4193)</f>
        <v/>
      </c>
      <c r="K2381" s="114" t="str">
        <f>+IF(G2381=0,"",'Ark1'!U4193)</f>
        <v/>
      </c>
      <c r="L2381" s="222" t="str">
        <f>+IF(G2381=0,"",'Ark1'!W4193)</f>
        <v/>
      </c>
      <c r="M2381" s="222" t="str">
        <f>+IF(G2381=0,"",'Ark1'!X4193)</f>
        <v/>
      </c>
      <c r="N2381" s="114" t="str">
        <f>+IF(G2381=0,"",'Ark1'!Y4193)</f>
        <v/>
      </c>
      <c r="O2381" s="116" t="str">
        <f>+IF(G2381=0,"",'Ark1'!Z4193)</f>
        <v/>
      </c>
      <c r="P2381" s="116" t="str">
        <f t="shared" si="37"/>
        <v/>
      </c>
      <c r="Q2381" s="114" t="str">
        <f>+IF(G2381=0,"",'Ark1'!T4193)</f>
        <v/>
      </c>
      <c r="R2381" s="222" t="str">
        <f>+IF(G2381=0,"",'Ark1'!V4193)</f>
        <v/>
      </c>
      <c r="S2381" s="32"/>
    </row>
    <row r="2382" spans="1:19" x14ac:dyDescent="0.5">
      <c r="A2382" s="32"/>
      <c r="B2382" s="297" t="str">
        <f>+IF(E2382=2012,VLOOKUP(D2382,K_navn!$A$2:$C$359,2),"")</f>
        <v>Molde</v>
      </c>
      <c r="C2382" s="297" t="str">
        <f>+IF(E2382=2012,VLOOKUP(D2382,K_navn!$A$2:$C$359,3),"")</f>
        <v>Møre og Romsdal</v>
      </c>
      <c r="D2382" s="115">
        <f>+'Ark1'!P4194</f>
        <v>1507</v>
      </c>
      <c r="E2382" s="115">
        <f>+'Ark1'!C4194</f>
        <v>2012</v>
      </c>
      <c r="F2382" s="116" t="str">
        <f>+IF('Ark1'!Q4194=0,"",'Ark1'!Q4194)</f>
        <v/>
      </c>
      <c r="G2382" s="116">
        <f>+'Ark1'!R4194</f>
        <v>0</v>
      </c>
      <c r="H2382" s="116">
        <f>+'Ark1'!S4194</f>
        <v>0</v>
      </c>
      <c r="I2382" s="222" t="str">
        <f>+IF(G2382=0,"",'Ark1'!AA4194)</f>
        <v/>
      </c>
      <c r="J2382" s="222" t="str">
        <f>+IF(G2382=0,"",'Ark1'!AB4194)</f>
        <v/>
      </c>
      <c r="K2382" s="114" t="str">
        <f>+IF(G2382=0,"",'Ark1'!U4194)</f>
        <v/>
      </c>
      <c r="L2382" s="222" t="str">
        <f>+IF(G2382=0,"",'Ark1'!W4194)</f>
        <v/>
      </c>
      <c r="M2382" s="222" t="str">
        <f>+IF(G2382=0,"",'Ark1'!X4194)</f>
        <v/>
      </c>
      <c r="N2382" s="114" t="str">
        <f>+IF(G2382=0,"",'Ark1'!Y4194)</f>
        <v/>
      </c>
      <c r="O2382" s="116" t="str">
        <f>+IF(G2382=0,"",'Ark1'!Z4194)</f>
        <v/>
      </c>
      <c r="P2382" s="116" t="str">
        <f t="shared" si="37"/>
        <v/>
      </c>
      <c r="Q2382" s="114" t="str">
        <f>+IF(G2382=0,"",'Ark1'!T4194)</f>
        <v/>
      </c>
      <c r="R2382" s="222" t="str">
        <f>+IF(G2382=0,"",'Ark1'!V4194)</f>
        <v/>
      </c>
      <c r="S2382" s="32"/>
    </row>
    <row r="2383" spans="1:19" x14ac:dyDescent="0.5">
      <c r="A2383" s="32"/>
      <c r="B2383" s="297" t="str">
        <f>+IF(E2383=2012,VLOOKUP(D2383,K_navn!$A$2:$C$359,2),"")</f>
        <v/>
      </c>
      <c r="C2383" s="297" t="str">
        <f>+IF(E2383=2012,VLOOKUP(D2383,K_navn!$A$2:$C$359,3),"")</f>
        <v/>
      </c>
      <c r="D2383" s="115">
        <f>+'Ark1'!P4195</f>
        <v>1507</v>
      </c>
      <c r="E2383" s="115">
        <f>+'Ark1'!C4195</f>
        <v>2013</v>
      </c>
      <c r="F2383" s="116" t="str">
        <f>+IF('Ark1'!Q4195=0,"",'Ark1'!Q4195)</f>
        <v/>
      </c>
      <c r="G2383" s="116">
        <f>+'Ark1'!R4195</f>
        <v>0</v>
      </c>
      <c r="H2383" s="116">
        <f>+'Ark1'!S4195</f>
        <v>0</v>
      </c>
      <c r="I2383" s="222" t="str">
        <f>+IF(G2383=0,"",'Ark1'!AA4195)</f>
        <v/>
      </c>
      <c r="J2383" s="222" t="str">
        <f>+IF(G2383=0,"",'Ark1'!AB4195)</f>
        <v/>
      </c>
      <c r="K2383" s="114" t="str">
        <f>+IF(G2383=0,"",'Ark1'!U4195)</f>
        <v/>
      </c>
      <c r="L2383" s="222" t="str">
        <f>+IF(G2383=0,"",'Ark1'!W4195)</f>
        <v/>
      </c>
      <c r="M2383" s="222" t="str">
        <f>+IF(G2383=0,"",'Ark1'!X4195)</f>
        <v/>
      </c>
      <c r="N2383" s="114" t="str">
        <f>+IF(G2383=0,"",'Ark1'!Y4195)</f>
        <v/>
      </c>
      <c r="O2383" s="116" t="str">
        <f>+IF(G2383=0,"",'Ark1'!Z4195)</f>
        <v/>
      </c>
      <c r="P2383" s="116" t="str">
        <f t="shared" si="37"/>
        <v/>
      </c>
      <c r="Q2383" s="114" t="str">
        <f>+IF(G2383=0,"",'Ark1'!T4195)</f>
        <v/>
      </c>
      <c r="R2383" s="222" t="str">
        <f>+IF(G2383=0,"",'Ark1'!V4195)</f>
        <v/>
      </c>
      <c r="S2383" s="32"/>
    </row>
    <row r="2384" spans="1:19" x14ac:dyDescent="0.5">
      <c r="A2384" s="32"/>
      <c r="B2384" s="297" t="str">
        <f>+IF(E2384=2012,VLOOKUP(D2384,K_navn!$A$2:$C$359,2),"")</f>
        <v/>
      </c>
      <c r="C2384" s="297" t="str">
        <f>+IF(E2384=2012,VLOOKUP(D2384,K_navn!$A$2:$C$359,3),"")</f>
        <v/>
      </c>
      <c r="D2384" s="115">
        <f>+'Ark1'!P4196</f>
        <v>1507</v>
      </c>
      <c r="E2384" s="115">
        <f>+'Ark1'!C4196</f>
        <v>2014</v>
      </c>
      <c r="F2384" s="116" t="str">
        <f>+IF('Ark1'!Q4196=0,"",'Ark1'!Q4196)</f>
        <v/>
      </c>
      <c r="G2384" s="116">
        <f>+'Ark1'!R4196</f>
        <v>0</v>
      </c>
      <c r="H2384" s="116">
        <f>+'Ark1'!S4196</f>
        <v>0</v>
      </c>
      <c r="I2384" s="222" t="str">
        <f>+IF(G2384=0,"",'Ark1'!AA4196)</f>
        <v/>
      </c>
      <c r="J2384" s="222" t="str">
        <f>+IF(G2384=0,"",'Ark1'!AB4196)</f>
        <v/>
      </c>
      <c r="K2384" s="114" t="str">
        <f>+IF(G2384=0,"",'Ark1'!U4196)</f>
        <v/>
      </c>
      <c r="L2384" s="222" t="str">
        <f>+IF(G2384=0,"",'Ark1'!W4196)</f>
        <v/>
      </c>
      <c r="M2384" s="222" t="str">
        <f>+IF(G2384=0,"",'Ark1'!X4196)</f>
        <v/>
      </c>
      <c r="N2384" s="114" t="str">
        <f>+IF(G2384=0,"",'Ark1'!Y4196)</f>
        <v/>
      </c>
      <c r="O2384" s="116" t="str">
        <f>+IF(G2384=0,"",'Ark1'!Z4196)</f>
        <v/>
      </c>
      <c r="P2384" s="116" t="str">
        <f t="shared" si="37"/>
        <v/>
      </c>
      <c r="Q2384" s="114" t="str">
        <f>+IF(G2384=0,"",'Ark1'!T4196)</f>
        <v/>
      </c>
      <c r="R2384" s="222" t="str">
        <f>+IF(G2384=0,"",'Ark1'!V4196)</f>
        <v/>
      </c>
      <c r="S2384" s="32"/>
    </row>
    <row r="2385" spans="1:19" x14ac:dyDescent="0.5">
      <c r="A2385" s="32"/>
      <c r="B2385" s="297" t="str">
        <f>+IF(E2385=2012,VLOOKUP(D2385,K_navn!$A$2:$C$359,2),"")</f>
        <v/>
      </c>
      <c r="C2385" s="297" t="str">
        <f>+IF(E2385=2012,VLOOKUP(D2385,K_navn!$A$2:$C$359,3),"")</f>
        <v/>
      </c>
      <c r="D2385" s="115">
        <f>+'Ark1'!P4197</f>
        <v>1507</v>
      </c>
      <c r="E2385" s="115">
        <f>+'Ark1'!C4197</f>
        <v>2015</v>
      </c>
      <c r="F2385" s="116" t="str">
        <f>+IF('Ark1'!Q4197=0,"",'Ark1'!Q4197)</f>
        <v/>
      </c>
      <c r="G2385" s="116">
        <f>+'Ark1'!R4197</f>
        <v>0</v>
      </c>
      <c r="H2385" s="116">
        <f>+'Ark1'!S4197</f>
        <v>0</v>
      </c>
      <c r="I2385" s="222" t="str">
        <f>+IF(G2385=0,"",'Ark1'!AA4197)</f>
        <v/>
      </c>
      <c r="J2385" s="222" t="str">
        <f>+IF(G2385=0,"",'Ark1'!AB4197)</f>
        <v/>
      </c>
      <c r="K2385" s="114" t="str">
        <f>+IF(G2385=0,"",'Ark1'!U4197)</f>
        <v/>
      </c>
      <c r="L2385" s="222" t="str">
        <f>+IF(G2385=0,"",'Ark1'!W4197)</f>
        <v/>
      </c>
      <c r="M2385" s="222" t="str">
        <f>+IF(G2385=0,"",'Ark1'!X4197)</f>
        <v/>
      </c>
      <c r="N2385" s="114" t="str">
        <f>+IF(G2385=0,"",'Ark1'!Y4197)</f>
        <v/>
      </c>
      <c r="O2385" s="116" t="str">
        <f>+IF(G2385=0,"",'Ark1'!Z4197)</f>
        <v/>
      </c>
      <c r="P2385" s="116" t="str">
        <f t="shared" si="37"/>
        <v/>
      </c>
      <c r="Q2385" s="114" t="str">
        <f>+IF(G2385=0,"",'Ark1'!T4197)</f>
        <v/>
      </c>
      <c r="R2385" s="222" t="str">
        <f>+IF(G2385=0,"",'Ark1'!V4197)</f>
        <v/>
      </c>
      <c r="S2385" s="32"/>
    </row>
    <row r="2386" spans="1:19" x14ac:dyDescent="0.5">
      <c r="A2386" s="32"/>
      <c r="B2386" s="297" t="str">
        <f>+IF(E2386=2012,VLOOKUP(D2386,K_navn!$A$2:$C$359,2),"")</f>
        <v/>
      </c>
      <c r="C2386" s="297" t="str">
        <f>+IF(E2386=2012,VLOOKUP(D2386,K_navn!$A$2:$C$359,3),"")</f>
        <v/>
      </c>
      <c r="D2386" s="115">
        <f>+'Ark1'!P4198</f>
        <v>1507</v>
      </c>
      <c r="E2386" s="115">
        <f>+'Ark1'!C4198</f>
        <v>2016</v>
      </c>
      <c r="F2386" s="116" t="str">
        <f>+IF('Ark1'!Q4198=0,"",'Ark1'!Q4198)</f>
        <v/>
      </c>
      <c r="G2386" s="116">
        <f>+'Ark1'!R4198</f>
        <v>0</v>
      </c>
      <c r="H2386" s="116">
        <f>+'Ark1'!S4198</f>
        <v>0</v>
      </c>
      <c r="I2386" s="222" t="str">
        <f>+IF(G2386=0,"",'Ark1'!AA4198)</f>
        <v/>
      </c>
      <c r="J2386" s="222" t="str">
        <f>+IF(G2386=0,"",'Ark1'!AB4198)</f>
        <v/>
      </c>
      <c r="K2386" s="114" t="str">
        <f>+IF(G2386=0,"",'Ark1'!U4198)</f>
        <v/>
      </c>
      <c r="L2386" s="222" t="str">
        <f>+IF(G2386=0,"",'Ark1'!W4198)</f>
        <v/>
      </c>
      <c r="M2386" s="222" t="str">
        <f>+IF(G2386=0,"",'Ark1'!X4198)</f>
        <v/>
      </c>
      <c r="N2386" s="114" t="str">
        <f>+IF(G2386=0,"",'Ark1'!Y4198)</f>
        <v/>
      </c>
      <c r="O2386" s="116" t="str">
        <f>+IF(G2386=0,"",'Ark1'!Z4198)</f>
        <v/>
      </c>
      <c r="P2386" s="116" t="str">
        <f t="shared" si="37"/>
        <v/>
      </c>
      <c r="Q2386" s="114" t="str">
        <f>+IF(G2386=0,"",'Ark1'!T4198)</f>
        <v/>
      </c>
      <c r="R2386" s="222" t="str">
        <f>+IF(G2386=0,"",'Ark1'!V4198)</f>
        <v/>
      </c>
      <c r="S2386" s="32"/>
    </row>
    <row r="2387" spans="1:19" x14ac:dyDescent="0.5">
      <c r="A2387" s="32"/>
      <c r="B2387" s="297" t="str">
        <f>+IF(E2387=2012,VLOOKUP(D2387,K_navn!$A$2:$C$359,2),"")</f>
        <v/>
      </c>
      <c r="C2387" s="297" t="str">
        <f>+IF(E2387=2012,VLOOKUP(D2387,K_navn!$A$2:$C$359,3),"")</f>
        <v/>
      </c>
      <c r="D2387" s="115">
        <f>+'Ark1'!P4199</f>
        <v>1507</v>
      </c>
      <c r="E2387" s="115">
        <f>+'Ark1'!C4199</f>
        <v>2017</v>
      </c>
      <c r="F2387" s="116" t="str">
        <f>+IF('Ark1'!Q4199=0,"",'Ark1'!Q4199)</f>
        <v/>
      </c>
      <c r="G2387" s="116">
        <f>+'Ark1'!R4199</f>
        <v>0</v>
      </c>
      <c r="H2387" s="116">
        <f>+'Ark1'!S4199</f>
        <v>0</v>
      </c>
      <c r="I2387" s="222" t="str">
        <f>+IF(G2387=0,"",'Ark1'!AA4199)</f>
        <v/>
      </c>
      <c r="J2387" s="222" t="str">
        <f>+IF(G2387=0,"",'Ark1'!AB4199)</f>
        <v/>
      </c>
      <c r="K2387" s="114" t="str">
        <f>+IF(G2387=0,"",'Ark1'!U4199)</f>
        <v/>
      </c>
      <c r="L2387" s="222" t="str">
        <f>+IF(G2387=0,"",'Ark1'!W4199)</f>
        <v/>
      </c>
      <c r="M2387" s="222" t="str">
        <f>+IF(G2387=0,"",'Ark1'!X4199)</f>
        <v/>
      </c>
      <c r="N2387" s="114" t="str">
        <f>+IF(G2387=0,"",'Ark1'!Y4199)</f>
        <v/>
      </c>
      <c r="O2387" s="116" t="str">
        <f>+IF(G2387=0,"",'Ark1'!Z4199)</f>
        <v/>
      </c>
      <c r="P2387" s="116" t="str">
        <f t="shared" si="37"/>
        <v/>
      </c>
      <c r="Q2387" s="114" t="str">
        <f>+IF(G2387=0,"",'Ark1'!T4199)</f>
        <v/>
      </c>
      <c r="R2387" s="222" t="str">
        <f>+IF(G2387=0,"",'Ark1'!V4199)</f>
        <v/>
      </c>
      <c r="S2387" s="32"/>
    </row>
    <row r="2388" spans="1:19" x14ac:dyDescent="0.5">
      <c r="A2388" s="32"/>
      <c r="B2388" s="297" t="str">
        <f>+IF(E2388=2012,VLOOKUP(D2388,K_navn!$A$2:$C$359,2),"")</f>
        <v/>
      </c>
      <c r="C2388" s="297" t="str">
        <f>+IF(E2388=2012,VLOOKUP(D2388,K_navn!$A$2:$C$359,3),"")</f>
        <v/>
      </c>
      <c r="D2388" s="115">
        <f>+'Ark1'!P4200</f>
        <v>1507</v>
      </c>
      <c r="E2388" s="115">
        <f>+'Ark1'!C4200</f>
        <v>2018</v>
      </c>
      <c r="F2388" s="116" t="str">
        <f>+IF('Ark1'!Q4200=0,"",'Ark1'!Q4200)</f>
        <v/>
      </c>
      <c r="G2388" s="116">
        <f>+'Ark1'!R4200</f>
        <v>0</v>
      </c>
      <c r="H2388" s="116">
        <f>+'Ark1'!S4200</f>
        <v>0</v>
      </c>
      <c r="I2388" s="222" t="str">
        <f>+IF(G2388=0,"",'Ark1'!AA4200)</f>
        <v/>
      </c>
      <c r="J2388" s="222" t="str">
        <f>+IF(G2388=0,"",'Ark1'!AB4200)</f>
        <v/>
      </c>
      <c r="K2388" s="114" t="str">
        <f>+IF(G2388=0,"",'Ark1'!U4200)</f>
        <v/>
      </c>
      <c r="L2388" s="222" t="str">
        <f>+IF(G2388=0,"",'Ark1'!W4200)</f>
        <v/>
      </c>
      <c r="M2388" s="222" t="str">
        <f>+IF(G2388=0,"",'Ark1'!X4200)</f>
        <v/>
      </c>
      <c r="N2388" s="114" t="str">
        <f>+IF(G2388=0,"",'Ark1'!Y4200)</f>
        <v/>
      </c>
      <c r="O2388" s="116" t="str">
        <f>+IF(G2388=0,"",'Ark1'!Z4200)</f>
        <v/>
      </c>
      <c r="P2388" s="116" t="str">
        <f t="shared" si="37"/>
        <v/>
      </c>
      <c r="Q2388" s="114" t="str">
        <f>+IF(G2388=0,"",'Ark1'!T4200)</f>
        <v/>
      </c>
      <c r="R2388" s="222" t="str">
        <f>+IF(G2388=0,"",'Ark1'!V4200)</f>
        <v/>
      </c>
      <c r="S2388" s="32"/>
    </row>
    <row r="2389" spans="1:19" x14ac:dyDescent="0.5">
      <c r="A2389" s="32"/>
      <c r="B2389" s="297" t="str">
        <f>+IF(E2389=2012,VLOOKUP(D2389,K_navn!$A$2:$C$359,2),"")</f>
        <v/>
      </c>
      <c r="C2389" s="297" t="str">
        <f>+IF(E2389=2012,VLOOKUP(D2389,K_navn!$A$2:$C$359,3),"")</f>
        <v/>
      </c>
      <c r="D2389" s="115">
        <f>+'Ark1'!P4201</f>
        <v>1507</v>
      </c>
      <c r="E2389" s="115">
        <f>+'Ark1'!C4201</f>
        <v>2019</v>
      </c>
      <c r="F2389" s="116">
        <f>+IF('Ark1'!Q4201=0,"",'Ark1'!Q4201)</f>
        <v>1</v>
      </c>
      <c r="G2389" s="116">
        <f>+'Ark1'!R4201</f>
        <v>1</v>
      </c>
      <c r="H2389" s="116">
        <f>+'Ark1'!S4201</f>
        <v>1</v>
      </c>
      <c r="I2389" s="222">
        <f>+IF(G2389=0,"",'Ark1'!AA4201)</f>
        <v>4.965243296921551E-3</v>
      </c>
      <c r="J2389" s="222">
        <f>+IF(G2389=0,"",'Ark1'!AB4201)</f>
        <v>4.3882329792247713E-3</v>
      </c>
      <c r="K2389" s="114">
        <f>+IF(G2389=0,"",'Ark1'!U4201)</f>
        <v>55</v>
      </c>
      <c r="L2389" s="222">
        <f>+IF(G2389=0,"",'Ark1'!W4201)</f>
        <v>71</v>
      </c>
      <c r="M2389" s="222">
        <f>+IF(G2389=0,"",'Ark1'!X4201)</f>
        <v>0</v>
      </c>
      <c r="N2389" s="114">
        <f>+IF(G2389=0,"",'Ark1'!Y4201)</f>
        <v>0</v>
      </c>
      <c r="O2389" s="116">
        <f>+IF(G2389=0,"",'Ark1'!Z4201)</f>
        <v>0</v>
      </c>
      <c r="P2389" s="116">
        <f t="shared" si="37"/>
        <v>1</v>
      </c>
      <c r="Q2389" s="114">
        <f>+IF(G2389=0,"",'Ark1'!T4201)</f>
        <v>14</v>
      </c>
      <c r="R2389" s="222">
        <f>+IF(G2389=0,"",'Ark1'!V4201)</f>
        <v>76.923076923076891</v>
      </c>
      <c r="S2389" s="32"/>
    </row>
    <row r="2390" spans="1:19" x14ac:dyDescent="0.5">
      <c r="A2390" s="32"/>
      <c r="B2390" s="297" t="str">
        <f>+IF(E2390=2012,VLOOKUP(D2390,K_navn!$A$2:$C$359,2),"")</f>
        <v/>
      </c>
      <c r="C2390" s="297" t="str">
        <f>+IF(E2390=2012,VLOOKUP(D2390,K_navn!$A$2:$C$359,3),"")</f>
        <v/>
      </c>
      <c r="D2390" s="115">
        <f>+'Ark1'!P4202</f>
        <v>1507</v>
      </c>
      <c r="E2390" s="115">
        <f>+'Ark1'!C4202</f>
        <v>2020</v>
      </c>
      <c r="F2390" s="116" t="str">
        <f>+IF('Ark1'!Q4202=0,"",'Ark1'!Q4202)</f>
        <v/>
      </c>
      <c r="G2390" s="116">
        <f>+'Ark1'!R4202</f>
        <v>0</v>
      </c>
      <c r="H2390" s="116">
        <f>+'Ark1'!S4202</f>
        <v>0</v>
      </c>
      <c r="I2390" s="222" t="str">
        <f>+IF(G2390=0,"",'Ark1'!AA4202)</f>
        <v/>
      </c>
      <c r="J2390" s="222" t="str">
        <f>+IF(G2390=0,"",'Ark1'!AB4202)</f>
        <v/>
      </c>
      <c r="K2390" s="114" t="str">
        <f>+IF(G2390=0,"",'Ark1'!U4202)</f>
        <v/>
      </c>
      <c r="L2390" s="222" t="str">
        <f>+IF(G2390=0,"",'Ark1'!W4202)</f>
        <v/>
      </c>
      <c r="M2390" s="222" t="str">
        <f>+IF(G2390=0,"",'Ark1'!X4202)</f>
        <v/>
      </c>
      <c r="N2390" s="114" t="str">
        <f>+IF(G2390=0,"",'Ark1'!Y4202)</f>
        <v/>
      </c>
      <c r="O2390" s="116" t="str">
        <f>+IF(G2390=0,"",'Ark1'!Z4202)</f>
        <v/>
      </c>
      <c r="P2390" s="116" t="str">
        <f t="shared" si="37"/>
        <v/>
      </c>
      <c r="Q2390" s="114" t="str">
        <f>+IF(G2390=0,"",'Ark1'!T4202)</f>
        <v/>
      </c>
      <c r="R2390" s="222" t="str">
        <f>+IF(G2390=0,"",'Ark1'!V4202)</f>
        <v/>
      </c>
      <c r="S2390" s="32"/>
    </row>
    <row r="2391" spans="1:19" x14ac:dyDescent="0.5">
      <c r="A2391" s="32"/>
      <c r="B2391" s="297" t="str">
        <f>+IF(E2391=2012,VLOOKUP(D2391,K_navn!$A$2:$C$359,2),"")</f>
        <v/>
      </c>
      <c r="C2391" s="297" t="str">
        <f>+IF(E2391=2012,VLOOKUP(D2391,K_navn!$A$2:$C$359,3),"")</f>
        <v/>
      </c>
      <c r="D2391" s="115">
        <f>+'Ark1'!P4203</f>
        <v>1507</v>
      </c>
      <c r="E2391" s="115">
        <f>+'Ark1'!C4203</f>
        <v>2021</v>
      </c>
      <c r="F2391" s="116" t="str">
        <f>+IF('Ark1'!Q4203=0,"",'Ark1'!Q4203)</f>
        <v/>
      </c>
      <c r="G2391" s="116">
        <f>+'Ark1'!R4203</f>
        <v>0</v>
      </c>
      <c r="H2391" s="116">
        <f>+'Ark1'!S4203</f>
        <v>0</v>
      </c>
      <c r="I2391" s="222" t="str">
        <f>+IF(G2391=0,"",'Ark1'!AA4203)</f>
        <v/>
      </c>
      <c r="J2391" s="222" t="str">
        <f>+IF(G2391=0,"",'Ark1'!AB4203)</f>
        <v/>
      </c>
      <c r="K2391" s="114" t="str">
        <f>+IF(G2391=0,"",'Ark1'!U4203)</f>
        <v/>
      </c>
      <c r="L2391" s="222" t="str">
        <f>+IF(G2391=0,"",'Ark1'!W4203)</f>
        <v/>
      </c>
      <c r="M2391" s="222" t="str">
        <f>+IF(G2391=0,"",'Ark1'!X4203)</f>
        <v/>
      </c>
      <c r="N2391" s="114" t="str">
        <f>+IF(G2391=0,"",'Ark1'!Y4203)</f>
        <v/>
      </c>
      <c r="O2391" s="116" t="str">
        <f>+IF(G2391=0,"",'Ark1'!Z4203)</f>
        <v/>
      </c>
      <c r="P2391" s="116" t="str">
        <f t="shared" si="37"/>
        <v/>
      </c>
      <c r="Q2391" s="114" t="str">
        <f>+IF(G2391=0,"",'Ark1'!T4203)</f>
        <v/>
      </c>
      <c r="R2391" s="222" t="str">
        <f>+IF(G2391=0,"",'Ark1'!V4203)</f>
        <v/>
      </c>
      <c r="S2391" s="32"/>
    </row>
    <row r="2392" spans="1:19" x14ac:dyDescent="0.5">
      <c r="A2392" s="32"/>
      <c r="B2392" s="297" t="str">
        <f>+IF(E2392=2012,VLOOKUP(D2392,K_navn!$A$2:$C$359,2),"")</f>
        <v/>
      </c>
      <c r="C2392" s="297" t="str">
        <f>+IF(E2392=2012,VLOOKUP(D2392,K_navn!$A$2:$C$359,3),"")</f>
        <v/>
      </c>
      <c r="D2392" s="115">
        <f>+'Ark1'!P4204</f>
        <v>1507</v>
      </c>
      <c r="E2392" s="115">
        <f>+'Ark1'!C4204</f>
        <v>2022</v>
      </c>
      <c r="F2392" s="116" t="str">
        <f>+IF('Ark1'!Q4204=0,"",'Ark1'!Q4204)</f>
        <v/>
      </c>
      <c r="G2392" s="116">
        <f>+'Ark1'!R4204</f>
        <v>0</v>
      </c>
      <c r="H2392" s="116">
        <f>+'Ark1'!S4204</f>
        <v>0</v>
      </c>
      <c r="I2392" s="222" t="str">
        <f>+IF(G2392=0,"",'Ark1'!AA4204)</f>
        <v/>
      </c>
      <c r="J2392" s="222" t="str">
        <f>+IF(G2392=0,"",'Ark1'!AB4204)</f>
        <v/>
      </c>
      <c r="K2392" s="114" t="str">
        <f>+IF(G2392=0,"",'Ark1'!U4204)</f>
        <v/>
      </c>
      <c r="L2392" s="222" t="str">
        <f>+IF(G2392=0,"",'Ark1'!W4204)</f>
        <v/>
      </c>
      <c r="M2392" s="222" t="str">
        <f>+IF(G2392=0,"",'Ark1'!X4204)</f>
        <v/>
      </c>
      <c r="N2392" s="114" t="str">
        <f>+IF(G2392=0,"",'Ark1'!Y4204)</f>
        <v/>
      </c>
      <c r="O2392" s="116" t="str">
        <f>+IF(G2392=0,"",'Ark1'!Z4204)</f>
        <v/>
      </c>
      <c r="P2392" s="116" t="str">
        <f t="shared" si="37"/>
        <v/>
      </c>
      <c r="Q2392" s="114" t="str">
        <f>+IF(G2392=0,"",'Ark1'!T4204)</f>
        <v/>
      </c>
      <c r="R2392" s="222" t="str">
        <f>+IF(G2392=0,"",'Ark1'!V4204)</f>
        <v/>
      </c>
      <c r="S2392" s="32"/>
    </row>
    <row r="2393" spans="1:19" x14ac:dyDescent="0.5">
      <c r="A2393" s="32"/>
      <c r="B2393" s="297" t="str">
        <f>+IF(E2393=2012,VLOOKUP(D2393,K_navn!$A$2:$C$359,2),"")</f>
        <v>Vanylven</v>
      </c>
      <c r="C2393" s="297" t="str">
        <f>+IF(E2393=2012,VLOOKUP(D2393,K_navn!$A$2:$C$359,3),"")</f>
        <v>Møre og Romsdal</v>
      </c>
      <c r="D2393" s="115">
        <f>+'Ark1'!P4205</f>
        <v>1511</v>
      </c>
      <c r="E2393" s="115">
        <f>+'Ark1'!C4205</f>
        <v>2012</v>
      </c>
      <c r="F2393" s="116" t="str">
        <f>+IF('Ark1'!Q4205=0,"",'Ark1'!Q4205)</f>
        <v/>
      </c>
      <c r="G2393" s="116">
        <f>+'Ark1'!R4205</f>
        <v>0</v>
      </c>
      <c r="H2393" s="116">
        <f>+'Ark1'!S4205</f>
        <v>0</v>
      </c>
      <c r="I2393" s="222" t="str">
        <f>+IF(G2393=0,"",'Ark1'!AA4205)</f>
        <v/>
      </c>
      <c r="J2393" s="222" t="str">
        <f>+IF(G2393=0,"",'Ark1'!AB4205)</f>
        <v/>
      </c>
      <c r="K2393" s="114" t="str">
        <f>+IF(G2393=0,"",'Ark1'!U4205)</f>
        <v/>
      </c>
      <c r="L2393" s="222" t="str">
        <f>+IF(G2393=0,"",'Ark1'!W4205)</f>
        <v/>
      </c>
      <c r="M2393" s="222" t="str">
        <f>+IF(G2393=0,"",'Ark1'!X4205)</f>
        <v/>
      </c>
      <c r="N2393" s="114" t="str">
        <f>+IF(G2393=0,"",'Ark1'!Y4205)</f>
        <v/>
      </c>
      <c r="O2393" s="116" t="str">
        <f>+IF(G2393=0,"",'Ark1'!Z4205)</f>
        <v/>
      </c>
      <c r="P2393" s="116" t="str">
        <f t="shared" si="37"/>
        <v/>
      </c>
      <c r="Q2393" s="114" t="str">
        <f>+IF(G2393=0,"",'Ark1'!T4205)</f>
        <v/>
      </c>
      <c r="R2393" s="222" t="str">
        <f>+IF(G2393=0,"",'Ark1'!V4205)</f>
        <v/>
      </c>
      <c r="S2393" s="32"/>
    </row>
    <row r="2394" spans="1:19" x14ac:dyDescent="0.5">
      <c r="A2394" s="32"/>
      <c r="B2394" s="297" t="str">
        <f>+IF(E2394=2012,VLOOKUP(D2394,K_navn!$A$2:$C$359,2),"")</f>
        <v/>
      </c>
      <c r="C2394" s="297" t="str">
        <f>+IF(E2394=2012,VLOOKUP(D2394,K_navn!$A$2:$C$359,3),"")</f>
        <v/>
      </c>
      <c r="D2394" s="115">
        <f>+'Ark1'!P4206</f>
        <v>1511</v>
      </c>
      <c r="E2394" s="115">
        <f>+'Ark1'!C4206</f>
        <v>2013</v>
      </c>
      <c r="F2394" s="116">
        <f>+IF('Ark1'!Q4206=0,"",'Ark1'!Q4206)</f>
        <v>1</v>
      </c>
      <c r="G2394" s="116">
        <f>+'Ark1'!R4206</f>
        <v>1</v>
      </c>
      <c r="H2394" s="116">
        <f>+'Ark1'!S4206</f>
        <v>1</v>
      </c>
      <c r="I2394" s="222">
        <f>+IF(G2394=0,"",'Ark1'!AA4206)</f>
        <v>1.8594272963927114E-2</v>
      </c>
      <c r="J2394" s="222">
        <f>+IF(G2394=0,"",'Ark1'!AB4206)</f>
        <v>2.1939058337678289E-2</v>
      </c>
      <c r="K2394" s="114">
        <f>+IF(G2394=0,"",'Ark1'!U4206)</f>
        <v>55</v>
      </c>
      <c r="L2394" s="222">
        <f>+IF(G2394=0,"",'Ark1'!W4206)</f>
        <v>87.9</v>
      </c>
      <c r="M2394" s="222">
        <f>+IF(G2394=0,"",'Ark1'!X4206)</f>
        <v>0</v>
      </c>
      <c r="N2394" s="114">
        <f>+IF(G2394=0,"",'Ark1'!Y4206)</f>
        <v>0</v>
      </c>
      <c r="O2394" s="116">
        <f>+IF(G2394=0,"",'Ark1'!Z4206)</f>
        <v>0</v>
      </c>
      <c r="P2394" s="116">
        <f t="shared" si="37"/>
        <v>1</v>
      </c>
      <c r="Q2394" s="114">
        <f>+IF(G2394=0,"",'Ark1'!T4206)</f>
        <v>14</v>
      </c>
      <c r="R2394" s="222">
        <f>+IF(G2394=0,"",'Ark1'!V4206)</f>
        <v>95.232936078006475</v>
      </c>
      <c r="S2394" s="32"/>
    </row>
    <row r="2395" spans="1:19" x14ac:dyDescent="0.5">
      <c r="A2395" s="32"/>
      <c r="B2395" s="297" t="str">
        <f>+IF(E2395=2012,VLOOKUP(D2395,K_navn!$A$2:$C$359,2),"")</f>
        <v/>
      </c>
      <c r="C2395" s="297" t="str">
        <f>+IF(E2395=2012,VLOOKUP(D2395,K_navn!$A$2:$C$359,3),"")</f>
        <v/>
      </c>
      <c r="D2395" s="115">
        <f>+'Ark1'!P4207</f>
        <v>1511</v>
      </c>
      <c r="E2395" s="115">
        <f>+'Ark1'!C4207</f>
        <v>2014</v>
      </c>
      <c r="F2395" s="116" t="str">
        <f>+IF('Ark1'!Q4207=0,"",'Ark1'!Q4207)</f>
        <v/>
      </c>
      <c r="G2395" s="116">
        <f>+'Ark1'!R4207</f>
        <v>0</v>
      </c>
      <c r="H2395" s="116">
        <f>+'Ark1'!S4207</f>
        <v>0</v>
      </c>
      <c r="I2395" s="222" t="str">
        <f>+IF(G2395=0,"",'Ark1'!AA4207)</f>
        <v/>
      </c>
      <c r="J2395" s="222" t="str">
        <f>+IF(G2395=0,"",'Ark1'!AB4207)</f>
        <v/>
      </c>
      <c r="K2395" s="114" t="str">
        <f>+IF(G2395=0,"",'Ark1'!U4207)</f>
        <v/>
      </c>
      <c r="L2395" s="222" t="str">
        <f>+IF(G2395=0,"",'Ark1'!W4207)</f>
        <v/>
      </c>
      <c r="M2395" s="222" t="str">
        <f>+IF(G2395=0,"",'Ark1'!X4207)</f>
        <v/>
      </c>
      <c r="N2395" s="114" t="str">
        <f>+IF(G2395=0,"",'Ark1'!Y4207)</f>
        <v/>
      </c>
      <c r="O2395" s="116" t="str">
        <f>+IF(G2395=0,"",'Ark1'!Z4207)</f>
        <v/>
      </c>
      <c r="P2395" s="116" t="str">
        <f t="shared" si="37"/>
        <v/>
      </c>
      <c r="Q2395" s="114" t="str">
        <f>+IF(G2395=0,"",'Ark1'!T4207)</f>
        <v/>
      </c>
      <c r="R2395" s="222" t="str">
        <f>+IF(G2395=0,"",'Ark1'!V4207)</f>
        <v/>
      </c>
      <c r="S2395" s="32"/>
    </row>
    <row r="2396" spans="1:19" x14ac:dyDescent="0.5">
      <c r="A2396" s="32"/>
      <c r="B2396" s="297" t="str">
        <f>+IF(E2396=2012,VLOOKUP(D2396,K_navn!$A$2:$C$359,2),"")</f>
        <v/>
      </c>
      <c r="C2396" s="297" t="str">
        <f>+IF(E2396=2012,VLOOKUP(D2396,K_navn!$A$2:$C$359,3),"")</f>
        <v/>
      </c>
      <c r="D2396" s="115">
        <f>+'Ark1'!P4208</f>
        <v>1511</v>
      </c>
      <c r="E2396" s="115">
        <f>+'Ark1'!C4208</f>
        <v>2015</v>
      </c>
      <c r="F2396" s="116" t="str">
        <f>+IF('Ark1'!Q4208=0,"",'Ark1'!Q4208)</f>
        <v/>
      </c>
      <c r="G2396" s="116">
        <f>+'Ark1'!R4208</f>
        <v>0</v>
      </c>
      <c r="H2396" s="116">
        <f>+'Ark1'!S4208</f>
        <v>0</v>
      </c>
      <c r="I2396" s="222" t="str">
        <f>+IF(G2396=0,"",'Ark1'!AA4208)</f>
        <v/>
      </c>
      <c r="J2396" s="222" t="str">
        <f>+IF(G2396=0,"",'Ark1'!AB4208)</f>
        <v/>
      </c>
      <c r="K2396" s="114" t="str">
        <f>+IF(G2396=0,"",'Ark1'!U4208)</f>
        <v/>
      </c>
      <c r="L2396" s="222" t="str">
        <f>+IF(G2396=0,"",'Ark1'!W4208)</f>
        <v/>
      </c>
      <c r="M2396" s="222" t="str">
        <f>+IF(G2396=0,"",'Ark1'!X4208)</f>
        <v/>
      </c>
      <c r="N2396" s="114" t="str">
        <f>+IF(G2396=0,"",'Ark1'!Y4208)</f>
        <v/>
      </c>
      <c r="O2396" s="116" t="str">
        <f>+IF(G2396=0,"",'Ark1'!Z4208)</f>
        <v/>
      </c>
      <c r="P2396" s="116" t="str">
        <f t="shared" si="37"/>
        <v/>
      </c>
      <c r="Q2396" s="114" t="str">
        <f>+IF(G2396=0,"",'Ark1'!T4208)</f>
        <v/>
      </c>
      <c r="R2396" s="222" t="str">
        <f>+IF(G2396=0,"",'Ark1'!V4208)</f>
        <v/>
      </c>
      <c r="S2396" s="32"/>
    </row>
    <row r="2397" spans="1:19" x14ac:dyDescent="0.5">
      <c r="A2397" s="32"/>
      <c r="B2397" s="297" t="str">
        <f>+IF(E2397=2012,VLOOKUP(D2397,K_navn!$A$2:$C$359,2),"")</f>
        <v/>
      </c>
      <c r="C2397" s="297" t="str">
        <f>+IF(E2397=2012,VLOOKUP(D2397,K_navn!$A$2:$C$359,3),"")</f>
        <v/>
      </c>
      <c r="D2397" s="115">
        <f>+'Ark1'!P4209</f>
        <v>1511</v>
      </c>
      <c r="E2397" s="115">
        <f>+'Ark1'!C4209</f>
        <v>2016</v>
      </c>
      <c r="F2397" s="116" t="str">
        <f>+IF('Ark1'!Q4209=0,"",'Ark1'!Q4209)</f>
        <v/>
      </c>
      <c r="G2397" s="116">
        <f>+'Ark1'!R4209</f>
        <v>0</v>
      </c>
      <c r="H2397" s="116">
        <f>+'Ark1'!S4209</f>
        <v>0</v>
      </c>
      <c r="I2397" s="222" t="str">
        <f>+IF(G2397=0,"",'Ark1'!AA4209)</f>
        <v/>
      </c>
      <c r="J2397" s="222" t="str">
        <f>+IF(G2397=0,"",'Ark1'!AB4209)</f>
        <v/>
      </c>
      <c r="K2397" s="114" t="str">
        <f>+IF(G2397=0,"",'Ark1'!U4209)</f>
        <v/>
      </c>
      <c r="L2397" s="222" t="str">
        <f>+IF(G2397=0,"",'Ark1'!W4209)</f>
        <v/>
      </c>
      <c r="M2397" s="222" t="str">
        <f>+IF(G2397=0,"",'Ark1'!X4209)</f>
        <v/>
      </c>
      <c r="N2397" s="114" t="str">
        <f>+IF(G2397=0,"",'Ark1'!Y4209)</f>
        <v/>
      </c>
      <c r="O2397" s="116" t="str">
        <f>+IF(G2397=0,"",'Ark1'!Z4209)</f>
        <v/>
      </c>
      <c r="P2397" s="116" t="str">
        <f t="shared" si="37"/>
        <v/>
      </c>
      <c r="Q2397" s="114" t="str">
        <f>+IF(G2397=0,"",'Ark1'!T4209)</f>
        <v/>
      </c>
      <c r="R2397" s="222" t="str">
        <f>+IF(G2397=0,"",'Ark1'!V4209)</f>
        <v/>
      </c>
      <c r="S2397" s="32"/>
    </row>
    <row r="2398" spans="1:19" x14ac:dyDescent="0.5">
      <c r="A2398" s="32"/>
      <c r="B2398" s="297" t="str">
        <f>+IF(E2398=2012,VLOOKUP(D2398,K_navn!$A$2:$C$359,2),"")</f>
        <v/>
      </c>
      <c r="C2398" s="297" t="str">
        <f>+IF(E2398=2012,VLOOKUP(D2398,K_navn!$A$2:$C$359,3),"")</f>
        <v/>
      </c>
      <c r="D2398" s="115">
        <f>+'Ark1'!P4210</f>
        <v>1511</v>
      </c>
      <c r="E2398" s="115">
        <f>+'Ark1'!C4210</f>
        <v>2017</v>
      </c>
      <c r="F2398" s="116" t="str">
        <f>+IF('Ark1'!Q4210=0,"",'Ark1'!Q4210)</f>
        <v/>
      </c>
      <c r="G2398" s="116">
        <f>+'Ark1'!R4210</f>
        <v>0</v>
      </c>
      <c r="H2398" s="116">
        <f>+'Ark1'!S4210</f>
        <v>0</v>
      </c>
      <c r="I2398" s="222" t="str">
        <f>+IF(G2398=0,"",'Ark1'!AA4210)</f>
        <v/>
      </c>
      <c r="J2398" s="222" t="str">
        <f>+IF(G2398=0,"",'Ark1'!AB4210)</f>
        <v/>
      </c>
      <c r="K2398" s="114" t="str">
        <f>+IF(G2398=0,"",'Ark1'!U4210)</f>
        <v/>
      </c>
      <c r="L2398" s="222" t="str">
        <f>+IF(G2398=0,"",'Ark1'!W4210)</f>
        <v/>
      </c>
      <c r="M2398" s="222" t="str">
        <f>+IF(G2398=0,"",'Ark1'!X4210)</f>
        <v/>
      </c>
      <c r="N2398" s="114" t="str">
        <f>+IF(G2398=0,"",'Ark1'!Y4210)</f>
        <v/>
      </c>
      <c r="O2398" s="116" t="str">
        <f>+IF(G2398=0,"",'Ark1'!Z4210)</f>
        <v/>
      </c>
      <c r="P2398" s="116" t="str">
        <f t="shared" si="37"/>
        <v/>
      </c>
      <c r="Q2398" s="114" t="str">
        <f>+IF(G2398=0,"",'Ark1'!T4210)</f>
        <v/>
      </c>
      <c r="R2398" s="222" t="str">
        <f>+IF(G2398=0,"",'Ark1'!V4210)</f>
        <v/>
      </c>
      <c r="S2398" s="32"/>
    </row>
    <row r="2399" spans="1:19" x14ac:dyDescent="0.5">
      <c r="A2399" s="32"/>
      <c r="B2399" s="297" t="str">
        <f>+IF(E2399=2012,VLOOKUP(D2399,K_navn!$A$2:$C$359,2),"")</f>
        <v/>
      </c>
      <c r="C2399" s="297" t="str">
        <f>+IF(E2399=2012,VLOOKUP(D2399,K_navn!$A$2:$C$359,3),"")</f>
        <v/>
      </c>
      <c r="D2399" s="115">
        <f>+'Ark1'!P4211</f>
        <v>1511</v>
      </c>
      <c r="E2399" s="115">
        <f>+'Ark1'!C4211</f>
        <v>2018</v>
      </c>
      <c r="F2399" s="116" t="str">
        <f>+IF('Ark1'!Q4211=0,"",'Ark1'!Q4211)</f>
        <v/>
      </c>
      <c r="G2399" s="116">
        <f>+'Ark1'!R4211</f>
        <v>0</v>
      </c>
      <c r="H2399" s="116">
        <f>+'Ark1'!S4211</f>
        <v>0</v>
      </c>
      <c r="I2399" s="222" t="str">
        <f>+IF(G2399=0,"",'Ark1'!AA4211)</f>
        <v/>
      </c>
      <c r="J2399" s="222" t="str">
        <f>+IF(G2399=0,"",'Ark1'!AB4211)</f>
        <v/>
      </c>
      <c r="K2399" s="114" t="str">
        <f>+IF(G2399=0,"",'Ark1'!U4211)</f>
        <v/>
      </c>
      <c r="L2399" s="222" t="str">
        <f>+IF(G2399=0,"",'Ark1'!W4211)</f>
        <v/>
      </c>
      <c r="M2399" s="222" t="str">
        <f>+IF(G2399=0,"",'Ark1'!X4211)</f>
        <v/>
      </c>
      <c r="N2399" s="114" t="str">
        <f>+IF(G2399=0,"",'Ark1'!Y4211)</f>
        <v/>
      </c>
      <c r="O2399" s="116" t="str">
        <f>+IF(G2399=0,"",'Ark1'!Z4211)</f>
        <v/>
      </c>
      <c r="P2399" s="116" t="str">
        <f t="shared" si="37"/>
        <v/>
      </c>
      <c r="Q2399" s="114" t="str">
        <f>+IF(G2399=0,"",'Ark1'!T4211)</f>
        <v/>
      </c>
      <c r="R2399" s="222" t="str">
        <f>+IF(G2399=0,"",'Ark1'!V4211)</f>
        <v/>
      </c>
      <c r="S2399" s="32"/>
    </row>
    <row r="2400" spans="1:19" x14ac:dyDescent="0.5">
      <c r="A2400" s="32"/>
      <c r="B2400" s="297" t="str">
        <f>+IF(E2400=2012,VLOOKUP(D2400,K_navn!$A$2:$C$359,2),"")</f>
        <v/>
      </c>
      <c r="C2400" s="297" t="str">
        <f>+IF(E2400=2012,VLOOKUP(D2400,K_navn!$A$2:$C$359,3),"")</f>
        <v/>
      </c>
      <c r="D2400" s="115">
        <f>+'Ark1'!P4212</f>
        <v>1511</v>
      </c>
      <c r="E2400" s="115">
        <f>+'Ark1'!C4212</f>
        <v>2019</v>
      </c>
      <c r="F2400" s="116" t="str">
        <f>+IF('Ark1'!Q4212=0,"",'Ark1'!Q4212)</f>
        <v/>
      </c>
      <c r="G2400" s="116">
        <f>+'Ark1'!R4212</f>
        <v>0</v>
      </c>
      <c r="H2400" s="116">
        <f>+'Ark1'!S4212</f>
        <v>0</v>
      </c>
      <c r="I2400" s="222" t="str">
        <f>+IF(G2400=0,"",'Ark1'!AA4212)</f>
        <v/>
      </c>
      <c r="J2400" s="222" t="str">
        <f>+IF(G2400=0,"",'Ark1'!AB4212)</f>
        <v/>
      </c>
      <c r="K2400" s="114" t="str">
        <f>+IF(G2400=0,"",'Ark1'!U4212)</f>
        <v/>
      </c>
      <c r="L2400" s="222" t="str">
        <f>+IF(G2400=0,"",'Ark1'!W4212)</f>
        <v/>
      </c>
      <c r="M2400" s="222" t="str">
        <f>+IF(G2400=0,"",'Ark1'!X4212)</f>
        <v/>
      </c>
      <c r="N2400" s="114" t="str">
        <f>+IF(G2400=0,"",'Ark1'!Y4212)</f>
        <v/>
      </c>
      <c r="O2400" s="116" t="str">
        <f>+IF(G2400=0,"",'Ark1'!Z4212)</f>
        <v/>
      </c>
      <c r="P2400" s="116" t="str">
        <f t="shared" si="37"/>
        <v/>
      </c>
      <c r="Q2400" s="114" t="str">
        <f>+IF(G2400=0,"",'Ark1'!T4212)</f>
        <v/>
      </c>
      <c r="R2400" s="222" t="str">
        <f>+IF(G2400=0,"",'Ark1'!V4212)</f>
        <v/>
      </c>
      <c r="S2400" s="32"/>
    </row>
    <row r="2401" spans="1:19" x14ac:dyDescent="0.5">
      <c r="A2401" s="32"/>
      <c r="B2401" s="297" t="str">
        <f>+IF(E2401=2012,VLOOKUP(D2401,K_navn!$A$2:$C$359,2),"")</f>
        <v/>
      </c>
      <c r="C2401" s="297" t="str">
        <f>+IF(E2401=2012,VLOOKUP(D2401,K_navn!$A$2:$C$359,3),"")</f>
        <v/>
      </c>
      <c r="D2401" s="115">
        <f>+'Ark1'!P4213</f>
        <v>1511</v>
      </c>
      <c r="E2401" s="115">
        <f>+'Ark1'!C4213</f>
        <v>2020</v>
      </c>
      <c r="F2401" s="116" t="str">
        <f>+IF('Ark1'!Q4213=0,"",'Ark1'!Q4213)</f>
        <v/>
      </c>
      <c r="G2401" s="116">
        <f>+'Ark1'!R4213</f>
        <v>0</v>
      </c>
      <c r="H2401" s="116">
        <f>+'Ark1'!S4213</f>
        <v>0</v>
      </c>
      <c r="I2401" s="222" t="str">
        <f>+IF(G2401=0,"",'Ark1'!AA4213)</f>
        <v/>
      </c>
      <c r="J2401" s="222" t="str">
        <f>+IF(G2401=0,"",'Ark1'!AB4213)</f>
        <v/>
      </c>
      <c r="K2401" s="114" t="str">
        <f>+IF(G2401=0,"",'Ark1'!U4213)</f>
        <v/>
      </c>
      <c r="L2401" s="222" t="str">
        <f>+IF(G2401=0,"",'Ark1'!W4213)</f>
        <v/>
      </c>
      <c r="M2401" s="222" t="str">
        <f>+IF(G2401=0,"",'Ark1'!X4213)</f>
        <v/>
      </c>
      <c r="N2401" s="114" t="str">
        <f>+IF(G2401=0,"",'Ark1'!Y4213)</f>
        <v/>
      </c>
      <c r="O2401" s="116" t="str">
        <f>+IF(G2401=0,"",'Ark1'!Z4213)</f>
        <v/>
      </c>
      <c r="P2401" s="116" t="str">
        <f t="shared" si="37"/>
        <v/>
      </c>
      <c r="Q2401" s="114" t="str">
        <f>+IF(G2401=0,"",'Ark1'!T4213)</f>
        <v/>
      </c>
      <c r="R2401" s="222" t="str">
        <f>+IF(G2401=0,"",'Ark1'!V4213)</f>
        <v/>
      </c>
      <c r="S2401" s="32"/>
    </row>
    <row r="2402" spans="1:19" x14ac:dyDescent="0.5">
      <c r="A2402" s="32"/>
      <c r="B2402" s="297" t="str">
        <f>+IF(E2402=2012,VLOOKUP(D2402,K_navn!$A$2:$C$359,2),"")</f>
        <v/>
      </c>
      <c r="C2402" s="297" t="str">
        <f>+IF(E2402=2012,VLOOKUP(D2402,K_navn!$A$2:$C$359,3),"")</f>
        <v/>
      </c>
      <c r="D2402" s="115">
        <f>+'Ark1'!P4214</f>
        <v>1511</v>
      </c>
      <c r="E2402" s="115">
        <f>+'Ark1'!C4214</f>
        <v>2021</v>
      </c>
      <c r="F2402" s="116" t="str">
        <f>+IF('Ark1'!Q4214=0,"",'Ark1'!Q4214)</f>
        <v/>
      </c>
      <c r="G2402" s="116">
        <f>+'Ark1'!R4214</f>
        <v>0</v>
      </c>
      <c r="H2402" s="116">
        <f>+'Ark1'!S4214</f>
        <v>0</v>
      </c>
      <c r="I2402" s="222" t="str">
        <f>+IF(G2402=0,"",'Ark1'!AA4214)</f>
        <v/>
      </c>
      <c r="J2402" s="222" t="str">
        <f>+IF(G2402=0,"",'Ark1'!AB4214)</f>
        <v/>
      </c>
      <c r="K2402" s="114" t="str">
        <f>+IF(G2402=0,"",'Ark1'!U4214)</f>
        <v/>
      </c>
      <c r="L2402" s="222" t="str">
        <f>+IF(G2402=0,"",'Ark1'!W4214)</f>
        <v/>
      </c>
      <c r="M2402" s="222" t="str">
        <f>+IF(G2402=0,"",'Ark1'!X4214)</f>
        <v/>
      </c>
      <c r="N2402" s="114" t="str">
        <f>+IF(G2402=0,"",'Ark1'!Y4214)</f>
        <v/>
      </c>
      <c r="O2402" s="116" t="str">
        <f>+IF(G2402=0,"",'Ark1'!Z4214)</f>
        <v/>
      </c>
      <c r="P2402" s="116" t="str">
        <f t="shared" si="37"/>
        <v/>
      </c>
      <c r="Q2402" s="114" t="str">
        <f>+IF(G2402=0,"",'Ark1'!T4214)</f>
        <v/>
      </c>
      <c r="R2402" s="222" t="str">
        <f>+IF(G2402=0,"",'Ark1'!V4214)</f>
        <v/>
      </c>
      <c r="S2402" s="32"/>
    </row>
    <row r="2403" spans="1:19" x14ac:dyDescent="0.5">
      <c r="A2403" s="32"/>
      <c r="B2403" s="297" t="str">
        <f>+IF(E2403=2012,VLOOKUP(D2403,K_navn!$A$2:$C$359,2),"")</f>
        <v/>
      </c>
      <c r="C2403" s="297" t="str">
        <f>+IF(E2403=2012,VLOOKUP(D2403,K_navn!$A$2:$C$359,3),"")</f>
        <v/>
      </c>
      <c r="D2403" s="115">
        <f>+'Ark1'!P4215</f>
        <v>1511</v>
      </c>
      <c r="E2403" s="115">
        <f>+'Ark1'!C4215</f>
        <v>2022</v>
      </c>
      <c r="F2403" s="116" t="str">
        <f>+IF('Ark1'!Q4215=0,"",'Ark1'!Q4215)</f>
        <v/>
      </c>
      <c r="G2403" s="116">
        <f>+'Ark1'!R4215</f>
        <v>0</v>
      </c>
      <c r="H2403" s="116">
        <f>+'Ark1'!S4215</f>
        <v>0</v>
      </c>
      <c r="I2403" s="222" t="str">
        <f>+IF(G2403=0,"",'Ark1'!AA4215)</f>
        <v/>
      </c>
      <c r="J2403" s="222" t="str">
        <f>+IF(G2403=0,"",'Ark1'!AB4215)</f>
        <v/>
      </c>
      <c r="K2403" s="114" t="str">
        <f>+IF(G2403=0,"",'Ark1'!U4215)</f>
        <v/>
      </c>
      <c r="L2403" s="222" t="str">
        <f>+IF(G2403=0,"",'Ark1'!W4215)</f>
        <v/>
      </c>
      <c r="M2403" s="222" t="str">
        <f>+IF(G2403=0,"",'Ark1'!X4215)</f>
        <v/>
      </c>
      <c r="N2403" s="114" t="str">
        <f>+IF(G2403=0,"",'Ark1'!Y4215)</f>
        <v/>
      </c>
      <c r="O2403" s="116" t="str">
        <f>+IF(G2403=0,"",'Ark1'!Z4215)</f>
        <v/>
      </c>
      <c r="P2403" s="116" t="str">
        <f t="shared" si="37"/>
        <v/>
      </c>
      <c r="Q2403" s="114" t="str">
        <f>+IF(G2403=0,"",'Ark1'!T4215)</f>
        <v/>
      </c>
      <c r="R2403" s="222" t="str">
        <f>+IF(G2403=0,"",'Ark1'!V4215)</f>
        <v/>
      </c>
      <c r="S2403" s="32"/>
    </row>
    <row r="2404" spans="1:19" x14ac:dyDescent="0.5">
      <c r="A2404" s="32"/>
      <c r="B2404" s="297" t="str">
        <f>+IF(E2404=2012,VLOOKUP(D2404,K_navn!$A$2:$C$359,2),"")</f>
        <v>Sande</v>
      </c>
      <c r="C2404" s="297" t="str">
        <f>+IF(E2404=2012,VLOOKUP(D2404,K_navn!$A$2:$C$359,3),"")</f>
        <v>Møre og Romsdal</v>
      </c>
      <c r="D2404" s="115">
        <f>+'Ark1'!P4216</f>
        <v>1514</v>
      </c>
      <c r="E2404" s="115">
        <f>+'Ark1'!C4216</f>
        <v>2012</v>
      </c>
      <c r="F2404" s="116" t="str">
        <f>+IF('Ark1'!Q4216=0,"",'Ark1'!Q4216)</f>
        <v/>
      </c>
      <c r="G2404" s="116">
        <f>+'Ark1'!R4216</f>
        <v>0</v>
      </c>
      <c r="H2404" s="116">
        <f>+'Ark1'!S4216</f>
        <v>0</v>
      </c>
      <c r="I2404" s="222" t="str">
        <f>+IF(G2404=0,"",'Ark1'!AA4216)</f>
        <v/>
      </c>
      <c r="J2404" s="222" t="str">
        <f>+IF(G2404=0,"",'Ark1'!AB4216)</f>
        <v/>
      </c>
      <c r="K2404" s="114" t="str">
        <f>+IF(G2404=0,"",'Ark1'!U4216)</f>
        <v/>
      </c>
      <c r="L2404" s="222" t="str">
        <f>+IF(G2404=0,"",'Ark1'!W4216)</f>
        <v/>
      </c>
      <c r="M2404" s="222" t="str">
        <f>+IF(G2404=0,"",'Ark1'!X4216)</f>
        <v/>
      </c>
      <c r="N2404" s="114" t="str">
        <f>+IF(G2404=0,"",'Ark1'!Y4216)</f>
        <v/>
      </c>
      <c r="O2404" s="116" t="str">
        <f>+IF(G2404=0,"",'Ark1'!Z4216)</f>
        <v/>
      </c>
      <c r="P2404" s="116" t="str">
        <f t="shared" si="37"/>
        <v/>
      </c>
      <c r="Q2404" s="114" t="str">
        <f>+IF(G2404=0,"",'Ark1'!T4216)</f>
        <v/>
      </c>
      <c r="R2404" s="222" t="str">
        <f>+IF(G2404=0,"",'Ark1'!V4216)</f>
        <v/>
      </c>
      <c r="S2404" s="32"/>
    </row>
    <row r="2405" spans="1:19" x14ac:dyDescent="0.5">
      <c r="A2405" s="32"/>
      <c r="B2405" s="297" t="str">
        <f>+IF(E2405=2012,VLOOKUP(D2405,K_navn!$A$2:$C$359,2),"")</f>
        <v/>
      </c>
      <c r="C2405" s="297" t="str">
        <f>+IF(E2405=2012,VLOOKUP(D2405,K_navn!$A$2:$C$359,3),"")</f>
        <v/>
      </c>
      <c r="D2405" s="115">
        <f>+'Ark1'!P4217</f>
        <v>1514</v>
      </c>
      <c r="E2405" s="115">
        <f>+'Ark1'!C4217</f>
        <v>2013</v>
      </c>
      <c r="F2405" s="116" t="str">
        <f>+IF('Ark1'!Q4217=0,"",'Ark1'!Q4217)</f>
        <v/>
      </c>
      <c r="G2405" s="116">
        <f>+'Ark1'!R4217</f>
        <v>0</v>
      </c>
      <c r="H2405" s="116">
        <f>+'Ark1'!S4217</f>
        <v>0</v>
      </c>
      <c r="I2405" s="222" t="str">
        <f>+IF(G2405=0,"",'Ark1'!AA4217)</f>
        <v/>
      </c>
      <c r="J2405" s="222" t="str">
        <f>+IF(G2405=0,"",'Ark1'!AB4217)</f>
        <v/>
      </c>
      <c r="K2405" s="114" t="str">
        <f>+IF(G2405=0,"",'Ark1'!U4217)</f>
        <v/>
      </c>
      <c r="L2405" s="222" t="str">
        <f>+IF(G2405=0,"",'Ark1'!W4217)</f>
        <v/>
      </c>
      <c r="M2405" s="222" t="str">
        <f>+IF(G2405=0,"",'Ark1'!X4217)</f>
        <v/>
      </c>
      <c r="N2405" s="114" t="str">
        <f>+IF(G2405=0,"",'Ark1'!Y4217)</f>
        <v/>
      </c>
      <c r="O2405" s="116" t="str">
        <f>+IF(G2405=0,"",'Ark1'!Z4217)</f>
        <v/>
      </c>
      <c r="P2405" s="116" t="str">
        <f t="shared" si="37"/>
        <v/>
      </c>
      <c r="Q2405" s="114" t="str">
        <f>+IF(G2405=0,"",'Ark1'!T4217)</f>
        <v/>
      </c>
      <c r="R2405" s="222" t="str">
        <f>+IF(G2405=0,"",'Ark1'!V4217)</f>
        <v/>
      </c>
      <c r="S2405" s="32"/>
    </row>
    <row r="2406" spans="1:19" x14ac:dyDescent="0.5">
      <c r="A2406" s="32"/>
      <c r="B2406" s="297" t="str">
        <f>+IF(E2406=2012,VLOOKUP(D2406,K_navn!$A$2:$C$359,2),"")</f>
        <v/>
      </c>
      <c r="C2406" s="297" t="str">
        <f>+IF(E2406=2012,VLOOKUP(D2406,K_navn!$A$2:$C$359,3),"")</f>
        <v/>
      </c>
      <c r="D2406" s="115">
        <f>+'Ark1'!P4218</f>
        <v>1514</v>
      </c>
      <c r="E2406" s="115">
        <f>+'Ark1'!C4218</f>
        <v>2014</v>
      </c>
      <c r="F2406" s="116" t="str">
        <f>+IF('Ark1'!Q4218=0,"",'Ark1'!Q4218)</f>
        <v/>
      </c>
      <c r="G2406" s="116">
        <f>+'Ark1'!R4218</f>
        <v>0</v>
      </c>
      <c r="H2406" s="116">
        <f>+'Ark1'!S4218</f>
        <v>0</v>
      </c>
      <c r="I2406" s="222" t="str">
        <f>+IF(G2406=0,"",'Ark1'!AA4218)</f>
        <v/>
      </c>
      <c r="J2406" s="222" t="str">
        <f>+IF(G2406=0,"",'Ark1'!AB4218)</f>
        <v/>
      </c>
      <c r="K2406" s="114" t="str">
        <f>+IF(G2406=0,"",'Ark1'!U4218)</f>
        <v/>
      </c>
      <c r="L2406" s="222" t="str">
        <f>+IF(G2406=0,"",'Ark1'!W4218)</f>
        <v/>
      </c>
      <c r="M2406" s="222" t="str">
        <f>+IF(G2406=0,"",'Ark1'!X4218)</f>
        <v/>
      </c>
      <c r="N2406" s="114" t="str">
        <f>+IF(G2406=0,"",'Ark1'!Y4218)</f>
        <v/>
      </c>
      <c r="O2406" s="116" t="str">
        <f>+IF(G2406=0,"",'Ark1'!Z4218)</f>
        <v/>
      </c>
      <c r="P2406" s="116" t="str">
        <f t="shared" si="37"/>
        <v/>
      </c>
      <c r="Q2406" s="114" t="str">
        <f>+IF(G2406=0,"",'Ark1'!T4218)</f>
        <v/>
      </c>
      <c r="R2406" s="222" t="str">
        <f>+IF(G2406=0,"",'Ark1'!V4218)</f>
        <v/>
      </c>
      <c r="S2406" s="32"/>
    </row>
    <row r="2407" spans="1:19" x14ac:dyDescent="0.5">
      <c r="A2407" s="32"/>
      <c r="B2407" s="297" t="str">
        <f>+IF(E2407=2012,VLOOKUP(D2407,K_navn!$A$2:$C$359,2),"")</f>
        <v/>
      </c>
      <c r="C2407" s="297" t="str">
        <f>+IF(E2407=2012,VLOOKUP(D2407,K_navn!$A$2:$C$359,3),"")</f>
        <v/>
      </c>
      <c r="D2407" s="115">
        <f>+'Ark1'!P4219</f>
        <v>1514</v>
      </c>
      <c r="E2407" s="115">
        <f>+'Ark1'!C4219</f>
        <v>2015</v>
      </c>
      <c r="F2407" s="116" t="str">
        <f>+IF('Ark1'!Q4219=0,"",'Ark1'!Q4219)</f>
        <v/>
      </c>
      <c r="G2407" s="116">
        <f>+'Ark1'!R4219</f>
        <v>0</v>
      </c>
      <c r="H2407" s="116">
        <f>+'Ark1'!S4219</f>
        <v>0</v>
      </c>
      <c r="I2407" s="222" t="str">
        <f>+IF(G2407=0,"",'Ark1'!AA4219)</f>
        <v/>
      </c>
      <c r="J2407" s="222" t="str">
        <f>+IF(G2407=0,"",'Ark1'!AB4219)</f>
        <v/>
      </c>
      <c r="K2407" s="114" t="str">
        <f>+IF(G2407=0,"",'Ark1'!U4219)</f>
        <v/>
      </c>
      <c r="L2407" s="222" t="str">
        <f>+IF(G2407=0,"",'Ark1'!W4219)</f>
        <v/>
      </c>
      <c r="M2407" s="222" t="str">
        <f>+IF(G2407=0,"",'Ark1'!X4219)</f>
        <v/>
      </c>
      <c r="N2407" s="114" t="str">
        <f>+IF(G2407=0,"",'Ark1'!Y4219)</f>
        <v/>
      </c>
      <c r="O2407" s="116" t="str">
        <f>+IF(G2407=0,"",'Ark1'!Z4219)</f>
        <v/>
      </c>
      <c r="P2407" s="116" t="str">
        <f t="shared" ref="P2407:P2470" si="38">+IF(G2407=0,"",H2407/F2407)</f>
        <v/>
      </c>
      <c r="Q2407" s="114" t="str">
        <f>+IF(G2407=0,"",'Ark1'!T4219)</f>
        <v/>
      </c>
      <c r="R2407" s="222" t="str">
        <f>+IF(G2407=0,"",'Ark1'!V4219)</f>
        <v/>
      </c>
      <c r="S2407" s="32"/>
    </row>
    <row r="2408" spans="1:19" x14ac:dyDescent="0.5">
      <c r="A2408" s="32"/>
      <c r="B2408" s="297" t="str">
        <f>+IF(E2408=2012,VLOOKUP(D2408,K_navn!$A$2:$C$359,2),"")</f>
        <v/>
      </c>
      <c r="C2408" s="297" t="str">
        <f>+IF(E2408=2012,VLOOKUP(D2408,K_navn!$A$2:$C$359,3),"")</f>
        <v/>
      </c>
      <c r="D2408" s="115">
        <f>+'Ark1'!P4220</f>
        <v>1514</v>
      </c>
      <c r="E2408" s="115">
        <f>+'Ark1'!C4220</f>
        <v>2016</v>
      </c>
      <c r="F2408" s="116" t="str">
        <f>+IF('Ark1'!Q4220=0,"",'Ark1'!Q4220)</f>
        <v/>
      </c>
      <c r="G2408" s="116">
        <f>+'Ark1'!R4220</f>
        <v>0</v>
      </c>
      <c r="H2408" s="116">
        <f>+'Ark1'!S4220</f>
        <v>0</v>
      </c>
      <c r="I2408" s="222" t="str">
        <f>+IF(G2408=0,"",'Ark1'!AA4220)</f>
        <v/>
      </c>
      <c r="J2408" s="222" t="str">
        <f>+IF(G2408=0,"",'Ark1'!AB4220)</f>
        <v/>
      </c>
      <c r="K2408" s="114" t="str">
        <f>+IF(G2408=0,"",'Ark1'!U4220)</f>
        <v/>
      </c>
      <c r="L2408" s="222" t="str">
        <f>+IF(G2408=0,"",'Ark1'!W4220)</f>
        <v/>
      </c>
      <c r="M2408" s="222" t="str">
        <f>+IF(G2408=0,"",'Ark1'!X4220)</f>
        <v/>
      </c>
      <c r="N2408" s="114" t="str">
        <f>+IF(G2408=0,"",'Ark1'!Y4220)</f>
        <v/>
      </c>
      <c r="O2408" s="116" t="str">
        <f>+IF(G2408=0,"",'Ark1'!Z4220)</f>
        <v/>
      </c>
      <c r="P2408" s="116" t="str">
        <f t="shared" si="38"/>
        <v/>
      </c>
      <c r="Q2408" s="114" t="str">
        <f>+IF(G2408=0,"",'Ark1'!T4220)</f>
        <v/>
      </c>
      <c r="R2408" s="222" t="str">
        <f>+IF(G2408=0,"",'Ark1'!V4220)</f>
        <v/>
      </c>
      <c r="S2408" s="32"/>
    </row>
    <row r="2409" spans="1:19" x14ac:dyDescent="0.5">
      <c r="A2409" s="32"/>
      <c r="B2409" s="297" t="str">
        <f>+IF(E2409=2012,VLOOKUP(D2409,K_navn!$A$2:$C$359,2),"")</f>
        <v/>
      </c>
      <c r="C2409" s="297" t="str">
        <f>+IF(E2409=2012,VLOOKUP(D2409,K_navn!$A$2:$C$359,3),"")</f>
        <v/>
      </c>
      <c r="D2409" s="115">
        <f>+'Ark1'!P4221</f>
        <v>1514</v>
      </c>
      <c r="E2409" s="115">
        <f>+'Ark1'!C4221</f>
        <v>2017</v>
      </c>
      <c r="F2409" s="116" t="str">
        <f>+IF('Ark1'!Q4221=0,"",'Ark1'!Q4221)</f>
        <v/>
      </c>
      <c r="G2409" s="116">
        <f>+'Ark1'!R4221</f>
        <v>0</v>
      </c>
      <c r="H2409" s="116">
        <f>+'Ark1'!S4221</f>
        <v>0</v>
      </c>
      <c r="I2409" s="222" t="str">
        <f>+IF(G2409=0,"",'Ark1'!AA4221)</f>
        <v/>
      </c>
      <c r="J2409" s="222" t="str">
        <f>+IF(G2409=0,"",'Ark1'!AB4221)</f>
        <v/>
      </c>
      <c r="K2409" s="114" t="str">
        <f>+IF(G2409=0,"",'Ark1'!U4221)</f>
        <v/>
      </c>
      <c r="L2409" s="222" t="str">
        <f>+IF(G2409=0,"",'Ark1'!W4221)</f>
        <v/>
      </c>
      <c r="M2409" s="222" t="str">
        <f>+IF(G2409=0,"",'Ark1'!X4221)</f>
        <v/>
      </c>
      <c r="N2409" s="114" t="str">
        <f>+IF(G2409=0,"",'Ark1'!Y4221)</f>
        <v/>
      </c>
      <c r="O2409" s="116" t="str">
        <f>+IF(G2409=0,"",'Ark1'!Z4221)</f>
        <v/>
      </c>
      <c r="P2409" s="116" t="str">
        <f t="shared" si="38"/>
        <v/>
      </c>
      <c r="Q2409" s="114" t="str">
        <f>+IF(G2409=0,"",'Ark1'!T4221)</f>
        <v/>
      </c>
      <c r="R2409" s="222" t="str">
        <f>+IF(G2409=0,"",'Ark1'!V4221)</f>
        <v/>
      </c>
      <c r="S2409" s="32"/>
    </row>
    <row r="2410" spans="1:19" x14ac:dyDescent="0.5">
      <c r="A2410" s="32"/>
      <c r="B2410" s="297" t="str">
        <f>+IF(E2410=2012,VLOOKUP(D2410,K_navn!$A$2:$C$359,2),"")</f>
        <v/>
      </c>
      <c r="C2410" s="297" t="str">
        <f>+IF(E2410=2012,VLOOKUP(D2410,K_navn!$A$2:$C$359,3),"")</f>
        <v/>
      </c>
      <c r="D2410" s="115">
        <f>+'Ark1'!P4222</f>
        <v>1514</v>
      </c>
      <c r="E2410" s="115">
        <f>+'Ark1'!C4222</f>
        <v>2018</v>
      </c>
      <c r="F2410" s="116" t="str">
        <f>+IF('Ark1'!Q4222=0,"",'Ark1'!Q4222)</f>
        <v/>
      </c>
      <c r="G2410" s="116">
        <f>+'Ark1'!R4222</f>
        <v>0</v>
      </c>
      <c r="H2410" s="116">
        <f>+'Ark1'!S4222</f>
        <v>0</v>
      </c>
      <c r="I2410" s="222" t="str">
        <f>+IF(G2410=0,"",'Ark1'!AA4222)</f>
        <v/>
      </c>
      <c r="J2410" s="222" t="str">
        <f>+IF(G2410=0,"",'Ark1'!AB4222)</f>
        <v/>
      </c>
      <c r="K2410" s="114" t="str">
        <f>+IF(G2410=0,"",'Ark1'!U4222)</f>
        <v/>
      </c>
      <c r="L2410" s="222" t="str">
        <f>+IF(G2410=0,"",'Ark1'!W4222)</f>
        <v/>
      </c>
      <c r="M2410" s="222" t="str">
        <f>+IF(G2410=0,"",'Ark1'!X4222)</f>
        <v/>
      </c>
      <c r="N2410" s="114" t="str">
        <f>+IF(G2410=0,"",'Ark1'!Y4222)</f>
        <v/>
      </c>
      <c r="O2410" s="116" t="str">
        <f>+IF(G2410=0,"",'Ark1'!Z4222)</f>
        <v/>
      </c>
      <c r="P2410" s="116" t="str">
        <f t="shared" si="38"/>
        <v/>
      </c>
      <c r="Q2410" s="114" t="str">
        <f>+IF(G2410=0,"",'Ark1'!T4222)</f>
        <v/>
      </c>
      <c r="R2410" s="222" t="str">
        <f>+IF(G2410=0,"",'Ark1'!V4222)</f>
        <v/>
      </c>
      <c r="S2410" s="32"/>
    </row>
    <row r="2411" spans="1:19" x14ac:dyDescent="0.5">
      <c r="A2411" s="32"/>
      <c r="B2411" s="297" t="str">
        <f>+IF(E2411=2012,VLOOKUP(D2411,K_navn!$A$2:$C$359,2),"")</f>
        <v/>
      </c>
      <c r="C2411" s="297" t="str">
        <f>+IF(E2411=2012,VLOOKUP(D2411,K_navn!$A$2:$C$359,3),"")</f>
        <v/>
      </c>
      <c r="D2411" s="115">
        <f>+'Ark1'!P4223</f>
        <v>1514</v>
      </c>
      <c r="E2411" s="115">
        <f>+'Ark1'!C4223</f>
        <v>2019</v>
      </c>
      <c r="F2411" s="116" t="str">
        <f>+IF('Ark1'!Q4223=0,"",'Ark1'!Q4223)</f>
        <v/>
      </c>
      <c r="G2411" s="116">
        <f>+'Ark1'!R4223</f>
        <v>0</v>
      </c>
      <c r="H2411" s="116">
        <f>+'Ark1'!S4223</f>
        <v>0</v>
      </c>
      <c r="I2411" s="222" t="str">
        <f>+IF(G2411=0,"",'Ark1'!AA4223)</f>
        <v/>
      </c>
      <c r="J2411" s="222" t="str">
        <f>+IF(G2411=0,"",'Ark1'!AB4223)</f>
        <v/>
      </c>
      <c r="K2411" s="114" t="str">
        <f>+IF(G2411=0,"",'Ark1'!U4223)</f>
        <v/>
      </c>
      <c r="L2411" s="222" t="str">
        <f>+IF(G2411=0,"",'Ark1'!W4223)</f>
        <v/>
      </c>
      <c r="M2411" s="222" t="str">
        <f>+IF(G2411=0,"",'Ark1'!X4223)</f>
        <v/>
      </c>
      <c r="N2411" s="114" t="str">
        <f>+IF(G2411=0,"",'Ark1'!Y4223)</f>
        <v/>
      </c>
      <c r="O2411" s="116" t="str">
        <f>+IF(G2411=0,"",'Ark1'!Z4223)</f>
        <v/>
      </c>
      <c r="P2411" s="116" t="str">
        <f t="shared" si="38"/>
        <v/>
      </c>
      <c r="Q2411" s="114" t="str">
        <f>+IF(G2411=0,"",'Ark1'!T4223)</f>
        <v/>
      </c>
      <c r="R2411" s="222" t="str">
        <f>+IF(G2411=0,"",'Ark1'!V4223)</f>
        <v/>
      </c>
      <c r="S2411" s="32"/>
    </row>
    <row r="2412" spans="1:19" x14ac:dyDescent="0.5">
      <c r="A2412" s="32"/>
      <c r="B2412" s="297" t="str">
        <f>+IF(E2412=2012,VLOOKUP(D2412,K_navn!$A$2:$C$359,2),"")</f>
        <v/>
      </c>
      <c r="C2412" s="297" t="str">
        <f>+IF(E2412=2012,VLOOKUP(D2412,K_navn!$A$2:$C$359,3),"")</f>
        <v/>
      </c>
      <c r="D2412" s="115">
        <f>+'Ark1'!P4224</f>
        <v>1514</v>
      </c>
      <c r="E2412" s="115">
        <f>+'Ark1'!C4224</f>
        <v>2020</v>
      </c>
      <c r="F2412" s="116" t="str">
        <f>+IF('Ark1'!Q4224=0,"",'Ark1'!Q4224)</f>
        <v/>
      </c>
      <c r="G2412" s="116">
        <f>+'Ark1'!R4224</f>
        <v>0</v>
      </c>
      <c r="H2412" s="116">
        <f>+'Ark1'!S4224</f>
        <v>0</v>
      </c>
      <c r="I2412" s="222" t="str">
        <f>+IF(G2412=0,"",'Ark1'!AA4224)</f>
        <v/>
      </c>
      <c r="J2412" s="222" t="str">
        <f>+IF(G2412=0,"",'Ark1'!AB4224)</f>
        <v/>
      </c>
      <c r="K2412" s="114" t="str">
        <f>+IF(G2412=0,"",'Ark1'!U4224)</f>
        <v/>
      </c>
      <c r="L2412" s="222" t="str">
        <f>+IF(G2412=0,"",'Ark1'!W4224)</f>
        <v/>
      </c>
      <c r="M2412" s="222" t="str">
        <f>+IF(G2412=0,"",'Ark1'!X4224)</f>
        <v/>
      </c>
      <c r="N2412" s="114" t="str">
        <f>+IF(G2412=0,"",'Ark1'!Y4224)</f>
        <v/>
      </c>
      <c r="O2412" s="116" t="str">
        <f>+IF(G2412=0,"",'Ark1'!Z4224)</f>
        <v/>
      </c>
      <c r="P2412" s="116" t="str">
        <f t="shared" si="38"/>
        <v/>
      </c>
      <c r="Q2412" s="114" t="str">
        <f>+IF(G2412=0,"",'Ark1'!T4224)</f>
        <v/>
      </c>
      <c r="R2412" s="222" t="str">
        <f>+IF(G2412=0,"",'Ark1'!V4224)</f>
        <v/>
      </c>
      <c r="S2412" s="32"/>
    </row>
    <row r="2413" spans="1:19" x14ac:dyDescent="0.5">
      <c r="A2413" s="32"/>
      <c r="B2413" s="297" t="str">
        <f>+IF(E2413=2012,VLOOKUP(D2413,K_navn!$A$2:$C$359,2),"")</f>
        <v/>
      </c>
      <c r="C2413" s="297" t="str">
        <f>+IF(E2413=2012,VLOOKUP(D2413,K_navn!$A$2:$C$359,3),"")</f>
        <v/>
      </c>
      <c r="D2413" s="115">
        <f>+'Ark1'!P4225</f>
        <v>1514</v>
      </c>
      <c r="E2413" s="115">
        <f>+'Ark1'!C4225</f>
        <v>2021</v>
      </c>
      <c r="F2413" s="116" t="str">
        <f>+IF('Ark1'!Q4225=0,"",'Ark1'!Q4225)</f>
        <v/>
      </c>
      <c r="G2413" s="116">
        <f>+'Ark1'!R4225</f>
        <v>0</v>
      </c>
      <c r="H2413" s="116">
        <f>+'Ark1'!S4225</f>
        <v>0</v>
      </c>
      <c r="I2413" s="222" t="str">
        <f>+IF(G2413=0,"",'Ark1'!AA4225)</f>
        <v/>
      </c>
      <c r="J2413" s="222" t="str">
        <f>+IF(G2413=0,"",'Ark1'!AB4225)</f>
        <v/>
      </c>
      <c r="K2413" s="114" t="str">
        <f>+IF(G2413=0,"",'Ark1'!U4225)</f>
        <v/>
      </c>
      <c r="L2413" s="222" t="str">
        <f>+IF(G2413=0,"",'Ark1'!W4225)</f>
        <v/>
      </c>
      <c r="M2413" s="222" t="str">
        <f>+IF(G2413=0,"",'Ark1'!X4225)</f>
        <v/>
      </c>
      <c r="N2413" s="114" t="str">
        <f>+IF(G2413=0,"",'Ark1'!Y4225)</f>
        <v/>
      </c>
      <c r="O2413" s="116" t="str">
        <f>+IF(G2413=0,"",'Ark1'!Z4225)</f>
        <v/>
      </c>
      <c r="P2413" s="116" t="str">
        <f t="shared" si="38"/>
        <v/>
      </c>
      <c r="Q2413" s="114" t="str">
        <f>+IF(G2413=0,"",'Ark1'!T4225)</f>
        <v/>
      </c>
      <c r="R2413" s="222" t="str">
        <f>+IF(G2413=0,"",'Ark1'!V4225)</f>
        <v/>
      </c>
      <c r="S2413" s="32"/>
    </row>
    <row r="2414" spans="1:19" x14ac:dyDescent="0.5">
      <c r="A2414" s="32"/>
      <c r="B2414" s="297" t="str">
        <f>+IF(E2414=2012,VLOOKUP(D2414,K_navn!$A$2:$C$359,2),"")</f>
        <v/>
      </c>
      <c r="C2414" s="297" t="str">
        <f>+IF(E2414=2012,VLOOKUP(D2414,K_navn!$A$2:$C$359,3),"")</f>
        <v/>
      </c>
      <c r="D2414" s="115">
        <f>+'Ark1'!P4226</f>
        <v>1514</v>
      </c>
      <c r="E2414" s="115">
        <f>+'Ark1'!C4226</f>
        <v>2022</v>
      </c>
      <c r="F2414" s="116" t="str">
        <f>+IF('Ark1'!Q4226=0,"",'Ark1'!Q4226)</f>
        <v/>
      </c>
      <c r="G2414" s="116">
        <f>+'Ark1'!R4226</f>
        <v>0</v>
      </c>
      <c r="H2414" s="116">
        <f>+'Ark1'!S4226</f>
        <v>0</v>
      </c>
      <c r="I2414" s="222" t="str">
        <f>+IF(G2414=0,"",'Ark1'!AA4226)</f>
        <v/>
      </c>
      <c r="J2414" s="222" t="str">
        <f>+IF(G2414=0,"",'Ark1'!AB4226)</f>
        <v/>
      </c>
      <c r="K2414" s="114" t="str">
        <f>+IF(G2414=0,"",'Ark1'!U4226)</f>
        <v/>
      </c>
      <c r="L2414" s="222" t="str">
        <f>+IF(G2414=0,"",'Ark1'!W4226)</f>
        <v/>
      </c>
      <c r="M2414" s="222" t="str">
        <f>+IF(G2414=0,"",'Ark1'!X4226)</f>
        <v/>
      </c>
      <c r="N2414" s="114" t="str">
        <f>+IF(G2414=0,"",'Ark1'!Y4226)</f>
        <v/>
      </c>
      <c r="O2414" s="116" t="str">
        <f>+IF(G2414=0,"",'Ark1'!Z4226)</f>
        <v/>
      </c>
      <c r="P2414" s="116" t="str">
        <f t="shared" si="38"/>
        <v/>
      </c>
      <c r="Q2414" s="114" t="str">
        <f>+IF(G2414=0,"",'Ark1'!T4226)</f>
        <v/>
      </c>
      <c r="R2414" s="222" t="str">
        <f>+IF(G2414=0,"",'Ark1'!V4226)</f>
        <v/>
      </c>
      <c r="S2414" s="32"/>
    </row>
    <row r="2415" spans="1:19" x14ac:dyDescent="0.5">
      <c r="A2415" s="32"/>
      <c r="B2415" s="297" t="str">
        <f>+IF(E2415=2012,VLOOKUP(D2415,K_navn!$A$2:$C$359,2),"")</f>
        <v>Herøy</v>
      </c>
      <c r="C2415" s="297" t="str">
        <f>+IF(E2415=2012,VLOOKUP(D2415,K_navn!$A$2:$C$359,3),"")</f>
        <v>Møre og Romsdal</v>
      </c>
      <c r="D2415" s="115">
        <f>+'Ark1'!P4227</f>
        <v>1515</v>
      </c>
      <c r="E2415" s="115">
        <f>+'Ark1'!C4227</f>
        <v>2012</v>
      </c>
      <c r="F2415" s="116" t="str">
        <f>+IF('Ark1'!Q4227=0,"",'Ark1'!Q4227)</f>
        <v/>
      </c>
      <c r="G2415" s="116">
        <f>+'Ark1'!R4227</f>
        <v>0</v>
      </c>
      <c r="H2415" s="116">
        <f>+'Ark1'!S4227</f>
        <v>0</v>
      </c>
      <c r="I2415" s="222" t="str">
        <f>+IF(G2415=0,"",'Ark1'!AA4227)</f>
        <v/>
      </c>
      <c r="J2415" s="222" t="str">
        <f>+IF(G2415=0,"",'Ark1'!AB4227)</f>
        <v/>
      </c>
      <c r="K2415" s="114" t="str">
        <f>+IF(G2415=0,"",'Ark1'!U4227)</f>
        <v/>
      </c>
      <c r="L2415" s="222" t="str">
        <f>+IF(G2415=0,"",'Ark1'!W4227)</f>
        <v/>
      </c>
      <c r="M2415" s="222" t="str">
        <f>+IF(G2415=0,"",'Ark1'!X4227)</f>
        <v/>
      </c>
      <c r="N2415" s="114" t="str">
        <f>+IF(G2415=0,"",'Ark1'!Y4227)</f>
        <v/>
      </c>
      <c r="O2415" s="116" t="str">
        <f>+IF(G2415=0,"",'Ark1'!Z4227)</f>
        <v/>
      </c>
      <c r="P2415" s="116" t="str">
        <f t="shared" si="38"/>
        <v/>
      </c>
      <c r="Q2415" s="114" t="str">
        <f>+IF(G2415=0,"",'Ark1'!T4227)</f>
        <v/>
      </c>
      <c r="R2415" s="222" t="str">
        <f>+IF(G2415=0,"",'Ark1'!V4227)</f>
        <v/>
      </c>
      <c r="S2415" s="32"/>
    </row>
    <row r="2416" spans="1:19" x14ac:dyDescent="0.5">
      <c r="A2416" s="32"/>
      <c r="B2416" s="297" t="str">
        <f>+IF(E2416=2012,VLOOKUP(D2416,K_navn!$A$2:$C$359,2),"")</f>
        <v/>
      </c>
      <c r="C2416" s="297" t="str">
        <f>+IF(E2416=2012,VLOOKUP(D2416,K_navn!$A$2:$C$359,3),"")</f>
        <v/>
      </c>
      <c r="D2416" s="115">
        <f>+'Ark1'!P4228</f>
        <v>1515</v>
      </c>
      <c r="E2416" s="115">
        <f>+'Ark1'!C4228</f>
        <v>2013</v>
      </c>
      <c r="F2416" s="116" t="str">
        <f>+IF('Ark1'!Q4228=0,"",'Ark1'!Q4228)</f>
        <v/>
      </c>
      <c r="G2416" s="116">
        <f>+'Ark1'!R4228</f>
        <v>0</v>
      </c>
      <c r="H2416" s="116">
        <f>+'Ark1'!S4228</f>
        <v>0</v>
      </c>
      <c r="I2416" s="222" t="str">
        <f>+IF(G2416=0,"",'Ark1'!AA4228)</f>
        <v/>
      </c>
      <c r="J2416" s="222" t="str">
        <f>+IF(G2416=0,"",'Ark1'!AB4228)</f>
        <v/>
      </c>
      <c r="K2416" s="114" t="str">
        <f>+IF(G2416=0,"",'Ark1'!U4228)</f>
        <v/>
      </c>
      <c r="L2416" s="222" t="str">
        <f>+IF(G2416=0,"",'Ark1'!W4228)</f>
        <v/>
      </c>
      <c r="M2416" s="222" t="str">
        <f>+IF(G2416=0,"",'Ark1'!X4228)</f>
        <v/>
      </c>
      <c r="N2416" s="114" t="str">
        <f>+IF(G2416=0,"",'Ark1'!Y4228)</f>
        <v/>
      </c>
      <c r="O2416" s="116" t="str">
        <f>+IF(G2416=0,"",'Ark1'!Z4228)</f>
        <v/>
      </c>
      <c r="P2416" s="116" t="str">
        <f t="shared" si="38"/>
        <v/>
      </c>
      <c r="Q2416" s="114" t="str">
        <f>+IF(G2416=0,"",'Ark1'!T4228)</f>
        <v/>
      </c>
      <c r="R2416" s="222" t="str">
        <f>+IF(G2416=0,"",'Ark1'!V4228)</f>
        <v/>
      </c>
      <c r="S2416" s="32"/>
    </row>
    <row r="2417" spans="1:19" x14ac:dyDescent="0.5">
      <c r="A2417" s="32"/>
      <c r="B2417" s="297" t="str">
        <f>+IF(E2417=2012,VLOOKUP(D2417,K_navn!$A$2:$C$359,2),"")</f>
        <v/>
      </c>
      <c r="C2417" s="297" t="str">
        <f>+IF(E2417=2012,VLOOKUP(D2417,K_navn!$A$2:$C$359,3),"")</f>
        <v/>
      </c>
      <c r="D2417" s="115">
        <f>+'Ark1'!P4229</f>
        <v>1515</v>
      </c>
      <c r="E2417" s="115">
        <f>+'Ark1'!C4229</f>
        <v>2014</v>
      </c>
      <c r="F2417" s="116" t="str">
        <f>+IF('Ark1'!Q4229=0,"",'Ark1'!Q4229)</f>
        <v/>
      </c>
      <c r="G2417" s="116">
        <f>+'Ark1'!R4229</f>
        <v>0</v>
      </c>
      <c r="H2417" s="116">
        <f>+'Ark1'!S4229</f>
        <v>0</v>
      </c>
      <c r="I2417" s="222" t="str">
        <f>+IF(G2417=0,"",'Ark1'!AA4229)</f>
        <v/>
      </c>
      <c r="J2417" s="222" t="str">
        <f>+IF(G2417=0,"",'Ark1'!AB4229)</f>
        <v/>
      </c>
      <c r="K2417" s="114" t="str">
        <f>+IF(G2417=0,"",'Ark1'!U4229)</f>
        <v/>
      </c>
      <c r="L2417" s="222" t="str">
        <f>+IF(G2417=0,"",'Ark1'!W4229)</f>
        <v/>
      </c>
      <c r="M2417" s="222" t="str">
        <f>+IF(G2417=0,"",'Ark1'!X4229)</f>
        <v/>
      </c>
      <c r="N2417" s="114" t="str">
        <f>+IF(G2417=0,"",'Ark1'!Y4229)</f>
        <v/>
      </c>
      <c r="O2417" s="116" t="str">
        <f>+IF(G2417=0,"",'Ark1'!Z4229)</f>
        <v/>
      </c>
      <c r="P2417" s="116" t="str">
        <f t="shared" si="38"/>
        <v/>
      </c>
      <c r="Q2417" s="114" t="str">
        <f>+IF(G2417=0,"",'Ark1'!T4229)</f>
        <v/>
      </c>
      <c r="R2417" s="222" t="str">
        <f>+IF(G2417=0,"",'Ark1'!V4229)</f>
        <v/>
      </c>
      <c r="S2417" s="32"/>
    </row>
    <row r="2418" spans="1:19" x14ac:dyDescent="0.5">
      <c r="A2418" s="32"/>
      <c r="B2418" s="297" t="str">
        <f>+IF(E2418=2012,VLOOKUP(D2418,K_navn!$A$2:$C$359,2),"")</f>
        <v/>
      </c>
      <c r="C2418" s="297" t="str">
        <f>+IF(E2418=2012,VLOOKUP(D2418,K_navn!$A$2:$C$359,3),"")</f>
        <v/>
      </c>
      <c r="D2418" s="115">
        <f>+'Ark1'!P4230</f>
        <v>1515</v>
      </c>
      <c r="E2418" s="115">
        <f>+'Ark1'!C4230</f>
        <v>2015</v>
      </c>
      <c r="F2418" s="116" t="str">
        <f>+IF('Ark1'!Q4230=0,"",'Ark1'!Q4230)</f>
        <v/>
      </c>
      <c r="G2418" s="116">
        <f>+'Ark1'!R4230</f>
        <v>0</v>
      </c>
      <c r="H2418" s="116">
        <f>+'Ark1'!S4230</f>
        <v>0</v>
      </c>
      <c r="I2418" s="222" t="str">
        <f>+IF(G2418=0,"",'Ark1'!AA4230)</f>
        <v/>
      </c>
      <c r="J2418" s="222" t="str">
        <f>+IF(G2418=0,"",'Ark1'!AB4230)</f>
        <v/>
      </c>
      <c r="K2418" s="114" t="str">
        <f>+IF(G2418=0,"",'Ark1'!U4230)</f>
        <v/>
      </c>
      <c r="L2418" s="222" t="str">
        <f>+IF(G2418=0,"",'Ark1'!W4230)</f>
        <v/>
      </c>
      <c r="M2418" s="222" t="str">
        <f>+IF(G2418=0,"",'Ark1'!X4230)</f>
        <v/>
      </c>
      <c r="N2418" s="114" t="str">
        <f>+IF(G2418=0,"",'Ark1'!Y4230)</f>
        <v/>
      </c>
      <c r="O2418" s="116" t="str">
        <f>+IF(G2418=0,"",'Ark1'!Z4230)</f>
        <v/>
      </c>
      <c r="P2418" s="116" t="str">
        <f t="shared" si="38"/>
        <v/>
      </c>
      <c r="Q2418" s="114" t="str">
        <f>+IF(G2418=0,"",'Ark1'!T4230)</f>
        <v/>
      </c>
      <c r="R2418" s="222" t="str">
        <f>+IF(G2418=0,"",'Ark1'!V4230)</f>
        <v/>
      </c>
      <c r="S2418" s="32"/>
    </row>
    <row r="2419" spans="1:19" x14ac:dyDescent="0.5">
      <c r="A2419" s="32"/>
      <c r="B2419" s="297" t="str">
        <f>+IF(E2419=2012,VLOOKUP(D2419,K_navn!$A$2:$C$359,2),"")</f>
        <v/>
      </c>
      <c r="C2419" s="297" t="str">
        <f>+IF(E2419=2012,VLOOKUP(D2419,K_navn!$A$2:$C$359,3),"")</f>
        <v/>
      </c>
      <c r="D2419" s="115">
        <f>+'Ark1'!P4231</f>
        <v>1515</v>
      </c>
      <c r="E2419" s="115">
        <f>+'Ark1'!C4231</f>
        <v>2016</v>
      </c>
      <c r="F2419" s="116" t="str">
        <f>+IF('Ark1'!Q4231=0,"",'Ark1'!Q4231)</f>
        <v/>
      </c>
      <c r="G2419" s="116">
        <f>+'Ark1'!R4231</f>
        <v>0</v>
      </c>
      <c r="H2419" s="116">
        <f>+'Ark1'!S4231</f>
        <v>0</v>
      </c>
      <c r="I2419" s="222" t="str">
        <f>+IF(G2419=0,"",'Ark1'!AA4231)</f>
        <v/>
      </c>
      <c r="J2419" s="222" t="str">
        <f>+IF(G2419=0,"",'Ark1'!AB4231)</f>
        <v/>
      </c>
      <c r="K2419" s="114" t="str">
        <f>+IF(G2419=0,"",'Ark1'!U4231)</f>
        <v/>
      </c>
      <c r="L2419" s="222" t="str">
        <f>+IF(G2419=0,"",'Ark1'!W4231)</f>
        <v/>
      </c>
      <c r="M2419" s="222" t="str">
        <f>+IF(G2419=0,"",'Ark1'!X4231)</f>
        <v/>
      </c>
      <c r="N2419" s="114" t="str">
        <f>+IF(G2419=0,"",'Ark1'!Y4231)</f>
        <v/>
      </c>
      <c r="O2419" s="116" t="str">
        <f>+IF(G2419=0,"",'Ark1'!Z4231)</f>
        <v/>
      </c>
      <c r="P2419" s="116" t="str">
        <f t="shared" si="38"/>
        <v/>
      </c>
      <c r="Q2419" s="114" t="str">
        <f>+IF(G2419=0,"",'Ark1'!T4231)</f>
        <v/>
      </c>
      <c r="R2419" s="222" t="str">
        <f>+IF(G2419=0,"",'Ark1'!V4231)</f>
        <v/>
      </c>
      <c r="S2419" s="32"/>
    </row>
    <row r="2420" spans="1:19" x14ac:dyDescent="0.5">
      <c r="A2420" s="32"/>
      <c r="B2420" s="297" t="str">
        <f>+IF(E2420=2012,VLOOKUP(D2420,K_navn!$A$2:$C$359,2),"")</f>
        <v/>
      </c>
      <c r="C2420" s="297" t="str">
        <f>+IF(E2420=2012,VLOOKUP(D2420,K_navn!$A$2:$C$359,3),"")</f>
        <v/>
      </c>
      <c r="D2420" s="115">
        <f>+'Ark1'!P4232</f>
        <v>1515</v>
      </c>
      <c r="E2420" s="115">
        <f>+'Ark1'!C4232</f>
        <v>2017</v>
      </c>
      <c r="F2420" s="116" t="str">
        <f>+IF('Ark1'!Q4232=0,"",'Ark1'!Q4232)</f>
        <v/>
      </c>
      <c r="G2420" s="116">
        <f>+'Ark1'!R4232</f>
        <v>0</v>
      </c>
      <c r="H2420" s="116">
        <f>+'Ark1'!S4232</f>
        <v>0</v>
      </c>
      <c r="I2420" s="222" t="str">
        <f>+IF(G2420=0,"",'Ark1'!AA4232)</f>
        <v/>
      </c>
      <c r="J2420" s="222" t="str">
        <f>+IF(G2420=0,"",'Ark1'!AB4232)</f>
        <v/>
      </c>
      <c r="K2420" s="114" t="str">
        <f>+IF(G2420=0,"",'Ark1'!U4232)</f>
        <v/>
      </c>
      <c r="L2420" s="222" t="str">
        <f>+IF(G2420=0,"",'Ark1'!W4232)</f>
        <v/>
      </c>
      <c r="M2420" s="222" t="str">
        <f>+IF(G2420=0,"",'Ark1'!X4232)</f>
        <v/>
      </c>
      <c r="N2420" s="114" t="str">
        <f>+IF(G2420=0,"",'Ark1'!Y4232)</f>
        <v/>
      </c>
      <c r="O2420" s="116" t="str">
        <f>+IF(G2420=0,"",'Ark1'!Z4232)</f>
        <v/>
      </c>
      <c r="P2420" s="116" t="str">
        <f t="shared" si="38"/>
        <v/>
      </c>
      <c r="Q2420" s="114" t="str">
        <f>+IF(G2420=0,"",'Ark1'!T4232)</f>
        <v/>
      </c>
      <c r="R2420" s="222" t="str">
        <f>+IF(G2420=0,"",'Ark1'!V4232)</f>
        <v/>
      </c>
      <c r="S2420" s="32"/>
    </row>
    <row r="2421" spans="1:19" x14ac:dyDescent="0.5">
      <c r="A2421" s="32"/>
      <c r="B2421" s="297" t="str">
        <f>+IF(E2421=2012,VLOOKUP(D2421,K_navn!$A$2:$C$359,2),"")</f>
        <v/>
      </c>
      <c r="C2421" s="297" t="str">
        <f>+IF(E2421=2012,VLOOKUP(D2421,K_navn!$A$2:$C$359,3),"")</f>
        <v/>
      </c>
      <c r="D2421" s="115">
        <f>+'Ark1'!P4233</f>
        <v>1515</v>
      </c>
      <c r="E2421" s="115">
        <f>+'Ark1'!C4233</f>
        <v>2018</v>
      </c>
      <c r="F2421" s="116" t="str">
        <f>+IF('Ark1'!Q4233=0,"",'Ark1'!Q4233)</f>
        <v/>
      </c>
      <c r="G2421" s="116">
        <f>+'Ark1'!R4233</f>
        <v>0</v>
      </c>
      <c r="H2421" s="116">
        <f>+'Ark1'!S4233</f>
        <v>0</v>
      </c>
      <c r="I2421" s="222" t="str">
        <f>+IF(G2421=0,"",'Ark1'!AA4233)</f>
        <v/>
      </c>
      <c r="J2421" s="222" t="str">
        <f>+IF(G2421=0,"",'Ark1'!AB4233)</f>
        <v/>
      </c>
      <c r="K2421" s="114" t="str">
        <f>+IF(G2421=0,"",'Ark1'!U4233)</f>
        <v/>
      </c>
      <c r="L2421" s="222" t="str">
        <f>+IF(G2421=0,"",'Ark1'!W4233)</f>
        <v/>
      </c>
      <c r="M2421" s="222" t="str">
        <f>+IF(G2421=0,"",'Ark1'!X4233)</f>
        <v/>
      </c>
      <c r="N2421" s="114" t="str">
        <f>+IF(G2421=0,"",'Ark1'!Y4233)</f>
        <v/>
      </c>
      <c r="O2421" s="116" t="str">
        <f>+IF(G2421=0,"",'Ark1'!Z4233)</f>
        <v/>
      </c>
      <c r="P2421" s="116" t="str">
        <f t="shared" si="38"/>
        <v/>
      </c>
      <c r="Q2421" s="114" t="str">
        <f>+IF(G2421=0,"",'Ark1'!T4233)</f>
        <v/>
      </c>
      <c r="R2421" s="222" t="str">
        <f>+IF(G2421=0,"",'Ark1'!V4233)</f>
        <v/>
      </c>
      <c r="S2421" s="32"/>
    </row>
    <row r="2422" spans="1:19" x14ac:dyDescent="0.5">
      <c r="A2422" s="32"/>
      <c r="B2422" s="297" t="str">
        <f>+IF(E2422=2012,VLOOKUP(D2422,K_navn!$A$2:$C$359,2),"")</f>
        <v/>
      </c>
      <c r="C2422" s="297" t="str">
        <f>+IF(E2422=2012,VLOOKUP(D2422,K_navn!$A$2:$C$359,3),"")</f>
        <v/>
      </c>
      <c r="D2422" s="115">
        <f>+'Ark1'!P4234</f>
        <v>1515</v>
      </c>
      <c r="E2422" s="115">
        <f>+'Ark1'!C4234</f>
        <v>2019</v>
      </c>
      <c r="F2422" s="116" t="str">
        <f>+IF('Ark1'!Q4234=0,"",'Ark1'!Q4234)</f>
        <v/>
      </c>
      <c r="G2422" s="116">
        <f>+'Ark1'!R4234</f>
        <v>0</v>
      </c>
      <c r="H2422" s="116">
        <f>+'Ark1'!S4234</f>
        <v>0</v>
      </c>
      <c r="I2422" s="222" t="str">
        <f>+IF(G2422=0,"",'Ark1'!AA4234)</f>
        <v/>
      </c>
      <c r="J2422" s="222" t="str">
        <f>+IF(G2422=0,"",'Ark1'!AB4234)</f>
        <v/>
      </c>
      <c r="K2422" s="114" t="str">
        <f>+IF(G2422=0,"",'Ark1'!U4234)</f>
        <v/>
      </c>
      <c r="L2422" s="222" t="str">
        <f>+IF(G2422=0,"",'Ark1'!W4234)</f>
        <v/>
      </c>
      <c r="M2422" s="222" t="str">
        <f>+IF(G2422=0,"",'Ark1'!X4234)</f>
        <v/>
      </c>
      <c r="N2422" s="114" t="str">
        <f>+IF(G2422=0,"",'Ark1'!Y4234)</f>
        <v/>
      </c>
      <c r="O2422" s="116" t="str">
        <f>+IF(G2422=0,"",'Ark1'!Z4234)</f>
        <v/>
      </c>
      <c r="P2422" s="116" t="str">
        <f t="shared" si="38"/>
        <v/>
      </c>
      <c r="Q2422" s="114" t="str">
        <f>+IF(G2422=0,"",'Ark1'!T4234)</f>
        <v/>
      </c>
      <c r="R2422" s="222" t="str">
        <f>+IF(G2422=0,"",'Ark1'!V4234)</f>
        <v/>
      </c>
      <c r="S2422" s="32"/>
    </row>
    <row r="2423" spans="1:19" x14ac:dyDescent="0.5">
      <c r="A2423" s="32"/>
      <c r="B2423" s="297" t="str">
        <f>+IF(E2423=2012,VLOOKUP(D2423,K_navn!$A$2:$C$359,2),"")</f>
        <v/>
      </c>
      <c r="C2423" s="297" t="str">
        <f>+IF(E2423=2012,VLOOKUP(D2423,K_navn!$A$2:$C$359,3),"")</f>
        <v/>
      </c>
      <c r="D2423" s="115">
        <f>+'Ark1'!P4235</f>
        <v>1515</v>
      </c>
      <c r="E2423" s="115">
        <f>+'Ark1'!C4235</f>
        <v>2020</v>
      </c>
      <c r="F2423" s="116" t="str">
        <f>+IF('Ark1'!Q4235=0,"",'Ark1'!Q4235)</f>
        <v/>
      </c>
      <c r="G2423" s="116">
        <f>+'Ark1'!R4235</f>
        <v>0</v>
      </c>
      <c r="H2423" s="116">
        <f>+'Ark1'!S4235</f>
        <v>0</v>
      </c>
      <c r="I2423" s="222" t="str">
        <f>+IF(G2423=0,"",'Ark1'!AA4235)</f>
        <v/>
      </c>
      <c r="J2423" s="222" t="str">
        <f>+IF(G2423=0,"",'Ark1'!AB4235)</f>
        <v/>
      </c>
      <c r="K2423" s="114" t="str">
        <f>+IF(G2423=0,"",'Ark1'!U4235)</f>
        <v/>
      </c>
      <c r="L2423" s="222" t="str">
        <f>+IF(G2423=0,"",'Ark1'!W4235)</f>
        <v/>
      </c>
      <c r="M2423" s="222" t="str">
        <f>+IF(G2423=0,"",'Ark1'!X4235)</f>
        <v/>
      </c>
      <c r="N2423" s="114" t="str">
        <f>+IF(G2423=0,"",'Ark1'!Y4235)</f>
        <v/>
      </c>
      <c r="O2423" s="116" t="str">
        <f>+IF(G2423=0,"",'Ark1'!Z4235)</f>
        <v/>
      </c>
      <c r="P2423" s="116" t="str">
        <f t="shared" si="38"/>
        <v/>
      </c>
      <c r="Q2423" s="114" t="str">
        <f>+IF(G2423=0,"",'Ark1'!T4235)</f>
        <v/>
      </c>
      <c r="R2423" s="222" t="str">
        <f>+IF(G2423=0,"",'Ark1'!V4235)</f>
        <v/>
      </c>
      <c r="S2423" s="32"/>
    </row>
    <row r="2424" spans="1:19" x14ac:dyDescent="0.5">
      <c r="A2424" s="32"/>
      <c r="B2424" s="297" t="str">
        <f>+IF(E2424=2012,VLOOKUP(D2424,K_navn!$A$2:$C$359,2),"")</f>
        <v/>
      </c>
      <c r="C2424" s="297" t="str">
        <f>+IF(E2424=2012,VLOOKUP(D2424,K_navn!$A$2:$C$359,3),"")</f>
        <v/>
      </c>
      <c r="D2424" s="115">
        <f>+'Ark1'!P4236</f>
        <v>1515</v>
      </c>
      <c r="E2424" s="115">
        <f>+'Ark1'!C4236</f>
        <v>2021</v>
      </c>
      <c r="F2424" s="116" t="str">
        <f>+IF('Ark1'!Q4236=0,"",'Ark1'!Q4236)</f>
        <v/>
      </c>
      <c r="G2424" s="116">
        <f>+'Ark1'!R4236</f>
        <v>0</v>
      </c>
      <c r="H2424" s="116">
        <f>+'Ark1'!S4236</f>
        <v>0</v>
      </c>
      <c r="I2424" s="222" t="str">
        <f>+IF(G2424=0,"",'Ark1'!AA4236)</f>
        <v/>
      </c>
      <c r="J2424" s="222" t="str">
        <f>+IF(G2424=0,"",'Ark1'!AB4236)</f>
        <v/>
      </c>
      <c r="K2424" s="114" t="str">
        <f>+IF(G2424=0,"",'Ark1'!U4236)</f>
        <v/>
      </c>
      <c r="L2424" s="222" t="str">
        <f>+IF(G2424=0,"",'Ark1'!W4236)</f>
        <v/>
      </c>
      <c r="M2424" s="222" t="str">
        <f>+IF(G2424=0,"",'Ark1'!X4236)</f>
        <v/>
      </c>
      <c r="N2424" s="114" t="str">
        <f>+IF(G2424=0,"",'Ark1'!Y4236)</f>
        <v/>
      </c>
      <c r="O2424" s="116" t="str">
        <f>+IF(G2424=0,"",'Ark1'!Z4236)</f>
        <v/>
      </c>
      <c r="P2424" s="116" t="str">
        <f t="shared" si="38"/>
        <v/>
      </c>
      <c r="Q2424" s="114" t="str">
        <f>+IF(G2424=0,"",'Ark1'!T4236)</f>
        <v/>
      </c>
      <c r="R2424" s="222" t="str">
        <f>+IF(G2424=0,"",'Ark1'!V4236)</f>
        <v/>
      </c>
      <c r="S2424" s="32"/>
    </row>
    <row r="2425" spans="1:19" x14ac:dyDescent="0.5">
      <c r="A2425" s="32"/>
      <c r="B2425" s="297" t="str">
        <f>+IF(E2425=2012,VLOOKUP(D2425,K_navn!$A$2:$C$359,2),"")</f>
        <v/>
      </c>
      <c r="C2425" s="297" t="str">
        <f>+IF(E2425=2012,VLOOKUP(D2425,K_navn!$A$2:$C$359,3),"")</f>
        <v/>
      </c>
      <c r="D2425" s="115">
        <f>+'Ark1'!P4237</f>
        <v>1515</v>
      </c>
      <c r="E2425" s="115">
        <f>+'Ark1'!C4237</f>
        <v>2022</v>
      </c>
      <c r="F2425" s="116" t="str">
        <f>+IF('Ark1'!Q4237=0,"",'Ark1'!Q4237)</f>
        <v/>
      </c>
      <c r="G2425" s="116">
        <f>+'Ark1'!R4237</f>
        <v>0</v>
      </c>
      <c r="H2425" s="116">
        <f>+'Ark1'!S4237</f>
        <v>0</v>
      </c>
      <c r="I2425" s="222" t="str">
        <f>+IF(G2425=0,"",'Ark1'!AA4237)</f>
        <v/>
      </c>
      <c r="J2425" s="222" t="str">
        <f>+IF(G2425=0,"",'Ark1'!AB4237)</f>
        <v/>
      </c>
      <c r="K2425" s="114" t="str">
        <f>+IF(G2425=0,"",'Ark1'!U4237)</f>
        <v/>
      </c>
      <c r="L2425" s="222" t="str">
        <f>+IF(G2425=0,"",'Ark1'!W4237)</f>
        <v/>
      </c>
      <c r="M2425" s="222" t="str">
        <f>+IF(G2425=0,"",'Ark1'!X4237)</f>
        <v/>
      </c>
      <c r="N2425" s="114" t="str">
        <f>+IF(G2425=0,"",'Ark1'!Y4237)</f>
        <v/>
      </c>
      <c r="O2425" s="116" t="str">
        <f>+IF(G2425=0,"",'Ark1'!Z4237)</f>
        <v/>
      </c>
      <c r="P2425" s="116" t="str">
        <f t="shared" si="38"/>
        <v/>
      </c>
      <c r="Q2425" s="114" t="str">
        <f>+IF(G2425=0,"",'Ark1'!T4237)</f>
        <v/>
      </c>
      <c r="R2425" s="222" t="str">
        <f>+IF(G2425=0,"",'Ark1'!V4237)</f>
        <v/>
      </c>
      <c r="S2425" s="32"/>
    </row>
    <row r="2426" spans="1:19" x14ac:dyDescent="0.5">
      <c r="A2426" s="32"/>
      <c r="B2426" s="297" t="str">
        <f>+IF(E2426=2012,VLOOKUP(D2426,K_navn!$A$2:$C$359,2),"")</f>
        <v>Ulstein</v>
      </c>
      <c r="C2426" s="297" t="str">
        <f>+IF(E2426=2012,VLOOKUP(D2426,K_navn!$A$2:$C$359,3),"")</f>
        <v>Møre og Romsdal</v>
      </c>
      <c r="D2426" s="115">
        <f>+'Ark1'!P4238</f>
        <v>1516</v>
      </c>
      <c r="E2426" s="115">
        <f>+'Ark1'!C4238</f>
        <v>2012</v>
      </c>
      <c r="F2426" s="116" t="str">
        <f>+IF('Ark1'!Q4238=0,"",'Ark1'!Q4238)</f>
        <v/>
      </c>
      <c r="G2426" s="116">
        <f>+'Ark1'!R4238</f>
        <v>0</v>
      </c>
      <c r="H2426" s="116">
        <f>+'Ark1'!S4238</f>
        <v>0</v>
      </c>
      <c r="I2426" s="222" t="str">
        <f>+IF(G2426=0,"",'Ark1'!AA4238)</f>
        <v/>
      </c>
      <c r="J2426" s="222" t="str">
        <f>+IF(G2426=0,"",'Ark1'!AB4238)</f>
        <v/>
      </c>
      <c r="K2426" s="114" t="str">
        <f>+IF(G2426=0,"",'Ark1'!U4238)</f>
        <v/>
      </c>
      <c r="L2426" s="222" t="str">
        <f>+IF(G2426=0,"",'Ark1'!W4238)</f>
        <v/>
      </c>
      <c r="M2426" s="222" t="str">
        <f>+IF(G2426=0,"",'Ark1'!X4238)</f>
        <v/>
      </c>
      <c r="N2426" s="114" t="str">
        <f>+IF(G2426=0,"",'Ark1'!Y4238)</f>
        <v/>
      </c>
      <c r="O2426" s="116" t="str">
        <f>+IF(G2426=0,"",'Ark1'!Z4238)</f>
        <v/>
      </c>
      <c r="P2426" s="116" t="str">
        <f t="shared" si="38"/>
        <v/>
      </c>
      <c r="Q2426" s="114" t="str">
        <f>+IF(G2426=0,"",'Ark1'!T4238)</f>
        <v/>
      </c>
      <c r="R2426" s="222" t="str">
        <f>+IF(G2426=0,"",'Ark1'!V4238)</f>
        <v/>
      </c>
      <c r="S2426" s="32"/>
    </row>
    <row r="2427" spans="1:19" x14ac:dyDescent="0.5">
      <c r="A2427" s="32"/>
      <c r="B2427" s="297" t="str">
        <f>+IF(E2427=2012,VLOOKUP(D2427,K_navn!$A$2:$C$359,2),"")</f>
        <v/>
      </c>
      <c r="C2427" s="297" t="str">
        <f>+IF(E2427=2012,VLOOKUP(D2427,K_navn!$A$2:$C$359,3),"")</f>
        <v/>
      </c>
      <c r="D2427" s="115">
        <f>+'Ark1'!P4239</f>
        <v>1516</v>
      </c>
      <c r="E2427" s="115">
        <f>+'Ark1'!C4239</f>
        <v>2013</v>
      </c>
      <c r="F2427" s="116" t="str">
        <f>+IF('Ark1'!Q4239=0,"",'Ark1'!Q4239)</f>
        <v/>
      </c>
      <c r="G2427" s="116">
        <f>+'Ark1'!R4239</f>
        <v>0</v>
      </c>
      <c r="H2427" s="116">
        <f>+'Ark1'!S4239</f>
        <v>0</v>
      </c>
      <c r="I2427" s="222" t="str">
        <f>+IF(G2427=0,"",'Ark1'!AA4239)</f>
        <v/>
      </c>
      <c r="J2427" s="222" t="str">
        <f>+IF(G2427=0,"",'Ark1'!AB4239)</f>
        <v/>
      </c>
      <c r="K2427" s="114" t="str">
        <f>+IF(G2427=0,"",'Ark1'!U4239)</f>
        <v/>
      </c>
      <c r="L2427" s="222" t="str">
        <f>+IF(G2427=0,"",'Ark1'!W4239)</f>
        <v/>
      </c>
      <c r="M2427" s="222" t="str">
        <f>+IF(G2427=0,"",'Ark1'!X4239)</f>
        <v/>
      </c>
      <c r="N2427" s="114" t="str">
        <f>+IF(G2427=0,"",'Ark1'!Y4239)</f>
        <v/>
      </c>
      <c r="O2427" s="116" t="str">
        <f>+IF(G2427=0,"",'Ark1'!Z4239)</f>
        <v/>
      </c>
      <c r="P2427" s="116" t="str">
        <f t="shared" si="38"/>
        <v/>
      </c>
      <c r="Q2427" s="114" t="str">
        <f>+IF(G2427=0,"",'Ark1'!T4239)</f>
        <v/>
      </c>
      <c r="R2427" s="222" t="str">
        <f>+IF(G2427=0,"",'Ark1'!V4239)</f>
        <v/>
      </c>
      <c r="S2427" s="32"/>
    </row>
    <row r="2428" spans="1:19" x14ac:dyDescent="0.5">
      <c r="A2428" s="32"/>
      <c r="B2428" s="297" t="str">
        <f>+IF(E2428=2012,VLOOKUP(D2428,K_navn!$A$2:$C$359,2),"")</f>
        <v/>
      </c>
      <c r="C2428" s="297" t="str">
        <f>+IF(E2428=2012,VLOOKUP(D2428,K_navn!$A$2:$C$359,3),"")</f>
        <v/>
      </c>
      <c r="D2428" s="115">
        <f>+'Ark1'!P4240</f>
        <v>1516</v>
      </c>
      <c r="E2428" s="115">
        <f>+'Ark1'!C4240</f>
        <v>2014</v>
      </c>
      <c r="F2428" s="116" t="str">
        <f>+IF('Ark1'!Q4240=0,"",'Ark1'!Q4240)</f>
        <v/>
      </c>
      <c r="G2428" s="116">
        <f>+'Ark1'!R4240</f>
        <v>0</v>
      </c>
      <c r="H2428" s="116">
        <f>+'Ark1'!S4240</f>
        <v>0</v>
      </c>
      <c r="I2428" s="222" t="str">
        <f>+IF(G2428=0,"",'Ark1'!AA4240)</f>
        <v/>
      </c>
      <c r="J2428" s="222" t="str">
        <f>+IF(G2428=0,"",'Ark1'!AB4240)</f>
        <v/>
      </c>
      <c r="K2428" s="114" t="str">
        <f>+IF(G2428=0,"",'Ark1'!U4240)</f>
        <v/>
      </c>
      <c r="L2428" s="222" t="str">
        <f>+IF(G2428=0,"",'Ark1'!W4240)</f>
        <v/>
      </c>
      <c r="M2428" s="222" t="str">
        <f>+IF(G2428=0,"",'Ark1'!X4240)</f>
        <v/>
      </c>
      <c r="N2428" s="114" t="str">
        <f>+IF(G2428=0,"",'Ark1'!Y4240)</f>
        <v/>
      </c>
      <c r="O2428" s="116" t="str">
        <f>+IF(G2428=0,"",'Ark1'!Z4240)</f>
        <v/>
      </c>
      <c r="P2428" s="116" t="str">
        <f t="shared" si="38"/>
        <v/>
      </c>
      <c r="Q2428" s="114" t="str">
        <f>+IF(G2428=0,"",'Ark1'!T4240)</f>
        <v/>
      </c>
      <c r="R2428" s="222" t="str">
        <f>+IF(G2428=0,"",'Ark1'!V4240)</f>
        <v/>
      </c>
      <c r="S2428" s="32"/>
    </row>
    <row r="2429" spans="1:19" x14ac:dyDescent="0.5">
      <c r="A2429" s="32"/>
      <c r="B2429" s="297" t="str">
        <f>+IF(E2429=2012,VLOOKUP(D2429,K_navn!$A$2:$C$359,2),"")</f>
        <v/>
      </c>
      <c r="C2429" s="297" t="str">
        <f>+IF(E2429=2012,VLOOKUP(D2429,K_navn!$A$2:$C$359,3),"")</f>
        <v/>
      </c>
      <c r="D2429" s="115">
        <f>+'Ark1'!P4241</f>
        <v>1516</v>
      </c>
      <c r="E2429" s="115">
        <f>+'Ark1'!C4241</f>
        <v>2015</v>
      </c>
      <c r="F2429" s="116" t="str">
        <f>+IF('Ark1'!Q4241=0,"",'Ark1'!Q4241)</f>
        <v/>
      </c>
      <c r="G2429" s="116">
        <f>+'Ark1'!R4241</f>
        <v>0</v>
      </c>
      <c r="H2429" s="116">
        <f>+'Ark1'!S4241</f>
        <v>0</v>
      </c>
      <c r="I2429" s="222" t="str">
        <f>+IF(G2429=0,"",'Ark1'!AA4241)</f>
        <v/>
      </c>
      <c r="J2429" s="222" t="str">
        <f>+IF(G2429=0,"",'Ark1'!AB4241)</f>
        <v/>
      </c>
      <c r="K2429" s="114" t="str">
        <f>+IF(G2429=0,"",'Ark1'!U4241)</f>
        <v/>
      </c>
      <c r="L2429" s="222" t="str">
        <f>+IF(G2429=0,"",'Ark1'!W4241)</f>
        <v/>
      </c>
      <c r="M2429" s="222" t="str">
        <f>+IF(G2429=0,"",'Ark1'!X4241)</f>
        <v/>
      </c>
      <c r="N2429" s="114" t="str">
        <f>+IF(G2429=0,"",'Ark1'!Y4241)</f>
        <v/>
      </c>
      <c r="O2429" s="116" t="str">
        <f>+IF(G2429=0,"",'Ark1'!Z4241)</f>
        <v/>
      </c>
      <c r="P2429" s="116" t="str">
        <f t="shared" si="38"/>
        <v/>
      </c>
      <c r="Q2429" s="114" t="str">
        <f>+IF(G2429=0,"",'Ark1'!T4241)</f>
        <v/>
      </c>
      <c r="R2429" s="222" t="str">
        <f>+IF(G2429=0,"",'Ark1'!V4241)</f>
        <v/>
      </c>
      <c r="S2429" s="32"/>
    </row>
    <row r="2430" spans="1:19" x14ac:dyDescent="0.5">
      <c r="A2430" s="32"/>
      <c r="B2430" s="297" t="str">
        <f>+IF(E2430=2012,VLOOKUP(D2430,K_navn!$A$2:$C$359,2),"")</f>
        <v/>
      </c>
      <c r="C2430" s="297" t="str">
        <f>+IF(E2430=2012,VLOOKUP(D2430,K_navn!$A$2:$C$359,3),"")</f>
        <v/>
      </c>
      <c r="D2430" s="115">
        <f>+'Ark1'!P4242</f>
        <v>1516</v>
      </c>
      <c r="E2430" s="115">
        <f>+'Ark1'!C4242</f>
        <v>2016</v>
      </c>
      <c r="F2430" s="116" t="str">
        <f>+IF('Ark1'!Q4242=0,"",'Ark1'!Q4242)</f>
        <v/>
      </c>
      <c r="G2430" s="116">
        <f>+'Ark1'!R4242</f>
        <v>0</v>
      </c>
      <c r="H2430" s="116">
        <f>+'Ark1'!S4242</f>
        <v>0</v>
      </c>
      <c r="I2430" s="222" t="str">
        <f>+IF(G2430=0,"",'Ark1'!AA4242)</f>
        <v/>
      </c>
      <c r="J2430" s="222" t="str">
        <f>+IF(G2430=0,"",'Ark1'!AB4242)</f>
        <v/>
      </c>
      <c r="K2430" s="114" t="str">
        <f>+IF(G2430=0,"",'Ark1'!U4242)</f>
        <v/>
      </c>
      <c r="L2430" s="222" t="str">
        <f>+IF(G2430=0,"",'Ark1'!W4242)</f>
        <v/>
      </c>
      <c r="M2430" s="222" t="str">
        <f>+IF(G2430=0,"",'Ark1'!X4242)</f>
        <v/>
      </c>
      <c r="N2430" s="114" t="str">
        <f>+IF(G2430=0,"",'Ark1'!Y4242)</f>
        <v/>
      </c>
      <c r="O2430" s="116" t="str">
        <f>+IF(G2430=0,"",'Ark1'!Z4242)</f>
        <v/>
      </c>
      <c r="P2430" s="116" t="str">
        <f t="shared" si="38"/>
        <v/>
      </c>
      <c r="Q2430" s="114" t="str">
        <f>+IF(G2430=0,"",'Ark1'!T4242)</f>
        <v/>
      </c>
      <c r="R2430" s="222" t="str">
        <f>+IF(G2430=0,"",'Ark1'!V4242)</f>
        <v/>
      </c>
      <c r="S2430" s="32"/>
    </row>
    <row r="2431" spans="1:19" x14ac:dyDescent="0.5">
      <c r="A2431" s="32"/>
      <c r="B2431" s="297" t="str">
        <f>+IF(E2431=2012,VLOOKUP(D2431,K_navn!$A$2:$C$359,2),"")</f>
        <v/>
      </c>
      <c r="C2431" s="297" t="str">
        <f>+IF(E2431=2012,VLOOKUP(D2431,K_navn!$A$2:$C$359,3),"")</f>
        <v/>
      </c>
      <c r="D2431" s="115">
        <f>+'Ark1'!P4243</f>
        <v>1516</v>
      </c>
      <c r="E2431" s="115">
        <f>+'Ark1'!C4243</f>
        <v>2017</v>
      </c>
      <c r="F2431" s="116" t="str">
        <f>+IF('Ark1'!Q4243=0,"",'Ark1'!Q4243)</f>
        <v/>
      </c>
      <c r="G2431" s="116">
        <f>+'Ark1'!R4243</f>
        <v>0</v>
      </c>
      <c r="H2431" s="116">
        <f>+'Ark1'!S4243</f>
        <v>0</v>
      </c>
      <c r="I2431" s="222" t="str">
        <f>+IF(G2431=0,"",'Ark1'!AA4243)</f>
        <v/>
      </c>
      <c r="J2431" s="222" t="str">
        <f>+IF(G2431=0,"",'Ark1'!AB4243)</f>
        <v/>
      </c>
      <c r="K2431" s="114" t="str">
        <f>+IF(G2431=0,"",'Ark1'!U4243)</f>
        <v/>
      </c>
      <c r="L2431" s="222" t="str">
        <f>+IF(G2431=0,"",'Ark1'!W4243)</f>
        <v/>
      </c>
      <c r="M2431" s="222" t="str">
        <f>+IF(G2431=0,"",'Ark1'!X4243)</f>
        <v/>
      </c>
      <c r="N2431" s="114" t="str">
        <f>+IF(G2431=0,"",'Ark1'!Y4243)</f>
        <v/>
      </c>
      <c r="O2431" s="116" t="str">
        <f>+IF(G2431=0,"",'Ark1'!Z4243)</f>
        <v/>
      </c>
      <c r="P2431" s="116" t="str">
        <f t="shared" si="38"/>
        <v/>
      </c>
      <c r="Q2431" s="114" t="str">
        <f>+IF(G2431=0,"",'Ark1'!T4243)</f>
        <v/>
      </c>
      <c r="R2431" s="222" t="str">
        <f>+IF(G2431=0,"",'Ark1'!V4243)</f>
        <v/>
      </c>
      <c r="S2431" s="32"/>
    </row>
    <row r="2432" spans="1:19" x14ac:dyDescent="0.5">
      <c r="A2432" s="32"/>
      <c r="B2432" s="297" t="str">
        <f>+IF(E2432=2012,VLOOKUP(D2432,K_navn!$A$2:$C$359,2),"")</f>
        <v/>
      </c>
      <c r="C2432" s="297" t="str">
        <f>+IF(E2432=2012,VLOOKUP(D2432,K_navn!$A$2:$C$359,3),"")</f>
        <v/>
      </c>
      <c r="D2432" s="115">
        <f>+'Ark1'!P4244</f>
        <v>1516</v>
      </c>
      <c r="E2432" s="115">
        <f>+'Ark1'!C4244</f>
        <v>2018</v>
      </c>
      <c r="F2432" s="116" t="str">
        <f>+IF('Ark1'!Q4244=0,"",'Ark1'!Q4244)</f>
        <v/>
      </c>
      <c r="G2432" s="116">
        <f>+'Ark1'!R4244</f>
        <v>0</v>
      </c>
      <c r="H2432" s="116">
        <f>+'Ark1'!S4244</f>
        <v>0</v>
      </c>
      <c r="I2432" s="222" t="str">
        <f>+IF(G2432=0,"",'Ark1'!AA4244)</f>
        <v/>
      </c>
      <c r="J2432" s="222" t="str">
        <f>+IF(G2432=0,"",'Ark1'!AB4244)</f>
        <v/>
      </c>
      <c r="K2432" s="114" t="str">
        <f>+IF(G2432=0,"",'Ark1'!U4244)</f>
        <v/>
      </c>
      <c r="L2432" s="222" t="str">
        <f>+IF(G2432=0,"",'Ark1'!W4244)</f>
        <v/>
      </c>
      <c r="M2432" s="222" t="str">
        <f>+IF(G2432=0,"",'Ark1'!X4244)</f>
        <v/>
      </c>
      <c r="N2432" s="114" t="str">
        <f>+IF(G2432=0,"",'Ark1'!Y4244)</f>
        <v/>
      </c>
      <c r="O2432" s="116" t="str">
        <f>+IF(G2432=0,"",'Ark1'!Z4244)</f>
        <v/>
      </c>
      <c r="P2432" s="116" t="str">
        <f t="shared" si="38"/>
        <v/>
      </c>
      <c r="Q2432" s="114" t="str">
        <f>+IF(G2432=0,"",'Ark1'!T4244)</f>
        <v/>
      </c>
      <c r="R2432" s="222" t="str">
        <f>+IF(G2432=0,"",'Ark1'!V4244)</f>
        <v/>
      </c>
      <c r="S2432" s="32"/>
    </row>
    <row r="2433" spans="1:19" x14ac:dyDescent="0.5">
      <c r="A2433" s="32"/>
      <c r="B2433" s="297" t="str">
        <f>+IF(E2433=2012,VLOOKUP(D2433,K_navn!$A$2:$C$359,2),"")</f>
        <v/>
      </c>
      <c r="C2433" s="297" t="str">
        <f>+IF(E2433=2012,VLOOKUP(D2433,K_navn!$A$2:$C$359,3),"")</f>
        <v/>
      </c>
      <c r="D2433" s="115">
        <f>+'Ark1'!P4245</f>
        <v>1516</v>
      </c>
      <c r="E2433" s="115">
        <f>+'Ark1'!C4245</f>
        <v>2019</v>
      </c>
      <c r="F2433" s="116" t="str">
        <f>+IF('Ark1'!Q4245=0,"",'Ark1'!Q4245)</f>
        <v/>
      </c>
      <c r="G2433" s="116">
        <f>+'Ark1'!R4245</f>
        <v>0</v>
      </c>
      <c r="H2433" s="116">
        <f>+'Ark1'!S4245</f>
        <v>0</v>
      </c>
      <c r="I2433" s="222" t="str">
        <f>+IF(G2433=0,"",'Ark1'!AA4245)</f>
        <v/>
      </c>
      <c r="J2433" s="222" t="str">
        <f>+IF(G2433=0,"",'Ark1'!AB4245)</f>
        <v/>
      </c>
      <c r="K2433" s="114" t="str">
        <f>+IF(G2433=0,"",'Ark1'!U4245)</f>
        <v/>
      </c>
      <c r="L2433" s="222" t="str">
        <f>+IF(G2433=0,"",'Ark1'!W4245)</f>
        <v/>
      </c>
      <c r="M2433" s="222" t="str">
        <f>+IF(G2433=0,"",'Ark1'!X4245)</f>
        <v/>
      </c>
      <c r="N2433" s="114" t="str">
        <f>+IF(G2433=0,"",'Ark1'!Y4245)</f>
        <v/>
      </c>
      <c r="O2433" s="116" t="str">
        <f>+IF(G2433=0,"",'Ark1'!Z4245)</f>
        <v/>
      </c>
      <c r="P2433" s="116" t="str">
        <f t="shared" si="38"/>
        <v/>
      </c>
      <c r="Q2433" s="114" t="str">
        <f>+IF(G2433=0,"",'Ark1'!T4245)</f>
        <v/>
      </c>
      <c r="R2433" s="222" t="str">
        <f>+IF(G2433=0,"",'Ark1'!V4245)</f>
        <v/>
      </c>
      <c r="S2433" s="32"/>
    </row>
    <row r="2434" spans="1:19" x14ac:dyDescent="0.5">
      <c r="A2434" s="32"/>
      <c r="B2434" s="297" t="str">
        <f>+IF(E2434=2012,VLOOKUP(D2434,K_navn!$A$2:$C$359,2),"")</f>
        <v/>
      </c>
      <c r="C2434" s="297" t="str">
        <f>+IF(E2434=2012,VLOOKUP(D2434,K_navn!$A$2:$C$359,3),"")</f>
        <v/>
      </c>
      <c r="D2434" s="115">
        <f>+'Ark1'!P4246</f>
        <v>1516</v>
      </c>
      <c r="E2434" s="115">
        <f>+'Ark1'!C4246</f>
        <v>2020</v>
      </c>
      <c r="F2434" s="116" t="str">
        <f>+IF('Ark1'!Q4246=0,"",'Ark1'!Q4246)</f>
        <v/>
      </c>
      <c r="G2434" s="116">
        <f>+'Ark1'!R4246</f>
        <v>0</v>
      </c>
      <c r="H2434" s="116">
        <f>+'Ark1'!S4246</f>
        <v>0</v>
      </c>
      <c r="I2434" s="222" t="str">
        <f>+IF(G2434=0,"",'Ark1'!AA4246)</f>
        <v/>
      </c>
      <c r="J2434" s="222" t="str">
        <f>+IF(G2434=0,"",'Ark1'!AB4246)</f>
        <v/>
      </c>
      <c r="K2434" s="114" t="str">
        <f>+IF(G2434=0,"",'Ark1'!U4246)</f>
        <v/>
      </c>
      <c r="L2434" s="222" t="str">
        <f>+IF(G2434=0,"",'Ark1'!W4246)</f>
        <v/>
      </c>
      <c r="M2434" s="222" t="str">
        <f>+IF(G2434=0,"",'Ark1'!X4246)</f>
        <v/>
      </c>
      <c r="N2434" s="114" t="str">
        <f>+IF(G2434=0,"",'Ark1'!Y4246)</f>
        <v/>
      </c>
      <c r="O2434" s="116" t="str">
        <f>+IF(G2434=0,"",'Ark1'!Z4246)</f>
        <v/>
      </c>
      <c r="P2434" s="116" t="str">
        <f t="shared" si="38"/>
        <v/>
      </c>
      <c r="Q2434" s="114" t="str">
        <f>+IF(G2434=0,"",'Ark1'!T4246)</f>
        <v/>
      </c>
      <c r="R2434" s="222" t="str">
        <f>+IF(G2434=0,"",'Ark1'!V4246)</f>
        <v/>
      </c>
      <c r="S2434" s="32"/>
    </row>
    <row r="2435" spans="1:19" x14ac:dyDescent="0.5">
      <c r="A2435" s="32"/>
      <c r="B2435" s="297" t="str">
        <f>+IF(E2435=2012,VLOOKUP(D2435,K_navn!$A$2:$C$359,2),"")</f>
        <v/>
      </c>
      <c r="C2435" s="297" t="str">
        <f>+IF(E2435=2012,VLOOKUP(D2435,K_navn!$A$2:$C$359,3),"")</f>
        <v/>
      </c>
      <c r="D2435" s="115">
        <f>+'Ark1'!P4247</f>
        <v>1516</v>
      </c>
      <c r="E2435" s="115">
        <f>+'Ark1'!C4247</f>
        <v>2021</v>
      </c>
      <c r="F2435" s="116" t="str">
        <f>+IF('Ark1'!Q4247=0,"",'Ark1'!Q4247)</f>
        <v/>
      </c>
      <c r="G2435" s="116">
        <f>+'Ark1'!R4247</f>
        <v>0</v>
      </c>
      <c r="H2435" s="116">
        <f>+'Ark1'!S4247</f>
        <v>0</v>
      </c>
      <c r="I2435" s="222" t="str">
        <f>+IF(G2435=0,"",'Ark1'!AA4247)</f>
        <v/>
      </c>
      <c r="J2435" s="222" t="str">
        <f>+IF(G2435=0,"",'Ark1'!AB4247)</f>
        <v/>
      </c>
      <c r="K2435" s="114" t="str">
        <f>+IF(G2435=0,"",'Ark1'!U4247)</f>
        <v/>
      </c>
      <c r="L2435" s="222" t="str">
        <f>+IF(G2435=0,"",'Ark1'!W4247)</f>
        <v/>
      </c>
      <c r="M2435" s="222" t="str">
        <f>+IF(G2435=0,"",'Ark1'!X4247)</f>
        <v/>
      </c>
      <c r="N2435" s="114" t="str">
        <f>+IF(G2435=0,"",'Ark1'!Y4247)</f>
        <v/>
      </c>
      <c r="O2435" s="116" t="str">
        <f>+IF(G2435=0,"",'Ark1'!Z4247)</f>
        <v/>
      </c>
      <c r="P2435" s="116" t="str">
        <f t="shared" si="38"/>
        <v/>
      </c>
      <c r="Q2435" s="114" t="str">
        <f>+IF(G2435=0,"",'Ark1'!T4247)</f>
        <v/>
      </c>
      <c r="R2435" s="222" t="str">
        <f>+IF(G2435=0,"",'Ark1'!V4247)</f>
        <v/>
      </c>
      <c r="S2435" s="32"/>
    </row>
    <row r="2436" spans="1:19" x14ac:dyDescent="0.5">
      <c r="A2436" s="32"/>
      <c r="B2436" s="297" t="str">
        <f>+IF(E2436=2012,VLOOKUP(D2436,K_navn!$A$2:$C$359,2),"")</f>
        <v/>
      </c>
      <c r="C2436" s="297" t="str">
        <f>+IF(E2436=2012,VLOOKUP(D2436,K_navn!$A$2:$C$359,3),"")</f>
        <v/>
      </c>
      <c r="D2436" s="115">
        <f>+'Ark1'!P4248</f>
        <v>1516</v>
      </c>
      <c r="E2436" s="115">
        <f>+'Ark1'!C4248</f>
        <v>2022</v>
      </c>
      <c r="F2436" s="116" t="str">
        <f>+IF('Ark1'!Q4248=0,"",'Ark1'!Q4248)</f>
        <v/>
      </c>
      <c r="G2436" s="116">
        <f>+'Ark1'!R4248</f>
        <v>0</v>
      </c>
      <c r="H2436" s="116">
        <f>+'Ark1'!S4248</f>
        <v>0</v>
      </c>
      <c r="I2436" s="222" t="str">
        <f>+IF(G2436=0,"",'Ark1'!AA4248)</f>
        <v/>
      </c>
      <c r="J2436" s="222" t="str">
        <f>+IF(G2436=0,"",'Ark1'!AB4248)</f>
        <v/>
      </c>
      <c r="K2436" s="114" t="str">
        <f>+IF(G2436=0,"",'Ark1'!U4248)</f>
        <v/>
      </c>
      <c r="L2436" s="222" t="str">
        <f>+IF(G2436=0,"",'Ark1'!W4248)</f>
        <v/>
      </c>
      <c r="M2436" s="222" t="str">
        <f>+IF(G2436=0,"",'Ark1'!X4248)</f>
        <v/>
      </c>
      <c r="N2436" s="114" t="str">
        <f>+IF(G2436=0,"",'Ark1'!Y4248)</f>
        <v/>
      </c>
      <c r="O2436" s="116" t="str">
        <f>+IF(G2436=0,"",'Ark1'!Z4248)</f>
        <v/>
      </c>
      <c r="P2436" s="116" t="str">
        <f t="shared" si="38"/>
        <v/>
      </c>
      <c r="Q2436" s="114" t="str">
        <f>+IF(G2436=0,"",'Ark1'!T4248)</f>
        <v/>
      </c>
      <c r="R2436" s="222" t="str">
        <f>+IF(G2436=0,"",'Ark1'!V4248)</f>
        <v/>
      </c>
      <c r="S2436" s="32"/>
    </row>
    <row r="2437" spans="1:19" x14ac:dyDescent="0.5">
      <c r="A2437" s="32"/>
      <c r="B2437" s="297" t="str">
        <f>+IF(E2437=2012,VLOOKUP(D2437,K_navn!$A$2:$C$359,2),"")</f>
        <v>Hareid</v>
      </c>
      <c r="C2437" s="297" t="str">
        <f>+IF(E2437=2012,VLOOKUP(D2437,K_navn!$A$2:$C$359,3),"")</f>
        <v>Møre og Romsdal</v>
      </c>
      <c r="D2437" s="115">
        <f>+'Ark1'!P4249</f>
        <v>1517</v>
      </c>
      <c r="E2437" s="115">
        <f>+'Ark1'!C4249</f>
        <v>2012</v>
      </c>
      <c r="F2437" s="116" t="str">
        <f>+IF('Ark1'!Q4249=0,"",'Ark1'!Q4249)</f>
        <v/>
      </c>
      <c r="G2437" s="116">
        <f>+'Ark1'!R4249</f>
        <v>0</v>
      </c>
      <c r="H2437" s="116">
        <f>+'Ark1'!S4249</f>
        <v>0</v>
      </c>
      <c r="I2437" s="222" t="str">
        <f>+IF(G2437=0,"",'Ark1'!AA4249)</f>
        <v/>
      </c>
      <c r="J2437" s="222" t="str">
        <f>+IF(G2437=0,"",'Ark1'!AB4249)</f>
        <v/>
      </c>
      <c r="K2437" s="114" t="str">
        <f>+IF(G2437=0,"",'Ark1'!U4249)</f>
        <v/>
      </c>
      <c r="L2437" s="222" t="str">
        <f>+IF(G2437=0,"",'Ark1'!W4249)</f>
        <v/>
      </c>
      <c r="M2437" s="222" t="str">
        <f>+IF(G2437=0,"",'Ark1'!X4249)</f>
        <v/>
      </c>
      <c r="N2437" s="114" t="str">
        <f>+IF(G2437=0,"",'Ark1'!Y4249)</f>
        <v/>
      </c>
      <c r="O2437" s="116" t="str">
        <f>+IF(G2437=0,"",'Ark1'!Z4249)</f>
        <v/>
      </c>
      <c r="P2437" s="116" t="str">
        <f t="shared" si="38"/>
        <v/>
      </c>
      <c r="Q2437" s="114" t="str">
        <f>+IF(G2437=0,"",'Ark1'!T4249)</f>
        <v/>
      </c>
      <c r="R2437" s="222" t="str">
        <f>+IF(G2437=0,"",'Ark1'!V4249)</f>
        <v/>
      </c>
      <c r="S2437" s="32"/>
    </row>
    <row r="2438" spans="1:19" x14ac:dyDescent="0.5">
      <c r="A2438" s="32"/>
      <c r="B2438" s="297" t="str">
        <f>+IF(E2438=2012,VLOOKUP(D2438,K_navn!$A$2:$C$359,2),"")</f>
        <v/>
      </c>
      <c r="C2438" s="297" t="str">
        <f>+IF(E2438=2012,VLOOKUP(D2438,K_navn!$A$2:$C$359,3),"")</f>
        <v/>
      </c>
      <c r="D2438" s="115">
        <f>+'Ark1'!P4250</f>
        <v>1517</v>
      </c>
      <c r="E2438" s="115">
        <f>+'Ark1'!C4250</f>
        <v>2013</v>
      </c>
      <c r="F2438" s="116" t="str">
        <f>+IF('Ark1'!Q4250=0,"",'Ark1'!Q4250)</f>
        <v/>
      </c>
      <c r="G2438" s="116">
        <f>+'Ark1'!R4250</f>
        <v>0</v>
      </c>
      <c r="H2438" s="116">
        <f>+'Ark1'!S4250</f>
        <v>0</v>
      </c>
      <c r="I2438" s="222" t="str">
        <f>+IF(G2438=0,"",'Ark1'!AA4250)</f>
        <v/>
      </c>
      <c r="J2438" s="222" t="str">
        <f>+IF(G2438=0,"",'Ark1'!AB4250)</f>
        <v/>
      </c>
      <c r="K2438" s="114" t="str">
        <f>+IF(G2438=0,"",'Ark1'!U4250)</f>
        <v/>
      </c>
      <c r="L2438" s="222" t="str">
        <f>+IF(G2438=0,"",'Ark1'!W4250)</f>
        <v/>
      </c>
      <c r="M2438" s="222" t="str">
        <f>+IF(G2438=0,"",'Ark1'!X4250)</f>
        <v/>
      </c>
      <c r="N2438" s="114" t="str">
        <f>+IF(G2438=0,"",'Ark1'!Y4250)</f>
        <v/>
      </c>
      <c r="O2438" s="116" t="str">
        <f>+IF(G2438=0,"",'Ark1'!Z4250)</f>
        <v/>
      </c>
      <c r="P2438" s="116" t="str">
        <f t="shared" si="38"/>
        <v/>
      </c>
      <c r="Q2438" s="114" t="str">
        <f>+IF(G2438=0,"",'Ark1'!T4250)</f>
        <v/>
      </c>
      <c r="R2438" s="222" t="str">
        <f>+IF(G2438=0,"",'Ark1'!V4250)</f>
        <v/>
      </c>
      <c r="S2438" s="32"/>
    </row>
    <row r="2439" spans="1:19" x14ac:dyDescent="0.5">
      <c r="A2439" s="32"/>
      <c r="B2439" s="297" t="str">
        <f>+IF(E2439=2012,VLOOKUP(D2439,K_navn!$A$2:$C$359,2),"")</f>
        <v/>
      </c>
      <c r="C2439" s="297" t="str">
        <f>+IF(E2439=2012,VLOOKUP(D2439,K_navn!$A$2:$C$359,3),"")</f>
        <v/>
      </c>
      <c r="D2439" s="115">
        <f>+'Ark1'!P4251</f>
        <v>1517</v>
      </c>
      <c r="E2439" s="115">
        <f>+'Ark1'!C4251</f>
        <v>2014</v>
      </c>
      <c r="F2439" s="116" t="str">
        <f>+IF('Ark1'!Q4251=0,"",'Ark1'!Q4251)</f>
        <v/>
      </c>
      <c r="G2439" s="116">
        <f>+'Ark1'!R4251</f>
        <v>0</v>
      </c>
      <c r="H2439" s="116">
        <f>+'Ark1'!S4251</f>
        <v>0</v>
      </c>
      <c r="I2439" s="222" t="str">
        <f>+IF(G2439=0,"",'Ark1'!AA4251)</f>
        <v/>
      </c>
      <c r="J2439" s="222" t="str">
        <f>+IF(G2439=0,"",'Ark1'!AB4251)</f>
        <v/>
      </c>
      <c r="K2439" s="114" t="str">
        <f>+IF(G2439=0,"",'Ark1'!U4251)</f>
        <v/>
      </c>
      <c r="L2439" s="222" t="str">
        <f>+IF(G2439=0,"",'Ark1'!W4251)</f>
        <v/>
      </c>
      <c r="M2439" s="222" t="str">
        <f>+IF(G2439=0,"",'Ark1'!X4251)</f>
        <v/>
      </c>
      <c r="N2439" s="114" t="str">
        <f>+IF(G2439=0,"",'Ark1'!Y4251)</f>
        <v/>
      </c>
      <c r="O2439" s="116" t="str">
        <f>+IF(G2439=0,"",'Ark1'!Z4251)</f>
        <v/>
      </c>
      <c r="P2439" s="116" t="str">
        <f t="shared" si="38"/>
        <v/>
      </c>
      <c r="Q2439" s="114" t="str">
        <f>+IF(G2439=0,"",'Ark1'!T4251)</f>
        <v/>
      </c>
      <c r="R2439" s="222" t="str">
        <f>+IF(G2439=0,"",'Ark1'!V4251)</f>
        <v/>
      </c>
      <c r="S2439" s="32"/>
    </row>
    <row r="2440" spans="1:19" x14ac:dyDescent="0.5">
      <c r="A2440" s="32"/>
      <c r="B2440" s="297" t="str">
        <f>+IF(E2440=2012,VLOOKUP(D2440,K_navn!$A$2:$C$359,2),"")</f>
        <v/>
      </c>
      <c r="C2440" s="297" t="str">
        <f>+IF(E2440=2012,VLOOKUP(D2440,K_navn!$A$2:$C$359,3),"")</f>
        <v/>
      </c>
      <c r="D2440" s="115">
        <f>+'Ark1'!P4252</f>
        <v>1517</v>
      </c>
      <c r="E2440" s="115">
        <f>+'Ark1'!C4252</f>
        <v>2015</v>
      </c>
      <c r="F2440" s="116" t="str">
        <f>+IF('Ark1'!Q4252=0,"",'Ark1'!Q4252)</f>
        <v/>
      </c>
      <c r="G2440" s="116">
        <f>+'Ark1'!R4252</f>
        <v>0</v>
      </c>
      <c r="H2440" s="116">
        <f>+'Ark1'!S4252</f>
        <v>0</v>
      </c>
      <c r="I2440" s="222" t="str">
        <f>+IF(G2440=0,"",'Ark1'!AA4252)</f>
        <v/>
      </c>
      <c r="J2440" s="222" t="str">
        <f>+IF(G2440=0,"",'Ark1'!AB4252)</f>
        <v/>
      </c>
      <c r="K2440" s="114" t="str">
        <f>+IF(G2440=0,"",'Ark1'!U4252)</f>
        <v/>
      </c>
      <c r="L2440" s="222" t="str">
        <f>+IF(G2440=0,"",'Ark1'!W4252)</f>
        <v/>
      </c>
      <c r="M2440" s="222" t="str">
        <f>+IF(G2440=0,"",'Ark1'!X4252)</f>
        <v/>
      </c>
      <c r="N2440" s="114" t="str">
        <f>+IF(G2440=0,"",'Ark1'!Y4252)</f>
        <v/>
      </c>
      <c r="O2440" s="116" t="str">
        <f>+IF(G2440=0,"",'Ark1'!Z4252)</f>
        <v/>
      </c>
      <c r="P2440" s="116" t="str">
        <f t="shared" si="38"/>
        <v/>
      </c>
      <c r="Q2440" s="114" t="str">
        <f>+IF(G2440=0,"",'Ark1'!T4252)</f>
        <v/>
      </c>
      <c r="R2440" s="222" t="str">
        <f>+IF(G2440=0,"",'Ark1'!V4252)</f>
        <v/>
      </c>
      <c r="S2440" s="32"/>
    </row>
    <row r="2441" spans="1:19" x14ac:dyDescent="0.5">
      <c r="A2441" s="32"/>
      <c r="B2441" s="297" t="str">
        <f>+IF(E2441=2012,VLOOKUP(D2441,K_navn!$A$2:$C$359,2),"")</f>
        <v/>
      </c>
      <c r="C2441" s="297" t="str">
        <f>+IF(E2441=2012,VLOOKUP(D2441,K_navn!$A$2:$C$359,3),"")</f>
        <v/>
      </c>
      <c r="D2441" s="115">
        <f>+'Ark1'!P4253</f>
        <v>1517</v>
      </c>
      <c r="E2441" s="115">
        <f>+'Ark1'!C4253</f>
        <v>2016</v>
      </c>
      <c r="F2441" s="116" t="str">
        <f>+IF('Ark1'!Q4253=0,"",'Ark1'!Q4253)</f>
        <v/>
      </c>
      <c r="G2441" s="116">
        <f>+'Ark1'!R4253</f>
        <v>0</v>
      </c>
      <c r="H2441" s="116">
        <f>+'Ark1'!S4253</f>
        <v>0</v>
      </c>
      <c r="I2441" s="222" t="str">
        <f>+IF(G2441=0,"",'Ark1'!AA4253)</f>
        <v/>
      </c>
      <c r="J2441" s="222" t="str">
        <f>+IF(G2441=0,"",'Ark1'!AB4253)</f>
        <v/>
      </c>
      <c r="K2441" s="114" t="str">
        <f>+IF(G2441=0,"",'Ark1'!U4253)</f>
        <v/>
      </c>
      <c r="L2441" s="222" t="str">
        <f>+IF(G2441=0,"",'Ark1'!W4253)</f>
        <v/>
      </c>
      <c r="M2441" s="222" t="str">
        <f>+IF(G2441=0,"",'Ark1'!X4253)</f>
        <v/>
      </c>
      <c r="N2441" s="114" t="str">
        <f>+IF(G2441=0,"",'Ark1'!Y4253)</f>
        <v/>
      </c>
      <c r="O2441" s="116" t="str">
        <f>+IF(G2441=0,"",'Ark1'!Z4253)</f>
        <v/>
      </c>
      <c r="P2441" s="116" t="str">
        <f t="shared" si="38"/>
        <v/>
      </c>
      <c r="Q2441" s="114" t="str">
        <f>+IF(G2441=0,"",'Ark1'!T4253)</f>
        <v/>
      </c>
      <c r="R2441" s="222" t="str">
        <f>+IF(G2441=0,"",'Ark1'!V4253)</f>
        <v/>
      </c>
      <c r="S2441" s="32"/>
    </row>
    <row r="2442" spans="1:19" x14ac:dyDescent="0.5">
      <c r="A2442" s="32"/>
      <c r="B2442" s="297" t="str">
        <f>+IF(E2442=2012,VLOOKUP(D2442,K_navn!$A$2:$C$359,2),"")</f>
        <v/>
      </c>
      <c r="C2442" s="297" t="str">
        <f>+IF(E2442=2012,VLOOKUP(D2442,K_navn!$A$2:$C$359,3),"")</f>
        <v/>
      </c>
      <c r="D2442" s="115">
        <f>+'Ark1'!P4254</f>
        <v>1517</v>
      </c>
      <c r="E2442" s="115">
        <f>+'Ark1'!C4254</f>
        <v>2017</v>
      </c>
      <c r="F2442" s="116" t="str">
        <f>+IF('Ark1'!Q4254=0,"",'Ark1'!Q4254)</f>
        <v/>
      </c>
      <c r="G2442" s="116">
        <f>+'Ark1'!R4254</f>
        <v>0</v>
      </c>
      <c r="H2442" s="116">
        <f>+'Ark1'!S4254</f>
        <v>0</v>
      </c>
      <c r="I2442" s="222" t="str">
        <f>+IF(G2442=0,"",'Ark1'!AA4254)</f>
        <v/>
      </c>
      <c r="J2442" s="222" t="str">
        <f>+IF(G2442=0,"",'Ark1'!AB4254)</f>
        <v/>
      </c>
      <c r="K2442" s="114" t="str">
        <f>+IF(G2442=0,"",'Ark1'!U4254)</f>
        <v/>
      </c>
      <c r="L2442" s="222" t="str">
        <f>+IF(G2442=0,"",'Ark1'!W4254)</f>
        <v/>
      </c>
      <c r="M2442" s="222" t="str">
        <f>+IF(G2442=0,"",'Ark1'!X4254)</f>
        <v/>
      </c>
      <c r="N2442" s="114" t="str">
        <f>+IF(G2442=0,"",'Ark1'!Y4254)</f>
        <v/>
      </c>
      <c r="O2442" s="116" t="str">
        <f>+IF(G2442=0,"",'Ark1'!Z4254)</f>
        <v/>
      </c>
      <c r="P2442" s="116" t="str">
        <f t="shared" si="38"/>
        <v/>
      </c>
      <c r="Q2442" s="114" t="str">
        <f>+IF(G2442=0,"",'Ark1'!T4254)</f>
        <v/>
      </c>
      <c r="R2442" s="222" t="str">
        <f>+IF(G2442=0,"",'Ark1'!V4254)</f>
        <v/>
      </c>
      <c r="S2442" s="32"/>
    </row>
    <row r="2443" spans="1:19" x14ac:dyDescent="0.5">
      <c r="A2443" s="32"/>
      <c r="B2443" s="297" t="str">
        <f>+IF(E2443=2012,VLOOKUP(D2443,K_navn!$A$2:$C$359,2),"")</f>
        <v/>
      </c>
      <c r="C2443" s="297" t="str">
        <f>+IF(E2443=2012,VLOOKUP(D2443,K_navn!$A$2:$C$359,3),"")</f>
        <v/>
      </c>
      <c r="D2443" s="115">
        <f>+'Ark1'!P4255</f>
        <v>1517</v>
      </c>
      <c r="E2443" s="115">
        <f>+'Ark1'!C4255</f>
        <v>2018</v>
      </c>
      <c r="F2443" s="116" t="str">
        <f>+IF('Ark1'!Q4255=0,"",'Ark1'!Q4255)</f>
        <v/>
      </c>
      <c r="G2443" s="116">
        <f>+'Ark1'!R4255</f>
        <v>0</v>
      </c>
      <c r="H2443" s="116">
        <f>+'Ark1'!S4255</f>
        <v>0</v>
      </c>
      <c r="I2443" s="222" t="str">
        <f>+IF(G2443=0,"",'Ark1'!AA4255)</f>
        <v/>
      </c>
      <c r="J2443" s="222" t="str">
        <f>+IF(G2443=0,"",'Ark1'!AB4255)</f>
        <v/>
      </c>
      <c r="K2443" s="114" t="str">
        <f>+IF(G2443=0,"",'Ark1'!U4255)</f>
        <v/>
      </c>
      <c r="L2443" s="222" t="str">
        <f>+IF(G2443=0,"",'Ark1'!W4255)</f>
        <v/>
      </c>
      <c r="M2443" s="222" t="str">
        <f>+IF(G2443=0,"",'Ark1'!X4255)</f>
        <v/>
      </c>
      <c r="N2443" s="114" t="str">
        <f>+IF(G2443=0,"",'Ark1'!Y4255)</f>
        <v/>
      </c>
      <c r="O2443" s="116" t="str">
        <f>+IF(G2443=0,"",'Ark1'!Z4255)</f>
        <v/>
      </c>
      <c r="P2443" s="116" t="str">
        <f t="shared" si="38"/>
        <v/>
      </c>
      <c r="Q2443" s="114" t="str">
        <f>+IF(G2443=0,"",'Ark1'!T4255)</f>
        <v/>
      </c>
      <c r="R2443" s="222" t="str">
        <f>+IF(G2443=0,"",'Ark1'!V4255)</f>
        <v/>
      </c>
      <c r="S2443" s="32"/>
    </row>
    <row r="2444" spans="1:19" x14ac:dyDescent="0.5">
      <c r="A2444" s="32"/>
      <c r="B2444" s="297" t="str">
        <f>+IF(E2444=2012,VLOOKUP(D2444,K_navn!$A$2:$C$359,2),"")</f>
        <v/>
      </c>
      <c r="C2444" s="297" t="str">
        <f>+IF(E2444=2012,VLOOKUP(D2444,K_navn!$A$2:$C$359,3),"")</f>
        <v/>
      </c>
      <c r="D2444" s="115">
        <f>+'Ark1'!P4256</f>
        <v>1517</v>
      </c>
      <c r="E2444" s="115">
        <f>+'Ark1'!C4256</f>
        <v>2019</v>
      </c>
      <c r="F2444" s="116" t="str">
        <f>+IF('Ark1'!Q4256=0,"",'Ark1'!Q4256)</f>
        <v/>
      </c>
      <c r="G2444" s="116">
        <f>+'Ark1'!R4256</f>
        <v>0</v>
      </c>
      <c r="H2444" s="116">
        <f>+'Ark1'!S4256</f>
        <v>0</v>
      </c>
      <c r="I2444" s="222" t="str">
        <f>+IF(G2444=0,"",'Ark1'!AA4256)</f>
        <v/>
      </c>
      <c r="J2444" s="222" t="str">
        <f>+IF(G2444=0,"",'Ark1'!AB4256)</f>
        <v/>
      </c>
      <c r="K2444" s="114" t="str">
        <f>+IF(G2444=0,"",'Ark1'!U4256)</f>
        <v/>
      </c>
      <c r="L2444" s="222" t="str">
        <f>+IF(G2444=0,"",'Ark1'!W4256)</f>
        <v/>
      </c>
      <c r="M2444" s="222" t="str">
        <f>+IF(G2444=0,"",'Ark1'!X4256)</f>
        <v/>
      </c>
      <c r="N2444" s="114" t="str">
        <f>+IF(G2444=0,"",'Ark1'!Y4256)</f>
        <v/>
      </c>
      <c r="O2444" s="116" t="str">
        <f>+IF(G2444=0,"",'Ark1'!Z4256)</f>
        <v/>
      </c>
      <c r="P2444" s="116" t="str">
        <f t="shared" si="38"/>
        <v/>
      </c>
      <c r="Q2444" s="114" t="str">
        <f>+IF(G2444=0,"",'Ark1'!T4256)</f>
        <v/>
      </c>
      <c r="R2444" s="222" t="str">
        <f>+IF(G2444=0,"",'Ark1'!V4256)</f>
        <v/>
      </c>
      <c r="S2444" s="32"/>
    </row>
    <row r="2445" spans="1:19" x14ac:dyDescent="0.5">
      <c r="A2445" s="32"/>
      <c r="B2445" s="297" t="str">
        <f>+IF(E2445=2012,VLOOKUP(D2445,K_navn!$A$2:$C$359,2),"")</f>
        <v/>
      </c>
      <c r="C2445" s="297" t="str">
        <f>+IF(E2445=2012,VLOOKUP(D2445,K_navn!$A$2:$C$359,3),"")</f>
        <v/>
      </c>
      <c r="D2445" s="115">
        <f>+'Ark1'!P4257</f>
        <v>1517</v>
      </c>
      <c r="E2445" s="115">
        <f>+'Ark1'!C4257</f>
        <v>2020</v>
      </c>
      <c r="F2445" s="116" t="str">
        <f>+IF('Ark1'!Q4257=0,"",'Ark1'!Q4257)</f>
        <v/>
      </c>
      <c r="G2445" s="116">
        <f>+'Ark1'!R4257</f>
        <v>0</v>
      </c>
      <c r="H2445" s="116">
        <f>+'Ark1'!S4257</f>
        <v>0</v>
      </c>
      <c r="I2445" s="222" t="str">
        <f>+IF(G2445=0,"",'Ark1'!AA4257)</f>
        <v/>
      </c>
      <c r="J2445" s="222" t="str">
        <f>+IF(G2445=0,"",'Ark1'!AB4257)</f>
        <v/>
      </c>
      <c r="K2445" s="114" t="str">
        <f>+IF(G2445=0,"",'Ark1'!U4257)</f>
        <v/>
      </c>
      <c r="L2445" s="222" t="str">
        <f>+IF(G2445=0,"",'Ark1'!W4257)</f>
        <v/>
      </c>
      <c r="M2445" s="222" t="str">
        <f>+IF(G2445=0,"",'Ark1'!X4257)</f>
        <v/>
      </c>
      <c r="N2445" s="114" t="str">
        <f>+IF(G2445=0,"",'Ark1'!Y4257)</f>
        <v/>
      </c>
      <c r="O2445" s="116" t="str">
        <f>+IF(G2445=0,"",'Ark1'!Z4257)</f>
        <v/>
      </c>
      <c r="P2445" s="116" t="str">
        <f t="shared" si="38"/>
        <v/>
      </c>
      <c r="Q2445" s="114" t="str">
        <f>+IF(G2445=0,"",'Ark1'!T4257)</f>
        <v/>
      </c>
      <c r="R2445" s="222" t="str">
        <f>+IF(G2445=0,"",'Ark1'!V4257)</f>
        <v/>
      </c>
      <c r="S2445" s="32"/>
    </row>
    <row r="2446" spans="1:19" x14ac:dyDescent="0.5">
      <c r="A2446" s="32"/>
      <c r="B2446" s="297" t="str">
        <f>+IF(E2446=2012,VLOOKUP(D2446,K_navn!$A$2:$C$359,2),"")</f>
        <v/>
      </c>
      <c r="C2446" s="297" t="str">
        <f>+IF(E2446=2012,VLOOKUP(D2446,K_navn!$A$2:$C$359,3),"")</f>
        <v/>
      </c>
      <c r="D2446" s="115">
        <f>+'Ark1'!P4258</f>
        <v>1517</v>
      </c>
      <c r="E2446" s="115">
        <f>+'Ark1'!C4258</f>
        <v>2021</v>
      </c>
      <c r="F2446" s="116" t="str">
        <f>+IF('Ark1'!Q4258=0,"",'Ark1'!Q4258)</f>
        <v/>
      </c>
      <c r="G2446" s="116">
        <f>+'Ark1'!R4258</f>
        <v>0</v>
      </c>
      <c r="H2446" s="116">
        <f>+'Ark1'!S4258</f>
        <v>0</v>
      </c>
      <c r="I2446" s="222" t="str">
        <f>+IF(G2446=0,"",'Ark1'!AA4258)</f>
        <v/>
      </c>
      <c r="J2446" s="222" t="str">
        <f>+IF(G2446=0,"",'Ark1'!AB4258)</f>
        <v/>
      </c>
      <c r="K2446" s="114" t="str">
        <f>+IF(G2446=0,"",'Ark1'!U4258)</f>
        <v/>
      </c>
      <c r="L2446" s="222" t="str">
        <f>+IF(G2446=0,"",'Ark1'!W4258)</f>
        <v/>
      </c>
      <c r="M2446" s="222" t="str">
        <f>+IF(G2446=0,"",'Ark1'!X4258)</f>
        <v/>
      </c>
      <c r="N2446" s="114" t="str">
        <f>+IF(G2446=0,"",'Ark1'!Y4258)</f>
        <v/>
      </c>
      <c r="O2446" s="116" t="str">
        <f>+IF(G2446=0,"",'Ark1'!Z4258)</f>
        <v/>
      </c>
      <c r="P2446" s="116" t="str">
        <f t="shared" si="38"/>
        <v/>
      </c>
      <c r="Q2446" s="114" t="str">
        <f>+IF(G2446=0,"",'Ark1'!T4258)</f>
        <v/>
      </c>
      <c r="R2446" s="222" t="str">
        <f>+IF(G2446=0,"",'Ark1'!V4258)</f>
        <v/>
      </c>
      <c r="S2446" s="32"/>
    </row>
    <row r="2447" spans="1:19" x14ac:dyDescent="0.5">
      <c r="A2447" s="32"/>
      <c r="B2447" s="297" t="str">
        <f>+IF(E2447=2012,VLOOKUP(D2447,K_navn!$A$2:$C$359,2),"")</f>
        <v/>
      </c>
      <c r="C2447" s="297" t="str">
        <f>+IF(E2447=2012,VLOOKUP(D2447,K_navn!$A$2:$C$359,3),"")</f>
        <v/>
      </c>
      <c r="D2447" s="115">
        <f>+'Ark1'!P4259</f>
        <v>1517</v>
      </c>
      <c r="E2447" s="115">
        <f>+'Ark1'!C4259</f>
        <v>2022</v>
      </c>
      <c r="F2447" s="116" t="str">
        <f>+IF('Ark1'!Q4259=0,"",'Ark1'!Q4259)</f>
        <v/>
      </c>
      <c r="G2447" s="116">
        <f>+'Ark1'!R4259</f>
        <v>0</v>
      </c>
      <c r="H2447" s="116">
        <f>+'Ark1'!S4259</f>
        <v>0</v>
      </c>
      <c r="I2447" s="222" t="str">
        <f>+IF(G2447=0,"",'Ark1'!AA4259)</f>
        <v/>
      </c>
      <c r="J2447" s="222" t="str">
        <f>+IF(G2447=0,"",'Ark1'!AB4259)</f>
        <v/>
      </c>
      <c r="K2447" s="114" t="str">
        <f>+IF(G2447=0,"",'Ark1'!U4259)</f>
        <v/>
      </c>
      <c r="L2447" s="222" t="str">
        <f>+IF(G2447=0,"",'Ark1'!W4259)</f>
        <v/>
      </c>
      <c r="M2447" s="222" t="str">
        <f>+IF(G2447=0,"",'Ark1'!X4259)</f>
        <v/>
      </c>
      <c r="N2447" s="114" t="str">
        <f>+IF(G2447=0,"",'Ark1'!Y4259)</f>
        <v/>
      </c>
      <c r="O2447" s="116" t="str">
        <f>+IF(G2447=0,"",'Ark1'!Z4259)</f>
        <v/>
      </c>
      <c r="P2447" s="116" t="str">
        <f t="shared" si="38"/>
        <v/>
      </c>
      <c r="Q2447" s="114" t="str">
        <f>+IF(G2447=0,"",'Ark1'!T4259)</f>
        <v/>
      </c>
      <c r="R2447" s="222" t="str">
        <f>+IF(G2447=0,"",'Ark1'!V4259)</f>
        <v/>
      </c>
      <c r="S2447" s="32"/>
    </row>
    <row r="2448" spans="1:19" x14ac:dyDescent="0.5">
      <c r="A2448" s="32"/>
      <c r="B2448" s="297" t="str">
        <f>+IF(E2448=2012,VLOOKUP(D2448,K_navn!$A$2:$C$359,2),"")</f>
        <v>Ørsta</v>
      </c>
      <c r="C2448" s="297" t="str">
        <f>+IF(E2448=2012,VLOOKUP(D2448,K_navn!$A$2:$C$359,3),"")</f>
        <v>Møre og Romsdal</v>
      </c>
      <c r="D2448" s="115">
        <f>+'Ark1'!P4260</f>
        <v>1520</v>
      </c>
      <c r="E2448" s="115">
        <f>+'Ark1'!C4260</f>
        <v>2012</v>
      </c>
      <c r="F2448" s="116" t="str">
        <f>+IF('Ark1'!Q4260=0,"",'Ark1'!Q4260)</f>
        <v/>
      </c>
      <c r="G2448" s="116">
        <f>+'Ark1'!R4260</f>
        <v>0</v>
      </c>
      <c r="H2448" s="116">
        <f>+'Ark1'!S4260</f>
        <v>0</v>
      </c>
      <c r="I2448" s="222" t="str">
        <f>+IF(G2448=0,"",'Ark1'!AA4260)</f>
        <v/>
      </c>
      <c r="J2448" s="222" t="str">
        <f>+IF(G2448=0,"",'Ark1'!AB4260)</f>
        <v/>
      </c>
      <c r="K2448" s="114" t="str">
        <f>+IF(G2448=0,"",'Ark1'!U4260)</f>
        <v/>
      </c>
      <c r="L2448" s="222" t="str">
        <f>+IF(G2448=0,"",'Ark1'!W4260)</f>
        <v/>
      </c>
      <c r="M2448" s="222" t="str">
        <f>+IF(G2448=0,"",'Ark1'!X4260)</f>
        <v/>
      </c>
      <c r="N2448" s="114" t="str">
        <f>+IF(G2448=0,"",'Ark1'!Y4260)</f>
        <v/>
      </c>
      <c r="O2448" s="116" t="str">
        <f>+IF(G2448=0,"",'Ark1'!Z4260)</f>
        <v/>
      </c>
      <c r="P2448" s="116" t="str">
        <f t="shared" si="38"/>
        <v/>
      </c>
      <c r="Q2448" s="114" t="str">
        <f>+IF(G2448=0,"",'Ark1'!T4260)</f>
        <v/>
      </c>
      <c r="R2448" s="222" t="str">
        <f>+IF(G2448=0,"",'Ark1'!V4260)</f>
        <v/>
      </c>
      <c r="S2448" s="32"/>
    </row>
    <row r="2449" spans="1:19" x14ac:dyDescent="0.5">
      <c r="A2449" s="32"/>
      <c r="B2449" s="297" t="str">
        <f>+IF(E2449=2012,VLOOKUP(D2449,K_navn!$A$2:$C$359,2),"")</f>
        <v/>
      </c>
      <c r="C2449" s="297" t="str">
        <f>+IF(E2449=2012,VLOOKUP(D2449,K_navn!$A$2:$C$359,3),"")</f>
        <v/>
      </c>
      <c r="D2449" s="115">
        <f>+'Ark1'!P4261</f>
        <v>1520</v>
      </c>
      <c r="E2449" s="115">
        <f>+'Ark1'!C4261</f>
        <v>2013</v>
      </c>
      <c r="F2449" s="116" t="str">
        <f>+IF('Ark1'!Q4261=0,"",'Ark1'!Q4261)</f>
        <v/>
      </c>
      <c r="G2449" s="116">
        <f>+'Ark1'!R4261</f>
        <v>0</v>
      </c>
      <c r="H2449" s="116">
        <f>+'Ark1'!S4261</f>
        <v>0</v>
      </c>
      <c r="I2449" s="222" t="str">
        <f>+IF(G2449=0,"",'Ark1'!AA4261)</f>
        <v/>
      </c>
      <c r="J2449" s="222" t="str">
        <f>+IF(G2449=0,"",'Ark1'!AB4261)</f>
        <v/>
      </c>
      <c r="K2449" s="114" t="str">
        <f>+IF(G2449=0,"",'Ark1'!U4261)</f>
        <v/>
      </c>
      <c r="L2449" s="222" t="str">
        <f>+IF(G2449=0,"",'Ark1'!W4261)</f>
        <v/>
      </c>
      <c r="M2449" s="222" t="str">
        <f>+IF(G2449=0,"",'Ark1'!X4261)</f>
        <v/>
      </c>
      <c r="N2449" s="114" t="str">
        <f>+IF(G2449=0,"",'Ark1'!Y4261)</f>
        <v/>
      </c>
      <c r="O2449" s="116" t="str">
        <f>+IF(G2449=0,"",'Ark1'!Z4261)</f>
        <v/>
      </c>
      <c r="P2449" s="116" t="str">
        <f t="shared" si="38"/>
        <v/>
      </c>
      <c r="Q2449" s="114" t="str">
        <f>+IF(G2449=0,"",'Ark1'!T4261)</f>
        <v/>
      </c>
      <c r="R2449" s="222" t="str">
        <f>+IF(G2449=0,"",'Ark1'!V4261)</f>
        <v/>
      </c>
      <c r="S2449" s="32"/>
    </row>
    <row r="2450" spans="1:19" x14ac:dyDescent="0.5">
      <c r="A2450" s="32"/>
      <c r="B2450" s="297" t="str">
        <f>+IF(E2450=2012,VLOOKUP(D2450,K_navn!$A$2:$C$359,2),"")</f>
        <v/>
      </c>
      <c r="C2450" s="297" t="str">
        <f>+IF(E2450=2012,VLOOKUP(D2450,K_navn!$A$2:$C$359,3),"")</f>
        <v/>
      </c>
      <c r="D2450" s="115">
        <f>+'Ark1'!P4262</f>
        <v>1520</v>
      </c>
      <c r="E2450" s="115">
        <f>+'Ark1'!C4262</f>
        <v>2014</v>
      </c>
      <c r="F2450" s="116" t="str">
        <f>+IF('Ark1'!Q4262=0,"",'Ark1'!Q4262)</f>
        <v/>
      </c>
      <c r="G2450" s="116">
        <f>+'Ark1'!R4262</f>
        <v>0</v>
      </c>
      <c r="H2450" s="116">
        <f>+'Ark1'!S4262</f>
        <v>0</v>
      </c>
      <c r="I2450" s="222" t="str">
        <f>+IF(G2450=0,"",'Ark1'!AA4262)</f>
        <v/>
      </c>
      <c r="J2450" s="222" t="str">
        <f>+IF(G2450=0,"",'Ark1'!AB4262)</f>
        <v/>
      </c>
      <c r="K2450" s="114" t="str">
        <f>+IF(G2450=0,"",'Ark1'!U4262)</f>
        <v/>
      </c>
      <c r="L2450" s="222" t="str">
        <f>+IF(G2450=0,"",'Ark1'!W4262)</f>
        <v/>
      </c>
      <c r="M2450" s="222" t="str">
        <f>+IF(G2450=0,"",'Ark1'!X4262)</f>
        <v/>
      </c>
      <c r="N2450" s="114" t="str">
        <f>+IF(G2450=0,"",'Ark1'!Y4262)</f>
        <v/>
      </c>
      <c r="O2450" s="116" t="str">
        <f>+IF(G2450=0,"",'Ark1'!Z4262)</f>
        <v/>
      </c>
      <c r="P2450" s="116" t="str">
        <f t="shared" si="38"/>
        <v/>
      </c>
      <c r="Q2450" s="114" t="str">
        <f>+IF(G2450=0,"",'Ark1'!T4262)</f>
        <v/>
      </c>
      <c r="R2450" s="222" t="str">
        <f>+IF(G2450=0,"",'Ark1'!V4262)</f>
        <v/>
      </c>
      <c r="S2450" s="32"/>
    </row>
    <row r="2451" spans="1:19" x14ac:dyDescent="0.5">
      <c r="A2451" s="32"/>
      <c r="B2451" s="297" t="str">
        <f>+IF(E2451=2012,VLOOKUP(D2451,K_navn!$A$2:$C$359,2),"")</f>
        <v/>
      </c>
      <c r="C2451" s="297" t="str">
        <f>+IF(E2451=2012,VLOOKUP(D2451,K_navn!$A$2:$C$359,3),"")</f>
        <v/>
      </c>
      <c r="D2451" s="115">
        <f>+'Ark1'!P4263</f>
        <v>1520</v>
      </c>
      <c r="E2451" s="115">
        <f>+'Ark1'!C4263</f>
        <v>2015</v>
      </c>
      <c r="F2451" s="116" t="str">
        <f>+IF('Ark1'!Q4263=0,"",'Ark1'!Q4263)</f>
        <v/>
      </c>
      <c r="G2451" s="116">
        <f>+'Ark1'!R4263</f>
        <v>0</v>
      </c>
      <c r="H2451" s="116">
        <f>+'Ark1'!S4263</f>
        <v>0</v>
      </c>
      <c r="I2451" s="222" t="str">
        <f>+IF(G2451=0,"",'Ark1'!AA4263)</f>
        <v/>
      </c>
      <c r="J2451" s="222" t="str">
        <f>+IF(G2451=0,"",'Ark1'!AB4263)</f>
        <v/>
      </c>
      <c r="K2451" s="114" t="str">
        <f>+IF(G2451=0,"",'Ark1'!U4263)</f>
        <v/>
      </c>
      <c r="L2451" s="222" t="str">
        <f>+IF(G2451=0,"",'Ark1'!W4263)</f>
        <v/>
      </c>
      <c r="M2451" s="222" t="str">
        <f>+IF(G2451=0,"",'Ark1'!X4263)</f>
        <v/>
      </c>
      <c r="N2451" s="114" t="str">
        <f>+IF(G2451=0,"",'Ark1'!Y4263)</f>
        <v/>
      </c>
      <c r="O2451" s="116" t="str">
        <f>+IF(G2451=0,"",'Ark1'!Z4263)</f>
        <v/>
      </c>
      <c r="P2451" s="116" t="str">
        <f t="shared" si="38"/>
        <v/>
      </c>
      <c r="Q2451" s="114" t="str">
        <f>+IF(G2451=0,"",'Ark1'!T4263)</f>
        <v/>
      </c>
      <c r="R2451" s="222" t="str">
        <f>+IF(G2451=0,"",'Ark1'!V4263)</f>
        <v/>
      </c>
      <c r="S2451" s="32"/>
    </row>
    <row r="2452" spans="1:19" x14ac:dyDescent="0.5">
      <c r="A2452" s="32"/>
      <c r="B2452" s="297" t="str">
        <f>+IF(E2452=2012,VLOOKUP(D2452,K_navn!$A$2:$C$359,2),"")</f>
        <v/>
      </c>
      <c r="C2452" s="297" t="str">
        <f>+IF(E2452=2012,VLOOKUP(D2452,K_navn!$A$2:$C$359,3),"")</f>
        <v/>
      </c>
      <c r="D2452" s="115">
        <f>+'Ark1'!P4264</f>
        <v>1520</v>
      </c>
      <c r="E2452" s="115">
        <f>+'Ark1'!C4264</f>
        <v>2016</v>
      </c>
      <c r="F2452" s="116" t="str">
        <f>+IF('Ark1'!Q4264=0,"",'Ark1'!Q4264)</f>
        <v/>
      </c>
      <c r="G2452" s="116">
        <f>+'Ark1'!R4264</f>
        <v>0</v>
      </c>
      <c r="H2452" s="116">
        <f>+'Ark1'!S4264</f>
        <v>0</v>
      </c>
      <c r="I2452" s="222" t="str">
        <f>+IF(G2452=0,"",'Ark1'!AA4264)</f>
        <v/>
      </c>
      <c r="J2452" s="222" t="str">
        <f>+IF(G2452=0,"",'Ark1'!AB4264)</f>
        <v/>
      </c>
      <c r="K2452" s="114" t="str">
        <f>+IF(G2452=0,"",'Ark1'!U4264)</f>
        <v/>
      </c>
      <c r="L2452" s="222" t="str">
        <f>+IF(G2452=0,"",'Ark1'!W4264)</f>
        <v/>
      </c>
      <c r="M2452" s="222" t="str">
        <f>+IF(G2452=0,"",'Ark1'!X4264)</f>
        <v/>
      </c>
      <c r="N2452" s="114" t="str">
        <f>+IF(G2452=0,"",'Ark1'!Y4264)</f>
        <v/>
      </c>
      <c r="O2452" s="116" t="str">
        <f>+IF(G2452=0,"",'Ark1'!Z4264)</f>
        <v/>
      </c>
      <c r="P2452" s="116" t="str">
        <f t="shared" si="38"/>
        <v/>
      </c>
      <c r="Q2452" s="114" t="str">
        <f>+IF(G2452=0,"",'Ark1'!T4264)</f>
        <v/>
      </c>
      <c r="R2452" s="222" t="str">
        <f>+IF(G2452=0,"",'Ark1'!V4264)</f>
        <v/>
      </c>
      <c r="S2452" s="32"/>
    </row>
    <row r="2453" spans="1:19" x14ac:dyDescent="0.5">
      <c r="A2453" s="32"/>
      <c r="B2453" s="297" t="str">
        <f>+IF(E2453=2012,VLOOKUP(D2453,K_navn!$A$2:$C$359,2),"")</f>
        <v/>
      </c>
      <c r="C2453" s="297" t="str">
        <f>+IF(E2453=2012,VLOOKUP(D2453,K_navn!$A$2:$C$359,3),"")</f>
        <v/>
      </c>
      <c r="D2453" s="115">
        <f>+'Ark1'!P4265</f>
        <v>1520</v>
      </c>
      <c r="E2453" s="115">
        <f>+'Ark1'!C4265</f>
        <v>2017</v>
      </c>
      <c r="F2453" s="116" t="str">
        <f>+IF('Ark1'!Q4265=0,"",'Ark1'!Q4265)</f>
        <v/>
      </c>
      <c r="G2453" s="116">
        <f>+'Ark1'!R4265</f>
        <v>0</v>
      </c>
      <c r="H2453" s="116">
        <f>+'Ark1'!S4265</f>
        <v>0</v>
      </c>
      <c r="I2453" s="222" t="str">
        <f>+IF(G2453=0,"",'Ark1'!AA4265)</f>
        <v/>
      </c>
      <c r="J2453" s="222" t="str">
        <f>+IF(G2453=0,"",'Ark1'!AB4265)</f>
        <v/>
      </c>
      <c r="K2453" s="114" t="str">
        <f>+IF(G2453=0,"",'Ark1'!U4265)</f>
        <v/>
      </c>
      <c r="L2453" s="222" t="str">
        <f>+IF(G2453=0,"",'Ark1'!W4265)</f>
        <v/>
      </c>
      <c r="M2453" s="222" t="str">
        <f>+IF(G2453=0,"",'Ark1'!X4265)</f>
        <v/>
      </c>
      <c r="N2453" s="114" t="str">
        <f>+IF(G2453=0,"",'Ark1'!Y4265)</f>
        <v/>
      </c>
      <c r="O2453" s="116" t="str">
        <f>+IF(G2453=0,"",'Ark1'!Z4265)</f>
        <v/>
      </c>
      <c r="P2453" s="116" t="str">
        <f t="shared" si="38"/>
        <v/>
      </c>
      <c r="Q2453" s="114" t="str">
        <f>+IF(G2453=0,"",'Ark1'!T4265)</f>
        <v/>
      </c>
      <c r="R2453" s="222" t="str">
        <f>+IF(G2453=0,"",'Ark1'!V4265)</f>
        <v/>
      </c>
      <c r="S2453" s="32"/>
    </row>
    <row r="2454" spans="1:19" x14ac:dyDescent="0.5">
      <c r="A2454" s="32"/>
      <c r="B2454" s="297" t="str">
        <f>+IF(E2454=2012,VLOOKUP(D2454,K_navn!$A$2:$C$359,2),"")</f>
        <v/>
      </c>
      <c r="C2454" s="297" t="str">
        <f>+IF(E2454=2012,VLOOKUP(D2454,K_navn!$A$2:$C$359,3),"")</f>
        <v/>
      </c>
      <c r="D2454" s="115">
        <f>+'Ark1'!P4266</f>
        <v>1520</v>
      </c>
      <c r="E2454" s="115">
        <f>+'Ark1'!C4266</f>
        <v>2018</v>
      </c>
      <c r="F2454" s="116" t="str">
        <f>+IF('Ark1'!Q4266=0,"",'Ark1'!Q4266)</f>
        <v/>
      </c>
      <c r="G2454" s="116">
        <f>+'Ark1'!R4266</f>
        <v>0</v>
      </c>
      <c r="H2454" s="116">
        <f>+'Ark1'!S4266</f>
        <v>0</v>
      </c>
      <c r="I2454" s="222" t="str">
        <f>+IF(G2454=0,"",'Ark1'!AA4266)</f>
        <v/>
      </c>
      <c r="J2454" s="222" t="str">
        <f>+IF(G2454=0,"",'Ark1'!AB4266)</f>
        <v/>
      </c>
      <c r="K2454" s="114" t="str">
        <f>+IF(G2454=0,"",'Ark1'!U4266)</f>
        <v/>
      </c>
      <c r="L2454" s="222" t="str">
        <f>+IF(G2454=0,"",'Ark1'!W4266)</f>
        <v/>
      </c>
      <c r="M2454" s="222" t="str">
        <f>+IF(G2454=0,"",'Ark1'!X4266)</f>
        <v/>
      </c>
      <c r="N2454" s="114" t="str">
        <f>+IF(G2454=0,"",'Ark1'!Y4266)</f>
        <v/>
      </c>
      <c r="O2454" s="116" t="str">
        <f>+IF(G2454=0,"",'Ark1'!Z4266)</f>
        <v/>
      </c>
      <c r="P2454" s="116" t="str">
        <f t="shared" si="38"/>
        <v/>
      </c>
      <c r="Q2454" s="114" t="str">
        <f>+IF(G2454=0,"",'Ark1'!T4266)</f>
        <v/>
      </c>
      <c r="R2454" s="222" t="str">
        <f>+IF(G2454=0,"",'Ark1'!V4266)</f>
        <v/>
      </c>
      <c r="S2454" s="32"/>
    </row>
    <row r="2455" spans="1:19" x14ac:dyDescent="0.5">
      <c r="A2455" s="32"/>
      <c r="B2455" s="297" t="str">
        <f>+IF(E2455=2012,VLOOKUP(D2455,K_navn!$A$2:$C$359,2),"")</f>
        <v/>
      </c>
      <c r="C2455" s="297" t="str">
        <f>+IF(E2455=2012,VLOOKUP(D2455,K_navn!$A$2:$C$359,3),"")</f>
        <v/>
      </c>
      <c r="D2455" s="115">
        <f>+'Ark1'!P4267</f>
        <v>1520</v>
      </c>
      <c r="E2455" s="115">
        <f>+'Ark1'!C4267</f>
        <v>2019</v>
      </c>
      <c r="F2455" s="116" t="str">
        <f>+IF('Ark1'!Q4267=0,"",'Ark1'!Q4267)</f>
        <v/>
      </c>
      <c r="G2455" s="116">
        <f>+'Ark1'!R4267</f>
        <v>0</v>
      </c>
      <c r="H2455" s="116">
        <f>+'Ark1'!S4267</f>
        <v>0</v>
      </c>
      <c r="I2455" s="222" t="str">
        <f>+IF(G2455=0,"",'Ark1'!AA4267)</f>
        <v/>
      </c>
      <c r="J2455" s="222" t="str">
        <f>+IF(G2455=0,"",'Ark1'!AB4267)</f>
        <v/>
      </c>
      <c r="K2455" s="114" t="str">
        <f>+IF(G2455=0,"",'Ark1'!U4267)</f>
        <v/>
      </c>
      <c r="L2455" s="222" t="str">
        <f>+IF(G2455=0,"",'Ark1'!W4267)</f>
        <v/>
      </c>
      <c r="M2455" s="222" t="str">
        <f>+IF(G2455=0,"",'Ark1'!X4267)</f>
        <v/>
      </c>
      <c r="N2455" s="114" t="str">
        <f>+IF(G2455=0,"",'Ark1'!Y4267)</f>
        <v/>
      </c>
      <c r="O2455" s="116" t="str">
        <f>+IF(G2455=0,"",'Ark1'!Z4267)</f>
        <v/>
      </c>
      <c r="P2455" s="116" t="str">
        <f t="shared" si="38"/>
        <v/>
      </c>
      <c r="Q2455" s="114" t="str">
        <f>+IF(G2455=0,"",'Ark1'!T4267)</f>
        <v/>
      </c>
      <c r="R2455" s="222" t="str">
        <f>+IF(G2455=0,"",'Ark1'!V4267)</f>
        <v/>
      </c>
      <c r="S2455" s="32"/>
    </row>
    <row r="2456" spans="1:19" x14ac:dyDescent="0.5">
      <c r="A2456" s="32"/>
      <c r="B2456" s="297" t="str">
        <f>+IF(E2456=2012,VLOOKUP(D2456,K_navn!$A$2:$C$359,2),"")</f>
        <v/>
      </c>
      <c r="C2456" s="297" t="str">
        <f>+IF(E2456=2012,VLOOKUP(D2456,K_navn!$A$2:$C$359,3),"")</f>
        <v/>
      </c>
      <c r="D2456" s="115">
        <f>+'Ark1'!P4268</f>
        <v>1520</v>
      </c>
      <c r="E2456" s="115">
        <f>+'Ark1'!C4268</f>
        <v>2020</v>
      </c>
      <c r="F2456" s="116" t="str">
        <f>+IF('Ark1'!Q4268=0,"",'Ark1'!Q4268)</f>
        <v/>
      </c>
      <c r="G2456" s="116">
        <f>+'Ark1'!R4268</f>
        <v>0</v>
      </c>
      <c r="H2456" s="116">
        <f>+'Ark1'!S4268</f>
        <v>0</v>
      </c>
      <c r="I2456" s="222" t="str">
        <f>+IF(G2456=0,"",'Ark1'!AA4268)</f>
        <v/>
      </c>
      <c r="J2456" s="222" t="str">
        <f>+IF(G2456=0,"",'Ark1'!AB4268)</f>
        <v/>
      </c>
      <c r="K2456" s="114" t="str">
        <f>+IF(G2456=0,"",'Ark1'!U4268)</f>
        <v/>
      </c>
      <c r="L2456" s="222" t="str">
        <f>+IF(G2456=0,"",'Ark1'!W4268)</f>
        <v/>
      </c>
      <c r="M2456" s="222" t="str">
        <f>+IF(G2456=0,"",'Ark1'!X4268)</f>
        <v/>
      </c>
      <c r="N2456" s="114" t="str">
        <f>+IF(G2456=0,"",'Ark1'!Y4268)</f>
        <v/>
      </c>
      <c r="O2456" s="116" t="str">
        <f>+IF(G2456=0,"",'Ark1'!Z4268)</f>
        <v/>
      </c>
      <c r="P2456" s="116" t="str">
        <f t="shared" si="38"/>
        <v/>
      </c>
      <c r="Q2456" s="114" t="str">
        <f>+IF(G2456=0,"",'Ark1'!T4268)</f>
        <v/>
      </c>
      <c r="R2456" s="222" t="str">
        <f>+IF(G2456=0,"",'Ark1'!V4268)</f>
        <v/>
      </c>
      <c r="S2456" s="32"/>
    </row>
    <row r="2457" spans="1:19" x14ac:dyDescent="0.5">
      <c r="A2457" s="32"/>
      <c r="B2457" s="297" t="str">
        <f>+IF(E2457=2012,VLOOKUP(D2457,K_navn!$A$2:$C$359,2),"")</f>
        <v/>
      </c>
      <c r="C2457" s="297" t="str">
        <f>+IF(E2457=2012,VLOOKUP(D2457,K_navn!$A$2:$C$359,3),"")</f>
        <v/>
      </c>
      <c r="D2457" s="115">
        <f>+'Ark1'!P4269</f>
        <v>1520</v>
      </c>
      <c r="E2457" s="115">
        <f>+'Ark1'!C4269</f>
        <v>2021</v>
      </c>
      <c r="F2457" s="116">
        <f>+IF('Ark1'!Q4269=0,"",'Ark1'!Q4269)</f>
        <v>1</v>
      </c>
      <c r="G2457" s="116">
        <f>+'Ark1'!R4269</f>
        <v>1</v>
      </c>
      <c r="H2457" s="116">
        <f>+'Ark1'!S4269</f>
        <v>1</v>
      </c>
      <c r="I2457" s="222">
        <f>+IF(G2457=0,"",'Ark1'!AA4269)</f>
        <v>3.8034383082306391E-3</v>
      </c>
      <c r="J2457" s="222">
        <f>+IF(G2457=0,"",'Ark1'!AB4269)</f>
        <v>3.553649948124243E-3</v>
      </c>
      <c r="K2457" s="114">
        <f>+IF(G2457=0,"",'Ark1'!U4269)</f>
        <v>63</v>
      </c>
      <c r="L2457" s="222">
        <f>+IF(G2457=0,"",'Ark1'!W4269)</f>
        <v>79.28</v>
      </c>
      <c r="M2457" s="222">
        <f>+IF(G2457=0,"",'Ark1'!X4269)</f>
        <v>0</v>
      </c>
      <c r="N2457" s="114">
        <f>+IF(G2457=0,"",'Ark1'!Y4269)</f>
        <v>0</v>
      </c>
      <c r="O2457" s="116">
        <f>+IF(G2457=0,"",'Ark1'!Z4269)</f>
        <v>0</v>
      </c>
      <c r="P2457" s="116">
        <f t="shared" si="38"/>
        <v>1</v>
      </c>
      <c r="Q2457" s="114">
        <f>+IF(G2457=0,"",'Ark1'!T4269)</f>
        <v>17</v>
      </c>
      <c r="R2457" s="222">
        <f>+IF(G2457=0,"",'Ark1'!V4269)</f>
        <v>85.89382448537377</v>
      </c>
      <c r="S2457" s="32"/>
    </row>
    <row r="2458" spans="1:19" x14ac:dyDescent="0.5">
      <c r="A2458" s="32"/>
      <c r="B2458" s="297" t="str">
        <f>+IF(E2458=2012,VLOOKUP(D2458,K_navn!$A$2:$C$359,2),"")</f>
        <v/>
      </c>
      <c r="C2458" s="297" t="str">
        <f>+IF(E2458=2012,VLOOKUP(D2458,K_navn!$A$2:$C$359,3),"")</f>
        <v/>
      </c>
      <c r="D2458" s="115">
        <f>+'Ark1'!P4270</f>
        <v>1520</v>
      </c>
      <c r="E2458" s="115">
        <f>+'Ark1'!C4270</f>
        <v>2022</v>
      </c>
      <c r="F2458" s="116" t="str">
        <f>+IF('Ark1'!Q4270=0,"",'Ark1'!Q4270)</f>
        <v/>
      </c>
      <c r="G2458" s="116">
        <f>+'Ark1'!R4270</f>
        <v>0</v>
      </c>
      <c r="H2458" s="116">
        <f>+'Ark1'!S4270</f>
        <v>0</v>
      </c>
      <c r="I2458" s="222" t="str">
        <f>+IF(G2458=0,"",'Ark1'!AA4270)</f>
        <v/>
      </c>
      <c r="J2458" s="222" t="str">
        <f>+IF(G2458=0,"",'Ark1'!AB4270)</f>
        <v/>
      </c>
      <c r="K2458" s="114" t="str">
        <f>+IF(G2458=0,"",'Ark1'!U4270)</f>
        <v/>
      </c>
      <c r="L2458" s="222" t="str">
        <f>+IF(G2458=0,"",'Ark1'!W4270)</f>
        <v/>
      </c>
      <c r="M2458" s="222" t="str">
        <f>+IF(G2458=0,"",'Ark1'!X4270)</f>
        <v/>
      </c>
      <c r="N2458" s="114" t="str">
        <f>+IF(G2458=0,"",'Ark1'!Y4270)</f>
        <v/>
      </c>
      <c r="O2458" s="116" t="str">
        <f>+IF(G2458=0,"",'Ark1'!Z4270)</f>
        <v/>
      </c>
      <c r="P2458" s="116" t="str">
        <f t="shared" si="38"/>
        <v/>
      </c>
      <c r="Q2458" s="114" t="str">
        <f>+IF(G2458=0,"",'Ark1'!T4270)</f>
        <v/>
      </c>
      <c r="R2458" s="222" t="str">
        <f>+IF(G2458=0,"",'Ark1'!V4270)</f>
        <v/>
      </c>
      <c r="S2458" s="32"/>
    </row>
    <row r="2459" spans="1:19" x14ac:dyDescent="0.5">
      <c r="A2459" s="32"/>
      <c r="B2459" s="297" t="str">
        <f>+IF(E2459=2012,VLOOKUP(D2459,K_navn!$A$2:$C$359,2),"")</f>
        <v>Stranda</v>
      </c>
      <c r="C2459" s="297" t="str">
        <f>+IF(E2459=2012,VLOOKUP(D2459,K_navn!$A$2:$C$359,3),"")</f>
        <v>Møre og Romsdal</v>
      </c>
      <c r="D2459" s="115">
        <f>+'Ark1'!P4271</f>
        <v>1525</v>
      </c>
      <c r="E2459" s="115">
        <f>+'Ark1'!C4271</f>
        <v>2012</v>
      </c>
      <c r="F2459" s="116" t="str">
        <f>+IF('Ark1'!Q4271=0,"",'Ark1'!Q4271)</f>
        <v/>
      </c>
      <c r="G2459" s="116">
        <f>+'Ark1'!R4271</f>
        <v>0</v>
      </c>
      <c r="H2459" s="116">
        <f>+'Ark1'!S4271</f>
        <v>0</v>
      </c>
      <c r="I2459" s="222" t="str">
        <f>+IF(G2459=0,"",'Ark1'!AA4271)</f>
        <v/>
      </c>
      <c r="J2459" s="222" t="str">
        <f>+IF(G2459=0,"",'Ark1'!AB4271)</f>
        <v/>
      </c>
      <c r="K2459" s="114" t="str">
        <f>+IF(G2459=0,"",'Ark1'!U4271)</f>
        <v/>
      </c>
      <c r="L2459" s="222" t="str">
        <f>+IF(G2459=0,"",'Ark1'!W4271)</f>
        <v/>
      </c>
      <c r="M2459" s="222" t="str">
        <f>+IF(G2459=0,"",'Ark1'!X4271)</f>
        <v/>
      </c>
      <c r="N2459" s="114" t="str">
        <f>+IF(G2459=0,"",'Ark1'!Y4271)</f>
        <v/>
      </c>
      <c r="O2459" s="116" t="str">
        <f>+IF(G2459=0,"",'Ark1'!Z4271)</f>
        <v/>
      </c>
      <c r="P2459" s="116" t="str">
        <f t="shared" si="38"/>
        <v/>
      </c>
      <c r="Q2459" s="114" t="str">
        <f>+IF(G2459=0,"",'Ark1'!T4271)</f>
        <v/>
      </c>
      <c r="R2459" s="222" t="str">
        <f>+IF(G2459=0,"",'Ark1'!V4271)</f>
        <v/>
      </c>
      <c r="S2459" s="32"/>
    </row>
    <row r="2460" spans="1:19" x14ac:dyDescent="0.5">
      <c r="A2460" s="32"/>
      <c r="B2460" s="297" t="str">
        <f>+IF(E2460=2012,VLOOKUP(D2460,K_navn!$A$2:$C$359,2),"")</f>
        <v/>
      </c>
      <c r="C2460" s="297" t="str">
        <f>+IF(E2460=2012,VLOOKUP(D2460,K_navn!$A$2:$C$359,3),"")</f>
        <v/>
      </c>
      <c r="D2460" s="115">
        <f>+'Ark1'!P4272</f>
        <v>1525</v>
      </c>
      <c r="E2460" s="115">
        <f>+'Ark1'!C4272</f>
        <v>2013</v>
      </c>
      <c r="F2460" s="116" t="str">
        <f>+IF('Ark1'!Q4272=0,"",'Ark1'!Q4272)</f>
        <v/>
      </c>
      <c r="G2460" s="116">
        <f>+'Ark1'!R4272</f>
        <v>0</v>
      </c>
      <c r="H2460" s="116">
        <f>+'Ark1'!S4272</f>
        <v>0</v>
      </c>
      <c r="I2460" s="222" t="str">
        <f>+IF(G2460=0,"",'Ark1'!AA4272)</f>
        <v/>
      </c>
      <c r="J2460" s="222" t="str">
        <f>+IF(G2460=0,"",'Ark1'!AB4272)</f>
        <v/>
      </c>
      <c r="K2460" s="114" t="str">
        <f>+IF(G2460=0,"",'Ark1'!U4272)</f>
        <v/>
      </c>
      <c r="L2460" s="222" t="str">
        <f>+IF(G2460=0,"",'Ark1'!W4272)</f>
        <v/>
      </c>
      <c r="M2460" s="222" t="str">
        <f>+IF(G2460=0,"",'Ark1'!X4272)</f>
        <v/>
      </c>
      <c r="N2460" s="114" t="str">
        <f>+IF(G2460=0,"",'Ark1'!Y4272)</f>
        <v/>
      </c>
      <c r="O2460" s="116" t="str">
        <f>+IF(G2460=0,"",'Ark1'!Z4272)</f>
        <v/>
      </c>
      <c r="P2460" s="116" t="str">
        <f t="shared" si="38"/>
        <v/>
      </c>
      <c r="Q2460" s="114" t="str">
        <f>+IF(G2460=0,"",'Ark1'!T4272)</f>
        <v/>
      </c>
      <c r="R2460" s="222" t="str">
        <f>+IF(G2460=0,"",'Ark1'!V4272)</f>
        <v/>
      </c>
      <c r="S2460" s="32"/>
    </row>
    <row r="2461" spans="1:19" x14ac:dyDescent="0.5">
      <c r="A2461" s="32"/>
      <c r="B2461" s="297" t="str">
        <f>+IF(E2461=2012,VLOOKUP(D2461,K_navn!$A$2:$C$359,2),"")</f>
        <v/>
      </c>
      <c r="C2461" s="297" t="str">
        <f>+IF(E2461=2012,VLOOKUP(D2461,K_navn!$A$2:$C$359,3),"")</f>
        <v/>
      </c>
      <c r="D2461" s="115">
        <f>+'Ark1'!P4273</f>
        <v>1525</v>
      </c>
      <c r="E2461" s="115">
        <f>+'Ark1'!C4273</f>
        <v>2014</v>
      </c>
      <c r="F2461" s="116" t="str">
        <f>+IF('Ark1'!Q4273=0,"",'Ark1'!Q4273)</f>
        <v/>
      </c>
      <c r="G2461" s="116">
        <f>+'Ark1'!R4273</f>
        <v>0</v>
      </c>
      <c r="H2461" s="116">
        <f>+'Ark1'!S4273</f>
        <v>0</v>
      </c>
      <c r="I2461" s="222" t="str">
        <f>+IF(G2461=0,"",'Ark1'!AA4273)</f>
        <v/>
      </c>
      <c r="J2461" s="222" t="str">
        <f>+IF(G2461=0,"",'Ark1'!AB4273)</f>
        <v/>
      </c>
      <c r="K2461" s="114" t="str">
        <f>+IF(G2461=0,"",'Ark1'!U4273)</f>
        <v/>
      </c>
      <c r="L2461" s="222" t="str">
        <f>+IF(G2461=0,"",'Ark1'!W4273)</f>
        <v/>
      </c>
      <c r="M2461" s="222" t="str">
        <f>+IF(G2461=0,"",'Ark1'!X4273)</f>
        <v/>
      </c>
      <c r="N2461" s="114" t="str">
        <f>+IF(G2461=0,"",'Ark1'!Y4273)</f>
        <v/>
      </c>
      <c r="O2461" s="116" t="str">
        <f>+IF(G2461=0,"",'Ark1'!Z4273)</f>
        <v/>
      </c>
      <c r="P2461" s="116" t="str">
        <f t="shared" si="38"/>
        <v/>
      </c>
      <c r="Q2461" s="114" t="str">
        <f>+IF(G2461=0,"",'Ark1'!T4273)</f>
        <v/>
      </c>
      <c r="R2461" s="222" t="str">
        <f>+IF(G2461=0,"",'Ark1'!V4273)</f>
        <v/>
      </c>
      <c r="S2461" s="32"/>
    </row>
    <row r="2462" spans="1:19" x14ac:dyDescent="0.5">
      <c r="A2462" s="32"/>
      <c r="B2462" s="297" t="str">
        <f>+IF(E2462=2012,VLOOKUP(D2462,K_navn!$A$2:$C$359,2),"")</f>
        <v/>
      </c>
      <c r="C2462" s="297" t="str">
        <f>+IF(E2462=2012,VLOOKUP(D2462,K_navn!$A$2:$C$359,3),"")</f>
        <v/>
      </c>
      <c r="D2462" s="115">
        <f>+'Ark1'!P4274</f>
        <v>1525</v>
      </c>
      <c r="E2462" s="115">
        <f>+'Ark1'!C4274</f>
        <v>2015</v>
      </c>
      <c r="F2462" s="116" t="str">
        <f>+IF('Ark1'!Q4274=0,"",'Ark1'!Q4274)</f>
        <v/>
      </c>
      <c r="G2462" s="116">
        <f>+'Ark1'!R4274</f>
        <v>0</v>
      </c>
      <c r="H2462" s="116">
        <f>+'Ark1'!S4274</f>
        <v>0</v>
      </c>
      <c r="I2462" s="222" t="str">
        <f>+IF(G2462=0,"",'Ark1'!AA4274)</f>
        <v/>
      </c>
      <c r="J2462" s="222" t="str">
        <f>+IF(G2462=0,"",'Ark1'!AB4274)</f>
        <v/>
      </c>
      <c r="K2462" s="114" t="str">
        <f>+IF(G2462=0,"",'Ark1'!U4274)</f>
        <v/>
      </c>
      <c r="L2462" s="222" t="str">
        <f>+IF(G2462=0,"",'Ark1'!W4274)</f>
        <v/>
      </c>
      <c r="M2462" s="222" t="str">
        <f>+IF(G2462=0,"",'Ark1'!X4274)</f>
        <v/>
      </c>
      <c r="N2462" s="114" t="str">
        <f>+IF(G2462=0,"",'Ark1'!Y4274)</f>
        <v/>
      </c>
      <c r="O2462" s="116" t="str">
        <f>+IF(G2462=0,"",'Ark1'!Z4274)</f>
        <v/>
      </c>
      <c r="P2462" s="116" t="str">
        <f t="shared" si="38"/>
        <v/>
      </c>
      <c r="Q2462" s="114" t="str">
        <f>+IF(G2462=0,"",'Ark1'!T4274)</f>
        <v/>
      </c>
      <c r="R2462" s="222" t="str">
        <f>+IF(G2462=0,"",'Ark1'!V4274)</f>
        <v/>
      </c>
      <c r="S2462" s="32"/>
    </row>
    <row r="2463" spans="1:19" x14ac:dyDescent="0.5">
      <c r="A2463" s="32"/>
      <c r="B2463" s="297" t="str">
        <f>+IF(E2463=2012,VLOOKUP(D2463,K_navn!$A$2:$C$359,2),"")</f>
        <v/>
      </c>
      <c r="C2463" s="297" t="str">
        <f>+IF(E2463=2012,VLOOKUP(D2463,K_navn!$A$2:$C$359,3),"")</f>
        <v/>
      </c>
      <c r="D2463" s="115">
        <f>+'Ark1'!P4275</f>
        <v>1525</v>
      </c>
      <c r="E2463" s="115">
        <f>+'Ark1'!C4275</f>
        <v>2016</v>
      </c>
      <c r="F2463" s="116">
        <f>+IF('Ark1'!Q4275=0,"",'Ark1'!Q4275)</f>
        <v>1</v>
      </c>
      <c r="G2463" s="116">
        <f>+'Ark1'!R4275</f>
        <v>1</v>
      </c>
      <c r="H2463" s="116">
        <f>+'Ark1'!S4275</f>
        <v>1</v>
      </c>
      <c r="I2463" s="222">
        <f>+IF(G2463=0,"",'Ark1'!AA4275)</f>
        <v>2.1323780279767996E-3</v>
      </c>
      <c r="J2463" s="222">
        <f>+IF(G2463=0,"",'Ark1'!AB4275)</f>
        <v>2.8923996192712128E-3</v>
      </c>
      <c r="K2463" s="114">
        <f>+IF(G2463=0,"",'Ark1'!U4275)</f>
        <v>57</v>
      </c>
      <c r="L2463" s="222">
        <f>+IF(G2463=0,"",'Ark1'!W4275)</f>
        <v>110.5</v>
      </c>
      <c r="M2463" s="222">
        <f>+IF(G2463=0,"",'Ark1'!X4275)</f>
        <v>0</v>
      </c>
      <c r="N2463" s="114">
        <f>+IF(G2463=0,"",'Ark1'!Y4275)</f>
        <v>0</v>
      </c>
      <c r="O2463" s="116">
        <f>+IF(G2463=0,"",'Ark1'!Z4275)</f>
        <v>0</v>
      </c>
      <c r="P2463" s="116">
        <f t="shared" si="38"/>
        <v>1</v>
      </c>
      <c r="Q2463" s="114">
        <f>+IF(G2463=0,"",'Ark1'!T4275)</f>
        <v>14</v>
      </c>
      <c r="R2463" s="222">
        <f>+IF(G2463=0,"",'Ark1'!V4275)</f>
        <v>119.71830985915491</v>
      </c>
      <c r="S2463" s="32"/>
    </row>
    <row r="2464" spans="1:19" x14ac:dyDescent="0.5">
      <c r="A2464" s="32"/>
      <c r="B2464" s="297" t="str">
        <f>+IF(E2464=2012,VLOOKUP(D2464,K_navn!$A$2:$C$359,2),"")</f>
        <v/>
      </c>
      <c r="C2464" s="297" t="str">
        <f>+IF(E2464=2012,VLOOKUP(D2464,K_navn!$A$2:$C$359,3),"")</f>
        <v/>
      </c>
      <c r="D2464" s="115">
        <f>+'Ark1'!P4276</f>
        <v>1525</v>
      </c>
      <c r="E2464" s="115">
        <f>+'Ark1'!C4276</f>
        <v>2017</v>
      </c>
      <c r="F2464" s="116" t="str">
        <f>+IF('Ark1'!Q4276=0,"",'Ark1'!Q4276)</f>
        <v/>
      </c>
      <c r="G2464" s="116">
        <f>+'Ark1'!R4276</f>
        <v>0</v>
      </c>
      <c r="H2464" s="116">
        <f>+'Ark1'!S4276</f>
        <v>0</v>
      </c>
      <c r="I2464" s="222" t="str">
        <f>+IF(G2464=0,"",'Ark1'!AA4276)</f>
        <v/>
      </c>
      <c r="J2464" s="222" t="str">
        <f>+IF(G2464=0,"",'Ark1'!AB4276)</f>
        <v/>
      </c>
      <c r="K2464" s="114" t="str">
        <f>+IF(G2464=0,"",'Ark1'!U4276)</f>
        <v/>
      </c>
      <c r="L2464" s="222" t="str">
        <f>+IF(G2464=0,"",'Ark1'!W4276)</f>
        <v/>
      </c>
      <c r="M2464" s="222" t="str">
        <f>+IF(G2464=0,"",'Ark1'!X4276)</f>
        <v/>
      </c>
      <c r="N2464" s="114" t="str">
        <f>+IF(G2464=0,"",'Ark1'!Y4276)</f>
        <v/>
      </c>
      <c r="O2464" s="116" t="str">
        <f>+IF(G2464=0,"",'Ark1'!Z4276)</f>
        <v/>
      </c>
      <c r="P2464" s="116" t="str">
        <f t="shared" si="38"/>
        <v/>
      </c>
      <c r="Q2464" s="114" t="str">
        <f>+IF(G2464=0,"",'Ark1'!T4276)</f>
        <v/>
      </c>
      <c r="R2464" s="222" t="str">
        <f>+IF(G2464=0,"",'Ark1'!V4276)</f>
        <v/>
      </c>
      <c r="S2464" s="32"/>
    </row>
    <row r="2465" spans="1:19" x14ac:dyDescent="0.5">
      <c r="A2465" s="32"/>
      <c r="B2465" s="297" t="str">
        <f>+IF(E2465=2012,VLOOKUP(D2465,K_navn!$A$2:$C$359,2),"")</f>
        <v/>
      </c>
      <c r="C2465" s="297" t="str">
        <f>+IF(E2465=2012,VLOOKUP(D2465,K_navn!$A$2:$C$359,3),"")</f>
        <v/>
      </c>
      <c r="D2465" s="115">
        <f>+'Ark1'!P4277</f>
        <v>1525</v>
      </c>
      <c r="E2465" s="115">
        <f>+'Ark1'!C4277</f>
        <v>2018</v>
      </c>
      <c r="F2465" s="116" t="str">
        <f>+IF('Ark1'!Q4277=0,"",'Ark1'!Q4277)</f>
        <v/>
      </c>
      <c r="G2465" s="116">
        <f>+'Ark1'!R4277</f>
        <v>0</v>
      </c>
      <c r="H2465" s="116">
        <f>+'Ark1'!S4277</f>
        <v>0</v>
      </c>
      <c r="I2465" s="222" t="str">
        <f>+IF(G2465=0,"",'Ark1'!AA4277)</f>
        <v/>
      </c>
      <c r="J2465" s="222" t="str">
        <f>+IF(G2465=0,"",'Ark1'!AB4277)</f>
        <v/>
      </c>
      <c r="K2465" s="114" t="str">
        <f>+IF(G2465=0,"",'Ark1'!U4277)</f>
        <v/>
      </c>
      <c r="L2465" s="222" t="str">
        <f>+IF(G2465=0,"",'Ark1'!W4277)</f>
        <v/>
      </c>
      <c r="M2465" s="222" t="str">
        <f>+IF(G2465=0,"",'Ark1'!X4277)</f>
        <v/>
      </c>
      <c r="N2465" s="114" t="str">
        <f>+IF(G2465=0,"",'Ark1'!Y4277)</f>
        <v/>
      </c>
      <c r="O2465" s="116" t="str">
        <f>+IF(G2465=0,"",'Ark1'!Z4277)</f>
        <v/>
      </c>
      <c r="P2465" s="116" t="str">
        <f t="shared" si="38"/>
        <v/>
      </c>
      <c r="Q2465" s="114" t="str">
        <f>+IF(G2465=0,"",'Ark1'!T4277)</f>
        <v/>
      </c>
      <c r="R2465" s="222" t="str">
        <f>+IF(G2465=0,"",'Ark1'!V4277)</f>
        <v/>
      </c>
      <c r="S2465" s="32"/>
    </row>
    <row r="2466" spans="1:19" x14ac:dyDescent="0.5">
      <c r="A2466" s="32"/>
      <c r="B2466" s="297" t="str">
        <f>+IF(E2466=2012,VLOOKUP(D2466,K_navn!$A$2:$C$359,2),"")</f>
        <v/>
      </c>
      <c r="C2466" s="297" t="str">
        <f>+IF(E2466=2012,VLOOKUP(D2466,K_navn!$A$2:$C$359,3),"")</f>
        <v/>
      </c>
      <c r="D2466" s="115">
        <f>+'Ark1'!P4278</f>
        <v>1525</v>
      </c>
      <c r="E2466" s="115">
        <f>+'Ark1'!C4278</f>
        <v>2019</v>
      </c>
      <c r="F2466" s="116">
        <f>+IF('Ark1'!Q4278=0,"",'Ark1'!Q4278)</f>
        <v>1</v>
      </c>
      <c r="G2466" s="116">
        <f>+'Ark1'!R4278</f>
        <v>2</v>
      </c>
      <c r="H2466" s="116">
        <f>+'Ark1'!S4278</f>
        <v>2</v>
      </c>
      <c r="I2466" s="222">
        <f>+IF(G2466=0,"",'Ark1'!AA4278)</f>
        <v>9.930486593843102E-3</v>
      </c>
      <c r="J2466" s="222">
        <f>+IF(G2466=0,"",'Ark1'!AB4278)</f>
        <v>1.0315437806093158E-2</v>
      </c>
      <c r="K2466" s="114">
        <f>+IF(G2466=0,"",'Ark1'!U4278)</f>
        <v>54</v>
      </c>
      <c r="L2466" s="222">
        <f>+IF(G2466=0,"",'Ark1'!W4278)</f>
        <v>83.45</v>
      </c>
      <c r="M2466" s="222">
        <f>+IF(G2466=0,"",'Ark1'!X4278)</f>
        <v>0.45000000000036378</v>
      </c>
      <c r="N2466" s="114">
        <f>+IF(G2466=0,"",'Ark1'!Y4278)</f>
        <v>0</v>
      </c>
      <c r="O2466" s="116">
        <f>+IF(G2466=0,"",'Ark1'!Z4278)</f>
        <v>0</v>
      </c>
      <c r="P2466" s="116">
        <f t="shared" si="38"/>
        <v>2</v>
      </c>
      <c r="Q2466" s="114">
        <f>+IF(G2466=0,"",'Ark1'!T4278)</f>
        <v>11</v>
      </c>
      <c r="R2466" s="222">
        <f>+IF(G2466=0,"",'Ark1'!V4278)</f>
        <v>90.411700975081246</v>
      </c>
      <c r="S2466" s="32"/>
    </row>
    <row r="2467" spans="1:19" x14ac:dyDescent="0.5">
      <c r="A2467" s="32"/>
      <c r="B2467" s="297" t="str">
        <f>+IF(E2467=2012,VLOOKUP(D2467,K_navn!$A$2:$C$359,2),"")</f>
        <v/>
      </c>
      <c r="C2467" s="297" t="str">
        <f>+IF(E2467=2012,VLOOKUP(D2467,K_navn!$A$2:$C$359,3),"")</f>
        <v/>
      </c>
      <c r="D2467" s="115">
        <f>+'Ark1'!P4279</f>
        <v>1525</v>
      </c>
      <c r="E2467" s="115">
        <f>+'Ark1'!C4279</f>
        <v>2020</v>
      </c>
      <c r="F2467" s="116" t="str">
        <f>+IF('Ark1'!Q4279=0,"",'Ark1'!Q4279)</f>
        <v/>
      </c>
      <c r="G2467" s="116">
        <f>+'Ark1'!R4279</f>
        <v>0</v>
      </c>
      <c r="H2467" s="116">
        <f>+'Ark1'!S4279</f>
        <v>0</v>
      </c>
      <c r="I2467" s="222" t="str">
        <f>+IF(G2467=0,"",'Ark1'!AA4279)</f>
        <v/>
      </c>
      <c r="J2467" s="222" t="str">
        <f>+IF(G2467=0,"",'Ark1'!AB4279)</f>
        <v/>
      </c>
      <c r="K2467" s="114" t="str">
        <f>+IF(G2467=0,"",'Ark1'!U4279)</f>
        <v/>
      </c>
      <c r="L2467" s="222" t="str">
        <f>+IF(G2467=0,"",'Ark1'!W4279)</f>
        <v/>
      </c>
      <c r="M2467" s="222" t="str">
        <f>+IF(G2467=0,"",'Ark1'!X4279)</f>
        <v/>
      </c>
      <c r="N2467" s="114" t="str">
        <f>+IF(G2467=0,"",'Ark1'!Y4279)</f>
        <v/>
      </c>
      <c r="O2467" s="116" t="str">
        <f>+IF(G2467=0,"",'Ark1'!Z4279)</f>
        <v/>
      </c>
      <c r="P2467" s="116" t="str">
        <f t="shared" si="38"/>
        <v/>
      </c>
      <c r="Q2467" s="114" t="str">
        <f>+IF(G2467=0,"",'Ark1'!T4279)</f>
        <v/>
      </c>
      <c r="R2467" s="222" t="str">
        <f>+IF(G2467=0,"",'Ark1'!V4279)</f>
        <v/>
      </c>
      <c r="S2467" s="32"/>
    </row>
    <row r="2468" spans="1:19" x14ac:dyDescent="0.5">
      <c r="A2468" s="32"/>
      <c r="B2468" s="297" t="str">
        <f>+IF(E2468=2012,VLOOKUP(D2468,K_navn!$A$2:$C$359,2),"")</f>
        <v/>
      </c>
      <c r="C2468" s="297" t="str">
        <f>+IF(E2468=2012,VLOOKUP(D2468,K_navn!$A$2:$C$359,3),"")</f>
        <v/>
      </c>
      <c r="D2468" s="115">
        <f>+'Ark1'!P4280</f>
        <v>1525</v>
      </c>
      <c r="E2468" s="115">
        <f>+'Ark1'!C4280</f>
        <v>2021</v>
      </c>
      <c r="F2468" s="116">
        <f>+IF('Ark1'!Q4280=0,"",'Ark1'!Q4280)</f>
        <v>1</v>
      </c>
      <c r="G2468" s="116">
        <f>+'Ark1'!R4280</f>
        <v>88</v>
      </c>
      <c r="H2468" s="116">
        <f>+'Ark1'!S4280</f>
        <v>88</v>
      </c>
      <c r="I2468" s="222">
        <f>+IF(G2468=0,"",'Ark1'!AA4280)</f>
        <v>0.33470257112429641</v>
      </c>
      <c r="J2468" s="222">
        <f>+IF(G2468=0,"",'Ark1'!AB4280)</f>
        <v>0.34539254223348026</v>
      </c>
      <c r="K2468" s="114">
        <f>+IF(G2468=0,"",'Ark1'!U4280)</f>
        <v>62.875</v>
      </c>
      <c r="L2468" s="222">
        <f>+IF(G2468=0,"",'Ark1'!W4280)</f>
        <v>87.562727272727287</v>
      </c>
      <c r="M2468" s="222">
        <f>+IF(G2468=0,"",'Ark1'!X4280)</f>
        <v>6.8807076682948365</v>
      </c>
      <c r="N2468" s="114">
        <f>+IF(G2468=0,"",'Ark1'!Y4280)</f>
        <v>1.5136687820716197</v>
      </c>
      <c r="O2468" s="116">
        <f>+IF(G2468=0,"",'Ark1'!Z4280)</f>
        <v>-8.1852213166912549</v>
      </c>
      <c r="P2468" s="116">
        <f t="shared" si="38"/>
        <v>88</v>
      </c>
      <c r="Q2468" s="114">
        <f>+IF(G2468=0,"",'Ark1'!T4280)</f>
        <v>16.965909090909086</v>
      </c>
      <c r="R2468" s="222">
        <f>+IF(G2468=0,"",'Ark1'!V4280)</f>
        <v>94.86752683935778</v>
      </c>
      <c r="S2468" s="32"/>
    </row>
    <row r="2469" spans="1:19" x14ac:dyDescent="0.5">
      <c r="A2469" s="32"/>
      <c r="B2469" s="297" t="str">
        <f>+IF(E2469=2012,VLOOKUP(D2469,K_navn!$A$2:$C$359,2),"")</f>
        <v/>
      </c>
      <c r="C2469" s="297" t="str">
        <f>+IF(E2469=2012,VLOOKUP(D2469,K_navn!$A$2:$C$359,3),"")</f>
        <v/>
      </c>
      <c r="D2469" s="115">
        <f>+'Ark1'!P4281</f>
        <v>1525</v>
      </c>
      <c r="E2469" s="115">
        <f>+'Ark1'!C4281</f>
        <v>2022</v>
      </c>
      <c r="F2469" s="116" t="str">
        <f>+IF('Ark1'!Q4281=0,"",'Ark1'!Q4281)</f>
        <v/>
      </c>
      <c r="G2469" s="116">
        <f>+'Ark1'!R4281</f>
        <v>0</v>
      </c>
      <c r="H2469" s="116">
        <f>+'Ark1'!S4281</f>
        <v>0</v>
      </c>
      <c r="I2469" s="222" t="str">
        <f>+IF(G2469=0,"",'Ark1'!AA4281)</f>
        <v/>
      </c>
      <c r="J2469" s="222" t="str">
        <f>+IF(G2469=0,"",'Ark1'!AB4281)</f>
        <v/>
      </c>
      <c r="K2469" s="114" t="str">
        <f>+IF(G2469=0,"",'Ark1'!U4281)</f>
        <v/>
      </c>
      <c r="L2469" s="222" t="str">
        <f>+IF(G2469=0,"",'Ark1'!W4281)</f>
        <v/>
      </c>
      <c r="M2469" s="222" t="str">
        <f>+IF(G2469=0,"",'Ark1'!X4281)</f>
        <v/>
      </c>
      <c r="N2469" s="114" t="str">
        <f>+IF(G2469=0,"",'Ark1'!Y4281)</f>
        <v/>
      </c>
      <c r="O2469" s="116" t="str">
        <f>+IF(G2469=0,"",'Ark1'!Z4281)</f>
        <v/>
      </c>
      <c r="P2469" s="116" t="str">
        <f t="shared" si="38"/>
        <v/>
      </c>
      <c r="Q2469" s="114" t="str">
        <f>+IF(G2469=0,"",'Ark1'!T4281)</f>
        <v/>
      </c>
      <c r="R2469" s="222" t="str">
        <f>+IF(G2469=0,"",'Ark1'!V4281)</f>
        <v/>
      </c>
      <c r="S2469" s="32"/>
    </row>
    <row r="2470" spans="1:19" x14ac:dyDescent="0.5">
      <c r="A2470" s="32"/>
      <c r="B2470" s="297" t="str">
        <f>+IF(E2470=2012,VLOOKUP(D2470,K_navn!$A$2:$C$359,2),"")</f>
        <v>Sykkylven</v>
      </c>
      <c r="C2470" s="297" t="str">
        <f>+IF(E2470=2012,VLOOKUP(D2470,K_navn!$A$2:$C$359,3),"")</f>
        <v>Møre og Romsdal</v>
      </c>
      <c r="D2470" s="115">
        <f>+'Ark1'!P4282</f>
        <v>1528</v>
      </c>
      <c r="E2470" s="115">
        <f>+'Ark1'!C4282</f>
        <v>2012</v>
      </c>
      <c r="F2470" s="116" t="str">
        <f>+IF('Ark1'!Q4282=0,"",'Ark1'!Q4282)</f>
        <v/>
      </c>
      <c r="G2470" s="116">
        <f>+'Ark1'!R4282</f>
        <v>0</v>
      </c>
      <c r="H2470" s="116">
        <f>+'Ark1'!S4282</f>
        <v>0</v>
      </c>
      <c r="I2470" s="222" t="str">
        <f>+IF(G2470=0,"",'Ark1'!AA4282)</f>
        <v/>
      </c>
      <c r="J2470" s="222" t="str">
        <f>+IF(G2470=0,"",'Ark1'!AB4282)</f>
        <v/>
      </c>
      <c r="K2470" s="114" t="str">
        <f>+IF(G2470=0,"",'Ark1'!U4282)</f>
        <v/>
      </c>
      <c r="L2470" s="222" t="str">
        <f>+IF(G2470=0,"",'Ark1'!W4282)</f>
        <v/>
      </c>
      <c r="M2470" s="222" t="str">
        <f>+IF(G2470=0,"",'Ark1'!X4282)</f>
        <v/>
      </c>
      <c r="N2470" s="114" t="str">
        <f>+IF(G2470=0,"",'Ark1'!Y4282)</f>
        <v/>
      </c>
      <c r="O2470" s="116" t="str">
        <f>+IF(G2470=0,"",'Ark1'!Z4282)</f>
        <v/>
      </c>
      <c r="P2470" s="116" t="str">
        <f t="shared" si="38"/>
        <v/>
      </c>
      <c r="Q2470" s="114" t="str">
        <f>+IF(G2470=0,"",'Ark1'!T4282)</f>
        <v/>
      </c>
      <c r="R2470" s="222" t="str">
        <f>+IF(G2470=0,"",'Ark1'!V4282)</f>
        <v/>
      </c>
      <c r="S2470" s="32"/>
    </row>
    <row r="2471" spans="1:19" x14ac:dyDescent="0.5">
      <c r="A2471" s="32"/>
      <c r="B2471" s="297" t="str">
        <f>+IF(E2471=2012,VLOOKUP(D2471,K_navn!$A$2:$C$359,2),"")</f>
        <v/>
      </c>
      <c r="C2471" s="297" t="str">
        <f>+IF(E2471=2012,VLOOKUP(D2471,K_navn!$A$2:$C$359,3),"")</f>
        <v/>
      </c>
      <c r="D2471" s="115">
        <f>+'Ark1'!P4283</f>
        <v>1528</v>
      </c>
      <c r="E2471" s="115">
        <f>+'Ark1'!C4283</f>
        <v>2013</v>
      </c>
      <c r="F2471" s="116" t="str">
        <f>+IF('Ark1'!Q4283=0,"",'Ark1'!Q4283)</f>
        <v/>
      </c>
      <c r="G2471" s="116">
        <f>+'Ark1'!R4283</f>
        <v>0</v>
      </c>
      <c r="H2471" s="116">
        <f>+'Ark1'!S4283</f>
        <v>0</v>
      </c>
      <c r="I2471" s="222" t="str">
        <f>+IF(G2471=0,"",'Ark1'!AA4283)</f>
        <v/>
      </c>
      <c r="J2471" s="222" t="str">
        <f>+IF(G2471=0,"",'Ark1'!AB4283)</f>
        <v/>
      </c>
      <c r="K2471" s="114" t="str">
        <f>+IF(G2471=0,"",'Ark1'!U4283)</f>
        <v/>
      </c>
      <c r="L2471" s="222" t="str">
        <f>+IF(G2471=0,"",'Ark1'!W4283)</f>
        <v/>
      </c>
      <c r="M2471" s="222" t="str">
        <f>+IF(G2471=0,"",'Ark1'!X4283)</f>
        <v/>
      </c>
      <c r="N2471" s="114" t="str">
        <f>+IF(G2471=0,"",'Ark1'!Y4283)</f>
        <v/>
      </c>
      <c r="O2471" s="116" t="str">
        <f>+IF(G2471=0,"",'Ark1'!Z4283)</f>
        <v/>
      </c>
      <c r="P2471" s="116" t="str">
        <f t="shared" ref="P2471:P2534" si="39">+IF(G2471=0,"",H2471/F2471)</f>
        <v/>
      </c>
      <c r="Q2471" s="114" t="str">
        <f>+IF(G2471=0,"",'Ark1'!T4283)</f>
        <v/>
      </c>
      <c r="R2471" s="222" t="str">
        <f>+IF(G2471=0,"",'Ark1'!V4283)</f>
        <v/>
      </c>
      <c r="S2471" s="32"/>
    </row>
    <row r="2472" spans="1:19" x14ac:dyDescent="0.5">
      <c r="A2472" s="32"/>
      <c r="B2472" s="297" t="str">
        <f>+IF(E2472=2012,VLOOKUP(D2472,K_navn!$A$2:$C$359,2),"")</f>
        <v/>
      </c>
      <c r="C2472" s="297" t="str">
        <f>+IF(E2472=2012,VLOOKUP(D2472,K_navn!$A$2:$C$359,3),"")</f>
        <v/>
      </c>
      <c r="D2472" s="115">
        <f>+'Ark1'!P4284</f>
        <v>1528</v>
      </c>
      <c r="E2472" s="115">
        <f>+'Ark1'!C4284</f>
        <v>2014</v>
      </c>
      <c r="F2472" s="116" t="str">
        <f>+IF('Ark1'!Q4284=0,"",'Ark1'!Q4284)</f>
        <v/>
      </c>
      <c r="G2472" s="116">
        <f>+'Ark1'!R4284</f>
        <v>0</v>
      </c>
      <c r="H2472" s="116">
        <f>+'Ark1'!S4284</f>
        <v>0</v>
      </c>
      <c r="I2472" s="222" t="str">
        <f>+IF(G2472=0,"",'Ark1'!AA4284)</f>
        <v/>
      </c>
      <c r="J2472" s="222" t="str">
        <f>+IF(G2472=0,"",'Ark1'!AB4284)</f>
        <v/>
      </c>
      <c r="K2472" s="114" t="str">
        <f>+IF(G2472=0,"",'Ark1'!U4284)</f>
        <v/>
      </c>
      <c r="L2472" s="222" t="str">
        <f>+IF(G2472=0,"",'Ark1'!W4284)</f>
        <v/>
      </c>
      <c r="M2472" s="222" t="str">
        <f>+IF(G2472=0,"",'Ark1'!X4284)</f>
        <v/>
      </c>
      <c r="N2472" s="114" t="str">
        <f>+IF(G2472=0,"",'Ark1'!Y4284)</f>
        <v/>
      </c>
      <c r="O2472" s="116" t="str">
        <f>+IF(G2472=0,"",'Ark1'!Z4284)</f>
        <v/>
      </c>
      <c r="P2472" s="116" t="str">
        <f t="shared" si="39"/>
        <v/>
      </c>
      <c r="Q2472" s="114" t="str">
        <f>+IF(G2472=0,"",'Ark1'!T4284)</f>
        <v/>
      </c>
      <c r="R2472" s="222" t="str">
        <f>+IF(G2472=0,"",'Ark1'!V4284)</f>
        <v/>
      </c>
      <c r="S2472" s="32"/>
    </row>
    <row r="2473" spans="1:19" x14ac:dyDescent="0.5">
      <c r="A2473" s="32"/>
      <c r="B2473" s="297" t="str">
        <f>+IF(E2473=2012,VLOOKUP(D2473,K_navn!$A$2:$C$359,2),"")</f>
        <v/>
      </c>
      <c r="C2473" s="297" t="str">
        <f>+IF(E2473=2012,VLOOKUP(D2473,K_navn!$A$2:$C$359,3),"")</f>
        <v/>
      </c>
      <c r="D2473" s="115">
        <f>+'Ark1'!P4285</f>
        <v>1528</v>
      </c>
      <c r="E2473" s="115">
        <f>+'Ark1'!C4285</f>
        <v>2015</v>
      </c>
      <c r="F2473" s="116" t="str">
        <f>+IF('Ark1'!Q4285=0,"",'Ark1'!Q4285)</f>
        <v/>
      </c>
      <c r="G2473" s="116">
        <f>+'Ark1'!R4285</f>
        <v>0</v>
      </c>
      <c r="H2473" s="116">
        <f>+'Ark1'!S4285</f>
        <v>0</v>
      </c>
      <c r="I2473" s="222" t="str">
        <f>+IF(G2473=0,"",'Ark1'!AA4285)</f>
        <v/>
      </c>
      <c r="J2473" s="222" t="str">
        <f>+IF(G2473=0,"",'Ark1'!AB4285)</f>
        <v/>
      </c>
      <c r="K2473" s="114" t="str">
        <f>+IF(G2473=0,"",'Ark1'!U4285)</f>
        <v/>
      </c>
      <c r="L2473" s="222" t="str">
        <f>+IF(G2473=0,"",'Ark1'!W4285)</f>
        <v/>
      </c>
      <c r="M2473" s="222" t="str">
        <f>+IF(G2473=0,"",'Ark1'!X4285)</f>
        <v/>
      </c>
      <c r="N2473" s="114" t="str">
        <f>+IF(G2473=0,"",'Ark1'!Y4285)</f>
        <v/>
      </c>
      <c r="O2473" s="116" t="str">
        <f>+IF(G2473=0,"",'Ark1'!Z4285)</f>
        <v/>
      </c>
      <c r="P2473" s="116" t="str">
        <f t="shared" si="39"/>
        <v/>
      </c>
      <c r="Q2473" s="114" t="str">
        <f>+IF(G2473=0,"",'Ark1'!T4285)</f>
        <v/>
      </c>
      <c r="R2473" s="222" t="str">
        <f>+IF(G2473=0,"",'Ark1'!V4285)</f>
        <v/>
      </c>
      <c r="S2473" s="32"/>
    </row>
    <row r="2474" spans="1:19" x14ac:dyDescent="0.5">
      <c r="A2474" s="32"/>
      <c r="B2474" s="297" t="str">
        <f>+IF(E2474=2012,VLOOKUP(D2474,K_navn!$A$2:$C$359,2),"")</f>
        <v/>
      </c>
      <c r="C2474" s="297" t="str">
        <f>+IF(E2474=2012,VLOOKUP(D2474,K_navn!$A$2:$C$359,3),"")</f>
        <v/>
      </c>
      <c r="D2474" s="115">
        <f>+'Ark1'!P4286</f>
        <v>1528</v>
      </c>
      <c r="E2474" s="115">
        <f>+'Ark1'!C4286</f>
        <v>2016</v>
      </c>
      <c r="F2474" s="116" t="str">
        <f>+IF('Ark1'!Q4286=0,"",'Ark1'!Q4286)</f>
        <v/>
      </c>
      <c r="G2474" s="116">
        <f>+'Ark1'!R4286</f>
        <v>0</v>
      </c>
      <c r="H2474" s="116">
        <f>+'Ark1'!S4286</f>
        <v>0</v>
      </c>
      <c r="I2474" s="222" t="str">
        <f>+IF(G2474=0,"",'Ark1'!AA4286)</f>
        <v/>
      </c>
      <c r="J2474" s="222" t="str">
        <f>+IF(G2474=0,"",'Ark1'!AB4286)</f>
        <v/>
      </c>
      <c r="K2474" s="114" t="str">
        <f>+IF(G2474=0,"",'Ark1'!U4286)</f>
        <v/>
      </c>
      <c r="L2474" s="222" t="str">
        <f>+IF(G2474=0,"",'Ark1'!W4286)</f>
        <v/>
      </c>
      <c r="M2474" s="222" t="str">
        <f>+IF(G2474=0,"",'Ark1'!X4286)</f>
        <v/>
      </c>
      <c r="N2474" s="114" t="str">
        <f>+IF(G2474=0,"",'Ark1'!Y4286)</f>
        <v/>
      </c>
      <c r="O2474" s="116" t="str">
        <f>+IF(G2474=0,"",'Ark1'!Z4286)</f>
        <v/>
      </c>
      <c r="P2474" s="116" t="str">
        <f t="shared" si="39"/>
        <v/>
      </c>
      <c r="Q2474" s="114" t="str">
        <f>+IF(G2474=0,"",'Ark1'!T4286)</f>
        <v/>
      </c>
      <c r="R2474" s="222" t="str">
        <f>+IF(G2474=0,"",'Ark1'!V4286)</f>
        <v/>
      </c>
      <c r="S2474" s="32"/>
    </row>
    <row r="2475" spans="1:19" x14ac:dyDescent="0.5">
      <c r="A2475" s="32"/>
      <c r="B2475" s="297" t="str">
        <f>+IF(E2475=2012,VLOOKUP(D2475,K_navn!$A$2:$C$359,2),"")</f>
        <v/>
      </c>
      <c r="C2475" s="297" t="str">
        <f>+IF(E2475=2012,VLOOKUP(D2475,K_navn!$A$2:$C$359,3),"")</f>
        <v/>
      </c>
      <c r="D2475" s="115">
        <f>+'Ark1'!P4287</f>
        <v>1528</v>
      </c>
      <c r="E2475" s="115">
        <f>+'Ark1'!C4287</f>
        <v>2017</v>
      </c>
      <c r="F2475" s="116" t="str">
        <f>+IF('Ark1'!Q4287=0,"",'Ark1'!Q4287)</f>
        <v/>
      </c>
      <c r="G2475" s="116">
        <f>+'Ark1'!R4287</f>
        <v>0</v>
      </c>
      <c r="H2475" s="116">
        <f>+'Ark1'!S4287</f>
        <v>0</v>
      </c>
      <c r="I2475" s="222" t="str">
        <f>+IF(G2475=0,"",'Ark1'!AA4287)</f>
        <v/>
      </c>
      <c r="J2475" s="222" t="str">
        <f>+IF(G2475=0,"",'Ark1'!AB4287)</f>
        <v/>
      </c>
      <c r="K2475" s="114" t="str">
        <f>+IF(G2475=0,"",'Ark1'!U4287)</f>
        <v/>
      </c>
      <c r="L2475" s="222" t="str">
        <f>+IF(G2475=0,"",'Ark1'!W4287)</f>
        <v/>
      </c>
      <c r="M2475" s="222" t="str">
        <f>+IF(G2475=0,"",'Ark1'!X4287)</f>
        <v/>
      </c>
      <c r="N2475" s="114" t="str">
        <f>+IF(G2475=0,"",'Ark1'!Y4287)</f>
        <v/>
      </c>
      <c r="O2475" s="116" t="str">
        <f>+IF(G2475=0,"",'Ark1'!Z4287)</f>
        <v/>
      </c>
      <c r="P2475" s="116" t="str">
        <f t="shared" si="39"/>
        <v/>
      </c>
      <c r="Q2475" s="114" t="str">
        <f>+IF(G2475=0,"",'Ark1'!T4287)</f>
        <v/>
      </c>
      <c r="R2475" s="222" t="str">
        <f>+IF(G2475=0,"",'Ark1'!V4287)</f>
        <v/>
      </c>
      <c r="S2475" s="32"/>
    </row>
    <row r="2476" spans="1:19" x14ac:dyDescent="0.5">
      <c r="A2476" s="32"/>
      <c r="B2476" s="297" t="str">
        <f>+IF(E2476=2012,VLOOKUP(D2476,K_navn!$A$2:$C$359,2),"")</f>
        <v/>
      </c>
      <c r="C2476" s="297" t="str">
        <f>+IF(E2476=2012,VLOOKUP(D2476,K_navn!$A$2:$C$359,3),"")</f>
        <v/>
      </c>
      <c r="D2476" s="115">
        <f>+'Ark1'!P4288</f>
        <v>1528</v>
      </c>
      <c r="E2476" s="115">
        <f>+'Ark1'!C4288</f>
        <v>2018</v>
      </c>
      <c r="F2476" s="116" t="str">
        <f>+IF('Ark1'!Q4288=0,"",'Ark1'!Q4288)</f>
        <v/>
      </c>
      <c r="G2476" s="116">
        <f>+'Ark1'!R4288</f>
        <v>0</v>
      </c>
      <c r="H2476" s="116">
        <f>+'Ark1'!S4288</f>
        <v>0</v>
      </c>
      <c r="I2476" s="222" t="str">
        <f>+IF(G2476=0,"",'Ark1'!AA4288)</f>
        <v/>
      </c>
      <c r="J2476" s="222" t="str">
        <f>+IF(G2476=0,"",'Ark1'!AB4288)</f>
        <v/>
      </c>
      <c r="K2476" s="114" t="str">
        <f>+IF(G2476=0,"",'Ark1'!U4288)</f>
        <v/>
      </c>
      <c r="L2476" s="222" t="str">
        <f>+IF(G2476=0,"",'Ark1'!W4288)</f>
        <v/>
      </c>
      <c r="M2476" s="222" t="str">
        <f>+IF(G2476=0,"",'Ark1'!X4288)</f>
        <v/>
      </c>
      <c r="N2476" s="114" t="str">
        <f>+IF(G2476=0,"",'Ark1'!Y4288)</f>
        <v/>
      </c>
      <c r="O2476" s="116" t="str">
        <f>+IF(G2476=0,"",'Ark1'!Z4288)</f>
        <v/>
      </c>
      <c r="P2476" s="116" t="str">
        <f t="shared" si="39"/>
        <v/>
      </c>
      <c r="Q2476" s="114" t="str">
        <f>+IF(G2476=0,"",'Ark1'!T4288)</f>
        <v/>
      </c>
      <c r="R2476" s="222" t="str">
        <f>+IF(G2476=0,"",'Ark1'!V4288)</f>
        <v/>
      </c>
      <c r="S2476" s="32"/>
    </row>
    <row r="2477" spans="1:19" x14ac:dyDescent="0.5">
      <c r="A2477" s="32"/>
      <c r="B2477" s="297" t="str">
        <f>+IF(E2477=2012,VLOOKUP(D2477,K_navn!$A$2:$C$359,2),"")</f>
        <v/>
      </c>
      <c r="C2477" s="297" t="str">
        <f>+IF(E2477=2012,VLOOKUP(D2477,K_navn!$A$2:$C$359,3),"")</f>
        <v/>
      </c>
      <c r="D2477" s="115">
        <f>+'Ark1'!P4289</f>
        <v>1528</v>
      </c>
      <c r="E2477" s="115">
        <f>+'Ark1'!C4289</f>
        <v>2019</v>
      </c>
      <c r="F2477" s="116" t="str">
        <f>+IF('Ark1'!Q4289=0,"",'Ark1'!Q4289)</f>
        <v/>
      </c>
      <c r="G2477" s="116">
        <f>+'Ark1'!R4289</f>
        <v>0</v>
      </c>
      <c r="H2477" s="116">
        <f>+'Ark1'!S4289</f>
        <v>0</v>
      </c>
      <c r="I2477" s="222" t="str">
        <f>+IF(G2477=0,"",'Ark1'!AA4289)</f>
        <v/>
      </c>
      <c r="J2477" s="222" t="str">
        <f>+IF(G2477=0,"",'Ark1'!AB4289)</f>
        <v/>
      </c>
      <c r="K2477" s="114" t="str">
        <f>+IF(G2477=0,"",'Ark1'!U4289)</f>
        <v/>
      </c>
      <c r="L2477" s="222" t="str">
        <f>+IF(G2477=0,"",'Ark1'!W4289)</f>
        <v/>
      </c>
      <c r="M2477" s="222" t="str">
        <f>+IF(G2477=0,"",'Ark1'!X4289)</f>
        <v/>
      </c>
      <c r="N2477" s="114" t="str">
        <f>+IF(G2477=0,"",'Ark1'!Y4289)</f>
        <v/>
      </c>
      <c r="O2477" s="116" t="str">
        <f>+IF(G2477=0,"",'Ark1'!Z4289)</f>
        <v/>
      </c>
      <c r="P2477" s="116" t="str">
        <f t="shared" si="39"/>
        <v/>
      </c>
      <c r="Q2477" s="114" t="str">
        <f>+IF(G2477=0,"",'Ark1'!T4289)</f>
        <v/>
      </c>
      <c r="R2477" s="222" t="str">
        <f>+IF(G2477=0,"",'Ark1'!V4289)</f>
        <v/>
      </c>
      <c r="S2477" s="32"/>
    </row>
    <row r="2478" spans="1:19" x14ac:dyDescent="0.5">
      <c r="A2478" s="32"/>
      <c r="B2478" s="297" t="str">
        <f>+IF(E2478=2012,VLOOKUP(D2478,K_navn!$A$2:$C$359,2),"")</f>
        <v/>
      </c>
      <c r="C2478" s="297" t="str">
        <f>+IF(E2478=2012,VLOOKUP(D2478,K_navn!$A$2:$C$359,3),"")</f>
        <v/>
      </c>
      <c r="D2478" s="115">
        <f>+'Ark1'!P4290</f>
        <v>1528</v>
      </c>
      <c r="E2478" s="115">
        <f>+'Ark1'!C4290</f>
        <v>2020</v>
      </c>
      <c r="F2478" s="116" t="str">
        <f>+IF('Ark1'!Q4290=0,"",'Ark1'!Q4290)</f>
        <v/>
      </c>
      <c r="G2478" s="116">
        <f>+'Ark1'!R4290</f>
        <v>0</v>
      </c>
      <c r="H2478" s="116">
        <f>+'Ark1'!S4290</f>
        <v>0</v>
      </c>
      <c r="I2478" s="222" t="str">
        <f>+IF(G2478=0,"",'Ark1'!AA4290)</f>
        <v/>
      </c>
      <c r="J2478" s="222" t="str">
        <f>+IF(G2478=0,"",'Ark1'!AB4290)</f>
        <v/>
      </c>
      <c r="K2478" s="114" t="str">
        <f>+IF(G2478=0,"",'Ark1'!U4290)</f>
        <v/>
      </c>
      <c r="L2478" s="222" t="str">
        <f>+IF(G2478=0,"",'Ark1'!W4290)</f>
        <v/>
      </c>
      <c r="M2478" s="222" t="str">
        <f>+IF(G2478=0,"",'Ark1'!X4290)</f>
        <v/>
      </c>
      <c r="N2478" s="114" t="str">
        <f>+IF(G2478=0,"",'Ark1'!Y4290)</f>
        <v/>
      </c>
      <c r="O2478" s="116" t="str">
        <f>+IF(G2478=0,"",'Ark1'!Z4290)</f>
        <v/>
      </c>
      <c r="P2478" s="116" t="str">
        <f t="shared" si="39"/>
        <v/>
      </c>
      <c r="Q2478" s="114" t="str">
        <f>+IF(G2478=0,"",'Ark1'!T4290)</f>
        <v/>
      </c>
      <c r="R2478" s="222" t="str">
        <f>+IF(G2478=0,"",'Ark1'!V4290)</f>
        <v/>
      </c>
      <c r="S2478" s="32"/>
    </row>
    <row r="2479" spans="1:19" x14ac:dyDescent="0.5">
      <c r="A2479" s="32"/>
      <c r="B2479" s="297" t="str">
        <f>+IF(E2479=2012,VLOOKUP(D2479,K_navn!$A$2:$C$359,2),"")</f>
        <v/>
      </c>
      <c r="C2479" s="297" t="str">
        <f>+IF(E2479=2012,VLOOKUP(D2479,K_navn!$A$2:$C$359,3),"")</f>
        <v/>
      </c>
      <c r="D2479" s="115">
        <f>+'Ark1'!P4291</f>
        <v>1528</v>
      </c>
      <c r="E2479" s="115">
        <f>+'Ark1'!C4291</f>
        <v>2021</v>
      </c>
      <c r="F2479" s="116" t="str">
        <f>+IF('Ark1'!Q4291=0,"",'Ark1'!Q4291)</f>
        <v/>
      </c>
      <c r="G2479" s="116">
        <f>+'Ark1'!R4291</f>
        <v>0</v>
      </c>
      <c r="H2479" s="116">
        <f>+'Ark1'!S4291</f>
        <v>0</v>
      </c>
      <c r="I2479" s="222" t="str">
        <f>+IF(G2479=0,"",'Ark1'!AA4291)</f>
        <v/>
      </c>
      <c r="J2479" s="222" t="str">
        <f>+IF(G2479=0,"",'Ark1'!AB4291)</f>
        <v/>
      </c>
      <c r="K2479" s="114" t="str">
        <f>+IF(G2479=0,"",'Ark1'!U4291)</f>
        <v/>
      </c>
      <c r="L2479" s="222" t="str">
        <f>+IF(G2479=0,"",'Ark1'!W4291)</f>
        <v/>
      </c>
      <c r="M2479" s="222" t="str">
        <f>+IF(G2479=0,"",'Ark1'!X4291)</f>
        <v/>
      </c>
      <c r="N2479" s="114" t="str">
        <f>+IF(G2479=0,"",'Ark1'!Y4291)</f>
        <v/>
      </c>
      <c r="O2479" s="116" t="str">
        <f>+IF(G2479=0,"",'Ark1'!Z4291)</f>
        <v/>
      </c>
      <c r="P2479" s="116" t="str">
        <f t="shared" si="39"/>
        <v/>
      </c>
      <c r="Q2479" s="114" t="str">
        <f>+IF(G2479=0,"",'Ark1'!T4291)</f>
        <v/>
      </c>
      <c r="R2479" s="222" t="str">
        <f>+IF(G2479=0,"",'Ark1'!V4291)</f>
        <v/>
      </c>
      <c r="S2479" s="32"/>
    </row>
    <row r="2480" spans="1:19" x14ac:dyDescent="0.5">
      <c r="A2480" s="32"/>
      <c r="B2480" s="297" t="str">
        <f>+IF(E2480=2012,VLOOKUP(D2480,K_navn!$A$2:$C$359,2),"")</f>
        <v/>
      </c>
      <c r="C2480" s="297" t="str">
        <f>+IF(E2480=2012,VLOOKUP(D2480,K_navn!$A$2:$C$359,3),"")</f>
        <v/>
      </c>
      <c r="D2480" s="115">
        <f>+'Ark1'!P4292</f>
        <v>1528</v>
      </c>
      <c r="E2480" s="115">
        <f>+'Ark1'!C4292</f>
        <v>2022</v>
      </c>
      <c r="F2480" s="116" t="str">
        <f>+IF('Ark1'!Q4292=0,"",'Ark1'!Q4292)</f>
        <v/>
      </c>
      <c r="G2480" s="116">
        <f>+'Ark1'!R4292</f>
        <v>0</v>
      </c>
      <c r="H2480" s="116">
        <f>+'Ark1'!S4292</f>
        <v>0</v>
      </c>
      <c r="I2480" s="222" t="str">
        <f>+IF(G2480=0,"",'Ark1'!AA4292)</f>
        <v/>
      </c>
      <c r="J2480" s="222" t="str">
        <f>+IF(G2480=0,"",'Ark1'!AB4292)</f>
        <v/>
      </c>
      <c r="K2480" s="114" t="str">
        <f>+IF(G2480=0,"",'Ark1'!U4292)</f>
        <v/>
      </c>
      <c r="L2480" s="222" t="str">
        <f>+IF(G2480=0,"",'Ark1'!W4292)</f>
        <v/>
      </c>
      <c r="M2480" s="222" t="str">
        <f>+IF(G2480=0,"",'Ark1'!X4292)</f>
        <v/>
      </c>
      <c r="N2480" s="114" t="str">
        <f>+IF(G2480=0,"",'Ark1'!Y4292)</f>
        <v/>
      </c>
      <c r="O2480" s="116" t="str">
        <f>+IF(G2480=0,"",'Ark1'!Z4292)</f>
        <v/>
      </c>
      <c r="P2480" s="116" t="str">
        <f t="shared" si="39"/>
        <v/>
      </c>
      <c r="Q2480" s="114" t="str">
        <f>+IF(G2480=0,"",'Ark1'!T4292)</f>
        <v/>
      </c>
      <c r="R2480" s="222" t="str">
        <f>+IF(G2480=0,"",'Ark1'!V4292)</f>
        <v/>
      </c>
      <c r="S2480" s="32"/>
    </row>
    <row r="2481" spans="1:19" x14ac:dyDescent="0.5">
      <c r="A2481" s="32"/>
      <c r="B2481" s="297" t="str">
        <f>+IF(E2481=2012,VLOOKUP(D2481,K_navn!$A$2:$C$359,2),"")</f>
        <v>Sula</v>
      </c>
      <c r="C2481" s="297" t="str">
        <f>+IF(E2481=2012,VLOOKUP(D2481,K_navn!$A$2:$C$359,3),"")</f>
        <v>Møre og Romsdal</v>
      </c>
      <c r="D2481" s="115">
        <f>+'Ark1'!P4293</f>
        <v>1531</v>
      </c>
      <c r="E2481" s="115">
        <f>+'Ark1'!C4293</f>
        <v>2012</v>
      </c>
      <c r="F2481" s="116" t="str">
        <f>+IF('Ark1'!Q4293=0,"",'Ark1'!Q4293)</f>
        <v/>
      </c>
      <c r="G2481" s="116">
        <f>+'Ark1'!R4293</f>
        <v>0</v>
      </c>
      <c r="H2481" s="116">
        <f>+'Ark1'!S4293</f>
        <v>0</v>
      </c>
      <c r="I2481" s="222" t="str">
        <f>+IF(G2481=0,"",'Ark1'!AA4293)</f>
        <v/>
      </c>
      <c r="J2481" s="222" t="str">
        <f>+IF(G2481=0,"",'Ark1'!AB4293)</f>
        <v/>
      </c>
      <c r="K2481" s="114" t="str">
        <f>+IF(G2481=0,"",'Ark1'!U4293)</f>
        <v/>
      </c>
      <c r="L2481" s="222" t="str">
        <f>+IF(G2481=0,"",'Ark1'!W4293)</f>
        <v/>
      </c>
      <c r="M2481" s="222" t="str">
        <f>+IF(G2481=0,"",'Ark1'!X4293)</f>
        <v/>
      </c>
      <c r="N2481" s="114" t="str">
        <f>+IF(G2481=0,"",'Ark1'!Y4293)</f>
        <v/>
      </c>
      <c r="O2481" s="116" t="str">
        <f>+IF(G2481=0,"",'Ark1'!Z4293)</f>
        <v/>
      </c>
      <c r="P2481" s="116" t="str">
        <f t="shared" si="39"/>
        <v/>
      </c>
      <c r="Q2481" s="114" t="str">
        <f>+IF(G2481=0,"",'Ark1'!T4293)</f>
        <v/>
      </c>
      <c r="R2481" s="222" t="str">
        <f>+IF(G2481=0,"",'Ark1'!V4293)</f>
        <v/>
      </c>
      <c r="S2481" s="32"/>
    </row>
    <row r="2482" spans="1:19" x14ac:dyDescent="0.5">
      <c r="A2482" s="32"/>
      <c r="B2482" s="297" t="str">
        <f>+IF(E2482=2012,VLOOKUP(D2482,K_navn!$A$2:$C$359,2),"")</f>
        <v/>
      </c>
      <c r="C2482" s="297" t="str">
        <f>+IF(E2482=2012,VLOOKUP(D2482,K_navn!$A$2:$C$359,3),"")</f>
        <v/>
      </c>
      <c r="D2482" s="115">
        <f>+'Ark1'!P4294</f>
        <v>1531</v>
      </c>
      <c r="E2482" s="115">
        <f>+'Ark1'!C4294</f>
        <v>2013</v>
      </c>
      <c r="F2482" s="116" t="str">
        <f>+IF('Ark1'!Q4294=0,"",'Ark1'!Q4294)</f>
        <v/>
      </c>
      <c r="G2482" s="116">
        <f>+'Ark1'!R4294</f>
        <v>0</v>
      </c>
      <c r="H2482" s="116">
        <f>+'Ark1'!S4294</f>
        <v>0</v>
      </c>
      <c r="I2482" s="222" t="str">
        <f>+IF(G2482=0,"",'Ark1'!AA4294)</f>
        <v/>
      </c>
      <c r="J2482" s="222" t="str">
        <f>+IF(G2482=0,"",'Ark1'!AB4294)</f>
        <v/>
      </c>
      <c r="K2482" s="114" t="str">
        <f>+IF(G2482=0,"",'Ark1'!U4294)</f>
        <v/>
      </c>
      <c r="L2482" s="222" t="str">
        <f>+IF(G2482=0,"",'Ark1'!W4294)</f>
        <v/>
      </c>
      <c r="M2482" s="222" t="str">
        <f>+IF(G2482=0,"",'Ark1'!X4294)</f>
        <v/>
      </c>
      <c r="N2482" s="114" t="str">
        <f>+IF(G2482=0,"",'Ark1'!Y4294)</f>
        <v/>
      </c>
      <c r="O2482" s="116" t="str">
        <f>+IF(G2482=0,"",'Ark1'!Z4294)</f>
        <v/>
      </c>
      <c r="P2482" s="116" t="str">
        <f t="shared" si="39"/>
        <v/>
      </c>
      <c r="Q2482" s="114" t="str">
        <f>+IF(G2482=0,"",'Ark1'!T4294)</f>
        <v/>
      </c>
      <c r="R2482" s="222" t="str">
        <f>+IF(G2482=0,"",'Ark1'!V4294)</f>
        <v/>
      </c>
      <c r="S2482" s="32"/>
    </row>
    <row r="2483" spans="1:19" x14ac:dyDescent="0.5">
      <c r="A2483" s="32"/>
      <c r="B2483" s="297" t="str">
        <f>+IF(E2483=2012,VLOOKUP(D2483,K_navn!$A$2:$C$359,2),"")</f>
        <v/>
      </c>
      <c r="C2483" s="297" t="str">
        <f>+IF(E2483=2012,VLOOKUP(D2483,K_navn!$A$2:$C$359,3),"")</f>
        <v/>
      </c>
      <c r="D2483" s="115">
        <f>+'Ark1'!P4295</f>
        <v>1531</v>
      </c>
      <c r="E2483" s="115">
        <f>+'Ark1'!C4295</f>
        <v>2014</v>
      </c>
      <c r="F2483" s="116" t="str">
        <f>+IF('Ark1'!Q4295=0,"",'Ark1'!Q4295)</f>
        <v/>
      </c>
      <c r="G2483" s="116">
        <f>+'Ark1'!R4295</f>
        <v>0</v>
      </c>
      <c r="H2483" s="116">
        <f>+'Ark1'!S4295</f>
        <v>0</v>
      </c>
      <c r="I2483" s="222" t="str">
        <f>+IF(G2483=0,"",'Ark1'!AA4295)</f>
        <v/>
      </c>
      <c r="J2483" s="222" t="str">
        <f>+IF(G2483=0,"",'Ark1'!AB4295)</f>
        <v/>
      </c>
      <c r="K2483" s="114" t="str">
        <f>+IF(G2483=0,"",'Ark1'!U4295)</f>
        <v/>
      </c>
      <c r="L2483" s="222" t="str">
        <f>+IF(G2483=0,"",'Ark1'!W4295)</f>
        <v/>
      </c>
      <c r="M2483" s="222" t="str">
        <f>+IF(G2483=0,"",'Ark1'!X4295)</f>
        <v/>
      </c>
      <c r="N2483" s="114" t="str">
        <f>+IF(G2483=0,"",'Ark1'!Y4295)</f>
        <v/>
      </c>
      <c r="O2483" s="116" t="str">
        <f>+IF(G2483=0,"",'Ark1'!Z4295)</f>
        <v/>
      </c>
      <c r="P2483" s="116" t="str">
        <f t="shared" si="39"/>
        <v/>
      </c>
      <c r="Q2483" s="114" t="str">
        <f>+IF(G2483=0,"",'Ark1'!T4295)</f>
        <v/>
      </c>
      <c r="R2483" s="222" t="str">
        <f>+IF(G2483=0,"",'Ark1'!V4295)</f>
        <v/>
      </c>
      <c r="S2483" s="32"/>
    </row>
    <row r="2484" spans="1:19" x14ac:dyDescent="0.5">
      <c r="A2484" s="32"/>
      <c r="B2484" s="297" t="str">
        <f>+IF(E2484=2012,VLOOKUP(D2484,K_navn!$A$2:$C$359,2),"")</f>
        <v/>
      </c>
      <c r="C2484" s="297" t="str">
        <f>+IF(E2484=2012,VLOOKUP(D2484,K_navn!$A$2:$C$359,3),"")</f>
        <v/>
      </c>
      <c r="D2484" s="115">
        <f>+'Ark1'!P4296</f>
        <v>1531</v>
      </c>
      <c r="E2484" s="115">
        <f>+'Ark1'!C4296</f>
        <v>2015</v>
      </c>
      <c r="F2484" s="116" t="str">
        <f>+IF('Ark1'!Q4296=0,"",'Ark1'!Q4296)</f>
        <v/>
      </c>
      <c r="G2484" s="116">
        <f>+'Ark1'!R4296</f>
        <v>0</v>
      </c>
      <c r="H2484" s="116">
        <f>+'Ark1'!S4296</f>
        <v>0</v>
      </c>
      <c r="I2484" s="222" t="str">
        <f>+IF(G2484=0,"",'Ark1'!AA4296)</f>
        <v/>
      </c>
      <c r="J2484" s="222" t="str">
        <f>+IF(G2484=0,"",'Ark1'!AB4296)</f>
        <v/>
      </c>
      <c r="K2484" s="114" t="str">
        <f>+IF(G2484=0,"",'Ark1'!U4296)</f>
        <v/>
      </c>
      <c r="L2484" s="222" t="str">
        <f>+IF(G2484=0,"",'Ark1'!W4296)</f>
        <v/>
      </c>
      <c r="M2484" s="222" t="str">
        <f>+IF(G2484=0,"",'Ark1'!X4296)</f>
        <v/>
      </c>
      <c r="N2484" s="114" t="str">
        <f>+IF(G2484=0,"",'Ark1'!Y4296)</f>
        <v/>
      </c>
      <c r="O2484" s="116" t="str">
        <f>+IF(G2484=0,"",'Ark1'!Z4296)</f>
        <v/>
      </c>
      <c r="P2484" s="116" t="str">
        <f t="shared" si="39"/>
        <v/>
      </c>
      <c r="Q2484" s="114" t="str">
        <f>+IF(G2484=0,"",'Ark1'!T4296)</f>
        <v/>
      </c>
      <c r="R2484" s="222" t="str">
        <f>+IF(G2484=0,"",'Ark1'!V4296)</f>
        <v/>
      </c>
      <c r="S2484" s="32"/>
    </row>
    <row r="2485" spans="1:19" x14ac:dyDescent="0.5">
      <c r="A2485" s="32"/>
      <c r="B2485" s="297" t="str">
        <f>+IF(E2485=2012,VLOOKUP(D2485,K_navn!$A$2:$C$359,2),"")</f>
        <v/>
      </c>
      <c r="C2485" s="297" t="str">
        <f>+IF(E2485=2012,VLOOKUP(D2485,K_navn!$A$2:$C$359,3),"")</f>
        <v/>
      </c>
      <c r="D2485" s="115">
        <f>+'Ark1'!P4297</f>
        <v>1531</v>
      </c>
      <c r="E2485" s="115">
        <f>+'Ark1'!C4297</f>
        <v>2016</v>
      </c>
      <c r="F2485" s="116" t="str">
        <f>+IF('Ark1'!Q4297=0,"",'Ark1'!Q4297)</f>
        <v/>
      </c>
      <c r="G2485" s="116">
        <f>+'Ark1'!R4297</f>
        <v>0</v>
      </c>
      <c r="H2485" s="116">
        <f>+'Ark1'!S4297</f>
        <v>0</v>
      </c>
      <c r="I2485" s="222" t="str">
        <f>+IF(G2485=0,"",'Ark1'!AA4297)</f>
        <v/>
      </c>
      <c r="J2485" s="222" t="str">
        <f>+IF(G2485=0,"",'Ark1'!AB4297)</f>
        <v/>
      </c>
      <c r="K2485" s="114" t="str">
        <f>+IF(G2485=0,"",'Ark1'!U4297)</f>
        <v/>
      </c>
      <c r="L2485" s="222" t="str">
        <f>+IF(G2485=0,"",'Ark1'!W4297)</f>
        <v/>
      </c>
      <c r="M2485" s="222" t="str">
        <f>+IF(G2485=0,"",'Ark1'!X4297)</f>
        <v/>
      </c>
      <c r="N2485" s="114" t="str">
        <f>+IF(G2485=0,"",'Ark1'!Y4297)</f>
        <v/>
      </c>
      <c r="O2485" s="116" t="str">
        <f>+IF(G2485=0,"",'Ark1'!Z4297)</f>
        <v/>
      </c>
      <c r="P2485" s="116" t="str">
        <f t="shared" si="39"/>
        <v/>
      </c>
      <c r="Q2485" s="114" t="str">
        <f>+IF(G2485=0,"",'Ark1'!T4297)</f>
        <v/>
      </c>
      <c r="R2485" s="222" t="str">
        <f>+IF(G2485=0,"",'Ark1'!V4297)</f>
        <v/>
      </c>
      <c r="S2485" s="32"/>
    </row>
    <row r="2486" spans="1:19" x14ac:dyDescent="0.5">
      <c r="A2486" s="32"/>
      <c r="B2486" s="297" t="str">
        <f>+IF(E2486=2012,VLOOKUP(D2486,K_navn!$A$2:$C$359,2),"")</f>
        <v/>
      </c>
      <c r="C2486" s="297" t="str">
        <f>+IF(E2486=2012,VLOOKUP(D2486,K_navn!$A$2:$C$359,3),"")</f>
        <v/>
      </c>
      <c r="D2486" s="115">
        <f>+'Ark1'!P4298</f>
        <v>1531</v>
      </c>
      <c r="E2486" s="115">
        <f>+'Ark1'!C4298</f>
        <v>2017</v>
      </c>
      <c r="F2486" s="116" t="str">
        <f>+IF('Ark1'!Q4298=0,"",'Ark1'!Q4298)</f>
        <v/>
      </c>
      <c r="G2486" s="116">
        <f>+'Ark1'!R4298</f>
        <v>0</v>
      </c>
      <c r="H2486" s="116">
        <f>+'Ark1'!S4298</f>
        <v>0</v>
      </c>
      <c r="I2486" s="222" t="str">
        <f>+IF(G2486=0,"",'Ark1'!AA4298)</f>
        <v/>
      </c>
      <c r="J2486" s="222" t="str">
        <f>+IF(G2486=0,"",'Ark1'!AB4298)</f>
        <v/>
      </c>
      <c r="K2486" s="114" t="str">
        <f>+IF(G2486=0,"",'Ark1'!U4298)</f>
        <v/>
      </c>
      <c r="L2486" s="222" t="str">
        <f>+IF(G2486=0,"",'Ark1'!W4298)</f>
        <v/>
      </c>
      <c r="M2486" s="222" t="str">
        <f>+IF(G2486=0,"",'Ark1'!X4298)</f>
        <v/>
      </c>
      <c r="N2486" s="114" t="str">
        <f>+IF(G2486=0,"",'Ark1'!Y4298)</f>
        <v/>
      </c>
      <c r="O2486" s="116" t="str">
        <f>+IF(G2486=0,"",'Ark1'!Z4298)</f>
        <v/>
      </c>
      <c r="P2486" s="116" t="str">
        <f t="shared" si="39"/>
        <v/>
      </c>
      <c r="Q2486" s="114" t="str">
        <f>+IF(G2486=0,"",'Ark1'!T4298)</f>
        <v/>
      </c>
      <c r="R2486" s="222" t="str">
        <f>+IF(G2486=0,"",'Ark1'!V4298)</f>
        <v/>
      </c>
      <c r="S2486" s="32"/>
    </row>
    <row r="2487" spans="1:19" x14ac:dyDescent="0.5">
      <c r="A2487" s="32"/>
      <c r="B2487" s="297" t="str">
        <f>+IF(E2487=2012,VLOOKUP(D2487,K_navn!$A$2:$C$359,2),"")</f>
        <v/>
      </c>
      <c r="C2487" s="297" t="str">
        <f>+IF(E2487=2012,VLOOKUP(D2487,K_navn!$A$2:$C$359,3),"")</f>
        <v/>
      </c>
      <c r="D2487" s="115">
        <f>+'Ark1'!P4299</f>
        <v>1531</v>
      </c>
      <c r="E2487" s="115">
        <f>+'Ark1'!C4299</f>
        <v>2018</v>
      </c>
      <c r="F2487" s="116" t="str">
        <f>+IF('Ark1'!Q4299=0,"",'Ark1'!Q4299)</f>
        <v/>
      </c>
      <c r="G2487" s="116">
        <f>+'Ark1'!R4299</f>
        <v>0</v>
      </c>
      <c r="H2487" s="116">
        <f>+'Ark1'!S4299</f>
        <v>0</v>
      </c>
      <c r="I2487" s="222" t="str">
        <f>+IF(G2487=0,"",'Ark1'!AA4299)</f>
        <v/>
      </c>
      <c r="J2487" s="222" t="str">
        <f>+IF(G2487=0,"",'Ark1'!AB4299)</f>
        <v/>
      </c>
      <c r="K2487" s="114" t="str">
        <f>+IF(G2487=0,"",'Ark1'!U4299)</f>
        <v/>
      </c>
      <c r="L2487" s="222" t="str">
        <f>+IF(G2487=0,"",'Ark1'!W4299)</f>
        <v/>
      </c>
      <c r="M2487" s="222" t="str">
        <f>+IF(G2487=0,"",'Ark1'!X4299)</f>
        <v/>
      </c>
      <c r="N2487" s="114" t="str">
        <f>+IF(G2487=0,"",'Ark1'!Y4299)</f>
        <v/>
      </c>
      <c r="O2487" s="116" t="str">
        <f>+IF(G2487=0,"",'Ark1'!Z4299)</f>
        <v/>
      </c>
      <c r="P2487" s="116" t="str">
        <f t="shared" si="39"/>
        <v/>
      </c>
      <c r="Q2487" s="114" t="str">
        <f>+IF(G2487=0,"",'Ark1'!T4299)</f>
        <v/>
      </c>
      <c r="R2487" s="222" t="str">
        <f>+IF(G2487=0,"",'Ark1'!V4299)</f>
        <v/>
      </c>
      <c r="S2487" s="32"/>
    </row>
    <row r="2488" spans="1:19" x14ac:dyDescent="0.5">
      <c r="A2488" s="32"/>
      <c r="B2488" s="297" t="str">
        <f>+IF(E2488=2012,VLOOKUP(D2488,K_navn!$A$2:$C$359,2),"")</f>
        <v/>
      </c>
      <c r="C2488" s="297" t="str">
        <f>+IF(E2488=2012,VLOOKUP(D2488,K_navn!$A$2:$C$359,3),"")</f>
        <v/>
      </c>
      <c r="D2488" s="115">
        <f>+'Ark1'!P4300</f>
        <v>1531</v>
      </c>
      <c r="E2488" s="115">
        <f>+'Ark1'!C4300</f>
        <v>2019</v>
      </c>
      <c r="F2488" s="116" t="str">
        <f>+IF('Ark1'!Q4300=0,"",'Ark1'!Q4300)</f>
        <v/>
      </c>
      <c r="G2488" s="116">
        <f>+'Ark1'!R4300</f>
        <v>0</v>
      </c>
      <c r="H2488" s="116">
        <f>+'Ark1'!S4300</f>
        <v>0</v>
      </c>
      <c r="I2488" s="222" t="str">
        <f>+IF(G2488=0,"",'Ark1'!AA4300)</f>
        <v/>
      </c>
      <c r="J2488" s="222" t="str">
        <f>+IF(G2488=0,"",'Ark1'!AB4300)</f>
        <v/>
      </c>
      <c r="K2488" s="114" t="str">
        <f>+IF(G2488=0,"",'Ark1'!U4300)</f>
        <v/>
      </c>
      <c r="L2488" s="222" t="str">
        <f>+IF(G2488=0,"",'Ark1'!W4300)</f>
        <v/>
      </c>
      <c r="M2488" s="222" t="str">
        <f>+IF(G2488=0,"",'Ark1'!X4300)</f>
        <v/>
      </c>
      <c r="N2488" s="114" t="str">
        <f>+IF(G2488=0,"",'Ark1'!Y4300)</f>
        <v/>
      </c>
      <c r="O2488" s="116" t="str">
        <f>+IF(G2488=0,"",'Ark1'!Z4300)</f>
        <v/>
      </c>
      <c r="P2488" s="116" t="str">
        <f t="shared" si="39"/>
        <v/>
      </c>
      <c r="Q2488" s="114" t="str">
        <f>+IF(G2488=0,"",'Ark1'!T4300)</f>
        <v/>
      </c>
      <c r="R2488" s="222" t="str">
        <f>+IF(G2488=0,"",'Ark1'!V4300)</f>
        <v/>
      </c>
      <c r="S2488" s="32"/>
    </row>
    <row r="2489" spans="1:19" x14ac:dyDescent="0.5">
      <c r="A2489" s="32"/>
      <c r="B2489" s="297" t="str">
        <f>+IF(E2489=2012,VLOOKUP(D2489,K_navn!$A$2:$C$359,2),"")</f>
        <v/>
      </c>
      <c r="C2489" s="297" t="str">
        <f>+IF(E2489=2012,VLOOKUP(D2489,K_navn!$A$2:$C$359,3),"")</f>
        <v/>
      </c>
      <c r="D2489" s="115">
        <f>+'Ark1'!P4301</f>
        <v>1531</v>
      </c>
      <c r="E2489" s="115">
        <f>+'Ark1'!C4301</f>
        <v>2020</v>
      </c>
      <c r="F2489" s="116" t="str">
        <f>+IF('Ark1'!Q4301=0,"",'Ark1'!Q4301)</f>
        <v/>
      </c>
      <c r="G2489" s="116">
        <f>+'Ark1'!R4301</f>
        <v>0</v>
      </c>
      <c r="H2489" s="116">
        <f>+'Ark1'!S4301</f>
        <v>0</v>
      </c>
      <c r="I2489" s="222" t="str">
        <f>+IF(G2489=0,"",'Ark1'!AA4301)</f>
        <v/>
      </c>
      <c r="J2489" s="222" t="str">
        <f>+IF(G2489=0,"",'Ark1'!AB4301)</f>
        <v/>
      </c>
      <c r="K2489" s="114" t="str">
        <f>+IF(G2489=0,"",'Ark1'!U4301)</f>
        <v/>
      </c>
      <c r="L2489" s="222" t="str">
        <f>+IF(G2489=0,"",'Ark1'!W4301)</f>
        <v/>
      </c>
      <c r="M2489" s="222" t="str">
        <f>+IF(G2489=0,"",'Ark1'!X4301)</f>
        <v/>
      </c>
      <c r="N2489" s="114" t="str">
        <f>+IF(G2489=0,"",'Ark1'!Y4301)</f>
        <v/>
      </c>
      <c r="O2489" s="116" t="str">
        <f>+IF(G2489=0,"",'Ark1'!Z4301)</f>
        <v/>
      </c>
      <c r="P2489" s="116" t="str">
        <f t="shared" si="39"/>
        <v/>
      </c>
      <c r="Q2489" s="114" t="str">
        <f>+IF(G2489=0,"",'Ark1'!T4301)</f>
        <v/>
      </c>
      <c r="R2489" s="222" t="str">
        <f>+IF(G2489=0,"",'Ark1'!V4301)</f>
        <v/>
      </c>
      <c r="S2489" s="32"/>
    </row>
    <row r="2490" spans="1:19" x14ac:dyDescent="0.5">
      <c r="A2490" s="32"/>
      <c r="B2490" s="297" t="str">
        <f>+IF(E2490=2012,VLOOKUP(D2490,K_navn!$A$2:$C$359,2),"")</f>
        <v/>
      </c>
      <c r="C2490" s="297" t="str">
        <f>+IF(E2490=2012,VLOOKUP(D2490,K_navn!$A$2:$C$359,3),"")</f>
        <v/>
      </c>
      <c r="D2490" s="115">
        <f>+'Ark1'!P4302</f>
        <v>1531</v>
      </c>
      <c r="E2490" s="115">
        <f>+'Ark1'!C4302</f>
        <v>2021</v>
      </c>
      <c r="F2490" s="116" t="str">
        <f>+IF('Ark1'!Q4302=0,"",'Ark1'!Q4302)</f>
        <v/>
      </c>
      <c r="G2490" s="116">
        <f>+'Ark1'!R4302</f>
        <v>0</v>
      </c>
      <c r="H2490" s="116">
        <f>+'Ark1'!S4302</f>
        <v>0</v>
      </c>
      <c r="I2490" s="222" t="str">
        <f>+IF(G2490=0,"",'Ark1'!AA4302)</f>
        <v/>
      </c>
      <c r="J2490" s="222" t="str">
        <f>+IF(G2490=0,"",'Ark1'!AB4302)</f>
        <v/>
      </c>
      <c r="K2490" s="114" t="str">
        <f>+IF(G2490=0,"",'Ark1'!U4302)</f>
        <v/>
      </c>
      <c r="L2490" s="222" t="str">
        <f>+IF(G2490=0,"",'Ark1'!W4302)</f>
        <v/>
      </c>
      <c r="M2490" s="222" t="str">
        <f>+IF(G2490=0,"",'Ark1'!X4302)</f>
        <v/>
      </c>
      <c r="N2490" s="114" t="str">
        <f>+IF(G2490=0,"",'Ark1'!Y4302)</f>
        <v/>
      </c>
      <c r="O2490" s="116" t="str">
        <f>+IF(G2490=0,"",'Ark1'!Z4302)</f>
        <v/>
      </c>
      <c r="P2490" s="116" t="str">
        <f t="shared" si="39"/>
        <v/>
      </c>
      <c r="Q2490" s="114" t="str">
        <f>+IF(G2490=0,"",'Ark1'!T4302)</f>
        <v/>
      </c>
      <c r="R2490" s="222" t="str">
        <f>+IF(G2490=0,"",'Ark1'!V4302)</f>
        <v/>
      </c>
      <c r="S2490" s="32"/>
    </row>
    <row r="2491" spans="1:19" x14ac:dyDescent="0.5">
      <c r="A2491" s="32"/>
      <c r="B2491" s="297" t="str">
        <f>+IF(E2491=2012,VLOOKUP(D2491,K_navn!$A$2:$C$359,2),"")</f>
        <v/>
      </c>
      <c r="C2491" s="297" t="str">
        <f>+IF(E2491=2012,VLOOKUP(D2491,K_navn!$A$2:$C$359,3),"")</f>
        <v/>
      </c>
      <c r="D2491" s="115">
        <f>+'Ark1'!P4303</f>
        <v>1531</v>
      </c>
      <c r="E2491" s="115">
        <f>+'Ark1'!C4303</f>
        <v>2022</v>
      </c>
      <c r="F2491" s="116" t="str">
        <f>+IF('Ark1'!Q4303=0,"",'Ark1'!Q4303)</f>
        <v/>
      </c>
      <c r="G2491" s="116">
        <f>+'Ark1'!R4303</f>
        <v>0</v>
      </c>
      <c r="H2491" s="116">
        <f>+'Ark1'!S4303</f>
        <v>0</v>
      </c>
      <c r="I2491" s="222" t="str">
        <f>+IF(G2491=0,"",'Ark1'!AA4303)</f>
        <v/>
      </c>
      <c r="J2491" s="222" t="str">
        <f>+IF(G2491=0,"",'Ark1'!AB4303)</f>
        <v/>
      </c>
      <c r="K2491" s="114" t="str">
        <f>+IF(G2491=0,"",'Ark1'!U4303)</f>
        <v/>
      </c>
      <c r="L2491" s="222" t="str">
        <f>+IF(G2491=0,"",'Ark1'!W4303)</f>
        <v/>
      </c>
      <c r="M2491" s="222" t="str">
        <f>+IF(G2491=0,"",'Ark1'!X4303)</f>
        <v/>
      </c>
      <c r="N2491" s="114" t="str">
        <f>+IF(G2491=0,"",'Ark1'!Y4303)</f>
        <v/>
      </c>
      <c r="O2491" s="116" t="str">
        <f>+IF(G2491=0,"",'Ark1'!Z4303)</f>
        <v/>
      </c>
      <c r="P2491" s="116" t="str">
        <f t="shared" si="39"/>
        <v/>
      </c>
      <c r="Q2491" s="114" t="str">
        <f>+IF(G2491=0,"",'Ark1'!T4303)</f>
        <v/>
      </c>
      <c r="R2491" s="222" t="str">
        <f>+IF(G2491=0,"",'Ark1'!V4303)</f>
        <v/>
      </c>
      <c r="S2491" s="32"/>
    </row>
    <row r="2492" spans="1:19" x14ac:dyDescent="0.5">
      <c r="A2492" s="32"/>
      <c r="B2492" s="297" t="str">
        <f>+IF(E2492=2012,VLOOKUP(D2492,K_navn!$A$2:$C$359,2),"")</f>
        <v>Giske</v>
      </c>
      <c r="C2492" s="297" t="str">
        <f>+IF(E2492=2012,VLOOKUP(D2492,K_navn!$A$2:$C$359,3),"")</f>
        <v>Møre og Romsdal</v>
      </c>
      <c r="D2492" s="115">
        <f>+'Ark1'!P4304</f>
        <v>1532</v>
      </c>
      <c r="E2492" s="115">
        <f>+'Ark1'!C4304</f>
        <v>2012</v>
      </c>
      <c r="F2492" s="116" t="str">
        <f>+IF('Ark1'!Q4304=0,"",'Ark1'!Q4304)</f>
        <v/>
      </c>
      <c r="G2492" s="116">
        <f>+'Ark1'!R4304</f>
        <v>0</v>
      </c>
      <c r="H2492" s="116">
        <f>+'Ark1'!S4304</f>
        <v>0</v>
      </c>
      <c r="I2492" s="222" t="str">
        <f>+IF(G2492=0,"",'Ark1'!AA4304)</f>
        <v/>
      </c>
      <c r="J2492" s="222" t="str">
        <f>+IF(G2492=0,"",'Ark1'!AB4304)</f>
        <v/>
      </c>
      <c r="K2492" s="114" t="str">
        <f>+IF(G2492=0,"",'Ark1'!U4304)</f>
        <v/>
      </c>
      <c r="L2492" s="222" t="str">
        <f>+IF(G2492=0,"",'Ark1'!W4304)</f>
        <v/>
      </c>
      <c r="M2492" s="222" t="str">
        <f>+IF(G2492=0,"",'Ark1'!X4304)</f>
        <v/>
      </c>
      <c r="N2492" s="114" t="str">
        <f>+IF(G2492=0,"",'Ark1'!Y4304)</f>
        <v/>
      </c>
      <c r="O2492" s="116" t="str">
        <f>+IF(G2492=0,"",'Ark1'!Z4304)</f>
        <v/>
      </c>
      <c r="P2492" s="116" t="str">
        <f t="shared" si="39"/>
        <v/>
      </c>
      <c r="Q2492" s="114" t="str">
        <f>+IF(G2492=0,"",'Ark1'!T4304)</f>
        <v/>
      </c>
      <c r="R2492" s="222" t="str">
        <f>+IF(G2492=0,"",'Ark1'!V4304)</f>
        <v/>
      </c>
      <c r="S2492" s="32"/>
    </row>
    <row r="2493" spans="1:19" x14ac:dyDescent="0.5">
      <c r="A2493" s="32"/>
      <c r="B2493" s="297" t="str">
        <f>+IF(E2493=2012,VLOOKUP(D2493,K_navn!$A$2:$C$359,2),"")</f>
        <v/>
      </c>
      <c r="C2493" s="297" t="str">
        <f>+IF(E2493=2012,VLOOKUP(D2493,K_navn!$A$2:$C$359,3),"")</f>
        <v/>
      </c>
      <c r="D2493" s="115">
        <f>+'Ark1'!P4305</f>
        <v>1532</v>
      </c>
      <c r="E2493" s="115">
        <f>+'Ark1'!C4305</f>
        <v>2013</v>
      </c>
      <c r="F2493" s="116" t="str">
        <f>+IF('Ark1'!Q4305=0,"",'Ark1'!Q4305)</f>
        <v/>
      </c>
      <c r="G2493" s="116">
        <f>+'Ark1'!R4305</f>
        <v>0</v>
      </c>
      <c r="H2493" s="116">
        <f>+'Ark1'!S4305</f>
        <v>0</v>
      </c>
      <c r="I2493" s="222" t="str">
        <f>+IF(G2493=0,"",'Ark1'!AA4305)</f>
        <v/>
      </c>
      <c r="J2493" s="222" t="str">
        <f>+IF(G2493=0,"",'Ark1'!AB4305)</f>
        <v/>
      </c>
      <c r="K2493" s="114" t="str">
        <f>+IF(G2493=0,"",'Ark1'!U4305)</f>
        <v/>
      </c>
      <c r="L2493" s="222" t="str">
        <f>+IF(G2493=0,"",'Ark1'!W4305)</f>
        <v/>
      </c>
      <c r="M2493" s="222" t="str">
        <f>+IF(G2493=0,"",'Ark1'!X4305)</f>
        <v/>
      </c>
      <c r="N2493" s="114" t="str">
        <f>+IF(G2493=0,"",'Ark1'!Y4305)</f>
        <v/>
      </c>
      <c r="O2493" s="116" t="str">
        <f>+IF(G2493=0,"",'Ark1'!Z4305)</f>
        <v/>
      </c>
      <c r="P2493" s="116" t="str">
        <f t="shared" si="39"/>
        <v/>
      </c>
      <c r="Q2493" s="114" t="str">
        <f>+IF(G2493=0,"",'Ark1'!T4305)</f>
        <v/>
      </c>
      <c r="R2493" s="222" t="str">
        <f>+IF(G2493=0,"",'Ark1'!V4305)</f>
        <v/>
      </c>
      <c r="S2493" s="32"/>
    </row>
    <row r="2494" spans="1:19" x14ac:dyDescent="0.5">
      <c r="A2494" s="32"/>
      <c r="B2494" s="297" t="str">
        <f>+IF(E2494=2012,VLOOKUP(D2494,K_navn!$A$2:$C$359,2),"")</f>
        <v/>
      </c>
      <c r="C2494" s="297" t="str">
        <f>+IF(E2494=2012,VLOOKUP(D2494,K_navn!$A$2:$C$359,3),"")</f>
        <v/>
      </c>
      <c r="D2494" s="115">
        <f>+'Ark1'!P4306</f>
        <v>1532</v>
      </c>
      <c r="E2494" s="115">
        <f>+'Ark1'!C4306</f>
        <v>2014</v>
      </c>
      <c r="F2494" s="116" t="str">
        <f>+IF('Ark1'!Q4306=0,"",'Ark1'!Q4306)</f>
        <v/>
      </c>
      <c r="G2494" s="116">
        <f>+'Ark1'!R4306</f>
        <v>0</v>
      </c>
      <c r="H2494" s="116">
        <f>+'Ark1'!S4306</f>
        <v>0</v>
      </c>
      <c r="I2494" s="222" t="str">
        <f>+IF(G2494=0,"",'Ark1'!AA4306)</f>
        <v/>
      </c>
      <c r="J2494" s="222" t="str">
        <f>+IF(G2494=0,"",'Ark1'!AB4306)</f>
        <v/>
      </c>
      <c r="K2494" s="114" t="str">
        <f>+IF(G2494=0,"",'Ark1'!U4306)</f>
        <v/>
      </c>
      <c r="L2494" s="222" t="str">
        <f>+IF(G2494=0,"",'Ark1'!W4306)</f>
        <v/>
      </c>
      <c r="M2494" s="222" t="str">
        <f>+IF(G2494=0,"",'Ark1'!X4306)</f>
        <v/>
      </c>
      <c r="N2494" s="114" t="str">
        <f>+IF(G2494=0,"",'Ark1'!Y4306)</f>
        <v/>
      </c>
      <c r="O2494" s="116" t="str">
        <f>+IF(G2494=0,"",'Ark1'!Z4306)</f>
        <v/>
      </c>
      <c r="P2494" s="116" t="str">
        <f t="shared" si="39"/>
        <v/>
      </c>
      <c r="Q2494" s="114" t="str">
        <f>+IF(G2494=0,"",'Ark1'!T4306)</f>
        <v/>
      </c>
      <c r="R2494" s="222" t="str">
        <f>+IF(G2494=0,"",'Ark1'!V4306)</f>
        <v/>
      </c>
      <c r="S2494" s="32"/>
    </row>
    <row r="2495" spans="1:19" x14ac:dyDescent="0.5">
      <c r="A2495" s="32"/>
      <c r="B2495" s="297" t="str">
        <f>+IF(E2495=2012,VLOOKUP(D2495,K_navn!$A$2:$C$359,2),"")</f>
        <v/>
      </c>
      <c r="C2495" s="297" t="str">
        <f>+IF(E2495=2012,VLOOKUP(D2495,K_navn!$A$2:$C$359,3),"")</f>
        <v/>
      </c>
      <c r="D2495" s="115">
        <f>+'Ark1'!P4307</f>
        <v>1532</v>
      </c>
      <c r="E2495" s="115">
        <f>+'Ark1'!C4307</f>
        <v>2015</v>
      </c>
      <c r="F2495" s="116" t="str">
        <f>+IF('Ark1'!Q4307=0,"",'Ark1'!Q4307)</f>
        <v/>
      </c>
      <c r="G2495" s="116">
        <f>+'Ark1'!R4307</f>
        <v>0</v>
      </c>
      <c r="H2495" s="116">
        <f>+'Ark1'!S4307</f>
        <v>0</v>
      </c>
      <c r="I2495" s="222" t="str">
        <f>+IF(G2495=0,"",'Ark1'!AA4307)</f>
        <v/>
      </c>
      <c r="J2495" s="222" t="str">
        <f>+IF(G2495=0,"",'Ark1'!AB4307)</f>
        <v/>
      </c>
      <c r="K2495" s="114" t="str">
        <f>+IF(G2495=0,"",'Ark1'!U4307)</f>
        <v/>
      </c>
      <c r="L2495" s="222" t="str">
        <f>+IF(G2495=0,"",'Ark1'!W4307)</f>
        <v/>
      </c>
      <c r="M2495" s="222" t="str">
        <f>+IF(G2495=0,"",'Ark1'!X4307)</f>
        <v/>
      </c>
      <c r="N2495" s="114" t="str">
        <f>+IF(G2495=0,"",'Ark1'!Y4307)</f>
        <v/>
      </c>
      <c r="O2495" s="116" t="str">
        <f>+IF(G2495=0,"",'Ark1'!Z4307)</f>
        <v/>
      </c>
      <c r="P2495" s="116" t="str">
        <f t="shared" si="39"/>
        <v/>
      </c>
      <c r="Q2495" s="114" t="str">
        <f>+IF(G2495=0,"",'Ark1'!T4307)</f>
        <v/>
      </c>
      <c r="R2495" s="222" t="str">
        <f>+IF(G2495=0,"",'Ark1'!V4307)</f>
        <v/>
      </c>
      <c r="S2495" s="32"/>
    </row>
    <row r="2496" spans="1:19" x14ac:dyDescent="0.5">
      <c r="A2496" s="32"/>
      <c r="B2496" s="297" t="str">
        <f>+IF(E2496=2012,VLOOKUP(D2496,K_navn!$A$2:$C$359,2),"")</f>
        <v/>
      </c>
      <c r="C2496" s="297" t="str">
        <f>+IF(E2496=2012,VLOOKUP(D2496,K_navn!$A$2:$C$359,3),"")</f>
        <v/>
      </c>
      <c r="D2496" s="115">
        <f>+'Ark1'!P4308</f>
        <v>1532</v>
      </c>
      <c r="E2496" s="115">
        <f>+'Ark1'!C4308</f>
        <v>2016</v>
      </c>
      <c r="F2496" s="116" t="str">
        <f>+IF('Ark1'!Q4308=0,"",'Ark1'!Q4308)</f>
        <v/>
      </c>
      <c r="G2496" s="116">
        <f>+'Ark1'!R4308</f>
        <v>0</v>
      </c>
      <c r="H2496" s="116">
        <f>+'Ark1'!S4308</f>
        <v>0</v>
      </c>
      <c r="I2496" s="222" t="str">
        <f>+IF(G2496=0,"",'Ark1'!AA4308)</f>
        <v/>
      </c>
      <c r="J2496" s="222" t="str">
        <f>+IF(G2496=0,"",'Ark1'!AB4308)</f>
        <v/>
      </c>
      <c r="K2496" s="114" t="str">
        <f>+IF(G2496=0,"",'Ark1'!U4308)</f>
        <v/>
      </c>
      <c r="L2496" s="222" t="str">
        <f>+IF(G2496=0,"",'Ark1'!W4308)</f>
        <v/>
      </c>
      <c r="M2496" s="222" t="str">
        <f>+IF(G2496=0,"",'Ark1'!X4308)</f>
        <v/>
      </c>
      <c r="N2496" s="114" t="str">
        <f>+IF(G2496=0,"",'Ark1'!Y4308)</f>
        <v/>
      </c>
      <c r="O2496" s="116" t="str">
        <f>+IF(G2496=0,"",'Ark1'!Z4308)</f>
        <v/>
      </c>
      <c r="P2496" s="116" t="str">
        <f t="shared" si="39"/>
        <v/>
      </c>
      <c r="Q2496" s="114" t="str">
        <f>+IF(G2496=0,"",'Ark1'!T4308)</f>
        <v/>
      </c>
      <c r="R2496" s="222" t="str">
        <f>+IF(G2496=0,"",'Ark1'!V4308)</f>
        <v/>
      </c>
      <c r="S2496" s="32"/>
    </row>
    <row r="2497" spans="1:19" x14ac:dyDescent="0.5">
      <c r="A2497" s="32"/>
      <c r="B2497" s="297" t="str">
        <f>+IF(E2497=2012,VLOOKUP(D2497,K_navn!$A$2:$C$359,2),"")</f>
        <v/>
      </c>
      <c r="C2497" s="297" t="str">
        <f>+IF(E2497=2012,VLOOKUP(D2497,K_navn!$A$2:$C$359,3),"")</f>
        <v/>
      </c>
      <c r="D2497" s="115">
        <f>+'Ark1'!P4309</f>
        <v>1532</v>
      </c>
      <c r="E2497" s="115">
        <f>+'Ark1'!C4309</f>
        <v>2017</v>
      </c>
      <c r="F2497" s="116" t="str">
        <f>+IF('Ark1'!Q4309=0,"",'Ark1'!Q4309)</f>
        <v/>
      </c>
      <c r="G2497" s="116">
        <f>+'Ark1'!R4309</f>
        <v>0</v>
      </c>
      <c r="H2497" s="116">
        <f>+'Ark1'!S4309</f>
        <v>0</v>
      </c>
      <c r="I2497" s="222" t="str">
        <f>+IF(G2497=0,"",'Ark1'!AA4309)</f>
        <v/>
      </c>
      <c r="J2497" s="222" t="str">
        <f>+IF(G2497=0,"",'Ark1'!AB4309)</f>
        <v/>
      </c>
      <c r="K2497" s="114" t="str">
        <f>+IF(G2497=0,"",'Ark1'!U4309)</f>
        <v/>
      </c>
      <c r="L2497" s="222" t="str">
        <f>+IF(G2497=0,"",'Ark1'!W4309)</f>
        <v/>
      </c>
      <c r="M2497" s="222" t="str">
        <f>+IF(G2497=0,"",'Ark1'!X4309)</f>
        <v/>
      </c>
      <c r="N2497" s="114" t="str">
        <f>+IF(G2497=0,"",'Ark1'!Y4309)</f>
        <v/>
      </c>
      <c r="O2497" s="116" t="str">
        <f>+IF(G2497=0,"",'Ark1'!Z4309)</f>
        <v/>
      </c>
      <c r="P2497" s="116" t="str">
        <f t="shared" si="39"/>
        <v/>
      </c>
      <c r="Q2497" s="114" t="str">
        <f>+IF(G2497=0,"",'Ark1'!T4309)</f>
        <v/>
      </c>
      <c r="R2497" s="222" t="str">
        <f>+IF(G2497=0,"",'Ark1'!V4309)</f>
        <v/>
      </c>
      <c r="S2497" s="32"/>
    </row>
    <row r="2498" spans="1:19" x14ac:dyDescent="0.5">
      <c r="A2498" s="32"/>
      <c r="B2498" s="297" t="str">
        <f>+IF(E2498=2012,VLOOKUP(D2498,K_navn!$A$2:$C$359,2),"")</f>
        <v/>
      </c>
      <c r="C2498" s="297" t="str">
        <f>+IF(E2498=2012,VLOOKUP(D2498,K_navn!$A$2:$C$359,3),"")</f>
        <v/>
      </c>
      <c r="D2498" s="115">
        <f>+'Ark1'!P4310</f>
        <v>1532</v>
      </c>
      <c r="E2498" s="115">
        <f>+'Ark1'!C4310</f>
        <v>2018</v>
      </c>
      <c r="F2498" s="116" t="str">
        <f>+IF('Ark1'!Q4310=0,"",'Ark1'!Q4310)</f>
        <v/>
      </c>
      <c r="G2498" s="116">
        <f>+'Ark1'!R4310</f>
        <v>0</v>
      </c>
      <c r="H2498" s="116">
        <f>+'Ark1'!S4310</f>
        <v>0</v>
      </c>
      <c r="I2498" s="222" t="str">
        <f>+IF(G2498=0,"",'Ark1'!AA4310)</f>
        <v/>
      </c>
      <c r="J2498" s="222" t="str">
        <f>+IF(G2498=0,"",'Ark1'!AB4310)</f>
        <v/>
      </c>
      <c r="K2498" s="114" t="str">
        <f>+IF(G2498=0,"",'Ark1'!U4310)</f>
        <v/>
      </c>
      <c r="L2498" s="222" t="str">
        <f>+IF(G2498=0,"",'Ark1'!W4310)</f>
        <v/>
      </c>
      <c r="M2498" s="222" t="str">
        <f>+IF(G2498=0,"",'Ark1'!X4310)</f>
        <v/>
      </c>
      <c r="N2498" s="114" t="str">
        <f>+IF(G2498=0,"",'Ark1'!Y4310)</f>
        <v/>
      </c>
      <c r="O2498" s="116" t="str">
        <f>+IF(G2498=0,"",'Ark1'!Z4310)</f>
        <v/>
      </c>
      <c r="P2498" s="116" t="str">
        <f t="shared" si="39"/>
        <v/>
      </c>
      <c r="Q2498" s="114" t="str">
        <f>+IF(G2498=0,"",'Ark1'!T4310)</f>
        <v/>
      </c>
      <c r="R2498" s="222" t="str">
        <f>+IF(G2498=0,"",'Ark1'!V4310)</f>
        <v/>
      </c>
      <c r="S2498" s="32"/>
    </row>
    <row r="2499" spans="1:19" x14ac:dyDescent="0.5">
      <c r="A2499" s="32"/>
      <c r="B2499" s="297" t="str">
        <f>+IF(E2499=2012,VLOOKUP(D2499,K_navn!$A$2:$C$359,2),"")</f>
        <v/>
      </c>
      <c r="C2499" s="297" t="str">
        <f>+IF(E2499=2012,VLOOKUP(D2499,K_navn!$A$2:$C$359,3),"")</f>
        <v/>
      </c>
      <c r="D2499" s="115">
        <f>+'Ark1'!P4311</f>
        <v>1532</v>
      </c>
      <c r="E2499" s="115">
        <f>+'Ark1'!C4311</f>
        <v>2019</v>
      </c>
      <c r="F2499" s="116" t="str">
        <f>+IF('Ark1'!Q4311=0,"",'Ark1'!Q4311)</f>
        <v/>
      </c>
      <c r="G2499" s="116">
        <f>+'Ark1'!R4311</f>
        <v>0</v>
      </c>
      <c r="H2499" s="116">
        <f>+'Ark1'!S4311</f>
        <v>0</v>
      </c>
      <c r="I2499" s="222" t="str">
        <f>+IF(G2499=0,"",'Ark1'!AA4311)</f>
        <v/>
      </c>
      <c r="J2499" s="222" t="str">
        <f>+IF(G2499=0,"",'Ark1'!AB4311)</f>
        <v/>
      </c>
      <c r="K2499" s="114" t="str">
        <f>+IF(G2499=0,"",'Ark1'!U4311)</f>
        <v/>
      </c>
      <c r="L2499" s="222" t="str">
        <f>+IF(G2499=0,"",'Ark1'!W4311)</f>
        <v/>
      </c>
      <c r="M2499" s="222" t="str">
        <f>+IF(G2499=0,"",'Ark1'!X4311)</f>
        <v/>
      </c>
      <c r="N2499" s="114" t="str">
        <f>+IF(G2499=0,"",'Ark1'!Y4311)</f>
        <v/>
      </c>
      <c r="O2499" s="116" t="str">
        <f>+IF(G2499=0,"",'Ark1'!Z4311)</f>
        <v/>
      </c>
      <c r="P2499" s="116" t="str">
        <f t="shared" si="39"/>
        <v/>
      </c>
      <c r="Q2499" s="114" t="str">
        <f>+IF(G2499=0,"",'Ark1'!T4311)</f>
        <v/>
      </c>
      <c r="R2499" s="222" t="str">
        <f>+IF(G2499=0,"",'Ark1'!V4311)</f>
        <v/>
      </c>
      <c r="S2499" s="32"/>
    </row>
    <row r="2500" spans="1:19" x14ac:dyDescent="0.5">
      <c r="A2500" s="32"/>
      <c r="B2500" s="297" t="str">
        <f>+IF(E2500=2012,VLOOKUP(D2500,K_navn!$A$2:$C$359,2),"")</f>
        <v/>
      </c>
      <c r="C2500" s="297" t="str">
        <f>+IF(E2500=2012,VLOOKUP(D2500,K_navn!$A$2:$C$359,3),"")</f>
        <v/>
      </c>
      <c r="D2500" s="115">
        <f>+'Ark1'!P4312</f>
        <v>1532</v>
      </c>
      <c r="E2500" s="115">
        <f>+'Ark1'!C4312</f>
        <v>2020</v>
      </c>
      <c r="F2500" s="116" t="str">
        <f>+IF('Ark1'!Q4312=0,"",'Ark1'!Q4312)</f>
        <v/>
      </c>
      <c r="G2500" s="116">
        <f>+'Ark1'!R4312</f>
        <v>0</v>
      </c>
      <c r="H2500" s="116">
        <f>+'Ark1'!S4312</f>
        <v>0</v>
      </c>
      <c r="I2500" s="222" t="str">
        <f>+IF(G2500=0,"",'Ark1'!AA4312)</f>
        <v/>
      </c>
      <c r="J2500" s="222" t="str">
        <f>+IF(G2500=0,"",'Ark1'!AB4312)</f>
        <v/>
      </c>
      <c r="K2500" s="114" t="str">
        <f>+IF(G2500=0,"",'Ark1'!U4312)</f>
        <v/>
      </c>
      <c r="L2500" s="222" t="str">
        <f>+IF(G2500=0,"",'Ark1'!W4312)</f>
        <v/>
      </c>
      <c r="M2500" s="222" t="str">
        <f>+IF(G2500=0,"",'Ark1'!X4312)</f>
        <v/>
      </c>
      <c r="N2500" s="114" t="str">
        <f>+IF(G2500=0,"",'Ark1'!Y4312)</f>
        <v/>
      </c>
      <c r="O2500" s="116" t="str">
        <f>+IF(G2500=0,"",'Ark1'!Z4312)</f>
        <v/>
      </c>
      <c r="P2500" s="116" t="str">
        <f t="shared" si="39"/>
        <v/>
      </c>
      <c r="Q2500" s="114" t="str">
        <f>+IF(G2500=0,"",'Ark1'!T4312)</f>
        <v/>
      </c>
      <c r="R2500" s="222" t="str">
        <f>+IF(G2500=0,"",'Ark1'!V4312)</f>
        <v/>
      </c>
      <c r="S2500" s="32"/>
    </row>
    <row r="2501" spans="1:19" x14ac:dyDescent="0.5">
      <c r="A2501" s="32"/>
      <c r="B2501" s="297" t="str">
        <f>+IF(E2501=2012,VLOOKUP(D2501,K_navn!$A$2:$C$359,2),"")</f>
        <v/>
      </c>
      <c r="C2501" s="297" t="str">
        <f>+IF(E2501=2012,VLOOKUP(D2501,K_navn!$A$2:$C$359,3),"")</f>
        <v/>
      </c>
      <c r="D2501" s="115">
        <f>+'Ark1'!P4313</f>
        <v>1532</v>
      </c>
      <c r="E2501" s="115">
        <f>+'Ark1'!C4313</f>
        <v>2021</v>
      </c>
      <c r="F2501" s="116" t="str">
        <f>+IF('Ark1'!Q4313=0,"",'Ark1'!Q4313)</f>
        <v/>
      </c>
      <c r="G2501" s="116">
        <f>+'Ark1'!R4313</f>
        <v>0</v>
      </c>
      <c r="H2501" s="116">
        <f>+'Ark1'!S4313</f>
        <v>0</v>
      </c>
      <c r="I2501" s="222" t="str">
        <f>+IF(G2501=0,"",'Ark1'!AA4313)</f>
        <v/>
      </c>
      <c r="J2501" s="222" t="str">
        <f>+IF(G2501=0,"",'Ark1'!AB4313)</f>
        <v/>
      </c>
      <c r="K2501" s="114" t="str">
        <f>+IF(G2501=0,"",'Ark1'!U4313)</f>
        <v/>
      </c>
      <c r="L2501" s="222" t="str">
        <f>+IF(G2501=0,"",'Ark1'!W4313)</f>
        <v/>
      </c>
      <c r="M2501" s="222" t="str">
        <f>+IF(G2501=0,"",'Ark1'!X4313)</f>
        <v/>
      </c>
      <c r="N2501" s="114" t="str">
        <f>+IF(G2501=0,"",'Ark1'!Y4313)</f>
        <v/>
      </c>
      <c r="O2501" s="116" t="str">
        <f>+IF(G2501=0,"",'Ark1'!Z4313)</f>
        <v/>
      </c>
      <c r="P2501" s="116" t="str">
        <f t="shared" si="39"/>
        <v/>
      </c>
      <c r="Q2501" s="114" t="str">
        <f>+IF(G2501=0,"",'Ark1'!T4313)</f>
        <v/>
      </c>
      <c r="R2501" s="222" t="str">
        <f>+IF(G2501=0,"",'Ark1'!V4313)</f>
        <v/>
      </c>
      <c r="S2501" s="32"/>
    </row>
    <row r="2502" spans="1:19" x14ac:dyDescent="0.5">
      <c r="A2502" s="32"/>
      <c r="B2502" s="297" t="str">
        <f>+IF(E2502=2012,VLOOKUP(D2502,K_navn!$A$2:$C$359,2),"")</f>
        <v/>
      </c>
      <c r="C2502" s="297" t="str">
        <f>+IF(E2502=2012,VLOOKUP(D2502,K_navn!$A$2:$C$359,3),"")</f>
        <v/>
      </c>
      <c r="D2502" s="115">
        <f>+'Ark1'!P4314</f>
        <v>1532</v>
      </c>
      <c r="E2502" s="115">
        <f>+'Ark1'!C4314</f>
        <v>2022</v>
      </c>
      <c r="F2502" s="116" t="str">
        <f>+IF('Ark1'!Q4314=0,"",'Ark1'!Q4314)</f>
        <v/>
      </c>
      <c r="G2502" s="116">
        <f>+'Ark1'!R4314</f>
        <v>0</v>
      </c>
      <c r="H2502" s="116">
        <f>+'Ark1'!S4314</f>
        <v>0</v>
      </c>
      <c r="I2502" s="222" t="str">
        <f>+IF(G2502=0,"",'Ark1'!AA4314)</f>
        <v/>
      </c>
      <c r="J2502" s="222" t="str">
        <f>+IF(G2502=0,"",'Ark1'!AB4314)</f>
        <v/>
      </c>
      <c r="K2502" s="114" t="str">
        <f>+IF(G2502=0,"",'Ark1'!U4314)</f>
        <v/>
      </c>
      <c r="L2502" s="222" t="str">
        <f>+IF(G2502=0,"",'Ark1'!W4314)</f>
        <v/>
      </c>
      <c r="M2502" s="222" t="str">
        <f>+IF(G2502=0,"",'Ark1'!X4314)</f>
        <v/>
      </c>
      <c r="N2502" s="114" t="str">
        <f>+IF(G2502=0,"",'Ark1'!Y4314)</f>
        <v/>
      </c>
      <c r="O2502" s="116" t="str">
        <f>+IF(G2502=0,"",'Ark1'!Z4314)</f>
        <v/>
      </c>
      <c r="P2502" s="116" t="str">
        <f t="shared" si="39"/>
        <v/>
      </c>
      <c r="Q2502" s="114" t="str">
        <f>+IF(G2502=0,"",'Ark1'!T4314)</f>
        <v/>
      </c>
      <c r="R2502" s="222" t="str">
        <f>+IF(G2502=0,"",'Ark1'!V4314)</f>
        <v/>
      </c>
      <c r="S2502" s="32"/>
    </row>
    <row r="2503" spans="1:19" x14ac:dyDescent="0.5">
      <c r="A2503" s="32"/>
      <c r="B2503" s="297" t="str">
        <f>+IF(E2503=2012,VLOOKUP(D2503,K_navn!$A$2:$C$359,2),"")</f>
        <v>Vestnes</v>
      </c>
      <c r="C2503" s="297" t="str">
        <f>+IF(E2503=2012,VLOOKUP(D2503,K_navn!$A$2:$C$359,3),"")</f>
        <v>Møre og Romsdal</v>
      </c>
      <c r="D2503" s="115">
        <f>+'Ark1'!P4315</f>
        <v>1535</v>
      </c>
      <c r="E2503" s="115">
        <f>+'Ark1'!C4315</f>
        <v>2012</v>
      </c>
      <c r="F2503" s="116" t="str">
        <f>+IF('Ark1'!Q4315=0,"",'Ark1'!Q4315)</f>
        <v/>
      </c>
      <c r="G2503" s="116">
        <f>+'Ark1'!R4315</f>
        <v>0</v>
      </c>
      <c r="H2503" s="116">
        <f>+'Ark1'!S4315</f>
        <v>0</v>
      </c>
      <c r="I2503" s="222" t="str">
        <f>+IF(G2503=0,"",'Ark1'!AA4315)</f>
        <v/>
      </c>
      <c r="J2503" s="222" t="str">
        <f>+IF(G2503=0,"",'Ark1'!AB4315)</f>
        <v/>
      </c>
      <c r="K2503" s="114" t="str">
        <f>+IF(G2503=0,"",'Ark1'!U4315)</f>
        <v/>
      </c>
      <c r="L2503" s="222" t="str">
        <f>+IF(G2503=0,"",'Ark1'!W4315)</f>
        <v/>
      </c>
      <c r="M2503" s="222" t="str">
        <f>+IF(G2503=0,"",'Ark1'!X4315)</f>
        <v/>
      </c>
      <c r="N2503" s="114" t="str">
        <f>+IF(G2503=0,"",'Ark1'!Y4315)</f>
        <v/>
      </c>
      <c r="O2503" s="116" t="str">
        <f>+IF(G2503=0,"",'Ark1'!Z4315)</f>
        <v/>
      </c>
      <c r="P2503" s="116" t="str">
        <f t="shared" si="39"/>
        <v/>
      </c>
      <c r="Q2503" s="114" t="str">
        <f>+IF(G2503=0,"",'Ark1'!T4315)</f>
        <v/>
      </c>
      <c r="R2503" s="222" t="str">
        <f>+IF(G2503=0,"",'Ark1'!V4315)</f>
        <v/>
      </c>
      <c r="S2503" s="32"/>
    </row>
    <row r="2504" spans="1:19" x14ac:dyDescent="0.5">
      <c r="A2504" s="32"/>
      <c r="B2504" s="297" t="str">
        <f>+IF(E2504=2012,VLOOKUP(D2504,K_navn!$A$2:$C$359,2),"")</f>
        <v/>
      </c>
      <c r="C2504" s="297" t="str">
        <f>+IF(E2504=2012,VLOOKUP(D2504,K_navn!$A$2:$C$359,3),"")</f>
        <v/>
      </c>
      <c r="D2504" s="115">
        <f>+'Ark1'!P4316</f>
        <v>1535</v>
      </c>
      <c r="E2504" s="115">
        <f>+'Ark1'!C4316</f>
        <v>2013</v>
      </c>
      <c r="F2504" s="116" t="str">
        <f>+IF('Ark1'!Q4316=0,"",'Ark1'!Q4316)</f>
        <v/>
      </c>
      <c r="G2504" s="116">
        <f>+'Ark1'!R4316</f>
        <v>0</v>
      </c>
      <c r="H2504" s="116">
        <f>+'Ark1'!S4316</f>
        <v>0</v>
      </c>
      <c r="I2504" s="222" t="str">
        <f>+IF(G2504=0,"",'Ark1'!AA4316)</f>
        <v/>
      </c>
      <c r="J2504" s="222" t="str">
        <f>+IF(G2504=0,"",'Ark1'!AB4316)</f>
        <v/>
      </c>
      <c r="K2504" s="114" t="str">
        <f>+IF(G2504=0,"",'Ark1'!U4316)</f>
        <v/>
      </c>
      <c r="L2504" s="222" t="str">
        <f>+IF(G2504=0,"",'Ark1'!W4316)</f>
        <v/>
      </c>
      <c r="M2504" s="222" t="str">
        <f>+IF(G2504=0,"",'Ark1'!X4316)</f>
        <v/>
      </c>
      <c r="N2504" s="114" t="str">
        <f>+IF(G2504=0,"",'Ark1'!Y4316)</f>
        <v/>
      </c>
      <c r="O2504" s="116" t="str">
        <f>+IF(G2504=0,"",'Ark1'!Z4316)</f>
        <v/>
      </c>
      <c r="P2504" s="116" t="str">
        <f t="shared" si="39"/>
        <v/>
      </c>
      <c r="Q2504" s="114" t="str">
        <f>+IF(G2504=0,"",'Ark1'!T4316)</f>
        <v/>
      </c>
      <c r="R2504" s="222" t="str">
        <f>+IF(G2504=0,"",'Ark1'!V4316)</f>
        <v/>
      </c>
      <c r="S2504" s="32"/>
    </row>
    <row r="2505" spans="1:19" x14ac:dyDescent="0.5">
      <c r="A2505" s="32"/>
      <c r="B2505" s="297" t="str">
        <f>+IF(E2505=2012,VLOOKUP(D2505,K_navn!$A$2:$C$359,2),"")</f>
        <v/>
      </c>
      <c r="C2505" s="297" t="str">
        <f>+IF(E2505=2012,VLOOKUP(D2505,K_navn!$A$2:$C$359,3),"")</f>
        <v/>
      </c>
      <c r="D2505" s="115">
        <f>+'Ark1'!P4317</f>
        <v>1535</v>
      </c>
      <c r="E2505" s="115">
        <f>+'Ark1'!C4317</f>
        <v>2014</v>
      </c>
      <c r="F2505" s="116" t="str">
        <f>+IF('Ark1'!Q4317=0,"",'Ark1'!Q4317)</f>
        <v/>
      </c>
      <c r="G2505" s="116">
        <f>+'Ark1'!R4317</f>
        <v>0</v>
      </c>
      <c r="H2505" s="116">
        <f>+'Ark1'!S4317</f>
        <v>0</v>
      </c>
      <c r="I2505" s="222" t="str">
        <f>+IF(G2505=0,"",'Ark1'!AA4317)</f>
        <v/>
      </c>
      <c r="J2505" s="222" t="str">
        <f>+IF(G2505=0,"",'Ark1'!AB4317)</f>
        <v/>
      </c>
      <c r="K2505" s="114" t="str">
        <f>+IF(G2505=0,"",'Ark1'!U4317)</f>
        <v/>
      </c>
      <c r="L2505" s="222" t="str">
        <f>+IF(G2505=0,"",'Ark1'!W4317)</f>
        <v/>
      </c>
      <c r="M2505" s="222" t="str">
        <f>+IF(G2505=0,"",'Ark1'!X4317)</f>
        <v/>
      </c>
      <c r="N2505" s="114" t="str">
        <f>+IF(G2505=0,"",'Ark1'!Y4317)</f>
        <v/>
      </c>
      <c r="O2505" s="116" t="str">
        <f>+IF(G2505=0,"",'Ark1'!Z4317)</f>
        <v/>
      </c>
      <c r="P2505" s="116" t="str">
        <f t="shared" si="39"/>
        <v/>
      </c>
      <c r="Q2505" s="114" t="str">
        <f>+IF(G2505=0,"",'Ark1'!T4317)</f>
        <v/>
      </c>
      <c r="R2505" s="222" t="str">
        <f>+IF(G2505=0,"",'Ark1'!V4317)</f>
        <v/>
      </c>
      <c r="S2505" s="32"/>
    </row>
    <row r="2506" spans="1:19" x14ac:dyDescent="0.5">
      <c r="A2506" s="32"/>
      <c r="B2506" s="297" t="str">
        <f>+IF(E2506=2012,VLOOKUP(D2506,K_navn!$A$2:$C$359,2),"")</f>
        <v/>
      </c>
      <c r="C2506" s="297" t="str">
        <f>+IF(E2506=2012,VLOOKUP(D2506,K_navn!$A$2:$C$359,3),"")</f>
        <v/>
      </c>
      <c r="D2506" s="115">
        <f>+'Ark1'!P4318</f>
        <v>1535</v>
      </c>
      <c r="E2506" s="115">
        <f>+'Ark1'!C4318</f>
        <v>2015</v>
      </c>
      <c r="F2506" s="116" t="str">
        <f>+IF('Ark1'!Q4318=0,"",'Ark1'!Q4318)</f>
        <v/>
      </c>
      <c r="G2506" s="116">
        <f>+'Ark1'!R4318</f>
        <v>0</v>
      </c>
      <c r="H2506" s="116">
        <f>+'Ark1'!S4318</f>
        <v>0</v>
      </c>
      <c r="I2506" s="222" t="str">
        <f>+IF(G2506=0,"",'Ark1'!AA4318)</f>
        <v/>
      </c>
      <c r="J2506" s="222" t="str">
        <f>+IF(G2506=0,"",'Ark1'!AB4318)</f>
        <v/>
      </c>
      <c r="K2506" s="114" t="str">
        <f>+IF(G2506=0,"",'Ark1'!U4318)</f>
        <v/>
      </c>
      <c r="L2506" s="222" t="str">
        <f>+IF(G2506=0,"",'Ark1'!W4318)</f>
        <v/>
      </c>
      <c r="M2506" s="222" t="str">
        <f>+IF(G2506=0,"",'Ark1'!X4318)</f>
        <v/>
      </c>
      <c r="N2506" s="114" t="str">
        <f>+IF(G2506=0,"",'Ark1'!Y4318)</f>
        <v/>
      </c>
      <c r="O2506" s="116" t="str">
        <f>+IF(G2506=0,"",'Ark1'!Z4318)</f>
        <v/>
      </c>
      <c r="P2506" s="116" t="str">
        <f t="shared" si="39"/>
        <v/>
      </c>
      <c r="Q2506" s="114" t="str">
        <f>+IF(G2506=0,"",'Ark1'!T4318)</f>
        <v/>
      </c>
      <c r="R2506" s="222" t="str">
        <f>+IF(G2506=0,"",'Ark1'!V4318)</f>
        <v/>
      </c>
      <c r="S2506" s="32"/>
    </row>
    <row r="2507" spans="1:19" x14ac:dyDescent="0.5">
      <c r="A2507" s="32"/>
      <c r="B2507" s="297" t="str">
        <f>+IF(E2507=2012,VLOOKUP(D2507,K_navn!$A$2:$C$359,2),"")</f>
        <v/>
      </c>
      <c r="C2507" s="297" t="str">
        <f>+IF(E2507=2012,VLOOKUP(D2507,K_navn!$A$2:$C$359,3),"")</f>
        <v/>
      </c>
      <c r="D2507" s="115">
        <f>+'Ark1'!P4319</f>
        <v>1535</v>
      </c>
      <c r="E2507" s="115">
        <f>+'Ark1'!C4319</f>
        <v>2016</v>
      </c>
      <c r="F2507" s="116" t="str">
        <f>+IF('Ark1'!Q4319=0,"",'Ark1'!Q4319)</f>
        <v/>
      </c>
      <c r="G2507" s="116">
        <f>+'Ark1'!R4319</f>
        <v>0</v>
      </c>
      <c r="H2507" s="116">
        <f>+'Ark1'!S4319</f>
        <v>0</v>
      </c>
      <c r="I2507" s="222" t="str">
        <f>+IF(G2507=0,"",'Ark1'!AA4319)</f>
        <v/>
      </c>
      <c r="J2507" s="222" t="str">
        <f>+IF(G2507=0,"",'Ark1'!AB4319)</f>
        <v/>
      </c>
      <c r="K2507" s="114" t="str">
        <f>+IF(G2507=0,"",'Ark1'!U4319)</f>
        <v/>
      </c>
      <c r="L2507" s="222" t="str">
        <f>+IF(G2507=0,"",'Ark1'!W4319)</f>
        <v/>
      </c>
      <c r="M2507" s="222" t="str">
        <f>+IF(G2507=0,"",'Ark1'!X4319)</f>
        <v/>
      </c>
      <c r="N2507" s="114" t="str">
        <f>+IF(G2507=0,"",'Ark1'!Y4319)</f>
        <v/>
      </c>
      <c r="O2507" s="116" t="str">
        <f>+IF(G2507=0,"",'Ark1'!Z4319)</f>
        <v/>
      </c>
      <c r="P2507" s="116" t="str">
        <f t="shared" si="39"/>
        <v/>
      </c>
      <c r="Q2507" s="114" t="str">
        <f>+IF(G2507=0,"",'Ark1'!T4319)</f>
        <v/>
      </c>
      <c r="R2507" s="222" t="str">
        <f>+IF(G2507=0,"",'Ark1'!V4319)</f>
        <v/>
      </c>
      <c r="S2507" s="32"/>
    </row>
    <row r="2508" spans="1:19" x14ac:dyDescent="0.5">
      <c r="A2508" s="32"/>
      <c r="B2508" s="297" t="str">
        <f>+IF(E2508=2012,VLOOKUP(D2508,K_navn!$A$2:$C$359,2),"")</f>
        <v/>
      </c>
      <c r="C2508" s="297" t="str">
        <f>+IF(E2508=2012,VLOOKUP(D2508,K_navn!$A$2:$C$359,3),"")</f>
        <v/>
      </c>
      <c r="D2508" s="115">
        <f>+'Ark1'!P4320</f>
        <v>1535</v>
      </c>
      <c r="E2508" s="115">
        <f>+'Ark1'!C4320</f>
        <v>2017</v>
      </c>
      <c r="F2508" s="116" t="str">
        <f>+IF('Ark1'!Q4320=0,"",'Ark1'!Q4320)</f>
        <v/>
      </c>
      <c r="G2508" s="116">
        <f>+'Ark1'!R4320</f>
        <v>0</v>
      </c>
      <c r="H2508" s="116">
        <f>+'Ark1'!S4320</f>
        <v>0</v>
      </c>
      <c r="I2508" s="222" t="str">
        <f>+IF(G2508=0,"",'Ark1'!AA4320)</f>
        <v/>
      </c>
      <c r="J2508" s="222" t="str">
        <f>+IF(G2508=0,"",'Ark1'!AB4320)</f>
        <v/>
      </c>
      <c r="K2508" s="114" t="str">
        <f>+IF(G2508=0,"",'Ark1'!U4320)</f>
        <v/>
      </c>
      <c r="L2508" s="222" t="str">
        <f>+IF(G2508=0,"",'Ark1'!W4320)</f>
        <v/>
      </c>
      <c r="M2508" s="222" t="str">
        <f>+IF(G2508=0,"",'Ark1'!X4320)</f>
        <v/>
      </c>
      <c r="N2508" s="114" t="str">
        <f>+IF(G2508=0,"",'Ark1'!Y4320)</f>
        <v/>
      </c>
      <c r="O2508" s="116" t="str">
        <f>+IF(G2508=0,"",'Ark1'!Z4320)</f>
        <v/>
      </c>
      <c r="P2508" s="116" t="str">
        <f t="shared" si="39"/>
        <v/>
      </c>
      <c r="Q2508" s="114" t="str">
        <f>+IF(G2508=0,"",'Ark1'!T4320)</f>
        <v/>
      </c>
      <c r="R2508" s="222" t="str">
        <f>+IF(G2508=0,"",'Ark1'!V4320)</f>
        <v/>
      </c>
      <c r="S2508" s="32"/>
    </row>
    <row r="2509" spans="1:19" x14ac:dyDescent="0.5">
      <c r="A2509" s="32"/>
      <c r="B2509" s="297" t="str">
        <f>+IF(E2509=2012,VLOOKUP(D2509,K_navn!$A$2:$C$359,2),"")</f>
        <v/>
      </c>
      <c r="C2509" s="297" t="str">
        <f>+IF(E2509=2012,VLOOKUP(D2509,K_navn!$A$2:$C$359,3),"")</f>
        <v/>
      </c>
      <c r="D2509" s="115">
        <f>+'Ark1'!P4321</f>
        <v>1535</v>
      </c>
      <c r="E2509" s="115">
        <f>+'Ark1'!C4321</f>
        <v>2018</v>
      </c>
      <c r="F2509" s="116" t="str">
        <f>+IF('Ark1'!Q4321=0,"",'Ark1'!Q4321)</f>
        <v/>
      </c>
      <c r="G2509" s="116">
        <f>+'Ark1'!R4321</f>
        <v>0</v>
      </c>
      <c r="H2509" s="116">
        <f>+'Ark1'!S4321</f>
        <v>0</v>
      </c>
      <c r="I2509" s="222" t="str">
        <f>+IF(G2509=0,"",'Ark1'!AA4321)</f>
        <v/>
      </c>
      <c r="J2509" s="222" t="str">
        <f>+IF(G2509=0,"",'Ark1'!AB4321)</f>
        <v/>
      </c>
      <c r="K2509" s="114" t="str">
        <f>+IF(G2509=0,"",'Ark1'!U4321)</f>
        <v/>
      </c>
      <c r="L2509" s="222" t="str">
        <f>+IF(G2509=0,"",'Ark1'!W4321)</f>
        <v/>
      </c>
      <c r="M2509" s="222" t="str">
        <f>+IF(G2509=0,"",'Ark1'!X4321)</f>
        <v/>
      </c>
      <c r="N2509" s="114" t="str">
        <f>+IF(G2509=0,"",'Ark1'!Y4321)</f>
        <v/>
      </c>
      <c r="O2509" s="116" t="str">
        <f>+IF(G2509=0,"",'Ark1'!Z4321)</f>
        <v/>
      </c>
      <c r="P2509" s="116" t="str">
        <f t="shared" si="39"/>
        <v/>
      </c>
      <c r="Q2509" s="114" t="str">
        <f>+IF(G2509=0,"",'Ark1'!T4321)</f>
        <v/>
      </c>
      <c r="R2509" s="222" t="str">
        <f>+IF(G2509=0,"",'Ark1'!V4321)</f>
        <v/>
      </c>
      <c r="S2509" s="32"/>
    </row>
    <row r="2510" spans="1:19" x14ac:dyDescent="0.5">
      <c r="A2510" s="32"/>
      <c r="B2510" s="297" t="str">
        <f>+IF(E2510=2012,VLOOKUP(D2510,K_navn!$A$2:$C$359,2),"")</f>
        <v/>
      </c>
      <c r="C2510" s="297" t="str">
        <f>+IF(E2510=2012,VLOOKUP(D2510,K_navn!$A$2:$C$359,3),"")</f>
        <v/>
      </c>
      <c r="D2510" s="115">
        <f>+'Ark1'!P4322</f>
        <v>1535</v>
      </c>
      <c r="E2510" s="115">
        <f>+'Ark1'!C4322</f>
        <v>2019</v>
      </c>
      <c r="F2510" s="116" t="str">
        <f>+IF('Ark1'!Q4322=0,"",'Ark1'!Q4322)</f>
        <v/>
      </c>
      <c r="G2510" s="116">
        <f>+'Ark1'!R4322</f>
        <v>0</v>
      </c>
      <c r="H2510" s="116">
        <f>+'Ark1'!S4322</f>
        <v>0</v>
      </c>
      <c r="I2510" s="222" t="str">
        <f>+IF(G2510=0,"",'Ark1'!AA4322)</f>
        <v/>
      </c>
      <c r="J2510" s="222" t="str">
        <f>+IF(G2510=0,"",'Ark1'!AB4322)</f>
        <v/>
      </c>
      <c r="K2510" s="114" t="str">
        <f>+IF(G2510=0,"",'Ark1'!U4322)</f>
        <v/>
      </c>
      <c r="L2510" s="222" t="str">
        <f>+IF(G2510=0,"",'Ark1'!W4322)</f>
        <v/>
      </c>
      <c r="M2510" s="222" t="str">
        <f>+IF(G2510=0,"",'Ark1'!X4322)</f>
        <v/>
      </c>
      <c r="N2510" s="114" t="str">
        <f>+IF(G2510=0,"",'Ark1'!Y4322)</f>
        <v/>
      </c>
      <c r="O2510" s="116" t="str">
        <f>+IF(G2510=0,"",'Ark1'!Z4322)</f>
        <v/>
      </c>
      <c r="P2510" s="116" t="str">
        <f t="shared" si="39"/>
        <v/>
      </c>
      <c r="Q2510" s="114" t="str">
        <f>+IF(G2510=0,"",'Ark1'!T4322)</f>
        <v/>
      </c>
      <c r="R2510" s="222" t="str">
        <f>+IF(G2510=0,"",'Ark1'!V4322)</f>
        <v/>
      </c>
      <c r="S2510" s="32"/>
    </row>
    <row r="2511" spans="1:19" x14ac:dyDescent="0.5">
      <c r="A2511" s="32"/>
      <c r="B2511" s="297" t="str">
        <f>+IF(E2511=2012,VLOOKUP(D2511,K_navn!$A$2:$C$359,2),"")</f>
        <v/>
      </c>
      <c r="C2511" s="297" t="str">
        <f>+IF(E2511=2012,VLOOKUP(D2511,K_navn!$A$2:$C$359,3),"")</f>
        <v/>
      </c>
      <c r="D2511" s="115">
        <f>+'Ark1'!P4323</f>
        <v>1535</v>
      </c>
      <c r="E2511" s="115">
        <f>+'Ark1'!C4323</f>
        <v>2020</v>
      </c>
      <c r="F2511" s="116" t="str">
        <f>+IF('Ark1'!Q4323=0,"",'Ark1'!Q4323)</f>
        <v/>
      </c>
      <c r="G2511" s="116">
        <f>+'Ark1'!R4323</f>
        <v>0</v>
      </c>
      <c r="H2511" s="116">
        <f>+'Ark1'!S4323</f>
        <v>0</v>
      </c>
      <c r="I2511" s="222" t="str">
        <f>+IF(G2511=0,"",'Ark1'!AA4323)</f>
        <v/>
      </c>
      <c r="J2511" s="222" t="str">
        <f>+IF(G2511=0,"",'Ark1'!AB4323)</f>
        <v/>
      </c>
      <c r="K2511" s="114" t="str">
        <f>+IF(G2511=0,"",'Ark1'!U4323)</f>
        <v/>
      </c>
      <c r="L2511" s="222" t="str">
        <f>+IF(G2511=0,"",'Ark1'!W4323)</f>
        <v/>
      </c>
      <c r="M2511" s="222" t="str">
        <f>+IF(G2511=0,"",'Ark1'!X4323)</f>
        <v/>
      </c>
      <c r="N2511" s="114" t="str">
        <f>+IF(G2511=0,"",'Ark1'!Y4323)</f>
        <v/>
      </c>
      <c r="O2511" s="116" t="str">
        <f>+IF(G2511=0,"",'Ark1'!Z4323)</f>
        <v/>
      </c>
      <c r="P2511" s="116" t="str">
        <f t="shared" si="39"/>
        <v/>
      </c>
      <c r="Q2511" s="114" t="str">
        <f>+IF(G2511=0,"",'Ark1'!T4323)</f>
        <v/>
      </c>
      <c r="R2511" s="222" t="str">
        <f>+IF(G2511=0,"",'Ark1'!V4323)</f>
        <v/>
      </c>
      <c r="S2511" s="32"/>
    </row>
    <row r="2512" spans="1:19" x14ac:dyDescent="0.5">
      <c r="A2512" s="32"/>
      <c r="B2512" s="297" t="str">
        <f>+IF(E2512=2012,VLOOKUP(D2512,K_navn!$A$2:$C$359,2),"")</f>
        <v/>
      </c>
      <c r="C2512" s="297" t="str">
        <f>+IF(E2512=2012,VLOOKUP(D2512,K_navn!$A$2:$C$359,3),"")</f>
        <v/>
      </c>
      <c r="D2512" s="115">
        <f>+'Ark1'!P4324</f>
        <v>1535</v>
      </c>
      <c r="E2512" s="115">
        <f>+'Ark1'!C4324</f>
        <v>2021</v>
      </c>
      <c r="F2512" s="116" t="str">
        <f>+IF('Ark1'!Q4324=0,"",'Ark1'!Q4324)</f>
        <v/>
      </c>
      <c r="G2512" s="116">
        <f>+'Ark1'!R4324</f>
        <v>0</v>
      </c>
      <c r="H2512" s="116">
        <f>+'Ark1'!S4324</f>
        <v>0</v>
      </c>
      <c r="I2512" s="222" t="str">
        <f>+IF(G2512=0,"",'Ark1'!AA4324)</f>
        <v/>
      </c>
      <c r="J2512" s="222" t="str">
        <f>+IF(G2512=0,"",'Ark1'!AB4324)</f>
        <v/>
      </c>
      <c r="K2512" s="114" t="str">
        <f>+IF(G2512=0,"",'Ark1'!U4324)</f>
        <v/>
      </c>
      <c r="L2512" s="222" t="str">
        <f>+IF(G2512=0,"",'Ark1'!W4324)</f>
        <v/>
      </c>
      <c r="M2512" s="222" t="str">
        <f>+IF(G2512=0,"",'Ark1'!X4324)</f>
        <v/>
      </c>
      <c r="N2512" s="114" t="str">
        <f>+IF(G2512=0,"",'Ark1'!Y4324)</f>
        <v/>
      </c>
      <c r="O2512" s="116" t="str">
        <f>+IF(G2512=0,"",'Ark1'!Z4324)</f>
        <v/>
      </c>
      <c r="P2512" s="116" t="str">
        <f t="shared" si="39"/>
        <v/>
      </c>
      <c r="Q2512" s="114" t="str">
        <f>+IF(G2512=0,"",'Ark1'!T4324)</f>
        <v/>
      </c>
      <c r="R2512" s="222" t="str">
        <f>+IF(G2512=0,"",'Ark1'!V4324)</f>
        <v/>
      </c>
      <c r="S2512" s="32"/>
    </row>
    <row r="2513" spans="1:19" x14ac:dyDescent="0.5">
      <c r="A2513" s="32"/>
      <c r="B2513" s="297" t="str">
        <f>+IF(E2513=2012,VLOOKUP(D2513,K_navn!$A$2:$C$359,2),"")</f>
        <v/>
      </c>
      <c r="C2513" s="297" t="str">
        <f>+IF(E2513=2012,VLOOKUP(D2513,K_navn!$A$2:$C$359,3),"")</f>
        <v/>
      </c>
      <c r="D2513" s="115">
        <f>+'Ark1'!P4325</f>
        <v>1535</v>
      </c>
      <c r="E2513" s="115">
        <f>+'Ark1'!C4325</f>
        <v>2022</v>
      </c>
      <c r="F2513" s="116">
        <f>+IF('Ark1'!Q4325=0,"",'Ark1'!Q4325)</f>
        <v>1</v>
      </c>
      <c r="G2513" s="116">
        <f>+'Ark1'!R4325</f>
        <v>1</v>
      </c>
      <c r="H2513" s="116">
        <f>+'Ark1'!S4325</f>
        <v>1</v>
      </c>
      <c r="I2513" s="222">
        <f>+IF(G2513=0,"",'Ark1'!AA4325)</f>
        <v>3.4716195105016501E-3</v>
      </c>
      <c r="J2513" s="222">
        <f>+IF(G2513=0,"",'Ark1'!AB4325)</f>
        <v>3.43687448707229E-3</v>
      </c>
      <c r="K2513" s="114">
        <f>+IF(G2513=0,"",'Ark1'!U4325)</f>
        <v>59</v>
      </c>
      <c r="L2513" s="222">
        <f>+IF(G2513=0,"",'Ark1'!W4325)</f>
        <v>84.9</v>
      </c>
      <c r="M2513" s="222">
        <f>+IF(G2513=0,"",'Ark1'!X4325)</f>
        <v>0</v>
      </c>
      <c r="N2513" s="114">
        <f>+IF(G2513=0,"",'Ark1'!Y4325)</f>
        <v>0</v>
      </c>
      <c r="O2513" s="116">
        <f>+IF(G2513=0,"",'Ark1'!Z4325)</f>
        <v>0</v>
      </c>
      <c r="P2513" s="116">
        <f t="shared" si="39"/>
        <v>1</v>
      </c>
      <c r="Q2513" s="114">
        <f>+IF(G2513=0,"",'Ark1'!T4325)</f>
        <v>14</v>
      </c>
      <c r="R2513" s="222">
        <f>+IF(G2513=0,"",'Ark1'!V4325)</f>
        <v>91.982665222101829</v>
      </c>
      <c r="S2513" s="32"/>
    </row>
    <row r="2514" spans="1:19" x14ac:dyDescent="0.5">
      <c r="A2514" s="32"/>
      <c r="B2514" s="297" t="str">
        <f>+IF(E2514=2012,VLOOKUP(D2514,K_navn!$A$2:$C$359,2),"")</f>
        <v>Rauma</v>
      </c>
      <c r="C2514" s="297" t="str">
        <f>+IF(E2514=2012,VLOOKUP(D2514,K_navn!$A$2:$C$359,3),"")</f>
        <v>Møre og Romsdal</v>
      </c>
      <c r="D2514" s="115">
        <f>+'Ark1'!P4326</f>
        <v>1539</v>
      </c>
      <c r="E2514" s="115">
        <f>+'Ark1'!C4326</f>
        <v>2012</v>
      </c>
      <c r="F2514" s="116" t="str">
        <f>+IF('Ark1'!Q4326=0,"",'Ark1'!Q4326)</f>
        <v/>
      </c>
      <c r="G2514" s="116">
        <f>+'Ark1'!R4326</f>
        <v>0</v>
      </c>
      <c r="H2514" s="116">
        <f>+'Ark1'!S4326</f>
        <v>0</v>
      </c>
      <c r="I2514" s="222" t="str">
        <f>+IF(G2514=0,"",'Ark1'!AA4326)</f>
        <v/>
      </c>
      <c r="J2514" s="222" t="str">
        <f>+IF(G2514=0,"",'Ark1'!AB4326)</f>
        <v/>
      </c>
      <c r="K2514" s="114" t="str">
        <f>+IF(G2514=0,"",'Ark1'!U4326)</f>
        <v/>
      </c>
      <c r="L2514" s="222" t="str">
        <f>+IF(G2514=0,"",'Ark1'!W4326)</f>
        <v/>
      </c>
      <c r="M2514" s="222" t="str">
        <f>+IF(G2514=0,"",'Ark1'!X4326)</f>
        <v/>
      </c>
      <c r="N2514" s="114" t="str">
        <f>+IF(G2514=0,"",'Ark1'!Y4326)</f>
        <v/>
      </c>
      <c r="O2514" s="116" t="str">
        <f>+IF(G2514=0,"",'Ark1'!Z4326)</f>
        <v/>
      </c>
      <c r="P2514" s="116" t="str">
        <f t="shared" si="39"/>
        <v/>
      </c>
      <c r="Q2514" s="114" t="str">
        <f>+IF(G2514=0,"",'Ark1'!T4326)</f>
        <v/>
      </c>
      <c r="R2514" s="222" t="str">
        <f>+IF(G2514=0,"",'Ark1'!V4326)</f>
        <v/>
      </c>
      <c r="S2514" s="32"/>
    </row>
    <row r="2515" spans="1:19" x14ac:dyDescent="0.5">
      <c r="A2515" s="32"/>
      <c r="B2515" s="297" t="str">
        <f>+IF(E2515=2012,VLOOKUP(D2515,K_navn!$A$2:$C$359,2),"")</f>
        <v/>
      </c>
      <c r="C2515" s="297" t="str">
        <f>+IF(E2515=2012,VLOOKUP(D2515,K_navn!$A$2:$C$359,3),"")</f>
        <v/>
      </c>
      <c r="D2515" s="115">
        <f>+'Ark1'!P4327</f>
        <v>1539</v>
      </c>
      <c r="E2515" s="115">
        <f>+'Ark1'!C4327</f>
        <v>2013</v>
      </c>
      <c r="F2515" s="116" t="str">
        <f>+IF('Ark1'!Q4327=0,"",'Ark1'!Q4327)</f>
        <v/>
      </c>
      <c r="G2515" s="116">
        <f>+'Ark1'!R4327</f>
        <v>0</v>
      </c>
      <c r="H2515" s="116">
        <f>+'Ark1'!S4327</f>
        <v>0</v>
      </c>
      <c r="I2515" s="222" t="str">
        <f>+IF(G2515=0,"",'Ark1'!AA4327)</f>
        <v/>
      </c>
      <c r="J2515" s="222" t="str">
        <f>+IF(G2515=0,"",'Ark1'!AB4327)</f>
        <v/>
      </c>
      <c r="K2515" s="114" t="str">
        <f>+IF(G2515=0,"",'Ark1'!U4327)</f>
        <v/>
      </c>
      <c r="L2515" s="222" t="str">
        <f>+IF(G2515=0,"",'Ark1'!W4327)</f>
        <v/>
      </c>
      <c r="M2515" s="222" t="str">
        <f>+IF(G2515=0,"",'Ark1'!X4327)</f>
        <v/>
      </c>
      <c r="N2515" s="114" t="str">
        <f>+IF(G2515=0,"",'Ark1'!Y4327)</f>
        <v/>
      </c>
      <c r="O2515" s="116" t="str">
        <f>+IF(G2515=0,"",'Ark1'!Z4327)</f>
        <v/>
      </c>
      <c r="P2515" s="116" t="str">
        <f t="shared" si="39"/>
        <v/>
      </c>
      <c r="Q2515" s="114" t="str">
        <f>+IF(G2515=0,"",'Ark1'!T4327)</f>
        <v/>
      </c>
      <c r="R2515" s="222" t="str">
        <f>+IF(G2515=0,"",'Ark1'!V4327)</f>
        <v/>
      </c>
      <c r="S2515" s="32"/>
    </row>
    <row r="2516" spans="1:19" x14ac:dyDescent="0.5">
      <c r="A2516" s="32"/>
      <c r="B2516" s="297" t="str">
        <f>+IF(E2516=2012,VLOOKUP(D2516,K_navn!$A$2:$C$359,2),"")</f>
        <v/>
      </c>
      <c r="C2516" s="297" t="str">
        <f>+IF(E2516=2012,VLOOKUP(D2516,K_navn!$A$2:$C$359,3),"")</f>
        <v/>
      </c>
      <c r="D2516" s="115">
        <f>+'Ark1'!P4328</f>
        <v>1539</v>
      </c>
      <c r="E2516" s="115">
        <f>+'Ark1'!C4328</f>
        <v>2014</v>
      </c>
      <c r="F2516" s="116" t="str">
        <f>+IF('Ark1'!Q4328=0,"",'Ark1'!Q4328)</f>
        <v/>
      </c>
      <c r="G2516" s="116">
        <f>+'Ark1'!R4328</f>
        <v>0</v>
      </c>
      <c r="H2516" s="116">
        <f>+'Ark1'!S4328</f>
        <v>0</v>
      </c>
      <c r="I2516" s="222" t="str">
        <f>+IF(G2516=0,"",'Ark1'!AA4328)</f>
        <v/>
      </c>
      <c r="J2516" s="222" t="str">
        <f>+IF(G2516=0,"",'Ark1'!AB4328)</f>
        <v/>
      </c>
      <c r="K2516" s="114" t="str">
        <f>+IF(G2516=0,"",'Ark1'!U4328)</f>
        <v/>
      </c>
      <c r="L2516" s="222" t="str">
        <f>+IF(G2516=0,"",'Ark1'!W4328)</f>
        <v/>
      </c>
      <c r="M2516" s="222" t="str">
        <f>+IF(G2516=0,"",'Ark1'!X4328)</f>
        <v/>
      </c>
      <c r="N2516" s="114" t="str">
        <f>+IF(G2516=0,"",'Ark1'!Y4328)</f>
        <v/>
      </c>
      <c r="O2516" s="116" t="str">
        <f>+IF(G2516=0,"",'Ark1'!Z4328)</f>
        <v/>
      </c>
      <c r="P2516" s="116" t="str">
        <f t="shared" si="39"/>
        <v/>
      </c>
      <c r="Q2516" s="114" t="str">
        <f>+IF(G2516=0,"",'Ark1'!T4328)</f>
        <v/>
      </c>
      <c r="R2516" s="222" t="str">
        <f>+IF(G2516=0,"",'Ark1'!V4328)</f>
        <v/>
      </c>
      <c r="S2516" s="32"/>
    </row>
    <row r="2517" spans="1:19" x14ac:dyDescent="0.5">
      <c r="A2517" s="32"/>
      <c r="B2517" s="297" t="str">
        <f>+IF(E2517=2012,VLOOKUP(D2517,K_navn!$A$2:$C$359,2),"")</f>
        <v/>
      </c>
      <c r="C2517" s="297" t="str">
        <f>+IF(E2517=2012,VLOOKUP(D2517,K_navn!$A$2:$C$359,3),"")</f>
        <v/>
      </c>
      <c r="D2517" s="115">
        <f>+'Ark1'!P4329</f>
        <v>1539</v>
      </c>
      <c r="E2517" s="115">
        <f>+'Ark1'!C4329</f>
        <v>2015</v>
      </c>
      <c r="F2517" s="116" t="str">
        <f>+IF('Ark1'!Q4329=0,"",'Ark1'!Q4329)</f>
        <v/>
      </c>
      <c r="G2517" s="116">
        <f>+'Ark1'!R4329</f>
        <v>0</v>
      </c>
      <c r="H2517" s="116">
        <f>+'Ark1'!S4329</f>
        <v>0</v>
      </c>
      <c r="I2517" s="222" t="str">
        <f>+IF(G2517=0,"",'Ark1'!AA4329)</f>
        <v/>
      </c>
      <c r="J2517" s="222" t="str">
        <f>+IF(G2517=0,"",'Ark1'!AB4329)</f>
        <v/>
      </c>
      <c r="K2517" s="114" t="str">
        <f>+IF(G2517=0,"",'Ark1'!U4329)</f>
        <v/>
      </c>
      <c r="L2517" s="222" t="str">
        <f>+IF(G2517=0,"",'Ark1'!W4329)</f>
        <v/>
      </c>
      <c r="M2517" s="222" t="str">
        <f>+IF(G2517=0,"",'Ark1'!X4329)</f>
        <v/>
      </c>
      <c r="N2517" s="114" t="str">
        <f>+IF(G2517=0,"",'Ark1'!Y4329)</f>
        <v/>
      </c>
      <c r="O2517" s="116" t="str">
        <f>+IF(G2517=0,"",'Ark1'!Z4329)</f>
        <v/>
      </c>
      <c r="P2517" s="116" t="str">
        <f t="shared" si="39"/>
        <v/>
      </c>
      <c r="Q2517" s="114" t="str">
        <f>+IF(G2517=0,"",'Ark1'!T4329)</f>
        <v/>
      </c>
      <c r="R2517" s="222" t="str">
        <f>+IF(G2517=0,"",'Ark1'!V4329)</f>
        <v/>
      </c>
      <c r="S2517" s="32"/>
    </row>
    <row r="2518" spans="1:19" x14ac:dyDescent="0.5">
      <c r="A2518" s="32"/>
      <c r="B2518" s="297" t="str">
        <f>+IF(E2518=2012,VLOOKUP(D2518,K_navn!$A$2:$C$359,2),"")</f>
        <v/>
      </c>
      <c r="C2518" s="297" t="str">
        <f>+IF(E2518=2012,VLOOKUP(D2518,K_navn!$A$2:$C$359,3),"")</f>
        <v/>
      </c>
      <c r="D2518" s="115">
        <f>+'Ark1'!P4330</f>
        <v>1539</v>
      </c>
      <c r="E2518" s="115">
        <f>+'Ark1'!C4330</f>
        <v>2016</v>
      </c>
      <c r="F2518" s="116" t="str">
        <f>+IF('Ark1'!Q4330=0,"",'Ark1'!Q4330)</f>
        <v/>
      </c>
      <c r="G2518" s="116">
        <f>+'Ark1'!R4330</f>
        <v>0</v>
      </c>
      <c r="H2518" s="116">
        <f>+'Ark1'!S4330</f>
        <v>0</v>
      </c>
      <c r="I2518" s="222" t="str">
        <f>+IF(G2518=0,"",'Ark1'!AA4330)</f>
        <v/>
      </c>
      <c r="J2518" s="222" t="str">
        <f>+IF(G2518=0,"",'Ark1'!AB4330)</f>
        <v/>
      </c>
      <c r="K2518" s="114" t="str">
        <f>+IF(G2518=0,"",'Ark1'!U4330)</f>
        <v/>
      </c>
      <c r="L2518" s="222" t="str">
        <f>+IF(G2518=0,"",'Ark1'!W4330)</f>
        <v/>
      </c>
      <c r="M2518" s="222" t="str">
        <f>+IF(G2518=0,"",'Ark1'!X4330)</f>
        <v/>
      </c>
      <c r="N2518" s="114" t="str">
        <f>+IF(G2518=0,"",'Ark1'!Y4330)</f>
        <v/>
      </c>
      <c r="O2518" s="116" t="str">
        <f>+IF(G2518=0,"",'Ark1'!Z4330)</f>
        <v/>
      </c>
      <c r="P2518" s="116" t="str">
        <f t="shared" si="39"/>
        <v/>
      </c>
      <c r="Q2518" s="114" t="str">
        <f>+IF(G2518=0,"",'Ark1'!T4330)</f>
        <v/>
      </c>
      <c r="R2518" s="222" t="str">
        <f>+IF(G2518=0,"",'Ark1'!V4330)</f>
        <v/>
      </c>
      <c r="S2518" s="32"/>
    </row>
    <row r="2519" spans="1:19" x14ac:dyDescent="0.5">
      <c r="A2519" s="32"/>
      <c r="B2519" s="297" t="str">
        <f>+IF(E2519=2012,VLOOKUP(D2519,K_navn!$A$2:$C$359,2),"")</f>
        <v/>
      </c>
      <c r="C2519" s="297" t="str">
        <f>+IF(E2519=2012,VLOOKUP(D2519,K_navn!$A$2:$C$359,3),"")</f>
        <v/>
      </c>
      <c r="D2519" s="115">
        <f>+'Ark1'!P4331</f>
        <v>1539</v>
      </c>
      <c r="E2519" s="115">
        <f>+'Ark1'!C4331</f>
        <v>2017</v>
      </c>
      <c r="F2519" s="116" t="str">
        <f>+IF('Ark1'!Q4331=0,"",'Ark1'!Q4331)</f>
        <v/>
      </c>
      <c r="G2519" s="116">
        <f>+'Ark1'!R4331</f>
        <v>0</v>
      </c>
      <c r="H2519" s="116">
        <f>+'Ark1'!S4331</f>
        <v>0</v>
      </c>
      <c r="I2519" s="222" t="str">
        <f>+IF(G2519=0,"",'Ark1'!AA4331)</f>
        <v/>
      </c>
      <c r="J2519" s="222" t="str">
        <f>+IF(G2519=0,"",'Ark1'!AB4331)</f>
        <v/>
      </c>
      <c r="K2519" s="114" t="str">
        <f>+IF(G2519=0,"",'Ark1'!U4331)</f>
        <v/>
      </c>
      <c r="L2519" s="222" t="str">
        <f>+IF(G2519=0,"",'Ark1'!W4331)</f>
        <v/>
      </c>
      <c r="M2519" s="222" t="str">
        <f>+IF(G2519=0,"",'Ark1'!X4331)</f>
        <v/>
      </c>
      <c r="N2519" s="114" t="str">
        <f>+IF(G2519=0,"",'Ark1'!Y4331)</f>
        <v/>
      </c>
      <c r="O2519" s="116" t="str">
        <f>+IF(G2519=0,"",'Ark1'!Z4331)</f>
        <v/>
      </c>
      <c r="P2519" s="116" t="str">
        <f t="shared" si="39"/>
        <v/>
      </c>
      <c r="Q2519" s="114" t="str">
        <f>+IF(G2519=0,"",'Ark1'!T4331)</f>
        <v/>
      </c>
      <c r="R2519" s="222" t="str">
        <f>+IF(G2519=0,"",'Ark1'!V4331)</f>
        <v/>
      </c>
      <c r="S2519" s="32"/>
    </row>
    <row r="2520" spans="1:19" x14ac:dyDescent="0.5">
      <c r="A2520" s="32"/>
      <c r="B2520" s="297" t="str">
        <f>+IF(E2520=2012,VLOOKUP(D2520,K_navn!$A$2:$C$359,2),"")</f>
        <v/>
      </c>
      <c r="C2520" s="297" t="str">
        <f>+IF(E2520=2012,VLOOKUP(D2520,K_navn!$A$2:$C$359,3),"")</f>
        <v/>
      </c>
      <c r="D2520" s="115">
        <f>+'Ark1'!P4332</f>
        <v>1539</v>
      </c>
      <c r="E2520" s="115">
        <f>+'Ark1'!C4332</f>
        <v>2018</v>
      </c>
      <c r="F2520" s="116" t="str">
        <f>+IF('Ark1'!Q4332=0,"",'Ark1'!Q4332)</f>
        <v/>
      </c>
      <c r="G2520" s="116">
        <f>+'Ark1'!R4332</f>
        <v>0</v>
      </c>
      <c r="H2520" s="116">
        <f>+'Ark1'!S4332</f>
        <v>0</v>
      </c>
      <c r="I2520" s="222" t="str">
        <f>+IF(G2520=0,"",'Ark1'!AA4332)</f>
        <v/>
      </c>
      <c r="J2520" s="222" t="str">
        <f>+IF(G2520=0,"",'Ark1'!AB4332)</f>
        <v/>
      </c>
      <c r="K2520" s="114" t="str">
        <f>+IF(G2520=0,"",'Ark1'!U4332)</f>
        <v/>
      </c>
      <c r="L2520" s="222" t="str">
        <f>+IF(G2520=0,"",'Ark1'!W4332)</f>
        <v/>
      </c>
      <c r="M2520" s="222" t="str">
        <f>+IF(G2520=0,"",'Ark1'!X4332)</f>
        <v/>
      </c>
      <c r="N2520" s="114" t="str">
        <f>+IF(G2520=0,"",'Ark1'!Y4332)</f>
        <v/>
      </c>
      <c r="O2520" s="116" t="str">
        <f>+IF(G2520=0,"",'Ark1'!Z4332)</f>
        <v/>
      </c>
      <c r="P2520" s="116" t="str">
        <f t="shared" si="39"/>
        <v/>
      </c>
      <c r="Q2520" s="114" t="str">
        <f>+IF(G2520=0,"",'Ark1'!T4332)</f>
        <v/>
      </c>
      <c r="R2520" s="222" t="str">
        <f>+IF(G2520=0,"",'Ark1'!V4332)</f>
        <v/>
      </c>
      <c r="S2520" s="32"/>
    </row>
    <row r="2521" spans="1:19" x14ac:dyDescent="0.5">
      <c r="A2521" s="32"/>
      <c r="B2521" s="297" t="str">
        <f>+IF(E2521=2012,VLOOKUP(D2521,K_navn!$A$2:$C$359,2),"")</f>
        <v/>
      </c>
      <c r="C2521" s="297" t="str">
        <f>+IF(E2521=2012,VLOOKUP(D2521,K_navn!$A$2:$C$359,3),"")</f>
        <v/>
      </c>
      <c r="D2521" s="115">
        <f>+'Ark1'!P4333</f>
        <v>1539</v>
      </c>
      <c r="E2521" s="115">
        <f>+'Ark1'!C4333</f>
        <v>2019</v>
      </c>
      <c r="F2521" s="116" t="str">
        <f>+IF('Ark1'!Q4333=0,"",'Ark1'!Q4333)</f>
        <v/>
      </c>
      <c r="G2521" s="116">
        <f>+'Ark1'!R4333</f>
        <v>0</v>
      </c>
      <c r="H2521" s="116">
        <f>+'Ark1'!S4333</f>
        <v>0</v>
      </c>
      <c r="I2521" s="222" t="str">
        <f>+IF(G2521=0,"",'Ark1'!AA4333)</f>
        <v/>
      </c>
      <c r="J2521" s="222" t="str">
        <f>+IF(G2521=0,"",'Ark1'!AB4333)</f>
        <v/>
      </c>
      <c r="K2521" s="114" t="str">
        <f>+IF(G2521=0,"",'Ark1'!U4333)</f>
        <v/>
      </c>
      <c r="L2521" s="222" t="str">
        <f>+IF(G2521=0,"",'Ark1'!W4333)</f>
        <v/>
      </c>
      <c r="M2521" s="222" t="str">
        <f>+IF(G2521=0,"",'Ark1'!X4333)</f>
        <v/>
      </c>
      <c r="N2521" s="114" t="str">
        <f>+IF(G2521=0,"",'Ark1'!Y4333)</f>
        <v/>
      </c>
      <c r="O2521" s="116" t="str">
        <f>+IF(G2521=0,"",'Ark1'!Z4333)</f>
        <v/>
      </c>
      <c r="P2521" s="116" t="str">
        <f t="shared" si="39"/>
        <v/>
      </c>
      <c r="Q2521" s="114" t="str">
        <f>+IF(G2521=0,"",'Ark1'!T4333)</f>
        <v/>
      </c>
      <c r="R2521" s="222" t="str">
        <f>+IF(G2521=0,"",'Ark1'!V4333)</f>
        <v/>
      </c>
      <c r="S2521" s="32"/>
    </row>
    <row r="2522" spans="1:19" x14ac:dyDescent="0.5">
      <c r="A2522" s="32"/>
      <c r="B2522" s="297" t="str">
        <f>+IF(E2522=2012,VLOOKUP(D2522,K_navn!$A$2:$C$359,2),"")</f>
        <v/>
      </c>
      <c r="C2522" s="297" t="str">
        <f>+IF(E2522=2012,VLOOKUP(D2522,K_navn!$A$2:$C$359,3),"")</f>
        <v/>
      </c>
      <c r="D2522" s="115">
        <f>+'Ark1'!P4334</f>
        <v>1539</v>
      </c>
      <c r="E2522" s="115">
        <f>+'Ark1'!C4334</f>
        <v>2020</v>
      </c>
      <c r="F2522" s="116" t="str">
        <f>+IF('Ark1'!Q4334=0,"",'Ark1'!Q4334)</f>
        <v/>
      </c>
      <c r="G2522" s="116">
        <f>+'Ark1'!R4334</f>
        <v>0</v>
      </c>
      <c r="H2522" s="116">
        <f>+'Ark1'!S4334</f>
        <v>0</v>
      </c>
      <c r="I2522" s="222" t="str">
        <f>+IF(G2522=0,"",'Ark1'!AA4334)</f>
        <v/>
      </c>
      <c r="J2522" s="222" t="str">
        <f>+IF(G2522=0,"",'Ark1'!AB4334)</f>
        <v/>
      </c>
      <c r="K2522" s="114" t="str">
        <f>+IF(G2522=0,"",'Ark1'!U4334)</f>
        <v/>
      </c>
      <c r="L2522" s="222" t="str">
        <f>+IF(G2522=0,"",'Ark1'!W4334)</f>
        <v/>
      </c>
      <c r="M2522" s="222" t="str">
        <f>+IF(G2522=0,"",'Ark1'!X4334)</f>
        <v/>
      </c>
      <c r="N2522" s="114" t="str">
        <f>+IF(G2522=0,"",'Ark1'!Y4334)</f>
        <v/>
      </c>
      <c r="O2522" s="116" t="str">
        <f>+IF(G2522=0,"",'Ark1'!Z4334)</f>
        <v/>
      </c>
      <c r="P2522" s="116" t="str">
        <f t="shared" si="39"/>
        <v/>
      </c>
      <c r="Q2522" s="114" t="str">
        <f>+IF(G2522=0,"",'Ark1'!T4334)</f>
        <v/>
      </c>
      <c r="R2522" s="222" t="str">
        <f>+IF(G2522=0,"",'Ark1'!V4334)</f>
        <v/>
      </c>
      <c r="S2522" s="32"/>
    </row>
    <row r="2523" spans="1:19" x14ac:dyDescent="0.5">
      <c r="A2523" s="32"/>
      <c r="B2523" s="297" t="str">
        <f>+IF(E2523=2012,VLOOKUP(D2523,K_navn!$A$2:$C$359,2),"")</f>
        <v/>
      </c>
      <c r="C2523" s="297" t="str">
        <f>+IF(E2523=2012,VLOOKUP(D2523,K_navn!$A$2:$C$359,3),"")</f>
        <v/>
      </c>
      <c r="D2523" s="115">
        <f>+'Ark1'!P4335</f>
        <v>1539</v>
      </c>
      <c r="E2523" s="115">
        <f>+'Ark1'!C4335</f>
        <v>2021</v>
      </c>
      <c r="F2523" s="116" t="str">
        <f>+IF('Ark1'!Q4335=0,"",'Ark1'!Q4335)</f>
        <v/>
      </c>
      <c r="G2523" s="116">
        <f>+'Ark1'!R4335</f>
        <v>0</v>
      </c>
      <c r="H2523" s="116">
        <f>+'Ark1'!S4335</f>
        <v>0</v>
      </c>
      <c r="I2523" s="222" t="str">
        <f>+IF(G2523=0,"",'Ark1'!AA4335)</f>
        <v/>
      </c>
      <c r="J2523" s="222" t="str">
        <f>+IF(G2523=0,"",'Ark1'!AB4335)</f>
        <v/>
      </c>
      <c r="K2523" s="114" t="str">
        <f>+IF(G2523=0,"",'Ark1'!U4335)</f>
        <v/>
      </c>
      <c r="L2523" s="222" t="str">
        <f>+IF(G2523=0,"",'Ark1'!W4335)</f>
        <v/>
      </c>
      <c r="M2523" s="222" t="str">
        <f>+IF(G2523=0,"",'Ark1'!X4335)</f>
        <v/>
      </c>
      <c r="N2523" s="114" t="str">
        <f>+IF(G2523=0,"",'Ark1'!Y4335)</f>
        <v/>
      </c>
      <c r="O2523" s="116" t="str">
        <f>+IF(G2523=0,"",'Ark1'!Z4335)</f>
        <v/>
      </c>
      <c r="P2523" s="116" t="str">
        <f t="shared" si="39"/>
        <v/>
      </c>
      <c r="Q2523" s="114" t="str">
        <f>+IF(G2523=0,"",'Ark1'!T4335)</f>
        <v/>
      </c>
      <c r="R2523" s="222" t="str">
        <f>+IF(G2523=0,"",'Ark1'!V4335)</f>
        <v/>
      </c>
      <c r="S2523" s="32"/>
    </row>
    <row r="2524" spans="1:19" x14ac:dyDescent="0.5">
      <c r="A2524" s="32"/>
      <c r="B2524" s="297" t="str">
        <f>+IF(E2524=2012,VLOOKUP(D2524,K_navn!$A$2:$C$359,2),"")</f>
        <v/>
      </c>
      <c r="C2524" s="297" t="str">
        <f>+IF(E2524=2012,VLOOKUP(D2524,K_navn!$A$2:$C$359,3),"")</f>
        <v/>
      </c>
      <c r="D2524" s="115">
        <f>+'Ark1'!P4336</f>
        <v>1539</v>
      </c>
      <c r="E2524" s="115">
        <f>+'Ark1'!C4336</f>
        <v>2022</v>
      </c>
      <c r="F2524" s="116" t="str">
        <f>+IF('Ark1'!Q4336=0,"",'Ark1'!Q4336)</f>
        <v/>
      </c>
      <c r="G2524" s="116">
        <f>+'Ark1'!R4336</f>
        <v>0</v>
      </c>
      <c r="H2524" s="116">
        <f>+'Ark1'!S4336</f>
        <v>0</v>
      </c>
      <c r="I2524" s="222" t="str">
        <f>+IF(G2524=0,"",'Ark1'!AA4336)</f>
        <v/>
      </c>
      <c r="J2524" s="222" t="str">
        <f>+IF(G2524=0,"",'Ark1'!AB4336)</f>
        <v/>
      </c>
      <c r="K2524" s="114" t="str">
        <f>+IF(G2524=0,"",'Ark1'!U4336)</f>
        <v/>
      </c>
      <c r="L2524" s="222" t="str">
        <f>+IF(G2524=0,"",'Ark1'!W4336)</f>
        <v/>
      </c>
      <c r="M2524" s="222" t="str">
        <f>+IF(G2524=0,"",'Ark1'!X4336)</f>
        <v/>
      </c>
      <c r="N2524" s="114" t="str">
        <f>+IF(G2524=0,"",'Ark1'!Y4336)</f>
        <v/>
      </c>
      <c r="O2524" s="116" t="str">
        <f>+IF(G2524=0,"",'Ark1'!Z4336)</f>
        <v/>
      </c>
      <c r="P2524" s="116" t="str">
        <f t="shared" si="39"/>
        <v/>
      </c>
      <c r="Q2524" s="114" t="str">
        <f>+IF(G2524=0,"",'Ark1'!T4336)</f>
        <v/>
      </c>
      <c r="R2524" s="222" t="str">
        <f>+IF(G2524=0,"",'Ark1'!V4336)</f>
        <v/>
      </c>
      <c r="S2524" s="32"/>
    </row>
    <row r="2525" spans="1:19" x14ac:dyDescent="0.5">
      <c r="A2525" s="32"/>
      <c r="B2525" s="297" t="str">
        <f>+IF(E2525=2012,VLOOKUP(D2525,K_navn!$A$2:$C$359,2),"")</f>
        <v>Aukra</v>
      </c>
      <c r="C2525" s="297" t="str">
        <f>+IF(E2525=2012,VLOOKUP(D2525,K_navn!$A$2:$C$359,3),"")</f>
        <v>Møre og Romsdal</v>
      </c>
      <c r="D2525" s="115">
        <f>+'Ark1'!P4337</f>
        <v>1547</v>
      </c>
      <c r="E2525" s="115">
        <f>+'Ark1'!C4337</f>
        <v>2012</v>
      </c>
      <c r="F2525" s="116" t="str">
        <f>+IF('Ark1'!Q4337=0,"",'Ark1'!Q4337)</f>
        <v/>
      </c>
      <c r="G2525" s="116">
        <f>+'Ark1'!R4337</f>
        <v>0</v>
      </c>
      <c r="H2525" s="116">
        <f>+'Ark1'!S4337</f>
        <v>0</v>
      </c>
      <c r="I2525" s="222" t="str">
        <f>+IF(G2525=0,"",'Ark1'!AA4337)</f>
        <v/>
      </c>
      <c r="J2525" s="222" t="str">
        <f>+IF(G2525=0,"",'Ark1'!AB4337)</f>
        <v/>
      </c>
      <c r="K2525" s="114" t="str">
        <f>+IF(G2525=0,"",'Ark1'!U4337)</f>
        <v/>
      </c>
      <c r="L2525" s="222" t="str">
        <f>+IF(G2525=0,"",'Ark1'!W4337)</f>
        <v/>
      </c>
      <c r="M2525" s="222" t="str">
        <f>+IF(G2525=0,"",'Ark1'!X4337)</f>
        <v/>
      </c>
      <c r="N2525" s="114" t="str">
        <f>+IF(G2525=0,"",'Ark1'!Y4337)</f>
        <v/>
      </c>
      <c r="O2525" s="116" t="str">
        <f>+IF(G2525=0,"",'Ark1'!Z4337)</f>
        <v/>
      </c>
      <c r="P2525" s="116" t="str">
        <f t="shared" si="39"/>
        <v/>
      </c>
      <c r="Q2525" s="114" t="str">
        <f>+IF(G2525=0,"",'Ark1'!T4337)</f>
        <v/>
      </c>
      <c r="R2525" s="222" t="str">
        <f>+IF(G2525=0,"",'Ark1'!V4337)</f>
        <v/>
      </c>
      <c r="S2525" s="32"/>
    </row>
    <row r="2526" spans="1:19" x14ac:dyDescent="0.5">
      <c r="A2526" s="32"/>
      <c r="B2526" s="297" t="str">
        <f>+IF(E2526=2012,VLOOKUP(D2526,K_navn!$A$2:$C$359,2),"")</f>
        <v/>
      </c>
      <c r="C2526" s="297" t="str">
        <f>+IF(E2526=2012,VLOOKUP(D2526,K_navn!$A$2:$C$359,3),"")</f>
        <v/>
      </c>
      <c r="D2526" s="115">
        <f>+'Ark1'!P4338</f>
        <v>1547</v>
      </c>
      <c r="E2526" s="115">
        <f>+'Ark1'!C4338</f>
        <v>2013</v>
      </c>
      <c r="F2526" s="116" t="str">
        <f>+IF('Ark1'!Q4338=0,"",'Ark1'!Q4338)</f>
        <v/>
      </c>
      <c r="G2526" s="116">
        <f>+'Ark1'!R4338</f>
        <v>0</v>
      </c>
      <c r="H2526" s="116">
        <f>+'Ark1'!S4338</f>
        <v>0</v>
      </c>
      <c r="I2526" s="222" t="str">
        <f>+IF(G2526=0,"",'Ark1'!AA4338)</f>
        <v/>
      </c>
      <c r="J2526" s="222" t="str">
        <f>+IF(G2526=0,"",'Ark1'!AB4338)</f>
        <v/>
      </c>
      <c r="K2526" s="114" t="str">
        <f>+IF(G2526=0,"",'Ark1'!U4338)</f>
        <v/>
      </c>
      <c r="L2526" s="222" t="str">
        <f>+IF(G2526=0,"",'Ark1'!W4338)</f>
        <v/>
      </c>
      <c r="M2526" s="222" t="str">
        <f>+IF(G2526=0,"",'Ark1'!X4338)</f>
        <v/>
      </c>
      <c r="N2526" s="114" t="str">
        <f>+IF(G2526=0,"",'Ark1'!Y4338)</f>
        <v/>
      </c>
      <c r="O2526" s="116" t="str">
        <f>+IF(G2526=0,"",'Ark1'!Z4338)</f>
        <v/>
      </c>
      <c r="P2526" s="116" t="str">
        <f t="shared" si="39"/>
        <v/>
      </c>
      <c r="Q2526" s="114" t="str">
        <f>+IF(G2526=0,"",'Ark1'!T4338)</f>
        <v/>
      </c>
      <c r="R2526" s="222" t="str">
        <f>+IF(G2526=0,"",'Ark1'!V4338)</f>
        <v/>
      </c>
      <c r="S2526" s="32"/>
    </row>
    <row r="2527" spans="1:19" x14ac:dyDescent="0.5">
      <c r="A2527" s="32"/>
      <c r="B2527" s="297" t="str">
        <f>+IF(E2527=2012,VLOOKUP(D2527,K_navn!$A$2:$C$359,2),"")</f>
        <v/>
      </c>
      <c r="C2527" s="297" t="str">
        <f>+IF(E2527=2012,VLOOKUP(D2527,K_navn!$A$2:$C$359,3),"")</f>
        <v/>
      </c>
      <c r="D2527" s="115">
        <f>+'Ark1'!P4339</f>
        <v>1547</v>
      </c>
      <c r="E2527" s="115">
        <f>+'Ark1'!C4339</f>
        <v>2014</v>
      </c>
      <c r="F2527" s="116" t="str">
        <f>+IF('Ark1'!Q4339=0,"",'Ark1'!Q4339)</f>
        <v/>
      </c>
      <c r="G2527" s="116">
        <f>+'Ark1'!R4339</f>
        <v>0</v>
      </c>
      <c r="H2527" s="116">
        <f>+'Ark1'!S4339</f>
        <v>0</v>
      </c>
      <c r="I2527" s="222" t="str">
        <f>+IF(G2527=0,"",'Ark1'!AA4339)</f>
        <v/>
      </c>
      <c r="J2527" s="222" t="str">
        <f>+IF(G2527=0,"",'Ark1'!AB4339)</f>
        <v/>
      </c>
      <c r="K2527" s="114" t="str">
        <f>+IF(G2527=0,"",'Ark1'!U4339)</f>
        <v/>
      </c>
      <c r="L2527" s="222" t="str">
        <f>+IF(G2527=0,"",'Ark1'!W4339)</f>
        <v/>
      </c>
      <c r="M2527" s="222" t="str">
        <f>+IF(G2527=0,"",'Ark1'!X4339)</f>
        <v/>
      </c>
      <c r="N2527" s="114" t="str">
        <f>+IF(G2527=0,"",'Ark1'!Y4339)</f>
        <v/>
      </c>
      <c r="O2527" s="116" t="str">
        <f>+IF(G2527=0,"",'Ark1'!Z4339)</f>
        <v/>
      </c>
      <c r="P2527" s="116" t="str">
        <f t="shared" si="39"/>
        <v/>
      </c>
      <c r="Q2527" s="114" t="str">
        <f>+IF(G2527=0,"",'Ark1'!T4339)</f>
        <v/>
      </c>
      <c r="R2527" s="222" t="str">
        <f>+IF(G2527=0,"",'Ark1'!V4339)</f>
        <v/>
      </c>
      <c r="S2527" s="32"/>
    </row>
    <row r="2528" spans="1:19" x14ac:dyDescent="0.5">
      <c r="A2528" s="32"/>
      <c r="B2528" s="297" t="str">
        <f>+IF(E2528=2012,VLOOKUP(D2528,K_navn!$A$2:$C$359,2),"")</f>
        <v/>
      </c>
      <c r="C2528" s="297" t="str">
        <f>+IF(E2528=2012,VLOOKUP(D2528,K_navn!$A$2:$C$359,3),"")</f>
        <v/>
      </c>
      <c r="D2528" s="115">
        <f>+'Ark1'!P4340</f>
        <v>1547</v>
      </c>
      <c r="E2528" s="115">
        <f>+'Ark1'!C4340</f>
        <v>2015</v>
      </c>
      <c r="F2528" s="116" t="str">
        <f>+IF('Ark1'!Q4340=0,"",'Ark1'!Q4340)</f>
        <v/>
      </c>
      <c r="G2528" s="116">
        <f>+'Ark1'!R4340</f>
        <v>0</v>
      </c>
      <c r="H2528" s="116">
        <f>+'Ark1'!S4340</f>
        <v>0</v>
      </c>
      <c r="I2528" s="222" t="str">
        <f>+IF(G2528=0,"",'Ark1'!AA4340)</f>
        <v/>
      </c>
      <c r="J2528" s="222" t="str">
        <f>+IF(G2528=0,"",'Ark1'!AB4340)</f>
        <v/>
      </c>
      <c r="K2528" s="114" t="str">
        <f>+IF(G2528=0,"",'Ark1'!U4340)</f>
        <v/>
      </c>
      <c r="L2528" s="222" t="str">
        <f>+IF(G2528=0,"",'Ark1'!W4340)</f>
        <v/>
      </c>
      <c r="M2528" s="222" t="str">
        <f>+IF(G2528=0,"",'Ark1'!X4340)</f>
        <v/>
      </c>
      <c r="N2528" s="114" t="str">
        <f>+IF(G2528=0,"",'Ark1'!Y4340)</f>
        <v/>
      </c>
      <c r="O2528" s="116" t="str">
        <f>+IF(G2528=0,"",'Ark1'!Z4340)</f>
        <v/>
      </c>
      <c r="P2528" s="116" t="str">
        <f t="shared" si="39"/>
        <v/>
      </c>
      <c r="Q2528" s="114" t="str">
        <f>+IF(G2528=0,"",'Ark1'!T4340)</f>
        <v/>
      </c>
      <c r="R2528" s="222" t="str">
        <f>+IF(G2528=0,"",'Ark1'!V4340)</f>
        <v/>
      </c>
      <c r="S2528" s="32"/>
    </row>
    <row r="2529" spans="1:19" x14ac:dyDescent="0.5">
      <c r="A2529" s="32"/>
      <c r="B2529" s="297" t="str">
        <f>+IF(E2529=2012,VLOOKUP(D2529,K_navn!$A$2:$C$359,2),"")</f>
        <v/>
      </c>
      <c r="C2529" s="297" t="str">
        <f>+IF(E2529=2012,VLOOKUP(D2529,K_navn!$A$2:$C$359,3),"")</f>
        <v/>
      </c>
      <c r="D2529" s="115">
        <f>+'Ark1'!P4341</f>
        <v>1547</v>
      </c>
      <c r="E2529" s="115">
        <f>+'Ark1'!C4341</f>
        <v>2016</v>
      </c>
      <c r="F2529" s="116" t="str">
        <f>+IF('Ark1'!Q4341=0,"",'Ark1'!Q4341)</f>
        <v/>
      </c>
      <c r="G2529" s="116">
        <f>+'Ark1'!R4341</f>
        <v>0</v>
      </c>
      <c r="H2529" s="116">
        <f>+'Ark1'!S4341</f>
        <v>0</v>
      </c>
      <c r="I2529" s="222" t="str">
        <f>+IF(G2529=0,"",'Ark1'!AA4341)</f>
        <v/>
      </c>
      <c r="J2529" s="222" t="str">
        <f>+IF(G2529=0,"",'Ark1'!AB4341)</f>
        <v/>
      </c>
      <c r="K2529" s="114" t="str">
        <f>+IF(G2529=0,"",'Ark1'!U4341)</f>
        <v/>
      </c>
      <c r="L2529" s="222" t="str">
        <f>+IF(G2529=0,"",'Ark1'!W4341)</f>
        <v/>
      </c>
      <c r="M2529" s="222" t="str">
        <f>+IF(G2529=0,"",'Ark1'!X4341)</f>
        <v/>
      </c>
      <c r="N2529" s="114" t="str">
        <f>+IF(G2529=0,"",'Ark1'!Y4341)</f>
        <v/>
      </c>
      <c r="O2529" s="116" t="str">
        <f>+IF(G2529=0,"",'Ark1'!Z4341)</f>
        <v/>
      </c>
      <c r="P2529" s="116" t="str">
        <f t="shared" si="39"/>
        <v/>
      </c>
      <c r="Q2529" s="114" t="str">
        <f>+IF(G2529=0,"",'Ark1'!T4341)</f>
        <v/>
      </c>
      <c r="R2529" s="222" t="str">
        <f>+IF(G2529=0,"",'Ark1'!V4341)</f>
        <v/>
      </c>
      <c r="S2529" s="32"/>
    </row>
    <row r="2530" spans="1:19" x14ac:dyDescent="0.5">
      <c r="A2530" s="32"/>
      <c r="B2530" s="297" t="str">
        <f>+IF(E2530=2012,VLOOKUP(D2530,K_navn!$A$2:$C$359,2),"")</f>
        <v/>
      </c>
      <c r="C2530" s="297" t="str">
        <f>+IF(E2530=2012,VLOOKUP(D2530,K_navn!$A$2:$C$359,3),"")</f>
        <v/>
      </c>
      <c r="D2530" s="115">
        <f>+'Ark1'!P4342</f>
        <v>1547</v>
      </c>
      <c r="E2530" s="115">
        <f>+'Ark1'!C4342</f>
        <v>2017</v>
      </c>
      <c r="F2530" s="116" t="str">
        <f>+IF('Ark1'!Q4342=0,"",'Ark1'!Q4342)</f>
        <v/>
      </c>
      <c r="G2530" s="116">
        <f>+'Ark1'!R4342</f>
        <v>0</v>
      </c>
      <c r="H2530" s="116">
        <f>+'Ark1'!S4342</f>
        <v>0</v>
      </c>
      <c r="I2530" s="222" t="str">
        <f>+IF(G2530=0,"",'Ark1'!AA4342)</f>
        <v/>
      </c>
      <c r="J2530" s="222" t="str">
        <f>+IF(G2530=0,"",'Ark1'!AB4342)</f>
        <v/>
      </c>
      <c r="K2530" s="114" t="str">
        <f>+IF(G2530=0,"",'Ark1'!U4342)</f>
        <v/>
      </c>
      <c r="L2530" s="222" t="str">
        <f>+IF(G2530=0,"",'Ark1'!W4342)</f>
        <v/>
      </c>
      <c r="M2530" s="222" t="str">
        <f>+IF(G2530=0,"",'Ark1'!X4342)</f>
        <v/>
      </c>
      <c r="N2530" s="114" t="str">
        <f>+IF(G2530=0,"",'Ark1'!Y4342)</f>
        <v/>
      </c>
      <c r="O2530" s="116" t="str">
        <f>+IF(G2530=0,"",'Ark1'!Z4342)</f>
        <v/>
      </c>
      <c r="P2530" s="116" t="str">
        <f t="shared" si="39"/>
        <v/>
      </c>
      <c r="Q2530" s="114" t="str">
        <f>+IF(G2530=0,"",'Ark1'!T4342)</f>
        <v/>
      </c>
      <c r="R2530" s="222" t="str">
        <f>+IF(G2530=0,"",'Ark1'!V4342)</f>
        <v/>
      </c>
      <c r="S2530" s="32"/>
    </row>
    <row r="2531" spans="1:19" x14ac:dyDescent="0.5">
      <c r="A2531" s="32"/>
      <c r="B2531" s="297" t="str">
        <f>+IF(E2531=2012,VLOOKUP(D2531,K_navn!$A$2:$C$359,2),"")</f>
        <v/>
      </c>
      <c r="C2531" s="297" t="str">
        <f>+IF(E2531=2012,VLOOKUP(D2531,K_navn!$A$2:$C$359,3),"")</f>
        <v/>
      </c>
      <c r="D2531" s="115">
        <f>+'Ark1'!P4343</f>
        <v>1547</v>
      </c>
      <c r="E2531" s="115">
        <f>+'Ark1'!C4343</f>
        <v>2018</v>
      </c>
      <c r="F2531" s="116" t="str">
        <f>+IF('Ark1'!Q4343=0,"",'Ark1'!Q4343)</f>
        <v/>
      </c>
      <c r="G2531" s="116">
        <f>+'Ark1'!R4343</f>
        <v>0</v>
      </c>
      <c r="H2531" s="116">
        <f>+'Ark1'!S4343</f>
        <v>0</v>
      </c>
      <c r="I2531" s="222" t="str">
        <f>+IF(G2531=0,"",'Ark1'!AA4343)</f>
        <v/>
      </c>
      <c r="J2531" s="222" t="str">
        <f>+IF(G2531=0,"",'Ark1'!AB4343)</f>
        <v/>
      </c>
      <c r="K2531" s="114" t="str">
        <f>+IF(G2531=0,"",'Ark1'!U4343)</f>
        <v/>
      </c>
      <c r="L2531" s="222" t="str">
        <f>+IF(G2531=0,"",'Ark1'!W4343)</f>
        <v/>
      </c>
      <c r="M2531" s="222" t="str">
        <f>+IF(G2531=0,"",'Ark1'!X4343)</f>
        <v/>
      </c>
      <c r="N2531" s="114" t="str">
        <f>+IF(G2531=0,"",'Ark1'!Y4343)</f>
        <v/>
      </c>
      <c r="O2531" s="116" t="str">
        <f>+IF(G2531=0,"",'Ark1'!Z4343)</f>
        <v/>
      </c>
      <c r="P2531" s="116" t="str">
        <f t="shared" si="39"/>
        <v/>
      </c>
      <c r="Q2531" s="114" t="str">
        <f>+IF(G2531=0,"",'Ark1'!T4343)</f>
        <v/>
      </c>
      <c r="R2531" s="222" t="str">
        <f>+IF(G2531=0,"",'Ark1'!V4343)</f>
        <v/>
      </c>
      <c r="S2531" s="32"/>
    </row>
    <row r="2532" spans="1:19" x14ac:dyDescent="0.5">
      <c r="A2532" s="32"/>
      <c r="B2532" s="297" t="str">
        <f>+IF(E2532=2012,VLOOKUP(D2532,K_navn!$A$2:$C$359,2),"")</f>
        <v/>
      </c>
      <c r="C2532" s="297" t="str">
        <f>+IF(E2532=2012,VLOOKUP(D2532,K_navn!$A$2:$C$359,3),"")</f>
        <v/>
      </c>
      <c r="D2532" s="115">
        <f>+'Ark1'!P4344</f>
        <v>1547</v>
      </c>
      <c r="E2532" s="115">
        <f>+'Ark1'!C4344</f>
        <v>2019</v>
      </c>
      <c r="F2532" s="116" t="str">
        <f>+IF('Ark1'!Q4344=0,"",'Ark1'!Q4344)</f>
        <v/>
      </c>
      <c r="G2532" s="116">
        <f>+'Ark1'!R4344</f>
        <v>0</v>
      </c>
      <c r="H2532" s="116">
        <f>+'Ark1'!S4344</f>
        <v>0</v>
      </c>
      <c r="I2532" s="222" t="str">
        <f>+IF(G2532=0,"",'Ark1'!AA4344)</f>
        <v/>
      </c>
      <c r="J2532" s="222" t="str">
        <f>+IF(G2532=0,"",'Ark1'!AB4344)</f>
        <v/>
      </c>
      <c r="K2532" s="114" t="str">
        <f>+IF(G2532=0,"",'Ark1'!U4344)</f>
        <v/>
      </c>
      <c r="L2532" s="222" t="str">
        <f>+IF(G2532=0,"",'Ark1'!W4344)</f>
        <v/>
      </c>
      <c r="M2532" s="222" t="str">
        <f>+IF(G2532=0,"",'Ark1'!X4344)</f>
        <v/>
      </c>
      <c r="N2532" s="114" t="str">
        <f>+IF(G2532=0,"",'Ark1'!Y4344)</f>
        <v/>
      </c>
      <c r="O2532" s="116" t="str">
        <f>+IF(G2532=0,"",'Ark1'!Z4344)</f>
        <v/>
      </c>
      <c r="P2532" s="116" t="str">
        <f t="shared" si="39"/>
        <v/>
      </c>
      <c r="Q2532" s="114" t="str">
        <f>+IF(G2532=0,"",'Ark1'!T4344)</f>
        <v/>
      </c>
      <c r="R2532" s="222" t="str">
        <f>+IF(G2532=0,"",'Ark1'!V4344)</f>
        <v/>
      </c>
      <c r="S2532" s="32"/>
    </row>
    <row r="2533" spans="1:19" x14ac:dyDescent="0.5">
      <c r="A2533" s="32"/>
      <c r="B2533" s="297" t="str">
        <f>+IF(E2533=2012,VLOOKUP(D2533,K_navn!$A$2:$C$359,2),"")</f>
        <v/>
      </c>
      <c r="C2533" s="297" t="str">
        <f>+IF(E2533=2012,VLOOKUP(D2533,K_navn!$A$2:$C$359,3),"")</f>
        <v/>
      </c>
      <c r="D2533" s="115">
        <f>+'Ark1'!P4345</f>
        <v>1547</v>
      </c>
      <c r="E2533" s="115">
        <f>+'Ark1'!C4345</f>
        <v>2020</v>
      </c>
      <c r="F2533" s="116" t="str">
        <f>+IF('Ark1'!Q4345=0,"",'Ark1'!Q4345)</f>
        <v/>
      </c>
      <c r="G2533" s="116">
        <f>+'Ark1'!R4345</f>
        <v>0</v>
      </c>
      <c r="H2533" s="116">
        <f>+'Ark1'!S4345</f>
        <v>0</v>
      </c>
      <c r="I2533" s="222" t="str">
        <f>+IF(G2533=0,"",'Ark1'!AA4345)</f>
        <v/>
      </c>
      <c r="J2533" s="222" t="str">
        <f>+IF(G2533=0,"",'Ark1'!AB4345)</f>
        <v/>
      </c>
      <c r="K2533" s="114" t="str">
        <f>+IF(G2533=0,"",'Ark1'!U4345)</f>
        <v/>
      </c>
      <c r="L2533" s="222" t="str">
        <f>+IF(G2533=0,"",'Ark1'!W4345)</f>
        <v/>
      </c>
      <c r="M2533" s="222" t="str">
        <f>+IF(G2533=0,"",'Ark1'!X4345)</f>
        <v/>
      </c>
      <c r="N2533" s="114" t="str">
        <f>+IF(G2533=0,"",'Ark1'!Y4345)</f>
        <v/>
      </c>
      <c r="O2533" s="116" t="str">
        <f>+IF(G2533=0,"",'Ark1'!Z4345)</f>
        <v/>
      </c>
      <c r="P2533" s="116" t="str">
        <f t="shared" si="39"/>
        <v/>
      </c>
      <c r="Q2533" s="114" t="str">
        <f>+IF(G2533=0,"",'Ark1'!T4345)</f>
        <v/>
      </c>
      <c r="R2533" s="222" t="str">
        <f>+IF(G2533=0,"",'Ark1'!V4345)</f>
        <v/>
      </c>
      <c r="S2533" s="32"/>
    </row>
    <row r="2534" spans="1:19" x14ac:dyDescent="0.5">
      <c r="A2534" s="32"/>
      <c r="B2534" s="297" t="str">
        <f>+IF(E2534=2012,VLOOKUP(D2534,K_navn!$A$2:$C$359,2),"")</f>
        <v/>
      </c>
      <c r="C2534" s="297" t="str">
        <f>+IF(E2534=2012,VLOOKUP(D2534,K_navn!$A$2:$C$359,3),"")</f>
        <v/>
      </c>
      <c r="D2534" s="115">
        <f>+'Ark1'!P4346</f>
        <v>1547</v>
      </c>
      <c r="E2534" s="115">
        <f>+'Ark1'!C4346</f>
        <v>2021</v>
      </c>
      <c r="F2534" s="116" t="str">
        <f>+IF('Ark1'!Q4346=0,"",'Ark1'!Q4346)</f>
        <v/>
      </c>
      <c r="G2534" s="116">
        <f>+'Ark1'!R4346</f>
        <v>0</v>
      </c>
      <c r="H2534" s="116">
        <f>+'Ark1'!S4346</f>
        <v>0</v>
      </c>
      <c r="I2534" s="222" t="str">
        <f>+IF(G2534=0,"",'Ark1'!AA4346)</f>
        <v/>
      </c>
      <c r="J2534" s="222" t="str">
        <f>+IF(G2534=0,"",'Ark1'!AB4346)</f>
        <v/>
      </c>
      <c r="K2534" s="114" t="str">
        <f>+IF(G2534=0,"",'Ark1'!U4346)</f>
        <v/>
      </c>
      <c r="L2534" s="222" t="str">
        <f>+IF(G2534=0,"",'Ark1'!W4346)</f>
        <v/>
      </c>
      <c r="M2534" s="222" t="str">
        <f>+IF(G2534=0,"",'Ark1'!X4346)</f>
        <v/>
      </c>
      <c r="N2534" s="114" t="str">
        <f>+IF(G2534=0,"",'Ark1'!Y4346)</f>
        <v/>
      </c>
      <c r="O2534" s="116" t="str">
        <f>+IF(G2534=0,"",'Ark1'!Z4346)</f>
        <v/>
      </c>
      <c r="P2534" s="116" t="str">
        <f t="shared" si="39"/>
        <v/>
      </c>
      <c r="Q2534" s="114" t="str">
        <f>+IF(G2534=0,"",'Ark1'!T4346)</f>
        <v/>
      </c>
      <c r="R2534" s="222" t="str">
        <f>+IF(G2534=0,"",'Ark1'!V4346)</f>
        <v/>
      </c>
      <c r="S2534" s="32"/>
    </row>
    <row r="2535" spans="1:19" x14ac:dyDescent="0.5">
      <c r="A2535" s="32"/>
      <c r="B2535" s="297" t="str">
        <f>+IF(E2535=2012,VLOOKUP(D2535,K_navn!$A$2:$C$359,2),"")</f>
        <v/>
      </c>
      <c r="C2535" s="297" t="str">
        <f>+IF(E2535=2012,VLOOKUP(D2535,K_navn!$A$2:$C$359,3),"")</f>
        <v/>
      </c>
      <c r="D2535" s="115">
        <f>+'Ark1'!P4347</f>
        <v>1547</v>
      </c>
      <c r="E2535" s="115">
        <f>+'Ark1'!C4347</f>
        <v>2022</v>
      </c>
      <c r="F2535" s="116" t="str">
        <f>+IF('Ark1'!Q4347=0,"",'Ark1'!Q4347)</f>
        <v/>
      </c>
      <c r="G2535" s="116">
        <f>+'Ark1'!R4347</f>
        <v>0</v>
      </c>
      <c r="H2535" s="116">
        <f>+'Ark1'!S4347</f>
        <v>0</v>
      </c>
      <c r="I2535" s="222" t="str">
        <f>+IF(G2535=0,"",'Ark1'!AA4347)</f>
        <v/>
      </c>
      <c r="J2535" s="222" t="str">
        <f>+IF(G2535=0,"",'Ark1'!AB4347)</f>
        <v/>
      </c>
      <c r="K2535" s="114" t="str">
        <f>+IF(G2535=0,"",'Ark1'!U4347)</f>
        <v/>
      </c>
      <c r="L2535" s="222" t="str">
        <f>+IF(G2535=0,"",'Ark1'!W4347)</f>
        <v/>
      </c>
      <c r="M2535" s="222" t="str">
        <f>+IF(G2535=0,"",'Ark1'!X4347)</f>
        <v/>
      </c>
      <c r="N2535" s="114" t="str">
        <f>+IF(G2535=0,"",'Ark1'!Y4347)</f>
        <v/>
      </c>
      <c r="O2535" s="116" t="str">
        <f>+IF(G2535=0,"",'Ark1'!Z4347)</f>
        <v/>
      </c>
      <c r="P2535" s="116" t="str">
        <f t="shared" ref="P2535:P2598" si="40">+IF(G2535=0,"",H2535/F2535)</f>
        <v/>
      </c>
      <c r="Q2535" s="114" t="str">
        <f>+IF(G2535=0,"",'Ark1'!T4347)</f>
        <v/>
      </c>
      <c r="R2535" s="222" t="str">
        <f>+IF(G2535=0,"",'Ark1'!V4347)</f>
        <v/>
      </c>
      <c r="S2535" s="32"/>
    </row>
    <row r="2536" spans="1:19" x14ac:dyDescent="0.5">
      <c r="A2536" s="32"/>
      <c r="B2536" s="297" t="str">
        <f>+IF(E2536=2012,VLOOKUP(D2536,K_navn!$A$2:$C$359,2),"")</f>
        <v>Averøy</v>
      </c>
      <c r="C2536" s="297" t="str">
        <f>+IF(E2536=2012,VLOOKUP(D2536,K_navn!$A$2:$C$359,3),"")</f>
        <v>Møre og Romsdal</v>
      </c>
      <c r="D2536" s="115">
        <f>+'Ark1'!P4348</f>
        <v>1554</v>
      </c>
      <c r="E2536" s="115">
        <f>+'Ark1'!C4348</f>
        <v>2012</v>
      </c>
      <c r="F2536" s="116" t="str">
        <f>+IF('Ark1'!Q4348=0,"",'Ark1'!Q4348)</f>
        <v/>
      </c>
      <c r="G2536" s="116">
        <f>+'Ark1'!R4348</f>
        <v>0</v>
      </c>
      <c r="H2536" s="116">
        <f>+'Ark1'!S4348</f>
        <v>0</v>
      </c>
      <c r="I2536" s="222" t="str">
        <f>+IF(G2536=0,"",'Ark1'!AA4348)</f>
        <v/>
      </c>
      <c r="J2536" s="222" t="str">
        <f>+IF(G2536=0,"",'Ark1'!AB4348)</f>
        <v/>
      </c>
      <c r="K2536" s="114" t="str">
        <f>+IF(G2536=0,"",'Ark1'!U4348)</f>
        <v/>
      </c>
      <c r="L2536" s="222" t="str">
        <f>+IF(G2536=0,"",'Ark1'!W4348)</f>
        <v/>
      </c>
      <c r="M2536" s="222" t="str">
        <f>+IF(G2536=0,"",'Ark1'!X4348)</f>
        <v/>
      </c>
      <c r="N2536" s="114" t="str">
        <f>+IF(G2536=0,"",'Ark1'!Y4348)</f>
        <v/>
      </c>
      <c r="O2536" s="116" t="str">
        <f>+IF(G2536=0,"",'Ark1'!Z4348)</f>
        <v/>
      </c>
      <c r="P2536" s="116" t="str">
        <f t="shared" si="40"/>
        <v/>
      </c>
      <c r="Q2536" s="114" t="str">
        <f>+IF(G2536=0,"",'Ark1'!T4348)</f>
        <v/>
      </c>
      <c r="R2536" s="222" t="str">
        <f>+IF(G2536=0,"",'Ark1'!V4348)</f>
        <v/>
      </c>
      <c r="S2536" s="32"/>
    </row>
    <row r="2537" spans="1:19" x14ac:dyDescent="0.5">
      <c r="A2537" s="32"/>
      <c r="B2537" s="297" t="str">
        <f>+IF(E2537=2012,VLOOKUP(D2537,K_navn!$A$2:$C$359,2),"")</f>
        <v/>
      </c>
      <c r="C2537" s="297" t="str">
        <f>+IF(E2537=2012,VLOOKUP(D2537,K_navn!$A$2:$C$359,3),"")</f>
        <v/>
      </c>
      <c r="D2537" s="115">
        <f>+'Ark1'!P4349</f>
        <v>1554</v>
      </c>
      <c r="E2537" s="115">
        <f>+'Ark1'!C4349</f>
        <v>2013</v>
      </c>
      <c r="F2537" s="116" t="str">
        <f>+IF('Ark1'!Q4349=0,"",'Ark1'!Q4349)</f>
        <v/>
      </c>
      <c r="G2537" s="116">
        <f>+'Ark1'!R4349</f>
        <v>0</v>
      </c>
      <c r="H2537" s="116">
        <f>+'Ark1'!S4349</f>
        <v>0</v>
      </c>
      <c r="I2537" s="222" t="str">
        <f>+IF(G2537=0,"",'Ark1'!AA4349)</f>
        <v/>
      </c>
      <c r="J2537" s="222" t="str">
        <f>+IF(G2537=0,"",'Ark1'!AB4349)</f>
        <v/>
      </c>
      <c r="K2537" s="114" t="str">
        <f>+IF(G2537=0,"",'Ark1'!U4349)</f>
        <v/>
      </c>
      <c r="L2537" s="222" t="str">
        <f>+IF(G2537=0,"",'Ark1'!W4349)</f>
        <v/>
      </c>
      <c r="M2537" s="222" t="str">
        <f>+IF(G2537=0,"",'Ark1'!X4349)</f>
        <v/>
      </c>
      <c r="N2537" s="114" t="str">
        <f>+IF(G2537=0,"",'Ark1'!Y4349)</f>
        <v/>
      </c>
      <c r="O2537" s="116" t="str">
        <f>+IF(G2537=0,"",'Ark1'!Z4349)</f>
        <v/>
      </c>
      <c r="P2537" s="116" t="str">
        <f t="shared" si="40"/>
        <v/>
      </c>
      <c r="Q2537" s="114" t="str">
        <f>+IF(G2537=0,"",'Ark1'!T4349)</f>
        <v/>
      </c>
      <c r="R2537" s="222" t="str">
        <f>+IF(G2537=0,"",'Ark1'!V4349)</f>
        <v/>
      </c>
      <c r="S2537" s="32"/>
    </row>
    <row r="2538" spans="1:19" x14ac:dyDescent="0.5">
      <c r="A2538" s="32"/>
      <c r="B2538" s="297" t="str">
        <f>+IF(E2538=2012,VLOOKUP(D2538,K_navn!$A$2:$C$359,2),"")</f>
        <v/>
      </c>
      <c r="C2538" s="297" t="str">
        <f>+IF(E2538=2012,VLOOKUP(D2538,K_navn!$A$2:$C$359,3),"")</f>
        <v/>
      </c>
      <c r="D2538" s="115">
        <f>+'Ark1'!P4350</f>
        <v>1554</v>
      </c>
      <c r="E2538" s="115">
        <f>+'Ark1'!C4350</f>
        <v>2014</v>
      </c>
      <c r="F2538" s="116" t="str">
        <f>+IF('Ark1'!Q4350=0,"",'Ark1'!Q4350)</f>
        <v/>
      </c>
      <c r="G2538" s="116">
        <f>+'Ark1'!R4350</f>
        <v>0</v>
      </c>
      <c r="H2538" s="116">
        <f>+'Ark1'!S4350</f>
        <v>0</v>
      </c>
      <c r="I2538" s="222" t="str">
        <f>+IF(G2538=0,"",'Ark1'!AA4350)</f>
        <v/>
      </c>
      <c r="J2538" s="222" t="str">
        <f>+IF(G2538=0,"",'Ark1'!AB4350)</f>
        <v/>
      </c>
      <c r="K2538" s="114" t="str">
        <f>+IF(G2538=0,"",'Ark1'!U4350)</f>
        <v/>
      </c>
      <c r="L2538" s="222" t="str">
        <f>+IF(G2538=0,"",'Ark1'!W4350)</f>
        <v/>
      </c>
      <c r="M2538" s="222" t="str">
        <f>+IF(G2538=0,"",'Ark1'!X4350)</f>
        <v/>
      </c>
      <c r="N2538" s="114" t="str">
        <f>+IF(G2538=0,"",'Ark1'!Y4350)</f>
        <v/>
      </c>
      <c r="O2538" s="116" t="str">
        <f>+IF(G2538=0,"",'Ark1'!Z4350)</f>
        <v/>
      </c>
      <c r="P2538" s="116" t="str">
        <f t="shared" si="40"/>
        <v/>
      </c>
      <c r="Q2538" s="114" t="str">
        <f>+IF(G2538=0,"",'Ark1'!T4350)</f>
        <v/>
      </c>
      <c r="R2538" s="222" t="str">
        <f>+IF(G2538=0,"",'Ark1'!V4350)</f>
        <v/>
      </c>
      <c r="S2538" s="32"/>
    </row>
    <row r="2539" spans="1:19" x14ac:dyDescent="0.5">
      <c r="A2539" s="32"/>
      <c r="B2539" s="297" t="str">
        <f>+IF(E2539=2012,VLOOKUP(D2539,K_navn!$A$2:$C$359,2),"")</f>
        <v/>
      </c>
      <c r="C2539" s="297" t="str">
        <f>+IF(E2539=2012,VLOOKUP(D2539,K_navn!$A$2:$C$359,3),"")</f>
        <v/>
      </c>
      <c r="D2539" s="115">
        <f>+'Ark1'!P4351</f>
        <v>1554</v>
      </c>
      <c r="E2539" s="115">
        <f>+'Ark1'!C4351</f>
        <v>2015</v>
      </c>
      <c r="F2539" s="116" t="str">
        <f>+IF('Ark1'!Q4351=0,"",'Ark1'!Q4351)</f>
        <v/>
      </c>
      <c r="G2539" s="116">
        <f>+'Ark1'!R4351</f>
        <v>0</v>
      </c>
      <c r="H2539" s="116">
        <f>+'Ark1'!S4351</f>
        <v>0</v>
      </c>
      <c r="I2539" s="222" t="str">
        <f>+IF(G2539=0,"",'Ark1'!AA4351)</f>
        <v/>
      </c>
      <c r="J2539" s="222" t="str">
        <f>+IF(G2539=0,"",'Ark1'!AB4351)</f>
        <v/>
      </c>
      <c r="K2539" s="114" t="str">
        <f>+IF(G2539=0,"",'Ark1'!U4351)</f>
        <v/>
      </c>
      <c r="L2539" s="222" t="str">
        <f>+IF(G2539=0,"",'Ark1'!W4351)</f>
        <v/>
      </c>
      <c r="M2539" s="222" t="str">
        <f>+IF(G2539=0,"",'Ark1'!X4351)</f>
        <v/>
      </c>
      <c r="N2539" s="114" t="str">
        <f>+IF(G2539=0,"",'Ark1'!Y4351)</f>
        <v/>
      </c>
      <c r="O2539" s="116" t="str">
        <f>+IF(G2539=0,"",'Ark1'!Z4351)</f>
        <v/>
      </c>
      <c r="P2539" s="116" t="str">
        <f t="shared" si="40"/>
        <v/>
      </c>
      <c r="Q2539" s="114" t="str">
        <f>+IF(G2539=0,"",'Ark1'!T4351)</f>
        <v/>
      </c>
      <c r="R2539" s="222" t="str">
        <f>+IF(G2539=0,"",'Ark1'!V4351)</f>
        <v/>
      </c>
      <c r="S2539" s="32"/>
    </row>
    <row r="2540" spans="1:19" x14ac:dyDescent="0.5">
      <c r="A2540" s="32"/>
      <c r="B2540" s="297" t="str">
        <f>+IF(E2540=2012,VLOOKUP(D2540,K_navn!$A$2:$C$359,2),"")</f>
        <v/>
      </c>
      <c r="C2540" s="297" t="str">
        <f>+IF(E2540=2012,VLOOKUP(D2540,K_navn!$A$2:$C$359,3),"")</f>
        <v/>
      </c>
      <c r="D2540" s="115">
        <f>+'Ark1'!P4352</f>
        <v>1554</v>
      </c>
      <c r="E2540" s="115">
        <f>+'Ark1'!C4352</f>
        <v>2016</v>
      </c>
      <c r="F2540" s="116" t="str">
        <f>+IF('Ark1'!Q4352=0,"",'Ark1'!Q4352)</f>
        <v/>
      </c>
      <c r="G2540" s="116">
        <f>+'Ark1'!R4352</f>
        <v>0</v>
      </c>
      <c r="H2540" s="116">
        <f>+'Ark1'!S4352</f>
        <v>0</v>
      </c>
      <c r="I2540" s="222" t="str">
        <f>+IF(G2540=0,"",'Ark1'!AA4352)</f>
        <v/>
      </c>
      <c r="J2540" s="222" t="str">
        <f>+IF(G2540=0,"",'Ark1'!AB4352)</f>
        <v/>
      </c>
      <c r="K2540" s="114" t="str">
        <f>+IF(G2540=0,"",'Ark1'!U4352)</f>
        <v/>
      </c>
      <c r="L2540" s="222" t="str">
        <f>+IF(G2540=0,"",'Ark1'!W4352)</f>
        <v/>
      </c>
      <c r="M2540" s="222" t="str">
        <f>+IF(G2540=0,"",'Ark1'!X4352)</f>
        <v/>
      </c>
      <c r="N2540" s="114" t="str">
        <f>+IF(G2540=0,"",'Ark1'!Y4352)</f>
        <v/>
      </c>
      <c r="O2540" s="116" t="str">
        <f>+IF(G2540=0,"",'Ark1'!Z4352)</f>
        <v/>
      </c>
      <c r="P2540" s="116" t="str">
        <f t="shared" si="40"/>
        <v/>
      </c>
      <c r="Q2540" s="114" t="str">
        <f>+IF(G2540=0,"",'Ark1'!T4352)</f>
        <v/>
      </c>
      <c r="R2540" s="222" t="str">
        <f>+IF(G2540=0,"",'Ark1'!V4352)</f>
        <v/>
      </c>
      <c r="S2540" s="32"/>
    </row>
    <row r="2541" spans="1:19" x14ac:dyDescent="0.5">
      <c r="A2541" s="32"/>
      <c r="B2541" s="297" t="str">
        <f>+IF(E2541=2012,VLOOKUP(D2541,K_navn!$A$2:$C$359,2),"")</f>
        <v/>
      </c>
      <c r="C2541" s="297" t="str">
        <f>+IF(E2541=2012,VLOOKUP(D2541,K_navn!$A$2:$C$359,3),"")</f>
        <v/>
      </c>
      <c r="D2541" s="115">
        <f>+'Ark1'!P4353</f>
        <v>1554</v>
      </c>
      <c r="E2541" s="115">
        <f>+'Ark1'!C4353</f>
        <v>2017</v>
      </c>
      <c r="F2541" s="116" t="str">
        <f>+IF('Ark1'!Q4353=0,"",'Ark1'!Q4353)</f>
        <v/>
      </c>
      <c r="G2541" s="116">
        <f>+'Ark1'!R4353</f>
        <v>0</v>
      </c>
      <c r="H2541" s="116">
        <f>+'Ark1'!S4353</f>
        <v>0</v>
      </c>
      <c r="I2541" s="222" t="str">
        <f>+IF(G2541=0,"",'Ark1'!AA4353)</f>
        <v/>
      </c>
      <c r="J2541" s="222" t="str">
        <f>+IF(G2541=0,"",'Ark1'!AB4353)</f>
        <v/>
      </c>
      <c r="K2541" s="114" t="str">
        <f>+IF(G2541=0,"",'Ark1'!U4353)</f>
        <v/>
      </c>
      <c r="L2541" s="222" t="str">
        <f>+IF(G2541=0,"",'Ark1'!W4353)</f>
        <v/>
      </c>
      <c r="M2541" s="222" t="str">
        <f>+IF(G2541=0,"",'Ark1'!X4353)</f>
        <v/>
      </c>
      <c r="N2541" s="114" t="str">
        <f>+IF(G2541=0,"",'Ark1'!Y4353)</f>
        <v/>
      </c>
      <c r="O2541" s="116" t="str">
        <f>+IF(G2541=0,"",'Ark1'!Z4353)</f>
        <v/>
      </c>
      <c r="P2541" s="116" t="str">
        <f t="shared" si="40"/>
        <v/>
      </c>
      <c r="Q2541" s="114" t="str">
        <f>+IF(G2541=0,"",'Ark1'!T4353)</f>
        <v/>
      </c>
      <c r="R2541" s="222" t="str">
        <f>+IF(G2541=0,"",'Ark1'!V4353)</f>
        <v/>
      </c>
      <c r="S2541" s="32"/>
    </row>
    <row r="2542" spans="1:19" x14ac:dyDescent="0.5">
      <c r="A2542" s="32"/>
      <c r="B2542" s="297" t="str">
        <f>+IF(E2542=2012,VLOOKUP(D2542,K_navn!$A$2:$C$359,2),"")</f>
        <v/>
      </c>
      <c r="C2542" s="297" t="str">
        <f>+IF(E2542=2012,VLOOKUP(D2542,K_navn!$A$2:$C$359,3),"")</f>
        <v/>
      </c>
      <c r="D2542" s="115">
        <f>+'Ark1'!P4354</f>
        <v>1554</v>
      </c>
      <c r="E2542" s="115">
        <f>+'Ark1'!C4354</f>
        <v>2018</v>
      </c>
      <c r="F2542" s="116" t="str">
        <f>+IF('Ark1'!Q4354=0,"",'Ark1'!Q4354)</f>
        <v/>
      </c>
      <c r="G2542" s="116">
        <f>+'Ark1'!R4354</f>
        <v>0</v>
      </c>
      <c r="H2542" s="116">
        <f>+'Ark1'!S4354</f>
        <v>0</v>
      </c>
      <c r="I2542" s="222" t="str">
        <f>+IF(G2542=0,"",'Ark1'!AA4354)</f>
        <v/>
      </c>
      <c r="J2542" s="222" t="str">
        <f>+IF(G2542=0,"",'Ark1'!AB4354)</f>
        <v/>
      </c>
      <c r="K2542" s="114" t="str">
        <f>+IF(G2542=0,"",'Ark1'!U4354)</f>
        <v/>
      </c>
      <c r="L2542" s="222" t="str">
        <f>+IF(G2542=0,"",'Ark1'!W4354)</f>
        <v/>
      </c>
      <c r="M2542" s="222" t="str">
        <f>+IF(G2542=0,"",'Ark1'!X4354)</f>
        <v/>
      </c>
      <c r="N2542" s="114" t="str">
        <f>+IF(G2542=0,"",'Ark1'!Y4354)</f>
        <v/>
      </c>
      <c r="O2542" s="116" t="str">
        <f>+IF(G2542=0,"",'Ark1'!Z4354)</f>
        <v/>
      </c>
      <c r="P2542" s="116" t="str">
        <f t="shared" si="40"/>
        <v/>
      </c>
      <c r="Q2542" s="114" t="str">
        <f>+IF(G2542=0,"",'Ark1'!T4354)</f>
        <v/>
      </c>
      <c r="R2542" s="222" t="str">
        <f>+IF(G2542=0,"",'Ark1'!V4354)</f>
        <v/>
      </c>
      <c r="S2542" s="32"/>
    </row>
    <row r="2543" spans="1:19" x14ac:dyDescent="0.5">
      <c r="A2543" s="32"/>
      <c r="B2543" s="297" t="str">
        <f>+IF(E2543=2012,VLOOKUP(D2543,K_navn!$A$2:$C$359,2),"")</f>
        <v/>
      </c>
      <c r="C2543" s="297" t="str">
        <f>+IF(E2543=2012,VLOOKUP(D2543,K_navn!$A$2:$C$359,3),"")</f>
        <v/>
      </c>
      <c r="D2543" s="115">
        <f>+'Ark1'!P4355</f>
        <v>1554</v>
      </c>
      <c r="E2543" s="115">
        <f>+'Ark1'!C4355</f>
        <v>2019</v>
      </c>
      <c r="F2543" s="116" t="str">
        <f>+IF('Ark1'!Q4355=0,"",'Ark1'!Q4355)</f>
        <v/>
      </c>
      <c r="G2543" s="116">
        <f>+'Ark1'!R4355</f>
        <v>0</v>
      </c>
      <c r="H2543" s="116">
        <f>+'Ark1'!S4355</f>
        <v>0</v>
      </c>
      <c r="I2543" s="222" t="str">
        <f>+IF(G2543=0,"",'Ark1'!AA4355)</f>
        <v/>
      </c>
      <c r="J2543" s="222" t="str">
        <f>+IF(G2543=0,"",'Ark1'!AB4355)</f>
        <v/>
      </c>
      <c r="K2543" s="114" t="str">
        <f>+IF(G2543=0,"",'Ark1'!U4355)</f>
        <v/>
      </c>
      <c r="L2543" s="222" t="str">
        <f>+IF(G2543=0,"",'Ark1'!W4355)</f>
        <v/>
      </c>
      <c r="M2543" s="222" t="str">
        <f>+IF(G2543=0,"",'Ark1'!X4355)</f>
        <v/>
      </c>
      <c r="N2543" s="114" t="str">
        <f>+IF(G2543=0,"",'Ark1'!Y4355)</f>
        <v/>
      </c>
      <c r="O2543" s="116" t="str">
        <f>+IF(G2543=0,"",'Ark1'!Z4355)</f>
        <v/>
      </c>
      <c r="P2543" s="116" t="str">
        <f t="shared" si="40"/>
        <v/>
      </c>
      <c r="Q2543" s="114" t="str">
        <f>+IF(G2543=0,"",'Ark1'!T4355)</f>
        <v/>
      </c>
      <c r="R2543" s="222" t="str">
        <f>+IF(G2543=0,"",'Ark1'!V4355)</f>
        <v/>
      </c>
      <c r="S2543" s="32"/>
    </row>
    <row r="2544" spans="1:19" x14ac:dyDescent="0.5">
      <c r="A2544" s="32"/>
      <c r="B2544" s="297" t="str">
        <f>+IF(E2544=2012,VLOOKUP(D2544,K_navn!$A$2:$C$359,2),"")</f>
        <v/>
      </c>
      <c r="C2544" s="297" t="str">
        <f>+IF(E2544=2012,VLOOKUP(D2544,K_navn!$A$2:$C$359,3),"")</f>
        <v/>
      </c>
      <c r="D2544" s="115">
        <f>+'Ark1'!P4356</f>
        <v>1554</v>
      </c>
      <c r="E2544" s="115">
        <f>+'Ark1'!C4356</f>
        <v>2020</v>
      </c>
      <c r="F2544" s="116" t="str">
        <f>+IF('Ark1'!Q4356=0,"",'Ark1'!Q4356)</f>
        <v/>
      </c>
      <c r="G2544" s="116">
        <f>+'Ark1'!R4356</f>
        <v>0</v>
      </c>
      <c r="H2544" s="116">
        <f>+'Ark1'!S4356</f>
        <v>0</v>
      </c>
      <c r="I2544" s="222" t="str">
        <f>+IF(G2544=0,"",'Ark1'!AA4356)</f>
        <v/>
      </c>
      <c r="J2544" s="222" t="str">
        <f>+IF(G2544=0,"",'Ark1'!AB4356)</f>
        <v/>
      </c>
      <c r="K2544" s="114" t="str">
        <f>+IF(G2544=0,"",'Ark1'!U4356)</f>
        <v/>
      </c>
      <c r="L2544" s="222" t="str">
        <f>+IF(G2544=0,"",'Ark1'!W4356)</f>
        <v/>
      </c>
      <c r="M2544" s="222" t="str">
        <f>+IF(G2544=0,"",'Ark1'!X4356)</f>
        <v/>
      </c>
      <c r="N2544" s="114" t="str">
        <f>+IF(G2544=0,"",'Ark1'!Y4356)</f>
        <v/>
      </c>
      <c r="O2544" s="116" t="str">
        <f>+IF(G2544=0,"",'Ark1'!Z4356)</f>
        <v/>
      </c>
      <c r="P2544" s="116" t="str">
        <f t="shared" si="40"/>
        <v/>
      </c>
      <c r="Q2544" s="114" t="str">
        <f>+IF(G2544=0,"",'Ark1'!T4356)</f>
        <v/>
      </c>
      <c r="R2544" s="222" t="str">
        <f>+IF(G2544=0,"",'Ark1'!V4356)</f>
        <v/>
      </c>
      <c r="S2544" s="32"/>
    </row>
    <row r="2545" spans="1:19" x14ac:dyDescent="0.5">
      <c r="A2545" s="32"/>
      <c r="B2545" s="297" t="str">
        <f>+IF(E2545=2012,VLOOKUP(D2545,K_navn!$A$2:$C$359,2),"")</f>
        <v/>
      </c>
      <c r="C2545" s="297" t="str">
        <f>+IF(E2545=2012,VLOOKUP(D2545,K_navn!$A$2:$C$359,3),"")</f>
        <v/>
      </c>
      <c r="D2545" s="115">
        <f>+'Ark1'!P4357</f>
        <v>1554</v>
      </c>
      <c r="E2545" s="115">
        <f>+'Ark1'!C4357</f>
        <v>2021</v>
      </c>
      <c r="F2545" s="116" t="str">
        <f>+IF('Ark1'!Q4357=0,"",'Ark1'!Q4357)</f>
        <v/>
      </c>
      <c r="G2545" s="116">
        <f>+'Ark1'!R4357</f>
        <v>0</v>
      </c>
      <c r="H2545" s="116">
        <f>+'Ark1'!S4357</f>
        <v>0</v>
      </c>
      <c r="I2545" s="222" t="str">
        <f>+IF(G2545=0,"",'Ark1'!AA4357)</f>
        <v/>
      </c>
      <c r="J2545" s="222" t="str">
        <f>+IF(G2545=0,"",'Ark1'!AB4357)</f>
        <v/>
      </c>
      <c r="K2545" s="114" t="str">
        <f>+IF(G2545=0,"",'Ark1'!U4357)</f>
        <v/>
      </c>
      <c r="L2545" s="222" t="str">
        <f>+IF(G2545=0,"",'Ark1'!W4357)</f>
        <v/>
      </c>
      <c r="M2545" s="222" t="str">
        <f>+IF(G2545=0,"",'Ark1'!X4357)</f>
        <v/>
      </c>
      <c r="N2545" s="114" t="str">
        <f>+IF(G2545=0,"",'Ark1'!Y4357)</f>
        <v/>
      </c>
      <c r="O2545" s="116" t="str">
        <f>+IF(G2545=0,"",'Ark1'!Z4357)</f>
        <v/>
      </c>
      <c r="P2545" s="116" t="str">
        <f t="shared" si="40"/>
        <v/>
      </c>
      <c r="Q2545" s="114" t="str">
        <f>+IF(G2545=0,"",'Ark1'!T4357)</f>
        <v/>
      </c>
      <c r="R2545" s="222" t="str">
        <f>+IF(G2545=0,"",'Ark1'!V4357)</f>
        <v/>
      </c>
      <c r="S2545" s="32"/>
    </row>
    <row r="2546" spans="1:19" x14ac:dyDescent="0.5">
      <c r="A2546" s="32"/>
      <c r="B2546" s="297" t="str">
        <f>+IF(E2546=2012,VLOOKUP(D2546,K_navn!$A$2:$C$359,2),"")</f>
        <v/>
      </c>
      <c r="C2546" s="297" t="str">
        <f>+IF(E2546=2012,VLOOKUP(D2546,K_navn!$A$2:$C$359,3),"")</f>
        <v/>
      </c>
      <c r="D2546" s="115">
        <f>+'Ark1'!P4358</f>
        <v>1554</v>
      </c>
      <c r="E2546" s="115">
        <f>+'Ark1'!C4358</f>
        <v>2022</v>
      </c>
      <c r="F2546" s="116" t="str">
        <f>+IF('Ark1'!Q4358=0,"",'Ark1'!Q4358)</f>
        <v/>
      </c>
      <c r="G2546" s="116">
        <f>+'Ark1'!R4358</f>
        <v>0</v>
      </c>
      <c r="H2546" s="116">
        <f>+'Ark1'!S4358</f>
        <v>0</v>
      </c>
      <c r="I2546" s="222" t="str">
        <f>+IF(G2546=0,"",'Ark1'!AA4358)</f>
        <v/>
      </c>
      <c r="J2546" s="222" t="str">
        <f>+IF(G2546=0,"",'Ark1'!AB4358)</f>
        <v/>
      </c>
      <c r="K2546" s="114" t="str">
        <f>+IF(G2546=0,"",'Ark1'!U4358)</f>
        <v/>
      </c>
      <c r="L2546" s="222" t="str">
        <f>+IF(G2546=0,"",'Ark1'!W4358)</f>
        <v/>
      </c>
      <c r="M2546" s="222" t="str">
        <f>+IF(G2546=0,"",'Ark1'!X4358)</f>
        <v/>
      </c>
      <c r="N2546" s="114" t="str">
        <f>+IF(G2546=0,"",'Ark1'!Y4358)</f>
        <v/>
      </c>
      <c r="O2546" s="116" t="str">
        <f>+IF(G2546=0,"",'Ark1'!Z4358)</f>
        <v/>
      </c>
      <c r="P2546" s="116" t="str">
        <f t="shared" si="40"/>
        <v/>
      </c>
      <c r="Q2546" s="114" t="str">
        <f>+IF(G2546=0,"",'Ark1'!T4358)</f>
        <v/>
      </c>
      <c r="R2546" s="222" t="str">
        <f>+IF(G2546=0,"",'Ark1'!V4358)</f>
        <v/>
      </c>
      <c r="S2546" s="32"/>
    </row>
    <row r="2547" spans="1:19" x14ac:dyDescent="0.5">
      <c r="A2547" s="32"/>
      <c r="B2547" s="297" t="str">
        <f>+IF(E2547=2012,VLOOKUP(D2547,K_navn!$A$2:$C$359,2),"")</f>
        <v>Gjemnes</v>
      </c>
      <c r="C2547" s="297" t="str">
        <f>+IF(E2547=2012,VLOOKUP(D2547,K_navn!$A$2:$C$359,3),"")</f>
        <v>Møre og Romsdal</v>
      </c>
      <c r="D2547" s="115">
        <f>+'Ark1'!P4359</f>
        <v>1557</v>
      </c>
      <c r="E2547" s="115">
        <f>+'Ark1'!C4359</f>
        <v>2012</v>
      </c>
      <c r="F2547" s="116" t="str">
        <f>+IF('Ark1'!Q4359=0,"",'Ark1'!Q4359)</f>
        <v/>
      </c>
      <c r="G2547" s="116">
        <f>+'Ark1'!R4359</f>
        <v>0</v>
      </c>
      <c r="H2547" s="116">
        <f>+'Ark1'!S4359</f>
        <v>0</v>
      </c>
      <c r="I2547" s="222" t="str">
        <f>+IF(G2547=0,"",'Ark1'!AA4359)</f>
        <v/>
      </c>
      <c r="J2547" s="222" t="str">
        <f>+IF(G2547=0,"",'Ark1'!AB4359)</f>
        <v/>
      </c>
      <c r="K2547" s="114" t="str">
        <f>+IF(G2547=0,"",'Ark1'!U4359)</f>
        <v/>
      </c>
      <c r="L2547" s="222" t="str">
        <f>+IF(G2547=0,"",'Ark1'!W4359)</f>
        <v/>
      </c>
      <c r="M2547" s="222" t="str">
        <f>+IF(G2547=0,"",'Ark1'!X4359)</f>
        <v/>
      </c>
      <c r="N2547" s="114" t="str">
        <f>+IF(G2547=0,"",'Ark1'!Y4359)</f>
        <v/>
      </c>
      <c r="O2547" s="116" t="str">
        <f>+IF(G2547=0,"",'Ark1'!Z4359)</f>
        <v/>
      </c>
      <c r="P2547" s="116" t="str">
        <f t="shared" si="40"/>
        <v/>
      </c>
      <c r="Q2547" s="114" t="str">
        <f>+IF(G2547=0,"",'Ark1'!T4359)</f>
        <v/>
      </c>
      <c r="R2547" s="222" t="str">
        <f>+IF(G2547=0,"",'Ark1'!V4359)</f>
        <v/>
      </c>
      <c r="S2547" s="32"/>
    </row>
    <row r="2548" spans="1:19" x14ac:dyDescent="0.5">
      <c r="A2548" s="32"/>
      <c r="B2548" s="297" t="str">
        <f>+IF(E2548=2012,VLOOKUP(D2548,K_navn!$A$2:$C$359,2),"")</f>
        <v/>
      </c>
      <c r="C2548" s="297" t="str">
        <f>+IF(E2548=2012,VLOOKUP(D2548,K_navn!$A$2:$C$359,3),"")</f>
        <v/>
      </c>
      <c r="D2548" s="115">
        <f>+'Ark1'!P4360</f>
        <v>1557</v>
      </c>
      <c r="E2548" s="115">
        <f>+'Ark1'!C4360</f>
        <v>2013</v>
      </c>
      <c r="F2548" s="116" t="str">
        <f>+IF('Ark1'!Q4360=0,"",'Ark1'!Q4360)</f>
        <v/>
      </c>
      <c r="G2548" s="116">
        <f>+'Ark1'!R4360</f>
        <v>0</v>
      </c>
      <c r="H2548" s="116">
        <f>+'Ark1'!S4360</f>
        <v>0</v>
      </c>
      <c r="I2548" s="222" t="str">
        <f>+IF(G2548=0,"",'Ark1'!AA4360)</f>
        <v/>
      </c>
      <c r="J2548" s="222" t="str">
        <f>+IF(G2548=0,"",'Ark1'!AB4360)</f>
        <v/>
      </c>
      <c r="K2548" s="114" t="str">
        <f>+IF(G2548=0,"",'Ark1'!U4360)</f>
        <v/>
      </c>
      <c r="L2548" s="222" t="str">
        <f>+IF(G2548=0,"",'Ark1'!W4360)</f>
        <v/>
      </c>
      <c r="M2548" s="222" t="str">
        <f>+IF(G2548=0,"",'Ark1'!X4360)</f>
        <v/>
      </c>
      <c r="N2548" s="114" t="str">
        <f>+IF(G2548=0,"",'Ark1'!Y4360)</f>
        <v/>
      </c>
      <c r="O2548" s="116" t="str">
        <f>+IF(G2548=0,"",'Ark1'!Z4360)</f>
        <v/>
      </c>
      <c r="P2548" s="116" t="str">
        <f t="shared" si="40"/>
        <v/>
      </c>
      <c r="Q2548" s="114" t="str">
        <f>+IF(G2548=0,"",'Ark1'!T4360)</f>
        <v/>
      </c>
      <c r="R2548" s="222" t="str">
        <f>+IF(G2548=0,"",'Ark1'!V4360)</f>
        <v/>
      </c>
      <c r="S2548" s="32"/>
    </row>
    <row r="2549" spans="1:19" x14ac:dyDescent="0.5">
      <c r="A2549" s="32"/>
      <c r="B2549" s="297" t="str">
        <f>+IF(E2549=2012,VLOOKUP(D2549,K_navn!$A$2:$C$359,2),"")</f>
        <v/>
      </c>
      <c r="C2549" s="297" t="str">
        <f>+IF(E2549=2012,VLOOKUP(D2549,K_navn!$A$2:$C$359,3),"")</f>
        <v/>
      </c>
      <c r="D2549" s="115">
        <f>+'Ark1'!P4361</f>
        <v>1557</v>
      </c>
      <c r="E2549" s="115">
        <f>+'Ark1'!C4361</f>
        <v>2014</v>
      </c>
      <c r="F2549" s="116" t="str">
        <f>+IF('Ark1'!Q4361=0,"",'Ark1'!Q4361)</f>
        <v/>
      </c>
      <c r="G2549" s="116">
        <f>+'Ark1'!R4361</f>
        <v>0</v>
      </c>
      <c r="H2549" s="116">
        <f>+'Ark1'!S4361</f>
        <v>0</v>
      </c>
      <c r="I2549" s="222" t="str">
        <f>+IF(G2549=0,"",'Ark1'!AA4361)</f>
        <v/>
      </c>
      <c r="J2549" s="222" t="str">
        <f>+IF(G2549=0,"",'Ark1'!AB4361)</f>
        <v/>
      </c>
      <c r="K2549" s="114" t="str">
        <f>+IF(G2549=0,"",'Ark1'!U4361)</f>
        <v/>
      </c>
      <c r="L2549" s="222" t="str">
        <f>+IF(G2549=0,"",'Ark1'!W4361)</f>
        <v/>
      </c>
      <c r="M2549" s="222" t="str">
        <f>+IF(G2549=0,"",'Ark1'!X4361)</f>
        <v/>
      </c>
      <c r="N2549" s="114" t="str">
        <f>+IF(G2549=0,"",'Ark1'!Y4361)</f>
        <v/>
      </c>
      <c r="O2549" s="116" t="str">
        <f>+IF(G2549=0,"",'Ark1'!Z4361)</f>
        <v/>
      </c>
      <c r="P2549" s="116" t="str">
        <f t="shared" si="40"/>
        <v/>
      </c>
      <c r="Q2549" s="114" t="str">
        <f>+IF(G2549=0,"",'Ark1'!T4361)</f>
        <v/>
      </c>
      <c r="R2549" s="222" t="str">
        <f>+IF(G2549=0,"",'Ark1'!V4361)</f>
        <v/>
      </c>
      <c r="S2549" s="32"/>
    </row>
    <row r="2550" spans="1:19" x14ac:dyDescent="0.5">
      <c r="A2550" s="32"/>
      <c r="B2550" s="297" t="str">
        <f>+IF(E2550=2012,VLOOKUP(D2550,K_navn!$A$2:$C$359,2),"")</f>
        <v/>
      </c>
      <c r="C2550" s="297" t="str">
        <f>+IF(E2550=2012,VLOOKUP(D2550,K_navn!$A$2:$C$359,3),"")</f>
        <v/>
      </c>
      <c r="D2550" s="115">
        <f>+'Ark1'!P4362</f>
        <v>1557</v>
      </c>
      <c r="E2550" s="115">
        <f>+'Ark1'!C4362</f>
        <v>2015</v>
      </c>
      <c r="F2550" s="116" t="str">
        <f>+IF('Ark1'!Q4362=0,"",'Ark1'!Q4362)</f>
        <v/>
      </c>
      <c r="G2550" s="116">
        <f>+'Ark1'!R4362</f>
        <v>0</v>
      </c>
      <c r="H2550" s="116">
        <f>+'Ark1'!S4362</f>
        <v>0</v>
      </c>
      <c r="I2550" s="222" t="str">
        <f>+IF(G2550=0,"",'Ark1'!AA4362)</f>
        <v/>
      </c>
      <c r="J2550" s="222" t="str">
        <f>+IF(G2550=0,"",'Ark1'!AB4362)</f>
        <v/>
      </c>
      <c r="K2550" s="114" t="str">
        <f>+IF(G2550=0,"",'Ark1'!U4362)</f>
        <v/>
      </c>
      <c r="L2550" s="222" t="str">
        <f>+IF(G2550=0,"",'Ark1'!W4362)</f>
        <v/>
      </c>
      <c r="M2550" s="222" t="str">
        <f>+IF(G2550=0,"",'Ark1'!X4362)</f>
        <v/>
      </c>
      <c r="N2550" s="114" t="str">
        <f>+IF(G2550=0,"",'Ark1'!Y4362)</f>
        <v/>
      </c>
      <c r="O2550" s="116" t="str">
        <f>+IF(G2550=0,"",'Ark1'!Z4362)</f>
        <v/>
      </c>
      <c r="P2550" s="116" t="str">
        <f t="shared" si="40"/>
        <v/>
      </c>
      <c r="Q2550" s="114" t="str">
        <f>+IF(G2550=0,"",'Ark1'!T4362)</f>
        <v/>
      </c>
      <c r="R2550" s="222" t="str">
        <f>+IF(G2550=0,"",'Ark1'!V4362)</f>
        <v/>
      </c>
      <c r="S2550" s="32"/>
    </row>
    <row r="2551" spans="1:19" x14ac:dyDescent="0.5">
      <c r="A2551" s="32"/>
      <c r="B2551" s="297" t="str">
        <f>+IF(E2551=2012,VLOOKUP(D2551,K_navn!$A$2:$C$359,2),"")</f>
        <v/>
      </c>
      <c r="C2551" s="297" t="str">
        <f>+IF(E2551=2012,VLOOKUP(D2551,K_navn!$A$2:$C$359,3),"")</f>
        <v/>
      </c>
      <c r="D2551" s="115">
        <f>+'Ark1'!P4363</f>
        <v>1557</v>
      </c>
      <c r="E2551" s="115">
        <f>+'Ark1'!C4363</f>
        <v>2016</v>
      </c>
      <c r="F2551" s="116">
        <f>+IF('Ark1'!Q4363=0,"",'Ark1'!Q4363)</f>
        <v>1</v>
      </c>
      <c r="G2551" s="116">
        <f>+'Ark1'!R4363</f>
        <v>1</v>
      </c>
      <c r="H2551" s="116">
        <f>+'Ark1'!S4363</f>
        <v>1</v>
      </c>
      <c r="I2551" s="222">
        <f>+IF(G2551=0,"",'Ark1'!AA4363)</f>
        <v>2.1323780279767996E-3</v>
      </c>
      <c r="J2551" s="222">
        <f>+IF(G2551=0,"",'Ark1'!AB4363)</f>
        <v>2.5939982105862183E-3</v>
      </c>
      <c r="K2551" s="114">
        <f>+IF(G2551=0,"",'Ark1'!U4363)</f>
        <v>60</v>
      </c>
      <c r="L2551" s="222">
        <f>+IF(G2551=0,"",'Ark1'!W4363)</f>
        <v>99.100000000000023</v>
      </c>
      <c r="M2551" s="222">
        <f>+IF(G2551=0,"",'Ark1'!X4363)</f>
        <v>0</v>
      </c>
      <c r="N2551" s="114">
        <f>+IF(G2551=0,"",'Ark1'!Y4363)</f>
        <v>0</v>
      </c>
      <c r="O2551" s="116">
        <f>+IF(G2551=0,"",'Ark1'!Z4363)</f>
        <v>0</v>
      </c>
      <c r="P2551" s="116">
        <f t="shared" si="40"/>
        <v>1</v>
      </c>
      <c r="Q2551" s="114">
        <f>+IF(G2551=0,"",'Ark1'!T4363)</f>
        <v>17</v>
      </c>
      <c r="R2551" s="222">
        <f>+IF(G2551=0,"",'Ark1'!V4363)</f>
        <v>107.36728060671722</v>
      </c>
      <c r="S2551" s="32"/>
    </row>
    <row r="2552" spans="1:19" x14ac:dyDescent="0.5">
      <c r="A2552" s="32"/>
      <c r="B2552" s="297" t="str">
        <f>+IF(E2552=2012,VLOOKUP(D2552,K_navn!$A$2:$C$359,2),"")</f>
        <v/>
      </c>
      <c r="C2552" s="297" t="str">
        <f>+IF(E2552=2012,VLOOKUP(D2552,K_navn!$A$2:$C$359,3),"")</f>
        <v/>
      </c>
      <c r="D2552" s="115">
        <f>+'Ark1'!P4364</f>
        <v>1557</v>
      </c>
      <c r="E2552" s="115">
        <f>+'Ark1'!C4364</f>
        <v>2017</v>
      </c>
      <c r="F2552" s="116" t="str">
        <f>+IF('Ark1'!Q4364=0,"",'Ark1'!Q4364)</f>
        <v/>
      </c>
      <c r="G2552" s="116">
        <f>+'Ark1'!R4364</f>
        <v>0</v>
      </c>
      <c r="H2552" s="116">
        <f>+'Ark1'!S4364</f>
        <v>0</v>
      </c>
      <c r="I2552" s="222" t="str">
        <f>+IF(G2552=0,"",'Ark1'!AA4364)</f>
        <v/>
      </c>
      <c r="J2552" s="222" t="str">
        <f>+IF(G2552=0,"",'Ark1'!AB4364)</f>
        <v/>
      </c>
      <c r="K2552" s="114" t="str">
        <f>+IF(G2552=0,"",'Ark1'!U4364)</f>
        <v/>
      </c>
      <c r="L2552" s="222" t="str">
        <f>+IF(G2552=0,"",'Ark1'!W4364)</f>
        <v/>
      </c>
      <c r="M2552" s="222" t="str">
        <f>+IF(G2552=0,"",'Ark1'!X4364)</f>
        <v/>
      </c>
      <c r="N2552" s="114" t="str">
        <f>+IF(G2552=0,"",'Ark1'!Y4364)</f>
        <v/>
      </c>
      <c r="O2552" s="116" t="str">
        <f>+IF(G2552=0,"",'Ark1'!Z4364)</f>
        <v/>
      </c>
      <c r="P2552" s="116" t="str">
        <f t="shared" si="40"/>
        <v/>
      </c>
      <c r="Q2552" s="114" t="str">
        <f>+IF(G2552=0,"",'Ark1'!T4364)</f>
        <v/>
      </c>
      <c r="R2552" s="222" t="str">
        <f>+IF(G2552=0,"",'Ark1'!V4364)</f>
        <v/>
      </c>
      <c r="S2552" s="32"/>
    </row>
    <row r="2553" spans="1:19" x14ac:dyDescent="0.5">
      <c r="A2553" s="32"/>
      <c r="B2553" s="297" t="str">
        <f>+IF(E2553=2012,VLOOKUP(D2553,K_navn!$A$2:$C$359,2),"")</f>
        <v/>
      </c>
      <c r="C2553" s="297" t="str">
        <f>+IF(E2553=2012,VLOOKUP(D2553,K_navn!$A$2:$C$359,3),"")</f>
        <v/>
      </c>
      <c r="D2553" s="115">
        <f>+'Ark1'!P4365</f>
        <v>1557</v>
      </c>
      <c r="E2553" s="115">
        <f>+'Ark1'!C4365</f>
        <v>2018</v>
      </c>
      <c r="F2553" s="116" t="str">
        <f>+IF('Ark1'!Q4365=0,"",'Ark1'!Q4365)</f>
        <v/>
      </c>
      <c r="G2553" s="116">
        <f>+'Ark1'!R4365</f>
        <v>0</v>
      </c>
      <c r="H2553" s="116">
        <f>+'Ark1'!S4365</f>
        <v>0</v>
      </c>
      <c r="I2553" s="222" t="str">
        <f>+IF(G2553=0,"",'Ark1'!AA4365)</f>
        <v/>
      </c>
      <c r="J2553" s="222" t="str">
        <f>+IF(G2553=0,"",'Ark1'!AB4365)</f>
        <v/>
      </c>
      <c r="K2553" s="114" t="str">
        <f>+IF(G2553=0,"",'Ark1'!U4365)</f>
        <v/>
      </c>
      <c r="L2553" s="222" t="str">
        <f>+IF(G2553=0,"",'Ark1'!W4365)</f>
        <v/>
      </c>
      <c r="M2553" s="222" t="str">
        <f>+IF(G2553=0,"",'Ark1'!X4365)</f>
        <v/>
      </c>
      <c r="N2553" s="114" t="str">
        <f>+IF(G2553=0,"",'Ark1'!Y4365)</f>
        <v/>
      </c>
      <c r="O2553" s="116" t="str">
        <f>+IF(G2553=0,"",'Ark1'!Z4365)</f>
        <v/>
      </c>
      <c r="P2553" s="116" t="str">
        <f t="shared" si="40"/>
        <v/>
      </c>
      <c r="Q2553" s="114" t="str">
        <f>+IF(G2553=0,"",'Ark1'!T4365)</f>
        <v/>
      </c>
      <c r="R2553" s="222" t="str">
        <f>+IF(G2553=0,"",'Ark1'!V4365)</f>
        <v/>
      </c>
      <c r="S2553" s="32"/>
    </row>
    <row r="2554" spans="1:19" x14ac:dyDescent="0.5">
      <c r="A2554" s="32"/>
      <c r="B2554" s="297" t="str">
        <f>+IF(E2554=2012,VLOOKUP(D2554,K_navn!$A$2:$C$359,2),"")</f>
        <v/>
      </c>
      <c r="C2554" s="297" t="str">
        <f>+IF(E2554=2012,VLOOKUP(D2554,K_navn!$A$2:$C$359,3),"")</f>
        <v/>
      </c>
      <c r="D2554" s="115">
        <f>+'Ark1'!P4366</f>
        <v>1557</v>
      </c>
      <c r="E2554" s="115">
        <f>+'Ark1'!C4366</f>
        <v>2019</v>
      </c>
      <c r="F2554" s="116" t="str">
        <f>+IF('Ark1'!Q4366=0,"",'Ark1'!Q4366)</f>
        <v/>
      </c>
      <c r="G2554" s="116">
        <f>+'Ark1'!R4366</f>
        <v>0</v>
      </c>
      <c r="H2554" s="116">
        <f>+'Ark1'!S4366</f>
        <v>0</v>
      </c>
      <c r="I2554" s="222" t="str">
        <f>+IF(G2554=0,"",'Ark1'!AA4366)</f>
        <v/>
      </c>
      <c r="J2554" s="222" t="str">
        <f>+IF(G2554=0,"",'Ark1'!AB4366)</f>
        <v/>
      </c>
      <c r="K2554" s="114" t="str">
        <f>+IF(G2554=0,"",'Ark1'!U4366)</f>
        <v/>
      </c>
      <c r="L2554" s="222" t="str">
        <f>+IF(G2554=0,"",'Ark1'!W4366)</f>
        <v/>
      </c>
      <c r="M2554" s="222" t="str">
        <f>+IF(G2554=0,"",'Ark1'!X4366)</f>
        <v/>
      </c>
      <c r="N2554" s="114" t="str">
        <f>+IF(G2554=0,"",'Ark1'!Y4366)</f>
        <v/>
      </c>
      <c r="O2554" s="116" t="str">
        <f>+IF(G2554=0,"",'Ark1'!Z4366)</f>
        <v/>
      </c>
      <c r="P2554" s="116" t="str">
        <f t="shared" si="40"/>
        <v/>
      </c>
      <c r="Q2554" s="114" t="str">
        <f>+IF(G2554=0,"",'Ark1'!T4366)</f>
        <v/>
      </c>
      <c r="R2554" s="222" t="str">
        <f>+IF(G2554=0,"",'Ark1'!V4366)</f>
        <v/>
      </c>
      <c r="S2554" s="32"/>
    </row>
    <row r="2555" spans="1:19" x14ac:dyDescent="0.5">
      <c r="A2555" s="32"/>
      <c r="B2555" s="297" t="str">
        <f>+IF(E2555=2012,VLOOKUP(D2555,K_navn!$A$2:$C$359,2),"")</f>
        <v/>
      </c>
      <c r="C2555" s="297" t="str">
        <f>+IF(E2555=2012,VLOOKUP(D2555,K_navn!$A$2:$C$359,3),"")</f>
        <v/>
      </c>
      <c r="D2555" s="115">
        <f>+'Ark1'!P4367</f>
        <v>1557</v>
      </c>
      <c r="E2555" s="115">
        <f>+'Ark1'!C4367</f>
        <v>2020</v>
      </c>
      <c r="F2555" s="116" t="str">
        <f>+IF('Ark1'!Q4367=0,"",'Ark1'!Q4367)</f>
        <v/>
      </c>
      <c r="G2555" s="116">
        <f>+'Ark1'!R4367</f>
        <v>0</v>
      </c>
      <c r="H2555" s="116">
        <f>+'Ark1'!S4367</f>
        <v>0</v>
      </c>
      <c r="I2555" s="222" t="str">
        <f>+IF(G2555=0,"",'Ark1'!AA4367)</f>
        <v/>
      </c>
      <c r="J2555" s="222" t="str">
        <f>+IF(G2555=0,"",'Ark1'!AB4367)</f>
        <v/>
      </c>
      <c r="K2555" s="114" t="str">
        <f>+IF(G2555=0,"",'Ark1'!U4367)</f>
        <v/>
      </c>
      <c r="L2555" s="222" t="str">
        <f>+IF(G2555=0,"",'Ark1'!W4367)</f>
        <v/>
      </c>
      <c r="M2555" s="222" t="str">
        <f>+IF(G2555=0,"",'Ark1'!X4367)</f>
        <v/>
      </c>
      <c r="N2555" s="114" t="str">
        <f>+IF(G2555=0,"",'Ark1'!Y4367)</f>
        <v/>
      </c>
      <c r="O2555" s="116" t="str">
        <f>+IF(G2555=0,"",'Ark1'!Z4367)</f>
        <v/>
      </c>
      <c r="P2555" s="116" t="str">
        <f t="shared" si="40"/>
        <v/>
      </c>
      <c r="Q2555" s="114" t="str">
        <f>+IF(G2555=0,"",'Ark1'!T4367)</f>
        <v/>
      </c>
      <c r="R2555" s="222" t="str">
        <f>+IF(G2555=0,"",'Ark1'!V4367)</f>
        <v/>
      </c>
      <c r="S2555" s="32"/>
    </row>
    <row r="2556" spans="1:19" x14ac:dyDescent="0.5">
      <c r="A2556" s="32"/>
      <c r="B2556" s="297" t="str">
        <f>+IF(E2556=2012,VLOOKUP(D2556,K_navn!$A$2:$C$359,2),"")</f>
        <v/>
      </c>
      <c r="C2556" s="297" t="str">
        <f>+IF(E2556=2012,VLOOKUP(D2556,K_navn!$A$2:$C$359,3),"")</f>
        <v/>
      </c>
      <c r="D2556" s="115">
        <f>+'Ark1'!P4368</f>
        <v>1557</v>
      </c>
      <c r="E2556" s="115">
        <f>+'Ark1'!C4368</f>
        <v>2021</v>
      </c>
      <c r="F2556" s="116" t="str">
        <f>+IF('Ark1'!Q4368=0,"",'Ark1'!Q4368)</f>
        <v/>
      </c>
      <c r="G2556" s="116">
        <f>+'Ark1'!R4368</f>
        <v>0</v>
      </c>
      <c r="H2556" s="116">
        <f>+'Ark1'!S4368</f>
        <v>0</v>
      </c>
      <c r="I2556" s="222" t="str">
        <f>+IF(G2556=0,"",'Ark1'!AA4368)</f>
        <v/>
      </c>
      <c r="J2556" s="222" t="str">
        <f>+IF(G2556=0,"",'Ark1'!AB4368)</f>
        <v/>
      </c>
      <c r="K2556" s="114" t="str">
        <f>+IF(G2556=0,"",'Ark1'!U4368)</f>
        <v/>
      </c>
      <c r="L2556" s="222" t="str">
        <f>+IF(G2556=0,"",'Ark1'!W4368)</f>
        <v/>
      </c>
      <c r="M2556" s="222" t="str">
        <f>+IF(G2556=0,"",'Ark1'!X4368)</f>
        <v/>
      </c>
      <c r="N2556" s="114" t="str">
        <f>+IF(G2556=0,"",'Ark1'!Y4368)</f>
        <v/>
      </c>
      <c r="O2556" s="116" t="str">
        <f>+IF(G2556=0,"",'Ark1'!Z4368)</f>
        <v/>
      </c>
      <c r="P2556" s="116" t="str">
        <f t="shared" si="40"/>
        <v/>
      </c>
      <c r="Q2556" s="114" t="str">
        <f>+IF(G2556=0,"",'Ark1'!T4368)</f>
        <v/>
      </c>
      <c r="R2556" s="222" t="str">
        <f>+IF(G2556=0,"",'Ark1'!V4368)</f>
        <v/>
      </c>
      <c r="S2556" s="32"/>
    </row>
    <row r="2557" spans="1:19" x14ac:dyDescent="0.5">
      <c r="A2557" s="32"/>
      <c r="B2557" s="297" t="str">
        <f>+IF(E2557=2012,VLOOKUP(D2557,K_navn!$A$2:$C$359,2),"")</f>
        <v/>
      </c>
      <c r="C2557" s="297" t="str">
        <f>+IF(E2557=2012,VLOOKUP(D2557,K_navn!$A$2:$C$359,3),"")</f>
        <v/>
      </c>
      <c r="D2557" s="115">
        <f>+'Ark1'!P4369</f>
        <v>1557</v>
      </c>
      <c r="E2557" s="115">
        <f>+'Ark1'!C4369</f>
        <v>2022</v>
      </c>
      <c r="F2557" s="116" t="str">
        <f>+IF('Ark1'!Q4369=0,"",'Ark1'!Q4369)</f>
        <v/>
      </c>
      <c r="G2557" s="116">
        <f>+'Ark1'!R4369</f>
        <v>0</v>
      </c>
      <c r="H2557" s="116">
        <f>+'Ark1'!S4369</f>
        <v>0</v>
      </c>
      <c r="I2557" s="222" t="str">
        <f>+IF(G2557=0,"",'Ark1'!AA4369)</f>
        <v/>
      </c>
      <c r="J2557" s="222" t="str">
        <f>+IF(G2557=0,"",'Ark1'!AB4369)</f>
        <v/>
      </c>
      <c r="K2557" s="114" t="str">
        <f>+IF(G2557=0,"",'Ark1'!U4369)</f>
        <v/>
      </c>
      <c r="L2557" s="222" t="str">
        <f>+IF(G2557=0,"",'Ark1'!W4369)</f>
        <v/>
      </c>
      <c r="M2557" s="222" t="str">
        <f>+IF(G2557=0,"",'Ark1'!X4369)</f>
        <v/>
      </c>
      <c r="N2557" s="114" t="str">
        <f>+IF(G2557=0,"",'Ark1'!Y4369)</f>
        <v/>
      </c>
      <c r="O2557" s="116" t="str">
        <f>+IF(G2557=0,"",'Ark1'!Z4369)</f>
        <v/>
      </c>
      <c r="P2557" s="116" t="str">
        <f t="shared" si="40"/>
        <v/>
      </c>
      <c r="Q2557" s="114" t="str">
        <f>+IF(G2557=0,"",'Ark1'!T4369)</f>
        <v/>
      </c>
      <c r="R2557" s="222" t="str">
        <f>+IF(G2557=0,"",'Ark1'!V4369)</f>
        <v/>
      </c>
      <c r="S2557" s="32"/>
    </row>
    <row r="2558" spans="1:19" x14ac:dyDescent="0.5">
      <c r="A2558" s="32"/>
      <c r="B2558" s="297" t="str">
        <f>+IF(E2558=2012,VLOOKUP(D2558,K_navn!$A$2:$C$359,2),"")</f>
        <v>Tingvoll</v>
      </c>
      <c r="C2558" s="297" t="str">
        <f>+IF(E2558=2012,VLOOKUP(D2558,K_navn!$A$2:$C$359,3),"")</f>
        <v>Møre og Romsdal</v>
      </c>
      <c r="D2558" s="115">
        <f>+'Ark1'!P4370</f>
        <v>1560</v>
      </c>
      <c r="E2558" s="115">
        <f>+'Ark1'!C4370</f>
        <v>2012</v>
      </c>
      <c r="F2558" s="116">
        <f>+IF('Ark1'!Q4370=0,"",'Ark1'!Q4370)</f>
        <v>1</v>
      </c>
      <c r="G2558" s="116">
        <f>+'Ark1'!R4370</f>
        <v>7</v>
      </c>
      <c r="H2558" s="116">
        <f>+'Ark1'!S4370</f>
        <v>7</v>
      </c>
      <c r="I2558" s="222">
        <f>+IF(G2558=0,"",'Ark1'!AA4370)</f>
        <v>0.72689511941848384</v>
      </c>
      <c r="J2558" s="222">
        <f>+IF(G2558=0,"",'Ark1'!AB4370)</f>
        <v>0.72807932483476256</v>
      </c>
      <c r="K2558" s="114">
        <f>+IF(G2558=0,"",'Ark1'!U4370)</f>
        <v>60.285714285714306</v>
      </c>
      <c r="L2558" s="222">
        <f>+IF(G2558=0,"",'Ark1'!W4370)</f>
        <v>76.3857142857143</v>
      </c>
      <c r="M2558" s="222">
        <f>+IF(G2558=0,"",'Ark1'!X4370)</f>
        <v>7.7199978851641644</v>
      </c>
      <c r="N2558" s="114">
        <f>+IF(G2558=0,"",'Ark1'!Y4370)</f>
        <v>2.4327694808466593</v>
      </c>
      <c r="O2558" s="116">
        <f>+IF(G2558=0,"",'Ark1'!Z4370)</f>
        <v>-86.311833481731242</v>
      </c>
      <c r="P2558" s="116">
        <f t="shared" si="40"/>
        <v>7</v>
      </c>
      <c r="Q2558" s="114">
        <f>+IF(G2558=0,"",'Ark1'!T4370)</f>
        <v>16.142857142857139</v>
      </c>
      <c r="R2558" s="222">
        <f>+IF(G2558=0,"",'Ark1'!V4370)</f>
        <v>82.758086983439057</v>
      </c>
      <c r="S2558" s="32"/>
    </row>
    <row r="2559" spans="1:19" x14ac:dyDescent="0.5">
      <c r="A2559" s="32"/>
      <c r="B2559" s="297" t="str">
        <f>+IF(E2559=2012,VLOOKUP(D2559,K_navn!$A$2:$C$359,2),"")</f>
        <v/>
      </c>
      <c r="C2559" s="297" t="str">
        <f>+IF(E2559=2012,VLOOKUP(D2559,K_navn!$A$2:$C$359,3),"")</f>
        <v/>
      </c>
      <c r="D2559" s="115">
        <f>+'Ark1'!P4371</f>
        <v>1560</v>
      </c>
      <c r="E2559" s="115">
        <f>+'Ark1'!C4371</f>
        <v>2013</v>
      </c>
      <c r="F2559" s="116">
        <f>+IF('Ark1'!Q4371=0,"",'Ark1'!Q4371)</f>
        <v>1</v>
      </c>
      <c r="G2559" s="116">
        <f>+'Ark1'!R4371</f>
        <v>15</v>
      </c>
      <c r="H2559" s="116">
        <f>+'Ark1'!S4371</f>
        <v>15</v>
      </c>
      <c r="I2559" s="222">
        <f>+IF(G2559=0,"",'Ark1'!AA4371)</f>
        <v>0.27891409445890658</v>
      </c>
      <c r="J2559" s="222">
        <f>+IF(G2559=0,"",'Ark1'!AB4371)</f>
        <v>0.24734478740203847</v>
      </c>
      <c r="K2559" s="114">
        <f>+IF(G2559=0,"",'Ark1'!U4371)</f>
        <v>61.466666666666669</v>
      </c>
      <c r="L2559" s="222">
        <f>+IF(G2559=0,"",'Ark1'!W4371)</f>
        <v>66.066666666666649</v>
      </c>
      <c r="M2559" s="222">
        <f>+IF(G2559=0,"",'Ark1'!X4371)</f>
        <v>9.2924102841453156</v>
      </c>
      <c r="N2559" s="114">
        <f>+IF(G2559=0,"",'Ark1'!Y4371)</f>
        <v>1.9618585292748976</v>
      </c>
      <c r="O2559" s="116">
        <f>+IF(G2559=0,"",'Ark1'!Z4371)</f>
        <v>10.800034538769284</v>
      </c>
      <c r="P2559" s="116">
        <f t="shared" si="40"/>
        <v>15</v>
      </c>
      <c r="Q2559" s="114">
        <f>+IF(G2559=0,"",'Ark1'!T4371)</f>
        <v>16.2</v>
      </c>
      <c r="R2559" s="222">
        <f>+IF(G2559=0,"",'Ark1'!V4371)</f>
        <v>71.578187071144811</v>
      </c>
      <c r="S2559" s="32"/>
    </row>
    <row r="2560" spans="1:19" x14ac:dyDescent="0.5">
      <c r="A2560" s="32"/>
      <c r="B2560" s="297" t="str">
        <f>+IF(E2560=2012,VLOOKUP(D2560,K_navn!$A$2:$C$359,2),"")</f>
        <v/>
      </c>
      <c r="C2560" s="297" t="str">
        <f>+IF(E2560=2012,VLOOKUP(D2560,K_navn!$A$2:$C$359,3),"")</f>
        <v/>
      </c>
      <c r="D2560" s="115">
        <f>+'Ark1'!P4372</f>
        <v>1560</v>
      </c>
      <c r="E2560" s="115">
        <f>+'Ark1'!C4372</f>
        <v>2014</v>
      </c>
      <c r="F2560" s="116">
        <f>+IF('Ark1'!Q4372=0,"",'Ark1'!Q4372)</f>
        <v>1</v>
      </c>
      <c r="G2560" s="116">
        <f>+'Ark1'!R4372</f>
        <v>10</v>
      </c>
      <c r="H2560" s="116">
        <f>+'Ark1'!S4372</f>
        <v>10</v>
      </c>
      <c r="I2560" s="222">
        <f>+IF(G2560=0,"",'Ark1'!AA4372)</f>
        <v>9.4082227867155907E-2</v>
      </c>
      <c r="J2560" s="222">
        <f>+IF(G2560=0,"",'Ark1'!AB4372)</f>
        <v>8.475809894819801E-2</v>
      </c>
      <c r="K2560" s="114">
        <f>+IF(G2560=0,"",'Ark1'!U4372)</f>
        <v>61.8</v>
      </c>
      <c r="L2560" s="222">
        <f>+IF(G2560=0,"",'Ark1'!W4372)</f>
        <v>69.58</v>
      </c>
      <c r="M2560" s="222">
        <f>+IF(G2560=0,"",'Ark1'!X4372)</f>
        <v>7.6825516594423284</v>
      </c>
      <c r="N2560" s="114">
        <f>+IF(G2560=0,"",'Ark1'!Y4372)</f>
        <v>2.856571371417242</v>
      </c>
      <c r="O2560" s="116">
        <f>+IF(G2560=0,"",'Ark1'!Z4372)</f>
        <v>-69.917842930863515</v>
      </c>
      <c r="P2560" s="116">
        <f t="shared" si="40"/>
        <v>10</v>
      </c>
      <c r="Q2560" s="114">
        <f>+IF(G2560=0,"",'Ark1'!T4372)</f>
        <v>16.399999999999999</v>
      </c>
      <c r="R2560" s="222">
        <f>+IF(G2560=0,"",'Ark1'!V4372)</f>
        <v>75.384615384615373</v>
      </c>
      <c r="S2560" s="32"/>
    </row>
    <row r="2561" spans="1:19" x14ac:dyDescent="0.5">
      <c r="A2561" s="32"/>
      <c r="B2561" s="297" t="str">
        <f>+IF(E2561=2012,VLOOKUP(D2561,K_navn!$A$2:$C$359,2),"")</f>
        <v/>
      </c>
      <c r="C2561" s="297" t="str">
        <f>+IF(E2561=2012,VLOOKUP(D2561,K_navn!$A$2:$C$359,3),"")</f>
        <v/>
      </c>
      <c r="D2561" s="115">
        <f>+'Ark1'!P4373</f>
        <v>1560</v>
      </c>
      <c r="E2561" s="115">
        <f>+'Ark1'!C4373</f>
        <v>2015</v>
      </c>
      <c r="F2561" s="116">
        <f>+IF('Ark1'!Q4373=0,"",'Ark1'!Q4373)</f>
        <v>1</v>
      </c>
      <c r="G2561" s="116">
        <f>+'Ark1'!R4373</f>
        <v>10</v>
      </c>
      <c r="H2561" s="116">
        <f>+'Ark1'!S4373</f>
        <v>10</v>
      </c>
      <c r="I2561" s="222">
        <f>+IF(G2561=0,"",'Ark1'!AA4373)</f>
        <v>2.6349766804563777E-2</v>
      </c>
      <c r="J2561" s="222">
        <f>+IF(G2561=0,"",'Ark1'!AB4373)</f>
        <v>2.5066162326468969E-2</v>
      </c>
      <c r="K2561" s="114">
        <f>+IF(G2561=0,"",'Ark1'!U4373)</f>
        <v>59.8</v>
      </c>
      <c r="L2561" s="222">
        <f>+IF(G2561=0,"",'Ark1'!W4373)</f>
        <v>76.77</v>
      </c>
      <c r="M2561" s="222">
        <f>+IF(G2561=0,"",'Ark1'!X4373)</f>
        <v>11.744705189999422</v>
      </c>
      <c r="N2561" s="114">
        <f>+IF(G2561=0,"",'Ark1'!Y4373)</f>
        <v>2.227105745132139</v>
      </c>
      <c r="O2561" s="116">
        <f>+IF(G2561=0,"",'Ark1'!Z4373)</f>
        <v>-15.621236382893324</v>
      </c>
      <c r="P2561" s="116">
        <f t="shared" si="40"/>
        <v>10</v>
      </c>
      <c r="Q2561" s="114">
        <f>+IF(G2561=0,"",'Ark1'!T4373)</f>
        <v>15.8</v>
      </c>
      <c r="R2561" s="222">
        <f>+IF(G2561=0,"",'Ark1'!V4373)</f>
        <v>83.174431202600246</v>
      </c>
      <c r="S2561" s="32"/>
    </row>
    <row r="2562" spans="1:19" x14ac:dyDescent="0.5">
      <c r="A2562" s="32"/>
      <c r="B2562" s="297" t="str">
        <f>+IF(E2562=2012,VLOOKUP(D2562,K_navn!$A$2:$C$359,2),"")</f>
        <v/>
      </c>
      <c r="C2562" s="297" t="str">
        <f>+IF(E2562=2012,VLOOKUP(D2562,K_navn!$A$2:$C$359,3),"")</f>
        <v/>
      </c>
      <c r="D2562" s="115">
        <f>+'Ark1'!P4374</f>
        <v>1560</v>
      </c>
      <c r="E2562" s="115">
        <f>+'Ark1'!C4374</f>
        <v>2016</v>
      </c>
      <c r="F2562" s="116">
        <f>+IF('Ark1'!Q4374=0,"",'Ark1'!Q4374)</f>
        <v>1</v>
      </c>
      <c r="G2562" s="116">
        <f>+'Ark1'!R4374</f>
        <v>3</v>
      </c>
      <c r="H2562" s="116">
        <f>+'Ark1'!S4374</f>
        <v>3</v>
      </c>
      <c r="I2562" s="222">
        <f>+IF(G2562=0,"",'Ark1'!AA4374)</f>
        <v>6.3971340839304013E-3</v>
      </c>
      <c r="J2562" s="222">
        <f>+IF(G2562=0,"",'Ark1'!AB4374)</f>
        <v>6.8187339440737614E-3</v>
      </c>
      <c r="K2562" s="114">
        <f>+IF(G2562=0,"",'Ark1'!U4374)</f>
        <v>57.66666666666665</v>
      </c>
      <c r="L2562" s="222">
        <f>+IF(G2562=0,"",'Ark1'!W4374)</f>
        <v>86.833333333333314</v>
      </c>
      <c r="M2562" s="222">
        <f>+IF(G2562=0,"",'Ark1'!X4374)</f>
        <v>3.6353205574688752</v>
      </c>
      <c r="N2562" s="114">
        <f>+IF(G2562=0,"",'Ark1'!Y4374)</f>
        <v>1.2472191289248089</v>
      </c>
      <c r="O2562" s="116">
        <f>+IF(G2562=0,"",'Ark1'!Z4374)</f>
        <v>-97.533787002257469</v>
      </c>
      <c r="P2562" s="116">
        <f t="shared" si="40"/>
        <v>3</v>
      </c>
      <c r="Q2562" s="114">
        <f>+IF(G2562=0,"",'Ark1'!T4374)</f>
        <v>14</v>
      </c>
      <c r="R2562" s="222">
        <f>+IF(G2562=0,"",'Ark1'!V4374)</f>
        <v>94.07728421812925</v>
      </c>
      <c r="S2562" s="32"/>
    </row>
    <row r="2563" spans="1:19" x14ac:dyDescent="0.5">
      <c r="A2563" s="32"/>
      <c r="B2563" s="297" t="str">
        <f>+IF(E2563=2012,VLOOKUP(D2563,K_navn!$A$2:$C$359,2),"")</f>
        <v/>
      </c>
      <c r="C2563" s="297" t="str">
        <f>+IF(E2563=2012,VLOOKUP(D2563,K_navn!$A$2:$C$359,3),"")</f>
        <v/>
      </c>
      <c r="D2563" s="115">
        <f>+'Ark1'!P4375</f>
        <v>1560</v>
      </c>
      <c r="E2563" s="115">
        <f>+'Ark1'!C4375</f>
        <v>2017</v>
      </c>
      <c r="F2563" s="116">
        <f>+IF('Ark1'!Q4375=0,"",'Ark1'!Q4375)</f>
        <v>1</v>
      </c>
      <c r="G2563" s="116">
        <f>+'Ark1'!R4375</f>
        <v>2</v>
      </c>
      <c r="H2563" s="116">
        <f>+'Ark1'!S4375</f>
        <v>2</v>
      </c>
      <c r="I2563" s="222">
        <f>+IF(G2563=0,"",'Ark1'!AA4375)</f>
        <v>5.7708399457541016E-3</v>
      </c>
      <c r="J2563" s="222">
        <f>+IF(G2563=0,"",'Ark1'!AB4375)</f>
        <v>5.7975639838074092E-3</v>
      </c>
      <c r="K2563" s="114">
        <f>+IF(G2563=0,"",'Ark1'!U4375)</f>
        <v>57.5</v>
      </c>
      <c r="L2563" s="222">
        <f>+IF(G2563=0,"",'Ark1'!W4375)</f>
        <v>82</v>
      </c>
      <c r="M2563" s="222">
        <f>+IF(G2563=0,"",'Ark1'!X4375)</f>
        <v>0.30000000000024257</v>
      </c>
      <c r="N2563" s="114">
        <f>+IF(G2563=0,"",'Ark1'!Y4375)</f>
        <v>0.5</v>
      </c>
      <c r="O2563" s="116">
        <f>+IF(G2563=0,"",'Ark1'!Z4375)</f>
        <v>99.999999999676646</v>
      </c>
      <c r="P2563" s="116">
        <f t="shared" si="40"/>
        <v>2</v>
      </c>
      <c r="Q2563" s="114">
        <f>+IF(G2563=0,"",'Ark1'!T4375)</f>
        <v>14</v>
      </c>
      <c r="R2563" s="222">
        <f>+IF(G2563=0,"",'Ark1'!V4375)</f>
        <v>88.840736728060662</v>
      </c>
      <c r="S2563" s="32"/>
    </row>
    <row r="2564" spans="1:19" x14ac:dyDescent="0.5">
      <c r="A2564" s="32"/>
      <c r="B2564" s="297" t="str">
        <f>+IF(E2564=2012,VLOOKUP(D2564,K_navn!$A$2:$C$359,2),"")</f>
        <v/>
      </c>
      <c r="C2564" s="297" t="str">
        <f>+IF(E2564=2012,VLOOKUP(D2564,K_navn!$A$2:$C$359,3),"")</f>
        <v/>
      </c>
      <c r="D2564" s="115">
        <f>+'Ark1'!P4376</f>
        <v>1560</v>
      </c>
      <c r="E2564" s="115">
        <f>+'Ark1'!C4376</f>
        <v>2018</v>
      </c>
      <c r="F2564" s="116">
        <f>+IF('Ark1'!Q4376=0,"",'Ark1'!Q4376)</f>
        <v>1</v>
      </c>
      <c r="G2564" s="116">
        <f>+'Ark1'!R4376</f>
        <v>2</v>
      </c>
      <c r="H2564" s="116">
        <f>+'Ark1'!S4376</f>
        <v>2</v>
      </c>
      <c r="I2564" s="222">
        <f>+IF(G2564=0,"",'Ark1'!AA4376)</f>
        <v>7.9881774973039922E-3</v>
      </c>
      <c r="J2564" s="222">
        <f>+IF(G2564=0,"",'Ark1'!AB4376)</f>
        <v>7.8963144300472059E-3</v>
      </c>
      <c r="K2564" s="114">
        <f>+IF(G2564=0,"",'Ark1'!U4376)</f>
        <v>59.5</v>
      </c>
      <c r="L2564" s="222">
        <f>+IF(G2564=0,"",'Ark1'!W4376)</f>
        <v>79.400000000000006</v>
      </c>
      <c r="M2564" s="222">
        <f>+IF(G2564=0,"",'Ark1'!X4376)</f>
        <v>2.399999999999856</v>
      </c>
      <c r="N2564" s="114">
        <f>+IF(G2564=0,"",'Ark1'!Y4376)</f>
        <v>0.5</v>
      </c>
      <c r="O2564" s="116">
        <f>+IF(G2564=0,"",'Ark1'!Z4376)</f>
        <v>-99.999999999990834</v>
      </c>
      <c r="P2564" s="116">
        <f t="shared" si="40"/>
        <v>2</v>
      </c>
      <c r="Q2564" s="114">
        <f>+IF(G2564=0,"",'Ark1'!T4376)</f>
        <v>15.5</v>
      </c>
      <c r="R2564" s="222">
        <f>+IF(G2564=0,"",'Ark1'!V4376)</f>
        <v>86.023835319609987</v>
      </c>
      <c r="S2564" s="32"/>
    </row>
    <row r="2565" spans="1:19" x14ac:dyDescent="0.5">
      <c r="A2565" s="32"/>
      <c r="B2565" s="297" t="str">
        <f>+IF(E2565=2012,VLOOKUP(D2565,K_navn!$A$2:$C$359,2),"")</f>
        <v/>
      </c>
      <c r="C2565" s="297" t="str">
        <f>+IF(E2565=2012,VLOOKUP(D2565,K_navn!$A$2:$C$359,3),"")</f>
        <v/>
      </c>
      <c r="D2565" s="115">
        <f>+'Ark1'!P4377</f>
        <v>1560</v>
      </c>
      <c r="E2565" s="115">
        <f>+'Ark1'!C4377</f>
        <v>2019</v>
      </c>
      <c r="F2565" s="116">
        <f>+IF('Ark1'!Q4377=0,"",'Ark1'!Q4377)</f>
        <v>1</v>
      </c>
      <c r="G2565" s="116">
        <f>+'Ark1'!R4377</f>
        <v>4</v>
      </c>
      <c r="H2565" s="116">
        <f>+'Ark1'!S4377</f>
        <v>4</v>
      </c>
      <c r="I2565" s="222">
        <f>+IF(G2565=0,"",'Ark1'!AA4377)</f>
        <v>1.9860973187686204E-2</v>
      </c>
      <c r="J2565" s="222">
        <f>+IF(G2565=0,"",'Ark1'!AB4377)</f>
        <v>2.0915183664361448E-2</v>
      </c>
      <c r="K2565" s="114">
        <f>+IF(G2565=0,"",'Ark1'!U4377)</f>
        <v>60</v>
      </c>
      <c r="L2565" s="222">
        <f>+IF(G2565=0,"",'Ark1'!W4377)</f>
        <v>84.600000000000023</v>
      </c>
      <c r="M2565" s="222">
        <f>+IF(G2565=0,"",'Ark1'!X4377)</f>
        <v>7.8971513851514095</v>
      </c>
      <c r="N2565" s="114">
        <f>+IF(G2565=0,"",'Ark1'!Y4377)</f>
        <v>1.58113883008419</v>
      </c>
      <c r="O2565" s="116">
        <f>+IF(G2565=0,"",'Ark1'!Z4377)</f>
        <v>-22.224014911170983</v>
      </c>
      <c r="P2565" s="116">
        <f t="shared" si="40"/>
        <v>4</v>
      </c>
      <c r="Q2565" s="114">
        <f>+IF(G2565=0,"",'Ark1'!T4377)</f>
        <v>15.5</v>
      </c>
      <c r="R2565" s="222">
        <f>+IF(G2565=0,"",'Ark1'!V4377)</f>
        <v>91.65763813651138</v>
      </c>
      <c r="S2565" s="32"/>
    </row>
    <row r="2566" spans="1:19" x14ac:dyDescent="0.5">
      <c r="A2566" s="32"/>
      <c r="B2566" s="297" t="str">
        <f>+IF(E2566=2012,VLOOKUP(D2566,K_navn!$A$2:$C$359,2),"")</f>
        <v/>
      </c>
      <c r="C2566" s="297" t="str">
        <f>+IF(E2566=2012,VLOOKUP(D2566,K_navn!$A$2:$C$359,3),"")</f>
        <v/>
      </c>
      <c r="D2566" s="115">
        <f>+'Ark1'!P4378</f>
        <v>1560</v>
      </c>
      <c r="E2566" s="115">
        <f>+'Ark1'!C4378</f>
        <v>2020</v>
      </c>
      <c r="F2566" s="116" t="str">
        <f>+IF('Ark1'!Q4378=0,"",'Ark1'!Q4378)</f>
        <v/>
      </c>
      <c r="G2566" s="116">
        <f>+'Ark1'!R4378</f>
        <v>0</v>
      </c>
      <c r="H2566" s="116">
        <f>+'Ark1'!S4378</f>
        <v>0</v>
      </c>
      <c r="I2566" s="222" t="str">
        <f>+IF(G2566=0,"",'Ark1'!AA4378)</f>
        <v/>
      </c>
      <c r="J2566" s="222" t="str">
        <f>+IF(G2566=0,"",'Ark1'!AB4378)</f>
        <v/>
      </c>
      <c r="K2566" s="114" t="str">
        <f>+IF(G2566=0,"",'Ark1'!U4378)</f>
        <v/>
      </c>
      <c r="L2566" s="222" t="str">
        <f>+IF(G2566=0,"",'Ark1'!W4378)</f>
        <v/>
      </c>
      <c r="M2566" s="222" t="str">
        <f>+IF(G2566=0,"",'Ark1'!X4378)</f>
        <v/>
      </c>
      <c r="N2566" s="114" t="str">
        <f>+IF(G2566=0,"",'Ark1'!Y4378)</f>
        <v/>
      </c>
      <c r="O2566" s="116" t="str">
        <f>+IF(G2566=0,"",'Ark1'!Z4378)</f>
        <v/>
      </c>
      <c r="P2566" s="116" t="str">
        <f t="shared" si="40"/>
        <v/>
      </c>
      <c r="Q2566" s="114" t="str">
        <f>+IF(G2566=0,"",'Ark1'!T4378)</f>
        <v/>
      </c>
      <c r="R2566" s="222" t="str">
        <f>+IF(G2566=0,"",'Ark1'!V4378)</f>
        <v/>
      </c>
      <c r="S2566" s="32"/>
    </row>
    <row r="2567" spans="1:19" x14ac:dyDescent="0.5">
      <c r="A2567" s="32"/>
      <c r="B2567" s="297" t="str">
        <f>+IF(E2567=2012,VLOOKUP(D2567,K_navn!$A$2:$C$359,2),"")</f>
        <v/>
      </c>
      <c r="C2567" s="297" t="str">
        <f>+IF(E2567=2012,VLOOKUP(D2567,K_navn!$A$2:$C$359,3),"")</f>
        <v/>
      </c>
      <c r="D2567" s="115">
        <f>+'Ark1'!P4379</f>
        <v>1560</v>
      </c>
      <c r="E2567" s="115">
        <f>+'Ark1'!C4379</f>
        <v>2021</v>
      </c>
      <c r="F2567" s="116" t="str">
        <f>+IF('Ark1'!Q4379=0,"",'Ark1'!Q4379)</f>
        <v/>
      </c>
      <c r="G2567" s="116">
        <f>+'Ark1'!R4379</f>
        <v>0</v>
      </c>
      <c r="H2567" s="116">
        <f>+'Ark1'!S4379</f>
        <v>0</v>
      </c>
      <c r="I2567" s="222" t="str">
        <f>+IF(G2567=0,"",'Ark1'!AA4379)</f>
        <v/>
      </c>
      <c r="J2567" s="222" t="str">
        <f>+IF(G2567=0,"",'Ark1'!AB4379)</f>
        <v/>
      </c>
      <c r="K2567" s="114" t="str">
        <f>+IF(G2567=0,"",'Ark1'!U4379)</f>
        <v/>
      </c>
      <c r="L2567" s="222" t="str">
        <f>+IF(G2567=0,"",'Ark1'!W4379)</f>
        <v/>
      </c>
      <c r="M2567" s="222" t="str">
        <f>+IF(G2567=0,"",'Ark1'!X4379)</f>
        <v/>
      </c>
      <c r="N2567" s="114" t="str">
        <f>+IF(G2567=0,"",'Ark1'!Y4379)</f>
        <v/>
      </c>
      <c r="O2567" s="116" t="str">
        <f>+IF(G2567=0,"",'Ark1'!Z4379)</f>
        <v/>
      </c>
      <c r="P2567" s="116" t="str">
        <f t="shared" si="40"/>
        <v/>
      </c>
      <c r="Q2567" s="114" t="str">
        <f>+IF(G2567=0,"",'Ark1'!T4379)</f>
        <v/>
      </c>
      <c r="R2567" s="222" t="str">
        <f>+IF(G2567=0,"",'Ark1'!V4379)</f>
        <v/>
      </c>
      <c r="S2567" s="32"/>
    </row>
    <row r="2568" spans="1:19" x14ac:dyDescent="0.5">
      <c r="A2568" s="32"/>
      <c r="B2568" s="297" t="str">
        <f>+IF(E2568=2012,VLOOKUP(D2568,K_navn!$A$2:$C$359,2),"")</f>
        <v/>
      </c>
      <c r="C2568" s="297" t="str">
        <f>+IF(E2568=2012,VLOOKUP(D2568,K_navn!$A$2:$C$359,3),"")</f>
        <v/>
      </c>
      <c r="D2568" s="115">
        <f>+'Ark1'!P4380</f>
        <v>1560</v>
      </c>
      <c r="E2568" s="115">
        <f>+'Ark1'!C4380</f>
        <v>2022</v>
      </c>
      <c r="F2568" s="116" t="str">
        <f>+IF('Ark1'!Q4380=0,"",'Ark1'!Q4380)</f>
        <v/>
      </c>
      <c r="G2568" s="116">
        <f>+'Ark1'!R4380</f>
        <v>0</v>
      </c>
      <c r="H2568" s="116">
        <f>+'Ark1'!S4380</f>
        <v>0</v>
      </c>
      <c r="I2568" s="222" t="str">
        <f>+IF(G2568=0,"",'Ark1'!AA4380)</f>
        <v/>
      </c>
      <c r="J2568" s="222" t="str">
        <f>+IF(G2568=0,"",'Ark1'!AB4380)</f>
        <v/>
      </c>
      <c r="K2568" s="114" t="str">
        <f>+IF(G2568=0,"",'Ark1'!U4380)</f>
        <v/>
      </c>
      <c r="L2568" s="222" t="str">
        <f>+IF(G2568=0,"",'Ark1'!W4380)</f>
        <v/>
      </c>
      <c r="M2568" s="222" t="str">
        <f>+IF(G2568=0,"",'Ark1'!X4380)</f>
        <v/>
      </c>
      <c r="N2568" s="114" t="str">
        <f>+IF(G2568=0,"",'Ark1'!Y4380)</f>
        <v/>
      </c>
      <c r="O2568" s="116" t="str">
        <f>+IF(G2568=0,"",'Ark1'!Z4380)</f>
        <v/>
      </c>
      <c r="P2568" s="116" t="str">
        <f t="shared" si="40"/>
        <v/>
      </c>
      <c r="Q2568" s="114" t="str">
        <f>+IF(G2568=0,"",'Ark1'!T4380)</f>
        <v/>
      </c>
      <c r="R2568" s="222" t="str">
        <f>+IF(G2568=0,"",'Ark1'!V4380)</f>
        <v/>
      </c>
      <c r="S2568" s="32"/>
    </row>
    <row r="2569" spans="1:19" x14ac:dyDescent="0.5">
      <c r="A2569" s="32"/>
      <c r="B2569" s="297" t="str">
        <f>+IF(E2569=2012,VLOOKUP(D2569,K_navn!$A$2:$C$359,2),"")</f>
        <v>Sunndal</v>
      </c>
      <c r="C2569" s="297" t="str">
        <f>+IF(E2569=2012,VLOOKUP(D2569,K_navn!$A$2:$C$359,3),"")</f>
        <v>Møre og Romsdal</v>
      </c>
      <c r="D2569" s="115">
        <f>+'Ark1'!P4381</f>
        <v>1563</v>
      </c>
      <c r="E2569" s="115">
        <f>+'Ark1'!C4381</f>
        <v>2012</v>
      </c>
      <c r="F2569" s="116" t="str">
        <f>+IF('Ark1'!Q4381=0,"",'Ark1'!Q4381)</f>
        <v/>
      </c>
      <c r="G2569" s="116">
        <f>+'Ark1'!R4381</f>
        <v>0</v>
      </c>
      <c r="H2569" s="116">
        <f>+'Ark1'!S4381</f>
        <v>0</v>
      </c>
      <c r="I2569" s="222" t="str">
        <f>+IF(G2569=0,"",'Ark1'!AA4381)</f>
        <v/>
      </c>
      <c r="J2569" s="222" t="str">
        <f>+IF(G2569=0,"",'Ark1'!AB4381)</f>
        <v/>
      </c>
      <c r="K2569" s="114" t="str">
        <f>+IF(G2569=0,"",'Ark1'!U4381)</f>
        <v/>
      </c>
      <c r="L2569" s="222" t="str">
        <f>+IF(G2569=0,"",'Ark1'!W4381)</f>
        <v/>
      </c>
      <c r="M2569" s="222" t="str">
        <f>+IF(G2569=0,"",'Ark1'!X4381)</f>
        <v/>
      </c>
      <c r="N2569" s="114" t="str">
        <f>+IF(G2569=0,"",'Ark1'!Y4381)</f>
        <v/>
      </c>
      <c r="O2569" s="116" t="str">
        <f>+IF(G2569=0,"",'Ark1'!Z4381)</f>
        <v/>
      </c>
      <c r="P2569" s="116" t="str">
        <f t="shared" si="40"/>
        <v/>
      </c>
      <c r="Q2569" s="114" t="str">
        <f>+IF(G2569=0,"",'Ark1'!T4381)</f>
        <v/>
      </c>
      <c r="R2569" s="222" t="str">
        <f>+IF(G2569=0,"",'Ark1'!V4381)</f>
        <v/>
      </c>
      <c r="S2569" s="32"/>
    </row>
    <row r="2570" spans="1:19" x14ac:dyDescent="0.5">
      <c r="A2570" s="32"/>
      <c r="B2570" s="297" t="str">
        <f>+IF(E2570=2012,VLOOKUP(D2570,K_navn!$A$2:$C$359,2),"")</f>
        <v/>
      </c>
      <c r="C2570" s="297" t="str">
        <f>+IF(E2570=2012,VLOOKUP(D2570,K_navn!$A$2:$C$359,3),"")</f>
        <v/>
      </c>
      <c r="D2570" s="115">
        <f>+'Ark1'!P4382</f>
        <v>1563</v>
      </c>
      <c r="E2570" s="115">
        <f>+'Ark1'!C4382</f>
        <v>2013</v>
      </c>
      <c r="F2570" s="116" t="str">
        <f>+IF('Ark1'!Q4382=0,"",'Ark1'!Q4382)</f>
        <v/>
      </c>
      <c r="G2570" s="116">
        <f>+'Ark1'!R4382</f>
        <v>0</v>
      </c>
      <c r="H2570" s="116">
        <f>+'Ark1'!S4382</f>
        <v>0</v>
      </c>
      <c r="I2570" s="222" t="str">
        <f>+IF(G2570=0,"",'Ark1'!AA4382)</f>
        <v/>
      </c>
      <c r="J2570" s="222" t="str">
        <f>+IF(G2570=0,"",'Ark1'!AB4382)</f>
        <v/>
      </c>
      <c r="K2570" s="114" t="str">
        <f>+IF(G2570=0,"",'Ark1'!U4382)</f>
        <v/>
      </c>
      <c r="L2570" s="222" t="str">
        <f>+IF(G2570=0,"",'Ark1'!W4382)</f>
        <v/>
      </c>
      <c r="M2570" s="222" t="str">
        <f>+IF(G2570=0,"",'Ark1'!X4382)</f>
        <v/>
      </c>
      <c r="N2570" s="114" t="str">
        <f>+IF(G2570=0,"",'Ark1'!Y4382)</f>
        <v/>
      </c>
      <c r="O2570" s="116" t="str">
        <f>+IF(G2570=0,"",'Ark1'!Z4382)</f>
        <v/>
      </c>
      <c r="P2570" s="116" t="str">
        <f t="shared" si="40"/>
        <v/>
      </c>
      <c r="Q2570" s="114" t="str">
        <f>+IF(G2570=0,"",'Ark1'!T4382)</f>
        <v/>
      </c>
      <c r="R2570" s="222" t="str">
        <f>+IF(G2570=0,"",'Ark1'!V4382)</f>
        <v/>
      </c>
      <c r="S2570" s="32"/>
    </row>
    <row r="2571" spans="1:19" x14ac:dyDescent="0.5">
      <c r="A2571" s="32"/>
      <c r="B2571" s="297" t="str">
        <f>+IF(E2571=2012,VLOOKUP(D2571,K_navn!$A$2:$C$359,2),"")</f>
        <v/>
      </c>
      <c r="C2571" s="297" t="str">
        <f>+IF(E2571=2012,VLOOKUP(D2571,K_navn!$A$2:$C$359,3),"")</f>
        <v/>
      </c>
      <c r="D2571" s="115">
        <f>+'Ark1'!P4383</f>
        <v>1563</v>
      </c>
      <c r="E2571" s="115">
        <f>+'Ark1'!C4383</f>
        <v>2014</v>
      </c>
      <c r="F2571" s="116" t="str">
        <f>+IF('Ark1'!Q4383=0,"",'Ark1'!Q4383)</f>
        <v/>
      </c>
      <c r="G2571" s="116">
        <f>+'Ark1'!R4383</f>
        <v>0</v>
      </c>
      <c r="H2571" s="116">
        <f>+'Ark1'!S4383</f>
        <v>0</v>
      </c>
      <c r="I2571" s="222" t="str">
        <f>+IF(G2571=0,"",'Ark1'!AA4383)</f>
        <v/>
      </c>
      <c r="J2571" s="222" t="str">
        <f>+IF(G2571=0,"",'Ark1'!AB4383)</f>
        <v/>
      </c>
      <c r="K2571" s="114" t="str">
        <f>+IF(G2571=0,"",'Ark1'!U4383)</f>
        <v/>
      </c>
      <c r="L2571" s="222" t="str">
        <f>+IF(G2571=0,"",'Ark1'!W4383)</f>
        <v/>
      </c>
      <c r="M2571" s="222" t="str">
        <f>+IF(G2571=0,"",'Ark1'!X4383)</f>
        <v/>
      </c>
      <c r="N2571" s="114" t="str">
        <f>+IF(G2571=0,"",'Ark1'!Y4383)</f>
        <v/>
      </c>
      <c r="O2571" s="116" t="str">
        <f>+IF(G2571=0,"",'Ark1'!Z4383)</f>
        <v/>
      </c>
      <c r="P2571" s="116" t="str">
        <f t="shared" si="40"/>
        <v/>
      </c>
      <c r="Q2571" s="114" t="str">
        <f>+IF(G2571=0,"",'Ark1'!T4383)</f>
        <v/>
      </c>
      <c r="R2571" s="222" t="str">
        <f>+IF(G2571=0,"",'Ark1'!V4383)</f>
        <v/>
      </c>
      <c r="S2571" s="32"/>
    </row>
    <row r="2572" spans="1:19" x14ac:dyDescent="0.5">
      <c r="A2572" s="32"/>
      <c r="B2572" s="297" t="str">
        <f>+IF(E2572=2012,VLOOKUP(D2572,K_navn!$A$2:$C$359,2),"")</f>
        <v/>
      </c>
      <c r="C2572" s="297" t="str">
        <f>+IF(E2572=2012,VLOOKUP(D2572,K_navn!$A$2:$C$359,3),"")</f>
        <v/>
      </c>
      <c r="D2572" s="115">
        <f>+'Ark1'!P4384</f>
        <v>1563</v>
      </c>
      <c r="E2572" s="115">
        <f>+'Ark1'!C4384</f>
        <v>2015</v>
      </c>
      <c r="F2572" s="116" t="str">
        <f>+IF('Ark1'!Q4384=0,"",'Ark1'!Q4384)</f>
        <v/>
      </c>
      <c r="G2572" s="116">
        <f>+'Ark1'!R4384</f>
        <v>0</v>
      </c>
      <c r="H2572" s="116">
        <f>+'Ark1'!S4384</f>
        <v>0</v>
      </c>
      <c r="I2572" s="222" t="str">
        <f>+IF(G2572=0,"",'Ark1'!AA4384)</f>
        <v/>
      </c>
      <c r="J2572" s="222" t="str">
        <f>+IF(G2572=0,"",'Ark1'!AB4384)</f>
        <v/>
      </c>
      <c r="K2572" s="114" t="str">
        <f>+IF(G2572=0,"",'Ark1'!U4384)</f>
        <v/>
      </c>
      <c r="L2572" s="222" t="str">
        <f>+IF(G2572=0,"",'Ark1'!W4384)</f>
        <v/>
      </c>
      <c r="M2572" s="222" t="str">
        <f>+IF(G2572=0,"",'Ark1'!X4384)</f>
        <v/>
      </c>
      <c r="N2572" s="114" t="str">
        <f>+IF(G2572=0,"",'Ark1'!Y4384)</f>
        <v/>
      </c>
      <c r="O2572" s="116" t="str">
        <f>+IF(G2572=0,"",'Ark1'!Z4384)</f>
        <v/>
      </c>
      <c r="P2572" s="116" t="str">
        <f t="shared" si="40"/>
        <v/>
      </c>
      <c r="Q2572" s="114" t="str">
        <f>+IF(G2572=0,"",'Ark1'!T4384)</f>
        <v/>
      </c>
      <c r="R2572" s="222" t="str">
        <f>+IF(G2572=0,"",'Ark1'!V4384)</f>
        <v/>
      </c>
      <c r="S2572" s="32"/>
    </row>
    <row r="2573" spans="1:19" x14ac:dyDescent="0.5">
      <c r="A2573" s="32"/>
      <c r="B2573" s="297" t="str">
        <f>+IF(E2573=2012,VLOOKUP(D2573,K_navn!$A$2:$C$359,2),"")</f>
        <v/>
      </c>
      <c r="C2573" s="297" t="str">
        <f>+IF(E2573=2012,VLOOKUP(D2573,K_navn!$A$2:$C$359,3),"")</f>
        <v/>
      </c>
      <c r="D2573" s="115">
        <f>+'Ark1'!P4385</f>
        <v>1563</v>
      </c>
      <c r="E2573" s="115">
        <f>+'Ark1'!C4385</f>
        <v>2016</v>
      </c>
      <c r="F2573" s="116" t="str">
        <f>+IF('Ark1'!Q4385=0,"",'Ark1'!Q4385)</f>
        <v/>
      </c>
      <c r="G2573" s="116">
        <f>+'Ark1'!R4385</f>
        <v>0</v>
      </c>
      <c r="H2573" s="116">
        <f>+'Ark1'!S4385</f>
        <v>0</v>
      </c>
      <c r="I2573" s="222" t="str">
        <f>+IF(G2573=0,"",'Ark1'!AA4385)</f>
        <v/>
      </c>
      <c r="J2573" s="222" t="str">
        <f>+IF(G2573=0,"",'Ark1'!AB4385)</f>
        <v/>
      </c>
      <c r="K2573" s="114" t="str">
        <f>+IF(G2573=0,"",'Ark1'!U4385)</f>
        <v/>
      </c>
      <c r="L2573" s="222" t="str">
        <f>+IF(G2573=0,"",'Ark1'!W4385)</f>
        <v/>
      </c>
      <c r="M2573" s="222" t="str">
        <f>+IF(G2573=0,"",'Ark1'!X4385)</f>
        <v/>
      </c>
      <c r="N2573" s="114" t="str">
        <f>+IF(G2573=0,"",'Ark1'!Y4385)</f>
        <v/>
      </c>
      <c r="O2573" s="116" t="str">
        <f>+IF(G2573=0,"",'Ark1'!Z4385)</f>
        <v/>
      </c>
      <c r="P2573" s="116" t="str">
        <f t="shared" si="40"/>
        <v/>
      </c>
      <c r="Q2573" s="114" t="str">
        <f>+IF(G2573=0,"",'Ark1'!T4385)</f>
        <v/>
      </c>
      <c r="R2573" s="222" t="str">
        <f>+IF(G2573=0,"",'Ark1'!V4385)</f>
        <v/>
      </c>
      <c r="S2573" s="32"/>
    </row>
    <row r="2574" spans="1:19" x14ac:dyDescent="0.5">
      <c r="A2574" s="32"/>
      <c r="B2574" s="297" t="str">
        <f>+IF(E2574=2012,VLOOKUP(D2574,K_navn!$A$2:$C$359,2),"")</f>
        <v/>
      </c>
      <c r="C2574" s="297" t="str">
        <f>+IF(E2574=2012,VLOOKUP(D2574,K_navn!$A$2:$C$359,3),"")</f>
        <v/>
      </c>
      <c r="D2574" s="115">
        <f>+'Ark1'!P4386</f>
        <v>1563</v>
      </c>
      <c r="E2574" s="115">
        <f>+'Ark1'!C4386</f>
        <v>2017</v>
      </c>
      <c r="F2574" s="116" t="str">
        <f>+IF('Ark1'!Q4386=0,"",'Ark1'!Q4386)</f>
        <v/>
      </c>
      <c r="G2574" s="116">
        <f>+'Ark1'!R4386</f>
        <v>0</v>
      </c>
      <c r="H2574" s="116">
        <f>+'Ark1'!S4386</f>
        <v>0</v>
      </c>
      <c r="I2574" s="222" t="str">
        <f>+IF(G2574=0,"",'Ark1'!AA4386)</f>
        <v/>
      </c>
      <c r="J2574" s="222" t="str">
        <f>+IF(G2574=0,"",'Ark1'!AB4386)</f>
        <v/>
      </c>
      <c r="K2574" s="114" t="str">
        <f>+IF(G2574=0,"",'Ark1'!U4386)</f>
        <v/>
      </c>
      <c r="L2574" s="222" t="str">
        <f>+IF(G2574=0,"",'Ark1'!W4386)</f>
        <v/>
      </c>
      <c r="M2574" s="222" t="str">
        <f>+IF(G2574=0,"",'Ark1'!X4386)</f>
        <v/>
      </c>
      <c r="N2574" s="114" t="str">
        <f>+IF(G2574=0,"",'Ark1'!Y4386)</f>
        <v/>
      </c>
      <c r="O2574" s="116" t="str">
        <f>+IF(G2574=0,"",'Ark1'!Z4386)</f>
        <v/>
      </c>
      <c r="P2574" s="116" t="str">
        <f t="shared" si="40"/>
        <v/>
      </c>
      <c r="Q2574" s="114" t="str">
        <f>+IF(G2574=0,"",'Ark1'!T4386)</f>
        <v/>
      </c>
      <c r="R2574" s="222" t="str">
        <f>+IF(G2574=0,"",'Ark1'!V4386)</f>
        <v/>
      </c>
      <c r="S2574" s="32"/>
    </row>
    <row r="2575" spans="1:19" x14ac:dyDescent="0.5">
      <c r="A2575" s="32"/>
      <c r="B2575" s="297" t="str">
        <f>+IF(E2575=2012,VLOOKUP(D2575,K_navn!$A$2:$C$359,2),"")</f>
        <v/>
      </c>
      <c r="C2575" s="297" t="str">
        <f>+IF(E2575=2012,VLOOKUP(D2575,K_navn!$A$2:$C$359,3),"")</f>
        <v/>
      </c>
      <c r="D2575" s="115">
        <f>+'Ark1'!P4387</f>
        <v>1563</v>
      </c>
      <c r="E2575" s="115">
        <f>+'Ark1'!C4387</f>
        <v>2018</v>
      </c>
      <c r="F2575" s="116" t="str">
        <f>+IF('Ark1'!Q4387=0,"",'Ark1'!Q4387)</f>
        <v/>
      </c>
      <c r="G2575" s="116">
        <f>+'Ark1'!R4387</f>
        <v>0</v>
      </c>
      <c r="H2575" s="116">
        <f>+'Ark1'!S4387</f>
        <v>0</v>
      </c>
      <c r="I2575" s="222" t="str">
        <f>+IF(G2575=0,"",'Ark1'!AA4387)</f>
        <v/>
      </c>
      <c r="J2575" s="222" t="str">
        <f>+IF(G2575=0,"",'Ark1'!AB4387)</f>
        <v/>
      </c>
      <c r="K2575" s="114" t="str">
        <f>+IF(G2575=0,"",'Ark1'!U4387)</f>
        <v/>
      </c>
      <c r="L2575" s="222" t="str">
        <f>+IF(G2575=0,"",'Ark1'!W4387)</f>
        <v/>
      </c>
      <c r="M2575" s="222" t="str">
        <f>+IF(G2575=0,"",'Ark1'!X4387)</f>
        <v/>
      </c>
      <c r="N2575" s="114" t="str">
        <f>+IF(G2575=0,"",'Ark1'!Y4387)</f>
        <v/>
      </c>
      <c r="O2575" s="116" t="str">
        <f>+IF(G2575=0,"",'Ark1'!Z4387)</f>
        <v/>
      </c>
      <c r="P2575" s="116" t="str">
        <f t="shared" si="40"/>
        <v/>
      </c>
      <c r="Q2575" s="114" t="str">
        <f>+IF(G2575=0,"",'Ark1'!T4387)</f>
        <v/>
      </c>
      <c r="R2575" s="222" t="str">
        <f>+IF(G2575=0,"",'Ark1'!V4387)</f>
        <v/>
      </c>
      <c r="S2575" s="32"/>
    </row>
    <row r="2576" spans="1:19" x14ac:dyDescent="0.5">
      <c r="A2576" s="32"/>
      <c r="B2576" s="297" t="str">
        <f>+IF(E2576=2012,VLOOKUP(D2576,K_navn!$A$2:$C$359,2),"")</f>
        <v/>
      </c>
      <c r="C2576" s="297" t="str">
        <f>+IF(E2576=2012,VLOOKUP(D2576,K_navn!$A$2:$C$359,3),"")</f>
        <v/>
      </c>
      <c r="D2576" s="115">
        <f>+'Ark1'!P4388</f>
        <v>1563</v>
      </c>
      <c r="E2576" s="115">
        <f>+'Ark1'!C4388</f>
        <v>2019</v>
      </c>
      <c r="F2576" s="116" t="str">
        <f>+IF('Ark1'!Q4388=0,"",'Ark1'!Q4388)</f>
        <v/>
      </c>
      <c r="G2576" s="116">
        <f>+'Ark1'!R4388</f>
        <v>0</v>
      </c>
      <c r="H2576" s="116">
        <f>+'Ark1'!S4388</f>
        <v>0</v>
      </c>
      <c r="I2576" s="222" t="str">
        <f>+IF(G2576=0,"",'Ark1'!AA4388)</f>
        <v/>
      </c>
      <c r="J2576" s="222" t="str">
        <f>+IF(G2576=0,"",'Ark1'!AB4388)</f>
        <v/>
      </c>
      <c r="K2576" s="114" t="str">
        <f>+IF(G2576=0,"",'Ark1'!U4388)</f>
        <v/>
      </c>
      <c r="L2576" s="222" t="str">
        <f>+IF(G2576=0,"",'Ark1'!W4388)</f>
        <v/>
      </c>
      <c r="M2576" s="222" t="str">
        <f>+IF(G2576=0,"",'Ark1'!X4388)</f>
        <v/>
      </c>
      <c r="N2576" s="114" t="str">
        <f>+IF(G2576=0,"",'Ark1'!Y4388)</f>
        <v/>
      </c>
      <c r="O2576" s="116" t="str">
        <f>+IF(G2576=0,"",'Ark1'!Z4388)</f>
        <v/>
      </c>
      <c r="P2576" s="116" t="str">
        <f t="shared" si="40"/>
        <v/>
      </c>
      <c r="Q2576" s="114" t="str">
        <f>+IF(G2576=0,"",'Ark1'!T4388)</f>
        <v/>
      </c>
      <c r="R2576" s="222" t="str">
        <f>+IF(G2576=0,"",'Ark1'!V4388)</f>
        <v/>
      </c>
      <c r="S2576" s="32"/>
    </row>
    <row r="2577" spans="1:19" x14ac:dyDescent="0.5">
      <c r="A2577" s="32"/>
      <c r="B2577" s="297" t="str">
        <f>+IF(E2577=2012,VLOOKUP(D2577,K_navn!$A$2:$C$359,2),"")</f>
        <v/>
      </c>
      <c r="C2577" s="297" t="str">
        <f>+IF(E2577=2012,VLOOKUP(D2577,K_navn!$A$2:$C$359,3),"")</f>
        <v/>
      </c>
      <c r="D2577" s="115">
        <f>+'Ark1'!P4389</f>
        <v>1563</v>
      </c>
      <c r="E2577" s="115">
        <f>+'Ark1'!C4389</f>
        <v>2020</v>
      </c>
      <c r="F2577" s="116" t="str">
        <f>+IF('Ark1'!Q4389=0,"",'Ark1'!Q4389)</f>
        <v/>
      </c>
      <c r="G2577" s="116">
        <f>+'Ark1'!R4389</f>
        <v>0</v>
      </c>
      <c r="H2577" s="116">
        <f>+'Ark1'!S4389</f>
        <v>0</v>
      </c>
      <c r="I2577" s="222" t="str">
        <f>+IF(G2577=0,"",'Ark1'!AA4389)</f>
        <v/>
      </c>
      <c r="J2577" s="222" t="str">
        <f>+IF(G2577=0,"",'Ark1'!AB4389)</f>
        <v/>
      </c>
      <c r="K2577" s="114" t="str">
        <f>+IF(G2577=0,"",'Ark1'!U4389)</f>
        <v/>
      </c>
      <c r="L2577" s="222" t="str">
        <f>+IF(G2577=0,"",'Ark1'!W4389)</f>
        <v/>
      </c>
      <c r="M2577" s="222" t="str">
        <f>+IF(G2577=0,"",'Ark1'!X4389)</f>
        <v/>
      </c>
      <c r="N2577" s="114" t="str">
        <f>+IF(G2577=0,"",'Ark1'!Y4389)</f>
        <v/>
      </c>
      <c r="O2577" s="116" t="str">
        <f>+IF(G2577=0,"",'Ark1'!Z4389)</f>
        <v/>
      </c>
      <c r="P2577" s="116" t="str">
        <f t="shared" si="40"/>
        <v/>
      </c>
      <c r="Q2577" s="114" t="str">
        <f>+IF(G2577=0,"",'Ark1'!T4389)</f>
        <v/>
      </c>
      <c r="R2577" s="222" t="str">
        <f>+IF(G2577=0,"",'Ark1'!V4389)</f>
        <v/>
      </c>
      <c r="S2577" s="32"/>
    </row>
    <row r="2578" spans="1:19" x14ac:dyDescent="0.5">
      <c r="A2578" s="32"/>
      <c r="B2578" s="297" t="str">
        <f>+IF(E2578=2012,VLOOKUP(D2578,K_navn!$A$2:$C$359,2),"")</f>
        <v/>
      </c>
      <c r="C2578" s="297" t="str">
        <f>+IF(E2578=2012,VLOOKUP(D2578,K_navn!$A$2:$C$359,3),"")</f>
        <v/>
      </c>
      <c r="D2578" s="115">
        <f>+'Ark1'!P4390</f>
        <v>1563</v>
      </c>
      <c r="E2578" s="115">
        <f>+'Ark1'!C4390</f>
        <v>2021</v>
      </c>
      <c r="F2578" s="116" t="str">
        <f>+IF('Ark1'!Q4390=0,"",'Ark1'!Q4390)</f>
        <v/>
      </c>
      <c r="G2578" s="116">
        <f>+'Ark1'!R4390</f>
        <v>0</v>
      </c>
      <c r="H2578" s="116">
        <f>+'Ark1'!S4390</f>
        <v>0</v>
      </c>
      <c r="I2578" s="222" t="str">
        <f>+IF(G2578=0,"",'Ark1'!AA4390)</f>
        <v/>
      </c>
      <c r="J2578" s="222" t="str">
        <f>+IF(G2578=0,"",'Ark1'!AB4390)</f>
        <v/>
      </c>
      <c r="K2578" s="114" t="str">
        <f>+IF(G2578=0,"",'Ark1'!U4390)</f>
        <v/>
      </c>
      <c r="L2578" s="222" t="str">
        <f>+IF(G2578=0,"",'Ark1'!W4390)</f>
        <v/>
      </c>
      <c r="M2578" s="222" t="str">
        <f>+IF(G2578=0,"",'Ark1'!X4390)</f>
        <v/>
      </c>
      <c r="N2578" s="114" t="str">
        <f>+IF(G2578=0,"",'Ark1'!Y4390)</f>
        <v/>
      </c>
      <c r="O2578" s="116" t="str">
        <f>+IF(G2578=0,"",'Ark1'!Z4390)</f>
        <v/>
      </c>
      <c r="P2578" s="116" t="str">
        <f t="shared" si="40"/>
        <v/>
      </c>
      <c r="Q2578" s="114" t="str">
        <f>+IF(G2578=0,"",'Ark1'!T4390)</f>
        <v/>
      </c>
      <c r="R2578" s="222" t="str">
        <f>+IF(G2578=0,"",'Ark1'!V4390)</f>
        <v/>
      </c>
      <c r="S2578" s="32"/>
    </row>
    <row r="2579" spans="1:19" x14ac:dyDescent="0.5">
      <c r="A2579" s="32"/>
      <c r="B2579" s="297" t="str">
        <f>+IF(E2579=2012,VLOOKUP(D2579,K_navn!$A$2:$C$359,2),"")</f>
        <v/>
      </c>
      <c r="C2579" s="297" t="str">
        <f>+IF(E2579=2012,VLOOKUP(D2579,K_navn!$A$2:$C$359,3),"")</f>
        <v/>
      </c>
      <c r="D2579" s="115">
        <f>+'Ark1'!P4391</f>
        <v>1563</v>
      </c>
      <c r="E2579" s="115">
        <f>+'Ark1'!C4391</f>
        <v>2022</v>
      </c>
      <c r="F2579" s="116" t="str">
        <f>+IF('Ark1'!Q4391=0,"",'Ark1'!Q4391)</f>
        <v/>
      </c>
      <c r="G2579" s="116">
        <f>+'Ark1'!R4391</f>
        <v>0</v>
      </c>
      <c r="H2579" s="116">
        <f>+'Ark1'!S4391</f>
        <v>0</v>
      </c>
      <c r="I2579" s="222" t="str">
        <f>+IF(G2579=0,"",'Ark1'!AA4391)</f>
        <v/>
      </c>
      <c r="J2579" s="222" t="str">
        <f>+IF(G2579=0,"",'Ark1'!AB4391)</f>
        <v/>
      </c>
      <c r="K2579" s="114" t="str">
        <f>+IF(G2579=0,"",'Ark1'!U4391)</f>
        <v/>
      </c>
      <c r="L2579" s="222" t="str">
        <f>+IF(G2579=0,"",'Ark1'!W4391)</f>
        <v/>
      </c>
      <c r="M2579" s="222" t="str">
        <f>+IF(G2579=0,"",'Ark1'!X4391)</f>
        <v/>
      </c>
      <c r="N2579" s="114" t="str">
        <f>+IF(G2579=0,"",'Ark1'!Y4391)</f>
        <v/>
      </c>
      <c r="O2579" s="116" t="str">
        <f>+IF(G2579=0,"",'Ark1'!Z4391)</f>
        <v/>
      </c>
      <c r="P2579" s="116" t="str">
        <f t="shared" si="40"/>
        <v/>
      </c>
      <c r="Q2579" s="114" t="str">
        <f>+IF(G2579=0,"",'Ark1'!T4391)</f>
        <v/>
      </c>
      <c r="R2579" s="222" t="str">
        <f>+IF(G2579=0,"",'Ark1'!V4391)</f>
        <v/>
      </c>
      <c r="S2579" s="32"/>
    </row>
    <row r="2580" spans="1:19" x14ac:dyDescent="0.5">
      <c r="A2580" s="32"/>
      <c r="B2580" s="297" t="str">
        <f>+IF(E2580=2012,VLOOKUP(D2580,K_navn!$A$2:$C$359,2),"")</f>
        <v>Surnadal</v>
      </c>
      <c r="C2580" s="297" t="str">
        <f>+IF(E2580=2012,VLOOKUP(D2580,K_navn!$A$2:$C$359,3),"")</f>
        <v>Møre og Romsdal</v>
      </c>
      <c r="D2580" s="115">
        <f>+'Ark1'!P4392</f>
        <v>1566</v>
      </c>
      <c r="E2580" s="115">
        <f>+'Ark1'!C4392</f>
        <v>2012</v>
      </c>
      <c r="F2580" s="116" t="str">
        <f>+IF('Ark1'!Q4392=0,"",'Ark1'!Q4392)</f>
        <v/>
      </c>
      <c r="G2580" s="116">
        <f>+'Ark1'!R4392</f>
        <v>0</v>
      </c>
      <c r="H2580" s="116">
        <f>+'Ark1'!S4392</f>
        <v>0</v>
      </c>
      <c r="I2580" s="222" t="str">
        <f>+IF(G2580=0,"",'Ark1'!AA4392)</f>
        <v/>
      </c>
      <c r="J2580" s="222" t="str">
        <f>+IF(G2580=0,"",'Ark1'!AB4392)</f>
        <v/>
      </c>
      <c r="K2580" s="114" t="str">
        <f>+IF(G2580=0,"",'Ark1'!U4392)</f>
        <v/>
      </c>
      <c r="L2580" s="222" t="str">
        <f>+IF(G2580=0,"",'Ark1'!W4392)</f>
        <v/>
      </c>
      <c r="M2580" s="222" t="str">
        <f>+IF(G2580=0,"",'Ark1'!X4392)</f>
        <v/>
      </c>
      <c r="N2580" s="114" t="str">
        <f>+IF(G2580=0,"",'Ark1'!Y4392)</f>
        <v/>
      </c>
      <c r="O2580" s="116" t="str">
        <f>+IF(G2580=0,"",'Ark1'!Z4392)</f>
        <v/>
      </c>
      <c r="P2580" s="116" t="str">
        <f t="shared" si="40"/>
        <v/>
      </c>
      <c r="Q2580" s="114" t="str">
        <f>+IF(G2580=0,"",'Ark1'!T4392)</f>
        <v/>
      </c>
      <c r="R2580" s="222" t="str">
        <f>+IF(G2580=0,"",'Ark1'!V4392)</f>
        <v/>
      </c>
      <c r="S2580" s="32"/>
    </row>
    <row r="2581" spans="1:19" x14ac:dyDescent="0.5">
      <c r="A2581" s="32"/>
      <c r="B2581" s="297" t="str">
        <f>+IF(E2581=2012,VLOOKUP(D2581,K_navn!$A$2:$C$359,2),"")</f>
        <v/>
      </c>
      <c r="C2581" s="297" t="str">
        <f>+IF(E2581=2012,VLOOKUP(D2581,K_navn!$A$2:$C$359,3),"")</f>
        <v/>
      </c>
      <c r="D2581" s="115">
        <f>+'Ark1'!P4393</f>
        <v>1566</v>
      </c>
      <c r="E2581" s="115">
        <f>+'Ark1'!C4393</f>
        <v>2013</v>
      </c>
      <c r="F2581" s="116" t="str">
        <f>+IF('Ark1'!Q4393=0,"",'Ark1'!Q4393)</f>
        <v/>
      </c>
      <c r="G2581" s="116">
        <f>+'Ark1'!R4393</f>
        <v>0</v>
      </c>
      <c r="H2581" s="116">
        <f>+'Ark1'!S4393</f>
        <v>0</v>
      </c>
      <c r="I2581" s="222" t="str">
        <f>+IF(G2581=0,"",'Ark1'!AA4393)</f>
        <v/>
      </c>
      <c r="J2581" s="222" t="str">
        <f>+IF(G2581=0,"",'Ark1'!AB4393)</f>
        <v/>
      </c>
      <c r="K2581" s="114" t="str">
        <f>+IF(G2581=0,"",'Ark1'!U4393)</f>
        <v/>
      </c>
      <c r="L2581" s="222" t="str">
        <f>+IF(G2581=0,"",'Ark1'!W4393)</f>
        <v/>
      </c>
      <c r="M2581" s="222" t="str">
        <f>+IF(G2581=0,"",'Ark1'!X4393)</f>
        <v/>
      </c>
      <c r="N2581" s="114" t="str">
        <f>+IF(G2581=0,"",'Ark1'!Y4393)</f>
        <v/>
      </c>
      <c r="O2581" s="116" t="str">
        <f>+IF(G2581=0,"",'Ark1'!Z4393)</f>
        <v/>
      </c>
      <c r="P2581" s="116" t="str">
        <f t="shared" si="40"/>
        <v/>
      </c>
      <c r="Q2581" s="114" t="str">
        <f>+IF(G2581=0,"",'Ark1'!T4393)</f>
        <v/>
      </c>
      <c r="R2581" s="222" t="str">
        <f>+IF(G2581=0,"",'Ark1'!V4393)</f>
        <v/>
      </c>
      <c r="S2581" s="32"/>
    </row>
    <row r="2582" spans="1:19" x14ac:dyDescent="0.5">
      <c r="A2582" s="32"/>
      <c r="B2582" s="297" t="str">
        <f>+IF(E2582=2012,VLOOKUP(D2582,K_navn!$A$2:$C$359,2),"")</f>
        <v/>
      </c>
      <c r="C2582" s="297" t="str">
        <f>+IF(E2582=2012,VLOOKUP(D2582,K_navn!$A$2:$C$359,3),"")</f>
        <v/>
      </c>
      <c r="D2582" s="115">
        <f>+'Ark1'!P4394</f>
        <v>1566</v>
      </c>
      <c r="E2582" s="115">
        <f>+'Ark1'!C4394</f>
        <v>2014</v>
      </c>
      <c r="F2582" s="116" t="str">
        <f>+IF('Ark1'!Q4394=0,"",'Ark1'!Q4394)</f>
        <v/>
      </c>
      <c r="G2582" s="116">
        <f>+'Ark1'!R4394</f>
        <v>0</v>
      </c>
      <c r="H2582" s="116">
        <f>+'Ark1'!S4394</f>
        <v>0</v>
      </c>
      <c r="I2582" s="222" t="str">
        <f>+IF(G2582=0,"",'Ark1'!AA4394)</f>
        <v/>
      </c>
      <c r="J2582" s="222" t="str">
        <f>+IF(G2582=0,"",'Ark1'!AB4394)</f>
        <v/>
      </c>
      <c r="K2582" s="114" t="str">
        <f>+IF(G2582=0,"",'Ark1'!U4394)</f>
        <v/>
      </c>
      <c r="L2582" s="222" t="str">
        <f>+IF(G2582=0,"",'Ark1'!W4394)</f>
        <v/>
      </c>
      <c r="M2582" s="222" t="str">
        <f>+IF(G2582=0,"",'Ark1'!X4394)</f>
        <v/>
      </c>
      <c r="N2582" s="114" t="str">
        <f>+IF(G2582=0,"",'Ark1'!Y4394)</f>
        <v/>
      </c>
      <c r="O2582" s="116" t="str">
        <f>+IF(G2582=0,"",'Ark1'!Z4394)</f>
        <v/>
      </c>
      <c r="P2582" s="116" t="str">
        <f t="shared" si="40"/>
        <v/>
      </c>
      <c r="Q2582" s="114" t="str">
        <f>+IF(G2582=0,"",'Ark1'!T4394)</f>
        <v/>
      </c>
      <c r="R2582" s="222" t="str">
        <f>+IF(G2582=0,"",'Ark1'!V4394)</f>
        <v/>
      </c>
      <c r="S2582" s="32"/>
    </row>
    <row r="2583" spans="1:19" x14ac:dyDescent="0.5">
      <c r="A2583" s="32"/>
      <c r="B2583" s="297" t="str">
        <f>+IF(E2583=2012,VLOOKUP(D2583,K_navn!$A$2:$C$359,2),"")</f>
        <v/>
      </c>
      <c r="C2583" s="297" t="str">
        <f>+IF(E2583=2012,VLOOKUP(D2583,K_navn!$A$2:$C$359,3),"")</f>
        <v/>
      </c>
      <c r="D2583" s="115">
        <f>+'Ark1'!P4395</f>
        <v>1566</v>
      </c>
      <c r="E2583" s="115">
        <f>+'Ark1'!C4395</f>
        <v>2015</v>
      </c>
      <c r="F2583" s="116" t="str">
        <f>+IF('Ark1'!Q4395=0,"",'Ark1'!Q4395)</f>
        <v/>
      </c>
      <c r="G2583" s="116">
        <f>+'Ark1'!R4395</f>
        <v>0</v>
      </c>
      <c r="H2583" s="116">
        <f>+'Ark1'!S4395</f>
        <v>0</v>
      </c>
      <c r="I2583" s="222" t="str">
        <f>+IF(G2583=0,"",'Ark1'!AA4395)</f>
        <v/>
      </c>
      <c r="J2583" s="222" t="str">
        <f>+IF(G2583=0,"",'Ark1'!AB4395)</f>
        <v/>
      </c>
      <c r="K2583" s="114" t="str">
        <f>+IF(G2583=0,"",'Ark1'!U4395)</f>
        <v/>
      </c>
      <c r="L2583" s="222" t="str">
        <f>+IF(G2583=0,"",'Ark1'!W4395)</f>
        <v/>
      </c>
      <c r="M2583" s="222" t="str">
        <f>+IF(G2583=0,"",'Ark1'!X4395)</f>
        <v/>
      </c>
      <c r="N2583" s="114" t="str">
        <f>+IF(G2583=0,"",'Ark1'!Y4395)</f>
        <v/>
      </c>
      <c r="O2583" s="116" t="str">
        <f>+IF(G2583=0,"",'Ark1'!Z4395)</f>
        <v/>
      </c>
      <c r="P2583" s="116" t="str">
        <f t="shared" si="40"/>
        <v/>
      </c>
      <c r="Q2583" s="114" t="str">
        <f>+IF(G2583=0,"",'Ark1'!T4395)</f>
        <v/>
      </c>
      <c r="R2583" s="222" t="str">
        <f>+IF(G2583=0,"",'Ark1'!V4395)</f>
        <v/>
      </c>
      <c r="S2583" s="32"/>
    </row>
    <row r="2584" spans="1:19" x14ac:dyDescent="0.5">
      <c r="A2584" s="32"/>
      <c r="B2584" s="297" t="str">
        <f>+IF(E2584=2012,VLOOKUP(D2584,K_navn!$A$2:$C$359,2),"")</f>
        <v/>
      </c>
      <c r="C2584" s="297" t="str">
        <f>+IF(E2584=2012,VLOOKUP(D2584,K_navn!$A$2:$C$359,3),"")</f>
        <v/>
      </c>
      <c r="D2584" s="115">
        <f>+'Ark1'!P4396</f>
        <v>1566</v>
      </c>
      <c r="E2584" s="115">
        <f>+'Ark1'!C4396</f>
        <v>2016</v>
      </c>
      <c r="F2584" s="116" t="str">
        <f>+IF('Ark1'!Q4396=0,"",'Ark1'!Q4396)</f>
        <v/>
      </c>
      <c r="G2584" s="116">
        <f>+'Ark1'!R4396</f>
        <v>0</v>
      </c>
      <c r="H2584" s="116">
        <f>+'Ark1'!S4396</f>
        <v>0</v>
      </c>
      <c r="I2584" s="222" t="str">
        <f>+IF(G2584=0,"",'Ark1'!AA4396)</f>
        <v/>
      </c>
      <c r="J2584" s="222" t="str">
        <f>+IF(G2584=0,"",'Ark1'!AB4396)</f>
        <v/>
      </c>
      <c r="K2584" s="114" t="str">
        <f>+IF(G2584=0,"",'Ark1'!U4396)</f>
        <v/>
      </c>
      <c r="L2584" s="222" t="str">
        <f>+IF(G2584=0,"",'Ark1'!W4396)</f>
        <v/>
      </c>
      <c r="M2584" s="222" t="str">
        <f>+IF(G2584=0,"",'Ark1'!X4396)</f>
        <v/>
      </c>
      <c r="N2584" s="114" t="str">
        <f>+IF(G2584=0,"",'Ark1'!Y4396)</f>
        <v/>
      </c>
      <c r="O2584" s="116" t="str">
        <f>+IF(G2584=0,"",'Ark1'!Z4396)</f>
        <v/>
      </c>
      <c r="P2584" s="116" t="str">
        <f t="shared" si="40"/>
        <v/>
      </c>
      <c r="Q2584" s="114" t="str">
        <f>+IF(G2584=0,"",'Ark1'!T4396)</f>
        <v/>
      </c>
      <c r="R2584" s="222" t="str">
        <f>+IF(G2584=0,"",'Ark1'!V4396)</f>
        <v/>
      </c>
      <c r="S2584" s="32"/>
    </row>
    <row r="2585" spans="1:19" x14ac:dyDescent="0.5">
      <c r="A2585" s="32"/>
      <c r="B2585" s="297" t="str">
        <f>+IF(E2585=2012,VLOOKUP(D2585,K_navn!$A$2:$C$359,2),"")</f>
        <v/>
      </c>
      <c r="C2585" s="297" t="str">
        <f>+IF(E2585=2012,VLOOKUP(D2585,K_navn!$A$2:$C$359,3),"")</f>
        <v/>
      </c>
      <c r="D2585" s="115">
        <f>+'Ark1'!P4397</f>
        <v>1566</v>
      </c>
      <c r="E2585" s="115">
        <f>+'Ark1'!C4397</f>
        <v>2017</v>
      </c>
      <c r="F2585" s="116" t="str">
        <f>+IF('Ark1'!Q4397=0,"",'Ark1'!Q4397)</f>
        <v/>
      </c>
      <c r="G2585" s="116">
        <f>+'Ark1'!R4397</f>
        <v>0</v>
      </c>
      <c r="H2585" s="116">
        <f>+'Ark1'!S4397</f>
        <v>0</v>
      </c>
      <c r="I2585" s="222" t="str">
        <f>+IF(G2585=0,"",'Ark1'!AA4397)</f>
        <v/>
      </c>
      <c r="J2585" s="222" t="str">
        <f>+IF(G2585=0,"",'Ark1'!AB4397)</f>
        <v/>
      </c>
      <c r="K2585" s="114" t="str">
        <f>+IF(G2585=0,"",'Ark1'!U4397)</f>
        <v/>
      </c>
      <c r="L2585" s="222" t="str">
        <f>+IF(G2585=0,"",'Ark1'!W4397)</f>
        <v/>
      </c>
      <c r="M2585" s="222" t="str">
        <f>+IF(G2585=0,"",'Ark1'!X4397)</f>
        <v/>
      </c>
      <c r="N2585" s="114" t="str">
        <f>+IF(G2585=0,"",'Ark1'!Y4397)</f>
        <v/>
      </c>
      <c r="O2585" s="116" t="str">
        <f>+IF(G2585=0,"",'Ark1'!Z4397)</f>
        <v/>
      </c>
      <c r="P2585" s="116" t="str">
        <f t="shared" si="40"/>
        <v/>
      </c>
      <c r="Q2585" s="114" t="str">
        <f>+IF(G2585=0,"",'Ark1'!T4397)</f>
        <v/>
      </c>
      <c r="R2585" s="222" t="str">
        <f>+IF(G2585=0,"",'Ark1'!V4397)</f>
        <v/>
      </c>
      <c r="S2585" s="32"/>
    </row>
    <row r="2586" spans="1:19" x14ac:dyDescent="0.5">
      <c r="A2586" s="32"/>
      <c r="B2586" s="297" t="str">
        <f>+IF(E2586=2012,VLOOKUP(D2586,K_navn!$A$2:$C$359,2),"")</f>
        <v/>
      </c>
      <c r="C2586" s="297" t="str">
        <f>+IF(E2586=2012,VLOOKUP(D2586,K_navn!$A$2:$C$359,3),"")</f>
        <v/>
      </c>
      <c r="D2586" s="115">
        <f>+'Ark1'!P4398</f>
        <v>1566</v>
      </c>
      <c r="E2586" s="115">
        <f>+'Ark1'!C4398</f>
        <v>2018</v>
      </c>
      <c r="F2586" s="116" t="str">
        <f>+IF('Ark1'!Q4398=0,"",'Ark1'!Q4398)</f>
        <v/>
      </c>
      <c r="G2586" s="116">
        <f>+'Ark1'!R4398</f>
        <v>0</v>
      </c>
      <c r="H2586" s="116">
        <f>+'Ark1'!S4398</f>
        <v>0</v>
      </c>
      <c r="I2586" s="222" t="str">
        <f>+IF(G2586=0,"",'Ark1'!AA4398)</f>
        <v/>
      </c>
      <c r="J2586" s="222" t="str">
        <f>+IF(G2586=0,"",'Ark1'!AB4398)</f>
        <v/>
      </c>
      <c r="K2586" s="114" t="str">
        <f>+IF(G2586=0,"",'Ark1'!U4398)</f>
        <v/>
      </c>
      <c r="L2586" s="222" t="str">
        <f>+IF(G2586=0,"",'Ark1'!W4398)</f>
        <v/>
      </c>
      <c r="M2586" s="222" t="str">
        <f>+IF(G2586=0,"",'Ark1'!X4398)</f>
        <v/>
      </c>
      <c r="N2586" s="114" t="str">
        <f>+IF(G2586=0,"",'Ark1'!Y4398)</f>
        <v/>
      </c>
      <c r="O2586" s="116" t="str">
        <f>+IF(G2586=0,"",'Ark1'!Z4398)</f>
        <v/>
      </c>
      <c r="P2586" s="116" t="str">
        <f t="shared" si="40"/>
        <v/>
      </c>
      <c r="Q2586" s="114" t="str">
        <f>+IF(G2586=0,"",'Ark1'!T4398)</f>
        <v/>
      </c>
      <c r="R2586" s="222" t="str">
        <f>+IF(G2586=0,"",'Ark1'!V4398)</f>
        <v/>
      </c>
      <c r="S2586" s="32"/>
    </row>
    <row r="2587" spans="1:19" x14ac:dyDescent="0.5">
      <c r="A2587" s="32"/>
      <c r="B2587" s="297" t="str">
        <f>+IF(E2587=2012,VLOOKUP(D2587,K_navn!$A$2:$C$359,2),"")</f>
        <v/>
      </c>
      <c r="C2587" s="297" t="str">
        <f>+IF(E2587=2012,VLOOKUP(D2587,K_navn!$A$2:$C$359,3),"")</f>
        <v/>
      </c>
      <c r="D2587" s="115">
        <f>+'Ark1'!P4399</f>
        <v>1566</v>
      </c>
      <c r="E2587" s="115">
        <f>+'Ark1'!C4399</f>
        <v>2019</v>
      </c>
      <c r="F2587" s="116" t="str">
        <f>+IF('Ark1'!Q4399=0,"",'Ark1'!Q4399)</f>
        <v/>
      </c>
      <c r="G2587" s="116">
        <f>+'Ark1'!R4399</f>
        <v>0</v>
      </c>
      <c r="H2587" s="116">
        <f>+'Ark1'!S4399</f>
        <v>0</v>
      </c>
      <c r="I2587" s="222" t="str">
        <f>+IF(G2587=0,"",'Ark1'!AA4399)</f>
        <v/>
      </c>
      <c r="J2587" s="222" t="str">
        <f>+IF(G2587=0,"",'Ark1'!AB4399)</f>
        <v/>
      </c>
      <c r="K2587" s="114" t="str">
        <f>+IF(G2587=0,"",'Ark1'!U4399)</f>
        <v/>
      </c>
      <c r="L2587" s="222" t="str">
        <f>+IF(G2587=0,"",'Ark1'!W4399)</f>
        <v/>
      </c>
      <c r="M2587" s="222" t="str">
        <f>+IF(G2587=0,"",'Ark1'!X4399)</f>
        <v/>
      </c>
      <c r="N2587" s="114" t="str">
        <f>+IF(G2587=0,"",'Ark1'!Y4399)</f>
        <v/>
      </c>
      <c r="O2587" s="116" t="str">
        <f>+IF(G2587=0,"",'Ark1'!Z4399)</f>
        <v/>
      </c>
      <c r="P2587" s="116" t="str">
        <f t="shared" si="40"/>
        <v/>
      </c>
      <c r="Q2587" s="114" t="str">
        <f>+IF(G2587=0,"",'Ark1'!T4399)</f>
        <v/>
      </c>
      <c r="R2587" s="222" t="str">
        <f>+IF(G2587=0,"",'Ark1'!V4399)</f>
        <v/>
      </c>
      <c r="S2587" s="32"/>
    </row>
    <row r="2588" spans="1:19" x14ac:dyDescent="0.5">
      <c r="A2588" s="32"/>
      <c r="B2588" s="297" t="str">
        <f>+IF(E2588=2012,VLOOKUP(D2588,K_navn!$A$2:$C$359,2),"")</f>
        <v/>
      </c>
      <c r="C2588" s="297" t="str">
        <f>+IF(E2588=2012,VLOOKUP(D2588,K_navn!$A$2:$C$359,3),"")</f>
        <v/>
      </c>
      <c r="D2588" s="115">
        <f>+'Ark1'!P4400</f>
        <v>1566</v>
      </c>
      <c r="E2588" s="115">
        <f>+'Ark1'!C4400</f>
        <v>2020</v>
      </c>
      <c r="F2588" s="116" t="str">
        <f>+IF('Ark1'!Q4400=0,"",'Ark1'!Q4400)</f>
        <v/>
      </c>
      <c r="G2588" s="116">
        <f>+'Ark1'!R4400</f>
        <v>0</v>
      </c>
      <c r="H2588" s="116">
        <f>+'Ark1'!S4400</f>
        <v>0</v>
      </c>
      <c r="I2588" s="222" t="str">
        <f>+IF(G2588=0,"",'Ark1'!AA4400)</f>
        <v/>
      </c>
      <c r="J2588" s="222" t="str">
        <f>+IF(G2588=0,"",'Ark1'!AB4400)</f>
        <v/>
      </c>
      <c r="K2588" s="114" t="str">
        <f>+IF(G2588=0,"",'Ark1'!U4400)</f>
        <v/>
      </c>
      <c r="L2588" s="222" t="str">
        <f>+IF(G2588=0,"",'Ark1'!W4400)</f>
        <v/>
      </c>
      <c r="M2588" s="222" t="str">
        <f>+IF(G2588=0,"",'Ark1'!X4400)</f>
        <v/>
      </c>
      <c r="N2588" s="114" t="str">
        <f>+IF(G2588=0,"",'Ark1'!Y4400)</f>
        <v/>
      </c>
      <c r="O2588" s="116" t="str">
        <f>+IF(G2588=0,"",'Ark1'!Z4400)</f>
        <v/>
      </c>
      <c r="P2588" s="116" t="str">
        <f t="shared" si="40"/>
        <v/>
      </c>
      <c r="Q2588" s="114" t="str">
        <f>+IF(G2588=0,"",'Ark1'!T4400)</f>
        <v/>
      </c>
      <c r="R2588" s="222" t="str">
        <f>+IF(G2588=0,"",'Ark1'!V4400)</f>
        <v/>
      </c>
      <c r="S2588" s="32"/>
    </row>
    <row r="2589" spans="1:19" x14ac:dyDescent="0.5">
      <c r="A2589" s="32"/>
      <c r="B2589" s="297" t="str">
        <f>+IF(E2589=2012,VLOOKUP(D2589,K_navn!$A$2:$C$359,2),"")</f>
        <v/>
      </c>
      <c r="C2589" s="297" t="str">
        <f>+IF(E2589=2012,VLOOKUP(D2589,K_navn!$A$2:$C$359,3),"")</f>
        <v/>
      </c>
      <c r="D2589" s="115">
        <f>+'Ark1'!P4401</f>
        <v>1566</v>
      </c>
      <c r="E2589" s="115">
        <f>+'Ark1'!C4401</f>
        <v>2021</v>
      </c>
      <c r="F2589" s="116" t="str">
        <f>+IF('Ark1'!Q4401=0,"",'Ark1'!Q4401)</f>
        <v/>
      </c>
      <c r="G2589" s="116">
        <f>+'Ark1'!R4401</f>
        <v>0</v>
      </c>
      <c r="H2589" s="116">
        <f>+'Ark1'!S4401</f>
        <v>0</v>
      </c>
      <c r="I2589" s="222" t="str">
        <f>+IF(G2589=0,"",'Ark1'!AA4401)</f>
        <v/>
      </c>
      <c r="J2589" s="222" t="str">
        <f>+IF(G2589=0,"",'Ark1'!AB4401)</f>
        <v/>
      </c>
      <c r="K2589" s="114" t="str">
        <f>+IF(G2589=0,"",'Ark1'!U4401)</f>
        <v/>
      </c>
      <c r="L2589" s="222" t="str">
        <f>+IF(G2589=0,"",'Ark1'!W4401)</f>
        <v/>
      </c>
      <c r="M2589" s="222" t="str">
        <f>+IF(G2589=0,"",'Ark1'!X4401)</f>
        <v/>
      </c>
      <c r="N2589" s="114" t="str">
        <f>+IF(G2589=0,"",'Ark1'!Y4401)</f>
        <v/>
      </c>
      <c r="O2589" s="116" t="str">
        <f>+IF(G2589=0,"",'Ark1'!Z4401)</f>
        <v/>
      </c>
      <c r="P2589" s="116" t="str">
        <f t="shared" si="40"/>
        <v/>
      </c>
      <c r="Q2589" s="114" t="str">
        <f>+IF(G2589=0,"",'Ark1'!T4401)</f>
        <v/>
      </c>
      <c r="R2589" s="222" t="str">
        <f>+IF(G2589=0,"",'Ark1'!V4401)</f>
        <v/>
      </c>
      <c r="S2589" s="32"/>
    </row>
    <row r="2590" spans="1:19" x14ac:dyDescent="0.5">
      <c r="A2590" s="32"/>
      <c r="B2590" s="297" t="str">
        <f>+IF(E2590=2012,VLOOKUP(D2590,K_navn!$A$2:$C$359,2),"")</f>
        <v/>
      </c>
      <c r="C2590" s="297" t="str">
        <f>+IF(E2590=2012,VLOOKUP(D2590,K_navn!$A$2:$C$359,3),"")</f>
        <v/>
      </c>
      <c r="D2590" s="115">
        <f>+'Ark1'!P4402</f>
        <v>1566</v>
      </c>
      <c r="E2590" s="115">
        <f>+'Ark1'!C4402</f>
        <v>2022</v>
      </c>
      <c r="F2590" s="116" t="str">
        <f>+IF('Ark1'!Q4402=0,"",'Ark1'!Q4402)</f>
        <v/>
      </c>
      <c r="G2590" s="116">
        <f>+'Ark1'!R4402</f>
        <v>0</v>
      </c>
      <c r="H2590" s="116">
        <f>+'Ark1'!S4402</f>
        <v>0</v>
      </c>
      <c r="I2590" s="222" t="str">
        <f>+IF(G2590=0,"",'Ark1'!AA4402)</f>
        <v/>
      </c>
      <c r="J2590" s="222" t="str">
        <f>+IF(G2590=0,"",'Ark1'!AB4402)</f>
        <v/>
      </c>
      <c r="K2590" s="114" t="str">
        <f>+IF(G2590=0,"",'Ark1'!U4402)</f>
        <v/>
      </c>
      <c r="L2590" s="222" t="str">
        <f>+IF(G2590=0,"",'Ark1'!W4402)</f>
        <v/>
      </c>
      <c r="M2590" s="222" t="str">
        <f>+IF(G2590=0,"",'Ark1'!X4402)</f>
        <v/>
      </c>
      <c r="N2590" s="114" t="str">
        <f>+IF(G2590=0,"",'Ark1'!Y4402)</f>
        <v/>
      </c>
      <c r="O2590" s="116" t="str">
        <f>+IF(G2590=0,"",'Ark1'!Z4402)</f>
        <v/>
      </c>
      <c r="P2590" s="116" t="str">
        <f t="shared" si="40"/>
        <v/>
      </c>
      <c r="Q2590" s="114" t="str">
        <f>+IF(G2590=0,"",'Ark1'!T4402)</f>
        <v/>
      </c>
      <c r="R2590" s="222" t="str">
        <f>+IF(G2590=0,"",'Ark1'!V4402)</f>
        <v/>
      </c>
      <c r="S2590" s="32"/>
    </row>
    <row r="2591" spans="1:19" x14ac:dyDescent="0.5">
      <c r="A2591" s="32"/>
      <c r="B2591" s="297" t="str">
        <f>+IF(E2591=2012,VLOOKUP(D2591,K_navn!$A$2:$C$359,2),"")</f>
        <v>Smøla</v>
      </c>
      <c r="C2591" s="297" t="str">
        <f>+IF(E2591=2012,VLOOKUP(D2591,K_navn!$A$2:$C$359,3),"")</f>
        <v>Møre og Romsdal</v>
      </c>
      <c r="D2591" s="115">
        <f>+'Ark1'!P4403</f>
        <v>1573</v>
      </c>
      <c r="E2591" s="115">
        <f>+'Ark1'!C4403</f>
        <v>2012</v>
      </c>
      <c r="F2591" s="116" t="str">
        <f>+IF('Ark1'!Q4403=0,"",'Ark1'!Q4403)</f>
        <v/>
      </c>
      <c r="G2591" s="116">
        <f>+'Ark1'!R4403</f>
        <v>0</v>
      </c>
      <c r="H2591" s="116">
        <f>+'Ark1'!S4403</f>
        <v>0</v>
      </c>
      <c r="I2591" s="222" t="str">
        <f>+IF(G2591=0,"",'Ark1'!AA4403)</f>
        <v/>
      </c>
      <c r="J2591" s="222" t="str">
        <f>+IF(G2591=0,"",'Ark1'!AB4403)</f>
        <v/>
      </c>
      <c r="K2591" s="114" t="str">
        <f>+IF(G2591=0,"",'Ark1'!U4403)</f>
        <v/>
      </c>
      <c r="L2591" s="222" t="str">
        <f>+IF(G2591=0,"",'Ark1'!W4403)</f>
        <v/>
      </c>
      <c r="M2591" s="222" t="str">
        <f>+IF(G2591=0,"",'Ark1'!X4403)</f>
        <v/>
      </c>
      <c r="N2591" s="114" t="str">
        <f>+IF(G2591=0,"",'Ark1'!Y4403)</f>
        <v/>
      </c>
      <c r="O2591" s="116" t="str">
        <f>+IF(G2591=0,"",'Ark1'!Z4403)</f>
        <v/>
      </c>
      <c r="P2591" s="116" t="str">
        <f t="shared" si="40"/>
        <v/>
      </c>
      <c r="Q2591" s="114" t="str">
        <f>+IF(G2591=0,"",'Ark1'!T4403)</f>
        <v/>
      </c>
      <c r="R2591" s="222" t="str">
        <f>+IF(G2591=0,"",'Ark1'!V4403)</f>
        <v/>
      </c>
      <c r="S2591" s="32"/>
    </row>
    <row r="2592" spans="1:19" x14ac:dyDescent="0.5">
      <c r="A2592" s="32"/>
      <c r="B2592" s="297" t="str">
        <f>+IF(E2592=2012,VLOOKUP(D2592,K_navn!$A$2:$C$359,2),"")</f>
        <v/>
      </c>
      <c r="C2592" s="297" t="str">
        <f>+IF(E2592=2012,VLOOKUP(D2592,K_navn!$A$2:$C$359,3),"")</f>
        <v/>
      </c>
      <c r="D2592" s="115">
        <f>+'Ark1'!P4404</f>
        <v>1573</v>
      </c>
      <c r="E2592" s="115">
        <f>+'Ark1'!C4404</f>
        <v>2013</v>
      </c>
      <c r="F2592" s="116" t="str">
        <f>+IF('Ark1'!Q4404=0,"",'Ark1'!Q4404)</f>
        <v/>
      </c>
      <c r="G2592" s="116">
        <f>+'Ark1'!R4404</f>
        <v>0</v>
      </c>
      <c r="H2592" s="116">
        <f>+'Ark1'!S4404</f>
        <v>0</v>
      </c>
      <c r="I2592" s="222" t="str">
        <f>+IF(G2592=0,"",'Ark1'!AA4404)</f>
        <v/>
      </c>
      <c r="J2592" s="222" t="str">
        <f>+IF(G2592=0,"",'Ark1'!AB4404)</f>
        <v/>
      </c>
      <c r="K2592" s="114" t="str">
        <f>+IF(G2592=0,"",'Ark1'!U4404)</f>
        <v/>
      </c>
      <c r="L2592" s="222" t="str">
        <f>+IF(G2592=0,"",'Ark1'!W4404)</f>
        <v/>
      </c>
      <c r="M2592" s="222" t="str">
        <f>+IF(G2592=0,"",'Ark1'!X4404)</f>
        <v/>
      </c>
      <c r="N2592" s="114" t="str">
        <f>+IF(G2592=0,"",'Ark1'!Y4404)</f>
        <v/>
      </c>
      <c r="O2592" s="116" t="str">
        <f>+IF(G2592=0,"",'Ark1'!Z4404)</f>
        <v/>
      </c>
      <c r="P2592" s="116" t="str">
        <f t="shared" si="40"/>
        <v/>
      </c>
      <c r="Q2592" s="114" t="str">
        <f>+IF(G2592=0,"",'Ark1'!T4404)</f>
        <v/>
      </c>
      <c r="R2592" s="222" t="str">
        <f>+IF(G2592=0,"",'Ark1'!V4404)</f>
        <v/>
      </c>
      <c r="S2592" s="32"/>
    </row>
    <row r="2593" spans="1:19" x14ac:dyDescent="0.5">
      <c r="A2593" s="32"/>
      <c r="B2593" s="297" t="str">
        <f>+IF(E2593=2012,VLOOKUP(D2593,K_navn!$A$2:$C$359,2),"")</f>
        <v/>
      </c>
      <c r="C2593" s="297" t="str">
        <f>+IF(E2593=2012,VLOOKUP(D2593,K_navn!$A$2:$C$359,3),"")</f>
        <v/>
      </c>
      <c r="D2593" s="115">
        <f>+'Ark1'!P4405</f>
        <v>1573</v>
      </c>
      <c r="E2593" s="115">
        <f>+'Ark1'!C4405</f>
        <v>2014</v>
      </c>
      <c r="F2593" s="116" t="str">
        <f>+IF('Ark1'!Q4405=0,"",'Ark1'!Q4405)</f>
        <v/>
      </c>
      <c r="G2593" s="116">
        <f>+'Ark1'!R4405</f>
        <v>0</v>
      </c>
      <c r="H2593" s="116">
        <f>+'Ark1'!S4405</f>
        <v>0</v>
      </c>
      <c r="I2593" s="222" t="str">
        <f>+IF(G2593=0,"",'Ark1'!AA4405)</f>
        <v/>
      </c>
      <c r="J2593" s="222" t="str">
        <f>+IF(G2593=0,"",'Ark1'!AB4405)</f>
        <v/>
      </c>
      <c r="K2593" s="114" t="str">
        <f>+IF(G2593=0,"",'Ark1'!U4405)</f>
        <v/>
      </c>
      <c r="L2593" s="222" t="str">
        <f>+IF(G2593=0,"",'Ark1'!W4405)</f>
        <v/>
      </c>
      <c r="M2593" s="222" t="str">
        <f>+IF(G2593=0,"",'Ark1'!X4405)</f>
        <v/>
      </c>
      <c r="N2593" s="114" t="str">
        <f>+IF(G2593=0,"",'Ark1'!Y4405)</f>
        <v/>
      </c>
      <c r="O2593" s="116" t="str">
        <f>+IF(G2593=0,"",'Ark1'!Z4405)</f>
        <v/>
      </c>
      <c r="P2593" s="116" t="str">
        <f t="shared" si="40"/>
        <v/>
      </c>
      <c r="Q2593" s="114" t="str">
        <f>+IF(G2593=0,"",'Ark1'!T4405)</f>
        <v/>
      </c>
      <c r="R2593" s="222" t="str">
        <f>+IF(G2593=0,"",'Ark1'!V4405)</f>
        <v/>
      </c>
      <c r="S2593" s="32"/>
    </row>
    <row r="2594" spans="1:19" x14ac:dyDescent="0.5">
      <c r="A2594" s="32"/>
      <c r="B2594" s="297" t="str">
        <f>+IF(E2594=2012,VLOOKUP(D2594,K_navn!$A$2:$C$359,2),"")</f>
        <v/>
      </c>
      <c r="C2594" s="297" t="str">
        <f>+IF(E2594=2012,VLOOKUP(D2594,K_navn!$A$2:$C$359,3),"")</f>
        <v/>
      </c>
      <c r="D2594" s="115">
        <f>+'Ark1'!P4406</f>
        <v>1573</v>
      </c>
      <c r="E2594" s="115">
        <f>+'Ark1'!C4406</f>
        <v>2015</v>
      </c>
      <c r="F2594" s="116" t="str">
        <f>+IF('Ark1'!Q4406=0,"",'Ark1'!Q4406)</f>
        <v/>
      </c>
      <c r="G2594" s="116">
        <f>+'Ark1'!R4406</f>
        <v>0</v>
      </c>
      <c r="H2594" s="116">
        <f>+'Ark1'!S4406</f>
        <v>0</v>
      </c>
      <c r="I2594" s="222" t="str">
        <f>+IF(G2594=0,"",'Ark1'!AA4406)</f>
        <v/>
      </c>
      <c r="J2594" s="222" t="str">
        <f>+IF(G2594=0,"",'Ark1'!AB4406)</f>
        <v/>
      </c>
      <c r="K2594" s="114" t="str">
        <f>+IF(G2594=0,"",'Ark1'!U4406)</f>
        <v/>
      </c>
      <c r="L2594" s="222" t="str">
        <f>+IF(G2594=0,"",'Ark1'!W4406)</f>
        <v/>
      </c>
      <c r="M2594" s="222" t="str">
        <f>+IF(G2594=0,"",'Ark1'!X4406)</f>
        <v/>
      </c>
      <c r="N2594" s="114" t="str">
        <f>+IF(G2594=0,"",'Ark1'!Y4406)</f>
        <v/>
      </c>
      <c r="O2594" s="116" t="str">
        <f>+IF(G2594=0,"",'Ark1'!Z4406)</f>
        <v/>
      </c>
      <c r="P2594" s="116" t="str">
        <f t="shared" si="40"/>
        <v/>
      </c>
      <c r="Q2594" s="114" t="str">
        <f>+IF(G2594=0,"",'Ark1'!T4406)</f>
        <v/>
      </c>
      <c r="R2594" s="222" t="str">
        <f>+IF(G2594=0,"",'Ark1'!V4406)</f>
        <v/>
      </c>
      <c r="S2594" s="32"/>
    </row>
    <row r="2595" spans="1:19" x14ac:dyDescent="0.5">
      <c r="A2595" s="32"/>
      <c r="B2595" s="297" t="str">
        <f>+IF(E2595=2012,VLOOKUP(D2595,K_navn!$A$2:$C$359,2),"")</f>
        <v/>
      </c>
      <c r="C2595" s="297" t="str">
        <f>+IF(E2595=2012,VLOOKUP(D2595,K_navn!$A$2:$C$359,3),"")</f>
        <v/>
      </c>
      <c r="D2595" s="115">
        <f>+'Ark1'!P4407</f>
        <v>1573</v>
      </c>
      <c r="E2595" s="115">
        <f>+'Ark1'!C4407</f>
        <v>2016</v>
      </c>
      <c r="F2595" s="116" t="str">
        <f>+IF('Ark1'!Q4407=0,"",'Ark1'!Q4407)</f>
        <v/>
      </c>
      <c r="G2595" s="116">
        <f>+'Ark1'!R4407</f>
        <v>0</v>
      </c>
      <c r="H2595" s="116">
        <f>+'Ark1'!S4407</f>
        <v>0</v>
      </c>
      <c r="I2595" s="222" t="str">
        <f>+IF(G2595=0,"",'Ark1'!AA4407)</f>
        <v/>
      </c>
      <c r="J2595" s="222" t="str">
        <f>+IF(G2595=0,"",'Ark1'!AB4407)</f>
        <v/>
      </c>
      <c r="K2595" s="114" t="str">
        <f>+IF(G2595=0,"",'Ark1'!U4407)</f>
        <v/>
      </c>
      <c r="L2595" s="222" t="str">
        <f>+IF(G2595=0,"",'Ark1'!W4407)</f>
        <v/>
      </c>
      <c r="M2595" s="222" t="str">
        <f>+IF(G2595=0,"",'Ark1'!X4407)</f>
        <v/>
      </c>
      <c r="N2595" s="114" t="str">
        <f>+IF(G2595=0,"",'Ark1'!Y4407)</f>
        <v/>
      </c>
      <c r="O2595" s="116" t="str">
        <f>+IF(G2595=0,"",'Ark1'!Z4407)</f>
        <v/>
      </c>
      <c r="P2595" s="116" t="str">
        <f t="shared" si="40"/>
        <v/>
      </c>
      <c r="Q2595" s="114" t="str">
        <f>+IF(G2595=0,"",'Ark1'!T4407)</f>
        <v/>
      </c>
      <c r="R2595" s="222" t="str">
        <f>+IF(G2595=0,"",'Ark1'!V4407)</f>
        <v/>
      </c>
      <c r="S2595" s="32"/>
    </row>
    <row r="2596" spans="1:19" x14ac:dyDescent="0.5">
      <c r="A2596" s="32"/>
      <c r="B2596" s="297" t="str">
        <f>+IF(E2596=2012,VLOOKUP(D2596,K_navn!$A$2:$C$359,2),"")</f>
        <v/>
      </c>
      <c r="C2596" s="297" t="str">
        <f>+IF(E2596=2012,VLOOKUP(D2596,K_navn!$A$2:$C$359,3),"")</f>
        <v/>
      </c>
      <c r="D2596" s="115">
        <f>+'Ark1'!P4408</f>
        <v>1573</v>
      </c>
      <c r="E2596" s="115">
        <f>+'Ark1'!C4408</f>
        <v>2017</v>
      </c>
      <c r="F2596" s="116" t="str">
        <f>+IF('Ark1'!Q4408=0,"",'Ark1'!Q4408)</f>
        <v/>
      </c>
      <c r="G2596" s="116">
        <f>+'Ark1'!R4408</f>
        <v>0</v>
      </c>
      <c r="H2596" s="116">
        <f>+'Ark1'!S4408</f>
        <v>0</v>
      </c>
      <c r="I2596" s="222" t="str">
        <f>+IF(G2596=0,"",'Ark1'!AA4408)</f>
        <v/>
      </c>
      <c r="J2596" s="222" t="str">
        <f>+IF(G2596=0,"",'Ark1'!AB4408)</f>
        <v/>
      </c>
      <c r="K2596" s="114" t="str">
        <f>+IF(G2596=0,"",'Ark1'!U4408)</f>
        <v/>
      </c>
      <c r="L2596" s="222" t="str">
        <f>+IF(G2596=0,"",'Ark1'!W4408)</f>
        <v/>
      </c>
      <c r="M2596" s="222" t="str">
        <f>+IF(G2596=0,"",'Ark1'!X4408)</f>
        <v/>
      </c>
      <c r="N2596" s="114" t="str">
        <f>+IF(G2596=0,"",'Ark1'!Y4408)</f>
        <v/>
      </c>
      <c r="O2596" s="116" t="str">
        <f>+IF(G2596=0,"",'Ark1'!Z4408)</f>
        <v/>
      </c>
      <c r="P2596" s="116" t="str">
        <f t="shared" si="40"/>
        <v/>
      </c>
      <c r="Q2596" s="114" t="str">
        <f>+IF(G2596=0,"",'Ark1'!T4408)</f>
        <v/>
      </c>
      <c r="R2596" s="222" t="str">
        <f>+IF(G2596=0,"",'Ark1'!V4408)</f>
        <v/>
      </c>
      <c r="S2596" s="32"/>
    </row>
    <row r="2597" spans="1:19" x14ac:dyDescent="0.5">
      <c r="A2597" s="32"/>
      <c r="B2597" s="297" t="str">
        <f>+IF(E2597=2012,VLOOKUP(D2597,K_navn!$A$2:$C$359,2),"")</f>
        <v/>
      </c>
      <c r="C2597" s="297" t="str">
        <f>+IF(E2597=2012,VLOOKUP(D2597,K_navn!$A$2:$C$359,3),"")</f>
        <v/>
      </c>
      <c r="D2597" s="115">
        <f>+'Ark1'!P4409</f>
        <v>1573</v>
      </c>
      <c r="E2597" s="115">
        <f>+'Ark1'!C4409</f>
        <v>2018</v>
      </c>
      <c r="F2597" s="116" t="str">
        <f>+IF('Ark1'!Q4409=0,"",'Ark1'!Q4409)</f>
        <v/>
      </c>
      <c r="G2597" s="116">
        <f>+'Ark1'!R4409</f>
        <v>0</v>
      </c>
      <c r="H2597" s="116">
        <f>+'Ark1'!S4409</f>
        <v>0</v>
      </c>
      <c r="I2597" s="222" t="str">
        <f>+IF(G2597=0,"",'Ark1'!AA4409)</f>
        <v/>
      </c>
      <c r="J2597" s="222" t="str">
        <f>+IF(G2597=0,"",'Ark1'!AB4409)</f>
        <v/>
      </c>
      <c r="K2597" s="114" t="str">
        <f>+IF(G2597=0,"",'Ark1'!U4409)</f>
        <v/>
      </c>
      <c r="L2597" s="222" t="str">
        <f>+IF(G2597=0,"",'Ark1'!W4409)</f>
        <v/>
      </c>
      <c r="M2597" s="222" t="str">
        <f>+IF(G2597=0,"",'Ark1'!X4409)</f>
        <v/>
      </c>
      <c r="N2597" s="114" t="str">
        <f>+IF(G2597=0,"",'Ark1'!Y4409)</f>
        <v/>
      </c>
      <c r="O2597" s="116" t="str">
        <f>+IF(G2597=0,"",'Ark1'!Z4409)</f>
        <v/>
      </c>
      <c r="P2597" s="116" t="str">
        <f t="shared" si="40"/>
        <v/>
      </c>
      <c r="Q2597" s="114" t="str">
        <f>+IF(G2597=0,"",'Ark1'!T4409)</f>
        <v/>
      </c>
      <c r="R2597" s="222" t="str">
        <f>+IF(G2597=0,"",'Ark1'!V4409)</f>
        <v/>
      </c>
      <c r="S2597" s="32"/>
    </row>
    <row r="2598" spans="1:19" x14ac:dyDescent="0.5">
      <c r="A2598" s="32"/>
      <c r="B2598" s="297" t="str">
        <f>+IF(E2598=2012,VLOOKUP(D2598,K_navn!$A$2:$C$359,2),"")</f>
        <v/>
      </c>
      <c r="C2598" s="297" t="str">
        <f>+IF(E2598=2012,VLOOKUP(D2598,K_navn!$A$2:$C$359,3),"")</f>
        <v/>
      </c>
      <c r="D2598" s="115">
        <f>+'Ark1'!P4410</f>
        <v>1573</v>
      </c>
      <c r="E2598" s="115">
        <f>+'Ark1'!C4410</f>
        <v>2019</v>
      </c>
      <c r="F2598" s="116" t="str">
        <f>+IF('Ark1'!Q4410=0,"",'Ark1'!Q4410)</f>
        <v/>
      </c>
      <c r="G2598" s="116">
        <f>+'Ark1'!R4410</f>
        <v>0</v>
      </c>
      <c r="H2598" s="116">
        <f>+'Ark1'!S4410</f>
        <v>0</v>
      </c>
      <c r="I2598" s="222" t="str">
        <f>+IF(G2598=0,"",'Ark1'!AA4410)</f>
        <v/>
      </c>
      <c r="J2598" s="222" t="str">
        <f>+IF(G2598=0,"",'Ark1'!AB4410)</f>
        <v/>
      </c>
      <c r="K2598" s="114" t="str">
        <f>+IF(G2598=0,"",'Ark1'!U4410)</f>
        <v/>
      </c>
      <c r="L2598" s="222" t="str">
        <f>+IF(G2598=0,"",'Ark1'!W4410)</f>
        <v/>
      </c>
      <c r="M2598" s="222" t="str">
        <f>+IF(G2598=0,"",'Ark1'!X4410)</f>
        <v/>
      </c>
      <c r="N2598" s="114" t="str">
        <f>+IF(G2598=0,"",'Ark1'!Y4410)</f>
        <v/>
      </c>
      <c r="O2598" s="116" t="str">
        <f>+IF(G2598=0,"",'Ark1'!Z4410)</f>
        <v/>
      </c>
      <c r="P2598" s="116" t="str">
        <f t="shared" si="40"/>
        <v/>
      </c>
      <c r="Q2598" s="114" t="str">
        <f>+IF(G2598=0,"",'Ark1'!T4410)</f>
        <v/>
      </c>
      <c r="R2598" s="222" t="str">
        <f>+IF(G2598=0,"",'Ark1'!V4410)</f>
        <v/>
      </c>
      <c r="S2598" s="32"/>
    </row>
    <row r="2599" spans="1:19" x14ac:dyDescent="0.5">
      <c r="A2599" s="32"/>
      <c r="B2599" s="297" t="str">
        <f>+IF(E2599=2012,VLOOKUP(D2599,K_navn!$A$2:$C$359,2),"")</f>
        <v/>
      </c>
      <c r="C2599" s="297" t="str">
        <f>+IF(E2599=2012,VLOOKUP(D2599,K_navn!$A$2:$C$359,3),"")</f>
        <v/>
      </c>
      <c r="D2599" s="115">
        <f>+'Ark1'!P4411</f>
        <v>1573</v>
      </c>
      <c r="E2599" s="115">
        <f>+'Ark1'!C4411</f>
        <v>2020</v>
      </c>
      <c r="F2599" s="116" t="str">
        <f>+IF('Ark1'!Q4411=0,"",'Ark1'!Q4411)</f>
        <v/>
      </c>
      <c r="G2599" s="116">
        <f>+'Ark1'!R4411</f>
        <v>0</v>
      </c>
      <c r="H2599" s="116">
        <f>+'Ark1'!S4411</f>
        <v>0</v>
      </c>
      <c r="I2599" s="222" t="str">
        <f>+IF(G2599=0,"",'Ark1'!AA4411)</f>
        <v/>
      </c>
      <c r="J2599" s="222" t="str">
        <f>+IF(G2599=0,"",'Ark1'!AB4411)</f>
        <v/>
      </c>
      <c r="K2599" s="114" t="str">
        <f>+IF(G2599=0,"",'Ark1'!U4411)</f>
        <v/>
      </c>
      <c r="L2599" s="222" t="str">
        <f>+IF(G2599=0,"",'Ark1'!W4411)</f>
        <v/>
      </c>
      <c r="M2599" s="222" t="str">
        <f>+IF(G2599=0,"",'Ark1'!X4411)</f>
        <v/>
      </c>
      <c r="N2599" s="114" t="str">
        <f>+IF(G2599=0,"",'Ark1'!Y4411)</f>
        <v/>
      </c>
      <c r="O2599" s="116" t="str">
        <f>+IF(G2599=0,"",'Ark1'!Z4411)</f>
        <v/>
      </c>
      <c r="P2599" s="116" t="str">
        <f t="shared" ref="P2599:P2662" si="41">+IF(G2599=0,"",H2599/F2599)</f>
        <v/>
      </c>
      <c r="Q2599" s="114" t="str">
        <f>+IF(G2599=0,"",'Ark1'!T4411)</f>
        <v/>
      </c>
      <c r="R2599" s="222" t="str">
        <f>+IF(G2599=0,"",'Ark1'!V4411)</f>
        <v/>
      </c>
      <c r="S2599" s="32"/>
    </row>
    <row r="2600" spans="1:19" x14ac:dyDescent="0.5">
      <c r="A2600" s="32"/>
      <c r="B2600" s="297" t="str">
        <f>+IF(E2600=2012,VLOOKUP(D2600,K_navn!$A$2:$C$359,2),"")</f>
        <v/>
      </c>
      <c r="C2600" s="297" t="str">
        <f>+IF(E2600=2012,VLOOKUP(D2600,K_navn!$A$2:$C$359,3),"")</f>
        <v/>
      </c>
      <c r="D2600" s="115">
        <f>+'Ark1'!P4412</f>
        <v>1573</v>
      </c>
      <c r="E2600" s="115">
        <f>+'Ark1'!C4412</f>
        <v>2021</v>
      </c>
      <c r="F2600" s="116" t="str">
        <f>+IF('Ark1'!Q4412=0,"",'Ark1'!Q4412)</f>
        <v/>
      </c>
      <c r="G2600" s="116">
        <f>+'Ark1'!R4412</f>
        <v>0</v>
      </c>
      <c r="H2600" s="116">
        <f>+'Ark1'!S4412</f>
        <v>0</v>
      </c>
      <c r="I2600" s="222" t="str">
        <f>+IF(G2600=0,"",'Ark1'!AA4412)</f>
        <v/>
      </c>
      <c r="J2600" s="222" t="str">
        <f>+IF(G2600=0,"",'Ark1'!AB4412)</f>
        <v/>
      </c>
      <c r="K2600" s="114" t="str">
        <f>+IF(G2600=0,"",'Ark1'!U4412)</f>
        <v/>
      </c>
      <c r="L2600" s="222" t="str">
        <f>+IF(G2600=0,"",'Ark1'!W4412)</f>
        <v/>
      </c>
      <c r="M2600" s="222" t="str">
        <f>+IF(G2600=0,"",'Ark1'!X4412)</f>
        <v/>
      </c>
      <c r="N2600" s="114" t="str">
        <f>+IF(G2600=0,"",'Ark1'!Y4412)</f>
        <v/>
      </c>
      <c r="O2600" s="116" t="str">
        <f>+IF(G2600=0,"",'Ark1'!Z4412)</f>
        <v/>
      </c>
      <c r="P2600" s="116" t="str">
        <f t="shared" si="41"/>
        <v/>
      </c>
      <c r="Q2600" s="114" t="str">
        <f>+IF(G2600=0,"",'Ark1'!T4412)</f>
        <v/>
      </c>
      <c r="R2600" s="222" t="str">
        <f>+IF(G2600=0,"",'Ark1'!V4412)</f>
        <v/>
      </c>
      <c r="S2600" s="32"/>
    </row>
    <row r="2601" spans="1:19" x14ac:dyDescent="0.5">
      <c r="A2601" s="32"/>
      <c r="B2601" s="297" t="str">
        <f>+IF(E2601=2012,VLOOKUP(D2601,K_navn!$A$2:$C$359,2),"")</f>
        <v/>
      </c>
      <c r="C2601" s="297" t="str">
        <f>+IF(E2601=2012,VLOOKUP(D2601,K_navn!$A$2:$C$359,3),"")</f>
        <v/>
      </c>
      <c r="D2601" s="115">
        <f>+'Ark1'!P4413</f>
        <v>1573</v>
      </c>
      <c r="E2601" s="115">
        <f>+'Ark1'!C4413</f>
        <v>2022</v>
      </c>
      <c r="F2601" s="116" t="str">
        <f>+IF('Ark1'!Q4413=0,"",'Ark1'!Q4413)</f>
        <v/>
      </c>
      <c r="G2601" s="116">
        <f>+'Ark1'!R4413</f>
        <v>0</v>
      </c>
      <c r="H2601" s="116">
        <f>+'Ark1'!S4413</f>
        <v>0</v>
      </c>
      <c r="I2601" s="222" t="str">
        <f>+IF(G2601=0,"",'Ark1'!AA4413)</f>
        <v/>
      </c>
      <c r="J2601" s="222" t="str">
        <f>+IF(G2601=0,"",'Ark1'!AB4413)</f>
        <v/>
      </c>
      <c r="K2601" s="114" t="str">
        <f>+IF(G2601=0,"",'Ark1'!U4413)</f>
        <v/>
      </c>
      <c r="L2601" s="222" t="str">
        <f>+IF(G2601=0,"",'Ark1'!W4413)</f>
        <v/>
      </c>
      <c r="M2601" s="222" t="str">
        <f>+IF(G2601=0,"",'Ark1'!X4413)</f>
        <v/>
      </c>
      <c r="N2601" s="114" t="str">
        <f>+IF(G2601=0,"",'Ark1'!Y4413)</f>
        <v/>
      </c>
      <c r="O2601" s="116" t="str">
        <f>+IF(G2601=0,"",'Ark1'!Z4413)</f>
        <v/>
      </c>
      <c r="P2601" s="116" t="str">
        <f t="shared" si="41"/>
        <v/>
      </c>
      <c r="Q2601" s="114" t="str">
        <f>+IF(G2601=0,"",'Ark1'!T4413)</f>
        <v/>
      </c>
      <c r="R2601" s="222" t="str">
        <f>+IF(G2601=0,"",'Ark1'!V4413)</f>
        <v/>
      </c>
      <c r="S2601" s="32"/>
    </row>
    <row r="2602" spans="1:19" x14ac:dyDescent="0.5">
      <c r="A2602" s="32"/>
      <c r="B2602" s="297" t="str">
        <f>+IF(E2602=2012,VLOOKUP(D2602,K_navn!$A$2:$C$359,2),"")</f>
        <v>Aure</v>
      </c>
      <c r="C2602" s="297" t="str">
        <f>+IF(E2602=2012,VLOOKUP(D2602,K_navn!$A$2:$C$359,3),"")</f>
        <v>Møre og Romsdal</v>
      </c>
      <c r="D2602" s="115">
        <f>+'Ark1'!P4414</f>
        <v>1576</v>
      </c>
      <c r="E2602" s="115">
        <f>+'Ark1'!C4414</f>
        <v>2012</v>
      </c>
      <c r="F2602" s="116" t="str">
        <f>+IF('Ark1'!Q4414=0,"",'Ark1'!Q4414)</f>
        <v/>
      </c>
      <c r="G2602" s="116">
        <f>+'Ark1'!R4414</f>
        <v>0</v>
      </c>
      <c r="H2602" s="116">
        <f>+'Ark1'!S4414</f>
        <v>0</v>
      </c>
      <c r="I2602" s="222" t="str">
        <f>+IF(G2602=0,"",'Ark1'!AA4414)</f>
        <v/>
      </c>
      <c r="J2602" s="222" t="str">
        <f>+IF(G2602=0,"",'Ark1'!AB4414)</f>
        <v/>
      </c>
      <c r="K2602" s="114" t="str">
        <f>+IF(G2602=0,"",'Ark1'!U4414)</f>
        <v/>
      </c>
      <c r="L2602" s="222" t="str">
        <f>+IF(G2602=0,"",'Ark1'!W4414)</f>
        <v/>
      </c>
      <c r="M2602" s="222" t="str">
        <f>+IF(G2602=0,"",'Ark1'!X4414)</f>
        <v/>
      </c>
      <c r="N2602" s="114" t="str">
        <f>+IF(G2602=0,"",'Ark1'!Y4414)</f>
        <v/>
      </c>
      <c r="O2602" s="116" t="str">
        <f>+IF(G2602=0,"",'Ark1'!Z4414)</f>
        <v/>
      </c>
      <c r="P2602" s="116" t="str">
        <f t="shared" si="41"/>
        <v/>
      </c>
      <c r="Q2602" s="114" t="str">
        <f>+IF(G2602=0,"",'Ark1'!T4414)</f>
        <v/>
      </c>
      <c r="R2602" s="222" t="str">
        <f>+IF(G2602=0,"",'Ark1'!V4414)</f>
        <v/>
      </c>
      <c r="S2602" s="32"/>
    </row>
    <row r="2603" spans="1:19" x14ac:dyDescent="0.5">
      <c r="A2603" s="32"/>
      <c r="B2603" s="297" t="str">
        <f>+IF(E2603=2012,VLOOKUP(D2603,K_navn!$A$2:$C$359,2),"")</f>
        <v/>
      </c>
      <c r="C2603" s="297" t="str">
        <f>+IF(E2603=2012,VLOOKUP(D2603,K_navn!$A$2:$C$359,3),"")</f>
        <v/>
      </c>
      <c r="D2603" s="115">
        <f>+'Ark1'!P4415</f>
        <v>1576</v>
      </c>
      <c r="E2603" s="115">
        <f>+'Ark1'!C4415</f>
        <v>2013</v>
      </c>
      <c r="F2603" s="116" t="str">
        <f>+IF('Ark1'!Q4415=0,"",'Ark1'!Q4415)</f>
        <v/>
      </c>
      <c r="G2603" s="116">
        <f>+'Ark1'!R4415</f>
        <v>0</v>
      </c>
      <c r="H2603" s="116">
        <f>+'Ark1'!S4415</f>
        <v>0</v>
      </c>
      <c r="I2603" s="222" t="str">
        <f>+IF(G2603=0,"",'Ark1'!AA4415)</f>
        <v/>
      </c>
      <c r="J2603" s="222" t="str">
        <f>+IF(G2603=0,"",'Ark1'!AB4415)</f>
        <v/>
      </c>
      <c r="K2603" s="114" t="str">
        <f>+IF(G2603=0,"",'Ark1'!U4415)</f>
        <v/>
      </c>
      <c r="L2603" s="222" t="str">
        <f>+IF(G2603=0,"",'Ark1'!W4415)</f>
        <v/>
      </c>
      <c r="M2603" s="222" t="str">
        <f>+IF(G2603=0,"",'Ark1'!X4415)</f>
        <v/>
      </c>
      <c r="N2603" s="114" t="str">
        <f>+IF(G2603=0,"",'Ark1'!Y4415)</f>
        <v/>
      </c>
      <c r="O2603" s="116" t="str">
        <f>+IF(G2603=0,"",'Ark1'!Z4415)</f>
        <v/>
      </c>
      <c r="P2603" s="116" t="str">
        <f t="shared" si="41"/>
        <v/>
      </c>
      <c r="Q2603" s="114" t="str">
        <f>+IF(G2603=0,"",'Ark1'!T4415)</f>
        <v/>
      </c>
      <c r="R2603" s="222" t="str">
        <f>+IF(G2603=0,"",'Ark1'!V4415)</f>
        <v/>
      </c>
      <c r="S2603" s="32"/>
    </row>
    <row r="2604" spans="1:19" x14ac:dyDescent="0.5">
      <c r="A2604" s="32"/>
      <c r="B2604" s="297" t="str">
        <f>+IF(E2604=2012,VLOOKUP(D2604,K_navn!$A$2:$C$359,2),"")</f>
        <v/>
      </c>
      <c r="C2604" s="297" t="str">
        <f>+IF(E2604=2012,VLOOKUP(D2604,K_navn!$A$2:$C$359,3),"")</f>
        <v/>
      </c>
      <c r="D2604" s="115">
        <f>+'Ark1'!P4416</f>
        <v>1576</v>
      </c>
      <c r="E2604" s="115">
        <f>+'Ark1'!C4416</f>
        <v>2014</v>
      </c>
      <c r="F2604" s="116" t="str">
        <f>+IF('Ark1'!Q4416=0,"",'Ark1'!Q4416)</f>
        <v/>
      </c>
      <c r="G2604" s="116">
        <f>+'Ark1'!R4416</f>
        <v>0</v>
      </c>
      <c r="H2604" s="116">
        <f>+'Ark1'!S4416</f>
        <v>0</v>
      </c>
      <c r="I2604" s="222" t="str">
        <f>+IF(G2604=0,"",'Ark1'!AA4416)</f>
        <v/>
      </c>
      <c r="J2604" s="222" t="str">
        <f>+IF(G2604=0,"",'Ark1'!AB4416)</f>
        <v/>
      </c>
      <c r="K2604" s="114" t="str">
        <f>+IF(G2604=0,"",'Ark1'!U4416)</f>
        <v/>
      </c>
      <c r="L2604" s="222" t="str">
        <f>+IF(G2604=0,"",'Ark1'!W4416)</f>
        <v/>
      </c>
      <c r="M2604" s="222" t="str">
        <f>+IF(G2604=0,"",'Ark1'!X4416)</f>
        <v/>
      </c>
      <c r="N2604" s="114" t="str">
        <f>+IF(G2604=0,"",'Ark1'!Y4416)</f>
        <v/>
      </c>
      <c r="O2604" s="116" t="str">
        <f>+IF(G2604=0,"",'Ark1'!Z4416)</f>
        <v/>
      </c>
      <c r="P2604" s="116" t="str">
        <f t="shared" si="41"/>
        <v/>
      </c>
      <c r="Q2604" s="114" t="str">
        <f>+IF(G2604=0,"",'Ark1'!T4416)</f>
        <v/>
      </c>
      <c r="R2604" s="222" t="str">
        <f>+IF(G2604=0,"",'Ark1'!V4416)</f>
        <v/>
      </c>
      <c r="S2604" s="32"/>
    </row>
    <row r="2605" spans="1:19" x14ac:dyDescent="0.5">
      <c r="A2605" s="32"/>
      <c r="B2605" s="297" t="str">
        <f>+IF(E2605=2012,VLOOKUP(D2605,K_navn!$A$2:$C$359,2),"")</f>
        <v/>
      </c>
      <c r="C2605" s="297" t="str">
        <f>+IF(E2605=2012,VLOOKUP(D2605,K_navn!$A$2:$C$359,3),"")</f>
        <v/>
      </c>
      <c r="D2605" s="115">
        <f>+'Ark1'!P4417</f>
        <v>1576</v>
      </c>
      <c r="E2605" s="115">
        <f>+'Ark1'!C4417</f>
        <v>2015</v>
      </c>
      <c r="F2605" s="116" t="str">
        <f>+IF('Ark1'!Q4417=0,"",'Ark1'!Q4417)</f>
        <v/>
      </c>
      <c r="G2605" s="116">
        <f>+'Ark1'!R4417</f>
        <v>0</v>
      </c>
      <c r="H2605" s="116">
        <f>+'Ark1'!S4417</f>
        <v>0</v>
      </c>
      <c r="I2605" s="222" t="str">
        <f>+IF(G2605=0,"",'Ark1'!AA4417)</f>
        <v/>
      </c>
      <c r="J2605" s="222" t="str">
        <f>+IF(G2605=0,"",'Ark1'!AB4417)</f>
        <v/>
      </c>
      <c r="K2605" s="114" t="str">
        <f>+IF(G2605=0,"",'Ark1'!U4417)</f>
        <v/>
      </c>
      <c r="L2605" s="222" t="str">
        <f>+IF(G2605=0,"",'Ark1'!W4417)</f>
        <v/>
      </c>
      <c r="M2605" s="222" t="str">
        <f>+IF(G2605=0,"",'Ark1'!X4417)</f>
        <v/>
      </c>
      <c r="N2605" s="114" t="str">
        <f>+IF(G2605=0,"",'Ark1'!Y4417)</f>
        <v/>
      </c>
      <c r="O2605" s="116" t="str">
        <f>+IF(G2605=0,"",'Ark1'!Z4417)</f>
        <v/>
      </c>
      <c r="P2605" s="116" t="str">
        <f t="shared" si="41"/>
        <v/>
      </c>
      <c r="Q2605" s="114" t="str">
        <f>+IF(G2605=0,"",'Ark1'!T4417)</f>
        <v/>
      </c>
      <c r="R2605" s="222" t="str">
        <f>+IF(G2605=0,"",'Ark1'!V4417)</f>
        <v/>
      </c>
      <c r="S2605" s="32"/>
    </row>
    <row r="2606" spans="1:19" x14ac:dyDescent="0.5">
      <c r="A2606" s="32"/>
      <c r="B2606" s="297" t="str">
        <f>+IF(E2606=2012,VLOOKUP(D2606,K_navn!$A$2:$C$359,2),"")</f>
        <v/>
      </c>
      <c r="C2606" s="297" t="str">
        <f>+IF(E2606=2012,VLOOKUP(D2606,K_navn!$A$2:$C$359,3),"")</f>
        <v/>
      </c>
      <c r="D2606" s="115">
        <f>+'Ark1'!P4418</f>
        <v>1576</v>
      </c>
      <c r="E2606" s="115">
        <f>+'Ark1'!C4418</f>
        <v>2016</v>
      </c>
      <c r="F2606" s="116" t="str">
        <f>+IF('Ark1'!Q4418=0,"",'Ark1'!Q4418)</f>
        <v/>
      </c>
      <c r="G2606" s="116">
        <f>+'Ark1'!R4418</f>
        <v>0</v>
      </c>
      <c r="H2606" s="116">
        <f>+'Ark1'!S4418</f>
        <v>0</v>
      </c>
      <c r="I2606" s="222" t="str">
        <f>+IF(G2606=0,"",'Ark1'!AA4418)</f>
        <v/>
      </c>
      <c r="J2606" s="222" t="str">
        <f>+IF(G2606=0,"",'Ark1'!AB4418)</f>
        <v/>
      </c>
      <c r="K2606" s="114" t="str">
        <f>+IF(G2606=0,"",'Ark1'!U4418)</f>
        <v/>
      </c>
      <c r="L2606" s="222" t="str">
        <f>+IF(G2606=0,"",'Ark1'!W4418)</f>
        <v/>
      </c>
      <c r="M2606" s="222" t="str">
        <f>+IF(G2606=0,"",'Ark1'!X4418)</f>
        <v/>
      </c>
      <c r="N2606" s="114" t="str">
        <f>+IF(G2606=0,"",'Ark1'!Y4418)</f>
        <v/>
      </c>
      <c r="O2606" s="116" t="str">
        <f>+IF(G2606=0,"",'Ark1'!Z4418)</f>
        <v/>
      </c>
      <c r="P2606" s="116" t="str">
        <f t="shared" si="41"/>
        <v/>
      </c>
      <c r="Q2606" s="114" t="str">
        <f>+IF(G2606=0,"",'Ark1'!T4418)</f>
        <v/>
      </c>
      <c r="R2606" s="222" t="str">
        <f>+IF(G2606=0,"",'Ark1'!V4418)</f>
        <v/>
      </c>
      <c r="S2606" s="32"/>
    </row>
    <row r="2607" spans="1:19" x14ac:dyDescent="0.5">
      <c r="A2607" s="32"/>
      <c r="B2607" s="297" t="str">
        <f>+IF(E2607=2012,VLOOKUP(D2607,K_navn!$A$2:$C$359,2),"")</f>
        <v/>
      </c>
      <c r="C2607" s="297" t="str">
        <f>+IF(E2607=2012,VLOOKUP(D2607,K_navn!$A$2:$C$359,3),"")</f>
        <v/>
      </c>
      <c r="D2607" s="115">
        <f>+'Ark1'!P4419</f>
        <v>1576</v>
      </c>
      <c r="E2607" s="115">
        <f>+'Ark1'!C4419</f>
        <v>2017</v>
      </c>
      <c r="F2607" s="116" t="str">
        <f>+IF('Ark1'!Q4419=0,"",'Ark1'!Q4419)</f>
        <v/>
      </c>
      <c r="G2607" s="116">
        <f>+'Ark1'!R4419</f>
        <v>0</v>
      </c>
      <c r="H2607" s="116">
        <f>+'Ark1'!S4419</f>
        <v>0</v>
      </c>
      <c r="I2607" s="222" t="str">
        <f>+IF(G2607=0,"",'Ark1'!AA4419)</f>
        <v/>
      </c>
      <c r="J2607" s="222" t="str">
        <f>+IF(G2607=0,"",'Ark1'!AB4419)</f>
        <v/>
      </c>
      <c r="K2607" s="114" t="str">
        <f>+IF(G2607=0,"",'Ark1'!U4419)</f>
        <v/>
      </c>
      <c r="L2607" s="222" t="str">
        <f>+IF(G2607=0,"",'Ark1'!W4419)</f>
        <v/>
      </c>
      <c r="M2607" s="222" t="str">
        <f>+IF(G2607=0,"",'Ark1'!X4419)</f>
        <v/>
      </c>
      <c r="N2607" s="114" t="str">
        <f>+IF(G2607=0,"",'Ark1'!Y4419)</f>
        <v/>
      </c>
      <c r="O2607" s="116" t="str">
        <f>+IF(G2607=0,"",'Ark1'!Z4419)</f>
        <v/>
      </c>
      <c r="P2607" s="116" t="str">
        <f t="shared" si="41"/>
        <v/>
      </c>
      <c r="Q2607" s="114" t="str">
        <f>+IF(G2607=0,"",'Ark1'!T4419)</f>
        <v/>
      </c>
      <c r="R2607" s="222" t="str">
        <f>+IF(G2607=0,"",'Ark1'!V4419)</f>
        <v/>
      </c>
      <c r="S2607" s="32"/>
    </row>
    <row r="2608" spans="1:19" x14ac:dyDescent="0.5">
      <c r="A2608" s="32"/>
      <c r="B2608" s="297" t="str">
        <f>+IF(E2608=2012,VLOOKUP(D2608,K_navn!$A$2:$C$359,2),"")</f>
        <v/>
      </c>
      <c r="C2608" s="297" t="str">
        <f>+IF(E2608=2012,VLOOKUP(D2608,K_navn!$A$2:$C$359,3),"")</f>
        <v/>
      </c>
      <c r="D2608" s="115">
        <f>+'Ark1'!P4420</f>
        <v>1576</v>
      </c>
      <c r="E2608" s="115">
        <f>+'Ark1'!C4420</f>
        <v>2018</v>
      </c>
      <c r="F2608" s="116" t="str">
        <f>+IF('Ark1'!Q4420=0,"",'Ark1'!Q4420)</f>
        <v/>
      </c>
      <c r="G2608" s="116">
        <f>+'Ark1'!R4420</f>
        <v>0</v>
      </c>
      <c r="H2608" s="116">
        <f>+'Ark1'!S4420</f>
        <v>0</v>
      </c>
      <c r="I2608" s="222" t="str">
        <f>+IF(G2608=0,"",'Ark1'!AA4420)</f>
        <v/>
      </c>
      <c r="J2608" s="222" t="str">
        <f>+IF(G2608=0,"",'Ark1'!AB4420)</f>
        <v/>
      </c>
      <c r="K2608" s="114" t="str">
        <f>+IF(G2608=0,"",'Ark1'!U4420)</f>
        <v/>
      </c>
      <c r="L2608" s="222" t="str">
        <f>+IF(G2608=0,"",'Ark1'!W4420)</f>
        <v/>
      </c>
      <c r="M2608" s="222" t="str">
        <f>+IF(G2608=0,"",'Ark1'!X4420)</f>
        <v/>
      </c>
      <c r="N2608" s="114" t="str">
        <f>+IF(G2608=0,"",'Ark1'!Y4420)</f>
        <v/>
      </c>
      <c r="O2608" s="116" t="str">
        <f>+IF(G2608=0,"",'Ark1'!Z4420)</f>
        <v/>
      </c>
      <c r="P2608" s="116" t="str">
        <f t="shared" si="41"/>
        <v/>
      </c>
      <c r="Q2608" s="114" t="str">
        <f>+IF(G2608=0,"",'Ark1'!T4420)</f>
        <v/>
      </c>
      <c r="R2608" s="222" t="str">
        <f>+IF(G2608=0,"",'Ark1'!V4420)</f>
        <v/>
      </c>
      <c r="S2608" s="32"/>
    </row>
    <row r="2609" spans="1:19" x14ac:dyDescent="0.5">
      <c r="A2609" s="32"/>
      <c r="B2609" s="297" t="str">
        <f>+IF(E2609=2012,VLOOKUP(D2609,K_navn!$A$2:$C$359,2),"")</f>
        <v/>
      </c>
      <c r="C2609" s="297" t="str">
        <f>+IF(E2609=2012,VLOOKUP(D2609,K_navn!$A$2:$C$359,3),"")</f>
        <v/>
      </c>
      <c r="D2609" s="115">
        <f>+'Ark1'!P4421</f>
        <v>1576</v>
      </c>
      <c r="E2609" s="115">
        <f>+'Ark1'!C4421</f>
        <v>2019</v>
      </c>
      <c r="F2609" s="116" t="str">
        <f>+IF('Ark1'!Q4421=0,"",'Ark1'!Q4421)</f>
        <v/>
      </c>
      <c r="G2609" s="116">
        <f>+'Ark1'!R4421</f>
        <v>0</v>
      </c>
      <c r="H2609" s="116">
        <f>+'Ark1'!S4421</f>
        <v>0</v>
      </c>
      <c r="I2609" s="222" t="str">
        <f>+IF(G2609=0,"",'Ark1'!AA4421)</f>
        <v/>
      </c>
      <c r="J2609" s="222" t="str">
        <f>+IF(G2609=0,"",'Ark1'!AB4421)</f>
        <v/>
      </c>
      <c r="K2609" s="114" t="str">
        <f>+IF(G2609=0,"",'Ark1'!U4421)</f>
        <v/>
      </c>
      <c r="L2609" s="222" t="str">
        <f>+IF(G2609=0,"",'Ark1'!W4421)</f>
        <v/>
      </c>
      <c r="M2609" s="222" t="str">
        <f>+IF(G2609=0,"",'Ark1'!X4421)</f>
        <v/>
      </c>
      <c r="N2609" s="114" t="str">
        <f>+IF(G2609=0,"",'Ark1'!Y4421)</f>
        <v/>
      </c>
      <c r="O2609" s="116" t="str">
        <f>+IF(G2609=0,"",'Ark1'!Z4421)</f>
        <v/>
      </c>
      <c r="P2609" s="116" t="str">
        <f t="shared" si="41"/>
        <v/>
      </c>
      <c r="Q2609" s="114" t="str">
        <f>+IF(G2609=0,"",'Ark1'!T4421)</f>
        <v/>
      </c>
      <c r="R2609" s="222" t="str">
        <f>+IF(G2609=0,"",'Ark1'!V4421)</f>
        <v/>
      </c>
      <c r="S2609" s="32"/>
    </row>
    <row r="2610" spans="1:19" x14ac:dyDescent="0.5">
      <c r="A2610" s="32"/>
      <c r="B2610" s="297" t="str">
        <f>+IF(E2610=2012,VLOOKUP(D2610,K_navn!$A$2:$C$359,2),"")</f>
        <v/>
      </c>
      <c r="C2610" s="297" t="str">
        <f>+IF(E2610=2012,VLOOKUP(D2610,K_navn!$A$2:$C$359,3),"")</f>
        <v/>
      </c>
      <c r="D2610" s="115">
        <f>+'Ark1'!P4422</f>
        <v>1576</v>
      </c>
      <c r="E2610" s="115">
        <f>+'Ark1'!C4422</f>
        <v>2020</v>
      </c>
      <c r="F2610" s="116" t="str">
        <f>+IF('Ark1'!Q4422=0,"",'Ark1'!Q4422)</f>
        <v/>
      </c>
      <c r="G2610" s="116">
        <f>+'Ark1'!R4422</f>
        <v>0</v>
      </c>
      <c r="H2610" s="116">
        <f>+'Ark1'!S4422</f>
        <v>0</v>
      </c>
      <c r="I2610" s="222" t="str">
        <f>+IF(G2610=0,"",'Ark1'!AA4422)</f>
        <v/>
      </c>
      <c r="J2610" s="222" t="str">
        <f>+IF(G2610=0,"",'Ark1'!AB4422)</f>
        <v/>
      </c>
      <c r="K2610" s="114" t="str">
        <f>+IF(G2610=0,"",'Ark1'!U4422)</f>
        <v/>
      </c>
      <c r="L2610" s="222" t="str">
        <f>+IF(G2610=0,"",'Ark1'!W4422)</f>
        <v/>
      </c>
      <c r="M2610" s="222" t="str">
        <f>+IF(G2610=0,"",'Ark1'!X4422)</f>
        <v/>
      </c>
      <c r="N2610" s="114" t="str">
        <f>+IF(G2610=0,"",'Ark1'!Y4422)</f>
        <v/>
      </c>
      <c r="O2610" s="116" t="str">
        <f>+IF(G2610=0,"",'Ark1'!Z4422)</f>
        <v/>
      </c>
      <c r="P2610" s="116" t="str">
        <f t="shared" si="41"/>
        <v/>
      </c>
      <c r="Q2610" s="114" t="str">
        <f>+IF(G2610=0,"",'Ark1'!T4422)</f>
        <v/>
      </c>
      <c r="R2610" s="222" t="str">
        <f>+IF(G2610=0,"",'Ark1'!V4422)</f>
        <v/>
      </c>
      <c r="S2610" s="32"/>
    </row>
    <row r="2611" spans="1:19" x14ac:dyDescent="0.5">
      <c r="A2611" s="32"/>
      <c r="B2611" s="297" t="str">
        <f>+IF(E2611=2012,VLOOKUP(D2611,K_navn!$A$2:$C$359,2),"")</f>
        <v/>
      </c>
      <c r="C2611" s="297" t="str">
        <f>+IF(E2611=2012,VLOOKUP(D2611,K_navn!$A$2:$C$359,3),"")</f>
        <v/>
      </c>
      <c r="D2611" s="115">
        <f>+'Ark1'!P4423</f>
        <v>1576</v>
      </c>
      <c r="E2611" s="115">
        <f>+'Ark1'!C4423</f>
        <v>2021</v>
      </c>
      <c r="F2611" s="116" t="str">
        <f>+IF('Ark1'!Q4423=0,"",'Ark1'!Q4423)</f>
        <v/>
      </c>
      <c r="G2611" s="116">
        <f>+'Ark1'!R4423</f>
        <v>0</v>
      </c>
      <c r="H2611" s="116">
        <f>+'Ark1'!S4423</f>
        <v>0</v>
      </c>
      <c r="I2611" s="222" t="str">
        <f>+IF(G2611=0,"",'Ark1'!AA4423)</f>
        <v/>
      </c>
      <c r="J2611" s="222" t="str">
        <f>+IF(G2611=0,"",'Ark1'!AB4423)</f>
        <v/>
      </c>
      <c r="K2611" s="114" t="str">
        <f>+IF(G2611=0,"",'Ark1'!U4423)</f>
        <v/>
      </c>
      <c r="L2611" s="222" t="str">
        <f>+IF(G2611=0,"",'Ark1'!W4423)</f>
        <v/>
      </c>
      <c r="M2611" s="222" t="str">
        <f>+IF(G2611=0,"",'Ark1'!X4423)</f>
        <v/>
      </c>
      <c r="N2611" s="114" t="str">
        <f>+IF(G2611=0,"",'Ark1'!Y4423)</f>
        <v/>
      </c>
      <c r="O2611" s="116" t="str">
        <f>+IF(G2611=0,"",'Ark1'!Z4423)</f>
        <v/>
      </c>
      <c r="P2611" s="116" t="str">
        <f t="shared" si="41"/>
        <v/>
      </c>
      <c r="Q2611" s="114" t="str">
        <f>+IF(G2611=0,"",'Ark1'!T4423)</f>
        <v/>
      </c>
      <c r="R2611" s="222" t="str">
        <f>+IF(G2611=0,"",'Ark1'!V4423)</f>
        <v/>
      </c>
      <c r="S2611" s="32"/>
    </row>
    <row r="2612" spans="1:19" x14ac:dyDescent="0.5">
      <c r="A2612" s="32"/>
      <c r="B2612" s="297" t="str">
        <f>+IF(E2612=2012,VLOOKUP(D2612,K_navn!$A$2:$C$359,2),"")</f>
        <v/>
      </c>
      <c r="C2612" s="297" t="str">
        <f>+IF(E2612=2012,VLOOKUP(D2612,K_navn!$A$2:$C$359,3),"")</f>
        <v/>
      </c>
      <c r="D2612" s="115">
        <f>+'Ark1'!P4424</f>
        <v>1576</v>
      </c>
      <c r="E2612" s="115">
        <f>+'Ark1'!C4424</f>
        <v>2022</v>
      </c>
      <c r="F2612" s="116" t="str">
        <f>+IF('Ark1'!Q4424=0,"",'Ark1'!Q4424)</f>
        <v/>
      </c>
      <c r="G2612" s="116">
        <f>+'Ark1'!R4424</f>
        <v>0</v>
      </c>
      <c r="H2612" s="116">
        <f>+'Ark1'!S4424</f>
        <v>0</v>
      </c>
      <c r="I2612" s="222" t="str">
        <f>+IF(G2612=0,"",'Ark1'!AA4424)</f>
        <v/>
      </c>
      <c r="J2612" s="222" t="str">
        <f>+IF(G2612=0,"",'Ark1'!AB4424)</f>
        <v/>
      </c>
      <c r="K2612" s="114" t="str">
        <f>+IF(G2612=0,"",'Ark1'!U4424)</f>
        <v/>
      </c>
      <c r="L2612" s="222" t="str">
        <f>+IF(G2612=0,"",'Ark1'!W4424)</f>
        <v/>
      </c>
      <c r="M2612" s="222" t="str">
        <f>+IF(G2612=0,"",'Ark1'!X4424)</f>
        <v/>
      </c>
      <c r="N2612" s="114" t="str">
        <f>+IF(G2612=0,"",'Ark1'!Y4424)</f>
        <v/>
      </c>
      <c r="O2612" s="116" t="str">
        <f>+IF(G2612=0,"",'Ark1'!Z4424)</f>
        <v/>
      </c>
      <c r="P2612" s="116" t="str">
        <f t="shared" si="41"/>
        <v/>
      </c>
      <c r="Q2612" s="114" t="str">
        <f>+IF(G2612=0,"",'Ark1'!T4424)</f>
        <v/>
      </c>
      <c r="R2612" s="222" t="str">
        <f>+IF(G2612=0,"",'Ark1'!V4424)</f>
        <v/>
      </c>
      <c r="S2612" s="32"/>
    </row>
    <row r="2613" spans="1:19" x14ac:dyDescent="0.5">
      <c r="A2613" s="32"/>
      <c r="B2613" s="297" t="str">
        <f>+IF(E2613=2012,VLOOKUP(D2613,K_navn!$A$2:$C$359,2),"")</f>
        <v>Volda</v>
      </c>
      <c r="C2613" s="297" t="str">
        <f>+IF(E2613=2012,VLOOKUP(D2613,K_navn!$A$2:$C$359,3),"")</f>
        <v>Møre og Romsdal</v>
      </c>
      <c r="D2613" s="115">
        <f>+'Ark1'!P4425</f>
        <v>1577</v>
      </c>
      <c r="E2613" s="115">
        <f>+'Ark1'!C4425</f>
        <v>2012</v>
      </c>
      <c r="F2613" s="116" t="str">
        <f>+IF('Ark1'!Q4425=0,"",'Ark1'!Q4425)</f>
        <v/>
      </c>
      <c r="G2613" s="116">
        <f>+'Ark1'!R4425</f>
        <v>0</v>
      </c>
      <c r="H2613" s="116">
        <f>+'Ark1'!S4425</f>
        <v>0</v>
      </c>
      <c r="I2613" s="222" t="str">
        <f>+IF(G2613=0,"",'Ark1'!AA4425)</f>
        <v/>
      </c>
      <c r="J2613" s="222" t="str">
        <f>+IF(G2613=0,"",'Ark1'!AB4425)</f>
        <v/>
      </c>
      <c r="K2613" s="114" t="str">
        <f>+IF(G2613=0,"",'Ark1'!U4425)</f>
        <v/>
      </c>
      <c r="L2613" s="222" t="str">
        <f>+IF(G2613=0,"",'Ark1'!W4425)</f>
        <v/>
      </c>
      <c r="M2613" s="222" t="str">
        <f>+IF(G2613=0,"",'Ark1'!X4425)</f>
        <v/>
      </c>
      <c r="N2613" s="114" t="str">
        <f>+IF(G2613=0,"",'Ark1'!Y4425)</f>
        <v/>
      </c>
      <c r="O2613" s="116" t="str">
        <f>+IF(G2613=0,"",'Ark1'!Z4425)</f>
        <v/>
      </c>
      <c r="P2613" s="116" t="str">
        <f t="shared" si="41"/>
        <v/>
      </c>
      <c r="Q2613" s="114" t="str">
        <f>+IF(G2613=0,"",'Ark1'!T4425)</f>
        <v/>
      </c>
      <c r="R2613" s="222" t="str">
        <f>+IF(G2613=0,"",'Ark1'!V4425)</f>
        <v/>
      </c>
      <c r="S2613" s="32"/>
    </row>
    <row r="2614" spans="1:19" x14ac:dyDescent="0.5">
      <c r="A2614" s="32"/>
      <c r="B2614" s="297" t="str">
        <f>+IF(E2614=2012,VLOOKUP(D2614,K_navn!$A$2:$C$359,2),"")</f>
        <v/>
      </c>
      <c r="C2614" s="297" t="str">
        <f>+IF(E2614=2012,VLOOKUP(D2614,K_navn!$A$2:$C$359,3),"")</f>
        <v/>
      </c>
      <c r="D2614" s="115">
        <f>+'Ark1'!P4426</f>
        <v>1577</v>
      </c>
      <c r="E2614" s="115">
        <f>+'Ark1'!C4426</f>
        <v>2013</v>
      </c>
      <c r="F2614" s="116" t="str">
        <f>+IF('Ark1'!Q4426=0,"",'Ark1'!Q4426)</f>
        <v/>
      </c>
      <c r="G2614" s="116">
        <f>+'Ark1'!R4426</f>
        <v>0</v>
      </c>
      <c r="H2614" s="116">
        <f>+'Ark1'!S4426</f>
        <v>0</v>
      </c>
      <c r="I2614" s="222" t="str">
        <f>+IF(G2614=0,"",'Ark1'!AA4426)</f>
        <v/>
      </c>
      <c r="J2614" s="222" t="str">
        <f>+IF(G2614=0,"",'Ark1'!AB4426)</f>
        <v/>
      </c>
      <c r="K2614" s="114" t="str">
        <f>+IF(G2614=0,"",'Ark1'!U4426)</f>
        <v/>
      </c>
      <c r="L2614" s="222" t="str">
        <f>+IF(G2614=0,"",'Ark1'!W4426)</f>
        <v/>
      </c>
      <c r="M2614" s="222" t="str">
        <f>+IF(G2614=0,"",'Ark1'!X4426)</f>
        <v/>
      </c>
      <c r="N2614" s="114" t="str">
        <f>+IF(G2614=0,"",'Ark1'!Y4426)</f>
        <v/>
      </c>
      <c r="O2614" s="116" t="str">
        <f>+IF(G2614=0,"",'Ark1'!Z4426)</f>
        <v/>
      </c>
      <c r="P2614" s="116" t="str">
        <f t="shared" si="41"/>
        <v/>
      </c>
      <c r="Q2614" s="114" t="str">
        <f>+IF(G2614=0,"",'Ark1'!T4426)</f>
        <v/>
      </c>
      <c r="R2614" s="222" t="str">
        <f>+IF(G2614=0,"",'Ark1'!V4426)</f>
        <v/>
      </c>
      <c r="S2614" s="32"/>
    </row>
    <row r="2615" spans="1:19" x14ac:dyDescent="0.5">
      <c r="A2615" s="32"/>
      <c r="B2615" s="297" t="str">
        <f>+IF(E2615=2012,VLOOKUP(D2615,K_navn!$A$2:$C$359,2),"")</f>
        <v/>
      </c>
      <c r="C2615" s="297" t="str">
        <f>+IF(E2615=2012,VLOOKUP(D2615,K_navn!$A$2:$C$359,3),"")</f>
        <v/>
      </c>
      <c r="D2615" s="115">
        <f>+'Ark1'!P4427</f>
        <v>1577</v>
      </c>
      <c r="E2615" s="115">
        <f>+'Ark1'!C4427</f>
        <v>2014</v>
      </c>
      <c r="F2615" s="116" t="str">
        <f>+IF('Ark1'!Q4427=0,"",'Ark1'!Q4427)</f>
        <v/>
      </c>
      <c r="G2615" s="116">
        <f>+'Ark1'!R4427</f>
        <v>0</v>
      </c>
      <c r="H2615" s="116">
        <f>+'Ark1'!S4427</f>
        <v>0</v>
      </c>
      <c r="I2615" s="222" t="str">
        <f>+IF(G2615=0,"",'Ark1'!AA4427)</f>
        <v/>
      </c>
      <c r="J2615" s="222" t="str">
        <f>+IF(G2615=0,"",'Ark1'!AB4427)</f>
        <v/>
      </c>
      <c r="K2615" s="114" t="str">
        <f>+IF(G2615=0,"",'Ark1'!U4427)</f>
        <v/>
      </c>
      <c r="L2615" s="222" t="str">
        <f>+IF(G2615=0,"",'Ark1'!W4427)</f>
        <v/>
      </c>
      <c r="M2615" s="222" t="str">
        <f>+IF(G2615=0,"",'Ark1'!X4427)</f>
        <v/>
      </c>
      <c r="N2615" s="114" t="str">
        <f>+IF(G2615=0,"",'Ark1'!Y4427)</f>
        <v/>
      </c>
      <c r="O2615" s="116" t="str">
        <f>+IF(G2615=0,"",'Ark1'!Z4427)</f>
        <v/>
      </c>
      <c r="P2615" s="116" t="str">
        <f t="shared" si="41"/>
        <v/>
      </c>
      <c r="Q2615" s="114" t="str">
        <f>+IF(G2615=0,"",'Ark1'!T4427)</f>
        <v/>
      </c>
      <c r="R2615" s="222" t="str">
        <f>+IF(G2615=0,"",'Ark1'!V4427)</f>
        <v/>
      </c>
      <c r="S2615" s="32"/>
    </row>
    <row r="2616" spans="1:19" x14ac:dyDescent="0.5">
      <c r="A2616" s="32"/>
      <c r="B2616" s="297" t="str">
        <f>+IF(E2616=2012,VLOOKUP(D2616,K_navn!$A$2:$C$359,2),"")</f>
        <v/>
      </c>
      <c r="C2616" s="297" t="str">
        <f>+IF(E2616=2012,VLOOKUP(D2616,K_navn!$A$2:$C$359,3),"")</f>
        <v/>
      </c>
      <c r="D2616" s="115">
        <f>+'Ark1'!P4428</f>
        <v>1577</v>
      </c>
      <c r="E2616" s="115">
        <f>+'Ark1'!C4428</f>
        <v>2015</v>
      </c>
      <c r="F2616" s="116" t="str">
        <f>+IF('Ark1'!Q4428=0,"",'Ark1'!Q4428)</f>
        <v/>
      </c>
      <c r="G2616" s="116">
        <f>+'Ark1'!R4428</f>
        <v>0</v>
      </c>
      <c r="H2616" s="116">
        <f>+'Ark1'!S4428</f>
        <v>0</v>
      </c>
      <c r="I2616" s="222" t="str">
        <f>+IF(G2616=0,"",'Ark1'!AA4428)</f>
        <v/>
      </c>
      <c r="J2616" s="222" t="str">
        <f>+IF(G2616=0,"",'Ark1'!AB4428)</f>
        <v/>
      </c>
      <c r="K2616" s="114" t="str">
        <f>+IF(G2616=0,"",'Ark1'!U4428)</f>
        <v/>
      </c>
      <c r="L2616" s="222" t="str">
        <f>+IF(G2616=0,"",'Ark1'!W4428)</f>
        <v/>
      </c>
      <c r="M2616" s="222" t="str">
        <f>+IF(G2616=0,"",'Ark1'!X4428)</f>
        <v/>
      </c>
      <c r="N2616" s="114" t="str">
        <f>+IF(G2616=0,"",'Ark1'!Y4428)</f>
        <v/>
      </c>
      <c r="O2616" s="116" t="str">
        <f>+IF(G2616=0,"",'Ark1'!Z4428)</f>
        <v/>
      </c>
      <c r="P2616" s="116" t="str">
        <f t="shared" si="41"/>
        <v/>
      </c>
      <c r="Q2616" s="114" t="str">
        <f>+IF(G2616=0,"",'Ark1'!T4428)</f>
        <v/>
      </c>
      <c r="R2616" s="222" t="str">
        <f>+IF(G2616=0,"",'Ark1'!V4428)</f>
        <v/>
      </c>
      <c r="S2616" s="32"/>
    </row>
    <row r="2617" spans="1:19" x14ac:dyDescent="0.5">
      <c r="A2617" s="32"/>
      <c r="B2617" s="297" t="str">
        <f>+IF(E2617=2012,VLOOKUP(D2617,K_navn!$A$2:$C$359,2),"")</f>
        <v/>
      </c>
      <c r="C2617" s="297" t="str">
        <f>+IF(E2617=2012,VLOOKUP(D2617,K_navn!$A$2:$C$359,3),"")</f>
        <v/>
      </c>
      <c r="D2617" s="115">
        <f>+'Ark1'!P4429</f>
        <v>1577</v>
      </c>
      <c r="E2617" s="115">
        <f>+'Ark1'!C4429</f>
        <v>2016</v>
      </c>
      <c r="F2617" s="116">
        <f>+IF('Ark1'!Q4429=0,"",'Ark1'!Q4429)</f>
        <v>1</v>
      </c>
      <c r="G2617" s="116">
        <f>+'Ark1'!R4429</f>
        <v>522</v>
      </c>
      <c r="H2617" s="116">
        <f>+'Ark1'!S4429</f>
        <v>522</v>
      </c>
      <c r="I2617" s="222">
        <f>+IF(G2617=0,"",'Ark1'!AA4429)</f>
        <v>1.1131013306038895</v>
      </c>
      <c r="J2617" s="222">
        <f>+IF(G2617=0,"",'Ark1'!AB4429)</f>
        <v>1.1887971839702003</v>
      </c>
      <c r="K2617" s="114">
        <f>+IF(G2617=0,"",'Ark1'!U4429)</f>
        <v>62.325670498084271</v>
      </c>
      <c r="L2617" s="222">
        <f>+IF(G2617=0,"",'Ark1'!W4429)</f>
        <v>87.004406130268194</v>
      </c>
      <c r="M2617" s="222">
        <f>+IF(G2617=0,"",'Ark1'!X4429)</f>
        <v>12.752062402942977</v>
      </c>
      <c r="N2617" s="114">
        <f>+IF(G2617=0,"",'Ark1'!Y4429)</f>
        <v>2.1328645387061989</v>
      </c>
      <c r="O2617" s="116">
        <f>+IF(G2617=0,"",'Ark1'!Z4429)</f>
        <v>-43.478893777213933</v>
      </c>
      <c r="P2617" s="116">
        <f t="shared" si="41"/>
        <v>522</v>
      </c>
      <c r="Q2617" s="114">
        <f>+IF(G2617=0,"",'Ark1'!T4429)</f>
        <v>16.787356321839077</v>
      </c>
      <c r="R2617" s="222">
        <f>+IF(G2617=0,"",'Ark1'!V4429)</f>
        <v>94.262628526834405</v>
      </c>
      <c r="S2617" s="32"/>
    </row>
    <row r="2618" spans="1:19" x14ac:dyDescent="0.5">
      <c r="A2618" s="32"/>
      <c r="B2618" s="297" t="str">
        <f>+IF(E2618=2012,VLOOKUP(D2618,K_navn!$A$2:$C$359,2),"")</f>
        <v/>
      </c>
      <c r="C2618" s="297" t="str">
        <f>+IF(E2618=2012,VLOOKUP(D2618,K_navn!$A$2:$C$359,3),"")</f>
        <v/>
      </c>
      <c r="D2618" s="115">
        <f>+'Ark1'!P4430</f>
        <v>1577</v>
      </c>
      <c r="E2618" s="115">
        <f>+'Ark1'!C4430</f>
        <v>2017</v>
      </c>
      <c r="F2618" s="116">
        <f>+IF('Ark1'!Q4430=0,"",'Ark1'!Q4430)</f>
        <v>1</v>
      </c>
      <c r="G2618" s="116">
        <f>+'Ark1'!R4430</f>
        <v>907</v>
      </c>
      <c r="H2618" s="116">
        <f>+'Ark1'!S4430</f>
        <v>907</v>
      </c>
      <c r="I2618" s="222">
        <f>+IF(G2618=0,"",'Ark1'!AA4430)</f>
        <v>2.6170759153994858</v>
      </c>
      <c r="J2618" s="222">
        <f>+IF(G2618=0,"",'Ark1'!AB4430)</f>
        <v>2.8373313487753324</v>
      </c>
      <c r="K2618" s="114">
        <f>+IF(G2618=0,"",'Ark1'!U4430)</f>
        <v>61.821389195148839</v>
      </c>
      <c r="L2618" s="222">
        <f>+IF(G2618=0,"",'Ark1'!W4430)</f>
        <v>88.491400220507117</v>
      </c>
      <c r="M2618" s="222">
        <f>+IF(G2618=0,"",'Ark1'!X4430)</f>
        <v>11.879730493832341</v>
      </c>
      <c r="N2618" s="114">
        <f>+IF(G2618=0,"",'Ark1'!Y4430)</f>
        <v>2.2007979533177906</v>
      </c>
      <c r="O2618" s="116">
        <f>+IF(G2618=0,"",'Ark1'!Z4430)</f>
        <v>-37.566475562742227</v>
      </c>
      <c r="P2618" s="116">
        <f t="shared" si="41"/>
        <v>907</v>
      </c>
      <c r="Q2618" s="114">
        <f>+IF(G2618=0,"",'Ark1'!T4430)</f>
        <v>16.560088202866588</v>
      </c>
      <c r="R2618" s="222">
        <f>+IF(G2618=0,"",'Ark1'!V4430)</f>
        <v>95.873673044969863</v>
      </c>
      <c r="S2618" s="32"/>
    </row>
    <row r="2619" spans="1:19" x14ac:dyDescent="0.5">
      <c r="A2619" s="32"/>
      <c r="B2619" s="297" t="str">
        <f>+IF(E2619=2012,VLOOKUP(D2619,K_navn!$A$2:$C$359,2),"")</f>
        <v/>
      </c>
      <c r="C2619" s="297" t="str">
        <f>+IF(E2619=2012,VLOOKUP(D2619,K_navn!$A$2:$C$359,3),"")</f>
        <v/>
      </c>
      <c r="D2619" s="115">
        <f>+'Ark1'!P4431</f>
        <v>1577</v>
      </c>
      <c r="E2619" s="115">
        <f>+'Ark1'!C4431</f>
        <v>2018</v>
      </c>
      <c r="F2619" s="116">
        <f>+IF('Ark1'!Q4431=0,"",'Ark1'!Q4431)</f>
        <v>1</v>
      </c>
      <c r="G2619" s="116">
        <f>+'Ark1'!R4431</f>
        <v>806</v>
      </c>
      <c r="H2619" s="116">
        <f>+'Ark1'!S4431</f>
        <v>805</v>
      </c>
      <c r="I2619" s="222">
        <f>+IF(G2619=0,"",'Ark1'!AA4431)</f>
        <v>3.2192355314135082</v>
      </c>
      <c r="J2619" s="222">
        <f>+IF(G2619=0,"",'Ark1'!AB4431)</f>
        <v>3.5424666574642432</v>
      </c>
      <c r="K2619" s="114">
        <f>+IF(G2619=0,"",'Ark1'!U4431)</f>
        <v>62.45838509316772</v>
      </c>
      <c r="L2619" s="222">
        <f>+IF(G2619=0,"",'Ark1'!W4431)</f>
        <v>88.498509316770139</v>
      </c>
      <c r="M2619" s="222">
        <f>+IF(G2619=0,"",'Ark1'!X4431)</f>
        <v>10.891894428312497</v>
      </c>
      <c r="N2619" s="114">
        <f>+IF(G2619=0,"",'Ark1'!Y4431)</f>
        <v>2.2083567710179155</v>
      </c>
      <c r="O2619" s="116">
        <f>+IF(G2619=0,"",'Ark1'!Z4431)</f>
        <v>-42.687228523041696</v>
      </c>
      <c r="P2619" s="116">
        <f t="shared" si="41"/>
        <v>805</v>
      </c>
      <c r="Q2619" s="114">
        <f>+IF(G2619=0,"",'Ark1'!T4431)</f>
        <v>16.707196029776672</v>
      </c>
      <c r="R2619" s="222">
        <f>+IF(G2619=0,"",'Ark1'!V4431)</f>
        <v>95.933056533179027</v>
      </c>
      <c r="S2619" s="32"/>
    </row>
    <row r="2620" spans="1:19" x14ac:dyDescent="0.5">
      <c r="A2620" s="32"/>
      <c r="B2620" s="297" t="str">
        <f>+IF(E2620=2012,VLOOKUP(D2620,K_navn!$A$2:$C$359,2),"")</f>
        <v/>
      </c>
      <c r="C2620" s="297" t="str">
        <f>+IF(E2620=2012,VLOOKUP(D2620,K_navn!$A$2:$C$359,3),"")</f>
        <v/>
      </c>
      <c r="D2620" s="115">
        <f>+'Ark1'!P4432</f>
        <v>1577</v>
      </c>
      <c r="E2620" s="115">
        <f>+'Ark1'!C4432</f>
        <v>2019</v>
      </c>
      <c r="F2620" s="116">
        <f>+IF('Ark1'!Q4432=0,"",'Ark1'!Q4432)</f>
        <v>1</v>
      </c>
      <c r="G2620" s="116">
        <f>+'Ark1'!R4432</f>
        <v>907</v>
      </c>
      <c r="H2620" s="116">
        <f>+'Ark1'!S4432</f>
        <v>905</v>
      </c>
      <c r="I2620" s="222">
        <f>+IF(G2620=0,"",'Ark1'!AA4432)</f>
        <v>4.5034756703078447</v>
      </c>
      <c r="J2620" s="222">
        <f>+IF(G2620=0,"",'Ark1'!AB4432)</f>
        <v>4.8205233725570515</v>
      </c>
      <c r="K2620" s="114">
        <f>+IF(G2620=0,"",'Ark1'!U4432)</f>
        <v>62.893922651933678</v>
      </c>
      <c r="L2620" s="222">
        <f>+IF(G2620=0,"",'Ark1'!W4432)</f>
        <v>86.181546961325949</v>
      </c>
      <c r="M2620" s="222">
        <f>+IF(G2620=0,"",'Ark1'!X4432)</f>
        <v>11.060685532901381</v>
      </c>
      <c r="N2620" s="114">
        <f>+IF(G2620=0,"",'Ark1'!Y4432)</f>
        <v>2.0230212553363454</v>
      </c>
      <c r="O2620" s="116">
        <f>+IF(G2620=0,"",'Ark1'!Z4432)</f>
        <v>-38.907466027906246</v>
      </c>
      <c r="P2620" s="116">
        <f t="shared" si="41"/>
        <v>905</v>
      </c>
      <c r="Q2620" s="114">
        <f>+IF(G2620=0,"",'Ark1'!T4432)</f>
        <v>16.816979051819189</v>
      </c>
      <c r="R2620" s="222">
        <f>+IF(G2620=0,"",'Ark1'!V4432)</f>
        <v>93.462705685879058</v>
      </c>
      <c r="S2620" s="32"/>
    </row>
    <row r="2621" spans="1:19" x14ac:dyDescent="0.5">
      <c r="A2621" s="32"/>
      <c r="B2621" s="297" t="str">
        <f>+IF(E2621=2012,VLOOKUP(D2621,K_navn!$A$2:$C$359,2),"")</f>
        <v/>
      </c>
      <c r="C2621" s="297" t="str">
        <f>+IF(E2621=2012,VLOOKUP(D2621,K_navn!$A$2:$C$359,3),"")</f>
        <v/>
      </c>
      <c r="D2621" s="115">
        <f>+'Ark1'!P4433</f>
        <v>1577</v>
      </c>
      <c r="E2621" s="115">
        <f>+'Ark1'!C4433</f>
        <v>2020</v>
      </c>
      <c r="F2621" s="116">
        <f>+IF('Ark1'!Q4433=0,"",'Ark1'!Q4433)</f>
        <v>1</v>
      </c>
      <c r="G2621" s="116">
        <f>+'Ark1'!R4433</f>
        <v>840</v>
      </c>
      <c r="H2621" s="116">
        <f>+'Ark1'!S4433</f>
        <v>840</v>
      </c>
      <c r="I2621" s="222">
        <f>+IF(G2621=0,"",'Ark1'!AA4433)</f>
        <v>4.023373886387585</v>
      </c>
      <c r="J2621" s="222">
        <f>+IF(G2621=0,"",'Ark1'!AB4433)</f>
        <v>4.3488439875600635</v>
      </c>
      <c r="K2621" s="114">
        <f>+IF(G2621=0,"",'Ark1'!U4433)</f>
        <v>62.322619047619021</v>
      </c>
      <c r="L2621" s="222">
        <f>+IF(G2621=0,"",'Ark1'!W4433)</f>
        <v>89.292892857142945</v>
      </c>
      <c r="M2621" s="222">
        <f>+IF(G2621=0,"",'Ark1'!X4433)</f>
        <v>11.423915894712938</v>
      </c>
      <c r="N2621" s="114">
        <f>+IF(G2621=0,"",'Ark1'!Y4433)</f>
        <v>1.8681446863562263</v>
      </c>
      <c r="O2621" s="116">
        <f>+IF(G2621=0,"",'Ark1'!Z4433)</f>
        <v>-42.436846513875153</v>
      </c>
      <c r="P2621" s="116">
        <f t="shared" si="41"/>
        <v>840</v>
      </c>
      <c r="Q2621" s="114">
        <f>+IF(G2621=0,"",'Ark1'!T4433)</f>
        <v>16.782142857142858</v>
      </c>
      <c r="R2621" s="222">
        <f>+IF(G2621=0,"",'Ark1'!V4433)</f>
        <v>96.742029097662737</v>
      </c>
      <c r="S2621" s="32"/>
    </row>
    <row r="2622" spans="1:19" x14ac:dyDescent="0.5">
      <c r="A2622" s="32"/>
      <c r="B2622" s="297" t="str">
        <f>+IF(E2622=2012,VLOOKUP(D2622,K_navn!$A$2:$C$359,2),"")</f>
        <v/>
      </c>
      <c r="C2622" s="297" t="str">
        <f>+IF(E2622=2012,VLOOKUP(D2622,K_navn!$A$2:$C$359,3),"")</f>
        <v/>
      </c>
      <c r="D2622" s="115">
        <f>+'Ark1'!P4434</f>
        <v>1577</v>
      </c>
      <c r="E2622" s="115">
        <f>+'Ark1'!C4434</f>
        <v>2021</v>
      </c>
      <c r="F2622" s="116">
        <f>+IF('Ark1'!Q4434=0,"",'Ark1'!Q4434)</f>
        <v>2</v>
      </c>
      <c r="G2622" s="116">
        <f>+'Ark1'!R4434</f>
        <v>727</v>
      </c>
      <c r="H2622" s="116">
        <f>+'Ark1'!S4434</f>
        <v>727</v>
      </c>
      <c r="I2622" s="222">
        <f>+IF(G2622=0,"",'Ark1'!AA4434)</f>
        <v>2.7650996500836755</v>
      </c>
      <c r="J2622" s="222">
        <f>+IF(G2622=0,"",'Ark1'!AB4434)</f>
        <v>2.8577320627546619</v>
      </c>
      <c r="K2622" s="114">
        <f>+IF(G2622=0,"",'Ark1'!U4434)</f>
        <v>61.459422283356261</v>
      </c>
      <c r="L2622" s="222">
        <f>+IF(G2622=0,"",'Ark1'!W4434)</f>
        <v>87.69525447042642</v>
      </c>
      <c r="M2622" s="222">
        <f>+IF(G2622=0,"",'Ark1'!X4434)</f>
        <v>12.096296984042798</v>
      </c>
      <c r="N2622" s="114">
        <f>+IF(G2622=0,"",'Ark1'!Y4434)</f>
        <v>1.8993059462662625</v>
      </c>
      <c r="O2622" s="116">
        <f>+IF(G2622=0,"",'Ark1'!Z4434)</f>
        <v>-37.55078982796001</v>
      </c>
      <c r="P2622" s="116">
        <f t="shared" si="41"/>
        <v>363.5</v>
      </c>
      <c r="Q2622" s="114">
        <f>+IF(G2622=0,"",'Ark1'!T4434)</f>
        <v>16.570839064649249</v>
      </c>
      <c r="R2622" s="222">
        <f>+IF(G2622=0,"",'Ark1'!V4434)</f>
        <v>95.011109935456517</v>
      </c>
      <c r="S2622" s="32"/>
    </row>
    <row r="2623" spans="1:19" x14ac:dyDescent="0.5">
      <c r="A2623" s="32"/>
      <c r="B2623" s="297" t="str">
        <f>+IF(E2623=2012,VLOOKUP(D2623,K_navn!$A$2:$C$359,2),"")</f>
        <v/>
      </c>
      <c r="C2623" s="297" t="str">
        <f>+IF(E2623=2012,VLOOKUP(D2623,K_navn!$A$2:$C$359,3),"")</f>
        <v/>
      </c>
      <c r="D2623" s="115">
        <f>+'Ark1'!P4435</f>
        <v>1577</v>
      </c>
      <c r="E2623" s="115">
        <f>+'Ark1'!C4435</f>
        <v>2022</v>
      </c>
      <c r="F2623" s="116">
        <f>+IF('Ark1'!Q4435=0,"",'Ark1'!Q4435)</f>
        <v>1</v>
      </c>
      <c r="G2623" s="116">
        <f>+'Ark1'!R4435</f>
        <v>854</v>
      </c>
      <c r="H2623" s="116">
        <f>+'Ark1'!S4435</f>
        <v>854</v>
      </c>
      <c r="I2623" s="222">
        <f>+IF(G2623=0,"",'Ark1'!AA4435)</f>
        <v>2.9647630619684087</v>
      </c>
      <c r="J2623" s="222">
        <f>+IF(G2623=0,"",'Ark1'!AB4435)</f>
        <v>3.1509904904273802</v>
      </c>
      <c r="K2623" s="114">
        <f>+IF(G2623=0,"",'Ark1'!U4435)</f>
        <v>60.367681498829043</v>
      </c>
      <c r="L2623" s="222">
        <f>+IF(G2623=0,"",'Ark1'!W4435)</f>
        <v>91.145081967213159</v>
      </c>
      <c r="M2623" s="222">
        <f>+IF(G2623=0,"",'Ark1'!X4435)</f>
        <v>10.025224295893299</v>
      </c>
      <c r="N2623" s="114">
        <f>+IF(G2623=0,"",'Ark1'!Y4435)</f>
        <v>1.9665076241381607</v>
      </c>
      <c r="O2623" s="116">
        <f>+IF(G2623=0,"",'Ark1'!Z4435)</f>
        <v>-38.184409357269189</v>
      </c>
      <c r="P2623" s="116">
        <f t="shared" si="41"/>
        <v>854</v>
      </c>
      <c r="Q2623" s="114">
        <f>+IF(G2623=0,"",'Ark1'!T4435)</f>
        <v>16.062060889929743</v>
      </c>
      <c r="R2623" s="222">
        <f>+IF(G2623=0,"",'Ark1'!V4435)</f>
        <v>98.748734525691376</v>
      </c>
      <c r="S2623" s="32"/>
    </row>
    <row r="2624" spans="1:19" x14ac:dyDescent="0.5">
      <c r="A2624" s="32"/>
      <c r="B2624" s="297" t="str">
        <f>+IF(E2624=2012,VLOOKUP(D2624,K_navn!$A$2:$C$359,2),"")</f>
        <v>Fjord</v>
      </c>
      <c r="C2624" s="297" t="str">
        <f>+IF(E2624=2012,VLOOKUP(D2624,K_navn!$A$2:$C$359,3),"")</f>
        <v>Møre og Romsdal</v>
      </c>
      <c r="D2624" s="115">
        <f>+'Ark1'!P4436</f>
        <v>1578</v>
      </c>
      <c r="E2624" s="115">
        <f>+'Ark1'!C4436</f>
        <v>2012</v>
      </c>
      <c r="F2624" s="116" t="str">
        <f>+IF('Ark1'!Q4436=0,"",'Ark1'!Q4436)</f>
        <v/>
      </c>
      <c r="G2624" s="116">
        <f>+'Ark1'!R4436</f>
        <v>0</v>
      </c>
      <c r="H2624" s="116">
        <f>+'Ark1'!S4436</f>
        <v>0</v>
      </c>
      <c r="I2624" s="222" t="str">
        <f>+IF(G2624=0,"",'Ark1'!AA4436)</f>
        <v/>
      </c>
      <c r="J2624" s="222" t="str">
        <f>+IF(G2624=0,"",'Ark1'!AB4436)</f>
        <v/>
      </c>
      <c r="K2624" s="114" t="str">
        <f>+IF(G2624=0,"",'Ark1'!U4436)</f>
        <v/>
      </c>
      <c r="L2624" s="222" t="str">
        <f>+IF(G2624=0,"",'Ark1'!W4436)</f>
        <v/>
      </c>
      <c r="M2624" s="222" t="str">
        <f>+IF(G2624=0,"",'Ark1'!X4436)</f>
        <v/>
      </c>
      <c r="N2624" s="114" t="str">
        <f>+IF(G2624=0,"",'Ark1'!Y4436)</f>
        <v/>
      </c>
      <c r="O2624" s="116" t="str">
        <f>+IF(G2624=0,"",'Ark1'!Z4436)</f>
        <v/>
      </c>
      <c r="P2624" s="116" t="str">
        <f t="shared" si="41"/>
        <v/>
      </c>
      <c r="Q2624" s="114" t="str">
        <f>+IF(G2624=0,"",'Ark1'!T4436)</f>
        <v/>
      </c>
      <c r="R2624" s="222" t="str">
        <f>+IF(G2624=0,"",'Ark1'!V4436)</f>
        <v/>
      </c>
      <c r="S2624" s="32"/>
    </row>
    <row r="2625" spans="1:19" x14ac:dyDescent="0.5">
      <c r="A2625" s="32"/>
      <c r="B2625" s="297" t="str">
        <f>+IF(E2625=2012,VLOOKUP(D2625,K_navn!$A$2:$C$359,2),"")</f>
        <v/>
      </c>
      <c r="C2625" s="297" t="str">
        <f>+IF(E2625=2012,VLOOKUP(D2625,K_navn!$A$2:$C$359,3),"")</f>
        <v/>
      </c>
      <c r="D2625" s="115">
        <f>+'Ark1'!P4437</f>
        <v>1578</v>
      </c>
      <c r="E2625" s="115">
        <f>+'Ark1'!C4437</f>
        <v>2013</v>
      </c>
      <c r="F2625" s="116">
        <f>+IF('Ark1'!Q4437=0,"",'Ark1'!Q4437)</f>
        <v>4</v>
      </c>
      <c r="G2625" s="116">
        <f>+'Ark1'!R4437</f>
        <v>15</v>
      </c>
      <c r="H2625" s="116">
        <f>+'Ark1'!S4437</f>
        <v>15</v>
      </c>
      <c r="I2625" s="222">
        <f>+IF(G2625=0,"",'Ark1'!AA4437)</f>
        <v>0.27891409445890658</v>
      </c>
      <c r="J2625" s="222">
        <f>+IF(G2625=0,"",'Ark1'!AB4437)</f>
        <v>0.27070651505171639</v>
      </c>
      <c r="K2625" s="114">
        <f>+IF(G2625=0,"",'Ark1'!U4437)</f>
        <v>60.2</v>
      </c>
      <c r="L2625" s="222">
        <f>+IF(G2625=0,"",'Ark1'!W4437)</f>
        <v>72.306666666666658</v>
      </c>
      <c r="M2625" s="222">
        <f>+IF(G2625=0,"",'Ark1'!X4437)</f>
        <v>9.4563182875555754</v>
      </c>
      <c r="N2625" s="114">
        <f>+IF(G2625=0,"",'Ark1'!Y4437)</f>
        <v>2.1354156504061717</v>
      </c>
      <c r="O2625" s="116">
        <f>+IF(G2625=0,"",'Ark1'!Z4437)</f>
        <v>-0.43579091202536735</v>
      </c>
      <c r="P2625" s="116">
        <f t="shared" si="41"/>
        <v>3.75</v>
      </c>
      <c r="Q2625" s="114">
        <f>+IF(G2625=0,"",'Ark1'!T4437)</f>
        <v>16</v>
      </c>
      <c r="R2625" s="222">
        <f>+IF(G2625=0,"",'Ark1'!V4437)</f>
        <v>78.338750451426492</v>
      </c>
      <c r="S2625" s="32"/>
    </row>
    <row r="2626" spans="1:19" x14ac:dyDescent="0.5">
      <c r="A2626" s="32"/>
      <c r="B2626" s="297" t="str">
        <f>+IF(E2626=2012,VLOOKUP(D2626,K_navn!$A$2:$C$359,2),"")</f>
        <v/>
      </c>
      <c r="C2626" s="297" t="str">
        <f>+IF(E2626=2012,VLOOKUP(D2626,K_navn!$A$2:$C$359,3),"")</f>
        <v/>
      </c>
      <c r="D2626" s="115">
        <f>+'Ark1'!P4438</f>
        <v>1578</v>
      </c>
      <c r="E2626" s="115">
        <f>+'Ark1'!C4438</f>
        <v>2014</v>
      </c>
      <c r="F2626" s="116">
        <f>+IF('Ark1'!Q4438=0,"",'Ark1'!Q4438)</f>
        <v>4</v>
      </c>
      <c r="G2626" s="116">
        <f>+'Ark1'!R4438</f>
        <v>17</v>
      </c>
      <c r="H2626" s="116">
        <f>+'Ark1'!S4438</f>
        <v>17</v>
      </c>
      <c r="I2626" s="222">
        <f>+IF(G2626=0,"",'Ark1'!AA4438)</f>
        <v>0.15993978737416503</v>
      </c>
      <c r="J2626" s="222">
        <f>+IF(G2626=0,"",'Ark1'!AB4438)</f>
        <v>0.15143901783903396</v>
      </c>
      <c r="K2626" s="114">
        <f>+IF(G2626=0,"",'Ark1'!U4438)</f>
        <v>61.82352941176471</v>
      </c>
      <c r="L2626" s="222">
        <f>+IF(G2626=0,"",'Ark1'!W4438)</f>
        <v>73.129411764705893</v>
      </c>
      <c r="M2626" s="222">
        <f>+IF(G2626=0,"",'Ark1'!X4438)</f>
        <v>9.6039063563239555</v>
      </c>
      <c r="N2626" s="114">
        <f>+IF(G2626=0,"",'Ark1'!Y4438)</f>
        <v>2.255328177962538</v>
      </c>
      <c r="O2626" s="116">
        <f>+IF(G2626=0,"",'Ark1'!Z4438)</f>
        <v>-24.227887373220319</v>
      </c>
      <c r="P2626" s="116">
        <f t="shared" si="41"/>
        <v>4.25</v>
      </c>
      <c r="Q2626" s="114">
        <f>+IF(G2626=0,"",'Ark1'!T4438)</f>
        <v>16.470588235294123</v>
      </c>
      <c r="R2626" s="222">
        <f>+IF(G2626=0,"",'Ark1'!V4438)</f>
        <v>79.230131922758261</v>
      </c>
      <c r="S2626" s="32"/>
    </row>
    <row r="2627" spans="1:19" x14ac:dyDescent="0.5">
      <c r="A2627" s="32"/>
      <c r="B2627" s="297" t="str">
        <f>+IF(E2627=2012,VLOOKUP(D2627,K_navn!$A$2:$C$359,2),"")</f>
        <v/>
      </c>
      <c r="C2627" s="297" t="str">
        <f>+IF(E2627=2012,VLOOKUP(D2627,K_navn!$A$2:$C$359,3),"")</f>
        <v/>
      </c>
      <c r="D2627" s="115">
        <f>+'Ark1'!P4439</f>
        <v>1578</v>
      </c>
      <c r="E2627" s="115">
        <f>+'Ark1'!C4439</f>
        <v>2015</v>
      </c>
      <c r="F2627" s="116">
        <f>+IF('Ark1'!Q4439=0,"",'Ark1'!Q4439)</f>
        <v>3</v>
      </c>
      <c r="G2627" s="116">
        <f>+'Ark1'!R4439</f>
        <v>12</v>
      </c>
      <c r="H2627" s="116">
        <f>+'Ark1'!S4439</f>
        <v>12</v>
      </c>
      <c r="I2627" s="222">
        <f>+IF(G2627=0,"",'Ark1'!AA4439)</f>
        <v>3.1619720165476539E-2</v>
      </c>
      <c r="J2627" s="222">
        <f>+IF(G2627=0,"",'Ark1'!AB4439)</f>
        <v>3.1034762656387598E-2</v>
      </c>
      <c r="K2627" s="114">
        <f>+IF(G2627=0,"",'Ark1'!U4439)</f>
        <v>60.08333333333335</v>
      </c>
      <c r="L2627" s="222">
        <f>+IF(G2627=0,"",'Ark1'!W4439)</f>
        <v>79.208333333333343</v>
      </c>
      <c r="M2627" s="222">
        <f>+IF(G2627=0,"",'Ark1'!X4439)</f>
        <v>11.878443945044056</v>
      </c>
      <c r="N2627" s="114">
        <f>+IF(G2627=0,"",'Ark1'!Y4439)</f>
        <v>2.0190069065975695</v>
      </c>
      <c r="O2627" s="116">
        <f>+IF(G2627=0,"",'Ark1'!Z4439)</f>
        <v>-15.048488044694089</v>
      </c>
      <c r="P2627" s="116">
        <f t="shared" si="41"/>
        <v>4</v>
      </c>
      <c r="Q2627" s="114">
        <f>+IF(G2627=0,"",'Ark1'!T4439)</f>
        <v>15.5</v>
      </c>
      <c r="R2627" s="222">
        <f>+IF(G2627=0,"",'Ark1'!V4439)</f>
        <v>85.81617912603825</v>
      </c>
      <c r="S2627" s="32"/>
    </row>
    <row r="2628" spans="1:19" x14ac:dyDescent="0.5">
      <c r="A2628" s="32"/>
      <c r="B2628" s="297" t="str">
        <f>+IF(E2628=2012,VLOOKUP(D2628,K_navn!$A$2:$C$359,2),"")</f>
        <v/>
      </c>
      <c r="C2628" s="297" t="str">
        <f>+IF(E2628=2012,VLOOKUP(D2628,K_navn!$A$2:$C$359,3),"")</f>
        <v/>
      </c>
      <c r="D2628" s="115">
        <f>+'Ark1'!P4440</f>
        <v>1578</v>
      </c>
      <c r="E2628" s="115">
        <f>+'Ark1'!C4440</f>
        <v>2016</v>
      </c>
      <c r="F2628" s="116">
        <f>+IF('Ark1'!Q4440=0,"",'Ark1'!Q4440)</f>
        <v>3</v>
      </c>
      <c r="G2628" s="116">
        <f>+'Ark1'!R4440</f>
        <v>13</v>
      </c>
      <c r="H2628" s="116">
        <f>+'Ark1'!S4440</f>
        <v>13</v>
      </c>
      <c r="I2628" s="222">
        <f>+IF(G2628=0,"",'Ark1'!AA4440)</f>
        <v>2.7720914363698394E-2</v>
      </c>
      <c r="J2628" s="222">
        <f>+IF(G2628=0,"",'Ark1'!AB4440)</f>
        <v>3.0790313775101608E-2</v>
      </c>
      <c r="K2628" s="114">
        <f>+IF(G2628=0,"",'Ark1'!U4440)</f>
        <v>59.615384615384599</v>
      </c>
      <c r="L2628" s="222">
        <f>+IF(G2628=0,"",'Ark1'!W4440)</f>
        <v>90.484615384615367</v>
      </c>
      <c r="M2628" s="222">
        <f>+IF(G2628=0,"",'Ark1'!X4440)</f>
        <v>11.55913532525059</v>
      </c>
      <c r="N2628" s="114">
        <f>+IF(G2628=0,"",'Ark1'!Y4440)</f>
        <v>2.5880928986555873</v>
      </c>
      <c r="O2628" s="116">
        <f>+IF(G2628=0,"",'Ark1'!Z4440)</f>
        <v>-33.832272071255183</v>
      </c>
      <c r="P2628" s="116">
        <f t="shared" si="41"/>
        <v>4.333333333333333</v>
      </c>
      <c r="Q2628" s="114">
        <f>+IF(G2628=0,"",'Ark1'!T4440)</f>
        <v>15.84615384615385</v>
      </c>
      <c r="R2628" s="222">
        <f>+IF(G2628=0,"",'Ark1'!V4440)</f>
        <v>98.033169430785861</v>
      </c>
      <c r="S2628" s="32"/>
    </row>
    <row r="2629" spans="1:19" x14ac:dyDescent="0.5">
      <c r="A2629" s="32"/>
      <c r="B2629" s="297" t="str">
        <f>+IF(E2629=2012,VLOOKUP(D2629,K_navn!$A$2:$C$359,2),"")</f>
        <v/>
      </c>
      <c r="C2629" s="297" t="str">
        <f>+IF(E2629=2012,VLOOKUP(D2629,K_navn!$A$2:$C$359,3),"")</f>
        <v/>
      </c>
      <c r="D2629" s="115">
        <f>+'Ark1'!P4441</f>
        <v>1578</v>
      </c>
      <c r="E2629" s="115">
        <f>+'Ark1'!C4441</f>
        <v>2017</v>
      </c>
      <c r="F2629" s="116">
        <f>+IF('Ark1'!Q4441=0,"",'Ark1'!Q4441)</f>
        <v>3</v>
      </c>
      <c r="G2629" s="116">
        <f>+'Ark1'!R4441</f>
        <v>12</v>
      </c>
      <c r="H2629" s="116">
        <f>+'Ark1'!S4441</f>
        <v>12</v>
      </c>
      <c r="I2629" s="222">
        <f>+IF(G2629=0,"",'Ark1'!AA4441)</f>
        <v>3.4625039674524634E-2</v>
      </c>
      <c r="J2629" s="222">
        <f>+IF(G2629=0,"",'Ark1'!AB4441)</f>
        <v>3.5898940399734257E-2</v>
      </c>
      <c r="K2629" s="114">
        <f>+IF(G2629=0,"",'Ark1'!U4441)</f>
        <v>60.75</v>
      </c>
      <c r="L2629" s="222">
        <f>+IF(G2629=0,"",'Ark1'!W4441)</f>
        <v>84.625</v>
      </c>
      <c r="M2629" s="222">
        <f>+IF(G2629=0,"",'Ark1'!X4441)</f>
        <v>13.598598273351556</v>
      </c>
      <c r="N2629" s="114">
        <f>+IF(G2629=0,"",'Ark1'!Y4441)</f>
        <v>1.6894279110594412</v>
      </c>
      <c r="O2629" s="116">
        <f>+IF(G2629=0,"",'Ark1'!Z4441)</f>
        <v>-36.826287817417629</v>
      </c>
      <c r="P2629" s="116">
        <f t="shared" si="41"/>
        <v>4</v>
      </c>
      <c r="Q2629" s="114">
        <f>+IF(G2629=0,"",'Ark1'!T4441)</f>
        <v>16.25</v>
      </c>
      <c r="R2629" s="222">
        <f>+IF(G2629=0,"",'Ark1'!V4441)</f>
        <v>91.684723726977253</v>
      </c>
      <c r="S2629" s="32"/>
    </row>
    <row r="2630" spans="1:19" x14ac:dyDescent="0.5">
      <c r="A2630" s="32"/>
      <c r="B2630" s="297" t="str">
        <f>+IF(E2630=2012,VLOOKUP(D2630,K_navn!$A$2:$C$359,2),"")</f>
        <v/>
      </c>
      <c r="C2630" s="297" t="str">
        <f>+IF(E2630=2012,VLOOKUP(D2630,K_navn!$A$2:$C$359,3),"")</f>
        <v/>
      </c>
      <c r="D2630" s="115">
        <f>+'Ark1'!P4442</f>
        <v>1578</v>
      </c>
      <c r="E2630" s="115">
        <f>+'Ark1'!C4442</f>
        <v>2018</v>
      </c>
      <c r="F2630" s="116">
        <f>+IF('Ark1'!Q4442=0,"",'Ark1'!Q4442)</f>
        <v>4</v>
      </c>
      <c r="G2630" s="116">
        <f>+'Ark1'!R4442</f>
        <v>14</v>
      </c>
      <c r="H2630" s="116">
        <f>+'Ark1'!S4442</f>
        <v>14</v>
      </c>
      <c r="I2630" s="222">
        <f>+IF(G2630=0,"",'Ark1'!AA4442)</f>
        <v>5.5917242481127921E-2</v>
      </c>
      <c r="J2630" s="222">
        <f>+IF(G2630=0,"",'Ark1'!AB4442)</f>
        <v>6.002790163698353E-2</v>
      </c>
      <c r="K2630" s="114">
        <f>+IF(G2630=0,"",'Ark1'!U4442)</f>
        <v>60.214285714285694</v>
      </c>
      <c r="L2630" s="222">
        <f>+IF(G2630=0,"",'Ark1'!W4442)</f>
        <v>86.228571428571385</v>
      </c>
      <c r="M2630" s="222">
        <f>+IF(G2630=0,"",'Ark1'!X4442)</f>
        <v>12.381808578453697</v>
      </c>
      <c r="N2630" s="114">
        <f>+IF(G2630=0,"",'Ark1'!Y4442)</f>
        <v>2.2417649752107782</v>
      </c>
      <c r="O2630" s="116">
        <f>+IF(G2630=0,"",'Ark1'!Z4442)</f>
        <v>-15.024651141295957</v>
      </c>
      <c r="P2630" s="116">
        <f t="shared" si="41"/>
        <v>3.5</v>
      </c>
      <c r="Q2630" s="114">
        <f>+IF(G2630=0,"",'Ark1'!T4442)</f>
        <v>15.714285714285712</v>
      </c>
      <c r="R2630" s="222">
        <f>+IF(G2630=0,"",'Ark1'!V4442)</f>
        <v>93.422070886859615</v>
      </c>
      <c r="S2630" s="32"/>
    </row>
    <row r="2631" spans="1:19" x14ac:dyDescent="0.5">
      <c r="A2631" s="32"/>
      <c r="B2631" s="297" t="str">
        <f>+IF(E2631=2012,VLOOKUP(D2631,K_navn!$A$2:$C$359,2),"")</f>
        <v/>
      </c>
      <c r="C2631" s="297" t="str">
        <f>+IF(E2631=2012,VLOOKUP(D2631,K_navn!$A$2:$C$359,3),"")</f>
        <v/>
      </c>
      <c r="D2631" s="115">
        <f>+'Ark1'!P4443</f>
        <v>1578</v>
      </c>
      <c r="E2631" s="115">
        <f>+'Ark1'!C4443</f>
        <v>2019</v>
      </c>
      <c r="F2631" s="116">
        <f>+IF('Ark1'!Q4443=0,"",'Ark1'!Q4443)</f>
        <v>2</v>
      </c>
      <c r="G2631" s="116">
        <f>+'Ark1'!R4443</f>
        <v>10</v>
      </c>
      <c r="H2631" s="116">
        <f>+'Ark1'!S4443</f>
        <v>10</v>
      </c>
      <c r="I2631" s="222">
        <f>+IF(G2631=0,"",'Ark1'!AA4443)</f>
        <v>4.965243296921551E-2</v>
      </c>
      <c r="J2631" s="222">
        <f>+IF(G2631=0,"",'Ark1'!AB4443)</f>
        <v>5.7541477516313555E-2</v>
      </c>
      <c r="K2631" s="114">
        <f>+IF(G2631=0,"",'Ark1'!U4443)</f>
        <v>61.8</v>
      </c>
      <c r="L2631" s="222">
        <f>+IF(G2631=0,"",'Ark1'!W4443)</f>
        <v>93.1</v>
      </c>
      <c r="M2631" s="222">
        <f>+IF(G2631=0,"",'Ark1'!X4443)</f>
        <v>10.665645784480178</v>
      </c>
      <c r="N2631" s="114">
        <f>+IF(G2631=0,"",'Ark1'!Y4443)</f>
        <v>2.4819347291982878</v>
      </c>
      <c r="O2631" s="116">
        <f>+IF(G2631=0,"",'Ark1'!Z4443)</f>
        <v>8.3108447283895206</v>
      </c>
      <c r="P2631" s="116">
        <f t="shared" si="41"/>
        <v>5</v>
      </c>
      <c r="Q2631" s="114">
        <f>+IF(G2631=0,"",'Ark1'!T4443)</f>
        <v>16.100000000000001</v>
      </c>
      <c r="R2631" s="222">
        <f>+IF(G2631=0,"",'Ark1'!V4443)</f>
        <v>100.8667388949079</v>
      </c>
      <c r="S2631" s="32"/>
    </row>
    <row r="2632" spans="1:19" x14ac:dyDescent="0.5">
      <c r="A2632" s="32"/>
      <c r="B2632" s="297" t="str">
        <f>+IF(E2632=2012,VLOOKUP(D2632,K_navn!$A$2:$C$359,2),"")</f>
        <v/>
      </c>
      <c r="C2632" s="297" t="str">
        <f>+IF(E2632=2012,VLOOKUP(D2632,K_navn!$A$2:$C$359,3),"")</f>
        <v/>
      </c>
      <c r="D2632" s="115">
        <f>+'Ark1'!P4444</f>
        <v>1578</v>
      </c>
      <c r="E2632" s="115">
        <f>+'Ark1'!C4444</f>
        <v>2020</v>
      </c>
      <c r="F2632" s="116">
        <f>+IF('Ark1'!Q4444=0,"",'Ark1'!Q4444)</f>
        <v>1</v>
      </c>
      <c r="G2632" s="116">
        <f>+'Ark1'!R4444</f>
        <v>6</v>
      </c>
      <c r="H2632" s="116">
        <f>+'Ark1'!S4444</f>
        <v>6</v>
      </c>
      <c r="I2632" s="222">
        <f>+IF(G2632=0,"",'Ark1'!AA4444)</f>
        <v>2.8738384902768473E-2</v>
      </c>
      <c r="J2632" s="222">
        <f>+IF(G2632=0,"",'Ark1'!AB4444)</f>
        <v>3.0019106124657205E-2</v>
      </c>
      <c r="K2632" s="114">
        <f>+IF(G2632=0,"",'Ark1'!U4444)</f>
        <v>60.83333333333335</v>
      </c>
      <c r="L2632" s="222">
        <f>+IF(G2632=0,"",'Ark1'!W4444)</f>
        <v>86.291666666666686</v>
      </c>
      <c r="M2632" s="222">
        <f>+IF(G2632=0,"",'Ark1'!X4444)</f>
        <v>7.4475441515232381</v>
      </c>
      <c r="N2632" s="114">
        <f>+IF(G2632=0,"",'Ark1'!Y4444)</f>
        <v>2.1147629234082066</v>
      </c>
      <c r="O2632" s="116">
        <f>+IF(G2632=0,"",'Ark1'!Z4444)</f>
        <v>-66.115518971988649</v>
      </c>
      <c r="P2632" s="116">
        <f t="shared" si="41"/>
        <v>6</v>
      </c>
      <c r="Q2632" s="114">
        <f>+IF(G2632=0,"",'Ark1'!T4444)</f>
        <v>16.5</v>
      </c>
      <c r="R2632" s="222">
        <f>+IF(G2632=0,"",'Ark1'!V4444)</f>
        <v>93.490429758035376</v>
      </c>
      <c r="S2632" s="32"/>
    </row>
    <row r="2633" spans="1:19" x14ac:dyDescent="0.5">
      <c r="A2633" s="32"/>
      <c r="B2633" s="297" t="str">
        <f>+IF(E2633=2012,VLOOKUP(D2633,K_navn!$A$2:$C$359,2),"")</f>
        <v/>
      </c>
      <c r="C2633" s="297" t="str">
        <f>+IF(E2633=2012,VLOOKUP(D2633,K_navn!$A$2:$C$359,3),"")</f>
        <v/>
      </c>
      <c r="D2633" s="115">
        <f>+'Ark1'!P4445</f>
        <v>1578</v>
      </c>
      <c r="E2633" s="115">
        <f>+'Ark1'!C4445</f>
        <v>2021</v>
      </c>
      <c r="F2633" s="116">
        <f>+IF('Ark1'!Q4445=0,"",'Ark1'!Q4445)</f>
        <v>2</v>
      </c>
      <c r="G2633" s="116">
        <f>+'Ark1'!R4445</f>
        <v>7</v>
      </c>
      <c r="H2633" s="116">
        <f>+'Ark1'!S4445</f>
        <v>7</v>
      </c>
      <c r="I2633" s="222">
        <f>+IF(G2633=0,"",'Ark1'!AA4445)</f>
        <v>2.6624068157614488E-2</v>
      </c>
      <c r="J2633" s="222">
        <f>+IF(G2633=0,"",'Ark1'!AB4445)</f>
        <v>3.301156126759662E-2</v>
      </c>
      <c r="K2633" s="114">
        <f>+IF(G2633=0,"",'Ark1'!U4445)</f>
        <v>59</v>
      </c>
      <c r="L2633" s="222">
        <f>+IF(G2633=0,"",'Ark1'!W4445)</f>
        <v>105.21000000000002</v>
      </c>
      <c r="M2633" s="222">
        <f>+IF(G2633=0,"",'Ark1'!X4445)</f>
        <v>11.774950409358704</v>
      </c>
      <c r="N2633" s="114">
        <f>+IF(G2633=0,"",'Ark1'!Y4445)</f>
        <v>0.75592894601845451</v>
      </c>
      <c r="O2633" s="116">
        <f>+IF(G2633=0,"",'Ark1'!Z4445)</f>
        <v>-8.3296979890448881</v>
      </c>
      <c r="P2633" s="116">
        <f t="shared" si="41"/>
        <v>3.5</v>
      </c>
      <c r="Q2633" s="114">
        <f>+IF(G2633=0,"",'Ark1'!T4445)</f>
        <v>14.857142857142859</v>
      </c>
      <c r="R2633" s="222">
        <f>+IF(G2633=0,"",'Ark1'!V4445)</f>
        <v>113.98699891657638</v>
      </c>
      <c r="S2633" s="32"/>
    </row>
    <row r="2634" spans="1:19" x14ac:dyDescent="0.5">
      <c r="A2634" s="32"/>
      <c r="B2634" s="297" t="str">
        <f>+IF(E2634=2012,VLOOKUP(D2634,K_navn!$A$2:$C$359,2),"")</f>
        <v/>
      </c>
      <c r="C2634" s="297" t="str">
        <f>+IF(E2634=2012,VLOOKUP(D2634,K_navn!$A$2:$C$359,3),"")</f>
        <v/>
      </c>
      <c r="D2634" s="115">
        <f>+'Ark1'!P4446</f>
        <v>1578</v>
      </c>
      <c r="E2634" s="115">
        <f>+'Ark1'!C4446</f>
        <v>2022</v>
      </c>
      <c r="F2634" s="116">
        <f>+IF('Ark1'!Q4446=0,"",'Ark1'!Q4446)</f>
        <v>2</v>
      </c>
      <c r="G2634" s="116">
        <f>+'Ark1'!R4446</f>
        <v>15</v>
      </c>
      <c r="H2634" s="116">
        <f>+'Ark1'!S4446</f>
        <v>15</v>
      </c>
      <c r="I2634" s="222">
        <f>+IF(G2634=0,"",'Ark1'!AA4446)</f>
        <v>5.2074292657524723E-2</v>
      </c>
      <c r="J2634" s="222">
        <f>+IF(G2634=0,"",'Ark1'!AB4446)</f>
        <v>5.7722489176871401E-2</v>
      </c>
      <c r="K2634" s="114">
        <f>+IF(G2634=0,"",'Ark1'!U4446)</f>
        <v>59.93333333333333</v>
      </c>
      <c r="L2634" s="222">
        <f>+IF(G2634=0,"",'Ark1'!W4446)</f>
        <v>95.06</v>
      </c>
      <c r="M2634" s="222">
        <f>+IF(G2634=0,"",'Ark1'!X4446)</f>
        <v>12.836136490393162</v>
      </c>
      <c r="N2634" s="114">
        <f>+IF(G2634=0,"",'Ark1'!Y4446)</f>
        <v>2.0805982045770972</v>
      </c>
      <c r="O2634" s="116">
        <f>+IF(G2634=0,"",'Ark1'!Z4446)</f>
        <v>-26.869518515445815</v>
      </c>
      <c r="P2634" s="116">
        <f t="shared" si="41"/>
        <v>7.5</v>
      </c>
      <c r="Q2634" s="114">
        <f>+IF(G2634=0,"",'Ark1'!T4446)</f>
        <v>16</v>
      </c>
      <c r="R2634" s="222">
        <f>+IF(G2634=0,"",'Ark1'!V4446)</f>
        <v>102.99024918743233</v>
      </c>
      <c r="S2634" s="32"/>
    </row>
    <row r="2635" spans="1:19" x14ac:dyDescent="0.5">
      <c r="A2635" s="32"/>
      <c r="B2635" s="297" t="str">
        <f>+IF(E2635=2012,VLOOKUP(D2635,K_navn!$A$2:$C$359,2),"")</f>
        <v>Hustadvika</v>
      </c>
      <c r="C2635" s="297" t="str">
        <f>+IF(E2635=2012,VLOOKUP(D2635,K_navn!$A$2:$C$359,3),"")</f>
        <v>Møre og Romsdal</v>
      </c>
      <c r="D2635" s="115">
        <f>+'Ark1'!P4447</f>
        <v>1579</v>
      </c>
      <c r="E2635" s="115">
        <f>+'Ark1'!C4447</f>
        <v>2012</v>
      </c>
      <c r="F2635" s="116" t="str">
        <f>+IF('Ark1'!Q4447=0,"",'Ark1'!Q4447)</f>
        <v/>
      </c>
      <c r="G2635" s="116">
        <f>+'Ark1'!R4447</f>
        <v>0</v>
      </c>
      <c r="H2635" s="116">
        <f>+'Ark1'!S4447</f>
        <v>0</v>
      </c>
      <c r="I2635" s="222" t="str">
        <f>+IF(G2635=0,"",'Ark1'!AA4447)</f>
        <v/>
      </c>
      <c r="J2635" s="222" t="str">
        <f>+IF(G2635=0,"",'Ark1'!AB4447)</f>
        <v/>
      </c>
      <c r="K2635" s="114" t="str">
        <f>+IF(G2635=0,"",'Ark1'!U4447)</f>
        <v/>
      </c>
      <c r="L2635" s="222" t="str">
        <f>+IF(G2635=0,"",'Ark1'!W4447)</f>
        <v/>
      </c>
      <c r="M2635" s="222" t="str">
        <f>+IF(G2635=0,"",'Ark1'!X4447)</f>
        <v/>
      </c>
      <c r="N2635" s="114" t="str">
        <f>+IF(G2635=0,"",'Ark1'!Y4447)</f>
        <v/>
      </c>
      <c r="O2635" s="116" t="str">
        <f>+IF(G2635=0,"",'Ark1'!Z4447)</f>
        <v/>
      </c>
      <c r="P2635" s="116" t="str">
        <f t="shared" si="41"/>
        <v/>
      </c>
      <c r="Q2635" s="114" t="str">
        <f>+IF(G2635=0,"",'Ark1'!T4447)</f>
        <v/>
      </c>
      <c r="R2635" s="222" t="str">
        <f>+IF(G2635=0,"",'Ark1'!V4447)</f>
        <v/>
      </c>
      <c r="S2635" s="32"/>
    </row>
    <row r="2636" spans="1:19" x14ac:dyDescent="0.5">
      <c r="A2636" s="32"/>
      <c r="B2636" s="297" t="str">
        <f>+IF(E2636=2012,VLOOKUP(D2636,K_navn!$A$2:$C$359,2),"")</f>
        <v/>
      </c>
      <c r="C2636" s="297" t="str">
        <f>+IF(E2636=2012,VLOOKUP(D2636,K_navn!$A$2:$C$359,3),"")</f>
        <v/>
      </c>
      <c r="D2636" s="115">
        <f>+'Ark1'!P4448</f>
        <v>1579</v>
      </c>
      <c r="E2636" s="115">
        <f>+'Ark1'!C4448</f>
        <v>2013</v>
      </c>
      <c r="F2636" s="116" t="str">
        <f>+IF('Ark1'!Q4448=0,"",'Ark1'!Q4448)</f>
        <v/>
      </c>
      <c r="G2636" s="116">
        <f>+'Ark1'!R4448</f>
        <v>0</v>
      </c>
      <c r="H2636" s="116">
        <f>+'Ark1'!S4448</f>
        <v>0</v>
      </c>
      <c r="I2636" s="222" t="str">
        <f>+IF(G2636=0,"",'Ark1'!AA4448)</f>
        <v/>
      </c>
      <c r="J2636" s="222" t="str">
        <f>+IF(G2636=0,"",'Ark1'!AB4448)</f>
        <v/>
      </c>
      <c r="K2636" s="114" t="str">
        <f>+IF(G2636=0,"",'Ark1'!U4448)</f>
        <v/>
      </c>
      <c r="L2636" s="222" t="str">
        <f>+IF(G2636=0,"",'Ark1'!W4448)</f>
        <v/>
      </c>
      <c r="M2636" s="222" t="str">
        <f>+IF(G2636=0,"",'Ark1'!X4448)</f>
        <v/>
      </c>
      <c r="N2636" s="114" t="str">
        <f>+IF(G2636=0,"",'Ark1'!Y4448)</f>
        <v/>
      </c>
      <c r="O2636" s="116" t="str">
        <f>+IF(G2636=0,"",'Ark1'!Z4448)</f>
        <v/>
      </c>
      <c r="P2636" s="116" t="str">
        <f t="shared" si="41"/>
        <v/>
      </c>
      <c r="Q2636" s="114" t="str">
        <f>+IF(G2636=0,"",'Ark1'!T4448)</f>
        <v/>
      </c>
      <c r="R2636" s="222" t="str">
        <f>+IF(G2636=0,"",'Ark1'!V4448)</f>
        <v/>
      </c>
      <c r="S2636" s="32"/>
    </row>
    <row r="2637" spans="1:19" x14ac:dyDescent="0.5">
      <c r="A2637" s="32"/>
      <c r="B2637" s="297" t="str">
        <f>+IF(E2637=2012,VLOOKUP(D2637,K_navn!$A$2:$C$359,2),"")</f>
        <v/>
      </c>
      <c r="C2637" s="297" t="str">
        <f>+IF(E2637=2012,VLOOKUP(D2637,K_navn!$A$2:$C$359,3),"")</f>
        <v/>
      </c>
      <c r="D2637" s="115">
        <f>+'Ark1'!P4449</f>
        <v>1579</v>
      </c>
      <c r="E2637" s="115">
        <f>+'Ark1'!C4449</f>
        <v>2014</v>
      </c>
      <c r="F2637" s="116" t="str">
        <f>+IF('Ark1'!Q4449=0,"",'Ark1'!Q4449)</f>
        <v/>
      </c>
      <c r="G2637" s="116">
        <f>+'Ark1'!R4449</f>
        <v>0</v>
      </c>
      <c r="H2637" s="116">
        <f>+'Ark1'!S4449</f>
        <v>0</v>
      </c>
      <c r="I2637" s="222" t="str">
        <f>+IF(G2637=0,"",'Ark1'!AA4449)</f>
        <v/>
      </c>
      <c r="J2637" s="222" t="str">
        <f>+IF(G2637=0,"",'Ark1'!AB4449)</f>
        <v/>
      </c>
      <c r="K2637" s="114" t="str">
        <f>+IF(G2637=0,"",'Ark1'!U4449)</f>
        <v/>
      </c>
      <c r="L2637" s="222" t="str">
        <f>+IF(G2637=0,"",'Ark1'!W4449)</f>
        <v/>
      </c>
      <c r="M2637" s="222" t="str">
        <f>+IF(G2637=0,"",'Ark1'!X4449)</f>
        <v/>
      </c>
      <c r="N2637" s="114" t="str">
        <f>+IF(G2637=0,"",'Ark1'!Y4449)</f>
        <v/>
      </c>
      <c r="O2637" s="116" t="str">
        <f>+IF(G2637=0,"",'Ark1'!Z4449)</f>
        <v/>
      </c>
      <c r="P2637" s="116" t="str">
        <f t="shared" si="41"/>
        <v/>
      </c>
      <c r="Q2637" s="114" t="str">
        <f>+IF(G2637=0,"",'Ark1'!T4449)</f>
        <v/>
      </c>
      <c r="R2637" s="222" t="str">
        <f>+IF(G2637=0,"",'Ark1'!V4449)</f>
        <v/>
      </c>
      <c r="S2637" s="32"/>
    </row>
    <row r="2638" spans="1:19" x14ac:dyDescent="0.5">
      <c r="A2638" s="32"/>
      <c r="B2638" s="297" t="str">
        <f>+IF(E2638=2012,VLOOKUP(D2638,K_navn!$A$2:$C$359,2),"")</f>
        <v/>
      </c>
      <c r="C2638" s="297" t="str">
        <f>+IF(E2638=2012,VLOOKUP(D2638,K_navn!$A$2:$C$359,3),"")</f>
        <v/>
      </c>
      <c r="D2638" s="115">
        <f>+'Ark1'!P4450</f>
        <v>1579</v>
      </c>
      <c r="E2638" s="115">
        <f>+'Ark1'!C4450</f>
        <v>2015</v>
      </c>
      <c r="F2638" s="116" t="str">
        <f>+IF('Ark1'!Q4450=0,"",'Ark1'!Q4450)</f>
        <v/>
      </c>
      <c r="G2638" s="116">
        <f>+'Ark1'!R4450</f>
        <v>0</v>
      </c>
      <c r="H2638" s="116">
        <f>+'Ark1'!S4450</f>
        <v>0</v>
      </c>
      <c r="I2638" s="222" t="str">
        <f>+IF(G2638=0,"",'Ark1'!AA4450)</f>
        <v/>
      </c>
      <c r="J2638" s="222" t="str">
        <f>+IF(G2638=0,"",'Ark1'!AB4450)</f>
        <v/>
      </c>
      <c r="K2638" s="114" t="str">
        <f>+IF(G2638=0,"",'Ark1'!U4450)</f>
        <v/>
      </c>
      <c r="L2638" s="222" t="str">
        <f>+IF(G2638=0,"",'Ark1'!W4450)</f>
        <v/>
      </c>
      <c r="M2638" s="222" t="str">
        <f>+IF(G2638=0,"",'Ark1'!X4450)</f>
        <v/>
      </c>
      <c r="N2638" s="114" t="str">
        <f>+IF(G2638=0,"",'Ark1'!Y4450)</f>
        <v/>
      </c>
      <c r="O2638" s="116" t="str">
        <f>+IF(G2638=0,"",'Ark1'!Z4450)</f>
        <v/>
      </c>
      <c r="P2638" s="116" t="str">
        <f t="shared" si="41"/>
        <v/>
      </c>
      <c r="Q2638" s="114" t="str">
        <f>+IF(G2638=0,"",'Ark1'!T4450)</f>
        <v/>
      </c>
      <c r="R2638" s="222" t="str">
        <f>+IF(G2638=0,"",'Ark1'!V4450)</f>
        <v/>
      </c>
      <c r="S2638" s="32"/>
    </row>
    <row r="2639" spans="1:19" x14ac:dyDescent="0.5">
      <c r="A2639" s="32"/>
      <c r="B2639" s="297" t="str">
        <f>+IF(E2639=2012,VLOOKUP(D2639,K_navn!$A$2:$C$359,2),"")</f>
        <v/>
      </c>
      <c r="C2639" s="297" t="str">
        <f>+IF(E2639=2012,VLOOKUP(D2639,K_navn!$A$2:$C$359,3),"")</f>
        <v/>
      </c>
      <c r="D2639" s="115">
        <f>+'Ark1'!P4451</f>
        <v>1579</v>
      </c>
      <c r="E2639" s="115">
        <f>+'Ark1'!C4451</f>
        <v>2016</v>
      </c>
      <c r="F2639" s="116" t="str">
        <f>+IF('Ark1'!Q4451=0,"",'Ark1'!Q4451)</f>
        <v/>
      </c>
      <c r="G2639" s="116">
        <f>+'Ark1'!R4451</f>
        <v>0</v>
      </c>
      <c r="H2639" s="116">
        <f>+'Ark1'!S4451</f>
        <v>0</v>
      </c>
      <c r="I2639" s="222" t="str">
        <f>+IF(G2639=0,"",'Ark1'!AA4451)</f>
        <v/>
      </c>
      <c r="J2639" s="222" t="str">
        <f>+IF(G2639=0,"",'Ark1'!AB4451)</f>
        <v/>
      </c>
      <c r="K2639" s="114" t="str">
        <f>+IF(G2639=0,"",'Ark1'!U4451)</f>
        <v/>
      </c>
      <c r="L2639" s="222" t="str">
        <f>+IF(G2639=0,"",'Ark1'!W4451)</f>
        <v/>
      </c>
      <c r="M2639" s="222" t="str">
        <f>+IF(G2639=0,"",'Ark1'!X4451)</f>
        <v/>
      </c>
      <c r="N2639" s="114" t="str">
        <f>+IF(G2639=0,"",'Ark1'!Y4451)</f>
        <v/>
      </c>
      <c r="O2639" s="116" t="str">
        <f>+IF(G2639=0,"",'Ark1'!Z4451)</f>
        <v/>
      </c>
      <c r="P2639" s="116" t="str">
        <f t="shared" si="41"/>
        <v/>
      </c>
      <c r="Q2639" s="114" t="str">
        <f>+IF(G2639=0,"",'Ark1'!T4451)</f>
        <v/>
      </c>
      <c r="R2639" s="222" t="str">
        <f>+IF(G2639=0,"",'Ark1'!V4451)</f>
        <v/>
      </c>
      <c r="S2639" s="32"/>
    </row>
    <row r="2640" spans="1:19" x14ac:dyDescent="0.5">
      <c r="A2640" s="32"/>
      <c r="B2640" s="297" t="str">
        <f>+IF(E2640=2012,VLOOKUP(D2640,K_navn!$A$2:$C$359,2),"")</f>
        <v/>
      </c>
      <c r="C2640" s="297" t="str">
        <f>+IF(E2640=2012,VLOOKUP(D2640,K_navn!$A$2:$C$359,3),"")</f>
        <v/>
      </c>
      <c r="D2640" s="115">
        <f>+'Ark1'!P4452</f>
        <v>1579</v>
      </c>
      <c r="E2640" s="115">
        <f>+'Ark1'!C4452</f>
        <v>2017</v>
      </c>
      <c r="F2640" s="116" t="str">
        <f>+IF('Ark1'!Q4452=0,"",'Ark1'!Q4452)</f>
        <v/>
      </c>
      <c r="G2640" s="116">
        <f>+'Ark1'!R4452</f>
        <v>0</v>
      </c>
      <c r="H2640" s="116">
        <f>+'Ark1'!S4452</f>
        <v>0</v>
      </c>
      <c r="I2640" s="222" t="str">
        <f>+IF(G2640=0,"",'Ark1'!AA4452)</f>
        <v/>
      </c>
      <c r="J2640" s="222" t="str">
        <f>+IF(G2640=0,"",'Ark1'!AB4452)</f>
        <v/>
      </c>
      <c r="K2640" s="114" t="str">
        <f>+IF(G2640=0,"",'Ark1'!U4452)</f>
        <v/>
      </c>
      <c r="L2640" s="222" t="str">
        <f>+IF(G2640=0,"",'Ark1'!W4452)</f>
        <v/>
      </c>
      <c r="M2640" s="222" t="str">
        <f>+IF(G2640=0,"",'Ark1'!X4452)</f>
        <v/>
      </c>
      <c r="N2640" s="114" t="str">
        <f>+IF(G2640=0,"",'Ark1'!Y4452)</f>
        <v/>
      </c>
      <c r="O2640" s="116" t="str">
        <f>+IF(G2640=0,"",'Ark1'!Z4452)</f>
        <v/>
      </c>
      <c r="P2640" s="116" t="str">
        <f t="shared" si="41"/>
        <v/>
      </c>
      <c r="Q2640" s="114" t="str">
        <f>+IF(G2640=0,"",'Ark1'!T4452)</f>
        <v/>
      </c>
      <c r="R2640" s="222" t="str">
        <f>+IF(G2640=0,"",'Ark1'!V4452)</f>
        <v/>
      </c>
      <c r="S2640" s="32"/>
    </row>
    <row r="2641" spans="1:19" x14ac:dyDescent="0.5">
      <c r="A2641" s="32"/>
      <c r="B2641" s="297" t="str">
        <f>+IF(E2641=2012,VLOOKUP(D2641,K_navn!$A$2:$C$359,2),"")</f>
        <v/>
      </c>
      <c r="C2641" s="297" t="str">
        <f>+IF(E2641=2012,VLOOKUP(D2641,K_navn!$A$2:$C$359,3),"")</f>
        <v/>
      </c>
      <c r="D2641" s="115">
        <f>+'Ark1'!P4453</f>
        <v>1579</v>
      </c>
      <c r="E2641" s="115">
        <f>+'Ark1'!C4453</f>
        <v>2018</v>
      </c>
      <c r="F2641" s="116" t="str">
        <f>+IF('Ark1'!Q4453=0,"",'Ark1'!Q4453)</f>
        <v/>
      </c>
      <c r="G2641" s="116">
        <f>+'Ark1'!R4453</f>
        <v>0</v>
      </c>
      <c r="H2641" s="116">
        <f>+'Ark1'!S4453</f>
        <v>0</v>
      </c>
      <c r="I2641" s="222" t="str">
        <f>+IF(G2641=0,"",'Ark1'!AA4453)</f>
        <v/>
      </c>
      <c r="J2641" s="222" t="str">
        <f>+IF(G2641=0,"",'Ark1'!AB4453)</f>
        <v/>
      </c>
      <c r="K2641" s="114" t="str">
        <f>+IF(G2641=0,"",'Ark1'!U4453)</f>
        <v/>
      </c>
      <c r="L2641" s="222" t="str">
        <f>+IF(G2641=0,"",'Ark1'!W4453)</f>
        <v/>
      </c>
      <c r="M2641" s="222" t="str">
        <f>+IF(G2641=0,"",'Ark1'!X4453)</f>
        <v/>
      </c>
      <c r="N2641" s="114" t="str">
        <f>+IF(G2641=0,"",'Ark1'!Y4453)</f>
        <v/>
      </c>
      <c r="O2641" s="116" t="str">
        <f>+IF(G2641=0,"",'Ark1'!Z4453)</f>
        <v/>
      </c>
      <c r="P2641" s="116" t="str">
        <f t="shared" si="41"/>
        <v/>
      </c>
      <c r="Q2641" s="114" t="str">
        <f>+IF(G2641=0,"",'Ark1'!T4453)</f>
        <v/>
      </c>
      <c r="R2641" s="222" t="str">
        <f>+IF(G2641=0,"",'Ark1'!V4453)</f>
        <v/>
      </c>
      <c r="S2641" s="32"/>
    </row>
    <row r="2642" spans="1:19" x14ac:dyDescent="0.5">
      <c r="A2642" s="32"/>
      <c r="B2642" s="297" t="str">
        <f>+IF(E2642=2012,VLOOKUP(D2642,K_navn!$A$2:$C$359,2),"")</f>
        <v/>
      </c>
      <c r="C2642" s="297" t="str">
        <f>+IF(E2642=2012,VLOOKUP(D2642,K_navn!$A$2:$C$359,3),"")</f>
        <v/>
      </c>
      <c r="D2642" s="115">
        <f>+'Ark1'!P4454</f>
        <v>1579</v>
      </c>
      <c r="E2642" s="115">
        <f>+'Ark1'!C4454</f>
        <v>2019</v>
      </c>
      <c r="F2642" s="116" t="str">
        <f>+IF('Ark1'!Q4454=0,"",'Ark1'!Q4454)</f>
        <v/>
      </c>
      <c r="G2642" s="116">
        <f>+'Ark1'!R4454</f>
        <v>0</v>
      </c>
      <c r="H2642" s="116">
        <f>+'Ark1'!S4454</f>
        <v>0</v>
      </c>
      <c r="I2642" s="222" t="str">
        <f>+IF(G2642=0,"",'Ark1'!AA4454)</f>
        <v/>
      </c>
      <c r="J2642" s="222" t="str">
        <f>+IF(G2642=0,"",'Ark1'!AB4454)</f>
        <v/>
      </c>
      <c r="K2642" s="114" t="str">
        <f>+IF(G2642=0,"",'Ark1'!U4454)</f>
        <v/>
      </c>
      <c r="L2642" s="222" t="str">
        <f>+IF(G2642=0,"",'Ark1'!W4454)</f>
        <v/>
      </c>
      <c r="M2642" s="222" t="str">
        <f>+IF(G2642=0,"",'Ark1'!X4454)</f>
        <v/>
      </c>
      <c r="N2642" s="114" t="str">
        <f>+IF(G2642=0,"",'Ark1'!Y4454)</f>
        <v/>
      </c>
      <c r="O2642" s="116" t="str">
        <f>+IF(G2642=0,"",'Ark1'!Z4454)</f>
        <v/>
      </c>
      <c r="P2642" s="116" t="str">
        <f t="shared" si="41"/>
        <v/>
      </c>
      <c r="Q2642" s="114" t="str">
        <f>+IF(G2642=0,"",'Ark1'!T4454)</f>
        <v/>
      </c>
      <c r="R2642" s="222" t="str">
        <f>+IF(G2642=0,"",'Ark1'!V4454)</f>
        <v/>
      </c>
      <c r="S2642" s="32"/>
    </row>
    <row r="2643" spans="1:19" x14ac:dyDescent="0.5">
      <c r="A2643" s="32"/>
      <c r="B2643" s="297" t="str">
        <f>+IF(E2643=2012,VLOOKUP(D2643,K_navn!$A$2:$C$359,2),"")</f>
        <v/>
      </c>
      <c r="C2643" s="297" t="str">
        <f>+IF(E2643=2012,VLOOKUP(D2643,K_navn!$A$2:$C$359,3),"")</f>
        <v/>
      </c>
      <c r="D2643" s="115">
        <f>+'Ark1'!P4455</f>
        <v>1579</v>
      </c>
      <c r="E2643" s="115">
        <f>+'Ark1'!C4455</f>
        <v>2020</v>
      </c>
      <c r="F2643" s="116" t="str">
        <f>+IF('Ark1'!Q4455=0,"",'Ark1'!Q4455)</f>
        <v/>
      </c>
      <c r="G2643" s="116">
        <f>+'Ark1'!R4455</f>
        <v>0</v>
      </c>
      <c r="H2643" s="116">
        <f>+'Ark1'!S4455</f>
        <v>0</v>
      </c>
      <c r="I2643" s="222" t="str">
        <f>+IF(G2643=0,"",'Ark1'!AA4455)</f>
        <v/>
      </c>
      <c r="J2643" s="222" t="str">
        <f>+IF(G2643=0,"",'Ark1'!AB4455)</f>
        <v/>
      </c>
      <c r="K2643" s="114" t="str">
        <f>+IF(G2643=0,"",'Ark1'!U4455)</f>
        <v/>
      </c>
      <c r="L2643" s="222" t="str">
        <f>+IF(G2643=0,"",'Ark1'!W4455)</f>
        <v/>
      </c>
      <c r="M2643" s="222" t="str">
        <f>+IF(G2643=0,"",'Ark1'!X4455)</f>
        <v/>
      </c>
      <c r="N2643" s="114" t="str">
        <f>+IF(G2643=0,"",'Ark1'!Y4455)</f>
        <v/>
      </c>
      <c r="O2643" s="116" t="str">
        <f>+IF(G2643=0,"",'Ark1'!Z4455)</f>
        <v/>
      </c>
      <c r="P2643" s="116" t="str">
        <f t="shared" si="41"/>
        <v/>
      </c>
      <c r="Q2643" s="114" t="str">
        <f>+IF(G2643=0,"",'Ark1'!T4455)</f>
        <v/>
      </c>
      <c r="R2643" s="222" t="str">
        <f>+IF(G2643=0,"",'Ark1'!V4455)</f>
        <v/>
      </c>
      <c r="S2643" s="32"/>
    </row>
    <row r="2644" spans="1:19" x14ac:dyDescent="0.5">
      <c r="A2644" s="32"/>
      <c r="B2644" s="297" t="str">
        <f>+IF(E2644=2012,VLOOKUP(D2644,K_navn!$A$2:$C$359,2),"")</f>
        <v/>
      </c>
      <c r="C2644" s="297" t="str">
        <f>+IF(E2644=2012,VLOOKUP(D2644,K_navn!$A$2:$C$359,3),"")</f>
        <v/>
      </c>
      <c r="D2644" s="115">
        <f>+'Ark1'!P4456</f>
        <v>1579</v>
      </c>
      <c r="E2644" s="115">
        <f>+'Ark1'!C4456</f>
        <v>2021</v>
      </c>
      <c r="F2644" s="116" t="str">
        <f>+IF('Ark1'!Q4456=0,"",'Ark1'!Q4456)</f>
        <v/>
      </c>
      <c r="G2644" s="116">
        <f>+'Ark1'!R4456</f>
        <v>0</v>
      </c>
      <c r="H2644" s="116">
        <f>+'Ark1'!S4456</f>
        <v>0</v>
      </c>
      <c r="I2644" s="222" t="str">
        <f>+IF(G2644=0,"",'Ark1'!AA4456)</f>
        <v/>
      </c>
      <c r="J2644" s="222" t="str">
        <f>+IF(G2644=0,"",'Ark1'!AB4456)</f>
        <v/>
      </c>
      <c r="K2644" s="114" t="str">
        <f>+IF(G2644=0,"",'Ark1'!U4456)</f>
        <v/>
      </c>
      <c r="L2644" s="222" t="str">
        <f>+IF(G2644=0,"",'Ark1'!W4456)</f>
        <v/>
      </c>
      <c r="M2644" s="222" t="str">
        <f>+IF(G2644=0,"",'Ark1'!X4456)</f>
        <v/>
      </c>
      <c r="N2644" s="114" t="str">
        <f>+IF(G2644=0,"",'Ark1'!Y4456)</f>
        <v/>
      </c>
      <c r="O2644" s="116" t="str">
        <f>+IF(G2644=0,"",'Ark1'!Z4456)</f>
        <v/>
      </c>
      <c r="P2644" s="116" t="str">
        <f t="shared" si="41"/>
        <v/>
      </c>
      <c r="Q2644" s="114" t="str">
        <f>+IF(G2644=0,"",'Ark1'!T4456)</f>
        <v/>
      </c>
      <c r="R2644" s="222" t="str">
        <f>+IF(G2644=0,"",'Ark1'!V4456)</f>
        <v/>
      </c>
      <c r="S2644" s="32"/>
    </row>
    <row r="2645" spans="1:19" x14ac:dyDescent="0.5">
      <c r="A2645" s="32"/>
      <c r="B2645" s="297" t="str">
        <f>+IF(E2645=2012,VLOOKUP(D2645,K_navn!$A$2:$C$359,2),"")</f>
        <v/>
      </c>
      <c r="C2645" s="297" t="str">
        <f>+IF(E2645=2012,VLOOKUP(D2645,K_navn!$A$2:$C$359,3),"")</f>
        <v/>
      </c>
      <c r="D2645" s="115">
        <f>+'Ark1'!P4457</f>
        <v>1579</v>
      </c>
      <c r="E2645" s="115">
        <f>+'Ark1'!C4457</f>
        <v>2022</v>
      </c>
      <c r="F2645" s="116" t="str">
        <f>+IF('Ark1'!Q4457=0,"",'Ark1'!Q4457)</f>
        <v/>
      </c>
      <c r="G2645" s="116">
        <f>+'Ark1'!R4457</f>
        <v>0</v>
      </c>
      <c r="H2645" s="116">
        <f>+'Ark1'!S4457</f>
        <v>0</v>
      </c>
      <c r="I2645" s="222" t="str">
        <f>+IF(G2645=0,"",'Ark1'!AA4457)</f>
        <v/>
      </c>
      <c r="J2645" s="222" t="str">
        <f>+IF(G2645=0,"",'Ark1'!AB4457)</f>
        <v/>
      </c>
      <c r="K2645" s="114" t="str">
        <f>+IF(G2645=0,"",'Ark1'!U4457)</f>
        <v/>
      </c>
      <c r="L2645" s="222" t="str">
        <f>+IF(G2645=0,"",'Ark1'!W4457)</f>
        <v/>
      </c>
      <c r="M2645" s="222" t="str">
        <f>+IF(G2645=0,"",'Ark1'!X4457)</f>
        <v/>
      </c>
      <c r="N2645" s="114" t="str">
        <f>+IF(G2645=0,"",'Ark1'!Y4457)</f>
        <v/>
      </c>
      <c r="O2645" s="116" t="str">
        <f>+IF(G2645=0,"",'Ark1'!Z4457)</f>
        <v/>
      </c>
      <c r="P2645" s="116" t="str">
        <f t="shared" si="41"/>
        <v/>
      </c>
      <c r="Q2645" s="114" t="str">
        <f>+IF(G2645=0,"",'Ark1'!T4457)</f>
        <v/>
      </c>
      <c r="R2645" s="222" t="str">
        <f>+IF(G2645=0,"",'Ark1'!V4457)</f>
        <v/>
      </c>
      <c r="S2645" s="32"/>
    </row>
    <row r="2646" spans="1:19" x14ac:dyDescent="0.5">
      <c r="A2646" s="32"/>
      <c r="B2646" s="297" t="str">
        <f>+IF(E2646=2012,VLOOKUP(D2646,K_navn!$A$2:$C$359,2),"")</f>
        <v>Trondheim</v>
      </c>
      <c r="C2646" s="297" t="str">
        <f>+IF(E2646=2012,VLOOKUP(D2646,K_navn!$A$2:$C$359,3),"")</f>
        <v>Trøndelag</v>
      </c>
      <c r="D2646" s="115">
        <f>+'Ark1'!P4458</f>
        <v>5001</v>
      </c>
      <c r="E2646" s="115">
        <f>+'Ark1'!C4458</f>
        <v>2012</v>
      </c>
      <c r="F2646" s="116" t="str">
        <f>+IF('Ark1'!Q4458=0,"",'Ark1'!Q4458)</f>
        <v/>
      </c>
      <c r="G2646" s="116">
        <f>+'Ark1'!R4458</f>
        <v>0</v>
      </c>
      <c r="H2646" s="116">
        <f>+'Ark1'!S4458</f>
        <v>0</v>
      </c>
      <c r="I2646" s="222" t="str">
        <f>+IF(G2646=0,"",'Ark1'!AA4458)</f>
        <v/>
      </c>
      <c r="J2646" s="222" t="str">
        <f>+IF(G2646=0,"",'Ark1'!AB4458)</f>
        <v/>
      </c>
      <c r="K2646" s="114" t="str">
        <f>+IF(G2646=0,"",'Ark1'!U4458)</f>
        <v/>
      </c>
      <c r="L2646" s="222" t="str">
        <f>+IF(G2646=0,"",'Ark1'!W4458)</f>
        <v/>
      </c>
      <c r="M2646" s="222" t="str">
        <f>+IF(G2646=0,"",'Ark1'!X4458)</f>
        <v/>
      </c>
      <c r="N2646" s="114" t="str">
        <f>+IF(G2646=0,"",'Ark1'!Y4458)</f>
        <v/>
      </c>
      <c r="O2646" s="116" t="str">
        <f>+IF(G2646=0,"",'Ark1'!Z4458)</f>
        <v/>
      </c>
      <c r="P2646" s="116" t="str">
        <f t="shared" si="41"/>
        <v/>
      </c>
      <c r="Q2646" s="114" t="str">
        <f>+IF(G2646=0,"",'Ark1'!T4458)</f>
        <v/>
      </c>
      <c r="R2646" s="222" t="str">
        <f>+IF(G2646=0,"",'Ark1'!V4458)</f>
        <v/>
      </c>
      <c r="S2646" s="32"/>
    </row>
    <row r="2647" spans="1:19" x14ac:dyDescent="0.5">
      <c r="A2647" s="32"/>
      <c r="B2647" s="297" t="str">
        <f>+IF(E2647=2012,VLOOKUP(D2647,K_navn!$A$2:$C$359,2),"")</f>
        <v/>
      </c>
      <c r="C2647" s="297" t="str">
        <f>+IF(E2647=2012,VLOOKUP(D2647,K_navn!$A$2:$C$359,3),"")</f>
        <v/>
      </c>
      <c r="D2647" s="115">
        <f>+'Ark1'!P4459</f>
        <v>5001</v>
      </c>
      <c r="E2647" s="115">
        <f>+'Ark1'!C4459</f>
        <v>2013</v>
      </c>
      <c r="F2647" s="116" t="str">
        <f>+IF('Ark1'!Q4459=0,"",'Ark1'!Q4459)</f>
        <v/>
      </c>
      <c r="G2647" s="116">
        <f>+'Ark1'!R4459</f>
        <v>0</v>
      </c>
      <c r="H2647" s="116">
        <f>+'Ark1'!S4459</f>
        <v>0</v>
      </c>
      <c r="I2647" s="222" t="str">
        <f>+IF(G2647=0,"",'Ark1'!AA4459)</f>
        <v/>
      </c>
      <c r="J2647" s="222" t="str">
        <f>+IF(G2647=0,"",'Ark1'!AB4459)</f>
        <v/>
      </c>
      <c r="K2647" s="114" t="str">
        <f>+IF(G2647=0,"",'Ark1'!U4459)</f>
        <v/>
      </c>
      <c r="L2647" s="222" t="str">
        <f>+IF(G2647=0,"",'Ark1'!W4459)</f>
        <v/>
      </c>
      <c r="M2647" s="222" t="str">
        <f>+IF(G2647=0,"",'Ark1'!X4459)</f>
        <v/>
      </c>
      <c r="N2647" s="114" t="str">
        <f>+IF(G2647=0,"",'Ark1'!Y4459)</f>
        <v/>
      </c>
      <c r="O2647" s="116" t="str">
        <f>+IF(G2647=0,"",'Ark1'!Z4459)</f>
        <v/>
      </c>
      <c r="P2647" s="116" t="str">
        <f t="shared" si="41"/>
        <v/>
      </c>
      <c r="Q2647" s="114" t="str">
        <f>+IF(G2647=0,"",'Ark1'!T4459)</f>
        <v/>
      </c>
      <c r="R2647" s="222" t="str">
        <f>+IF(G2647=0,"",'Ark1'!V4459)</f>
        <v/>
      </c>
      <c r="S2647" s="32"/>
    </row>
    <row r="2648" spans="1:19" x14ac:dyDescent="0.5">
      <c r="A2648" s="32"/>
      <c r="B2648" s="297" t="str">
        <f>+IF(E2648=2012,VLOOKUP(D2648,K_navn!$A$2:$C$359,2),"")</f>
        <v/>
      </c>
      <c r="C2648" s="297" t="str">
        <f>+IF(E2648=2012,VLOOKUP(D2648,K_navn!$A$2:$C$359,3),"")</f>
        <v/>
      </c>
      <c r="D2648" s="115">
        <f>+'Ark1'!P4460</f>
        <v>5001</v>
      </c>
      <c r="E2648" s="115">
        <f>+'Ark1'!C4460</f>
        <v>2014</v>
      </c>
      <c r="F2648" s="116" t="str">
        <f>+IF('Ark1'!Q4460=0,"",'Ark1'!Q4460)</f>
        <v/>
      </c>
      <c r="G2648" s="116">
        <f>+'Ark1'!R4460</f>
        <v>0</v>
      </c>
      <c r="H2648" s="116">
        <f>+'Ark1'!S4460</f>
        <v>0</v>
      </c>
      <c r="I2648" s="222" t="str">
        <f>+IF(G2648=0,"",'Ark1'!AA4460)</f>
        <v/>
      </c>
      <c r="J2648" s="222" t="str">
        <f>+IF(G2648=0,"",'Ark1'!AB4460)</f>
        <v/>
      </c>
      <c r="K2648" s="114" t="str">
        <f>+IF(G2648=0,"",'Ark1'!U4460)</f>
        <v/>
      </c>
      <c r="L2648" s="222" t="str">
        <f>+IF(G2648=0,"",'Ark1'!W4460)</f>
        <v/>
      </c>
      <c r="M2648" s="222" t="str">
        <f>+IF(G2648=0,"",'Ark1'!X4460)</f>
        <v/>
      </c>
      <c r="N2648" s="114" t="str">
        <f>+IF(G2648=0,"",'Ark1'!Y4460)</f>
        <v/>
      </c>
      <c r="O2648" s="116" t="str">
        <f>+IF(G2648=0,"",'Ark1'!Z4460)</f>
        <v/>
      </c>
      <c r="P2648" s="116" t="str">
        <f t="shared" si="41"/>
        <v/>
      </c>
      <c r="Q2648" s="114" t="str">
        <f>+IF(G2648=0,"",'Ark1'!T4460)</f>
        <v/>
      </c>
      <c r="R2648" s="222" t="str">
        <f>+IF(G2648=0,"",'Ark1'!V4460)</f>
        <v/>
      </c>
      <c r="S2648" s="32"/>
    </row>
    <row r="2649" spans="1:19" x14ac:dyDescent="0.5">
      <c r="A2649" s="32"/>
      <c r="B2649" s="297" t="str">
        <f>+IF(E2649=2012,VLOOKUP(D2649,K_navn!$A$2:$C$359,2),"")</f>
        <v/>
      </c>
      <c r="C2649" s="297" t="str">
        <f>+IF(E2649=2012,VLOOKUP(D2649,K_navn!$A$2:$C$359,3),"")</f>
        <v/>
      </c>
      <c r="D2649" s="115">
        <f>+'Ark1'!P4461</f>
        <v>5001</v>
      </c>
      <c r="E2649" s="115">
        <f>+'Ark1'!C4461</f>
        <v>2015</v>
      </c>
      <c r="F2649" s="116" t="str">
        <f>+IF('Ark1'!Q4461=0,"",'Ark1'!Q4461)</f>
        <v/>
      </c>
      <c r="G2649" s="116">
        <f>+'Ark1'!R4461</f>
        <v>0</v>
      </c>
      <c r="H2649" s="116">
        <f>+'Ark1'!S4461</f>
        <v>0</v>
      </c>
      <c r="I2649" s="222" t="str">
        <f>+IF(G2649=0,"",'Ark1'!AA4461)</f>
        <v/>
      </c>
      <c r="J2649" s="222" t="str">
        <f>+IF(G2649=0,"",'Ark1'!AB4461)</f>
        <v/>
      </c>
      <c r="K2649" s="114" t="str">
        <f>+IF(G2649=0,"",'Ark1'!U4461)</f>
        <v/>
      </c>
      <c r="L2649" s="222" t="str">
        <f>+IF(G2649=0,"",'Ark1'!W4461)</f>
        <v/>
      </c>
      <c r="M2649" s="222" t="str">
        <f>+IF(G2649=0,"",'Ark1'!X4461)</f>
        <v/>
      </c>
      <c r="N2649" s="114" t="str">
        <f>+IF(G2649=0,"",'Ark1'!Y4461)</f>
        <v/>
      </c>
      <c r="O2649" s="116" t="str">
        <f>+IF(G2649=0,"",'Ark1'!Z4461)</f>
        <v/>
      </c>
      <c r="P2649" s="116" t="str">
        <f t="shared" si="41"/>
        <v/>
      </c>
      <c r="Q2649" s="114" t="str">
        <f>+IF(G2649=0,"",'Ark1'!T4461)</f>
        <v/>
      </c>
      <c r="R2649" s="222" t="str">
        <f>+IF(G2649=0,"",'Ark1'!V4461)</f>
        <v/>
      </c>
      <c r="S2649" s="32"/>
    </row>
    <row r="2650" spans="1:19" x14ac:dyDescent="0.5">
      <c r="A2650" s="32"/>
      <c r="B2650" s="297" t="str">
        <f>+IF(E2650=2012,VLOOKUP(D2650,K_navn!$A$2:$C$359,2),"")</f>
        <v/>
      </c>
      <c r="C2650" s="297" t="str">
        <f>+IF(E2650=2012,VLOOKUP(D2650,K_navn!$A$2:$C$359,3),"")</f>
        <v/>
      </c>
      <c r="D2650" s="115">
        <f>+'Ark1'!P4462</f>
        <v>5001</v>
      </c>
      <c r="E2650" s="115">
        <f>+'Ark1'!C4462</f>
        <v>2016</v>
      </c>
      <c r="F2650" s="116">
        <f>+IF('Ark1'!Q4462=0,"",'Ark1'!Q4462)</f>
        <v>1</v>
      </c>
      <c r="G2650" s="116">
        <f>+'Ark1'!R4462</f>
        <v>2</v>
      </c>
      <c r="H2650" s="116">
        <f>+'Ark1'!S4462</f>
        <v>2</v>
      </c>
      <c r="I2650" s="222">
        <f>+IF(G2650=0,"",'Ark1'!AA4462)</f>
        <v>4.2647560559535991E-3</v>
      </c>
      <c r="J2650" s="222">
        <f>+IF(G2650=0,"",'Ark1'!AB4462)</f>
        <v>4.308497532416666E-3</v>
      </c>
      <c r="K2650" s="114">
        <f>+IF(G2650=0,"",'Ark1'!U4462)</f>
        <v>62.5</v>
      </c>
      <c r="L2650" s="222">
        <f>+IF(G2650=0,"",'Ark1'!W4462)</f>
        <v>82.3</v>
      </c>
      <c r="M2650" s="222">
        <f>+IF(G2650=0,"",'Ark1'!X4462)</f>
        <v>5.4999999999999183</v>
      </c>
      <c r="N2650" s="114">
        <f>+IF(G2650=0,"",'Ark1'!Y4462)</f>
        <v>1.5</v>
      </c>
      <c r="O2650" s="116">
        <f>+IF(G2650=0,"",'Ark1'!Z4462)</f>
        <v>100.00000000000148</v>
      </c>
      <c r="P2650" s="116">
        <f t="shared" si="41"/>
        <v>2</v>
      </c>
      <c r="Q2650" s="114">
        <f>+IF(G2650=0,"",'Ark1'!T4462)</f>
        <v>17</v>
      </c>
      <c r="R2650" s="222">
        <f>+IF(G2650=0,"",'Ark1'!V4462)</f>
        <v>89.165763813651125</v>
      </c>
      <c r="S2650" s="32"/>
    </row>
    <row r="2651" spans="1:19" x14ac:dyDescent="0.5">
      <c r="A2651" s="32"/>
      <c r="B2651" s="297" t="str">
        <f>+IF(E2651=2012,VLOOKUP(D2651,K_navn!$A$2:$C$359,2),"")</f>
        <v/>
      </c>
      <c r="C2651" s="297" t="str">
        <f>+IF(E2651=2012,VLOOKUP(D2651,K_navn!$A$2:$C$359,3),"")</f>
        <v/>
      </c>
      <c r="D2651" s="115">
        <f>+'Ark1'!P4463</f>
        <v>5001</v>
      </c>
      <c r="E2651" s="115">
        <f>+'Ark1'!C4463</f>
        <v>2017</v>
      </c>
      <c r="F2651" s="116" t="str">
        <f>+IF('Ark1'!Q4463=0,"",'Ark1'!Q4463)</f>
        <v/>
      </c>
      <c r="G2651" s="116">
        <f>+'Ark1'!R4463</f>
        <v>0</v>
      </c>
      <c r="H2651" s="116">
        <f>+'Ark1'!S4463</f>
        <v>0</v>
      </c>
      <c r="I2651" s="222" t="str">
        <f>+IF(G2651=0,"",'Ark1'!AA4463)</f>
        <v/>
      </c>
      <c r="J2651" s="222" t="str">
        <f>+IF(G2651=0,"",'Ark1'!AB4463)</f>
        <v/>
      </c>
      <c r="K2651" s="114" t="str">
        <f>+IF(G2651=0,"",'Ark1'!U4463)</f>
        <v/>
      </c>
      <c r="L2651" s="222" t="str">
        <f>+IF(G2651=0,"",'Ark1'!W4463)</f>
        <v/>
      </c>
      <c r="M2651" s="222" t="str">
        <f>+IF(G2651=0,"",'Ark1'!X4463)</f>
        <v/>
      </c>
      <c r="N2651" s="114" t="str">
        <f>+IF(G2651=0,"",'Ark1'!Y4463)</f>
        <v/>
      </c>
      <c r="O2651" s="116" t="str">
        <f>+IF(G2651=0,"",'Ark1'!Z4463)</f>
        <v/>
      </c>
      <c r="P2651" s="116" t="str">
        <f t="shared" si="41"/>
        <v/>
      </c>
      <c r="Q2651" s="114" t="str">
        <f>+IF(G2651=0,"",'Ark1'!T4463)</f>
        <v/>
      </c>
      <c r="R2651" s="222" t="str">
        <f>+IF(G2651=0,"",'Ark1'!V4463)</f>
        <v/>
      </c>
      <c r="S2651" s="32"/>
    </row>
    <row r="2652" spans="1:19" x14ac:dyDescent="0.5">
      <c r="A2652" s="32"/>
      <c r="B2652" s="297" t="str">
        <f>+IF(E2652=2012,VLOOKUP(D2652,K_navn!$A$2:$C$359,2),"")</f>
        <v/>
      </c>
      <c r="C2652" s="297" t="str">
        <f>+IF(E2652=2012,VLOOKUP(D2652,K_navn!$A$2:$C$359,3),"")</f>
        <v/>
      </c>
      <c r="D2652" s="115">
        <f>+'Ark1'!P4464</f>
        <v>5001</v>
      </c>
      <c r="E2652" s="115">
        <f>+'Ark1'!C4464</f>
        <v>2018</v>
      </c>
      <c r="F2652" s="116" t="str">
        <f>+IF('Ark1'!Q4464=0,"",'Ark1'!Q4464)</f>
        <v/>
      </c>
      <c r="G2652" s="116">
        <f>+'Ark1'!R4464</f>
        <v>0</v>
      </c>
      <c r="H2652" s="116">
        <f>+'Ark1'!S4464</f>
        <v>0</v>
      </c>
      <c r="I2652" s="222" t="str">
        <f>+IF(G2652=0,"",'Ark1'!AA4464)</f>
        <v/>
      </c>
      <c r="J2652" s="222" t="str">
        <f>+IF(G2652=0,"",'Ark1'!AB4464)</f>
        <v/>
      </c>
      <c r="K2652" s="114" t="str">
        <f>+IF(G2652=0,"",'Ark1'!U4464)</f>
        <v/>
      </c>
      <c r="L2652" s="222" t="str">
        <f>+IF(G2652=0,"",'Ark1'!W4464)</f>
        <v/>
      </c>
      <c r="M2652" s="222" t="str">
        <f>+IF(G2652=0,"",'Ark1'!X4464)</f>
        <v/>
      </c>
      <c r="N2652" s="114" t="str">
        <f>+IF(G2652=0,"",'Ark1'!Y4464)</f>
        <v/>
      </c>
      <c r="O2652" s="116" t="str">
        <f>+IF(G2652=0,"",'Ark1'!Z4464)</f>
        <v/>
      </c>
      <c r="P2652" s="116" t="str">
        <f t="shared" si="41"/>
        <v/>
      </c>
      <c r="Q2652" s="114" t="str">
        <f>+IF(G2652=0,"",'Ark1'!T4464)</f>
        <v/>
      </c>
      <c r="R2652" s="222" t="str">
        <f>+IF(G2652=0,"",'Ark1'!V4464)</f>
        <v/>
      </c>
      <c r="S2652" s="32"/>
    </row>
    <row r="2653" spans="1:19" x14ac:dyDescent="0.5">
      <c r="A2653" s="32"/>
      <c r="B2653" s="297" t="str">
        <f>+IF(E2653=2012,VLOOKUP(D2653,K_navn!$A$2:$C$359,2),"")</f>
        <v/>
      </c>
      <c r="C2653" s="297" t="str">
        <f>+IF(E2653=2012,VLOOKUP(D2653,K_navn!$A$2:$C$359,3),"")</f>
        <v/>
      </c>
      <c r="D2653" s="115">
        <f>+'Ark1'!P4465</f>
        <v>5001</v>
      </c>
      <c r="E2653" s="115">
        <f>+'Ark1'!C4465</f>
        <v>2019</v>
      </c>
      <c r="F2653" s="116" t="str">
        <f>+IF('Ark1'!Q4465=0,"",'Ark1'!Q4465)</f>
        <v/>
      </c>
      <c r="G2653" s="116">
        <f>+'Ark1'!R4465</f>
        <v>0</v>
      </c>
      <c r="H2653" s="116">
        <f>+'Ark1'!S4465</f>
        <v>0</v>
      </c>
      <c r="I2653" s="222" t="str">
        <f>+IF(G2653=0,"",'Ark1'!AA4465)</f>
        <v/>
      </c>
      <c r="J2653" s="222" t="str">
        <f>+IF(G2653=0,"",'Ark1'!AB4465)</f>
        <v/>
      </c>
      <c r="K2653" s="114" t="str">
        <f>+IF(G2653=0,"",'Ark1'!U4465)</f>
        <v/>
      </c>
      <c r="L2653" s="222" t="str">
        <f>+IF(G2653=0,"",'Ark1'!W4465)</f>
        <v/>
      </c>
      <c r="M2653" s="222" t="str">
        <f>+IF(G2653=0,"",'Ark1'!X4465)</f>
        <v/>
      </c>
      <c r="N2653" s="114" t="str">
        <f>+IF(G2653=0,"",'Ark1'!Y4465)</f>
        <v/>
      </c>
      <c r="O2653" s="116" t="str">
        <f>+IF(G2653=0,"",'Ark1'!Z4465)</f>
        <v/>
      </c>
      <c r="P2653" s="116" t="str">
        <f t="shared" si="41"/>
        <v/>
      </c>
      <c r="Q2653" s="114" t="str">
        <f>+IF(G2653=0,"",'Ark1'!T4465)</f>
        <v/>
      </c>
      <c r="R2653" s="222" t="str">
        <f>+IF(G2653=0,"",'Ark1'!V4465)</f>
        <v/>
      </c>
      <c r="S2653" s="32"/>
    </row>
    <row r="2654" spans="1:19" x14ac:dyDescent="0.5">
      <c r="A2654" s="32"/>
      <c r="B2654" s="297" t="str">
        <f>+IF(E2654=2012,VLOOKUP(D2654,K_navn!$A$2:$C$359,2),"")</f>
        <v/>
      </c>
      <c r="C2654" s="297" t="str">
        <f>+IF(E2654=2012,VLOOKUP(D2654,K_navn!$A$2:$C$359,3),"")</f>
        <v/>
      </c>
      <c r="D2654" s="115">
        <f>+'Ark1'!P4466</f>
        <v>5001</v>
      </c>
      <c r="E2654" s="115">
        <f>+'Ark1'!C4466</f>
        <v>2020</v>
      </c>
      <c r="F2654" s="116" t="str">
        <f>+IF('Ark1'!Q4466=0,"",'Ark1'!Q4466)</f>
        <v/>
      </c>
      <c r="G2654" s="116">
        <f>+'Ark1'!R4466</f>
        <v>0</v>
      </c>
      <c r="H2654" s="116">
        <f>+'Ark1'!S4466</f>
        <v>0</v>
      </c>
      <c r="I2654" s="222" t="str">
        <f>+IF(G2654=0,"",'Ark1'!AA4466)</f>
        <v/>
      </c>
      <c r="J2654" s="222" t="str">
        <f>+IF(G2654=0,"",'Ark1'!AB4466)</f>
        <v/>
      </c>
      <c r="K2654" s="114" t="str">
        <f>+IF(G2654=0,"",'Ark1'!U4466)</f>
        <v/>
      </c>
      <c r="L2654" s="222" t="str">
        <f>+IF(G2654=0,"",'Ark1'!W4466)</f>
        <v/>
      </c>
      <c r="M2654" s="222" t="str">
        <f>+IF(G2654=0,"",'Ark1'!X4466)</f>
        <v/>
      </c>
      <c r="N2654" s="114" t="str">
        <f>+IF(G2654=0,"",'Ark1'!Y4466)</f>
        <v/>
      </c>
      <c r="O2654" s="116" t="str">
        <f>+IF(G2654=0,"",'Ark1'!Z4466)</f>
        <v/>
      </c>
      <c r="P2654" s="116" t="str">
        <f t="shared" si="41"/>
        <v/>
      </c>
      <c r="Q2654" s="114" t="str">
        <f>+IF(G2654=0,"",'Ark1'!T4466)</f>
        <v/>
      </c>
      <c r="R2654" s="222" t="str">
        <f>+IF(G2654=0,"",'Ark1'!V4466)</f>
        <v/>
      </c>
      <c r="S2654" s="32"/>
    </row>
    <row r="2655" spans="1:19" x14ac:dyDescent="0.5">
      <c r="A2655" s="32"/>
      <c r="B2655" s="297" t="str">
        <f>+IF(E2655=2012,VLOOKUP(D2655,K_navn!$A$2:$C$359,2),"")</f>
        <v/>
      </c>
      <c r="C2655" s="297" t="str">
        <f>+IF(E2655=2012,VLOOKUP(D2655,K_navn!$A$2:$C$359,3),"")</f>
        <v/>
      </c>
      <c r="D2655" s="115">
        <f>+'Ark1'!P4467</f>
        <v>5001</v>
      </c>
      <c r="E2655" s="115">
        <f>+'Ark1'!C4467</f>
        <v>2021</v>
      </c>
      <c r="F2655" s="116" t="str">
        <f>+IF('Ark1'!Q4467=0,"",'Ark1'!Q4467)</f>
        <v/>
      </c>
      <c r="G2655" s="116">
        <f>+'Ark1'!R4467</f>
        <v>0</v>
      </c>
      <c r="H2655" s="116">
        <f>+'Ark1'!S4467</f>
        <v>0</v>
      </c>
      <c r="I2655" s="222" t="str">
        <f>+IF(G2655=0,"",'Ark1'!AA4467)</f>
        <v/>
      </c>
      <c r="J2655" s="222" t="str">
        <f>+IF(G2655=0,"",'Ark1'!AB4467)</f>
        <v/>
      </c>
      <c r="K2655" s="114" t="str">
        <f>+IF(G2655=0,"",'Ark1'!U4467)</f>
        <v/>
      </c>
      <c r="L2655" s="222" t="str">
        <f>+IF(G2655=0,"",'Ark1'!W4467)</f>
        <v/>
      </c>
      <c r="M2655" s="222" t="str">
        <f>+IF(G2655=0,"",'Ark1'!X4467)</f>
        <v/>
      </c>
      <c r="N2655" s="114" t="str">
        <f>+IF(G2655=0,"",'Ark1'!Y4467)</f>
        <v/>
      </c>
      <c r="O2655" s="116" t="str">
        <f>+IF(G2655=0,"",'Ark1'!Z4467)</f>
        <v/>
      </c>
      <c r="P2655" s="116" t="str">
        <f t="shared" si="41"/>
        <v/>
      </c>
      <c r="Q2655" s="114" t="str">
        <f>+IF(G2655=0,"",'Ark1'!T4467)</f>
        <v/>
      </c>
      <c r="R2655" s="222" t="str">
        <f>+IF(G2655=0,"",'Ark1'!V4467)</f>
        <v/>
      </c>
      <c r="S2655" s="32"/>
    </row>
    <row r="2656" spans="1:19" x14ac:dyDescent="0.5">
      <c r="A2656" s="32"/>
      <c r="B2656" s="297" t="str">
        <f>+IF(E2656=2012,VLOOKUP(D2656,K_navn!$A$2:$C$359,2),"")</f>
        <v/>
      </c>
      <c r="C2656" s="297" t="str">
        <f>+IF(E2656=2012,VLOOKUP(D2656,K_navn!$A$2:$C$359,3),"")</f>
        <v/>
      </c>
      <c r="D2656" s="115">
        <f>+'Ark1'!P4468</f>
        <v>5001</v>
      </c>
      <c r="E2656" s="115">
        <f>+'Ark1'!C4468</f>
        <v>2022</v>
      </c>
      <c r="F2656" s="116" t="str">
        <f>+IF('Ark1'!Q4468=0,"",'Ark1'!Q4468)</f>
        <v/>
      </c>
      <c r="G2656" s="116">
        <f>+'Ark1'!R4468</f>
        <v>0</v>
      </c>
      <c r="H2656" s="116">
        <f>+'Ark1'!S4468</f>
        <v>0</v>
      </c>
      <c r="I2656" s="222" t="str">
        <f>+IF(G2656=0,"",'Ark1'!AA4468)</f>
        <v/>
      </c>
      <c r="J2656" s="222" t="str">
        <f>+IF(G2656=0,"",'Ark1'!AB4468)</f>
        <v/>
      </c>
      <c r="K2656" s="114" t="str">
        <f>+IF(G2656=0,"",'Ark1'!U4468)</f>
        <v/>
      </c>
      <c r="L2656" s="222" t="str">
        <f>+IF(G2656=0,"",'Ark1'!W4468)</f>
        <v/>
      </c>
      <c r="M2656" s="222" t="str">
        <f>+IF(G2656=0,"",'Ark1'!X4468)</f>
        <v/>
      </c>
      <c r="N2656" s="114" t="str">
        <f>+IF(G2656=0,"",'Ark1'!Y4468)</f>
        <v/>
      </c>
      <c r="O2656" s="116" t="str">
        <f>+IF(G2656=0,"",'Ark1'!Z4468)</f>
        <v/>
      </c>
      <c r="P2656" s="116" t="str">
        <f t="shared" si="41"/>
        <v/>
      </c>
      <c r="Q2656" s="114" t="str">
        <f>+IF(G2656=0,"",'Ark1'!T4468)</f>
        <v/>
      </c>
      <c r="R2656" s="222" t="str">
        <f>+IF(G2656=0,"",'Ark1'!V4468)</f>
        <v/>
      </c>
      <c r="S2656" s="32"/>
    </row>
    <row r="2657" spans="1:19" x14ac:dyDescent="0.5">
      <c r="A2657" s="32"/>
      <c r="B2657" s="297" t="str">
        <f>+IF(E2657=2012,VLOOKUP(D2657,K_navn!$A$2:$C$359,2),"")</f>
        <v>Steinkjer</v>
      </c>
      <c r="C2657" s="297" t="str">
        <f>+IF(E2657=2012,VLOOKUP(D2657,K_navn!$A$2:$C$359,3),"")</f>
        <v>Trøndelag</v>
      </c>
      <c r="D2657" s="115">
        <f>+'Ark1'!P4469</f>
        <v>5006</v>
      </c>
      <c r="E2657" s="115">
        <f>+'Ark1'!C4469</f>
        <v>2012</v>
      </c>
      <c r="F2657" s="116" t="str">
        <f>+IF('Ark1'!Q4469=0,"",'Ark1'!Q4469)</f>
        <v/>
      </c>
      <c r="G2657" s="116">
        <f>+'Ark1'!R4469</f>
        <v>0</v>
      </c>
      <c r="H2657" s="116">
        <f>+'Ark1'!S4469</f>
        <v>0</v>
      </c>
      <c r="I2657" s="222" t="str">
        <f>+IF(G2657=0,"",'Ark1'!AA4469)</f>
        <v/>
      </c>
      <c r="J2657" s="222" t="str">
        <f>+IF(G2657=0,"",'Ark1'!AB4469)</f>
        <v/>
      </c>
      <c r="K2657" s="114" t="str">
        <f>+IF(G2657=0,"",'Ark1'!U4469)</f>
        <v/>
      </c>
      <c r="L2657" s="222" t="str">
        <f>+IF(G2657=0,"",'Ark1'!W4469)</f>
        <v/>
      </c>
      <c r="M2657" s="222" t="str">
        <f>+IF(G2657=0,"",'Ark1'!X4469)</f>
        <v/>
      </c>
      <c r="N2657" s="114" t="str">
        <f>+IF(G2657=0,"",'Ark1'!Y4469)</f>
        <v/>
      </c>
      <c r="O2657" s="116" t="str">
        <f>+IF(G2657=0,"",'Ark1'!Z4469)</f>
        <v/>
      </c>
      <c r="P2657" s="116" t="str">
        <f t="shared" si="41"/>
        <v/>
      </c>
      <c r="Q2657" s="114" t="str">
        <f>+IF(G2657=0,"",'Ark1'!T4469)</f>
        <v/>
      </c>
      <c r="R2657" s="222" t="str">
        <f>+IF(G2657=0,"",'Ark1'!V4469)</f>
        <v/>
      </c>
      <c r="S2657" s="32"/>
    </row>
    <row r="2658" spans="1:19" x14ac:dyDescent="0.5">
      <c r="A2658" s="32"/>
      <c r="B2658" s="297" t="str">
        <f>+IF(E2658=2012,VLOOKUP(D2658,K_navn!$A$2:$C$359,2),"")</f>
        <v/>
      </c>
      <c r="C2658" s="297" t="str">
        <f>+IF(E2658=2012,VLOOKUP(D2658,K_navn!$A$2:$C$359,3),"")</f>
        <v/>
      </c>
      <c r="D2658" s="115">
        <f>+'Ark1'!P4470</f>
        <v>5006</v>
      </c>
      <c r="E2658" s="115">
        <f>+'Ark1'!C4470</f>
        <v>2013</v>
      </c>
      <c r="F2658" s="116" t="str">
        <f>+IF('Ark1'!Q4470=0,"",'Ark1'!Q4470)</f>
        <v/>
      </c>
      <c r="G2658" s="116">
        <f>+'Ark1'!R4470</f>
        <v>0</v>
      </c>
      <c r="H2658" s="116">
        <f>+'Ark1'!S4470</f>
        <v>0</v>
      </c>
      <c r="I2658" s="222" t="str">
        <f>+IF(G2658=0,"",'Ark1'!AA4470)</f>
        <v/>
      </c>
      <c r="J2658" s="222" t="str">
        <f>+IF(G2658=0,"",'Ark1'!AB4470)</f>
        <v/>
      </c>
      <c r="K2658" s="114" t="str">
        <f>+IF(G2658=0,"",'Ark1'!U4470)</f>
        <v/>
      </c>
      <c r="L2658" s="222" t="str">
        <f>+IF(G2658=0,"",'Ark1'!W4470)</f>
        <v/>
      </c>
      <c r="M2658" s="222" t="str">
        <f>+IF(G2658=0,"",'Ark1'!X4470)</f>
        <v/>
      </c>
      <c r="N2658" s="114" t="str">
        <f>+IF(G2658=0,"",'Ark1'!Y4470)</f>
        <v/>
      </c>
      <c r="O2658" s="116" t="str">
        <f>+IF(G2658=0,"",'Ark1'!Z4470)</f>
        <v/>
      </c>
      <c r="P2658" s="116" t="str">
        <f t="shared" si="41"/>
        <v/>
      </c>
      <c r="Q2658" s="114" t="str">
        <f>+IF(G2658=0,"",'Ark1'!T4470)</f>
        <v/>
      </c>
      <c r="R2658" s="222" t="str">
        <f>+IF(G2658=0,"",'Ark1'!V4470)</f>
        <v/>
      </c>
      <c r="S2658" s="32"/>
    </row>
    <row r="2659" spans="1:19" x14ac:dyDescent="0.5">
      <c r="A2659" s="32"/>
      <c r="B2659" s="297" t="str">
        <f>+IF(E2659=2012,VLOOKUP(D2659,K_navn!$A$2:$C$359,2),"")</f>
        <v/>
      </c>
      <c r="C2659" s="297" t="str">
        <f>+IF(E2659=2012,VLOOKUP(D2659,K_navn!$A$2:$C$359,3),"")</f>
        <v/>
      </c>
      <c r="D2659" s="115">
        <f>+'Ark1'!P4471</f>
        <v>5006</v>
      </c>
      <c r="E2659" s="115">
        <f>+'Ark1'!C4471</f>
        <v>2014</v>
      </c>
      <c r="F2659" s="116" t="str">
        <f>+IF('Ark1'!Q4471=0,"",'Ark1'!Q4471)</f>
        <v/>
      </c>
      <c r="G2659" s="116">
        <f>+'Ark1'!R4471</f>
        <v>0</v>
      </c>
      <c r="H2659" s="116">
        <f>+'Ark1'!S4471</f>
        <v>0</v>
      </c>
      <c r="I2659" s="222" t="str">
        <f>+IF(G2659=0,"",'Ark1'!AA4471)</f>
        <v/>
      </c>
      <c r="J2659" s="222" t="str">
        <f>+IF(G2659=0,"",'Ark1'!AB4471)</f>
        <v/>
      </c>
      <c r="K2659" s="114" t="str">
        <f>+IF(G2659=0,"",'Ark1'!U4471)</f>
        <v/>
      </c>
      <c r="L2659" s="222" t="str">
        <f>+IF(G2659=0,"",'Ark1'!W4471)</f>
        <v/>
      </c>
      <c r="M2659" s="222" t="str">
        <f>+IF(G2659=0,"",'Ark1'!X4471)</f>
        <v/>
      </c>
      <c r="N2659" s="114" t="str">
        <f>+IF(G2659=0,"",'Ark1'!Y4471)</f>
        <v/>
      </c>
      <c r="O2659" s="116" t="str">
        <f>+IF(G2659=0,"",'Ark1'!Z4471)</f>
        <v/>
      </c>
      <c r="P2659" s="116" t="str">
        <f t="shared" si="41"/>
        <v/>
      </c>
      <c r="Q2659" s="114" t="str">
        <f>+IF(G2659=0,"",'Ark1'!T4471)</f>
        <v/>
      </c>
      <c r="R2659" s="222" t="str">
        <f>+IF(G2659=0,"",'Ark1'!V4471)</f>
        <v/>
      </c>
      <c r="S2659" s="32"/>
    </row>
    <row r="2660" spans="1:19" x14ac:dyDescent="0.5">
      <c r="A2660" s="32"/>
      <c r="B2660" s="297" t="str">
        <f>+IF(E2660=2012,VLOOKUP(D2660,K_navn!$A$2:$C$359,2),"")</f>
        <v/>
      </c>
      <c r="C2660" s="297" t="str">
        <f>+IF(E2660=2012,VLOOKUP(D2660,K_navn!$A$2:$C$359,3),"")</f>
        <v/>
      </c>
      <c r="D2660" s="115">
        <f>+'Ark1'!P4472</f>
        <v>5006</v>
      </c>
      <c r="E2660" s="115">
        <f>+'Ark1'!C4472</f>
        <v>2015</v>
      </c>
      <c r="F2660" s="116" t="str">
        <f>+IF('Ark1'!Q4472=0,"",'Ark1'!Q4472)</f>
        <v/>
      </c>
      <c r="G2660" s="116">
        <f>+'Ark1'!R4472</f>
        <v>0</v>
      </c>
      <c r="H2660" s="116">
        <f>+'Ark1'!S4472</f>
        <v>0</v>
      </c>
      <c r="I2660" s="222" t="str">
        <f>+IF(G2660=0,"",'Ark1'!AA4472)</f>
        <v/>
      </c>
      <c r="J2660" s="222" t="str">
        <f>+IF(G2660=0,"",'Ark1'!AB4472)</f>
        <v/>
      </c>
      <c r="K2660" s="114" t="str">
        <f>+IF(G2660=0,"",'Ark1'!U4472)</f>
        <v/>
      </c>
      <c r="L2660" s="222" t="str">
        <f>+IF(G2660=0,"",'Ark1'!W4472)</f>
        <v/>
      </c>
      <c r="M2660" s="222" t="str">
        <f>+IF(G2660=0,"",'Ark1'!X4472)</f>
        <v/>
      </c>
      <c r="N2660" s="114" t="str">
        <f>+IF(G2660=0,"",'Ark1'!Y4472)</f>
        <v/>
      </c>
      <c r="O2660" s="116" t="str">
        <f>+IF(G2660=0,"",'Ark1'!Z4472)</f>
        <v/>
      </c>
      <c r="P2660" s="116" t="str">
        <f t="shared" si="41"/>
        <v/>
      </c>
      <c r="Q2660" s="114" t="str">
        <f>+IF(G2660=0,"",'Ark1'!T4472)</f>
        <v/>
      </c>
      <c r="R2660" s="222" t="str">
        <f>+IF(G2660=0,"",'Ark1'!V4472)</f>
        <v/>
      </c>
      <c r="S2660" s="32"/>
    </row>
    <row r="2661" spans="1:19" x14ac:dyDescent="0.5">
      <c r="A2661" s="32"/>
      <c r="B2661" s="297" t="str">
        <f>+IF(E2661=2012,VLOOKUP(D2661,K_navn!$A$2:$C$359,2),"")</f>
        <v/>
      </c>
      <c r="C2661" s="297" t="str">
        <f>+IF(E2661=2012,VLOOKUP(D2661,K_navn!$A$2:$C$359,3),"")</f>
        <v/>
      </c>
      <c r="D2661" s="115">
        <f>+'Ark1'!P4473</f>
        <v>5006</v>
      </c>
      <c r="E2661" s="115">
        <f>+'Ark1'!C4473</f>
        <v>2016</v>
      </c>
      <c r="F2661" s="116" t="str">
        <f>+IF('Ark1'!Q4473=0,"",'Ark1'!Q4473)</f>
        <v/>
      </c>
      <c r="G2661" s="116">
        <f>+'Ark1'!R4473</f>
        <v>0</v>
      </c>
      <c r="H2661" s="116">
        <f>+'Ark1'!S4473</f>
        <v>0</v>
      </c>
      <c r="I2661" s="222" t="str">
        <f>+IF(G2661=0,"",'Ark1'!AA4473)</f>
        <v/>
      </c>
      <c r="J2661" s="222" t="str">
        <f>+IF(G2661=0,"",'Ark1'!AB4473)</f>
        <v/>
      </c>
      <c r="K2661" s="114" t="str">
        <f>+IF(G2661=0,"",'Ark1'!U4473)</f>
        <v/>
      </c>
      <c r="L2661" s="222" t="str">
        <f>+IF(G2661=0,"",'Ark1'!W4473)</f>
        <v/>
      </c>
      <c r="M2661" s="222" t="str">
        <f>+IF(G2661=0,"",'Ark1'!X4473)</f>
        <v/>
      </c>
      <c r="N2661" s="114" t="str">
        <f>+IF(G2661=0,"",'Ark1'!Y4473)</f>
        <v/>
      </c>
      <c r="O2661" s="116" t="str">
        <f>+IF(G2661=0,"",'Ark1'!Z4473)</f>
        <v/>
      </c>
      <c r="P2661" s="116" t="str">
        <f t="shared" si="41"/>
        <v/>
      </c>
      <c r="Q2661" s="114" t="str">
        <f>+IF(G2661=0,"",'Ark1'!T4473)</f>
        <v/>
      </c>
      <c r="R2661" s="222" t="str">
        <f>+IF(G2661=0,"",'Ark1'!V4473)</f>
        <v/>
      </c>
      <c r="S2661" s="32"/>
    </row>
    <row r="2662" spans="1:19" x14ac:dyDescent="0.5">
      <c r="A2662" s="32"/>
      <c r="B2662" s="297" t="str">
        <f>+IF(E2662=2012,VLOOKUP(D2662,K_navn!$A$2:$C$359,2),"")</f>
        <v/>
      </c>
      <c r="C2662" s="297" t="str">
        <f>+IF(E2662=2012,VLOOKUP(D2662,K_navn!$A$2:$C$359,3),"")</f>
        <v/>
      </c>
      <c r="D2662" s="115">
        <f>+'Ark1'!P4474</f>
        <v>5006</v>
      </c>
      <c r="E2662" s="115">
        <f>+'Ark1'!C4474</f>
        <v>2017</v>
      </c>
      <c r="F2662" s="116" t="str">
        <f>+IF('Ark1'!Q4474=0,"",'Ark1'!Q4474)</f>
        <v/>
      </c>
      <c r="G2662" s="116">
        <f>+'Ark1'!R4474</f>
        <v>0</v>
      </c>
      <c r="H2662" s="116">
        <f>+'Ark1'!S4474</f>
        <v>0</v>
      </c>
      <c r="I2662" s="222" t="str">
        <f>+IF(G2662=0,"",'Ark1'!AA4474)</f>
        <v/>
      </c>
      <c r="J2662" s="222" t="str">
        <f>+IF(G2662=0,"",'Ark1'!AB4474)</f>
        <v/>
      </c>
      <c r="K2662" s="114" t="str">
        <f>+IF(G2662=0,"",'Ark1'!U4474)</f>
        <v/>
      </c>
      <c r="L2662" s="222" t="str">
        <f>+IF(G2662=0,"",'Ark1'!W4474)</f>
        <v/>
      </c>
      <c r="M2662" s="222" t="str">
        <f>+IF(G2662=0,"",'Ark1'!X4474)</f>
        <v/>
      </c>
      <c r="N2662" s="114" t="str">
        <f>+IF(G2662=0,"",'Ark1'!Y4474)</f>
        <v/>
      </c>
      <c r="O2662" s="116" t="str">
        <f>+IF(G2662=0,"",'Ark1'!Z4474)</f>
        <v/>
      </c>
      <c r="P2662" s="116" t="str">
        <f t="shared" si="41"/>
        <v/>
      </c>
      <c r="Q2662" s="114" t="str">
        <f>+IF(G2662=0,"",'Ark1'!T4474)</f>
        <v/>
      </c>
      <c r="R2662" s="222" t="str">
        <f>+IF(G2662=0,"",'Ark1'!V4474)</f>
        <v/>
      </c>
      <c r="S2662" s="32"/>
    </row>
    <row r="2663" spans="1:19" x14ac:dyDescent="0.5">
      <c r="A2663" s="32"/>
      <c r="B2663" s="297" t="str">
        <f>+IF(E2663=2012,VLOOKUP(D2663,K_navn!$A$2:$C$359,2),"")</f>
        <v/>
      </c>
      <c r="C2663" s="297" t="str">
        <f>+IF(E2663=2012,VLOOKUP(D2663,K_navn!$A$2:$C$359,3),"")</f>
        <v/>
      </c>
      <c r="D2663" s="115">
        <f>+'Ark1'!P4475</f>
        <v>5006</v>
      </c>
      <c r="E2663" s="115">
        <f>+'Ark1'!C4475</f>
        <v>2018</v>
      </c>
      <c r="F2663" s="116" t="str">
        <f>+IF('Ark1'!Q4475=0,"",'Ark1'!Q4475)</f>
        <v/>
      </c>
      <c r="G2663" s="116">
        <f>+'Ark1'!R4475</f>
        <v>0</v>
      </c>
      <c r="H2663" s="116">
        <f>+'Ark1'!S4475</f>
        <v>0</v>
      </c>
      <c r="I2663" s="222" t="str">
        <f>+IF(G2663=0,"",'Ark1'!AA4475)</f>
        <v/>
      </c>
      <c r="J2663" s="222" t="str">
        <f>+IF(G2663=0,"",'Ark1'!AB4475)</f>
        <v/>
      </c>
      <c r="K2663" s="114" t="str">
        <f>+IF(G2663=0,"",'Ark1'!U4475)</f>
        <v/>
      </c>
      <c r="L2663" s="222" t="str">
        <f>+IF(G2663=0,"",'Ark1'!W4475)</f>
        <v/>
      </c>
      <c r="M2663" s="222" t="str">
        <f>+IF(G2663=0,"",'Ark1'!X4475)</f>
        <v/>
      </c>
      <c r="N2663" s="114" t="str">
        <f>+IF(G2663=0,"",'Ark1'!Y4475)</f>
        <v/>
      </c>
      <c r="O2663" s="116" t="str">
        <f>+IF(G2663=0,"",'Ark1'!Z4475)</f>
        <v/>
      </c>
      <c r="P2663" s="116" t="str">
        <f t="shared" ref="P2663:P2728" si="42">+IF(G2663=0,"",H2663/F2663)</f>
        <v/>
      </c>
      <c r="Q2663" s="114" t="str">
        <f>+IF(G2663=0,"",'Ark1'!T4475)</f>
        <v/>
      </c>
      <c r="R2663" s="222" t="str">
        <f>+IF(G2663=0,"",'Ark1'!V4475)</f>
        <v/>
      </c>
      <c r="S2663" s="32"/>
    </row>
    <row r="2664" spans="1:19" x14ac:dyDescent="0.5">
      <c r="A2664" s="32"/>
      <c r="B2664" s="297" t="str">
        <f>+IF(E2664=2012,VLOOKUP(D2664,K_navn!$A$2:$C$359,2),"")</f>
        <v/>
      </c>
      <c r="C2664" s="297" t="str">
        <f>+IF(E2664=2012,VLOOKUP(D2664,K_navn!$A$2:$C$359,3),"")</f>
        <v/>
      </c>
      <c r="D2664" s="115">
        <f>+'Ark1'!P4476</f>
        <v>5006</v>
      </c>
      <c r="E2664" s="115">
        <f>+'Ark1'!C4476</f>
        <v>2019</v>
      </c>
      <c r="F2664" s="116" t="str">
        <f>+IF('Ark1'!Q4476=0,"",'Ark1'!Q4476)</f>
        <v/>
      </c>
      <c r="G2664" s="116">
        <f>+'Ark1'!R4476</f>
        <v>0</v>
      </c>
      <c r="H2664" s="116">
        <f>+'Ark1'!S4476</f>
        <v>0</v>
      </c>
      <c r="I2664" s="222" t="str">
        <f>+IF(G2664=0,"",'Ark1'!AA4476)</f>
        <v/>
      </c>
      <c r="J2664" s="222" t="str">
        <f>+IF(G2664=0,"",'Ark1'!AB4476)</f>
        <v/>
      </c>
      <c r="K2664" s="114" t="str">
        <f>+IF(G2664=0,"",'Ark1'!U4476)</f>
        <v/>
      </c>
      <c r="L2664" s="222" t="str">
        <f>+IF(G2664=0,"",'Ark1'!W4476)</f>
        <v/>
      </c>
      <c r="M2664" s="222" t="str">
        <f>+IF(G2664=0,"",'Ark1'!X4476)</f>
        <v/>
      </c>
      <c r="N2664" s="114" t="str">
        <f>+IF(G2664=0,"",'Ark1'!Y4476)</f>
        <v/>
      </c>
      <c r="O2664" s="116" t="str">
        <f>+IF(G2664=0,"",'Ark1'!Z4476)</f>
        <v/>
      </c>
      <c r="P2664" s="116" t="str">
        <f t="shared" si="42"/>
        <v/>
      </c>
      <c r="Q2664" s="114" t="str">
        <f>+IF(G2664=0,"",'Ark1'!T4476)</f>
        <v/>
      </c>
      <c r="R2664" s="222" t="str">
        <f>+IF(G2664=0,"",'Ark1'!V4476)</f>
        <v/>
      </c>
      <c r="S2664" s="32"/>
    </row>
    <row r="2665" spans="1:19" x14ac:dyDescent="0.5">
      <c r="A2665" s="32"/>
      <c r="B2665" s="297" t="str">
        <f>+IF(E2665=2012,VLOOKUP(D2665,K_navn!$A$2:$C$359,2),"")</f>
        <v/>
      </c>
      <c r="C2665" s="297" t="str">
        <f>+IF(E2665=2012,VLOOKUP(D2665,K_navn!$A$2:$C$359,3),"")</f>
        <v/>
      </c>
      <c r="D2665" s="115">
        <f>+'Ark1'!P4477</f>
        <v>5006</v>
      </c>
      <c r="E2665" s="115">
        <f>+'Ark1'!C4477</f>
        <v>2020</v>
      </c>
      <c r="F2665" s="116">
        <f>+IF('Ark1'!Q4477=0,"",'Ark1'!Q4477)</f>
        <v>4</v>
      </c>
      <c r="G2665" s="116">
        <f>+'Ark1'!R4477</f>
        <v>394</v>
      </c>
      <c r="H2665" s="116">
        <f>+'Ark1'!S4477</f>
        <v>394</v>
      </c>
      <c r="I2665" s="222">
        <f>+IF(G2665=0,"",'Ark1'!AA4477)</f>
        <v>1.887153941948462</v>
      </c>
      <c r="J2665" s="222">
        <f>+IF(G2665=0,"",'Ark1'!AB4477)</f>
        <v>1.8696334143873377</v>
      </c>
      <c r="K2665" s="114">
        <f>+IF(G2665=0,"",'Ark1'!U4477)</f>
        <v>60.621827411167509</v>
      </c>
      <c r="L2665" s="222">
        <f>+IF(G2665=0,"",'Ark1'!W4477)</f>
        <v>81.843197969543183</v>
      </c>
      <c r="M2665" s="222">
        <f>+IF(G2665=0,"",'Ark1'!X4477)</f>
        <v>8.5216257848276715</v>
      </c>
      <c r="N2665" s="114">
        <f>+IF(G2665=0,"",'Ark1'!Y4477)</f>
        <v>2.5800150927547501</v>
      </c>
      <c r="O2665" s="116">
        <f>+IF(G2665=0,"",'Ark1'!Z4477)</f>
        <v>-30.115872335483445</v>
      </c>
      <c r="P2665" s="116">
        <f t="shared" si="42"/>
        <v>98.5</v>
      </c>
      <c r="Q2665" s="114">
        <f>+IF(G2665=0,"",'Ark1'!T4477)</f>
        <v>15.979695431472081</v>
      </c>
      <c r="R2665" s="222">
        <f>+IF(G2665=0,"",'Ark1'!V4477)</f>
        <v>88.67085370481378</v>
      </c>
      <c r="S2665" s="32"/>
    </row>
    <row r="2666" spans="1:19" x14ac:dyDescent="0.5">
      <c r="A2666" s="32"/>
      <c r="B2666" s="297" t="str">
        <f>+IF(E2666=2012,VLOOKUP(D2666,K_navn!$A$2:$C$359,2),"")</f>
        <v/>
      </c>
      <c r="C2666" s="297" t="str">
        <f>+IF(E2666=2012,VLOOKUP(D2666,K_navn!$A$2:$C$359,3),"")</f>
        <v/>
      </c>
      <c r="D2666" s="115">
        <f>+'Ark1'!P4478</f>
        <v>5006</v>
      </c>
      <c r="E2666" s="115">
        <f>+'Ark1'!C4478</f>
        <v>2021</v>
      </c>
      <c r="F2666" s="116">
        <f>+IF('Ark1'!Q4478=0,"",'Ark1'!Q4478)</f>
        <v>4</v>
      </c>
      <c r="G2666" s="116">
        <f>+'Ark1'!R4478</f>
        <v>497</v>
      </c>
      <c r="H2666" s="116">
        <f>+'Ark1'!S4478</f>
        <v>497</v>
      </c>
      <c r="I2666" s="222">
        <f>+IF(G2666=0,"",'Ark1'!AA4478)</f>
        <v>1.8903088391906284</v>
      </c>
      <c r="J2666" s="222">
        <f>+IF(G2666=0,"",'Ark1'!AB4478)</f>
        <v>1.7888279556855899</v>
      </c>
      <c r="K2666" s="114">
        <f>+IF(G2666=0,"",'Ark1'!U4478)</f>
        <v>61.213279678068403</v>
      </c>
      <c r="L2666" s="222">
        <f>+IF(G2666=0,"",'Ark1'!W4478)</f>
        <v>80.297344064386266</v>
      </c>
      <c r="M2666" s="222">
        <f>+IF(G2666=0,"",'Ark1'!X4478)</f>
        <v>10.421042063752976</v>
      </c>
      <c r="N2666" s="114">
        <f>+IF(G2666=0,"",'Ark1'!Y4478)</f>
        <v>2.262186916708389</v>
      </c>
      <c r="O2666" s="116">
        <f>+IF(G2666=0,"",'Ark1'!Z4478)</f>
        <v>-33.355313655346229</v>
      </c>
      <c r="P2666" s="116">
        <f t="shared" si="42"/>
        <v>124.25</v>
      </c>
      <c r="Q2666" s="114">
        <f>+IF(G2666=0,"",'Ark1'!T4478)</f>
        <v>16.390342052313876</v>
      </c>
      <c r="R2666" s="222">
        <f>+IF(G2666=0,"",'Ark1'!V4478)</f>
        <v>86.996039073007978</v>
      </c>
      <c r="S2666" s="32"/>
    </row>
    <row r="2667" spans="1:19" x14ac:dyDescent="0.5">
      <c r="A2667" s="32"/>
      <c r="B2667" s="297" t="str">
        <f>+IF(E2667=2012,VLOOKUP(D2667,K_navn!$A$2:$C$359,2),"")</f>
        <v/>
      </c>
      <c r="C2667" s="297" t="str">
        <f>+IF(E2667=2012,VLOOKUP(D2667,K_navn!$A$2:$C$359,3),"")</f>
        <v/>
      </c>
      <c r="D2667" s="115">
        <f>+'Ark1'!P4479</f>
        <v>5006</v>
      </c>
      <c r="E2667" s="115">
        <f>+'Ark1'!C4479</f>
        <v>2022</v>
      </c>
      <c r="F2667" s="116">
        <f>+IF('Ark1'!Q4479=0,"",'Ark1'!Q4479)</f>
        <v>2</v>
      </c>
      <c r="G2667" s="116">
        <f>+'Ark1'!R4479</f>
        <v>496</v>
      </c>
      <c r="H2667" s="116">
        <f>+'Ark1'!S4479</f>
        <v>496</v>
      </c>
      <c r="I2667" s="222">
        <f>+IF(G2667=0,"",'Ark1'!AA4479)</f>
        <v>1.7219232772088171</v>
      </c>
      <c r="J2667" s="222">
        <f>+IF(G2667=0,"",'Ark1'!AB4479)</f>
        <v>1.5875647873611642</v>
      </c>
      <c r="K2667" s="114">
        <f>+IF(G2667=0,"",'Ark1'!U4479)</f>
        <v>61.157258064516114</v>
      </c>
      <c r="L2667" s="222">
        <f>+IF(G2667=0,"",'Ark1'!W4479)</f>
        <v>79.066733870967809</v>
      </c>
      <c r="M2667" s="222">
        <f>+IF(G2667=0,"",'Ark1'!X4479)</f>
        <v>8.6898788352373888</v>
      </c>
      <c r="N2667" s="114">
        <f>+IF(G2667=0,"",'Ark1'!Y4479)</f>
        <v>2.1504565676924901</v>
      </c>
      <c r="O2667" s="116">
        <f>+IF(G2667=0,"",'Ark1'!Z4479)</f>
        <v>-42.334305347528598</v>
      </c>
      <c r="P2667" s="116">
        <f t="shared" si="42"/>
        <v>248</v>
      </c>
      <c r="Q2667" s="114">
        <f>+IF(G2667=0,"",'Ark1'!T4479)</f>
        <v>16.407258064516125</v>
      </c>
      <c r="R2667" s="222">
        <f>+IF(G2667=0,"",'Ark1'!V4479)</f>
        <v>85.662766924125435</v>
      </c>
      <c r="S2667" s="32"/>
    </row>
    <row r="2668" spans="1:19" x14ac:dyDescent="0.5">
      <c r="A2668" s="32"/>
      <c r="B2668" s="297" t="str">
        <f>+IF(E2668=2012,VLOOKUP(D2668,K_navn!$A$2:$C$359,2),"")</f>
        <v>Namsos</v>
      </c>
      <c r="C2668" s="297" t="str">
        <f>+IF(E2668=2012,VLOOKUP(D2668,K_navn!$A$2:$C$359,3),"")</f>
        <v>Trøndelag</v>
      </c>
      <c r="D2668" s="115">
        <f>+'Ark1'!P4480</f>
        <v>5007</v>
      </c>
      <c r="E2668" s="115">
        <f>+'Ark1'!C4480</f>
        <v>2012</v>
      </c>
      <c r="F2668" s="116" t="str">
        <f>+IF('Ark1'!Q4480=0,"",'Ark1'!Q4480)</f>
        <v/>
      </c>
      <c r="G2668" s="116">
        <f>+'Ark1'!R4480</f>
        <v>0</v>
      </c>
      <c r="H2668" s="116">
        <f>+'Ark1'!S4480</f>
        <v>0</v>
      </c>
      <c r="I2668" s="222" t="str">
        <f>+IF(G2668=0,"",'Ark1'!AA4480)</f>
        <v/>
      </c>
      <c r="J2668" s="222" t="str">
        <f>+IF(G2668=0,"",'Ark1'!AB4480)</f>
        <v/>
      </c>
      <c r="K2668" s="114" t="str">
        <f>+IF(G2668=0,"",'Ark1'!U4480)</f>
        <v/>
      </c>
      <c r="L2668" s="222" t="str">
        <f>+IF(G2668=0,"",'Ark1'!W4480)</f>
        <v/>
      </c>
      <c r="M2668" s="222" t="str">
        <f>+IF(G2668=0,"",'Ark1'!X4480)</f>
        <v/>
      </c>
      <c r="N2668" s="114" t="str">
        <f>+IF(G2668=0,"",'Ark1'!Y4480)</f>
        <v/>
      </c>
      <c r="O2668" s="116" t="str">
        <f>+IF(G2668=0,"",'Ark1'!Z4480)</f>
        <v/>
      </c>
      <c r="P2668" s="116" t="str">
        <f t="shared" si="42"/>
        <v/>
      </c>
      <c r="Q2668" s="114" t="str">
        <f>+IF(G2668=0,"",'Ark1'!T4480)</f>
        <v/>
      </c>
      <c r="R2668" s="222" t="str">
        <f>+IF(G2668=0,"",'Ark1'!V4480)</f>
        <v/>
      </c>
      <c r="S2668" s="32"/>
    </row>
    <row r="2669" spans="1:19" x14ac:dyDescent="0.5">
      <c r="A2669" s="32"/>
      <c r="B2669" s="297" t="str">
        <f>+IF(E2669=2012,VLOOKUP(D2669,K_navn!$A$2:$C$359,2),"")</f>
        <v/>
      </c>
      <c r="C2669" s="297" t="str">
        <f>+IF(E2669=2012,VLOOKUP(D2669,K_navn!$A$2:$C$359,3),"")</f>
        <v/>
      </c>
      <c r="D2669" s="115">
        <f>+'Ark1'!P4481</f>
        <v>5007</v>
      </c>
      <c r="E2669" s="115">
        <f>+'Ark1'!C4481</f>
        <v>2013</v>
      </c>
      <c r="F2669" s="116" t="str">
        <f>+IF('Ark1'!Q4481=0,"",'Ark1'!Q4481)</f>
        <v/>
      </c>
      <c r="G2669" s="116">
        <f>+'Ark1'!R4481</f>
        <v>0</v>
      </c>
      <c r="H2669" s="116">
        <f>+'Ark1'!S4481</f>
        <v>0</v>
      </c>
      <c r="I2669" s="222" t="str">
        <f>+IF(G2669=0,"",'Ark1'!AA4481)</f>
        <v/>
      </c>
      <c r="J2669" s="222" t="str">
        <f>+IF(G2669=0,"",'Ark1'!AB4481)</f>
        <v/>
      </c>
      <c r="K2669" s="114" t="str">
        <f>+IF(G2669=0,"",'Ark1'!U4481)</f>
        <v/>
      </c>
      <c r="L2669" s="222" t="str">
        <f>+IF(G2669=0,"",'Ark1'!W4481)</f>
        <v/>
      </c>
      <c r="M2669" s="222" t="str">
        <f>+IF(G2669=0,"",'Ark1'!X4481)</f>
        <v/>
      </c>
      <c r="N2669" s="114" t="str">
        <f>+IF(G2669=0,"",'Ark1'!Y4481)</f>
        <v/>
      </c>
      <c r="O2669" s="116" t="str">
        <f>+IF(G2669=0,"",'Ark1'!Z4481)</f>
        <v/>
      </c>
      <c r="P2669" s="116" t="str">
        <f t="shared" si="42"/>
        <v/>
      </c>
      <c r="Q2669" s="114" t="str">
        <f>+IF(G2669=0,"",'Ark1'!T4481)</f>
        <v/>
      </c>
      <c r="R2669" s="222" t="str">
        <f>+IF(G2669=0,"",'Ark1'!V4481)</f>
        <v/>
      </c>
      <c r="S2669" s="32"/>
    </row>
    <row r="2670" spans="1:19" x14ac:dyDescent="0.5">
      <c r="A2670" s="32"/>
      <c r="B2670" s="297" t="str">
        <f>+IF(E2670=2012,VLOOKUP(D2670,K_navn!$A$2:$C$359,2),"")</f>
        <v/>
      </c>
      <c r="C2670" s="297" t="str">
        <f>+IF(E2670=2012,VLOOKUP(D2670,K_navn!$A$2:$C$359,3),"")</f>
        <v/>
      </c>
      <c r="D2670" s="115">
        <f>+'Ark1'!P4482</f>
        <v>5007</v>
      </c>
      <c r="E2670" s="115">
        <f>+'Ark1'!C4482</f>
        <v>2014</v>
      </c>
      <c r="F2670" s="116" t="str">
        <f>+IF('Ark1'!Q4482=0,"",'Ark1'!Q4482)</f>
        <v/>
      </c>
      <c r="G2670" s="116">
        <f>+'Ark1'!R4482</f>
        <v>0</v>
      </c>
      <c r="H2670" s="116">
        <f>+'Ark1'!S4482</f>
        <v>0</v>
      </c>
      <c r="I2670" s="222" t="str">
        <f>+IF(G2670=0,"",'Ark1'!AA4482)</f>
        <v/>
      </c>
      <c r="J2670" s="222" t="str">
        <f>+IF(G2670=0,"",'Ark1'!AB4482)</f>
        <v/>
      </c>
      <c r="K2670" s="114" t="str">
        <f>+IF(G2670=0,"",'Ark1'!U4482)</f>
        <v/>
      </c>
      <c r="L2670" s="222" t="str">
        <f>+IF(G2670=0,"",'Ark1'!W4482)</f>
        <v/>
      </c>
      <c r="M2670" s="222" t="str">
        <f>+IF(G2670=0,"",'Ark1'!X4482)</f>
        <v/>
      </c>
      <c r="N2670" s="114" t="str">
        <f>+IF(G2670=0,"",'Ark1'!Y4482)</f>
        <v/>
      </c>
      <c r="O2670" s="116" t="str">
        <f>+IF(G2670=0,"",'Ark1'!Z4482)</f>
        <v/>
      </c>
      <c r="P2670" s="116" t="str">
        <f t="shared" si="42"/>
        <v/>
      </c>
      <c r="Q2670" s="114" t="str">
        <f>+IF(G2670=0,"",'Ark1'!T4482)</f>
        <v/>
      </c>
      <c r="R2670" s="222" t="str">
        <f>+IF(G2670=0,"",'Ark1'!V4482)</f>
        <v/>
      </c>
      <c r="S2670" s="32"/>
    </row>
    <row r="2671" spans="1:19" x14ac:dyDescent="0.5">
      <c r="A2671" s="32"/>
      <c r="B2671" s="297" t="str">
        <f>+IF(E2671=2012,VLOOKUP(D2671,K_navn!$A$2:$C$359,2),"")</f>
        <v/>
      </c>
      <c r="C2671" s="297" t="str">
        <f>+IF(E2671=2012,VLOOKUP(D2671,K_navn!$A$2:$C$359,3),"")</f>
        <v/>
      </c>
      <c r="D2671" s="115">
        <f>+'Ark1'!P4483</f>
        <v>5007</v>
      </c>
      <c r="E2671" s="115">
        <f>+'Ark1'!C4483</f>
        <v>2015</v>
      </c>
      <c r="F2671" s="116" t="str">
        <f>+IF('Ark1'!Q4483=0,"",'Ark1'!Q4483)</f>
        <v/>
      </c>
      <c r="G2671" s="116">
        <f>+'Ark1'!R4483</f>
        <v>0</v>
      </c>
      <c r="H2671" s="116">
        <f>+'Ark1'!S4483</f>
        <v>0</v>
      </c>
      <c r="I2671" s="222" t="str">
        <f>+IF(G2671=0,"",'Ark1'!AA4483)</f>
        <v/>
      </c>
      <c r="J2671" s="222" t="str">
        <f>+IF(G2671=0,"",'Ark1'!AB4483)</f>
        <v/>
      </c>
      <c r="K2671" s="114" t="str">
        <f>+IF(G2671=0,"",'Ark1'!U4483)</f>
        <v/>
      </c>
      <c r="L2671" s="222" t="str">
        <f>+IF(G2671=0,"",'Ark1'!W4483)</f>
        <v/>
      </c>
      <c r="M2671" s="222" t="str">
        <f>+IF(G2671=0,"",'Ark1'!X4483)</f>
        <v/>
      </c>
      <c r="N2671" s="114" t="str">
        <f>+IF(G2671=0,"",'Ark1'!Y4483)</f>
        <v/>
      </c>
      <c r="O2671" s="116" t="str">
        <f>+IF(G2671=0,"",'Ark1'!Z4483)</f>
        <v/>
      </c>
      <c r="P2671" s="116" t="str">
        <f t="shared" si="42"/>
        <v/>
      </c>
      <c r="Q2671" s="114" t="str">
        <f>+IF(G2671=0,"",'Ark1'!T4483)</f>
        <v/>
      </c>
      <c r="R2671" s="222" t="str">
        <f>+IF(G2671=0,"",'Ark1'!V4483)</f>
        <v/>
      </c>
      <c r="S2671" s="32"/>
    </row>
    <row r="2672" spans="1:19" x14ac:dyDescent="0.5">
      <c r="A2672" s="32"/>
      <c r="B2672" s="297" t="str">
        <f>+IF(E2672=2012,VLOOKUP(D2672,K_navn!$A$2:$C$359,2),"")</f>
        <v/>
      </c>
      <c r="C2672" s="297" t="str">
        <f>+IF(E2672=2012,VLOOKUP(D2672,K_navn!$A$2:$C$359,3),"")</f>
        <v/>
      </c>
      <c r="D2672" s="115">
        <f>+'Ark1'!P4484</f>
        <v>5007</v>
      </c>
      <c r="E2672" s="115">
        <f>+'Ark1'!C4484</f>
        <v>2016</v>
      </c>
      <c r="F2672" s="116" t="str">
        <f>+IF('Ark1'!Q4484=0,"",'Ark1'!Q4484)</f>
        <v/>
      </c>
      <c r="G2672" s="116">
        <f>+'Ark1'!R4484</f>
        <v>0</v>
      </c>
      <c r="H2672" s="116">
        <f>+'Ark1'!S4484</f>
        <v>0</v>
      </c>
      <c r="I2672" s="222" t="str">
        <f>+IF(G2672=0,"",'Ark1'!AA4484)</f>
        <v/>
      </c>
      <c r="J2672" s="222" t="str">
        <f>+IF(G2672=0,"",'Ark1'!AB4484)</f>
        <v/>
      </c>
      <c r="K2672" s="114" t="str">
        <f>+IF(G2672=0,"",'Ark1'!U4484)</f>
        <v/>
      </c>
      <c r="L2672" s="222" t="str">
        <f>+IF(G2672=0,"",'Ark1'!W4484)</f>
        <v/>
      </c>
      <c r="M2672" s="222" t="str">
        <f>+IF(G2672=0,"",'Ark1'!X4484)</f>
        <v/>
      </c>
      <c r="N2672" s="114" t="str">
        <f>+IF(G2672=0,"",'Ark1'!Y4484)</f>
        <v/>
      </c>
      <c r="O2672" s="116" t="str">
        <f>+IF(G2672=0,"",'Ark1'!Z4484)</f>
        <v/>
      </c>
      <c r="P2672" s="116" t="str">
        <f t="shared" si="42"/>
        <v/>
      </c>
      <c r="Q2672" s="114" t="str">
        <f>+IF(G2672=0,"",'Ark1'!T4484)</f>
        <v/>
      </c>
      <c r="R2672" s="222" t="str">
        <f>+IF(G2672=0,"",'Ark1'!V4484)</f>
        <v/>
      </c>
      <c r="S2672" s="32"/>
    </row>
    <row r="2673" spans="1:19" x14ac:dyDescent="0.5">
      <c r="A2673" s="32"/>
      <c r="B2673" s="297" t="str">
        <f>+IF(E2673=2012,VLOOKUP(D2673,K_navn!$A$2:$C$359,2),"")</f>
        <v/>
      </c>
      <c r="C2673" s="297" t="str">
        <f>+IF(E2673=2012,VLOOKUP(D2673,K_navn!$A$2:$C$359,3),"")</f>
        <v/>
      </c>
      <c r="D2673" s="115">
        <f>+'Ark1'!P4485</f>
        <v>5007</v>
      </c>
      <c r="E2673" s="115">
        <f>+'Ark1'!C4485</f>
        <v>2017</v>
      </c>
      <c r="F2673" s="116" t="str">
        <f>+IF('Ark1'!Q4485=0,"",'Ark1'!Q4485)</f>
        <v/>
      </c>
      <c r="G2673" s="116">
        <f>+'Ark1'!R4485</f>
        <v>0</v>
      </c>
      <c r="H2673" s="116">
        <f>+'Ark1'!S4485</f>
        <v>0</v>
      </c>
      <c r="I2673" s="222" t="str">
        <f>+IF(G2673=0,"",'Ark1'!AA4485)</f>
        <v/>
      </c>
      <c r="J2673" s="222" t="str">
        <f>+IF(G2673=0,"",'Ark1'!AB4485)</f>
        <v/>
      </c>
      <c r="K2673" s="114" t="str">
        <f>+IF(G2673=0,"",'Ark1'!U4485)</f>
        <v/>
      </c>
      <c r="L2673" s="222" t="str">
        <f>+IF(G2673=0,"",'Ark1'!W4485)</f>
        <v/>
      </c>
      <c r="M2673" s="222" t="str">
        <f>+IF(G2673=0,"",'Ark1'!X4485)</f>
        <v/>
      </c>
      <c r="N2673" s="114" t="str">
        <f>+IF(G2673=0,"",'Ark1'!Y4485)</f>
        <v/>
      </c>
      <c r="O2673" s="116" t="str">
        <f>+IF(G2673=0,"",'Ark1'!Z4485)</f>
        <v/>
      </c>
      <c r="P2673" s="116" t="str">
        <f t="shared" si="42"/>
        <v/>
      </c>
      <c r="Q2673" s="114" t="str">
        <f>+IF(G2673=0,"",'Ark1'!T4485)</f>
        <v/>
      </c>
      <c r="R2673" s="222" t="str">
        <f>+IF(G2673=0,"",'Ark1'!V4485)</f>
        <v/>
      </c>
      <c r="S2673" s="32"/>
    </row>
    <row r="2674" spans="1:19" x14ac:dyDescent="0.5">
      <c r="A2674" s="32"/>
      <c r="B2674" s="297" t="str">
        <f>+IF(E2674=2012,VLOOKUP(D2674,K_navn!$A$2:$C$359,2),"")</f>
        <v/>
      </c>
      <c r="C2674" s="297" t="str">
        <f>+IF(E2674=2012,VLOOKUP(D2674,K_navn!$A$2:$C$359,3),"")</f>
        <v/>
      </c>
      <c r="D2674" s="115">
        <f>+'Ark1'!P4486</f>
        <v>5007</v>
      </c>
      <c r="E2674" s="115">
        <f>+'Ark1'!C4486</f>
        <v>2018</v>
      </c>
      <c r="F2674" s="116" t="str">
        <f>+IF('Ark1'!Q4486=0,"",'Ark1'!Q4486)</f>
        <v/>
      </c>
      <c r="G2674" s="116">
        <f>+'Ark1'!R4486</f>
        <v>0</v>
      </c>
      <c r="H2674" s="116">
        <f>+'Ark1'!S4486</f>
        <v>0</v>
      </c>
      <c r="I2674" s="222" t="str">
        <f>+IF(G2674=0,"",'Ark1'!AA4486)</f>
        <v/>
      </c>
      <c r="J2674" s="222" t="str">
        <f>+IF(G2674=0,"",'Ark1'!AB4486)</f>
        <v/>
      </c>
      <c r="K2674" s="114" t="str">
        <f>+IF(G2674=0,"",'Ark1'!U4486)</f>
        <v/>
      </c>
      <c r="L2674" s="222" t="str">
        <f>+IF(G2674=0,"",'Ark1'!W4486)</f>
        <v/>
      </c>
      <c r="M2674" s="222" t="str">
        <f>+IF(G2674=0,"",'Ark1'!X4486)</f>
        <v/>
      </c>
      <c r="N2674" s="114" t="str">
        <f>+IF(G2674=0,"",'Ark1'!Y4486)</f>
        <v/>
      </c>
      <c r="O2674" s="116" t="str">
        <f>+IF(G2674=0,"",'Ark1'!Z4486)</f>
        <v/>
      </c>
      <c r="P2674" s="116" t="str">
        <f t="shared" si="42"/>
        <v/>
      </c>
      <c r="Q2674" s="114" t="str">
        <f>+IF(G2674=0,"",'Ark1'!T4486)</f>
        <v/>
      </c>
      <c r="R2674" s="222" t="str">
        <f>+IF(G2674=0,"",'Ark1'!V4486)</f>
        <v/>
      </c>
      <c r="S2674" s="32"/>
    </row>
    <row r="2675" spans="1:19" x14ac:dyDescent="0.5">
      <c r="A2675" s="32"/>
      <c r="B2675" s="297" t="str">
        <f>+IF(E2675=2012,VLOOKUP(D2675,K_navn!$A$2:$C$359,2),"")</f>
        <v/>
      </c>
      <c r="C2675" s="297" t="str">
        <f>+IF(E2675=2012,VLOOKUP(D2675,K_navn!$A$2:$C$359,3),"")</f>
        <v/>
      </c>
      <c r="D2675" s="115">
        <f>+'Ark1'!P4487</f>
        <v>5007</v>
      </c>
      <c r="E2675" s="115">
        <f>+'Ark1'!C4487</f>
        <v>2019</v>
      </c>
      <c r="F2675" s="116" t="str">
        <f>+IF('Ark1'!Q4487=0,"",'Ark1'!Q4487)</f>
        <v/>
      </c>
      <c r="G2675" s="116">
        <f>+'Ark1'!R4487</f>
        <v>0</v>
      </c>
      <c r="H2675" s="116">
        <f>+'Ark1'!S4487</f>
        <v>0</v>
      </c>
      <c r="I2675" s="222" t="str">
        <f>+IF(G2675=0,"",'Ark1'!AA4487)</f>
        <v/>
      </c>
      <c r="J2675" s="222" t="str">
        <f>+IF(G2675=0,"",'Ark1'!AB4487)</f>
        <v/>
      </c>
      <c r="K2675" s="114" t="str">
        <f>+IF(G2675=0,"",'Ark1'!U4487)</f>
        <v/>
      </c>
      <c r="L2675" s="222" t="str">
        <f>+IF(G2675=0,"",'Ark1'!W4487)</f>
        <v/>
      </c>
      <c r="M2675" s="222" t="str">
        <f>+IF(G2675=0,"",'Ark1'!X4487)</f>
        <v/>
      </c>
      <c r="N2675" s="114" t="str">
        <f>+IF(G2675=0,"",'Ark1'!Y4487)</f>
        <v/>
      </c>
      <c r="O2675" s="116" t="str">
        <f>+IF(G2675=0,"",'Ark1'!Z4487)</f>
        <v/>
      </c>
      <c r="P2675" s="116" t="str">
        <f t="shared" si="42"/>
        <v/>
      </c>
      <c r="Q2675" s="114" t="str">
        <f>+IF(G2675=0,"",'Ark1'!T4487)</f>
        <v/>
      </c>
      <c r="R2675" s="222" t="str">
        <f>+IF(G2675=0,"",'Ark1'!V4487)</f>
        <v/>
      </c>
      <c r="S2675" s="32"/>
    </row>
    <row r="2676" spans="1:19" x14ac:dyDescent="0.5">
      <c r="A2676" s="32"/>
      <c r="B2676" s="297" t="str">
        <f>+IF(E2676=2012,VLOOKUP(D2676,K_navn!$A$2:$C$359,2),"")</f>
        <v/>
      </c>
      <c r="C2676" s="297" t="str">
        <f>+IF(E2676=2012,VLOOKUP(D2676,K_navn!$A$2:$C$359,3),"")</f>
        <v/>
      </c>
      <c r="D2676" s="115">
        <f>+'Ark1'!P4488</f>
        <v>5007</v>
      </c>
      <c r="E2676" s="115">
        <f>+'Ark1'!C4488</f>
        <v>2020</v>
      </c>
      <c r="F2676" s="116">
        <f>+IF('Ark1'!Q4488=0,"",'Ark1'!Q4488)</f>
        <v>2</v>
      </c>
      <c r="G2676" s="116">
        <f>+'Ark1'!R4488</f>
        <v>3</v>
      </c>
      <c r="H2676" s="116">
        <f>+'Ark1'!S4488</f>
        <v>3</v>
      </c>
      <c r="I2676" s="222">
        <f>+IF(G2676=0,"",'Ark1'!AA4488)</f>
        <v>1.4369192451384237E-2</v>
      </c>
      <c r="J2676" s="222">
        <f>+IF(G2676=0,"",'Ark1'!AB4488)</f>
        <v>1.5596599802091332E-2</v>
      </c>
      <c r="K2676" s="114">
        <f>+IF(G2676=0,"",'Ark1'!U4488)</f>
        <v>62.66666666666665</v>
      </c>
      <c r="L2676" s="222">
        <f>+IF(G2676=0,"",'Ark1'!W4488)</f>
        <v>89.666666666666686</v>
      </c>
      <c r="M2676" s="222">
        <f>+IF(G2676=0,"",'Ark1'!X4488)</f>
        <v>6.7982023767724522</v>
      </c>
      <c r="N2676" s="114">
        <f>+IF(G2676=0,"",'Ark1'!Y4488)</f>
        <v>1.2472191289248089</v>
      </c>
      <c r="O2676" s="116">
        <f>+IF(G2676=0,"",'Ark1'!Z4488)</f>
        <v>-79.544348564427196</v>
      </c>
      <c r="P2676" s="116">
        <f t="shared" si="42"/>
        <v>1.5</v>
      </c>
      <c r="Q2676" s="114">
        <f>+IF(G2676=0,"",'Ark1'!T4488)</f>
        <v>17</v>
      </c>
      <c r="R2676" s="222">
        <f>+IF(G2676=0,"",'Ark1'!V4488)</f>
        <v>97.146984470928132</v>
      </c>
      <c r="S2676" s="32"/>
    </row>
    <row r="2677" spans="1:19" x14ac:dyDescent="0.5">
      <c r="A2677" s="32"/>
      <c r="B2677" s="297" t="str">
        <f>+IF(E2677=2012,VLOOKUP(D2677,K_navn!$A$2:$C$359,2),"")</f>
        <v/>
      </c>
      <c r="C2677" s="297" t="str">
        <f>+IF(E2677=2012,VLOOKUP(D2677,K_navn!$A$2:$C$359,3),"")</f>
        <v/>
      </c>
      <c r="D2677" s="115">
        <f>+'Ark1'!P4489</f>
        <v>5007</v>
      </c>
      <c r="E2677" s="115">
        <f>+'Ark1'!C4489</f>
        <v>2021</v>
      </c>
      <c r="F2677" s="116" t="str">
        <f>+IF('Ark1'!Q4489=0,"",'Ark1'!Q4489)</f>
        <v/>
      </c>
      <c r="G2677" s="116">
        <f>+'Ark1'!R4489</f>
        <v>0</v>
      </c>
      <c r="H2677" s="116">
        <f>+'Ark1'!S4489</f>
        <v>0</v>
      </c>
      <c r="I2677" s="222" t="str">
        <f>+IF(G2677=0,"",'Ark1'!AA4489)</f>
        <v/>
      </c>
      <c r="J2677" s="222" t="str">
        <f>+IF(G2677=0,"",'Ark1'!AB4489)</f>
        <v/>
      </c>
      <c r="K2677" s="114" t="str">
        <f>+IF(G2677=0,"",'Ark1'!U4489)</f>
        <v/>
      </c>
      <c r="L2677" s="222" t="str">
        <f>+IF(G2677=0,"",'Ark1'!W4489)</f>
        <v/>
      </c>
      <c r="M2677" s="222" t="str">
        <f>+IF(G2677=0,"",'Ark1'!X4489)</f>
        <v/>
      </c>
      <c r="N2677" s="114" t="str">
        <f>+IF(G2677=0,"",'Ark1'!Y4489)</f>
        <v/>
      </c>
      <c r="O2677" s="116" t="str">
        <f>+IF(G2677=0,"",'Ark1'!Z4489)</f>
        <v/>
      </c>
      <c r="P2677" s="116" t="str">
        <f t="shared" si="42"/>
        <v/>
      </c>
      <c r="Q2677" s="114" t="str">
        <f>+IF(G2677=0,"",'Ark1'!T4489)</f>
        <v/>
      </c>
      <c r="R2677" s="222" t="str">
        <f>+IF(G2677=0,"",'Ark1'!V4489)</f>
        <v/>
      </c>
      <c r="S2677" s="32"/>
    </row>
    <row r="2678" spans="1:19" x14ac:dyDescent="0.5">
      <c r="A2678" s="32"/>
      <c r="B2678" s="297" t="str">
        <f>+IF(E2678=2012,VLOOKUP(D2678,K_navn!$A$2:$C$359,2),"")</f>
        <v/>
      </c>
      <c r="C2678" s="297" t="str">
        <f>+IF(E2678=2012,VLOOKUP(D2678,K_navn!$A$2:$C$359,3),"")</f>
        <v/>
      </c>
      <c r="D2678" s="115">
        <f>+'Ark1'!P4490</f>
        <v>5007</v>
      </c>
      <c r="E2678" s="115">
        <f>+'Ark1'!C4490</f>
        <v>2022</v>
      </c>
      <c r="F2678" s="116" t="str">
        <f>+IF('Ark1'!Q4490=0,"",'Ark1'!Q4490)</f>
        <v/>
      </c>
      <c r="G2678" s="116">
        <f>+'Ark1'!R4490</f>
        <v>0</v>
      </c>
      <c r="H2678" s="116">
        <f>+'Ark1'!S4490</f>
        <v>0</v>
      </c>
      <c r="I2678" s="222" t="str">
        <f>+IF(G2678=0,"",'Ark1'!AA4490)</f>
        <v/>
      </c>
      <c r="J2678" s="222" t="str">
        <f>+IF(G2678=0,"",'Ark1'!AB4490)</f>
        <v/>
      </c>
      <c r="K2678" s="114" t="str">
        <f>+IF(G2678=0,"",'Ark1'!U4490)</f>
        <v/>
      </c>
      <c r="L2678" s="222" t="str">
        <f>+IF(G2678=0,"",'Ark1'!W4490)</f>
        <v/>
      </c>
      <c r="M2678" s="222" t="str">
        <f>+IF(G2678=0,"",'Ark1'!X4490)</f>
        <v/>
      </c>
      <c r="N2678" s="114" t="str">
        <f>+IF(G2678=0,"",'Ark1'!Y4490)</f>
        <v/>
      </c>
      <c r="O2678" s="116" t="str">
        <f>+IF(G2678=0,"",'Ark1'!Z4490)</f>
        <v/>
      </c>
      <c r="P2678" s="116" t="str">
        <f t="shared" si="42"/>
        <v/>
      </c>
      <c r="Q2678" s="114" t="str">
        <f>+IF(G2678=0,"",'Ark1'!T4490)</f>
        <v/>
      </c>
      <c r="R2678" s="222" t="str">
        <f>+IF(G2678=0,"",'Ark1'!V4490)</f>
        <v/>
      </c>
      <c r="S2678" s="32"/>
    </row>
    <row r="2679" spans="1:19" x14ac:dyDescent="0.5">
      <c r="A2679" s="32"/>
      <c r="B2679" s="297" t="str">
        <f>+IF(E2679=2012,VLOOKUP(D2679,K_navn!$A$2:$C$359,2),"")</f>
        <v>Frøya</v>
      </c>
      <c r="C2679" s="297" t="str">
        <f>+IF(E2679=2012,VLOOKUP(D2679,K_navn!$A$2:$C$359,3),"")</f>
        <v>Trøndelag</v>
      </c>
      <c r="D2679" s="115">
        <f>+'Ark1'!P4491</f>
        <v>5014</v>
      </c>
      <c r="E2679" s="115">
        <f>+'Ark1'!C4491</f>
        <v>2012</v>
      </c>
      <c r="F2679" s="116" t="str">
        <f>+IF('Ark1'!Q4491=0,"",'Ark1'!Q4491)</f>
        <v/>
      </c>
      <c r="G2679" s="116">
        <f>+'Ark1'!R4491</f>
        <v>0</v>
      </c>
      <c r="H2679" s="116">
        <f>+'Ark1'!S4491</f>
        <v>0</v>
      </c>
      <c r="I2679" s="222" t="str">
        <f>+IF(G2679=0,"",'Ark1'!AA4491)</f>
        <v/>
      </c>
      <c r="J2679" s="222" t="str">
        <f>+IF(G2679=0,"",'Ark1'!AB4491)</f>
        <v/>
      </c>
      <c r="K2679" s="114" t="str">
        <f>+IF(G2679=0,"",'Ark1'!U4491)</f>
        <v/>
      </c>
      <c r="L2679" s="222" t="str">
        <f>+IF(G2679=0,"",'Ark1'!W4491)</f>
        <v/>
      </c>
      <c r="M2679" s="222" t="str">
        <f>+IF(G2679=0,"",'Ark1'!X4491)</f>
        <v/>
      </c>
      <c r="N2679" s="114" t="str">
        <f>+IF(G2679=0,"",'Ark1'!Y4491)</f>
        <v/>
      </c>
      <c r="O2679" s="116" t="str">
        <f>+IF(G2679=0,"",'Ark1'!Z4491)</f>
        <v/>
      </c>
      <c r="P2679" s="116" t="str">
        <f t="shared" si="42"/>
        <v/>
      </c>
      <c r="Q2679" s="114" t="str">
        <f>+IF(G2679=0,"",'Ark1'!T4491)</f>
        <v/>
      </c>
      <c r="R2679" s="222" t="str">
        <f>+IF(G2679=0,"",'Ark1'!V4491)</f>
        <v/>
      </c>
      <c r="S2679" s="32"/>
    </row>
    <row r="2680" spans="1:19" x14ac:dyDescent="0.5">
      <c r="A2680" s="32"/>
      <c r="B2680" s="297" t="str">
        <f>+IF(E2680=2012,VLOOKUP(D2680,K_navn!$A$2:$C$359,2),"")</f>
        <v/>
      </c>
      <c r="C2680" s="297" t="str">
        <f>+IF(E2680=2012,VLOOKUP(D2680,K_navn!$A$2:$C$359,3),"")</f>
        <v/>
      </c>
      <c r="D2680" s="115">
        <f>+'Ark1'!P4492</f>
        <v>5014</v>
      </c>
      <c r="E2680" s="115">
        <f>+'Ark1'!C4492</f>
        <v>2013</v>
      </c>
      <c r="F2680" s="116" t="str">
        <f>+IF('Ark1'!Q4492=0,"",'Ark1'!Q4492)</f>
        <v/>
      </c>
      <c r="G2680" s="116">
        <f>+'Ark1'!R4492</f>
        <v>0</v>
      </c>
      <c r="H2680" s="116">
        <f>+'Ark1'!S4492</f>
        <v>0</v>
      </c>
      <c r="I2680" s="222" t="str">
        <f>+IF(G2680=0,"",'Ark1'!AA4492)</f>
        <v/>
      </c>
      <c r="J2680" s="222" t="str">
        <f>+IF(G2680=0,"",'Ark1'!AB4492)</f>
        <v/>
      </c>
      <c r="K2680" s="114" t="str">
        <f>+IF(G2680=0,"",'Ark1'!U4492)</f>
        <v/>
      </c>
      <c r="L2680" s="222" t="str">
        <f>+IF(G2680=0,"",'Ark1'!W4492)</f>
        <v/>
      </c>
      <c r="M2680" s="222" t="str">
        <f>+IF(G2680=0,"",'Ark1'!X4492)</f>
        <v/>
      </c>
      <c r="N2680" s="114" t="str">
        <f>+IF(G2680=0,"",'Ark1'!Y4492)</f>
        <v/>
      </c>
      <c r="O2680" s="116" t="str">
        <f>+IF(G2680=0,"",'Ark1'!Z4492)</f>
        <v/>
      </c>
      <c r="P2680" s="116" t="str">
        <f t="shared" si="42"/>
        <v/>
      </c>
      <c r="Q2680" s="114" t="str">
        <f>+IF(G2680=0,"",'Ark1'!T4492)</f>
        <v/>
      </c>
      <c r="R2680" s="222" t="str">
        <f>+IF(G2680=0,"",'Ark1'!V4492)</f>
        <v/>
      </c>
      <c r="S2680" s="32"/>
    </row>
    <row r="2681" spans="1:19" x14ac:dyDescent="0.5">
      <c r="A2681" s="32"/>
      <c r="B2681" s="297" t="str">
        <f>+IF(E2681=2012,VLOOKUP(D2681,K_navn!$A$2:$C$359,2),"")</f>
        <v/>
      </c>
      <c r="C2681" s="297" t="str">
        <f>+IF(E2681=2012,VLOOKUP(D2681,K_navn!$A$2:$C$359,3),"")</f>
        <v/>
      </c>
      <c r="D2681" s="115">
        <f>+'Ark1'!P4493</f>
        <v>5014</v>
      </c>
      <c r="E2681" s="115">
        <f>+'Ark1'!C4493</f>
        <v>2014</v>
      </c>
      <c r="F2681" s="116" t="str">
        <f>+IF('Ark1'!Q4493=0,"",'Ark1'!Q4493)</f>
        <v/>
      </c>
      <c r="G2681" s="116">
        <f>+'Ark1'!R4493</f>
        <v>0</v>
      </c>
      <c r="H2681" s="116">
        <f>+'Ark1'!S4493</f>
        <v>0</v>
      </c>
      <c r="I2681" s="222" t="str">
        <f>+IF(G2681=0,"",'Ark1'!AA4493)</f>
        <v/>
      </c>
      <c r="J2681" s="222" t="str">
        <f>+IF(G2681=0,"",'Ark1'!AB4493)</f>
        <v/>
      </c>
      <c r="K2681" s="114" t="str">
        <f>+IF(G2681=0,"",'Ark1'!U4493)</f>
        <v/>
      </c>
      <c r="L2681" s="222" t="str">
        <f>+IF(G2681=0,"",'Ark1'!W4493)</f>
        <v/>
      </c>
      <c r="M2681" s="222" t="str">
        <f>+IF(G2681=0,"",'Ark1'!X4493)</f>
        <v/>
      </c>
      <c r="N2681" s="114" t="str">
        <f>+IF(G2681=0,"",'Ark1'!Y4493)</f>
        <v/>
      </c>
      <c r="O2681" s="116" t="str">
        <f>+IF(G2681=0,"",'Ark1'!Z4493)</f>
        <v/>
      </c>
      <c r="P2681" s="116" t="str">
        <f t="shared" si="42"/>
        <v/>
      </c>
      <c r="Q2681" s="114" t="str">
        <f>+IF(G2681=0,"",'Ark1'!T4493)</f>
        <v/>
      </c>
      <c r="R2681" s="222" t="str">
        <f>+IF(G2681=0,"",'Ark1'!V4493)</f>
        <v/>
      </c>
      <c r="S2681" s="32"/>
    </row>
    <row r="2682" spans="1:19" x14ac:dyDescent="0.5">
      <c r="A2682" s="32"/>
      <c r="B2682" s="297" t="str">
        <f>+IF(E2682=2012,VLOOKUP(D2682,K_navn!$A$2:$C$359,2),"")</f>
        <v/>
      </c>
      <c r="C2682" s="297" t="str">
        <f>+IF(E2682=2012,VLOOKUP(D2682,K_navn!$A$2:$C$359,3),"")</f>
        <v/>
      </c>
      <c r="D2682" s="115">
        <f>+'Ark1'!P4494</f>
        <v>5014</v>
      </c>
      <c r="E2682" s="115">
        <f>+'Ark1'!C4494</f>
        <v>2015</v>
      </c>
      <c r="F2682" s="116" t="str">
        <f>+IF('Ark1'!Q4494=0,"",'Ark1'!Q4494)</f>
        <v/>
      </c>
      <c r="G2682" s="116">
        <f>+'Ark1'!R4494</f>
        <v>0</v>
      </c>
      <c r="H2682" s="116">
        <f>+'Ark1'!S4494</f>
        <v>0</v>
      </c>
      <c r="I2682" s="222" t="str">
        <f>+IF(G2682=0,"",'Ark1'!AA4494)</f>
        <v/>
      </c>
      <c r="J2682" s="222" t="str">
        <f>+IF(G2682=0,"",'Ark1'!AB4494)</f>
        <v/>
      </c>
      <c r="K2682" s="114" t="str">
        <f>+IF(G2682=0,"",'Ark1'!U4494)</f>
        <v/>
      </c>
      <c r="L2682" s="222" t="str">
        <f>+IF(G2682=0,"",'Ark1'!W4494)</f>
        <v/>
      </c>
      <c r="M2682" s="222" t="str">
        <f>+IF(G2682=0,"",'Ark1'!X4494)</f>
        <v/>
      </c>
      <c r="N2682" s="114" t="str">
        <f>+IF(G2682=0,"",'Ark1'!Y4494)</f>
        <v/>
      </c>
      <c r="O2682" s="116" t="str">
        <f>+IF(G2682=0,"",'Ark1'!Z4494)</f>
        <v/>
      </c>
      <c r="P2682" s="116" t="str">
        <f t="shared" si="42"/>
        <v/>
      </c>
      <c r="Q2682" s="114" t="str">
        <f>+IF(G2682=0,"",'Ark1'!T4494)</f>
        <v/>
      </c>
      <c r="R2682" s="222" t="str">
        <f>+IF(G2682=0,"",'Ark1'!V4494)</f>
        <v/>
      </c>
      <c r="S2682" s="32"/>
    </row>
    <row r="2683" spans="1:19" x14ac:dyDescent="0.5">
      <c r="A2683" s="32"/>
      <c r="B2683" s="297" t="str">
        <f>+IF(E2683=2012,VLOOKUP(D2683,K_navn!$A$2:$C$359,2),"")</f>
        <v/>
      </c>
      <c r="C2683" s="297" t="str">
        <f>+IF(E2683=2012,VLOOKUP(D2683,K_navn!$A$2:$C$359,3),"")</f>
        <v/>
      </c>
      <c r="D2683" s="115">
        <f>+'Ark1'!P4495</f>
        <v>5014</v>
      </c>
      <c r="E2683" s="115">
        <f>+'Ark1'!C4495</f>
        <v>2016</v>
      </c>
      <c r="F2683" s="116" t="str">
        <f>+IF('Ark1'!Q4495=0,"",'Ark1'!Q4495)</f>
        <v/>
      </c>
      <c r="G2683" s="116">
        <f>+'Ark1'!R4495</f>
        <v>0</v>
      </c>
      <c r="H2683" s="116">
        <f>+'Ark1'!S4495</f>
        <v>0</v>
      </c>
      <c r="I2683" s="222" t="str">
        <f>+IF(G2683=0,"",'Ark1'!AA4495)</f>
        <v/>
      </c>
      <c r="J2683" s="222" t="str">
        <f>+IF(G2683=0,"",'Ark1'!AB4495)</f>
        <v/>
      </c>
      <c r="K2683" s="114" t="str">
        <f>+IF(G2683=0,"",'Ark1'!U4495)</f>
        <v/>
      </c>
      <c r="L2683" s="222" t="str">
        <f>+IF(G2683=0,"",'Ark1'!W4495)</f>
        <v/>
      </c>
      <c r="M2683" s="222" t="str">
        <f>+IF(G2683=0,"",'Ark1'!X4495)</f>
        <v/>
      </c>
      <c r="N2683" s="114" t="str">
        <f>+IF(G2683=0,"",'Ark1'!Y4495)</f>
        <v/>
      </c>
      <c r="O2683" s="116" t="str">
        <f>+IF(G2683=0,"",'Ark1'!Z4495)</f>
        <v/>
      </c>
      <c r="P2683" s="116" t="str">
        <f t="shared" si="42"/>
        <v/>
      </c>
      <c r="Q2683" s="114" t="str">
        <f>+IF(G2683=0,"",'Ark1'!T4495)</f>
        <v/>
      </c>
      <c r="R2683" s="222" t="str">
        <f>+IF(G2683=0,"",'Ark1'!V4495)</f>
        <v/>
      </c>
      <c r="S2683" s="32"/>
    </row>
    <row r="2684" spans="1:19" x14ac:dyDescent="0.5">
      <c r="A2684" s="32"/>
      <c r="B2684" s="297" t="str">
        <f>+IF(E2684=2012,VLOOKUP(D2684,K_navn!$A$2:$C$359,2),"")</f>
        <v/>
      </c>
      <c r="C2684" s="297" t="str">
        <f>+IF(E2684=2012,VLOOKUP(D2684,K_navn!$A$2:$C$359,3),"")</f>
        <v/>
      </c>
      <c r="D2684" s="115">
        <f>+'Ark1'!P4496</f>
        <v>5014</v>
      </c>
      <c r="E2684" s="115">
        <f>+'Ark1'!C4496</f>
        <v>2017</v>
      </c>
      <c r="F2684" s="116" t="str">
        <f>+IF('Ark1'!Q4496=0,"",'Ark1'!Q4496)</f>
        <v/>
      </c>
      <c r="G2684" s="116">
        <f>+'Ark1'!R4496</f>
        <v>0</v>
      </c>
      <c r="H2684" s="116">
        <f>+'Ark1'!S4496</f>
        <v>0</v>
      </c>
      <c r="I2684" s="222" t="str">
        <f>+IF(G2684=0,"",'Ark1'!AA4496)</f>
        <v/>
      </c>
      <c r="J2684" s="222" t="str">
        <f>+IF(G2684=0,"",'Ark1'!AB4496)</f>
        <v/>
      </c>
      <c r="K2684" s="114" t="str">
        <f>+IF(G2684=0,"",'Ark1'!U4496)</f>
        <v/>
      </c>
      <c r="L2684" s="222" t="str">
        <f>+IF(G2684=0,"",'Ark1'!W4496)</f>
        <v/>
      </c>
      <c r="M2684" s="222" t="str">
        <f>+IF(G2684=0,"",'Ark1'!X4496)</f>
        <v/>
      </c>
      <c r="N2684" s="114" t="str">
        <f>+IF(G2684=0,"",'Ark1'!Y4496)</f>
        <v/>
      </c>
      <c r="O2684" s="116" t="str">
        <f>+IF(G2684=0,"",'Ark1'!Z4496)</f>
        <v/>
      </c>
      <c r="P2684" s="116" t="str">
        <f t="shared" si="42"/>
        <v/>
      </c>
      <c r="Q2684" s="114" t="str">
        <f>+IF(G2684=0,"",'Ark1'!T4496)</f>
        <v/>
      </c>
      <c r="R2684" s="222" t="str">
        <f>+IF(G2684=0,"",'Ark1'!V4496)</f>
        <v/>
      </c>
      <c r="S2684" s="32"/>
    </row>
    <row r="2685" spans="1:19" x14ac:dyDescent="0.5">
      <c r="A2685" s="32"/>
      <c r="B2685" s="297" t="str">
        <f>+IF(E2685=2012,VLOOKUP(D2685,K_navn!$A$2:$C$359,2),"")</f>
        <v/>
      </c>
      <c r="C2685" s="297" t="str">
        <f>+IF(E2685=2012,VLOOKUP(D2685,K_navn!$A$2:$C$359,3),"")</f>
        <v/>
      </c>
      <c r="D2685" s="115">
        <f>+'Ark1'!P4497</f>
        <v>5014</v>
      </c>
      <c r="E2685" s="115">
        <f>+'Ark1'!C4497</f>
        <v>2018</v>
      </c>
      <c r="F2685" s="116" t="str">
        <f>+IF('Ark1'!Q4497=0,"",'Ark1'!Q4497)</f>
        <v/>
      </c>
      <c r="G2685" s="116">
        <f>+'Ark1'!R4497</f>
        <v>0</v>
      </c>
      <c r="H2685" s="116">
        <f>+'Ark1'!S4497</f>
        <v>0</v>
      </c>
      <c r="I2685" s="222" t="str">
        <f>+IF(G2685=0,"",'Ark1'!AA4497)</f>
        <v/>
      </c>
      <c r="J2685" s="222" t="str">
        <f>+IF(G2685=0,"",'Ark1'!AB4497)</f>
        <v/>
      </c>
      <c r="K2685" s="114" t="str">
        <f>+IF(G2685=0,"",'Ark1'!U4497)</f>
        <v/>
      </c>
      <c r="L2685" s="222" t="str">
        <f>+IF(G2685=0,"",'Ark1'!W4497)</f>
        <v/>
      </c>
      <c r="M2685" s="222" t="str">
        <f>+IF(G2685=0,"",'Ark1'!X4497)</f>
        <v/>
      </c>
      <c r="N2685" s="114" t="str">
        <f>+IF(G2685=0,"",'Ark1'!Y4497)</f>
        <v/>
      </c>
      <c r="O2685" s="116" t="str">
        <f>+IF(G2685=0,"",'Ark1'!Z4497)</f>
        <v/>
      </c>
      <c r="P2685" s="116" t="str">
        <f t="shared" si="42"/>
        <v/>
      </c>
      <c r="Q2685" s="114" t="str">
        <f>+IF(G2685=0,"",'Ark1'!T4497)</f>
        <v/>
      </c>
      <c r="R2685" s="222" t="str">
        <f>+IF(G2685=0,"",'Ark1'!V4497)</f>
        <v/>
      </c>
      <c r="S2685" s="32"/>
    </row>
    <row r="2686" spans="1:19" x14ac:dyDescent="0.5">
      <c r="A2686" s="32"/>
      <c r="B2686" s="297" t="str">
        <f>+IF(E2686=2012,VLOOKUP(D2686,K_navn!$A$2:$C$359,2),"")</f>
        <v/>
      </c>
      <c r="C2686" s="297" t="str">
        <f>+IF(E2686=2012,VLOOKUP(D2686,K_navn!$A$2:$C$359,3),"")</f>
        <v/>
      </c>
      <c r="D2686" s="115">
        <f>+'Ark1'!P4498</f>
        <v>5014</v>
      </c>
      <c r="E2686" s="115">
        <f>+'Ark1'!C4498</f>
        <v>2019</v>
      </c>
      <c r="F2686" s="116" t="str">
        <f>+IF('Ark1'!Q4498=0,"",'Ark1'!Q4498)</f>
        <v/>
      </c>
      <c r="G2686" s="116">
        <f>+'Ark1'!R4498</f>
        <v>0</v>
      </c>
      <c r="H2686" s="116">
        <f>+'Ark1'!S4498</f>
        <v>0</v>
      </c>
      <c r="I2686" s="222" t="str">
        <f>+IF(G2686=0,"",'Ark1'!AA4498)</f>
        <v/>
      </c>
      <c r="J2686" s="222" t="str">
        <f>+IF(G2686=0,"",'Ark1'!AB4498)</f>
        <v/>
      </c>
      <c r="K2686" s="114" t="str">
        <f>+IF(G2686=0,"",'Ark1'!U4498)</f>
        <v/>
      </c>
      <c r="L2686" s="222" t="str">
        <f>+IF(G2686=0,"",'Ark1'!W4498)</f>
        <v/>
      </c>
      <c r="M2686" s="222" t="str">
        <f>+IF(G2686=0,"",'Ark1'!X4498)</f>
        <v/>
      </c>
      <c r="N2686" s="114" t="str">
        <f>+IF(G2686=0,"",'Ark1'!Y4498)</f>
        <v/>
      </c>
      <c r="O2686" s="116" t="str">
        <f>+IF(G2686=0,"",'Ark1'!Z4498)</f>
        <v/>
      </c>
      <c r="P2686" s="116" t="str">
        <f t="shared" si="42"/>
        <v/>
      </c>
      <c r="Q2686" s="114" t="str">
        <f>+IF(G2686=0,"",'Ark1'!T4498)</f>
        <v/>
      </c>
      <c r="R2686" s="222" t="str">
        <f>+IF(G2686=0,"",'Ark1'!V4498)</f>
        <v/>
      </c>
      <c r="S2686" s="32"/>
    </row>
    <row r="2687" spans="1:19" x14ac:dyDescent="0.5">
      <c r="A2687" s="32"/>
      <c r="B2687" s="297" t="str">
        <f>+IF(E2687=2012,VLOOKUP(D2687,K_navn!$A$2:$C$359,2),"")</f>
        <v/>
      </c>
      <c r="C2687" s="297" t="str">
        <f>+IF(E2687=2012,VLOOKUP(D2687,K_navn!$A$2:$C$359,3),"")</f>
        <v/>
      </c>
      <c r="D2687" s="115">
        <f>+'Ark1'!P4499</f>
        <v>5014</v>
      </c>
      <c r="E2687" s="115">
        <f>+'Ark1'!C4499</f>
        <v>2020</v>
      </c>
      <c r="F2687" s="116" t="str">
        <f>+IF('Ark1'!Q4499=0,"",'Ark1'!Q4499)</f>
        <v/>
      </c>
      <c r="G2687" s="116">
        <f>+'Ark1'!R4499</f>
        <v>0</v>
      </c>
      <c r="H2687" s="116">
        <f>+'Ark1'!S4499</f>
        <v>0</v>
      </c>
      <c r="I2687" s="222" t="str">
        <f>+IF(G2687=0,"",'Ark1'!AA4499)</f>
        <v/>
      </c>
      <c r="J2687" s="222" t="str">
        <f>+IF(G2687=0,"",'Ark1'!AB4499)</f>
        <v/>
      </c>
      <c r="K2687" s="114" t="str">
        <f>+IF(G2687=0,"",'Ark1'!U4499)</f>
        <v/>
      </c>
      <c r="L2687" s="222" t="str">
        <f>+IF(G2687=0,"",'Ark1'!W4499)</f>
        <v/>
      </c>
      <c r="M2687" s="222" t="str">
        <f>+IF(G2687=0,"",'Ark1'!X4499)</f>
        <v/>
      </c>
      <c r="N2687" s="114" t="str">
        <f>+IF(G2687=0,"",'Ark1'!Y4499)</f>
        <v/>
      </c>
      <c r="O2687" s="116" t="str">
        <f>+IF(G2687=0,"",'Ark1'!Z4499)</f>
        <v/>
      </c>
      <c r="P2687" s="116" t="str">
        <f t="shared" si="42"/>
        <v/>
      </c>
      <c r="Q2687" s="114" t="str">
        <f>+IF(G2687=0,"",'Ark1'!T4499)</f>
        <v/>
      </c>
      <c r="R2687" s="222" t="str">
        <f>+IF(G2687=0,"",'Ark1'!V4499)</f>
        <v/>
      </c>
      <c r="S2687" s="32"/>
    </row>
    <row r="2688" spans="1:19" x14ac:dyDescent="0.5">
      <c r="A2688" s="32"/>
      <c r="B2688" s="297" t="str">
        <f>+IF(E2688=2012,VLOOKUP(D2688,K_navn!$A$2:$C$359,2),"")</f>
        <v/>
      </c>
      <c r="C2688" s="297" t="str">
        <f>+IF(E2688=2012,VLOOKUP(D2688,K_navn!$A$2:$C$359,3),"")</f>
        <v/>
      </c>
      <c r="D2688" s="115">
        <f>+'Ark1'!P4500</f>
        <v>5014</v>
      </c>
      <c r="E2688" s="115">
        <f>+'Ark1'!C4500</f>
        <v>2021</v>
      </c>
      <c r="F2688" s="116" t="str">
        <f>+IF('Ark1'!Q4500=0,"",'Ark1'!Q4500)</f>
        <v/>
      </c>
      <c r="G2688" s="116">
        <f>+'Ark1'!R4500</f>
        <v>0</v>
      </c>
      <c r="H2688" s="116">
        <f>+'Ark1'!S4500</f>
        <v>0</v>
      </c>
      <c r="I2688" s="222" t="str">
        <f>+IF(G2688=0,"",'Ark1'!AA4500)</f>
        <v/>
      </c>
      <c r="J2688" s="222" t="str">
        <f>+IF(G2688=0,"",'Ark1'!AB4500)</f>
        <v/>
      </c>
      <c r="K2688" s="114" t="str">
        <f>+IF(G2688=0,"",'Ark1'!U4500)</f>
        <v/>
      </c>
      <c r="L2688" s="222" t="str">
        <f>+IF(G2688=0,"",'Ark1'!W4500)</f>
        <v/>
      </c>
      <c r="M2688" s="222" t="str">
        <f>+IF(G2688=0,"",'Ark1'!X4500)</f>
        <v/>
      </c>
      <c r="N2688" s="114" t="str">
        <f>+IF(G2688=0,"",'Ark1'!Y4500)</f>
        <v/>
      </c>
      <c r="O2688" s="116" t="str">
        <f>+IF(G2688=0,"",'Ark1'!Z4500)</f>
        <v/>
      </c>
      <c r="P2688" s="116" t="str">
        <f t="shared" si="42"/>
        <v/>
      </c>
      <c r="Q2688" s="114" t="str">
        <f>+IF(G2688=0,"",'Ark1'!T4500)</f>
        <v/>
      </c>
      <c r="R2688" s="222" t="str">
        <f>+IF(G2688=0,"",'Ark1'!V4500)</f>
        <v/>
      </c>
      <c r="S2688" s="32"/>
    </row>
    <row r="2689" spans="1:19" x14ac:dyDescent="0.5">
      <c r="A2689" s="32"/>
      <c r="B2689" s="297" t="str">
        <f>+IF(E2689=2012,VLOOKUP(D2689,K_navn!$A$2:$C$359,2),"")</f>
        <v/>
      </c>
      <c r="C2689" s="297" t="str">
        <f>+IF(E2689=2012,VLOOKUP(D2689,K_navn!$A$2:$C$359,3),"")</f>
        <v/>
      </c>
      <c r="D2689" s="115">
        <f>+'Ark1'!P4501</f>
        <v>5014</v>
      </c>
      <c r="E2689" s="115">
        <f>+'Ark1'!C4501</f>
        <v>2022</v>
      </c>
      <c r="F2689" s="116" t="str">
        <f>+IF('Ark1'!Q4501=0,"",'Ark1'!Q4501)</f>
        <v/>
      </c>
      <c r="G2689" s="116">
        <f>+'Ark1'!R4501</f>
        <v>0</v>
      </c>
      <c r="H2689" s="116">
        <f>+'Ark1'!S4501</f>
        <v>0</v>
      </c>
      <c r="I2689" s="222" t="str">
        <f>+IF(G2689=0,"",'Ark1'!AA4501)</f>
        <v/>
      </c>
      <c r="J2689" s="222" t="str">
        <f>+IF(G2689=0,"",'Ark1'!AB4501)</f>
        <v/>
      </c>
      <c r="K2689" s="114" t="str">
        <f>+IF(G2689=0,"",'Ark1'!U4501)</f>
        <v/>
      </c>
      <c r="L2689" s="222" t="str">
        <f>+IF(G2689=0,"",'Ark1'!W4501)</f>
        <v/>
      </c>
      <c r="M2689" s="222" t="str">
        <f>+IF(G2689=0,"",'Ark1'!X4501)</f>
        <v/>
      </c>
      <c r="N2689" s="114" t="str">
        <f>+IF(G2689=0,"",'Ark1'!Y4501)</f>
        <v/>
      </c>
      <c r="O2689" s="116" t="str">
        <f>+IF(G2689=0,"",'Ark1'!Z4501)</f>
        <v/>
      </c>
      <c r="P2689" s="116" t="str">
        <f t="shared" si="42"/>
        <v/>
      </c>
      <c r="Q2689" s="114" t="str">
        <f>+IF(G2689=0,"",'Ark1'!T4501)</f>
        <v/>
      </c>
      <c r="R2689" s="222" t="str">
        <f>+IF(G2689=0,"",'Ark1'!V4501)</f>
        <v/>
      </c>
      <c r="S2689" s="32"/>
    </row>
    <row r="2690" spans="1:19" x14ac:dyDescent="0.5">
      <c r="A2690" s="32"/>
      <c r="B2690" s="297" t="str">
        <f>+IF(E2690=2012,VLOOKUP(D2690,K_navn!$A$2:$C$359,2),"")</f>
        <v>Osen</v>
      </c>
      <c r="C2690" s="297" t="str">
        <f>+IF(E2690=2012,VLOOKUP(D2690,K_navn!$A$2:$C$359,3),"")</f>
        <v>Trøndelag</v>
      </c>
      <c r="D2690" s="115">
        <f>+'Ark1'!P4502</f>
        <v>5020</v>
      </c>
      <c r="E2690" s="115">
        <f>+'Ark1'!C4502</f>
        <v>2012</v>
      </c>
      <c r="F2690" s="116" t="str">
        <f>+IF('Ark1'!Q4502=0,"",'Ark1'!Q4502)</f>
        <v/>
      </c>
      <c r="G2690" s="116">
        <f>+'Ark1'!R4502</f>
        <v>0</v>
      </c>
      <c r="H2690" s="116">
        <f>+'Ark1'!S4502</f>
        <v>0</v>
      </c>
      <c r="I2690" s="222" t="str">
        <f>+IF(G2690=0,"",'Ark1'!AA4502)</f>
        <v/>
      </c>
      <c r="J2690" s="222" t="str">
        <f>+IF(G2690=0,"",'Ark1'!AB4502)</f>
        <v/>
      </c>
      <c r="K2690" s="114" t="str">
        <f>+IF(G2690=0,"",'Ark1'!U4502)</f>
        <v/>
      </c>
      <c r="L2690" s="222" t="str">
        <f>+IF(G2690=0,"",'Ark1'!W4502)</f>
        <v/>
      </c>
      <c r="M2690" s="222" t="str">
        <f>+IF(G2690=0,"",'Ark1'!X4502)</f>
        <v/>
      </c>
      <c r="N2690" s="114" t="str">
        <f>+IF(G2690=0,"",'Ark1'!Y4502)</f>
        <v/>
      </c>
      <c r="O2690" s="116" t="str">
        <f>+IF(G2690=0,"",'Ark1'!Z4502)</f>
        <v/>
      </c>
      <c r="P2690" s="116" t="str">
        <f t="shared" si="42"/>
        <v/>
      </c>
      <c r="Q2690" s="114" t="str">
        <f>+IF(G2690=0,"",'Ark1'!T4502)</f>
        <v/>
      </c>
      <c r="R2690" s="222" t="str">
        <f>+IF(G2690=0,"",'Ark1'!V4502)</f>
        <v/>
      </c>
      <c r="S2690" s="32"/>
    </row>
    <row r="2691" spans="1:19" x14ac:dyDescent="0.5">
      <c r="A2691" s="32"/>
      <c r="B2691" s="297" t="str">
        <f>+IF(E2691=2012,VLOOKUP(D2691,K_navn!$A$2:$C$359,2),"")</f>
        <v/>
      </c>
      <c r="C2691" s="297" t="str">
        <f>+IF(E2691=2012,VLOOKUP(D2691,K_navn!$A$2:$C$359,3),"")</f>
        <v/>
      </c>
      <c r="D2691" s="115">
        <f>+'Ark1'!P4503</f>
        <v>5020</v>
      </c>
      <c r="E2691" s="115">
        <f>+'Ark1'!C4503</f>
        <v>2013</v>
      </c>
      <c r="F2691" s="116" t="str">
        <f>+IF('Ark1'!Q4503=0,"",'Ark1'!Q4503)</f>
        <v/>
      </c>
      <c r="G2691" s="116">
        <f>+'Ark1'!R4503</f>
        <v>0</v>
      </c>
      <c r="H2691" s="116">
        <f>+'Ark1'!S4503</f>
        <v>0</v>
      </c>
      <c r="I2691" s="222" t="str">
        <f>+IF(G2691=0,"",'Ark1'!AA4503)</f>
        <v/>
      </c>
      <c r="J2691" s="222" t="str">
        <f>+IF(G2691=0,"",'Ark1'!AB4503)</f>
        <v/>
      </c>
      <c r="K2691" s="114" t="str">
        <f>+IF(G2691=0,"",'Ark1'!U4503)</f>
        <v/>
      </c>
      <c r="L2691" s="222" t="str">
        <f>+IF(G2691=0,"",'Ark1'!W4503)</f>
        <v/>
      </c>
      <c r="M2691" s="222" t="str">
        <f>+IF(G2691=0,"",'Ark1'!X4503)</f>
        <v/>
      </c>
      <c r="N2691" s="114" t="str">
        <f>+IF(G2691=0,"",'Ark1'!Y4503)</f>
        <v/>
      </c>
      <c r="O2691" s="116" t="str">
        <f>+IF(G2691=0,"",'Ark1'!Z4503)</f>
        <v/>
      </c>
      <c r="P2691" s="116" t="str">
        <f t="shared" si="42"/>
        <v/>
      </c>
      <c r="Q2691" s="114" t="str">
        <f>+IF(G2691=0,"",'Ark1'!T4503)</f>
        <v/>
      </c>
      <c r="R2691" s="222" t="str">
        <f>+IF(G2691=0,"",'Ark1'!V4503)</f>
        <v/>
      </c>
      <c r="S2691" s="32"/>
    </row>
    <row r="2692" spans="1:19" x14ac:dyDescent="0.5">
      <c r="A2692" s="32"/>
      <c r="B2692" s="297" t="str">
        <f>+IF(E2692=2012,VLOOKUP(D2692,K_navn!$A$2:$C$359,2),"")</f>
        <v/>
      </c>
      <c r="C2692" s="297" t="str">
        <f>+IF(E2692=2012,VLOOKUP(D2692,K_navn!$A$2:$C$359,3),"")</f>
        <v/>
      </c>
      <c r="D2692" s="115">
        <f>+'Ark1'!P4504</f>
        <v>5020</v>
      </c>
      <c r="E2692" s="115">
        <f>+'Ark1'!C4504</f>
        <v>2014</v>
      </c>
      <c r="F2692" s="116" t="str">
        <f>+IF('Ark1'!Q4504=0,"",'Ark1'!Q4504)</f>
        <v/>
      </c>
      <c r="G2692" s="116">
        <f>+'Ark1'!R4504</f>
        <v>0</v>
      </c>
      <c r="H2692" s="116">
        <f>+'Ark1'!S4504</f>
        <v>0</v>
      </c>
      <c r="I2692" s="222" t="str">
        <f>+IF(G2692=0,"",'Ark1'!AA4504)</f>
        <v/>
      </c>
      <c r="J2692" s="222" t="str">
        <f>+IF(G2692=0,"",'Ark1'!AB4504)</f>
        <v/>
      </c>
      <c r="K2692" s="114" t="str">
        <f>+IF(G2692=0,"",'Ark1'!U4504)</f>
        <v/>
      </c>
      <c r="L2692" s="222" t="str">
        <f>+IF(G2692=0,"",'Ark1'!W4504)</f>
        <v/>
      </c>
      <c r="M2692" s="222" t="str">
        <f>+IF(G2692=0,"",'Ark1'!X4504)</f>
        <v/>
      </c>
      <c r="N2692" s="114" t="str">
        <f>+IF(G2692=0,"",'Ark1'!Y4504)</f>
        <v/>
      </c>
      <c r="O2692" s="116" t="str">
        <f>+IF(G2692=0,"",'Ark1'!Z4504)</f>
        <v/>
      </c>
      <c r="P2692" s="116" t="str">
        <f t="shared" si="42"/>
        <v/>
      </c>
      <c r="Q2692" s="114" t="str">
        <f>+IF(G2692=0,"",'Ark1'!T4504)</f>
        <v/>
      </c>
      <c r="R2692" s="222" t="str">
        <f>+IF(G2692=0,"",'Ark1'!V4504)</f>
        <v/>
      </c>
      <c r="S2692" s="32"/>
    </row>
    <row r="2693" spans="1:19" x14ac:dyDescent="0.5">
      <c r="A2693" s="32"/>
      <c r="B2693" s="297" t="str">
        <f>+IF(E2693=2012,VLOOKUP(D2693,K_navn!$A$2:$C$359,2),"")</f>
        <v/>
      </c>
      <c r="C2693" s="297" t="str">
        <f>+IF(E2693=2012,VLOOKUP(D2693,K_navn!$A$2:$C$359,3),"")</f>
        <v/>
      </c>
      <c r="D2693" s="115">
        <f>+'Ark1'!P4505</f>
        <v>5020</v>
      </c>
      <c r="E2693" s="115">
        <f>+'Ark1'!C4505</f>
        <v>2015</v>
      </c>
      <c r="F2693" s="116" t="str">
        <f>+IF('Ark1'!Q4505=0,"",'Ark1'!Q4505)</f>
        <v/>
      </c>
      <c r="G2693" s="116">
        <f>+'Ark1'!R4505</f>
        <v>0</v>
      </c>
      <c r="H2693" s="116">
        <f>+'Ark1'!S4505</f>
        <v>0</v>
      </c>
      <c r="I2693" s="222" t="str">
        <f>+IF(G2693=0,"",'Ark1'!AA4505)</f>
        <v/>
      </c>
      <c r="J2693" s="222" t="str">
        <f>+IF(G2693=0,"",'Ark1'!AB4505)</f>
        <v/>
      </c>
      <c r="K2693" s="114" t="str">
        <f>+IF(G2693=0,"",'Ark1'!U4505)</f>
        <v/>
      </c>
      <c r="L2693" s="222" t="str">
        <f>+IF(G2693=0,"",'Ark1'!W4505)</f>
        <v/>
      </c>
      <c r="M2693" s="222" t="str">
        <f>+IF(G2693=0,"",'Ark1'!X4505)</f>
        <v/>
      </c>
      <c r="N2693" s="114" t="str">
        <f>+IF(G2693=0,"",'Ark1'!Y4505)</f>
        <v/>
      </c>
      <c r="O2693" s="116" t="str">
        <f>+IF(G2693=0,"",'Ark1'!Z4505)</f>
        <v/>
      </c>
      <c r="P2693" s="116" t="str">
        <f t="shared" si="42"/>
        <v/>
      </c>
      <c r="Q2693" s="114" t="str">
        <f>+IF(G2693=0,"",'Ark1'!T4505)</f>
        <v/>
      </c>
      <c r="R2693" s="222" t="str">
        <f>+IF(G2693=0,"",'Ark1'!V4505)</f>
        <v/>
      </c>
      <c r="S2693" s="32"/>
    </row>
    <row r="2694" spans="1:19" x14ac:dyDescent="0.5">
      <c r="A2694" s="32"/>
      <c r="B2694" s="297" t="str">
        <f>+IF(E2694=2012,VLOOKUP(D2694,K_navn!$A$2:$C$359,2),"")</f>
        <v/>
      </c>
      <c r="C2694" s="297" t="str">
        <f>+IF(E2694=2012,VLOOKUP(D2694,K_navn!$A$2:$C$359,3),"")</f>
        <v/>
      </c>
      <c r="D2694" s="115">
        <f>+'Ark1'!P4506</f>
        <v>5020</v>
      </c>
      <c r="E2694" s="115">
        <f>+'Ark1'!C4506</f>
        <v>2016</v>
      </c>
      <c r="F2694" s="116" t="str">
        <f>+IF('Ark1'!Q4506=0,"",'Ark1'!Q4506)</f>
        <v/>
      </c>
      <c r="G2694" s="116">
        <f>+'Ark1'!R4506</f>
        <v>0</v>
      </c>
      <c r="H2694" s="116">
        <f>+'Ark1'!S4506</f>
        <v>0</v>
      </c>
      <c r="I2694" s="222" t="str">
        <f>+IF(G2694=0,"",'Ark1'!AA4506)</f>
        <v/>
      </c>
      <c r="J2694" s="222" t="str">
        <f>+IF(G2694=0,"",'Ark1'!AB4506)</f>
        <v/>
      </c>
      <c r="K2694" s="114" t="str">
        <f>+IF(G2694=0,"",'Ark1'!U4506)</f>
        <v/>
      </c>
      <c r="L2694" s="222" t="str">
        <f>+IF(G2694=0,"",'Ark1'!W4506)</f>
        <v/>
      </c>
      <c r="M2694" s="222" t="str">
        <f>+IF(G2694=0,"",'Ark1'!X4506)</f>
        <v/>
      </c>
      <c r="N2694" s="114" t="str">
        <f>+IF(G2694=0,"",'Ark1'!Y4506)</f>
        <v/>
      </c>
      <c r="O2694" s="116" t="str">
        <f>+IF(G2694=0,"",'Ark1'!Z4506)</f>
        <v/>
      </c>
      <c r="P2694" s="116" t="str">
        <f t="shared" si="42"/>
        <v/>
      </c>
      <c r="Q2694" s="114" t="str">
        <f>+IF(G2694=0,"",'Ark1'!T4506)</f>
        <v/>
      </c>
      <c r="R2694" s="222" t="str">
        <f>+IF(G2694=0,"",'Ark1'!V4506)</f>
        <v/>
      </c>
      <c r="S2694" s="32"/>
    </row>
    <row r="2695" spans="1:19" x14ac:dyDescent="0.5">
      <c r="A2695" s="32"/>
      <c r="B2695" s="297" t="str">
        <f>+IF(E2695=2012,VLOOKUP(D2695,K_navn!$A$2:$C$359,2),"")</f>
        <v/>
      </c>
      <c r="C2695" s="297" t="str">
        <f>+IF(E2695=2012,VLOOKUP(D2695,K_navn!$A$2:$C$359,3),"")</f>
        <v/>
      </c>
      <c r="D2695" s="115">
        <f>+'Ark1'!P4507</f>
        <v>5020</v>
      </c>
      <c r="E2695" s="115">
        <f>+'Ark1'!C4507</f>
        <v>2017</v>
      </c>
      <c r="F2695" s="116" t="str">
        <f>+IF('Ark1'!Q4507=0,"",'Ark1'!Q4507)</f>
        <v/>
      </c>
      <c r="G2695" s="116">
        <f>+'Ark1'!R4507</f>
        <v>0</v>
      </c>
      <c r="H2695" s="116">
        <f>+'Ark1'!S4507</f>
        <v>0</v>
      </c>
      <c r="I2695" s="222" t="str">
        <f>+IF(G2695=0,"",'Ark1'!AA4507)</f>
        <v/>
      </c>
      <c r="J2695" s="222" t="str">
        <f>+IF(G2695=0,"",'Ark1'!AB4507)</f>
        <v/>
      </c>
      <c r="K2695" s="114" t="str">
        <f>+IF(G2695=0,"",'Ark1'!U4507)</f>
        <v/>
      </c>
      <c r="L2695" s="222" t="str">
        <f>+IF(G2695=0,"",'Ark1'!W4507)</f>
        <v/>
      </c>
      <c r="M2695" s="222" t="str">
        <f>+IF(G2695=0,"",'Ark1'!X4507)</f>
        <v/>
      </c>
      <c r="N2695" s="114" t="str">
        <f>+IF(G2695=0,"",'Ark1'!Y4507)</f>
        <v/>
      </c>
      <c r="O2695" s="116" t="str">
        <f>+IF(G2695=0,"",'Ark1'!Z4507)</f>
        <v/>
      </c>
      <c r="P2695" s="116" t="str">
        <f t="shared" si="42"/>
        <v/>
      </c>
      <c r="Q2695" s="114" t="str">
        <f>+IF(G2695=0,"",'Ark1'!T4507)</f>
        <v/>
      </c>
      <c r="R2695" s="222" t="str">
        <f>+IF(G2695=0,"",'Ark1'!V4507)</f>
        <v/>
      </c>
      <c r="S2695" s="32"/>
    </row>
    <row r="2696" spans="1:19" x14ac:dyDescent="0.5">
      <c r="A2696" s="32"/>
      <c r="B2696" s="297" t="str">
        <f>+IF(E2696=2012,VLOOKUP(D2696,K_navn!$A$2:$C$359,2),"")</f>
        <v/>
      </c>
      <c r="C2696" s="297" t="str">
        <f>+IF(E2696=2012,VLOOKUP(D2696,K_navn!$A$2:$C$359,3),"")</f>
        <v/>
      </c>
      <c r="D2696" s="115">
        <f>+'Ark1'!P4508</f>
        <v>5020</v>
      </c>
      <c r="E2696" s="115">
        <f>+'Ark1'!C4508</f>
        <v>2018</v>
      </c>
      <c r="F2696" s="116" t="str">
        <f>+IF('Ark1'!Q4508=0,"",'Ark1'!Q4508)</f>
        <v/>
      </c>
      <c r="G2696" s="116">
        <f>+'Ark1'!R4508</f>
        <v>0</v>
      </c>
      <c r="H2696" s="116">
        <f>+'Ark1'!S4508</f>
        <v>0</v>
      </c>
      <c r="I2696" s="222" t="str">
        <f>+IF(G2696=0,"",'Ark1'!AA4508)</f>
        <v/>
      </c>
      <c r="J2696" s="222" t="str">
        <f>+IF(G2696=0,"",'Ark1'!AB4508)</f>
        <v/>
      </c>
      <c r="K2696" s="114" t="str">
        <f>+IF(G2696=0,"",'Ark1'!U4508)</f>
        <v/>
      </c>
      <c r="L2696" s="222" t="str">
        <f>+IF(G2696=0,"",'Ark1'!W4508)</f>
        <v/>
      </c>
      <c r="M2696" s="222" t="str">
        <f>+IF(G2696=0,"",'Ark1'!X4508)</f>
        <v/>
      </c>
      <c r="N2696" s="114" t="str">
        <f>+IF(G2696=0,"",'Ark1'!Y4508)</f>
        <v/>
      </c>
      <c r="O2696" s="116" t="str">
        <f>+IF(G2696=0,"",'Ark1'!Z4508)</f>
        <v/>
      </c>
      <c r="P2696" s="116" t="str">
        <f t="shared" si="42"/>
        <v/>
      </c>
      <c r="Q2696" s="114" t="str">
        <f>+IF(G2696=0,"",'Ark1'!T4508)</f>
        <v/>
      </c>
      <c r="R2696" s="222" t="str">
        <f>+IF(G2696=0,"",'Ark1'!V4508)</f>
        <v/>
      </c>
      <c r="S2696" s="32"/>
    </row>
    <row r="2697" spans="1:19" x14ac:dyDescent="0.5">
      <c r="A2697" s="32"/>
      <c r="B2697" s="297" t="str">
        <f>+IF(E2697=2012,VLOOKUP(D2697,K_navn!$A$2:$C$359,2),"")</f>
        <v/>
      </c>
      <c r="C2697" s="297" t="str">
        <f>+IF(E2697=2012,VLOOKUP(D2697,K_navn!$A$2:$C$359,3),"")</f>
        <v/>
      </c>
      <c r="D2697" s="115">
        <f>+'Ark1'!P4509</f>
        <v>5020</v>
      </c>
      <c r="E2697" s="115">
        <f>+'Ark1'!C4509</f>
        <v>2019</v>
      </c>
      <c r="F2697" s="116" t="str">
        <f>+IF('Ark1'!Q4509=0,"",'Ark1'!Q4509)</f>
        <v/>
      </c>
      <c r="G2697" s="116">
        <f>+'Ark1'!R4509</f>
        <v>0</v>
      </c>
      <c r="H2697" s="116">
        <f>+'Ark1'!S4509</f>
        <v>0</v>
      </c>
      <c r="I2697" s="222" t="str">
        <f>+IF(G2697=0,"",'Ark1'!AA4509)</f>
        <v/>
      </c>
      <c r="J2697" s="222" t="str">
        <f>+IF(G2697=0,"",'Ark1'!AB4509)</f>
        <v/>
      </c>
      <c r="K2697" s="114" t="str">
        <f>+IF(G2697=0,"",'Ark1'!U4509)</f>
        <v/>
      </c>
      <c r="L2697" s="222" t="str">
        <f>+IF(G2697=0,"",'Ark1'!W4509)</f>
        <v/>
      </c>
      <c r="M2697" s="222" t="str">
        <f>+IF(G2697=0,"",'Ark1'!X4509)</f>
        <v/>
      </c>
      <c r="N2697" s="114" t="str">
        <f>+IF(G2697=0,"",'Ark1'!Y4509)</f>
        <v/>
      </c>
      <c r="O2697" s="116" t="str">
        <f>+IF(G2697=0,"",'Ark1'!Z4509)</f>
        <v/>
      </c>
      <c r="P2697" s="116" t="str">
        <f t="shared" si="42"/>
        <v/>
      </c>
      <c r="Q2697" s="114" t="str">
        <f>+IF(G2697=0,"",'Ark1'!T4509)</f>
        <v/>
      </c>
      <c r="R2697" s="222" t="str">
        <f>+IF(G2697=0,"",'Ark1'!V4509)</f>
        <v/>
      </c>
      <c r="S2697" s="32"/>
    </row>
    <row r="2698" spans="1:19" x14ac:dyDescent="0.5">
      <c r="A2698" s="32"/>
      <c r="B2698" s="297" t="str">
        <f>+IF(E2698=2012,VLOOKUP(D2698,K_navn!$A$2:$C$359,2),"")</f>
        <v/>
      </c>
      <c r="C2698" s="297" t="str">
        <f>+IF(E2698=2012,VLOOKUP(D2698,K_navn!$A$2:$C$359,3),"")</f>
        <v/>
      </c>
      <c r="D2698" s="115">
        <f>+'Ark1'!P4510</f>
        <v>5020</v>
      </c>
      <c r="E2698" s="115">
        <f>+'Ark1'!C4510</f>
        <v>2020</v>
      </c>
      <c r="F2698" s="116" t="str">
        <f>+IF('Ark1'!Q4510=0,"",'Ark1'!Q4510)</f>
        <v/>
      </c>
      <c r="G2698" s="116">
        <f>+'Ark1'!R4510</f>
        <v>0</v>
      </c>
      <c r="H2698" s="116">
        <f>+'Ark1'!S4510</f>
        <v>0</v>
      </c>
      <c r="I2698" s="222" t="str">
        <f>+IF(G2698=0,"",'Ark1'!AA4510)</f>
        <v/>
      </c>
      <c r="J2698" s="222" t="str">
        <f>+IF(G2698=0,"",'Ark1'!AB4510)</f>
        <v/>
      </c>
      <c r="K2698" s="114" t="str">
        <f>+IF(G2698=0,"",'Ark1'!U4510)</f>
        <v/>
      </c>
      <c r="L2698" s="222" t="str">
        <f>+IF(G2698=0,"",'Ark1'!W4510)</f>
        <v/>
      </c>
      <c r="M2698" s="222" t="str">
        <f>+IF(G2698=0,"",'Ark1'!X4510)</f>
        <v/>
      </c>
      <c r="N2698" s="114" t="str">
        <f>+IF(G2698=0,"",'Ark1'!Y4510)</f>
        <v/>
      </c>
      <c r="O2698" s="116" t="str">
        <f>+IF(G2698=0,"",'Ark1'!Z4510)</f>
        <v/>
      </c>
      <c r="P2698" s="116" t="str">
        <f t="shared" si="42"/>
        <v/>
      </c>
      <c r="Q2698" s="114" t="str">
        <f>+IF(G2698=0,"",'Ark1'!T4510)</f>
        <v/>
      </c>
      <c r="R2698" s="222" t="str">
        <f>+IF(G2698=0,"",'Ark1'!V4510)</f>
        <v/>
      </c>
      <c r="S2698" s="32"/>
    </row>
    <row r="2699" spans="1:19" x14ac:dyDescent="0.5">
      <c r="A2699" s="32"/>
      <c r="B2699" s="297" t="str">
        <f>+IF(E2699=2012,VLOOKUP(D2699,K_navn!$A$2:$C$359,2),"")</f>
        <v/>
      </c>
      <c r="C2699" s="297" t="str">
        <f>+IF(E2699=2012,VLOOKUP(D2699,K_navn!$A$2:$C$359,3),"")</f>
        <v/>
      </c>
      <c r="D2699" s="115">
        <f>+'Ark1'!P4511</f>
        <v>5020</v>
      </c>
      <c r="E2699" s="115">
        <f>+'Ark1'!C4511</f>
        <v>2021</v>
      </c>
      <c r="F2699" s="116" t="str">
        <f>+IF('Ark1'!Q4511=0,"",'Ark1'!Q4511)</f>
        <v/>
      </c>
      <c r="G2699" s="116">
        <f>+'Ark1'!R4511</f>
        <v>0</v>
      </c>
      <c r="H2699" s="116">
        <f>+'Ark1'!S4511</f>
        <v>0</v>
      </c>
      <c r="I2699" s="222" t="str">
        <f>+IF(G2699=0,"",'Ark1'!AA4511)</f>
        <v/>
      </c>
      <c r="J2699" s="222" t="str">
        <f>+IF(G2699=0,"",'Ark1'!AB4511)</f>
        <v/>
      </c>
      <c r="K2699" s="114" t="str">
        <f>+IF(G2699=0,"",'Ark1'!U4511)</f>
        <v/>
      </c>
      <c r="L2699" s="222" t="str">
        <f>+IF(G2699=0,"",'Ark1'!W4511)</f>
        <v/>
      </c>
      <c r="M2699" s="222" t="str">
        <f>+IF(G2699=0,"",'Ark1'!X4511)</f>
        <v/>
      </c>
      <c r="N2699" s="114" t="str">
        <f>+IF(G2699=0,"",'Ark1'!Y4511)</f>
        <v/>
      </c>
      <c r="O2699" s="116" t="str">
        <f>+IF(G2699=0,"",'Ark1'!Z4511)</f>
        <v/>
      </c>
      <c r="P2699" s="116" t="str">
        <f t="shared" si="42"/>
        <v/>
      </c>
      <c r="Q2699" s="114" t="str">
        <f>+IF(G2699=0,"",'Ark1'!T4511)</f>
        <v/>
      </c>
      <c r="R2699" s="222" t="str">
        <f>+IF(G2699=0,"",'Ark1'!V4511)</f>
        <v/>
      </c>
      <c r="S2699" s="32"/>
    </row>
    <row r="2700" spans="1:19" x14ac:dyDescent="0.5">
      <c r="A2700" s="32"/>
      <c r="B2700" s="297" t="str">
        <f>+IF(E2700=2012,VLOOKUP(D2700,K_navn!$A$2:$C$359,2),"")</f>
        <v/>
      </c>
      <c r="C2700" s="297" t="str">
        <f>+IF(E2700=2012,VLOOKUP(D2700,K_navn!$A$2:$C$359,3),"")</f>
        <v/>
      </c>
      <c r="D2700" s="115">
        <f>+'Ark1'!P4512</f>
        <v>5020</v>
      </c>
      <c r="E2700" s="115">
        <f>+'Ark1'!C4512</f>
        <v>2022</v>
      </c>
      <c r="F2700" s="116" t="str">
        <f>+IF('Ark1'!Q4512=0,"",'Ark1'!Q4512)</f>
        <v/>
      </c>
      <c r="G2700" s="116">
        <f>+'Ark1'!R4512</f>
        <v>0</v>
      </c>
      <c r="H2700" s="116">
        <f>+'Ark1'!S4512</f>
        <v>0</v>
      </c>
      <c r="I2700" s="222" t="str">
        <f>+IF(G2700=0,"",'Ark1'!AA4512)</f>
        <v/>
      </c>
      <c r="J2700" s="222" t="str">
        <f>+IF(G2700=0,"",'Ark1'!AB4512)</f>
        <v/>
      </c>
      <c r="K2700" s="114" t="str">
        <f>+IF(G2700=0,"",'Ark1'!U4512)</f>
        <v/>
      </c>
      <c r="L2700" s="222" t="str">
        <f>+IF(G2700=0,"",'Ark1'!W4512)</f>
        <v/>
      </c>
      <c r="M2700" s="222" t="str">
        <f>+IF(G2700=0,"",'Ark1'!X4512)</f>
        <v/>
      </c>
      <c r="N2700" s="114" t="str">
        <f>+IF(G2700=0,"",'Ark1'!Y4512)</f>
        <v/>
      </c>
      <c r="O2700" s="116" t="str">
        <f>+IF(G2700=0,"",'Ark1'!Z4512)</f>
        <v/>
      </c>
      <c r="P2700" s="116" t="str">
        <f t="shared" si="42"/>
        <v/>
      </c>
      <c r="Q2700" s="114" t="str">
        <f>+IF(G2700=0,"",'Ark1'!T4512)</f>
        <v/>
      </c>
      <c r="R2700" s="222" t="str">
        <f>+IF(G2700=0,"",'Ark1'!V4512)</f>
        <v/>
      </c>
      <c r="S2700" s="32"/>
    </row>
    <row r="2701" spans="1:19" x14ac:dyDescent="0.5">
      <c r="A2701" s="32"/>
      <c r="B2701" s="297" t="str">
        <f>+IF(E2701=2012,VLOOKUP(D2701,K_navn!$A$2:$C$359,2),"")</f>
        <v>Oppdal</v>
      </c>
      <c r="C2701" s="297" t="str">
        <f>+IF(E2701=2012,VLOOKUP(D2701,K_navn!$A$2:$C$359,3),"")</f>
        <v>Trøndelag</v>
      </c>
      <c r="D2701" s="115">
        <f>+'Ark1'!P4513</f>
        <v>5021</v>
      </c>
      <c r="E2701" s="115">
        <f>+'Ark1'!C4513</f>
        <v>2012</v>
      </c>
      <c r="F2701" s="116" t="str">
        <f>+IF('Ark1'!Q4513=0,"",'Ark1'!Q4513)</f>
        <v/>
      </c>
      <c r="G2701" s="116">
        <f>+'Ark1'!R4513</f>
        <v>0</v>
      </c>
      <c r="H2701" s="116">
        <f>+'Ark1'!S4513</f>
        <v>0</v>
      </c>
      <c r="I2701" s="222" t="str">
        <f>+IF(G2701=0,"",'Ark1'!AA4513)</f>
        <v/>
      </c>
      <c r="J2701" s="222" t="str">
        <f>+IF(G2701=0,"",'Ark1'!AB4513)</f>
        <v/>
      </c>
      <c r="K2701" s="114" t="str">
        <f>+IF(G2701=0,"",'Ark1'!U4513)</f>
        <v/>
      </c>
      <c r="L2701" s="222" t="str">
        <f>+IF(G2701=0,"",'Ark1'!W4513)</f>
        <v/>
      </c>
      <c r="M2701" s="222" t="str">
        <f>+IF(G2701=0,"",'Ark1'!X4513)</f>
        <v/>
      </c>
      <c r="N2701" s="114" t="str">
        <f>+IF(G2701=0,"",'Ark1'!Y4513)</f>
        <v/>
      </c>
      <c r="O2701" s="116" t="str">
        <f>+IF(G2701=0,"",'Ark1'!Z4513)</f>
        <v/>
      </c>
      <c r="P2701" s="116" t="str">
        <f t="shared" si="42"/>
        <v/>
      </c>
      <c r="Q2701" s="114" t="str">
        <f>+IF(G2701=0,"",'Ark1'!T4513)</f>
        <v/>
      </c>
      <c r="R2701" s="222" t="str">
        <f>+IF(G2701=0,"",'Ark1'!V4513)</f>
        <v/>
      </c>
      <c r="S2701" s="32"/>
    </row>
    <row r="2702" spans="1:19" x14ac:dyDescent="0.5">
      <c r="A2702" s="32"/>
      <c r="B2702" s="297" t="str">
        <f>+IF(E2702=2012,VLOOKUP(D2702,K_navn!$A$2:$C$359,2),"")</f>
        <v/>
      </c>
      <c r="C2702" s="297" t="str">
        <f>+IF(E2702=2012,VLOOKUP(D2702,K_navn!$A$2:$C$359,3),"")</f>
        <v/>
      </c>
      <c r="D2702" s="115">
        <f>+'Ark1'!P4514</f>
        <v>5021</v>
      </c>
      <c r="E2702" s="115">
        <f>+'Ark1'!C4514</f>
        <v>2013</v>
      </c>
      <c r="F2702" s="116" t="str">
        <f>+IF('Ark1'!Q4514=0,"",'Ark1'!Q4514)</f>
        <v/>
      </c>
      <c r="G2702" s="116">
        <f>+'Ark1'!R4514</f>
        <v>0</v>
      </c>
      <c r="H2702" s="116">
        <f>+'Ark1'!S4514</f>
        <v>0</v>
      </c>
      <c r="I2702" s="222" t="str">
        <f>+IF(G2702=0,"",'Ark1'!AA4514)</f>
        <v/>
      </c>
      <c r="J2702" s="222" t="str">
        <f>+IF(G2702=0,"",'Ark1'!AB4514)</f>
        <v/>
      </c>
      <c r="K2702" s="114" t="str">
        <f>+IF(G2702=0,"",'Ark1'!U4514)</f>
        <v/>
      </c>
      <c r="L2702" s="222" t="str">
        <f>+IF(G2702=0,"",'Ark1'!W4514)</f>
        <v/>
      </c>
      <c r="M2702" s="222" t="str">
        <f>+IF(G2702=0,"",'Ark1'!X4514)</f>
        <v/>
      </c>
      <c r="N2702" s="114" t="str">
        <f>+IF(G2702=0,"",'Ark1'!Y4514)</f>
        <v/>
      </c>
      <c r="O2702" s="116" t="str">
        <f>+IF(G2702=0,"",'Ark1'!Z4514)</f>
        <v/>
      </c>
      <c r="P2702" s="116" t="str">
        <f t="shared" si="42"/>
        <v/>
      </c>
      <c r="Q2702" s="114" t="str">
        <f>+IF(G2702=0,"",'Ark1'!T4514)</f>
        <v/>
      </c>
      <c r="R2702" s="222" t="str">
        <f>+IF(G2702=0,"",'Ark1'!V4514)</f>
        <v/>
      </c>
      <c r="S2702" s="32"/>
    </row>
    <row r="2703" spans="1:19" x14ac:dyDescent="0.5">
      <c r="A2703" s="32"/>
      <c r="B2703" s="297" t="str">
        <f>+IF(E2703=2012,VLOOKUP(D2703,K_navn!$A$2:$C$359,2),"")</f>
        <v/>
      </c>
      <c r="C2703" s="297" t="str">
        <f>+IF(E2703=2012,VLOOKUP(D2703,K_navn!$A$2:$C$359,3),"")</f>
        <v/>
      </c>
      <c r="D2703" s="115">
        <f>+'Ark1'!P4515</f>
        <v>5021</v>
      </c>
      <c r="E2703" s="115">
        <f>+'Ark1'!C4515</f>
        <v>2014</v>
      </c>
      <c r="F2703" s="116" t="str">
        <f>+IF('Ark1'!Q4515=0,"",'Ark1'!Q4515)</f>
        <v/>
      </c>
      <c r="G2703" s="116">
        <f>+'Ark1'!R4515</f>
        <v>0</v>
      </c>
      <c r="H2703" s="116">
        <f>+'Ark1'!S4515</f>
        <v>0</v>
      </c>
      <c r="I2703" s="222" t="str">
        <f>+IF(G2703=0,"",'Ark1'!AA4515)</f>
        <v/>
      </c>
      <c r="J2703" s="222" t="str">
        <f>+IF(G2703=0,"",'Ark1'!AB4515)</f>
        <v/>
      </c>
      <c r="K2703" s="114" t="str">
        <f>+IF(G2703=0,"",'Ark1'!U4515)</f>
        <v/>
      </c>
      <c r="L2703" s="222" t="str">
        <f>+IF(G2703=0,"",'Ark1'!W4515)</f>
        <v/>
      </c>
      <c r="M2703" s="222" t="str">
        <f>+IF(G2703=0,"",'Ark1'!X4515)</f>
        <v/>
      </c>
      <c r="N2703" s="114" t="str">
        <f>+IF(G2703=0,"",'Ark1'!Y4515)</f>
        <v/>
      </c>
      <c r="O2703" s="116" t="str">
        <f>+IF(G2703=0,"",'Ark1'!Z4515)</f>
        <v/>
      </c>
      <c r="P2703" s="116" t="str">
        <f t="shared" si="42"/>
        <v/>
      </c>
      <c r="Q2703" s="114" t="str">
        <f>+IF(G2703=0,"",'Ark1'!T4515)</f>
        <v/>
      </c>
      <c r="R2703" s="222" t="str">
        <f>+IF(G2703=0,"",'Ark1'!V4515)</f>
        <v/>
      </c>
      <c r="S2703" s="32"/>
    </row>
    <row r="2704" spans="1:19" x14ac:dyDescent="0.5">
      <c r="A2704" s="32"/>
      <c r="B2704" s="297" t="str">
        <f>+IF(E2704=2012,VLOOKUP(D2704,K_navn!$A$2:$C$359,2),"")</f>
        <v/>
      </c>
      <c r="C2704" s="297" t="str">
        <f>+IF(E2704=2012,VLOOKUP(D2704,K_navn!$A$2:$C$359,3),"")</f>
        <v/>
      </c>
      <c r="D2704" s="115">
        <f>+'Ark1'!P4516</f>
        <v>5021</v>
      </c>
      <c r="E2704" s="115">
        <f>+'Ark1'!C4516</f>
        <v>2015</v>
      </c>
      <c r="F2704" s="116" t="str">
        <f>+IF('Ark1'!Q4516=0,"",'Ark1'!Q4516)</f>
        <v/>
      </c>
      <c r="G2704" s="116">
        <f>+'Ark1'!R4516</f>
        <v>0</v>
      </c>
      <c r="H2704" s="116">
        <f>+'Ark1'!S4516</f>
        <v>0</v>
      </c>
      <c r="I2704" s="222" t="str">
        <f>+IF(G2704=0,"",'Ark1'!AA4516)</f>
        <v/>
      </c>
      <c r="J2704" s="222" t="str">
        <f>+IF(G2704=0,"",'Ark1'!AB4516)</f>
        <v/>
      </c>
      <c r="K2704" s="114" t="str">
        <f>+IF(G2704=0,"",'Ark1'!U4516)</f>
        <v/>
      </c>
      <c r="L2704" s="222" t="str">
        <f>+IF(G2704=0,"",'Ark1'!W4516)</f>
        <v/>
      </c>
      <c r="M2704" s="222" t="str">
        <f>+IF(G2704=0,"",'Ark1'!X4516)</f>
        <v/>
      </c>
      <c r="N2704" s="114" t="str">
        <f>+IF(G2704=0,"",'Ark1'!Y4516)</f>
        <v/>
      </c>
      <c r="O2704" s="116" t="str">
        <f>+IF(G2704=0,"",'Ark1'!Z4516)</f>
        <v/>
      </c>
      <c r="P2704" s="116" t="str">
        <f t="shared" si="42"/>
        <v/>
      </c>
      <c r="Q2704" s="114" t="str">
        <f>+IF(G2704=0,"",'Ark1'!T4516)</f>
        <v/>
      </c>
      <c r="R2704" s="222" t="str">
        <f>+IF(G2704=0,"",'Ark1'!V4516)</f>
        <v/>
      </c>
      <c r="S2704" s="32"/>
    </row>
    <row r="2705" spans="1:24" x14ac:dyDescent="0.5">
      <c r="A2705" s="32"/>
      <c r="B2705" s="297" t="str">
        <f>+IF(E2705=2012,VLOOKUP(D2705,K_navn!$A$2:$C$359,2),"")</f>
        <v/>
      </c>
      <c r="C2705" s="297" t="str">
        <f>+IF(E2705=2012,VLOOKUP(D2705,K_navn!$A$2:$C$359,3),"")</f>
        <v/>
      </c>
      <c r="D2705" s="115">
        <f>+'Ark1'!P4517</f>
        <v>5021</v>
      </c>
      <c r="E2705" s="115">
        <f>+'Ark1'!C4517</f>
        <v>2016</v>
      </c>
      <c r="F2705" s="116" t="str">
        <f>+IF('Ark1'!Q4517=0,"",'Ark1'!Q4517)</f>
        <v/>
      </c>
      <c r="G2705" s="116">
        <f>+'Ark1'!R4517</f>
        <v>0</v>
      </c>
      <c r="H2705" s="116">
        <f>+'Ark1'!S4517</f>
        <v>0</v>
      </c>
      <c r="I2705" s="222" t="str">
        <f>+IF(G2705=0,"",'Ark1'!AA4517)</f>
        <v/>
      </c>
      <c r="J2705" s="222" t="str">
        <f>+IF(G2705=0,"",'Ark1'!AB4517)</f>
        <v/>
      </c>
      <c r="K2705" s="114" t="str">
        <f>+IF(G2705=0,"",'Ark1'!U4517)</f>
        <v/>
      </c>
      <c r="L2705" s="222" t="str">
        <f>+IF(G2705=0,"",'Ark1'!W4517)</f>
        <v/>
      </c>
      <c r="M2705" s="222" t="str">
        <f>+IF(G2705=0,"",'Ark1'!X4517)</f>
        <v/>
      </c>
      <c r="N2705" s="114" t="str">
        <f>+IF(G2705=0,"",'Ark1'!Y4517)</f>
        <v/>
      </c>
      <c r="O2705" s="116" t="str">
        <f>+IF(G2705=0,"",'Ark1'!Z4517)</f>
        <v/>
      </c>
      <c r="P2705" s="116" t="str">
        <f t="shared" si="42"/>
        <v/>
      </c>
      <c r="Q2705" s="114" t="str">
        <f>+IF(G2705=0,"",'Ark1'!T4517)</f>
        <v/>
      </c>
      <c r="R2705" s="222" t="str">
        <f>+IF(G2705=0,"",'Ark1'!V4517)</f>
        <v/>
      </c>
      <c r="S2705" s="32"/>
    </row>
    <row r="2706" spans="1:24" x14ac:dyDescent="0.5">
      <c r="A2706" s="32"/>
      <c r="B2706" s="297" t="str">
        <f>+IF(E2706=2012,VLOOKUP(D2706,K_navn!$A$2:$C$359,2),"")</f>
        <v/>
      </c>
      <c r="C2706" s="297" t="str">
        <f>+IF(E2706=2012,VLOOKUP(D2706,K_navn!$A$2:$C$359,3),"")</f>
        <v/>
      </c>
      <c r="D2706" s="115">
        <f>+'Ark1'!P4518</f>
        <v>5021</v>
      </c>
      <c r="E2706" s="115">
        <f>+'Ark1'!C4518</f>
        <v>2017</v>
      </c>
      <c r="F2706" s="116" t="str">
        <f>+IF('Ark1'!Q4518=0,"",'Ark1'!Q4518)</f>
        <v/>
      </c>
      <c r="G2706" s="116">
        <f>+'Ark1'!R4518</f>
        <v>0</v>
      </c>
      <c r="H2706" s="116">
        <f>+'Ark1'!S4518</f>
        <v>0</v>
      </c>
      <c r="I2706" s="222" t="str">
        <f>+IF(G2706=0,"",'Ark1'!AA4518)</f>
        <v/>
      </c>
      <c r="J2706" s="222" t="str">
        <f>+IF(G2706=0,"",'Ark1'!AB4518)</f>
        <v/>
      </c>
      <c r="K2706" s="114" t="str">
        <f>+IF(G2706=0,"",'Ark1'!U4518)</f>
        <v/>
      </c>
      <c r="L2706" s="222" t="str">
        <f>+IF(G2706=0,"",'Ark1'!W4518)</f>
        <v/>
      </c>
      <c r="M2706" s="222" t="str">
        <f>+IF(G2706=0,"",'Ark1'!X4518)</f>
        <v/>
      </c>
      <c r="N2706" s="114" t="str">
        <f>+IF(G2706=0,"",'Ark1'!Y4518)</f>
        <v/>
      </c>
      <c r="O2706" s="116" t="str">
        <f>+IF(G2706=0,"",'Ark1'!Z4518)</f>
        <v/>
      </c>
      <c r="P2706" s="116" t="str">
        <f t="shared" si="42"/>
        <v/>
      </c>
      <c r="Q2706" s="114" t="str">
        <f>+IF(G2706=0,"",'Ark1'!T4518)</f>
        <v/>
      </c>
      <c r="R2706" s="222" t="str">
        <f>+IF(G2706=0,"",'Ark1'!V4518)</f>
        <v/>
      </c>
      <c r="S2706" s="32"/>
    </row>
    <row r="2707" spans="1:24" x14ac:dyDescent="0.5">
      <c r="A2707" s="32"/>
      <c r="B2707" s="297" t="str">
        <f>+IF(E2707=2012,VLOOKUP(D2707,K_navn!$A$2:$C$359,2),"")</f>
        <v/>
      </c>
      <c r="C2707" s="297" t="str">
        <f>+IF(E2707=2012,VLOOKUP(D2707,K_navn!$A$2:$C$359,3),"")</f>
        <v/>
      </c>
      <c r="D2707" s="115">
        <f>+'Ark1'!P4519</f>
        <v>5021</v>
      </c>
      <c r="E2707" s="115">
        <f>+'Ark1'!C4519</f>
        <v>2018</v>
      </c>
      <c r="F2707" s="116" t="str">
        <f>+IF('Ark1'!Q4519=0,"",'Ark1'!Q4519)</f>
        <v/>
      </c>
      <c r="G2707" s="116">
        <f>+'Ark1'!R4519</f>
        <v>0</v>
      </c>
      <c r="H2707" s="116">
        <f>+'Ark1'!S4519</f>
        <v>0</v>
      </c>
      <c r="I2707" s="222" t="str">
        <f>+IF(G2707=0,"",'Ark1'!AA4519)</f>
        <v/>
      </c>
      <c r="J2707" s="222" t="str">
        <f>+IF(G2707=0,"",'Ark1'!AB4519)</f>
        <v/>
      </c>
      <c r="K2707" s="114" t="str">
        <f>+IF(G2707=0,"",'Ark1'!U4519)</f>
        <v/>
      </c>
      <c r="L2707" s="222" t="str">
        <f>+IF(G2707=0,"",'Ark1'!W4519)</f>
        <v/>
      </c>
      <c r="M2707" s="222" t="str">
        <f>+IF(G2707=0,"",'Ark1'!X4519)</f>
        <v/>
      </c>
      <c r="N2707" s="114" t="str">
        <f>+IF(G2707=0,"",'Ark1'!Y4519)</f>
        <v/>
      </c>
      <c r="O2707" s="116" t="str">
        <f>+IF(G2707=0,"",'Ark1'!Z4519)</f>
        <v/>
      </c>
      <c r="P2707" s="116" t="str">
        <f t="shared" si="42"/>
        <v/>
      </c>
      <c r="Q2707" s="114" t="str">
        <f>+IF(G2707=0,"",'Ark1'!T4519)</f>
        <v/>
      </c>
      <c r="R2707" s="222" t="str">
        <f>+IF(G2707=0,"",'Ark1'!V4519)</f>
        <v/>
      </c>
      <c r="S2707" s="32"/>
    </row>
    <row r="2708" spans="1:24" x14ac:dyDescent="0.5">
      <c r="A2708" s="32"/>
      <c r="B2708" s="297" t="str">
        <f>+IF(E2708=2012,VLOOKUP(D2708,K_navn!$A$2:$C$359,2),"")</f>
        <v/>
      </c>
      <c r="C2708" s="297" t="str">
        <f>+IF(E2708=2012,VLOOKUP(D2708,K_navn!$A$2:$C$359,3),"")</f>
        <v/>
      </c>
      <c r="D2708" s="115">
        <f>+'Ark1'!P4520</f>
        <v>5021</v>
      </c>
      <c r="E2708" s="115">
        <f>+'Ark1'!C4520</f>
        <v>2019</v>
      </c>
      <c r="F2708" s="116" t="str">
        <f>+IF('Ark1'!Q4520=0,"",'Ark1'!Q4520)</f>
        <v/>
      </c>
      <c r="G2708" s="116">
        <f>+'Ark1'!R4520</f>
        <v>0</v>
      </c>
      <c r="H2708" s="116">
        <f>+'Ark1'!S4520</f>
        <v>0</v>
      </c>
      <c r="I2708" s="222" t="str">
        <f>+IF(G2708=0,"",'Ark1'!AA4520)</f>
        <v/>
      </c>
      <c r="J2708" s="222" t="str">
        <f>+IF(G2708=0,"",'Ark1'!AB4520)</f>
        <v/>
      </c>
      <c r="K2708" s="114" t="str">
        <f>+IF(G2708=0,"",'Ark1'!U4520)</f>
        <v/>
      </c>
      <c r="L2708" s="222" t="str">
        <f>+IF(G2708=0,"",'Ark1'!W4520)</f>
        <v/>
      </c>
      <c r="M2708" s="222" t="str">
        <f>+IF(G2708=0,"",'Ark1'!X4520)</f>
        <v/>
      </c>
      <c r="N2708" s="114" t="str">
        <f>+IF(G2708=0,"",'Ark1'!Y4520)</f>
        <v/>
      </c>
      <c r="O2708" s="116" t="str">
        <f>+IF(G2708=0,"",'Ark1'!Z4520)</f>
        <v/>
      </c>
      <c r="P2708" s="116" t="str">
        <f t="shared" si="42"/>
        <v/>
      </c>
      <c r="Q2708" s="114" t="str">
        <f>+IF(G2708=0,"",'Ark1'!T4520)</f>
        <v/>
      </c>
      <c r="R2708" s="222" t="str">
        <f>+IF(G2708=0,"",'Ark1'!V4520)</f>
        <v/>
      </c>
      <c r="S2708" s="32"/>
    </row>
    <row r="2709" spans="1:24" x14ac:dyDescent="0.5">
      <c r="A2709" s="32"/>
      <c r="B2709" s="297" t="str">
        <f>+IF(E2709=2012,VLOOKUP(D2709,K_navn!$A$2:$C$359,2),"")</f>
        <v/>
      </c>
      <c r="C2709" s="297" t="str">
        <f>+IF(E2709=2012,VLOOKUP(D2709,K_navn!$A$2:$C$359,3),"")</f>
        <v/>
      </c>
      <c r="D2709" s="115">
        <f>+'Ark1'!P4521</f>
        <v>5021</v>
      </c>
      <c r="E2709" s="115">
        <f>+'Ark1'!C4521</f>
        <v>2020</v>
      </c>
      <c r="F2709" s="116" t="str">
        <f>+IF('Ark1'!Q4521=0,"",'Ark1'!Q4521)</f>
        <v/>
      </c>
      <c r="G2709" s="116">
        <f>+'Ark1'!R4521</f>
        <v>0</v>
      </c>
      <c r="H2709" s="116">
        <f>+'Ark1'!S4521</f>
        <v>0</v>
      </c>
      <c r="I2709" s="222" t="str">
        <f>+IF(G2709=0,"",'Ark1'!AA4521)</f>
        <v/>
      </c>
      <c r="J2709" s="222" t="str">
        <f>+IF(G2709=0,"",'Ark1'!AB4521)</f>
        <v/>
      </c>
      <c r="K2709" s="114" t="str">
        <f>+IF(G2709=0,"",'Ark1'!U4521)</f>
        <v/>
      </c>
      <c r="L2709" s="222" t="str">
        <f>+IF(G2709=0,"",'Ark1'!W4521)</f>
        <v/>
      </c>
      <c r="M2709" s="222" t="str">
        <f>+IF(G2709=0,"",'Ark1'!X4521)</f>
        <v/>
      </c>
      <c r="N2709" s="114" t="str">
        <f>+IF(G2709=0,"",'Ark1'!Y4521)</f>
        <v/>
      </c>
      <c r="O2709" s="116" t="str">
        <f>+IF(G2709=0,"",'Ark1'!Z4521)</f>
        <v/>
      </c>
      <c r="P2709" s="116" t="str">
        <f t="shared" si="42"/>
        <v/>
      </c>
      <c r="Q2709" s="114" t="str">
        <f>+IF(G2709=0,"",'Ark1'!T4521)</f>
        <v/>
      </c>
      <c r="R2709" s="222" t="str">
        <f>+IF(G2709=0,"",'Ark1'!V4521)</f>
        <v/>
      </c>
      <c r="S2709" s="32"/>
    </row>
    <row r="2710" spans="1:24" x14ac:dyDescent="0.5">
      <c r="A2710" s="32"/>
      <c r="B2710" s="297" t="str">
        <f>+IF(E2710=2012,VLOOKUP(D2710,K_navn!$A$2:$C$359,2),"")</f>
        <v/>
      </c>
      <c r="C2710" s="297" t="str">
        <f>+IF(E2710=2012,VLOOKUP(D2710,K_navn!$A$2:$C$359,3),"")</f>
        <v/>
      </c>
      <c r="D2710" s="115">
        <f>+'Ark1'!P4522</f>
        <v>5021</v>
      </c>
      <c r="E2710" s="115">
        <f>+'Ark1'!C4522</f>
        <v>2021</v>
      </c>
      <c r="F2710" s="116" t="str">
        <f>+IF('Ark1'!Q4522=0,"",'Ark1'!Q4522)</f>
        <v/>
      </c>
      <c r="G2710" s="116">
        <f>+'Ark1'!R4522</f>
        <v>0</v>
      </c>
      <c r="H2710" s="116">
        <f>+'Ark1'!S4522</f>
        <v>0</v>
      </c>
      <c r="I2710" s="222" t="str">
        <f>+IF(G2710=0,"",'Ark1'!AA4522)</f>
        <v/>
      </c>
      <c r="J2710" s="222" t="str">
        <f>+IF(G2710=0,"",'Ark1'!AB4522)</f>
        <v/>
      </c>
      <c r="K2710" s="114" t="str">
        <f>+IF(G2710=0,"",'Ark1'!U4522)</f>
        <v/>
      </c>
      <c r="L2710" s="222" t="str">
        <f>+IF(G2710=0,"",'Ark1'!W4522)</f>
        <v/>
      </c>
      <c r="M2710" s="222" t="str">
        <f>+IF(G2710=0,"",'Ark1'!X4522)</f>
        <v/>
      </c>
      <c r="N2710" s="114" t="str">
        <f>+IF(G2710=0,"",'Ark1'!Y4522)</f>
        <v/>
      </c>
      <c r="O2710" s="116" t="str">
        <f>+IF(G2710=0,"",'Ark1'!Z4522)</f>
        <v/>
      </c>
      <c r="P2710" s="116" t="str">
        <f t="shared" si="42"/>
        <v/>
      </c>
      <c r="Q2710" s="114" t="str">
        <f>+IF(G2710=0,"",'Ark1'!T4522)</f>
        <v/>
      </c>
      <c r="R2710" s="222" t="str">
        <f>+IF(G2710=0,"",'Ark1'!V4522)</f>
        <v/>
      </c>
      <c r="S2710" s="32"/>
    </row>
    <row r="2711" spans="1:24" x14ac:dyDescent="0.5">
      <c r="A2711" s="32"/>
      <c r="B2711" s="297" t="str">
        <f>+IF(E2711=2012,VLOOKUP(D2711,K_navn!$A$2:$C$359,2),"")</f>
        <v/>
      </c>
      <c r="C2711" s="297" t="str">
        <f>+IF(E2711=2012,VLOOKUP(D2711,K_navn!$A$2:$C$359,3),"")</f>
        <v/>
      </c>
      <c r="D2711" s="115">
        <f>+'Ark1'!P4523</f>
        <v>5021</v>
      </c>
      <c r="E2711" s="115">
        <f>+'Ark1'!C4523</f>
        <v>2022</v>
      </c>
      <c r="F2711" s="116" t="str">
        <f>+IF('Ark1'!Q4523=0,"",'Ark1'!Q4523)</f>
        <v/>
      </c>
      <c r="G2711" s="116">
        <f>+'Ark1'!R4523</f>
        <v>0</v>
      </c>
      <c r="H2711" s="116">
        <f>+'Ark1'!S4523</f>
        <v>0</v>
      </c>
      <c r="I2711" s="222" t="str">
        <f>+IF(G2711=0,"",'Ark1'!AA4523)</f>
        <v/>
      </c>
      <c r="J2711" s="222" t="str">
        <f>+IF(G2711=0,"",'Ark1'!AB4523)</f>
        <v/>
      </c>
      <c r="K2711" s="114" t="str">
        <f>+IF(G2711=0,"",'Ark1'!U4523)</f>
        <v/>
      </c>
      <c r="L2711" s="222" t="str">
        <f>+IF(G2711=0,"",'Ark1'!W4523)</f>
        <v/>
      </c>
      <c r="M2711" s="222" t="str">
        <f>+IF(G2711=0,"",'Ark1'!X4523)</f>
        <v/>
      </c>
      <c r="N2711" s="114" t="str">
        <f>+IF(G2711=0,"",'Ark1'!Y4523)</f>
        <v/>
      </c>
      <c r="O2711" s="116" t="str">
        <f>+IF(G2711=0,"",'Ark1'!Z4523)</f>
        <v/>
      </c>
      <c r="P2711" s="116" t="str">
        <f t="shared" si="42"/>
        <v/>
      </c>
      <c r="Q2711" s="114" t="str">
        <f>+IF(G2711=0,"",'Ark1'!T4523)</f>
        <v/>
      </c>
      <c r="R2711" s="222" t="str">
        <f>+IF(G2711=0,"",'Ark1'!V4523)</f>
        <v/>
      </c>
      <c r="S2711" s="32"/>
    </row>
    <row r="2712" spans="1:24" x14ac:dyDescent="0.5">
      <c r="A2712" s="32"/>
      <c r="B2712" s="297" t="str">
        <f>+IF(E2712=2012,VLOOKUP(D2712,K_navn!$A$2:$C$359,2),"")</f>
        <v>Rennebu</v>
      </c>
      <c r="C2712" s="297" t="str">
        <f>+IF(E2712=2012,VLOOKUP(D2712,K_navn!$A$2:$C$359,3),"")</f>
        <v>Trøndelag</v>
      </c>
      <c r="D2712" s="115">
        <f>+'Ark1'!P4524</f>
        <v>5022</v>
      </c>
      <c r="E2712" s="115">
        <f>+'Ark1'!C4524</f>
        <v>2012</v>
      </c>
      <c r="F2712" s="116" t="str">
        <f>+IF('Ark1'!Q4524=0,"",'Ark1'!Q4524)</f>
        <v/>
      </c>
      <c r="G2712" s="116">
        <f>+'Ark1'!R4524</f>
        <v>0</v>
      </c>
      <c r="H2712" s="116">
        <f>+'Ark1'!S4524</f>
        <v>0</v>
      </c>
      <c r="I2712" s="222" t="str">
        <f>+IF(G2712=0,"",'Ark1'!AA4524)</f>
        <v/>
      </c>
      <c r="J2712" s="222" t="str">
        <f>+IF(G2712=0,"",'Ark1'!AB4524)</f>
        <v/>
      </c>
      <c r="K2712" s="114" t="str">
        <f>+IF(G2712=0,"",'Ark1'!U4524)</f>
        <v/>
      </c>
      <c r="L2712" s="222" t="str">
        <f>+IF(G2712=0,"",'Ark1'!W4524)</f>
        <v/>
      </c>
      <c r="M2712" s="222" t="str">
        <f>+IF(G2712=0,"",'Ark1'!X4524)</f>
        <v/>
      </c>
      <c r="N2712" s="114" t="str">
        <f>+IF(G2712=0,"",'Ark1'!Y4524)</f>
        <v/>
      </c>
      <c r="O2712" s="116" t="str">
        <f>+IF(G2712=0,"",'Ark1'!Z4524)</f>
        <v/>
      </c>
      <c r="P2712" s="116" t="str">
        <f t="shared" si="42"/>
        <v/>
      </c>
      <c r="Q2712" s="114" t="str">
        <f>+IF(G2712=0,"",'Ark1'!T4524)</f>
        <v/>
      </c>
      <c r="R2712" s="222" t="str">
        <f>+IF(G2712=0,"",'Ark1'!V4524)</f>
        <v/>
      </c>
      <c r="S2712" s="32"/>
    </row>
    <row r="2713" spans="1:24" x14ac:dyDescent="0.5">
      <c r="A2713" s="32"/>
      <c r="B2713" s="297" t="str">
        <f>+IF(E2713=2012,VLOOKUP(D2713,K_navn!$A$2:$C$359,2),"")</f>
        <v/>
      </c>
      <c r="C2713" s="297" t="str">
        <f>+IF(E2713=2012,VLOOKUP(D2713,K_navn!$A$2:$C$359,3),"")</f>
        <v/>
      </c>
      <c r="D2713" s="115">
        <f>+'Ark1'!P4525</f>
        <v>5022</v>
      </c>
      <c r="E2713" s="115">
        <f>+'Ark1'!C4525</f>
        <v>2013</v>
      </c>
      <c r="F2713" s="116" t="str">
        <f>+IF('Ark1'!Q4525=0,"",'Ark1'!Q4525)</f>
        <v/>
      </c>
      <c r="G2713" s="116">
        <f>+'Ark1'!R4525</f>
        <v>0</v>
      </c>
      <c r="H2713" s="116">
        <f>+'Ark1'!S4525</f>
        <v>0</v>
      </c>
      <c r="I2713" s="222" t="str">
        <f>+IF(G2713=0,"",'Ark1'!AA4525)</f>
        <v/>
      </c>
      <c r="J2713" s="222" t="str">
        <f>+IF(G2713=0,"",'Ark1'!AB4525)</f>
        <v/>
      </c>
      <c r="K2713" s="114" t="str">
        <f>+IF(G2713=0,"",'Ark1'!U4525)</f>
        <v/>
      </c>
      <c r="L2713" s="222" t="str">
        <f>+IF(G2713=0,"",'Ark1'!W4525)</f>
        <v/>
      </c>
      <c r="M2713" s="222" t="str">
        <f>+IF(G2713=0,"",'Ark1'!X4525)</f>
        <v/>
      </c>
      <c r="N2713" s="114" t="str">
        <f>+IF(G2713=0,"",'Ark1'!Y4525)</f>
        <v/>
      </c>
      <c r="O2713" s="116" t="str">
        <f>+IF(G2713=0,"",'Ark1'!Z4525)</f>
        <v/>
      </c>
      <c r="P2713" s="116" t="str">
        <f t="shared" si="42"/>
        <v/>
      </c>
      <c r="Q2713" s="114" t="str">
        <f>+IF(G2713=0,"",'Ark1'!T4525)</f>
        <v/>
      </c>
      <c r="R2713" s="222" t="str">
        <f>+IF(G2713=0,"",'Ark1'!V4525)</f>
        <v/>
      </c>
      <c r="S2713" s="32"/>
    </row>
    <row r="2714" spans="1:24" x14ac:dyDescent="0.5">
      <c r="A2714" s="32"/>
      <c r="B2714" s="297" t="str">
        <f>+IF(E2714=2012,VLOOKUP(D2714,K_navn!$A$2:$C$359,2),"")</f>
        <v/>
      </c>
      <c r="C2714" s="297" t="str">
        <f>+IF(E2714=2012,VLOOKUP(D2714,K_navn!$A$2:$C$359,3),"")</f>
        <v/>
      </c>
      <c r="D2714" s="115">
        <f>+'Ark1'!P4526</f>
        <v>5022</v>
      </c>
      <c r="E2714" s="115">
        <f>+'Ark1'!C4526</f>
        <v>2014</v>
      </c>
      <c r="F2714" s="116" t="str">
        <f>+IF('Ark1'!Q4526=0,"",'Ark1'!Q4526)</f>
        <v/>
      </c>
      <c r="G2714" s="116">
        <f>+'Ark1'!R4526</f>
        <v>0</v>
      </c>
      <c r="H2714" s="116">
        <f>+'Ark1'!S4526</f>
        <v>0</v>
      </c>
      <c r="I2714" s="222" t="str">
        <f>+IF(G2714=0,"",'Ark1'!AA4526)</f>
        <v/>
      </c>
      <c r="J2714" s="222" t="str">
        <f>+IF(G2714=0,"",'Ark1'!AB4526)</f>
        <v/>
      </c>
      <c r="K2714" s="114" t="str">
        <f>+IF(G2714=0,"",'Ark1'!U4526)</f>
        <v/>
      </c>
      <c r="L2714" s="222" t="str">
        <f>+IF(G2714=0,"",'Ark1'!W4526)</f>
        <v/>
      </c>
      <c r="M2714" s="222" t="str">
        <f>+IF(G2714=0,"",'Ark1'!X4526)</f>
        <v/>
      </c>
      <c r="N2714" s="114" t="str">
        <f>+IF(G2714=0,"",'Ark1'!Y4526)</f>
        <v/>
      </c>
      <c r="O2714" s="116" t="str">
        <f>+IF(G2714=0,"",'Ark1'!Z4526)</f>
        <v/>
      </c>
      <c r="P2714" s="116" t="str">
        <f t="shared" si="42"/>
        <v/>
      </c>
      <c r="Q2714" s="114" t="str">
        <f>+IF(G2714=0,"",'Ark1'!T4526)</f>
        <v/>
      </c>
      <c r="R2714" s="222" t="str">
        <f>+IF(G2714=0,"",'Ark1'!V4526)</f>
        <v/>
      </c>
      <c r="S2714" s="32"/>
    </row>
    <row r="2715" spans="1:24" x14ac:dyDescent="0.5">
      <c r="A2715" s="32"/>
      <c r="B2715" s="297" t="str">
        <f>+IF(E2715=2012,VLOOKUP(D2715,K_navn!$A$2:$C$359,2),"")</f>
        <v/>
      </c>
      <c r="C2715" s="297" t="str">
        <f>+IF(E2715=2012,VLOOKUP(D2715,K_navn!$A$2:$C$359,3),"")</f>
        <v/>
      </c>
      <c r="D2715" s="115">
        <f>+'Ark1'!P4527</f>
        <v>5022</v>
      </c>
      <c r="E2715" s="115">
        <f>+'Ark1'!C4527</f>
        <v>2015</v>
      </c>
      <c r="F2715" s="116" t="str">
        <f>+IF('Ark1'!Q4527=0,"",'Ark1'!Q4527)</f>
        <v/>
      </c>
      <c r="G2715" s="116">
        <f>+'Ark1'!R4527</f>
        <v>0</v>
      </c>
      <c r="H2715" s="116">
        <f>+'Ark1'!S4527</f>
        <v>0</v>
      </c>
      <c r="I2715" s="222" t="str">
        <f>+IF(G2715=0,"",'Ark1'!AA4527)</f>
        <v/>
      </c>
      <c r="J2715" s="222" t="str">
        <f>+IF(G2715=0,"",'Ark1'!AB4527)</f>
        <v/>
      </c>
      <c r="K2715" s="114" t="str">
        <f>+IF(G2715=0,"",'Ark1'!U4527)</f>
        <v/>
      </c>
      <c r="L2715" s="222" t="str">
        <f>+IF(G2715=0,"",'Ark1'!W4527)</f>
        <v/>
      </c>
      <c r="M2715" s="222" t="str">
        <f>+IF(G2715=0,"",'Ark1'!X4527)</f>
        <v/>
      </c>
      <c r="N2715" s="114" t="str">
        <f>+IF(G2715=0,"",'Ark1'!Y4527)</f>
        <v/>
      </c>
      <c r="O2715" s="116" t="str">
        <f>+IF(G2715=0,"",'Ark1'!Z4527)</f>
        <v/>
      </c>
      <c r="P2715" s="116" t="str">
        <f t="shared" si="42"/>
        <v/>
      </c>
      <c r="Q2715" s="114" t="str">
        <f>+IF(G2715=0,"",'Ark1'!T4527)</f>
        <v/>
      </c>
      <c r="R2715" s="222" t="str">
        <f>+IF(G2715=0,"",'Ark1'!V4527)</f>
        <v/>
      </c>
      <c r="S2715" s="32"/>
    </row>
    <row r="2716" spans="1:24" x14ac:dyDescent="0.5">
      <c r="A2716" s="32"/>
      <c r="B2716" s="297" t="str">
        <f>+IF(E2716=2012,VLOOKUP(D2716,K_navn!$A$2:$C$359,2),"")</f>
        <v/>
      </c>
      <c r="C2716" s="297" t="str">
        <f>+IF(E2716=2012,VLOOKUP(D2716,K_navn!$A$2:$C$359,3),"")</f>
        <v/>
      </c>
      <c r="D2716" s="115">
        <f>+'Ark1'!P4528</f>
        <v>5022</v>
      </c>
      <c r="E2716" s="115">
        <f>+'Ark1'!C4528</f>
        <v>2016</v>
      </c>
      <c r="F2716" s="116" t="str">
        <f>+IF('Ark1'!Q4528=0,"",'Ark1'!Q4528)</f>
        <v/>
      </c>
      <c r="G2716" s="116">
        <f>+'Ark1'!R4528</f>
        <v>0</v>
      </c>
      <c r="H2716" s="116">
        <f>+'Ark1'!S4528</f>
        <v>0</v>
      </c>
      <c r="I2716" s="222" t="str">
        <f>+IF(G2716=0,"",'Ark1'!AA4528)</f>
        <v/>
      </c>
      <c r="J2716" s="222" t="str">
        <f>+IF(G2716=0,"",'Ark1'!AB4528)</f>
        <v/>
      </c>
      <c r="K2716" s="114" t="str">
        <f>+IF(G2716=0,"",'Ark1'!U4528)</f>
        <v/>
      </c>
      <c r="L2716" s="222" t="str">
        <f>+IF(G2716=0,"",'Ark1'!W4528)</f>
        <v/>
      </c>
      <c r="M2716" s="222" t="str">
        <f>+IF(G2716=0,"",'Ark1'!X4528)</f>
        <v/>
      </c>
      <c r="N2716" s="114" t="str">
        <f>+IF(G2716=0,"",'Ark1'!Y4528)</f>
        <v/>
      </c>
      <c r="O2716" s="116" t="str">
        <f>+IF(G2716=0,"",'Ark1'!Z4528)</f>
        <v/>
      </c>
      <c r="P2716" s="116" t="str">
        <f t="shared" si="42"/>
        <v/>
      </c>
      <c r="Q2716" s="114" t="str">
        <f>+IF(G2716=0,"",'Ark1'!T4528)</f>
        <v/>
      </c>
      <c r="R2716" s="222" t="str">
        <f>+IF(G2716=0,"",'Ark1'!V4528)</f>
        <v/>
      </c>
      <c r="S2716" s="32"/>
    </row>
    <row r="2717" spans="1:24" x14ac:dyDescent="0.5">
      <c r="A2717" s="32"/>
      <c r="B2717" s="297" t="str">
        <f>+IF(E2717=2012,VLOOKUP(D2717,K_navn!$A$2:$C$359,2),"")</f>
        <v/>
      </c>
      <c r="C2717" s="297" t="str">
        <f>+IF(E2717=2012,VLOOKUP(D2717,K_navn!$A$2:$C$359,3),"")</f>
        <v/>
      </c>
      <c r="D2717" s="115">
        <f>+'Ark1'!P4529</f>
        <v>5022</v>
      </c>
      <c r="E2717" s="115">
        <f>+'Ark1'!C4529</f>
        <v>2017</v>
      </c>
      <c r="F2717" s="116" t="str">
        <f>+IF('Ark1'!Q4529=0,"",'Ark1'!Q4529)</f>
        <v/>
      </c>
      <c r="G2717" s="116">
        <f>+'Ark1'!R4529</f>
        <v>0</v>
      </c>
      <c r="H2717" s="116">
        <f>+'Ark1'!S4529</f>
        <v>0</v>
      </c>
      <c r="I2717" s="222" t="str">
        <f>+IF(G2717=0,"",'Ark1'!AA4529)</f>
        <v/>
      </c>
      <c r="J2717" s="222" t="str">
        <f>+IF(G2717=0,"",'Ark1'!AB4529)</f>
        <v/>
      </c>
      <c r="K2717" s="114" t="str">
        <f>+IF(G2717=0,"",'Ark1'!U4529)</f>
        <v/>
      </c>
      <c r="L2717" s="222" t="str">
        <f>+IF(G2717=0,"",'Ark1'!W4529)</f>
        <v/>
      </c>
      <c r="M2717" s="222" t="str">
        <f>+IF(G2717=0,"",'Ark1'!X4529)</f>
        <v/>
      </c>
      <c r="N2717" s="114" t="str">
        <f>+IF(G2717=0,"",'Ark1'!Y4529)</f>
        <v/>
      </c>
      <c r="O2717" s="116" t="str">
        <f>+IF(G2717=0,"",'Ark1'!Z4529)</f>
        <v/>
      </c>
      <c r="P2717" s="116" t="str">
        <f t="shared" si="42"/>
        <v/>
      </c>
      <c r="Q2717" s="114" t="str">
        <f>+IF(G2717=0,"",'Ark1'!T4529)</f>
        <v/>
      </c>
      <c r="R2717" s="222" t="str">
        <f>+IF(G2717=0,"",'Ark1'!V4529)</f>
        <v/>
      </c>
      <c r="S2717" s="32"/>
    </row>
    <row r="2718" spans="1:24" s="115" customFormat="1" x14ac:dyDescent="0.5">
      <c r="A2718" s="32"/>
      <c r="B2718" s="297" t="str">
        <f>+IF(E2718=2012,VLOOKUP(D2718,K_navn!$A$2:$C$359,2),"")</f>
        <v/>
      </c>
      <c r="C2718" s="297" t="str">
        <f>+IF(E2718=2012,VLOOKUP(D2718,K_navn!$A$2:$C$359,3),"")</f>
        <v/>
      </c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114"/>
      <c r="U2718" s="114"/>
      <c r="V2718" s="114"/>
      <c r="W2718" s="114"/>
      <c r="X2718" s="114"/>
    </row>
    <row r="2719" spans="1:24" x14ac:dyDescent="0.5">
      <c r="A2719" s="32"/>
      <c r="B2719" s="297" t="str">
        <f>+IF(E2719=2012,VLOOKUP(D2719,K_navn!$A$2:$C$359,2),"")</f>
        <v/>
      </c>
      <c r="C2719" s="297" t="str">
        <f>+IF(E2719=2012,VLOOKUP(D2719,K_navn!$A$2:$C$359,3),"")</f>
        <v/>
      </c>
      <c r="D2719" s="115">
        <f>+'Ark1'!P4530</f>
        <v>5022</v>
      </c>
      <c r="E2719" s="115">
        <f>+'Ark1'!C4530</f>
        <v>2018</v>
      </c>
      <c r="F2719" s="116" t="str">
        <f>+IF('Ark1'!Q4530=0,"",'Ark1'!Q4530)</f>
        <v/>
      </c>
      <c r="G2719" s="116">
        <f>+'Ark1'!R4530</f>
        <v>0</v>
      </c>
      <c r="H2719" s="116">
        <f>+'Ark1'!S4530</f>
        <v>0</v>
      </c>
      <c r="I2719" s="222" t="str">
        <f>+IF(G2719=0,"",'Ark1'!AA4530)</f>
        <v/>
      </c>
      <c r="J2719" s="222" t="str">
        <f>+IF(G2719=0,"",'Ark1'!AB4530)</f>
        <v/>
      </c>
      <c r="K2719" s="114" t="str">
        <f>+IF(G2719=0,"",'Ark1'!U4530)</f>
        <v/>
      </c>
      <c r="L2719" s="222" t="str">
        <f>+IF(G2719=0,"",'Ark1'!W4530)</f>
        <v/>
      </c>
      <c r="M2719" s="222" t="str">
        <f>+IF(G2719=0,"",'Ark1'!X4530)</f>
        <v/>
      </c>
      <c r="N2719" s="114" t="str">
        <f>+IF(G2719=0,"",'Ark1'!Y4530)</f>
        <v/>
      </c>
      <c r="O2719" s="116" t="str">
        <f>+IF(G2719=0,"",'Ark1'!Z4530)</f>
        <v/>
      </c>
      <c r="P2719" s="116" t="str">
        <f t="shared" si="42"/>
        <v/>
      </c>
      <c r="Q2719" s="114" t="str">
        <f>+IF(G2719=0,"",'Ark1'!T4530)</f>
        <v/>
      </c>
      <c r="R2719" s="222" t="str">
        <f>+IF(G2719=0,"",'Ark1'!V4530)</f>
        <v/>
      </c>
      <c r="S2719" s="32"/>
    </row>
    <row r="2720" spans="1:24" s="115" customFormat="1" x14ac:dyDescent="0.5">
      <c r="A2720" s="32"/>
      <c r="B2720" s="297" t="str">
        <f>+IF(E2720=2012,VLOOKUP(D2720,K_navn!$A$2:$C$359,2),"")</f>
        <v/>
      </c>
      <c r="C2720" s="297" t="str">
        <f>+IF(E2720=2012,VLOOKUP(D2720,K_navn!$A$2:$C$359,3),"")</f>
        <v/>
      </c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114"/>
      <c r="U2720" s="114"/>
      <c r="V2720" s="114"/>
      <c r="W2720" s="114"/>
      <c r="X2720" s="114"/>
    </row>
    <row r="2721" spans="1:19" x14ac:dyDescent="0.5">
      <c r="A2721" s="32"/>
      <c r="B2721" s="297" t="str">
        <f>+IF(E2721=2012,VLOOKUP(D2721,K_navn!$A$2:$C$359,2),"")</f>
        <v/>
      </c>
      <c r="C2721" s="297" t="str">
        <f>+IF(E2721=2012,VLOOKUP(D2721,K_navn!$A$2:$C$359,3),"")</f>
        <v/>
      </c>
      <c r="D2721" s="115">
        <f>+'Ark1'!P4531</f>
        <v>5022</v>
      </c>
      <c r="E2721" s="115">
        <f>+'Ark1'!C4531</f>
        <v>2019</v>
      </c>
      <c r="F2721" s="116" t="str">
        <f>+IF('Ark1'!Q4531=0,"",'Ark1'!Q4531)</f>
        <v/>
      </c>
      <c r="G2721" s="116">
        <f>+'Ark1'!R4531</f>
        <v>0</v>
      </c>
      <c r="H2721" s="116">
        <f>+'Ark1'!S4531</f>
        <v>0</v>
      </c>
      <c r="I2721" s="222" t="str">
        <f>+IF(G2721=0,"",'Ark1'!AA4531)</f>
        <v/>
      </c>
      <c r="J2721" s="222" t="str">
        <f>+IF(G2721=0,"",'Ark1'!AB4531)</f>
        <v/>
      </c>
      <c r="K2721" s="114" t="str">
        <f>+IF(G2721=0,"",'Ark1'!U4531)</f>
        <v/>
      </c>
      <c r="L2721" s="222" t="str">
        <f>+IF(G2721=0,"",'Ark1'!W4531)</f>
        <v/>
      </c>
      <c r="M2721" s="222" t="str">
        <f>+IF(G2721=0,"",'Ark1'!X4531)</f>
        <v/>
      </c>
      <c r="N2721" s="114" t="str">
        <f>+IF(G2721=0,"",'Ark1'!Y4531)</f>
        <v/>
      </c>
      <c r="O2721" s="116" t="str">
        <f>+IF(G2721=0,"",'Ark1'!Z4531)</f>
        <v/>
      </c>
      <c r="P2721" s="116" t="str">
        <f t="shared" si="42"/>
        <v/>
      </c>
      <c r="Q2721" s="114" t="str">
        <f>+IF(G2721=0,"",'Ark1'!T4531)</f>
        <v/>
      </c>
      <c r="R2721" s="222" t="str">
        <f>+IF(G2721=0,"",'Ark1'!V4531)</f>
        <v/>
      </c>
      <c r="S2721" s="32"/>
    </row>
    <row r="2722" spans="1:19" x14ac:dyDescent="0.5">
      <c r="A2722" s="32"/>
      <c r="B2722" s="297" t="str">
        <f>+IF(E2722=2012,VLOOKUP(D2722,K_navn!$A$2:$C$359,2),"")</f>
        <v/>
      </c>
      <c r="C2722" s="297" t="str">
        <f>+IF(E2722=2012,VLOOKUP(D2722,K_navn!$A$2:$C$359,3),"")</f>
        <v/>
      </c>
      <c r="D2722" s="115">
        <f>+'Ark1'!P4532</f>
        <v>5022</v>
      </c>
      <c r="E2722" s="115">
        <f>+'Ark1'!C4532</f>
        <v>2020</v>
      </c>
      <c r="F2722" s="116" t="str">
        <f>+IF('Ark1'!Q4532=0,"",'Ark1'!Q4532)</f>
        <v/>
      </c>
      <c r="G2722" s="116">
        <f>+'Ark1'!R4532</f>
        <v>0</v>
      </c>
      <c r="H2722" s="116">
        <f>+'Ark1'!S4532</f>
        <v>0</v>
      </c>
      <c r="I2722" s="222" t="str">
        <f>+IF(G2722=0,"",'Ark1'!AA4532)</f>
        <v/>
      </c>
      <c r="J2722" s="222" t="str">
        <f>+IF(G2722=0,"",'Ark1'!AB4532)</f>
        <v/>
      </c>
      <c r="K2722" s="114" t="str">
        <f>+IF(G2722=0,"",'Ark1'!U4532)</f>
        <v/>
      </c>
      <c r="L2722" s="222" t="str">
        <f>+IF(G2722=0,"",'Ark1'!W4532)</f>
        <v/>
      </c>
      <c r="M2722" s="222" t="str">
        <f>+IF(G2722=0,"",'Ark1'!X4532)</f>
        <v/>
      </c>
      <c r="N2722" s="114" t="str">
        <f>+IF(G2722=0,"",'Ark1'!Y4532)</f>
        <v/>
      </c>
      <c r="O2722" s="116" t="str">
        <f>+IF(G2722=0,"",'Ark1'!Z4532)</f>
        <v/>
      </c>
      <c r="P2722" s="116" t="str">
        <f t="shared" si="42"/>
        <v/>
      </c>
      <c r="Q2722" s="114" t="str">
        <f>+IF(G2722=0,"",'Ark1'!T4532)</f>
        <v/>
      </c>
      <c r="R2722" s="222" t="str">
        <f>+IF(G2722=0,"",'Ark1'!V4532)</f>
        <v/>
      </c>
      <c r="S2722" s="32"/>
    </row>
    <row r="2723" spans="1:19" x14ac:dyDescent="0.5">
      <c r="A2723" s="32"/>
      <c r="B2723" s="297" t="str">
        <f>+IF(E2723=2012,VLOOKUP(D2723,K_navn!$A$2:$C$359,2),"")</f>
        <v/>
      </c>
      <c r="C2723" s="297" t="str">
        <f>+IF(E2723=2012,VLOOKUP(D2723,K_navn!$A$2:$C$359,3),"")</f>
        <v/>
      </c>
      <c r="D2723" s="115">
        <f>+'Ark1'!P4533</f>
        <v>5022</v>
      </c>
      <c r="E2723" s="115">
        <f>+'Ark1'!C4533</f>
        <v>2021</v>
      </c>
      <c r="F2723" s="116" t="str">
        <f>+IF('Ark1'!Q4533=0,"",'Ark1'!Q4533)</f>
        <v/>
      </c>
      <c r="G2723" s="116">
        <f>+'Ark1'!R4533</f>
        <v>0</v>
      </c>
      <c r="H2723" s="116">
        <f>+'Ark1'!S4533</f>
        <v>0</v>
      </c>
      <c r="I2723" s="222" t="str">
        <f>+IF(G2723=0,"",'Ark1'!AA4533)</f>
        <v/>
      </c>
      <c r="J2723" s="222" t="str">
        <f>+IF(G2723=0,"",'Ark1'!AB4533)</f>
        <v/>
      </c>
      <c r="K2723" s="114" t="str">
        <f>+IF(G2723=0,"",'Ark1'!U4533)</f>
        <v/>
      </c>
      <c r="L2723" s="222" t="str">
        <f>+IF(G2723=0,"",'Ark1'!W4533)</f>
        <v/>
      </c>
      <c r="M2723" s="222" t="str">
        <f>+IF(G2723=0,"",'Ark1'!X4533)</f>
        <v/>
      </c>
      <c r="N2723" s="114" t="str">
        <f>+IF(G2723=0,"",'Ark1'!Y4533)</f>
        <v/>
      </c>
      <c r="O2723" s="116" t="str">
        <f>+IF(G2723=0,"",'Ark1'!Z4533)</f>
        <v/>
      </c>
      <c r="P2723" s="116" t="str">
        <f t="shared" si="42"/>
        <v/>
      </c>
      <c r="Q2723" s="114" t="str">
        <f>+IF(G2723=0,"",'Ark1'!T4533)</f>
        <v/>
      </c>
      <c r="R2723" s="222" t="str">
        <f>+IF(G2723=0,"",'Ark1'!V4533)</f>
        <v/>
      </c>
      <c r="S2723" s="32"/>
    </row>
    <row r="2724" spans="1:19" x14ac:dyDescent="0.5">
      <c r="A2724" s="32"/>
      <c r="B2724" s="297" t="str">
        <f>+IF(E2724=2012,VLOOKUP(D2724,K_navn!$A$2:$C$359,2),"")</f>
        <v/>
      </c>
      <c r="C2724" s="297" t="str">
        <f>+IF(E2724=2012,VLOOKUP(D2724,K_navn!$A$2:$C$359,3),"")</f>
        <v/>
      </c>
      <c r="D2724" s="115">
        <f>+'Ark1'!P4534</f>
        <v>5022</v>
      </c>
      <c r="E2724" s="115">
        <f>+'Ark1'!C4534</f>
        <v>2022</v>
      </c>
      <c r="F2724" s="116" t="str">
        <f>+IF('Ark1'!Q4534=0,"",'Ark1'!Q4534)</f>
        <v/>
      </c>
      <c r="G2724" s="116">
        <f>+'Ark1'!R4534</f>
        <v>0</v>
      </c>
      <c r="H2724" s="116">
        <f>+'Ark1'!S4534</f>
        <v>0</v>
      </c>
      <c r="I2724" s="222" t="str">
        <f>+IF(G2724=0,"",'Ark1'!AA4534)</f>
        <v/>
      </c>
      <c r="J2724" s="222" t="str">
        <f>+IF(G2724=0,"",'Ark1'!AB4534)</f>
        <v/>
      </c>
      <c r="K2724" s="114" t="str">
        <f>+IF(G2724=0,"",'Ark1'!U4534)</f>
        <v/>
      </c>
      <c r="L2724" s="222" t="str">
        <f>+IF(G2724=0,"",'Ark1'!W4534)</f>
        <v/>
      </c>
      <c r="M2724" s="222" t="str">
        <f>+IF(G2724=0,"",'Ark1'!X4534)</f>
        <v/>
      </c>
      <c r="N2724" s="114" t="str">
        <f>+IF(G2724=0,"",'Ark1'!Y4534)</f>
        <v/>
      </c>
      <c r="O2724" s="116" t="str">
        <f>+IF(G2724=0,"",'Ark1'!Z4534)</f>
        <v/>
      </c>
      <c r="P2724" s="116" t="str">
        <f t="shared" si="42"/>
        <v/>
      </c>
      <c r="Q2724" s="114" t="str">
        <f>+IF(G2724=0,"",'Ark1'!T4534)</f>
        <v/>
      </c>
      <c r="R2724" s="222" t="str">
        <f>+IF(G2724=0,"",'Ark1'!V4534)</f>
        <v/>
      </c>
      <c r="S2724" s="32"/>
    </row>
    <row r="2725" spans="1:19" x14ac:dyDescent="0.5">
      <c r="A2725" s="32"/>
      <c r="B2725" s="297" t="str">
        <f>+IF(E2725=2012,VLOOKUP(D2725,K_navn!$A$2:$C$359,2),"")</f>
        <v>Røros</v>
      </c>
      <c r="C2725" s="297" t="str">
        <f>+IF(E2725=2012,VLOOKUP(D2725,K_navn!$A$2:$C$359,3),"")</f>
        <v>Trøndelag</v>
      </c>
      <c r="D2725" s="115">
        <f>+'Ark1'!P4535</f>
        <v>5025</v>
      </c>
      <c r="E2725" s="115">
        <f>+'Ark1'!C4535</f>
        <v>2012</v>
      </c>
      <c r="F2725" s="116" t="str">
        <f>+IF('Ark1'!Q4535=0,"",'Ark1'!Q4535)</f>
        <v/>
      </c>
      <c r="G2725" s="116">
        <f>+'Ark1'!R4535</f>
        <v>0</v>
      </c>
      <c r="H2725" s="116">
        <f>+'Ark1'!S4535</f>
        <v>0</v>
      </c>
      <c r="I2725" s="222" t="str">
        <f>+IF(G2725=0,"",'Ark1'!AA4535)</f>
        <v/>
      </c>
      <c r="J2725" s="222" t="str">
        <f>+IF(G2725=0,"",'Ark1'!AB4535)</f>
        <v/>
      </c>
      <c r="K2725" s="114" t="str">
        <f>+IF(G2725=0,"",'Ark1'!U4535)</f>
        <v/>
      </c>
      <c r="L2725" s="222" t="str">
        <f>+IF(G2725=0,"",'Ark1'!W4535)</f>
        <v/>
      </c>
      <c r="M2725" s="222" t="str">
        <f>+IF(G2725=0,"",'Ark1'!X4535)</f>
        <v/>
      </c>
      <c r="N2725" s="114" t="str">
        <f>+IF(G2725=0,"",'Ark1'!Y4535)</f>
        <v/>
      </c>
      <c r="O2725" s="116" t="str">
        <f>+IF(G2725=0,"",'Ark1'!Z4535)</f>
        <v/>
      </c>
      <c r="P2725" s="116" t="str">
        <f t="shared" si="42"/>
        <v/>
      </c>
      <c r="Q2725" s="114" t="str">
        <f>+IF(G2725=0,"",'Ark1'!T4535)</f>
        <v/>
      </c>
      <c r="R2725" s="222" t="str">
        <f>+IF(G2725=0,"",'Ark1'!V4535)</f>
        <v/>
      </c>
      <c r="S2725" s="32"/>
    </row>
    <row r="2726" spans="1:19" x14ac:dyDescent="0.5">
      <c r="A2726" s="32"/>
      <c r="B2726" s="297" t="str">
        <f>+IF(E2726=2012,VLOOKUP(D2726,K_navn!$A$2:$C$359,2),"")</f>
        <v/>
      </c>
      <c r="C2726" s="297" t="str">
        <f>+IF(E2726=2012,VLOOKUP(D2726,K_navn!$A$2:$C$359,3),"")</f>
        <v/>
      </c>
      <c r="D2726" s="115">
        <f>+'Ark1'!P4536</f>
        <v>5025</v>
      </c>
      <c r="E2726" s="115">
        <f>+'Ark1'!C4536</f>
        <v>2013</v>
      </c>
      <c r="F2726" s="116" t="str">
        <f>+IF('Ark1'!Q4536=0,"",'Ark1'!Q4536)</f>
        <v/>
      </c>
      <c r="G2726" s="116">
        <f>+'Ark1'!R4536</f>
        <v>0</v>
      </c>
      <c r="H2726" s="116">
        <f>+'Ark1'!S4536</f>
        <v>0</v>
      </c>
      <c r="I2726" s="222" t="str">
        <f>+IF(G2726=0,"",'Ark1'!AA4536)</f>
        <v/>
      </c>
      <c r="J2726" s="222" t="str">
        <f>+IF(G2726=0,"",'Ark1'!AB4536)</f>
        <v/>
      </c>
      <c r="K2726" s="114" t="str">
        <f>+IF(G2726=0,"",'Ark1'!U4536)</f>
        <v/>
      </c>
      <c r="L2726" s="222" t="str">
        <f>+IF(G2726=0,"",'Ark1'!W4536)</f>
        <v/>
      </c>
      <c r="M2726" s="222" t="str">
        <f>+IF(G2726=0,"",'Ark1'!X4536)</f>
        <v/>
      </c>
      <c r="N2726" s="114" t="str">
        <f>+IF(G2726=0,"",'Ark1'!Y4536)</f>
        <v/>
      </c>
      <c r="O2726" s="116" t="str">
        <f>+IF(G2726=0,"",'Ark1'!Z4536)</f>
        <v/>
      </c>
      <c r="P2726" s="116" t="str">
        <f t="shared" si="42"/>
        <v/>
      </c>
      <c r="Q2726" s="114" t="str">
        <f>+IF(G2726=0,"",'Ark1'!T4536)</f>
        <v/>
      </c>
      <c r="R2726" s="222" t="str">
        <f>+IF(G2726=0,"",'Ark1'!V4536)</f>
        <v/>
      </c>
      <c r="S2726" s="32"/>
    </row>
    <row r="2727" spans="1:19" x14ac:dyDescent="0.5">
      <c r="A2727" s="32"/>
      <c r="B2727" s="297" t="str">
        <f>+IF(E2727=2012,VLOOKUP(D2727,K_navn!$A$2:$C$359,2),"")</f>
        <v/>
      </c>
      <c r="C2727" s="297" t="str">
        <f>+IF(E2727=2012,VLOOKUP(D2727,K_navn!$A$2:$C$359,3),"")</f>
        <v/>
      </c>
      <c r="D2727" s="115">
        <f>+'Ark1'!P4537</f>
        <v>5025</v>
      </c>
      <c r="E2727" s="115">
        <f>+'Ark1'!C4537</f>
        <v>2014</v>
      </c>
      <c r="F2727" s="116" t="str">
        <f>+IF('Ark1'!Q4537=0,"",'Ark1'!Q4537)</f>
        <v/>
      </c>
      <c r="G2727" s="116">
        <f>+'Ark1'!R4537</f>
        <v>0</v>
      </c>
      <c r="H2727" s="116">
        <f>+'Ark1'!S4537</f>
        <v>0</v>
      </c>
      <c r="I2727" s="222" t="str">
        <f>+IF(G2727=0,"",'Ark1'!AA4537)</f>
        <v/>
      </c>
      <c r="J2727" s="222" t="str">
        <f>+IF(G2727=0,"",'Ark1'!AB4537)</f>
        <v/>
      </c>
      <c r="K2727" s="114" t="str">
        <f>+IF(G2727=0,"",'Ark1'!U4537)</f>
        <v/>
      </c>
      <c r="L2727" s="222" t="str">
        <f>+IF(G2727=0,"",'Ark1'!W4537)</f>
        <v/>
      </c>
      <c r="M2727" s="222" t="str">
        <f>+IF(G2727=0,"",'Ark1'!X4537)</f>
        <v/>
      </c>
      <c r="N2727" s="114" t="str">
        <f>+IF(G2727=0,"",'Ark1'!Y4537)</f>
        <v/>
      </c>
      <c r="O2727" s="116" t="str">
        <f>+IF(G2727=0,"",'Ark1'!Z4537)</f>
        <v/>
      </c>
      <c r="P2727" s="116" t="str">
        <f t="shared" si="42"/>
        <v/>
      </c>
      <c r="Q2727" s="114" t="str">
        <f>+IF(G2727=0,"",'Ark1'!T4537)</f>
        <v/>
      </c>
      <c r="R2727" s="222" t="str">
        <f>+IF(G2727=0,"",'Ark1'!V4537)</f>
        <v/>
      </c>
      <c r="S2727" s="32"/>
    </row>
    <row r="2728" spans="1:19" x14ac:dyDescent="0.5">
      <c r="A2728" s="32"/>
      <c r="B2728" s="297" t="str">
        <f>+IF(E2728=2012,VLOOKUP(D2728,K_navn!$A$2:$C$359,2),"")</f>
        <v/>
      </c>
      <c r="C2728" s="297" t="str">
        <f>+IF(E2728=2012,VLOOKUP(D2728,K_navn!$A$2:$C$359,3),"")</f>
        <v/>
      </c>
      <c r="D2728" s="115">
        <f>+'Ark1'!P4538</f>
        <v>5025</v>
      </c>
      <c r="E2728" s="115">
        <f>+'Ark1'!C4538</f>
        <v>2015</v>
      </c>
      <c r="F2728" s="116">
        <f>+IF('Ark1'!Q4538=0,"",'Ark1'!Q4538)</f>
        <v>1</v>
      </c>
      <c r="G2728" s="116">
        <f>+'Ark1'!R4538</f>
        <v>93</v>
      </c>
      <c r="H2728" s="116">
        <f>+'Ark1'!S4538</f>
        <v>93</v>
      </c>
      <c r="I2728" s="222">
        <f>+IF(G2728=0,"",'Ark1'!AA4538)</f>
        <v>0.24505283128244315</v>
      </c>
      <c r="J2728" s="222">
        <f>+IF(G2728=0,"",'Ark1'!AB4538)</f>
        <v>0.27557759105331608</v>
      </c>
      <c r="K2728" s="114">
        <f>+IF(G2728=0,"",'Ark1'!U4538)</f>
        <v>59.215053763440871</v>
      </c>
      <c r="L2728" s="222">
        <f>+IF(G2728=0,"",'Ark1'!W4538)</f>
        <v>90.753763440860226</v>
      </c>
      <c r="M2728" s="222">
        <f>+IF(G2728=0,"",'Ark1'!X4538)</f>
        <v>9.7200331777367808</v>
      </c>
      <c r="N2728" s="114">
        <f>+IF(G2728=0,"",'Ark1'!Y4538)</f>
        <v>2.2899944234593597</v>
      </c>
      <c r="O2728" s="116">
        <f>+IF(G2728=0,"",'Ark1'!Z4538)</f>
        <v>-34.529031487419125</v>
      </c>
      <c r="P2728" s="116">
        <f t="shared" si="42"/>
        <v>93</v>
      </c>
      <c r="Q2728" s="114">
        <f>+IF(G2728=0,"",'Ark1'!T4538)</f>
        <v>15.258064516129028</v>
      </c>
      <c r="R2728" s="222">
        <f>+IF(G2728=0,"",'Ark1'!V4538)</f>
        <v>98.324770791831227</v>
      </c>
      <c r="S2728" s="32"/>
    </row>
    <row r="2729" spans="1:19" x14ac:dyDescent="0.5">
      <c r="A2729" s="32"/>
      <c r="B2729" s="297" t="str">
        <f>+IF(E2729=2012,VLOOKUP(D2729,K_navn!$A$2:$C$359,2),"")</f>
        <v/>
      </c>
      <c r="C2729" s="297" t="str">
        <f>+IF(E2729=2012,VLOOKUP(D2729,K_navn!$A$2:$C$359,3),"")</f>
        <v/>
      </c>
      <c r="D2729" s="115">
        <f>+'Ark1'!P4539</f>
        <v>5025</v>
      </c>
      <c r="E2729" s="115">
        <f>+'Ark1'!C4539</f>
        <v>2016</v>
      </c>
      <c r="F2729" s="116" t="str">
        <f>+IF('Ark1'!Q4539=0,"",'Ark1'!Q4539)</f>
        <v/>
      </c>
      <c r="G2729" s="116">
        <f>+'Ark1'!R4539</f>
        <v>0</v>
      </c>
      <c r="H2729" s="116">
        <f>+'Ark1'!S4539</f>
        <v>0</v>
      </c>
      <c r="I2729" s="222" t="str">
        <f>+IF(G2729=0,"",'Ark1'!AA4539)</f>
        <v/>
      </c>
      <c r="J2729" s="222" t="str">
        <f>+IF(G2729=0,"",'Ark1'!AB4539)</f>
        <v/>
      </c>
      <c r="K2729" s="114" t="str">
        <f>+IF(G2729=0,"",'Ark1'!U4539)</f>
        <v/>
      </c>
      <c r="L2729" s="222" t="str">
        <f>+IF(G2729=0,"",'Ark1'!W4539)</f>
        <v/>
      </c>
      <c r="M2729" s="222" t="str">
        <f>+IF(G2729=0,"",'Ark1'!X4539)</f>
        <v/>
      </c>
      <c r="N2729" s="114" t="str">
        <f>+IF(G2729=0,"",'Ark1'!Y4539)</f>
        <v/>
      </c>
      <c r="O2729" s="116" t="str">
        <f>+IF(G2729=0,"",'Ark1'!Z4539)</f>
        <v/>
      </c>
      <c r="P2729" s="116" t="str">
        <f t="shared" ref="P2729:P2792" si="43">+IF(G2729=0,"",H2729/F2729)</f>
        <v/>
      </c>
      <c r="Q2729" s="114" t="str">
        <f>+IF(G2729=0,"",'Ark1'!T4539)</f>
        <v/>
      </c>
      <c r="R2729" s="222" t="str">
        <f>+IF(G2729=0,"",'Ark1'!V4539)</f>
        <v/>
      </c>
      <c r="S2729" s="32"/>
    </row>
    <row r="2730" spans="1:19" x14ac:dyDescent="0.5">
      <c r="A2730" s="32"/>
      <c r="B2730" s="297" t="str">
        <f>+IF(E2730=2012,VLOOKUP(D2730,K_navn!$A$2:$C$359,2),"")</f>
        <v/>
      </c>
      <c r="C2730" s="297" t="str">
        <f>+IF(E2730=2012,VLOOKUP(D2730,K_navn!$A$2:$C$359,3),"")</f>
        <v/>
      </c>
      <c r="D2730" s="115">
        <f>+'Ark1'!P4540</f>
        <v>5025</v>
      </c>
      <c r="E2730" s="115">
        <f>+'Ark1'!C4540</f>
        <v>2017</v>
      </c>
      <c r="F2730" s="116" t="str">
        <f>+IF('Ark1'!Q4540=0,"",'Ark1'!Q4540)</f>
        <v/>
      </c>
      <c r="G2730" s="116">
        <f>+'Ark1'!R4540</f>
        <v>0</v>
      </c>
      <c r="H2730" s="116">
        <f>+'Ark1'!S4540</f>
        <v>0</v>
      </c>
      <c r="I2730" s="222" t="str">
        <f>+IF(G2730=0,"",'Ark1'!AA4540)</f>
        <v/>
      </c>
      <c r="J2730" s="222" t="str">
        <f>+IF(G2730=0,"",'Ark1'!AB4540)</f>
        <v/>
      </c>
      <c r="K2730" s="114" t="str">
        <f>+IF(G2730=0,"",'Ark1'!U4540)</f>
        <v/>
      </c>
      <c r="L2730" s="222" t="str">
        <f>+IF(G2730=0,"",'Ark1'!W4540)</f>
        <v/>
      </c>
      <c r="M2730" s="222" t="str">
        <f>+IF(G2730=0,"",'Ark1'!X4540)</f>
        <v/>
      </c>
      <c r="N2730" s="114" t="str">
        <f>+IF(G2730=0,"",'Ark1'!Y4540)</f>
        <v/>
      </c>
      <c r="O2730" s="116" t="str">
        <f>+IF(G2730=0,"",'Ark1'!Z4540)</f>
        <v/>
      </c>
      <c r="P2730" s="116" t="str">
        <f t="shared" si="43"/>
        <v/>
      </c>
      <c r="Q2730" s="114" t="str">
        <f>+IF(G2730=0,"",'Ark1'!T4540)</f>
        <v/>
      </c>
      <c r="R2730" s="222" t="str">
        <f>+IF(G2730=0,"",'Ark1'!V4540)</f>
        <v/>
      </c>
      <c r="S2730" s="32"/>
    </row>
    <row r="2731" spans="1:19" x14ac:dyDescent="0.5">
      <c r="A2731" s="32"/>
      <c r="B2731" s="297" t="str">
        <f>+IF(E2731=2012,VLOOKUP(D2731,K_navn!$A$2:$C$359,2),"")</f>
        <v/>
      </c>
      <c r="C2731" s="297" t="str">
        <f>+IF(E2731=2012,VLOOKUP(D2731,K_navn!$A$2:$C$359,3),"")</f>
        <v/>
      </c>
      <c r="D2731" s="115">
        <f>+'Ark1'!P4541</f>
        <v>5025</v>
      </c>
      <c r="E2731" s="115">
        <f>+'Ark1'!C4541</f>
        <v>2018</v>
      </c>
      <c r="F2731" s="116" t="str">
        <f>+IF('Ark1'!Q4541=0,"",'Ark1'!Q4541)</f>
        <v/>
      </c>
      <c r="G2731" s="116">
        <f>+'Ark1'!R4541</f>
        <v>0</v>
      </c>
      <c r="H2731" s="116">
        <f>+'Ark1'!S4541</f>
        <v>0</v>
      </c>
      <c r="I2731" s="222" t="str">
        <f>+IF(G2731=0,"",'Ark1'!AA4541)</f>
        <v/>
      </c>
      <c r="J2731" s="222" t="str">
        <f>+IF(G2731=0,"",'Ark1'!AB4541)</f>
        <v/>
      </c>
      <c r="K2731" s="114" t="str">
        <f>+IF(G2731=0,"",'Ark1'!U4541)</f>
        <v/>
      </c>
      <c r="L2731" s="222" t="str">
        <f>+IF(G2731=0,"",'Ark1'!W4541)</f>
        <v/>
      </c>
      <c r="M2731" s="222" t="str">
        <f>+IF(G2731=0,"",'Ark1'!X4541)</f>
        <v/>
      </c>
      <c r="N2731" s="114" t="str">
        <f>+IF(G2731=0,"",'Ark1'!Y4541)</f>
        <v/>
      </c>
      <c r="O2731" s="116" t="str">
        <f>+IF(G2731=0,"",'Ark1'!Z4541)</f>
        <v/>
      </c>
      <c r="P2731" s="116" t="str">
        <f t="shared" si="43"/>
        <v/>
      </c>
      <c r="Q2731" s="114" t="str">
        <f>+IF(G2731=0,"",'Ark1'!T4541)</f>
        <v/>
      </c>
      <c r="R2731" s="222" t="str">
        <f>+IF(G2731=0,"",'Ark1'!V4541)</f>
        <v/>
      </c>
      <c r="S2731" s="32"/>
    </row>
    <row r="2732" spans="1:19" x14ac:dyDescent="0.5">
      <c r="A2732" s="32"/>
      <c r="B2732" s="297" t="str">
        <f>+IF(E2732=2012,VLOOKUP(D2732,K_navn!$A$2:$C$359,2),"")</f>
        <v/>
      </c>
      <c r="C2732" s="297" t="str">
        <f>+IF(E2732=2012,VLOOKUP(D2732,K_navn!$A$2:$C$359,3),"")</f>
        <v/>
      </c>
      <c r="D2732" s="115">
        <f>+'Ark1'!P4542</f>
        <v>5025</v>
      </c>
      <c r="E2732" s="115">
        <f>+'Ark1'!C4542</f>
        <v>2019</v>
      </c>
      <c r="F2732" s="116" t="str">
        <f>+IF('Ark1'!Q4542=0,"",'Ark1'!Q4542)</f>
        <v/>
      </c>
      <c r="G2732" s="116">
        <f>+'Ark1'!R4542</f>
        <v>0</v>
      </c>
      <c r="H2732" s="116">
        <f>+'Ark1'!S4542</f>
        <v>0</v>
      </c>
      <c r="I2732" s="222" t="str">
        <f>+IF(G2732=0,"",'Ark1'!AA4542)</f>
        <v/>
      </c>
      <c r="J2732" s="222" t="str">
        <f>+IF(G2732=0,"",'Ark1'!AB4542)</f>
        <v/>
      </c>
      <c r="K2732" s="114" t="str">
        <f>+IF(G2732=0,"",'Ark1'!U4542)</f>
        <v/>
      </c>
      <c r="L2732" s="222" t="str">
        <f>+IF(G2732=0,"",'Ark1'!W4542)</f>
        <v/>
      </c>
      <c r="M2732" s="222" t="str">
        <f>+IF(G2732=0,"",'Ark1'!X4542)</f>
        <v/>
      </c>
      <c r="N2732" s="114" t="str">
        <f>+IF(G2732=0,"",'Ark1'!Y4542)</f>
        <v/>
      </c>
      <c r="O2732" s="116" t="str">
        <f>+IF(G2732=0,"",'Ark1'!Z4542)</f>
        <v/>
      </c>
      <c r="P2732" s="116" t="str">
        <f t="shared" si="43"/>
        <v/>
      </c>
      <c r="Q2732" s="114" t="str">
        <f>+IF(G2732=0,"",'Ark1'!T4542)</f>
        <v/>
      </c>
      <c r="R2732" s="222" t="str">
        <f>+IF(G2732=0,"",'Ark1'!V4542)</f>
        <v/>
      </c>
      <c r="S2732" s="32"/>
    </row>
    <row r="2733" spans="1:19" x14ac:dyDescent="0.5">
      <c r="A2733" s="32"/>
      <c r="B2733" s="297" t="str">
        <f>+IF(E2733=2012,VLOOKUP(D2733,K_navn!$A$2:$C$359,2),"")</f>
        <v/>
      </c>
      <c r="C2733" s="297" t="str">
        <f>+IF(E2733=2012,VLOOKUP(D2733,K_navn!$A$2:$C$359,3),"")</f>
        <v/>
      </c>
      <c r="D2733" s="115">
        <f>+'Ark1'!P4543</f>
        <v>5025</v>
      </c>
      <c r="E2733" s="115">
        <f>+'Ark1'!C4543</f>
        <v>2020</v>
      </c>
      <c r="F2733" s="116" t="str">
        <f>+IF('Ark1'!Q4543=0,"",'Ark1'!Q4543)</f>
        <v/>
      </c>
      <c r="G2733" s="116">
        <f>+'Ark1'!R4543</f>
        <v>0</v>
      </c>
      <c r="H2733" s="116">
        <f>+'Ark1'!S4543</f>
        <v>0</v>
      </c>
      <c r="I2733" s="222" t="str">
        <f>+IF(G2733=0,"",'Ark1'!AA4543)</f>
        <v/>
      </c>
      <c r="J2733" s="222" t="str">
        <f>+IF(G2733=0,"",'Ark1'!AB4543)</f>
        <v/>
      </c>
      <c r="K2733" s="114" t="str">
        <f>+IF(G2733=0,"",'Ark1'!U4543)</f>
        <v/>
      </c>
      <c r="L2733" s="222" t="str">
        <f>+IF(G2733=0,"",'Ark1'!W4543)</f>
        <v/>
      </c>
      <c r="M2733" s="222" t="str">
        <f>+IF(G2733=0,"",'Ark1'!X4543)</f>
        <v/>
      </c>
      <c r="N2733" s="114" t="str">
        <f>+IF(G2733=0,"",'Ark1'!Y4543)</f>
        <v/>
      </c>
      <c r="O2733" s="116" t="str">
        <f>+IF(G2733=0,"",'Ark1'!Z4543)</f>
        <v/>
      </c>
      <c r="P2733" s="116" t="str">
        <f t="shared" si="43"/>
        <v/>
      </c>
      <c r="Q2733" s="114" t="str">
        <f>+IF(G2733=0,"",'Ark1'!T4543)</f>
        <v/>
      </c>
      <c r="R2733" s="222" t="str">
        <f>+IF(G2733=0,"",'Ark1'!V4543)</f>
        <v/>
      </c>
      <c r="S2733" s="32"/>
    </row>
    <row r="2734" spans="1:19" x14ac:dyDescent="0.5">
      <c r="A2734" s="32"/>
      <c r="B2734" s="297" t="str">
        <f>+IF(E2734=2012,VLOOKUP(D2734,K_navn!$A$2:$C$359,2),"")</f>
        <v/>
      </c>
      <c r="C2734" s="297" t="str">
        <f>+IF(E2734=2012,VLOOKUP(D2734,K_navn!$A$2:$C$359,3),"")</f>
        <v/>
      </c>
      <c r="D2734" s="115">
        <f>+'Ark1'!P4544</f>
        <v>5025</v>
      </c>
      <c r="E2734" s="115">
        <f>+'Ark1'!C4544</f>
        <v>2021</v>
      </c>
      <c r="F2734" s="116" t="str">
        <f>+IF('Ark1'!Q4544=0,"",'Ark1'!Q4544)</f>
        <v/>
      </c>
      <c r="G2734" s="116">
        <f>+'Ark1'!R4544</f>
        <v>0</v>
      </c>
      <c r="H2734" s="116">
        <f>+'Ark1'!S4544</f>
        <v>0</v>
      </c>
      <c r="I2734" s="222" t="str">
        <f>+IF(G2734=0,"",'Ark1'!AA4544)</f>
        <v/>
      </c>
      <c r="J2734" s="222" t="str">
        <f>+IF(G2734=0,"",'Ark1'!AB4544)</f>
        <v/>
      </c>
      <c r="K2734" s="114" t="str">
        <f>+IF(G2734=0,"",'Ark1'!U4544)</f>
        <v/>
      </c>
      <c r="L2734" s="222" t="str">
        <f>+IF(G2734=0,"",'Ark1'!W4544)</f>
        <v/>
      </c>
      <c r="M2734" s="222" t="str">
        <f>+IF(G2734=0,"",'Ark1'!X4544)</f>
        <v/>
      </c>
      <c r="N2734" s="114" t="str">
        <f>+IF(G2734=0,"",'Ark1'!Y4544)</f>
        <v/>
      </c>
      <c r="O2734" s="116" t="str">
        <f>+IF(G2734=0,"",'Ark1'!Z4544)</f>
        <v/>
      </c>
      <c r="P2734" s="116" t="str">
        <f t="shared" si="43"/>
        <v/>
      </c>
      <c r="Q2734" s="114" t="str">
        <f>+IF(G2734=0,"",'Ark1'!T4544)</f>
        <v/>
      </c>
      <c r="R2734" s="222" t="str">
        <f>+IF(G2734=0,"",'Ark1'!V4544)</f>
        <v/>
      </c>
      <c r="S2734" s="32"/>
    </row>
    <row r="2735" spans="1:19" x14ac:dyDescent="0.5">
      <c r="A2735" s="32"/>
      <c r="B2735" s="297" t="str">
        <f>+IF(E2735=2012,VLOOKUP(D2735,K_navn!$A$2:$C$359,2),"")</f>
        <v/>
      </c>
      <c r="C2735" s="297" t="str">
        <f>+IF(E2735=2012,VLOOKUP(D2735,K_navn!$A$2:$C$359,3),"")</f>
        <v/>
      </c>
      <c r="D2735" s="115">
        <f>+'Ark1'!P4545</f>
        <v>5025</v>
      </c>
      <c r="E2735" s="115">
        <f>+'Ark1'!C4545</f>
        <v>2022</v>
      </c>
      <c r="F2735" s="116" t="str">
        <f>+IF('Ark1'!Q4545=0,"",'Ark1'!Q4545)</f>
        <v/>
      </c>
      <c r="G2735" s="116">
        <f>+'Ark1'!R4545</f>
        <v>0</v>
      </c>
      <c r="H2735" s="116">
        <f>+'Ark1'!S4545</f>
        <v>0</v>
      </c>
      <c r="I2735" s="222" t="str">
        <f>+IF(G2735=0,"",'Ark1'!AA4545)</f>
        <v/>
      </c>
      <c r="J2735" s="222" t="str">
        <f>+IF(G2735=0,"",'Ark1'!AB4545)</f>
        <v/>
      </c>
      <c r="K2735" s="114" t="str">
        <f>+IF(G2735=0,"",'Ark1'!U4545)</f>
        <v/>
      </c>
      <c r="L2735" s="222" t="str">
        <f>+IF(G2735=0,"",'Ark1'!W4545)</f>
        <v/>
      </c>
      <c r="M2735" s="222" t="str">
        <f>+IF(G2735=0,"",'Ark1'!X4545)</f>
        <v/>
      </c>
      <c r="N2735" s="114" t="str">
        <f>+IF(G2735=0,"",'Ark1'!Y4545)</f>
        <v/>
      </c>
      <c r="O2735" s="116" t="str">
        <f>+IF(G2735=0,"",'Ark1'!Z4545)</f>
        <v/>
      </c>
      <c r="P2735" s="116" t="str">
        <f t="shared" si="43"/>
        <v/>
      </c>
      <c r="Q2735" s="114" t="str">
        <f>+IF(G2735=0,"",'Ark1'!T4545)</f>
        <v/>
      </c>
      <c r="R2735" s="222" t="str">
        <f>+IF(G2735=0,"",'Ark1'!V4545)</f>
        <v/>
      </c>
      <c r="S2735" s="32"/>
    </row>
    <row r="2736" spans="1:19" x14ac:dyDescent="0.5">
      <c r="A2736" s="32"/>
      <c r="B2736" s="297" t="str">
        <f>+IF(E2736=2012,VLOOKUP(D2736,K_navn!$A$2:$C$359,2),"")</f>
        <v>Holtålen</v>
      </c>
      <c r="C2736" s="297" t="str">
        <f>+IF(E2736=2012,VLOOKUP(D2736,K_navn!$A$2:$C$359,3),"")</f>
        <v>Trøndelag</v>
      </c>
      <c r="D2736" s="115">
        <f>+'Ark1'!P4546</f>
        <v>5026</v>
      </c>
      <c r="E2736" s="115">
        <f>+'Ark1'!C4546</f>
        <v>2012</v>
      </c>
      <c r="F2736" s="116" t="str">
        <f>+IF('Ark1'!Q4546=0,"",'Ark1'!Q4546)</f>
        <v/>
      </c>
      <c r="G2736" s="116">
        <f>+'Ark1'!R4546</f>
        <v>0</v>
      </c>
      <c r="H2736" s="116">
        <f>+'Ark1'!S4546</f>
        <v>0</v>
      </c>
      <c r="I2736" s="222" t="str">
        <f>+IF(G2736=0,"",'Ark1'!AA4546)</f>
        <v/>
      </c>
      <c r="J2736" s="222" t="str">
        <f>+IF(G2736=0,"",'Ark1'!AB4546)</f>
        <v/>
      </c>
      <c r="K2736" s="114" t="str">
        <f>+IF(G2736=0,"",'Ark1'!U4546)</f>
        <v/>
      </c>
      <c r="L2736" s="222" t="str">
        <f>+IF(G2736=0,"",'Ark1'!W4546)</f>
        <v/>
      </c>
      <c r="M2736" s="222" t="str">
        <f>+IF(G2736=0,"",'Ark1'!X4546)</f>
        <v/>
      </c>
      <c r="N2736" s="114" t="str">
        <f>+IF(G2736=0,"",'Ark1'!Y4546)</f>
        <v/>
      </c>
      <c r="O2736" s="116" t="str">
        <f>+IF(G2736=0,"",'Ark1'!Z4546)</f>
        <v/>
      </c>
      <c r="P2736" s="116" t="str">
        <f t="shared" si="43"/>
        <v/>
      </c>
      <c r="Q2736" s="114" t="str">
        <f>+IF(G2736=0,"",'Ark1'!T4546)</f>
        <v/>
      </c>
      <c r="R2736" s="222" t="str">
        <f>+IF(G2736=0,"",'Ark1'!V4546)</f>
        <v/>
      </c>
      <c r="S2736" s="32"/>
    </row>
    <row r="2737" spans="1:19" x14ac:dyDescent="0.5">
      <c r="A2737" s="32"/>
      <c r="B2737" s="297" t="str">
        <f>+IF(E2737=2012,VLOOKUP(D2737,K_navn!$A$2:$C$359,2),"")</f>
        <v/>
      </c>
      <c r="C2737" s="297" t="str">
        <f>+IF(E2737=2012,VLOOKUP(D2737,K_navn!$A$2:$C$359,3),"")</f>
        <v/>
      </c>
      <c r="D2737" s="115">
        <f>+'Ark1'!P4547</f>
        <v>5026</v>
      </c>
      <c r="E2737" s="115">
        <f>+'Ark1'!C4547</f>
        <v>2013</v>
      </c>
      <c r="F2737" s="116" t="str">
        <f>+IF('Ark1'!Q4547=0,"",'Ark1'!Q4547)</f>
        <v/>
      </c>
      <c r="G2737" s="116">
        <f>+'Ark1'!R4547</f>
        <v>0</v>
      </c>
      <c r="H2737" s="116">
        <f>+'Ark1'!S4547</f>
        <v>0</v>
      </c>
      <c r="I2737" s="222" t="str">
        <f>+IF(G2737=0,"",'Ark1'!AA4547)</f>
        <v/>
      </c>
      <c r="J2737" s="222" t="str">
        <f>+IF(G2737=0,"",'Ark1'!AB4547)</f>
        <v/>
      </c>
      <c r="K2737" s="114" t="str">
        <f>+IF(G2737=0,"",'Ark1'!U4547)</f>
        <v/>
      </c>
      <c r="L2737" s="222" t="str">
        <f>+IF(G2737=0,"",'Ark1'!W4547)</f>
        <v/>
      </c>
      <c r="M2737" s="222" t="str">
        <f>+IF(G2737=0,"",'Ark1'!X4547)</f>
        <v/>
      </c>
      <c r="N2737" s="114" t="str">
        <f>+IF(G2737=0,"",'Ark1'!Y4547)</f>
        <v/>
      </c>
      <c r="O2737" s="116" t="str">
        <f>+IF(G2737=0,"",'Ark1'!Z4547)</f>
        <v/>
      </c>
      <c r="P2737" s="116" t="str">
        <f t="shared" si="43"/>
        <v/>
      </c>
      <c r="Q2737" s="114" t="str">
        <f>+IF(G2737=0,"",'Ark1'!T4547)</f>
        <v/>
      </c>
      <c r="R2737" s="222" t="str">
        <f>+IF(G2737=0,"",'Ark1'!V4547)</f>
        <v/>
      </c>
      <c r="S2737" s="32"/>
    </row>
    <row r="2738" spans="1:19" x14ac:dyDescent="0.5">
      <c r="A2738" s="32"/>
      <c r="B2738" s="297" t="str">
        <f>+IF(E2738=2012,VLOOKUP(D2738,K_navn!$A$2:$C$359,2),"")</f>
        <v/>
      </c>
      <c r="C2738" s="297" t="str">
        <f>+IF(E2738=2012,VLOOKUP(D2738,K_navn!$A$2:$C$359,3),"")</f>
        <v/>
      </c>
      <c r="D2738" s="115">
        <f>+'Ark1'!P4548</f>
        <v>5026</v>
      </c>
      <c r="E2738" s="115">
        <f>+'Ark1'!C4548</f>
        <v>2014</v>
      </c>
      <c r="F2738" s="116" t="str">
        <f>+IF('Ark1'!Q4548=0,"",'Ark1'!Q4548)</f>
        <v/>
      </c>
      <c r="G2738" s="116">
        <f>+'Ark1'!R4548</f>
        <v>0</v>
      </c>
      <c r="H2738" s="116">
        <f>+'Ark1'!S4548</f>
        <v>0</v>
      </c>
      <c r="I2738" s="222" t="str">
        <f>+IF(G2738=0,"",'Ark1'!AA4548)</f>
        <v/>
      </c>
      <c r="J2738" s="222" t="str">
        <f>+IF(G2738=0,"",'Ark1'!AB4548)</f>
        <v/>
      </c>
      <c r="K2738" s="114" t="str">
        <f>+IF(G2738=0,"",'Ark1'!U4548)</f>
        <v/>
      </c>
      <c r="L2738" s="222" t="str">
        <f>+IF(G2738=0,"",'Ark1'!W4548)</f>
        <v/>
      </c>
      <c r="M2738" s="222" t="str">
        <f>+IF(G2738=0,"",'Ark1'!X4548)</f>
        <v/>
      </c>
      <c r="N2738" s="114" t="str">
        <f>+IF(G2738=0,"",'Ark1'!Y4548)</f>
        <v/>
      </c>
      <c r="O2738" s="116" t="str">
        <f>+IF(G2738=0,"",'Ark1'!Z4548)</f>
        <v/>
      </c>
      <c r="P2738" s="116" t="str">
        <f t="shared" si="43"/>
        <v/>
      </c>
      <c r="Q2738" s="114" t="str">
        <f>+IF(G2738=0,"",'Ark1'!T4548)</f>
        <v/>
      </c>
      <c r="R2738" s="222" t="str">
        <f>+IF(G2738=0,"",'Ark1'!V4548)</f>
        <v/>
      </c>
      <c r="S2738" s="32"/>
    </row>
    <row r="2739" spans="1:19" x14ac:dyDescent="0.5">
      <c r="A2739" s="32"/>
      <c r="B2739" s="297" t="str">
        <f>+IF(E2739=2012,VLOOKUP(D2739,K_navn!$A$2:$C$359,2),"")</f>
        <v/>
      </c>
      <c r="C2739" s="297" t="str">
        <f>+IF(E2739=2012,VLOOKUP(D2739,K_navn!$A$2:$C$359,3),"")</f>
        <v/>
      </c>
      <c r="D2739" s="115">
        <f>+'Ark1'!P4549</f>
        <v>5026</v>
      </c>
      <c r="E2739" s="115">
        <f>+'Ark1'!C4549</f>
        <v>2015</v>
      </c>
      <c r="F2739" s="116" t="str">
        <f>+IF('Ark1'!Q4549=0,"",'Ark1'!Q4549)</f>
        <v/>
      </c>
      <c r="G2739" s="116">
        <f>+'Ark1'!R4549</f>
        <v>0</v>
      </c>
      <c r="H2739" s="116">
        <f>+'Ark1'!S4549</f>
        <v>0</v>
      </c>
      <c r="I2739" s="222" t="str">
        <f>+IF(G2739=0,"",'Ark1'!AA4549)</f>
        <v/>
      </c>
      <c r="J2739" s="222" t="str">
        <f>+IF(G2739=0,"",'Ark1'!AB4549)</f>
        <v/>
      </c>
      <c r="K2739" s="114" t="str">
        <f>+IF(G2739=0,"",'Ark1'!U4549)</f>
        <v/>
      </c>
      <c r="L2739" s="222" t="str">
        <f>+IF(G2739=0,"",'Ark1'!W4549)</f>
        <v/>
      </c>
      <c r="M2739" s="222" t="str">
        <f>+IF(G2739=0,"",'Ark1'!X4549)</f>
        <v/>
      </c>
      <c r="N2739" s="114" t="str">
        <f>+IF(G2739=0,"",'Ark1'!Y4549)</f>
        <v/>
      </c>
      <c r="O2739" s="116" t="str">
        <f>+IF(G2739=0,"",'Ark1'!Z4549)</f>
        <v/>
      </c>
      <c r="P2739" s="116" t="str">
        <f t="shared" si="43"/>
        <v/>
      </c>
      <c r="Q2739" s="114" t="str">
        <f>+IF(G2739=0,"",'Ark1'!T4549)</f>
        <v/>
      </c>
      <c r="R2739" s="222" t="str">
        <f>+IF(G2739=0,"",'Ark1'!V4549)</f>
        <v/>
      </c>
      <c r="S2739" s="32"/>
    </row>
    <row r="2740" spans="1:19" x14ac:dyDescent="0.5">
      <c r="A2740" s="32"/>
      <c r="B2740" s="297" t="str">
        <f>+IF(E2740=2012,VLOOKUP(D2740,K_navn!$A$2:$C$359,2),"")</f>
        <v/>
      </c>
      <c r="C2740" s="297" t="str">
        <f>+IF(E2740=2012,VLOOKUP(D2740,K_navn!$A$2:$C$359,3),"")</f>
        <v/>
      </c>
      <c r="D2740" s="115">
        <f>+'Ark1'!P4550</f>
        <v>5026</v>
      </c>
      <c r="E2740" s="115">
        <f>+'Ark1'!C4550</f>
        <v>2016</v>
      </c>
      <c r="F2740" s="116" t="str">
        <f>+IF('Ark1'!Q4550=0,"",'Ark1'!Q4550)</f>
        <v/>
      </c>
      <c r="G2740" s="116">
        <f>+'Ark1'!R4550</f>
        <v>0</v>
      </c>
      <c r="H2740" s="116">
        <f>+'Ark1'!S4550</f>
        <v>0</v>
      </c>
      <c r="I2740" s="222" t="str">
        <f>+IF(G2740=0,"",'Ark1'!AA4550)</f>
        <v/>
      </c>
      <c r="J2740" s="222" t="str">
        <f>+IF(G2740=0,"",'Ark1'!AB4550)</f>
        <v/>
      </c>
      <c r="K2740" s="114" t="str">
        <f>+IF(G2740=0,"",'Ark1'!U4550)</f>
        <v/>
      </c>
      <c r="L2740" s="222" t="str">
        <f>+IF(G2740=0,"",'Ark1'!W4550)</f>
        <v/>
      </c>
      <c r="M2740" s="222" t="str">
        <f>+IF(G2740=0,"",'Ark1'!X4550)</f>
        <v/>
      </c>
      <c r="N2740" s="114" t="str">
        <f>+IF(G2740=0,"",'Ark1'!Y4550)</f>
        <v/>
      </c>
      <c r="O2740" s="116" t="str">
        <f>+IF(G2740=0,"",'Ark1'!Z4550)</f>
        <v/>
      </c>
      <c r="P2740" s="116" t="str">
        <f t="shared" si="43"/>
        <v/>
      </c>
      <c r="Q2740" s="114" t="str">
        <f>+IF(G2740=0,"",'Ark1'!T4550)</f>
        <v/>
      </c>
      <c r="R2740" s="222" t="str">
        <f>+IF(G2740=0,"",'Ark1'!V4550)</f>
        <v/>
      </c>
      <c r="S2740" s="32"/>
    </row>
    <row r="2741" spans="1:19" x14ac:dyDescent="0.5">
      <c r="A2741" s="32"/>
      <c r="B2741" s="297" t="str">
        <f>+IF(E2741=2012,VLOOKUP(D2741,K_navn!$A$2:$C$359,2),"")</f>
        <v/>
      </c>
      <c r="C2741" s="297" t="str">
        <f>+IF(E2741=2012,VLOOKUP(D2741,K_navn!$A$2:$C$359,3),"")</f>
        <v/>
      </c>
      <c r="D2741" s="115">
        <f>+'Ark1'!P4551</f>
        <v>5026</v>
      </c>
      <c r="E2741" s="115">
        <f>+'Ark1'!C4551</f>
        <v>2017</v>
      </c>
      <c r="F2741" s="116" t="str">
        <f>+IF('Ark1'!Q4551=0,"",'Ark1'!Q4551)</f>
        <v/>
      </c>
      <c r="G2741" s="116">
        <f>+'Ark1'!R4551</f>
        <v>0</v>
      </c>
      <c r="H2741" s="116">
        <f>+'Ark1'!S4551</f>
        <v>0</v>
      </c>
      <c r="I2741" s="222" t="str">
        <f>+IF(G2741=0,"",'Ark1'!AA4551)</f>
        <v/>
      </c>
      <c r="J2741" s="222" t="str">
        <f>+IF(G2741=0,"",'Ark1'!AB4551)</f>
        <v/>
      </c>
      <c r="K2741" s="114" t="str">
        <f>+IF(G2741=0,"",'Ark1'!U4551)</f>
        <v/>
      </c>
      <c r="L2741" s="222" t="str">
        <f>+IF(G2741=0,"",'Ark1'!W4551)</f>
        <v/>
      </c>
      <c r="M2741" s="222" t="str">
        <f>+IF(G2741=0,"",'Ark1'!X4551)</f>
        <v/>
      </c>
      <c r="N2741" s="114" t="str">
        <f>+IF(G2741=0,"",'Ark1'!Y4551)</f>
        <v/>
      </c>
      <c r="O2741" s="116" t="str">
        <f>+IF(G2741=0,"",'Ark1'!Z4551)</f>
        <v/>
      </c>
      <c r="P2741" s="116" t="str">
        <f t="shared" si="43"/>
        <v/>
      </c>
      <c r="Q2741" s="114" t="str">
        <f>+IF(G2741=0,"",'Ark1'!T4551)</f>
        <v/>
      </c>
      <c r="R2741" s="222" t="str">
        <f>+IF(G2741=0,"",'Ark1'!V4551)</f>
        <v/>
      </c>
      <c r="S2741" s="32"/>
    </row>
    <row r="2742" spans="1:19" x14ac:dyDescent="0.5">
      <c r="A2742" s="32"/>
      <c r="B2742" s="297" t="str">
        <f>+IF(E2742=2012,VLOOKUP(D2742,K_navn!$A$2:$C$359,2),"")</f>
        <v/>
      </c>
      <c r="C2742" s="297" t="str">
        <f>+IF(E2742=2012,VLOOKUP(D2742,K_navn!$A$2:$C$359,3),"")</f>
        <v/>
      </c>
      <c r="D2742" s="115">
        <f>+'Ark1'!P4552</f>
        <v>5026</v>
      </c>
      <c r="E2742" s="115">
        <f>+'Ark1'!C4552</f>
        <v>2018</v>
      </c>
      <c r="F2742" s="116" t="str">
        <f>+IF('Ark1'!Q4552=0,"",'Ark1'!Q4552)</f>
        <v/>
      </c>
      <c r="G2742" s="116">
        <f>+'Ark1'!R4552</f>
        <v>0</v>
      </c>
      <c r="H2742" s="116">
        <f>+'Ark1'!S4552</f>
        <v>0</v>
      </c>
      <c r="I2742" s="222" t="str">
        <f>+IF(G2742=0,"",'Ark1'!AA4552)</f>
        <v/>
      </c>
      <c r="J2742" s="222" t="str">
        <f>+IF(G2742=0,"",'Ark1'!AB4552)</f>
        <v/>
      </c>
      <c r="K2742" s="114" t="str">
        <f>+IF(G2742=0,"",'Ark1'!U4552)</f>
        <v/>
      </c>
      <c r="L2742" s="222" t="str">
        <f>+IF(G2742=0,"",'Ark1'!W4552)</f>
        <v/>
      </c>
      <c r="M2742" s="222" t="str">
        <f>+IF(G2742=0,"",'Ark1'!X4552)</f>
        <v/>
      </c>
      <c r="N2742" s="114" t="str">
        <f>+IF(G2742=0,"",'Ark1'!Y4552)</f>
        <v/>
      </c>
      <c r="O2742" s="116" t="str">
        <f>+IF(G2742=0,"",'Ark1'!Z4552)</f>
        <v/>
      </c>
      <c r="P2742" s="116" t="str">
        <f t="shared" si="43"/>
        <v/>
      </c>
      <c r="Q2742" s="114" t="str">
        <f>+IF(G2742=0,"",'Ark1'!T4552)</f>
        <v/>
      </c>
      <c r="R2742" s="222" t="str">
        <f>+IF(G2742=0,"",'Ark1'!V4552)</f>
        <v/>
      </c>
      <c r="S2742" s="32"/>
    </row>
    <row r="2743" spans="1:19" x14ac:dyDescent="0.5">
      <c r="A2743" s="32"/>
      <c r="B2743" s="297" t="str">
        <f>+IF(E2743=2012,VLOOKUP(D2743,K_navn!$A$2:$C$359,2),"")</f>
        <v/>
      </c>
      <c r="C2743" s="297" t="str">
        <f>+IF(E2743=2012,VLOOKUP(D2743,K_navn!$A$2:$C$359,3),"")</f>
        <v/>
      </c>
      <c r="D2743" s="115">
        <f>+'Ark1'!P4553</f>
        <v>5026</v>
      </c>
      <c r="E2743" s="115">
        <f>+'Ark1'!C4553</f>
        <v>2019</v>
      </c>
      <c r="F2743" s="116" t="str">
        <f>+IF('Ark1'!Q4553=0,"",'Ark1'!Q4553)</f>
        <v/>
      </c>
      <c r="G2743" s="116">
        <f>+'Ark1'!R4553</f>
        <v>0</v>
      </c>
      <c r="H2743" s="116">
        <f>+'Ark1'!S4553</f>
        <v>0</v>
      </c>
      <c r="I2743" s="222" t="str">
        <f>+IF(G2743=0,"",'Ark1'!AA4553)</f>
        <v/>
      </c>
      <c r="J2743" s="222" t="str">
        <f>+IF(G2743=0,"",'Ark1'!AB4553)</f>
        <v/>
      </c>
      <c r="K2743" s="114" t="str">
        <f>+IF(G2743=0,"",'Ark1'!U4553)</f>
        <v/>
      </c>
      <c r="L2743" s="222" t="str">
        <f>+IF(G2743=0,"",'Ark1'!W4553)</f>
        <v/>
      </c>
      <c r="M2743" s="222" t="str">
        <f>+IF(G2743=0,"",'Ark1'!X4553)</f>
        <v/>
      </c>
      <c r="N2743" s="114" t="str">
        <f>+IF(G2743=0,"",'Ark1'!Y4553)</f>
        <v/>
      </c>
      <c r="O2743" s="116" t="str">
        <f>+IF(G2743=0,"",'Ark1'!Z4553)</f>
        <v/>
      </c>
      <c r="P2743" s="116" t="str">
        <f t="shared" si="43"/>
        <v/>
      </c>
      <c r="Q2743" s="114" t="str">
        <f>+IF(G2743=0,"",'Ark1'!T4553)</f>
        <v/>
      </c>
      <c r="R2743" s="222" t="str">
        <f>+IF(G2743=0,"",'Ark1'!V4553)</f>
        <v/>
      </c>
      <c r="S2743" s="32"/>
    </row>
    <row r="2744" spans="1:19" x14ac:dyDescent="0.5">
      <c r="A2744" s="32"/>
      <c r="B2744" s="297" t="str">
        <f>+IF(E2744=2012,VLOOKUP(D2744,K_navn!$A$2:$C$359,2),"")</f>
        <v/>
      </c>
      <c r="C2744" s="297" t="str">
        <f>+IF(E2744=2012,VLOOKUP(D2744,K_navn!$A$2:$C$359,3),"")</f>
        <v/>
      </c>
      <c r="D2744" s="115">
        <f>+'Ark1'!P4554</f>
        <v>5026</v>
      </c>
      <c r="E2744" s="115">
        <f>+'Ark1'!C4554</f>
        <v>2020</v>
      </c>
      <c r="F2744" s="116" t="str">
        <f>+IF('Ark1'!Q4554=0,"",'Ark1'!Q4554)</f>
        <v/>
      </c>
      <c r="G2744" s="116">
        <f>+'Ark1'!R4554</f>
        <v>0</v>
      </c>
      <c r="H2744" s="116">
        <f>+'Ark1'!S4554</f>
        <v>0</v>
      </c>
      <c r="I2744" s="222" t="str">
        <f>+IF(G2744=0,"",'Ark1'!AA4554)</f>
        <v/>
      </c>
      <c r="J2744" s="222" t="str">
        <f>+IF(G2744=0,"",'Ark1'!AB4554)</f>
        <v/>
      </c>
      <c r="K2744" s="114" t="str">
        <f>+IF(G2744=0,"",'Ark1'!U4554)</f>
        <v/>
      </c>
      <c r="L2744" s="222" t="str">
        <f>+IF(G2744=0,"",'Ark1'!W4554)</f>
        <v/>
      </c>
      <c r="M2744" s="222" t="str">
        <f>+IF(G2744=0,"",'Ark1'!X4554)</f>
        <v/>
      </c>
      <c r="N2744" s="114" t="str">
        <f>+IF(G2744=0,"",'Ark1'!Y4554)</f>
        <v/>
      </c>
      <c r="O2744" s="116" t="str">
        <f>+IF(G2744=0,"",'Ark1'!Z4554)</f>
        <v/>
      </c>
      <c r="P2744" s="116" t="str">
        <f t="shared" si="43"/>
        <v/>
      </c>
      <c r="Q2744" s="114" t="str">
        <f>+IF(G2744=0,"",'Ark1'!T4554)</f>
        <v/>
      </c>
      <c r="R2744" s="222" t="str">
        <f>+IF(G2744=0,"",'Ark1'!V4554)</f>
        <v/>
      </c>
      <c r="S2744" s="32"/>
    </row>
    <row r="2745" spans="1:19" x14ac:dyDescent="0.5">
      <c r="A2745" s="32"/>
      <c r="B2745" s="297" t="str">
        <f>+IF(E2745=2012,VLOOKUP(D2745,K_navn!$A$2:$C$359,2),"")</f>
        <v/>
      </c>
      <c r="C2745" s="297" t="str">
        <f>+IF(E2745=2012,VLOOKUP(D2745,K_navn!$A$2:$C$359,3),"")</f>
        <v/>
      </c>
      <c r="D2745" s="115">
        <f>+'Ark1'!P4555</f>
        <v>5026</v>
      </c>
      <c r="E2745" s="115">
        <f>+'Ark1'!C4555</f>
        <v>2021</v>
      </c>
      <c r="F2745" s="116" t="str">
        <f>+IF('Ark1'!Q4555=0,"",'Ark1'!Q4555)</f>
        <v/>
      </c>
      <c r="G2745" s="116">
        <f>+'Ark1'!R4555</f>
        <v>0</v>
      </c>
      <c r="H2745" s="116">
        <f>+'Ark1'!S4555</f>
        <v>0</v>
      </c>
      <c r="I2745" s="222" t="str">
        <f>+IF(G2745=0,"",'Ark1'!AA4555)</f>
        <v/>
      </c>
      <c r="J2745" s="222" t="str">
        <f>+IF(G2745=0,"",'Ark1'!AB4555)</f>
        <v/>
      </c>
      <c r="K2745" s="114" t="str">
        <f>+IF(G2745=0,"",'Ark1'!U4555)</f>
        <v/>
      </c>
      <c r="L2745" s="222" t="str">
        <f>+IF(G2745=0,"",'Ark1'!W4555)</f>
        <v/>
      </c>
      <c r="M2745" s="222" t="str">
        <f>+IF(G2745=0,"",'Ark1'!X4555)</f>
        <v/>
      </c>
      <c r="N2745" s="114" t="str">
        <f>+IF(G2745=0,"",'Ark1'!Y4555)</f>
        <v/>
      </c>
      <c r="O2745" s="116" t="str">
        <f>+IF(G2745=0,"",'Ark1'!Z4555)</f>
        <v/>
      </c>
      <c r="P2745" s="116" t="str">
        <f t="shared" si="43"/>
        <v/>
      </c>
      <c r="Q2745" s="114" t="str">
        <f>+IF(G2745=0,"",'Ark1'!T4555)</f>
        <v/>
      </c>
      <c r="R2745" s="222" t="str">
        <f>+IF(G2745=0,"",'Ark1'!V4555)</f>
        <v/>
      </c>
      <c r="S2745" s="32"/>
    </row>
    <row r="2746" spans="1:19" x14ac:dyDescent="0.5">
      <c r="A2746" s="32"/>
      <c r="B2746" s="297" t="str">
        <f>+IF(E2746=2012,VLOOKUP(D2746,K_navn!$A$2:$C$359,2),"")</f>
        <v/>
      </c>
      <c r="C2746" s="297" t="str">
        <f>+IF(E2746=2012,VLOOKUP(D2746,K_navn!$A$2:$C$359,3),"")</f>
        <v/>
      </c>
      <c r="D2746" s="115">
        <f>+'Ark1'!P4556</f>
        <v>5026</v>
      </c>
      <c r="E2746" s="115">
        <f>+'Ark1'!C4556</f>
        <v>2022</v>
      </c>
      <c r="F2746" s="116" t="str">
        <f>+IF('Ark1'!Q4556=0,"",'Ark1'!Q4556)</f>
        <v/>
      </c>
      <c r="G2746" s="116">
        <f>+'Ark1'!R4556</f>
        <v>0</v>
      </c>
      <c r="H2746" s="116">
        <f>+'Ark1'!S4556</f>
        <v>0</v>
      </c>
      <c r="I2746" s="222" t="str">
        <f>+IF(G2746=0,"",'Ark1'!AA4556)</f>
        <v/>
      </c>
      <c r="J2746" s="222" t="str">
        <f>+IF(G2746=0,"",'Ark1'!AB4556)</f>
        <v/>
      </c>
      <c r="K2746" s="114" t="str">
        <f>+IF(G2746=0,"",'Ark1'!U4556)</f>
        <v/>
      </c>
      <c r="L2746" s="222" t="str">
        <f>+IF(G2746=0,"",'Ark1'!W4556)</f>
        <v/>
      </c>
      <c r="M2746" s="222" t="str">
        <f>+IF(G2746=0,"",'Ark1'!X4556)</f>
        <v/>
      </c>
      <c r="N2746" s="114" t="str">
        <f>+IF(G2746=0,"",'Ark1'!Y4556)</f>
        <v/>
      </c>
      <c r="O2746" s="116" t="str">
        <f>+IF(G2746=0,"",'Ark1'!Z4556)</f>
        <v/>
      </c>
      <c r="P2746" s="116" t="str">
        <f t="shared" si="43"/>
        <v/>
      </c>
      <c r="Q2746" s="114" t="str">
        <f>+IF(G2746=0,"",'Ark1'!T4556)</f>
        <v/>
      </c>
      <c r="R2746" s="222" t="str">
        <f>+IF(G2746=0,"",'Ark1'!V4556)</f>
        <v/>
      </c>
      <c r="S2746" s="32"/>
    </row>
    <row r="2747" spans="1:19" x14ac:dyDescent="0.5">
      <c r="A2747" s="32"/>
      <c r="B2747" s="297" t="str">
        <f>+IF(E2747=2012,VLOOKUP(D2747,K_navn!$A$2:$C$359,2),"")</f>
        <v>Midtre Gauldal</v>
      </c>
      <c r="C2747" s="297" t="str">
        <f>+IF(E2747=2012,VLOOKUP(D2747,K_navn!$A$2:$C$359,3),"")</f>
        <v>Trøndelag</v>
      </c>
      <c r="D2747" s="115">
        <f>+'Ark1'!P4557</f>
        <v>5027</v>
      </c>
      <c r="E2747" s="115">
        <f>+'Ark1'!C4557</f>
        <v>2012</v>
      </c>
      <c r="F2747" s="116" t="str">
        <f>+IF('Ark1'!Q4557=0,"",'Ark1'!Q4557)</f>
        <v/>
      </c>
      <c r="G2747" s="116">
        <f>+'Ark1'!R4557</f>
        <v>0</v>
      </c>
      <c r="H2747" s="116">
        <f>+'Ark1'!S4557</f>
        <v>0</v>
      </c>
      <c r="I2747" s="222" t="str">
        <f>+IF(G2747=0,"",'Ark1'!AA4557)</f>
        <v/>
      </c>
      <c r="J2747" s="222" t="str">
        <f>+IF(G2747=0,"",'Ark1'!AB4557)</f>
        <v/>
      </c>
      <c r="K2747" s="114" t="str">
        <f>+IF(G2747=0,"",'Ark1'!U4557)</f>
        <v/>
      </c>
      <c r="L2747" s="222" t="str">
        <f>+IF(G2747=0,"",'Ark1'!W4557)</f>
        <v/>
      </c>
      <c r="M2747" s="222" t="str">
        <f>+IF(G2747=0,"",'Ark1'!X4557)</f>
        <v/>
      </c>
      <c r="N2747" s="114" t="str">
        <f>+IF(G2747=0,"",'Ark1'!Y4557)</f>
        <v/>
      </c>
      <c r="O2747" s="116" t="str">
        <f>+IF(G2747=0,"",'Ark1'!Z4557)</f>
        <v/>
      </c>
      <c r="P2747" s="116" t="str">
        <f t="shared" si="43"/>
        <v/>
      </c>
      <c r="Q2747" s="114" t="str">
        <f>+IF(G2747=0,"",'Ark1'!T4557)</f>
        <v/>
      </c>
      <c r="R2747" s="222" t="str">
        <f>+IF(G2747=0,"",'Ark1'!V4557)</f>
        <v/>
      </c>
      <c r="S2747" s="32"/>
    </row>
    <row r="2748" spans="1:19" x14ac:dyDescent="0.5">
      <c r="A2748" s="32"/>
      <c r="B2748" s="297" t="str">
        <f>+IF(E2748=2012,VLOOKUP(D2748,K_navn!$A$2:$C$359,2),"")</f>
        <v/>
      </c>
      <c r="C2748" s="297" t="str">
        <f>+IF(E2748=2012,VLOOKUP(D2748,K_navn!$A$2:$C$359,3),"")</f>
        <v/>
      </c>
      <c r="D2748" s="115">
        <f>+'Ark1'!P4558</f>
        <v>5027</v>
      </c>
      <c r="E2748" s="115">
        <f>+'Ark1'!C4558</f>
        <v>2013</v>
      </c>
      <c r="F2748" s="116" t="str">
        <f>+IF('Ark1'!Q4558=0,"",'Ark1'!Q4558)</f>
        <v/>
      </c>
      <c r="G2748" s="116">
        <f>+'Ark1'!R4558</f>
        <v>0</v>
      </c>
      <c r="H2748" s="116">
        <f>+'Ark1'!S4558</f>
        <v>0</v>
      </c>
      <c r="I2748" s="222" t="str">
        <f>+IF(G2748=0,"",'Ark1'!AA4558)</f>
        <v/>
      </c>
      <c r="J2748" s="222" t="str">
        <f>+IF(G2748=0,"",'Ark1'!AB4558)</f>
        <v/>
      </c>
      <c r="K2748" s="114" t="str">
        <f>+IF(G2748=0,"",'Ark1'!U4558)</f>
        <v/>
      </c>
      <c r="L2748" s="222" t="str">
        <f>+IF(G2748=0,"",'Ark1'!W4558)</f>
        <v/>
      </c>
      <c r="M2748" s="222" t="str">
        <f>+IF(G2748=0,"",'Ark1'!X4558)</f>
        <v/>
      </c>
      <c r="N2748" s="114" t="str">
        <f>+IF(G2748=0,"",'Ark1'!Y4558)</f>
        <v/>
      </c>
      <c r="O2748" s="116" t="str">
        <f>+IF(G2748=0,"",'Ark1'!Z4558)</f>
        <v/>
      </c>
      <c r="P2748" s="116" t="str">
        <f t="shared" si="43"/>
        <v/>
      </c>
      <c r="Q2748" s="114" t="str">
        <f>+IF(G2748=0,"",'Ark1'!T4558)</f>
        <v/>
      </c>
      <c r="R2748" s="222" t="str">
        <f>+IF(G2748=0,"",'Ark1'!V4558)</f>
        <v/>
      </c>
      <c r="S2748" s="32"/>
    </row>
    <row r="2749" spans="1:19" x14ac:dyDescent="0.5">
      <c r="A2749" s="32"/>
      <c r="B2749" s="297" t="str">
        <f>+IF(E2749=2012,VLOOKUP(D2749,K_navn!$A$2:$C$359,2),"")</f>
        <v/>
      </c>
      <c r="C2749" s="297" t="str">
        <f>+IF(E2749=2012,VLOOKUP(D2749,K_navn!$A$2:$C$359,3),"")</f>
        <v/>
      </c>
      <c r="D2749" s="115">
        <f>+'Ark1'!P4559</f>
        <v>5027</v>
      </c>
      <c r="E2749" s="115">
        <f>+'Ark1'!C4559</f>
        <v>2014</v>
      </c>
      <c r="F2749" s="116" t="str">
        <f>+IF('Ark1'!Q4559=0,"",'Ark1'!Q4559)</f>
        <v/>
      </c>
      <c r="G2749" s="116">
        <f>+'Ark1'!R4559</f>
        <v>0</v>
      </c>
      <c r="H2749" s="116">
        <f>+'Ark1'!S4559</f>
        <v>0</v>
      </c>
      <c r="I2749" s="222" t="str">
        <f>+IF(G2749=0,"",'Ark1'!AA4559)</f>
        <v/>
      </c>
      <c r="J2749" s="222" t="str">
        <f>+IF(G2749=0,"",'Ark1'!AB4559)</f>
        <v/>
      </c>
      <c r="K2749" s="114" t="str">
        <f>+IF(G2749=0,"",'Ark1'!U4559)</f>
        <v/>
      </c>
      <c r="L2749" s="222" t="str">
        <f>+IF(G2749=0,"",'Ark1'!W4559)</f>
        <v/>
      </c>
      <c r="M2749" s="222" t="str">
        <f>+IF(G2749=0,"",'Ark1'!X4559)</f>
        <v/>
      </c>
      <c r="N2749" s="114" t="str">
        <f>+IF(G2749=0,"",'Ark1'!Y4559)</f>
        <v/>
      </c>
      <c r="O2749" s="116" t="str">
        <f>+IF(G2749=0,"",'Ark1'!Z4559)</f>
        <v/>
      </c>
      <c r="P2749" s="116" t="str">
        <f t="shared" si="43"/>
        <v/>
      </c>
      <c r="Q2749" s="114" t="str">
        <f>+IF(G2749=0,"",'Ark1'!T4559)</f>
        <v/>
      </c>
      <c r="R2749" s="222" t="str">
        <f>+IF(G2749=0,"",'Ark1'!V4559)</f>
        <v/>
      </c>
      <c r="S2749" s="32"/>
    </row>
    <row r="2750" spans="1:19" x14ac:dyDescent="0.5">
      <c r="A2750" s="32"/>
      <c r="B2750" s="297" t="str">
        <f>+IF(E2750=2012,VLOOKUP(D2750,K_navn!$A$2:$C$359,2),"")</f>
        <v/>
      </c>
      <c r="C2750" s="297" t="str">
        <f>+IF(E2750=2012,VLOOKUP(D2750,K_navn!$A$2:$C$359,3),"")</f>
        <v/>
      </c>
      <c r="D2750" s="115">
        <f>+'Ark1'!P4560</f>
        <v>5027</v>
      </c>
      <c r="E2750" s="115">
        <f>+'Ark1'!C4560</f>
        <v>2015</v>
      </c>
      <c r="F2750" s="116" t="str">
        <f>+IF('Ark1'!Q4560=0,"",'Ark1'!Q4560)</f>
        <v/>
      </c>
      <c r="G2750" s="116">
        <f>+'Ark1'!R4560</f>
        <v>0</v>
      </c>
      <c r="H2750" s="116">
        <f>+'Ark1'!S4560</f>
        <v>0</v>
      </c>
      <c r="I2750" s="222" t="str">
        <f>+IF(G2750=0,"",'Ark1'!AA4560)</f>
        <v/>
      </c>
      <c r="J2750" s="222" t="str">
        <f>+IF(G2750=0,"",'Ark1'!AB4560)</f>
        <v/>
      </c>
      <c r="K2750" s="114" t="str">
        <f>+IF(G2750=0,"",'Ark1'!U4560)</f>
        <v/>
      </c>
      <c r="L2750" s="222" t="str">
        <f>+IF(G2750=0,"",'Ark1'!W4560)</f>
        <v/>
      </c>
      <c r="M2750" s="222" t="str">
        <f>+IF(G2750=0,"",'Ark1'!X4560)</f>
        <v/>
      </c>
      <c r="N2750" s="114" t="str">
        <f>+IF(G2750=0,"",'Ark1'!Y4560)</f>
        <v/>
      </c>
      <c r="O2750" s="116" t="str">
        <f>+IF(G2750=0,"",'Ark1'!Z4560)</f>
        <v/>
      </c>
      <c r="P2750" s="116" t="str">
        <f t="shared" si="43"/>
        <v/>
      </c>
      <c r="Q2750" s="114" t="str">
        <f>+IF(G2750=0,"",'Ark1'!T4560)</f>
        <v/>
      </c>
      <c r="R2750" s="222" t="str">
        <f>+IF(G2750=0,"",'Ark1'!V4560)</f>
        <v/>
      </c>
      <c r="S2750" s="32"/>
    </row>
    <row r="2751" spans="1:19" x14ac:dyDescent="0.5">
      <c r="A2751" s="32"/>
      <c r="B2751" s="297" t="str">
        <f>+IF(E2751=2012,VLOOKUP(D2751,K_navn!$A$2:$C$359,2),"")</f>
        <v/>
      </c>
      <c r="C2751" s="297" t="str">
        <f>+IF(E2751=2012,VLOOKUP(D2751,K_navn!$A$2:$C$359,3),"")</f>
        <v/>
      </c>
      <c r="D2751" s="115">
        <f>+'Ark1'!P4561</f>
        <v>5027</v>
      </c>
      <c r="E2751" s="115">
        <f>+'Ark1'!C4561</f>
        <v>2016</v>
      </c>
      <c r="F2751" s="116" t="str">
        <f>+IF('Ark1'!Q4561=0,"",'Ark1'!Q4561)</f>
        <v/>
      </c>
      <c r="G2751" s="116">
        <f>+'Ark1'!R4561</f>
        <v>0</v>
      </c>
      <c r="H2751" s="116">
        <f>+'Ark1'!S4561</f>
        <v>0</v>
      </c>
      <c r="I2751" s="222" t="str">
        <f>+IF(G2751=0,"",'Ark1'!AA4561)</f>
        <v/>
      </c>
      <c r="J2751" s="222" t="str">
        <f>+IF(G2751=0,"",'Ark1'!AB4561)</f>
        <v/>
      </c>
      <c r="K2751" s="114" t="str">
        <f>+IF(G2751=0,"",'Ark1'!U4561)</f>
        <v/>
      </c>
      <c r="L2751" s="222" t="str">
        <f>+IF(G2751=0,"",'Ark1'!W4561)</f>
        <v/>
      </c>
      <c r="M2751" s="222" t="str">
        <f>+IF(G2751=0,"",'Ark1'!X4561)</f>
        <v/>
      </c>
      <c r="N2751" s="114" t="str">
        <f>+IF(G2751=0,"",'Ark1'!Y4561)</f>
        <v/>
      </c>
      <c r="O2751" s="116" t="str">
        <f>+IF(G2751=0,"",'Ark1'!Z4561)</f>
        <v/>
      </c>
      <c r="P2751" s="116" t="str">
        <f t="shared" si="43"/>
        <v/>
      </c>
      <c r="Q2751" s="114" t="str">
        <f>+IF(G2751=0,"",'Ark1'!T4561)</f>
        <v/>
      </c>
      <c r="R2751" s="222" t="str">
        <f>+IF(G2751=0,"",'Ark1'!V4561)</f>
        <v/>
      </c>
      <c r="S2751" s="32"/>
    </row>
    <row r="2752" spans="1:19" x14ac:dyDescent="0.5">
      <c r="A2752" s="32"/>
      <c r="B2752" s="297" t="str">
        <f>+IF(E2752=2012,VLOOKUP(D2752,K_navn!$A$2:$C$359,2),"")</f>
        <v/>
      </c>
      <c r="C2752" s="297" t="str">
        <f>+IF(E2752=2012,VLOOKUP(D2752,K_navn!$A$2:$C$359,3),"")</f>
        <v/>
      </c>
      <c r="D2752" s="115">
        <f>+'Ark1'!P4562</f>
        <v>5027</v>
      </c>
      <c r="E2752" s="115">
        <f>+'Ark1'!C4562</f>
        <v>2017</v>
      </c>
      <c r="F2752" s="116" t="str">
        <f>+IF('Ark1'!Q4562=0,"",'Ark1'!Q4562)</f>
        <v/>
      </c>
      <c r="G2752" s="116">
        <f>+'Ark1'!R4562</f>
        <v>0</v>
      </c>
      <c r="H2752" s="116">
        <f>+'Ark1'!S4562</f>
        <v>0</v>
      </c>
      <c r="I2752" s="222" t="str">
        <f>+IF(G2752=0,"",'Ark1'!AA4562)</f>
        <v/>
      </c>
      <c r="J2752" s="222" t="str">
        <f>+IF(G2752=0,"",'Ark1'!AB4562)</f>
        <v/>
      </c>
      <c r="K2752" s="114" t="str">
        <f>+IF(G2752=0,"",'Ark1'!U4562)</f>
        <v/>
      </c>
      <c r="L2752" s="222" t="str">
        <f>+IF(G2752=0,"",'Ark1'!W4562)</f>
        <v/>
      </c>
      <c r="M2752" s="222" t="str">
        <f>+IF(G2752=0,"",'Ark1'!X4562)</f>
        <v/>
      </c>
      <c r="N2752" s="114" t="str">
        <f>+IF(G2752=0,"",'Ark1'!Y4562)</f>
        <v/>
      </c>
      <c r="O2752" s="116" t="str">
        <f>+IF(G2752=0,"",'Ark1'!Z4562)</f>
        <v/>
      </c>
      <c r="P2752" s="116" t="str">
        <f t="shared" si="43"/>
        <v/>
      </c>
      <c r="Q2752" s="114" t="str">
        <f>+IF(G2752=0,"",'Ark1'!T4562)</f>
        <v/>
      </c>
      <c r="R2752" s="222" t="str">
        <f>+IF(G2752=0,"",'Ark1'!V4562)</f>
        <v/>
      </c>
      <c r="S2752" s="32"/>
    </row>
    <row r="2753" spans="1:19" x14ac:dyDescent="0.5">
      <c r="A2753" s="32"/>
      <c r="B2753" s="297" t="str">
        <f>+IF(E2753=2012,VLOOKUP(D2753,K_navn!$A$2:$C$359,2),"")</f>
        <v/>
      </c>
      <c r="C2753" s="297" t="str">
        <f>+IF(E2753=2012,VLOOKUP(D2753,K_navn!$A$2:$C$359,3),"")</f>
        <v/>
      </c>
      <c r="D2753" s="115">
        <f>+'Ark1'!P4563</f>
        <v>5027</v>
      </c>
      <c r="E2753" s="115">
        <f>+'Ark1'!C4563</f>
        <v>2018</v>
      </c>
      <c r="F2753" s="116" t="str">
        <f>+IF('Ark1'!Q4563=0,"",'Ark1'!Q4563)</f>
        <v/>
      </c>
      <c r="G2753" s="116">
        <f>+'Ark1'!R4563</f>
        <v>0</v>
      </c>
      <c r="H2753" s="116">
        <f>+'Ark1'!S4563</f>
        <v>0</v>
      </c>
      <c r="I2753" s="222" t="str">
        <f>+IF(G2753=0,"",'Ark1'!AA4563)</f>
        <v/>
      </c>
      <c r="J2753" s="222" t="str">
        <f>+IF(G2753=0,"",'Ark1'!AB4563)</f>
        <v/>
      </c>
      <c r="K2753" s="114" t="str">
        <f>+IF(G2753=0,"",'Ark1'!U4563)</f>
        <v/>
      </c>
      <c r="L2753" s="222" t="str">
        <f>+IF(G2753=0,"",'Ark1'!W4563)</f>
        <v/>
      </c>
      <c r="M2753" s="222" t="str">
        <f>+IF(G2753=0,"",'Ark1'!X4563)</f>
        <v/>
      </c>
      <c r="N2753" s="114" t="str">
        <f>+IF(G2753=0,"",'Ark1'!Y4563)</f>
        <v/>
      </c>
      <c r="O2753" s="116" t="str">
        <f>+IF(G2753=0,"",'Ark1'!Z4563)</f>
        <v/>
      </c>
      <c r="P2753" s="116" t="str">
        <f t="shared" si="43"/>
        <v/>
      </c>
      <c r="Q2753" s="114" t="str">
        <f>+IF(G2753=0,"",'Ark1'!T4563)</f>
        <v/>
      </c>
      <c r="R2753" s="222" t="str">
        <f>+IF(G2753=0,"",'Ark1'!V4563)</f>
        <v/>
      </c>
      <c r="S2753" s="32"/>
    </row>
    <row r="2754" spans="1:19" x14ac:dyDescent="0.5">
      <c r="A2754" s="32"/>
      <c r="B2754" s="297" t="str">
        <f>+IF(E2754=2012,VLOOKUP(D2754,K_navn!$A$2:$C$359,2),"")</f>
        <v/>
      </c>
      <c r="C2754" s="297" t="str">
        <f>+IF(E2754=2012,VLOOKUP(D2754,K_navn!$A$2:$C$359,3),"")</f>
        <v/>
      </c>
      <c r="D2754" s="115">
        <f>+'Ark1'!P4564</f>
        <v>5027</v>
      </c>
      <c r="E2754" s="115">
        <f>+'Ark1'!C4564</f>
        <v>2019</v>
      </c>
      <c r="F2754" s="116" t="str">
        <f>+IF('Ark1'!Q4564=0,"",'Ark1'!Q4564)</f>
        <v/>
      </c>
      <c r="G2754" s="116">
        <f>+'Ark1'!R4564</f>
        <v>0</v>
      </c>
      <c r="H2754" s="116">
        <f>+'Ark1'!S4564</f>
        <v>0</v>
      </c>
      <c r="I2754" s="222" t="str">
        <f>+IF(G2754=0,"",'Ark1'!AA4564)</f>
        <v/>
      </c>
      <c r="J2754" s="222" t="str">
        <f>+IF(G2754=0,"",'Ark1'!AB4564)</f>
        <v/>
      </c>
      <c r="K2754" s="114" t="str">
        <f>+IF(G2754=0,"",'Ark1'!U4564)</f>
        <v/>
      </c>
      <c r="L2754" s="222" t="str">
        <f>+IF(G2754=0,"",'Ark1'!W4564)</f>
        <v/>
      </c>
      <c r="M2754" s="222" t="str">
        <f>+IF(G2754=0,"",'Ark1'!X4564)</f>
        <v/>
      </c>
      <c r="N2754" s="114" t="str">
        <f>+IF(G2754=0,"",'Ark1'!Y4564)</f>
        <v/>
      </c>
      <c r="O2754" s="116" t="str">
        <f>+IF(G2754=0,"",'Ark1'!Z4564)</f>
        <v/>
      </c>
      <c r="P2754" s="116" t="str">
        <f t="shared" si="43"/>
        <v/>
      </c>
      <c r="Q2754" s="114" t="str">
        <f>+IF(G2754=0,"",'Ark1'!T4564)</f>
        <v/>
      </c>
      <c r="R2754" s="222" t="str">
        <f>+IF(G2754=0,"",'Ark1'!V4564)</f>
        <v/>
      </c>
      <c r="S2754" s="32"/>
    </row>
    <row r="2755" spans="1:19" x14ac:dyDescent="0.5">
      <c r="A2755" s="32"/>
      <c r="B2755" s="297" t="str">
        <f>+IF(E2755=2012,VLOOKUP(D2755,K_navn!$A$2:$C$359,2),"")</f>
        <v/>
      </c>
      <c r="C2755" s="297" t="str">
        <f>+IF(E2755=2012,VLOOKUP(D2755,K_navn!$A$2:$C$359,3),"")</f>
        <v/>
      </c>
      <c r="D2755" s="115">
        <f>+'Ark1'!P4565</f>
        <v>5027</v>
      </c>
      <c r="E2755" s="115">
        <f>+'Ark1'!C4565</f>
        <v>2020</v>
      </c>
      <c r="F2755" s="116" t="str">
        <f>+IF('Ark1'!Q4565=0,"",'Ark1'!Q4565)</f>
        <v/>
      </c>
      <c r="G2755" s="116">
        <f>+'Ark1'!R4565</f>
        <v>0</v>
      </c>
      <c r="H2755" s="116">
        <f>+'Ark1'!S4565</f>
        <v>0</v>
      </c>
      <c r="I2755" s="222" t="str">
        <f>+IF(G2755=0,"",'Ark1'!AA4565)</f>
        <v/>
      </c>
      <c r="J2755" s="222" t="str">
        <f>+IF(G2755=0,"",'Ark1'!AB4565)</f>
        <v/>
      </c>
      <c r="K2755" s="114" t="str">
        <f>+IF(G2755=0,"",'Ark1'!U4565)</f>
        <v/>
      </c>
      <c r="L2755" s="222" t="str">
        <f>+IF(G2755=0,"",'Ark1'!W4565)</f>
        <v/>
      </c>
      <c r="M2755" s="222" t="str">
        <f>+IF(G2755=0,"",'Ark1'!X4565)</f>
        <v/>
      </c>
      <c r="N2755" s="114" t="str">
        <f>+IF(G2755=0,"",'Ark1'!Y4565)</f>
        <v/>
      </c>
      <c r="O2755" s="116" t="str">
        <f>+IF(G2755=0,"",'Ark1'!Z4565)</f>
        <v/>
      </c>
      <c r="P2755" s="116" t="str">
        <f t="shared" si="43"/>
        <v/>
      </c>
      <c r="Q2755" s="114" t="str">
        <f>+IF(G2755=0,"",'Ark1'!T4565)</f>
        <v/>
      </c>
      <c r="R2755" s="222" t="str">
        <f>+IF(G2755=0,"",'Ark1'!V4565)</f>
        <v/>
      </c>
      <c r="S2755" s="32"/>
    </row>
    <row r="2756" spans="1:19" x14ac:dyDescent="0.5">
      <c r="A2756" s="32"/>
      <c r="B2756" s="297" t="str">
        <f>+IF(E2756=2012,VLOOKUP(D2756,K_navn!$A$2:$C$359,2),"")</f>
        <v/>
      </c>
      <c r="C2756" s="297" t="str">
        <f>+IF(E2756=2012,VLOOKUP(D2756,K_navn!$A$2:$C$359,3),"")</f>
        <v/>
      </c>
      <c r="D2756" s="115">
        <f>+'Ark1'!P4566</f>
        <v>5027</v>
      </c>
      <c r="E2756" s="115">
        <f>+'Ark1'!C4566</f>
        <v>2021</v>
      </c>
      <c r="F2756" s="116" t="str">
        <f>+IF('Ark1'!Q4566=0,"",'Ark1'!Q4566)</f>
        <v/>
      </c>
      <c r="G2756" s="116">
        <f>+'Ark1'!R4566</f>
        <v>0</v>
      </c>
      <c r="H2756" s="116">
        <f>+'Ark1'!S4566</f>
        <v>0</v>
      </c>
      <c r="I2756" s="222" t="str">
        <f>+IF(G2756=0,"",'Ark1'!AA4566)</f>
        <v/>
      </c>
      <c r="J2756" s="222" t="str">
        <f>+IF(G2756=0,"",'Ark1'!AB4566)</f>
        <v/>
      </c>
      <c r="K2756" s="114" t="str">
        <f>+IF(G2756=0,"",'Ark1'!U4566)</f>
        <v/>
      </c>
      <c r="L2756" s="222" t="str">
        <f>+IF(G2756=0,"",'Ark1'!W4566)</f>
        <v/>
      </c>
      <c r="M2756" s="222" t="str">
        <f>+IF(G2756=0,"",'Ark1'!X4566)</f>
        <v/>
      </c>
      <c r="N2756" s="114" t="str">
        <f>+IF(G2756=0,"",'Ark1'!Y4566)</f>
        <v/>
      </c>
      <c r="O2756" s="116" t="str">
        <f>+IF(G2756=0,"",'Ark1'!Z4566)</f>
        <v/>
      </c>
      <c r="P2756" s="116" t="str">
        <f t="shared" si="43"/>
        <v/>
      </c>
      <c r="Q2756" s="114" t="str">
        <f>+IF(G2756=0,"",'Ark1'!T4566)</f>
        <v/>
      </c>
      <c r="R2756" s="222" t="str">
        <f>+IF(G2756=0,"",'Ark1'!V4566)</f>
        <v/>
      </c>
      <c r="S2756" s="32"/>
    </row>
    <row r="2757" spans="1:19" x14ac:dyDescent="0.5">
      <c r="A2757" s="32"/>
      <c r="B2757" s="297" t="str">
        <f>+IF(E2757=2012,VLOOKUP(D2757,K_navn!$A$2:$C$359,2),"")</f>
        <v/>
      </c>
      <c r="C2757" s="297" t="str">
        <f>+IF(E2757=2012,VLOOKUP(D2757,K_navn!$A$2:$C$359,3),"")</f>
        <v/>
      </c>
      <c r="D2757" s="115">
        <f>+'Ark1'!P4567</f>
        <v>5027</v>
      </c>
      <c r="E2757" s="115">
        <f>+'Ark1'!C4567</f>
        <v>2022</v>
      </c>
      <c r="F2757" s="116" t="str">
        <f>+IF('Ark1'!Q4567=0,"",'Ark1'!Q4567)</f>
        <v/>
      </c>
      <c r="G2757" s="116">
        <f>+'Ark1'!R4567</f>
        <v>0</v>
      </c>
      <c r="H2757" s="116">
        <f>+'Ark1'!S4567</f>
        <v>0</v>
      </c>
      <c r="I2757" s="222" t="str">
        <f>+IF(G2757=0,"",'Ark1'!AA4567)</f>
        <v/>
      </c>
      <c r="J2757" s="222" t="str">
        <f>+IF(G2757=0,"",'Ark1'!AB4567)</f>
        <v/>
      </c>
      <c r="K2757" s="114" t="str">
        <f>+IF(G2757=0,"",'Ark1'!U4567)</f>
        <v/>
      </c>
      <c r="L2757" s="222" t="str">
        <f>+IF(G2757=0,"",'Ark1'!W4567)</f>
        <v/>
      </c>
      <c r="M2757" s="222" t="str">
        <f>+IF(G2757=0,"",'Ark1'!X4567)</f>
        <v/>
      </c>
      <c r="N2757" s="114" t="str">
        <f>+IF(G2757=0,"",'Ark1'!Y4567)</f>
        <v/>
      </c>
      <c r="O2757" s="116" t="str">
        <f>+IF(G2757=0,"",'Ark1'!Z4567)</f>
        <v/>
      </c>
      <c r="P2757" s="116" t="str">
        <f t="shared" si="43"/>
        <v/>
      </c>
      <c r="Q2757" s="114" t="str">
        <f>+IF(G2757=0,"",'Ark1'!T4567)</f>
        <v/>
      </c>
      <c r="R2757" s="222" t="str">
        <f>+IF(G2757=0,"",'Ark1'!V4567)</f>
        <v/>
      </c>
      <c r="S2757" s="32"/>
    </row>
    <row r="2758" spans="1:19" x14ac:dyDescent="0.5">
      <c r="A2758" s="32"/>
      <c r="B2758" s="297" t="str">
        <f>+IF(E2758=2012,VLOOKUP(D2758,K_navn!$A$2:$C$359,2),"")</f>
        <v>Melhus</v>
      </c>
      <c r="C2758" s="297" t="str">
        <f>+IF(E2758=2012,VLOOKUP(D2758,K_navn!$A$2:$C$359,3),"")</f>
        <v>Trøndelag</v>
      </c>
      <c r="D2758" s="115">
        <f>+'Ark1'!P4568</f>
        <v>5028</v>
      </c>
      <c r="E2758" s="115">
        <f>+'Ark1'!C4568</f>
        <v>2012</v>
      </c>
      <c r="F2758" s="116" t="str">
        <f>+IF('Ark1'!Q4568=0,"",'Ark1'!Q4568)</f>
        <v/>
      </c>
      <c r="G2758" s="116">
        <f>+'Ark1'!R4568</f>
        <v>0</v>
      </c>
      <c r="H2758" s="116">
        <f>+'Ark1'!S4568</f>
        <v>0</v>
      </c>
      <c r="I2758" s="222" t="str">
        <f>+IF(G2758=0,"",'Ark1'!AA4568)</f>
        <v/>
      </c>
      <c r="J2758" s="222" t="str">
        <f>+IF(G2758=0,"",'Ark1'!AB4568)</f>
        <v/>
      </c>
      <c r="K2758" s="114" t="str">
        <f>+IF(G2758=0,"",'Ark1'!U4568)</f>
        <v/>
      </c>
      <c r="L2758" s="222" t="str">
        <f>+IF(G2758=0,"",'Ark1'!W4568)</f>
        <v/>
      </c>
      <c r="M2758" s="222" t="str">
        <f>+IF(G2758=0,"",'Ark1'!X4568)</f>
        <v/>
      </c>
      <c r="N2758" s="114" t="str">
        <f>+IF(G2758=0,"",'Ark1'!Y4568)</f>
        <v/>
      </c>
      <c r="O2758" s="116" t="str">
        <f>+IF(G2758=0,"",'Ark1'!Z4568)</f>
        <v/>
      </c>
      <c r="P2758" s="116" t="str">
        <f t="shared" si="43"/>
        <v/>
      </c>
      <c r="Q2758" s="114" t="str">
        <f>+IF(G2758=0,"",'Ark1'!T4568)</f>
        <v/>
      </c>
      <c r="R2758" s="222" t="str">
        <f>+IF(G2758=0,"",'Ark1'!V4568)</f>
        <v/>
      </c>
      <c r="S2758" s="32"/>
    </row>
    <row r="2759" spans="1:19" x14ac:dyDescent="0.5">
      <c r="A2759" s="32"/>
      <c r="B2759" s="297" t="str">
        <f>+IF(E2759=2012,VLOOKUP(D2759,K_navn!$A$2:$C$359,2),"")</f>
        <v/>
      </c>
      <c r="C2759" s="297" t="str">
        <f>+IF(E2759=2012,VLOOKUP(D2759,K_navn!$A$2:$C$359,3),"")</f>
        <v/>
      </c>
      <c r="D2759" s="115">
        <f>+'Ark1'!P4569</f>
        <v>5028</v>
      </c>
      <c r="E2759" s="115">
        <f>+'Ark1'!C4569</f>
        <v>2013</v>
      </c>
      <c r="F2759" s="116" t="str">
        <f>+IF('Ark1'!Q4569=0,"",'Ark1'!Q4569)</f>
        <v/>
      </c>
      <c r="G2759" s="116">
        <f>+'Ark1'!R4569</f>
        <v>0</v>
      </c>
      <c r="H2759" s="116">
        <f>+'Ark1'!S4569</f>
        <v>0</v>
      </c>
      <c r="I2759" s="222" t="str">
        <f>+IF(G2759=0,"",'Ark1'!AA4569)</f>
        <v/>
      </c>
      <c r="J2759" s="222" t="str">
        <f>+IF(G2759=0,"",'Ark1'!AB4569)</f>
        <v/>
      </c>
      <c r="K2759" s="114" t="str">
        <f>+IF(G2759=0,"",'Ark1'!U4569)</f>
        <v/>
      </c>
      <c r="L2759" s="222" t="str">
        <f>+IF(G2759=0,"",'Ark1'!W4569)</f>
        <v/>
      </c>
      <c r="M2759" s="222" t="str">
        <f>+IF(G2759=0,"",'Ark1'!X4569)</f>
        <v/>
      </c>
      <c r="N2759" s="114" t="str">
        <f>+IF(G2759=0,"",'Ark1'!Y4569)</f>
        <v/>
      </c>
      <c r="O2759" s="116" t="str">
        <f>+IF(G2759=0,"",'Ark1'!Z4569)</f>
        <v/>
      </c>
      <c r="P2759" s="116" t="str">
        <f t="shared" si="43"/>
        <v/>
      </c>
      <c r="Q2759" s="114" t="str">
        <f>+IF(G2759=0,"",'Ark1'!T4569)</f>
        <v/>
      </c>
      <c r="R2759" s="222" t="str">
        <f>+IF(G2759=0,"",'Ark1'!V4569)</f>
        <v/>
      </c>
      <c r="S2759" s="32"/>
    </row>
    <row r="2760" spans="1:19" x14ac:dyDescent="0.5">
      <c r="A2760" s="32"/>
      <c r="B2760" s="297" t="str">
        <f>+IF(E2760=2012,VLOOKUP(D2760,K_navn!$A$2:$C$359,2),"")</f>
        <v/>
      </c>
      <c r="C2760" s="297" t="str">
        <f>+IF(E2760=2012,VLOOKUP(D2760,K_navn!$A$2:$C$359,3),"")</f>
        <v/>
      </c>
      <c r="D2760" s="115">
        <f>+'Ark1'!P4570</f>
        <v>5028</v>
      </c>
      <c r="E2760" s="115">
        <f>+'Ark1'!C4570</f>
        <v>2014</v>
      </c>
      <c r="F2760" s="116" t="str">
        <f>+IF('Ark1'!Q4570=0,"",'Ark1'!Q4570)</f>
        <v/>
      </c>
      <c r="G2760" s="116">
        <f>+'Ark1'!R4570</f>
        <v>0</v>
      </c>
      <c r="H2760" s="116">
        <f>+'Ark1'!S4570</f>
        <v>0</v>
      </c>
      <c r="I2760" s="222" t="str">
        <f>+IF(G2760=0,"",'Ark1'!AA4570)</f>
        <v/>
      </c>
      <c r="J2760" s="222" t="str">
        <f>+IF(G2760=0,"",'Ark1'!AB4570)</f>
        <v/>
      </c>
      <c r="K2760" s="114" t="str">
        <f>+IF(G2760=0,"",'Ark1'!U4570)</f>
        <v/>
      </c>
      <c r="L2760" s="222" t="str">
        <f>+IF(G2760=0,"",'Ark1'!W4570)</f>
        <v/>
      </c>
      <c r="M2760" s="222" t="str">
        <f>+IF(G2760=0,"",'Ark1'!X4570)</f>
        <v/>
      </c>
      <c r="N2760" s="114" t="str">
        <f>+IF(G2760=0,"",'Ark1'!Y4570)</f>
        <v/>
      </c>
      <c r="O2760" s="116" t="str">
        <f>+IF(G2760=0,"",'Ark1'!Z4570)</f>
        <v/>
      </c>
      <c r="P2760" s="116" t="str">
        <f t="shared" si="43"/>
        <v/>
      </c>
      <c r="Q2760" s="114" t="str">
        <f>+IF(G2760=0,"",'Ark1'!T4570)</f>
        <v/>
      </c>
      <c r="R2760" s="222" t="str">
        <f>+IF(G2760=0,"",'Ark1'!V4570)</f>
        <v/>
      </c>
      <c r="S2760" s="32"/>
    </row>
    <row r="2761" spans="1:19" x14ac:dyDescent="0.5">
      <c r="A2761" s="32"/>
      <c r="B2761" s="297" t="str">
        <f>+IF(E2761=2012,VLOOKUP(D2761,K_navn!$A$2:$C$359,2),"")</f>
        <v/>
      </c>
      <c r="C2761" s="297" t="str">
        <f>+IF(E2761=2012,VLOOKUP(D2761,K_navn!$A$2:$C$359,3),"")</f>
        <v/>
      </c>
      <c r="D2761" s="115">
        <f>+'Ark1'!P4571</f>
        <v>5028</v>
      </c>
      <c r="E2761" s="115">
        <f>+'Ark1'!C4571</f>
        <v>2015</v>
      </c>
      <c r="F2761" s="116" t="str">
        <f>+IF('Ark1'!Q4571=0,"",'Ark1'!Q4571)</f>
        <v/>
      </c>
      <c r="G2761" s="116">
        <f>+'Ark1'!R4571</f>
        <v>0</v>
      </c>
      <c r="H2761" s="116">
        <f>+'Ark1'!S4571</f>
        <v>0</v>
      </c>
      <c r="I2761" s="222" t="str">
        <f>+IF(G2761=0,"",'Ark1'!AA4571)</f>
        <v/>
      </c>
      <c r="J2761" s="222" t="str">
        <f>+IF(G2761=0,"",'Ark1'!AB4571)</f>
        <v/>
      </c>
      <c r="K2761" s="114" t="str">
        <f>+IF(G2761=0,"",'Ark1'!U4571)</f>
        <v/>
      </c>
      <c r="L2761" s="222" t="str">
        <f>+IF(G2761=0,"",'Ark1'!W4571)</f>
        <v/>
      </c>
      <c r="M2761" s="222" t="str">
        <f>+IF(G2761=0,"",'Ark1'!X4571)</f>
        <v/>
      </c>
      <c r="N2761" s="114" t="str">
        <f>+IF(G2761=0,"",'Ark1'!Y4571)</f>
        <v/>
      </c>
      <c r="O2761" s="116" t="str">
        <f>+IF(G2761=0,"",'Ark1'!Z4571)</f>
        <v/>
      </c>
      <c r="P2761" s="116" t="str">
        <f t="shared" si="43"/>
        <v/>
      </c>
      <c r="Q2761" s="114" t="str">
        <f>+IF(G2761=0,"",'Ark1'!T4571)</f>
        <v/>
      </c>
      <c r="R2761" s="222" t="str">
        <f>+IF(G2761=0,"",'Ark1'!V4571)</f>
        <v/>
      </c>
      <c r="S2761" s="32"/>
    </row>
    <row r="2762" spans="1:19" x14ac:dyDescent="0.5">
      <c r="A2762" s="32"/>
      <c r="B2762" s="297" t="str">
        <f>+IF(E2762=2012,VLOOKUP(D2762,K_navn!$A$2:$C$359,2),"")</f>
        <v/>
      </c>
      <c r="C2762" s="297" t="str">
        <f>+IF(E2762=2012,VLOOKUP(D2762,K_navn!$A$2:$C$359,3),"")</f>
        <v/>
      </c>
      <c r="D2762" s="115">
        <f>+'Ark1'!P4572</f>
        <v>5028</v>
      </c>
      <c r="E2762" s="115">
        <f>+'Ark1'!C4572</f>
        <v>2016</v>
      </c>
      <c r="F2762" s="116" t="str">
        <f>+IF('Ark1'!Q4572=0,"",'Ark1'!Q4572)</f>
        <v/>
      </c>
      <c r="G2762" s="116">
        <f>+'Ark1'!R4572</f>
        <v>0</v>
      </c>
      <c r="H2762" s="116">
        <f>+'Ark1'!S4572</f>
        <v>0</v>
      </c>
      <c r="I2762" s="222" t="str">
        <f>+IF(G2762=0,"",'Ark1'!AA4572)</f>
        <v/>
      </c>
      <c r="J2762" s="222" t="str">
        <f>+IF(G2762=0,"",'Ark1'!AB4572)</f>
        <v/>
      </c>
      <c r="K2762" s="114" t="str">
        <f>+IF(G2762=0,"",'Ark1'!U4572)</f>
        <v/>
      </c>
      <c r="L2762" s="222" t="str">
        <f>+IF(G2762=0,"",'Ark1'!W4572)</f>
        <v/>
      </c>
      <c r="M2762" s="222" t="str">
        <f>+IF(G2762=0,"",'Ark1'!X4572)</f>
        <v/>
      </c>
      <c r="N2762" s="114" t="str">
        <f>+IF(G2762=0,"",'Ark1'!Y4572)</f>
        <v/>
      </c>
      <c r="O2762" s="116" t="str">
        <f>+IF(G2762=0,"",'Ark1'!Z4572)</f>
        <v/>
      </c>
      <c r="P2762" s="116" t="str">
        <f t="shared" si="43"/>
        <v/>
      </c>
      <c r="Q2762" s="114" t="str">
        <f>+IF(G2762=0,"",'Ark1'!T4572)</f>
        <v/>
      </c>
      <c r="R2762" s="222" t="str">
        <f>+IF(G2762=0,"",'Ark1'!V4572)</f>
        <v/>
      </c>
      <c r="S2762" s="32"/>
    </row>
    <row r="2763" spans="1:19" x14ac:dyDescent="0.5">
      <c r="A2763" s="32"/>
      <c r="B2763" s="297" t="str">
        <f>+IF(E2763=2012,VLOOKUP(D2763,K_navn!$A$2:$C$359,2),"")</f>
        <v/>
      </c>
      <c r="C2763" s="297" t="str">
        <f>+IF(E2763=2012,VLOOKUP(D2763,K_navn!$A$2:$C$359,3),"")</f>
        <v/>
      </c>
      <c r="D2763" s="115">
        <f>+'Ark1'!P4573</f>
        <v>5028</v>
      </c>
      <c r="E2763" s="115">
        <f>+'Ark1'!C4573</f>
        <v>2017</v>
      </c>
      <c r="F2763" s="116" t="str">
        <f>+IF('Ark1'!Q4573=0,"",'Ark1'!Q4573)</f>
        <v/>
      </c>
      <c r="G2763" s="116">
        <f>+'Ark1'!R4573</f>
        <v>0</v>
      </c>
      <c r="H2763" s="116">
        <f>+'Ark1'!S4573</f>
        <v>0</v>
      </c>
      <c r="I2763" s="222" t="str">
        <f>+IF(G2763=0,"",'Ark1'!AA4573)</f>
        <v/>
      </c>
      <c r="J2763" s="222" t="str">
        <f>+IF(G2763=0,"",'Ark1'!AB4573)</f>
        <v/>
      </c>
      <c r="K2763" s="114" t="str">
        <f>+IF(G2763=0,"",'Ark1'!U4573)</f>
        <v/>
      </c>
      <c r="L2763" s="222" t="str">
        <f>+IF(G2763=0,"",'Ark1'!W4573)</f>
        <v/>
      </c>
      <c r="M2763" s="222" t="str">
        <f>+IF(G2763=0,"",'Ark1'!X4573)</f>
        <v/>
      </c>
      <c r="N2763" s="114" t="str">
        <f>+IF(G2763=0,"",'Ark1'!Y4573)</f>
        <v/>
      </c>
      <c r="O2763" s="116" t="str">
        <f>+IF(G2763=0,"",'Ark1'!Z4573)</f>
        <v/>
      </c>
      <c r="P2763" s="116" t="str">
        <f t="shared" si="43"/>
        <v/>
      </c>
      <c r="Q2763" s="114" t="str">
        <f>+IF(G2763=0,"",'Ark1'!T4573)</f>
        <v/>
      </c>
      <c r="R2763" s="222" t="str">
        <f>+IF(G2763=0,"",'Ark1'!V4573)</f>
        <v/>
      </c>
      <c r="S2763" s="32"/>
    </row>
    <row r="2764" spans="1:19" x14ac:dyDescent="0.5">
      <c r="A2764" s="32"/>
      <c r="B2764" s="297" t="str">
        <f>+IF(E2764=2012,VLOOKUP(D2764,K_navn!$A$2:$C$359,2),"")</f>
        <v/>
      </c>
      <c r="C2764" s="297" t="str">
        <f>+IF(E2764=2012,VLOOKUP(D2764,K_navn!$A$2:$C$359,3),"")</f>
        <v/>
      </c>
      <c r="D2764" s="115">
        <f>+'Ark1'!P4574</f>
        <v>5028</v>
      </c>
      <c r="E2764" s="115">
        <f>+'Ark1'!C4574</f>
        <v>2018</v>
      </c>
      <c r="F2764" s="116" t="str">
        <f>+IF('Ark1'!Q4574=0,"",'Ark1'!Q4574)</f>
        <v/>
      </c>
      <c r="G2764" s="116">
        <f>+'Ark1'!R4574</f>
        <v>0</v>
      </c>
      <c r="H2764" s="116">
        <f>+'Ark1'!S4574</f>
        <v>0</v>
      </c>
      <c r="I2764" s="222" t="str">
        <f>+IF(G2764=0,"",'Ark1'!AA4574)</f>
        <v/>
      </c>
      <c r="J2764" s="222" t="str">
        <f>+IF(G2764=0,"",'Ark1'!AB4574)</f>
        <v/>
      </c>
      <c r="K2764" s="114" t="str">
        <f>+IF(G2764=0,"",'Ark1'!U4574)</f>
        <v/>
      </c>
      <c r="L2764" s="222" t="str">
        <f>+IF(G2764=0,"",'Ark1'!W4574)</f>
        <v/>
      </c>
      <c r="M2764" s="222" t="str">
        <f>+IF(G2764=0,"",'Ark1'!X4574)</f>
        <v/>
      </c>
      <c r="N2764" s="114" t="str">
        <f>+IF(G2764=0,"",'Ark1'!Y4574)</f>
        <v/>
      </c>
      <c r="O2764" s="116" t="str">
        <f>+IF(G2764=0,"",'Ark1'!Z4574)</f>
        <v/>
      </c>
      <c r="P2764" s="116" t="str">
        <f t="shared" si="43"/>
        <v/>
      </c>
      <c r="Q2764" s="114" t="str">
        <f>+IF(G2764=0,"",'Ark1'!T4574)</f>
        <v/>
      </c>
      <c r="R2764" s="222" t="str">
        <f>+IF(G2764=0,"",'Ark1'!V4574)</f>
        <v/>
      </c>
      <c r="S2764" s="32"/>
    </row>
    <row r="2765" spans="1:19" x14ac:dyDescent="0.5">
      <c r="A2765" s="32"/>
      <c r="B2765" s="297" t="str">
        <f>+IF(E2765=2012,VLOOKUP(D2765,K_navn!$A$2:$C$359,2),"")</f>
        <v/>
      </c>
      <c r="C2765" s="297" t="str">
        <f>+IF(E2765=2012,VLOOKUP(D2765,K_navn!$A$2:$C$359,3),"")</f>
        <v/>
      </c>
      <c r="D2765" s="115">
        <f>+'Ark1'!P4575</f>
        <v>5028</v>
      </c>
      <c r="E2765" s="115">
        <f>+'Ark1'!C4575</f>
        <v>2019</v>
      </c>
      <c r="F2765" s="116" t="str">
        <f>+IF('Ark1'!Q4575=0,"",'Ark1'!Q4575)</f>
        <v/>
      </c>
      <c r="G2765" s="116">
        <f>+'Ark1'!R4575</f>
        <v>0</v>
      </c>
      <c r="H2765" s="116">
        <f>+'Ark1'!S4575</f>
        <v>0</v>
      </c>
      <c r="I2765" s="222" t="str">
        <f>+IF(G2765=0,"",'Ark1'!AA4575)</f>
        <v/>
      </c>
      <c r="J2765" s="222" t="str">
        <f>+IF(G2765=0,"",'Ark1'!AB4575)</f>
        <v/>
      </c>
      <c r="K2765" s="114" t="str">
        <f>+IF(G2765=0,"",'Ark1'!U4575)</f>
        <v/>
      </c>
      <c r="L2765" s="222" t="str">
        <f>+IF(G2765=0,"",'Ark1'!W4575)</f>
        <v/>
      </c>
      <c r="M2765" s="222" t="str">
        <f>+IF(G2765=0,"",'Ark1'!X4575)</f>
        <v/>
      </c>
      <c r="N2765" s="114" t="str">
        <f>+IF(G2765=0,"",'Ark1'!Y4575)</f>
        <v/>
      </c>
      <c r="O2765" s="116" t="str">
        <f>+IF(G2765=0,"",'Ark1'!Z4575)</f>
        <v/>
      </c>
      <c r="P2765" s="116" t="str">
        <f t="shared" si="43"/>
        <v/>
      </c>
      <c r="Q2765" s="114" t="str">
        <f>+IF(G2765=0,"",'Ark1'!T4575)</f>
        <v/>
      </c>
      <c r="R2765" s="222" t="str">
        <f>+IF(G2765=0,"",'Ark1'!V4575)</f>
        <v/>
      </c>
      <c r="S2765" s="32"/>
    </row>
    <row r="2766" spans="1:19" x14ac:dyDescent="0.5">
      <c r="A2766" s="32"/>
      <c r="B2766" s="297" t="str">
        <f>+IF(E2766=2012,VLOOKUP(D2766,K_navn!$A$2:$C$359,2),"")</f>
        <v/>
      </c>
      <c r="C2766" s="297" t="str">
        <f>+IF(E2766=2012,VLOOKUP(D2766,K_navn!$A$2:$C$359,3),"")</f>
        <v/>
      </c>
      <c r="D2766" s="115">
        <f>+'Ark1'!P4576</f>
        <v>5028</v>
      </c>
      <c r="E2766" s="115">
        <f>+'Ark1'!C4576</f>
        <v>2020</v>
      </c>
      <c r="F2766" s="116" t="str">
        <f>+IF('Ark1'!Q4576=0,"",'Ark1'!Q4576)</f>
        <v/>
      </c>
      <c r="G2766" s="116">
        <f>+'Ark1'!R4576</f>
        <v>0</v>
      </c>
      <c r="H2766" s="116">
        <f>+'Ark1'!S4576</f>
        <v>0</v>
      </c>
      <c r="I2766" s="222" t="str">
        <f>+IF(G2766=0,"",'Ark1'!AA4576)</f>
        <v/>
      </c>
      <c r="J2766" s="222" t="str">
        <f>+IF(G2766=0,"",'Ark1'!AB4576)</f>
        <v/>
      </c>
      <c r="K2766" s="114" t="str">
        <f>+IF(G2766=0,"",'Ark1'!U4576)</f>
        <v/>
      </c>
      <c r="L2766" s="222" t="str">
        <f>+IF(G2766=0,"",'Ark1'!W4576)</f>
        <v/>
      </c>
      <c r="M2766" s="222" t="str">
        <f>+IF(G2766=0,"",'Ark1'!X4576)</f>
        <v/>
      </c>
      <c r="N2766" s="114" t="str">
        <f>+IF(G2766=0,"",'Ark1'!Y4576)</f>
        <v/>
      </c>
      <c r="O2766" s="116" t="str">
        <f>+IF(G2766=0,"",'Ark1'!Z4576)</f>
        <v/>
      </c>
      <c r="P2766" s="116" t="str">
        <f t="shared" si="43"/>
        <v/>
      </c>
      <c r="Q2766" s="114" t="str">
        <f>+IF(G2766=0,"",'Ark1'!T4576)</f>
        <v/>
      </c>
      <c r="R2766" s="222" t="str">
        <f>+IF(G2766=0,"",'Ark1'!V4576)</f>
        <v/>
      </c>
      <c r="S2766" s="32"/>
    </row>
    <row r="2767" spans="1:19" x14ac:dyDescent="0.5">
      <c r="A2767" s="32"/>
      <c r="B2767" s="297" t="str">
        <f>+IF(E2767=2012,VLOOKUP(D2767,K_navn!$A$2:$C$359,2),"")</f>
        <v/>
      </c>
      <c r="C2767" s="297" t="str">
        <f>+IF(E2767=2012,VLOOKUP(D2767,K_navn!$A$2:$C$359,3),"")</f>
        <v/>
      </c>
      <c r="D2767" s="115">
        <f>+'Ark1'!P4577</f>
        <v>5028</v>
      </c>
      <c r="E2767" s="115">
        <f>+'Ark1'!C4577</f>
        <v>2021</v>
      </c>
      <c r="F2767" s="116" t="str">
        <f>+IF('Ark1'!Q4577=0,"",'Ark1'!Q4577)</f>
        <v/>
      </c>
      <c r="G2767" s="116">
        <f>+'Ark1'!R4577</f>
        <v>0</v>
      </c>
      <c r="H2767" s="116">
        <f>+'Ark1'!S4577</f>
        <v>0</v>
      </c>
      <c r="I2767" s="222" t="str">
        <f>+IF(G2767=0,"",'Ark1'!AA4577)</f>
        <v/>
      </c>
      <c r="J2767" s="222" t="str">
        <f>+IF(G2767=0,"",'Ark1'!AB4577)</f>
        <v/>
      </c>
      <c r="K2767" s="114" t="str">
        <f>+IF(G2767=0,"",'Ark1'!U4577)</f>
        <v/>
      </c>
      <c r="L2767" s="222" t="str">
        <f>+IF(G2767=0,"",'Ark1'!W4577)</f>
        <v/>
      </c>
      <c r="M2767" s="222" t="str">
        <f>+IF(G2767=0,"",'Ark1'!X4577)</f>
        <v/>
      </c>
      <c r="N2767" s="114" t="str">
        <f>+IF(G2767=0,"",'Ark1'!Y4577)</f>
        <v/>
      </c>
      <c r="O2767" s="116" t="str">
        <f>+IF(G2767=0,"",'Ark1'!Z4577)</f>
        <v/>
      </c>
      <c r="P2767" s="116" t="str">
        <f t="shared" si="43"/>
        <v/>
      </c>
      <c r="Q2767" s="114" t="str">
        <f>+IF(G2767=0,"",'Ark1'!T4577)</f>
        <v/>
      </c>
      <c r="R2767" s="222" t="str">
        <f>+IF(G2767=0,"",'Ark1'!V4577)</f>
        <v/>
      </c>
      <c r="S2767" s="32"/>
    </row>
    <row r="2768" spans="1:19" x14ac:dyDescent="0.5">
      <c r="A2768" s="32"/>
      <c r="B2768" s="297" t="str">
        <f>+IF(E2768=2012,VLOOKUP(D2768,K_navn!$A$2:$C$359,2),"")</f>
        <v/>
      </c>
      <c r="C2768" s="297" t="str">
        <f>+IF(E2768=2012,VLOOKUP(D2768,K_navn!$A$2:$C$359,3),"")</f>
        <v/>
      </c>
      <c r="D2768" s="115">
        <f>+'Ark1'!P4578</f>
        <v>5028</v>
      </c>
      <c r="E2768" s="115">
        <f>+'Ark1'!C4578</f>
        <v>2022</v>
      </c>
      <c r="F2768" s="116" t="str">
        <f>+IF('Ark1'!Q4578=0,"",'Ark1'!Q4578)</f>
        <v/>
      </c>
      <c r="G2768" s="116">
        <f>+'Ark1'!R4578</f>
        <v>0</v>
      </c>
      <c r="H2768" s="116">
        <f>+'Ark1'!S4578</f>
        <v>0</v>
      </c>
      <c r="I2768" s="222" t="str">
        <f>+IF(G2768=0,"",'Ark1'!AA4578)</f>
        <v/>
      </c>
      <c r="J2768" s="222" t="str">
        <f>+IF(G2768=0,"",'Ark1'!AB4578)</f>
        <v/>
      </c>
      <c r="K2768" s="114" t="str">
        <f>+IF(G2768=0,"",'Ark1'!U4578)</f>
        <v/>
      </c>
      <c r="L2768" s="222" t="str">
        <f>+IF(G2768=0,"",'Ark1'!W4578)</f>
        <v/>
      </c>
      <c r="M2768" s="222" t="str">
        <f>+IF(G2768=0,"",'Ark1'!X4578)</f>
        <v/>
      </c>
      <c r="N2768" s="114" t="str">
        <f>+IF(G2768=0,"",'Ark1'!Y4578)</f>
        <v/>
      </c>
      <c r="O2768" s="116" t="str">
        <f>+IF(G2768=0,"",'Ark1'!Z4578)</f>
        <v/>
      </c>
      <c r="P2768" s="116" t="str">
        <f t="shared" si="43"/>
        <v/>
      </c>
      <c r="Q2768" s="114" t="str">
        <f>+IF(G2768=0,"",'Ark1'!T4578)</f>
        <v/>
      </c>
      <c r="R2768" s="222" t="str">
        <f>+IF(G2768=0,"",'Ark1'!V4578)</f>
        <v/>
      </c>
      <c r="S2768" s="32"/>
    </row>
    <row r="2769" spans="1:19" x14ac:dyDescent="0.5">
      <c r="A2769" s="32"/>
      <c r="B2769" s="297" t="str">
        <f>+IF(E2769=2012,VLOOKUP(D2769,K_navn!$A$2:$C$359,2),"")</f>
        <v>Skaun</v>
      </c>
      <c r="C2769" s="297" t="str">
        <f>+IF(E2769=2012,VLOOKUP(D2769,K_navn!$A$2:$C$359,3),"")</f>
        <v>Trøndelag</v>
      </c>
      <c r="D2769" s="115">
        <f>+'Ark1'!P4579</f>
        <v>5029</v>
      </c>
      <c r="E2769" s="115">
        <f>+'Ark1'!C4579</f>
        <v>2012</v>
      </c>
      <c r="F2769" s="116" t="str">
        <f>+IF('Ark1'!Q4579=0,"",'Ark1'!Q4579)</f>
        <v/>
      </c>
      <c r="G2769" s="116">
        <f>+'Ark1'!R4579</f>
        <v>0</v>
      </c>
      <c r="H2769" s="116">
        <f>+'Ark1'!S4579</f>
        <v>0</v>
      </c>
      <c r="I2769" s="222" t="str">
        <f>+IF(G2769=0,"",'Ark1'!AA4579)</f>
        <v/>
      </c>
      <c r="J2769" s="222" t="str">
        <f>+IF(G2769=0,"",'Ark1'!AB4579)</f>
        <v/>
      </c>
      <c r="K2769" s="114" t="str">
        <f>+IF(G2769=0,"",'Ark1'!U4579)</f>
        <v/>
      </c>
      <c r="L2769" s="222" t="str">
        <f>+IF(G2769=0,"",'Ark1'!W4579)</f>
        <v/>
      </c>
      <c r="M2769" s="222" t="str">
        <f>+IF(G2769=0,"",'Ark1'!X4579)</f>
        <v/>
      </c>
      <c r="N2769" s="114" t="str">
        <f>+IF(G2769=0,"",'Ark1'!Y4579)</f>
        <v/>
      </c>
      <c r="O2769" s="116" t="str">
        <f>+IF(G2769=0,"",'Ark1'!Z4579)</f>
        <v/>
      </c>
      <c r="P2769" s="116" t="str">
        <f t="shared" si="43"/>
        <v/>
      </c>
      <c r="Q2769" s="114" t="str">
        <f>+IF(G2769=0,"",'Ark1'!T4579)</f>
        <v/>
      </c>
      <c r="R2769" s="222" t="str">
        <f>+IF(G2769=0,"",'Ark1'!V4579)</f>
        <v/>
      </c>
      <c r="S2769" s="32"/>
    </row>
    <row r="2770" spans="1:19" x14ac:dyDescent="0.5">
      <c r="A2770" s="32"/>
      <c r="B2770" s="297" t="str">
        <f>+IF(E2770=2012,VLOOKUP(D2770,K_navn!$A$2:$C$359,2),"")</f>
        <v/>
      </c>
      <c r="C2770" s="297" t="str">
        <f>+IF(E2770=2012,VLOOKUP(D2770,K_navn!$A$2:$C$359,3),"")</f>
        <v/>
      </c>
      <c r="D2770" s="115">
        <f>+'Ark1'!P4580</f>
        <v>5029</v>
      </c>
      <c r="E2770" s="115">
        <f>+'Ark1'!C4580</f>
        <v>2013</v>
      </c>
      <c r="F2770" s="116" t="str">
        <f>+IF('Ark1'!Q4580=0,"",'Ark1'!Q4580)</f>
        <v/>
      </c>
      <c r="G2770" s="116">
        <f>+'Ark1'!R4580</f>
        <v>0</v>
      </c>
      <c r="H2770" s="116">
        <f>+'Ark1'!S4580</f>
        <v>0</v>
      </c>
      <c r="I2770" s="222" t="str">
        <f>+IF(G2770=0,"",'Ark1'!AA4580)</f>
        <v/>
      </c>
      <c r="J2770" s="222" t="str">
        <f>+IF(G2770=0,"",'Ark1'!AB4580)</f>
        <v/>
      </c>
      <c r="K2770" s="114" t="str">
        <f>+IF(G2770=0,"",'Ark1'!U4580)</f>
        <v/>
      </c>
      <c r="L2770" s="222" t="str">
        <f>+IF(G2770=0,"",'Ark1'!W4580)</f>
        <v/>
      </c>
      <c r="M2770" s="222" t="str">
        <f>+IF(G2770=0,"",'Ark1'!X4580)</f>
        <v/>
      </c>
      <c r="N2770" s="114" t="str">
        <f>+IF(G2770=0,"",'Ark1'!Y4580)</f>
        <v/>
      </c>
      <c r="O2770" s="116" t="str">
        <f>+IF(G2770=0,"",'Ark1'!Z4580)</f>
        <v/>
      </c>
      <c r="P2770" s="116" t="str">
        <f t="shared" si="43"/>
        <v/>
      </c>
      <c r="Q2770" s="114" t="str">
        <f>+IF(G2770=0,"",'Ark1'!T4580)</f>
        <v/>
      </c>
      <c r="R2770" s="222" t="str">
        <f>+IF(G2770=0,"",'Ark1'!V4580)</f>
        <v/>
      </c>
      <c r="S2770" s="32"/>
    </row>
    <row r="2771" spans="1:19" x14ac:dyDescent="0.5">
      <c r="A2771" s="32"/>
      <c r="B2771" s="297" t="str">
        <f>+IF(E2771=2012,VLOOKUP(D2771,K_navn!$A$2:$C$359,2),"")</f>
        <v/>
      </c>
      <c r="C2771" s="297" t="str">
        <f>+IF(E2771=2012,VLOOKUP(D2771,K_navn!$A$2:$C$359,3),"")</f>
        <v/>
      </c>
      <c r="D2771" s="115">
        <f>+'Ark1'!P4581</f>
        <v>5029</v>
      </c>
      <c r="E2771" s="115">
        <f>+'Ark1'!C4581</f>
        <v>2014</v>
      </c>
      <c r="F2771" s="116">
        <f>+IF('Ark1'!Q4581=0,"",'Ark1'!Q4581)</f>
        <v>1</v>
      </c>
      <c r="G2771" s="116">
        <f>+'Ark1'!R4581</f>
        <v>3</v>
      </c>
      <c r="H2771" s="116">
        <f>+'Ark1'!S4581</f>
        <v>3</v>
      </c>
      <c r="I2771" s="222">
        <f>+IF(G2771=0,"",'Ark1'!AA4581)</f>
        <v>2.8224668360146761E-2</v>
      </c>
      <c r="J2771" s="222">
        <f>+IF(G2771=0,"",'Ark1'!AB4581)</f>
        <v>2.9089154971011354E-2</v>
      </c>
      <c r="K2771" s="114">
        <f>+IF(G2771=0,"",'Ark1'!U4581)</f>
        <v>64</v>
      </c>
      <c r="L2771" s="222">
        <f>+IF(G2771=0,"",'Ark1'!W4581)</f>
        <v>79.600000000000023</v>
      </c>
      <c r="M2771" s="222">
        <f>+IF(G2771=0,"",'Ark1'!X4581)</f>
        <v>5.2637122515071368</v>
      </c>
      <c r="N2771" s="114">
        <f>+IF(G2771=0,"",'Ark1'!Y4581)</f>
        <v>0.81649658092772603</v>
      </c>
      <c r="O2771" s="116">
        <f>+IF(G2771=0,"",'Ark1'!Z4581)</f>
        <v>91.519627162255333</v>
      </c>
      <c r="P2771" s="116">
        <f t="shared" si="43"/>
        <v>3</v>
      </c>
      <c r="Q2771" s="114">
        <f>+IF(G2771=0,"",'Ark1'!T4581)</f>
        <v>17</v>
      </c>
      <c r="R2771" s="222">
        <f>+IF(G2771=0,"",'Ark1'!V4581)</f>
        <v>86.240520043336971</v>
      </c>
      <c r="S2771" s="32"/>
    </row>
    <row r="2772" spans="1:19" x14ac:dyDescent="0.5">
      <c r="A2772" s="32"/>
      <c r="B2772" s="297" t="str">
        <f>+IF(E2772=2012,VLOOKUP(D2772,K_navn!$A$2:$C$359,2),"")</f>
        <v/>
      </c>
      <c r="C2772" s="297" t="str">
        <f>+IF(E2772=2012,VLOOKUP(D2772,K_navn!$A$2:$C$359,3),"")</f>
        <v/>
      </c>
      <c r="D2772" s="115">
        <f>+'Ark1'!P4582</f>
        <v>5029</v>
      </c>
      <c r="E2772" s="115">
        <f>+'Ark1'!C4582</f>
        <v>2015</v>
      </c>
      <c r="F2772" s="116">
        <f>+IF('Ark1'!Q4582=0,"",'Ark1'!Q4582)</f>
        <v>1</v>
      </c>
      <c r="G2772" s="116">
        <f>+'Ark1'!R4582</f>
        <v>76</v>
      </c>
      <c r="H2772" s="116">
        <f>+'Ark1'!S4582</f>
        <v>75</v>
      </c>
      <c r="I2772" s="222">
        <f>+IF(G2772=0,"",'Ark1'!AA4582)</f>
        <v>0.20025822771468471</v>
      </c>
      <c r="J2772" s="222">
        <f>+IF(G2772=0,"",'Ark1'!AB4582)</f>
        <v>0.22453430387737636</v>
      </c>
      <c r="K2772" s="114">
        <f>+IF(G2772=0,"",'Ark1'!U4582)</f>
        <v>61.053333333333327</v>
      </c>
      <c r="L2772" s="222">
        <f>+IF(G2772=0,"",'Ark1'!W4582)</f>
        <v>91.69066666666663</v>
      </c>
      <c r="M2772" s="222">
        <f>+IF(G2772=0,"",'Ark1'!X4582)</f>
        <v>8.4959939317831079</v>
      </c>
      <c r="N2772" s="114">
        <f>+IF(G2772=0,"",'Ark1'!Y4582)</f>
        <v>2.2502938079774473</v>
      </c>
      <c r="O2772" s="116">
        <f>+IF(G2772=0,"",'Ark1'!Z4582)</f>
        <v>-20.152412975429225</v>
      </c>
      <c r="P2772" s="116">
        <f t="shared" si="43"/>
        <v>75</v>
      </c>
      <c r="Q2772" s="114">
        <f>+IF(G2772=0,"",'Ark1'!T4582)</f>
        <v>15.82894736842105</v>
      </c>
      <c r="R2772" s="222">
        <f>+IF(G2772=0,"",'Ark1'!V4582)</f>
        <v>99.884434814012252</v>
      </c>
      <c r="S2772" s="32"/>
    </row>
    <row r="2773" spans="1:19" x14ac:dyDescent="0.5">
      <c r="A2773" s="32"/>
      <c r="B2773" s="297" t="str">
        <f>+IF(E2773=2012,VLOOKUP(D2773,K_navn!$A$2:$C$359,2),"")</f>
        <v/>
      </c>
      <c r="C2773" s="297" t="str">
        <f>+IF(E2773=2012,VLOOKUP(D2773,K_navn!$A$2:$C$359,3),"")</f>
        <v/>
      </c>
      <c r="D2773" s="115">
        <f>+'Ark1'!P4583</f>
        <v>5029</v>
      </c>
      <c r="E2773" s="115">
        <f>+'Ark1'!C4583</f>
        <v>2016</v>
      </c>
      <c r="F2773" s="116">
        <f>+IF('Ark1'!Q4583=0,"",'Ark1'!Q4583)</f>
        <v>1</v>
      </c>
      <c r="G2773" s="116">
        <f>+'Ark1'!R4583</f>
        <v>47</v>
      </c>
      <c r="H2773" s="116">
        <f>+'Ark1'!S4583</f>
        <v>47</v>
      </c>
      <c r="I2773" s="222">
        <f>+IF(G2773=0,"",'Ark1'!AA4583)</f>
        <v>0.1002217673149096</v>
      </c>
      <c r="J2773" s="222">
        <f>+IF(G2773=0,"",'Ark1'!AB4583)</f>
        <v>0.11239262882558126</v>
      </c>
      <c r="K2773" s="114">
        <f>+IF(G2773=0,"",'Ark1'!U4583)</f>
        <v>61.638297872340402</v>
      </c>
      <c r="L2773" s="222">
        <f>+IF(G2773=0,"",'Ark1'!W4583)</f>
        <v>91.357446808510645</v>
      </c>
      <c r="M2773" s="222">
        <f>+IF(G2773=0,"",'Ark1'!X4583)</f>
        <v>11.421009842463151</v>
      </c>
      <c r="N2773" s="114">
        <f>+IF(G2773=0,"",'Ark1'!Y4583)</f>
        <v>2.3827887462266633</v>
      </c>
      <c r="O2773" s="116">
        <f>+IF(G2773=0,"",'Ark1'!Z4583)</f>
        <v>-37.818926452962401</v>
      </c>
      <c r="P2773" s="116">
        <f t="shared" si="43"/>
        <v>47</v>
      </c>
      <c r="Q2773" s="114">
        <f>+IF(G2773=0,"",'Ark1'!T4583)</f>
        <v>16.425531914893622</v>
      </c>
      <c r="R2773" s="222">
        <f>+IF(G2773=0,"",'Ark1'!V4583)</f>
        <v>98.978815610520769</v>
      </c>
      <c r="S2773" s="32"/>
    </row>
    <row r="2774" spans="1:19" x14ac:dyDescent="0.5">
      <c r="A2774" s="32"/>
      <c r="B2774" s="297" t="str">
        <f>+IF(E2774=2012,VLOOKUP(D2774,K_navn!$A$2:$C$359,2),"")</f>
        <v/>
      </c>
      <c r="C2774" s="297" t="str">
        <f>+IF(E2774=2012,VLOOKUP(D2774,K_navn!$A$2:$C$359,3),"")</f>
        <v/>
      </c>
      <c r="D2774" s="115">
        <f>+'Ark1'!P4584</f>
        <v>5029</v>
      </c>
      <c r="E2774" s="115">
        <f>+'Ark1'!C4584</f>
        <v>2017</v>
      </c>
      <c r="F2774" s="116">
        <f>+IF('Ark1'!Q4584=0,"",'Ark1'!Q4584)</f>
        <v>1</v>
      </c>
      <c r="G2774" s="116">
        <f>+'Ark1'!R4584</f>
        <v>32</v>
      </c>
      <c r="H2774" s="116">
        <f>+'Ark1'!S4584</f>
        <v>32</v>
      </c>
      <c r="I2774" s="222">
        <f>+IF(G2774=0,"",'Ark1'!AA4584)</f>
        <v>9.2333439132065626E-2</v>
      </c>
      <c r="J2774" s="222">
        <f>+IF(G2774=0,"",'Ark1'!AB4584)</f>
        <v>9.8982799723541126E-2</v>
      </c>
      <c r="K2774" s="114">
        <f>+IF(G2774=0,"",'Ark1'!U4584)</f>
        <v>61.875</v>
      </c>
      <c r="L2774" s="222">
        <f>+IF(G2774=0,"",'Ark1'!W4584)</f>
        <v>87.500000000000014</v>
      </c>
      <c r="M2774" s="222">
        <f>+IF(G2774=0,"",'Ark1'!X4584)</f>
        <v>10.155848068969725</v>
      </c>
      <c r="N2774" s="114">
        <f>+IF(G2774=0,"",'Ark1'!Y4584)</f>
        <v>3.0078023538789922</v>
      </c>
      <c r="O2774" s="116">
        <f>+IF(G2774=0,"",'Ark1'!Z4584)</f>
        <v>-39.232853798679173</v>
      </c>
      <c r="P2774" s="116">
        <f t="shared" si="43"/>
        <v>32</v>
      </c>
      <c r="Q2774" s="114">
        <f>+IF(G2774=0,"",'Ark1'!T4584)</f>
        <v>16.34375</v>
      </c>
      <c r="R2774" s="222">
        <f>+IF(G2774=0,"",'Ark1'!V4584)</f>
        <v>94.799566630552519</v>
      </c>
      <c r="S2774" s="32"/>
    </row>
    <row r="2775" spans="1:19" x14ac:dyDescent="0.5">
      <c r="A2775" s="32"/>
      <c r="B2775" s="297" t="str">
        <f>+IF(E2775=2012,VLOOKUP(D2775,K_navn!$A$2:$C$359,2),"")</f>
        <v/>
      </c>
      <c r="C2775" s="297" t="str">
        <f>+IF(E2775=2012,VLOOKUP(D2775,K_navn!$A$2:$C$359,3),"")</f>
        <v/>
      </c>
      <c r="D2775" s="115">
        <f>+'Ark1'!P4585</f>
        <v>5029</v>
      </c>
      <c r="E2775" s="115">
        <f>+'Ark1'!C4585</f>
        <v>2018</v>
      </c>
      <c r="F2775" s="116">
        <f>+IF('Ark1'!Q4585=0,"",'Ark1'!Q4585)</f>
        <v>1</v>
      </c>
      <c r="G2775" s="116">
        <f>+'Ark1'!R4585</f>
        <v>46</v>
      </c>
      <c r="H2775" s="116">
        <f>+'Ark1'!S4585</f>
        <v>46</v>
      </c>
      <c r="I2775" s="222">
        <f>+IF(G2775=0,"",'Ark1'!AA4585)</f>
        <v>0.18372808243799177</v>
      </c>
      <c r="J2775" s="222">
        <f>+IF(G2775=0,"",'Ark1'!AB4585)</f>
        <v>0.20815838455329727</v>
      </c>
      <c r="K2775" s="114">
        <f>+IF(G2775=0,"",'Ark1'!U4585)</f>
        <v>61.478260869565212</v>
      </c>
      <c r="L2775" s="222">
        <f>+IF(G2775=0,"",'Ark1'!W4585)</f>
        <v>91.004347826086956</v>
      </c>
      <c r="M2775" s="222">
        <f>+IF(G2775=0,"",'Ark1'!X4585)</f>
        <v>10.209627947949045</v>
      </c>
      <c r="N2775" s="114">
        <f>+IF(G2775=0,"",'Ark1'!Y4585)</f>
        <v>2.4471734399078882</v>
      </c>
      <c r="O2775" s="116">
        <f>+IF(G2775=0,"",'Ark1'!Z4585)</f>
        <v>-42.425534858431512</v>
      </c>
      <c r="P2775" s="116">
        <f t="shared" si="43"/>
        <v>46</v>
      </c>
      <c r="Q2775" s="114">
        <f>+IF(G2775=0,"",'Ark1'!T4585)</f>
        <v>16.543478260869563</v>
      </c>
      <c r="R2775" s="222">
        <f>+IF(G2775=0,"",'Ark1'!V4585)</f>
        <v>98.596259833246961</v>
      </c>
      <c r="S2775" s="32"/>
    </row>
    <row r="2776" spans="1:19" x14ac:dyDescent="0.5">
      <c r="A2776" s="32"/>
      <c r="B2776" s="297" t="str">
        <f>+IF(E2776=2012,VLOOKUP(D2776,K_navn!$A$2:$C$359,2),"")</f>
        <v/>
      </c>
      <c r="C2776" s="297" t="str">
        <f>+IF(E2776=2012,VLOOKUP(D2776,K_navn!$A$2:$C$359,3),"")</f>
        <v/>
      </c>
      <c r="D2776" s="115">
        <f>+'Ark1'!P4586</f>
        <v>5029</v>
      </c>
      <c r="E2776" s="115">
        <f>+'Ark1'!C4586</f>
        <v>2019</v>
      </c>
      <c r="F2776" s="116">
        <f>+IF('Ark1'!Q4586=0,"",'Ark1'!Q4586)</f>
        <v>1</v>
      </c>
      <c r="G2776" s="116">
        <f>+'Ark1'!R4586</f>
        <v>112</v>
      </c>
      <c r="H2776" s="116">
        <f>+'Ark1'!S4586</f>
        <v>112</v>
      </c>
      <c r="I2776" s="222">
        <f>+IF(G2776=0,"",'Ark1'!AA4586)</f>
        <v>0.55610724925521349</v>
      </c>
      <c r="J2776" s="222">
        <f>+IF(G2776=0,"",'Ark1'!AB4586)</f>
        <v>0.54508034211801548</v>
      </c>
      <c r="K2776" s="114">
        <f>+IF(G2776=0,"",'Ark1'!U4586)</f>
        <v>61.553571428571438</v>
      </c>
      <c r="L2776" s="222">
        <f>+IF(G2776=0,"",'Ark1'!W4586)</f>
        <v>78.74285714285709</v>
      </c>
      <c r="M2776" s="222">
        <f>+IF(G2776=0,"",'Ark1'!X4586)</f>
        <v>10.449262741300844</v>
      </c>
      <c r="N2776" s="114">
        <f>+IF(G2776=0,"",'Ark1'!Y4586)</f>
        <v>2.6350633148880762</v>
      </c>
      <c r="O2776" s="116">
        <f>+IF(G2776=0,"",'Ark1'!Z4586)</f>
        <v>-29.004461694177273</v>
      </c>
      <c r="P2776" s="116">
        <f t="shared" si="43"/>
        <v>112</v>
      </c>
      <c r="Q2776" s="114">
        <f>+IF(G2776=0,"",'Ark1'!T4586)</f>
        <v>16.383928571428577</v>
      </c>
      <c r="R2776" s="222">
        <f>+IF(G2776=0,"",'Ark1'!V4586)</f>
        <v>85.311871227364193</v>
      </c>
      <c r="S2776" s="32"/>
    </row>
    <row r="2777" spans="1:19" x14ac:dyDescent="0.5">
      <c r="A2777" s="32"/>
      <c r="B2777" s="297" t="str">
        <f>+IF(E2777=2012,VLOOKUP(D2777,K_navn!$A$2:$C$359,2),"")</f>
        <v/>
      </c>
      <c r="C2777" s="297" t="str">
        <f>+IF(E2777=2012,VLOOKUP(D2777,K_navn!$A$2:$C$359,3),"")</f>
        <v/>
      </c>
      <c r="D2777" s="115">
        <f>+'Ark1'!P4587</f>
        <v>5029</v>
      </c>
      <c r="E2777" s="115">
        <f>+'Ark1'!C4587</f>
        <v>2020</v>
      </c>
      <c r="F2777" s="116">
        <f>+IF('Ark1'!Q4587=0,"",'Ark1'!Q4587)</f>
        <v>1</v>
      </c>
      <c r="G2777" s="116">
        <f>+'Ark1'!R4587</f>
        <v>270</v>
      </c>
      <c r="H2777" s="116">
        <f>+'Ark1'!S4587</f>
        <v>270</v>
      </c>
      <c r="I2777" s="222">
        <f>+IF(G2777=0,"",'Ark1'!AA4587)</f>
        <v>1.2932273206245803</v>
      </c>
      <c r="J2777" s="222">
        <f>+IF(G2777=0,"",'Ark1'!AB4587)</f>
        <v>1.2993591073039701</v>
      </c>
      <c r="K2777" s="114">
        <f>+IF(G2777=0,"",'Ark1'!U4587)</f>
        <v>61.237037037037034</v>
      </c>
      <c r="L2777" s="222">
        <f>+IF(G2777=0,"",'Ark1'!W4587)</f>
        <v>83.001851851851939</v>
      </c>
      <c r="M2777" s="222">
        <f>+IF(G2777=0,"",'Ark1'!X4587)</f>
        <v>11.640551990550399</v>
      </c>
      <c r="N2777" s="114">
        <f>+IF(G2777=0,"",'Ark1'!Y4587)</f>
        <v>4.2898802666662341</v>
      </c>
      <c r="O2777" s="116">
        <f>+IF(G2777=0,"",'Ark1'!Z4587)</f>
        <v>3.113961078566593</v>
      </c>
      <c r="P2777" s="116">
        <f t="shared" si="43"/>
        <v>270</v>
      </c>
      <c r="Q2777" s="114">
        <f>+IF(G2777=0,"",'Ark1'!T4587)</f>
        <v>16.459259259259259</v>
      </c>
      <c r="R2777" s="222">
        <f>+IF(G2777=0,"",'Ark1'!V4587)</f>
        <v>89.926166686730099</v>
      </c>
      <c r="S2777" s="32"/>
    </row>
    <row r="2778" spans="1:19" x14ac:dyDescent="0.5">
      <c r="A2778" s="32"/>
      <c r="B2778" s="297" t="str">
        <f>+IF(E2778=2012,VLOOKUP(D2778,K_navn!$A$2:$C$359,2),"")</f>
        <v/>
      </c>
      <c r="C2778" s="297" t="str">
        <f>+IF(E2778=2012,VLOOKUP(D2778,K_navn!$A$2:$C$359,3),"")</f>
        <v/>
      </c>
      <c r="D2778" s="115">
        <f>+'Ark1'!P4588</f>
        <v>5029</v>
      </c>
      <c r="E2778" s="115">
        <f>+'Ark1'!C4588</f>
        <v>2021</v>
      </c>
      <c r="F2778" s="116">
        <f>+IF('Ark1'!Q4588=0,"",'Ark1'!Q4588)</f>
        <v>2</v>
      </c>
      <c r="G2778" s="116">
        <f>+'Ark1'!R4588</f>
        <v>314</v>
      </c>
      <c r="H2778" s="116">
        <f>+'Ark1'!S4588</f>
        <v>311</v>
      </c>
      <c r="I2778" s="222">
        <f>+IF(G2778=0,"",'Ark1'!AA4588)</f>
        <v>1.1942796287844211</v>
      </c>
      <c r="J2778" s="222">
        <f>+IF(G2778=0,"",'Ark1'!AB4588)</f>
        <v>1.1960017780441878</v>
      </c>
      <c r="K2778" s="114">
        <f>+IF(G2778=0,"",'Ark1'!U4588)</f>
        <v>61.09967845659164</v>
      </c>
      <c r="L2778" s="222">
        <f>+IF(G2778=0,"",'Ark1'!W4588)</f>
        <v>85.794694533762012</v>
      </c>
      <c r="M2778" s="222">
        <f>+IF(G2778=0,"",'Ark1'!X4588)</f>
        <v>10.429695754146168</v>
      </c>
      <c r="N2778" s="114">
        <f>+IF(G2778=0,"",'Ark1'!Y4588)</f>
        <v>2.1397403212985697</v>
      </c>
      <c r="O2778" s="116">
        <f>+IF(G2778=0,"",'Ark1'!Z4588)</f>
        <v>-43.268775218600346</v>
      </c>
      <c r="P2778" s="116">
        <f t="shared" si="43"/>
        <v>155.5</v>
      </c>
      <c r="Q2778" s="114">
        <f>+IF(G2778=0,"",'Ark1'!T4588)</f>
        <v>16.1687898089172</v>
      </c>
      <c r="R2778" s="222">
        <f>+IF(G2778=0,"",'Ark1'!V4588)</f>
        <v>93.824589884098103</v>
      </c>
      <c r="S2778" s="32"/>
    </row>
    <row r="2779" spans="1:19" x14ac:dyDescent="0.5">
      <c r="A2779" s="32"/>
      <c r="B2779" s="297" t="str">
        <f>+IF(E2779=2012,VLOOKUP(D2779,K_navn!$A$2:$C$359,2),"")</f>
        <v/>
      </c>
      <c r="C2779" s="297" t="str">
        <f>+IF(E2779=2012,VLOOKUP(D2779,K_navn!$A$2:$C$359,3),"")</f>
        <v/>
      </c>
      <c r="D2779" s="115">
        <f>+'Ark1'!P4589</f>
        <v>5029</v>
      </c>
      <c r="E2779" s="115">
        <f>+'Ark1'!C4589</f>
        <v>2022</v>
      </c>
      <c r="F2779" s="116">
        <f>+IF('Ark1'!Q4589=0,"",'Ark1'!Q4589)</f>
        <v>1</v>
      </c>
      <c r="G2779" s="116">
        <f>+'Ark1'!R4589</f>
        <v>264</v>
      </c>
      <c r="H2779" s="116">
        <f>+'Ark1'!S4589</f>
        <v>264</v>
      </c>
      <c r="I2779" s="222">
        <f>+IF(G2779=0,"",'Ark1'!AA4589)</f>
        <v>0.91650755077243518</v>
      </c>
      <c r="J2779" s="222">
        <f>+IF(G2779=0,"",'Ark1'!AB4589)</f>
        <v>0.85536276434883052</v>
      </c>
      <c r="K2779" s="114">
        <f>+IF(G2779=0,"",'Ark1'!U4589)</f>
        <v>61.64772727272728</v>
      </c>
      <c r="L2779" s="222">
        <f>+IF(G2779=0,"",'Ark1'!W4589)</f>
        <v>80.03693181818177</v>
      </c>
      <c r="M2779" s="222">
        <f>+IF(G2779=0,"",'Ark1'!X4589)</f>
        <v>8.7608761009364535</v>
      </c>
      <c r="N2779" s="114">
        <f>+IF(G2779=0,"",'Ark1'!Y4589)</f>
        <v>2.0451704348140809</v>
      </c>
      <c r="O2779" s="116">
        <f>+IF(G2779=0,"",'Ark1'!Z4589)</f>
        <v>-50.108184263590701</v>
      </c>
      <c r="P2779" s="116">
        <f t="shared" si="43"/>
        <v>264</v>
      </c>
      <c r="Q2779" s="114">
        <f>+IF(G2779=0,"",'Ark1'!T4589)</f>
        <v>16.590909090909086</v>
      </c>
      <c r="R2779" s="222">
        <f>+IF(G2779=0,"",'Ark1'!V4589)</f>
        <v>86.713902294888186</v>
      </c>
      <c r="S2779" s="32"/>
    </row>
    <row r="2780" spans="1:19" x14ac:dyDescent="0.5">
      <c r="A2780" s="32"/>
      <c r="B2780" s="297" t="str">
        <f>+IF(E2780=2012,VLOOKUP(D2780,K_navn!$A$2:$C$359,2),"")</f>
        <v>Malvik</v>
      </c>
      <c r="C2780" s="297" t="str">
        <f>+IF(E2780=2012,VLOOKUP(D2780,K_navn!$A$2:$C$359,3),"")</f>
        <v>Trøndelag</v>
      </c>
      <c r="D2780" s="115">
        <f>+'Ark1'!P4590</f>
        <v>5031</v>
      </c>
      <c r="E2780" s="115">
        <f>+'Ark1'!C4590</f>
        <v>2012</v>
      </c>
      <c r="F2780" s="116" t="str">
        <f>+IF('Ark1'!Q4590=0,"",'Ark1'!Q4590)</f>
        <v/>
      </c>
      <c r="G2780" s="116">
        <f>+'Ark1'!R4590</f>
        <v>0</v>
      </c>
      <c r="H2780" s="116">
        <f>+'Ark1'!S4590</f>
        <v>0</v>
      </c>
      <c r="I2780" s="222" t="str">
        <f>+IF(G2780=0,"",'Ark1'!AA4590)</f>
        <v/>
      </c>
      <c r="J2780" s="222" t="str">
        <f>+IF(G2780=0,"",'Ark1'!AB4590)</f>
        <v/>
      </c>
      <c r="K2780" s="114" t="str">
        <f>+IF(G2780=0,"",'Ark1'!U4590)</f>
        <v/>
      </c>
      <c r="L2780" s="222" t="str">
        <f>+IF(G2780=0,"",'Ark1'!W4590)</f>
        <v/>
      </c>
      <c r="M2780" s="222" t="str">
        <f>+IF(G2780=0,"",'Ark1'!X4590)</f>
        <v/>
      </c>
      <c r="N2780" s="114" t="str">
        <f>+IF(G2780=0,"",'Ark1'!Y4590)</f>
        <v/>
      </c>
      <c r="O2780" s="116" t="str">
        <f>+IF(G2780=0,"",'Ark1'!Z4590)</f>
        <v/>
      </c>
      <c r="P2780" s="116" t="str">
        <f t="shared" si="43"/>
        <v/>
      </c>
      <c r="Q2780" s="114" t="str">
        <f>+IF(G2780=0,"",'Ark1'!T4590)</f>
        <v/>
      </c>
      <c r="R2780" s="222" t="str">
        <f>+IF(G2780=0,"",'Ark1'!V4590)</f>
        <v/>
      </c>
      <c r="S2780" s="32"/>
    </row>
    <row r="2781" spans="1:19" x14ac:dyDescent="0.5">
      <c r="A2781" s="32"/>
      <c r="B2781" s="297" t="str">
        <f>+IF(E2781=2012,VLOOKUP(D2781,K_navn!$A$2:$C$359,2),"")</f>
        <v/>
      </c>
      <c r="C2781" s="297" t="str">
        <f>+IF(E2781=2012,VLOOKUP(D2781,K_navn!$A$2:$C$359,3),"")</f>
        <v/>
      </c>
      <c r="D2781" s="115">
        <f>+'Ark1'!P4591</f>
        <v>5031</v>
      </c>
      <c r="E2781" s="115">
        <f>+'Ark1'!C4591</f>
        <v>2013</v>
      </c>
      <c r="F2781" s="116" t="str">
        <f>+IF('Ark1'!Q4591=0,"",'Ark1'!Q4591)</f>
        <v/>
      </c>
      <c r="G2781" s="116">
        <f>+'Ark1'!R4591</f>
        <v>0</v>
      </c>
      <c r="H2781" s="116">
        <f>+'Ark1'!S4591</f>
        <v>0</v>
      </c>
      <c r="I2781" s="222" t="str">
        <f>+IF(G2781=0,"",'Ark1'!AA4591)</f>
        <v/>
      </c>
      <c r="J2781" s="222" t="str">
        <f>+IF(G2781=0,"",'Ark1'!AB4591)</f>
        <v/>
      </c>
      <c r="K2781" s="114" t="str">
        <f>+IF(G2781=0,"",'Ark1'!U4591)</f>
        <v/>
      </c>
      <c r="L2781" s="222" t="str">
        <f>+IF(G2781=0,"",'Ark1'!W4591)</f>
        <v/>
      </c>
      <c r="M2781" s="222" t="str">
        <f>+IF(G2781=0,"",'Ark1'!X4591)</f>
        <v/>
      </c>
      <c r="N2781" s="114" t="str">
        <f>+IF(G2781=0,"",'Ark1'!Y4591)</f>
        <v/>
      </c>
      <c r="O2781" s="116" t="str">
        <f>+IF(G2781=0,"",'Ark1'!Z4591)</f>
        <v/>
      </c>
      <c r="P2781" s="116" t="str">
        <f t="shared" si="43"/>
        <v/>
      </c>
      <c r="Q2781" s="114" t="str">
        <f>+IF(G2781=0,"",'Ark1'!T4591)</f>
        <v/>
      </c>
      <c r="R2781" s="222" t="str">
        <f>+IF(G2781=0,"",'Ark1'!V4591)</f>
        <v/>
      </c>
      <c r="S2781" s="32"/>
    </row>
    <row r="2782" spans="1:19" x14ac:dyDescent="0.5">
      <c r="A2782" s="32"/>
      <c r="B2782" s="297" t="str">
        <f>+IF(E2782=2012,VLOOKUP(D2782,K_navn!$A$2:$C$359,2),"")</f>
        <v/>
      </c>
      <c r="C2782" s="297" t="str">
        <f>+IF(E2782=2012,VLOOKUP(D2782,K_navn!$A$2:$C$359,3),"")</f>
        <v/>
      </c>
      <c r="D2782" s="115">
        <f>+'Ark1'!P4592</f>
        <v>5031</v>
      </c>
      <c r="E2782" s="115">
        <f>+'Ark1'!C4592</f>
        <v>2014</v>
      </c>
      <c r="F2782" s="116" t="str">
        <f>+IF('Ark1'!Q4592=0,"",'Ark1'!Q4592)</f>
        <v/>
      </c>
      <c r="G2782" s="116">
        <f>+'Ark1'!R4592</f>
        <v>0</v>
      </c>
      <c r="H2782" s="116">
        <f>+'Ark1'!S4592</f>
        <v>0</v>
      </c>
      <c r="I2782" s="222" t="str">
        <f>+IF(G2782=0,"",'Ark1'!AA4592)</f>
        <v/>
      </c>
      <c r="J2782" s="222" t="str">
        <f>+IF(G2782=0,"",'Ark1'!AB4592)</f>
        <v/>
      </c>
      <c r="K2782" s="114" t="str">
        <f>+IF(G2782=0,"",'Ark1'!U4592)</f>
        <v/>
      </c>
      <c r="L2782" s="222" t="str">
        <f>+IF(G2782=0,"",'Ark1'!W4592)</f>
        <v/>
      </c>
      <c r="M2782" s="222" t="str">
        <f>+IF(G2782=0,"",'Ark1'!X4592)</f>
        <v/>
      </c>
      <c r="N2782" s="114" t="str">
        <f>+IF(G2782=0,"",'Ark1'!Y4592)</f>
        <v/>
      </c>
      <c r="O2782" s="116" t="str">
        <f>+IF(G2782=0,"",'Ark1'!Z4592)</f>
        <v/>
      </c>
      <c r="P2782" s="116" t="str">
        <f t="shared" si="43"/>
        <v/>
      </c>
      <c r="Q2782" s="114" t="str">
        <f>+IF(G2782=0,"",'Ark1'!T4592)</f>
        <v/>
      </c>
      <c r="R2782" s="222" t="str">
        <f>+IF(G2782=0,"",'Ark1'!V4592)</f>
        <v/>
      </c>
      <c r="S2782" s="32"/>
    </row>
    <row r="2783" spans="1:19" x14ac:dyDescent="0.5">
      <c r="A2783" s="32"/>
      <c r="B2783" s="297" t="str">
        <f>+IF(E2783=2012,VLOOKUP(D2783,K_navn!$A$2:$C$359,2),"")</f>
        <v/>
      </c>
      <c r="C2783" s="297" t="str">
        <f>+IF(E2783=2012,VLOOKUP(D2783,K_navn!$A$2:$C$359,3),"")</f>
        <v/>
      </c>
      <c r="D2783" s="115">
        <f>+'Ark1'!P4593</f>
        <v>5031</v>
      </c>
      <c r="E2783" s="115">
        <f>+'Ark1'!C4593</f>
        <v>2015</v>
      </c>
      <c r="F2783" s="116" t="str">
        <f>+IF('Ark1'!Q4593=0,"",'Ark1'!Q4593)</f>
        <v/>
      </c>
      <c r="G2783" s="116">
        <f>+'Ark1'!R4593</f>
        <v>0</v>
      </c>
      <c r="H2783" s="116">
        <f>+'Ark1'!S4593</f>
        <v>0</v>
      </c>
      <c r="I2783" s="222" t="str">
        <f>+IF(G2783=0,"",'Ark1'!AA4593)</f>
        <v/>
      </c>
      <c r="J2783" s="222" t="str">
        <f>+IF(G2783=0,"",'Ark1'!AB4593)</f>
        <v/>
      </c>
      <c r="K2783" s="114" t="str">
        <f>+IF(G2783=0,"",'Ark1'!U4593)</f>
        <v/>
      </c>
      <c r="L2783" s="222" t="str">
        <f>+IF(G2783=0,"",'Ark1'!W4593)</f>
        <v/>
      </c>
      <c r="M2783" s="222" t="str">
        <f>+IF(G2783=0,"",'Ark1'!X4593)</f>
        <v/>
      </c>
      <c r="N2783" s="114" t="str">
        <f>+IF(G2783=0,"",'Ark1'!Y4593)</f>
        <v/>
      </c>
      <c r="O2783" s="116" t="str">
        <f>+IF(G2783=0,"",'Ark1'!Z4593)</f>
        <v/>
      </c>
      <c r="P2783" s="116" t="str">
        <f t="shared" si="43"/>
        <v/>
      </c>
      <c r="Q2783" s="114" t="str">
        <f>+IF(G2783=0,"",'Ark1'!T4593)</f>
        <v/>
      </c>
      <c r="R2783" s="222" t="str">
        <f>+IF(G2783=0,"",'Ark1'!V4593)</f>
        <v/>
      </c>
      <c r="S2783" s="32"/>
    </row>
    <row r="2784" spans="1:19" x14ac:dyDescent="0.5">
      <c r="A2784" s="32"/>
      <c r="B2784" s="297" t="str">
        <f>+IF(E2784=2012,VLOOKUP(D2784,K_navn!$A$2:$C$359,2),"")</f>
        <v/>
      </c>
      <c r="C2784" s="297" t="str">
        <f>+IF(E2784=2012,VLOOKUP(D2784,K_navn!$A$2:$C$359,3),"")</f>
        <v/>
      </c>
      <c r="D2784" s="115">
        <f>+'Ark1'!P4594</f>
        <v>5031</v>
      </c>
      <c r="E2784" s="115">
        <f>+'Ark1'!C4594</f>
        <v>2016</v>
      </c>
      <c r="F2784" s="116" t="str">
        <f>+IF('Ark1'!Q4594=0,"",'Ark1'!Q4594)</f>
        <v/>
      </c>
      <c r="G2784" s="116">
        <f>+'Ark1'!R4594</f>
        <v>0</v>
      </c>
      <c r="H2784" s="116">
        <f>+'Ark1'!S4594</f>
        <v>0</v>
      </c>
      <c r="I2784" s="222" t="str">
        <f>+IF(G2784=0,"",'Ark1'!AA4594)</f>
        <v/>
      </c>
      <c r="J2784" s="222" t="str">
        <f>+IF(G2784=0,"",'Ark1'!AB4594)</f>
        <v/>
      </c>
      <c r="K2784" s="114" t="str">
        <f>+IF(G2784=0,"",'Ark1'!U4594)</f>
        <v/>
      </c>
      <c r="L2784" s="222" t="str">
        <f>+IF(G2784=0,"",'Ark1'!W4594)</f>
        <v/>
      </c>
      <c r="M2784" s="222" t="str">
        <f>+IF(G2784=0,"",'Ark1'!X4594)</f>
        <v/>
      </c>
      <c r="N2784" s="114" t="str">
        <f>+IF(G2784=0,"",'Ark1'!Y4594)</f>
        <v/>
      </c>
      <c r="O2784" s="116" t="str">
        <f>+IF(G2784=0,"",'Ark1'!Z4594)</f>
        <v/>
      </c>
      <c r="P2784" s="116" t="str">
        <f t="shared" si="43"/>
        <v/>
      </c>
      <c r="Q2784" s="114" t="str">
        <f>+IF(G2784=0,"",'Ark1'!T4594)</f>
        <v/>
      </c>
      <c r="R2784" s="222" t="str">
        <f>+IF(G2784=0,"",'Ark1'!V4594)</f>
        <v/>
      </c>
      <c r="S2784" s="32"/>
    </row>
    <row r="2785" spans="1:19" x14ac:dyDescent="0.5">
      <c r="A2785" s="32"/>
      <c r="B2785" s="297" t="str">
        <f>+IF(E2785=2012,VLOOKUP(D2785,K_navn!$A$2:$C$359,2),"")</f>
        <v/>
      </c>
      <c r="C2785" s="297" t="str">
        <f>+IF(E2785=2012,VLOOKUP(D2785,K_navn!$A$2:$C$359,3),"")</f>
        <v/>
      </c>
      <c r="D2785" s="115">
        <f>+'Ark1'!P4595</f>
        <v>5031</v>
      </c>
      <c r="E2785" s="115">
        <f>+'Ark1'!C4595</f>
        <v>2017</v>
      </c>
      <c r="F2785" s="116" t="str">
        <f>+IF('Ark1'!Q4595=0,"",'Ark1'!Q4595)</f>
        <v/>
      </c>
      <c r="G2785" s="116">
        <f>+'Ark1'!R4595</f>
        <v>0</v>
      </c>
      <c r="H2785" s="116">
        <f>+'Ark1'!S4595</f>
        <v>0</v>
      </c>
      <c r="I2785" s="222" t="str">
        <f>+IF(G2785=0,"",'Ark1'!AA4595)</f>
        <v/>
      </c>
      <c r="J2785" s="222" t="str">
        <f>+IF(G2785=0,"",'Ark1'!AB4595)</f>
        <v/>
      </c>
      <c r="K2785" s="114" t="str">
        <f>+IF(G2785=0,"",'Ark1'!U4595)</f>
        <v/>
      </c>
      <c r="L2785" s="222" t="str">
        <f>+IF(G2785=0,"",'Ark1'!W4595)</f>
        <v/>
      </c>
      <c r="M2785" s="222" t="str">
        <f>+IF(G2785=0,"",'Ark1'!X4595)</f>
        <v/>
      </c>
      <c r="N2785" s="114" t="str">
        <f>+IF(G2785=0,"",'Ark1'!Y4595)</f>
        <v/>
      </c>
      <c r="O2785" s="116" t="str">
        <f>+IF(G2785=0,"",'Ark1'!Z4595)</f>
        <v/>
      </c>
      <c r="P2785" s="116" t="str">
        <f t="shared" si="43"/>
        <v/>
      </c>
      <c r="Q2785" s="114" t="str">
        <f>+IF(G2785=0,"",'Ark1'!T4595)</f>
        <v/>
      </c>
      <c r="R2785" s="222" t="str">
        <f>+IF(G2785=0,"",'Ark1'!V4595)</f>
        <v/>
      </c>
      <c r="S2785" s="32"/>
    </row>
    <row r="2786" spans="1:19" x14ac:dyDescent="0.5">
      <c r="A2786" s="32"/>
      <c r="B2786" s="297" t="str">
        <f>+IF(E2786=2012,VLOOKUP(D2786,K_navn!$A$2:$C$359,2),"")</f>
        <v/>
      </c>
      <c r="C2786" s="297" t="str">
        <f>+IF(E2786=2012,VLOOKUP(D2786,K_navn!$A$2:$C$359,3),"")</f>
        <v/>
      </c>
      <c r="D2786" s="115">
        <f>+'Ark1'!P4596</f>
        <v>5031</v>
      </c>
      <c r="E2786" s="115">
        <f>+'Ark1'!C4596</f>
        <v>2018</v>
      </c>
      <c r="F2786" s="116" t="str">
        <f>+IF('Ark1'!Q4596=0,"",'Ark1'!Q4596)</f>
        <v/>
      </c>
      <c r="G2786" s="116">
        <f>+'Ark1'!R4596</f>
        <v>0</v>
      </c>
      <c r="H2786" s="116">
        <f>+'Ark1'!S4596</f>
        <v>0</v>
      </c>
      <c r="I2786" s="222" t="str">
        <f>+IF(G2786=0,"",'Ark1'!AA4596)</f>
        <v/>
      </c>
      <c r="J2786" s="222" t="str">
        <f>+IF(G2786=0,"",'Ark1'!AB4596)</f>
        <v/>
      </c>
      <c r="K2786" s="114" t="str">
        <f>+IF(G2786=0,"",'Ark1'!U4596)</f>
        <v/>
      </c>
      <c r="L2786" s="222" t="str">
        <f>+IF(G2786=0,"",'Ark1'!W4596)</f>
        <v/>
      </c>
      <c r="M2786" s="222" t="str">
        <f>+IF(G2786=0,"",'Ark1'!X4596)</f>
        <v/>
      </c>
      <c r="N2786" s="114" t="str">
        <f>+IF(G2786=0,"",'Ark1'!Y4596)</f>
        <v/>
      </c>
      <c r="O2786" s="116" t="str">
        <f>+IF(G2786=0,"",'Ark1'!Z4596)</f>
        <v/>
      </c>
      <c r="P2786" s="116" t="str">
        <f t="shared" si="43"/>
        <v/>
      </c>
      <c r="Q2786" s="114" t="str">
        <f>+IF(G2786=0,"",'Ark1'!T4596)</f>
        <v/>
      </c>
      <c r="R2786" s="222" t="str">
        <f>+IF(G2786=0,"",'Ark1'!V4596)</f>
        <v/>
      </c>
      <c r="S2786" s="32"/>
    </row>
    <row r="2787" spans="1:19" x14ac:dyDescent="0.5">
      <c r="A2787" s="32"/>
      <c r="B2787" s="297" t="str">
        <f>+IF(E2787=2012,VLOOKUP(D2787,K_navn!$A$2:$C$359,2),"")</f>
        <v/>
      </c>
      <c r="C2787" s="297" t="str">
        <f>+IF(E2787=2012,VLOOKUP(D2787,K_navn!$A$2:$C$359,3),"")</f>
        <v/>
      </c>
      <c r="D2787" s="115">
        <f>+'Ark1'!P4597</f>
        <v>5031</v>
      </c>
      <c r="E2787" s="115">
        <f>+'Ark1'!C4597</f>
        <v>2019</v>
      </c>
      <c r="F2787" s="116" t="str">
        <f>+IF('Ark1'!Q4597=0,"",'Ark1'!Q4597)</f>
        <v/>
      </c>
      <c r="G2787" s="116">
        <f>+'Ark1'!R4597</f>
        <v>0</v>
      </c>
      <c r="H2787" s="116">
        <f>+'Ark1'!S4597</f>
        <v>0</v>
      </c>
      <c r="I2787" s="222" t="str">
        <f>+IF(G2787=0,"",'Ark1'!AA4597)</f>
        <v/>
      </c>
      <c r="J2787" s="222" t="str">
        <f>+IF(G2787=0,"",'Ark1'!AB4597)</f>
        <v/>
      </c>
      <c r="K2787" s="114" t="str">
        <f>+IF(G2787=0,"",'Ark1'!U4597)</f>
        <v/>
      </c>
      <c r="L2787" s="222" t="str">
        <f>+IF(G2787=0,"",'Ark1'!W4597)</f>
        <v/>
      </c>
      <c r="M2787" s="222" t="str">
        <f>+IF(G2787=0,"",'Ark1'!X4597)</f>
        <v/>
      </c>
      <c r="N2787" s="114" t="str">
        <f>+IF(G2787=0,"",'Ark1'!Y4597)</f>
        <v/>
      </c>
      <c r="O2787" s="116" t="str">
        <f>+IF(G2787=0,"",'Ark1'!Z4597)</f>
        <v/>
      </c>
      <c r="P2787" s="116" t="str">
        <f t="shared" si="43"/>
        <v/>
      </c>
      <c r="Q2787" s="114" t="str">
        <f>+IF(G2787=0,"",'Ark1'!T4597)</f>
        <v/>
      </c>
      <c r="R2787" s="222" t="str">
        <f>+IF(G2787=0,"",'Ark1'!V4597)</f>
        <v/>
      </c>
      <c r="S2787" s="32"/>
    </row>
    <row r="2788" spans="1:19" x14ac:dyDescent="0.5">
      <c r="A2788" s="32"/>
      <c r="B2788" s="297" t="str">
        <f>+IF(E2788=2012,VLOOKUP(D2788,K_navn!$A$2:$C$359,2),"")</f>
        <v/>
      </c>
      <c r="C2788" s="297" t="str">
        <f>+IF(E2788=2012,VLOOKUP(D2788,K_navn!$A$2:$C$359,3),"")</f>
        <v/>
      </c>
      <c r="D2788" s="115">
        <f>+'Ark1'!P4598</f>
        <v>5031</v>
      </c>
      <c r="E2788" s="115">
        <f>+'Ark1'!C4598</f>
        <v>2020</v>
      </c>
      <c r="F2788" s="116" t="str">
        <f>+IF('Ark1'!Q4598=0,"",'Ark1'!Q4598)</f>
        <v/>
      </c>
      <c r="G2788" s="116">
        <f>+'Ark1'!R4598</f>
        <v>0</v>
      </c>
      <c r="H2788" s="116">
        <f>+'Ark1'!S4598</f>
        <v>0</v>
      </c>
      <c r="I2788" s="222" t="str">
        <f>+IF(G2788=0,"",'Ark1'!AA4598)</f>
        <v/>
      </c>
      <c r="J2788" s="222" t="str">
        <f>+IF(G2788=0,"",'Ark1'!AB4598)</f>
        <v/>
      </c>
      <c r="K2788" s="114" t="str">
        <f>+IF(G2788=0,"",'Ark1'!U4598)</f>
        <v/>
      </c>
      <c r="L2788" s="222" t="str">
        <f>+IF(G2788=0,"",'Ark1'!W4598)</f>
        <v/>
      </c>
      <c r="M2788" s="222" t="str">
        <f>+IF(G2788=0,"",'Ark1'!X4598)</f>
        <v/>
      </c>
      <c r="N2788" s="114" t="str">
        <f>+IF(G2788=0,"",'Ark1'!Y4598)</f>
        <v/>
      </c>
      <c r="O2788" s="116" t="str">
        <f>+IF(G2788=0,"",'Ark1'!Z4598)</f>
        <v/>
      </c>
      <c r="P2788" s="116" t="str">
        <f t="shared" si="43"/>
        <v/>
      </c>
      <c r="Q2788" s="114" t="str">
        <f>+IF(G2788=0,"",'Ark1'!T4598)</f>
        <v/>
      </c>
      <c r="R2788" s="222" t="str">
        <f>+IF(G2788=0,"",'Ark1'!V4598)</f>
        <v/>
      </c>
      <c r="S2788" s="32"/>
    </row>
    <row r="2789" spans="1:19" x14ac:dyDescent="0.5">
      <c r="A2789" s="32"/>
      <c r="B2789" s="297" t="str">
        <f>+IF(E2789=2012,VLOOKUP(D2789,K_navn!$A$2:$C$359,2),"")</f>
        <v/>
      </c>
      <c r="C2789" s="297" t="str">
        <f>+IF(E2789=2012,VLOOKUP(D2789,K_navn!$A$2:$C$359,3),"")</f>
        <v/>
      </c>
      <c r="D2789" s="115">
        <f>+'Ark1'!P4599</f>
        <v>5031</v>
      </c>
      <c r="E2789" s="115">
        <f>+'Ark1'!C4599</f>
        <v>2021</v>
      </c>
      <c r="F2789" s="116" t="str">
        <f>+IF('Ark1'!Q4599=0,"",'Ark1'!Q4599)</f>
        <v/>
      </c>
      <c r="G2789" s="116">
        <f>+'Ark1'!R4599</f>
        <v>0</v>
      </c>
      <c r="H2789" s="116">
        <f>+'Ark1'!S4599</f>
        <v>0</v>
      </c>
      <c r="I2789" s="222" t="str">
        <f>+IF(G2789=0,"",'Ark1'!AA4599)</f>
        <v/>
      </c>
      <c r="J2789" s="222" t="str">
        <f>+IF(G2789=0,"",'Ark1'!AB4599)</f>
        <v/>
      </c>
      <c r="K2789" s="114" t="str">
        <f>+IF(G2789=0,"",'Ark1'!U4599)</f>
        <v/>
      </c>
      <c r="L2789" s="222" t="str">
        <f>+IF(G2789=0,"",'Ark1'!W4599)</f>
        <v/>
      </c>
      <c r="M2789" s="222" t="str">
        <f>+IF(G2789=0,"",'Ark1'!X4599)</f>
        <v/>
      </c>
      <c r="N2789" s="114" t="str">
        <f>+IF(G2789=0,"",'Ark1'!Y4599)</f>
        <v/>
      </c>
      <c r="O2789" s="116" t="str">
        <f>+IF(G2789=0,"",'Ark1'!Z4599)</f>
        <v/>
      </c>
      <c r="P2789" s="116" t="str">
        <f t="shared" si="43"/>
        <v/>
      </c>
      <c r="Q2789" s="114" t="str">
        <f>+IF(G2789=0,"",'Ark1'!T4599)</f>
        <v/>
      </c>
      <c r="R2789" s="222" t="str">
        <f>+IF(G2789=0,"",'Ark1'!V4599)</f>
        <v/>
      </c>
      <c r="S2789" s="32"/>
    </row>
    <row r="2790" spans="1:19" x14ac:dyDescent="0.5">
      <c r="A2790" s="32"/>
      <c r="B2790" s="297" t="str">
        <f>+IF(E2790=2012,VLOOKUP(D2790,K_navn!$A$2:$C$359,2),"")</f>
        <v/>
      </c>
      <c r="C2790" s="297" t="str">
        <f>+IF(E2790=2012,VLOOKUP(D2790,K_navn!$A$2:$C$359,3),"")</f>
        <v/>
      </c>
      <c r="D2790" s="115">
        <f>+'Ark1'!P4600</f>
        <v>5031</v>
      </c>
      <c r="E2790" s="115">
        <f>+'Ark1'!C4600</f>
        <v>2022</v>
      </c>
      <c r="F2790" s="116" t="str">
        <f>+IF('Ark1'!Q4600=0,"",'Ark1'!Q4600)</f>
        <v/>
      </c>
      <c r="G2790" s="116">
        <f>+'Ark1'!R4600</f>
        <v>0</v>
      </c>
      <c r="H2790" s="116">
        <f>+'Ark1'!S4600</f>
        <v>0</v>
      </c>
      <c r="I2790" s="222" t="str">
        <f>+IF(G2790=0,"",'Ark1'!AA4600)</f>
        <v/>
      </c>
      <c r="J2790" s="222" t="str">
        <f>+IF(G2790=0,"",'Ark1'!AB4600)</f>
        <v/>
      </c>
      <c r="K2790" s="114" t="str">
        <f>+IF(G2790=0,"",'Ark1'!U4600)</f>
        <v/>
      </c>
      <c r="L2790" s="222" t="str">
        <f>+IF(G2790=0,"",'Ark1'!W4600)</f>
        <v/>
      </c>
      <c r="M2790" s="222" t="str">
        <f>+IF(G2790=0,"",'Ark1'!X4600)</f>
        <v/>
      </c>
      <c r="N2790" s="114" t="str">
        <f>+IF(G2790=0,"",'Ark1'!Y4600)</f>
        <v/>
      </c>
      <c r="O2790" s="116" t="str">
        <f>+IF(G2790=0,"",'Ark1'!Z4600)</f>
        <v/>
      </c>
      <c r="P2790" s="116" t="str">
        <f t="shared" si="43"/>
        <v/>
      </c>
      <c r="Q2790" s="114" t="str">
        <f>+IF(G2790=0,"",'Ark1'!T4600)</f>
        <v/>
      </c>
      <c r="R2790" s="222" t="str">
        <f>+IF(G2790=0,"",'Ark1'!V4600)</f>
        <v/>
      </c>
      <c r="S2790" s="32"/>
    </row>
    <row r="2791" spans="1:19" x14ac:dyDescent="0.5">
      <c r="A2791" s="32"/>
      <c r="B2791" s="297" t="str">
        <f>+IF(E2791=2012,VLOOKUP(D2791,K_navn!$A$2:$C$359,2),"")</f>
        <v>Selbu</v>
      </c>
      <c r="C2791" s="297" t="str">
        <f>+IF(E2791=2012,VLOOKUP(D2791,K_navn!$A$2:$C$359,3),"")</f>
        <v>Trøndelag</v>
      </c>
      <c r="D2791" s="115">
        <f>+'Ark1'!P4601</f>
        <v>5032</v>
      </c>
      <c r="E2791" s="115">
        <f>+'Ark1'!C4601</f>
        <v>2012</v>
      </c>
      <c r="F2791" s="116">
        <f>+IF('Ark1'!Q4601=0,"",'Ark1'!Q4601)</f>
        <v>1</v>
      </c>
      <c r="G2791" s="116">
        <f>+'Ark1'!R4601</f>
        <v>2</v>
      </c>
      <c r="H2791" s="116">
        <f>+'Ark1'!S4601</f>
        <v>2</v>
      </c>
      <c r="I2791" s="222">
        <f>+IF(G2791=0,"",'Ark1'!AA4601)</f>
        <v>0.20768431983385252</v>
      </c>
      <c r="J2791" s="222">
        <f>+IF(G2791=0,"",'Ark1'!AB4601)</f>
        <v>0.24169455799171555</v>
      </c>
      <c r="K2791" s="114">
        <f>+IF(G2791=0,"",'Ark1'!U4601)</f>
        <v>55.5</v>
      </c>
      <c r="L2791" s="222">
        <f>+IF(G2791=0,"",'Ark1'!W4601)</f>
        <v>88.75</v>
      </c>
      <c r="M2791" s="222">
        <f>+IF(G2791=0,"",'Ark1'!X4601)</f>
        <v>1.3500000000004178</v>
      </c>
      <c r="N2791" s="114">
        <f>+IF(G2791=0,"",'Ark1'!Y4601)</f>
        <v>3.5</v>
      </c>
      <c r="O2791" s="116">
        <f>+IF(G2791=0,"",'Ark1'!Z4601)</f>
        <v>99.999999999976737</v>
      </c>
      <c r="P2791" s="116">
        <f t="shared" si="43"/>
        <v>2</v>
      </c>
      <c r="Q2791" s="114">
        <f>+IF(G2791=0,"",'Ark1'!T4601)</f>
        <v>12.5</v>
      </c>
      <c r="R2791" s="222">
        <f>+IF(G2791=0,"",'Ark1'!V4601)</f>
        <v>96.153846153846175</v>
      </c>
      <c r="S2791" s="32"/>
    </row>
    <row r="2792" spans="1:19" x14ac:dyDescent="0.5">
      <c r="A2792" s="32"/>
      <c r="B2792" s="297" t="str">
        <f>+IF(E2792=2012,VLOOKUP(D2792,K_navn!$A$2:$C$359,2),"")</f>
        <v/>
      </c>
      <c r="C2792" s="297" t="str">
        <f>+IF(E2792=2012,VLOOKUP(D2792,K_navn!$A$2:$C$359,3),"")</f>
        <v/>
      </c>
      <c r="D2792" s="115">
        <f>+'Ark1'!P4602</f>
        <v>5032</v>
      </c>
      <c r="E2792" s="115">
        <f>+'Ark1'!C4602</f>
        <v>2013</v>
      </c>
      <c r="F2792" s="116">
        <f>+IF('Ark1'!Q4602=0,"",'Ark1'!Q4602)</f>
        <v>3</v>
      </c>
      <c r="G2792" s="116">
        <f>+'Ark1'!R4602</f>
        <v>30</v>
      </c>
      <c r="H2792" s="116">
        <f>+'Ark1'!S4602</f>
        <v>30</v>
      </c>
      <c r="I2792" s="222">
        <f>+IF(G2792=0,"",'Ark1'!AA4602)</f>
        <v>0.55782818891781316</v>
      </c>
      <c r="J2792" s="222">
        <f>+IF(G2792=0,"",'Ark1'!AB4602)</f>
        <v>0.56078130003521687</v>
      </c>
      <c r="K2792" s="114">
        <f>+IF(G2792=0,"",'Ark1'!U4602)</f>
        <v>61</v>
      </c>
      <c r="L2792" s="222">
        <f>+IF(G2792=0,"",'Ark1'!W4602)</f>
        <v>74.893333333333317</v>
      </c>
      <c r="M2792" s="222">
        <f>+IF(G2792=0,"",'Ark1'!X4602)</f>
        <v>8.655592925322324</v>
      </c>
      <c r="N2792" s="114">
        <f>+IF(G2792=0,"",'Ark1'!Y4602)</f>
        <v>2.8166173565703487</v>
      </c>
      <c r="O2792" s="116">
        <f>+IF(G2792=0,"",'Ark1'!Z4602)</f>
        <v>-29.095491265005428</v>
      </c>
      <c r="P2792" s="116">
        <f t="shared" si="43"/>
        <v>10</v>
      </c>
      <c r="Q2792" s="114">
        <f>+IF(G2792=0,"",'Ark1'!T4602)</f>
        <v>16.100000000000001</v>
      </c>
      <c r="R2792" s="222">
        <f>+IF(G2792=0,"",'Ark1'!V4602)</f>
        <v>81.141206211628742</v>
      </c>
      <c r="S2792" s="32"/>
    </row>
    <row r="2793" spans="1:19" x14ac:dyDescent="0.5">
      <c r="A2793" s="32"/>
      <c r="B2793" s="297" t="str">
        <f>+IF(E2793=2012,VLOOKUP(D2793,K_navn!$A$2:$C$359,2),"")</f>
        <v/>
      </c>
      <c r="C2793" s="297" t="str">
        <f>+IF(E2793=2012,VLOOKUP(D2793,K_navn!$A$2:$C$359,3),"")</f>
        <v/>
      </c>
      <c r="D2793" s="115">
        <f>+'Ark1'!P4603</f>
        <v>5032</v>
      </c>
      <c r="E2793" s="115">
        <f>+'Ark1'!C4603</f>
        <v>2014</v>
      </c>
      <c r="F2793" s="116">
        <f>+IF('Ark1'!Q4603=0,"",'Ark1'!Q4603)</f>
        <v>2</v>
      </c>
      <c r="G2793" s="116">
        <f>+'Ark1'!R4603</f>
        <v>118</v>
      </c>
      <c r="H2793" s="116">
        <f>+'Ark1'!S4603</f>
        <v>118</v>
      </c>
      <c r="I2793" s="222">
        <f>+IF(G2793=0,"",'Ark1'!AA4603)</f>
        <v>1.1101702888324394</v>
      </c>
      <c r="J2793" s="222">
        <f>+IF(G2793=0,"",'Ark1'!AB4603)</f>
        <v>1.1011731285885602</v>
      </c>
      <c r="K2793" s="114">
        <f>+IF(G2793=0,"",'Ark1'!U4603)</f>
        <v>59.51694915254236</v>
      </c>
      <c r="L2793" s="222">
        <f>+IF(G2793=0,"",'Ark1'!W4603)</f>
        <v>76.608474576271135</v>
      </c>
      <c r="M2793" s="222">
        <f>+IF(G2793=0,"",'Ark1'!X4603)</f>
        <v>10.300300935798107</v>
      </c>
      <c r="N2793" s="114">
        <f>+IF(G2793=0,"",'Ark1'!Y4603)</f>
        <v>2.3960880931127857</v>
      </c>
      <c r="O2793" s="116">
        <f>+IF(G2793=0,"",'Ark1'!Z4603)</f>
        <v>-43.317001705557686</v>
      </c>
      <c r="P2793" s="116">
        <f t="shared" ref="P2793:P2868" si="44">+IF(G2793=0,"",H2793/F2793)</f>
        <v>59</v>
      </c>
      <c r="Q2793" s="114">
        <f>+IF(G2793=0,"",'Ark1'!T4603)</f>
        <v>15.423728813559322</v>
      </c>
      <c r="R2793" s="222">
        <f>+IF(G2793=0,"",'Ark1'!V4603)</f>
        <v>82.999430743522367</v>
      </c>
      <c r="S2793" s="32"/>
    </row>
    <row r="2794" spans="1:19" x14ac:dyDescent="0.5">
      <c r="A2794" s="32"/>
      <c r="B2794" s="297" t="str">
        <f>+IF(E2794=2012,VLOOKUP(D2794,K_navn!$A$2:$C$359,2),"")</f>
        <v/>
      </c>
      <c r="C2794" s="297" t="str">
        <f>+IF(E2794=2012,VLOOKUP(D2794,K_navn!$A$2:$C$359,3),"")</f>
        <v/>
      </c>
      <c r="D2794" s="115">
        <f>+'Ark1'!P4604</f>
        <v>5032</v>
      </c>
      <c r="E2794" s="115">
        <f>+'Ark1'!C4604</f>
        <v>2015</v>
      </c>
      <c r="F2794" s="116">
        <f>+IF('Ark1'!Q4604=0,"",'Ark1'!Q4604)</f>
        <v>2</v>
      </c>
      <c r="G2794" s="116">
        <f>+'Ark1'!R4604</f>
        <v>360</v>
      </c>
      <c r="H2794" s="116">
        <f>+'Ark1'!S4604</f>
        <v>360</v>
      </c>
      <c r="I2794" s="222">
        <f>+IF(G2794=0,"",'Ark1'!AA4604)</f>
        <v>0.94859160496429618</v>
      </c>
      <c r="J2794" s="222">
        <f>+IF(G2794=0,"",'Ark1'!AB4604)</f>
        <v>0.9336386331173856</v>
      </c>
      <c r="K2794" s="114">
        <f>+IF(G2794=0,"",'Ark1'!U4604)</f>
        <v>59.31666666666667</v>
      </c>
      <c r="L2794" s="222">
        <f>+IF(G2794=0,"",'Ark1'!W4604)</f>
        <v>79.429166666666575</v>
      </c>
      <c r="M2794" s="222">
        <f>+IF(G2794=0,"",'Ark1'!X4604)</f>
        <v>9.830793987093756</v>
      </c>
      <c r="N2794" s="114">
        <f>+IF(G2794=0,"",'Ark1'!Y4604)</f>
        <v>2.4517000904134005</v>
      </c>
      <c r="O2794" s="116">
        <f>+IF(G2794=0,"",'Ark1'!Z4604)</f>
        <v>-42.971312655999874</v>
      </c>
      <c r="P2794" s="116">
        <f t="shared" si="44"/>
        <v>180</v>
      </c>
      <c r="Q2794" s="114">
        <f>+IF(G2794=0,"",'Ark1'!T4604)</f>
        <v>15.324999999999999</v>
      </c>
      <c r="R2794" s="222">
        <f>+IF(G2794=0,"",'Ark1'!V4604)</f>
        <v>86.055435175153434</v>
      </c>
      <c r="S2794" s="32"/>
    </row>
    <row r="2795" spans="1:19" x14ac:dyDescent="0.5">
      <c r="A2795" s="32"/>
      <c r="B2795" s="297" t="str">
        <f>+IF(E2795=2012,VLOOKUP(D2795,K_navn!$A$2:$C$359,2),"")</f>
        <v/>
      </c>
      <c r="C2795" s="297" t="str">
        <f>+IF(E2795=2012,VLOOKUP(D2795,K_navn!$A$2:$C$359,3),"")</f>
        <v/>
      </c>
      <c r="D2795" s="115">
        <f>+'Ark1'!P4605</f>
        <v>5032</v>
      </c>
      <c r="E2795" s="115">
        <f>+'Ark1'!C4605</f>
        <v>2016</v>
      </c>
      <c r="F2795" s="116">
        <f>+IF('Ark1'!Q4605=0,"",'Ark1'!Q4605)</f>
        <v>2</v>
      </c>
      <c r="G2795" s="116">
        <f>+'Ark1'!R4605</f>
        <v>508</v>
      </c>
      <c r="H2795" s="116">
        <f>+'Ark1'!S4605</f>
        <v>507</v>
      </c>
      <c r="I2795" s="222">
        <f>+IF(G2795=0,"",'Ark1'!AA4605)</f>
        <v>1.0832480382122138</v>
      </c>
      <c r="J2795" s="222">
        <f>+IF(G2795=0,"",'Ark1'!AB4605)</f>
        <v>1.0972874186401358</v>
      </c>
      <c r="K2795" s="114">
        <f>+IF(G2795=0,"",'Ark1'!U4605)</f>
        <v>58.877712031558161</v>
      </c>
      <c r="L2795" s="222">
        <f>+IF(G2795=0,"",'Ark1'!W4605)</f>
        <v>82.683037475345188</v>
      </c>
      <c r="M2795" s="222">
        <f>+IF(G2795=0,"",'Ark1'!X4605)</f>
        <v>11.78102761566408</v>
      </c>
      <c r="N2795" s="114">
        <f>+IF(G2795=0,"",'Ark1'!Y4605)</f>
        <v>2.4082444463809169</v>
      </c>
      <c r="O2795" s="116">
        <f>+IF(G2795=0,"",'Ark1'!Z4605)</f>
        <v>-35.982399540287119</v>
      </c>
      <c r="P2795" s="116">
        <f t="shared" si="44"/>
        <v>253.5</v>
      </c>
      <c r="Q2795" s="114">
        <f>+IF(G2795=0,"",'Ark1'!T4605)</f>
        <v>15.064960629921259</v>
      </c>
      <c r="R2795" s="222">
        <f>+IF(G2795=0,"",'Ark1'!V4605)</f>
        <v>89.658539921061731</v>
      </c>
      <c r="S2795" s="32"/>
    </row>
    <row r="2796" spans="1:19" x14ac:dyDescent="0.5">
      <c r="A2796" s="32"/>
      <c r="B2796" s="297" t="str">
        <f>+IF(E2796=2012,VLOOKUP(D2796,K_navn!$A$2:$C$359,2),"")</f>
        <v/>
      </c>
      <c r="C2796" s="297" t="str">
        <f>+IF(E2796=2012,VLOOKUP(D2796,K_navn!$A$2:$C$359,3),"")</f>
        <v/>
      </c>
      <c r="D2796" s="115">
        <f>+'Ark1'!P4606</f>
        <v>5032</v>
      </c>
      <c r="E2796" s="115">
        <f>+'Ark1'!C4606</f>
        <v>2017</v>
      </c>
      <c r="F2796" s="116">
        <f>+IF('Ark1'!Q4606=0,"",'Ark1'!Q4606)</f>
        <v>2</v>
      </c>
      <c r="G2796" s="116">
        <f>+'Ark1'!R4606</f>
        <v>26</v>
      </c>
      <c r="H2796" s="116">
        <f>+'Ark1'!S4606</f>
        <v>26</v>
      </c>
      <c r="I2796" s="222">
        <f>+IF(G2796=0,"",'Ark1'!AA4606)</f>
        <v>7.502091929480334E-2</v>
      </c>
      <c r="J2796" s="222">
        <f>+IF(G2796=0,"",'Ark1'!AB4606)</f>
        <v>7.2158460998461446E-2</v>
      </c>
      <c r="K2796" s="114">
        <f>+IF(G2796=0,"",'Ark1'!U4606)</f>
        <v>60.576923076923087</v>
      </c>
      <c r="L2796" s="222">
        <f>+IF(G2796=0,"",'Ark1'!W4606)</f>
        <v>78.507692307692324</v>
      </c>
      <c r="M2796" s="222">
        <f>+IF(G2796=0,"",'Ark1'!X4606)</f>
        <v>10.076435689916222</v>
      </c>
      <c r="N2796" s="114">
        <f>+IF(G2796=0,"",'Ark1'!Y4606)</f>
        <v>2.6190585055742504</v>
      </c>
      <c r="O2796" s="116">
        <f>+IF(G2796=0,"",'Ark1'!Z4606)</f>
        <v>-23.699334198135318</v>
      </c>
      <c r="P2796" s="116">
        <f t="shared" si="44"/>
        <v>13</v>
      </c>
      <c r="Q2796" s="114">
        <f>+IF(G2796=0,"",'Ark1'!T4606)</f>
        <v>15.84615384615385</v>
      </c>
      <c r="R2796" s="222">
        <f>+IF(G2796=0,"",'Ark1'!V4606)</f>
        <v>85.057088090674227</v>
      </c>
      <c r="S2796" s="32"/>
    </row>
    <row r="2797" spans="1:19" x14ac:dyDescent="0.5">
      <c r="A2797" s="32"/>
      <c r="B2797" s="297" t="str">
        <f>+IF(E2797=2012,VLOOKUP(D2797,K_navn!$A$2:$C$359,2),"")</f>
        <v/>
      </c>
      <c r="C2797" s="297" t="str">
        <f>+IF(E2797=2012,VLOOKUP(D2797,K_navn!$A$2:$C$359,3),"")</f>
        <v/>
      </c>
      <c r="D2797" s="115">
        <f>+'Ark1'!P4607</f>
        <v>5032</v>
      </c>
      <c r="E2797" s="115">
        <f>+'Ark1'!C4607</f>
        <v>2018</v>
      </c>
      <c r="F2797" s="116">
        <f>+IF('Ark1'!Q4607=0,"",'Ark1'!Q4607)</f>
        <v>2</v>
      </c>
      <c r="G2797" s="116">
        <f>+'Ark1'!R4607</f>
        <v>315</v>
      </c>
      <c r="H2797" s="116">
        <f>+'Ark1'!S4607</f>
        <v>314</v>
      </c>
      <c r="I2797" s="222">
        <f>+IF(G2797=0,"",'Ark1'!AA4607)</f>
        <v>1.2581379558253785</v>
      </c>
      <c r="J2797" s="222">
        <f>+IF(G2797=0,"",'Ark1'!AB4607)</f>
        <v>1.1381532807893613</v>
      </c>
      <c r="K2797" s="114">
        <f>+IF(G2797=0,"",'Ark1'!U4607)</f>
        <v>59.328025477707023</v>
      </c>
      <c r="L2797" s="222">
        <f>+IF(G2797=0,"",'Ark1'!W4607)</f>
        <v>72.894904458598788</v>
      </c>
      <c r="M2797" s="222">
        <f>+IF(G2797=0,"",'Ark1'!X4607)</f>
        <v>12.480881155495979</v>
      </c>
      <c r="N2797" s="114">
        <f>+IF(G2797=0,"",'Ark1'!Y4607)</f>
        <v>2.6064675657535346</v>
      </c>
      <c r="O2797" s="116">
        <f>+IF(G2797=0,"",'Ark1'!Z4607)</f>
        <v>-43.271548129547199</v>
      </c>
      <c r="P2797" s="116">
        <f t="shared" si="44"/>
        <v>157</v>
      </c>
      <c r="Q2797" s="114">
        <f>+IF(G2797=0,"",'Ark1'!T4607)</f>
        <v>15.22222222222222</v>
      </c>
      <c r="R2797" s="222">
        <f>+IF(G2797=0,"",'Ark1'!V4607)</f>
        <v>79.069221798207181</v>
      </c>
      <c r="S2797" s="32"/>
    </row>
    <row r="2798" spans="1:19" x14ac:dyDescent="0.5">
      <c r="A2798" s="32"/>
      <c r="B2798" s="297" t="str">
        <f>+IF(E2798=2012,VLOOKUP(D2798,K_navn!$A$2:$C$359,2),"")</f>
        <v/>
      </c>
      <c r="C2798" s="297" t="str">
        <f>+IF(E2798=2012,VLOOKUP(D2798,K_navn!$A$2:$C$359,3),"")</f>
        <v/>
      </c>
      <c r="D2798" s="115">
        <f>+'Ark1'!P4608</f>
        <v>5032</v>
      </c>
      <c r="E2798" s="115">
        <f>+'Ark1'!C4608</f>
        <v>2019</v>
      </c>
      <c r="F2798" s="116">
        <f>+IF('Ark1'!Q4608=0,"",'Ark1'!Q4608)</f>
        <v>1</v>
      </c>
      <c r="G2798" s="116">
        <f>+'Ark1'!R4608</f>
        <v>25</v>
      </c>
      <c r="H2798" s="116">
        <f>+'Ark1'!S4608</f>
        <v>25</v>
      </c>
      <c r="I2798" s="222">
        <f>+IF(G2798=0,"",'Ark1'!AA4608)</f>
        <v>0.12413108242303877</v>
      </c>
      <c r="J2798" s="222">
        <f>+IF(G2798=0,"",'Ark1'!AB4608)</f>
        <v>0.12285198158880389</v>
      </c>
      <c r="K2798" s="114">
        <f>+IF(G2798=0,"",'Ark1'!U4608)</f>
        <v>60.68</v>
      </c>
      <c r="L2798" s="222">
        <f>+IF(G2798=0,"",'Ark1'!W4608)</f>
        <v>79.507999999999981</v>
      </c>
      <c r="M2798" s="222">
        <f>+IF(G2798=0,"",'Ark1'!X4608)</f>
        <v>8.5421271355560648</v>
      </c>
      <c r="N2798" s="114">
        <f>+IF(G2798=0,"",'Ark1'!Y4608)</f>
        <v>2.5879721791395074</v>
      </c>
      <c r="O2798" s="116">
        <f>+IF(G2798=0,"",'Ark1'!Z4608)</f>
        <v>-53.745665514905056</v>
      </c>
      <c r="P2798" s="116">
        <f t="shared" si="44"/>
        <v>25</v>
      </c>
      <c r="Q2798" s="114">
        <f>+IF(G2798=0,"",'Ark1'!T4608)</f>
        <v>16.16</v>
      </c>
      <c r="R2798" s="222">
        <f>+IF(G2798=0,"",'Ark1'!V4608)</f>
        <v>86.140845070422515</v>
      </c>
      <c r="S2798" s="32"/>
    </row>
    <row r="2799" spans="1:19" x14ac:dyDescent="0.5">
      <c r="A2799" s="32"/>
      <c r="B2799" s="297" t="str">
        <f>+IF(E2799=2012,VLOOKUP(D2799,K_navn!$A$2:$C$359,2),"")</f>
        <v/>
      </c>
      <c r="C2799" s="297" t="str">
        <f>+IF(E2799=2012,VLOOKUP(D2799,K_navn!$A$2:$C$359,3),"")</f>
        <v/>
      </c>
      <c r="D2799" s="115">
        <f>+'Ark1'!P4609</f>
        <v>5032</v>
      </c>
      <c r="E2799" s="115">
        <f>+'Ark1'!C4609</f>
        <v>2020</v>
      </c>
      <c r="F2799" s="116">
        <f>+IF('Ark1'!Q4609=0,"",'Ark1'!Q4609)</f>
        <v>1</v>
      </c>
      <c r="G2799" s="116">
        <f>+'Ark1'!R4609</f>
        <v>27</v>
      </c>
      <c r="H2799" s="116">
        <f>+'Ark1'!S4609</f>
        <v>27</v>
      </c>
      <c r="I2799" s="222">
        <f>+IF(G2799=0,"",'Ark1'!AA4609)</f>
        <v>0.12932273206245803</v>
      </c>
      <c r="J2799" s="222">
        <f>+IF(G2799=0,"",'Ark1'!AB4609)</f>
        <v>0.13340774863429739</v>
      </c>
      <c r="K2799" s="114">
        <f>+IF(G2799=0,"",'Ark1'!U4609)</f>
        <v>58.888888888888879</v>
      </c>
      <c r="L2799" s="222">
        <f>+IF(G2799=0,"",'Ark1'!W4609)</f>
        <v>85.219629629629623</v>
      </c>
      <c r="M2799" s="222">
        <f>+IF(G2799=0,"",'Ark1'!X4609)</f>
        <v>8.0169466255027491</v>
      </c>
      <c r="N2799" s="114">
        <f>+IF(G2799=0,"",'Ark1'!Y4609)</f>
        <v>2.8458329944147258</v>
      </c>
      <c r="O2799" s="116">
        <f>+IF(G2799=0,"",'Ark1'!Z4609)</f>
        <v>-43.607177192477529</v>
      </c>
      <c r="P2799" s="116">
        <f t="shared" si="44"/>
        <v>27</v>
      </c>
      <c r="Q2799" s="114">
        <f>+IF(G2799=0,"",'Ark1'!T4609)</f>
        <v>15</v>
      </c>
      <c r="R2799" s="222">
        <f>+IF(G2799=0,"",'Ark1'!V4609)</f>
        <v>92.328959512058091</v>
      </c>
      <c r="S2799" s="32"/>
    </row>
    <row r="2800" spans="1:19" x14ac:dyDescent="0.5">
      <c r="A2800" s="32"/>
      <c r="B2800" s="297" t="str">
        <f>+IF(E2800=2012,VLOOKUP(D2800,K_navn!$A$2:$C$359,2),"")</f>
        <v/>
      </c>
      <c r="C2800" s="297" t="str">
        <f>+IF(E2800=2012,VLOOKUP(D2800,K_navn!$A$2:$C$359,3),"")</f>
        <v/>
      </c>
      <c r="D2800" s="115">
        <f>+'Ark1'!P4610</f>
        <v>5032</v>
      </c>
      <c r="E2800" s="115">
        <f>+'Ark1'!C4610</f>
        <v>2021</v>
      </c>
      <c r="F2800" s="116">
        <f>+IF('Ark1'!Q4610=0,"",'Ark1'!Q4610)</f>
        <v>1</v>
      </c>
      <c r="G2800" s="116">
        <f>+'Ark1'!R4610</f>
        <v>22</v>
      </c>
      <c r="H2800" s="116">
        <f>+'Ark1'!S4610</f>
        <v>22</v>
      </c>
      <c r="I2800" s="222">
        <f>+IF(G2800=0,"",'Ark1'!AA4610)</f>
        <v>8.3675642781074103E-2</v>
      </c>
      <c r="J2800" s="222">
        <f>+IF(G2800=0,"",'Ark1'!AB4610)</f>
        <v>8.5693704563887002E-2</v>
      </c>
      <c r="K2800" s="114">
        <f>+IF(G2800=0,"",'Ark1'!U4610)</f>
        <v>59.954545454545446</v>
      </c>
      <c r="L2800" s="222">
        <f>+IF(G2800=0,"",'Ark1'!W4610)</f>
        <v>86.899090909090916</v>
      </c>
      <c r="M2800" s="222">
        <f>+IF(G2800=0,"",'Ark1'!X4610)</f>
        <v>10.855701857084858</v>
      </c>
      <c r="N2800" s="114">
        <f>+IF(G2800=0,"",'Ark1'!Y4610)</f>
        <v>2.5491045259654341</v>
      </c>
      <c r="O2800" s="116">
        <f>+IF(G2800=0,"",'Ark1'!Z4610)</f>
        <v>-47.908215339167242</v>
      </c>
      <c r="P2800" s="116">
        <f t="shared" si="44"/>
        <v>22</v>
      </c>
      <c r="Q2800" s="114">
        <f>+IF(G2800=0,"",'Ark1'!T4610)</f>
        <v>15.909090909090908</v>
      </c>
      <c r="R2800" s="222">
        <f>+IF(G2800=0,"",'Ark1'!V4610)</f>
        <v>94.148527528809197</v>
      </c>
      <c r="S2800" s="32"/>
    </row>
    <row r="2801" spans="1:24" x14ac:dyDescent="0.5">
      <c r="A2801" s="32"/>
      <c r="B2801" s="297" t="str">
        <f>+IF(E2801=2012,VLOOKUP(D2801,K_navn!$A$2:$C$359,2),"")</f>
        <v/>
      </c>
      <c r="C2801" s="297" t="str">
        <f>+IF(E2801=2012,VLOOKUP(D2801,K_navn!$A$2:$C$359,3),"")</f>
        <v/>
      </c>
      <c r="D2801" s="115">
        <f>+'Ark1'!P4611</f>
        <v>5032</v>
      </c>
      <c r="E2801" s="115">
        <f>+'Ark1'!C4611</f>
        <v>2022</v>
      </c>
      <c r="F2801" s="116">
        <f>+IF('Ark1'!Q4611=0,"",'Ark1'!Q4611)</f>
        <v>1</v>
      </c>
      <c r="G2801" s="116">
        <f>+'Ark1'!R4611</f>
        <v>15</v>
      </c>
      <c r="H2801" s="116">
        <f>+'Ark1'!S4611</f>
        <v>15</v>
      </c>
      <c r="I2801" s="222">
        <f>+IF(G2801=0,"",'Ark1'!AA4611)</f>
        <v>5.2074292657524723E-2</v>
      </c>
      <c r="J2801" s="222">
        <f>+IF(G2801=0,"",'Ark1'!AB4611)</f>
        <v>5.4973799216067987E-2</v>
      </c>
      <c r="K2801" s="114">
        <f>+IF(G2801=0,"",'Ark1'!U4611)</f>
        <v>59.266666666666652</v>
      </c>
      <c r="L2801" s="222">
        <f>+IF(G2801=0,"",'Ark1'!W4611)</f>
        <v>90.53333333333336</v>
      </c>
      <c r="M2801" s="222">
        <f>+IF(G2801=0,"",'Ark1'!X4611)</f>
        <v>10.564889440447894</v>
      </c>
      <c r="N2801" s="114">
        <f>+IF(G2801=0,"",'Ark1'!Y4611)</f>
        <v>2.6195843605851454</v>
      </c>
      <c r="O2801" s="116">
        <f>+IF(G2801=0,"",'Ark1'!Z4611)</f>
        <v>-67.118843684067372</v>
      </c>
      <c r="P2801" s="116">
        <f t="shared" si="44"/>
        <v>15</v>
      </c>
      <c r="Q2801" s="114">
        <f>+IF(G2801=0,"",'Ark1'!T4611)</f>
        <v>15.2</v>
      </c>
      <c r="R2801" s="222">
        <f>+IF(G2801=0,"",'Ark1'!V4611)</f>
        <v>98.085951607078385</v>
      </c>
      <c r="S2801" s="32"/>
    </row>
    <row r="2802" spans="1:24" x14ac:dyDescent="0.5">
      <c r="A2802" s="32"/>
      <c r="B2802" s="297" t="str">
        <f>+IF(E2802=2012,VLOOKUP(D2802,K_navn!$A$2:$C$359,2),"")</f>
        <v>Tydal</v>
      </c>
      <c r="C2802" s="297" t="str">
        <f>+IF(E2802=2012,VLOOKUP(D2802,K_navn!$A$2:$C$359,3),"")</f>
        <v>Trøndelag</v>
      </c>
      <c r="D2802" s="115">
        <f>+'Ark1'!P4612</f>
        <v>5033</v>
      </c>
      <c r="E2802" s="115">
        <f>+'Ark1'!C4612</f>
        <v>2012</v>
      </c>
      <c r="F2802" s="116" t="str">
        <f>+IF('Ark1'!Q4612=0,"",'Ark1'!Q4612)</f>
        <v/>
      </c>
      <c r="G2802" s="116">
        <f>+'Ark1'!R4612</f>
        <v>0</v>
      </c>
      <c r="H2802" s="116">
        <f>+'Ark1'!S4612</f>
        <v>0</v>
      </c>
      <c r="I2802" s="222" t="str">
        <f>+IF(G2802=0,"",'Ark1'!AA4612)</f>
        <v/>
      </c>
      <c r="J2802" s="222" t="str">
        <f>+IF(G2802=0,"",'Ark1'!AB4612)</f>
        <v/>
      </c>
      <c r="K2802" s="114" t="str">
        <f>+IF(G2802=0,"",'Ark1'!U4612)</f>
        <v/>
      </c>
      <c r="L2802" s="222" t="str">
        <f>+IF(G2802=0,"",'Ark1'!W4612)</f>
        <v/>
      </c>
      <c r="M2802" s="222" t="str">
        <f>+IF(G2802=0,"",'Ark1'!X4612)</f>
        <v/>
      </c>
      <c r="N2802" s="114" t="str">
        <f>+IF(G2802=0,"",'Ark1'!Y4612)</f>
        <v/>
      </c>
      <c r="O2802" s="116" t="str">
        <f>+IF(G2802=0,"",'Ark1'!Z4612)</f>
        <v/>
      </c>
      <c r="P2802" s="116" t="str">
        <f t="shared" si="44"/>
        <v/>
      </c>
      <c r="Q2802" s="114" t="str">
        <f>+IF(G2802=0,"",'Ark1'!T4612)</f>
        <v/>
      </c>
      <c r="R2802" s="222" t="str">
        <f>+IF(G2802=0,"",'Ark1'!V4612)</f>
        <v/>
      </c>
      <c r="S2802" s="32"/>
    </row>
    <row r="2803" spans="1:24" x14ac:dyDescent="0.5">
      <c r="A2803" s="32"/>
      <c r="B2803" s="297" t="str">
        <f>+IF(E2803=2012,VLOOKUP(D2803,K_navn!$A$2:$C$359,2),"")</f>
        <v/>
      </c>
      <c r="C2803" s="297" t="str">
        <f>+IF(E2803=2012,VLOOKUP(D2803,K_navn!$A$2:$C$359,3),"")</f>
        <v/>
      </c>
      <c r="D2803" s="115">
        <f>+'Ark1'!P4613</f>
        <v>5033</v>
      </c>
      <c r="E2803" s="115">
        <f>+'Ark1'!C4613</f>
        <v>2013</v>
      </c>
      <c r="F2803" s="116" t="str">
        <f>+IF('Ark1'!Q4613=0,"",'Ark1'!Q4613)</f>
        <v/>
      </c>
      <c r="G2803" s="116">
        <f>+'Ark1'!R4613</f>
        <v>0</v>
      </c>
      <c r="H2803" s="116">
        <f>+'Ark1'!S4613</f>
        <v>0</v>
      </c>
      <c r="I2803" s="222" t="str">
        <f>+IF(G2803=0,"",'Ark1'!AA4613)</f>
        <v/>
      </c>
      <c r="J2803" s="222" t="str">
        <f>+IF(G2803=0,"",'Ark1'!AB4613)</f>
        <v/>
      </c>
      <c r="K2803" s="114" t="str">
        <f>+IF(G2803=0,"",'Ark1'!U4613)</f>
        <v/>
      </c>
      <c r="L2803" s="222" t="str">
        <f>+IF(G2803=0,"",'Ark1'!W4613)</f>
        <v/>
      </c>
      <c r="M2803" s="222" t="str">
        <f>+IF(G2803=0,"",'Ark1'!X4613)</f>
        <v/>
      </c>
      <c r="N2803" s="114" t="str">
        <f>+IF(G2803=0,"",'Ark1'!Y4613)</f>
        <v/>
      </c>
      <c r="O2803" s="116" t="str">
        <f>+IF(G2803=0,"",'Ark1'!Z4613)</f>
        <v/>
      </c>
      <c r="P2803" s="116" t="str">
        <f t="shared" si="44"/>
        <v/>
      </c>
      <c r="Q2803" s="114" t="str">
        <f>+IF(G2803=0,"",'Ark1'!T4613)</f>
        <v/>
      </c>
      <c r="R2803" s="222" t="str">
        <f>+IF(G2803=0,"",'Ark1'!V4613)</f>
        <v/>
      </c>
      <c r="S2803" s="32"/>
    </row>
    <row r="2804" spans="1:24" x14ac:dyDescent="0.5">
      <c r="A2804" s="32"/>
      <c r="B2804" s="297" t="str">
        <f>+IF(E2804=2012,VLOOKUP(D2804,K_navn!$A$2:$C$359,2),"")</f>
        <v/>
      </c>
      <c r="C2804" s="297" t="str">
        <f>+IF(E2804=2012,VLOOKUP(D2804,K_navn!$A$2:$C$359,3),"")</f>
        <v/>
      </c>
      <c r="D2804" s="115">
        <f>+'Ark1'!P4614</f>
        <v>5033</v>
      </c>
      <c r="E2804" s="115">
        <f>+'Ark1'!C4614</f>
        <v>2014</v>
      </c>
      <c r="F2804" s="116" t="str">
        <f>+IF('Ark1'!Q4614=0,"",'Ark1'!Q4614)</f>
        <v/>
      </c>
      <c r="G2804" s="116">
        <f>+'Ark1'!R4614</f>
        <v>0</v>
      </c>
      <c r="H2804" s="116">
        <f>+'Ark1'!S4614</f>
        <v>0</v>
      </c>
      <c r="I2804" s="222" t="str">
        <f>+IF(G2804=0,"",'Ark1'!AA4614)</f>
        <v/>
      </c>
      <c r="J2804" s="222" t="str">
        <f>+IF(G2804=0,"",'Ark1'!AB4614)</f>
        <v/>
      </c>
      <c r="K2804" s="114" t="str">
        <f>+IF(G2804=0,"",'Ark1'!U4614)</f>
        <v/>
      </c>
      <c r="L2804" s="222" t="str">
        <f>+IF(G2804=0,"",'Ark1'!W4614)</f>
        <v/>
      </c>
      <c r="M2804" s="222" t="str">
        <f>+IF(G2804=0,"",'Ark1'!X4614)</f>
        <v/>
      </c>
      <c r="N2804" s="114" t="str">
        <f>+IF(G2804=0,"",'Ark1'!Y4614)</f>
        <v/>
      </c>
      <c r="O2804" s="116" t="str">
        <f>+IF(G2804=0,"",'Ark1'!Z4614)</f>
        <v/>
      </c>
      <c r="P2804" s="116" t="str">
        <f t="shared" si="44"/>
        <v/>
      </c>
      <c r="Q2804" s="114" t="str">
        <f>+IF(G2804=0,"",'Ark1'!T4614)</f>
        <v/>
      </c>
      <c r="R2804" s="222" t="str">
        <f>+IF(G2804=0,"",'Ark1'!V4614)</f>
        <v/>
      </c>
      <c r="S2804" s="32"/>
    </row>
    <row r="2805" spans="1:24" x14ac:dyDescent="0.5">
      <c r="A2805" s="32"/>
      <c r="B2805" s="297" t="str">
        <f>+IF(E2805=2012,VLOOKUP(D2805,K_navn!$A$2:$C$359,2),"")</f>
        <v/>
      </c>
      <c r="C2805" s="297" t="str">
        <f>+IF(E2805=2012,VLOOKUP(D2805,K_navn!$A$2:$C$359,3),"")</f>
        <v/>
      </c>
      <c r="D2805" s="115">
        <f>+'Ark1'!P4615</f>
        <v>5033</v>
      </c>
      <c r="E2805" s="115">
        <f>+'Ark1'!C4615</f>
        <v>2015</v>
      </c>
      <c r="F2805" s="116" t="str">
        <f>+IF('Ark1'!Q4615=0,"",'Ark1'!Q4615)</f>
        <v/>
      </c>
      <c r="G2805" s="116">
        <f>+'Ark1'!R4615</f>
        <v>0</v>
      </c>
      <c r="H2805" s="116">
        <f>+'Ark1'!S4615</f>
        <v>0</v>
      </c>
      <c r="I2805" s="222" t="str">
        <f>+IF(G2805=0,"",'Ark1'!AA4615)</f>
        <v/>
      </c>
      <c r="J2805" s="222" t="str">
        <f>+IF(G2805=0,"",'Ark1'!AB4615)</f>
        <v/>
      </c>
      <c r="K2805" s="114" t="str">
        <f>+IF(G2805=0,"",'Ark1'!U4615)</f>
        <v/>
      </c>
      <c r="L2805" s="222" t="str">
        <f>+IF(G2805=0,"",'Ark1'!W4615)</f>
        <v/>
      </c>
      <c r="M2805" s="222" t="str">
        <f>+IF(G2805=0,"",'Ark1'!X4615)</f>
        <v/>
      </c>
      <c r="N2805" s="114" t="str">
        <f>+IF(G2805=0,"",'Ark1'!Y4615)</f>
        <v/>
      </c>
      <c r="O2805" s="116" t="str">
        <f>+IF(G2805=0,"",'Ark1'!Z4615)</f>
        <v/>
      </c>
      <c r="P2805" s="116" t="str">
        <f t="shared" si="44"/>
        <v/>
      </c>
      <c r="Q2805" s="114" t="str">
        <f>+IF(G2805=0,"",'Ark1'!T4615)</f>
        <v/>
      </c>
      <c r="R2805" s="222" t="str">
        <f>+IF(G2805=0,"",'Ark1'!V4615)</f>
        <v/>
      </c>
      <c r="S2805" s="32"/>
    </row>
    <row r="2806" spans="1:24" x14ac:dyDescent="0.5">
      <c r="A2806" s="32"/>
      <c r="B2806" s="297" t="str">
        <f>+IF(E2806=2012,VLOOKUP(D2806,K_navn!$A$2:$C$359,2),"")</f>
        <v/>
      </c>
      <c r="C2806" s="297" t="str">
        <f>+IF(E2806=2012,VLOOKUP(D2806,K_navn!$A$2:$C$359,3),"")</f>
        <v/>
      </c>
      <c r="D2806" s="115">
        <f>+'Ark1'!P4616</f>
        <v>5033</v>
      </c>
      <c r="E2806" s="115">
        <f>+'Ark1'!C4616</f>
        <v>2016</v>
      </c>
      <c r="F2806" s="116" t="str">
        <f>+IF('Ark1'!Q4616=0,"",'Ark1'!Q4616)</f>
        <v/>
      </c>
      <c r="G2806" s="116">
        <f>+'Ark1'!R4616</f>
        <v>0</v>
      </c>
      <c r="H2806" s="116">
        <f>+'Ark1'!S4616</f>
        <v>0</v>
      </c>
      <c r="I2806" s="222" t="str">
        <f>+IF(G2806=0,"",'Ark1'!AA4616)</f>
        <v/>
      </c>
      <c r="J2806" s="222" t="str">
        <f>+IF(G2806=0,"",'Ark1'!AB4616)</f>
        <v/>
      </c>
      <c r="K2806" s="114" t="str">
        <f>+IF(G2806=0,"",'Ark1'!U4616)</f>
        <v/>
      </c>
      <c r="L2806" s="222" t="str">
        <f>+IF(G2806=0,"",'Ark1'!W4616)</f>
        <v/>
      </c>
      <c r="M2806" s="222" t="str">
        <f>+IF(G2806=0,"",'Ark1'!X4616)</f>
        <v/>
      </c>
      <c r="N2806" s="114" t="str">
        <f>+IF(G2806=0,"",'Ark1'!Y4616)</f>
        <v/>
      </c>
      <c r="O2806" s="116" t="str">
        <f>+IF(G2806=0,"",'Ark1'!Z4616)</f>
        <v/>
      </c>
      <c r="P2806" s="116" t="str">
        <f t="shared" si="44"/>
        <v/>
      </c>
      <c r="Q2806" s="114" t="str">
        <f>+IF(G2806=0,"",'Ark1'!T4616)</f>
        <v/>
      </c>
      <c r="R2806" s="222" t="str">
        <f>+IF(G2806=0,"",'Ark1'!V4616)</f>
        <v/>
      </c>
      <c r="S2806" s="32"/>
    </row>
    <row r="2807" spans="1:24" x14ac:dyDescent="0.5">
      <c r="A2807" s="32"/>
      <c r="B2807" s="297" t="str">
        <f>+IF(E2807=2012,VLOOKUP(D2807,K_navn!$A$2:$C$359,2),"")</f>
        <v/>
      </c>
      <c r="C2807" s="297" t="str">
        <f>+IF(E2807=2012,VLOOKUP(D2807,K_navn!$A$2:$C$359,3),"")</f>
        <v/>
      </c>
      <c r="D2807" s="115">
        <f>+'Ark1'!P4617</f>
        <v>5033</v>
      </c>
      <c r="E2807" s="115">
        <f>+'Ark1'!C4617</f>
        <v>2017</v>
      </c>
      <c r="F2807" s="116" t="str">
        <f>+IF('Ark1'!Q4617=0,"",'Ark1'!Q4617)</f>
        <v/>
      </c>
      <c r="G2807" s="116">
        <f>+'Ark1'!R4617</f>
        <v>0</v>
      </c>
      <c r="H2807" s="116">
        <f>+'Ark1'!S4617</f>
        <v>0</v>
      </c>
      <c r="I2807" s="222" t="str">
        <f>+IF(G2807=0,"",'Ark1'!AA4617)</f>
        <v/>
      </c>
      <c r="J2807" s="222" t="str">
        <f>+IF(G2807=0,"",'Ark1'!AB4617)</f>
        <v/>
      </c>
      <c r="K2807" s="114" t="str">
        <f>+IF(G2807=0,"",'Ark1'!U4617)</f>
        <v/>
      </c>
      <c r="L2807" s="222" t="str">
        <f>+IF(G2807=0,"",'Ark1'!W4617)</f>
        <v/>
      </c>
      <c r="M2807" s="222" t="str">
        <f>+IF(G2807=0,"",'Ark1'!X4617)</f>
        <v/>
      </c>
      <c r="N2807" s="114" t="str">
        <f>+IF(G2807=0,"",'Ark1'!Y4617)</f>
        <v/>
      </c>
      <c r="O2807" s="116" t="str">
        <f>+IF(G2807=0,"",'Ark1'!Z4617)</f>
        <v/>
      </c>
      <c r="P2807" s="116" t="str">
        <f t="shared" si="44"/>
        <v/>
      </c>
      <c r="Q2807" s="114" t="str">
        <f>+IF(G2807=0,"",'Ark1'!T4617)</f>
        <v/>
      </c>
      <c r="R2807" s="222" t="str">
        <f>+IF(G2807=0,"",'Ark1'!V4617)</f>
        <v/>
      </c>
      <c r="S2807" s="32"/>
    </row>
    <row r="2808" spans="1:24" x14ac:dyDescent="0.5">
      <c r="A2808" s="32"/>
      <c r="B2808" s="297" t="str">
        <f>+IF(E2808=2012,VLOOKUP(D2808,K_navn!$A$2:$C$359,2),"")</f>
        <v/>
      </c>
      <c r="C2808" s="297" t="str">
        <f>+IF(E2808=2012,VLOOKUP(D2808,K_navn!$A$2:$C$359,3),"")</f>
        <v/>
      </c>
      <c r="D2808" s="115">
        <f>+'Ark1'!P4618</f>
        <v>5033</v>
      </c>
      <c r="E2808" s="115">
        <f>+'Ark1'!C4618</f>
        <v>2018</v>
      </c>
      <c r="F2808" s="116" t="str">
        <f>+IF('Ark1'!Q4618=0,"",'Ark1'!Q4618)</f>
        <v/>
      </c>
      <c r="G2808" s="116">
        <f>+'Ark1'!R4618</f>
        <v>0</v>
      </c>
      <c r="H2808" s="116">
        <f>+'Ark1'!S4618</f>
        <v>0</v>
      </c>
      <c r="I2808" s="222" t="str">
        <f>+IF(G2808=0,"",'Ark1'!AA4618)</f>
        <v/>
      </c>
      <c r="J2808" s="222" t="str">
        <f>+IF(G2808=0,"",'Ark1'!AB4618)</f>
        <v/>
      </c>
      <c r="K2808" s="114" t="str">
        <f>+IF(G2808=0,"",'Ark1'!U4618)</f>
        <v/>
      </c>
      <c r="L2808" s="222" t="str">
        <f>+IF(G2808=0,"",'Ark1'!W4618)</f>
        <v/>
      </c>
      <c r="M2808" s="222" t="str">
        <f>+IF(G2808=0,"",'Ark1'!X4618)</f>
        <v/>
      </c>
      <c r="N2808" s="114" t="str">
        <f>+IF(G2808=0,"",'Ark1'!Y4618)</f>
        <v/>
      </c>
      <c r="O2808" s="116" t="str">
        <f>+IF(G2808=0,"",'Ark1'!Z4618)</f>
        <v/>
      </c>
      <c r="P2808" s="116" t="str">
        <f t="shared" si="44"/>
        <v/>
      </c>
      <c r="Q2808" s="114" t="str">
        <f>+IF(G2808=0,"",'Ark1'!T4618)</f>
        <v/>
      </c>
      <c r="R2808" s="222" t="str">
        <f>+IF(G2808=0,"",'Ark1'!V4618)</f>
        <v/>
      </c>
      <c r="S2808" s="32"/>
    </row>
    <row r="2809" spans="1:24" x14ac:dyDescent="0.5">
      <c r="A2809" s="32"/>
      <c r="B2809" s="297" t="str">
        <f>+IF(E2809=2012,VLOOKUP(D2809,K_navn!$A$2:$C$359,2),"")</f>
        <v/>
      </c>
      <c r="C2809" s="297" t="str">
        <f>+IF(E2809=2012,VLOOKUP(D2809,K_navn!$A$2:$C$359,3),"")</f>
        <v/>
      </c>
      <c r="D2809" s="115">
        <f>+'Ark1'!P4619</f>
        <v>5033</v>
      </c>
      <c r="E2809" s="115">
        <f>+'Ark1'!C4619</f>
        <v>2019</v>
      </c>
      <c r="F2809" s="116" t="str">
        <f>+IF('Ark1'!Q4619=0,"",'Ark1'!Q4619)</f>
        <v/>
      </c>
      <c r="G2809" s="116">
        <f>+'Ark1'!R4619</f>
        <v>0</v>
      </c>
      <c r="H2809" s="116">
        <f>+'Ark1'!S4619</f>
        <v>0</v>
      </c>
      <c r="I2809" s="222" t="str">
        <f>+IF(G2809=0,"",'Ark1'!AA4619)</f>
        <v/>
      </c>
      <c r="J2809" s="222" t="str">
        <f>+IF(G2809=0,"",'Ark1'!AB4619)</f>
        <v/>
      </c>
      <c r="K2809" s="114" t="str">
        <f>+IF(G2809=0,"",'Ark1'!U4619)</f>
        <v/>
      </c>
      <c r="L2809" s="222" t="str">
        <f>+IF(G2809=0,"",'Ark1'!W4619)</f>
        <v/>
      </c>
      <c r="M2809" s="222" t="str">
        <f>+IF(G2809=0,"",'Ark1'!X4619)</f>
        <v/>
      </c>
      <c r="N2809" s="114" t="str">
        <f>+IF(G2809=0,"",'Ark1'!Y4619)</f>
        <v/>
      </c>
      <c r="O2809" s="116" t="str">
        <f>+IF(G2809=0,"",'Ark1'!Z4619)</f>
        <v/>
      </c>
      <c r="P2809" s="116" t="str">
        <f t="shared" si="44"/>
        <v/>
      </c>
      <c r="Q2809" s="114" t="str">
        <f>+IF(G2809=0,"",'Ark1'!T4619)</f>
        <v/>
      </c>
      <c r="R2809" s="222" t="str">
        <f>+IF(G2809=0,"",'Ark1'!V4619)</f>
        <v/>
      </c>
      <c r="S2809" s="32"/>
    </row>
    <row r="2810" spans="1:24" s="115" customFormat="1" x14ac:dyDescent="0.5">
      <c r="A2810" s="32"/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114"/>
      <c r="U2810" s="114"/>
      <c r="V2810" s="114"/>
      <c r="W2810" s="114"/>
      <c r="X2810" s="114"/>
    </row>
    <row r="2811" spans="1:24" x14ac:dyDescent="0.5">
      <c r="A2811" s="32"/>
      <c r="B2811" s="297" t="str">
        <f>+IF(E2811=2012,VLOOKUP(D2811,K_navn!$A$2:$C$359,2),"")</f>
        <v/>
      </c>
      <c r="C2811" s="297" t="str">
        <f>+IF(E2811=2012,VLOOKUP(D2811,K_navn!$A$2:$C$359,3),"")</f>
        <v/>
      </c>
      <c r="D2811" s="115">
        <f>+'Ark1'!P4620</f>
        <v>5033</v>
      </c>
      <c r="E2811" s="115">
        <f>+'Ark1'!C4620</f>
        <v>2020</v>
      </c>
      <c r="F2811" s="116" t="str">
        <f>+IF('Ark1'!Q4620=0,"",'Ark1'!Q4620)</f>
        <v/>
      </c>
      <c r="G2811" s="116">
        <f>+'Ark1'!R4620</f>
        <v>0</v>
      </c>
      <c r="H2811" s="116">
        <f>+'Ark1'!S4620</f>
        <v>0</v>
      </c>
      <c r="I2811" s="222" t="str">
        <f>+IF(G2811=0,"",'Ark1'!AA4620)</f>
        <v/>
      </c>
      <c r="J2811" s="222" t="str">
        <f>+IF(G2811=0,"",'Ark1'!AB4620)</f>
        <v/>
      </c>
      <c r="K2811" s="114" t="str">
        <f>+IF(G2811=0,"",'Ark1'!U4620)</f>
        <v/>
      </c>
      <c r="L2811" s="222" t="str">
        <f>+IF(G2811=0,"",'Ark1'!W4620)</f>
        <v/>
      </c>
      <c r="M2811" s="222" t="str">
        <f>+IF(G2811=0,"",'Ark1'!X4620)</f>
        <v/>
      </c>
      <c r="N2811" s="114" t="str">
        <f>+IF(G2811=0,"",'Ark1'!Y4620)</f>
        <v/>
      </c>
      <c r="O2811" s="116" t="str">
        <f>+IF(G2811=0,"",'Ark1'!Z4620)</f>
        <v/>
      </c>
      <c r="P2811" s="116" t="str">
        <f t="shared" ref="P2811:P2820" si="45">+IF(G2811=0,"",H2811/F2811)</f>
        <v/>
      </c>
      <c r="Q2811" s="114" t="str">
        <f>+IF(G2811=0,"",'Ark1'!T4620)</f>
        <v/>
      </c>
      <c r="R2811" s="222" t="str">
        <f>+IF(G2811=0,"",'Ark1'!V4620)</f>
        <v/>
      </c>
      <c r="S2811" s="32"/>
    </row>
    <row r="2812" spans="1:24" s="115" customFormat="1" x14ac:dyDescent="0.5">
      <c r="A2812" s="32"/>
      <c r="B2812" s="297" t="str">
        <f>+IF(E2812=2012,VLOOKUP(D2812,K_navn!$A$2:$C$359,2),"")</f>
        <v/>
      </c>
      <c r="C2812" s="297" t="str">
        <f>+IF(E2812=2012,VLOOKUP(D2812,K_navn!$A$2:$C$359,3),"")</f>
        <v/>
      </c>
      <c r="D2812" s="115">
        <f>+'Ark1'!P4621</f>
        <v>5033</v>
      </c>
      <c r="E2812" s="115">
        <f>+'Ark1'!C4621</f>
        <v>2021</v>
      </c>
      <c r="F2812" s="116" t="str">
        <f>+IF('Ark1'!Q4621=0,"",'Ark1'!Q4621)</f>
        <v/>
      </c>
      <c r="G2812" s="116">
        <f>+'Ark1'!R4621</f>
        <v>0</v>
      </c>
      <c r="H2812" s="116">
        <f>+'Ark1'!S4621</f>
        <v>0</v>
      </c>
      <c r="I2812" s="222" t="str">
        <f>+IF(G2812=0,"",'Ark1'!AA4621)</f>
        <v/>
      </c>
      <c r="J2812" s="222" t="str">
        <f>+IF(G2812=0,"",'Ark1'!AB4621)</f>
        <v/>
      </c>
      <c r="K2812" s="114" t="str">
        <f>+IF(G2812=0,"",'Ark1'!U4621)</f>
        <v/>
      </c>
      <c r="L2812" s="222" t="str">
        <f>+IF(G2812=0,"",'Ark1'!W4621)</f>
        <v/>
      </c>
      <c r="M2812" s="222" t="str">
        <f>+IF(G2812=0,"",'Ark1'!X4621)</f>
        <v/>
      </c>
      <c r="N2812" s="114" t="str">
        <f>+IF(G2812=0,"",'Ark1'!Y4621)</f>
        <v/>
      </c>
      <c r="O2812" s="116" t="str">
        <f>+IF(G2812=0,"",'Ark1'!Z4621)</f>
        <v/>
      </c>
      <c r="P2812" s="116" t="str">
        <f t="shared" si="45"/>
        <v/>
      </c>
      <c r="Q2812" s="114" t="str">
        <f>+IF(G2812=0,"",'Ark1'!T4621)</f>
        <v/>
      </c>
      <c r="R2812" s="222" t="str">
        <f>+IF(G2812=0,"",'Ark1'!V4621)</f>
        <v/>
      </c>
      <c r="S2812" s="32"/>
      <c r="T2812" s="114"/>
      <c r="U2812" s="114"/>
      <c r="V2812" s="114"/>
      <c r="W2812" s="114"/>
      <c r="X2812" s="114"/>
    </row>
    <row r="2813" spans="1:24" s="115" customFormat="1" x14ac:dyDescent="0.5">
      <c r="A2813" s="32"/>
      <c r="B2813" s="297" t="str">
        <f>+IF(E2813=2012,VLOOKUP(D2813,K_navn!$A$2:$C$359,2),"")</f>
        <v/>
      </c>
      <c r="C2813" s="297" t="str">
        <f>+IF(E2813=2012,VLOOKUP(D2813,K_navn!$A$2:$C$359,3),"")</f>
        <v/>
      </c>
      <c r="D2813" s="115">
        <f>+'Ark1'!P4622</f>
        <v>5033</v>
      </c>
      <c r="E2813" s="115">
        <f>+'Ark1'!C4622</f>
        <v>2022</v>
      </c>
      <c r="F2813" s="116" t="str">
        <f>+IF('Ark1'!Q4622=0,"",'Ark1'!Q4622)</f>
        <v/>
      </c>
      <c r="G2813" s="116">
        <f>+'Ark1'!R4622</f>
        <v>0</v>
      </c>
      <c r="H2813" s="116">
        <f>+'Ark1'!S4622</f>
        <v>0</v>
      </c>
      <c r="I2813" s="222" t="str">
        <f>+IF(G2813=0,"",'Ark1'!AA4622)</f>
        <v/>
      </c>
      <c r="J2813" s="222" t="str">
        <f>+IF(G2813=0,"",'Ark1'!AB4622)</f>
        <v/>
      </c>
      <c r="K2813" s="114" t="str">
        <f>+IF(G2813=0,"",'Ark1'!U4622)</f>
        <v/>
      </c>
      <c r="L2813" s="222" t="str">
        <f>+IF(G2813=0,"",'Ark1'!W4622)</f>
        <v/>
      </c>
      <c r="M2813" s="222" t="str">
        <f>+IF(G2813=0,"",'Ark1'!X4622)</f>
        <v/>
      </c>
      <c r="N2813" s="114" t="str">
        <f>+IF(G2813=0,"",'Ark1'!Y4622)</f>
        <v/>
      </c>
      <c r="O2813" s="116" t="str">
        <f>+IF(G2813=0,"",'Ark1'!Z4622)</f>
        <v/>
      </c>
      <c r="P2813" s="116" t="str">
        <f t="shared" si="45"/>
        <v/>
      </c>
      <c r="Q2813" s="114" t="str">
        <f>+IF(G2813=0,"",'Ark1'!T4622)</f>
        <v/>
      </c>
      <c r="R2813" s="222" t="str">
        <f>+IF(G2813=0,"",'Ark1'!V4622)</f>
        <v/>
      </c>
      <c r="S2813" s="32"/>
      <c r="T2813" s="114"/>
      <c r="U2813" s="114"/>
      <c r="V2813" s="114"/>
      <c r="W2813" s="114"/>
      <c r="X2813" s="114"/>
    </row>
    <row r="2814" spans="1:24" s="115" customFormat="1" x14ac:dyDescent="0.5">
      <c r="A2814" s="32"/>
      <c r="B2814" s="297" t="str">
        <f>+IF(E2814=2012,VLOOKUP(D2814,K_navn!$A$2:$C$359,2),"")</f>
        <v>Meråker</v>
      </c>
      <c r="C2814" s="297" t="str">
        <f>+IF(E2814=2012,VLOOKUP(D2814,K_navn!$A$2:$C$359,3),"")</f>
        <v>Trøndelag</v>
      </c>
      <c r="D2814" s="115">
        <f>+'Ark1'!P4623</f>
        <v>5034</v>
      </c>
      <c r="E2814" s="115">
        <f>+'Ark1'!C4623</f>
        <v>2012</v>
      </c>
      <c r="F2814" s="116" t="str">
        <f>+IF('Ark1'!Q4623=0,"",'Ark1'!Q4623)</f>
        <v/>
      </c>
      <c r="G2814" s="116">
        <f>+'Ark1'!R4623</f>
        <v>0</v>
      </c>
      <c r="H2814" s="116">
        <f>+'Ark1'!S4623</f>
        <v>0</v>
      </c>
      <c r="I2814" s="222" t="str">
        <f>+IF(G2814=0,"",'Ark1'!AA4623)</f>
        <v/>
      </c>
      <c r="J2814" s="222" t="str">
        <f>+IF(G2814=0,"",'Ark1'!AB4623)</f>
        <v/>
      </c>
      <c r="K2814" s="114" t="str">
        <f>+IF(G2814=0,"",'Ark1'!U4623)</f>
        <v/>
      </c>
      <c r="L2814" s="222" t="str">
        <f>+IF(G2814=0,"",'Ark1'!W4623)</f>
        <v/>
      </c>
      <c r="M2814" s="222" t="str">
        <f>+IF(G2814=0,"",'Ark1'!X4623)</f>
        <v/>
      </c>
      <c r="N2814" s="114" t="str">
        <f>+IF(G2814=0,"",'Ark1'!Y4623)</f>
        <v/>
      </c>
      <c r="O2814" s="116" t="str">
        <f>+IF(G2814=0,"",'Ark1'!Z4623)</f>
        <v/>
      </c>
      <c r="P2814" s="116" t="str">
        <f t="shared" si="45"/>
        <v/>
      </c>
      <c r="Q2814" s="114" t="str">
        <f>+IF(G2814=0,"",'Ark1'!T4623)</f>
        <v/>
      </c>
      <c r="R2814" s="222" t="str">
        <f>+IF(G2814=0,"",'Ark1'!V4623)</f>
        <v/>
      </c>
      <c r="S2814" s="32"/>
      <c r="T2814" s="114"/>
      <c r="U2814" s="114"/>
      <c r="V2814" s="114"/>
      <c r="W2814" s="114"/>
      <c r="X2814" s="114"/>
    </row>
    <row r="2815" spans="1:24" s="115" customFormat="1" x14ac:dyDescent="0.5">
      <c r="A2815" s="32"/>
      <c r="B2815" s="297" t="str">
        <f>+IF(E2815=2012,VLOOKUP(D2815,K_navn!$A$2:$C$359,2),"")</f>
        <v/>
      </c>
      <c r="C2815" s="297" t="str">
        <f>+IF(E2815=2012,VLOOKUP(D2815,K_navn!$A$2:$C$359,3),"")</f>
        <v/>
      </c>
      <c r="D2815" s="115">
        <f>+'Ark1'!P4624</f>
        <v>5034</v>
      </c>
      <c r="E2815" s="115">
        <f>+'Ark1'!C4624</f>
        <v>2013</v>
      </c>
      <c r="F2815" s="116" t="str">
        <f>+IF('Ark1'!Q4624=0,"",'Ark1'!Q4624)</f>
        <v/>
      </c>
      <c r="G2815" s="116">
        <f>+'Ark1'!R4624</f>
        <v>0</v>
      </c>
      <c r="H2815" s="116">
        <f>+'Ark1'!S4624</f>
        <v>0</v>
      </c>
      <c r="I2815" s="222" t="str">
        <f>+IF(G2815=0,"",'Ark1'!AA4624)</f>
        <v/>
      </c>
      <c r="J2815" s="222" t="str">
        <f>+IF(G2815=0,"",'Ark1'!AB4624)</f>
        <v/>
      </c>
      <c r="K2815" s="114" t="str">
        <f>+IF(G2815=0,"",'Ark1'!U4624)</f>
        <v/>
      </c>
      <c r="L2815" s="222" t="str">
        <f>+IF(G2815=0,"",'Ark1'!W4624)</f>
        <v/>
      </c>
      <c r="M2815" s="222" t="str">
        <f>+IF(G2815=0,"",'Ark1'!X4624)</f>
        <v/>
      </c>
      <c r="N2815" s="114" t="str">
        <f>+IF(G2815=0,"",'Ark1'!Y4624)</f>
        <v/>
      </c>
      <c r="O2815" s="116" t="str">
        <f>+IF(G2815=0,"",'Ark1'!Z4624)</f>
        <v/>
      </c>
      <c r="P2815" s="116" t="str">
        <f t="shared" si="45"/>
        <v/>
      </c>
      <c r="Q2815" s="114" t="str">
        <f>+IF(G2815=0,"",'Ark1'!T4624)</f>
        <v/>
      </c>
      <c r="R2815" s="222" t="str">
        <f>+IF(G2815=0,"",'Ark1'!V4624)</f>
        <v/>
      </c>
      <c r="S2815" s="32"/>
      <c r="T2815" s="114"/>
      <c r="U2815" s="114"/>
      <c r="V2815" s="114"/>
      <c r="W2815" s="114"/>
      <c r="X2815" s="114"/>
    </row>
    <row r="2816" spans="1:24" s="115" customFormat="1" x14ac:dyDescent="0.5">
      <c r="A2816" s="32"/>
      <c r="B2816" s="297" t="str">
        <f>+IF(E2816=2012,VLOOKUP(D2816,K_navn!$A$2:$C$359,2),"")</f>
        <v/>
      </c>
      <c r="C2816" s="297" t="str">
        <f>+IF(E2816=2012,VLOOKUP(D2816,K_navn!$A$2:$C$359,3),"")</f>
        <v/>
      </c>
      <c r="D2816" s="115">
        <f>+'Ark1'!P4625</f>
        <v>5034</v>
      </c>
      <c r="E2816" s="115">
        <f>+'Ark1'!C4625</f>
        <v>2014</v>
      </c>
      <c r="F2816" s="116" t="str">
        <f>+IF('Ark1'!Q4625=0,"",'Ark1'!Q4625)</f>
        <v/>
      </c>
      <c r="G2816" s="116">
        <f>+'Ark1'!R4625</f>
        <v>0</v>
      </c>
      <c r="H2816" s="116">
        <f>+'Ark1'!S4625</f>
        <v>0</v>
      </c>
      <c r="I2816" s="222" t="str">
        <f>+IF(G2816=0,"",'Ark1'!AA4625)</f>
        <v/>
      </c>
      <c r="J2816" s="222" t="str">
        <f>+IF(G2816=0,"",'Ark1'!AB4625)</f>
        <v/>
      </c>
      <c r="K2816" s="114" t="str">
        <f>+IF(G2816=0,"",'Ark1'!U4625)</f>
        <v/>
      </c>
      <c r="L2816" s="222" t="str">
        <f>+IF(G2816=0,"",'Ark1'!W4625)</f>
        <v/>
      </c>
      <c r="M2816" s="222" t="str">
        <f>+IF(G2816=0,"",'Ark1'!X4625)</f>
        <v/>
      </c>
      <c r="N2816" s="114" t="str">
        <f>+IF(G2816=0,"",'Ark1'!Y4625)</f>
        <v/>
      </c>
      <c r="O2816" s="116" t="str">
        <f>+IF(G2816=0,"",'Ark1'!Z4625)</f>
        <v/>
      </c>
      <c r="P2816" s="116" t="str">
        <f t="shared" si="45"/>
        <v/>
      </c>
      <c r="Q2816" s="114" t="str">
        <f>+IF(G2816=0,"",'Ark1'!T4625)</f>
        <v/>
      </c>
      <c r="R2816" s="222" t="str">
        <f>+IF(G2816=0,"",'Ark1'!V4625)</f>
        <v/>
      </c>
      <c r="S2816" s="32"/>
      <c r="T2816" s="114"/>
      <c r="U2816" s="114"/>
      <c r="V2816" s="114"/>
      <c r="W2816" s="114"/>
      <c r="X2816" s="114"/>
    </row>
    <row r="2817" spans="1:24" s="115" customFormat="1" x14ac:dyDescent="0.5">
      <c r="A2817" s="32"/>
      <c r="B2817" s="297" t="str">
        <f>+IF(E2817=2012,VLOOKUP(D2817,K_navn!$A$2:$C$359,2),"")</f>
        <v/>
      </c>
      <c r="C2817" s="297" t="str">
        <f>+IF(E2817=2012,VLOOKUP(D2817,K_navn!$A$2:$C$359,3),"")</f>
        <v/>
      </c>
      <c r="D2817" s="115">
        <f>+'Ark1'!P4626</f>
        <v>5034</v>
      </c>
      <c r="E2817" s="115">
        <f>+'Ark1'!C4626</f>
        <v>2015</v>
      </c>
      <c r="F2817" s="116" t="str">
        <f>+IF('Ark1'!Q4626=0,"",'Ark1'!Q4626)</f>
        <v/>
      </c>
      <c r="G2817" s="116">
        <f>+'Ark1'!R4626</f>
        <v>0</v>
      </c>
      <c r="H2817" s="116">
        <f>+'Ark1'!S4626</f>
        <v>0</v>
      </c>
      <c r="I2817" s="222" t="str">
        <f>+IF(G2817=0,"",'Ark1'!AA4626)</f>
        <v/>
      </c>
      <c r="J2817" s="222" t="str">
        <f>+IF(G2817=0,"",'Ark1'!AB4626)</f>
        <v/>
      </c>
      <c r="K2817" s="114" t="str">
        <f>+IF(G2817=0,"",'Ark1'!U4626)</f>
        <v/>
      </c>
      <c r="L2817" s="222" t="str">
        <f>+IF(G2817=0,"",'Ark1'!W4626)</f>
        <v/>
      </c>
      <c r="M2817" s="222" t="str">
        <f>+IF(G2817=0,"",'Ark1'!X4626)</f>
        <v/>
      </c>
      <c r="N2817" s="114" t="str">
        <f>+IF(G2817=0,"",'Ark1'!Y4626)</f>
        <v/>
      </c>
      <c r="O2817" s="116" t="str">
        <f>+IF(G2817=0,"",'Ark1'!Z4626)</f>
        <v/>
      </c>
      <c r="P2817" s="116" t="str">
        <f t="shared" si="45"/>
        <v/>
      </c>
      <c r="Q2817" s="114" t="str">
        <f>+IF(G2817=0,"",'Ark1'!T4626)</f>
        <v/>
      </c>
      <c r="R2817" s="222" t="str">
        <f>+IF(G2817=0,"",'Ark1'!V4626)</f>
        <v/>
      </c>
      <c r="S2817" s="32"/>
      <c r="T2817" s="114"/>
      <c r="U2817" s="114"/>
      <c r="V2817" s="114"/>
      <c r="W2817" s="114"/>
      <c r="X2817" s="114"/>
    </row>
    <row r="2818" spans="1:24" s="115" customFormat="1" x14ac:dyDescent="0.5">
      <c r="A2818" s="32"/>
      <c r="B2818" s="297" t="str">
        <f>+IF(E2818=2012,VLOOKUP(D2818,K_navn!$A$2:$C$359,2),"")</f>
        <v/>
      </c>
      <c r="C2818" s="297" t="str">
        <f>+IF(E2818=2012,VLOOKUP(D2818,K_navn!$A$2:$C$359,3),"")</f>
        <v/>
      </c>
      <c r="D2818" s="115">
        <f>+'Ark1'!P4627</f>
        <v>5034</v>
      </c>
      <c r="E2818" s="115">
        <f>+'Ark1'!C4627</f>
        <v>2016</v>
      </c>
      <c r="F2818" s="116" t="str">
        <f>+IF('Ark1'!Q4627=0,"",'Ark1'!Q4627)</f>
        <v/>
      </c>
      <c r="G2818" s="116">
        <f>+'Ark1'!R4627</f>
        <v>0</v>
      </c>
      <c r="H2818" s="116">
        <f>+'Ark1'!S4627</f>
        <v>0</v>
      </c>
      <c r="I2818" s="222" t="str">
        <f>+IF(G2818=0,"",'Ark1'!AA4627)</f>
        <v/>
      </c>
      <c r="J2818" s="222" t="str">
        <f>+IF(G2818=0,"",'Ark1'!AB4627)</f>
        <v/>
      </c>
      <c r="K2818" s="114" t="str">
        <f>+IF(G2818=0,"",'Ark1'!U4627)</f>
        <v/>
      </c>
      <c r="L2818" s="222" t="str">
        <f>+IF(G2818=0,"",'Ark1'!W4627)</f>
        <v/>
      </c>
      <c r="M2818" s="222" t="str">
        <f>+IF(G2818=0,"",'Ark1'!X4627)</f>
        <v/>
      </c>
      <c r="N2818" s="114" t="str">
        <f>+IF(G2818=0,"",'Ark1'!Y4627)</f>
        <v/>
      </c>
      <c r="O2818" s="116" t="str">
        <f>+IF(G2818=0,"",'Ark1'!Z4627)</f>
        <v/>
      </c>
      <c r="P2818" s="116" t="str">
        <f t="shared" si="45"/>
        <v/>
      </c>
      <c r="Q2818" s="114" t="str">
        <f>+IF(G2818=0,"",'Ark1'!T4627)</f>
        <v/>
      </c>
      <c r="R2818" s="222" t="str">
        <f>+IF(G2818=0,"",'Ark1'!V4627)</f>
        <v/>
      </c>
      <c r="S2818" s="32"/>
      <c r="T2818" s="114"/>
      <c r="U2818" s="114"/>
      <c r="V2818" s="114"/>
      <c r="W2818" s="114"/>
      <c r="X2818" s="114"/>
    </row>
    <row r="2819" spans="1:24" s="115" customFormat="1" x14ac:dyDescent="0.5">
      <c r="A2819" s="32"/>
      <c r="B2819" s="297" t="str">
        <f>+IF(E2819=2012,VLOOKUP(D2819,K_navn!$A$2:$C$359,2),"")</f>
        <v/>
      </c>
      <c r="C2819" s="297" t="str">
        <f>+IF(E2819=2012,VLOOKUP(D2819,K_navn!$A$2:$C$359,3),"")</f>
        <v/>
      </c>
      <c r="D2819" s="115">
        <f>+'Ark1'!P4628</f>
        <v>5034</v>
      </c>
      <c r="E2819" s="115">
        <f>+'Ark1'!C4628</f>
        <v>2017</v>
      </c>
      <c r="F2819" s="116" t="str">
        <f>+IF('Ark1'!Q4628=0,"",'Ark1'!Q4628)</f>
        <v/>
      </c>
      <c r="G2819" s="116">
        <f>+'Ark1'!R4628</f>
        <v>0</v>
      </c>
      <c r="H2819" s="116">
        <f>+'Ark1'!S4628</f>
        <v>0</v>
      </c>
      <c r="I2819" s="222" t="str">
        <f>+IF(G2819=0,"",'Ark1'!AA4628)</f>
        <v/>
      </c>
      <c r="J2819" s="222" t="str">
        <f>+IF(G2819=0,"",'Ark1'!AB4628)</f>
        <v/>
      </c>
      <c r="K2819" s="114" t="str">
        <f>+IF(G2819=0,"",'Ark1'!U4628)</f>
        <v/>
      </c>
      <c r="L2819" s="222" t="str">
        <f>+IF(G2819=0,"",'Ark1'!W4628)</f>
        <v/>
      </c>
      <c r="M2819" s="222" t="str">
        <f>+IF(G2819=0,"",'Ark1'!X4628)</f>
        <v/>
      </c>
      <c r="N2819" s="114" t="str">
        <f>+IF(G2819=0,"",'Ark1'!Y4628)</f>
        <v/>
      </c>
      <c r="O2819" s="116" t="str">
        <f>+IF(G2819=0,"",'Ark1'!Z4628)</f>
        <v/>
      </c>
      <c r="P2819" s="116" t="str">
        <f t="shared" si="45"/>
        <v/>
      </c>
      <c r="Q2819" s="114" t="str">
        <f>+IF(G2819=0,"",'Ark1'!T4628)</f>
        <v/>
      </c>
      <c r="R2819" s="222" t="str">
        <f>+IF(G2819=0,"",'Ark1'!V4628)</f>
        <v/>
      </c>
      <c r="S2819" s="32"/>
      <c r="T2819" s="114"/>
      <c r="U2819" s="114"/>
      <c r="V2819" s="114"/>
      <c r="W2819" s="114"/>
      <c r="X2819" s="114"/>
    </row>
    <row r="2820" spans="1:24" s="115" customFormat="1" x14ac:dyDescent="0.5">
      <c r="A2820" s="32"/>
      <c r="B2820" s="297" t="str">
        <f>+IF(E2820=2012,VLOOKUP(D2820,K_navn!$A$2:$C$359,2),"")</f>
        <v/>
      </c>
      <c r="C2820" s="297" t="str">
        <f>+IF(E2820=2012,VLOOKUP(D2820,K_navn!$A$2:$C$359,3),"")</f>
        <v/>
      </c>
      <c r="D2820" s="115">
        <f>+'Ark1'!P4629</f>
        <v>5034</v>
      </c>
      <c r="E2820" s="115">
        <f>+'Ark1'!C4629</f>
        <v>2018</v>
      </c>
      <c r="F2820" s="116" t="str">
        <f>+IF('Ark1'!Q4629=0,"",'Ark1'!Q4629)</f>
        <v/>
      </c>
      <c r="G2820" s="116">
        <f>+'Ark1'!R4629</f>
        <v>0</v>
      </c>
      <c r="H2820" s="116">
        <f>+'Ark1'!S4629</f>
        <v>0</v>
      </c>
      <c r="I2820" s="222" t="str">
        <f>+IF(G2820=0,"",'Ark1'!AA4629)</f>
        <v/>
      </c>
      <c r="J2820" s="222" t="str">
        <f>+IF(G2820=0,"",'Ark1'!AB4629)</f>
        <v/>
      </c>
      <c r="K2820" s="114" t="str">
        <f>+IF(G2820=0,"",'Ark1'!U4629)</f>
        <v/>
      </c>
      <c r="L2820" s="222" t="str">
        <f>+IF(G2820=0,"",'Ark1'!W4629)</f>
        <v/>
      </c>
      <c r="M2820" s="222" t="str">
        <f>+IF(G2820=0,"",'Ark1'!X4629)</f>
        <v/>
      </c>
      <c r="N2820" s="114" t="str">
        <f>+IF(G2820=0,"",'Ark1'!Y4629)</f>
        <v/>
      </c>
      <c r="O2820" s="116" t="str">
        <f>+IF(G2820=0,"",'Ark1'!Z4629)</f>
        <v/>
      </c>
      <c r="P2820" s="116" t="str">
        <f t="shared" si="45"/>
        <v/>
      </c>
      <c r="Q2820" s="114" t="str">
        <f>+IF(G2820=0,"",'Ark1'!T4629)</f>
        <v/>
      </c>
      <c r="R2820" s="222" t="str">
        <f>+IF(G2820=0,"",'Ark1'!V4629)</f>
        <v/>
      </c>
      <c r="S2820" s="32"/>
      <c r="T2820" s="114"/>
      <c r="U2820" s="114"/>
      <c r="V2820" s="114"/>
      <c r="W2820" s="114"/>
      <c r="X2820" s="114"/>
    </row>
    <row r="2821" spans="1:24" s="115" customFormat="1" x14ac:dyDescent="0.5">
      <c r="A2821" s="32"/>
      <c r="B2821" s="297"/>
      <c r="C2821" s="297"/>
      <c r="D2821" s="115">
        <f>+'Ark1'!P4630</f>
        <v>5034</v>
      </c>
      <c r="E2821" s="115">
        <f>+'Ark1'!C4630</f>
        <v>2019</v>
      </c>
      <c r="F2821" s="116" t="str">
        <f>+IF('Ark1'!Q4630=0,"",'Ark1'!Q4630)</f>
        <v/>
      </c>
      <c r="G2821" s="116">
        <f>+'Ark1'!R4630</f>
        <v>0</v>
      </c>
      <c r="H2821" s="116">
        <f>+'Ark1'!S4630</f>
        <v>0</v>
      </c>
      <c r="I2821" s="222" t="str">
        <f>+IF(G2821=0,"",'Ark1'!AA4630)</f>
        <v/>
      </c>
      <c r="J2821" s="222" t="str">
        <f>+IF(G2821=0,"",'Ark1'!AB4630)</f>
        <v/>
      </c>
      <c r="K2821" s="114" t="str">
        <f>+IF(G2821=0,"",'Ark1'!U4630)</f>
        <v/>
      </c>
      <c r="L2821" s="222" t="str">
        <f>+IF(G2821=0,"",'Ark1'!W4630)</f>
        <v/>
      </c>
      <c r="M2821" s="222" t="str">
        <f>+IF(G2821=0,"",'Ark1'!X4630)</f>
        <v/>
      </c>
      <c r="N2821" s="114" t="str">
        <f>+IF(G2821=0,"",'Ark1'!Y4630)</f>
        <v/>
      </c>
      <c r="O2821" s="116" t="str">
        <f>+IF(G2821=0,"",'Ark1'!Z4630)</f>
        <v/>
      </c>
      <c r="P2821" s="116" t="str">
        <f t="shared" ref="P2821" si="46">+IF(G2821=0,"",H2821/F2821)</f>
        <v/>
      </c>
      <c r="Q2821" s="114" t="str">
        <f>+IF(G2821=0,"",'Ark1'!T4630)</f>
        <v/>
      </c>
      <c r="R2821" s="222" t="str">
        <f>+IF(G2821=0,"",'Ark1'!V4630)</f>
        <v/>
      </c>
      <c r="S2821" s="32"/>
      <c r="T2821" s="114"/>
      <c r="U2821" s="114"/>
      <c r="V2821" s="114"/>
      <c r="W2821" s="114"/>
      <c r="X2821" s="114"/>
    </row>
    <row r="2822" spans="1:24" s="115" customFormat="1" x14ac:dyDescent="0.5">
      <c r="A2822" s="32"/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114"/>
      <c r="U2822" s="114"/>
      <c r="V2822" s="114"/>
      <c r="W2822" s="114"/>
      <c r="X2822" s="114"/>
    </row>
    <row r="2823" spans="1:24" x14ac:dyDescent="0.5">
      <c r="A2823" s="32"/>
      <c r="B2823" s="297" t="str">
        <f>+IF(E2823=2012,VLOOKUP(D2823,K_navn!$A$2:$C$359,2),"")</f>
        <v/>
      </c>
      <c r="C2823" s="297" t="str">
        <f>+IF(E2823=2012,VLOOKUP(D2823,K_navn!$A$2:$C$359,3),"")</f>
        <v/>
      </c>
      <c r="D2823" s="115">
        <f>+'Ark1'!P4631</f>
        <v>5034</v>
      </c>
      <c r="E2823" s="115">
        <f>+'Ark1'!C4631</f>
        <v>2020</v>
      </c>
      <c r="F2823" s="116" t="str">
        <f>+IF('Ark1'!Q4631=0,"",'Ark1'!Q4631)</f>
        <v/>
      </c>
      <c r="G2823" s="116">
        <f>+'Ark1'!R4631</f>
        <v>0</v>
      </c>
      <c r="H2823" s="116">
        <f>+'Ark1'!S4631</f>
        <v>0</v>
      </c>
      <c r="I2823" s="222" t="str">
        <f>+IF(G2823=0,"",'Ark1'!AA4631)</f>
        <v/>
      </c>
      <c r="J2823" s="222" t="str">
        <f>+IF(G2823=0,"",'Ark1'!AB4631)</f>
        <v/>
      </c>
      <c r="K2823" s="114" t="str">
        <f>+IF(G2823=0,"",'Ark1'!U4631)</f>
        <v/>
      </c>
      <c r="L2823" s="222" t="str">
        <f>+IF(G2823=0,"",'Ark1'!W4631)</f>
        <v/>
      </c>
      <c r="M2823" s="222" t="str">
        <f>+IF(G2823=0,"",'Ark1'!X4631)</f>
        <v/>
      </c>
      <c r="N2823" s="114" t="str">
        <f>+IF(G2823=0,"",'Ark1'!Y4631)</f>
        <v/>
      </c>
      <c r="O2823" s="116" t="str">
        <f>+IF(G2823=0,"",'Ark1'!Z4631)</f>
        <v/>
      </c>
      <c r="P2823" s="116" t="str">
        <f t="shared" si="44"/>
        <v/>
      </c>
      <c r="Q2823" s="114" t="str">
        <f>+IF(G2823=0,"",'Ark1'!T4631)</f>
        <v/>
      </c>
      <c r="R2823" s="222" t="str">
        <f>+IF(G2823=0,"",'Ark1'!V4631)</f>
        <v/>
      </c>
      <c r="S2823" s="32"/>
    </row>
    <row r="2824" spans="1:24" x14ac:dyDescent="0.5">
      <c r="A2824" s="32"/>
      <c r="B2824" s="297" t="str">
        <f>+IF(E2824=2012,VLOOKUP(D2824,K_navn!$A$2:$C$359,2),"")</f>
        <v/>
      </c>
      <c r="C2824" s="297" t="str">
        <f>+IF(E2824=2012,VLOOKUP(D2824,K_navn!$A$2:$C$359,3),"")</f>
        <v/>
      </c>
      <c r="D2824" s="115">
        <f>+'Ark1'!P4632</f>
        <v>5034</v>
      </c>
      <c r="E2824" s="115">
        <f>+'Ark1'!C4632</f>
        <v>2021</v>
      </c>
      <c r="F2824" s="116" t="str">
        <f>+IF('Ark1'!Q4632=0,"",'Ark1'!Q4632)</f>
        <v/>
      </c>
      <c r="G2824" s="116">
        <f>+'Ark1'!R4632</f>
        <v>0</v>
      </c>
      <c r="H2824" s="116">
        <f>+'Ark1'!S4632</f>
        <v>0</v>
      </c>
      <c r="I2824" s="222" t="str">
        <f>+IF(G2824=0,"",'Ark1'!AA4632)</f>
        <v/>
      </c>
      <c r="J2824" s="222" t="str">
        <f>+IF(G2824=0,"",'Ark1'!AB4632)</f>
        <v/>
      </c>
      <c r="K2824" s="114" t="str">
        <f>+IF(G2824=0,"",'Ark1'!U4632)</f>
        <v/>
      </c>
      <c r="L2824" s="222" t="str">
        <f>+IF(G2824=0,"",'Ark1'!W4632)</f>
        <v/>
      </c>
      <c r="M2824" s="222" t="str">
        <f>+IF(G2824=0,"",'Ark1'!X4632)</f>
        <v/>
      </c>
      <c r="N2824" s="114" t="str">
        <f>+IF(G2824=0,"",'Ark1'!Y4632)</f>
        <v/>
      </c>
      <c r="O2824" s="116" t="str">
        <f>+IF(G2824=0,"",'Ark1'!Z4632)</f>
        <v/>
      </c>
      <c r="P2824" s="116" t="str">
        <f t="shared" si="44"/>
        <v/>
      </c>
      <c r="Q2824" s="114" t="str">
        <f>+IF(G2824=0,"",'Ark1'!T4632)</f>
        <v/>
      </c>
      <c r="R2824" s="222" t="str">
        <f>+IF(G2824=0,"",'Ark1'!V4632)</f>
        <v/>
      </c>
      <c r="S2824" s="32"/>
    </row>
    <row r="2825" spans="1:24" x14ac:dyDescent="0.5">
      <c r="A2825" s="32"/>
      <c r="B2825" s="297" t="str">
        <f>+IF(E2825=2012,VLOOKUP(D2825,K_navn!$A$2:$C$359,2),"")</f>
        <v/>
      </c>
      <c r="C2825" s="297" t="str">
        <f>+IF(E2825=2012,VLOOKUP(D2825,K_navn!$A$2:$C$359,3),"")</f>
        <v/>
      </c>
      <c r="D2825" s="115">
        <f>+'Ark1'!P4633</f>
        <v>5034</v>
      </c>
      <c r="E2825" s="115">
        <f>+'Ark1'!C4633</f>
        <v>2022</v>
      </c>
      <c r="F2825" s="116" t="str">
        <f>+IF('Ark1'!Q4633=0,"",'Ark1'!Q4633)</f>
        <v/>
      </c>
      <c r="G2825" s="116">
        <f>+'Ark1'!R4633</f>
        <v>0</v>
      </c>
      <c r="H2825" s="116">
        <f>+'Ark1'!S4633</f>
        <v>0</v>
      </c>
      <c r="I2825" s="222" t="str">
        <f>+IF(G2825=0,"",'Ark1'!AA4633)</f>
        <v/>
      </c>
      <c r="J2825" s="222" t="str">
        <f>+IF(G2825=0,"",'Ark1'!AB4633)</f>
        <v/>
      </c>
      <c r="K2825" s="114" t="str">
        <f>+IF(G2825=0,"",'Ark1'!U4633)</f>
        <v/>
      </c>
      <c r="L2825" s="222" t="str">
        <f>+IF(G2825=0,"",'Ark1'!W4633)</f>
        <v/>
      </c>
      <c r="M2825" s="222" t="str">
        <f>+IF(G2825=0,"",'Ark1'!X4633)</f>
        <v/>
      </c>
      <c r="N2825" s="114" t="str">
        <f>+IF(G2825=0,"",'Ark1'!Y4633)</f>
        <v/>
      </c>
      <c r="O2825" s="116" t="str">
        <f>+IF(G2825=0,"",'Ark1'!Z4633)</f>
        <v/>
      </c>
      <c r="P2825" s="116" t="str">
        <f t="shared" si="44"/>
        <v/>
      </c>
      <c r="Q2825" s="114" t="str">
        <f>+IF(G2825=0,"",'Ark1'!T4633)</f>
        <v/>
      </c>
      <c r="R2825" s="222" t="str">
        <f>+IF(G2825=0,"",'Ark1'!V4633)</f>
        <v/>
      </c>
      <c r="S2825" s="32"/>
    </row>
    <row r="2826" spans="1:24" x14ac:dyDescent="0.5">
      <c r="A2826" s="32"/>
      <c r="B2826" s="297" t="str">
        <f>+IF(E2826=2012,VLOOKUP(D2826,K_navn!$A$2:$C$359,2),"")</f>
        <v>Stjørdal</v>
      </c>
      <c r="C2826" s="297" t="str">
        <f>+IF(E2826=2012,VLOOKUP(D2826,K_navn!$A$2:$C$359,3),"")</f>
        <v>Trøndelag</v>
      </c>
      <c r="D2826" s="115">
        <f>+'Ark1'!P4634</f>
        <v>5035</v>
      </c>
      <c r="E2826" s="115">
        <f>+'Ark1'!C4634</f>
        <v>2012</v>
      </c>
      <c r="F2826" s="116">
        <f>+IF('Ark1'!Q4634=0,"",'Ark1'!Q4634)</f>
        <v>1</v>
      </c>
      <c r="G2826" s="116">
        <f>+'Ark1'!R4634</f>
        <v>5</v>
      </c>
      <c r="H2826" s="116">
        <f>+'Ark1'!S4634</f>
        <v>5</v>
      </c>
      <c r="I2826" s="222">
        <f>+IF(G2826=0,"",'Ark1'!AA4634)</f>
        <v>0.51921079958463123</v>
      </c>
      <c r="J2826" s="222">
        <f>+IF(G2826=0,"",'Ark1'!AB4634)</f>
        <v>0.56699500815633996</v>
      </c>
      <c r="K2826" s="114">
        <f>+IF(G2826=0,"",'Ark1'!U4634)</f>
        <v>57.4</v>
      </c>
      <c r="L2826" s="222">
        <f>+IF(G2826=0,"",'Ark1'!W4634)</f>
        <v>83.28</v>
      </c>
      <c r="M2826" s="222">
        <f>+IF(G2826=0,"",'Ark1'!X4634)</f>
        <v>6.0776311174667725</v>
      </c>
      <c r="N2826" s="114">
        <f>+IF(G2826=0,"",'Ark1'!Y4634)</f>
        <v>3.8262252939418162</v>
      </c>
      <c r="O2826" s="116">
        <f>+IF(G2826=0,"",'Ark1'!Z4634)</f>
        <v>-72.98408165448518</v>
      </c>
      <c r="P2826" s="116">
        <f t="shared" si="44"/>
        <v>5</v>
      </c>
      <c r="Q2826" s="114">
        <f>+IF(G2826=0,"",'Ark1'!T4634)</f>
        <v>14</v>
      </c>
      <c r="R2826" s="222">
        <f>+IF(G2826=0,"",'Ark1'!V4634)</f>
        <v>90.227518959913311</v>
      </c>
      <c r="S2826" s="32"/>
    </row>
    <row r="2827" spans="1:24" x14ac:dyDescent="0.5">
      <c r="A2827" s="32"/>
      <c r="B2827" s="297" t="str">
        <f>+IF(E2827=2012,VLOOKUP(D2827,K_navn!$A$2:$C$359,2),"")</f>
        <v/>
      </c>
      <c r="C2827" s="297" t="str">
        <f>+IF(E2827=2012,VLOOKUP(D2827,K_navn!$A$2:$C$359,3),"")</f>
        <v/>
      </c>
      <c r="D2827" s="115">
        <f>+'Ark1'!P4635</f>
        <v>5035</v>
      </c>
      <c r="E2827" s="115">
        <f>+'Ark1'!C4635</f>
        <v>2013</v>
      </c>
      <c r="F2827" s="116">
        <f>+IF('Ark1'!Q4635=0,"",'Ark1'!Q4635)</f>
        <v>3</v>
      </c>
      <c r="G2827" s="116">
        <f>+'Ark1'!R4635</f>
        <v>658</v>
      </c>
      <c r="H2827" s="116">
        <f>+'Ark1'!S4635</f>
        <v>658</v>
      </c>
      <c r="I2827" s="222">
        <f>+IF(G2827=0,"",'Ark1'!AA4635)</f>
        <v>12.235031610264036</v>
      </c>
      <c r="J2827" s="222">
        <f>+IF(G2827=0,"",'Ark1'!AB4635)</f>
        <v>12.428813496289703</v>
      </c>
      <c r="K2827" s="114">
        <f>+IF(G2827=0,"",'Ark1'!U4635)</f>
        <v>61.261398176291777</v>
      </c>
      <c r="L2827" s="222">
        <f>+IF(G2827=0,"",'Ark1'!W4635)</f>
        <v>75.678875379939242</v>
      </c>
      <c r="M2827" s="222">
        <f>+IF(G2827=0,"",'Ark1'!X4635)</f>
        <v>9.209384367988628</v>
      </c>
      <c r="N2827" s="114">
        <f>+IF(G2827=0,"",'Ark1'!Y4635)</f>
        <v>2.8297807044675101</v>
      </c>
      <c r="O2827" s="116">
        <f>+IF(G2827=0,"",'Ark1'!Z4635)</f>
        <v>-42.504881444673629</v>
      </c>
      <c r="P2827" s="116">
        <f t="shared" si="44"/>
        <v>219.33333333333334</v>
      </c>
      <c r="Q2827" s="114">
        <f>+IF(G2827=0,"",'Ark1'!T4635)</f>
        <v>16.193009118541031</v>
      </c>
      <c r="R2827" s="222">
        <f>+IF(G2827=0,"",'Ark1'!V4635)</f>
        <v>81.992281018352315</v>
      </c>
      <c r="S2827" s="32"/>
    </row>
    <row r="2828" spans="1:24" x14ac:dyDescent="0.5">
      <c r="A2828" s="32"/>
      <c r="B2828" s="297" t="str">
        <f>+IF(E2828=2012,VLOOKUP(D2828,K_navn!$A$2:$C$359,2),"")</f>
        <v/>
      </c>
      <c r="C2828" s="297" t="str">
        <f>+IF(E2828=2012,VLOOKUP(D2828,K_navn!$A$2:$C$359,3),"")</f>
        <v/>
      </c>
      <c r="D2828" s="115">
        <f>+'Ark1'!P4636</f>
        <v>5035</v>
      </c>
      <c r="E2828" s="115">
        <f>+'Ark1'!C4636</f>
        <v>2014</v>
      </c>
      <c r="F2828" s="116">
        <f>+IF('Ark1'!Q4636=0,"",'Ark1'!Q4636)</f>
        <v>4</v>
      </c>
      <c r="G2828" s="116">
        <f>+'Ark1'!R4636</f>
        <v>1854</v>
      </c>
      <c r="H2828" s="116">
        <f>+'Ark1'!S4636</f>
        <v>1854</v>
      </c>
      <c r="I2828" s="222">
        <f>+IF(G2828=0,"",'Ark1'!AA4636)</f>
        <v>17.442845046570703</v>
      </c>
      <c r="J2828" s="222">
        <f>+IF(G2828=0,"",'Ark1'!AB4636)</f>
        <v>17.405279048195052</v>
      </c>
      <c r="K2828" s="114">
        <f>+IF(G2828=0,"",'Ark1'!U4636)</f>
        <v>59.977346278317157</v>
      </c>
      <c r="L2828" s="222">
        <f>+IF(G2828=0,"",'Ark1'!W4636)</f>
        <v>77.068069039913652</v>
      </c>
      <c r="M2828" s="222">
        <f>+IF(G2828=0,"",'Ark1'!X4636)</f>
        <v>10.792372393542152</v>
      </c>
      <c r="N2828" s="114">
        <f>+IF(G2828=0,"",'Ark1'!Y4636)</f>
        <v>2.7319130163800529</v>
      </c>
      <c r="O2828" s="116">
        <f>+IF(G2828=0,"",'Ark1'!Z4636)</f>
        <v>-42.244915364052112</v>
      </c>
      <c r="P2828" s="116">
        <f t="shared" si="44"/>
        <v>463.5</v>
      </c>
      <c r="Q2828" s="114">
        <f>+IF(G2828=0,"",'Ark1'!T4636)</f>
        <v>15.580906148867312</v>
      </c>
      <c r="R2828" s="222">
        <f>+IF(G2828=0,"",'Ark1'!V4636)</f>
        <v>83.497366240426643</v>
      </c>
      <c r="S2828" s="32"/>
    </row>
    <row r="2829" spans="1:24" x14ac:dyDescent="0.5">
      <c r="A2829" s="32"/>
      <c r="B2829" s="297" t="str">
        <f>+IF(E2829=2012,VLOOKUP(D2829,K_navn!$A$2:$C$359,2),"")</f>
        <v/>
      </c>
      <c r="C2829" s="297" t="str">
        <f>+IF(E2829=2012,VLOOKUP(D2829,K_navn!$A$2:$C$359,3),"")</f>
        <v/>
      </c>
      <c r="D2829" s="115">
        <f>+'Ark1'!P4637</f>
        <v>5035</v>
      </c>
      <c r="E2829" s="115">
        <f>+'Ark1'!C4637</f>
        <v>2015</v>
      </c>
      <c r="F2829" s="116">
        <f>+IF('Ark1'!Q4637=0,"",'Ark1'!Q4637)</f>
        <v>5</v>
      </c>
      <c r="G2829" s="116">
        <f>+'Ark1'!R4637</f>
        <v>2516</v>
      </c>
      <c r="H2829" s="116">
        <f>+'Ark1'!S4637</f>
        <v>2513</v>
      </c>
      <c r="I2829" s="222">
        <f>+IF(G2829=0,"",'Ark1'!AA4637)</f>
        <v>6.6296013280282482</v>
      </c>
      <c r="J2829" s="222">
        <f>+IF(G2829=0,"",'Ark1'!AB4637)</f>
        <v>6.6889561891022353</v>
      </c>
      <c r="K2829" s="114">
        <f>+IF(G2829=0,"",'Ark1'!U4637)</f>
        <v>59.820931157978514</v>
      </c>
      <c r="L2829" s="222">
        <f>+IF(G2829=0,"",'Ark1'!W4637)</f>
        <v>81.521010744130507</v>
      </c>
      <c r="M2829" s="222">
        <f>+IF(G2829=0,"",'Ark1'!X4637)</f>
        <v>11.473264318564198</v>
      </c>
      <c r="N2829" s="114">
        <f>+IF(G2829=0,"",'Ark1'!Y4637)</f>
        <v>2.6184185697177962</v>
      </c>
      <c r="O2829" s="116">
        <f>+IF(G2829=0,"",'Ark1'!Z4637)</f>
        <v>-41.498799191812942</v>
      </c>
      <c r="P2829" s="116">
        <f t="shared" si="44"/>
        <v>502.6</v>
      </c>
      <c r="Q2829" s="114">
        <f>+IF(G2829=0,"",'Ark1'!T4637)</f>
        <v>15.503577106518279</v>
      </c>
      <c r="R2829" s="222">
        <f>+IF(G2829=0,"",'Ark1'!V4637)</f>
        <v>88.36800533218593</v>
      </c>
      <c r="S2829" s="32"/>
    </row>
    <row r="2830" spans="1:24" x14ac:dyDescent="0.5">
      <c r="A2830" s="32"/>
      <c r="B2830" s="297" t="str">
        <f>+IF(E2830=2012,VLOOKUP(D2830,K_navn!$A$2:$C$359,2),"")</f>
        <v/>
      </c>
      <c r="C2830" s="297" t="str">
        <f>+IF(E2830=2012,VLOOKUP(D2830,K_navn!$A$2:$C$359,3),"")</f>
        <v/>
      </c>
      <c r="D2830" s="115">
        <f>+'Ark1'!P4638</f>
        <v>5035</v>
      </c>
      <c r="E2830" s="115">
        <f>+'Ark1'!C4638</f>
        <v>2016</v>
      </c>
      <c r="F2830" s="116">
        <f>+IF('Ark1'!Q4638=0,"",'Ark1'!Q4638)</f>
        <v>5</v>
      </c>
      <c r="G2830" s="116">
        <f>+'Ark1'!R4638</f>
        <v>2456</v>
      </c>
      <c r="H2830" s="116">
        <f>+'Ark1'!S4638</f>
        <v>2454</v>
      </c>
      <c r="I2830" s="222">
        <f>+IF(G2830=0,"",'Ark1'!AA4638)</f>
        <v>5.2371204367110202</v>
      </c>
      <c r="J2830" s="222">
        <f>+IF(G2830=0,"",'Ark1'!AB4638)</f>
        <v>5.2744595381170312</v>
      </c>
      <c r="K2830" s="114">
        <f>+IF(G2830=0,"",'Ark1'!U4638)</f>
        <v>59.678891605541992</v>
      </c>
      <c r="L2830" s="222">
        <f>+IF(G2830=0,"",'Ark1'!W4638)</f>
        <v>82.112143439282946</v>
      </c>
      <c r="M2830" s="222">
        <f>+IF(G2830=0,"",'Ark1'!X4638)</f>
        <v>12.26021417928159</v>
      </c>
      <c r="N2830" s="114">
        <f>+IF(G2830=0,"",'Ark1'!Y4638)</f>
        <v>2.7134972025268196</v>
      </c>
      <c r="O2830" s="116">
        <f>+IF(G2830=0,"",'Ark1'!Z4638)</f>
        <v>-47.809800409001362</v>
      </c>
      <c r="P2830" s="116">
        <f t="shared" si="44"/>
        <v>490.8</v>
      </c>
      <c r="Q2830" s="114">
        <f>+IF(G2830=0,"",'Ark1'!T4638)</f>
        <v>15.449511400651462</v>
      </c>
      <c r="R2830" s="222">
        <f>+IF(G2830=0,"",'Ark1'!V4638)</f>
        <v>88.983824582502109</v>
      </c>
      <c r="S2830" s="32"/>
    </row>
    <row r="2831" spans="1:24" x14ac:dyDescent="0.5">
      <c r="A2831" s="32"/>
      <c r="B2831" s="297" t="str">
        <f>+IF(E2831=2012,VLOOKUP(D2831,K_navn!$A$2:$C$359,2),"")</f>
        <v/>
      </c>
      <c r="C2831" s="297" t="str">
        <f>+IF(E2831=2012,VLOOKUP(D2831,K_navn!$A$2:$C$359,3),"")</f>
        <v/>
      </c>
      <c r="D2831" s="115">
        <f>+'Ark1'!P4639</f>
        <v>5035</v>
      </c>
      <c r="E2831" s="115">
        <f>+'Ark1'!C4639</f>
        <v>2017</v>
      </c>
      <c r="F2831" s="116">
        <f>+IF('Ark1'!Q4639=0,"",'Ark1'!Q4639)</f>
        <v>4</v>
      </c>
      <c r="G2831" s="116">
        <f>+'Ark1'!R4639</f>
        <v>1637</v>
      </c>
      <c r="H2831" s="116">
        <f>+'Ark1'!S4639</f>
        <v>1634</v>
      </c>
      <c r="I2831" s="222">
        <f>+IF(G2831=0,"",'Ark1'!AA4639)</f>
        <v>4.7234324955997353</v>
      </c>
      <c r="J2831" s="222">
        <f>+IF(G2831=0,"",'Ark1'!AB4639)</f>
        <v>4.971407581014871</v>
      </c>
      <c r="K2831" s="114">
        <f>+IF(G2831=0,"",'Ark1'!U4639)</f>
        <v>59.093635250917991</v>
      </c>
      <c r="L2831" s="222">
        <f>+IF(G2831=0,"",'Ark1'!W4639)</f>
        <v>86.064810281517936</v>
      </c>
      <c r="M2831" s="222">
        <f>+IF(G2831=0,"",'Ark1'!X4639)</f>
        <v>16.498549444624288</v>
      </c>
      <c r="N2831" s="114">
        <f>+IF(G2831=0,"",'Ark1'!Y4639)</f>
        <v>2.8850555941400522</v>
      </c>
      <c r="O2831" s="116">
        <f>+IF(G2831=0,"",'Ark1'!Z4639)</f>
        <v>-56.891025736013219</v>
      </c>
      <c r="P2831" s="116">
        <f t="shared" si="44"/>
        <v>408.5</v>
      </c>
      <c r="Q2831" s="114">
        <f>+IF(G2831=0,"",'Ark1'!T4639)</f>
        <v>15.156383628588875</v>
      </c>
      <c r="R2831" s="222">
        <f>+IF(G2831=0,"",'Ark1'!V4639)</f>
        <v>93.319307616719982</v>
      </c>
      <c r="S2831" s="32"/>
    </row>
    <row r="2832" spans="1:24" x14ac:dyDescent="0.5">
      <c r="A2832" s="32"/>
      <c r="B2832" s="297" t="str">
        <f>+IF(E2832=2012,VLOOKUP(D2832,K_navn!$A$2:$C$359,2),"")</f>
        <v/>
      </c>
      <c r="C2832" s="297" t="str">
        <f>+IF(E2832=2012,VLOOKUP(D2832,K_navn!$A$2:$C$359,3),"")</f>
        <v/>
      </c>
      <c r="D2832" s="115">
        <f>+'Ark1'!P4640</f>
        <v>5035</v>
      </c>
      <c r="E2832" s="115">
        <f>+'Ark1'!C4640</f>
        <v>2018</v>
      </c>
      <c r="F2832" s="116">
        <f>+IF('Ark1'!Q4640=0,"",'Ark1'!Q4640)</f>
        <v>3</v>
      </c>
      <c r="G2832" s="116">
        <f>+'Ark1'!R4640</f>
        <v>1188</v>
      </c>
      <c r="H2832" s="116">
        <f>+'Ark1'!S4640</f>
        <v>1188</v>
      </c>
      <c r="I2832" s="222">
        <f>+IF(G2832=0,"",'Ark1'!AA4640)</f>
        <v>4.7449774333985699</v>
      </c>
      <c r="J2832" s="222">
        <f>+IF(G2832=0,"",'Ark1'!AB4640)</f>
        <v>5.3167356914605666</v>
      </c>
      <c r="K2832" s="114">
        <f>+IF(G2832=0,"",'Ark1'!U4640)</f>
        <v>58.961279461279446</v>
      </c>
      <c r="L2832" s="222">
        <f>+IF(G2832=0,"",'Ark1'!W4640)</f>
        <v>90.002525252525302</v>
      </c>
      <c r="M2832" s="222">
        <f>+IF(G2832=0,"",'Ark1'!X4640)</f>
        <v>13.639020214479416</v>
      </c>
      <c r="N2832" s="114">
        <f>+IF(G2832=0,"",'Ark1'!Y4640)</f>
        <v>2.3925070418852497</v>
      </c>
      <c r="O2832" s="116">
        <f>+IF(G2832=0,"",'Ark1'!Z4640)</f>
        <v>-42.055446791475845</v>
      </c>
      <c r="P2832" s="116">
        <f t="shared" si="44"/>
        <v>396</v>
      </c>
      <c r="Q2832" s="114">
        <f>+IF(G2832=0,"",'Ark1'!T4640)</f>
        <v>15.090909090909092</v>
      </c>
      <c r="R2832" s="222">
        <f>+IF(G2832=0,"",'Ark1'!V4640)</f>
        <v>97.51086159536851</v>
      </c>
      <c r="S2832" s="32"/>
    </row>
    <row r="2833" spans="1:19" x14ac:dyDescent="0.5">
      <c r="A2833" s="32"/>
      <c r="B2833" s="297" t="str">
        <f>+IF(E2833=2012,VLOOKUP(D2833,K_navn!$A$2:$C$359,2),"")</f>
        <v/>
      </c>
      <c r="C2833" s="297" t="str">
        <f>+IF(E2833=2012,VLOOKUP(D2833,K_navn!$A$2:$C$359,3),"")</f>
        <v/>
      </c>
      <c r="D2833" s="115">
        <f>+'Ark1'!P4641</f>
        <v>5035</v>
      </c>
      <c r="E2833" s="115">
        <f>+'Ark1'!C4641</f>
        <v>2019</v>
      </c>
      <c r="F2833" s="116">
        <f>+IF('Ark1'!Q4641=0,"",'Ark1'!Q4641)</f>
        <v>1</v>
      </c>
      <c r="G2833" s="116">
        <f>+'Ark1'!R4641</f>
        <v>596</v>
      </c>
      <c r="H2833" s="116">
        <f>+'Ark1'!S4641</f>
        <v>596</v>
      </c>
      <c r="I2833" s="222">
        <f>+IF(G2833=0,"",'Ark1'!AA4641)</f>
        <v>2.9592850049652442</v>
      </c>
      <c r="J2833" s="222">
        <f>+IF(G2833=0,"",'Ark1'!AB4641)</f>
        <v>3.215752752664383</v>
      </c>
      <c r="K2833" s="114">
        <f>+IF(G2833=0,"",'Ark1'!U4641)</f>
        <v>60.156040268456358</v>
      </c>
      <c r="L2833" s="222">
        <f>+IF(G2833=0,"",'Ark1'!W4641)</f>
        <v>87.298154362416099</v>
      </c>
      <c r="M2833" s="222">
        <f>+IF(G2833=0,"",'Ark1'!X4641)</f>
        <v>11.825144405789844</v>
      </c>
      <c r="N2833" s="114">
        <f>+IF(G2833=0,"",'Ark1'!Y4641)</f>
        <v>2.6082240399693544</v>
      </c>
      <c r="O2833" s="116">
        <f>+IF(G2833=0,"",'Ark1'!Z4641)</f>
        <v>-43.042868557470271</v>
      </c>
      <c r="P2833" s="116">
        <f t="shared" si="44"/>
        <v>596</v>
      </c>
      <c r="Q2833" s="114">
        <f>+IF(G2833=0,"",'Ark1'!T4641)</f>
        <v>15.72651006711409</v>
      </c>
      <c r="R2833" s="222">
        <f>+IF(G2833=0,"",'Ark1'!V4641)</f>
        <v>94.580882299475761</v>
      </c>
      <c r="S2833" s="32"/>
    </row>
    <row r="2834" spans="1:19" x14ac:dyDescent="0.5">
      <c r="A2834" s="32"/>
      <c r="B2834" s="297" t="str">
        <f>+IF(E2834=2012,VLOOKUP(D2834,K_navn!$A$2:$C$359,2),"")</f>
        <v/>
      </c>
      <c r="C2834" s="297" t="str">
        <f>+IF(E2834=2012,VLOOKUP(D2834,K_navn!$A$2:$C$359,3),"")</f>
        <v/>
      </c>
      <c r="D2834" s="115">
        <f>+'Ark1'!P4642</f>
        <v>5035</v>
      </c>
      <c r="E2834" s="115">
        <f>+'Ark1'!C4642</f>
        <v>2020</v>
      </c>
      <c r="F2834" s="116">
        <f>+IF('Ark1'!Q4642=0,"",'Ark1'!Q4642)</f>
        <v>2</v>
      </c>
      <c r="G2834" s="116">
        <f>+'Ark1'!R4642</f>
        <v>733</v>
      </c>
      <c r="H2834" s="116">
        <f>+'Ark1'!S4642</f>
        <v>733</v>
      </c>
      <c r="I2834" s="222">
        <f>+IF(G2834=0,"",'Ark1'!AA4642)</f>
        <v>3.5108726889548807</v>
      </c>
      <c r="J2834" s="222">
        <f>+IF(G2834=0,"",'Ark1'!AB4642)</f>
        <v>3.7359468982740447</v>
      </c>
      <c r="K2834" s="114">
        <f>+IF(G2834=0,"",'Ark1'!U4642)</f>
        <v>60.807639836289198</v>
      </c>
      <c r="L2834" s="222">
        <f>+IF(G2834=0,"",'Ark1'!W4642)</f>
        <v>87.906111869031307</v>
      </c>
      <c r="M2834" s="222">
        <f>+IF(G2834=0,"",'Ark1'!X4642)</f>
        <v>12.23999529748477</v>
      </c>
      <c r="N2834" s="114">
        <f>+IF(G2834=0,"",'Ark1'!Y4642)</f>
        <v>2.6309826820051314</v>
      </c>
      <c r="O2834" s="116">
        <f>+IF(G2834=0,"",'Ark1'!Z4642)</f>
        <v>-41.088184127787684</v>
      </c>
      <c r="P2834" s="116">
        <f t="shared" si="44"/>
        <v>366.5</v>
      </c>
      <c r="Q2834" s="114">
        <f>+IF(G2834=0,"",'Ark1'!T4642)</f>
        <v>16.103683492496582</v>
      </c>
      <c r="R2834" s="222">
        <f>+IF(G2834=0,"",'Ark1'!V4642)</f>
        <v>95.23955782126913</v>
      </c>
      <c r="S2834" s="32"/>
    </row>
    <row r="2835" spans="1:19" x14ac:dyDescent="0.5">
      <c r="A2835" s="32"/>
      <c r="B2835" s="297" t="str">
        <f>+IF(E2835=2012,VLOOKUP(D2835,K_navn!$A$2:$C$359,2),"")</f>
        <v/>
      </c>
      <c r="C2835" s="297" t="str">
        <f>+IF(E2835=2012,VLOOKUP(D2835,K_navn!$A$2:$C$359,3),"")</f>
        <v/>
      </c>
      <c r="D2835" s="115">
        <f>+'Ark1'!P4643</f>
        <v>5035</v>
      </c>
      <c r="E2835" s="115">
        <f>+'Ark1'!C4643</f>
        <v>2021</v>
      </c>
      <c r="F2835" s="116">
        <f>+IF('Ark1'!Q4643=0,"",'Ark1'!Q4643)</f>
        <v>2</v>
      </c>
      <c r="G2835" s="116">
        <f>+'Ark1'!R4643</f>
        <v>711</v>
      </c>
      <c r="H2835" s="116">
        <f>+'Ark1'!S4643</f>
        <v>711</v>
      </c>
      <c r="I2835" s="222">
        <f>+IF(G2835=0,"",'Ark1'!AA4643)</f>
        <v>2.7042446371519846</v>
      </c>
      <c r="J2835" s="222">
        <f>+IF(G2835=0,"",'Ark1'!AB4643)</f>
        <v>2.7635589944081498</v>
      </c>
      <c r="K2835" s="114">
        <f>+IF(G2835=0,"",'Ark1'!U4643)</f>
        <v>60.912798874824205</v>
      </c>
      <c r="L2835" s="222">
        <f>+IF(G2835=0,"",'Ark1'!W4643)</f>
        <v>86.713783403656848</v>
      </c>
      <c r="M2835" s="222">
        <f>+IF(G2835=0,"",'Ark1'!X4643)</f>
        <v>12.281102868020753</v>
      </c>
      <c r="N2835" s="114">
        <f>+IF(G2835=0,"",'Ark1'!Y4643)</f>
        <v>2.5192908413906618</v>
      </c>
      <c r="O2835" s="116">
        <f>+IF(G2835=0,"",'Ark1'!Z4643)</f>
        <v>-48.411966656072678</v>
      </c>
      <c r="P2835" s="116">
        <f t="shared" si="44"/>
        <v>355.5</v>
      </c>
      <c r="Q2835" s="114">
        <f>+IF(G2835=0,"",'Ark1'!T4643)</f>
        <v>16.202531645569621</v>
      </c>
      <c r="R2835" s="222">
        <f>+IF(G2835=0,"",'Ark1'!V4643)</f>
        <v>93.947761000711594</v>
      </c>
      <c r="S2835" s="32"/>
    </row>
    <row r="2836" spans="1:19" x14ac:dyDescent="0.5">
      <c r="A2836" s="32"/>
      <c r="B2836" s="297" t="str">
        <f>+IF(E2836=2012,VLOOKUP(D2836,K_navn!$A$2:$C$359,2),"")</f>
        <v/>
      </c>
      <c r="C2836" s="297" t="str">
        <f>+IF(E2836=2012,VLOOKUP(D2836,K_navn!$A$2:$C$359,3),"")</f>
        <v/>
      </c>
      <c r="D2836" s="115">
        <f>+'Ark1'!P4644</f>
        <v>5035</v>
      </c>
      <c r="E2836" s="115">
        <f>+'Ark1'!C4644</f>
        <v>2022</v>
      </c>
      <c r="F2836" s="116">
        <f>+IF('Ark1'!Q4644=0,"",'Ark1'!Q4644)</f>
        <v>2</v>
      </c>
      <c r="G2836" s="116">
        <f>+'Ark1'!R4644</f>
        <v>892</v>
      </c>
      <c r="H2836" s="116">
        <f>+'Ark1'!S4644</f>
        <v>892</v>
      </c>
      <c r="I2836" s="222">
        <f>+IF(G2836=0,"",'Ark1'!AA4644)</f>
        <v>3.0966846033674713</v>
      </c>
      <c r="J2836" s="222">
        <f>+IF(G2836=0,"",'Ark1'!AB4644)</f>
        <v>3.2175747722304511</v>
      </c>
      <c r="K2836" s="114">
        <f>+IF(G2836=0,"",'Ark1'!U4644)</f>
        <v>59.679372197309426</v>
      </c>
      <c r="L2836" s="222">
        <f>+IF(G2836=0,"",'Ark1'!W4644)</f>
        <v>89.106177130044784</v>
      </c>
      <c r="M2836" s="222">
        <f>+IF(G2836=0,"",'Ark1'!X4644)</f>
        <v>13.973930230280562</v>
      </c>
      <c r="N2836" s="114">
        <f>+IF(G2836=0,"",'Ark1'!Y4644)</f>
        <v>2.9388957324210847</v>
      </c>
      <c r="O2836" s="116">
        <f>+IF(G2836=0,"",'Ark1'!Z4644)</f>
        <v>-52.33892639470087</v>
      </c>
      <c r="P2836" s="116">
        <f t="shared" si="44"/>
        <v>446</v>
      </c>
      <c r="Q2836" s="114">
        <f>+IF(G2836=0,"",'Ark1'!T4644)</f>
        <v>15.597533632286988</v>
      </c>
      <c r="R2836" s="222">
        <f>+IF(G2836=0,"",'Ark1'!V4644)</f>
        <v>96.539736868954364</v>
      </c>
      <c r="S2836" s="32"/>
    </row>
    <row r="2837" spans="1:19" x14ac:dyDescent="0.5">
      <c r="A2837" s="32"/>
      <c r="B2837" s="297" t="str">
        <f>+IF(E2837=2012,VLOOKUP(D2837,K_navn!$A$2:$C$359,2),"")</f>
        <v>Frosta</v>
      </c>
      <c r="C2837" s="297" t="str">
        <f>+IF(E2837=2012,VLOOKUP(D2837,K_navn!$A$2:$C$359,3),"")</f>
        <v>Trøndelag</v>
      </c>
      <c r="D2837" s="115">
        <f>+'Ark1'!P4645</f>
        <v>5036</v>
      </c>
      <c r="E2837" s="115">
        <f>+'Ark1'!C4645</f>
        <v>2012</v>
      </c>
      <c r="F2837" s="116">
        <f>+IF('Ark1'!Q4645=0,"",'Ark1'!Q4645)</f>
        <v>1</v>
      </c>
      <c r="G2837" s="116">
        <f>+'Ark1'!R4645</f>
        <v>145</v>
      </c>
      <c r="H2837" s="116">
        <f>+'Ark1'!S4645</f>
        <v>145</v>
      </c>
      <c r="I2837" s="222">
        <f>+IF(G2837=0,"",'Ark1'!AA4645)</f>
        <v>15.057113187954309</v>
      </c>
      <c r="J2837" s="222">
        <f>+IF(G2837=0,"",'Ark1'!AB4645)</f>
        <v>14.554233535494378</v>
      </c>
      <c r="K2837" s="114">
        <f>+IF(G2837=0,"",'Ark1'!U4645)</f>
        <v>61.324137931034478</v>
      </c>
      <c r="L2837" s="222">
        <f>+IF(G2837=0,"",'Ark1'!W4645)</f>
        <v>73.714482758620719</v>
      </c>
      <c r="M2837" s="222">
        <f>+IF(G2837=0,"",'Ark1'!X4645)</f>
        <v>9.5911380023820509</v>
      </c>
      <c r="N2837" s="114">
        <f>+IF(G2837=0,"",'Ark1'!Y4645)</f>
        <v>2.625820748197464</v>
      </c>
      <c r="O2837" s="116">
        <f>+IF(G2837=0,"",'Ark1'!Z4645)</f>
        <v>-44.24926622057415</v>
      </c>
      <c r="P2837" s="116">
        <f t="shared" si="44"/>
        <v>145</v>
      </c>
      <c r="Q2837" s="114">
        <f>+IF(G2837=0,"",'Ark1'!T4645)</f>
        <v>16.317241379310339</v>
      </c>
      <c r="R2837" s="222">
        <f>+IF(G2837=0,"",'Ark1'!V4645)</f>
        <v>79.864011656143802</v>
      </c>
      <c r="S2837" s="32"/>
    </row>
    <row r="2838" spans="1:19" x14ac:dyDescent="0.5">
      <c r="A2838" s="32"/>
      <c r="B2838" s="297" t="str">
        <f>+IF(E2838=2012,VLOOKUP(D2838,K_navn!$A$2:$C$359,2),"")</f>
        <v/>
      </c>
      <c r="C2838" s="297" t="str">
        <f>+IF(E2838=2012,VLOOKUP(D2838,K_navn!$A$2:$C$359,3),"")</f>
        <v/>
      </c>
      <c r="D2838" s="115">
        <f>+'Ark1'!P4646</f>
        <v>5036</v>
      </c>
      <c r="E2838" s="115">
        <f>+'Ark1'!C4646</f>
        <v>2013</v>
      </c>
      <c r="F2838" s="116">
        <f>+IF('Ark1'!Q4646=0,"",'Ark1'!Q4646)</f>
        <v>2</v>
      </c>
      <c r="G2838" s="116">
        <f>+'Ark1'!R4646</f>
        <v>403</v>
      </c>
      <c r="H2838" s="116">
        <f>+'Ark1'!S4646</f>
        <v>403</v>
      </c>
      <c r="I2838" s="222">
        <f>+IF(G2838=0,"",'Ark1'!AA4646)</f>
        <v>7.4934920044626256</v>
      </c>
      <c r="J2838" s="222">
        <f>+IF(G2838=0,"",'Ark1'!AB4646)</f>
        <v>7.171626083568591</v>
      </c>
      <c r="K2838" s="114">
        <f>+IF(G2838=0,"",'Ark1'!U4646)</f>
        <v>61.421836228287823</v>
      </c>
      <c r="L2838" s="222">
        <f>+IF(G2838=0,"",'Ark1'!W4646)</f>
        <v>71.299007444168723</v>
      </c>
      <c r="M2838" s="222">
        <f>+IF(G2838=0,"",'Ark1'!X4646)</f>
        <v>9.3542893125756379</v>
      </c>
      <c r="N2838" s="114">
        <f>+IF(G2838=0,"",'Ark1'!Y4646)</f>
        <v>2.5566959919033065</v>
      </c>
      <c r="O2838" s="116">
        <f>+IF(G2838=0,"",'Ark1'!Z4646)</f>
        <v>-47.192854820960314</v>
      </c>
      <c r="P2838" s="116">
        <f t="shared" si="44"/>
        <v>201.5</v>
      </c>
      <c r="Q2838" s="114">
        <f>+IF(G2838=0,"",'Ark1'!T4646)</f>
        <v>16.322580645161285</v>
      </c>
      <c r="R2838" s="222">
        <f>+IF(G2838=0,"",'Ark1'!V4646)</f>
        <v>77.247028650236899</v>
      </c>
      <c r="S2838" s="32"/>
    </row>
    <row r="2839" spans="1:19" x14ac:dyDescent="0.5">
      <c r="A2839" s="32"/>
      <c r="B2839" s="297" t="str">
        <f>+IF(E2839=2012,VLOOKUP(D2839,K_navn!$A$2:$C$359,2),"")</f>
        <v/>
      </c>
      <c r="C2839" s="297" t="str">
        <f>+IF(E2839=2012,VLOOKUP(D2839,K_navn!$A$2:$C$359,3),"")</f>
        <v/>
      </c>
      <c r="D2839" s="115">
        <f>+'Ark1'!P4647</f>
        <v>5036</v>
      </c>
      <c r="E2839" s="115">
        <f>+'Ark1'!C4647</f>
        <v>2014</v>
      </c>
      <c r="F2839" s="116">
        <f>+IF('Ark1'!Q4647=0,"",'Ark1'!Q4647)</f>
        <v>2</v>
      </c>
      <c r="G2839" s="116">
        <f>+'Ark1'!R4647</f>
        <v>449</v>
      </c>
      <c r="H2839" s="116">
        <f>+'Ark1'!S4647</f>
        <v>449</v>
      </c>
      <c r="I2839" s="222">
        <f>+IF(G2839=0,"",'Ark1'!AA4647)</f>
        <v>4.2242920312352998</v>
      </c>
      <c r="J2839" s="222">
        <f>+IF(G2839=0,"",'Ark1'!AB4647)</f>
        <v>3.9474519276742246</v>
      </c>
      <c r="K2839" s="114">
        <f>+IF(G2839=0,"",'Ark1'!U4647)</f>
        <v>61.104677060133646</v>
      </c>
      <c r="L2839" s="222">
        <f>+IF(G2839=0,"",'Ark1'!W4647)</f>
        <v>72.17282850779506</v>
      </c>
      <c r="M2839" s="222">
        <f>+IF(G2839=0,"",'Ark1'!X4647)</f>
        <v>7.8273958538299553</v>
      </c>
      <c r="N2839" s="114">
        <f>+IF(G2839=0,"",'Ark1'!Y4647)</f>
        <v>2.334060847637756</v>
      </c>
      <c r="O2839" s="116">
        <f>+IF(G2839=0,"",'Ark1'!Z4647)</f>
        <v>-41.070326514463446</v>
      </c>
      <c r="P2839" s="116">
        <f t="shared" si="44"/>
        <v>224.5</v>
      </c>
      <c r="Q2839" s="114">
        <f>+IF(G2839=0,"",'Ark1'!T4647)</f>
        <v>16.204899777282847</v>
      </c>
      <c r="R2839" s="222">
        <f>+IF(G2839=0,"",'Ark1'!V4647)</f>
        <v>78.193747029030419</v>
      </c>
      <c r="S2839" s="32"/>
    </row>
    <row r="2840" spans="1:19" x14ac:dyDescent="0.5">
      <c r="A2840" s="32"/>
      <c r="B2840" s="297" t="str">
        <f>+IF(E2840=2012,VLOOKUP(D2840,K_navn!$A$2:$C$359,2),"")</f>
        <v/>
      </c>
      <c r="C2840" s="297" t="str">
        <f>+IF(E2840=2012,VLOOKUP(D2840,K_navn!$A$2:$C$359,3),"")</f>
        <v/>
      </c>
      <c r="D2840" s="115">
        <f>+'Ark1'!P4648</f>
        <v>5036</v>
      </c>
      <c r="E2840" s="115">
        <f>+'Ark1'!C4648</f>
        <v>2015</v>
      </c>
      <c r="F2840" s="116">
        <f>+IF('Ark1'!Q4648=0,"",'Ark1'!Q4648)</f>
        <v>4</v>
      </c>
      <c r="G2840" s="116">
        <f>+'Ark1'!R4648</f>
        <v>1184</v>
      </c>
      <c r="H2840" s="116">
        <f>+'Ark1'!S4648</f>
        <v>1184</v>
      </c>
      <c r="I2840" s="222">
        <f>+IF(G2840=0,"",'Ark1'!AA4648)</f>
        <v>3.1198123896603511</v>
      </c>
      <c r="J2840" s="222">
        <f>+IF(G2840=0,"",'Ark1'!AB4648)</f>
        <v>3.1526551814862618</v>
      </c>
      <c r="K2840" s="114">
        <f>+IF(G2840=0,"",'Ark1'!U4648)</f>
        <v>60.485641891891888</v>
      </c>
      <c r="L2840" s="222">
        <f>+IF(G2840=0,"",'Ark1'!W4648)</f>
        <v>81.550844594594551</v>
      </c>
      <c r="M2840" s="222">
        <f>+IF(G2840=0,"",'Ark1'!X4648)</f>
        <v>9.1874666369778968</v>
      </c>
      <c r="N2840" s="114">
        <f>+IF(G2840=0,"",'Ark1'!Y4648)</f>
        <v>2.6473080271620995</v>
      </c>
      <c r="O2840" s="116">
        <f>+IF(G2840=0,"",'Ark1'!Z4648)</f>
        <v>-41.97938884225924</v>
      </c>
      <c r="P2840" s="116">
        <f t="shared" si="44"/>
        <v>296</v>
      </c>
      <c r="Q2840" s="114">
        <f>+IF(G2840=0,"",'Ark1'!T4648)</f>
        <v>15.913006756756753</v>
      </c>
      <c r="R2840" s="222">
        <f>+IF(G2840=0,"",'Ark1'!V4648)</f>
        <v>88.354111153407004</v>
      </c>
      <c r="S2840" s="32"/>
    </row>
    <row r="2841" spans="1:19" x14ac:dyDescent="0.5">
      <c r="A2841" s="32"/>
      <c r="B2841" s="297" t="str">
        <f>+IF(E2841=2012,VLOOKUP(D2841,K_navn!$A$2:$C$359,2),"")</f>
        <v/>
      </c>
      <c r="C2841" s="297" t="str">
        <f>+IF(E2841=2012,VLOOKUP(D2841,K_navn!$A$2:$C$359,3),"")</f>
        <v/>
      </c>
      <c r="D2841" s="115">
        <f>+'Ark1'!P4649</f>
        <v>5036</v>
      </c>
      <c r="E2841" s="115">
        <f>+'Ark1'!C4649</f>
        <v>2016</v>
      </c>
      <c r="F2841" s="116">
        <f>+IF('Ark1'!Q4649=0,"",'Ark1'!Q4649)</f>
        <v>2</v>
      </c>
      <c r="G2841" s="116">
        <f>+'Ark1'!R4649</f>
        <v>1090</v>
      </c>
      <c r="H2841" s="116">
        <f>+'Ark1'!S4649</f>
        <v>1089</v>
      </c>
      <c r="I2841" s="222">
        <f>+IF(G2841=0,"",'Ark1'!AA4649)</f>
        <v>2.3242920504947122</v>
      </c>
      <c r="J2841" s="222">
        <f>+IF(G2841=0,"",'Ark1'!AB4649)</f>
        <v>2.2815928761427657</v>
      </c>
      <c r="K2841" s="114">
        <f>+IF(G2841=0,"",'Ark1'!U4649)</f>
        <v>59.867768595041319</v>
      </c>
      <c r="L2841" s="222">
        <f>+IF(G2841=0,"",'Ark1'!W4649)</f>
        <v>80.041322314049694</v>
      </c>
      <c r="M2841" s="222">
        <f>+IF(G2841=0,"",'Ark1'!X4649)</f>
        <v>10.133709418126601</v>
      </c>
      <c r="N2841" s="114">
        <f>+IF(G2841=0,"",'Ark1'!Y4649)</f>
        <v>2.4221503620139102</v>
      </c>
      <c r="O2841" s="116">
        <f>+IF(G2841=0,"",'Ark1'!Z4649)</f>
        <v>-44.965177691977487</v>
      </c>
      <c r="P2841" s="116">
        <f t="shared" si="44"/>
        <v>544.5</v>
      </c>
      <c r="Q2841" s="114">
        <f>+IF(G2841=0,"",'Ark1'!T4649)</f>
        <v>15.611009174311924</v>
      </c>
      <c r="R2841" s="222">
        <f>+IF(G2841=0,"",'Ark1'!V4649)</f>
        <v>86.737959721314382</v>
      </c>
      <c r="S2841" s="32"/>
    </row>
    <row r="2842" spans="1:19" x14ac:dyDescent="0.5">
      <c r="A2842" s="32"/>
      <c r="B2842" s="297" t="str">
        <f>+IF(E2842=2012,VLOOKUP(D2842,K_navn!$A$2:$C$359,2),"")</f>
        <v/>
      </c>
      <c r="C2842" s="297" t="str">
        <f>+IF(E2842=2012,VLOOKUP(D2842,K_navn!$A$2:$C$359,3),"")</f>
        <v/>
      </c>
      <c r="D2842" s="115">
        <f>+'Ark1'!P4650</f>
        <v>5036</v>
      </c>
      <c r="E2842" s="115">
        <f>+'Ark1'!C4650</f>
        <v>2017</v>
      </c>
      <c r="F2842" s="116">
        <f>+IF('Ark1'!Q4650=0,"",'Ark1'!Q4650)</f>
        <v>2</v>
      </c>
      <c r="G2842" s="116">
        <f>+'Ark1'!R4650</f>
        <v>11</v>
      </c>
      <c r="H2842" s="116">
        <f>+'Ark1'!S4650</f>
        <v>11</v>
      </c>
      <c r="I2842" s="222">
        <f>+IF(G2842=0,"",'Ark1'!AA4650)</f>
        <v>3.1739619701647563E-2</v>
      </c>
      <c r="J2842" s="222">
        <f>+IF(G2842=0,"",'Ark1'!AB4650)</f>
        <v>3.3427905506635845E-2</v>
      </c>
      <c r="K2842" s="114">
        <f>+IF(G2842=0,"",'Ark1'!U4650)</f>
        <v>61.454545454545446</v>
      </c>
      <c r="L2842" s="222">
        <f>+IF(G2842=0,"",'Ark1'!W4650)</f>
        <v>85.963636363636354</v>
      </c>
      <c r="M2842" s="222">
        <f>+IF(G2842=0,"",'Ark1'!X4650)</f>
        <v>16.055940431519403</v>
      </c>
      <c r="N2842" s="114">
        <f>+IF(G2842=0,"",'Ark1'!Y4650)</f>
        <v>2.5712973861328887</v>
      </c>
      <c r="O2842" s="116">
        <f>+IF(G2842=0,"",'Ark1'!Z4650)</f>
        <v>-73.374972018373484</v>
      </c>
      <c r="P2842" s="116">
        <f t="shared" si="44"/>
        <v>5.5</v>
      </c>
      <c r="Q2842" s="114">
        <f>+IF(G2842=0,"",'Ark1'!T4650)</f>
        <v>16.181818181818183</v>
      </c>
      <c r="R2842" s="222">
        <f>+IF(G2842=0,"",'Ark1'!V4650)</f>
        <v>93.135033980104453</v>
      </c>
      <c r="S2842" s="32"/>
    </row>
    <row r="2843" spans="1:19" x14ac:dyDescent="0.5">
      <c r="A2843" s="32"/>
      <c r="B2843" s="297" t="str">
        <f>+IF(E2843=2012,VLOOKUP(D2843,K_navn!$A$2:$C$359,2),"")</f>
        <v/>
      </c>
      <c r="C2843" s="297" t="str">
        <f>+IF(E2843=2012,VLOOKUP(D2843,K_navn!$A$2:$C$359,3),"")</f>
        <v/>
      </c>
      <c r="D2843" s="115">
        <f>+'Ark1'!P4651</f>
        <v>5036</v>
      </c>
      <c r="E2843" s="115">
        <f>+'Ark1'!C4651</f>
        <v>2018</v>
      </c>
      <c r="F2843" s="116">
        <f>+IF('Ark1'!Q4651=0,"",'Ark1'!Q4651)</f>
        <v>4</v>
      </c>
      <c r="G2843" s="116">
        <f>+'Ark1'!R4651</f>
        <v>102</v>
      </c>
      <c r="H2843" s="116">
        <f>+'Ark1'!S4651</f>
        <v>102</v>
      </c>
      <c r="I2843" s="222">
        <f>+IF(G2843=0,"",'Ark1'!AA4651)</f>
        <v>0.40739705236250351</v>
      </c>
      <c r="J2843" s="222">
        <f>+IF(G2843=0,"",'Ark1'!AB4651)</f>
        <v>0.42498879200709994</v>
      </c>
      <c r="K2843" s="114">
        <f>+IF(G2843=0,"",'Ark1'!U4651)</f>
        <v>59.147058823529406</v>
      </c>
      <c r="L2843" s="222">
        <f>+IF(G2843=0,"",'Ark1'!W4651)</f>
        <v>83.792156862745102</v>
      </c>
      <c r="M2843" s="222">
        <f>+IF(G2843=0,"",'Ark1'!X4651)</f>
        <v>8.0196167122055328</v>
      </c>
      <c r="N2843" s="114">
        <f>+IF(G2843=0,"",'Ark1'!Y4651)</f>
        <v>2.5491138745766726</v>
      </c>
      <c r="O2843" s="116">
        <f>+IF(G2843=0,"",'Ark1'!Z4651)</f>
        <v>-6.3343459136419202</v>
      </c>
      <c r="P2843" s="116">
        <f t="shared" si="44"/>
        <v>25.5</v>
      </c>
      <c r="Q2843" s="114">
        <f>+IF(G2843=0,"",'Ark1'!T4651)</f>
        <v>15.26470588235294</v>
      </c>
      <c r="R2843" s="222">
        <f>+IF(G2843=0,"",'Ark1'!V4651)</f>
        <v>90.782401801457283</v>
      </c>
      <c r="S2843" s="32"/>
    </row>
    <row r="2844" spans="1:19" x14ac:dyDescent="0.5">
      <c r="A2844" s="32"/>
      <c r="B2844" s="297" t="str">
        <f>+IF(E2844=2012,VLOOKUP(D2844,K_navn!$A$2:$C$359,2),"")</f>
        <v/>
      </c>
      <c r="C2844" s="297" t="str">
        <f>+IF(E2844=2012,VLOOKUP(D2844,K_navn!$A$2:$C$359,3),"")</f>
        <v/>
      </c>
      <c r="D2844" s="115">
        <f>+'Ark1'!P4652</f>
        <v>5036</v>
      </c>
      <c r="E2844" s="115">
        <f>+'Ark1'!C4652</f>
        <v>2019</v>
      </c>
      <c r="F2844" s="116" t="str">
        <f>+IF('Ark1'!Q4652=0,"",'Ark1'!Q4652)</f>
        <v/>
      </c>
      <c r="G2844" s="116">
        <f>+'Ark1'!R4652</f>
        <v>0</v>
      </c>
      <c r="H2844" s="116">
        <f>+'Ark1'!S4652</f>
        <v>0</v>
      </c>
      <c r="I2844" s="222" t="str">
        <f>+IF(G2844=0,"",'Ark1'!AA4652)</f>
        <v/>
      </c>
      <c r="J2844" s="222" t="str">
        <f>+IF(G2844=0,"",'Ark1'!AB4652)</f>
        <v/>
      </c>
      <c r="K2844" s="114" t="str">
        <f>+IF(G2844=0,"",'Ark1'!U4652)</f>
        <v/>
      </c>
      <c r="L2844" s="222" t="str">
        <f>+IF(G2844=0,"",'Ark1'!W4652)</f>
        <v/>
      </c>
      <c r="M2844" s="222" t="str">
        <f>+IF(G2844=0,"",'Ark1'!X4652)</f>
        <v/>
      </c>
      <c r="N2844" s="114" t="str">
        <f>+IF(G2844=0,"",'Ark1'!Y4652)</f>
        <v/>
      </c>
      <c r="O2844" s="116" t="str">
        <f>+IF(G2844=0,"",'Ark1'!Z4652)</f>
        <v/>
      </c>
      <c r="P2844" s="116" t="str">
        <f t="shared" si="44"/>
        <v/>
      </c>
      <c r="Q2844" s="114" t="str">
        <f>+IF(G2844=0,"",'Ark1'!T4652)</f>
        <v/>
      </c>
      <c r="R2844" s="222" t="str">
        <f>+IF(G2844=0,"",'Ark1'!V4652)</f>
        <v/>
      </c>
      <c r="S2844" s="32"/>
    </row>
    <row r="2845" spans="1:19" x14ac:dyDescent="0.5">
      <c r="A2845" s="32"/>
      <c r="B2845" s="297" t="str">
        <f>+IF(E2845=2012,VLOOKUP(D2845,K_navn!$A$2:$C$359,2),"")</f>
        <v/>
      </c>
      <c r="C2845" s="297" t="str">
        <f>+IF(E2845=2012,VLOOKUP(D2845,K_navn!$A$2:$C$359,3),"")</f>
        <v/>
      </c>
      <c r="D2845" s="115">
        <f>+'Ark1'!P4653</f>
        <v>5036</v>
      </c>
      <c r="E2845" s="115">
        <f>+'Ark1'!C4653</f>
        <v>2020</v>
      </c>
      <c r="F2845" s="116">
        <f>+IF('Ark1'!Q4653=0,"",'Ark1'!Q4653)</f>
        <v>1</v>
      </c>
      <c r="G2845" s="116">
        <f>+'Ark1'!R4653</f>
        <v>193</v>
      </c>
      <c r="H2845" s="116">
        <f>+'Ark1'!S4653</f>
        <v>193</v>
      </c>
      <c r="I2845" s="222">
        <f>+IF(G2845=0,"",'Ark1'!AA4653)</f>
        <v>0.92441804770571867</v>
      </c>
      <c r="J2845" s="222">
        <f>+IF(G2845=0,"",'Ark1'!AB4653)</f>
        <v>0.91341979570309684</v>
      </c>
      <c r="K2845" s="114">
        <f>+IF(G2845=0,"",'Ark1'!U4653)</f>
        <v>62.616580310880849</v>
      </c>
      <c r="L2845" s="222">
        <f>+IF(G2845=0,"",'Ark1'!W4653)</f>
        <v>81.627305699481894</v>
      </c>
      <c r="M2845" s="222">
        <f>+IF(G2845=0,"",'Ark1'!X4653)</f>
        <v>11.140233343981484</v>
      </c>
      <c r="N2845" s="114">
        <f>+IF(G2845=0,"",'Ark1'!Y4653)</f>
        <v>1.9282827375904636</v>
      </c>
      <c r="O2845" s="116">
        <f>+IF(G2845=0,"",'Ark1'!Z4653)</f>
        <v>-52.780621970697318</v>
      </c>
      <c r="P2845" s="116">
        <f t="shared" si="44"/>
        <v>193</v>
      </c>
      <c r="Q2845" s="114">
        <f>+IF(G2845=0,"",'Ark1'!T4653)</f>
        <v>16.891191709844559</v>
      </c>
      <c r="R2845" s="222">
        <f>+IF(G2845=0,"",'Ark1'!V4653)</f>
        <v>88.43695092034875</v>
      </c>
      <c r="S2845" s="32"/>
    </row>
    <row r="2846" spans="1:19" x14ac:dyDescent="0.5">
      <c r="A2846" s="32"/>
      <c r="B2846" s="297" t="str">
        <f>+IF(E2846=2012,VLOOKUP(D2846,K_navn!$A$2:$C$359,2),"")</f>
        <v/>
      </c>
      <c r="C2846" s="297" t="str">
        <f>+IF(E2846=2012,VLOOKUP(D2846,K_navn!$A$2:$C$359,3),"")</f>
        <v/>
      </c>
      <c r="D2846" s="115">
        <f>+'Ark1'!P4654</f>
        <v>5036</v>
      </c>
      <c r="E2846" s="115">
        <f>+'Ark1'!C4654</f>
        <v>2021</v>
      </c>
      <c r="F2846" s="116">
        <f>+IF('Ark1'!Q4654=0,"",'Ark1'!Q4654)</f>
        <v>1</v>
      </c>
      <c r="G2846" s="116">
        <f>+'Ark1'!R4654</f>
        <v>355</v>
      </c>
      <c r="H2846" s="116">
        <f>+'Ark1'!S4654</f>
        <v>355</v>
      </c>
      <c r="I2846" s="222">
        <f>+IF(G2846=0,"",'Ark1'!AA4654)</f>
        <v>1.3502205994218772</v>
      </c>
      <c r="J2846" s="222">
        <f>+IF(G2846=0,"",'Ark1'!AB4654)</f>
        <v>1.3002970112656445</v>
      </c>
      <c r="K2846" s="114">
        <f>+IF(G2846=0,"",'Ark1'!U4654)</f>
        <v>62.301408450704209</v>
      </c>
      <c r="L2846" s="222">
        <f>+IF(G2846=0,"",'Ark1'!W4654)</f>
        <v>81.715267605633855</v>
      </c>
      <c r="M2846" s="222">
        <f>+IF(G2846=0,"",'Ark1'!X4654)</f>
        <v>10.12641338416385</v>
      </c>
      <c r="N2846" s="114">
        <f>+IF(G2846=0,"",'Ark1'!Y4654)</f>
        <v>2.0697344837366418</v>
      </c>
      <c r="O2846" s="116">
        <f>+IF(G2846=0,"",'Ark1'!Z4654)</f>
        <v>-48.844335141545379</v>
      </c>
      <c r="P2846" s="116">
        <f t="shared" si="44"/>
        <v>355</v>
      </c>
      <c r="Q2846" s="114">
        <f>+IF(G2846=0,"",'Ark1'!T4654)</f>
        <v>16.712676056338022</v>
      </c>
      <c r="R2846" s="222">
        <f>+IF(G2846=0,"",'Ark1'!V4654)</f>
        <v>88.53225092701382</v>
      </c>
      <c r="S2846" s="32"/>
    </row>
    <row r="2847" spans="1:19" x14ac:dyDescent="0.5">
      <c r="A2847" s="32"/>
      <c r="B2847" s="297" t="str">
        <f>+IF(E2847=2012,VLOOKUP(D2847,K_navn!$A$2:$C$359,2),"")</f>
        <v/>
      </c>
      <c r="C2847" s="297" t="str">
        <f>+IF(E2847=2012,VLOOKUP(D2847,K_navn!$A$2:$C$359,3),"")</f>
        <v/>
      </c>
      <c r="D2847" s="115">
        <f>+'Ark1'!P4655</f>
        <v>5036</v>
      </c>
      <c r="E2847" s="115">
        <f>+'Ark1'!C4655</f>
        <v>2022</v>
      </c>
      <c r="F2847" s="116">
        <f>+IF('Ark1'!Q4655=0,"",'Ark1'!Q4655)</f>
        <v>1</v>
      </c>
      <c r="G2847" s="116">
        <f>+'Ark1'!R4655</f>
        <v>108</v>
      </c>
      <c r="H2847" s="116">
        <f>+'Ark1'!S4655</f>
        <v>105</v>
      </c>
      <c r="I2847" s="222">
        <f>+IF(G2847=0,"",'Ark1'!AA4655)</f>
        <v>0.37493490713417826</v>
      </c>
      <c r="J2847" s="222">
        <f>+IF(G2847=0,"",'Ark1'!AB4655)</f>
        <v>0.31822057309100782</v>
      </c>
      <c r="K2847" s="114">
        <f>+IF(G2847=0,"",'Ark1'!U4655)</f>
        <v>62.609523809523822</v>
      </c>
      <c r="L2847" s="222">
        <f>+IF(G2847=0,"",'Ark1'!W4655)</f>
        <v>74.865714285714347</v>
      </c>
      <c r="M2847" s="222">
        <f>+IF(G2847=0,"",'Ark1'!X4655)</f>
        <v>17.287192223319028</v>
      </c>
      <c r="N2847" s="114">
        <f>+IF(G2847=0,"",'Ark1'!Y4655)</f>
        <v>2.307318534763144</v>
      </c>
      <c r="O2847" s="116">
        <f>+IF(G2847=0,"",'Ark1'!Z4655)</f>
        <v>-72.495304493558308</v>
      </c>
      <c r="P2847" s="116">
        <f t="shared" si="44"/>
        <v>105</v>
      </c>
      <c r="Q2847" s="114">
        <f>+IF(G2847=0,"",'Ark1'!T4655)</f>
        <v>16.166666666666668</v>
      </c>
      <c r="R2847" s="222">
        <f>+IF(G2847=0,"",'Ark1'!V4655)</f>
        <v>82.288603415363994</v>
      </c>
      <c r="S2847" s="32"/>
    </row>
    <row r="2848" spans="1:19" x14ac:dyDescent="0.5">
      <c r="A2848" s="32"/>
      <c r="B2848" s="297" t="str">
        <f>+IF(E2848=2012,VLOOKUP(D2848,K_navn!$A$2:$C$359,2),"")</f>
        <v>Levanger</v>
      </c>
      <c r="C2848" s="297" t="str">
        <f>+IF(E2848=2012,VLOOKUP(D2848,K_navn!$A$2:$C$359,3),"")</f>
        <v>Trøndelag</v>
      </c>
      <c r="D2848" s="115">
        <f>+'Ark1'!P4656</f>
        <v>5037</v>
      </c>
      <c r="E2848" s="115">
        <f>+'Ark1'!C4656</f>
        <v>2012</v>
      </c>
      <c r="F2848" s="116">
        <f>+IF('Ark1'!Q4656=0,"",'Ark1'!Q4656)</f>
        <v>3</v>
      </c>
      <c r="G2848" s="116">
        <f>+'Ark1'!R4656</f>
        <v>112</v>
      </c>
      <c r="H2848" s="116">
        <f>+'Ark1'!S4656</f>
        <v>112</v>
      </c>
      <c r="I2848" s="222">
        <f>+IF(G2848=0,"",'Ark1'!AA4656)</f>
        <v>11.630321910695741</v>
      </c>
      <c r="J2848" s="222">
        <f>+IF(G2848=0,"",'Ark1'!AB4656)</f>
        <v>12.736281961552171</v>
      </c>
      <c r="K2848" s="114">
        <f>+IF(G2848=0,"",'Ark1'!U4656)</f>
        <v>59.285714285714306</v>
      </c>
      <c r="L2848" s="222">
        <f>+IF(G2848=0,"",'Ark1'!W4656)</f>
        <v>83.513392857142819</v>
      </c>
      <c r="M2848" s="222">
        <f>+IF(G2848=0,"",'Ark1'!X4656)</f>
        <v>12.048951462499367</v>
      </c>
      <c r="N2848" s="114">
        <f>+IF(G2848=0,"",'Ark1'!Y4656)</f>
        <v>3.2470551807659378</v>
      </c>
      <c r="O2848" s="116">
        <f>+IF(G2848=0,"",'Ark1'!Z4656)</f>
        <v>-57.524374898156111</v>
      </c>
      <c r="P2848" s="116">
        <f t="shared" si="44"/>
        <v>37.333333333333336</v>
      </c>
      <c r="Q2848" s="114">
        <f>+IF(G2848=0,"",'Ark1'!T4656)</f>
        <v>15.339285714285712</v>
      </c>
      <c r="R2848" s="222">
        <f>+IF(G2848=0,"",'Ark1'!V4656)</f>
        <v>90.480382293762574</v>
      </c>
      <c r="S2848" s="32"/>
    </row>
    <row r="2849" spans="1:19" x14ac:dyDescent="0.5">
      <c r="A2849" s="32"/>
      <c r="B2849" s="297" t="str">
        <f>+IF(E2849=2012,VLOOKUP(D2849,K_navn!$A$2:$C$359,2),"")</f>
        <v/>
      </c>
      <c r="C2849" s="297" t="str">
        <f>+IF(E2849=2012,VLOOKUP(D2849,K_navn!$A$2:$C$359,3),"")</f>
        <v/>
      </c>
      <c r="D2849" s="115">
        <f>+'Ark1'!P4657</f>
        <v>5037</v>
      </c>
      <c r="E2849" s="115">
        <f>+'Ark1'!C4657</f>
        <v>2013</v>
      </c>
      <c r="F2849" s="116">
        <f>+IF('Ark1'!Q4657=0,"",'Ark1'!Q4657)</f>
        <v>12</v>
      </c>
      <c r="G2849" s="116">
        <f>+'Ark1'!R4657</f>
        <v>1382</v>
      </c>
      <c r="H2849" s="116">
        <f>+'Ark1'!S4657</f>
        <v>1382</v>
      </c>
      <c r="I2849" s="222">
        <f>+IF(G2849=0,"",'Ark1'!AA4657)</f>
        <v>25.697285236147259</v>
      </c>
      <c r="J2849" s="222">
        <f>+IF(G2849=0,"",'Ark1'!AB4657)</f>
        <v>26.181433266950407</v>
      </c>
      <c r="K2849" s="114">
        <f>+IF(G2849=0,"",'Ark1'!U4657)</f>
        <v>61.372648335745296</v>
      </c>
      <c r="L2849" s="222">
        <f>+IF(G2849=0,"",'Ark1'!W4657)</f>
        <v>75.902532561505126</v>
      </c>
      <c r="M2849" s="222">
        <f>+IF(G2849=0,"",'Ark1'!X4657)</f>
        <v>10.022180218682985</v>
      </c>
      <c r="N2849" s="114">
        <f>+IF(G2849=0,"",'Ark1'!Y4657)</f>
        <v>2.9372459839786527</v>
      </c>
      <c r="O2849" s="116">
        <f>+IF(G2849=0,"",'Ark1'!Z4657)</f>
        <v>-21.648484527719553</v>
      </c>
      <c r="P2849" s="116">
        <f t="shared" si="44"/>
        <v>115.16666666666667</v>
      </c>
      <c r="Q2849" s="114">
        <f>+IF(G2849=0,"",'Ark1'!T4657)</f>
        <v>16.222865412445739</v>
      </c>
      <c r="R2849" s="222">
        <f>+IF(G2849=0,"",'Ark1'!V4657)</f>
        <v>82.23459649133801</v>
      </c>
      <c r="S2849" s="32"/>
    </row>
    <row r="2850" spans="1:19" x14ac:dyDescent="0.5">
      <c r="A2850" s="32"/>
      <c r="B2850" s="297" t="str">
        <f>+IF(E2850=2012,VLOOKUP(D2850,K_navn!$A$2:$C$359,2),"")</f>
        <v/>
      </c>
      <c r="C2850" s="297" t="str">
        <f>+IF(E2850=2012,VLOOKUP(D2850,K_navn!$A$2:$C$359,3),"")</f>
        <v/>
      </c>
      <c r="D2850" s="115">
        <f>+'Ark1'!P4658</f>
        <v>5037</v>
      </c>
      <c r="E2850" s="115">
        <f>+'Ark1'!C4658</f>
        <v>2014</v>
      </c>
      <c r="F2850" s="116">
        <f>+IF('Ark1'!Q4658=0,"",'Ark1'!Q4658)</f>
        <v>19</v>
      </c>
      <c r="G2850" s="116">
        <f>+'Ark1'!R4658</f>
        <v>1711</v>
      </c>
      <c r="H2850" s="116">
        <f>+'Ark1'!S4658</f>
        <v>1711</v>
      </c>
      <c r="I2850" s="222">
        <f>+IF(G2850=0,"",'Ark1'!AA4658)</f>
        <v>16.097469188070374</v>
      </c>
      <c r="J2850" s="222">
        <f>+IF(G2850=0,"",'Ark1'!AB4658)</f>
        <v>15.752130677059837</v>
      </c>
      <c r="K2850" s="114">
        <f>+IF(G2850=0,"",'Ark1'!U4658)</f>
        <v>61.665692577440083</v>
      </c>
      <c r="L2850" s="222">
        <f>+IF(G2850=0,"",'Ark1'!W4658)</f>
        <v>75.577498538866195</v>
      </c>
      <c r="M2850" s="222">
        <f>+IF(G2850=0,"",'Ark1'!X4658)</f>
        <v>10.237746126909363</v>
      </c>
      <c r="N2850" s="114">
        <f>+IF(G2850=0,"",'Ark1'!Y4658)</f>
        <v>2.9317959215664886</v>
      </c>
      <c r="O2850" s="116">
        <f>+IF(G2850=0,"",'Ark1'!Z4658)</f>
        <v>-42.467142947331538</v>
      </c>
      <c r="P2850" s="116">
        <f t="shared" si="44"/>
        <v>90.05263157894737</v>
      </c>
      <c r="Q2850" s="114">
        <f>+IF(G2850=0,"",'Ark1'!T4658)</f>
        <v>16.277615429573345</v>
      </c>
      <c r="R2850" s="222">
        <f>+IF(G2850=0,"",'Ark1'!V4658)</f>
        <v>81.882446954351281</v>
      </c>
      <c r="S2850" s="32"/>
    </row>
    <row r="2851" spans="1:19" x14ac:dyDescent="0.5">
      <c r="A2851" s="32"/>
      <c r="B2851" s="297" t="str">
        <f>+IF(E2851=2012,VLOOKUP(D2851,K_navn!$A$2:$C$359,2),"")</f>
        <v/>
      </c>
      <c r="C2851" s="297" t="str">
        <f>+IF(E2851=2012,VLOOKUP(D2851,K_navn!$A$2:$C$359,3),"")</f>
        <v/>
      </c>
      <c r="D2851" s="115">
        <f>+'Ark1'!P4659</f>
        <v>5037</v>
      </c>
      <c r="E2851" s="115">
        <f>+'Ark1'!C4659</f>
        <v>2015</v>
      </c>
      <c r="F2851" s="116">
        <f>+IF('Ark1'!Q4659=0,"",'Ark1'!Q4659)</f>
        <v>23</v>
      </c>
      <c r="G2851" s="116">
        <f>+'Ark1'!R4659</f>
        <v>7510</v>
      </c>
      <c r="H2851" s="116">
        <f>+'Ark1'!S4659</f>
        <v>7501</v>
      </c>
      <c r="I2851" s="222">
        <f>+IF(G2851=0,"",'Ark1'!AA4659)</f>
        <v>19.7886748702274</v>
      </c>
      <c r="J2851" s="222">
        <f>+IF(G2851=0,"",'Ark1'!AB4659)</f>
        <v>19.550715242714755</v>
      </c>
      <c r="K2851" s="114">
        <f>+IF(G2851=0,"",'Ark1'!U4659)</f>
        <v>60.796693774163437</v>
      </c>
      <c r="L2851" s="222">
        <f>+IF(G2851=0,"",'Ark1'!W4659)</f>
        <v>79.826516464471652</v>
      </c>
      <c r="M2851" s="222">
        <f>+IF(G2851=0,"",'Ark1'!X4659)</f>
        <v>9.892901201572462</v>
      </c>
      <c r="N2851" s="114">
        <f>+IF(G2851=0,"",'Ark1'!Y4659)</f>
        <v>2.792923380846394</v>
      </c>
      <c r="O2851" s="116">
        <f>+IF(G2851=0,"",'Ark1'!Z4659)</f>
        <v>-44.425529816577239</v>
      </c>
      <c r="P2851" s="116">
        <f t="shared" si="44"/>
        <v>326.13043478260869</v>
      </c>
      <c r="Q2851" s="114">
        <f>+IF(G2851=0,"",'Ark1'!T4659)</f>
        <v>15.967776298268976</v>
      </c>
      <c r="R2851" s="222">
        <f>+IF(G2851=0,"",'Ark1'!V4659)</f>
        <v>86.529741141051261</v>
      </c>
      <c r="S2851" s="32"/>
    </row>
    <row r="2852" spans="1:19" x14ac:dyDescent="0.5">
      <c r="A2852" s="32"/>
      <c r="B2852" s="297" t="str">
        <f>+IF(E2852=2012,VLOOKUP(D2852,K_navn!$A$2:$C$359,2),"")</f>
        <v/>
      </c>
      <c r="C2852" s="297" t="str">
        <f>+IF(E2852=2012,VLOOKUP(D2852,K_navn!$A$2:$C$359,3),"")</f>
        <v/>
      </c>
      <c r="D2852" s="115">
        <f>+'Ark1'!P4660</f>
        <v>5037</v>
      </c>
      <c r="E2852" s="115">
        <f>+'Ark1'!C4660</f>
        <v>2016</v>
      </c>
      <c r="F2852" s="116">
        <f>+IF('Ark1'!Q4660=0,"",'Ark1'!Q4660)</f>
        <v>23</v>
      </c>
      <c r="G2852" s="116">
        <f>+'Ark1'!R4660</f>
        <v>7629</v>
      </c>
      <c r="H2852" s="116">
        <f>+'Ark1'!S4660</f>
        <v>7617</v>
      </c>
      <c r="I2852" s="222">
        <f>+IF(G2852=0,"",'Ark1'!AA4660)</f>
        <v>16.267911975435002</v>
      </c>
      <c r="J2852" s="222">
        <f>+IF(G2852=0,"",'Ark1'!AB4660)</f>
        <v>15.84078798074726</v>
      </c>
      <c r="K2852" s="114">
        <f>+IF(G2852=0,"",'Ark1'!U4660)</f>
        <v>60.383353026125761</v>
      </c>
      <c r="L2852" s="222">
        <f>+IF(G2852=0,"",'Ark1'!W4660)</f>
        <v>79.450531705395932</v>
      </c>
      <c r="M2852" s="222">
        <f>+IF(G2852=0,"",'Ark1'!X4660)</f>
        <v>10.930912094652921</v>
      </c>
      <c r="N2852" s="114">
        <f>+IF(G2852=0,"",'Ark1'!Y4660)</f>
        <v>2.8356729329211845</v>
      </c>
      <c r="O2852" s="116">
        <f>+IF(G2852=0,"",'Ark1'!Z4660)</f>
        <v>-41.041693867368224</v>
      </c>
      <c r="P2852" s="116">
        <f t="shared" si="44"/>
        <v>331.17391304347825</v>
      </c>
      <c r="Q2852" s="114">
        <f>+IF(G2852=0,"",'Ark1'!T4660)</f>
        <v>15.747935509241051</v>
      </c>
      <c r="R2852" s="222">
        <f>+IF(G2852=0,"",'Ark1'!V4660)</f>
        <v>86.139801615562519</v>
      </c>
      <c r="S2852" s="32"/>
    </row>
    <row r="2853" spans="1:19" x14ac:dyDescent="0.5">
      <c r="A2853" s="32"/>
      <c r="B2853" s="297" t="str">
        <f>+IF(E2853=2012,VLOOKUP(D2853,K_navn!$A$2:$C$359,2),"")</f>
        <v/>
      </c>
      <c r="C2853" s="297" t="str">
        <f>+IF(E2853=2012,VLOOKUP(D2853,K_navn!$A$2:$C$359,3),"")</f>
        <v/>
      </c>
      <c r="D2853" s="115">
        <f>+'Ark1'!P4661</f>
        <v>5037</v>
      </c>
      <c r="E2853" s="115">
        <f>+'Ark1'!C4661</f>
        <v>2017</v>
      </c>
      <c r="F2853" s="116">
        <f>+IF('Ark1'!Q4661=0,"",'Ark1'!Q4661)</f>
        <v>18</v>
      </c>
      <c r="G2853" s="116">
        <f>+'Ark1'!R4661</f>
        <v>3051</v>
      </c>
      <c r="H2853" s="116">
        <f>+'Ark1'!S4661</f>
        <v>3050</v>
      </c>
      <c r="I2853" s="222">
        <f>+IF(G2853=0,"",'Ark1'!AA4661)</f>
        <v>8.8034163372478886</v>
      </c>
      <c r="J2853" s="222">
        <f>+IF(G2853=0,"",'Ark1'!AB4661)</f>
        <v>8.5864821382179546</v>
      </c>
      <c r="K2853" s="114">
        <f>+IF(G2853=0,"",'Ark1'!U4661)</f>
        <v>60.54655737704919</v>
      </c>
      <c r="L2853" s="222">
        <f>+IF(G2853=0,"",'Ark1'!W4661)</f>
        <v>79.636786885245883</v>
      </c>
      <c r="M2853" s="222">
        <f>+IF(G2853=0,"",'Ark1'!X4661)</f>
        <v>11.161832690923282</v>
      </c>
      <c r="N2853" s="114">
        <f>+IF(G2853=0,"",'Ark1'!Y4661)</f>
        <v>2.9940864586911191</v>
      </c>
      <c r="O2853" s="116">
        <f>+IF(G2853=0,"",'Ark1'!Z4661)</f>
        <v>-35.750534706917335</v>
      </c>
      <c r="P2853" s="116">
        <f t="shared" si="44"/>
        <v>169.44444444444446</v>
      </c>
      <c r="Q2853" s="114">
        <f>+IF(G2853=0,"",'Ark1'!T4661)</f>
        <v>15.833169452638479</v>
      </c>
      <c r="R2853" s="222">
        <f>+IF(G2853=0,"",'Ark1'!V4661)</f>
        <v>86.293980782551643</v>
      </c>
      <c r="S2853" s="32"/>
    </row>
    <row r="2854" spans="1:19" x14ac:dyDescent="0.5">
      <c r="A2854" s="32"/>
      <c r="B2854" s="297" t="str">
        <f>+IF(E2854=2012,VLOOKUP(D2854,K_navn!$A$2:$C$359,2),"")</f>
        <v/>
      </c>
      <c r="C2854" s="297" t="str">
        <f>+IF(E2854=2012,VLOOKUP(D2854,K_navn!$A$2:$C$359,3),"")</f>
        <v/>
      </c>
      <c r="D2854" s="115">
        <f>+'Ark1'!P4662</f>
        <v>5037</v>
      </c>
      <c r="E2854" s="115">
        <f>+'Ark1'!C4662</f>
        <v>2018</v>
      </c>
      <c r="F2854" s="116">
        <f>+IF('Ark1'!Q4662=0,"",'Ark1'!Q4662)</f>
        <v>15</v>
      </c>
      <c r="G2854" s="116">
        <f>+'Ark1'!R4662</f>
        <v>2107</v>
      </c>
      <c r="H2854" s="116">
        <f>+'Ark1'!S4662</f>
        <v>2105</v>
      </c>
      <c r="I2854" s="222">
        <f>+IF(G2854=0,"",'Ark1'!AA4662)</f>
        <v>8.4155449934097515</v>
      </c>
      <c r="J2854" s="222">
        <f>+IF(G2854=0,"",'Ark1'!AB4662)</f>
        <v>8.450916151483522</v>
      </c>
      <c r="K2854" s="114">
        <f>+IF(G2854=0,"",'Ark1'!U4662)</f>
        <v>60.980997624703079</v>
      </c>
      <c r="L2854" s="222">
        <f>+IF(G2854=0,"",'Ark1'!W4662)</f>
        <v>80.73795724465549</v>
      </c>
      <c r="M2854" s="222">
        <f>+IF(G2854=0,"",'Ark1'!X4662)</f>
        <v>9.7524464855872068</v>
      </c>
      <c r="N2854" s="114">
        <f>+IF(G2854=0,"",'Ark1'!Y4662)</f>
        <v>2.9165137084190071</v>
      </c>
      <c r="O2854" s="116">
        <f>+IF(G2854=0,"",'Ark1'!Z4662)</f>
        <v>-28.753251194730399</v>
      </c>
      <c r="P2854" s="116">
        <f t="shared" si="44"/>
        <v>140.33333333333334</v>
      </c>
      <c r="Q2854" s="114">
        <f>+IF(G2854=0,"",'Ark1'!T4662)</f>
        <v>16.001423825344091</v>
      </c>
      <c r="R2854" s="222">
        <f>+IF(G2854=0,"",'Ark1'!V4662)</f>
        <v>87.510879271610108</v>
      </c>
      <c r="S2854" s="32"/>
    </row>
    <row r="2855" spans="1:19" x14ac:dyDescent="0.5">
      <c r="A2855" s="32"/>
      <c r="B2855" s="297" t="str">
        <f>+IF(E2855=2012,VLOOKUP(D2855,K_navn!$A$2:$C$359,2),"")</f>
        <v/>
      </c>
      <c r="C2855" s="297" t="str">
        <f>+IF(E2855=2012,VLOOKUP(D2855,K_navn!$A$2:$C$359,3),"")</f>
        <v/>
      </c>
      <c r="D2855" s="115">
        <f>+'Ark1'!P4663</f>
        <v>5037</v>
      </c>
      <c r="E2855" s="115">
        <f>+'Ark1'!C4663</f>
        <v>2019</v>
      </c>
      <c r="F2855" s="116">
        <f>+IF('Ark1'!Q4663=0,"",'Ark1'!Q4663)</f>
        <v>16</v>
      </c>
      <c r="G2855" s="116">
        <f>+'Ark1'!R4663</f>
        <v>1049</v>
      </c>
      <c r="H2855" s="116">
        <f>+'Ark1'!S4663</f>
        <v>1048</v>
      </c>
      <c r="I2855" s="222">
        <f>+IF(G2855=0,"",'Ark1'!AA4663)</f>
        <v>5.2085402184707057</v>
      </c>
      <c r="J2855" s="222">
        <f>+IF(G2855=0,"",'Ark1'!AB4663)</f>
        <v>5.1811804979608596</v>
      </c>
      <c r="K2855" s="114">
        <f>+IF(G2855=0,"",'Ark1'!U4663)</f>
        <v>62.282442748091597</v>
      </c>
      <c r="L2855" s="222">
        <f>+IF(G2855=0,"",'Ark1'!W4663)</f>
        <v>79.990076335877887</v>
      </c>
      <c r="M2855" s="222">
        <f>+IF(G2855=0,"",'Ark1'!X4663)</f>
        <v>10.019715145512857</v>
      </c>
      <c r="N2855" s="114">
        <f>+IF(G2855=0,"",'Ark1'!Y4663)</f>
        <v>2.98667475531742</v>
      </c>
      <c r="O2855" s="116">
        <f>+IF(G2855=0,"",'Ark1'!Z4663)</f>
        <v>-53.320038003445809</v>
      </c>
      <c r="P2855" s="116">
        <f t="shared" si="44"/>
        <v>65.5</v>
      </c>
      <c r="Q2855" s="114">
        <f>+IF(G2855=0,"",'Ark1'!T4663)</f>
        <v>16.3860819828408</v>
      </c>
      <c r="R2855" s="222">
        <f>+IF(G2855=0,"",'Ark1'!V4663)</f>
        <v>86.700975081256729</v>
      </c>
      <c r="S2855" s="32"/>
    </row>
    <row r="2856" spans="1:19" x14ac:dyDescent="0.5">
      <c r="A2856" s="32"/>
      <c r="B2856" s="297" t="str">
        <f>+IF(E2856=2012,VLOOKUP(D2856,K_navn!$A$2:$C$359,2),"")</f>
        <v/>
      </c>
      <c r="C2856" s="297" t="str">
        <f>+IF(E2856=2012,VLOOKUP(D2856,K_navn!$A$2:$C$359,3),"")</f>
        <v/>
      </c>
      <c r="D2856" s="115">
        <f>+'Ark1'!P4664</f>
        <v>5037</v>
      </c>
      <c r="E2856" s="115">
        <f>+'Ark1'!C4664</f>
        <v>2020</v>
      </c>
      <c r="F2856" s="116">
        <f>+IF('Ark1'!Q4664=0,"",'Ark1'!Q4664)</f>
        <v>10</v>
      </c>
      <c r="G2856" s="116">
        <f>+'Ark1'!R4664</f>
        <v>440</v>
      </c>
      <c r="H2856" s="116">
        <f>+'Ark1'!S4664</f>
        <v>440</v>
      </c>
      <c r="I2856" s="222">
        <f>+IF(G2856=0,"",'Ark1'!AA4664)</f>
        <v>2.107481559536355</v>
      </c>
      <c r="J2856" s="222">
        <f>+IF(G2856=0,"",'Ark1'!AB4664)</f>
        <v>2.0435169486046827</v>
      </c>
      <c r="K2856" s="114">
        <f>+IF(G2856=0,"",'Ark1'!U4664)</f>
        <v>62.43636363636363</v>
      </c>
      <c r="L2856" s="222">
        <f>+IF(G2856=0,"",'Ark1'!W4664)</f>
        <v>80.102840909090915</v>
      </c>
      <c r="M2856" s="222">
        <f>+IF(G2856=0,"",'Ark1'!X4664)</f>
        <v>9.8980926248974743</v>
      </c>
      <c r="N2856" s="114">
        <f>+IF(G2856=0,"",'Ark1'!Y4664)</f>
        <v>2.3180213848227353</v>
      </c>
      <c r="O2856" s="116">
        <f>+IF(G2856=0,"",'Ark1'!Z4664)</f>
        <v>-46.620104971190045</v>
      </c>
      <c r="P2856" s="116">
        <f t="shared" si="44"/>
        <v>44</v>
      </c>
      <c r="Q2856" s="114">
        <f>+IF(G2856=0,"",'Ark1'!T4664)</f>
        <v>16.679545454545455</v>
      </c>
      <c r="R2856" s="222">
        <f>+IF(G2856=0,"",'Ark1'!V4664)</f>
        <v>86.785309760661917</v>
      </c>
      <c r="S2856" s="32"/>
    </row>
    <row r="2857" spans="1:19" x14ac:dyDescent="0.5">
      <c r="A2857" s="32"/>
      <c r="B2857" s="297" t="str">
        <f>+IF(E2857=2012,VLOOKUP(D2857,K_navn!$A$2:$C$359,2),"")</f>
        <v/>
      </c>
      <c r="C2857" s="297" t="str">
        <f>+IF(E2857=2012,VLOOKUP(D2857,K_navn!$A$2:$C$359,3),"")</f>
        <v/>
      </c>
      <c r="D2857" s="115">
        <f>+'Ark1'!P4665</f>
        <v>5037</v>
      </c>
      <c r="E2857" s="115">
        <f>+'Ark1'!C4665</f>
        <v>2021</v>
      </c>
      <c r="F2857" s="116">
        <f>+IF('Ark1'!Q4665=0,"",'Ark1'!Q4665)</f>
        <v>12</v>
      </c>
      <c r="G2857" s="116">
        <f>+'Ark1'!R4665</f>
        <v>467</v>
      </c>
      <c r="H2857" s="116">
        <f>+'Ark1'!S4665</f>
        <v>467</v>
      </c>
      <c r="I2857" s="222">
        <f>+IF(G2857=0,"",'Ark1'!AA4665)</f>
        <v>1.7762056899437089</v>
      </c>
      <c r="J2857" s="222">
        <f>+IF(G2857=0,"",'Ark1'!AB4665)</f>
        <v>1.8078907237221484</v>
      </c>
      <c r="K2857" s="114">
        <f>+IF(G2857=0,"",'Ark1'!U4665)</f>
        <v>59.843683083511785</v>
      </c>
      <c r="L2857" s="222">
        <f>+IF(G2857=0,"",'Ark1'!W4665)</f>
        <v>86.366295503212001</v>
      </c>
      <c r="M2857" s="222">
        <f>+IF(G2857=0,"",'Ark1'!X4665)</f>
        <v>9.0804948373332195</v>
      </c>
      <c r="N2857" s="114">
        <f>+IF(G2857=0,"",'Ark1'!Y4665)</f>
        <v>2.9162429501897655</v>
      </c>
      <c r="O2857" s="116">
        <f>+IF(G2857=0,"",'Ark1'!Z4665)</f>
        <v>-24.413920764943963</v>
      </c>
      <c r="P2857" s="116">
        <f t="shared" si="44"/>
        <v>38.916666666666664</v>
      </c>
      <c r="Q2857" s="114">
        <f>+IF(G2857=0,"",'Ark1'!T4665)</f>
        <v>15.702355460385441</v>
      </c>
      <c r="R2857" s="222">
        <f>+IF(G2857=0,"",'Ark1'!V4665)</f>
        <v>93.57128440217987</v>
      </c>
      <c r="S2857" s="32"/>
    </row>
    <row r="2858" spans="1:19" x14ac:dyDescent="0.5">
      <c r="A2858" s="32"/>
      <c r="B2858" s="297" t="str">
        <f>+IF(E2858=2012,VLOOKUP(D2858,K_navn!$A$2:$C$359,2),"")</f>
        <v/>
      </c>
      <c r="C2858" s="297" t="str">
        <f>+IF(E2858=2012,VLOOKUP(D2858,K_navn!$A$2:$C$359,3),"")</f>
        <v/>
      </c>
      <c r="D2858" s="115">
        <f>+'Ark1'!P4666</f>
        <v>5037</v>
      </c>
      <c r="E2858" s="115">
        <f>+'Ark1'!C4666</f>
        <v>2022</v>
      </c>
      <c r="F2858" s="116">
        <f>+IF('Ark1'!Q4666=0,"",'Ark1'!Q4666)</f>
        <v>13</v>
      </c>
      <c r="G2858" s="116">
        <f>+'Ark1'!R4666</f>
        <v>116</v>
      </c>
      <c r="H2858" s="116">
        <f>+'Ark1'!S4666</f>
        <v>116</v>
      </c>
      <c r="I2858" s="222">
        <f>+IF(G2858=0,"",'Ark1'!AA4666)</f>
        <v>0.4027078632181913</v>
      </c>
      <c r="J2858" s="222">
        <f>+IF(G2858=0,"",'Ark1'!AB4666)</f>
        <v>0.4104955928885588</v>
      </c>
      <c r="K2858" s="114">
        <f>+IF(G2858=0,"",'Ark1'!U4666)</f>
        <v>61.396551724137922</v>
      </c>
      <c r="L2858" s="222">
        <f>+IF(G2858=0,"",'Ark1'!W4666)</f>
        <v>87.416724137931055</v>
      </c>
      <c r="M2858" s="222">
        <f>+IF(G2858=0,"",'Ark1'!X4666)</f>
        <v>14.415589847385275</v>
      </c>
      <c r="N2858" s="114">
        <f>+IF(G2858=0,"",'Ark1'!Y4666)</f>
        <v>2.2624342640282342</v>
      </c>
      <c r="O2858" s="116">
        <f>+IF(G2858=0,"",'Ark1'!Z4666)</f>
        <v>-30.588667217750697</v>
      </c>
      <c r="P2858" s="116">
        <f t="shared" si="44"/>
        <v>8.9230769230769234</v>
      </c>
      <c r="Q2858" s="114">
        <f>+IF(G2858=0,"",'Ark1'!T4666)</f>
        <v>16.379310344827591</v>
      </c>
      <c r="R2858" s="222">
        <f>+IF(G2858=0,"",'Ark1'!V4666)</f>
        <v>94.709343594724814</v>
      </c>
      <c r="S2858" s="32"/>
    </row>
    <row r="2859" spans="1:19" x14ac:dyDescent="0.5">
      <c r="A2859" s="32"/>
      <c r="B2859" s="297" t="str">
        <f>+IF(E2859=2012,VLOOKUP(D2859,K_navn!$A$2:$C$359,2),"")</f>
        <v>Verdal</v>
      </c>
      <c r="C2859" s="297" t="str">
        <f>+IF(E2859=2012,VLOOKUP(D2859,K_navn!$A$2:$C$359,3),"")</f>
        <v>Trøndelag</v>
      </c>
      <c r="D2859" s="115">
        <f>+'Ark1'!P4667</f>
        <v>5038</v>
      </c>
      <c r="E2859" s="115">
        <f>+'Ark1'!C4667</f>
        <v>2012</v>
      </c>
      <c r="F2859" s="116">
        <f>+IF('Ark1'!Q4667=0,"",'Ark1'!Q4667)</f>
        <v>2</v>
      </c>
      <c r="G2859" s="116">
        <f>+'Ark1'!R4667</f>
        <v>195</v>
      </c>
      <c r="H2859" s="116">
        <f>+'Ark1'!S4667</f>
        <v>195</v>
      </c>
      <c r="I2859" s="222">
        <f>+IF(G2859=0,"",'Ark1'!AA4667)</f>
        <v>20.249221183800625</v>
      </c>
      <c r="J2859" s="222">
        <f>+IF(G2859=0,"",'Ark1'!AB4667)</f>
        <v>17.819356806527257</v>
      </c>
      <c r="K2859" s="114">
        <f>+IF(G2859=0,"",'Ark1'!U4667)</f>
        <v>61.230769230769241</v>
      </c>
      <c r="L2859" s="222">
        <f>+IF(G2859=0,"",'Ark1'!W4667)</f>
        <v>67.110256410256454</v>
      </c>
      <c r="M2859" s="222">
        <f>+IF(G2859=0,"",'Ark1'!X4667)</f>
        <v>8.3603703411952885</v>
      </c>
      <c r="N2859" s="114">
        <f>+IF(G2859=0,"",'Ark1'!Y4667)</f>
        <v>2.3299778634529598</v>
      </c>
      <c r="O2859" s="116">
        <f>+IF(G2859=0,"",'Ark1'!Z4667)</f>
        <v>-30.047705319335208</v>
      </c>
      <c r="P2859" s="116">
        <f t="shared" si="44"/>
        <v>97.5</v>
      </c>
      <c r="Q2859" s="114">
        <f>+IF(G2859=0,"",'Ark1'!T4667)</f>
        <v>16.323076923076925</v>
      </c>
      <c r="R2859" s="222">
        <f>+IF(G2859=0,"",'Ark1'!V4667)</f>
        <v>72.708836847515101</v>
      </c>
      <c r="S2859" s="32"/>
    </row>
    <row r="2860" spans="1:19" x14ac:dyDescent="0.5">
      <c r="A2860" s="32"/>
      <c r="B2860" s="297" t="str">
        <f>+IF(E2860=2012,VLOOKUP(D2860,K_navn!$A$2:$C$359,2),"")</f>
        <v/>
      </c>
      <c r="C2860" s="297" t="str">
        <f>+IF(E2860=2012,VLOOKUP(D2860,K_navn!$A$2:$C$359,3),"")</f>
        <v/>
      </c>
      <c r="D2860" s="115">
        <f>+'Ark1'!P4668</f>
        <v>5038</v>
      </c>
      <c r="E2860" s="115">
        <f>+'Ark1'!C4668</f>
        <v>2013</v>
      </c>
      <c r="F2860" s="116">
        <f>+IF('Ark1'!Q4668=0,"",'Ark1'!Q4668)</f>
        <v>11</v>
      </c>
      <c r="G2860" s="116">
        <f>+'Ark1'!R4668</f>
        <v>1474</v>
      </c>
      <c r="H2860" s="116">
        <f>+'Ark1'!S4668</f>
        <v>1474</v>
      </c>
      <c r="I2860" s="222">
        <f>+IF(G2860=0,"",'Ark1'!AA4668)</f>
        <v>27.407958348828561</v>
      </c>
      <c r="J2860" s="222">
        <f>+IF(G2860=0,"",'Ark1'!AB4668)</f>
        <v>25.861881772186756</v>
      </c>
      <c r="K2860" s="114">
        <f>+IF(G2860=0,"",'Ark1'!U4668)</f>
        <v>61.649253731343279</v>
      </c>
      <c r="L2860" s="222">
        <f>+IF(G2860=0,"",'Ark1'!W4668)</f>
        <v>70.296472184532021</v>
      </c>
      <c r="M2860" s="222">
        <f>+IF(G2860=0,"",'Ark1'!X4668)</f>
        <v>9.8836234235139848</v>
      </c>
      <c r="N2860" s="114">
        <f>+IF(G2860=0,"",'Ark1'!Y4668)</f>
        <v>2.7040429275573454</v>
      </c>
      <c r="O2860" s="116">
        <f>+IF(G2860=0,"",'Ark1'!Z4668)</f>
        <v>-29.578107527839009</v>
      </c>
      <c r="P2860" s="116">
        <f t="shared" si="44"/>
        <v>134</v>
      </c>
      <c r="Q2860" s="114">
        <f>+IF(G2860=0,"",'Ark1'!T4668)</f>
        <v>16.389416553595659</v>
      </c>
      <c r="R2860" s="222">
        <f>+IF(G2860=0,"",'Ark1'!V4668)</f>
        <v>76.160858271432147</v>
      </c>
      <c r="S2860" s="32"/>
    </row>
    <row r="2861" spans="1:19" x14ac:dyDescent="0.5">
      <c r="A2861" s="32"/>
      <c r="B2861" s="297" t="str">
        <f>+IF(E2861=2012,VLOOKUP(D2861,K_navn!$A$2:$C$359,2),"")</f>
        <v/>
      </c>
      <c r="C2861" s="297" t="str">
        <f>+IF(E2861=2012,VLOOKUP(D2861,K_navn!$A$2:$C$359,3),"")</f>
        <v/>
      </c>
      <c r="D2861" s="115">
        <f>+'Ark1'!P4669</f>
        <v>5038</v>
      </c>
      <c r="E2861" s="115">
        <f>+'Ark1'!C4669</f>
        <v>2014</v>
      </c>
      <c r="F2861" s="116">
        <f>+IF('Ark1'!Q4669=0,"",'Ark1'!Q4669)</f>
        <v>26</v>
      </c>
      <c r="G2861" s="116">
        <f>+'Ark1'!R4669</f>
        <v>3122</v>
      </c>
      <c r="H2861" s="116">
        <f>+'Ark1'!S4669</f>
        <v>3122</v>
      </c>
      <c r="I2861" s="222">
        <f>+IF(G2861=0,"",'Ark1'!AA4669)</f>
        <v>29.372471540126071</v>
      </c>
      <c r="J2861" s="222">
        <f>+IF(G2861=0,"",'Ark1'!AB4669)</f>
        <v>29.261070902378943</v>
      </c>
      <c r="K2861" s="114">
        <f>+IF(G2861=0,"",'Ark1'!U4669)</f>
        <v>61.120755925688655</v>
      </c>
      <c r="L2861" s="222">
        <f>+IF(G2861=0,"",'Ark1'!W4669)</f>
        <v>76.941479820627748</v>
      </c>
      <c r="M2861" s="222">
        <f>+IF(G2861=0,"",'Ark1'!X4669)</f>
        <v>10.775053614039336</v>
      </c>
      <c r="N2861" s="114">
        <f>+IF(G2861=0,"",'Ark1'!Y4669)</f>
        <v>2.6668219788754222</v>
      </c>
      <c r="O2861" s="116">
        <f>+IF(G2861=0,"",'Ark1'!Z4669)</f>
        <v>-29.025646720915827</v>
      </c>
      <c r="P2861" s="116">
        <f t="shared" si="44"/>
        <v>120.07692307692308</v>
      </c>
      <c r="Q2861" s="114">
        <f>+IF(G2861=0,"",'Ark1'!T4669)</f>
        <v>16.14958360025625</v>
      </c>
      <c r="R2861" s="222">
        <f>+IF(G2861=0,"",'Ark1'!V4669)</f>
        <v>83.3602164903876</v>
      </c>
      <c r="S2861" s="32"/>
    </row>
    <row r="2862" spans="1:19" x14ac:dyDescent="0.5">
      <c r="A2862" s="32"/>
      <c r="B2862" s="297" t="str">
        <f>+IF(E2862=2012,VLOOKUP(D2862,K_navn!$A$2:$C$359,2),"")</f>
        <v/>
      </c>
      <c r="C2862" s="297" t="str">
        <f>+IF(E2862=2012,VLOOKUP(D2862,K_navn!$A$2:$C$359,3),"")</f>
        <v/>
      </c>
      <c r="D2862" s="115">
        <f>+'Ark1'!P4670</f>
        <v>5038</v>
      </c>
      <c r="E2862" s="115">
        <f>+'Ark1'!C4670</f>
        <v>2015</v>
      </c>
      <c r="F2862" s="116">
        <f>+IF('Ark1'!Q4670=0,"",'Ark1'!Q4670)</f>
        <v>28</v>
      </c>
      <c r="G2862" s="116">
        <f>+'Ark1'!R4670</f>
        <v>5508</v>
      </c>
      <c r="H2862" s="116">
        <f>+'Ark1'!S4670</f>
        <v>5503</v>
      </c>
      <c r="I2862" s="222">
        <f>+IF(G2862=0,"",'Ark1'!AA4670)</f>
        <v>14.513451555953733</v>
      </c>
      <c r="J2862" s="222">
        <f>+IF(G2862=0,"",'Ark1'!AB4670)</f>
        <v>14.551196191745644</v>
      </c>
      <c r="K2862" s="114">
        <f>+IF(G2862=0,"",'Ark1'!U4670)</f>
        <v>61.342903870616013</v>
      </c>
      <c r="L2862" s="222">
        <f>+IF(G2862=0,"",'Ark1'!W4670)</f>
        <v>80.984681083045515</v>
      </c>
      <c r="M2862" s="222">
        <f>+IF(G2862=0,"",'Ark1'!X4670)</f>
        <v>10.585393769731999</v>
      </c>
      <c r="N2862" s="114">
        <f>+IF(G2862=0,"",'Ark1'!Y4670)</f>
        <v>2.7832192435796101</v>
      </c>
      <c r="O2862" s="116">
        <f>+IF(G2862=0,"",'Ark1'!Z4670)</f>
        <v>-34.713017728778169</v>
      </c>
      <c r="P2862" s="116">
        <f t="shared" si="44"/>
        <v>196.53571428571428</v>
      </c>
      <c r="Q2862" s="114">
        <f>+IF(G2862=0,"",'Ark1'!T4670)</f>
        <v>16.187726942628903</v>
      </c>
      <c r="R2862" s="222">
        <f>+IF(G2862=0,"",'Ark1'!V4670)</f>
        <v>87.775091258210566</v>
      </c>
      <c r="S2862" s="32"/>
    </row>
    <row r="2863" spans="1:19" x14ac:dyDescent="0.5">
      <c r="A2863" s="32"/>
      <c r="B2863" s="297" t="str">
        <f>+IF(E2863=2012,VLOOKUP(D2863,K_navn!$A$2:$C$359,2),"")</f>
        <v/>
      </c>
      <c r="C2863" s="297" t="str">
        <f>+IF(E2863=2012,VLOOKUP(D2863,K_navn!$A$2:$C$359,3),"")</f>
        <v/>
      </c>
      <c r="D2863" s="115">
        <f>+'Ark1'!P4671</f>
        <v>5038</v>
      </c>
      <c r="E2863" s="115">
        <f>+'Ark1'!C4671</f>
        <v>2016</v>
      </c>
      <c r="F2863" s="116">
        <f>+IF('Ark1'!Q4671=0,"",'Ark1'!Q4671)</f>
        <v>27</v>
      </c>
      <c r="G2863" s="116">
        <f>+'Ark1'!R4671</f>
        <v>7113</v>
      </c>
      <c r="H2863" s="116">
        <f>+'Ark1'!S4671</f>
        <v>7109</v>
      </c>
      <c r="I2863" s="222">
        <f>+IF(G2863=0,"",'Ark1'!AA4671)</f>
        <v>15.167604912998977</v>
      </c>
      <c r="J2863" s="222">
        <f>+IF(G2863=0,"",'Ark1'!AB4671)</f>
        <v>15.066889162435162</v>
      </c>
      <c r="K2863" s="114">
        <f>+IF(G2863=0,"",'Ark1'!U4671)</f>
        <v>61.210437473624985</v>
      </c>
      <c r="L2863" s="222">
        <f>+IF(G2863=0,"",'Ark1'!W4671)</f>
        <v>80.9690533127023</v>
      </c>
      <c r="M2863" s="222">
        <f>+IF(G2863=0,"",'Ark1'!X4671)</f>
        <v>11.138647643953684</v>
      </c>
      <c r="N2863" s="114">
        <f>+IF(G2863=0,"",'Ark1'!Y4671)</f>
        <v>2.8418032097795844</v>
      </c>
      <c r="O2863" s="116">
        <f>+IF(G2863=0,"",'Ark1'!Z4671)</f>
        <v>-34.514720956722037</v>
      </c>
      <c r="P2863" s="116">
        <f t="shared" si="44"/>
        <v>263.2962962962963</v>
      </c>
      <c r="Q2863" s="114">
        <f>+IF(G2863=0,"",'Ark1'!T4671)</f>
        <v>16.106003092928439</v>
      </c>
      <c r="R2863" s="222">
        <f>+IF(G2863=0,"",'Ark1'!V4671)</f>
        <v>87.745928703136485</v>
      </c>
      <c r="S2863" s="32"/>
    </row>
    <row r="2864" spans="1:19" x14ac:dyDescent="0.5">
      <c r="A2864" s="32"/>
      <c r="B2864" s="297" t="str">
        <f>+IF(E2864=2012,VLOOKUP(D2864,K_navn!$A$2:$C$359,2),"")</f>
        <v/>
      </c>
      <c r="C2864" s="297" t="str">
        <f>+IF(E2864=2012,VLOOKUP(D2864,K_navn!$A$2:$C$359,3),"")</f>
        <v/>
      </c>
      <c r="D2864" s="115">
        <f>+'Ark1'!P4672</f>
        <v>5038</v>
      </c>
      <c r="E2864" s="115">
        <f>+'Ark1'!C4672</f>
        <v>2017</v>
      </c>
      <c r="F2864" s="116">
        <f>+IF('Ark1'!Q4672=0,"",'Ark1'!Q4672)</f>
        <v>26</v>
      </c>
      <c r="G2864" s="116">
        <f>+'Ark1'!R4672</f>
        <v>6906</v>
      </c>
      <c r="H2864" s="116">
        <f>+'Ark1'!S4672</f>
        <v>6903</v>
      </c>
      <c r="I2864" s="222">
        <f>+IF(G2864=0,"",'Ark1'!AA4672)</f>
        <v>19.926710332688923</v>
      </c>
      <c r="J2864" s="222">
        <f>+IF(G2864=0,"",'Ark1'!AB4672)</f>
        <v>19.47636119290248</v>
      </c>
      <c r="K2864" s="114">
        <f>+IF(G2864=0,"",'Ark1'!U4672)</f>
        <v>61.116471099521959</v>
      </c>
      <c r="L2864" s="222">
        <f>+IF(G2864=0,"",'Ark1'!W4672)</f>
        <v>79.812009271331107</v>
      </c>
      <c r="M2864" s="222">
        <f>+IF(G2864=0,"",'Ark1'!X4672)</f>
        <v>10.274172899783943</v>
      </c>
      <c r="N2864" s="114">
        <f>+IF(G2864=0,"",'Ark1'!Y4672)</f>
        <v>2.8598120355115504</v>
      </c>
      <c r="O2864" s="116">
        <f>+IF(G2864=0,"",'Ark1'!Z4672)</f>
        <v>-35.131139001425097</v>
      </c>
      <c r="P2864" s="116">
        <f t="shared" si="44"/>
        <v>265.5</v>
      </c>
      <c r="Q2864" s="114">
        <f>+IF(G2864=0,"",'Ark1'!T4672)</f>
        <v>16.084274543874898</v>
      </c>
      <c r="R2864" s="222">
        <f>+IF(G2864=0,"",'Ark1'!V4672)</f>
        <v>86.48611489752227</v>
      </c>
      <c r="S2864" s="32"/>
    </row>
    <row r="2865" spans="1:19" x14ac:dyDescent="0.5">
      <c r="A2865" s="32"/>
      <c r="B2865" s="297" t="str">
        <f>+IF(E2865=2012,VLOOKUP(D2865,K_navn!$A$2:$C$359,2),"")</f>
        <v/>
      </c>
      <c r="C2865" s="297" t="str">
        <f>+IF(E2865=2012,VLOOKUP(D2865,K_navn!$A$2:$C$359,3),"")</f>
        <v/>
      </c>
      <c r="D2865" s="115">
        <f>+'Ark1'!P4673</f>
        <v>5038</v>
      </c>
      <c r="E2865" s="115">
        <f>+'Ark1'!C4673</f>
        <v>2018</v>
      </c>
      <c r="F2865" s="116">
        <f>+IF('Ark1'!Q4673=0,"",'Ark1'!Q4673)</f>
        <v>23</v>
      </c>
      <c r="G2865" s="116">
        <f>+'Ark1'!R4673</f>
        <v>4702</v>
      </c>
      <c r="H2865" s="116">
        <f>+'Ark1'!S4673</f>
        <v>4701</v>
      </c>
      <c r="I2865" s="222">
        <f>+IF(G2865=0,"",'Ark1'!AA4673)</f>
        <v>18.780205296161682</v>
      </c>
      <c r="J2865" s="222">
        <f>+IF(G2865=0,"",'Ark1'!AB4673)</f>
        <v>18.32808669317868</v>
      </c>
      <c r="K2865" s="114">
        <f>+IF(G2865=0,"",'Ark1'!U4673)</f>
        <v>61.169325675388201</v>
      </c>
      <c r="L2865" s="222">
        <f>+IF(G2865=0,"",'Ark1'!W4673)</f>
        <v>78.406658157838876</v>
      </c>
      <c r="M2865" s="222">
        <f>+IF(G2865=0,"",'Ark1'!X4673)</f>
        <v>11.052623459770752</v>
      </c>
      <c r="N2865" s="114">
        <f>+IF(G2865=0,"",'Ark1'!Y4673)</f>
        <v>2.85102028940068</v>
      </c>
      <c r="O2865" s="116">
        <f>+IF(G2865=0,"",'Ark1'!Z4673)</f>
        <v>-29.158925127008697</v>
      </c>
      <c r="P2865" s="116">
        <f t="shared" si="44"/>
        <v>204.39130434782609</v>
      </c>
      <c r="Q2865" s="114">
        <f>+IF(G2865=0,"",'Ark1'!T4673)</f>
        <v>16.095491280306245</v>
      </c>
      <c r="R2865" s="222">
        <f>+IF(G2865=0,"",'Ark1'!V4673)</f>
        <v>84.954470165288413</v>
      </c>
      <c r="S2865" s="32"/>
    </row>
    <row r="2866" spans="1:19" x14ac:dyDescent="0.5">
      <c r="A2866" s="32"/>
      <c r="B2866" s="297" t="str">
        <f>+IF(E2866=2012,VLOOKUP(D2866,K_navn!$A$2:$C$359,2),"")</f>
        <v/>
      </c>
      <c r="C2866" s="297" t="str">
        <f>+IF(E2866=2012,VLOOKUP(D2866,K_navn!$A$2:$C$359,3),"")</f>
        <v/>
      </c>
      <c r="D2866" s="115">
        <f>+'Ark1'!P4674</f>
        <v>5038</v>
      </c>
      <c r="E2866" s="115">
        <f>+'Ark1'!C4674</f>
        <v>2019</v>
      </c>
      <c r="F2866" s="116">
        <f>+IF('Ark1'!Q4674=0,"",'Ark1'!Q4674)</f>
        <v>21</v>
      </c>
      <c r="G2866" s="116">
        <f>+'Ark1'!R4674</f>
        <v>2624</v>
      </c>
      <c r="H2866" s="116">
        <f>+'Ark1'!S4674</f>
        <v>2622</v>
      </c>
      <c r="I2866" s="222">
        <f>+IF(G2866=0,"",'Ark1'!AA4674)</f>
        <v>13.028798411122148</v>
      </c>
      <c r="J2866" s="222">
        <f>+IF(G2866=0,"",'Ark1'!AB4674)</f>
        <v>12.668439232602616</v>
      </c>
      <c r="K2866" s="114">
        <f>+IF(G2866=0,"",'Ark1'!U4674)</f>
        <v>61.122425629290611</v>
      </c>
      <c r="L2866" s="222">
        <f>+IF(G2866=0,"",'Ark1'!W4674)</f>
        <v>78.173417238748925</v>
      </c>
      <c r="M2866" s="222">
        <f>+IF(G2866=0,"",'Ark1'!X4674)</f>
        <v>10.778610078914015</v>
      </c>
      <c r="N2866" s="114">
        <f>+IF(G2866=0,"",'Ark1'!Y4674)</f>
        <v>2.6559448863125175</v>
      </c>
      <c r="O2866" s="116">
        <f>+IF(G2866=0,"",'Ark1'!Z4674)</f>
        <v>-30.010203112327552</v>
      </c>
      <c r="P2866" s="116">
        <f t="shared" si="44"/>
        <v>124.85714285714286</v>
      </c>
      <c r="Q2866" s="114">
        <f>+IF(G2866=0,"",'Ark1'!T4674)</f>
        <v>16.158155487804876</v>
      </c>
      <c r="R2866" s="222">
        <f>+IF(G2866=0,"",'Ark1'!V4674)</f>
        <v>84.723065849181751</v>
      </c>
      <c r="S2866" s="32"/>
    </row>
    <row r="2867" spans="1:19" x14ac:dyDescent="0.5">
      <c r="A2867" s="32"/>
      <c r="B2867" s="297" t="str">
        <f>+IF(E2867=2012,VLOOKUP(D2867,K_navn!$A$2:$C$359,2),"")</f>
        <v/>
      </c>
      <c r="C2867" s="297" t="str">
        <f>+IF(E2867=2012,VLOOKUP(D2867,K_navn!$A$2:$C$359,3),"")</f>
        <v/>
      </c>
      <c r="D2867" s="115">
        <f>+'Ark1'!P4675</f>
        <v>5038</v>
      </c>
      <c r="E2867" s="115">
        <f>+'Ark1'!C4675</f>
        <v>2020</v>
      </c>
      <c r="F2867" s="116">
        <f>+IF('Ark1'!Q4675=0,"",'Ark1'!Q4675)</f>
        <v>20</v>
      </c>
      <c r="G2867" s="116">
        <f>+'Ark1'!R4675</f>
        <v>2734</v>
      </c>
      <c r="H2867" s="116">
        <f>+'Ark1'!S4675</f>
        <v>2734</v>
      </c>
      <c r="I2867" s="222">
        <f>+IF(G2867=0,"",'Ark1'!AA4675)</f>
        <v>13.095124054028171</v>
      </c>
      <c r="J2867" s="222">
        <f>+IF(G2867=0,"",'Ark1'!AB4675)</f>
        <v>12.738326916211852</v>
      </c>
      <c r="K2867" s="114">
        <f>+IF(G2867=0,"",'Ark1'!U4675)</f>
        <v>61.196781272860271</v>
      </c>
      <c r="L2867" s="222">
        <f>+IF(G2867=0,"",'Ark1'!W4675)</f>
        <v>80.359316020482652</v>
      </c>
      <c r="M2867" s="222">
        <f>+IF(G2867=0,"",'Ark1'!X4675)</f>
        <v>9.6725435859695068</v>
      </c>
      <c r="N2867" s="114">
        <f>+IF(G2867=0,"",'Ark1'!Y4675)</f>
        <v>2.7023880411219672</v>
      </c>
      <c r="O2867" s="116">
        <f>+IF(G2867=0,"",'Ark1'!Z4675)</f>
        <v>-25.2978686871886</v>
      </c>
      <c r="P2867" s="116">
        <f t="shared" si="44"/>
        <v>136.69999999999999</v>
      </c>
      <c r="Q2867" s="114">
        <f>+IF(G2867=0,"",'Ark1'!T4675)</f>
        <v>16.201170446232627</v>
      </c>
      <c r="R2867" s="222">
        <f>+IF(G2867=0,"",'Ark1'!V4675)</f>
        <v>87.063180953935927</v>
      </c>
      <c r="S2867" s="32"/>
    </row>
    <row r="2868" spans="1:19" x14ac:dyDescent="0.5">
      <c r="A2868" s="32"/>
      <c r="B2868" s="297" t="str">
        <f>+IF(E2868=2012,VLOOKUP(D2868,K_navn!$A$2:$C$359,2),"")</f>
        <v/>
      </c>
      <c r="C2868" s="297" t="str">
        <f>+IF(E2868=2012,VLOOKUP(D2868,K_navn!$A$2:$C$359,3),"")</f>
        <v/>
      </c>
      <c r="D2868" s="115">
        <f>+'Ark1'!P4676</f>
        <v>5038</v>
      </c>
      <c r="E2868" s="115">
        <f>+'Ark1'!C4676</f>
        <v>2021</v>
      </c>
      <c r="F2868" s="116">
        <f>+IF('Ark1'!Q4676=0,"",'Ark1'!Q4676)</f>
        <v>16</v>
      </c>
      <c r="G2868" s="116">
        <f>+'Ark1'!R4676</f>
        <v>2452</v>
      </c>
      <c r="H2868" s="116">
        <f>+'Ark1'!S4676</f>
        <v>2450</v>
      </c>
      <c r="I2868" s="222">
        <f>+IF(G2868=0,"",'Ark1'!AA4676)</f>
        <v>9.3260307317815325</v>
      </c>
      <c r="J2868" s="222">
        <f>+IF(G2868=0,"",'Ark1'!AB4676)</f>
        <v>9.0609153693065316</v>
      </c>
      <c r="K2868" s="114">
        <f>+IF(G2868=0,"",'Ark1'!U4676)</f>
        <v>60.721224489795922</v>
      </c>
      <c r="L2868" s="222">
        <f>+IF(G2868=0,"",'Ark1'!W4676)</f>
        <v>82.507795918367378</v>
      </c>
      <c r="M2868" s="222">
        <f>+IF(G2868=0,"",'Ark1'!X4676)</f>
        <v>10.492346133583288</v>
      </c>
      <c r="N2868" s="114">
        <f>+IF(G2868=0,"",'Ark1'!Y4676)</f>
        <v>2.4517046403436096</v>
      </c>
      <c r="O2868" s="116">
        <f>+IF(G2868=0,"",'Ark1'!Z4676)</f>
        <v>-23.70005894989086</v>
      </c>
      <c r="P2868" s="116">
        <f t="shared" si="44"/>
        <v>153.125</v>
      </c>
      <c r="Q2868" s="114">
        <f>+IF(G2868=0,"",'Ark1'!T4676)</f>
        <v>16.090538336052205</v>
      </c>
      <c r="R2868" s="222">
        <f>+IF(G2868=0,"",'Ark1'!V4676)</f>
        <v>89.425131005815189</v>
      </c>
      <c r="S2868" s="32"/>
    </row>
    <row r="2869" spans="1:19" x14ac:dyDescent="0.5">
      <c r="A2869" s="32"/>
      <c r="B2869" s="297" t="str">
        <f>+IF(E2869=2012,VLOOKUP(D2869,K_navn!$A$2:$C$359,2),"")</f>
        <v/>
      </c>
      <c r="C2869" s="297" t="str">
        <f>+IF(E2869=2012,VLOOKUP(D2869,K_navn!$A$2:$C$359,3),"")</f>
        <v/>
      </c>
      <c r="D2869" s="115">
        <f>+'Ark1'!P4677</f>
        <v>5038</v>
      </c>
      <c r="E2869" s="115">
        <f>+'Ark1'!C4677</f>
        <v>2022</v>
      </c>
      <c r="F2869" s="116">
        <f>+IF('Ark1'!Q4677=0,"",'Ark1'!Q4677)</f>
        <v>11</v>
      </c>
      <c r="G2869" s="116">
        <f>+'Ark1'!R4677</f>
        <v>2787</v>
      </c>
      <c r="H2869" s="116">
        <f>+'Ark1'!S4677</f>
        <v>2787</v>
      </c>
      <c r="I2869" s="222">
        <f>+IF(G2869=0,"",'Ark1'!AA4677)</f>
        <v>9.6754035757680974</v>
      </c>
      <c r="J2869" s="222">
        <f>+IF(G2869=0,"",'Ark1'!AB4677)</f>
        <v>9.3072475882158408</v>
      </c>
      <c r="K2869" s="114">
        <f>+IF(G2869=0,"",'Ark1'!U4677)</f>
        <v>60.63724434876211</v>
      </c>
      <c r="L2869" s="222">
        <f>+IF(G2869=0,"",'Ark1'!W4677)</f>
        <v>82.4951309651956</v>
      </c>
      <c r="M2869" s="222">
        <f>+IF(G2869=0,"",'Ark1'!X4677)</f>
        <v>10.658638830099752</v>
      </c>
      <c r="N2869" s="114">
        <f>+IF(G2869=0,"",'Ark1'!Y4677)</f>
        <v>2.3763466362678218</v>
      </c>
      <c r="O2869" s="116">
        <f>+IF(G2869=0,"",'Ark1'!Z4677)</f>
        <v>-29.948496123905791</v>
      </c>
      <c r="P2869" s="116">
        <f t="shared" ref="P2869:P2932" si="47">+IF(G2869=0,"",H2869/F2869)</f>
        <v>253.36363636363637</v>
      </c>
      <c r="Q2869" s="114">
        <f>+IF(G2869=0,"",'Ark1'!T4677)</f>
        <v>16.091496232508074</v>
      </c>
      <c r="R2869" s="222">
        <f>+IF(G2869=0,"",'Ark1'!V4677)</f>
        <v>89.377173310070944</v>
      </c>
      <c r="S2869" s="32"/>
    </row>
    <row r="2870" spans="1:19" x14ac:dyDescent="0.5">
      <c r="A2870" s="32"/>
      <c r="B2870" s="297" t="str">
        <f>+IF(E2870=2012,VLOOKUP(D2870,K_navn!$A$2:$C$359,2),"")</f>
        <v>Snåsa</v>
      </c>
      <c r="C2870" s="297" t="str">
        <f>+IF(E2870=2012,VLOOKUP(D2870,K_navn!$A$2:$C$359,3),"")</f>
        <v>Trøndelag</v>
      </c>
      <c r="D2870" s="115">
        <f>+'Ark1'!P4678</f>
        <v>5041</v>
      </c>
      <c r="E2870" s="115">
        <f>+'Ark1'!C4678</f>
        <v>2012</v>
      </c>
      <c r="F2870" s="116" t="str">
        <f>+IF('Ark1'!Q4678=0,"",'Ark1'!Q4678)</f>
        <v/>
      </c>
      <c r="G2870" s="116">
        <f>+'Ark1'!R4678</f>
        <v>0</v>
      </c>
      <c r="H2870" s="116">
        <f>+'Ark1'!S4678</f>
        <v>0</v>
      </c>
      <c r="I2870" s="222" t="str">
        <f>+IF(G2870=0,"",'Ark1'!AA4678)</f>
        <v/>
      </c>
      <c r="J2870" s="222" t="str">
        <f>+IF(G2870=0,"",'Ark1'!AB4678)</f>
        <v/>
      </c>
      <c r="K2870" s="114" t="str">
        <f>+IF(G2870=0,"",'Ark1'!U4678)</f>
        <v/>
      </c>
      <c r="L2870" s="222" t="str">
        <f>+IF(G2870=0,"",'Ark1'!W4678)</f>
        <v/>
      </c>
      <c r="M2870" s="222" t="str">
        <f>+IF(G2870=0,"",'Ark1'!X4678)</f>
        <v/>
      </c>
      <c r="N2870" s="114" t="str">
        <f>+IF(G2870=0,"",'Ark1'!Y4678)</f>
        <v/>
      </c>
      <c r="O2870" s="116" t="str">
        <f>+IF(G2870=0,"",'Ark1'!Z4678)</f>
        <v/>
      </c>
      <c r="P2870" s="116" t="str">
        <f t="shared" si="47"/>
        <v/>
      </c>
      <c r="Q2870" s="114" t="str">
        <f>+IF(G2870=0,"",'Ark1'!T4678)</f>
        <v/>
      </c>
      <c r="R2870" s="222" t="str">
        <f>+IF(G2870=0,"",'Ark1'!V4678)</f>
        <v/>
      </c>
      <c r="S2870" s="32"/>
    </row>
    <row r="2871" spans="1:19" x14ac:dyDescent="0.5">
      <c r="A2871" s="32"/>
      <c r="B2871" s="297" t="str">
        <f>+IF(E2871=2012,VLOOKUP(D2871,K_navn!$A$2:$C$359,2),"")</f>
        <v/>
      </c>
      <c r="C2871" s="297" t="str">
        <f>+IF(E2871=2012,VLOOKUP(D2871,K_navn!$A$2:$C$359,3),"")</f>
        <v/>
      </c>
      <c r="D2871" s="115">
        <f>+'Ark1'!P4679</f>
        <v>5041</v>
      </c>
      <c r="E2871" s="115">
        <f>+'Ark1'!C4679</f>
        <v>2013</v>
      </c>
      <c r="F2871" s="116" t="str">
        <f>+IF('Ark1'!Q4679=0,"",'Ark1'!Q4679)</f>
        <v/>
      </c>
      <c r="G2871" s="116">
        <f>+'Ark1'!R4679</f>
        <v>0</v>
      </c>
      <c r="H2871" s="116">
        <f>+'Ark1'!S4679</f>
        <v>0</v>
      </c>
      <c r="I2871" s="222" t="str">
        <f>+IF(G2871=0,"",'Ark1'!AA4679)</f>
        <v/>
      </c>
      <c r="J2871" s="222" t="str">
        <f>+IF(G2871=0,"",'Ark1'!AB4679)</f>
        <v/>
      </c>
      <c r="K2871" s="114" t="str">
        <f>+IF(G2871=0,"",'Ark1'!U4679)</f>
        <v/>
      </c>
      <c r="L2871" s="222" t="str">
        <f>+IF(G2871=0,"",'Ark1'!W4679)</f>
        <v/>
      </c>
      <c r="M2871" s="222" t="str">
        <f>+IF(G2871=0,"",'Ark1'!X4679)</f>
        <v/>
      </c>
      <c r="N2871" s="114" t="str">
        <f>+IF(G2871=0,"",'Ark1'!Y4679)</f>
        <v/>
      </c>
      <c r="O2871" s="116" t="str">
        <f>+IF(G2871=0,"",'Ark1'!Z4679)</f>
        <v/>
      </c>
      <c r="P2871" s="116" t="str">
        <f t="shared" si="47"/>
        <v/>
      </c>
      <c r="Q2871" s="114" t="str">
        <f>+IF(G2871=0,"",'Ark1'!T4679)</f>
        <v/>
      </c>
      <c r="R2871" s="222" t="str">
        <f>+IF(G2871=0,"",'Ark1'!V4679)</f>
        <v/>
      </c>
      <c r="S2871" s="32"/>
    </row>
    <row r="2872" spans="1:19" x14ac:dyDescent="0.5">
      <c r="A2872" s="32"/>
      <c r="B2872" s="297" t="str">
        <f>+IF(E2872=2012,VLOOKUP(D2872,K_navn!$A$2:$C$359,2),"")</f>
        <v/>
      </c>
      <c r="C2872" s="297" t="str">
        <f>+IF(E2872=2012,VLOOKUP(D2872,K_navn!$A$2:$C$359,3),"")</f>
        <v/>
      </c>
      <c r="D2872" s="115">
        <f>+'Ark1'!P4680</f>
        <v>5041</v>
      </c>
      <c r="E2872" s="115">
        <f>+'Ark1'!C4680</f>
        <v>2014</v>
      </c>
      <c r="F2872" s="116">
        <f>+IF('Ark1'!Q4680=0,"",'Ark1'!Q4680)</f>
        <v>1</v>
      </c>
      <c r="G2872" s="116">
        <f>+'Ark1'!R4680</f>
        <v>31</v>
      </c>
      <c r="H2872" s="116">
        <f>+'Ark1'!S4680</f>
        <v>31</v>
      </c>
      <c r="I2872" s="222">
        <f>+IF(G2872=0,"",'Ark1'!AA4680)</f>
        <v>0.29165490638818314</v>
      </c>
      <c r="J2872" s="222">
        <f>+IF(G2872=0,"",'Ark1'!AB4680)</f>
        <v>0.28314418682838682</v>
      </c>
      <c r="K2872" s="114">
        <f>+IF(G2872=0,"",'Ark1'!U4680)</f>
        <v>61.41935483870968</v>
      </c>
      <c r="L2872" s="222">
        <f>+IF(G2872=0,"",'Ark1'!W4680)</f>
        <v>74.980645161290354</v>
      </c>
      <c r="M2872" s="222">
        <f>+IF(G2872=0,"",'Ark1'!X4680)</f>
        <v>6.8771439756036941</v>
      </c>
      <c r="N2872" s="114">
        <f>+IF(G2872=0,"",'Ark1'!Y4680)</f>
        <v>1.9472759061658764</v>
      </c>
      <c r="O2872" s="116">
        <f>+IF(G2872=0,"",'Ark1'!Z4680)</f>
        <v>-48.211960710704837</v>
      </c>
      <c r="P2872" s="116">
        <f t="shared" si="47"/>
        <v>31</v>
      </c>
      <c r="Q2872" s="114">
        <f>+IF(G2872=0,"",'Ark1'!T4680)</f>
        <v>16.516129032258061</v>
      </c>
      <c r="R2872" s="222">
        <f>+IF(G2872=0,"",'Ark1'!V4680)</f>
        <v>81.235801908223522</v>
      </c>
      <c r="S2872" s="32"/>
    </row>
    <row r="2873" spans="1:19" x14ac:dyDescent="0.5">
      <c r="A2873" s="32"/>
      <c r="B2873" s="297" t="str">
        <f>+IF(E2873=2012,VLOOKUP(D2873,K_navn!$A$2:$C$359,2),"")</f>
        <v/>
      </c>
      <c r="C2873" s="297" t="str">
        <f>+IF(E2873=2012,VLOOKUP(D2873,K_navn!$A$2:$C$359,3),"")</f>
        <v/>
      </c>
      <c r="D2873" s="115">
        <f>+'Ark1'!P4681</f>
        <v>5041</v>
      </c>
      <c r="E2873" s="115">
        <f>+'Ark1'!C4681</f>
        <v>2015</v>
      </c>
      <c r="F2873" s="116">
        <f>+IF('Ark1'!Q4681=0,"",'Ark1'!Q4681)</f>
        <v>2</v>
      </c>
      <c r="G2873" s="116">
        <f>+'Ark1'!R4681</f>
        <v>890</v>
      </c>
      <c r="H2873" s="116">
        <f>+'Ark1'!S4681</f>
        <v>890</v>
      </c>
      <c r="I2873" s="222">
        <f>+IF(G2873=0,"",'Ark1'!AA4681)</f>
        <v>2.3451292456061759</v>
      </c>
      <c r="J2873" s="222">
        <f>+IF(G2873=0,"",'Ark1'!AB4681)</f>
        <v>2.4156473191940169</v>
      </c>
      <c r="K2873" s="114">
        <f>+IF(G2873=0,"",'Ark1'!U4681)</f>
        <v>62.043820224719106</v>
      </c>
      <c r="L2873" s="222">
        <f>+IF(G2873=0,"",'Ark1'!W4681)</f>
        <v>83.127977528089829</v>
      </c>
      <c r="M2873" s="222">
        <f>+IF(G2873=0,"",'Ark1'!X4681)</f>
        <v>11.147959623840798</v>
      </c>
      <c r="N2873" s="114">
        <f>+IF(G2873=0,"",'Ark1'!Y4681)</f>
        <v>2.9189984066487833</v>
      </c>
      <c r="O2873" s="116">
        <f>+IF(G2873=0,"",'Ark1'!Z4681)</f>
        <v>-46.002611525694384</v>
      </c>
      <c r="P2873" s="116">
        <f t="shared" si="47"/>
        <v>445</v>
      </c>
      <c r="Q2873" s="114">
        <f>+IF(G2873=0,"",'Ark1'!T4681)</f>
        <v>16.393258426966288</v>
      </c>
      <c r="R2873" s="222">
        <f>+IF(G2873=0,"",'Ark1'!V4681)</f>
        <v>90.062814223282658</v>
      </c>
      <c r="S2873" s="32"/>
    </row>
    <row r="2874" spans="1:19" x14ac:dyDescent="0.5">
      <c r="A2874" s="32"/>
      <c r="B2874" s="297" t="str">
        <f>+IF(E2874=2012,VLOOKUP(D2874,K_navn!$A$2:$C$359,2),"")</f>
        <v/>
      </c>
      <c r="C2874" s="297" t="str">
        <f>+IF(E2874=2012,VLOOKUP(D2874,K_navn!$A$2:$C$359,3),"")</f>
        <v/>
      </c>
      <c r="D2874" s="115">
        <f>+'Ark1'!P4682</f>
        <v>5041</v>
      </c>
      <c r="E2874" s="115">
        <f>+'Ark1'!C4682</f>
        <v>2016</v>
      </c>
      <c r="F2874" s="116">
        <f>+IF('Ark1'!Q4682=0,"",'Ark1'!Q4682)</f>
        <v>1</v>
      </c>
      <c r="G2874" s="116">
        <f>+'Ark1'!R4682</f>
        <v>668</v>
      </c>
      <c r="H2874" s="116">
        <f>+'Ark1'!S4682</f>
        <v>668</v>
      </c>
      <c r="I2874" s="222">
        <f>+IF(G2874=0,"",'Ark1'!AA4682)</f>
        <v>1.4244285226885023</v>
      </c>
      <c r="J2874" s="222">
        <f>+IF(G2874=0,"",'Ark1'!AB4682)</f>
        <v>1.3804729730384111</v>
      </c>
      <c r="K2874" s="114">
        <f>+IF(G2874=0,"",'Ark1'!U4682)</f>
        <v>63.791916167664681</v>
      </c>
      <c r="L2874" s="222">
        <f>+IF(G2874=0,"",'Ark1'!W4682)</f>
        <v>78.950598802395177</v>
      </c>
      <c r="M2874" s="222">
        <f>+IF(G2874=0,"",'Ark1'!X4682)</f>
        <v>12.082103715014473</v>
      </c>
      <c r="N2874" s="114">
        <f>+IF(G2874=0,"",'Ark1'!Y4682)</f>
        <v>2.8353194613766792</v>
      </c>
      <c r="O2874" s="116">
        <f>+IF(G2874=0,"",'Ark1'!Z4682)</f>
        <v>-53.978663290773056</v>
      </c>
      <c r="P2874" s="116">
        <f t="shared" si="47"/>
        <v>668</v>
      </c>
      <c r="Q2874" s="114">
        <f>+IF(G2874=0,"",'Ark1'!T4682)</f>
        <v>16.735029940119755</v>
      </c>
      <c r="R2874" s="222">
        <f>+IF(G2874=0,"",'Ark1'!V4682)</f>
        <v>85.536943447882138</v>
      </c>
      <c r="S2874" s="32"/>
    </row>
    <row r="2875" spans="1:19" x14ac:dyDescent="0.5">
      <c r="A2875" s="32"/>
      <c r="B2875" s="297" t="str">
        <f>+IF(E2875=2012,VLOOKUP(D2875,K_navn!$A$2:$C$359,2),"")</f>
        <v/>
      </c>
      <c r="C2875" s="297" t="str">
        <f>+IF(E2875=2012,VLOOKUP(D2875,K_navn!$A$2:$C$359,3),"")</f>
        <v/>
      </c>
      <c r="D2875" s="115">
        <f>+'Ark1'!P4683</f>
        <v>5041</v>
      </c>
      <c r="E2875" s="115">
        <f>+'Ark1'!C4683</f>
        <v>2017</v>
      </c>
      <c r="F2875" s="116">
        <f>+IF('Ark1'!Q4683=0,"",'Ark1'!Q4683)</f>
        <v>1</v>
      </c>
      <c r="G2875" s="116">
        <f>+'Ark1'!R4683</f>
        <v>616</v>
      </c>
      <c r="H2875" s="116">
        <f>+'Ark1'!S4683</f>
        <v>615</v>
      </c>
      <c r="I2875" s="222">
        <f>+IF(G2875=0,"",'Ark1'!AA4683)</f>
        <v>1.7774187032922637</v>
      </c>
      <c r="J2875" s="222">
        <f>+IF(G2875=0,"",'Ark1'!AB4683)</f>
        <v>1.7573936527916001</v>
      </c>
      <c r="K2875" s="114">
        <f>+IF(G2875=0,"",'Ark1'!U4683)</f>
        <v>62.752845528455282</v>
      </c>
      <c r="L2875" s="222">
        <f>+IF(G2875=0,"",'Ark1'!W4683)</f>
        <v>80.833658536585403</v>
      </c>
      <c r="M2875" s="222">
        <f>+IF(G2875=0,"",'Ark1'!X4683)</f>
        <v>11.317592124350211</v>
      </c>
      <c r="N2875" s="114">
        <f>+IF(G2875=0,"",'Ark1'!Y4683)</f>
        <v>2.8922190317052756</v>
      </c>
      <c r="O2875" s="116">
        <f>+IF(G2875=0,"",'Ark1'!Z4683)</f>
        <v>-47.968781555500797</v>
      </c>
      <c r="P2875" s="116">
        <f t="shared" si="47"/>
        <v>615</v>
      </c>
      <c r="Q2875" s="114">
        <f>+IF(G2875=0,"",'Ark1'!T4683)</f>
        <v>16.553571428571423</v>
      </c>
      <c r="R2875" s="222">
        <f>+IF(G2875=0,"",'Ark1'!V4683)</f>
        <v>87.645623585163349</v>
      </c>
      <c r="S2875" s="32"/>
    </row>
    <row r="2876" spans="1:19" x14ac:dyDescent="0.5">
      <c r="A2876" s="32"/>
      <c r="B2876" s="297" t="str">
        <f>+IF(E2876=2012,VLOOKUP(D2876,K_navn!$A$2:$C$359,2),"")</f>
        <v/>
      </c>
      <c r="C2876" s="297" t="str">
        <f>+IF(E2876=2012,VLOOKUP(D2876,K_navn!$A$2:$C$359,3),"")</f>
        <v/>
      </c>
      <c r="D2876" s="115">
        <f>+'Ark1'!P4684</f>
        <v>5041</v>
      </c>
      <c r="E2876" s="115">
        <f>+'Ark1'!C4684</f>
        <v>2018</v>
      </c>
      <c r="F2876" s="116">
        <f>+IF('Ark1'!Q4684=0,"",'Ark1'!Q4684)</f>
        <v>2</v>
      </c>
      <c r="G2876" s="116">
        <f>+'Ark1'!R4684</f>
        <v>456</v>
      </c>
      <c r="H2876" s="116">
        <f>+'Ark1'!S4684</f>
        <v>456</v>
      </c>
      <c r="I2876" s="222">
        <f>+IF(G2876=0,"",'Ark1'!AA4684)</f>
        <v>1.82130446938531</v>
      </c>
      <c r="J2876" s="222">
        <f>+IF(G2876=0,"",'Ark1'!AB4684)</f>
        <v>1.9101075211499905</v>
      </c>
      <c r="K2876" s="114">
        <f>+IF(G2876=0,"",'Ark1'!U4684)</f>
        <v>63.059210526315802</v>
      </c>
      <c r="L2876" s="222">
        <f>+IF(G2876=0,"",'Ark1'!W4684)</f>
        <v>84.240131578947398</v>
      </c>
      <c r="M2876" s="222">
        <f>+IF(G2876=0,"",'Ark1'!X4684)</f>
        <v>11.186777085543069</v>
      </c>
      <c r="N2876" s="114">
        <f>+IF(G2876=0,"",'Ark1'!Y4684)</f>
        <v>2.5345859015864294</v>
      </c>
      <c r="O2876" s="116">
        <f>+IF(G2876=0,"",'Ark1'!Z4684)</f>
        <v>-49.356551989546006</v>
      </c>
      <c r="P2876" s="116">
        <f t="shared" si="47"/>
        <v>228</v>
      </c>
      <c r="Q2876" s="114">
        <f>+IF(G2876=0,"",'Ark1'!T4684)</f>
        <v>16.697368421052627</v>
      </c>
      <c r="R2876" s="222">
        <f>+IF(G2876=0,"",'Ark1'!V4684)</f>
        <v>91.267748189542118</v>
      </c>
      <c r="S2876" s="32"/>
    </row>
    <row r="2877" spans="1:19" x14ac:dyDescent="0.5">
      <c r="A2877" s="32"/>
      <c r="B2877" s="297" t="str">
        <f>+IF(E2877=2012,VLOOKUP(D2877,K_navn!$A$2:$C$359,2),"")</f>
        <v/>
      </c>
      <c r="C2877" s="297" t="str">
        <f>+IF(E2877=2012,VLOOKUP(D2877,K_navn!$A$2:$C$359,3),"")</f>
        <v/>
      </c>
      <c r="D2877" s="115">
        <f>+'Ark1'!P4685</f>
        <v>5041</v>
      </c>
      <c r="E2877" s="115">
        <f>+'Ark1'!C4685</f>
        <v>2019</v>
      </c>
      <c r="F2877" s="116" t="str">
        <f>+IF('Ark1'!Q4685=0,"",'Ark1'!Q4685)</f>
        <v/>
      </c>
      <c r="G2877" s="116">
        <f>+'Ark1'!R4685</f>
        <v>0</v>
      </c>
      <c r="H2877" s="116">
        <f>+'Ark1'!S4685</f>
        <v>0</v>
      </c>
      <c r="I2877" s="222" t="str">
        <f>+IF(G2877=0,"",'Ark1'!AA4685)</f>
        <v/>
      </c>
      <c r="J2877" s="222" t="str">
        <f>+IF(G2877=0,"",'Ark1'!AB4685)</f>
        <v/>
      </c>
      <c r="K2877" s="114" t="str">
        <f>+IF(G2877=0,"",'Ark1'!U4685)</f>
        <v/>
      </c>
      <c r="L2877" s="222" t="str">
        <f>+IF(G2877=0,"",'Ark1'!W4685)</f>
        <v/>
      </c>
      <c r="M2877" s="222" t="str">
        <f>+IF(G2877=0,"",'Ark1'!X4685)</f>
        <v/>
      </c>
      <c r="N2877" s="114" t="str">
        <f>+IF(G2877=0,"",'Ark1'!Y4685)</f>
        <v/>
      </c>
      <c r="O2877" s="116" t="str">
        <f>+IF(G2877=0,"",'Ark1'!Z4685)</f>
        <v/>
      </c>
      <c r="P2877" s="116" t="str">
        <f t="shared" si="47"/>
        <v/>
      </c>
      <c r="Q2877" s="114" t="str">
        <f>+IF(G2877=0,"",'Ark1'!T4685)</f>
        <v/>
      </c>
      <c r="R2877" s="222" t="str">
        <f>+IF(G2877=0,"",'Ark1'!V4685)</f>
        <v/>
      </c>
      <c r="S2877" s="32"/>
    </row>
    <row r="2878" spans="1:19" x14ac:dyDescent="0.5">
      <c r="A2878" s="32"/>
      <c r="B2878" s="297" t="str">
        <f>+IF(E2878=2012,VLOOKUP(D2878,K_navn!$A$2:$C$359,2),"")</f>
        <v/>
      </c>
      <c r="C2878" s="297" t="str">
        <f>+IF(E2878=2012,VLOOKUP(D2878,K_navn!$A$2:$C$359,3),"")</f>
        <v/>
      </c>
      <c r="D2878" s="115">
        <f>+'Ark1'!P4686</f>
        <v>5041</v>
      </c>
      <c r="E2878" s="115">
        <f>+'Ark1'!C4686</f>
        <v>2020</v>
      </c>
      <c r="F2878" s="116">
        <f>+IF('Ark1'!Q4686=0,"",'Ark1'!Q4686)</f>
        <v>1</v>
      </c>
      <c r="G2878" s="116">
        <f>+'Ark1'!R4686</f>
        <v>5</v>
      </c>
      <c r="H2878" s="116">
        <f>+'Ark1'!S4686</f>
        <v>5</v>
      </c>
      <c r="I2878" s="222">
        <f>+IF(G2878=0,"",'Ark1'!AA4686)</f>
        <v>2.394865408564039E-2</v>
      </c>
      <c r="J2878" s="222">
        <f>+IF(G2878=0,"",'Ark1'!AB4686)</f>
        <v>2.5337227187784059E-2</v>
      </c>
      <c r="K2878" s="114">
        <f>+IF(G2878=0,"",'Ark1'!U4686)</f>
        <v>62</v>
      </c>
      <c r="L2878" s="222">
        <f>+IF(G2878=0,"",'Ark1'!W4686)</f>
        <v>87.4</v>
      </c>
      <c r="M2878" s="222">
        <f>+IF(G2878=0,"",'Ark1'!X4686)</f>
        <v>27.128730158265753</v>
      </c>
      <c r="N2878" s="114">
        <f>+IF(G2878=0,"",'Ark1'!Y4686)</f>
        <v>2.9664793948382657</v>
      </c>
      <c r="O2878" s="116">
        <f>+IF(G2878=0,"",'Ark1'!Z4686)</f>
        <v>-92.473833960907783</v>
      </c>
      <c r="P2878" s="116">
        <f t="shared" si="47"/>
        <v>5</v>
      </c>
      <c r="Q2878" s="114">
        <f>+IF(G2878=0,"",'Ark1'!T4686)</f>
        <v>16.399999999999999</v>
      </c>
      <c r="R2878" s="222">
        <f>+IF(G2878=0,"",'Ark1'!V4686)</f>
        <v>94.691224268689041</v>
      </c>
      <c r="S2878" s="32"/>
    </row>
    <row r="2879" spans="1:19" x14ac:dyDescent="0.5">
      <c r="A2879" s="32"/>
      <c r="B2879" s="297" t="str">
        <f>+IF(E2879=2012,VLOOKUP(D2879,K_navn!$A$2:$C$359,2),"")</f>
        <v/>
      </c>
      <c r="C2879" s="297" t="str">
        <f>+IF(E2879=2012,VLOOKUP(D2879,K_navn!$A$2:$C$359,3),"")</f>
        <v/>
      </c>
      <c r="D2879" s="115">
        <f>+'Ark1'!P4687</f>
        <v>5041</v>
      </c>
      <c r="E2879" s="115">
        <f>+'Ark1'!C4687</f>
        <v>2021</v>
      </c>
      <c r="F2879" s="116">
        <f>+IF('Ark1'!Q4687=0,"",'Ark1'!Q4687)</f>
        <v>1</v>
      </c>
      <c r="G2879" s="116">
        <f>+'Ark1'!R4687</f>
        <v>10</v>
      </c>
      <c r="H2879" s="116">
        <f>+'Ark1'!S4687</f>
        <v>9</v>
      </c>
      <c r="I2879" s="222">
        <f>+IF(G2879=0,"",'Ark1'!AA4687)</f>
        <v>3.8034383082306389E-2</v>
      </c>
      <c r="J2879" s="222">
        <f>+IF(G2879=0,"",'Ark1'!AB4687)</f>
        <v>3.9364472558560903E-2</v>
      </c>
      <c r="K2879" s="114">
        <f>+IF(G2879=0,"",'Ark1'!U4687)</f>
        <v>62.444444444444443</v>
      </c>
      <c r="L2879" s="222">
        <f>+IF(G2879=0,"",'Ark1'!W4687)</f>
        <v>97.577777777777783</v>
      </c>
      <c r="M2879" s="222">
        <f>+IF(G2879=0,"",'Ark1'!X4687)</f>
        <v>16.44443693693535</v>
      </c>
      <c r="N2879" s="114">
        <f>+IF(G2879=0,"",'Ark1'!Y4687)</f>
        <v>2.3622546250522394</v>
      </c>
      <c r="O2879" s="116">
        <f>+IF(G2879=0,"",'Ark1'!Z4687)</f>
        <v>-88.987149797405294</v>
      </c>
      <c r="P2879" s="116">
        <f t="shared" si="47"/>
        <v>9</v>
      </c>
      <c r="Q2879" s="114">
        <f>+IF(G2879=0,"",'Ark1'!T4687)</f>
        <v>15</v>
      </c>
      <c r="R2879" s="222">
        <f>+IF(G2879=0,"",'Ark1'!V4687)</f>
        <v>110.49717106055132</v>
      </c>
      <c r="S2879" s="32"/>
    </row>
    <row r="2880" spans="1:19" x14ac:dyDescent="0.5">
      <c r="A2880" s="32"/>
      <c r="B2880" s="297" t="str">
        <f>+IF(E2880=2012,VLOOKUP(D2880,K_navn!$A$2:$C$359,2),"")</f>
        <v/>
      </c>
      <c r="C2880" s="297" t="str">
        <f>+IF(E2880=2012,VLOOKUP(D2880,K_navn!$A$2:$C$359,3),"")</f>
        <v/>
      </c>
      <c r="D2880" s="115">
        <f>+'Ark1'!P4688</f>
        <v>5041</v>
      </c>
      <c r="E2880" s="115">
        <f>+'Ark1'!C4688</f>
        <v>2022</v>
      </c>
      <c r="F2880" s="116" t="str">
        <f>+IF('Ark1'!Q4688=0,"",'Ark1'!Q4688)</f>
        <v/>
      </c>
      <c r="G2880" s="116">
        <f>+'Ark1'!R4688</f>
        <v>0</v>
      </c>
      <c r="H2880" s="116">
        <f>+'Ark1'!S4688</f>
        <v>0</v>
      </c>
      <c r="I2880" s="222" t="str">
        <f>+IF(G2880=0,"",'Ark1'!AA4688)</f>
        <v/>
      </c>
      <c r="J2880" s="222" t="str">
        <f>+IF(G2880=0,"",'Ark1'!AB4688)</f>
        <v/>
      </c>
      <c r="K2880" s="114" t="str">
        <f>+IF(G2880=0,"",'Ark1'!U4688)</f>
        <v/>
      </c>
      <c r="L2880" s="222" t="str">
        <f>+IF(G2880=0,"",'Ark1'!W4688)</f>
        <v/>
      </c>
      <c r="M2880" s="222" t="str">
        <f>+IF(G2880=0,"",'Ark1'!X4688)</f>
        <v/>
      </c>
      <c r="N2880" s="114" t="str">
        <f>+IF(G2880=0,"",'Ark1'!Y4688)</f>
        <v/>
      </c>
      <c r="O2880" s="116" t="str">
        <f>+IF(G2880=0,"",'Ark1'!Z4688)</f>
        <v/>
      </c>
      <c r="P2880" s="116" t="str">
        <f t="shared" si="47"/>
        <v/>
      </c>
      <c r="Q2880" s="114" t="str">
        <f>+IF(G2880=0,"",'Ark1'!T4688)</f>
        <v/>
      </c>
      <c r="R2880" s="222" t="str">
        <f>+IF(G2880=0,"",'Ark1'!V4688)</f>
        <v/>
      </c>
      <c r="S2880" s="32"/>
    </row>
    <row r="2881" spans="1:19" x14ac:dyDescent="0.5">
      <c r="A2881" s="32"/>
      <c r="B2881" s="297" t="str">
        <f>+IF(E2881=2012,VLOOKUP(D2881,K_navn!$A$2:$C$359,2),"")</f>
        <v>Lierne</v>
      </c>
      <c r="C2881" s="297" t="str">
        <f>+IF(E2881=2012,VLOOKUP(D2881,K_navn!$A$2:$C$359,3),"")</f>
        <v>Trøndelag</v>
      </c>
      <c r="D2881" s="115">
        <f>+'Ark1'!P4689</f>
        <v>5042</v>
      </c>
      <c r="E2881" s="115">
        <f>+'Ark1'!C4689</f>
        <v>2012</v>
      </c>
      <c r="F2881" s="116" t="str">
        <f>+IF('Ark1'!Q4689=0,"",'Ark1'!Q4689)</f>
        <v/>
      </c>
      <c r="G2881" s="116">
        <f>+'Ark1'!R4689</f>
        <v>0</v>
      </c>
      <c r="H2881" s="116">
        <f>+'Ark1'!S4689</f>
        <v>0</v>
      </c>
      <c r="I2881" s="222" t="str">
        <f>+IF(G2881=0,"",'Ark1'!AA4689)</f>
        <v/>
      </c>
      <c r="J2881" s="222" t="str">
        <f>+IF(G2881=0,"",'Ark1'!AB4689)</f>
        <v/>
      </c>
      <c r="K2881" s="114" t="str">
        <f>+IF(G2881=0,"",'Ark1'!U4689)</f>
        <v/>
      </c>
      <c r="L2881" s="222" t="str">
        <f>+IF(G2881=0,"",'Ark1'!W4689)</f>
        <v/>
      </c>
      <c r="M2881" s="222" t="str">
        <f>+IF(G2881=0,"",'Ark1'!X4689)</f>
        <v/>
      </c>
      <c r="N2881" s="114" t="str">
        <f>+IF(G2881=0,"",'Ark1'!Y4689)</f>
        <v/>
      </c>
      <c r="O2881" s="116" t="str">
        <f>+IF(G2881=0,"",'Ark1'!Z4689)</f>
        <v/>
      </c>
      <c r="P2881" s="116" t="str">
        <f t="shared" si="47"/>
        <v/>
      </c>
      <c r="Q2881" s="114" t="str">
        <f>+IF(G2881=0,"",'Ark1'!T4689)</f>
        <v/>
      </c>
      <c r="R2881" s="222" t="str">
        <f>+IF(G2881=0,"",'Ark1'!V4689)</f>
        <v/>
      </c>
      <c r="S2881" s="32"/>
    </row>
    <row r="2882" spans="1:19" x14ac:dyDescent="0.5">
      <c r="A2882" s="32"/>
      <c r="B2882" s="297" t="str">
        <f>+IF(E2882=2012,VLOOKUP(D2882,K_navn!$A$2:$C$359,2),"")</f>
        <v/>
      </c>
      <c r="C2882" s="297" t="str">
        <f>+IF(E2882=2012,VLOOKUP(D2882,K_navn!$A$2:$C$359,3),"")</f>
        <v/>
      </c>
      <c r="D2882" s="115">
        <f>+'Ark1'!P4690</f>
        <v>5042</v>
      </c>
      <c r="E2882" s="115">
        <f>+'Ark1'!C4690</f>
        <v>2013</v>
      </c>
      <c r="F2882" s="116" t="str">
        <f>+IF('Ark1'!Q4690=0,"",'Ark1'!Q4690)</f>
        <v/>
      </c>
      <c r="G2882" s="116">
        <f>+'Ark1'!R4690</f>
        <v>0</v>
      </c>
      <c r="H2882" s="116">
        <f>+'Ark1'!S4690</f>
        <v>0</v>
      </c>
      <c r="I2882" s="222" t="str">
        <f>+IF(G2882=0,"",'Ark1'!AA4690)</f>
        <v/>
      </c>
      <c r="J2882" s="222" t="str">
        <f>+IF(G2882=0,"",'Ark1'!AB4690)</f>
        <v/>
      </c>
      <c r="K2882" s="114" t="str">
        <f>+IF(G2882=0,"",'Ark1'!U4690)</f>
        <v/>
      </c>
      <c r="L2882" s="222" t="str">
        <f>+IF(G2882=0,"",'Ark1'!W4690)</f>
        <v/>
      </c>
      <c r="M2882" s="222" t="str">
        <f>+IF(G2882=0,"",'Ark1'!X4690)</f>
        <v/>
      </c>
      <c r="N2882" s="114" t="str">
        <f>+IF(G2882=0,"",'Ark1'!Y4690)</f>
        <v/>
      </c>
      <c r="O2882" s="116" t="str">
        <f>+IF(G2882=0,"",'Ark1'!Z4690)</f>
        <v/>
      </c>
      <c r="P2882" s="116" t="str">
        <f t="shared" si="47"/>
        <v/>
      </c>
      <c r="Q2882" s="114" t="str">
        <f>+IF(G2882=0,"",'Ark1'!T4690)</f>
        <v/>
      </c>
      <c r="R2882" s="222" t="str">
        <f>+IF(G2882=0,"",'Ark1'!V4690)</f>
        <v/>
      </c>
      <c r="S2882" s="32"/>
    </row>
    <row r="2883" spans="1:19" x14ac:dyDescent="0.5">
      <c r="A2883" s="32"/>
      <c r="B2883" s="297" t="str">
        <f>+IF(E2883=2012,VLOOKUP(D2883,K_navn!$A$2:$C$359,2),"")</f>
        <v/>
      </c>
      <c r="C2883" s="297" t="str">
        <f>+IF(E2883=2012,VLOOKUP(D2883,K_navn!$A$2:$C$359,3),"")</f>
        <v/>
      </c>
      <c r="D2883" s="115">
        <f>+'Ark1'!P4691</f>
        <v>5042</v>
      </c>
      <c r="E2883" s="115">
        <f>+'Ark1'!C4691</f>
        <v>2014</v>
      </c>
      <c r="F2883" s="116" t="str">
        <f>+IF('Ark1'!Q4691=0,"",'Ark1'!Q4691)</f>
        <v/>
      </c>
      <c r="G2883" s="116">
        <f>+'Ark1'!R4691</f>
        <v>0</v>
      </c>
      <c r="H2883" s="116">
        <f>+'Ark1'!S4691</f>
        <v>0</v>
      </c>
      <c r="I2883" s="222" t="str">
        <f>+IF(G2883=0,"",'Ark1'!AA4691)</f>
        <v/>
      </c>
      <c r="J2883" s="222" t="str">
        <f>+IF(G2883=0,"",'Ark1'!AB4691)</f>
        <v/>
      </c>
      <c r="K2883" s="114" t="str">
        <f>+IF(G2883=0,"",'Ark1'!U4691)</f>
        <v/>
      </c>
      <c r="L2883" s="222" t="str">
        <f>+IF(G2883=0,"",'Ark1'!W4691)</f>
        <v/>
      </c>
      <c r="M2883" s="222" t="str">
        <f>+IF(G2883=0,"",'Ark1'!X4691)</f>
        <v/>
      </c>
      <c r="N2883" s="114" t="str">
        <f>+IF(G2883=0,"",'Ark1'!Y4691)</f>
        <v/>
      </c>
      <c r="O2883" s="116" t="str">
        <f>+IF(G2883=0,"",'Ark1'!Z4691)</f>
        <v/>
      </c>
      <c r="P2883" s="116" t="str">
        <f t="shared" si="47"/>
        <v/>
      </c>
      <c r="Q2883" s="114" t="str">
        <f>+IF(G2883=0,"",'Ark1'!T4691)</f>
        <v/>
      </c>
      <c r="R2883" s="222" t="str">
        <f>+IF(G2883=0,"",'Ark1'!V4691)</f>
        <v/>
      </c>
      <c r="S2883" s="32"/>
    </row>
    <row r="2884" spans="1:19" x14ac:dyDescent="0.5">
      <c r="A2884" s="32"/>
      <c r="B2884" s="297" t="str">
        <f>+IF(E2884=2012,VLOOKUP(D2884,K_navn!$A$2:$C$359,2),"")</f>
        <v/>
      </c>
      <c r="C2884" s="297" t="str">
        <f>+IF(E2884=2012,VLOOKUP(D2884,K_navn!$A$2:$C$359,3),"")</f>
        <v/>
      </c>
      <c r="D2884" s="115">
        <f>+'Ark1'!P4692</f>
        <v>5042</v>
      </c>
      <c r="E2884" s="115">
        <f>+'Ark1'!C4692</f>
        <v>2015</v>
      </c>
      <c r="F2884" s="116" t="str">
        <f>+IF('Ark1'!Q4692=0,"",'Ark1'!Q4692)</f>
        <v/>
      </c>
      <c r="G2884" s="116">
        <f>+'Ark1'!R4692</f>
        <v>0</v>
      </c>
      <c r="H2884" s="116">
        <f>+'Ark1'!S4692</f>
        <v>0</v>
      </c>
      <c r="I2884" s="222" t="str">
        <f>+IF(G2884=0,"",'Ark1'!AA4692)</f>
        <v/>
      </c>
      <c r="J2884" s="222" t="str">
        <f>+IF(G2884=0,"",'Ark1'!AB4692)</f>
        <v/>
      </c>
      <c r="K2884" s="114" t="str">
        <f>+IF(G2884=0,"",'Ark1'!U4692)</f>
        <v/>
      </c>
      <c r="L2884" s="222" t="str">
        <f>+IF(G2884=0,"",'Ark1'!W4692)</f>
        <v/>
      </c>
      <c r="M2884" s="222" t="str">
        <f>+IF(G2884=0,"",'Ark1'!X4692)</f>
        <v/>
      </c>
      <c r="N2884" s="114" t="str">
        <f>+IF(G2884=0,"",'Ark1'!Y4692)</f>
        <v/>
      </c>
      <c r="O2884" s="116" t="str">
        <f>+IF(G2884=0,"",'Ark1'!Z4692)</f>
        <v/>
      </c>
      <c r="P2884" s="116" t="str">
        <f t="shared" si="47"/>
        <v/>
      </c>
      <c r="Q2884" s="114" t="str">
        <f>+IF(G2884=0,"",'Ark1'!T4692)</f>
        <v/>
      </c>
      <c r="R2884" s="222" t="str">
        <f>+IF(G2884=0,"",'Ark1'!V4692)</f>
        <v/>
      </c>
      <c r="S2884" s="32"/>
    </row>
    <row r="2885" spans="1:19" x14ac:dyDescent="0.5">
      <c r="A2885" s="32"/>
      <c r="B2885" s="297" t="str">
        <f>+IF(E2885=2012,VLOOKUP(D2885,K_navn!$A$2:$C$359,2),"")</f>
        <v/>
      </c>
      <c r="C2885" s="297" t="str">
        <f>+IF(E2885=2012,VLOOKUP(D2885,K_navn!$A$2:$C$359,3),"")</f>
        <v/>
      </c>
      <c r="D2885" s="115">
        <f>+'Ark1'!P4693</f>
        <v>5042</v>
      </c>
      <c r="E2885" s="115">
        <f>+'Ark1'!C4693</f>
        <v>2016</v>
      </c>
      <c r="F2885" s="116" t="str">
        <f>+IF('Ark1'!Q4693=0,"",'Ark1'!Q4693)</f>
        <v/>
      </c>
      <c r="G2885" s="116">
        <f>+'Ark1'!R4693</f>
        <v>0</v>
      </c>
      <c r="H2885" s="116">
        <f>+'Ark1'!S4693</f>
        <v>0</v>
      </c>
      <c r="I2885" s="222" t="str">
        <f>+IF(G2885=0,"",'Ark1'!AA4693)</f>
        <v/>
      </c>
      <c r="J2885" s="222" t="str">
        <f>+IF(G2885=0,"",'Ark1'!AB4693)</f>
        <v/>
      </c>
      <c r="K2885" s="114" t="str">
        <f>+IF(G2885=0,"",'Ark1'!U4693)</f>
        <v/>
      </c>
      <c r="L2885" s="222" t="str">
        <f>+IF(G2885=0,"",'Ark1'!W4693)</f>
        <v/>
      </c>
      <c r="M2885" s="222" t="str">
        <f>+IF(G2885=0,"",'Ark1'!X4693)</f>
        <v/>
      </c>
      <c r="N2885" s="114" t="str">
        <f>+IF(G2885=0,"",'Ark1'!Y4693)</f>
        <v/>
      </c>
      <c r="O2885" s="116" t="str">
        <f>+IF(G2885=0,"",'Ark1'!Z4693)</f>
        <v/>
      </c>
      <c r="P2885" s="116" t="str">
        <f t="shared" si="47"/>
        <v/>
      </c>
      <c r="Q2885" s="114" t="str">
        <f>+IF(G2885=0,"",'Ark1'!T4693)</f>
        <v/>
      </c>
      <c r="R2885" s="222" t="str">
        <f>+IF(G2885=0,"",'Ark1'!V4693)</f>
        <v/>
      </c>
      <c r="S2885" s="32"/>
    </row>
    <row r="2886" spans="1:19" x14ac:dyDescent="0.5">
      <c r="A2886" s="32"/>
      <c r="B2886" s="297" t="str">
        <f>+IF(E2886=2012,VLOOKUP(D2886,K_navn!$A$2:$C$359,2),"")</f>
        <v/>
      </c>
      <c r="C2886" s="297" t="str">
        <f>+IF(E2886=2012,VLOOKUP(D2886,K_navn!$A$2:$C$359,3),"")</f>
        <v/>
      </c>
      <c r="D2886" s="115">
        <f>+'Ark1'!P4694</f>
        <v>5042</v>
      </c>
      <c r="E2886" s="115">
        <f>+'Ark1'!C4694</f>
        <v>2017</v>
      </c>
      <c r="F2886" s="116">
        <f>+IF('Ark1'!Q4694=0,"",'Ark1'!Q4694)</f>
        <v>1</v>
      </c>
      <c r="G2886" s="116">
        <f>+'Ark1'!R4694</f>
        <v>0</v>
      </c>
      <c r="H2886" s="116">
        <f>+'Ark1'!S4694</f>
        <v>0</v>
      </c>
      <c r="I2886" s="222" t="str">
        <f>+IF(G2886=0,"",'Ark1'!AA4694)</f>
        <v/>
      </c>
      <c r="J2886" s="222" t="str">
        <f>+IF(G2886=0,"",'Ark1'!AB4694)</f>
        <v/>
      </c>
      <c r="K2886" s="114" t="str">
        <f>+IF(G2886=0,"",'Ark1'!U4694)</f>
        <v/>
      </c>
      <c r="L2886" s="222" t="str">
        <f>+IF(G2886=0,"",'Ark1'!W4694)</f>
        <v/>
      </c>
      <c r="M2886" s="222" t="str">
        <f>+IF(G2886=0,"",'Ark1'!X4694)</f>
        <v/>
      </c>
      <c r="N2886" s="114" t="str">
        <f>+IF(G2886=0,"",'Ark1'!Y4694)</f>
        <v/>
      </c>
      <c r="O2886" s="116" t="str">
        <f>+IF(G2886=0,"",'Ark1'!Z4694)</f>
        <v/>
      </c>
      <c r="P2886" s="116" t="str">
        <f t="shared" si="47"/>
        <v/>
      </c>
      <c r="Q2886" s="114" t="str">
        <f>+IF(G2886=0,"",'Ark1'!T4694)</f>
        <v/>
      </c>
      <c r="R2886" s="222" t="str">
        <f>+IF(G2886=0,"",'Ark1'!V4694)</f>
        <v/>
      </c>
      <c r="S2886" s="32"/>
    </row>
    <row r="2887" spans="1:19" x14ac:dyDescent="0.5">
      <c r="A2887" s="32"/>
      <c r="B2887" s="297" t="str">
        <f>+IF(E2887=2012,VLOOKUP(D2887,K_navn!$A$2:$C$359,2),"")</f>
        <v/>
      </c>
      <c r="C2887" s="297" t="str">
        <f>+IF(E2887=2012,VLOOKUP(D2887,K_navn!$A$2:$C$359,3),"")</f>
        <v/>
      </c>
      <c r="D2887" s="115">
        <f>+'Ark1'!P4695</f>
        <v>5042</v>
      </c>
      <c r="E2887" s="115">
        <f>+'Ark1'!C4695</f>
        <v>2018</v>
      </c>
      <c r="F2887" s="116" t="str">
        <f>+IF('Ark1'!Q4695=0,"",'Ark1'!Q4695)</f>
        <v/>
      </c>
      <c r="G2887" s="116">
        <f>+'Ark1'!R4695</f>
        <v>0</v>
      </c>
      <c r="H2887" s="116">
        <f>+'Ark1'!S4695</f>
        <v>0</v>
      </c>
      <c r="I2887" s="222" t="str">
        <f>+IF(G2887=0,"",'Ark1'!AA4695)</f>
        <v/>
      </c>
      <c r="J2887" s="222" t="str">
        <f>+IF(G2887=0,"",'Ark1'!AB4695)</f>
        <v/>
      </c>
      <c r="K2887" s="114" t="str">
        <f>+IF(G2887=0,"",'Ark1'!U4695)</f>
        <v/>
      </c>
      <c r="L2887" s="222" t="str">
        <f>+IF(G2887=0,"",'Ark1'!W4695)</f>
        <v/>
      </c>
      <c r="M2887" s="222" t="str">
        <f>+IF(G2887=0,"",'Ark1'!X4695)</f>
        <v/>
      </c>
      <c r="N2887" s="114" t="str">
        <f>+IF(G2887=0,"",'Ark1'!Y4695)</f>
        <v/>
      </c>
      <c r="O2887" s="116" t="str">
        <f>+IF(G2887=0,"",'Ark1'!Z4695)</f>
        <v/>
      </c>
      <c r="P2887" s="116" t="str">
        <f t="shared" si="47"/>
        <v/>
      </c>
      <c r="Q2887" s="114" t="str">
        <f>+IF(G2887=0,"",'Ark1'!T4695)</f>
        <v/>
      </c>
      <c r="R2887" s="222" t="str">
        <f>+IF(G2887=0,"",'Ark1'!V4695)</f>
        <v/>
      </c>
      <c r="S2887" s="32"/>
    </row>
    <row r="2888" spans="1:19" x14ac:dyDescent="0.5">
      <c r="A2888" s="32"/>
      <c r="B2888" s="297" t="str">
        <f>+IF(E2888=2012,VLOOKUP(D2888,K_navn!$A$2:$C$359,2),"")</f>
        <v/>
      </c>
      <c r="C2888" s="297" t="str">
        <f>+IF(E2888=2012,VLOOKUP(D2888,K_navn!$A$2:$C$359,3),"")</f>
        <v/>
      </c>
      <c r="D2888" s="115">
        <f>+'Ark1'!P4696</f>
        <v>5042</v>
      </c>
      <c r="E2888" s="115">
        <f>+'Ark1'!C4696</f>
        <v>2019</v>
      </c>
      <c r="F2888" s="116" t="str">
        <f>+IF('Ark1'!Q4696=0,"",'Ark1'!Q4696)</f>
        <v/>
      </c>
      <c r="G2888" s="116">
        <f>+'Ark1'!R4696</f>
        <v>0</v>
      </c>
      <c r="H2888" s="116">
        <f>+'Ark1'!S4696</f>
        <v>0</v>
      </c>
      <c r="I2888" s="222" t="str">
        <f>+IF(G2888=0,"",'Ark1'!AA4696)</f>
        <v/>
      </c>
      <c r="J2888" s="222" t="str">
        <f>+IF(G2888=0,"",'Ark1'!AB4696)</f>
        <v/>
      </c>
      <c r="K2888" s="114" t="str">
        <f>+IF(G2888=0,"",'Ark1'!U4696)</f>
        <v/>
      </c>
      <c r="L2888" s="222" t="str">
        <f>+IF(G2888=0,"",'Ark1'!W4696)</f>
        <v/>
      </c>
      <c r="M2888" s="222" t="str">
        <f>+IF(G2888=0,"",'Ark1'!X4696)</f>
        <v/>
      </c>
      <c r="N2888" s="114" t="str">
        <f>+IF(G2888=0,"",'Ark1'!Y4696)</f>
        <v/>
      </c>
      <c r="O2888" s="116" t="str">
        <f>+IF(G2888=0,"",'Ark1'!Z4696)</f>
        <v/>
      </c>
      <c r="P2888" s="116" t="str">
        <f t="shared" si="47"/>
        <v/>
      </c>
      <c r="Q2888" s="114" t="str">
        <f>+IF(G2888=0,"",'Ark1'!T4696)</f>
        <v/>
      </c>
      <c r="R2888" s="222" t="str">
        <f>+IF(G2888=0,"",'Ark1'!V4696)</f>
        <v/>
      </c>
      <c r="S2888" s="32"/>
    </row>
    <row r="2889" spans="1:19" x14ac:dyDescent="0.5">
      <c r="A2889" s="32"/>
      <c r="B2889" s="297" t="str">
        <f>+IF(E2889=2012,VLOOKUP(D2889,K_navn!$A$2:$C$359,2),"")</f>
        <v/>
      </c>
      <c r="C2889" s="297" t="str">
        <f>+IF(E2889=2012,VLOOKUP(D2889,K_navn!$A$2:$C$359,3),"")</f>
        <v/>
      </c>
      <c r="D2889" s="115">
        <f>+'Ark1'!P4697</f>
        <v>5042</v>
      </c>
      <c r="E2889" s="115">
        <f>+'Ark1'!C4697</f>
        <v>2020</v>
      </c>
      <c r="F2889" s="116" t="str">
        <f>+IF('Ark1'!Q4697=0,"",'Ark1'!Q4697)</f>
        <v/>
      </c>
      <c r="G2889" s="116">
        <f>+'Ark1'!R4697</f>
        <v>0</v>
      </c>
      <c r="H2889" s="116">
        <f>+'Ark1'!S4697</f>
        <v>0</v>
      </c>
      <c r="I2889" s="222" t="str">
        <f>+IF(G2889=0,"",'Ark1'!AA4697)</f>
        <v/>
      </c>
      <c r="J2889" s="222" t="str">
        <f>+IF(G2889=0,"",'Ark1'!AB4697)</f>
        <v/>
      </c>
      <c r="K2889" s="114" t="str">
        <f>+IF(G2889=0,"",'Ark1'!U4697)</f>
        <v/>
      </c>
      <c r="L2889" s="222" t="str">
        <f>+IF(G2889=0,"",'Ark1'!W4697)</f>
        <v/>
      </c>
      <c r="M2889" s="222" t="str">
        <f>+IF(G2889=0,"",'Ark1'!X4697)</f>
        <v/>
      </c>
      <c r="N2889" s="114" t="str">
        <f>+IF(G2889=0,"",'Ark1'!Y4697)</f>
        <v/>
      </c>
      <c r="O2889" s="116" t="str">
        <f>+IF(G2889=0,"",'Ark1'!Z4697)</f>
        <v/>
      </c>
      <c r="P2889" s="116" t="str">
        <f t="shared" si="47"/>
        <v/>
      </c>
      <c r="Q2889" s="114" t="str">
        <f>+IF(G2889=0,"",'Ark1'!T4697)</f>
        <v/>
      </c>
      <c r="R2889" s="222" t="str">
        <f>+IF(G2889=0,"",'Ark1'!V4697)</f>
        <v/>
      </c>
      <c r="S2889" s="32"/>
    </row>
    <row r="2890" spans="1:19" x14ac:dyDescent="0.5">
      <c r="A2890" s="32"/>
      <c r="B2890" s="297" t="str">
        <f>+IF(E2890=2012,VLOOKUP(D2890,K_navn!$A$2:$C$359,2),"")</f>
        <v/>
      </c>
      <c r="C2890" s="297" t="str">
        <f>+IF(E2890=2012,VLOOKUP(D2890,K_navn!$A$2:$C$359,3),"")</f>
        <v/>
      </c>
      <c r="D2890" s="115">
        <f>+'Ark1'!P4698</f>
        <v>5042</v>
      </c>
      <c r="E2890" s="115">
        <f>+'Ark1'!C4698</f>
        <v>2021</v>
      </c>
      <c r="F2890" s="116" t="str">
        <f>+IF('Ark1'!Q4698=0,"",'Ark1'!Q4698)</f>
        <v/>
      </c>
      <c r="G2890" s="116">
        <f>+'Ark1'!R4698</f>
        <v>0</v>
      </c>
      <c r="H2890" s="116">
        <f>+'Ark1'!S4698</f>
        <v>0</v>
      </c>
      <c r="I2890" s="222" t="str">
        <f>+IF(G2890=0,"",'Ark1'!AA4698)</f>
        <v/>
      </c>
      <c r="J2890" s="222" t="str">
        <f>+IF(G2890=0,"",'Ark1'!AB4698)</f>
        <v/>
      </c>
      <c r="K2890" s="114" t="str">
        <f>+IF(G2890=0,"",'Ark1'!U4698)</f>
        <v/>
      </c>
      <c r="L2890" s="222" t="str">
        <f>+IF(G2890=0,"",'Ark1'!W4698)</f>
        <v/>
      </c>
      <c r="M2890" s="222" t="str">
        <f>+IF(G2890=0,"",'Ark1'!X4698)</f>
        <v/>
      </c>
      <c r="N2890" s="114" t="str">
        <f>+IF(G2890=0,"",'Ark1'!Y4698)</f>
        <v/>
      </c>
      <c r="O2890" s="116" t="str">
        <f>+IF(G2890=0,"",'Ark1'!Z4698)</f>
        <v/>
      </c>
      <c r="P2890" s="116" t="str">
        <f t="shared" si="47"/>
        <v/>
      </c>
      <c r="Q2890" s="114" t="str">
        <f>+IF(G2890=0,"",'Ark1'!T4698)</f>
        <v/>
      </c>
      <c r="R2890" s="222" t="str">
        <f>+IF(G2890=0,"",'Ark1'!V4698)</f>
        <v/>
      </c>
      <c r="S2890" s="32"/>
    </row>
    <row r="2891" spans="1:19" x14ac:dyDescent="0.5">
      <c r="A2891" s="32"/>
      <c r="B2891" s="297" t="str">
        <f>+IF(E2891=2012,VLOOKUP(D2891,K_navn!$A$2:$C$359,2),"")</f>
        <v/>
      </c>
      <c r="C2891" s="297" t="str">
        <f>+IF(E2891=2012,VLOOKUP(D2891,K_navn!$A$2:$C$359,3),"")</f>
        <v/>
      </c>
      <c r="D2891" s="115">
        <f>+'Ark1'!P4699</f>
        <v>5042</v>
      </c>
      <c r="E2891" s="115">
        <f>+'Ark1'!C4699</f>
        <v>2022</v>
      </c>
      <c r="F2891" s="116" t="str">
        <f>+IF('Ark1'!Q4699=0,"",'Ark1'!Q4699)</f>
        <v/>
      </c>
      <c r="G2891" s="116">
        <f>+'Ark1'!R4699</f>
        <v>0</v>
      </c>
      <c r="H2891" s="116">
        <f>+'Ark1'!S4699</f>
        <v>0</v>
      </c>
      <c r="I2891" s="222" t="str">
        <f>+IF(G2891=0,"",'Ark1'!AA4699)</f>
        <v/>
      </c>
      <c r="J2891" s="222" t="str">
        <f>+IF(G2891=0,"",'Ark1'!AB4699)</f>
        <v/>
      </c>
      <c r="K2891" s="114" t="str">
        <f>+IF(G2891=0,"",'Ark1'!U4699)</f>
        <v/>
      </c>
      <c r="L2891" s="222" t="str">
        <f>+IF(G2891=0,"",'Ark1'!W4699)</f>
        <v/>
      </c>
      <c r="M2891" s="222" t="str">
        <f>+IF(G2891=0,"",'Ark1'!X4699)</f>
        <v/>
      </c>
      <c r="N2891" s="114" t="str">
        <f>+IF(G2891=0,"",'Ark1'!Y4699)</f>
        <v/>
      </c>
      <c r="O2891" s="116" t="str">
        <f>+IF(G2891=0,"",'Ark1'!Z4699)</f>
        <v/>
      </c>
      <c r="P2891" s="116" t="str">
        <f t="shared" si="47"/>
        <v/>
      </c>
      <c r="Q2891" s="114" t="str">
        <f>+IF(G2891=0,"",'Ark1'!T4699)</f>
        <v/>
      </c>
      <c r="R2891" s="222" t="str">
        <f>+IF(G2891=0,"",'Ark1'!V4699)</f>
        <v/>
      </c>
      <c r="S2891" s="32"/>
    </row>
    <row r="2892" spans="1:19" x14ac:dyDescent="0.5">
      <c r="A2892" s="32"/>
      <c r="B2892" s="297" t="str">
        <f>+IF(E2892=2012,VLOOKUP(D2892,K_navn!$A$2:$C$359,2),"")</f>
        <v>Røyrvik</v>
      </c>
      <c r="C2892" s="297" t="str">
        <f>+IF(E2892=2012,VLOOKUP(D2892,K_navn!$A$2:$C$359,3),"")</f>
        <v>Trøndelag</v>
      </c>
      <c r="D2892" s="115">
        <f>+'Ark1'!P4700</f>
        <v>5043</v>
      </c>
      <c r="E2892" s="115">
        <f>+'Ark1'!C4700</f>
        <v>2012</v>
      </c>
      <c r="F2892" s="116" t="str">
        <f>+IF('Ark1'!Q4700=0,"",'Ark1'!Q4700)</f>
        <v/>
      </c>
      <c r="G2892" s="116">
        <f>+'Ark1'!R4700</f>
        <v>0</v>
      </c>
      <c r="H2892" s="116">
        <f>+'Ark1'!S4700</f>
        <v>0</v>
      </c>
      <c r="I2892" s="222" t="str">
        <f>+IF(G2892=0,"",'Ark1'!AA4700)</f>
        <v/>
      </c>
      <c r="J2892" s="222" t="str">
        <f>+IF(G2892=0,"",'Ark1'!AB4700)</f>
        <v/>
      </c>
      <c r="K2892" s="114" t="str">
        <f>+IF(G2892=0,"",'Ark1'!U4700)</f>
        <v/>
      </c>
      <c r="L2892" s="222" t="str">
        <f>+IF(G2892=0,"",'Ark1'!W4700)</f>
        <v/>
      </c>
      <c r="M2892" s="222" t="str">
        <f>+IF(G2892=0,"",'Ark1'!X4700)</f>
        <v/>
      </c>
      <c r="N2892" s="114" t="str">
        <f>+IF(G2892=0,"",'Ark1'!Y4700)</f>
        <v/>
      </c>
      <c r="O2892" s="116" t="str">
        <f>+IF(G2892=0,"",'Ark1'!Z4700)</f>
        <v/>
      </c>
      <c r="P2892" s="116" t="str">
        <f t="shared" si="47"/>
        <v/>
      </c>
      <c r="Q2892" s="114" t="str">
        <f>+IF(G2892=0,"",'Ark1'!T4700)</f>
        <v/>
      </c>
      <c r="R2892" s="222" t="str">
        <f>+IF(G2892=0,"",'Ark1'!V4700)</f>
        <v/>
      </c>
      <c r="S2892" s="32"/>
    </row>
    <row r="2893" spans="1:19" x14ac:dyDescent="0.5">
      <c r="A2893" s="32"/>
      <c r="B2893" s="297" t="str">
        <f>+IF(E2893=2012,VLOOKUP(D2893,K_navn!$A$2:$C$359,2),"")</f>
        <v/>
      </c>
      <c r="C2893" s="297" t="str">
        <f>+IF(E2893=2012,VLOOKUP(D2893,K_navn!$A$2:$C$359,3),"")</f>
        <v/>
      </c>
      <c r="D2893" s="115">
        <f>+'Ark1'!P4701</f>
        <v>5043</v>
      </c>
      <c r="E2893" s="115">
        <f>+'Ark1'!C4701</f>
        <v>2013</v>
      </c>
      <c r="F2893" s="116" t="str">
        <f>+IF('Ark1'!Q4701=0,"",'Ark1'!Q4701)</f>
        <v/>
      </c>
      <c r="G2893" s="116">
        <f>+'Ark1'!R4701</f>
        <v>0</v>
      </c>
      <c r="H2893" s="116">
        <f>+'Ark1'!S4701</f>
        <v>0</v>
      </c>
      <c r="I2893" s="222" t="str">
        <f>+IF(G2893=0,"",'Ark1'!AA4701)</f>
        <v/>
      </c>
      <c r="J2893" s="222" t="str">
        <f>+IF(G2893=0,"",'Ark1'!AB4701)</f>
        <v/>
      </c>
      <c r="K2893" s="114" t="str">
        <f>+IF(G2893=0,"",'Ark1'!U4701)</f>
        <v/>
      </c>
      <c r="L2893" s="222" t="str">
        <f>+IF(G2893=0,"",'Ark1'!W4701)</f>
        <v/>
      </c>
      <c r="M2893" s="222" t="str">
        <f>+IF(G2893=0,"",'Ark1'!X4701)</f>
        <v/>
      </c>
      <c r="N2893" s="114" t="str">
        <f>+IF(G2893=0,"",'Ark1'!Y4701)</f>
        <v/>
      </c>
      <c r="O2893" s="116" t="str">
        <f>+IF(G2893=0,"",'Ark1'!Z4701)</f>
        <v/>
      </c>
      <c r="P2893" s="116" t="str">
        <f t="shared" si="47"/>
        <v/>
      </c>
      <c r="Q2893" s="114" t="str">
        <f>+IF(G2893=0,"",'Ark1'!T4701)</f>
        <v/>
      </c>
      <c r="R2893" s="222" t="str">
        <f>+IF(G2893=0,"",'Ark1'!V4701)</f>
        <v/>
      </c>
      <c r="S2893" s="32"/>
    </row>
    <row r="2894" spans="1:19" x14ac:dyDescent="0.5">
      <c r="A2894" s="32"/>
      <c r="B2894" s="297" t="str">
        <f>+IF(E2894=2012,VLOOKUP(D2894,K_navn!$A$2:$C$359,2),"")</f>
        <v/>
      </c>
      <c r="C2894" s="297" t="str">
        <f>+IF(E2894=2012,VLOOKUP(D2894,K_navn!$A$2:$C$359,3),"")</f>
        <v/>
      </c>
      <c r="D2894" s="115">
        <f>+'Ark1'!P4702</f>
        <v>5043</v>
      </c>
      <c r="E2894" s="115">
        <f>+'Ark1'!C4702</f>
        <v>2014</v>
      </c>
      <c r="F2894" s="116" t="str">
        <f>+IF('Ark1'!Q4702=0,"",'Ark1'!Q4702)</f>
        <v/>
      </c>
      <c r="G2894" s="116">
        <f>+'Ark1'!R4702</f>
        <v>0</v>
      </c>
      <c r="H2894" s="116">
        <f>+'Ark1'!S4702</f>
        <v>0</v>
      </c>
      <c r="I2894" s="222" t="str">
        <f>+IF(G2894=0,"",'Ark1'!AA4702)</f>
        <v/>
      </c>
      <c r="J2894" s="222" t="str">
        <f>+IF(G2894=0,"",'Ark1'!AB4702)</f>
        <v/>
      </c>
      <c r="K2894" s="114" t="str">
        <f>+IF(G2894=0,"",'Ark1'!U4702)</f>
        <v/>
      </c>
      <c r="L2894" s="222" t="str">
        <f>+IF(G2894=0,"",'Ark1'!W4702)</f>
        <v/>
      </c>
      <c r="M2894" s="222" t="str">
        <f>+IF(G2894=0,"",'Ark1'!X4702)</f>
        <v/>
      </c>
      <c r="N2894" s="114" t="str">
        <f>+IF(G2894=0,"",'Ark1'!Y4702)</f>
        <v/>
      </c>
      <c r="O2894" s="116" t="str">
        <f>+IF(G2894=0,"",'Ark1'!Z4702)</f>
        <v/>
      </c>
      <c r="P2894" s="116" t="str">
        <f t="shared" si="47"/>
        <v/>
      </c>
      <c r="Q2894" s="114" t="str">
        <f>+IF(G2894=0,"",'Ark1'!T4702)</f>
        <v/>
      </c>
      <c r="R2894" s="222" t="str">
        <f>+IF(G2894=0,"",'Ark1'!V4702)</f>
        <v/>
      </c>
      <c r="S2894" s="32"/>
    </row>
    <row r="2895" spans="1:19" x14ac:dyDescent="0.5">
      <c r="A2895" s="32"/>
      <c r="B2895" s="297" t="str">
        <f>+IF(E2895=2012,VLOOKUP(D2895,K_navn!$A$2:$C$359,2),"")</f>
        <v/>
      </c>
      <c r="C2895" s="297" t="str">
        <f>+IF(E2895=2012,VLOOKUP(D2895,K_navn!$A$2:$C$359,3),"")</f>
        <v/>
      </c>
      <c r="D2895" s="115">
        <f>+'Ark1'!P4703</f>
        <v>5043</v>
      </c>
      <c r="E2895" s="115">
        <f>+'Ark1'!C4703</f>
        <v>2015</v>
      </c>
      <c r="F2895" s="116" t="str">
        <f>+IF('Ark1'!Q4703=0,"",'Ark1'!Q4703)</f>
        <v/>
      </c>
      <c r="G2895" s="116">
        <f>+'Ark1'!R4703</f>
        <v>0</v>
      </c>
      <c r="H2895" s="116">
        <f>+'Ark1'!S4703</f>
        <v>0</v>
      </c>
      <c r="I2895" s="222" t="str">
        <f>+IF(G2895=0,"",'Ark1'!AA4703)</f>
        <v/>
      </c>
      <c r="J2895" s="222" t="str">
        <f>+IF(G2895=0,"",'Ark1'!AB4703)</f>
        <v/>
      </c>
      <c r="K2895" s="114" t="str">
        <f>+IF(G2895=0,"",'Ark1'!U4703)</f>
        <v/>
      </c>
      <c r="L2895" s="222" t="str">
        <f>+IF(G2895=0,"",'Ark1'!W4703)</f>
        <v/>
      </c>
      <c r="M2895" s="222" t="str">
        <f>+IF(G2895=0,"",'Ark1'!X4703)</f>
        <v/>
      </c>
      <c r="N2895" s="114" t="str">
        <f>+IF(G2895=0,"",'Ark1'!Y4703)</f>
        <v/>
      </c>
      <c r="O2895" s="116" t="str">
        <f>+IF(G2895=0,"",'Ark1'!Z4703)</f>
        <v/>
      </c>
      <c r="P2895" s="116" t="str">
        <f t="shared" si="47"/>
        <v/>
      </c>
      <c r="Q2895" s="114" t="str">
        <f>+IF(G2895=0,"",'Ark1'!T4703)</f>
        <v/>
      </c>
      <c r="R2895" s="222" t="str">
        <f>+IF(G2895=0,"",'Ark1'!V4703)</f>
        <v/>
      </c>
      <c r="S2895" s="32"/>
    </row>
    <row r="2896" spans="1:19" x14ac:dyDescent="0.5">
      <c r="A2896" s="32"/>
      <c r="B2896" s="297" t="str">
        <f>+IF(E2896=2012,VLOOKUP(D2896,K_navn!$A$2:$C$359,2),"")</f>
        <v/>
      </c>
      <c r="C2896" s="297" t="str">
        <f>+IF(E2896=2012,VLOOKUP(D2896,K_navn!$A$2:$C$359,3),"")</f>
        <v/>
      </c>
      <c r="D2896" s="115">
        <f>+'Ark1'!P4704</f>
        <v>5043</v>
      </c>
      <c r="E2896" s="115">
        <f>+'Ark1'!C4704</f>
        <v>2016</v>
      </c>
      <c r="F2896" s="116" t="str">
        <f>+IF('Ark1'!Q4704=0,"",'Ark1'!Q4704)</f>
        <v/>
      </c>
      <c r="G2896" s="116">
        <f>+'Ark1'!R4704</f>
        <v>0</v>
      </c>
      <c r="H2896" s="116">
        <f>+'Ark1'!S4704</f>
        <v>0</v>
      </c>
      <c r="I2896" s="222" t="str">
        <f>+IF(G2896=0,"",'Ark1'!AA4704)</f>
        <v/>
      </c>
      <c r="J2896" s="222" t="str">
        <f>+IF(G2896=0,"",'Ark1'!AB4704)</f>
        <v/>
      </c>
      <c r="K2896" s="114" t="str">
        <f>+IF(G2896=0,"",'Ark1'!U4704)</f>
        <v/>
      </c>
      <c r="L2896" s="222" t="str">
        <f>+IF(G2896=0,"",'Ark1'!W4704)</f>
        <v/>
      </c>
      <c r="M2896" s="222" t="str">
        <f>+IF(G2896=0,"",'Ark1'!X4704)</f>
        <v/>
      </c>
      <c r="N2896" s="114" t="str">
        <f>+IF(G2896=0,"",'Ark1'!Y4704)</f>
        <v/>
      </c>
      <c r="O2896" s="116" t="str">
        <f>+IF(G2896=0,"",'Ark1'!Z4704)</f>
        <v/>
      </c>
      <c r="P2896" s="116" t="str">
        <f t="shared" si="47"/>
        <v/>
      </c>
      <c r="Q2896" s="114" t="str">
        <f>+IF(G2896=0,"",'Ark1'!T4704)</f>
        <v/>
      </c>
      <c r="R2896" s="222" t="str">
        <f>+IF(G2896=0,"",'Ark1'!V4704)</f>
        <v/>
      </c>
      <c r="S2896" s="32"/>
    </row>
    <row r="2897" spans="1:19" x14ac:dyDescent="0.5">
      <c r="A2897" s="32"/>
      <c r="B2897" s="297" t="str">
        <f>+IF(E2897=2012,VLOOKUP(D2897,K_navn!$A$2:$C$359,2),"")</f>
        <v/>
      </c>
      <c r="C2897" s="297" t="str">
        <f>+IF(E2897=2012,VLOOKUP(D2897,K_navn!$A$2:$C$359,3),"")</f>
        <v/>
      </c>
      <c r="D2897" s="115">
        <f>+'Ark1'!P4705</f>
        <v>5043</v>
      </c>
      <c r="E2897" s="115">
        <f>+'Ark1'!C4705</f>
        <v>2017</v>
      </c>
      <c r="F2897" s="116" t="str">
        <f>+IF('Ark1'!Q4705=0,"",'Ark1'!Q4705)</f>
        <v/>
      </c>
      <c r="G2897" s="116">
        <f>+'Ark1'!R4705</f>
        <v>0</v>
      </c>
      <c r="H2897" s="116">
        <f>+'Ark1'!S4705</f>
        <v>0</v>
      </c>
      <c r="I2897" s="222" t="str">
        <f>+IF(G2897=0,"",'Ark1'!AA4705)</f>
        <v/>
      </c>
      <c r="J2897" s="222" t="str">
        <f>+IF(G2897=0,"",'Ark1'!AB4705)</f>
        <v/>
      </c>
      <c r="K2897" s="114" t="str">
        <f>+IF(G2897=0,"",'Ark1'!U4705)</f>
        <v/>
      </c>
      <c r="L2897" s="222" t="str">
        <f>+IF(G2897=0,"",'Ark1'!W4705)</f>
        <v/>
      </c>
      <c r="M2897" s="222" t="str">
        <f>+IF(G2897=0,"",'Ark1'!X4705)</f>
        <v/>
      </c>
      <c r="N2897" s="114" t="str">
        <f>+IF(G2897=0,"",'Ark1'!Y4705)</f>
        <v/>
      </c>
      <c r="O2897" s="116" t="str">
        <f>+IF(G2897=0,"",'Ark1'!Z4705)</f>
        <v/>
      </c>
      <c r="P2897" s="116" t="str">
        <f t="shared" si="47"/>
        <v/>
      </c>
      <c r="Q2897" s="114" t="str">
        <f>+IF(G2897=0,"",'Ark1'!T4705)</f>
        <v/>
      </c>
      <c r="R2897" s="222" t="str">
        <f>+IF(G2897=0,"",'Ark1'!V4705)</f>
        <v/>
      </c>
      <c r="S2897" s="32"/>
    </row>
    <row r="2898" spans="1:19" x14ac:dyDescent="0.5">
      <c r="A2898" s="32"/>
      <c r="B2898" s="297" t="str">
        <f>+IF(E2898=2012,VLOOKUP(D2898,K_navn!$A$2:$C$359,2),"")</f>
        <v/>
      </c>
      <c r="C2898" s="297" t="str">
        <f>+IF(E2898=2012,VLOOKUP(D2898,K_navn!$A$2:$C$359,3),"")</f>
        <v/>
      </c>
      <c r="D2898" s="115">
        <f>+'Ark1'!P4706</f>
        <v>5043</v>
      </c>
      <c r="E2898" s="115">
        <f>+'Ark1'!C4706</f>
        <v>2018</v>
      </c>
      <c r="F2898" s="116" t="str">
        <f>+IF('Ark1'!Q4706=0,"",'Ark1'!Q4706)</f>
        <v/>
      </c>
      <c r="G2898" s="116">
        <f>+'Ark1'!R4706</f>
        <v>0</v>
      </c>
      <c r="H2898" s="116">
        <f>+'Ark1'!S4706</f>
        <v>0</v>
      </c>
      <c r="I2898" s="222" t="str">
        <f>+IF(G2898=0,"",'Ark1'!AA4706)</f>
        <v/>
      </c>
      <c r="J2898" s="222" t="str">
        <f>+IF(G2898=0,"",'Ark1'!AB4706)</f>
        <v/>
      </c>
      <c r="K2898" s="114" t="str">
        <f>+IF(G2898=0,"",'Ark1'!U4706)</f>
        <v/>
      </c>
      <c r="L2898" s="222" t="str">
        <f>+IF(G2898=0,"",'Ark1'!W4706)</f>
        <v/>
      </c>
      <c r="M2898" s="222" t="str">
        <f>+IF(G2898=0,"",'Ark1'!X4706)</f>
        <v/>
      </c>
      <c r="N2898" s="114" t="str">
        <f>+IF(G2898=0,"",'Ark1'!Y4706)</f>
        <v/>
      </c>
      <c r="O2898" s="116" t="str">
        <f>+IF(G2898=0,"",'Ark1'!Z4706)</f>
        <v/>
      </c>
      <c r="P2898" s="116" t="str">
        <f t="shared" si="47"/>
        <v/>
      </c>
      <c r="Q2898" s="114" t="str">
        <f>+IF(G2898=0,"",'Ark1'!T4706)</f>
        <v/>
      </c>
      <c r="R2898" s="222" t="str">
        <f>+IF(G2898=0,"",'Ark1'!V4706)</f>
        <v/>
      </c>
      <c r="S2898" s="32"/>
    </row>
    <row r="2899" spans="1:19" x14ac:dyDescent="0.5">
      <c r="A2899" s="32"/>
      <c r="B2899" s="297" t="str">
        <f>+IF(E2899=2012,VLOOKUP(D2899,K_navn!$A$2:$C$359,2),"")</f>
        <v/>
      </c>
      <c r="C2899" s="297" t="str">
        <f>+IF(E2899=2012,VLOOKUP(D2899,K_navn!$A$2:$C$359,3),"")</f>
        <v/>
      </c>
      <c r="D2899" s="115">
        <f>+'Ark1'!P4707</f>
        <v>5043</v>
      </c>
      <c r="E2899" s="115">
        <f>+'Ark1'!C4707</f>
        <v>2019</v>
      </c>
      <c r="F2899" s="116" t="str">
        <f>+IF('Ark1'!Q4707=0,"",'Ark1'!Q4707)</f>
        <v/>
      </c>
      <c r="G2899" s="116">
        <f>+'Ark1'!R4707</f>
        <v>0</v>
      </c>
      <c r="H2899" s="116">
        <f>+'Ark1'!S4707</f>
        <v>0</v>
      </c>
      <c r="I2899" s="222" t="str">
        <f>+IF(G2899=0,"",'Ark1'!AA4707)</f>
        <v/>
      </c>
      <c r="J2899" s="222" t="str">
        <f>+IF(G2899=0,"",'Ark1'!AB4707)</f>
        <v/>
      </c>
      <c r="K2899" s="114" t="str">
        <f>+IF(G2899=0,"",'Ark1'!U4707)</f>
        <v/>
      </c>
      <c r="L2899" s="222" t="str">
        <f>+IF(G2899=0,"",'Ark1'!W4707)</f>
        <v/>
      </c>
      <c r="M2899" s="222" t="str">
        <f>+IF(G2899=0,"",'Ark1'!X4707)</f>
        <v/>
      </c>
      <c r="N2899" s="114" t="str">
        <f>+IF(G2899=0,"",'Ark1'!Y4707)</f>
        <v/>
      </c>
      <c r="O2899" s="116" t="str">
        <f>+IF(G2899=0,"",'Ark1'!Z4707)</f>
        <v/>
      </c>
      <c r="P2899" s="116" t="str">
        <f t="shared" si="47"/>
        <v/>
      </c>
      <c r="Q2899" s="114" t="str">
        <f>+IF(G2899=0,"",'Ark1'!T4707)</f>
        <v/>
      </c>
      <c r="R2899" s="222" t="str">
        <f>+IF(G2899=0,"",'Ark1'!V4707)</f>
        <v/>
      </c>
      <c r="S2899" s="32"/>
    </row>
    <row r="2900" spans="1:19" x14ac:dyDescent="0.5">
      <c r="A2900" s="32"/>
      <c r="B2900" s="297" t="str">
        <f>+IF(E2900=2012,VLOOKUP(D2900,K_navn!$A$2:$C$359,2),"")</f>
        <v/>
      </c>
      <c r="C2900" s="297" t="str">
        <f>+IF(E2900=2012,VLOOKUP(D2900,K_navn!$A$2:$C$359,3),"")</f>
        <v/>
      </c>
      <c r="D2900" s="115">
        <f>+'Ark1'!P4708</f>
        <v>5043</v>
      </c>
      <c r="E2900" s="115">
        <f>+'Ark1'!C4708</f>
        <v>2020</v>
      </c>
      <c r="F2900" s="116" t="str">
        <f>+IF('Ark1'!Q4708=0,"",'Ark1'!Q4708)</f>
        <v/>
      </c>
      <c r="G2900" s="116">
        <f>+'Ark1'!R4708</f>
        <v>0</v>
      </c>
      <c r="H2900" s="116">
        <f>+'Ark1'!S4708</f>
        <v>0</v>
      </c>
      <c r="I2900" s="222" t="str">
        <f>+IF(G2900=0,"",'Ark1'!AA4708)</f>
        <v/>
      </c>
      <c r="J2900" s="222" t="str">
        <f>+IF(G2900=0,"",'Ark1'!AB4708)</f>
        <v/>
      </c>
      <c r="K2900" s="114" t="str">
        <f>+IF(G2900=0,"",'Ark1'!U4708)</f>
        <v/>
      </c>
      <c r="L2900" s="222" t="str">
        <f>+IF(G2900=0,"",'Ark1'!W4708)</f>
        <v/>
      </c>
      <c r="M2900" s="222" t="str">
        <f>+IF(G2900=0,"",'Ark1'!X4708)</f>
        <v/>
      </c>
      <c r="N2900" s="114" t="str">
        <f>+IF(G2900=0,"",'Ark1'!Y4708)</f>
        <v/>
      </c>
      <c r="O2900" s="116" t="str">
        <f>+IF(G2900=0,"",'Ark1'!Z4708)</f>
        <v/>
      </c>
      <c r="P2900" s="116" t="str">
        <f t="shared" si="47"/>
        <v/>
      </c>
      <c r="Q2900" s="114" t="str">
        <f>+IF(G2900=0,"",'Ark1'!T4708)</f>
        <v/>
      </c>
      <c r="R2900" s="222" t="str">
        <f>+IF(G2900=0,"",'Ark1'!V4708)</f>
        <v/>
      </c>
      <c r="S2900" s="32"/>
    </row>
    <row r="2901" spans="1:19" x14ac:dyDescent="0.5">
      <c r="A2901" s="32"/>
      <c r="B2901" s="297" t="str">
        <f>+IF(E2901=2012,VLOOKUP(D2901,K_navn!$A$2:$C$359,2),"")</f>
        <v/>
      </c>
      <c r="C2901" s="297" t="str">
        <f>+IF(E2901=2012,VLOOKUP(D2901,K_navn!$A$2:$C$359,3),"")</f>
        <v/>
      </c>
      <c r="D2901" s="115">
        <f>+'Ark1'!P4709</f>
        <v>5043</v>
      </c>
      <c r="E2901" s="115">
        <f>+'Ark1'!C4709</f>
        <v>2021</v>
      </c>
      <c r="F2901" s="116" t="str">
        <f>+IF('Ark1'!Q4709=0,"",'Ark1'!Q4709)</f>
        <v/>
      </c>
      <c r="G2901" s="116">
        <f>+'Ark1'!R4709</f>
        <v>0</v>
      </c>
      <c r="H2901" s="116">
        <f>+'Ark1'!S4709</f>
        <v>0</v>
      </c>
      <c r="I2901" s="222" t="str">
        <f>+IF(G2901=0,"",'Ark1'!AA4709)</f>
        <v/>
      </c>
      <c r="J2901" s="222" t="str">
        <f>+IF(G2901=0,"",'Ark1'!AB4709)</f>
        <v/>
      </c>
      <c r="K2901" s="114" t="str">
        <f>+IF(G2901=0,"",'Ark1'!U4709)</f>
        <v/>
      </c>
      <c r="L2901" s="222" t="str">
        <f>+IF(G2901=0,"",'Ark1'!W4709)</f>
        <v/>
      </c>
      <c r="M2901" s="222" t="str">
        <f>+IF(G2901=0,"",'Ark1'!X4709)</f>
        <v/>
      </c>
      <c r="N2901" s="114" t="str">
        <f>+IF(G2901=0,"",'Ark1'!Y4709)</f>
        <v/>
      </c>
      <c r="O2901" s="116" t="str">
        <f>+IF(G2901=0,"",'Ark1'!Z4709)</f>
        <v/>
      </c>
      <c r="P2901" s="116" t="str">
        <f t="shared" si="47"/>
        <v/>
      </c>
      <c r="Q2901" s="114" t="str">
        <f>+IF(G2901=0,"",'Ark1'!T4709)</f>
        <v/>
      </c>
      <c r="R2901" s="222" t="str">
        <f>+IF(G2901=0,"",'Ark1'!V4709)</f>
        <v/>
      </c>
      <c r="S2901" s="32"/>
    </row>
    <row r="2902" spans="1:19" x14ac:dyDescent="0.5">
      <c r="A2902" s="32"/>
      <c r="B2902" s="297" t="str">
        <f>+IF(E2902=2012,VLOOKUP(D2902,K_navn!$A$2:$C$359,2),"")</f>
        <v/>
      </c>
      <c r="C2902" s="297" t="str">
        <f>+IF(E2902=2012,VLOOKUP(D2902,K_navn!$A$2:$C$359,3),"")</f>
        <v/>
      </c>
      <c r="D2902" s="115">
        <f>+'Ark1'!P4710</f>
        <v>5043</v>
      </c>
      <c r="E2902" s="115">
        <f>+'Ark1'!C4710</f>
        <v>2022</v>
      </c>
      <c r="F2902" s="116" t="str">
        <f>+IF('Ark1'!Q4710=0,"",'Ark1'!Q4710)</f>
        <v/>
      </c>
      <c r="G2902" s="116">
        <f>+'Ark1'!R4710</f>
        <v>0</v>
      </c>
      <c r="H2902" s="116">
        <f>+'Ark1'!S4710</f>
        <v>0</v>
      </c>
      <c r="I2902" s="222" t="str">
        <f>+IF(G2902=0,"",'Ark1'!AA4710)</f>
        <v/>
      </c>
      <c r="J2902" s="222" t="str">
        <f>+IF(G2902=0,"",'Ark1'!AB4710)</f>
        <v/>
      </c>
      <c r="K2902" s="114" t="str">
        <f>+IF(G2902=0,"",'Ark1'!U4710)</f>
        <v/>
      </c>
      <c r="L2902" s="222" t="str">
        <f>+IF(G2902=0,"",'Ark1'!W4710)</f>
        <v/>
      </c>
      <c r="M2902" s="222" t="str">
        <f>+IF(G2902=0,"",'Ark1'!X4710)</f>
        <v/>
      </c>
      <c r="N2902" s="114" t="str">
        <f>+IF(G2902=0,"",'Ark1'!Y4710)</f>
        <v/>
      </c>
      <c r="O2902" s="116" t="str">
        <f>+IF(G2902=0,"",'Ark1'!Z4710)</f>
        <v/>
      </c>
      <c r="P2902" s="116" t="str">
        <f t="shared" si="47"/>
        <v/>
      </c>
      <c r="Q2902" s="114" t="str">
        <f>+IF(G2902=0,"",'Ark1'!T4710)</f>
        <v/>
      </c>
      <c r="R2902" s="222" t="str">
        <f>+IF(G2902=0,"",'Ark1'!V4710)</f>
        <v/>
      </c>
      <c r="S2902" s="32"/>
    </row>
    <row r="2903" spans="1:19" x14ac:dyDescent="0.5">
      <c r="A2903" s="32"/>
      <c r="B2903" s="297" t="str">
        <f>+IF(E2903=2012,VLOOKUP(D2903,K_navn!$A$2:$C$359,2),"")</f>
        <v>Namsskogan</v>
      </c>
      <c r="C2903" s="297" t="str">
        <f>+IF(E2903=2012,VLOOKUP(D2903,K_navn!$A$2:$C$359,3),"")</f>
        <v>Trøndelag</v>
      </c>
      <c r="D2903" s="115">
        <f>+'Ark1'!P4711</f>
        <v>5044</v>
      </c>
      <c r="E2903" s="115">
        <f>+'Ark1'!C4711</f>
        <v>2012</v>
      </c>
      <c r="F2903" s="116" t="str">
        <f>+IF('Ark1'!Q4711=0,"",'Ark1'!Q4711)</f>
        <v/>
      </c>
      <c r="G2903" s="116">
        <f>+'Ark1'!R4711</f>
        <v>0</v>
      </c>
      <c r="H2903" s="116">
        <f>+'Ark1'!S4711</f>
        <v>0</v>
      </c>
      <c r="I2903" s="222" t="str">
        <f>+IF(G2903=0,"",'Ark1'!AA4711)</f>
        <v/>
      </c>
      <c r="J2903" s="222" t="str">
        <f>+IF(G2903=0,"",'Ark1'!AB4711)</f>
        <v/>
      </c>
      <c r="K2903" s="114" t="str">
        <f>+IF(G2903=0,"",'Ark1'!U4711)</f>
        <v/>
      </c>
      <c r="L2903" s="222" t="str">
        <f>+IF(G2903=0,"",'Ark1'!W4711)</f>
        <v/>
      </c>
      <c r="M2903" s="222" t="str">
        <f>+IF(G2903=0,"",'Ark1'!X4711)</f>
        <v/>
      </c>
      <c r="N2903" s="114" t="str">
        <f>+IF(G2903=0,"",'Ark1'!Y4711)</f>
        <v/>
      </c>
      <c r="O2903" s="116" t="str">
        <f>+IF(G2903=0,"",'Ark1'!Z4711)</f>
        <v/>
      </c>
      <c r="P2903" s="116" t="str">
        <f t="shared" si="47"/>
        <v/>
      </c>
      <c r="Q2903" s="114" t="str">
        <f>+IF(G2903=0,"",'Ark1'!T4711)</f>
        <v/>
      </c>
      <c r="R2903" s="222" t="str">
        <f>+IF(G2903=0,"",'Ark1'!V4711)</f>
        <v/>
      </c>
      <c r="S2903" s="32"/>
    </row>
    <row r="2904" spans="1:19" x14ac:dyDescent="0.5">
      <c r="A2904" s="32"/>
      <c r="B2904" s="297" t="str">
        <f>+IF(E2904=2012,VLOOKUP(D2904,K_navn!$A$2:$C$359,2),"")</f>
        <v/>
      </c>
      <c r="C2904" s="297" t="str">
        <f>+IF(E2904=2012,VLOOKUP(D2904,K_navn!$A$2:$C$359,3),"")</f>
        <v/>
      </c>
      <c r="D2904" s="115">
        <f>+'Ark1'!P4712</f>
        <v>5044</v>
      </c>
      <c r="E2904" s="115">
        <f>+'Ark1'!C4712</f>
        <v>2013</v>
      </c>
      <c r="F2904" s="116" t="str">
        <f>+IF('Ark1'!Q4712=0,"",'Ark1'!Q4712)</f>
        <v/>
      </c>
      <c r="G2904" s="116">
        <f>+'Ark1'!R4712</f>
        <v>0</v>
      </c>
      <c r="H2904" s="116">
        <f>+'Ark1'!S4712</f>
        <v>0</v>
      </c>
      <c r="I2904" s="222" t="str">
        <f>+IF(G2904=0,"",'Ark1'!AA4712)</f>
        <v/>
      </c>
      <c r="J2904" s="222" t="str">
        <f>+IF(G2904=0,"",'Ark1'!AB4712)</f>
        <v/>
      </c>
      <c r="K2904" s="114" t="str">
        <f>+IF(G2904=0,"",'Ark1'!U4712)</f>
        <v/>
      </c>
      <c r="L2904" s="222" t="str">
        <f>+IF(G2904=0,"",'Ark1'!W4712)</f>
        <v/>
      </c>
      <c r="M2904" s="222" t="str">
        <f>+IF(G2904=0,"",'Ark1'!X4712)</f>
        <v/>
      </c>
      <c r="N2904" s="114" t="str">
        <f>+IF(G2904=0,"",'Ark1'!Y4712)</f>
        <v/>
      </c>
      <c r="O2904" s="116" t="str">
        <f>+IF(G2904=0,"",'Ark1'!Z4712)</f>
        <v/>
      </c>
      <c r="P2904" s="116" t="str">
        <f t="shared" si="47"/>
        <v/>
      </c>
      <c r="Q2904" s="114" t="str">
        <f>+IF(G2904=0,"",'Ark1'!T4712)</f>
        <v/>
      </c>
      <c r="R2904" s="222" t="str">
        <f>+IF(G2904=0,"",'Ark1'!V4712)</f>
        <v/>
      </c>
      <c r="S2904" s="32"/>
    </row>
    <row r="2905" spans="1:19" x14ac:dyDescent="0.5">
      <c r="A2905" s="32"/>
      <c r="B2905" s="297" t="str">
        <f>+IF(E2905=2012,VLOOKUP(D2905,K_navn!$A$2:$C$359,2),"")</f>
        <v/>
      </c>
      <c r="C2905" s="297" t="str">
        <f>+IF(E2905=2012,VLOOKUP(D2905,K_navn!$A$2:$C$359,3),"")</f>
        <v/>
      </c>
      <c r="D2905" s="115">
        <f>+'Ark1'!P4713</f>
        <v>5044</v>
      </c>
      <c r="E2905" s="115">
        <f>+'Ark1'!C4713</f>
        <v>2014</v>
      </c>
      <c r="F2905" s="116" t="str">
        <f>+IF('Ark1'!Q4713=0,"",'Ark1'!Q4713)</f>
        <v/>
      </c>
      <c r="G2905" s="116">
        <f>+'Ark1'!R4713</f>
        <v>0</v>
      </c>
      <c r="H2905" s="116">
        <f>+'Ark1'!S4713</f>
        <v>0</v>
      </c>
      <c r="I2905" s="222" t="str">
        <f>+IF(G2905=0,"",'Ark1'!AA4713)</f>
        <v/>
      </c>
      <c r="J2905" s="222" t="str">
        <f>+IF(G2905=0,"",'Ark1'!AB4713)</f>
        <v/>
      </c>
      <c r="K2905" s="114" t="str">
        <f>+IF(G2905=0,"",'Ark1'!U4713)</f>
        <v/>
      </c>
      <c r="L2905" s="222" t="str">
        <f>+IF(G2905=0,"",'Ark1'!W4713)</f>
        <v/>
      </c>
      <c r="M2905" s="222" t="str">
        <f>+IF(G2905=0,"",'Ark1'!X4713)</f>
        <v/>
      </c>
      <c r="N2905" s="114" t="str">
        <f>+IF(G2905=0,"",'Ark1'!Y4713)</f>
        <v/>
      </c>
      <c r="O2905" s="116" t="str">
        <f>+IF(G2905=0,"",'Ark1'!Z4713)</f>
        <v/>
      </c>
      <c r="P2905" s="116" t="str">
        <f t="shared" si="47"/>
        <v/>
      </c>
      <c r="Q2905" s="114" t="str">
        <f>+IF(G2905=0,"",'Ark1'!T4713)</f>
        <v/>
      </c>
      <c r="R2905" s="222" t="str">
        <f>+IF(G2905=0,"",'Ark1'!V4713)</f>
        <v/>
      </c>
      <c r="S2905" s="32"/>
    </row>
    <row r="2906" spans="1:19" x14ac:dyDescent="0.5">
      <c r="A2906" s="32"/>
      <c r="B2906" s="297" t="str">
        <f>+IF(E2906=2012,VLOOKUP(D2906,K_navn!$A$2:$C$359,2),"")</f>
        <v/>
      </c>
      <c r="C2906" s="297" t="str">
        <f>+IF(E2906=2012,VLOOKUP(D2906,K_navn!$A$2:$C$359,3),"")</f>
        <v/>
      </c>
      <c r="D2906" s="115">
        <f>+'Ark1'!P4714</f>
        <v>5044</v>
      </c>
      <c r="E2906" s="115">
        <f>+'Ark1'!C4714</f>
        <v>2015</v>
      </c>
      <c r="F2906" s="116" t="str">
        <f>+IF('Ark1'!Q4714=0,"",'Ark1'!Q4714)</f>
        <v/>
      </c>
      <c r="G2906" s="116">
        <f>+'Ark1'!R4714</f>
        <v>0</v>
      </c>
      <c r="H2906" s="116">
        <f>+'Ark1'!S4714</f>
        <v>0</v>
      </c>
      <c r="I2906" s="222" t="str">
        <f>+IF(G2906=0,"",'Ark1'!AA4714)</f>
        <v/>
      </c>
      <c r="J2906" s="222" t="str">
        <f>+IF(G2906=0,"",'Ark1'!AB4714)</f>
        <v/>
      </c>
      <c r="K2906" s="114" t="str">
        <f>+IF(G2906=0,"",'Ark1'!U4714)</f>
        <v/>
      </c>
      <c r="L2906" s="222" t="str">
        <f>+IF(G2906=0,"",'Ark1'!W4714)</f>
        <v/>
      </c>
      <c r="M2906" s="222" t="str">
        <f>+IF(G2906=0,"",'Ark1'!X4714)</f>
        <v/>
      </c>
      <c r="N2906" s="114" t="str">
        <f>+IF(G2906=0,"",'Ark1'!Y4714)</f>
        <v/>
      </c>
      <c r="O2906" s="116" t="str">
        <f>+IF(G2906=0,"",'Ark1'!Z4714)</f>
        <v/>
      </c>
      <c r="P2906" s="116" t="str">
        <f t="shared" si="47"/>
        <v/>
      </c>
      <c r="Q2906" s="114" t="str">
        <f>+IF(G2906=0,"",'Ark1'!T4714)</f>
        <v/>
      </c>
      <c r="R2906" s="222" t="str">
        <f>+IF(G2906=0,"",'Ark1'!V4714)</f>
        <v/>
      </c>
      <c r="S2906" s="32"/>
    </row>
    <row r="2907" spans="1:19" x14ac:dyDescent="0.5">
      <c r="A2907" s="32"/>
      <c r="B2907" s="297" t="str">
        <f>+IF(E2907=2012,VLOOKUP(D2907,K_navn!$A$2:$C$359,2),"")</f>
        <v/>
      </c>
      <c r="C2907" s="297" t="str">
        <f>+IF(E2907=2012,VLOOKUP(D2907,K_navn!$A$2:$C$359,3),"")</f>
        <v/>
      </c>
      <c r="D2907" s="115">
        <f>+'Ark1'!P4715</f>
        <v>5044</v>
      </c>
      <c r="E2907" s="115">
        <f>+'Ark1'!C4715</f>
        <v>2016</v>
      </c>
      <c r="F2907" s="116" t="str">
        <f>+IF('Ark1'!Q4715=0,"",'Ark1'!Q4715)</f>
        <v/>
      </c>
      <c r="G2907" s="116">
        <f>+'Ark1'!R4715</f>
        <v>0</v>
      </c>
      <c r="H2907" s="116">
        <f>+'Ark1'!S4715</f>
        <v>0</v>
      </c>
      <c r="I2907" s="222" t="str">
        <f>+IF(G2907=0,"",'Ark1'!AA4715)</f>
        <v/>
      </c>
      <c r="J2907" s="222" t="str">
        <f>+IF(G2907=0,"",'Ark1'!AB4715)</f>
        <v/>
      </c>
      <c r="K2907" s="114" t="str">
        <f>+IF(G2907=0,"",'Ark1'!U4715)</f>
        <v/>
      </c>
      <c r="L2907" s="222" t="str">
        <f>+IF(G2907=0,"",'Ark1'!W4715)</f>
        <v/>
      </c>
      <c r="M2907" s="222" t="str">
        <f>+IF(G2907=0,"",'Ark1'!X4715)</f>
        <v/>
      </c>
      <c r="N2907" s="114" t="str">
        <f>+IF(G2907=0,"",'Ark1'!Y4715)</f>
        <v/>
      </c>
      <c r="O2907" s="116" t="str">
        <f>+IF(G2907=0,"",'Ark1'!Z4715)</f>
        <v/>
      </c>
      <c r="P2907" s="116" t="str">
        <f t="shared" si="47"/>
        <v/>
      </c>
      <c r="Q2907" s="114" t="str">
        <f>+IF(G2907=0,"",'Ark1'!T4715)</f>
        <v/>
      </c>
      <c r="R2907" s="222" t="str">
        <f>+IF(G2907=0,"",'Ark1'!V4715)</f>
        <v/>
      </c>
      <c r="S2907" s="32"/>
    </row>
    <row r="2908" spans="1:19" x14ac:dyDescent="0.5">
      <c r="A2908" s="32"/>
      <c r="B2908" s="297" t="str">
        <f>+IF(E2908=2012,VLOOKUP(D2908,K_navn!$A$2:$C$359,2),"")</f>
        <v/>
      </c>
      <c r="C2908" s="297" t="str">
        <f>+IF(E2908=2012,VLOOKUP(D2908,K_navn!$A$2:$C$359,3),"")</f>
        <v/>
      </c>
      <c r="D2908" s="115">
        <f>+'Ark1'!P4716</f>
        <v>5044</v>
      </c>
      <c r="E2908" s="115">
        <f>+'Ark1'!C4716</f>
        <v>2017</v>
      </c>
      <c r="F2908" s="116" t="str">
        <f>+IF('Ark1'!Q4716=0,"",'Ark1'!Q4716)</f>
        <v/>
      </c>
      <c r="G2908" s="116">
        <f>+'Ark1'!R4716</f>
        <v>0</v>
      </c>
      <c r="H2908" s="116">
        <f>+'Ark1'!S4716</f>
        <v>0</v>
      </c>
      <c r="I2908" s="222" t="str">
        <f>+IF(G2908=0,"",'Ark1'!AA4716)</f>
        <v/>
      </c>
      <c r="J2908" s="222" t="str">
        <f>+IF(G2908=0,"",'Ark1'!AB4716)</f>
        <v/>
      </c>
      <c r="K2908" s="114" t="str">
        <f>+IF(G2908=0,"",'Ark1'!U4716)</f>
        <v/>
      </c>
      <c r="L2908" s="222" t="str">
        <f>+IF(G2908=0,"",'Ark1'!W4716)</f>
        <v/>
      </c>
      <c r="M2908" s="222" t="str">
        <f>+IF(G2908=0,"",'Ark1'!X4716)</f>
        <v/>
      </c>
      <c r="N2908" s="114" t="str">
        <f>+IF(G2908=0,"",'Ark1'!Y4716)</f>
        <v/>
      </c>
      <c r="O2908" s="116" t="str">
        <f>+IF(G2908=0,"",'Ark1'!Z4716)</f>
        <v/>
      </c>
      <c r="P2908" s="116" t="str">
        <f t="shared" si="47"/>
        <v/>
      </c>
      <c r="Q2908" s="114" t="str">
        <f>+IF(G2908=0,"",'Ark1'!T4716)</f>
        <v/>
      </c>
      <c r="R2908" s="222" t="str">
        <f>+IF(G2908=0,"",'Ark1'!V4716)</f>
        <v/>
      </c>
      <c r="S2908" s="32"/>
    </row>
    <row r="2909" spans="1:19" x14ac:dyDescent="0.5">
      <c r="A2909" s="32"/>
      <c r="B2909" s="297" t="str">
        <f>+IF(E2909=2012,VLOOKUP(D2909,K_navn!$A$2:$C$359,2),"")</f>
        <v/>
      </c>
      <c r="C2909" s="297" t="str">
        <f>+IF(E2909=2012,VLOOKUP(D2909,K_navn!$A$2:$C$359,3),"")</f>
        <v/>
      </c>
      <c r="D2909" s="115">
        <f>+'Ark1'!P4717</f>
        <v>5044</v>
      </c>
      <c r="E2909" s="115">
        <f>+'Ark1'!C4717</f>
        <v>2018</v>
      </c>
      <c r="F2909" s="116" t="str">
        <f>+IF('Ark1'!Q4717=0,"",'Ark1'!Q4717)</f>
        <v/>
      </c>
      <c r="G2909" s="116">
        <f>+'Ark1'!R4717</f>
        <v>0</v>
      </c>
      <c r="H2909" s="116">
        <f>+'Ark1'!S4717</f>
        <v>0</v>
      </c>
      <c r="I2909" s="222" t="str">
        <f>+IF(G2909=0,"",'Ark1'!AA4717)</f>
        <v/>
      </c>
      <c r="J2909" s="222" t="str">
        <f>+IF(G2909=0,"",'Ark1'!AB4717)</f>
        <v/>
      </c>
      <c r="K2909" s="114" t="str">
        <f>+IF(G2909=0,"",'Ark1'!U4717)</f>
        <v/>
      </c>
      <c r="L2909" s="222" t="str">
        <f>+IF(G2909=0,"",'Ark1'!W4717)</f>
        <v/>
      </c>
      <c r="M2909" s="222" t="str">
        <f>+IF(G2909=0,"",'Ark1'!X4717)</f>
        <v/>
      </c>
      <c r="N2909" s="114" t="str">
        <f>+IF(G2909=0,"",'Ark1'!Y4717)</f>
        <v/>
      </c>
      <c r="O2909" s="116" t="str">
        <f>+IF(G2909=0,"",'Ark1'!Z4717)</f>
        <v/>
      </c>
      <c r="P2909" s="116" t="str">
        <f t="shared" si="47"/>
        <v/>
      </c>
      <c r="Q2909" s="114" t="str">
        <f>+IF(G2909=0,"",'Ark1'!T4717)</f>
        <v/>
      </c>
      <c r="R2909" s="222" t="str">
        <f>+IF(G2909=0,"",'Ark1'!V4717)</f>
        <v/>
      </c>
      <c r="S2909" s="32"/>
    </row>
    <row r="2910" spans="1:19" x14ac:dyDescent="0.5">
      <c r="A2910" s="32"/>
      <c r="B2910" s="297" t="str">
        <f>+IF(E2910=2012,VLOOKUP(D2910,K_navn!$A$2:$C$359,2),"")</f>
        <v/>
      </c>
      <c r="C2910" s="297" t="str">
        <f>+IF(E2910=2012,VLOOKUP(D2910,K_navn!$A$2:$C$359,3),"")</f>
        <v/>
      </c>
      <c r="D2910" s="115">
        <f>+'Ark1'!P4718</f>
        <v>5044</v>
      </c>
      <c r="E2910" s="115">
        <f>+'Ark1'!C4718</f>
        <v>2019</v>
      </c>
      <c r="F2910" s="116" t="str">
        <f>+IF('Ark1'!Q4718=0,"",'Ark1'!Q4718)</f>
        <v/>
      </c>
      <c r="G2910" s="116">
        <f>+'Ark1'!R4718</f>
        <v>0</v>
      </c>
      <c r="H2910" s="116">
        <f>+'Ark1'!S4718</f>
        <v>0</v>
      </c>
      <c r="I2910" s="222" t="str">
        <f>+IF(G2910=0,"",'Ark1'!AA4718)</f>
        <v/>
      </c>
      <c r="J2910" s="222" t="str">
        <f>+IF(G2910=0,"",'Ark1'!AB4718)</f>
        <v/>
      </c>
      <c r="K2910" s="114" t="str">
        <f>+IF(G2910=0,"",'Ark1'!U4718)</f>
        <v/>
      </c>
      <c r="L2910" s="222" t="str">
        <f>+IF(G2910=0,"",'Ark1'!W4718)</f>
        <v/>
      </c>
      <c r="M2910" s="222" t="str">
        <f>+IF(G2910=0,"",'Ark1'!X4718)</f>
        <v/>
      </c>
      <c r="N2910" s="114" t="str">
        <f>+IF(G2910=0,"",'Ark1'!Y4718)</f>
        <v/>
      </c>
      <c r="O2910" s="116" t="str">
        <f>+IF(G2910=0,"",'Ark1'!Z4718)</f>
        <v/>
      </c>
      <c r="P2910" s="116" t="str">
        <f t="shared" si="47"/>
        <v/>
      </c>
      <c r="Q2910" s="114" t="str">
        <f>+IF(G2910=0,"",'Ark1'!T4718)</f>
        <v/>
      </c>
      <c r="R2910" s="222" t="str">
        <f>+IF(G2910=0,"",'Ark1'!V4718)</f>
        <v/>
      </c>
      <c r="S2910" s="32"/>
    </row>
    <row r="2911" spans="1:19" x14ac:dyDescent="0.5">
      <c r="A2911" s="32"/>
      <c r="B2911" s="297" t="str">
        <f>+IF(E2911=2012,VLOOKUP(D2911,K_navn!$A$2:$C$359,2),"")</f>
        <v/>
      </c>
      <c r="C2911" s="297" t="str">
        <f>+IF(E2911=2012,VLOOKUP(D2911,K_navn!$A$2:$C$359,3),"")</f>
        <v/>
      </c>
      <c r="D2911" s="115">
        <f>+'Ark1'!P4719</f>
        <v>5044</v>
      </c>
      <c r="E2911" s="115">
        <f>+'Ark1'!C4719</f>
        <v>2020</v>
      </c>
      <c r="F2911" s="116" t="str">
        <f>+IF('Ark1'!Q4719=0,"",'Ark1'!Q4719)</f>
        <v/>
      </c>
      <c r="G2911" s="116">
        <f>+'Ark1'!R4719</f>
        <v>0</v>
      </c>
      <c r="H2911" s="116">
        <f>+'Ark1'!S4719</f>
        <v>0</v>
      </c>
      <c r="I2911" s="222" t="str">
        <f>+IF(G2911=0,"",'Ark1'!AA4719)</f>
        <v/>
      </c>
      <c r="J2911" s="222" t="str">
        <f>+IF(G2911=0,"",'Ark1'!AB4719)</f>
        <v/>
      </c>
      <c r="K2911" s="114" t="str">
        <f>+IF(G2911=0,"",'Ark1'!U4719)</f>
        <v/>
      </c>
      <c r="L2911" s="222" t="str">
        <f>+IF(G2911=0,"",'Ark1'!W4719)</f>
        <v/>
      </c>
      <c r="M2911" s="222" t="str">
        <f>+IF(G2911=0,"",'Ark1'!X4719)</f>
        <v/>
      </c>
      <c r="N2911" s="114" t="str">
        <f>+IF(G2911=0,"",'Ark1'!Y4719)</f>
        <v/>
      </c>
      <c r="O2911" s="116" t="str">
        <f>+IF(G2911=0,"",'Ark1'!Z4719)</f>
        <v/>
      </c>
      <c r="P2911" s="116" t="str">
        <f t="shared" si="47"/>
        <v/>
      </c>
      <c r="Q2911" s="114" t="str">
        <f>+IF(G2911=0,"",'Ark1'!T4719)</f>
        <v/>
      </c>
      <c r="R2911" s="222" t="str">
        <f>+IF(G2911=0,"",'Ark1'!V4719)</f>
        <v/>
      </c>
      <c r="S2911" s="32"/>
    </row>
    <row r="2912" spans="1:19" x14ac:dyDescent="0.5">
      <c r="A2912" s="32"/>
      <c r="B2912" s="297" t="str">
        <f>+IF(E2912=2012,VLOOKUP(D2912,K_navn!$A$2:$C$359,2),"")</f>
        <v/>
      </c>
      <c r="C2912" s="297" t="str">
        <f>+IF(E2912=2012,VLOOKUP(D2912,K_navn!$A$2:$C$359,3),"")</f>
        <v/>
      </c>
      <c r="D2912" s="115">
        <f>+'Ark1'!P4720</f>
        <v>5044</v>
      </c>
      <c r="E2912" s="115">
        <f>+'Ark1'!C4720</f>
        <v>2021</v>
      </c>
      <c r="F2912" s="116" t="str">
        <f>+IF('Ark1'!Q4720=0,"",'Ark1'!Q4720)</f>
        <v/>
      </c>
      <c r="G2912" s="116">
        <f>+'Ark1'!R4720</f>
        <v>0</v>
      </c>
      <c r="H2912" s="116">
        <f>+'Ark1'!S4720</f>
        <v>0</v>
      </c>
      <c r="I2912" s="222" t="str">
        <f>+IF(G2912=0,"",'Ark1'!AA4720)</f>
        <v/>
      </c>
      <c r="J2912" s="222" t="str">
        <f>+IF(G2912=0,"",'Ark1'!AB4720)</f>
        <v/>
      </c>
      <c r="K2912" s="114" t="str">
        <f>+IF(G2912=0,"",'Ark1'!U4720)</f>
        <v/>
      </c>
      <c r="L2912" s="222" t="str">
        <f>+IF(G2912=0,"",'Ark1'!W4720)</f>
        <v/>
      </c>
      <c r="M2912" s="222" t="str">
        <f>+IF(G2912=0,"",'Ark1'!X4720)</f>
        <v/>
      </c>
      <c r="N2912" s="114" t="str">
        <f>+IF(G2912=0,"",'Ark1'!Y4720)</f>
        <v/>
      </c>
      <c r="O2912" s="116" t="str">
        <f>+IF(G2912=0,"",'Ark1'!Z4720)</f>
        <v/>
      </c>
      <c r="P2912" s="116" t="str">
        <f t="shared" si="47"/>
        <v/>
      </c>
      <c r="Q2912" s="114" t="str">
        <f>+IF(G2912=0,"",'Ark1'!T4720)</f>
        <v/>
      </c>
      <c r="R2912" s="222" t="str">
        <f>+IF(G2912=0,"",'Ark1'!V4720)</f>
        <v/>
      </c>
      <c r="S2912" s="32"/>
    </row>
    <row r="2913" spans="1:19" x14ac:dyDescent="0.5">
      <c r="A2913" s="32"/>
      <c r="B2913" s="297" t="str">
        <f>+IF(E2913=2012,VLOOKUP(D2913,K_navn!$A$2:$C$359,2),"")</f>
        <v/>
      </c>
      <c r="C2913" s="297" t="str">
        <f>+IF(E2913=2012,VLOOKUP(D2913,K_navn!$A$2:$C$359,3),"")</f>
        <v/>
      </c>
      <c r="D2913" s="115">
        <f>+'Ark1'!P4721</f>
        <v>5044</v>
      </c>
      <c r="E2913" s="115">
        <f>+'Ark1'!C4721</f>
        <v>2022</v>
      </c>
      <c r="F2913" s="116" t="str">
        <f>+IF('Ark1'!Q4721=0,"",'Ark1'!Q4721)</f>
        <v/>
      </c>
      <c r="G2913" s="116">
        <f>+'Ark1'!R4721</f>
        <v>0</v>
      </c>
      <c r="H2913" s="116">
        <f>+'Ark1'!S4721</f>
        <v>0</v>
      </c>
      <c r="I2913" s="222" t="str">
        <f>+IF(G2913=0,"",'Ark1'!AA4721)</f>
        <v/>
      </c>
      <c r="J2913" s="222" t="str">
        <f>+IF(G2913=0,"",'Ark1'!AB4721)</f>
        <v/>
      </c>
      <c r="K2913" s="114" t="str">
        <f>+IF(G2913=0,"",'Ark1'!U4721)</f>
        <v/>
      </c>
      <c r="L2913" s="222" t="str">
        <f>+IF(G2913=0,"",'Ark1'!W4721)</f>
        <v/>
      </c>
      <c r="M2913" s="222" t="str">
        <f>+IF(G2913=0,"",'Ark1'!X4721)</f>
        <v/>
      </c>
      <c r="N2913" s="114" t="str">
        <f>+IF(G2913=0,"",'Ark1'!Y4721)</f>
        <v/>
      </c>
      <c r="O2913" s="116" t="str">
        <f>+IF(G2913=0,"",'Ark1'!Z4721)</f>
        <v/>
      </c>
      <c r="P2913" s="116" t="str">
        <f t="shared" si="47"/>
        <v/>
      </c>
      <c r="Q2913" s="114" t="str">
        <f>+IF(G2913=0,"",'Ark1'!T4721)</f>
        <v/>
      </c>
      <c r="R2913" s="222" t="str">
        <f>+IF(G2913=0,"",'Ark1'!V4721)</f>
        <v/>
      </c>
      <c r="S2913" s="32"/>
    </row>
    <row r="2914" spans="1:19" x14ac:dyDescent="0.5">
      <c r="A2914" s="32"/>
      <c r="B2914" s="297" t="str">
        <f>+IF(E2914=2012,VLOOKUP(D2914,K_navn!$A$2:$C$359,2),"")</f>
        <v>Grong</v>
      </c>
      <c r="C2914" s="297" t="str">
        <f>+IF(E2914=2012,VLOOKUP(D2914,K_navn!$A$2:$C$359,3),"")</f>
        <v>Trøndelag</v>
      </c>
      <c r="D2914" s="115">
        <f>+'Ark1'!P4722</f>
        <v>5045</v>
      </c>
      <c r="E2914" s="115">
        <f>+'Ark1'!C4722</f>
        <v>2012</v>
      </c>
      <c r="F2914" s="116" t="str">
        <f>+IF('Ark1'!Q4722=0,"",'Ark1'!Q4722)</f>
        <v/>
      </c>
      <c r="G2914" s="116">
        <f>+'Ark1'!R4722</f>
        <v>0</v>
      </c>
      <c r="H2914" s="116">
        <f>+'Ark1'!S4722</f>
        <v>0</v>
      </c>
      <c r="I2914" s="222" t="str">
        <f>+IF(G2914=0,"",'Ark1'!AA4722)</f>
        <v/>
      </c>
      <c r="J2914" s="222" t="str">
        <f>+IF(G2914=0,"",'Ark1'!AB4722)</f>
        <v/>
      </c>
      <c r="K2914" s="114" t="str">
        <f>+IF(G2914=0,"",'Ark1'!U4722)</f>
        <v/>
      </c>
      <c r="L2914" s="222" t="str">
        <f>+IF(G2914=0,"",'Ark1'!W4722)</f>
        <v/>
      </c>
      <c r="M2914" s="222" t="str">
        <f>+IF(G2914=0,"",'Ark1'!X4722)</f>
        <v/>
      </c>
      <c r="N2914" s="114" t="str">
        <f>+IF(G2914=0,"",'Ark1'!Y4722)</f>
        <v/>
      </c>
      <c r="O2914" s="116" t="str">
        <f>+IF(G2914=0,"",'Ark1'!Z4722)</f>
        <v/>
      </c>
      <c r="P2914" s="116" t="str">
        <f t="shared" si="47"/>
        <v/>
      </c>
      <c r="Q2914" s="114" t="str">
        <f>+IF(G2914=0,"",'Ark1'!T4722)</f>
        <v/>
      </c>
      <c r="R2914" s="222" t="str">
        <f>+IF(G2914=0,"",'Ark1'!V4722)</f>
        <v/>
      </c>
      <c r="S2914" s="32"/>
    </row>
    <row r="2915" spans="1:19" x14ac:dyDescent="0.5">
      <c r="A2915" s="32"/>
      <c r="B2915" s="297" t="str">
        <f>+IF(E2915=2012,VLOOKUP(D2915,K_navn!$A$2:$C$359,2),"")</f>
        <v/>
      </c>
      <c r="C2915" s="297" t="str">
        <f>+IF(E2915=2012,VLOOKUP(D2915,K_navn!$A$2:$C$359,3),"")</f>
        <v/>
      </c>
      <c r="D2915" s="115">
        <f>+'Ark1'!P4723</f>
        <v>5045</v>
      </c>
      <c r="E2915" s="115">
        <f>+'Ark1'!C4723</f>
        <v>2013</v>
      </c>
      <c r="F2915" s="116" t="str">
        <f>+IF('Ark1'!Q4723=0,"",'Ark1'!Q4723)</f>
        <v/>
      </c>
      <c r="G2915" s="116">
        <f>+'Ark1'!R4723</f>
        <v>0</v>
      </c>
      <c r="H2915" s="116">
        <f>+'Ark1'!S4723</f>
        <v>0</v>
      </c>
      <c r="I2915" s="222" t="str">
        <f>+IF(G2915=0,"",'Ark1'!AA4723)</f>
        <v/>
      </c>
      <c r="J2915" s="222" t="str">
        <f>+IF(G2915=0,"",'Ark1'!AB4723)</f>
        <v/>
      </c>
      <c r="K2915" s="114" t="str">
        <f>+IF(G2915=0,"",'Ark1'!U4723)</f>
        <v/>
      </c>
      <c r="L2915" s="222" t="str">
        <f>+IF(G2915=0,"",'Ark1'!W4723)</f>
        <v/>
      </c>
      <c r="M2915" s="222" t="str">
        <f>+IF(G2915=0,"",'Ark1'!X4723)</f>
        <v/>
      </c>
      <c r="N2915" s="114" t="str">
        <f>+IF(G2915=0,"",'Ark1'!Y4723)</f>
        <v/>
      </c>
      <c r="O2915" s="116" t="str">
        <f>+IF(G2915=0,"",'Ark1'!Z4723)</f>
        <v/>
      </c>
      <c r="P2915" s="116" t="str">
        <f t="shared" si="47"/>
        <v/>
      </c>
      <c r="Q2915" s="114" t="str">
        <f>+IF(G2915=0,"",'Ark1'!T4723)</f>
        <v/>
      </c>
      <c r="R2915" s="222" t="str">
        <f>+IF(G2915=0,"",'Ark1'!V4723)</f>
        <v/>
      </c>
      <c r="S2915" s="32"/>
    </row>
    <row r="2916" spans="1:19" x14ac:dyDescent="0.5">
      <c r="A2916" s="32"/>
      <c r="B2916" s="297" t="str">
        <f>+IF(E2916=2012,VLOOKUP(D2916,K_navn!$A$2:$C$359,2),"")</f>
        <v/>
      </c>
      <c r="C2916" s="297" t="str">
        <f>+IF(E2916=2012,VLOOKUP(D2916,K_navn!$A$2:$C$359,3),"")</f>
        <v/>
      </c>
      <c r="D2916" s="115">
        <f>+'Ark1'!P4724</f>
        <v>5045</v>
      </c>
      <c r="E2916" s="115">
        <f>+'Ark1'!C4724</f>
        <v>2014</v>
      </c>
      <c r="F2916" s="116" t="str">
        <f>+IF('Ark1'!Q4724=0,"",'Ark1'!Q4724)</f>
        <v/>
      </c>
      <c r="G2916" s="116">
        <f>+'Ark1'!R4724</f>
        <v>0</v>
      </c>
      <c r="H2916" s="116">
        <f>+'Ark1'!S4724</f>
        <v>0</v>
      </c>
      <c r="I2916" s="222" t="str">
        <f>+IF(G2916=0,"",'Ark1'!AA4724)</f>
        <v/>
      </c>
      <c r="J2916" s="222" t="str">
        <f>+IF(G2916=0,"",'Ark1'!AB4724)</f>
        <v/>
      </c>
      <c r="K2916" s="114" t="str">
        <f>+IF(G2916=0,"",'Ark1'!U4724)</f>
        <v/>
      </c>
      <c r="L2916" s="222" t="str">
        <f>+IF(G2916=0,"",'Ark1'!W4724)</f>
        <v/>
      </c>
      <c r="M2916" s="222" t="str">
        <f>+IF(G2916=0,"",'Ark1'!X4724)</f>
        <v/>
      </c>
      <c r="N2916" s="114" t="str">
        <f>+IF(G2916=0,"",'Ark1'!Y4724)</f>
        <v/>
      </c>
      <c r="O2916" s="116" t="str">
        <f>+IF(G2916=0,"",'Ark1'!Z4724)</f>
        <v/>
      </c>
      <c r="P2916" s="116" t="str">
        <f t="shared" si="47"/>
        <v/>
      </c>
      <c r="Q2916" s="114" t="str">
        <f>+IF(G2916=0,"",'Ark1'!T4724)</f>
        <v/>
      </c>
      <c r="R2916" s="222" t="str">
        <f>+IF(G2916=0,"",'Ark1'!V4724)</f>
        <v/>
      </c>
      <c r="S2916" s="32"/>
    </row>
    <row r="2917" spans="1:19" x14ac:dyDescent="0.5">
      <c r="A2917" s="32"/>
      <c r="B2917" s="297" t="str">
        <f>+IF(E2917=2012,VLOOKUP(D2917,K_navn!$A$2:$C$359,2),"")</f>
        <v/>
      </c>
      <c r="C2917" s="297" t="str">
        <f>+IF(E2917=2012,VLOOKUP(D2917,K_navn!$A$2:$C$359,3),"")</f>
        <v/>
      </c>
      <c r="D2917" s="115">
        <f>+'Ark1'!P4725</f>
        <v>5045</v>
      </c>
      <c r="E2917" s="115">
        <f>+'Ark1'!C4725</f>
        <v>2015</v>
      </c>
      <c r="F2917" s="116" t="str">
        <f>+IF('Ark1'!Q4725=0,"",'Ark1'!Q4725)</f>
        <v/>
      </c>
      <c r="G2917" s="116">
        <f>+'Ark1'!R4725</f>
        <v>0</v>
      </c>
      <c r="H2917" s="116">
        <f>+'Ark1'!S4725</f>
        <v>0</v>
      </c>
      <c r="I2917" s="222" t="str">
        <f>+IF(G2917=0,"",'Ark1'!AA4725)</f>
        <v/>
      </c>
      <c r="J2917" s="222" t="str">
        <f>+IF(G2917=0,"",'Ark1'!AB4725)</f>
        <v/>
      </c>
      <c r="K2917" s="114" t="str">
        <f>+IF(G2917=0,"",'Ark1'!U4725)</f>
        <v/>
      </c>
      <c r="L2917" s="222" t="str">
        <f>+IF(G2917=0,"",'Ark1'!W4725)</f>
        <v/>
      </c>
      <c r="M2917" s="222" t="str">
        <f>+IF(G2917=0,"",'Ark1'!X4725)</f>
        <v/>
      </c>
      <c r="N2917" s="114" t="str">
        <f>+IF(G2917=0,"",'Ark1'!Y4725)</f>
        <v/>
      </c>
      <c r="O2917" s="116" t="str">
        <f>+IF(G2917=0,"",'Ark1'!Z4725)</f>
        <v/>
      </c>
      <c r="P2917" s="116" t="str">
        <f t="shared" si="47"/>
        <v/>
      </c>
      <c r="Q2917" s="114" t="str">
        <f>+IF(G2917=0,"",'Ark1'!T4725)</f>
        <v/>
      </c>
      <c r="R2917" s="222" t="str">
        <f>+IF(G2917=0,"",'Ark1'!V4725)</f>
        <v/>
      </c>
      <c r="S2917" s="32"/>
    </row>
    <row r="2918" spans="1:19" x14ac:dyDescent="0.5">
      <c r="A2918" s="32"/>
      <c r="B2918" s="297" t="str">
        <f>+IF(E2918=2012,VLOOKUP(D2918,K_navn!$A$2:$C$359,2),"")</f>
        <v/>
      </c>
      <c r="C2918" s="297" t="str">
        <f>+IF(E2918=2012,VLOOKUP(D2918,K_navn!$A$2:$C$359,3),"")</f>
        <v/>
      </c>
      <c r="D2918" s="115">
        <f>+'Ark1'!P4726</f>
        <v>5045</v>
      </c>
      <c r="E2918" s="115">
        <f>+'Ark1'!C4726</f>
        <v>2016</v>
      </c>
      <c r="F2918" s="116" t="str">
        <f>+IF('Ark1'!Q4726=0,"",'Ark1'!Q4726)</f>
        <v/>
      </c>
      <c r="G2918" s="116">
        <f>+'Ark1'!R4726</f>
        <v>0</v>
      </c>
      <c r="H2918" s="116">
        <f>+'Ark1'!S4726</f>
        <v>0</v>
      </c>
      <c r="I2918" s="222" t="str">
        <f>+IF(G2918=0,"",'Ark1'!AA4726)</f>
        <v/>
      </c>
      <c r="J2918" s="222" t="str">
        <f>+IF(G2918=0,"",'Ark1'!AB4726)</f>
        <v/>
      </c>
      <c r="K2918" s="114" t="str">
        <f>+IF(G2918=0,"",'Ark1'!U4726)</f>
        <v/>
      </c>
      <c r="L2918" s="222" t="str">
        <f>+IF(G2918=0,"",'Ark1'!W4726)</f>
        <v/>
      </c>
      <c r="M2918" s="222" t="str">
        <f>+IF(G2918=0,"",'Ark1'!X4726)</f>
        <v/>
      </c>
      <c r="N2918" s="114" t="str">
        <f>+IF(G2918=0,"",'Ark1'!Y4726)</f>
        <v/>
      </c>
      <c r="O2918" s="116" t="str">
        <f>+IF(G2918=0,"",'Ark1'!Z4726)</f>
        <v/>
      </c>
      <c r="P2918" s="116" t="str">
        <f t="shared" si="47"/>
        <v/>
      </c>
      <c r="Q2918" s="114" t="str">
        <f>+IF(G2918=0,"",'Ark1'!T4726)</f>
        <v/>
      </c>
      <c r="R2918" s="222" t="str">
        <f>+IF(G2918=0,"",'Ark1'!V4726)</f>
        <v/>
      </c>
      <c r="S2918" s="32"/>
    </row>
    <row r="2919" spans="1:19" x14ac:dyDescent="0.5">
      <c r="A2919" s="32"/>
      <c r="B2919" s="297" t="str">
        <f>+IF(E2919=2012,VLOOKUP(D2919,K_navn!$A$2:$C$359,2),"")</f>
        <v/>
      </c>
      <c r="C2919" s="297" t="str">
        <f>+IF(E2919=2012,VLOOKUP(D2919,K_navn!$A$2:$C$359,3),"")</f>
        <v/>
      </c>
      <c r="D2919" s="115">
        <f>+'Ark1'!P4727</f>
        <v>5045</v>
      </c>
      <c r="E2919" s="115">
        <f>+'Ark1'!C4727</f>
        <v>2017</v>
      </c>
      <c r="F2919" s="116" t="str">
        <f>+IF('Ark1'!Q4727=0,"",'Ark1'!Q4727)</f>
        <v/>
      </c>
      <c r="G2919" s="116">
        <f>+'Ark1'!R4727</f>
        <v>0</v>
      </c>
      <c r="H2919" s="116">
        <f>+'Ark1'!S4727</f>
        <v>0</v>
      </c>
      <c r="I2919" s="222" t="str">
        <f>+IF(G2919=0,"",'Ark1'!AA4727)</f>
        <v/>
      </c>
      <c r="J2919" s="222" t="str">
        <f>+IF(G2919=0,"",'Ark1'!AB4727)</f>
        <v/>
      </c>
      <c r="K2919" s="114" t="str">
        <f>+IF(G2919=0,"",'Ark1'!U4727)</f>
        <v/>
      </c>
      <c r="L2919" s="222" t="str">
        <f>+IF(G2919=0,"",'Ark1'!W4727)</f>
        <v/>
      </c>
      <c r="M2919" s="222" t="str">
        <f>+IF(G2919=0,"",'Ark1'!X4727)</f>
        <v/>
      </c>
      <c r="N2919" s="114" t="str">
        <f>+IF(G2919=0,"",'Ark1'!Y4727)</f>
        <v/>
      </c>
      <c r="O2919" s="116" t="str">
        <f>+IF(G2919=0,"",'Ark1'!Z4727)</f>
        <v/>
      </c>
      <c r="P2919" s="116" t="str">
        <f t="shared" si="47"/>
        <v/>
      </c>
      <c r="Q2919" s="114" t="str">
        <f>+IF(G2919=0,"",'Ark1'!T4727)</f>
        <v/>
      </c>
      <c r="R2919" s="222" t="str">
        <f>+IF(G2919=0,"",'Ark1'!V4727)</f>
        <v/>
      </c>
      <c r="S2919" s="32"/>
    </row>
    <row r="2920" spans="1:19" x14ac:dyDescent="0.5">
      <c r="A2920" s="32"/>
      <c r="B2920" s="297" t="str">
        <f>+IF(E2920=2012,VLOOKUP(D2920,K_navn!$A$2:$C$359,2),"")</f>
        <v/>
      </c>
      <c r="C2920" s="297" t="str">
        <f>+IF(E2920=2012,VLOOKUP(D2920,K_navn!$A$2:$C$359,3),"")</f>
        <v/>
      </c>
      <c r="D2920" s="115">
        <f>+'Ark1'!P4728</f>
        <v>5045</v>
      </c>
      <c r="E2920" s="115">
        <f>+'Ark1'!C4728</f>
        <v>2018</v>
      </c>
      <c r="F2920" s="116" t="str">
        <f>+IF('Ark1'!Q4728=0,"",'Ark1'!Q4728)</f>
        <v/>
      </c>
      <c r="G2920" s="116">
        <f>+'Ark1'!R4728</f>
        <v>0</v>
      </c>
      <c r="H2920" s="116">
        <f>+'Ark1'!S4728</f>
        <v>0</v>
      </c>
      <c r="I2920" s="222" t="str">
        <f>+IF(G2920=0,"",'Ark1'!AA4728)</f>
        <v/>
      </c>
      <c r="J2920" s="222" t="str">
        <f>+IF(G2920=0,"",'Ark1'!AB4728)</f>
        <v/>
      </c>
      <c r="K2920" s="114" t="str">
        <f>+IF(G2920=0,"",'Ark1'!U4728)</f>
        <v/>
      </c>
      <c r="L2920" s="222" t="str">
        <f>+IF(G2920=0,"",'Ark1'!W4728)</f>
        <v/>
      </c>
      <c r="M2920" s="222" t="str">
        <f>+IF(G2920=0,"",'Ark1'!X4728)</f>
        <v/>
      </c>
      <c r="N2920" s="114" t="str">
        <f>+IF(G2920=0,"",'Ark1'!Y4728)</f>
        <v/>
      </c>
      <c r="O2920" s="116" t="str">
        <f>+IF(G2920=0,"",'Ark1'!Z4728)</f>
        <v/>
      </c>
      <c r="P2920" s="116" t="str">
        <f t="shared" si="47"/>
        <v/>
      </c>
      <c r="Q2920" s="114" t="str">
        <f>+IF(G2920=0,"",'Ark1'!T4728)</f>
        <v/>
      </c>
      <c r="R2920" s="222" t="str">
        <f>+IF(G2920=0,"",'Ark1'!V4728)</f>
        <v/>
      </c>
      <c r="S2920" s="32"/>
    </row>
    <row r="2921" spans="1:19" x14ac:dyDescent="0.5">
      <c r="A2921" s="32"/>
      <c r="B2921" s="297" t="str">
        <f>+IF(E2921=2012,VLOOKUP(D2921,K_navn!$A$2:$C$359,2),"")</f>
        <v/>
      </c>
      <c r="C2921" s="297" t="str">
        <f>+IF(E2921=2012,VLOOKUP(D2921,K_navn!$A$2:$C$359,3),"")</f>
        <v/>
      </c>
      <c r="D2921" s="115">
        <f>+'Ark1'!P4729</f>
        <v>5045</v>
      </c>
      <c r="E2921" s="115">
        <f>+'Ark1'!C4729</f>
        <v>2019</v>
      </c>
      <c r="F2921" s="116" t="str">
        <f>+IF('Ark1'!Q4729=0,"",'Ark1'!Q4729)</f>
        <v/>
      </c>
      <c r="G2921" s="116">
        <f>+'Ark1'!R4729</f>
        <v>0</v>
      </c>
      <c r="H2921" s="116">
        <f>+'Ark1'!S4729</f>
        <v>0</v>
      </c>
      <c r="I2921" s="222" t="str">
        <f>+IF(G2921=0,"",'Ark1'!AA4729)</f>
        <v/>
      </c>
      <c r="J2921" s="222" t="str">
        <f>+IF(G2921=0,"",'Ark1'!AB4729)</f>
        <v/>
      </c>
      <c r="K2921" s="114" t="str">
        <f>+IF(G2921=0,"",'Ark1'!U4729)</f>
        <v/>
      </c>
      <c r="L2921" s="222" t="str">
        <f>+IF(G2921=0,"",'Ark1'!W4729)</f>
        <v/>
      </c>
      <c r="M2921" s="222" t="str">
        <f>+IF(G2921=0,"",'Ark1'!X4729)</f>
        <v/>
      </c>
      <c r="N2921" s="114" t="str">
        <f>+IF(G2921=0,"",'Ark1'!Y4729)</f>
        <v/>
      </c>
      <c r="O2921" s="116" t="str">
        <f>+IF(G2921=0,"",'Ark1'!Z4729)</f>
        <v/>
      </c>
      <c r="P2921" s="116" t="str">
        <f t="shared" si="47"/>
        <v/>
      </c>
      <c r="Q2921" s="114" t="str">
        <f>+IF(G2921=0,"",'Ark1'!T4729)</f>
        <v/>
      </c>
      <c r="R2921" s="222" t="str">
        <f>+IF(G2921=0,"",'Ark1'!V4729)</f>
        <v/>
      </c>
      <c r="S2921" s="32"/>
    </row>
    <row r="2922" spans="1:19" x14ac:dyDescent="0.5">
      <c r="A2922" s="32"/>
      <c r="B2922" s="297" t="str">
        <f>+IF(E2922=2012,VLOOKUP(D2922,K_navn!$A$2:$C$359,2),"")</f>
        <v/>
      </c>
      <c r="C2922" s="297" t="str">
        <f>+IF(E2922=2012,VLOOKUP(D2922,K_navn!$A$2:$C$359,3),"")</f>
        <v/>
      </c>
      <c r="D2922" s="115">
        <f>+'Ark1'!P4730</f>
        <v>5045</v>
      </c>
      <c r="E2922" s="115">
        <f>+'Ark1'!C4730</f>
        <v>2020</v>
      </c>
      <c r="F2922" s="116">
        <f>+IF('Ark1'!Q4730=0,"",'Ark1'!Q4730)</f>
        <v>2</v>
      </c>
      <c r="G2922" s="116">
        <f>+'Ark1'!R4730</f>
        <v>183</v>
      </c>
      <c r="H2922" s="116">
        <f>+'Ark1'!S4730</f>
        <v>183</v>
      </c>
      <c r="I2922" s="222">
        <f>+IF(G2922=0,"",'Ark1'!AA4730)</f>
        <v>0.87652073953443854</v>
      </c>
      <c r="J2922" s="222">
        <f>+IF(G2922=0,"",'Ark1'!AB4730)</f>
        <v>0.88740478319305793</v>
      </c>
      <c r="K2922" s="114">
        <f>+IF(G2922=0,"",'Ark1'!U4730)</f>
        <v>62.267759562841519</v>
      </c>
      <c r="L2922" s="222">
        <f>+IF(G2922=0,"",'Ark1'!W4730)</f>
        <v>83.635956284152996</v>
      </c>
      <c r="M2922" s="222">
        <f>+IF(G2922=0,"",'Ark1'!X4730)</f>
        <v>7.9919605805827363</v>
      </c>
      <c r="N2922" s="114">
        <f>+IF(G2922=0,"",'Ark1'!Y4730)</f>
        <v>1.8285528056237816</v>
      </c>
      <c r="O2922" s="116">
        <f>+IF(G2922=0,"",'Ark1'!Z4730)</f>
        <v>-40.47292223004164</v>
      </c>
      <c r="P2922" s="116">
        <f t="shared" si="47"/>
        <v>91.5</v>
      </c>
      <c r="Q2922" s="114">
        <f>+IF(G2922=0,"",'Ark1'!T4730)</f>
        <v>16.770491803278684</v>
      </c>
      <c r="R2922" s="222">
        <f>+IF(G2922=0,"",'Ark1'!V4730)</f>
        <v>90.613170405366176</v>
      </c>
      <c r="S2922" s="32"/>
    </row>
    <row r="2923" spans="1:19" x14ac:dyDescent="0.5">
      <c r="A2923" s="32"/>
      <c r="B2923" s="297" t="str">
        <f>+IF(E2923=2012,VLOOKUP(D2923,K_navn!$A$2:$C$359,2),"")</f>
        <v/>
      </c>
      <c r="C2923" s="297" t="str">
        <f>+IF(E2923=2012,VLOOKUP(D2923,K_navn!$A$2:$C$359,3),"")</f>
        <v/>
      </c>
      <c r="D2923" s="115">
        <f>+'Ark1'!P4731</f>
        <v>5045</v>
      </c>
      <c r="E2923" s="115">
        <f>+'Ark1'!C4731</f>
        <v>2021</v>
      </c>
      <c r="F2923" s="116">
        <f>+IF('Ark1'!Q4731=0,"",'Ark1'!Q4731)</f>
        <v>1</v>
      </c>
      <c r="G2923" s="116">
        <f>+'Ark1'!R4731</f>
        <v>332</v>
      </c>
      <c r="H2923" s="116">
        <f>+'Ark1'!S4731</f>
        <v>332</v>
      </c>
      <c r="I2923" s="222">
        <f>+IF(G2923=0,"",'Ark1'!AA4731)</f>
        <v>1.2627415183325728</v>
      </c>
      <c r="J2923" s="222">
        <f>+IF(G2923=0,"",'Ark1'!AB4731)</f>
        <v>1.3114918154349691</v>
      </c>
      <c r="K2923" s="114">
        <f>+IF(G2923=0,"",'Ark1'!U4731)</f>
        <v>61.620481927710848</v>
      </c>
      <c r="L2923" s="222">
        <f>+IF(G2923=0,"",'Ark1'!W4731)</f>
        <v>88.128524096385604</v>
      </c>
      <c r="M2923" s="222">
        <f>+IF(G2923=0,"",'Ark1'!X4731)</f>
        <v>9.285340333603985</v>
      </c>
      <c r="N2923" s="114">
        <f>+IF(G2923=0,"",'Ark1'!Y4731)</f>
        <v>1.9358544102969679</v>
      </c>
      <c r="O2923" s="116">
        <f>+IF(G2923=0,"",'Ark1'!Z4731)</f>
        <v>-27.495514929988861</v>
      </c>
      <c r="P2923" s="116">
        <f t="shared" si="47"/>
        <v>332</v>
      </c>
      <c r="Q2923" s="114">
        <f>+IF(G2923=0,"",'Ark1'!T4731)</f>
        <v>16.602409638554221</v>
      </c>
      <c r="R2923" s="222">
        <f>+IF(G2923=0,"",'Ark1'!V4731)</f>
        <v>95.48052448145782</v>
      </c>
      <c r="S2923" s="32"/>
    </row>
    <row r="2924" spans="1:19" x14ac:dyDescent="0.5">
      <c r="A2924" s="32"/>
      <c r="B2924" s="297" t="str">
        <f>+IF(E2924=2012,VLOOKUP(D2924,K_navn!$A$2:$C$359,2),"")</f>
        <v/>
      </c>
      <c r="C2924" s="297" t="str">
        <f>+IF(E2924=2012,VLOOKUP(D2924,K_navn!$A$2:$C$359,3),"")</f>
        <v/>
      </c>
      <c r="D2924" s="115">
        <f>+'Ark1'!P4732</f>
        <v>5045</v>
      </c>
      <c r="E2924" s="115">
        <f>+'Ark1'!C4732</f>
        <v>2022</v>
      </c>
      <c r="F2924" s="116">
        <f>+IF('Ark1'!Q4732=0,"",'Ark1'!Q4732)</f>
        <v>1</v>
      </c>
      <c r="G2924" s="116">
        <f>+'Ark1'!R4732</f>
        <v>477</v>
      </c>
      <c r="H2924" s="116">
        <f>+'Ark1'!S4732</f>
        <v>476</v>
      </c>
      <c r="I2924" s="222">
        <f>+IF(G2924=0,"",'Ark1'!AA4732)</f>
        <v>1.6559625065092869</v>
      </c>
      <c r="J2924" s="222">
        <f>+IF(G2924=0,"",'Ark1'!AB4732)</f>
        <v>1.6799543696416164</v>
      </c>
      <c r="K2924" s="114">
        <f>+IF(G2924=0,"",'Ark1'!U4732)</f>
        <v>60.521008403361321</v>
      </c>
      <c r="L2924" s="222">
        <f>+IF(G2924=0,"",'Ark1'!W4732)</f>
        <v>87.183550420168089</v>
      </c>
      <c r="M2924" s="222">
        <f>+IF(G2924=0,"",'Ark1'!X4732)</f>
        <v>9.6419958205194618</v>
      </c>
      <c r="N2924" s="114">
        <f>+IF(G2924=0,"",'Ark1'!Y4732)</f>
        <v>2.2147281620691177</v>
      </c>
      <c r="O2924" s="116">
        <f>+IF(G2924=0,"",'Ark1'!Z4732)</f>
        <v>-42.925841126378657</v>
      </c>
      <c r="P2924" s="116">
        <f t="shared" si="47"/>
        <v>476</v>
      </c>
      <c r="Q2924" s="114">
        <f>+IF(G2924=0,"",'Ark1'!T4732)</f>
        <v>16.064989517819708</v>
      </c>
      <c r="R2924" s="222">
        <f>+IF(G2924=0,"",'Ark1'!V4732)</f>
        <v>94.523635022806531</v>
      </c>
      <c r="S2924" s="32"/>
    </row>
    <row r="2925" spans="1:19" x14ac:dyDescent="0.5">
      <c r="A2925" s="32"/>
      <c r="B2925" s="297" t="str">
        <f>+IF(E2925=2012,VLOOKUP(D2925,K_navn!$A$2:$C$359,2),"")</f>
        <v>Høylandet</v>
      </c>
      <c r="C2925" s="297" t="str">
        <f>+IF(E2925=2012,VLOOKUP(D2925,K_navn!$A$2:$C$359,3),"")</f>
        <v>Trøndelag</v>
      </c>
      <c r="D2925" s="115">
        <f>+'Ark1'!P4733</f>
        <v>5046</v>
      </c>
      <c r="E2925" s="115">
        <f>+'Ark1'!C4733</f>
        <v>2012</v>
      </c>
      <c r="F2925" s="116" t="str">
        <f>+IF('Ark1'!Q4733=0,"",'Ark1'!Q4733)</f>
        <v/>
      </c>
      <c r="G2925" s="116">
        <f>+'Ark1'!R4733</f>
        <v>0</v>
      </c>
      <c r="H2925" s="116">
        <f>+'Ark1'!S4733</f>
        <v>0</v>
      </c>
      <c r="I2925" s="222" t="str">
        <f>+IF(G2925=0,"",'Ark1'!AA4733)</f>
        <v/>
      </c>
      <c r="J2925" s="222" t="str">
        <f>+IF(G2925=0,"",'Ark1'!AB4733)</f>
        <v/>
      </c>
      <c r="K2925" s="114" t="str">
        <f>+IF(G2925=0,"",'Ark1'!U4733)</f>
        <v/>
      </c>
      <c r="L2925" s="222" t="str">
        <f>+IF(G2925=0,"",'Ark1'!W4733)</f>
        <v/>
      </c>
      <c r="M2925" s="222" t="str">
        <f>+IF(G2925=0,"",'Ark1'!X4733)</f>
        <v/>
      </c>
      <c r="N2925" s="114" t="str">
        <f>+IF(G2925=0,"",'Ark1'!Y4733)</f>
        <v/>
      </c>
      <c r="O2925" s="116" t="str">
        <f>+IF(G2925=0,"",'Ark1'!Z4733)</f>
        <v/>
      </c>
      <c r="P2925" s="116" t="str">
        <f t="shared" si="47"/>
        <v/>
      </c>
      <c r="Q2925" s="114" t="str">
        <f>+IF(G2925=0,"",'Ark1'!T4733)</f>
        <v/>
      </c>
      <c r="R2925" s="222" t="str">
        <f>+IF(G2925=0,"",'Ark1'!V4733)</f>
        <v/>
      </c>
      <c r="S2925" s="32"/>
    </row>
    <row r="2926" spans="1:19" x14ac:dyDescent="0.5">
      <c r="A2926" s="32"/>
      <c r="B2926" s="297" t="str">
        <f>+IF(E2926=2012,VLOOKUP(D2926,K_navn!$A$2:$C$359,2),"")</f>
        <v/>
      </c>
      <c r="C2926" s="297" t="str">
        <f>+IF(E2926=2012,VLOOKUP(D2926,K_navn!$A$2:$C$359,3),"")</f>
        <v/>
      </c>
      <c r="D2926" s="115">
        <f>+'Ark1'!P4734</f>
        <v>5046</v>
      </c>
      <c r="E2926" s="115">
        <f>+'Ark1'!C4734</f>
        <v>2013</v>
      </c>
      <c r="F2926" s="116" t="str">
        <f>+IF('Ark1'!Q4734=0,"",'Ark1'!Q4734)</f>
        <v/>
      </c>
      <c r="G2926" s="116">
        <f>+'Ark1'!R4734</f>
        <v>0</v>
      </c>
      <c r="H2926" s="116">
        <f>+'Ark1'!S4734</f>
        <v>0</v>
      </c>
      <c r="I2926" s="222" t="str">
        <f>+IF(G2926=0,"",'Ark1'!AA4734)</f>
        <v/>
      </c>
      <c r="J2926" s="222" t="str">
        <f>+IF(G2926=0,"",'Ark1'!AB4734)</f>
        <v/>
      </c>
      <c r="K2926" s="114" t="str">
        <f>+IF(G2926=0,"",'Ark1'!U4734)</f>
        <v/>
      </c>
      <c r="L2926" s="222" t="str">
        <f>+IF(G2926=0,"",'Ark1'!W4734)</f>
        <v/>
      </c>
      <c r="M2926" s="222" t="str">
        <f>+IF(G2926=0,"",'Ark1'!X4734)</f>
        <v/>
      </c>
      <c r="N2926" s="114" t="str">
        <f>+IF(G2926=0,"",'Ark1'!Y4734)</f>
        <v/>
      </c>
      <c r="O2926" s="116" t="str">
        <f>+IF(G2926=0,"",'Ark1'!Z4734)</f>
        <v/>
      </c>
      <c r="P2926" s="116" t="str">
        <f t="shared" si="47"/>
        <v/>
      </c>
      <c r="Q2926" s="114" t="str">
        <f>+IF(G2926=0,"",'Ark1'!T4734)</f>
        <v/>
      </c>
      <c r="R2926" s="222" t="str">
        <f>+IF(G2926=0,"",'Ark1'!V4734)</f>
        <v/>
      </c>
      <c r="S2926" s="32"/>
    </row>
    <row r="2927" spans="1:19" x14ac:dyDescent="0.5">
      <c r="A2927" s="32"/>
      <c r="B2927" s="297" t="str">
        <f>+IF(E2927=2012,VLOOKUP(D2927,K_navn!$A$2:$C$359,2),"")</f>
        <v/>
      </c>
      <c r="C2927" s="297" t="str">
        <f>+IF(E2927=2012,VLOOKUP(D2927,K_navn!$A$2:$C$359,3),"")</f>
        <v/>
      </c>
      <c r="D2927" s="115">
        <f>+'Ark1'!P4735</f>
        <v>5046</v>
      </c>
      <c r="E2927" s="115">
        <f>+'Ark1'!C4735</f>
        <v>2014</v>
      </c>
      <c r="F2927" s="116" t="str">
        <f>+IF('Ark1'!Q4735=0,"",'Ark1'!Q4735)</f>
        <v/>
      </c>
      <c r="G2927" s="116">
        <f>+'Ark1'!R4735</f>
        <v>0</v>
      </c>
      <c r="H2927" s="116">
        <f>+'Ark1'!S4735</f>
        <v>0</v>
      </c>
      <c r="I2927" s="222" t="str">
        <f>+IF(G2927=0,"",'Ark1'!AA4735)</f>
        <v/>
      </c>
      <c r="J2927" s="222" t="str">
        <f>+IF(G2927=0,"",'Ark1'!AB4735)</f>
        <v/>
      </c>
      <c r="K2927" s="114" t="str">
        <f>+IF(G2927=0,"",'Ark1'!U4735)</f>
        <v/>
      </c>
      <c r="L2927" s="222" t="str">
        <f>+IF(G2927=0,"",'Ark1'!W4735)</f>
        <v/>
      </c>
      <c r="M2927" s="222" t="str">
        <f>+IF(G2927=0,"",'Ark1'!X4735)</f>
        <v/>
      </c>
      <c r="N2927" s="114" t="str">
        <f>+IF(G2927=0,"",'Ark1'!Y4735)</f>
        <v/>
      </c>
      <c r="O2927" s="116" t="str">
        <f>+IF(G2927=0,"",'Ark1'!Z4735)</f>
        <v/>
      </c>
      <c r="P2927" s="116" t="str">
        <f t="shared" si="47"/>
        <v/>
      </c>
      <c r="Q2927" s="114" t="str">
        <f>+IF(G2927=0,"",'Ark1'!T4735)</f>
        <v/>
      </c>
      <c r="R2927" s="222" t="str">
        <f>+IF(G2927=0,"",'Ark1'!V4735)</f>
        <v/>
      </c>
      <c r="S2927" s="32"/>
    </row>
    <row r="2928" spans="1:19" x14ac:dyDescent="0.5">
      <c r="A2928" s="32"/>
      <c r="B2928" s="297" t="str">
        <f>+IF(E2928=2012,VLOOKUP(D2928,K_navn!$A$2:$C$359,2),"")</f>
        <v/>
      </c>
      <c r="C2928" s="297" t="str">
        <f>+IF(E2928=2012,VLOOKUP(D2928,K_navn!$A$2:$C$359,3),"")</f>
        <v/>
      </c>
      <c r="D2928" s="115">
        <f>+'Ark1'!P4736</f>
        <v>5046</v>
      </c>
      <c r="E2928" s="115">
        <f>+'Ark1'!C4736</f>
        <v>2015</v>
      </c>
      <c r="F2928" s="116" t="str">
        <f>+IF('Ark1'!Q4736=0,"",'Ark1'!Q4736)</f>
        <v/>
      </c>
      <c r="G2928" s="116">
        <f>+'Ark1'!R4736</f>
        <v>0</v>
      </c>
      <c r="H2928" s="116">
        <f>+'Ark1'!S4736</f>
        <v>0</v>
      </c>
      <c r="I2928" s="222" t="str">
        <f>+IF(G2928=0,"",'Ark1'!AA4736)</f>
        <v/>
      </c>
      <c r="J2928" s="222" t="str">
        <f>+IF(G2928=0,"",'Ark1'!AB4736)</f>
        <v/>
      </c>
      <c r="K2928" s="114" t="str">
        <f>+IF(G2928=0,"",'Ark1'!U4736)</f>
        <v/>
      </c>
      <c r="L2928" s="222" t="str">
        <f>+IF(G2928=0,"",'Ark1'!W4736)</f>
        <v/>
      </c>
      <c r="M2928" s="222" t="str">
        <f>+IF(G2928=0,"",'Ark1'!X4736)</f>
        <v/>
      </c>
      <c r="N2928" s="114" t="str">
        <f>+IF(G2928=0,"",'Ark1'!Y4736)</f>
        <v/>
      </c>
      <c r="O2928" s="116" t="str">
        <f>+IF(G2928=0,"",'Ark1'!Z4736)</f>
        <v/>
      </c>
      <c r="P2928" s="116" t="str">
        <f t="shared" si="47"/>
        <v/>
      </c>
      <c r="Q2928" s="114" t="str">
        <f>+IF(G2928=0,"",'Ark1'!T4736)</f>
        <v/>
      </c>
      <c r="R2928" s="222" t="str">
        <f>+IF(G2928=0,"",'Ark1'!V4736)</f>
        <v/>
      </c>
      <c r="S2928" s="32"/>
    </row>
    <row r="2929" spans="1:19" x14ac:dyDescent="0.5">
      <c r="A2929" s="32"/>
      <c r="B2929" s="297" t="str">
        <f>+IF(E2929=2012,VLOOKUP(D2929,K_navn!$A$2:$C$359,2),"")</f>
        <v/>
      </c>
      <c r="C2929" s="297" t="str">
        <f>+IF(E2929=2012,VLOOKUP(D2929,K_navn!$A$2:$C$359,3),"")</f>
        <v/>
      </c>
      <c r="D2929" s="115">
        <f>+'Ark1'!P4737</f>
        <v>5046</v>
      </c>
      <c r="E2929" s="115">
        <f>+'Ark1'!C4737</f>
        <v>2016</v>
      </c>
      <c r="F2929" s="116" t="str">
        <f>+IF('Ark1'!Q4737=0,"",'Ark1'!Q4737)</f>
        <v/>
      </c>
      <c r="G2929" s="116">
        <f>+'Ark1'!R4737</f>
        <v>0</v>
      </c>
      <c r="H2929" s="116">
        <f>+'Ark1'!S4737</f>
        <v>0</v>
      </c>
      <c r="I2929" s="222" t="str">
        <f>+IF(G2929=0,"",'Ark1'!AA4737)</f>
        <v/>
      </c>
      <c r="J2929" s="222" t="str">
        <f>+IF(G2929=0,"",'Ark1'!AB4737)</f>
        <v/>
      </c>
      <c r="K2929" s="114" t="str">
        <f>+IF(G2929=0,"",'Ark1'!U4737)</f>
        <v/>
      </c>
      <c r="L2929" s="222" t="str">
        <f>+IF(G2929=0,"",'Ark1'!W4737)</f>
        <v/>
      </c>
      <c r="M2929" s="222" t="str">
        <f>+IF(G2929=0,"",'Ark1'!X4737)</f>
        <v/>
      </c>
      <c r="N2929" s="114" t="str">
        <f>+IF(G2929=0,"",'Ark1'!Y4737)</f>
        <v/>
      </c>
      <c r="O2929" s="116" t="str">
        <f>+IF(G2929=0,"",'Ark1'!Z4737)</f>
        <v/>
      </c>
      <c r="P2929" s="116" t="str">
        <f t="shared" si="47"/>
        <v/>
      </c>
      <c r="Q2929" s="114" t="str">
        <f>+IF(G2929=0,"",'Ark1'!T4737)</f>
        <v/>
      </c>
      <c r="R2929" s="222" t="str">
        <f>+IF(G2929=0,"",'Ark1'!V4737)</f>
        <v/>
      </c>
      <c r="S2929" s="32"/>
    </row>
    <row r="2930" spans="1:19" x14ac:dyDescent="0.5">
      <c r="A2930" s="32"/>
      <c r="B2930" s="297" t="str">
        <f>+IF(E2930=2012,VLOOKUP(D2930,K_navn!$A$2:$C$359,2),"")</f>
        <v/>
      </c>
      <c r="C2930" s="297" t="str">
        <f>+IF(E2930=2012,VLOOKUP(D2930,K_navn!$A$2:$C$359,3),"")</f>
        <v/>
      </c>
      <c r="D2930" s="115">
        <f>+'Ark1'!P4738</f>
        <v>5046</v>
      </c>
      <c r="E2930" s="115">
        <f>+'Ark1'!C4738</f>
        <v>2017</v>
      </c>
      <c r="F2930" s="116" t="str">
        <f>+IF('Ark1'!Q4738=0,"",'Ark1'!Q4738)</f>
        <v/>
      </c>
      <c r="G2930" s="116">
        <f>+'Ark1'!R4738</f>
        <v>0</v>
      </c>
      <c r="H2930" s="116">
        <f>+'Ark1'!S4738</f>
        <v>0</v>
      </c>
      <c r="I2930" s="222" t="str">
        <f>+IF(G2930=0,"",'Ark1'!AA4738)</f>
        <v/>
      </c>
      <c r="J2930" s="222" t="str">
        <f>+IF(G2930=0,"",'Ark1'!AB4738)</f>
        <v/>
      </c>
      <c r="K2930" s="114" t="str">
        <f>+IF(G2930=0,"",'Ark1'!U4738)</f>
        <v/>
      </c>
      <c r="L2930" s="222" t="str">
        <f>+IF(G2930=0,"",'Ark1'!W4738)</f>
        <v/>
      </c>
      <c r="M2930" s="222" t="str">
        <f>+IF(G2930=0,"",'Ark1'!X4738)</f>
        <v/>
      </c>
      <c r="N2930" s="114" t="str">
        <f>+IF(G2930=0,"",'Ark1'!Y4738)</f>
        <v/>
      </c>
      <c r="O2930" s="116" t="str">
        <f>+IF(G2930=0,"",'Ark1'!Z4738)</f>
        <v/>
      </c>
      <c r="P2930" s="116" t="str">
        <f t="shared" si="47"/>
        <v/>
      </c>
      <c r="Q2930" s="114" t="str">
        <f>+IF(G2930=0,"",'Ark1'!T4738)</f>
        <v/>
      </c>
      <c r="R2930" s="222" t="str">
        <f>+IF(G2930=0,"",'Ark1'!V4738)</f>
        <v/>
      </c>
      <c r="S2930" s="32"/>
    </row>
    <row r="2931" spans="1:19" x14ac:dyDescent="0.5">
      <c r="A2931" s="32"/>
      <c r="B2931" s="297" t="str">
        <f>+IF(E2931=2012,VLOOKUP(D2931,K_navn!$A$2:$C$359,2),"")</f>
        <v/>
      </c>
      <c r="C2931" s="297" t="str">
        <f>+IF(E2931=2012,VLOOKUP(D2931,K_navn!$A$2:$C$359,3),"")</f>
        <v/>
      </c>
      <c r="D2931" s="115">
        <f>+'Ark1'!P4739</f>
        <v>5046</v>
      </c>
      <c r="E2931" s="115">
        <f>+'Ark1'!C4739</f>
        <v>2018</v>
      </c>
      <c r="F2931" s="116" t="str">
        <f>+IF('Ark1'!Q4739=0,"",'Ark1'!Q4739)</f>
        <v/>
      </c>
      <c r="G2931" s="116">
        <f>+'Ark1'!R4739</f>
        <v>0</v>
      </c>
      <c r="H2931" s="116">
        <f>+'Ark1'!S4739</f>
        <v>0</v>
      </c>
      <c r="I2931" s="222" t="str">
        <f>+IF(G2931=0,"",'Ark1'!AA4739)</f>
        <v/>
      </c>
      <c r="J2931" s="222" t="str">
        <f>+IF(G2931=0,"",'Ark1'!AB4739)</f>
        <v/>
      </c>
      <c r="K2931" s="114" t="str">
        <f>+IF(G2931=0,"",'Ark1'!U4739)</f>
        <v/>
      </c>
      <c r="L2931" s="222" t="str">
        <f>+IF(G2931=0,"",'Ark1'!W4739)</f>
        <v/>
      </c>
      <c r="M2931" s="222" t="str">
        <f>+IF(G2931=0,"",'Ark1'!X4739)</f>
        <v/>
      </c>
      <c r="N2931" s="114" t="str">
        <f>+IF(G2931=0,"",'Ark1'!Y4739)</f>
        <v/>
      </c>
      <c r="O2931" s="116" t="str">
        <f>+IF(G2931=0,"",'Ark1'!Z4739)</f>
        <v/>
      </c>
      <c r="P2931" s="116" t="str">
        <f t="shared" si="47"/>
        <v/>
      </c>
      <c r="Q2931" s="114" t="str">
        <f>+IF(G2931=0,"",'Ark1'!T4739)</f>
        <v/>
      </c>
      <c r="R2931" s="222" t="str">
        <f>+IF(G2931=0,"",'Ark1'!V4739)</f>
        <v/>
      </c>
      <c r="S2931" s="32"/>
    </row>
    <row r="2932" spans="1:19" x14ac:dyDescent="0.5">
      <c r="A2932" s="32"/>
      <c r="B2932" s="297" t="str">
        <f>+IF(E2932=2012,VLOOKUP(D2932,K_navn!$A$2:$C$359,2),"")</f>
        <v/>
      </c>
      <c r="C2932" s="297" t="str">
        <f>+IF(E2932=2012,VLOOKUP(D2932,K_navn!$A$2:$C$359,3),"")</f>
        <v/>
      </c>
      <c r="D2932" s="115">
        <f>+'Ark1'!P4740</f>
        <v>5046</v>
      </c>
      <c r="E2932" s="115">
        <f>+'Ark1'!C4740</f>
        <v>2019</v>
      </c>
      <c r="F2932" s="116" t="str">
        <f>+IF('Ark1'!Q4740=0,"",'Ark1'!Q4740)</f>
        <v/>
      </c>
      <c r="G2932" s="116">
        <f>+'Ark1'!R4740</f>
        <v>0</v>
      </c>
      <c r="H2932" s="116">
        <f>+'Ark1'!S4740</f>
        <v>0</v>
      </c>
      <c r="I2932" s="222" t="str">
        <f>+IF(G2932=0,"",'Ark1'!AA4740)</f>
        <v/>
      </c>
      <c r="J2932" s="222" t="str">
        <f>+IF(G2932=0,"",'Ark1'!AB4740)</f>
        <v/>
      </c>
      <c r="K2932" s="114" t="str">
        <f>+IF(G2932=0,"",'Ark1'!U4740)</f>
        <v/>
      </c>
      <c r="L2932" s="222" t="str">
        <f>+IF(G2932=0,"",'Ark1'!W4740)</f>
        <v/>
      </c>
      <c r="M2932" s="222" t="str">
        <f>+IF(G2932=0,"",'Ark1'!X4740)</f>
        <v/>
      </c>
      <c r="N2932" s="114" t="str">
        <f>+IF(G2932=0,"",'Ark1'!Y4740)</f>
        <v/>
      </c>
      <c r="O2932" s="116" t="str">
        <f>+IF(G2932=0,"",'Ark1'!Z4740)</f>
        <v/>
      </c>
      <c r="P2932" s="116" t="str">
        <f t="shared" si="47"/>
        <v/>
      </c>
      <c r="Q2932" s="114" t="str">
        <f>+IF(G2932=0,"",'Ark1'!T4740)</f>
        <v/>
      </c>
      <c r="R2932" s="222" t="str">
        <f>+IF(G2932=0,"",'Ark1'!V4740)</f>
        <v/>
      </c>
      <c r="S2932" s="32"/>
    </row>
    <row r="2933" spans="1:19" x14ac:dyDescent="0.5">
      <c r="A2933" s="32"/>
      <c r="B2933" s="297" t="str">
        <f>+IF(E2933=2012,VLOOKUP(D2933,K_navn!$A$2:$C$359,2),"")</f>
        <v/>
      </c>
      <c r="C2933" s="297" t="str">
        <f>+IF(E2933=2012,VLOOKUP(D2933,K_navn!$A$2:$C$359,3),"")</f>
        <v/>
      </c>
      <c r="D2933" s="115">
        <f>+'Ark1'!P4741</f>
        <v>5046</v>
      </c>
      <c r="E2933" s="115">
        <f>+'Ark1'!C4741</f>
        <v>2020</v>
      </c>
      <c r="F2933" s="116" t="str">
        <f>+IF('Ark1'!Q4741=0,"",'Ark1'!Q4741)</f>
        <v/>
      </c>
      <c r="G2933" s="116">
        <f>+'Ark1'!R4741</f>
        <v>0</v>
      </c>
      <c r="H2933" s="116">
        <f>+'Ark1'!S4741</f>
        <v>0</v>
      </c>
      <c r="I2933" s="222" t="str">
        <f>+IF(G2933=0,"",'Ark1'!AA4741)</f>
        <v/>
      </c>
      <c r="J2933" s="222" t="str">
        <f>+IF(G2933=0,"",'Ark1'!AB4741)</f>
        <v/>
      </c>
      <c r="K2933" s="114" t="str">
        <f>+IF(G2933=0,"",'Ark1'!U4741)</f>
        <v/>
      </c>
      <c r="L2933" s="222" t="str">
        <f>+IF(G2933=0,"",'Ark1'!W4741)</f>
        <v/>
      </c>
      <c r="M2933" s="222" t="str">
        <f>+IF(G2933=0,"",'Ark1'!X4741)</f>
        <v/>
      </c>
      <c r="N2933" s="114" t="str">
        <f>+IF(G2933=0,"",'Ark1'!Y4741)</f>
        <v/>
      </c>
      <c r="O2933" s="116" t="str">
        <f>+IF(G2933=0,"",'Ark1'!Z4741)</f>
        <v/>
      </c>
      <c r="P2933" s="116" t="str">
        <f t="shared" ref="P2933:P2996" si="48">+IF(G2933=0,"",H2933/F2933)</f>
        <v/>
      </c>
      <c r="Q2933" s="114" t="str">
        <f>+IF(G2933=0,"",'Ark1'!T4741)</f>
        <v/>
      </c>
      <c r="R2933" s="222" t="str">
        <f>+IF(G2933=0,"",'Ark1'!V4741)</f>
        <v/>
      </c>
      <c r="S2933" s="32"/>
    </row>
    <row r="2934" spans="1:19" x14ac:dyDescent="0.5">
      <c r="A2934" s="32"/>
      <c r="B2934" s="297" t="str">
        <f>+IF(E2934=2012,VLOOKUP(D2934,K_navn!$A$2:$C$359,2),"")</f>
        <v/>
      </c>
      <c r="C2934" s="297" t="str">
        <f>+IF(E2934=2012,VLOOKUP(D2934,K_navn!$A$2:$C$359,3),"")</f>
        <v/>
      </c>
      <c r="D2934" s="115">
        <f>+'Ark1'!P4742</f>
        <v>5046</v>
      </c>
      <c r="E2934" s="115">
        <f>+'Ark1'!C4742</f>
        <v>2021</v>
      </c>
      <c r="F2934" s="116" t="str">
        <f>+IF('Ark1'!Q4742=0,"",'Ark1'!Q4742)</f>
        <v/>
      </c>
      <c r="G2934" s="116">
        <f>+'Ark1'!R4742</f>
        <v>0</v>
      </c>
      <c r="H2934" s="116">
        <f>+'Ark1'!S4742</f>
        <v>0</v>
      </c>
      <c r="I2934" s="222" t="str">
        <f>+IF(G2934=0,"",'Ark1'!AA4742)</f>
        <v/>
      </c>
      <c r="J2934" s="222" t="str">
        <f>+IF(G2934=0,"",'Ark1'!AB4742)</f>
        <v/>
      </c>
      <c r="K2934" s="114" t="str">
        <f>+IF(G2934=0,"",'Ark1'!U4742)</f>
        <v/>
      </c>
      <c r="L2934" s="222" t="str">
        <f>+IF(G2934=0,"",'Ark1'!W4742)</f>
        <v/>
      </c>
      <c r="M2934" s="222" t="str">
        <f>+IF(G2934=0,"",'Ark1'!X4742)</f>
        <v/>
      </c>
      <c r="N2934" s="114" t="str">
        <f>+IF(G2934=0,"",'Ark1'!Y4742)</f>
        <v/>
      </c>
      <c r="O2934" s="116" t="str">
        <f>+IF(G2934=0,"",'Ark1'!Z4742)</f>
        <v/>
      </c>
      <c r="P2934" s="116" t="str">
        <f t="shared" si="48"/>
        <v/>
      </c>
      <c r="Q2934" s="114" t="str">
        <f>+IF(G2934=0,"",'Ark1'!T4742)</f>
        <v/>
      </c>
      <c r="R2934" s="222" t="str">
        <f>+IF(G2934=0,"",'Ark1'!V4742)</f>
        <v/>
      </c>
      <c r="S2934" s="32"/>
    </row>
    <row r="2935" spans="1:19" x14ac:dyDescent="0.5">
      <c r="A2935" s="32"/>
      <c r="B2935" s="297" t="str">
        <f>+IF(E2935=2012,VLOOKUP(D2935,K_navn!$A$2:$C$359,2),"")</f>
        <v/>
      </c>
      <c r="C2935" s="297" t="str">
        <f>+IF(E2935=2012,VLOOKUP(D2935,K_navn!$A$2:$C$359,3),"")</f>
        <v/>
      </c>
      <c r="D2935" s="115">
        <f>+'Ark1'!P4743</f>
        <v>5046</v>
      </c>
      <c r="E2935" s="115">
        <f>+'Ark1'!C4743</f>
        <v>2022</v>
      </c>
      <c r="F2935" s="116" t="str">
        <f>+IF('Ark1'!Q4743=0,"",'Ark1'!Q4743)</f>
        <v/>
      </c>
      <c r="G2935" s="116">
        <f>+'Ark1'!R4743</f>
        <v>0</v>
      </c>
      <c r="H2935" s="116">
        <f>+'Ark1'!S4743</f>
        <v>0</v>
      </c>
      <c r="I2935" s="222" t="str">
        <f>+IF(G2935=0,"",'Ark1'!AA4743)</f>
        <v/>
      </c>
      <c r="J2935" s="222" t="str">
        <f>+IF(G2935=0,"",'Ark1'!AB4743)</f>
        <v/>
      </c>
      <c r="K2935" s="114" t="str">
        <f>+IF(G2935=0,"",'Ark1'!U4743)</f>
        <v/>
      </c>
      <c r="L2935" s="222" t="str">
        <f>+IF(G2935=0,"",'Ark1'!W4743)</f>
        <v/>
      </c>
      <c r="M2935" s="222" t="str">
        <f>+IF(G2935=0,"",'Ark1'!X4743)</f>
        <v/>
      </c>
      <c r="N2935" s="114" t="str">
        <f>+IF(G2935=0,"",'Ark1'!Y4743)</f>
        <v/>
      </c>
      <c r="O2935" s="116" t="str">
        <f>+IF(G2935=0,"",'Ark1'!Z4743)</f>
        <v/>
      </c>
      <c r="P2935" s="116" t="str">
        <f t="shared" si="48"/>
        <v/>
      </c>
      <c r="Q2935" s="114" t="str">
        <f>+IF(G2935=0,"",'Ark1'!T4743)</f>
        <v/>
      </c>
      <c r="R2935" s="222" t="str">
        <f>+IF(G2935=0,"",'Ark1'!V4743)</f>
        <v/>
      </c>
      <c r="S2935" s="32"/>
    </row>
    <row r="2936" spans="1:19" x14ac:dyDescent="0.5">
      <c r="A2936" s="32"/>
      <c r="B2936" s="297" t="str">
        <f>+IF(E2936=2012,VLOOKUP(D2936,K_navn!$A$2:$C$359,2),"")</f>
        <v>Overhalla</v>
      </c>
      <c r="C2936" s="297" t="str">
        <f>+IF(E2936=2012,VLOOKUP(D2936,K_navn!$A$2:$C$359,3),"")</f>
        <v>Trøndelag</v>
      </c>
      <c r="D2936" s="115">
        <f>+'Ark1'!P4744</f>
        <v>5047</v>
      </c>
      <c r="E2936" s="115">
        <f>+'Ark1'!C4744</f>
        <v>2012</v>
      </c>
      <c r="F2936" s="116" t="str">
        <f>+IF('Ark1'!Q4744=0,"",'Ark1'!Q4744)</f>
        <v/>
      </c>
      <c r="G2936" s="116">
        <f>+'Ark1'!R4744</f>
        <v>0</v>
      </c>
      <c r="H2936" s="116">
        <f>+'Ark1'!S4744</f>
        <v>0</v>
      </c>
      <c r="I2936" s="222" t="str">
        <f>+IF(G2936=0,"",'Ark1'!AA4744)</f>
        <v/>
      </c>
      <c r="J2936" s="222" t="str">
        <f>+IF(G2936=0,"",'Ark1'!AB4744)</f>
        <v/>
      </c>
      <c r="K2936" s="114" t="str">
        <f>+IF(G2936=0,"",'Ark1'!U4744)</f>
        <v/>
      </c>
      <c r="L2936" s="222" t="str">
        <f>+IF(G2936=0,"",'Ark1'!W4744)</f>
        <v/>
      </c>
      <c r="M2936" s="222" t="str">
        <f>+IF(G2936=0,"",'Ark1'!X4744)</f>
        <v/>
      </c>
      <c r="N2936" s="114" t="str">
        <f>+IF(G2936=0,"",'Ark1'!Y4744)</f>
        <v/>
      </c>
      <c r="O2936" s="116" t="str">
        <f>+IF(G2936=0,"",'Ark1'!Z4744)</f>
        <v/>
      </c>
      <c r="P2936" s="116" t="str">
        <f t="shared" si="48"/>
        <v/>
      </c>
      <c r="Q2936" s="114" t="str">
        <f>+IF(G2936=0,"",'Ark1'!T4744)</f>
        <v/>
      </c>
      <c r="R2936" s="222" t="str">
        <f>+IF(G2936=0,"",'Ark1'!V4744)</f>
        <v/>
      </c>
      <c r="S2936" s="32"/>
    </row>
    <row r="2937" spans="1:19" x14ac:dyDescent="0.5">
      <c r="A2937" s="32"/>
      <c r="B2937" s="297" t="str">
        <f>+IF(E2937=2012,VLOOKUP(D2937,K_navn!$A$2:$C$359,2),"")</f>
        <v/>
      </c>
      <c r="C2937" s="297" t="str">
        <f>+IF(E2937=2012,VLOOKUP(D2937,K_navn!$A$2:$C$359,3),"")</f>
        <v/>
      </c>
      <c r="D2937" s="115">
        <f>+'Ark1'!P4745</f>
        <v>5047</v>
      </c>
      <c r="E2937" s="115">
        <f>+'Ark1'!C4745</f>
        <v>2013</v>
      </c>
      <c r="F2937" s="116" t="str">
        <f>+IF('Ark1'!Q4745=0,"",'Ark1'!Q4745)</f>
        <v/>
      </c>
      <c r="G2937" s="116">
        <f>+'Ark1'!R4745</f>
        <v>0</v>
      </c>
      <c r="H2937" s="116">
        <f>+'Ark1'!S4745</f>
        <v>0</v>
      </c>
      <c r="I2937" s="222" t="str">
        <f>+IF(G2937=0,"",'Ark1'!AA4745)</f>
        <v/>
      </c>
      <c r="J2937" s="222" t="str">
        <f>+IF(G2937=0,"",'Ark1'!AB4745)</f>
        <v/>
      </c>
      <c r="K2937" s="114" t="str">
        <f>+IF(G2937=0,"",'Ark1'!U4745)</f>
        <v/>
      </c>
      <c r="L2937" s="222" t="str">
        <f>+IF(G2937=0,"",'Ark1'!W4745)</f>
        <v/>
      </c>
      <c r="M2937" s="222" t="str">
        <f>+IF(G2937=0,"",'Ark1'!X4745)</f>
        <v/>
      </c>
      <c r="N2937" s="114" t="str">
        <f>+IF(G2937=0,"",'Ark1'!Y4745)</f>
        <v/>
      </c>
      <c r="O2937" s="116" t="str">
        <f>+IF(G2937=0,"",'Ark1'!Z4745)</f>
        <v/>
      </c>
      <c r="P2937" s="116" t="str">
        <f t="shared" si="48"/>
        <v/>
      </c>
      <c r="Q2937" s="114" t="str">
        <f>+IF(G2937=0,"",'Ark1'!T4745)</f>
        <v/>
      </c>
      <c r="R2937" s="222" t="str">
        <f>+IF(G2937=0,"",'Ark1'!V4745)</f>
        <v/>
      </c>
      <c r="S2937" s="32"/>
    </row>
    <row r="2938" spans="1:19" x14ac:dyDescent="0.5">
      <c r="A2938" s="32"/>
      <c r="B2938" s="297" t="str">
        <f>+IF(E2938=2012,VLOOKUP(D2938,K_navn!$A$2:$C$359,2),"")</f>
        <v/>
      </c>
      <c r="C2938" s="297" t="str">
        <f>+IF(E2938=2012,VLOOKUP(D2938,K_navn!$A$2:$C$359,3),"")</f>
        <v/>
      </c>
      <c r="D2938" s="115">
        <f>+'Ark1'!P4746</f>
        <v>5047</v>
      </c>
      <c r="E2938" s="115">
        <f>+'Ark1'!C4746</f>
        <v>2014</v>
      </c>
      <c r="F2938" s="116" t="str">
        <f>+IF('Ark1'!Q4746=0,"",'Ark1'!Q4746)</f>
        <v/>
      </c>
      <c r="G2938" s="116">
        <f>+'Ark1'!R4746</f>
        <v>0</v>
      </c>
      <c r="H2938" s="116">
        <f>+'Ark1'!S4746</f>
        <v>0</v>
      </c>
      <c r="I2938" s="222" t="str">
        <f>+IF(G2938=0,"",'Ark1'!AA4746)</f>
        <v/>
      </c>
      <c r="J2938" s="222" t="str">
        <f>+IF(G2938=0,"",'Ark1'!AB4746)</f>
        <v/>
      </c>
      <c r="K2938" s="114" t="str">
        <f>+IF(G2938=0,"",'Ark1'!U4746)</f>
        <v/>
      </c>
      <c r="L2938" s="222" t="str">
        <f>+IF(G2938=0,"",'Ark1'!W4746)</f>
        <v/>
      </c>
      <c r="M2938" s="222" t="str">
        <f>+IF(G2938=0,"",'Ark1'!X4746)</f>
        <v/>
      </c>
      <c r="N2938" s="114" t="str">
        <f>+IF(G2938=0,"",'Ark1'!Y4746)</f>
        <v/>
      </c>
      <c r="O2938" s="116" t="str">
        <f>+IF(G2938=0,"",'Ark1'!Z4746)</f>
        <v/>
      </c>
      <c r="P2938" s="116" t="str">
        <f t="shared" si="48"/>
        <v/>
      </c>
      <c r="Q2938" s="114" t="str">
        <f>+IF(G2938=0,"",'Ark1'!T4746)</f>
        <v/>
      </c>
      <c r="R2938" s="222" t="str">
        <f>+IF(G2938=0,"",'Ark1'!V4746)</f>
        <v/>
      </c>
      <c r="S2938" s="32"/>
    </row>
    <row r="2939" spans="1:19" x14ac:dyDescent="0.5">
      <c r="A2939" s="32"/>
      <c r="B2939" s="297" t="str">
        <f>+IF(E2939=2012,VLOOKUP(D2939,K_navn!$A$2:$C$359,2),"")</f>
        <v/>
      </c>
      <c r="C2939" s="297" t="str">
        <f>+IF(E2939=2012,VLOOKUP(D2939,K_navn!$A$2:$C$359,3),"")</f>
        <v/>
      </c>
      <c r="D2939" s="115">
        <f>+'Ark1'!P4747</f>
        <v>5047</v>
      </c>
      <c r="E2939" s="115">
        <f>+'Ark1'!C4747</f>
        <v>2015</v>
      </c>
      <c r="F2939" s="116" t="str">
        <f>+IF('Ark1'!Q4747=0,"",'Ark1'!Q4747)</f>
        <v/>
      </c>
      <c r="G2939" s="116">
        <f>+'Ark1'!R4747</f>
        <v>0</v>
      </c>
      <c r="H2939" s="116">
        <f>+'Ark1'!S4747</f>
        <v>0</v>
      </c>
      <c r="I2939" s="222" t="str">
        <f>+IF(G2939=0,"",'Ark1'!AA4747)</f>
        <v/>
      </c>
      <c r="J2939" s="222" t="str">
        <f>+IF(G2939=0,"",'Ark1'!AB4747)</f>
        <v/>
      </c>
      <c r="K2939" s="114" t="str">
        <f>+IF(G2939=0,"",'Ark1'!U4747)</f>
        <v/>
      </c>
      <c r="L2939" s="222" t="str">
        <f>+IF(G2939=0,"",'Ark1'!W4747)</f>
        <v/>
      </c>
      <c r="M2939" s="222" t="str">
        <f>+IF(G2939=0,"",'Ark1'!X4747)</f>
        <v/>
      </c>
      <c r="N2939" s="114" t="str">
        <f>+IF(G2939=0,"",'Ark1'!Y4747)</f>
        <v/>
      </c>
      <c r="O2939" s="116" t="str">
        <f>+IF(G2939=0,"",'Ark1'!Z4747)</f>
        <v/>
      </c>
      <c r="P2939" s="116" t="str">
        <f t="shared" si="48"/>
        <v/>
      </c>
      <c r="Q2939" s="114" t="str">
        <f>+IF(G2939=0,"",'Ark1'!T4747)</f>
        <v/>
      </c>
      <c r="R2939" s="222" t="str">
        <f>+IF(G2939=0,"",'Ark1'!V4747)</f>
        <v/>
      </c>
      <c r="S2939" s="32"/>
    </row>
    <row r="2940" spans="1:19" x14ac:dyDescent="0.5">
      <c r="A2940" s="32"/>
      <c r="B2940" s="297" t="str">
        <f>+IF(E2940=2012,VLOOKUP(D2940,K_navn!$A$2:$C$359,2),"")</f>
        <v/>
      </c>
      <c r="C2940" s="297" t="str">
        <f>+IF(E2940=2012,VLOOKUP(D2940,K_navn!$A$2:$C$359,3),"")</f>
        <v/>
      </c>
      <c r="D2940" s="115">
        <f>+'Ark1'!P4748</f>
        <v>5047</v>
      </c>
      <c r="E2940" s="115">
        <f>+'Ark1'!C4748</f>
        <v>2016</v>
      </c>
      <c r="F2940" s="116" t="str">
        <f>+IF('Ark1'!Q4748=0,"",'Ark1'!Q4748)</f>
        <v/>
      </c>
      <c r="G2940" s="116">
        <f>+'Ark1'!R4748</f>
        <v>0</v>
      </c>
      <c r="H2940" s="116">
        <f>+'Ark1'!S4748</f>
        <v>0</v>
      </c>
      <c r="I2940" s="222" t="str">
        <f>+IF(G2940=0,"",'Ark1'!AA4748)</f>
        <v/>
      </c>
      <c r="J2940" s="222" t="str">
        <f>+IF(G2940=0,"",'Ark1'!AB4748)</f>
        <v/>
      </c>
      <c r="K2940" s="114" t="str">
        <f>+IF(G2940=0,"",'Ark1'!U4748)</f>
        <v/>
      </c>
      <c r="L2940" s="222" t="str">
        <f>+IF(G2940=0,"",'Ark1'!W4748)</f>
        <v/>
      </c>
      <c r="M2940" s="222" t="str">
        <f>+IF(G2940=0,"",'Ark1'!X4748)</f>
        <v/>
      </c>
      <c r="N2940" s="114" t="str">
        <f>+IF(G2940=0,"",'Ark1'!Y4748)</f>
        <v/>
      </c>
      <c r="O2940" s="116" t="str">
        <f>+IF(G2940=0,"",'Ark1'!Z4748)</f>
        <v/>
      </c>
      <c r="P2940" s="116" t="str">
        <f t="shared" si="48"/>
        <v/>
      </c>
      <c r="Q2940" s="114" t="str">
        <f>+IF(G2940=0,"",'Ark1'!T4748)</f>
        <v/>
      </c>
      <c r="R2940" s="222" t="str">
        <f>+IF(G2940=0,"",'Ark1'!V4748)</f>
        <v/>
      </c>
      <c r="S2940" s="32"/>
    </row>
    <row r="2941" spans="1:19" x14ac:dyDescent="0.5">
      <c r="A2941" s="32"/>
      <c r="B2941" s="297" t="str">
        <f>+IF(E2941=2012,VLOOKUP(D2941,K_navn!$A$2:$C$359,2),"")</f>
        <v/>
      </c>
      <c r="C2941" s="297" t="str">
        <f>+IF(E2941=2012,VLOOKUP(D2941,K_navn!$A$2:$C$359,3),"")</f>
        <v/>
      </c>
      <c r="D2941" s="115">
        <f>+'Ark1'!P4749</f>
        <v>5047</v>
      </c>
      <c r="E2941" s="115">
        <f>+'Ark1'!C4749</f>
        <v>2017</v>
      </c>
      <c r="F2941" s="116" t="str">
        <f>+IF('Ark1'!Q4749=0,"",'Ark1'!Q4749)</f>
        <v/>
      </c>
      <c r="G2941" s="116">
        <f>+'Ark1'!R4749</f>
        <v>0</v>
      </c>
      <c r="H2941" s="116">
        <f>+'Ark1'!S4749</f>
        <v>0</v>
      </c>
      <c r="I2941" s="222" t="str">
        <f>+IF(G2941=0,"",'Ark1'!AA4749)</f>
        <v/>
      </c>
      <c r="J2941" s="222" t="str">
        <f>+IF(G2941=0,"",'Ark1'!AB4749)</f>
        <v/>
      </c>
      <c r="K2941" s="114" t="str">
        <f>+IF(G2941=0,"",'Ark1'!U4749)</f>
        <v/>
      </c>
      <c r="L2941" s="222" t="str">
        <f>+IF(G2941=0,"",'Ark1'!W4749)</f>
        <v/>
      </c>
      <c r="M2941" s="222" t="str">
        <f>+IF(G2941=0,"",'Ark1'!X4749)</f>
        <v/>
      </c>
      <c r="N2941" s="114" t="str">
        <f>+IF(G2941=0,"",'Ark1'!Y4749)</f>
        <v/>
      </c>
      <c r="O2941" s="116" t="str">
        <f>+IF(G2941=0,"",'Ark1'!Z4749)</f>
        <v/>
      </c>
      <c r="P2941" s="116" t="str">
        <f t="shared" si="48"/>
        <v/>
      </c>
      <c r="Q2941" s="114" t="str">
        <f>+IF(G2941=0,"",'Ark1'!T4749)</f>
        <v/>
      </c>
      <c r="R2941" s="222" t="str">
        <f>+IF(G2941=0,"",'Ark1'!V4749)</f>
        <v/>
      </c>
      <c r="S2941" s="32"/>
    </row>
    <row r="2942" spans="1:19" x14ac:dyDescent="0.5">
      <c r="A2942" s="32"/>
      <c r="B2942" s="297" t="str">
        <f>+IF(E2942=2012,VLOOKUP(D2942,K_navn!$A$2:$C$359,2),"")</f>
        <v/>
      </c>
      <c r="C2942" s="297" t="str">
        <f>+IF(E2942=2012,VLOOKUP(D2942,K_navn!$A$2:$C$359,3),"")</f>
        <v/>
      </c>
      <c r="D2942" s="115">
        <f>+'Ark1'!P4750</f>
        <v>5047</v>
      </c>
      <c r="E2942" s="115">
        <f>+'Ark1'!C4750</f>
        <v>2018</v>
      </c>
      <c r="F2942" s="116" t="str">
        <f>+IF('Ark1'!Q4750=0,"",'Ark1'!Q4750)</f>
        <v/>
      </c>
      <c r="G2942" s="116">
        <f>+'Ark1'!R4750</f>
        <v>0</v>
      </c>
      <c r="H2942" s="116">
        <f>+'Ark1'!S4750</f>
        <v>0</v>
      </c>
      <c r="I2942" s="222" t="str">
        <f>+IF(G2942=0,"",'Ark1'!AA4750)</f>
        <v/>
      </c>
      <c r="J2942" s="222" t="str">
        <f>+IF(G2942=0,"",'Ark1'!AB4750)</f>
        <v/>
      </c>
      <c r="K2942" s="114" t="str">
        <f>+IF(G2942=0,"",'Ark1'!U4750)</f>
        <v/>
      </c>
      <c r="L2942" s="222" t="str">
        <f>+IF(G2942=0,"",'Ark1'!W4750)</f>
        <v/>
      </c>
      <c r="M2942" s="222" t="str">
        <f>+IF(G2942=0,"",'Ark1'!X4750)</f>
        <v/>
      </c>
      <c r="N2942" s="114" t="str">
        <f>+IF(G2942=0,"",'Ark1'!Y4750)</f>
        <v/>
      </c>
      <c r="O2942" s="116" t="str">
        <f>+IF(G2942=0,"",'Ark1'!Z4750)</f>
        <v/>
      </c>
      <c r="P2942" s="116" t="str">
        <f t="shared" si="48"/>
        <v/>
      </c>
      <c r="Q2942" s="114" t="str">
        <f>+IF(G2942=0,"",'Ark1'!T4750)</f>
        <v/>
      </c>
      <c r="R2942" s="222" t="str">
        <f>+IF(G2942=0,"",'Ark1'!V4750)</f>
        <v/>
      </c>
      <c r="S2942" s="32"/>
    </row>
    <row r="2943" spans="1:19" x14ac:dyDescent="0.5">
      <c r="A2943" s="32"/>
      <c r="B2943" s="297" t="str">
        <f>+IF(E2943=2012,VLOOKUP(D2943,K_navn!$A$2:$C$359,2),"")</f>
        <v/>
      </c>
      <c r="C2943" s="297" t="str">
        <f>+IF(E2943=2012,VLOOKUP(D2943,K_navn!$A$2:$C$359,3),"")</f>
        <v/>
      </c>
      <c r="D2943" s="115">
        <f>+'Ark1'!P4751</f>
        <v>5047</v>
      </c>
      <c r="E2943" s="115">
        <f>+'Ark1'!C4751</f>
        <v>2019</v>
      </c>
      <c r="F2943" s="116" t="str">
        <f>+IF('Ark1'!Q4751=0,"",'Ark1'!Q4751)</f>
        <v/>
      </c>
      <c r="G2943" s="116">
        <f>+'Ark1'!R4751</f>
        <v>0</v>
      </c>
      <c r="H2943" s="116">
        <f>+'Ark1'!S4751</f>
        <v>0</v>
      </c>
      <c r="I2943" s="222" t="str">
        <f>+IF(G2943=0,"",'Ark1'!AA4751)</f>
        <v/>
      </c>
      <c r="J2943" s="222" t="str">
        <f>+IF(G2943=0,"",'Ark1'!AB4751)</f>
        <v/>
      </c>
      <c r="K2943" s="114" t="str">
        <f>+IF(G2943=0,"",'Ark1'!U4751)</f>
        <v/>
      </c>
      <c r="L2943" s="222" t="str">
        <f>+IF(G2943=0,"",'Ark1'!W4751)</f>
        <v/>
      </c>
      <c r="M2943" s="222" t="str">
        <f>+IF(G2943=0,"",'Ark1'!X4751)</f>
        <v/>
      </c>
      <c r="N2943" s="114" t="str">
        <f>+IF(G2943=0,"",'Ark1'!Y4751)</f>
        <v/>
      </c>
      <c r="O2943" s="116" t="str">
        <f>+IF(G2943=0,"",'Ark1'!Z4751)</f>
        <v/>
      </c>
      <c r="P2943" s="116" t="str">
        <f t="shared" si="48"/>
        <v/>
      </c>
      <c r="Q2943" s="114" t="str">
        <f>+IF(G2943=0,"",'Ark1'!T4751)</f>
        <v/>
      </c>
      <c r="R2943" s="222" t="str">
        <f>+IF(G2943=0,"",'Ark1'!V4751)</f>
        <v/>
      </c>
      <c r="S2943" s="32"/>
    </row>
    <row r="2944" spans="1:19" x14ac:dyDescent="0.5">
      <c r="A2944" s="32"/>
      <c r="B2944" s="297" t="str">
        <f>+IF(E2944=2012,VLOOKUP(D2944,K_navn!$A$2:$C$359,2),"")</f>
        <v/>
      </c>
      <c r="C2944" s="297" t="str">
        <f>+IF(E2944=2012,VLOOKUP(D2944,K_navn!$A$2:$C$359,3),"")</f>
        <v/>
      </c>
      <c r="D2944" s="115">
        <f>+'Ark1'!P4752</f>
        <v>5047</v>
      </c>
      <c r="E2944" s="115">
        <f>+'Ark1'!C4752</f>
        <v>2020</v>
      </c>
      <c r="F2944" s="116" t="str">
        <f>+IF('Ark1'!Q4752=0,"",'Ark1'!Q4752)</f>
        <v/>
      </c>
      <c r="G2944" s="116">
        <f>+'Ark1'!R4752</f>
        <v>0</v>
      </c>
      <c r="H2944" s="116">
        <f>+'Ark1'!S4752</f>
        <v>0</v>
      </c>
      <c r="I2944" s="222" t="str">
        <f>+IF(G2944=0,"",'Ark1'!AA4752)</f>
        <v/>
      </c>
      <c r="J2944" s="222" t="str">
        <f>+IF(G2944=0,"",'Ark1'!AB4752)</f>
        <v/>
      </c>
      <c r="K2944" s="114" t="str">
        <f>+IF(G2944=0,"",'Ark1'!U4752)</f>
        <v/>
      </c>
      <c r="L2944" s="222" t="str">
        <f>+IF(G2944=0,"",'Ark1'!W4752)</f>
        <v/>
      </c>
      <c r="M2944" s="222" t="str">
        <f>+IF(G2944=0,"",'Ark1'!X4752)</f>
        <v/>
      </c>
      <c r="N2944" s="114" t="str">
        <f>+IF(G2944=0,"",'Ark1'!Y4752)</f>
        <v/>
      </c>
      <c r="O2944" s="116" t="str">
        <f>+IF(G2944=0,"",'Ark1'!Z4752)</f>
        <v/>
      </c>
      <c r="P2944" s="116" t="str">
        <f t="shared" si="48"/>
        <v/>
      </c>
      <c r="Q2944" s="114" t="str">
        <f>+IF(G2944=0,"",'Ark1'!T4752)</f>
        <v/>
      </c>
      <c r="R2944" s="222" t="str">
        <f>+IF(G2944=0,"",'Ark1'!V4752)</f>
        <v/>
      </c>
      <c r="S2944" s="32"/>
    </row>
    <row r="2945" spans="1:19" x14ac:dyDescent="0.5">
      <c r="A2945" s="32"/>
      <c r="B2945" s="297" t="str">
        <f>+IF(E2945=2012,VLOOKUP(D2945,K_navn!$A$2:$C$359,2),"")</f>
        <v/>
      </c>
      <c r="C2945" s="297" t="str">
        <f>+IF(E2945=2012,VLOOKUP(D2945,K_navn!$A$2:$C$359,3),"")</f>
        <v/>
      </c>
      <c r="D2945" s="115">
        <f>+'Ark1'!P4753</f>
        <v>5047</v>
      </c>
      <c r="E2945" s="115">
        <f>+'Ark1'!C4753</f>
        <v>2021</v>
      </c>
      <c r="F2945" s="116" t="str">
        <f>+IF('Ark1'!Q4753=0,"",'Ark1'!Q4753)</f>
        <v/>
      </c>
      <c r="G2945" s="116">
        <f>+'Ark1'!R4753</f>
        <v>0</v>
      </c>
      <c r="H2945" s="116">
        <f>+'Ark1'!S4753</f>
        <v>0</v>
      </c>
      <c r="I2945" s="222" t="str">
        <f>+IF(G2945=0,"",'Ark1'!AA4753)</f>
        <v/>
      </c>
      <c r="J2945" s="222" t="str">
        <f>+IF(G2945=0,"",'Ark1'!AB4753)</f>
        <v/>
      </c>
      <c r="K2945" s="114" t="str">
        <f>+IF(G2945=0,"",'Ark1'!U4753)</f>
        <v/>
      </c>
      <c r="L2945" s="222" t="str">
        <f>+IF(G2945=0,"",'Ark1'!W4753)</f>
        <v/>
      </c>
      <c r="M2945" s="222" t="str">
        <f>+IF(G2945=0,"",'Ark1'!X4753)</f>
        <v/>
      </c>
      <c r="N2945" s="114" t="str">
        <f>+IF(G2945=0,"",'Ark1'!Y4753)</f>
        <v/>
      </c>
      <c r="O2945" s="116" t="str">
        <f>+IF(G2945=0,"",'Ark1'!Z4753)</f>
        <v/>
      </c>
      <c r="P2945" s="116" t="str">
        <f t="shared" si="48"/>
        <v/>
      </c>
      <c r="Q2945" s="114" t="str">
        <f>+IF(G2945=0,"",'Ark1'!T4753)</f>
        <v/>
      </c>
      <c r="R2945" s="222" t="str">
        <f>+IF(G2945=0,"",'Ark1'!V4753)</f>
        <v/>
      </c>
      <c r="S2945" s="32"/>
    </row>
    <row r="2946" spans="1:19" x14ac:dyDescent="0.5">
      <c r="A2946" s="32"/>
      <c r="B2946" s="297" t="str">
        <f>+IF(E2946=2012,VLOOKUP(D2946,K_navn!$A$2:$C$359,2),"")</f>
        <v/>
      </c>
      <c r="C2946" s="297" t="str">
        <f>+IF(E2946=2012,VLOOKUP(D2946,K_navn!$A$2:$C$359,3),"")</f>
        <v/>
      </c>
      <c r="D2946" s="115">
        <f>+'Ark1'!P4754</f>
        <v>5047</v>
      </c>
      <c r="E2946" s="115">
        <f>+'Ark1'!C4754</f>
        <v>2022</v>
      </c>
      <c r="F2946" s="116" t="str">
        <f>+IF('Ark1'!Q4754=0,"",'Ark1'!Q4754)</f>
        <v/>
      </c>
      <c r="G2946" s="116">
        <f>+'Ark1'!R4754</f>
        <v>0</v>
      </c>
      <c r="H2946" s="116">
        <f>+'Ark1'!S4754</f>
        <v>0</v>
      </c>
      <c r="I2946" s="222" t="str">
        <f>+IF(G2946=0,"",'Ark1'!AA4754)</f>
        <v/>
      </c>
      <c r="J2946" s="222" t="str">
        <f>+IF(G2946=0,"",'Ark1'!AB4754)</f>
        <v/>
      </c>
      <c r="K2946" s="114" t="str">
        <f>+IF(G2946=0,"",'Ark1'!U4754)</f>
        <v/>
      </c>
      <c r="L2946" s="222" t="str">
        <f>+IF(G2946=0,"",'Ark1'!W4754)</f>
        <v/>
      </c>
      <c r="M2946" s="222" t="str">
        <f>+IF(G2946=0,"",'Ark1'!X4754)</f>
        <v/>
      </c>
      <c r="N2946" s="114" t="str">
        <f>+IF(G2946=0,"",'Ark1'!Y4754)</f>
        <v/>
      </c>
      <c r="O2946" s="116" t="str">
        <f>+IF(G2946=0,"",'Ark1'!Z4754)</f>
        <v/>
      </c>
      <c r="P2946" s="116" t="str">
        <f t="shared" si="48"/>
        <v/>
      </c>
      <c r="Q2946" s="114" t="str">
        <f>+IF(G2946=0,"",'Ark1'!T4754)</f>
        <v/>
      </c>
      <c r="R2946" s="222" t="str">
        <f>+IF(G2946=0,"",'Ark1'!V4754)</f>
        <v/>
      </c>
      <c r="S2946" s="32"/>
    </row>
    <row r="2947" spans="1:19" x14ac:dyDescent="0.5">
      <c r="A2947" s="32"/>
      <c r="B2947" s="297" t="str">
        <f>+IF(E2947=2012,VLOOKUP(D2947,K_navn!$A$2:$C$359,2),"")</f>
        <v>Flatanger</v>
      </c>
      <c r="C2947" s="297" t="str">
        <f>+IF(E2947=2012,VLOOKUP(D2947,K_navn!$A$2:$C$359,3),"")</f>
        <v>Trøndelag</v>
      </c>
      <c r="D2947" s="115">
        <f>+'Ark1'!P4755</f>
        <v>5049</v>
      </c>
      <c r="E2947" s="115">
        <f>+'Ark1'!C4755</f>
        <v>2012</v>
      </c>
      <c r="F2947" s="116" t="str">
        <f>+IF('Ark1'!Q4755=0,"",'Ark1'!Q4755)</f>
        <v/>
      </c>
      <c r="G2947" s="116">
        <f>+'Ark1'!R4755</f>
        <v>0</v>
      </c>
      <c r="H2947" s="116">
        <f>+'Ark1'!S4755</f>
        <v>0</v>
      </c>
      <c r="I2947" s="222" t="str">
        <f>+IF(G2947=0,"",'Ark1'!AA4755)</f>
        <v/>
      </c>
      <c r="J2947" s="222" t="str">
        <f>+IF(G2947=0,"",'Ark1'!AB4755)</f>
        <v/>
      </c>
      <c r="K2947" s="114" t="str">
        <f>+IF(G2947=0,"",'Ark1'!U4755)</f>
        <v/>
      </c>
      <c r="L2947" s="222" t="str">
        <f>+IF(G2947=0,"",'Ark1'!W4755)</f>
        <v/>
      </c>
      <c r="M2947" s="222" t="str">
        <f>+IF(G2947=0,"",'Ark1'!X4755)</f>
        <v/>
      </c>
      <c r="N2947" s="114" t="str">
        <f>+IF(G2947=0,"",'Ark1'!Y4755)</f>
        <v/>
      </c>
      <c r="O2947" s="116" t="str">
        <f>+IF(G2947=0,"",'Ark1'!Z4755)</f>
        <v/>
      </c>
      <c r="P2947" s="116" t="str">
        <f t="shared" si="48"/>
        <v/>
      </c>
      <c r="Q2947" s="114" t="str">
        <f>+IF(G2947=0,"",'Ark1'!T4755)</f>
        <v/>
      </c>
      <c r="R2947" s="222" t="str">
        <f>+IF(G2947=0,"",'Ark1'!V4755)</f>
        <v/>
      </c>
      <c r="S2947" s="32"/>
    </row>
    <row r="2948" spans="1:19" x14ac:dyDescent="0.5">
      <c r="A2948" s="32"/>
      <c r="B2948" s="297" t="str">
        <f>+IF(E2948=2012,VLOOKUP(D2948,K_navn!$A$2:$C$359,2),"")</f>
        <v/>
      </c>
      <c r="C2948" s="297" t="str">
        <f>+IF(E2948=2012,VLOOKUP(D2948,K_navn!$A$2:$C$359,3),"")</f>
        <v/>
      </c>
      <c r="D2948" s="115">
        <f>+'Ark1'!P4756</f>
        <v>5049</v>
      </c>
      <c r="E2948" s="115">
        <f>+'Ark1'!C4756</f>
        <v>2013</v>
      </c>
      <c r="F2948" s="116" t="str">
        <f>+IF('Ark1'!Q4756=0,"",'Ark1'!Q4756)</f>
        <v/>
      </c>
      <c r="G2948" s="116">
        <f>+'Ark1'!R4756</f>
        <v>0</v>
      </c>
      <c r="H2948" s="116">
        <f>+'Ark1'!S4756</f>
        <v>0</v>
      </c>
      <c r="I2948" s="222" t="str">
        <f>+IF(G2948=0,"",'Ark1'!AA4756)</f>
        <v/>
      </c>
      <c r="J2948" s="222" t="str">
        <f>+IF(G2948=0,"",'Ark1'!AB4756)</f>
        <v/>
      </c>
      <c r="K2948" s="114" t="str">
        <f>+IF(G2948=0,"",'Ark1'!U4756)</f>
        <v/>
      </c>
      <c r="L2948" s="222" t="str">
        <f>+IF(G2948=0,"",'Ark1'!W4756)</f>
        <v/>
      </c>
      <c r="M2948" s="222" t="str">
        <f>+IF(G2948=0,"",'Ark1'!X4756)</f>
        <v/>
      </c>
      <c r="N2948" s="114" t="str">
        <f>+IF(G2948=0,"",'Ark1'!Y4756)</f>
        <v/>
      </c>
      <c r="O2948" s="116" t="str">
        <f>+IF(G2948=0,"",'Ark1'!Z4756)</f>
        <v/>
      </c>
      <c r="P2948" s="116" t="str">
        <f t="shared" si="48"/>
        <v/>
      </c>
      <c r="Q2948" s="114" t="str">
        <f>+IF(G2948=0,"",'Ark1'!T4756)</f>
        <v/>
      </c>
      <c r="R2948" s="222" t="str">
        <f>+IF(G2948=0,"",'Ark1'!V4756)</f>
        <v/>
      </c>
      <c r="S2948" s="32"/>
    </row>
    <row r="2949" spans="1:19" x14ac:dyDescent="0.5">
      <c r="A2949" s="32"/>
      <c r="B2949" s="297" t="str">
        <f>+IF(E2949=2012,VLOOKUP(D2949,K_navn!$A$2:$C$359,2),"")</f>
        <v/>
      </c>
      <c r="C2949" s="297" t="str">
        <f>+IF(E2949=2012,VLOOKUP(D2949,K_navn!$A$2:$C$359,3),"")</f>
        <v/>
      </c>
      <c r="D2949" s="115">
        <f>+'Ark1'!P4757</f>
        <v>5049</v>
      </c>
      <c r="E2949" s="115">
        <f>+'Ark1'!C4757</f>
        <v>2014</v>
      </c>
      <c r="F2949" s="116" t="str">
        <f>+IF('Ark1'!Q4757=0,"",'Ark1'!Q4757)</f>
        <v/>
      </c>
      <c r="G2949" s="116">
        <f>+'Ark1'!R4757</f>
        <v>0</v>
      </c>
      <c r="H2949" s="116">
        <f>+'Ark1'!S4757</f>
        <v>0</v>
      </c>
      <c r="I2949" s="222" t="str">
        <f>+IF(G2949=0,"",'Ark1'!AA4757)</f>
        <v/>
      </c>
      <c r="J2949" s="222" t="str">
        <f>+IF(G2949=0,"",'Ark1'!AB4757)</f>
        <v/>
      </c>
      <c r="K2949" s="114" t="str">
        <f>+IF(G2949=0,"",'Ark1'!U4757)</f>
        <v/>
      </c>
      <c r="L2949" s="222" t="str">
        <f>+IF(G2949=0,"",'Ark1'!W4757)</f>
        <v/>
      </c>
      <c r="M2949" s="222" t="str">
        <f>+IF(G2949=0,"",'Ark1'!X4757)</f>
        <v/>
      </c>
      <c r="N2949" s="114" t="str">
        <f>+IF(G2949=0,"",'Ark1'!Y4757)</f>
        <v/>
      </c>
      <c r="O2949" s="116" t="str">
        <f>+IF(G2949=0,"",'Ark1'!Z4757)</f>
        <v/>
      </c>
      <c r="P2949" s="116" t="str">
        <f t="shared" si="48"/>
        <v/>
      </c>
      <c r="Q2949" s="114" t="str">
        <f>+IF(G2949=0,"",'Ark1'!T4757)</f>
        <v/>
      </c>
      <c r="R2949" s="222" t="str">
        <f>+IF(G2949=0,"",'Ark1'!V4757)</f>
        <v/>
      </c>
      <c r="S2949" s="32"/>
    </row>
    <row r="2950" spans="1:19" x14ac:dyDescent="0.5">
      <c r="A2950" s="32"/>
      <c r="B2950" s="297" t="str">
        <f>+IF(E2950=2012,VLOOKUP(D2950,K_navn!$A$2:$C$359,2),"")</f>
        <v/>
      </c>
      <c r="C2950" s="297" t="str">
        <f>+IF(E2950=2012,VLOOKUP(D2950,K_navn!$A$2:$C$359,3),"")</f>
        <v/>
      </c>
      <c r="D2950" s="115">
        <f>+'Ark1'!P4758</f>
        <v>5049</v>
      </c>
      <c r="E2950" s="115">
        <f>+'Ark1'!C4758</f>
        <v>2015</v>
      </c>
      <c r="F2950" s="116" t="str">
        <f>+IF('Ark1'!Q4758=0,"",'Ark1'!Q4758)</f>
        <v/>
      </c>
      <c r="G2950" s="116">
        <f>+'Ark1'!R4758</f>
        <v>0</v>
      </c>
      <c r="H2950" s="116">
        <f>+'Ark1'!S4758</f>
        <v>0</v>
      </c>
      <c r="I2950" s="222" t="str">
        <f>+IF(G2950=0,"",'Ark1'!AA4758)</f>
        <v/>
      </c>
      <c r="J2950" s="222" t="str">
        <f>+IF(G2950=0,"",'Ark1'!AB4758)</f>
        <v/>
      </c>
      <c r="K2950" s="114" t="str">
        <f>+IF(G2950=0,"",'Ark1'!U4758)</f>
        <v/>
      </c>
      <c r="L2950" s="222" t="str">
        <f>+IF(G2950=0,"",'Ark1'!W4758)</f>
        <v/>
      </c>
      <c r="M2950" s="222" t="str">
        <f>+IF(G2950=0,"",'Ark1'!X4758)</f>
        <v/>
      </c>
      <c r="N2950" s="114" t="str">
        <f>+IF(G2950=0,"",'Ark1'!Y4758)</f>
        <v/>
      </c>
      <c r="O2950" s="116" t="str">
        <f>+IF(G2950=0,"",'Ark1'!Z4758)</f>
        <v/>
      </c>
      <c r="P2950" s="116" t="str">
        <f t="shared" si="48"/>
        <v/>
      </c>
      <c r="Q2950" s="114" t="str">
        <f>+IF(G2950=0,"",'Ark1'!T4758)</f>
        <v/>
      </c>
      <c r="R2950" s="222" t="str">
        <f>+IF(G2950=0,"",'Ark1'!V4758)</f>
        <v/>
      </c>
      <c r="S2950" s="32"/>
    </row>
    <row r="2951" spans="1:19" x14ac:dyDescent="0.5">
      <c r="A2951" s="32"/>
      <c r="B2951" s="297" t="str">
        <f>+IF(E2951=2012,VLOOKUP(D2951,K_navn!$A$2:$C$359,2),"")</f>
        <v/>
      </c>
      <c r="C2951" s="297" t="str">
        <f>+IF(E2951=2012,VLOOKUP(D2951,K_navn!$A$2:$C$359,3),"")</f>
        <v/>
      </c>
      <c r="D2951" s="115">
        <f>+'Ark1'!P4759</f>
        <v>5049</v>
      </c>
      <c r="E2951" s="115">
        <f>+'Ark1'!C4759</f>
        <v>2016</v>
      </c>
      <c r="F2951" s="116" t="str">
        <f>+IF('Ark1'!Q4759=0,"",'Ark1'!Q4759)</f>
        <v/>
      </c>
      <c r="G2951" s="116">
        <f>+'Ark1'!R4759</f>
        <v>0</v>
      </c>
      <c r="H2951" s="116">
        <f>+'Ark1'!S4759</f>
        <v>0</v>
      </c>
      <c r="I2951" s="222" t="str">
        <f>+IF(G2951=0,"",'Ark1'!AA4759)</f>
        <v/>
      </c>
      <c r="J2951" s="222" t="str">
        <f>+IF(G2951=0,"",'Ark1'!AB4759)</f>
        <v/>
      </c>
      <c r="K2951" s="114" t="str">
        <f>+IF(G2951=0,"",'Ark1'!U4759)</f>
        <v/>
      </c>
      <c r="L2951" s="222" t="str">
        <f>+IF(G2951=0,"",'Ark1'!W4759)</f>
        <v/>
      </c>
      <c r="M2951" s="222" t="str">
        <f>+IF(G2951=0,"",'Ark1'!X4759)</f>
        <v/>
      </c>
      <c r="N2951" s="114" t="str">
        <f>+IF(G2951=0,"",'Ark1'!Y4759)</f>
        <v/>
      </c>
      <c r="O2951" s="116" t="str">
        <f>+IF(G2951=0,"",'Ark1'!Z4759)</f>
        <v/>
      </c>
      <c r="P2951" s="116" t="str">
        <f t="shared" si="48"/>
        <v/>
      </c>
      <c r="Q2951" s="114" t="str">
        <f>+IF(G2951=0,"",'Ark1'!T4759)</f>
        <v/>
      </c>
      <c r="R2951" s="222" t="str">
        <f>+IF(G2951=0,"",'Ark1'!V4759)</f>
        <v/>
      </c>
      <c r="S2951" s="32"/>
    </row>
    <row r="2952" spans="1:19" x14ac:dyDescent="0.5">
      <c r="A2952" s="32"/>
      <c r="B2952" s="297" t="str">
        <f>+IF(E2952=2012,VLOOKUP(D2952,K_navn!$A$2:$C$359,2),"")</f>
        <v/>
      </c>
      <c r="C2952" s="297" t="str">
        <f>+IF(E2952=2012,VLOOKUP(D2952,K_navn!$A$2:$C$359,3),"")</f>
        <v/>
      </c>
      <c r="D2952" s="115">
        <f>+'Ark1'!P4760</f>
        <v>5049</v>
      </c>
      <c r="E2952" s="115">
        <f>+'Ark1'!C4760</f>
        <v>2017</v>
      </c>
      <c r="F2952" s="116" t="str">
        <f>+IF('Ark1'!Q4760=0,"",'Ark1'!Q4760)</f>
        <v/>
      </c>
      <c r="G2952" s="116">
        <f>+'Ark1'!R4760</f>
        <v>0</v>
      </c>
      <c r="H2952" s="116">
        <f>+'Ark1'!S4760</f>
        <v>0</v>
      </c>
      <c r="I2952" s="222" t="str">
        <f>+IF(G2952=0,"",'Ark1'!AA4760)</f>
        <v/>
      </c>
      <c r="J2952" s="222" t="str">
        <f>+IF(G2952=0,"",'Ark1'!AB4760)</f>
        <v/>
      </c>
      <c r="K2952" s="114" t="str">
        <f>+IF(G2952=0,"",'Ark1'!U4760)</f>
        <v/>
      </c>
      <c r="L2952" s="222" t="str">
        <f>+IF(G2952=0,"",'Ark1'!W4760)</f>
        <v/>
      </c>
      <c r="M2952" s="222" t="str">
        <f>+IF(G2952=0,"",'Ark1'!X4760)</f>
        <v/>
      </c>
      <c r="N2952" s="114" t="str">
        <f>+IF(G2952=0,"",'Ark1'!Y4760)</f>
        <v/>
      </c>
      <c r="O2952" s="116" t="str">
        <f>+IF(G2952=0,"",'Ark1'!Z4760)</f>
        <v/>
      </c>
      <c r="P2952" s="116" t="str">
        <f t="shared" si="48"/>
        <v/>
      </c>
      <c r="Q2952" s="114" t="str">
        <f>+IF(G2952=0,"",'Ark1'!T4760)</f>
        <v/>
      </c>
      <c r="R2952" s="222" t="str">
        <f>+IF(G2952=0,"",'Ark1'!V4760)</f>
        <v/>
      </c>
      <c r="S2952" s="32"/>
    </row>
    <row r="2953" spans="1:19" x14ac:dyDescent="0.5">
      <c r="A2953" s="32"/>
      <c r="B2953" s="297" t="str">
        <f>+IF(E2953=2012,VLOOKUP(D2953,K_navn!$A$2:$C$359,2),"")</f>
        <v/>
      </c>
      <c r="C2953" s="297" t="str">
        <f>+IF(E2953=2012,VLOOKUP(D2953,K_navn!$A$2:$C$359,3),"")</f>
        <v/>
      </c>
      <c r="D2953" s="115">
        <f>+'Ark1'!P4761</f>
        <v>5049</v>
      </c>
      <c r="E2953" s="115">
        <f>+'Ark1'!C4761</f>
        <v>2018</v>
      </c>
      <c r="F2953" s="116" t="str">
        <f>+IF('Ark1'!Q4761=0,"",'Ark1'!Q4761)</f>
        <v/>
      </c>
      <c r="G2953" s="116">
        <f>+'Ark1'!R4761</f>
        <v>0</v>
      </c>
      <c r="H2953" s="116">
        <f>+'Ark1'!S4761</f>
        <v>0</v>
      </c>
      <c r="I2953" s="222" t="str">
        <f>+IF(G2953=0,"",'Ark1'!AA4761)</f>
        <v/>
      </c>
      <c r="J2953" s="222" t="str">
        <f>+IF(G2953=0,"",'Ark1'!AB4761)</f>
        <v/>
      </c>
      <c r="K2953" s="114" t="str">
        <f>+IF(G2953=0,"",'Ark1'!U4761)</f>
        <v/>
      </c>
      <c r="L2953" s="222" t="str">
        <f>+IF(G2953=0,"",'Ark1'!W4761)</f>
        <v/>
      </c>
      <c r="M2953" s="222" t="str">
        <f>+IF(G2953=0,"",'Ark1'!X4761)</f>
        <v/>
      </c>
      <c r="N2953" s="114" t="str">
        <f>+IF(G2953=0,"",'Ark1'!Y4761)</f>
        <v/>
      </c>
      <c r="O2953" s="116" t="str">
        <f>+IF(G2953=0,"",'Ark1'!Z4761)</f>
        <v/>
      </c>
      <c r="P2953" s="116" t="str">
        <f t="shared" si="48"/>
        <v/>
      </c>
      <c r="Q2953" s="114" t="str">
        <f>+IF(G2953=0,"",'Ark1'!T4761)</f>
        <v/>
      </c>
      <c r="R2953" s="222" t="str">
        <f>+IF(G2953=0,"",'Ark1'!V4761)</f>
        <v/>
      </c>
      <c r="S2953" s="32"/>
    </row>
    <row r="2954" spans="1:19" x14ac:dyDescent="0.5">
      <c r="A2954" s="32"/>
      <c r="B2954" s="297" t="str">
        <f>+IF(E2954=2012,VLOOKUP(D2954,K_navn!$A$2:$C$359,2),"")</f>
        <v/>
      </c>
      <c r="C2954" s="297" t="str">
        <f>+IF(E2954=2012,VLOOKUP(D2954,K_navn!$A$2:$C$359,3),"")</f>
        <v/>
      </c>
      <c r="D2954" s="115">
        <f>+'Ark1'!P4762</f>
        <v>5049</v>
      </c>
      <c r="E2954" s="115">
        <f>+'Ark1'!C4762</f>
        <v>2019</v>
      </c>
      <c r="F2954" s="116" t="str">
        <f>+IF('Ark1'!Q4762=0,"",'Ark1'!Q4762)</f>
        <v/>
      </c>
      <c r="G2954" s="116">
        <f>+'Ark1'!R4762</f>
        <v>0</v>
      </c>
      <c r="H2954" s="116">
        <f>+'Ark1'!S4762</f>
        <v>0</v>
      </c>
      <c r="I2954" s="222" t="str">
        <f>+IF(G2954=0,"",'Ark1'!AA4762)</f>
        <v/>
      </c>
      <c r="J2954" s="222" t="str">
        <f>+IF(G2954=0,"",'Ark1'!AB4762)</f>
        <v/>
      </c>
      <c r="K2954" s="114" t="str">
        <f>+IF(G2954=0,"",'Ark1'!U4762)</f>
        <v/>
      </c>
      <c r="L2954" s="222" t="str">
        <f>+IF(G2954=0,"",'Ark1'!W4762)</f>
        <v/>
      </c>
      <c r="M2954" s="222" t="str">
        <f>+IF(G2954=0,"",'Ark1'!X4762)</f>
        <v/>
      </c>
      <c r="N2954" s="114" t="str">
        <f>+IF(G2954=0,"",'Ark1'!Y4762)</f>
        <v/>
      </c>
      <c r="O2954" s="116" t="str">
        <f>+IF(G2954=0,"",'Ark1'!Z4762)</f>
        <v/>
      </c>
      <c r="P2954" s="116" t="str">
        <f t="shared" si="48"/>
        <v/>
      </c>
      <c r="Q2954" s="114" t="str">
        <f>+IF(G2954=0,"",'Ark1'!T4762)</f>
        <v/>
      </c>
      <c r="R2954" s="222" t="str">
        <f>+IF(G2954=0,"",'Ark1'!V4762)</f>
        <v/>
      </c>
      <c r="S2954" s="32"/>
    </row>
    <row r="2955" spans="1:19" x14ac:dyDescent="0.5">
      <c r="A2955" s="32"/>
      <c r="B2955" s="297" t="str">
        <f>+IF(E2955=2012,VLOOKUP(D2955,K_navn!$A$2:$C$359,2),"")</f>
        <v/>
      </c>
      <c r="C2955" s="297" t="str">
        <f>+IF(E2955=2012,VLOOKUP(D2955,K_navn!$A$2:$C$359,3),"")</f>
        <v/>
      </c>
      <c r="D2955" s="115">
        <f>+'Ark1'!P4763</f>
        <v>5049</v>
      </c>
      <c r="E2955" s="115">
        <f>+'Ark1'!C4763</f>
        <v>2020</v>
      </c>
      <c r="F2955" s="116" t="str">
        <f>+IF('Ark1'!Q4763=0,"",'Ark1'!Q4763)</f>
        <v/>
      </c>
      <c r="G2955" s="116">
        <f>+'Ark1'!R4763</f>
        <v>0</v>
      </c>
      <c r="H2955" s="116">
        <f>+'Ark1'!S4763</f>
        <v>0</v>
      </c>
      <c r="I2955" s="222" t="str">
        <f>+IF(G2955=0,"",'Ark1'!AA4763)</f>
        <v/>
      </c>
      <c r="J2955" s="222" t="str">
        <f>+IF(G2955=0,"",'Ark1'!AB4763)</f>
        <v/>
      </c>
      <c r="K2955" s="114" t="str">
        <f>+IF(G2955=0,"",'Ark1'!U4763)</f>
        <v/>
      </c>
      <c r="L2955" s="222" t="str">
        <f>+IF(G2955=0,"",'Ark1'!W4763)</f>
        <v/>
      </c>
      <c r="M2955" s="222" t="str">
        <f>+IF(G2955=0,"",'Ark1'!X4763)</f>
        <v/>
      </c>
      <c r="N2955" s="114" t="str">
        <f>+IF(G2955=0,"",'Ark1'!Y4763)</f>
        <v/>
      </c>
      <c r="O2955" s="116" t="str">
        <f>+IF(G2955=0,"",'Ark1'!Z4763)</f>
        <v/>
      </c>
      <c r="P2955" s="116" t="str">
        <f t="shared" si="48"/>
        <v/>
      </c>
      <c r="Q2955" s="114" t="str">
        <f>+IF(G2955=0,"",'Ark1'!T4763)</f>
        <v/>
      </c>
      <c r="R2955" s="222" t="str">
        <f>+IF(G2955=0,"",'Ark1'!V4763)</f>
        <v/>
      </c>
      <c r="S2955" s="32"/>
    </row>
    <row r="2956" spans="1:19" x14ac:dyDescent="0.5">
      <c r="A2956" s="32"/>
      <c r="B2956" s="297" t="str">
        <f>+IF(E2956=2012,VLOOKUP(D2956,K_navn!$A$2:$C$359,2),"")</f>
        <v/>
      </c>
      <c r="C2956" s="297" t="str">
        <f>+IF(E2956=2012,VLOOKUP(D2956,K_navn!$A$2:$C$359,3),"")</f>
        <v/>
      </c>
      <c r="D2956" s="115">
        <f>+'Ark1'!P4764</f>
        <v>5049</v>
      </c>
      <c r="E2956" s="115">
        <f>+'Ark1'!C4764</f>
        <v>2021</v>
      </c>
      <c r="F2956" s="116" t="str">
        <f>+IF('Ark1'!Q4764=0,"",'Ark1'!Q4764)</f>
        <v/>
      </c>
      <c r="G2956" s="116">
        <f>+'Ark1'!R4764</f>
        <v>0</v>
      </c>
      <c r="H2956" s="116">
        <f>+'Ark1'!S4764</f>
        <v>0</v>
      </c>
      <c r="I2956" s="222" t="str">
        <f>+IF(G2956=0,"",'Ark1'!AA4764)</f>
        <v/>
      </c>
      <c r="J2956" s="222" t="str">
        <f>+IF(G2956=0,"",'Ark1'!AB4764)</f>
        <v/>
      </c>
      <c r="K2956" s="114" t="str">
        <f>+IF(G2956=0,"",'Ark1'!U4764)</f>
        <v/>
      </c>
      <c r="L2956" s="222" t="str">
        <f>+IF(G2956=0,"",'Ark1'!W4764)</f>
        <v/>
      </c>
      <c r="M2956" s="222" t="str">
        <f>+IF(G2956=0,"",'Ark1'!X4764)</f>
        <v/>
      </c>
      <c r="N2956" s="114" t="str">
        <f>+IF(G2956=0,"",'Ark1'!Y4764)</f>
        <v/>
      </c>
      <c r="O2956" s="116" t="str">
        <f>+IF(G2956=0,"",'Ark1'!Z4764)</f>
        <v/>
      </c>
      <c r="P2956" s="116" t="str">
        <f t="shared" si="48"/>
        <v/>
      </c>
      <c r="Q2956" s="114" t="str">
        <f>+IF(G2956=0,"",'Ark1'!T4764)</f>
        <v/>
      </c>
      <c r="R2956" s="222" t="str">
        <f>+IF(G2956=0,"",'Ark1'!V4764)</f>
        <v/>
      </c>
      <c r="S2956" s="32"/>
    </row>
    <row r="2957" spans="1:19" x14ac:dyDescent="0.5">
      <c r="A2957" s="32"/>
      <c r="B2957" s="297" t="str">
        <f>+IF(E2957=2012,VLOOKUP(D2957,K_navn!$A$2:$C$359,2),"")</f>
        <v/>
      </c>
      <c r="C2957" s="297" t="str">
        <f>+IF(E2957=2012,VLOOKUP(D2957,K_navn!$A$2:$C$359,3),"")</f>
        <v/>
      </c>
      <c r="D2957" s="115">
        <f>+'Ark1'!P4765</f>
        <v>5049</v>
      </c>
      <c r="E2957" s="115">
        <f>+'Ark1'!C4765</f>
        <v>2022</v>
      </c>
      <c r="F2957" s="116" t="str">
        <f>+IF('Ark1'!Q4765=0,"",'Ark1'!Q4765)</f>
        <v/>
      </c>
      <c r="G2957" s="116">
        <f>+'Ark1'!R4765</f>
        <v>0</v>
      </c>
      <c r="H2957" s="116">
        <f>+'Ark1'!S4765</f>
        <v>0</v>
      </c>
      <c r="I2957" s="222" t="str">
        <f>+IF(G2957=0,"",'Ark1'!AA4765)</f>
        <v/>
      </c>
      <c r="J2957" s="222" t="str">
        <f>+IF(G2957=0,"",'Ark1'!AB4765)</f>
        <v/>
      </c>
      <c r="K2957" s="114" t="str">
        <f>+IF(G2957=0,"",'Ark1'!U4765)</f>
        <v/>
      </c>
      <c r="L2957" s="222" t="str">
        <f>+IF(G2957=0,"",'Ark1'!W4765)</f>
        <v/>
      </c>
      <c r="M2957" s="222" t="str">
        <f>+IF(G2957=0,"",'Ark1'!X4765)</f>
        <v/>
      </c>
      <c r="N2957" s="114" t="str">
        <f>+IF(G2957=0,"",'Ark1'!Y4765)</f>
        <v/>
      </c>
      <c r="O2957" s="116" t="str">
        <f>+IF(G2957=0,"",'Ark1'!Z4765)</f>
        <v/>
      </c>
      <c r="P2957" s="116" t="str">
        <f t="shared" si="48"/>
        <v/>
      </c>
      <c r="Q2957" s="114" t="str">
        <f>+IF(G2957=0,"",'Ark1'!T4765)</f>
        <v/>
      </c>
      <c r="R2957" s="222" t="str">
        <f>+IF(G2957=0,"",'Ark1'!V4765)</f>
        <v/>
      </c>
      <c r="S2957" s="32"/>
    </row>
    <row r="2958" spans="1:19" x14ac:dyDescent="0.5">
      <c r="A2958" s="32"/>
      <c r="B2958" s="297" t="str">
        <f>+IF(E2958=2012,VLOOKUP(D2958,K_navn!$A$2:$C$359,2),"")</f>
        <v>Leka</v>
      </c>
      <c r="C2958" s="297" t="str">
        <f>+IF(E2958=2012,VLOOKUP(D2958,K_navn!$A$2:$C$359,3),"")</f>
        <v>Trøndelag</v>
      </c>
      <c r="D2958" s="115">
        <f>+'Ark1'!P4766</f>
        <v>5052</v>
      </c>
      <c r="E2958" s="115">
        <f>+'Ark1'!C4766</f>
        <v>2012</v>
      </c>
      <c r="F2958" s="116" t="str">
        <f>+IF('Ark1'!Q4766=0,"",'Ark1'!Q4766)</f>
        <v/>
      </c>
      <c r="G2958" s="116">
        <f>+'Ark1'!R4766</f>
        <v>0</v>
      </c>
      <c r="H2958" s="116">
        <f>+'Ark1'!S4766</f>
        <v>0</v>
      </c>
      <c r="I2958" s="222" t="str">
        <f>+IF(G2958=0,"",'Ark1'!AA4766)</f>
        <v/>
      </c>
      <c r="J2958" s="222" t="str">
        <f>+IF(G2958=0,"",'Ark1'!AB4766)</f>
        <v/>
      </c>
      <c r="K2958" s="114" t="str">
        <f>+IF(G2958=0,"",'Ark1'!U4766)</f>
        <v/>
      </c>
      <c r="L2958" s="222" t="str">
        <f>+IF(G2958=0,"",'Ark1'!W4766)</f>
        <v/>
      </c>
      <c r="M2958" s="222" t="str">
        <f>+IF(G2958=0,"",'Ark1'!X4766)</f>
        <v/>
      </c>
      <c r="N2958" s="114" t="str">
        <f>+IF(G2958=0,"",'Ark1'!Y4766)</f>
        <v/>
      </c>
      <c r="O2958" s="116" t="str">
        <f>+IF(G2958=0,"",'Ark1'!Z4766)</f>
        <v/>
      </c>
      <c r="P2958" s="116" t="str">
        <f t="shared" si="48"/>
        <v/>
      </c>
      <c r="Q2958" s="114" t="str">
        <f>+IF(G2958=0,"",'Ark1'!T4766)</f>
        <v/>
      </c>
      <c r="R2958" s="222" t="str">
        <f>+IF(G2958=0,"",'Ark1'!V4766)</f>
        <v/>
      </c>
      <c r="S2958" s="32"/>
    </row>
    <row r="2959" spans="1:19" x14ac:dyDescent="0.5">
      <c r="A2959" s="32"/>
      <c r="B2959" s="297" t="str">
        <f>+IF(E2959=2012,VLOOKUP(D2959,K_navn!$A$2:$C$359,2),"")</f>
        <v/>
      </c>
      <c r="C2959" s="297" t="str">
        <f>+IF(E2959=2012,VLOOKUP(D2959,K_navn!$A$2:$C$359,3),"")</f>
        <v/>
      </c>
      <c r="D2959" s="115">
        <f>+'Ark1'!P4767</f>
        <v>5052</v>
      </c>
      <c r="E2959" s="115">
        <f>+'Ark1'!C4767</f>
        <v>2013</v>
      </c>
      <c r="F2959" s="116" t="str">
        <f>+IF('Ark1'!Q4767=0,"",'Ark1'!Q4767)</f>
        <v/>
      </c>
      <c r="G2959" s="116">
        <f>+'Ark1'!R4767</f>
        <v>0</v>
      </c>
      <c r="H2959" s="116">
        <f>+'Ark1'!S4767</f>
        <v>0</v>
      </c>
      <c r="I2959" s="222" t="str">
        <f>+IF(G2959=0,"",'Ark1'!AA4767)</f>
        <v/>
      </c>
      <c r="J2959" s="222" t="str">
        <f>+IF(G2959=0,"",'Ark1'!AB4767)</f>
        <v/>
      </c>
      <c r="K2959" s="114" t="str">
        <f>+IF(G2959=0,"",'Ark1'!U4767)</f>
        <v/>
      </c>
      <c r="L2959" s="222" t="str">
        <f>+IF(G2959=0,"",'Ark1'!W4767)</f>
        <v/>
      </c>
      <c r="M2959" s="222" t="str">
        <f>+IF(G2959=0,"",'Ark1'!X4767)</f>
        <v/>
      </c>
      <c r="N2959" s="114" t="str">
        <f>+IF(G2959=0,"",'Ark1'!Y4767)</f>
        <v/>
      </c>
      <c r="O2959" s="116" t="str">
        <f>+IF(G2959=0,"",'Ark1'!Z4767)</f>
        <v/>
      </c>
      <c r="P2959" s="116" t="str">
        <f t="shared" si="48"/>
        <v/>
      </c>
      <c r="Q2959" s="114" t="str">
        <f>+IF(G2959=0,"",'Ark1'!T4767)</f>
        <v/>
      </c>
      <c r="R2959" s="222" t="str">
        <f>+IF(G2959=0,"",'Ark1'!V4767)</f>
        <v/>
      </c>
      <c r="S2959" s="32"/>
    </row>
    <row r="2960" spans="1:19" x14ac:dyDescent="0.5">
      <c r="A2960" s="32"/>
      <c r="B2960" s="297" t="str">
        <f>+IF(E2960=2012,VLOOKUP(D2960,K_navn!$A$2:$C$359,2),"")</f>
        <v/>
      </c>
      <c r="C2960" s="297" t="str">
        <f>+IF(E2960=2012,VLOOKUP(D2960,K_navn!$A$2:$C$359,3),"")</f>
        <v/>
      </c>
      <c r="D2960" s="115">
        <f>+'Ark1'!P4768</f>
        <v>5052</v>
      </c>
      <c r="E2960" s="115">
        <f>+'Ark1'!C4768</f>
        <v>2014</v>
      </c>
      <c r="F2960" s="116" t="str">
        <f>+IF('Ark1'!Q4768=0,"",'Ark1'!Q4768)</f>
        <v/>
      </c>
      <c r="G2960" s="116">
        <f>+'Ark1'!R4768</f>
        <v>0</v>
      </c>
      <c r="H2960" s="116">
        <f>+'Ark1'!S4768</f>
        <v>0</v>
      </c>
      <c r="I2960" s="222" t="str">
        <f>+IF(G2960=0,"",'Ark1'!AA4768)</f>
        <v/>
      </c>
      <c r="J2960" s="222" t="str">
        <f>+IF(G2960=0,"",'Ark1'!AB4768)</f>
        <v/>
      </c>
      <c r="K2960" s="114" t="str">
        <f>+IF(G2960=0,"",'Ark1'!U4768)</f>
        <v/>
      </c>
      <c r="L2960" s="222" t="str">
        <f>+IF(G2960=0,"",'Ark1'!W4768)</f>
        <v/>
      </c>
      <c r="M2960" s="222" t="str">
        <f>+IF(G2960=0,"",'Ark1'!X4768)</f>
        <v/>
      </c>
      <c r="N2960" s="114" t="str">
        <f>+IF(G2960=0,"",'Ark1'!Y4768)</f>
        <v/>
      </c>
      <c r="O2960" s="116" t="str">
        <f>+IF(G2960=0,"",'Ark1'!Z4768)</f>
        <v/>
      </c>
      <c r="P2960" s="116" t="str">
        <f t="shared" si="48"/>
        <v/>
      </c>
      <c r="Q2960" s="114" t="str">
        <f>+IF(G2960=0,"",'Ark1'!T4768)</f>
        <v/>
      </c>
      <c r="R2960" s="222" t="str">
        <f>+IF(G2960=0,"",'Ark1'!V4768)</f>
        <v/>
      </c>
      <c r="S2960" s="32"/>
    </row>
    <row r="2961" spans="1:19" x14ac:dyDescent="0.5">
      <c r="A2961" s="32"/>
      <c r="B2961" s="297" t="str">
        <f>+IF(E2961=2012,VLOOKUP(D2961,K_navn!$A$2:$C$359,2),"")</f>
        <v/>
      </c>
      <c r="C2961" s="297" t="str">
        <f>+IF(E2961=2012,VLOOKUP(D2961,K_navn!$A$2:$C$359,3),"")</f>
        <v/>
      </c>
      <c r="D2961" s="115">
        <f>+'Ark1'!P4769</f>
        <v>5052</v>
      </c>
      <c r="E2961" s="115">
        <f>+'Ark1'!C4769</f>
        <v>2015</v>
      </c>
      <c r="F2961" s="116" t="str">
        <f>+IF('Ark1'!Q4769=0,"",'Ark1'!Q4769)</f>
        <v/>
      </c>
      <c r="G2961" s="116">
        <f>+'Ark1'!R4769</f>
        <v>0</v>
      </c>
      <c r="H2961" s="116">
        <f>+'Ark1'!S4769</f>
        <v>0</v>
      </c>
      <c r="I2961" s="222" t="str">
        <f>+IF(G2961=0,"",'Ark1'!AA4769)</f>
        <v/>
      </c>
      <c r="J2961" s="222" t="str">
        <f>+IF(G2961=0,"",'Ark1'!AB4769)</f>
        <v/>
      </c>
      <c r="K2961" s="114" t="str">
        <f>+IF(G2961=0,"",'Ark1'!U4769)</f>
        <v/>
      </c>
      <c r="L2961" s="222" t="str">
        <f>+IF(G2961=0,"",'Ark1'!W4769)</f>
        <v/>
      </c>
      <c r="M2961" s="222" t="str">
        <f>+IF(G2961=0,"",'Ark1'!X4769)</f>
        <v/>
      </c>
      <c r="N2961" s="114" t="str">
        <f>+IF(G2961=0,"",'Ark1'!Y4769)</f>
        <v/>
      </c>
      <c r="O2961" s="116" t="str">
        <f>+IF(G2961=0,"",'Ark1'!Z4769)</f>
        <v/>
      </c>
      <c r="P2961" s="116" t="str">
        <f t="shared" si="48"/>
        <v/>
      </c>
      <c r="Q2961" s="114" t="str">
        <f>+IF(G2961=0,"",'Ark1'!T4769)</f>
        <v/>
      </c>
      <c r="R2961" s="222" t="str">
        <f>+IF(G2961=0,"",'Ark1'!V4769)</f>
        <v/>
      </c>
      <c r="S2961" s="32"/>
    </row>
    <row r="2962" spans="1:19" x14ac:dyDescent="0.5">
      <c r="A2962" s="32"/>
      <c r="B2962" s="297" t="str">
        <f>+IF(E2962=2012,VLOOKUP(D2962,K_navn!$A$2:$C$359,2),"")</f>
        <v/>
      </c>
      <c r="C2962" s="297" t="str">
        <f>+IF(E2962=2012,VLOOKUP(D2962,K_navn!$A$2:$C$359,3),"")</f>
        <v/>
      </c>
      <c r="D2962" s="115">
        <f>+'Ark1'!P4770</f>
        <v>5052</v>
      </c>
      <c r="E2962" s="115">
        <f>+'Ark1'!C4770</f>
        <v>2016</v>
      </c>
      <c r="F2962" s="116" t="str">
        <f>+IF('Ark1'!Q4770=0,"",'Ark1'!Q4770)</f>
        <v/>
      </c>
      <c r="G2962" s="116">
        <f>+'Ark1'!R4770</f>
        <v>0</v>
      </c>
      <c r="H2962" s="116">
        <f>+'Ark1'!S4770</f>
        <v>0</v>
      </c>
      <c r="I2962" s="222" t="str">
        <f>+IF(G2962=0,"",'Ark1'!AA4770)</f>
        <v/>
      </c>
      <c r="J2962" s="222" t="str">
        <f>+IF(G2962=0,"",'Ark1'!AB4770)</f>
        <v/>
      </c>
      <c r="K2962" s="114" t="str">
        <f>+IF(G2962=0,"",'Ark1'!U4770)</f>
        <v/>
      </c>
      <c r="L2962" s="222" t="str">
        <f>+IF(G2962=0,"",'Ark1'!W4770)</f>
        <v/>
      </c>
      <c r="M2962" s="222" t="str">
        <f>+IF(G2962=0,"",'Ark1'!X4770)</f>
        <v/>
      </c>
      <c r="N2962" s="114" t="str">
        <f>+IF(G2962=0,"",'Ark1'!Y4770)</f>
        <v/>
      </c>
      <c r="O2962" s="116" t="str">
        <f>+IF(G2962=0,"",'Ark1'!Z4770)</f>
        <v/>
      </c>
      <c r="P2962" s="116" t="str">
        <f t="shared" si="48"/>
        <v/>
      </c>
      <c r="Q2962" s="114" t="str">
        <f>+IF(G2962=0,"",'Ark1'!T4770)</f>
        <v/>
      </c>
      <c r="R2962" s="222" t="str">
        <f>+IF(G2962=0,"",'Ark1'!V4770)</f>
        <v/>
      </c>
      <c r="S2962" s="32"/>
    </row>
    <row r="2963" spans="1:19" x14ac:dyDescent="0.5">
      <c r="A2963" s="32"/>
      <c r="B2963" s="297" t="str">
        <f>+IF(E2963=2012,VLOOKUP(D2963,K_navn!$A$2:$C$359,2),"")</f>
        <v/>
      </c>
      <c r="C2963" s="297" t="str">
        <f>+IF(E2963=2012,VLOOKUP(D2963,K_navn!$A$2:$C$359,3),"")</f>
        <v/>
      </c>
      <c r="D2963" s="115">
        <f>+'Ark1'!P4771</f>
        <v>5052</v>
      </c>
      <c r="E2963" s="115">
        <f>+'Ark1'!C4771</f>
        <v>2017</v>
      </c>
      <c r="F2963" s="116" t="str">
        <f>+IF('Ark1'!Q4771=0,"",'Ark1'!Q4771)</f>
        <v/>
      </c>
      <c r="G2963" s="116">
        <f>+'Ark1'!R4771</f>
        <v>0</v>
      </c>
      <c r="H2963" s="116">
        <f>+'Ark1'!S4771</f>
        <v>0</v>
      </c>
      <c r="I2963" s="222" t="str">
        <f>+IF(G2963=0,"",'Ark1'!AA4771)</f>
        <v/>
      </c>
      <c r="J2963" s="222" t="str">
        <f>+IF(G2963=0,"",'Ark1'!AB4771)</f>
        <v/>
      </c>
      <c r="K2963" s="114" t="str">
        <f>+IF(G2963=0,"",'Ark1'!U4771)</f>
        <v/>
      </c>
      <c r="L2963" s="222" t="str">
        <f>+IF(G2963=0,"",'Ark1'!W4771)</f>
        <v/>
      </c>
      <c r="M2963" s="222" t="str">
        <f>+IF(G2963=0,"",'Ark1'!X4771)</f>
        <v/>
      </c>
      <c r="N2963" s="114" t="str">
        <f>+IF(G2963=0,"",'Ark1'!Y4771)</f>
        <v/>
      </c>
      <c r="O2963" s="116" t="str">
        <f>+IF(G2963=0,"",'Ark1'!Z4771)</f>
        <v/>
      </c>
      <c r="P2963" s="116" t="str">
        <f t="shared" si="48"/>
        <v/>
      </c>
      <c r="Q2963" s="114" t="str">
        <f>+IF(G2963=0,"",'Ark1'!T4771)</f>
        <v/>
      </c>
      <c r="R2963" s="222" t="str">
        <f>+IF(G2963=0,"",'Ark1'!V4771)</f>
        <v/>
      </c>
      <c r="S2963" s="32"/>
    </row>
    <row r="2964" spans="1:19" x14ac:dyDescent="0.5">
      <c r="A2964" s="32"/>
      <c r="B2964" s="297" t="str">
        <f>+IF(E2964=2012,VLOOKUP(D2964,K_navn!$A$2:$C$359,2),"")</f>
        <v/>
      </c>
      <c r="C2964" s="297" t="str">
        <f>+IF(E2964=2012,VLOOKUP(D2964,K_navn!$A$2:$C$359,3),"")</f>
        <v/>
      </c>
      <c r="D2964" s="115">
        <f>+'Ark1'!P4772</f>
        <v>5052</v>
      </c>
      <c r="E2964" s="115">
        <f>+'Ark1'!C4772</f>
        <v>2018</v>
      </c>
      <c r="F2964" s="116" t="str">
        <f>+IF('Ark1'!Q4772=0,"",'Ark1'!Q4772)</f>
        <v/>
      </c>
      <c r="G2964" s="116">
        <f>+'Ark1'!R4772</f>
        <v>0</v>
      </c>
      <c r="H2964" s="116">
        <f>+'Ark1'!S4772</f>
        <v>0</v>
      </c>
      <c r="I2964" s="222" t="str">
        <f>+IF(G2964=0,"",'Ark1'!AA4772)</f>
        <v/>
      </c>
      <c r="J2964" s="222" t="str">
        <f>+IF(G2964=0,"",'Ark1'!AB4772)</f>
        <v/>
      </c>
      <c r="K2964" s="114" t="str">
        <f>+IF(G2964=0,"",'Ark1'!U4772)</f>
        <v/>
      </c>
      <c r="L2964" s="222" t="str">
        <f>+IF(G2964=0,"",'Ark1'!W4772)</f>
        <v/>
      </c>
      <c r="M2964" s="222" t="str">
        <f>+IF(G2964=0,"",'Ark1'!X4772)</f>
        <v/>
      </c>
      <c r="N2964" s="114" t="str">
        <f>+IF(G2964=0,"",'Ark1'!Y4772)</f>
        <v/>
      </c>
      <c r="O2964" s="116" t="str">
        <f>+IF(G2964=0,"",'Ark1'!Z4772)</f>
        <v/>
      </c>
      <c r="P2964" s="116" t="str">
        <f t="shared" si="48"/>
        <v/>
      </c>
      <c r="Q2964" s="114" t="str">
        <f>+IF(G2964=0,"",'Ark1'!T4772)</f>
        <v/>
      </c>
      <c r="R2964" s="222" t="str">
        <f>+IF(G2964=0,"",'Ark1'!V4772)</f>
        <v/>
      </c>
      <c r="S2964" s="32"/>
    </row>
    <row r="2965" spans="1:19" x14ac:dyDescent="0.5">
      <c r="A2965" s="32"/>
      <c r="B2965" s="297" t="str">
        <f>+IF(E2965=2012,VLOOKUP(D2965,K_navn!$A$2:$C$359,2),"")</f>
        <v/>
      </c>
      <c r="C2965" s="297" t="str">
        <f>+IF(E2965=2012,VLOOKUP(D2965,K_navn!$A$2:$C$359,3),"")</f>
        <v/>
      </c>
      <c r="D2965" s="115">
        <f>+'Ark1'!P4773</f>
        <v>5052</v>
      </c>
      <c r="E2965" s="115">
        <f>+'Ark1'!C4773</f>
        <v>2019</v>
      </c>
      <c r="F2965" s="116" t="str">
        <f>+IF('Ark1'!Q4773=0,"",'Ark1'!Q4773)</f>
        <v/>
      </c>
      <c r="G2965" s="116">
        <f>+'Ark1'!R4773</f>
        <v>0</v>
      </c>
      <c r="H2965" s="116">
        <f>+'Ark1'!S4773</f>
        <v>0</v>
      </c>
      <c r="I2965" s="222" t="str">
        <f>+IF(G2965=0,"",'Ark1'!AA4773)</f>
        <v/>
      </c>
      <c r="J2965" s="222" t="str">
        <f>+IF(G2965=0,"",'Ark1'!AB4773)</f>
        <v/>
      </c>
      <c r="K2965" s="114" t="str">
        <f>+IF(G2965=0,"",'Ark1'!U4773)</f>
        <v/>
      </c>
      <c r="L2965" s="222" t="str">
        <f>+IF(G2965=0,"",'Ark1'!W4773)</f>
        <v/>
      </c>
      <c r="M2965" s="222" t="str">
        <f>+IF(G2965=0,"",'Ark1'!X4773)</f>
        <v/>
      </c>
      <c r="N2965" s="114" t="str">
        <f>+IF(G2965=0,"",'Ark1'!Y4773)</f>
        <v/>
      </c>
      <c r="O2965" s="116" t="str">
        <f>+IF(G2965=0,"",'Ark1'!Z4773)</f>
        <v/>
      </c>
      <c r="P2965" s="116" t="str">
        <f t="shared" si="48"/>
        <v/>
      </c>
      <c r="Q2965" s="114" t="str">
        <f>+IF(G2965=0,"",'Ark1'!T4773)</f>
        <v/>
      </c>
      <c r="R2965" s="222" t="str">
        <f>+IF(G2965=0,"",'Ark1'!V4773)</f>
        <v/>
      </c>
      <c r="S2965" s="32"/>
    </row>
    <row r="2966" spans="1:19" x14ac:dyDescent="0.5">
      <c r="A2966" s="32"/>
      <c r="B2966" s="297" t="str">
        <f>+IF(E2966=2012,VLOOKUP(D2966,K_navn!$A$2:$C$359,2),"")</f>
        <v/>
      </c>
      <c r="C2966" s="297" t="str">
        <f>+IF(E2966=2012,VLOOKUP(D2966,K_navn!$A$2:$C$359,3),"")</f>
        <v/>
      </c>
      <c r="D2966" s="115">
        <f>+'Ark1'!P4774</f>
        <v>5052</v>
      </c>
      <c r="E2966" s="115">
        <f>+'Ark1'!C4774</f>
        <v>2020</v>
      </c>
      <c r="F2966" s="116" t="str">
        <f>+IF('Ark1'!Q4774=0,"",'Ark1'!Q4774)</f>
        <v/>
      </c>
      <c r="G2966" s="116">
        <f>+'Ark1'!R4774</f>
        <v>0</v>
      </c>
      <c r="H2966" s="116">
        <f>+'Ark1'!S4774</f>
        <v>0</v>
      </c>
      <c r="I2966" s="222" t="str">
        <f>+IF(G2966=0,"",'Ark1'!AA4774)</f>
        <v/>
      </c>
      <c r="J2966" s="222" t="str">
        <f>+IF(G2966=0,"",'Ark1'!AB4774)</f>
        <v/>
      </c>
      <c r="K2966" s="114" t="str">
        <f>+IF(G2966=0,"",'Ark1'!U4774)</f>
        <v/>
      </c>
      <c r="L2966" s="222" t="str">
        <f>+IF(G2966=0,"",'Ark1'!W4774)</f>
        <v/>
      </c>
      <c r="M2966" s="222" t="str">
        <f>+IF(G2966=0,"",'Ark1'!X4774)</f>
        <v/>
      </c>
      <c r="N2966" s="114" t="str">
        <f>+IF(G2966=0,"",'Ark1'!Y4774)</f>
        <v/>
      </c>
      <c r="O2966" s="116" t="str">
        <f>+IF(G2966=0,"",'Ark1'!Z4774)</f>
        <v/>
      </c>
      <c r="P2966" s="116" t="str">
        <f t="shared" si="48"/>
        <v/>
      </c>
      <c r="Q2966" s="114" t="str">
        <f>+IF(G2966=0,"",'Ark1'!T4774)</f>
        <v/>
      </c>
      <c r="R2966" s="222" t="str">
        <f>+IF(G2966=0,"",'Ark1'!V4774)</f>
        <v/>
      </c>
      <c r="S2966" s="32"/>
    </row>
    <row r="2967" spans="1:19" x14ac:dyDescent="0.5">
      <c r="A2967" s="32"/>
      <c r="B2967" s="297" t="str">
        <f>+IF(E2967=2012,VLOOKUP(D2967,K_navn!$A$2:$C$359,2),"")</f>
        <v/>
      </c>
      <c r="C2967" s="297" t="str">
        <f>+IF(E2967=2012,VLOOKUP(D2967,K_navn!$A$2:$C$359,3),"")</f>
        <v/>
      </c>
      <c r="D2967" s="115">
        <f>+'Ark1'!P4775</f>
        <v>5052</v>
      </c>
      <c r="E2967" s="115">
        <f>+'Ark1'!C4775</f>
        <v>2021</v>
      </c>
      <c r="F2967" s="116" t="str">
        <f>+IF('Ark1'!Q4775=0,"",'Ark1'!Q4775)</f>
        <v/>
      </c>
      <c r="G2967" s="116">
        <f>+'Ark1'!R4775</f>
        <v>0</v>
      </c>
      <c r="H2967" s="116">
        <f>+'Ark1'!S4775</f>
        <v>0</v>
      </c>
      <c r="I2967" s="222" t="str">
        <f>+IF(G2967=0,"",'Ark1'!AA4775)</f>
        <v/>
      </c>
      <c r="J2967" s="222" t="str">
        <f>+IF(G2967=0,"",'Ark1'!AB4775)</f>
        <v/>
      </c>
      <c r="K2967" s="114" t="str">
        <f>+IF(G2967=0,"",'Ark1'!U4775)</f>
        <v/>
      </c>
      <c r="L2967" s="222" t="str">
        <f>+IF(G2967=0,"",'Ark1'!W4775)</f>
        <v/>
      </c>
      <c r="M2967" s="222" t="str">
        <f>+IF(G2967=0,"",'Ark1'!X4775)</f>
        <v/>
      </c>
      <c r="N2967" s="114" t="str">
        <f>+IF(G2967=0,"",'Ark1'!Y4775)</f>
        <v/>
      </c>
      <c r="O2967" s="116" t="str">
        <f>+IF(G2967=0,"",'Ark1'!Z4775)</f>
        <v/>
      </c>
      <c r="P2967" s="116" t="str">
        <f t="shared" si="48"/>
        <v/>
      </c>
      <c r="Q2967" s="114" t="str">
        <f>+IF(G2967=0,"",'Ark1'!T4775)</f>
        <v/>
      </c>
      <c r="R2967" s="222" t="str">
        <f>+IF(G2967=0,"",'Ark1'!V4775)</f>
        <v/>
      </c>
      <c r="S2967" s="32"/>
    </row>
    <row r="2968" spans="1:19" x14ac:dyDescent="0.5">
      <c r="A2968" s="32"/>
      <c r="B2968" s="297" t="str">
        <f>+IF(E2968=2012,VLOOKUP(D2968,K_navn!$A$2:$C$359,2),"")</f>
        <v/>
      </c>
      <c r="C2968" s="297" t="str">
        <f>+IF(E2968=2012,VLOOKUP(D2968,K_navn!$A$2:$C$359,3),"")</f>
        <v/>
      </c>
      <c r="D2968" s="115">
        <f>+'Ark1'!P4776</f>
        <v>5052</v>
      </c>
      <c r="E2968" s="115">
        <f>+'Ark1'!C4776</f>
        <v>2022</v>
      </c>
      <c r="F2968" s="116" t="str">
        <f>+IF('Ark1'!Q4776=0,"",'Ark1'!Q4776)</f>
        <v/>
      </c>
      <c r="G2968" s="116">
        <f>+'Ark1'!R4776</f>
        <v>0</v>
      </c>
      <c r="H2968" s="116">
        <f>+'Ark1'!S4776</f>
        <v>0</v>
      </c>
      <c r="I2968" s="222" t="str">
        <f>+IF(G2968=0,"",'Ark1'!AA4776)</f>
        <v/>
      </c>
      <c r="J2968" s="222" t="str">
        <f>+IF(G2968=0,"",'Ark1'!AB4776)</f>
        <v/>
      </c>
      <c r="K2968" s="114" t="str">
        <f>+IF(G2968=0,"",'Ark1'!U4776)</f>
        <v/>
      </c>
      <c r="L2968" s="222" t="str">
        <f>+IF(G2968=0,"",'Ark1'!W4776)</f>
        <v/>
      </c>
      <c r="M2968" s="222" t="str">
        <f>+IF(G2968=0,"",'Ark1'!X4776)</f>
        <v/>
      </c>
      <c r="N2968" s="114" t="str">
        <f>+IF(G2968=0,"",'Ark1'!Y4776)</f>
        <v/>
      </c>
      <c r="O2968" s="116" t="str">
        <f>+IF(G2968=0,"",'Ark1'!Z4776)</f>
        <v/>
      </c>
      <c r="P2968" s="116" t="str">
        <f t="shared" si="48"/>
        <v/>
      </c>
      <c r="Q2968" s="114" t="str">
        <f>+IF(G2968=0,"",'Ark1'!T4776)</f>
        <v/>
      </c>
      <c r="R2968" s="222" t="str">
        <f>+IF(G2968=0,"",'Ark1'!V4776)</f>
        <v/>
      </c>
      <c r="S2968" s="32"/>
    </row>
    <row r="2969" spans="1:19" x14ac:dyDescent="0.5">
      <c r="A2969" s="32"/>
      <c r="B2969" s="297" t="str">
        <f>+IF(E2969=2012,VLOOKUP(D2969,K_navn!$A$2:$C$359,2),"")</f>
        <v>Inderøy</v>
      </c>
      <c r="C2969" s="297" t="str">
        <f>+IF(E2969=2012,VLOOKUP(D2969,K_navn!$A$2:$C$359,3),"")</f>
        <v>Trøndelag</v>
      </c>
      <c r="D2969" s="115">
        <f>+'Ark1'!P4777</f>
        <v>5053</v>
      </c>
      <c r="E2969" s="115">
        <f>+'Ark1'!C4777</f>
        <v>2012</v>
      </c>
      <c r="F2969" s="116" t="str">
        <f>+IF('Ark1'!Q4777=0,"",'Ark1'!Q4777)</f>
        <v/>
      </c>
      <c r="G2969" s="116">
        <f>+'Ark1'!R4777</f>
        <v>0</v>
      </c>
      <c r="H2969" s="116">
        <f>+'Ark1'!S4777</f>
        <v>0</v>
      </c>
      <c r="I2969" s="222" t="str">
        <f>+IF(G2969=0,"",'Ark1'!AA4777)</f>
        <v/>
      </c>
      <c r="J2969" s="222" t="str">
        <f>+IF(G2969=0,"",'Ark1'!AB4777)</f>
        <v/>
      </c>
      <c r="K2969" s="114" t="str">
        <f>+IF(G2969=0,"",'Ark1'!U4777)</f>
        <v/>
      </c>
      <c r="L2969" s="222" t="str">
        <f>+IF(G2969=0,"",'Ark1'!W4777)</f>
        <v/>
      </c>
      <c r="M2969" s="222" t="str">
        <f>+IF(G2969=0,"",'Ark1'!X4777)</f>
        <v/>
      </c>
      <c r="N2969" s="114" t="str">
        <f>+IF(G2969=0,"",'Ark1'!Y4777)</f>
        <v/>
      </c>
      <c r="O2969" s="116" t="str">
        <f>+IF(G2969=0,"",'Ark1'!Z4777)</f>
        <v/>
      </c>
      <c r="P2969" s="116" t="str">
        <f t="shared" si="48"/>
        <v/>
      </c>
      <c r="Q2969" s="114" t="str">
        <f>+IF(G2969=0,"",'Ark1'!T4777)</f>
        <v/>
      </c>
      <c r="R2969" s="222" t="str">
        <f>+IF(G2969=0,"",'Ark1'!V4777)</f>
        <v/>
      </c>
      <c r="S2969" s="32"/>
    </row>
    <row r="2970" spans="1:19" x14ac:dyDescent="0.5">
      <c r="A2970" s="32"/>
      <c r="B2970" s="297" t="str">
        <f>+IF(E2970=2012,VLOOKUP(D2970,K_navn!$A$2:$C$359,2),"")</f>
        <v/>
      </c>
      <c r="C2970" s="297" t="str">
        <f>+IF(E2970=2012,VLOOKUP(D2970,K_navn!$A$2:$C$359,3),"")</f>
        <v/>
      </c>
      <c r="D2970" s="115">
        <f>+'Ark1'!P4778</f>
        <v>5053</v>
      </c>
      <c r="E2970" s="115">
        <f>+'Ark1'!C4778</f>
        <v>2013</v>
      </c>
      <c r="F2970" s="116" t="str">
        <f>+IF('Ark1'!Q4778=0,"",'Ark1'!Q4778)</f>
        <v/>
      </c>
      <c r="G2970" s="116">
        <f>+'Ark1'!R4778</f>
        <v>0</v>
      </c>
      <c r="H2970" s="116">
        <f>+'Ark1'!S4778</f>
        <v>0</v>
      </c>
      <c r="I2970" s="222" t="str">
        <f>+IF(G2970=0,"",'Ark1'!AA4778)</f>
        <v/>
      </c>
      <c r="J2970" s="222" t="str">
        <f>+IF(G2970=0,"",'Ark1'!AB4778)</f>
        <v/>
      </c>
      <c r="K2970" s="114" t="str">
        <f>+IF(G2970=0,"",'Ark1'!U4778)</f>
        <v/>
      </c>
      <c r="L2970" s="222" t="str">
        <f>+IF(G2970=0,"",'Ark1'!W4778)</f>
        <v/>
      </c>
      <c r="M2970" s="222" t="str">
        <f>+IF(G2970=0,"",'Ark1'!X4778)</f>
        <v/>
      </c>
      <c r="N2970" s="114" t="str">
        <f>+IF(G2970=0,"",'Ark1'!Y4778)</f>
        <v/>
      </c>
      <c r="O2970" s="116" t="str">
        <f>+IF(G2970=0,"",'Ark1'!Z4778)</f>
        <v/>
      </c>
      <c r="P2970" s="116" t="str">
        <f t="shared" si="48"/>
        <v/>
      </c>
      <c r="Q2970" s="114" t="str">
        <f>+IF(G2970=0,"",'Ark1'!T4778)</f>
        <v/>
      </c>
      <c r="R2970" s="222" t="str">
        <f>+IF(G2970=0,"",'Ark1'!V4778)</f>
        <v/>
      </c>
      <c r="S2970" s="32"/>
    </row>
    <row r="2971" spans="1:19" x14ac:dyDescent="0.5">
      <c r="A2971" s="32"/>
      <c r="B2971" s="297" t="str">
        <f>+IF(E2971=2012,VLOOKUP(D2971,K_navn!$A$2:$C$359,2),"")</f>
        <v/>
      </c>
      <c r="C2971" s="297" t="str">
        <f>+IF(E2971=2012,VLOOKUP(D2971,K_navn!$A$2:$C$359,3),"")</f>
        <v/>
      </c>
      <c r="D2971" s="115">
        <f>+'Ark1'!P4779</f>
        <v>5053</v>
      </c>
      <c r="E2971" s="115">
        <f>+'Ark1'!C4779</f>
        <v>2014</v>
      </c>
      <c r="F2971" s="116" t="str">
        <f>+IF('Ark1'!Q4779=0,"",'Ark1'!Q4779)</f>
        <v/>
      </c>
      <c r="G2971" s="116">
        <f>+'Ark1'!R4779</f>
        <v>0</v>
      </c>
      <c r="H2971" s="116">
        <f>+'Ark1'!S4779</f>
        <v>0</v>
      </c>
      <c r="I2971" s="222" t="str">
        <f>+IF(G2971=0,"",'Ark1'!AA4779)</f>
        <v/>
      </c>
      <c r="J2971" s="222" t="str">
        <f>+IF(G2971=0,"",'Ark1'!AB4779)</f>
        <v/>
      </c>
      <c r="K2971" s="114" t="str">
        <f>+IF(G2971=0,"",'Ark1'!U4779)</f>
        <v/>
      </c>
      <c r="L2971" s="222" t="str">
        <f>+IF(G2971=0,"",'Ark1'!W4779)</f>
        <v/>
      </c>
      <c r="M2971" s="222" t="str">
        <f>+IF(G2971=0,"",'Ark1'!X4779)</f>
        <v/>
      </c>
      <c r="N2971" s="114" t="str">
        <f>+IF(G2971=0,"",'Ark1'!Y4779)</f>
        <v/>
      </c>
      <c r="O2971" s="116" t="str">
        <f>+IF(G2971=0,"",'Ark1'!Z4779)</f>
        <v/>
      </c>
      <c r="P2971" s="116" t="str">
        <f t="shared" si="48"/>
        <v/>
      </c>
      <c r="Q2971" s="114" t="str">
        <f>+IF(G2971=0,"",'Ark1'!T4779)</f>
        <v/>
      </c>
      <c r="R2971" s="222" t="str">
        <f>+IF(G2971=0,"",'Ark1'!V4779)</f>
        <v/>
      </c>
      <c r="S2971" s="32"/>
    </row>
    <row r="2972" spans="1:19" x14ac:dyDescent="0.5">
      <c r="A2972" s="32"/>
      <c r="B2972" s="297" t="str">
        <f>+IF(E2972=2012,VLOOKUP(D2972,K_navn!$A$2:$C$359,2),"")</f>
        <v/>
      </c>
      <c r="C2972" s="297" t="str">
        <f>+IF(E2972=2012,VLOOKUP(D2972,K_navn!$A$2:$C$359,3),"")</f>
        <v/>
      </c>
      <c r="D2972" s="115">
        <f>+'Ark1'!P4780</f>
        <v>5053</v>
      </c>
      <c r="E2972" s="115">
        <f>+'Ark1'!C4780</f>
        <v>2015</v>
      </c>
      <c r="F2972" s="116">
        <f>+IF('Ark1'!Q4780=0,"",'Ark1'!Q4780)</f>
        <v>1</v>
      </c>
      <c r="G2972" s="116">
        <f>+'Ark1'!R4780</f>
        <v>922</v>
      </c>
      <c r="H2972" s="116">
        <f>+'Ark1'!S4780</f>
        <v>922</v>
      </c>
      <c r="I2972" s="222">
        <f>+IF(G2972=0,"",'Ark1'!AA4780)</f>
        <v>2.4294484993807806</v>
      </c>
      <c r="J2972" s="222">
        <f>+IF(G2972=0,"",'Ark1'!AB4780)</f>
        <v>2.4193270853711621</v>
      </c>
      <c r="K2972" s="114">
        <f>+IF(G2972=0,"",'Ark1'!U4780)</f>
        <v>62.080260303687659</v>
      </c>
      <c r="L2972" s="222">
        <f>+IF(G2972=0,"",'Ark1'!W4780)</f>
        <v>80.365075921908883</v>
      </c>
      <c r="M2972" s="222">
        <f>+IF(G2972=0,"",'Ark1'!X4780)</f>
        <v>8.7539551299530949</v>
      </c>
      <c r="N2972" s="114">
        <f>+IF(G2972=0,"",'Ark1'!Y4780)</f>
        <v>2.5784987681856042</v>
      </c>
      <c r="O2972" s="116">
        <f>+IF(G2972=0,"",'Ark1'!Z4780)</f>
        <v>-33.786778152612953</v>
      </c>
      <c r="P2972" s="116">
        <f t="shared" si="48"/>
        <v>922</v>
      </c>
      <c r="Q2972" s="114">
        <f>+IF(G2972=0,"",'Ark1'!T4780)</f>
        <v>16.489154013015185</v>
      </c>
      <c r="R2972" s="222">
        <f>+IF(G2972=0,"",'Ark1'!V4780)</f>
        <v>87.069421367181931</v>
      </c>
      <c r="S2972" s="32"/>
    </row>
    <row r="2973" spans="1:19" x14ac:dyDescent="0.5">
      <c r="A2973" s="32"/>
      <c r="B2973" s="297" t="str">
        <f>+IF(E2973=2012,VLOOKUP(D2973,K_navn!$A$2:$C$359,2),"")</f>
        <v/>
      </c>
      <c r="C2973" s="297" t="str">
        <f>+IF(E2973=2012,VLOOKUP(D2973,K_navn!$A$2:$C$359,3),"")</f>
        <v/>
      </c>
      <c r="D2973" s="115">
        <f>+'Ark1'!P4781</f>
        <v>5053</v>
      </c>
      <c r="E2973" s="115">
        <f>+'Ark1'!C4781</f>
        <v>2016</v>
      </c>
      <c r="F2973" s="116">
        <f>+IF('Ark1'!Q4781=0,"",'Ark1'!Q4781)</f>
        <v>2</v>
      </c>
      <c r="G2973" s="116">
        <f>+'Ark1'!R4781</f>
        <v>1612</v>
      </c>
      <c r="H2973" s="116">
        <f>+'Ark1'!S4781</f>
        <v>1611</v>
      </c>
      <c r="I2973" s="222">
        <f>+IF(G2973=0,"",'Ark1'!AA4781)</f>
        <v>3.4373933810986008</v>
      </c>
      <c r="J2973" s="222">
        <f>+IF(G2973=0,"",'Ark1'!AB4781)</f>
        <v>3.4697775519582925</v>
      </c>
      <c r="K2973" s="114">
        <f>+IF(G2973=0,"",'Ark1'!U4781)</f>
        <v>61.736188702669139</v>
      </c>
      <c r="L2973" s="222">
        <f>+IF(G2973=0,"",'Ark1'!W4781)</f>
        <v>82.282991930477991</v>
      </c>
      <c r="M2973" s="222">
        <f>+IF(G2973=0,"",'Ark1'!X4781)</f>
        <v>9.9678232788297123</v>
      </c>
      <c r="N2973" s="114">
        <f>+IF(G2973=0,"",'Ark1'!Y4781)</f>
        <v>2.7816102895627446</v>
      </c>
      <c r="O2973" s="116">
        <f>+IF(G2973=0,"",'Ark1'!Z4781)</f>
        <v>-33.812975327759553</v>
      </c>
      <c r="P2973" s="116">
        <f t="shared" si="48"/>
        <v>805.5</v>
      </c>
      <c r="Q2973" s="114">
        <f>+IF(G2973=0,"",'Ark1'!T4781)</f>
        <v>16.338089330024815</v>
      </c>
      <c r="R2973" s="222">
        <f>+IF(G2973=0,"",'Ark1'!V4781)</f>
        <v>89.173766756582197</v>
      </c>
      <c r="S2973" s="32"/>
    </row>
    <row r="2974" spans="1:19" x14ac:dyDescent="0.5">
      <c r="A2974" s="32"/>
      <c r="B2974" s="297" t="str">
        <f>+IF(E2974=2012,VLOOKUP(D2974,K_navn!$A$2:$C$359,2),"")</f>
        <v/>
      </c>
      <c r="C2974" s="297" t="str">
        <f>+IF(E2974=2012,VLOOKUP(D2974,K_navn!$A$2:$C$359,3),"")</f>
        <v/>
      </c>
      <c r="D2974" s="115">
        <f>+'Ark1'!P4782</f>
        <v>5053</v>
      </c>
      <c r="E2974" s="115">
        <f>+'Ark1'!C4782</f>
        <v>2017</v>
      </c>
      <c r="F2974" s="116">
        <f>+IF('Ark1'!Q4782=0,"",'Ark1'!Q4782)</f>
        <v>2</v>
      </c>
      <c r="G2974" s="116">
        <f>+'Ark1'!R4782</f>
        <v>1376</v>
      </c>
      <c r="H2974" s="116">
        <f>+'Ark1'!S4782</f>
        <v>1372</v>
      </c>
      <c r="I2974" s="222">
        <f>+IF(G2974=0,"",'Ark1'!AA4782)</f>
        <v>3.9703378826788249</v>
      </c>
      <c r="J2974" s="222">
        <f>+IF(G2974=0,"",'Ark1'!AB4782)</f>
        <v>3.8908194266329423</v>
      </c>
      <c r="K2974" s="114">
        <f>+IF(G2974=0,"",'Ark1'!U4782)</f>
        <v>61.861516034985421</v>
      </c>
      <c r="L2974" s="222">
        <f>+IF(G2974=0,"",'Ark1'!W4782)</f>
        <v>80.220481049562693</v>
      </c>
      <c r="M2974" s="222">
        <f>+IF(G2974=0,"",'Ark1'!X4782)</f>
        <v>9.8669595632212346</v>
      </c>
      <c r="N2974" s="114">
        <f>+IF(G2974=0,"",'Ark1'!Y4782)</f>
        <v>2.682369830153843</v>
      </c>
      <c r="O2974" s="116">
        <f>+IF(G2974=0,"",'Ark1'!Z4782)</f>
        <v>-41.657582907725754</v>
      </c>
      <c r="P2974" s="116">
        <f t="shared" si="48"/>
        <v>686</v>
      </c>
      <c r="Q2974" s="114">
        <f>+IF(G2974=0,"",'Ark1'!T4782)</f>
        <v>16.33357558139534</v>
      </c>
      <c r="R2974" s="222">
        <f>+IF(G2974=0,"",'Ark1'!V4782)</f>
        <v>87.029476703233499</v>
      </c>
      <c r="S2974" s="32"/>
    </row>
    <row r="2975" spans="1:19" x14ac:dyDescent="0.5">
      <c r="A2975" s="32"/>
      <c r="B2975" s="297" t="str">
        <f>+IF(E2975=2012,VLOOKUP(D2975,K_navn!$A$2:$C$359,2),"")</f>
        <v/>
      </c>
      <c r="C2975" s="297" t="str">
        <f>+IF(E2975=2012,VLOOKUP(D2975,K_navn!$A$2:$C$359,3),"")</f>
        <v/>
      </c>
      <c r="D2975" s="115">
        <f>+'Ark1'!P4783</f>
        <v>5053</v>
      </c>
      <c r="E2975" s="115">
        <f>+'Ark1'!C4783</f>
        <v>2018</v>
      </c>
      <c r="F2975" s="116">
        <f>+IF('Ark1'!Q4783=0,"",'Ark1'!Q4783)</f>
        <v>2</v>
      </c>
      <c r="G2975" s="116">
        <f>+'Ark1'!R4783</f>
        <v>1280</v>
      </c>
      <c r="H2975" s="116">
        <f>+'Ark1'!S4783</f>
        <v>1280</v>
      </c>
      <c r="I2975" s="222">
        <f>+IF(G2975=0,"",'Ark1'!AA4783)</f>
        <v>5.1124335982745555</v>
      </c>
      <c r="J2975" s="222">
        <f>+IF(G2975=0,"",'Ark1'!AB4783)</f>
        <v>4.8057427090365215</v>
      </c>
      <c r="K2975" s="114">
        <f>+IF(G2975=0,"",'Ark1'!U4783)</f>
        <v>61.786718749999999</v>
      </c>
      <c r="L2975" s="222">
        <f>+IF(G2975=0,"",'Ark1'!W4783)</f>
        <v>75.505156249999942</v>
      </c>
      <c r="M2975" s="222">
        <f>+IF(G2975=0,"",'Ark1'!X4783)</f>
        <v>9.9012903976244768</v>
      </c>
      <c r="N2975" s="114">
        <f>+IF(G2975=0,"",'Ark1'!Y4783)</f>
        <v>2.7143677640287778</v>
      </c>
      <c r="O2975" s="116">
        <f>+IF(G2975=0,"",'Ark1'!Z4783)</f>
        <v>-41.751729688530411</v>
      </c>
      <c r="P2975" s="116">
        <f t="shared" si="48"/>
        <v>640</v>
      </c>
      <c r="Q2975" s="114">
        <f>+IF(G2975=0,"",'Ark1'!T4783)</f>
        <v>16.390625</v>
      </c>
      <c r="R2975" s="222">
        <f>+IF(G2975=0,"",'Ark1'!V4783)</f>
        <v>81.804069609967442</v>
      </c>
      <c r="S2975" s="32"/>
    </row>
    <row r="2976" spans="1:19" x14ac:dyDescent="0.5">
      <c r="A2976" s="32"/>
      <c r="B2976" s="297" t="str">
        <f>+IF(E2976=2012,VLOOKUP(D2976,K_navn!$A$2:$C$359,2),"")</f>
        <v/>
      </c>
      <c r="C2976" s="297" t="str">
        <f>+IF(E2976=2012,VLOOKUP(D2976,K_navn!$A$2:$C$359,3),"")</f>
        <v/>
      </c>
      <c r="D2976" s="115">
        <f>+'Ark1'!P4784</f>
        <v>5053</v>
      </c>
      <c r="E2976" s="115">
        <f>+'Ark1'!C4784</f>
        <v>2019</v>
      </c>
      <c r="F2976" s="116">
        <f>+IF('Ark1'!Q4784=0,"",'Ark1'!Q4784)</f>
        <v>3</v>
      </c>
      <c r="G2976" s="116">
        <f>+'Ark1'!R4784</f>
        <v>1423</v>
      </c>
      <c r="H2976" s="116">
        <f>+'Ark1'!S4784</f>
        <v>1422</v>
      </c>
      <c r="I2976" s="222">
        <f>+IF(G2976=0,"",'Ark1'!AA4784)</f>
        <v>7.0655412115193617</v>
      </c>
      <c r="J2976" s="222">
        <f>+IF(G2976=0,"",'Ark1'!AB4784)</f>
        <v>7.0001092484593643</v>
      </c>
      <c r="K2976" s="114">
        <f>+IF(G2976=0,"",'Ark1'!U4784)</f>
        <v>62.394514767932499</v>
      </c>
      <c r="L2976" s="222">
        <f>+IF(G2976=0,"",'Ark1'!W4784)</f>
        <v>79.647819971870661</v>
      </c>
      <c r="M2976" s="222">
        <f>+IF(G2976=0,"",'Ark1'!X4784)</f>
        <v>11.441350114148596</v>
      </c>
      <c r="N2976" s="114">
        <f>+IF(G2976=0,"",'Ark1'!Y4784)</f>
        <v>2.709788114986508</v>
      </c>
      <c r="O2976" s="116">
        <f>+IF(G2976=0,"",'Ark1'!Z4784)</f>
        <v>-41.654358160552</v>
      </c>
      <c r="P2976" s="116">
        <f t="shared" si="48"/>
        <v>474</v>
      </c>
      <c r="Q2976" s="114">
        <f>+IF(G2976=0,"",'Ark1'!T4784)</f>
        <v>16.547434996486299</v>
      </c>
      <c r="R2976" s="222">
        <f>+IF(G2976=0,"",'Ark1'!V4784)</f>
        <v>86.318538734299182</v>
      </c>
      <c r="S2976" s="32"/>
    </row>
    <row r="2977" spans="1:19" x14ac:dyDescent="0.5">
      <c r="A2977" s="32"/>
      <c r="B2977" s="297" t="str">
        <f>+IF(E2977=2012,VLOOKUP(D2977,K_navn!$A$2:$C$359,2),"")</f>
        <v/>
      </c>
      <c r="C2977" s="297" t="str">
        <f>+IF(E2977=2012,VLOOKUP(D2977,K_navn!$A$2:$C$359,3),"")</f>
        <v/>
      </c>
      <c r="D2977" s="115">
        <f>+'Ark1'!P4785</f>
        <v>5053</v>
      </c>
      <c r="E2977" s="115">
        <f>+'Ark1'!C4785</f>
        <v>2020</v>
      </c>
      <c r="F2977" s="116">
        <f>+IF('Ark1'!Q4785=0,"",'Ark1'!Q4785)</f>
        <v>2</v>
      </c>
      <c r="G2977" s="116">
        <f>+'Ark1'!R4785</f>
        <v>295</v>
      </c>
      <c r="H2977" s="116">
        <f>+'Ark1'!S4785</f>
        <v>295</v>
      </c>
      <c r="I2977" s="222">
        <f>+IF(G2977=0,"",'Ark1'!AA4785)</f>
        <v>1.412970591052783</v>
      </c>
      <c r="J2977" s="222">
        <f>+IF(G2977=0,"",'Ark1'!AB4785)</f>
        <v>1.4341044528060525</v>
      </c>
      <c r="K2977" s="114">
        <f>+IF(G2977=0,"",'Ark1'!U4785)</f>
        <v>63.345762711864403</v>
      </c>
      <c r="L2977" s="222">
        <f>+IF(G2977=0,"",'Ark1'!W4785)</f>
        <v>83.845762711864452</v>
      </c>
      <c r="M2977" s="222">
        <f>+IF(G2977=0,"",'Ark1'!X4785)</f>
        <v>11.540157182989216</v>
      </c>
      <c r="N2977" s="114">
        <f>+IF(G2977=0,"",'Ark1'!Y4785)</f>
        <v>2.3221353435714205</v>
      </c>
      <c r="O2977" s="116">
        <f>+IF(G2977=0,"",'Ark1'!Z4785)</f>
        <v>-57.087492263028238</v>
      </c>
      <c r="P2977" s="116">
        <f t="shared" si="48"/>
        <v>147.5</v>
      </c>
      <c r="Q2977" s="114">
        <f>+IF(G2977=0,"",'Ark1'!T4785)</f>
        <v>16.766101694915257</v>
      </c>
      <c r="R2977" s="222">
        <f>+IF(G2977=0,"",'Ark1'!V4785)</f>
        <v>90.840479644490117</v>
      </c>
      <c r="S2977" s="32"/>
    </row>
    <row r="2978" spans="1:19" x14ac:dyDescent="0.5">
      <c r="A2978" s="32"/>
      <c r="B2978" s="297" t="str">
        <f>+IF(E2978=2012,VLOOKUP(D2978,K_navn!$A$2:$C$359,2),"")</f>
        <v/>
      </c>
      <c r="C2978" s="297" t="str">
        <f>+IF(E2978=2012,VLOOKUP(D2978,K_navn!$A$2:$C$359,3),"")</f>
        <v/>
      </c>
      <c r="D2978" s="115">
        <f>+'Ark1'!P4786</f>
        <v>5053</v>
      </c>
      <c r="E2978" s="115">
        <f>+'Ark1'!C4786</f>
        <v>2021</v>
      </c>
      <c r="F2978" s="116">
        <f>+IF('Ark1'!Q4786=0,"",'Ark1'!Q4786)</f>
        <v>2</v>
      </c>
      <c r="G2978" s="116">
        <f>+'Ark1'!R4786</f>
        <v>311</v>
      </c>
      <c r="H2978" s="116">
        <f>+'Ark1'!S4786</f>
        <v>311</v>
      </c>
      <c r="I2978" s="222">
        <f>+IF(G2978=0,"",'Ark1'!AA4786)</f>
        <v>1.1828693138597297</v>
      </c>
      <c r="J2978" s="222">
        <f>+IF(G2978=0,"",'Ark1'!AB4786)</f>
        <v>1.3269484893957617</v>
      </c>
      <c r="K2978" s="114">
        <f>+IF(G2978=0,"",'Ark1'!U4786)</f>
        <v>62.437299035369776</v>
      </c>
      <c r="L2978" s="222">
        <f>+IF(G2978=0,"",'Ark1'!W4786)</f>
        <v>95.188102893890644</v>
      </c>
      <c r="M2978" s="222">
        <f>+IF(G2978=0,"",'Ark1'!X4786)</f>
        <v>13.219585730396577</v>
      </c>
      <c r="N2978" s="114">
        <f>+IF(G2978=0,"",'Ark1'!Y4786)</f>
        <v>2.252920456341855</v>
      </c>
      <c r="O2978" s="116">
        <f>+IF(G2978=0,"",'Ark1'!Z4786)</f>
        <v>-49.793531241017277</v>
      </c>
      <c r="P2978" s="116">
        <f t="shared" si="48"/>
        <v>155.5</v>
      </c>
      <c r="Q2978" s="114">
        <f>+IF(G2978=0,"",'Ark1'!T4786)</f>
        <v>16.691318327974269</v>
      </c>
      <c r="R2978" s="222">
        <f>+IF(G2978=0,"",'Ark1'!V4786)</f>
        <v>103.12903888828887</v>
      </c>
      <c r="S2978" s="32"/>
    </row>
    <row r="2979" spans="1:19" x14ac:dyDescent="0.5">
      <c r="A2979" s="32"/>
      <c r="B2979" s="297" t="str">
        <f>+IF(E2979=2012,VLOOKUP(D2979,K_navn!$A$2:$C$359,2),"")</f>
        <v/>
      </c>
      <c r="C2979" s="297" t="str">
        <f>+IF(E2979=2012,VLOOKUP(D2979,K_navn!$A$2:$C$359,3),"")</f>
        <v/>
      </c>
      <c r="D2979" s="115">
        <f>+'Ark1'!P4787</f>
        <v>5053</v>
      </c>
      <c r="E2979" s="115">
        <f>+'Ark1'!C4787</f>
        <v>2022</v>
      </c>
      <c r="F2979" s="116">
        <f>+IF('Ark1'!Q4787=0,"",'Ark1'!Q4787)</f>
        <v>3</v>
      </c>
      <c r="G2979" s="116">
        <f>+'Ark1'!R4787</f>
        <v>10</v>
      </c>
      <c r="H2979" s="116">
        <f>+'Ark1'!S4787</f>
        <v>10</v>
      </c>
      <c r="I2979" s="222">
        <f>+IF(G2979=0,"",'Ark1'!AA4787)</f>
        <v>3.471619510501648E-2</v>
      </c>
      <c r="J2979" s="222">
        <f>+IF(G2979=0,"",'Ark1'!AB4787)</f>
        <v>4.2485274136423654E-2</v>
      </c>
      <c r="K2979" s="114">
        <f>+IF(G2979=0,"",'Ark1'!U4787)</f>
        <v>58.1</v>
      </c>
      <c r="L2979" s="222">
        <f>+IF(G2979=0,"",'Ark1'!W4787)</f>
        <v>104.95</v>
      </c>
      <c r="M2979" s="222">
        <f>+IF(G2979=0,"",'Ark1'!X4787)</f>
        <v>11.651802435674938</v>
      </c>
      <c r="N2979" s="114">
        <f>+IF(G2979=0,"",'Ark1'!Y4787)</f>
        <v>3.7000000000000224</v>
      </c>
      <c r="O2979" s="116">
        <f>+IF(G2979=0,"",'Ark1'!Z4787)</f>
        <v>-57.814973465917973</v>
      </c>
      <c r="P2979" s="116">
        <f t="shared" si="48"/>
        <v>3.3333333333333335</v>
      </c>
      <c r="Q2979" s="114">
        <f>+IF(G2979=0,"",'Ark1'!T4787)</f>
        <v>14.6</v>
      </c>
      <c r="R2979" s="222">
        <f>+IF(G2979=0,"",'Ark1'!V4787)</f>
        <v>113.70530877573132</v>
      </c>
      <c r="S2979" s="32"/>
    </row>
    <row r="2980" spans="1:19" x14ac:dyDescent="0.5">
      <c r="A2980" s="32"/>
      <c r="B2980" s="297" t="str">
        <f>+IF(E2980=2012,VLOOKUP(D2980,K_navn!$A$2:$C$359,2),"")</f>
        <v>Indre Fosen</v>
      </c>
      <c r="C2980" s="297" t="str">
        <f>+IF(E2980=2012,VLOOKUP(D2980,K_navn!$A$2:$C$359,3),"")</f>
        <v>Trøndelag</v>
      </c>
      <c r="D2980" s="115">
        <f>+'Ark1'!P4788</f>
        <v>5054</v>
      </c>
      <c r="E2980" s="115">
        <f>+'Ark1'!C4788</f>
        <v>2012</v>
      </c>
      <c r="F2980" s="116">
        <f>+IF('Ark1'!Q4788=0,"",'Ark1'!Q4788)</f>
        <v>1</v>
      </c>
      <c r="G2980" s="116">
        <f>+'Ark1'!R4788</f>
        <v>3</v>
      </c>
      <c r="H2980" s="116">
        <f>+'Ark1'!S4788</f>
        <v>3</v>
      </c>
      <c r="I2980" s="222">
        <f>+IF(G2980=0,"",'Ark1'!AA4788)</f>
        <v>0.31152647975077874</v>
      </c>
      <c r="J2980" s="222">
        <f>+IF(G2980=0,"",'Ark1'!AB4788)</f>
        <v>0.40237037682564497</v>
      </c>
      <c r="K2980" s="114">
        <f>+IF(G2980=0,"",'Ark1'!U4788)</f>
        <v>60</v>
      </c>
      <c r="L2980" s="222">
        <f>+IF(G2980=0,"",'Ark1'!W4788)</f>
        <v>98.5</v>
      </c>
      <c r="M2980" s="222">
        <f>+IF(G2980=0,"",'Ark1'!X4788)</f>
        <v>4.6626172907499486</v>
      </c>
      <c r="N2980" s="114">
        <f>+IF(G2980=0,"",'Ark1'!Y4788)</f>
        <v>1.4142135623730951</v>
      </c>
      <c r="O2980" s="116">
        <f>+IF(G2980=0,"",'Ark1'!Z4788)</f>
        <v>-83.409961702013931</v>
      </c>
      <c r="P2980" s="116">
        <f t="shared" si="48"/>
        <v>3</v>
      </c>
      <c r="Q2980" s="114">
        <f>+IF(G2980=0,"",'Ark1'!T4788)</f>
        <v>16</v>
      </c>
      <c r="R2980" s="222">
        <f>+IF(G2980=0,"",'Ark1'!V4788)</f>
        <v>106.71722643553632</v>
      </c>
      <c r="S2980" s="32"/>
    </row>
    <row r="2981" spans="1:19" x14ac:dyDescent="0.5">
      <c r="A2981" s="32"/>
      <c r="B2981" s="297" t="str">
        <f>+IF(E2981=2012,VLOOKUP(D2981,K_navn!$A$2:$C$359,2),"")</f>
        <v/>
      </c>
      <c r="C2981" s="297" t="str">
        <f>+IF(E2981=2012,VLOOKUP(D2981,K_navn!$A$2:$C$359,3),"")</f>
        <v/>
      </c>
      <c r="D2981" s="115">
        <f>+'Ark1'!P4789</f>
        <v>5054</v>
      </c>
      <c r="E2981" s="115">
        <f>+'Ark1'!C4789</f>
        <v>2013</v>
      </c>
      <c r="F2981" s="116">
        <f>+IF('Ark1'!Q4789=0,"",'Ark1'!Q4789)</f>
        <v>2</v>
      </c>
      <c r="G2981" s="116">
        <f>+'Ark1'!R4789</f>
        <v>7</v>
      </c>
      <c r="H2981" s="116">
        <f>+'Ark1'!S4789</f>
        <v>7</v>
      </c>
      <c r="I2981" s="222">
        <f>+IF(G2981=0,"",'Ark1'!AA4789)</f>
        <v>0.13015991074748978</v>
      </c>
      <c r="J2981" s="222">
        <f>+IF(G2981=0,"",'Ark1'!AB4789)</f>
        <v>0.12439620791238742</v>
      </c>
      <c r="K2981" s="114">
        <f>+IF(G2981=0,"",'Ark1'!U4789)</f>
        <v>61.428571428571438</v>
      </c>
      <c r="L2981" s="222">
        <f>+IF(G2981=0,"",'Ark1'!W4789)</f>
        <v>71.199999999999989</v>
      </c>
      <c r="M2981" s="222">
        <f>+IF(G2981=0,"",'Ark1'!X4789)</f>
        <v>10.26784161489519</v>
      </c>
      <c r="N2981" s="114">
        <f>+IF(G2981=0,"",'Ark1'!Y4789)</f>
        <v>2.8212025225902271</v>
      </c>
      <c r="O2981" s="116">
        <f>+IF(G2981=0,"",'Ark1'!Z4789)</f>
        <v>-17.161995332779803</v>
      </c>
      <c r="P2981" s="116">
        <f t="shared" si="48"/>
        <v>3.5</v>
      </c>
      <c r="Q2981" s="114">
        <f>+IF(G2981=0,"",'Ark1'!T4789)</f>
        <v>15.714285714285712</v>
      </c>
      <c r="R2981" s="222">
        <f>+IF(G2981=0,"",'Ark1'!V4789)</f>
        <v>77.13976164680389</v>
      </c>
      <c r="S2981" s="32"/>
    </row>
    <row r="2982" spans="1:19" x14ac:dyDescent="0.5">
      <c r="A2982" s="32"/>
      <c r="B2982" s="297" t="str">
        <f>+IF(E2982=2012,VLOOKUP(D2982,K_navn!$A$2:$C$359,2),"")</f>
        <v/>
      </c>
      <c r="C2982" s="297" t="str">
        <f>+IF(E2982=2012,VLOOKUP(D2982,K_navn!$A$2:$C$359,3),"")</f>
        <v/>
      </c>
      <c r="D2982" s="115">
        <f>+'Ark1'!P4790</f>
        <v>5054</v>
      </c>
      <c r="E2982" s="115">
        <f>+'Ark1'!C4790</f>
        <v>2014</v>
      </c>
      <c r="F2982" s="116">
        <f>+IF('Ark1'!Q4790=0,"",'Ark1'!Q4790)</f>
        <v>3</v>
      </c>
      <c r="G2982" s="116">
        <f>+'Ark1'!R4790</f>
        <v>39</v>
      </c>
      <c r="H2982" s="116">
        <f>+'Ark1'!S4790</f>
        <v>39</v>
      </c>
      <c r="I2982" s="222">
        <f>+IF(G2982=0,"",'Ark1'!AA4790)</f>
        <v>0.36692068868190802</v>
      </c>
      <c r="J2982" s="222">
        <f>+IF(G2982=0,"",'Ark1'!AB4790)</f>
        <v>0.36140960587727611</v>
      </c>
      <c r="K2982" s="114">
        <f>+IF(G2982=0,"",'Ark1'!U4790)</f>
        <v>60.076923076923087</v>
      </c>
      <c r="L2982" s="222">
        <f>+IF(G2982=0,"",'Ark1'!W4790)</f>
        <v>76.074358974359015</v>
      </c>
      <c r="M2982" s="222">
        <f>+IF(G2982=0,"",'Ark1'!X4790)</f>
        <v>12.951085845946762</v>
      </c>
      <c r="N2982" s="114">
        <f>+IF(G2982=0,"",'Ark1'!Y4790)</f>
        <v>2.1529302081725827</v>
      </c>
      <c r="O2982" s="116">
        <f>+IF(G2982=0,"",'Ark1'!Z4790)</f>
        <v>-35.664234527984078</v>
      </c>
      <c r="P2982" s="116">
        <f t="shared" si="48"/>
        <v>13</v>
      </c>
      <c r="Q2982" s="114">
        <f>+IF(G2982=0,"",'Ark1'!T4790)</f>
        <v>16.076923076923077</v>
      </c>
      <c r="R2982" s="222">
        <f>+IF(G2982=0,"",'Ark1'!V4790)</f>
        <v>82.420757285329273</v>
      </c>
      <c r="S2982" s="32"/>
    </row>
    <row r="2983" spans="1:19" x14ac:dyDescent="0.5">
      <c r="A2983" s="32"/>
      <c r="B2983" s="297" t="str">
        <f>+IF(E2983=2012,VLOOKUP(D2983,K_navn!$A$2:$C$359,2),"")</f>
        <v/>
      </c>
      <c r="C2983" s="297" t="str">
        <f>+IF(E2983=2012,VLOOKUP(D2983,K_navn!$A$2:$C$359,3),"")</f>
        <v/>
      </c>
      <c r="D2983" s="115">
        <f>+'Ark1'!P4791</f>
        <v>5054</v>
      </c>
      <c r="E2983" s="115">
        <f>+'Ark1'!C4791</f>
        <v>2015</v>
      </c>
      <c r="F2983" s="116">
        <f>+IF('Ark1'!Q4791=0,"",'Ark1'!Q4791)</f>
        <v>1</v>
      </c>
      <c r="G2983" s="116">
        <f>+'Ark1'!R4791</f>
        <v>574</v>
      </c>
      <c r="H2983" s="116">
        <f>+'Ark1'!S4791</f>
        <v>574</v>
      </c>
      <c r="I2983" s="222">
        <f>+IF(G2983=0,"",'Ark1'!AA4791)</f>
        <v>1.512476614581961</v>
      </c>
      <c r="J2983" s="222">
        <f>+IF(G2983=0,"",'Ark1'!AB4791)</f>
        <v>1.3902757395399452</v>
      </c>
      <c r="K2983" s="114">
        <f>+IF(G2983=0,"",'Ark1'!U4791)</f>
        <v>60.139372822299649</v>
      </c>
      <c r="L2983" s="222">
        <f>+IF(G2983=0,"",'Ark1'!W4791)</f>
        <v>74.181010452961615</v>
      </c>
      <c r="M2983" s="222">
        <f>+IF(G2983=0,"",'Ark1'!X4791)</f>
        <v>9.511429307981814</v>
      </c>
      <c r="N2983" s="114">
        <f>+IF(G2983=0,"",'Ark1'!Y4791)</f>
        <v>2.4646808863333618</v>
      </c>
      <c r="O2983" s="116">
        <f>+IF(G2983=0,"",'Ark1'!Z4791)</f>
        <v>-32.988676809169405</v>
      </c>
      <c r="P2983" s="116">
        <f t="shared" si="48"/>
        <v>574</v>
      </c>
      <c r="Q2983" s="114">
        <f>+IF(G2983=0,"",'Ark1'!T4791)</f>
        <v>15.766550522648084</v>
      </c>
      <c r="R2983" s="222">
        <f>+IF(G2983=0,"",'Ark1'!V4791)</f>
        <v>80.3694587789401</v>
      </c>
      <c r="S2983" s="32"/>
    </row>
    <row r="2984" spans="1:19" x14ac:dyDescent="0.5">
      <c r="A2984" s="32"/>
      <c r="B2984" s="297" t="str">
        <f>+IF(E2984=2012,VLOOKUP(D2984,K_navn!$A$2:$C$359,2),"")</f>
        <v/>
      </c>
      <c r="C2984" s="297" t="str">
        <f>+IF(E2984=2012,VLOOKUP(D2984,K_navn!$A$2:$C$359,3),"")</f>
        <v/>
      </c>
      <c r="D2984" s="115">
        <f>+'Ark1'!P4792</f>
        <v>5054</v>
      </c>
      <c r="E2984" s="115">
        <f>+'Ark1'!C4792</f>
        <v>2016</v>
      </c>
      <c r="F2984" s="116">
        <f>+IF('Ark1'!Q4792=0,"",'Ark1'!Q4792)</f>
        <v>1</v>
      </c>
      <c r="G2984" s="116">
        <f>+'Ark1'!R4792</f>
        <v>705</v>
      </c>
      <c r="H2984" s="116">
        <f>+'Ark1'!S4792</f>
        <v>704</v>
      </c>
      <c r="I2984" s="222">
        <f>+IF(G2984=0,"",'Ark1'!AA4792)</f>
        <v>1.5033265097236439</v>
      </c>
      <c r="J2984" s="222">
        <f>+IF(G2984=0,"",'Ark1'!AB4792)</f>
        <v>1.3846322698664859</v>
      </c>
      <c r="K2984" s="114">
        <f>+IF(G2984=0,"",'Ark1'!U4792)</f>
        <v>61.661931818181827</v>
      </c>
      <c r="L2984" s="222">
        <f>+IF(G2984=0,"",'Ark1'!W4792)</f>
        <v>75.139062500000023</v>
      </c>
      <c r="M2984" s="222">
        <f>+IF(G2984=0,"",'Ark1'!X4792)</f>
        <v>8.7779032186817361</v>
      </c>
      <c r="N2984" s="114">
        <f>+IF(G2984=0,"",'Ark1'!Y4792)</f>
        <v>2.4148980582448152</v>
      </c>
      <c r="O2984" s="116">
        <f>+IF(G2984=0,"",'Ark1'!Z4792)</f>
        <v>-35.452179087059498</v>
      </c>
      <c r="P2984" s="116">
        <f t="shared" si="48"/>
        <v>704</v>
      </c>
      <c r="Q2984" s="114">
        <f>+IF(G2984=0,"",'Ark1'!T4792)</f>
        <v>16.443971631205677</v>
      </c>
      <c r="R2984" s="222">
        <f>+IF(G2984=0,"",'Ark1'!V4792)</f>
        <v>81.468069782330303</v>
      </c>
      <c r="S2984" s="32"/>
    </row>
    <row r="2985" spans="1:19" x14ac:dyDescent="0.5">
      <c r="A2985" s="32"/>
      <c r="B2985" s="297" t="str">
        <f>+IF(E2985=2012,VLOOKUP(D2985,K_navn!$A$2:$C$359,2),"")</f>
        <v/>
      </c>
      <c r="C2985" s="297" t="str">
        <f>+IF(E2985=2012,VLOOKUP(D2985,K_navn!$A$2:$C$359,3),"")</f>
        <v/>
      </c>
      <c r="D2985" s="115">
        <f>+'Ark1'!P4793</f>
        <v>5054</v>
      </c>
      <c r="E2985" s="115">
        <f>+'Ark1'!C4793</f>
        <v>2017</v>
      </c>
      <c r="F2985" s="116">
        <f>+IF('Ark1'!Q4793=0,"",'Ark1'!Q4793)</f>
        <v>2</v>
      </c>
      <c r="G2985" s="116">
        <f>+'Ark1'!R4793</f>
        <v>615</v>
      </c>
      <c r="H2985" s="116">
        <f>+'Ark1'!S4793</f>
        <v>615</v>
      </c>
      <c r="I2985" s="222">
        <f>+IF(G2985=0,"",'Ark1'!AA4793)</f>
        <v>1.7745332833193872</v>
      </c>
      <c r="J2985" s="222">
        <f>+IF(G2985=0,"",'Ark1'!AB4793)</f>
        <v>1.7156370517082256</v>
      </c>
      <c r="K2985" s="114">
        <f>+IF(G2985=0,"",'Ark1'!U4793)</f>
        <v>60.339837398373994</v>
      </c>
      <c r="L2985" s="222">
        <f>+IF(G2985=0,"",'Ark1'!W4793)</f>
        <v>78.91300813008128</v>
      </c>
      <c r="M2985" s="222">
        <f>+IF(G2985=0,"",'Ark1'!X4793)</f>
        <v>9.0899279501078745</v>
      </c>
      <c r="N2985" s="114">
        <f>+IF(G2985=0,"",'Ark1'!Y4793)</f>
        <v>2.3178255803048242</v>
      </c>
      <c r="O2985" s="116">
        <f>+IF(G2985=0,"",'Ark1'!Z4793)</f>
        <v>-29.701425455030392</v>
      </c>
      <c r="P2985" s="116">
        <f t="shared" si="48"/>
        <v>307.5</v>
      </c>
      <c r="Q2985" s="114">
        <f>+IF(G2985=0,"",'Ark1'!T4793)</f>
        <v>15.956097560975611</v>
      </c>
      <c r="R2985" s="222">
        <f>+IF(G2985=0,"",'Ark1'!V4793)</f>
        <v>85.496216825656816</v>
      </c>
      <c r="S2985" s="32"/>
    </row>
    <row r="2986" spans="1:19" x14ac:dyDescent="0.5">
      <c r="A2986" s="32"/>
      <c r="B2986" s="297" t="str">
        <f>+IF(E2986=2012,VLOOKUP(D2986,K_navn!$A$2:$C$359,2),"")</f>
        <v/>
      </c>
      <c r="C2986" s="297" t="str">
        <f>+IF(E2986=2012,VLOOKUP(D2986,K_navn!$A$2:$C$359,3),"")</f>
        <v/>
      </c>
      <c r="D2986" s="115">
        <f>+'Ark1'!P4794</f>
        <v>5054</v>
      </c>
      <c r="E2986" s="115">
        <f>+'Ark1'!C4794</f>
        <v>2018</v>
      </c>
      <c r="F2986" s="116">
        <f>+IF('Ark1'!Q4794=0,"",'Ark1'!Q4794)</f>
        <v>1</v>
      </c>
      <c r="G2986" s="116">
        <f>+'Ark1'!R4794</f>
        <v>110</v>
      </c>
      <c r="H2986" s="116">
        <f>+'Ark1'!S4794</f>
        <v>110</v>
      </c>
      <c r="I2986" s="222">
        <f>+IF(G2986=0,"",'Ark1'!AA4794)</f>
        <v>0.43934976235171946</v>
      </c>
      <c r="J2986" s="222">
        <f>+IF(G2986=0,"",'Ark1'!AB4794)</f>
        <v>0.44735505290530686</v>
      </c>
      <c r="K2986" s="114">
        <f>+IF(G2986=0,"",'Ark1'!U4794)</f>
        <v>60.218181818181826</v>
      </c>
      <c r="L2986" s="222">
        <f>+IF(G2986=0,"",'Ark1'!W4794)</f>
        <v>81.787272727272708</v>
      </c>
      <c r="M2986" s="222">
        <f>+IF(G2986=0,"",'Ark1'!X4794)</f>
        <v>8.8399826109549551</v>
      </c>
      <c r="N2986" s="114">
        <f>+IF(G2986=0,"",'Ark1'!Y4794)</f>
        <v>2.3793880732880806</v>
      </c>
      <c r="O2986" s="116">
        <f>+IF(G2986=0,"",'Ark1'!Z4794)</f>
        <v>-28.058566929767245</v>
      </c>
      <c r="P2986" s="116">
        <f t="shared" si="48"/>
        <v>110</v>
      </c>
      <c r="Q2986" s="114">
        <f>+IF(G2986=0,"",'Ark1'!T4794)</f>
        <v>15.881818181818179</v>
      </c>
      <c r="R2986" s="222">
        <f>+IF(G2986=0,"",'Ark1'!V4794)</f>
        <v>88.610262976460149</v>
      </c>
      <c r="S2986" s="32"/>
    </row>
    <row r="2987" spans="1:19" x14ac:dyDescent="0.5">
      <c r="A2987" s="32"/>
      <c r="B2987" s="297" t="str">
        <f>+IF(E2987=2012,VLOOKUP(D2987,K_navn!$A$2:$C$359,2),"")</f>
        <v/>
      </c>
      <c r="C2987" s="297" t="str">
        <f>+IF(E2987=2012,VLOOKUP(D2987,K_navn!$A$2:$C$359,3),"")</f>
        <v/>
      </c>
      <c r="D2987" s="115">
        <f>+'Ark1'!P4795</f>
        <v>5054</v>
      </c>
      <c r="E2987" s="115">
        <f>+'Ark1'!C4795</f>
        <v>2019</v>
      </c>
      <c r="F2987" s="116" t="str">
        <f>+IF('Ark1'!Q4795=0,"",'Ark1'!Q4795)</f>
        <v/>
      </c>
      <c r="G2987" s="116">
        <f>+'Ark1'!R4795</f>
        <v>0</v>
      </c>
      <c r="H2987" s="116">
        <f>+'Ark1'!S4795</f>
        <v>0</v>
      </c>
      <c r="I2987" s="222" t="str">
        <f>+IF(G2987=0,"",'Ark1'!AA4795)</f>
        <v/>
      </c>
      <c r="J2987" s="222" t="str">
        <f>+IF(G2987=0,"",'Ark1'!AB4795)</f>
        <v/>
      </c>
      <c r="K2987" s="114" t="str">
        <f>+IF(G2987=0,"",'Ark1'!U4795)</f>
        <v/>
      </c>
      <c r="L2987" s="222" t="str">
        <f>+IF(G2987=0,"",'Ark1'!W4795)</f>
        <v/>
      </c>
      <c r="M2987" s="222" t="str">
        <f>+IF(G2987=0,"",'Ark1'!X4795)</f>
        <v/>
      </c>
      <c r="N2987" s="114" t="str">
        <f>+IF(G2987=0,"",'Ark1'!Y4795)</f>
        <v/>
      </c>
      <c r="O2987" s="116" t="str">
        <f>+IF(G2987=0,"",'Ark1'!Z4795)</f>
        <v/>
      </c>
      <c r="P2987" s="116" t="str">
        <f t="shared" si="48"/>
        <v/>
      </c>
      <c r="Q2987" s="114" t="str">
        <f>+IF(G2987=0,"",'Ark1'!T4795)</f>
        <v/>
      </c>
      <c r="R2987" s="222" t="str">
        <f>+IF(G2987=0,"",'Ark1'!V4795)</f>
        <v/>
      </c>
      <c r="S2987" s="32"/>
    </row>
    <row r="2988" spans="1:19" x14ac:dyDescent="0.5">
      <c r="A2988" s="32"/>
      <c r="B2988" s="297" t="str">
        <f>+IF(E2988=2012,VLOOKUP(D2988,K_navn!$A$2:$C$359,2),"")</f>
        <v/>
      </c>
      <c r="C2988" s="297" t="str">
        <f>+IF(E2988=2012,VLOOKUP(D2988,K_navn!$A$2:$C$359,3),"")</f>
        <v/>
      </c>
      <c r="D2988" s="115">
        <f>+'Ark1'!P4796</f>
        <v>5054</v>
      </c>
      <c r="E2988" s="115">
        <f>+'Ark1'!C4796</f>
        <v>2020</v>
      </c>
      <c r="F2988" s="116" t="str">
        <f>+IF('Ark1'!Q4796=0,"",'Ark1'!Q4796)</f>
        <v/>
      </c>
      <c r="G2988" s="116">
        <f>+'Ark1'!R4796</f>
        <v>0</v>
      </c>
      <c r="H2988" s="116">
        <f>+'Ark1'!S4796</f>
        <v>0</v>
      </c>
      <c r="I2988" s="222" t="str">
        <f>+IF(G2988=0,"",'Ark1'!AA4796)</f>
        <v/>
      </c>
      <c r="J2988" s="222" t="str">
        <f>+IF(G2988=0,"",'Ark1'!AB4796)</f>
        <v/>
      </c>
      <c r="K2988" s="114" t="str">
        <f>+IF(G2988=0,"",'Ark1'!U4796)</f>
        <v/>
      </c>
      <c r="L2988" s="222" t="str">
        <f>+IF(G2988=0,"",'Ark1'!W4796)</f>
        <v/>
      </c>
      <c r="M2988" s="222" t="str">
        <f>+IF(G2988=0,"",'Ark1'!X4796)</f>
        <v/>
      </c>
      <c r="N2988" s="114" t="str">
        <f>+IF(G2988=0,"",'Ark1'!Y4796)</f>
        <v/>
      </c>
      <c r="O2988" s="116" t="str">
        <f>+IF(G2988=0,"",'Ark1'!Z4796)</f>
        <v/>
      </c>
      <c r="P2988" s="116" t="str">
        <f t="shared" si="48"/>
        <v/>
      </c>
      <c r="Q2988" s="114" t="str">
        <f>+IF(G2988=0,"",'Ark1'!T4796)</f>
        <v/>
      </c>
      <c r="R2988" s="222" t="str">
        <f>+IF(G2988=0,"",'Ark1'!V4796)</f>
        <v/>
      </c>
      <c r="S2988" s="32"/>
    </row>
    <row r="2989" spans="1:19" x14ac:dyDescent="0.5">
      <c r="A2989" s="32"/>
      <c r="B2989" s="297" t="str">
        <f>+IF(E2989=2012,VLOOKUP(D2989,K_navn!$A$2:$C$359,2),"")</f>
        <v/>
      </c>
      <c r="C2989" s="297" t="str">
        <f>+IF(E2989=2012,VLOOKUP(D2989,K_navn!$A$2:$C$359,3),"")</f>
        <v/>
      </c>
      <c r="D2989" s="115">
        <f>+'Ark1'!P4797</f>
        <v>5054</v>
      </c>
      <c r="E2989" s="115">
        <f>+'Ark1'!C4797</f>
        <v>2021</v>
      </c>
      <c r="F2989" s="116" t="str">
        <f>+IF('Ark1'!Q4797=0,"",'Ark1'!Q4797)</f>
        <v/>
      </c>
      <c r="G2989" s="116">
        <f>+'Ark1'!R4797</f>
        <v>0</v>
      </c>
      <c r="H2989" s="116">
        <f>+'Ark1'!S4797</f>
        <v>0</v>
      </c>
      <c r="I2989" s="222" t="str">
        <f>+IF(G2989=0,"",'Ark1'!AA4797)</f>
        <v/>
      </c>
      <c r="J2989" s="222" t="str">
        <f>+IF(G2989=0,"",'Ark1'!AB4797)</f>
        <v/>
      </c>
      <c r="K2989" s="114" t="str">
        <f>+IF(G2989=0,"",'Ark1'!U4797)</f>
        <v/>
      </c>
      <c r="L2989" s="222" t="str">
        <f>+IF(G2989=0,"",'Ark1'!W4797)</f>
        <v/>
      </c>
      <c r="M2989" s="222" t="str">
        <f>+IF(G2989=0,"",'Ark1'!X4797)</f>
        <v/>
      </c>
      <c r="N2989" s="114" t="str">
        <f>+IF(G2989=0,"",'Ark1'!Y4797)</f>
        <v/>
      </c>
      <c r="O2989" s="116" t="str">
        <f>+IF(G2989=0,"",'Ark1'!Z4797)</f>
        <v/>
      </c>
      <c r="P2989" s="116" t="str">
        <f t="shared" si="48"/>
        <v/>
      </c>
      <c r="Q2989" s="114" t="str">
        <f>+IF(G2989=0,"",'Ark1'!T4797)</f>
        <v/>
      </c>
      <c r="R2989" s="222" t="str">
        <f>+IF(G2989=0,"",'Ark1'!V4797)</f>
        <v/>
      </c>
      <c r="S2989" s="32"/>
    </row>
    <row r="2990" spans="1:19" x14ac:dyDescent="0.5">
      <c r="A2990" s="32"/>
      <c r="B2990" s="297" t="str">
        <f>+IF(E2990=2012,VLOOKUP(D2990,K_navn!$A$2:$C$359,2),"")</f>
        <v/>
      </c>
      <c r="C2990" s="297" t="str">
        <f>+IF(E2990=2012,VLOOKUP(D2990,K_navn!$A$2:$C$359,3),"")</f>
        <v/>
      </c>
      <c r="D2990" s="115">
        <f>+'Ark1'!P4798</f>
        <v>5054</v>
      </c>
      <c r="E2990" s="115">
        <f>+'Ark1'!C4798</f>
        <v>2022</v>
      </c>
      <c r="F2990" s="116">
        <f>+IF('Ark1'!Q4798=0,"",'Ark1'!Q4798)</f>
        <v>1</v>
      </c>
      <c r="G2990" s="116">
        <f>+'Ark1'!R4798</f>
        <v>7</v>
      </c>
      <c r="H2990" s="116">
        <f>+'Ark1'!S4798</f>
        <v>7</v>
      </c>
      <c r="I2990" s="222">
        <f>+IF(G2990=0,"",'Ark1'!AA4798)</f>
        <v>2.4301336573511544E-2</v>
      </c>
      <c r="J2990" s="222">
        <f>+IF(G2990=0,"",'Ark1'!AB4798)</f>
        <v>2.4094554707955559E-2</v>
      </c>
      <c r="K2990" s="114">
        <f>+IF(G2990=0,"",'Ark1'!U4798)</f>
        <v>62.571428571428562</v>
      </c>
      <c r="L2990" s="222">
        <f>+IF(G2990=0,"",'Ark1'!W4798)</f>
        <v>85.028571428571396</v>
      </c>
      <c r="M2990" s="222">
        <f>+IF(G2990=0,"",'Ark1'!X4798)</f>
        <v>9.7827419886413605</v>
      </c>
      <c r="N2990" s="114">
        <f>+IF(G2990=0,"",'Ark1'!Y4798)</f>
        <v>1.4982983545288129</v>
      </c>
      <c r="O2990" s="116">
        <f>+IF(G2990=0,"",'Ark1'!Z4798)</f>
        <v>-20.286380621579656</v>
      </c>
      <c r="P2990" s="116">
        <f t="shared" si="48"/>
        <v>7</v>
      </c>
      <c r="Q2990" s="114">
        <f>+IF(G2990=0,"",'Ark1'!T4798)</f>
        <v>17</v>
      </c>
      <c r="R2990" s="222">
        <f>+IF(G2990=0,"",'Ark1'!V4798)</f>
        <v>92.121962544497677</v>
      </c>
      <c r="S2990" s="32"/>
    </row>
    <row r="2991" spans="1:19" x14ac:dyDescent="0.5">
      <c r="A2991" s="32"/>
      <c r="B2991" s="297" t="str">
        <f>+IF(E2991=2012,VLOOKUP(D2991,K_navn!$A$2:$C$359,2),"")</f>
        <v>Heim</v>
      </c>
      <c r="C2991" s="297" t="str">
        <f>+IF(E2991=2012,VLOOKUP(D2991,K_navn!$A$2:$C$359,3),"")</f>
        <v>Trøndelag</v>
      </c>
      <c r="D2991" s="115">
        <f>+'Ark1'!P4799</f>
        <v>5055</v>
      </c>
      <c r="E2991" s="115">
        <f>+'Ark1'!C4799</f>
        <v>2012</v>
      </c>
      <c r="F2991" s="116" t="str">
        <f>+IF('Ark1'!Q4799=0,"",'Ark1'!Q4799)</f>
        <v/>
      </c>
      <c r="G2991" s="116">
        <f>+'Ark1'!R4799</f>
        <v>0</v>
      </c>
      <c r="H2991" s="116">
        <f>+'Ark1'!S4799</f>
        <v>0</v>
      </c>
      <c r="I2991" s="222" t="str">
        <f>+IF(G2991=0,"",'Ark1'!AA4799)</f>
        <v/>
      </c>
      <c r="J2991" s="222" t="str">
        <f>+IF(G2991=0,"",'Ark1'!AB4799)</f>
        <v/>
      </c>
      <c r="K2991" s="114" t="str">
        <f>+IF(G2991=0,"",'Ark1'!U4799)</f>
        <v/>
      </c>
      <c r="L2991" s="222" t="str">
        <f>+IF(G2991=0,"",'Ark1'!W4799)</f>
        <v/>
      </c>
      <c r="M2991" s="222" t="str">
        <f>+IF(G2991=0,"",'Ark1'!X4799)</f>
        <v/>
      </c>
      <c r="N2991" s="114" t="str">
        <f>+IF(G2991=0,"",'Ark1'!Y4799)</f>
        <v/>
      </c>
      <c r="O2991" s="116" t="str">
        <f>+IF(G2991=0,"",'Ark1'!Z4799)</f>
        <v/>
      </c>
      <c r="P2991" s="116" t="str">
        <f t="shared" si="48"/>
        <v/>
      </c>
      <c r="Q2991" s="114" t="str">
        <f>+IF(G2991=0,"",'Ark1'!T4799)</f>
        <v/>
      </c>
      <c r="R2991" s="222" t="str">
        <f>+IF(G2991=0,"",'Ark1'!V4799)</f>
        <v/>
      </c>
      <c r="S2991" s="32"/>
    </row>
    <row r="2992" spans="1:19" x14ac:dyDescent="0.5">
      <c r="A2992" s="32"/>
      <c r="B2992" s="297" t="str">
        <f>+IF(E2992=2012,VLOOKUP(D2992,K_navn!$A$2:$C$359,2),"")</f>
        <v/>
      </c>
      <c r="C2992" s="297" t="str">
        <f>+IF(E2992=2012,VLOOKUP(D2992,K_navn!$A$2:$C$359,3),"")</f>
        <v/>
      </c>
      <c r="D2992" s="115">
        <f>+'Ark1'!P4800</f>
        <v>5055</v>
      </c>
      <c r="E2992" s="115">
        <f>+'Ark1'!C4800</f>
        <v>2013</v>
      </c>
      <c r="F2992" s="116" t="str">
        <f>+IF('Ark1'!Q4800=0,"",'Ark1'!Q4800)</f>
        <v/>
      </c>
      <c r="G2992" s="116">
        <f>+'Ark1'!R4800</f>
        <v>0</v>
      </c>
      <c r="H2992" s="116">
        <f>+'Ark1'!S4800</f>
        <v>0</v>
      </c>
      <c r="I2992" s="222" t="str">
        <f>+IF(G2992=0,"",'Ark1'!AA4800)</f>
        <v/>
      </c>
      <c r="J2992" s="222" t="str">
        <f>+IF(G2992=0,"",'Ark1'!AB4800)</f>
        <v/>
      </c>
      <c r="K2992" s="114" t="str">
        <f>+IF(G2992=0,"",'Ark1'!U4800)</f>
        <v/>
      </c>
      <c r="L2992" s="222" t="str">
        <f>+IF(G2992=0,"",'Ark1'!W4800)</f>
        <v/>
      </c>
      <c r="M2992" s="222" t="str">
        <f>+IF(G2992=0,"",'Ark1'!X4800)</f>
        <v/>
      </c>
      <c r="N2992" s="114" t="str">
        <f>+IF(G2992=0,"",'Ark1'!Y4800)</f>
        <v/>
      </c>
      <c r="O2992" s="116" t="str">
        <f>+IF(G2992=0,"",'Ark1'!Z4800)</f>
        <v/>
      </c>
      <c r="P2992" s="116" t="str">
        <f t="shared" si="48"/>
        <v/>
      </c>
      <c r="Q2992" s="114" t="str">
        <f>+IF(G2992=0,"",'Ark1'!T4800)</f>
        <v/>
      </c>
      <c r="R2992" s="222" t="str">
        <f>+IF(G2992=0,"",'Ark1'!V4800)</f>
        <v/>
      </c>
      <c r="S2992" s="32"/>
    </row>
    <row r="2993" spans="1:19" x14ac:dyDescent="0.5">
      <c r="A2993" s="32"/>
      <c r="B2993" s="297" t="str">
        <f>+IF(E2993=2012,VLOOKUP(D2993,K_navn!$A$2:$C$359,2),"")</f>
        <v/>
      </c>
      <c r="C2993" s="297" t="str">
        <f>+IF(E2993=2012,VLOOKUP(D2993,K_navn!$A$2:$C$359,3),"")</f>
        <v/>
      </c>
      <c r="D2993" s="115">
        <f>+'Ark1'!P4801</f>
        <v>5055</v>
      </c>
      <c r="E2993" s="115">
        <f>+'Ark1'!C4801</f>
        <v>2014</v>
      </c>
      <c r="F2993" s="116" t="str">
        <f>+IF('Ark1'!Q4801=0,"",'Ark1'!Q4801)</f>
        <v/>
      </c>
      <c r="G2993" s="116">
        <f>+'Ark1'!R4801</f>
        <v>0</v>
      </c>
      <c r="H2993" s="116">
        <f>+'Ark1'!S4801</f>
        <v>0</v>
      </c>
      <c r="I2993" s="222" t="str">
        <f>+IF(G2993=0,"",'Ark1'!AA4801)</f>
        <v/>
      </c>
      <c r="J2993" s="222" t="str">
        <f>+IF(G2993=0,"",'Ark1'!AB4801)</f>
        <v/>
      </c>
      <c r="K2993" s="114" t="str">
        <f>+IF(G2993=0,"",'Ark1'!U4801)</f>
        <v/>
      </c>
      <c r="L2993" s="222" t="str">
        <f>+IF(G2993=0,"",'Ark1'!W4801)</f>
        <v/>
      </c>
      <c r="M2993" s="222" t="str">
        <f>+IF(G2993=0,"",'Ark1'!X4801)</f>
        <v/>
      </c>
      <c r="N2993" s="114" t="str">
        <f>+IF(G2993=0,"",'Ark1'!Y4801)</f>
        <v/>
      </c>
      <c r="O2993" s="116" t="str">
        <f>+IF(G2993=0,"",'Ark1'!Z4801)</f>
        <v/>
      </c>
      <c r="P2993" s="116" t="str">
        <f t="shared" si="48"/>
        <v/>
      </c>
      <c r="Q2993" s="114" t="str">
        <f>+IF(G2993=0,"",'Ark1'!T4801)</f>
        <v/>
      </c>
      <c r="R2993" s="222" t="str">
        <f>+IF(G2993=0,"",'Ark1'!V4801)</f>
        <v/>
      </c>
      <c r="S2993" s="32"/>
    </row>
    <row r="2994" spans="1:19" x14ac:dyDescent="0.5">
      <c r="A2994" s="32"/>
      <c r="B2994" s="297" t="str">
        <f>+IF(E2994=2012,VLOOKUP(D2994,K_navn!$A$2:$C$359,2),"")</f>
        <v/>
      </c>
      <c r="C2994" s="297" t="str">
        <f>+IF(E2994=2012,VLOOKUP(D2994,K_navn!$A$2:$C$359,3),"")</f>
        <v/>
      </c>
      <c r="D2994" s="115">
        <f>+'Ark1'!P4802</f>
        <v>5055</v>
      </c>
      <c r="E2994" s="115">
        <f>+'Ark1'!C4802</f>
        <v>2015</v>
      </c>
      <c r="F2994" s="116" t="str">
        <f>+IF('Ark1'!Q4802=0,"",'Ark1'!Q4802)</f>
        <v/>
      </c>
      <c r="G2994" s="116">
        <f>+'Ark1'!R4802</f>
        <v>0</v>
      </c>
      <c r="H2994" s="116">
        <f>+'Ark1'!S4802</f>
        <v>0</v>
      </c>
      <c r="I2994" s="222" t="str">
        <f>+IF(G2994=0,"",'Ark1'!AA4802)</f>
        <v/>
      </c>
      <c r="J2994" s="222" t="str">
        <f>+IF(G2994=0,"",'Ark1'!AB4802)</f>
        <v/>
      </c>
      <c r="K2994" s="114" t="str">
        <f>+IF(G2994=0,"",'Ark1'!U4802)</f>
        <v/>
      </c>
      <c r="L2994" s="222" t="str">
        <f>+IF(G2994=0,"",'Ark1'!W4802)</f>
        <v/>
      </c>
      <c r="M2994" s="222" t="str">
        <f>+IF(G2994=0,"",'Ark1'!X4802)</f>
        <v/>
      </c>
      <c r="N2994" s="114" t="str">
        <f>+IF(G2994=0,"",'Ark1'!Y4802)</f>
        <v/>
      </c>
      <c r="O2994" s="116" t="str">
        <f>+IF(G2994=0,"",'Ark1'!Z4802)</f>
        <v/>
      </c>
      <c r="P2994" s="116" t="str">
        <f t="shared" si="48"/>
        <v/>
      </c>
      <c r="Q2994" s="114" t="str">
        <f>+IF(G2994=0,"",'Ark1'!T4802)</f>
        <v/>
      </c>
      <c r="R2994" s="222" t="str">
        <f>+IF(G2994=0,"",'Ark1'!V4802)</f>
        <v/>
      </c>
      <c r="S2994" s="32"/>
    </row>
    <row r="2995" spans="1:19" x14ac:dyDescent="0.5">
      <c r="A2995" s="32"/>
      <c r="B2995" s="297" t="str">
        <f>+IF(E2995=2012,VLOOKUP(D2995,K_navn!$A$2:$C$359,2),"")</f>
        <v/>
      </c>
      <c r="C2995" s="297" t="str">
        <f>+IF(E2995=2012,VLOOKUP(D2995,K_navn!$A$2:$C$359,3),"")</f>
        <v/>
      </c>
      <c r="D2995" s="115">
        <f>+'Ark1'!P4803</f>
        <v>5055</v>
      </c>
      <c r="E2995" s="115">
        <f>+'Ark1'!C4803</f>
        <v>2016</v>
      </c>
      <c r="F2995" s="116" t="str">
        <f>+IF('Ark1'!Q4803=0,"",'Ark1'!Q4803)</f>
        <v/>
      </c>
      <c r="G2995" s="116">
        <f>+'Ark1'!R4803</f>
        <v>0</v>
      </c>
      <c r="H2995" s="116">
        <f>+'Ark1'!S4803</f>
        <v>0</v>
      </c>
      <c r="I2995" s="222" t="str">
        <f>+IF(G2995=0,"",'Ark1'!AA4803)</f>
        <v/>
      </c>
      <c r="J2995" s="222" t="str">
        <f>+IF(G2995=0,"",'Ark1'!AB4803)</f>
        <v/>
      </c>
      <c r="K2995" s="114" t="str">
        <f>+IF(G2995=0,"",'Ark1'!U4803)</f>
        <v/>
      </c>
      <c r="L2995" s="222" t="str">
        <f>+IF(G2995=0,"",'Ark1'!W4803)</f>
        <v/>
      </c>
      <c r="M2995" s="222" t="str">
        <f>+IF(G2995=0,"",'Ark1'!X4803)</f>
        <v/>
      </c>
      <c r="N2995" s="114" t="str">
        <f>+IF(G2995=0,"",'Ark1'!Y4803)</f>
        <v/>
      </c>
      <c r="O2995" s="116" t="str">
        <f>+IF(G2995=0,"",'Ark1'!Z4803)</f>
        <v/>
      </c>
      <c r="P2995" s="116" t="str">
        <f t="shared" si="48"/>
        <v/>
      </c>
      <c r="Q2995" s="114" t="str">
        <f>+IF(G2995=0,"",'Ark1'!T4803)</f>
        <v/>
      </c>
      <c r="R2995" s="222" t="str">
        <f>+IF(G2995=0,"",'Ark1'!V4803)</f>
        <v/>
      </c>
      <c r="S2995" s="32"/>
    </row>
    <row r="2996" spans="1:19" x14ac:dyDescent="0.5">
      <c r="A2996" s="32"/>
      <c r="B2996" s="297" t="str">
        <f>+IF(E2996=2012,VLOOKUP(D2996,K_navn!$A$2:$C$359,2),"")</f>
        <v/>
      </c>
      <c r="C2996" s="297" t="str">
        <f>+IF(E2996=2012,VLOOKUP(D2996,K_navn!$A$2:$C$359,3),"")</f>
        <v/>
      </c>
      <c r="D2996" s="115">
        <f>+'Ark1'!P4804</f>
        <v>5055</v>
      </c>
      <c r="E2996" s="115">
        <f>+'Ark1'!C4804</f>
        <v>2017</v>
      </c>
      <c r="F2996" s="116" t="str">
        <f>+IF('Ark1'!Q4804=0,"",'Ark1'!Q4804)</f>
        <v/>
      </c>
      <c r="G2996" s="116">
        <f>+'Ark1'!R4804</f>
        <v>0</v>
      </c>
      <c r="H2996" s="116">
        <f>+'Ark1'!S4804</f>
        <v>0</v>
      </c>
      <c r="I2996" s="222" t="str">
        <f>+IF(G2996=0,"",'Ark1'!AA4804)</f>
        <v/>
      </c>
      <c r="J2996" s="222" t="str">
        <f>+IF(G2996=0,"",'Ark1'!AB4804)</f>
        <v/>
      </c>
      <c r="K2996" s="114" t="str">
        <f>+IF(G2996=0,"",'Ark1'!U4804)</f>
        <v/>
      </c>
      <c r="L2996" s="222" t="str">
        <f>+IF(G2996=0,"",'Ark1'!W4804)</f>
        <v/>
      </c>
      <c r="M2996" s="222" t="str">
        <f>+IF(G2996=0,"",'Ark1'!X4804)</f>
        <v/>
      </c>
      <c r="N2996" s="114" t="str">
        <f>+IF(G2996=0,"",'Ark1'!Y4804)</f>
        <v/>
      </c>
      <c r="O2996" s="116" t="str">
        <f>+IF(G2996=0,"",'Ark1'!Z4804)</f>
        <v/>
      </c>
      <c r="P2996" s="116" t="str">
        <f t="shared" si="48"/>
        <v/>
      </c>
      <c r="Q2996" s="114" t="str">
        <f>+IF(G2996=0,"",'Ark1'!T4804)</f>
        <v/>
      </c>
      <c r="R2996" s="222" t="str">
        <f>+IF(G2996=0,"",'Ark1'!V4804)</f>
        <v/>
      </c>
      <c r="S2996" s="32"/>
    </row>
    <row r="2997" spans="1:19" x14ac:dyDescent="0.5">
      <c r="A2997" s="32"/>
      <c r="B2997" s="297" t="str">
        <f>+IF(E2997=2012,VLOOKUP(D2997,K_navn!$A$2:$C$359,2),"")</f>
        <v/>
      </c>
      <c r="C2997" s="297" t="str">
        <f>+IF(E2997=2012,VLOOKUP(D2997,K_navn!$A$2:$C$359,3),"")</f>
        <v/>
      </c>
      <c r="D2997" s="115">
        <f>+'Ark1'!P4805</f>
        <v>5055</v>
      </c>
      <c r="E2997" s="115">
        <f>+'Ark1'!C4805</f>
        <v>2018</v>
      </c>
      <c r="F2997" s="116">
        <f>+IF('Ark1'!Q4805=0,"",'Ark1'!Q4805)</f>
        <v>1</v>
      </c>
      <c r="G2997" s="116">
        <f>+'Ark1'!R4805</f>
        <v>50</v>
      </c>
      <c r="H2997" s="116">
        <f>+'Ark1'!S4805</f>
        <v>50</v>
      </c>
      <c r="I2997" s="222">
        <f>+IF(G2997=0,"",'Ark1'!AA4805)</f>
        <v>0.1997044374325998</v>
      </c>
      <c r="J2997" s="222">
        <f>+IF(G2997=0,"",'Ark1'!AB4805)</f>
        <v>0.21220101908203048</v>
      </c>
      <c r="K2997" s="114">
        <f>+IF(G2997=0,"",'Ark1'!U4805)</f>
        <v>61.4</v>
      </c>
      <c r="L2997" s="222">
        <f>+IF(G2997=0,"",'Ark1'!W4805)</f>
        <v>85.34999999999998</v>
      </c>
      <c r="M2997" s="222">
        <f>+IF(G2997=0,"",'Ark1'!X4805)</f>
        <v>16.69171351299806</v>
      </c>
      <c r="N2997" s="114">
        <f>+IF(G2997=0,"",'Ark1'!Y4805)</f>
        <v>2.7055498516937377</v>
      </c>
      <c r="O2997" s="116">
        <f>+IF(G2997=0,"",'Ark1'!Z4805)</f>
        <v>-63.263581940603352</v>
      </c>
      <c r="P2997" s="116">
        <f t="shared" ref="P2997:P3060" si="49">+IF(G2997=0,"",H2997/F2997)</f>
        <v>50</v>
      </c>
      <c r="Q2997" s="114">
        <f>+IF(G2997=0,"",'Ark1'!T4805)</f>
        <v>16.16</v>
      </c>
      <c r="R2997" s="222">
        <f>+IF(G2997=0,"",'Ark1'!V4805)</f>
        <v>92.470205850487517</v>
      </c>
      <c r="S2997" s="32"/>
    </row>
    <row r="2998" spans="1:19" x14ac:dyDescent="0.5">
      <c r="A2998" s="32"/>
      <c r="B2998" s="297" t="str">
        <f>+IF(E2998=2012,VLOOKUP(D2998,K_navn!$A$2:$C$359,2),"")</f>
        <v/>
      </c>
      <c r="C2998" s="297" t="str">
        <f>+IF(E2998=2012,VLOOKUP(D2998,K_navn!$A$2:$C$359,3),"")</f>
        <v/>
      </c>
      <c r="D2998" s="115">
        <f>+'Ark1'!P4806</f>
        <v>5055</v>
      </c>
      <c r="E2998" s="115">
        <f>+'Ark1'!C4806</f>
        <v>2019</v>
      </c>
      <c r="F2998" s="116">
        <f>+IF('Ark1'!Q4806=0,"",'Ark1'!Q4806)</f>
        <v>1</v>
      </c>
      <c r="G2998" s="116">
        <f>+'Ark1'!R4806</f>
        <v>83</v>
      </c>
      <c r="H2998" s="116">
        <f>+'Ark1'!S4806</f>
        <v>83</v>
      </c>
      <c r="I2998" s="222">
        <f>+IF(G2998=0,"",'Ark1'!AA4806)</f>
        <v>0.41211519364448862</v>
      </c>
      <c r="J2998" s="222">
        <f>+IF(G2998=0,"",'Ark1'!AB4806)</f>
        <v>0.45790284046736002</v>
      </c>
      <c r="K2998" s="114">
        <f>+IF(G2998=0,"",'Ark1'!U4806)</f>
        <v>61.915662650602393</v>
      </c>
      <c r="L2998" s="222">
        <f>+IF(G2998=0,"",'Ark1'!W4806)</f>
        <v>89.261445783132501</v>
      </c>
      <c r="M2998" s="222">
        <f>+IF(G2998=0,"",'Ark1'!X4806)</f>
        <v>11.617662408480651</v>
      </c>
      <c r="N2998" s="114">
        <f>+IF(G2998=0,"",'Ark1'!Y4806)</f>
        <v>2.185410657431905</v>
      </c>
      <c r="O2998" s="116">
        <f>+IF(G2998=0,"",'Ark1'!Z4806)</f>
        <v>-38.711300758581267</v>
      </c>
      <c r="P2998" s="116">
        <f t="shared" si="49"/>
        <v>83</v>
      </c>
      <c r="Q2998" s="114">
        <f>+IF(G2998=0,"",'Ark1'!T4806)</f>
        <v>16.53012048192771</v>
      </c>
      <c r="R2998" s="222">
        <f>+IF(G2998=0,"",'Ark1'!V4806)</f>
        <v>96.707958594943165</v>
      </c>
      <c r="S2998" s="32"/>
    </row>
    <row r="2999" spans="1:19" x14ac:dyDescent="0.5">
      <c r="A2999" s="32"/>
      <c r="B2999" s="297" t="str">
        <f>+IF(E2999=2012,VLOOKUP(D2999,K_navn!$A$2:$C$359,2),"")</f>
        <v/>
      </c>
      <c r="C2999" s="297" t="str">
        <f>+IF(E2999=2012,VLOOKUP(D2999,K_navn!$A$2:$C$359,3),"")</f>
        <v/>
      </c>
      <c r="D2999" s="115">
        <f>+'Ark1'!P4807</f>
        <v>5055</v>
      </c>
      <c r="E2999" s="115">
        <f>+'Ark1'!C4807</f>
        <v>2020</v>
      </c>
      <c r="F2999" s="116">
        <f>+IF('Ark1'!Q4807=0,"",'Ark1'!Q4807)</f>
        <v>1</v>
      </c>
      <c r="G2999" s="116">
        <f>+'Ark1'!R4807</f>
        <v>286</v>
      </c>
      <c r="H2999" s="116">
        <f>+'Ark1'!S4807</f>
        <v>286</v>
      </c>
      <c r="I2999" s="222">
        <f>+IF(G2999=0,"",'Ark1'!AA4807)</f>
        <v>1.3698630136986301</v>
      </c>
      <c r="J2999" s="222">
        <f>+IF(G2999=0,"",'Ark1'!AB4807)</f>
        <v>1.3921095931902343</v>
      </c>
      <c r="K2999" s="114">
        <f>+IF(G2999=0,"",'Ark1'!U4807)</f>
        <v>62.171328671328681</v>
      </c>
      <c r="L2999" s="222">
        <f>+IF(G2999=0,"",'Ark1'!W4807)</f>
        <v>83.951748251748185</v>
      </c>
      <c r="M2999" s="222">
        <f>+IF(G2999=0,"",'Ark1'!X4807)</f>
        <v>11.190629153882002</v>
      </c>
      <c r="N2999" s="114">
        <f>+IF(G2999=0,"",'Ark1'!Y4807)</f>
        <v>2.0607936001947622</v>
      </c>
      <c r="O2999" s="116">
        <f>+IF(G2999=0,"",'Ark1'!Z4807)</f>
        <v>-31.560619062931689</v>
      </c>
      <c r="P2999" s="116">
        <f t="shared" si="49"/>
        <v>286</v>
      </c>
      <c r="Q2999" s="114">
        <f>+IF(G2999=0,"",'Ark1'!T4807)</f>
        <v>16.727272727272723</v>
      </c>
      <c r="R2999" s="222">
        <f>+IF(G2999=0,"",'Ark1'!V4807)</f>
        <v>90.955306881634144</v>
      </c>
      <c r="S2999" s="32"/>
    </row>
    <row r="3000" spans="1:19" x14ac:dyDescent="0.5">
      <c r="A3000" s="32"/>
      <c r="B3000" s="297" t="str">
        <f>+IF(E3000=2012,VLOOKUP(D3000,K_navn!$A$2:$C$359,2),"")</f>
        <v/>
      </c>
      <c r="C3000" s="297" t="str">
        <f>+IF(E3000=2012,VLOOKUP(D3000,K_navn!$A$2:$C$359,3),"")</f>
        <v/>
      </c>
      <c r="D3000" s="115">
        <f>+'Ark1'!P4808</f>
        <v>5055</v>
      </c>
      <c r="E3000" s="115">
        <f>+'Ark1'!C4808</f>
        <v>2021</v>
      </c>
      <c r="F3000" s="116">
        <f>+IF('Ark1'!Q4808=0,"",'Ark1'!Q4808)</f>
        <v>1</v>
      </c>
      <c r="G3000" s="116">
        <f>+'Ark1'!R4808</f>
        <v>345</v>
      </c>
      <c r="H3000" s="116">
        <f>+'Ark1'!S4808</f>
        <v>345</v>
      </c>
      <c r="I3000" s="222">
        <f>+IF(G3000=0,"",'Ark1'!AA4808)</f>
        <v>1.3121862163395712</v>
      </c>
      <c r="J3000" s="222">
        <f>+IF(G3000=0,"",'Ark1'!AB4808)</f>
        <v>1.2693339086588611</v>
      </c>
      <c r="K3000" s="114">
        <f>+IF(G3000=0,"",'Ark1'!U4808)</f>
        <v>61.559420289855083</v>
      </c>
      <c r="L3000" s="222">
        <f>+IF(G3000=0,"",'Ark1'!W4808)</f>
        <v>82.081594202898543</v>
      </c>
      <c r="M3000" s="222">
        <f>+IF(G3000=0,"",'Ark1'!X4808)</f>
        <v>9.1732307812334071</v>
      </c>
      <c r="N3000" s="114">
        <f>+IF(G3000=0,"",'Ark1'!Y4808)</f>
        <v>2.1928949062218552</v>
      </c>
      <c r="O3000" s="116">
        <f>+IF(G3000=0,"",'Ark1'!Z4808)</f>
        <v>-48.332269614378482</v>
      </c>
      <c r="P3000" s="116">
        <f t="shared" si="49"/>
        <v>345</v>
      </c>
      <c r="Q3000" s="114">
        <f>+IF(G3000=0,"",'Ark1'!T4808)</f>
        <v>16.521739130434781</v>
      </c>
      <c r="R3000" s="222">
        <f>+IF(G3000=0,"",'Ark1'!V4808)</f>
        <v>88.929137814624625</v>
      </c>
      <c r="S3000" s="32"/>
    </row>
    <row r="3001" spans="1:19" x14ac:dyDescent="0.5">
      <c r="A3001" s="32"/>
      <c r="B3001" s="297" t="str">
        <f>+IF(E3001=2012,VLOOKUP(D3001,K_navn!$A$2:$C$359,2),"")</f>
        <v/>
      </c>
      <c r="C3001" s="297" t="str">
        <f>+IF(E3001=2012,VLOOKUP(D3001,K_navn!$A$2:$C$359,3),"")</f>
        <v/>
      </c>
      <c r="D3001" s="115">
        <f>+'Ark1'!P4809</f>
        <v>5055</v>
      </c>
      <c r="E3001" s="115">
        <f>+'Ark1'!C4809</f>
        <v>2022</v>
      </c>
      <c r="F3001" s="116">
        <f>+IF('Ark1'!Q4809=0,"",'Ark1'!Q4809)</f>
        <v>1</v>
      </c>
      <c r="G3001" s="116">
        <f>+'Ark1'!R4809</f>
        <v>274</v>
      </c>
      <c r="H3001" s="116">
        <f>+'Ark1'!S4809</f>
        <v>274</v>
      </c>
      <c r="I3001" s="222">
        <f>+IF(G3001=0,"",'Ark1'!AA4809)</f>
        <v>0.95122374587745184</v>
      </c>
      <c r="J3001" s="222">
        <f>+IF(G3001=0,"",'Ark1'!AB4809)</f>
        <v>0.9629077891554344</v>
      </c>
      <c r="K3001" s="114">
        <f>+IF(G3001=0,"",'Ark1'!U4809)</f>
        <v>61.317518248175155</v>
      </c>
      <c r="L3001" s="222">
        <f>+IF(G3001=0,"",'Ark1'!W4809)</f>
        <v>86.811678832116883</v>
      </c>
      <c r="M3001" s="222">
        <f>+IF(G3001=0,"",'Ark1'!X4809)</f>
        <v>8.4172100869982689</v>
      </c>
      <c r="N3001" s="114">
        <f>+IF(G3001=0,"",'Ark1'!Y4809)</f>
        <v>1.8944559071071925</v>
      </c>
      <c r="O3001" s="116">
        <f>+IF(G3001=0,"",'Ark1'!Z4809)</f>
        <v>-42.580116768502045</v>
      </c>
      <c r="P3001" s="116">
        <f t="shared" si="49"/>
        <v>274</v>
      </c>
      <c r="Q3001" s="114">
        <f>+IF(G3001=0,"",'Ark1'!T4809)</f>
        <v>16.540145985401463</v>
      </c>
      <c r="R3001" s="222">
        <f>+IF(G3001=0,"",'Ark1'!V4809)</f>
        <v>94.053823220061503</v>
      </c>
      <c r="S3001" s="32"/>
    </row>
    <row r="3002" spans="1:19" x14ac:dyDescent="0.5">
      <c r="A3002" s="32"/>
      <c r="B3002" s="297" t="str">
        <f>+IF(E3002=2012,VLOOKUP(D3002,K_navn!$A$2:$C$359,2),"")</f>
        <v>Hitra</v>
      </c>
      <c r="C3002" s="297" t="str">
        <f>+IF(E3002=2012,VLOOKUP(D3002,K_navn!$A$2:$C$359,3),"")</f>
        <v>Trøndelag</v>
      </c>
      <c r="D3002" s="115">
        <f>+'Ark1'!P4810</f>
        <v>5056</v>
      </c>
      <c r="E3002" s="115">
        <f>+'Ark1'!C4810</f>
        <v>2012</v>
      </c>
      <c r="F3002" s="116" t="str">
        <f>+IF('Ark1'!Q4810=0,"",'Ark1'!Q4810)</f>
        <v/>
      </c>
      <c r="G3002" s="116">
        <f>+'Ark1'!R4810</f>
        <v>0</v>
      </c>
      <c r="H3002" s="116">
        <f>+'Ark1'!S4810</f>
        <v>0</v>
      </c>
      <c r="I3002" s="222" t="str">
        <f>+IF(G3002=0,"",'Ark1'!AA4810)</f>
        <v/>
      </c>
      <c r="J3002" s="222" t="str">
        <f>+IF(G3002=0,"",'Ark1'!AB4810)</f>
        <v/>
      </c>
      <c r="K3002" s="114" t="str">
        <f>+IF(G3002=0,"",'Ark1'!U4810)</f>
        <v/>
      </c>
      <c r="L3002" s="222" t="str">
        <f>+IF(G3002=0,"",'Ark1'!W4810)</f>
        <v/>
      </c>
      <c r="M3002" s="222" t="str">
        <f>+IF(G3002=0,"",'Ark1'!X4810)</f>
        <v/>
      </c>
      <c r="N3002" s="114" t="str">
        <f>+IF(G3002=0,"",'Ark1'!Y4810)</f>
        <v/>
      </c>
      <c r="O3002" s="116" t="str">
        <f>+IF(G3002=0,"",'Ark1'!Z4810)</f>
        <v/>
      </c>
      <c r="P3002" s="116" t="str">
        <f t="shared" si="49"/>
        <v/>
      </c>
      <c r="Q3002" s="114" t="str">
        <f>+IF(G3002=0,"",'Ark1'!T4810)</f>
        <v/>
      </c>
      <c r="R3002" s="222" t="str">
        <f>+IF(G3002=0,"",'Ark1'!V4810)</f>
        <v/>
      </c>
      <c r="S3002" s="32"/>
    </row>
    <row r="3003" spans="1:19" x14ac:dyDescent="0.5">
      <c r="A3003" s="32"/>
      <c r="B3003" s="297" t="str">
        <f>+IF(E3003=2012,VLOOKUP(D3003,K_navn!$A$2:$C$359,2),"")</f>
        <v/>
      </c>
      <c r="C3003" s="297" t="str">
        <f>+IF(E3003=2012,VLOOKUP(D3003,K_navn!$A$2:$C$359,3),"")</f>
        <v/>
      </c>
      <c r="D3003" s="115">
        <f>+'Ark1'!P4811</f>
        <v>5056</v>
      </c>
      <c r="E3003" s="115">
        <f>+'Ark1'!C4811</f>
        <v>2013</v>
      </c>
      <c r="F3003" s="116" t="str">
        <f>+IF('Ark1'!Q4811=0,"",'Ark1'!Q4811)</f>
        <v/>
      </c>
      <c r="G3003" s="116">
        <f>+'Ark1'!R4811</f>
        <v>0</v>
      </c>
      <c r="H3003" s="116">
        <f>+'Ark1'!S4811</f>
        <v>0</v>
      </c>
      <c r="I3003" s="222" t="str">
        <f>+IF(G3003=0,"",'Ark1'!AA4811)</f>
        <v/>
      </c>
      <c r="J3003" s="222" t="str">
        <f>+IF(G3003=0,"",'Ark1'!AB4811)</f>
        <v/>
      </c>
      <c r="K3003" s="114" t="str">
        <f>+IF(G3003=0,"",'Ark1'!U4811)</f>
        <v/>
      </c>
      <c r="L3003" s="222" t="str">
        <f>+IF(G3003=0,"",'Ark1'!W4811)</f>
        <v/>
      </c>
      <c r="M3003" s="222" t="str">
        <f>+IF(G3003=0,"",'Ark1'!X4811)</f>
        <v/>
      </c>
      <c r="N3003" s="114" t="str">
        <f>+IF(G3003=0,"",'Ark1'!Y4811)</f>
        <v/>
      </c>
      <c r="O3003" s="116" t="str">
        <f>+IF(G3003=0,"",'Ark1'!Z4811)</f>
        <v/>
      </c>
      <c r="P3003" s="116" t="str">
        <f t="shared" si="49"/>
        <v/>
      </c>
      <c r="Q3003" s="114" t="str">
        <f>+IF(G3003=0,"",'Ark1'!T4811)</f>
        <v/>
      </c>
      <c r="R3003" s="222" t="str">
        <f>+IF(G3003=0,"",'Ark1'!V4811)</f>
        <v/>
      </c>
      <c r="S3003" s="32"/>
    </row>
    <row r="3004" spans="1:19" x14ac:dyDescent="0.5">
      <c r="A3004" s="32"/>
      <c r="B3004" s="297" t="str">
        <f>+IF(E3004=2012,VLOOKUP(D3004,K_navn!$A$2:$C$359,2),"")</f>
        <v/>
      </c>
      <c r="C3004" s="297" t="str">
        <f>+IF(E3004=2012,VLOOKUP(D3004,K_navn!$A$2:$C$359,3),"")</f>
        <v/>
      </c>
      <c r="D3004" s="115">
        <f>+'Ark1'!P4812</f>
        <v>5056</v>
      </c>
      <c r="E3004" s="115">
        <f>+'Ark1'!C4812</f>
        <v>2014</v>
      </c>
      <c r="F3004" s="116" t="str">
        <f>+IF('Ark1'!Q4812=0,"",'Ark1'!Q4812)</f>
        <v/>
      </c>
      <c r="G3004" s="116">
        <f>+'Ark1'!R4812</f>
        <v>0</v>
      </c>
      <c r="H3004" s="116">
        <f>+'Ark1'!S4812</f>
        <v>0</v>
      </c>
      <c r="I3004" s="222" t="str">
        <f>+IF(G3004=0,"",'Ark1'!AA4812)</f>
        <v/>
      </c>
      <c r="J3004" s="222" t="str">
        <f>+IF(G3004=0,"",'Ark1'!AB4812)</f>
        <v/>
      </c>
      <c r="K3004" s="114" t="str">
        <f>+IF(G3004=0,"",'Ark1'!U4812)</f>
        <v/>
      </c>
      <c r="L3004" s="222" t="str">
        <f>+IF(G3004=0,"",'Ark1'!W4812)</f>
        <v/>
      </c>
      <c r="M3004" s="222" t="str">
        <f>+IF(G3004=0,"",'Ark1'!X4812)</f>
        <v/>
      </c>
      <c r="N3004" s="114" t="str">
        <f>+IF(G3004=0,"",'Ark1'!Y4812)</f>
        <v/>
      </c>
      <c r="O3004" s="116" t="str">
        <f>+IF(G3004=0,"",'Ark1'!Z4812)</f>
        <v/>
      </c>
      <c r="P3004" s="116" t="str">
        <f t="shared" si="49"/>
        <v/>
      </c>
      <c r="Q3004" s="114" t="str">
        <f>+IF(G3004=0,"",'Ark1'!T4812)</f>
        <v/>
      </c>
      <c r="R3004" s="222" t="str">
        <f>+IF(G3004=0,"",'Ark1'!V4812)</f>
        <v/>
      </c>
      <c r="S3004" s="32"/>
    </row>
    <row r="3005" spans="1:19" x14ac:dyDescent="0.5">
      <c r="A3005" s="32"/>
      <c r="B3005" s="297" t="str">
        <f>+IF(E3005=2012,VLOOKUP(D3005,K_navn!$A$2:$C$359,2),"")</f>
        <v/>
      </c>
      <c r="C3005" s="297" t="str">
        <f>+IF(E3005=2012,VLOOKUP(D3005,K_navn!$A$2:$C$359,3),"")</f>
        <v/>
      </c>
      <c r="D3005" s="115">
        <f>+'Ark1'!P4813</f>
        <v>5056</v>
      </c>
      <c r="E3005" s="115">
        <f>+'Ark1'!C4813</f>
        <v>2015</v>
      </c>
      <c r="F3005" s="116" t="str">
        <f>+IF('Ark1'!Q4813=0,"",'Ark1'!Q4813)</f>
        <v/>
      </c>
      <c r="G3005" s="116">
        <f>+'Ark1'!R4813</f>
        <v>0</v>
      </c>
      <c r="H3005" s="116">
        <f>+'Ark1'!S4813</f>
        <v>0</v>
      </c>
      <c r="I3005" s="222" t="str">
        <f>+IF(G3005=0,"",'Ark1'!AA4813)</f>
        <v/>
      </c>
      <c r="J3005" s="222" t="str">
        <f>+IF(G3005=0,"",'Ark1'!AB4813)</f>
        <v/>
      </c>
      <c r="K3005" s="114" t="str">
        <f>+IF(G3005=0,"",'Ark1'!U4813)</f>
        <v/>
      </c>
      <c r="L3005" s="222" t="str">
        <f>+IF(G3005=0,"",'Ark1'!W4813)</f>
        <v/>
      </c>
      <c r="M3005" s="222" t="str">
        <f>+IF(G3005=0,"",'Ark1'!X4813)</f>
        <v/>
      </c>
      <c r="N3005" s="114" t="str">
        <f>+IF(G3005=0,"",'Ark1'!Y4813)</f>
        <v/>
      </c>
      <c r="O3005" s="116" t="str">
        <f>+IF(G3005=0,"",'Ark1'!Z4813)</f>
        <v/>
      </c>
      <c r="P3005" s="116" t="str">
        <f t="shared" si="49"/>
        <v/>
      </c>
      <c r="Q3005" s="114" t="str">
        <f>+IF(G3005=0,"",'Ark1'!T4813)</f>
        <v/>
      </c>
      <c r="R3005" s="222" t="str">
        <f>+IF(G3005=0,"",'Ark1'!V4813)</f>
        <v/>
      </c>
      <c r="S3005" s="32"/>
    </row>
    <row r="3006" spans="1:19" x14ac:dyDescent="0.5">
      <c r="A3006" s="32"/>
      <c r="B3006" s="297" t="str">
        <f>+IF(E3006=2012,VLOOKUP(D3006,K_navn!$A$2:$C$359,2),"")</f>
        <v/>
      </c>
      <c r="C3006" s="297" t="str">
        <f>+IF(E3006=2012,VLOOKUP(D3006,K_navn!$A$2:$C$359,3),"")</f>
        <v/>
      </c>
      <c r="D3006" s="115">
        <f>+'Ark1'!P4814</f>
        <v>5056</v>
      </c>
      <c r="E3006" s="115">
        <f>+'Ark1'!C4814</f>
        <v>2016</v>
      </c>
      <c r="F3006" s="116" t="str">
        <f>+IF('Ark1'!Q4814=0,"",'Ark1'!Q4814)</f>
        <v/>
      </c>
      <c r="G3006" s="116">
        <f>+'Ark1'!R4814</f>
        <v>0</v>
      </c>
      <c r="H3006" s="116">
        <f>+'Ark1'!S4814</f>
        <v>0</v>
      </c>
      <c r="I3006" s="222" t="str">
        <f>+IF(G3006=0,"",'Ark1'!AA4814)</f>
        <v/>
      </c>
      <c r="J3006" s="222" t="str">
        <f>+IF(G3006=0,"",'Ark1'!AB4814)</f>
        <v/>
      </c>
      <c r="K3006" s="114" t="str">
        <f>+IF(G3006=0,"",'Ark1'!U4814)</f>
        <v/>
      </c>
      <c r="L3006" s="222" t="str">
        <f>+IF(G3006=0,"",'Ark1'!W4814)</f>
        <v/>
      </c>
      <c r="M3006" s="222" t="str">
        <f>+IF(G3006=0,"",'Ark1'!X4814)</f>
        <v/>
      </c>
      <c r="N3006" s="114" t="str">
        <f>+IF(G3006=0,"",'Ark1'!Y4814)</f>
        <v/>
      </c>
      <c r="O3006" s="116" t="str">
        <f>+IF(G3006=0,"",'Ark1'!Z4814)</f>
        <v/>
      </c>
      <c r="P3006" s="116" t="str">
        <f t="shared" si="49"/>
        <v/>
      </c>
      <c r="Q3006" s="114" t="str">
        <f>+IF(G3006=0,"",'Ark1'!T4814)</f>
        <v/>
      </c>
      <c r="R3006" s="222" t="str">
        <f>+IF(G3006=0,"",'Ark1'!V4814)</f>
        <v/>
      </c>
      <c r="S3006" s="32"/>
    </row>
    <row r="3007" spans="1:19" x14ac:dyDescent="0.5">
      <c r="A3007" s="32"/>
      <c r="B3007" s="297" t="str">
        <f>+IF(E3007=2012,VLOOKUP(D3007,K_navn!$A$2:$C$359,2),"")</f>
        <v/>
      </c>
      <c r="C3007" s="297" t="str">
        <f>+IF(E3007=2012,VLOOKUP(D3007,K_navn!$A$2:$C$359,3),"")</f>
        <v/>
      </c>
      <c r="D3007" s="115">
        <f>+'Ark1'!P4815</f>
        <v>5056</v>
      </c>
      <c r="E3007" s="115">
        <f>+'Ark1'!C4815</f>
        <v>2017</v>
      </c>
      <c r="F3007" s="116" t="str">
        <f>+IF('Ark1'!Q4815=0,"",'Ark1'!Q4815)</f>
        <v/>
      </c>
      <c r="G3007" s="116">
        <f>+'Ark1'!R4815</f>
        <v>0</v>
      </c>
      <c r="H3007" s="116">
        <f>+'Ark1'!S4815</f>
        <v>0</v>
      </c>
      <c r="I3007" s="222" t="str">
        <f>+IF(G3007=0,"",'Ark1'!AA4815)</f>
        <v/>
      </c>
      <c r="J3007" s="222" t="str">
        <f>+IF(G3007=0,"",'Ark1'!AB4815)</f>
        <v/>
      </c>
      <c r="K3007" s="114" t="str">
        <f>+IF(G3007=0,"",'Ark1'!U4815)</f>
        <v/>
      </c>
      <c r="L3007" s="222" t="str">
        <f>+IF(G3007=0,"",'Ark1'!W4815)</f>
        <v/>
      </c>
      <c r="M3007" s="222" t="str">
        <f>+IF(G3007=0,"",'Ark1'!X4815)</f>
        <v/>
      </c>
      <c r="N3007" s="114" t="str">
        <f>+IF(G3007=0,"",'Ark1'!Y4815)</f>
        <v/>
      </c>
      <c r="O3007" s="116" t="str">
        <f>+IF(G3007=0,"",'Ark1'!Z4815)</f>
        <v/>
      </c>
      <c r="P3007" s="116" t="str">
        <f t="shared" si="49"/>
        <v/>
      </c>
      <c r="Q3007" s="114" t="str">
        <f>+IF(G3007=0,"",'Ark1'!T4815)</f>
        <v/>
      </c>
      <c r="R3007" s="222" t="str">
        <f>+IF(G3007=0,"",'Ark1'!V4815)</f>
        <v/>
      </c>
      <c r="S3007" s="32"/>
    </row>
    <row r="3008" spans="1:19" x14ac:dyDescent="0.5">
      <c r="A3008" s="32"/>
      <c r="B3008" s="297" t="str">
        <f>+IF(E3008=2012,VLOOKUP(D3008,K_navn!$A$2:$C$359,2),"")</f>
        <v/>
      </c>
      <c r="C3008" s="297" t="str">
        <f>+IF(E3008=2012,VLOOKUP(D3008,K_navn!$A$2:$C$359,3),"")</f>
        <v/>
      </c>
      <c r="D3008" s="115">
        <f>+'Ark1'!P4816</f>
        <v>5056</v>
      </c>
      <c r="E3008" s="115">
        <f>+'Ark1'!C4816</f>
        <v>2018</v>
      </c>
      <c r="F3008" s="116" t="str">
        <f>+IF('Ark1'!Q4816=0,"",'Ark1'!Q4816)</f>
        <v/>
      </c>
      <c r="G3008" s="116">
        <f>+'Ark1'!R4816</f>
        <v>0</v>
      </c>
      <c r="H3008" s="116">
        <f>+'Ark1'!S4816</f>
        <v>0</v>
      </c>
      <c r="I3008" s="222" t="str">
        <f>+IF(G3008=0,"",'Ark1'!AA4816)</f>
        <v/>
      </c>
      <c r="J3008" s="222" t="str">
        <f>+IF(G3008=0,"",'Ark1'!AB4816)</f>
        <v/>
      </c>
      <c r="K3008" s="114" t="str">
        <f>+IF(G3008=0,"",'Ark1'!U4816)</f>
        <v/>
      </c>
      <c r="L3008" s="222" t="str">
        <f>+IF(G3008=0,"",'Ark1'!W4816)</f>
        <v/>
      </c>
      <c r="M3008" s="222" t="str">
        <f>+IF(G3008=0,"",'Ark1'!X4816)</f>
        <v/>
      </c>
      <c r="N3008" s="114" t="str">
        <f>+IF(G3008=0,"",'Ark1'!Y4816)</f>
        <v/>
      </c>
      <c r="O3008" s="116" t="str">
        <f>+IF(G3008=0,"",'Ark1'!Z4816)</f>
        <v/>
      </c>
      <c r="P3008" s="116" t="str">
        <f t="shared" si="49"/>
        <v/>
      </c>
      <c r="Q3008" s="114" t="str">
        <f>+IF(G3008=0,"",'Ark1'!T4816)</f>
        <v/>
      </c>
      <c r="R3008" s="222" t="str">
        <f>+IF(G3008=0,"",'Ark1'!V4816)</f>
        <v/>
      </c>
      <c r="S3008" s="32"/>
    </row>
    <row r="3009" spans="1:19" x14ac:dyDescent="0.5">
      <c r="A3009" s="32"/>
      <c r="B3009" s="297" t="str">
        <f>+IF(E3009=2012,VLOOKUP(D3009,K_navn!$A$2:$C$359,2),"")</f>
        <v/>
      </c>
      <c r="C3009" s="297" t="str">
        <f>+IF(E3009=2012,VLOOKUP(D3009,K_navn!$A$2:$C$359,3),"")</f>
        <v/>
      </c>
      <c r="D3009" s="115">
        <f>+'Ark1'!P4817</f>
        <v>5056</v>
      </c>
      <c r="E3009" s="115">
        <f>+'Ark1'!C4817</f>
        <v>2019</v>
      </c>
      <c r="F3009" s="116" t="str">
        <f>+IF('Ark1'!Q4817=0,"",'Ark1'!Q4817)</f>
        <v/>
      </c>
      <c r="G3009" s="116">
        <f>+'Ark1'!R4817</f>
        <v>0</v>
      </c>
      <c r="H3009" s="116">
        <f>+'Ark1'!S4817</f>
        <v>0</v>
      </c>
      <c r="I3009" s="222" t="str">
        <f>+IF(G3009=0,"",'Ark1'!AA4817)</f>
        <v/>
      </c>
      <c r="J3009" s="222" t="str">
        <f>+IF(G3009=0,"",'Ark1'!AB4817)</f>
        <v/>
      </c>
      <c r="K3009" s="114" t="str">
        <f>+IF(G3009=0,"",'Ark1'!U4817)</f>
        <v/>
      </c>
      <c r="L3009" s="222" t="str">
        <f>+IF(G3009=0,"",'Ark1'!W4817)</f>
        <v/>
      </c>
      <c r="M3009" s="222" t="str">
        <f>+IF(G3009=0,"",'Ark1'!X4817)</f>
        <v/>
      </c>
      <c r="N3009" s="114" t="str">
        <f>+IF(G3009=0,"",'Ark1'!Y4817)</f>
        <v/>
      </c>
      <c r="O3009" s="116" t="str">
        <f>+IF(G3009=0,"",'Ark1'!Z4817)</f>
        <v/>
      </c>
      <c r="P3009" s="116" t="str">
        <f t="shared" si="49"/>
        <v/>
      </c>
      <c r="Q3009" s="114" t="str">
        <f>+IF(G3009=0,"",'Ark1'!T4817)</f>
        <v/>
      </c>
      <c r="R3009" s="222" t="str">
        <f>+IF(G3009=0,"",'Ark1'!V4817)</f>
        <v/>
      </c>
      <c r="S3009" s="32"/>
    </row>
    <row r="3010" spans="1:19" x14ac:dyDescent="0.5">
      <c r="A3010" s="32"/>
      <c r="B3010" s="297" t="str">
        <f>+IF(E3010=2012,VLOOKUP(D3010,K_navn!$A$2:$C$359,2),"")</f>
        <v/>
      </c>
      <c r="C3010" s="297" t="str">
        <f>+IF(E3010=2012,VLOOKUP(D3010,K_navn!$A$2:$C$359,3),"")</f>
        <v/>
      </c>
      <c r="D3010" s="115">
        <f>+'Ark1'!P4818</f>
        <v>5056</v>
      </c>
      <c r="E3010" s="115">
        <f>+'Ark1'!C4818</f>
        <v>2020</v>
      </c>
      <c r="F3010" s="116" t="str">
        <f>+IF('Ark1'!Q4818=0,"",'Ark1'!Q4818)</f>
        <v/>
      </c>
      <c r="G3010" s="116">
        <f>+'Ark1'!R4818</f>
        <v>0</v>
      </c>
      <c r="H3010" s="116">
        <f>+'Ark1'!S4818</f>
        <v>0</v>
      </c>
      <c r="I3010" s="222" t="str">
        <f>+IF(G3010=0,"",'Ark1'!AA4818)</f>
        <v/>
      </c>
      <c r="J3010" s="222" t="str">
        <f>+IF(G3010=0,"",'Ark1'!AB4818)</f>
        <v/>
      </c>
      <c r="K3010" s="114" t="str">
        <f>+IF(G3010=0,"",'Ark1'!U4818)</f>
        <v/>
      </c>
      <c r="L3010" s="222" t="str">
        <f>+IF(G3010=0,"",'Ark1'!W4818)</f>
        <v/>
      </c>
      <c r="M3010" s="222" t="str">
        <f>+IF(G3010=0,"",'Ark1'!X4818)</f>
        <v/>
      </c>
      <c r="N3010" s="114" t="str">
        <f>+IF(G3010=0,"",'Ark1'!Y4818)</f>
        <v/>
      </c>
      <c r="O3010" s="116" t="str">
        <f>+IF(G3010=0,"",'Ark1'!Z4818)</f>
        <v/>
      </c>
      <c r="P3010" s="116" t="str">
        <f t="shared" si="49"/>
        <v/>
      </c>
      <c r="Q3010" s="114" t="str">
        <f>+IF(G3010=0,"",'Ark1'!T4818)</f>
        <v/>
      </c>
      <c r="R3010" s="222" t="str">
        <f>+IF(G3010=0,"",'Ark1'!V4818)</f>
        <v/>
      </c>
      <c r="S3010" s="32"/>
    </row>
    <row r="3011" spans="1:19" x14ac:dyDescent="0.5">
      <c r="A3011" s="32"/>
      <c r="B3011" s="297" t="str">
        <f>+IF(E3011=2012,VLOOKUP(D3011,K_navn!$A$2:$C$359,2),"")</f>
        <v/>
      </c>
      <c r="C3011" s="297" t="str">
        <f>+IF(E3011=2012,VLOOKUP(D3011,K_navn!$A$2:$C$359,3),"")</f>
        <v/>
      </c>
      <c r="D3011" s="115">
        <f>+'Ark1'!P4819</f>
        <v>5056</v>
      </c>
      <c r="E3011" s="115">
        <f>+'Ark1'!C4819</f>
        <v>2021</v>
      </c>
      <c r="F3011" s="116" t="str">
        <f>+IF('Ark1'!Q4819=0,"",'Ark1'!Q4819)</f>
        <v/>
      </c>
      <c r="G3011" s="116">
        <f>+'Ark1'!R4819</f>
        <v>0</v>
      </c>
      <c r="H3011" s="116">
        <f>+'Ark1'!S4819</f>
        <v>0</v>
      </c>
      <c r="I3011" s="222" t="str">
        <f>+IF(G3011=0,"",'Ark1'!AA4819)</f>
        <v/>
      </c>
      <c r="J3011" s="222" t="str">
        <f>+IF(G3011=0,"",'Ark1'!AB4819)</f>
        <v/>
      </c>
      <c r="K3011" s="114" t="str">
        <f>+IF(G3011=0,"",'Ark1'!U4819)</f>
        <v/>
      </c>
      <c r="L3011" s="222" t="str">
        <f>+IF(G3011=0,"",'Ark1'!W4819)</f>
        <v/>
      </c>
      <c r="M3011" s="222" t="str">
        <f>+IF(G3011=0,"",'Ark1'!X4819)</f>
        <v/>
      </c>
      <c r="N3011" s="114" t="str">
        <f>+IF(G3011=0,"",'Ark1'!Y4819)</f>
        <v/>
      </c>
      <c r="O3011" s="116" t="str">
        <f>+IF(G3011=0,"",'Ark1'!Z4819)</f>
        <v/>
      </c>
      <c r="P3011" s="116" t="str">
        <f t="shared" si="49"/>
        <v/>
      </c>
      <c r="Q3011" s="114" t="str">
        <f>+IF(G3011=0,"",'Ark1'!T4819)</f>
        <v/>
      </c>
      <c r="R3011" s="222" t="str">
        <f>+IF(G3011=0,"",'Ark1'!V4819)</f>
        <v/>
      </c>
      <c r="S3011" s="32"/>
    </row>
    <row r="3012" spans="1:19" x14ac:dyDescent="0.5">
      <c r="A3012" s="32"/>
      <c r="B3012" s="297" t="str">
        <f>+IF(E3012=2012,VLOOKUP(D3012,K_navn!$A$2:$C$359,2),"")</f>
        <v/>
      </c>
      <c r="C3012" s="297" t="str">
        <f>+IF(E3012=2012,VLOOKUP(D3012,K_navn!$A$2:$C$359,3),"")</f>
        <v/>
      </c>
      <c r="D3012" s="115">
        <f>+'Ark1'!P4820</f>
        <v>5056</v>
      </c>
      <c r="E3012" s="115">
        <f>+'Ark1'!C4820</f>
        <v>2022</v>
      </c>
      <c r="F3012" s="116" t="str">
        <f>+IF('Ark1'!Q4820=0,"",'Ark1'!Q4820)</f>
        <v/>
      </c>
      <c r="G3012" s="116">
        <f>+'Ark1'!R4820</f>
        <v>0</v>
      </c>
      <c r="H3012" s="116">
        <f>+'Ark1'!S4820</f>
        <v>0</v>
      </c>
      <c r="I3012" s="222" t="str">
        <f>+IF(G3012=0,"",'Ark1'!AA4820)</f>
        <v/>
      </c>
      <c r="J3012" s="222" t="str">
        <f>+IF(G3012=0,"",'Ark1'!AB4820)</f>
        <v/>
      </c>
      <c r="K3012" s="114" t="str">
        <f>+IF(G3012=0,"",'Ark1'!U4820)</f>
        <v/>
      </c>
      <c r="L3012" s="222" t="str">
        <f>+IF(G3012=0,"",'Ark1'!W4820)</f>
        <v/>
      </c>
      <c r="M3012" s="222" t="str">
        <f>+IF(G3012=0,"",'Ark1'!X4820)</f>
        <v/>
      </c>
      <c r="N3012" s="114" t="str">
        <f>+IF(G3012=0,"",'Ark1'!Y4820)</f>
        <v/>
      </c>
      <c r="O3012" s="116" t="str">
        <f>+IF(G3012=0,"",'Ark1'!Z4820)</f>
        <v/>
      </c>
      <c r="P3012" s="116" t="str">
        <f t="shared" si="49"/>
        <v/>
      </c>
      <c r="Q3012" s="114" t="str">
        <f>+IF(G3012=0,"",'Ark1'!T4820)</f>
        <v/>
      </c>
      <c r="R3012" s="222" t="str">
        <f>+IF(G3012=0,"",'Ark1'!V4820)</f>
        <v/>
      </c>
      <c r="S3012" s="32"/>
    </row>
    <row r="3013" spans="1:19" x14ac:dyDescent="0.5">
      <c r="A3013" s="32"/>
      <c r="B3013" s="297" t="str">
        <f>+IF(E3013=2012,VLOOKUP(D3013,K_navn!$A$2:$C$359,2),"")</f>
        <v>Ørland</v>
      </c>
      <c r="C3013" s="297" t="str">
        <f>+IF(E3013=2012,VLOOKUP(D3013,K_navn!$A$2:$C$359,3),"")</f>
        <v>Trøndelag</v>
      </c>
      <c r="D3013" s="115">
        <f>+'Ark1'!P4821</f>
        <v>5057</v>
      </c>
      <c r="E3013" s="115">
        <f>+'Ark1'!C4821</f>
        <v>2012</v>
      </c>
      <c r="F3013" s="116" t="str">
        <f>+IF('Ark1'!Q4821=0,"",'Ark1'!Q4821)</f>
        <v/>
      </c>
      <c r="G3013" s="116">
        <f>+'Ark1'!R4821</f>
        <v>0</v>
      </c>
      <c r="H3013" s="116">
        <f>+'Ark1'!S4821</f>
        <v>0</v>
      </c>
      <c r="I3013" s="222" t="str">
        <f>+IF(G3013=0,"",'Ark1'!AA4821)</f>
        <v/>
      </c>
      <c r="J3013" s="222" t="str">
        <f>+IF(G3013=0,"",'Ark1'!AB4821)</f>
        <v/>
      </c>
      <c r="K3013" s="114" t="str">
        <f>+IF(G3013=0,"",'Ark1'!U4821)</f>
        <v/>
      </c>
      <c r="L3013" s="222" t="str">
        <f>+IF(G3013=0,"",'Ark1'!W4821)</f>
        <v/>
      </c>
      <c r="M3013" s="222" t="str">
        <f>+IF(G3013=0,"",'Ark1'!X4821)</f>
        <v/>
      </c>
      <c r="N3013" s="114" t="str">
        <f>+IF(G3013=0,"",'Ark1'!Y4821)</f>
        <v/>
      </c>
      <c r="O3013" s="116" t="str">
        <f>+IF(G3013=0,"",'Ark1'!Z4821)</f>
        <v/>
      </c>
      <c r="P3013" s="116" t="str">
        <f t="shared" si="49"/>
        <v/>
      </c>
      <c r="Q3013" s="114" t="str">
        <f>+IF(G3013=0,"",'Ark1'!T4821)</f>
        <v/>
      </c>
      <c r="R3013" s="222" t="str">
        <f>+IF(G3013=0,"",'Ark1'!V4821)</f>
        <v/>
      </c>
      <c r="S3013" s="32"/>
    </row>
    <row r="3014" spans="1:19" x14ac:dyDescent="0.5">
      <c r="A3014" s="32"/>
      <c r="B3014" s="297" t="str">
        <f>+IF(E3014=2012,VLOOKUP(D3014,K_navn!$A$2:$C$359,2),"")</f>
        <v/>
      </c>
      <c r="C3014" s="297" t="str">
        <f>+IF(E3014=2012,VLOOKUP(D3014,K_navn!$A$2:$C$359,3),"")</f>
        <v/>
      </c>
      <c r="D3014" s="115">
        <f>+'Ark1'!P4822</f>
        <v>5057</v>
      </c>
      <c r="E3014" s="115">
        <f>+'Ark1'!C4822</f>
        <v>2013</v>
      </c>
      <c r="F3014" s="116" t="str">
        <f>+IF('Ark1'!Q4822=0,"",'Ark1'!Q4822)</f>
        <v/>
      </c>
      <c r="G3014" s="116">
        <f>+'Ark1'!R4822</f>
        <v>0</v>
      </c>
      <c r="H3014" s="116">
        <f>+'Ark1'!S4822</f>
        <v>0</v>
      </c>
      <c r="I3014" s="222" t="str">
        <f>+IF(G3014=0,"",'Ark1'!AA4822)</f>
        <v/>
      </c>
      <c r="J3014" s="222" t="str">
        <f>+IF(G3014=0,"",'Ark1'!AB4822)</f>
        <v/>
      </c>
      <c r="K3014" s="114" t="str">
        <f>+IF(G3014=0,"",'Ark1'!U4822)</f>
        <v/>
      </c>
      <c r="L3014" s="222" t="str">
        <f>+IF(G3014=0,"",'Ark1'!W4822)</f>
        <v/>
      </c>
      <c r="M3014" s="222" t="str">
        <f>+IF(G3014=0,"",'Ark1'!X4822)</f>
        <v/>
      </c>
      <c r="N3014" s="114" t="str">
        <f>+IF(G3014=0,"",'Ark1'!Y4822)</f>
        <v/>
      </c>
      <c r="O3014" s="116" t="str">
        <f>+IF(G3014=0,"",'Ark1'!Z4822)</f>
        <v/>
      </c>
      <c r="P3014" s="116" t="str">
        <f t="shared" si="49"/>
        <v/>
      </c>
      <c r="Q3014" s="114" t="str">
        <f>+IF(G3014=0,"",'Ark1'!T4822)</f>
        <v/>
      </c>
      <c r="R3014" s="222" t="str">
        <f>+IF(G3014=0,"",'Ark1'!V4822)</f>
        <v/>
      </c>
      <c r="S3014" s="32"/>
    </row>
    <row r="3015" spans="1:19" x14ac:dyDescent="0.5">
      <c r="A3015" s="32"/>
      <c r="B3015" s="297" t="str">
        <f>+IF(E3015=2012,VLOOKUP(D3015,K_navn!$A$2:$C$359,2),"")</f>
        <v/>
      </c>
      <c r="C3015" s="297" t="str">
        <f>+IF(E3015=2012,VLOOKUP(D3015,K_navn!$A$2:$C$359,3),"")</f>
        <v/>
      </c>
      <c r="D3015" s="115">
        <f>+'Ark1'!P4823</f>
        <v>5057</v>
      </c>
      <c r="E3015" s="115">
        <f>+'Ark1'!C4823</f>
        <v>2014</v>
      </c>
      <c r="F3015" s="116" t="str">
        <f>+IF('Ark1'!Q4823=0,"",'Ark1'!Q4823)</f>
        <v/>
      </c>
      <c r="G3015" s="116">
        <f>+'Ark1'!R4823</f>
        <v>0</v>
      </c>
      <c r="H3015" s="116">
        <f>+'Ark1'!S4823</f>
        <v>0</v>
      </c>
      <c r="I3015" s="222" t="str">
        <f>+IF(G3015=0,"",'Ark1'!AA4823)</f>
        <v/>
      </c>
      <c r="J3015" s="222" t="str">
        <f>+IF(G3015=0,"",'Ark1'!AB4823)</f>
        <v/>
      </c>
      <c r="K3015" s="114" t="str">
        <f>+IF(G3015=0,"",'Ark1'!U4823)</f>
        <v/>
      </c>
      <c r="L3015" s="222" t="str">
        <f>+IF(G3015=0,"",'Ark1'!W4823)</f>
        <v/>
      </c>
      <c r="M3015" s="222" t="str">
        <f>+IF(G3015=0,"",'Ark1'!X4823)</f>
        <v/>
      </c>
      <c r="N3015" s="114" t="str">
        <f>+IF(G3015=0,"",'Ark1'!Y4823)</f>
        <v/>
      </c>
      <c r="O3015" s="116" t="str">
        <f>+IF(G3015=0,"",'Ark1'!Z4823)</f>
        <v/>
      </c>
      <c r="P3015" s="116" t="str">
        <f t="shared" si="49"/>
        <v/>
      </c>
      <c r="Q3015" s="114" t="str">
        <f>+IF(G3015=0,"",'Ark1'!T4823)</f>
        <v/>
      </c>
      <c r="R3015" s="222" t="str">
        <f>+IF(G3015=0,"",'Ark1'!V4823)</f>
        <v/>
      </c>
      <c r="S3015" s="32"/>
    </row>
    <row r="3016" spans="1:19" x14ac:dyDescent="0.5">
      <c r="A3016" s="32"/>
      <c r="B3016" s="297" t="str">
        <f>+IF(E3016=2012,VLOOKUP(D3016,K_navn!$A$2:$C$359,2),"")</f>
        <v/>
      </c>
      <c r="C3016" s="297" t="str">
        <f>+IF(E3016=2012,VLOOKUP(D3016,K_navn!$A$2:$C$359,3),"")</f>
        <v/>
      </c>
      <c r="D3016" s="115">
        <f>+'Ark1'!P4824</f>
        <v>5057</v>
      </c>
      <c r="E3016" s="115">
        <f>+'Ark1'!C4824</f>
        <v>2015</v>
      </c>
      <c r="F3016" s="116" t="str">
        <f>+IF('Ark1'!Q4824=0,"",'Ark1'!Q4824)</f>
        <v/>
      </c>
      <c r="G3016" s="116">
        <f>+'Ark1'!R4824</f>
        <v>0</v>
      </c>
      <c r="H3016" s="116">
        <f>+'Ark1'!S4824</f>
        <v>0</v>
      </c>
      <c r="I3016" s="222" t="str">
        <f>+IF(G3016=0,"",'Ark1'!AA4824)</f>
        <v/>
      </c>
      <c r="J3016" s="222" t="str">
        <f>+IF(G3016=0,"",'Ark1'!AB4824)</f>
        <v/>
      </c>
      <c r="K3016" s="114" t="str">
        <f>+IF(G3016=0,"",'Ark1'!U4824)</f>
        <v/>
      </c>
      <c r="L3016" s="222" t="str">
        <f>+IF(G3016=0,"",'Ark1'!W4824)</f>
        <v/>
      </c>
      <c r="M3016" s="222" t="str">
        <f>+IF(G3016=0,"",'Ark1'!X4824)</f>
        <v/>
      </c>
      <c r="N3016" s="114" t="str">
        <f>+IF(G3016=0,"",'Ark1'!Y4824)</f>
        <v/>
      </c>
      <c r="O3016" s="116" t="str">
        <f>+IF(G3016=0,"",'Ark1'!Z4824)</f>
        <v/>
      </c>
      <c r="P3016" s="116" t="str">
        <f t="shared" si="49"/>
        <v/>
      </c>
      <c r="Q3016" s="114" t="str">
        <f>+IF(G3016=0,"",'Ark1'!T4824)</f>
        <v/>
      </c>
      <c r="R3016" s="222" t="str">
        <f>+IF(G3016=0,"",'Ark1'!V4824)</f>
        <v/>
      </c>
      <c r="S3016" s="32"/>
    </row>
    <row r="3017" spans="1:19" x14ac:dyDescent="0.5">
      <c r="A3017" s="32"/>
      <c r="B3017" s="297" t="str">
        <f>+IF(E3017=2012,VLOOKUP(D3017,K_navn!$A$2:$C$359,2),"")</f>
        <v/>
      </c>
      <c r="C3017" s="297" t="str">
        <f>+IF(E3017=2012,VLOOKUP(D3017,K_navn!$A$2:$C$359,3),"")</f>
        <v/>
      </c>
      <c r="D3017" s="115">
        <f>+'Ark1'!P4825</f>
        <v>5057</v>
      </c>
      <c r="E3017" s="115">
        <f>+'Ark1'!C4825</f>
        <v>2016</v>
      </c>
      <c r="F3017" s="116" t="str">
        <f>+IF('Ark1'!Q4825=0,"",'Ark1'!Q4825)</f>
        <v/>
      </c>
      <c r="G3017" s="116">
        <f>+'Ark1'!R4825</f>
        <v>0</v>
      </c>
      <c r="H3017" s="116">
        <f>+'Ark1'!S4825</f>
        <v>0</v>
      </c>
      <c r="I3017" s="222" t="str">
        <f>+IF(G3017=0,"",'Ark1'!AA4825)</f>
        <v/>
      </c>
      <c r="J3017" s="222" t="str">
        <f>+IF(G3017=0,"",'Ark1'!AB4825)</f>
        <v/>
      </c>
      <c r="K3017" s="114" t="str">
        <f>+IF(G3017=0,"",'Ark1'!U4825)</f>
        <v/>
      </c>
      <c r="L3017" s="222" t="str">
        <f>+IF(G3017=0,"",'Ark1'!W4825)</f>
        <v/>
      </c>
      <c r="M3017" s="222" t="str">
        <f>+IF(G3017=0,"",'Ark1'!X4825)</f>
        <v/>
      </c>
      <c r="N3017" s="114" t="str">
        <f>+IF(G3017=0,"",'Ark1'!Y4825)</f>
        <v/>
      </c>
      <c r="O3017" s="116" t="str">
        <f>+IF(G3017=0,"",'Ark1'!Z4825)</f>
        <v/>
      </c>
      <c r="P3017" s="116" t="str">
        <f t="shared" si="49"/>
        <v/>
      </c>
      <c r="Q3017" s="114" t="str">
        <f>+IF(G3017=0,"",'Ark1'!T4825)</f>
        <v/>
      </c>
      <c r="R3017" s="222" t="str">
        <f>+IF(G3017=0,"",'Ark1'!V4825)</f>
        <v/>
      </c>
      <c r="S3017" s="32"/>
    </row>
    <row r="3018" spans="1:19" x14ac:dyDescent="0.5">
      <c r="A3018" s="32"/>
      <c r="B3018" s="297" t="str">
        <f>+IF(E3018=2012,VLOOKUP(D3018,K_navn!$A$2:$C$359,2),"")</f>
        <v/>
      </c>
      <c r="C3018" s="297" t="str">
        <f>+IF(E3018=2012,VLOOKUP(D3018,K_navn!$A$2:$C$359,3),"")</f>
        <v/>
      </c>
      <c r="D3018" s="115">
        <f>+'Ark1'!P4826</f>
        <v>5057</v>
      </c>
      <c r="E3018" s="115">
        <f>+'Ark1'!C4826</f>
        <v>2017</v>
      </c>
      <c r="F3018" s="116" t="str">
        <f>+IF('Ark1'!Q4826=0,"",'Ark1'!Q4826)</f>
        <v/>
      </c>
      <c r="G3018" s="116">
        <f>+'Ark1'!R4826</f>
        <v>0</v>
      </c>
      <c r="H3018" s="116">
        <f>+'Ark1'!S4826</f>
        <v>0</v>
      </c>
      <c r="I3018" s="222" t="str">
        <f>+IF(G3018=0,"",'Ark1'!AA4826)</f>
        <v/>
      </c>
      <c r="J3018" s="222" t="str">
        <f>+IF(G3018=0,"",'Ark1'!AB4826)</f>
        <v/>
      </c>
      <c r="K3018" s="114" t="str">
        <f>+IF(G3018=0,"",'Ark1'!U4826)</f>
        <v/>
      </c>
      <c r="L3018" s="222" t="str">
        <f>+IF(G3018=0,"",'Ark1'!W4826)</f>
        <v/>
      </c>
      <c r="M3018" s="222" t="str">
        <f>+IF(G3018=0,"",'Ark1'!X4826)</f>
        <v/>
      </c>
      <c r="N3018" s="114" t="str">
        <f>+IF(G3018=0,"",'Ark1'!Y4826)</f>
        <v/>
      </c>
      <c r="O3018" s="116" t="str">
        <f>+IF(G3018=0,"",'Ark1'!Z4826)</f>
        <v/>
      </c>
      <c r="P3018" s="116" t="str">
        <f t="shared" si="49"/>
        <v/>
      </c>
      <c r="Q3018" s="114" t="str">
        <f>+IF(G3018=0,"",'Ark1'!T4826)</f>
        <v/>
      </c>
      <c r="R3018" s="222" t="str">
        <f>+IF(G3018=0,"",'Ark1'!V4826)</f>
        <v/>
      </c>
      <c r="S3018" s="32"/>
    </row>
    <row r="3019" spans="1:19" x14ac:dyDescent="0.5">
      <c r="A3019" s="32"/>
      <c r="B3019" s="297" t="str">
        <f>+IF(E3019=2012,VLOOKUP(D3019,K_navn!$A$2:$C$359,2),"")</f>
        <v/>
      </c>
      <c r="C3019" s="297" t="str">
        <f>+IF(E3019=2012,VLOOKUP(D3019,K_navn!$A$2:$C$359,3),"")</f>
        <v/>
      </c>
      <c r="D3019" s="115">
        <f>+'Ark1'!P4827</f>
        <v>5057</v>
      </c>
      <c r="E3019" s="115">
        <f>+'Ark1'!C4827</f>
        <v>2018</v>
      </c>
      <c r="F3019" s="116">
        <f>+IF('Ark1'!Q4827=0,"",'Ark1'!Q4827)</f>
        <v>1</v>
      </c>
      <c r="G3019" s="116">
        <f>+'Ark1'!R4827</f>
        <v>5</v>
      </c>
      <c r="H3019" s="116">
        <f>+'Ark1'!S4827</f>
        <v>5</v>
      </c>
      <c r="I3019" s="222">
        <f>+IF(G3019=0,"",'Ark1'!AA4827)</f>
        <v>1.9970443743259979E-2</v>
      </c>
      <c r="J3019" s="222">
        <f>+IF(G3019=0,"",'Ark1'!AB4827)</f>
        <v>1.8970050094855223E-2</v>
      </c>
      <c r="K3019" s="114">
        <f>+IF(G3019=0,"",'Ark1'!U4827)</f>
        <v>61.2</v>
      </c>
      <c r="L3019" s="222">
        <f>+IF(G3019=0,"",'Ark1'!W4827)</f>
        <v>76.3</v>
      </c>
      <c r="M3019" s="222">
        <f>+IF(G3019=0,"",'Ark1'!X4827)</f>
        <v>4.5891175622335689</v>
      </c>
      <c r="N3019" s="114">
        <f>+IF(G3019=0,"",'Ark1'!Y4827)</f>
        <v>3.6551333764992946</v>
      </c>
      <c r="O3019" s="116">
        <f>+IF(G3019=0,"",'Ark1'!Z4827)</f>
        <v>-32.550692335553876</v>
      </c>
      <c r="P3019" s="116">
        <f t="shared" si="49"/>
        <v>5</v>
      </c>
      <c r="Q3019" s="114">
        <f>+IF(G3019=0,"",'Ark1'!T4827)</f>
        <v>15.8</v>
      </c>
      <c r="R3019" s="222">
        <f>+IF(G3019=0,"",'Ark1'!V4827)</f>
        <v>82.665222101841806</v>
      </c>
      <c r="S3019" s="32"/>
    </row>
    <row r="3020" spans="1:19" x14ac:dyDescent="0.5">
      <c r="A3020" s="32"/>
      <c r="B3020" s="297" t="str">
        <f>+IF(E3020=2012,VLOOKUP(D3020,K_navn!$A$2:$C$359,2),"")</f>
        <v/>
      </c>
      <c r="C3020" s="297" t="str">
        <f>+IF(E3020=2012,VLOOKUP(D3020,K_navn!$A$2:$C$359,3),"")</f>
        <v/>
      </c>
      <c r="D3020" s="115">
        <f>+'Ark1'!P4828</f>
        <v>5057</v>
      </c>
      <c r="E3020" s="115">
        <f>+'Ark1'!C4828</f>
        <v>2019</v>
      </c>
      <c r="F3020" s="116">
        <f>+IF('Ark1'!Q4828=0,"",'Ark1'!Q4828)</f>
        <v>1</v>
      </c>
      <c r="G3020" s="116">
        <f>+'Ark1'!R4828</f>
        <v>4</v>
      </c>
      <c r="H3020" s="116">
        <f>+'Ark1'!S4828</f>
        <v>4</v>
      </c>
      <c r="I3020" s="222">
        <f>+IF(G3020=0,"",'Ark1'!AA4828)</f>
        <v>1.9860973187686204E-2</v>
      </c>
      <c r="J3020" s="222">
        <f>+IF(G3020=0,"",'Ark1'!AB4828)</f>
        <v>2.2404710633365903E-2</v>
      </c>
      <c r="K3020" s="114">
        <f>+IF(G3020=0,"",'Ark1'!U4828)</f>
        <v>63</v>
      </c>
      <c r="L3020" s="222">
        <f>+IF(G3020=0,"",'Ark1'!W4828)</f>
        <v>90.625</v>
      </c>
      <c r="M3020" s="222">
        <f>+IF(G3020=0,"",'Ark1'!X4828)</f>
        <v>9.5016774834763034</v>
      </c>
      <c r="N3020" s="114">
        <f>+IF(G3020=0,"",'Ark1'!Y4828)</f>
        <v>1</v>
      </c>
      <c r="O3020" s="116">
        <f>+IF(G3020=0,"",'Ark1'!Z4828)</f>
        <v>7.1040087518749848</v>
      </c>
      <c r="P3020" s="116">
        <f t="shared" si="49"/>
        <v>4</v>
      </c>
      <c r="Q3020" s="114">
        <f>+IF(G3020=0,"",'Ark1'!T4828)</f>
        <v>17</v>
      </c>
      <c r="R3020" s="222">
        <f>+IF(G3020=0,"",'Ark1'!V4828)</f>
        <v>98.185265438786558</v>
      </c>
      <c r="S3020" s="32"/>
    </row>
    <row r="3021" spans="1:19" x14ac:dyDescent="0.5">
      <c r="A3021" s="32"/>
      <c r="B3021" s="297" t="str">
        <f>+IF(E3021=2012,VLOOKUP(D3021,K_navn!$A$2:$C$359,2),"")</f>
        <v/>
      </c>
      <c r="C3021" s="297" t="str">
        <f>+IF(E3021=2012,VLOOKUP(D3021,K_navn!$A$2:$C$359,3),"")</f>
        <v/>
      </c>
      <c r="D3021" s="115">
        <f>+'Ark1'!P4829</f>
        <v>5057</v>
      </c>
      <c r="E3021" s="115">
        <f>+'Ark1'!C4829</f>
        <v>2020</v>
      </c>
      <c r="F3021" s="116">
        <f>+IF('Ark1'!Q4829=0,"",'Ark1'!Q4829)</f>
        <v>2</v>
      </c>
      <c r="G3021" s="116">
        <f>+'Ark1'!R4829</f>
        <v>10</v>
      </c>
      <c r="H3021" s="116">
        <f>+'Ark1'!S4829</f>
        <v>10</v>
      </c>
      <c r="I3021" s="222">
        <f>+IF(G3021=0,"",'Ark1'!AA4829)</f>
        <v>4.7897308171280781E-2</v>
      </c>
      <c r="J3021" s="222">
        <f>+IF(G3021=0,"",'Ark1'!AB4829)</f>
        <v>4.9638353117339933E-2</v>
      </c>
      <c r="K3021" s="114">
        <f>+IF(G3021=0,"",'Ark1'!U4829)</f>
        <v>62.7</v>
      </c>
      <c r="L3021" s="222">
        <f>+IF(G3021=0,"",'Ark1'!W4829)</f>
        <v>85.613</v>
      </c>
      <c r="M3021" s="222">
        <f>+IF(G3021=0,"",'Ark1'!X4829)</f>
        <v>10.474456596883821</v>
      </c>
      <c r="N3021" s="114">
        <f>+IF(G3021=0,"",'Ark1'!Y4829)</f>
        <v>2.7586228448267178</v>
      </c>
      <c r="O3021" s="116">
        <f>+IF(G3021=0,"",'Ark1'!Z4829)</f>
        <v>-75.532248340447481</v>
      </c>
      <c r="P3021" s="116">
        <f t="shared" si="49"/>
        <v>5</v>
      </c>
      <c r="Q3021" s="114">
        <f>+IF(G3021=0,"",'Ark1'!T4829)</f>
        <v>16.399999999999999</v>
      </c>
      <c r="R3021" s="222">
        <f>+IF(G3021=0,"",'Ark1'!V4829)</f>
        <v>92.755146262188489</v>
      </c>
      <c r="S3021" s="32"/>
    </row>
    <row r="3022" spans="1:19" x14ac:dyDescent="0.5">
      <c r="A3022" s="32"/>
      <c r="B3022" s="297" t="str">
        <f>+IF(E3022=2012,VLOOKUP(D3022,K_navn!$A$2:$C$359,2),"")</f>
        <v/>
      </c>
      <c r="C3022" s="297" t="str">
        <f>+IF(E3022=2012,VLOOKUP(D3022,K_navn!$A$2:$C$359,3),"")</f>
        <v/>
      </c>
      <c r="D3022" s="115">
        <f>+'Ark1'!P4830</f>
        <v>5057</v>
      </c>
      <c r="E3022" s="115">
        <f>+'Ark1'!C4830</f>
        <v>2021</v>
      </c>
      <c r="F3022" s="116">
        <f>+IF('Ark1'!Q4830=0,"",'Ark1'!Q4830)</f>
        <v>1</v>
      </c>
      <c r="G3022" s="116">
        <f>+'Ark1'!R4830</f>
        <v>5</v>
      </c>
      <c r="H3022" s="116">
        <f>+'Ark1'!S4830</f>
        <v>4</v>
      </c>
      <c r="I3022" s="222">
        <f>+IF(G3022=0,"",'Ark1'!AA4830)</f>
        <v>1.9017191541153194E-2</v>
      </c>
      <c r="J3022" s="222">
        <f>+IF(G3022=0,"",'Ark1'!AB4830)</f>
        <v>1.659565283543794E-2</v>
      </c>
      <c r="K3022" s="114">
        <f>+IF(G3022=0,"",'Ark1'!U4830)</f>
        <v>61</v>
      </c>
      <c r="L3022" s="222">
        <f>+IF(G3022=0,"",'Ark1'!W4830)</f>
        <v>92.56</v>
      </c>
      <c r="M3022" s="222">
        <f>+IF(G3022=0,"",'Ark1'!X4830)</f>
        <v>4.5562484567897528</v>
      </c>
      <c r="N3022" s="114">
        <f>+IF(G3022=0,"",'Ark1'!Y4830)</f>
        <v>1.2247448713915889</v>
      </c>
      <c r="O3022" s="116">
        <f>+IF(G3022=0,"",'Ark1'!Z4830)</f>
        <v>-27.14936052843332</v>
      </c>
      <c r="P3022" s="116">
        <f t="shared" si="49"/>
        <v>4</v>
      </c>
      <c r="Q3022" s="114">
        <f>+IF(G3022=0,"",'Ark1'!T4830)</f>
        <v>16.399999999999999</v>
      </c>
      <c r="R3022" s="222">
        <f>+IF(G3022=0,"",'Ark1'!V4830)</f>
        <v>121.78223185265436</v>
      </c>
      <c r="S3022" s="32"/>
    </row>
    <row r="3023" spans="1:19" x14ac:dyDescent="0.5">
      <c r="A3023" s="32"/>
      <c r="B3023" s="297" t="str">
        <f>+IF(E3023=2012,VLOOKUP(D3023,K_navn!$A$2:$C$359,2),"")</f>
        <v/>
      </c>
      <c r="C3023" s="297" t="str">
        <f>+IF(E3023=2012,VLOOKUP(D3023,K_navn!$A$2:$C$359,3),"")</f>
        <v/>
      </c>
      <c r="D3023" s="115">
        <f>+'Ark1'!P4831</f>
        <v>5057</v>
      </c>
      <c r="E3023" s="115">
        <f>+'Ark1'!C4831</f>
        <v>2022</v>
      </c>
      <c r="F3023" s="116">
        <f>+IF('Ark1'!Q4831=0,"",'Ark1'!Q4831)</f>
        <v>2</v>
      </c>
      <c r="G3023" s="116">
        <f>+'Ark1'!R4831</f>
        <v>11</v>
      </c>
      <c r="H3023" s="116">
        <f>+'Ark1'!S4831</f>
        <v>11</v>
      </c>
      <c r="I3023" s="222">
        <f>+IF(G3023=0,"",'Ark1'!AA4831)</f>
        <v>3.8187814615518144E-2</v>
      </c>
      <c r="J3023" s="222">
        <f>+IF(G3023=0,"",'Ark1'!AB4831)</f>
        <v>4.3752343293612848E-2</v>
      </c>
      <c r="K3023" s="114">
        <f>+IF(G3023=0,"",'Ark1'!U4831)</f>
        <v>59.909090909090899</v>
      </c>
      <c r="L3023" s="222">
        <f>+IF(G3023=0,"",'Ark1'!W4831)</f>
        <v>98.254545454545436</v>
      </c>
      <c r="M3023" s="222">
        <f>+IF(G3023=0,"",'Ark1'!X4831)</f>
        <v>12.723090221852217</v>
      </c>
      <c r="N3023" s="114">
        <f>+IF(G3023=0,"",'Ark1'!Y4831)</f>
        <v>2.5028908905339398</v>
      </c>
      <c r="O3023" s="116">
        <f>+IF(G3023=0,"",'Ark1'!Z4831)</f>
        <v>-71.439595693505609</v>
      </c>
      <c r="P3023" s="116">
        <f t="shared" si="49"/>
        <v>5.5</v>
      </c>
      <c r="Q3023" s="114">
        <f>+IF(G3023=0,"",'Ark1'!T4831)</f>
        <v>15.909090909090908</v>
      </c>
      <c r="R3023" s="222">
        <f>+IF(G3023=0,"",'Ark1'!V4831)</f>
        <v>106.45129518368957</v>
      </c>
      <c r="S3023" s="32"/>
    </row>
    <row r="3024" spans="1:19" x14ac:dyDescent="0.5">
      <c r="A3024" s="32"/>
      <c r="B3024" s="297" t="str">
        <f>+IF(E3024=2012,VLOOKUP(D3024,K_navn!$A$2:$C$359,2),"")</f>
        <v>Åfjord</v>
      </c>
      <c r="C3024" s="297" t="str">
        <f>+IF(E3024=2012,VLOOKUP(D3024,K_navn!$A$2:$C$359,3),"")</f>
        <v>Trøndelag</v>
      </c>
      <c r="D3024" s="115">
        <f>+'Ark1'!P4832</f>
        <v>5058</v>
      </c>
      <c r="E3024" s="115">
        <f>+'Ark1'!C4832</f>
        <v>2012</v>
      </c>
      <c r="F3024" s="116" t="str">
        <f>+IF('Ark1'!Q4832=0,"",'Ark1'!Q4832)</f>
        <v/>
      </c>
      <c r="G3024" s="116">
        <f>+'Ark1'!R4832</f>
        <v>0</v>
      </c>
      <c r="H3024" s="116">
        <f>+'Ark1'!S4832</f>
        <v>0</v>
      </c>
      <c r="I3024" s="222" t="str">
        <f>+IF(G3024=0,"",'Ark1'!AA4832)</f>
        <v/>
      </c>
      <c r="J3024" s="222" t="str">
        <f>+IF(G3024=0,"",'Ark1'!AB4832)</f>
        <v/>
      </c>
      <c r="K3024" s="114" t="str">
        <f>+IF(G3024=0,"",'Ark1'!U4832)</f>
        <v/>
      </c>
      <c r="L3024" s="222" t="str">
        <f>+IF(G3024=0,"",'Ark1'!W4832)</f>
        <v/>
      </c>
      <c r="M3024" s="222" t="str">
        <f>+IF(G3024=0,"",'Ark1'!X4832)</f>
        <v/>
      </c>
      <c r="N3024" s="114" t="str">
        <f>+IF(G3024=0,"",'Ark1'!Y4832)</f>
        <v/>
      </c>
      <c r="O3024" s="116" t="str">
        <f>+IF(G3024=0,"",'Ark1'!Z4832)</f>
        <v/>
      </c>
      <c r="P3024" s="116" t="str">
        <f t="shared" si="49"/>
        <v/>
      </c>
      <c r="Q3024" s="114" t="str">
        <f>+IF(G3024=0,"",'Ark1'!T4832)</f>
        <v/>
      </c>
      <c r="R3024" s="222" t="str">
        <f>+IF(G3024=0,"",'Ark1'!V4832)</f>
        <v/>
      </c>
      <c r="S3024" s="32"/>
    </row>
    <row r="3025" spans="1:19" x14ac:dyDescent="0.5">
      <c r="A3025" s="32"/>
      <c r="B3025" s="297" t="str">
        <f>+IF(E3025=2012,VLOOKUP(D3025,K_navn!$A$2:$C$359,2),"")</f>
        <v/>
      </c>
      <c r="C3025" s="297" t="str">
        <f>+IF(E3025=2012,VLOOKUP(D3025,K_navn!$A$2:$C$359,3),"")</f>
        <v/>
      </c>
      <c r="D3025" s="115">
        <f>+'Ark1'!P4833</f>
        <v>5058</v>
      </c>
      <c r="E3025" s="115">
        <f>+'Ark1'!C4833</f>
        <v>2013</v>
      </c>
      <c r="F3025" s="116" t="str">
        <f>+IF('Ark1'!Q4833=0,"",'Ark1'!Q4833)</f>
        <v/>
      </c>
      <c r="G3025" s="116">
        <f>+'Ark1'!R4833</f>
        <v>0</v>
      </c>
      <c r="H3025" s="116">
        <f>+'Ark1'!S4833</f>
        <v>0</v>
      </c>
      <c r="I3025" s="222" t="str">
        <f>+IF(G3025=0,"",'Ark1'!AA4833)</f>
        <v/>
      </c>
      <c r="J3025" s="222" t="str">
        <f>+IF(G3025=0,"",'Ark1'!AB4833)</f>
        <v/>
      </c>
      <c r="K3025" s="114" t="str">
        <f>+IF(G3025=0,"",'Ark1'!U4833)</f>
        <v/>
      </c>
      <c r="L3025" s="222" t="str">
        <f>+IF(G3025=0,"",'Ark1'!W4833)</f>
        <v/>
      </c>
      <c r="M3025" s="222" t="str">
        <f>+IF(G3025=0,"",'Ark1'!X4833)</f>
        <v/>
      </c>
      <c r="N3025" s="114" t="str">
        <f>+IF(G3025=0,"",'Ark1'!Y4833)</f>
        <v/>
      </c>
      <c r="O3025" s="116" t="str">
        <f>+IF(G3025=0,"",'Ark1'!Z4833)</f>
        <v/>
      </c>
      <c r="P3025" s="116" t="str">
        <f t="shared" si="49"/>
        <v/>
      </c>
      <c r="Q3025" s="114" t="str">
        <f>+IF(G3025=0,"",'Ark1'!T4833)</f>
        <v/>
      </c>
      <c r="R3025" s="222" t="str">
        <f>+IF(G3025=0,"",'Ark1'!V4833)</f>
        <v/>
      </c>
      <c r="S3025" s="32"/>
    </row>
    <row r="3026" spans="1:19" x14ac:dyDescent="0.5">
      <c r="A3026" s="32"/>
      <c r="B3026" s="297" t="str">
        <f>+IF(E3026=2012,VLOOKUP(D3026,K_navn!$A$2:$C$359,2),"")</f>
        <v/>
      </c>
      <c r="C3026" s="297" t="str">
        <f>+IF(E3026=2012,VLOOKUP(D3026,K_navn!$A$2:$C$359,3),"")</f>
        <v/>
      </c>
      <c r="D3026" s="115">
        <f>+'Ark1'!P4834</f>
        <v>5058</v>
      </c>
      <c r="E3026" s="115">
        <f>+'Ark1'!C4834</f>
        <v>2014</v>
      </c>
      <c r="F3026" s="116" t="str">
        <f>+IF('Ark1'!Q4834=0,"",'Ark1'!Q4834)</f>
        <v/>
      </c>
      <c r="G3026" s="116">
        <f>+'Ark1'!R4834</f>
        <v>0</v>
      </c>
      <c r="H3026" s="116">
        <f>+'Ark1'!S4834</f>
        <v>0</v>
      </c>
      <c r="I3026" s="222" t="str">
        <f>+IF(G3026=0,"",'Ark1'!AA4834)</f>
        <v/>
      </c>
      <c r="J3026" s="222" t="str">
        <f>+IF(G3026=0,"",'Ark1'!AB4834)</f>
        <v/>
      </c>
      <c r="K3026" s="114" t="str">
        <f>+IF(G3026=0,"",'Ark1'!U4834)</f>
        <v/>
      </c>
      <c r="L3026" s="222" t="str">
        <f>+IF(G3026=0,"",'Ark1'!W4834)</f>
        <v/>
      </c>
      <c r="M3026" s="222" t="str">
        <f>+IF(G3026=0,"",'Ark1'!X4834)</f>
        <v/>
      </c>
      <c r="N3026" s="114" t="str">
        <f>+IF(G3026=0,"",'Ark1'!Y4834)</f>
        <v/>
      </c>
      <c r="O3026" s="116" t="str">
        <f>+IF(G3026=0,"",'Ark1'!Z4834)</f>
        <v/>
      </c>
      <c r="P3026" s="116" t="str">
        <f t="shared" si="49"/>
        <v/>
      </c>
      <c r="Q3026" s="114" t="str">
        <f>+IF(G3026=0,"",'Ark1'!T4834)</f>
        <v/>
      </c>
      <c r="R3026" s="222" t="str">
        <f>+IF(G3026=0,"",'Ark1'!V4834)</f>
        <v/>
      </c>
      <c r="S3026" s="32"/>
    </row>
    <row r="3027" spans="1:19" x14ac:dyDescent="0.5">
      <c r="A3027" s="32"/>
      <c r="B3027" s="297" t="str">
        <f>+IF(E3027=2012,VLOOKUP(D3027,K_navn!$A$2:$C$359,2),"")</f>
        <v/>
      </c>
      <c r="C3027" s="297" t="str">
        <f>+IF(E3027=2012,VLOOKUP(D3027,K_navn!$A$2:$C$359,3),"")</f>
        <v/>
      </c>
      <c r="D3027" s="115">
        <f>+'Ark1'!P4835</f>
        <v>5058</v>
      </c>
      <c r="E3027" s="115">
        <f>+'Ark1'!C4835</f>
        <v>2015</v>
      </c>
      <c r="F3027" s="116" t="str">
        <f>+IF('Ark1'!Q4835=0,"",'Ark1'!Q4835)</f>
        <v/>
      </c>
      <c r="G3027" s="116">
        <f>+'Ark1'!R4835</f>
        <v>0</v>
      </c>
      <c r="H3027" s="116">
        <f>+'Ark1'!S4835</f>
        <v>0</v>
      </c>
      <c r="I3027" s="222" t="str">
        <f>+IF(G3027=0,"",'Ark1'!AA4835)</f>
        <v/>
      </c>
      <c r="J3027" s="222" t="str">
        <f>+IF(G3027=0,"",'Ark1'!AB4835)</f>
        <v/>
      </c>
      <c r="K3027" s="114" t="str">
        <f>+IF(G3027=0,"",'Ark1'!U4835)</f>
        <v/>
      </c>
      <c r="L3027" s="222" t="str">
        <f>+IF(G3027=0,"",'Ark1'!W4835)</f>
        <v/>
      </c>
      <c r="M3027" s="222" t="str">
        <f>+IF(G3027=0,"",'Ark1'!X4835)</f>
        <v/>
      </c>
      <c r="N3027" s="114" t="str">
        <f>+IF(G3027=0,"",'Ark1'!Y4835)</f>
        <v/>
      </c>
      <c r="O3027" s="116" t="str">
        <f>+IF(G3027=0,"",'Ark1'!Z4835)</f>
        <v/>
      </c>
      <c r="P3027" s="116" t="str">
        <f t="shared" si="49"/>
        <v/>
      </c>
      <c r="Q3027" s="114" t="str">
        <f>+IF(G3027=0,"",'Ark1'!T4835)</f>
        <v/>
      </c>
      <c r="R3027" s="222" t="str">
        <f>+IF(G3027=0,"",'Ark1'!V4835)</f>
        <v/>
      </c>
      <c r="S3027" s="32"/>
    </row>
    <row r="3028" spans="1:19" x14ac:dyDescent="0.5">
      <c r="A3028" s="32"/>
      <c r="B3028" s="297" t="str">
        <f>+IF(E3028=2012,VLOOKUP(D3028,K_navn!$A$2:$C$359,2),"")</f>
        <v/>
      </c>
      <c r="C3028" s="297" t="str">
        <f>+IF(E3028=2012,VLOOKUP(D3028,K_navn!$A$2:$C$359,3),"")</f>
        <v/>
      </c>
      <c r="D3028" s="115">
        <f>+'Ark1'!P4836</f>
        <v>5058</v>
      </c>
      <c r="E3028" s="115">
        <f>+'Ark1'!C4836</f>
        <v>2016</v>
      </c>
      <c r="F3028" s="116" t="str">
        <f>+IF('Ark1'!Q4836=0,"",'Ark1'!Q4836)</f>
        <v/>
      </c>
      <c r="G3028" s="116">
        <f>+'Ark1'!R4836</f>
        <v>0</v>
      </c>
      <c r="H3028" s="116">
        <f>+'Ark1'!S4836</f>
        <v>0</v>
      </c>
      <c r="I3028" s="222" t="str">
        <f>+IF(G3028=0,"",'Ark1'!AA4836)</f>
        <v/>
      </c>
      <c r="J3028" s="222" t="str">
        <f>+IF(G3028=0,"",'Ark1'!AB4836)</f>
        <v/>
      </c>
      <c r="K3028" s="114" t="str">
        <f>+IF(G3028=0,"",'Ark1'!U4836)</f>
        <v/>
      </c>
      <c r="L3028" s="222" t="str">
        <f>+IF(G3028=0,"",'Ark1'!W4836)</f>
        <v/>
      </c>
      <c r="M3028" s="222" t="str">
        <f>+IF(G3028=0,"",'Ark1'!X4836)</f>
        <v/>
      </c>
      <c r="N3028" s="114" t="str">
        <f>+IF(G3028=0,"",'Ark1'!Y4836)</f>
        <v/>
      </c>
      <c r="O3028" s="116" t="str">
        <f>+IF(G3028=0,"",'Ark1'!Z4836)</f>
        <v/>
      </c>
      <c r="P3028" s="116" t="str">
        <f t="shared" si="49"/>
        <v/>
      </c>
      <c r="Q3028" s="114" t="str">
        <f>+IF(G3028=0,"",'Ark1'!T4836)</f>
        <v/>
      </c>
      <c r="R3028" s="222" t="str">
        <f>+IF(G3028=0,"",'Ark1'!V4836)</f>
        <v/>
      </c>
      <c r="S3028" s="32"/>
    </row>
    <row r="3029" spans="1:19" x14ac:dyDescent="0.5">
      <c r="A3029" s="32"/>
      <c r="B3029" s="297" t="str">
        <f>+IF(E3029=2012,VLOOKUP(D3029,K_navn!$A$2:$C$359,2),"")</f>
        <v/>
      </c>
      <c r="C3029" s="297" t="str">
        <f>+IF(E3029=2012,VLOOKUP(D3029,K_navn!$A$2:$C$359,3),"")</f>
        <v/>
      </c>
      <c r="D3029" s="115">
        <f>+'Ark1'!P4837</f>
        <v>5058</v>
      </c>
      <c r="E3029" s="115">
        <f>+'Ark1'!C4837</f>
        <v>2017</v>
      </c>
      <c r="F3029" s="116" t="str">
        <f>+IF('Ark1'!Q4837=0,"",'Ark1'!Q4837)</f>
        <v/>
      </c>
      <c r="G3029" s="116">
        <f>+'Ark1'!R4837</f>
        <v>0</v>
      </c>
      <c r="H3029" s="116">
        <f>+'Ark1'!S4837</f>
        <v>0</v>
      </c>
      <c r="I3029" s="222" t="str">
        <f>+IF(G3029=0,"",'Ark1'!AA4837)</f>
        <v/>
      </c>
      <c r="J3029" s="222" t="str">
        <f>+IF(G3029=0,"",'Ark1'!AB4837)</f>
        <v/>
      </c>
      <c r="K3029" s="114" t="str">
        <f>+IF(G3029=0,"",'Ark1'!U4837)</f>
        <v/>
      </c>
      <c r="L3029" s="222" t="str">
        <f>+IF(G3029=0,"",'Ark1'!W4837)</f>
        <v/>
      </c>
      <c r="M3029" s="222" t="str">
        <f>+IF(G3029=0,"",'Ark1'!X4837)</f>
        <v/>
      </c>
      <c r="N3029" s="114" t="str">
        <f>+IF(G3029=0,"",'Ark1'!Y4837)</f>
        <v/>
      </c>
      <c r="O3029" s="116" t="str">
        <f>+IF(G3029=0,"",'Ark1'!Z4837)</f>
        <v/>
      </c>
      <c r="P3029" s="116" t="str">
        <f t="shared" si="49"/>
        <v/>
      </c>
      <c r="Q3029" s="114" t="str">
        <f>+IF(G3029=0,"",'Ark1'!T4837)</f>
        <v/>
      </c>
      <c r="R3029" s="222" t="str">
        <f>+IF(G3029=0,"",'Ark1'!V4837)</f>
        <v/>
      </c>
      <c r="S3029" s="32"/>
    </row>
    <row r="3030" spans="1:19" x14ac:dyDescent="0.5">
      <c r="A3030" s="32"/>
      <c r="B3030" s="297" t="str">
        <f>+IF(E3030=2012,VLOOKUP(D3030,K_navn!$A$2:$C$359,2),"")</f>
        <v/>
      </c>
      <c r="C3030" s="297" t="str">
        <f>+IF(E3030=2012,VLOOKUP(D3030,K_navn!$A$2:$C$359,3),"")</f>
        <v/>
      </c>
      <c r="D3030" s="115">
        <f>+'Ark1'!P4838</f>
        <v>5058</v>
      </c>
      <c r="E3030" s="115">
        <f>+'Ark1'!C4838</f>
        <v>2018</v>
      </c>
      <c r="F3030" s="116" t="str">
        <f>+IF('Ark1'!Q4838=0,"",'Ark1'!Q4838)</f>
        <v/>
      </c>
      <c r="G3030" s="116">
        <f>+'Ark1'!R4838</f>
        <v>0</v>
      </c>
      <c r="H3030" s="116">
        <f>+'Ark1'!S4838</f>
        <v>0</v>
      </c>
      <c r="I3030" s="222" t="str">
        <f>+IF(G3030=0,"",'Ark1'!AA4838)</f>
        <v/>
      </c>
      <c r="J3030" s="222" t="str">
        <f>+IF(G3030=0,"",'Ark1'!AB4838)</f>
        <v/>
      </c>
      <c r="K3030" s="114" t="str">
        <f>+IF(G3030=0,"",'Ark1'!U4838)</f>
        <v/>
      </c>
      <c r="L3030" s="222" t="str">
        <f>+IF(G3030=0,"",'Ark1'!W4838)</f>
        <v/>
      </c>
      <c r="M3030" s="222" t="str">
        <f>+IF(G3030=0,"",'Ark1'!X4838)</f>
        <v/>
      </c>
      <c r="N3030" s="114" t="str">
        <f>+IF(G3030=0,"",'Ark1'!Y4838)</f>
        <v/>
      </c>
      <c r="O3030" s="116" t="str">
        <f>+IF(G3030=0,"",'Ark1'!Z4838)</f>
        <v/>
      </c>
      <c r="P3030" s="116" t="str">
        <f t="shared" si="49"/>
        <v/>
      </c>
      <c r="Q3030" s="114" t="str">
        <f>+IF(G3030=0,"",'Ark1'!T4838)</f>
        <v/>
      </c>
      <c r="R3030" s="222" t="str">
        <f>+IF(G3030=0,"",'Ark1'!V4838)</f>
        <v/>
      </c>
      <c r="S3030" s="32"/>
    </row>
    <row r="3031" spans="1:19" x14ac:dyDescent="0.5">
      <c r="A3031" s="32"/>
      <c r="B3031" s="297" t="str">
        <f>+IF(E3031=2012,VLOOKUP(D3031,K_navn!$A$2:$C$359,2),"")</f>
        <v/>
      </c>
      <c r="C3031" s="297" t="str">
        <f>+IF(E3031=2012,VLOOKUP(D3031,K_navn!$A$2:$C$359,3),"")</f>
        <v/>
      </c>
      <c r="D3031" s="115">
        <f>+'Ark1'!P4839</f>
        <v>5058</v>
      </c>
      <c r="E3031" s="115">
        <f>+'Ark1'!C4839</f>
        <v>2019</v>
      </c>
      <c r="F3031" s="116" t="str">
        <f>+IF('Ark1'!Q4839=0,"",'Ark1'!Q4839)</f>
        <v/>
      </c>
      <c r="G3031" s="116">
        <f>+'Ark1'!R4839</f>
        <v>0</v>
      </c>
      <c r="H3031" s="116">
        <f>+'Ark1'!S4839</f>
        <v>0</v>
      </c>
      <c r="I3031" s="222" t="str">
        <f>+IF(G3031=0,"",'Ark1'!AA4839)</f>
        <v/>
      </c>
      <c r="J3031" s="222" t="str">
        <f>+IF(G3031=0,"",'Ark1'!AB4839)</f>
        <v/>
      </c>
      <c r="K3031" s="114" t="str">
        <f>+IF(G3031=0,"",'Ark1'!U4839)</f>
        <v/>
      </c>
      <c r="L3031" s="222" t="str">
        <f>+IF(G3031=0,"",'Ark1'!W4839)</f>
        <v/>
      </c>
      <c r="M3031" s="222" t="str">
        <f>+IF(G3031=0,"",'Ark1'!X4839)</f>
        <v/>
      </c>
      <c r="N3031" s="114" t="str">
        <f>+IF(G3031=0,"",'Ark1'!Y4839)</f>
        <v/>
      </c>
      <c r="O3031" s="116" t="str">
        <f>+IF(G3031=0,"",'Ark1'!Z4839)</f>
        <v/>
      </c>
      <c r="P3031" s="116" t="str">
        <f t="shared" si="49"/>
        <v/>
      </c>
      <c r="Q3031" s="114" t="str">
        <f>+IF(G3031=0,"",'Ark1'!T4839)</f>
        <v/>
      </c>
      <c r="R3031" s="222" t="str">
        <f>+IF(G3031=0,"",'Ark1'!V4839)</f>
        <v/>
      </c>
      <c r="S3031" s="32"/>
    </row>
    <row r="3032" spans="1:19" x14ac:dyDescent="0.5">
      <c r="A3032" s="32"/>
      <c r="B3032" s="297" t="str">
        <f>+IF(E3032=2012,VLOOKUP(D3032,K_navn!$A$2:$C$359,2),"")</f>
        <v/>
      </c>
      <c r="C3032" s="297" t="str">
        <f>+IF(E3032=2012,VLOOKUP(D3032,K_navn!$A$2:$C$359,3),"")</f>
        <v/>
      </c>
      <c r="D3032" s="115">
        <f>+'Ark1'!P4840</f>
        <v>5058</v>
      </c>
      <c r="E3032" s="115">
        <f>+'Ark1'!C4840</f>
        <v>2020</v>
      </c>
      <c r="F3032" s="116" t="str">
        <f>+IF('Ark1'!Q4840=0,"",'Ark1'!Q4840)</f>
        <v/>
      </c>
      <c r="G3032" s="116">
        <f>+'Ark1'!R4840</f>
        <v>0</v>
      </c>
      <c r="H3032" s="116">
        <f>+'Ark1'!S4840</f>
        <v>0</v>
      </c>
      <c r="I3032" s="222" t="str">
        <f>+IF(G3032=0,"",'Ark1'!AA4840)</f>
        <v/>
      </c>
      <c r="J3032" s="222" t="str">
        <f>+IF(G3032=0,"",'Ark1'!AB4840)</f>
        <v/>
      </c>
      <c r="K3032" s="114" t="str">
        <f>+IF(G3032=0,"",'Ark1'!U4840)</f>
        <v/>
      </c>
      <c r="L3032" s="222" t="str">
        <f>+IF(G3032=0,"",'Ark1'!W4840)</f>
        <v/>
      </c>
      <c r="M3032" s="222" t="str">
        <f>+IF(G3032=0,"",'Ark1'!X4840)</f>
        <v/>
      </c>
      <c r="N3032" s="114" t="str">
        <f>+IF(G3032=0,"",'Ark1'!Y4840)</f>
        <v/>
      </c>
      <c r="O3032" s="116" t="str">
        <f>+IF(G3032=0,"",'Ark1'!Z4840)</f>
        <v/>
      </c>
      <c r="P3032" s="116" t="str">
        <f t="shared" si="49"/>
        <v/>
      </c>
      <c r="Q3032" s="114" t="str">
        <f>+IF(G3032=0,"",'Ark1'!T4840)</f>
        <v/>
      </c>
      <c r="R3032" s="222" t="str">
        <f>+IF(G3032=0,"",'Ark1'!V4840)</f>
        <v/>
      </c>
      <c r="S3032" s="32"/>
    </row>
    <row r="3033" spans="1:19" x14ac:dyDescent="0.5">
      <c r="A3033" s="32"/>
      <c r="B3033" s="297" t="str">
        <f>+IF(E3033=2012,VLOOKUP(D3033,K_navn!$A$2:$C$359,2),"")</f>
        <v/>
      </c>
      <c r="C3033" s="297" t="str">
        <f>+IF(E3033=2012,VLOOKUP(D3033,K_navn!$A$2:$C$359,3),"")</f>
        <v/>
      </c>
      <c r="D3033" s="115">
        <f>+'Ark1'!P4841</f>
        <v>5058</v>
      </c>
      <c r="E3033" s="115">
        <f>+'Ark1'!C4841</f>
        <v>2021</v>
      </c>
      <c r="F3033" s="116" t="str">
        <f>+IF('Ark1'!Q4841=0,"",'Ark1'!Q4841)</f>
        <v/>
      </c>
      <c r="G3033" s="116">
        <f>+'Ark1'!R4841</f>
        <v>0</v>
      </c>
      <c r="H3033" s="116">
        <f>+'Ark1'!S4841</f>
        <v>0</v>
      </c>
      <c r="I3033" s="222" t="str">
        <f>+IF(G3033=0,"",'Ark1'!AA4841)</f>
        <v/>
      </c>
      <c r="J3033" s="222" t="str">
        <f>+IF(G3033=0,"",'Ark1'!AB4841)</f>
        <v/>
      </c>
      <c r="K3033" s="114" t="str">
        <f>+IF(G3033=0,"",'Ark1'!U4841)</f>
        <v/>
      </c>
      <c r="L3033" s="222" t="str">
        <f>+IF(G3033=0,"",'Ark1'!W4841)</f>
        <v/>
      </c>
      <c r="M3033" s="222" t="str">
        <f>+IF(G3033=0,"",'Ark1'!X4841)</f>
        <v/>
      </c>
      <c r="N3033" s="114" t="str">
        <f>+IF(G3033=0,"",'Ark1'!Y4841)</f>
        <v/>
      </c>
      <c r="O3033" s="116" t="str">
        <f>+IF(G3033=0,"",'Ark1'!Z4841)</f>
        <v/>
      </c>
      <c r="P3033" s="116" t="str">
        <f t="shared" si="49"/>
        <v/>
      </c>
      <c r="Q3033" s="114" t="str">
        <f>+IF(G3033=0,"",'Ark1'!T4841)</f>
        <v/>
      </c>
      <c r="R3033" s="222" t="str">
        <f>+IF(G3033=0,"",'Ark1'!V4841)</f>
        <v/>
      </c>
      <c r="S3033" s="32"/>
    </row>
    <row r="3034" spans="1:19" x14ac:dyDescent="0.5">
      <c r="A3034" s="32"/>
      <c r="B3034" s="297" t="str">
        <f>+IF(E3034=2012,VLOOKUP(D3034,K_navn!$A$2:$C$359,2),"")</f>
        <v/>
      </c>
      <c r="C3034" s="297" t="str">
        <f>+IF(E3034=2012,VLOOKUP(D3034,K_navn!$A$2:$C$359,3),"")</f>
        <v/>
      </c>
      <c r="D3034" s="115">
        <f>+'Ark1'!P4842</f>
        <v>5058</v>
      </c>
      <c r="E3034" s="115">
        <f>+'Ark1'!C4842</f>
        <v>2022</v>
      </c>
      <c r="F3034" s="116" t="str">
        <f>+IF('Ark1'!Q4842=0,"",'Ark1'!Q4842)</f>
        <v/>
      </c>
      <c r="G3034" s="116">
        <f>+'Ark1'!R4842</f>
        <v>0</v>
      </c>
      <c r="H3034" s="116">
        <f>+'Ark1'!S4842</f>
        <v>0</v>
      </c>
      <c r="I3034" s="222" t="str">
        <f>+IF(G3034=0,"",'Ark1'!AA4842)</f>
        <v/>
      </c>
      <c r="J3034" s="222" t="str">
        <f>+IF(G3034=0,"",'Ark1'!AB4842)</f>
        <v/>
      </c>
      <c r="K3034" s="114" t="str">
        <f>+IF(G3034=0,"",'Ark1'!U4842)</f>
        <v/>
      </c>
      <c r="L3034" s="222" t="str">
        <f>+IF(G3034=0,"",'Ark1'!W4842)</f>
        <v/>
      </c>
      <c r="M3034" s="222" t="str">
        <f>+IF(G3034=0,"",'Ark1'!X4842)</f>
        <v/>
      </c>
      <c r="N3034" s="114" t="str">
        <f>+IF(G3034=0,"",'Ark1'!Y4842)</f>
        <v/>
      </c>
      <c r="O3034" s="116" t="str">
        <f>+IF(G3034=0,"",'Ark1'!Z4842)</f>
        <v/>
      </c>
      <c r="P3034" s="116" t="str">
        <f t="shared" si="49"/>
        <v/>
      </c>
      <c r="Q3034" s="114" t="str">
        <f>+IF(G3034=0,"",'Ark1'!T4842)</f>
        <v/>
      </c>
      <c r="R3034" s="222" t="str">
        <f>+IF(G3034=0,"",'Ark1'!V4842)</f>
        <v/>
      </c>
      <c r="S3034" s="32"/>
    </row>
    <row r="3035" spans="1:19" x14ac:dyDescent="0.5">
      <c r="A3035" s="32"/>
      <c r="B3035" s="297" t="str">
        <f>+IF(E3035=2012,VLOOKUP(D3035,K_navn!$A$2:$C$359,2),"")</f>
        <v>Orkland</v>
      </c>
      <c r="C3035" s="297" t="str">
        <f>+IF(E3035=2012,VLOOKUP(D3035,K_navn!$A$2:$C$359,3),"")</f>
        <v>Trøndelag</v>
      </c>
      <c r="D3035" s="115">
        <f>+'Ark1'!P4843</f>
        <v>5059</v>
      </c>
      <c r="E3035" s="115">
        <f>+'Ark1'!C4843</f>
        <v>2012</v>
      </c>
      <c r="F3035" s="116" t="str">
        <f>+IF('Ark1'!Q4843=0,"",'Ark1'!Q4843)</f>
        <v/>
      </c>
      <c r="G3035" s="116">
        <f>+'Ark1'!R4843</f>
        <v>0</v>
      </c>
      <c r="H3035" s="116">
        <f>+'Ark1'!S4843</f>
        <v>0</v>
      </c>
      <c r="I3035" s="222" t="str">
        <f>+IF(G3035=0,"",'Ark1'!AA4843)</f>
        <v/>
      </c>
      <c r="J3035" s="222" t="str">
        <f>+IF(G3035=0,"",'Ark1'!AB4843)</f>
        <v/>
      </c>
      <c r="K3035" s="114" t="str">
        <f>+IF(G3035=0,"",'Ark1'!U4843)</f>
        <v/>
      </c>
      <c r="L3035" s="222" t="str">
        <f>+IF(G3035=0,"",'Ark1'!W4843)</f>
        <v/>
      </c>
      <c r="M3035" s="222" t="str">
        <f>+IF(G3035=0,"",'Ark1'!X4843)</f>
        <v/>
      </c>
      <c r="N3035" s="114" t="str">
        <f>+IF(G3035=0,"",'Ark1'!Y4843)</f>
        <v/>
      </c>
      <c r="O3035" s="116" t="str">
        <f>+IF(G3035=0,"",'Ark1'!Z4843)</f>
        <v/>
      </c>
      <c r="P3035" s="116" t="str">
        <f t="shared" si="49"/>
        <v/>
      </c>
      <c r="Q3035" s="114" t="str">
        <f>+IF(G3035=0,"",'Ark1'!T4843)</f>
        <v/>
      </c>
      <c r="R3035" s="222" t="str">
        <f>+IF(G3035=0,"",'Ark1'!V4843)</f>
        <v/>
      </c>
      <c r="S3035" s="32"/>
    </row>
    <row r="3036" spans="1:19" x14ac:dyDescent="0.5">
      <c r="A3036" s="32"/>
      <c r="B3036" s="297" t="str">
        <f>+IF(E3036=2012,VLOOKUP(D3036,K_navn!$A$2:$C$359,2),"")</f>
        <v/>
      </c>
      <c r="C3036" s="297" t="str">
        <f>+IF(E3036=2012,VLOOKUP(D3036,K_navn!$A$2:$C$359,3),"")</f>
        <v/>
      </c>
      <c r="D3036" s="115">
        <f>+'Ark1'!P4844</f>
        <v>5059</v>
      </c>
      <c r="E3036" s="115">
        <f>+'Ark1'!C4844</f>
        <v>2013</v>
      </c>
      <c r="F3036" s="116" t="str">
        <f>+IF('Ark1'!Q4844=0,"",'Ark1'!Q4844)</f>
        <v/>
      </c>
      <c r="G3036" s="116">
        <f>+'Ark1'!R4844</f>
        <v>0</v>
      </c>
      <c r="H3036" s="116">
        <f>+'Ark1'!S4844</f>
        <v>0</v>
      </c>
      <c r="I3036" s="222" t="str">
        <f>+IF(G3036=0,"",'Ark1'!AA4844)</f>
        <v/>
      </c>
      <c r="J3036" s="222" t="str">
        <f>+IF(G3036=0,"",'Ark1'!AB4844)</f>
        <v/>
      </c>
      <c r="K3036" s="114" t="str">
        <f>+IF(G3036=0,"",'Ark1'!U4844)</f>
        <v/>
      </c>
      <c r="L3036" s="222" t="str">
        <f>+IF(G3036=0,"",'Ark1'!W4844)</f>
        <v/>
      </c>
      <c r="M3036" s="222" t="str">
        <f>+IF(G3036=0,"",'Ark1'!X4844)</f>
        <v/>
      </c>
      <c r="N3036" s="114" t="str">
        <f>+IF(G3036=0,"",'Ark1'!Y4844)</f>
        <v/>
      </c>
      <c r="O3036" s="116" t="str">
        <f>+IF(G3036=0,"",'Ark1'!Z4844)</f>
        <v/>
      </c>
      <c r="P3036" s="116" t="str">
        <f t="shared" si="49"/>
        <v/>
      </c>
      <c r="Q3036" s="114" t="str">
        <f>+IF(G3036=0,"",'Ark1'!T4844)</f>
        <v/>
      </c>
      <c r="R3036" s="222" t="str">
        <f>+IF(G3036=0,"",'Ark1'!V4844)</f>
        <v/>
      </c>
      <c r="S3036" s="32"/>
    </row>
    <row r="3037" spans="1:19" x14ac:dyDescent="0.5">
      <c r="A3037" s="32"/>
      <c r="B3037" s="297" t="str">
        <f>+IF(E3037=2012,VLOOKUP(D3037,K_navn!$A$2:$C$359,2),"")</f>
        <v/>
      </c>
      <c r="C3037" s="297" t="str">
        <f>+IF(E3037=2012,VLOOKUP(D3037,K_navn!$A$2:$C$359,3),"")</f>
        <v/>
      </c>
      <c r="D3037" s="115">
        <f>+'Ark1'!P4845</f>
        <v>5059</v>
      </c>
      <c r="E3037" s="115">
        <f>+'Ark1'!C4845</f>
        <v>2014</v>
      </c>
      <c r="F3037" s="116" t="str">
        <f>+IF('Ark1'!Q4845=0,"",'Ark1'!Q4845)</f>
        <v/>
      </c>
      <c r="G3037" s="116">
        <f>+'Ark1'!R4845</f>
        <v>0</v>
      </c>
      <c r="H3037" s="116">
        <f>+'Ark1'!S4845</f>
        <v>0</v>
      </c>
      <c r="I3037" s="222" t="str">
        <f>+IF(G3037=0,"",'Ark1'!AA4845)</f>
        <v/>
      </c>
      <c r="J3037" s="222" t="str">
        <f>+IF(G3037=0,"",'Ark1'!AB4845)</f>
        <v/>
      </c>
      <c r="K3037" s="114" t="str">
        <f>+IF(G3037=0,"",'Ark1'!U4845)</f>
        <v/>
      </c>
      <c r="L3037" s="222" t="str">
        <f>+IF(G3037=0,"",'Ark1'!W4845)</f>
        <v/>
      </c>
      <c r="M3037" s="222" t="str">
        <f>+IF(G3037=0,"",'Ark1'!X4845)</f>
        <v/>
      </c>
      <c r="N3037" s="114" t="str">
        <f>+IF(G3037=0,"",'Ark1'!Y4845)</f>
        <v/>
      </c>
      <c r="O3037" s="116" t="str">
        <f>+IF(G3037=0,"",'Ark1'!Z4845)</f>
        <v/>
      </c>
      <c r="P3037" s="116" t="str">
        <f t="shared" si="49"/>
        <v/>
      </c>
      <c r="Q3037" s="114" t="str">
        <f>+IF(G3037=0,"",'Ark1'!T4845)</f>
        <v/>
      </c>
      <c r="R3037" s="222" t="str">
        <f>+IF(G3037=0,"",'Ark1'!V4845)</f>
        <v/>
      </c>
      <c r="S3037" s="32"/>
    </row>
    <row r="3038" spans="1:19" x14ac:dyDescent="0.5">
      <c r="A3038" s="32"/>
      <c r="B3038" s="297" t="str">
        <f>+IF(E3038=2012,VLOOKUP(D3038,K_navn!$A$2:$C$359,2),"")</f>
        <v/>
      </c>
      <c r="C3038" s="297" t="str">
        <f>+IF(E3038=2012,VLOOKUP(D3038,K_navn!$A$2:$C$359,3),"")</f>
        <v/>
      </c>
      <c r="D3038" s="115">
        <f>+'Ark1'!P4846</f>
        <v>5059</v>
      </c>
      <c r="E3038" s="115">
        <f>+'Ark1'!C4846</f>
        <v>2015</v>
      </c>
      <c r="F3038" s="116" t="str">
        <f>+IF('Ark1'!Q4846=0,"",'Ark1'!Q4846)</f>
        <v/>
      </c>
      <c r="G3038" s="116">
        <f>+'Ark1'!R4846</f>
        <v>0</v>
      </c>
      <c r="H3038" s="116">
        <f>+'Ark1'!S4846</f>
        <v>0</v>
      </c>
      <c r="I3038" s="222" t="str">
        <f>+IF(G3038=0,"",'Ark1'!AA4846)</f>
        <v/>
      </c>
      <c r="J3038" s="222" t="str">
        <f>+IF(G3038=0,"",'Ark1'!AB4846)</f>
        <v/>
      </c>
      <c r="K3038" s="114" t="str">
        <f>+IF(G3038=0,"",'Ark1'!U4846)</f>
        <v/>
      </c>
      <c r="L3038" s="222" t="str">
        <f>+IF(G3038=0,"",'Ark1'!W4846)</f>
        <v/>
      </c>
      <c r="M3038" s="222" t="str">
        <f>+IF(G3038=0,"",'Ark1'!X4846)</f>
        <v/>
      </c>
      <c r="N3038" s="114" t="str">
        <f>+IF(G3038=0,"",'Ark1'!Y4846)</f>
        <v/>
      </c>
      <c r="O3038" s="116" t="str">
        <f>+IF(G3038=0,"",'Ark1'!Z4846)</f>
        <v/>
      </c>
      <c r="P3038" s="116" t="str">
        <f t="shared" si="49"/>
        <v/>
      </c>
      <c r="Q3038" s="114" t="str">
        <f>+IF(G3038=0,"",'Ark1'!T4846)</f>
        <v/>
      </c>
      <c r="R3038" s="222" t="str">
        <f>+IF(G3038=0,"",'Ark1'!V4846)</f>
        <v/>
      </c>
      <c r="S3038" s="32"/>
    </row>
    <row r="3039" spans="1:19" x14ac:dyDescent="0.5">
      <c r="A3039" s="32"/>
      <c r="B3039" s="297" t="str">
        <f>+IF(E3039=2012,VLOOKUP(D3039,K_navn!$A$2:$C$359,2),"")</f>
        <v/>
      </c>
      <c r="C3039" s="297" t="str">
        <f>+IF(E3039=2012,VLOOKUP(D3039,K_navn!$A$2:$C$359,3),"")</f>
        <v/>
      </c>
      <c r="D3039" s="115">
        <f>+'Ark1'!P4847</f>
        <v>5059</v>
      </c>
      <c r="E3039" s="115">
        <f>+'Ark1'!C4847</f>
        <v>2016</v>
      </c>
      <c r="F3039" s="116" t="str">
        <f>+IF('Ark1'!Q4847=0,"",'Ark1'!Q4847)</f>
        <v/>
      </c>
      <c r="G3039" s="116">
        <f>+'Ark1'!R4847</f>
        <v>0</v>
      </c>
      <c r="H3039" s="116">
        <f>+'Ark1'!S4847</f>
        <v>0</v>
      </c>
      <c r="I3039" s="222" t="str">
        <f>+IF(G3039=0,"",'Ark1'!AA4847)</f>
        <v/>
      </c>
      <c r="J3039" s="222" t="str">
        <f>+IF(G3039=0,"",'Ark1'!AB4847)</f>
        <v/>
      </c>
      <c r="K3039" s="114" t="str">
        <f>+IF(G3039=0,"",'Ark1'!U4847)</f>
        <v/>
      </c>
      <c r="L3039" s="222" t="str">
        <f>+IF(G3039=0,"",'Ark1'!W4847)</f>
        <v/>
      </c>
      <c r="M3039" s="222" t="str">
        <f>+IF(G3039=0,"",'Ark1'!X4847)</f>
        <v/>
      </c>
      <c r="N3039" s="114" t="str">
        <f>+IF(G3039=0,"",'Ark1'!Y4847)</f>
        <v/>
      </c>
      <c r="O3039" s="116" t="str">
        <f>+IF(G3039=0,"",'Ark1'!Z4847)</f>
        <v/>
      </c>
      <c r="P3039" s="116" t="str">
        <f t="shared" si="49"/>
        <v/>
      </c>
      <c r="Q3039" s="114" t="str">
        <f>+IF(G3039=0,"",'Ark1'!T4847)</f>
        <v/>
      </c>
      <c r="R3039" s="222" t="str">
        <f>+IF(G3039=0,"",'Ark1'!V4847)</f>
        <v/>
      </c>
      <c r="S3039" s="32"/>
    </row>
    <row r="3040" spans="1:19" x14ac:dyDescent="0.5">
      <c r="A3040" s="32"/>
      <c r="B3040" s="297" t="str">
        <f>+IF(E3040=2012,VLOOKUP(D3040,K_navn!$A$2:$C$359,2),"")</f>
        <v/>
      </c>
      <c r="C3040" s="297" t="str">
        <f>+IF(E3040=2012,VLOOKUP(D3040,K_navn!$A$2:$C$359,3),"")</f>
        <v/>
      </c>
      <c r="D3040" s="115">
        <f>+'Ark1'!P4848</f>
        <v>5059</v>
      </c>
      <c r="E3040" s="115">
        <f>+'Ark1'!C4848</f>
        <v>2017</v>
      </c>
      <c r="F3040" s="116" t="str">
        <f>+IF('Ark1'!Q4848=0,"",'Ark1'!Q4848)</f>
        <v/>
      </c>
      <c r="G3040" s="116">
        <f>+'Ark1'!R4848</f>
        <v>0</v>
      </c>
      <c r="H3040" s="116">
        <f>+'Ark1'!S4848</f>
        <v>0</v>
      </c>
      <c r="I3040" s="222" t="str">
        <f>+IF(G3040=0,"",'Ark1'!AA4848)</f>
        <v/>
      </c>
      <c r="J3040" s="222" t="str">
        <f>+IF(G3040=0,"",'Ark1'!AB4848)</f>
        <v/>
      </c>
      <c r="K3040" s="114" t="str">
        <f>+IF(G3040=0,"",'Ark1'!U4848)</f>
        <v/>
      </c>
      <c r="L3040" s="222" t="str">
        <f>+IF(G3040=0,"",'Ark1'!W4848)</f>
        <v/>
      </c>
      <c r="M3040" s="222" t="str">
        <f>+IF(G3040=0,"",'Ark1'!X4848)</f>
        <v/>
      </c>
      <c r="N3040" s="114" t="str">
        <f>+IF(G3040=0,"",'Ark1'!Y4848)</f>
        <v/>
      </c>
      <c r="O3040" s="116" t="str">
        <f>+IF(G3040=0,"",'Ark1'!Z4848)</f>
        <v/>
      </c>
      <c r="P3040" s="116" t="str">
        <f t="shared" si="49"/>
        <v/>
      </c>
      <c r="Q3040" s="114" t="str">
        <f>+IF(G3040=0,"",'Ark1'!T4848)</f>
        <v/>
      </c>
      <c r="R3040" s="222" t="str">
        <f>+IF(G3040=0,"",'Ark1'!V4848)</f>
        <v/>
      </c>
      <c r="S3040" s="32"/>
    </row>
    <row r="3041" spans="1:19" x14ac:dyDescent="0.5">
      <c r="A3041" s="32"/>
      <c r="B3041" s="297" t="str">
        <f>+IF(E3041=2012,VLOOKUP(D3041,K_navn!$A$2:$C$359,2),"")</f>
        <v/>
      </c>
      <c r="C3041" s="297" t="str">
        <f>+IF(E3041=2012,VLOOKUP(D3041,K_navn!$A$2:$C$359,3),"")</f>
        <v/>
      </c>
      <c r="D3041" s="115">
        <f>+'Ark1'!P4849</f>
        <v>5059</v>
      </c>
      <c r="E3041" s="115">
        <f>+'Ark1'!C4849</f>
        <v>2018</v>
      </c>
      <c r="F3041" s="116">
        <f>+IF('Ark1'!Q4849=0,"",'Ark1'!Q4849)</f>
        <v>1</v>
      </c>
      <c r="G3041" s="116">
        <f>+'Ark1'!R4849</f>
        <v>6</v>
      </c>
      <c r="H3041" s="116">
        <f>+'Ark1'!S4849</f>
        <v>6</v>
      </c>
      <c r="I3041" s="222">
        <f>+IF(G3041=0,"",'Ark1'!AA4849)</f>
        <v>2.3964532491911959E-2</v>
      </c>
      <c r="J3041" s="222">
        <f>+IF(G3041=0,"",'Ark1'!AB4849)</f>
        <v>2.2759087623631023E-2</v>
      </c>
      <c r="K3041" s="114">
        <f>+IF(G3041=0,"",'Ark1'!U4849)</f>
        <v>60.83333333333335</v>
      </c>
      <c r="L3041" s="222">
        <f>+IF(G3041=0,"",'Ark1'!W4849)</f>
        <v>76.283333333333317</v>
      </c>
      <c r="M3041" s="222">
        <f>+IF(G3041=0,"",'Ark1'!X4849)</f>
        <v>18.90462171592505</v>
      </c>
      <c r="N3041" s="114">
        <f>+IF(G3041=0,"",'Ark1'!Y4849)</f>
        <v>1.7716909687890503</v>
      </c>
      <c r="O3041" s="116">
        <f>+IF(G3041=0,"",'Ark1'!Z4849)</f>
        <v>-94.604757740380379</v>
      </c>
      <c r="P3041" s="116">
        <f t="shared" si="49"/>
        <v>6</v>
      </c>
      <c r="Q3041" s="114">
        <f>+IF(G3041=0,"",'Ark1'!T4849)</f>
        <v>16</v>
      </c>
      <c r="R3041" s="222">
        <f>+IF(G3041=0,"",'Ark1'!V4849)</f>
        <v>82.647165041531252</v>
      </c>
      <c r="S3041" s="32"/>
    </row>
    <row r="3042" spans="1:19" x14ac:dyDescent="0.5">
      <c r="A3042" s="32"/>
      <c r="B3042" s="297" t="str">
        <f>+IF(E3042=2012,VLOOKUP(D3042,K_navn!$A$2:$C$359,2),"")</f>
        <v/>
      </c>
      <c r="C3042" s="297" t="str">
        <f>+IF(E3042=2012,VLOOKUP(D3042,K_navn!$A$2:$C$359,3),"")</f>
        <v/>
      </c>
      <c r="D3042" s="115">
        <f>+'Ark1'!P4850</f>
        <v>5059</v>
      </c>
      <c r="E3042" s="115">
        <f>+'Ark1'!C4850</f>
        <v>2019</v>
      </c>
      <c r="F3042" s="116">
        <f>+IF('Ark1'!Q4850=0,"",'Ark1'!Q4850)</f>
        <v>1</v>
      </c>
      <c r="G3042" s="116">
        <f>+'Ark1'!R4850</f>
        <v>2</v>
      </c>
      <c r="H3042" s="116">
        <f>+'Ark1'!S4850</f>
        <v>2</v>
      </c>
      <c r="I3042" s="222">
        <f>+IF(G3042=0,"",'Ark1'!AA4850)</f>
        <v>9.930486593843102E-3</v>
      </c>
      <c r="J3042" s="222">
        <f>+IF(G3042=0,"",'Ark1'!AB4850)</f>
        <v>8.6652149815114512E-3</v>
      </c>
      <c r="K3042" s="114">
        <f>+IF(G3042=0,"",'Ark1'!U4850)</f>
        <v>61.5</v>
      </c>
      <c r="L3042" s="222">
        <f>+IF(G3042=0,"",'Ark1'!W4850)</f>
        <v>70.099999999999994</v>
      </c>
      <c r="M3042" s="222">
        <f>+IF(G3042=0,"",'Ark1'!X4850)</f>
        <v>1.6000000000001251</v>
      </c>
      <c r="N3042" s="114">
        <f>+IF(G3042=0,"",'Ark1'!Y4850)</f>
        <v>1.5</v>
      </c>
      <c r="O3042" s="116">
        <f>+IF(G3042=0,"",'Ark1'!Z4850)</f>
        <v>-99.999999999977021</v>
      </c>
      <c r="P3042" s="116">
        <f t="shared" si="49"/>
        <v>2</v>
      </c>
      <c r="Q3042" s="114">
        <f>+IF(G3042=0,"",'Ark1'!T4850)</f>
        <v>17</v>
      </c>
      <c r="R3042" s="222">
        <f>+IF(G3042=0,"",'Ark1'!V4850)</f>
        <v>75.947995666305559</v>
      </c>
      <c r="S3042" s="32"/>
    </row>
    <row r="3043" spans="1:19" x14ac:dyDescent="0.5">
      <c r="A3043" s="32"/>
      <c r="B3043" s="297" t="str">
        <f>+IF(E3043=2012,VLOOKUP(D3043,K_navn!$A$2:$C$359,2),"")</f>
        <v/>
      </c>
      <c r="C3043" s="297" t="str">
        <f>+IF(E3043=2012,VLOOKUP(D3043,K_navn!$A$2:$C$359,3),"")</f>
        <v/>
      </c>
      <c r="D3043" s="115">
        <f>+'Ark1'!P4851</f>
        <v>5059</v>
      </c>
      <c r="E3043" s="115">
        <f>+'Ark1'!C4851</f>
        <v>2020</v>
      </c>
      <c r="F3043" s="116">
        <f>+IF('Ark1'!Q4851=0,"",'Ark1'!Q4851)</f>
        <v>1</v>
      </c>
      <c r="G3043" s="116">
        <f>+'Ark1'!R4851</f>
        <v>4</v>
      </c>
      <c r="H3043" s="116">
        <f>+'Ark1'!S4851</f>
        <v>4</v>
      </c>
      <c r="I3043" s="222">
        <f>+IF(G3043=0,"",'Ark1'!AA4851)</f>
        <v>1.9158923268512311E-2</v>
      </c>
      <c r="J3043" s="222">
        <f>+IF(G3043=0,"",'Ark1'!AB4851)</f>
        <v>1.6680824397998801E-2</v>
      </c>
      <c r="K3043" s="114">
        <f>+IF(G3043=0,"",'Ark1'!U4851)</f>
        <v>62</v>
      </c>
      <c r="L3043" s="222">
        <f>+IF(G3043=0,"",'Ark1'!W4851)</f>
        <v>71.924999999999997</v>
      </c>
      <c r="M3043" s="222">
        <f>+IF(G3043=0,"",'Ark1'!X4851)</f>
        <v>10.615642938607177</v>
      </c>
      <c r="N3043" s="114">
        <f>+IF(G3043=0,"",'Ark1'!Y4851)</f>
        <v>1</v>
      </c>
      <c r="O3043" s="116">
        <f>+IF(G3043=0,"",'Ark1'!Z4851)</f>
        <v>-9.1845591043153423</v>
      </c>
      <c r="P3043" s="116">
        <f t="shared" si="49"/>
        <v>4</v>
      </c>
      <c r="Q3043" s="114">
        <f>+IF(G3043=0,"",'Ark1'!T4851)</f>
        <v>17</v>
      </c>
      <c r="R3043" s="222">
        <f>+IF(G3043=0,"",'Ark1'!V4851)</f>
        <v>77.92524377031414</v>
      </c>
      <c r="S3043" s="32"/>
    </row>
    <row r="3044" spans="1:19" x14ac:dyDescent="0.5">
      <c r="A3044" s="32"/>
      <c r="B3044" s="297" t="str">
        <f>+IF(E3044=2012,VLOOKUP(D3044,K_navn!$A$2:$C$359,2),"")</f>
        <v/>
      </c>
      <c r="C3044" s="297" t="str">
        <f>+IF(E3044=2012,VLOOKUP(D3044,K_navn!$A$2:$C$359,3),"")</f>
        <v/>
      </c>
      <c r="D3044" s="115">
        <f>+'Ark1'!P4852</f>
        <v>5059</v>
      </c>
      <c r="E3044" s="115">
        <f>+'Ark1'!C4852</f>
        <v>2021</v>
      </c>
      <c r="F3044" s="116">
        <f>+IF('Ark1'!Q4852=0,"",'Ark1'!Q4852)</f>
        <v>1</v>
      </c>
      <c r="G3044" s="116">
        <f>+'Ark1'!R4852</f>
        <v>4</v>
      </c>
      <c r="H3044" s="116">
        <f>+'Ark1'!S4852</f>
        <v>4</v>
      </c>
      <c r="I3044" s="222">
        <f>+IF(G3044=0,"",'Ark1'!AA4852)</f>
        <v>1.5213753232922556E-2</v>
      </c>
      <c r="J3044" s="222">
        <f>+IF(G3044=0,"",'Ark1'!AB4852)</f>
        <v>1.4329797577142277E-2</v>
      </c>
      <c r="K3044" s="114">
        <f>+IF(G3044=0,"",'Ark1'!U4852)</f>
        <v>61.75</v>
      </c>
      <c r="L3044" s="222">
        <f>+IF(G3044=0,"",'Ark1'!W4852)</f>
        <v>79.922500000000014</v>
      </c>
      <c r="M3044" s="222">
        <f>+IF(G3044=0,"",'Ark1'!X4852)</f>
        <v>4.318520435287855</v>
      </c>
      <c r="N3044" s="114">
        <f>+IF(G3044=0,"",'Ark1'!Y4852)</f>
        <v>1.4790199457749036</v>
      </c>
      <c r="O3044" s="116">
        <f>+IF(G3044=0,"",'Ark1'!Z4852)</f>
        <v>98.918883088262973</v>
      </c>
      <c r="P3044" s="116">
        <f t="shared" si="49"/>
        <v>4</v>
      </c>
      <c r="Q3044" s="114">
        <f>+IF(G3044=0,"",'Ark1'!T4852)</f>
        <v>17</v>
      </c>
      <c r="R3044" s="222">
        <f>+IF(G3044=0,"",'Ark1'!V4852)</f>
        <v>86.589924160346683</v>
      </c>
      <c r="S3044" s="32"/>
    </row>
    <row r="3045" spans="1:19" x14ac:dyDescent="0.5">
      <c r="A3045" s="32"/>
      <c r="B3045" s="297" t="str">
        <f>+IF(E3045=2012,VLOOKUP(D3045,K_navn!$A$2:$C$359,2),"")</f>
        <v/>
      </c>
      <c r="C3045" s="297" t="str">
        <f>+IF(E3045=2012,VLOOKUP(D3045,K_navn!$A$2:$C$359,3),"")</f>
        <v/>
      </c>
      <c r="D3045" s="115">
        <f>+'Ark1'!P4853</f>
        <v>5059</v>
      </c>
      <c r="E3045" s="115">
        <f>+'Ark1'!C4853</f>
        <v>2022</v>
      </c>
      <c r="F3045" s="116">
        <f>+IF('Ark1'!Q4853=0,"",'Ark1'!Q4853)</f>
        <v>1</v>
      </c>
      <c r="G3045" s="116">
        <f>+'Ark1'!R4853</f>
        <v>6</v>
      </c>
      <c r="H3045" s="116">
        <f>+'Ark1'!S4853</f>
        <v>6</v>
      </c>
      <c r="I3045" s="222">
        <f>+IF(G3045=0,"",'Ark1'!AA4853)</f>
        <v>2.0829717063009887E-2</v>
      </c>
      <c r="J3045" s="222">
        <f>+IF(G3045=0,"",'Ark1'!AB4853)</f>
        <v>1.6682402545612377E-2</v>
      </c>
      <c r="K3045" s="114">
        <f>+IF(G3045=0,"",'Ark1'!U4853)</f>
        <v>61.5</v>
      </c>
      <c r="L3045" s="222">
        <f>+IF(G3045=0,"",'Ark1'!W4853)</f>
        <v>68.683333333333351</v>
      </c>
      <c r="M3045" s="222">
        <f>+IF(G3045=0,"",'Ark1'!X4853)</f>
        <v>11.444710083217021</v>
      </c>
      <c r="N3045" s="114">
        <f>+IF(G3045=0,"",'Ark1'!Y4853)</f>
        <v>1.258305739211792</v>
      </c>
      <c r="O3045" s="116">
        <f>+IF(G3045=0,"",'Ark1'!Z4853)</f>
        <v>-13.251445758010744</v>
      </c>
      <c r="P3045" s="116">
        <f t="shared" si="49"/>
        <v>6</v>
      </c>
      <c r="Q3045" s="114">
        <f>+IF(G3045=0,"",'Ark1'!T4853)</f>
        <v>16.5</v>
      </c>
      <c r="R3045" s="222">
        <f>+IF(G3045=0,"",'Ark1'!V4853)</f>
        <v>74.413145539906111</v>
      </c>
      <c r="S3045" s="32"/>
    </row>
    <row r="3046" spans="1:19" x14ac:dyDescent="0.5">
      <c r="A3046" s="32"/>
      <c r="B3046" s="297" t="str">
        <f>+IF(E3046=2012,VLOOKUP(D3046,K_navn!$A$2:$C$359,2),"")</f>
        <v>Nærøysund</v>
      </c>
      <c r="C3046" s="297" t="str">
        <f>+IF(E3046=2012,VLOOKUP(D3046,K_navn!$A$2:$C$359,3),"")</f>
        <v>Trøndelag</v>
      </c>
      <c r="D3046" s="115">
        <f>+'Ark1'!P4854</f>
        <v>5060</v>
      </c>
      <c r="E3046" s="115">
        <f>+'Ark1'!C4854</f>
        <v>2012</v>
      </c>
      <c r="F3046" s="116" t="str">
        <f>+IF('Ark1'!Q4854=0,"",'Ark1'!Q4854)</f>
        <v/>
      </c>
      <c r="G3046" s="116">
        <f>+'Ark1'!R4854</f>
        <v>0</v>
      </c>
      <c r="H3046" s="116">
        <f>+'Ark1'!S4854</f>
        <v>0</v>
      </c>
      <c r="I3046" s="222" t="str">
        <f>+IF(G3046=0,"",'Ark1'!AA4854)</f>
        <v/>
      </c>
      <c r="J3046" s="222" t="str">
        <f>+IF(G3046=0,"",'Ark1'!AB4854)</f>
        <v/>
      </c>
      <c r="K3046" s="114" t="str">
        <f>+IF(G3046=0,"",'Ark1'!U4854)</f>
        <v/>
      </c>
      <c r="L3046" s="222" t="str">
        <f>+IF(G3046=0,"",'Ark1'!W4854)</f>
        <v/>
      </c>
      <c r="M3046" s="222" t="str">
        <f>+IF(G3046=0,"",'Ark1'!X4854)</f>
        <v/>
      </c>
      <c r="N3046" s="114" t="str">
        <f>+IF(G3046=0,"",'Ark1'!Y4854)</f>
        <v/>
      </c>
      <c r="O3046" s="116" t="str">
        <f>+IF(G3046=0,"",'Ark1'!Z4854)</f>
        <v/>
      </c>
      <c r="P3046" s="116" t="str">
        <f t="shared" si="49"/>
        <v/>
      </c>
      <c r="Q3046" s="114" t="str">
        <f>+IF(G3046=0,"",'Ark1'!T4854)</f>
        <v/>
      </c>
      <c r="R3046" s="222" t="str">
        <f>+IF(G3046=0,"",'Ark1'!V4854)</f>
        <v/>
      </c>
      <c r="S3046" s="32"/>
    </row>
    <row r="3047" spans="1:19" x14ac:dyDescent="0.5">
      <c r="A3047" s="32"/>
      <c r="B3047" s="297" t="str">
        <f>+IF(E3047=2012,VLOOKUP(D3047,K_navn!$A$2:$C$359,2),"")</f>
        <v/>
      </c>
      <c r="C3047" s="297" t="str">
        <f>+IF(E3047=2012,VLOOKUP(D3047,K_navn!$A$2:$C$359,3),"")</f>
        <v/>
      </c>
      <c r="D3047" s="115">
        <f>+'Ark1'!P4855</f>
        <v>5060</v>
      </c>
      <c r="E3047" s="115">
        <f>+'Ark1'!C4855</f>
        <v>2013</v>
      </c>
      <c r="F3047" s="116" t="str">
        <f>+IF('Ark1'!Q4855=0,"",'Ark1'!Q4855)</f>
        <v/>
      </c>
      <c r="G3047" s="116">
        <f>+'Ark1'!R4855</f>
        <v>0</v>
      </c>
      <c r="H3047" s="116">
        <f>+'Ark1'!S4855</f>
        <v>0</v>
      </c>
      <c r="I3047" s="222" t="str">
        <f>+IF(G3047=0,"",'Ark1'!AA4855)</f>
        <v/>
      </c>
      <c r="J3047" s="222" t="str">
        <f>+IF(G3047=0,"",'Ark1'!AB4855)</f>
        <v/>
      </c>
      <c r="K3047" s="114" t="str">
        <f>+IF(G3047=0,"",'Ark1'!U4855)</f>
        <v/>
      </c>
      <c r="L3047" s="222" t="str">
        <f>+IF(G3047=0,"",'Ark1'!W4855)</f>
        <v/>
      </c>
      <c r="M3047" s="222" t="str">
        <f>+IF(G3047=0,"",'Ark1'!X4855)</f>
        <v/>
      </c>
      <c r="N3047" s="114" t="str">
        <f>+IF(G3047=0,"",'Ark1'!Y4855)</f>
        <v/>
      </c>
      <c r="O3047" s="116" t="str">
        <f>+IF(G3047=0,"",'Ark1'!Z4855)</f>
        <v/>
      </c>
      <c r="P3047" s="116" t="str">
        <f t="shared" si="49"/>
        <v/>
      </c>
      <c r="Q3047" s="114" t="str">
        <f>+IF(G3047=0,"",'Ark1'!T4855)</f>
        <v/>
      </c>
      <c r="R3047" s="222" t="str">
        <f>+IF(G3047=0,"",'Ark1'!V4855)</f>
        <v/>
      </c>
      <c r="S3047" s="32"/>
    </row>
    <row r="3048" spans="1:19" x14ac:dyDescent="0.5">
      <c r="A3048" s="32"/>
      <c r="B3048" s="297" t="str">
        <f>+IF(E3048=2012,VLOOKUP(D3048,K_navn!$A$2:$C$359,2),"")</f>
        <v/>
      </c>
      <c r="C3048" s="297" t="str">
        <f>+IF(E3048=2012,VLOOKUP(D3048,K_navn!$A$2:$C$359,3),"")</f>
        <v/>
      </c>
      <c r="D3048" s="115">
        <f>+'Ark1'!P4856</f>
        <v>5060</v>
      </c>
      <c r="E3048" s="115">
        <f>+'Ark1'!C4856</f>
        <v>2014</v>
      </c>
      <c r="F3048" s="116" t="str">
        <f>+IF('Ark1'!Q4856=0,"",'Ark1'!Q4856)</f>
        <v/>
      </c>
      <c r="G3048" s="116">
        <f>+'Ark1'!R4856</f>
        <v>0</v>
      </c>
      <c r="H3048" s="116">
        <f>+'Ark1'!S4856</f>
        <v>0</v>
      </c>
      <c r="I3048" s="222" t="str">
        <f>+IF(G3048=0,"",'Ark1'!AA4856)</f>
        <v/>
      </c>
      <c r="J3048" s="222" t="str">
        <f>+IF(G3048=0,"",'Ark1'!AB4856)</f>
        <v/>
      </c>
      <c r="K3048" s="114" t="str">
        <f>+IF(G3048=0,"",'Ark1'!U4856)</f>
        <v/>
      </c>
      <c r="L3048" s="222" t="str">
        <f>+IF(G3048=0,"",'Ark1'!W4856)</f>
        <v/>
      </c>
      <c r="M3048" s="222" t="str">
        <f>+IF(G3048=0,"",'Ark1'!X4856)</f>
        <v/>
      </c>
      <c r="N3048" s="114" t="str">
        <f>+IF(G3048=0,"",'Ark1'!Y4856)</f>
        <v/>
      </c>
      <c r="O3048" s="116" t="str">
        <f>+IF(G3048=0,"",'Ark1'!Z4856)</f>
        <v/>
      </c>
      <c r="P3048" s="116" t="str">
        <f t="shared" si="49"/>
        <v/>
      </c>
      <c r="Q3048" s="114" t="str">
        <f>+IF(G3048=0,"",'Ark1'!T4856)</f>
        <v/>
      </c>
      <c r="R3048" s="222" t="str">
        <f>+IF(G3048=0,"",'Ark1'!V4856)</f>
        <v/>
      </c>
      <c r="S3048" s="32"/>
    </row>
    <row r="3049" spans="1:19" x14ac:dyDescent="0.5">
      <c r="A3049" s="32"/>
      <c r="B3049" s="297" t="str">
        <f>+IF(E3049=2012,VLOOKUP(D3049,K_navn!$A$2:$C$359,2),"")</f>
        <v/>
      </c>
      <c r="C3049" s="297" t="str">
        <f>+IF(E3049=2012,VLOOKUP(D3049,K_navn!$A$2:$C$359,3),"")</f>
        <v/>
      </c>
      <c r="D3049" s="115">
        <f>+'Ark1'!P4857</f>
        <v>5060</v>
      </c>
      <c r="E3049" s="115">
        <f>+'Ark1'!C4857</f>
        <v>2015</v>
      </c>
      <c r="F3049" s="116" t="str">
        <f>+IF('Ark1'!Q4857=0,"",'Ark1'!Q4857)</f>
        <v/>
      </c>
      <c r="G3049" s="116">
        <f>+'Ark1'!R4857</f>
        <v>0</v>
      </c>
      <c r="H3049" s="116">
        <f>+'Ark1'!S4857</f>
        <v>0</v>
      </c>
      <c r="I3049" s="222" t="str">
        <f>+IF(G3049=0,"",'Ark1'!AA4857)</f>
        <v/>
      </c>
      <c r="J3049" s="222" t="str">
        <f>+IF(G3049=0,"",'Ark1'!AB4857)</f>
        <v/>
      </c>
      <c r="K3049" s="114" t="str">
        <f>+IF(G3049=0,"",'Ark1'!U4857)</f>
        <v/>
      </c>
      <c r="L3049" s="222" t="str">
        <f>+IF(G3049=0,"",'Ark1'!W4857)</f>
        <v/>
      </c>
      <c r="M3049" s="222" t="str">
        <f>+IF(G3049=0,"",'Ark1'!X4857)</f>
        <v/>
      </c>
      <c r="N3049" s="114" t="str">
        <f>+IF(G3049=0,"",'Ark1'!Y4857)</f>
        <v/>
      </c>
      <c r="O3049" s="116" t="str">
        <f>+IF(G3049=0,"",'Ark1'!Z4857)</f>
        <v/>
      </c>
      <c r="P3049" s="116" t="str">
        <f t="shared" si="49"/>
        <v/>
      </c>
      <c r="Q3049" s="114" t="str">
        <f>+IF(G3049=0,"",'Ark1'!T4857)</f>
        <v/>
      </c>
      <c r="R3049" s="222" t="str">
        <f>+IF(G3049=0,"",'Ark1'!V4857)</f>
        <v/>
      </c>
      <c r="S3049" s="32"/>
    </row>
    <row r="3050" spans="1:19" x14ac:dyDescent="0.5">
      <c r="A3050" s="32"/>
      <c r="B3050" s="297" t="str">
        <f>+IF(E3050=2012,VLOOKUP(D3050,K_navn!$A$2:$C$359,2),"")</f>
        <v/>
      </c>
      <c r="C3050" s="297" t="str">
        <f>+IF(E3050=2012,VLOOKUP(D3050,K_navn!$A$2:$C$359,3),"")</f>
        <v/>
      </c>
      <c r="D3050" s="115">
        <f>+'Ark1'!P4858</f>
        <v>5060</v>
      </c>
      <c r="E3050" s="115">
        <f>+'Ark1'!C4858</f>
        <v>2016</v>
      </c>
      <c r="F3050" s="116" t="str">
        <f>+IF('Ark1'!Q4858=0,"",'Ark1'!Q4858)</f>
        <v/>
      </c>
      <c r="G3050" s="116">
        <f>+'Ark1'!R4858</f>
        <v>0</v>
      </c>
      <c r="H3050" s="116">
        <f>+'Ark1'!S4858</f>
        <v>0</v>
      </c>
      <c r="I3050" s="222" t="str">
        <f>+IF(G3050=0,"",'Ark1'!AA4858)</f>
        <v/>
      </c>
      <c r="J3050" s="222" t="str">
        <f>+IF(G3050=0,"",'Ark1'!AB4858)</f>
        <v/>
      </c>
      <c r="K3050" s="114" t="str">
        <f>+IF(G3050=0,"",'Ark1'!U4858)</f>
        <v/>
      </c>
      <c r="L3050" s="222" t="str">
        <f>+IF(G3050=0,"",'Ark1'!W4858)</f>
        <v/>
      </c>
      <c r="M3050" s="222" t="str">
        <f>+IF(G3050=0,"",'Ark1'!X4858)</f>
        <v/>
      </c>
      <c r="N3050" s="114" t="str">
        <f>+IF(G3050=0,"",'Ark1'!Y4858)</f>
        <v/>
      </c>
      <c r="O3050" s="116" t="str">
        <f>+IF(G3050=0,"",'Ark1'!Z4858)</f>
        <v/>
      </c>
      <c r="P3050" s="116" t="str">
        <f t="shared" si="49"/>
        <v/>
      </c>
      <c r="Q3050" s="114" t="str">
        <f>+IF(G3050=0,"",'Ark1'!T4858)</f>
        <v/>
      </c>
      <c r="R3050" s="222" t="str">
        <f>+IF(G3050=0,"",'Ark1'!V4858)</f>
        <v/>
      </c>
      <c r="S3050" s="32"/>
    </row>
    <row r="3051" spans="1:19" x14ac:dyDescent="0.5">
      <c r="A3051" s="32"/>
      <c r="B3051" s="297" t="str">
        <f>+IF(E3051=2012,VLOOKUP(D3051,K_navn!$A$2:$C$359,2),"")</f>
        <v/>
      </c>
      <c r="C3051" s="297" t="str">
        <f>+IF(E3051=2012,VLOOKUP(D3051,K_navn!$A$2:$C$359,3),"")</f>
        <v/>
      </c>
      <c r="D3051" s="115">
        <f>+'Ark1'!P4859</f>
        <v>5060</v>
      </c>
      <c r="E3051" s="115">
        <f>+'Ark1'!C4859</f>
        <v>2017</v>
      </c>
      <c r="F3051" s="116" t="str">
        <f>+IF('Ark1'!Q4859=0,"",'Ark1'!Q4859)</f>
        <v/>
      </c>
      <c r="G3051" s="116">
        <f>+'Ark1'!R4859</f>
        <v>0</v>
      </c>
      <c r="H3051" s="116">
        <f>+'Ark1'!S4859</f>
        <v>0</v>
      </c>
      <c r="I3051" s="222" t="str">
        <f>+IF(G3051=0,"",'Ark1'!AA4859)</f>
        <v/>
      </c>
      <c r="J3051" s="222" t="str">
        <f>+IF(G3051=0,"",'Ark1'!AB4859)</f>
        <v/>
      </c>
      <c r="K3051" s="114" t="str">
        <f>+IF(G3051=0,"",'Ark1'!U4859)</f>
        <v/>
      </c>
      <c r="L3051" s="222" t="str">
        <f>+IF(G3051=0,"",'Ark1'!W4859)</f>
        <v/>
      </c>
      <c r="M3051" s="222" t="str">
        <f>+IF(G3051=0,"",'Ark1'!X4859)</f>
        <v/>
      </c>
      <c r="N3051" s="114" t="str">
        <f>+IF(G3051=0,"",'Ark1'!Y4859)</f>
        <v/>
      </c>
      <c r="O3051" s="116" t="str">
        <f>+IF(G3051=0,"",'Ark1'!Z4859)</f>
        <v/>
      </c>
      <c r="P3051" s="116" t="str">
        <f t="shared" si="49"/>
        <v/>
      </c>
      <c r="Q3051" s="114" t="str">
        <f>+IF(G3051=0,"",'Ark1'!T4859)</f>
        <v/>
      </c>
      <c r="R3051" s="222" t="str">
        <f>+IF(G3051=0,"",'Ark1'!V4859)</f>
        <v/>
      </c>
      <c r="S3051" s="32"/>
    </row>
    <row r="3052" spans="1:19" x14ac:dyDescent="0.5">
      <c r="A3052" s="32"/>
      <c r="B3052" s="297" t="str">
        <f>+IF(E3052=2012,VLOOKUP(D3052,K_navn!$A$2:$C$359,2),"")</f>
        <v/>
      </c>
      <c r="C3052" s="297" t="str">
        <f>+IF(E3052=2012,VLOOKUP(D3052,K_navn!$A$2:$C$359,3),"")</f>
        <v/>
      </c>
      <c r="D3052" s="115">
        <f>+'Ark1'!P4860</f>
        <v>5060</v>
      </c>
      <c r="E3052" s="115">
        <f>+'Ark1'!C4860</f>
        <v>2018</v>
      </c>
      <c r="F3052" s="116">
        <f>+IF('Ark1'!Q4860=0,"",'Ark1'!Q4860)</f>
        <v>2</v>
      </c>
      <c r="G3052" s="116">
        <f>+'Ark1'!R4860</f>
        <v>12</v>
      </c>
      <c r="H3052" s="116">
        <f>+'Ark1'!S4860</f>
        <v>12</v>
      </c>
      <c r="I3052" s="222">
        <f>+IF(G3052=0,"",'Ark1'!AA4860)</f>
        <v>4.7929064983823919E-2</v>
      </c>
      <c r="J3052" s="222">
        <f>+IF(G3052=0,"",'Ark1'!AB4860)</f>
        <v>4.9501139893652353E-2</v>
      </c>
      <c r="K3052" s="114">
        <f>+IF(G3052=0,"",'Ark1'!U4860)</f>
        <v>58.83333333333335</v>
      </c>
      <c r="L3052" s="222">
        <f>+IF(G3052=0,"",'Ark1'!W4860)</f>
        <v>82.958333333333357</v>
      </c>
      <c r="M3052" s="222">
        <f>+IF(G3052=0,"",'Ark1'!X4860)</f>
        <v>12.51029298440103</v>
      </c>
      <c r="N3052" s="114">
        <f>+IF(G3052=0,"",'Ark1'!Y4860)</f>
        <v>2.4438130497691559</v>
      </c>
      <c r="O3052" s="116">
        <f>+IF(G3052=0,"",'Ark1'!Z4860)</f>
        <v>-26.435066084698079</v>
      </c>
      <c r="P3052" s="116">
        <f t="shared" si="49"/>
        <v>6</v>
      </c>
      <c r="Q3052" s="114">
        <f>+IF(G3052=0,"",'Ark1'!T4860)</f>
        <v>14.75</v>
      </c>
      <c r="R3052" s="222">
        <f>+IF(G3052=0,"",'Ark1'!V4860)</f>
        <v>89.879017695919103</v>
      </c>
      <c r="S3052" s="32"/>
    </row>
    <row r="3053" spans="1:19" x14ac:dyDescent="0.5">
      <c r="A3053" s="32"/>
      <c r="B3053" s="297" t="str">
        <f>+IF(E3053=2012,VLOOKUP(D3053,K_navn!$A$2:$C$359,2),"")</f>
        <v/>
      </c>
      <c r="C3053" s="297" t="str">
        <f>+IF(E3053=2012,VLOOKUP(D3053,K_navn!$A$2:$C$359,3),"")</f>
        <v/>
      </c>
      <c r="D3053" s="115">
        <f>+'Ark1'!P4861</f>
        <v>5060</v>
      </c>
      <c r="E3053" s="115">
        <f>+'Ark1'!C4861</f>
        <v>2019</v>
      </c>
      <c r="F3053" s="116">
        <f>+IF('Ark1'!Q4861=0,"",'Ark1'!Q4861)</f>
        <v>1</v>
      </c>
      <c r="G3053" s="116">
        <f>+'Ark1'!R4861</f>
        <v>38</v>
      </c>
      <c r="H3053" s="116">
        <f>+'Ark1'!S4861</f>
        <v>38</v>
      </c>
      <c r="I3053" s="222">
        <f>+IF(G3053=0,"",'Ark1'!AA4861)</f>
        <v>0.1886792452830188</v>
      </c>
      <c r="J3053" s="222">
        <f>+IF(G3053=0,"",'Ark1'!AB4861)</f>
        <v>0.17458368586501702</v>
      </c>
      <c r="K3053" s="114">
        <f>+IF(G3053=0,"",'Ark1'!U4861)</f>
        <v>62.868421052631597</v>
      </c>
      <c r="L3053" s="222">
        <f>+IF(G3053=0,"",'Ark1'!W4861)</f>
        <v>74.334210526315815</v>
      </c>
      <c r="M3053" s="222">
        <f>+IF(G3053=0,"",'Ark1'!X4861)</f>
        <v>13.663402448950661</v>
      </c>
      <c r="N3053" s="114">
        <f>+IF(G3053=0,"",'Ark1'!Y4861)</f>
        <v>2.0283653339518297</v>
      </c>
      <c r="O3053" s="116">
        <f>+IF(G3053=0,"",'Ark1'!Z4861)</f>
        <v>-45.428543412560721</v>
      </c>
      <c r="P3053" s="116">
        <f t="shared" si="49"/>
        <v>38</v>
      </c>
      <c r="Q3053" s="114">
        <f>+IF(G3053=0,"",'Ark1'!T4861)</f>
        <v>16.84210526315789</v>
      </c>
      <c r="R3053" s="222">
        <f>+IF(G3053=0,"",'Ark1'!V4861)</f>
        <v>80.535439356788515</v>
      </c>
      <c r="S3053" s="32"/>
    </row>
    <row r="3054" spans="1:19" x14ac:dyDescent="0.5">
      <c r="A3054" s="32"/>
      <c r="B3054" s="297" t="str">
        <f>+IF(E3054=2012,VLOOKUP(D3054,K_navn!$A$2:$C$359,2),"")</f>
        <v/>
      </c>
      <c r="C3054" s="297" t="str">
        <f>+IF(E3054=2012,VLOOKUP(D3054,K_navn!$A$2:$C$359,3),"")</f>
        <v/>
      </c>
      <c r="D3054" s="115">
        <f>+'Ark1'!P4862</f>
        <v>5060</v>
      </c>
      <c r="E3054" s="115">
        <f>+'Ark1'!C4862</f>
        <v>2020</v>
      </c>
      <c r="F3054" s="116">
        <f>+IF('Ark1'!Q4862=0,"",'Ark1'!Q4862)</f>
        <v>1</v>
      </c>
      <c r="G3054" s="116">
        <f>+'Ark1'!R4862</f>
        <v>5</v>
      </c>
      <c r="H3054" s="116">
        <f>+'Ark1'!S4862</f>
        <v>5</v>
      </c>
      <c r="I3054" s="222">
        <f>+IF(G3054=0,"",'Ark1'!AA4862)</f>
        <v>2.394865408564039E-2</v>
      </c>
      <c r="J3054" s="222">
        <f>+IF(G3054=0,"",'Ark1'!AB4862)</f>
        <v>2.4457091927576807E-2</v>
      </c>
      <c r="K3054" s="114">
        <f>+IF(G3054=0,"",'Ark1'!U4862)</f>
        <v>62</v>
      </c>
      <c r="L3054" s="222">
        <f>+IF(G3054=0,"",'Ark1'!W4862)</f>
        <v>84.36399999999999</v>
      </c>
      <c r="M3054" s="222">
        <f>+IF(G3054=0,"",'Ark1'!X4862)</f>
        <v>5.2282065758730161</v>
      </c>
      <c r="N3054" s="114">
        <f>+IF(G3054=0,"",'Ark1'!Y4862)</f>
        <v>1.7888543819998319</v>
      </c>
      <c r="O3054" s="116">
        <f>+IF(G3054=0,"",'Ark1'!Z4862)</f>
        <v>-35.883452688709262</v>
      </c>
      <c r="P3054" s="116">
        <f t="shared" si="49"/>
        <v>5</v>
      </c>
      <c r="Q3054" s="114">
        <f>+IF(G3054=0,"",'Ark1'!T4862)</f>
        <v>17</v>
      </c>
      <c r="R3054" s="222">
        <f>+IF(G3054=0,"",'Ark1'!V4862)</f>
        <v>91.401950162513572</v>
      </c>
      <c r="S3054" s="32"/>
    </row>
    <row r="3055" spans="1:19" x14ac:dyDescent="0.5">
      <c r="A3055" s="32"/>
      <c r="B3055" s="297" t="str">
        <f>+IF(E3055=2012,VLOOKUP(D3055,K_navn!$A$2:$C$359,2),"")</f>
        <v/>
      </c>
      <c r="C3055" s="297" t="str">
        <f>+IF(E3055=2012,VLOOKUP(D3055,K_navn!$A$2:$C$359,3),"")</f>
        <v/>
      </c>
      <c r="D3055" s="115">
        <f>+'Ark1'!P4863</f>
        <v>5060</v>
      </c>
      <c r="E3055" s="115">
        <f>+'Ark1'!C4863</f>
        <v>2021</v>
      </c>
      <c r="F3055" s="116">
        <f>+IF('Ark1'!Q4863=0,"",'Ark1'!Q4863)</f>
        <v>1</v>
      </c>
      <c r="G3055" s="116">
        <f>+'Ark1'!R4863</f>
        <v>11</v>
      </c>
      <c r="H3055" s="116">
        <f>+'Ark1'!S4863</f>
        <v>11</v>
      </c>
      <c r="I3055" s="222">
        <f>+IF(G3055=0,"",'Ark1'!AA4863)</f>
        <v>4.1837821390537051E-2</v>
      </c>
      <c r="J3055" s="222">
        <f>+IF(G3055=0,"",'Ark1'!AB4863)</f>
        <v>3.9649105217120312E-2</v>
      </c>
      <c r="K3055" s="114">
        <f>+IF(G3055=0,"",'Ark1'!U4863)</f>
        <v>61.545454545454554</v>
      </c>
      <c r="L3055" s="222">
        <f>+IF(G3055=0,"",'Ark1'!W4863)</f>
        <v>80.413636363636385</v>
      </c>
      <c r="M3055" s="222">
        <f>+IF(G3055=0,"",'Ark1'!X4863)</f>
        <v>11.046767748348437</v>
      </c>
      <c r="N3055" s="114">
        <f>+IF(G3055=0,"",'Ark1'!Y4863)</f>
        <v>1.1570838237597796</v>
      </c>
      <c r="O3055" s="116">
        <f>+IF(G3055=0,"",'Ark1'!Z4863)</f>
        <v>-42.127174665730557</v>
      </c>
      <c r="P3055" s="116">
        <f t="shared" si="49"/>
        <v>11</v>
      </c>
      <c r="Q3055" s="114">
        <f>+IF(G3055=0,"",'Ark1'!T4863)</f>
        <v>17</v>
      </c>
      <c r="R3055" s="222">
        <f>+IF(G3055=0,"",'Ark1'!V4863)</f>
        <v>87.122032896680764</v>
      </c>
      <c r="S3055" s="32"/>
    </row>
    <row r="3056" spans="1:19" x14ac:dyDescent="0.5">
      <c r="A3056" s="32"/>
      <c r="B3056" s="297" t="str">
        <f>+IF(E3056=2012,VLOOKUP(D3056,K_navn!$A$2:$C$359,2),"")</f>
        <v/>
      </c>
      <c r="C3056" s="297" t="str">
        <f>+IF(E3056=2012,VLOOKUP(D3056,K_navn!$A$2:$C$359,3),"")</f>
        <v/>
      </c>
      <c r="D3056" s="115">
        <f>+'Ark1'!P4864</f>
        <v>5060</v>
      </c>
      <c r="E3056" s="115">
        <f>+'Ark1'!C4864</f>
        <v>2022</v>
      </c>
      <c r="F3056" s="116">
        <f>+IF('Ark1'!Q4864=0,"",'Ark1'!Q4864)</f>
        <v>1</v>
      </c>
      <c r="G3056" s="116">
        <f>+'Ark1'!R4864</f>
        <v>4</v>
      </c>
      <c r="H3056" s="116">
        <f>+'Ark1'!S4864</f>
        <v>4</v>
      </c>
      <c r="I3056" s="222">
        <f>+IF(G3056=0,"",'Ark1'!AA4864)</f>
        <v>1.3886478042006599E-2</v>
      </c>
      <c r="J3056" s="222">
        <f>+IF(G3056=0,"",'Ark1'!AB4864)</f>
        <v>1.3115987441830644E-2</v>
      </c>
      <c r="K3056" s="114">
        <f>+IF(G3056=0,"",'Ark1'!U4864)</f>
        <v>61.75</v>
      </c>
      <c r="L3056" s="222">
        <f>+IF(G3056=0,"",'Ark1'!W4864)</f>
        <v>81</v>
      </c>
      <c r="M3056" s="222">
        <f>+IF(G3056=0,"",'Ark1'!X4864)</f>
        <v>7.2086753290740013</v>
      </c>
      <c r="N3056" s="114">
        <f>+IF(G3056=0,"",'Ark1'!Y4864)</f>
        <v>0.82915619758885006</v>
      </c>
      <c r="O3056" s="116">
        <f>+IF(G3056=0,"",'Ark1'!Z4864)</f>
        <v>97.03673525136962</v>
      </c>
      <c r="P3056" s="116">
        <f t="shared" si="49"/>
        <v>4</v>
      </c>
      <c r="Q3056" s="114">
        <f>+IF(G3056=0,"",'Ark1'!T4864)</f>
        <v>17</v>
      </c>
      <c r="R3056" s="222">
        <f>+IF(G3056=0,"",'Ark1'!V4864)</f>
        <v>87.75731310942578</v>
      </c>
      <c r="S3056" s="32"/>
    </row>
    <row r="3057" spans="1:19" x14ac:dyDescent="0.5">
      <c r="A3057" s="32"/>
      <c r="B3057" s="297" t="str">
        <f>+IF(E3057=2012,VLOOKUP(D3057,K_navn!$A$2:$C$359,2),"")</f>
        <v>Rindal</v>
      </c>
      <c r="C3057" s="297" t="str">
        <f>+IF(E3057=2012,VLOOKUP(D3057,K_navn!$A$2:$C$359,3),"")</f>
        <v>Trøndelag</v>
      </c>
      <c r="D3057" s="115">
        <f>+'Ark1'!P4865</f>
        <v>5061</v>
      </c>
      <c r="E3057" s="115">
        <f>+'Ark1'!C4865</f>
        <v>2012</v>
      </c>
      <c r="F3057" s="116" t="str">
        <f>+IF('Ark1'!Q4865=0,"",'Ark1'!Q4865)</f>
        <v/>
      </c>
      <c r="G3057" s="116">
        <f>+'Ark1'!R4865</f>
        <v>0</v>
      </c>
      <c r="H3057" s="116">
        <f>+'Ark1'!S4865</f>
        <v>0</v>
      </c>
      <c r="I3057" s="222" t="str">
        <f>+IF(G3057=0,"",'Ark1'!AA4865)</f>
        <v/>
      </c>
      <c r="J3057" s="222" t="str">
        <f>+IF(G3057=0,"",'Ark1'!AB4865)</f>
        <v/>
      </c>
      <c r="K3057" s="114" t="str">
        <f>+IF(G3057=0,"",'Ark1'!U4865)</f>
        <v/>
      </c>
      <c r="L3057" s="222" t="str">
        <f>+IF(G3057=0,"",'Ark1'!W4865)</f>
        <v/>
      </c>
      <c r="M3057" s="222" t="str">
        <f>+IF(G3057=0,"",'Ark1'!X4865)</f>
        <v/>
      </c>
      <c r="N3057" s="114" t="str">
        <f>+IF(G3057=0,"",'Ark1'!Y4865)</f>
        <v/>
      </c>
      <c r="O3057" s="116" t="str">
        <f>+IF(G3057=0,"",'Ark1'!Z4865)</f>
        <v/>
      </c>
      <c r="P3057" s="116" t="str">
        <f t="shared" si="49"/>
        <v/>
      </c>
      <c r="Q3057" s="114" t="str">
        <f>+IF(G3057=0,"",'Ark1'!T4865)</f>
        <v/>
      </c>
      <c r="R3057" s="222" t="str">
        <f>+IF(G3057=0,"",'Ark1'!V4865)</f>
        <v/>
      </c>
      <c r="S3057" s="32"/>
    </row>
    <row r="3058" spans="1:19" x14ac:dyDescent="0.5">
      <c r="A3058" s="32"/>
      <c r="B3058" s="297" t="str">
        <f>+IF(E3058=2012,VLOOKUP(D3058,K_navn!$A$2:$C$359,2),"")</f>
        <v/>
      </c>
      <c r="C3058" s="297" t="str">
        <f>+IF(E3058=2012,VLOOKUP(D3058,K_navn!$A$2:$C$359,3),"")</f>
        <v/>
      </c>
      <c r="D3058" s="115">
        <f>+'Ark1'!P4866</f>
        <v>5061</v>
      </c>
      <c r="E3058" s="115">
        <f>+'Ark1'!C4866</f>
        <v>2013</v>
      </c>
      <c r="F3058" s="116" t="str">
        <f>+IF('Ark1'!Q4866=0,"",'Ark1'!Q4866)</f>
        <v/>
      </c>
      <c r="G3058" s="116">
        <f>+'Ark1'!R4866</f>
        <v>0</v>
      </c>
      <c r="H3058" s="116">
        <f>+'Ark1'!S4866</f>
        <v>0</v>
      </c>
      <c r="I3058" s="222" t="str">
        <f>+IF(G3058=0,"",'Ark1'!AA4866)</f>
        <v/>
      </c>
      <c r="J3058" s="222" t="str">
        <f>+IF(G3058=0,"",'Ark1'!AB4866)</f>
        <v/>
      </c>
      <c r="K3058" s="114" t="str">
        <f>+IF(G3058=0,"",'Ark1'!U4866)</f>
        <v/>
      </c>
      <c r="L3058" s="222" t="str">
        <f>+IF(G3058=0,"",'Ark1'!W4866)</f>
        <v/>
      </c>
      <c r="M3058" s="222" t="str">
        <f>+IF(G3058=0,"",'Ark1'!X4866)</f>
        <v/>
      </c>
      <c r="N3058" s="114" t="str">
        <f>+IF(G3058=0,"",'Ark1'!Y4866)</f>
        <v/>
      </c>
      <c r="O3058" s="116" t="str">
        <f>+IF(G3058=0,"",'Ark1'!Z4866)</f>
        <v/>
      </c>
      <c r="P3058" s="116" t="str">
        <f t="shared" si="49"/>
        <v/>
      </c>
      <c r="Q3058" s="114" t="str">
        <f>+IF(G3058=0,"",'Ark1'!T4866)</f>
        <v/>
      </c>
      <c r="R3058" s="222" t="str">
        <f>+IF(G3058=0,"",'Ark1'!V4866)</f>
        <v/>
      </c>
      <c r="S3058" s="32"/>
    </row>
    <row r="3059" spans="1:19" x14ac:dyDescent="0.5">
      <c r="A3059" s="32"/>
      <c r="B3059" s="297" t="str">
        <f>+IF(E3059=2012,VLOOKUP(D3059,K_navn!$A$2:$C$359,2),"")</f>
        <v/>
      </c>
      <c r="C3059" s="297" t="str">
        <f>+IF(E3059=2012,VLOOKUP(D3059,K_navn!$A$2:$C$359,3),"")</f>
        <v/>
      </c>
      <c r="D3059" s="115">
        <f>+'Ark1'!P4867</f>
        <v>5061</v>
      </c>
      <c r="E3059" s="115">
        <f>+'Ark1'!C4867</f>
        <v>2014</v>
      </c>
      <c r="F3059" s="116" t="str">
        <f>+IF('Ark1'!Q4867=0,"",'Ark1'!Q4867)</f>
        <v/>
      </c>
      <c r="G3059" s="116">
        <f>+'Ark1'!R4867</f>
        <v>0</v>
      </c>
      <c r="H3059" s="116">
        <f>+'Ark1'!S4867</f>
        <v>0</v>
      </c>
      <c r="I3059" s="222" t="str">
        <f>+IF(G3059=0,"",'Ark1'!AA4867)</f>
        <v/>
      </c>
      <c r="J3059" s="222" t="str">
        <f>+IF(G3059=0,"",'Ark1'!AB4867)</f>
        <v/>
      </c>
      <c r="K3059" s="114" t="str">
        <f>+IF(G3059=0,"",'Ark1'!U4867)</f>
        <v/>
      </c>
      <c r="L3059" s="222" t="str">
        <f>+IF(G3059=0,"",'Ark1'!W4867)</f>
        <v/>
      </c>
      <c r="M3059" s="222" t="str">
        <f>+IF(G3059=0,"",'Ark1'!X4867)</f>
        <v/>
      </c>
      <c r="N3059" s="114" t="str">
        <f>+IF(G3059=0,"",'Ark1'!Y4867)</f>
        <v/>
      </c>
      <c r="O3059" s="116" t="str">
        <f>+IF(G3059=0,"",'Ark1'!Z4867)</f>
        <v/>
      </c>
      <c r="P3059" s="116" t="str">
        <f t="shared" si="49"/>
        <v/>
      </c>
      <c r="Q3059" s="114" t="str">
        <f>+IF(G3059=0,"",'Ark1'!T4867)</f>
        <v/>
      </c>
      <c r="R3059" s="222" t="str">
        <f>+IF(G3059=0,"",'Ark1'!V4867)</f>
        <v/>
      </c>
      <c r="S3059" s="32"/>
    </row>
    <row r="3060" spans="1:19" x14ac:dyDescent="0.5">
      <c r="A3060" s="32"/>
      <c r="B3060" s="297" t="str">
        <f>+IF(E3060=2012,VLOOKUP(D3060,K_navn!$A$2:$C$359,2),"")</f>
        <v/>
      </c>
      <c r="C3060" s="297" t="str">
        <f>+IF(E3060=2012,VLOOKUP(D3060,K_navn!$A$2:$C$359,3),"")</f>
        <v/>
      </c>
      <c r="D3060" s="115">
        <f>+'Ark1'!P4868</f>
        <v>5061</v>
      </c>
      <c r="E3060" s="115">
        <f>+'Ark1'!C4868</f>
        <v>2015</v>
      </c>
      <c r="F3060" s="116" t="str">
        <f>+IF('Ark1'!Q4868=0,"",'Ark1'!Q4868)</f>
        <v/>
      </c>
      <c r="G3060" s="116">
        <f>+'Ark1'!R4868</f>
        <v>0</v>
      </c>
      <c r="H3060" s="116">
        <f>+'Ark1'!S4868</f>
        <v>0</v>
      </c>
      <c r="I3060" s="222" t="str">
        <f>+IF(G3060=0,"",'Ark1'!AA4868)</f>
        <v/>
      </c>
      <c r="J3060" s="222" t="str">
        <f>+IF(G3060=0,"",'Ark1'!AB4868)</f>
        <v/>
      </c>
      <c r="K3060" s="114" t="str">
        <f>+IF(G3060=0,"",'Ark1'!U4868)</f>
        <v/>
      </c>
      <c r="L3060" s="222" t="str">
        <f>+IF(G3060=0,"",'Ark1'!W4868)</f>
        <v/>
      </c>
      <c r="M3060" s="222" t="str">
        <f>+IF(G3060=0,"",'Ark1'!X4868)</f>
        <v/>
      </c>
      <c r="N3060" s="114" t="str">
        <f>+IF(G3060=0,"",'Ark1'!Y4868)</f>
        <v/>
      </c>
      <c r="O3060" s="116" t="str">
        <f>+IF(G3060=0,"",'Ark1'!Z4868)</f>
        <v/>
      </c>
      <c r="P3060" s="116" t="str">
        <f t="shared" si="49"/>
        <v/>
      </c>
      <c r="Q3060" s="114" t="str">
        <f>+IF(G3060=0,"",'Ark1'!T4868)</f>
        <v/>
      </c>
      <c r="R3060" s="222" t="str">
        <f>+IF(G3060=0,"",'Ark1'!V4868)</f>
        <v/>
      </c>
      <c r="S3060" s="32"/>
    </row>
    <row r="3061" spans="1:19" x14ac:dyDescent="0.5">
      <c r="A3061" s="32"/>
      <c r="B3061" s="297" t="str">
        <f>+IF(E3061=2012,VLOOKUP(D3061,K_navn!$A$2:$C$359,2),"")</f>
        <v/>
      </c>
      <c r="C3061" s="297" t="str">
        <f>+IF(E3061=2012,VLOOKUP(D3061,K_navn!$A$2:$C$359,3),"")</f>
        <v/>
      </c>
      <c r="D3061" s="115">
        <f>+'Ark1'!P4869</f>
        <v>5061</v>
      </c>
      <c r="E3061" s="115">
        <f>+'Ark1'!C4869</f>
        <v>2016</v>
      </c>
      <c r="F3061" s="116" t="str">
        <f>+IF('Ark1'!Q4869=0,"",'Ark1'!Q4869)</f>
        <v/>
      </c>
      <c r="G3061" s="116">
        <f>+'Ark1'!R4869</f>
        <v>0</v>
      </c>
      <c r="H3061" s="116">
        <f>+'Ark1'!S4869</f>
        <v>0</v>
      </c>
      <c r="I3061" s="222" t="str">
        <f>+IF(G3061=0,"",'Ark1'!AA4869)</f>
        <v/>
      </c>
      <c r="J3061" s="222" t="str">
        <f>+IF(G3061=0,"",'Ark1'!AB4869)</f>
        <v/>
      </c>
      <c r="K3061" s="114" t="str">
        <f>+IF(G3061=0,"",'Ark1'!U4869)</f>
        <v/>
      </c>
      <c r="L3061" s="222" t="str">
        <f>+IF(G3061=0,"",'Ark1'!W4869)</f>
        <v/>
      </c>
      <c r="M3061" s="222" t="str">
        <f>+IF(G3061=0,"",'Ark1'!X4869)</f>
        <v/>
      </c>
      <c r="N3061" s="114" t="str">
        <f>+IF(G3061=0,"",'Ark1'!Y4869)</f>
        <v/>
      </c>
      <c r="O3061" s="116" t="str">
        <f>+IF(G3061=0,"",'Ark1'!Z4869)</f>
        <v/>
      </c>
      <c r="P3061" s="116" t="str">
        <f t="shared" ref="P3061:P3124" si="50">+IF(G3061=0,"",H3061/F3061)</f>
        <v/>
      </c>
      <c r="Q3061" s="114" t="str">
        <f>+IF(G3061=0,"",'Ark1'!T4869)</f>
        <v/>
      </c>
      <c r="R3061" s="222" t="str">
        <f>+IF(G3061=0,"",'Ark1'!V4869)</f>
        <v/>
      </c>
      <c r="S3061" s="32"/>
    </row>
    <row r="3062" spans="1:19" x14ac:dyDescent="0.5">
      <c r="A3062" s="32"/>
      <c r="B3062" s="297" t="str">
        <f>+IF(E3062=2012,VLOOKUP(D3062,K_navn!$A$2:$C$359,2),"")</f>
        <v/>
      </c>
      <c r="C3062" s="297" t="str">
        <f>+IF(E3062=2012,VLOOKUP(D3062,K_navn!$A$2:$C$359,3),"")</f>
        <v/>
      </c>
      <c r="D3062" s="115">
        <f>+'Ark1'!P4870</f>
        <v>5061</v>
      </c>
      <c r="E3062" s="115">
        <f>+'Ark1'!C4870</f>
        <v>2017</v>
      </c>
      <c r="F3062" s="116" t="str">
        <f>+IF('Ark1'!Q4870=0,"",'Ark1'!Q4870)</f>
        <v/>
      </c>
      <c r="G3062" s="116">
        <f>+'Ark1'!R4870</f>
        <v>0</v>
      </c>
      <c r="H3062" s="116">
        <f>+'Ark1'!S4870</f>
        <v>0</v>
      </c>
      <c r="I3062" s="222" t="str">
        <f>+IF(G3062=0,"",'Ark1'!AA4870)</f>
        <v/>
      </c>
      <c r="J3062" s="222" t="str">
        <f>+IF(G3062=0,"",'Ark1'!AB4870)</f>
        <v/>
      </c>
      <c r="K3062" s="114" t="str">
        <f>+IF(G3062=0,"",'Ark1'!U4870)</f>
        <v/>
      </c>
      <c r="L3062" s="222" t="str">
        <f>+IF(G3062=0,"",'Ark1'!W4870)</f>
        <v/>
      </c>
      <c r="M3062" s="222" t="str">
        <f>+IF(G3062=0,"",'Ark1'!X4870)</f>
        <v/>
      </c>
      <c r="N3062" s="114" t="str">
        <f>+IF(G3062=0,"",'Ark1'!Y4870)</f>
        <v/>
      </c>
      <c r="O3062" s="116" t="str">
        <f>+IF(G3062=0,"",'Ark1'!Z4870)</f>
        <v/>
      </c>
      <c r="P3062" s="116" t="str">
        <f t="shared" si="50"/>
        <v/>
      </c>
      <c r="Q3062" s="114" t="str">
        <f>+IF(G3062=0,"",'Ark1'!T4870)</f>
        <v/>
      </c>
      <c r="R3062" s="222" t="str">
        <f>+IF(G3062=0,"",'Ark1'!V4870)</f>
        <v/>
      </c>
      <c r="S3062" s="32"/>
    </row>
    <row r="3063" spans="1:19" x14ac:dyDescent="0.5">
      <c r="A3063" s="32"/>
      <c r="B3063" s="297" t="str">
        <f>+IF(E3063=2012,VLOOKUP(D3063,K_navn!$A$2:$C$359,2),"")</f>
        <v/>
      </c>
      <c r="C3063" s="297" t="str">
        <f>+IF(E3063=2012,VLOOKUP(D3063,K_navn!$A$2:$C$359,3),"")</f>
        <v/>
      </c>
      <c r="D3063" s="115">
        <f>+'Ark1'!P4871</f>
        <v>5061</v>
      </c>
      <c r="E3063" s="115">
        <f>+'Ark1'!C4871</f>
        <v>2018</v>
      </c>
      <c r="F3063" s="116">
        <f>+IF('Ark1'!Q4871=0,"",'Ark1'!Q4871)</f>
        <v>1</v>
      </c>
      <c r="G3063" s="116">
        <f>+'Ark1'!R4871</f>
        <v>126</v>
      </c>
      <c r="H3063" s="116">
        <f>+'Ark1'!S4871</f>
        <v>126</v>
      </c>
      <c r="I3063" s="222">
        <f>+IF(G3063=0,"",'Ark1'!AA4871)</f>
        <v>0.50325518233015132</v>
      </c>
      <c r="J3063" s="222">
        <f>+IF(G3063=0,"",'Ark1'!AB4871)</f>
        <v>0.54938557922151499</v>
      </c>
      <c r="K3063" s="114">
        <f>+IF(G3063=0,"",'Ark1'!U4871)</f>
        <v>61.047619047619023</v>
      </c>
      <c r="L3063" s="222">
        <f>+IF(G3063=0,"",'Ark1'!W4871)</f>
        <v>87.686507936507951</v>
      </c>
      <c r="M3063" s="222">
        <f>+IF(G3063=0,"",'Ark1'!X4871)</f>
        <v>11.368330789889336</v>
      </c>
      <c r="N3063" s="114">
        <f>+IF(G3063=0,"",'Ark1'!Y4871)</f>
        <v>2.4295049559664541</v>
      </c>
      <c r="O3063" s="116">
        <f>+IF(G3063=0,"",'Ark1'!Z4871)</f>
        <v>-38.005787559988271</v>
      </c>
      <c r="P3063" s="116">
        <f t="shared" si="50"/>
        <v>126</v>
      </c>
      <c r="Q3063" s="114">
        <f>+IF(G3063=0,"",'Ark1'!T4871)</f>
        <v>16.309523809523814</v>
      </c>
      <c r="R3063" s="222">
        <f>+IF(G3063=0,"",'Ark1'!V4871)</f>
        <v>95.001633734028132</v>
      </c>
      <c r="S3063" s="32"/>
    </row>
    <row r="3064" spans="1:19" x14ac:dyDescent="0.5">
      <c r="A3064" s="32"/>
      <c r="B3064" s="297" t="str">
        <f>+IF(E3064=2012,VLOOKUP(D3064,K_navn!$A$2:$C$359,2),"")</f>
        <v/>
      </c>
      <c r="C3064" s="297" t="str">
        <f>+IF(E3064=2012,VLOOKUP(D3064,K_navn!$A$2:$C$359,3),"")</f>
        <v/>
      </c>
      <c r="D3064" s="115">
        <f>+'Ark1'!P4872</f>
        <v>5061</v>
      </c>
      <c r="E3064" s="115">
        <f>+'Ark1'!C4872</f>
        <v>2019</v>
      </c>
      <c r="F3064" s="116">
        <f>+IF('Ark1'!Q4872=0,"",'Ark1'!Q4872)</f>
        <v>1</v>
      </c>
      <c r="G3064" s="116">
        <f>+'Ark1'!R4872</f>
        <v>214</v>
      </c>
      <c r="H3064" s="116">
        <f>+'Ark1'!S4872</f>
        <v>214</v>
      </c>
      <c r="I3064" s="222">
        <f>+IF(G3064=0,"",'Ark1'!AA4872)</f>
        <v>1.0625620655412116</v>
      </c>
      <c r="J3064" s="222">
        <f>+IF(G3064=0,"",'Ark1'!AB4872)</f>
        <v>1.1259155121019684</v>
      </c>
      <c r="K3064" s="114">
        <f>+IF(G3064=0,"",'Ark1'!U4872)</f>
        <v>61.369158878504678</v>
      </c>
      <c r="L3064" s="222">
        <f>+IF(G3064=0,"",'Ark1'!W4872)</f>
        <v>85.125700934579442</v>
      </c>
      <c r="M3064" s="222">
        <f>+IF(G3064=0,"",'Ark1'!X4872)</f>
        <v>8.3699363670859146</v>
      </c>
      <c r="N3064" s="114">
        <f>+IF(G3064=0,"",'Ark1'!Y4872)</f>
        <v>2.3972691322658992</v>
      </c>
      <c r="O3064" s="116">
        <f>+IF(G3064=0,"",'Ark1'!Z4872)</f>
        <v>-32.707510575303559</v>
      </c>
      <c r="P3064" s="116">
        <f t="shared" si="50"/>
        <v>214</v>
      </c>
      <c r="Q3064" s="114">
        <f>+IF(G3064=0,"",'Ark1'!T4872)</f>
        <v>16.397196261682247</v>
      </c>
      <c r="R3064" s="222">
        <f>+IF(G3064=0,"",'Ark1'!V4872)</f>
        <v>92.227194945373213</v>
      </c>
      <c r="S3064" s="32"/>
    </row>
    <row r="3065" spans="1:19" x14ac:dyDescent="0.5">
      <c r="A3065" s="32"/>
      <c r="B3065" s="297" t="str">
        <f>+IF(E3065=2012,VLOOKUP(D3065,K_navn!$A$2:$C$359,2),"")</f>
        <v/>
      </c>
      <c r="C3065" s="297" t="str">
        <f>+IF(E3065=2012,VLOOKUP(D3065,K_navn!$A$2:$C$359,3),"")</f>
        <v/>
      </c>
      <c r="D3065" s="115">
        <f>+'Ark1'!P4873</f>
        <v>5061</v>
      </c>
      <c r="E3065" s="115">
        <f>+'Ark1'!C4873</f>
        <v>2020</v>
      </c>
      <c r="F3065" s="116">
        <f>+IF('Ark1'!Q4873=0,"",'Ark1'!Q4873)</f>
        <v>1</v>
      </c>
      <c r="G3065" s="116">
        <f>+'Ark1'!R4873</f>
        <v>58</v>
      </c>
      <c r="H3065" s="116">
        <f>+'Ark1'!S4873</f>
        <v>58</v>
      </c>
      <c r="I3065" s="222">
        <f>+IF(G3065=0,"",'Ark1'!AA4873)</f>
        <v>0.27780438739342844</v>
      </c>
      <c r="J3065" s="222">
        <f>+IF(G3065=0,"",'Ark1'!AB4873)</f>
        <v>0.28111566594959042</v>
      </c>
      <c r="K3065" s="114">
        <f>+IF(G3065=0,"",'Ark1'!U4873)</f>
        <v>62.103448275862078</v>
      </c>
      <c r="L3065" s="222">
        <f>+IF(G3065=0,"",'Ark1'!W4873)</f>
        <v>83.59482758620689</v>
      </c>
      <c r="M3065" s="222">
        <f>+IF(G3065=0,"",'Ark1'!X4873)</f>
        <v>6.8998458856802714</v>
      </c>
      <c r="N3065" s="114">
        <f>+IF(G3065=0,"",'Ark1'!Y4873)</f>
        <v>1.9886718421097529</v>
      </c>
      <c r="O3065" s="116">
        <f>+IF(G3065=0,"",'Ark1'!Z4873)</f>
        <v>9.6326142072254424</v>
      </c>
      <c r="P3065" s="116">
        <f t="shared" si="50"/>
        <v>58</v>
      </c>
      <c r="Q3065" s="114">
        <f>+IF(G3065=0,"",'Ark1'!T4873)</f>
        <v>16.637931034482751</v>
      </c>
      <c r="R3065" s="222">
        <f>+IF(G3065=0,"",'Ark1'!V4873)</f>
        <v>90.568610602607649</v>
      </c>
      <c r="S3065" s="32"/>
    </row>
    <row r="3066" spans="1:19" x14ac:dyDescent="0.5">
      <c r="A3066" s="32"/>
      <c r="B3066" s="297" t="str">
        <f>+IF(E3066=2012,VLOOKUP(D3066,K_navn!$A$2:$C$359,2),"")</f>
        <v/>
      </c>
      <c r="C3066" s="297" t="str">
        <f>+IF(E3066=2012,VLOOKUP(D3066,K_navn!$A$2:$C$359,3),"")</f>
        <v/>
      </c>
      <c r="D3066" s="115">
        <f>+'Ark1'!P4874</f>
        <v>5061</v>
      </c>
      <c r="E3066" s="115">
        <f>+'Ark1'!C4874</f>
        <v>2021</v>
      </c>
      <c r="F3066" s="116" t="str">
        <f>+IF('Ark1'!Q4874=0,"",'Ark1'!Q4874)</f>
        <v/>
      </c>
      <c r="G3066" s="116">
        <f>+'Ark1'!R4874</f>
        <v>0</v>
      </c>
      <c r="H3066" s="116">
        <f>+'Ark1'!S4874</f>
        <v>0</v>
      </c>
      <c r="I3066" s="222" t="str">
        <f>+IF(G3066=0,"",'Ark1'!AA4874)</f>
        <v/>
      </c>
      <c r="J3066" s="222" t="str">
        <f>+IF(G3066=0,"",'Ark1'!AB4874)</f>
        <v/>
      </c>
      <c r="K3066" s="114" t="str">
        <f>+IF(G3066=0,"",'Ark1'!U4874)</f>
        <v/>
      </c>
      <c r="L3066" s="222" t="str">
        <f>+IF(G3066=0,"",'Ark1'!W4874)</f>
        <v/>
      </c>
      <c r="M3066" s="222" t="str">
        <f>+IF(G3066=0,"",'Ark1'!X4874)</f>
        <v/>
      </c>
      <c r="N3066" s="114" t="str">
        <f>+IF(G3066=0,"",'Ark1'!Y4874)</f>
        <v/>
      </c>
      <c r="O3066" s="116" t="str">
        <f>+IF(G3066=0,"",'Ark1'!Z4874)</f>
        <v/>
      </c>
      <c r="P3066" s="116" t="str">
        <f t="shared" si="50"/>
        <v/>
      </c>
      <c r="Q3066" s="114" t="str">
        <f>+IF(G3066=0,"",'Ark1'!T4874)</f>
        <v/>
      </c>
      <c r="R3066" s="222" t="str">
        <f>+IF(G3066=0,"",'Ark1'!V4874)</f>
        <v/>
      </c>
      <c r="S3066" s="32"/>
    </row>
    <row r="3067" spans="1:19" x14ac:dyDescent="0.5">
      <c r="A3067" s="32"/>
      <c r="B3067" s="297" t="str">
        <f>+IF(E3067=2012,VLOOKUP(D3067,K_navn!$A$2:$C$359,2),"")</f>
        <v/>
      </c>
      <c r="C3067" s="297" t="str">
        <f>+IF(E3067=2012,VLOOKUP(D3067,K_navn!$A$2:$C$359,3),"")</f>
        <v/>
      </c>
      <c r="D3067" s="115">
        <f>+'Ark1'!P4875</f>
        <v>5061</v>
      </c>
      <c r="E3067" s="115">
        <f>+'Ark1'!C4875</f>
        <v>2022</v>
      </c>
      <c r="F3067" s="116" t="str">
        <f>+IF('Ark1'!Q4875=0,"",'Ark1'!Q4875)</f>
        <v/>
      </c>
      <c r="G3067" s="116">
        <f>+'Ark1'!R4875</f>
        <v>0</v>
      </c>
      <c r="H3067" s="116">
        <f>+'Ark1'!S4875</f>
        <v>0</v>
      </c>
      <c r="I3067" s="222" t="str">
        <f>+IF(G3067=0,"",'Ark1'!AA4875)</f>
        <v/>
      </c>
      <c r="J3067" s="222" t="str">
        <f>+IF(G3067=0,"",'Ark1'!AB4875)</f>
        <v/>
      </c>
      <c r="K3067" s="114" t="str">
        <f>+IF(G3067=0,"",'Ark1'!U4875)</f>
        <v/>
      </c>
      <c r="L3067" s="222" t="str">
        <f>+IF(G3067=0,"",'Ark1'!W4875)</f>
        <v/>
      </c>
      <c r="M3067" s="222" t="str">
        <f>+IF(G3067=0,"",'Ark1'!X4875)</f>
        <v/>
      </c>
      <c r="N3067" s="114" t="str">
        <f>+IF(G3067=0,"",'Ark1'!Y4875)</f>
        <v/>
      </c>
      <c r="O3067" s="116" t="str">
        <f>+IF(G3067=0,"",'Ark1'!Z4875)</f>
        <v/>
      </c>
      <c r="P3067" s="116" t="str">
        <f t="shared" si="50"/>
        <v/>
      </c>
      <c r="Q3067" s="114" t="str">
        <f>+IF(G3067=0,"",'Ark1'!T4875)</f>
        <v/>
      </c>
      <c r="R3067" s="222" t="str">
        <f>+IF(G3067=0,"",'Ark1'!V4875)</f>
        <v/>
      </c>
      <c r="S3067" s="32"/>
    </row>
    <row r="3068" spans="1:19" x14ac:dyDescent="0.5">
      <c r="A3068" s="32"/>
      <c r="B3068" s="297" t="str">
        <f>+IF(E3068=2012,VLOOKUP(D3068,K_navn!$A$2:$C$359,2),"")</f>
        <v>Bodø</v>
      </c>
      <c r="C3068" s="297" t="str">
        <f>+IF(E3068=2012,VLOOKUP(D3068,K_navn!$A$2:$C$359,3),"")</f>
        <v>Nordland</v>
      </c>
      <c r="D3068" s="115">
        <f>+'Ark1'!P4876</f>
        <v>1804</v>
      </c>
      <c r="E3068" s="115">
        <f>+'Ark1'!C4876</f>
        <v>2012</v>
      </c>
      <c r="F3068" s="116" t="str">
        <f>+IF('Ark1'!Q4876=0,"",'Ark1'!Q4876)</f>
        <v/>
      </c>
      <c r="G3068" s="116">
        <f>+'Ark1'!R4876</f>
        <v>0</v>
      </c>
      <c r="H3068" s="116">
        <f>+'Ark1'!S4876</f>
        <v>0</v>
      </c>
      <c r="I3068" s="222" t="str">
        <f>+IF(G3068=0,"",'Ark1'!AA4876)</f>
        <v/>
      </c>
      <c r="J3068" s="222" t="str">
        <f>+IF(G3068=0,"",'Ark1'!AB4876)</f>
        <v/>
      </c>
      <c r="K3068" s="114" t="str">
        <f>+IF(G3068=0,"",'Ark1'!U4876)</f>
        <v/>
      </c>
      <c r="L3068" s="222" t="str">
        <f>+IF(G3068=0,"",'Ark1'!W4876)</f>
        <v/>
      </c>
      <c r="M3068" s="222" t="str">
        <f>+IF(G3068=0,"",'Ark1'!X4876)</f>
        <v/>
      </c>
      <c r="N3068" s="114" t="str">
        <f>+IF(G3068=0,"",'Ark1'!Y4876)</f>
        <v/>
      </c>
      <c r="O3068" s="116" t="str">
        <f>+IF(G3068=0,"",'Ark1'!Z4876)</f>
        <v/>
      </c>
      <c r="P3068" s="116" t="str">
        <f t="shared" si="50"/>
        <v/>
      </c>
      <c r="Q3068" s="114" t="str">
        <f>+IF(G3068=0,"",'Ark1'!T4876)</f>
        <v/>
      </c>
      <c r="R3068" s="222" t="str">
        <f>+IF(G3068=0,"",'Ark1'!V4876)</f>
        <v/>
      </c>
      <c r="S3068" s="32"/>
    </row>
    <row r="3069" spans="1:19" x14ac:dyDescent="0.5">
      <c r="A3069" s="32"/>
      <c r="B3069" s="297" t="str">
        <f>+IF(E3069=2012,VLOOKUP(D3069,K_navn!$A$2:$C$359,2),"")</f>
        <v/>
      </c>
      <c r="C3069" s="297" t="str">
        <f>+IF(E3069=2012,VLOOKUP(D3069,K_navn!$A$2:$C$359,3),"")</f>
        <v/>
      </c>
      <c r="D3069" s="115">
        <f>+'Ark1'!P4877</f>
        <v>1804</v>
      </c>
      <c r="E3069" s="115">
        <f>+'Ark1'!C4877</f>
        <v>2013</v>
      </c>
      <c r="F3069" s="116" t="str">
        <f>+IF('Ark1'!Q4877=0,"",'Ark1'!Q4877)</f>
        <v/>
      </c>
      <c r="G3069" s="116">
        <f>+'Ark1'!R4877</f>
        <v>0</v>
      </c>
      <c r="H3069" s="116">
        <f>+'Ark1'!S4877</f>
        <v>0</v>
      </c>
      <c r="I3069" s="222" t="str">
        <f>+IF(G3069=0,"",'Ark1'!AA4877)</f>
        <v/>
      </c>
      <c r="J3069" s="222" t="str">
        <f>+IF(G3069=0,"",'Ark1'!AB4877)</f>
        <v/>
      </c>
      <c r="K3069" s="114" t="str">
        <f>+IF(G3069=0,"",'Ark1'!U4877)</f>
        <v/>
      </c>
      <c r="L3069" s="222" t="str">
        <f>+IF(G3069=0,"",'Ark1'!W4877)</f>
        <v/>
      </c>
      <c r="M3069" s="222" t="str">
        <f>+IF(G3069=0,"",'Ark1'!X4877)</f>
        <v/>
      </c>
      <c r="N3069" s="114" t="str">
        <f>+IF(G3069=0,"",'Ark1'!Y4877)</f>
        <v/>
      </c>
      <c r="O3069" s="116" t="str">
        <f>+IF(G3069=0,"",'Ark1'!Z4877)</f>
        <v/>
      </c>
      <c r="P3069" s="116" t="str">
        <f t="shared" si="50"/>
        <v/>
      </c>
      <c r="Q3069" s="114" t="str">
        <f>+IF(G3069=0,"",'Ark1'!T4877)</f>
        <v/>
      </c>
      <c r="R3069" s="222" t="str">
        <f>+IF(G3069=0,"",'Ark1'!V4877)</f>
        <v/>
      </c>
      <c r="S3069" s="32"/>
    </row>
    <row r="3070" spans="1:19" x14ac:dyDescent="0.5">
      <c r="A3070" s="32"/>
      <c r="B3070" s="297" t="str">
        <f>+IF(E3070=2012,VLOOKUP(D3070,K_navn!$A$2:$C$359,2),"")</f>
        <v/>
      </c>
      <c r="C3070" s="297" t="str">
        <f>+IF(E3070=2012,VLOOKUP(D3070,K_navn!$A$2:$C$359,3),"")</f>
        <v/>
      </c>
      <c r="D3070" s="115">
        <f>+'Ark1'!P4878</f>
        <v>1804</v>
      </c>
      <c r="E3070" s="115">
        <f>+'Ark1'!C4878</f>
        <v>2014</v>
      </c>
      <c r="F3070" s="116" t="str">
        <f>+IF('Ark1'!Q4878=0,"",'Ark1'!Q4878)</f>
        <v/>
      </c>
      <c r="G3070" s="116">
        <f>+'Ark1'!R4878</f>
        <v>0</v>
      </c>
      <c r="H3070" s="116">
        <f>+'Ark1'!S4878</f>
        <v>0</v>
      </c>
      <c r="I3070" s="222" t="str">
        <f>+IF(G3070=0,"",'Ark1'!AA4878)</f>
        <v/>
      </c>
      <c r="J3070" s="222" t="str">
        <f>+IF(G3070=0,"",'Ark1'!AB4878)</f>
        <v/>
      </c>
      <c r="K3070" s="114" t="str">
        <f>+IF(G3070=0,"",'Ark1'!U4878)</f>
        <v/>
      </c>
      <c r="L3070" s="222" t="str">
        <f>+IF(G3070=0,"",'Ark1'!W4878)</f>
        <v/>
      </c>
      <c r="M3070" s="222" t="str">
        <f>+IF(G3070=0,"",'Ark1'!X4878)</f>
        <v/>
      </c>
      <c r="N3070" s="114" t="str">
        <f>+IF(G3070=0,"",'Ark1'!Y4878)</f>
        <v/>
      </c>
      <c r="O3070" s="116" t="str">
        <f>+IF(G3070=0,"",'Ark1'!Z4878)</f>
        <v/>
      </c>
      <c r="P3070" s="116" t="str">
        <f t="shared" si="50"/>
        <v/>
      </c>
      <c r="Q3070" s="114" t="str">
        <f>+IF(G3070=0,"",'Ark1'!T4878)</f>
        <v/>
      </c>
      <c r="R3070" s="222" t="str">
        <f>+IF(G3070=0,"",'Ark1'!V4878)</f>
        <v/>
      </c>
      <c r="S3070" s="32"/>
    </row>
    <row r="3071" spans="1:19" x14ac:dyDescent="0.5">
      <c r="A3071" s="32"/>
      <c r="B3071" s="297" t="str">
        <f>+IF(E3071=2012,VLOOKUP(D3071,K_navn!$A$2:$C$359,2),"")</f>
        <v/>
      </c>
      <c r="C3071" s="297" t="str">
        <f>+IF(E3071=2012,VLOOKUP(D3071,K_navn!$A$2:$C$359,3),"")</f>
        <v/>
      </c>
      <c r="D3071" s="115">
        <f>+'Ark1'!P4879</f>
        <v>1804</v>
      </c>
      <c r="E3071" s="115">
        <f>+'Ark1'!C4879</f>
        <v>2015</v>
      </c>
      <c r="F3071" s="116" t="str">
        <f>+IF('Ark1'!Q4879=0,"",'Ark1'!Q4879)</f>
        <v/>
      </c>
      <c r="G3071" s="116">
        <f>+'Ark1'!R4879</f>
        <v>0</v>
      </c>
      <c r="H3071" s="116">
        <f>+'Ark1'!S4879</f>
        <v>0</v>
      </c>
      <c r="I3071" s="222" t="str">
        <f>+IF(G3071=0,"",'Ark1'!AA4879)</f>
        <v/>
      </c>
      <c r="J3071" s="222" t="str">
        <f>+IF(G3071=0,"",'Ark1'!AB4879)</f>
        <v/>
      </c>
      <c r="K3071" s="114" t="str">
        <f>+IF(G3071=0,"",'Ark1'!U4879)</f>
        <v/>
      </c>
      <c r="L3071" s="222" t="str">
        <f>+IF(G3071=0,"",'Ark1'!W4879)</f>
        <v/>
      </c>
      <c r="M3071" s="222" t="str">
        <f>+IF(G3071=0,"",'Ark1'!X4879)</f>
        <v/>
      </c>
      <c r="N3071" s="114" t="str">
        <f>+IF(G3071=0,"",'Ark1'!Y4879)</f>
        <v/>
      </c>
      <c r="O3071" s="116" t="str">
        <f>+IF(G3071=0,"",'Ark1'!Z4879)</f>
        <v/>
      </c>
      <c r="P3071" s="116" t="str">
        <f t="shared" si="50"/>
        <v/>
      </c>
      <c r="Q3071" s="114" t="str">
        <f>+IF(G3071=0,"",'Ark1'!T4879)</f>
        <v/>
      </c>
      <c r="R3071" s="222" t="str">
        <f>+IF(G3071=0,"",'Ark1'!V4879)</f>
        <v/>
      </c>
      <c r="S3071" s="32"/>
    </row>
    <row r="3072" spans="1:19" x14ac:dyDescent="0.5">
      <c r="A3072" s="32"/>
      <c r="B3072" s="297" t="str">
        <f>+IF(E3072=2012,VLOOKUP(D3072,K_navn!$A$2:$C$359,2),"")</f>
        <v/>
      </c>
      <c r="C3072" s="297" t="str">
        <f>+IF(E3072=2012,VLOOKUP(D3072,K_navn!$A$2:$C$359,3),"")</f>
        <v/>
      </c>
      <c r="D3072" s="115">
        <f>+'Ark1'!P4880</f>
        <v>1804</v>
      </c>
      <c r="E3072" s="115">
        <f>+'Ark1'!C4880</f>
        <v>2016</v>
      </c>
      <c r="F3072" s="116" t="str">
        <f>+IF('Ark1'!Q4880=0,"",'Ark1'!Q4880)</f>
        <v/>
      </c>
      <c r="G3072" s="116">
        <f>+'Ark1'!R4880</f>
        <v>0</v>
      </c>
      <c r="H3072" s="116">
        <f>+'Ark1'!S4880</f>
        <v>0</v>
      </c>
      <c r="I3072" s="222" t="str">
        <f>+IF(G3072=0,"",'Ark1'!AA4880)</f>
        <v/>
      </c>
      <c r="J3072" s="222" t="str">
        <f>+IF(G3072=0,"",'Ark1'!AB4880)</f>
        <v/>
      </c>
      <c r="K3072" s="114" t="str">
        <f>+IF(G3072=0,"",'Ark1'!U4880)</f>
        <v/>
      </c>
      <c r="L3072" s="222" t="str">
        <f>+IF(G3072=0,"",'Ark1'!W4880)</f>
        <v/>
      </c>
      <c r="M3072" s="222" t="str">
        <f>+IF(G3072=0,"",'Ark1'!X4880)</f>
        <v/>
      </c>
      <c r="N3072" s="114" t="str">
        <f>+IF(G3072=0,"",'Ark1'!Y4880)</f>
        <v/>
      </c>
      <c r="O3072" s="116" t="str">
        <f>+IF(G3072=0,"",'Ark1'!Z4880)</f>
        <v/>
      </c>
      <c r="P3072" s="116" t="str">
        <f t="shared" si="50"/>
        <v/>
      </c>
      <c r="Q3072" s="114" t="str">
        <f>+IF(G3072=0,"",'Ark1'!T4880)</f>
        <v/>
      </c>
      <c r="R3072" s="222" t="str">
        <f>+IF(G3072=0,"",'Ark1'!V4880)</f>
        <v/>
      </c>
      <c r="S3072" s="32"/>
    </row>
    <row r="3073" spans="1:19" x14ac:dyDescent="0.5">
      <c r="A3073" s="32"/>
      <c r="B3073" s="297" t="str">
        <f>+IF(E3073=2012,VLOOKUP(D3073,K_navn!$A$2:$C$359,2),"")</f>
        <v/>
      </c>
      <c r="C3073" s="297" t="str">
        <f>+IF(E3073=2012,VLOOKUP(D3073,K_navn!$A$2:$C$359,3),"")</f>
        <v/>
      </c>
      <c r="D3073" s="115">
        <f>+'Ark1'!P4881</f>
        <v>1804</v>
      </c>
      <c r="E3073" s="115">
        <f>+'Ark1'!C4881</f>
        <v>2017</v>
      </c>
      <c r="F3073" s="116" t="str">
        <f>+IF('Ark1'!Q4881=0,"",'Ark1'!Q4881)</f>
        <v/>
      </c>
      <c r="G3073" s="116">
        <f>+'Ark1'!R4881</f>
        <v>0</v>
      </c>
      <c r="H3073" s="116">
        <f>+'Ark1'!S4881</f>
        <v>0</v>
      </c>
      <c r="I3073" s="222" t="str">
        <f>+IF(G3073=0,"",'Ark1'!AA4881)</f>
        <v/>
      </c>
      <c r="J3073" s="222" t="str">
        <f>+IF(G3073=0,"",'Ark1'!AB4881)</f>
        <v/>
      </c>
      <c r="K3073" s="114" t="str">
        <f>+IF(G3073=0,"",'Ark1'!U4881)</f>
        <v/>
      </c>
      <c r="L3073" s="222" t="str">
        <f>+IF(G3073=0,"",'Ark1'!W4881)</f>
        <v/>
      </c>
      <c r="M3073" s="222" t="str">
        <f>+IF(G3073=0,"",'Ark1'!X4881)</f>
        <v/>
      </c>
      <c r="N3073" s="114" t="str">
        <f>+IF(G3073=0,"",'Ark1'!Y4881)</f>
        <v/>
      </c>
      <c r="O3073" s="116" t="str">
        <f>+IF(G3073=0,"",'Ark1'!Z4881)</f>
        <v/>
      </c>
      <c r="P3073" s="116" t="str">
        <f t="shared" si="50"/>
        <v/>
      </c>
      <c r="Q3073" s="114" t="str">
        <f>+IF(G3073=0,"",'Ark1'!T4881)</f>
        <v/>
      </c>
      <c r="R3073" s="222" t="str">
        <f>+IF(G3073=0,"",'Ark1'!V4881)</f>
        <v/>
      </c>
      <c r="S3073" s="32"/>
    </row>
    <row r="3074" spans="1:19" x14ac:dyDescent="0.5">
      <c r="A3074" s="32"/>
      <c r="B3074" s="297" t="str">
        <f>+IF(E3074=2012,VLOOKUP(D3074,K_navn!$A$2:$C$359,2),"")</f>
        <v/>
      </c>
      <c r="C3074" s="297" t="str">
        <f>+IF(E3074=2012,VLOOKUP(D3074,K_navn!$A$2:$C$359,3),"")</f>
        <v/>
      </c>
      <c r="D3074" s="115">
        <f>+'Ark1'!P4882</f>
        <v>1804</v>
      </c>
      <c r="E3074" s="115">
        <f>+'Ark1'!C4882</f>
        <v>2018</v>
      </c>
      <c r="F3074" s="116" t="str">
        <f>+IF('Ark1'!Q4882=0,"",'Ark1'!Q4882)</f>
        <v/>
      </c>
      <c r="G3074" s="116">
        <f>+'Ark1'!R4882</f>
        <v>0</v>
      </c>
      <c r="H3074" s="116">
        <f>+'Ark1'!S4882</f>
        <v>0</v>
      </c>
      <c r="I3074" s="222" t="str">
        <f>+IF(G3074=0,"",'Ark1'!AA4882)</f>
        <v/>
      </c>
      <c r="J3074" s="222" t="str">
        <f>+IF(G3074=0,"",'Ark1'!AB4882)</f>
        <v/>
      </c>
      <c r="K3074" s="114" t="str">
        <f>+IF(G3074=0,"",'Ark1'!U4882)</f>
        <v/>
      </c>
      <c r="L3074" s="222" t="str">
        <f>+IF(G3074=0,"",'Ark1'!W4882)</f>
        <v/>
      </c>
      <c r="M3074" s="222" t="str">
        <f>+IF(G3074=0,"",'Ark1'!X4882)</f>
        <v/>
      </c>
      <c r="N3074" s="114" t="str">
        <f>+IF(G3074=0,"",'Ark1'!Y4882)</f>
        <v/>
      </c>
      <c r="O3074" s="116" t="str">
        <f>+IF(G3074=0,"",'Ark1'!Z4882)</f>
        <v/>
      </c>
      <c r="P3074" s="116" t="str">
        <f t="shared" si="50"/>
        <v/>
      </c>
      <c r="Q3074" s="114" t="str">
        <f>+IF(G3074=0,"",'Ark1'!T4882)</f>
        <v/>
      </c>
      <c r="R3074" s="222" t="str">
        <f>+IF(G3074=0,"",'Ark1'!V4882)</f>
        <v/>
      </c>
      <c r="S3074" s="32"/>
    </row>
    <row r="3075" spans="1:19" x14ac:dyDescent="0.5">
      <c r="A3075" s="32"/>
      <c r="B3075" s="297" t="str">
        <f>+IF(E3075=2012,VLOOKUP(D3075,K_navn!$A$2:$C$359,2),"")</f>
        <v/>
      </c>
      <c r="C3075" s="297" t="str">
        <f>+IF(E3075=2012,VLOOKUP(D3075,K_navn!$A$2:$C$359,3),"")</f>
        <v/>
      </c>
      <c r="D3075" s="115">
        <f>+'Ark1'!P4883</f>
        <v>1804</v>
      </c>
      <c r="E3075" s="115">
        <f>+'Ark1'!C4883</f>
        <v>2019</v>
      </c>
      <c r="F3075" s="116" t="str">
        <f>+IF('Ark1'!Q4883=0,"",'Ark1'!Q4883)</f>
        <v/>
      </c>
      <c r="G3075" s="116">
        <f>+'Ark1'!R4883</f>
        <v>0</v>
      </c>
      <c r="H3075" s="116">
        <f>+'Ark1'!S4883</f>
        <v>0</v>
      </c>
      <c r="I3075" s="222" t="str">
        <f>+IF(G3075=0,"",'Ark1'!AA4883)</f>
        <v/>
      </c>
      <c r="J3075" s="222" t="str">
        <f>+IF(G3075=0,"",'Ark1'!AB4883)</f>
        <v/>
      </c>
      <c r="K3075" s="114" t="str">
        <f>+IF(G3075=0,"",'Ark1'!U4883)</f>
        <v/>
      </c>
      <c r="L3075" s="222" t="str">
        <f>+IF(G3075=0,"",'Ark1'!W4883)</f>
        <v/>
      </c>
      <c r="M3075" s="222" t="str">
        <f>+IF(G3075=0,"",'Ark1'!X4883)</f>
        <v/>
      </c>
      <c r="N3075" s="114" t="str">
        <f>+IF(G3075=0,"",'Ark1'!Y4883)</f>
        <v/>
      </c>
      <c r="O3075" s="116" t="str">
        <f>+IF(G3075=0,"",'Ark1'!Z4883)</f>
        <v/>
      </c>
      <c r="P3075" s="116" t="str">
        <f t="shared" si="50"/>
        <v/>
      </c>
      <c r="Q3075" s="114" t="str">
        <f>+IF(G3075=0,"",'Ark1'!T4883)</f>
        <v/>
      </c>
      <c r="R3075" s="222" t="str">
        <f>+IF(G3075=0,"",'Ark1'!V4883)</f>
        <v/>
      </c>
      <c r="S3075" s="32"/>
    </row>
    <row r="3076" spans="1:19" x14ac:dyDescent="0.5">
      <c r="A3076" s="32"/>
      <c r="B3076" s="297" t="str">
        <f>+IF(E3076=2012,VLOOKUP(D3076,K_navn!$A$2:$C$359,2),"")</f>
        <v/>
      </c>
      <c r="C3076" s="297" t="str">
        <f>+IF(E3076=2012,VLOOKUP(D3076,K_navn!$A$2:$C$359,3),"")</f>
        <v/>
      </c>
      <c r="D3076" s="115">
        <f>+'Ark1'!P4884</f>
        <v>1804</v>
      </c>
      <c r="E3076" s="115">
        <f>+'Ark1'!C4884</f>
        <v>2020</v>
      </c>
      <c r="F3076" s="116" t="str">
        <f>+IF('Ark1'!Q4884=0,"",'Ark1'!Q4884)</f>
        <v/>
      </c>
      <c r="G3076" s="116">
        <f>+'Ark1'!R4884</f>
        <v>0</v>
      </c>
      <c r="H3076" s="116">
        <f>+'Ark1'!S4884</f>
        <v>0</v>
      </c>
      <c r="I3076" s="222" t="str">
        <f>+IF(G3076=0,"",'Ark1'!AA4884)</f>
        <v/>
      </c>
      <c r="J3076" s="222" t="str">
        <f>+IF(G3076=0,"",'Ark1'!AB4884)</f>
        <v/>
      </c>
      <c r="K3076" s="114" t="str">
        <f>+IF(G3076=0,"",'Ark1'!U4884)</f>
        <v/>
      </c>
      <c r="L3076" s="222" t="str">
        <f>+IF(G3076=0,"",'Ark1'!W4884)</f>
        <v/>
      </c>
      <c r="M3076" s="222" t="str">
        <f>+IF(G3076=0,"",'Ark1'!X4884)</f>
        <v/>
      </c>
      <c r="N3076" s="114" t="str">
        <f>+IF(G3076=0,"",'Ark1'!Y4884)</f>
        <v/>
      </c>
      <c r="O3076" s="116" t="str">
        <f>+IF(G3076=0,"",'Ark1'!Z4884)</f>
        <v/>
      </c>
      <c r="P3076" s="116" t="str">
        <f t="shared" si="50"/>
        <v/>
      </c>
      <c r="Q3076" s="114" t="str">
        <f>+IF(G3076=0,"",'Ark1'!T4884)</f>
        <v/>
      </c>
      <c r="R3076" s="222" t="str">
        <f>+IF(G3076=0,"",'Ark1'!V4884)</f>
        <v/>
      </c>
      <c r="S3076" s="32"/>
    </row>
    <row r="3077" spans="1:19" x14ac:dyDescent="0.5">
      <c r="A3077" s="32"/>
      <c r="B3077" s="297" t="str">
        <f>+IF(E3077=2012,VLOOKUP(D3077,K_navn!$A$2:$C$359,2),"")</f>
        <v/>
      </c>
      <c r="C3077" s="297" t="str">
        <f>+IF(E3077=2012,VLOOKUP(D3077,K_navn!$A$2:$C$359,3),"")</f>
        <v/>
      </c>
      <c r="D3077" s="115">
        <f>+'Ark1'!P4885</f>
        <v>1804</v>
      </c>
      <c r="E3077" s="115">
        <f>+'Ark1'!C4885</f>
        <v>2021</v>
      </c>
      <c r="F3077" s="116" t="str">
        <f>+IF('Ark1'!Q4885=0,"",'Ark1'!Q4885)</f>
        <v/>
      </c>
      <c r="G3077" s="116">
        <f>+'Ark1'!R4885</f>
        <v>0</v>
      </c>
      <c r="H3077" s="116">
        <f>+'Ark1'!S4885</f>
        <v>0</v>
      </c>
      <c r="I3077" s="222" t="str">
        <f>+IF(G3077=0,"",'Ark1'!AA4885)</f>
        <v/>
      </c>
      <c r="J3077" s="222" t="str">
        <f>+IF(G3077=0,"",'Ark1'!AB4885)</f>
        <v/>
      </c>
      <c r="K3077" s="114" t="str">
        <f>+IF(G3077=0,"",'Ark1'!U4885)</f>
        <v/>
      </c>
      <c r="L3077" s="222" t="str">
        <f>+IF(G3077=0,"",'Ark1'!W4885)</f>
        <v/>
      </c>
      <c r="M3077" s="222" t="str">
        <f>+IF(G3077=0,"",'Ark1'!X4885)</f>
        <v/>
      </c>
      <c r="N3077" s="114" t="str">
        <f>+IF(G3077=0,"",'Ark1'!Y4885)</f>
        <v/>
      </c>
      <c r="O3077" s="116" t="str">
        <f>+IF(G3077=0,"",'Ark1'!Z4885)</f>
        <v/>
      </c>
      <c r="P3077" s="116" t="str">
        <f t="shared" si="50"/>
        <v/>
      </c>
      <c r="Q3077" s="114" t="str">
        <f>+IF(G3077=0,"",'Ark1'!T4885)</f>
        <v/>
      </c>
      <c r="R3077" s="222" t="str">
        <f>+IF(G3077=0,"",'Ark1'!V4885)</f>
        <v/>
      </c>
      <c r="S3077" s="32"/>
    </row>
    <row r="3078" spans="1:19" x14ac:dyDescent="0.5">
      <c r="A3078" s="32"/>
      <c r="B3078" s="297" t="str">
        <f>+IF(E3078=2012,VLOOKUP(D3078,K_navn!$A$2:$C$359,2),"")</f>
        <v/>
      </c>
      <c r="C3078" s="297" t="str">
        <f>+IF(E3078=2012,VLOOKUP(D3078,K_navn!$A$2:$C$359,3),"")</f>
        <v/>
      </c>
      <c r="D3078" s="115">
        <f>+'Ark1'!P4886</f>
        <v>1804</v>
      </c>
      <c r="E3078" s="115">
        <f>+'Ark1'!C4886</f>
        <v>2022</v>
      </c>
      <c r="F3078" s="116" t="str">
        <f>+IF('Ark1'!Q4886=0,"",'Ark1'!Q4886)</f>
        <v/>
      </c>
      <c r="G3078" s="116">
        <f>+'Ark1'!R4886</f>
        <v>0</v>
      </c>
      <c r="H3078" s="116">
        <f>+'Ark1'!S4886</f>
        <v>0</v>
      </c>
      <c r="I3078" s="222" t="str">
        <f>+IF(G3078=0,"",'Ark1'!AA4886)</f>
        <v/>
      </c>
      <c r="J3078" s="222" t="str">
        <f>+IF(G3078=0,"",'Ark1'!AB4886)</f>
        <v/>
      </c>
      <c r="K3078" s="114" t="str">
        <f>+IF(G3078=0,"",'Ark1'!U4886)</f>
        <v/>
      </c>
      <c r="L3078" s="222" t="str">
        <f>+IF(G3078=0,"",'Ark1'!W4886)</f>
        <v/>
      </c>
      <c r="M3078" s="222" t="str">
        <f>+IF(G3078=0,"",'Ark1'!X4886)</f>
        <v/>
      </c>
      <c r="N3078" s="114" t="str">
        <f>+IF(G3078=0,"",'Ark1'!Y4886)</f>
        <v/>
      </c>
      <c r="O3078" s="116" t="str">
        <f>+IF(G3078=0,"",'Ark1'!Z4886)</f>
        <v/>
      </c>
      <c r="P3078" s="116" t="str">
        <f t="shared" si="50"/>
        <v/>
      </c>
      <c r="Q3078" s="114" t="str">
        <f>+IF(G3078=0,"",'Ark1'!T4886)</f>
        <v/>
      </c>
      <c r="R3078" s="222" t="str">
        <f>+IF(G3078=0,"",'Ark1'!V4886)</f>
        <v/>
      </c>
      <c r="S3078" s="32"/>
    </row>
    <row r="3079" spans="1:19" x14ac:dyDescent="0.5">
      <c r="A3079" s="32"/>
      <c r="B3079" s="297" t="str">
        <f>+IF(E3079=2012,VLOOKUP(D3079,K_navn!$A$2:$C$359,2),"")</f>
        <v>Narvik</v>
      </c>
      <c r="C3079" s="297" t="str">
        <f>+IF(E3079=2012,VLOOKUP(D3079,K_navn!$A$2:$C$359,3),"")</f>
        <v>Nordland</v>
      </c>
      <c r="D3079" s="115">
        <f>+'Ark1'!P4887</f>
        <v>1806</v>
      </c>
      <c r="E3079" s="115">
        <f>+'Ark1'!C4887</f>
        <v>2012</v>
      </c>
      <c r="F3079" s="116" t="str">
        <f>+IF('Ark1'!Q4887=0,"",'Ark1'!Q4887)</f>
        <v/>
      </c>
      <c r="G3079" s="116">
        <f>+'Ark1'!R4887</f>
        <v>0</v>
      </c>
      <c r="H3079" s="116">
        <f>+'Ark1'!S4887</f>
        <v>0</v>
      </c>
      <c r="I3079" s="222" t="str">
        <f>+IF(G3079=0,"",'Ark1'!AA4887)</f>
        <v/>
      </c>
      <c r="J3079" s="222" t="str">
        <f>+IF(G3079=0,"",'Ark1'!AB4887)</f>
        <v/>
      </c>
      <c r="K3079" s="114" t="str">
        <f>+IF(G3079=0,"",'Ark1'!U4887)</f>
        <v/>
      </c>
      <c r="L3079" s="222" t="str">
        <f>+IF(G3079=0,"",'Ark1'!W4887)</f>
        <v/>
      </c>
      <c r="M3079" s="222" t="str">
        <f>+IF(G3079=0,"",'Ark1'!X4887)</f>
        <v/>
      </c>
      <c r="N3079" s="114" t="str">
        <f>+IF(G3079=0,"",'Ark1'!Y4887)</f>
        <v/>
      </c>
      <c r="O3079" s="116" t="str">
        <f>+IF(G3079=0,"",'Ark1'!Z4887)</f>
        <v/>
      </c>
      <c r="P3079" s="116" t="str">
        <f t="shared" si="50"/>
        <v/>
      </c>
      <c r="Q3079" s="114" t="str">
        <f>+IF(G3079=0,"",'Ark1'!T4887)</f>
        <v/>
      </c>
      <c r="R3079" s="222" t="str">
        <f>+IF(G3079=0,"",'Ark1'!V4887)</f>
        <v/>
      </c>
      <c r="S3079" s="32"/>
    </row>
    <row r="3080" spans="1:19" x14ac:dyDescent="0.5">
      <c r="A3080" s="32"/>
      <c r="B3080" s="297" t="str">
        <f>+IF(E3080=2012,VLOOKUP(D3080,K_navn!$A$2:$C$359,2),"")</f>
        <v/>
      </c>
      <c r="C3080" s="297" t="str">
        <f>+IF(E3080=2012,VLOOKUP(D3080,K_navn!$A$2:$C$359,3),"")</f>
        <v/>
      </c>
      <c r="D3080" s="115">
        <f>+'Ark1'!P4888</f>
        <v>1806</v>
      </c>
      <c r="E3080" s="115">
        <f>+'Ark1'!C4888</f>
        <v>2013</v>
      </c>
      <c r="F3080" s="116" t="str">
        <f>+IF('Ark1'!Q4888=0,"",'Ark1'!Q4888)</f>
        <v/>
      </c>
      <c r="G3080" s="116">
        <f>+'Ark1'!R4888</f>
        <v>0</v>
      </c>
      <c r="H3080" s="116">
        <f>+'Ark1'!S4888</f>
        <v>0</v>
      </c>
      <c r="I3080" s="222" t="str">
        <f>+IF(G3080=0,"",'Ark1'!AA4888)</f>
        <v/>
      </c>
      <c r="J3080" s="222" t="str">
        <f>+IF(G3080=0,"",'Ark1'!AB4888)</f>
        <v/>
      </c>
      <c r="K3080" s="114" t="str">
        <f>+IF(G3080=0,"",'Ark1'!U4888)</f>
        <v/>
      </c>
      <c r="L3080" s="222" t="str">
        <f>+IF(G3080=0,"",'Ark1'!W4888)</f>
        <v/>
      </c>
      <c r="M3080" s="222" t="str">
        <f>+IF(G3080=0,"",'Ark1'!X4888)</f>
        <v/>
      </c>
      <c r="N3080" s="114" t="str">
        <f>+IF(G3080=0,"",'Ark1'!Y4888)</f>
        <v/>
      </c>
      <c r="O3080" s="116" t="str">
        <f>+IF(G3080=0,"",'Ark1'!Z4888)</f>
        <v/>
      </c>
      <c r="P3080" s="116" t="str">
        <f t="shared" si="50"/>
        <v/>
      </c>
      <c r="Q3080" s="114" t="str">
        <f>+IF(G3080=0,"",'Ark1'!T4888)</f>
        <v/>
      </c>
      <c r="R3080" s="222" t="str">
        <f>+IF(G3080=0,"",'Ark1'!V4888)</f>
        <v/>
      </c>
      <c r="S3080" s="32"/>
    </row>
    <row r="3081" spans="1:19" x14ac:dyDescent="0.5">
      <c r="A3081" s="32"/>
      <c r="B3081" s="297" t="str">
        <f>+IF(E3081=2012,VLOOKUP(D3081,K_navn!$A$2:$C$359,2),"")</f>
        <v/>
      </c>
      <c r="C3081" s="297" t="str">
        <f>+IF(E3081=2012,VLOOKUP(D3081,K_navn!$A$2:$C$359,3),"")</f>
        <v/>
      </c>
      <c r="D3081" s="115">
        <f>+'Ark1'!P4889</f>
        <v>1806</v>
      </c>
      <c r="E3081" s="115">
        <f>+'Ark1'!C4889</f>
        <v>2014</v>
      </c>
      <c r="F3081" s="116" t="str">
        <f>+IF('Ark1'!Q4889=0,"",'Ark1'!Q4889)</f>
        <v/>
      </c>
      <c r="G3081" s="116">
        <f>+'Ark1'!R4889</f>
        <v>0</v>
      </c>
      <c r="H3081" s="116">
        <f>+'Ark1'!S4889</f>
        <v>0</v>
      </c>
      <c r="I3081" s="222" t="str">
        <f>+IF(G3081=0,"",'Ark1'!AA4889)</f>
        <v/>
      </c>
      <c r="J3081" s="222" t="str">
        <f>+IF(G3081=0,"",'Ark1'!AB4889)</f>
        <v/>
      </c>
      <c r="K3081" s="114" t="str">
        <f>+IF(G3081=0,"",'Ark1'!U4889)</f>
        <v/>
      </c>
      <c r="L3081" s="222" t="str">
        <f>+IF(G3081=0,"",'Ark1'!W4889)</f>
        <v/>
      </c>
      <c r="M3081" s="222" t="str">
        <f>+IF(G3081=0,"",'Ark1'!X4889)</f>
        <v/>
      </c>
      <c r="N3081" s="114" t="str">
        <f>+IF(G3081=0,"",'Ark1'!Y4889)</f>
        <v/>
      </c>
      <c r="O3081" s="116" t="str">
        <f>+IF(G3081=0,"",'Ark1'!Z4889)</f>
        <v/>
      </c>
      <c r="P3081" s="116" t="str">
        <f t="shared" si="50"/>
        <v/>
      </c>
      <c r="Q3081" s="114" t="str">
        <f>+IF(G3081=0,"",'Ark1'!T4889)</f>
        <v/>
      </c>
      <c r="R3081" s="222" t="str">
        <f>+IF(G3081=0,"",'Ark1'!V4889)</f>
        <v/>
      </c>
      <c r="S3081" s="32"/>
    </row>
    <row r="3082" spans="1:19" x14ac:dyDescent="0.5">
      <c r="A3082" s="32"/>
      <c r="B3082" s="297" t="str">
        <f>+IF(E3082=2012,VLOOKUP(D3082,K_navn!$A$2:$C$359,2),"")</f>
        <v/>
      </c>
      <c r="C3082" s="297" t="str">
        <f>+IF(E3082=2012,VLOOKUP(D3082,K_navn!$A$2:$C$359,3),"")</f>
        <v/>
      </c>
      <c r="D3082" s="115">
        <f>+'Ark1'!P4890</f>
        <v>1806</v>
      </c>
      <c r="E3082" s="115">
        <f>+'Ark1'!C4890</f>
        <v>2015</v>
      </c>
      <c r="F3082" s="116" t="str">
        <f>+IF('Ark1'!Q4890=0,"",'Ark1'!Q4890)</f>
        <v/>
      </c>
      <c r="G3082" s="116">
        <f>+'Ark1'!R4890</f>
        <v>0</v>
      </c>
      <c r="H3082" s="116">
        <f>+'Ark1'!S4890</f>
        <v>0</v>
      </c>
      <c r="I3082" s="222" t="str">
        <f>+IF(G3082=0,"",'Ark1'!AA4890)</f>
        <v/>
      </c>
      <c r="J3082" s="222" t="str">
        <f>+IF(G3082=0,"",'Ark1'!AB4890)</f>
        <v/>
      </c>
      <c r="K3082" s="114" t="str">
        <f>+IF(G3082=0,"",'Ark1'!U4890)</f>
        <v/>
      </c>
      <c r="L3082" s="222" t="str">
        <f>+IF(G3082=0,"",'Ark1'!W4890)</f>
        <v/>
      </c>
      <c r="M3082" s="222" t="str">
        <f>+IF(G3082=0,"",'Ark1'!X4890)</f>
        <v/>
      </c>
      <c r="N3082" s="114" t="str">
        <f>+IF(G3082=0,"",'Ark1'!Y4890)</f>
        <v/>
      </c>
      <c r="O3082" s="116" t="str">
        <f>+IF(G3082=0,"",'Ark1'!Z4890)</f>
        <v/>
      </c>
      <c r="P3082" s="116" t="str">
        <f t="shared" si="50"/>
        <v/>
      </c>
      <c r="Q3082" s="114" t="str">
        <f>+IF(G3082=0,"",'Ark1'!T4890)</f>
        <v/>
      </c>
      <c r="R3082" s="222" t="str">
        <f>+IF(G3082=0,"",'Ark1'!V4890)</f>
        <v/>
      </c>
      <c r="S3082" s="32"/>
    </row>
    <row r="3083" spans="1:19" x14ac:dyDescent="0.5">
      <c r="A3083" s="32"/>
      <c r="B3083" s="297" t="str">
        <f>+IF(E3083=2012,VLOOKUP(D3083,K_navn!$A$2:$C$359,2),"")</f>
        <v/>
      </c>
      <c r="C3083" s="297" t="str">
        <f>+IF(E3083=2012,VLOOKUP(D3083,K_navn!$A$2:$C$359,3),"")</f>
        <v/>
      </c>
      <c r="D3083" s="115">
        <f>+'Ark1'!P4891</f>
        <v>1806</v>
      </c>
      <c r="E3083" s="115">
        <f>+'Ark1'!C4891</f>
        <v>2016</v>
      </c>
      <c r="F3083" s="116" t="str">
        <f>+IF('Ark1'!Q4891=0,"",'Ark1'!Q4891)</f>
        <v/>
      </c>
      <c r="G3083" s="116">
        <f>+'Ark1'!R4891</f>
        <v>0</v>
      </c>
      <c r="H3083" s="116">
        <f>+'Ark1'!S4891</f>
        <v>0</v>
      </c>
      <c r="I3083" s="222" t="str">
        <f>+IF(G3083=0,"",'Ark1'!AA4891)</f>
        <v/>
      </c>
      <c r="J3083" s="222" t="str">
        <f>+IF(G3083=0,"",'Ark1'!AB4891)</f>
        <v/>
      </c>
      <c r="K3083" s="114" t="str">
        <f>+IF(G3083=0,"",'Ark1'!U4891)</f>
        <v/>
      </c>
      <c r="L3083" s="222" t="str">
        <f>+IF(G3083=0,"",'Ark1'!W4891)</f>
        <v/>
      </c>
      <c r="M3083" s="222" t="str">
        <f>+IF(G3083=0,"",'Ark1'!X4891)</f>
        <v/>
      </c>
      <c r="N3083" s="114" t="str">
        <f>+IF(G3083=0,"",'Ark1'!Y4891)</f>
        <v/>
      </c>
      <c r="O3083" s="116" t="str">
        <f>+IF(G3083=0,"",'Ark1'!Z4891)</f>
        <v/>
      </c>
      <c r="P3083" s="116" t="str">
        <f t="shared" si="50"/>
        <v/>
      </c>
      <c r="Q3083" s="114" t="str">
        <f>+IF(G3083=0,"",'Ark1'!T4891)</f>
        <v/>
      </c>
      <c r="R3083" s="222" t="str">
        <f>+IF(G3083=0,"",'Ark1'!V4891)</f>
        <v/>
      </c>
      <c r="S3083" s="32"/>
    </row>
    <row r="3084" spans="1:19" x14ac:dyDescent="0.5">
      <c r="A3084" s="32"/>
      <c r="B3084" s="297" t="str">
        <f>+IF(E3084=2012,VLOOKUP(D3084,K_navn!$A$2:$C$359,2),"")</f>
        <v/>
      </c>
      <c r="C3084" s="297" t="str">
        <f>+IF(E3084=2012,VLOOKUP(D3084,K_navn!$A$2:$C$359,3),"")</f>
        <v/>
      </c>
      <c r="D3084" s="115">
        <f>+'Ark1'!P4892</f>
        <v>1806</v>
      </c>
      <c r="E3084" s="115">
        <f>+'Ark1'!C4892</f>
        <v>2017</v>
      </c>
      <c r="F3084" s="116" t="str">
        <f>+IF('Ark1'!Q4892=0,"",'Ark1'!Q4892)</f>
        <v/>
      </c>
      <c r="G3084" s="116">
        <f>+'Ark1'!R4892</f>
        <v>0</v>
      </c>
      <c r="H3084" s="116">
        <f>+'Ark1'!S4892</f>
        <v>0</v>
      </c>
      <c r="I3084" s="222" t="str">
        <f>+IF(G3084=0,"",'Ark1'!AA4892)</f>
        <v/>
      </c>
      <c r="J3084" s="222" t="str">
        <f>+IF(G3084=0,"",'Ark1'!AB4892)</f>
        <v/>
      </c>
      <c r="K3084" s="114" t="str">
        <f>+IF(G3084=0,"",'Ark1'!U4892)</f>
        <v/>
      </c>
      <c r="L3084" s="222" t="str">
        <f>+IF(G3084=0,"",'Ark1'!W4892)</f>
        <v/>
      </c>
      <c r="M3084" s="222" t="str">
        <f>+IF(G3084=0,"",'Ark1'!X4892)</f>
        <v/>
      </c>
      <c r="N3084" s="114" t="str">
        <f>+IF(G3084=0,"",'Ark1'!Y4892)</f>
        <v/>
      </c>
      <c r="O3084" s="116" t="str">
        <f>+IF(G3084=0,"",'Ark1'!Z4892)</f>
        <v/>
      </c>
      <c r="P3084" s="116" t="str">
        <f t="shared" si="50"/>
        <v/>
      </c>
      <c r="Q3084" s="114" t="str">
        <f>+IF(G3084=0,"",'Ark1'!T4892)</f>
        <v/>
      </c>
      <c r="R3084" s="222" t="str">
        <f>+IF(G3084=0,"",'Ark1'!V4892)</f>
        <v/>
      </c>
      <c r="S3084" s="32"/>
    </row>
    <row r="3085" spans="1:19" x14ac:dyDescent="0.5">
      <c r="A3085" s="32"/>
      <c r="B3085" s="297" t="str">
        <f>+IF(E3085=2012,VLOOKUP(D3085,K_navn!$A$2:$C$359,2),"")</f>
        <v/>
      </c>
      <c r="C3085" s="297" t="str">
        <f>+IF(E3085=2012,VLOOKUP(D3085,K_navn!$A$2:$C$359,3),"")</f>
        <v/>
      </c>
      <c r="D3085" s="115">
        <f>+'Ark1'!P4893</f>
        <v>1806</v>
      </c>
      <c r="E3085" s="115">
        <f>+'Ark1'!C4893</f>
        <v>2018</v>
      </c>
      <c r="F3085" s="116" t="str">
        <f>+IF('Ark1'!Q4893=0,"",'Ark1'!Q4893)</f>
        <v/>
      </c>
      <c r="G3085" s="116">
        <f>+'Ark1'!R4893</f>
        <v>0</v>
      </c>
      <c r="H3085" s="116">
        <f>+'Ark1'!S4893</f>
        <v>0</v>
      </c>
      <c r="I3085" s="222" t="str">
        <f>+IF(G3085=0,"",'Ark1'!AA4893)</f>
        <v/>
      </c>
      <c r="J3085" s="222" t="str">
        <f>+IF(G3085=0,"",'Ark1'!AB4893)</f>
        <v/>
      </c>
      <c r="K3085" s="114" t="str">
        <f>+IF(G3085=0,"",'Ark1'!U4893)</f>
        <v/>
      </c>
      <c r="L3085" s="222" t="str">
        <f>+IF(G3085=0,"",'Ark1'!W4893)</f>
        <v/>
      </c>
      <c r="M3085" s="222" t="str">
        <f>+IF(G3085=0,"",'Ark1'!X4893)</f>
        <v/>
      </c>
      <c r="N3085" s="114" t="str">
        <f>+IF(G3085=0,"",'Ark1'!Y4893)</f>
        <v/>
      </c>
      <c r="O3085" s="116" t="str">
        <f>+IF(G3085=0,"",'Ark1'!Z4893)</f>
        <v/>
      </c>
      <c r="P3085" s="116" t="str">
        <f t="shared" si="50"/>
        <v/>
      </c>
      <c r="Q3085" s="114" t="str">
        <f>+IF(G3085=0,"",'Ark1'!T4893)</f>
        <v/>
      </c>
      <c r="R3085" s="222" t="str">
        <f>+IF(G3085=0,"",'Ark1'!V4893)</f>
        <v/>
      </c>
      <c r="S3085" s="32"/>
    </row>
    <row r="3086" spans="1:19" x14ac:dyDescent="0.5">
      <c r="A3086" s="32"/>
      <c r="B3086" s="297" t="str">
        <f>+IF(E3086=2012,VLOOKUP(D3086,K_navn!$A$2:$C$359,2),"")</f>
        <v/>
      </c>
      <c r="C3086" s="297" t="str">
        <f>+IF(E3086=2012,VLOOKUP(D3086,K_navn!$A$2:$C$359,3),"")</f>
        <v/>
      </c>
      <c r="D3086" s="115">
        <f>+'Ark1'!P4894</f>
        <v>1806</v>
      </c>
      <c r="E3086" s="115">
        <f>+'Ark1'!C4894</f>
        <v>2019</v>
      </c>
      <c r="F3086" s="116" t="str">
        <f>+IF('Ark1'!Q4894=0,"",'Ark1'!Q4894)</f>
        <v/>
      </c>
      <c r="G3086" s="116">
        <f>+'Ark1'!R4894</f>
        <v>0</v>
      </c>
      <c r="H3086" s="116">
        <f>+'Ark1'!S4894</f>
        <v>0</v>
      </c>
      <c r="I3086" s="222" t="str">
        <f>+IF(G3086=0,"",'Ark1'!AA4894)</f>
        <v/>
      </c>
      <c r="J3086" s="222" t="str">
        <f>+IF(G3086=0,"",'Ark1'!AB4894)</f>
        <v/>
      </c>
      <c r="K3086" s="114" t="str">
        <f>+IF(G3086=0,"",'Ark1'!U4894)</f>
        <v/>
      </c>
      <c r="L3086" s="222" t="str">
        <f>+IF(G3086=0,"",'Ark1'!W4894)</f>
        <v/>
      </c>
      <c r="M3086" s="222" t="str">
        <f>+IF(G3086=0,"",'Ark1'!X4894)</f>
        <v/>
      </c>
      <c r="N3086" s="114" t="str">
        <f>+IF(G3086=0,"",'Ark1'!Y4894)</f>
        <v/>
      </c>
      <c r="O3086" s="116" t="str">
        <f>+IF(G3086=0,"",'Ark1'!Z4894)</f>
        <v/>
      </c>
      <c r="P3086" s="116" t="str">
        <f t="shared" si="50"/>
        <v/>
      </c>
      <c r="Q3086" s="114" t="str">
        <f>+IF(G3086=0,"",'Ark1'!T4894)</f>
        <v/>
      </c>
      <c r="R3086" s="222" t="str">
        <f>+IF(G3086=0,"",'Ark1'!V4894)</f>
        <v/>
      </c>
      <c r="S3086" s="32"/>
    </row>
    <row r="3087" spans="1:19" x14ac:dyDescent="0.5">
      <c r="A3087" s="32"/>
      <c r="B3087" s="297" t="str">
        <f>+IF(E3087=2012,VLOOKUP(D3087,K_navn!$A$2:$C$359,2),"")</f>
        <v/>
      </c>
      <c r="C3087" s="297" t="str">
        <f>+IF(E3087=2012,VLOOKUP(D3087,K_navn!$A$2:$C$359,3),"")</f>
        <v/>
      </c>
      <c r="D3087" s="115">
        <f>+'Ark1'!P4895</f>
        <v>1806</v>
      </c>
      <c r="E3087" s="115">
        <f>+'Ark1'!C4895</f>
        <v>2020</v>
      </c>
      <c r="F3087" s="116" t="str">
        <f>+IF('Ark1'!Q4895=0,"",'Ark1'!Q4895)</f>
        <v/>
      </c>
      <c r="G3087" s="116">
        <f>+'Ark1'!R4895</f>
        <v>0</v>
      </c>
      <c r="H3087" s="116">
        <f>+'Ark1'!S4895</f>
        <v>0</v>
      </c>
      <c r="I3087" s="222" t="str">
        <f>+IF(G3087=0,"",'Ark1'!AA4895)</f>
        <v/>
      </c>
      <c r="J3087" s="222" t="str">
        <f>+IF(G3087=0,"",'Ark1'!AB4895)</f>
        <v/>
      </c>
      <c r="K3087" s="114" t="str">
        <f>+IF(G3087=0,"",'Ark1'!U4895)</f>
        <v/>
      </c>
      <c r="L3087" s="222" t="str">
        <f>+IF(G3087=0,"",'Ark1'!W4895)</f>
        <v/>
      </c>
      <c r="M3087" s="222" t="str">
        <f>+IF(G3087=0,"",'Ark1'!X4895)</f>
        <v/>
      </c>
      <c r="N3087" s="114" t="str">
        <f>+IF(G3087=0,"",'Ark1'!Y4895)</f>
        <v/>
      </c>
      <c r="O3087" s="116" t="str">
        <f>+IF(G3087=0,"",'Ark1'!Z4895)</f>
        <v/>
      </c>
      <c r="P3087" s="116" t="str">
        <f t="shared" si="50"/>
        <v/>
      </c>
      <c r="Q3087" s="114" t="str">
        <f>+IF(G3087=0,"",'Ark1'!T4895)</f>
        <v/>
      </c>
      <c r="R3087" s="222" t="str">
        <f>+IF(G3087=0,"",'Ark1'!V4895)</f>
        <v/>
      </c>
      <c r="S3087" s="32"/>
    </row>
    <row r="3088" spans="1:19" x14ac:dyDescent="0.5">
      <c r="A3088" s="32"/>
      <c r="B3088" s="297" t="str">
        <f>+IF(E3088=2012,VLOOKUP(D3088,K_navn!$A$2:$C$359,2),"")</f>
        <v/>
      </c>
      <c r="C3088" s="297" t="str">
        <f>+IF(E3088=2012,VLOOKUP(D3088,K_navn!$A$2:$C$359,3),"")</f>
        <v/>
      </c>
      <c r="D3088" s="115">
        <f>+'Ark1'!P4896</f>
        <v>1806</v>
      </c>
      <c r="E3088" s="115">
        <f>+'Ark1'!C4896</f>
        <v>2021</v>
      </c>
      <c r="F3088" s="116" t="str">
        <f>+IF('Ark1'!Q4896=0,"",'Ark1'!Q4896)</f>
        <v/>
      </c>
      <c r="G3088" s="116">
        <f>+'Ark1'!R4896</f>
        <v>0</v>
      </c>
      <c r="H3088" s="116">
        <f>+'Ark1'!S4896</f>
        <v>0</v>
      </c>
      <c r="I3088" s="222" t="str">
        <f>+IF(G3088=0,"",'Ark1'!AA4896)</f>
        <v/>
      </c>
      <c r="J3088" s="222" t="str">
        <f>+IF(G3088=0,"",'Ark1'!AB4896)</f>
        <v/>
      </c>
      <c r="K3088" s="114" t="str">
        <f>+IF(G3088=0,"",'Ark1'!U4896)</f>
        <v/>
      </c>
      <c r="L3088" s="222" t="str">
        <f>+IF(G3088=0,"",'Ark1'!W4896)</f>
        <v/>
      </c>
      <c r="M3088" s="222" t="str">
        <f>+IF(G3088=0,"",'Ark1'!X4896)</f>
        <v/>
      </c>
      <c r="N3088" s="114" t="str">
        <f>+IF(G3088=0,"",'Ark1'!Y4896)</f>
        <v/>
      </c>
      <c r="O3088" s="116" t="str">
        <f>+IF(G3088=0,"",'Ark1'!Z4896)</f>
        <v/>
      </c>
      <c r="P3088" s="116" t="str">
        <f t="shared" si="50"/>
        <v/>
      </c>
      <c r="Q3088" s="114" t="str">
        <f>+IF(G3088=0,"",'Ark1'!T4896)</f>
        <v/>
      </c>
      <c r="R3088" s="222" t="str">
        <f>+IF(G3088=0,"",'Ark1'!V4896)</f>
        <v/>
      </c>
      <c r="S3088" s="32"/>
    </row>
    <row r="3089" spans="1:19" x14ac:dyDescent="0.5">
      <c r="A3089" s="32"/>
      <c r="B3089" s="297" t="str">
        <f>+IF(E3089=2012,VLOOKUP(D3089,K_navn!$A$2:$C$359,2),"")</f>
        <v/>
      </c>
      <c r="C3089" s="297" t="str">
        <f>+IF(E3089=2012,VLOOKUP(D3089,K_navn!$A$2:$C$359,3),"")</f>
        <v/>
      </c>
      <c r="D3089" s="115">
        <f>+'Ark1'!P4897</f>
        <v>1806</v>
      </c>
      <c r="E3089" s="115">
        <f>+'Ark1'!C4897</f>
        <v>2022</v>
      </c>
      <c r="F3089" s="116" t="str">
        <f>+IF('Ark1'!Q4897=0,"",'Ark1'!Q4897)</f>
        <v/>
      </c>
      <c r="G3089" s="116">
        <f>+'Ark1'!R4897</f>
        <v>0</v>
      </c>
      <c r="H3089" s="116">
        <f>+'Ark1'!S4897</f>
        <v>0</v>
      </c>
      <c r="I3089" s="222" t="str">
        <f>+IF(G3089=0,"",'Ark1'!AA4897)</f>
        <v/>
      </c>
      <c r="J3089" s="222" t="str">
        <f>+IF(G3089=0,"",'Ark1'!AB4897)</f>
        <v/>
      </c>
      <c r="K3089" s="114" t="str">
        <f>+IF(G3089=0,"",'Ark1'!U4897)</f>
        <v/>
      </c>
      <c r="L3089" s="222" t="str">
        <f>+IF(G3089=0,"",'Ark1'!W4897)</f>
        <v/>
      </c>
      <c r="M3089" s="222" t="str">
        <f>+IF(G3089=0,"",'Ark1'!X4897)</f>
        <v/>
      </c>
      <c r="N3089" s="114" t="str">
        <f>+IF(G3089=0,"",'Ark1'!Y4897)</f>
        <v/>
      </c>
      <c r="O3089" s="116" t="str">
        <f>+IF(G3089=0,"",'Ark1'!Z4897)</f>
        <v/>
      </c>
      <c r="P3089" s="116" t="str">
        <f t="shared" si="50"/>
        <v/>
      </c>
      <c r="Q3089" s="114" t="str">
        <f>+IF(G3089=0,"",'Ark1'!T4897)</f>
        <v/>
      </c>
      <c r="R3089" s="222" t="str">
        <f>+IF(G3089=0,"",'Ark1'!V4897)</f>
        <v/>
      </c>
      <c r="S3089" s="32"/>
    </row>
    <row r="3090" spans="1:19" x14ac:dyDescent="0.5">
      <c r="A3090" s="32"/>
      <c r="B3090" s="297" t="str">
        <f>+IF(E3090=2012,VLOOKUP(D3090,K_navn!$A$2:$C$359,2),"")</f>
        <v>Bindal</v>
      </c>
      <c r="C3090" s="297" t="str">
        <f>+IF(E3090=2012,VLOOKUP(D3090,K_navn!$A$2:$C$359,3),"")</f>
        <v>Nordland</v>
      </c>
      <c r="D3090" s="115">
        <f>+'Ark1'!P4898</f>
        <v>1811</v>
      </c>
      <c r="E3090" s="115">
        <f>+'Ark1'!C4898</f>
        <v>2012</v>
      </c>
      <c r="F3090" s="116" t="str">
        <f>+IF('Ark1'!Q4898=0,"",'Ark1'!Q4898)</f>
        <v/>
      </c>
      <c r="G3090" s="116">
        <f>+'Ark1'!R4898</f>
        <v>0</v>
      </c>
      <c r="H3090" s="116">
        <f>+'Ark1'!S4898</f>
        <v>0</v>
      </c>
      <c r="I3090" s="222" t="str">
        <f>+IF(G3090=0,"",'Ark1'!AA4898)</f>
        <v/>
      </c>
      <c r="J3090" s="222" t="str">
        <f>+IF(G3090=0,"",'Ark1'!AB4898)</f>
        <v/>
      </c>
      <c r="K3090" s="114" t="str">
        <f>+IF(G3090=0,"",'Ark1'!U4898)</f>
        <v/>
      </c>
      <c r="L3090" s="222" t="str">
        <f>+IF(G3090=0,"",'Ark1'!W4898)</f>
        <v/>
      </c>
      <c r="M3090" s="222" t="str">
        <f>+IF(G3090=0,"",'Ark1'!X4898)</f>
        <v/>
      </c>
      <c r="N3090" s="114" t="str">
        <f>+IF(G3090=0,"",'Ark1'!Y4898)</f>
        <v/>
      </c>
      <c r="O3090" s="116" t="str">
        <f>+IF(G3090=0,"",'Ark1'!Z4898)</f>
        <v/>
      </c>
      <c r="P3090" s="116" t="str">
        <f t="shared" si="50"/>
        <v/>
      </c>
      <c r="Q3090" s="114" t="str">
        <f>+IF(G3090=0,"",'Ark1'!T4898)</f>
        <v/>
      </c>
      <c r="R3090" s="222" t="str">
        <f>+IF(G3090=0,"",'Ark1'!V4898)</f>
        <v/>
      </c>
      <c r="S3090" s="32"/>
    </row>
    <row r="3091" spans="1:19" x14ac:dyDescent="0.5">
      <c r="A3091" s="32"/>
      <c r="B3091" s="297" t="str">
        <f>+IF(E3091=2012,VLOOKUP(D3091,K_navn!$A$2:$C$359,2),"")</f>
        <v/>
      </c>
      <c r="C3091" s="297" t="str">
        <f>+IF(E3091=2012,VLOOKUP(D3091,K_navn!$A$2:$C$359,3),"")</f>
        <v/>
      </c>
      <c r="D3091" s="115">
        <f>+'Ark1'!P4899</f>
        <v>1811</v>
      </c>
      <c r="E3091" s="115">
        <f>+'Ark1'!C4899</f>
        <v>2013</v>
      </c>
      <c r="F3091" s="116">
        <f>+IF('Ark1'!Q4899=0,"",'Ark1'!Q4899)</f>
        <v>1</v>
      </c>
      <c r="G3091" s="116">
        <f>+'Ark1'!R4899</f>
        <v>5</v>
      </c>
      <c r="H3091" s="116">
        <f>+'Ark1'!S4899</f>
        <v>5</v>
      </c>
      <c r="I3091" s="222">
        <f>+IF(G3091=0,"",'Ark1'!AA4899)</f>
        <v>9.2971364819635555E-2</v>
      </c>
      <c r="J3091" s="222">
        <f>+IF(G3091=0,"",'Ark1'!AB4899)</f>
        <v>0.1004853798264992</v>
      </c>
      <c r="K3091" s="114">
        <f>+IF(G3091=0,"",'Ark1'!U4899)</f>
        <v>62.6</v>
      </c>
      <c r="L3091" s="222">
        <f>+IF(G3091=0,"",'Ark1'!W4899)</f>
        <v>80.52</v>
      </c>
      <c r="M3091" s="222">
        <f>+IF(G3091=0,"",'Ark1'!X4899)</f>
        <v>11.117085949114482</v>
      </c>
      <c r="N3091" s="114">
        <f>+IF(G3091=0,"",'Ark1'!Y4899)</f>
        <v>1.8547236990989839</v>
      </c>
      <c r="O3091" s="116">
        <f>+IF(G3091=0,"",'Ark1'!Z4899)</f>
        <v>-16.838737699612931</v>
      </c>
      <c r="P3091" s="116">
        <f t="shared" si="50"/>
        <v>5</v>
      </c>
      <c r="Q3091" s="114">
        <f>+IF(G3091=0,"",'Ark1'!T4899)</f>
        <v>17</v>
      </c>
      <c r="R3091" s="222">
        <f>+IF(G3091=0,"",'Ark1'!V4899)</f>
        <v>87.237269772480985</v>
      </c>
      <c r="S3091" s="32"/>
    </row>
    <row r="3092" spans="1:19" x14ac:dyDescent="0.5">
      <c r="A3092" s="32"/>
      <c r="B3092" s="297" t="str">
        <f>+IF(E3092=2012,VLOOKUP(D3092,K_navn!$A$2:$C$359,2),"")</f>
        <v/>
      </c>
      <c r="C3092" s="297" t="str">
        <f>+IF(E3092=2012,VLOOKUP(D3092,K_navn!$A$2:$C$359,3),"")</f>
        <v/>
      </c>
      <c r="D3092" s="115">
        <f>+'Ark1'!P4900</f>
        <v>1811</v>
      </c>
      <c r="E3092" s="115">
        <f>+'Ark1'!C4900</f>
        <v>2014</v>
      </c>
      <c r="F3092" s="116" t="str">
        <f>+IF('Ark1'!Q4900=0,"",'Ark1'!Q4900)</f>
        <v/>
      </c>
      <c r="G3092" s="116">
        <f>+'Ark1'!R4900</f>
        <v>0</v>
      </c>
      <c r="H3092" s="116">
        <f>+'Ark1'!S4900</f>
        <v>0</v>
      </c>
      <c r="I3092" s="222" t="str">
        <f>+IF(G3092=0,"",'Ark1'!AA4900)</f>
        <v/>
      </c>
      <c r="J3092" s="222" t="str">
        <f>+IF(G3092=0,"",'Ark1'!AB4900)</f>
        <v/>
      </c>
      <c r="K3092" s="114" t="str">
        <f>+IF(G3092=0,"",'Ark1'!U4900)</f>
        <v/>
      </c>
      <c r="L3092" s="222" t="str">
        <f>+IF(G3092=0,"",'Ark1'!W4900)</f>
        <v/>
      </c>
      <c r="M3092" s="222" t="str">
        <f>+IF(G3092=0,"",'Ark1'!X4900)</f>
        <v/>
      </c>
      <c r="N3092" s="114" t="str">
        <f>+IF(G3092=0,"",'Ark1'!Y4900)</f>
        <v/>
      </c>
      <c r="O3092" s="116" t="str">
        <f>+IF(G3092=0,"",'Ark1'!Z4900)</f>
        <v/>
      </c>
      <c r="P3092" s="116" t="str">
        <f t="shared" si="50"/>
        <v/>
      </c>
      <c r="Q3092" s="114" t="str">
        <f>+IF(G3092=0,"",'Ark1'!T4900)</f>
        <v/>
      </c>
      <c r="R3092" s="222" t="str">
        <f>+IF(G3092=0,"",'Ark1'!V4900)</f>
        <v/>
      </c>
      <c r="S3092" s="32"/>
    </row>
    <row r="3093" spans="1:19" x14ac:dyDescent="0.5">
      <c r="A3093" s="32"/>
      <c r="B3093" s="297" t="str">
        <f>+IF(E3093=2012,VLOOKUP(D3093,K_navn!$A$2:$C$359,2),"")</f>
        <v/>
      </c>
      <c r="C3093" s="297" t="str">
        <f>+IF(E3093=2012,VLOOKUP(D3093,K_navn!$A$2:$C$359,3),"")</f>
        <v/>
      </c>
      <c r="D3093" s="115">
        <f>+'Ark1'!P4901</f>
        <v>1811</v>
      </c>
      <c r="E3093" s="115">
        <f>+'Ark1'!C4901</f>
        <v>2015</v>
      </c>
      <c r="F3093" s="116" t="str">
        <f>+IF('Ark1'!Q4901=0,"",'Ark1'!Q4901)</f>
        <v/>
      </c>
      <c r="G3093" s="116">
        <f>+'Ark1'!R4901</f>
        <v>0</v>
      </c>
      <c r="H3093" s="116">
        <f>+'Ark1'!S4901</f>
        <v>0</v>
      </c>
      <c r="I3093" s="222" t="str">
        <f>+IF(G3093=0,"",'Ark1'!AA4901)</f>
        <v/>
      </c>
      <c r="J3093" s="222" t="str">
        <f>+IF(G3093=0,"",'Ark1'!AB4901)</f>
        <v/>
      </c>
      <c r="K3093" s="114" t="str">
        <f>+IF(G3093=0,"",'Ark1'!U4901)</f>
        <v/>
      </c>
      <c r="L3093" s="222" t="str">
        <f>+IF(G3093=0,"",'Ark1'!W4901)</f>
        <v/>
      </c>
      <c r="M3093" s="222" t="str">
        <f>+IF(G3093=0,"",'Ark1'!X4901)</f>
        <v/>
      </c>
      <c r="N3093" s="114" t="str">
        <f>+IF(G3093=0,"",'Ark1'!Y4901)</f>
        <v/>
      </c>
      <c r="O3093" s="116" t="str">
        <f>+IF(G3093=0,"",'Ark1'!Z4901)</f>
        <v/>
      </c>
      <c r="P3093" s="116" t="str">
        <f t="shared" si="50"/>
        <v/>
      </c>
      <c r="Q3093" s="114" t="str">
        <f>+IF(G3093=0,"",'Ark1'!T4901)</f>
        <v/>
      </c>
      <c r="R3093" s="222" t="str">
        <f>+IF(G3093=0,"",'Ark1'!V4901)</f>
        <v/>
      </c>
      <c r="S3093" s="32"/>
    </row>
    <row r="3094" spans="1:19" x14ac:dyDescent="0.5">
      <c r="A3094" s="32"/>
      <c r="B3094" s="297" t="str">
        <f>+IF(E3094=2012,VLOOKUP(D3094,K_navn!$A$2:$C$359,2),"")</f>
        <v/>
      </c>
      <c r="C3094" s="297" t="str">
        <f>+IF(E3094=2012,VLOOKUP(D3094,K_navn!$A$2:$C$359,3),"")</f>
        <v/>
      </c>
      <c r="D3094" s="115">
        <f>+'Ark1'!P4902</f>
        <v>1811</v>
      </c>
      <c r="E3094" s="115">
        <f>+'Ark1'!C4902</f>
        <v>2016</v>
      </c>
      <c r="F3094" s="116" t="str">
        <f>+IF('Ark1'!Q4902=0,"",'Ark1'!Q4902)</f>
        <v/>
      </c>
      <c r="G3094" s="116">
        <f>+'Ark1'!R4902</f>
        <v>0</v>
      </c>
      <c r="H3094" s="116">
        <f>+'Ark1'!S4902</f>
        <v>0</v>
      </c>
      <c r="I3094" s="222" t="str">
        <f>+IF(G3094=0,"",'Ark1'!AA4902)</f>
        <v/>
      </c>
      <c r="J3094" s="222" t="str">
        <f>+IF(G3094=0,"",'Ark1'!AB4902)</f>
        <v/>
      </c>
      <c r="K3094" s="114" t="str">
        <f>+IF(G3094=0,"",'Ark1'!U4902)</f>
        <v/>
      </c>
      <c r="L3094" s="222" t="str">
        <f>+IF(G3094=0,"",'Ark1'!W4902)</f>
        <v/>
      </c>
      <c r="M3094" s="222" t="str">
        <f>+IF(G3094=0,"",'Ark1'!X4902)</f>
        <v/>
      </c>
      <c r="N3094" s="114" t="str">
        <f>+IF(G3094=0,"",'Ark1'!Y4902)</f>
        <v/>
      </c>
      <c r="O3094" s="116" t="str">
        <f>+IF(G3094=0,"",'Ark1'!Z4902)</f>
        <v/>
      </c>
      <c r="P3094" s="116" t="str">
        <f t="shared" si="50"/>
        <v/>
      </c>
      <c r="Q3094" s="114" t="str">
        <f>+IF(G3094=0,"",'Ark1'!T4902)</f>
        <v/>
      </c>
      <c r="R3094" s="222" t="str">
        <f>+IF(G3094=0,"",'Ark1'!V4902)</f>
        <v/>
      </c>
      <c r="S3094" s="32"/>
    </row>
    <row r="3095" spans="1:19" x14ac:dyDescent="0.5">
      <c r="A3095" s="32"/>
      <c r="B3095" s="297" t="str">
        <f>+IF(E3095=2012,VLOOKUP(D3095,K_navn!$A$2:$C$359,2),"")</f>
        <v/>
      </c>
      <c r="C3095" s="297" t="str">
        <f>+IF(E3095=2012,VLOOKUP(D3095,K_navn!$A$2:$C$359,3),"")</f>
        <v/>
      </c>
      <c r="D3095" s="115">
        <f>+'Ark1'!P4903</f>
        <v>1811</v>
      </c>
      <c r="E3095" s="115">
        <f>+'Ark1'!C4903</f>
        <v>2017</v>
      </c>
      <c r="F3095" s="116" t="str">
        <f>+IF('Ark1'!Q4903=0,"",'Ark1'!Q4903)</f>
        <v/>
      </c>
      <c r="G3095" s="116">
        <f>+'Ark1'!R4903</f>
        <v>0</v>
      </c>
      <c r="H3095" s="116">
        <f>+'Ark1'!S4903</f>
        <v>0</v>
      </c>
      <c r="I3095" s="222" t="str">
        <f>+IF(G3095=0,"",'Ark1'!AA4903)</f>
        <v/>
      </c>
      <c r="J3095" s="222" t="str">
        <f>+IF(G3095=0,"",'Ark1'!AB4903)</f>
        <v/>
      </c>
      <c r="K3095" s="114" t="str">
        <f>+IF(G3095=0,"",'Ark1'!U4903)</f>
        <v/>
      </c>
      <c r="L3095" s="222" t="str">
        <f>+IF(G3095=0,"",'Ark1'!W4903)</f>
        <v/>
      </c>
      <c r="M3095" s="222" t="str">
        <f>+IF(G3095=0,"",'Ark1'!X4903)</f>
        <v/>
      </c>
      <c r="N3095" s="114" t="str">
        <f>+IF(G3095=0,"",'Ark1'!Y4903)</f>
        <v/>
      </c>
      <c r="O3095" s="116" t="str">
        <f>+IF(G3095=0,"",'Ark1'!Z4903)</f>
        <v/>
      </c>
      <c r="P3095" s="116" t="str">
        <f t="shared" si="50"/>
        <v/>
      </c>
      <c r="Q3095" s="114" t="str">
        <f>+IF(G3095=0,"",'Ark1'!T4903)</f>
        <v/>
      </c>
      <c r="R3095" s="222" t="str">
        <f>+IF(G3095=0,"",'Ark1'!V4903)</f>
        <v/>
      </c>
      <c r="S3095" s="32"/>
    </row>
    <row r="3096" spans="1:19" x14ac:dyDescent="0.5">
      <c r="A3096" s="32"/>
      <c r="B3096" s="297" t="str">
        <f>+IF(E3096=2012,VLOOKUP(D3096,K_navn!$A$2:$C$359,2),"")</f>
        <v/>
      </c>
      <c r="C3096" s="297" t="str">
        <f>+IF(E3096=2012,VLOOKUP(D3096,K_navn!$A$2:$C$359,3),"")</f>
        <v/>
      </c>
      <c r="D3096" s="115">
        <f>+'Ark1'!P4904</f>
        <v>1811</v>
      </c>
      <c r="E3096" s="115">
        <f>+'Ark1'!C4904</f>
        <v>2017</v>
      </c>
      <c r="F3096" s="116" t="str">
        <f>+IF('Ark1'!Q4904=0,"",'Ark1'!Q4904)</f>
        <v/>
      </c>
      <c r="G3096" s="116">
        <f>+'Ark1'!R4904</f>
        <v>0</v>
      </c>
      <c r="H3096" s="116">
        <f>+'Ark1'!S4904</f>
        <v>0</v>
      </c>
      <c r="I3096" s="222" t="str">
        <f>+IF(G3096=0,"",'Ark1'!AA4904)</f>
        <v/>
      </c>
      <c r="J3096" s="222" t="str">
        <f>+IF(G3096=0,"",'Ark1'!AB4904)</f>
        <v/>
      </c>
      <c r="K3096" s="114" t="str">
        <f>+IF(G3096=0,"",'Ark1'!U4904)</f>
        <v/>
      </c>
      <c r="L3096" s="222" t="str">
        <f>+IF(G3096=0,"",'Ark1'!W4904)</f>
        <v/>
      </c>
      <c r="M3096" s="222" t="str">
        <f>+IF(G3096=0,"",'Ark1'!X4904)</f>
        <v/>
      </c>
      <c r="N3096" s="114" t="str">
        <f>+IF(G3096=0,"",'Ark1'!Y4904)</f>
        <v/>
      </c>
      <c r="O3096" s="116" t="str">
        <f>+IF(G3096=0,"",'Ark1'!Z4904)</f>
        <v/>
      </c>
      <c r="P3096" s="116" t="str">
        <f t="shared" si="50"/>
        <v/>
      </c>
      <c r="Q3096" s="114" t="str">
        <f>+IF(G3096=0,"",'Ark1'!T4904)</f>
        <v/>
      </c>
      <c r="R3096" s="222" t="str">
        <f>+IF(G3096=0,"",'Ark1'!V4904)</f>
        <v/>
      </c>
      <c r="S3096" s="32"/>
    </row>
    <row r="3097" spans="1:19" x14ac:dyDescent="0.5">
      <c r="A3097" s="32"/>
      <c r="B3097" s="297" t="str">
        <f>+IF(E3097=2012,VLOOKUP(D3097,K_navn!$A$2:$C$359,2),"")</f>
        <v/>
      </c>
      <c r="C3097" s="297" t="str">
        <f>+IF(E3097=2012,VLOOKUP(D3097,K_navn!$A$2:$C$359,3),"")</f>
        <v/>
      </c>
      <c r="D3097" s="115">
        <f>+'Ark1'!P4905</f>
        <v>1811</v>
      </c>
      <c r="E3097" s="115">
        <f>+'Ark1'!C4905</f>
        <v>2018</v>
      </c>
      <c r="F3097" s="116" t="str">
        <f>+IF('Ark1'!Q4905=0,"",'Ark1'!Q4905)</f>
        <v/>
      </c>
      <c r="G3097" s="116">
        <f>+'Ark1'!R4905</f>
        <v>0</v>
      </c>
      <c r="H3097" s="116">
        <f>+'Ark1'!S4905</f>
        <v>0</v>
      </c>
      <c r="I3097" s="222" t="str">
        <f>+IF(G3097=0,"",'Ark1'!AA4905)</f>
        <v/>
      </c>
      <c r="J3097" s="222" t="str">
        <f>+IF(G3097=0,"",'Ark1'!AB4905)</f>
        <v/>
      </c>
      <c r="K3097" s="114" t="str">
        <f>+IF(G3097=0,"",'Ark1'!U4905)</f>
        <v/>
      </c>
      <c r="L3097" s="222" t="str">
        <f>+IF(G3097=0,"",'Ark1'!W4905)</f>
        <v/>
      </c>
      <c r="M3097" s="222" t="str">
        <f>+IF(G3097=0,"",'Ark1'!X4905)</f>
        <v/>
      </c>
      <c r="N3097" s="114" t="str">
        <f>+IF(G3097=0,"",'Ark1'!Y4905)</f>
        <v/>
      </c>
      <c r="O3097" s="116" t="str">
        <f>+IF(G3097=0,"",'Ark1'!Z4905)</f>
        <v/>
      </c>
      <c r="P3097" s="116" t="str">
        <f t="shared" si="50"/>
        <v/>
      </c>
      <c r="Q3097" s="114" t="str">
        <f>+IF(G3097=0,"",'Ark1'!T4905)</f>
        <v/>
      </c>
      <c r="R3097" s="222" t="str">
        <f>+IF(G3097=0,"",'Ark1'!V4905)</f>
        <v/>
      </c>
      <c r="S3097" s="32"/>
    </row>
    <row r="3098" spans="1:19" x14ac:dyDescent="0.5">
      <c r="A3098" s="32"/>
      <c r="B3098" s="297" t="str">
        <f>+IF(E3098=2012,VLOOKUP(D3098,K_navn!$A$2:$C$359,2),"")</f>
        <v/>
      </c>
      <c r="C3098" s="297" t="str">
        <f>+IF(E3098=2012,VLOOKUP(D3098,K_navn!$A$2:$C$359,3),"")</f>
        <v/>
      </c>
      <c r="D3098" s="115">
        <f>+'Ark1'!P4906</f>
        <v>1811</v>
      </c>
      <c r="E3098" s="115">
        <f>+'Ark1'!C4906</f>
        <v>2019</v>
      </c>
      <c r="F3098" s="116" t="str">
        <f>+IF('Ark1'!Q4906=0,"",'Ark1'!Q4906)</f>
        <v/>
      </c>
      <c r="G3098" s="116">
        <f>+'Ark1'!R4906</f>
        <v>0</v>
      </c>
      <c r="H3098" s="116">
        <f>+'Ark1'!S4906</f>
        <v>0</v>
      </c>
      <c r="I3098" s="222" t="str">
        <f>+IF(G3098=0,"",'Ark1'!AA4906)</f>
        <v/>
      </c>
      <c r="J3098" s="222" t="str">
        <f>+IF(G3098=0,"",'Ark1'!AB4906)</f>
        <v/>
      </c>
      <c r="K3098" s="114" t="str">
        <f>+IF(G3098=0,"",'Ark1'!U4906)</f>
        <v/>
      </c>
      <c r="L3098" s="222" t="str">
        <f>+IF(G3098=0,"",'Ark1'!W4906)</f>
        <v/>
      </c>
      <c r="M3098" s="222" t="str">
        <f>+IF(G3098=0,"",'Ark1'!X4906)</f>
        <v/>
      </c>
      <c r="N3098" s="114" t="str">
        <f>+IF(G3098=0,"",'Ark1'!Y4906)</f>
        <v/>
      </c>
      <c r="O3098" s="116" t="str">
        <f>+IF(G3098=0,"",'Ark1'!Z4906)</f>
        <v/>
      </c>
      <c r="P3098" s="116" t="str">
        <f t="shared" si="50"/>
        <v/>
      </c>
      <c r="Q3098" s="114" t="str">
        <f>+IF(G3098=0,"",'Ark1'!T4906)</f>
        <v/>
      </c>
      <c r="R3098" s="222" t="str">
        <f>+IF(G3098=0,"",'Ark1'!V4906)</f>
        <v/>
      </c>
      <c r="S3098" s="32"/>
    </row>
    <row r="3099" spans="1:19" x14ac:dyDescent="0.5">
      <c r="A3099" s="32"/>
      <c r="B3099" s="297" t="str">
        <f>+IF(E3099=2012,VLOOKUP(D3099,K_navn!$A$2:$C$359,2),"")</f>
        <v/>
      </c>
      <c r="C3099" s="297" t="str">
        <f>+IF(E3099=2012,VLOOKUP(D3099,K_navn!$A$2:$C$359,3),"")</f>
        <v/>
      </c>
      <c r="D3099" s="115">
        <f>+'Ark1'!P4907</f>
        <v>1811</v>
      </c>
      <c r="E3099" s="115">
        <f>+'Ark1'!C4907</f>
        <v>2020</v>
      </c>
      <c r="F3099" s="116" t="str">
        <f>+IF('Ark1'!Q4907=0,"",'Ark1'!Q4907)</f>
        <v/>
      </c>
      <c r="G3099" s="116">
        <f>+'Ark1'!R4907</f>
        <v>0</v>
      </c>
      <c r="H3099" s="116">
        <f>+'Ark1'!S4907</f>
        <v>0</v>
      </c>
      <c r="I3099" s="222" t="str">
        <f>+IF(G3099=0,"",'Ark1'!AA4907)</f>
        <v/>
      </c>
      <c r="J3099" s="222" t="str">
        <f>+IF(G3099=0,"",'Ark1'!AB4907)</f>
        <v/>
      </c>
      <c r="K3099" s="114" t="str">
        <f>+IF(G3099=0,"",'Ark1'!U4907)</f>
        <v/>
      </c>
      <c r="L3099" s="222" t="str">
        <f>+IF(G3099=0,"",'Ark1'!W4907)</f>
        <v/>
      </c>
      <c r="M3099" s="222" t="str">
        <f>+IF(G3099=0,"",'Ark1'!X4907)</f>
        <v/>
      </c>
      <c r="N3099" s="114" t="str">
        <f>+IF(G3099=0,"",'Ark1'!Y4907)</f>
        <v/>
      </c>
      <c r="O3099" s="116" t="str">
        <f>+IF(G3099=0,"",'Ark1'!Z4907)</f>
        <v/>
      </c>
      <c r="P3099" s="116" t="str">
        <f t="shared" si="50"/>
        <v/>
      </c>
      <c r="Q3099" s="114" t="str">
        <f>+IF(G3099=0,"",'Ark1'!T4907)</f>
        <v/>
      </c>
      <c r="R3099" s="222" t="str">
        <f>+IF(G3099=0,"",'Ark1'!V4907)</f>
        <v/>
      </c>
      <c r="S3099" s="32"/>
    </row>
    <row r="3100" spans="1:19" x14ac:dyDescent="0.5">
      <c r="A3100" s="32"/>
      <c r="B3100" s="297" t="str">
        <f>+IF(E3100=2012,VLOOKUP(D3100,K_navn!$A$2:$C$359,2),"")</f>
        <v/>
      </c>
      <c r="C3100" s="297" t="str">
        <f>+IF(E3100=2012,VLOOKUP(D3100,K_navn!$A$2:$C$359,3),"")</f>
        <v/>
      </c>
      <c r="D3100" s="115">
        <f>+'Ark1'!P4908</f>
        <v>1811</v>
      </c>
      <c r="E3100" s="115">
        <f>+'Ark1'!C4908</f>
        <v>2021</v>
      </c>
      <c r="F3100" s="116" t="str">
        <f>+IF('Ark1'!Q4908=0,"",'Ark1'!Q4908)</f>
        <v/>
      </c>
      <c r="G3100" s="116">
        <f>+'Ark1'!R4908</f>
        <v>0</v>
      </c>
      <c r="H3100" s="116">
        <f>+'Ark1'!S4908</f>
        <v>0</v>
      </c>
      <c r="I3100" s="222" t="str">
        <f>+IF(G3100=0,"",'Ark1'!AA4908)</f>
        <v/>
      </c>
      <c r="J3100" s="222" t="str">
        <f>+IF(G3100=0,"",'Ark1'!AB4908)</f>
        <v/>
      </c>
      <c r="K3100" s="114" t="str">
        <f>+IF(G3100=0,"",'Ark1'!U4908)</f>
        <v/>
      </c>
      <c r="L3100" s="222" t="str">
        <f>+IF(G3100=0,"",'Ark1'!W4908)</f>
        <v/>
      </c>
      <c r="M3100" s="222" t="str">
        <f>+IF(G3100=0,"",'Ark1'!X4908)</f>
        <v/>
      </c>
      <c r="N3100" s="114" t="str">
        <f>+IF(G3100=0,"",'Ark1'!Y4908)</f>
        <v/>
      </c>
      <c r="O3100" s="116" t="str">
        <f>+IF(G3100=0,"",'Ark1'!Z4908)</f>
        <v/>
      </c>
      <c r="P3100" s="116" t="str">
        <f t="shared" si="50"/>
        <v/>
      </c>
      <c r="Q3100" s="114" t="str">
        <f>+IF(G3100=0,"",'Ark1'!T4908)</f>
        <v/>
      </c>
      <c r="R3100" s="222" t="str">
        <f>+IF(G3100=0,"",'Ark1'!V4908)</f>
        <v/>
      </c>
      <c r="S3100" s="32"/>
    </row>
    <row r="3101" spans="1:19" x14ac:dyDescent="0.5">
      <c r="A3101" s="32"/>
      <c r="B3101" s="297" t="str">
        <f>+IF(E3101=2012,VLOOKUP(D3101,K_navn!$A$2:$C$359,2),"")</f>
        <v/>
      </c>
      <c r="C3101" s="297" t="str">
        <f>+IF(E3101=2012,VLOOKUP(D3101,K_navn!$A$2:$C$359,3),"")</f>
        <v/>
      </c>
      <c r="D3101" s="115">
        <f>+'Ark1'!P4909</f>
        <v>1811</v>
      </c>
      <c r="E3101" s="115">
        <f>+'Ark1'!C4909</f>
        <v>2022</v>
      </c>
      <c r="F3101" s="116" t="str">
        <f>+IF('Ark1'!Q4909=0,"",'Ark1'!Q4909)</f>
        <v/>
      </c>
      <c r="G3101" s="116">
        <f>+'Ark1'!R4909</f>
        <v>0</v>
      </c>
      <c r="H3101" s="116">
        <f>+'Ark1'!S4909</f>
        <v>0</v>
      </c>
      <c r="I3101" s="222" t="str">
        <f>+IF(G3101=0,"",'Ark1'!AA4909)</f>
        <v/>
      </c>
      <c r="J3101" s="222" t="str">
        <f>+IF(G3101=0,"",'Ark1'!AB4909)</f>
        <v/>
      </c>
      <c r="K3101" s="114" t="str">
        <f>+IF(G3101=0,"",'Ark1'!U4909)</f>
        <v/>
      </c>
      <c r="L3101" s="222" t="str">
        <f>+IF(G3101=0,"",'Ark1'!W4909)</f>
        <v/>
      </c>
      <c r="M3101" s="222" t="str">
        <f>+IF(G3101=0,"",'Ark1'!X4909)</f>
        <v/>
      </c>
      <c r="N3101" s="114" t="str">
        <f>+IF(G3101=0,"",'Ark1'!Y4909)</f>
        <v/>
      </c>
      <c r="O3101" s="116" t="str">
        <f>+IF(G3101=0,"",'Ark1'!Z4909)</f>
        <v/>
      </c>
      <c r="P3101" s="116" t="str">
        <f t="shared" si="50"/>
        <v/>
      </c>
      <c r="Q3101" s="114" t="str">
        <f>+IF(G3101=0,"",'Ark1'!T4909)</f>
        <v/>
      </c>
      <c r="R3101" s="222" t="str">
        <f>+IF(G3101=0,"",'Ark1'!V4909)</f>
        <v/>
      </c>
      <c r="S3101" s="32"/>
    </row>
    <row r="3102" spans="1:19" x14ac:dyDescent="0.5">
      <c r="A3102" s="32"/>
      <c r="B3102" s="297" t="str">
        <f>+IF(E3102=2012,VLOOKUP(D3102,K_navn!$A$2:$C$359,2),"")</f>
        <v>Sømna</v>
      </c>
      <c r="C3102" s="297" t="str">
        <f>+IF(E3102=2012,VLOOKUP(D3102,K_navn!$A$2:$C$359,3),"")</f>
        <v>Nordland</v>
      </c>
      <c r="D3102" s="115">
        <f>+'Ark1'!P4910</f>
        <v>1812</v>
      </c>
      <c r="E3102" s="115">
        <f>+'Ark1'!C4910</f>
        <v>2012</v>
      </c>
      <c r="F3102" s="116" t="str">
        <f>+IF('Ark1'!Q4910=0,"",'Ark1'!Q4910)</f>
        <v/>
      </c>
      <c r="G3102" s="116">
        <f>+'Ark1'!R4910</f>
        <v>0</v>
      </c>
      <c r="H3102" s="116">
        <f>+'Ark1'!S4910</f>
        <v>0</v>
      </c>
      <c r="I3102" s="222" t="str">
        <f>+IF(G3102=0,"",'Ark1'!AA4910)</f>
        <v/>
      </c>
      <c r="J3102" s="222" t="str">
        <f>+IF(G3102=0,"",'Ark1'!AB4910)</f>
        <v/>
      </c>
      <c r="K3102" s="114" t="str">
        <f>+IF(G3102=0,"",'Ark1'!U4910)</f>
        <v/>
      </c>
      <c r="L3102" s="222" t="str">
        <f>+IF(G3102=0,"",'Ark1'!W4910)</f>
        <v/>
      </c>
      <c r="M3102" s="222" t="str">
        <f>+IF(G3102=0,"",'Ark1'!X4910)</f>
        <v/>
      </c>
      <c r="N3102" s="114" t="str">
        <f>+IF(G3102=0,"",'Ark1'!Y4910)</f>
        <v/>
      </c>
      <c r="O3102" s="116" t="str">
        <f>+IF(G3102=0,"",'Ark1'!Z4910)</f>
        <v/>
      </c>
      <c r="P3102" s="116" t="str">
        <f t="shared" si="50"/>
        <v/>
      </c>
      <c r="Q3102" s="114" t="str">
        <f>+IF(G3102=0,"",'Ark1'!T4910)</f>
        <v/>
      </c>
      <c r="R3102" s="222" t="str">
        <f>+IF(G3102=0,"",'Ark1'!V4910)</f>
        <v/>
      </c>
      <c r="S3102" s="32"/>
    </row>
    <row r="3103" spans="1:19" x14ac:dyDescent="0.5">
      <c r="A3103" s="32"/>
      <c r="B3103" s="297" t="str">
        <f>+IF(E3103=2012,VLOOKUP(D3103,K_navn!$A$2:$C$359,2),"")</f>
        <v/>
      </c>
      <c r="C3103" s="297" t="str">
        <f>+IF(E3103=2012,VLOOKUP(D3103,K_navn!$A$2:$C$359,3),"")</f>
        <v/>
      </c>
      <c r="D3103" s="115">
        <f>+'Ark1'!P4911</f>
        <v>1812</v>
      </c>
      <c r="E3103" s="115">
        <f>+'Ark1'!C4911</f>
        <v>2013</v>
      </c>
      <c r="F3103" s="116" t="str">
        <f>+IF('Ark1'!Q4911=0,"",'Ark1'!Q4911)</f>
        <v/>
      </c>
      <c r="G3103" s="116">
        <f>+'Ark1'!R4911</f>
        <v>0</v>
      </c>
      <c r="H3103" s="116">
        <f>+'Ark1'!S4911</f>
        <v>0</v>
      </c>
      <c r="I3103" s="222" t="str">
        <f>+IF(G3103=0,"",'Ark1'!AA4911)</f>
        <v/>
      </c>
      <c r="J3103" s="222" t="str">
        <f>+IF(G3103=0,"",'Ark1'!AB4911)</f>
        <v/>
      </c>
      <c r="K3103" s="114" t="str">
        <f>+IF(G3103=0,"",'Ark1'!U4911)</f>
        <v/>
      </c>
      <c r="L3103" s="222" t="str">
        <f>+IF(G3103=0,"",'Ark1'!W4911)</f>
        <v/>
      </c>
      <c r="M3103" s="222" t="str">
        <f>+IF(G3103=0,"",'Ark1'!X4911)</f>
        <v/>
      </c>
      <c r="N3103" s="114" t="str">
        <f>+IF(G3103=0,"",'Ark1'!Y4911)</f>
        <v/>
      </c>
      <c r="O3103" s="116" t="str">
        <f>+IF(G3103=0,"",'Ark1'!Z4911)</f>
        <v/>
      </c>
      <c r="P3103" s="116" t="str">
        <f t="shared" si="50"/>
        <v/>
      </c>
      <c r="Q3103" s="114" t="str">
        <f>+IF(G3103=0,"",'Ark1'!T4911)</f>
        <v/>
      </c>
      <c r="R3103" s="222" t="str">
        <f>+IF(G3103=0,"",'Ark1'!V4911)</f>
        <v/>
      </c>
      <c r="S3103" s="32"/>
    </row>
    <row r="3104" spans="1:19" x14ac:dyDescent="0.5">
      <c r="A3104" s="32"/>
      <c r="B3104" s="297" t="str">
        <f>+IF(E3104=2012,VLOOKUP(D3104,K_navn!$A$2:$C$359,2),"")</f>
        <v/>
      </c>
      <c r="C3104" s="297" t="str">
        <f>+IF(E3104=2012,VLOOKUP(D3104,K_navn!$A$2:$C$359,3),"")</f>
        <v/>
      </c>
      <c r="D3104" s="115">
        <f>+'Ark1'!P4912</f>
        <v>1812</v>
      </c>
      <c r="E3104" s="115">
        <f>+'Ark1'!C4912</f>
        <v>2014</v>
      </c>
      <c r="F3104" s="116" t="str">
        <f>+IF('Ark1'!Q4912=0,"",'Ark1'!Q4912)</f>
        <v/>
      </c>
      <c r="G3104" s="116">
        <f>+'Ark1'!R4912</f>
        <v>0</v>
      </c>
      <c r="H3104" s="116">
        <f>+'Ark1'!S4912</f>
        <v>0</v>
      </c>
      <c r="I3104" s="222" t="str">
        <f>+IF(G3104=0,"",'Ark1'!AA4912)</f>
        <v/>
      </c>
      <c r="J3104" s="222" t="str">
        <f>+IF(G3104=0,"",'Ark1'!AB4912)</f>
        <v/>
      </c>
      <c r="K3104" s="114" t="str">
        <f>+IF(G3104=0,"",'Ark1'!U4912)</f>
        <v/>
      </c>
      <c r="L3104" s="222" t="str">
        <f>+IF(G3104=0,"",'Ark1'!W4912)</f>
        <v/>
      </c>
      <c r="M3104" s="222" t="str">
        <f>+IF(G3104=0,"",'Ark1'!X4912)</f>
        <v/>
      </c>
      <c r="N3104" s="114" t="str">
        <f>+IF(G3104=0,"",'Ark1'!Y4912)</f>
        <v/>
      </c>
      <c r="O3104" s="116" t="str">
        <f>+IF(G3104=0,"",'Ark1'!Z4912)</f>
        <v/>
      </c>
      <c r="P3104" s="116" t="str">
        <f t="shared" si="50"/>
        <v/>
      </c>
      <c r="Q3104" s="114" t="str">
        <f>+IF(G3104=0,"",'Ark1'!T4912)</f>
        <v/>
      </c>
      <c r="R3104" s="222" t="str">
        <f>+IF(G3104=0,"",'Ark1'!V4912)</f>
        <v/>
      </c>
      <c r="S3104" s="32"/>
    </row>
    <row r="3105" spans="1:19" x14ac:dyDescent="0.5">
      <c r="A3105" s="32"/>
      <c r="B3105" s="297" t="str">
        <f>+IF(E3105=2012,VLOOKUP(D3105,K_navn!$A$2:$C$359,2),"")</f>
        <v/>
      </c>
      <c r="C3105" s="297" t="str">
        <f>+IF(E3105=2012,VLOOKUP(D3105,K_navn!$A$2:$C$359,3),"")</f>
        <v/>
      </c>
      <c r="D3105" s="115">
        <f>+'Ark1'!P4913</f>
        <v>1812</v>
      </c>
      <c r="E3105" s="115">
        <f>+'Ark1'!C4913</f>
        <v>2015</v>
      </c>
      <c r="F3105" s="116">
        <f>+IF('Ark1'!Q4913=0,"",'Ark1'!Q4913)</f>
        <v>1</v>
      </c>
      <c r="G3105" s="116">
        <f>+'Ark1'!R4913</f>
        <v>588</v>
      </c>
      <c r="H3105" s="116">
        <f>+'Ark1'!S4913</f>
        <v>587</v>
      </c>
      <c r="I3105" s="222">
        <f>+IF(G3105=0,"",'Ark1'!AA4913)</f>
        <v>1.5493662881083501</v>
      </c>
      <c r="J3105" s="222">
        <f>+IF(G3105=0,"",'Ark1'!AB4913)</f>
        <v>1.5503406705977121</v>
      </c>
      <c r="K3105" s="114">
        <f>+IF(G3105=0,"",'Ark1'!U4913)</f>
        <v>57.081771720613283</v>
      </c>
      <c r="L3105" s="222">
        <f>+IF(G3105=0,"",'Ark1'!W4913)</f>
        <v>80.889608177171951</v>
      </c>
      <c r="M3105" s="222">
        <f>+IF(G3105=0,"",'Ark1'!X4913)</f>
        <v>9.0622066172232607</v>
      </c>
      <c r="N3105" s="114">
        <f>+IF(G3105=0,"",'Ark1'!Y4913)</f>
        <v>1.8394109481390648</v>
      </c>
      <c r="O3105" s="116">
        <f>+IF(G3105=0,"",'Ark1'!Z4913)</f>
        <v>-23.791055748467596</v>
      </c>
      <c r="P3105" s="116">
        <f t="shared" si="50"/>
        <v>587</v>
      </c>
      <c r="Q3105" s="114">
        <f>+IF(G3105=0,"",'Ark1'!T4913)</f>
        <v>14.103741496598635</v>
      </c>
      <c r="R3105" s="222">
        <f>+IF(G3105=0,"",'Ark1'!V4913)</f>
        <v>87.708586732028948</v>
      </c>
      <c r="S3105" s="32"/>
    </row>
    <row r="3106" spans="1:19" x14ac:dyDescent="0.5">
      <c r="A3106" s="32"/>
      <c r="B3106" s="297" t="str">
        <f>+IF(E3106=2012,VLOOKUP(D3106,K_navn!$A$2:$C$359,2),"")</f>
        <v/>
      </c>
      <c r="C3106" s="297" t="str">
        <f>+IF(E3106=2012,VLOOKUP(D3106,K_navn!$A$2:$C$359,3),"")</f>
        <v/>
      </c>
      <c r="D3106" s="115">
        <f>+'Ark1'!P4914</f>
        <v>1812</v>
      </c>
      <c r="E3106" s="115">
        <f>+'Ark1'!C4914</f>
        <v>2016</v>
      </c>
      <c r="F3106" s="116" t="str">
        <f>+IF('Ark1'!Q4914=0,"",'Ark1'!Q4914)</f>
        <v/>
      </c>
      <c r="G3106" s="116">
        <f>+'Ark1'!R4914</f>
        <v>0</v>
      </c>
      <c r="H3106" s="116">
        <f>+'Ark1'!S4914</f>
        <v>0</v>
      </c>
      <c r="I3106" s="222" t="str">
        <f>+IF(G3106=0,"",'Ark1'!AA4914)</f>
        <v/>
      </c>
      <c r="J3106" s="222" t="str">
        <f>+IF(G3106=0,"",'Ark1'!AB4914)</f>
        <v/>
      </c>
      <c r="K3106" s="114" t="str">
        <f>+IF(G3106=0,"",'Ark1'!U4914)</f>
        <v/>
      </c>
      <c r="L3106" s="222" t="str">
        <f>+IF(G3106=0,"",'Ark1'!W4914)</f>
        <v/>
      </c>
      <c r="M3106" s="222" t="str">
        <f>+IF(G3106=0,"",'Ark1'!X4914)</f>
        <v/>
      </c>
      <c r="N3106" s="114" t="str">
        <f>+IF(G3106=0,"",'Ark1'!Y4914)</f>
        <v/>
      </c>
      <c r="O3106" s="116" t="str">
        <f>+IF(G3106=0,"",'Ark1'!Z4914)</f>
        <v/>
      </c>
      <c r="P3106" s="116" t="str">
        <f t="shared" si="50"/>
        <v/>
      </c>
      <c r="Q3106" s="114" t="str">
        <f>+IF(G3106=0,"",'Ark1'!T4914)</f>
        <v/>
      </c>
      <c r="R3106" s="222" t="str">
        <f>+IF(G3106=0,"",'Ark1'!V4914)</f>
        <v/>
      </c>
      <c r="S3106" s="32"/>
    </row>
    <row r="3107" spans="1:19" x14ac:dyDescent="0.5">
      <c r="A3107" s="32"/>
      <c r="B3107" s="297" t="str">
        <f>+IF(E3107=2012,VLOOKUP(D3107,K_navn!$A$2:$C$359,2),"")</f>
        <v/>
      </c>
      <c r="C3107" s="297" t="str">
        <f>+IF(E3107=2012,VLOOKUP(D3107,K_navn!$A$2:$C$359,3),"")</f>
        <v/>
      </c>
      <c r="D3107" s="115">
        <f>+'Ark1'!P4915</f>
        <v>1812</v>
      </c>
      <c r="E3107" s="115">
        <f>+'Ark1'!C4915</f>
        <v>2017</v>
      </c>
      <c r="F3107" s="116" t="str">
        <f>+IF('Ark1'!Q4915=0,"",'Ark1'!Q4915)</f>
        <v/>
      </c>
      <c r="G3107" s="116">
        <f>+'Ark1'!R4915</f>
        <v>0</v>
      </c>
      <c r="H3107" s="116">
        <f>+'Ark1'!S4915</f>
        <v>0</v>
      </c>
      <c r="I3107" s="222" t="str">
        <f>+IF(G3107=0,"",'Ark1'!AA4915)</f>
        <v/>
      </c>
      <c r="J3107" s="222" t="str">
        <f>+IF(G3107=0,"",'Ark1'!AB4915)</f>
        <v/>
      </c>
      <c r="K3107" s="114" t="str">
        <f>+IF(G3107=0,"",'Ark1'!U4915)</f>
        <v/>
      </c>
      <c r="L3107" s="222" t="str">
        <f>+IF(G3107=0,"",'Ark1'!W4915)</f>
        <v/>
      </c>
      <c r="M3107" s="222" t="str">
        <f>+IF(G3107=0,"",'Ark1'!X4915)</f>
        <v/>
      </c>
      <c r="N3107" s="114" t="str">
        <f>+IF(G3107=0,"",'Ark1'!Y4915)</f>
        <v/>
      </c>
      <c r="O3107" s="116" t="str">
        <f>+IF(G3107=0,"",'Ark1'!Z4915)</f>
        <v/>
      </c>
      <c r="P3107" s="116" t="str">
        <f t="shared" si="50"/>
        <v/>
      </c>
      <c r="Q3107" s="114" t="str">
        <f>+IF(G3107=0,"",'Ark1'!T4915)</f>
        <v/>
      </c>
      <c r="R3107" s="222" t="str">
        <f>+IF(G3107=0,"",'Ark1'!V4915)</f>
        <v/>
      </c>
      <c r="S3107" s="32"/>
    </row>
    <row r="3108" spans="1:19" x14ac:dyDescent="0.5">
      <c r="A3108" s="32"/>
      <c r="B3108" s="297" t="str">
        <f>+IF(E3108=2012,VLOOKUP(D3108,K_navn!$A$2:$C$359,2),"")</f>
        <v/>
      </c>
      <c r="C3108" s="297" t="str">
        <f>+IF(E3108=2012,VLOOKUP(D3108,K_navn!$A$2:$C$359,3),"")</f>
        <v/>
      </c>
      <c r="D3108" s="115">
        <f>+'Ark1'!P4916</f>
        <v>1812</v>
      </c>
      <c r="E3108" s="115">
        <f>+'Ark1'!C4916</f>
        <v>2018</v>
      </c>
      <c r="F3108" s="116" t="str">
        <f>+IF('Ark1'!Q4916=0,"",'Ark1'!Q4916)</f>
        <v/>
      </c>
      <c r="G3108" s="116">
        <f>+'Ark1'!R4916</f>
        <v>0</v>
      </c>
      <c r="H3108" s="116">
        <f>+'Ark1'!S4916</f>
        <v>0</v>
      </c>
      <c r="I3108" s="222" t="str">
        <f>+IF(G3108=0,"",'Ark1'!AA4916)</f>
        <v/>
      </c>
      <c r="J3108" s="222" t="str">
        <f>+IF(G3108=0,"",'Ark1'!AB4916)</f>
        <v/>
      </c>
      <c r="K3108" s="114" t="str">
        <f>+IF(G3108=0,"",'Ark1'!U4916)</f>
        <v/>
      </c>
      <c r="L3108" s="222" t="str">
        <f>+IF(G3108=0,"",'Ark1'!W4916)</f>
        <v/>
      </c>
      <c r="M3108" s="222" t="str">
        <f>+IF(G3108=0,"",'Ark1'!X4916)</f>
        <v/>
      </c>
      <c r="N3108" s="114" t="str">
        <f>+IF(G3108=0,"",'Ark1'!Y4916)</f>
        <v/>
      </c>
      <c r="O3108" s="116" t="str">
        <f>+IF(G3108=0,"",'Ark1'!Z4916)</f>
        <v/>
      </c>
      <c r="P3108" s="116" t="str">
        <f t="shared" si="50"/>
        <v/>
      </c>
      <c r="Q3108" s="114" t="str">
        <f>+IF(G3108=0,"",'Ark1'!T4916)</f>
        <v/>
      </c>
      <c r="R3108" s="222" t="str">
        <f>+IF(G3108=0,"",'Ark1'!V4916)</f>
        <v/>
      </c>
      <c r="S3108" s="32"/>
    </row>
    <row r="3109" spans="1:19" x14ac:dyDescent="0.5">
      <c r="A3109" s="32"/>
      <c r="B3109" s="297" t="str">
        <f>+IF(E3109=2012,VLOOKUP(D3109,K_navn!$A$2:$C$359,2),"")</f>
        <v/>
      </c>
      <c r="C3109" s="297" t="str">
        <f>+IF(E3109=2012,VLOOKUP(D3109,K_navn!$A$2:$C$359,3),"")</f>
        <v/>
      </c>
      <c r="D3109" s="115">
        <f>+'Ark1'!P4917</f>
        <v>1812</v>
      </c>
      <c r="E3109" s="115">
        <f>+'Ark1'!C4917</f>
        <v>2019</v>
      </c>
      <c r="F3109" s="116" t="str">
        <f>+IF('Ark1'!Q4917=0,"",'Ark1'!Q4917)</f>
        <v/>
      </c>
      <c r="G3109" s="116">
        <f>+'Ark1'!R4917</f>
        <v>0</v>
      </c>
      <c r="H3109" s="116">
        <f>+'Ark1'!S4917</f>
        <v>0</v>
      </c>
      <c r="I3109" s="222" t="str">
        <f>+IF(G3109=0,"",'Ark1'!AA4917)</f>
        <v/>
      </c>
      <c r="J3109" s="222" t="str">
        <f>+IF(G3109=0,"",'Ark1'!AB4917)</f>
        <v/>
      </c>
      <c r="K3109" s="114" t="str">
        <f>+IF(G3109=0,"",'Ark1'!U4917)</f>
        <v/>
      </c>
      <c r="L3109" s="222" t="str">
        <f>+IF(G3109=0,"",'Ark1'!W4917)</f>
        <v/>
      </c>
      <c r="M3109" s="222" t="str">
        <f>+IF(G3109=0,"",'Ark1'!X4917)</f>
        <v/>
      </c>
      <c r="N3109" s="114" t="str">
        <f>+IF(G3109=0,"",'Ark1'!Y4917)</f>
        <v/>
      </c>
      <c r="O3109" s="116" t="str">
        <f>+IF(G3109=0,"",'Ark1'!Z4917)</f>
        <v/>
      </c>
      <c r="P3109" s="116" t="str">
        <f t="shared" si="50"/>
        <v/>
      </c>
      <c r="Q3109" s="114" t="str">
        <f>+IF(G3109=0,"",'Ark1'!T4917)</f>
        <v/>
      </c>
      <c r="R3109" s="222" t="str">
        <f>+IF(G3109=0,"",'Ark1'!V4917)</f>
        <v/>
      </c>
      <c r="S3109" s="32"/>
    </row>
    <row r="3110" spans="1:19" x14ac:dyDescent="0.5">
      <c r="A3110" s="32"/>
      <c r="B3110" s="297" t="str">
        <f>+IF(E3110=2012,VLOOKUP(D3110,K_navn!$A$2:$C$359,2),"")</f>
        <v/>
      </c>
      <c r="C3110" s="297" t="str">
        <f>+IF(E3110=2012,VLOOKUP(D3110,K_navn!$A$2:$C$359,3),"")</f>
        <v/>
      </c>
      <c r="D3110" s="115">
        <f>+'Ark1'!P4918</f>
        <v>1812</v>
      </c>
      <c r="E3110" s="115">
        <f>+'Ark1'!C4918</f>
        <v>2020</v>
      </c>
      <c r="F3110" s="116">
        <f>+IF('Ark1'!Q4918=0,"",'Ark1'!Q4918)</f>
        <v>1</v>
      </c>
      <c r="G3110" s="116">
        <f>+'Ark1'!R4918</f>
        <v>1</v>
      </c>
      <c r="H3110" s="116">
        <f>+'Ark1'!S4918</f>
        <v>1</v>
      </c>
      <c r="I3110" s="222">
        <f>+IF(G3110=0,"",'Ark1'!AA4918)</f>
        <v>4.7897308171280786E-3</v>
      </c>
      <c r="J3110" s="222">
        <f>+IF(G3110=0,"",'Ark1'!AB4918)</f>
        <v>4.0910635019909452E-3</v>
      </c>
      <c r="K3110" s="114">
        <f>+IF(G3110=0,"",'Ark1'!U4918)</f>
        <v>62</v>
      </c>
      <c r="L3110" s="222">
        <f>+IF(G3110=0,"",'Ark1'!W4918)</f>
        <v>70.56</v>
      </c>
      <c r="M3110" s="222">
        <f>+IF(G3110=0,"",'Ark1'!X4918)</f>
        <v>0</v>
      </c>
      <c r="N3110" s="114">
        <f>+IF(G3110=0,"",'Ark1'!Y4918)</f>
        <v>0</v>
      </c>
      <c r="O3110" s="116">
        <f>+IF(G3110=0,"",'Ark1'!Z4918)</f>
        <v>0</v>
      </c>
      <c r="P3110" s="116">
        <f t="shared" si="50"/>
        <v>1</v>
      </c>
      <c r="Q3110" s="114">
        <f>+IF(G3110=0,"",'Ark1'!T4918)</f>
        <v>17</v>
      </c>
      <c r="R3110" s="222">
        <f>+IF(G3110=0,"",'Ark1'!V4918)</f>
        <v>76.446370530877601</v>
      </c>
      <c r="S3110" s="32"/>
    </row>
    <row r="3111" spans="1:19" x14ac:dyDescent="0.5">
      <c r="A3111" s="32"/>
      <c r="B3111" s="297" t="str">
        <f>+IF(E3111=2012,VLOOKUP(D3111,K_navn!$A$2:$C$359,2),"")</f>
        <v/>
      </c>
      <c r="C3111" s="297" t="str">
        <f>+IF(E3111=2012,VLOOKUP(D3111,K_navn!$A$2:$C$359,3),"")</f>
        <v/>
      </c>
      <c r="D3111" s="115">
        <f>+'Ark1'!P4919</f>
        <v>1812</v>
      </c>
      <c r="E3111" s="115">
        <f>+'Ark1'!C4919</f>
        <v>2021</v>
      </c>
      <c r="F3111" s="116" t="str">
        <f>+IF('Ark1'!Q4919=0,"",'Ark1'!Q4919)</f>
        <v/>
      </c>
      <c r="G3111" s="116">
        <f>+'Ark1'!R4919</f>
        <v>0</v>
      </c>
      <c r="H3111" s="116">
        <f>+'Ark1'!S4919</f>
        <v>0</v>
      </c>
      <c r="I3111" s="222" t="str">
        <f>+IF(G3111=0,"",'Ark1'!AA4919)</f>
        <v/>
      </c>
      <c r="J3111" s="222" t="str">
        <f>+IF(G3111=0,"",'Ark1'!AB4919)</f>
        <v/>
      </c>
      <c r="K3111" s="114" t="str">
        <f>+IF(G3111=0,"",'Ark1'!U4919)</f>
        <v/>
      </c>
      <c r="L3111" s="222" t="str">
        <f>+IF(G3111=0,"",'Ark1'!W4919)</f>
        <v/>
      </c>
      <c r="M3111" s="222" t="str">
        <f>+IF(G3111=0,"",'Ark1'!X4919)</f>
        <v/>
      </c>
      <c r="N3111" s="114" t="str">
        <f>+IF(G3111=0,"",'Ark1'!Y4919)</f>
        <v/>
      </c>
      <c r="O3111" s="116" t="str">
        <f>+IF(G3111=0,"",'Ark1'!Z4919)</f>
        <v/>
      </c>
      <c r="P3111" s="116" t="str">
        <f t="shared" si="50"/>
        <v/>
      </c>
      <c r="Q3111" s="114" t="str">
        <f>+IF(G3111=0,"",'Ark1'!T4919)</f>
        <v/>
      </c>
      <c r="R3111" s="222" t="str">
        <f>+IF(G3111=0,"",'Ark1'!V4919)</f>
        <v/>
      </c>
      <c r="S3111" s="32"/>
    </row>
    <row r="3112" spans="1:19" x14ac:dyDescent="0.5">
      <c r="A3112" s="32"/>
      <c r="B3112" s="297" t="str">
        <f>+IF(E3112=2012,VLOOKUP(D3112,K_navn!$A$2:$C$359,2),"")</f>
        <v/>
      </c>
      <c r="C3112" s="297" t="str">
        <f>+IF(E3112=2012,VLOOKUP(D3112,K_navn!$A$2:$C$359,3),"")</f>
        <v/>
      </c>
      <c r="D3112" s="115">
        <f>+'Ark1'!P4920</f>
        <v>1812</v>
      </c>
      <c r="E3112" s="115">
        <f>+'Ark1'!C4920</f>
        <v>2022</v>
      </c>
      <c r="F3112" s="116" t="str">
        <f>+IF('Ark1'!Q4920=0,"",'Ark1'!Q4920)</f>
        <v/>
      </c>
      <c r="G3112" s="116">
        <f>+'Ark1'!R4920</f>
        <v>0</v>
      </c>
      <c r="H3112" s="116">
        <f>+'Ark1'!S4920</f>
        <v>0</v>
      </c>
      <c r="I3112" s="222" t="str">
        <f>+IF(G3112=0,"",'Ark1'!AA4920)</f>
        <v/>
      </c>
      <c r="J3112" s="222" t="str">
        <f>+IF(G3112=0,"",'Ark1'!AB4920)</f>
        <v/>
      </c>
      <c r="K3112" s="114" t="str">
        <f>+IF(G3112=0,"",'Ark1'!U4920)</f>
        <v/>
      </c>
      <c r="L3112" s="222" t="str">
        <f>+IF(G3112=0,"",'Ark1'!W4920)</f>
        <v/>
      </c>
      <c r="M3112" s="222" t="str">
        <f>+IF(G3112=0,"",'Ark1'!X4920)</f>
        <v/>
      </c>
      <c r="N3112" s="114" t="str">
        <f>+IF(G3112=0,"",'Ark1'!Y4920)</f>
        <v/>
      </c>
      <c r="O3112" s="116" t="str">
        <f>+IF(G3112=0,"",'Ark1'!Z4920)</f>
        <v/>
      </c>
      <c r="P3112" s="116" t="str">
        <f t="shared" si="50"/>
        <v/>
      </c>
      <c r="Q3112" s="114" t="str">
        <f>+IF(G3112=0,"",'Ark1'!T4920)</f>
        <v/>
      </c>
      <c r="R3112" s="222" t="str">
        <f>+IF(G3112=0,"",'Ark1'!V4920)</f>
        <v/>
      </c>
      <c r="S3112" s="32"/>
    </row>
    <row r="3113" spans="1:19" x14ac:dyDescent="0.5">
      <c r="A3113" s="32"/>
      <c r="B3113" s="297" t="str">
        <f>+IF(E3113=2012,VLOOKUP(D3113,K_navn!$A$2:$C$359,2),"")</f>
        <v>Brønnøy</v>
      </c>
      <c r="C3113" s="297" t="str">
        <f>+IF(E3113=2012,VLOOKUP(D3113,K_navn!$A$2:$C$359,3),"")</f>
        <v>Nordland</v>
      </c>
      <c r="D3113" s="115">
        <f>+'Ark1'!P4921</f>
        <v>1813</v>
      </c>
      <c r="E3113" s="115">
        <f>+'Ark1'!C4921</f>
        <v>2012</v>
      </c>
      <c r="F3113" s="116" t="str">
        <f>+IF('Ark1'!Q4921=0,"",'Ark1'!Q4921)</f>
        <v/>
      </c>
      <c r="G3113" s="116">
        <f>+'Ark1'!R4921</f>
        <v>0</v>
      </c>
      <c r="H3113" s="116">
        <f>+'Ark1'!S4921</f>
        <v>0</v>
      </c>
      <c r="I3113" s="222" t="str">
        <f>+IF(G3113=0,"",'Ark1'!AA4921)</f>
        <v/>
      </c>
      <c r="J3113" s="222" t="str">
        <f>+IF(G3113=0,"",'Ark1'!AB4921)</f>
        <v/>
      </c>
      <c r="K3113" s="114" t="str">
        <f>+IF(G3113=0,"",'Ark1'!U4921)</f>
        <v/>
      </c>
      <c r="L3113" s="222" t="str">
        <f>+IF(G3113=0,"",'Ark1'!W4921)</f>
        <v/>
      </c>
      <c r="M3113" s="222" t="str">
        <f>+IF(G3113=0,"",'Ark1'!X4921)</f>
        <v/>
      </c>
      <c r="N3113" s="114" t="str">
        <f>+IF(G3113=0,"",'Ark1'!Y4921)</f>
        <v/>
      </c>
      <c r="O3113" s="116" t="str">
        <f>+IF(G3113=0,"",'Ark1'!Z4921)</f>
        <v/>
      </c>
      <c r="P3113" s="116" t="str">
        <f t="shared" si="50"/>
        <v/>
      </c>
      <c r="Q3113" s="114" t="str">
        <f>+IF(G3113=0,"",'Ark1'!T4921)</f>
        <v/>
      </c>
      <c r="R3113" s="222" t="str">
        <f>+IF(G3113=0,"",'Ark1'!V4921)</f>
        <v/>
      </c>
      <c r="S3113" s="32"/>
    </row>
    <row r="3114" spans="1:19" x14ac:dyDescent="0.5">
      <c r="A3114" s="32"/>
      <c r="B3114" s="297" t="str">
        <f>+IF(E3114=2012,VLOOKUP(D3114,K_navn!$A$2:$C$359,2),"")</f>
        <v/>
      </c>
      <c r="C3114" s="297" t="str">
        <f>+IF(E3114=2012,VLOOKUP(D3114,K_navn!$A$2:$C$359,3),"")</f>
        <v/>
      </c>
      <c r="D3114" s="115">
        <f>+'Ark1'!P4922</f>
        <v>1813</v>
      </c>
      <c r="E3114" s="115">
        <f>+'Ark1'!C4922</f>
        <v>2013</v>
      </c>
      <c r="F3114" s="116" t="str">
        <f>+IF('Ark1'!Q4922=0,"",'Ark1'!Q4922)</f>
        <v/>
      </c>
      <c r="G3114" s="116">
        <f>+'Ark1'!R4922</f>
        <v>0</v>
      </c>
      <c r="H3114" s="116">
        <f>+'Ark1'!S4922</f>
        <v>0</v>
      </c>
      <c r="I3114" s="222" t="str">
        <f>+IF(G3114=0,"",'Ark1'!AA4922)</f>
        <v/>
      </c>
      <c r="J3114" s="222" t="str">
        <f>+IF(G3114=0,"",'Ark1'!AB4922)</f>
        <v/>
      </c>
      <c r="K3114" s="114" t="str">
        <f>+IF(G3114=0,"",'Ark1'!U4922)</f>
        <v/>
      </c>
      <c r="L3114" s="222" t="str">
        <f>+IF(G3114=0,"",'Ark1'!W4922)</f>
        <v/>
      </c>
      <c r="M3114" s="222" t="str">
        <f>+IF(G3114=0,"",'Ark1'!X4922)</f>
        <v/>
      </c>
      <c r="N3114" s="114" t="str">
        <f>+IF(G3114=0,"",'Ark1'!Y4922)</f>
        <v/>
      </c>
      <c r="O3114" s="116" t="str">
        <f>+IF(G3114=0,"",'Ark1'!Z4922)</f>
        <v/>
      </c>
      <c r="P3114" s="116" t="str">
        <f t="shared" si="50"/>
        <v/>
      </c>
      <c r="Q3114" s="114" t="str">
        <f>+IF(G3114=0,"",'Ark1'!T4922)</f>
        <v/>
      </c>
      <c r="R3114" s="222" t="str">
        <f>+IF(G3114=0,"",'Ark1'!V4922)</f>
        <v/>
      </c>
      <c r="S3114" s="32"/>
    </row>
    <row r="3115" spans="1:19" x14ac:dyDescent="0.5">
      <c r="A3115" s="32"/>
      <c r="B3115" s="297" t="str">
        <f>+IF(E3115=2012,VLOOKUP(D3115,K_navn!$A$2:$C$359,2),"")</f>
        <v/>
      </c>
      <c r="C3115" s="297" t="str">
        <f>+IF(E3115=2012,VLOOKUP(D3115,K_navn!$A$2:$C$359,3),"")</f>
        <v/>
      </c>
      <c r="D3115" s="115">
        <f>+'Ark1'!P4923</f>
        <v>1813</v>
      </c>
      <c r="E3115" s="115">
        <f>+'Ark1'!C4923</f>
        <v>2014</v>
      </c>
      <c r="F3115" s="116" t="str">
        <f>+IF('Ark1'!Q4923=0,"",'Ark1'!Q4923)</f>
        <v/>
      </c>
      <c r="G3115" s="116">
        <f>+'Ark1'!R4923</f>
        <v>0</v>
      </c>
      <c r="H3115" s="116">
        <f>+'Ark1'!S4923</f>
        <v>0</v>
      </c>
      <c r="I3115" s="222" t="str">
        <f>+IF(G3115=0,"",'Ark1'!AA4923)</f>
        <v/>
      </c>
      <c r="J3115" s="222" t="str">
        <f>+IF(G3115=0,"",'Ark1'!AB4923)</f>
        <v/>
      </c>
      <c r="K3115" s="114" t="str">
        <f>+IF(G3115=0,"",'Ark1'!U4923)</f>
        <v/>
      </c>
      <c r="L3115" s="222" t="str">
        <f>+IF(G3115=0,"",'Ark1'!W4923)</f>
        <v/>
      </c>
      <c r="M3115" s="222" t="str">
        <f>+IF(G3115=0,"",'Ark1'!X4923)</f>
        <v/>
      </c>
      <c r="N3115" s="114" t="str">
        <f>+IF(G3115=0,"",'Ark1'!Y4923)</f>
        <v/>
      </c>
      <c r="O3115" s="116" t="str">
        <f>+IF(G3115=0,"",'Ark1'!Z4923)</f>
        <v/>
      </c>
      <c r="P3115" s="116" t="str">
        <f t="shared" si="50"/>
        <v/>
      </c>
      <c r="Q3115" s="114" t="str">
        <f>+IF(G3115=0,"",'Ark1'!T4923)</f>
        <v/>
      </c>
      <c r="R3115" s="222" t="str">
        <f>+IF(G3115=0,"",'Ark1'!V4923)</f>
        <v/>
      </c>
      <c r="S3115" s="32"/>
    </row>
    <row r="3116" spans="1:19" x14ac:dyDescent="0.5">
      <c r="A3116" s="32"/>
      <c r="B3116" s="297" t="str">
        <f>+IF(E3116=2012,VLOOKUP(D3116,K_navn!$A$2:$C$359,2),"")</f>
        <v/>
      </c>
      <c r="C3116" s="297" t="str">
        <f>+IF(E3116=2012,VLOOKUP(D3116,K_navn!$A$2:$C$359,3),"")</f>
        <v/>
      </c>
      <c r="D3116" s="115">
        <f>+'Ark1'!P4924</f>
        <v>1813</v>
      </c>
      <c r="E3116" s="115">
        <f>+'Ark1'!C4924</f>
        <v>2015</v>
      </c>
      <c r="F3116" s="116">
        <f>+IF('Ark1'!Q4924=0,"",'Ark1'!Q4924)</f>
        <v>1</v>
      </c>
      <c r="G3116" s="116">
        <f>+'Ark1'!R4924</f>
        <v>298</v>
      </c>
      <c r="H3116" s="116">
        <f>+'Ark1'!S4924</f>
        <v>298</v>
      </c>
      <c r="I3116" s="222">
        <f>+IF(G3116=0,"",'Ark1'!AA4924)</f>
        <v>0.78522305077600085</v>
      </c>
      <c r="J3116" s="222">
        <f>+IF(G3116=0,"",'Ark1'!AB4924)</f>
        <v>0.79569801050356115</v>
      </c>
      <c r="K3116" s="114">
        <f>+IF(G3116=0,"",'Ark1'!U4924)</f>
        <v>60.234899328859058</v>
      </c>
      <c r="L3116" s="222">
        <f>+IF(G3116=0,"",'Ark1'!W4924)</f>
        <v>81.777852348993292</v>
      </c>
      <c r="M3116" s="222">
        <f>+IF(G3116=0,"",'Ark1'!X4924)</f>
        <v>10.312674456608985</v>
      </c>
      <c r="N3116" s="114">
        <f>+IF(G3116=0,"",'Ark1'!Y4924)</f>
        <v>2.4966803778875097</v>
      </c>
      <c r="O3116" s="116">
        <f>+IF(G3116=0,"",'Ark1'!Z4924)</f>
        <v>-32.674760789105221</v>
      </c>
      <c r="P3116" s="116">
        <f t="shared" si="50"/>
        <v>298</v>
      </c>
      <c r="Q3116" s="114">
        <f>+IF(G3116=0,"",'Ark1'!T4924)</f>
        <v>15.731543624161077</v>
      </c>
      <c r="R3116" s="222">
        <f>+IF(G3116=0,"",'Ark1'!V4924)</f>
        <v>88.600056716135711</v>
      </c>
      <c r="S3116" s="32"/>
    </row>
    <row r="3117" spans="1:19" x14ac:dyDescent="0.5">
      <c r="A3117" s="32"/>
      <c r="B3117" s="297" t="str">
        <f>+IF(E3117=2012,VLOOKUP(D3117,K_navn!$A$2:$C$359,2),"")</f>
        <v/>
      </c>
      <c r="C3117" s="297" t="str">
        <f>+IF(E3117=2012,VLOOKUP(D3117,K_navn!$A$2:$C$359,3),"")</f>
        <v/>
      </c>
      <c r="D3117" s="115">
        <f>+'Ark1'!P4925</f>
        <v>1813</v>
      </c>
      <c r="E3117" s="115">
        <f>+'Ark1'!C4925</f>
        <v>2016</v>
      </c>
      <c r="F3117" s="116" t="str">
        <f>+IF('Ark1'!Q4925=0,"",'Ark1'!Q4925)</f>
        <v/>
      </c>
      <c r="G3117" s="116">
        <f>+'Ark1'!R4925</f>
        <v>0</v>
      </c>
      <c r="H3117" s="116">
        <f>+'Ark1'!S4925</f>
        <v>0</v>
      </c>
      <c r="I3117" s="222" t="str">
        <f>+IF(G3117=0,"",'Ark1'!AA4925)</f>
        <v/>
      </c>
      <c r="J3117" s="222" t="str">
        <f>+IF(G3117=0,"",'Ark1'!AB4925)</f>
        <v/>
      </c>
      <c r="K3117" s="114" t="str">
        <f>+IF(G3117=0,"",'Ark1'!U4925)</f>
        <v/>
      </c>
      <c r="L3117" s="222" t="str">
        <f>+IF(G3117=0,"",'Ark1'!W4925)</f>
        <v/>
      </c>
      <c r="M3117" s="222" t="str">
        <f>+IF(G3117=0,"",'Ark1'!X4925)</f>
        <v/>
      </c>
      <c r="N3117" s="114" t="str">
        <f>+IF(G3117=0,"",'Ark1'!Y4925)</f>
        <v/>
      </c>
      <c r="O3117" s="116" t="str">
        <f>+IF(G3117=0,"",'Ark1'!Z4925)</f>
        <v/>
      </c>
      <c r="P3117" s="116" t="str">
        <f t="shared" si="50"/>
        <v/>
      </c>
      <c r="Q3117" s="114" t="str">
        <f>+IF(G3117=0,"",'Ark1'!T4925)</f>
        <v/>
      </c>
      <c r="R3117" s="222" t="str">
        <f>+IF(G3117=0,"",'Ark1'!V4925)</f>
        <v/>
      </c>
      <c r="S3117" s="32"/>
    </row>
    <row r="3118" spans="1:19" x14ac:dyDescent="0.5">
      <c r="A3118" s="32"/>
      <c r="B3118" s="297" t="str">
        <f>+IF(E3118=2012,VLOOKUP(D3118,K_navn!$A$2:$C$359,2),"")</f>
        <v/>
      </c>
      <c r="C3118" s="297" t="str">
        <f>+IF(E3118=2012,VLOOKUP(D3118,K_navn!$A$2:$C$359,3),"")</f>
        <v/>
      </c>
      <c r="D3118" s="115">
        <f>+'Ark1'!P4926</f>
        <v>1813</v>
      </c>
      <c r="E3118" s="115">
        <f>+'Ark1'!C4926</f>
        <v>2017</v>
      </c>
      <c r="F3118" s="116" t="str">
        <f>+IF('Ark1'!Q4926=0,"",'Ark1'!Q4926)</f>
        <v/>
      </c>
      <c r="G3118" s="116">
        <f>+'Ark1'!R4926</f>
        <v>0</v>
      </c>
      <c r="H3118" s="116">
        <f>+'Ark1'!S4926</f>
        <v>0</v>
      </c>
      <c r="I3118" s="222" t="str">
        <f>+IF(G3118=0,"",'Ark1'!AA4926)</f>
        <v/>
      </c>
      <c r="J3118" s="222" t="str">
        <f>+IF(G3118=0,"",'Ark1'!AB4926)</f>
        <v/>
      </c>
      <c r="K3118" s="114" t="str">
        <f>+IF(G3118=0,"",'Ark1'!U4926)</f>
        <v/>
      </c>
      <c r="L3118" s="222" t="str">
        <f>+IF(G3118=0,"",'Ark1'!W4926)</f>
        <v/>
      </c>
      <c r="M3118" s="222" t="str">
        <f>+IF(G3118=0,"",'Ark1'!X4926)</f>
        <v/>
      </c>
      <c r="N3118" s="114" t="str">
        <f>+IF(G3118=0,"",'Ark1'!Y4926)</f>
        <v/>
      </c>
      <c r="O3118" s="116" t="str">
        <f>+IF(G3118=0,"",'Ark1'!Z4926)</f>
        <v/>
      </c>
      <c r="P3118" s="116" t="str">
        <f t="shared" si="50"/>
        <v/>
      </c>
      <c r="Q3118" s="114" t="str">
        <f>+IF(G3118=0,"",'Ark1'!T4926)</f>
        <v/>
      </c>
      <c r="R3118" s="222" t="str">
        <f>+IF(G3118=0,"",'Ark1'!V4926)</f>
        <v/>
      </c>
      <c r="S3118" s="32"/>
    </row>
    <row r="3119" spans="1:19" x14ac:dyDescent="0.5">
      <c r="A3119" s="32"/>
      <c r="B3119" s="297" t="str">
        <f>+IF(E3119=2012,VLOOKUP(D3119,K_navn!$A$2:$C$359,2),"")</f>
        <v/>
      </c>
      <c r="C3119" s="297" t="str">
        <f>+IF(E3119=2012,VLOOKUP(D3119,K_navn!$A$2:$C$359,3),"")</f>
        <v/>
      </c>
      <c r="D3119" s="115">
        <f>+'Ark1'!P4927</f>
        <v>1813</v>
      </c>
      <c r="E3119" s="115">
        <f>+'Ark1'!C4927</f>
        <v>2018</v>
      </c>
      <c r="F3119" s="116" t="str">
        <f>+IF('Ark1'!Q4927=0,"",'Ark1'!Q4927)</f>
        <v/>
      </c>
      <c r="G3119" s="116">
        <f>+'Ark1'!R4927</f>
        <v>0</v>
      </c>
      <c r="H3119" s="116">
        <f>+'Ark1'!S4927</f>
        <v>0</v>
      </c>
      <c r="I3119" s="222" t="str">
        <f>+IF(G3119=0,"",'Ark1'!AA4927)</f>
        <v/>
      </c>
      <c r="J3119" s="222" t="str">
        <f>+IF(G3119=0,"",'Ark1'!AB4927)</f>
        <v/>
      </c>
      <c r="K3119" s="114" t="str">
        <f>+IF(G3119=0,"",'Ark1'!U4927)</f>
        <v/>
      </c>
      <c r="L3119" s="222" t="str">
        <f>+IF(G3119=0,"",'Ark1'!W4927)</f>
        <v/>
      </c>
      <c r="M3119" s="222" t="str">
        <f>+IF(G3119=0,"",'Ark1'!X4927)</f>
        <v/>
      </c>
      <c r="N3119" s="114" t="str">
        <f>+IF(G3119=0,"",'Ark1'!Y4927)</f>
        <v/>
      </c>
      <c r="O3119" s="116" t="str">
        <f>+IF(G3119=0,"",'Ark1'!Z4927)</f>
        <v/>
      </c>
      <c r="P3119" s="116" t="str">
        <f t="shared" si="50"/>
        <v/>
      </c>
      <c r="Q3119" s="114" t="str">
        <f>+IF(G3119=0,"",'Ark1'!T4927)</f>
        <v/>
      </c>
      <c r="R3119" s="222" t="str">
        <f>+IF(G3119=0,"",'Ark1'!V4927)</f>
        <v/>
      </c>
      <c r="S3119" s="32"/>
    </row>
    <row r="3120" spans="1:19" x14ac:dyDescent="0.5">
      <c r="A3120" s="32"/>
      <c r="B3120" s="297" t="str">
        <f>+IF(E3120=2012,VLOOKUP(D3120,K_navn!$A$2:$C$359,2),"")</f>
        <v/>
      </c>
      <c r="C3120" s="297" t="str">
        <f>+IF(E3120=2012,VLOOKUP(D3120,K_navn!$A$2:$C$359,3),"")</f>
        <v/>
      </c>
      <c r="D3120" s="115">
        <f>+'Ark1'!P4928</f>
        <v>1813</v>
      </c>
      <c r="E3120" s="115">
        <f>+'Ark1'!C4928</f>
        <v>2019</v>
      </c>
      <c r="F3120" s="116" t="str">
        <f>+IF('Ark1'!Q4928=0,"",'Ark1'!Q4928)</f>
        <v/>
      </c>
      <c r="G3120" s="116">
        <f>+'Ark1'!R4928</f>
        <v>0</v>
      </c>
      <c r="H3120" s="116">
        <f>+'Ark1'!S4928</f>
        <v>0</v>
      </c>
      <c r="I3120" s="222" t="str">
        <f>+IF(G3120=0,"",'Ark1'!AA4928)</f>
        <v/>
      </c>
      <c r="J3120" s="222" t="str">
        <f>+IF(G3120=0,"",'Ark1'!AB4928)</f>
        <v/>
      </c>
      <c r="K3120" s="114" t="str">
        <f>+IF(G3120=0,"",'Ark1'!U4928)</f>
        <v/>
      </c>
      <c r="L3120" s="222" t="str">
        <f>+IF(G3120=0,"",'Ark1'!W4928)</f>
        <v/>
      </c>
      <c r="M3120" s="222" t="str">
        <f>+IF(G3120=0,"",'Ark1'!X4928)</f>
        <v/>
      </c>
      <c r="N3120" s="114" t="str">
        <f>+IF(G3120=0,"",'Ark1'!Y4928)</f>
        <v/>
      </c>
      <c r="O3120" s="116" t="str">
        <f>+IF(G3120=0,"",'Ark1'!Z4928)</f>
        <v/>
      </c>
      <c r="P3120" s="116" t="str">
        <f t="shared" si="50"/>
        <v/>
      </c>
      <c r="Q3120" s="114" t="str">
        <f>+IF(G3120=0,"",'Ark1'!T4928)</f>
        <v/>
      </c>
      <c r="R3120" s="222" t="str">
        <f>+IF(G3120=0,"",'Ark1'!V4928)</f>
        <v/>
      </c>
      <c r="S3120" s="32"/>
    </row>
    <row r="3121" spans="1:19" x14ac:dyDescent="0.5">
      <c r="A3121" s="32"/>
      <c r="B3121" s="297" t="str">
        <f>+IF(E3121=2012,VLOOKUP(D3121,K_navn!$A$2:$C$359,2),"")</f>
        <v/>
      </c>
      <c r="C3121" s="297" t="str">
        <f>+IF(E3121=2012,VLOOKUP(D3121,K_navn!$A$2:$C$359,3),"")</f>
        <v/>
      </c>
      <c r="D3121" s="115">
        <f>+'Ark1'!P4929</f>
        <v>1813</v>
      </c>
      <c r="E3121" s="115">
        <f>+'Ark1'!C4929</f>
        <v>2020</v>
      </c>
      <c r="F3121" s="116" t="str">
        <f>+IF('Ark1'!Q4929=0,"",'Ark1'!Q4929)</f>
        <v/>
      </c>
      <c r="G3121" s="116">
        <f>+'Ark1'!R4929</f>
        <v>0</v>
      </c>
      <c r="H3121" s="116">
        <f>+'Ark1'!S4929</f>
        <v>0</v>
      </c>
      <c r="I3121" s="222" t="str">
        <f>+IF(G3121=0,"",'Ark1'!AA4929)</f>
        <v/>
      </c>
      <c r="J3121" s="222" t="str">
        <f>+IF(G3121=0,"",'Ark1'!AB4929)</f>
        <v/>
      </c>
      <c r="K3121" s="114" t="str">
        <f>+IF(G3121=0,"",'Ark1'!U4929)</f>
        <v/>
      </c>
      <c r="L3121" s="222" t="str">
        <f>+IF(G3121=0,"",'Ark1'!W4929)</f>
        <v/>
      </c>
      <c r="M3121" s="222" t="str">
        <f>+IF(G3121=0,"",'Ark1'!X4929)</f>
        <v/>
      </c>
      <c r="N3121" s="114" t="str">
        <f>+IF(G3121=0,"",'Ark1'!Y4929)</f>
        <v/>
      </c>
      <c r="O3121" s="116" t="str">
        <f>+IF(G3121=0,"",'Ark1'!Z4929)</f>
        <v/>
      </c>
      <c r="P3121" s="116" t="str">
        <f t="shared" si="50"/>
        <v/>
      </c>
      <c r="Q3121" s="114" t="str">
        <f>+IF(G3121=0,"",'Ark1'!T4929)</f>
        <v/>
      </c>
      <c r="R3121" s="222" t="str">
        <f>+IF(G3121=0,"",'Ark1'!V4929)</f>
        <v/>
      </c>
      <c r="S3121" s="32"/>
    </row>
    <row r="3122" spans="1:19" x14ac:dyDescent="0.5">
      <c r="A3122" s="32"/>
      <c r="B3122" s="297" t="str">
        <f>+IF(E3122=2012,VLOOKUP(D3122,K_navn!$A$2:$C$359,2),"")</f>
        <v/>
      </c>
      <c r="C3122" s="297" t="str">
        <f>+IF(E3122=2012,VLOOKUP(D3122,K_navn!$A$2:$C$359,3),"")</f>
        <v/>
      </c>
      <c r="D3122" s="115">
        <f>+'Ark1'!P4930</f>
        <v>1813</v>
      </c>
      <c r="E3122" s="115">
        <f>+'Ark1'!C4930</f>
        <v>2021</v>
      </c>
      <c r="F3122" s="116" t="str">
        <f>+IF('Ark1'!Q4930=0,"",'Ark1'!Q4930)</f>
        <v/>
      </c>
      <c r="G3122" s="116">
        <f>+'Ark1'!R4930</f>
        <v>0</v>
      </c>
      <c r="H3122" s="116">
        <f>+'Ark1'!S4930</f>
        <v>0</v>
      </c>
      <c r="I3122" s="222" t="str">
        <f>+IF(G3122=0,"",'Ark1'!AA4930)</f>
        <v/>
      </c>
      <c r="J3122" s="222" t="str">
        <f>+IF(G3122=0,"",'Ark1'!AB4930)</f>
        <v/>
      </c>
      <c r="K3122" s="114" t="str">
        <f>+IF(G3122=0,"",'Ark1'!U4930)</f>
        <v/>
      </c>
      <c r="L3122" s="222" t="str">
        <f>+IF(G3122=0,"",'Ark1'!W4930)</f>
        <v/>
      </c>
      <c r="M3122" s="222" t="str">
        <f>+IF(G3122=0,"",'Ark1'!X4930)</f>
        <v/>
      </c>
      <c r="N3122" s="114" t="str">
        <f>+IF(G3122=0,"",'Ark1'!Y4930)</f>
        <v/>
      </c>
      <c r="O3122" s="116" t="str">
        <f>+IF(G3122=0,"",'Ark1'!Z4930)</f>
        <v/>
      </c>
      <c r="P3122" s="116" t="str">
        <f t="shared" si="50"/>
        <v/>
      </c>
      <c r="Q3122" s="114" t="str">
        <f>+IF(G3122=0,"",'Ark1'!T4930)</f>
        <v/>
      </c>
      <c r="R3122" s="222" t="str">
        <f>+IF(G3122=0,"",'Ark1'!V4930)</f>
        <v/>
      </c>
      <c r="S3122" s="32"/>
    </row>
    <row r="3123" spans="1:19" x14ac:dyDescent="0.5">
      <c r="A3123" s="32"/>
      <c r="B3123" s="297" t="str">
        <f>+IF(E3123=2012,VLOOKUP(D3123,K_navn!$A$2:$C$359,2),"")</f>
        <v/>
      </c>
      <c r="C3123" s="297" t="str">
        <f>+IF(E3123=2012,VLOOKUP(D3123,K_navn!$A$2:$C$359,3),"")</f>
        <v/>
      </c>
      <c r="D3123" s="115">
        <f>+'Ark1'!P4931</f>
        <v>1813</v>
      </c>
      <c r="E3123" s="115">
        <f>+'Ark1'!C4931</f>
        <v>2022</v>
      </c>
      <c r="F3123" s="116" t="str">
        <f>+IF('Ark1'!Q4931=0,"",'Ark1'!Q4931)</f>
        <v/>
      </c>
      <c r="G3123" s="116">
        <f>+'Ark1'!R4931</f>
        <v>0</v>
      </c>
      <c r="H3123" s="116">
        <f>+'Ark1'!S4931</f>
        <v>0</v>
      </c>
      <c r="I3123" s="222" t="str">
        <f>+IF(G3123=0,"",'Ark1'!AA4931)</f>
        <v/>
      </c>
      <c r="J3123" s="222" t="str">
        <f>+IF(G3123=0,"",'Ark1'!AB4931)</f>
        <v/>
      </c>
      <c r="K3123" s="114" t="str">
        <f>+IF(G3123=0,"",'Ark1'!U4931)</f>
        <v/>
      </c>
      <c r="L3123" s="222" t="str">
        <f>+IF(G3123=0,"",'Ark1'!W4931)</f>
        <v/>
      </c>
      <c r="M3123" s="222" t="str">
        <f>+IF(G3123=0,"",'Ark1'!X4931)</f>
        <v/>
      </c>
      <c r="N3123" s="114" t="str">
        <f>+IF(G3123=0,"",'Ark1'!Y4931)</f>
        <v/>
      </c>
      <c r="O3123" s="116" t="str">
        <f>+IF(G3123=0,"",'Ark1'!Z4931)</f>
        <v/>
      </c>
      <c r="P3123" s="116" t="str">
        <f t="shared" si="50"/>
        <v/>
      </c>
      <c r="Q3123" s="114" t="str">
        <f>+IF(G3123=0,"",'Ark1'!T4931)</f>
        <v/>
      </c>
      <c r="R3123" s="222" t="str">
        <f>+IF(G3123=0,"",'Ark1'!V4931)</f>
        <v/>
      </c>
      <c r="S3123" s="32"/>
    </row>
    <row r="3124" spans="1:19" x14ac:dyDescent="0.5">
      <c r="A3124" s="32"/>
      <c r="B3124" s="297" t="str">
        <f>+IF(E3124=2012,VLOOKUP(D3124,K_navn!$A$2:$C$359,2),"")</f>
        <v>Vega</v>
      </c>
      <c r="C3124" s="297" t="str">
        <f>+IF(E3124=2012,VLOOKUP(D3124,K_navn!$A$2:$C$359,3),"")</f>
        <v>Nordland</v>
      </c>
      <c r="D3124" s="115">
        <f>+'Ark1'!P4932</f>
        <v>1815</v>
      </c>
      <c r="E3124" s="115">
        <f>+'Ark1'!C4932</f>
        <v>2012</v>
      </c>
      <c r="F3124" s="116">
        <f>+IF('Ark1'!Q4932=0,"",'Ark1'!Q4932)</f>
        <v>1</v>
      </c>
      <c r="G3124" s="116">
        <f>+'Ark1'!R4932</f>
        <v>2</v>
      </c>
      <c r="H3124" s="116">
        <f>+'Ark1'!S4932</f>
        <v>2</v>
      </c>
      <c r="I3124" s="222">
        <f>+IF(G3124=0,"",'Ark1'!AA4932)</f>
        <v>0.20768431983385252</v>
      </c>
      <c r="J3124" s="222">
        <f>+IF(G3124=0,"",'Ark1'!AB4932)</f>
        <v>0.24904751919259033</v>
      </c>
      <c r="K3124" s="114">
        <f>+IF(G3124=0,"",'Ark1'!U4932)</f>
        <v>59</v>
      </c>
      <c r="L3124" s="222">
        <f>+IF(G3124=0,"",'Ark1'!W4932)</f>
        <v>91.45</v>
      </c>
      <c r="M3124" s="222">
        <f>+IF(G3124=0,"",'Ark1'!X4932)</f>
        <v>12.649999999999959</v>
      </c>
      <c r="N3124" s="114">
        <f>+IF(G3124=0,"",'Ark1'!Y4932)</f>
        <v>2</v>
      </c>
      <c r="O3124" s="116">
        <f>+IF(G3124=0,"",'Ark1'!Z4932)</f>
        <v>-100.00000000000099</v>
      </c>
      <c r="P3124" s="116">
        <f t="shared" si="50"/>
        <v>2</v>
      </c>
      <c r="Q3124" s="114">
        <f>+IF(G3124=0,"",'Ark1'!T4932)</f>
        <v>15.5</v>
      </c>
      <c r="R3124" s="222">
        <f>+IF(G3124=0,"",'Ark1'!V4932)</f>
        <v>99.079089924160385</v>
      </c>
      <c r="S3124" s="32"/>
    </row>
    <row r="3125" spans="1:19" x14ac:dyDescent="0.5">
      <c r="A3125" s="32"/>
      <c r="B3125" s="297" t="str">
        <f>+IF(E3125=2012,VLOOKUP(D3125,K_navn!$A$2:$C$359,2),"")</f>
        <v/>
      </c>
      <c r="C3125" s="297" t="str">
        <f>+IF(E3125=2012,VLOOKUP(D3125,K_navn!$A$2:$C$359,3),"")</f>
        <v/>
      </c>
      <c r="D3125" s="115">
        <f>+'Ark1'!P4933</f>
        <v>1815</v>
      </c>
      <c r="E3125" s="115">
        <f>+'Ark1'!C4933</f>
        <v>2013</v>
      </c>
      <c r="F3125" s="116">
        <f>+IF('Ark1'!Q4933=0,"",'Ark1'!Q4933)</f>
        <v>4</v>
      </c>
      <c r="G3125" s="116">
        <f>+'Ark1'!R4933</f>
        <v>9</v>
      </c>
      <c r="H3125" s="116">
        <f>+'Ark1'!S4933</f>
        <v>9</v>
      </c>
      <c r="I3125" s="222">
        <f>+IF(G3125=0,"",'Ark1'!AA4933)</f>
        <v>0.16734845667534395</v>
      </c>
      <c r="J3125" s="222">
        <f>+IF(G3125=0,"",'Ark1'!AB4933)</f>
        <v>0.19882427612963061</v>
      </c>
      <c r="K3125" s="114">
        <f>+IF(G3125=0,"",'Ark1'!U4933)</f>
        <v>61.33333333333335</v>
      </c>
      <c r="L3125" s="222">
        <f>+IF(G3125=0,"",'Ark1'!W4933)</f>
        <v>88.511111111111106</v>
      </c>
      <c r="M3125" s="222">
        <f>+IF(G3125=0,"",'Ark1'!X4933)</f>
        <v>6.7876430935510808</v>
      </c>
      <c r="N3125" s="114">
        <f>+IF(G3125=0,"",'Ark1'!Y4933)</f>
        <v>2.0548046676561285</v>
      </c>
      <c r="O3125" s="116">
        <f>+IF(G3125=0,"",'Ark1'!Z4933)</f>
        <v>-53.481817809630122</v>
      </c>
      <c r="P3125" s="116">
        <f t="shared" ref="P3125:P3188" si="51">+IF(G3125=0,"",H3125/F3125)</f>
        <v>2.25</v>
      </c>
      <c r="Q3125" s="114">
        <f>+IF(G3125=0,"",'Ark1'!T4933)</f>
        <v>16</v>
      </c>
      <c r="R3125" s="222">
        <f>+IF(G3125=0,"",'Ark1'!V4933)</f>
        <v>95.895028289394475</v>
      </c>
      <c r="S3125" s="32"/>
    </row>
    <row r="3126" spans="1:19" x14ac:dyDescent="0.5">
      <c r="A3126" s="32"/>
      <c r="B3126" s="297" t="str">
        <f>+IF(E3126=2012,VLOOKUP(D3126,K_navn!$A$2:$C$359,2),"")</f>
        <v/>
      </c>
      <c r="C3126" s="297" t="str">
        <f>+IF(E3126=2012,VLOOKUP(D3126,K_navn!$A$2:$C$359,3),"")</f>
        <v/>
      </c>
      <c r="D3126" s="115">
        <f>+'Ark1'!P4934</f>
        <v>1815</v>
      </c>
      <c r="E3126" s="115">
        <f>+'Ark1'!C4934</f>
        <v>2014</v>
      </c>
      <c r="F3126" s="116">
        <f>+IF('Ark1'!Q4934=0,"",'Ark1'!Q4934)</f>
        <v>2</v>
      </c>
      <c r="G3126" s="116">
        <f>+'Ark1'!R4934</f>
        <v>9</v>
      </c>
      <c r="H3126" s="116">
        <f>+'Ark1'!S4934</f>
        <v>9</v>
      </c>
      <c r="I3126" s="222">
        <f>+IF(G3126=0,"",'Ark1'!AA4934)</f>
        <v>8.4674005080440304E-2</v>
      </c>
      <c r="J3126" s="222">
        <f>+IF(G3126=0,"",'Ark1'!AB4934)</f>
        <v>7.6377303881173031E-2</v>
      </c>
      <c r="K3126" s="114">
        <f>+IF(G3126=0,"",'Ark1'!U4934)</f>
        <v>62.444444444444443</v>
      </c>
      <c r="L3126" s="222">
        <f>+IF(G3126=0,"",'Ark1'!W4934)</f>
        <v>69.666666666666686</v>
      </c>
      <c r="M3126" s="222">
        <f>+IF(G3126=0,"",'Ark1'!X4934)</f>
        <v>19.676833530265395</v>
      </c>
      <c r="N3126" s="114">
        <f>+IF(G3126=0,"",'Ark1'!Y4934)</f>
        <v>4.0855058468556642</v>
      </c>
      <c r="O3126" s="116">
        <f>+IF(G3126=0,"",'Ark1'!Z4934)</f>
        <v>-42.925096833116875</v>
      </c>
      <c r="P3126" s="116">
        <f t="shared" si="51"/>
        <v>4.5</v>
      </c>
      <c r="Q3126" s="114">
        <f>+IF(G3126=0,"",'Ark1'!T4934)</f>
        <v>16.333333333333332</v>
      </c>
      <c r="R3126" s="222">
        <f>+IF(G3126=0,"",'Ark1'!V4934)</f>
        <v>75.478512098230397</v>
      </c>
      <c r="S3126" s="32"/>
    </row>
    <row r="3127" spans="1:19" x14ac:dyDescent="0.5">
      <c r="A3127" s="32"/>
      <c r="B3127" s="297" t="str">
        <f>+IF(E3127=2012,VLOOKUP(D3127,K_navn!$A$2:$C$359,2),"")</f>
        <v/>
      </c>
      <c r="C3127" s="297" t="str">
        <f>+IF(E3127=2012,VLOOKUP(D3127,K_navn!$A$2:$C$359,3),"")</f>
        <v/>
      </c>
      <c r="D3127" s="115">
        <f>+'Ark1'!P4935</f>
        <v>1815</v>
      </c>
      <c r="E3127" s="115">
        <f>+'Ark1'!C4935</f>
        <v>2015</v>
      </c>
      <c r="F3127" s="116">
        <f>+IF('Ark1'!Q4935=0,"",'Ark1'!Q4935)</f>
        <v>3</v>
      </c>
      <c r="G3127" s="116">
        <f>+'Ark1'!R4935</f>
        <v>6</v>
      </c>
      <c r="H3127" s="116">
        <f>+'Ark1'!S4935</f>
        <v>6</v>
      </c>
      <c r="I3127" s="222">
        <f>+IF(G3127=0,"",'Ark1'!AA4935)</f>
        <v>1.580986008273827E-2</v>
      </c>
      <c r="J3127" s="222">
        <f>+IF(G3127=0,"",'Ark1'!AB4935)</f>
        <v>1.5110876546424181E-2</v>
      </c>
      <c r="K3127" s="114">
        <f>+IF(G3127=0,"",'Ark1'!U4935)</f>
        <v>60</v>
      </c>
      <c r="L3127" s="222">
        <f>+IF(G3127=0,"",'Ark1'!W4935)</f>
        <v>77.13333333333334</v>
      </c>
      <c r="M3127" s="222">
        <f>+IF(G3127=0,"",'Ark1'!X4935)</f>
        <v>12.695624793167484</v>
      </c>
      <c r="N3127" s="114">
        <f>+IF(G3127=0,"",'Ark1'!Y4935)</f>
        <v>2.2360679774997898</v>
      </c>
      <c r="O3127" s="116">
        <f>+IF(G3127=0,"",'Ark1'!Z4935)</f>
        <v>-26.125804918319087</v>
      </c>
      <c r="P3127" s="116">
        <f t="shared" si="51"/>
        <v>2</v>
      </c>
      <c r="Q3127" s="114">
        <f>+IF(G3127=0,"",'Ark1'!T4935)</f>
        <v>16</v>
      </c>
      <c r="R3127" s="222">
        <f>+IF(G3127=0,"",'Ark1'!V4935)</f>
        <v>83.568075117370896</v>
      </c>
      <c r="S3127" s="32"/>
    </row>
    <row r="3128" spans="1:19" x14ac:dyDescent="0.5">
      <c r="A3128" s="32"/>
      <c r="B3128" s="297" t="str">
        <f>+IF(E3128=2012,VLOOKUP(D3128,K_navn!$A$2:$C$359,2),"")</f>
        <v/>
      </c>
      <c r="C3128" s="297" t="str">
        <f>+IF(E3128=2012,VLOOKUP(D3128,K_navn!$A$2:$C$359,3),"")</f>
        <v/>
      </c>
      <c r="D3128" s="115">
        <f>+'Ark1'!P4936</f>
        <v>1815</v>
      </c>
      <c r="E3128" s="115">
        <f>+'Ark1'!C4936</f>
        <v>2016</v>
      </c>
      <c r="F3128" s="116">
        <f>+IF('Ark1'!Q4936=0,"",'Ark1'!Q4936)</f>
        <v>1</v>
      </c>
      <c r="G3128" s="116">
        <f>+'Ark1'!R4936</f>
        <v>29</v>
      </c>
      <c r="H3128" s="116">
        <f>+'Ark1'!S4936</f>
        <v>29</v>
      </c>
      <c r="I3128" s="222">
        <f>+IF(G3128=0,"",'Ark1'!AA4936)</f>
        <v>6.1838962811327211E-2</v>
      </c>
      <c r="J3128" s="222">
        <f>+IF(G3128=0,"",'Ark1'!AB4936)</f>
        <v>5.4340467055267322E-2</v>
      </c>
      <c r="K3128" s="114">
        <f>+IF(G3128=0,"",'Ark1'!U4936)</f>
        <v>61.310344827586221</v>
      </c>
      <c r="L3128" s="222">
        <f>+IF(G3128=0,"",'Ark1'!W4936)</f>
        <v>71.586206896551758</v>
      </c>
      <c r="M3128" s="222">
        <f>+IF(G3128=0,"",'Ark1'!X4936)</f>
        <v>12.47142179041481</v>
      </c>
      <c r="N3128" s="114">
        <f>+IF(G3128=0,"",'Ark1'!Y4936)</f>
        <v>2.6794678869051634</v>
      </c>
      <c r="O3128" s="116">
        <f>+IF(G3128=0,"",'Ark1'!Z4936)</f>
        <v>-39.0136361377592</v>
      </c>
      <c r="P3128" s="116">
        <f t="shared" si="51"/>
        <v>29</v>
      </c>
      <c r="Q3128" s="114">
        <f>+IF(G3128=0,"",'Ark1'!T4936)</f>
        <v>16.482758620689651</v>
      </c>
      <c r="R3128" s="222">
        <f>+IF(G3128=0,"",'Ark1'!V4936)</f>
        <v>77.558187320207693</v>
      </c>
      <c r="S3128" s="32"/>
    </row>
    <row r="3129" spans="1:19" x14ac:dyDescent="0.5">
      <c r="A3129" s="32"/>
      <c r="B3129" s="297" t="str">
        <f>+IF(E3129=2012,VLOOKUP(D3129,K_navn!$A$2:$C$359,2),"")</f>
        <v/>
      </c>
      <c r="C3129" s="297" t="str">
        <f>+IF(E3129=2012,VLOOKUP(D3129,K_navn!$A$2:$C$359,3),"")</f>
        <v/>
      </c>
      <c r="D3129" s="115">
        <f>+'Ark1'!P4937</f>
        <v>1815</v>
      </c>
      <c r="E3129" s="115">
        <f>+'Ark1'!C4937</f>
        <v>2017</v>
      </c>
      <c r="F3129" s="116">
        <f>+IF('Ark1'!Q4937=0,"",'Ark1'!Q4937)</f>
        <v>1</v>
      </c>
      <c r="G3129" s="116">
        <f>+'Ark1'!R4937</f>
        <v>3</v>
      </c>
      <c r="H3129" s="116">
        <f>+'Ark1'!S4937</f>
        <v>3</v>
      </c>
      <c r="I3129" s="222">
        <f>+IF(G3129=0,"",'Ark1'!AA4937)</f>
        <v>8.6562599186311585E-3</v>
      </c>
      <c r="J3129" s="222">
        <f>+IF(G3129=0,"",'Ark1'!AB4937)</f>
        <v>8.957943374980468E-3</v>
      </c>
      <c r="K3129" s="114">
        <f>+IF(G3129=0,"",'Ark1'!U4937)</f>
        <v>57.33333333333335</v>
      </c>
      <c r="L3129" s="222">
        <f>+IF(G3129=0,"",'Ark1'!W4937)</f>
        <v>84.466666666666683</v>
      </c>
      <c r="M3129" s="222">
        <f>+IF(G3129=0,"",'Ark1'!X4937)</f>
        <v>7.7142004698406348</v>
      </c>
      <c r="N3129" s="114">
        <f>+IF(G3129=0,"",'Ark1'!Y4937)</f>
        <v>1.8856180831640736</v>
      </c>
      <c r="O3129" s="116">
        <f>+IF(G3129=0,"",'Ark1'!Z4937)</f>
        <v>-96.857239888301478</v>
      </c>
      <c r="P3129" s="116">
        <f t="shared" si="51"/>
        <v>3</v>
      </c>
      <c r="Q3129" s="114">
        <f>+IF(G3129=0,"",'Ark1'!T4937)</f>
        <v>15</v>
      </c>
      <c r="R3129" s="222">
        <f>+IF(G3129=0,"",'Ark1'!V4937)</f>
        <v>91.513181654026724</v>
      </c>
      <c r="S3129" s="32"/>
    </row>
    <row r="3130" spans="1:19" x14ac:dyDescent="0.5">
      <c r="A3130" s="32"/>
      <c r="B3130" s="297" t="str">
        <f>+IF(E3130=2012,VLOOKUP(D3130,K_navn!$A$2:$C$359,2),"")</f>
        <v/>
      </c>
      <c r="C3130" s="297" t="str">
        <f>+IF(E3130=2012,VLOOKUP(D3130,K_navn!$A$2:$C$359,3),"")</f>
        <v/>
      </c>
      <c r="D3130" s="115">
        <f>+'Ark1'!P4938</f>
        <v>1815</v>
      </c>
      <c r="E3130" s="115">
        <f>+'Ark1'!C4938</f>
        <v>2018</v>
      </c>
      <c r="F3130" s="116">
        <f>+IF('Ark1'!Q4938=0,"",'Ark1'!Q4938)</f>
        <v>1</v>
      </c>
      <c r="G3130" s="116">
        <f>+'Ark1'!R4938</f>
        <v>9</v>
      </c>
      <c r="H3130" s="116">
        <f>+'Ark1'!S4938</f>
        <v>9</v>
      </c>
      <c r="I3130" s="222">
        <f>+IF(G3130=0,"",'Ark1'!AA4938)</f>
        <v>3.5946798737867963E-2</v>
      </c>
      <c r="J3130" s="222">
        <f>+IF(G3130=0,"",'Ark1'!AB4938)</f>
        <v>3.9576049463945683E-2</v>
      </c>
      <c r="K3130" s="114">
        <f>+IF(G3130=0,"",'Ark1'!U4938)</f>
        <v>62.222222222222221</v>
      </c>
      <c r="L3130" s="222">
        <f>+IF(G3130=0,"",'Ark1'!W4938)</f>
        <v>88.433333333333366</v>
      </c>
      <c r="M3130" s="222">
        <f>+IF(G3130=0,"",'Ark1'!X4938)</f>
        <v>6.8016337906579984</v>
      </c>
      <c r="N3130" s="114">
        <f>+IF(G3130=0,"",'Ark1'!Y4938)</f>
        <v>1.0304020550554267</v>
      </c>
      <c r="O3130" s="116">
        <f>+IF(G3130=0,"",'Ark1'!Z4938)</f>
        <v>-2.1667067243809846</v>
      </c>
      <c r="P3130" s="116">
        <f t="shared" si="51"/>
        <v>9</v>
      </c>
      <c r="Q3130" s="114">
        <f>+IF(G3130=0,"",'Ark1'!T4938)</f>
        <v>17</v>
      </c>
      <c r="R3130" s="222">
        <f>+IF(G3130=0,"",'Ark1'!V4938)</f>
        <v>95.810762007945115</v>
      </c>
      <c r="S3130" s="32"/>
    </row>
    <row r="3131" spans="1:19" x14ac:dyDescent="0.5">
      <c r="A3131" s="32"/>
      <c r="B3131" s="297" t="str">
        <f>+IF(E3131=2012,VLOOKUP(D3131,K_navn!$A$2:$C$359,2),"")</f>
        <v/>
      </c>
      <c r="C3131" s="297" t="str">
        <f>+IF(E3131=2012,VLOOKUP(D3131,K_navn!$A$2:$C$359,3),"")</f>
        <v/>
      </c>
      <c r="D3131" s="115">
        <f>+'Ark1'!P4939</f>
        <v>1815</v>
      </c>
      <c r="E3131" s="115">
        <f>+'Ark1'!C4939</f>
        <v>2019</v>
      </c>
      <c r="F3131" s="116" t="str">
        <f>+IF('Ark1'!Q4939=0,"",'Ark1'!Q4939)</f>
        <v/>
      </c>
      <c r="G3131" s="116">
        <f>+'Ark1'!R4939</f>
        <v>0</v>
      </c>
      <c r="H3131" s="116">
        <f>+'Ark1'!S4939</f>
        <v>0</v>
      </c>
      <c r="I3131" s="222" t="str">
        <f>+IF(G3131=0,"",'Ark1'!AA4939)</f>
        <v/>
      </c>
      <c r="J3131" s="222" t="str">
        <f>+IF(G3131=0,"",'Ark1'!AB4939)</f>
        <v/>
      </c>
      <c r="K3131" s="114" t="str">
        <f>+IF(G3131=0,"",'Ark1'!U4939)</f>
        <v/>
      </c>
      <c r="L3131" s="222" t="str">
        <f>+IF(G3131=0,"",'Ark1'!W4939)</f>
        <v/>
      </c>
      <c r="M3131" s="222" t="str">
        <f>+IF(G3131=0,"",'Ark1'!X4939)</f>
        <v/>
      </c>
      <c r="N3131" s="114" t="str">
        <f>+IF(G3131=0,"",'Ark1'!Y4939)</f>
        <v/>
      </c>
      <c r="O3131" s="116" t="str">
        <f>+IF(G3131=0,"",'Ark1'!Z4939)</f>
        <v/>
      </c>
      <c r="P3131" s="116" t="str">
        <f t="shared" si="51"/>
        <v/>
      </c>
      <c r="Q3131" s="114" t="str">
        <f>+IF(G3131=0,"",'Ark1'!T4939)</f>
        <v/>
      </c>
      <c r="R3131" s="222" t="str">
        <f>+IF(G3131=0,"",'Ark1'!V4939)</f>
        <v/>
      </c>
      <c r="S3131" s="32"/>
    </row>
    <row r="3132" spans="1:19" x14ac:dyDescent="0.5">
      <c r="A3132" s="32"/>
      <c r="B3132" s="297" t="str">
        <f>+IF(E3132=2012,VLOOKUP(D3132,K_navn!$A$2:$C$359,2),"")</f>
        <v/>
      </c>
      <c r="C3132" s="297" t="str">
        <f>+IF(E3132=2012,VLOOKUP(D3132,K_navn!$A$2:$C$359,3),"")</f>
        <v/>
      </c>
      <c r="D3132" s="115">
        <f>+'Ark1'!P4940</f>
        <v>1815</v>
      </c>
      <c r="E3132" s="115">
        <f>+'Ark1'!C4940</f>
        <v>2020</v>
      </c>
      <c r="F3132" s="116">
        <f>+IF('Ark1'!Q4940=0,"",'Ark1'!Q4940)</f>
        <v>1</v>
      </c>
      <c r="G3132" s="116">
        <f>+'Ark1'!R4940</f>
        <v>13</v>
      </c>
      <c r="H3132" s="116">
        <f>+'Ark1'!S4940</f>
        <v>13</v>
      </c>
      <c r="I3132" s="222">
        <f>+IF(G3132=0,"",'Ark1'!AA4940)</f>
        <v>6.2266500622665005E-2</v>
      </c>
      <c r="J3132" s="222">
        <f>+IF(G3132=0,"",'Ark1'!AB4940)</f>
        <v>5.7411141851423104E-2</v>
      </c>
      <c r="K3132" s="114">
        <f>+IF(G3132=0,"",'Ark1'!U4940)</f>
        <v>62.384615384615401</v>
      </c>
      <c r="L3132" s="222">
        <f>+IF(G3132=0,"",'Ark1'!W4940)</f>
        <v>76.168461538461557</v>
      </c>
      <c r="M3132" s="222">
        <f>+IF(G3132=0,"",'Ark1'!X4940)</f>
        <v>11.560425761492578</v>
      </c>
      <c r="N3132" s="114">
        <f>+IF(G3132=0,"",'Ark1'!Y4940)</f>
        <v>1.8621105287553927</v>
      </c>
      <c r="O3132" s="116">
        <f>+IF(G3132=0,"",'Ark1'!Z4940)</f>
        <v>1.7358307016408721</v>
      </c>
      <c r="P3132" s="116">
        <f t="shared" si="51"/>
        <v>13</v>
      </c>
      <c r="Q3132" s="114">
        <f>+IF(G3132=0,"",'Ark1'!T4940)</f>
        <v>16.538461538461544</v>
      </c>
      <c r="R3132" s="222">
        <f>+IF(G3132=0,"",'Ark1'!V4940)</f>
        <v>82.522710225852137</v>
      </c>
      <c r="S3132" s="32"/>
    </row>
    <row r="3133" spans="1:19" x14ac:dyDescent="0.5">
      <c r="A3133" s="32"/>
      <c r="B3133" s="297" t="str">
        <f>+IF(E3133=2012,VLOOKUP(D3133,K_navn!$A$2:$C$359,2),"")</f>
        <v/>
      </c>
      <c r="C3133" s="297" t="str">
        <f>+IF(E3133=2012,VLOOKUP(D3133,K_navn!$A$2:$C$359,3),"")</f>
        <v/>
      </c>
      <c r="D3133" s="115">
        <f>+'Ark1'!P4941</f>
        <v>1815</v>
      </c>
      <c r="E3133" s="115">
        <f>+'Ark1'!C4941</f>
        <v>2021</v>
      </c>
      <c r="F3133" s="116" t="str">
        <f>+IF('Ark1'!Q4941=0,"",'Ark1'!Q4941)</f>
        <v/>
      </c>
      <c r="G3133" s="116">
        <f>+'Ark1'!R4941</f>
        <v>0</v>
      </c>
      <c r="H3133" s="116">
        <f>+'Ark1'!S4941</f>
        <v>0</v>
      </c>
      <c r="I3133" s="222" t="str">
        <f>+IF(G3133=0,"",'Ark1'!AA4941)</f>
        <v/>
      </c>
      <c r="J3133" s="222" t="str">
        <f>+IF(G3133=0,"",'Ark1'!AB4941)</f>
        <v/>
      </c>
      <c r="K3133" s="114" t="str">
        <f>+IF(G3133=0,"",'Ark1'!U4941)</f>
        <v/>
      </c>
      <c r="L3133" s="222" t="str">
        <f>+IF(G3133=0,"",'Ark1'!W4941)</f>
        <v/>
      </c>
      <c r="M3133" s="222" t="str">
        <f>+IF(G3133=0,"",'Ark1'!X4941)</f>
        <v/>
      </c>
      <c r="N3133" s="114" t="str">
        <f>+IF(G3133=0,"",'Ark1'!Y4941)</f>
        <v/>
      </c>
      <c r="O3133" s="116" t="str">
        <f>+IF(G3133=0,"",'Ark1'!Z4941)</f>
        <v/>
      </c>
      <c r="P3133" s="116" t="str">
        <f t="shared" si="51"/>
        <v/>
      </c>
      <c r="Q3133" s="114" t="str">
        <f>+IF(G3133=0,"",'Ark1'!T4941)</f>
        <v/>
      </c>
      <c r="R3133" s="222" t="str">
        <f>+IF(G3133=0,"",'Ark1'!V4941)</f>
        <v/>
      </c>
      <c r="S3133" s="32"/>
    </row>
    <row r="3134" spans="1:19" x14ac:dyDescent="0.5">
      <c r="A3134" s="32"/>
      <c r="B3134" s="297" t="str">
        <f>+IF(E3134=2012,VLOOKUP(D3134,K_navn!$A$2:$C$359,2),"")</f>
        <v/>
      </c>
      <c r="C3134" s="297" t="str">
        <f>+IF(E3134=2012,VLOOKUP(D3134,K_navn!$A$2:$C$359,3),"")</f>
        <v/>
      </c>
      <c r="D3134" s="115">
        <f>+'Ark1'!P4942</f>
        <v>1815</v>
      </c>
      <c r="E3134" s="115">
        <f>+'Ark1'!C4942</f>
        <v>2022</v>
      </c>
      <c r="F3134" s="116" t="str">
        <f>+IF('Ark1'!Q4942=0,"",'Ark1'!Q4942)</f>
        <v/>
      </c>
      <c r="G3134" s="116">
        <f>+'Ark1'!R4942</f>
        <v>0</v>
      </c>
      <c r="H3134" s="116">
        <f>+'Ark1'!S4942</f>
        <v>0</v>
      </c>
      <c r="I3134" s="222" t="str">
        <f>+IF(G3134=0,"",'Ark1'!AA4942)</f>
        <v/>
      </c>
      <c r="J3134" s="222" t="str">
        <f>+IF(G3134=0,"",'Ark1'!AB4942)</f>
        <v/>
      </c>
      <c r="K3134" s="114" t="str">
        <f>+IF(G3134=0,"",'Ark1'!U4942)</f>
        <v/>
      </c>
      <c r="L3134" s="222" t="str">
        <f>+IF(G3134=0,"",'Ark1'!W4942)</f>
        <v/>
      </c>
      <c r="M3134" s="222" t="str">
        <f>+IF(G3134=0,"",'Ark1'!X4942)</f>
        <v/>
      </c>
      <c r="N3134" s="114" t="str">
        <f>+IF(G3134=0,"",'Ark1'!Y4942)</f>
        <v/>
      </c>
      <c r="O3134" s="116" t="str">
        <f>+IF(G3134=0,"",'Ark1'!Z4942)</f>
        <v/>
      </c>
      <c r="P3134" s="116" t="str">
        <f t="shared" si="51"/>
        <v/>
      </c>
      <c r="Q3134" s="114" t="str">
        <f>+IF(G3134=0,"",'Ark1'!T4942)</f>
        <v/>
      </c>
      <c r="R3134" s="222" t="str">
        <f>+IF(G3134=0,"",'Ark1'!V4942)</f>
        <v/>
      </c>
      <c r="S3134" s="32"/>
    </row>
    <row r="3135" spans="1:19" x14ac:dyDescent="0.5">
      <c r="A3135" s="32"/>
      <c r="B3135" s="297" t="str">
        <f>+IF(E3135=2012,VLOOKUP(D3135,K_navn!$A$2:$C$359,2),"")</f>
        <v>Vevelstad</v>
      </c>
      <c r="C3135" s="297" t="str">
        <f>+IF(E3135=2012,VLOOKUP(D3135,K_navn!$A$2:$C$359,3),"")</f>
        <v>Nordland</v>
      </c>
      <c r="D3135" s="115">
        <f>+'Ark1'!P4943</f>
        <v>1816</v>
      </c>
      <c r="E3135" s="115">
        <f>+'Ark1'!C4943</f>
        <v>2012</v>
      </c>
      <c r="F3135" s="116" t="str">
        <f>+IF('Ark1'!Q4943=0,"",'Ark1'!Q4943)</f>
        <v/>
      </c>
      <c r="G3135" s="116">
        <f>+'Ark1'!R4943</f>
        <v>0</v>
      </c>
      <c r="H3135" s="116">
        <f>+'Ark1'!S4943</f>
        <v>0</v>
      </c>
      <c r="I3135" s="222" t="str">
        <f>+IF(G3135=0,"",'Ark1'!AA4943)</f>
        <v/>
      </c>
      <c r="J3135" s="222" t="str">
        <f>+IF(G3135=0,"",'Ark1'!AB4943)</f>
        <v/>
      </c>
      <c r="K3135" s="114" t="str">
        <f>+IF(G3135=0,"",'Ark1'!U4943)</f>
        <v/>
      </c>
      <c r="L3135" s="222" t="str">
        <f>+IF(G3135=0,"",'Ark1'!W4943)</f>
        <v/>
      </c>
      <c r="M3135" s="222" t="str">
        <f>+IF(G3135=0,"",'Ark1'!X4943)</f>
        <v/>
      </c>
      <c r="N3135" s="114" t="str">
        <f>+IF(G3135=0,"",'Ark1'!Y4943)</f>
        <v/>
      </c>
      <c r="O3135" s="116" t="str">
        <f>+IF(G3135=0,"",'Ark1'!Z4943)</f>
        <v/>
      </c>
      <c r="P3135" s="116" t="str">
        <f t="shared" si="51"/>
        <v/>
      </c>
      <c r="Q3135" s="114" t="str">
        <f>+IF(G3135=0,"",'Ark1'!T4943)</f>
        <v/>
      </c>
      <c r="R3135" s="222" t="str">
        <f>+IF(G3135=0,"",'Ark1'!V4943)</f>
        <v/>
      </c>
      <c r="S3135" s="32"/>
    </row>
    <row r="3136" spans="1:19" x14ac:dyDescent="0.5">
      <c r="A3136" s="32"/>
      <c r="B3136" s="297" t="str">
        <f>+IF(E3136=2012,VLOOKUP(D3136,K_navn!$A$2:$C$359,2),"")</f>
        <v/>
      </c>
      <c r="C3136" s="297" t="str">
        <f>+IF(E3136=2012,VLOOKUP(D3136,K_navn!$A$2:$C$359,3),"")</f>
        <v/>
      </c>
      <c r="D3136" s="115">
        <f>+'Ark1'!P4944</f>
        <v>1816</v>
      </c>
      <c r="E3136" s="115">
        <f>+'Ark1'!C4944</f>
        <v>2013</v>
      </c>
      <c r="F3136" s="116" t="str">
        <f>+IF('Ark1'!Q4944=0,"",'Ark1'!Q4944)</f>
        <v/>
      </c>
      <c r="G3136" s="116">
        <f>+'Ark1'!R4944</f>
        <v>0</v>
      </c>
      <c r="H3136" s="116">
        <f>+'Ark1'!S4944</f>
        <v>0</v>
      </c>
      <c r="I3136" s="222" t="str">
        <f>+IF(G3136=0,"",'Ark1'!AA4944)</f>
        <v/>
      </c>
      <c r="J3136" s="222" t="str">
        <f>+IF(G3136=0,"",'Ark1'!AB4944)</f>
        <v/>
      </c>
      <c r="K3136" s="114" t="str">
        <f>+IF(G3136=0,"",'Ark1'!U4944)</f>
        <v/>
      </c>
      <c r="L3136" s="222" t="str">
        <f>+IF(G3136=0,"",'Ark1'!W4944)</f>
        <v/>
      </c>
      <c r="M3136" s="222" t="str">
        <f>+IF(G3136=0,"",'Ark1'!X4944)</f>
        <v/>
      </c>
      <c r="N3136" s="114" t="str">
        <f>+IF(G3136=0,"",'Ark1'!Y4944)</f>
        <v/>
      </c>
      <c r="O3136" s="116" t="str">
        <f>+IF(G3136=0,"",'Ark1'!Z4944)</f>
        <v/>
      </c>
      <c r="P3136" s="116" t="str">
        <f t="shared" si="51"/>
        <v/>
      </c>
      <c r="Q3136" s="114" t="str">
        <f>+IF(G3136=0,"",'Ark1'!T4944)</f>
        <v/>
      </c>
      <c r="R3136" s="222" t="str">
        <f>+IF(G3136=0,"",'Ark1'!V4944)</f>
        <v/>
      </c>
      <c r="S3136" s="32"/>
    </row>
    <row r="3137" spans="1:19" x14ac:dyDescent="0.5">
      <c r="A3137" s="32"/>
      <c r="B3137" s="297" t="str">
        <f>+IF(E3137=2012,VLOOKUP(D3137,K_navn!$A$2:$C$359,2),"")</f>
        <v/>
      </c>
      <c r="C3137" s="297" t="str">
        <f>+IF(E3137=2012,VLOOKUP(D3137,K_navn!$A$2:$C$359,3),"")</f>
        <v/>
      </c>
      <c r="D3137" s="115">
        <f>+'Ark1'!P4945</f>
        <v>1816</v>
      </c>
      <c r="E3137" s="115">
        <f>+'Ark1'!C4945</f>
        <v>2014</v>
      </c>
      <c r="F3137" s="116" t="str">
        <f>+IF('Ark1'!Q4945=0,"",'Ark1'!Q4945)</f>
        <v/>
      </c>
      <c r="G3137" s="116">
        <f>+'Ark1'!R4945</f>
        <v>0</v>
      </c>
      <c r="H3137" s="116">
        <f>+'Ark1'!S4945</f>
        <v>0</v>
      </c>
      <c r="I3137" s="222" t="str">
        <f>+IF(G3137=0,"",'Ark1'!AA4945)</f>
        <v/>
      </c>
      <c r="J3137" s="222" t="str">
        <f>+IF(G3137=0,"",'Ark1'!AB4945)</f>
        <v/>
      </c>
      <c r="K3137" s="114" t="str">
        <f>+IF(G3137=0,"",'Ark1'!U4945)</f>
        <v/>
      </c>
      <c r="L3137" s="222" t="str">
        <f>+IF(G3137=0,"",'Ark1'!W4945)</f>
        <v/>
      </c>
      <c r="M3137" s="222" t="str">
        <f>+IF(G3137=0,"",'Ark1'!X4945)</f>
        <v/>
      </c>
      <c r="N3137" s="114" t="str">
        <f>+IF(G3137=0,"",'Ark1'!Y4945)</f>
        <v/>
      </c>
      <c r="O3137" s="116" t="str">
        <f>+IF(G3137=0,"",'Ark1'!Z4945)</f>
        <v/>
      </c>
      <c r="P3137" s="116" t="str">
        <f t="shared" si="51"/>
        <v/>
      </c>
      <c r="Q3137" s="114" t="str">
        <f>+IF(G3137=0,"",'Ark1'!T4945)</f>
        <v/>
      </c>
      <c r="R3137" s="222" t="str">
        <f>+IF(G3137=0,"",'Ark1'!V4945)</f>
        <v/>
      </c>
      <c r="S3137" s="32"/>
    </row>
    <row r="3138" spans="1:19" x14ac:dyDescent="0.5">
      <c r="A3138" s="32"/>
      <c r="B3138" s="297" t="str">
        <f>+IF(E3138=2012,VLOOKUP(D3138,K_navn!$A$2:$C$359,2),"")</f>
        <v/>
      </c>
      <c r="C3138" s="297" t="str">
        <f>+IF(E3138=2012,VLOOKUP(D3138,K_navn!$A$2:$C$359,3),"")</f>
        <v/>
      </c>
      <c r="D3138" s="115">
        <f>+'Ark1'!P4946</f>
        <v>1816</v>
      </c>
      <c r="E3138" s="115">
        <f>+'Ark1'!C4946</f>
        <v>2015</v>
      </c>
      <c r="F3138" s="116">
        <f>+IF('Ark1'!Q4946=0,"",'Ark1'!Q4946)</f>
        <v>2</v>
      </c>
      <c r="G3138" s="116">
        <f>+'Ark1'!R4946</f>
        <v>1285</v>
      </c>
      <c r="H3138" s="116">
        <f>+'Ark1'!S4946</f>
        <v>1283</v>
      </c>
      <c r="I3138" s="222">
        <f>+IF(G3138=0,"",'Ark1'!AA4946)</f>
        <v>3.3859450343864448</v>
      </c>
      <c r="J3138" s="222">
        <f>+IF(G3138=0,"",'Ark1'!AB4946)</f>
        <v>3.4761774810978561</v>
      </c>
      <c r="K3138" s="114">
        <f>+IF(G3138=0,"",'Ark1'!U4946)</f>
        <v>59.787996882307112</v>
      </c>
      <c r="L3138" s="222">
        <f>+IF(G3138=0,"",'Ark1'!W4946)</f>
        <v>82.981060015588511</v>
      </c>
      <c r="M3138" s="222">
        <f>+IF(G3138=0,"",'Ark1'!X4946)</f>
        <v>9.8092035996728306</v>
      </c>
      <c r="N3138" s="114">
        <f>+IF(G3138=0,"",'Ark1'!Y4946)</f>
        <v>2.3686598767736204</v>
      </c>
      <c r="O3138" s="116">
        <f>+IF(G3138=0,"",'Ark1'!Z4946)</f>
        <v>-27.665649669061896</v>
      </c>
      <c r="P3138" s="116">
        <f t="shared" si="51"/>
        <v>641.5</v>
      </c>
      <c r="Q3138" s="114">
        <f>+IF(G3138=0,"",'Ark1'!T4946)</f>
        <v>15.565758754863811</v>
      </c>
      <c r="R3138" s="222">
        <f>+IF(G3138=0,"",'Ark1'!V4946)</f>
        <v>89.96224484022666</v>
      </c>
      <c r="S3138" s="32"/>
    </row>
    <row r="3139" spans="1:19" x14ac:dyDescent="0.5">
      <c r="A3139" s="32"/>
      <c r="B3139" s="297" t="str">
        <f>+IF(E3139=2012,VLOOKUP(D3139,K_navn!$A$2:$C$359,2),"")</f>
        <v/>
      </c>
      <c r="C3139" s="297" t="str">
        <f>+IF(E3139=2012,VLOOKUP(D3139,K_navn!$A$2:$C$359,3),"")</f>
        <v/>
      </c>
      <c r="D3139" s="115">
        <f>+'Ark1'!P4947</f>
        <v>1816</v>
      </c>
      <c r="E3139" s="115">
        <f>+'Ark1'!C4947</f>
        <v>2016</v>
      </c>
      <c r="F3139" s="116">
        <f>+IF('Ark1'!Q4947=0,"",'Ark1'!Q4947)</f>
        <v>2</v>
      </c>
      <c r="G3139" s="116">
        <f>+'Ark1'!R4947</f>
        <v>1296</v>
      </c>
      <c r="H3139" s="116">
        <f>+'Ark1'!S4947</f>
        <v>1295</v>
      </c>
      <c r="I3139" s="222">
        <f>+IF(G3139=0,"",'Ark1'!AA4947)</f>
        <v>2.7635619242579321</v>
      </c>
      <c r="J3139" s="222">
        <f>+IF(G3139=0,"",'Ark1'!AB4947)</f>
        <v>2.7114008420102458</v>
      </c>
      <c r="K3139" s="114">
        <f>+IF(G3139=0,"",'Ark1'!U4947)</f>
        <v>59.6</v>
      </c>
      <c r="L3139" s="222">
        <f>+IF(G3139=0,"",'Ark1'!W4947)</f>
        <v>79.98857142857139</v>
      </c>
      <c r="M3139" s="222">
        <f>+IF(G3139=0,"",'Ark1'!X4947)</f>
        <v>10.073481791859736</v>
      </c>
      <c r="N3139" s="114">
        <f>+IF(G3139=0,"",'Ark1'!Y4947)</f>
        <v>2.3941369826916232</v>
      </c>
      <c r="O3139" s="116">
        <f>+IF(G3139=0,"",'Ark1'!Z4947)</f>
        <v>-33.957014710126373</v>
      </c>
      <c r="P3139" s="116">
        <f t="shared" si="51"/>
        <v>647.5</v>
      </c>
      <c r="Q3139" s="114">
        <f>+IF(G3139=0,"",'Ark1'!T4947)</f>
        <v>15.466049382716044</v>
      </c>
      <c r="R3139" s="222">
        <f>+IF(G3139=0,"",'Ark1'!V4947)</f>
        <v>86.686940771447908</v>
      </c>
      <c r="S3139" s="32"/>
    </row>
    <row r="3140" spans="1:19" x14ac:dyDescent="0.5">
      <c r="A3140" s="32"/>
      <c r="B3140" s="297" t="str">
        <f>+IF(E3140=2012,VLOOKUP(D3140,K_navn!$A$2:$C$359,2),"")</f>
        <v/>
      </c>
      <c r="C3140" s="297" t="str">
        <f>+IF(E3140=2012,VLOOKUP(D3140,K_navn!$A$2:$C$359,3),"")</f>
        <v/>
      </c>
      <c r="D3140" s="115">
        <f>+'Ark1'!P4948</f>
        <v>1816</v>
      </c>
      <c r="E3140" s="115">
        <f>+'Ark1'!C4948</f>
        <v>2017</v>
      </c>
      <c r="F3140" s="116">
        <f>+IF('Ark1'!Q4948=0,"",'Ark1'!Q4948)</f>
        <v>1</v>
      </c>
      <c r="G3140" s="116">
        <f>+'Ark1'!R4948</f>
        <v>335</v>
      </c>
      <c r="H3140" s="116">
        <f>+'Ark1'!S4948</f>
        <v>335</v>
      </c>
      <c r="I3140" s="222">
        <f>+IF(G3140=0,"",'Ark1'!AA4948)</f>
        <v>0.9666156909138125</v>
      </c>
      <c r="J3140" s="222">
        <f>+IF(G3140=0,"",'Ark1'!AB4948)</f>
        <v>0.92476801701712252</v>
      </c>
      <c r="K3140" s="114">
        <f>+IF(G3140=0,"",'Ark1'!U4948)</f>
        <v>59.008955223880598</v>
      </c>
      <c r="L3140" s="222">
        <f>+IF(G3140=0,"",'Ark1'!W4948)</f>
        <v>78.088358208955185</v>
      </c>
      <c r="M3140" s="222">
        <f>+IF(G3140=0,"",'Ark1'!X4948)</f>
        <v>9.1840557159724447</v>
      </c>
      <c r="N3140" s="114">
        <f>+IF(G3140=0,"",'Ark1'!Y4948)</f>
        <v>2.1181328967145605</v>
      </c>
      <c r="O3140" s="116">
        <f>+IF(G3140=0,"",'Ark1'!Z4948)</f>
        <v>-34.732918367329475</v>
      </c>
      <c r="P3140" s="116">
        <f t="shared" si="51"/>
        <v>335</v>
      </c>
      <c r="Q3140" s="114">
        <f>+IF(G3140=0,"",'Ark1'!T4948)</f>
        <v>15.173134328358204</v>
      </c>
      <c r="R3140" s="222">
        <f>+IF(G3140=0,"",'Ark1'!V4948)</f>
        <v>84.602771624003495</v>
      </c>
      <c r="S3140" s="32"/>
    </row>
    <row r="3141" spans="1:19" x14ac:dyDescent="0.5">
      <c r="A3141" s="32"/>
      <c r="B3141" s="297" t="str">
        <f>+IF(E3141=2012,VLOOKUP(D3141,K_navn!$A$2:$C$359,2),"")</f>
        <v/>
      </c>
      <c r="C3141" s="297" t="str">
        <f>+IF(E3141=2012,VLOOKUP(D3141,K_navn!$A$2:$C$359,3),"")</f>
        <v/>
      </c>
      <c r="D3141" s="115">
        <f>+'Ark1'!P4949</f>
        <v>1816</v>
      </c>
      <c r="E3141" s="115">
        <f>+'Ark1'!C4949</f>
        <v>2018</v>
      </c>
      <c r="F3141" s="116" t="str">
        <f>+IF('Ark1'!Q4949=0,"",'Ark1'!Q4949)</f>
        <v/>
      </c>
      <c r="G3141" s="116">
        <f>+'Ark1'!R4949</f>
        <v>0</v>
      </c>
      <c r="H3141" s="116">
        <f>+'Ark1'!S4949</f>
        <v>0</v>
      </c>
      <c r="I3141" s="222" t="str">
        <f>+IF(G3141=0,"",'Ark1'!AA4949)</f>
        <v/>
      </c>
      <c r="J3141" s="222" t="str">
        <f>+IF(G3141=0,"",'Ark1'!AB4949)</f>
        <v/>
      </c>
      <c r="K3141" s="114" t="str">
        <f>+IF(G3141=0,"",'Ark1'!U4949)</f>
        <v/>
      </c>
      <c r="L3141" s="222" t="str">
        <f>+IF(G3141=0,"",'Ark1'!W4949)</f>
        <v/>
      </c>
      <c r="M3141" s="222" t="str">
        <f>+IF(G3141=0,"",'Ark1'!X4949)</f>
        <v/>
      </c>
      <c r="N3141" s="114" t="str">
        <f>+IF(G3141=0,"",'Ark1'!Y4949)</f>
        <v/>
      </c>
      <c r="O3141" s="116" t="str">
        <f>+IF(G3141=0,"",'Ark1'!Z4949)</f>
        <v/>
      </c>
      <c r="P3141" s="116" t="str">
        <f t="shared" si="51"/>
        <v/>
      </c>
      <c r="Q3141" s="114" t="str">
        <f>+IF(G3141=0,"",'Ark1'!T4949)</f>
        <v/>
      </c>
      <c r="R3141" s="222" t="str">
        <f>+IF(G3141=0,"",'Ark1'!V4949)</f>
        <v/>
      </c>
      <c r="S3141" s="32"/>
    </row>
    <row r="3142" spans="1:19" x14ac:dyDescent="0.5">
      <c r="A3142" s="32"/>
      <c r="B3142" s="297" t="str">
        <f>+IF(E3142=2012,VLOOKUP(D3142,K_navn!$A$2:$C$359,2),"")</f>
        <v/>
      </c>
      <c r="C3142" s="297" t="str">
        <f>+IF(E3142=2012,VLOOKUP(D3142,K_navn!$A$2:$C$359,3),"")</f>
        <v/>
      </c>
      <c r="D3142" s="115">
        <f>+'Ark1'!P4950</f>
        <v>1816</v>
      </c>
      <c r="E3142" s="115">
        <f>+'Ark1'!C4950</f>
        <v>2019</v>
      </c>
      <c r="F3142" s="116" t="str">
        <f>+IF('Ark1'!Q4950=0,"",'Ark1'!Q4950)</f>
        <v/>
      </c>
      <c r="G3142" s="116">
        <f>+'Ark1'!R4950</f>
        <v>0</v>
      </c>
      <c r="H3142" s="116">
        <f>+'Ark1'!S4950</f>
        <v>0</v>
      </c>
      <c r="I3142" s="222" t="str">
        <f>+IF(G3142=0,"",'Ark1'!AA4950)</f>
        <v/>
      </c>
      <c r="J3142" s="222" t="str">
        <f>+IF(G3142=0,"",'Ark1'!AB4950)</f>
        <v/>
      </c>
      <c r="K3142" s="114" t="str">
        <f>+IF(G3142=0,"",'Ark1'!U4950)</f>
        <v/>
      </c>
      <c r="L3142" s="222" t="str">
        <f>+IF(G3142=0,"",'Ark1'!W4950)</f>
        <v/>
      </c>
      <c r="M3142" s="222" t="str">
        <f>+IF(G3142=0,"",'Ark1'!X4950)</f>
        <v/>
      </c>
      <c r="N3142" s="114" t="str">
        <f>+IF(G3142=0,"",'Ark1'!Y4950)</f>
        <v/>
      </c>
      <c r="O3142" s="116" t="str">
        <f>+IF(G3142=0,"",'Ark1'!Z4950)</f>
        <v/>
      </c>
      <c r="P3142" s="116" t="str">
        <f t="shared" si="51"/>
        <v/>
      </c>
      <c r="Q3142" s="114" t="str">
        <f>+IF(G3142=0,"",'Ark1'!T4950)</f>
        <v/>
      </c>
      <c r="R3142" s="222" t="str">
        <f>+IF(G3142=0,"",'Ark1'!V4950)</f>
        <v/>
      </c>
      <c r="S3142" s="32"/>
    </row>
    <row r="3143" spans="1:19" x14ac:dyDescent="0.5">
      <c r="A3143" s="32"/>
      <c r="B3143" s="297" t="str">
        <f>+IF(E3143=2012,VLOOKUP(D3143,K_navn!$A$2:$C$359,2),"")</f>
        <v/>
      </c>
      <c r="C3143" s="297" t="str">
        <f>+IF(E3143=2012,VLOOKUP(D3143,K_navn!$A$2:$C$359,3),"")</f>
        <v/>
      </c>
      <c r="D3143" s="115">
        <f>+'Ark1'!P4951</f>
        <v>1816</v>
      </c>
      <c r="E3143" s="115">
        <f>+'Ark1'!C4951</f>
        <v>2020</v>
      </c>
      <c r="F3143" s="116" t="str">
        <f>+IF('Ark1'!Q4951=0,"",'Ark1'!Q4951)</f>
        <v/>
      </c>
      <c r="G3143" s="116">
        <f>+'Ark1'!R4951</f>
        <v>0</v>
      </c>
      <c r="H3143" s="116">
        <f>+'Ark1'!S4951</f>
        <v>0</v>
      </c>
      <c r="I3143" s="222" t="str">
        <f>+IF(G3143=0,"",'Ark1'!AA4951)</f>
        <v/>
      </c>
      <c r="J3143" s="222" t="str">
        <f>+IF(G3143=0,"",'Ark1'!AB4951)</f>
        <v/>
      </c>
      <c r="K3143" s="114" t="str">
        <f>+IF(G3143=0,"",'Ark1'!U4951)</f>
        <v/>
      </c>
      <c r="L3143" s="222" t="str">
        <f>+IF(G3143=0,"",'Ark1'!W4951)</f>
        <v/>
      </c>
      <c r="M3143" s="222" t="str">
        <f>+IF(G3143=0,"",'Ark1'!X4951)</f>
        <v/>
      </c>
      <c r="N3143" s="114" t="str">
        <f>+IF(G3143=0,"",'Ark1'!Y4951)</f>
        <v/>
      </c>
      <c r="O3143" s="116" t="str">
        <f>+IF(G3143=0,"",'Ark1'!Z4951)</f>
        <v/>
      </c>
      <c r="P3143" s="116" t="str">
        <f t="shared" si="51"/>
        <v/>
      </c>
      <c r="Q3143" s="114" t="str">
        <f>+IF(G3143=0,"",'Ark1'!T4951)</f>
        <v/>
      </c>
      <c r="R3143" s="222" t="str">
        <f>+IF(G3143=0,"",'Ark1'!V4951)</f>
        <v/>
      </c>
      <c r="S3143" s="32"/>
    </row>
    <row r="3144" spans="1:19" x14ac:dyDescent="0.5">
      <c r="A3144" s="32"/>
      <c r="B3144" s="297" t="str">
        <f>+IF(E3144=2012,VLOOKUP(D3144,K_navn!$A$2:$C$359,2),"")</f>
        <v/>
      </c>
      <c r="C3144" s="297" t="str">
        <f>+IF(E3144=2012,VLOOKUP(D3144,K_navn!$A$2:$C$359,3),"")</f>
        <v/>
      </c>
      <c r="D3144" s="115">
        <f>+'Ark1'!P4952</f>
        <v>1816</v>
      </c>
      <c r="E3144" s="115">
        <f>+'Ark1'!C4952</f>
        <v>2021</v>
      </c>
      <c r="F3144" s="116" t="str">
        <f>+IF('Ark1'!Q4952=0,"",'Ark1'!Q4952)</f>
        <v/>
      </c>
      <c r="G3144" s="116">
        <f>+'Ark1'!R4952</f>
        <v>0</v>
      </c>
      <c r="H3144" s="116">
        <f>+'Ark1'!S4952</f>
        <v>0</v>
      </c>
      <c r="I3144" s="222" t="str">
        <f>+IF(G3144=0,"",'Ark1'!AA4952)</f>
        <v/>
      </c>
      <c r="J3144" s="222" t="str">
        <f>+IF(G3144=0,"",'Ark1'!AB4952)</f>
        <v/>
      </c>
      <c r="K3144" s="114" t="str">
        <f>+IF(G3144=0,"",'Ark1'!U4952)</f>
        <v/>
      </c>
      <c r="L3144" s="222" t="str">
        <f>+IF(G3144=0,"",'Ark1'!W4952)</f>
        <v/>
      </c>
      <c r="M3144" s="222" t="str">
        <f>+IF(G3144=0,"",'Ark1'!X4952)</f>
        <v/>
      </c>
      <c r="N3144" s="114" t="str">
        <f>+IF(G3144=0,"",'Ark1'!Y4952)</f>
        <v/>
      </c>
      <c r="O3144" s="116" t="str">
        <f>+IF(G3144=0,"",'Ark1'!Z4952)</f>
        <v/>
      </c>
      <c r="P3144" s="116" t="str">
        <f t="shared" si="51"/>
        <v/>
      </c>
      <c r="Q3144" s="114" t="str">
        <f>+IF(G3144=0,"",'Ark1'!T4952)</f>
        <v/>
      </c>
      <c r="R3144" s="222" t="str">
        <f>+IF(G3144=0,"",'Ark1'!V4952)</f>
        <v/>
      </c>
      <c r="S3144" s="32"/>
    </row>
    <row r="3145" spans="1:19" x14ac:dyDescent="0.5">
      <c r="A3145" s="32"/>
      <c r="B3145" s="297" t="str">
        <f>+IF(E3145=2012,VLOOKUP(D3145,K_navn!$A$2:$C$359,2),"")</f>
        <v/>
      </c>
      <c r="C3145" s="297" t="str">
        <f>+IF(E3145=2012,VLOOKUP(D3145,K_navn!$A$2:$C$359,3),"")</f>
        <v/>
      </c>
      <c r="D3145" s="115">
        <f>+'Ark1'!P4953</f>
        <v>1816</v>
      </c>
      <c r="E3145" s="115">
        <f>+'Ark1'!C4953</f>
        <v>2022</v>
      </c>
      <c r="F3145" s="116" t="str">
        <f>+IF('Ark1'!Q4953=0,"",'Ark1'!Q4953)</f>
        <v/>
      </c>
      <c r="G3145" s="116">
        <f>+'Ark1'!R4953</f>
        <v>0</v>
      </c>
      <c r="H3145" s="116">
        <f>+'Ark1'!S4953</f>
        <v>0</v>
      </c>
      <c r="I3145" s="222" t="str">
        <f>+IF(G3145=0,"",'Ark1'!AA4953)</f>
        <v/>
      </c>
      <c r="J3145" s="222" t="str">
        <f>+IF(G3145=0,"",'Ark1'!AB4953)</f>
        <v/>
      </c>
      <c r="K3145" s="114" t="str">
        <f>+IF(G3145=0,"",'Ark1'!U4953)</f>
        <v/>
      </c>
      <c r="L3145" s="222" t="str">
        <f>+IF(G3145=0,"",'Ark1'!W4953)</f>
        <v/>
      </c>
      <c r="M3145" s="222" t="str">
        <f>+IF(G3145=0,"",'Ark1'!X4953)</f>
        <v/>
      </c>
      <c r="N3145" s="114" t="str">
        <f>+IF(G3145=0,"",'Ark1'!Y4953)</f>
        <v/>
      </c>
      <c r="O3145" s="116" t="str">
        <f>+IF(G3145=0,"",'Ark1'!Z4953)</f>
        <v/>
      </c>
      <c r="P3145" s="116" t="str">
        <f t="shared" si="51"/>
        <v/>
      </c>
      <c r="Q3145" s="114" t="str">
        <f>+IF(G3145=0,"",'Ark1'!T4953)</f>
        <v/>
      </c>
      <c r="R3145" s="222" t="str">
        <f>+IF(G3145=0,"",'Ark1'!V4953)</f>
        <v/>
      </c>
      <c r="S3145" s="32"/>
    </row>
    <row r="3146" spans="1:19" x14ac:dyDescent="0.5">
      <c r="A3146" s="32"/>
      <c r="B3146" s="297" t="str">
        <f>+IF(E3146=2012,VLOOKUP(D3146,K_navn!$A$2:$C$359,2),"")</f>
        <v>Herøy</v>
      </c>
      <c r="C3146" s="297" t="str">
        <f>+IF(E3146=2012,VLOOKUP(D3146,K_navn!$A$2:$C$359,3),"")</f>
        <v>Nordland</v>
      </c>
      <c r="D3146" s="115">
        <f>+'Ark1'!P4954</f>
        <v>1818</v>
      </c>
      <c r="E3146" s="115">
        <f>+'Ark1'!C4954</f>
        <v>2012</v>
      </c>
      <c r="F3146" s="116" t="str">
        <f>+IF('Ark1'!Q4954=0,"",'Ark1'!Q4954)</f>
        <v/>
      </c>
      <c r="G3146" s="116">
        <f>+'Ark1'!R4954</f>
        <v>0</v>
      </c>
      <c r="H3146" s="116">
        <f>+'Ark1'!S4954</f>
        <v>0</v>
      </c>
      <c r="I3146" s="222" t="str">
        <f>+IF(G3146=0,"",'Ark1'!AA4954)</f>
        <v/>
      </c>
      <c r="J3146" s="222" t="str">
        <f>+IF(G3146=0,"",'Ark1'!AB4954)</f>
        <v/>
      </c>
      <c r="K3146" s="114" t="str">
        <f>+IF(G3146=0,"",'Ark1'!U4954)</f>
        <v/>
      </c>
      <c r="L3146" s="222" t="str">
        <f>+IF(G3146=0,"",'Ark1'!W4954)</f>
        <v/>
      </c>
      <c r="M3146" s="222" t="str">
        <f>+IF(G3146=0,"",'Ark1'!X4954)</f>
        <v/>
      </c>
      <c r="N3146" s="114" t="str">
        <f>+IF(G3146=0,"",'Ark1'!Y4954)</f>
        <v/>
      </c>
      <c r="O3146" s="116" t="str">
        <f>+IF(G3146=0,"",'Ark1'!Z4954)</f>
        <v/>
      </c>
      <c r="P3146" s="116" t="str">
        <f t="shared" si="51"/>
        <v/>
      </c>
      <c r="Q3146" s="114" t="str">
        <f>+IF(G3146=0,"",'Ark1'!T4954)</f>
        <v/>
      </c>
      <c r="R3146" s="222" t="str">
        <f>+IF(G3146=0,"",'Ark1'!V4954)</f>
        <v/>
      </c>
      <c r="S3146" s="32"/>
    </row>
    <row r="3147" spans="1:19" x14ac:dyDescent="0.5">
      <c r="A3147" s="32"/>
      <c r="B3147" s="297" t="str">
        <f>+IF(E3147=2012,VLOOKUP(D3147,K_navn!$A$2:$C$359,2),"")</f>
        <v/>
      </c>
      <c r="C3147" s="297" t="str">
        <f>+IF(E3147=2012,VLOOKUP(D3147,K_navn!$A$2:$C$359,3),"")</f>
        <v/>
      </c>
      <c r="D3147" s="115">
        <f>+'Ark1'!P4955</f>
        <v>1818</v>
      </c>
      <c r="E3147" s="115">
        <f>+'Ark1'!C4955</f>
        <v>2013</v>
      </c>
      <c r="F3147" s="116" t="str">
        <f>+IF('Ark1'!Q4955=0,"",'Ark1'!Q4955)</f>
        <v/>
      </c>
      <c r="G3147" s="116">
        <f>+'Ark1'!R4955</f>
        <v>0</v>
      </c>
      <c r="H3147" s="116">
        <f>+'Ark1'!S4955</f>
        <v>0</v>
      </c>
      <c r="I3147" s="222" t="str">
        <f>+IF(G3147=0,"",'Ark1'!AA4955)</f>
        <v/>
      </c>
      <c r="J3147" s="222" t="str">
        <f>+IF(G3147=0,"",'Ark1'!AB4955)</f>
        <v/>
      </c>
      <c r="K3147" s="114" t="str">
        <f>+IF(G3147=0,"",'Ark1'!U4955)</f>
        <v/>
      </c>
      <c r="L3147" s="222" t="str">
        <f>+IF(G3147=0,"",'Ark1'!W4955)</f>
        <v/>
      </c>
      <c r="M3147" s="222" t="str">
        <f>+IF(G3147=0,"",'Ark1'!X4955)</f>
        <v/>
      </c>
      <c r="N3147" s="114" t="str">
        <f>+IF(G3147=0,"",'Ark1'!Y4955)</f>
        <v/>
      </c>
      <c r="O3147" s="116" t="str">
        <f>+IF(G3147=0,"",'Ark1'!Z4955)</f>
        <v/>
      </c>
      <c r="P3147" s="116" t="str">
        <f t="shared" si="51"/>
        <v/>
      </c>
      <c r="Q3147" s="114" t="str">
        <f>+IF(G3147=0,"",'Ark1'!T4955)</f>
        <v/>
      </c>
      <c r="R3147" s="222" t="str">
        <f>+IF(G3147=0,"",'Ark1'!V4955)</f>
        <v/>
      </c>
      <c r="S3147" s="32"/>
    </row>
    <row r="3148" spans="1:19" x14ac:dyDescent="0.5">
      <c r="A3148" s="32"/>
      <c r="B3148" s="297" t="str">
        <f>+IF(E3148=2012,VLOOKUP(D3148,K_navn!$A$2:$C$359,2),"")</f>
        <v/>
      </c>
      <c r="C3148" s="297" t="str">
        <f>+IF(E3148=2012,VLOOKUP(D3148,K_navn!$A$2:$C$359,3),"")</f>
        <v/>
      </c>
      <c r="D3148" s="115">
        <f>+'Ark1'!P4956</f>
        <v>1818</v>
      </c>
      <c r="E3148" s="115">
        <f>+'Ark1'!C4956</f>
        <v>2014</v>
      </c>
      <c r="F3148" s="116" t="str">
        <f>+IF('Ark1'!Q4956=0,"",'Ark1'!Q4956)</f>
        <v/>
      </c>
      <c r="G3148" s="116">
        <f>+'Ark1'!R4956</f>
        <v>0</v>
      </c>
      <c r="H3148" s="116">
        <f>+'Ark1'!S4956</f>
        <v>0</v>
      </c>
      <c r="I3148" s="222" t="str">
        <f>+IF(G3148=0,"",'Ark1'!AA4956)</f>
        <v/>
      </c>
      <c r="J3148" s="222" t="str">
        <f>+IF(G3148=0,"",'Ark1'!AB4956)</f>
        <v/>
      </c>
      <c r="K3148" s="114" t="str">
        <f>+IF(G3148=0,"",'Ark1'!U4956)</f>
        <v/>
      </c>
      <c r="L3148" s="222" t="str">
        <f>+IF(G3148=0,"",'Ark1'!W4956)</f>
        <v/>
      </c>
      <c r="M3148" s="222" t="str">
        <f>+IF(G3148=0,"",'Ark1'!X4956)</f>
        <v/>
      </c>
      <c r="N3148" s="114" t="str">
        <f>+IF(G3148=0,"",'Ark1'!Y4956)</f>
        <v/>
      </c>
      <c r="O3148" s="116" t="str">
        <f>+IF(G3148=0,"",'Ark1'!Z4956)</f>
        <v/>
      </c>
      <c r="P3148" s="116" t="str">
        <f t="shared" si="51"/>
        <v/>
      </c>
      <c r="Q3148" s="114" t="str">
        <f>+IF(G3148=0,"",'Ark1'!T4956)</f>
        <v/>
      </c>
      <c r="R3148" s="222" t="str">
        <f>+IF(G3148=0,"",'Ark1'!V4956)</f>
        <v/>
      </c>
      <c r="S3148" s="32"/>
    </row>
    <row r="3149" spans="1:19" x14ac:dyDescent="0.5">
      <c r="A3149" s="32"/>
      <c r="B3149" s="297" t="str">
        <f>+IF(E3149=2012,VLOOKUP(D3149,K_navn!$A$2:$C$359,2),"")</f>
        <v/>
      </c>
      <c r="C3149" s="297" t="str">
        <f>+IF(E3149=2012,VLOOKUP(D3149,K_navn!$A$2:$C$359,3),"")</f>
        <v/>
      </c>
      <c r="D3149" s="115">
        <f>+'Ark1'!P4957</f>
        <v>1818</v>
      </c>
      <c r="E3149" s="115">
        <f>+'Ark1'!C4957</f>
        <v>2015</v>
      </c>
      <c r="F3149" s="116" t="str">
        <f>+IF('Ark1'!Q4957=0,"",'Ark1'!Q4957)</f>
        <v/>
      </c>
      <c r="G3149" s="116">
        <f>+'Ark1'!R4957</f>
        <v>0</v>
      </c>
      <c r="H3149" s="116">
        <f>+'Ark1'!S4957</f>
        <v>0</v>
      </c>
      <c r="I3149" s="222" t="str">
        <f>+IF(G3149=0,"",'Ark1'!AA4957)</f>
        <v/>
      </c>
      <c r="J3149" s="222" t="str">
        <f>+IF(G3149=0,"",'Ark1'!AB4957)</f>
        <v/>
      </c>
      <c r="K3149" s="114" t="str">
        <f>+IF(G3149=0,"",'Ark1'!U4957)</f>
        <v/>
      </c>
      <c r="L3149" s="222" t="str">
        <f>+IF(G3149=0,"",'Ark1'!W4957)</f>
        <v/>
      </c>
      <c r="M3149" s="222" t="str">
        <f>+IF(G3149=0,"",'Ark1'!X4957)</f>
        <v/>
      </c>
      <c r="N3149" s="114" t="str">
        <f>+IF(G3149=0,"",'Ark1'!Y4957)</f>
        <v/>
      </c>
      <c r="O3149" s="116" t="str">
        <f>+IF(G3149=0,"",'Ark1'!Z4957)</f>
        <v/>
      </c>
      <c r="P3149" s="116" t="str">
        <f t="shared" si="51"/>
        <v/>
      </c>
      <c r="Q3149" s="114" t="str">
        <f>+IF(G3149=0,"",'Ark1'!T4957)</f>
        <v/>
      </c>
      <c r="R3149" s="222" t="str">
        <f>+IF(G3149=0,"",'Ark1'!V4957)</f>
        <v/>
      </c>
      <c r="S3149" s="32"/>
    </row>
    <row r="3150" spans="1:19" x14ac:dyDescent="0.5">
      <c r="A3150" s="32"/>
      <c r="B3150" s="297" t="str">
        <f>+IF(E3150=2012,VLOOKUP(D3150,K_navn!$A$2:$C$359,2),"")</f>
        <v/>
      </c>
      <c r="C3150" s="297" t="str">
        <f>+IF(E3150=2012,VLOOKUP(D3150,K_navn!$A$2:$C$359,3),"")</f>
        <v/>
      </c>
      <c r="D3150" s="115">
        <f>+'Ark1'!P4958</f>
        <v>1818</v>
      </c>
      <c r="E3150" s="115">
        <f>+'Ark1'!C4958</f>
        <v>2016</v>
      </c>
      <c r="F3150" s="116" t="str">
        <f>+IF('Ark1'!Q4958=0,"",'Ark1'!Q4958)</f>
        <v/>
      </c>
      <c r="G3150" s="116">
        <f>+'Ark1'!R4958</f>
        <v>0</v>
      </c>
      <c r="H3150" s="116">
        <f>+'Ark1'!S4958</f>
        <v>0</v>
      </c>
      <c r="I3150" s="222" t="str">
        <f>+IF(G3150=0,"",'Ark1'!AA4958)</f>
        <v/>
      </c>
      <c r="J3150" s="222" t="str">
        <f>+IF(G3150=0,"",'Ark1'!AB4958)</f>
        <v/>
      </c>
      <c r="K3150" s="114" t="str">
        <f>+IF(G3150=0,"",'Ark1'!U4958)</f>
        <v/>
      </c>
      <c r="L3150" s="222" t="str">
        <f>+IF(G3150=0,"",'Ark1'!W4958)</f>
        <v/>
      </c>
      <c r="M3150" s="222" t="str">
        <f>+IF(G3150=0,"",'Ark1'!X4958)</f>
        <v/>
      </c>
      <c r="N3150" s="114" t="str">
        <f>+IF(G3150=0,"",'Ark1'!Y4958)</f>
        <v/>
      </c>
      <c r="O3150" s="116" t="str">
        <f>+IF(G3150=0,"",'Ark1'!Z4958)</f>
        <v/>
      </c>
      <c r="P3150" s="116" t="str">
        <f t="shared" si="51"/>
        <v/>
      </c>
      <c r="Q3150" s="114" t="str">
        <f>+IF(G3150=0,"",'Ark1'!T4958)</f>
        <v/>
      </c>
      <c r="R3150" s="222" t="str">
        <f>+IF(G3150=0,"",'Ark1'!V4958)</f>
        <v/>
      </c>
      <c r="S3150" s="32"/>
    </row>
    <row r="3151" spans="1:19" x14ac:dyDescent="0.5">
      <c r="A3151" s="32"/>
      <c r="B3151" s="297" t="str">
        <f>+IF(E3151=2012,VLOOKUP(D3151,K_navn!$A$2:$C$359,2),"")</f>
        <v/>
      </c>
      <c r="C3151" s="297" t="str">
        <f>+IF(E3151=2012,VLOOKUP(D3151,K_navn!$A$2:$C$359,3),"")</f>
        <v/>
      </c>
      <c r="D3151" s="115">
        <f>+'Ark1'!P4959</f>
        <v>1818</v>
      </c>
      <c r="E3151" s="115">
        <f>+'Ark1'!C4959</f>
        <v>2017</v>
      </c>
      <c r="F3151" s="116" t="str">
        <f>+IF('Ark1'!Q4959=0,"",'Ark1'!Q4959)</f>
        <v/>
      </c>
      <c r="G3151" s="116">
        <f>+'Ark1'!R4959</f>
        <v>0</v>
      </c>
      <c r="H3151" s="116">
        <f>+'Ark1'!S4959</f>
        <v>0</v>
      </c>
      <c r="I3151" s="222" t="str">
        <f>+IF(G3151=0,"",'Ark1'!AA4959)</f>
        <v/>
      </c>
      <c r="J3151" s="222" t="str">
        <f>+IF(G3151=0,"",'Ark1'!AB4959)</f>
        <v/>
      </c>
      <c r="K3151" s="114" t="str">
        <f>+IF(G3151=0,"",'Ark1'!U4959)</f>
        <v/>
      </c>
      <c r="L3151" s="222" t="str">
        <f>+IF(G3151=0,"",'Ark1'!W4959)</f>
        <v/>
      </c>
      <c r="M3151" s="222" t="str">
        <f>+IF(G3151=0,"",'Ark1'!X4959)</f>
        <v/>
      </c>
      <c r="N3151" s="114" t="str">
        <f>+IF(G3151=0,"",'Ark1'!Y4959)</f>
        <v/>
      </c>
      <c r="O3151" s="116" t="str">
        <f>+IF(G3151=0,"",'Ark1'!Z4959)</f>
        <v/>
      </c>
      <c r="P3151" s="116" t="str">
        <f t="shared" si="51"/>
        <v/>
      </c>
      <c r="Q3151" s="114" t="str">
        <f>+IF(G3151=0,"",'Ark1'!T4959)</f>
        <v/>
      </c>
      <c r="R3151" s="222" t="str">
        <f>+IF(G3151=0,"",'Ark1'!V4959)</f>
        <v/>
      </c>
      <c r="S3151" s="32"/>
    </row>
    <row r="3152" spans="1:19" x14ac:dyDescent="0.5">
      <c r="A3152" s="32"/>
      <c r="B3152" s="297" t="str">
        <f>+IF(E3152=2012,VLOOKUP(D3152,K_navn!$A$2:$C$359,2),"")</f>
        <v/>
      </c>
      <c r="C3152" s="297" t="str">
        <f>+IF(E3152=2012,VLOOKUP(D3152,K_navn!$A$2:$C$359,3),"")</f>
        <v/>
      </c>
      <c r="D3152" s="115">
        <f>+'Ark1'!P4960</f>
        <v>1818</v>
      </c>
      <c r="E3152" s="115">
        <f>+'Ark1'!C4960</f>
        <v>2018</v>
      </c>
      <c r="F3152" s="116" t="str">
        <f>+IF('Ark1'!Q4960=0,"",'Ark1'!Q4960)</f>
        <v/>
      </c>
      <c r="G3152" s="116">
        <f>+'Ark1'!R4960</f>
        <v>0</v>
      </c>
      <c r="H3152" s="116">
        <f>+'Ark1'!S4960</f>
        <v>0</v>
      </c>
      <c r="I3152" s="222" t="str">
        <f>+IF(G3152=0,"",'Ark1'!AA4960)</f>
        <v/>
      </c>
      <c r="J3152" s="222" t="str">
        <f>+IF(G3152=0,"",'Ark1'!AB4960)</f>
        <v/>
      </c>
      <c r="K3152" s="114" t="str">
        <f>+IF(G3152=0,"",'Ark1'!U4960)</f>
        <v/>
      </c>
      <c r="L3152" s="222" t="str">
        <f>+IF(G3152=0,"",'Ark1'!W4960)</f>
        <v/>
      </c>
      <c r="M3152" s="222" t="str">
        <f>+IF(G3152=0,"",'Ark1'!X4960)</f>
        <v/>
      </c>
      <c r="N3152" s="114" t="str">
        <f>+IF(G3152=0,"",'Ark1'!Y4960)</f>
        <v/>
      </c>
      <c r="O3152" s="116" t="str">
        <f>+IF(G3152=0,"",'Ark1'!Z4960)</f>
        <v/>
      </c>
      <c r="P3152" s="116" t="str">
        <f t="shared" si="51"/>
        <v/>
      </c>
      <c r="Q3152" s="114" t="str">
        <f>+IF(G3152=0,"",'Ark1'!T4960)</f>
        <v/>
      </c>
      <c r="R3152" s="222" t="str">
        <f>+IF(G3152=0,"",'Ark1'!V4960)</f>
        <v/>
      </c>
      <c r="S3152" s="32"/>
    </row>
    <row r="3153" spans="1:19" x14ac:dyDescent="0.5">
      <c r="A3153" s="32"/>
      <c r="B3153" s="297" t="str">
        <f>+IF(E3153=2012,VLOOKUP(D3153,K_navn!$A$2:$C$359,2),"")</f>
        <v/>
      </c>
      <c r="C3153" s="297" t="str">
        <f>+IF(E3153=2012,VLOOKUP(D3153,K_navn!$A$2:$C$359,3),"")</f>
        <v/>
      </c>
      <c r="D3153" s="115">
        <f>+'Ark1'!P4961</f>
        <v>1818</v>
      </c>
      <c r="E3153" s="115">
        <f>+'Ark1'!C4961</f>
        <v>2019</v>
      </c>
      <c r="F3153" s="116" t="str">
        <f>+IF('Ark1'!Q4961=0,"",'Ark1'!Q4961)</f>
        <v/>
      </c>
      <c r="G3153" s="116">
        <f>+'Ark1'!R4961</f>
        <v>0</v>
      </c>
      <c r="H3153" s="116">
        <f>+'Ark1'!S4961</f>
        <v>0</v>
      </c>
      <c r="I3153" s="222" t="str">
        <f>+IF(G3153=0,"",'Ark1'!AA4961)</f>
        <v/>
      </c>
      <c r="J3153" s="222" t="str">
        <f>+IF(G3153=0,"",'Ark1'!AB4961)</f>
        <v/>
      </c>
      <c r="K3153" s="114" t="str">
        <f>+IF(G3153=0,"",'Ark1'!U4961)</f>
        <v/>
      </c>
      <c r="L3153" s="222" t="str">
        <f>+IF(G3153=0,"",'Ark1'!W4961)</f>
        <v/>
      </c>
      <c r="M3153" s="222" t="str">
        <f>+IF(G3153=0,"",'Ark1'!X4961)</f>
        <v/>
      </c>
      <c r="N3153" s="114" t="str">
        <f>+IF(G3153=0,"",'Ark1'!Y4961)</f>
        <v/>
      </c>
      <c r="O3153" s="116" t="str">
        <f>+IF(G3153=0,"",'Ark1'!Z4961)</f>
        <v/>
      </c>
      <c r="P3153" s="116" t="str">
        <f t="shared" si="51"/>
        <v/>
      </c>
      <c r="Q3153" s="114" t="str">
        <f>+IF(G3153=0,"",'Ark1'!T4961)</f>
        <v/>
      </c>
      <c r="R3153" s="222" t="str">
        <f>+IF(G3153=0,"",'Ark1'!V4961)</f>
        <v/>
      </c>
      <c r="S3153" s="32"/>
    </row>
    <row r="3154" spans="1:19" x14ac:dyDescent="0.5">
      <c r="A3154" s="32"/>
      <c r="B3154" s="297" t="str">
        <f>+IF(E3154=2012,VLOOKUP(D3154,K_navn!$A$2:$C$359,2),"")</f>
        <v/>
      </c>
      <c r="C3154" s="297" t="str">
        <f>+IF(E3154=2012,VLOOKUP(D3154,K_navn!$A$2:$C$359,3),"")</f>
        <v/>
      </c>
      <c r="D3154" s="115">
        <f>+'Ark1'!P4962</f>
        <v>1818</v>
      </c>
      <c r="E3154" s="115">
        <f>+'Ark1'!C4962</f>
        <v>2020</v>
      </c>
      <c r="F3154" s="116" t="str">
        <f>+IF('Ark1'!Q4962=0,"",'Ark1'!Q4962)</f>
        <v/>
      </c>
      <c r="G3154" s="116">
        <f>+'Ark1'!R4962</f>
        <v>0</v>
      </c>
      <c r="H3154" s="116">
        <f>+'Ark1'!S4962</f>
        <v>0</v>
      </c>
      <c r="I3154" s="222" t="str">
        <f>+IF(G3154=0,"",'Ark1'!AA4962)</f>
        <v/>
      </c>
      <c r="J3154" s="222" t="str">
        <f>+IF(G3154=0,"",'Ark1'!AB4962)</f>
        <v/>
      </c>
      <c r="K3154" s="114" t="str">
        <f>+IF(G3154=0,"",'Ark1'!U4962)</f>
        <v/>
      </c>
      <c r="L3154" s="222" t="str">
        <f>+IF(G3154=0,"",'Ark1'!W4962)</f>
        <v/>
      </c>
      <c r="M3154" s="222" t="str">
        <f>+IF(G3154=0,"",'Ark1'!X4962)</f>
        <v/>
      </c>
      <c r="N3154" s="114" t="str">
        <f>+IF(G3154=0,"",'Ark1'!Y4962)</f>
        <v/>
      </c>
      <c r="O3154" s="116" t="str">
        <f>+IF(G3154=0,"",'Ark1'!Z4962)</f>
        <v/>
      </c>
      <c r="P3154" s="116" t="str">
        <f t="shared" si="51"/>
        <v/>
      </c>
      <c r="Q3154" s="114" t="str">
        <f>+IF(G3154=0,"",'Ark1'!T4962)</f>
        <v/>
      </c>
      <c r="R3154" s="222" t="str">
        <f>+IF(G3154=0,"",'Ark1'!V4962)</f>
        <v/>
      </c>
      <c r="S3154" s="32"/>
    </row>
    <row r="3155" spans="1:19" x14ac:dyDescent="0.5">
      <c r="A3155" s="32"/>
      <c r="B3155" s="297" t="str">
        <f>+IF(E3155=2012,VLOOKUP(D3155,K_navn!$A$2:$C$359,2),"")</f>
        <v/>
      </c>
      <c r="C3155" s="297" t="str">
        <f>+IF(E3155=2012,VLOOKUP(D3155,K_navn!$A$2:$C$359,3),"")</f>
        <v/>
      </c>
      <c r="D3155" s="115">
        <f>+'Ark1'!P4963</f>
        <v>1818</v>
      </c>
      <c r="E3155" s="115">
        <f>+'Ark1'!C4963</f>
        <v>2021</v>
      </c>
      <c r="F3155" s="116" t="str">
        <f>+IF('Ark1'!Q4963=0,"",'Ark1'!Q4963)</f>
        <v/>
      </c>
      <c r="G3155" s="116">
        <f>+'Ark1'!R4963</f>
        <v>0</v>
      </c>
      <c r="H3155" s="116">
        <f>+'Ark1'!S4963</f>
        <v>0</v>
      </c>
      <c r="I3155" s="222" t="str">
        <f>+IF(G3155=0,"",'Ark1'!AA4963)</f>
        <v/>
      </c>
      <c r="J3155" s="222" t="str">
        <f>+IF(G3155=0,"",'Ark1'!AB4963)</f>
        <v/>
      </c>
      <c r="K3155" s="114" t="str">
        <f>+IF(G3155=0,"",'Ark1'!U4963)</f>
        <v/>
      </c>
      <c r="L3155" s="222" t="str">
        <f>+IF(G3155=0,"",'Ark1'!W4963)</f>
        <v/>
      </c>
      <c r="M3155" s="222" t="str">
        <f>+IF(G3155=0,"",'Ark1'!X4963)</f>
        <v/>
      </c>
      <c r="N3155" s="114" t="str">
        <f>+IF(G3155=0,"",'Ark1'!Y4963)</f>
        <v/>
      </c>
      <c r="O3155" s="116" t="str">
        <f>+IF(G3155=0,"",'Ark1'!Z4963)</f>
        <v/>
      </c>
      <c r="P3155" s="116" t="str">
        <f t="shared" si="51"/>
        <v/>
      </c>
      <c r="Q3155" s="114" t="str">
        <f>+IF(G3155=0,"",'Ark1'!T4963)</f>
        <v/>
      </c>
      <c r="R3155" s="222" t="str">
        <f>+IF(G3155=0,"",'Ark1'!V4963)</f>
        <v/>
      </c>
      <c r="S3155" s="32"/>
    </row>
    <row r="3156" spans="1:19" x14ac:dyDescent="0.5">
      <c r="A3156" s="32"/>
      <c r="B3156" s="297" t="str">
        <f>+IF(E3156=2012,VLOOKUP(D3156,K_navn!$A$2:$C$359,2),"")</f>
        <v/>
      </c>
      <c r="C3156" s="297" t="str">
        <f>+IF(E3156=2012,VLOOKUP(D3156,K_navn!$A$2:$C$359,3),"")</f>
        <v/>
      </c>
      <c r="D3156" s="115">
        <f>+'Ark1'!P4964</f>
        <v>1818</v>
      </c>
      <c r="E3156" s="115">
        <f>+'Ark1'!C4964</f>
        <v>2022</v>
      </c>
      <c r="F3156" s="116" t="str">
        <f>+IF('Ark1'!Q4964=0,"",'Ark1'!Q4964)</f>
        <v/>
      </c>
      <c r="G3156" s="116">
        <f>+'Ark1'!R4964</f>
        <v>0</v>
      </c>
      <c r="H3156" s="116">
        <f>+'Ark1'!S4964</f>
        <v>0</v>
      </c>
      <c r="I3156" s="222" t="str">
        <f>+IF(G3156=0,"",'Ark1'!AA4964)</f>
        <v/>
      </c>
      <c r="J3156" s="222" t="str">
        <f>+IF(G3156=0,"",'Ark1'!AB4964)</f>
        <v/>
      </c>
      <c r="K3156" s="114" t="str">
        <f>+IF(G3156=0,"",'Ark1'!U4964)</f>
        <v/>
      </c>
      <c r="L3156" s="222" t="str">
        <f>+IF(G3156=0,"",'Ark1'!W4964)</f>
        <v/>
      </c>
      <c r="M3156" s="222" t="str">
        <f>+IF(G3156=0,"",'Ark1'!X4964)</f>
        <v/>
      </c>
      <c r="N3156" s="114" t="str">
        <f>+IF(G3156=0,"",'Ark1'!Y4964)</f>
        <v/>
      </c>
      <c r="O3156" s="116" t="str">
        <f>+IF(G3156=0,"",'Ark1'!Z4964)</f>
        <v/>
      </c>
      <c r="P3156" s="116" t="str">
        <f t="shared" si="51"/>
        <v/>
      </c>
      <c r="Q3156" s="114" t="str">
        <f>+IF(G3156=0,"",'Ark1'!T4964)</f>
        <v/>
      </c>
      <c r="R3156" s="222" t="str">
        <f>+IF(G3156=0,"",'Ark1'!V4964)</f>
        <v/>
      </c>
      <c r="S3156" s="32"/>
    </row>
    <row r="3157" spans="1:19" x14ac:dyDescent="0.5">
      <c r="A3157" s="32"/>
      <c r="B3157" s="297" t="str">
        <f>+IF(E3157=2012,VLOOKUP(D3157,K_navn!$A$2:$C$359,2),"")</f>
        <v>Alstahaug</v>
      </c>
      <c r="C3157" s="297" t="str">
        <f>+IF(E3157=2012,VLOOKUP(D3157,K_navn!$A$2:$C$359,3),"")</f>
        <v>Nordland</v>
      </c>
      <c r="D3157" s="115">
        <f>+'Ark1'!P4965</f>
        <v>1820</v>
      </c>
      <c r="E3157" s="115">
        <f>+'Ark1'!C4965</f>
        <v>2012</v>
      </c>
      <c r="F3157" s="116" t="str">
        <f>+IF('Ark1'!Q4965=0,"",'Ark1'!Q4965)</f>
        <v/>
      </c>
      <c r="G3157" s="116">
        <f>+'Ark1'!R4965</f>
        <v>0</v>
      </c>
      <c r="H3157" s="116">
        <f>+'Ark1'!S4965</f>
        <v>0</v>
      </c>
      <c r="I3157" s="222" t="str">
        <f>+IF(G3157=0,"",'Ark1'!AA4965)</f>
        <v/>
      </c>
      <c r="J3157" s="222" t="str">
        <f>+IF(G3157=0,"",'Ark1'!AB4965)</f>
        <v/>
      </c>
      <c r="K3157" s="114" t="str">
        <f>+IF(G3157=0,"",'Ark1'!U4965)</f>
        <v/>
      </c>
      <c r="L3157" s="222" t="str">
        <f>+IF(G3157=0,"",'Ark1'!W4965)</f>
        <v/>
      </c>
      <c r="M3157" s="222" t="str">
        <f>+IF(G3157=0,"",'Ark1'!X4965)</f>
        <v/>
      </c>
      <c r="N3157" s="114" t="str">
        <f>+IF(G3157=0,"",'Ark1'!Y4965)</f>
        <v/>
      </c>
      <c r="O3157" s="116" t="str">
        <f>+IF(G3157=0,"",'Ark1'!Z4965)</f>
        <v/>
      </c>
      <c r="P3157" s="116" t="str">
        <f t="shared" si="51"/>
        <v/>
      </c>
      <c r="Q3157" s="114" t="str">
        <f>+IF(G3157=0,"",'Ark1'!T4965)</f>
        <v/>
      </c>
      <c r="R3157" s="222" t="str">
        <f>+IF(G3157=0,"",'Ark1'!V4965)</f>
        <v/>
      </c>
      <c r="S3157" s="32"/>
    </row>
    <row r="3158" spans="1:19" x14ac:dyDescent="0.5">
      <c r="A3158" s="32"/>
      <c r="B3158" s="297" t="str">
        <f>+IF(E3158=2012,VLOOKUP(D3158,K_navn!$A$2:$C$359,2),"")</f>
        <v/>
      </c>
      <c r="C3158" s="297" t="str">
        <f>+IF(E3158=2012,VLOOKUP(D3158,K_navn!$A$2:$C$359,3),"")</f>
        <v/>
      </c>
      <c r="D3158" s="115">
        <f>+'Ark1'!P4966</f>
        <v>1820</v>
      </c>
      <c r="E3158" s="115">
        <f>+'Ark1'!C4966</f>
        <v>2013</v>
      </c>
      <c r="F3158" s="116" t="str">
        <f>+IF('Ark1'!Q4966=0,"",'Ark1'!Q4966)</f>
        <v/>
      </c>
      <c r="G3158" s="116">
        <f>+'Ark1'!R4966</f>
        <v>0</v>
      </c>
      <c r="H3158" s="116">
        <f>+'Ark1'!S4966</f>
        <v>0</v>
      </c>
      <c r="I3158" s="222" t="str">
        <f>+IF(G3158=0,"",'Ark1'!AA4966)</f>
        <v/>
      </c>
      <c r="J3158" s="222" t="str">
        <f>+IF(G3158=0,"",'Ark1'!AB4966)</f>
        <v/>
      </c>
      <c r="K3158" s="114" t="str">
        <f>+IF(G3158=0,"",'Ark1'!U4966)</f>
        <v/>
      </c>
      <c r="L3158" s="222" t="str">
        <f>+IF(G3158=0,"",'Ark1'!W4966)</f>
        <v/>
      </c>
      <c r="M3158" s="222" t="str">
        <f>+IF(G3158=0,"",'Ark1'!X4966)</f>
        <v/>
      </c>
      <c r="N3158" s="114" t="str">
        <f>+IF(G3158=0,"",'Ark1'!Y4966)</f>
        <v/>
      </c>
      <c r="O3158" s="116" t="str">
        <f>+IF(G3158=0,"",'Ark1'!Z4966)</f>
        <v/>
      </c>
      <c r="P3158" s="116" t="str">
        <f t="shared" si="51"/>
        <v/>
      </c>
      <c r="Q3158" s="114" t="str">
        <f>+IF(G3158=0,"",'Ark1'!T4966)</f>
        <v/>
      </c>
      <c r="R3158" s="222" t="str">
        <f>+IF(G3158=0,"",'Ark1'!V4966)</f>
        <v/>
      </c>
      <c r="S3158" s="32"/>
    </row>
    <row r="3159" spans="1:19" x14ac:dyDescent="0.5">
      <c r="A3159" s="32"/>
      <c r="B3159" s="297" t="str">
        <f>+IF(E3159=2012,VLOOKUP(D3159,K_navn!$A$2:$C$359,2),"")</f>
        <v/>
      </c>
      <c r="C3159" s="297" t="str">
        <f>+IF(E3159=2012,VLOOKUP(D3159,K_navn!$A$2:$C$359,3),"")</f>
        <v/>
      </c>
      <c r="D3159" s="115">
        <f>+'Ark1'!P4967</f>
        <v>1820</v>
      </c>
      <c r="E3159" s="115">
        <f>+'Ark1'!C4967</f>
        <v>2014</v>
      </c>
      <c r="F3159" s="116" t="str">
        <f>+IF('Ark1'!Q4967=0,"",'Ark1'!Q4967)</f>
        <v/>
      </c>
      <c r="G3159" s="116">
        <f>+'Ark1'!R4967</f>
        <v>0</v>
      </c>
      <c r="H3159" s="116">
        <f>+'Ark1'!S4967</f>
        <v>0</v>
      </c>
      <c r="I3159" s="222" t="str">
        <f>+IF(G3159=0,"",'Ark1'!AA4967)</f>
        <v/>
      </c>
      <c r="J3159" s="222" t="str">
        <f>+IF(G3159=0,"",'Ark1'!AB4967)</f>
        <v/>
      </c>
      <c r="K3159" s="114" t="str">
        <f>+IF(G3159=0,"",'Ark1'!U4967)</f>
        <v/>
      </c>
      <c r="L3159" s="222" t="str">
        <f>+IF(G3159=0,"",'Ark1'!W4967)</f>
        <v/>
      </c>
      <c r="M3159" s="222" t="str">
        <f>+IF(G3159=0,"",'Ark1'!X4967)</f>
        <v/>
      </c>
      <c r="N3159" s="114" t="str">
        <f>+IF(G3159=0,"",'Ark1'!Y4967)</f>
        <v/>
      </c>
      <c r="O3159" s="116" t="str">
        <f>+IF(G3159=0,"",'Ark1'!Z4967)</f>
        <v/>
      </c>
      <c r="P3159" s="116" t="str">
        <f t="shared" si="51"/>
        <v/>
      </c>
      <c r="Q3159" s="114" t="str">
        <f>+IF(G3159=0,"",'Ark1'!T4967)</f>
        <v/>
      </c>
      <c r="R3159" s="222" t="str">
        <f>+IF(G3159=0,"",'Ark1'!V4967)</f>
        <v/>
      </c>
      <c r="S3159" s="32"/>
    </row>
    <row r="3160" spans="1:19" x14ac:dyDescent="0.5">
      <c r="A3160" s="32"/>
      <c r="B3160" s="297" t="str">
        <f>+IF(E3160=2012,VLOOKUP(D3160,K_navn!$A$2:$C$359,2),"")</f>
        <v/>
      </c>
      <c r="C3160" s="297" t="str">
        <f>+IF(E3160=2012,VLOOKUP(D3160,K_navn!$A$2:$C$359,3),"")</f>
        <v/>
      </c>
      <c r="D3160" s="115">
        <f>+'Ark1'!P4968</f>
        <v>1820</v>
      </c>
      <c r="E3160" s="115">
        <f>+'Ark1'!C4968</f>
        <v>2015</v>
      </c>
      <c r="F3160" s="116">
        <f>+IF('Ark1'!Q4968=0,"",'Ark1'!Q4968)</f>
        <v>1</v>
      </c>
      <c r="G3160" s="116">
        <f>+'Ark1'!R4968</f>
        <v>28</v>
      </c>
      <c r="H3160" s="116">
        <f>+'Ark1'!S4968</f>
        <v>28</v>
      </c>
      <c r="I3160" s="222">
        <f>+IF(G3160=0,"",'Ark1'!AA4968)</f>
        <v>7.3779347052778596E-2</v>
      </c>
      <c r="J3160" s="222">
        <f>+IF(G3160=0,"",'Ark1'!AB4968)</f>
        <v>7.541724858887329E-2</v>
      </c>
      <c r="K3160" s="114">
        <f>+IF(G3160=0,"",'Ark1'!U4968)</f>
        <v>61.035714285714306</v>
      </c>
      <c r="L3160" s="222">
        <f>+IF(G3160=0,"",'Ark1'!W4968)</f>
        <v>82.492857142857119</v>
      </c>
      <c r="M3160" s="222">
        <f>+IF(G3160=0,"",'Ark1'!X4968)</f>
        <v>9.3148471566109308</v>
      </c>
      <c r="N3160" s="114">
        <f>+IF(G3160=0,"",'Ark1'!Y4968)</f>
        <v>2.4854166488473313</v>
      </c>
      <c r="O3160" s="116">
        <f>+IF(G3160=0,"",'Ark1'!Z4968)</f>
        <v>-49.008846722570418</v>
      </c>
      <c r="P3160" s="116">
        <f t="shared" si="51"/>
        <v>28</v>
      </c>
      <c r="Q3160" s="114">
        <f>+IF(G3160=0,"",'Ark1'!T4968)</f>
        <v>16.142857142857139</v>
      </c>
      <c r="R3160" s="222">
        <f>+IF(G3160=0,"",'Ark1'!V4968)</f>
        <v>89.374709797244989</v>
      </c>
      <c r="S3160" s="32"/>
    </row>
    <row r="3161" spans="1:19" x14ac:dyDescent="0.5">
      <c r="A3161" s="32"/>
      <c r="B3161" s="297" t="str">
        <f>+IF(E3161=2012,VLOOKUP(D3161,K_navn!$A$2:$C$359,2),"")</f>
        <v/>
      </c>
      <c r="C3161" s="297" t="str">
        <f>+IF(E3161=2012,VLOOKUP(D3161,K_navn!$A$2:$C$359,3),"")</f>
        <v/>
      </c>
      <c r="D3161" s="115">
        <f>+'Ark1'!P4969</f>
        <v>1820</v>
      </c>
      <c r="E3161" s="115">
        <f>+'Ark1'!C4969</f>
        <v>2016</v>
      </c>
      <c r="F3161" s="116" t="str">
        <f>+IF('Ark1'!Q4969=0,"",'Ark1'!Q4969)</f>
        <v/>
      </c>
      <c r="G3161" s="116">
        <f>+'Ark1'!R4969</f>
        <v>0</v>
      </c>
      <c r="H3161" s="116">
        <f>+'Ark1'!S4969</f>
        <v>0</v>
      </c>
      <c r="I3161" s="222" t="str">
        <f>+IF(G3161=0,"",'Ark1'!AA4969)</f>
        <v/>
      </c>
      <c r="J3161" s="222" t="str">
        <f>+IF(G3161=0,"",'Ark1'!AB4969)</f>
        <v/>
      </c>
      <c r="K3161" s="114" t="str">
        <f>+IF(G3161=0,"",'Ark1'!U4969)</f>
        <v/>
      </c>
      <c r="L3161" s="222" t="str">
        <f>+IF(G3161=0,"",'Ark1'!W4969)</f>
        <v/>
      </c>
      <c r="M3161" s="222" t="str">
        <f>+IF(G3161=0,"",'Ark1'!X4969)</f>
        <v/>
      </c>
      <c r="N3161" s="114" t="str">
        <f>+IF(G3161=0,"",'Ark1'!Y4969)</f>
        <v/>
      </c>
      <c r="O3161" s="116" t="str">
        <f>+IF(G3161=0,"",'Ark1'!Z4969)</f>
        <v/>
      </c>
      <c r="P3161" s="116" t="str">
        <f t="shared" si="51"/>
        <v/>
      </c>
      <c r="Q3161" s="114" t="str">
        <f>+IF(G3161=0,"",'Ark1'!T4969)</f>
        <v/>
      </c>
      <c r="R3161" s="222" t="str">
        <f>+IF(G3161=0,"",'Ark1'!V4969)</f>
        <v/>
      </c>
      <c r="S3161" s="32"/>
    </row>
    <row r="3162" spans="1:19" x14ac:dyDescent="0.5">
      <c r="A3162" s="32"/>
      <c r="B3162" s="297" t="str">
        <f>+IF(E3162=2012,VLOOKUP(D3162,K_navn!$A$2:$C$359,2),"")</f>
        <v/>
      </c>
      <c r="C3162" s="297" t="str">
        <f>+IF(E3162=2012,VLOOKUP(D3162,K_navn!$A$2:$C$359,3),"")</f>
        <v/>
      </c>
      <c r="D3162" s="115">
        <f>+'Ark1'!P4970</f>
        <v>1820</v>
      </c>
      <c r="E3162" s="115">
        <f>+'Ark1'!C4970</f>
        <v>2017</v>
      </c>
      <c r="F3162" s="116" t="str">
        <f>+IF('Ark1'!Q4970=0,"",'Ark1'!Q4970)</f>
        <v/>
      </c>
      <c r="G3162" s="116">
        <f>+'Ark1'!R4970</f>
        <v>0</v>
      </c>
      <c r="H3162" s="116">
        <f>+'Ark1'!S4970</f>
        <v>0</v>
      </c>
      <c r="I3162" s="222" t="str">
        <f>+IF(G3162=0,"",'Ark1'!AA4970)</f>
        <v/>
      </c>
      <c r="J3162" s="222" t="str">
        <f>+IF(G3162=0,"",'Ark1'!AB4970)</f>
        <v/>
      </c>
      <c r="K3162" s="114" t="str">
        <f>+IF(G3162=0,"",'Ark1'!U4970)</f>
        <v/>
      </c>
      <c r="L3162" s="222" t="str">
        <f>+IF(G3162=0,"",'Ark1'!W4970)</f>
        <v/>
      </c>
      <c r="M3162" s="222" t="str">
        <f>+IF(G3162=0,"",'Ark1'!X4970)</f>
        <v/>
      </c>
      <c r="N3162" s="114" t="str">
        <f>+IF(G3162=0,"",'Ark1'!Y4970)</f>
        <v/>
      </c>
      <c r="O3162" s="116" t="str">
        <f>+IF(G3162=0,"",'Ark1'!Z4970)</f>
        <v/>
      </c>
      <c r="P3162" s="116" t="str">
        <f t="shared" si="51"/>
        <v/>
      </c>
      <c r="Q3162" s="114" t="str">
        <f>+IF(G3162=0,"",'Ark1'!T4970)</f>
        <v/>
      </c>
      <c r="R3162" s="222" t="str">
        <f>+IF(G3162=0,"",'Ark1'!V4970)</f>
        <v/>
      </c>
      <c r="S3162" s="32"/>
    </row>
    <row r="3163" spans="1:19" x14ac:dyDescent="0.5">
      <c r="A3163" s="32"/>
      <c r="B3163" s="297" t="str">
        <f>+IF(E3163=2012,VLOOKUP(D3163,K_navn!$A$2:$C$359,2),"")</f>
        <v/>
      </c>
      <c r="C3163" s="297" t="str">
        <f>+IF(E3163=2012,VLOOKUP(D3163,K_navn!$A$2:$C$359,3),"")</f>
        <v/>
      </c>
      <c r="D3163" s="115">
        <f>+'Ark1'!P4971</f>
        <v>1820</v>
      </c>
      <c r="E3163" s="115">
        <f>+'Ark1'!C4971</f>
        <v>2018</v>
      </c>
      <c r="F3163" s="116" t="str">
        <f>+IF('Ark1'!Q4971=0,"",'Ark1'!Q4971)</f>
        <v/>
      </c>
      <c r="G3163" s="116">
        <f>+'Ark1'!R4971</f>
        <v>0</v>
      </c>
      <c r="H3163" s="116">
        <f>+'Ark1'!S4971</f>
        <v>0</v>
      </c>
      <c r="I3163" s="222" t="str">
        <f>+IF(G3163=0,"",'Ark1'!AA4971)</f>
        <v/>
      </c>
      <c r="J3163" s="222" t="str">
        <f>+IF(G3163=0,"",'Ark1'!AB4971)</f>
        <v/>
      </c>
      <c r="K3163" s="114" t="str">
        <f>+IF(G3163=0,"",'Ark1'!U4971)</f>
        <v/>
      </c>
      <c r="L3163" s="222" t="str">
        <f>+IF(G3163=0,"",'Ark1'!W4971)</f>
        <v/>
      </c>
      <c r="M3163" s="222" t="str">
        <f>+IF(G3163=0,"",'Ark1'!X4971)</f>
        <v/>
      </c>
      <c r="N3163" s="114" t="str">
        <f>+IF(G3163=0,"",'Ark1'!Y4971)</f>
        <v/>
      </c>
      <c r="O3163" s="116" t="str">
        <f>+IF(G3163=0,"",'Ark1'!Z4971)</f>
        <v/>
      </c>
      <c r="P3163" s="116" t="str">
        <f t="shared" si="51"/>
        <v/>
      </c>
      <c r="Q3163" s="114" t="str">
        <f>+IF(G3163=0,"",'Ark1'!T4971)</f>
        <v/>
      </c>
      <c r="R3163" s="222" t="str">
        <f>+IF(G3163=0,"",'Ark1'!V4971)</f>
        <v/>
      </c>
      <c r="S3163" s="32"/>
    </row>
    <row r="3164" spans="1:19" x14ac:dyDescent="0.5">
      <c r="A3164" s="32"/>
      <c r="B3164" s="297" t="str">
        <f>+IF(E3164=2012,VLOOKUP(D3164,K_navn!$A$2:$C$359,2),"")</f>
        <v/>
      </c>
      <c r="C3164" s="297" t="str">
        <f>+IF(E3164=2012,VLOOKUP(D3164,K_navn!$A$2:$C$359,3),"")</f>
        <v/>
      </c>
      <c r="D3164" s="115">
        <f>+'Ark1'!P4972</f>
        <v>1820</v>
      </c>
      <c r="E3164" s="115">
        <f>+'Ark1'!C4972</f>
        <v>2019</v>
      </c>
      <c r="F3164" s="116" t="str">
        <f>+IF('Ark1'!Q4972=0,"",'Ark1'!Q4972)</f>
        <v/>
      </c>
      <c r="G3164" s="116">
        <f>+'Ark1'!R4972</f>
        <v>0</v>
      </c>
      <c r="H3164" s="116">
        <f>+'Ark1'!S4972</f>
        <v>0</v>
      </c>
      <c r="I3164" s="222" t="str">
        <f>+IF(G3164=0,"",'Ark1'!AA4972)</f>
        <v/>
      </c>
      <c r="J3164" s="222" t="str">
        <f>+IF(G3164=0,"",'Ark1'!AB4972)</f>
        <v/>
      </c>
      <c r="K3164" s="114" t="str">
        <f>+IF(G3164=0,"",'Ark1'!U4972)</f>
        <v/>
      </c>
      <c r="L3164" s="222" t="str">
        <f>+IF(G3164=0,"",'Ark1'!W4972)</f>
        <v/>
      </c>
      <c r="M3164" s="222" t="str">
        <f>+IF(G3164=0,"",'Ark1'!X4972)</f>
        <v/>
      </c>
      <c r="N3164" s="114" t="str">
        <f>+IF(G3164=0,"",'Ark1'!Y4972)</f>
        <v/>
      </c>
      <c r="O3164" s="116" t="str">
        <f>+IF(G3164=0,"",'Ark1'!Z4972)</f>
        <v/>
      </c>
      <c r="P3164" s="116" t="str">
        <f t="shared" si="51"/>
        <v/>
      </c>
      <c r="Q3164" s="114" t="str">
        <f>+IF(G3164=0,"",'Ark1'!T4972)</f>
        <v/>
      </c>
      <c r="R3164" s="222" t="str">
        <f>+IF(G3164=0,"",'Ark1'!V4972)</f>
        <v/>
      </c>
      <c r="S3164" s="32"/>
    </row>
    <row r="3165" spans="1:19" x14ac:dyDescent="0.5">
      <c r="A3165" s="32"/>
      <c r="B3165" s="297" t="str">
        <f>+IF(E3165=2012,VLOOKUP(D3165,K_navn!$A$2:$C$359,2),"")</f>
        <v/>
      </c>
      <c r="C3165" s="297" t="str">
        <f>+IF(E3165=2012,VLOOKUP(D3165,K_navn!$A$2:$C$359,3),"")</f>
        <v/>
      </c>
      <c r="D3165" s="115">
        <f>+'Ark1'!P4973</f>
        <v>1820</v>
      </c>
      <c r="E3165" s="115">
        <f>+'Ark1'!C4973</f>
        <v>2020</v>
      </c>
      <c r="F3165" s="116" t="str">
        <f>+IF('Ark1'!Q4973=0,"",'Ark1'!Q4973)</f>
        <v/>
      </c>
      <c r="G3165" s="116">
        <f>+'Ark1'!R4973</f>
        <v>0</v>
      </c>
      <c r="H3165" s="116">
        <f>+'Ark1'!S4973</f>
        <v>0</v>
      </c>
      <c r="I3165" s="222" t="str">
        <f>+IF(G3165=0,"",'Ark1'!AA4973)</f>
        <v/>
      </c>
      <c r="J3165" s="222" t="str">
        <f>+IF(G3165=0,"",'Ark1'!AB4973)</f>
        <v/>
      </c>
      <c r="K3165" s="114" t="str">
        <f>+IF(G3165=0,"",'Ark1'!U4973)</f>
        <v/>
      </c>
      <c r="L3165" s="222" t="str">
        <f>+IF(G3165=0,"",'Ark1'!W4973)</f>
        <v/>
      </c>
      <c r="M3165" s="222" t="str">
        <f>+IF(G3165=0,"",'Ark1'!X4973)</f>
        <v/>
      </c>
      <c r="N3165" s="114" t="str">
        <f>+IF(G3165=0,"",'Ark1'!Y4973)</f>
        <v/>
      </c>
      <c r="O3165" s="116" t="str">
        <f>+IF(G3165=0,"",'Ark1'!Z4973)</f>
        <v/>
      </c>
      <c r="P3165" s="116" t="str">
        <f t="shared" si="51"/>
        <v/>
      </c>
      <c r="Q3165" s="114" t="str">
        <f>+IF(G3165=0,"",'Ark1'!T4973)</f>
        <v/>
      </c>
      <c r="R3165" s="222" t="str">
        <f>+IF(G3165=0,"",'Ark1'!V4973)</f>
        <v/>
      </c>
      <c r="S3165" s="32"/>
    </row>
    <row r="3166" spans="1:19" x14ac:dyDescent="0.5">
      <c r="A3166" s="32"/>
      <c r="B3166" s="297" t="str">
        <f>+IF(E3166=2012,VLOOKUP(D3166,K_navn!$A$2:$C$359,2),"")</f>
        <v/>
      </c>
      <c r="C3166" s="297" t="str">
        <f>+IF(E3166=2012,VLOOKUP(D3166,K_navn!$A$2:$C$359,3),"")</f>
        <v/>
      </c>
      <c r="D3166" s="115">
        <f>+'Ark1'!P4974</f>
        <v>1820</v>
      </c>
      <c r="E3166" s="115">
        <f>+'Ark1'!C4974</f>
        <v>2021</v>
      </c>
      <c r="F3166" s="116" t="str">
        <f>+IF('Ark1'!Q4974=0,"",'Ark1'!Q4974)</f>
        <v/>
      </c>
      <c r="G3166" s="116">
        <f>+'Ark1'!R4974</f>
        <v>0</v>
      </c>
      <c r="H3166" s="116">
        <f>+'Ark1'!S4974</f>
        <v>0</v>
      </c>
      <c r="I3166" s="222" t="str">
        <f>+IF(G3166=0,"",'Ark1'!AA4974)</f>
        <v/>
      </c>
      <c r="J3166" s="222" t="str">
        <f>+IF(G3166=0,"",'Ark1'!AB4974)</f>
        <v/>
      </c>
      <c r="K3166" s="114" t="str">
        <f>+IF(G3166=0,"",'Ark1'!U4974)</f>
        <v/>
      </c>
      <c r="L3166" s="222" t="str">
        <f>+IF(G3166=0,"",'Ark1'!W4974)</f>
        <v/>
      </c>
      <c r="M3166" s="222" t="str">
        <f>+IF(G3166=0,"",'Ark1'!X4974)</f>
        <v/>
      </c>
      <c r="N3166" s="114" t="str">
        <f>+IF(G3166=0,"",'Ark1'!Y4974)</f>
        <v/>
      </c>
      <c r="O3166" s="116" t="str">
        <f>+IF(G3166=0,"",'Ark1'!Z4974)</f>
        <v/>
      </c>
      <c r="P3166" s="116" t="str">
        <f t="shared" si="51"/>
        <v/>
      </c>
      <c r="Q3166" s="114" t="str">
        <f>+IF(G3166=0,"",'Ark1'!T4974)</f>
        <v/>
      </c>
      <c r="R3166" s="222" t="str">
        <f>+IF(G3166=0,"",'Ark1'!V4974)</f>
        <v/>
      </c>
      <c r="S3166" s="32"/>
    </row>
    <row r="3167" spans="1:19" x14ac:dyDescent="0.5">
      <c r="A3167" s="32"/>
      <c r="B3167" s="297" t="str">
        <f>+IF(E3167=2012,VLOOKUP(D3167,K_navn!$A$2:$C$359,2),"")</f>
        <v/>
      </c>
      <c r="C3167" s="297" t="str">
        <f>+IF(E3167=2012,VLOOKUP(D3167,K_navn!$A$2:$C$359,3),"")</f>
        <v/>
      </c>
      <c r="D3167" s="115">
        <f>+'Ark1'!P4975</f>
        <v>1820</v>
      </c>
      <c r="E3167" s="115">
        <f>+'Ark1'!C4975</f>
        <v>2022</v>
      </c>
      <c r="F3167" s="116" t="str">
        <f>+IF('Ark1'!Q4975=0,"",'Ark1'!Q4975)</f>
        <v/>
      </c>
      <c r="G3167" s="116">
        <f>+'Ark1'!R4975</f>
        <v>0</v>
      </c>
      <c r="H3167" s="116">
        <f>+'Ark1'!S4975</f>
        <v>0</v>
      </c>
      <c r="I3167" s="222" t="str">
        <f>+IF(G3167=0,"",'Ark1'!AA4975)</f>
        <v/>
      </c>
      <c r="J3167" s="222" t="str">
        <f>+IF(G3167=0,"",'Ark1'!AB4975)</f>
        <v/>
      </c>
      <c r="K3167" s="114" t="str">
        <f>+IF(G3167=0,"",'Ark1'!U4975)</f>
        <v/>
      </c>
      <c r="L3167" s="222" t="str">
        <f>+IF(G3167=0,"",'Ark1'!W4975)</f>
        <v/>
      </c>
      <c r="M3167" s="222" t="str">
        <f>+IF(G3167=0,"",'Ark1'!X4975)</f>
        <v/>
      </c>
      <c r="N3167" s="114" t="str">
        <f>+IF(G3167=0,"",'Ark1'!Y4975)</f>
        <v/>
      </c>
      <c r="O3167" s="116" t="str">
        <f>+IF(G3167=0,"",'Ark1'!Z4975)</f>
        <v/>
      </c>
      <c r="P3167" s="116" t="str">
        <f t="shared" si="51"/>
        <v/>
      </c>
      <c r="Q3167" s="114" t="str">
        <f>+IF(G3167=0,"",'Ark1'!T4975)</f>
        <v/>
      </c>
      <c r="R3167" s="222" t="str">
        <f>+IF(G3167=0,"",'Ark1'!V4975)</f>
        <v/>
      </c>
      <c r="S3167" s="32"/>
    </row>
    <row r="3168" spans="1:19" x14ac:dyDescent="0.5">
      <c r="A3168" s="32"/>
      <c r="B3168" s="297" t="str">
        <f>+IF(E3168=2012,VLOOKUP(D3168,K_navn!$A$2:$C$359,2),"")</f>
        <v>Leirfjord</v>
      </c>
      <c r="C3168" s="297" t="str">
        <f>+IF(E3168=2012,VLOOKUP(D3168,K_navn!$A$2:$C$359,3),"")</f>
        <v>Nordland</v>
      </c>
      <c r="D3168" s="115">
        <f>+'Ark1'!P4976</f>
        <v>1822</v>
      </c>
      <c r="E3168" s="115">
        <f>+'Ark1'!C4976</f>
        <v>2012</v>
      </c>
      <c r="F3168" s="116" t="str">
        <f>+IF('Ark1'!Q4976=0,"",'Ark1'!Q4976)</f>
        <v/>
      </c>
      <c r="G3168" s="116">
        <f>+'Ark1'!R4976</f>
        <v>0</v>
      </c>
      <c r="H3168" s="116">
        <f>+'Ark1'!S4976</f>
        <v>0</v>
      </c>
      <c r="I3168" s="222" t="str">
        <f>+IF(G3168=0,"",'Ark1'!AA4976)</f>
        <v/>
      </c>
      <c r="J3168" s="222" t="str">
        <f>+IF(G3168=0,"",'Ark1'!AB4976)</f>
        <v/>
      </c>
      <c r="K3168" s="114" t="str">
        <f>+IF(G3168=0,"",'Ark1'!U4976)</f>
        <v/>
      </c>
      <c r="L3168" s="222" t="str">
        <f>+IF(G3168=0,"",'Ark1'!W4976)</f>
        <v/>
      </c>
      <c r="M3168" s="222" t="str">
        <f>+IF(G3168=0,"",'Ark1'!X4976)</f>
        <v/>
      </c>
      <c r="N3168" s="114" t="str">
        <f>+IF(G3168=0,"",'Ark1'!Y4976)</f>
        <v/>
      </c>
      <c r="O3168" s="116" t="str">
        <f>+IF(G3168=0,"",'Ark1'!Z4976)</f>
        <v/>
      </c>
      <c r="P3168" s="116" t="str">
        <f t="shared" si="51"/>
        <v/>
      </c>
      <c r="Q3168" s="114" t="str">
        <f>+IF(G3168=0,"",'Ark1'!T4976)</f>
        <v/>
      </c>
      <c r="R3168" s="222" t="str">
        <f>+IF(G3168=0,"",'Ark1'!V4976)</f>
        <v/>
      </c>
      <c r="S3168" s="32"/>
    </row>
    <row r="3169" spans="1:19" x14ac:dyDescent="0.5">
      <c r="A3169" s="32"/>
      <c r="B3169" s="297" t="str">
        <f>+IF(E3169=2012,VLOOKUP(D3169,K_navn!$A$2:$C$359,2),"")</f>
        <v/>
      </c>
      <c r="C3169" s="297" t="str">
        <f>+IF(E3169=2012,VLOOKUP(D3169,K_navn!$A$2:$C$359,3),"")</f>
        <v/>
      </c>
      <c r="D3169" s="115">
        <f>+'Ark1'!P4977</f>
        <v>1822</v>
      </c>
      <c r="E3169" s="115">
        <f>+'Ark1'!C4977</f>
        <v>2013</v>
      </c>
      <c r="F3169" s="116" t="str">
        <f>+IF('Ark1'!Q4977=0,"",'Ark1'!Q4977)</f>
        <v/>
      </c>
      <c r="G3169" s="116">
        <f>+'Ark1'!R4977</f>
        <v>0</v>
      </c>
      <c r="H3169" s="116">
        <f>+'Ark1'!S4977</f>
        <v>0</v>
      </c>
      <c r="I3169" s="222" t="str">
        <f>+IF(G3169=0,"",'Ark1'!AA4977)</f>
        <v/>
      </c>
      <c r="J3169" s="222" t="str">
        <f>+IF(G3169=0,"",'Ark1'!AB4977)</f>
        <v/>
      </c>
      <c r="K3169" s="114" t="str">
        <f>+IF(G3169=0,"",'Ark1'!U4977)</f>
        <v/>
      </c>
      <c r="L3169" s="222" t="str">
        <f>+IF(G3169=0,"",'Ark1'!W4977)</f>
        <v/>
      </c>
      <c r="M3169" s="222" t="str">
        <f>+IF(G3169=0,"",'Ark1'!X4977)</f>
        <v/>
      </c>
      <c r="N3169" s="114" t="str">
        <f>+IF(G3169=0,"",'Ark1'!Y4977)</f>
        <v/>
      </c>
      <c r="O3169" s="116" t="str">
        <f>+IF(G3169=0,"",'Ark1'!Z4977)</f>
        <v/>
      </c>
      <c r="P3169" s="116" t="str">
        <f t="shared" si="51"/>
        <v/>
      </c>
      <c r="Q3169" s="114" t="str">
        <f>+IF(G3169=0,"",'Ark1'!T4977)</f>
        <v/>
      </c>
      <c r="R3169" s="222" t="str">
        <f>+IF(G3169=0,"",'Ark1'!V4977)</f>
        <v/>
      </c>
      <c r="S3169" s="32"/>
    </row>
    <row r="3170" spans="1:19" x14ac:dyDescent="0.5">
      <c r="A3170" s="32"/>
      <c r="B3170" s="297" t="str">
        <f>+IF(E3170=2012,VLOOKUP(D3170,K_navn!$A$2:$C$359,2),"")</f>
        <v/>
      </c>
      <c r="C3170" s="297" t="str">
        <f>+IF(E3170=2012,VLOOKUP(D3170,K_navn!$A$2:$C$359,3),"")</f>
        <v/>
      </c>
      <c r="D3170" s="115">
        <f>+'Ark1'!P4978</f>
        <v>1822</v>
      </c>
      <c r="E3170" s="115">
        <f>+'Ark1'!C4978</f>
        <v>2014</v>
      </c>
      <c r="F3170" s="116" t="str">
        <f>+IF('Ark1'!Q4978=0,"",'Ark1'!Q4978)</f>
        <v/>
      </c>
      <c r="G3170" s="116">
        <f>+'Ark1'!R4978</f>
        <v>0</v>
      </c>
      <c r="H3170" s="116">
        <f>+'Ark1'!S4978</f>
        <v>0</v>
      </c>
      <c r="I3170" s="222" t="str">
        <f>+IF(G3170=0,"",'Ark1'!AA4978)</f>
        <v/>
      </c>
      <c r="J3170" s="222" t="str">
        <f>+IF(G3170=0,"",'Ark1'!AB4978)</f>
        <v/>
      </c>
      <c r="K3170" s="114" t="str">
        <f>+IF(G3170=0,"",'Ark1'!U4978)</f>
        <v/>
      </c>
      <c r="L3170" s="222" t="str">
        <f>+IF(G3170=0,"",'Ark1'!W4978)</f>
        <v/>
      </c>
      <c r="M3170" s="222" t="str">
        <f>+IF(G3170=0,"",'Ark1'!X4978)</f>
        <v/>
      </c>
      <c r="N3170" s="114" t="str">
        <f>+IF(G3170=0,"",'Ark1'!Y4978)</f>
        <v/>
      </c>
      <c r="O3170" s="116" t="str">
        <f>+IF(G3170=0,"",'Ark1'!Z4978)</f>
        <v/>
      </c>
      <c r="P3170" s="116" t="str">
        <f t="shared" si="51"/>
        <v/>
      </c>
      <c r="Q3170" s="114" t="str">
        <f>+IF(G3170=0,"",'Ark1'!T4978)</f>
        <v/>
      </c>
      <c r="R3170" s="222" t="str">
        <f>+IF(G3170=0,"",'Ark1'!V4978)</f>
        <v/>
      </c>
      <c r="S3170" s="32"/>
    </row>
    <row r="3171" spans="1:19" x14ac:dyDescent="0.5">
      <c r="A3171" s="32"/>
      <c r="B3171" s="297" t="str">
        <f>+IF(E3171=2012,VLOOKUP(D3171,K_navn!$A$2:$C$359,2),"")</f>
        <v/>
      </c>
      <c r="C3171" s="297" t="str">
        <f>+IF(E3171=2012,VLOOKUP(D3171,K_navn!$A$2:$C$359,3),"")</f>
        <v/>
      </c>
      <c r="D3171" s="115">
        <f>+'Ark1'!P4979</f>
        <v>1822</v>
      </c>
      <c r="E3171" s="115">
        <f>+'Ark1'!C4979</f>
        <v>2015</v>
      </c>
      <c r="F3171" s="116" t="str">
        <f>+IF('Ark1'!Q4979=0,"",'Ark1'!Q4979)</f>
        <v/>
      </c>
      <c r="G3171" s="116">
        <f>+'Ark1'!R4979</f>
        <v>0</v>
      </c>
      <c r="H3171" s="116">
        <f>+'Ark1'!S4979</f>
        <v>0</v>
      </c>
      <c r="I3171" s="222" t="str">
        <f>+IF(G3171=0,"",'Ark1'!AA4979)</f>
        <v/>
      </c>
      <c r="J3171" s="222" t="str">
        <f>+IF(G3171=0,"",'Ark1'!AB4979)</f>
        <v/>
      </c>
      <c r="K3171" s="114" t="str">
        <f>+IF(G3171=0,"",'Ark1'!U4979)</f>
        <v/>
      </c>
      <c r="L3171" s="222" t="str">
        <f>+IF(G3171=0,"",'Ark1'!W4979)</f>
        <v/>
      </c>
      <c r="M3171" s="222" t="str">
        <f>+IF(G3171=0,"",'Ark1'!X4979)</f>
        <v/>
      </c>
      <c r="N3171" s="114" t="str">
        <f>+IF(G3171=0,"",'Ark1'!Y4979)</f>
        <v/>
      </c>
      <c r="O3171" s="116" t="str">
        <f>+IF(G3171=0,"",'Ark1'!Z4979)</f>
        <v/>
      </c>
      <c r="P3171" s="116" t="str">
        <f t="shared" si="51"/>
        <v/>
      </c>
      <c r="Q3171" s="114" t="str">
        <f>+IF(G3171=0,"",'Ark1'!T4979)</f>
        <v/>
      </c>
      <c r="R3171" s="222" t="str">
        <f>+IF(G3171=0,"",'Ark1'!V4979)</f>
        <v/>
      </c>
      <c r="S3171" s="32"/>
    </row>
    <row r="3172" spans="1:19" x14ac:dyDescent="0.5">
      <c r="A3172" s="32"/>
      <c r="B3172" s="297" t="str">
        <f>+IF(E3172=2012,VLOOKUP(D3172,K_navn!$A$2:$C$359,2),"")</f>
        <v/>
      </c>
      <c r="C3172" s="297" t="str">
        <f>+IF(E3172=2012,VLOOKUP(D3172,K_navn!$A$2:$C$359,3),"")</f>
        <v/>
      </c>
      <c r="D3172" s="115">
        <f>+'Ark1'!P4980</f>
        <v>1822</v>
      </c>
      <c r="E3172" s="115">
        <f>+'Ark1'!C4980</f>
        <v>2016</v>
      </c>
      <c r="F3172" s="116">
        <f>+IF('Ark1'!Q4980=0,"",'Ark1'!Q4980)</f>
        <v>1</v>
      </c>
      <c r="G3172" s="116">
        <f>+'Ark1'!R4980</f>
        <v>1</v>
      </c>
      <c r="H3172" s="116">
        <f>+'Ark1'!S4980</f>
        <v>1</v>
      </c>
      <c r="I3172" s="222">
        <f>+IF(G3172=0,"",'Ark1'!AA4980)</f>
        <v>2.1323780279767996E-3</v>
      </c>
      <c r="J3172" s="222">
        <f>+IF(G3172=0,"",'Ark1'!AB4980)</f>
        <v>2.0992800856610965E-3</v>
      </c>
      <c r="K3172" s="114">
        <f>+IF(G3172=0,"",'Ark1'!U4980)</f>
        <v>59</v>
      </c>
      <c r="L3172" s="222">
        <f>+IF(G3172=0,"",'Ark1'!W4980)</f>
        <v>80.2</v>
      </c>
      <c r="M3172" s="222">
        <f>+IF(G3172=0,"",'Ark1'!X4980)</f>
        <v>0</v>
      </c>
      <c r="N3172" s="114">
        <f>+IF(G3172=0,"",'Ark1'!Y4980)</f>
        <v>0</v>
      </c>
      <c r="O3172" s="116">
        <f>+IF(G3172=0,"",'Ark1'!Z4980)</f>
        <v>0</v>
      </c>
      <c r="P3172" s="116">
        <f t="shared" si="51"/>
        <v>1</v>
      </c>
      <c r="Q3172" s="114">
        <f>+IF(G3172=0,"",'Ark1'!T4980)</f>
        <v>14</v>
      </c>
      <c r="R3172" s="222">
        <f>+IF(G3172=0,"",'Ark1'!V4980)</f>
        <v>86.890574214517855</v>
      </c>
      <c r="S3172" s="32"/>
    </row>
    <row r="3173" spans="1:19" x14ac:dyDescent="0.5">
      <c r="A3173" s="32"/>
      <c r="B3173" s="297" t="str">
        <f>+IF(E3173=2012,VLOOKUP(D3173,K_navn!$A$2:$C$359,2),"")</f>
        <v/>
      </c>
      <c r="C3173" s="297" t="str">
        <f>+IF(E3173=2012,VLOOKUP(D3173,K_navn!$A$2:$C$359,3),"")</f>
        <v/>
      </c>
      <c r="D3173" s="115">
        <f>+'Ark1'!P4981</f>
        <v>1822</v>
      </c>
      <c r="E3173" s="115">
        <f>+'Ark1'!C4981</f>
        <v>2017</v>
      </c>
      <c r="F3173" s="116">
        <f>+IF('Ark1'!Q4981=0,"",'Ark1'!Q4981)</f>
        <v>1</v>
      </c>
      <c r="G3173" s="116">
        <f>+'Ark1'!R4981</f>
        <v>481</v>
      </c>
      <c r="H3173" s="116">
        <f>+'Ark1'!S4981</f>
        <v>481</v>
      </c>
      <c r="I3173" s="222">
        <f>+IF(G3173=0,"",'Ark1'!AA4981)</f>
        <v>1.3878870069538627</v>
      </c>
      <c r="J3173" s="222">
        <f>+IF(G3173=0,"",'Ark1'!AB4981)</f>
        <v>1.4502182093495413</v>
      </c>
      <c r="K3173" s="114">
        <f>+IF(G3173=0,"",'Ark1'!U4981)</f>
        <v>58.330561330561324</v>
      </c>
      <c r="L3173" s="222">
        <f>+IF(G3173=0,"",'Ark1'!W4981)</f>
        <v>85.287733887733907</v>
      </c>
      <c r="M3173" s="222">
        <f>+IF(G3173=0,"",'Ark1'!X4981)</f>
        <v>13.34729119270353</v>
      </c>
      <c r="N3173" s="114">
        <f>+IF(G3173=0,"",'Ark1'!Y4981)</f>
        <v>2.6658854857164904</v>
      </c>
      <c r="O3173" s="116">
        <f>+IF(G3173=0,"",'Ark1'!Z4981)</f>
        <v>-33.484152849841578</v>
      </c>
      <c r="P3173" s="116">
        <f t="shared" si="51"/>
        <v>481</v>
      </c>
      <c r="Q3173" s="114">
        <f>+IF(G3173=0,"",'Ark1'!T4981)</f>
        <v>14.717255717255712</v>
      </c>
      <c r="R3173" s="222">
        <f>+IF(G3173=0,"",'Ark1'!V4981)</f>
        <v>92.402745273817885</v>
      </c>
      <c r="S3173" s="32"/>
    </row>
    <row r="3174" spans="1:19" x14ac:dyDescent="0.5">
      <c r="A3174" s="32"/>
      <c r="B3174" s="297" t="str">
        <f>+IF(E3174=2012,VLOOKUP(D3174,K_navn!$A$2:$C$359,2),"")</f>
        <v/>
      </c>
      <c r="C3174" s="297" t="str">
        <f>+IF(E3174=2012,VLOOKUP(D3174,K_navn!$A$2:$C$359,3),"")</f>
        <v/>
      </c>
      <c r="D3174" s="115">
        <f>+'Ark1'!P4982</f>
        <v>1822</v>
      </c>
      <c r="E3174" s="115">
        <f>+'Ark1'!C4982</f>
        <v>2018</v>
      </c>
      <c r="F3174" s="116" t="str">
        <f>+IF('Ark1'!Q4982=0,"",'Ark1'!Q4982)</f>
        <v/>
      </c>
      <c r="G3174" s="116">
        <f>+'Ark1'!R4982</f>
        <v>0</v>
      </c>
      <c r="H3174" s="116">
        <f>+'Ark1'!S4982</f>
        <v>0</v>
      </c>
      <c r="I3174" s="222" t="str">
        <f>+IF(G3174=0,"",'Ark1'!AA4982)</f>
        <v/>
      </c>
      <c r="J3174" s="222" t="str">
        <f>+IF(G3174=0,"",'Ark1'!AB4982)</f>
        <v/>
      </c>
      <c r="K3174" s="114" t="str">
        <f>+IF(G3174=0,"",'Ark1'!U4982)</f>
        <v/>
      </c>
      <c r="L3174" s="222" t="str">
        <f>+IF(G3174=0,"",'Ark1'!W4982)</f>
        <v/>
      </c>
      <c r="M3174" s="222" t="str">
        <f>+IF(G3174=0,"",'Ark1'!X4982)</f>
        <v/>
      </c>
      <c r="N3174" s="114" t="str">
        <f>+IF(G3174=0,"",'Ark1'!Y4982)</f>
        <v/>
      </c>
      <c r="O3174" s="116" t="str">
        <f>+IF(G3174=0,"",'Ark1'!Z4982)</f>
        <v/>
      </c>
      <c r="P3174" s="116" t="str">
        <f t="shared" si="51"/>
        <v/>
      </c>
      <c r="Q3174" s="114" t="str">
        <f>+IF(G3174=0,"",'Ark1'!T4982)</f>
        <v/>
      </c>
      <c r="R3174" s="222" t="str">
        <f>+IF(G3174=0,"",'Ark1'!V4982)</f>
        <v/>
      </c>
      <c r="S3174" s="32"/>
    </row>
    <row r="3175" spans="1:19" x14ac:dyDescent="0.5">
      <c r="A3175" s="32"/>
      <c r="B3175" s="297" t="str">
        <f>+IF(E3175=2012,VLOOKUP(D3175,K_navn!$A$2:$C$359,2),"")</f>
        <v/>
      </c>
      <c r="C3175" s="297" t="str">
        <f>+IF(E3175=2012,VLOOKUP(D3175,K_navn!$A$2:$C$359,3),"")</f>
        <v/>
      </c>
      <c r="D3175" s="115">
        <f>+'Ark1'!P4983</f>
        <v>1822</v>
      </c>
      <c r="E3175" s="115">
        <f>+'Ark1'!C4983</f>
        <v>2019</v>
      </c>
      <c r="F3175" s="116" t="str">
        <f>+IF('Ark1'!Q4983=0,"",'Ark1'!Q4983)</f>
        <v/>
      </c>
      <c r="G3175" s="116">
        <f>+'Ark1'!R4983</f>
        <v>0</v>
      </c>
      <c r="H3175" s="116">
        <f>+'Ark1'!S4983</f>
        <v>0</v>
      </c>
      <c r="I3175" s="222" t="str">
        <f>+IF(G3175=0,"",'Ark1'!AA4983)</f>
        <v/>
      </c>
      <c r="J3175" s="222" t="str">
        <f>+IF(G3175=0,"",'Ark1'!AB4983)</f>
        <v/>
      </c>
      <c r="K3175" s="114" t="str">
        <f>+IF(G3175=0,"",'Ark1'!U4983)</f>
        <v/>
      </c>
      <c r="L3175" s="222" t="str">
        <f>+IF(G3175=0,"",'Ark1'!W4983)</f>
        <v/>
      </c>
      <c r="M3175" s="222" t="str">
        <f>+IF(G3175=0,"",'Ark1'!X4983)</f>
        <v/>
      </c>
      <c r="N3175" s="114" t="str">
        <f>+IF(G3175=0,"",'Ark1'!Y4983)</f>
        <v/>
      </c>
      <c r="O3175" s="116" t="str">
        <f>+IF(G3175=0,"",'Ark1'!Z4983)</f>
        <v/>
      </c>
      <c r="P3175" s="116" t="str">
        <f t="shared" si="51"/>
        <v/>
      </c>
      <c r="Q3175" s="114" t="str">
        <f>+IF(G3175=0,"",'Ark1'!T4983)</f>
        <v/>
      </c>
      <c r="R3175" s="222" t="str">
        <f>+IF(G3175=0,"",'Ark1'!V4983)</f>
        <v/>
      </c>
      <c r="S3175" s="32"/>
    </row>
    <row r="3176" spans="1:19" x14ac:dyDescent="0.5">
      <c r="A3176" s="32"/>
      <c r="B3176" s="297" t="str">
        <f>+IF(E3176=2012,VLOOKUP(D3176,K_navn!$A$2:$C$359,2),"")</f>
        <v/>
      </c>
      <c r="C3176" s="297" t="str">
        <f>+IF(E3176=2012,VLOOKUP(D3176,K_navn!$A$2:$C$359,3),"")</f>
        <v/>
      </c>
      <c r="D3176" s="115">
        <f>+'Ark1'!P4984</f>
        <v>1822</v>
      </c>
      <c r="E3176" s="115">
        <f>+'Ark1'!C4984</f>
        <v>2020</v>
      </c>
      <c r="F3176" s="116" t="str">
        <f>+IF('Ark1'!Q4984=0,"",'Ark1'!Q4984)</f>
        <v/>
      </c>
      <c r="G3176" s="116">
        <f>+'Ark1'!R4984</f>
        <v>0</v>
      </c>
      <c r="H3176" s="116">
        <f>+'Ark1'!S4984</f>
        <v>0</v>
      </c>
      <c r="I3176" s="222" t="str">
        <f>+IF(G3176=0,"",'Ark1'!AA4984)</f>
        <v/>
      </c>
      <c r="J3176" s="222" t="str">
        <f>+IF(G3176=0,"",'Ark1'!AB4984)</f>
        <v/>
      </c>
      <c r="K3176" s="114" t="str">
        <f>+IF(G3176=0,"",'Ark1'!U4984)</f>
        <v/>
      </c>
      <c r="L3176" s="222" t="str">
        <f>+IF(G3176=0,"",'Ark1'!W4984)</f>
        <v/>
      </c>
      <c r="M3176" s="222" t="str">
        <f>+IF(G3176=0,"",'Ark1'!X4984)</f>
        <v/>
      </c>
      <c r="N3176" s="114" t="str">
        <f>+IF(G3176=0,"",'Ark1'!Y4984)</f>
        <v/>
      </c>
      <c r="O3176" s="116" t="str">
        <f>+IF(G3176=0,"",'Ark1'!Z4984)</f>
        <v/>
      </c>
      <c r="P3176" s="116" t="str">
        <f t="shared" si="51"/>
        <v/>
      </c>
      <c r="Q3176" s="114" t="str">
        <f>+IF(G3176=0,"",'Ark1'!T4984)</f>
        <v/>
      </c>
      <c r="R3176" s="222" t="str">
        <f>+IF(G3176=0,"",'Ark1'!V4984)</f>
        <v/>
      </c>
      <c r="S3176" s="32"/>
    </row>
    <row r="3177" spans="1:19" x14ac:dyDescent="0.5">
      <c r="A3177" s="32"/>
      <c r="B3177" s="297" t="str">
        <f>+IF(E3177=2012,VLOOKUP(D3177,K_navn!$A$2:$C$359,2),"")</f>
        <v/>
      </c>
      <c r="C3177" s="297" t="str">
        <f>+IF(E3177=2012,VLOOKUP(D3177,K_navn!$A$2:$C$359,3),"")</f>
        <v/>
      </c>
      <c r="D3177" s="115">
        <f>+'Ark1'!P4985</f>
        <v>1822</v>
      </c>
      <c r="E3177" s="115">
        <f>+'Ark1'!C4985</f>
        <v>2021</v>
      </c>
      <c r="F3177" s="116" t="str">
        <f>+IF('Ark1'!Q4985=0,"",'Ark1'!Q4985)</f>
        <v/>
      </c>
      <c r="G3177" s="116">
        <f>+'Ark1'!R4985</f>
        <v>0</v>
      </c>
      <c r="H3177" s="116">
        <f>+'Ark1'!S4985</f>
        <v>0</v>
      </c>
      <c r="I3177" s="222" t="str">
        <f>+IF(G3177=0,"",'Ark1'!AA4985)</f>
        <v/>
      </c>
      <c r="J3177" s="222" t="str">
        <f>+IF(G3177=0,"",'Ark1'!AB4985)</f>
        <v/>
      </c>
      <c r="K3177" s="114" t="str">
        <f>+IF(G3177=0,"",'Ark1'!U4985)</f>
        <v/>
      </c>
      <c r="L3177" s="222" t="str">
        <f>+IF(G3177=0,"",'Ark1'!W4985)</f>
        <v/>
      </c>
      <c r="M3177" s="222" t="str">
        <f>+IF(G3177=0,"",'Ark1'!X4985)</f>
        <v/>
      </c>
      <c r="N3177" s="114" t="str">
        <f>+IF(G3177=0,"",'Ark1'!Y4985)</f>
        <v/>
      </c>
      <c r="O3177" s="116" t="str">
        <f>+IF(G3177=0,"",'Ark1'!Z4985)</f>
        <v/>
      </c>
      <c r="P3177" s="116" t="str">
        <f t="shared" si="51"/>
        <v/>
      </c>
      <c r="Q3177" s="114" t="str">
        <f>+IF(G3177=0,"",'Ark1'!T4985)</f>
        <v/>
      </c>
      <c r="R3177" s="222" t="str">
        <f>+IF(G3177=0,"",'Ark1'!V4985)</f>
        <v/>
      </c>
      <c r="S3177" s="32"/>
    </row>
    <row r="3178" spans="1:19" x14ac:dyDescent="0.5">
      <c r="A3178" s="32"/>
      <c r="B3178" s="297" t="str">
        <f>+IF(E3178=2012,VLOOKUP(D3178,K_navn!$A$2:$C$359,2),"")</f>
        <v/>
      </c>
      <c r="C3178" s="297" t="str">
        <f>+IF(E3178=2012,VLOOKUP(D3178,K_navn!$A$2:$C$359,3),"")</f>
        <v/>
      </c>
      <c r="D3178" s="115">
        <f>+'Ark1'!P4986</f>
        <v>1822</v>
      </c>
      <c r="E3178" s="115">
        <f>+'Ark1'!C4986</f>
        <v>2022</v>
      </c>
      <c r="F3178" s="116" t="str">
        <f>+IF('Ark1'!Q4986=0,"",'Ark1'!Q4986)</f>
        <v/>
      </c>
      <c r="G3178" s="116">
        <f>+'Ark1'!R4986</f>
        <v>0</v>
      </c>
      <c r="H3178" s="116">
        <f>+'Ark1'!S4986</f>
        <v>0</v>
      </c>
      <c r="I3178" s="222" t="str">
        <f>+IF(G3178=0,"",'Ark1'!AA4986)</f>
        <v/>
      </c>
      <c r="J3178" s="222" t="str">
        <f>+IF(G3178=0,"",'Ark1'!AB4986)</f>
        <v/>
      </c>
      <c r="K3178" s="114" t="str">
        <f>+IF(G3178=0,"",'Ark1'!U4986)</f>
        <v/>
      </c>
      <c r="L3178" s="222" t="str">
        <f>+IF(G3178=0,"",'Ark1'!W4986)</f>
        <v/>
      </c>
      <c r="M3178" s="222" t="str">
        <f>+IF(G3178=0,"",'Ark1'!X4986)</f>
        <v/>
      </c>
      <c r="N3178" s="114" t="str">
        <f>+IF(G3178=0,"",'Ark1'!Y4986)</f>
        <v/>
      </c>
      <c r="O3178" s="116" t="str">
        <f>+IF(G3178=0,"",'Ark1'!Z4986)</f>
        <v/>
      </c>
      <c r="P3178" s="116" t="str">
        <f t="shared" si="51"/>
        <v/>
      </c>
      <c r="Q3178" s="114" t="str">
        <f>+IF(G3178=0,"",'Ark1'!T4986)</f>
        <v/>
      </c>
      <c r="R3178" s="222" t="str">
        <f>+IF(G3178=0,"",'Ark1'!V4986)</f>
        <v/>
      </c>
      <c r="S3178" s="32"/>
    </row>
    <row r="3179" spans="1:19" x14ac:dyDescent="0.5">
      <c r="A3179" s="32"/>
      <c r="B3179" s="297" t="str">
        <f>+IF(E3179=2012,VLOOKUP(D3179,K_navn!$A$2:$C$359,2),"")</f>
        <v>Vefsn</v>
      </c>
      <c r="C3179" s="297" t="str">
        <f>+IF(E3179=2012,VLOOKUP(D3179,K_navn!$A$2:$C$359,3),"")</f>
        <v>Nordland</v>
      </c>
      <c r="D3179" s="115">
        <f>+'Ark1'!P4987</f>
        <v>1824</v>
      </c>
      <c r="E3179" s="115">
        <f>+'Ark1'!C4987</f>
        <v>2012</v>
      </c>
      <c r="F3179" s="116" t="str">
        <f>+IF('Ark1'!Q4987=0,"",'Ark1'!Q4987)</f>
        <v/>
      </c>
      <c r="G3179" s="116">
        <f>+'Ark1'!R4987</f>
        <v>0</v>
      </c>
      <c r="H3179" s="116">
        <f>+'Ark1'!S4987</f>
        <v>0</v>
      </c>
      <c r="I3179" s="222" t="str">
        <f>+IF(G3179=0,"",'Ark1'!AA4987)</f>
        <v/>
      </c>
      <c r="J3179" s="222" t="str">
        <f>+IF(G3179=0,"",'Ark1'!AB4987)</f>
        <v/>
      </c>
      <c r="K3179" s="114" t="str">
        <f>+IF(G3179=0,"",'Ark1'!U4987)</f>
        <v/>
      </c>
      <c r="L3179" s="222" t="str">
        <f>+IF(G3179=0,"",'Ark1'!W4987)</f>
        <v/>
      </c>
      <c r="M3179" s="222" t="str">
        <f>+IF(G3179=0,"",'Ark1'!X4987)</f>
        <v/>
      </c>
      <c r="N3179" s="114" t="str">
        <f>+IF(G3179=0,"",'Ark1'!Y4987)</f>
        <v/>
      </c>
      <c r="O3179" s="116" t="str">
        <f>+IF(G3179=0,"",'Ark1'!Z4987)</f>
        <v/>
      </c>
      <c r="P3179" s="116" t="str">
        <f t="shared" si="51"/>
        <v/>
      </c>
      <c r="Q3179" s="114" t="str">
        <f>+IF(G3179=0,"",'Ark1'!T4987)</f>
        <v/>
      </c>
      <c r="R3179" s="222" t="str">
        <f>+IF(G3179=0,"",'Ark1'!V4987)</f>
        <v/>
      </c>
      <c r="S3179" s="32"/>
    </row>
    <row r="3180" spans="1:19" x14ac:dyDescent="0.5">
      <c r="A3180" s="32"/>
      <c r="B3180" s="297" t="str">
        <f>+IF(E3180=2012,VLOOKUP(D3180,K_navn!$A$2:$C$359,2),"")</f>
        <v/>
      </c>
      <c r="C3180" s="297" t="str">
        <f>+IF(E3180=2012,VLOOKUP(D3180,K_navn!$A$2:$C$359,3),"")</f>
        <v/>
      </c>
      <c r="D3180" s="115">
        <f>+'Ark1'!P4988</f>
        <v>1824</v>
      </c>
      <c r="E3180" s="115">
        <f>+'Ark1'!C4988</f>
        <v>2013</v>
      </c>
      <c r="F3180" s="116" t="str">
        <f>+IF('Ark1'!Q4988=0,"",'Ark1'!Q4988)</f>
        <v/>
      </c>
      <c r="G3180" s="116">
        <f>+'Ark1'!R4988</f>
        <v>0</v>
      </c>
      <c r="H3180" s="116">
        <f>+'Ark1'!S4988</f>
        <v>0</v>
      </c>
      <c r="I3180" s="222" t="str">
        <f>+IF(G3180=0,"",'Ark1'!AA4988)</f>
        <v/>
      </c>
      <c r="J3180" s="222" t="str">
        <f>+IF(G3180=0,"",'Ark1'!AB4988)</f>
        <v/>
      </c>
      <c r="K3180" s="114" t="str">
        <f>+IF(G3180=0,"",'Ark1'!U4988)</f>
        <v/>
      </c>
      <c r="L3180" s="222" t="str">
        <f>+IF(G3180=0,"",'Ark1'!W4988)</f>
        <v/>
      </c>
      <c r="M3180" s="222" t="str">
        <f>+IF(G3180=0,"",'Ark1'!X4988)</f>
        <v/>
      </c>
      <c r="N3180" s="114" t="str">
        <f>+IF(G3180=0,"",'Ark1'!Y4988)</f>
        <v/>
      </c>
      <c r="O3180" s="116" t="str">
        <f>+IF(G3180=0,"",'Ark1'!Z4988)</f>
        <v/>
      </c>
      <c r="P3180" s="116" t="str">
        <f t="shared" si="51"/>
        <v/>
      </c>
      <c r="Q3180" s="114" t="str">
        <f>+IF(G3180=0,"",'Ark1'!T4988)</f>
        <v/>
      </c>
      <c r="R3180" s="222" t="str">
        <f>+IF(G3180=0,"",'Ark1'!V4988)</f>
        <v/>
      </c>
      <c r="S3180" s="32"/>
    </row>
    <row r="3181" spans="1:19" x14ac:dyDescent="0.5">
      <c r="A3181" s="32"/>
      <c r="B3181" s="297" t="str">
        <f>+IF(E3181=2012,VLOOKUP(D3181,K_navn!$A$2:$C$359,2),"")</f>
        <v/>
      </c>
      <c r="C3181" s="297" t="str">
        <f>+IF(E3181=2012,VLOOKUP(D3181,K_navn!$A$2:$C$359,3),"")</f>
        <v/>
      </c>
      <c r="D3181" s="115">
        <f>+'Ark1'!P4989</f>
        <v>1824</v>
      </c>
      <c r="E3181" s="115">
        <f>+'Ark1'!C4989</f>
        <v>2014</v>
      </c>
      <c r="F3181" s="116" t="str">
        <f>+IF('Ark1'!Q4989=0,"",'Ark1'!Q4989)</f>
        <v/>
      </c>
      <c r="G3181" s="116">
        <f>+'Ark1'!R4989</f>
        <v>0</v>
      </c>
      <c r="H3181" s="116">
        <f>+'Ark1'!S4989</f>
        <v>0</v>
      </c>
      <c r="I3181" s="222" t="str">
        <f>+IF(G3181=0,"",'Ark1'!AA4989)</f>
        <v/>
      </c>
      <c r="J3181" s="222" t="str">
        <f>+IF(G3181=0,"",'Ark1'!AB4989)</f>
        <v/>
      </c>
      <c r="K3181" s="114" t="str">
        <f>+IF(G3181=0,"",'Ark1'!U4989)</f>
        <v/>
      </c>
      <c r="L3181" s="222" t="str">
        <f>+IF(G3181=0,"",'Ark1'!W4989)</f>
        <v/>
      </c>
      <c r="M3181" s="222" t="str">
        <f>+IF(G3181=0,"",'Ark1'!X4989)</f>
        <v/>
      </c>
      <c r="N3181" s="114" t="str">
        <f>+IF(G3181=0,"",'Ark1'!Y4989)</f>
        <v/>
      </c>
      <c r="O3181" s="116" t="str">
        <f>+IF(G3181=0,"",'Ark1'!Z4989)</f>
        <v/>
      </c>
      <c r="P3181" s="116" t="str">
        <f t="shared" si="51"/>
        <v/>
      </c>
      <c r="Q3181" s="114" t="str">
        <f>+IF(G3181=0,"",'Ark1'!T4989)</f>
        <v/>
      </c>
      <c r="R3181" s="222" t="str">
        <f>+IF(G3181=0,"",'Ark1'!V4989)</f>
        <v/>
      </c>
      <c r="S3181" s="32"/>
    </row>
    <row r="3182" spans="1:19" x14ac:dyDescent="0.5">
      <c r="A3182" s="32"/>
      <c r="B3182" s="297" t="str">
        <f>+IF(E3182=2012,VLOOKUP(D3182,K_navn!$A$2:$C$359,2),"")</f>
        <v/>
      </c>
      <c r="C3182" s="297" t="str">
        <f>+IF(E3182=2012,VLOOKUP(D3182,K_navn!$A$2:$C$359,3),"")</f>
        <v/>
      </c>
      <c r="D3182" s="115">
        <f>+'Ark1'!P4990</f>
        <v>1824</v>
      </c>
      <c r="E3182" s="115">
        <f>+'Ark1'!C4990</f>
        <v>2015</v>
      </c>
      <c r="F3182" s="116" t="str">
        <f>+IF('Ark1'!Q4990=0,"",'Ark1'!Q4990)</f>
        <v/>
      </c>
      <c r="G3182" s="116">
        <f>+'Ark1'!R4990</f>
        <v>0</v>
      </c>
      <c r="H3182" s="116">
        <f>+'Ark1'!S4990</f>
        <v>0</v>
      </c>
      <c r="I3182" s="222" t="str">
        <f>+IF(G3182=0,"",'Ark1'!AA4990)</f>
        <v/>
      </c>
      <c r="J3182" s="222" t="str">
        <f>+IF(G3182=0,"",'Ark1'!AB4990)</f>
        <v/>
      </c>
      <c r="K3182" s="114" t="str">
        <f>+IF(G3182=0,"",'Ark1'!U4990)</f>
        <v/>
      </c>
      <c r="L3182" s="222" t="str">
        <f>+IF(G3182=0,"",'Ark1'!W4990)</f>
        <v/>
      </c>
      <c r="M3182" s="222" t="str">
        <f>+IF(G3182=0,"",'Ark1'!X4990)</f>
        <v/>
      </c>
      <c r="N3182" s="114" t="str">
        <f>+IF(G3182=0,"",'Ark1'!Y4990)</f>
        <v/>
      </c>
      <c r="O3182" s="116" t="str">
        <f>+IF(G3182=0,"",'Ark1'!Z4990)</f>
        <v/>
      </c>
      <c r="P3182" s="116" t="str">
        <f t="shared" si="51"/>
        <v/>
      </c>
      <c r="Q3182" s="114" t="str">
        <f>+IF(G3182=0,"",'Ark1'!T4990)</f>
        <v/>
      </c>
      <c r="R3182" s="222" t="str">
        <f>+IF(G3182=0,"",'Ark1'!V4990)</f>
        <v/>
      </c>
      <c r="S3182" s="32"/>
    </row>
    <row r="3183" spans="1:19" x14ac:dyDescent="0.5">
      <c r="A3183" s="32"/>
      <c r="B3183" s="297" t="str">
        <f>+IF(E3183=2012,VLOOKUP(D3183,K_navn!$A$2:$C$359,2),"")</f>
        <v/>
      </c>
      <c r="C3183" s="297" t="str">
        <f>+IF(E3183=2012,VLOOKUP(D3183,K_navn!$A$2:$C$359,3),"")</f>
        <v/>
      </c>
      <c r="D3183" s="115">
        <f>+'Ark1'!P4991</f>
        <v>1824</v>
      </c>
      <c r="E3183" s="115">
        <f>+'Ark1'!C4991</f>
        <v>2016</v>
      </c>
      <c r="F3183" s="116">
        <f>+IF('Ark1'!Q4991=0,"",'Ark1'!Q4991)</f>
        <v>2</v>
      </c>
      <c r="G3183" s="116">
        <f>+'Ark1'!R4991</f>
        <v>353</v>
      </c>
      <c r="H3183" s="116">
        <f>+'Ark1'!S4991</f>
        <v>353</v>
      </c>
      <c r="I3183" s="222">
        <f>+IF(G3183=0,"",'Ark1'!AA4991)</f>
        <v>0.75272944387581053</v>
      </c>
      <c r="J3183" s="222">
        <f>+IF(G3183=0,"",'Ark1'!AB4991)</f>
        <v>0.75157368134127123</v>
      </c>
      <c r="K3183" s="114">
        <f>+IF(G3183=0,"",'Ark1'!U4991)</f>
        <v>59.087818696883858</v>
      </c>
      <c r="L3183" s="222">
        <f>+IF(G3183=0,"",'Ark1'!W4991)</f>
        <v>81.339376770538223</v>
      </c>
      <c r="M3183" s="222">
        <f>+IF(G3183=0,"",'Ark1'!X4991)</f>
        <v>7.0536837989567056</v>
      </c>
      <c r="N3183" s="114">
        <f>+IF(G3183=0,"",'Ark1'!Y4991)</f>
        <v>2.2595579930751111</v>
      </c>
      <c r="O3183" s="116">
        <f>+IF(G3183=0,"",'Ark1'!Z4991)</f>
        <v>-34.549519614899253</v>
      </c>
      <c r="P3183" s="116">
        <f t="shared" si="51"/>
        <v>176.5</v>
      </c>
      <c r="Q3183" s="114">
        <f>+IF(G3183=0,"",'Ark1'!T4991)</f>
        <v>15.22379603399434</v>
      </c>
      <c r="R3183" s="222">
        <f>+IF(G3183=0,"",'Ark1'!V4991)</f>
        <v>88.125001918243029</v>
      </c>
      <c r="S3183" s="32"/>
    </row>
    <row r="3184" spans="1:19" x14ac:dyDescent="0.5">
      <c r="A3184" s="32"/>
      <c r="B3184" s="297" t="str">
        <f>+IF(E3184=2012,VLOOKUP(D3184,K_navn!$A$2:$C$359,2),"")</f>
        <v/>
      </c>
      <c r="C3184" s="297" t="str">
        <f>+IF(E3184=2012,VLOOKUP(D3184,K_navn!$A$2:$C$359,3),"")</f>
        <v/>
      </c>
      <c r="D3184" s="115">
        <f>+'Ark1'!P4992</f>
        <v>1824</v>
      </c>
      <c r="E3184" s="115">
        <f>+'Ark1'!C4992</f>
        <v>2017</v>
      </c>
      <c r="F3184" s="116" t="str">
        <f>+IF('Ark1'!Q4992=0,"",'Ark1'!Q4992)</f>
        <v/>
      </c>
      <c r="G3184" s="116">
        <f>+'Ark1'!R4992</f>
        <v>0</v>
      </c>
      <c r="H3184" s="116">
        <f>+'Ark1'!S4992</f>
        <v>0</v>
      </c>
      <c r="I3184" s="222" t="str">
        <f>+IF(G3184=0,"",'Ark1'!AA4992)</f>
        <v/>
      </c>
      <c r="J3184" s="222" t="str">
        <f>+IF(G3184=0,"",'Ark1'!AB4992)</f>
        <v/>
      </c>
      <c r="K3184" s="114" t="str">
        <f>+IF(G3184=0,"",'Ark1'!U4992)</f>
        <v/>
      </c>
      <c r="L3184" s="222" t="str">
        <f>+IF(G3184=0,"",'Ark1'!W4992)</f>
        <v/>
      </c>
      <c r="M3184" s="222" t="str">
        <f>+IF(G3184=0,"",'Ark1'!X4992)</f>
        <v/>
      </c>
      <c r="N3184" s="114" t="str">
        <f>+IF(G3184=0,"",'Ark1'!Y4992)</f>
        <v/>
      </c>
      <c r="O3184" s="116" t="str">
        <f>+IF(G3184=0,"",'Ark1'!Z4992)</f>
        <v/>
      </c>
      <c r="P3184" s="116" t="str">
        <f t="shared" si="51"/>
        <v/>
      </c>
      <c r="Q3184" s="114" t="str">
        <f>+IF(G3184=0,"",'Ark1'!T4992)</f>
        <v/>
      </c>
      <c r="R3184" s="222" t="str">
        <f>+IF(G3184=0,"",'Ark1'!V4992)</f>
        <v/>
      </c>
      <c r="S3184" s="32"/>
    </row>
    <row r="3185" spans="1:19" x14ac:dyDescent="0.5">
      <c r="A3185" s="32"/>
      <c r="B3185" s="297" t="str">
        <f>+IF(E3185=2012,VLOOKUP(D3185,K_navn!$A$2:$C$359,2),"")</f>
        <v/>
      </c>
      <c r="C3185" s="297" t="str">
        <f>+IF(E3185=2012,VLOOKUP(D3185,K_navn!$A$2:$C$359,3),"")</f>
        <v/>
      </c>
      <c r="D3185" s="115">
        <f>+'Ark1'!P4993</f>
        <v>1824</v>
      </c>
      <c r="E3185" s="115">
        <f>+'Ark1'!C4993</f>
        <v>2018</v>
      </c>
      <c r="F3185" s="116" t="str">
        <f>+IF('Ark1'!Q4993=0,"",'Ark1'!Q4993)</f>
        <v/>
      </c>
      <c r="G3185" s="116">
        <f>+'Ark1'!R4993</f>
        <v>0</v>
      </c>
      <c r="H3185" s="116">
        <f>+'Ark1'!S4993</f>
        <v>0</v>
      </c>
      <c r="I3185" s="222" t="str">
        <f>+IF(G3185=0,"",'Ark1'!AA4993)</f>
        <v/>
      </c>
      <c r="J3185" s="222" t="str">
        <f>+IF(G3185=0,"",'Ark1'!AB4993)</f>
        <v/>
      </c>
      <c r="K3185" s="114" t="str">
        <f>+IF(G3185=0,"",'Ark1'!U4993)</f>
        <v/>
      </c>
      <c r="L3185" s="222" t="str">
        <f>+IF(G3185=0,"",'Ark1'!W4993)</f>
        <v/>
      </c>
      <c r="M3185" s="222" t="str">
        <f>+IF(G3185=0,"",'Ark1'!X4993)</f>
        <v/>
      </c>
      <c r="N3185" s="114" t="str">
        <f>+IF(G3185=0,"",'Ark1'!Y4993)</f>
        <v/>
      </c>
      <c r="O3185" s="116" t="str">
        <f>+IF(G3185=0,"",'Ark1'!Z4993)</f>
        <v/>
      </c>
      <c r="P3185" s="116" t="str">
        <f t="shared" si="51"/>
        <v/>
      </c>
      <c r="Q3185" s="114" t="str">
        <f>+IF(G3185=0,"",'Ark1'!T4993)</f>
        <v/>
      </c>
      <c r="R3185" s="222" t="str">
        <f>+IF(G3185=0,"",'Ark1'!V4993)</f>
        <v/>
      </c>
      <c r="S3185" s="32"/>
    </row>
    <row r="3186" spans="1:19" x14ac:dyDescent="0.5">
      <c r="A3186" s="32"/>
      <c r="B3186" s="297" t="str">
        <f>+IF(E3186=2012,VLOOKUP(D3186,K_navn!$A$2:$C$359,2),"")</f>
        <v/>
      </c>
      <c r="C3186" s="297" t="str">
        <f>+IF(E3186=2012,VLOOKUP(D3186,K_navn!$A$2:$C$359,3),"")</f>
        <v/>
      </c>
      <c r="D3186" s="115">
        <f>+'Ark1'!P4994</f>
        <v>1824</v>
      </c>
      <c r="E3186" s="115">
        <f>+'Ark1'!C4994</f>
        <v>2019</v>
      </c>
      <c r="F3186" s="116" t="str">
        <f>+IF('Ark1'!Q4994=0,"",'Ark1'!Q4994)</f>
        <v/>
      </c>
      <c r="G3186" s="116">
        <f>+'Ark1'!R4994</f>
        <v>0</v>
      </c>
      <c r="H3186" s="116">
        <f>+'Ark1'!S4994</f>
        <v>0</v>
      </c>
      <c r="I3186" s="222" t="str">
        <f>+IF(G3186=0,"",'Ark1'!AA4994)</f>
        <v/>
      </c>
      <c r="J3186" s="222" t="str">
        <f>+IF(G3186=0,"",'Ark1'!AB4994)</f>
        <v/>
      </c>
      <c r="K3186" s="114" t="str">
        <f>+IF(G3186=0,"",'Ark1'!U4994)</f>
        <v/>
      </c>
      <c r="L3186" s="222" t="str">
        <f>+IF(G3186=0,"",'Ark1'!W4994)</f>
        <v/>
      </c>
      <c r="M3186" s="222" t="str">
        <f>+IF(G3186=0,"",'Ark1'!X4994)</f>
        <v/>
      </c>
      <c r="N3186" s="114" t="str">
        <f>+IF(G3186=0,"",'Ark1'!Y4994)</f>
        <v/>
      </c>
      <c r="O3186" s="116" t="str">
        <f>+IF(G3186=0,"",'Ark1'!Z4994)</f>
        <v/>
      </c>
      <c r="P3186" s="116" t="str">
        <f t="shared" si="51"/>
        <v/>
      </c>
      <c r="Q3186" s="114" t="str">
        <f>+IF(G3186=0,"",'Ark1'!T4994)</f>
        <v/>
      </c>
      <c r="R3186" s="222" t="str">
        <f>+IF(G3186=0,"",'Ark1'!V4994)</f>
        <v/>
      </c>
      <c r="S3186" s="32"/>
    </row>
    <row r="3187" spans="1:19" x14ac:dyDescent="0.5">
      <c r="A3187" s="32"/>
      <c r="B3187" s="297" t="str">
        <f>+IF(E3187=2012,VLOOKUP(D3187,K_navn!$A$2:$C$359,2),"")</f>
        <v/>
      </c>
      <c r="C3187" s="297" t="str">
        <f>+IF(E3187=2012,VLOOKUP(D3187,K_navn!$A$2:$C$359,3),"")</f>
        <v/>
      </c>
      <c r="D3187" s="115">
        <f>+'Ark1'!P4995</f>
        <v>1824</v>
      </c>
      <c r="E3187" s="115">
        <f>+'Ark1'!C4995</f>
        <v>2020</v>
      </c>
      <c r="F3187" s="116" t="str">
        <f>+IF('Ark1'!Q4995=0,"",'Ark1'!Q4995)</f>
        <v/>
      </c>
      <c r="G3187" s="116">
        <f>+'Ark1'!R4995</f>
        <v>0</v>
      </c>
      <c r="H3187" s="116">
        <f>+'Ark1'!S4995</f>
        <v>0</v>
      </c>
      <c r="I3187" s="222" t="str">
        <f>+IF(G3187=0,"",'Ark1'!AA4995)</f>
        <v/>
      </c>
      <c r="J3187" s="222" t="str">
        <f>+IF(G3187=0,"",'Ark1'!AB4995)</f>
        <v/>
      </c>
      <c r="K3187" s="114" t="str">
        <f>+IF(G3187=0,"",'Ark1'!U4995)</f>
        <v/>
      </c>
      <c r="L3187" s="222" t="str">
        <f>+IF(G3187=0,"",'Ark1'!W4995)</f>
        <v/>
      </c>
      <c r="M3187" s="222" t="str">
        <f>+IF(G3187=0,"",'Ark1'!X4995)</f>
        <v/>
      </c>
      <c r="N3187" s="114" t="str">
        <f>+IF(G3187=0,"",'Ark1'!Y4995)</f>
        <v/>
      </c>
      <c r="O3187" s="116" t="str">
        <f>+IF(G3187=0,"",'Ark1'!Z4995)</f>
        <v/>
      </c>
      <c r="P3187" s="116" t="str">
        <f t="shared" si="51"/>
        <v/>
      </c>
      <c r="Q3187" s="114" t="str">
        <f>+IF(G3187=0,"",'Ark1'!T4995)</f>
        <v/>
      </c>
      <c r="R3187" s="222" t="str">
        <f>+IF(G3187=0,"",'Ark1'!V4995)</f>
        <v/>
      </c>
      <c r="S3187" s="32"/>
    </row>
    <row r="3188" spans="1:19" x14ac:dyDescent="0.5">
      <c r="A3188" s="32"/>
      <c r="B3188" s="297" t="str">
        <f>+IF(E3188=2012,VLOOKUP(D3188,K_navn!$A$2:$C$359,2),"")</f>
        <v/>
      </c>
      <c r="C3188" s="297" t="str">
        <f>+IF(E3188=2012,VLOOKUP(D3188,K_navn!$A$2:$C$359,3),"")</f>
        <v/>
      </c>
      <c r="D3188" s="115">
        <f>+'Ark1'!P4996</f>
        <v>1824</v>
      </c>
      <c r="E3188" s="115">
        <f>+'Ark1'!C4996</f>
        <v>2021</v>
      </c>
      <c r="F3188" s="116" t="str">
        <f>+IF('Ark1'!Q4996=0,"",'Ark1'!Q4996)</f>
        <v/>
      </c>
      <c r="G3188" s="116">
        <f>+'Ark1'!R4996</f>
        <v>0</v>
      </c>
      <c r="H3188" s="116">
        <f>+'Ark1'!S4996</f>
        <v>0</v>
      </c>
      <c r="I3188" s="222" t="str">
        <f>+IF(G3188=0,"",'Ark1'!AA4996)</f>
        <v/>
      </c>
      <c r="J3188" s="222" t="str">
        <f>+IF(G3188=0,"",'Ark1'!AB4996)</f>
        <v/>
      </c>
      <c r="K3188" s="114" t="str">
        <f>+IF(G3188=0,"",'Ark1'!U4996)</f>
        <v/>
      </c>
      <c r="L3188" s="222" t="str">
        <f>+IF(G3188=0,"",'Ark1'!W4996)</f>
        <v/>
      </c>
      <c r="M3188" s="222" t="str">
        <f>+IF(G3188=0,"",'Ark1'!X4996)</f>
        <v/>
      </c>
      <c r="N3188" s="114" t="str">
        <f>+IF(G3188=0,"",'Ark1'!Y4996)</f>
        <v/>
      </c>
      <c r="O3188" s="116" t="str">
        <f>+IF(G3188=0,"",'Ark1'!Z4996)</f>
        <v/>
      </c>
      <c r="P3188" s="116" t="str">
        <f t="shared" si="51"/>
        <v/>
      </c>
      <c r="Q3188" s="114" t="str">
        <f>+IF(G3188=0,"",'Ark1'!T4996)</f>
        <v/>
      </c>
      <c r="R3188" s="222" t="str">
        <f>+IF(G3188=0,"",'Ark1'!V4996)</f>
        <v/>
      </c>
      <c r="S3188" s="32"/>
    </row>
    <row r="3189" spans="1:19" x14ac:dyDescent="0.5">
      <c r="A3189" s="32"/>
      <c r="B3189" s="297" t="str">
        <f>+IF(E3189=2012,VLOOKUP(D3189,K_navn!$A$2:$C$359,2),"")</f>
        <v/>
      </c>
      <c r="C3189" s="297" t="str">
        <f>+IF(E3189=2012,VLOOKUP(D3189,K_navn!$A$2:$C$359,3),"")</f>
        <v/>
      </c>
      <c r="D3189" s="115">
        <f>+'Ark1'!P4997</f>
        <v>1824</v>
      </c>
      <c r="E3189" s="115">
        <f>+'Ark1'!C4997</f>
        <v>2022</v>
      </c>
      <c r="F3189" s="116" t="str">
        <f>+IF('Ark1'!Q4997=0,"",'Ark1'!Q4997)</f>
        <v/>
      </c>
      <c r="G3189" s="116">
        <f>+'Ark1'!R4997</f>
        <v>0</v>
      </c>
      <c r="H3189" s="116">
        <f>+'Ark1'!S4997</f>
        <v>0</v>
      </c>
      <c r="I3189" s="222" t="str">
        <f>+IF(G3189=0,"",'Ark1'!AA4997)</f>
        <v/>
      </c>
      <c r="J3189" s="222" t="str">
        <f>+IF(G3189=0,"",'Ark1'!AB4997)</f>
        <v/>
      </c>
      <c r="K3189" s="114" t="str">
        <f>+IF(G3189=0,"",'Ark1'!U4997)</f>
        <v/>
      </c>
      <c r="L3189" s="222" t="str">
        <f>+IF(G3189=0,"",'Ark1'!W4997)</f>
        <v/>
      </c>
      <c r="M3189" s="222" t="str">
        <f>+IF(G3189=0,"",'Ark1'!X4997)</f>
        <v/>
      </c>
      <c r="N3189" s="114" t="str">
        <f>+IF(G3189=0,"",'Ark1'!Y4997)</f>
        <v/>
      </c>
      <c r="O3189" s="116" t="str">
        <f>+IF(G3189=0,"",'Ark1'!Z4997)</f>
        <v/>
      </c>
      <c r="P3189" s="116" t="str">
        <f t="shared" ref="P3189:P3232" si="52">+IF(G3189=0,"",H3189/F3189)</f>
        <v/>
      </c>
      <c r="Q3189" s="114" t="str">
        <f>+IF(G3189=0,"",'Ark1'!T4997)</f>
        <v/>
      </c>
      <c r="R3189" s="222" t="str">
        <f>+IF(G3189=0,"",'Ark1'!V4997)</f>
        <v/>
      </c>
      <c r="S3189" s="32"/>
    </row>
    <row r="3190" spans="1:19" x14ac:dyDescent="0.5">
      <c r="A3190" s="32"/>
      <c r="B3190" s="297" t="str">
        <f>+IF(E3190=2012,VLOOKUP(D3190,K_navn!$A$2:$C$359,2),"")</f>
        <v>Grane</v>
      </c>
      <c r="C3190" s="297" t="str">
        <f>+IF(E3190=2012,VLOOKUP(D3190,K_navn!$A$2:$C$359,3),"")</f>
        <v>Nordland</v>
      </c>
      <c r="D3190" s="115">
        <f>+'Ark1'!P4998</f>
        <v>1825</v>
      </c>
      <c r="E3190" s="115">
        <f>+'Ark1'!C4998</f>
        <v>2012</v>
      </c>
      <c r="F3190" s="116" t="str">
        <f>+IF('Ark1'!Q4998=0,"",'Ark1'!Q4998)</f>
        <v/>
      </c>
      <c r="G3190" s="116">
        <f>+'Ark1'!R4998</f>
        <v>0</v>
      </c>
      <c r="H3190" s="116">
        <f>+'Ark1'!S4998</f>
        <v>0</v>
      </c>
      <c r="I3190" s="222" t="str">
        <f>+IF(G3190=0,"",'Ark1'!AA4998)</f>
        <v/>
      </c>
      <c r="J3190" s="222" t="str">
        <f>+IF(G3190=0,"",'Ark1'!AB4998)</f>
        <v/>
      </c>
      <c r="K3190" s="114" t="str">
        <f>+IF(G3190=0,"",'Ark1'!U4998)</f>
        <v/>
      </c>
      <c r="L3190" s="222" t="str">
        <f>+IF(G3190=0,"",'Ark1'!W4998)</f>
        <v/>
      </c>
      <c r="M3190" s="222" t="str">
        <f>+IF(G3190=0,"",'Ark1'!X4998)</f>
        <v/>
      </c>
      <c r="N3190" s="114" t="str">
        <f>+IF(G3190=0,"",'Ark1'!Y4998)</f>
        <v/>
      </c>
      <c r="O3190" s="116" t="str">
        <f>+IF(G3190=0,"",'Ark1'!Z4998)</f>
        <v/>
      </c>
      <c r="P3190" s="116" t="str">
        <f t="shared" si="52"/>
        <v/>
      </c>
      <c r="Q3190" s="114" t="str">
        <f>+IF(G3190=0,"",'Ark1'!T4998)</f>
        <v/>
      </c>
      <c r="R3190" s="222" t="str">
        <f>+IF(G3190=0,"",'Ark1'!V4998)</f>
        <v/>
      </c>
      <c r="S3190" s="32"/>
    </row>
    <row r="3191" spans="1:19" x14ac:dyDescent="0.5">
      <c r="A3191" s="32"/>
      <c r="B3191" s="297" t="str">
        <f>+IF(E3191=2012,VLOOKUP(D3191,K_navn!$A$2:$C$359,2),"")</f>
        <v/>
      </c>
      <c r="C3191" s="297" t="str">
        <f>+IF(E3191=2012,VLOOKUP(D3191,K_navn!$A$2:$C$359,3),"")</f>
        <v/>
      </c>
      <c r="D3191" s="115">
        <f>+'Ark1'!P4999</f>
        <v>1825</v>
      </c>
      <c r="E3191" s="115">
        <f>+'Ark1'!C4999</f>
        <v>2013</v>
      </c>
      <c r="F3191" s="116">
        <f>+IF('Ark1'!Q4999=0,"",'Ark1'!Q4999)</f>
        <v>1</v>
      </c>
      <c r="G3191" s="116">
        <f>+'Ark1'!R4999</f>
        <v>12</v>
      </c>
      <c r="H3191" s="116">
        <f>+'Ark1'!S4999</f>
        <v>12</v>
      </c>
      <c r="I3191" s="222">
        <f>+IF(G3191=0,"",'Ark1'!AA4999)</f>
        <v>0.22313127556712536</v>
      </c>
      <c r="J3191" s="222">
        <f>+IF(G3191=0,"",'Ark1'!AB4999)</f>
        <v>0.23029771476878</v>
      </c>
      <c r="K3191" s="114">
        <f>+IF(G3191=0,"",'Ark1'!U4999)</f>
        <v>59.16666666666665</v>
      </c>
      <c r="L3191" s="222">
        <f>+IF(G3191=0,"",'Ark1'!W4999)</f>
        <v>76.891666666666652</v>
      </c>
      <c r="M3191" s="222">
        <f>+IF(G3191=0,"",'Ark1'!X4999)</f>
        <v>12.677569321005125</v>
      </c>
      <c r="N3191" s="114">
        <f>+IF(G3191=0,"",'Ark1'!Y4999)</f>
        <v>3.6704525909242625</v>
      </c>
      <c r="O3191" s="116">
        <f>+IF(G3191=0,"",'Ark1'!Z4999)</f>
        <v>-61.495360704835917</v>
      </c>
      <c r="P3191" s="116">
        <f t="shared" si="52"/>
        <v>12</v>
      </c>
      <c r="Q3191" s="114">
        <f>+IF(G3191=0,"",'Ark1'!T4999)</f>
        <v>15</v>
      </c>
      <c r="R3191" s="222">
        <f>+IF(G3191=0,"",'Ark1'!V4999)</f>
        <v>83.306247742867484</v>
      </c>
      <c r="S3191" s="32"/>
    </row>
    <row r="3192" spans="1:19" x14ac:dyDescent="0.5">
      <c r="A3192" s="32"/>
      <c r="B3192" s="297" t="str">
        <f>+IF(E3192=2012,VLOOKUP(D3192,K_navn!$A$2:$C$359,2),"")</f>
        <v/>
      </c>
      <c r="C3192" s="297" t="str">
        <f>+IF(E3192=2012,VLOOKUP(D3192,K_navn!$A$2:$C$359,3),"")</f>
        <v/>
      </c>
      <c r="D3192" s="115">
        <f>+'Ark1'!P5000</f>
        <v>1825</v>
      </c>
      <c r="E3192" s="115">
        <f>+'Ark1'!C5000</f>
        <v>2014</v>
      </c>
      <c r="F3192" s="116">
        <f>+IF('Ark1'!Q5000=0,"",'Ark1'!Q5000)</f>
        <v>1</v>
      </c>
      <c r="G3192" s="116">
        <f>+'Ark1'!R5000</f>
        <v>10</v>
      </c>
      <c r="H3192" s="116">
        <f>+'Ark1'!S5000</f>
        <v>10</v>
      </c>
      <c r="I3192" s="222">
        <f>+IF(G3192=0,"",'Ark1'!AA5000)</f>
        <v>9.4082227867155907E-2</v>
      </c>
      <c r="J3192" s="222">
        <f>+IF(G3192=0,"",'Ark1'!AB5000)</f>
        <v>9.3370340390620601E-2</v>
      </c>
      <c r="K3192" s="114">
        <f>+IF(G3192=0,"",'Ark1'!U5000)</f>
        <v>61</v>
      </c>
      <c r="L3192" s="222">
        <f>+IF(G3192=0,"",'Ark1'!W5000)</f>
        <v>76.650000000000006</v>
      </c>
      <c r="M3192" s="222">
        <f>+IF(G3192=0,"",'Ark1'!X5000)</f>
        <v>8.5622718947718113</v>
      </c>
      <c r="N3192" s="114">
        <f>+IF(G3192=0,"",'Ark1'!Y5000)</f>
        <v>1.4142135623730951</v>
      </c>
      <c r="O3192" s="116">
        <f>+IF(G3192=0,"",'Ark1'!Z5000)</f>
        <v>-69.70090773290174</v>
      </c>
      <c r="P3192" s="116">
        <f t="shared" si="52"/>
        <v>10</v>
      </c>
      <c r="Q3192" s="114">
        <f>+IF(G3192=0,"",'Ark1'!T5000)</f>
        <v>16.7</v>
      </c>
      <c r="R3192" s="222">
        <f>+IF(G3192=0,"",'Ark1'!V5000)</f>
        <v>83.044420368364086</v>
      </c>
      <c r="S3192" s="32"/>
    </row>
    <row r="3193" spans="1:19" x14ac:dyDescent="0.5">
      <c r="A3193" s="32"/>
      <c r="B3193" s="297" t="str">
        <f>+IF(E3193=2012,VLOOKUP(D3193,K_navn!$A$2:$C$359,2),"")</f>
        <v/>
      </c>
      <c r="C3193" s="297" t="str">
        <f>+IF(E3193=2012,VLOOKUP(D3193,K_navn!$A$2:$C$359,3),"")</f>
        <v/>
      </c>
      <c r="D3193" s="115">
        <f>+'Ark1'!P5001</f>
        <v>1825</v>
      </c>
      <c r="E3193" s="115">
        <f>+'Ark1'!C5001</f>
        <v>2015</v>
      </c>
      <c r="F3193" s="116">
        <f>+IF('Ark1'!Q5001=0,"",'Ark1'!Q5001)</f>
        <v>2</v>
      </c>
      <c r="G3193" s="116">
        <f>+'Ark1'!R5001</f>
        <v>469</v>
      </c>
      <c r="H3193" s="116">
        <f>+'Ark1'!S5001</f>
        <v>468</v>
      </c>
      <c r="I3193" s="222">
        <f>+IF(G3193=0,"",'Ark1'!AA5001)</f>
        <v>1.235804063134041</v>
      </c>
      <c r="J3193" s="222">
        <f>+IF(G3193=0,"",'Ark1'!AB5001)</f>
        <v>1.0795558917301118</v>
      </c>
      <c r="K3193" s="114">
        <f>+IF(G3193=0,"",'Ark1'!U5001)</f>
        <v>61.94871794871797</v>
      </c>
      <c r="L3193" s="222">
        <f>+IF(G3193=0,"",'Ark1'!W5001)</f>
        <v>70.648504273504244</v>
      </c>
      <c r="M3193" s="222">
        <f>+IF(G3193=0,"",'Ark1'!X5001)</f>
        <v>10.887049170603731</v>
      </c>
      <c r="N3193" s="114">
        <f>+IF(G3193=0,"",'Ark1'!Y5001)</f>
        <v>2.7451469340780075</v>
      </c>
      <c r="O3193" s="116">
        <f>+IF(G3193=0,"",'Ark1'!Z5001)</f>
        <v>-50.791335016787691</v>
      </c>
      <c r="P3193" s="116">
        <f t="shared" si="52"/>
        <v>234</v>
      </c>
      <c r="Q3193" s="114">
        <f>+IF(G3193=0,"",'Ark1'!T5001)</f>
        <v>16.426439232409379</v>
      </c>
      <c r="R3193" s="222">
        <f>+IF(G3193=0,"",'Ark1'!V5001)</f>
        <v>76.634395458880874</v>
      </c>
      <c r="S3193" s="32"/>
    </row>
    <row r="3194" spans="1:19" x14ac:dyDescent="0.5">
      <c r="A3194" s="32"/>
      <c r="B3194" s="297" t="str">
        <f>+IF(E3194=2012,VLOOKUP(D3194,K_navn!$A$2:$C$359,2),"")</f>
        <v/>
      </c>
      <c r="C3194" s="297" t="str">
        <f>+IF(E3194=2012,VLOOKUP(D3194,K_navn!$A$2:$C$359,3),"")</f>
        <v/>
      </c>
      <c r="D3194" s="115">
        <f>+'Ark1'!P5002</f>
        <v>1825</v>
      </c>
      <c r="E3194" s="115">
        <f>+'Ark1'!C5002</f>
        <v>2016</v>
      </c>
      <c r="F3194" s="116">
        <f>+IF('Ark1'!Q5002=0,"",'Ark1'!Q5002)</f>
        <v>1</v>
      </c>
      <c r="G3194" s="116">
        <f>+'Ark1'!R5002</f>
        <v>1072</v>
      </c>
      <c r="H3194" s="116">
        <f>+'Ark1'!S5002</f>
        <v>1065</v>
      </c>
      <c r="I3194" s="222">
        <f>+IF(G3194=0,"",'Ark1'!AA5002)</f>
        <v>2.285909245991129</v>
      </c>
      <c r="J3194" s="222">
        <f>+IF(G3194=0,"",'Ark1'!AB5002)</f>
        <v>2.0797033827176334</v>
      </c>
      <c r="K3194" s="114">
        <f>+IF(G3194=0,"",'Ark1'!U5002)</f>
        <v>61.515492957746481</v>
      </c>
      <c r="L3194" s="222">
        <f>+IF(G3194=0,"",'Ark1'!W5002)</f>
        <v>74.602910798122181</v>
      </c>
      <c r="M3194" s="222">
        <f>+IF(G3194=0,"",'Ark1'!X5002)</f>
        <v>12.405943637492296</v>
      </c>
      <c r="N3194" s="114">
        <f>+IF(G3194=0,"",'Ark1'!Y5002)</f>
        <v>2.8891889087457803</v>
      </c>
      <c r="O3194" s="116">
        <f>+IF(G3194=0,"",'Ark1'!Z5002)</f>
        <v>-55.464710507997083</v>
      </c>
      <c r="P3194" s="116">
        <f t="shared" si="52"/>
        <v>1065</v>
      </c>
      <c r="Q3194" s="114">
        <f>+IF(G3194=0,"",'Ark1'!T5002)</f>
        <v>16.111007462686572</v>
      </c>
      <c r="R3194" s="222">
        <f>+IF(G3194=0,"",'Ark1'!V5002)</f>
        <v>81.092375851352301</v>
      </c>
      <c r="S3194" s="32"/>
    </row>
    <row r="3195" spans="1:19" x14ac:dyDescent="0.5">
      <c r="A3195" s="32"/>
      <c r="B3195" s="297" t="str">
        <f>+IF(E3195=2012,VLOOKUP(D3195,K_navn!$A$2:$C$359,2),"")</f>
        <v/>
      </c>
      <c r="C3195" s="297" t="str">
        <f>+IF(E3195=2012,VLOOKUP(D3195,K_navn!$A$2:$C$359,3),"")</f>
        <v/>
      </c>
      <c r="D3195" s="115">
        <f>+'Ark1'!P5003</f>
        <v>1825</v>
      </c>
      <c r="E3195" s="115">
        <f>+'Ark1'!C5003</f>
        <v>2017</v>
      </c>
      <c r="F3195" s="116">
        <f>+IF('Ark1'!Q5003=0,"",'Ark1'!Q5003)</f>
        <v>1</v>
      </c>
      <c r="G3195" s="116">
        <f>+'Ark1'!R5003</f>
        <v>1007</v>
      </c>
      <c r="H3195" s="116">
        <f>+'Ark1'!S5003</f>
        <v>1006</v>
      </c>
      <c r="I3195" s="222">
        <f>+IF(G3195=0,"",'Ark1'!AA5003)</f>
        <v>2.9056179126871924</v>
      </c>
      <c r="J3195" s="222">
        <f>+IF(G3195=0,"",'Ark1'!AB5003)</f>
        <v>2.8082940374564327</v>
      </c>
      <c r="K3195" s="114">
        <f>+IF(G3195=0,"",'Ark1'!U5003)</f>
        <v>62.053677932405549</v>
      </c>
      <c r="L3195" s="222">
        <f>+IF(G3195=0,"",'Ark1'!W5003)</f>
        <v>78.966500994035698</v>
      </c>
      <c r="M3195" s="222">
        <f>+IF(G3195=0,"",'Ark1'!X5003)</f>
        <v>11.937902661846969</v>
      </c>
      <c r="N3195" s="114">
        <f>+IF(G3195=0,"",'Ark1'!Y5003)</f>
        <v>2.6899232829286346</v>
      </c>
      <c r="O3195" s="116">
        <f>+IF(G3195=0,"",'Ark1'!Z5003)</f>
        <v>-57.377665453696359</v>
      </c>
      <c r="P3195" s="116">
        <f t="shared" si="52"/>
        <v>1006</v>
      </c>
      <c r="Q3195" s="114">
        <f>+IF(G3195=0,"",'Ark1'!T5003)</f>
        <v>16.437934458788476</v>
      </c>
      <c r="R3195" s="222">
        <f>+IF(G3195=0,"",'Ark1'!V5003)</f>
        <v>85.59261979585105</v>
      </c>
      <c r="S3195" s="32"/>
    </row>
    <row r="3196" spans="1:19" x14ac:dyDescent="0.5">
      <c r="A3196" s="32"/>
      <c r="B3196" s="297" t="str">
        <f>+IF(E3196=2012,VLOOKUP(D3196,K_navn!$A$2:$C$359,2),"")</f>
        <v/>
      </c>
      <c r="C3196" s="297" t="str">
        <f>+IF(E3196=2012,VLOOKUP(D3196,K_navn!$A$2:$C$359,3),"")</f>
        <v/>
      </c>
      <c r="D3196" s="115">
        <f>+'Ark1'!P5004</f>
        <v>1825</v>
      </c>
      <c r="E3196" s="115">
        <f>+'Ark1'!C5004</f>
        <v>2018</v>
      </c>
      <c r="F3196" s="116">
        <f>+IF('Ark1'!Q5004=0,"",'Ark1'!Q5004)</f>
        <v>1</v>
      </c>
      <c r="G3196" s="116">
        <f>+'Ark1'!R5004</f>
        <v>684</v>
      </c>
      <c r="H3196" s="116">
        <f>+'Ark1'!S5004</f>
        <v>684</v>
      </c>
      <c r="I3196" s="222">
        <f>+IF(G3196=0,"",'Ark1'!AA5004)</f>
        <v>2.7319567040779646</v>
      </c>
      <c r="J3196" s="222">
        <f>+IF(G3196=0,"",'Ark1'!AB5004)</f>
        <v>2.7652962748888061</v>
      </c>
      <c r="K3196" s="114">
        <f>+IF(G3196=0,"",'Ark1'!U5004)</f>
        <v>61.514619883040943</v>
      </c>
      <c r="L3196" s="222">
        <f>+IF(G3196=0,"",'Ark1'!W5004)</f>
        <v>81.303947368421092</v>
      </c>
      <c r="M3196" s="222">
        <f>+IF(G3196=0,"",'Ark1'!X5004)</f>
        <v>10.670847545638344</v>
      </c>
      <c r="N3196" s="114">
        <f>+IF(G3196=0,"",'Ark1'!Y5004)</f>
        <v>2.7505591672792362</v>
      </c>
      <c r="O3196" s="116">
        <f>+IF(G3196=0,"",'Ark1'!Z5004)</f>
        <v>-56.838117358375349</v>
      </c>
      <c r="P3196" s="116">
        <f t="shared" si="52"/>
        <v>684</v>
      </c>
      <c r="Q3196" s="114">
        <f>+IF(G3196=0,"",'Ark1'!T5004)</f>
        <v>16.280701754385962</v>
      </c>
      <c r="R3196" s="222">
        <f>+IF(G3196=0,"",'Ark1'!V5004)</f>
        <v>88.086616867195119</v>
      </c>
      <c r="S3196" s="32"/>
    </row>
    <row r="3197" spans="1:19" x14ac:dyDescent="0.5">
      <c r="A3197" s="32"/>
      <c r="B3197" s="297" t="str">
        <f>+IF(E3197=2012,VLOOKUP(D3197,K_navn!$A$2:$C$359,2),"")</f>
        <v/>
      </c>
      <c r="C3197" s="297" t="str">
        <f>+IF(E3197=2012,VLOOKUP(D3197,K_navn!$A$2:$C$359,3),"")</f>
        <v/>
      </c>
      <c r="D3197" s="115">
        <f>+'Ark1'!P5005</f>
        <v>1825</v>
      </c>
      <c r="E3197" s="115">
        <f>+'Ark1'!C5005</f>
        <v>2019</v>
      </c>
      <c r="F3197" s="116" t="str">
        <f>+IF('Ark1'!Q5005=0,"",'Ark1'!Q5005)</f>
        <v/>
      </c>
      <c r="G3197" s="116">
        <f>+'Ark1'!R5005</f>
        <v>0</v>
      </c>
      <c r="H3197" s="116">
        <f>+'Ark1'!S5005</f>
        <v>0</v>
      </c>
      <c r="I3197" s="222" t="str">
        <f>+IF(G3197=0,"",'Ark1'!AA5005)</f>
        <v/>
      </c>
      <c r="J3197" s="222" t="str">
        <f>+IF(G3197=0,"",'Ark1'!AB5005)</f>
        <v/>
      </c>
      <c r="K3197" s="114" t="str">
        <f>+IF(G3197=0,"",'Ark1'!U5005)</f>
        <v/>
      </c>
      <c r="L3197" s="222" t="str">
        <f>+IF(G3197=0,"",'Ark1'!W5005)</f>
        <v/>
      </c>
      <c r="M3197" s="222" t="str">
        <f>+IF(G3197=0,"",'Ark1'!X5005)</f>
        <v/>
      </c>
      <c r="N3197" s="114" t="str">
        <f>+IF(G3197=0,"",'Ark1'!Y5005)</f>
        <v/>
      </c>
      <c r="O3197" s="116" t="str">
        <f>+IF(G3197=0,"",'Ark1'!Z5005)</f>
        <v/>
      </c>
      <c r="P3197" s="116" t="str">
        <f t="shared" si="52"/>
        <v/>
      </c>
      <c r="Q3197" s="114" t="str">
        <f>+IF(G3197=0,"",'Ark1'!T5005)</f>
        <v/>
      </c>
      <c r="R3197" s="222" t="str">
        <f>+IF(G3197=0,"",'Ark1'!V5005)</f>
        <v/>
      </c>
      <c r="S3197" s="32"/>
    </row>
    <row r="3198" spans="1:19" x14ac:dyDescent="0.5">
      <c r="A3198" s="32"/>
      <c r="B3198" s="297" t="str">
        <f>+IF(E3198=2012,VLOOKUP(D3198,K_navn!$A$2:$C$359,2),"")</f>
        <v/>
      </c>
      <c r="C3198" s="297" t="str">
        <f>+IF(E3198=2012,VLOOKUP(D3198,K_navn!$A$2:$C$359,3),"")</f>
        <v/>
      </c>
      <c r="D3198" s="115">
        <f>+'Ark1'!P5006</f>
        <v>1825</v>
      </c>
      <c r="E3198" s="115">
        <f>+'Ark1'!C5006</f>
        <v>2020</v>
      </c>
      <c r="F3198" s="116" t="str">
        <f>+IF('Ark1'!Q5006=0,"",'Ark1'!Q5006)</f>
        <v/>
      </c>
      <c r="G3198" s="116">
        <f>+'Ark1'!R5006</f>
        <v>0</v>
      </c>
      <c r="H3198" s="116">
        <f>+'Ark1'!S5006</f>
        <v>0</v>
      </c>
      <c r="I3198" s="222" t="str">
        <f>+IF(G3198=0,"",'Ark1'!AA5006)</f>
        <v/>
      </c>
      <c r="J3198" s="222" t="str">
        <f>+IF(G3198=0,"",'Ark1'!AB5006)</f>
        <v/>
      </c>
      <c r="K3198" s="114" t="str">
        <f>+IF(G3198=0,"",'Ark1'!U5006)</f>
        <v/>
      </c>
      <c r="L3198" s="222" t="str">
        <f>+IF(G3198=0,"",'Ark1'!W5006)</f>
        <v/>
      </c>
      <c r="M3198" s="222" t="str">
        <f>+IF(G3198=0,"",'Ark1'!X5006)</f>
        <v/>
      </c>
      <c r="N3198" s="114" t="str">
        <f>+IF(G3198=0,"",'Ark1'!Y5006)</f>
        <v/>
      </c>
      <c r="O3198" s="116" t="str">
        <f>+IF(G3198=0,"",'Ark1'!Z5006)</f>
        <v/>
      </c>
      <c r="P3198" s="116" t="str">
        <f t="shared" si="52"/>
        <v/>
      </c>
      <c r="Q3198" s="114" t="str">
        <f>+IF(G3198=0,"",'Ark1'!T5006)</f>
        <v/>
      </c>
      <c r="R3198" s="222" t="str">
        <f>+IF(G3198=0,"",'Ark1'!V5006)</f>
        <v/>
      </c>
      <c r="S3198" s="32"/>
    </row>
    <row r="3199" spans="1:19" x14ac:dyDescent="0.5">
      <c r="A3199" s="32"/>
      <c r="B3199" s="297" t="str">
        <f>+IF(E3199=2012,VLOOKUP(D3199,K_navn!$A$2:$C$359,2),"")</f>
        <v/>
      </c>
      <c r="C3199" s="297" t="str">
        <f>+IF(E3199=2012,VLOOKUP(D3199,K_navn!$A$2:$C$359,3),"")</f>
        <v/>
      </c>
      <c r="D3199" s="115">
        <f>+'Ark1'!P5007</f>
        <v>1825</v>
      </c>
      <c r="E3199" s="115">
        <f>+'Ark1'!C5007</f>
        <v>2021</v>
      </c>
      <c r="F3199" s="116" t="str">
        <f>+IF('Ark1'!Q5007=0,"",'Ark1'!Q5007)</f>
        <v/>
      </c>
      <c r="G3199" s="116">
        <f>+'Ark1'!R5007</f>
        <v>0</v>
      </c>
      <c r="H3199" s="116">
        <f>+'Ark1'!S5007</f>
        <v>0</v>
      </c>
      <c r="I3199" s="222" t="str">
        <f>+IF(G3199=0,"",'Ark1'!AA5007)</f>
        <v/>
      </c>
      <c r="J3199" s="222" t="str">
        <f>+IF(G3199=0,"",'Ark1'!AB5007)</f>
        <v/>
      </c>
      <c r="K3199" s="114" t="str">
        <f>+IF(G3199=0,"",'Ark1'!U5007)</f>
        <v/>
      </c>
      <c r="L3199" s="222" t="str">
        <f>+IF(G3199=0,"",'Ark1'!W5007)</f>
        <v/>
      </c>
      <c r="M3199" s="222" t="str">
        <f>+IF(G3199=0,"",'Ark1'!X5007)</f>
        <v/>
      </c>
      <c r="N3199" s="114" t="str">
        <f>+IF(G3199=0,"",'Ark1'!Y5007)</f>
        <v/>
      </c>
      <c r="O3199" s="116" t="str">
        <f>+IF(G3199=0,"",'Ark1'!Z5007)</f>
        <v/>
      </c>
      <c r="P3199" s="116" t="str">
        <f t="shared" si="52"/>
        <v/>
      </c>
      <c r="Q3199" s="114" t="str">
        <f>+IF(G3199=0,"",'Ark1'!T5007)</f>
        <v/>
      </c>
      <c r="R3199" s="222" t="str">
        <f>+IF(G3199=0,"",'Ark1'!V5007)</f>
        <v/>
      </c>
      <c r="S3199" s="32"/>
    </row>
    <row r="3200" spans="1:19" x14ac:dyDescent="0.5">
      <c r="A3200" s="32"/>
      <c r="B3200" s="297" t="str">
        <f>+IF(E3200=2012,VLOOKUP(D3200,K_navn!$A$2:$C$359,2),"")</f>
        <v/>
      </c>
      <c r="C3200" s="297" t="str">
        <f>+IF(E3200=2012,VLOOKUP(D3200,K_navn!$A$2:$C$359,3),"")</f>
        <v/>
      </c>
      <c r="D3200" s="115">
        <f>+'Ark1'!P5008</f>
        <v>1825</v>
      </c>
      <c r="E3200" s="115">
        <f>+'Ark1'!C5008</f>
        <v>2022</v>
      </c>
      <c r="F3200" s="116" t="str">
        <f>+IF('Ark1'!Q5008=0,"",'Ark1'!Q5008)</f>
        <v/>
      </c>
      <c r="G3200" s="116">
        <f>+'Ark1'!R5008</f>
        <v>0</v>
      </c>
      <c r="H3200" s="116">
        <f>+'Ark1'!S5008</f>
        <v>0</v>
      </c>
      <c r="I3200" s="222" t="str">
        <f>+IF(G3200=0,"",'Ark1'!AA5008)</f>
        <v/>
      </c>
      <c r="J3200" s="222" t="str">
        <f>+IF(G3200=0,"",'Ark1'!AB5008)</f>
        <v/>
      </c>
      <c r="K3200" s="114" t="str">
        <f>+IF(G3200=0,"",'Ark1'!U5008)</f>
        <v/>
      </c>
      <c r="L3200" s="222" t="str">
        <f>+IF(G3200=0,"",'Ark1'!W5008)</f>
        <v/>
      </c>
      <c r="M3200" s="222" t="str">
        <f>+IF(G3200=0,"",'Ark1'!X5008)</f>
        <v/>
      </c>
      <c r="N3200" s="114" t="str">
        <f>+IF(G3200=0,"",'Ark1'!Y5008)</f>
        <v/>
      </c>
      <c r="O3200" s="116" t="str">
        <f>+IF(G3200=0,"",'Ark1'!Z5008)</f>
        <v/>
      </c>
      <c r="P3200" s="116" t="str">
        <f t="shared" si="52"/>
        <v/>
      </c>
      <c r="Q3200" s="114" t="str">
        <f>+IF(G3200=0,"",'Ark1'!T5008)</f>
        <v/>
      </c>
      <c r="R3200" s="222" t="str">
        <f>+IF(G3200=0,"",'Ark1'!V5008)</f>
        <v/>
      </c>
      <c r="S3200" s="32"/>
    </row>
    <row r="3201" spans="1:19" x14ac:dyDescent="0.5">
      <c r="A3201" s="32"/>
      <c r="B3201" s="297" t="str">
        <f>+IF(E3201=2012,VLOOKUP(D3201,K_navn!$A$2:$C$359,2),"")</f>
        <v>Hattfjelldal</v>
      </c>
      <c r="C3201" s="297" t="str">
        <f>+IF(E3201=2012,VLOOKUP(D3201,K_navn!$A$2:$C$359,3),"")</f>
        <v>Nordland</v>
      </c>
      <c r="D3201" s="115">
        <f>+'Ark1'!P5009</f>
        <v>1826</v>
      </c>
      <c r="E3201" s="115">
        <f>+'Ark1'!C5009</f>
        <v>2012</v>
      </c>
      <c r="F3201" s="116" t="str">
        <f>+IF('Ark1'!Q5009=0,"",'Ark1'!Q5009)</f>
        <v/>
      </c>
      <c r="G3201" s="116">
        <f>+'Ark1'!R5009</f>
        <v>0</v>
      </c>
      <c r="H3201" s="116">
        <f>+'Ark1'!S5009</f>
        <v>0</v>
      </c>
      <c r="I3201" s="222" t="str">
        <f>+IF(G3201=0,"",'Ark1'!AA5009)</f>
        <v/>
      </c>
      <c r="J3201" s="222" t="str">
        <f>+IF(G3201=0,"",'Ark1'!AB5009)</f>
        <v/>
      </c>
      <c r="K3201" s="114" t="str">
        <f>+IF(G3201=0,"",'Ark1'!U5009)</f>
        <v/>
      </c>
      <c r="L3201" s="222" t="str">
        <f>+IF(G3201=0,"",'Ark1'!W5009)</f>
        <v/>
      </c>
      <c r="M3201" s="222" t="str">
        <f>+IF(G3201=0,"",'Ark1'!X5009)</f>
        <v/>
      </c>
      <c r="N3201" s="114" t="str">
        <f>+IF(G3201=0,"",'Ark1'!Y5009)</f>
        <v/>
      </c>
      <c r="O3201" s="116" t="str">
        <f>+IF(G3201=0,"",'Ark1'!Z5009)</f>
        <v/>
      </c>
      <c r="P3201" s="116" t="str">
        <f t="shared" si="52"/>
        <v/>
      </c>
      <c r="Q3201" s="114" t="str">
        <f>+IF(G3201=0,"",'Ark1'!T5009)</f>
        <v/>
      </c>
      <c r="R3201" s="222" t="str">
        <f>+IF(G3201=0,"",'Ark1'!V5009)</f>
        <v/>
      </c>
      <c r="S3201" s="32"/>
    </row>
    <row r="3202" spans="1:19" x14ac:dyDescent="0.5">
      <c r="A3202" s="32"/>
      <c r="B3202" s="297" t="str">
        <f>+IF(E3202=2012,VLOOKUP(D3202,K_navn!$A$2:$C$359,2),"")</f>
        <v/>
      </c>
      <c r="C3202" s="297" t="str">
        <f>+IF(E3202=2012,VLOOKUP(D3202,K_navn!$A$2:$C$359,3),"")</f>
        <v/>
      </c>
      <c r="D3202" s="115">
        <f>+'Ark1'!P5010</f>
        <v>1826</v>
      </c>
      <c r="E3202" s="115">
        <f>+'Ark1'!C5010</f>
        <v>2013</v>
      </c>
      <c r="F3202" s="116" t="str">
        <f>+IF('Ark1'!Q5010=0,"",'Ark1'!Q5010)</f>
        <v/>
      </c>
      <c r="G3202" s="116">
        <f>+'Ark1'!R5010</f>
        <v>0</v>
      </c>
      <c r="H3202" s="116">
        <f>+'Ark1'!S5010</f>
        <v>0</v>
      </c>
      <c r="I3202" s="222" t="str">
        <f>+IF(G3202=0,"",'Ark1'!AA5010)</f>
        <v/>
      </c>
      <c r="J3202" s="222" t="str">
        <f>+IF(G3202=0,"",'Ark1'!AB5010)</f>
        <v/>
      </c>
      <c r="K3202" s="114" t="str">
        <f>+IF(G3202=0,"",'Ark1'!U5010)</f>
        <v/>
      </c>
      <c r="L3202" s="222" t="str">
        <f>+IF(G3202=0,"",'Ark1'!W5010)</f>
        <v/>
      </c>
      <c r="M3202" s="222" t="str">
        <f>+IF(G3202=0,"",'Ark1'!X5010)</f>
        <v/>
      </c>
      <c r="N3202" s="114" t="str">
        <f>+IF(G3202=0,"",'Ark1'!Y5010)</f>
        <v/>
      </c>
      <c r="O3202" s="116" t="str">
        <f>+IF(G3202=0,"",'Ark1'!Z5010)</f>
        <v/>
      </c>
      <c r="P3202" s="116" t="str">
        <f t="shared" si="52"/>
        <v/>
      </c>
      <c r="Q3202" s="114" t="str">
        <f>+IF(G3202=0,"",'Ark1'!T5010)</f>
        <v/>
      </c>
      <c r="R3202" s="222" t="str">
        <f>+IF(G3202=0,"",'Ark1'!V5010)</f>
        <v/>
      </c>
      <c r="S3202" s="32"/>
    </row>
    <row r="3203" spans="1:19" x14ac:dyDescent="0.5">
      <c r="A3203" s="32"/>
      <c r="B3203" s="297" t="str">
        <f>+IF(E3203=2012,VLOOKUP(D3203,K_navn!$A$2:$C$359,2),"")</f>
        <v/>
      </c>
      <c r="C3203" s="297" t="str">
        <f>+IF(E3203=2012,VLOOKUP(D3203,K_navn!$A$2:$C$359,3),"")</f>
        <v/>
      </c>
      <c r="D3203" s="115">
        <f>+'Ark1'!P5011</f>
        <v>1826</v>
      </c>
      <c r="E3203" s="115">
        <f>+'Ark1'!C5011</f>
        <v>2014</v>
      </c>
      <c r="F3203" s="116" t="str">
        <f>+IF('Ark1'!Q5011=0,"",'Ark1'!Q5011)</f>
        <v/>
      </c>
      <c r="G3203" s="116">
        <f>+'Ark1'!R5011</f>
        <v>0</v>
      </c>
      <c r="H3203" s="116">
        <f>+'Ark1'!S5011</f>
        <v>0</v>
      </c>
      <c r="I3203" s="222" t="str">
        <f>+IF(G3203=0,"",'Ark1'!AA5011)</f>
        <v/>
      </c>
      <c r="J3203" s="222" t="str">
        <f>+IF(G3203=0,"",'Ark1'!AB5011)</f>
        <v/>
      </c>
      <c r="K3203" s="114" t="str">
        <f>+IF(G3203=0,"",'Ark1'!U5011)</f>
        <v/>
      </c>
      <c r="L3203" s="222" t="str">
        <f>+IF(G3203=0,"",'Ark1'!W5011)</f>
        <v/>
      </c>
      <c r="M3203" s="222" t="str">
        <f>+IF(G3203=0,"",'Ark1'!X5011)</f>
        <v/>
      </c>
      <c r="N3203" s="114" t="str">
        <f>+IF(G3203=0,"",'Ark1'!Y5011)</f>
        <v/>
      </c>
      <c r="O3203" s="116" t="str">
        <f>+IF(G3203=0,"",'Ark1'!Z5011)</f>
        <v/>
      </c>
      <c r="P3203" s="116" t="str">
        <f t="shared" si="52"/>
        <v/>
      </c>
      <c r="Q3203" s="114" t="str">
        <f>+IF(G3203=0,"",'Ark1'!T5011)</f>
        <v/>
      </c>
      <c r="R3203" s="222" t="str">
        <f>+IF(G3203=0,"",'Ark1'!V5011)</f>
        <v/>
      </c>
      <c r="S3203" s="32"/>
    </row>
    <row r="3204" spans="1:19" x14ac:dyDescent="0.5">
      <c r="A3204" s="32"/>
      <c r="B3204" s="297" t="str">
        <f>+IF(E3204=2012,VLOOKUP(D3204,K_navn!$A$2:$C$359,2),"")</f>
        <v/>
      </c>
      <c r="C3204" s="297" t="str">
        <f>+IF(E3204=2012,VLOOKUP(D3204,K_navn!$A$2:$C$359,3),"")</f>
        <v/>
      </c>
      <c r="D3204" s="115">
        <f>+'Ark1'!P5012</f>
        <v>1826</v>
      </c>
      <c r="E3204" s="115">
        <f>+'Ark1'!C5012</f>
        <v>2015</v>
      </c>
      <c r="F3204" s="116" t="str">
        <f>+IF('Ark1'!Q5012=0,"",'Ark1'!Q5012)</f>
        <v/>
      </c>
      <c r="G3204" s="116">
        <f>+'Ark1'!R5012</f>
        <v>0</v>
      </c>
      <c r="H3204" s="116">
        <f>+'Ark1'!S5012</f>
        <v>0</v>
      </c>
      <c r="I3204" s="222" t="str">
        <f>+IF(G3204=0,"",'Ark1'!AA5012)</f>
        <v/>
      </c>
      <c r="J3204" s="222" t="str">
        <f>+IF(G3204=0,"",'Ark1'!AB5012)</f>
        <v/>
      </c>
      <c r="K3204" s="114" t="str">
        <f>+IF(G3204=0,"",'Ark1'!U5012)</f>
        <v/>
      </c>
      <c r="L3204" s="222" t="str">
        <f>+IF(G3204=0,"",'Ark1'!W5012)</f>
        <v/>
      </c>
      <c r="M3204" s="222" t="str">
        <f>+IF(G3204=0,"",'Ark1'!X5012)</f>
        <v/>
      </c>
      <c r="N3204" s="114" t="str">
        <f>+IF(G3204=0,"",'Ark1'!Y5012)</f>
        <v/>
      </c>
      <c r="O3204" s="116" t="str">
        <f>+IF(G3204=0,"",'Ark1'!Z5012)</f>
        <v/>
      </c>
      <c r="P3204" s="116" t="str">
        <f t="shared" si="52"/>
        <v/>
      </c>
      <c r="Q3204" s="114" t="str">
        <f>+IF(G3204=0,"",'Ark1'!T5012)</f>
        <v/>
      </c>
      <c r="R3204" s="222" t="str">
        <f>+IF(G3204=0,"",'Ark1'!V5012)</f>
        <v/>
      </c>
      <c r="S3204" s="32"/>
    </row>
    <row r="3205" spans="1:19" x14ac:dyDescent="0.5">
      <c r="A3205" s="32"/>
      <c r="B3205" s="297" t="str">
        <f>+IF(E3205=2012,VLOOKUP(D3205,K_navn!$A$2:$C$359,2),"")</f>
        <v/>
      </c>
      <c r="C3205" s="297" t="str">
        <f>+IF(E3205=2012,VLOOKUP(D3205,K_navn!$A$2:$C$359,3),"")</f>
        <v/>
      </c>
      <c r="D3205" s="115">
        <f>+'Ark1'!P5013</f>
        <v>1826</v>
      </c>
      <c r="E3205" s="115">
        <f>+'Ark1'!C5013</f>
        <v>2016</v>
      </c>
      <c r="F3205" s="116" t="str">
        <f>+IF('Ark1'!Q5013=0,"",'Ark1'!Q5013)</f>
        <v/>
      </c>
      <c r="G3205" s="116">
        <f>+'Ark1'!R5013</f>
        <v>0</v>
      </c>
      <c r="H3205" s="116">
        <f>+'Ark1'!S5013</f>
        <v>0</v>
      </c>
      <c r="I3205" s="222" t="str">
        <f>+IF(G3205=0,"",'Ark1'!AA5013)</f>
        <v/>
      </c>
      <c r="J3205" s="222" t="str">
        <f>+IF(G3205=0,"",'Ark1'!AB5013)</f>
        <v/>
      </c>
      <c r="K3205" s="114" t="str">
        <f>+IF(G3205=0,"",'Ark1'!U5013)</f>
        <v/>
      </c>
      <c r="L3205" s="222" t="str">
        <f>+IF(G3205=0,"",'Ark1'!W5013)</f>
        <v/>
      </c>
      <c r="M3205" s="222" t="str">
        <f>+IF(G3205=0,"",'Ark1'!X5013)</f>
        <v/>
      </c>
      <c r="N3205" s="114" t="str">
        <f>+IF(G3205=0,"",'Ark1'!Y5013)</f>
        <v/>
      </c>
      <c r="O3205" s="116" t="str">
        <f>+IF(G3205=0,"",'Ark1'!Z5013)</f>
        <v/>
      </c>
      <c r="P3205" s="116" t="str">
        <f t="shared" si="52"/>
        <v/>
      </c>
      <c r="Q3205" s="114" t="str">
        <f>+IF(G3205=0,"",'Ark1'!T5013)</f>
        <v/>
      </c>
      <c r="R3205" s="222" t="str">
        <f>+IF(G3205=0,"",'Ark1'!V5013)</f>
        <v/>
      </c>
      <c r="S3205" s="32"/>
    </row>
    <row r="3206" spans="1:19" x14ac:dyDescent="0.5">
      <c r="A3206" s="32"/>
      <c r="B3206" s="297" t="str">
        <f>+IF(E3206=2012,VLOOKUP(D3206,K_navn!$A$2:$C$359,2),"")</f>
        <v/>
      </c>
      <c r="C3206" s="297" t="str">
        <f>+IF(E3206=2012,VLOOKUP(D3206,K_navn!$A$2:$C$359,3),"")</f>
        <v/>
      </c>
      <c r="D3206" s="115">
        <f>+'Ark1'!P5014</f>
        <v>1826</v>
      </c>
      <c r="E3206" s="115">
        <f>+'Ark1'!C5014</f>
        <v>2017</v>
      </c>
      <c r="F3206" s="116" t="str">
        <f>+IF('Ark1'!Q5014=0,"",'Ark1'!Q5014)</f>
        <v/>
      </c>
      <c r="G3206" s="116">
        <f>+'Ark1'!R5014</f>
        <v>0</v>
      </c>
      <c r="H3206" s="116">
        <f>+'Ark1'!S5014</f>
        <v>0</v>
      </c>
      <c r="I3206" s="222" t="str">
        <f>+IF(G3206=0,"",'Ark1'!AA5014)</f>
        <v/>
      </c>
      <c r="J3206" s="222" t="str">
        <f>+IF(G3206=0,"",'Ark1'!AB5014)</f>
        <v/>
      </c>
      <c r="K3206" s="114" t="str">
        <f>+IF(G3206=0,"",'Ark1'!U5014)</f>
        <v/>
      </c>
      <c r="L3206" s="222" t="str">
        <f>+IF(G3206=0,"",'Ark1'!W5014)</f>
        <v/>
      </c>
      <c r="M3206" s="222" t="str">
        <f>+IF(G3206=0,"",'Ark1'!X5014)</f>
        <v/>
      </c>
      <c r="N3206" s="114" t="str">
        <f>+IF(G3206=0,"",'Ark1'!Y5014)</f>
        <v/>
      </c>
      <c r="O3206" s="116" t="str">
        <f>+IF(G3206=0,"",'Ark1'!Z5014)</f>
        <v/>
      </c>
      <c r="P3206" s="116" t="str">
        <f t="shared" si="52"/>
        <v/>
      </c>
      <c r="Q3206" s="114" t="str">
        <f>+IF(G3206=0,"",'Ark1'!T5014)</f>
        <v/>
      </c>
      <c r="R3206" s="222" t="str">
        <f>+IF(G3206=0,"",'Ark1'!V5014)</f>
        <v/>
      </c>
      <c r="S3206" s="32"/>
    </row>
    <row r="3207" spans="1:19" x14ac:dyDescent="0.5">
      <c r="A3207" s="32"/>
      <c r="B3207" s="297" t="str">
        <f>+IF(E3207=2012,VLOOKUP(D3207,K_navn!$A$2:$C$359,2),"")</f>
        <v/>
      </c>
      <c r="C3207" s="297" t="str">
        <f>+IF(E3207=2012,VLOOKUP(D3207,K_navn!$A$2:$C$359,3),"")</f>
        <v/>
      </c>
      <c r="D3207" s="115">
        <f>+'Ark1'!P5015</f>
        <v>1826</v>
      </c>
      <c r="E3207" s="115">
        <f>+'Ark1'!C5015</f>
        <v>2018</v>
      </c>
      <c r="F3207" s="116" t="str">
        <f>+IF('Ark1'!Q5015=0,"",'Ark1'!Q5015)</f>
        <v/>
      </c>
      <c r="G3207" s="116">
        <f>+'Ark1'!R5015</f>
        <v>0</v>
      </c>
      <c r="H3207" s="116">
        <f>+'Ark1'!S5015</f>
        <v>0</v>
      </c>
      <c r="I3207" s="222" t="str">
        <f>+IF(G3207=0,"",'Ark1'!AA5015)</f>
        <v/>
      </c>
      <c r="J3207" s="222" t="str">
        <f>+IF(G3207=0,"",'Ark1'!AB5015)</f>
        <v/>
      </c>
      <c r="K3207" s="114" t="str">
        <f>+IF(G3207=0,"",'Ark1'!U5015)</f>
        <v/>
      </c>
      <c r="L3207" s="222" t="str">
        <f>+IF(G3207=0,"",'Ark1'!W5015)</f>
        <v/>
      </c>
      <c r="M3207" s="222" t="str">
        <f>+IF(G3207=0,"",'Ark1'!X5015)</f>
        <v/>
      </c>
      <c r="N3207" s="114" t="str">
        <f>+IF(G3207=0,"",'Ark1'!Y5015)</f>
        <v/>
      </c>
      <c r="O3207" s="116" t="str">
        <f>+IF(G3207=0,"",'Ark1'!Z5015)</f>
        <v/>
      </c>
      <c r="P3207" s="116" t="str">
        <f t="shared" si="52"/>
        <v/>
      </c>
      <c r="Q3207" s="114" t="str">
        <f>+IF(G3207=0,"",'Ark1'!T5015)</f>
        <v/>
      </c>
      <c r="R3207" s="222" t="str">
        <f>+IF(G3207=0,"",'Ark1'!V5015)</f>
        <v/>
      </c>
      <c r="S3207" s="32"/>
    </row>
    <row r="3208" spans="1:19" x14ac:dyDescent="0.5">
      <c r="A3208" s="32"/>
      <c r="B3208" s="297" t="str">
        <f>+IF(E3208=2012,VLOOKUP(D3208,K_navn!$A$2:$C$359,2),"")</f>
        <v/>
      </c>
      <c r="C3208" s="297" t="str">
        <f>+IF(E3208=2012,VLOOKUP(D3208,K_navn!$A$2:$C$359,3),"")</f>
        <v/>
      </c>
      <c r="D3208" s="115">
        <f>+'Ark1'!P5016</f>
        <v>1826</v>
      </c>
      <c r="E3208" s="115">
        <f>+'Ark1'!C5016</f>
        <v>2019</v>
      </c>
      <c r="F3208" s="116" t="str">
        <f>+IF('Ark1'!Q5016=0,"",'Ark1'!Q5016)</f>
        <v/>
      </c>
      <c r="G3208" s="116">
        <f>+'Ark1'!R5016</f>
        <v>0</v>
      </c>
      <c r="H3208" s="116">
        <f>+'Ark1'!S5016</f>
        <v>0</v>
      </c>
      <c r="I3208" s="222" t="str">
        <f>+IF(G3208=0,"",'Ark1'!AA5016)</f>
        <v/>
      </c>
      <c r="J3208" s="222" t="str">
        <f>+IF(G3208=0,"",'Ark1'!AB5016)</f>
        <v/>
      </c>
      <c r="K3208" s="114" t="str">
        <f>+IF(G3208=0,"",'Ark1'!U5016)</f>
        <v/>
      </c>
      <c r="L3208" s="222" t="str">
        <f>+IF(G3208=0,"",'Ark1'!W5016)</f>
        <v/>
      </c>
      <c r="M3208" s="222" t="str">
        <f>+IF(G3208=0,"",'Ark1'!X5016)</f>
        <v/>
      </c>
      <c r="N3208" s="114" t="str">
        <f>+IF(G3208=0,"",'Ark1'!Y5016)</f>
        <v/>
      </c>
      <c r="O3208" s="116" t="str">
        <f>+IF(G3208=0,"",'Ark1'!Z5016)</f>
        <v/>
      </c>
      <c r="P3208" s="116" t="str">
        <f t="shared" si="52"/>
        <v/>
      </c>
      <c r="Q3208" s="114" t="str">
        <f>+IF(G3208=0,"",'Ark1'!T5016)</f>
        <v/>
      </c>
      <c r="R3208" s="222" t="str">
        <f>+IF(G3208=0,"",'Ark1'!V5016)</f>
        <v/>
      </c>
      <c r="S3208" s="32"/>
    </row>
    <row r="3209" spans="1:19" x14ac:dyDescent="0.5">
      <c r="A3209" s="32"/>
      <c r="B3209" s="297" t="str">
        <f>+IF(E3209=2012,VLOOKUP(D3209,K_navn!$A$2:$C$359,2),"")</f>
        <v/>
      </c>
      <c r="C3209" s="297" t="str">
        <f>+IF(E3209=2012,VLOOKUP(D3209,K_navn!$A$2:$C$359,3),"")</f>
        <v/>
      </c>
      <c r="D3209" s="115">
        <f>+'Ark1'!P5017</f>
        <v>1826</v>
      </c>
      <c r="E3209" s="115">
        <f>+'Ark1'!C5017</f>
        <v>2020</v>
      </c>
      <c r="F3209" s="116" t="str">
        <f>+IF('Ark1'!Q5017=0,"",'Ark1'!Q5017)</f>
        <v/>
      </c>
      <c r="G3209" s="116">
        <f>+'Ark1'!R5017</f>
        <v>0</v>
      </c>
      <c r="H3209" s="116">
        <f>+'Ark1'!S5017</f>
        <v>0</v>
      </c>
      <c r="I3209" s="222" t="str">
        <f>+IF(G3209=0,"",'Ark1'!AA5017)</f>
        <v/>
      </c>
      <c r="J3209" s="222" t="str">
        <f>+IF(G3209=0,"",'Ark1'!AB5017)</f>
        <v/>
      </c>
      <c r="K3209" s="114" t="str">
        <f>+IF(G3209=0,"",'Ark1'!U5017)</f>
        <v/>
      </c>
      <c r="L3209" s="222" t="str">
        <f>+IF(G3209=0,"",'Ark1'!W5017)</f>
        <v/>
      </c>
      <c r="M3209" s="222" t="str">
        <f>+IF(G3209=0,"",'Ark1'!X5017)</f>
        <v/>
      </c>
      <c r="N3209" s="114" t="str">
        <f>+IF(G3209=0,"",'Ark1'!Y5017)</f>
        <v/>
      </c>
      <c r="O3209" s="116" t="str">
        <f>+IF(G3209=0,"",'Ark1'!Z5017)</f>
        <v/>
      </c>
      <c r="P3209" s="116" t="str">
        <f t="shared" si="52"/>
        <v/>
      </c>
      <c r="Q3209" s="114" t="str">
        <f>+IF(G3209=0,"",'Ark1'!T5017)</f>
        <v/>
      </c>
      <c r="R3209" s="222" t="str">
        <f>+IF(G3209=0,"",'Ark1'!V5017)</f>
        <v/>
      </c>
      <c r="S3209" s="32"/>
    </row>
    <row r="3210" spans="1:19" x14ac:dyDescent="0.5">
      <c r="A3210" s="32"/>
      <c r="B3210" s="297" t="str">
        <f>+IF(E3210=2012,VLOOKUP(D3210,K_navn!$A$2:$C$359,2),"")</f>
        <v/>
      </c>
      <c r="C3210" s="297" t="str">
        <f>+IF(E3210=2012,VLOOKUP(D3210,K_navn!$A$2:$C$359,3),"")</f>
        <v/>
      </c>
      <c r="D3210" s="115">
        <f>+'Ark1'!P5018</f>
        <v>1826</v>
      </c>
      <c r="E3210" s="115">
        <f>+'Ark1'!C5018</f>
        <v>2021</v>
      </c>
      <c r="F3210" s="116" t="str">
        <f>+IF('Ark1'!Q5018=0,"",'Ark1'!Q5018)</f>
        <v/>
      </c>
      <c r="G3210" s="116">
        <f>+'Ark1'!R5018</f>
        <v>0</v>
      </c>
      <c r="H3210" s="116">
        <f>+'Ark1'!S5018</f>
        <v>0</v>
      </c>
      <c r="I3210" s="222" t="str">
        <f>+IF(G3210=0,"",'Ark1'!AA5018)</f>
        <v/>
      </c>
      <c r="J3210" s="222" t="str">
        <f>+IF(G3210=0,"",'Ark1'!AB5018)</f>
        <v/>
      </c>
      <c r="K3210" s="114" t="str">
        <f>+IF(G3210=0,"",'Ark1'!U5018)</f>
        <v/>
      </c>
      <c r="L3210" s="222" t="str">
        <f>+IF(G3210=0,"",'Ark1'!W5018)</f>
        <v/>
      </c>
      <c r="M3210" s="222" t="str">
        <f>+IF(G3210=0,"",'Ark1'!X5018)</f>
        <v/>
      </c>
      <c r="N3210" s="114" t="str">
        <f>+IF(G3210=0,"",'Ark1'!Y5018)</f>
        <v/>
      </c>
      <c r="O3210" s="116" t="str">
        <f>+IF(G3210=0,"",'Ark1'!Z5018)</f>
        <v/>
      </c>
      <c r="P3210" s="116" t="str">
        <f t="shared" si="52"/>
        <v/>
      </c>
      <c r="Q3210" s="114" t="str">
        <f>+IF(G3210=0,"",'Ark1'!T5018)</f>
        <v/>
      </c>
      <c r="R3210" s="222" t="str">
        <f>+IF(G3210=0,"",'Ark1'!V5018)</f>
        <v/>
      </c>
      <c r="S3210" s="32"/>
    </row>
    <row r="3211" spans="1:19" x14ac:dyDescent="0.5">
      <c r="A3211" s="32"/>
      <c r="B3211" s="297" t="str">
        <f>+IF(E3211=2012,VLOOKUP(D3211,K_navn!$A$2:$C$359,2),"")</f>
        <v/>
      </c>
      <c r="C3211" s="297" t="str">
        <f>+IF(E3211=2012,VLOOKUP(D3211,K_navn!$A$2:$C$359,3),"")</f>
        <v/>
      </c>
      <c r="D3211" s="115">
        <f>+'Ark1'!P5019</f>
        <v>1826</v>
      </c>
      <c r="E3211" s="115">
        <f>+'Ark1'!C5019</f>
        <v>2022</v>
      </c>
      <c r="F3211" s="116" t="str">
        <f>+IF('Ark1'!Q5019=0,"",'Ark1'!Q5019)</f>
        <v/>
      </c>
      <c r="G3211" s="116">
        <f>+'Ark1'!R5019</f>
        <v>0</v>
      </c>
      <c r="H3211" s="116">
        <f>+'Ark1'!S5019</f>
        <v>0</v>
      </c>
      <c r="I3211" s="222" t="str">
        <f>+IF(G3211=0,"",'Ark1'!AA5019)</f>
        <v/>
      </c>
      <c r="J3211" s="222" t="str">
        <f>+IF(G3211=0,"",'Ark1'!AB5019)</f>
        <v/>
      </c>
      <c r="K3211" s="114" t="str">
        <f>+IF(G3211=0,"",'Ark1'!U5019)</f>
        <v/>
      </c>
      <c r="L3211" s="222" t="str">
        <f>+IF(G3211=0,"",'Ark1'!W5019)</f>
        <v/>
      </c>
      <c r="M3211" s="222" t="str">
        <f>+IF(G3211=0,"",'Ark1'!X5019)</f>
        <v/>
      </c>
      <c r="N3211" s="114" t="str">
        <f>+IF(G3211=0,"",'Ark1'!Y5019)</f>
        <v/>
      </c>
      <c r="O3211" s="116" t="str">
        <f>+IF(G3211=0,"",'Ark1'!Z5019)</f>
        <v/>
      </c>
      <c r="P3211" s="116" t="str">
        <f t="shared" si="52"/>
        <v/>
      </c>
      <c r="Q3211" s="114" t="str">
        <f>+IF(G3211=0,"",'Ark1'!T5019)</f>
        <v/>
      </c>
      <c r="R3211" s="222" t="str">
        <f>+IF(G3211=0,"",'Ark1'!V5019)</f>
        <v/>
      </c>
      <c r="S3211" s="32"/>
    </row>
    <row r="3212" spans="1:19" x14ac:dyDescent="0.5">
      <c r="A3212" s="32"/>
      <c r="B3212" s="297" t="str">
        <f>+IF(E3212=2012,VLOOKUP(D3212,K_navn!$A$2:$C$359,2),"")</f>
        <v>Dønna</v>
      </c>
      <c r="C3212" s="297" t="str">
        <f>+IF(E3212=2012,VLOOKUP(D3212,K_navn!$A$2:$C$359,3),"")</f>
        <v>Nordland</v>
      </c>
      <c r="D3212" s="115">
        <f>+'Ark1'!P5020</f>
        <v>1827</v>
      </c>
      <c r="E3212" s="115">
        <f>+'Ark1'!C5020</f>
        <v>2012</v>
      </c>
      <c r="F3212" s="116" t="str">
        <f>+IF('Ark1'!Q5020=0,"",'Ark1'!Q5020)</f>
        <v/>
      </c>
      <c r="G3212" s="116">
        <f>+'Ark1'!R5020</f>
        <v>0</v>
      </c>
      <c r="H3212" s="116">
        <f>+'Ark1'!S5020</f>
        <v>0</v>
      </c>
      <c r="I3212" s="222" t="str">
        <f>+IF(G3212=0,"",'Ark1'!AA5020)</f>
        <v/>
      </c>
      <c r="J3212" s="222" t="str">
        <f>+IF(G3212=0,"",'Ark1'!AB5020)</f>
        <v/>
      </c>
      <c r="K3212" s="114" t="str">
        <f>+IF(G3212=0,"",'Ark1'!U5020)</f>
        <v/>
      </c>
      <c r="L3212" s="222" t="str">
        <f>+IF(G3212=0,"",'Ark1'!W5020)</f>
        <v/>
      </c>
      <c r="M3212" s="222" t="str">
        <f>+IF(G3212=0,"",'Ark1'!X5020)</f>
        <v/>
      </c>
      <c r="N3212" s="114" t="str">
        <f>+IF(G3212=0,"",'Ark1'!Y5020)</f>
        <v/>
      </c>
      <c r="O3212" s="116" t="str">
        <f>+IF(G3212=0,"",'Ark1'!Z5020)</f>
        <v/>
      </c>
      <c r="P3212" s="116" t="str">
        <f t="shared" si="52"/>
        <v/>
      </c>
      <c r="Q3212" s="114" t="str">
        <f>+IF(G3212=0,"",'Ark1'!T5020)</f>
        <v/>
      </c>
      <c r="R3212" s="222" t="str">
        <f>+IF(G3212=0,"",'Ark1'!V5020)</f>
        <v/>
      </c>
      <c r="S3212" s="32"/>
    </row>
    <row r="3213" spans="1:19" x14ac:dyDescent="0.5">
      <c r="A3213" s="32"/>
      <c r="B3213" s="297" t="str">
        <f>+IF(E3213=2012,VLOOKUP(D3213,K_navn!$A$2:$C$359,2),"")</f>
        <v/>
      </c>
      <c r="C3213" s="297" t="str">
        <f>+IF(E3213=2012,VLOOKUP(D3213,K_navn!$A$2:$C$359,3),"")</f>
        <v/>
      </c>
      <c r="D3213" s="115">
        <f>+'Ark1'!P5021</f>
        <v>1827</v>
      </c>
      <c r="E3213" s="115">
        <f>+'Ark1'!C5021</f>
        <v>2013</v>
      </c>
      <c r="F3213" s="116" t="str">
        <f>+IF('Ark1'!Q5021=0,"",'Ark1'!Q5021)</f>
        <v/>
      </c>
      <c r="G3213" s="116">
        <f>+'Ark1'!R5021</f>
        <v>0</v>
      </c>
      <c r="H3213" s="116">
        <f>+'Ark1'!S5021</f>
        <v>0</v>
      </c>
      <c r="I3213" s="222" t="str">
        <f>+IF(G3213=0,"",'Ark1'!AA5021)</f>
        <v/>
      </c>
      <c r="J3213" s="222" t="str">
        <f>+IF(G3213=0,"",'Ark1'!AB5021)</f>
        <v/>
      </c>
      <c r="K3213" s="114" t="str">
        <f>+IF(G3213=0,"",'Ark1'!U5021)</f>
        <v/>
      </c>
      <c r="L3213" s="222" t="str">
        <f>+IF(G3213=0,"",'Ark1'!W5021)</f>
        <v/>
      </c>
      <c r="M3213" s="222" t="str">
        <f>+IF(G3213=0,"",'Ark1'!X5021)</f>
        <v/>
      </c>
      <c r="N3213" s="114" t="str">
        <f>+IF(G3213=0,"",'Ark1'!Y5021)</f>
        <v/>
      </c>
      <c r="O3213" s="116" t="str">
        <f>+IF(G3213=0,"",'Ark1'!Z5021)</f>
        <v/>
      </c>
      <c r="P3213" s="116" t="str">
        <f t="shared" si="52"/>
        <v/>
      </c>
      <c r="Q3213" s="114" t="str">
        <f>+IF(G3213=0,"",'Ark1'!T5021)</f>
        <v/>
      </c>
      <c r="R3213" s="222" t="str">
        <f>+IF(G3213=0,"",'Ark1'!V5021)</f>
        <v/>
      </c>
      <c r="S3213" s="32"/>
    </row>
    <row r="3214" spans="1:19" x14ac:dyDescent="0.5">
      <c r="A3214" s="32"/>
      <c r="B3214" s="297" t="str">
        <f>+IF(E3214=2012,VLOOKUP(D3214,K_navn!$A$2:$C$359,2),"")</f>
        <v/>
      </c>
      <c r="C3214" s="297" t="str">
        <f>+IF(E3214=2012,VLOOKUP(D3214,K_navn!$A$2:$C$359,3),"")</f>
        <v/>
      </c>
      <c r="D3214" s="115">
        <f>+'Ark1'!P5022</f>
        <v>1827</v>
      </c>
      <c r="E3214" s="115">
        <f>+'Ark1'!C5022</f>
        <v>2014</v>
      </c>
      <c r="F3214" s="116" t="str">
        <f>+IF('Ark1'!Q5022=0,"",'Ark1'!Q5022)</f>
        <v/>
      </c>
      <c r="G3214" s="116">
        <f>+'Ark1'!R5022</f>
        <v>0</v>
      </c>
      <c r="H3214" s="116">
        <f>+'Ark1'!S5022</f>
        <v>0</v>
      </c>
      <c r="I3214" s="222" t="str">
        <f>+IF(G3214=0,"",'Ark1'!AA5022)</f>
        <v/>
      </c>
      <c r="J3214" s="222" t="str">
        <f>+IF(G3214=0,"",'Ark1'!AB5022)</f>
        <v/>
      </c>
      <c r="K3214" s="114" t="str">
        <f>+IF(G3214=0,"",'Ark1'!U5022)</f>
        <v/>
      </c>
      <c r="L3214" s="222" t="str">
        <f>+IF(G3214=0,"",'Ark1'!W5022)</f>
        <v/>
      </c>
      <c r="M3214" s="222" t="str">
        <f>+IF(G3214=0,"",'Ark1'!X5022)</f>
        <v/>
      </c>
      <c r="N3214" s="114" t="str">
        <f>+IF(G3214=0,"",'Ark1'!Y5022)</f>
        <v/>
      </c>
      <c r="O3214" s="116" t="str">
        <f>+IF(G3214=0,"",'Ark1'!Z5022)</f>
        <v/>
      </c>
      <c r="P3214" s="116" t="str">
        <f t="shared" si="52"/>
        <v/>
      </c>
      <c r="Q3214" s="114" t="str">
        <f>+IF(G3214=0,"",'Ark1'!T5022)</f>
        <v/>
      </c>
      <c r="R3214" s="222" t="str">
        <f>+IF(G3214=0,"",'Ark1'!V5022)</f>
        <v/>
      </c>
      <c r="S3214" s="32"/>
    </row>
    <row r="3215" spans="1:19" x14ac:dyDescent="0.5">
      <c r="A3215" s="32"/>
      <c r="B3215" s="297" t="str">
        <f>+IF(E3215=2012,VLOOKUP(D3215,K_navn!$A$2:$C$359,2),"")</f>
        <v/>
      </c>
      <c r="C3215" s="297" t="str">
        <f>+IF(E3215=2012,VLOOKUP(D3215,K_navn!$A$2:$C$359,3),"")</f>
        <v/>
      </c>
      <c r="D3215" s="115">
        <f>+'Ark1'!P5023</f>
        <v>1827</v>
      </c>
      <c r="E3215" s="115">
        <f>+'Ark1'!C5023</f>
        <v>2015</v>
      </c>
      <c r="F3215" s="116" t="str">
        <f>+IF('Ark1'!Q5023=0,"",'Ark1'!Q5023)</f>
        <v/>
      </c>
      <c r="G3215" s="116">
        <f>+'Ark1'!R5023</f>
        <v>0</v>
      </c>
      <c r="H3215" s="116">
        <f>+'Ark1'!S5023</f>
        <v>0</v>
      </c>
      <c r="I3215" s="222" t="str">
        <f>+IF(G3215=0,"",'Ark1'!AA5023)</f>
        <v/>
      </c>
      <c r="J3215" s="222" t="str">
        <f>+IF(G3215=0,"",'Ark1'!AB5023)</f>
        <v/>
      </c>
      <c r="K3215" s="114" t="str">
        <f>+IF(G3215=0,"",'Ark1'!U5023)</f>
        <v/>
      </c>
      <c r="L3215" s="222" t="str">
        <f>+IF(G3215=0,"",'Ark1'!W5023)</f>
        <v/>
      </c>
      <c r="M3215" s="222" t="str">
        <f>+IF(G3215=0,"",'Ark1'!X5023)</f>
        <v/>
      </c>
      <c r="N3215" s="114" t="str">
        <f>+IF(G3215=0,"",'Ark1'!Y5023)</f>
        <v/>
      </c>
      <c r="O3215" s="116" t="str">
        <f>+IF(G3215=0,"",'Ark1'!Z5023)</f>
        <v/>
      </c>
      <c r="P3215" s="116" t="str">
        <f t="shared" si="52"/>
        <v/>
      </c>
      <c r="Q3215" s="114" t="str">
        <f>+IF(G3215=0,"",'Ark1'!T5023)</f>
        <v/>
      </c>
      <c r="R3215" s="222" t="str">
        <f>+IF(G3215=0,"",'Ark1'!V5023)</f>
        <v/>
      </c>
      <c r="S3215" s="32"/>
    </row>
    <row r="3216" spans="1:19" x14ac:dyDescent="0.5">
      <c r="A3216" s="32"/>
      <c r="B3216" s="297" t="str">
        <f>+IF(E3216=2012,VLOOKUP(D3216,K_navn!$A$2:$C$359,2),"")</f>
        <v/>
      </c>
      <c r="C3216" s="297" t="str">
        <f>+IF(E3216=2012,VLOOKUP(D3216,K_navn!$A$2:$C$359,3),"")</f>
        <v/>
      </c>
      <c r="D3216" s="115">
        <f>+'Ark1'!P5024</f>
        <v>1827</v>
      </c>
      <c r="E3216" s="115">
        <f>+'Ark1'!C5024</f>
        <v>2016</v>
      </c>
      <c r="F3216" s="116" t="str">
        <f>+IF('Ark1'!Q5024=0,"",'Ark1'!Q5024)</f>
        <v/>
      </c>
      <c r="G3216" s="116">
        <f>+'Ark1'!R5024</f>
        <v>0</v>
      </c>
      <c r="H3216" s="116">
        <f>+'Ark1'!S5024</f>
        <v>0</v>
      </c>
      <c r="I3216" s="222" t="str">
        <f>+IF(G3216=0,"",'Ark1'!AA5024)</f>
        <v/>
      </c>
      <c r="J3216" s="222" t="str">
        <f>+IF(G3216=0,"",'Ark1'!AB5024)</f>
        <v/>
      </c>
      <c r="K3216" s="114" t="str">
        <f>+IF(G3216=0,"",'Ark1'!U5024)</f>
        <v/>
      </c>
      <c r="L3216" s="222" t="str">
        <f>+IF(G3216=0,"",'Ark1'!W5024)</f>
        <v/>
      </c>
      <c r="M3216" s="222" t="str">
        <f>+IF(G3216=0,"",'Ark1'!X5024)</f>
        <v/>
      </c>
      <c r="N3216" s="114" t="str">
        <f>+IF(G3216=0,"",'Ark1'!Y5024)</f>
        <v/>
      </c>
      <c r="O3216" s="116" t="str">
        <f>+IF(G3216=0,"",'Ark1'!Z5024)</f>
        <v/>
      </c>
      <c r="P3216" s="116" t="str">
        <f t="shared" si="52"/>
        <v/>
      </c>
      <c r="Q3216" s="114" t="str">
        <f>+IF(G3216=0,"",'Ark1'!T5024)</f>
        <v/>
      </c>
      <c r="R3216" s="222" t="str">
        <f>+IF(G3216=0,"",'Ark1'!V5024)</f>
        <v/>
      </c>
      <c r="S3216" s="32"/>
    </row>
    <row r="3217" spans="1:19" x14ac:dyDescent="0.5">
      <c r="A3217" s="32"/>
      <c r="B3217" s="297" t="str">
        <f>+IF(E3217=2012,VLOOKUP(D3217,K_navn!$A$2:$C$359,2),"")</f>
        <v/>
      </c>
      <c r="C3217" s="297" t="str">
        <f>+IF(E3217=2012,VLOOKUP(D3217,K_navn!$A$2:$C$359,3),"")</f>
        <v/>
      </c>
      <c r="D3217" s="115">
        <f>+'Ark1'!P5025</f>
        <v>1827</v>
      </c>
      <c r="E3217" s="115">
        <f>+'Ark1'!C5025</f>
        <v>2017</v>
      </c>
      <c r="F3217" s="116" t="str">
        <f>+IF('Ark1'!Q5025=0,"",'Ark1'!Q5025)</f>
        <v/>
      </c>
      <c r="G3217" s="116">
        <f>+'Ark1'!R5025</f>
        <v>0</v>
      </c>
      <c r="H3217" s="116">
        <f>+'Ark1'!S5025</f>
        <v>0</v>
      </c>
      <c r="I3217" s="222" t="str">
        <f>+IF(G3217=0,"",'Ark1'!AA5025)</f>
        <v/>
      </c>
      <c r="J3217" s="222" t="str">
        <f>+IF(G3217=0,"",'Ark1'!AB5025)</f>
        <v/>
      </c>
      <c r="K3217" s="114" t="str">
        <f>+IF(G3217=0,"",'Ark1'!U5025)</f>
        <v/>
      </c>
      <c r="L3217" s="222" t="str">
        <f>+IF(G3217=0,"",'Ark1'!W5025)</f>
        <v/>
      </c>
      <c r="M3217" s="222" t="str">
        <f>+IF(G3217=0,"",'Ark1'!X5025)</f>
        <v/>
      </c>
      <c r="N3217" s="114" t="str">
        <f>+IF(G3217=0,"",'Ark1'!Y5025)</f>
        <v/>
      </c>
      <c r="O3217" s="116" t="str">
        <f>+IF(G3217=0,"",'Ark1'!Z5025)</f>
        <v/>
      </c>
      <c r="P3217" s="116" t="str">
        <f t="shared" si="52"/>
        <v/>
      </c>
      <c r="Q3217" s="114" t="str">
        <f>+IF(G3217=0,"",'Ark1'!T5025)</f>
        <v/>
      </c>
      <c r="R3217" s="222" t="str">
        <f>+IF(G3217=0,"",'Ark1'!V5025)</f>
        <v/>
      </c>
      <c r="S3217" s="32"/>
    </row>
    <row r="3218" spans="1:19" x14ac:dyDescent="0.5">
      <c r="A3218" s="32"/>
      <c r="B3218" s="297" t="str">
        <f>+IF(E3218=2012,VLOOKUP(D3218,K_navn!$A$2:$C$359,2),"")</f>
        <v/>
      </c>
      <c r="C3218" s="297" t="str">
        <f>+IF(E3218=2012,VLOOKUP(D3218,K_navn!$A$2:$C$359,3),"")</f>
        <v/>
      </c>
      <c r="D3218" s="115">
        <f>+'Ark1'!P5026</f>
        <v>1827</v>
      </c>
      <c r="E3218" s="115">
        <f>+'Ark1'!C5026</f>
        <v>2018</v>
      </c>
      <c r="F3218" s="116" t="str">
        <f>+IF('Ark1'!Q5026=0,"",'Ark1'!Q5026)</f>
        <v/>
      </c>
      <c r="G3218" s="116">
        <f>+'Ark1'!R5026</f>
        <v>0</v>
      </c>
      <c r="H3218" s="116">
        <f>+'Ark1'!S5026</f>
        <v>0</v>
      </c>
      <c r="I3218" s="222" t="str">
        <f>+IF(G3218=0,"",'Ark1'!AA5026)</f>
        <v/>
      </c>
      <c r="J3218" s="222" t="str">
        <f>+IF(G3218=0,"",'Ark1'!AB5026)</f>
        <v/>
      </c>
      <c r="K3218" s="114" t="str">
        <f>+IF(G3218=0,"",'Ark1'!U5026)</f>
        <v/>
      </c>
      <c r="L3218" s="222" t="str">
        <f>+IF(G3218=0,"",'Ark1'!W5026)</f>
        <v/>
      </c>
      <c r="M3218" s="222" t="str">
        <f>+IF(G3218=0,"",'Ark1'!X5026)</f>
        <v/>
      </c>
      <c r="N3218" s="114" t="str">
        <f>+IF(G3218=0,"",'Ark1'!Y5026)</f>
        <v/>
      </c>
      <c r="O3218" s="116" t="str">
        <f>+IF(G3218=0,"",'Ark1'!Z5026)</f>
        <v/>
      </c>
      <c r="P3218" s="116" t="str">
        <f t="shared" si="52"/>
        <v/>
      </c>
      <c r="Q3218" s="114" t="str">
        <f>+IF(G3218=0,"",'Ark1'!T5026)</f>
        <v/>
      </c>
      <c r="R3218" s="222" t="str">
        <f>+IF(G3218=0,"",'Ark1'!V5026)</f>
        <v/>
      </c>
      <c r="S3218" s="32"/>
    </row>
    <row r="3219" spans="1:19" x14ac:dyDescent="0.5">
      <c r="A3219" s="32"/>
      <c r="B3219" s="297" t="str">
        <f>+IF(E3219=2012,VLOOKUP(D3219,K_navn!$A$2:$C$359,2),"")</f>
        <v/>
      </c>
      <c r="C3219" s="297" t="str">
        <f>+IF(E3219=2012,VLOOKUP(D3219,K_navn!$A$2:$C$359,3),"")</f>
        <v/>
      </c>
      <c r="D3219" s="115">
        <f>+'Ark1'!P5027</f>
        <v>1827</v>
      </c>
      <c r="E3219" s="115">
        <f>+'Ark1'!C5027</f>
        <v>2019</v>
      </c>
      <c r="F3219" s="116" t="str">
        <f>+IF('Ark1'!Q5027=0,"",'Ark1'!Q5027)</f>
        <v/>
      </c>
      <c r="G3219" s="116">
        <f>+'Ark1'!R5027</f>
        <v>0</v>
      </c>
      <c r="H3219" s="116">
        <f>+'Ark1'!S5027</f>
        <v>0</v>
      </c>
      <c r="I3219" s="222" t="str">
        <f>+IF(G3219=0,"",'Ark1'!AA5027)</f>
        <v/>
      </c>
      <c r="J3219" s="222" t="str">
        <f>+IF(G3219=0,"",'Ark1'!AB5027)</f>
        <v/>
      </c>
      <c r="K3219" s="114" t="str">
        <f>+IF(G3219=0,"",'Ark1'!U5027)</f>
        <v/>
      </c>
      <c r="L3219" s="222" t="str">
        <f>+IF(G3219=0,"",'Ark1'!W5027)</f>
        <v/>
      </c>
      <c r="M3219" s="222" t="str">
        <f>+IF(G3219=0,"",'Ark1'!X5027)</f>
        <v/>
      </c>
      <c r="N3219" s="114" t="str">
        <f>+IF(G3219=0,"",'Ark1'!Y5027)</f>
        <v/>
      </c>
      <c r="O3219" s="116" t="str">
        <f>+IF(G3219=0,"",'Ark1'!Z5027)</f>
        <v/>
      </c>
      <c r="P3219" s="116" t="str">
        <f t="shared" si="52"/>
        <v/>
      </c>
      <c r="Q3219" s="114" t="str">
        <f>+IF(G3219=0,"",'Ark1'!T5027)</f>
        <v/>
      </c>
      <c r="R3219" s="222" t="str">
        <f>+IF(G3219=0,"",'Ark1'!V5027)</f>
        <v/>
      </c>
      <c r="S3219" s="32"/>
    </row>
    <row r="3220" spans="1:19" x14ac:dyDescent="0.5">
      <c r="A3220" s="32"/>
      <c r="B3220" s="297" t="str">
        <f>+IF(E3220=2012,VLOOKUP(D3220,K_navn!$A$2:$C$359,2),"")</f>
        <v/>
      </c>
      <c r="C3220" s="297" t="str">
        <f>+IF(E3220=2012,VLOOKUP(D3220,K_navn!$A$2:$C$359,3),"")</f>
        <v/>
      </c>
      <c r="D3220" s="115">
        <f>+'Ark1'!P5028</f>
        <v>1827</v>
      </c>
      <c r="E3220" s="115">
        <f>+'Ark1'!C5028</f>
        <v>2020</v>
      </c>
      <c r="F3220" s="116" t="str">
        <f>+IF('Ark1'!Q5028=0,"",'Ark1'!Q5028)</f>
        <v/>
      </c>
      <c r="G3220" s="116">
        <f>+'Ark1'!R5028</f>
        <v>0</v>
      </c>
      <c r="H3220" s="116">
        <f>+'Ark1'!S5028</f>
        <v>0</v>
      </c>
      <c r="I3220" s="222" t="str">
        <f>+IF(G3220=0,"",'Ark1'!AA5028)</f>
        <v/>
      </c>
      <c r="J3220" s="222" t="str">
        <f>+IF(G3220=0,"",'Ark1'!AB5028)</f>
        <v/>
      </c>
      <c r="K3220" s="114" t="str">
        <f>+IF(G3220=0,"",'Ark1'!U5028)</f>
        <v/>
      </c>
      <c r="L3220" s="222" t="str">
        <f>+IF(G3220=0,"",'Ark1'!W5028)</f>
        <v/>
      </c>
      <c r="M3220" s="222" t="str">
        <f>+IF(G3220=0,"",'Ark1'!X5028)</f>
        <v/>
      </c>
      <c r="N3220" s="114" t="str">
        <f>+IF(G3220=0,"",'Ark1'!Y5028)</f>
        <v/>
      </c>
      <c r="O3220" s="116" t="str">
        <f>+IF(G3220=0,"",'Ark1'!Z5028)</f>
        <v/>
      </c>
      <c r="P3220" s="116" t="str">
        <f t="shared" si="52"/>
        <v/>
      </c>
      <c r="Q3220" s="114" t="str">
        <f>+IF(G3220=0,"",'Ark1'!T5028)</f>
        <v/>
      </c>
      <c r="R3220" s="222" t="str">
        <f>+IF(G3220=0,"",'Ark1'!V5028)</f>
        <v/>
      </c>
      <c r="S3220" s="32"/>
    </row>
    <row r="3221" spans="1:19" x14ac:dyDescent="0.5">
      <c r="A3221" s="32"/>
      <c r="B3221" s="297" t="str">
        <f>+IF(E3221=2012,VLOOKUP(D3221,K_navn!$A$2:$C$359,2),"")</f>
        <v/>
      </c>
      <c r="C3221" s="297" t="str">
        <f>+IF(E3221=2012,VLOOKUP(D3221,K_navn!$A$2:$C$359,3),"")</f>
        <v/>
      </c>
      <c r="D3221" s="115">
        <f>+'Ark1'!P5029</f>
        <v>1827</v>
      </c>
      <c r="E3221" s="115">
        <f>+'Ark1'!C5029</f>
        <v>2021</v>
      </c>
      <c r="F3221" s="116" t="str">
        <f>+IF('Ark1'!Q5029=0,"",'Ark1'!Q5029)</f>
        <v/>
      </c>
      <c r="G3221" s="116">
        <f>+'Ark1'!R5029</f>
        <v>0</v>
      </c>
      <c r="H3221" s="116">
        <f>+'Ark1'!S5029</f>
        <v>0</v>
      </c>
      <c r="I3221" s="222" t="str">
        <f>+IF(G3221=0,"",'Ark1'!AA5029)</f>
        <v/>
      </c>
      <c r="J3221" s="222" t="str">
        <f>+IF(G3221=0,"",'Ark1'!AB5029)</f>
        <v/>
      </c>
      <c r="K3221" s="114" t="str">
        <f>+IF(G3221=0,"",'Ark1'!U5029)</f>
        <v/>
      </c>
      <c r="L3221" s="222" t="str">
        <f>+IF(G3221=0,"",'Ark1'!W5029)</f>
        <v/>
      </c>
      <c r="M3221" s="222" t="str">
        <f>+IF(G3221=0,"",'Ark1'!X5029)</f>
        <v/>
      </c>
      <c r="N3221" s="114" t="str">
        <f>+IF(G3221=0,"",'Ark1'!Y5029)</f>
        <v/>
      </c>
      <c r="O3221" s="116" t="str">
        <f>+IF(G3221=0,"",'Ark1'!Z5029)</f>
        <v/>
      </c>
      <c r="P3221" s="116" t="str">
        <f t="shared" si="52"/>
        <v/>
      </c>
      <c r="Q3221" s="114" t="str">
        <f>+IF(G3221=0,"",'Ark1'!T5029)</f>
        <v/>
      </c>
      <c r="R3221" s="222" t="str">
        <f>+IF(G3221=0,"",'Ark1'!V5029)</f>
        <v/>
      </c>
      <c r="S3221" s="32"/>
    </row>
    <row r="3222" spans="1:19" x14ac:dyDescent="0.5">
      <c r="A3222" s="32"/>
      <c r="B3222" s="297" t="str">
        <f>+IF(E3222=2012,VLOOKUP(D3222,K_navn!$A$2:$C$359,2),"")</f>
        <v/>
      </c>
      <c r="C3222" s="297" t="str">
        <f>+IF(E3222=2012,VLOOKUP(D3222,K_navn!$A$2:$C$359,3),"")</f>
        <v/>
      </c>
      <c r="D3222" s="115">
        <f>+'Ark1'!P5030</f>
        <v>1827</v>
      </c>
      <c r="E3222" s="115">
        <f>+'Ark1'!C5030</f>
        <v>2022</v>
      </c>
      <c r="F3222" s="116" t="str">
        <f>+IF('Ark1'!Q5030=0,"",'Ark1'!Q5030)</f>
        <v/>
      </c>
      <c r="G3222" s="116">
        <f>+'Ark1'!R5030</f>
        <v>0</v>
      </c>
      <c r="H3222" s="116">
        <f>+'Ark1'!S5030</f>
        <v>0</v>
      </c>
      <c r="I3222" s="222" t="str">
        <f>+IF(G3222=0,"",'Ark1'!AA5030)</f>
        <v/>
      </c>
      <c r="J3222" s="222" t="str">
        <f>+IF(G3222=0,"",'Ark1'!AB5030)</f>
        <v/>
      </c>
      <c r="K3222" s="114" t="str">
        <f>+IF(G3222=0,"",'Ark1'!U5030)</f>
        <v/>
      </c>
      <c r="L3222" s="222" t="str">
        <f>+IF(G3222=0,"",'Ark1'!W5030)</f>
        <v/>
      </c>
      <c r="M3222" s="222" t="str">
        <f>+IF(G3222=0,"",'Ark1'!X5030)</f>
        <v/>
      </c>
      <c r="N3222" s="114" t="str">
        <f>+IF(G3222=0,"",'Ark1'!Y5030)</f>
        <v/>
      </c>
      <c r="O3222" s="116" t="str">
        <f>+IF(G3222=0,"",'Ark1'!Z5030)</f>
        <v/>
      </c>
      <c r="P3222" s="116" t="str">
        <f t="shared" si="52"/>
        <v/>
      </c>
      <c r="Q3222" s="114" t="str">
        <f>+IF(G3222=0,"",'Ark1'!T5030)</f>
        <v/>
      </c>
      <c r="R3222" s="222" t="str">
        <f>+IF(G3222=0,"",'Ark1'!V5030)</f>
        <v/>
      </c>
      <c r="S3222" s="32"/>
    </row>
    <row r="3223" spans="1:19" x14ac:dyDescent="0.5">
      <c r="A3223" s="32"/>
      <c r="B3223" s="297" t="str">
        <f>+IF(E3223=2012,VLOOKUP(D3223,K_navn!$A$2:$C$359,2),"")</f>
        <v>Nesna</v>
      </c>
      <c r="C3223" s="297" t="str">
        <f>+IF(E3223=2012,VLOOKUP(D3223,K_navn!$A$2:$C$359,3),"")</f>
        <v>Nordland</v>
      </c>
      <c r="D3223" s="115">
        <f>+'Ark1'!P5031</f>
        <v>1828</v>
      </c>
      <c r="E3223" s="115">
        <f>+'Ark1'!C5031</f>
        <v>2012</v>
      </c>
      <c r="F3223" s="116" t="str">
        <f>+IF('Ark1'!Q5031=0,"",'Ark1'!Q5031)</f>
        <v/>
      </c>
      <c r="G3223" s="116">
        <f>+'Ark1'!R5031</f>
        <v>0</v>
      </c>
      <c r="H3223" s="116">
        <f>+'Ark1'!S5031</f>
        <v>0</v>
      </c>
      <c r="I3223" s="222" t="str">
        <f>+IF(G3223=0,"",'Ark1'!AA5031)</f>
        <v/>
      </c>
      <c r="J3223" s="222" t="str">
        <f>+IF(G3223=0,"",'Ark1'!AB5031)</f>
        <v/>
      </c>
      <c r="K3223" s="114" t="str">
        <f>+IF(G3223=0,"",'Ark1'!U5031)</f>
        <v/>
      </c>
      <c r="L3223" s="222" t="str">
        <f>+IF(G3223=0,"",'Ark1'!W5031)</f>
        <v/>
      </c>
      <c r="M3223" s="222" t="str">
        <f>+IF(G3223=0,"",'Ark1'!X5031)</f>
        <v/>
      </c>
      <c r="N3223" s="114" t="str">
        <f>+IF(G3223=0,"",'Ark1'!Y5031)</f>
        <v/>
      </c>
      <c r="O3223" s="116" t="str">
        <f>+IF(G3223=0,"",'Ark1'!Z5031)</f>
        <v/>
      </c>
      <c r="P3223" s="116" t="str">
        <f t="shared" si="52"/>
        <v/>
      </c>
      <c r="Q3223" s="114" t="str">
        <f>+IF(G3223=0,"",'Ark1'!T5031)</f>
        <v/>
      </c>
      <c r="R3223" s="222" t="str">
        <f>+IF(G3223=0,"",'Ark1'!V5031)</f>
        <v/>
      </c>
      <c r="S3223" s="32"/>
    </row>
    <row r="3224" spans="1:19" x14ac:dyDescent="0.5">
      <c r="A3224" s="32"/>
      <c r="B3224" s="297" t="str">
        <f>+IF(E3224=2012,VLOOKUP(D3224,K_navn!$A$2:$C$359,2),"")</f>
        <v/>
      </c>
      <c r="C3224" s="297" t="str">
        <f>+IF(E3224=2012,VLOOKUP(D3224,K_navn!$A$2:$C$359,3),"")</f>
        <v/>
      </c>
      <c r="D3224" s="115">
        <f>+'Ark1'!P5032</f>
        <v>1828</v>
      </c>
      <c r="E3224" s="115">
        <f>+'Ark1'!C5032</f>
        <v>2013</v>
      </c>
      <c r="F3224" s="116" t="str">
        <f>+IF('Ark1'!Q5032=0,"",'Ark1'!Q5032)</f>
        <v/>
      </c>
      <c r="G3224" s="116">
        <f>+'Ark1'!R5032</f>
        <v>0</v>
      </c>
      <c r="H3224" s="116">
        <f>+'Ark1'!S5032</f>
        <v>0</v>
      </c>
      <c r="I3224" s="222" t="str">
        <f>+IF(G3224=0,"",'Ark1'!AA5032)</f>
        <v/>
      </c>
      <c r="J3224" s="222" t="str">
        <f>+IF(G3224=0,"",'Ark1'!AB5032)</f>
        <v/>
      </c>
      <c r="K3224" s="114" t="str">
        <f>+IF(G3224=0,"",'Ark1'!U5032)</f>
        <v/>
      </c>
      <c r="L3224" s="222" t="str">
        <f>+IF(G3224=0,"",'Ark1'!W5032)</f>
        <v/>
      </c>
      <c r="M3224" s="222" t="str">
        <f>+IF(G3224=0,"",'Ark1'!X5032)</f>
        <v/>
      </c>
      <c r="N3224" s="114" t="str">
        <f>+IF(G3224=0,"",'Ark1'!Y5032)</f>
        <v/>
      </c>
      <c r="O3224" s="116" t="str">
        <f>+IF(G3224=0,"",'Ark1'!Z5032)</f>
        <v/>
      </c>
      <c r="P3224" s="116" t="str">
        <f t="shared" si="52"/>
        <v/>
      </c>
      <c r="Q3224" s="114" t="str">
        <f>+IF(G3224=0,"",'Ark1'!T5032)</f>
        <v/>
      </c>
      <c r="R3224" s="222" t="str">
        <f>+IF(G3224=0,"",'Ark1'!V5032)</f>
        <v/>
      </c>
      <c r="S3224" s="32"/>
    </row>
    <row r="3225" spans="1:19" x14ac:dyDescent="0.5">
      <c r="A3225" s="32"/>
      <c r="B3225" s="297" t="str">
        <f>+IF(E3225=2012,VLOOKUP(D3225,K_navn!$A$2:$C$359,2),"")</f>
        <v/>
      </c>
      <c r="C3225" s="297" t="str">
        <f>+IF(E3225=2012,VLOOKUP(D3225,K_navn!$A$2:$C$359,3),"")</f>
        <v/>
      </c>
      <c r="D3225" s="115">
        <f>+'Ark1'!P5033</f>
        <v>1828</v>
      </c>
      <c r="E3225" s="115">
        <f>+'Ark1'!C5033</f>
        <v>2014</v>
      </c>
      <c r="F3225" s="116" t="str">
        <f>+IF('Ark1'!Q5033=0,"",'Ark1'!Q5033)</f>
        <v/>
      </c>
      <c r="G3225" s="116">
        <f>+'Ark1'!R5033</f>
        <v>0</v>
      </c>
      <c r="H3225" s="116">
        <f>+'Ark1'!S5033</f>
        <v>0</v>
      </c>
      <c r="I3225" s="222" t="str">
        <f>+IF(G3225=0,"",'Ark1'!AA5033)</f>
        <v/>
      </c>
      <c r="J3225" s="222" t="str">
        <f>+IF(G3225=0,"",'Ark1'!AB5033)</f>
        <v/>
      </c>
      <c r="K3225" s="114" t="str">
        <f>+IF(G3225=0,"",'Ark1'!U5033)</f>
        <v/>
      </c>
      <c r="L3225" s="222" t="str">
        <f>+IF(G3225=0,"",'Ark1'!W5033)</f>
        <v/>
      </c>
      <c r="M3225" s="222" t="str">
        <f>+IF(G3225=0,"",'Ark1'!X5033)</f>
        <v/>
      </c>
      <c r="N3225" s="114" t="str">
        <f>+IF(G3225=0,"",'Ark1'!Y5033)</f>
        <v/>
      </c>
      <c r="O3225" s="116" t="str">
        <f>+IF(G3225=0,"",'Ark1'!Z5033)</f>
        <v/>
      </c>
      <c r="P3225" s="116" t="str">
        <f t="shared" si="52"/>
        <v/>
      </c>
      <c r="Q3225" s="114" t="str">
        <f>+IF(G3225=0,"",'Ark1'!T5033)</f>
        <v/>
      </c>
      <c r="R3225" s="222" t="str">
        <f>+IF(G3225=0,"",'Ark1'!V5033)</f>
        <v/>
      </c>
      <c r="S3225" s="32"/>
    </row>
    <row r="3226" spans="1:19" x14ac:dyDescent="0.5">
      <c r="A3226" s="32"/>
      <c r="B3226" s="297" t="str">
        <f>+IF(E3226=2012,VLOOKUP(D3226,K_navn!$A$2:$C$359,2),"")</f>
        <v/>
      </c>
      <c r="C3226" s="297" t="str">
        <f>+IF(E3226=2012,VLOOKUP(D3226,K_navn!$A$2:$C$359,3),"")</f>
        <v/>
      </c>
      <c r="D3226" s="115">
        <f>+'Ark1'!P5034</f>
        <v>1828</v>
      </c>
      <c r="E3226" s="115">
        <f>+'Ark1'!C5034</f>
        <v>2015</v>
      </c>
      <c r="F3226" s="116">
        <f>+IF('Ark1'!Q5034=0,"",'Ark1'!Q5034)</f>
        <v>3</v>
      </c>
      <c r="G3226" s="116">
        <f>+'Ark1'!R5034</f>
        <v>1795</v>
      </c>
      <c r="H3226" s="116">
        <f>+'Ark1'!S5034</f>
        <v>1795</v>
      </c>
      <c r="I3226" s="222">
        <f>+IF(G3226=0,"",'Ark1'!AA5034)</f>
        <v>4.7297831414191993</v>
      </c>
      <c r="J3226" s="222">
        <f>+IF(G3226=0,"",'Ark1'!AB5034)</f>
        <v>4.7575197344194811</v>
      </c>
      <c r="K3226" s="114">
        <f>+IF(G3226=0,"",'Ark1'!U5034)</f>
        <v>61.21949860724235</v>
      </c>
      <c r="L3226" s="222">
        <f>+IF(G3226=0,"",'Ark1'!W5034)</f>
        <v>81.174540389972094</v>
      </c>
      <c r="M3226" s="222">
        <f>+IF(G3226=0,"",'Ark1'!X5034)</f>
        <v>8.4469904151054376</v>
      </c>
      <c r="N3226" s="114">
        <f>+IF(G3226=0,"",'Ark1'!Y5034)</f>
        <v>2.5490746093835974</v>
      </c>
      <c r="O3226" s="116">
        <f>+IF(G3226=0,"",'Ark1'!Z5034)</f>
        <v>-37.656883736891992</v>
      </c>
      <c r="P3226" s="116">
        <f t="shared" si="52"/>
        <v>598.33333333333337</v>
      </c>
      <c r="Q3226" s="114">
        <f>+IF(G3226=0,"",'Ark1'!T5034)</f>
        <v>16.24289693593315</v>
      </c>
      <c r="R3226" s="222">
        <f>+IF(G3226=0,"",'Ark1'!V5034)</f>
        <v>87.946414290327255</v>
      </c>
      <c r="S3226" s="32"/>
    </row>
    <row r="3227" spans="1:19" x14ac:dyDescent="0.5">
      <c r="A3227" s="32"/>
      <c r="B3227" s="297" t="str">
        <f>+IF(E3227=2012,VLOOKUP(D3227,K_navn!$A$2:$C$359,2),"")</f>
        <v/>
      </c>
      <c r="C3227" s="297" t="str">
        <f>+IF(E3227=2012,VLOOKUP(D3227,K_navn!$A$2:$C$359,3),"")</f>
        <v/>
      </c>
      <c r="D3227" s="115">
        <f>+'Ark1'!P5035</f>
        <v>1828</v>
      </c>
      <c r="E3227" s="115">
        <f>+'Ark1'!C5035</f>
        <v>2016</v>
      </c>
      <c r="F3227" s="116">
        <f>+IF('Ark1'!Q5035=0,"",'Ark1'!Q5035)</f>
        <v>3</v>
      </c>
      <c r="G3227" s="116">
        <f>+'Ark1'!R5035</f>
        <v>2757</v>
      </c>
      <c r="H3227" s="116">
        <f>+'Ark1'!S5035</f>
        <v>2757</v>
      </c>
      <c r="I3227" s="222">
        <f>+IF(G3227=0,"",'Ark1'!AA5035)</f>
        <v>5.8789662231320383</v>
      </c>
      <c r="J3227" s="222">
        <f>+IF(G3227=0,"",'Ark1'!AB5035)</f>
        <v>5.966816245171616</v>
      </c>
      <c r="K3227" s="114">
        <f>+IF(G3227=0,"",'Ark1'!U5035)</f>
        <v>61.137830975698243</v>
      </c>
      <c r="L3227" s="222">
        <f>+IF(G3227=0,"",'Ark1'!W5035)</f>
        <v>82.681791802684018</v>
      </c>
      <c r="M3227" s="222">
        <f>+IF(G3227=0,"",'Ark1'!X5035)</f>
        <v>10.135617678240099</v>
      </c>
      <c r="N3227" s="114">
        <f>+IF(G3227=0,"",'Ark1'!Y5035)</f>
        <v>2.5221272657402407</v>
      </c>
      <c r="O3227" s="116">
        <f>+IF(G3227=0,"",'Ark1'!Z5035)</f>
        <v>-5.6923821287002001</v>
      </c>
      <c r="P3227" s="116">
        <f t="shared" si="52"/>
        <v>919</v>
      </c>
      <c r="Q3227" s="114">
        <f>+IF(G3227=0,"",'Ark1'!T5035)</f>
        <v>16.210010881392819</v>
      </c>
      <c r="R3227" s="222">
        <f>+IF(G3227=0,"",'Ark1'!V5035)</f>
        <v>89.579406070080452</v>
      </c>
      <c r="S3227" s="32"/>
    </row>
    <row r="3228" spans="1:19" x14ac:dyDescent="0.5">
      <c r="A3228" s="32"/>
      <c r="B3228" s="297" t="str">
        <f>+IF(E3228=2012,VLOOKUP(D3228,K_navn!$A$2:$C$359,2),"")</f>
        <v/>
      </c>
      <c r="C3228" s="297" t="str">
        <f>+IF(E3228=2012,VLOOKUP(D3228,K_navn!$A$2:$C$359,3),"")</f>
        <v/>
      </c>
      <c r="D3228" s="115">
        <f>+'Ark1'!P5036</f>
        <v>1828</v>
      </c>
      <c r="E3228" s="115">
        <f>+'Ark1'!C5036</f>
        <v>2017</v>
      </c>
      <c r="F3228" s="116">
        <f>+IF('Ark1'!Q5036=0,"",'Ark1'!Q5036)</f>
        <v>5</v>
      </c>
      <c r="G3228" s="116">
        <f>+'Ark1'!R5036</f>
        <v>3067</v>
      </c>
      <c r="H3228" s="116">
        <f>+'Ark1'!S5036</f>
        <v>3067</v>
      </c>
      <c r="I3228" s="222">
        <f>+IF(G3228=0,"",'Ark1'!AA5036)</f>
        <v>8.849583056813918</v>
      </c>
      <c r="J3228" s="222">
        <f>+IF(G3228=0,"",'Ark1'!AB5036)</f>
        <v>8.869343163927935</v>
      </c>
      <c r="K3228" s="114">
        <f>+IF(G3228=0,"",'Ark1'!U5036)</f>
        <v>60.58232800782524</v>
      </c>
      <c r="L3228" s="222">
        <f>+IF(G3228=0,"",'Ark1'!W5036)</f>
        <v>81.804271274861506</v>
      </c>
      <c r="M3228" s="222">
        <f>+IF(G3228=0,"",'Ark1'!X5036)</f>
        <v>9.2080289536377631</v>
      </c>
      <c r="N3228" s="114">
        <f>+IF(G3228=0,"",'Ark1'!Y5036)</f>
        <v>2.3960598415464958</v>
      </c>
      <c r="O3228" s="116">
        <f>+IF(G3228=0,"",'Ark1'!Z5036)</f>
        <v>-30.499906819018847</v>
      </c>
      <c r="P3228" s="116">
        <f t="shared" si="52"/>
        <v>613.4</v>
      </c>
      <c r="Q3228" s="114">
        <f>+IF(G3228=0,"",'Ark1'!T5036)</f>
        <v>15.997391587870879</v>
      </c>
      <c r="R3228" s="222">
        <f>+IF(G3228=0,"",'Ark1'!V5036)</f>
        <v>88.628679604400389</v>
      </c>
      <c r="S3228" s="32"/>
    </row>
    <row r="3229" spans="1:19" x14ac:dyDescent="0.5">
      <c r="A3229" s="32"/>
      <c r="B3229" s="297" t="str">
        <f>+IF(E3229=2012,VLOOKUP(D3229,K_navn!$A$2:$C$359,2),"")</f>
        <v/>
      </c>
      <c r="C3229" s="297" t="str">
        <f>+IF(E3229=2012,VLOOKUP(D3229,K_navn!$A$2:$C$359,3),"")</f>
        <v/>
      </c>
      <c r="D3229" s="115">
        <f>+'Ark1'!P5037</f>
        <v>1828</v>
      </c>
      <c r="E3229" s="115">
        <f>+'Ark1'!C5037</f>
        <v>2018</v>
      </c>
      <c r="F3229" s="116">
        <f>+IF('Ark1'!Q5037=0,"",'Ark1'!Q5037)</f>
        <v>3</v>
      </c>
      <c r="G3229" s="116">
        <f>+'Ark1'!R5037</f>
        <v>2328</v>
      </c>
      <c r="H3229" s="116">
        <f>+'Ark1'!S5037</f>
        <v>2328</v>
      </c>
      <c r="I3229" s="222">
        <f>+IF(G3229=0,"",'Ark1'!AA5037)</f>
        <v>9.2982386068618439</v>
      </c>
      <c r="J3229" s="222">
        <f>+IF(G3229=0,"",'Ark1'!AB5037)</f>
        <v>9.1412668552500147</v>
      </c>
      <c r="K3229" s="114">
        <f>+IF(G3229=0,"",'Ark1'!U5037)</f>
        <v>61.071735395188995</v>
      </c>
      <c r="L3229" s="222">
        <f>+IF(G3229=0,"",'Ark1'!W5037)</f>
        <v>78.967697594501701</v>
      </c>
      <c r="M3229" s="222">
        <f>+IF(G3229=0,"",'Ark1'!X5037)</f>
        <v>7.7689025343965747</v>
      </c>
      <c r="N3229" s="114">
        <f>+IF(G3229=0,"",'Ark1'!Y5037)</f>
        <v>2.1891857950956246</v>
      </c>
      <c r="O3229" s="116">
        <f>+IF(G3229=0,"",'Ark1'!Z5037)</f>
        <v>-34.116111730127344</v>
      </c>
      <c r="P3229" s="116">
        <f t="shared" si="52"/>
        <v>776</v>
      </c>
      <c r="Q3229" s="114">
        <f>+IF(G3229=0,"",'Ark1'!T5037)</f>
        <v>16.273195876288661</v>
      </c>
      <c r="R3229" s="222">
        <f>+IF(G3229=0,"",'Ark1'!V5037)</f>
        <v>85.555468683100401</v>
      </c>
      <c r="S3229" s="32"/>
    </row>
    <row r="3230" spans="1:19" x14ac:dyDescent="0.5">
      <c r="A3230" s="32"/>
      <c r="B3230" s="297" t="str">
        <f>+IF(E3230=2012,VLOOKUP(D3230,K_navn!$A$2:$C$359,2),"")</f>
        <v/>
      </c>
      <c r="C3230" s="297" t="str">
        <f>+IF(E3230=2012,VLOOKUP(D3230,K_navn!$A$2:$C$359,3),"")</f>
        <v/>
      </c>
      <c r="D3230" s="115">
        <f>+'Ark1'!P5038</f>
        <v>1828</v>
      </c>
      <c r="E3230" s="115">
        <f>+'Ark1'!C5038</f>
        <v>2019</v>
      </c>
      <c r="F3230" s="116">
        <f>+IF('Ark1'!Q5038=0,"",'Ark1'!Q5038)</f>
        <v>3</v>
      </c>
      <c r="G3230" s="116">
        <f>+'Ark1'!R5038</f>
        <v>2401</v>
      </c>
      <c r="H3230" s="116">
        <f>+'Ark1'!S5038</f>
        <v>2401</v>
      </c>
      <c r="I3230" s="222">
        <f>+IF(G3230=0,"",'Ark1'!AA5038)</f>
        <v>11.921549155908638</v>
      </c>
      <c r="J3230" s="222">
        <f>+IF(G3230=0,"",'Ark1'!AB5038)</f>
        <v>11.756069970733336</v>
      </c>
      <c r="K3230" s="114">
        <f>+IF(G3230=0,"",'Ark1'!U5038)</f>
        <v>61.237401082882108</v>
      </c>
      <c r="L3230" s="222">
        <f>+IF(G3230=0,"",'Ark1'!W5038)</f>
        <v>79.220699708454788</v>
      </c>
      <c r="M3230" s="222">
        <f>+IF(G3230=0,"",'Ark1'!X5038)</f>
        <v>7.8055801125331028</v>
      </c>
      <c r="N3230" s="114">
        <f>+IF(G3230=0,"",'Ark1'!Y5038)</f>
        <v>2.2141381858835514</v>
      </c>
      <c r="O3230" s="116">
        <f>+IF(G3230=0,"",'Ark1'!Z5038)</f>
        <v>-34.673310438887341</v>
      </c>
      <c r="P3230" s="116">
        <f t="shared" si="52"/>
        <v>800.33333333333337</v>
      </c>
      <c r="Q3230" s="114">
        <f>+IF(G3230=0,"",'Ark1'!T5038)</f>
        <v>16.344023323615165</v>
      </c>
      <c r="R3230" s="222">
        <f>+IF(G3230=0,"",'Ark1'!V5038)</f>
        <v>85.829577148921643</v>
      </c>
      <c r="S3230" s="32"/>
    </row>
    <row r="3231" spans="1:19" x14ac:dyDescent="0.5">
      <c r="A3231" s="32"/>
      <c r="B3231" s="297" t="str">
        <f>+IF(E3231=2012,VLOOKUP(D3231,K_navn!$A$2:$C$359,2),"")</f>
        <v/>
      </c>
      <c r="C3231" s="297" t="str">
        <f>+IF(E3231=2012,VLOOKUP(D3231,K_navn!$A$2:$C$359,3),"")</f>
        <v/>
      </c>
      <c r="D3231" s="115">
        <f>+'Ark1'!P5039</f>
        <v>1828</v>
      </c>
      <c r="E3231" s="115">
        <f>+'Ark1'!C5039</f>
        <v>2020</v>
      </c>
      <c r="F3231" s="116">
        <f>+IF('Ark1'!Q5039=0,"",'Ark1'!Q5039)</f>
        <v>2</v>
      </c>
      <c r="G3231" s="116">
        <f>+'Ark1'!R5039</f>
        <v>2345</v>
      </c>
      <c r="H3231" s="116">
        <f>+'Ark1'!S5039</f>
        <v>2345</v>
      </c>
      <c r="I3231" s="222">
        <f>+IF(G3231=0,"",'Ark1'!AA5039)</f>
        <v>11.231918766165341</v>
      </c>
      <c r="J3231" s="222">
        <f>+IF(G3231=0,"",'Ark1'!AB5039)</f>
        <v>11.258852012561464</v>
      </c>
      <c r="K3231" s="114">
        <f>+IF(G3231=0,"",'Ark1'!U5039)</f>
        <v>61.197867803837951</v>
      </c>
      <c r="L3231" s="222">
        <f>+IF(G3231=0,"",'Ark1'!W5039)</f>
        <v>82.808251599147098</v>
      </c>
      <c r="M3231" s="222">
        <f>+IF(G3231=0,"",'Ark1'!X5039)</f>
        <v>8.8600527471883623</v>
      </c>
      <c r="N3231" s="114">
        <f>+IF(G3231=0,"",'Ark1'!Y5039)</f>
        <v>2.20912908569849</v>
      </c>
      <c r="O3231" s="116">
        <f>+IF(G3231=0,"",'Ark1'!Z5039)</f>
        <v>-39.762639240178849</v>
      </c>
      <c r="P3231" s="116">
        <f t="shared" si="52"/>
        <v>1172.5</v>
      </c>
      <c r="Q3231" s="114">
        <f>+IF(G3231=0,"",'Ark1'!T5039)</f>
        <v>16.40255863539446</v>
      </c>
      <c r="R3231" s="222">
        <f>+IF(G3231=0,"",'Ark1'!V5039)</f>
        <v>89.716415600375981</v>
      </c>
      <c r="S3231" s="32"/>
    </row>
    <row r="3232" spans="1:19" x14ac:dyDescent="0.5">
      <c r="A3232" s="32"/>
      <c r="B3232" s="297" t="str">
        <f>+IF(E3232=2012,VLOOKUP(D3232,K_navn!$A$2:$C$359,2),"")</f>
        <v/>
      </c>
      <c r="C3232" s="297" t="str">
        <f>+IF(E3232=2012,VLOOKUP(D3232,K_navn!$A$2:$C$359,3),"")</f>
        <v/>
      </c>
      <c r="D3232" s="115">
        <f>+'Ark1'!P5040</f>
        <v>1828</v>
      </c>
      <c r="E3232" s="115">
        <f>+'Ark1'!C5040</f>
        <v>2021</v>
      </c>
      <c r="F3232" s="116">
        <f>+IF('Ark1'!Q5040=0,"",'Ark1'!Q5040)</f>
        <v>4</v>
      </c>
      <c r="G3232" s="116">
        <f>+'Ark1'!R5040</f>
        <v>2531</v>
      </c>
      <c r="H3232" s="116">
        <f>+'Ark1'!S5040</f>
        <v>2531</v>
      </c>
      <c r="I3232" s="222">
        <f>+IF(G3232=0,"",'Ark1'!AA5040)</f>
        <v>9.6265023581317521</v>
      </c>
      <c r="J3232" s="222">
        <f>+IF(G3232=0,"",'Ark1'!AB5040)</f>
        <v>9.6309265584628729</v>
      </c>
      <c r="K3232" s="114">
        <f>+IF(G3232=0,"",'Ark1'!U5040)</f>
        <v>61.175819834057705</v>
      </c>
      <c r="L3232" s="222">
        <f>+IF(G3232=0,"",'Ark1'!W5040)</f>
        <v>84.891639668115388</v>
      </c>
      <c r="M3232" s="222">
        <f>+IF(G3232=0,"",'Ark1'!X5040)</f>
        <v>9.8689799667888156</v>
      </c>
      <c r="N3232" s="114">
        <f>+IF(G3232=0,"",'Ark1'!Y5040)</f>
        <v>2.0777803414487805</v>
      </c>
      <c r="O3232" s="116">
        <f>+IF(G3232=0,"",'Ark1'!Z5040)</f>
        <v>-40.23165492163016</v>
      </c>
      <c r="P3232" s="116">
        <f t="shared" si="52"/>
        <v>632.75</v>
      </c>
      <c r="Q3232" s="114">
        <f>+IF(G3232=0,"",'Ark1'!T5040)</f>
        <v>16.370604504148559</v>
      </c>
      <c r="R3232" s="222">
        <f>+IF(G3232=0,"",'Ark1'!V5040)</f>
        <v>91.973607441078499</v>
      </c>
      <c r="S3232" s="32"/>
    </row>
    <row r="3233" spans="1:19" x14ac:dyDescent="0.5">
      <c r="A3233" s="32"/>
      <c r="B3233" s="297" t="str">
        <f>+IF(E3233=2012,VLOOKUP(D3233,K_navn!$A$2:$C$359,2),"")</f>
        <v/>
      </c>
      <c r="C3233" s="297" t="str">
        <f>+IF(E3233=2012,VLOOKUP(D3233,K_navn!$A$2:$C$359,3),"")</f>
        <v/>
      </c>
      <c r="D3233" s="115">
        <f>+'Ark1'!P5041</f>
        <v>1828</v>
      </c>
      <c r="E3233" s="115">
        <f>+'Ark1'!C5041</f>
        <v>2022</v>
      </c>
      <c r="F3233" s="116">
        <f>+IF('Ark1'!Q5041=0,"",'Ark1'!Q5041)</f>
        <v>3</v>
      </c>
      <c r="G3233" s="116">
        <f>+'Ark1'!R5041</f>
        <v>2662</v>
      </c>
      <c r="H3233" s="116">
        <f>+'Ark1'!S5041</f>
        <v>2662</v>
      </c>
      <c r="I3233" s="222">
        <f>+IF(G3233=0,"",'Ark1'!AA5041)</f>
        <v>9.2414511369553889</v>
      </c>
      <c r="J3233" s="222">
        <f>+IF(G3233=0,"",'Ark1'!AB5041)</f>
        <v>9.1443393327141766</v>
      </c>
      <c r="K3233" s="114">
        <f>+IF(G3233=0,"",'Ark1'!U5041)</f>
        <v>61.202854996243431</v>
      </c>
      <c r="L3233" s="222">
        <f>+IF(G3233=0,"",'Ark1'!W5041)</f>
        <v>84.857122464312454</v>
      </c>
      <c r="M3233" s="222">
        <f>+IF(G3233=0,"",'Ark1'!X5041)</f>
        <v>9.4284358479408628</v>
      </c>
      <c r="N3233" s="114">
        <f>+IF(G3233=0,"",'Ark1'!Y5041)</f>
        <v>2.0592699922149942</v>
      </c>
      <c r="O3233" s="116">
        <f>+IF(G3233=0,"",'Ark1'!Z5041)</f>
        <v>-46.495504210490481</v>
      </c>
      <c r="P3233" s="116">
        <f t="shared" ref="P3233:P3296" si="53">+IF(G3233=0,"",H3233/F3233)</f>
        <v>887.33333333333337</v>
      </c>
      <c r="Q3233" s="114">
        <f>+IF(G3233=0,"",'Ark1'!T5041)</f>
        <v>16.43200601051841</v>
      </c>
      <c r="R3233" s="222">
        <f>+IF(G3233=0,"",'Ark1'!V5041)</f>
        <v>91.936210687229305</v>
      </c>
      <c r="S3233" s="32"/>
    </row>
    <row r="3234" spans="1:19" x14ac:dyDescent="0.5">
      <c r="A3234" s="32"/>
      <c r="B3234" s="297" t="str">
        <f>+IF(E3234=2012,VLOOKUP(D3234,K_navn!$A$2:$C$359,2),"")</f>
        <v>Hemnes</v>
      </c>
      <c r="C3234" s="297" t="str">
        <f>+IF(E3234=2012,VLOOKUP(D3234,K_navn!$A$2:$C$359,3),"")</f>
        <v>Nordland</v>
      </c>
      <c r="D3234" s="115">
        <f>+'Ark1'!P5042</f>
        <v>1832</v>
      </c>
      <c r="E3234" s="115">
        <f>+'Ark1'!C5042</f>
        <v>2012</v>
      </c>
      <c r="F3234" s="116" t="str">
        <f>+IF('Ark1'!Q5042=0,"",'Ark1'!Q5042)</f>
        <v/>
      </c>
      <c r="G3234" s="116">
        <f>+'Ark1'!R5042</f>
        <v>0</v>
      </c>
      <c r="H3234" s="116">
        <f>+'Ark1'!S5042</f>
        <v>0</v>
      </c>
      <c r="I3234" s="222" t="str">
        <f>+IF(G3234=0,"",'Ark1'!AA5042)</f>
        <v/>
      </c>
      <c r="J3234" s="222" t="str">
        <f>+IF(G3234=0,"",'Ark1'!AB5042)</f>
        <v/>
      </c>
      <c r="K3234" s="114" t="str">
        <f>+IF(G3234=0,"",'Ark1'!U5042)</f>
        <v/>
      </c>
      <c r="L3234" s="222" t="str">
        <f>+IF(G3234=0,"",'Ark1'!W5042)</f>
        <v/>
      </c>
      <c r="M3234" s="222" t="str">
        <f>+IF(G3234=0,"",'Ark1'!X5042)</f>
        <v/>
      </c>
      <c r="N3234" s="114" t="str">
        <f>+IF(G3234=0,"",'Ark1'!Y5042)</f>
        <v/>
      </c>
      <c r="O3234" s="116" t="str">
        <f>+IF(G3234=0,"",'Ark1'!Z5042)</f>
        <v/>
      </c>
      <c r="P3234" s="116" t="str">
        <f t="shared" si="53"/>
        <v/>
      </c>
      <c r="Q3234" s="114" t="str">
        <f>+IF(G3234=0,"",'Ark1'!T5042)</f>
        <v/>
      </c>
      <c r="R3234" s="222" t="str">
        <f>+IF(G3234=0,"",'Ark1'!V5042)</f>
        <v/>
      </c>
      <c r="S3234" s="32"/>
    </row>
    <row r="3235" spans="1:19" x14ac:dyDescent="0.5">
      <c r="A3235" s="32"/>
      <c r="B3235" s="297" t="str">
        <f>+IF(E3235=2012,VLOOKUP(D3235,K_navn!$A$2:$C$359,2),"")</f>
        <v/>
      </c>
      <c r="C3235" s="297" t="str">
        <f>+IF(E3235=2012,VLOOKUP(D3235,K_navn!$A$2:$C$359,3),"")</f>
        <v/>
      </c>
      <c r="D3235" s="115">
        <f>+'Ark1'!P5043</f>
        <v>1832</v>
      </c>
      <c r="E3235" s="115">
        <f>+'Ark1'!C5043</f>
        <v>2013</v>
      </c>
      <c r="F3235" s="116">
        <f>+IF('Ark1'!Q5043=0,"",'Ark1'!Q5043)</f>
        <v>3</v>
      </c>
      <c r="G3235" s="116">
        <f>+'Ark1'!R5043</f>
        <v>12</v>
      </c>
      <c r="H3235" s="116">
        <f>+'Ark1'!S5043</f>
        <v>12</v>
      </c>
      <c r="I3235" s="222">
        <f>+IF(G3235=0,"",'Ark1'!AA5043)</f>
        <v>0.22313127556712536</v>
      </c>
      <c r="J3235" s="222">
        <f>+IF(G3235=0,"",'Ark1'!AB5043)</f>
        <v>0.23988201329172479</v>
      </c>
      <c r="K3235" s="114">
        <f>+IF(G3235=0,"",'Ark1'!U5043)</f>
        <v>60.83333333333335</v>
      </c>
      <c r="L3235" s="222">
        <f>+IF(G3235=0,"",'Ark1'!W5043)</f>
        <v>80.091666666666683</v>
      </c>
      <c r="M3235" s="222">
        <f>+IF(G3235=0,"",'Ark1'!X5043)</f>
        <v>10.616689560414882</v>
      </c>
      <c r="N3235" s="114">
        <f>+IF(G3235=0,"",'Ark1'!Y5043)</f>
        <v>2.763853991962796</v>
      </c>
      <c r="O3235" s="116">
        <f>+IF(G3235=0,"",'Ark1'!Z5043)</f>
        <v>-24.286520768783461</v>
      </c>
      <c r="P3235" s="116">
        <f t="shared" si="53"/>
        <v>4</v>
      </c>
      <c r="Q3235" s="114">
        <f>+IF(G3235=0,"",'Ark1'!T5043)</f>
        <v>16</v>
      </c>
      <c r="R3235" s="222">
        <f>+IF(G3235=0,"",'Ark1'!V5043)</f>
        <v>86.7732033224991</v>
      </c>
      <c r="S3235" s="32"/>
    </row>
    <row r="3236" spans="1:19" x14ac:dyDescent="0.5">
      <c r="A3236" s="32"/>
      <c r="B3236" s="297" t="str">
        <f>+IF(E3236=2012,VLOOKUP(D3236,K_navn!$A$2:$C$359,2),"")</f>
        <v/>
      </c>
      <c r="C3236" s="297" t="str">
        <f>+IF(E3236=2012,VLOOKUP(D3236,K_navn!$A$2:$C$359,3),"")</f>
        <v/>
      </c>
      <c r="D3236" s="115">
        <f>+'Ark1'!P5044</f>
        <v>1832</v>
      </c>
      <c r="E3236" s="115">
        <f>+'Ark1'!C5044</f>
        <v>2014</v>
      </c>
      <c r="F3236" s="116">
        <f>+IF('Ark1'!Q5044=0,"",'Ark1'!Q5044)</f>
        <v>2</v>
      </c>
      <c r="G3236" s="116">
        <f>+'Ark1'!R5044</f>
        <v>11</v>
      </c>
      <c r="H3236" s="116">
        <f>+'Ark1'!S5044</f>
        <v>11</v>
      </c>
      <c r="I3236" s="222">
        <f>+IF(G3236=0,"",'Ark1'!AA5044)</f>
        <v>0.10349045065387148</v>
      </c>
      <c r="J3236" s="222">
        <f>+IF(G3236=0,"",'Ark1'!AB5044)</f>
        <v>0.10599025854387342</v>
      </c>
      <c r="K3236" s="114">
        <f>+IF(G3236=0,"",'Ark1'!U5044)</f>
        <v>61.181818181818173</v>
      </c>
      <c r="L3236" s="222">
        <f>+IF(G3236=0,"",'Ark1'!W5044)</f>
        <v>79.100000000000023</v>
      </c>
      <c r="M3236" s="222">
        <f>+IF(G3236=0,"",'Ark1'!X5044)</f>
        <v>10.646382228036599</v>
      </c>
      <c r="N3236" s="114">
        <f>+IF(G3236=0,"",'Ark1'!Y5044)</f>
        <v>2.1242402628269801</v>
      </c>
      <c r="O3236" s="116">
        <f>+IF(G3236=0,"",'Ark1'!Z5044)</f>
        <v>-72.556918626117792</v>
      </c>
      <c r="P3236" s="116">
        <f t="shared" si="53"/>
        <v>5.5</v>
      </c>
      <c r="Q3236" s="114">
        <f>+IF(G3236=0,"",'Ark1'!T5044)</f>
        <v>16.454545454545453</v>
      </c>
      <c r="R3236" s="222">
        <f>+IF(G3236=0,"",'Ark1'!V5044)</f>
        <v>85.698808234019509</v>
      </c>
      <c r="S3236" s="32"/>
    </row>
    <row r="3237" spans="1:19" x14ac:dyDescent="0.5">
      <c r="A3237" s="32"/>
      <c r="B3237" s="297" t="str">
        <f>+IF(E3237=2012,VLOOKUP(D3237,K_navn!$A$2:$C$359,2),"")</f>
        <v/>
      </c>
      <c r="C3237" s="297" t="str">
        <f>+IF(E3237=2012,VLOOKUP(D3237,K_navn!$A$2:$C$359,3),"")</f>
        <v/>
      </c>
      <c r="D3237" s="115">
        <f>+'Ark1'!P5045</f>
        <v>1832</v>
      </c>
      <c r="E3237" s="115">
        <f>+'Ark1'!C5045</f>
        <v>2015</v>
      </c>
      <c r="F3237" s="116">
        <f>+IF('Ark1'!Q5045=0,"",'Ark1'!Q5045)</f>
        <v>2</v>
      </c>
      <c r="G3237" s="116">
        <f>+'Ark1'!R5045</f>
        <v>574</v>
      </c>
      <c r="H3237" s="116">
        <f>+'Ark1'!S5045</f>
        <v>574</v>
      </c>
      <c r="I3237" s="222">
        <f>+IF(G3237=0,"",'Ark1'!AA5045)</f>
        <v>1.512476614581961</v>
      </c>
      <c r="J3237" s="222">
        <f>+IF(G3237=0,"",'Ark1'!AB5045)</f>
        <v>1.2907424723313903</v>
      </c>
      <c r="K3237" s="114">
        <f>+IF(G3237=0,"",'Ark1'!U5045)</f>
        <v>61.059233449477361</v>
      </c>
      <c r="L3237" s="222">
        <f>+IF(G3237=0,"",'Ark1'!W5045)</f>
        <v>68.870209059233389</v>
      </c>
      <c r="M3237" s="222">
        <f>+IF(G3237=0,"",'Ark1'!X5045)</f>
        <v>8.59795784185828</v>
      </c>
      <c r="N3237" s="114">
        <f>+IF(G3237=0,"",'Ark1'!Y5045)</f>
        <v>2.5770313738095321</v>
      </c>
      <c r="O3237" s="116">
        <f>+IF(G3237=0,"",'Ark1'!Z5045)</f>
        <v>-49.223702677946591</v>
      </c>
      <c r="P3237" s="116">
        <f t="shared" si="53"/>
        <v>287</v>
      </c>
      <c r="Q3237" s="114">
        <f>+IF(G3237=0,"",'Ark1'!T5045)</f>
        <v>16.16376306620209</v>
      </c>
      <c r="R3237" s="222">
        <f>+IF(G3237=0,"",'Ark1'!V5045)</f>
        <v>74.615611115095888</v>
      </c>
      <c r="S3237" s="32"/>
    </row>
    <row r="3238" spans="1:19" x14ac:dyDescent="0.5">
      <c r="A3238" s="32"/>
      <c r="B3238" s="297" t="str">
        <f>+IF(E3238=2012,VLOOKUP(D3238,K_navn!$A$2:$C$359,2),"")</f>
        <v/>
      </c>
      <c r="C3238" s="297" t="str">
        <f>+IF(E3238=2012,VLOOKUP(D3238,K_navn!$A$2:$C$359,3),"")</f>
        <v/>
      </c>
      <c r="D3238" s="115">
        <f>+'Ark1'!P5046</f>
        <v>1832</v>
      </c>
      <c r="E3238" s="115">
        <f>+'Ark1'!C5046</f>
        <v>2016</v>
      </c>
      <c r="F3238" s="116">
        <f>+IF('Ark1'!Q5046=0,"",'Ark1'!Q5046)</f>
        <v>2</v>
      </c>
      <c r="G3238" s="116">
        <f>+'Ark1'!R5046</f>
        <v>559</v>
      </c>
      <c r="H3238" s="116">
        <f>+'Ark1'!S5046</f>
        <v>559</v>
      </c>
      <c r="I3238" s="222">
        <f>+IF(G3238=0,"",'Ark1'!AA5046)</f>
        <v>1.1919993176390311</v>
      </c>
      <c r="J3238" s="222">
        <f>+IF(G3238=0,"",'Ark1'!AB5046)</f>
        <v>1.0242000139620435</v>
      </c>
      <c r="K3238" s="114">
        <f>+IF(G3238=0,"",'Ark1'!U5046)</f>
        <v>60.602862254025048</v>
      </c>
      <c r="L3238" s="222">
        <f>+IF(G3238=0,"",'Ark1'!W5046)</f>
        <v>69.996601073345204</v>
      </c>
      <c r="M3238" s="222">
        <f>+IF(G3238=0,"",'Ark1'!X5046)</f>
        <v>8.1846865543478486</v>
      </c>
      <c r="N3238" s="114">
        <f>+IF(G3238=0,"",'Ark1'!Y5046)</f>
        <v>2.6561554460976717</v>
      </c>
      <c r="O3238" s="116">
        <f>+IF(G3238=0,"",'Ark1'!Z5046)</f>
        <v>-40.038965771006758</v>
      </c>
      <c r="P3238" s="116">
        <f t="shared" si="53"/>
        <v>279.5</v>
      </c>
      <c r="Q3238" s="114">
        <f>+IF(G3238=0,"",'Ark1'!T5046)</f>
        <v>15.921288014311269</v>
      </c>
      <c r="R3238" s="222">
        <f>+IF(G3238=0,"",'Ark1'!V5046)</f>
        <v>75.835970827026244</v>
      </c>
      <c r="S3238" s="32"/>
    </row>
    <row r="3239" spans="1:19" x14ac:dyDescent="0.5">
      <c r="A3239" s="32"/>
      <c r="B3239" s="297" t="str">
        <f>+IF(E3239=2012,VLOOKUP(D3239,K_navn!$A$2:$C$359,2),"")</f>
        <v/>
      </c>
      <c r="C3239" s="297" t="str">
        <f>+IF(E3239=2012,VLOOKUP(D3239,K_navn!$A$2:$C$359,3),"")</f>
        <v/>
      </c>
      <c r="D3239" s="115">
        <f>+'Ark1'!P5047</f>
        <v>1832</v>
      </c>
      <c r="E3239" s="115">
        <f>+'Ark1'!C5047</f>
        <v>2017</v>
      </c>
      <c r="F3239" s="116">
        <f>+IF('Ark1'!Q5047=0,"",'Ark1'!Q5047)</f>
        <v>4</v>
      </c>
      <c r="G3239" s="116">
        <f>+'Ark1'!R5047</f>
        <v>706</v>
      </c>
      <c r="H3239" s="116">
        <f>+'Ark1'!S5047</f>
        <v>704</v>
      </c>
      <c r="I3239" s="222">
        <f>+IF(G3239=0,"",'Ark1'!AA5047)</f>
        <v>2.0371065008511988</v>
      </c>
      <c r="J3239" s="222">
        <f>+IF(G3239=0,"",'Ark1'!AB5047)</f>
        <v>1.790404416499398</v>
      </c>
      <c r="K3239" s="114">
        <f>+IF(G3239=0,"",'Ark1'!U5047)</f>
        <v>59.815340909090899</v>
      </c>
      <c r="L3239" s="222">
        <f>+IF(G3239=0,"",'Ark1'!W5047)</f>
        <v>71.941051136363498</v>
      </c>
      <c r="M3239" s="222">
        <f>+IF(G3239=0,"",'Ark1'!X5047)</f>
        <v>9.5888476608666426</v>
      </c>
      <c r="N3239" s="114">
        <f>+IF(G3239=0,"",'Ark1'!Y5047)</f>
        <v>2.4965869651767609</v>
      </c>
      <c r="O3239" s="116">
        <f>+IF(G3239=0,"",'Ark1'!Z5047)</f>
        <v>-38.865687464591346</v>
      </c>
      <c r="P3239" s="116">
        <f t="shared" si="53"/>
        <v>176</v>
      </c>
      <c r="Q3239" s="114">
        <f>+IF(G3239=0,"",'Ark1'!T5047)</f>
        <v>15.570821529745045</v>
      </c>
      <c r="R3239" s="222">
        <f>+IF(G3239=0,"",'Ark1'!V5047)</f>
        <v>78.034663399980445</v>
      </c>
      <c r="S3239" s="32"/>
    </row>
    <row r="3240" spans="1:19" x14ac:dyDescent="0.5">
      <c r="A3240" s="32"/>
      <c r="B3240" s="297" t="str">
        <f>+IF(E3240=2012,VLOOKUP(D3240,K_navn!$A$2:$C$359,2),"")</f>
        <v/>
      </c>
      <c r="C3240" s="297" t="str">
        <f>+IF(E3240=2012,VLOOKUP(D3240,K_navn!$A$2:$C$359,3),"")</f>
        <v/>
      </c>
      <c r="D3240" s="115">
        <f>+'Ark1'!P5048</f>
        <v>1832</v>
      </c>
      <c r="E3240" s="115">
        <f>+'Ark1'!C5048</f>
        <v>2018</v>
      </c>
      <c r="F3240" s="116">
        <f>+IF('Ark1'!Q5048=0,"",'Ark1'!Q5048)</f>
        <v>2</v>
      </c>
      <c r="G3240" s="116">
        <f>+'Ark1'!R5048</f>
        <v>5</v>
      </c>
      <c r="H3240" s="116">
        <f>+'Ark1'!S5048</f>
        <v>5</v>
      </c>
      <c r="I3240" s="222">
        <f>+IF(G3240=0,"",'Ark1'!AA5048)</f>
        <v>1.9970443743259979E-2</v>
      </c>
      <c r="J3240" s="222">
        <f>+IF(G3240=0,"",'Ark1'!AB5048)</f>
        <v>1.8169479173420964E-2</v>
      </c>
      <c r="K3240" s="114">
        <f>+IF(G3240=0,"",'Ark1'!U5048)</f>
        <v>62</v>
      </c>
      <c r="L3240" s="222">
        <f>+IF(G3240=0,"",'Ark1'!W5048)</f>
        <v>73.080000000000013</v>
      </c>
      <c r="M3240" s="222">
        <f>+IF(G3240=0,"",'Ark1'!X5048)</f>
        <v>9.530456442374561</v>
      </c>
      <c r="N3240" s="114">
        <f>+IF(G3240=0,"",'Ark1'!Y5048)</f>
        <v>0.63245553203367599</v>
      </c>
      <c r="O3240" s="116">
        <f>+IF(G3240=0,"",'Ark1'!Z5048)</f>
        <v>-16.922186428719844</v>
      </c>
      <c r="P3240" s="116">
        <f t="shared" si="53"/>
        <v>2.5</v>
      </c>
      <c r="Q3240" s="114">
        <f>+IF(G3240=0,"",'Ark1'!T5048)</f>
        <v>17</v>
      </c>
      <c r="R3240" s="222">
        <f>+IF(G3240=0,"",'Ark1'!V5048)</f>
        <v>79.176598049837509</v>
      </c>
      <c r="S3240" s="32"/>
    </row>
    <row r="3241" spans="1:19" x14ac:dyDescent="0.5">
      <c r="A3241" s="32"/>
      <c r="B3241" s="297" t="str">
        <f>+IF(E3241=2012,VLOOKUP(D3241,K_navn!$A$2:$C$359,2),"")</f>
        <v/>
      </c>
      <c r="C3241" s="297" t="str">
        <f>+IF(E3241=2012,VLOOKUP(D3241,K_navn!$A$2:$C$359,3),"")</f>
        <v/>
      </c>
      <c r="D3241" s="115">
        <f>+'Ark1'!P5049</f>
        <v>1832</v>
      </c>
      <c r="E3241" s="115">
        <f>+'Ark1'!C5049</f>
        <v>2019</v>
      </c>
      <c r="F3241" s="116">
        <f>+IF('Ark1'!Q5049=0,"",'Ark1'!Q5049)</f>
        <v>1</v>
      </c>
      <c r="G3241" s="116">
        <f>+'Ark1'!R5049</f>
        <v>5</v>
      </c>
      <c r="H3241" s="116">
        <f>+'Ark1'!S5049</f>
        <v>5</v>
      </c>
      <c r="I3241" s="222">
        <f>+IF(G3241=0,"",'Ark1'!AA5049)</f>
        <v>2.4826216484607755E-2</v>
      </c>
      <c r="J3241" s="222">
        <f>+IF(G3241=0,"",'Ark1'!AB5049)</f>
        <v>2.4555562854169041E-2</v>
      </c>
      <c r="K3241" s="114">
        <f>+IF(G3241=0,"",'Ark1'!U5049)</f>
        <v>61.4</v>
      </c>
      <c r="L3241" s="222">
        <f>+IF(G3241=0,"",'Ark1'!W5049)</f>
        <v>79.460000000000022</v>
      </c>
      <c r="M3241" s="222">
        <f>+IF(G3241=0,"",'Ark1'!X5049)</f>
        <v>11.340476180478452</v>
      </c>
      <c r="N3241" s="114">
        <f>+IF(G3241=0,"",'Ark1'!Y5049)</f>
        <v>1.6248076809272365</v>
      </c>
      <c r="O3241" s="116">
        <f>+IF(G3241=0,"",'Ark1'!Z5049)</f>
        <v>-52.230280736551521</v>
      </c>
      <c r="P3241" s="116">
        <f t="shared" si="53"/>
        <v>5</v>
      </c>
      <c r="Q3241" s="114">
        <f>+IF(G3241=0,"",'Ark1'!T5049)</f>
        <v>16.399999999999999</v>
      </c>
      <c r="R3241" s="222">
        <f>+IF(G3241=0,"",'Ark1'!V5049)</f>
        <v>86.088840736728073</v>
      </c>
      <c r="S3241" s="32"/>
    </row>
    <row r="3242" spans="1:19" x14ac:dyDescent="0.5">
      <c r="A3242" s="32"/>
      <c r="B3242" s="297" t="str">
        <f>+IF(E3242=2012,VLOOKUP(D3242,K_navn!$A$2:$C$359,2),"")</f>
        <v/>
      </c>
      <c r="C3242" s="297" t="str">
        <f>+IF(E3242=2012,VLOOKUP(D3242,K_navn!$A$2:$C$359,3),"")</f>
        <v/>
      </c>
      <c r="D3242" s="115">
        <f>+'Ark1'!P5050</f>
        <v>1832</v>
      </c>
      <c r="E3242" s="115">
        <f>+'Ark1'!C5050</f>
        <v>2020</v>
      </c>
      <c r="F3242" s="116">
        <f>+IF('Ark1'!Q5050=0,"",'Ark1'!Q5050)</f>
        <v>2</v>
      </c>
      <c r="G3242" s="116">
        <f>+'Ark1'!R5050</f>
        <v>106</v>
      </c>
      <c r="H3242" s="116">
        <f>+'Ark1'!S5050</f>
        <v>106</v>
      </c>
      <c r="I3242" s="222">
        <f>+IF(G3242=0,"",'Ark1'!AA5050)</f>
        <v>0.5077114666155762</v>
      </c>
      <c r="J3242" s="222">
        <f>+IF(G3242=0,"",'Ark1'!AB5050)</f>
        <v>0.50991604564852244</v>
      </c>
      <c r="K3242" s="114">
        <f>+IF(G3242=0,"",'Ark1'!U5050)</f>
        <v>59.981132075471699</v>
      </c>
      <c r="L3242" s="222">
        <f>+IF(G3242=0,"",'Ark1'!W5050)</f>
        <v>82.968867924528254</v>
      </c>
      <c r="M3242" s="222">
        <f>+IF(G3242=0,"",'Ark1'!X5050)</f>
        <v>17.654776430017112</v>
      </c>
      <c r="N3242" s="114">
        <f>+IF(G3242=0,"",'Ark1'!Y5050)</f>
        <v>2.9008168403135737</v>
      </c>
      <c r="O3242" s="116">
        <f>+IF(G3242=0,"",'Ark1'!Z5050)</f>
        <v>-65.043616523251913</v>
      </c>
      <c r="P3242" s="116">
        <f t="shared" si="53"/>
        <v>53</v>
      </c>
      <c r="Q3242" s="114">
        <f>+IF(G3242=0,"",'Ark1'!T5050)</f>
        <v>15.669811320754716</v>
      </c>
      <c r="R3242" s="222">
        <f>+IF(G3242=0,"",'Ark1'!V5050)</f>
        <v>89.890431120832403</v>
      </c>
      <c r="S3242" s="32"/>
    </row>
    <row r="3243" spans="1:19" x14ac:dyDescent="0.5">
      <c r="A3243" s="32"/>
      <c r="B3243" s="297" t="str">
        <f>+IF(E3243=2012,VLOOKUP(D3243,K_navn!$A$2:$C$359,2),"")</f>
        <v/>
      </c>
      <c r="C3243" s="297" t="str">
        <f>+IF(E3243=2012,VLOOKUP(D3243,K_navn!$A$2:$C$359,3),"")</f>
        <v/>
      </c>
      <c r="D3243" s="115">
        <f>+'Ark1'!P5051</f>
        <v>1832</v>
      </c>
      <c r="E3243" s="115">
        <f>+'Ark1'!C5051</f>
        <v>2021</v>
      </c>
      <c r="F3243" s="116">
        <f>+IF('Ark1'!Q5051=0,"",'Ark1'!Q5051)</f>
        <v>2</v>
      </c>
      <c r="G3243" s="116">
        <f>+'Ark1'!R5051</f>
        <v>46</v>
      </c>
      <c r="H3243" s="116">
        <f>+'Ark1'!S5051</f>
        <v>46</v>
      </c>
      <c r="I3243" s="222">
        <f>+IF(G3243=0,"",'Ark1'!AA5051)</f>
        <v>0.17495816217860949</v>
      </c>
      <c r="J3243" s="222">
        <f>+IF(G3243=0,"",'Ark1'!AB5051)</f>
        <v>0.16875130729314755</v>
      </c>
      <c r="K3243" s="114">
        <f>+IF(G3243=0,"",'Ark1'!U5051)</f>
        <v>59.478260869565212</v>
      </c>
      <c r="L3243" s="222">
        <f>+IF(G3243=0,"",'Ark1'!W5051)</f>
        <v>81.842391304347828</v>
      </c>
      <c r="M3243" s="222">
        <f>+IF(G3243=0,"",'Ark1'!X5051)</f>
        <v>9.3355419918536313</v>
      </c>
      <c r="N3243" s="114">
        <f>+IF(G3243=0,"",'Ark1'!Y5051)</f>
        <v>2.9247008797986425</v>
      </c>
      <c r="O3243" s="116">
        <f>+IF(G3243=0,"",'Ark1'!Z5051)</f>
        <v>-25.466606214486958</v>
      </c>
      <c r="P3243" s="116">
        <f t="shared" si="53"/>
        <v>23</v>
      </c>
      <c r="Q3243" s="114">
        <f>+IF(G3243=0,"",'Ark1'!T5051)</f>
        <v>15.630434782608697</v>
      </c>
      <c r="R3243" s="222">
        <f>+IF(G3243=0,"",'Ark1'!V5051)</f>
        <v>88.669979744688874</v>
      </c>
      <c r="S3243" s="32"/>
    </row>
    <row r="3244" spans="1:19" x14ac:dyDescent="0.5">
      <c r="A3244" s="32"/>
      <c r="B3244" s="297" t="str">
        <f>+IF(E3244=2012,VLOOKUP(D3244,K_navn!$A$2:$C$359,2),"")</f>
        <v/>
      </c>
      <c r="C3244" s="297" t="str">
        <f>+IF(E3244=2012,VLOOKUP(D3244,K_navn!$A$2:$C$359,3),"")</f>
        <v/>
      </c>
      <c r="D3244" s="115">
        <f>+'Ark1'!P5052</f>
        <v>1832</v>
      </c>
      <c r="E3244" s="115">
        <f>+'Ark1'!C5052</f>
        <v>2022</v>
      </c>
      <c r="F3244" s="116" t="str">
        <f>+IF('Ark1'!Q5052=0,"",'Ark1'!Q5052)</f>
        <v/>
      </c>
      <c r="G3244" s="116">
        <f>+'Ark1'!R5052</f>
        <v>0</v>
      </c>
      <c r="H3244" s="116">
        <f>+'Ark1'!S5052</f>
        <v>0</v>
      </c>
      <c r="I3244" s="222" t="str">
        <f>+IF(G3244=0,"",'Ark1'!AA5052)</f>
        <v/>
      </c>
      <c r="J3244" s="222" t="str">
        <f>+IF(G3244=0,"",'Ark1'!AB5052)</f>
        <v/>
      </c>
      <c r="K3244" s="114" t="str">
        <f>+IF(G3244=0,"",'Ark1'!U5052)</f>
        <v/>
      </c>
      <c r="L3244" s="222" t="str">
        <f>+IF(G3244=0,"",'Ark1'!W5052)</f>
        <v/>
      </c>
      <c r="M3244" s="222" t="str">
        <f>+IF(G3244=0,"",'Ark1'!X5052)</f>
        <v/>
      </c>
      <c r="N3244" s="114" t="str">
        <f>+IF(G3244=0,"",'Ark1'!Y5052)</f>
        <v/>
      </c>
      <c r="O3244" s="116" t="str">
        <f>+IF(G3244=0,"",'Ark1'!Z5052)</f>
        <v/>
      </c>
      <c r="P3244" s="116" t="str">
        <f t="shared" si="53"/>
        <v/>
      </c>
      <c r="Q3244" s="114" t="str">
        <f>+IF(G3244=0,"",'Ark1'!T5052)</f>
        <v/>
      </c>
      <c r="R3244" s="222" t="str">
        <f>+IF(G3244=0,"",'Ark1'!V5052)</f>
        <v/>
      </c>
      <c r="S3244" s="32"/>
    </row>
    <row r="3245" spans="1:19" x14ac:dyDescent="0.5">
      <c r="A3245" s="32"/>
      <c r="B3245" s="297" t="str">
        <f>+IF(E3245=2012,VLOOKUP(D3245,K_navn!$A$2:$C$359,2),"")</f>
        <v>Rana</v>
      </c>
      <c r="C3245" s="297" t="str">
        <f>+IF(E3245=2012,VLOOKUP(D3245,K_navn!$A$2:$C$359,3),"")</f>
        <v>Nordland</v>
      </c>
      <c r="D3245" s="115">
        <f>+'Ark1'!P5053</f>
        <v>1833</v>
      </c>
      <c r="E3245" s="115">
        <f>+'Ark1'!C5053</f>
        <v>2012</v>
      </c>
      <c r="F3245" s="116" t="str">
        <f>+IF('Ark1'!Q5053=0,"",'Ark1'!Q5053)</f>
        <v/>
      </c>
      <c r="G3245" s="116">
        <f>+'Ark1'!R5053</f>
        <v>0</v>
      </c>
      <c r="H3245" s="116">
        <f>+'Ark1'!S5053</f>
        <v>0</v>
      </c>
      <c r="I3245" s="222" t="str">
        <f>+IF(G3245=0,"",'Ark1'!AA5053)</f>
        <v/>
      </c>
      <c r="J3245" s="222" t="str">
        <f>+IF(G3245=0,"",'Ark1'!AB5053)</f>
        <v/>
      </c>
      <c r="K3245" s="114" t="str">
        <f>+IF(G3245=0,"",'Ark1'!U5053)</f>
        <v/>
      </c>
      <c r="L3245" s="222" t="str">
        <f>+IF(G3245=0,"",'Ark1'!W5053)</f>
        <v/>
      </c>
      <c r="M3245" s="222" t="str">
        <f>+IF(G3245=0,"",'Ark1'!X5053)</f>
        <v/>
      </c>
      <c r="N3245" s="114" t="str">
        <f>+IF(G3245=0,"",'Ark1'!Y5053)</f>
        <v/>
      </c>
      <c r="O3245" s="116" t="str">
        <f>+IF(G3245=0,"",'Ark1'!Z5053)</f>
        <v/>
      </c>
      <c r="P3245" s="116" t="str">
        <f t="shared" si="53"/>
        <v/>
      </c>
      <c r="Q3245" s="114" t="str">
        <f>+IF(G3245=0,"",'Ark1'!T5053)</f>
        <v/>
      </c>
      <c r="R3245" s="222" t="str">
        <f>+IF(G3245=0,"",'Ark1'!V5053)</f>
        <v/>
      </c>
      <c r="S3245" s="32"/>
    </row>
    <row r="3246" spans="1:19" x14ac:dyDescent="0.5">
      <c r="A3246" s="32"/>
      <c r="B3246" s="297" t="str">
        <f>+IF(E3246=2012,VLOOKUP(D3246,K_navn!$A$2:$C$359,2),"")</f>
        <v/>
      </c>
      <c r="C3246" s="297" t="str">
        <f>+IF(E3246=2012,VLOOKUP(D3246,K_navn!$A$2:$C$359,3),"")</f>
        <v/>
      </c>
      <c r="D3246" s="115">
        <f>+'Ark1'!P5054</f>
        <v>1833</v>
      </c>
      <c r="E3246" s="115">
        <f>+'Ark1'!C5054</f>
        <v>2013</v>
      </c>
      <c r="F3246" s="116" t="str">
        <f>+IF('Ark1'!Q5054=0,"",'Ark1'!Q5054)</f>
        <v/>
      </c>
      <c r="G3246" s="116">
        <f>+'Ark1'!R5054</f>
        <v>0</v>
      </c>
      <c r="H3246" s="116">
        <f>+'Ark1'!S5054</f>
        <v>0</v>
      </c>
      <c r="I3246" s="222" t="str">
        <f>+IF(G3246=0,"",'Ark1'!AA5054)</f>
        <v/>
      </c>
      <c r="J3246" s="222" t="str">
        <f>+IF(G3246=0,"",'Ark1'!AB5054)</f>
        <v/>
      </c>
      <c r="K3246" s="114" t="str">
        <f>+IF(G3246=0,"",'Ark1'!U5054)</f>
        <v/>
      </c>
      <c r="L3246" s="222" t="str">
        <f>+IF(G3246=0,"",'Ark1'!W5054)</f>
        <v/>
      </c>
      <c r="M3246" s="222" t="str">
        <f>+IF(G3246=0,"",'Ark1'!X5054)</f>
        <v/>
      </c>
      <c r="N3246" s="114" t="str">
        <f>+IF(G3246=0,"",'Ark1'!Y5054)</f>
        <v/>
      </c>
      <c r="O3246" s="116" t="str">
        <f>+IF(G3246=0,"",'Ark1'!Z5054)</f>
        <v/>
      </c>
      <c r="P3246" s="116" t="str">
        <f t="shared" si="53"/>
        <v/>
      </c>
      <c r="Q3246" s="114" t="str">
        <f>+IF(G3246=0,"",'Ark1'!T5054)</f>
        <v/>
      </c>
      <c r="R3246" s="222" t="str">
        <f>+IF(G3246=0,"",'Ark1'!V5054)</f>
        <v/>
      </c>
      <c r="S3246" s="32"/>
    </row>
    <row r="3247" spans="1:19" x14ac:dyDescent="0.5">
      <c r="A3247" s="32"/>
      <c r="B3247" s="297" t="str">
        <f>+IF(E3247=2012,VLOOKUP(D3247,K_navn!$A$2:$C$359,2),"")</f>
        <v/>
      </c>
      <c r="C3247" s="297" t="str">
        <f>+IF(E3247=2012,VLOOKUP(D3247,K_navn!$A$2:$C$359,3),"")</f>
        <v/>
      </c>
      <c r="D3247" s="115">
        <f>+'Ark1'!P5055</f>
        <v>1833</v>
      </c>
      <c r="E3247" s="115">
        <f>+'Ark1'!C5055</f>
        <v>2014</v>
      </c>
      <c r="F3247" s="116">
        <f>+IF('Ark1'!Q5055=0,"",'Ark1'!Q5055)</f>
        <v>1</v>
      </c>
      <c r="G3247" s="116">
        <f>+'Ark1'!R5055</f>
        <v>6</v>
      </c>
      <c r="H3247" s="116">
        <f>+'Ark1'!S5055</f>
        <v>6</v>
      </c>
      <c r="I3247" s="222">
        <f>+IF(G3247=0,"",'Ark1'!AA5055)</f>
        <v>5.6449336720293522E-2</v>
      </c>
      <c r="J3247" s="222">
        <f>+IF(G3247=0,"",'Ark1'!AB5055)</f>
        <v>5.6326738938842762E-2</v>
      </c>
      <c r="K3247" s="114">
        <f>+IF(G3247=0,"",'Ark1'!U5055)</f>
        <v>59.83333333333335</v>
      </c>
      <c r="L3247" s="222">
        <f>+IF(G3247=0,"",'Ark1'!W5055)</f>
        <v>77.066666666666691</v>
      </c>
      <c r="M3247" s="222">
        <f>+IF(G3247=0,"",'Ark1'!X5055)</f>
        <v>7.928780206031373</v>
      </c>
      <c r="N3247" s="114">
        <f>+IF(G3247=0,"",'Ark1'!Y5055)</f>
        <v>1.2133516482130859</v>
      </c>
      <c r="O3247" s="116">
        <f>+IF(G3247=0,"",'Ark1'!Z5055)</f>
        <v>-43.888225716239624</v>
      </c>
      <c r="P3247" s="116">
        <f t="shared" si="53"/>
        <v>6</v>
      </c>
      <c r="Q3247" s="114">
        <f>+IF(G3247=0,"",'Ark1'!T5055)</f>
        <v>16</v>
      </c>
      <c r="R3247" s="222">
        <f>+IF(G3247=0,"",'Ark1'!V5055)</f>
        <v>83.495846876128553</v>
      </c>
      <c r="S3247" s="32"/>
    </row>
    <row r="3248" spans="1:19" x14ac:dyDescent="0.5">
      <c r="A3248" s="32"/>
      <c r="B3248" s="297" t="str">
        <f>+IF(E3248=2012,VLOOKUP(D3248,K_navn!$A$2:$C$359,2),"")</f>
        <v/>
      </c>
      <c r="C3248" s="297" t="str">
        <f>+IF(E3248=2012,VLOOKUP(D3248,K_navn!$A$2:$C$359,3),"")</f>
        <v/>
      </c>
      <c r="D3248" s="115">
        <f>+'Ark1'!P5056</f>
        <v>1833</v>
      </c>
      <c r="E3248" s="115">
        <f>+'Ark1'!C5056</f>
        <v>2015</v>
      </c>
      <c r="F3248" s="116">
        <f>+IF('Ark1'!Q5056=0,"",'Ark1'!Q5056)</f>
        <v>1</v>
      </c>
      <c r="G3248" s="116">
        <f>+'Ark1'!R5056</f>
        <v>628</v>
      </c>
      <c r="H3248" s="116">
        <f>+'Ark1'!S5056</f>
        <v>627</v>
      </c>
      <c r="I3248" s="222">
        <f>+IF(G3248=0,"",'Ark1'!AA5056)</f>
        <v>1.6547653553266053</v>
      </c>
      <c r="J3248" s="222">
        <f>+IF(G3248=0,"",'Ark1'!AB5056)</f>
        <v>1.6849215067019747</v>
      </c>
      <c r="K3248" s="114">
        <f>+IF(G3248=0,"",'Ark1'!U5056)</f>
        <v>60.590111642743217</v>
      </c>
      <c r="L3248" s="222">
        <f>+IF(G3248=0,"",'Ark1'!W5056)</f>
        <v>82.303030303030383</v>
      </c>
      <c r="M3248" s="222">
        <f>+IF(G3248=0,"",'Ark1'!X5056)</f>
        <v>9.2771936788928642</v>
      </c>
      <c r="N3248" s="114">
        <f>+IF(G3248=0,"",'Ark1'!Y5056)</f>
        <v>2.4040299406699783</v>
      </c>
      <c r="O3248" s="116">
        <f>+IF(G3248=0,"",'Ark1'!Z5056)</f>
        <v>-29.653115455951756</v>
      </c>
      <c r="P3248" s="116">
        <f t="shared" si="53"/>
        <v>627</v>
      </c>
      <c r="Q3248" s="114">
        <f>+IF(G3248=0,"",'Ark1'!T5056)</f>
        <v>15.974522292993628</v>
      </c>
      <c r="R3248" s="222">
        <f>+IF(G3248=0,"",'Ark1'!V5056)</f>
        <v>89.216392700455003</v>
      </c>
      <c r="S3248" s="32"/>
    </row>
    <row r="3249" spans="1:19" x14ac:dyDescent="0.5">
      <c r="A3249" s="32"/>
      <c r="B3249" s="297" t="str">
        <f>+IF(E3249=2012,VLOOKUP(D3249,K_navn!$A$2:$C$359,2),"")</f>
        <v/>
      </c>
      <c r="C3249" s="297" t="str">
        <f>+IF(E3249=2012,VLOOKUP(D3249,K_navn!$A$2:$C$359,3),"")</f>
        <v/>
      </c>
      <c r="D3249" s="115">
        <f>+'Ark1'!P5057</f>
        <v>1833</v>
      </c>
      <c r="E3249" s="115">
        <f>+'Ark1'!C5057</f>
        <v>2016</v>
      </c>
      <c r="F3249" s="116">
        <f>+IF('Ark1'!Q5057=0,"",'Ark1'!Q5057)</f>
        <v>1</v>
      </c>
      <c r="G3249" s="116">
        <f>+'Ark1'!R5057</f>
        <v>1083</v>
      </c>
      <c r="H3249" s="116">
        <f>+'Ark1'!S5057</f>
        <v>1082</v>
      </c>
      <c r="I3249" s="222">
        <f>+IF(G3249=0,"",'Ark1'!AA5057)</f>
        <v>2.3093654042988745</v>
      </c>
      <c r="J3249" s="222">
        <f>+IF(G3249=0,"",'Ark1'!AB5057)</f>
        <v>2.3792617512503327</v>
      </c>
      <c r="K3249" s="114">
        <f>+IF(G3249=0,"",'Ark1'!U5057)</f>
        <v>61.525878003696874</v>
      </c>
      <c r="L3249" s="222">
        <f>+IF(G3249=0,"",'Ark1'!W5057)</f>
        <v>84.007670979667239</v>
      </c>
      <c r="M3249" s="222">
        <f>+IF(G3249=0,"",'Ark1'!X5057)</f>
        <v>8.6757350831909061</v>
      </c>
      <c r="N3249" s="114">
        <f>+IF(G3249=0,"",'Ark1'!Y5057)</f>
        <v>2.7191005457857567</v>
      </c>
      <c r="O3249" s="116">
        <f>+IF(G3249=0,"",'Ark1'!Z5057)</f>
        <v>-31.119654195027199</v>
      </c>
      <c r="P3249" s="116">
        <f t="shared" si="53"/>
        <v>1082</v>
      </c>
      <c r="Q3249" s="114">
        <f>+IF(G3249=0,"",'Ark1'!T5057)</f>
        <v>16.264081255771003</v>
      </c>
      <c r="R3249" s="222">
        <f>+IF(G3249=0,"",'Ark1'!V5057)</f>
        <v>91.051842120546382</v>
      </c>
      <c r="S3249" s="32"/>
    </row>
    <row r="3250" spans="1:19" x14ac:dyDescent="0.5">
      <c r="A3250" s="32"/>
      <c r="B3250" s="297" t="str">
        <f>+IF(E3250=2012,VLOOKUP(D3250,K_navn!$A$2:$C$359,2),"")</f>
        <v/>
      </c>
      <c r="C3250" s="297" t="str">
        <f>+IF(E3250=2012,VLOOKUP(D3250,K_navn!$A$2:$C$359,3),"")</f>
        <v/>
      </c>
      <c r="D3250" s="115">
        <f>+'Ark1'!P5058</f>
        <v>1833</v>
      </c>
      <c r="E3250" s="115">
        <f>+'Ark1'!C5058</f>
        <v>2017</v>
      </c>
      <c r="F3250" s="116">
        <f>+IF('Ark1'!Q5058=0,"",'Ark1'!Q5058)</f>
        <v>2</v>
      </c>
      <c r="G3250" s="116">
        <f>+'Ark1'!R5058</f>
        <v>1114</v>
      </c>
      <c r="H3250" s="116">
        <f>+'Ark1'!S5058</f>
        <v>1114</v>
      </c>
      <c r="I3250" s="222">
        <f>+IF(G3250=0,"",'Ark1'!AA5058)</f>
        <v>3.2143578497850367</v>
      </c>
      <c r="J3250" s="222">
        <f>+IF(G3250=0,"",'Ark1'!AB5058)</f>
        <v>3.3109640454524798</v>
      </c>
      <c r="K3250" s="114">
        <f>+IF(G3250=0,"",'Ark1'!U5058)</f>
        <v>61.777378815080787</v>
      </c>
      <c r="L3250" s="222">
        <f>+IF(G3250=0,"",'Ark1'!W5058)</f>
        <v>84.075134649910311</v>
      </c>
      <c r="M3250" s="222">
        <f>+IF(G3250=0,"",'Ark1'!X5058)</f>
        <v>9.4023165157094724</v>
      </c>
      <c r="N3250" s="114">
        <f>+IF(G3250=0,"",'Ark1'!Y5058)</f>
        <v>2.5154442066321567</v>
      </c>
      <c r="O3250" s="116">
        <f>+IF(G3250=0,"",'Ark1'!Z5058)</f>
        <v>-29.548724765435896</v>
      </c>
      <c r="P3250" s="116">
        <f t="shared" si="53"/>
        <v>557</v>
      </c>
      <c r="Q3250" s="114">
        <f>+IF(G3250=0,"",'Ark1'!T5058)</f>
        <v>16.407540394973061</v>
      </c>
      <c r="R3250" s="222">
        <f>+IF(G3250=0,"",'Ark1'!V5058)</f>
        <v>91.088986619621124</v>
      </c>
      <c r="S3250" s="32"/>
    </row>
    <row r="3251" spans="1:19" x14ac:dyDescent="0.5">
      <c r="A3251" s="32"/>
      <c r="B3251" s="297" t="str">
        <f>+IF(E3251=2012,VLOOKUP(D3251,K_navn!$A$2:$C$359,2),"")</f>
        <v/>
      </c>
      <c r="C3251" s="297" t="str">
        <f>+IF(E3251=2012,VLOOKUP(D3251,K_navn!$A$2:$C$359,3),"")</f>
        <v/>
      </c>
      <c r="D3251" s="115">
        <f>+'Ark1'!P5059</f>
        <v>1833</v>
      </c>
      <c r="E3251" s="115">
        <f>+'Ark1'!C5059</f>
        <v>2018</v>
      </c>
      <c r="F3251" s="116">
        <f>+IF('Ark1'!Q5059=0,"",'Ark1'!Q5059)</f>
        <v>2</v>
      </c>
      <c r="G3251" s="116">
        <f>+'Ark1'!R5059</f>
        <v>578</v>
      </c>
      <c r="H3251" s="116">
        <f>+'Ark1'!S5059</f>
        <v>578</v>
      </c>
      <c r="I3251" s="222">
        <f>+IF(G3251=0,"",'Ark1'!AA5059)</f>
        <v>2.3085832967208537</v>
      </c>
      <c r="J3251" s="222">
        <f>+IF(G3251=0,"",'Ark1'!AB5059)</f>
        <v>2.4695872554678502</v>
      </c>
      <c r="K3251" s="114">
        <f>+IF(G3251=0,"",'Ark1'!U5059)</f>
        <v>60.903114186851219</v>
      </c>
      <c r="L3251" s="222">
        <f>+IF(G3251=0,"",'Ark1'!W5059)</f>
        <v>85.925605536332228</v>
      </c>
      <c r="M3251" s="222">
        <f>+IF(G3251=0,"",'Ark1'!X5059)</f>
        <v>9.9253878309748664</v>
      </c>
      <c r="N3251" s="114">
        <f>+IF(G3251=0,"",'Ark1'!Y5059)</f>
        <v>2.4993336116917475</v>
      </c>
      <c r="O3251" s="116">
        <f>+IF(G3251=0,"",'Ark1'!Z5059)</f>
        <v>-37.798361678106211</v>
      </c>
      <c r="P3251" s="116">
        <f t="shared" si="53"/>
        <v>289</v>
      </c>
      <c r="Q3251" s="114">
        <f>+IF(G3251=0,"",'Ark1'!T5059)</f>
        <v>16.039792387543251</v>
      </c>
      <c r="R3251" s="222">
        <f>+IF(G3251=0,"",'Ark1'!V5059)</f>
        <v>93.093830483566791</v>
      </c>
      <c r="S3251" s="32"/>
    </row>
    <row r="3252" spans="1:19" x14ac:dyDescent="0.5">
      <c r="A3252" s="32"/>
      <c r="B3252" s="297" t="str">
        <f>+IF(E3252=2012,VLOOKUP(D3252,K_navn!$A$2:$C$359,2),"")</f>
        <v/>
      </c>
      <c r="C3252" s="297" t="str">
        <f>+IF(E3252=2012,VLOOKUP(D3252,K_navn!$A$2:$C$359,3),"")</f>
        <v/>
      </c>
      <c r="D3252" s="115">
        <f>+'Ark1'!P5060</f>
        <v>1833</v>
      </c>
      <c r="E3252" s="115">
        <f>+'Ark1'!C5060</f>
        <v>2019</v>
      </c>
      <c r="F3252" s="116">
        <f>+IF('Ark1'!Q5060=0,"",'Ark1'!Q5060)</f>
        <v>1</v>
      </c>
      <c r="G3252" s="116">
        <f>+'Ark1'!R5060</f>
        <v>2</v>
      </c>
      <c r="H3252" s="116">
        <f>+'Ark1'!S5060</f>
        <v>2</v>
      </c>
      <c r="I3252" s="222">
        <f>+IF(G3252=0,"",'Ark1'!AA5060)</f>
        <v>9.930486593843102E-3</v>
      </c>
      <c r="J3252" s="222">
        <f>+IF(G3252=0,"",'Ark1'!AB5060)</f>
        <v>1.0828428421974368E-2</v>
      </c>
      <c r="K3252" s="114">
        <f>+IF(G3252=0,"",'Ark1'!U5060)</f>
        <v>60.5</v>
      </c>
      <c r="L3252" s="222">
        <f>+IF(G3252=0,"",'Ark1'!W5060)</f>
        <v>87.600000000000023</v>
      </c>
      <c r="M3252" s="222">
        <f>+IF(G3252=0,"",'Ark1'!X5060)</f>
        <v>11</v>
      </c>
      <c r="N3252" s="114">
        <f>+IF(G3252=0,"",'Ark1'!Y5060)</f>
        <v>0.5</v>
      </c>
      <c r="O3252" s="116">
        <f>+IF(G3252=0,"",'Ark1'!Z5060)</f>
        <v>-99.999999999983444</v>
      </c>
      <c r="P3252" s="116">
        <f t="shared" si="53"/>
        <v>2</v>
      </c>
      <c r="Q3252" s="114">
        <f>+IF(G3252=0,"",'Ark1'!T5060)</f>
        <v>17</v>
      </c>
      <c r="R3252" s="222">
        <f>+IF(G3252=0,"",'Ark1'!V5060)</f>
        <v>94.907908992416012</v>
      </c>
      <c r="S3252" s="32"/>
    </row>
    <row r="3253" spans="1:19" x14ac:dyDescent="0.5">
      <c r="A3253" s="32"/>
      <c r="B3253" s="297" t="str">
        <f>+IF(E3253=2012,VLOOKUP(D3253,K_navn!$A$2:$C$359,2),"")</f>
        <v/>
      </c>
      <c r="C3253" s="297" t="str">
        <f>+IF(E3253=2012,VLOOKUP(D3253,K_navn!$A$2:$C$359,3),"")</f>
        <v/>
      </c>
      <c r="D3253" s="115">
        <f>+'Ark1'!P5061</f>
        <v>1833</v>
      </c>
      <c r="E3253" s="115">
        <f>+'Ark1'!C5061</f>
        <v>2020</v>
      </c>
      <c r="F3253" s="116">
        <f>+IF('Ark1'!Q5061=0,"",'Ark1'!Q5061)</f>
        <v>1</v>
      </c>
      <c r="G3253" s="116">
        <f>+'Ark1'!R5061</f>
        <v>2</v>
      </c>
      <c r="H3253" s="116">
        <f>+'Ark1'!S5061</f>
        <v>2</v>
      </c>
      <c r="I3253" s="222">
        <f>+IF(G3253=0,"",'Ark1'!AA5061)</f>
        <v>9.5794616342561572E-3</v>
      </c>
      <c r="J3253" s="222">
        <f>+IF(G3253=0,"",'Ark1'!AB5061)</f>
        <v>7.4434627605668609E-3</v>
      </c>
      <c r="K3253" s="114">
        <f>+IF(G3253=0,"",'Ark1'!U5061)</f>
        <v>59.5</v>
      </c>
      <c r="L3253" s="222">
        <f>+IF(G3253=0,"",'Ark1'!W5061)</f>
        <v>64.19</v>
      </c>
      <c r="M3253" s="222">
        <f>+IF(G3253=0,"",'Ark1'!X5061)</f>
        <v>10.490000000000055</v>
      </c>
      <c r="N3253" s="114">
        <f>+IF(G3253=0,"",'Ark1'!Y5061)</f>
        <v>0.5</v>
      </c>
      <c r="O3253" s="116">
        <f>+IF(G3253=0,"",'Ark1'!Z5061)</f>
        <v>-99.999999999988773</v>
      </c>
      <c r="P3253" s="116">
        <f t="shared" si="53"/>
        <v>2</v>
      </c>
      <c r="Q3253" s="114">
        <f>+IF(G3253=0,"",'Ark1'!T5061)</f>
        <v>15.5</v>
      </c>
      <c r="R3253" s="222">
        <f>+IF(G3253=0,"",'Ark1'!V5061)</f>
        <v>69.544962080173349</v>
      </c>
      <c r="S3253" s="32"/>
    </row>
    <row r="3254" spans="1:19" x14ac:dyDescent="0.5">
      <c r="A3254" s="32"/>
      <c r="B3254" s="297" t="str">
        <f>+IF(E3254=2012,VLOOKUP(D3254,K_navn!$A$2:$C$359,2),"")</f>
        <v/>
      </c>
      <c r="C3254" s="297" t="str">
        <f>+IF(E3254=2012,VLOOKUP(D3254,K_navn!$A$2:$C$359,3),"")</f>
        <v/>
      </c>
      <c r="D3254" s="115">
        <f>+'Ark1'!P5062</f>
        <v>1833</v>
      </c>
      <c r="E3254" s="115">
        <f>+'Ark1'!C5062</f>
        <v>2021</v>
      </c>
      <c r="F3254" s="116">
        <f>+IF('Ark1'!Q5062=0,"",'Ark1'!Q5062)</f>
        <v>1</v>
      </c>
      <c r="G3254" s="116">
        <f>+'Ark1'!R5062</f>
        <v>7</v>
      </c>
      <c r="H3254" s="116">
        <f>+'Ark1'!S5062</f>
        <v>7</v>
      </c>
      <c r="I3254" s="222">
        <f>+IF(G3254=0,"",'Ark1'!AA5062)</f>
        <v>2.6624068157614488E-2</v>
      </c>
      <c r="J3254" s="222">
        <f>+IF(G3254=0,"",'Ark1'!AB5062)</f>
        <v>2.4713286609470485E-2</v>
      </c>
      <c r="K3254" s="114">
        <f>+IF(G3254=0,"",'Ark1'!U5062)</f>
        <v>61</v>
      </c>
      <c r="L3254" s="222">
        <f>+IF(G3254=0,"",'Ark1'!W5062)</f>
        <v>78.762857142857115</v>
      </c>
      <c r="M3254" s="222">
        <f>+IF(G3254=0,"",'Ark1'!X5062)</f>
        <v>7.4102047673379188</v>
      </c>
      <c r="N3254" s="114">
        <f>+IF(G3254=0,"",'Ark1'!Y5062)</f>
        <v>2.2677868380553634</v>
      </c>
      <c r="O3254" s="116">
        <f>+IF(G3254=0,"",'Ark1'!Z5062)</f>
        <v>-22.842160931285996</v>
      </c>
      <c r="P3254" s="116">
        <f t="shared" si="53"/>
        <v>7</v>
      </c>
      <c r="Q3254" s="114">
        <f>+IF(G3254=0,"",'Ark1'!T5062)</f>
        <v>15.714285714285712</v>
      </c>
      <c r="R3254" s="222">
        <f>+IF(G3254=0,"",'Ark1'!V5062)</f>
        <v>85.333539699736889</v>
      </c>
      <c r="S3254" s="32"/>
    </row>
    <row r="3255" spans="1:19" x14ac:dyDescent="0.5">
      <c r="A3255" s="32"/>
      <c r="B3255" s="297" t="str">
        <f>+IF(E3255=2012,VLOOKUP(D3255,K_navn!$A$2:$C$359,2),"")</f>
        <v/>
      </c>
      <c r="C3255" s="297" t="str">
        <f>+IF(E3255=2012,VLOOKUP(D3255,K_navn!$A$2:$C$359,3),"")</f>
        <v/>
      </c>
      <c r="D3255" s="115">
        <f>+'Ark1'!P5063</f>
        <v>1833</v>
      </c>
      <c r="E3255" s="115">
        <f>+'Ark1'!C5063</f>
        <v>2022</v>
      </c>
      <c r="F3255" s="116">
        <f>+IF('Ark1'!Q5063=0,"",'Ark1'!Q5063)</f>
        <v>2</v>
      </c>
      <c r="G3255" s="116">
        <f>+'Ark1'!R5063</f>
        <v>8</v>
      </c>
      <c r="H3255" s="116">
        <f>+'Ark1'!S5063</f>
        <v>8</v>
      </c>
      <c r="I3255" s="222">
        <f>+IF(G3255=0,"",'Ark1'!AA5063)</f>
        <v>2.7772956084013197E-2</v>
      </c>
      <c r="J3255" s="222">
        <f>+IF(G3255=0,"",'Ark1'!AB5063)</f>
        <v>2.417956573767114E-2</v>
      </c>
      <c r="K3255" s="114">
        <f>+IF(G3255=0,"",'Ark1'!U5063)</f>
        <v>61.75</v>
      </c>
      <c r="L3255" s="222">
        <f>+IF(G3255=0,"",'Ark1'!W5063)</f>
        <v>74.662499999999994</v>
      </c>
      <c r="M3255" s="222">
        <f>+IF(G3255=0,"",'Ark1'!X5063)</f>
        <v>13.12754142061647</v>
      </c>
      <c r="N3255" s="114">
        <f>+IF(G3255=0,"",'Ark1'!Y5063)</f>
        <v>1.3919410907075049</v>
      </c>
      <c r="O3255" s="116">
        <f>+IF(G3255=0,"",'Ark1'!Z5063)</f>
        <v>6.8578841046007719</v>
      </c>
      <c r="P3255" s="116">
        <f t="shared" si="53"/>
        <v>4</v>
      </c>
      <c r="Q3255" s="114">
        <f>+IF(G3255=0,"",'Ark1'!T5063)</f>
        <v>16.625</v>
      </c>
      <c r="R3255" s="222">
        <f>+IF(G3255=0,"",'Ark1'!V5063)</f>
        <v>80.891115926327188</v>
      </c>
      <c r="S3255" s="32"/>
    </row>
    <row r="3256" spans="1:19" x14ac:dyDescent="0.5">
      <c r="A3256" s="32"/>
      <c r="B3256" s="297" t="str">
        <f>+IF(E3256=2012,VLOOKUP(D3256,K_navn!$A$2:$C$359,2),"")</f>
        <v>Lurøy</v>
      </c>
      <c r="C3256" s="297" t="str">
        <f>+IF(E3256=2012,VLOOKUP(D3256,K_navn!$A$2:$C$359,3),"")</f>
        <v>Nordland</v>
      </c>
      <c r="D3256" s="115">
        <f>+'Ark1'!P5064</f>
        <v>1834</v>
      </c>
      <c r="E3256" s="115">
        <f>+'Ark1'!C5064</f>
        <v>2012</v>
      </c>
      <c r="F3256" s="116" t="str">
        <f>+IF('Ark1'!Q5064=0,"",'Ark1'!Q5064)</f>
        <v/>
      </c>
      <c r="G3256" s="116">
        <f>+'Ark1'!R5064</f>
        <v>0</v>
      </c>
      <c r="H3256" s="116">
        <f>+'Ark1'!S5064</f>
        <v>0</v>
      </c>
      <c r="I3256" s="222" t="str">
        <f>+IF(G3256=0,"",'Ark1'!AA5064)</f>
        <v/>
      </c>
      <c r="J3256" s="222" t="str">
        <f>+IF(G3256=0,"",'Ark1'!AB5064)</f>
        <v/>
      </c>
      <c r="K3256" s="114" t="str">
        <f>+IF(G3256=0,"",'Ark1'!U5064)</f>
        <v/>
      </c>
      <c r="L3256" s="222" t="str">
        <f>+IF(G3256=0,"",'Ark1'!W5064)</f>
        <v/>
      </c>
      <c r="M3256" s="222" t="str">
        <f>+IF(G3256=0,"",'Ark1'!X5064)</f>
        <v/>
      </c>
      <c r="N3256" s="114" t="str">
        <f>+IF(G3256=0,"",'Ark1'!Y5064)</f>
        <v/>
      </c>
      <c r="O3256" s="116" t="str">
        <f>+IF(G3256=0,"",'Ark1'!Z5064)</f>
        <v/>
      </c>
      <c r="P3256" s="116" t="str">
        <f t="shared" si="53"/>
        <v/>
      </c>
      <c r="Q3256" s="114" t="str">
        <f>+IF(G3256=0,"",'Ark1'!T5064)</f>
        <v/>
      </c>
      <c r="R3256" s="222" t="str">
        <f>+IF(G3256=0,"",'Ark1'!V5064)</f>
        <v/>
      </c>
      <c r="S3256" s="32"/>
    </row>
    <row r="3257" spans="1:19" x14ac:dyDescent="0.5">
      <c r="A3257" s="32"/>
      <c r="B3257" s="297" t="str">
        <f>+IF(E3257=2012,VLOOKUP(D3257,K_navn!$A$2:$C$359,2),"")</f>
        <v/>
      </c>
      <c r="C3257" s="297" t="str">
        <f>+IF(E3257=2012,VLOOKUP(D3257,K_navn!$A$2:$C$359,3),"")</f>
        <v/>
      </c>
      <c r="D3257" s="115">
        <f>+'Ark1'!P5065</f>
        <v>1834</v>
      </c>
      <c r="E3257" s="115">
        <f>+'Ark1'!C5065</f>
        <v>2013</v>
      </c>
      <c r="F3257" s="116" t="str">
        <f>+IF('Ark1'!Q5065=0,"",'Ark1'!Q5065)</f>
        <v/>
      </c>
      <c r="G3257" s="116">
        <f>+'Ark1'!R5065</f>
        <v>0</v>
      </c>
      <c r="H3257" s="116">
        <f>+'Ark1'!S5065</f>
        <v>0</v>
      </c>
      <c r="I3257" s="222" t="str">
        <f>+IF(G3257=0,"",'Ark1'!AA5065)</f>
        <v/>
      </c>
      <c r="J3257" s="222" t="str">
        <f>+IF(G3257=0,"",'Ark1'!AB5065)</f>
        <v/>
      </c>
      <c r="K3257" s="114" t="str">
        <f>+IF(G3257=0,"",'Ark1'!U5065)</f>
        <v/>
      </c>
      <c r="L3257" s="222" t="str">
        <f>+IF(G3257=0,"",'Ark1'!W5065)</f>
        <v/>
      </c>
      <c r="M3257" s="222" t="str">
        <f>+IF(G3257=0,"",'Ark1'!X5065)</f>
        <v/>
      </c>
      <c r="N3257" s="114" t="str">
        <f>+IF(G3257=0,"",'Ark1'!Y5065)</f>
        <v/>
      </c>
      <c r="O3257" s="116" t="str">
        <f>+IF(G3257=0,"",'Ark1'!Z5065)</f>
        <v/>
      </c>
      <c r="P3257" s="116" t="str">
        <f t="shared" si="53"/>
        <v/>
      </c>
      <c r="Q3257" s="114" t="str">
        <f>+IF(G3257=0,"",'Ark1'!T5065)</f>
        <v/>
      </c>
      <c r="R3257" s="222" t="str">
        <f>+IF(G3257=0,"",'Ark1'!V5065)</f>
        <v/>
      </c>
      <c r="S3257" s="32"/>
    </row>
    <row r="3258" spans="1:19" x14ac:dyDescent="0.5">
      <c r="A3258" s="32"/>
      <c r="B3258" s="297" t="str">
        <f>+IF(E3258=2012,VLOOKUP(D3258,K_navn!$A$2:$C$359,2),"")</f>
        <v/>
      </c>
      <c r="C3258" s="297" t="str">
        <f>+IF(E3258=2012,VLOOKUP(D3258,K_navn!$A$2:$C$359,3),"")</f>
        <v/>
      </c>
      <c r="D3258" s="115">
        <f>+'Ark1'!P5066</f>
        <v>1834</v>
      </c>
      <c r="E3258" s="115">
        <f>+'Ark1'!C5066</f>
        <v>2014</v>
      </c>
      <c r="F3258" s="116" t="str">
        <f>+IF('Ark1'!Q5066=0,"",'Ark1'!Q5066)</f>
        <v/>
      </c>
      <c r="G3258" s="116">
        <f>+'Ark1'!R5066</f>
        <v>0</v>
      </c>
      <c r="H3258" s="116">
        <f>+'Ark1'!S5066</f>
        <v>0</v>
      </c>
      <c r="I3258" s="222" t="str">
        <f>+IF(G3258=0,"",'Ark1'!AA5066)</f>
        <v/>
      </c>
      <c r="J3258" s="222" t="str">
        <f>+IF(G3258=0,"",'Ark1'!AB5066)</f>
        <v/>
      </c>
      <c r="K3258" s="114" t="str">
        <f>+IF(G3258=0,"",'Ark1'!U5066)</f>
        <v/>
      </c>
      <c r="L3258" s="222" t="str">
        <f>+IF(G3258=0,"",'Ark1'!W5066)</f>
        <v/>
      </c>
      <c r="M3258" s="222" t="str">
        <f>+IF(G3258=0,"",'Ark1'!X5066)</f>
        <v/>
      </c>
      <c r="N3258" s="114" t="str">
        <f>+IF(G3258=0,"",'Ark1'!Y5066)</f>
        <v/>
      </c>
      <c r="O3258" s="116" t="str">
        <f>+IF(G3258=0,"",'Ark1'!Z5066)</f>
        <v/>
      </c>
      <c r="P3258" s="116" t="str">
        <f t="shared" si="53"/>
        <v/>
      </c>
      <c r="Q3258" s="114" t="str">
        <f>+IF(G3258=0,"",'Ark1'!T5066)</f>
        <v/>
      </c>
      <c r="R3258" s="222" t="str">
        <f>+IF(G3258=0,"",'Ark1'!V5066)</f>
        <v/>
      </c>
      <c r="S3258" s="32"/>
    </row>
    <row r="3259" spans="1:19" x14ac:dyDescent="0.5">
      <c r="A3259" s="32"/>
      <c r="B3259" s="297" t="str">
        <f>+IF(E3259=2012,VLOOKUP(D3259,K_navn!$A$2:$C$359,2),"")</f>
        <v/>
      </c>
      <c r="C3259" s="297" t="str">
        <f>+IF(E3259=2012,VLOOKUP(D3259,K_navn!$A$2:$C$359,3),"")</f>
        <v/>
      </c>
      <c r="D3259" s="115">
        <f>+'Ark1'!P5067</f>
        <v>1834</v>
      </c>
      <c r="E3259" s="115">
        <f>+'Ark1'!C5067</f>
        <v>2015</v>
      </c>
      <c r="F3259" s="116" t="str">
        <f>+IF('Ark1'!Q5067=0,"",'Ark1'!Q5067)</f>
        <v/>
      </c>
      <c r="G3259" s="116">
        <f>+'Ark1'!R5067</f>
        <v>0</v>
      </c>
      <c r="H3259" s="116">
        <f>+'Ark1'!S5067</f>
        <v>0</v>
      </c>
      <c r="I3259" s="222" t="str">
        <f>+IF(G3259=0,"",'Ark1'!AA5067)</f>
        <v/>
      </c>
      <c r="J3259" s="222" t="str">
        <f>+IF(G3259=0,"",'Ark1'!AB5067)</f>
        <v/>
      </c>
      <c r="K3259" s="114" t="str">
        <f>+IF(G3259=0,"",'Ark1'!U5067)</f>
        <v/>
      </c>
      <c r="L3259" s="222" t="str">
        <f>+IF(G3259=0,"",'Ark1'!W5067)</f>
        <v/>
      </c>
      <c r="M3259" s="222" t="str">
        <f>+IF(G3259=0,"",'Ark1'!X5067)</f>
        <v/>
      </c>
      <c r="N3259" s="114" t="str">
        <f>+IF(G3259=0,"",'Ark1'!Y5067)</f>
        <v/>
      </c>
      <c r="O3259" s="116" t="str">
        <f>+IF(G3259=0,"",'Ark1'!Z5067)</f>
        <v/>
      </c>
      <c r="P3259" s="116" t="str">
        <f t="shared" si="53"/>
        <v/>
      </c>
      <c r="Q3259" s="114" t="str">
        <f>+IF(G3259=0,"",'Ark1'!T5067)</f>
        <v/>
      </c>
      <c r="R3259" s="222" t="str">
        <f>+IF(G3259=0,"",'Ark1'!V5067)</f>
        <v/>
      </c>
      <c r="S3259" s="32"/>
    </row>
    <row r="3260" spans="1:19" x14ac:dyDescent="0.5">
      <c r="A3260" s="32"/>
      <c r="B3260" s="297" t="str">
        <f>+IF(E3260=2012,VLOOKUP(D3260,K_navn!$A$2:$C$359,2),"")</f>
        <v/>
      </c>
      <c r="C3260" s="297" t="str">
        <f>+IF(E3260=2012,VLOOKUP(D3260,K_navn!$A$2:$C$359,3),"")</f>
        <v/>
      </c>
      <c r="D3260" s="115">
        <f>+'Ark1'!P5068</f>
        <v>1834</v>
      </c>
      <c r="E3260" s="115">
        <f>+'Ark1'!C5068</f>
        <v>2016</v>
      </c>
      <c r="F3260" s="116">
        <f>+IF('Ark1'!Q5068=0,"",'Ark1'!Q5068)</f>
        <v>1</v>
      </c>
      <c r="G3260" s="116">
        <f>+'Ark1'!R5068</f>
        <v>4</v>
      </c>
      <c r="H3260" s="116">
        <f>+'Ark1'!S5068</f>
        <v>4</v>
      </c>
      <c r="I3260" s="222">
        <f>+IF(G3260=0,"",'Ark1'!AA5068)</f>
        <v>8.5295121119071983E-3</v>
      </c>
      <c r="J3260" s="222">
        <f>+IF(G3260=0,"",'Ark1'!AB5068)</f>
        <v>7.5464145722704988E-3</v>
      </c>
      <c r="K3260" s="114">
        <f>+IF(G3260=0,"",'Ark1'!U5068)</f>
        <v>61.25</v>
      </c>
      <c r="L3260" s="222">
        <f>+IF(G3260=0,"",'Ark1'!W5068)</f>
        <v>72.075000000000003</v>
      </c>
      <c r="M3260" s="222">
        <f>+IF(G3260=0,"",'Ark1'!X5068)</f>
        <v>9.3186305324334011</v>
      </c>
      <c r="N3260" s="114">
        <f>+IF(G3260=0,"",'Ark1'!Y5068)</f>
        <v>1.7853571071357124</v>
      </c>
      <c r="O3260" s="116">
        <f>+IF(G3260=0,"",'Ark1'!Z5068)</f>
        <v>-23.404042292298222</v>
      </c>
      <c r="P3260" s="116">
        <f t="shared" si="53"/>
        <v>4</v>
      </c>
      <c r="Q3260" s="114">
        <f>+IF(G3260=0,"",'Ark1'!T5068)</f>
        <v>16.25</v>
      </c>
      <c r="R3260" s="222">
        <f>+IF(G3260=0,"",'Ark1'!V5068)</f>
        <v>78.087757313109421</v>
      </c>
      <c r="S3260" s="32"/>
    </row>
    <row r="3261" spans="1:19" x14ac:dyDescent="0.5">
      <c r="A3261" s="32"/>
      <c r="B3261" s="297" t="str">
        <f>+IF(E3261=2012,VLOOKUP(D3261,K_navn!$A$2:$C$359,2),"")</f>
        <v/>
      </c>
      <c r="C3261" s="297" t="str">
        <f>+IF(E3261=2012,VLOOKUP(D3261,K_navn!$A$2:$C$359,3),"")</f>
        <v/>
      </c>
      <c r="D3261" s="115">
        <f>+'Ark1'!P5069</f>
        <v>1834</v>
      </c>
      <c r="E3261" s="115">
        <f>+'Ark1'!C5069</f>
        <v>2017</v>
      </c>
      <c r="F3261" s="116">
        <f>+IF('Ark1'!Q5069=0,"",'Ark1'!Q5069)</f>
        <v>1</v>
      </c>
      <c r="G3261" s="116">
        <f>+'Ark1'!R5069</f>
        <v>3</v>
      </c>
      <c r="H3261" s="116">
        <f>+'Ark1'!S5069</f>
        <v>3</v>
      </c>
      <c r="I3261" s="222">
        <f>+IF(G3261=0,"",'Ark1'!AA5069)</f>
        <v>8.6562599186311585E-3</v>
      </c>
      <c r="J3261" s="222">
        <f>+IF(G3261=0,"",'Ark1'!AB5069)</f>
        <v>7.4732013791273507E-3</v>
      </c>
      <c r="K3261" s="114">
        <f>+IF(G3261=0,"",'Ark1'!U5069)</f>
        <v>61.66666666666665</v>
      </c>
      <c r="L3261" s="222">
        <f>+IF(G3261=0,"",'Ark1'!W5069)</f>
        <v>70.466666666666683</v>
      </c>
      <c r="M3261" s="222">
        <f>+IF(G3261=0,"",'Ark1'!X5069)</f>
        <v>6.1266267680962674</v>
      </c>
      <c r="N3261" s="114">
        <f>+IF(G3261=0,"",'Ark1'!Y5069)</f>
        <v>0.47140452079146061</v>
      </c>
      <c r="O3261" s="116">
        <f>+IF(G3261=0,"",'Ark1'!Z5069)</f>
        <v>-25.776095140513995</v>
      </c>
      <c r="P3261" s="116">
        <f t="shared" si="53"/>
        <v>3</v>
      </c>
      <c r="Q3261" s="114">
        <f>+IF(G3261=0,"",'Ark1'!T5069)</f>
        <v>17</v>
      </c>
      <c r="R3261" s="222">
        <f>+IF(G3261=0,"",'Ark1'!V5069)</f>
        <v>76.345250993138308</v>
      </c>
      <c r="S3261" s="32"/>
    </row>
    <row r="3262" spans="1:19" x14ac:dyDescent="0.5">
      <c r="A3262" s="32"/>
      <c r="B3262" s="297" t="str">
        <f>+IF(E3262=2012,VLOOKUP(D3262,K_navn!$A$2:$C$359,2),"")</f>
        <v/>
      </c>
      <c r="C3262" s="297" t="str">
        <f>+IF(E3262=2012,VLOOKUP(D3262,K_navn!$A$2:$C$359,3),"")</f>
        <v/>
      </c>
      <c r="D3262" s="115">
        <f>+'Ark1'!P5070</f>
        <v>1834</v>
      </c>
      <c r="E3262" s="115">
        <f>+'Ark1'!C5070</f>
        <v>2018</v>
      </c>
      <c r="F3262" s="116">
        <f>+IF('Ark1'!Q5070=0,"",'Ark1'!Q5070)</f>
        <v>1</v>
      </c>
      <c r="G3262" s="116">
        <f>+'Ark1'!R5070</f>
        <v>11</v>
      </c>
      <c r="H3262" s="116">
        <f>+'Ark1'!S5070</f>
        <v>11</v>
      </c>
      <c r="I3262" s="222">
        <f>+IF(G3262=0,"",'Ark1'!AA5070)</f>
        <v>4.3934976235171945E-2</v>
      </c>
      <c r="J3262" s="222">
        <f>+IF(G3262=0,"",'Ark1'!AB5070)</f>
        <v>4.3086627541787811E-2</v>
      </c>
      <c r="K3262" s="114">
        <f>+IF(G3262=0,"",'Ark1'!U5070)</f>
        <v>60.636363636363633</v>
      </c>
      <c r="L3262" s="222">
        <f>+IF(G3262=0,"",'Ark1'!W5070)</f>
        <v>78.772727272727266</v>
      </c>
      <c r="M3262" s="222">
        <f>+IF(G3262=0,"",'Ark1'!X5070)</f>
        <v>7.8967301528821423</v>
      </c>
      <c r="N3262" s="114">
        <f>+IF(G3262=0,"",'Ark1'!Y5070)</f>
        <v>2.9317300902904022</v>
      </c>
      <c r="O3262" s="116">
        <f>+IF(G3262=0,"",'Ark1'!Z5070)</f>
        <v>-15.35726059083238</v>
      </c>
      <c r="P3262" s="116">
        <f t="shared" si="53"/>
        <v>11</v>
      </c>
      <c r="Q3262" s="114">
        <f>+IF(G3262=0,"",'Ark1'!T5070)</f>
        <v>15.909090909090908</v>
      </c>
      <c r="R3262" s="222">
        <f>+IF(G3262=0,"",'Ark1'!V5070)</f>
        <v>85.344233231557183</v>
      </c>
      <c r="S3262" s="32"/>
    </row>
    <row r="3263" spans="1:19" x14ac:dyDescent="0.5">
      <c r="A3263" s="32"/>
      <c r="B3263" s="297" t="str">
        <f>+IF(E3263=2012,VLOOKUP(D3263,K_navn!$A$2:$C$359,2),"")</f>
        <v/>
      </c>
      <c r="C3263" s="297" t="str">
        <f>+IF(E3263=2012,VLOOKUP(D3263,K_navn!$A$2:$C$359,3),"")</f>
        <v/>
      </c>
      <c r="D3263" s="115">
        <f>+'Ark1'!P5071</f>
        <v>1834</v>
      </c>
      <c r="E3263" s="115">
        <f>+'Ark1'!C5071</f>
        <v>2019</v>
      </c>
      <c r="F3263" s="116">
        <f>+IF('Ark1'!Q5071=0,"",'Ark1'!Q5071)</f>
        <v>1</v>
      </c>
      <c r="G3263" s="116">
        <f>+'Ark1'!R5071</f>
        <v>3</v>
      </c>
      <c r="H3263" s="116">
        <f>+'Ark1'!S5071</f>
        <v>3</v>
      </c>
      <c r="I3263" s="222">
        <f>+IF(G3263=0,"",'Ark1'!AA5071)</f>
        <v>1.4895729890764646E-2</v>
      </c>
      <c r="J3263" s="222">
        <f>+IF(G3263=0,"",'Ark1'!AB5071)</f>
        <v>1.6100488606873988E-2</v>
      </c>
      <c r="K3263" s="114">
        <f>+IF(G3263=0,"",'Ark1'!U5071)</f>
        <v>58.33333333333335</v>
      </c>
      <c r="L3263" s="222">
        <f>+IF(G3263=0,"",'Ark1'!W5071)</f>
        <v>86.833333333333314</v>
      </c>
      <c r="M3263" s="222">
        <f>+IF(G3263=0,"",'Ark1'!X5071)</f>
        <v>1.3523641850072816</v>
      </c>
      <c r="N3263" s="114">
        <f>+IF(G3263=0,"",'Ark1'!Y5071)</f>
        <v>0.47140452079081746</v>
      </c>
      <c r="O3263" s="116">
        <f>+IF(G3263=0,"",'Ark1'!Z5071)</f>
        <v>-90.630302668673522</v>
      </c>
      <c r="P3263" s="116">
        <f t="shared" si="53"/>
        <v>3</v>
      </c>
      <c r="Q3263" s="114">
        <f>+IF(G3263=0,"",'Ark1'!T5071)</f>
        <v>14</v>
      </c>
      <c r="R3263" s="222">
        <f>+IF(G3263=0,"",'Ark1'!V5071)</f>
        <v>94.077284218129364</v>
      </c>
      <c r="S3263" s="32"/>
    </row>
    <row r="3264" spans="1:19" x14ac:dyDescent="0.5">
      <c r="A3264" s="32"/>
      <c r="B3264" s="297" t="str">
        <f>+IF(E3264=2012,VLOOKUP(D3264,K_navn!$A$2:$C$359,2),"")</f>
        <v/>
      </c>
      <c r="C3264" s="297" t="str">
        <f>+IF(E3264=2012,VLOOKUP(D3264,K_navn!$A$2:$C$359,3),"")</f>
        <v/>
      </c>
      <c r="D3264" s="115">
        <f>+'Ark1'!P5072</f>
        <v>1834</v>
      </c>
      <c r="E3264" s="115">
        <f>+'Ark1'!C5072</f>
        <v>2020</v>
      </c>
      <c r="F3264" s="116">
        <f>+IF('Ark1'!Q5072=0,"",'Ark1'!Q5072)</f>
        <v>1</v>
      </c>
      <c r="G3264" s="116">
        <f>+'Ark1'!R5072</f>
        <v>8</v>
      </c>
      <c r="H3264" s="116">
        <f>+'Ark1'!S5072</f>
        <v>8</v>
      </c>
      <c r="I3264" s="222">
        <f>+IF(G3264=0,"",'Ark1'!AA5072)</f>
        <v>3.8317846537024622E-2</v>
      </c>
      <c r="J3264" s="222">
        <f>+IF(G3264=0,"",'Ark1'!AB5072)</f>
        <v>3.7706084569866363E-2</v>
      </c>
      <c r="K3264" s="114">
        <f>+IF(G3264=0,"",'Ark1'!U5072)</f>
        <v>61.5</v>
      </c>
      <c r="L3264" s="222">
        <f>+IF(G3264=0,"",'Ark1'!W5072)</f>
        <v>81.291249999999991</v>
      </c>
      <c r="M3264" s="222">
        <f>+IF(G3264=0,"",'Ark1'!X5072)</f>
        <v>7.997333051555426</v>
      </c>
      <c r="N3264" s="114">
        <f>+IF(G3264=0,"",'Ark1'!Y5072)</f>
        <v>1.7320508075688772</v>
      </c>
      <c r="O3264" s="116">
        <f>+IF(G3264=0,"",'Ark1'!Z5072)</f>
        <v>-70.212059140074857</v>
      </c>
      <c r="P3264" s="116">
        <f t="shared" si="53"/>
        <v>8</v>
      </c>
      <c r="Q3264" s="114">
        <f>+IF(G3264=0,"",'Ark1'!T5072)</f>
        <v>16.25</v>
      </c>
      <c r="R3264" s="222">
        <f>+IF(G3264=0,"",'Ark1'!V5072)</f>
        <v>88.072860238353201</v>
      </c>
      <c r="S3264" s="32"/>
    </row>
    <row r="3265" spans="1:19" x14ac:dyDescent="0.5">
      <c r="A3265" s="32"/>
      <c r="B3265" s="297" t="str">
        <f>+IF(E3265=2012,VLOOKUP(D3265,K_navn!$A$2:$C$359,2),"")</f>
        <v/>
      </c>
      <c r="C3265" s="297" t="str">
        <f>+IF(E3265=2012,VLOOKUP(D3265,K_navn!$A$2:$C$359,3),"")</f>
        <v/>
      </c>
      <c r="D3265" s="115">
        <f>+'Ark1'!P5073</f>
        <v>1834</v>
      </c>
      <c r="E3265" s="115">
        <f>+'Ark1'!C5073</f>
        <v>2021</v>
      </c>
      <c r="F3265" s="116">
        <f>+IF('Ark1'!Q5073=0,"",'Ark1'!Q5073)</f>
        <v>1</v>
      </c>
      <c r="G3265" s="116">
        <f>+'Ark1'!R5073</f>
        <v>1</v>
      </c>
      <c r="H3265" s="116">
        <f>+'Ark1'!S5073</f>
        <v>1</v>
      </c>
      <c r="I3265" s="222">
        <f>+IF(G3265=0,"",'Ark1'!AA5073)</f>
        <v>3.8034383082306391E-3</v>
      </c>
      <c r="J3265" s="222">
        <f>+IF(G3265=0,"",'Ark1'!AB5073)</f>
        <v>3.9884431430889889E-3</v>
      </c>
      <c r="K3265" s="114">
        <f>+IF(G3265=0,"",'Ark1'!U5073)</f>
        <v>59</v>
      </c>
      <c r="L3265" s="222">
        <f>+IF(G3265=0,"",'Ark1'!W5073)</f>
        <v>88.98</v>
      </c>
      <c r="M3265" s="222">
        <f>+IF(G3265=0,"",'Ark1'!X5073)</f>
        <v>0</v>
      </c>
      <c r="N3265" s="114">
        <f>+IF(G3265=0,"",'Ark1'!Y5073)</f>
        <v>0</v>
      </c>
      <c r="O3265" s="116">
        <f>+IF(G3265=0,"",'Ark1'!Z5073)</f>
        <v>0</v>
      </c>
      <c r="P3265" s="116">
        <f t="shared" si="53"/>
        <v>1</v>
      </c>
      <c r="Q3265" s="114">
        <f>+IF(G3265=0,"",'Ark1'!T5073)</f>
        <v>14</v>
      </c>
      <c r="R3265" s="222">
        <f>+IF(G3265=0,"",'Ark1'!V5073)</f>
        <v>96.403033586132196</v>
      </c>
      <c r="S3265" s="32"/>
    </row>
    <row r="3266" spans="1:19" x14ac:dyDescent="0.5">
      <c r="A3266" s="32"/>
      <c r="B3266" s="297" t="str">
        <f>+IF(E3266=2012,VLOOKUP(D3266,K_navn!$A$2:$C$359,2),"")</f>
        <v/>
      </c>
      <c r="C3266" s="297" t="str">
        <f>+IF(E3266=2012,VLOOKUP(D3266,K_navn!$A$2:$C$359,3),"")</f>
        <v/>
      </c>
      <c r="D3266" s="115">
        <f>+'Ark1'!P5074</f>
        <v>1834</v>
      </c>
      <c r="E3266" s="115">
        <f>+'Ark1'!C5074</f>
        <v>2022</v>
      </c>
      <c r="F3266" s="116">
        <f>+IF('Ark1'!Q5074=0,"",'Ark1'!Q5074)</f>
        <v>1</v>
      </c>
      <c r="G3266" s="116">
        <f>+'Ark1'!R5074</f>
        <v>5</v>
      </c>
      <c r="H3266" s="116">
        <f>+'Ark1'!S5074</f>
        <v>5</v>
      </c>
      <c r="I3266" s="222">
        <f>+IF(G3266=0,"",'Ark1'!AA5074)</f>
        <v>1.735809755250824E-2</v>
      </c>
      <c r="J3266" s="222">
        <f>+IF(G3266=0,"",'Ark1'!AB5074)</f>
        <v>1.7135794704095413E-2</v>
      </c>
      <c r="K3266" s="114">
        <f>+IF(G3266=0,"",'Ark1'!U5074)</f>
        <v>61.4</v>
      </c>
      <c r="L3266" s="222">
        <f>+IF(G3266=0,"",'Ark1'!W5074)</f>
        <v>84.660000000000011</v>
      </c>
      <c r="M3266" s="222">
        <f>+IF(G3266=0,"",'Ark1'!X5074)</f>
        <v>3.4319673658119925</v>
      </c>
      <c r="N3266" s="114">
        <f>+IF(G3266=0,"",'Ark1'!Y5074)</f>
        <v>1.4966629547096251</v>
      </c>
      <c r="O3266" s="116">
        <f>+IF(G3266=0,"",'Ark1'!Z5074)</f>
        <v>-83.792491491167254</v>
      </c>
      <c r="P3266" s="116">
        <f t="shared" si="53"/>
        <v>5</v>
      </c>
      <c r="Q3266" s="114">
        <f>+IF(G3266=0,"",'Ark1'!T5074)</f>
        <v>17</v>
      </c>
      <c r="R3266" s="222">
        <f>+IF(G3266=0,"",'Ark1'!V5074)</f>
        <v>91.72264355362951</v>
      </c>
      <c r="S3266" s="32"/>
    </row>
    <row r="3267" spans="1:19" x14ac:dyDescent="0.5">
      <c r="A3267" s="32"/>
      <c r="B3267" s="297" t="str">
        <f>+IF(E3267=2012,VLOOKUP(D3267,K_navn!$A$2:$C$359,2),"")</f>
        <v>Træna</v>
      </c>
      <c r="C3267" s="297" t="str">
        <f>+IF(E3267=2012,VLOOKUP(D3267,K_navn!$A$2:$C$359,3),"")</f>
        <v>Nordland</v>
      </c>
      <c r="D3267" s="115">
        <f>+'Ark1'!P5075</f>
        <v>1835</v>
      </c>
      <c r="E3267" s="115">
        <f>+'Ark1'!C5075</f>
        <v>2012</v>
      </c>
      <c r="F3267" s="116" t="str">
        <f>+IF('Ark1'!Q5075=0,"",'Ark1'!Q5075)</f>
        <v/>
      </c>
      <c r="G3267" s="116">
        <f>+'Ark1'!R5075</f>
        <v>0</v>
      </c>
      <c r="H3267" s="116">
        <f>+'Ark1'!S5075</f>
        <v>0</v>
      </c>
      <c r="I3267" s="222" t="str">
        <f>+IF(G3267=0,"",'Ark1'!AA5075)</f>
        <v/>
      </c>
      <c r="J3267" s="222" t="str">
        <f>+IF(G3267=0,"",'Ark1'!AB5075)</f>
        <v/>
      </c>
      <c r="K3267" s="114" t="str">
        <f>+IF(G3267=0,"",'Ark1'!U5075)</f>
        <v/>
      </c>
      <c r="L3267" s="222" t="str">
        <f>+IF(G3267=0,"",'Ark1'!W5075)</f>
        <v/>
      </c>
      <c r="M3267" s="222" t="str">
        <f>+IF(G3267=0,"",'Ark1'!X5075)</f>
        <v/>
      </c>
      <c r="N3267" s="114" t="str">
        <f>+IF(G3267=0,"",'Ark1'!Y5075)</f>
        <v/>
      </c>
      <c r="O3267" s="116" t="str">
        <f>+IF(G3267=0,"",'Ark1'!Z5075)</f>
        <v/>
      </c>
      <c r="P3267" s="116" t="str">
        <f t="shared" si="53"/>
        <v/>
      </c>
      <c r="Q3267" s="114" t="str">
        <f>+IF(G3267=0,"",'Ark1'!T5075)</f>
        <v/>
      </c>
      <c r="R3267" s="222" t="str">
        <f>+IF(G3267=0,"",'Ark1'!V5075)</f>
        <v/>
      </c>
      <c r="S3267" s="32"/>
    </row>
    <row r="3268" spans="1:19" x14ac:dyDescent="0.5">
      <c r="A3268" s="32"/>
      <c r="B3268" s="297" t="str">
        <f>+IF(E3268=2012,VLOOKUP(D3268,K_navn!$A$2:$C$359,2),"")</f>
        <v/>
      </c>
      <c r="C3268" s="297" t="str">
        <f>+IF(E3268=2012,VLOOKUP(D3268,K_navn!$A$2:$C$359,3),"")</f>
        <v/>
      </c>
      <c r="D3268" s="115">
        <f>+'Ark1'!P5076</f>
        <v>1835</v>
      </c>
      <c r="E3268" s="115">
        <f>+'Ark1'!C5076</f>
        <v>2013</v>
      </c>
      <c r="F3268" s="116" t="str">
        <f>+IF('Ark1'!Q5076=0,"",'Ark1'!Q5076)</f>
        <v/>
      </c>
      <c r="G3268" s="116">
        <f>+'Ark1'!R5076</f>
        <v>0</v>
      </c>
      <c r="H3268" s="116">
        <f>+'Ark1'!S5076</f>
        <v>0</v>
      </c>
      <c r="I3268" s="222" t="str">
        <f>+IF(G3268=0,"",'Ark1'!AA5076)</f>
        <v/>
      </c>
      <c r="J3268" s="222" t="str">
        <f>+IF(G3268=0,"",'Ark1'!AB5076)</f>
        <v/>
      </c>
      <c r="K3268" s="114" t="str">
        <f>+IF(G3268=0,"",'Ark1'!U5076)</f>
        <v/>
      </c>
      <c r="L3268" s="222" t="str">
        <f>+IF(G3268=0,"",'Ark1'!W5076)</f>
        <v/>
      </c>
      <c r="M3268" s="222" t="str">
        <f>+IF(G3268=0,"",'Ark1'!X5076)</f>
        <v/>
      </c>
      <c r="N3268" s="114" t="str">
        <f>+IF(G3268=0,"",'Ark1'!Y5076)</f>
        <v/>
      </c>
      <c r="O3268" s="116" t="str">
        <f>+IF(G3268=0,"",'Ark1'!Z5076)</f>
        <v/>
      </c>
      <c r="P3268" s="116" t="str">
        <f t="shared" si="53"/>
        <v/>
      </c>
      <c r="Q3268" s="114" t="str">
        <f>+IF(G3268=0,"",'Ark1'!T5076)</f>
        <v/>
      </c>
      <c r="R3268" s="222" t="str">
        <f>+IF(G3268=0,"",'Ark1'!V5076)</f>
        <v/>
      </c>
      <c r="S3268" s="32"/>
    </row>
    <row r="3269" spans="1:19" x14ac:dyDescent="0.5">
      <c r="A3269" s="32"/>
      <c r="B3269" s="297" t="str">
        <f>+IF(E3269=2012,VLOOKUP(D3269,K_navn!$A$2:$C$359,2),"")</f>
        <v/>
      </c>
      <c r="C3269" s="297" t="str">
        <f>+IF(E3269=2012,VLOOKUP(D3269,K_navn!$A$2:$C$359,3),"")</f>
        <v/>
      </c>
      <c r="D3269" s="115">
        <f>+'Ark1'!P5077</f>
        <v>1835</v>
      </c>
      <c r="E3269" s="115">
        <f>+'Ark1'!C5077</f>
        <v>2014</v>
      </c>
      <c r="F3269" s="116" t="str">
        <f>+IF('Ark1'!Q5077=0,"",'Ark1'!Q5077)</f>
        <v/>
      </c>
      <c r="G3269" s="116">
        <f>+'Ark1'!R5077</f>
        <v>0</v>
      </c>
      <c r="H3269" s="116">
        <f>+'Ark1'!S5077</f>
        <v>0</v>
      </c>
      <c r="I3269" s="222" t="str">
        <f>+IF(G3269=0,"",'Ark1'!AA5077)</f>
        <v/>
      </c>
      <c r="J3269" s="222" t="str">
        <f>+IF(G3269=0,"",'Ark1'!AB5077)</f>
        <v/>
      </c>
      <c r="K3269" s="114" t="str">
        <f>+IF(G3269=0,"",'Ark1'!U5077)</f>
        <v/>
      </c>
      <c r="L3269" s="222" t="str">
        <f>+IF(G3269=0,"",'Ark1'!W5077)</f>
        <v/>
      </c>
      <c r="M3269" s="222" t="str">
        <f>+IF(G3269=0,"",'Ark1'!X5077)</f>
        <v/>
      </c>
      <c r="N3269" s="114" t="str">
        <f>+IF(G3269=0,"",'Ark1'!Y5077)</f>
        <v/>
      </c>
      <c r="O3269" s="116" t="str">
        <f>+IF(G3269=0,"",'Ark1'!Z5077)</f>
        <v/>
      </c>
      <c r="P3269" s="116" t="str">
        <f t="shared" si="53"/>
        <v/>
      </c>
      <c r="Q3269" s="114" t="str">
        <f>+IF(G3269=0,"",'Ark1'!T5077)</f>
        <v/>
      </c>
      <c r="R3269" s="222" t="str">
        <f>+IF(G3269=0,"",'Ark1'!V5077)</f>
        <v/>
      </c>
      <c r="S3269" s="32"/>
    </row>
    <row r="3270" spans="1:19" x14ac:dyDescent="0.5">
      <c r="A3270" s="32"/>
      <c r="B3270" s="297" t="str">
        <f>+IF(E3270=2012,VLOOKUP(D3270,K_navn!$A$2:$C$359,2),"")</f>
        <v/>
      </c>
      <c r="C3270" s="297" t="str">
        <f>+IF(E3270=2012,VLOOKUP(D3270,K_navn!$A$2:$C$359,3),"")</f>
        <v/>
      </c>
      <c r="D3270" s="115">
        <f>+'Ark1'!P5078</f>
        <v>1835</v>
      </c>
      <c r="E3270" s="115">
        <f>+'Ark1'!C5078</f>
        <v>2015</v>
      </c>
      <c r="F3270" s="116" t="str">
        <f>+IF('Ark1'!Q5078=0,"",'Ark1'!Q5078)</f>
        <v/>
      </c>
      <c r="G3270" s="116">
        <f>+'Ark1'!R5078</f>
        <v>0</v>
      </c>
      <c r="H3270" s="116">
        <f>+'Ark1'!S5078</f>
        <v>0</v>
      </c>
      <c r="I3270" s="222" t="str">
        <f>+IF(G3270=0,"",'Ark1'!AA5078)</f>
        <v/>
      </c>
      <c r="J3270" s="222" t="str">
        <f>+IF(G3270=0,"",'Ark1'!AB5078)</f>
        <v/>
      </c>
      <c r="K3270" s="114" t="str">
        <f>+IF(G3270=0,"",'Ark1'!U5078)</f>
        <v/>
      </c>
      <c r="L3270" s="222" t="str">
        <f>+IF(G3270=0,"",'Ark1'!W5078)</f>
        <v/>
      </c>
      <c r="M3270" s="222" t="str">
        <f>+IF(G3270=0,"",'Ark1'!X5078)</f>
        <v/>
      </c>
      <c r="N3270" s="114" t="str">
        <f>+IF(G3270=0,"",'Ark1'!Y5078)</f>
        <v/>
      </c>
      <c r="O3270" s="116" t="str">
        <f>+IF(G3270=0,"",'Ark1'!Z5078)</f>
        <v/>
      </c>
      <c r="P3270" s="116" t="str">
        <f t="shared" si="53"/>
        <v/>
      </c>
      <c r="Q3270" s="114" t="str">
        <f>+IF(G3270=0,"",'Ark1'!T5078)</f>
        <v/>
      </c>
      <c r="R3270" s="222" t="str">
        <f>+IF(G3270=0,"",'Ark1'!V5078)</f>
        <v/>
      </c>
      <c r="S3270" s="32"/>
    </row>
    <row r="3271" spans="1:19" x14ac:dyDescent="0.5">
      <c r="A3271" s="32"/>
      <c r="B3271" s="297" t="str">
        <f>+IF(E3271=2012,VLOOKUP(D3271,K_navn!$A$2:$C$359,2),"")</f>
        <v/>
      </c>
      <c r="C3271" s="297" t="str">
        <f>+IF(E3271=2012,VLOOKUP(D3271,K_navn!$A$2:$C$359,3),"")</f>
        <v/>
      </c>
      <c r="D3271" s="115">
        <f>+'Ark1'!P5079</f>
        <v>1835</v>
      </c>
      <c r="E3271" s="115">
        <f>+'Ark1'!C5079</f>
        <v>2016</v>
      </c>
      <c r="F3271" s="116" t="str">
        <f>+IF('Ark1'!Q5079=0,"",'Ark1'!Q5079)</f>
        <v/>
      </c>
      <c r="G3271" s="116">
        <f>+'Ark1'!R5079</f>
        <v>0</v>
      </c>
      <c r="H3271" s="116">
        <f>+'Ark1'!S5079</f>
        <v>0</v>
      </c>
      <c r="I3271" s="222" t="str">
        <f>+IF(G3271=0,"",'Ark1'!AA5079)</f>
        <v/>
      </c>
      <c r="J3271" s="222" t="str">
        <f>+IF(G3271=0,"",'Ark1'!AB5079)</f>
        <v/>
      </c>
      <c r="K3271" s="114" t="str">
        <f>+IF(G3271=0,"",'Ark1'!U5079)</f>
        <v/>
      </c>
      <c r="L3271" s="222" t="str">
        <f>+IF(G3271=0,"",'Ark1'!W5079)</f>
        <v/>
      </c>
      <c r="M3271" s="222" t="str">
        <f>+IF(G3271=0,"",'Ark1'!X5079)</f>
        <v/>
      </c>
      <c r="N3271" s="114" t="str">
        <f>+IF(G3271=0,"",'Ark1'!Y5079)</f>
        <v/>
      </c>
      <c r="O3271" s="116" t="str">
        <f>+IF(G3271=0,"",'Ark1'!Z5079)</f>
        <v/>
      </c>
      <c r="P3271" s="116" t="str">
        <f t="shared" si="53"/>
        <v/>
      </c>
      <c r="Q3271" s="114" t="str">
        <f>+IF(G3271=0,"",'Ark1'!T5079)</f>
        <v/>
      </c>
      <c r="R3271" s="222" t="str">
        <f>+IF(G3271=0,"",'Ark1'!V5079)</f>
        <v/>
      </c>
      <c r="S3271" s="32"/>
    </row>
    <row r="3272" spans="1:19" x14ac:dyDescent="0.5">
      <c r="A3272" s="32"/>
      <c r="B3272" s="297" t="str">
        <f>+IF(E3272=2012,VLOOKUP(D3272,K_navn!$A$2:$C$359,2),"")</f>
        <v/>
      </c>
      <c r="C3272" s="297" t="str">
        <f>+IF(E3272=2012,VLOOKUP(D3272,K_navn!$A$2:$C$359,3),"")</f>
        <v/>
      </c>
      <c r="D3272" s="115">
        <f>+'Ark1'!P5080</f>
        <v>1835</v>
      </c>
      <c r="E3272" s="115">
        <f>+'Ark1'!C5080</f>
        <v>2017</v>
      </c>
      <c r="F3272" s="116" t="str">
        <f>+IF('Ark1'!Q5080=0,"",'Ark1'!Q5080)</f>
        <v/>
      </c>
      <c r="G3272" s="116">
        <f>+'Ark1'!R5080</f>
        <v>0</v>
      </c>
      <c r="H3272" s="116">
        <f>+'Ark1'!S5080</f>
        <v>0</v>
      </c>
      <c r="I3272" s="222" t="str">
        <f>+IF(G3272=0,"",'Ark1'!AA5080)</f>
        <v/>
      </c>
      <c r="J3272" s="222" t="str">
        <f>+IF(G3272=0,"",'Ark1'!AB5080)</f>
        <v/>
      </c>
      <c r="K3272" s="114" t="str">
        <f>+IF(G3272=0,"",'Ark1'!U5080)</f>
        <v/>
      </c>
      <c r="L3272" s="222" t="str">
        <f>+IF(G3272=0,"",'Ark1'!W5080)</f>
        <v/>
      </c>
      <c r="M3272" s="222" t="str">
        <f>+IF(G3272=0,"",'Ark1'!X5080)</f>
        <v/>
      </c>
      <c r="N3272" s="114" t="str">
        <f>+IF(G3272=0,"",'Ark1'!Y5080)</f>
        <v/>
      </c>
      <c r="O3272" s="116" t="str">
        <f>+IF(G3272=0,"",'Ark1'!Z5080)</f>
        <v/>
      </c>
      <c r="P3272" s="116" t="str">
        <f t="shared" si="53"/>
        <v/>
      </c>
      <c r="Q3272" s="114" t="str">
        <f>+IF(G3272=0,"",'Ark1'!T5080)</f>
        <v/>
      </c>
      <c r="R3272" s="222" t="str">
        <f>+IF(G3272=0,"",'Ark1'!V5080)</f>
        <v/>
      </c>
      <c r="S3272" s="32"/>
    </row>
    <row r="3273" spans="1:19" x14ac:dyDescent="0.5">
      <c r="A3273" s="32"/>
      <c r="B3273" s="297" t="str">
        <f>+IF(E3273=2012,VLOOKUP(D3273,K_navn!$A$2:$C$359,2),"")</f>
        <v/>
      </c>
      <c r="C3273" s="297" t="str">
        <f>+IF(E3273=2012,VLOOKUP(D3273,K_navn!$A$2:$C$359,3),"")</f>
        <v/>
      </c>
      <c r="D3273" s="115">
        <f>+'Ark1'!P5081</f>
        <v>1835</v>
      </c>
      <c r="E3273" s="115">
        <f>+'Ark1'!C5081</f>
        <v>2018</v>
      </c>
      <c r="F3273" s="116" t="str">
        <f>+IF('Ark1'!Q5081=0,"",'Ark1'!Q5081)</f>
        <v/>
      </c>
      <c r="G3273" s="116">
        <f>+'Ark1'!R5081</f>
        <v>0</v>
      </c>
      <c r="H3273" s="116">
        <f>+'Ark1'!S5081</f>
        <v>0</v>
      </c>
      <c r="I3273" s="222" t="str">
        <f>+IF(G3273=0,"",'Ark1'!AA5081)</f>
        <v/>
      </c>
      <c r="J3273" s="222" t="str">
        <f>+IF(G3273=0,"",'Ark1'!AB5081)</f>
        <v/>
      </c>
      <c r="K3273" s="114" t="str">
        <f>+IF(G3273=0,"",'Ark1'!U5081)</f>
        <v/>
      </c>
      <c r="L3273" s="222" t="str">
        <f>+IF(G3273=0,"",'Ark1'!W5081)</f>
        <v/>
      </c>
      <c r="M3273" s="222" t="str">
        <f>+IF(G3273=0,"",'Ark1'!X5081)</f>
        <v/>
      </c>
      <c r="N3273" s="114" t="str">
        <f>+IF(G3273=0,"",'Ark1'!Y5081)</f>
        <v/>
      </c>
      <c r="O3273" s="116" t="str">
        <f>+IF(G3273=0,"",'Ark1'!Z5081)</f>
        <v/>
      </c>
      <c r="P3273" s="116" t="str">
        <f t="shared" si="53"/>
        <v/>
      </c>
      <c r="Q3273" s="114" t="str">
        <f>+IF(G3273=0,"",'Ark1'!T5081)</f>
        <v/>
      </c>
      <c r="R3273" s="222" t="str">
        <f>+IF(G3273=0,"",'Ark1'!V5081)</f>
        <v/>
      </c>
      <c r="S3273" s="32"/>
    </row>
    <row r="3274" spans="1:19" x14ac:dyDescent="0.5">
      <c r="A3274" s="32"/>
      <c r="B3274" s="297" t="str">
        <f>+IF(E3274=2012,VLOOKUP(D3274,K_navn!$A$2:$C$359,2),"")</f>
        <v/>
      </c>
      <c r="C3274" s="297" t="str">
        <f>+IF(E3274=2012,VLOOKUP(D3274,K_navn!$A$2:$C$359,3),"")</f>
        <v/>
      </c>
      <c r="D3274" s="115">
        <f>+'Ark1'!P5082</f>
        <v>1835</v>
      </c>
      <c r="E3274" s="115">
        <f>+'Ark1'!C5082</f>
        <v>2019</v>
      </c>
      <c r="F3274" s="116" t="str">
        <f>+IF('Ark1'!Q5082=0,"",'Ark1'!Q5082)</f>
        <v/>
      </c>
      <c r="G3274" s="116">
        <f>+'Ark1'!R5082</f>
        <v>0</v>
      </c>
      <c r="H3274" s="116">
        <f>+'Ark1'!S5082</f>
        <v>0</v>
      </c>
      <c r="I3274" s="222" t="str">
        <f>+IF(G3274=0,"",'Ark1'!AA5082)</f>
        <v/>
      </c>
      <c r="J3274" s="222" t="str">
        <f>+IF(G3274=0,"",'Ark1'!AB5082)</f>
        <v/>
      </c>
      <c r="K3274" s="114" t="str">
        <f>+IF(G3274=0,"",'Ark1'!U5082)</f>
        <v/>
      </c>
      <c r="L3274" s="222" t="str">
        <f>+IF(G3274=0,"",'Ark1'!W5082)</f>
        <v/>
      </c>
      <c r="M3274" s="222" t="str">
        <f>+IF(G3274=0,"",'Ark1'!X5082)</f>
        <v/>
      </c>
      <c r="N3274" s="114" t="str">
        <f>+IF(G3274=0,"",'Ark1'!Y5082)</f>
        <v/>
      </c>
      <c r="O3274" s="116" t="str">
        <f>+IF(G3274=0,"",'Ark1'!Z5082)</f>
        <v/>
      </c>
      <c r="P3274" s="116" t="str">
        <f t="shared" si="53"/>
        <v/>
      </c>
      <c r="Q3274" s="114" t="str">
        <f>+IF(G3274=0,"",'Ark1'!T5082)</f>
        <v/>
      </c>
      <c r="R3274" s="222" t="str">
        <f>+IF(G3274=0,"",'Ark1'!V5082)</f>
        <v/>
      </c>
      <c r="S3274" s="32"/>
    </row>
    <row r="3275" spans="1:19" x14ac:dyDescent="0.5">
      <c r="A3275" s="32"/>
      <c r="B3275" s="297" t="str">
        <f>+IF(E3275=2012,VLOOKUP(D3275,K_navn!$A$2:$C$359,2),"")</f>
        <v/>
      </c>
      <c r="C3275" s="297" t="str">
        <f>+IF(E3275=2012,VLOOKUP(D3275,K_navn!$A$2:$C$359,3),"")</f>
        <v/>
      </c>
      <c r="D3275" s="115">
        <f>+'Ark1'!P5083</f>
        <v>1835</v>
      </c>
      <c r="E3275" s="115">
        <f>+'Ark1'!C5083</f>
        <v>2020</v>
      </c>
      <c r="F3275" s="116" t="str">
        <f>+IF('Ark1'!Q5083=0,"",'Ark1'!Q5083)</f>
        <v/>
      </c>
      <c r="G3275" s="116">
        <f>+'Ark1'!R5083</f>
        <v>0</v>
      </c>
      <c r="H3275" s="116">
        <f>+'Ark1'!S5083</f>
        <v>0</v>
      </c>
      <c r="I3275" s="222" t="str">
        <f>+IF(G3275=0,"",'Ark1'!AA5083)</f>
        <v/>
      </c>
      <c r="J3275" s="222" t="str">
        <f>+IF(G3275=0,"",'Ark1'!AB5083)</f>
        <v/>
      </c>
      <c r="K3275" s="114" t="str">
        <f>+IF(G3275=0,"",'Ark1'!U5083)</f>
        <v/>
      </c>
      <c r="L3275" s="222" t="str">
        <f>+IF(G3275=0,"",'Ark1'!W5083)</f>
        <v/>
      </c>
      <c r="M3275" s="222" t="str">
        <f>+IF(G3275=0,"",'Ark1'!X5083)</f>
        <v/>
      </c>
      <c r="N3275" s="114" t="str">
        <f>+IF(G3275=0,"",'Ark1'!Y5083)</f>
        <v/>
      </c>
      <c r="O3275" s="116" t="str">
        <f>+IF(G3275=0,"",'Ark1'!Z5083)</f>
        <v/>
      </c>
      <c r="P3275" s="116" t="str">
        <f t="shared" si="53"/>
        <v/>
      </c>
      <c r="Q3275" s="114" t="str">
        <f>+IF(G3275=0,"",'Ark1'!T5083)</f>
        <v/>
      </c>
      <c r="R3275" s="222" t="str">
        <f>+IF(G3275=0,"",'Ark1'!V5083)</f>
        <v/>
      </c>
      <c r="S3275" s="32"/>
    </row>
    <row r="3276" spans="1:19" x14ac:dyDescent="0.5">
      <c r="A3276" s="32"/>
      <c r="B3276" s="297" t="str">
        <f>+IF(E3276=2012,VLOOKUP(D3276,K_navn!$A$2:$C$359,2),"")</f>
        <v/>
      </c>
      <c r="C3276" s="297" t="str">
        <f>+IF(E3276=2012,VLOOKUP(D3276,K_navn!$A$2:$C$359,3),"")</f>
        <v/>
      </c>
      <c r="D3276" s="115">
        <f>+'Ark1'!P5084</f>
        <v>1835</v>
      </c>
      <c r="E3276" s="115">
        <f>+'Ark1'!C5084</f>
        <v>2021</v>
      </c>
      <c r="F3276" s="116" t="str">
        <f>+IF('Ark1'!Q5084=0,"",'Ark1'!Q5084)</f>
        <v/>
      </c>
      <c r="G3276" s="116">
        <f>+'Ark1'!R5084</f>
        <v>0</v>
      </c>
      <c r="H3276" s="116">
        <f>+'Ark1'!S5084</f>
        <v>0</v>
      </c>
      <c r="I3276" s="222" t="str">
        <f>+IF(G3276=0,"",'Ark1'!AA5084)</f>
        <v/>
      </c>
      <c r="J3276" s="222" t="str">
        <f>+IF(G3276=0,"",'Ark1'!AB5084)</f>
        <v/>
      </c>
      <c r="K3276" s="114" t="str">
        <f>+IF(G3276=0,"",'Ark1'!U5084)</f>
        <v/>
      </c>
      <c r="L3276" s="222" t="str">
        <f>+IF(G3276=0,"",'Ark1'!W5084)</f>
        <v/>
      </c>
      <c r="M3276" s="222" t="str">
        <f>+IF(G3276=0,"",'Ark1'!X5084)</f>
        <v/>
      </c>
      <c r="N3276" s="114" t="str">
        <f>+IF(G3276=0,"",'Ark1'!Y5084)</f>
        <v/>
      </c>
      <c r="O3276" s="116" t="str">
        <f>+IF(G3276=0,"",'Ark1'!Z5084)</f>
        <v/>
      </c>
      <c r="P3276" s="116" t="str">
        <f t="shared" si="53"/>
        <v/>
      </c>
      <c r="Q3276" s="114" t="str">
        <f>+IF(G3276=0,"",'Ark1'!T5084)</f>
        <v/>
      </c>
      <c r="R3276" s="222" t="str">
        <f>+IF(G3276=0,"",'Ark1'!V5084)</f>
        <v/>
      </c>
      <c r="S3276" s="32"/>
    </row>
    <row r="3277" spans="1:19" x14ac:dyDescent="0.5">
      <c r="A3277" s="32"/>
      <c r="B3277" s="297" t="str">
        <f>+IF(E3277=2012,VLOOKUP(D3277,K_navn!$A$2:$C$359,2),"")</f>
        <v/>
      </c>
      <c r="C3277" s="297" t="str">
        <f>+IF(E3277=2012,VLOOKUP(D3277,K_navn!$A$2:$C$359,3),"")</f>
        <v/>
      </c>
      <c r="D3277" s="115">
        <f>+'Ark1'!P5085</f>
        <v>1835</v>
      </c>
      <c r="E3277" s="115">
        <f>+'Ark1'!C5085</f>
        <v>2022</v>
      </c>
      <c r="F3277" s="116" t="str">
        <f>+IF('Ark1'!Q5085=0,"",'Ark1'!Q5085)</f>
        <v/>
      </c>
      <c r="G3277" s="116">
        <f>+'Ark1'!R5085</f>
        <v>0</v>
      </c>
      <c r="H3277" s="116">
        <f>+'Ark1'!S5085</f>
        <v>0</v>
      </c>
      <c r="I3277" s="222" t="str">
        <f>+IF(G3277=0,"",'Ark1'!AA5085)</f>
        <v/>
      </c>
      <c r="J3277" s="222" t="str">
        <f>+IF(G3277=0,"",'Ark1'!AB5085)</f>
        <v/>
      </c>
      <c r="K3277" s="114" t="str">
        <f>+IF(G3277=0,"",'Ark1'!U5085)</f>
        <v/>
      </c>
      <c r="L3277" s="222" t="str">
        <f>+IF(G3277=0,"",'Ark1'!W5085)</f>
        <v/>
      </c>
      <c r="M3277" s="222" t="str">
        <f>+IF(G3277=0,"",'Ark1'!X5085)</f>
        <v/>
      </c>
      <c r="N3277" s="114" t="str">
        <f>+IF(G3277=0,"",'Ark1'!Y5085)</f>
        <v/>
      </c>
      <c r="O3277" s="116" t="str">
        <f>+IF(G3277=0,"",'Ark1'!Z5085)</f>
        <v/>
      </c>
      <c r="P3277" s="116" t="str">
        <f t="shared" si="53"/>
        <v/>
      </c>
      <c r="Q3277" s="114" t="str">
        <f>+IF(G3277=0,"",'Ark1'!T5085)</f>
        <v/>
      </c>
      <c r="R3277" s="222" t="str">
        <f>+IF(G3277=0,"",'Ark1'!V5085)</f>
        <v/>
      </c>
      <c r="S3277" s="32"/>
    </row>
    <row r="3278" spans="1:19" x14ac:dyDescent="0.5">
      <c r="A3278" s="32"/>
      <c r="B3278" s="297" t="str">
        <f>+IF(E3278=2012,VLOOKUP(D3278,K_navn!$A$2:$C$359,2),"")</f>
        <v>Rødøy</v>
      </c>
      <c r="C3278" s="297" t="str">
        <f>+IF(E3278=2012,VLOOKUP(D3278,K_navn!$A$2:$C$359,3),"")</f>
        <v>Nordland</v>
      </c>
      <c r="D3278" s="115">
        <f>+'Ark1'!P5086</f>
        <v>1836</v>
      </c>
      <c r="E3278" s="115">
        <f>+'Ark1'!C5086</f>
        <v>2012</v>
      </c>
      <c r="F3278" s="116" t="str">
        <f>+IF('Ark1'!Q5086=0,"",'Ark1'!Q5086)</f>
        <v/>
      </c>
      <c r="G3278" s="116">
        <f>+'Ark1'!R5086</f>
        <v>0</v>
      </c>
      <c r="H3278" s="116">
        <f>+'Ark1'!S5086</f>
        <v>0</v>
      </c>
      <c r="I3278" s="222" t="str">
        <f>+IF(G3278=0,"",'Ark1'!AA5086)</f>
        <v/>
      </c>
      <c r="J3278" s="222" t="str">
        <f>+IF(G3278=0,"",'Ark1'!AB5086)</f>
        <v/>
      </c>
      <c r="K3278" s="114" t="str">
        <f>+IF(G3278=0,"",'Ark1'!U5086)</f>
        <v/>
      </c>
      <c r="L3278" s="222" t="str">
        <f>+IF(G3278=0,"",'Ark1'!W5086)</f>
        <v/>
      </c>
      <c r="M3278" s="222" t="str">
        <f>+IF(G3278=0,"",'Ark1'!X5086)</f>
        <v/>
      </c>
      <c r="N3278" s="114" t="str">
        <f>+IF(G3278=0,"",'Ark1'!Y5086)</f>
        <v/>
      </c>
      <c r="O3278" s="116" t="str">
        <f>+IF(G3278=0,"",'Ark1'!Z5086)</f>
        <v/>
      </c>
      <c r="P3278" s="116" t="str">
        <f t="shared" si="53"/>
        <v/>
      </c>
      <c r="Q3278" s="114" t="str">
        <f>+IF(G3278=0,"",'Ark1'!T5086)</f>
        <v/>
      </c>
      <c r="R3278" s="222" t="str">
        <f>+IF(G3278=0,"",'Ark1'!V5086)</f>
        <v/>
      </c>
      <c r="S3278" s="32"/>
    </row>
    <row r="3279" spans="1:19" x14ac:dyDescent="0.5">
      <c r="A3279" s="32"/>
      <c r="B3279" s="297" t="str">
        <f>+IF(E3279=2012,VLOOKUP(D3279,K_navn!$A$2:$C$359,2),"")</f>
        <v/>
      </c>
      <c r="C3279" s="297" t="str">
        <f>+IF(E3279=2012,VLOOKUP(D3279,K_navn!$A$2:$C$359,3),"")</f>
        <v/>
      </c>
      <c r="D3279" s="115">
        <f>+'Ark1'!P5087</f>
        <v>1836</v>
      </c>
      <c r="E3279" s="115">
        <f>+'Ark1'!C5087</f>
        <v>2013</v>
      </c>
      <c r="F3279" s="116" t="str">
        <f>+IF('Ark1'!Q5087=0,"",'Ark1'!Q5087)</f>
        <v/>
      </c>
      <c r="G3279" s="116">
        <f>+'Ark1'!R5087</f>
        <v>0</v>
      </c>
      <c r="H3279" s="116">
        <f>+'Ark1'!S5087</f>
        <v>0</v>
      </c>
      <c r="I3279" s="222" t="str">
        <f>+IF(G3279=0,"",'Ark1'!AA5087)</f>
        <v/>
      </c>
      <c r="J3279" s="222" t="str">
        <f>+IF(G3279=0,"",'Ark1'!AB5087)</f>
        <v/>
      </c>
      <c r="K3279" s="114" t="str">
        <f>+IF(G3279=0,"",'Ark1'!U5087)</f>
        <v/>
      </c>
      <c r="L3279" s="222" t="str">
        <f>+IF(G3279=0,"",'Ark1'!W5087)</f>
        <v/>
      </c>
      <c r="M3279" s="222" t="str">
        <f>+IF(G3279=0,"",'Ark1'!X5087)</f>
        <v/>
      </c>
      <c r="N3279" s="114" t="str">
        <f>+IF(G3279=0,"",'Ark1'!Y5087)</f>
        <v/>
      </c>
      <c r="O3279" s="116" t="str">
        <f>+IF(G3279=0,"",'Ark1'!Z5087)</f>
        <v/>
      </c>
      <c r="P3279" s="116" t="str">
        <f t="shared" si="53"/>
        <v/>
      </c>
      <c r="Q3279" s="114" t="str">
        <f>+IF(G3279=0,"",'Ark1'!T5087)</f>
        <v/>
      </c>
      <c r="R3279" s="222" t="str">
        <f>+IF(G3279=0,"",'Ark1'!V5087)</f>
        <v/>
      </c>
      <c r="S3279" s="32"/>
    </row>
    <row r="3280" spans="1:19" x14ac:dyDescent="0.5">
      <c r="A3280" s="32"/>
      <c r="B3280" s="297" t="str">
        <f>+IF(E3280=2012,VLOOKUP(D3280,K_navn!$A$2:$C$359,2),"")</f>
        <v/>
      </c>
      <c r="C3280" s="297" t="str">
        <f>+IF(E3280=2012,VLOOKUP(D3280,K_navn!$A$2:$C$359,3),"")</f>
        <v/>
      </c>
      <c r="D3280" s="115">
        <f>+'Ark1'!P5088</f>
        <v>1836</v>
      </c>
      <c r="E3280" s="115">
        <f>+'Ark1'!C5088</f>
        <v>2014</v>
      </c>
      <c r="F3280" s="116" t="str">
        <f>+IF('Ark1'!Q5088=0,"",'Ark1'!Q5088)</f>
        <v/>
      </c>
      <c r="G3280" s="116">
        <f>+'Ark1'!R5088</f>
        <v>0</v>
      </c>
      <c r="H3280" s="116">
        <f>+'Ark1'!S5088</f>
        <v>0</v>
      </c>
      <c r="I3280" s="222" t="str">
        <f>+IF(G3280=0,"",'Ark1'!AA5088)</f>
        <v/>
      </c>
      <c r="J3280" s="222" t="str">
        <f>+IF(G3280=0,"",'Ark1'!AB5088)</f>
        <v/>
      </c>
      <c r="K3280" s="114" t="str">
        <f>+IF(G3280=0,"",'Ark1'!U5088)</f>
        <v/>
      </c>
      <c r="L3280" s="222" t="str">
        <f>+IF(G3280=0,"",'Ark1'!W5088)</f>
        <v/>
      </c>
      <c r="M3280" s="222" t="str">
        <f>+IF(G3280=0,"",'Ark1'!X5088)</f>
        <v/>
      </c>
      <c r="N3280" s="114" t="str">
        <f>+IF(G3280=0,"",'Ark1'!Y5088)</f>
        <v/>
      </c>
      <c r="O3280" s="116" t="str">
        <f>+IF(G3280=0,"",'Ark1'!Z5088)</f>
        <v/>
      </c>
      <c r="P3280" s="116" t="str">
        <f t="shared" si="53"/>
        <v/>
      </c>
      <c r="Q3280" s="114" t="str">
        <f>+IF(G3280=0,"",'Ark1'!T5088)</f>
        <v/>
      </c>
      <c r="R3280" s="222" t="str">
        <f>+IF(G3280=0,"",'Ark1'!V5088)</f>
        <v/>
      </c>
      <c r="S3280" s="32"/>
    </row>
    <row r="3281" spans="1:19" x14ac:dyDescent="0.5">
      <c r="A3281" s="32"/>
      <c r="B3281" s="297" t="str">
        <f>+IF(E3281=2012,VLOOKUP(D3281,K_navn!$A$2:$C$359,2),"")</f>
        <v/>
      </c>
      <c r="C3281" s="297" t="str">
        <f>+IF(E3281=2012,VLOOKUP(D3281,K_navn!$A$2:$C$359,3),"")</f>
        <v/>
      </c>
      <c r="D3281" s="115">
        <f>+'Ark1'!P5089</f>
        <v>1836</v>
      </c>
      <c r="E3281" s="115">
        <f>+'Ark1'!C5089</f>
        <v>2015</v>
      </c>
      <c r="F3281" s="116" t="str">
        <f>+IF('Ark1'!Q5089=0,"",'Ark1'!Q5089)</f>
        <v/>
      </c>
      <c r="G3281" s="116">
        <f>+'Ark1'!R5089</f>
        <v>0</v>
      </c>
      <c r="H3281" s="116">
        <f>+'Ark1'!S5089</f>
        <v>0</v>
      </c>
      <c r="I3281" s="222" t="str">
        <f>+IF(G3281=0,"",'Ark1'!AA5089)</f>
        <v/>
      </c>
      <c r="J3281" s="222" t="str">
        <f>+IF(G3281=0,"",'Ark1'!AB5089)</f>
        <v/>
      </c>
      <c r="K3281" s="114" t="str">
        <f>+IF(G3281=0,"",'Ark1'!U5089)</f>
        <v/>
      </c>
      <c r="L3281" s="222" t="str">
        <f>+IF(G3281=0,"",'Ark1'!W5089)</f>
        <v/>
      </c>
      <c r="M3281" s="222" t="str">
        <f>+IF(G3281=0,"",'Ark1'!X5089)</f>
        <v/>
      </c>
      <c r="N3281" s="114" t="str">
        <f>+IF(G3281=0,"",'Ark1'!Y5089)</f>
        <v/>
      </c>
      <c r="O3281" s="116" t="str">
        <f>+IF(G3281=0,"",'Ark1'!Z5089)</f>
        <v/>
      </c>
      <c r="P3281" s="116" t="str">
        <f t="shared" si="53"/>
        <v/>
      </c>
      <c r="Q3281" s="114" t="str">
        <f>+IF(G3281=0,"",'Ark1'!T5089)</f>
        <v/>
      </c>
      <c r="R3281" s="222" t="str">
        <f>+IF(G3281=0,"",'Ark1'!V5089)</f>
        <v/>
      </c>
      <c r="S3281" s="32"/>
    </row>
    <row r="3282" spans="1:19" x14ac:dyDescent="0.5">
      <c r="A3282" s="32"/>
      <c r="B3282" s="297" t="str">
        <f>+IF(E3282=2012,VLOOKUP(D3282,K_navn!$A$2:$C$359,2),"")</f>
        <v/>
      </c>
      <c r="C3282" s="297" t="str">
        <f>+IF(E3282=2012,VLOOKUP(D3282,K_navn!$A$2:$C$359,3),"")</f>
        <v/>
      </c>
      <c r="D3282" s="115">
        <f>+'Ark1'!P5090</f>
        <v>1836</v>
      </c>
      <c r="E3282" s="115">
        <f>+'Ark1'!C5090</f>
        <v>2016</v>
      </c>
      <c r="F3282" s="116" t="str">
        <f>+IF('Ark1'!Q5090=0,"",'Ark1'!Q5090)</f>
        <v/>
      </c>
      <c r="G3282" s="116">
        <f>+'Ark1'!R5090</f>
        <v>0</v>
      </c>
      <c r="H3282" s="116">
        <f>+'Ark1'!S5090</f>
        <v>0</v>
      </c>
      <c r="I3282" s="222" t="str">
        <f>+IF(G3282=0,"",'Ark1'!AA5090)</f>
        <v/>
      </c>
      <c r="J3282" s="222" t="str">
        <f>+IF(G3282=0,"",'Ark1'!AB5090)</f>
        <v/>
      </c>
      <c r="K3282" s="114" t="str">
        <f>+IF(G3282=0,"",'Ark1'!U5090)</f>
        <v/>
      </c>
      <c r="L3282" s="222" t="str">
        <f>+IF(G3282=0,"",'Ark1'!W5090)</f>
        <v/>
      </c>
      <c r="M3282" s="222" t="str">
        <f>+IF(G3282=0,"",'Ark1'!X5090)</f>
        <v/>
      </c>
      <c r="N3282" s="114" t="str">
        <f>+IF(G3282=0,"",'Ark1'!Y5090)</f>
        <v/>
      </c>
      <c r="O3282" s="116" t="str">
        <f>+IF(G3282=0,"",'Ark1'!Z5090)</f>
        <v/>
      </c>
      <c r="P3282" s="116" t="str">
        <f t="shared" si="53"/>
        <v/>
      </c>
      <c r="Q3282" s="114" t="str">
        <f>+IF(G3282=0,"",'Ark1'!T5090)</f>
        <v/>
      </c>
      <c r="R3282" s="222" t="str">
        <f>+IF(G3282=0,"",'Ark1'!V5090)</f>
        <v/>
      </c>
      <c r="S3282" s="32"/>
    </row>
    <row r="3283" spans="1:19" x14ac:dyDescent="0.5">
      <c r="A3283" s="32"/>
      <c r="B3283" s="297" t="str">
        <f>+IF(E3283=2012,VLOOKUP(D3283,K_navn!$A$2:$C$359,2),"")</f>
        <v/>
      </c>
      <c r="C3283" s="297" t="str">
        <f>+IF(E3283=2012,VLOOKUP(D3283,K_navn!$A$2:$C$359,3),"")</f>
        <v/>
      </c>
      <c r="D3283" s="115">
        <f>+'Ark1'!P5091</f>
        <v>1836</v>
      </c>
      <c r="E3283" s="115">
        <f>+'Ark1'!C5091</f>
        <v>2017</v>
      </c>
      <c r="F3283" s="116" t="str">
        <f>+IF('Ark1'!Q5091=0,"",'Ark1'!Q5091)</f>
        <v/>
      </c>
      <c r="G3283" s="116">
        <f>+'Ark1'!R5091</f>
        <v>0</v>
      </c>
      <c r="H3283" s="116">
        <f>+'Ark1'!S5091</f>
        <v>0</v>
      </c>
      <c r="I3283" s="222" t="str">
        <f>+IF(G3283=0,"",'Ark1'!AA5091)</f>
        <v/>
      </c>
      <c r="J3283" s="222" t="str">
        <f>+IF(G3283=0,"",'Ark1'!AB5091)</f>
        <v/>
      </c>
      <c r="K3283" s="114" t="str">
        <f>+IF(G3283=0,"",'Ark1'!U5091)</f>
        <v/>
      </c>
      <c r="L3283" s="222" t="str">
        <f>+IF(G3283=0,"",'Ark1'!W5091)</f>
        <v/>
      </c>
      <c r="M3283" s="222" t="str">
        <f>+IF(G3283=0,"",'Ark1'!X5091)</f>
        <v/>
      </c>
      <c r="N3283" s="114" t="str">
        <f>+IF(G3283=0,"",'Ark1'!Y5091)</f>
        <v/>
      </c>
      <c r="O3283" s="116" t="str">
        <f>+IF(G3283=0,"",'Ark1'!Z5091)</f>
        <v/>
      </c>
      <c r="P3283" s="116" t="str">
        <f t="shared" si="53"/>
        <v/>
      </c>
      <c r="Q3283" s="114" t="str">
        <f>+IF(G3283=0,"",'Ark1'!T5091)</f>
        <v/>
      </c>
      <c r="R3283" s="222" t="str">
        <f>+IF(G3283=0,"",'Ark1'!V5091)</f>
        <v/>
      </c>
      <c r="S3283" s="32"/>
    </row>
    <row r="3284" spans="1:19" x14ac:dyDescent="0.5">
      <c r="A3284" s="32"/>
      <c r="B3284" s="297" t="str">
        <f>+IF(E3284=2012,VLOOKUP(D3284,K_navn!$A$2:$C$359,2),"")</f>
        <v/>
      </c>
      <c r="C3284" s="297" t="str">
        <f>+IF(E3284=2012,VLOOKUP(D3284,K_navn!$A$2:$C$359,3),"")</f>
        <v/>
      </c>
      <c r="D3284" s="115">
        <f>+'Ark1'!P5092</f>
        <v>1836</v>
      </c>
      <c r="E3284" s="115">
        <f>+'Ark1'!C5092</f>
        <v>2018</v>
      </c>
      <c r="F3284" s="116" t="str">
        <f>+IF('Ark1'!Q5092=0,"",'Ark1'!Q5092)</f>
        <v/>
      </c>
      <c r="G3284" s="116">
        <f>+'Ark1'!R5092</f>
        <v>0</v>
      </c>
      <c r="H3284" s="116">
        <f>+'Ark1'!S5092</f>
        <v>0</v>
      </c>
      <c r="I3284" s="222" t="str">
        <f>+IF(G3284=0,"",'Ark1'!AA5092)</f>
        <v/>
      </c>
      <c r="J3284" s="222" t="str">
        <f>+IF(G3284=0,"",'Ark1'!AB5092)</f>
        <v/>
      </c>
      <c r="K3284" s="114" t="str">
        <f>+IF(G3284=0,"",'Ark1'!U5092)</f>
        <v/>
      </c>
      <c r="L3284" s="222" t="str">
        <f>+IF(G3284=0,"",'Ark1'!W5092)</f>
        <v/>
      </c>
      <c r="M3284" s="222" t="str">
        <f>+IF(G3284=0,"",'Ark1'!X5092)</f>
        <v/>
      </c>
      <c r="N3284" s="114" t="str">
        <f>+IF(G3284=0,"",'Ark1'!Y5092)</f>
        <v/>
      </c>
      <c r="O3284" s="116" t="str">
        <f>+IF(G3284=0,"",'Ark1'!Z5092)</f>
        <v/>
      </c>
      <c r="P3284" s="116" t="str">
        <f t="shared" si="53"/>
        <v/>
      </c>
      <c r="Q3284" s="114" t="str">
        <f>+IF(G3284=0,"",'Ark1'!T5092)</f>
        <v/>
      </c>
      <c r="R3284" s="222" t="str">
        <f>+IF(G3284=0,"",'Ark1'!V5092)</f>
        <v/>
      </c>
      <c r="S3284" s="32"/>
    </row>
    <row r="3285" spans="1:19" x14ac:dyDescent="0.5">
      <c r="A3285" s="32"/>
      <c r="B3285" s="297" t="str">
        <f>+IF(E3285=2012,VLOOKUP(D3285,K_navn!$A$2:$C$359,2),"")</f>
        <v/>
      </c>
      <c r="C3285" s="297" t="str">
        <f>+IF(E3285=2012,VLOOKUP(D3285,K_navn!$A$2:$C$359,3),"")</f>
        <v/>
      </c>
      <c r="D3285" s="115">
        <f>+'Ark1'!P5093</f>
        <v>1836</v>
      </c>
      <c r="E3285" s="115">
        <f>+'Ark1'!C5093</f>
        <v>2019</v>
      </c>
      <c r="F3285" s="116" t="str">
        <f>+IF('Ark1'!Q5093=0,"",'Ark1'!Q5093)</f>
        <v/>
      </c>
      <c r="G3285" s="116">
        <f>+'Ark1'!R5093</f>
        <v>0</v>
      </c>
      <c r="H3285" s="116">
        <f>+'Ark1'!S5093</f>
        <v>0</v>
      </c>
      <c r="I3285" s="222" t="str">
        <f>+IF(G3285=0,"",'Ark1'!AA5093)</f>
        <v/>
      </c>
      <c r="J3285" s="222" t="str">
        <f>+IF(G3285=0,"",'Ark1'!AB5093)</f>
        <v/>
      </c>
      <c r="K3285" s="114" t="str">
        <f>+IF(G3285=0,"",'Ark1'!U5093)</f>
        <v/>
      </c>
      <c r="L3285" s="222" t="str">
        <f>+IF(G3285=0,"",'Ark1'!W5093)</f>
        <v/>
      </c>
      <c r="M3285" s="222" t="str">
        <f>+IF(G3285=0,"",'Ark1'!X5093)</f>
        <v/>
      </c>
      <c r="N3285" s="114" t="str">
        <f>+IF(G3285=0,"",'Ark1'!Y5093)</f>
        <v/>
      </c>
      <c r="O3285" s="116" t="str">
        <f>+IF(G3285=0,"",'Ark1'!Z5093)</f>
        <v/>
      </c>
      <c r="P3285" s="116" t="str">
        <f t="shared" si="53"/>
        <v/>
      </c>
      <c r="Q3285" s="114" t="str">
        <f>+IF(G3285=0,"",'Ark1'!T5093)</f>
        <v/>
      </c>
      <c r="R3285" s="222" t="str">
        <f>+IF(G3285=0,"",'Ark1'!V5093)</f>
        <v/>
      </c>
      <c r="S3285" s="32"/>
    </row>
    <row r="3286" spans="1:19" x14ac:dyDescent="0.5">
      <c r="A3286" s="32"/>
      <c r="B3286" s="297" t="str">
        <f>+IF(E3286=2012,VLOOKUP(D3286,K_navn!$A$2:$C$359,2),"")</f>
        <v/>
      </c>
      <c r="C3286" s="297" t="str">
        <f>+IF(E3286=2012,VLOOKUP(D3286,K_navn!$A$2:$C$359,3),"")</f>
        <v/>
      </c>
      <c r="D3286" s="115">
        <f>+'Ark1'!P5094</f>
        <v>1836</v>
      </c>
      <c r="E3286" s="115">
        <f>+'Ark1'!C5094</f>
        <v>2020</v>
      </c>
      <c r="F3286" s="116" t="str">
        <f>+IF('Ark1'!Q5094=0,"",'Ark1'!Q5094)</f>
        <v/>
      </c>
      <c r="G3286" s="116">
        <f>+'Ark1'!R5094</f>
        <v>0</v>
      </c>
      <c r="H3286" s="116">
        <f>+'Ark1'!S5094</f>
        <v>0</v>
      </c>
      <c r="I3286" s="222" t="str">
        <f>+IF(G3286=0,"",'Ark1'!AA5094)</f>
        <v/>
      </c>
      <c r="J3286" s="222" t="str">
        <f>+IF(G3286=0,"",'Ark1'!AB5094)</f>
        <v/>
      </c>
      <c r="K3286" s="114" t="str">
        <f>+IF(G3286=0,"",'Ark1'!U5094)</f>
        <v/>
      </c>
      <c r="L3286" s="222" t="str">
        <f>+IF(G3286=0,"",'Ark1'!W5094)</f>
        <v/>
      </c>
      <c r="M3286" s="222" t="str">
        <f>+IF(G3286=0,"",'Ark1'!X5094)</f>
        <v/>
      </c>
      <c r="N3286" s="114" t="str">
        <f>+IF(G3286=0,"",'Ark1'!Y5094)</f>
        <v/>
      </c>
      <c r="O3286" s="116" t="str">
        <f>+IF(G3286=0,"",'Ark1'!Z5094)</f>
        <v/>
      </c>
      <c r="P3286" s="116" t="str">
        <f t="shared" si="53"/>
        <v/>
      </c>
      <c r="Q3286" s="114" t="str">
        <f>+IF(G3286=0,"",'Ark1'!T5094)</f>
        <v/>
      </c>
      <c r="R3286" s="222" t="str">
        <f>+IF(G3286=0,"",'Ark1'!V5094)</f>
        <v/>
      </c>
      <c r="S3286" s="32"/>
    </row>
    <row r="3287" spans="1:19" x14ac:dyDescent="0.5">
      <c r="A3287" s="32"/>
      <c r="B3287" s="297" t="str">
        <f>+IF(E3287=2012,VLOOKUP(D3287,K_navn!$A$2:$C$359,2),"")</f>
        <v/>
      </c>
      <c r="C3287" s="297" t="str">
        <f>+IF(E3287=2012,VLOOKUP(D3287,K_navn!$A$2:$C$359,3),"")</f>
        <v/>
      </c>
      <c r="D3287" s="115">
        <f>+'Ark1'!P5095</f>
        <v>1836</v>
      </c>
      <c r="E3287" s="115">
        <f>+'Ark1'!C5095</f>
        <v>2021</v>
      </c>
      <c r="F3287" s="116" t="str">
        <f>+IF('Ark1'!Q5095=0,"",'Ark1'!Q5095)</f>
        <v/>
      </c>
      <c r="G3287" s="116">
        <f>+'Ark1'!R5095</f>
        <v>0</v>
      </c>
      <c r="H3287" s="116">
        <f>+'Ark1'!S5095</f>
        <v>0</v>
      </c>
      <c r="I3287" s="222" t="str">
        <f>+IF(G3287=0,"",'Ark1'!AA5095)</f>
        <v/>
      </c>
      <c r="J3287" s="222" t="str">
        <f>+IF(G3287=0,"",'Ark1'!AB5095)</f>
        <v/>
      </c>
      <c r="K3287" s="114" t="str">
        <f>+IF(G3287=0,"",'Ark1'!U5095)</f>
        <v/>
      </c>
      <c r="L3287" s="222" t="str">
        <f>+IF(G3287=0,"",'Ark1'!W5095)</f>
        <v/>
      </c>
      <c r="M3287" s="222" t="str">
        <f>+IF(G3287=0,"",'Ark1'!X5095)</f>
        <v/>
      </c>
      <c r="N3287" s="114" t="str">
        <f>+IF(G3287=0,"",'Ark1'!Y5095)</f>
        <v/>
      </c>
      <c r="O3287" s="116" t="str">
        <f>+IF(G3287=0,"",'Ark1'!Z5095)</f>
        <v/>
      </c>
      <c r="P3287" s="116" t="str">
        <f t="shared" si="53"/>
        <v/>
      </c>
      <c r="Q3287" s="114" t="str">
        <f>+IF(G3287=0,"",'Ark1'!T5095)</f>
        <v/>
      </c>
      <c r="R3287" s="222" t="str">
        <f>+IF(G3287=0,"",'Ark1'!V5095)</f>
        <v/>
      </c>
      <c r="S3287" s="32"/>
    </row>
    <row r="3288" spans="1:19" x14ac:dyDescent="0.5">
      <c r="A3288" s="32"/>
      <c r="B3288" s="297" t="str">
        <f>+IF(E3288=2012,VLOOKUP(D3288,K_navn!$A$2:$C$359,2),"")</f>
        <v/>
      </c>
      <c r="C3288" s="297" t="str">
        <f>+IF(E3288=2012,VLOOKUP(D3288,K_navn!$A$2:$C$359,3),"")</f>
        <v/>
      </c>
      <c r="D3288" s="115">
        <f>+'Ark1'!P5096</f>
        <v>1836</v>
      </c>
      <c r="E3288" s="115">
        <f>+'Ark1'!C5096</f>
        <v>2022</v>
      </c>
      <c r="F3288" s="116" t="str">
        <f>+IF('Ark1'!Q5096=0,"",'Ark1'!Q5096)</f>
        <v/>
      </c>
      <c r="G3288" s="116">
        <f>+'Ark1'!R5096</f>
        <v>0</v>
      </c>
      <c r="H3288" s="116">
        <f>+'Ark1'!S5096</f>
        <v>0</v>
      </c>
      <c r="I3288" s="222" t="str">
        <f>+IF(G3288=0,"",'Ark1'!AA5096)</f>
        <v/>
      </c>
      <c r="J3288" s="222" t="str">
        <f>+IF(G3288=0,"",'Ark1'!AB5096)</f>
        <v/>
      </c>
      <c r="K3288" s="114" t="str">
        <f>+IF(G3288=0,"",'Ark1'!U5096)</f>
        <v/>
      </c>
      <c r="L3288" s="222" t="str">
        <f>+IF(G3288=0,"",'Ark1'!W5096)</f>
        <v/>
      </c>
      <c r="M3288" s="222" t="str">
        <f>+IF(G3288=0,"",'Ark1'!X5096)</f>
        <v/>
      </c>
      <c r="N3288" s="114" t="str">
        <f>+IF(G3288=0,"",'Ark1'!Y5096)</f>
        <v/>
      </c>
      <c r="O3288" s="116" t="str">
        <f>+IF(G3288=0,"",'Ark1'!Z5096)</f>
        <v/>
      </c>
      <c r="P3288" s="116" t="str">
        <f t="shared" si="53"/>
        <v/>
      </c>
      <c r="Q3288" s="114" t="str">
        <f>+IF(G3288=0,"",'Ark1'!T5096)</f>
        <v/>
      </c>
      <c r="R3288" s="222" t="str">
        <f>+IF(G3288=0,"",'Ark1'!V5096)</f>
        <v/>
      </c>
      <c r="S3288" s="32"/>
    </row>
    <row r="3289" spans="1:19" x14ac:dyDescent="0.5">
      <c r="A3289" s="32"/>
      <c r="B3289" s="297" t="str">
        <f>+IF(E3289=2012,VLOOKUP(D3289,K_navn!$A$2:$C$359,2),"")</f>
        <v>Meløy</v>
      </c>
      <c r="C3289" s="297" t="str">
        <f>+IF(E3289=2012,VLOOKUP(D3289,K_navn!$A$2:$C$359,3),"")</f>
        <v>Nordland</v>
      </c>
      <c r="D3289" s="115">
        <f>+'Ark1'!P5097</f>
        <v>1837</v>
      </c>
      <c r="E3289" s="115">
        <f>+'Ark1'!C5097</f>
        <v>2012</v>
      </c>
      <c r="F3289" s="116" t="str">
        <f>+IF('Ark1'!Q5097=0,"",'Ark1'!Q5097)</f>
        <v/>
      </c>
      <c r="G3289" s="116">
        <f>+'Ark1'!R5097</f>
        <v>0</v>
      </c>
      <c r="H3289" s="116">
        <f>+'Ark1'!S5097</f>
        <v>0</v>
      </c>
      <c r="I3289" s="222" t="str">
        <f>+IF(G3289=0,"",'Ark1'!AA5097)</f>
        <v/>
      </c>
      <c r="J3289" s="222" t="str">
        <f>+IF(G3289=0,"",'Ark1'!AB5097)</f>
        <v/>
      </c>
      <c r="K3289" s="114" t="str">
        <f>+IF(G3289=0,"",'Ark1'!U5097)</f>
        <v/>
      </c>
      <c r="L3289" s="222" t="str">
        <f>+IF(G3289=0,"",'Ark1'!W5097)</f>
        <v/>
      </c>
      <c r="M3289" s="222" t="str">
        <f>+IF(G3289=0,"",'Ark1'!X5097)</f>
        <v/>
      </c>
      <c r="N3289" s="114" t="str">
        <f>+IF(G3289=0,"",'Ark1'!Y5097)</f>
        <v/>
      </c>
      <c r="O3289" s="116" t="str">
        <f>+IF(G3289=0,"",'Ark1'!Z5097)</f>
        <v/>
      </c>
      <c r="P3289" s="116" t="str">
        <f t="shared" si="53"/>
        <v/>
      </c>
      <c r="Q3289" s="114" t="str">
        <f>+IF(G3289=0,"",'Ark1'!T5097)</f>
        <v/>
      </c>
      <c r="R3289" s="222" t="str">
        <f>+IF(G3289=0,"",'Ark1'!V5097)</f>
        <v/>
      </c>
      <c r="S3289" s="32"/>
    </row>
    <row r="3290" spans="1:19" x14ac:dyDescent="0.5">
      <c r="A3290" s="32"/>
      <c r="B3290" s="297" t="str">
        <f>+IF(E3290=2012,VLOOKUP(D3290,K_navn!$A$2:$C$359,2),"")</f>
        <v/>
      </c>
      <c r="C3290" s="297" t="str">
        <f>+IF(E3290=2012,VLOOKUP(D3290,K_navn!$A$2:$C$359,3),"")</f>
        <v/>
      </c>
      <c r="D3290" s="115">
        <f>+'Ark1'!P5098</f>
        <v>1837</v>
      </c>
      <c r="E3290" s="115">
        <f>+'Ark1'!C5098</f>
        <v>2013</v>
      </c>
      <c r="F3290" s="116" t="str">
        <f>+IF('Ark1'!Q5098=0,"",'Ark1'!Q5098)</f>
        <v/>
      </c>
      <c r="G3290" s="116">
        <f>+'Ark1'!R5098</f>
        <v>0</v>
      </c>
      <c r="H3290" s="116">
        <f>+'Ark1'!S5098</f>
        <v>0</v>
      </c>
      <c r="I3290" s="222" t="str">
        <f>+IF(G3290=0,"",'Ark1'!AA5098)</f>
        <v/>
      </c>
      <c r="J3290" s="222" t="str">
        <f>+IF(G3290=0,"",'Ark1'!AB5098)</f>
        <v/>
      </c>
      <c r="K3290" s="114" t="str">
        <f>+IF(G3290=0,"",'Ark1'!U5098)</f>
        <v/>
      </c>
      <c r="L3290" s="222" t="str">
        <f>+IF(G3290=0,"",'Ark1'!W5098)</f>
        <v/>
      </c>
      <c r="M3290" s="222" t="str">
        <f>+IF(G3290=0,"",'Ark1'!X5098)</f>
        <v/>
      </c>
      <c r="N3290" s="114" t="str">
        <f>+IF(G3290=0,"",'Ark1'!Y5098)</f>
        <v/>
      </c>
      <c r="O3290" s="116" t="str">
        <f>+IF(G3290=0,"",'Ark1'!Z5098)</f>
        <v/>
      </c>
      <c r="P3290" s="116" t="str">
        <f t="shared" si="53"/>
        <v/>
      </c>
      <c r="Q3290" s="114" t="str">
        <f>+IF(G3290=0,"",'Ark1'!T5098)</f>
        <v/>
      </c>
      <c r="R3290" s="222" t="str">
        <f>+IF(G3290=0,"",'Ark1'!V5098)</f>
        <v/>
      </c>
      <c r="S3290" s="32"/>
    </row>
    <row r="3291" spans="1:19" x14ac:dyDescent="0.5">
      <c r="A3291" s="32"/>
      <c r="B3291" s="297" t="str">
        <f>+IF(E3291=2012,VLOOKUP(D3291,K_navn!$A$2:$C$359,2),"")</f>
        <v/>
      </c>
      <c r="C3291" s="297" t="str">
        <f>+IF(E3291=2012,VLOOKUP(D3291,K_navn!$A$2:$C$359,3),"")</f>
        <v/>
      </c>
      <c r="D3291" s="115">
        <f>+'Ark1'!P5099</f>
        <v>1837</v>
      </c>
      <c r="E3291" s="115">
        <f>+'Ark1'!C5099</f>
        <v>2014</v>
      </c>
      <c r="F3291" s="116" t="str">
        <f>+IF('Ark1'!Q5099=0,"",'Ark1'!Q5099)</f>
        <v/>
      </c>
      <c r="G3291" s="116">
        <f>+'Ark1'!R5099</f>
        <v>0</v>
      </c>
      <c r="H3291" s="116">
        <f>+'Ark1'!S5099</f>
        <v>0</v>
      </c>
      <c r="I3291" s="222" t="str">
        <f>+IF(G3291=0,"",'Ark1'!AA5099)</f>
        <v/>
      </c>
      <c r="J3291" s="222" t="str">
        <f>+IF(G3291=0,"",'Ark1'!AB5099)</f>
        <v/>
      </c>
      <c r="K3291" s="114" t="str">
        <f>+IF(G3291=0,"",'Ark1'!U5099)</f>
        <v/>
      </c>
      <c r="L3291" s="222" t="str">
        <f>+IF(G3291=0,"",'Ark1'!W5099)</f>
        <v/>
      </c>
      <c r="M3291" s="222" t="str">
        <f>+IF(G3291=0,"",'Ark1'!X5099)</f>
        <v/>
      </c>
      <c r="N3291" s="114" t="str">
        <f>+IF(G3291=0,"",'Ark1'!Y5099)</f>
        <v/>
      </c>
      <c r="O3291" s="116" t="str">
        <f>+IF(G3291=0,"",'Ark1'!Z5099)</f>
        <v/>
      </c>
      <c r="P3291" s="116" t="str">
        <f t="shared" si="53"/>
        <v/>
      </c>
      <c r="Q3291" s="114" t="str">
        <f>+IF(G3291=0,"",'Ark1'!T5099)</f>
        <v/>
      </c>
      <c r="R3291" s="222" t="str">
        <f>+IF(G3291=0,"",'Ark1'!V5099)</f>
        <v/>
      </c>
      <c r="S3291" s="32"/>
    </row>
    <row r="3292" spans="1:19" x14ac:dyDescent="0.5">
      <c r="A3292" s="32"/>
      <c r="B3292" s="297" t="str">
        <f>+IF(E3292=2012,VLOOKUP(D3292,K_navn!$A$2:$C$359,2),"")</f>
        <v/>
      </c>
      <c r="C3292" s="297" t="str">
        <f>+IF(E3292=2012,VLOOKUP(D3292,K_navn!$A$2:$C$359,3),"")</f>
        <v/>
      </c>
      <c r="D3292" s="115">
        <f>+'Ark1'!P5100</f>
        <v>1837</v>
      </c>
      <c r="E3292" s="115">
        <f>+'Ark1'!C5100</f>
        <v>2015</v>
      </c>
      <c r="F3292" s="116" t="str">
        <f>+IF('Ark1'!Q5100=0,"",'Ark1'!Q5100)</f>
        <v/>
      </c>
      <c r="G3292" s="116">
        <f>+'Ark1'!R5100</f>
        <v>0</v>
      </c>
      <c r="H3292" s="116">
        <f>+'Ark1'!S5100</f>
        <v>0</v>
      </c>
      <c r="I3292" s="222" t="str">
        <f>+IF(G3292=0,"",'Ark1'!AA5100)</f>
        <v/>
      </c>
      <c r="J3292" s="222" t="str">
        <f>+IF(G3292=0,"",'Ark1'!AB5100)</f>
        <v/>
      </c>
      <c r="K3292" s="114" t="str">
        <f>+IF(G3292=0,"",'Ark1'!U5100)</f>
        <v/>
      </c>
      <c r="L3292" s="222" t="str">
        <f>+IF(G3292=0,"",'Ark1'!W5100)</f>
        <v/>
      </c>
      <c r="M3292" s="222" t="str">
        <f>+IF(G3292=0,"",'Ark1'!X5100)</f>
        <v/>
      </c>
      <c r="N3292" s="114" t="str">
        <f>+IF(G3292=0,"",'Ark1'!Y5100)</f>
        <v/>
      </c>
      <c r="O3292" s="116" t="str">
        <f>+IF(G3292=0,"",'Ark1'!Z5100)</f>
        <v/>
      </c>
      <c r="P3292" s="116" t="str">
        <f t="shared" si="53"/>
        <v/>
      </c>
      <c r="Q3292" s="114" t="str">
        <f>+IF(G3292=0,"",'Ark1'!T5100)</f>
        <v/>
      </c>
      <c r="R3292" s="222" t="str">
        <f>+IF(G3292=0,"",'Ark1'!V5100)</f>
        <v/>
      </c>
      <c r="S3292" s="32"/>
    </row>
    <row r="3293" spans="1:19" x14ac:dyDescent="0.5">
      <c r="A3293" s="32"/>
      <c r="B3293" s="297" t="str">
        <f>+IF(E3293=2012,VLOOKUP(D3293,K_navn!$A$2:$C$359,2),"")</f>
        <v/>
      </c>
      <c r="C3293" s="297" t="str">
        <f>+IF(E3293=2012,VLOOKUP(D3293,K_navn!$A$2:$C$359,3),"")</f>
        <v/>
      </c>
      <c r="D3293" s="115">
        <f>+'Ark1'!P5101</f>
        <v>1837</v>
      </c>
      <c r="E3293" s="115">
        <f>+'Ark1'!C5101</f>
        <v>2016</v>
      </c>
      <c r="F3293" s="116" t="str">
        <f>+IF('Ark1'!Q5101=0,"",'Ark1'!Q5101)</f>
        <v/>
      </c>
      <c r="G3293" s="116">
        <f>+'Ark1'!R5101</f>
        <v>0</v>
      </c>
      <c r="H3293" s="116">
        <f>+'Ark1'!S5101</f>
        <v>0</v>
      </c>
      <c r="I3293" s="222" t="str">
        <f>+IF(G3293=0,"",'Ark1'!AA5101)</f>
        <v/>
      </c>
      <c r="J3293" s="222" t="str">
        <f>+IF(G3293=0,"",'Ark1'!AB5101)</f>
        <v/>
      </c>
      <c r="K3293" s="114" t="str">
        <f>+IF(G3293=0,"",'Ark1'!U5101)</f>
        <v/>
      </c>
      <c r="L3293" s="222" t="str">
        <f>+IF(G3293=0,"",'Ark1'!W5101)</f>
        <v/>
      </c>
      <c r="M3293" s="222" t="str">
        <f>+IF(G3293=0,"",'Ark1'!X5101)</f>
        <v/>
      </c>
      <c r="N3293" s="114" t="str">
        <f>+IF(G3293=0,"",'Ark1'!Y5101)</f>
        <v/>
      </c>
      <c r="O3293" s="116" t="str">
        <f>+IF(G3293=0,"",'Ark1'!Z5101)</f>
        <v/>
      </c>
      <c r="P3293" s="116" t="str">
        <f t="shared" si="53"/>
        <v/>
      </c>
      <c r="Q3293" s="114" t="str">
        <f>+IF(G3293=0,"",'Ark1'!T5101)</f>
        <v/>
      </c>
      <c r="R3293" s="222" t="str">
        <f>+IF(G3293=0,"",'Ark1'!V5101)</f>
        <v/>
      </c>
      <c r="S3293" s="32"/>
    </row>
    <row r="3294" spans="1:19" x14ac:dyDescent="0.5">
      <c r="A3294" s="32"/>
      <c r="B3294" s="297" t="str">
        <f>+IF(E3294=2012,VLOOKUP(D3294,K_navn!$A$2:$C$359,2),"")</f>
        <v/>
      </c>
      <c r="C3294" s="297" t="str">
        <f>+IF(E3294=2012,VLOOKUP(D3294,K_navn!$A$2:$C$359,3),"")</f>
        <v/>
      </c>
      <c r="D3294" s="115">
        <f>+'Ark1'!P5102</f>
        <v>1837</v>
      </c>
      <c r="E3294" s="115">
        <f>+'Ark1'!C5102</f>
        <v>2017</v>
      </c>
      <c r="F3294" s="116" t="str">
        <f>+IF('Ark1'!Q5102=0,"",'Ark1'!Q5102)</f>
        <v/>
      </c>
      <c r="G3294" s="116">
        <f>+'Ark1'!R5102</f>
        <v>0</v>
      </c>
      <c r="H3294" s="116">
        <f>+'Ark1'!S5102</f>
        <v>0</v>
      </c>
      <c r="I3294" s="222" t="str">
        <f>+IF(G3294=0,"",'Ark1'!AA5102)</f>
        <v/>
      </c>
      <c r="J3294" s="222" t="str">
        <f>+IF(G3294=0,"",'Ark1'!AB5102)</f>
        <v/>
      </c>
      <c r="K3294" s="114" t="str">
        <f>+IF(G3294=0,"",'Ark1'!U5102)</f>
        <v/>
      </c>
      <c r="L3294" s="222" t="str">
        <f>+IF(G3294=0,"",'Ark1'!W5102)</f>
        <v/>
      </c>
      <c r="M3294" s="222" t="str">
        <f>+IF(G3294=0,"",'Ark1'!X5102)</f>
        <v/>
      </c>
      <c r="N3294" s="114" t="str">
        <f>+IF(G3294=0,"",'Ark1'!Y5102)</f>
        <v/>
      </c>
      <c r="O3294" s="116" t="str">
        <f>+IF(G3294=0,"",'Ark1'!Z5102)</f>
        <v/>
      </c>
      <c r="P3294" s="116" t="str">
        <f t="shared" si="53"/>
        <v/>
      </c>
      <c r="Q3294" s="114" t="str">
        <f>+IF(G3294=0,"",'Ark1'!T5102)</f>
        <v/>
      </c>
      <c r="R3294" s="222" t="str">
        <f>+IF(G3294=0,"",'Ark1'!V5102)</f>
        <v/>
      </c>
      <c r="S3294" s="32"/>
    </row>
    <row r="3295" spans="1:19" x14ac:dyDescent="0.5">
      <c r="A3295" s="32"/>
      <c r="B3295" s="297" t="str">
        <f>+IF(E3295=2012,VLOOKUP(D3295,K_navn!$A$2:$C$359,2),"")</f>
        <v/>
      </c>
      <c r="C3295" s="297" t="str">
        <f>+IF(E3295=2012,VLOOKUP(D3295,K_navn!$A$2:$C$359,3),"")</f>
        <v/>
      </c>
      <c r="D3295" s="115">
        <f>+'Ark1'!P5103</f>
        <v>1837</v>
      </c>
      <c r="E3295" s="115">
        <f>+'Ark1'!C5103</f>
        <v>2018</v>
      </c>
      <c r="F3295" s="116">
        <f>+IF('Ark1'!Q5103=0,"",'Ark1'!Q5103)</f>
        <v>3</v>
      </c>
      <c r="G3295" s="116">
        <f>+'Ark1'!R5103</f>
        <v>336</v>
      </c>
      <c r="H3295" s="116">
        <f>+'Ark1'!S5103</f>
        <v>324</v>
      </c>
      <c r="I3295" s="222">
        <f>+IF(G3295=0,"",'Ark1'!AA5103)</f>
        <v>1.3420138195470701</v>
      </c>
      <c r="J3295" s="222">
        <f>+IF(G3295=0,"",'Ark1'!AB5103)</f>
        <v>1.2703966575318701</v>
      </c>
      <c r="K3295" s="114">
        <f>+IF(G3295=0,"",'Ark1'!U5103)</f>
        <v>61.820987654321002</v>
      </c>
      <c r="L3295" s="222">
        <f>+IF(G3295=0,"",'Ark1'!W5103)</f>
        <v>78.853395061728378</v>
      </c>
      <c r="M3295" s="222">
        <f>+IF(G3295=0,"",'Ark1'!X5103)</f>
        <v>18.158073593355311</v>
      </c>
      <c r="N3295" s="114">
        <f>+IF(G3295=0,"",'Ark1'!Y5103)</f>
        <v>3.4073347192104588</v>
      </c>
      <c r="O3295" s="116">
        <f>+IF(G3295=0,"",'Ark1'!Z5103)</f>
        <v>-73.561010242722176</v>
      </c>
      <c r="P3295" s="116">
        <f t="shared" si="53"/>
        <v>108</v>
      </c>
      <c r="Q3295" s="114">
        <f>+IF(G3295=0,"",'Ark1'!T5103)</f>
        <v>15.526785714285712</v>
      </c>
      <c r="R3295" s="222">
        <f>+IF(G3295=0,"",'Ark1'!V5103)</f>
        <v>86.798616962936237</v>
      </c>
      <c r="S3295" s="32"/>
    </row>
    <row r="3296" spans="1:19" x14ac:dyDescent="0.5">
      <c r="A3296" s="32"/>
      <c r="B3296" s="297" t="str">
        <f>+IF(E3296=2012,VLOOKUP(D3296,K_navn!$A$2:$C$359,2),"")</f>
        <v/>
      </c>
      <c r="C3296" s="297" t="str">
        <f>+IF(E3296=2012,VLOOKUP(D3296,K_navn!$A$2:$C$359,3),"")</f>
        <v/>
      </c>
      <c r="D3296" s="115">
        <f>+'Ark1'!P5104</f>
        <v>1837</v>
      </c>
      <c r="E3296" s="115">
        <f>+'Ark1'!C5104</f>
        <v>2019</v>
      </c>
      <c r="F3296" s="116">
        <f>+IF('Ark1'!Q5104=0,"",'Ark1'!Q5104)</f>
        <v>1</v>
      </c>
      <c r="G3296" s="116">
        <f>+'Ark1'!R5104</f>
        <v>5</v>
      </c>
      <c r="H3296" s="116">
        <f>+'Ark1'!S5104</f>
        <v>5</v>
      </c>
      <c r="I3296" s="222">
        <f>+IF(G3296=0,"",'Ark1'!AA5104)</f>
        <v>2.4826216484607755E-2</v>
      </c>
      <c r="J3296" s="222">
        <f>+IF(G3296=0,"",'Ark1'!AB5104)</f>
        <v>2.7806563624693303E-2</v>
      </c>
      <c r="K3296" s="114">
        <f>+IF(G3296=0,"",'Ark1'!U5104)</f>
        <v>58.4</v>
      </c>
      <c r="L3296" s="222">
        <f>+IF(G3296=0,"",'Ark1'!W5104)</f>
        <v>89.98</v>
      </c>
      <c r="M3296" s="222">
        <f>+IF(G3296=0,"",'Ark1'!X5104)</f>
        <v>14.798837792205155</v>
      </c>
      <c r="N3296" s="114">
        <f>+IF(G3296=0,"",'Ark1'!Y5104)</f>
        <v>3.1368774282716481</v>
      </c>
      <c r="O3296" s="116">
        <f>+IF(G3296=0,"",'Ark1'!Z5104)</f>
        <v>-96.445359419736448</v>
      </c>
      <c r="P3296" s="116">
        <f t="shared" si="53"/>
        <v>5</v>
      </c>
      <c r="Q3296" s="114">
        <f>+IF(G3296=0,"",'Ark1'!T5104)</f>
        <v>14.6</v>
      </c>
      <c r="R3296" s="222">
        <f>+IF(G3296=0,"",'Ark1'!V5104)</f>
        <v>97.486457204767049</v>
      </c>
      <c r="S3296" s="32"/>
    </row>
    <row r="3297" spans="1:19" x14ac:dyDescent="0.5">
      <c r="A3297" s="32"/>
      <c r="B3297" s="297" t="str">
        <f>+IF(E3297=2012,VLOOKUP(D3297,K_navn!$A$2:$C$359,2),"")</f>
        <v/>
      </c>
      <c r="C3297" s="297" t="str">
        <f>+IF(E3297=2012,VLOOKUP(D3297,K_navn!$A$2:$C$359,3),"")</f>
        <v/>
      </c>
      <c r="D3297" s="115">
        <f>+'Ark1'!P5105</f>
        <v>1837</v>
      </c>
      <c r="E3297" s="115">
        <f>+'Ark1'!C5105</f>
        <v>2020</v>
      </c>
      <c r="F3297" s="116" t="str">
        <f>+IF('Ark1'!Q5105=0,"",'Ark1'!Q5105)</f>
        <v/>
      </c>
      <c r="G3297" s="116">
        <f>+'Ark1'!R5105</f>
        <v>0</v>
      </c>
      <c r="H3297" s="116">
        <f>+'Ark1'!S5105</f>
        <v>0</v>
      </c>
      <c r="I3297" s="222" t="str">
        <f>+IF(G3297=0,"",'Ark1'!AA5105)</f>
        <v/>
      </c>
      <c r="J3297" s="222" t="str">
        <f>+IF(G3297=0,"",'Ark1'!AB5105)</f>
        <v/>
      </c>
      <c r="K3297" s="114" t="str">
        <f>+IF(G3297=0,"",'Ark1'!U5105)</f>
        <v/>
      </c>
      <c r="L3297" s="222" t="str">
        <f>+IF(G3297=0,"",'Ark1'!W5105)</f>
        <v/>
      </c>
      <c r="M3297" s="222" t="str">
        <f>+IF(G3297=0,"",'Ark1'!X5105)</f>
        <v/>
      </c>
      <c r="N3297" s="114" t="str">
        <f>+IF(G3297=0,"",'Ark1'!Y5105)</f>
        <v/>
      </c>
      <c r="O3297" s="116" t="str">
        <f>+IF(G3297=0,"",'Ark1'!Z5105)</f>
        <v/>
      </c>
      <c r="P3297" s="116" t="str">
        <f t="shared" ref="P3297:P3360" si="54">+IF(G3297=0,"",H3297/F3297)</f>
        <v/>
      </c>
      <c r="Q3297" s="114" t="str">
        <f>+IF(G3297=0,"",'Ark1'!T5105)</f>
        <v/>
      </c>
      <c r="R3297" s="222" t="str">
        <f>+IF(G3297=0,"",'Ark1'!V5105)</f>
        <v/>
      </c>
      <c r="S3297" s="32"/>
    </row>
    <row r="3298" spans="1:19" x14ac:dyDescent="0.5">
      <c r="A3298" s="32"/>
      <c r="B3298" s="297" t="str">
        <f>+IF(E3298=2012,VLOOKUP(D3298,K_navn!$A$2:$C$359,2),"")</f>
        <v/>
      </c>
      <c r="C3298" s="297" t="str">
        <f>+IF(E3298=2012,VLOOKUP(D3298,K_navn!$A$2:$C$359,3),"")</f>
        <v/>
      </c>
      <c r="D3298" s="115">
        <f>+'Ark1'!P5106</f>
        <v>1837</v>
      </c>
      <c r="E3298" s="115">
        <f>+'Ark1'!C5106</f>
        <v>2021</v>
      </c>
      <c r="F3298" s="116" t="str">
        <f>+IF('Ark1'!Q5106=0,"",'Ark1'!Q5106)</f>
        <v/>
      </c>
      <c r="G3298" s="116">
        <f>+'Ark1'!R5106</f>
        <v>0</v>
      </c>
      <c r="H3298" s="116">
        <f>+'Ark1'!S5106</f>
        <v>0</v>
      </c>
      <c r="I3298" s="222" t="str">
        <f>+IF(G3298=0,"",'Ark1'!AA5106)</f>
        <v/>
      </c>
      <c r="J3298" s="222" t="str">
        <f>+IF(G3298=0,"",'Ark1'!AB5106)</f>
        <v/>
      </c>
      <c r="K3298" s="114" t="str">
        <f>+IF(G3298=0,"",'Ark1'!U5106)</f>
        <v/>
      </c>
      <c r="L3298" s="222" t="str">
        <f>+IF(G3298=0,"",'Ark1'!W5106)</f>
        <v/>
      </c>
      <c r="M3298" s="222" t="str">
        <f>+IF(G3298=0,"",'Ark1'!X5106)</f>
        <v/>
      </c>
      <c r="N3298" s="114" t="str">
        <f>+IF(G3298=0,"",'Ark1'!Y5106)</f>
        <v/>
      </c>
      <c r="O3298" s="116" t="str">
        <f>+IF(G3298=0,"",'Ark1'!Z5106)</f>
        <v/>
      </c>
      <c r="P3298" s="116" t="str">
        <f t="shared" si="54"/>
        <v/>
      </c>
      <c r="Q3298" s="114" t="str">
        <f>+IF(G3298=0,"",'Ark1'!T5106)</f>
        <v/>
      </c>
      <c r="R3298" s="222" t="str">
        <f>+IF(G3298=0,"",'Ark1'!V5106)</f>
        <v/>
      </c>
      <c r="S3298" s="32"/>
    </row>
    <row r="3299" spans="1:19" x14ac:dyDescent="0.5">
      <c r="A3299" s="32"/>
      <c r="B3299" s="297" t="str">
        <f>+IF(E3299=2012,VLOOKUP(D3299,K_navn!$A$2:$C$359,2),"")</f>
        <v/>
      </c>
      <c r="C3299" s="297" t="str">
        <f>+IF(E3299=2012,VLOOKUP(D3299,K_navn!$A$2:$C$359,3),"")</f>
        <v/>
      </c>
      <c r="D3299" s="115">
        <f>+'Ark1'!P5107</f>
        <v>1837</v>
      </c>
      <c r="E3299" s="115">
        <f>+'Ark1'!C5107</f>
        <v>2022</v>
      </c>
      <c r="F3299" s="116" t="str">
        <f>+IF('Ark1'!Q5107=0,"",'Ark1'!Q5107)</f>
        <v/>
      </c>
      <c r="G3299" s="116">
        <f>+'Ark1'!R5107</f>
        <v>0</v>
      </c>
      <c r="H3299" s="116">
        <f>+'Ark1'!S5107</f>
        <v>0</v>
      </c>
      <c r="I3299" s="222" t="str">
        <f>+IF(G3299=0,"",'Ark1'!AA5107)</f>
        <v/>
      </c>
      <c r="J3299" s="222" t="str">
        <f>+IF(G3299=0,"",'Ark1'!AB5107)</f>
        <v/>
      </c>
      <c r="K3299" s="114" t="str">
        <f>+IF(G3299=0,"",'Ark1'!U5107)</f>
        <v/>
      </c>
      <c r="L3299" s="222" t="str">
        <f>+IF(G3299=0,"",'Ark1'!W5107)</f>
        <v/>
      </c>
      <c r="M3299" s="222" t="str">
        <f>+IF(G3299=0,"",'Ark1'!X5107)</f>
        <v/>
      </c>
      <c r="N3299" s="114" t="str">
        <f>+IF(G3299=0,"",'Ark1'!Y5107)</f>
        <v/>
      </c>
      <c r="O3299" s="116" t="str">
        <f>+IF(G3299=0,"",'Ark1'!Z5107)</f>
        <v/>
      </c>
      <c r="P3299" s="116" t="str">
        <f t="shared" si="54"/>
        <v/>
      </c>
      <c r="Q3299" s="114" t="str">
        <f>+IF(G3299=0,"",'Ark1'!T5107)</f>
        <v/>
      </c>
      <c r="R3299" s="222" t="str">
        <f>+IF(G3299=0,"",'Ark1'!V5107)</f>
        <v/>
      </c>
      <c r="S3299" s="32"/>
    </row>
    <row r="3300" spans="1:19" x14ac:dyDescent="0.5">
      <c r="A3300" s="32"/>
      <c r="B3300" s="297" t="str">
        <f>+IF(E3300=2012,VLOOKUP(D3300,K_navn!$A$2:$C$359,2),"")</f>
        <v>Gildeskål</v>
      </c>
      <c r="C3300" s="297" t="str">
        <f>+IF(E3300=2012,VLOOKUP(D3300,K_navn!$A$2:$C$359,3),"")</f>
        <v>Nordland</v>
      </c>
      <c r="D3300" s="115">
        <f>+'Ark1'!P5108</f>
        <v>1838</v>
      </c>
      <c r="E3300" s="115">
        <f>+'Ark1'!C5108</f>
        <v>2012</v>
      </c>
      <c r="F3300" s="116" t="str">
        <f>+IF('Ark1'!Q5108=0,"",'Ark1'!Q5108)</f>
        <v/>
      </c>
      <c r="G3300" s="116">
        <f>+'Ark1'!R5108</f>
        <v>0</v>
      </c>
      <c r="H3300" s="116">
        <f>+'Ark1'!S5108</f>
        <v>0</v>
      </c>
      <c r="I3300" s="222" t="str">
        <f>+IF(G3300=0,"",'Ark1'!AA5108)</f>
        <v/>
      </c>
      <c r="J3300" s="222" t="str">
        <f>+IF(G3300=0,"",'Ark1'!AB5108)</f>
        <v/>
      </c>
      <c r="K3300" s="114" t="str">
        <f>+IF(G3300=0,"",'Ark1'!U5108)</f>
        <v/>
      </c>
      <c r="L3300" s="222" t="str">
        <f>+IF(G3300=0,"",'Ark1'!W5108)</f>
        <v/>
      </c>
      <c r="M3300" s="222" t="str">
        <f>+IF(G3300=0,"",'Ark1'!X5108)</f>
        <v/>
      </c>
      <c r="N3300" s="114" t="str">
        <f>+IF(G3300=0,"",'Ark1'!Y5108)</f>
        <v/>
      </c>
      <c r="O3300" s="116" t="str">
        <f>+IF(G3300=0,"",'Ark1'!Z5108)</f>
        <v/>
      </c>
      <c r="P3300" s="116" t="str">
        <f t="shared" si="54"/>
        <v/>
      </c>
      <c r="Q3300" s="114" t="str">
        <f>+IF(G3300=0,"",'Ark1'!T5108)</f>
        <v/>
      </c>
      <c r="R3300" s="222" t="str">
        <f>+IF(G3300=0,"",'Ark1'!V5108)</f>
        <v/>
      </c>
      <c r="S3300" s="32"/>
    </row>
    <row r="3301" spans="1:19" x14ac:dyDescent="0.5">
      <c r="A3301" s="32"/>
      <c r="B3301" s="297" t="str">
        <f>+IF(E3301=2012,VLOOKUP(D3301,K_navn!$A$2:$C$359,2),"")</f>
        <v/>
      </c>
      <c r="C3301" s="297" t="str">
        <f>+IF(E3301=2012,VLOOKUP(D3301,K_navn!$A$2:$C$359,3),"")</f>
        <v/>
      </c>
      <c r="D3301" s="115">
        <f>+'Ark1'!P5109</f>
        <v>1838</v>
      </c>
      <c r="E3301" s="115">
        <f>+'Ark1'!C5109</f>
        <v>2013</v>
      </c>
      <c r="F3301" s="116" t="str">
        <f>+IF('Ark1'!Q5109=0,"",'Ark1'!Q5109)</f>
        <v/>
      </c>
      <c r="G3301" s="116">
        <f>+'Ark1'!R5109</f>
        <v>0</v>
      </c>
      <c r="H3301" s="116">
        <f>+'Ark1'!S5109</f>
        <v>0</v>
      </c>
      <c r="I3301" s="222" t="str">
        <f>+IF(G3301=0,"",'Ark1'!AA5109)</f>
        <v/>
      </c>
      <c r="J3301" s="222" t="str">
        <f>+IF(G3301=0,"",'Ark1'!AB5109)</f>
        <v/>
      </c>
      <c r="K3301" s="114" t="str">
        <f>+IF(G3301=0,"",'Ark1'!U5109)</f>
        <v/>
      </c>
      <c r="L3301" s="222" t="str">
        <f>+IF(G3301=0,"",'Ark1'!W5109)</f>
        <v/>
      </c>
      <c r="M3301" s="222" t="str">
        <f>+IF(G3301=0,"",'Ark1'!X5109)</f>
        <v/>
      </c>
      <c r="N3301" s="114" t="str">
        <f>+IF(G3301=0,"",'Ark1'!Y5109)</f>
        <v/>
      </c>
      <c r="O3301" s="116" t="str">
        <f>+IF(G3301=0,"",'Ark1'!Z5109)</f>
        <v/>
      </c>
      <c r="P3301" s="116" t="str">
        <f t="shared" si="54"/>
        <v/>
      </c>
      <c r="Q3301" s="114" t="str">
        <f>+IF(G3301=0,"",'Ark1'!T5109)</f>
        <v/>
      </c>
      <c r="R3301" s="222" t="str">
        <f>+IF(G3301=0,"",'Ark1'!V5109)</f>
        <v/>
      </c>
      <c r="S3301" s="32"/>
    </row>
    <row r="3302" spans="1:19" x14ac:dyDescent="0.5">
      <c r="A3302" s="32"/>
      <c r="B3302" s="297" t="str">
        <f>+IF(E3302=2012,VLOOKUP(D3302,K_navn!$A$2:$C$359,2),"")</f>
        <v/>
      </c>
      <c r="C3302" s="297" t="str">
        <f>+IF(E3302=2012,VLOOKUP(D3302,K_navn!$A$2:$C$359,3),"")</f>
        <v/>
      </c>
      <c r="D3302" s="115">
        <f>+'Ark1'!P5110</f>
        <v>1838</v>
      </c>
      <c r="E3302" s="115">
        <f>+'Ark1'!C5110</f>
        <v>2014</v>
      </c>
      <c r="F3302" s="116" t="str">
        <f>+IF('Ark1'!Q5110=0,"",'Ark1'!Q5110)</f>
        <v/>
      </c>
      <c r="G3302" s="116">
        <f>+'Ark1'!R5110</f>
        <v>0</v>
      </c>
      <c r="H3302" s="116">
        <f>+'Ark1'!S5110</f>
        <v>0</v>
      </c>
      <c r="I3302" s="222" t="str">
        <f>+IF(G3302=0,"",'Ark1'!AA5110)</f>
        <v/>
      </c>
      <c r="J3302" s="222" t="str">
        <f>+IF(G3302=0,"",'Ark1'!AB5110)</f>
        <v/>
      </c>
      <c r="K3302" s="114" t="str">
        <f>+IF(G3302=0,"",'Ark1'!U5110)</f>
        <v/>
      </c>
      <c r="L3302" s="222" t="str">
        <f>+IF(G3302=0,"",'Ark1'!W5110)</f>
        <v/>
      </c>
      <c r="M3302" s="222" t="str">
        <f>+IF(G3302=0,"",'Ark1'!X5110)</f>
        <v/>
      </c>
      <c r="N3302" s="114" t="str">
        <f>+IF(G3302=0,"",'Ark1'!Y5110)</f>
        <v/>
      </c>
      <c r="O3302" s="116" t="str">
        <f>+IF(G3302=0,"",'Ark1'!Z5110)</f>
        <v/>
      </c>
      <c r="P3302" s="116" t="str">
        <f t="shared" si="54"/>
        <v/>
      </c>
      <c r="Q3302" s="114" t="str">
        <f>+IF(G3302=0,"",'Ark1'!T5110)</f>
        <v/>
      </c>
      <c r="R3302" s="222" t="str">
        <f>+IF(G3302=0,"",'Ark1'!V5110)</f>
        <v/>
      </c>
      <c r="S3302" s="32"/>
    </row>
    <row r="3303" spans="1:19" x14ac:dyDescent="0.5">
      <c r="A3303" s="32"/>
      <c r="B3303" s="297" t="str">
        <f>+IF(E3303=2012,VLOOKUP(D3303,K_navn!$A$2:$C$359,2),"")</f>
        <v/>
      </c>
      <c r="C3303" s="297" t="str">
        <f>+IF(E3303=2012,VLOOKUP(D3303,K_navn!$A$2:$C$359,3),"")</f>
        <v/>
      </c>
      <c r="D3303" s="115">
        <f>+'Ark1'!P5111</f>
        <v>1838</v>
      </c>
      <c r="E3303" s="115">
        <f>+'Ark1'!C5111</f>
        <v>2015</v>
      </c>
      <c r="F3303" s="116" t="str">
        <f>+IF('Ark1'!Q5111=0,"",'Ark1'!Q5111)</f>
        <v/>
      </c>
      <c r="G3303" s="116">
        <f>+'Ark1'!R5111</f>
        <v>0</v>
      </c>
      <c r="H3303" s="116">
        <f>+'Ark1'!S5111</f>
        <v>0</v>
      </c>
      <c r="I3303" s="222" t="str">
        <f>+IF(G3303=0,"",'Ark1'!AA5111)</f>
        <v/>
      </c>
      <c r="J3303" s="222" t="str">
        <f>+IF(G3303=0,"",'Ark1'!AB5111)</f>
        <v/>
      </c>
      <c r="K3303" s="114" t="str">
        <f>+IF(G3303=0,"",'Ark1'!U5111)</f>
        <v/>
      </c>
      <c r="L3303" s="222" t="str">
        <f>+IF(G3303=0,"",'Ark1'!W5111)</f>
        <v/>
      </c>
      <c r="M3303" s="222" t="str">
        <f>+IF(G3303=0,"",'Ark1'!X5111)</f>
        <v/>
      </c>
      <c r="N3303" s="114" t="str">
        <f>+IF(G3303=0,"",'Ark1'!Y5111)</f>
        <v/>
      </c>
      <c r="O3303" s="116" t="str">
        <f>+IF(G3303=0,"",'Ark1'!Z5111)</f>
        <v/>
      </c>
      <c r="P3303" s="116" t="str">
        <f t="shared" si="54"/>
        <v/>
      </c>
      <c r="Q3303" s="114" t="str">
        <f>+IF(G3303=0,"",'Ark1'!T5111)</f>
        <v/>
      </c>
      <c r="R3303" s="222" t="str">
        <f>+IF(G3303=0,"",'Ark1'!V5111)</f>
        <v/>
      </c>
      <c r="S3303" s="32"/>
    </row>
    <row r="3304" spans="1:19" x14ac:dyDescent="0.5">
      <c r="A3304" s="32"/>
      <c r="B3304" s="297" t="str">
        <f>+IF(E3304=2012,VLOOKUP(D3304,K_navn!$A$2:$C$359,2),"")</f>
        <v/>
      </c>
      <c r="C3304" s="297" t="str">
        <f>+IF(E3304=2012,VLOOKUP(D3304,K_navn!$A$2:$C$359,3),"")</f>
        <v/>
      </c>
      <c r="D3304" s="115">
        <f>+'Ark1'!P5112</f>
        <v>1838</v>
      </c>
      <c r="E3304" s="115">
        <f>+'Ark1'!C5112</f>
        <v>2016</v>
      </c>
      <c r="F3304" s="116" t="str">
        <f>+IF('Ark1'!Q5112=0,"",'Ark1'!Q5112)</f>
        <v/>
      </c>
      <c r="G3304" s="116">
        <f>+'Ark1'!R5112</f>
        <v>0</v>
      </c>
      <c r="H3304" s="116">
        <f>+'Ark1'!S5112</f>
        <v>0</v>
      </c>
      <c r="I3304" s="222" t="str">
        <f>+IF(G3304=0,"",'Ark1'!AA5112)</f>
        <v/>
      </c>
      <c r="J3304" s="222" t="str">
        <f>+IF(G3304=0,"",'Ark1'!AB5112)</f>
        <v/>
      </c>
      <c r="K3304" s="114" t="str">
        <f>+IF(G3304=0,"",'Ark1'!U5112)</f>
        <v/>
      </c>
      <c r="L3304" s="222" t="str">
        <f>+IF(G3304=0,"",'Ark1'!W5112)</f>
        <v/>
      </c>
      <c r="M3304" s="222" t="str">
        <f>+IF(G3304=0,"",'Ark1'!X5112)</f>
        <v/>
      </c>
      <c r="N3304" s="114" t="str">
        <f>+IF(G3304=0,"",'Ark1'!Y5112)</f>
        <v/>
      </c>
      <c r="O3304" s="116" t="str">
        <f>+IF(G3304=0,"",'Ark1'!Z5112)</f>
        <v/>
      </c>
      <c r="P3304" s="116" t="str">
        <f t="shared" si="54"/>
        <v/>
      </c>
      <c r="Q3304" s="114" t="str">
        <f>+IF(G3304=0,"",'Ark1'!T5112)</f>
        <v/>
      </c>
      <c r="R3304" s="222" t="str">
        <f>+IF(G3304=0,"",'Ark1'!V5112)</f>
        <v/>
      </c>
      <c r="S3304" s="32"/>
    </row>
    <row r="3305" spans="1:19" x14ac:dyDescent="0.5">
      <c r="A3305" s="32"/>
      <c r="B3305" s="297" t="str">
        <f>+IF(E3305=2012,VLOOKUP(D3305,K_navn!$A$2:$C$359,2),"")</f>
        <v/>
      </c>
      <c r="C3305" s="297" t="str">
        <f>+IF(E3305=2012,VLOOKUP(D3305,K_navn!$A$2:$C$359,3),"")</f>
        <v/>
      </c>
      <c r="D3305" s="115">
        <f>+'Ark1'!P5113</f>
        <v>1838</v>
      </c>
      <c r="E3305" s="115">
        <f>+'Ark1'!C5113</f>
        <v>2017</v>
      </c>
      <c r="F3305" s="116" t="str">
        <f>+IF('Ark1'!Q5113=0,"",'Ark1'!Q5113)</f>
        <v/>
      </c>
      <c r="G3305" s="116">
        <f>+'Ark1'!R5113</f>
        <v>0</v>
      </c>
      <c r="H3305" s="116">
        <f>+'Ark1'!S5113</f>
        <v>0</v>
      </c>
      <c r="I3305" s="222" t="str">
        <f>+IF(G3305=0,"",'Ark1'!AA5113)</f>
        <v/>
      </c>
      <c r="J3305" s="222" t="str">
        <f>+IF(G3305=0,"",'Ark1'!AB5113)</f>
        <v/>
      </c>
      <c r="K3305" s="114" t="str">
        <f>+IF(G3305=0,"",'Ark1'!U5113)</f>
        <v/>
      </c>
      <c r="L3305" s="222" t="str">
        <f>+IF(G3305=0,"",'Ark1'!W5113)</f>
        <v/>
      </c>
      <c r="M3305" s="222" t="str">
        <f>+IF(G3305=0,"",'Ark1'!X5113)</f>
        <v/>
      </c>
      <c r="N3305" s="114" t="str">
        <f>+IF(G3305=0,"",'Ark1'!Y5113)</f>
        <v/>
      </c>
      <c r="O3305" s="116" t="str">
        <f>+IF(G3305=0,"",'Ark1'!Z5113)</f>
        <v/>
      </c>
      <c r="P3305" s="116" t="str">
        <f t="shared" si="54"/>
        <v/>
      </c>
      <c r="Q3305" s="114" t="str">
        <f>+IF(G3305=0,"",'Ark1'!T5113)</f>
        <v/>
      </c>
      <c r="R3305" s="222" t="str">
        <f>+IF(G3305=0,"",'Ark1'!V5113)</f>
        <v/>
      </c>
      <c r="S3305" s="32"/>
    </row>
    <row r="3306" spans="1:19" x14ac:dyDescent="0.5">
      <c r="A3306" s="32"/>
      <c r="B3306" s="297" t="str">
        <f>+IF(E3306=2012,VLOOKUP(D3306,K_navn!$A$2:$C$359,2),"")</f>
        <v/>
      </c>
      <c r="C3306" s="297" t="str">
        <f>+IF(E3306=2012,VLOOKUP(D3306,K_navn!$A$2:$C$359,3),"")</f>
        <v/>
      </c>
      <c r="D3306" s="115">
        <f>+'Ark1'!P5114</f>
        <v>1838</v>
      </c>
      <c r="E3306" s="115">
        <f>+'Ark1'!C5114</f>
        <v>2018</v>
      </c>
      <c r="F3306" s="116" t="str">
        <f>+IF('Ark1'!Q5114=0,"",'Ark1'!Q5114)</f>
        <v/>
      </c>
      <c r="G3306" s="116">
        <f>+'Ark1'!R5114</f>
        <v>0</v>
      </c>
      <c r="H3306" s="116">
        <f>+'Ark1'!S5114</f>
        <v>0</v>
      </c>
      <c r="I3306" s="222" t="str">
        <f>+IF(G3306=0,"",'Ark1'!AA5114)</f>
        <v/>
      </c>
      <c r="J3306" s="222" t="str">
        <f>+IF(G3306=0,"",'Ark1'!AB5114)</f>
        <v/>
      </c>
      <c r="K3306" s="114" t="str">
        <f>+IF(G3306=0,"",'Ark1'!U5114)</f>
        <v/>
      </c>
      <c r="L3306" s="222" t="str">
        <f>+IF(G3306=0,"",'Ark1'!W5114)</f>
        <v/>
      </c>
      <c r="M3306" s="222" t="str">
        <f>+IF(G3306=0,"",'Ark1'!X5114)</f>
        <v/>
      </c>
      <c r="N3306" s="114" t="str">
        <f>+IF(G3306=0,"",'Ark1'!Y5114)</f>
        <v/>
      </c>
      <c r="O3306" s="116" t="str">
        <f>+IF(G3306=0,"",'Ark1'!Z5114)</f>
        <v/>
      </c>
      <c r="P3306" s="116" t="str">
        <f t="shared" si="54"/>
        <v/>
      </c>
      <c r="Q3306" s="114" t="str">
        <f>+IF(G3306=0,"",'Ark1'!T5114)</f>
        <v/>
      </c>
      <c r="R3306" s="222" t="str">
        <f>+IF(G3306=0,"",'Ark1'!V5114)</f>
        <v/>
      </c>
      <c r="S3306" s="32"/>
    </row>
    <row r="3307" spans="1:19" x14ac:dyDescent="0.5">
      <c r="A3307" s="32"/>
      <c r="B3307" s="297" t="str">
        <f>+IF(E3307=2012,VLOOKUP(D3307,K_navn!$A$2:$C$359,2),"")</f>
        <v/>
      </c>
      <c r="C3307" s="297" t="str">
        <f>+IF(E3307=2012,VLOOKUP(D3307,K_navn!$A$2:$C$359,3),"")</f>
        <v/>
      </c>
      <c r="D3307" s="115">
        <f>+'Ark1'!P5115</f>
        <v>1838</v>
      </c>
      <c r="E3307" s="115">
        <f>+'Ark1'!C5115</f>
        <v>2019</v>
      </c>
      <c r="F3307" s="116" t="str">
        <f>+IF('Ark1'!Q5115=0,"",'Ark1'!Q5115)</f>
        <v/>
      </c>
      <c r="G3307" s="116">
        <f>+'Ark1'!R5115</f>
        <v>0</v>
      </c>
      <c r="H3307" s="116">
        <f>+'Ark1'!S5115</f>
        <v>0</v>
      </c>
      <c r="I3307" s="222" t="str">
        <f>+IF(G3307=0,"",'Ark1'!AA5115)</f>
        <v/>
      </c>
      <c r="J3307" s="222" t="str">
        <f>+IF(G3307=0,"",'Ark1'!AB5115)</f>
        <v/>
      </c>
      <c r="K3307" s="114" t="str">
        <f>+IF(G3307=0,"",'Ark1'!U5115)</f>
        <v/>
      </c>
      <c r="L3307" s="222" t="str">
        <f>+IF(G3307=0,"",'Ark1'!W5115)</f>
        <v/>
      </c>
      <c r="M3307" s="222" t="str">
        <f>+IF(G3307=0,"",'Ark1'!X5115)</f>
        <v/>
      </c>
      <c r="N3307" s="114" t="str">
        <f>+IF(G3307=0,"",'Ark1'!Y5115)</f>
        <v/>
      </c>
      <c r="O3307" s="116" t="str">
        <f>+IF(G3307=0,"",'Ark1'!Z5115)</f>
        <v/>
      </c>
      <c r="P3307" s="116" t="str">
        <f t="shared" si="54"/>
        <v/>
      </c>
      <c r="Q3307" s="114" t="str">
        <f>+IF(G3307=0,"",'Ark1'!T5115)</f>
        <v/>
      </c>
      <c r="R3307" s="222" t="str">
        <f>+IF(G3307=0,"",'Ark1'!V5115)</f>
        <v/>
      </c>
      <c r="S3307" s="32"/>
    </row>
    <row r="3308" spans="1:19" x14ac:dyDescent="0.5">
      <c r="A3308" s="32"/>
      <c r="B3308" s="297" t="str">
        <f>+IF(E3308=2012,VLOOKUP(D3308,K_navn!$A$2:$C$359,2),"")</f>
        <v/>
      </c>
      <c r="C3308" s="297" t="str">
        <f>+IF(E3308=2012,VLOOKUP(D3308,K_navn!$A$2:$C$359,3),"")</f>
        <v/>
      </c>
      <c r="D3308" s="115">
        <f>+'Ark1'!P5116</f>
        <v>1838</v>
      </c>
      <c r="E3308" s="115">
        <f>+'Ark1'!C5116</f>
        <v>2020</v>
      </c>
      <c r="F3308" s="116" t="str">
        <f>+IF('Ark1'!Q5116=0,"",'Ark1'!Q5116)</f>
        <v/>
      </c>
      <c r="G3308" s="116">
        <f>+'Ark1'!R5116</f>
        <v>0</v>
      </c>
      <c r="H3308" s="116">
        <f>+'Ark1'!S5116</f>
        <v>0</v>
      </c>
      <c r="I3308" s="222" t="str">
        <f>+IF(G3308=0,"",'Ark1'!AA5116)</f>
        <v/>
      </c>
      <c r="J3308" s="222" t="str">
        <f>+IF(G3308=0,"",'Ark1'!AB5116)</f>
        <v/>
      </c>
      <c r="K3308" s="114" t="str">
        <f>+IF(G3308=0,"",'Ark1'!U5116)</f>
        <v/>
      </c>
      <c r="L3308" s="222" t="str">
        <f>+IF(G3308=0,"",'Ark1'!W5116)</f>
        <v/>
      </c>
      <c r="M3308" s="222" t="str">
        <f>+IF(G3308=0,"",'Ark1'!X5116)</f>
        <v/>
      </c>
      <c r="N3308" s="114" t="str">
        <f>+IF(G3308=0,"",'Ark1'!Y5116)</f>
        <v/>
      </c>
      <c r="O3308" s="116" t="str">
        <f>+IF(G3308=0,"",'Ark1'!Z5116)</f>
        <v/>
      </c>
      <c r="P3308" s="116" t="str">
        <f t="shared" si="54"/>
        <v/>
      </c>
      <c r="Q3308" s="114" t="str">
        <f>+IF(G3308=0,"",'Ark1'!T5116)</f>
        <v/>
      </c>
      <c r="R3308" s="222" t="str">
        <f>+IF(G3308=0,"",'Ark1'!V5116)</f>
        <v/>
      </c>
      <c r="S3308" s="32"/>
    </row>
    <row r="3309" spans="1:19" x14ac:dyDescent="0.5">
      <c r="A3309" s="32"/>
      <c r="B3309" s="297" t="str">
        <f>+IF(E3309=2012,VLOOKUP(D3309,K_navn!$A$2:$C$359,2),"")</f>
        <v/>
      </c>
      <c r="C3309" s="297" t="str">
        <f>+IF(E3309=2012,VLOOKUP(D3309,K_navn!$A$2:$C$359,3),"")</f>
        <v/>
      </c>
      <c r="D3309" s="115">
        <f>+'Ark1'!P5117</f>
        <v>1838</v>
      </c>
      <c r="E3309" s="115">
        <f>+'Ark1'!C5117</f>
        <v>2021</v>
      </c>
      <c r="F3309" s="116" t="str">
        <f>+IF('Ark1'!Q5117=0,"",'Ark1'!Q5117)</f>
        <v/>
      </c>
      <c r="G3309" s="116">
        <f>+'Ark1'!R5117</f>
        <v>0</v>
      </c>
      <c r="H3309" s="116">
        <f>+'Ark1'!S5117</f>
        <v>0</v>
      </c>
      <c r="I3309" s="222" t="str">
        <f>+IF(G3309=0,"",'Ark1'!AA5117)</f>
        <v/>
      </c>
      <c r="J3309" s="222" t="str">
        <f>+IF(G3309=0,"",'Ark1'!AB5117)</f>
        <v/>
      </c>
      <c r="K3309" s="114" t="str">
        <f>+IF(G3309=0,"",'Ark1'!U5117)</f>
        <v/>
      </c>
      <c r="L3309" s="222" t="str">
        <f>+IF(G3309=0,"",'Ark1'!W5117)</f>
        <v/>
      </c>
      <c r="M3309" s="222" t="str">
        <f>+IF(G3309=0,"",'Ark1'!X5117)</f>
        <v/>
      </c>
      <c r="N3309" s="114" t="str">
        <f>+IF(G3309=0,"",'Ark1'!Y5117)</f>
        <v/>
      </c>
      <c r="O3309" s="116" t="str">
        <f>+IF(G3309=0,"",'Ark1'!Z5117)</f>
        <v/>
      </c>
      <c r="P3309" s="116" t="str">
        <f t="shared" si="54"/>
        <v/>
      </c>
      <c r="Q3309" s="114" t="str">
        <f>+IF(G3309=0,"",'Ark1'!T5117)</f>
        <v/>
      </c>
      <c r="R3309" s="222" t="str">
        <f>+IF(G3309=0,"",'Ark1'!V5117)</f>
        <v/>
      </c>
      <c r="S3309" s="32"/>
    </row>
    <row r="3310" spans="1:19" x14ac:dyDescent="0.5">
      <c r="A3310" s="32"/>
      <c r="B3310" s="297" t="str">
        <f>+IF(E3310=2012,VLOOKUP(D3310,K_navn!$A$2:$C$359,2),"")</f>
        <v/>
      </c>
      <c r="C3310" s="297" t="str">
        <f>+IF(E3310=2012,VLOOKUP(D3310,K_navn!$A$2:$C$359,3),"")</f>
        <v/>
      </c>
      <c r="D3310" s="115">
        <f>+'Ark1'!P5118</f>
        <v>1838</v>
      </c>
      <c r="E3310" s="115">
        <f>+'Ark1'!C5118</f>
        <v>2022</v>
      </c>
      <c r="F3310" s="116" t="str">
        <f>+IF('Ark1'!Q5118=0,"",'Ark1'!Q5118)</f>
        <v/>
      </c>
      <c r="G3310" s="116">
        <f>+'Ark1'!R5118</f>
        <v>0</v>
      </c>
      <c r="H3310" s="116">
        <f>+'Ark1'!S5118</f>
        <v>0</v>
      </c>
      <c r="I3310" s="222" t="str">
        <f>+IF(G3310=0,"",'Ark1'!AA5118)</f>
        <v/>
      </c>
      <c r="J3310" s="222" t="str">
        <f>+IF(G3310=0,"",'Ark1'!AB5118)</f>
        <v/>
      </c>
      <c r="K3310" s="114" t="str">
        <f>+IF(G3310=0,"",'Ark1'!U5118)</f>
        <v/>
      </c>
      <c r="L3310" s="222" t="str">
        <f>+IF(G3310=0,"",'Ark1'!W5118)</f>
        <v/>
      </c>
      <c r="M3310" s="222" t="str">
        <f>+IF(G3310=0,"",'Ark1'!X5118)</f>
        <v/>
      </c>
      <c r="N3310" s="114" t="str">
        <f>+IF(G3310=0,"",'Ark1'!Y5118)</f>
        <v/>
      </c>
      <c r="O3310" s="116" t="str">
        <f>+IF(G3310=0,"",'Ark1'!Z5118)</f>
        <v/>
      </c>
      <c r="P3310" s="116" t="str">
        <f t="shared" si="54"/>
        <v/>
      </c>
      <c r="Q3310" s="114" t="str">
        <f>+IF(G3310=0,"",'Ark1'!T5118)</f>
        <v/>
      </c>
      <c r="R3310" s="222" t="str">
        <f>+IF(G3310=0,"",'Ark1'!V5118)</f>
        <v/>
      </c>
      <c r="S3310" s="32"/>
    </row>
    <row r="3311" spans="1:19" x14ac:dyDescent="0.5">
      <c r="A3311" s="32"/>
      <c r="B3311" s="297" t="str">
        <f>+IF(E3311=2012,VLOOKUP(D3311,K_navn!$A$2:$C$359,2),"")</f>
        <v>Beiarn</v>
      </c>
      <c r="C3311" s="297" t="str">
        <f>+IF(E3311=2012,VLOOKUP(D3311,K_navn!$A$2:$C$359,3),"")</f>
        <v>Nordland</v>
      </c>
      <c r="D3311" s="115">
        <f>+'Ark1'!P5119</f>
        <v>1839</v>
      </c>
      <c r="E3311" s="115">
        <f>+'Ark1'!C5119</f>
        <v>2012</v>
      </c>
      <c r="F3311" s="116" t="str">
        <f>+IF('Ark1'!Q5119=0,"",'Ark1'!Q5119)</f>
        <v/>
      </c>
      <c r="G3311" s="116">
        <f>+'Ark1'!R5119</f>
        <v>0</v>
      </c>
      <c r="H3311" s="116">
        <f>+'Ark1'!S5119</f>
        <v>0</v>
      </c>
      <c r="I3311" s="222" t="str">
        <f>+IF(G3311=0,"",'Ark1'!AA5119)</f>
        <v/>
      </c>
      <c r="J3311" s="222" t="str">
        <f>+IF(G3311=0,"",'Ark1'!AB5119)</f>
        <v/>
      </c>
      <c r="K3311" s="114" t="str">
        <f>+IF(G3311=0,"",'Ark1'!U5119)</f>
        <v/>
      </c>
      <c r="L3311" s="222" t="str">
        <f>+IF(G3311=0,"",'Ark1'!W5119)</f>
        <v/>
      </c>
      <c r="M3311" s="222" t="str">
        <f>+IF(G3311=0,"",'Ark1'!X5119)</f>
        <v/>
      </c>
      <c r="N3311" s="114" t="str">
        <f>+IF(G3311=0,"",'Ark1'!Y5119)</f>
        <v/>
      </c>
      <c r="O3311" s="116" t="str">
        <f>+IF(G3311=0,"",'Ark1'!Z5119)</f>
        <v/>
      </c>
      <c r="P3311" s="116" t="str">
        <f t="shared" si="54"/>
        <v/>
      </c>
      <c r="Q3311" s="114" t="str">
        <f>+IF(G3311=0,"",'Ark1'!T5119)</f>
        <v/>
      </c>
      <c r="R3311" s="222" t="str">
        <f>+IF(G3311=0,"",'Ark1'!V5119)</f>
        <v/>
      </c>
      <c r="S3311" s="32"/>
    </row>
    <row r="3312" spans="1:19" x14ac:dyDescent="0.5">
      <c r="A3312" s="32"/>
      <c r="B3312" s="297" t="str">
        <f>+IF(E3312=2012,VLOOKUP(D3312,K_navn!$A$2:$C$359,2),"")</f>
        <v/>
      </c>
      <c r="C3312" s="297" t="str">
        <f>+IF(E3312=2012,VLOOKUP(D3312,K_navn!$A$2:$C$359,3),"")</f>
        <v/>
      </c>
      <c r="D3312" s="115">
        <f>+'Ark1'!P5120</f>
        <v>1839</v>
      </c>
      <c r="E3312" s="115">
        <f>+'Ark1'!C5120</f>
        <v>2013</v>
      </c>
      <c r="F3312" s="116" t="str">
        <f>+IF('Ark1'!Q5120=0,"",'Ark1'!Q5120)</f>
        <v/>
      </c>
      <c r="G3312" s="116">
        <f>+'Ark1'!R5120</f>
        <v>0</v>
      </c>
      <c r="H3312" s="116">
        <f>+'Ark1'!S5120</f>
        <v>0</v>
      </c>
      <c r="I3312" s="222" t="str">
        <f>+IF(G3312=0,"",'Ark1'!AA5120)</f>
        <v/>
      </c>
      <c r="J3312" s="222" t="str">
        <f>+IF(G3312=0,"",'Ark1'!AB5120)</f>
        <v/>
      </c>
      <c r="K3312" s="114" t="str">
        <f>+IF(G3312=0,"",'Ark1'!U5120)</f>
        <v/>
      </c>
      <c r="L3312" s="222" t="str">
        <f>+IF(G3312=0,"",'Ark1'!W5120)</f>
        <v/>
      </c>
      <c r="M3312" s="222" t="str">
        <f>+IF(G3312=0,"",'Ark1'!X5120)</f>
        <v/>
      </c>
      <c r="N3312" s="114" t="str">
        <f>+IF(G3312=0,"",'Ark1'!Y5120)</f>
        <v/>
      </c>
      <c r="O3312" s="116" t="str">
        <f>+IF(G3312=0,"",'Ark1'!Z5120)</f>
        <v/>
      </c>
      <c r="P3312" s="116" t="str">
        <f t="shared" si="54"/>
        <v/>
      </c>
      <c r="Q3312" s="114" t="str">
        <f>+IF(G3312=0,"",'Ark1'!T5120)</f>
        <v/>
      </c>
      <c r="R3312" s="222" t="str">
        <f>+IF(G3312=0,"",'Ark1'!V5120)</f>
        <v/>
      </c>
      <c r="S3312" s="32"/>
    </row>
    <row r="3313" spans="1:19" x14ac:dyDescent="0.5">
      <c r="A3313" s="32"/>
      <c r="B3313" s="297" t="str">
        <f>+IF(E3313=2012,VLOOKUP(D3313,K_navn!$A$2:$C$359,2),"")</f>
        <v/>
      </c>
      <c r="C3313" s="297" t="str">
        <f>+IF(E3313=2012,VLOOKUP(D3313,K_navn!$A$2:$C$359,3),"")</f>
        <v/>
      </c>
      <c r="D3313" s="115">
        <f>+'Ark1'!P5121</f>
        <v>1839</v>
      </c>
      <c r="E3313" s="115">
        <f>+'Ark1'!C5121</f>
        <v>2014</v>
      </c>
      <c r="F3313" s="116" t="str">
        <f>+IF('Ark1'!Q5121=0,"",'Ark1'!Q5121)</f>
        <v/>
      </c>
      <c r="G3313" s="116">
        <f>+'Ark1'!R5121</f>
        <v>0</v>
      </c>
      <c r="H3313" s="116">
        <f>+'Ark1'!S5121</f>
        <v>0</v>
      </c>
      <c r="I3313" s="222" t="str">
        <f>+IF(G3313=0,"",'Ark1'!AA5121)</f>
        <v/>
      </c>
      <c r="J3313" s="222" t="str">
        <f>+IF(G3313=0,"",'Ark1'!AB5121)</f>
        <v/>
      </c>
      <c r="K3313" s="114" t="str">
        <f>+IF(G3313=0,"",'Ark1'!U5121)</f>
        <v/>
      </c>
      <c r="L3313" s="222" t="str">
        <f>+IF(G3313=0,"",'Ark1'!W5121)</f>
        <v/>
      </c>
      <c r="M3313" s="222" t="str">
        <f>+IF(G3313=0,"",'Ark1'!X5121)</f>
        <v/>
      </c>
      <c r="N3313" s="114" t="str">
        <f>+IF(G3313=0,"",'Ark1'!Y5121)</f>
        <v/>
      </c>
      <c r="O3313" s="116" t="str">
        <f>+IF(G3313=0,"",'Ark1'!Z5121)</f>
        <v/>
      </c>
      <c r="P3313" s="116" t="str">
        <f t="shared" si="54"/>
        <v/>
      </c>
      <c r="Q3313" s="114" t="str">
        <f>+IF(G3313=0,"",'Ark1'!T5121)</f>
        <v/>
      </c>
      <c r="R3313" s="222" t="str">
        <f>+IF(G3313=0,"",'Ark1'!V5121)</f>
        <v/>
      </c>
      <c r="S3313" s="32"/>
    </row>
    <row r="3314" spans="1:19" x14ac:dyDescent="0.5">
      <c r="A3314" s="32"/>
      <c r="B3314" s="297" t="str">
        <f>+IF(E3314=2012,VLOOKUP(D3314,K_navn!$A$2:$C$359,2),"")</f>
        <v/>
      </c>
      <c r="C3314" s="297" t="str">
        <f>+IF(E3314=2012,VLOOKUP(D3314,K_navn!$A$2:$C$359,3),"")</f>
        <v/>
      </c>
      <c r="D3314" s="115">
        <f>+'Ark1'!P5122</f>
        <v>1839</v>
      </c>
      <c r="E3314" s="115">
        <f>+'Ark1'!C5122</f>
        <v>2015</v>
      </c>
      <c r="F3314" s="116" t="str">
        <f>+IF('Ark1'!Q5122=0,"",'Ark1'!Q5122)</f>
        <v/>
      </c>
      <c r="G3314" s="116">
        <f>+'Ark1'!R5122</f>
        <v>0</v>
      </c>
      <c r="H3314" s="116">
        <f>+'Ark1'!S5122</f>
        <v>0</v>
      </c>
      <c r="I3314" s="222" t="str">
        <f>+IF(G3314=0,"",'Ark1'!AA5122)</f>
        <v/>
      </c>
      <c r="J3314" s="222" t="str">
        <f>+IF(G3314=0,"",'Ark1'!AB5122)</f>
        <v/>
      </c>
      <c r="K3314" s="114" t="str">
        <f>+IF(G3314=0,"",'Ark1'!U5122)</f>
        <v/>
      </c>
      <c r="L3314" s="222" t="str">
        <f>+IF(G3314=0,"",'Ark1'!W5122)</f>
        <v/>
      </c>
      <c r="M3314" s="222" t="str">
        <f>+IF(G3314=0,"",'Ark1'!X5122)</f>
        <v/>
      </c>
      <c r="N3314" s="114" t="str">
        <f>+IF(G3314=0,"",'Ark1'!Y5122)</f>
        <v/>
      </c>
      <c r="O3314" s="116" t="str">
        <f>+IF(G3314=0,"",'Ark1'!Z5122)</f>
        <v/>
      </c>
      <c r="P3314" s="116" t="str">
        <f t="shared" si="54"/>
        <v/>
      </c>
      <c r="Q3314" s="114" t="str">
        <f>+IF(G3314=0,"",'Ark1'!T5122)</f>
        <v/>
      </c>
      <c r="R3314" s="222" t="str">
        <f>+IF(G3314=0,"",'Ark1'!V5122)</f>
        <v/>
      </c>
      <c r="S3314" s="32"/>
    </row>
    <row r="3315" spans="1:19" x14ac:dyDescent="0.5">
      <c r="A3315" s="32"/>
      <c r="B3315" s="297" t="str">
        <f>+IF(E3315=2012,VLOOKUP(D3315,K_navn!$A$2:$C$359,2),"")</f>
        <v/>
      </c>
      <c r="C3315" s="297" t="str">
        <f>+IF(E3315=2012,VLOOKUP(D3315,K_navn!$A$2:$C$359,3),"")</f>
        <v/>
      </c>
      <c r="D3315" s="115">
        <f>+'Ark1'!P5123</f>
        <v>1839</v>
      </c>
      <c r="E3315" s="115">
        <f>+'Ark1'!C5123</f>
        <v>2016</v>
      </c>
      <c r="F3315" s="116" t="str">
        <f>+IF('Ark1'!Q5123=0,"",'Ark1'!Q5123)</f>
        <v/>
      </c>
      <c r="G3315" s="116">
        <f>+'Ark1'!R5123</f>
        <v>0</v>
      </c>
      <c r="H3315" s="116">
        <f>+'Ark1'!S5123</f>
        <v>0</v>
      </c>
      <c r="I3315" s="222" t="str">
        <f>+IF(G3315=0,"",'Ark1'!AA5123)</f>
        <v/>
      </c>
      <c r="J3315" s="222" t="str">
        <f>+IF(G3315=0,"",'Ark1'!AB5123)</f>
        <v/>
      </c>
      <c r="K3315" s="114" t="str">
        <f>+IF(G3315=0,"",'Ark1'!U5123)</f>
        <v/>
      </c>
      <c r="L3315" s="222" t="str">
        <f>+IF(G3315=0,"",'Ark1'!W5123)</f>
        <v/>
      </c>
      <c r="M3315" s="222" t="str">
        <f>+IF(G3315=0,"",'Ark1'!X5123)</f>
        <v/>
      </c>
      <c r="N3315" s="114" t="str">
        <f>+IF(G3315=0,"",'Ark1'!Y5123)</f>
        <v/>
      </c>
      <c r="O3315" s="116" t="str">
        <f>+IF(G3315=0,"",'Ark1'!Z5123)</f>
        <v/>
      </c>
      <c r="P3315" s="116" t="str">
        <f t="shared" si="54"/>
        <v/>
      </c>
      <c r="Q3315" s="114" t="str">
        <f>+IF(G3315=0,"",'Ark1'!T5123)</f>
        <v/>
      </c>
      <c r="R3315" s="222" t="str">
        <f>+IF(G3315=0,"",'Ark1'!V5123)</f>
        <v/>
      </c>
      <c r="S3315" s="32"/>
    </row>
    <row r="3316" spans="1:19" x14ac:dyDescent="0.5">
      <c r="A3316" s="32"/>
      <c r="B3316" s="297" t="str">
        <f>+IF(E3316=2012,VLOOKUP(D3316,K_navn!$A$2:$C$359,2),"")</f>
        <v/>
      </c>
      <c r="C3316" s="297" t="str">
        <f>+IF(E3316=2012,VLOOKUP(D3316,K_navn!$A$2:$C$359,3),"")</f>
        <v/>
      </c>
      <c r="D3316" s="115">
        <f>+'Ark1'!P5124</f>
        <v>1839</v>
      </c>
      <c r="E3316" s="115">
        <f>+'Ark1'!C5124</f>
        <v>2017</v>
      </c>
      <c r="F3316" s="116" t="str">
        <f>+IF('Ark1'!Q5124=0,"",'Ark1'!Q5124)</f>
        <v/>
      </c>
      <c r="G3316" s="116">
        <f>+'Ark1'!R5124</f>
        <v>0</v>
      </c>
      <c r="H3316" s="116">
        <f>+'Ark1'!S5124</f>
        <v>0</v>
      </c>
      <c r="I3316" s="222" t="str">
        <f>+IF(G3316=0,"",'Ark1'!AA5124)</f>
        <v/>
      </c>
      <c r="J3316" s="222" t="str">
        <f>+IF(G3316=0,"",'Ark1'!AB5124)</f>
        <v/>
      </c>
      <c r="K3316" s="114" t="str">
        <f>+IF(G3316=0,"",'Ark1'!U5124)</f>
        <v/>
      </c>
      <c r="L3316" s="222" t="str">
        <f>+IF(G3316=0,"",'Ark1'!W5124)</f>
        <v/>
      </c>
      <c r="M3316" s="222" t="str">
        <f>+IF(G3316=0,"",'Ark1'!X5124)</f>
        <v/>
      </c>
      <c r="N3316" s="114" t="str">
        <f>+IF(G3316=0,"",'Ark1'!Y5124)</f>
        <v/>
      </c>
      <c r="O3316" s="116" t="str">
        <f>+IF(G3316=0,"",'Ark1'!Z5124)</f>
        <v/>
      </c>
      <c r="P3316" s="116" t="str">
        <f t="shared" si="54"/>
        <v/>
      </c>
      <c r="Q3316" s="114" t="str">
        <f>+IF(G3316=0,"",'Ark1'!T5124)</f>
        <v/>
      </c>
      <c r="R3316" s="222" t="str">
        <f>+IF(G3316=0,"",'Ark1'!V5124)</f>
        <v/>
      </c>
      <c r="S3316" s="32"/>
    </row>
    <row r="3317" spans="1:19" x14ac:dyDescent="0.5">
      <c r="A3317" s="32"/>
      <c r="B3317" s="297" t="str">
        <f>+IF(E3317=2012,VLOOKUP(D3317,K_navn!$A$2:$C$359,2),"")</f>
        <v/>
      </c>
      <c r="C3317" s="297" t="str">
        <f>+IF(E3317=2012,VLOOKUP(D3317,K_navn!$A$2:$C$359,3),"")</f>
        <v/>
      </c>
      <c r="D3317" s="115">
        <f>+'Ark1'!P5125</f>
        <v>1839</v>
      </c>
      <c r="E3317" s="115">
        <f>+'Ark1'!C5125</f>
        <v>2018</v>
      </c>
      <c r="F3317" s="116" t="str">
        <f>+IF('Ark1'!Q5125=0,"",'Ark1'!Q5125)</f>
        <v/>
      </c>
      <c r="G3317" s="116">
        <f>+'Ark1'!R5125</f>
        <v>0</v>
      </c>
      <c r="H3317" s="116">
        <f>+'Ark1'!S5125</f>
        <v>0</v>
      </c>
      <c r="I3317" s="222" t="str">
        <f>+IF(G3317=0,"",'Ark1'!AA5125)</f>
        <v/>
      </c>
      <c r="J3317" s="222" t="str">
        <f>+IF(G3317=0,"",'Ark1'!AB5125)</f>
        <v/>
      </c>
      <c r="K3317" s="114" t="str">
        <f>+IF(G3317=0,"",'Ark1'!U5125)</f>
        <v/>
      </c>
      <c r="L3317" s="222" t="str">
        <f>+IF(G3317=0,"",'Ark1'!W5125)</f>
        <v/>
      </c>
      <c r="M3317" s="222" t="str">
        <f>+IF(G3317=0,"",'Ark1'!X5125)</f>
        <v/>
      </c>
      <c r="N3317" s="114" t="str">
        <f>+IF(G3317=0,"",'Ark1'!Y5125)</f>
        <v/>
      </c>
      <c r="O3317" s="116" t="str">
        <f>+IF(G3317=0,"",'Ark1'!Z5125)</f>
        <v/>
      </c>
      <c r="P3317" s="116" t="str">
        <f t="shared" si="54"/>
        <v/>
      </c>
      <c r="Q3317" s="114" t="str">
        <f>+IF(G3317=0,"",'Ark1'!T5125)</f>
        <v/>
      </c>
      <c r="R3317" s="222" t="str">
        <f>+IF(G3317=0,"",'Ark1'!V5125)</f>
        <v/>
      </c>
      <c r="S3317" s="32"/>
    </row>
    <row r="3318" spans="1:19" x14ac:dyDescent="0.5">
      <c r="A3318" s="32"/>
      <c r="B3318" s="297" t="str">
        <f>+IF(E3318=2012,VLOOKUP(D3318,K_navn!$A$2:$C$359,2),"")</f>
        <v/>
      </c>
      <c r="C3318" s="297" t="str">
        <f>+IF(E3318=2012,VLOOKUP(D3318,K_navn!$A$2:$C$359,3),"")</f>
        <v/>
      </c>
      <c r="D3318" s="115">
        <f>+'Ark1'!P5126</f>
        <v>1839</v>
      </c>
      <c r="E3318" s="115">
        <f>+'Ark1'!C5126</f>
        <v>2019</v>
      </c>
      <c r="F3318" s="116" t="str">
        <f>+IF('Ark1'!Q5126=0,"",'Ark1'!Q5126)</f>
        <v/>
      </c>
      <c r="G3318" s="116">
        <f>+'Ark1'!R5126</f>
        <v>0</v>
      </c>
      <c r="H3318" s="116">
        <f>+'Ark1'!S5126</f>
        <v>0</v>
      </c>
      <c r="I3318" s="222" t="str">
        <f>+IF(G3318=0,"",'Ark1'!AA5126)</f>
        <v/>
      </c>
      <c r="J3318" s="222" t="str">
        <f>+IF(G3318=0,"",'Ark1'!AB5126)</f>
        <v/>
      </c>
      <c r="K3318" s="114" t="str">
        <f>+IF(G3318=0,"",'Ark1'!U5126)</f>
        <v/>
      </c>
      <c r="L3318" s="222" t="str">
        <f>+IF(G3318=0,"",'Ark1'!W5126)</f>
        <v/>
      </c>
      <c r="M3318" s="222" t="str">
        <f>+IF(G3318=0,"",'Ark1'!X5126)</f>
        <v/>
      </c>
      <c r="N3318" s="114" t="str">
        <f>+IF(G3318=0,"",'Ark1'!Y5126)</f>
        <v/>
      </c>
      <c r="O3318" s="116" t="str">
        <f>+IF(G3318=0,"",'Ark1'!Z5126)</f>
        <v/>
      </c>
      <c r="P3318" s="116" t="str">
        <f t="shared" si="54"/>
        <v/>
      </c>
      <c r="Q3318" s="114" t="str">
        <f>+IF(G3318=0,"",'Ark1'!T5126)</f>
        <v/>
      </c>
      <c r="R3318" s="222" t="str">
        <f>+IF(G3318=0,"",'Ark1'!V5126)</f>
        <v/>
      </c>
      <c r="S3318" s="32"/>
    </row>
    <row r="3319" spans="1:19" x14ac:dyDescent="0.5">
      <c r="A3319" s="32"/>
      <c r="B3319" s="297" t="str">
        <f>+IF(E3319=2012,VLOOKUP(D3319,K_navn!$A$2:$C$359,2),"")</f>
        <v/>
      </c>
      <c r="C3319" s="297" t="str">
        <f>+IF(E3319=2012,VLOOKUP(D3319,K_navn!$A$2:$C$359,3),"")</f>
        <v/>
      </c>
      <c r="D3319" s="115">
        <f>+'Ark1'!P5127</f>
        <v>1839</v>
      </c>
      <c r="E3319" s="115">
        <f>+'Ark1'!C5127</f>
        <v>2020</v>
      </c>
      <c r="F3319" s="116" t="str">
        <f>+IF('Ark1'!Q5127=0,"",'Ark1'!Q5127)</f>
        <v/>
      </c>
      <c r="G3319" s="116">
        <f>+'Ark1'!R5127</f>
        <v>0</v>
      </c>
      <c r="H3319" s="116">
        <f>+'Ark1'!S5127</f>
        <v>0</v>
      </c>
      <c r="I3319" s="222" t="str">
        <f>+IF(G3319=0,"",'Ark1'!AA5127)</f>
        <v/>
      </c>
      <c r="J3319" s="222" t="str">
        <f>+IF(G3319=0,"",'Ark1'!AB5127)</f>
        <v/>
      </c>
      <c r="K3319" s="114" t="str">
        <f>+IF(G3319=0,"",'Ark1'!U5127)</f>
        <v/>
      </c>
      <c r="L3319" s="222" t="str">
        <f>+IF(G3319=0,"",'Ark1'!W5127)</f>
        <v/>
      </c>
      <c r="M3319" s="222" t="str">
        <f>+IF(G3319=0,"",'Ark1'!X5127)</f>
        <v/>
      </c>
      <c r="N3319" s="114" t="str">
        <f>+IF(G3319=0,"",'Ark1'!Y5127)</f>
        <v/>
      </c>
      <c r="O3319" s="116" t="str">
        <f>+IF(G3319=0,"",'Ark1'!Z5127)</f>
        <v/>
      </c>
      <c r="P3319" s="116" t="str">
        <f t="shared" si="54"/>
        <v/>
      </c>
      <c r="Q3319" s="114" t="str">
        <f>+IF(G3319=0,"",'Ark1'!T5127)</f>
        <v/>
      </c>
      <c r="R3319" s="222" t="str">
        <f>+IF(G3319=0,"",'Ark1'!V5127)</f>
        <v/>
      </c>
      <c r="S3319" s="32"/>
    </row>
    <row r="3320" spans="1:19" x14ac:dyDescent="0.5">
      <c r="A3320" s="32"/>
      <c r="B3320" s="297" t="str">
        <f>+IF(E3320=2012,VLOOKUP(D3320,K_navn!$A$2:$C$359,2),"")</f>
        <v/>
      </c>
      <c r="C3320" s="297" t="str">
        <f>+IF(E3320=2012,VLOOKUP(D3320,K_navn!$A$2:$C$359,3),"")</f>
        <v/>
      </c>
      <c r="D3320" s="115">
        <f>+'Ark1'!P5128</f>
        <v>1839</v>
      </c>
      <c r="E3320" s="115">
        <f>+'Ark1'!C5128</f>
        <v>2021</v>
      </c>
      <c r="F3320" s="116" t="str">
        <f>+IF('Ark1'!Q5128=0,"",'Ark1'!Q5128)</f>
        <v/>
      </c>
      <c r="G3320" s="116">
        <f>+'Ark1'!R5128</f>
        <v>0</v>
      </c>
      <c r="H3320" s="116">
        <f>+'Ark1'!S5128</f>
        <v>0</v>
      </c>
      <c r="I3320" s="222" t="str">
        <f>+IF(G3320=0,"",'Ark1'!AA5128)</f>
        <v/>
      </c>
      <c r="J3320" s="222" t="str">
        <f>+IF(G3320=0,"",'Ark1'!AB5128)</f>
        <v/>
      </c>
      <c r="K3320" s="114" t="str">
        <f>+IF(G3320=0,"",'Ark1'!U5128)</f>
        <v/>
      </c>
      <c r="L3320" s="222" t="str">
        <f>+IF(G3320=0,"",'Ark1'!W5128)</f>
        <v/>
      </c>
      <c r="M3320" s="222" t="str">
        <f>+IF(G3320=0,"",'Ark1'!X5128)</f>
        <v/>
      </c>
      <c r="N3320" s="114" t="str">
        <f>+IF(G3320=0,"",'Ark1'!Y5128)</f>
        <v/>
      </c>
      <c r="O3320" s="116" t="str">
        <f>+IF(G3320=0,"",'Ark1'!Z5128)</f>
        <v/>
      </c>
      <c r="P3320" s="116" t="str">
        <f t="shared" si="54"/>
        <v/>
      </c>
      <c r="Q3320" s="114" t="str">
        <f>+IF(G3320=0,"",'Ark1'!T5128)</f>
        <v/>
      </c>
      <c r="R3320" s="222" t="str">
        <f>+IF(G3320=0,"",'Ark1'!V5128)</f>
        <v/>
      </c>
      <c r="S3320" s="32"/>
    </row>
    <row r="3321" spans="1:19" x14ac:dyDescent="0.5">
      <c r="A3321" s="32"/>
      <c r="B3321" s="297" t="str">
        <f>+IF(E3321=2012,VLOOKUP(D3321,K_navn!$A$2:$C$359,2),"")</f>
        <v/>
      </c>
      <c r="C3321" s="297" t="str">
        <f>+IF(E3321=2012,VLOOKUP(D3321,K_navn!$A$2:$C$359,3),"")</f>
        <v/>
      </c>
      <c r="D3321" s="115">
        <f>+'Ark1'!P5129</f>
        <v>1839</v>
      </c>
      <c r="E3321" s="115">
        <f>+'Ark1'!C5129</f>
        <v>2022</v>
      </c>
      <c r="F3321" s="116" t="str">
        <f>+IF('Ark1'!Q5129=0,"",'Ark1'!Q5129)</f>
        <v/>
      </c>
      <c r="G3321" s="116">
        <f>+'Ark1'!R5129</f>
        <v>0</v>
      </c>
      <c r="H3321" s="116">
        <f>+'Ark1'!S5129</f>
        <v>0</v>
      </c>
      <c r="I3321" s="222" t="str">
        <f>+IF(G3321=0,"",'Ark1'!AA5129)</f>
        <v/>
      </c>
      <c r="J3321" s="222" t="str">
        <f>+IF(G3321=0,"",'Ark1'!AB5129)</f>
        <v/>
      </c>
      <c r="K3321" s="114" t="str">
        <f>+IF(G3321=0,"",'Ark1'!U5129)</f>
        <v/>
      </c>
      <c r="L3321" s="222" t="str">
        <f>+IF(G3321=0,"",'Ark1'!W5129)</f>
        <v/>
      </c>
      <c r="M3321" s="222" t="str">
        <f>+IF(G3321=0,"",'Ark1'!X5129)</f>
        <v/>
      </c>
      <c r="N3321" s="114" t="str">
        <f>+IF(G3321=0,"",'Ark1'!Y5129)</f>
        <v/>
      </c>
      <c r="O3321" s="116" t="str">
        <f>+IF(G3321=0,"",'Ark1'!Z5129)</f>
        <v/>
      </c>
      <c r="P3321" s="116" t="str">
        <f t="shared" si="54"/>
        <v/>
      </c>
      <c r="Q3321" s="114" t="str">
        <f>+IF(G3321=0,"",'Ark1'!T5129)</f>
        <v/>
      </c>
      <c r="R3321" s="222" t="str">
        <f>+IF(G3321=0,"",'Ark1'!V5129)</f>
        <v/>
      </c>
      <c r="S3321" s="32"/>
    </row>
    <row r="3322" spans="1:19" x14ac:dyDescent="0.5">
      <c r="A3322" s="32"/>
      <c r="B3322" s="297" t="str">
        <f>+IF(E3322=2012,VLOOKUP(D3322,K_navn!$A$2:$C$359,2),"")</f>
        <v>Saltdal</v>
      </c>
      <c r="C3322" s="297" t="str">
        <f>+IF(E3322=2012,VLOOKUP(D3322,K_navn!$A$2:$C$359,3),"")</f>
        <v>Nordland</v>
      </c>
      <c r="D3322" s="115">
        <f>+'Ark1'!P5130</f>
        <v>1840</v>
      </c>
      <c r="E3322" s="115">
        <f>+'Ark1'!C5130</f>
        <v>2012</v>
      </c>
      <c r="F3322" s="116" t="str">
        <f>+IF('Ark1'!Q5130=0,"",'Ark1'!Q5130)</f>
        <v/>
      </c>
      <c r="G3322" s="116">
        <f>+'Ark1'!R5130</f>
        <v>0</v>
      </c>
      <c r="H3322" s="116">
        <f>+'Ark1'!S5130</f>
        <v>0</v>
      </c>
      <c r="I3322" s="222" t="str">
        <f>+IF(G3322=0,"",'Ark1'!AA5130)</f>
        <v/>
      </c>
      <c r="J3322" s="222" t="str">
        <f>+IF(G3322=0,"",'Ark1'!AB5130)</f>
        <v/>
      </c>
      <c r="K3322" s="114" t="str">
        <f>+IF(G3322=0,"",'Ark1'!U5130)</f>
        <v/>
      </c>
      <c r="L3322" s="222" t="str">
        <f>+IF(G3322=0,"",'Ark1'!W5130)</f>
        <v/>
      </c>
      <c r="M3322" s="222" t="str">
        <f>+IF(G3322=0,"",'Ark1'!X5130)</f>
        <v/>
      </c>
      <c r="N3322" s="114" t="str">
        <f>+IF(G3322=0,"",'Ark1'!Y5130)</f>
        <v/>
      </c>
      <c r="O3322" s="116" t="str">
        <f>+IF(G3322=0,"",'Ark1'!Z5130)</f>
        <v/>
      </c>
      <c r="P3322" s="116" t="str">
        <f t="shared" si="54"/>
        <v/>
      </c>
      <c r="Q3322" s="114" t="str">
        <f>+IF(G3322=0,"",'Ark1'!T5130)</f>
        <v/>
      </c>
      <c r="R3322" s="222" t="str">
        <f>+IF(G3322=0,"",'Ark1'!V5130)</f>
        <v/>
      </c>
      <c r="S3322" s="32"/>
    </row>
    <row r="3323" spans="1:19" x14ac:dyDescent="0.5">
      <c r="A3323" s="32"/>
      <c r="B3323" s="297" t="str">
        <f>+IF(E3323=2012,VLOOKUP(D3323,K_navn!$A$2:$C$359,2),"")</f>
        <v/>
      </c>
      <c r="C3323" s="297" t="str">
        <f>+IF(E3323=2012,VLOOKUP(D3323,K_navn!$A$2:$C$359,3),"")</f>
        <v/>
      </c>
      <c r="D3323" s="115">
        <f>+'Ark1'!P5131</f>
        <v>1840</v>
      </c>
      <c r="E3323" s="115">
        <f>+'Ark1'!C5131</f>
        <v>2013</v>
      </c>
      <c r="F3323" s="116" t="str">
        <f>+IF('Ark1'!Q5131=0,"",'Ark1'!Q5131)</f>
        <v/>
      </c>
      <c r="G3323" s="116">
        <f>+'Ark1'!R5131</f>
        <v>0</v>
      </c>
      <c r="H3323" s="116">
        <f>+'Ark1'!S5131</f>
        <v>0</v>
      </c>
      <c r="I3323" s="222" t="str">
        <f>+IF(G3323=0,"",'Ark1'!AA5131)</f>
        <v/>
      </c>
      <c r="J3323" s="222" t="str">
        <f>+IF(G3323=0,"",'Ark1'!AB5131)</f>
        <v/>
      </c>
      <c r="K3323" s="114" t="str">
        <f>+IF(G3323=0,"",'Ark1'!U5131)</f>
        <v/>
      </c>
      <c r="L3323" s="222" t="str">
        <f>+IF(G3323=0,"",'Ark1'!W5131)</f>
        <v/>
      </c>
      <c r="M3323" s="222" t="str">
        <f>+IF(G3323=0,"",'Ark1'!X5131)</f>
        <v/>
      </c>
      <c r="N3323" s="114" t="str">
        <f>+IF(G3323=0,"",'Ark1'!Y5131)</f>
        <v/>
      </c>
      <c r="O3323" s="116" t="str">
        <f>+IF(G3323=0,"",'Ark1'!Z5131)</f>
        <v/>
      </c>
      <c r="P3323" s="116" t="str">
        <f t="shared" si="54"/>
        <v/>
      </c>
      <c r="Q3323" s="114" t="str">
        <f>+IF(G3323=0,"",'Ark1'!T5131)</f>
        <v/>
      </c>
      <c r="R3323" s="222" t="str">
        <f>+IF(G3323=0,"",'Ark1'!V5131)</f>
        <v/>
      </c>
      <c r="S3323" s="32"/>
    </row>
    <row r="3324" spans="1:19" x14ac:dyDescent="0.5">
      <c r="A3324" s="32"/>
      <c r="B3324" s="297" t="str">
        <f>+IF(E3324=2012,VLOOKUP(D3324,K_navn!$A$2:$C$359,2),"")</f>
        <v/>
      </c>
      <c r="C3324" s="297" t="str">
        <f>+IF(E3324=2012,VLOOKUP(D3324,K_navn!$A$2:$C$359,3),"")</f>
        <v/>
      </c>
      <c r="D3324" s="115">
        <f>+'Ark1'!P5132</f>
        <v>1840</v>
      </c>
      <c r="E3324" s="115">
        <f>+'Ark1'!C5132</f>
        <v>2014</v>
      </c>
      <c r="F3324" s="116" t="str">
        <f>+IF('Ark1'!Q5132=0,"",'Ark1'!Q5132)</f>
        <v/>
      </c>
      <c r="G3324" s="116">
        <f>+'Ark1'!R5132</f>
        <v>0</v>
      </c>
      <c r="H3324" s="116">
        <f>+'Ark1'!S5132</f>
        <v>0</v>
      </c>
      <c r="I3324" s="222" t="str">
        <f>+IF(G3324=0,"",'Ark1'!AA5132)</f>
        <v/>
      </c>
      <c r="J3324" s="222" t="str">
        <f>+IF(G3324=0,"",'Ark1'!AB5132)</f>
        <v/>
      </c>
      <c r="K3324" s="114" t="str">
        <f>+IF(G3324=0,"",'Ark1'!U5132)</f>
        <v/>
      </c>
      <c r="L3324" s="222" t="str">
        <f>+IF(G3324=0,"",'Ark1'!W5132)</f>
        <v/>
      </c>
      <c r="M3324" s="222" t="str">
        <f>+IF(G3324=0,"",'Ark1'!X5132)</f>
        <v/>
      </c>
      <c r="N3324" s="114" t="str">
        <f>+IF(G3324=0,"",'Ark1'!Y5132)</f>
        <v/>
      </c>
      <c r="O3324" s="116" t="str">
        <f>+IF(G3324=0,"",'Ark1'!Z5132)</f>
        <v/>
      </c>
      <c r="P3324" s="116" t="str">
        <f t="shared" si="54"/>
        <v/>
      </c>
      <c r="Q3324" s="114" t="str">
        <f>+IF(G3324=0,"",'Ark1'!T5132)</f>
        <v/>
      </c>
      <c r="R3324" s="222" t="str">
        <f>+IF(G3324=0,"",'Ark1'!V5132)</f>
        <v/>
      </c>
      <c r="S3324" s="32"/>
    </row>
    <row r="3325" spans="1:19" x14ac:dyDescent="0.5">
      <c r="A3325" s="32"/>
      <c r="B3325" s="297" t="str">
        <f>+IF(E3325=2012,VLOOKUP(D3325,K_navn!$A$2:$C$359,2),"")</f>
        <v/>
      </c>
      <c r="C3325" s="297" t="str">
        <f>+IF(E3325=2012,VLOOKUP(D3325,K_navn!$A$2:$C$359,3),"")</f>
        <v/>
      </c>
      <c r="D3325" s="115">
        <f>+'Ark1'!P5133</f>
        <v>1840</v>
      </c>
      <c r="E3325" s="115">
        <f>+'Ark1'!C5133</f>
        <v>2015</v>
      </c>
      <c r="F3325" s="116" t="str">
        <f>+IF('Ark1'!Q5133=0,"",'Ark1'!Q5133)</f>
        <v/>
      </c>
      <c r="G3325" s="116">
        <f>+'Ark1'!R5133</f>
        <v>0</v>
      </c>
      <c r="H3325" s="116">
        <f>+'Ark1'!S5133</f>
        <v>0</v>
      </c>
      <c r="I3325" s="222" t="str">
        <f>+IF(G3325=0,"",'Ark1'!AA5133)</f>
        <v/>
      </c>
      <c r="J3325" s="222" t="str">
        <f>+IF(G3325=0,"",'Ark1'!AB5133)</f>
        <v/>
      </c>
      <c r="K3325" s="114" t="str">
        <f>+IF(G3325=0,"",'Ark1'!U5133)</f>
        <v/>
      </c>
      <c r="L3325" s="222" t="str">
        <f>+IF(G3325=0,"",'Ark1'!W5133)</f>
        <v/>
      </c>
      <c r="M3325" s="222" t="str">
        <f>+IF(G3325=0,"",'Ark1'!X5133)</f>
        <v/>
      </c>
      <c r="N3325" s="114" t="str">
        <f>+IF(G3325=0,"",'Ark1'!Y5133)</f>
        <v/>
      </c>
      <c r="O3325" s="116" t="str">
        <f>+IF(G3325=0,"",'Ark1'!Z5133)</f>
        <v/>
      </c>
      <c r="P3325" s="116" t="str">
        <f t="shared" si="54"/>
        <v/>
      </c>
      <c r="Q3325" s="114" t="str">
        <f>+IF(G3325=0,"",'Ark1'!T5133)</f>
        <v/>
      </c>
      <c r="R3325" s="222" t="str">
        <f>+IF(G3325=0,"",'Ark1'!V5133)</f>
        <v/>
      </c>
      <c r="S3325" s="32"/>
    </row>
    <row r="3326" spans="1:19" x14ac:dyDescent="0.5">
      <c r="A3326" s="32"/>
      <c r="B3326" s="297" t="str">
        <f>+IF(E3326=2012,VLOOKUP(D3326,K_navn!$A$2:$C$359,2),"")</f>
        <v/>
      </c>
      <c r="C3326" s="297" t="str">
        <f>+IF(E3326=2012,VLOOKUP(D3326,K_navn!$A$2:$C$359,3),"")</f>
        <v/>
      </c>
      <c r="D3326" s="115">
        <f>+'Ark1'!P5134</f>
        <v>1840</v>
      </c>
      <c r="E3326" s="115">
        <f>+'Ark1'!C5134</f>
        <v>2016</v>
      </c>
      <c r="F3326" s="116" t="str">
        <f>+IF('Ark1'!Q5134=0,"",'Ark1'!Q5134)</f>
        <v/>
      </c>
      <c r="G3326" s="116">
        <f>+'Ark1'!R5134</f>
        <v>0</v>
      </c>
      <c r="H3326" s="116">
        <f>+'Ark1'!S5134</f>
        <v>0</v>
      </c>
      <c r="I3326" s="222" t="str">
        <f>+IF(G3326=0,"",'Ark1'!AA5134)</f>
        <v/>
      </c>
      <c r="J3326" s="222" t="str">
        <f>+IF(G3326=0,"",'Ark1'!AB5134)</f>
        <v/>
      </c>
      <c r="K3326" s="114" t="str">
        <f>+IF(G3326=0,"",'Ark1'!U5134)</f>
        <v/>
      </c>
      <c r="L3326" s="222" t="str">
        <f>+IF(G3326=0,"",'Ark1'!W5134)</f>
        <v/>
      </c>
      <c r="M3326" s="222" t="str">
        <f>+IF(G3326=0,"",'Ark1'!X5134)</f>
        <v/>
      </c>
      <c r="N3326" s="114" t="str">
        <f>+IF(G3326=0,"",'Ark1'!Y5134)</f>
        <v/>
      </c>
      <c r="O3326" s="116" t="str">
        <f>+IF(G3326=0,"",'Ark1'!Z5134)</f>
        <v/>
      </c>
      <c r="P3326" s="116" t="str">
        <f t="shared" si="54"/>
        <v/>
      </c>
      <c r="Q3326" s="114" t="str">
        <f>+IF(G3326=0,"",'Ark1'!T5134)</f>
        <v/>
      </c>
      <c r="R3326" s="222" t="str">
        <f>+IF(G3326=0,"",'Ark1'!V5134)</f>
        <v/>
      </c>
      <c r="S3326" s="32"/>
    </row>
    <row r="3327" spans="1:19" x14ac:dyDescent="0.5">
      <c r="A3327" s="32"/>
      <c r="B3327" s="297" t="str">
        <f>+IF(E3327=2012,VLOOKUP(D3327,K_navn!$A$2:$C$359,2),"")</f>
        <v/>
      </c>
      <c r="C3327" s="297" t="str">
        <f>+IF(E3327=2012,VLOOKUP(D3327,K_navn!$A$2:$C$359,3),"")</f>
        <v/>
      </c>
      <c r="D3327" s="115">
        <f>+'Ark1'!P5135</f>
        <v>1840</v>
      </c>
      <c r="E3327" s="115">
        <f>+'Ark1'!C5135</f>
        <v>2017</v>
      </c>
      <c r="F3327" s="116" t="str">
        <f>+IF('Ark1'!Q5135=0,"",'Ark1'!Q5135)</f>
        <v/>
      </c>
      <c r="G3327" s="116">
        <f>+'Ark1'!R5135</f>
        <v>0</v>
      </c>
      <c r="H3327" s="116">
        <f>+'Ark1'!S5135</f>
        <v>0</v>
      </c>
      <c r="I3327" s="222" t="str">
        <f>+IF(G3327=0,"",'Ark1'!AA5135)</f>
        <v/>
      </c>
      <c r="J3327" s="222" t="str">
        <f>+IF(G3327=0,"",'Ark1'!AB5135)</f>
        <v/>
      </c>
      <c r="K3327" s="114" t="str">
        <f>+IF(G3327=0,"",'Ark1'!U5135)</f>
        <v/>
      </c>
      <c r="L3327" s="222" t="str">
        <f>+IF(G3327=0,"",'Ark1'!W5135)</f>
        <v/>
      </c>
      <c r="M3327" s="222" t="str">
        <f>+IF(G3327=0,"",'Ark1'!X5135)</f>
        <v/>
      </c>
      <c r="N3327" s="114" t="str">
        <f>+IF(G3327=0,"",'Ark1'!Y5135)</f>
        <v/>
      </c>
      <c r="O3327" s="116" t="str">
        <f>+IF(G3327=0,"",'Ark1'!Z5135)</f>
        <v/>
      </c>
      <c r="P3327" s="116" t="str">
        <f t="shared" si="54"/>
        <v/>
      </c>
      <c r="Q3327" s="114" t="str">
        <f>+IF(G3327=0,"",'Ark1'!T5135)</f>
        <v/>
      </c>
      <c r="R3327" s="222" t="str">
        <f>+IF(G3327=0,"",'Ark1'!V5135)</f>
        <v/>
      </c>
      <c r="S3327" s="32"/>
    </row>
    <row r="3328" spans="1:19" x14ac:dyDescent="0.5">
      <c r="A3328" s="32"/>
      <c r="B3328" s="297" t="str">
        <f>+IF(E3328=2012,VLOOKUP(D3328,K_navn!$A$2:$C$359,2),"")</f>
        <v/>
      </c>
      <c r="C3328" s="297" t="str">
        <f>+IF(E3328=2012,VLOOKUP(D3328,K_navn!$A$2:$C$359,3),"")</f>
        <v/>
      </c>
      <c r="D3328" s="115">
        <f>+'Ark1'!P5136</f>
        <v>1840</v>
      </c>
      <c r="E3328" s="115">
        <f>+'Ark1'!C5136</f>
        <v>2018</v>
      </c>
      <c r="F3328" s="116" t="str">
        <f>+IF('Ark1'!Q5136=0,"",'Ark1'!Q5136)</f>
        <v/>
      </c>
      <c r="G3328" s="116">
        <f>+'Ark1'!R5136</f>
        <v>0</v>
      </c>
      <c r="H3328" s="116">
        <f>+'Ark1'!S5136</f>
        <v>0</v>
      </c>
      <c r="I3328" s="222" t="str">
        <f>+IF(G3328=0,"",'Ark1'!AA5136)</f>
        <v/>
      </c>
      <c r="J3328" s="222" t="str">
        <f>+IF(G3328=0,"",'Ark1'!AB5136)</f>
        <v/>
      </c>
      <c r="K3328" s="114" t="str">
        <f>+IF(G3328=0,"",'Ark1'!U5136)</f>
        <v/>
      </c>
      <c r="L3328" s="222" t="str">
        <f>+IF(G3328=0,"",'Ark1'!W5136)</f>
        <v/>
      </c>
      <c r="M3328" s="222" t="str">
        <f>+IF(G3328=0,"",'Ark1'!X5136)</f>
        <v/>
      </c>
      <c r="N3328" s="114" t="str">
        <f>+IF(G3328=0,"",'Ark1'!Y5136)</f>
        <v/>
      </c>
      <c r="O3328" s="116" t="str">
        <f>+IF(G3328=0,"",'Ark1'!Z5136)</f>
        <v/>
      </c>
      <c r="P3328" s="116" t="str">
        <f t="shared" si="54"/>
        <v/>
      </c>
      <c r="Q3328" s="114" t="str">
        <f>+IF(G3328=0,"",'Ark1'!T5136)</f>
        <v/>
      </c>
      <c r="R3328" s="222" t="str">
        <f>+IF(G3328=0,"",'Ark1'!V5136)</f>
        <v/>
      </c>
      <c r="S3328" s="32"/>
    </row>
    <row r="3329" spans="1:19" x14ac:dyDescent="0.5">
      <c r="A3329" s="32"/>
      <c r="B3329" s="297" t="str">
        <f>+IF(E3329=2012,VLOOKUP(D3329,K_navn!$A$2:$C$359,2),"")</f>
        <v/>
      </c>
      <c r="C3329" s="297" t="str">
        <f>+IF(E3329=2012,VLOOKUP(D3329,K_navn!$A$2:$C$359,3),"")</f>
        <v/>
      </c>
      <c r="D3329" s="115">
        <f>+'Ark1'!P5137</f>
        <v>1840</v>
      </c>
      <c r="E3329" s="115">
        <f>+'Ark1'!C5137</f>
        <v>2019</v>
      </c>
      <c r="F3329" s="116" t="str">
        <f>+IF('Ark1'!Q5137=0,"",'Ark1'!Q5137)</f>
        <v/>
      </c>
      <c r="G3329" s="116">
        <f>+'Ark1'!R5137</f>
        <v>0</v>
      </c>
      <c r="H3329" s="116">
        <f>+'Ark1'!S5137</f>
        <v>0</v>
      </c>
      <c r="I3329" s="222" t="str">
        <f>+IF(G3329=0,"",'Ark1'!AA5137)</f>
        <v/>
      </c>
      <c r="J3329" s="222" t="str">
        <f>+IF(G3329=0,"",'Ark1'!AB5137)</f>
        <v/>
      </c>
      <c r="K3329" s="114" t="str">
        <f>+IF(G3329=0,"",'Ark1'!U5137)</f>
        <v/>
      </c>
      <c r="L3329" s="222" t="str">
        <f>+IF(G3329=0,"",'Ark1'!W5137)</f>
        <v/>
      </c>
      <c r="M3329" s="222" t="str">
        <f>+IF(G3329=0,"",'Ark1'!X5137)</f>
        <v/>
      </c>
      <c r="N3329" s="114" t="str">
        <f>+IF(G3329=0,"",'Ark1'!Y5137)</f>
        <v/>
      </c>
      <c r="O3329" s="116" t="str">
        <f>+IF(G3329=0,"",'Ark1'!Z5137)</f>
        <v/>
      </c>
      <c r="P3329" s="116" t="str">
        <f t="shared" si="54"/>
        <v/>
      </c>
      <c r="Q3329" s="114" t="str">
        <f>+IF(G3329=0,"",'Ark1'!T5137)</f>
        <v/>
      </c>
      <c r="R3329" s="222" t="str">
        <f>+IF(G3329=0,"",'Ark1'!V5137)</f>
        <v/>
      </c>
      <c r="S3329" s="32"/>
    </row>
    <row r="3330" spans="1:19" x14ac:dyDescent="0.5">
      <c r="A3330" s="32"/>
      <c r="B3330" s="297" t="str">
        <f>+IF(E3330=2012,VLOOKUP(D3330,K_navn!$A$2:$C$359,2),"")</f>
        <v/>
      </c>
      <c r="C3330" s="297" t="str">
        <f>+IF(E3330=2012,VLOOKUP(D3330,K_navn!$A$2:$C$359,3),"")</f>
        <v/>
      </c>
      <c r="D3330" s="115">
        <f>+'Ark1'!P5138</f>
        <v>1840</v>
      </c>
      <c r="E3330" s="115">
        <f>+'Ark1'!C5138</f>
        <v>2020</v>
      </c>
      <c r="F3330" s="116" t="str">
        <f>+IF('Ark1'!Q5138=0,"",'Ark1'!Q5138)</f>
        <v/>
      </c>
      <c r="G3330" s="116">
        <f>+'Ark1'!R5138</f>
        <v>0</v>
      </c>
      <c r="H3330" s="116">
        <f>+'Ark1'!S5138</f>
        <v>0</v>
      </c>
      <c r="I3330" s="222" t="str">
        <f>+IF(G3330=0,"",'Ark1'!AA5138)</f>
        <v/>
      </c>
      <c r="J3330" s="222" t="str">
        <f>+IF(G3330=0,"",'Ark1'!AB5138)</f>
        <v/>
      </c>
      <c r="K3330" s="114" t="str">
        <f>+IF(G3330=0,"",'Ark1'!U5138)</f>
        <v/>
      </c>
      <c r="L3330" s="222" t="str">
        <f>+IF(G3330=0,"",'Ark1'!W5138)</f>
        <v/>
      </c>
      <c r="M3330" s="222" t="str">
        <f>+IF(G3330=0,"",'Ark1'!X5138)</f>
        <v/>
      </c>
      <c r="N3330" s="114" t="str">
        <f>+IF(G3330=0,"",'Ark1'!Y5138)</f>
        <v/>
      </c>
      <c r="O3330" s="116" t="str">
        <f>+IF(G3330=0,"",'Ark1'!Z5138)</f>
        <v/>
      </c>
      <c r="P3330" s="116" t="str">
        <f t="shared" si="54"/>
        <v/>
      </c>
      <c r="Q3330" s="114" t="str">
        <f>+IF(G3330=0,"",'Ark1'!T5138)</f>
        <v/>
      </c>
      <c r="R3330" s="222" t="str">
        <f>+IF(G3330=0,"",'Ark1'!V5138)</f>
        <v/>
      </c>
      <c r="S3330" s="32"/>
    </row>
    <row r="3331" spans="1:19" x14ac:dyDescent="0.5">
      <c r="A3331" s="32"/>
      <c r="B3331" s="297" t="str">
        <f>+IF(E3331=2012,VLOOKUP(D3331,K_navn!$A$2:$C$359,2),"")</f>
        <v/>
      </c>
      <c r="C3331" s="297" t="str">
        <f>+IF(E3331=2012,VLOOKUP(D3331,K_navn!$A$2:$C$359,3),"")</f>
        <v/>
      </c>
      <c r="D3331" s="115">
        <f>+'Ark1'!P5139</f>
        <v>1840</v>
      </c>
      <c r="E3331" s="115">
        <f>+'Ark1'!C5139</f>
        <v>2021</v>
      </c>
      <c r="F3331" s="116" t="str">
        <f>+IF('Ark1'!Q5139=0,"",'Ark1'!Q5139)</f>
        <v/>
      </c>
      <c r="G3331" s="116">
        <f>+'Ark1'!R5139</f>
        <v>0</v>
      </c>
      <c r="H3331" s="116">
        <f>+'Ark1'!S5139</f>
        <v>0</v>
      </c>
      <c r="I3331" s="222" t="str">
        <f>+IF(G3331=0,"",'Ark1'!AA5139)</f>
        <v/>
      </c>
      <c r="J3331" s="222" t="str">
        <f>+IF(G3331=0,"",'Ark1'!AB5139)</f>
        <v/>
      </c>
      <c r="K3331" s="114" t="str">
        <f>+IF(G3331=0,"",'Ark1'!U5139)</f>
        <v/>
      </c>
      <c r="L3331" s="222" t="str">
        <f>+IF(G3331=0,"",'Ark1'!W5139)</f>
        <v/>
      </c>
      <c r="M3331" s="222" t="str">
        <f>+IF(G3331=0,"",'Ark1'!X5139)</f>
        <v/>
      </c>
      <c r="N3331" s="114" t="str">
        <f>+IF(G3331=0,"",'Ark1'!Y5139)</f>
        <v/>
      </c>
      <c r="O3331" s="116" t="str">
        <f>+IF(G3331=0,"",'Ark1'!Z5139)</f>
        <v/>
      </c>
      <c r="P3331" s="116" t="str">
        <f t="shared" si="54"/>
        <v/>
      </c>
      <c r="Q3331" s="114" t="str">
        <f>+IF(G3331=0,"",'Ark1'!T5139)</f>
        <v/>
      </c>
      <c r="R3331" s="222" t="str">
        <f>+IF(G3331=0,"",'Ark1'!V5139)</f>
        <v/>
      </c>
      <c r="S3331" s="32"/>
    </row>
    <row r="3332" spans="1:19" x14ac:dyDescent="0.5">
      <c r="A3332" s="32"/>
      <c r="B3332" s="297" t="str">
        <f>+IF(E3332=2012,VLOOKUP(D3332,K_navn!$A$2:$C$359,2),"")</f>
        <v/>
      </c>
      <c r="C3332" s="297" t="str">
        <f>+IF(E3332=2012,VLOOKUP(D3332,K_navn!$A$2:$C$359,3),"")</f>
        <v/>
      </c>
      <c r="D3332" s="115">
        <f>+'Ark1'!P5140</f>
        <v>1840</v>
      </c>
      <c r="E3332" s="115">
        <f>+'Ark1'!C5140</f>
        <v>2022</v>
      </c>
      <c r="F3332" s="116" t="str">
        <f>+IF('Ark1'!Q5140=0,"",'Ark1'!Q5140)</f>
        <v/>
      </c>
      <c r="G3332" s="116">
        <f>+'Ark1'!R5140</f>
        <v>0</v>
      </c>
      <c r="H3332" s="116">
        <f>+'Ark1'!S5140</f>
        <v>0</v>
      </c>
      <c r="I3332" s="222" t="str">
        <f>+IF(G3332=0,"",'Ark1'!AA5140)</f>
        <v/>
      </c>
      <c r="J3332" s="222" t="str">
        <f>+IF(G3332=0,"",'Ark1'!AB5140)</f>
        <v/>
      </c>
      <c r="K3332" s="114" t="str">
        <f>+IF(G3332=0,"",'Ark1'!U5140)</f>
        <v/>
      </c>
      <c r="L3332" s="222" t="str">
        <f>+IF(G3332=0,"",'Ark1'!W5140)</f>
        <v/>
      </c>
      <c r="M3332" s="222" t="str">
        <f>+IF(G3332=0,"",'Ark1'!X5140)</f>
        <v/>
      </c>
      <c r="N3332" s="114" t="str">
        <f>+IF(G3332=0,"",'Ark1'!Y5140)</f>
        <v/>
      </c>
      <c r="O3332" s="116" t="str">
        <f>+IF(G3332=0,"",'Ark1'!Z5140)</f>
        <v/>
      </c>
      <c r="P3332" s="116" t="str">
        <f t="shared" si="54"/>
        <v/>
      </c>
      <c r="Q3332" s="114" t="str">
        <f>+IF(G3332=0,"",'Ark1'!T5140)</f>
        <v/>
      </c>
      <c r="R3332" s="222" t="str">
        <f>+IF(G3332=0,"",'Ark1'!V5140)</f>
        <v/>
      </c>
      <c r="S3332" s="32"/>
    </row>
    <row r="3333" spans="1:19" x14ac:dyDescent="0.5">
      <c r="A3333" s="32"/>
      <c r="B3333" s="297" t="str">
        <f>+IF(E3333=2012,VLOOKUP(D3333,K_navn!$A$2:$C$359,2),"")</f>
        <v>Fauske</v>
      </c>
      <c r="C3333" s="297" t="str">
        <f>+IF(E3333=2012,VLOOKUP(D3333,K_navn!$A$2:$C$359,3),"")</f>
        <v>Nordland</v>
      </c>
      <c r="D3333" s="115">
        <f>+'Ark1'!P5141</f>
        <v>1841</v>
      </c>
      <c r="E3333" s="115">
        <f>+'Ark1'!C5141</f>
        <v>2012</v>
      </c>
      <c r="F3333" s="116" t="str">
        <f>+IF('Ark1'!Q5141=0,"",'Ark1'!Q5141)</f>
        <v/>
      </c>
      <c r="G3333" s="116">
        <f>+'Ark1'!R5141</f>
        <v>0</v>
      </c>
      <c r="H3333" s="116">
        <f>+'Ark1'!S5141</f>
        <v>0</v>
      </c>
      <c r="I3333" s="222" t="str">
        <f>+IF(G3333=0,"",'Ark1'!AA5141)</f>
        <v/>
      </c>
      <c r="J3333" s="222" t="str">
        <f>+IF(G3333=0,"",'Ark1'!AB5141)</f>
        <v/>
      </c>
      <c r="K3333" s="114" t="str">
        <f>+IF(G3333=0,"",'Ark1'!U5141)</f>
        <v/>
      </c>
      <c r="L3333" s="222" t="str">
        <f>+IF(G3333=0,"",'Ark1'!W5141)</f>
        <v/>
      </c>
      <c r="M3333" s="222" t="str">
        <f>+IF(G3333=0,"",'Ark1'!X5141)</f>
        <v/>
      </c>
      <c r="N3333" s="114" t="str">
        <f>+IF(G3333=0,"",'Ark1'!Y5141)</f>
        <v/>
      </c>
      <c r="O3333" s="116" t="str">
        <f>+IF(G3333=0,"",'Ark1'!Z5141)</f>
        <v/>
      </c>
      <c r="P3333" s="116" t="str">
        <f t="shared" si="54"/>
        <v/>
      </c>
      <c r="Q3333" s="114" t="str">
        <f>+IF(G3333=0,"",'Ark1'!T5141)</f>
        <v/>
      </c>
      <c r="R3333" s="222" t="str">
        <f>+IF(G3333=0,"",'Ark1'!V5141)</f>
        <v/>
      </c>
      <c r="S3333" s="32"/>
    </row>
    <row r="3334" spans="1:19" x14ac:dyDescent="0.5">
      <c r="A3334" s="32"/>
      <c r="B3334" s="297" t="str">
        <f>+IF(E3334=2012,VLOOKUP(D3334,K_navn!$A$2:$C$359,2),"")</f>
        <v/>
      </c>
      <c r="C3334" s="297" t="str">
        <f>+IF(E3334=2012,VLOOKUP(D3334,K_navn!$A$2:$C$359,3),"")</f>
        <v/>
      </c>
      <c r="D3334" s="115">
        <f>+'Ark1'!P5142</f>
        <v>1841</v>
      </c>
      <c r="E3334" s="115">
        <f>+'Ark1'!C5142</f>
        <v>2013</v>
      </c>
      <c r="F3334" s="116" t="str">
        <f>+IF('Ark1'!Q5142=0,"",'Ark1'!Q5142)</f>
        <v/>
      </c>
      <c r="G3334" s="116">
        <f>+'Ark1'!R5142</f>
        <v>0</v>
      </c>
      <c r="H3334" s="116">
        <f>+'Ark1'!S5142</f>
        <v>0</v>
      </c>
      <c r="I3334" s="222" t="str">
        <f>+IF(G3334=0,"",'Ark1'!AA5142)</f>
        <v/>
      </c>
      <c r="J3334" s="222" t="str">
        <f>+IF(G3334=0,"",'Ark1'!AB5142)</f>
        <v/>
      </c>
      <c r="K3334" s="114" t="str">
        <f>+IF(G3334=0,"",'Ark1'!U5142)</f>
        <v/>
      </c>
      <c r="L3334" s="222" t="str">
        <f>+IF(G3334=0,"",'Ark1'!W5142)</f>
        <v/>
      </c>
      <c r="M3334" s="222" t="str">
        <f>+IF(G3334=0,"",'Ark1'!X5142)</f>
        <v/>
      </c>
      <c r="N3334" s="114" t="str">
        <f>+IF(G3334=0,"",'Ark1'!Y5142)</f>
        <v/>
      </c>
      <c r="O3334" s="116" t="str">
        <f>+IF(G3334=0,"",'Ark1'!Z5142)</f>
        <v/>
      </c>
      <c r="P3334" s="116" t="str">
        <f t="shared" si="54"/>
        <v/>
      </c>
      <c r="Q3334" s="114" t="str">
        <f>+IF(G3334=0,"",'Ark1'!T5142)</f>
        <v/>
      </c>
      <c r="R3334" s="222" t="str">
        <f>+IF(G3334=0,"",'Ark1'!V5142)</f>
        <v/>
      </c>
      <c r="S3334" s="32"/>
    </row>
    <row r="3335" spans="1:19" x14ac:dyDescent="0.5">
      <c r="A3335" s="32"/>
      <c r="B3335" s="297" t="str">
        <f>+IF(E3335=2012,VLOOKUP(D3335,K_navn!$A$2:$C$359,2),"")</f>
        <v/>
      </c>
      <c r="C3335" s="297" t="str">
        <f>+IF(E3335=2012,VLOOKUP(D3335,K_navn!$A$2:$C$359,3),"")</f>
        <v/>
      </c>
      <c r="D3335" s="115">
        <f>+'Ark1'!P5143</f>
        <v>1841</v>
      </c>
      <c r="E3335" s="115">
        <f>+'Ark1'!C5143</f>
        <v>2014</v>
      </c>
      <c r="F3335" s="116" t="str">
        <f>+IF('Ark1'!Q5143=0,"",'Ark1'!Q5143)</f>
        <v/>
      </c>
      <c r="G3335" s="116">
        <f>+'Ark1'!R5143</f>
        <v>0</v>
      </c>
      <c r="H3335" s="116">
        <f>+'Ark1'!S5143</f>
        <v>0</v>
      </c>
      <c r="I3335" s="222" t="str">
        <f>+IF(G3335=0,"",'Ark1'!AA5143)</f>
        <v/>
      </c>
      <c r="J3335" s="222" t="str">
        <f>+IF(G3335=0,"",'Ark1'!AB5143)</f>
        <v/>
      </c>
      <c r="K3335" s="114" t="str">
        <f>+IF(G3335=0,"",'Ark1'!U5143)</f>
        <v/>
      </c>
      <c r="L3335" s="222" t="str">
        <f>+IF(G3335=0,"",'Ark1'!W5143)</f>
        <v/>
      </c>
      <c r="M3335" s="222" t="str">
        <f>+IF(G3335=0,"",'Ark1'!X5143)</f>
        <v/>
      </c>
      <c r="N3335" s="114" t="str">
        <f>+IF(G3335=0,"",'Ark1'!Y5143)</f>
        <v/>
      </c>
      <c r="O3335" s="116" t="str">
        <f>+IF(G3335=0,"",'Ark1'!Z5143)</f>
        <v/>
      </c>
      <c r="P3335" s="116" t="str">
        <f t="shared" si="54"/>
        <v/>
      </c>
      <c r="Q3335" s="114" t="str">
        <f>+IF(G3335=0,"",'Ark1'!T5143)</f>
        <v/>
      </c>
      <c r="R3335" s="222" t="str">
        <f>+IF(G3335=0,"",'Ark1'!V5143)</f>
        <v/>
      </c>
      <c r="S3335" s="32"/>
    </row>
    <row r="3336" spans="1:19" x14ac:dyDescent="0.5">
      <c r="A3336" s="32"/>
      <c r="B3336" s="297" t="str">
        <f>+IF(E3336=2012,VLOOKUP(D3336,K_navn!$A$2:$C$359,2),"")</f>
        <v/>
      </c>
      <c r="C3336" s="297" t="str">
        <f>+IF(E3336=2012,VLOOKUP(D3336,K_navn!$A$2:$C$359,3),"")</f>
        <v/>
      </c>
      <c r="D3336" s="115">
        <f>+'Ark1'!P5144</f>
        <v>1841</v>
      </c>
      <c r="E3336" s="115">
        <f>+'Ark1'!C5144</f>
        <v>2015</v>
      </c>
      <c r="F3336" s="116" t="str">
        <f>+IF('Ark1'!Q5144=0,"",'Ark1'!Q5144)</f>
        <v/>
      </c>
      <c r="G3336" s="116">
        <f>+'Ark1'!R5144</f>
        <v>0</v>
      </c>
      <c r="H3336" s="116">
        <f>+'Ark1'!S5144</f>
        <v>0</v>
      </c>
      <c r="I3336" s="222" t="str">
        <f>+IF(G3336=0,"",'Ark1'!AA5144)</f>
        <v/>
      </c>
      <c r="J3336" s="222" t="str">
        <f>+IF(G3336=0,"",'Ark1'!AB5144)</f>
        <v/>
      </c>
      <c r="K3336" s="114" t="str">
        <f>+IF(G3336=0,"",'Ark1'!U5144)</f>
        <v/>
      </c>
      <c r="L3336" s="222" t="str">
        <f>+IF(G3336=0,"",'Ark1'!W5144)</f>
        <v/>
      </c>
      <c r="M3336" s="222" t="str">
        <f>+IF(G3336=0,"",'Ark1'!X5144)</f>
        <v/>
      </c>
      <c r="N3336" s="114" t="str">
        <f>+IF(G3336=0,"",'Ark1'!Y5144)</f>
        <v/>
      </c>
      <c r="O3336" s="116" t="str">
        <f>+IF(G3336=0,"",'Ark1'!Z5144)</f>
        <v/>
      </c>
      <c r="P3336" s="116" t="str">
        <f t="shared" si="54"/>
        <v/>
      </c>
      <c r="Q3336" s="114" t="str">
        <f>+IF(G3336=0,"",'Ark1'!T5144)</f>
        <v/>
      </c>
      <c r="R3336" s="222" t="str">
        <f>+IF(G3336=0,"",'Ark1'!V5144)</f>
        <v/>
      </c>
      <c r="S3336" s="32"/>
    </row>
    <row r="3337" spans="1:19" x14ac:dyDescent="0.5">
      <c r="A3337" s="32"/>
      <c r="B3337" s="297" t="str">
        <f>+IF(E3337=2012,VLOOKUP(D3337,K_navn!$A$2:$C$359,2),"")</f>
        <v/>
      </c>
      <c r="C3337" s="297" t="str">
        <f>+IF(E3337=2012,VLOOKUP(D3337,K_navn!$A$2:$C$359,3),"")</f>
        <v/>
      </c>
      <c r="D3337" s="115">
        <f>+'Ark1'!P5145</f>
        <v>1841</v>
      </c>
      <c r="E3337" s="115">
        <f>+'Ark1'!C5145</f>
        <v>2016</v>
      </c>
      <c r="F3337" s="116" t="str">
        <f>+IF('Ark1'!Q5145=0,"",'Ark1'!Q5145)</f>
        <v/>
      </c>
      <c r="G3337" s="116">
        <f>+'Ark1'!R5145</f>
        <v>0</v>
      </c>
      <c r="H3337" s="116">
        <f>+'Ark1'!S5145</f>
        <v>0</v>
      </c>
      <c r="I3337" s="222" t="str">
        <f>+IF(G3337=0,"",'Ark1'!AA5145)</f>
        <v/>
      </c>
      <c r="J3337" s="222" t="str">
        <f>+IF(G3337=0,"",'Ark1'!AB5145)</f>
        <v/>
      </c>
      <c r="K3337" s="114" t="str">
        <f>+IF(G3337=0,"",'Ark1'!U5145)</f>
        <v/>
      </c>
      <c r="L3337" s="222" t="str">
        <f>+IF(G3337=0,"",'Ark1'!W5145)</f>
        <v/>
      </c>
      <c r="M3337" s="222" t="str">
        <f>+IF(G3337=0,"",'Ark1'!X5145)</f>
        <v/>
      </c>
      <c r="N3337" s="114" t="str">
        <f>+IF(G3337=0,"",'Ark1'!Y5145)</f>
        <v/>
      </c>
      <c r="O3337" s="116" t="str">
        <f>+IF(G3337=0,"",'Ark1'!Z5145)</f>
        <v/>
      </c>
      <c r="P3337" s="116" t="str">
        <f t="shared" si="54"/>
        <v/>
      </c>
      <c r="Q3337" s="114" t="str">
        <f>+IF(G3337=0,"",'Ark1'!T5145)</f>
        <v/>
      </c>
      <c r="R3337" s="222" t="str">
        <f>+IF(G3337=0,"",'Ark1'!V5145)</f>
        <v/>
      </c>
      <c r="S3337" s="32"/>
    </row>
    <row r="3338" spans="1:19" x14ac:dyDescent="0.5">
      <c r="A3338" s="32"/>
      <c r="B3338" s="297" t="str">
        <f>+IF(E3338=2012,VLOOKUP(D3338,K_navn!$A$2:$C$359,2),"")</f>
        <v/>
      </c>
      <c r="C3338" s="297" t="str">
        <f>+IF(E3338=2012,VLOOKUP(D3338,K_navn!$A$2:$C$359,3),"")</f>
        <v/>
      </c>
      <c r="D3338" s="115">
        <f>+'Ark1'!P5146</f>
        <v>1841</v>
      </c>
      <c r="E3338" s="115">
        <f>+'Ark1'!C5146</f>
        <v>2017</v>
      </c>
      <c r="F3338" s="116" t="str">
        <f>+IF('Ark1'!Q5146=0,"",'Ark1'!Q5146)</f>
        <v/>
      </c>
      <c r="G3338" s="116">
        <f>+'Ark1'!R5146</f>
        <v>0</v>
      </c>
      <c r="H3338" s="116">
        <f>+'Ark1'!S5146</f>
        <v>0</v>
      </c>
      <c r="I3338" s="222" t="str">
        <f>+IF(G3338=0,"",'Ark1'!AA5146)</f>
        <v/>
      </c>
      <c r="J3338" s="222" t="str">
        <f>+IF(G3338=0,"",'Ark1'!AB5146)</f>
        <v/>
      </c>
      <c r="K3338" s="114" t="str">
        <f>+IF(G3338=0,"",'Ark1'!U5146)</f>
        <v/>
      </c>
      <c r="L3338" s="222" t="str">
        <f>+IF(G3338=0,"",'Ark1'!W5146)</f>
        <v/>
      </c>
      <c r="M3338" s="222" t="str">
        <f>+IF(G3338=0,"",'Ark1'!X5146)</f>
        <v/>
      </c>
      <c r="N3338" s="114" t="str">
        <f>+IF(G3338=0,"",'Ark1'!Y5146)</f>
        <v/>
      </c>
      <c r="O3338" s="116" t="str">
        <f>+IF(G3338=0,"",'Ark1'!Z5146)</f>
        <v/>
      </c>
      <c r="P3338" s="116" t="str">
        <f t="shared" si="54"/>
        <v/>
      </c>
      <c r="Q3338" s="114" t="str">
        <f>+IF(G3338=0,"",'Ark1'!T5146)</f>
        <v/>
      </c>
      <c r="R3338" s="222" t="str">
        <f>+IF(G3338=0,"",'Ark1'!V5146)</f>
        <v/>
      </c>
      <c r="S3338" s="32"/>
    </row>
    <row r="3339" spans="1:19" x14ac:dyDescent="0.5">
      <c r="A3339" s="32"/>
      <c r="B3339" s="297" t="str">
        <f>+IF(E3339=2012,VLOOKUP(D3339,K_navn!$A$2:$C$359,2),"")</f>
        <v/>
      </c>
      <c r="C3339" s="297" t="str">
        <f>+IF(E3339=2012,VLOOKUP(D3339,K_navn!$A$2:$C$359,3),"")</f>
        <v/>
      </c>
      <c r="D3339" s="115">
        <f>+'Ark1'!P5147</f>
        <v>1841</v>
      </c>
      <c r="E3339" s="115">
        <f>+'Ark1'!C5147</f>
        <v>2018</v>
      </c>
      <c r="F3339" s="116" t="str">
        <f>+IF('Ark1'!Q5147=0,"",'Ark1'!Q5147)</f>
        <v/>
      </c>
      <c r="G3339" s="116">
        <f>+'Ark1'!R5147</f>
        <v>0</v>
      </c>
      <c r="H3339" s="116">
        <f>+'Ark1'!S5147</f>
        <v>0</v>
      </c>
      <c r="I3339" s="222" t="str">
        <f>+IF(G3339=0,"",'Ark1'!AA5147)</f>
        <v/>
      </c>
      <c r="J3339" s="222" t="str">
        <f>+IF(G3339=0,"",'Ark1'!AB5147)</f>
        <v/>
      </c>
      <c r="K3339" s="114" t="str">
        <f>+IF(G3339=0,"",'Ark1'!U5147)</f>
        <v/>
      </c>
      <c r="L3339" s="222" t="str">
        <f>+IF(G3339=0,"",'Ark1'!W5147)</f>
        <v/>
      </c>
      <c r="M3339" s="222" t="str">
        <f>+IF(G3339=0,"",'Ark1'!X5147)</f>
        <v/>
      </c>
      <c r="N3339" s="114" t="str">
        <f>+IF(G3339=0,"",'Ark1'!Y5147)</f>
        <v/>
      </c>
      <c r="O3339" s="116" t="str">
        <f>+IF(G3339=0,"",'Ark1'!Z5147)</f>
        <v/>
      </c>
      <c r="P3339" s="116" t="str">
        <f t="shared" si="54"/>
        <v/>
      </c>
      <c r="Q3339" s="114" t="str">
        <f>+IF(G3339=0,"",'Ark1'!T5147)</f>
        <v/>
      </c>
      <c r="R3339" s="222" t="str">
        <f>+IF(G3339=0,"",'Ark1'!V5147)</f>
        <v/>
      </c>
      <c r="S3339" s="32"/>
    </row>
    <row r="3340" spans="1:19" x14ac:dyDescent="0.5">
      <c r="A3340" s="32"/>
      <c r="B3340" s="297" t="str">
        <f>+IF(E3340=2012,VLOOKUP(D3340,K_navn!$A$2:$C$359,2),"")</f>
        <v/>
      </c>
      <c r="C3340" s="297" t="str">
        <f>+IF(E3340=2012,VLOOKUP(D3340,K_navn!$A$2:$C$359,3),"")</f>
        <v/>
      </c>
      <c r="D3340" s="115">
        <f>+'Ark1'!P5148</f>
        <v>1841</v>
      </c>
      <c r="E3340" s="115">
        <f>+'Ark1'!C5148</f>
        <v>2019</v>
      </c>
      <c r="F3340" s="116" t="str">
        <f>+IF('Ark1'!Q5148=0,"",'Ark1'!Q5148)</f>
        <v/>
      </c>
      <c r="G3340" s="116">
        <f>+'Ark1'!R5148</f>
        <v>0</v>
      </c>
      <c r="H3340" s="116">
        <f>+'Ark1'!S5148</f>
        <v>0</v>
      </c>
      <c r="I3340" s="222" t="str">
        <f>+IF(G3340=0,"",'Ark1'!AA5148)</f>
        <v/>
      </c>
      <c r="J3340" s="222" t="str">
        <f>+IF(G3340=0,"",'Ark1'!AB5148)</f>
        <v/>
      </c>
      <c r="K3340" s="114" t="str">
        <f>+IF(G3340=0,"",'Ark1'!U5148)</f>
        <v/>
      </c>
      <c r="L3340" s="222" t="str">
        <f>+IF(G3340=0,"",'Ark1'!W5148)</f>
        <v/>
      </c>
      <c r="M3340" s="222" t="str">
        <f>+IF(G3340=0,"",'Ark1'!X5148)</f>
        <v/>
      </c>
      <c r="N3340" s="114" t="str">
        <f>+IF(G3340=0,"",'Ark1'!Y5148)</f>
        <v/>
      </c>
      <c r="O3340" s="116" t="str">
        <f>+IF(G3340=0,"",'Ark1'!Z5148)</f>
        <v/>
      </c>
      <c r="P3340" s="116" t="str">
        <f t="shared" si="54"/>
        <v/>
      </c>
      <c r="Q3340" s="114" t="str">
        <f>+IF(G3340=0,"",'Ark1'!T5148)</f>
        <v/>
      </c>
      <c r="R3340" s="222" t="str">
        <f>+IF(G3340=0,"",'Ark1'!V5148)</f>
        <v/>
      </c>
      <c r="S3340" s="32"/>
    </row>
    <row r="3341" spans="1:19" x14ac:dyDescent="0.5">
      <c r="A3341" s="32"/>
      <c r="B3341" s="297" t="str">
        <f>+IF(E3341=2012,VLOOKUP(D3341,K_navn!$A$2:$C$359,2),"")</f>
        <v/>
      </c>
      <c r="C3341" s="297" t="str">
        <f>+IF(E3341=2012,VLOOKUP(D3341,K_navn!$A$2:$C$359,3),"")</f>
        <v/>
      </c>
      <c r="D3341" s="115">
        <f>+'Ark1'!P5149</f>
        <v>1841</v>
      </c>
      <c r="E3341" s="115">
        <f>+'Ark1'!C5149</f>
        <v>2020</v>
      </c>
      <c r="F3341" s="116" t="str">
        <f>+IF('Ark1'!Q5149=0,"",'Ark1'!Q5149)</f>
        <v/>
      </c>
      <c r="G3341" s="116">
        <f>+'Ark1'!R5149</f>
        <v>0</v>
      </c>
      <c r="H3341" s="116">
        <f>+'Ark1'!S5149</f>
        <v>0</v>
      </c>
      <c r="I3341" s="222" t="str">
        <f>+IF(G3341=0,"",'Ark1'!AA5149)</f>
        <v/>
      </c>
      <c r="J3341" s="222" t="str">
        <f>+IF(G3341=0,"",'Ark1'!AB5149)</f>
        <v/>
      </c>
      <c r="K3341" s="114" t="str">
        <f>+IF(G3341=0,"",'Ark1'!U5149)</f>
        <v/>
      </c>
      <c r="L3341" s="222" t="str">
        <f>+IF(G3341=0,"",'Ark1'!W5149)</f>
        <v/>
      </c>
      <c r="M3341" s="222" t="str">
        <f>+IF(G3341=0,"",'Ark1'!X5149)</f>
        <v/>
      </c>
      <c r="N3341" s="114" t="str">
        <f>+IF(G3341=0,"",'Ark1'!Y5149)</f>
        <v/>
      </c>
      <c r="O3341" s="116" t="str">
        <f>+IF(G3341=0,"",'Ark1'!Z5149)</f>
        <v/>
      </c>
      <c r="P3341" s="116" t="str">
        <f t="shared" si="54"/>
        <v/>
      </c>
      <c r="Q3341" s="114" t="str">
        <f>+IF(G3341=0,"",'Ark1'!T5149)</f>
        <v/>
      </c>
      <c r="R3341" s="222" t="str">
        <f>+IF(G3341=0,"",'Ark1'!V5149)</f>
        <v/>
      </c>
      <c r="S3341" s="32"/>
    </row>
    <row r="3342" spans="1:19" x14ac:dyDescent="0.5">
      <c r="A3342" s="32"/>
      <c r="B3342" s="297" t="str">
        <f>+IF(E3342=2012,VLOOKUP(D3342,K_navn!$A$2:$C$359,2),"")</f>
        <v/>
      </c>
      <c r="C3342" s="297" t="str">
        <f>+IF(E3342=2012,VLOOKUP(D3342,K_navn!$A$2:$C$359,3),"")</f>
        <v/>
      </c>
      <c r="D3342" s="115">
        <f>+'Ark1'!P5150</f>
        <v>1841</v>
      </c>
      <c r="E3342" s="115">
        <f>+'Ark1'!C5150</f>
        <v>2021</v>
      </c>
      <c r="F3342" s="116" t="str">
        <f>+IF('Ark1'!Q5150=0,"",'Ark1'!Q5150)</f>
        <v/>
      </c>
      <c r="G3342" s="116">
        <f>+'Ark1'!R5150</f>
        <v>0</v>
      </c>
      <c r="H3342" s="116">
        <f>+'Ark1'!S5150</f>
        <v>0</v>
      </c>
      <c r="I3342" s="222" t="str">
        <f>+IF(G3342=0,"",'Ark1'!AA5150)</f>
        <v/>
      </c>
      <c r="J3342" s="222" t="str">
        <f>+IF(G3342=0,"",'Ark1'!AB5150)</f>
        <v/>
      </c>
      <c r="K3342" s="114" t="str">
        <f>+IF(G3342=0,"",'Ark1'!U5150)</f>
        <v/>
      </c>
      <c r="L3342" s="222" t="str">
        <f>+IF(G3342=0,"",'Ark1'!W5150)</f>
        <v/>
      </c>
      <c r="M3342" s="222" t="str">
        <f>+IF(G3342=0,"",'Ark1'!X5150)</f>
        <v/>
      </c>
      <c r="N3342" s="114" t="str">
        <f>+IF(G3342=0,"",'Ark1'!Y5150)</f>
        <v/>
      </c>
      <c r="O3342" s="116" t="str">
        <f>+IF(G3342=0,"",'Ark1'!Z5150)</f>
        <v/>
      </c>
      <c r="P3342" s="116" t="str">
        <f t="shared" si="54"/>
        <v/>
      </c>
      <c r="Q3342" s="114" t="str">
        <f>+IF(G3342=0,"",'Ark1'!T5150)</f>
        <v/>
      </c>
      <c r="R3342" s="222" t="str">
        <f>+IF(G3342=0,"",'Ark1'!V5150)</f>
        <v/>
      </c>
      <c r="S3342" s="32"/>
    </row>
    <row r="3343" spans="1:19" x14ac:dyDescent="0.5">
      <c r="A3343" s="32"/>
      <c r="B3343" s="297" t="str">
        <f>+IF(E3343=2012,VLOOKUP(D3343,K_navn!$A$2:$C$359,2),"")</f>
        <v/>
      </c>
      <c r="C3343" s="297" t="str">
        <f>+IF(E3343=2012,VLOOKUP(D3343,K_navn!$A$2:$C$359,3),"")</f>
        <v/>
      </c>
      <c r="D3343" s="115">
        <f>+'Ark1'!P5151</f>
        <v>1841</v>
      </c>
      <c r="E3343" s="115">
        <f>+'Ark1'!C5151</f>
        <v>2022</v>
      </c>
      <c r="F3343" s="116" t="str">
        <f>+IF('Ark1'!Q5151=0,"",'Ark1'!Q5151)</f>
        <v/>
      </c>
      <c r="G3343" s="116">
        <f>+'Ark1'!R5151</f>
        <v>0</v>
      </c>
      <c r="H3343" s="116">
        <f>+'Ark1'!S5151</f>
        <v>0</v>
      </c>
      <c r="I3343" s="222" t="str">
        <f>+IF(G3343=0,"",'Ark1'!AA5151)</f>
        <v/>
      </c>
      <c r="J3343" s="222" t="str">
        <f>+IF(G3343=0,"",'Ark1'!AB5151)</f>
        <v/>
      </c>
      <c r="K3343" s="114" t="str">
        <f>+IF(G3343=0,"",'Ark1'!U5151)</f>
        <v/>
      </c>
      <c r="L3343" s="222" t="str">
        <f>+IF(G3343=0,"",'Ark1'!W5151)</f>
        <v/>
      </c>
      <c r="M3343" s="222" t="str">
        <f>+IF(G3343=0,"",'Ark1'!X5151)</f>
        <v/>
      </c>
      <c r="N3343" s="114" t="str">
        <f>+IF(G3343=0,"",'Ark1'!Y5151)</f>
        <v/>
      </c>
      <c r="O3343" s="116" t="str">
        <f>+IF(G3343=0,"",'Ark1'!Z5151)</f>
        <v/>
      </c>
      <c r="P3343" s="116" t="str">
        <f t="shared" si="54"/>
        <v/>
      </c>
      <c r="Q3343" s="114" t="str">
        <f>+IF(G3343=0,"",'Ark1'!T5151)</f>
        <v/>
      </c>
      <c r="R3343" s="222" t="str">
        <f>+IF(G3343=0,"",'Ark1'!V5151)</f>
        <v/>
      </c>
      <c r="S3343" s="32"/>
    </row>
    <row r="3344" spans="1:19" x14ac:dyDescent="0.5">
      <c r="A3344" s="32"/>
      <c r="B3344" s="297" t="str">
        <f>+IF(E3344=2012,VLOOKUP(D3344,K_navn!$A$2:$C$359,2),"")</f>
        <v>Sørfold</v>
      </c>
      <c r="C3344" s="297" t="str">
        <f>+IF(E3344=2012,VLOOKUP(D3344,K_navn!$A$2:$C$359,3),"")</f>
        <v>Nordland</v>
      </c>
      <c r="D3344" s="115">
        <f>+'Ark1'!P5152</f>
        <v>1845</v>
      </c>
      <c r="E3344" s="115">
        <f>+'Ark1'!C5152</f>
        <v>2012</v>
      </c>
      <c r="F3344" s="116" t="str">
        <f>+IF('Ark1'!Q5152=0,"",'Ark1'!Q5152)</f>
        <v/>
      </c>
      <c r="G3344" s="116">
        <f>+'Ark1'!R5152</f>
        <v>0</v>
      </c>
      <c r="H3344" s="116">
        <f>+'Ark1'!S5152</f>
        <v>0</v>
      </c>
      <c r="I3344" s="222" t="str">
        <f>+IF(G3344=0,"",'Ark1'!AA5152)</f>
        <v/>
      </c>
      <c r="J3344" s="222" t="str">
        <f>+IF(G3344=0,"",'Ark1'!AB5152)</f>
        <v/>
      </c>
      <c r="K3344" s="114" t="str">
        <f>+IF(G3344=0,"",'Ark1'!U5152)</f>
        <v/>
      </c>
      <c r="L3344" s="222" t="str">
        <f>+IF(G3344=0,"",'Ark1'!W5152)</f>
        <v/>
      </c>
      <c r="M3344" s="222" t="str">
        <f>+IF(G3344=0,"",'Ark1'!X5152)</f>
        <v/>
      </c>
      <c r="N3344" s="114" t="str">
        <f>+IF(G3344=0,"",'Ark1'!Y5152)</f>
        <v/>
      </c>
      <c r="O3344" s="116" t="str">
        <f>+IF(G3344=0,"",'Ark1'!Z5152)</f>
        <v/>
      </c>
      <c r="P3344" s="116" t="str">
        <f t="shared" si="54"/>
        <v/>
      </c>
      <c r="Q3344" s="114" t="str">
        <f>+IF(G3344=0,"",'Ark1'!T5152)</f>
        <v/>
      </c>
      <c r="R3344" s="222" t="str">
        <f>+IF(G3344=0,"",'Ark1'!V5152)</f>
        <v/>
      </c>
      <c r="S3344" s="32"/>
    </row>
    <row r="3345" spans="1:19" x14ac:dyDescent="0.5">
      <c r="A3345" s="32"/>
      <c r="B3345" s="297" t="str">
        <f>+IF(E3345=2012,VLOOKUP(D3345,K_navn!$A$2:$C$359,2),"")</f>
        <v/>
      </c>
      <c r="C3345" s="297" t="str">
        <f>+IF(E3345=2012,VLOOKUP(D3345,K_navn!$A$2:$C$359,3),"")</f>
        <v/>
      </c>
      <c r="D3345" s="115">
        <f>+'Ark1'!P5153</f>
        <v>1845</v>
      </c>
      <c r="E3345" s="115">
        <f>+'Ark1'!C5153</f>
        <v>2013</v>
      </c>
      <c r="F3345" s="116" t="str">
        <f>+IF('Ark1'!Q5153=0,"",'Ark1'!Q5153)</f>
        <v/>
      </c>
      <c r="G3345" s="116">
        <f>+'Ark1'!R5153</f>
        <v>0</v>
      </c>
      <c r="H3345" s="116">
        <f>+'Ark1'!S5153</f>
        <v>0</v>
      </c>
      <c r="I3345" s="222" t="str">
        <f>+IF(G3345=0,"",'Ark1'!AA5153)</f>
        <v/>
      </c>
      <c r="J3345" s="222" t="str">
        <f>+IF(G3345=0,"",'Ark1'!AB5153)</f>
        <v/>
      </c>
      <c r="K3345" s="114" t="str">
        <f>+IF(G3345=0,"",'Ark1'!U5153)</f>
        <v/>
      </c>
      <c r="L3345" s="222" t="str">
        <f>+IF(G3345=0,"",'Ark1'!W5153)</f>
        <v/>
      </c>
      <c r="M3345" s="222" t="str">
        <f>+IF(G3345=0,"",'Ark1'!X5153)</f>
        <v/>
      </c>
      <c r="N3345" s="114" t="str">
        <f>+IF(G3345=0,"",'Ark1'!Y5153)</f>
        <v/>
      </c>
      <c r="O3345" s="116" t="str">
        <f>+IF(G3345=0,"",'Ark1'!Z5153)</f>
        <v/>
      </c>
      <c r="P3345" s="116" t="str">
        <f t="shared" si="54"/>
        <v/>
      </c>
      <c r="Q3345" s="114" t="str">
        <f>+IF(G3345=0,"",'Ark1'!T5153)</f>
        <v/>
      </c>
      <c r="R3345" s="222" t="str">
        <f>+IF(G3345=0,"",'Ark1'!V5153)</f>
        <v/>
      </c>
      <c r="S3345" s="32"/>
    </row>
    <row r="3346" spans="1:19" x14ac:dyDescent="0.5">
      <c r="A3346" s="32"/>
      <c r="B3346" s="297" t="str">
        <f>+IF(E3346=2012,VLOOKUP(D3346,K_navn!$A$2:$C$359,2),"")</f>
        <v/>
      </c>
      <c r="C3346" s="297" t="str">
        <f>+IF(E3346=2012,VLOOKUP(D3346,K_navn!$A$2:$C$359,3),"")</f>
        <v/>
      </c>
      <c r="D3346" s="115">
        <f>+'Ark1'!P5154</f>
        <v>1845</v>
      </c>
      <c r="E3346" s="115">
        <f>+'Ark1'!C5154</f>
        <v>2014</v>
      </c>
      <c r="F3346" s="116" t="str">
        <f>+IF('Ark1'!Q5154=0,"",'Ark1'!Q5154)</f>
        <v/>
      </c>
      <c r="G3346" s="116">
        <f>+'Ark1'!R5154</f>
        <v>0</v>
      </c>
      <c r="H3346" s="116">
        <f>+'Ark1'!S5154</f>
        <v>0</v>
      </c>
      <c r="I3346" s="222" t="str">
        <f>+IF(G3346=0,"",'Ark1'!AA5154)</f>
        <v/>
      </c>
      <c r="J3346" s="222" t="str">
        <f>+IF(G3346=0,"",'Ark1'!AB5154)</f>
        <v/>
      </c>
      <c r="K3346" s="114" t="str">
        <f>+IF(G3346=0,"",'Ark1'!U5154)</f>
        <v/>
      </c>
      <c r="L3346" s="222" t="str">
        <f>+IF(G3346=0,"",'Ark1'!W5154)</f>
        <v/>
      </c>
      <c r="M3346" s="222" t="str">
        <f>+IF(G3346=0,"",'Ark1'!X5154)</f>
        <v/>
      </c>
      <c r="N3346" s="114" t="str">
        <f>+IF(G3346=0,"",'Ark1'!Y5154)</f>
        <v/>
      </c>
      <c r="O3346" s="116" t="str">
        <f>+IF(G3346=0,"",'Ark1'!Z5154)</f>
        <v/>
      </c>
      <c r="P3346" s="116" t="str">
        <f t="shared" si="54"/>
        <v/>
      </c>
      <c r="Q3346" s="114" t="str">
        <f>+IF(G3346=0,"",'Ark1'!T5154)</f>
        <v/>
      </c>
      <c r="R3346" s="222" t="str">
        <f>+IF(G3346=0,"",'Ark1'!V5154)</f>
        <v/>
      </c>
      <c r="S3346" s="32"/>
    </row>
    <row r="3347" spans="1:19" x14ac:dyDescent="0.5">
      <c r="A3347" s="32"/>
      <c r="B3347" s="297" t="str">
        <f>+IF(E3347=2012,VLOOKUP(D3347,K_navn!$A$2:$C$359,2),"")</f>
        <v/>
      </c>
      <c r="C3347" s="297" t="str">
        <f>+IF(E3347=2012,VLOOKUP(D3347,K_navn!$A$2:$C$359,3),"")</f>
        <v/>
      </c>
      <c r="D3347" s="115">
        <f>+'Ark1'!P5155</f>
        <v>1845</v>
      </c>
      <c r="E3347" s="115">
        <f>+'Ark1'!C5155</f>
        <v>2015</v>
      </c>
      <c r="F3347" s="116" t="str">
        <f>+IF('Ark1'!Q5155=0,"",'Ark1'!Q5155)</f>
        <v/>
      </c>
      <c r="G3347" s="116">
        <f>+'Ark1'!R5155</f>
        <v>0</v>
      </c>
      <c r="H3347" s="116">
        <f>+'Ark1'!S5155</f>
        <v>0</v>
      </c>
      <c r="I3347" s="222" t="str">
        <f>+IF(G3347=0,"",'Ark1'!AA5155)</f>
        <v/>
      </c>
      <c r="J3347" s="222" t="str">
        <f>+IF(G3347=0,"",'Ark1'!AB5155)</f>
        <v/>
      </c>
      <c r="K3347" s="114" t="str">
        <f>+IF(G3347=0,"",'Ark1'!U5155)</f>
        <v/>
      </c>
      <c r="L3347" s="222" t="str">
        <f>+IF(G3347=0,"",'Ark1'!W5155)</f>
        <v/>
      </c>
      <c r="M3347" s="222" t="str">
        <f>+IF(G3347=0,"",'Ark1'!X5155)</f>
        <v/>
      </c>
      <c r="N3347" s="114" t="str">
        <f>+IF(G3347=0,"",'Ark1'!Y5155)</f>
        <v/>
      </c>
      <c r="O3347" s="116" t="str">
        <f>+IF(G3347=0,"",'Ark1'!Z5155)</f>
        <v/>
      </c>
      <c r="P3347" s="116" t="str">
        <f t="shared" si="54"/>
        <v/>
      </c>
      <c r="Q3347" s="114" t="str">
        <f>+IF(G3347=0,"",'Ark1'!T5155)</f>
        <v/>
      </c>
      <c r="R3347" s="222" t="str">
        <f>+IF(G3347=0,"",'Ark1'!V5155)</f>
        <v/>
      </c>
      <c r="S3347" s="32"/>
    </row>
    <row r="3348" spans="1:19" x14ac:dyDescent="0.5">
      <c r="A3348" s="32"/>
      <c r="B3348" s="297" t="str">
        <f>+IF(E3348=2012,VLOOKUP(D3348,K_navn!$A$2:$C$359,2),"")</f>
        <v/>
      </c>
      <c r="C3348" s="297" t="str">
        <f>+IF(E3348=2012,VLOOKUP(D3348,K_navn!$A$2:$C$359,3),"")</f>
        <v/>
      </c>
      <c r="D3348" s="115">
        <f>+'Ark1'!P5156</f>
        <v>1845</v>
      </c>
      <c r="E3348" s="115">
        <f>+'Ark1'!C5156</f>
        <v>2016</v>
      </c>
      <c r="F3348" s="116" t="str">
        <f>+IF('Ark1'!Q5156=0,"",'Ark1'!Q5156)</f>
        <v/>
      </c>
      <c r="G3348" s="116">
        <f>+'Ark1'!R5156</f>
        <v>0</v>
      </c>
      <c r="H3348" s="116">
        <f>+'Ark1'!S5156</f>
        <v>0</v>
      </c>
      <c r="I3348" s="222" t="str">
        <f>+IF(G3348=0,"",'Ark1'!AA5156)</f>
        <v/>
      </c>
      <c r="J3348" s="222" t="str">
        <f>+IF(G3348=0,"",'Ark1'!AB5156)</f>
        <v/>
      </c>
      <c r="K3348" s="114" t="str">
        <f>+IF(G3348=0,"",'Ark1'!U5156)</f>
        <v/>
      </c>
      <c r="L3348" s="222" t="str">
        <f>+IF(G3348=0,"",'Ark1'!W5156)</f>
        <v/>
      </c>
      <c r="M3348" s="222" t="str">
        <f>+IF(G3348=0,"",'Ark1'!X5156)</f>
        <v/>
      </c>
      <c r="N3348" s="114" t="str">
        <f>+IF(G3348=0,"",'Ark1'!Y5156)</f>
        <v/>
      </c>
      <c r="O3348" s="116" t="str">
        <f>+IF(G3348=0,"",'Ark1'!Z5156)</f>
        <v/>
      </c>
      <c r="P3348" s="116" t="str">
        <f t="shared" si="54"/>
        <v/>
      </c>
      <c r="Q3348" s="114" t="str">
        <f>+IF(G3348=0,"",'Ark1'!T5156)</f>
        <v/>
      </c>
      <c r="R3348" s="222" t="str">
        <f>+IF(G3348=0,"",'Ark1'!V5156)</f>
        <v/>
      </c>
      <c r="S3348" s="32"/>
    </row>
    <row r="3349" spans="1:19" x14ac:dyDescent="0.5">
      <c r="A3349" s="32"/>
      <c r="B3349" s="297" t="str">
        <f>+IF(E3349=2012,VLOOKUP(D3349,K_navn!$A$2:$C$359,2),"")</f>
        <v/>
      </c>
      <c r="C3349" s="297" t="str">
        <f>+IF(E3349=2012,VLOOKUP(D3349,K_navn!$A$2:$C$359,3),"")</f>
        <v/>
      </c>
      <c r="D3349" s="115">
        <f>+'Ark1'!P5157</f>
        <v>1845</v>
      </c>
      <c r="E3349" s="115">
        <f>+'Ark1'!C5157</f>
        <v>2017</v>
      </c>
      <c r="F3349" s="116" t="str">
        <f>+IF('Ark1'!Q5157=0,"",'Ark1'!Q5157)</f>
        <v/>
      </c>
      <c r="G3349" s="116">
        <f>+'Ark1'!R5157</f>
        <v>0</v>
      </c>
      <c r="H3349" s="116">
        <f>+'Ark1'!S5157</f>
        <v>0</v>
      </c>
      <c r="I3349" s="222" t="str">
        <f>+IF(G3349=0,"",'Ark1'!AA5157)</f>
        <v/>
      </c>
      <c r="J3349" s="222" t="str">
        <f>+IF(G3349=0,"",'Ark1'!AB5157)</f>
        <v/>
      </c>
      <c r="K3349" s="114" t="str">
        <f>+IF(G3349=0,"",'Ark1'!U5157)</f>
        <v/>
      </c>
      <c r="L3349" s="222" t="str">
        <f>+IF(G3349=0,"",'Ark1'!W5157)</f>
        <v/>
      </c>
      <c r="M3349" s="222" t="str">
        <f>+IF(G3349=0,"",'Ark1'!X5157)</f>
        <v/>
      </c>
      <c r="N3349" s="114" t="str">
        <f>+IF(G3349=0,"",'Ark1'!Y5157)</f>
        <v/>
      </c>
      <c r="O3349" s="116" t="str">
        <f>+IF(G3349=0,"",'Ark1'!Z5157)</f>
        <v/>
      </c>
      <c r="P3349" s="116" t="str">
        <f t="shared" si="54"/>
        <v/>
      </c>
      <c r="Q3349" s="114" t="str">
        <f>+IF(G3349=0,"",'Ark1'!T5157)</f>
        <v/>
      </c>
      <c r="R3349" s="222" t="str">
        <f>+IF(G3349=0,"",'Ark1'!V5157)</f>
        <v/>
      </c>
      <c r="S3349" s="32"/>
    </row>
    <row r="3350" spans="1:19" x14ac:dyDescent="0.5">
      <c r="A3350" s="32"/>
      <c r="B3350" s="297" t="str">
        <f>+IF(E3350=2012,VLOOKUP(D3350,K_navn!$A$2:$C$359,2),"")</f>
        <v/>
      </c>
      <c r="C3350" s="297" t="str">
        <f>+IF(E3350=2012,VLOOKUP(D3350,K_navn!$A$2:$C$359,3),"")</f>
        <v/>
      </c>
      <c r="D3350" s="115">
        <f>+'Ark1'!P5158</f>
        <v>1845</v>
      </c>
      <c r="E3350" s="115">
        <f>+'Ark1'!C5158</f>
        <v>2018</v>
      </c>
      <c r="F3350" s="116" t="str">
        <f>+IF('Ark1'!Q5158=0,"",'Ark1'!Q5158)</f>
        <v/>
      </c>
      <c r="G3350" s="116">
        <f>+'Ark1'!R5158</f>
        <v>0</v>
      </c>
      <c r="H3350" s="116">
        <f>+'Ark1'!S5158</f>
        <v>0</v>
      </c>
      <c r="I3350" s="222" t="str">
        <f>+IF(G3350=0,"",'Ark1'!AA5158)</f>
        <v/>
      </c>
      <c r="J3350" s="222" t="str">
        <f>+IF(G3350=0,"",'Ark1'!AB5158)</f>
        <v/>
      </c>
      <c r="K3350" s="114" t="str">
        <f>+IF(G3350=0,"",'Ark1'!U5158)</f>
        <v/>
      </c>
      <c r="L3350" s="222" t="str">
        <f>+IF(G3350=0,"",'Ark1'!W5158)</f>
        <v/>
      </c>
      <c r="M3350" s="222" t="str">
        <f>+IF(G3350=0,"",'Ark1'!X5158)</f>
        <v/>
      </c>
      <c r="N3350" s="114" t="str">
        <f>+IF(G3350=0,"",'Ark1'!Y5158)</f>
        <v/>
      </c>
      <c r="O3350" s="116" t="str">
        <f>+IF(G3350=0,"",'Ark1'!Z5158)</f>
        <v/>
      </c>
      <c r="P3350" s="116" t="str">
        <f t="shared" si="54"/>
        <v/>
      </c>
      <c r="Q3350" s="114" t="str">
        <f>+IF(G3350=0,"",'Ark1'!T5158)</f>
        <v/>
      </c>
      <c r="R3350" s="222" t="str">
        <f>+IF(G3350=0,"",'Ark1'!V5158)</f>
        <v/>
      </c>
      <c r="S3350" s="32"/>
    </row>
    <row r="3351" spans="1:19" x14ac:dyDescent="0.5">
      <c r="A3351" s="32"/>
      <c r="B3351" s="297" t="str">
        <f>+IF(E3351=2012,VLOOKUP(D3351,K_navn!$A$2:$C$359,2),"")</f>
        <v/>
      </c>
      <c r="C3351" s="297" t="str">
        <f>+IF(E3351=2012,VLOOKUP(D3351,K_navn!$A$2:$C$359,3),"")</f>
        <v/>
      </c>
      <c r="D3351" s="115">
        <f>+'Ark1'!P5159</f>
        <v>1845</v>
      </c>
      <c r="E3351" s="115">
        <f>+'Ark1'!C5159</f>
        <v>2019</v>
      </c>
      <c r="F3351" s="116" t="str">
        <f>+IF('Ark1'!Q5159=0,"",'Ark1'!Q5159)</f>
        <v/>
      </c>
      <c r="G3351" s="116">
        <f>+'Ark1'!R5159</f>
        <v>0</v>
      </c>
      <c r="H3351" s="116">
        <f>+'Ark1'!S5159</f>
        <v>0</v>
      </c>
      <c r="I3351" s="222" t="str">
        <f>+IF(G3351=0,"",'Ark1'!AA5159)</f>
        <v/>
      </c>
      <c r="J3351" s="222" t="str">
        <f>+IF(G3351=0,"",'Ark1'!AB5159)</f>
        <v/>
      </c>
      <c r="K3351" s="114" t="str">
        <f>+IF(G3351=0,"",'Ark1'!U5159)</f>
        <v/>
      </c>
      <c r="L3351" s="222" t="str">
        <f>+IF(G3351=0,"",'Ark1'!W5159)</f>
        <v/>
      </c>
      <c r="M3351" s="222" t="str">
        <f>+IF(G3351=0,"",'Ark1'!X5159)</f>
        <v/>
      </c>
      <c r="N3351" s="114" t="str">
        <f>+IF(G3351=0,"",'Ark1'!Y5159)</f>
        <v/>
      </c>
      <c r="O3351" s="116" t="str">
        <f>+IF(G3351=0,"",'Ark1'!Z5159)</f>
        <v/>
      </c>
      <c r="P3351" s="116" t="str">
        <f t="shared" si="54"/>
        <v/>
      </c>
      <c r="Q3351" s="114" t="str">
        <f>+IF(G3351=0,"",'Ark1'!T5159)</f>
        <v/>
      </c>
      <c r="R3351" s="222" t="str">
        <f>+IF(G3351=0,"",'Ark1'!V5159)</f>
        <v/>
      </c>
      <c r="S3351" s="32"/>
    </row>
    <row r="3352" spans="1:19" x14ac:dyDescent="0.5">
      <c r="A3352" s="32"/>
      <c r="B3352" s="297" t="str">
        <f>+IF(E3352=2012,VLOOKUP(D3352,K_navn!$A$2:$C$359,2),"")</f>
        <v/>
      </c>
      <c r="C3352" s="297" t="str">
        <f>+IF(E3352=2012,VLOOKUP(D3352,K_navn!$A$2:$C$359,3),"")</f>
        <v/>
      </c>
      <c r="D3352" s="115">
        <f>+'Ark1'!P5160</f>
        <v>1845</v>
      </c>
      <c r="E3352" s="115">
        <f>+'Ark1'!C5160</f>
        <v>2020</v>
      </c>
      <c r="F3352" s="116" t="str">
        <f>+IF('Ark1'!Q5160=0,"",'Ark1'!Q5160)</f>
        <v/>
      </c>
      <c r="G3352" s="116">
        <f>+'Ark1'!R5160</f>
        <v>0</v>
      </c>
      <c r="H3352" s="116">
        <f>+'Ark1'!S5160</f>
        <v>0</v>
      </c>
      <c r="I3352" s="222" t="str">
        <f>+IF(G3352=0,"",'Ark1'!AA5160)</f>
        <v/>
      </c>
      <c r="J3352" s="222" t="str">
        <f>+IF(G3352=0,"",'Ark1'!AB5160)</f>
        <v/>
      </c>
      <c r="K3352" s="114" t="str">
        <f>+IF(G3352=0,"",'Ark1'!U5160)</f>
        <v/>
      </c>
      <c r="L3352" s="222" t="str">
        <f>+IF(G3352=0,"",'Ark1'!W5160)</f>
        <v/>
      </c>
      <c r="M3352" s="222" t="str">
        <f>+IF(G3352=0,"",'Ark1'!X5160)</f>
        <v/>
      </c>
      <c r="N3352" s="114" t="str">
        <f>+IF(G3352=0,"",'Ark1'!Y5160)</f>
        <v/>
      </c>
      <c r="O3352" s="116" t="str">
        <f>+IF(G3352=0,"",'Ark1'!Z5160)</f>
        <v/>
      </c>
      <c r="P3352" s="116" t="str">
        <f t="shared" si="54"/>
        <v/>
      </c>
      <c r="Q3352" s="114" t="str">
        <f>+IF(G3352=0,"",'Ark1'!T5160)</f>
        <v/>
      </c>
      <c r="R3352" s="222" t="str">
        <f>+IF(G3352=0,"",'Ark1'!V5160)</f>
        <v/>
      </c>
      <c r="S3352" s="32"/>
    </row>
    <row r="3353" spans="1:19" x14ac:dyDescent="0.5">
      <c r="A3353" s="32"/>
      <c r="B3353" s="297" t="str">
        <f>+IF(E3353=2012,VLOOKUP(D3353,K_navn!$A$2:$C$359,2),"")</f>
        <v/>
      </c>
      <c r="C3353" s="297" t="str">
        <f>+IF(E3353=2012,VLOOKUP(D3353,K_navn!$A$2:$C$359,3),"")</f>
        <v/>
      </c>
      <c r="D3353" s="115">
        <f>+'Ark1'!P5161</f>
        <v>1845</v>
      </c>
      <c r="E3353" s="115">
        <f>+'Ark1'!C5161</f>
        <v>2021</v>
      </c>
      <c r="F3353" s="116" t="str">
        <f>+IF('Ark1'!Q5161=0,"",'Ark1'!Q5161)</f>
        <v/>
      </c>
      <c r="G3353" s="116">
        <f>+'Ark1'!R5161</f>
        <v>0</v>
      </c>
      <c r="H3353" s="116">
        <f>+'Ark1'!S5161</f>
        <v>0</v>
      </c>
      <c r="I3353" s="222" t="str">
        <f>+IF(G3353=0,"",'Ark1'!AA5161)</f>
        <v/>
      </c>
      <c r="J3353" s="222" t="str">
        <f>+IF(G3353=0,"",'Ark1'!AB5161)</f>
        <v/>
      </c>
      <c r="K3353" s="114" t="str">
        <f>+IF(G3353=0,"",'Ark1'!U5161)</f>
        <v/>
      </c>
      <c r="L3353" s="222" t="str">
        <f>+IF(G3353=0,"",'Ark1'!W5161)</f>
        <v/>
      </c>
      <c r="M3353" s="222" t="str">
        <f>+IF(G3353=0,"",'Ark1'!X5161)</f>
        <v/>
      </c>
      <c r="N3353" s="114" t="str">
        <f>+IF(G3353=0,"",'Ark1'!Y5161)</f>
        <v/>
      </c>
      <c r="O3353" s="116" t="str">
        <f>+IF(G3353=0,"",'Ark1'!Z5161)</f>
        <v/>
      </c>
      <c r="P3353" s="116" t="str">
        <f t="shared" si="54"/>
        <v/>
      </c>
      <c r="Q3353" s="114" t="str">
        <f>+IF(G3353=0,"",'Ark1'!T5161)</f>
        <v/>
      </c>
      <c r="R3353" s="222" t="str">
        <f>+IF(G3353=0,"",'Ark1'!V5161)</f>
        <v/>
      </c>
      <c r="S3353" s="32"/>
    </row>
    <row r="3354" spans="1:19" x14ac:dyDescent="0.5">
      <c r="A3354" s="32"/>
      <c r="B3354" s="297" t="str">
        <f>+IF(E3354=2012,VLOOKUP(D3354,K_navn!$A$2:$C$359,2),"")</f>
        <v/>
      </c>
      <c r="C3354" s="297" t="str">
        <f>+IF(E3354=2012,VLOOKUP(D3354,K_navn!$A$2:$C$359,3),"")</f>
        <v/>
      </c>
      <c r="D3354" s="115">
        <f>+'Ark1'!P5162</f>
        <v>1845</v>
      </c>
      <c r="E3354" s="115">
        <f>+'Ark1'!C5162</f>
        <v>2022</v>
      </c>
      <c r="F3354" s="116" t="str">
        <f>+IF('Ark1'!Q5162=0,"",'Ark1'!Q5162)</f>
        <v/>
      </c>
      <c r="G3354" s="116">
        <f>+'Ark1'!R5162</f>
        <v>0</v>
      </c>
      <c r="H3354" s="116">
        <f>+'Ark1'!S5162</f>
        <v>0</v>
      </c>
      <c r="I3354" s="222" t="str">
        <f>+IF(G3354=0,"",'Ark1'!AA5162)</f>
        <v/>
      </c>
      <c r="J3354" s="222" t="str">
        <f>+IF(G3354=0,"",'Ark1'!AB5162)</f>
        <v/>
      </c>
      <c r="K3354" s="114" t="str">
        <f>+IF(G3354=0,"",'Ark1'!U5162)</f>
        <v/>
      </c>
      <c r="L3354" s="222" t="str">
        <f>+IF(G3354=0,"",'Ark1'!W5162)</f>
        <v/>
      </c>
      <c r="M3354" s="222" t="str">
        <f>+IF(G3354=0,"",'Ark1'!X5162)</f>
        <v/>
      </c>
      <c r="N3354" s="114" t="str">
        <f>+IF(G3354=0,"",'Ark1'!Y5162)</f>
        <v/>
      </c>
      <c r="O3354" s="116" t="str">
        <f>+IF(G3354=0,"",'Ark1'!Z5162)</f>
        <v/>
      </c>
      <c r="P3354" s="116" t="str">
        <f t="shared" si="54"/>
        <v/>
      </c>
      <c r="Q3354" s="114" t="str">
        <f>+IF(G3354=0,"",'Ark1'!T5162)</f>
        <v/>
      </c>
      <c r="R3354" s="222" t="str">
        <f>+IF(G3354=0,"",'Ark1'!V5162)</f>
        <v/>
      </c>
      <c r="S3354" s="32"/>
    </row>
    <row r="3355" spans="1:19" x14ac:dyDescent="0.5">
      <c r="A3355" s="32"/>
      <c r="B3355" s="297" t="str">
        <f>+IF(E3355=2012,VLOOKUP(D3355,K_navn!$A$2:$C$359,2),"")</f>
        <v>Steigen</v>
      </c>
      <c r="C3355" s="297" t="str">
        <f>+IF(E3355=2012,VLOOKUP(D3355,K_navn!$A$2:$C$359,3),"")</f>
        <v>Nordland</v>
      </c>
      <c r="D3355" s="115">
        <f>+'Ark1'!P5163</f>
        <v>1848</v>
      </c>
      <c r="E3355" s="115">
        <f>+'Ark1'!C5163</f>
        <v>2012</v>
      </c>
      <c r="F3355" s="116" t="str">
        <f>+IF('Ark1'!Q5163=0,"",'Ark1'!Q5163)</f>
        <v/>
      </c>
      <c r="G3355" s="116">
        <f>+'Ark1'!R5163</f>
        <v>0</v>
      </c>
      <c r="H3355" s="116">
        <f>+'Ark1'!S5163</f>
        <v>0</v>
      </c>
      <c r="I3355" s="222" t="str">
        <f>+IF(G3355=0,"",'Ark1'!AA5163)</f>
        <v/>
      </c>
      <c r="J3355" s="222" t="str">
        <f>+IF(G3355=0,"",'Ark1'!AB5163)</f>
        <v/>
      </c>
      <c r="K3355" s="114" t="str">
        <f>+IF(G3355=0,"",'Ark1'!U5163)</f>
        <v/>
      </c>
      <c r="L3355" s="222" t="str">
        <f>+IF(G3355=0,"",'Ark1'!W5163)</f>
        <v/>
      </c>
      <c r="M3355" s="222" t="str">
        <f>+IF(G3355=0,"",'Ark1'!X5163)</f>
        <v/>
      </c>
      <c r="N3355" s="114" t="str">
        <f>+IF(G3355=0,"",'Ark1'!Y5163)</f>
        <v/>
      </c>
      <c r="O3355" s="116" t="str">
        <f>+IF(G3355=0,"",'Ark1'!Z5163)</f>
        <v/>
      </c>
      <c r="P3355" s="116" t="str">
        <f t="shared" si="54"/>
        <v/>
      </c>
      <c r="Q3355" s="114" t="str">
        <f>+IF(G3355=0,"",'Ark1'!T5163)</f>
        <v/>
      </c>
      <c r="R3355" s="222" t="str">
        <f>+IF(G3355=0,"",'Ark1'!V5163)</f>
        <v/>
      </c>
      <c r="S3355" s="32"/>
    </row>
    <row r="3356" spans="1:19" x14ac:dyDescent="0.5">
      <c r="A3356" s="32"/>
      <c r="B3356" s="297" t="str">
        <f>+IF(E3356=2012,VLOOKUP(D3356,K_navn!$A$2:$C$359,2),"")</f>
        <v/>
      </c>
      <c r="C3356" s="297" t="str">
        <f>+IF(E3356=2012,VLOOKUP(D3356,K_navn!$A$2:$C$359,3),"")</f>
        <v/>
      </c>
      <c r="D3356" s="115">
        <f>+'Ark1'!P5164</f>
        <v>1848</v>
      </c>
      <c r="E3356" s="115">
        <f>+'Ark1'!C5164</f>
        <v>2013</v>
      </c>
      <c r="F3356" s="116" t="str">
        <f>+IF('Ark1'!Q5164=0,"",'Ark1'!Q5164)</f>
        <v/>
      </c>
      <c r="G3356" s="116">
        <f>+'Ark1'!R5164</f>
        <v>0</v>
      </c>
      <c r="H3356" s="116">
        <f>+'Ark1'!S5164</f>
        <v>0</v>
      </c>
      <c r="I3356" s="222" t="str">
        <f>+IF(G3356=0,"",'Ark1'!AA5164)</f>
        <v/>
      </c>
      <c r="J3356" s="222" t="str">
        <f>+IF(G3356=0,"",'Ark1'!AB5164)</f>
        <v/>
      </c>
      <c r="K3356" s="114" t="str">
        <f>+IF(G3356=0,"",'Ark1'!U5164)</f>
        <v/>
      </c>
      <c r="L3356" s="222" t="str">
        <f>+IF(G3356=0,"",'Ark1'!W5164)</f>
        <v/>
      </c>
      <c r="M3356" s="222" t="str">
        <f>+IF(G3356=0,"",'Ark1'!X5164)</f>
        <v/>
      </c>
      <c r="N3356" s="114" t="str">
        <f>+IF(G3356=0,"",'Ark1'!Y5164)</f>
        <v/>
      </c>
      <c r="O3356" s="116" t="str">
        <f>+IF(G3356=0,"",'Ark1'!Z5164)</f>
        <v/>
      </c>
      <c r="P3356" s="116" t="str">
        <f t="shared" si="54"/>
        <v/>
      </c>
      <c r="Q3356" s="114" t="str">
        <f>+IF(G3356=0,"",'Ark1'!T5164)</f>
        <v/>
      </c>
      <c r="R3356" s="222" t="str">
        <f>+IF(G3356=0,"",'Ark1'!V5164)</f>
        <v/>
      </c>
      <c r="S3356" s="32"/>
    </row>
    <row r="3357" spans="1:19" x14ac:dyDescent="0.5">
      <c r="A3357" s="32"/>
      <c r="B3357" s="297" t="str">
        <f>+IF(E3357=2012,VLOOKUP(D3357,K_navn!$A$2:$C$359,2),"")</f>
        <v/>
      </c>
      <c r="C3357" s="297" t="str">
        <f>+IF(E3357=2012,VLOOKUP(D3357,K_navn!$A$2:$C$359,3),"")</f>
        <v/>
      </c>
      <c r="D3357" s="115">
        <f>+'Ark1'!P5165</f>
        <v>1848</v>
      </c>
      <c r="E3357" s="115">
        <f>+'Ark1'!C5165</f>
        <v>2014</v>
      </c>
      <c r="F3357" s="116" t="str">
        <f>+IF('Ark1'!Q5165=0,"",'Ark1'!Q5165)</f>
        <v/>
      </c>
      <c r="G3357" s="116">
        <f>+'Ark1'!R5165</f>
        <v>0</v>
      </c>
      <c r="H3357" s="116">
        <f>+'Ark1'!S5165</f>
        <v>0</v>
      </c>
      <c r="I3357" s="222" t="str">
        <f>+IF(G3357=0,"",'Ark1'!AA5165)</f>
        <v/>
      </c>
      <c r="J3357" s="222" t="str">
        <f>+IF(G3357=0,"",'Ark1'!AB5165)</f>
        <v/>
      </c>
      <c r="K3357" s="114" t="str">
        <f>+IF(G3357=0,"",'Ark1'!U5165)</f>
        <v/>
      </c>
      <c r="L3357" s="222" t="str">
        <f>+IF(G3357=0,"",'Ark1'!W5165)</f>
        <v/>
      </c>
      <c r="M3357" s="222" t="str">
        <f>+IF(G3357=0,"",'Ark1'!X5165)</f>
        <v/>
      </c>
      <c r="N3357" s="114" t="str">
        <f>+IF(G3357=0,"",'Ark1'!Y5165)</f>
        <v/>
      </c>
      <c r="O3357" s="116" t="str">
        <f>+IF(G3357=0,"",'Ark1'!Z5165)</f>
        <v/>
      </c>
      <c r="P3357" s="116" t="str">
        <f t="shared" si="54"/>
        <v/>
      </c>
      <c r="Q3357" s="114" t="str">
        <f>+IF(G3357=0,"",'Ark1'!T5165)</f>
        <v/>
      </c>
      <c r="R3357" s="222" t="str">
        <f>+IF(G3357=0,"",'Ark1'!V5165)</f>
        <v/>
      </c>
      <c r="S3357" s="32"/>
    </row>
    <row r="3358" spans="1:19" x14ac:dyDescent="0.5">
      <c r="A3358" s="32"/>
      <c r="B3358" s="297" t="str">
        <f>+IF(E3358=2012,VLOOKUP(D3358,K_navn!$A$2:$C$359,2),"")</f>
        <v/>
      </c>
      <c r="C3358" s="297" t="str">
        <f>+IF(E3358=2012,VLOOKUP(D3358,K_navn!$A$2:$C$359,3),"")</f>
        <v/>
      </c>
      <c r="D3358" s="115">
        <f>+'Ark1'!P5166</f>
        <v>1848</v>
      </c>
      <c r="E3358" s="115">
        <f>+'Ark1'!C5166</f>
        <v>2015</v>
      </c>
      <c r="F3358" s="116" t="str">
        <f>+IF('Ark1'!Q5166=0,"",'Ark1'!Q5166)</f>
        <v/>
      </c>
      <c r="G3358" s="116">
        <f>+'Ark1'!R5166</f>
        <v>0</v>
      </c>
      <c r="H3358" s="116">
        <f>+'Ark1'!S5166</f>
        <v>0</v>
      </c>
      <c r="I3358" s="222" t="str">
        <f>+IF(G3358=0,"",'Ark1'!AA5166)</f>
        <v/>
      </c>
      <c r="J3358" s="222" t="str">
        <f>+IF(G3358=0,"",'Ark1'!AB5166)</f>
        <v/>
      </c>
      <c r="K3358" s="114" t="str">
        <f>+IF(G3358=0,"",'Ark1'!U5166)</f>
        <v/>
      </c>
      <c r="L3358" s="222" t="str">
        <f>+IF(G3358=0,"",'Ark1'!W5166)</f>
        <v/>
      </c>
      <c r="M3358" s="222" t="str">
        <f>+IF(G3358=0,"",'Ark1'!X5166)</f>
        <v/>
      </c>
      <c r="N3358" s="114" t="str">
        <f>+IF(G3358=0,"",'Ark1'!Y5166)</f>
        <v/>
      </c>
      <c r="O3358" s="116" t="str">
        <f>+IF(G3358=0,"",'Ark1'!Z5166)</f>
        <v/>
      </c>
      <c r="P3358" s="116" t="str">
        <f t="shared" si="54"/>
        <v/>
      </c>
      <c r="Q3358" s="114" t="str">
        <f>+IF(G3358=0,"",'Ark1'!T5166)</f>
        <v/>
      </c>
      <c r="R3358" s="222" t="str">
        <f>+IF(G3358=0,"",'Ark1'!V5166)</f>
        <v/>
      </c>
      <c r="S3358" s="32"/>
    </row>
    <row r="3359" spans="1:19" x14ac:dyDescent="0.5">
      <c r="A3359" s="32"/>
      <c r="B3359" s="297" t="str">
        <f>+IF(E3359=2012,VLOOKUP(D3359,K_navn!$A$2:$C$359,2),"")</f>
        <v/>
      </c>
      <c r="C3359" s="297" t="str">
        <f>+IF(E3359=2012,VLOOKUP(D3359,K_navn!$A$2:$C$359,3),"")</f>
        <v/>
      </c>
      <c r="D3359" s="115">
        <f>+'Ark1'!P5167</f>
        <v>1848</v>
      </c>
      <c r="E3359" s="115">
        <f>+'Ark1'!C5167</f>
        <v>2016</v>
      </c>
      <c r="F3359" s="116" t="str">
        <f>+IF('Ark1'!Q5167=0,"",'Ark1'!Q5167)</f>
        <v/>
      </c>
      <c r="G3359" s="116">
        <f>+'Ark1'!R5167</f>
        <v>0</v>
      </c>
      <c r="H3359" s="116">
        <f>+'Ark1'!S5167</f>
        <v>0</v>
      </c>
      <c r="I3359" s="222" t="str">
        <f>+IF(G3359=0,"",'Ark1'!AA5167)</f>
        <v/>
      </c>
      <c r="J3359" s="222" t="str">
        <f>+IF(G3359=0,"",'Ark1'!AB5167)</f>
        <v/>
      </c>
      <c r="K3359" s="114" t="str">
        <f>+IF(G3359=0,"",'Ark1'!U5167)</f>
        <v/>
      </c>
      <c r="L3359" s="222" t="str">
        <f>+IF(G3359=0,"",'Ark1'!W5167)</f>
        <v/>
      </c>
      <c r="M3359" s="222" t="str">
        <f>+IF(G3359=0,"",'Ark1'!X5167)</f>
        <v/>
      </c>
      <c r="N3359" s="114" t="str">
        <f>+IF(G3359=0,"",'Ark1'!Y5167)</f>
        <v/>
      </c>
      <c r="O3359" s="116" t="str">
        <f>+IF(G3359=0,"",'Ark1'!Z5167)</f>
        <v/>
      </c>
      <c r="P3359" s="116" t="str">
        <f t="shared" si="54"/>
        <v/>
      </c>
      <c r="Q3359" s="114" t="str">
        <f>+IF(G3359=0,"",'Ark1'!T5167)</f>
        <v/>
      </c>
      <c r="R3359" s="222" t="str">
        <f>+IF(G3359=0,"",'Ark1'!V5167)</f>
        <v/>
      </c>
      <c r="S3359" s="32"/>
    </row>
    <row r="3360" spans="1:19" x14ac:dyDescent="0.5">
      <c r="A3360" s="32"/>
      <c r="B3360" s="297" t="str">
        <f>+IF(E3360=2012,VLOOKUP(D3360,K_navn!$A$2:$C$359,2),"")</f>
        <v/>
      </c>
      <c r="C3360" s="297" t="str">
        <f>+IF(E3360=2012,VLOOKUP(D3360,K_navn!$A$2:$C$359,3),"")</f>
        <v/>
      </c>
      <c r="D3360" s="115">
        <f>+'Ark1'!P5168</f>
        <v>1848</v>
      </c>
      <c r="E3360" s="115">
        <f>+'Ark1'!C5168</f>
        <v>2017</v>
      </c>
      <c r="F3360" s="116" t="str">
        <f>+IF('Ark1'!Q5168=0,"",'Ark1'!Q5168)</f>
        <v/>
      </c>
      <c r="G3360" s="116">
        <f>+'Ark1'!R5168</f>
        <v>0</v>
      </c>
      <c r="H3360" s="116">
        <f>+'Ark1'!S5168</f>
        <v>0</v>
      </c>
      <c r="I3360" s="222" t="str">
        <f>+IF(G3360=0,"",'Ark1'!AA5168)</f>
        <v/>
      </c>
      <c r="J3360" s="222" t="str">
        <f>+IF(G3360=0,"",'Ark1'!AB5168)</f>
        <v/>
      </c>
      <c r="K3360" s="114" t="str">
        <f>+IF(G3360=0,"",'Ark1'!U5168)</f>
        <v/>
      </c>
      <c r="L3360" s="222" t="str">
        <f>+IF(G3360=0,"",'Ark1'!W5168)</f>
        <v/>
      </c>
      <c r="M3360" s="222" t="str">
        <f>+IF(G3360=0,"",'Ark1'!X5168)</f>
        <v/>
      </c>
      <c r="N3360" s="114" t="str">
        <f>+IF(G3360=0,"",'Ark1'!Y5168)</f>
        <v/>
      </c>
      <c r="O3360" s="116" t="str">
        <f>+IF(G3360=0,"",'Ark1'!Z5168)</f>
        <v/>
      </c>
      <c r="P3360" s="116" t="str">
        <f t="shared" si="54"/>
        <v/>
      </c>
      <c r="Q3360" s="114" t="str">
        <f>+IF(G3360=0,"",'Ark1'!T5168)</f>
        <v/>
      </c>
      <c r="R3360" s="222" t="str">
        <f>+IF(G3360=0,"",'Ark1'!V5168)</f>
        <v/>
      </c>
      <c r="S3360" s="32"/>
    </row>
    <row r="3361" spans="1:19" x14ac:dyDescent="0.5">
      <c r="A3361" s="32"/>
      <c r="B3361" s="297" t="str">
        <f>+IF(E3361=2012,VLOOKUP(D3361,K_navn!$A$2:$C$359,2),"")</f>
        <v/>
      </c>
      <c r="C3361" s="297" t="str">
        <f>+IF(E3361=2012,VLOOKUP(D3361,K_navn!$A$2:$C$359,3),"")</f>
        <v/>
      </c>
      <c r="D3361" s="115">
        <f>+'Ark1'!P5169</f>
        <v>1848</v>
      </c>
      <c r="E3361" s="115">
        <f>+'Ark1'!C5169</f>
        <v>2018</v>
      </c>
      <c r="F3361" s="116" t="str">
        <f>+IF('Ark1'!Q5169=0,"",'Ark1'!Q5169)</f>
        <v/>
      </c>
      <c r="G3361" s="116">
        <f>+'Ark1'!R5169</f>
        <v>0</v>
      </c>
      <c r="H3361" s="116">
        <f>+'Ark1'!S5169</f>
        <v>0</v>
      </c>
      <c r="I3361" s="222" t="str">
        <f>+IF(G3361=0,"",'Ark1'!AA5169)</f>
        <v/>
      </c>
      <c r="J3361" s="222" t="str">
        <f>+IF(G3361=0,"",'Ark1'!AB5169)</f>
        <v/>
      </c>
      <c r="K3361" s="114" t="str">
        <f>+IF(G3361=0,"",'Ark1'!U5169)</f>
        <v/>
      </c>
      <c r="L3361" s="222" t="str">
        <f>+IF(G3361=0,"",'Ark1'!W5169)</f>
        <v/>
      </c>
      <c r="M3361" s="222" t="str">
        <f>+IF(G3361=0,"",'Ark1'!X5169)</f>
        <v/>
      </c>
      <c r="N3361" s="114" t="str">
        <f>+IF(G3361=0,"",'Ark1'!Y5169)</f>
        <v/>
      </c>
      <c r="O3361" s="116" t="str">
        <f>+IF(G3361=0,"",'Ark1'!Z5169)</f>
        <v/>
      </c>
      <c r="P3361" s="116" t="str">
        <f t="shared" ref="P3361:P3424" si="55">+IF(G3361=0,"",H3361/F3361)</f>
        <v/>
      </c>
      <c r="Q3361" s="114" t="str">
        <f>+IF(G3361=0,"",'Ark1'!T5169)</f>
        <v/>
      </c>
      <c r="R3361" s="222" t="str">
        <f>+IF(G3361=0,"",'Ark1'!V5169)</f>
        <v/>
      </c>
      <c r="S3361" s="32"/>
    </row>
    <row r="3362" spans="1:19" x14ac:dyDescent="0.5">
      <c r="A3362" s="32"/>
      <c r="B3362" s="297" t="str">
        <f>+IF(E3362=2012,VLOOKUP(D3362,K_navn!$A$2:$C$359,2),"")</f>
        <v/>
      </c>
      <c r="C3362" s="297" t="str">
        <f>+IF(E3362=2012,VLOOKUP(D3362,K_navn!$A$2:$C$359,3),"")</f>
        <v/>
      </c>
      <c r="D3362" s="115">
        <f>+'Ark1'!P5170</f>
        <v>1848</v>
      </c>
      <c r="E3362" s="115">
        <f>+'Ark1'!C5170</f>
        <v>2019</v>
      </c>
      <c r="F3362" s="116" t="str">
        <f>+IF('Ark1'!Q5170=0,"",'Ark1'!Q5170)</f>
        <v/>
      </c>
      <c r="G3362" s="116">
        <f>+'Ark1'!R5170</f>
        <v>0</v>
      </c>
      <c r="H3362" s="116">
        <f>+'Ark1'!S5170</f>
        <v>0</v>
      </c>
      <c r="I3362" s="222" t="str">
        <f>+IF(G3362=0,"",'Ark1'!AA5170)</f>
        <v/>
      </c>
      <c r="J3362" s="222" t="str">
        <f>+IF(G3362=0,"",'Ark1'!AB5170)</f>
        <v/>
      </c>
      <c r="K3362" s="114" t="str">
        <f>+IF(G3362=0,"",'Ark1'!U5170)</f>
        <v/>
      </c>
      <c r="L3362" s="222" t="str">
        <f>+IF(G3362=0,"",'Ark1'!W5170)</f>
        <v/>
      </c>
      <c r="M3362" s="222" t="str">
        <f>+IF(G3362=0,"",'Ark1'!X5170)</f>
        <v/>
      </c>
      <c r="N3362" s="114" t="str">
        <f>+IF(G3362=0,"",'Ark1'!Y5170)</f>
        <v/>
      </c>
      <c r="O3362" s="116" t="str">
        <f>+IF(G3362=0,"",'Ark1'!Z5170)</f>
        <v/>
      </c>
      <c r="P3362" s="116" t="str">
        <f t="shared" si="55"/>
        <v/>
      </c>
      <c r="Q3362" s="114" t="str">
        <f>+IF(G3362=0,"",'Ark1'!T5170)</f>
        <v/>
      </c>
      <c r="R3362" s="222" t="str">
        <f>+IF(G3362=0,"",'Ark1'!V5170)</f>
        <v/>
      </c>
      <c r="S3362" s="32"/>
    </row>
    <row r="3363" spans="1:19" x14ac:dyDescent="0.5">
      <c r="A3363" s="32"/>
      <c r="B3363" s="297" t="str">
        <f>+IF(E3363=2012,VLOOKUP(D3363,K_navn!$A$2:$C$359,2),"")</f>
        <v/>
      </c>
      <c r="C3363" s="297" t="str">
        <f>+IF(E3363=2012,VLOOKUP(D3363,K_navn!$A$2:$C$359,3),"")</f>
        <v/>
      </c>
      <c r="D3363" s="115">
        <f>+'Ark1'!P5171</f>
        <v>1848</v>
      </c>
      <c r="E3363" s="115">
        <f>+'Ark1'!C5171</f>
        <v>2020</v>
      </c>
      <c r="F3363" s="116" t="str">
        <f>+IF('Ark1'!Q5171=0,"",'Ark1'!Q5171)</f>
        <v/>
      </c>
      <c r="G3363" s="116">
        <f>+'Ark1'!R5171</f>
        <v>0</v>
      </c>
      <c r="H3363" s="116">
        <f>+'Ark1'!S5171</f>
        <v>0</v>
      </c>
      <c r="I3363" s="222" t="str">
        <f>+IF(G3363=0,"",'Ark1'!AA5171)</f>
        <v/>
      </c>
      <c r="J3363" s="222" t="str">
        <f>+IF(G3363=0,"",'Ark1'!AB5171)</f>
        <v/>
      </c>
      <c r="K3363" s="114" t="str">
        <f>+IF(G3363=0,"",'Ark1'!U5171)</f>
        <v/>
      </c>
      <c r="L3363" s="222" t="str">
        <f>+IF(G3363=0,"",'Ark1'!W5171)</f>
        <v/>
      </c>
      <c r="M3363" s="222" t="str">
        <f>+IF(G3363=0,"",'Ark1'!X5171)</f>
        <v/>
      </c>
      <c r="N3363" s="114" t="str">
        <f>+IF(G3363=0,"",'Ark1'!Y5171)</f>
        <v/>
      </c>
      <c r="O3363" s="116" t="str">
        <f>+IF(G3363=0,"",'Ark1'!Z5171)</f>
        <v/>
      </c>
      <c r="P3363" s="116" t="str">
        <f t="shared" si="55"/>
        <v/>
      </c>
      <c r="Q3363" s="114" t="str">
        <f>+IF(G3363=0,"",'Ark1'!T5171)</f>
        <v/>
      </c>
      <c r="R3363" s="222" t="str">
        <f>+IF(G3363=0,"",'Ark1'!V5171)</f>
        <v/>
      </c>
      <c r="S3363" s="32"/>
    </row>
    <row r="3364" spans="1:19" x14ac:dyDescent="0.5">
      <c r="A3364" s="32"/>
      <c r="B3364" s="297" t="str">
        <f>+IF(E3364=2012,VLOOKUP(D3364,K_navn!$A$2:$C$359,2),"")</f>
        <v/>
      </c>
      <c r="C3364" s="297" t="str">
        <f>+IF(E3364=2012,VLOOKUP(D3364,K_navn!$A$2:$C$359,3),"")</f>
        <v/>
      </c>
      <c r="D3364" s="115">
        <f>+'Ark1'!P5172</f>
        <v>1848</v>
      </c>
      <c r="E3364" s="115">
        <f>+'Ark1'!C5172</f>
        <v>2021</v>
      </c>
      <c r="F3364" s="116" t="str">
        <f>+IF('Ark1'!Q5172=0,"",'Ark1'!Q5172)</f>
        <v/>
      </c>
      <c r="G3364" s="116">
        <f>+'Ark1'!R5172</f>
        <v>0</v>
      </c>
      <c r="H3364" s="116">
        <f>+'Ark1'!S5172</f>
        <v>0</v>
      </c>
      <c r="I3364" s="222" t="str">
        <f>+IF(G3364=0,"",'Ark1'!AA5172)</f>
        <v/>
      </c>
      <c r="J3364" s="222" t="str">
        <f>+IF(G3364=0,"",'Ark1'!AB5172)</f>
        <v/>
      </c>
      <c r="K3364" s="114" t="str">
        <f>+IF(G3364=0,"",'Ark1'!U5172)</f>
        <v/>
      </c>
      <c r="L3364" s="222" t="str">
        <f>+IF(G3364=0,"",'Ark1'!W5172)</f>
        <v/>
      </c>
      <c r="M3364" s="222" t="str">
        <f>+IF(G3364=0,"",'Ark1'!X5172)</f>
        <v/>
      </c>
      <c r="N3364" s="114" t="str">
        <f>+IF(G3364=0,"",'Ark1'!Y5172)</f>
        <v/>
      </c>
      <c r="O3364" s="116" t="str">
        <f>+IF(G3364=0,"",'Ark1'!Z5172)</f>
        <v/>
      </c>
      <c r="P3364" s="116" t="str">
        <f t="shared" si="55"/>
        <v/>
      </c>
      <c r="Q3364" s="114" t="str">
        <f>+IF(G3364=0,"",'Ark1'!T5172)</f>
        <v/>
      </c>
      <c r="R3364" s="222" t="str">
        <f>+IF(G3364=0,"",'Ark1'!V5172)</f>
        <v/>
      </c>
      <c r="S3364" s="32"/>
    </row>
    <row r="3365" spans="1:19" x14ac:dyDescent="0.5">
      <c r="A3365" s="32"/>
      <c r="B3365" s="297" t="str">
        <f>+IF(E3365=2012,VLOOKUP(D3365,K_navn!$A$2:$C$359,2),"")</f>
        <v/>
      </c>
      <c r="C3365" s="297" t="str">
        <f>+IF(E3365=2012,VLOOKUP(D3365,K_navn!$A$2:$C$359,3),"")</f>
        <v/>
      </c>
      <c r="D3365" s="115">
        <f>+'Ark1'!P5173</f>
        <v>1848</v>
      </c>
      <c r="E3365" s="115">
        <f>+'Ark1'!C5173</f>
        <v>2022</v>
      </c>
      <c r="F3365" s="116" t="str">
        <f>+IF('Ark1'!Q5173=0,"",'Ark1'!Q5173)</f>
        <v/>
      </c>
      <c r="G3365" s="116">
        <f>+'Ark1'!R5173</f>
        <v>0</v>
      </c>
      <c r="H3365" s="116">
        <f>+'Ark1'!S5173</f>
        <v>0</v>
      </c>
      <c r="I3365" s="222" t="str">
        <f>+IF(G3365=0,"",'Ark1'!AA5173)</f>
        <v/>
      </c>
      <c r="J3365" s="222" t="str">
        <f>+IF(G3365=0,"",'Ark1'!AB5173)</f>
        <v/>
      </c>
      <c r="K3365" s="114" t="str">
        <f>+IF(G3365=0,"",'Ark1'!U5173)</f>
        <v/>
      </c>
      <c r="L3365" s="222" t="str">
        <f>+IF(G3365=0,"",'Ark1'!W5173)</f>
        <v/>
      </c>
      <c r="M3365" s="222" t="str">
        <f>+IF(G3365=0,"",'Ark1'!X5173)</f>
        <v/>
      </c>
      <c r="N3365" s="114" t="str">
        <f>+IF(G3365=0,"",'Ark1'!Y5173)</f>
        <v/>
      </c>
      <c r="O3365" s="116" t="str">
        <f>+IF(G3365=0,"",'Ark1'!Z5173)</f>
        <v/>
      </c>
      <c r="P3365" s="116" t="str">
        <f t="shared" si="55"/>
        <v/>
      </c>
      <c r="Q3365" s="114" t="str">
        <f>+IF(G3365=0,"",'Ark1'!T5173)</f>
        <v/>
      </c>
      <c r="R3365" s="222" t="str">
        <f>+IF(G3365=0,"",'Ark1'!V5173)</f>
        <v/>
      </c>
      <c r="S3365" s="32"/>
    </row>
    <row r="3366" spans="1:19" x14ac:dyDescent="0.5">
      <c r="A3366" s="32"/>
      <c r="B3366" s="297" t="str">
        <f>+IF(E3366=2012,VLOOKUP(D3366,K_navn!$A$2:$C$359,2),"")</f>
        <v>Lødingen</v>
      </c>
      <c r="C3366" s="297" t="str">
        <f>+IF(E3366=2012,VLOOKUP(D3366,K_navn!$A$2:$C$359,3),"")</f>
        <v>Nordland</v>
      </c>
      <c r="D3366" s="115">
        <f>+'Ark1'!P5174</f>
        <v>1851</v>
      </c>
      <c r="E3366" s="115">
        <f>+'Ark1'!C5174</f>
        <v>2012</v>
      </c>
      <c r="F3366" s="116" t="str">
        <f>+IF('Ark1'!Q5174=0,"",'Ark1'!Q5174)</f>
        <v/>
      </c>
      <c r="G3366" s="116">
        <f>+'Ark1'!R5174</f>
        <v>0</v>
      </c>
      <c r="H3366" s="116">
        <f>+'Ark1'!S5174</f>
        <v>0</v>
      </c>
      <c r="I3366" s="222" t="str">
        <f>+IF(G3366=0,"",'Ark1'!AA5174)</f>
        <v/>
      </c>
      <c r="J3366" s="222" t="str">
        <f>+IF(G3366=0,"",'Ark1'!AB5174)</f>
        <v/>
      </c>
      <c r="K3366" s="114" t="str">
        <f>+IF(G3366=0,"",'Ark1'!U5174)</f>
        <v/>
      </c>
      <c r="L3366" s="222" t="str">
        <f>+IF(G3366=0,"",'Ark1'!W5174)</f>
        <v/>
      </c>
      <c r="M3366" s="222" t="str">
        <f>+IF(G3366=0,"",'Ark1'!X5174)</f>
        <v/>
      </c>
      <c r="N3366" s="114" t="str">
        <f>+IF(G3366=0,"",'Ark1'!Y5174)</f>
        <v/>
      </c>
      <c r="O3366" s="116" t="str">
        <f>+IF(G3366=0,"",'Ark1'!Z5174)</f>
        <v/>
      </c>
      <c r="P3366" s="116" t="str">
        <f t="shared" si="55"/>
        <v/>
      </c>
      <c r="Q3366" s="114" t="str">
        <f>+IF(G3366=0,"",'Ark1'!T5174)</f>
        <v/>
      </c>
      <c r="R3366" s="222" t="str">
        <f>+IF(G3366=0,"",'Ark1'!V5174)</f>
        <v/>
      </c>
      <c r="S3366" s="32"/>
    </row>
    <row r="3367" spans="1:19" x14ac:dyDescent="0.5">
      <c r="A3367" s="32"/>
      <c r="B3367" s="297" t="str">
        <f>+IF(E3367=2012,VLOOKUP(D3367,K_navn!$A$2:$C$359,2),"")</f>
        <v/>
      </c>
      <c r="C3367" s="297" t="str">
        <f>+IF(E3367=2012,VLOOKUP(D3367,K_navn!$A$2:$C$359,3),"")</f>
        <v/>
      </c>
      <c r="D3367" s="115">
        <f>+'Ark1'!P5175</f>
        <v>1851</v>
      </c>
      <c r="E3367" s="115">
        <f>+'Ark1'!C5175</f>
        <v>2013</v>
      </c>
      <c r="F3367" s="116" t="str">
        <f>+IF('Ark1'!Q5175=0,"",'Ark1'!Q5175)</f>
        <v/>
      </c>
      <c r="G3367" s="116">
        <f>+'Ark1'!R5175</f>
        <v>0</v>
      </c>
      <c r="H3367" s="116">
        <f>+'Ark1'!S5175</f>
        <v>0</v>
      </c>
      <c r="I3367" s="222" t="str">
        <f>+IF(G3367=0,"",'Ark1'!AA5175)</f>
        <v/>
      </c>
      <c r="J3367" s="222" t="str">
        <f>+IF(G3367=0,"",'Ark1'!AB5175)</f>
        <v/>
      </c>
      <c r="K3367" s="114" t="str">
        <f>+IF(G3367=0,"",'Ark1'!U5175)</f>
        <v/>
      </c>
      <c r="L3367" s="222" t="str">
        <f>+IF(G3367=0,"",'Ark1'!W5175)</f>
        <v/>
      </c>
      <c r="M3367" s="222" t="str">
        <f>+IF(G3367=0,"",'Ark1'!X5175)</f>
        <v/>
      </c>
      <c r="N3367" s="114" t="str">
        <f>+IF(G3367=0,"",'Ark1'!Y5175)</f>
        <v/>
      </c>
      <c r="O3367" s="116" t="str">
        <f>+IF(G3367=0,"",'Ark1'!Z5175)</f>
        <v/>
      </c>
      <c r="P3367" s="116" t="str">
        <f t="shared" si="55"/>
        <v/>
      </c>
      <c r="Q3367" s="114" t="str">
        <f>+IF(G3367=0,"",'Ark1'!T5175)</f>
        <v/>
      </c>
      <c r="R3367" s="222" t="str">
        <f>+IF(G3367=0,"",'Ark1'!V5175)</f>
        <v/>
      </c>
      <c r="S3367" s="32"/>
    </row>
    <row r="3368" spans="1:19" x14ac:dyDescent="0.5">
      <c r="A3368" s="32"/>
      <c r="B3368" s="297" t="str">
        <f>+IF(E3368=2012,VLOOKUP(D3368,K_navn!$A$2:$C$359,2),"")</f>
        <v/>
      </c>
      <c r="C3368" s="297" t="str">
        <f>+IF(E3368=2012,VLOOKUP(D3368,K_navn!$A$2:$C$359,3),"")</f>
        <v/>
      </c>
      <c r="D3368" s="115">
        <f>+'Ark1'!P5176</f>
        <v>1851</v>
      </c>
      <c r="E3368" s="115">
        <f>+'Ark1'!C5176</f>
        <v>2014</v>
      </c>
      <c r="F3368" s="116" t="str">
        <f>+IF('Ark1'!Q5176=0,"",'Ark1'!Q5176)</f>
        <v/>
      </c>
      <c r="G3368" s="116">
        <f>+'Ark1'!R5176</f>
        <v>0</v>
      </c>
      <c r="H3368" s="116">
        <f>+'Ark1'!S5176</f>
        <v>0</v>
      </c>
      <c r="I3368" s="222" t="str">
        <f>+IF(G3368=0,"",'Ark1'!AA5176)</f>
        <v/>
      </c>
      <c r="J3368" s="222" t="str">
        <f>+IF(G3368=0,"",'Ark1'!AB5176)</f>
        <v/>
      </c>
      <c r="K3368" s="114" t="str">
        <f>+IF(G3368=0,"",'Ark1'!U5176)</f>
        <v/>
      </c>
      <c r="L3368" s="222" t="str">
        <f>+IF(G3368=0,"",'Ark1'!W5176)</f>
        <v/>
      </c>
      <c r="M3368" s="222" t="str">
        <f>+IF(G3368=0,"",'Ark1'!X5176)</f>
        <v/>
      </c>
      <c r="N3368" s="114" t="str">
        <f>+IF(G3368=0,"",'Ark1'!Y5176)</f>
        <v/>
      </c>
      <c r="O3368" s="116" t="str">
        <f>+IF(G3368=0,"",'Ark1'!Z5176)</f>
        <v/>
      </c>
      <c r="P3368" s="116" t="str">
        <f t="shared" si="55"/>
        <v/>
      </c>
      <c r="Q3368" s="114" t="str">
        <f>+IF(G3368=0,"",'Ark1'!T5176)</f>
        <v/>
      </c>
      <c r="R3368" s="222" t="str">
        <f>+IF(G3368=0,"",'Ark1'!V5176)</f>
        <v/>
      </c>
      <c r="S3368" s="32"/>
    </row>
    <row r="3369" spans="1:19" x14ac:dyDescent="0.5">
      <c r="A3369" s="32"/>
      <c r="B3369" s="297" t="str">
        <f>+IF(E3369=2012,VLOOKUP(D3369,K_navn!$A$2:$C$359,2),"")</f>
        <v/>
      </c>
      <c r="C3369" s="297" t="str">
        <f>+IF(E3369=2012,VLOOKUP(D3369,K_navn!$A$2:$C$359,3),"")</f>
        <v/>
      </c>
      <c r="D3369" s="115">
        <f>+'Ark1'!P5177</f>
        <v>1851</v>
      </c>
      <c r="E3369" s="115">
        <f>+'Ark1'!C5177</f>
        <v>2015</v>
      </c>
      <c r="F3369" s="116" t="str">
        <f>+IF('Ark1'!Q5177=0,"",'Ark1'!Q5177)</f>
        <v/>
      </c>
      <c r="G3369" s="116">
        <f>+'Ark1'!R5177</f>
        <v>0</v>
      </c>
      <c r="H3369" s="116">
        <f>+'Ark1'!S5177</f>
        <v>0</v>
      </c>
      <c r="I3369" s="222" t="str">
        <f>+IF(G3369=0,"",'Ark1'!AA5177)</f>
        <v/>
      </c>
      <c r="J3369" s="222" t="str">
        <f>+IF(G3369=0,"",'Ark1'!AB5177)</f>
        <v/>
      </c>
      <c r="K3369" s="114" t="str">
        <f>+IF(G3369=0,"",'Ark1'!U5177)</f>
        <v/>
      </c>
      <c r="L3369" s="222" t="str">
        <f>+IF(G3369=0,"",'Ark1'!W5177)</f>
        <v/>
      </c>
      <c r="M3369" s="222" t="str">
        <f>+IF(G3369=0,"",'Ark1'!X5177)</f>
        <v/>
      </c>
      <c r="N3369" s="114" t="str">
        <f>+IF(G3369=0,"",'Ark1'!Y5177)</f>
        <v/>
      </c>
      <c r="O3369" s="116" t="str">
        <f>+IF(G3369=0,"",'Ark1'!Z5177)</f>
        <v/>
      </c>
      <c r="P3369" s="116" t="str">
        <f t="shared" si="55"/>
        <v/>
      </c>
      <c r="Q3369" s="114" t="str">
        <f>+IF(G3369=0,"",'Ark1'!T5177)</f>
        <v/>
      </c>
      <c r="R3369" s="222" t="str">
        <f>+IF(G3369=0,"",'Ark1'!V5177)</f>
        <v/>
      </c>
      <c r="S3369" s="32"/>
    </row>
    <row r="3370" spans="1:19" x14ac:dyDescent="0.5">
      <c r="A3370" s="32"/>
      <c r="B3370" s="297" t="str">
        <f>+IF(E3370=2012,VLOOKUP(D3370,K_navn!$A$2:$C$359,2),"")</f>
        <v/>
      </c>
      <c r="C3370" s="297" t="str">
        <f>+IF(E3370=2012,VLOOKUP(D3370,K_navn!$A$2:$C$359,3),"")</f>
        <v/>
      </c>
      <c r="D3370" s="115">
        <f>+'Ark1'!P5178</f>
        <v>1851</v>
      </c>
      <c r="E3370" s="115">
        <f>+'Ark1'!C5178</f>
        <v>2016</v>
      </c>
      <c r="F3370" s="116" t="str">
        <f>+IF('Ark1'!Q5178=0,"",'Ark1'!Q5178)</f>
        <v/>
      </c>
      <c r="G3370" s="116">
        <f>+'Ark1'!R5178</f>
        <v>0</v>
      </c>
      <c r="H3370" s="116">
        <f>+'Ark1'!S5178</f>
        <v>0</v>
      </c>
      <c r="I3370" s="222" t="str">
        <f>+IF(G3370=0,"",'Ark1'!AA5178)</f>
        <v/>
      </c>
      <c r="J3370" s="222" t="str">
        <f>+IF(G3370=0,"",'Ark1'!AB5178)</f>
        <v/>
      </c>
      <c r="K3370" s="114" t="str">
        <f>+IF(G3370=0,"",'Ark1'!U5178)</f>
        <v/>
      </c>
      <c r="L3370" s="222" t="str">
        <f>+IF(G3370=0,"",'Ark1'!W5178)</f>
        <v/>
      </c>
      <c r="M3370" s="222" t="str">
        <f>+IF(G3370=0,"",'Ark1'!X5178)</f>
        <v/>
      </c>
      <c r="N3370" s="114" t="str">
        <f>+IF(G3370=0,"",'Ark1'!Y5178)</f>
        <v/>
      </c>
      <c r="O3370" s="116" t="str">
        <f>+IF(G3370=0,"",'Ark1'!Z5178)</f>
        <v/>
      </c>
      <c r="P3370" s="116" t="str">
        <f t="shared" si="55"/>
        <v/>
      </c>
      <c r="Q3370" s="114" t="str">
        <f>+IF(G3370=0,"",'Ark1'!T5178)</f>
        <v/>
      </c>
      <c r="R3370" s="222" t="str">
        <f>+IF(G3370=0,"",'Ark1'!V5178)</f>
        <v/>
      </c>
      <c r="S3370" s="32"/>
    </row>
    <row r="3371" spans="1:19" x14ac:dyDescent="0.5">
      <c r="A3371" s="32"/>
      <c r="B3371" s="297" t="str">
        <f>+IF(E3371=2012,VLOOKUP(D3371,K_navn!$A$2:$C$359,2),"")</f>
        <v/>
      </c>
      <c r="C3371" s="297" t="str">
        <f>+IF(E3371=2012,VLOOKUP(D3371,K_navn!$A$2:$C$359,3),"")</f>
        <v/>
      </c>
      <c r="D3371" s="115">
        <f>+'Ark1'!P5179</f>
        <v>1851</v>
      </c>
      <c r="E3371" s="115">
        <f>+'Ark1'!C5179</f>
        <v>2017</v>
      </c>
      <c r="F3371" s="116" t="str">
        <f>+IF('Ark1'!Q5179=0,"",'Ark1'!Q5179)</f>
        <v/>
      </c>
      <c r="G3371" s="116">
        <f>+'Ark1'!R5179</f>
        <v>0</v>
      </c>
      <c r="H3371" s="116">
        <f>+'Ark1'!S5179</f>
        <v>0</v>
      </c>
      <c r="I3371" s="222" t="str">
        <f>+IF(G3371=0,"",'Ark1'!AA5179)</f>
        <v/>
      </c>
      <c r="J3371" s="222" t="str">
        <f>+IF(G3371=0,"",'Ark1'!AB5179)</f>
        <v/>
      </c>
      <c r="K3371" s="114" t="str">
        <f>+IF(G3371=0,"",'Ark1'!U5179)</f>
        <v/>
      </c>
      <c r="L3371" s="222" t="str">
        <f>+IF(G3371=0,"",'Ark1'!W5179)</f>
        <v/>
      </c>
      <c r="M3371" s="222" t="str">
        <f>+IF(G3371=0,"",'Ark1'!X5179)</f>
        <v/>
      </c>
      <c r="N3371" s="114" t="str">
        <f>+IF(G3371=0,"",'Ark1'!Y5179)</f>
        <v/>
      </c>
      <c r="O3371" s="116" t="str">
        <f>+IF(G3371=0,"",'Ark1'!Z5179)</f>
        <v/>
      </c>
      <c r="P3371" s="116" t="str">
        <f t="shared" si="55"/>
        <v/>
      </c>
      <c r="Q3371" s="114" t="str">
        <f>+IF(G3371=0,"",'Ark1'!T5179)</f>
        <v/>
      </c>
      <c r="R3371" s="222" t="str">
        <f>+IF(G3371=0,"",'Ark1'!V5179)</f>
        <v/>
      </c>
      <c r="S3371" s="32"/>
    </row>
    <row r="3372" spans="1:19" x14ac:dyDescent="0.5">
      <c r="A3372" s="32"/>
      <c r="B3372" s="297" t="str">
        <f>+IF(E3372=2012,VLOOKUP(D3372,K_navn!$A$2:$C$359,2),"")</f>
        <v/>
      </c>
      <c r="C3372" s="297" t="str">
        <f>+IF(E3372=2012,VLOOKUP(D3372,K_navn!$A$2:$C$359,3),"")</f>
        <v/>
      </c>
      <c r="D3372" s="115">
        <f>+'Ark1'!P5180</f>
        <v>1851</v>
      </c>
      <c r="E3372" s="115">
        <f>+'Ark1'!C5180</f>
        <v>2018</v>
      </c>
      <c r="F3372" s="116" t="str">
        <f>+IF('Ark1'!Q5180=0,"",'Ark1'!Q5180)</f>
        <v/>
      </c>
      <c r="G3372" s="116">
        <f>+'Ark1'!R5180</f>
        <v>0</v>
      </c>
      <c r="H3372" s="116">
        <f>+'Ark1'!S5180</f>
        <v>0</v>
      </c>
      <c r="I3372" s="222" t="str">
        <f>+IF(G3372=0,"",'Ark1'!AA5180)</f>
        <v/>
      </c>
      <c r="J3372" s="222" t="str">
        <f>+IF(G3372=0,"",'Ark1'!AB5180)</f>
        <v/>
      </c>
      <c r="K3372" s="114" t="str">
        <f>+IF(G3372=0,"",'Ark1'!U5180)</f>
        <v/>
      </c>
      <c r="L3372" s="222" t="str">
        <f>+IF(G3372=0,"",'Ark1'!W5180)</f>
        <v/>
      </c>
      <c r="M3372" s="222" t="str">
        <f>+IF(G3372=0,"",'Ark1'!X5180)</f>
        <v/>
      </c>
      <c r="N3372" s="114" t="str">
        <f>+IF(G3372=0,"",'Ark1'!Y5180)</f>
        <v/>
      </c>
      <c r="O3372" s="116" t="str">
        <f>+IF(G3372=0,"",'Ark1'!Z5180)</f>
        <v/>
      </c>
      <c r="P3372" s="116" t="str">
        <f t="shared" si="55"/>
        <v/>
      </c>
      <c r="Q3372" s="114" t="str">
        <f>+IF(G3372=0,"",'Ark1'!T5180)</f>
        <v/>
      </c>
      <c r="R3372" s="222" t="str">
        <f>+IF(G3372=0,"",'Ark1'!V5180)</f>
        <v/>
      </c>
      <c r="S3372" s="32"/>
    </row>
    <row r="3373" spans="1:19" x14ac:dyDescent="0.5">
      <c r="A3373" s="32"/>
      <c r="B3373" s="297" t="str">
        <f>+IF(E3373=2012,VLOOKUP(D3373,K_navn!$A$2:$C$359,2),"")</f>
        <v/>
      </c>
      <c r="C3373" s="297" t="str">
        <f>+IF(E3373=2012,VLOOKUP(D3373,K_navn!$A$2:$C$359,3),"")</f>
        <v/>
      </c>
      <c r="D3373" s="115">
        <f>+'Ark1'!P5181</f>
        <v>1851</v>
      </c>
      <c r="E3373" s="115">
        <f>+'Ark1'!C5181</f>
        <v>2019</v>
      </c>
      <c r="F3373" s="116" t="str">
        <f>+IF('Ark1'!Q5181=0,"",'Ark1'!Q5181)</f>
        <v/>
      </c>
      <c r="G3373" s="116">
        <f>+'Ark1'!R5181</f>
        <v>0</v>
      </c>
      <c r="H3373" s="116">
        <f>+'Ark1'!S5181</f>
        <v>0</v>
      </c>
      <c r="I3373" s="222" t="str">
        <f>+IF(G3373=0,"",'Ark1'!AA5181)</f>
        <v/>
      </c>
      <c r="J3373" s="222" t="str">
        <f>+IF(G3373=0,"",'Ark1'!AB5181)</f>
        <v/>
      </c>
      <c r="K3373" s="114" t="str">
        <f>+IF(G3373=0,"",'Ark1'!U5181)</f>
        <v/>
      </c>
      <c r="L3373" s="222" t="str">
        <f>+IF(G3373=0,"",'Ark1'!W5181)</f>
        <v/>
      </c>
      <c r="M3373" s="222" t="str">
        <f>+IF(G3373=0,"",'Ark1'!X5181)</f>
        <v/>
      </c>
      <c r="N3373" s="114" t="str">
        <f>+IF(G3373=0,"",'Ark1'!Y5181)</f>
        <v/>
      </c>
      <c r="O3373" s="116" t="str">
        <f>+IF(G3373=0,"",'Ark1'!Z5181)</f>
        <v/>
      </c>
      <c r="P3373" s="116" t="str">
        <f t="shared" si="55"/>
        <v/>
      </c>
      <c r="Q3373" s="114" t="str">
        <f>+IF(G3373=0,"",'Ark1'!T5181)</f>
        <v/>
      </c>
      <c r="R3373" s="222" t="str">
        <f>+IF(G3373=0,"",'Ark1'!V5181)</f>
        <v/>
      </c>
      <c r="S3373" s="32"/>
    </row>
    <row r="3374" spans="1:19" x14ac:dyDescent="0.5">
      <c r="A3374" s="32"/>
      <c r="B3374" s="297" t="str">
        <f>+IF(E3374=2012,VLOOKUP(D3374,K_navn!$A$2:$C$359,2),"")</f>
        <v/>
      </c>
      <c r="C3374" s="297" t="str">
        <f>+IF(E3374=2012,VLOOKUP(D3374,K_navn!$A$2:$C$359,3),"")</f>
        <v/>
      </c>
      <c r="D3374" s="115">
        <f>+'Ark1'!P5182</f>
        <v>1851</v>
      </c>
      <c r="E3374" s="115">
        <f>+'Ark1'!C5182</f>
        <v>2020</v>
      </c>
      <c r="F3374" s="116" t="str">
        <f>+IF('Ark1'!Q5182=0,"",'Ark1'!Q5182)</f>
        <v/>
      </c>
      <c r="G3374" s="116">
        <f>+'Ark1'!R5182</f>
        <v>0</v>
      </c>
      <c r="H3374" s="116">
        <f>+'Ark1'!S5182</f>
        <v>0</v>
      </c>
      <c r="I3374" s="222" t="str">
        <f>+IF(G3374=0,"",'Ark1'!AA5182)</f>
        <v/>
      </c>
      <c r="J3374" s="222" t="str">
        <f>+IF(G3374=0,"",'Ark1'!AB5182)</f>
        <v/>
      </c>
      <c r="K3374" s="114" t="str">
        <f>+IF(G3374=0,"",'Ark1'!U5182)</f>
        <v/>
      </c>
      <c r="L3374" s="222" t="str">
        <f>+IF(G3374=0,"",'Ark1'!W5182)</f>
        <v/>
      </c>
      <c r="M3374" s="222" t="str">
        <f>+IF(G3374=0,"",'Ark1'!X5182)</f>
        <v/>
      </c>
      <c r="N3374" s="114" t="str">
        <f>+IF(G3374=0,"",'Ark1'!Y5182)</f>
        <v/>
      </c>
      <c r="O3374" s="116" t="str">
        <f>+IF(G3374=0,"",'Ark1'!Z5182)</f>
        <v/>
      </c>
      <c r="P3374" s="116" t="str">
        <f t="shared" si="55"/>
        <v/>
      </c>
      <c r="Q3374" s="114" t="str">
        <f>+IF(G3374=0,"",'Ark1'!T5182)</f>
        <v/>
      </c>
      <c r="R3374" s="222" t="str">
        <f>+IF(G3374=0,"",'Ark1'!V5182)</f>
        <v/>
      </c>
      <c r="S3374" s="32"/>
    </row>
    <row r="3375" spans="1:19" x14ac:dyDescent="0.5">
      <c r="A3375" s="32"/>
      <c r="B3375" s="297" t="str">
        <f>+IF(E3375=2012,VLOOKUP(D3375,K_navn!$A$2:$C$359,2),"")</f>
        <v/>
      </c>
      <c r="C3375" s="297" t="str">
        <f>+IF(E3375=2012,VLOOKUP(D3375,K_navn!$A$2:$C$359,3),"")</f>
        <v/>
      </c>
      <c r="D3375" s="115">
        <f>+'Ark1'!P5183</f>
        <v>1851</v>
      </c>
      <c r="E3375" s="115">
        <f>+'Ark1'!C5183</f>
        <v>2021</v>
      </c>
      <c r="F3375" s="116" t="str">
        <f>+IF('Ark1'!Q5183=0,"",'Ark1'!Q5183)</f>
        <v/>
      </c>
      <c r="G3375" s="116">
        <f>+'Ark1'!R5183</f>
        <v>0</v>
      </c>
      <c r="H3375" s="116">
        <f>+'Ark1'!S5183</f>
        <v>0</v>
      </c>
      <c r="I3375" s="222" t="str">
        <f>+IF(G3375=0,"",'Ark1'!AA5183)</f>
        <v/>
      </c>
      <c r="J3375" s="222" t="str">
        <f>+IF(G3375=0,"",'Ark1'!AB5183)</f>
        <v/>
      </c>
      <c r="K3375" s="114" t="str">
        <f>+IF(G3375=0,"",'Ark1'!U5183)</f>
        <v/>
      </c>
      <c r="L3375" s="222" t="str">
        <f>+IF(G3375=0,"",'Ark1'!W5183)</f>
        <v/>
      </c>
      <c r="M3375" s="222" t="str">
        <f>+IF(G3375=0,"",'Ark1'!X5183)</f>
        <v/>
      </c>
      <c r="N3375" s="114" t="str">
        <f>+IF(G3375=0,"",'Ark1'!Y5183)</f>
        <v/>
      </c>
      <c r="O3375" s="116" t="str">
        <f>+IF(G3375=0,"",'Ark1'!Z5183)</f>
        <v/>
      </c>
      <c r="P3375" s="116" t="str">
        <f t="shared" si="55"/>
        <v/>
      </c>
      <c r="Q3375" s="114" t="str">
        <f>+IF(G3375=0,"",'Ark1'!T5183)</f>
        <v/>
      </c>
      <c r="R3375" s="222" t="str">
        <f>+IF(G3375=0,"",'Ark1'!V5183)</f>
        <v/>
      </c>
      <c r="S3375" s="32"/>
    </row>
    <row r="3376" spans="1:19" x14ac:dyDescent="0.5">
      <c r="A3376" s="32"/>
      <c r="B3376" s="297" t="str">
        <f>+IF(E3376=2012,VLOOKUP(D3376,K_navn!$A$2:$C$359,2),"")</f>
        <v/>
      </c>
      <c r="C3376" s="297" t="str">
        <f>+IF(E3376=2012,VLOOKUP(D3376,K_navn!$A$2:$C$359,3),"")</f>
        <v/>
      </c>
      <c r="D3376" s="115">
        <f>+'Ark1'!P5184</f>
        <v>1851</v>
      </c>
      <c r="E3376" s="115">
        <f>+'Ark1'!C5184</f>
        <v>2022</v>
      </c>
      <c r="F3376" s="116" t="str">
        <f>+IF('Ark1'!Q5184=0,"",'Ark1'!Q5184)</f>
        <v/>
      </c>
      <c r="G3376" s="116">
        <f>+'Ark1'!R5184</f>
        <v>0</v>
      </c>
      <c r="H3376" s="116">
        <f>+'Ark1'!S5184</f>
        <v>0</v>
      </c>
      <c r="I3376" s="222" t="str">
        <f>+IF(G3376=0,"",'Ark1'!AA5184)</f>
        <v/>
      </c>
      <c r="J3376" s="222" t="str">
        <f>+IF(G3376=0,"",'Ark1'!AB5184)</f>
        <v/>
      </c>
      <c r="K3376" s="114" t="str">
        <f>+IF(G3376=0,"",'Ark1'!U5184)</f>
        <v/>
      </c>
      <c r="L3376" s="222" t="str">
        <f>+IF(G3376=0,"",'Ark1'!W5184)</f>
        <v/>
      </c>
      <c r="M3376" s="222" t="str">
        <f>+IF(G3376=0,"",'Ark1'!X5184)</f>
        <v/>
      </c>
      <c r="N3376" s="114" t="str">
        <f>+IF(G3376=0,"",'Ark1'!Y5184)</f>
        <v/>
      </c>
      <c r="O3376" s="116" t="str">
        <f>+IF(G3376=0,"",'Ark1'!Z5184)</f>
        <v/>
      </c>
      <c r="P3376" s="116" t="str">
        <f t="shared" si="55"/>
        <v/>
      </c>
      <c r="Q3376" s="114" t="str">
        <f>+IF(G3376=0,"",'Ark1'!T5184)</f>
        <v/>
      </c>
      <c r="R3376" s="222" t="str">
        <f>+IF(G3376=0,"",'Ark1'!V5184)</f>
        <v/>
      </c>
      <c r="S3376" s="32"/>
    </row>
    <row r="3377" spans="1:19" x14ac:dyDescent="0.5">
      <c r="A3377" s="32"/>
      <c r="B3377" s="297" t="str">
        <f>+IF(E3377=2012,VLOOKUP(D3377,K_navn!$A$2:$C$359,2),"")</f>
        <v>Evenes</v>
      </c>
      <c r="C3377" s="297" t="str">
        <f>+IF(E3377=2012,VLOOKUP(D3377,K_navn!$A$2:$C$359,3),"")</f>
        <v>Nordland</v>
      </c>
      <c r="D3377" s="115">
        <f>+'Ark1'!P5185</f>
        <v>1853</v>
      </c>
      <c r="E3377" s="115">
        <f>+'Ark1'!C5185</f>
        <v>2012</v>
      </c>
      <c r="F3377" s="116" t="str">
        <f>+IF('Ark1'!Q5185=0,"",'Ark1'!Q5185)</f>
        <v/>
      </c>
      <c r="G3377" s="116">
        <f>+'Ark1'!R5185</f>
        <v>0</v>
      </c>
      <c r="H3377" s="116">
        <f>+'Ark1'!S5185</f>
        <v>0</v>
      </c>
      <c r="I3377" s="222" t="str">
        <f>+IF(G3377=0,"",'Ark1'!AA5185)</f>
        <v/>
      </c>
      <c r="J3377" s="222" t="str">
        <f>+IF(G3377=0,"",'Ark1'!AB5185)</f>
        <v/>
      </c>
      <c r="K3377" s="114" t="str">
        <f>+IF(G3377=0,"",'Ark1'!U5185)</f>
        <v/>
      </c>
      <c r="L3377" s="222" t="str">
        <f>+IF(G3377=0,"",'Ark1'!W5185)</f>
        <v/>
      </c>
      <c r="M3377" s="222" t="str">
        <f>+IF(G3377=0,"",'Ark1'!X5185)</f>
        <v/>
      </c>
      <c r="N3377" s="114" t="str">
        <f>+IF(G3377=0,"",'Ark1'!Y5185)</f>
        <v/>
      </c>
      <c r="O3377" s="116" t="str">
        <f>+IF(G3377=0,"",'Ark1'!Z5185)</f>
        <v/>
      </c>
      <c r="P3377" s="116" t="str">
        <f t="shared" si="55"/>
        <v/>
      </c>
      <c r="Q3377" s="114" t="str">
        <f>+IF(G3377=0,"",'Ark1'!T5185)</f>
        <v/>
      </c>
      <c r="R3377" s="222" t="str">
        <f>+IF(G3377=0,"",'Ark1'!V5185)</f>
        <v/>
      </c>
      <c r="S3377" s="32"/>
    </row>
    <row r="3378" spans="1:19" x14ac:dyDescent="0.5">
      <c r="A3378" s="32"/>
      <c r="B3378" s="297" t="str">
        <f>+IF(E3378=2012,VLOOKUP(D3378,K_navn!$A$2:$C$359,2),"")</f>
        <v/>
      </c>
      <c r="C3378" s="297" t="str">
        <f>+IF(E3378=2012,VLOOKUP(D3378,K_navn!$A$2:$C$359,3),"")</f>
        <v/>
      </c>
      <c r="D3378" s="115">
        <f>+'Ark1'!P5186</f>
        <v>1853</v>
      </c>
      <c r="E3378" s="115">
        <f>+'Ark1'!C5186</f>
        <v>2013</v>
      </c>
      <c r="F3378" s="116" t="str">
        <f>+IF('Ark1'!Q5186=0,"",'Ark1'!Q5186)</f>
        <v/>
      </c>
      <c r="G3378" s="116">
        <f>+'Ark1'!R5186</f>
        <v>0</v>
      </c>
      <c r="H3378" s="116">
        <f>+'Ark1'!S5186</f>
        <v>0</v>
      </c>
      <c r="I3378" s="222" t="str">
        <f>+IF(G3378=0,"",'Ark1'!AA5186)</f>
        <v/>
      </c>
      <c r="J3378" s="222" t="str">
        <f>+IF(G3378=0,"",'Ark1'!AB5186)</f>
        <v/>
      </c>
      <c r="K3378" s="114" t="str">
        <f>+IF(G3378=0,"",'Ark1'!U5186)</f>
        <v/>
      </c>
      <c r="L3378" s="222" t="str">
        <f>+IF(G3378=0,"",'Ark1'!W5186)</f>
        <v/>
      </c>
      <c r="M3378" s="222" t="str">
        <f>+IF(G3378=0,"",'Ark1'!X5186)</f>
        <v/>
      </c>
      <c r="N3378" s="114" t="str">
        <f>+IF(G3378=0,"",'Ark1'!Y5186)</f>
        <v/>
      </c>
      <c r="O3378" s="116" t="str">
        <f>+IF(G3378=0,"",'Ark1'!Z5186)</f>
        <v/>
      </c>
      <c r="P3378" s="116" t="str">
        <f t="shared" si="55"/>
        <v/>
      </c>
      <c r="Q3378" s="114" t="str">
        <f>+IF(G3378=0,"",'Ark1'!T5186)</f>
        <v/>
      </c>
      <c r="R3378" s="222" t="str">
        <f>+IF(G3378=0,"",'Ark1'!V5186)</f>
        <v/>
      </c>
      <c r="S3378" s="32"/>
    </row>
    <row r="3379" spans="1:19" x14ac:dyDescent="0.5">
      <c r="A3379" s="32"/>
      <c r="B3379" s="297" t="str">
        <f>+IF(E3379=2012,VLOOKUP(D3379,K_navn!$A$2:$C$359,2),"")</f>
        <v/>
      </c>
      <c r="C3379" s="297" t="str">
        <f>+IF(E3379=2012,VLOOKUP(D3379,K_navn!$A$2:$C$359,3),"")</f>
        <v/>
      </c>
      <c r="D3379" s="115">
        <f>+'Ark1'!P5187</f>
        <v>1853</v>
      </c>
      <c r="E3379" s="115">
        <f>+'Ark1'!C5187</f>
        <v>2014</v>
      </c>
      <c r="F3379" s="116" t="str">
        <f>+IF('Ark1'!Q5187=0,"",'Ark1'!Q5187)</f>
        <v/>
      </c>
      <c r="G3379" s="116">
        <f>+'Ark1'!R5187</f>
        <v>0</v>
      </c>
      <c r="H3379" s="116">
        <f>+'Ark1'!S5187</f>
        <v>0</v>
      </c>
      <c r="I3379" s="222" t="str">
        <f>+IF(G3379=0,"",'Ark1'!AA5187)</f>
        <v/>
      </c>
      <c r="J3379" s="222" t="str">
        <f>+IF(G3379=0,"",'Ark1'!AB5187)</f>
        <v/>
      </c>
      <c r="K3379" s="114" t="str">
        <f>+IF(G3379=0,"",'Ark1'!U5187)</f>
        <v/>
      </c>
      <c r="L3379" s="222" t="str">
        <f>+IF(G3379=0,"",'Ark1'!W5187)</f>
        <v/>
      </c>
      <c r="M3379" s="222" t="str">
        <f>+IF(G3379=0,"",'Ark1'!X5187)</f>
        <v/>
      </c>
      <c r="N3379" s="114" t="str">
        <f>+IF(G3379=0,"",'Ark1'!Y5187)</f>
        <v/>
      </c>
      <c r="O3379" s="116" t="str">
        <f>+IF(G3379=0,"",'Ark1'!Z5187)</f>
        <v/>
      </c>
      <c r="P3379" s="116" t="str">
        <f t="shared" si="55"/>
        <v/>
      </c>
      <c r="Q3379" s="114" t="str">
        <f>+IF(G3379=0,"",'Ark1'!T5187)</f>
        <v/>
      </c>
      <c r="R3379" s="222" t="str">
        <f>+IF(G3379=0,"",'Ark1'!V5187)</f>
        <v/>
      </c>
      <c r="S3379" s="32"/>
    </row>
    <row r="3380" spans="1:19" x14ac:dyDescent="0.5">
      <c r="A3380" s="32"/>
      <c r="B3380" s="297" t="str">
        <f>+IF(E3380=2012,VLOOKUP(D3380,K_navn!$A$2:$C$359,2),"")</f>
        <v/>
      </c>
      <c r="C3380" s="297" t="str">
        <f>+IF(E3380=2012,VLOOKUP(D3380,K_navn!$A$2:$C$359,3),"")</f>
        <v/>
      </c>
      <c r="D3380" s="115">
        <f>+'Ark1'!P5188</f>
        <v>1853</v>
      </c>
      <c r="E3380" s="115">
        <f>+'Ark1'!C5188</f>
        <v>2015</v>
      </c>
      <c r="F3380" s="116" t="str">
        <f>+IF('Ark1'!Q5188=0,"",'Ark1'!Q5188)</f>
        <v/>
      </c>
      <c r="G3380" s="116">
        <f>+'Ark1'!R5188</f>
        <v>0</v>
      </c>
      <c r="H3380" s="116">
        <f>+'Ark1'!S5188</f>
        <v>0</v>
      </c>
      <c r="I3380" s="222" t="str">
        <f>+IF(G3380=0,"",'Ark1'!AA5188)</f>
        <v/>
      </c>
      <c r="J3380" s="222" t="str">
        <f>+IF(G3380=0,"",'Ark1'!AB5188)</f>
        <v/>
      </c>
      <c r="K3380" s="114" t="str">
        <f>+IF(G3380=0,"",'Ark1'!U5188)</f>
        <v/>
      </c>
      <c r="L3380" s="222" t="str">
        <f>+IF(G3380=0,"",'Ark1'!W5188)</f>
        <v/>
      </c>
      <c r="M3380" s="222" t="str">
        <f>+IF(G3380=0,"",'Ark1'!X5188)</f>
        <v/>
      </c>
      <c r="N3380" s="114" t="str">
        <f>+IF(G3380=0,"",'Ark1'!Y5188)</f>
        <v/>
      </c>
      <c r="O3380" s="116" t="str">
        <f>+IF(G3380=0,"",'Ark1'!Z5188)</f>
        <v/>
      </c>
      <c r="P3380" s="116" t="str">
        <f t="shared" si="55"/>
        <v/>
      </c>
      <c r="Q3380" s="114" t="str">
        <f>+IF(G3380=0,"",'Ark1'!T5188)</f>
        <v/>
      </c>
      <c r="R3380" s="222" t="str">
        <f>+IF(G3380=0,"",'Ark1'!V5188)</f>
        <v/>
      </c>
      <c r="S3380" s="32"/>
    </row>
    <row r="3381" spans="1:19" x14ac:dyDescent="0.5">
      <c r="A3381" s="32"/>
      <c r="B3381" s="297" t="str">
        <f>+IF(E3381=2012,VLOOKUP(D3381,K_navn!$A$2:$C$359,2),"")</f>
        <v/>
      </c>
      <c r="C3381" s="297" t="str">
        <f>+IF(E3381=2012,VLOOKUP(D3381,K_navn!$A$2:$C$359,3),"")</f>
        <v/>
      </c>
      <c r="D3381" s="115">
        <f>+'Ark1'!P5189</f>
        <v>1853</v>
      </c>
      <c r="E3381" s="115">
        <f>+'Ark1'!C5189</f>
        <v>2016</v>
      </c>
      <c r="F3381" s="116" t="str">
        <f>+IF('Ark1'!Q5189=0,"",'Ark1'!Q5189)</f>
        <v/>
      </c>
      <c r="G3381" s="116">
        <f>+'Ark1'!R5189</f>
        <v>0</v>
      </c>
      <c r="H3381" s="116">
        <f>+'Ark1'!S5189</f>
        <v>0</v>
      </c>
      <c r="I3381" s="222" t="str">
        <f>+IF(G3381=0,"",'Ark1'!AA5189)</f>
        <v/>
      </c>
      <c r="J3381" s="222" t="str">
        <f>+IF(G3381=0,"",'Ark1'!AB5189)</f>
        <v/>
      </c>
      <c r="K3381" s="114" t="str">
        <f>+IF(G3381=0,"",'Ark1'!U5189)</f>
        <v/>
      </c>
      <c r="L3381" s="222" t="str">
        <f>+IF(G3381=0,"",'Ark1'!W5189)</f>
        <v/>
      </c>
      <c r="M3381" s="222" t="str">
        <f>+IF(G3381=0,"",'Ark1'!X5189)</f>
        <v/>
      </c>
      <c r="N3381" s="114" t="str">
        <f>+IF(G3381=0,"",'Ark1'!Y5189)</f>
        <v/>
      </c>
      <c r="O3381" s="116" t="str">
        <f>+IF(G3381=0,"",'Ark1'!Z5189)</f>
        <v/>
      </c>
      <c r="P3381" s="116" t="str">
        <f t="shared" si="55"/>
        <v/>
      </c>
      <c r="Q3381" s="114" t="str">
        <f>+IF(G3381=0,"",'Ark1'!T5189)</f>
        <v/>
      </c>
      <c r="R3381" s="222" t="str">
        <f>+IF(G3381=0,"",'Ark1'!V5189)</f>
        <v/>
      </c>
      <c r="S3381" s="32"/>
    </row>
    <row r="3382" spans="1:19" x14ac:dyDescent="0.5">
      <c r="A3382" s="32"/>
      <c r="B3382" s="297" t="str">
        <f>+IF(E3382=2012,VLOOKUP(D3382,K_navn!$A$2:$C$359,2),"")</f>
        <v/>
      </c>
      <c r="C3382" s="297" t="str">
        <f>+IF(E3382=2012,VLOOKUP(D3382,K_navn!$A$2:$C$359,3),"")</f>
        <v/>
      </c>
      <c r="D3382" s="115">
        <f>+'Ark1'!P5190</f>
        <v>1853</v>
      </c>
      <c r="E3382" s="115">
        <f>+'Ark1'!C5190</f>
        <v>2017</v>
      </c>
      <c r="F3382" s="116" t="str">
        <f>+IF('Ark1'!Q5190=0,"",'Ark1'!Q5190)</f>
        <v/>
      </c>
      <c r="G3382" s="116">
        <f>+'Ark1'!R5190</f>
        <v>0</v>
      </c>
      <c r="H3382" s="116">
        <f>+'Ark1'!S5190</f>
        <v>0</v>
      </c>
      <c r="I3382" s="222" t="str">
        <f>+IF(G3382=0,"",'Ark1'!AA5190)</f>
        <v/>
      </c>
      <c r="J3382" s="222" t="str">
        <f>+IF(G3382=0,"",'Ark1'!AB5190)</f>
        <v/>
      </c>
      <c r="K3382" s="114" t="str">
        <f>+IF(G3382=0,"",'Ark1'!U5190)</f>
        <v/>
      </c>
      <c r="L3382" s="222" t="str">
        <f>+IF(G3382=0,"",'Ark1'!W5190)</f>
        <v/>
      </c>
      <c r="M3382" s="222" t="str">
        <f>+IF(G3382=0,"",'Ark1'!X5190)</f>
        <v/>
      </c>
      <c r="N3382" s="114" t="str">
        <f>+IF(G3382=0,"",'Ark1'!Y5190)</f>
        <v/>
      </c>
      <c r="O3382" s="116" t="str">
        <f>+IF(G3382=0,"",'Ark1'!Z5190)</f>
        <v/>
      </c>
      <c r="P3382" s="116" t="str">
        <f t="shared" si="55"/>
        <v/>
      </c>
      <c r="Q3382" s="114" t="str">
        <f>+IF(G3382=0,"",'Ark1'!T5190)</f>
        <v/>
      </c>
      <c r="R3382" s="222" t="str">
        <f>+IF(G3382=0,"",'Ark1'!V5190)</f>
        <v/>
      </c>
      <c r="S3382" s="32"/>
    </row>
    <row r="3383" spans="1:19" x14ac:dyDescent="0.5">
      <c r="A3383" s="32"/>
      <c r="B3383" s="297" t="str">
        <f>+IF(E3383=2012,VLOOKUP(D3383,K_navn!$A$2:$C$359,2),"")</f>
        <v/>
      </c>
      <c r="C3383" s="297" t="str">
        <f>+IF(E3383=2012,VLOOKUP(D3383,K_navn!$A$2:$C$359,3),"")</f>
        <v/>
      </c>
      <c r="D3383" s="115">
        <f>+'Ark1'!P5191</f>
        <v>1853</v>
      </c>
      <c r="E3383" s="115">
        <f>+'Ark1'!C5191</f>
        <v>2018</v>
      </c>
      <c r="F3383" s="116" t="str">
        <f>+IF('Ark1'!Q5191=0,"",'Ark1'!Q5191)</f>
        <v/>
      </c>
      <c r="G3383" s="116">
        <f>+'Ark1'!R5191</f>
        <v>0</v>
      </c>
      <c r="H3383" s="116">
        <f>+'Ark1'!S5191</f>
        <v>0</v>
      </c>
      <c r="I3383" s="222" t="str">
        <f>+IF(G3383=0,"",'Ark1'!AA5191)</f>
        <v/>
      </c>
      <c r="J3383" s="222" t="str">
        <f>+IF(G3383=0,"",'Ark1'!AB5191)</f>
        <v/>
      </c>
      <c r="K3383" s="114" t="str">
        <f>+IF(G3383=0,"",'Ark1'!U5191)</f>
        <v/>
      </c>
      <c r="L3383" s="222" t="str">
        <f>+IF(G3383=0,"",'Ark1'!W5191)</f>
        <v/>
      </c>
      <c r="M3383" s="222" t="str">
        <f>+IF(G3383=0,"",'Ark1'!X5191)</f>
        <v/>
      </c>
      <c r="N3383" s="114" t="str">
        <f>+IF(G3383=0,"",'Ark1'!Y5191)</f>
        <v/>
      </c>
      <c r="O3383" s="116" t="str">
        <f>+IF(G3383=0,"",'Ark1'!Z5191)</f>
        <v/>
      </c>
      <c r="P3383" s="116" t="str">
        <f t="shared" si="55"/>
        <v/>
      </c>
      <c r="Q3383" s="114" t="str">
        <f>+IF(G3383=0,"",'Ark1'!T5191)</f>
        <v/>
      </c>
      <c r="R3383" s="222" t="str">
        <f>+IF(G3383=0,"",'Ark1'!V5191)</f>
        <v/>
      </c>
      <c r="S3383" s="32"/>
    </row>
    <row r="3384" spans="1:19" x14ac:dyDescent="0.5">
      <c r="A3384" s="32"/>
      <c r="B3384" s="297" t="str">
        <f>+IF(E3384=2012,VLOOKUP(D3384,K_navn!$A$2:$C$359,2),"")</f>
        <v/>
      </c>
      <c r="C3384" s="297" t="str">
        <f>+IF(E3384=2012,VLOOKUP(D3384,K_navn!$A$2:$C$359,3),"")</f>
        <v/>
      </c>
      <c r="D3384" s="115">
        <f>+'Ark1'!P5192</f>
        <v>1853</v>
      </c>
      <c r="E3384" s="115">
        <f>+'Ark1'!C5192</f>
        <v>2019</v>
      </c>
      <c r="F3384" s="116" t="str">
        <f>+IF('Ark1'!Q5192=0,"",'Ark1'!Q5192)</f>
        <v/>
      </c>
      <c r="G3384" s="116">
        <f>+'Ark1'!R5192</f>
        <v>0</v>
      </c>
      <c r="H3384" s="116">
        <f>+'Ark1'!S5192</f>
        <v>0</v>
      </c>
      <c r="I3384" s="222" t="str">
        <f>+IF(G3384=0,"",'Ark1'!AA5192)</f>
        <v/>
      </c>
      <c r="J3384" s="222" t="str">
        <f>+IF(G3384=0,"",'Ark1'!AB5192)</f>
        <v/>
      </c>
      <c r="K3384" s="114" t="str">
        <f>+IF(G3384=0,"",'Ark1'!U5192)</f>
        <v/>
      </c>
      <c r="L3384" s="222" t="str">
        <f>+IF(G3384=0,"",'Ark1'!W5192)</f>
        <v/>
      </c>
      <c r="M3384" s="222" t="str">
        <f>+IF(G3384=0,"",'Ark1'!X5192)</f>
        <v/>
      </c>
      <c r="N3384" s="114" t="str">
        <f>+IF(G3384=0,"",'Ark1'!Y5192)</f>
        <v/>
      </c>
      <c r="O3384" s="116" t="str">
        <f>+IF(G3384=0,"",'Ark1'!Z5192)</f>
        <v/>
      </c>
      <c r="P3384" s="116" t="str">
        <f t="shared" si="55"/>
        <v/>
      </c>
      <c r="Q3384" s="114" t="str">
        <f>+IF(G3384=0,"",'Ark1'!T5192)</f>
        <v/>
      </c>
      <c r="R3384" s="222" t="str">
        <f>+IF(G3384=0,"",'Ark1'!V5192)</f>
        <v/>
      </c>
      <c r="S3384" s="32"/>
    </row>
    <row r="3385" spans="1:19" x14ac:dyDescent="0.5">
      <c r="A3385" s="32"/>
      <c r="B3385" s="297" t="str">
        <f>+IF(E3385=2012,VLOOKUP(D3385,K_navn!$A$2:$C$359,2),"")</f>
        <v/>
      </c>
      <c r="C3385" s="297" t="str">
        <f>+IF(E3385=2012,VLOOKUP(D3385,K_navn!$A$2:$C$359,3),"")</f>
        <v/>
      </c>
      <c r="D3385" s="115">
        <f>+'Ark1'!P5193</f>
        <v>1853</v>
      </c>
      <c r="E3385" s="115">
        <f>+'Ark1'!C5193</f>
        <v>2020</v>
      </c>
      <c r="F3385" s="116" t="str">
        <f>+IF('Ark1'!Q5193=0,"",'Ark1'!Q5193)</f>
        <v/>
      </c>
      <c r="G3385" s="116">
        <f>+'Ark1'!R5193</f>
        <v>0</v>
      </c>
      <c r="H3385" s="116">
        <f>+'Ark1'!S5193</f>
        <v>0</v>
      </c>
      <c r="I3385" s="222" t="str">
        <f>+IF(G3385=0,"",'Ark1'!AA5193)</f>
        <v/>
      </c>
      <c r="J3385" s="222" t="str">
        <f>+IF(G3385=0,"",'Ark1'!AB5193)</f>
        <v/>
      </c>
      <c r="K3385" s="114" t="str">
        <f>+IF(G3385=0,"",'Ark1'!U5193)</f>
        <v/>
      </c>
      <c r="L3385" s="222" t="str">
        <f>+IF(G3385=0,"",'Ark1'!W5193)</f>
        <v/>
      </c>
      <c r="M3385" s="222" t="str">
        <f>+IF(G3385=0,"",'Ark1'!X5193)</f>
        <v/>
      </c>
      <c r="N3385" s="114" t="str">
        <f>+IF(G3385=0,"",'Ark1'!Y5193)</f>
        <v/>
      </c>
      <c r="O3385" s="116" t="str">
        <f>+IF(G3385=0,"",'Ark1'!Z5193)</f>
        <v/>
      </c>
      <c r="P3385" s="116" t="str">
        <f t="shared" si="55"/>
        <v/>
      </c>
      <c r="Q3385" s="114" t="str">
        <f>+IF(G3385=0,"",'Ark1'!T5193)</f>
        <v/>
      </c>
      <c r="R3385" s="222" t="str">
        <f>+IF(G3385=0,"",'Ark1'!V5193)</f>
        <v/>
      </c>
      <c r="S3385" s="32"/>
    </row>
    <row r="3386" spans="1:19" x14ac:dyDescent="0.5">
      <c r="A3386" s="32"/>
      <c r="B3386" s="297" t="str">
        <f>+IF(E3386=2012,VLOOKUP(D3386,K_navn!$A$2:$C$359,2),"")</f>
        <v/>
      </c>
      <c r="C3386" s="297" t="str">
        <f>+IF(E3386=2012,VLOOKUP(D3386,K_navn!$A$2:$C$359,3),"")</f>
        <v/>
      </c>
      <c r="D3386" s="115">
        <f>+'Ark1'!P5194</f>
        <v>1853</v>
      </c>
      <c r="E3386" s="115">
        <f>+'Ark1'!C5194</f>
        <v>2021</v>
      </c>
      <c r="F3386" s="116" t="str">
        <f>+IF('Ark1'!Q5194=0,"",'Ark1'!Q5194)</f>
        <v/>
      </c>
      <c r="G3386" s="116">
        <f>+'Ark1'!R5194</f>
        <v>0</v>
      </c>
      <c r="H3386" s="116">
        <f>+'Ark1'!S5194</f>
        <v>0</v>
      </c>
      <c r="I3386" s="222" t="str">
        <f>+IF(G3386=0,"",'Ark1'!AA5194)</f>
        <v/>
      </c>
      <c r="J3386" s="222" t="str">
        <f>+IF(G3386=0,"",'Ark1'!AB5194)</f>
        <v/>
      </c>
      <c r="K3386" s="114" t="str">
        <f>+IF(G3386=0,"",'Ark1'!U5194)</f>
        <v/>
      </c>
      <c r="L3386" s="222" t="str">
        <f>+IF(G3386=0,"",'Ark1'!W5194)</f>
        <v/>
      </c>
      <c r="M3386" s="222" t="str">
        <f>+IF(G3386=0,"",'Ark1'!X5194)</f>
        <v/>
      </c>
      <c r="N3386" s="114" t="str">
        <f>+IF(G3386=0,"",'Ark1'!Y5194)</f>
        <v/>
      </c>
      <c r="O3386" s="116" t="str">
        <f>+IF(G3386=0,"",'Ark1'!Z5194)</f>
        <v/>
      </c>
      <c r="P3386" s="116" t="str">
        <f t="shared" si="55"/>
        <v/>
      </c>
      <c r="Q3386" s="114" t="str">
        <f>+IF(G3386=0,"",'Ark1'!T5194)</f>
        <v/>
      </c>
      <c r="R3386" s="222" t="str">
        <f>+IF(G3386=0,"",'Ark1'!V5194)</f>
        <v/>
      </c>
      <c r="S3386" s="32"/>
    </row>
    <row r="3387" spans="1:19" x14ac:dyDescent="0.5">
      <c r="A3387" s="32"/>
      <c r="B3387" s="297" t="str">
        <f>+IF(E3387=2012,VLOOKUP(D3387,K_navn!$A$2:$C$359,2),"")</f>
        <v/>
      </c>
      <c r="C3387" s="297" t="str">
        <f>+IF(E3387=2012,VLOOKUP(D3387,K_navn!$A$2:$C$359,3),"")</f>
        <v/>
      </c>
      <c r="D3387" s="115">
        <f>+'Ark1'!P5195</f>
        <v>1853</v>
      </c>
      <c r="E3387" s="115">
        <f>+'Ark1'!C5195</f>
        <v>2022</v>
      </c>
      <c r="F3387" s="116" t="str">
        <f>+IF('Ark1'!Q5195=0,"",'Ark1'!Q5195)</f>
        <v/>
      </c>
      <c r="G3387" s="116">
        <f>+'Ark1'!R5195</f>
        <v>0</v>
      </c>
      <c r="H3387" s="116">
        <f>+'Ark1'!S5195</f>
        <v>0</v>
      </c>
      <c r="I3387" s="222" t="str">
        <f>+IF(G3387=0,"",'Ark1'!AA5195)</f>
        <v/>
      </c>
      <c r="J3387" s="222" t="str">
        <f>+IF(G3387=0,"",'Ark1'!AB5195)</f>
        <v/>
      </c>
      <c r="K3387" s="114" t="str">
        <f>+IF(G3387=0,"",'Ark1'!U5195)</f>
        <v/>
      </c>
      <c r="L3387" s="222" t="str">
        <f>+IF(G3387=0,"",'Ark1'!W5195)</f>
        <v/>
      </c>
      <c r="M3387" s="222" t="str">
        <f>+IF(G3387=0,"",'Ark1'!X5195)</f>
        <v/>
      </c>
      <c r="N3387" s="114" t="str">
        <f>+IF(G3387=0,"",'Ark1'!Y5195)</f>
        <v/>
      </c>
      <c r="O3387" s="116" t="str">
        <f>+IF(G3387=0,"",'Ark1'!Z5195)</f>
        <v/>
      </c>
      <c r="P3387" s="116" t="str">
        <f t="shared" si="55"/>
        <v/>
      </c>
      <c r="Q3387" s="114" t="str">
        <f>+IF(G3387=0,"",'Ark1'!T5195)</f>
        <v/>
      </c>
      <c r="R3387" s="222" t="str">
        <f>+IF(G3387=0,"",'Ark1'!V5195)</f>
        <v/>
      </c>
      <c r="S3387" s="32"/>
    </row>
    <row r="3388" spans="1:19" x14ac:dyDescent="0.5">
      <c r="A3388" s="32"/>
      <c r="B3388" s="297" t="str">
        <f>+IF(E3388=2012,VLOOKUP(D3388,K_navn!$A$2:$C$359,2),"")</f>
        <v>Røst</v>
      </c>
      <c r="C3388" s="297" t="str">
        <f>+IF(E3388=2012,VLOOKUP(D3388,K_navn!$A$2:$C$359,3),"")</f>
        <v>Nordland</v>
      </c>
      <c r="D3388" s="115">
        <f>+'Ark1'!P5196</f>
        <v>1856</v>
      </c>
      <c r="E3388" s="115">
        <f>+'Ark1'!C5196</f>
        <v>2012</v>
      </c>
      <c r="F3388" s="116" t="str">
        <f>+IF('Ark1'!Q5196=0,"",'Ark1'!Q5196)</f>
        <v/>
      </c>
      <c r="G3388" s="116">
        <f>+'Ark1'!R5196</f>
        <v>0</v>
      </c>
      <c r="H3388" s="116">
        <f>+'Ark1'!S5196</f>
        <v>0</v>
      </c>
      <c r="I3388" s="222" t="str">
        <f>+IF(G3388=0,"",'Ark1'!AA5196)</f>
        <v/>
      </c>
      <c r="J3388" s="222" t="str">
        <f>+IF(G3388=0,"",'Ark1'!AB5196)</f>
        <v/>
      </c>
      <c r="K3388" s="114" t="str">
        <f>+IF(G3388=0,"",'Ark1'!U5196)</f>
        <v/>
      </c>
      <c r="L3388" s="222" t="str">
        <f>+IF(G3388=0,"",'Ark1'!W5196)</f>
        <v/>
      </c>
      <c r="M3388" s="222" t="str">
        <f>+IF(G3388=0,"",'Ark1'!X5196)</f>
        <v/>
      </c>
      <c r="N3388" s="114" t="str">
        <f>+IF(G3388=0,"",'Ark1'!Y5196)</f>
        <v/>
      </c>
      <c r="O3388" s="116" t="str">
        <f>+IF(G3388=0,"",'Ark1'!Z5196)</f>
        <v/>
      </c>
      <c r="P3388" s="116" t="str">
        <f t="shared" si="55"/>
        <v/>
      </c>
      <c r="Q3388" s="114" t="str">
        <f>+IF(G3388=0,"",'Ark1'!T5196)</f>
        <v/>
      </c>
      <c r="R3388" s="222" t="str">
        <f>+IF(G3388=0,"",'Ark1'!V5196)</f>
        <v/>
      </c>
      <c r="S3388" s="32"/>
    </row>
    <row r="3389" spans="1:19" x14ac:dyDescent="0.5">
      <c r="A3389" s="32"/>
      <c r="B3389" s="297" t="str">
        <f>+IF(E3389=2012,VLOOKUP(D3389,K_navn!$A$2:$C$359,2),"")</f>
        <v/>
      </c>
      <c r="C3389" s="297" t="str">
        <f>+IF(E3389=2012,VLOOKUP(D3389,K_navn!$A$2:$C$359,3),"")</f>
        <v/>
      </c>
      <c r="D3389" s="115">
        <f>+'Ark1'!P5197</f>
        <v>1856</v>
      </c>
      <c r="E3389" s="115">
        <f>+'Ark1'!C5197</f>
        <v>2013</v>
      </c>
      <c r="F3389" s="116" t="str">
        <f>+IF('Ark1'!Q5197=0,"",'Ark1'!Q5197)</f>
        <v/>
      </c>
      <c r="G3389" s="116">
        <f>+'Ark1'!R5197</f>
        <v>0</v>
      </c>
      <c r="H3389" s="116">
        <f>+'Ark1'!S5197</f>
        <v>0</v>
      </c>
      <c r="I3389" s="222" t="str">
        <f>+IF(G3389=0,"",'Ark1'!AA5197)</f>
        <v/>
      </c>
      <c r="J3389" s="222" t="str">
        <f>+IF(G3389=0,"",'Ark1'!AB5197)</f>
        <v/>
      </c>
      <c r="K3389" s="114" t="str">
        <f>+IF(G3389=0,"",'Ark1'!U5197)</f>
        <v/>
      </c>
      <c r="L3389" s="222" t="str">
        <f>+IF(G3389=0,"",'Ark1'!W5197)</f>
        <v/>
      </c>
      <c r="M3389" s="222" t="str">
        <f>+IF(G3389=0,"",'Ark1'!X5197)</f>
        <v/>
      </c>
      <c r="N3389" s="114" t="str">
        <f>+IF(G3389=0,"",'Ark1'!Y5197)</f>
        <v/>
      </c>
      <c r="O3389" s="116" t="str">
        <f>+IF(G3389=0,"",'Ark1'!Z5197)</f>
        <v/>
      </c>
      <c r="P3389" s="116" t="str">
        <f t="shared" si="55"/>
        <v/>
      </c>
      <c r="Q3389" s="114" t="str">
        <f>+IF(G3389=0,"",'Ark1'!T5197)</f>
        <v/>
      </c>
      <c r="R3389" s="222" t="str">
        <f>+IF(G3389=0,"",'Ark1'!V5197)</f>
        <v/>
      </c>
      <c r="S3389" s="32"/>
    </row>
    <row r="3390" spans="1:19" x14ac:dyDescent="0.5">
      <c r="A3390" s="32"/>
      <c r="B3390" s="297" t="str">
        <f>+IF(E3390=2012,VLOOKUP(D3390,K_navn!$A$2:$C$359,2),"")</f>
        <v/>
      </c>
      <c r="C3390" s="297" t="str">
        <f>+IF(E3390=2012,VLOOKUP(D3390,K_navn!$A$2:$C$359,3),"")</f>
        <v/>
      </c>
      <c r="D3390" s="115">
        <f>+'Ark1'!P5198</f>
        <v>1856</v>
      </c>
      <c r="E3390" s="115">
        <f>+'Ark1'!C5198</f>
        <v>2014</v>
      </c>
      <c r="F3390" s="116" t="str">
        <f>+IF('Ark1'!Q5198=0,"",'Ark1'!Q5198)</f>
        <v/>
      </c>
      <c r="G3390" s="116">
        <f>+'Ark1'!R5198</f>
        <v>0</v>
      </c>
      <c r="H3390" s="116">
        <f>+'Ark1'!S5198</f>
        <v>0</v>
      </c>
      <c r="I3390" s="222" t="str">
        <f>+IF(G3390=0,"",'Ark1'!AA5198)</f>
        <v/>
      </c>
      <c r="J3390" s="222" t="str">
        <f>+IF(G3390=0,"",'Ark1'!AB5198)</f>
        <v/>
      </c>
      <c r="K3390" s="114" t="str">
        <f>+IF(G3390=0,"",'Ark1'!U5198)</f>
        <v/>
      </c>
      <c r="L3390" s="222" t="str">
        <f>+IF(G3390=0,"",'Ark1'!W5198)</f>
        <v/>
      </c>
      <c r="M3390" s="222" t="str">
        <f>+IF(G3390=0,"",'Ark1'!X5198)</f>
        <v/>
      </c>
      <c r="N3390" s="114" t="str">
        <f>+IF(G3390=0,"",'Ark1'!Y5198)</f>
        <v/>
      </c>
      <c r="O3390" s="116" t="str">
        <f>+IF(G3390=0,"",'Ark1'!Z5198)</f>
        <v/>
      </c>
      <c r="P3390" s="116" t="str">
        <f t="shared" si="55"/>
        <v/>
      </c>
      <c r="Q3390" s="114" t="str">
        <f>+IF(G3390=0,"",'Ark1'!T5198)</f>
        <v/>
      </c>
      <c r="R3390" s="222" t="str">
        <f>+IF(G3390=0,"",'Ark1'!V5198)</f>
        <v/>
      </c>
      <c r="S3390" s="32"/>
    </row>
    <row r="3391" spans="1:19" x14ac:dyDescent="0.5">
      <c r="A3391" s="32"/>
      <c r="B3391" s="297" t="str">
        <f>+IF(E3391=2012,VLOOKUP(D3391,K_navn!$A$2:$C$359,2),"")</f>
        <v/>
      </c>
      <c r="C3391" s="297" t="str">
        <f>+IF(E3391=2012,VLOOKUP(D3391,K_navn!$A$2:$C$359,3),"")</f>
        <v/>
      </c>
      <c r="D3391" s="115">
        <f>+'Ark1'!P5199</f>
        <v>1856</v>
      </c>
      <c r="E3391" s="115">
        <f>+'Ark1'!C5199</f>
        <v>2015</v>
      </c>
      <c r="F3391" s="116" t="str">
        <f>+IF('Ark1'!Q5199=0,"",'Ark1'!Q5199)</f>
        <v/>
      </c>
      <c r="G3391" s="116">
        <f>+'Ark1'!R5199</f>
        <v>0</v>
      </c>
      <c r="H3391" s="116">
        <f>+'Ark1'!S5199</f>
        <v>0</v>
      </c>
      <c r="I3391" s="222" t="str">
        <f>+IF(G3391=0,"",'Ark1'!AA5199)</f>
        <v/>
      </c>
      <c r="J3391" s="222" t="str">
        <f>+IF(G3391=0,"",'Ark1'!AB5199)</f>
        <v/>
      </c>
      <c r="K3391" s="114" t="str">
        <f>+IF(G3391=0,"",'Ark1'!U5199)</f>
        <v/>
      </c>
      <c r="L3391" s="222" t="str">
        <f>+IF(G3391=0,"",'Ark1'!W5199)</f>
        <v/>
      </c>
      <c r="M3391" s="222" t="str">
        <f>+IF(G3391=0,"",'Ark1'!X5199)</f>
        <v/>
      </c>
      <c r="N3391" s="114" t="str">
        <f>+IF(G3391=0,"",'Ark1'!Y5199)</f>
        <v/>
      </c>
      <c r="O3391" s="116" t="str">
        <f>+IF(G3391=0,"",'Ark1'!Z5199)</f>
        <v/>
      </c>
      <c r="P3391" s="116" t="str">
        <f t="shared" si="55"/>
        <v/>
      </c>
      <c r="Q3391" s="114" t="str">
        <f>+IF(G3391=0,"",'Ark1'!T5199)</f>
        <v/>
      </c>
      <c r="R3391" s="222" t="str">
        <f>+IF(G3391=0,"",'Ark1'!V5199)</f>
        <v/>
      </c>
      <c r="S3391" s="32"/>
    </row>
    <row r="3392" spans="1:19" x14ac:dyDescent="0.5">
      <c r="A3392" s="32"/>
      <c r="B3392" s="297" t="str">
        <f>+IF(E3392=2012,VLOOKUP(D3392,K_navn!$A$2:$C$359,2),"")</f>
        <v/>
      </c>
      <c r="C3392" s="297" t="str">
        <f>+IF(E3392=2012,VLOOKUP(D3392,K_navn!$A$2:$C$359,3),"")</f>
        <v/>
      </c>
      <c r="D3392" s="115">
        <f>+'Ark1'!P5200</f>
        <v>1856</v>
      </c>
      <c r="E3392" s="115">
        <f>+'Ark1'!C5200</f>
        <v>2016</v>
      </c>
      <c r="F3392" s="116" t="str">
        <f>+IF('Ark1'!Q5200=0,"",'Ark1'!Q5200)</f>
        <v/>
      </c>
      <c r="G3392" s="116">
        <f>+'Ark1'!R5200</f>
        <v>0</v>
      </c>
      <c r="H3392" s="116">
        <f>+'Ark1'!S5200</f>
        <v>0</v>
      </c>
      <c r="I3392" s="222" t="str">
        <f>+IF(G3392=0,"",'Ark1'!AA5200)</f>
        <v/>
      </c>
      <c r="J3392" s="222" t="str">
        <f>+IF(G3392=0,"",'Ark1'!AB5200)</f>
        <v/>
      </c>
      <c r="K3392" s="114" t="str">
        <f>+IF(G3392=0,"",'Ark1'!U5200)</f>
        <v/>
      </c>
      <c r="L3392" s="222" t="str">
        <f>+IF(G3392=0,"",'Ark1'!W5200)</f>
        <v/>
      </c>
      <c r="M3392" s="222" t="str">
        <f>+IF(G3392=0,"",'Ark1'!X5200)</f>
        <v/>
      </c>
      <c r="N3392" s="114" t="str">
        <f>+IF(G3392=0,"",'Ark1'!Y5200)</f>
        <v/>
      </c>
      <c r="O3392" s="116" t="str">
        <f>+IF(G3392=0,"",'Ark1'!Z5200)</f>
        <v/>
      </c>
      <c r="P3392" s="116" t="str">
        <f t="shared" si="55"/>
        <v/>
      </c>
      <c r="Q3392" s="114" t="str">
        <f>+IF(G3392=0,"",'Ark1'!T5200)</f>
        <v/>
      </c>
      <c r="R3392" s="222" t="str">
        <f>+IF(G3392=0,"",'Ark1'!V5200)</f>
        <v/>
      </c>
      <c r="S3392" s="32"/>
    </row>
    <row r="3393" spans="1:19" x14ac:dyDescent="0.5">
      <c r="A3393" s="32"/>
      <c r="B3393" s="297" t="str">
        <f>+IF(E3393=2012,VLOOKUP(D3393,K_navn!$A$2:$C$359,2),"")</f>
        <v/>
      </c>
      <c r="C3393" s="297" t="str">
        <f>+IF(E3393=2012,VLOOKUP(D3393,K_navn!$A$2:$C$359,3),"")</f>
        <v/>
      </c>
      <c r="D3393" s="115">
        <f>+'Ark1'!P5201</f>
        <v>1856</v>
      </c>
      <c r="E3393" s="115">
        <f>+'Ark1'!C5201</f>
        <v>2017</v>
      </c>
      <c r="F3393" s="116" t="str">
        <f>+IF('Ark1'!Q5201=0,"",'Ark1'!Q5201)</f>
        <v/>
      </c>
      <c r="G3393" s="116">
        <f>+'Ark1'!R5201</f>
        <v>0</v>
      </c>
      <c r="H3393" s="116">
        <f>+'Ark1'!S5201</f>
        <v>0</v>
      </c>
      <c r="I3393" s="222" t="str">
        <f>+IF(G3393=0,"",'Ark1'!AA5201)</f>
        <v/>
      </c>
      <c r="J3393" s="222" t="str">
        <f>+IF(G3393=0,"",'Ark1'!AB5201)</f>
        <v/>
      </c>
      <c r="K3393" s="114" t="str">
        <f>+IF(G3393=0,"",'Ark1'!U5201)</f>
        <v/>
      </c>
      <c r="L3393" s="222" t="str">
        <f>+IF(G3393=0,"",'Ark1'!W5201)</f>
        <v/>
      </c>
      <c r="M3393" s="222" t="str">
        <f>+IF(G3393=0,"",'Ark1'!X5201)</f>
        <v/>
      </c>
      <c r="N3393" s="114" t="str">
        <f>+IF(G3393=0,"",'Ark1'!Y5201)</f>
        <v/>
      </c>
      <c r="O3393" s="116" t="str">
        <f>+IF(G3393=0,"",'Ark1'!Z5201)</f>
        <v/>
      </c>
      <c r="P3393" s="116" t="str">
        <f t="shared" si="55"/>
        <v/>
      </c>
      <c r="Q3393" s="114" t="str">
        <f>+IF(G3393=0,"",'Ark1'!T5201)</f>
        <v/>
      </c>
      <c r="R3393" s="222" t="str">
        <f>+IF(G3393=0,"",'Ark1'!V5201)</f>
        <v/>
      </c>
      <c r="S3393" s="32"/>
    </row>
    <row r="3394" spans="1:19" x14ac:dyDescent="0.5">
      <c r="A3394" s="32"/>
      <c r="B3394" s="297" t="str">
        <f>+IF(E3394=2012,VLOOKUP(D3394,K_navn!$A$2:$C$359,2),"")</f>
        <v/>
      </c>
      <c r="C3394" s="297" t="str">
        <f>+IF(E3394=2012,VLOOKUP(D3394,K_navn!$A$2:$C$359,3),"")</f>
        <v/>
      </c>
      <c r="D3394" s="115">
        <f>+'Ark1'!P5202</f>
        <v>1856</v>
      </c>
      <c r="E3394" s="115">
        <f>+'Ark1'!C5202</f>
        <v>2018</v>
      </c>
      <c r="F3394" s="116" t="str">
        <f>+IF('Ark1'!Q5202=0,"",'Ark1'!Q5202)</f>
        <v/>
      </c>
      <c r="G3394" s="116">
        <f>+'Ark1'!R5202</f>
        <v>0</v>
      </c>
      <c r="H3394" s="116">
        <f>+'Ark1'!S5202</f>
        <v>0</v>
      </c>
      <c r="I3394" s="222" t="str">
        <f>+IF(G3394=0,"",'Ark1'!AA5202)</f>
        <v/>
      </c>
      <c r="J3394" s="222" t="str">
        <f>+IF(G3394=0,"",'Ark1'!AB5202)</f>
        <v/>
      </c>
      <c r="K3394" s="114" t="str">
        <f>+IF(G3394=0,"",'Ark1'!U5202)</f>
        <v/>
      </c>
      <c r="L3394" s="222" t="str">
        <f>+IF(G3394=0,"",'Ark1'!W5202)</f>
        <v/>
      </c>
      <c r="M3394" s="222" t="str">
        <f>+IF(G3394=0,"",'Ark1'!X5202)</f>
        <v/>
      </c>
      <c r="N3394" s="114" t="str">
        <f>+IF(G3394=0,"",'Ark1'!Y5202)</f>
        <v/>
      </c>
      <c r="O3394" s="116" t="str">
        <f>+IF(G3394=0,"",'Ark1'!Z5202)</f>
        <v/>
      </c>
      <c r="P3394" s="116" t="str">
        <f t="shared" si="55"/>
        <v/>
      </c>
      <c r="Q3394" s="114" t="str">
        <f>+IF(G3394=0,"",'Ark1'!T5202)</f>
        <v/>
      </c>
      <c r="R3394" s="222" t="str">
        <f>+IF(G3394=0,"",'Ark1'!V5202)</f>
        <v/>
      </c>
      <c r="S3394" s="32"/>
    </row>
    <row r="3395" spans="1:19" x14ac:dyDescent="0.5">
      <c r="A3395" s="32"/>
      <c r="B3395" s="297" t="str">
        <f>+IF(E3395=2012,VLOOKUP(D3395,K_navn!$A$2:$C$359,2),"")</f>
        <v/>
      </c>
      <c r="C3395" s="297" t="str">
        <f>+IF(E3395=2012,VLOOKUP(D3395,K_navn!$A$2:$C$359,3),"")</f>
        <v/>
      </c>
      <c r="D3395" s="115">
        <f>+'Ark1'!P5203</f>
        <v>1856</v>
      </c>
      <c r="E3395" s="115">
        <f>+'Ark1'!C5203</f>
        <v>2019</v>
      </c>
      <c r="F3395" s="116" t="str">
        <f>+IF('Ark1'!Q5203=0,"",'Ark1'!Q5203)</f>
        <v/>
      </c>
      <c r="G3395" s="116">
        <f>+'Ark1'!R5203</f>
        <v>0</v>
      </c>
      <c r="H3395" s="116">
        <f>+'Ark1'!S5203</f>
        <v>0</v>
      </c>
      <c r="I3395" s="222" t="str">
        <f>+IF(G3395=0,"",'Ark1'!AA5203)</f>
        <v/>
      </c>
      <c r="J3395" s="222" t="str">
        <f>+IF(G3395=0,"",'Ark1'!AB5203)</f>
        <v/>
      </c>
      <c r="K3395" s="114" t="str">
        <f>+IF(G3395=0,"",'Ark1'!U5203)</f>
        <v/>
      </c>
      <c r="L3395" s="222" t="str">
        <f>+IF(G3395=0,"",'Ark1'!W5203)</f>
        <v/>
      </c>
      <c r="M3395" s="222" t="str">
        <f>+IF(G3395=0,"",'Ark1'!X5203)</f>
        <v/>
      </c>
      <c r="N3395" s="114" t="str">
        <f>+IF(G3395=0,"",'Ark1'!Y5203)</f>
        <v/>
      </c>
      <c r="O3395" s="116" t="str">
        <f>+IF(G3395=0,"",'Ark1'!Z5203)</f>
        <v/>
      </c>
      <c r="P3395" s="116" t="str">
        <f t="shared" si="55"/>
        <v/>
      </c>
      <c r="Q3395" s="114" t="str">
        <f>+IF(G3395=0,"",'Ark1'!T5203)</f>
        <v/>
      </c>
      <c r="R3395" s="222" t="str">
        <f>+IF(G3395=0,"",'Ark1'!V5203)</f>
        <v/>
      </c>
      <c r="S3395" s="32"/>
    </row>
    <row r="3396" spans="1:19" x14ac:dyDescent="0.5">
      <c r="A3396" s="32"/>
      <c r="B3396" s="297" t="str">
        <f>+IF(E3396=2012,VLOOKUP(D3396,K_navn!$A$2:$C$359,2),"")</f>
        <v/>
      </c>
      <c r="C3396" s="297" t="str">
        <f>+IF(E3396=2012,VLOOKUP(D3396,K_navn!$A$2:$C$359,3),"")</f>
        <v/>
      </c>
      <c r="D3396" s="115">
        <f>+'Ark1'!P5204</f>
        <v>1856</v>
      </c>
      <c r="E3396" s="115">
        <f>+'Ark1'!C5204</f>
        <v>2020</v>
      </c>
      <c r="F3396" s="116" t="str">
        <f>+IF('Ark1'!Q5204=0,"",'Ark1'!Q5204)</f>
        <v/>
      </c>
      <c r="G3396" s="116">
        <f>+'Ark1'!R5204</f>
        <v>0</v>
      </c>
      <c r="H3396" s="116">
        <f>+'Ark1'!S5204</f>
        <v>0</v>
      </c>
      <c r="I3396" s="222" t="str">
        <f>+IF(G3396=0,"",'Ark1'!AA5204)</f>
        <v/>
      </c>
      <c r="J3396" s="222" t="str">
        <f>+IF(G3396=0,"",'Ark1'!AB5204)</f>
        <v/>
      </c>
      <c r="K3396" s="114" t="str">
        <f>+IF(G3396=0,"",'Ark1'!U5204)</f>
        <v/>
      </c>
      <c r="L3396" s="222" t="str">
        <f>+IF(G3396=0,"",'Ark1'!W5204)</f>
        <v/>
      </c>
      <c r="M3396" s="222" t="str">
        <f>+IF(G3396=0,"",'Ark1'!X5204)</f>
        <v/>
      </c>
      <c r="N3396" s="114" t="str">
        <f>+IF(G3396=0,"",'Ark1'!Y5204)</f>
        <v/>
      </c>
      <c r="O3396" s="116" t="str">
        <f>+IF(G3396=0,"",'Ark1'!Z5204)</f>
        <v/>
      </c>
      <c r="P3396" s="116" t="str">
        <f t="shared" si="55"/>
        <v/>
      </c>
      <c r="Q3396" s="114" t="str">
        <f>+IF(G3396=0,"",'Ark1'!T5204)</f>
        <v/>
      </c>
      <c r="R3396" s="222" t="str">
        <f>+IF(G3396=0,"",'Ark1'!V5204)</f>
        <v/>
      </c>
      <c r="S3396" s="32"/>
    </row>
    <row r="3397" spans="1:19" x14ac:dyDescent="0.5">
      <c r="A3397" s="32"/>
      <c r="B3397" s="297" t="str">
        <f>+IF(E3397=2012,VLOOKUP(D3397,K_navn!$A$2:$C$359,2),"")</f>
        <v/>
      </c>
      <c r="C3397" s="297" t="str">
        <f>+IF(E3397=2012,VLOOKUP(D3397,K_navn!$A$2:$C$359,3),"")</f>
        <v/>
      </c>
      <c r="D3397" s="115">
        <f>+'Ark1'!P5205</f>
        <v>1856</v>
      </c>
      <c r="E3397" s="115">
        <f>+'Ark1'!C5205</f>
        <v>2021</v>
      </c>
      <c r="F3397" s="116" t="str">
        <f>+IF('Ark1'!Q5205=0,"",'Ark1'!Q5205)</f>
        <v/>
      </c>
      <c r="G3397" s="116">
        <f>+'Ark1'!R5205</f>
        <v>0</v>
      </c>
      <c r="H3397" s="116">
        <f>+'Ark1'!S5205</f>
        <v>0</v>
      </c>
      <c r="I3397" s="222" t="str">
        <f>+IF(G3397=0,"",'Ark1'!AA5205)</f>
        <v/>
      </c>
      <c r="J3397" s="222" t="str">
        <f>+IF(G3397=0,"",'Ark1'!AB5205)</f>
        <v/>
      </c>
      <c r="K3397" s="114" t="str">
        <f>+IF(G3397=0,"",'Ark1'!U5205)</f>
        <v/>
      </c>
      <c r="L3397" s="222" t="str">
        <f>+IF(G3397=0,"",'Ark1'!W5205)</f>
        <v/>
      </c>
      <c r="M3397" s="222" t="str">
        <f>+IF(G3397=0,"",'Ark1'!X5205)</f>
        <v/>
      </c>
      <c r="N3397" s="114" t="str">
        <f>+IF(G3397=0,"",'Ark1'!Y5205)</f>
        <v/>
      </c>
      <c r="O3397" s="116" t="str">
        <f>+IF(G3397=0,"",'Ark1'!Z5205)</f>
        <v/>
      </c>
      <c r="P3397" s="116" t="str">
        <f t="shared" si="55"/>
        <v/>
      </c>
      <c r="Q3397" s="114" t="str">
        <f>+IF(G3397=0,"",'Ark1'!T5205)</f>
        <v/>
      </c>
      <c r="R3397" s="222" t="str">
        <f>+IF(G3397=0,"",'Ark1'!V5205)</f>
        <v/>
      </c>
      <c r="S3397" s="32"/>
    </row>
    <row r="3398" spans="1:19" x14ac:dyDescent="0.5">
      <c r="A3398" s="32"/>
      <c r="B3398" s="297" t="str">
        <f>+IF(E3398=2012,VLOOKUP(D3398,K_navn!$A$2:$C$359,2),"")</f>
        <v/>
      </c>
      <c r="C3398" s="297" t="str">
        <f>+IF(E3398=2012,VLOOKUP(D3398,K_navn!$A$2:$C$359,3),"")</f>
        <v/>
      </c>
      <c r="D3398" s="115">
        <f>+'Ark1'!P5206</f>
        <v>1856</v>
      </c>
      <c r="E3398" s="115">
        <f>+'Ark1'!C5206</f>
        <v>2022</v>
      </c>
      <c r="F3398" s="116" t="str">
        <f>+IF('Ark1'!Q5206=0,"",'Ark1'!Q5206)</f>
        <v/>
      </c>
      <c r="G3398" s="116">
        <f>+'Ark1'!R5206</f>
        <v>0</v>
      </c>
      <c r="H3398" s="116">
        <f>+'Ark1'!S5206</f>
        <v>0</v>
      </c>
      <c r="I3398" s="222" t="str">
        <f>+IF(G3398=0,"",'Ark1'!AA5206)</f>
        <v/>
      </c>
      <c r="J3398" s="222" t="str">
        <f>+IF(G3398=0,"",'Ark1'!AB5206)</f>
        <v/>
      </c>
      <c r="K3398" s="114" t="str">
        <f>+IF(G3398=0,"",'Ark1'!U5206)</f>
        <v/>
      </c>
      <c r="L3398" s="222" t="str">
        <f>+IF(G3398=0,"",'Ark1'!W5206)</f>
        <v/>
      </c>
      <c r="M3398" s="222" t="str">
        <f>+IF(G3398=0,"",'Ark1'!X5206)</f>
        <v/>
      </c>
      <c r="N3398" s="114" t="str">
        <f>+IF(G3398=0,"",'Ark1'!Y5206)</f>
        <v/>
      </c>
      <c r="O3398" s="116" t="str">
        <f>+IF(G3398=0,"",'Ark1'!Z5206)</f>
        <v/>
      </c>
      <c r="P3398" s="116" t="str">
        <f t="shared" si="55"/>
        <v/>
      </c>
      <c r="Q3398" s="114" t="str">
        <f>+IF(G3398=0,"",'Ark1'!T5206)</f>
        <v/>
      </c>
      <c r="R3398" s="222" t="str">
        <f>+IF(G3398=0,"",'Ark1'!V5206)</f>
        <v/>
      </c>
      <c r="S3398" s="32"/>
    </row>
    <row r="3399" spans="1:19" x14ac:dyDescent="0.5">
      <c r="A3399" s="32"/>
      <c r="B3399" s="297" t="str">
        <f>+IF(E3399=2012,VLOOKUP(D3399,K_navn!$A$2:$C$359,2),"")</f>
        <v>Værøy</v>
      </c>
      <c r="C3399" s="297" t="str">
        <f>+IF(E3399=2012,VLOOKUP(D3399,K_navn!$A$2:$C$359,3),"")</f>
        <v>Nordland</v>
      </c>
      <c r="D3399" s="115">
        <f>+'Ark1'!P5207</f>
        <v>1857</v>
      </c>
      <c r="E3399" s="115">
        <f>+'Ark1'!C5207</f>
        <v>2012</v>
      </c>
      <c r="F3399" s="116" t="str">
        <f>+IF('Ark1'!Q5207=0,"",'Ark1'!Q5207)</f>
        <v/>
      </c>
      <c r="G3399" s="116">
        <f>+'Ark1'!R5207</f>
        <v>0</v>
      </c>
      <c r="H3399" s="116">
        <f>+'Ark1'!S5207</f>
        <v>0</v>
      </c>
      <c r="I3399" s="222" t="str">
        <f>+IF(G3399=0,"",'Ark1'!AA5207)</f>
        <v/>
      </c>
      <c r="J3399" s="222" t="str">
        <f>+IF(G3399=0,"",'Ark1'!AB5207)</f>
        <v/>
      </c>
      <c r="K3399" s="114" t="str">
        <f>+IF(G3399=0,"",'Ark1'!U5207)</f>
        <v/>
      </c>
      <c r="L3399" s="222" t="str">
        <f>+IF(G3399=0,"",'Ark1'!W5207)</f>
        <v/>
      </c>
      <c r="M3399" s="222" t="str">
        <f>+IF(G3399=0,"",'Ark1'!X5207)</f>
        <v/>
      </c>
      <c r="N3399" s="114" t="str">
        <f>+IF(G3399=0,"",'Ark1'!Y5207)</f>
        <v/>
      </c>
      <c r="O3399" s="116" t="str">
        <f>+IF(G3399=0,"",'Ark1'!Z5207)</f>
        <v/>
      </c>
      <c r="P3399" s="116" t="str">
        <f t="shared" si="55"/>
        <v/>
      </c>
      <c r="Q3399" s="114" t="str">
        <f>+IF(G3399=0,"",'Ark1'!T5207)</f>
        <v/>
      </c>
      <c r="R3399" s="222" t="str">
        <f>+IF(G3399=0,"",'Ark1'!V5207)</f>
        <v/>
      </c>
      <c r="S3399" s="32"/>
    </row>
    <row r="3400" spans="1:19" x14ac:dyDescent="0.5">
      <c r="A3400" s="32"/>
      <c r="B3400" s="297" t="str">
        <f>+IF(E3400=2012,VLOOKUP(D3400,K_navn!$A$2:$C$359,2),"")</f>
        <v/>
      </c>
      <c r="C3400" s="297" t="str">
        <f>+IF(E3400=2012,VLOOKUP(D3400,K_navn!$A$2:$C$359,3),"")</f>
        <v/>
      </c>
      <c r="D3400" s="115">
        <f>+'Ark1'!P5208</f>
        <v>1857</v>
      </c>
      <c r="E3400" s="115">
        <f>+'Ark1'!C5208</f>
        <v>2013</v>
      </c>
      <c r="F3400" s="116" t="str">
        <f>+IF('Ark1'!Q5208=0,"",'Ark1'!Q5208)</f>
        <v/>
      </c>
      <c r="G3400" s="116">
        <f>+'Ark1'!R5208</f>
        <v>0</v>
      </c>
      <c r="H3400" s="116">
        <f>+'Ark1'!S5208</f>
        <v>0</v>
      </c>
      <c r="I3400" s="222" t="str">
        <f>+IF(G3400=0,"",'Ark1'!AA5208)</f>
        <v/>
      </c>
      <c r="J3400" s="222" t="str">
        <f>+IF(G3400=0,"",'Ark1'!AB5208)</f>
        <v/>
      </c>
      <c r="K3400" s="114" t="str">
        <f>+IF(G3400=0,"",'Ark1'!U5208)</f>
        <v/>
      </c>
      <c r="L3400" s="222" t="str">
        <f>+IF(G3400=0,"",'Ark1'!W5208)</f>
        <v/>
      </c>
      <c r="M3400" s="222" t="str">
        <f>+IF(G3400=0,"",'Ark1'!X5208)</f>
        <v/>
      </c>
      <c r="N3400" s="114" t="str">
        <f>+IF(G3400=0,"",'Ark1'!Y5208)</f>
        <v/>
      </c>
      <c r="O3400" s="116" t="str">
        <f>+IF(G3400=0,"",'Ark1'!Z5208)</f>
        <v/>
      </c>
      <c r="P3400" s="116" t="str">
        <f t="shared" si="55"/>
        <v/>
      </c>
      <c r="Q3400" s="114" t="str">
        <f>+IF(G3400=0,"",'Ark1'!T5208)</f>
        <v/>
      </c>
      <c r="R3400" s="222" t="str">
        <f>+IF(G3400=0,"",'Ark1'!V5208)</f>
        <v/>
      </c>
      <c r="S3400" s="32"/>
    </row>
    <row r="3401" spans="1:19" x14ac:dyDescent="0.5">
      <c r="A3401" s="32"/>
      <c r="B3401" s="297" t="str">
        <f>+IF(E3401=2012,VLOOKUP(D3401,K_navn!$A$2:$C$359,2),"")</f>
        <v/>
      </c>
      <c r="C3401" s="297" t="str">
        <f>+IF(E3401=2012,VLOOKUP(D3401,K_navn!$A$2:$C$359,3),"")</f>
        <v/>
      </c>
      <c r="D3401" s="115">
        <f>+'Ark1'!P5209</f>
        <v>1857</v>
      </c>
      <c r="E3401" s="115">
        <f>+'Ark1'!C5209</f>
        <v>2014</v>
      </c>
      <c r="F3401" s="116" t="str">
        <f>+IF('Ark1'!Q5209=0,"",'Ark1'!Q5209)</f>
        <v/>
      </c>
      <c r="G3401" s="116">
        <f>+'Ark1'!R5209</f>
        <v>0</v>
      </c>
      <c r="H3401" s="116">
        <f>+'Ark1'!S5209</f>
        <v>0</v>
      </c>
      <c r="I3401" s="222" t="str">
        <f>+IF(G3401=0,"",'Ark1'!AA5209)</f>
        <v/>
      </c>
      <c r="J3401" s="222" t="str">
        <f>+IF(G3401=0,"",'Ark1'!AB5209)</f>
        <v/>
      </c>
      <c r="K3401" s="114" t="str">
        <f>+IF(G3401=0,"",'Ark1'!U5209)</f>
        <v/>
      </c>
      <c r="L3401" s="222" t="str">
        <f>+IF(G3401=0,"",'Ark1'!W5209)</f>
        <v/>
      </c>
      <c r="M3401" s="222" t="str">
        <f>+IF(G3401=0,"",'Ark1'!X5209)</f>
        <v/>
      </c>
      <c r="N3401" s="114" t="str">
        <f>+IF(G3401=0,"",'Ark1'!Y5209)</f>
        <v/>
      </c>
      <c r="O3401" s="116" t="str">
        <f>+IF(G3401=0,"",'Ark1'!Z5209)</f>
        <v/>
      </c>
      <c r="P3401" s="116" t="str">
        <f t="shared" si="55"/>
        <v/>
      </c>
      <c r="Q3401" s="114" t="str">
        <f>+IF(G3401=0,"",'Ark1'!T5209)</f>
        <v/>
      </c>
      <c r="R3401" s="222" t="str">
        <f>+IF(G3401=0,"",'Ark1'!V5209)</f>
        <v/>
      </c>
      <c r="S3401" s="32"/>
    </row>
    <row r="3402" spans="1:19" x14ac:dyDescent="0.5">
      <c r="A3402" s="32"/>
      <c r="B3402" s="297" t="str">
        <f>+IF(E3402=2012,VLOOKUP(D3402,K_navn!$A$2:$C$359,2),"")</f>
        <v/>
      </c>
      <c r="C3402" s="297" t="str">
        <f>+IF(E3402=2012,VLOOKUP(D3402,K_navn!$A$2:$C$359,3),"")</f>
        <v/>
      </c>
      <c r="D3402" s="115">
        <f>+'Ark1'!P5210</f>
        <v>1857</v>
      </c>
      <c r="E3402" s="115">
        <f>+'Ark1'!C5210</f>
        <v>2015</v>
      </c>
      <c r="F3402" s="116" t="str">
        <f>+IF('Ark1'!Q5210=0,"",'Ark1'!Q5210)</f>
        <v/>
      </c>
      <c r="G3402" s="116">
        <f>+'Ark1'!R5210</f>
        <v>0</v>
      </c>
      <c r="H3402" s="116">
        <f>+'Ark1'!S5210</f>
        <v>0</v>
      </c>
      <c r="I3402" s="222" t="str">
        <f>+IF(G3402=0,"",'Ark1'!AA5210)</f>
        <v/>
      </c>
      <c r="J3402" s="222" t="str">
        <f>+IF(G3402=0,"",'Ark1'!AB5210)</f>
        <v/>
      </c>
      <c r="K3402" s="114" t="str">
        <f>+IF(G3402=0,"",'Ark1'!U5210)</f>
        <v/>
      </c>
      <c r="L3402" s="222" t="str">
        <f>+IF(G3402=0,"",'Ark1'!W5210)</f>
        <v/>
      </c>
      <c r="M3402" s="222" t="str">
        <f>+IF(G3402=0,"",'Ark1'!X5210)</f>
        <v/>
      </c>
      <c r="N3402" s="114" t="str">
        <f>+IF(G3402=0,"",'Ark1'!Y5210)</f>
        <v/>
      </c>
      <c r="O3402" s="116" t="str">
        <f>+IF(G3402=0,"",'Ark1'!Z5210)</f>
        <v/>
      </c>
      <c r="P3402" s="116" t="str">
        <f t="shared" si="55"/>
        <v/>
      </c>
      <c r="Q3402" s="114" t="str">
        <f>+IF(G3402=0,"",'Ark1'!T5210)</f>
        <v/>
      </c>
      <c r="R3402" s="222" t="str">
        <f>+IF(G3402=0,"",'Ark1'!V5210)</f>
        <v/>
      </c>
      <c r="S3402" s="32"/>
    </row>
    <row r="3403" spans="1:19" x14ac:dyDescent="0.5">
      <c r="A3403" s="32"/>
      <c r="B3403" s="297" t="str">
        <f>+IF(E3403=2012,VLOOKUP(D3403,K_navn!$A$2:$C$359,2),"")</f>
        <v/>
      </c>
      <c r="C3403" s="297" t="str">
        <f>+IF(E3403=2012,VLOOKUP(D3403,K_navn!$A$2:$C$359,3),"")</f>
        <v/>
      </c>
      <c r="D3403" s="115">
        <f>+'Ark1'!P5211</f>
        <v>1857</v>
      </c>
      <c r="E3403" s="115">
        <f>+'Ark1'!C5211</f>
        <v>2016</v>
      </c>
      <c r="F3403" s="116" t="str">
        <f>+IF('Ark1'!Q5211=0,"",'Ark1'!Q5211)</f>
        <v/>
      </c>
      <c r="G3403" s="116">
        <f>+'Ark1'!R5211</f>
        <v>0</v>
      </c>
      <c r="H3403" s="116">
        <f>+'Ark1'!S5211</f>
        <v>0</v>
      </c>
      <c r="I3403" s="222" t="str">
        <f>+IF(G3403=0,"",'Ark1'!AA5211)</f>
        <v/>
      </c>
      <c r="J3403" s="222" t="str">
        <f>+IF(G3403=0,"",'Ark1'!AB5211)</f>
        <v/>
      </c>
      <c r="K3403" s="114" t="str">
        <f>+IF(G3403=0,"",'Ark1'!U5211)</f>
        <v/>
      </c>
      <c r="L3403" s="222" t="str">
        <f>+IF(G3403=0,"",'Ark1'!W5211)</f>
        <v/>
      </c>
      <c r="M3403" s="222" t="str">
        <f>+IF(G3403=0,"",'Ark1'!X5211)</f>
        <v/>
      </c>
      <c r="N3403" s="114" t="str">
        <f>+IF(G3403=0,"",'Ark1'!Y5211)</f>
        <v/>
      </c>
      <c r="O3403" s="116" t="str">
        <f>+IF(G3403=0,"",'Ark1'!Z5211)</f>
        <v/>
      </c>
      <c r="P3403" s="116" t="str">
        <f t="shared" si="55"/>
        <v/>
      </c>
      <c r="Q3403" s="114" t="str">
        <f>+IF(G3403=0,"",'Ark1'!T5211)</f>
        <v/>
      </c>
      <c r="R3403" s="222" t="str">
        <f>+IF(G3403=0,"",'Ark1'!V5211)</f>
        <v/>
      </c>
      <c r="S3403" s="32"/>
    </row>
    <row r="3404" spans="1:19" x14ac:dyDescent="0.5">
      <c r="A3404" s="32"/>
      <c r="B3404" s="297" t="str">
        <f>+IF(E3404=2012,VLOOKUP(D3404,K_navn!$A$2:$C$359,2),"")</f>
        <v/>
      </c>
      <c r="C3404" s="297" t="str">
        <f>+IF(E3404=2012,VLOOKUP(D3404,K_navn!$A$2:$C$359,3),"")</f>
        <v/>
      </c>
      <c r="D3404" s="115">
        <f>+'Ark1'!P5212</f>
        <v>1857</v>
      </c>
      <c r="E3404" s="115">
        <f>+'Ark1'!C5212</f>
        <v>2017</v>
      </c>
      <c r="F3404" s="116" t="str">
        <f>+IF('Ark1'!Q5212=0,"",'Ark1'!Q5212)</f>
        <v/>
      </c>
      <c r="G3404" s="116">
        <f>+'Ark1'!R5212</f>
        <v>0</v>
      </c>
      <c r="H3404" s="116">
        <f>+'Ark1'!S5212</f>
        <v>0</v>
      </c>
      <c r="I3404" s="222" t="str">
        <f>+IF(G3404=0,"",'Ark1'!AA5212)</f>
        <v/>
      </c>
      <c r="J3404" s="222" t="str">
        <f>+IF(G3404=0,"",'Ark1'!AB5212)</f>
        <v/>
      </c>
      <c r="K3404" s="114" t="str">
        <f>+IF(G3404=0,"",'Ark1'!U5212)</f>
        <v/>
      </c>
      <c r="L3404" s="222" t="str">
        <f>+IF(G3404=0,"",'Ark1'!W5212)</f>
        <v/>
      </c>
      <c r="M3404" s="222" t="str">
        <f>+IF(G3404=0,"",'Ark1'!X5212)</f>
        <v/>
      </c>
      <c r="N3404" s="114" t="str">
        <f>+IF(G3404=0,"",'Ark1'!Y5212)</f>
        <v/>
      </c>
      <c r="O3404" s="116" t="str">
        <f>+IF(G3404=0,"",'Ark1'!Z5212)</f>
        <v/>
      </c>
      <c r="P3404" s="116" t="str">
        <f t="shared" si="55"/>
        <v/>
      </c>
      <c r="Q3404" s="114" t="str">
        <f>+IF(G3404=0,"",'Ark1'!T5212)</f>
        <v/>
      </c>
      <c r="R3404" s="222" t="str">
        <f>+IF(G3404=0,"",'Ark1'!V5212)</f>
        <v/>
      </c>
      <c r="S3404" s="32"/>
    </row>
    <row r="3405" spans="1:19" x14ac:dyDescent="0.5">
      <c r="A3405" s="32"/>
      <c r="B3405" s="297" t="str">
        <f>+IF(E3405=2012,VLOOKUP(D3405,K_navn!$A$2:$C$359,2),"")</f>
        <v/>
      </c>
      <c r="C3405" s="297" t="str">
        <f>+IF(E3405=2012,VLOOKUP(D3405,K_navn!$A$2:$C$359,3),"")</f>
        <v/>
      </c>
      <c r="D3405" s="115">
        <f>+'Ark1'!P5213</f>
        <v>1857</v>
      </c>
      <c r="E3405" s="115">
        <f>+'Ark1'!C5213</f>
        <v>2018</v>
      </c>
      <c r="F3405" s="116" t="str">
        <f>+IF('Ark1'!Q5213=0,"",'Ark1'!Q5213)</f>
        <v/>
      </c>
      <c r="G3405" s="116">
        <f>+'Ark1'!R5213</f>
        <v>0</v>
      </c>
      <c r="H3405" s="116">
        <f>+'Ark1'!S5213</f>
        <v>0</v>
      </c>
      <c r="I3405" s="222" t="str">
        <f>+IF(G3405=0,"",'Ark1'!AA5213)</f>
        <v/>
      </c>
      <c r="J3405" s="222" t="str">
        <f>+IF(G3405=0,"",'Ark1'!AB5213)</f>
        <v/>
      </c>
      <c r="K3405" s="114" t="str">
        <f>+IF(G3405=0,"",'Ark1'!U5213)</f>
        <v/>
      </c>
      <c r="L3405" s="222" t="str">
        <f>+IF(G3405=0,"",'Ark1'!W5213)</f>
        <v/>
      </c>
      <c r="M3405" s="222" t="str">
        <f>+IF(G3405=0,"",'Ark1'!X5213)</f>
        <v/>
      </c>
      <c r="N3405" s="114" t="str">
        <f>+IF(G3405=0,"",'Ark1'!Y5213)</f>
        <v/>
      </c>
      <c r="O3405" s="116" t="str">
        <f>+IF(G3405=0,"",'Ark1'!Z5213)</f>
        <v/>
      </c>
      <c r="P3405" s="116" t="str">
        <f t="shared" si="55"/>
        <v/>
      </c>
      <c r="Q3405" s="114" t="str">
        <f>+IF(G3405=0,"",'Ark1'!T5213)</f>
        <v/>
      </c>
      <c r="R3405" s="222" t="str">
        <f>+IF(G3405=0,"",'Ark1'!V5213)</f>
        <v/>
      </c>
      <c r="S3405" s="32"/>
    </row>
    <row r="3406" spans="1:19" x14ac:dyDescent="0.5">
      <c r="A3406" s="32"/>
      <c r="B3406" s="297" t="str">
        <f>+IF(E3406=2012,VLOOKUP(D3406,K_navn!$A$2:$C$359,2),"")</f>
        <v/>
      </c>
      <c r="C3406" s="297" t="str">
        <f>+IF(E3406=2012,VLOOKUP(D3406,K_navn!$A$2:$C$359,3),"")</f>
        <v/>
      </c>
      <c r="D3406" s="115">
        <f>+'Ark1'!P5214</f>
        <v>1857</v>
      </c>
      <c r="E3406" s="115">
        <f>+'Ark1'!C5214</f>
        <v>2019</v>
      </c>
      <c r="F3406" s="116" t="str">
        <f>+IF('Ark1'!Q5214=0,"",'Ark1'!Q5214)</f>
        <v/>
      </c>
      <c r="G3406" s="116">
        <f>+'Ark1'!R5214</f>
        <v>0</v>
      </c>
      <c r="H3406" s="116">
        <f>+'Ark1'!S5214</f>
        <v>0</v>
      </c>
      <c r="I3406" s="222" t="str">
        <f>+IF(G3406=0,"",'Ark1'!AA5214)</f>
        <v/>
      </c>
      <c r="J3406" s="222" t="str">
        <f>+IF(G3406=0,"",'Ark1'!AB5214)</f>
        <v/>
      </c>
      <c r="K3406" s="114" t="str">
        <f>+IF(G3406=0,"",'Ark1'!U5214)</f>
        <v/>
      </c>
      <c r="L3406" s="222" t="str">
        <f>+IF(G3406=0,"",'Ark1'!W5214)</f>
        <v/>
      </c>
      <c r="M3406" s="222" t="str">
        <f>+IF(G3406=0,"",'Ark1'!X5214)</f>
        <v/>
      </c>
      <c r="N3406" s="114" t="str">
        <f>+IF(G3406=0,"",'Ark1'!Y5214)</f>
        <v/>
      </c>
      <c r="O3406" s="116" t="str">
        <f>+IF(G3406=0,"",'Ark1'!Z5214)</f>
        <v/>
      </c>
      <c r="P3406" s="116" t="str">
        <f t="shared" si="55"/>
        <v/>
      </c>
      <c r="Q3406" s="114" t="str">
        <f>+IF(G3406=0,"",'Ark1'!T5214)</f>
        <v/>
      </c>
      <c r="R3406" s="222" t="str">
        <f>+IF(G3406=0,"",'Ark1'!V5214)</f>
        <v/>
      </c>
      <c r="S3406" s="32"/>
    </row>
    <row r="3407" spans="1:19" x14ac:dyDescent="0.5">
      <c r="A3407" s="32"/>
      <c r="B3407" s="297" t="str">
        <f>+IF(E3407=2012,VLOOKUP(D3407,K_navn!$A$2:$C$359,2),"")</f>
        <v/>
      </c>
      <c r="C3407" s="297" t="str">
        <f>+IF(E3407=2012,VLOOKUP(D3407,K_navn!$A$2:$C$359,3),"")</f>
        <v/>
      </c>
      <c r="D3407" s="115">
        <f>+'Ark1'!P5215</f>
        <v>1857</v>
      </c>
      <c r="E3407" s="115">
        <f>+'Ark1'!C5215</f>
        <v>2020</v>
      </c>
      <c r="F3407" s="116" t="str">
        <f>+IF('Ark1'!Q5215=0,"",'Ark1'!Q5215)</f>
        <v/>
      </c>
      <c r="G3407" s="116">
        <f>+'Ark1'!R5215</f>
        <v>0</v>
      </c>
      <c r="H3407" s="116">
        <f>+'Ark1'!S5215</f>
        <v>0</v>
      </c>
      <c r="I3407" s="222" t="str">
        <f>+IF(G3407=0,"",'Ark1'!AA5215)</f>
        <v/>
      </c>
      <c r="J3407" s="222" t="str">
        <f>+IF(G3407=0,"",'Ark1'!AB5215)</f>
        <v/>
      </c>
      <c r="K3407" s="114" t="str">
        <f>+IF(G3407=0,"",'Ark1'!U5215)</f>
        <v/>
      </c>
      <c r="L3407" s="222" t="str">
        <f>+IF(G3407=0,"",'Ark1'!W5215)</f>
        <v/>
      </c>
      <c r="M3407" s="222" t="str">
        <f>+IF(G3407=0,"",'Ark1'!X5215)</f>
        <v/>
      </c>
      <c r="N3407" s="114" t="str">
        <f>+IF(G3407=0,"",'Ark1'!Y5215)</f>
        <v/>
      </c>
      <c r="O3407" s="116" t="str">
        <f>+IF(G3407=0,"",'Ark1'!Z5215)</f>
        <v/>
      </c>
      <c r="P3407" s="116" t="str">
        <f t="shared" si="55"/>
        <v/>
      </c>
      <c r="Q3407" s="114" t="str">
        <f>+IF(G3407=0,"",'Ark1'!T5215)</f>
        <v/>
      </c>
      <c r="R3407" s="222" t="str">
        <f>+IF(G3407=0,"",'Ark1'!V5215)</f>
        <v/>
      </c>
      <c r="S3407" s="32"/>
    </row>
    <row r="3408" spans="1:19" x14ac:dyDescent="0.5">
      <c r="A3408" s="32"/>
      <c r="B3408" s="297" t="str">
        <f>+IF(E3408=2012,VLOOKUP(D3408,K_navn!$A$2:$C$359,2),"")</f>
        <v/>
      </c>
      <c r="C3408" s="297" t="str">
        <f>+IF(E3408=2012,VLOOKUP(D3408,K_navn!$A$2:$C$359,3),"")</f>
        <v/>
      </c>
      <c r="D3408" s="115">
        <f>+'Ark1'!P5216</f>
        <v>1857</v>
      </c>
      <c r="E3408" s="115">
        <f>+'Ark1'!C5216</f>
        <v>2021</v>
      </c>
      <c r="F3408" s="116" t="str">
        <f>+IF('Ark1'!Q5216=0,"",'Ark1'!Q5216)</f>
        <v/>
      </c>
      <c r="G3408" s="116">
        <f>+'Ark1'!R5216</f>
        <v>0</v>
      </c>
      <c r="H3408" s="116">
        <f>+'Ark1'!S5216</f>
        <v>0</v>
      </c>
      <c r="I3408" s="222" t="str">
        <f>+IF(G3408=0,"",'Ark1'!AA5216)</f>
        <v/>
      </c>
      <c r="J3408" s="222" t="str">
        <f>+IF(G3408=0,"",'Ark1'!AB5216)</f>
        <v/>
      </c>
      <c r="K3408" s="114" t="str">
        <f>+IF(G3408=0,"",'Ark1'!U5216)</f>
        <v/>
      </c>
      <c r="L3408" s="222" t="str">
        <f>+IF(G3408=0,"",'Ark1'!W5216)</f>
        <v/>
      </c>
      <c r="M3408" s="222" t="str">
        <f>+IF(G3408=0,"",'Ark1'!X5216)</f>
        <v/>
      </c>
      <c r="N3408" s="114" t="str">
        <f>+IF(G3408=0,"",'Ark1'!Y5216)</f>
        <v/>
      </c>
      <c r="O3408" s="116" t="str">
        <f>+IF(G3408=0,"",'Ark1'!Z5216)</f>
        <v/>
      </c>
      <c r="P3408" s="116" t="str">
        <f t="shared" si="55"/>
        <v/>
      </c>
      <c r="Q3408" s="114" t="str">
        <f>+IF(G3408=0,"",'Ark1'!T5216)</f>
        <v/>
      </c>
      <c r="R3408" s="222" t="str">
        <f>+IF(G3408=0,"",'Ark1'!V5216)</f>
        <v/>
      </c>
      <c r="S3408" s="32"/>
    </row>
    <row r="3409" spans="1:19" x14ac:dyDescent="0.5">
      <c r="A3409" s="32"/>
      <c r="B3409" s="297" t="str">
        <f>+IF(E3409=2012,VLOOKUP(D3409,K_navn!$A$2:$C$359,2),"")</f>
        <v/>
      </c>
      <c r="C3409" s="297" t="str">
        <f>+IF(E3409=2012,VLOOKUP(D3409,K_navn!$A$2:$C$359,3),"")</f>
        <v/>
      </c>
      <c r="D3409" s="115">
        <f>+'Ark1'!P5217</f>
        <v>1857</v>
      </c>
      <c r="E3409" s="115">
        <f>+'Ark1'!C5217</f>
        <v>2022</v>
      </c>
      <c r="F3409" s="116" t="str">
        <f>+IF('Ark1'!Q5217=0,"",'Ark1'!Q5217)</f>
        <v/>
      </c>
      <c r="G3409" s="116">
        <f>+'Ark1'!R5217</f>
        <v>0</v>
      </c>
      <c r="H3409" s="116">
        <f>+'Ark1'!S5217</f>
        <v>0</v>
      </c>
      <c r="I3409" s="222" t="str">
        <f>+IF(G3409=0,"",'Ark1'!AA5217)</f>
        <v/>
      </c>
      <c r="J3409" s="222" t="str">
        <f>+IF(G3409=0,"",'Ark1'!AB5217)</f>
        <v/>
      </c>
      <c r="K3409" s="114" t="str">
        <f>+IF(G3409=0,"",'Ark1'!U5217)</f>
        <v/>
      </c>
      <c r="L3409" s="222" t="str">
        <f>+IF(G3409=0,"",'Ark1'!W5217)</f>
        <v/>
      </c>
      <c r="M3409" s="222" t="str">
        <f>+IF(G3409=0,"",'Ark1'!X5217)</f>
        <v/>
      </c>
      <c r="N3409" s="114" t="str">
        <f>+IF(G3409=0,"",'Ark1'!Y5217)</f>
        <v/>
      </c>
      <c r="O3409" s="116" t="str">
        <f>+IF(G3409=0,"",'Ark1'!Z5217)</f>
        <v/>
      </c>
      <c r="P3409" s="116" t="str">
        <f t="shared" si="55"/>
        <v/>
      </c>
      <c r="Q3409" s="114" t="str">
        <f>+IF(G3409=0,"",'Ark1'!T5217)</f>
        <v/>
      </c>
      <c r="R3409" s="222" t="str">
        <f>+IF(G3409=0,"",'Ark1'!V5217)</f>
        <v/>
      </c>
      <c r="S3409" s="32"/>
    </row>
    <row r="3410" spans="1:19" x14ac:dyDescent="0.5">
      <c r="A3410" s="32"/>
      <c r="B3410" s="297" t="str">
        <f>+IF(E3410=2012,VLOOKUP(D3410,K_navn!$A$2:$C$359,2),"")</f>
        <v>Flakstad</v>
      </c>
      <c r="C3410" s="297" t="str">
        <f>+IF(E3410=2012,VLOOKUP(D3410,K_navn!$A$2:$C$359,3),"")</f>
        <v>Nordland</v>
      </c>
      <c r="D3410" s="115">
        <f>+'Ark1'!P5218</f>
        <v>1859</v>
      </c>
      <c r="E3410" s="115">
        <f>+'Ark1'!C5218</f>
        <v>2012</v>
      </c>
      <c r="F3410" s="116" t="str">
        <f>+IF('Ark1'!Q5218=0,"",'Ark1'!Q5218)</f>
        <v/>
      </c>
      <c r="G3410" s="116">
        <f>+'Ark1'!R5218</f>
        <v>0</v>
      </c>
      <c r="H3410" s="116">
        <f>+'Ark1'!S5218</f>
        <v>0</v>
      </c>
      <c r="I3410" s="222" t="str">
        <f>+IF(G3410=0,"",'Ark1'!AA5218)</f>
        <v/>
      </c>
      <c r="J3410" s="222" t="str">
        <f>+IF(G3410=0,"",'Ark1'!AB5218)</f>
        <v/>
      </c>
      <c r="K3410" s="114" t="str">
        <f>+IF(G3410=0,"",'Ark1'!U5218)</f>
        <v/>
      </c>
      <c r="L3410" s="222" t="str">
        <f>+IF(G3410=0,"",'Ark1'!W5218)</f>
        <v/>
      </c>
      <c r="M3410" s="222" t="str">
        <f>+IF(G3410=0,"",'Ark1'!X5218)</f>
        <v/>
      </c>
      <c r="N3410" s="114" t="str">
        <f>+IF(G3410=0,"",'Ark1'!Y5218)</f>
        <v/>
      </c>
      <c r="O3410" s="116" t="str">
        <f>+IF(G3410=0,"",'Ark1'!Z5218)</f>
        <v/>
      </c>
      <c r="P3410" s="116" t="str">
        <f t="shared" si="55"/>
        <v/>
      </c>
      <c r="Q3410" s="114" t="str">
        <f>+IF(G3410=0,"",'Ark1'!T5218)</f>
        <v/>
      </c>
      <c r="R3410" s="222" t="str">
        <f>+IF(G3410=0,"",'Ark1'!V5218)</f>
        <v/>
      </c>
      <c r="S3410" s="32"/>
    </row>
    <row r="3411" spans="1:19" x14ac:dyDescent="0.5">
      <c r="A3411" s="32"/>
      <c r="B3411" s="297" t="str">
        <f>+IF(E3411=2012,VLOOKUP(D3411,K_navn!$A$2:$C$359,2),"")</f>
        <v/>
      </c>
      <c r="C3411" s="297" t="str">
        <f>+IF(E3411=2012,VLOOKUP(D3411,K_navn!$A$2:$C$359,3),"")</f>
        <v/>
      </c>
      <c r="D3411" s="115">
        <f>+'Ark1'!P5219</f>
        <v>1859</v>
      </c>
      <c r="E3411" s="115">
        <f>+'Ark1'!C5219</f>
        <v>2013</v>
      </c>
      <c r="F3411" s="116" t="str">
        <f>+IF('Ark1'!Q5219=0,"",'Ark1'!Q5219)</f>
        <v/>
      </c>
      <c r="G3411" s="116">
        <f>+'Ark1'!R5219</f>
        <v>0</v>
      </c>
      <c r="H3411" s="116">
        <f>+'Ark1'!S5219</f>
        <v>0</v>
      </c>
      <c r="I3411" s="222" t="str">
        <f>+IF(G3411=0,"",'Ark1'!AA5219)</f>
        <v/>
      </c>
      <c r="J3411" s="222" t="str">
        <f>+IF(G3411=0,"",'Ark1'!AB5219)</f>
        <v/>
      </c>
      <c r="K3411" s="114" t="str">
        <f>+IF(G3411=0,"",'Ark1'!U5219)</f>
        <v/>
      </c>
      <c r="L3411" s="222" t="str">
        <f>+IF(G3411=0,"",'Ark1'!W5219)</f>
        <v/>
      </c>
      <c r="M3411" s="222" t="str">
        <f>+IF(G3411=0,"",'Ark1'!X5219)</f>
        <v/>
      </c>
      <c r="N3411" s="114" t="str">
        <f>+IF(G3411=0,"",'Ark1'!Y5219)</f>
        <v/>
      </c>
      <c r="O3411" s="116" t="str">
        <f>+IF(G3411=0,"",'Ark1'!Z5219)</f>
        <v/>
      </c>
      <c r="P3411" s="116" t="str">
        <f t="shared" si="55"/>
        <v/>
      </c>
      <c r="Q3411" s="114" t="str">
        <f>+IF(G3411=0,"",'Ark1'!T5219)</f>
        <v/>
      </c>
      <c r="R3411" s="222" t="str">
        <f>+IF(G3411=0,"",'Ark1'!V5219)</f>
        <v/>
      </c>
      <c r="S3411" s="32"/>
    </row>
    <row r="3412" spans="1:19" x14ac:dyDescent="0.5">
      <c r="A3412" s="32"/>
      <c r="B3412" s="297" t="str">
        <f>+IF(E3412=2012,VLOOKUP(D3412,K_navn!$A$2:$C$359,2),"")</f>
        <v/>
      </c>
      <c r="C3412" s="297" t="str">
        <f>+IF(E3412=2012,VLOOKUP(D3412,K_navn!$A$2:$C$359,3),"")</f>
        <v/>
      </c>
      <c r="D3412" s="115">
        <f>+'Ark1'!P5220</f>
        <v>1859</v>
      </c>
      <c r="E3412" s="115">
        <f>+'Ark1'!C5220</f>
        <v>2014</v>
      </c>
      <c r="F3412" s="116" t="str">
        <f>+IF('Ark1'!Q5220=0,"",'Ark1'!Q5220)</f>
        <v/>
      </c>
      <c r="G3412" s="116">
        <f>+'Ark1'!R5220</f>
        <v>0</v>
      </c>
      <c r="H3412" s="116">
        <f>+'Ark1'!S5220</f>
        <v>0</v>
      </c>
      <c r="I3412" s="222" t="str">
        <f>+IF(G3412=0,"",'Ark1'!AA5220)</f>
        <v/>
      </c>
      <c r="J3412" s="222" t="str">
        <f>+IF(G3412=0,"",'Ark1'!AB5220)</f>
        <v/>
      </c>
      <c r="K3412" s="114" t="str">
        <f>+IF(G3412=0,"",'Ark1'!U5220)</f>
        <v/>
      </c>
      <c r="L3412" s="222" t="str">
        <f>+IF(G3412=0,"",'Ark1'!W5220)</f>
        <v/>
      </c>
      <c r="M3412" s="222" t="str">
        <f>+IF(G3412=0,"",'Ark1'!X5220)</f>
        <v/>
      </c>
      <c r="N3412" s="114" t="str">
        <f>+IF(G3412=0,"",'Ark1'!Y5220)</f>
        <v/>
      </c>
      <c r="O3412" s="116" t="str">
        <f>+IF(G3412=0,"",'Ark1'!Z5220)</f>
        <v/>
      </c>
      <c r="P3412" s="116" t="str">
        <f t="shared" si="55"/>
        <v/>
      </c>
      <c r="Q3412" s="114" t="str">
        <f>+IF(G3412=0,"",'Ark1'!T5220)</f>
        <v/>
      </c>
      <c r="R3412" s="222" t="str">
        <f>+IF(G3412=0,"",'Ark1'!V5220)</f>
        <v/>
      </c>
      <c r="S3412" s="32"/>
    </row>
    <row r="3413" spans="1:19" x14ac:dyDescent="0.5">
      <c r="A3413" s="32"/>
      <c r="B3413" s="297" t="str">
        <f>+IF(E3413=2012,VLOOKUP(D3413,K_navn!$A$2:$C$359,2),"")</f>
        <v/>
      </c>
      <c r="C3413" s="297" t="str">
        <f>+IF(E3413=2012,VLOOKUP(D3413,K_navn!$A$2:$C$359,3),"")</f>
        <v/>
      </c>
      <c r="D3413" s="115">
        <f>+'Ark1'!P5221</f>
        <v>1859</v>
      </c>
      <c r="E3413" s="115">
        <f>+'Ark1'!C5221</f>
        <v>2015</v>
      </c>
      <c r="F3413" s="116" t="str">
        <f>+IF('Ark1'!Q5221=0,"",'Ark1'!Q5221)</f>
        <v/>
      </c>
      <c r="G3413" s="116">
        <f>+'Ark1'!R5221</f>
        <v>0</v>
      </c>
      <c r="H3413" s="116">
        <f>+'Ark1'!S5221</f>
        <v>0</v>
      </c>
      <c r="I3413" s="222" t="str">
        <f>+IF(G3413=0,"",'Ark1'!AA5221)</f>
        <v/>
      </c>
      <c r="J3413" s="222" t="str">
        <f>+IF(G3413=0,"",'Ark1'!AB5221)</f>
        <v/>
      </c>
      <c r="K3413" s="114" t="str">
        <f>+IF(G3413=0,"",'Ark1'!U5221)</f>
        <v/>
      </c>
      <c r="L3413" s="222" t="str">
        <f>+IF(G3413=0,"",'Ark1'!W5221)</f>
        <v/>
      </c>
      <c r="M3413" s="222" t="str">
        <f>+IF(G3413=0,"",'Ark1'!X5221)</f>
        <v/>
      </c>
      <c r="N3413" s="114" t="str">
        <f>+IF(G3413=0,"",'Ark1'!Y5221)</f>
        <v/>
      </c>
      <c r="O3413" s="116" t="str">
        <f>+IF(G3413=0,"",'Ark1'!Z5221)</f>
        <v/>
      </c>
      <c r="P3413" s="116" t="str">
        <f t="shared" si="55"/>
        <v/>
      </c>
      <c r="Q3413" s="114" t="str">
        <f>+IF(G3413=0,"",'Ark1'!T5221)</f>
        <v/>
      </c>
      <c r="R3413" s="222" t="str">
        <f>+IF(G3413=0,"",'Ark1'!V5221)</f>
        <v/>
      </c>
      <c r="S3413" s="32"/>
    </row>
    <row r="3414" spans="1:19" x14ac:dyDescent="0.5">
      <c r="A3414" s="32"/>
      <c r="B3414" s="297" t="str">
        <f>+IF(E3414=2012,VLOOKUP(D3414,K_navn!$A$2:$C$359,2),"")</f>
        <v/>
      </c>
      <c r="C3414" s="297" t="str">
        <f>+IF(E3414=2012,VLOOKUP(D3414,K_navn!$A$2:$C$359,3),"")</f>
        <v/>
      </c>
      <c r="D3414" s="115">
        <f>+'Ark1'!P5222</f>
        <v>1859</v>
      </c>
      <c r="E3414" s="115">
        <f>+'Ark1'!C5222</f>
        <v>2016</v>
      </c>
      <c r="F3414" s="116" t="str">
        <f>+IF('Ark1'!Q5222=0,"",'Ark1'!Q5222)</f>
        <v/>
      </c>
      <c r="G3414" s="116">
        <f>+'Ark1'!R5222</f>
        <v>0</v>
      </c>
      <c r="H3414" s="116">
        <f>+'Ark1'!S5222</f>
        <v>0</v>
      </c>
      <c r="I3414" s="222" t="str">
        <f>+IF(G3414=0,"",'Ark1'!AA5222)</f>
        <v/>
      </c>
      <c r="J3414" s="222" t="str">
        <f>+IF(G3414=0,"",'Ark1'!AB5222)</f>
        <v/>
      </c>
      <c r="K3414" s="114" t="str">
        <f>+IF(G3414=0,"",'Ark1'!U5222)</f>
        <v/>
      </c>
      <c r="L3414" s="222" t="str">
        <f>+IF(G3414=0,"",'Ark1'!W5222)</f>
        <v/>
      </c>
      <c r="M3414" s="222" t="str">
        <f>+IF(G3414=0,"",'Ark1'!X5222)</f>
        <v/>
      </c>
      <c r="N3414" s="114" t="str">
        <f>+IF(G3414=0,"",'Ark1'!Y5222)</f>
        <v/>
      </c>
      <c r="O3414" s="116" t="str">
        <f>+IF(G3414=0,"",'Ark1'!Z5222)</f>
        <v/>
      </c>
      <c r="P3414" s="116" t="str">
        <f t="shared" si="55"/>
        <v/>
      </c>
      <c r="Q3414" s="114" t="str">
        <f>+IF(G3414=0,"",'Ark1'!T5222)</f>
        <v/>
      </c>
      <c r="R3414" s="222" t="str">
        <f>+IF(G3414=0,"",'Ark1'!V5222)</f>
        <v/>
      </c>
      <c r="S3414" s="32"/>
    </row>
    <row r="3415" spans="1:19" x14ac:dyDescent="0.5">
      <c r="A3415" s="32"/>
      <c r="B3415" s="297" t="str">
        <f>+IF(E3415=2012,VLOOKUP(D3415,K_navn!$A$2:$C$359,2),"")</f>
        <v/>
      </c>
      <c r="C3415" s="297" t="str">
        <f>+IF(E3415=2012,VLOOKUP(D3415,K_navn!$A$2:$C$359,3),"")</f>
        <v/>
      </c>
      <c r="D3415" s="115">
        <f>+'Ark1'!P5223</f>
        <v>1859</v>
      </c>
      <c r="E3415" s="115">
        <f>+'Ark1'!C5223</f>
        <v>2017</v>
      </c>
      <c r="F3415" s="116" t="str">
        <f>+IF('Ark1'!Q5223=0,"",'Ark1'!Q5223)</f>
        <v/>
      </c>
      <c r="G3415" s="116">
        <f>+'Ark1'!R5223</f>
        <v>0</v>
      </c>
      <c r="H3415" s="116">
        <f>+'Ark1'!S5223</f>
        <v>0</v>
      </c>
      <c r="I3415" s="222" t="str">
        <f>+IF(G3415=0,"",'Ark1'!AA5223)</f>
        <v/>
      </c>
      <c r="J3415" s="222" t="str">
        <f>+IF(G3415=0,"",'Ark1'!AB5223)</f>
        <v/>
      </c>
      <c r="K3415" s="114" t="str">
        <f>+IF(G3415=0,"",'Ark1'!U5223)</f>
        <v/>
      </c>
      <c r="L3415" s="222" t="str">
        <f>+IF(G3415=0,"",'Ark1'!W5223)</f>
        <v/>
      </c>
      <c r="M3415" s="222" t="str">
        <f>+IF(G3415=0,"",'Ark1'!X5223)</f>
        <v/>
      </c>
      <c r="N3415" s="114" t="str">
        <f>+IF(G3415=0,"",'Ark1'!Y5223)</f>
        <v/>
      </c>
      <c r="O3415" s="116" t="str">
        <f>+IF(G3415=0,"",'Ark1'!Z5223)</f>
        <v/>
      </c>
      <c r="P3415" s="116" t="str">
        <f t="shared" si="55"/>
        <v/>
      </c>
      <c r="Q3415" s="114" t="str">
        <f>+IF(G3415=0,"",'Ark1'!T5223)</f>
        <v/>
      </c>
      <c r="R3415" s="222" t="str">
        <f>+IF(G3415=0,"",'Ark1'!V5223)</f>
        <v/>
      </c>
      <c r="S3415" s="32"/>
    </row>
    <row r="3416" spans="1:19" x14ac:dyDescent="0.5">
      <c r="A3416" s="32"/>
      <c r="B3416" s="297" t="str">
        <f>+IF(E3416=2012,VLOOKUP(D3416,K_navn!$A$2:$C$359,2),"")</f>
        <v/>
      </c>
      <c r="C3416" s="297" t="str">
        <f>+IF(E3416=2012,VLOOKUP(D3416,K_navn!$A$2:$C$359,3),"")</f>
        <v/>
      </c>
      <c r="D3416" s="115">
        <f>+'Ark1'!P5224</f>
        <v>1859</v>
      </c>
      <c r="E3416" s="115">
        <f>+'Ark1'!C5224</f>
        <v>2018</v>
      </c>
      <c r="F3416" s="116" t="str">
        <f>+IF('Ark1'!Q5224=0,"",'Ark1'!Q5224)</f>
        <v/>
      </c>
      <c r="G3416" s="116">
        <f>+'Ark1'!R5224</f>
        <v>0</v>
      </c>
      <c r="H3416" s="116">
        <f>+'Ark1'!S5224</f>
        <v>0</v>
      </c>
      <c r="I3416" s="222" t="str">
        <f>+IF(G3416=0,"",'Ark1'!AA5224)</f>
        <v/>
      </c>
      <c r="J3416" s="222" t="str">
        <f>+IF(G3416=0,"",'Ark1'!AB5224)</f>
        <v/>
      </c>
      <c r="K3416" s="114" t="str">
        <f>+IF(G3416=0,"",'Ark1'!U5224)</f>
        <v/>
      </c>
      <c r="L3416" s="222" t="str">
        <f>+IF(G3416=0,"",'Ark1'!W5224)</f>
        <v/>
      </c>
      <c r="M3416" s="222" t="str">
        <f>+IF(G3416=0,"",'Ark1'!X5224)</f>
        <v/>
      </c>
      <c r="N3416" s="114" t="str">
        <f>+IF(G3416=0,"",'Ark1'!Y5224)</f>
        <v/>
      </c>
      <c r="O3416" s="116" t="str">
        <f>+IF(G3416=0,"",'Ark1'!Z5224)</f>
        <v/>
      </c>
      <c r="P3416" s="116" t="str">
        <f t="shared" si="55"/>
        <v/>
      </c>
      <c r="Q3416" s="114" t="str">
        <f>+IF(G3416=0,"",'Ark1'!T5224)</f>
        <v/>
      </c>
      <c r="R3416" s="222" t="str">
        <f>+IF(G3416=0,"",'Ark1'!V5224)</f>
        <v/>
      </c>
      <c r="S3416" s="32"/>
    </row>
    <row r="3417" spans="1:19" x14ac:dyDescent="0.5">
      <c r="A3417" s="32"/>
      <c r="B3417" s="297" t="str">
        <f>+IF(E3417=2012,VLOOKUP(D3417,K_navn!$A$2:$C$359,2),"")</f>
        <v/>
      </c>
      <c r="C3417" s="297" t="str">
        <f>+IF(E3417=2012,VLOOKUP(D3417,K_navn!$A$2:$C$359,3),"")</f>
        <v/>
      </c>
      <c r="D3417" s="115">
        <f>+'Ark1'!P5225</f>
        <v>1859</v>
      </c>
      <c r="E3417" s="115">
        <f>+'Ark1'!C5225</f>
        <v>2019</v>
      </c>
      <c r="F3417" s="116" t="str">
        <f>+IF('Ark1'!Q5225=0,"",'Ark1'!Q5225)</f>
        <v/>
      </c>
      <c r="G3417" s="116">
        <f>+'Ark1'!R5225</f>
        <v>0</v>
      </c>
      <c r="H3417" s="116">
        <f>+'Ark1'!S5225</f>
        <v>0</v>
      </c>
      <c r="I3417" s="222" t="str">
        <f>+IF(G3417=0,"",'Ark1'!AA5225)</f>
        <v/>
      </c>
      <c r="J3417" s="222" t="str">
        <f>+IF(G3417=0,"",'Ark1'!AB5225)</f>
        <v/>
      </c>
      <c r="K3417" s="114" t="str">
        <f>+IF(G3417=0,"",'Ark1'!U5225)</f>
        <v/>
      </c>
      <c r="L3417" s="222" t="str">
        <f>+IF(G3417=0,"",'Ark1'!W5225)</f>
        <v/>
      </c>
      <c r="M3417" s="222" t="str">
        <f>+IF(G3417=0,"",'Ark1'!X5225)</f>
        <v/>
      </c>
      <c r="N3417" s="114" t="str">
        <f>+IF(G3417=0,"",'Ark1'!Y5225)</f>
        <v/>
      </c>
      <c r="O3417" s="116" t="str">
        <f>+IF(G3417=0,"",'Ark1'!Z5225)</f>
        <v/>
      </c>
      <c r="P3417" s="116" t="str">
        <f t="shared" si="55"/>
        <v/>
      </c>
      <c r="Q3417" s="114" t="str">
        <f>+IF(G3417=0,"",'Ark1'!T5225)</f>
        <v/>
      </c>
      <c r="R3417" s="222" t="str">
        <f>+IF(G3417=0,"",'Ark1'!V5225)</f>
        <v/>
      </c>
      <c r="S3417" s="32"/>
    </row>
    <row r="3418" spans="1:19" x14ac:dyDescent="0.5">
      <c r="A3418" s="32"/>
      <c r="B3418" s="297" t="str">
        <f>+IF(E3418=2012,VLOOKUP(D3418,K_navn!$A$2:$C$359,2),"")</f>
        <v/>
      </c>
      <c r="C3418" s="297" t="str">
        <f>+IF(E3418=2012,VLOOKUP(D3418,K_navn!$A$2:$C$359,3),"")</f>
        <v/>
      </c>
      <c r="D3418" s="115">
        <f>+'Ark1'!P5226</f>
        <v>1859</v>
      </c>
      <c r="E3418" s="115">
        <f>+'Ark1'!C5226</f>
        <v>2020</v>
      </c>
      <c r="F3418" s="116" t="str">
        <f>+IF('Ark1'!Q5226=0,"",'Ark1'!Q5226)</f>
        <v/>
      </c>
      <c r="G3418" s="116">
        <f>+'Ark1'!R5226</f>
        <v>0</v>
      </c>
      <c r="H3418" s="116">
        <f>+'Ark1'!S5226</f>
        <v>0</v>
      </c>
      <c r="I3418" s="222" t="str">
        <f>+IF(G3418=0,"",'Ark1'!AA5226)</f>
        <v/>
      </c>
      <c r="J3418" s="222" t="str">
        <f>+IF(G3418=0,"",'Ark1'!AB5226)</f>
        <v/>
      </c>
      <c r="K3418" s="114" t="str">
        <f>+IF(G3418=0,"",'Ark1'!U5226)</f>
        <v/>
      </c>
      <c r="L3418" s="222" t="str">
        <f>+IF(G3418=0,"",'Ark1'!W5226)</f>
        <v/>
      </c>
      <c r="M3418" s="222" t="str">
        <f>+IF(G3418=0,"",'Ark1'!X5226)</f>
        <v/>
      </c>
      <c r="N3418" s="114" t="str">
        <f>+IF(G3418=0,"",'Ark1'!Y5226)</f>
        <v/>
      </c>
      <c r="O3418" s="116" t="str">
        <f>+IF(G3418=0,"",'Ark1'!Z5226)</f>
        <v/>
      </c>
      <c r="P3418" s="116" t="str">
        <f t="shared" si="55"/>
        <v/>
      </c>
      <c r="Q3418" s="114" t="str">
        <f>+IF(G3418=0,"",'Ark1'!T5226)</f>
        <v/>
      </c>
      <c r="R3418" s="222" t="str">
        <f>+IF(G3418=0,"",'Ark1'!V5226)</f>
        <v/>
      </c>
      <c r="S3418" s="32"/>
    </row>
    <row r="3419" spans="1:19" x14ac:dyDescent="0.5">
      <c r="A3419" s="32"/>
      <c r="B3419" s="297" t="str">
        <f>+IF(E3419=2012,VLOOKUP(D3419,K_navn!$A$2:$C$359,2),"")</f>
        <v/>
      </c>
      <c r="C3419" s="297" t="str">
        <f>+IF(E3419=2012,VLOOKUP(D3419,K_navn!$A$2:$C$359,3),"")</f>
        <v/>
      </c>
      <c r="D3419" s="115">
        <f>+'Ark1'!P5227</f>
        <v>1859</v>
      </c>
      <c r="E3419" s="115">
        <f>+'Ark1'!C5227</f>
        <v>2021</v>
      </c>
      <c r="F3419" s="116" t="str">
        <f>+IF('Ark1'!Q5227=0,"",'Ark1'!Q5227)</f>
        <v/>
      </c>
      <c r="G3419" s="116">
        <f>+'Ark1'!R5227</f>
        <v>0</v>
      </c>
      <c r="H3419" s="116">
        <f>+'Ark1'!S5227</f>
        <v>0</v>
      </c>
      <c r="I3419" s="222" t="str">
        <f>+IF(G3419=0,"",'Ark1'!AA5227)</f>
        <v/>
      </c>
      <c r="J3419" s="222" t="str">
        <f>+IF(G3419=0,"",'Ark1'!AB5227)</f>
        <v/>
      </c>
      <c r="K3419" s="114" t="str">
        <f>+IF(G3419=0,"",'Ark1'!U5227)</f>
        <v/>
      </c>
      <c r="L3419" s="222" t="str">
        <f>+IF(G3419=0,"",'Ark1'!W5227)</f>
        <v/>
      </c>
      <c r="M3419" s="222" t="str">
        <f>+IF(G3419=0,"",'Ark1'!X5227)</f>
        <v/>
      </c>
      <c r="N3419" s="114" t="str">
        <f>+IF(G3419=0,"",'Ark1'!Y5227)</f>
        <v/>
      </c>
      <c r="O3419" s="116" t="str">
        <f>+IF(G3419=0,"",'Ark1'!Z5227)</f>
        <v/>
      </c>
      <c r="P3419" s="116" t="str">
        <f t="shared" si="55"/>
        <v/>
      </c>
      <c r="Q3419" s="114" t="str">
        <f>+IF(G3419=0,"",'Ark1'!T5227)</f>
        <v/>
      </c>
      <c r="R3419" s="222" t="str">
        <f>+IF(G3419=0,"",'Ark1'!V5227)</f>
        <v/>
      </c>
      <c r="S3419" s="32"/>
    </row>
    <row r="3420" spans="1:19" x14ac:dyDescent="0.5">
      <c r="A3420" s="32"/>
      <c r="B3420" s="297" t="str">
        <f>+IF(E3420=2012,VLOOKUP(D3420,K_navn!$A$2:$C$359,2),"")</f>
        <v/>
      </c>
      <c r="C3420" s="297" t="str">
        <f>+IF(E3420=2012,VLOOKUP(D3420,K_navn!$A$2:$C$359,3),"")</f>
        <v/>
      </c>
      <c r="D3420" s="115">
        <f>+'Ark1'!P5228</f>
        <v>1859</v>
      </c>
      <c r="E3420" s="115">
        <f>+'Ark1'!C5228</f>
        <v>2022</v>
      </c>
      <c r="F3420" s="116" t="str">
        <f>+IF('Ark1'!Q5228=0,"",'Ark1'!Q5228)</f>
        <v/>
      </c>
      <c r="G3420" s="116">
        <f>+'Ark1'!R5228</f>
        <v>0</v>
      </c>
      <c r="H3420" s="116">
        <f>+'Ark1'!S5228</f>
        <v>0</v>
      </c>
      <c r="I3420" s="222" t="str">
        <f>+IF(G3420=0,"",'Ark1'!AA5228)</f>
        <v/>
      </c>
      <c r="J3420" s="222" t="str">
        <f>+IF(G3420=0,"",'Ark1'!AB5228)</f>
        <v/>
      </c>
      <c r="K3420" s="114" t="str">
        <f>+IF(G3420=0,"",'Ark1'!U5228)</f>
        <v/>
      </c>
      <c r="L3420" s="222" t="str">
        <f>+IF(G3420=0,"",'Ark1'!W5228)</f>
        <v/>
      </c>
      <c r="M3420" s="222" t="str">
        <f>+IF(G3420=0,"",'Ark1'!X5228)</f>
        <v/>
      </c>
      <c r="N3420" s="114" t="str">
        <f>+IF(G3420=0,"",'Ark1'!Y5228)</f>
        <v/>
      </c>
      <c r="O3420" s="116" t="str">
        <f>+IF(G3420=0,"",'Ark1'!Z5228)</f>
        <v/>
      </c>
      <c r="P3420" s="116" t="str">
        <f t="shared" si="55"/>
        <v/>
      </c>
      <c r="Q3420" s="114" t="str">
        <f>+IF(G3420=0,"",'Ark1'!T5228)</f>
        <v/>
      </c>
      <c r="R3420" s="222" t="str">
        <f>+IF(G3420=0,"",'Ark1'!V5228)</f>
        <v/>
      </c>
      <c r="S3420" s="32"/>
    </row>
    <row r="3421" spans="1:19" x14ac:dyDescent="0.5">
      <c r="A3421" s="32"/>
      <c r="B3421" s="297" t="str">
        <f>+IF(E3421=2012,VLOOKUP(D3421,K_navn!$A$2:$C$359,2),"")</f>
        <v>Vestvågøy</v>
      </c>
      <c r="C3421" s="297" t="str">
        <f>+IF(E3421=2012,VLOOKUP(D3421,K_navn!$A$2:$C$359,3),"")</f>
        <v>Nordland</v>
      </c>
      <c r="D3421" s="115">
        <f>+'Ark1'!P5229</f>
        <v>1860</v>
      </c>
      <c r="E3421" s="115">
        <f>+'Ark1'!C5229</f>
        <v>2012</v>
      </c>
      <c r="F3421" s="116" t="str">
        <f>+IF('Ark1'!Q5229=0,"",'Ark1'!Q5229)</f>
        <v/>
      </c>
      <c r="G3421" s="116">
        <f>+'Ark1'!R5229</f>
        <v>0</v>
      </c>
      <c r="H3421" s="116">
        <f>+'Ark1'!S5229</f>
        <v>0</v>
      </c>
      <c r="I3421" s="222" t="str">
        <f>+IF(G3421=0,"",'Ark1'!AA5229)</f>
        <v/>
      </c>
      <c r="J3421" s="222" t="str">
        <f>+IF(G3421=0,"",'Ark1'!AB5229)</f>
        <v/>
      </c>
      <c r="K3421" s="114" t="str">
        <f>+IF(G3421=0,"",'Ark1'!U5229)</f>
        <v/>
      </c>
      <c r="L3421" s="222" t="str">
        <f>+IF(G3421=0,"",'Ark1'!W5229)</f>
        <v/>
      </c>
      <c r="M3421" s="222" t="str">
        <f>+IF(G3421=0,"",'Ark1'!X5229)</f>
        <v/>
      </c>
      <c r="N3421" s="114" t="str">
        <f>+IF(G3421=0,"",'Ark1'!Y5229)</f>
        <v/>
      </c>
      <c r="O3421" s="116" t="str">
        <f>+IF(G3421=0,"",'Ark1'!Z5229)</f>
        <v/>
      </c>
      <c r="P3421" s="116" t="str">
        <f t="shared" si="55"/>
        <v/>
      </c>
      <c r="Q3421" s="114" t="str">
        <f>+IF(G3421=0,"",'Ark1'!T5229)</f>
        <v/>
      </c>
      <c r="R3421" s="222" t="str">
        <f>+IF(G3421=0,"",'Ark1'!V5229)</f>
        <v/>
      </c>
      <c r="S3421" s="32"/>
    </row>
    <row r="3422" spans="1:19" x14ac:dyDescent="0.5">
      <c r="A3422" s="32"/>
      <c r="B3422" s="297" t="str">
        <f>+IF(E3422=2012,VLOOKUP(D3422,K_navn!$A$2:$C$359,2),"")</f>
        <v/>
      </c>
      <c r="C3422" s="297" t="str">
        <f>+IF(E3422=2012,VLOOKUP(D3422,K_navn!$A$2:$C$359,3),"")</f>
        <v/>
      </c>
      <c r="D3422" s="115">
        <f>+'Ark1'!P5230</f>
        <v>1860</v>
      </c>
      <c r="E3422" s="115">
        <f>+'Ark1'!C5230</f>
        <v>2013</v>
      </c>
      <c r="F3422" s="116" t="str">
        <f>+IF('Ark1'!Q5230=0,"",'Ark1'!Q5230)</f>
        <v/>
      </c>
      <c r="G3422" s="116">
        <f>+'Ark1'!R5230</f>
        <v>0</v>
      </c>
      <c r="H3422" s="116">
        <f>+'Ark1'!S5230</f>
        <v>0</v>
      </c>
      <c r="I3422" s="222" t="str">
        <f>+IF(G3422=0,"",'Ark1'!AA5230)</f>
        <v/>
      </c>
      <c r="J3422" s="222" t="str">
        <f>+IF(G3422=0,"",'Ark1'!AB5230)</f>
        <v/>
      </c>
      <c r="K3422" s="114" t="str">
        <f>+IF(G3422=0,"",'Ark1'!U5230)</f>
        <v/>
      </c>
      <c r="L3422" s="222" t="str">
        <f>+IF(G3422=0,"",'Ark1'!W5230)</f>
        <v/>
      </c>
      <c r="M3422" s="222" t="str">
        <f>+IF(G3422=0,"",'Ark1'!X5230)</f>
        <v/>
      </c>
      <c r="N3422" s="114" t="str">
        <f>+IF(G3422=0,"",'Ark1'!Y5230)</f>
        <v/>
      </c>
      <c r="O3422" s="116" t="str">
        <f>+IF(G3422=0,"",'Ark1'!Z5230)</f>
        <v/>
      </c>
      <c r="P3422" s="116" t="str">
        <f t="shared" si="55"/>
        <v/>
      </c>
      <c r="Q3422" s="114" t="str">
        <f>+IF(G3422=0,"",'Ark1'!T5230)</f>
        <v/>
      </c>
      <c r="R3422" s="222" t="str">
        <f>+IF(G3422=0,"",'Ark1'!V5230)</f>
        <v/>
      </c>
      <c r="S3422" s="32"/>
    </row>
    <row r="3423" spans="1:19" x14ac:dyDescent="0.5">
      <c r="A3423" s="32"/>
      <c r="B3423" s="297" t="str">
        <f>+IF(E3423=2012,VLOOKUP(D3423,K_navn!$A$2:$C$359,2),"")</f>
        <v/>
      </c>
      <c r="C3423" s="297" t="str">
        <f>+IF(E3423=2012,VLOOKUP(D3423,K_navn!$A$2:$C$359,3),"")</f>
        <v/>
      </c>
      <c r="D3423" s="115">
        <f>+'Ark1'!P5231</f>
        <v>1860</v>
      </c>
      <c r="E3423" s="115">
        <f>+'Ark1'!C5231</f>
        <v>2014</v>
      </c>
      <c r="F3423" s="116" t="str">
        <f>+IF('Ark1'!Q5231=0,"",'Ark1'!Q5231)</f>
        <v/>
      </c>
      <c r="G3423" s="116">
        <f>+'Ark1'!R5231</f>
        <v>0</v>
      </c>
      <c r="H3423" s="116">
        <f>+'Ark1'!S5231</f>
        <v>0</v>
      </c>
      <c r="I3423" s="222" t="str">
        <f>+IF(G3423=0,"",'Ark1'!AA5231)</f>
        <v/>
      </c>
      <c r="J3423" s="222" t="str">
        <f>+IF(G3423=0,"",'Ark1'!AB5231)</f>
        <v/>
      </c>
      <c r="K3423" s="114" t="str">
        <f>+IF(G3423=0,"",'Ark1'!U5231)</f>
        <v/>
      </c>
      <c r="L3423" s="222" t="str">
        <f>+IF(G3423=0,"",'Ark1'!W5231)</f>
        <v/>
      </c>
      <c r="M3423" s="222" t="str">
        <f>+IF(G3423=0,"",'Ark1'!X5231)</f>
        <v/>
      </c>
      <c r="N3423" s="114" t="str">
        <f>+IF(G3423=0,"",'Ark1'!Y5231)</f>
        <v/>
      </c>
      <c r="O3423" s="116" t="str">
        <f>+IF(G3423=0,"",'Ark1'!Z5231)</f>
        <v/>
      </c>
      <c r="P3423" s="116" t="str">
        <f t="shared" si="55"/>
        <v/>
      </c>
      <c r="Q3423" s="114" t="str">
        <f>+IF(G3423=0,"",'Ark1'!T5231)</f>
        <v/>
      </c>
      <c r="R3423" s="222" t="str">
        <f>+IF(G3423=0,"",'Ark1'!V5231)</f>
        <v/>
      </c>
      <c r="S3423" s="32"/>
    </row>
    <row r="3424" spans="1:19" x14ac:dyDescent="0.5">
      <c r="A3424" s="32"/>
      <c r="B3424" s="297" t="str">
        <f>+IF(E3424=2012,VLOOKUP(D3424,K_navn!$A$2:$C$359,2),"")</f>
        <v/>
      </c>
      <c r="C3424" s="297" t="str">
        <f>+IF(E3424=2012,VLOOKUP(D3424,K_navn!$A$2:$C$359,3),"")</f>
        <v/>
      </c>
      <c r="D3424" s="115">
        <f>+'Ark1'!P5232</f>
        <v>1860</v>
      </c>
      <c r="E3424" s="115">
        <f>+'Ark1'!C5232</f>
        <v>2015</v>
      </c>
      <c r="F3424" s="116" t="str">
        <f>+IF('Ark1'!Q5232=0,"",'Ark1'!Q5232)</f>
        <v/>
      </c>
      <c r="G3424" s="116">
        <f>+'Ark1'!R5232</f>
        <v>0</v>
      </c>
      <c r="H3424" s="116">
        <f>+'Ark1'!S5232</f>
        <v>0</v>
      </c>
      <c r="I3424" s="222" t="str">
        <f>+IF(G3424=0,"",'Ark1'!AA5232)</f>
        <v/>
      </c>
      <c r="J3424" s="222" t="str">
        <f>+IF(G3424=0,"",'Ark1'!AB5232)</f>
        <v/>
      </c>
      <c r="K3424" s="114" t="str">
        <f>+IF(G3424=0,"",'Ark1'!U5232)</f>
        <v/>
      </c>
      <c r="L3424" s="222" t="str">
        <f>+IF(G3424=0,"",'Ark1'!W5232)</f>
        <v/>
      </c>
      <c r="M3424" s="222" t="str">
        <f>+IF(G3424=0,"",'Ark1'!X5232)</f>
        <v/>
      </c>
      <c r="N3424" s="114" t="str">
        <f>+IF(G3424=0,"",'Ark1'!Y5232)</f>
        <v/>
      </c>
      <c r="O3424" s="116" t="str">
        <f>+IF(G3424=0,"",'Ark1'!Z5232)</f>
        <v/>
      </c>
      <c r="P3424" s="116" t="str">
        <f t="shared" si="55"/>
        <v/>
      </c>
      <c r="Q3424" s="114" t="str">
        <f>+IF(G3424=0,"",'Ark1'!T5232)</f>
        <v/>
      </c>
      <c r="R3424" s="222" t="str">
        <f>+IF(G3424=0,"",'Ark1'!V5232)</f>
        <v/>
      </c>
      <c r="S3424" s="32"/>
    </row>
    <row r="3425" spans="1:19" x14ac:dyDescent="0.5">
      <c r="A3425" s="32"/>
      <c r="B3425" s="297" t="str">
        <f>+IF(E3425=2012,VLOOKUP(D3425,K_navn!$A$2:$C$359,2),"")</f>
        <v/>
      </c>
      <c r="C3425" s="297" t="str">
        <f>+IF(E3425=2012,VLOOKUP(D3425,K_navn!$A$2:$C$359,3),"")</f>
        <v/>
      </c>
      <c r="D3425" s="115">
        <f>+'Ark1'!P5233</f>
        <v>1860</v>
      </c>
      <c r="E3425" s="115">
        <f>+'Ark1'!C5233</f>
        <v>2016</v>
      </c>
      <c r="F3425" s="116" t="str">
        <f>+IF('Ark1'!Q5233=0,"",'Ark1'!Q5233)</f>
        <v/>
      </c>
      <c r="G3425" s="116">
        <f>+'Ark1'!R5233</f>
        <v>0</v>
      </c>
      <c r="H3425" s="116">
        <f>+'Ark1'!S5233</f>
        <v>0</v>
      </c>
      <c r="I3425" s="222" t="str">
        <f>+IF(G3425=0,"",'Ark1'!AA5233)</f>
        <v/>
      </c>
      <c r="J3425" s="222" t="str">
        <f>+IF(G3425=0,"",'Ark1'!AB5233)</f>
        <v/>
      </c>
      <c r="K3425" s="114" t="str">
        <f>+IF(G3425=0,"",'Ark1'!U5233)</f>
        <v/>
      </c>
      <c r="L3425" s="222" t="str">
        <f>+IF(G3425=0,"",'Ark1'!W5233)</f>
        <v/>
      </c>
      <c r="M3425" s="222" t="str">
        <f>+IF(G3425=0,"",'Ark1'!X5233)</f>
        <v/>
      </c>
      <c r="N3425" s="114" t="str">
        <f>+IF(G3425=0,"",'Ark1'!Y5233)</f>
        <v/>
      </c>
      <c r="O3425" s="116" t="str">
        <f>+IF(G3425=0,"",'Ark1'!Z5233)</f>
        <v/>
      </c>
      <c r="P3425" s="116" t="str">
        <f t="shared" ref="P3425:P3488" si="56">+IF(G3425=0,"",H3425/F3425)</f>
        <v/>
      </c>
      <c r="Q3425" s="114" t="str">
        <f>+IF(G3425=0,"",'Ark1'!T5233)</f>
        <v/>
      </c>
      <c r="R3425" s="222" t="str">
        <f>+IF(G3425=0,"",'Ark1'!V5233)</f>
        <v/>
      </c>
      <c r="S3425" s="32"/>
    </row>
    <row r="3426" spans="1:19" x14ac:dyDescent="0.5">
      <c r="A3426" s="32"/>
      <c r="B3426" s="297" t="str">
        <f>+IF(E3426=2012,VLOOKUP(D3426,K_navn!$A$2:$C$359,2),"")</f>
        <v/>
      </c>
      <c r="C3426" s="297" t="str">
        <f>+IF(E3426=2012,VLOOKUP(D3426,K_navn!$A$2:$C$359,3),"")</f>
        <v/>
      </c>
      <c r="D3426" s="115">
        <f>+'Ark1'!P5234</f>
        <v>1860</v>
      </c>
      <c r="E3426" s="115">
        <f>+'Ark1'!C5234</f>
        <v>2017</v>
      </c>
      <c r="F3426" s="116" t="str">
        <f>+IF('Ark1'!Q5234=0,"",'Ark1'!Q5234)</f>
        <v/>
      </c>
      <c r="G3426" s="116">
        <f>+'Ark1'!R5234</f>
        <v>0</v>
      </c>
      <c r="H3426" s="116">
        <f>+'Ark1'!S5234</f>
        <v>0</v>
      </c>
      <c r="I3426" s="222" t="str">
        <f>+IF(G3426=0,"",'Ark1'!AA5234)</f>
        <v/>
      </c>
      <c r="J3426" s="222" t="str">
        <f>+IF(G3426=0,"",'Ark1'!AB5234)</f>
        <v/>
      </c>
      <c r="K3426" s="114" t="str">
        <f>+IF(G3426=0,"",'Ark1'!U5234)</f>
        <v/>
      </c>
      <c r="L3426" s="222" t="str">
        <f>+IF(G3426=0,"",'Ark1'!W5234)</f>
        <v/>
      </c>
      <c r="M3426" s="222" t="str">
        <f>+IF(G3426=0,"",'Ark1'!X5234)</f>
        <v/>
      </c>
      <c r="N3426" s="114" t="str">
        <f>+IF(G3426=0,"",'Ark1'!Y5234)</f>
        <v/>
      </c>
      <c r="O3426" s="116" t="str">
        <f>+IF(G3426=0,"",'Ark1'!Z5234)</f>
        <v/>
      </c>
      <c r="P3426" s="116" t="str">
        <f t="shared" si="56"/>
        <v/>
      </c>
      <c r="Q3426" s="114" t="str">
        <f>+IF(G3426=0,"",'Ark1'!T5234)</f>
        <v/>
      </c>
      <c r="R3426" s="222" t="str">
        <f>+IF(G3426=0,"",'Ark1'!V5234)</f>
        <v/>
      </c>
      <c r="S3426" s="32"/>
    </row>
    <row r="3427" spans="1:19" x14ac:dyDescent="0.5">
      <c r="A3427" s="32"/>
      <c r="B3427" s="297" t="str">
        <f>+IF(E3427=2012,VLOOKUP(D3427,K_navn!$A$2:$C$359,2),"")</f>
        <v/>
      </c>
      <c r="C3427" s="297" t="str">
        <f>+IF(E3427=2012,VLOOKUP(D3427,K_navn!$A$2:$C$359,3),"")</f>
        <v/>
      </c>
      <c r="D3427" s="115">
        <f>+'Ark1'!P5235</f>
        <v>1860</v>
      </c>
      <c r="E3427" s="115">
        <f>+'Ark1'!C5235</f>
        <v>2018</v>
      </c>
      <c r="F3427" s="116" t="str">
        <f>+IF('Ark1'!Q5235=0,"",'Ark1'!Q5235)</f>
        <v/>
      </c>
      <c r="G3427" s="116">
        <f>+'Ark1'!R5235</f>
        <v>0</v>
      </c>
      <c r="H3427" s="116">
        <f>+'Ark1'!S5235</f>
        <v>0</v>
      </c>
      <c r="I3427" s="222" t="str">
        <f>+IF(G3427=0,"",'Ark1'!AA5235)</f>
        <v/>
      </c>
      <c r="J3427" s="222" t="str">
        <f>+IF(G3427=0,"",'Ark1'!AB5235)</f>
        <v/>
      </c>
      <c r="K3427" s="114" t="str">
        <f>+IF(G3427=0,"",'Ark1'!U5235)</f>
        <v/>
      </c>
      <c r="L3427" s="222" t="str">
        <f>+IF(G3427=0,"",'Ark1'!W5235)</f>
        <v/>
      </c>
      <c r="M3427" s="222" t="str">
        <f>+IF(G3427=0,"",'Ark1'!X5235)</f>
        <v/>
      </c>
      <c r="N3427" s="114" t="str">
        <f>+IF(G3427=0,"",'Ark1'!Y5235)</f>
        <v/>
      </c>
      <c r="O3427" s="116" t="str">
        <f>+IF(G3427=0,"",'Ark1'!Z5235)</f>
        <v/>
      </c>
      <c r="P3427" s="116" t="str">
        <f t="shared" si="56"/>
        <v/>
      </c>
      <c r="Q3427" s="114" t="str">
        <f>+IF(G3427=0,"",'Ark1'!T5235)</f>
        <v/>
      </c>
      <c r="R3427" s="222" t="str">
        <f>+IF(G3427=0,"",'Ark1'!V5235)</f>
        <v/>
      </c>
      <c r="S3427" s="32"/>
    </row>
    <row r="3428" spans="1:19" x14ac:dyDescent="0.5">
      <c r="A3428" s="32"/>
      <c r="B3428" s="297" t="str">
        <f>+IF(E3428=2012,VLOOKUP(D3428,K_navn!$A$2:$C$359,2),"")</f>
        <v/>
      </c>
      <c r="C3428" s="297" t="str">
        <f>+IF(E3428=2012,VLOOKUP(D3428,K_navn!$A$2:$C$359,3),"")</f>
        <v/>
      </c>
      <c r="D3428" s="115">
        <f>+'Ark1'!P5236</f>
        <v>1860</v>
      </c>
      <c r="E3428" s="115">
        <f>+'Ark1'!C5236</f>
        <v>2019</v>
      </c>
      <c r="F3428" s="116" t="str">
        <f>+IF('Ark1'!Q5236=0,"",'Ark1'!Q5236)</f>
        <v/>
      </c>
      <c r="G3428" s="116">
        <f>+'Ark1'!R5236</f>
        <v>0</v>
      </c>
      <c r="H3428" s="116">
        <f>+'Ark1'!S5236</f>
        <v>0</v>
      </c>
      <c r="I3428" s="222" t="str">
        <f>+IF(G3428=0,"",'Ark1'!AA5236)</f>
        <v/>
      </c>
      <c r="J3428" s="222" t="str">
        <f>+IF(G3428=0,"",'Ark1'!AB5236)</f>
        <v/>
      </c>
      <c r="K3428" s="114" t="str">
        <f>+IF(G3428=0,"",'Ark1'!U5236)</f>
        <v/>
      </c>
      <c r="L3428" s="222" t="str">
        <f>+IF(G3428=0,"",'Ark1'!W5236)</f>
        <v/>
      </c>
      <c r="M3428" s="222" t="str">
        <f>+IF(G3428=0,"",'Ark1'!X5236)</f>
        <v/>
      </c>
      <c r="N3428" s="114" t="str">
        <f>+IF(G3428=0,"",'Ark1'!Y5236)</f>
        <v/>
      </c>
      <c r="O3428" s="116" t="str">
        <f>+IF(G3428=0,"",'Ark1'!Z5236)</f>
        <v/>
      </c>
      <c r="P3428" s="116" t="str">
        <f t="shared" si="56"/>
        <v/>
      </c>
      <c r="Q3428" s="114" t="str">
        <f>+IF(G3428=0,"",'Ark1'!T5236)</f>
        <v/>
      </c>
      <c r="R3428" s="222" t="str">
        <f>+IF(G3428=0,"",'Ark1'!V5236)</f>
        <v/>
      </c>
      <c r="S3428" s="32"/>
    </row>
    <row r="3429" spans="1:19" x14ac:dyDescent="0.5">
      <c r="A3429" s="32"/>
      <c r="B3429" s="297" t="str">
        <f>+IF(E3429=2012,VLOOKUP(D3429,K_navn!$A$2:$C$359,2),"")</f>
        <v/>
      </c>
      <c r="C3429" s="297" t="str">
        <f>+IF(E3429=2012,VLOOKUP(D3429,K_navn!$A$2:$C$359,3),"")</f>
        <v/>
      </c>
      <c r="D3429" s="115">
        <f>+'Ark1'!P5237</f>
        <v>1860</v>
      </c>
      <c r="E3429" s="115">
        <f>+'Ark1'!C5237</f>
        <v>2020</v>
      </c>
      <c r="F3429" s="116" t="str">
        <f>+IF('Ark1'!Q5237=0,"",'Ark1'!Q5237)</f>
        <v/>
      </c>
      <c r="G3429" s="116">
        <f>+'Ark1'!R5237</f>
        <v>0</v>
      </c>
      <c r="H3429" s="116">
        <f>+'Ark1'!S5237</f>
        <v>0</v>
      </c>
      <c r="I3429" s="222" t="str">
        <f>+IF(G3429=0,"",'Ark1'!AA5237)</f>
        <v/>
      </c>
      <c r="J3429" s="222" t="str">
        <f>+IF(G3429=0,"",'Ark1'!AB5237)</f>
        <v/>
      </c>
      <c r="K3429" s="114" t="str">
        <f>+IF(G3429=0,"",'Ark1'!U5237)</f>
        <v/>
      </c>
      <c r="L3429" s="222" t="str">
        <f>+IF(G3429=0,"",'Ark1'!W5237)</f>
        <v/>
      </c>
      <c r="M3429" s="222" t="str">
        <f>+IF(G3429=0,"",'Ark1'!X5237)</f>
        <v/>
      </c>
      <c r="N3429" s="114" t="str">
        <f>+IF(G3429=0,"",'Ark1'!Y5237)</f>
        <v/>
      </c>
      <c r="O3429" s="116" t="str">
        <f>+IF(G3429=0,"",'Ark1'!Z5237)</f>
        <v/>
      </c>
      <c r="P3429" s="116" t="str">
        <f t="shared" si="56"/>
        <v/>
      </c>
      <c r="Q3429" s="114" t="str">
        <f>+IF(G3429=0,"",'Ark1'!T5237)</f>
        <v/>
      </c>
      <c r="R3429" s="222" t="str">
        <f>+IF(G3429=0,"",'Ark1'!V5237)</f>
        <v/>
      </c>
      <c r="S3429" s="32"/>
    </row>
    <row r="3430" spans="1:19" x14ac:dyDescent="0.5">
      <c r="A3430" s="32"/>
      <c r="B3430" s="297" t="str">
        <f>+IF(E3430=2012,VLOOKUP(D3430,K_navn!$A$2:$C$359,2),"")</f>
        <v/>
      </c>
      <c r="C3430" s="297" t="str">
        <f>+IF(E3430=2012,VLOOKUP(D3430,K_navn!$A$2:$C$359,3),"")</f>
        <v/>
      </c>
      <c r="D3430" s="115">
        <f>+'Ark1'!P5238</f>
        <v>1860</v>
      </c>
      <c r="E3430" s="115">
        <f>+'Ark1'!C5238</f>
        <v>2021</v>
      </c>
      <c r="F3430" s="116" t="str">
        <f>+IF('Ark1'!Q5238=0,"",'Ark1'!Q5238)</f>
        <v/>
      </c>
      <c r="G3430" s="116">
        <f>+'Ark1'!R5238</f>
        <v>0</v>
      </c>
      <c r="H3430" s="116">
        <f>+'Ark1'!S5238</f>
        <v>0</v>
      </c>
      <c r="I3430" s="222" t="str">
        <f>+IF(G3430=0,"",'Ark1'!AA5238)</f>
        <v/>
      </c>
      <c r="J3430" s="222" t="str">
        <f>+IF(G3430=0,"",'Ark1'!AB5238)</f>
        <v/>
      </c>
      <c r="K3430" s="114" t="str">
        <f>+IF(G3430=0,"",'Ark1'!U5238)</f>
        <v/>
      </c>
      <c r="L3430" s="222" t="str">
        <f>+IF(G3430=0,"",'Ark1'!W5238)</f>
        <v/>
      </c>
      <c r="M3430" s="222" t="str">
        <f>+IF(G3430=0,"",'Ark1'!X5238)</f>
        <v/>
      </c>
      <c r="N3430" s="114" t="str">
        <f>+IF(G3430=0,"",'Ark1'!Y5238)</f>
        <v/>
      </c>
      <c r="O3430" s="116" t="str">
        <f>+IF(G3430=0,"",'Ark1'!Z5238)</f>
        <v/>
      </c>
      <c r="P3430" s="116" t="str">
        <f t="shared" si="56"/>
        <v/>
      </c>
      <c r="Q3430" s="114" t="str">
        <f>+IF(G3430=0,"",'Ark1'!T5238)</f>
        <v/>
      </c>
      <c r="R3430" s="222" t="str">
        <f>+IF(G3430=0,"",'Ark1'!V5238)</f>
        <v/>
      </c>
      <c r="S3430" s="32"/>
    </row>
    <row r="3431" spans="1:19" x14ac:dyDescent="0.5">
      <c r="A3431" s="32"/>
      <c r="B3431" s="297" t="str">
        <f>+IF(E3431=2012,VLOOKUP(D3431,K_navn!$A$2:$C$359,2),"")</f>
        <v/>
      </c>
      <c r="C3431" s="297" t="str">
        <f>+IF(E3431=2012,VLOOKUP(D3431,K_navn!$A$2:$C$359,3),"")</f>
        <v/>
      </c>
      <c r="D3431" s="115">
        <f>+'Ark1'!P5239</f>
        <v>1860</v>
      </c>
      <c r="E3431" s="115">
        <f>+'Ark1'!C5239</f>
        <v>2022</v>
      </c>
      <c r="F3431" s="116" t="str">
        <f>+IF('Ark1'!Q5239=0,"",'Ark1'!Q5239)</f>
        <v/>
      </c>
      <c r="G3431" s="116">
        <f>+'Ark1'!R5239</f>
        <v>0</v>
      </c>
      <c r="H3431" s="116">
        <f>+'Ark1'!S5239</f>
        <v>0</v>
      </c>
      <c r="I3431" s="222" t="str">
        <f>+IF(G3431=0,"",'Ark1'!AA5239)</f>
        <v/>
      </c>
      <c r="J3431" s="222" t="str">
        <f>+IF(G3431=0,"",'Ark1'!AB5239)</f>
        <v/>
      </c>
      <c r="K3431" s="114" t="str">
        <f>+IF(G3431=0,"",'Ark1'!U5239)</f>
        <v/>
      </c>
      <c r="L3431" s="222" t="str">
        <f>+IF(G3431=0,"",'Ark1'!W5239)</f>
        <v/>
      </c>
      <c r="M3431" s="222" t="str">
        <f>+IF(G3431=0,"",'Ark1'!X5239)</f>
        <v/>
      </c>
      <c r="N3431" s="114" t="str">
        <f>+IF(G3431=0,"",'Ark1'!Y5239)</f>
        <v/>
      </c>
      <c r="O3431" s="116" t="str">
        <f>+IF(G3431=0,"",'Ark1'!Z5239)</f>
        <v/>
      </c>
      <c r="P3431" s="116" t="str">
        <f t="shared" si="56"/>
        <v/>
      </c>
      <c r="Q3431" s="114" t="str">
        <f>+IF(G3431=0,"",'Ark1'!T5239)</f>
        <v/>
      </c>
      <c r="R3431" s="222" t="str">
        <f>+IF(G3431=0,"",'Ark1'!V5239)</f>
        <v/>
      </c>
      <c r="S3431" s="32"/>
    </row>
    <row r="3432" spans="1:19" x14ac:dyDescent="0.5">
      <c r="A3432" s="32"/>
      <c r="B3432" s="297" t="str">
        <f>+IF(E3432=2012,VLOOKUP(D3432,K_navn!$A$2:$C$359,2),"")</f>
        <v>Vågan</v>
      </c>
      <c r="C3432" s="297" t="str">
        <f>+IF(E3432=2012,VLOOKUP(D3432,K_navn!$A$2:$C$359,3),"")</f>
        <v>Nordland</v>
      </c>
      <c r="D3432" s="115">
        <f>+'Ark1'!P5240</f>
        <v>1865</v>
      </c>
      <c r="E3432" s="115">
        <f>+'Ark1'!C5240</f>
        <v>2012</v>
      </c>
      <c r="F3432" s="116" t="str">
        <f>+IF('Ark1'!Q5240=0,"",'Ark1'!Q5240)</f>
        <v/>
      </c>
      <c r="G3432" s="116">
        <f>+'Ark1'!R5240</f>
        <v>0</v>
      </c>
      <c r="H3432" s="116">
        <f>+'Ark1'!S5240</f>
        <v>0</v>
      </c>
      <c r="I3432" s="222" t="str">
        <f>+IF(G3432=0,"",'Ark1'!AA5240)</f>
        <v/>
      </c>
      <c r="J3432" s="222" t="str">
        <f>+IF(G3432=0,"",'Ark1'!AB5240)</f>
        <v/>
      </c>
      <c r="K3432" s="114" t="str">
        <f>+IF(G3432=0,"",'Ark1'!U5240)</f>
        <v/>
      </c>
      <c r="L3432" s="222" t="str">
        <f>+IF(G3432=0,"",'Ark1'!W5240)</f>
        <v/>
      </c>
      <c r="M3432" s="222" t="str">
        <f>+IF(G3432=0,"",'Ark1'!X5240)</f>
        <v/>
      </c>
      <c r="N3432" s="114" t="str">
        <f>+IF(G3432=0,"",'Ark1'!Y5240)</f>
        <v/>
      </c>
      <c r="O3432" s="116" t="str">
        <f>+IF(G3432=0,"",'Ark1'!Z5240)</f>
        <v/>
      </c>
      <c r="P3432" s="116" t="str">
        <f t="shared" si="56"/>
        <v/>
      </c>
      <c r="Q3432" s="114" t="str">
        <f>+IF(G3432=0,"",'Ark1'!T5240)</f>
        <v/>
      </c>
      <c r="R3432" s="222" t="str">
        <f>+IF(G3432=0,"",'Ark1'!V5240)</f>
        <v/>
      </c>
      <c r="S3432" s="32"/>
    </row>
    <row r="3433" spans="1:19" x14ac:dyDescent="0.5">
      <c r="A3433" s="32"/>
      <c r="B3433" s="297" t="str">
        <f>+IF(E3433=2012,VLOOKUP(D3433,K_navn!$A$2:$C$359,2),"")</f>
        <v/>
      </c>
      <c r="C3433" s="297" t="str">
        <f>+IF(E3433=2012,VLOOKUP(D3433,K_navn!$A$2:$C$359,3),"")</f>
        <v/>
      </c>
      <c r="D3433" s="115">
        <f>+'Ark1'!P5241</f>
        <v>1865</v>
      </c>
      <c r="E3433" s="115">
        <f>+'Ark1'!C5241</f>
        <v>2013</v>
      </c>
      <c r="F3433" s="116" t="str">
        <f>+IF('Ark1'!Q5241=0,"",'Ark1'!Q5241)</f>
        <v/>
      </c>
      <c r="G3433" s="116">
        <f>+'Ark1'!R5241</f>
        <v>0</v>
      </c>
      <c r="H3433" s="116">
        <f>+'Ark1'!S5241</f>
        <v>0</v>
      </c>
      <c r="I3433" s="222" t="str">
        <f>+IF(G3433=0,"",'Ark1'!AA5241)</f>
        <v/>
      </c>
      <c r="J3433" s="222" t="str">
        <f>+IF(G3433=0,"",'Ark1'!AB5241)</f>
        <v/>
      </c>
      <c r="K3433" s="114" t="str">
        <f>+IF(G3433=0,"",'Ark1'!U5241)</f>
        <v/>
      </c>
      <c r="L3433" s="222" t="str">
        <f>+IF(G3433=0,"",'Ark1'!W5241)</f>
        <v/>
      </c>
      <c r="M3433" s="222" t="str">
        <f>+IF(G3433=0,"",'Ark1'!X5241)</f>
        <v/>
      </c>
      <c r="N3433" s="114" t="str">
        <f>+IF(G3433=0,"",'Ark1'!Y5241)</f>
        <v/>
      </c>
      <c r="O3433" s="116" t="str">
        <f>+IF(G3433=0,"",'Ark1'!Z5241)</f>
        <v/>
      </c>
      <c r="P3433" s="116" t="str">
        <f t="shared" si="56"/>
        <v/>
      </c>
      <c r="Q3433" s="114" t="str">
        <f>+IF(G3433=0,"",'Ark1'!T5241)</f>
        <v/>
      </c>
      <c r="R3433" s="222" t="str">
        <f>+IF(G3433=0,"",'Ark1'!V5241)</f>
        <v/>
      </c>
      <c r="S3433" s="32"/>
    </row>
    <row r="3434" spans="1:19" x14ac:dyDescent="0.5">
      <c r="A3434" s="32"/>
      <c r="B3434" s="297" t="str">
        <f>+IF(E3434=2012,VLOOKUP(D3434,K_navn!$A$2:$C$359,2),"")</f>
        <v/>
      </c>
      <c r="C3434" s="297" t="str">
        <f>+IF(E3434=2012,VLOOKUP(D3434,K_navn!$A$2:$C$359,3),"")</f>
        <v/>
      </c>
      <c r="D3434" s="115">
        <f>+'Ark1'!P5242</f>
        <v>1865</v>
      </c>
      <c r="E3434" s="115">
        <f>+'Ark1'!C5242</f>
        <v>2014</v>
      </c>
      <c r="F3434" s="116" t="str">
        <f>+IF('Ark1'!Q5242=0,"",'Ark1'!Q5242)</f>
        <v/>
      </c>
      <c r="G3434" s="116">
        <f>+'Ark1'!R5242</f>
        <v>0</v>
      </c>
      <c r="H3434" s="116">
        <f>+'Ark1'!S5242</f>
        <v>0</v>
      </c>
      <c r="I3434" s="222" t="str">
        <f>+IF(G3434=0,"",'Ark1'!AA5242)</f>
        <v/>
      </c>
      <c r="J3434" s="222" t="str">
        <f>+IF(G3434=0,"",'Ark1'!AB5242)</f>
        <v/>
      </c>
      <c r="K3434" s="114" t="str">
        <f>+IF(G3434=0,"",'Ark1'!U5242)</f>
        <v/>
      </c>
      <c r="L3434" s="222" t="str">
        <f>+IF(G3434=0,"",'Ark1'!W5242)</f>
        <v/>
      </c>
      <c r="M3434" s="222" t="str">
        <f>+IF(G3434=0,"",'Ark1'!X5242)</f>
        <v/>
      </c>
      <c r="N3434" s="114" t="str">
        <f>+IF(G3434=0,"",'Ark1'!Y5242)</f>
        <v/>
      </c>
      <c r="O3434" s="116" t="str">
        <f>+IF(G3434=0,"",'Ark1'!Z5242)</f>
        <v/>
      </c>
      <c r="P3434" s="116" t="str">
        <f t="shared" si="56"/>
        <v/>
      </c>
      <c r="Q3434" s="114" t="str">
        <f>+IF(G3434=0,"",'Ark1'!T5242)</f>
        <v/>
      </c>
      <c r="R3434" s="222" t="str">
        <f>+IF(G3434=0,"",'Ark1'!V5242)</f>
        <v/>
      </c>
      <c r="S3434" s="32"/>
    </row>
    <row r="3435" spans="1:19" x14ac:dyDescent="0.5">
      <c r="A3435" s="32"/>
      <c r="B3435" s="297" t="str">
        <f>+IF(E3435=2012,VLOOKUP(D3435,K_navn!$A$2:$C$359,2),"")</f>
        <v/>
      </c>
      <c r="C3435" s="297" t="str">
        <f>+IF(E3435=2012,VLOOKUP(D3435,K_navn!$A$2:$C$359,3),"")</f>
        <v/>
      </c>
      <c r="D3435" s="115">
        <f>+'Ark1'!P5243</f>
        <v>1865</v>
      </c>
      <c r="E3435" s="115">
        <f>+'Ark1'!C5243</f>
        <v>2015</v>
      </c>
      <c r="F3435" s="116" t="str">
        <f>+IF('Ark1'!Q5243=0,"",'Ark1'!Q5243)</f>
        <v/>
      </c>
      <c r="G3435" s="116">
        <f>+'Ark1'!R5243</f>
        <v>0</v>
      </c>
      <c r="H3435" s="116">
        <f>+'Ark1'!S5243</f>
        <v>0</v>
      </c>
      <c r="I3435" s="222" t="str">
        <f>+IF(G3435=0,"",'Ark1'!AA5243)</f>
        <v/>
      </c>
      <c r="J3435" s="222" t="str">
        <f>+IF(G3435=0,"",'Ark1'!AB5243)</f>
        <v/>
      </c>
      <c r="K3435" s="114" t="str">
        <f>+IF(G3435=0,"",'Ark1'!U5243)</f>
        <v/>
      </c>
      <c r="L3435" s="222" t="str">
        <f>+IF(G3435=0,"",'Ark1'!W5243)</f>
        <v/>
      </c>
      <c r="M3435" s="222" t="str">
        <f>+IF(G3435=0,"",'Ark1'!X5243)</f>
        <v/>
      </c>
      <c r="N3435" s="114" t="str">
        <f>+IF(G3435=0,"",'Ark1'!Y5243)</f>
        <v/>
      </c>
      <c r="O3435" s="116" t="str">
        <f>+IF(G3435=0,"",'Ark1'!Z5243)</f>
        <v/>
      </c>
      <c r="P3435" s="116" t="str">
        <f t="shared" si="56"/>
        <v/>
      </c>
      <c r="Q3435" s="114" t="str">
        <f>+IF(G3435=0,"",'Ark1'!T5243)</f>
        <v/>
      </c>
      <c r="R3435" s="222" t="str">
        <f>+IF(G3435=0,"",'Ark1'!V5243)</f>
        <v/>
      </c>
      <c r="S3435" s="32"/>
    </row>
    <row r="3436" spans="1:19" x14ac:dyDescent="0.5">
      <c r="A3436" s="32"/>
      <c r="B3436" s="297" t="str">
        <f>+IF(E3436=2012,VLOOKUP(D3436,K_navn!$A$2:$C$359,2),"")</f>
        <v/>
      </c>
      <c r="C3436" s="297" t="str">
        <f>+IF(E3436=2012,VLOOKUP(D3436,K_navn!$A$2:$C$359,3),"")</f>
        <v/>
      </c>
      <c r="D3436" s="115">
        <f>+'Ark1'!P5244</f>
        <v>1865</v>
      </c>
      <c r="E3436" s="115">
        <f>+'Ark1'!C5244</f>
        <v>2016</v>
      </c>
      <c r="F3436" s="116" t="str">
        <f>+IF('Ark1'!Q5244=0,"",'Ark1'!Q5244)</f>
        <v/>
      </c>
      <c r="G3436" s="116">
        <f>+'Ark1'!R5244</f>
        <v>0</v>
      </c>
      <c r="H3436" s="116">
        <f>+'Ark1'!S5244</f>
        <v>0</v>
      </c>
      <c r="I3436" s="222" t="str">
        <f>+IF(G3436=0,"",'Ark1'!AA5244)</f>
        <v/>
      </c>
      <c r="J3436" s="222" t="str">
        <f>+IF(G3436=0,"",'Ark1'!AB5244)</f>
        <v/>
      </c>
      <c r="K3436" s="114" t="str">
        <f>+IF(G3436=0,"",'Ark1'!U5244)</f>
        <v/>
      </c>
      <c r="L3436" s="222" t="str">
        <f>+IF(G3436=0,"",'Ark1'!W5244)</f>
        <v/>
      </c>
      <c r="M3436" s="222" t="str">
        <f>+IF(G3436=0,"",'Ark1'!X5244)</f>
        <v/>
      </c>
      <c r="N3436" s="114" t="str">
        <f>+IF(G3436=0,"",'Ark1'!Y5244)</f>
        <v/>
      </c>
      <c r="O3436" s="116" t="str">
        <f>+IF(G3436=0,"",'Ark1'!Z5244)</f>
        <v/>
      </c>
      <c r="P3436" s="116" t="str">
        <f t="shared" si="56"/>
        <v/>
      </c>
      <c r="Q3436" s="114" t="str">
        <f>+IF(G3436=0,"",'Ark1'!T5244)</f>
        <v/>
      </c>
      <c r="R3436" s="222" t="str">
        <f>+IF(G3436=0,"",'Ark1'!V5244)</f>
        <v/>
      </c>
      <c r="S3436" s="32"/>
    </row>
    <row r="3437" spans="1:19" x14ac:dyDescent="0.5">
      <c r="A3437" s="32"/>
      <c r="B3437" s="297" t="str">
        <f>+IF(E3437=2012,VLOOKUP(D3437,K_navn!$A$2:$C$359,2),"")</f>
        <v/>
      </c>
      <c r="C3437" s="297" t="str">
        <f>+IF(E3437=2012,VLOOKUP(D3437,K_navn!$A$2:$C$359,3),"")</f>
        <v/>
      </c>
      <c r="D3437" s="115">
        <f>+'Ark1'!P5245</f>
        <v>1865</v>
      </c>
      <c r="E3437" s="115">
        <f>+'Ark1'!C5245</f>
        <v>2017</v>
      </c>
      <c r="F3437" s="116" t="str">
        <f>+IF('Ark1'!Q5245=0,"",'Ark1'!Q5245)</f>
        <v/>
      </c>
      <c r="G3437" s="116">
        <f>+'Ark1'!R5245</f>
        <v>0</v>
      </c>
      <c r="H3437" s="116">
        <f>+'Ark1'!S5245</f>
        <v>0</v>
      </c>
      <c r="I3437" s="222" t="str">
        <f>+IF(G3437=0,"",'Ark1'!AA5245)</f>
        <v/>
      </c>
      <c r="J3437" s="222" t="str">
        <f>+IF(G3437=0,"",'Ark1'!AB5245)</f>
        <v/>
      </c>
      <c r="K3437" s="114" t="str">
        <f>+IF(G3437=0,"",'Ark1'!U5245)</f>
        <v/>
      </c>
      <c r="L3437" s="222" t="str">
        <f>+IF(G3437=0,"",'Ark1'!W5245)</f>
        <v/>
      </c>
      <c r="M3437" s="222" t="str">
        <f>+IF(G3437=0,"",'Ark1'!X5245)</f>
        <v/>
      </c>
      <c r="N3437" s="114" t="str">
        <f>+IF(G3437=0,"",'Ark1'!Y5245)</f>
        <v/>
      </c>
      <c r="O3437" s="116" t="str">
        <f>+IF(G3437=0,"",'Ark1'!Z5245)</f>
        <v/>
      </c>
      <c r="P3437" s="116" t="str">
        <f t="shared" si="56"/>
        <v/>
      </c>
      <c r="Q3437" s="114" t="str">
        <f>+IF(G3437=0,"",'Ark1'!T5245)</f>
        <v/>
      </c>
      <c r="R3437" s="222" t="str">
        <f>+IF(G3437=0,"",'Ark1'!V5245)</f>
        <v/>
      </c>
      <c r="S3437" s="32"/>
    </row>
    <row r="3438" spans="1:19" x14ac:dyDescent="0.5">
      <c r="A3438" s="32"/>
      <c r="B3438" s="297" t="str">
        <f>+IF(E3438=2012,VLOOKUP(D3438,K_navn!$A$2:$C$359,2),"")</f>
        <v/>
      </c>
      <c r="C3438" s="297" t="str">
        <f>+IF(E3438=2012,VLOOKUP(D3438,K_navn!$A$2:$C$359,3),"")</f>
        <v/>
      </c>
      <c r="D3438" s="115">
        <f>+'Ark1'!P5246</f>
        <v>1865</v>
      </c>
      <c r="E3438" s="115">
        <f>+'Ark1'!C5246</f>
        <v>2018</v>
      </c>
      <c r="F3438" s="116" t="str">
        <f>+IF('Ark1'!Q5246=0,"",'Ark1'!Q5246)</f>
        <v/>
      </c>
      <c r="G3438" s="116">
        <f>+'Ark1'!R5246</f>
        <v>0</v>
      </c>
      <c r="H3438" s="116">
        <f>+'Ark1'!S5246</f>
        <v>0</v>
      </c>
      <c r="I3438" s="222" t="str">
        <f>+IF(G3438=0,"",'Ark1'!AA5246)</f>
        <v/>
      </c>
      <c r="J3438" s="222" t="str">
        <f>+IF(G3438=0,"",'Ark1'!AB5246)</f>
        <v/>
      </c>
      <c r="K3438" s="114" t="str">
        <f>+IF(G3438=0,"",'Ark1'!U5246)</f>
        <v/>
      </c>
      <c r="L3438" s="222" t="str">
        <f>+IF(G3438=0,"",'Ark1'!W5246)</f>
        <v/>
      </c>
      <c r="M3438" s="222" t="str">
        <f>+IF(G3438=0,"",'Ark1'!X5246)</f>
        <v/>
      </c>
      <c r="N3438" s="114" t="str">
        <f>+IF(G3438=0,"",'Ark1'!Y5246)</f>
        <v/>
      </c>
      <c r="O3438" s="116" t="str">
        <f>+IF(G3438=0,"",'Ark1'!Z5246)</f>
        <v/>
      </c>
      <c r="P3438" s="116" t="str">
        <f t="shared" si="56"/>
        <v/>
      </c>
      <c r="Q3438" s="114" t="str">
        <f>+IF(G3438=0,"",'Ark1'!T5246)</f>
        <v/>
      </c>
      <c r="R3438" s="222" t="str">
        <f>+IF(G3438=0,"",'Ark1'!V5246)</f>
        <v/>
      </c>
      <c r="S3438" s="32"/>
    </row>
    <row r="3439" spans="1:19" x14ac:dyDescent="0.5">
      <c r="A3439" s="32"/>
      <c r="B3439" s="297" t="str">
        <f>+IF(E3439=2012,VLOOKUP(D3439,K_navn!$A$2:$C$359,2),"")</f>
        <v/>
      </c>
      <c r="C3439" s="297" t="str">
        <f>+IF(E3439=2012,VLOOKUP(D3439,K_navn!$A$2:$C$359,3),"")</f>
        <v/>
      </c>
      <c r="D3439" s="115">
        <f>+'Ark1'!P5247</f>
        <v>1865</v>
      </c>
      <c r="E3439" s="115">
        <f>+'Ark1'!C5247</f>
        <v>2019</v>
      </c>
      <c r="F3439" s="116" t="str">
        <f>+IF('Ark1'!Q5247=0,"",'Ark1'!Q5247)</f>
        <v/>
      </c>
      <c r="G3439" s="116">
        <f>+'Ark1'!R5247</f>
        <v>0</v>
      </c>
      <c r="H3439" s="116">
        <f>+'Ark1'!S5247</f>
        <v>0</v>
      </c>
      <c r="I3439" s="222" t="str">
        <f>+IF(G3439=0,"",'Ark1'!AA5247)</f>
        <v/>
      </c>
      <c r="J3439" s="222" t="str">
        <f>+IF(G3439=0,"",'Ark1'!AB5247)</f>
        <v/>
      </c>
      <c r="K3439" s="114" t="str">
        <f>+IF(G3439=0,"",'Ark1'!U5247)</f>
        <v/>
      </c>
      <c r="L3439" s="222" t="str">
        <f>+IF(G3439=0,"",'Ark1'!W5247)</f>
        <v/>
      </c>
      <c r="M3439" s="222" t="str">
        <f>+IF(G3439=0,"",'Ark1'!X5247)</f>
        <v/>
      </c>
      <c r="N3439" s="114" t="str">
        <f>+IF(G3439=0,"",'Ark1'!Y5247)</f>
        <v/>
      </c>
      <c r="O3439" s="116" t="str">
        <f>+IF(G3439=0,"",'Ark1'!Z5247)</f>
        <v/>
      </c>
      <c r="P3439" s="116" t="str">
        <f t="shared" si="56"/>
        <v/>
      </c>
      <c r="Q3439" s="114" t="str">
        <f>+IF(G3439=0,"",'Ark1'!T5247)</f>
        <v/>
      </c>
      <c r="R3439" s="222" t="str">
        <f>+IF(G3439=0,"",'Ark1'!V5247)</f>
        <v/>
      </c>
      <c r="S3439" s="32"/>
    </row>
    <row r="3440" spans="1:19" x14ac:dyDescent="0.5">
      <c r="A3440" s="32"/>
      <c r="B3440" s="297" t="str">
        <f>+IF(E3440=2012,VLOOKUP(D3440,K_navn!$A$2:$C$359,2),"")</f>
        <v/>
      </c>
      <c r="C3440" s="297" t="str">
        <f>+IF(E3440=2012,VLOOKUP(D3440,K_navn!$A$2:$C$359,3),"")</f>
        <v/>
      </c>
      <c r="D3440" s="115">
        <f>+'Ark1'!P5248</f>
        <v>1865</v>
      </c>
      <c r="E3440" s="115">
        <f>+'Ark1'!C5248</f>
        <v>2020</v>
      </c>
      <c r="F3440" s="116" t="str">
        <f>+IF('Ark1'!Q5248=0,"",'Ark1'!Q5248)</f>
        <v/>
      </c>
      <c r="G3440" s="116">
        <f>+'Ark1'!R5248</f>
        <v>0</v>
      </c>
      <c r="H3440" s="116">
        <f>+'Ark1'!S5248</f>
        <v>0</v>
      </c>
      <c r="I3440" s="222" t="str">
        <f>+IF(G3440=0,"",'Ark1'!AA5248)</f>
        <v/>
      </c>
      <c r="J3440" s="222" t="str">
        <f>+IF(G3440=0,"",'Ark1'!AB5248)</f>
        <v/>
      </c>
      <c r="K3440" s="114" t="str">
        <f>+IF(G3440=0,"",'Ark1'!U5248)</f>
        <v/>
      </c>
      <c r="L3440" s="222" t="str">
        <f>+IF(G3440=0,"",'Ark1'!W5248)</f>
        <v/>
      </c>
      <c r="M3440" s="222" t="str">
        <f>+IF(G3440=0,"",'Ark1'!X5248)</f>
        <v/>
      </c>
      <c r="N3440" s="114" t="str">
        <f>+IF(G3440=0,"",'Ark1'!Y5248)</f>
        <v/>
      </c>
      <c r="O3440" s="116" t="str">
        <f>+IF(G3440=0,"",'Ark1'!Z5248)</f>
        <v/>
      </c>
      <c r="P3440" s="116" t="str">
        <f t="shared" si="56"/>
        <v/>
      </c>
      <c r="Q3440" s="114" t="str">
        <f>+IF(G3440=0,"",'Ark1'!T5248)</f>
        <v/>
      </c>
      <c r="R3440" s="222" t="str">
        <f>+IF(G3440=0,"",'Ark1'!V5248)</f>
        <v/>
      </c>
      <c r="S3440" s="32"/>
    </row>
    <row r="3441" spans="1:19" x14ac:dyDescent="0.5">
      <c r="A3441" s="32"/>
      <c r="B3441" s="297" t="str">
        <f>+IF(E3441=2012,VLOOKUP(D3441,K_navn!$A$2:$C$359,2),"")</f>
        <v/>
      </c>
      <c r="C3441" s="297" t="str">
        <f>+IF(E3441=2012,VLOOKUP(D3441,K_navn!$A$2:$C$359,3),"")</f>
        <v/>
      </c>
      <c r="D3441" s="115">
        <f>+'Ark1'!P5249</f>
        <v>1865</v>
      </c>
      <c r="E3441" s="115">
        <f>+'Ark1'!C5249</f>
        <v>2021</v>
      </c>
      <c r="F3441" s="116" t="str">
        <f>+IF('Ark1'!Q5249=0,"",'Ark1'!Q5249)</f>
        <v/>
      </c>
      <c r="G3441" s="116">
        <f>+'Ark1'!R5249</f>
        <v>0</v>
      </c>
      <c r="H3441" s="116">
        <f>+'Ark1'!S5249</f>
        <v>0</v>
      </c>
      <c r="I3441" s="222" t="str">
        <f>+IF(G3441=0,"",'Ark1'!AA5249)</f>
        <v/>
      </c>
      <c r="J3441" s="222" t="str">
        <f>+IF(G3441=0,"",'Ark1'!AB5249)</f>
        <v/>
      </c>
      <c r="K3441" s="114" t="str">
        <f>+IF(G3441=0,"",'Ark1'!U5249)</f>
        <v/>
      </c>
      <c r="L3441" s="222" t="str">
        <f>+IF(G3441=0,"",'Ark1'!W5249)</f>
        <v/>
      </c>
      <c r="M3441" s="222" t="str">
        <f>+IF(G3441=0,"",'Ark1'!X5249)</f>
        <v/>
      </c>
      <c r="N3441" s="114" t="str">
        <f>+IF(G3441=0,"",'Ark1'!Y5249)</f>
        <v/>
      </c>
      <c r="O3441" s="116" t="str">
        <f>+IF(G3441=0,"",'Ark1'!Z5249)</f>
        <v/>
      </c>
      <c r="P3441" s="116" t="str">
        <f t="shared" si="56"/>
        <v/>
      </c>
      <c r="Q3441" s="114" t="str">
        <f>+IF(G3441=0,"",'Ark1'!T5249)</f>
        <v/>
      </c>
      <c r="R3441" s="222" t="str">
        <f>+IF(G3441=0,"",'Ark1'!V5249)</f>
        <v/>
      </c>
      <c r="S3441" s="32"/>
    </row>
    <row r="3442" spans="1:19" x14ac:dyDescent="0.5">
      <c r="A3442" s="32"/>
      <c r="B3442" s="297" t="str">
        <f>+IF(E3442=2012,VLOOKUP(D3442,K_navn!$A$2:$C$359,2),"")</f>
        <v/>
      </c>
      <c r="C3442" s="297" t="str">
        <f>+IF(E3442=2012,VLOOKUP(D3442,K_navn!$A$2:$C$359,3),"")</f>
        <v/>
      </c>
      <c r="D3442" s="115">
        <f>+'Ark1'!P5250</f>
        <v>1865</v>
      </c>
      <c r="E3442" s="115">
        <f>+'Ark1'!C5250</f>
        <v>2022</v>
      </c>
      <c r="F3442" s="116" t="str">
        <f>+IF('Ark1'!Q5250=0,"",'Ark1'!Q5250)</f>
        <v/>
      </c>
      <c r="G3442" s="116">
        <f>+'Ark1'!R5250</f>
        <v>0</v>
      </c>
      <c r="H3442" s="116">
        <f>+'Ark1'!S5250</f>
        <v>0</v>
      </c>
      <c r="I3442" s="222" t="str">
        <f>+IF(G3442=0,"",'Ark1'!AA5250)</f>
        <v/>
      </c>
      <c r="J3442" s="222" t="str">
        <f>+IF(G3442=0,"",'Ark1'!AB5250)</f>
        <v/>
      </c>
      <c r="K3442" s="114" t="str">
        <f>+IF(G3442=0,"",'Ark1'!U5250)</f>
        <v/>
      </c>
      <c r="L3442" s="222" t="str">
        <f>+IF(G3442=0,"",'Ark1'!W5250)</f>
        <v/>
      </c>
      <c r="M3442" s="222" t="str">
        <f>+IF(G3442=0,"",'Ark1'!X5250)</f>
        <v/>
      </c>
      <c r="N3442" s="114" t="str">
        <f>+IF(G3442=0,"",'Ark1'!Y5250)</f>
        <v/>
      </c>
      <c r="O3442" s="116" t="str">
        <f>+IF(G3442=0,"",'Ark1'!Z5250)</f>
        <v/>
      </c>
      <c r="P3442" s="116" t="str">
        <f t="shared" si="56"/>
        <v/>
      </c>
      <c r="Q3442" s="114" t="str">
        <f>+IF(G3442=0,"",'Ark1'!T5250)</f>
        <v/>
      </c>
      <c r="R3442" s="222" t="str">
        <f>+IF(G3442=0,"",'Ark1'!V5250)</f>
        <v/>
      </c>
      <c r="S3442" s="32"/>
    </row>
    <row r="3443" spans="1:19" x14ac:dyDescent="0.5">
      <c r="A3443" s="32"/>
      <c r="B3443" s="297" t="str">
        <f>+IF(E3443=2012,VLOOKUP(D3443,K_navn!$A$2:$C$359,2),"")</f>
        <v>Hadsel</v>
      </c>
      <c r="C3443" s="297" t="str">
        <f>+IF(E3443=2012,VLOOKUP(D3443,K_navn!$A$2:$C$359,3),"")</f>
        <v>Nordland</v>
      </c>
      <c r="D3443" s="115">
        <f>+'Ark1'!P5251</f>
        <v>1866</v>
      </c>
      <c r="E3443" s="115">
        <f>+'Ark1'!C5251</f>
        <v>2012</v>
      </c>
      <c r="F3443" s="116" t="str">
        <f>+IF('Ark1'!Q5251=0,"",'Ark1'!Q5251)</f>
        <v/>
      </c>
      <c r="G3443" s="116">
        <f>+'Ark1'!R5251</f>
        <v>0</v>
      </c>
      <c r="H3443" s="116">
        <f>+'Ark1'!S5251</f>
        <v>0</v>
      </c>
      <c r="I3443" s="222" t="str">
        <f>+IF(G3443=0,"",'Ark1'!AA5251)</f>
        <v/>
      </c>
      <c r="J3443" s="222" t="str">
        <f>+IF(G3443=0,"",'Ark1'!AB5251)</f>
        <v/>
      </c>
      <c r="K3443" s="114" t="str">
        <f>+IF(G3443=0,"",'Ark1'!U5251)</f>
        <v/>
      </c>
      <c r="L3443" s="222" t="str">
        <f>+IF(G3443=0,"",'Ark1'!W5251)</f>
        <v/>
      </c>
      <c r="M3443" s="222" t="str">
        <f>+IF(G3443=0,"",'Ark1'!X5251)</f>
        <v/>
      </c>
      <c r="N3443" s="114" t="str">
        <f>+IF(G3443=0,"",'Ark1'!Y5251)</f>
        <v/>
      </c>
      <c r="O3443" s="116" t="str">
        <f>+IF(G3443=0,"",'Ark1'!Z5251)</f>
        <v/>
      </c>
      <c r="P3443" s="116" t="str">
        <f t="shared" si="56"/>
        <v/>
      </c>
      <c r="Q3443" s="114" t="str">
        <f>+IF(G3443=0,"",'Ark1'!T5251)</f>
        <v/>
      </c>
      <c r="R3443" s="222" t="str">
        <f>+IF(G3443=0,"",'Ark1'!V5251)</f>
        <v/>
      </c>
      <c r="S3443" s="32"/>
    </row>
    <row r="3444" spans="1:19" x14ac:dyDescent="0.5">
      <c r="A3444" s="32"/>
      <c r="B3444" s="297" t="str">
        <f>+IF(E3444=2012,VLOOKUP(D3444,K_navn!$A$2:$C$359,2),"")</f>
        <v/>
      </c>
      <c r="C3444" s="297" t="str">
        <f>+IF(E3444=2012,VLOOKUP(D3444,K_navn!$A$2:$C$359,3),"")</f>
        <v/>
      </c>
      <c r="D3444" s="115">
        <f>+'Ark1'!P5252</f>
        <v>1866</v>
      </c>
      <c r="E3444" s="115">
        <f>+'Ark1'!C5252</f>
        <v>2013</v>
      </c>
      <c r="F3444" s="116" t="str">
        <f>+IF('Ark1'!Q5252=0,"",'Ark1'!Q5252)</f>
        <v/>
      </c>
      <c r="G3444" s="116">
        <f>+'Ark1'!R5252</f>
        <v>0</v>
      </c>
      <c r="H3444" s="116">
        <f>+'Ark1'!S5252</f>
        <v>0</v>
      </c>
      <c r="I3444" s="222" t="str">
        <f>+IF(G3444=0,"",'Ark1'!AA5252)</f>
        <v/>
      </c>
      <c r="J3444" s="222" t="str">
        <f>+IF(G3444=0,"",'Ark1'!AB5252)</f>
        <v/>
      </c>
      <c r="K3444" s="114" t="str">
        <f>+IF(G3444=0,"",'Ark1'!U5252)</f>
        <v/>
      </c>
      <c r="L3444" s="222" t="str">
        <f>+IF(G3444=0,"",'Ark1'!W5252)</f>
        <v/>
      </c>
      <c r="M3444" s="222" t="str">
        <f>+IF(G3444=0,"",'Ark1'!X5252)</f>
        <v/>
      </c>
      <c r="N3444" s="114" t="str">
        <f>+IF(G3444=0,"",'Ark1'!Y5252)</f>
        <v/>
      </c>
      <c r="O3444" s="116" t="str">
        <f>+IF(G3444=0,"",'Ark1'!Z5252)</f>
        <v/>
      </c>
      <c r="P3444" s="116" t="str">
        <f t="shared" si="56"/>
        <v/>
      </c>
      <c r="Q3444" s="114" t="str">
        <f>+IF(G3444=0,"",'Ark1'!T5252)</f>
        <v/>
      </c>
      <c r="R3444" s="222" t="str">
        <f>+IF(G3444=0,"",'Ark1'!V5252)</f>
        <v/>
      </c>
      <c r="S3444" s="32"/>
    </row>
    <row r="3445" spans="1:19" x14ac:dyDescent="0.5">
      <c r="A3445" s="32"/>
      <c r="B3445" s="297" t="str">
        <f>+IF(E3445=2012,VLOOKUP(D3445,K_navn!$A$2:$C$359,2),"")</f>
        <v/>
      </c>
      <c r="C3445" s="297" t="str">
        <f>+IF(E3445=2012,VLOOKUP(D3445,K_navn!$A$2:$C$359,3),"")</f>
        <v/>
      </c>
      <c r="D3445" s="115">
        <f>+'Ark1'!P5253</f>
        <v>1866</v>
      </c>
      <c r="E3445" s="115">
        <f>+'Ark1'!C5253</f>
        <v>2014</v>
      </c>
      <c r="F3445" s="116" t="str">
        <f>+IF('Ark1'!Q5253=0,"",'Ark1'!Q5253)</f>
        <v/>
      </c>
      <c r="G3445" s="116">
        <f>+'Ark1'!R5253</f>
        <v>0</v>
      </c>
      <c r="H3445" s="116">
        <f>+'Ark1'!S5253</f>
        <v>0</v>
      </c>
      <c r="I3445" s="222" t="str">
        <f>+IF(G3445=0,"",'Ark1'!AA5253)</f>
        <v/>
      </c>
      <c r="J3445" s="222" t="str">
        <f>+IF(G3445=0,"",'Ark1'!AB5253)</f>
        <v/>
      </c>
      <c r="K3445" s="114" t="str">
        <f>+IF(G3445=0,"",'Ark1'!U5253)</f>
        <v/>
      </c>
      <c r="L3445" s="222" t="str">
        <f>+IF(G3445=0,"",'Ark1'!W5253)</f>
        <v/>
      </c>
      <c r="M3445" s="222" t="str">
        <f>+IF(G3445=0,"",'Ark1'!X5253)</f>
        <v/>
      </c>
      <c r="N3445" s="114" t="str">
        <f>+IF(G3445=0,"",'Ark1'!Y5253)</f>
        <v/>
      </c>
      <c r="O3445" s="116" t="str">
        <f>+IF(G3445=0,"",'Ark1'!Z5253)</f>
        <v/>
      </c>
      <c r="P3445" s="116" t="str">
        <f t="shared" si="56"/>
        <v/>
      </c>
      <c r="Q3445" s="114" t="str">
        <f>+IF(G3445=0,"",'Ark1'!T5253)</f>
        <v/>
      </c>
      <c r="R3445" s="222" t="str">
        <f>+IF(G3445=0,"",'Ark1'!V5253)</f>
        <v/>
      </c>
      <c r="S3445" s="32"/>
    </row>
    <row r="3446" spans="1:19" x14ac:dyDescent="0.5">
      <c r="A3446" s="32"/>
      <c r="B3446" s="297" t="str">
        <f>+IF(E3446=2012,VLOOKUP(D3446,K_navn!$A$2:$C$359,2),"")</f>
        <v/>
      </c>
      <c r="C3446" s="297" t="str">
        <f>+IF(E3446=2012,VLOOKUP(D3446,K_navn!$A$2:$C$359,3),"")</f>
        <v/>
      </c>
      <c r="D3446" s="115">
        <f>+'Ark1'!P5254</f>
        <v>1866</v>
      </c>
      <c r="E3446" s="115">
        <f>+'Ark1'!C5254</f>
        <v>2015</v>
      </c>
      <c r="F3446" s="116" t="str">
        <f>+IF('Ark1'!Q5254=0,"",'Ark1'!Q5254)</f>
        <v/>
      </c>
      <c r="G3446" s="116">
        <f>+'Ark1'!R5254</f>
        <v>0</v>
      </c>
      <c r="H3446" s="116">
        <f>+'Ark1'!S5254</f>
        <v>0</v>
      </c>
      <c r="I3446" s="222" t="str">
        <f>+IF(G3446=0,"",'Ark1'!AA5254)</f>
        <v/>
      </c>
      <c r="J3446" s="222" t="str">
        <f>+IF(G3446=0,"",'Ark1'!AB5254)</f>
        <v/>
      </c>
      <c r="K3446" s="114" t="str">
        <f>+IF(G3446=0,"",'Ark1'!U5254)</f>
        <v/>
      </c>
      <c r="L3446" s="222" t="str">
        <f>+IF(G3446=0,"",'Ark1'!W5254)</f>
        <v/>
      </c>
      <c r="M3446" s="222" t="str">
        <f>+IF(G3446=0,"",'Ark1'!X5254)</f>
        <v/>
      </c>
      <c r="N3446" s="114" t="str">
        <f>+IF(G3446=0,"",'Ark1'!Y5254)</f>
        <v/>
      </c>
      <c r="O3446" s="116" t="str">
        <f>+IF(G3446=0,"",'Ark1'!Z5254)</f>
        <v/>
      </c>
      <c r="P3446" s="116" t="str">
        <f t="shared" si="56"/>
        <v/>
      </c>
      <c r="Q3446" s="114" t="str">
        <f>+IF(G3446=0,"",'Ark1'!T5254)</f>
        <v/>
      </c>
      <c r="R3446" s="222" t="str">
        <f>+IF(G3446=0,"",'Ark1'!V5254)</f>
        <v/>
      </c>
      <c r="S3446" s="32"/>
    </row>
    <row r="3447" spans="1:19" x14ac:dyDescent="0.5">
      <c r="A3447" s="32"/>
      <c r="B3447" s="297" t="str">
        <f>+IF(E3447=2012,VLOOKUP(D3447,K_navn!$A$2:$C$359,2),"")</f>
        <v/>
      </c>
      <c r="C3447" s="297" t="str">
        <f>+IF(E3447=2012,VLOOKUP(D3447,K_navn!$A$2:$C$359,3),"")</f>
        <v/>
      </c>
      <c r="D3447" s="115">
        <f>+'Ark1'!P5255</f>
        <v>1866</v>
      </c>
      <c r="E3447" s="115">
        <f>+'Ark1'!C5255</f>
        <v>2016</v>
      </c>
      <c r="F3447" s="116" t="str">
        <f>+IF('Ark1'!Q5255=0,"",'Ark1'!Q5255)</f>
        <v/>
      </c>
      <c r="G3447" s="116">
        <f>+'Ark1'!R5255</f>
        <v>0</v>
      </c>
      <c r="H3447" s="116">
        <f>+'Ark1'!S5255</f>
        <v>0</v>
      </c>
      <c r="I3447" s="222" t="str">
        <f>+IF(G3447=0,"",'Ark1'!AA5255)</f>
        <v/>
      </c>
      <c r="J3447" s="222" t="str">
        <f>+IF(G3447=0,"",'Ark1'!AB5255)</f>
        <v/>
      </c>
      <c r="K3447" s="114" t="str">
        <f>+IF(G3447=0,"",'Ark1'!U5255)</f>
        <v/>
      </c>
      <c r="L3447" s="222" t="str">
        <f>+IF(G3447=0,"",'Ark1'!W5255)</f>
        <v/>
      </c>
      <c r="M3447" s="222" t="str">
        <f>+IF(G3447=0,"",'Ark1'!X5255)</f>
        <v/>
      </c>
      <c r="N3447" s="114" t="str">
        <f>+IF(G3447=0,"",'Ark1'!Y5255)</f>
        <v/>
      </c>
      <c r="O3447" s="116" t="str">
        <f>+IF(G3447=0,"",'Ark1'!Z5255)</f>
        <v/>
      </c>
      <c r="P3447" s="116" t="str">
        <f t="shared" si="56"/>
        <v/>
      </c>
      <c r="Q3447" s="114" t="str">
        <f>+IF(G3447=0,"",'Ark1'!T5255)</f>
        <v/>
      </c>
      <c r="R3447" s="222" t="str">
        <f>+IF(G3447=0,"",'Ark1'!V5255)</f>
        <v/>
      </c>
      <c r="S3447" s="32"/>
    </row>
    <row r="3448" spans="1:19" x14ac:dyDescent="0.5">
      <c r="A3448" s="32"/>
      <c r="B3448" s="297" t="str">
        <f>+IF(E3448=2012,VLOOKUP(D3448,K_navn!$A$2:$C$359,2),"")</f>
        <v/>
      </c>
      <c r="C3448" s="297" t="str">
        <f>+IF(E3448=2012,VLOOKUP(D3448,K_navn!$A$2:$C$359,3),"")</f>
        <v/>
      </c>
      <c r="D3448" s="115">
        <f>+'Ark1'!P5256</f>
        <v>1866</v>
      </c>
      <c r="E3448" s="115">
        <f>+'Ark1'!C5256</f>
        <v>2017</v>
      </c>
      <c r="F3448" s="116" t="str">
        <f>+IF('Ark1'!Q5256=0,"",'Ark1'!Q5256)</f>
        <v/>
      </c>
      <c r="G3448" s="116">
        <f>+'Ark1'!R5256</f>
        <v>0</v>
      </c>
      <c r="H3448" s="116">
        <f>+'Ark1'!S5256</f>
        <v>0</v>
      </c>
      <c r="I3448" s="222" t="str">
        <f>+IF(G3448=0,"",'Ark1'!AA5256)</f>
        <v/>
      </c>
      <c r="J3448" s="222" t="str">
        <f>+IF(G3448=0,"",'Ark1'!AB5256)</f>
        <v/>
      </c>
      <c r="K3448" s="114" t="str">
        <f>+IF(G3448=0,"",'Ark1'!U5256)</f>
        <v/>
      </c>
      <c r="L3448" s="222" t="str">
        <f>+IF(G3448=0,"",'Ark1'!W5256)</f>
        <v/>
      </c>
      <c r="M3448" s="222" t="str">
        <f>+IF(G3448=0,"",'Ark1'!X5256)</f>
        <v/>
      </c>
      <c r="N3448" s="114" t="str">
        <f>+IF(G3448=0,"",'Ark1'!Y5256)</f>
        <v/>
      </c>
      <c r="O3448" s="116" t="str">
        <f>+IF(G3448=0,"",'Ark1'!Z5256)</f>
        <v/>
      </c>
      <c r="P3448" s="116" t="str">
        <f t="shared" si="56"/>
        <v/>
      </c>
      <c r="Q3448" s="114" t="str">
        <f>+IF(G3448=0,"",'Ark1'!T5256)</f>
        <v/>
      </c>
      <c r="R3448" s="222" t="str">
        <f>+IF(G3448=0,"",'Ark1'!V5256)</f>
        <v/>
      </c>
      <c r="S3448" s="32"/>
    </row>
    <row r="3449" spans="1:19" x14ac:dyDescent="0.5">
      <c r="A3449" s="32"/>
      <c r="B3449" s="297" t="str">
        <f>+IF(E3449=2012,VLOOKUP(D3449,K_navn!$A$2:$C$359,2),"")</f>
        <v/>
      </c>
      <c r="C3449" s="297" t="str">
        <f>+IF(E3449=2012,VLOOKUP(D3449,K_navn!$A$2:$C$359,3),"")</f>
        <v/>
      </c>
      <c r="D3449" s="115">
        <f>+'Ark1'!P5257</f>
        <v>1866</v>
      </c>
      <c r="E3449" s="115">
        <f>+'Ark1'!C5257</f>
        <v>2018</v>
      </c>
      <c r="F3449" s="116" t="str">
        <f>+IF('Ark1'!Q5257=0,"",'Ark1'!Q5257)</f>
        <v/>
      </c>
      <c r="G3449" s="116">
        <f>+'Ark1'!R5257</f>
        <v>0</v>
      </c>
      <c r="H3449" s="116">
        <f>+'Ark1'!S5257</f>
        <v>0</v>
      </c>
      <c r="I3449" s="222" t="str">
        <f>+IF(G3449=0,"",'Ark1'!AA5257)</f>
        <v/>
      </c>
      <c r="J3449" s="222" t="str">
        <f>+IF(G3449=0,"",'Ark1'!AB5257)</f>
        <v/>
      </c>
      <c r="K3449" s="114" t="str">
        <f>+IF(G3449=0,"",'Ark1'!U5257)</f>
        <v/>
      </c>
      <c r="L3449" s="222" t="str">
        <f>+IF(G3449=0,"",'Ark1'!W5257)</f>
        <v/>
      </c>
      <c r="M3449" s="222" t="str">
        <f>+IF(G3449=0,"",'Ark1'!X5257)</f>
        <v/>
      </c>
      <c r="N3449" s="114" t="str">
        <f>+IF(G3449=0,"",'Ark1'!Y5257)</f>
        <v/>
      </c>
      <c r="O3449" s="116" t="str">
        <f>+IF(G3449=0,"",'Ark1'!Z5257)</f>
        <v/>
      </c>
      <c r="P3449" s="116" t="str">
        <f t="shared" si="56"/>
        <v/>
      </c>
      <c r="Q3449" s="114" t="str">
        <f>+IF(G3449=0,"",'Ark1'!T5257)</f>
        <v/>
      </c>
      <c r="R3449" s="222" t="str">
        <f>+IF(G3449=0,"",'Ark1'!V5257)</f>
        <v/>
      </c>
      <c r="S3449" s="32"/>
    </row>
    <row r="3450" spans="1:19" x14ac:dyDescent="0.5">
      <c r="A3450" s="32"/>
      <c r="B3450" s="297" t="str">
        <f>+IF(E3450=2012,VLOOKUP(D3450,K_navn!$A$2:$C$359,2),"")</f>
        <v/>
      </c>
      <c r="C3450" s="297" t="str">
        <f>+IF(E3450=2012,VLOOKUP(D3450,K_navn!$A$2:$C$359,3),"")</f>
        <v/>
      </c>
      <c r="D3450" s="115">
        <f>+'Ark1'!P5258</f>
        <v>1866</v>
      </c>
      <c r="E3450" s="115">
        <f>+'Ark1'!C5258</f>
        <v>2019</v>
      </c>
      <c r="F3450" s="116" t="str">
        <f>+IF('Ark1'!Q5258=0,"",'Ark1'!Q5258)</f>
        <v/>
      </c>
      <c r="G3450" s="116">
        <f>+'Ark1'!R5258</f>
        <v>0</v>
      </c>
      <c r="H3450" s="116">
        <f>+'Ark1'!S5258</f>
        <v>0</v>
      </c>
      <c r="I3450" s="222" t="str">
        <f>+IF(G3450=0,"",'Ark1'!AA5258)</f>
        <v/>
      </c>
      <c r="J3450" s="222" t="str">
        <f>+IF(G3450=0,"",'Ark1'!AB5258)</f>
        <v/>
      </c>
      <c r="K3450" s="114" t="str">
        <f>+IF(G3450=0,"",'Ark1'!U5258)</f>
        <v/>
      </c>
      <c r="L3450" s="222" t="str">
        <f>+IF(G3450=0,"",'Ark1'!W5258)</f>
        <v/>
      </c>
      <c r="M3450" s="222" t="str">
        <f>+IF(G3450=0,"",'Ark1'!X5258)</f>
        <v/>
      </c>
      <c r="N3450" s="114" t="str">
        <f>+IF(G3450=0,"",'Ark1'!Y5258)</f>
        <v/>
      </c>
      <c r="O3450" s="116" t="str">
        <f>+IF(G3450=0,"",'Ark1'!Z5258)</f>
        <v/>
      </c>
      <c r="P3450" s="116" t="str">
        <f t="shared" si="56"/>
        <v/>
      </c>
      <c r="Q3450" s="114" t="str">
        <f>+IF(G3450=0,"",'Ark1'!T5258)</f>
        <v/>
      </c>
      <c r="R3450" s="222" t="str">
        <f>+IF(G3450=0,"",'Ark1'!V5258)</f>
        <v/>
      </c>
      <c r="S3450" s="32"/>
    </row>
    <row r="3451" spans="1:19" x14ac:dyDescent="0.5">
      <c r="A3451" s="32"/>
      <c r="B3451" s="297" t="str">
        <f>+IF(E3451=2012,VLOOKUP(D3451,K_navn!$A$2:$C$359,2),"")</f>
        <v/>
      </c>
      <c r="C3451" s="297" t="str">
        <f>+IF(E3451=2012,VLOOKUP(D3451,K_navn!$A$2:$C$359,3),"")</f>
        <v/>
      </c>
      <c r="D3451" s="115">
        <f>+'Ark1'!P5259</f>
        <v>1866</v>
      </c>
      <c r="E3451" s="115">
        <f>+'Ark1'!C5259</f>
        <v>2020</v>
      </c>
      <c r="F3451" s="116" t="str">
        <f>+IF('Ark1'!Q5259=0,"",'Ark1'!Q5259)</f>
        <v/>
      </c>
      <c r="G3451" s="116">
        <f>+'Ark1'!R5259</f>
        <v>0</v>
      </c>
      <c r="H3451" s="116">
        <f>+'Ark1'!S5259</f>
        <v>0</v>
      </c>
      <c r="I3451" s="222" t="str">
        <f>+IF(G3451=0,"",'Ark1'!AA5259)</f>
        <v/>
      </c>
      <c r="J3451" s="222" t="str">
        <f>+IF(G3451=0,"",'Ark1'!AB5259)</f>
        <v/>
      </c>
      <c r="K3451" s="114" t="str">
        <f>+IF(G3451=0,"",'Ark1'!U5259)</f>
        <v/>
      </c>
      <c r="L3451" s="222" t="str">
        <f>+IF(G3451=0,"",'Ark1'!W5259)</f>
        <v/>
      </c>
      <c r="M3451" s="222" t="str">
        <f>+IF(G3451=0,"",'Ark1'!X5259)</f>
        <v/>
      </c>
      <c r="N3451" s="114" t="str">
        <f>+IF(G3451=0,"",'Ark1'!Y5259)</f>
        <v/>
      </c>
      <c r="O3451" s="116" t="str">
        <f>+IF(G3451=0,"",'Ark1'!Z5259)</f>
        <v/>
      </c>
      <c r="P3451" s="116" t="str">
        <f t="shared" si="56"/>
        <v/>
      </c>
      <c r="Q3451" s="114" t="str">
        <f>+IF(G3451=0,"",'Ark1'!T5259)</f>
        <v/>
      </c>
      <c r="R3451" s="222" t="str">
        <f>+IF(G3451=0,"",'Ark1'!V5259)</f>
        <v/>
      </c>
      <c r="S3451" s="32"/>
    </row>
    <row r="3452" spans="1:19" x14ac:dyDescent="0.5">
      <c r="A3452" s="32"/>
      <c r="B3452" s="297" t="str">
        <f>+IF(E3452=2012,VLOOKUP(D3452,K_navn!$A$2:$C$359,2),"")</f>
        <v/>
      </c>
      <c r="C3452" s="297" t="str">
        <f>+IF(E3452=2012,VLOOKUP(D3452,K_navn!$A$2:$C$359,3),"")</f>
        <v/>
      </c>
      <c r="D3452" s="115">
        <f>+'Ark1'!P5260</f>
        <v>1866</v>
      </c>
      <c r="E3452" s="115">
        <f>+'Ark1'!C5260</f>
        <v>2021</v>
      </c>
      <c r="F3452" s="116" t="str">
        <f>+IF('Ark1'!Q5260=0,"",'Ark1'!Q5260)</f>
        <v/>
      </c>
      <c r="G3452" s="116">
        <f>+'Ark1'!R5260</f>
        <v>0</v>
      </c>
      <c r="H3452" s="116">
        <f>+'Ark1'!S5260</f>
        <v>0</v>
      </c>
      <c r="I3452" s="222" t="str">
        <f>+IF(G3452=0,"",'Ark1'!AA5260)</f>
        <v/>
      </c>
      <c r="J3452" s="222" t="str">
        <f>+IF(G3452=0,"",'Ark1'!AB5260)</f>
        <v/>
      </c>
      <c r="K3452" s="114" t="str">
        <f>+IF(G3452=0,"",'Ark1'!U5260)</f>
        <v/>
      </c>
      <c r="L3452" s="222" t="str">
        <f>+IF(G3452=0,"",'Ark1'!W5260)</f>
        <v/>
      </c>
      <c r="M3452" s="222" t="str">
        <f>+IF(G3452=0,"",'Ark1'!X5260)</f>
        <v/>
      </c>
      <c r="N3452" s="114" t="str">
        <f>+IF(G3452=0,"",'Ark1'!Y5260)</f>
        <v/>
      </c>
      <c r="O3452" s="116" t="str">
        <f>+IF(G3452=0,"",'Ark1'!Z5260)</f>
        <v/>
      </c>
      <c r="P3452" s="116" t="str">
        <f t="shared" si="56"/>
        <v/>
      </c>
      <c r="Q3452" s="114" t="str">
        <f>+IF(G3452=0,"",'Ark1'!T5260)</f>
        <v/>
      </c>
      <c r="R3452" s="222" t="str">
        <f>+IF(G3452=0,"",'Ark1'!V5260)</f>
        <v/>
      </c>
      <c r="S3452" s="32"/>
    </row>
    <row r="3453" spans="1:19" x14ac:dyDescent="0.5">
      <c r="A3453" s="32"/>
      <c r="B3453" s="297" t="str">
        <f>+IF(E3453=2012,VLOOKUP(D3453,K_navn!$A$2:$C$359,2),"")</f>
        <v/>
      </c>
      <c r="C3453" s="297" t="str">
        <f>+IF(E3453=2012,VLOOKUP(D3453,K_navn!$A$2:$C$359,3),"")</f>
        <v/>
      </c>
      <c r="D3453" s="115">
        <f>+'Ark1'!P5261</f>
        <v>1866</v>
      </c>
      <c r="E3453" s="115">
        <f>+'Ark1'!C5261</f>
        <v>2022</v>
      </c>
      <c r="F3453" s="116" t="str">
        <f>+IF('Ark1'!Q5261=0,"",'Ark1'!Q5261)</f>
        <v/>
      </c>
      <c r="G3453" s="116">
        <f>+'Ark1'!R5261</f>
        <v>0</v>
      </c>
      <c r="H3453" s="116">
        <f>+'Ark1'!S5261</f>
        <v>0</v>
      </c>
      <c r="I3453" s="222" t="str">
        <f>+IF(G3453=0,"",'Ark1'!AA5261)</f>
        <v/>
      </c>
      <c r="J3453" s="222" t="str">
        <f>+IF(G3453=0,"",'Ark1'!AB5261)</f>
        <v/>
      </c>
      <c r="K3453" s="114" t="str">
        <f>+IF(G3453=0,"",'Ark1'!U5261)</f>
        <v/>
      </c>
      <c r="L3453" s="222" t="str">
        <f>+IF(G3453=0,"",'Ark1'!W5261)</f>
        <v/>
      </c>
      <c r="M3453" s="222" t="str">
        <f>+IF(G3453=0,"",'Ark1'!X5261)</f>
        <v/>
      </c>
      <c r="N3453" s="114" t="str">
        <f>+IF(G3453=0,"",'Ark1'!Y5261)</f>
        <v/>
      </c>
      <c r="O3453" s="116" t="str">
        <f>+IF(G3453=0,"",'Ark1'!Z5261)</f>
        <v/>
      </c>
      <c r="P3453" s="116" t="str">
        <f t="shared" si="56"/>
        <v/>
      </c>
      <c r="Q3453" s="114" t="str">
        <f>+IF(G3453=0,"",'Ark1'!T5261)</f>
        <v/>
      </c>
      <c r="R3453" s="222" t="str">
        <f>+IF(G3453=0,"",'Ark1'!V5261)</f>
        <v/>
      </c>
      <c r="S3453" s="32"/>
    </row>
    <row r="3454" spans="1:19" x14ac:dyDescent="0.5">
      <c r="A3454" s="32"/>
      <c r="B3454" s="297" t="str">
        <f>+IF(E3454=2012,VLOOKUP(D3454,K_navn!$A$2:$C$359,2),"")</f>
        <v>Bø</v>
      </c>
      <c r="C3454" s="297" t="str">
        <f>+IF(E3454=2012,VLOOKUP(D3454,K_navn!$A$2:$C$359,3),"")</f>
        <v>Nordland</v>
      </c>
      <c r="D3454" s="115">
        <f>+'Ark1'!P5262</f>
        <v>1867</v>
      </c>
      <c r="E3454" s="115">
        <f>+'Ark1'!C5262</f>
        <v>2012</v>
      </c>
      <c r="F3454" s="116" t="str">
        <f>+IF('Ark1'!Q5262=0,"",'Ark1'!Q5262)</f>
        <v/>
      </c>
      <c r="G3454" s="116">
        <f>+'Ark1'!R5262</f>
        <v>0</v>
      </c>
      <c r="H3454" s="116">
        <f>+'Ark1'!S5262</f>
        <v>0</v>
      </c>
      <c r="I3454" s="222" t="str">
        <f>+IF(G3454=0,"",'Ark1'!AA5262)</f>
        <v/>
      </c>
      <c r="J3454" s="222" t="str">
        <f>+IF(G3454=0,"",'Ark1'!AB5262)</f>
        <v/>
      </c>
      <c r="K3454" s="114" t="str">
        <f>+IF(G3454=0,"",'Ark1'!U5262)</f>
        <v/>
      </c>
      <c r="L3454" s="222" t="str">
        <f>+IF(G3454=0,"",'Ark1'!W5262)</f>
        <v/>
      </c>
      <c r="M3454" s="222" t="str">
        <f>+IF(G3454=0,"",'Ark1'!X5262)</f>
        <v/>
      </c>
      <c r="N3454" s="114" t="str">
        <f>+IF(G3454=0,"",'Ark1'!Y5262)</f>
        <v/>
      </c>
      <c r="O3454" s="116" t="str">
        <f>+IF(G3454=0,"",'Ark1'!Z5262)</f>
        <v/>
      </c>
      <c r="P3454" s="116" t="str">
        <f t="shared" si="56"/>
        <v/>
      </c>
      <c r="Q3454" s="114" t="str">
        <f>+IF(G3454=0,"",'Ark1'!T5262)</f>
        <v/>
      </c>
      <c r="R3454" s="222" t="str">
        <f>+IF(G3454=0,"",'Ark1'!V5262)</f>
        <v/>
      </c>
      <c r="S3454" s="32"/>
    </row>
    <row r="3455" spans="1:19" x14ac:dyDescent="0.5">
      <c r="A3455" s="32"/>
      <c r="B3455" s="297" t="str">
        <f>+IF(E3455=2012,VLOOKUP(D3455,K_navn!$A$2:$C$359,2),"")</f>
        <v/>
      </c>
      <c r="C3455" s="297" t="str">
        <f>+IF(E3455=2012,VLOOKUP(D3455,K_navn!$A$2:$C$359,3),"")</f>
        <v/>
      </c>
      <c r="D3455" s="115">
        <f>+'Ark1'!P5263</f>
        <v>1867</v>
      </c>
      <c r="E3455" s="115">
        <f>+'Ark1'!C5263</f>
        <v>2013</v>
      </c>
      <c r="F3455" s="116" t="str">
        <f>+IF('Ark1'!Q5263=0,"",'Ark1'!Q5263)</f>
        <v/>
      </c>
      <c r="G3455" s="116">
        <f>+'Ark1'!R5263</f>
        <v>0</v>
      </c>
      <c r="H3455" s="116">
        <f>+'Ark1'!S5263</f>
        <v>0</v>
      </c>
      <c r="I3455" s="222" t="str">
        <f>+IF(G3455=0,"",'Ark1'!AA5263)</f>
        <v/>
      </c>
      <c r="J3455" s="222" t="str">
        <f>+IF(G3455=0,"",'Ark1'!AB5263)</f>
        <v/>
      </c>
      <c r="K3455" s="114" t="str">
        <f>+IF(G3455=0,"",'Ark1'!U5263)</f>
        <v/>
      </c>
      <c r="L3455" s="222" t="str">
        <f>+IF(G3455=0,"",'Ark1'!W5263)</f>
        <v/>
      </c>
      <c r="M3455" s="222" t="str">
        <f>+IF(G3455=0,"",'Ark1'!X5263)</f>
        <v/>
      </c>
      <c r="N3455" s="114" t="str">
        <f>+IF(G3455=0,"",'Ark1'!Y5263)</f>
        <v/>
      </c>
      <c r="O3455" s="116" t="str">
        <f>+IF(G3455=0,"",'Ark1'!Z5263)</f>
        <v/>
      </c>
      <c r="P3455" s="116" t="str">
        <f t="shared" si="56"/>
        <v/>
      </c>
      <c r="Q3455" s="114" t="str">
        <f>+IF(G3455=0,"",'Ark1'!T5263)</f>
        <v/>
      </c>
      <c r="R3455" s="222" t="str">
        <f>+IF(G3455=0,"",'Ark1'!V5263)</f>
        <v/>
      </c>
      <c r="S3455" s="32"/>
    </row>
    <row r="3456" spans="1:19" x14ac:dyDescent="0.5">
      <c r="A3456" s="32"/>
      <c r="B3456" s="297" t="str">
        <f>+IF(E3456=2012,VLOOKUP(D3456,K_navn!$A$2:$C$359,2),"")</f>
        <v/>
      </c>
      <c r="C3456" s="297" t="str">
        <f>+IF(E3456=2012,VLOOKUP(D3456,K_navn!$A$2:$C$359,3),"")</f>
        <v/>
      </c>
      <c r="D3456" s="115">
        <f>+'Ark1'!P5264</f>
        <v>1867</v>
      </c>
      <c r="E3456" s="115">
        <f>+'Ark1'!C5264</f>
        <v>2014</v>
      </c>
      <c r="F3456" s="116" t="str">
        <f>+IF('Ark1'!Q5264=0,"",'Ark1'!Q5264)</f>
        <v/>
      </c>
      <c r="G3456" s="116">
        <f>+'Ark1'!R5264</f>
        <v>0</v>
      </c>
      <c r="H3456" s="116">
        <f>+'Ark1'!S5264</f>
        <v>0</v>
      </c>
      <c r="I3456" s="222" t="str">
        <f>+IF(G3456=0,"",'Ark1'!AA5264)</f>
        <v/>
      </c>
      <c r="J3456" s="222" t="str">
        <f>+IF(G3456=0,"",'Ark1'!AB5264)</f>
        <v/>
      </c>
      <c r="K3456" s="114" t="str">
        <f>+IF(G3456=0,"",'Ark1'!U5264)</f>
        <v/>
      </c>
      <c r="L3456" s="222" t="str">
        <f>+IF(G3456=0,"",'Ark1'!W5264)</f>
        <v/>
      </c>
      <c r="M3456" s="222" t="str">
        <f>+IF(G3456=0,"",'Ark1'!X5264)</f>
        <v/>
      </c>
      <c r="N3456" s="114" t="str">
        <f>+IF(G3456=0,"",'Ark1'!Y5264)</f>
        <v/>
      </c>
      <c r="O3456" s="116" t="str">
        <f>+IF(G3456=0,"",'Ark1'!Z5264)</f>
        <v/>
      </c>
      <c r="P3456" s="116" t="str">
        <f t="shared" si="56"/>
        <v/>
      </c>
      <c r="Q3456" s="114" t="str">
        <f>+IF(G3456=0,"",'Ark1'!T5264)</f>
        <v/>
      </c>
      <c r="R3456" s="222" t="str">
        <f>+IF(G3456=0,"",'Ark1'!V5264)</f>
        <v/>
      </c>
      <c r="S3456" s="32"/>
    </row>
    <row r="3457" spans="1:19" x14ac:dyDescent="0.5">
      <c r="A3457" s="32"/>
      <c r="B3457" s="297" t="str">
        <f>+IF(E3457=2012,VLOOKUP(D3457,K_navn!$A$2:$C$359,2),"")</f>
        <v/>
      </c>
      <c r="C3457" s="297" t="str">
        <f>+IF(E3457=2012,VLOOKUP(D3457,K_navn!$A$2:$C$359,3),"")</f>
        <v/>
      </c>
      <c r="D3457" s="115">
        <f>+'Ark1'!P5265</f>
        <v>1867</v>
      </c>
      <c r="E3457" s="115">
        <f>+'Ark1'!C5265</f>
        <v>2015</v>
      </c>
      <c r="F3457" s="116" t="str">
        <f>+IF('Ark1'!Q5265=0,"",'Ark1'!Q5265)</f>
        <v/>
      </c>
      <c r="G3457" s="116">
        <f>+'Ark1'!R5265</f>
        <v>0</v>
      </c>
      <c r="H3457" s="116">
        <f>+'Ark1'!S5265</f>
        <v>0</v>
      </c>
      <c r="I3457" s="222" t="str">
        <f>+IF(G3457=0,"",'Ark1'!AA5265)</f>
        <v/>
      </c>
      <c r="J3457" s="222" t="str">
        <f>+IF(G3457=0,"",'Ark1'!AB5265)</f>
        <v/>
      </c>
      <c r="K3457" s="114" t="str">
        <f>+IF(G3457=0,"",'Ark1'!U5265)</f>
        <v/>
      </c>
      <c r="L3457" s="222" t="str">
        <f>+IF(G3457=0,"",'Ark1'!W5265)</f>
        <v/>
      </c>
      <c r="M3457" s="222" t="str">
        <f>+IF(G3457=0,"",'Ark1'!X5265)</f>
        <v/>
      </c>
      <c r="N3457" s="114" t="str">
        <f>+IF(G3457=0,"",'Ark1'!Y5265)</f>
        <v/>
      </c>
      <c r="O3457" s="116" t="str">
        <f>+IF(G3457=0,"",'Ark1'!Z5265)</f>
        <v/>
      </c>
      <c r="P3457" s="116" t="str">
        <f t="shared" si="56"/>
        <v/>
      </c>
      <c r="Q3457" s="114" t="str">
        <f>+IF(G3457=0,"",'Ark1'!T5265)</f>
        <v/>
      </c>
      <c r="R3457" s="222" t="str">
        <f>+IF(G3457=0,"",'Ark1'!V5265)</f>
        <v/>
      </c>
      <c r="S3457" s="32"/>
    </row>
    <row r="3458" spans="1:19" x14ac:dyDescent="0.5">
      <c r="A3458" s="32"/>
      <c r="B3458" s="297" t="str">
        <f>+IF(E3458=2012,VLOOKUP(D3458,K_navn!$A$2:$C$359,2),"")</f>
        <v/>
      </c>
      <c r="C3458" s="297" t="str">
        <f>+IF(E3458=2012,VLOOKUP(D3458,K_navn!$A$2:$C$359,3),"")</f>
        <v/>
      </c>
      <c r="D3458" s="115">
        <f>+'Ark1'!P5266</f>
        <v>1867</v>
      </c>
      <c r="E3458" s="115">
        <f>+'Ark1'!C5266</f>
        <v>2016</v>
      </c>
      <c r="F3458" s="116" t="str">
        <f>+IF('Ark1'!Q5266=0,"",'Ark1'!Q5266)</f>
        <v/>
      </c>
      <c r="G3458" s="116">
        <f>+'Ark1'!R5266</f>
        <v>0</v>
      </c>
      <c r="H3458" s="116">
        <f>+'Ark1'!S5266</f>
        <v>0</v>
      </c>
      <c r="I3458" s="222" t="str">
        <f>+IF(G3458=0,"",'Ark1'!AA5266)</f>
        <v/>
      </c>
      <c r="J3458" s="222" t="str">
        <f>+IF(G3458=0,"",'Ark1'!AB5266)</f>
        <v/>
      </c>
      <c r="K3458" s="114" t="str">
        <f>+IF(G3458=0,"",'Ark1'!U5266)</f>
        <v/>
      </c>
      <c r="L3458" s="222" t="str">
        <f>+IF(G3458=0,"",'Ark1'!W5266)</f>
        <v/>
      </c>
      <c r="M3458" s="222" t="str">
        <f>+IF(G3458=0,"",'Ark1'!X5266)</f>
        <v/>
      </c>
      <c r="N3458" s="114" t="str">
        <f>+IF(G3458=0,"",'Ark1'!Y5266)</f>
        <v/>
      </c>
      <c r="O3458" s="116" t="str">
        <f>+IF(G3458=0,"",'Ark1'!Z5266)</f>
        <v/>
      </c>
      <c r="P3458" s="116" t="str">
        <f t="shared" si="56"/>
        <v/>
      </c>
      <c r="Q3458" s="114" t="str">
        <f>+IF(G3458=0,"",'Ark1'!T5266)</f>
        <v/>
      </c>
      <c r="R3458" s="222" t="str">
        <f>+IF(G3458=0,"",'Ark1'!V5266)</f>
        <v/>
      </c>
      <c r="S3458" s="32"/>
    </row>
    <row r="3459" spans="1:19" x14ac:dyDescent="0.5">
      <c r="A3459" s="32"/>
      <c r="B3459" s="297" t="str">
        <f>+IF(E3459=2012,VLOOKUP(D3459,K_navn!$A$2:$C$359,2),"")</f>
        <v/>
      </c>
      <c r="C3459" s="297" t="str">
        <f>+IF(E3459=2012,VLOOKUP(D3459,K_navn!$A$2:$C$359,3),"")</f>
        <v/>
      </c>
      <c r="D3459" s="115">
        <f>+'Ark1'!P5267</f>
        <v>1867</v>
      </c>
      <c r="E3459" s="115">
        <f>+'Ark1'!C5267</f>
        <v>2017</v>
      </c>
      <c r="F3459" s="116" t="str">
        <f>+IF('Ark1'!Q5267=0,"",'Ark1'!Q5267)</f>
        <v/>
      </c>
      <c r="G3459" s="116">
        <f>+'Ark1'!R5267</f>
        <v>0</v>
      </c>
      <c r="H3459" s="116">
        <f>+'Ark1'!S5267</f>
        <v>0</v>
      </c>
      <c r="I3459" s="222" t="str">
        <f>+IF(G3459=0,"",'Ark1'!AA5267)</f>
        <v/>
      </c>
      <c r="J3459" s="222" t="str">
        <f>+IF(G3459=0,"",'Ark1'!AB5267)</f>
        <v/>
      </c>
      <c r="K3459" s="114" t="str">
        <f>+IF(G3459=0,"",'Ark1'!U5267)</f>
        <v/>
      </c>
      <c r="L3459" s="222" t="str">
        <f>+IF(G3459=0,"",'Ark1'!W5267)</f>
        <v/>
      </c>
      <c r="M3459" s="222" t="str">
        <f>+IF(G3459=0,"",'Ark1'!X5267)</f>
        <v/>
      </c>
      <c r="N3459" s="114" t="str">
        <f>+IF(G3459=0,"",'Ark1'!Y5267)</f>
        <v/>
      </c>
      <c r="O3459" s="116" t="str">
        <f>+IF(G3459=0,"",'Ark1'!Z5267)</f>
        <v/>
      </c>
      <c r="P3459" s="116" t="str">
        <f t="shared" si="56"/>
        <v/>
      </c>
      <c r="Q3459" s="114" t="str">
        <f>+IF(G3459=0,"",'Ark1'!T5267)</f>
        <v/>
      </c>
      <c r="R3459" s="222" t="str">
        <f>+IF(G3459=0,"",'Ark1'!V5267)</f>
        <v/>
      </c>
      <c r="S3459" s="32"/>
    </row>
    <row r="3460" spans="1:19" x14ac:dyDescent="0.5">
      <c r="A3460" s="32"/>
      <c r="B3460" s="297" t="str">
        <f>+IF(E3460=2012,VLOOKUP(D3460,K_navn!$A$2:$C$359,2),"")</f>
        <v/>
      </c>
      <c r="C3460" s="297" t="str">
        <f>+IF(E3460=2012,VLOOKUP(D3460,K_navn!$A$2:$C$359,3),"")</f>
        <v/>
      </c>
      <c r="D3460" s="115">
        <f>+'Ark1'!P5268</f>
        <v>1867</v>
      </c>
      <c r="E3460" s="115">
        <f>+'Ark1'!C5268</f>
        <v>2018</v>
      </c>
      <c r="F3460" s="116" t="str">
        <f>+IF('Ark1'!Q5268=0,"",'Ark1'!Q5268)</f>
        <v/>
      </c>
      <c r="G3460" s="116">
        <f>+'Ark1'!R5268</f>
        <v>0</v>
      </c>
      <c r="H3460" s="116">
        <f>+'Ark1'!S5268</f>
        <v>0</v>
      </c>
      <c r="I3460" s="222" t="str">
        <f>+IF(G3460=0,"",'Ark1'!AA5268)</f>
        <v/>
      </c>
      <c r="J3460" s="222" t="str">
        <f>+IF(G3460=0,"",'Ark1'!AB5268)</f>
        <v/>
      </c>
      <c r="K3460" s="114" t="str">
        <f>+IF(G3460=0,"",'Ark1'!U5268)</f>
        <v/>
      </c>
      <c r="L3460" s="222" t="str">
        <f>+IF(G3460=0,"",'Ark1'!W5268)</f>
        <v/>
      </c>
      <c r="M3460" s="222" t="str">
        <f>+IF(G3460=0,"",'Ark1'!X5268)</f>
        <v/>
      </c>
      <c r="N3460" s="114" t="str">
        <f>+IF(G3460=0,"",'Ark1'!Y5268)</f>
        <v/>
      </c>
      <c r="O3460" s="116" t="str">
        <f>+IF(G3460=0,"",'Ark1'!Z5268)</f>
        <v/>
      </c>
      <c r="P3460" s="116" t="str">
        <f t="shared" si="56"/>
        <v/>
      </c>
      <c r="Q3460" s="114" t="str">
        <f>+IF(G3460=0,"",'Ark1'!T5268)</f>
        <v/>
      </c>
      <c r="R3460" s="222" t="str">
        <f>+IF(G3460=0,"",'Ark1'!V5268)</f>
        <v/>
      </c>
      <c r="S3460" s="32"/>
    </row>
    <row r="3461" spans="1:19" x14ac:dyDescent="0.5">
      <c r="A3461" s="32"/>
      <c r="B3461" s="297" t="str">
        <f>+IF(E3461=2012,VLOOKUP(D3461,K_navn!$A$2:$C$359,2),"")</f>
        <v/>
      </c>
      <c r="C3461" s="297" t="str">
        <f>+IF(E3461=2012,VLOOKUP(D3461,K_navn!$A$2:$C$359,3),"")</f>
        <v/>
      </c>
      <c r="D3461" s="115">
        <f>+'Ark1'!P5269</f>
        <v>1867</v>
      </c>
      <c r="E3461" s="115">
        <f>+'Ark1'!C5269</f>
        <v>2019</v>
      </c>
      <c r="F3461" s="116" t="str">
        <f>+IF('Ark1'!Q5269=0,"",'Ark1'!Q5269)</f>
        <v/>
      </c>
      <c r="G3461" s="116">
        <f>+'Ark1'!R5269</f>
        <v>0</v>
      </c>
      <c r="H3461" s="116">
        <f>+'Ark1'!S5269</f>
        <v>0</v>
      </c>
      <c r="I3461" s="222" t="str">
        <f>+IF(G3461=0,"",'Ark1'!AA5269)</f>
        <v/>
      </c>
      <c r="J3461" s="222" t="str">
        <f>+IF(G3461=0,"",'Ark1'!AB5269)</f>
        <v/>
      </c>
      <c r="K3461" s="114" t="str">
        <f>+IF(G3461=0,"",'Ark1'!U5269)</f>
        <v/>
      </c>
      <c r="L3461" s="222" t="str">
        <f>+IF(G3461=0,"",'Ark1'!W5269)</f>
        <v/>
      </c>
      <c r="M3461" s="222" t="str">
        <f>+IF(G3461=0,"",'Ark1'!X5269)</f>
        <v/>
      </c>
      <c r="N3461" s="114" t="str">
        <f>+IF(G3461=0,"",'Ark1'!Y5269)</f>
        <v/>
      </c>
      <c r="O3461" s="116" t="str">
        <f>+IF(G3461=0,"",'Ark1'!Z5269)</f>
        <v/>
      </c>
      <c r="P3461" s="116" t="str">
        <f t="shared" si="56"/>
        <v/>
      </c>
      <c r="Q3461" s="114" t="str">
        <f>+IF(G3461=0,"",'Ark1'!T5269)</f>
        <v/>
      </c>
      <c r="R3461" s="222" t="str">
        <f>+IF(G3461=0,"",'Ark1'!V5269)</f>
        <v/>
      </c>
      <c r="S3461" s="32"/>
    </row>
    <row r="3462" spans="1:19" x14ac:dyDescent="0.5">
      <c r="A3462" s="32"/>
      <c r="B3462" s="297" t="str">
        <f>+IF(E3462=2012,VLOOKUP(D3462,K_navn!$A$2:$C$359,2),"")</f>
        <v/>
      </c>
      <c r="C3462" s="297" t="str">
        <f>+IF(E3462=2012,VLOOKUP(D3462,K_navn!$A$2:$C$359,3),"")</f>
        <v/>
      </c>
      <c r="D3462" s="115">
        <f>+'Ark1'!P5270</f>
        <v>1867</v>
      </c>
      <c r="E3462" s="115">
        <f>+'Ark1'!C5270</f>
        <v>2020</v>
      </c>
      <c r="F3462" s="116" t="str">
        <f>+IF('Ark1'!Q5270=0,"",'Ark1'!Q5270)</f>
        <v/>
      </c>
      <c r="G3462" s="116">
        <f>+'Ark1'!R5270</f>
        <v>0</v>
      </c>
      <c r="H3462" s="116">
        <f>+'Ark1'!S5270</f>
        <v>0</v>
      </c>
      <c r="I3462" s="222" t="str">
        <f>+IF(G3462=0,"",'Ark1'!AA5270)</f>
        <v/>
      </c>
      <c r="J3462" s="222" t="str">
        <f>+IF(G3462=0,"",'Ark1'!AB5270)</f>
        <v/>
      </c>
      <c r="K3462" s="114" t="str">
        <f>+IF(G3462=0,"",'Ark1'!U5270)</f>
        <v/>
      </c>
      <c r="L3462" s="222" t="str">
        <f>+IF(G3462=0,"",'Ark1'!W5270)</f>
        <v/>
      </c>
      <c r="M3462" s="222" t="str">
        <f>+IF(G3462=0,"",'Ark1'!X5270)</f>
        <v/>
      </c>
      <c r="N3462" s="114" t="str">
        <f>+IF(G3462=0,"",'Ark1'!Y5270)</f>
        <v/>
      </c>
      <c r="O3462" s="116" t="str">
        <f>+IF(G3462=0,"",'Ark1'!Z5270)</f>
        <v/>
      </c>
      <c r="P3462" s="116" t="str">
        <f t="shared" si="56"/>
        <v/>
      </c>
      <c r="Q3462" s="114" t="str">
        <f>+IF(G3462=0,"",'Ark1'!T5270)</f>
        <v/>
      </c>
      <c r="R3462" s="222" t="str">
        <f>+IF(G3462=0,"",'Ark1'!V5270)</f>
        <v/>
      </c>
      <c r="S3462" s="32"/>
    </row>
    <row r="3463" spans="1:19" x14ac:dyDescent="0.5">
      <c r="A3463" s="32"/>
      <c r="B3463" s="297" t="str">
        <f>+IF(E3463=2012,VLOOKUP(D3463,K_navn!$A$2:$C$359,2),"")</f>
        <v/>
      </c>
      <c r="C3463" s="297" t="str">
        <f>+IF(E3463=2012,VLOOKUP(D3463,K_navn!$A$2:$C$359,3),"")</f>
        <v/>
      </c>
      <c r="D3463" s="115">
        <f>+'Ark1'!P5271</f>
        <v>1867</v>
      </c>
      <c r="E3463" s="115">
        <f>+'Ark1'!C5271</f>
        <v>2021</v>
      </c>
      <c r="F3463" s="116" t="str">
        <f>+IF('Ark1'!Q5271=0,"",'Ark1'!Q5271)</f>
        <v/>
      </c>
      <c r="G3463" s="116">
        <f>+'Ark1'!R5271</f>
        <v>0</v>
      </c>
      <c r="H3463" s="116">
        <f>+'Ark1'!S5271</f>
        <v>0</v>
      </c>
      <c r="I3463" s="222" t="str">
        <f>+IF(G3463=0,"",'Ark1'!AA5271)</f>
        <v/>
      </c>
      <c r="J3463" s="222" t="str">
        <f>+IF(G3463=0,"",'Ark1'!AB5271)</f>
        <v/>
      </c>
      <c r="K3463" s="114" t="str">
        <f>+IF(G3463=0,"",'Ark1'!U5271)</f>
        <v/>
      </c>
      <c r="L3463" s="222" t="str">
        <f>+IF(G3463=0,"",'Ark1'!W5271)</f>
        <v/>
      </c>
      <c r="M3463" s="222" t="str">
        <f>+IF(G3463=0,"",'Ark1'!X5271)</f>
        <v/>
      </c>
      <c r="N3463" s="114" t="str">
        <f>+IF(G3463=0,"",'Ark1'!Y5271)</f>
        <v/>
      </c>
      <c r="O3463" s="116" t="str">
        <f>+IF(G3463=0,"",'Ark1'!Z5271)</f>
        <v/>
      </c>
      <c r="P3463" s="116" t="str">
        <f t="shared" si="56"/>
        <v/>
      </c>
      <c r="Q3463" s="114" t="str">
        <f>+IF(G3463=0,"",'Ark1'!T5271)</f>
        <v/>
      </c>
      <c r="R3463" s="222" t="str">
        <f>+IF(G3463=0,"",'Ark1'!V5271)</f>
        <v/>
      </c>
      <c r="S3463" s="32"/>
    </row>
    <row r="3464" spans="1:19" x14ac:dyDescent="0.5">
      <c r="A3464" s="32"/>
      <c r="B3464" s="297" t="str">
        <f>+IF(E3464=2012,VLOOKUP(D3464,K_navn!$A$2:$C$359,2),"")</f>
        <v/>
      </c>
      <c r="C3464" s="297" t="str">
        <f>+IF(E3464=2012,VLOOKUP(D3464,K_navn!$A$2:$C$359,3),"")</f>
        <v/>
      </c>
      <c r="D3464" s="115">
        <f>+'Ark1'!P5272</f>
        <v>1867</v>
      </c>
      <c r="E3464" s="115">
        <f>+'Ark1'!C5272</f>
        <v>2022</v>
      </c>
      <c r="F3464" s="116" t="str">
        <f>+IF('Ark1'!Q5272=0,"",'Ark1'!Q5272)</f>
        <v/>
      </c>
      <c r="G3464" s="116">
        <f>+'Ark1'!R5272</f>
        <v>0</v>
      </c>
      <c r="H3464" s="116">
        <f>+'Ark1'!S5272</f>
        <v>0</v>
      </c>
      <c r="I3464" s="222" t="str">
        <f>+IF(G3464=0,"",'Ark1'!AA5272)</f>
        <v/>
      </c>
      <c r="J3464" s="222" t="str">
        <f>+IF(G3464=0,"",'Ark1'!AB5272)</f>
        <v/>
      </c>
      <c r="K3464" s="114" t="str">
        <f>+IF(G3464=0,"",'Ark1'!U5272)</f>
        <v/>
      </c>
      <c r="L3464" s="222" t="str">
        <f>+IF(G3464=0,"",'Ark1'!W5272)</f>
        <v/>
      </c>
      <c r="M3464" s="222" t="str">
        <f>+IF(G3464=0,"",'Ark1'!X5272)</f>
        <v/>
      </c>
      <c r="N3464" s="114" t="str">
        <f>+IF(G3464=0,"",'Ark1'!Y5272)</f>
        <v/>
      </c>
      <c r="O3464" s="116" t="str">
        <f>+IF(G3464=0,"",'Ark1'!Z5272)</f>
        <v/>
      </c>
      <c r="P3464" s="116" t="str">
        <f t="shared" si="56"/>
        <v/>
      </c>
      <c r="Q3464" s="114" t="str">
        <f>+IF(G3464=0,"",'Ark1'!T5272)</f>
        <v/>
      </c>
      <c r="R3464" s="222" t="str">
        <f>+IF(G3464=0,"",'Ark1'!V5272)</f>
        <v/>
      </c>
      <c r="S3464" s="32"/>
    </row>
    <row r="3465" spans="1:19" x14ac:dyDescent="0.5">
      <c r="A3465" s="32"/>
      <c r="B3465" s="297" t="str">
        <f>+IF(E3465=2012,VLOOKUP(D3465,K_navn!$A$2:$C$359,2),"")</f>
        <v>Øksnes</v>
      </c>
      <c r="C3465" s="297" t="str">
        <f>+IF(E3465=2012,VLOOKUP(D3465,K_navn!$A$2:$C$359,3),"")</f>
        <v>Nordland</v>
      </c>
      <c r="D3465" s="115">
        <f>+'Ark1'!P5273</f>
        <v>1868</v>
      </c>
      <c r="E3465" s="115">
        <f>+'Ark1'!C5273</f>
        <v>2012</v>
      </c>
      <c r="F3465" s="116" t="str">
        <f>+IF('Ark1'!Q5273=0,"",'Ark1'!Q5273)</f>
        <v/>
      </c>
      <c r="G3465" s="116">
        <f>+'Ark1'!R5273</f>
        <v>0</v>
      </c>
      <c r="H3465" s="116">
        <f>+'Ark1'!S5273</f>
        <v>0</v>
      </c>
      <c r="I3465" s="222" t="str">
        <f>+IF(G3465=0,"",'Ark1'!AA5273)</f>
        <v/>
      </c>
      <c r="J3465" s="222" t="str">
        <f>+IF(G3465=0,"",'Ark1'!AB5273)</f>
        <v/>
      </c>
      <c r="K3465" s="114" t="str">
        <f>+IF(G3465=0,"",'Ark1'!U5273)</f>
        <v/>
      </c>
      <c r="L3465" s="222" t="str">
        <f>+IF(G3465=0,"",'Ark1'!W5273)</f>
        <v/>
      </c>
      <c r="M3465" s="222" t="str">
        <f>+IF(G3465=0,"",'Ark1'!X5273)</f>
        <v/>
      </c>
      <c r="N3465" s="114" t="str">
        <f>+IF(G3465=0,"",'Ark1'!Y5273)</f>
        <v/>
      </c>
      <c r="O3465" s="116" t="str">
        <f>+IF(G3465=0,"",'Ark1'!Z5273)</f>
        <v/>
      </c>
      <c r="P3465" s="116" t="str">
        <f t="shared" si="56"/>
        <v/>
      </c>
      <c r="Q3465" s="114" t="str">
        <f>+IF(G3465=0,"",'Ark1'!T5273)</f>
        <v/>
      </c>
      <c r="R3465" s="222" t="str">
        <f>+IF(G3465=0,"",'Ark1'!V5273)</f>
        <v/>
      </c>
      <c r="S3465" s="32"/>
    </row>
    <row r="3466" spans="1:19" x14ac:dyDescent="0.5">
      <c r="A3466" s="32"/>
      <c r="B3466" s="297" t="str">
        <f>+IF(E3466=2012,VLOOKUP(D3466,K_navn!$A$2:$C$359,2),"")</f>
        <v/>
      </c>
      <c r="C3466" s="297" t="str">
        <f>+IF(E3466=2012,VLOOKUP(D3466,K_navn!$A$2:$C$359,3),"")</f>
        <v/>
      </c>
      <c r="D3466" s="115">
        <f>+'Ark1'!P5274</f>
        <v>1868</v>
      </c>
      <c r="E3466" s="115">
        <f>+'Ark1'!C5274</f>
        <v>2013</v>
      </c>
      <c r="F3466" s="116" t="str">
        <f>+IF('Ark1'!Q5274=0,"",'Ark1'!Q5274)</f>
        <v/>
      </c>
      <c r="G3466" s="116">
        <f>+'Ark1'!R5274</f>
        <v>0</v>
      </c>
      <c r="H3466" s="116">
        <f>+'Ark1'!S5274</f>
        <v>0</v>
      </c>
      <c r="I3466" s="222" t="str">
        <f>+IF(G3466=0,"",'Ark1'!AA5274)</f>
        <v/>
      </c>
      <c r="J3466" s="222" t="str">
        <f>+IF(G3466=0,"",'Ark1'!AB5274)</f>
        <v/>
      </c>
      <c r="K3466" s="114" t="str">
        <f>+IF(G3466=0,"",'Ark1'!U5274)</f>
        <v/>
      </c>
      <c r="L3466" s="222" t="str">
        <f>+IF(G3466=0,"",'Ark1'!W5274)</f>
        <v/>
      </c>
      <c r="M3466" s="222" t="str">
        <f>+IF(G3466=0,"",'Ark1'!X5274)</f>
        <v/>
      </c>
      <c r="N3466" s="114" t="str">
        <f>+IF(G3466=0,"",'Ark1'!Y5274)</f>
        <v/>
      </c>
      <c r="O3466" s="116" t="str">
        <f>+IF(G3466=0,"",'Ark1'!Z5274)</f>
        <v/>
      </c>
      <c r="P3466" s="116" t="str">
        <f t="shared" si="56"/>
        <v/>
      </c>
      <c r="Q3466" s="114" t="str">
        <f>+IF(G3466=0,"",'Ark1'!T5274)</f>
        <v/>
      </c>
      <c r="R3466" s="222" t="str">
        <f>+IF(G3466=0,"",'Ark1'!V5274)</f>
        <v/>
      </c>
      <c r="S3466" s="32"/>
    </row>
    <row r="3467" spans="1:19" x14ac:dyDescent="0.5">
      <c r="A3467" s="32"/>
      <c r="B3467" s="297" t="str">
        <f>+IF(E3467=2012,VLOOKUP(D3467,K_navn!$A$2:$C$359,2),"")</f>
        <v/>
      </c>
      <c r="C3467" s="297" t="str">
        <f>+IF(E3467=2012,VLOOKUP(D3467,K_navn!$A$2:$C$359,3),"")</f>
        <v/>
      </c>
      <c r="D3467" s="115">
        <f>+'Ark1'!P5275</f>
        <v>1868</v>
      </c>
      <c r="E3467" s="115">
        <f>+'Ark1'!C5275</f>
        <v>2014</v>
      </c>
      <c r="F3467" s="116" t="str">
        <f>+IF('Ark1'!Q5275=0,"",'Ark1'!Q5275)</f>
        <v/>
      </c>
      <c r="G3467" s="116">
        <f>+'Ark1'!R5275</f>
        <v>0</v>
      </c>
      <c r="H3467" s="116">
        <f>+'Ark1'!S5275</f>
        <v>0</v>
      </c>
      <c r="I3467" s="222" t="str">
        <f>+IF(G3467=0,"",'Ark1'!AA5275)</f>
        <v/>
      </c>
      <c r="J3467" s="222" t="str">
        <f>+IF(G3467=0,"",'Ark1'!AB5275)</f>
        <v/>
      </c>
      <c r="K3467" s="114" t="str">
        <f>+IF(G3467=0,"",'Ark1'!U5275)</f>
        <v/>
      </c>
      <c r="L3467" s="222" t="str">
        <f>+IF(G3467=0,"",'Ark1'!W5275)</f>
        <v/>
      </c>
      <c r="M3467" s="222" t="str">
        <f>+IF(G3467=0,"",'Ark1'!X5275)</f>
        <v/>
      </c>
      <c r="N3467" s="114" t="str">
        <f>+IF(G3467=0,"",'Ark1'!Y5275)</f>
        <v/>
      </c>
      <c r="O3467" s="116" t="str">
        <f>+IF(G3467=0,"",'Ark1'!Z5275)</f>
        <v/>
      </c>
      <c r="P3467" s="116" t="str">
        <f t="shared" si="56"/>
        <v/>
      </c>
      <c r="Q3467" s="114" t="str">
        <f>+IF(G3467=0,"",'Ark1'!T5275)</f>
        <v/>
      </c>
      <c r="R3467" s="222" t="str">
        <f>+IF(G3467=0,"",'Ark1'!V5275)</f>
        <v/>
      </c>
      <c r="S3467" s="32"/>
    </row>
    <row r="3468" spans="1:19" x14ac:dyDescent="0.5">
      <c r="A3468" s="32"/>
      <c r="B3468" s="297" t="str">
        <f>+IF(E3468=2012,VLOOKUP(D3468,K_navn!$A$2:$C$359,2),"")</f>
        <v/>
      </c>
      <c r="C3468" s="297" t="str">
        <f>+IF(E3468=2012,VLOOKUP(D3468,K_navn!$A$2:$C$359,3),"")</f>
        <v/>
      </c>
      <c r="D3468" s="115">
        <f>+'Ark1'!P5276</f>
        <v>1868</v>
      </c>
      <c r="E3468" s="115">
        <f>+'Ark1'!C5276</f>
        <v>2015</v>
      </c>
      <c r="F3468" s="116" t="str">
        <f>+IF('Ark1'!Q5276=0,"",'Ark1'!Q5276)</f>
        <v/>
      </c>
      <c r="G3468" s="116">
        <f>+'Ark1'!R5276</f>
        <v>0</v>
      </c>
      <c r="H3468" s="116">
        <f>+'Ark1'!S5276</f>
        <v>0</v>
      </c>
      <c r="I3468" s="222" t="str">
        <f>+IF(G3468=0,"",'Ark1'!AA5276)</f>
        <v/>
      </c>
      <c r="J3468" s="222" t="str">
        <f>+IF(G3468=0,"",'Ark1'!AB5276)</f>
        <v/>
      </c>
      <c r="K3468" s="114" t="str">
        <f>+IF(G3468=0,"",'Ark1'!U5276)</f>
        <v/>
      </c>
      <c r="L3468" s="222" t="str">
        <f>+IF(G3468=0,"",'Ark1'!W5276)</f>
        <v/>
      </c>
      <c r="M3468" s="222" t="str">
        <f>+IF(G3468=0,"",'Ark1'!X5276)</f>
        <v/>
      </c>
      <c r="N3468" s="114" t="str">
        <f>+IF(G3468=0,"",'Ark1'!Y5276)</f>
        <v/>
      </c>
      <c r="O3468" s="116" t="str">
        <f>+IF(G3468=0,"",'Ark1'!Z5276)</f>
        <v/>
      </c>
      <c r="P3468" s="116" t="str">
        <f t="shared" si="56"/>
        <v/>
      </c>
      <c r="Q3468" s="114" t="str">
        <f>+IF(G3468=0,"",'Ark1'!T5276)</f>
        <v/>
      </c>
      <c r="R3468" s="222" t="str">
        <f>+IF(G3468=0,"",'Ark1'!V5276)</f>
        <v/>
      </c>
      <c r="S3468" s="32"/>
    </row>
    <row r="3469" spans="1:19" x14ac:dyDescent="0.5">
      <c r="A3469" s="32"/>
      <c r="B3469" s="297" t="str">
        <f>+IF(E3469=2012,VLOOKUP(D3469,K_navn!$A$2:$C$359,2),"")</f>
        <v/>
      </c>
      <c r="C3469" s="297" t="str">
        <f>+IF(E3469=2012,VLOOKUP(D3469,K_navn!$A$2:$C$359,3),"")</f>
        <v/>
      </c>
      <c r="D3469" s="115">
        <f>+'Ark1'!P5277</f>
        <v>1868</v>
      </c>
      <c r="E3469" s="115">
        <f>+'Ark1'!C5277</f>
        <v>2016</v>
      </c>
      <c r="F3469" s="116" t="str">
        <f>+IF('Ark1'!Q5277=0,"",'Ark1'!Q5277)</f>
        <v/>
      </c>
      <c r="G3469" s="116">
        <f>+'Ark1'!R5277</f>
        <v>0</v>
      </c>
      <c r="H3469" s="116">
        <f>+'Ark1'!S5277</f>
        <v>0</v>
      </c>
      <c r="I3469" s="222" t="str">
        <f>+IF(G3469=0,"",'Ark1'!AA5277)</f>
        <v/>
      </c>
      <c r="J3469" s="222" t="str">
        <f>+IF(G3469=0,"",'Ark1'!AB5277)</f>
        <v/>
      </c>
      <c r="K3469" s="114" t="str">
        <f>+IF(G3469=0,"",'Ark1'!U5277)</f>
        <v/>
      </c>
      <c r="L3469" s="222" t="str">
        <f>+IF(G3469=0,"",'Ark1'!W5277)</f>
        <v/>
      </c>
      <c r="M3469" s="222" t="str">
        <f>+IF(G3469=0,"",'Ark1'!X5277)</f>
        <v/>
      </c>
      <c r="N3469" s="114" t="str">
        <f>+IF(G3469=0,"",'Ark1'!Y5277)</f>
        <v/>
      </c>
      <c r="O3469" s="116" t="str">
        <f>+IF(G3469=0,"",'Ark1'!Z5277)</f>
        <v/>
      </c>
      <c r="P3469" s="116" t="str">
        <f t="shared" si="56"/>
        <v/>
      </c>
      <c r="Q3469" s="114" t="str">
        <f>+IF(G3469=0,"",'Ark1'!T5277)</f>
        <v/>
      </c>
      <c r="R3469" s="222" t="str">
        <f>+IF(G3469=0,"",'Ark1'!V5277)</f>
        <v/>
      </c>
      <c r="S3469" s="32"/>
    </row>
    <row r="3470" spans="1:19" x14ac:dyDescent="0.5">
      <c r="A3470" s="32"/>
      <c r="B3470" s="297" t="str">
        <f>+IF(E3470=2012,VLOOKUP(D3470,K_navn!$A$2:$C$359,2),"")</f>
        <v/>
      </c>
      <c r="C3470" s="297" t="str">
        <f>+IF(E3470=2012,VLOOKUP(D3470,K_navn!$A$2:$C$359,3),"")</f>
        <v/>
      </c>
      <c r="D3470" s="115">
        <f>+'Ark1'!P5278</f>
        <v>1868</v>
      </c>
      <c r="E3470" s="115">
        <f>+'Ark1'!C5278</f>
        <v>2017</v>
      </c>
      <c r="F3470" s="116" t="str">
        <f>+IF('Ark1'!Q5278=0,"",'Ark1'!Q5278)</f>
        <v/>
      </c>
      <c r="G3470" s="116">
        <f>+'Ark1'!R5278</f>
        <v>0</v>
      </c>
      <c r="H3470" s="116">
        <f>+'Ark1'!S5278</f>
        <v>0</v>
      </c>
      <c r="I3470" s="222" t="str">
        <f>+IF(G3470=0,"",'Ark1'!AA5278)</f>
        <v/>
      </c>
      <c r="J3470" s="222" t="str">
        <f>+IF(G3470=0,"",'Ark1'!AB5278)</f>
        <v/>
      </c>
      <c r="K3470" s="114" t="str">
        <f>+IF(G3470=0,"",'Ark1'!U5278)</f>
        <v/>
      </c>
      <c r="L3470" s="222" t="str">
        <f>+IF(G3470=0,"",'Ark1'!W5278)</f>
        <v/>
      </c>
      <c r="M3470" s="222" t="str">
        <f>+IF(G3470=0,"",'Ark1'!X5278)</f>
        <v/>
      </c>
      <c r="N3470" s="114" t="str">
        <f>+IF(G3470=0,"",'Ark1'!Y5278)</f>
        <v/>
      </c>
      <c r="O3470" s="116" t="str">
        <f>+IF(G3470=0,"",'Ark1'!Z5278)</f>
        <v/>
      </c>
      <c r="P3470" s="116" t="str">
        <f t="shared" si="56"/>
        <v/>
      </c>
      <c r="Q3470" s="114" t="str">
        <f>+IF(G3470=0,"",'Ark1'!T5278)</f>
        <v/>
      </c>
      <c r="R3470" s="222" t="str">
        <f>+IF(G3470=0,"",'Ark1'!V5278)</f>
        <v/>
      </c>
      <c r="S3470" s="32"/>
    </row>
    <row r="3471" spans="1:19" x14ac:dyDescent="0.5">
      <c r="A3471" s="32"/>
      <c r="B3471" s="297" t="str">
        <f>+IF(E3471=2012,VLOOKUP(D3471,K_navn!$A$2:$C$359,2),"")</f>
        <v/>
      </c>
      <c r="C3471" s="297" t="str">
        <f>+IF(E3471=2012,VLOOKUP(D3471,K_navn!$A$2:$C$359,3),"")</f>
        <v/>
      </c>
      <c r="D3471" s="115">
        <f>+'Ark1'!P5279</f>
        <v>1868</v>
      </c>
      <c r="E3471" s="115">
        <f>+'Ark1'!C5279</f>
        <v>2018</v>
      </c>
      <c r="F3471" s="116" t="str">
        <f>+IF('Ark1'!Q5279=0,"",'Ark1'!Q5279)</f>
        <v/>
      </c>
      <c r="G3471" s="116">
        <f>+'Ark1'!R5279</f>
        <v>0</v>
      </c>
      <c r="H3471" s="116">
        <f>+'Ark1'!S5279</f>
        <v>0</v>
      </c>
      <c r="I3471" s="222" t="str">
        <f>+IF(G3471=0,"",'Ark1'!AA5279)</f>
        <v/>
      </c>
      <c r="J3471" s="222" t="str">
        <f>+IF(G3471=0,"",'Ark1'!AB5279)</f>
        <v/>
      </c>
      <c r="K3471" s="114" t="str">
        <f>+IF(G3471=0,"",'Ark1'!U5279)</f>
        <v/>
      </c>
      <c r="L3471" s="222" t="str">
        <f>+IF(G3471=0,"",'Ark1'!W5279)</f>
        <v/>
      </c>
      <c r="M3471" s="222" t="str">
        <f>+IF(G3471=0,"",'Ark1'!X5279)</f>
        <v/>
      </c>
      <c r="N3471" s="114" t="str">
        <f>+IF(G3471=0,"",'Ark1'!Y5279)</f>
        <v/>
      </c>
      <c r="O3471" s="116" t="str">
        <f>+IF(G3471=0,"",'Ark1'!Z5279)</f>
        <v/>
      </c>
      <c r="P3471" s="116" t="str">
        <f t="shared" si="56"/>
        <v/>
      </c>
      <c r="Q3471" s="114" t="str">
        <f>+IF(G3471=0,"",'Ark1'!T5279)</f>
        <v/>
      </c>
      <c r="R3471" s="222" t="str">
        <f>+IF(G3471=0,"",'Ark1'!V5279)</f>
        <v/>
      </c>
      <c r="S3471" s="32"/>
    </row>
    <row r="3472" spans="1:19" x14ac:dyDescent="0.5">
      <c r="A3472" s="32"/>
      <c r="B3472" s="297" t="str">
        <f>+IF(E3472=2012,VLOOKUP(D3472,K_navn!$A$2:$C$359,2),"")</f>
        <v/>
      </c>
      <c r="C3472" s="297" t="str">
        <f>+IF(E3472=2012,VLOOKUP(D3472,K_navn!$A$2:$C$359,3),"")</f>
        <v/>
      </c>
      <c r="D3472" s="115">
        <f>+'Ark1'!P5280</f>
        <v>1868</v>
      </c>
      <c r="E3472" s="115">
        <f>+'Ark1'!C5280</f>
        <v>2019</v>
      </c>
      <c r="F3472" s="116" t="str">
        <f>+IF('Ark1'!Q5280=0,"",'Ark1'!Q5280)</f>
        <v/>
      </c>
      <c r="G3472" s="116">
        <f>+'Ark1'!R5280</f>
        <v>0</v>
      </c>
      <c r="H3472" s="116">
        <f>+'Ark1'!S5280</f>
        <v>0</v>
      </c>
      <c r="I3472" s="222" t="str">
        <f>+IF(G3472=0,"",'Ark1'!AA5280)</f>
        <v/>
      </c>
      <c r="J3472" s="222" t="str">
        <f>+IF(G3472=0,"",'Ark1'!AB5280)</f>
        <v/>
      </c>
      <c r="K3472" s="114" t="str">
        <f>+IF(G3472=0,"",'Ark1'!U5280)</f>
        <v/>
      </c>
      <c r="L3472" s="222" t="str">
        <f>+IF(G3472=0,"",'Ark1'!W5280)</f>
        <v/>
      </c>
      <c r="M3472" s="222" t="str">
        <f>+IF(G3472=0,"",'Ark1'!X5280)</f>
        <v/>
      </c>
      <c r="N3472" s="114" t="str">
        <f>+IF(G3472=0,"",'Ark1'!Y5280)</f>
        <v/>
      </c>
      <c r="O3472" s="116" t="str">
        <f>+IF(G3472=0,"",'Ark1'!Z5280)</f>
        <v/>
      </c>
      <c r="P3472" s="116" t="str">
        <f t="shared" si="56"/>
        <v/>
      </c>
      <c r="Q3472" s="114" t="str">
        <f>+IF(G3472=0,"",'Ark1'!T5280)</f>
        <v/>
      </c>
      <c r="R3472" s="222" t="str">
        <f>+IF(G3472=0,"",'Ark1'!V5280)</f>
        <v/>
      </c>
      <c r="S3472" s="32"/>
    </row>
    <row r="3473" spans="1:19" x14ac:dyDescent="0.5">
      <c r="A3473" s="32"/>
      <c r="B3473" s="297" t="str">
        <f>+IF(E3473=2012,VLOOKUP(D3473,K_navn!$A$2:$C$359,2),"")</f>
        <v/>
      </c>
      <c r="C3473" s="297" t="str">
        <f>+IF(E3473=2012,VLOOKUP(D3473,K_navn!$A$2:$C$359,3),"")</f>
        <v/>
      </c>
      <c r="D3473" s="115">
        <f>+'Ark1'!P5281</f>
        <v>1868</v>
      </c>
      <c r="E3473" s="115">
        <f>+'Ark1'!C5281</f>
        <v>2020</v>
      </c>
      <c r="F3473" s="116" t="str">
        <f>+IF('Ark1'!Q5281=0,"",'Ark1'!Q5281)</f>
        <v/>
      </c>
      <c r="G3473" s="116">
        <f>+'Ark1'!R5281</f>
        <v>0</v>
      </c>
      <c r="H3473" s="116">
        <f>+'Ark1'!S5281</f>
        <v>0</v>
      </c>
      <c r="I3473" s="222" t="str">
        <f>+IF(G3473=0,"",'Ark1'!AA5281)</f>
        <v/>
      </c>
      <c r="J3473" s="222" t="str">
        <f>+IF(G3473=0,"",'Ark1'!AB5281)</f>
        <v/>
      </c>
      <c r="K3473" s="114" t="str">
        <f>+IF(G3473=0,"",'Ark1'!U5281)</f>
        <v/>
      </c>
      <c r="L3473" s="222" t="str">
        <f>+IF(G3473=0,"",'Ark1'!W5281)</f>
        <v/>
      </c>
      <c r="M3473" s="222" t="str">
        <f>+IF(G3473=0,"",'Ark1'!X5281)</f>
        <v/>
      </c>
      <c r="N3473" s="114" t="str">
        <f>+IF(G3473=0,"",'Ark1'!Y5281)</f>
        <v/>
      </c>
      <c r="O3473" s="116" t="str">
        <f>+IF(G3473=0,"",'Ark1'!Z5281)</f>
        <v/>
      </c>
      <c r="P3473" s="116" t="str">
        <f t="shared" si="56"/>
        <v/>
      </c>
      <c r="Q3473" s="114" t="str">
        <f>+IF(G3473=0,"",'Ark1'!T5281)</f>
        <v/>
      </c>
      <c r="R3473" s="222" t="str">
        <f>+IF(G3473=0,"",'Ark1'!V5281)</f>
        <v/>
      </c>
      <c r="S3473" s="32"/>
    </row>
    <row r="3474" spans="1:19" x14ac:dyDescent="0.5">
      <c r="A3474" s="32"/>
      <c r="B3474" s="297" t="str">
        <f>+IF(E3474=2012,VLOOKUP(D3474,K_navn!$A$2:$C$359,2),"")</f>
        <v/>
      </c>
      <c r="C3474" s="297" t="str">
        <f>+IF(E3474=2012,VLOOKUP(D3474,K_navn!$A$2:$C$359,3),"")</f>
        <v/>
      </c>
      <c r="D3474" s="115">
        <f>+'Ark1'!P5282</f>
        <v>1868</v>
      </c>
      <c r="E3474" s="115">
        <f>+'Ark1'!C5282</f>
        <v>2021</v>
      </c>
      <c r="F3474" s="116" t="str">
        <f>+IF('Ark1'!Q5282=0,"",'Ark1'!Q5282)</f>
        <v/>
      </c>
      <c r="G3474" s="116">
        <f>+'Ark1'!R5282</f>
        <v>0</v>
      </c>
      <c r="H3474" s="116">
        <f>+'Ark1'!S5282</f>
        <v>0</v>
      </c>
      <c r="I3474" s="222" t="str">
        <f>+IF(G3474=0,"",'Ark1'!AA5282)</f>
        <v/>
      </c>
      <c r="J3474" s="222" t="str">
        <f>+IF(G3474=0,"",'Ark1'!AB5282)</f>
        <v/>
      </c>
      <c r="K3474" s="114" t="str">
        <f>+IF(G3474=0,"",'Ark1'!U5282)</f>
        <v/>
      </c>
      <c r="L3474" s="222" t="str">
        <f>+IF(G3474=0,"",'Ark1'!W5282)</f>
        <v/>
      </c>
      <c r="M3474" s="222" t="str">
        <f>+IF(G3474=0,"",'Ark1'!X5282)</f>
        <v/>
      </c>
      <c r="N3474" s="114" t="str">
        <f>+IF(G3474=0,"",'Ark1'!Y5282)</f>
        <v/>
      </c>
      <c r="O3474" s="116" t="str">
        <f>+IF(G3474=0,"",'Ark1'!Z5282)</f>
        <v/>
      </c>
      <c r="P3474" s="116" t="str">
        <f t="shared" si="56"/>
        <v/>
      </c>
      <c r="Q3474" s="114" t="str">
        <f>+IF(G3474=0,"",'Ark1'!T5282)</f>
        <v/>
      </c>
      <c r="R3474" s="222" t="str">
        <f>+IF(G3474=0,"",'Ark1'!V5282)</f>
        <v/>
      </c>
      <c r="S3474" s="32"/>
    </row>
    <row r="3475" spans="1:19" x14ac:dyDescent="0.5">
      <c r="A3475" s="32"/>
      <c r="B3475" s="297" t="str">
        <f>+IF(E3475=2012,VLOOKUP(D3475,K_navn!$A$2:$C$359,2),"")</f>
        <v/>
      </c>
      <c r="C3475" s="297" t="str">
        <f>+IF(E3475=2012,VLOOKUP(D3475,K_navn!$A$2:$C$359,3),"")</f>
        <v/>
      </c>
      <c r="D3475" s="115">
        <f>+'Ark1'!P5283</f>
        <v>1868</v>
      </c>
      <c r="E3475" s="115">
        <f>+'Ark1'!C5283</f>
        <v>2022</v>
      </c>
      <c r="F3475" s="116" t="str">
        <f>+IF('Ark1'!Q5283=0,"",'Ark1'!Q5283)</f>
        <v/>
      </c>
      <c r="G3475" s="116">
        <f>+'Ark1'!R5283</f>
        <v>0</v>
      </c>
      <c r="H3475" s="116">
        <f>+'Ark1'!S5283</f>
        <v>0</v>
      </c>
      <c r="I3475" s="222" t="str">
        <f>+IF(G3475=0,"",'Ark1'!AA5283)</f>
        <v/>
      </c>
      <c r="J3475" s="222" t="str">
        <f>+IF(G3475=0,"",'Ark1'!AB5283)</f>
        <v/>
      </c>
      <c r="K3475" s="114" t="str">
        <f>+IF(G3475=0,"",'Ark1'!U5283)</f>
        <v/>
      </c>
      <c r="L3475" s="222" t="str">
        <f>+IF(G3475=0,"",'Ark1'!W5283)</f>
        <v/>
      </c>
      <c r="M3475" s="222" t="str">
        <f>+IF(G3475=0,"",'Ark1'!X5283)</f>
        <v/>
      </c>
      <c r="N3475" s="114" t="str">
        <f>+IF(G3475=0,"",'Ark1'!Y5283)</f>
        <v/>
      </c>
      <c r="O3475" s="116" t="str">
        <f>+IF(G3475=0,"",'Ark1'!Z5283)</f>
        <v/>
      </c>
      <c r="P3475" s="116" t="str">
        <f t="shared" si="56"/>
        <v/>
      </c>
      <c r="Q3475" s="114" t="str">
        <f>+IF(G3475=0,"",'Ark1'!T5283)</f>
        <v/>
      </c>
      <c r="R3475" s="222" t="str">
        <f>+IF(G3475=0,"",'Ark1'!V5283)</f>
        <v/>
      </c>
      <c r="S3475" s="32"/>
    </row>
    <row r="3476" spans="1:19" x14ac:dyDescent="0.5">
      <c r="A3476" s="32"/>
      <c r="B3476" s="297" t="str">
        <f>+IF(E3476=2012,VLOOKUP(D3476,K_navn!$A$2:$C$359,2),"")</f>
        <v>Sortland</v>
      </c>
      <c r="C3476" s="297" t="str">
        <f>+IF(E3476=2012,VLOOKUP(D3476,K_navn!$A$2:$C$359,3),"")</f>
        <v>Nordland</v>
      </c>
      <c r="D3476" s="115">
        <f>+'Ark1'!P5284</f>
        <v>1870</v>
      </c>
      <c r="E3476" s="115">
        <f>+'Ark1'!C5284</f>
        <v>2012</v>
      </c>
      <c r="F3476" s="116" t="str">
        <f>+IF('Ark1'!Q5284=0,"",'Ark1'!Q5284)</f>
        <v/>
      </c>
      <c r="G3476" s="116">
        <f>+'Ark1'!R5284</f>
        <v>0</v>
      </c>
      <c r="H3476" s="116">
        <f>+'Ark1'!S5284</f>
        <v>0</v>
      </c>
      <c r="I3476" s="222" t="str">
        <f>+IF(G3476=0,"",'Ark1'!AA5284)</f>
        <v/>
      </c>
      <c r="J3476" s="222" t="str">
        <f>+IF(G3476=0,"",'Ark1'!AB5284)</f>
        <v/>
      </c>
      <c r="K3476" s="114" t="str">
        <f>+IF(G3476=0,"",'Ark1'!U5284)</f>
        <v/>
      </c>
      <c r="L3476" s="222" t="str">
        <f>+IF(G3476=0,"",'Ark1'!W5284)</f>
        <v/>
      </c>
      <c r="M3476" s="222" t="str">
        <f>+IF(G3476=0,"",'Ark1'!X5284)</f>
        <v/>
      </c>
      <c r="N3476" s="114" t="str">
        <f>+IF(G3476=0,"",'Ark1'!Y5284)</f>
        <v/>
      </c>
      <c r="O3476" s="116" t="str">
        <f>+IF(G3476=0,"",'Ark1'!Z5284)</f>
        <v/>
      </c>
      <c r="P3476" s="116" t="str">
        <f t="shared" si="56"/>
        <v/>
      </c>
      <c r="Q3476" s="114" t="str">
        <f>+IF(G3476=0,"",'Ark1'!T5284)</f>
        <v/>
      </c>
      <c r="R3476" s="222" t="str">
        <f>+IF(G3476=0,"",'Ark1'!V5284)</f>
        <v/>
      </c>
      <c r="S3476" s="32"/>
    </row>
    <row r="3477" spans="1:19" x14ac:dyDescent="0.5">
      <c r="A3477" s="32"/>
      <c r="B3477" s="297" t="str">
        <f>+IF(E3477=2012,VLOOKUP(D3477,K_navn!$A$2:$C$359,2),"")</f>
        <v/>
      </c>
      <c r="C3477" s="297" t="str">
        <f>+IF(E3477=2012,VLOOKUP(D3477,K_navn!$A$2:$C$359,3),"")</f>
        <v/>
      </c>
      <c r="D3477" s="115">
        <f>+'Ark1'!P5285</f>
        <v>1870</v>
      </c>
      <c r="E3477" s="115">
        <f>+'Ark1'!C5285</f>
        <v>2013</v>
      </c>
      <c r="F3477" s="116" t="str">
        <f>+IF('Ark1'!Q5285=0,"",'Ark1'!Q5285)</f>
        <v/>
      </c>
      <c r="G3477" s="116">
        <f>+'Ark1'!R5285</f>
        <v>0</v>
      </c>
      <c r="H3477" s="116">
        <f>+'Ark1'!S5285</f>
        <v>0</v>
      </c>
      <c r="I3477" s="222" t="str">
        <f>+IF(G3477=0,"",'Ark1'!AA5285)</f>
        <v/>
      </c>
      <c r="J3477" s="222" t="str">
        <f>+IF(G3477=0,"",'Ark1'!AB5285)</f>
        <v/>
      </c>
      <c r="K3477" s="114" t="str">
        <f>+IF(G3477=0,"",'Ark1'!U5285)</f>
        <v/>
      </c>
      <c r="L3477" s="222" t="str">
        <f>+IF(G3477=0,"",'Ark1'!W5285)</f>
        <v/>
      </c>
      <c r="M3477" s="222" t="str">
        <f>+IF(G3477=0,"",'Ark1'!X5285)</f>
        <v/>
      </c>
      <c r="N3477" s="114" t="str">
        <f>+IF(G3477=0,"",'Ark1'!Y5285)</f>
        <v/>
      </c>
      <c r="O3477" s="116" t="str">
        <f>+IF(G3477=0,"",'Ark1'!Z5285)</f>
        <v/>
      </c>
      <c r="P3477" s="116" t="str">
        <f t="shared" si="56"/>
        <v/>
      </c>
      <c r="Q3477" s="114" t="str">
        <f>+IF(G3477=0,"",'Ark1'!T5285)</f>
        <v/>
      </c>
      <c r="R3477" s="222" t="str">
        <f>+IF(G3477=0,"",'Ark1'!V5285)</f>
        <v/>
      </c>
      <c r="S3477" s="32"/>
    </row>
    <row r="3478" spans="1:19" x14ac:dyDescent="0.5">
      <c r="A3478" s="32"/>
      <c r="B3478" s="297" t="str">
        <f>+IF(E3478=2012,VLOOKUP(D3478,K_navn!$A$2:$C$359,2),"")</f>
        <v/>
      </c>
      <c r="C3478" s="297" t="str">
        <f>+IF(E3478=2012,VLOOKUP(D3478,K_navn!$A$2:$C$359,3),"")</f>
        <v/>
      </c>
      <c r="D3478" s="115">
        <f>+'Ark1'!P5286</f>
        <v>1870</v>
      </c>
      <c r="E3478" s="115">
        <f>+'Ark1'!C5286</f>
        <v>2014</v>
      </c>
      <c r="F3478" s="116" t="str">
        <f>+IF('Ark1'!Q5286=0,"",'Ark1'!Q5286)</f>
        <v/>
      </c>
      <c r="G3478" s="116">
        <f>+'Ark1'!R5286</f>
        <v>0</v>
      </c>
      <c r="H3478" s="116">
        <f>+'Ark1'!S5286</f>
        <v>0</v>
      </c>
      <c r="I3478" s="222" t="str">
        <f>+IF(G3478=0,"",'Ark1'!AA5286)</f>
        <v/>
      </c>
      <c r="J3478" s="222" t="str">
        <f>+IF(G3478=0,"",'Ark1'!AB5286)</f>
        <v/>
      </c>
      <c r="K3478" s="114" t="str">
        <f>+IF(G3478=0,"",'Ark1'!U5286)</f>
        <v/>
      </c>
      <c r="L3478" s="222" t="str">
        <f>+IF(G3478=0,"",'Ark1'!W5286)</f>
        <v/>
      </c>
      <c r="M3478" s="222" t="str">
        <f>+IF(G3478=0,"",'Ark1'!X5286)</f>
        <v/>
      </c>
      <c r="N3478" s="114" t="str">
        <f>+IF(G3478=0,"",'Ark1'!Y5286)</f>
        <v/>
      </c>
      <c r="O3478" s="116" t="str">
        <f>+IF(G3478=0,"",'Ark1'!Z5286)</f>
        <v/>
      </c>
      <c r="P3478" s="116" t="str">
        <f t="shared" si="56"/>
        <v/>
      </c>
      <c r="Q3478" s="114" t="str">
        <f>+IF(G3478=0,"",'Ark1'!T5286)</f>
        <v/>
      </c>
      <c r="R3478" s="222" t="str">
        <f>+IF(G3478=0,"",'Ark1'!V5286)</f>
        <v/>
      </c>
      <c r="S3478" s="32"/>
    </row>
    <row r="3479" spans="1:19" x14ac:dyDescent="0.5">
      <c r="A3479" s="32"/>
      <c r="B3479" s="297" t="str">
        <f>+IF(E3479=2012,VLOOKUP(D3479,K_navn!$A$2:$C$359,2),"")</f>
        <v/>
      </c>
      <c r="C3479" s="297" t="str">
        <f>+IF(E3479=2012,VLOOKUP(D3479,K_navn!$A$2:$C$359,3),"")</f>
        <v/>
      </c>
      <c r="D3479" s="115">
        <f>+'Ark1'!P5287</f>
        <v>1870</v>
      </c>
      <c r="E3479" s="115">
        <f>+'Ark1'!C5287</f>
        <v>2015</v>
      </c>
      <c r="F3479" s="116" t="str">
        <f>+IF('Ark1'!Q5287=0,"",'Ark1'!Q5287)</f>
        <v/>
      </c>
      <c r="G3479" s="116">
        <f>+'Ark1'!R5287</f>
        <v>0</v>
      </c>
      <c r="H3479" s="116">
        <f>+'Ark1'!S5287</f>
        <v>0</v>
      </c>
      <c r="I3479" s="222" t="str">
        <f>+IF(G3479=0,"",'Ark1'!AA5287)</f>
        <v/>
      </c>
      <c r="J3479" s="222" t="str">
        <f>+IF(G3479=0,"",'Ark1'!AB5287)</f>
        <v/>
      </c>
      <c r="K3479" s="114" t="str">
        <f>+IF(G3479=0,"",'Ark1'!U5287)</f>
        <v/>
      </c>
      <c r="L3479" s="222" t="str">
        <f>+IF(G3479=0,"",'Ark1'!W5287)</f>
        <v/>
      </c>
      <c r="M3479" s="222" t="str">
        <f>+IF(G3479=0,"",'Ark1'!X5287)</f>
        <v/>
      </c>
      <c r="N3479" s="114" t="str">
        <f>+IF(G3479=0,"",'Ark1'!Y5287)</f>
        <v/>
      </c>
      <c r="O3479" s="116" t="str">
        <f>+IF(G3479=0,"",'Ark1'!Z5287)</f>
        <v/>
      </c>
      <c r="P3479" s="116" t="str">
        <f t="shared" si="56"/>
        <v/>
      </c>
      <c r="Q3479" s="114" t="str">
        <f>+IF(G3479=0,"",'Ark1'!T5287)</f>
        <v/>
      </c>
      <c r="R3479" s="222" t="str">
        <f>+IF(G3479=0,"",'Ark1'!V5287)</f>
        <v/>
      </c>
      <c r="S3479" s="32"/>
    </row>
    <row r="3480" spans="1:19" x14ac:dyDescent="0.5">
      <c r="A3480" s="32"/>
      <c r="B3480" s="297" t="str">
        <f>+IF(E3480=2012,VLOOKUP(D3480,K_navn!$A$2:$C$359,2),"")</f>
        <v/>
      </c>
      <c r="C3480" s="297" t="str">
        <f>+IF(E3480=2012,VLOOKUP(D3480,K_navn!$A$2:$C$359,3),"")</f>
        <v/>
      </c>
      <c r="D3480" s="115">
        <f>+'Ark1'!P5288</f>
        <v>1870</v>
      </c>
      <c r="E3480" s="115">
        <f>+'Ark1'!C5288</f>
        <v>2016</v>
      </c>
      <c r="F3480" s="116" t="str">
        <f>+IF('Ark1'!Q5288=0,"",'Ark1'!Q5288)</f>
        <v/>
      </c>
      <c r="G3480" s="116">
        <f>+'Ark1'!R5288</f>
        <v>0</v>
      </c>
      <c r="H3480" s="116">
        <f>+'Ark1'!S5288</f>
        <v>0</v>
      </c>
      <c r="I3480" s="222" t="str">
        <f>+IF(G3480=0,"",'Ark1'!AA5288)</f>
        <v/>
      </c>
      <c r="J3480" s="222" t="str">
        <f>+IF(G3480=0,"",'Ark1'!AB5288)</f>
        <v/>
      </c>
      <c r="K3480" s="114" t="str">
        <f>+IF(G3480=0,"",'Ark1'!U5288)</f>
        <v/>
      </c>
      <c r="L3480" s="222" t="str">
        <f>+IF(G3480=0,"",'Ark1'!W5288)</f>
        <v/>
      </c>
      <c r="M3480" s="222" t="str">
        <f>+IF(G3480=0,"",'Ark1'!X5288)</f>
        <v/>
      </c>
      <c r="N3480" s="114" t="str">
        <f>+IF(G3480=0,"",'Ark1'!Y5288)</f>
        <v/>
      </c>
      <c r="O3480" s="116" t="str">
        <f>+IF(G3480=0,"",'Ark1'!Z5288)</f>
        <v/>
      </c>
      <c r="P3480" s="116" t="str">
        <f t="shared" si="56"/>
        <v/>
      </c>
      <c r="Q3480" s="114" t="str">
        <f>+IF(G3480=0,"",'Ark1'!T5288)</f>
        <v/>
      </c>
      <c r="R3480" s="222" t="str">
        <f>+IF(G3480=0,"",'Ark1'!V5288)</f>
        <v/>
      </c>
      <c r="S3480" s="32"/>
    </row>
    <row r="3481" spans="1:19" x14ac:dyDescent="0.5">
      <c r="A3481" s="32"/>
      <c r="B3481" s="297" t="str">
        <f>+IF(E3481=2012,VLOOKUP(D3481,K_navn!$A$2:$C$359,2),"")</f>
        <v/>
      </c>
      <c r="C3481" s="297" t="str">
        <f>+IF(E3481=2012,VLOOKUP(D3481,K_navn!$A$2:$C$359,3),"")</f>
        <v/>
      </c>
      <c r="D3481" s="115">
        <f>+'Ark1'!P5289</f>
        <v>1870</v>
      </c>
      <c r="E3481" s="115">
        <f>+'Ark1'!C5289</f>
        <v>2017</v>
      </c>
      <c r="F3481" s="116" t="str">
        <f>+IF('Ark1'!Q5289=0,"",'Ark1'!Q5289)</f>
        <v/>
      </c>
      <c r="G3481" s="116">
        <f>+'Ark1'!R5289</f>
        <v>0</v>
      </c>
      <c r="H3481" s="116">
        <f>+'Ark1'!S5289</f>
        <v>0</v>
      </c>
      <c r="I3481" s="222" t="str">
        <f>+IF(G3481=0,"",'Ark1'!AA5289)</f>
        <v/>
      </c>
      <c r="J3481" s="222" t="str">
        <f>+IF(G3481=0,"",'Ark1'!AB5289)</f>
        <v/>
      </c>
      <c r="K3481" s="114" t="str">
        <f>+IF(G3481=0,"",'Ark1'!U5289)</f>
        <v/>
      </c>
      <c r="L3481" s="222" t="str">
        <f>+IF(G3481=0,"",'Ark1'!W5289)</f>
        <v/>
      </c>
      <c r="M3481" s="222" t="str">
        <f>+IF(G3481=0,"",'Ark1'!X5289)</f>
        <v/>
      </c>
      <c r="N3481" s="114" t="str">
        <f>+IF(G3481=0,"",'Ark1'!Y5289)</f>
        <v/>
      </c>
      <c r="O3481" s="116" t="str">
        <f>+IF(G3481=0,"",'Ark1'!Z5289)</f>
        <v/>
      </c>
      <c r="P3481" s="116" t="str">
        <f t="shared" si="56"/>
        <v/>
      </c>
      <c r="Q3481" s="114" t="str">
        <f>+IF(G3481=0,"",'Ark1'!T5289)</f>
        <v/>
      </c>
      <c r="R3481" s="222" t="str">
        <f>+IF(G3481=0,"",'Ark1'!V5289)</f>
        <v/>
      </c>
      <c r="S3481" s="32"/>
    </row>
    <row r="3482" spans="1:19" x14ac:dyDescent="0.5">
      <c r="A3482" s="32"/>
      <c r="B3482" s="297" t="str">
        <f>+IF(E3482=2012,VLOOKUP(D3482,K_navn!$A$2:$C$359,2),"")</f>
        <v/>
      </c>
      <c r="C3482" s="297" t="str">
        <f>+IF(E3482=2012,VLOOKUP(D3482,K_navn!$A$2:$C$359,3),"")</f>
        <v/>
      </c>
      <c r="D3482" s="115">
        <f>+'Ark1'!P5290</f>
        <v>1870</v>
      </c>
      <c r="E3482" s="115">
        <f>+'Ark1'!C5290</f>
        <v>2018</v>
      </c>
      <c r="F3482" s="116" t="str">
        <f>+IF('Ark1'!Q5290=0,"",'Ark1'!Q5290)</f>
        <v/>
      </c>
      <c r="G3482" s="116">
        <f>+'Ark1'!R5290</f>
        <v>0</v>
      </c>
      <c r="H3482" s="116">
        <f>+'Ark1'!S5290</f>
        <v>0</v>
      </c>
      <c r="I3482" s="222" t="str">
        <f>+IF(G3482=0,"",'Ark1'!AA5290)</f>
        <v/>
      </c>
      <c r="J3482" s="222" t="str">
        <f>+IF(G3482=0,"",'Ark1'!AB5290)</f>
        <v/>
      </c>
      <c r="K3482" s="114" t="str">
        <f>+IF(G3482=0,"",'Ark1'!U5290)</f>
        <v/>
      </c>
      <c r="L3482" s="222" t="str">
        <f>+IF(G3482=0,"",'Ark1'!W5290)</f>
        <v/>
      </c>
      <c r="M3482" s="222" t="str">
        <f>+IF(G3482=0,"",'Ark1'!X5290)</f>
        <v/>
      </c>
      <c r="N3482" s="114" t="str">
        <f>+IF(G3482=0,"",'Ark1'!Y5290)</f>
        <v/>
      </c>
      <c r="O3482" s="116" t="str">
        <f>+IF(G3482=0,"",'Ark1'!Z5290)</f>
        <v/>
      </c>
      <c r="P3482" s="116" t="str">
        <f t="shared" si="56"/>
        <v/>
      </c>
      <c r="Q3482" s="114" t="str">
        <f>+IF(G3482=0,"",'Ark1'!T5290)</f>
        <v/>
      </c>
      <c r="R3482" s="222" t="str">
        <f>+IF(G3482=0,"",'Ark1'!V5290)</f>
        <v/>
      </c>
      <c r="S3482" s="32"/>
    </row>
    <row r="3483" spans="1:19" x14ac:dyDescent="0.5">
      <c r="A3483" s="32"/>
      <c r="B3483" s="297" t="str">
        <f>+IF(E3483=2012,VLOOKUP(D3483,K_navn!$A$2:$C$359,2),"")</f>
        <v/>
      </c>
      <c r="C3483" s="297" t="str">
        <f>+IF(E3483=2012,VLOOKUP(D3483,K_navn!$A$2:$C$359,3),"")</f>
        <v/>
      </c>
      <c r="D3483" s="115">
        <f>+'Ark1'!P5291</f>
        <v>1870</v>
      </c>
      <c r="E3483" s="115">
        <f>+'Ark1'!C5291</f>
        <v>2019</v>
      </c>
      <c r="F3483" s="116" t="str">
        <f>+IF('Ark1'!Q5291=0,"",'Ark1'!Q5291)</f>
        <v/>
      </c>
      <c r="G3483" s="116">
        <f>+'Ark1'!R5291</f>
        <v>0</v>
      </c>
      <c r="H3483" s="116">
        <f>+'Ark1'!S5291</f>
        <v>0</v>
      </c>
      <c r="I3483" s="222" t="str">
        <f>+IF(G3483=0,"",'Ark1'!AA5291)</f>
        <v/>
      </c>
      <c r="J3483" s="222" t="str">
        <f>+IF(G3483=0,"",'Ark1'!AB5291)</f>
        <v/>
      </c>
      <c r="K3483" s="114" t="str">
        <f>+IF(G3483=0,"",'Ark1'!U5291)</f>
        <v/>
      </c>
      <c r="L3483" s="222" t="str">
        <f>+IF(G3483=0,"",'Ark1'!W5291)</f>
        <v/>
      </c>
      <c r="M3483" s="222" t="str">
        <f>+IF(G3483=0,"",'Ark1'!X5291)</f>
        <v/>
      </c>
      <c r="N3483" s="114" t="str">
        <f>+IF(G3483=0,"",'Ark1'!Y5291)</f>
        <v/>
      </c>
      <c r="O3483" s="116" t="str">
        <f>+IF(G3483=0,"",'Ark1'!Z5291)</f>
        <v/>
      </c>
      <c r="P3483" s="116" t="str">
        <f t="shared" si="56"/>
        <v/>
      </c>
      <c r="Q3483" s="114" t="str">
        <f>+IF(G3483=0,"",'Ark1'!T5291)</f>
        <v/>
      </c>
      <c r="R3483" s="222" t="str">
        <f>+IF(G3483=0,"",'Ark1'!V5291)</f>
        <v/>
      </c>
      <c r="S3483" s="32"/>
    </row>
    <row r="3484" spans="1:19" x14ac:dyDescent="0.5">
      <c r="A3484" s="32"/>
      <c r="B3484" s="297" t="str">
        <f>+IF(E3484=2012,VLOOKUP(D3484,K_navn!$A$2:$C$359,2),"")</f>
        <v/>
      </c>
      <c r="C3484" s="297" t="str">
        <f>+IF(E3484=2012,VLOOKUP(D3484,K_navn!$A$2:$C$359,3),"")</f>
        <v/>
      </c>
      <c r="D3484" s="115">
        <f>+'Ark1'!P5292</f>
        <v>1870</v>
      </c>
      <c r="E3484" s="115">
        <f>+'Ark1'!C5292</f>
        <v>2020</v>
      </c>
      <c r="F3484" s="116" t="str">
        <f>+IF('Ark1'!Q5292=0,"",'Ark1'!Q5292)</f>
        <v/>
      </c>
      <c r="G3484" s="116">
        <f>+'Ark1'!R5292</f>
        <v>0</v>
      </c>
      <c r="H3484" s="116">
        <f>+'Ark1'!S5292</f>
        <v>0</v>
      </c>
      <c r="I3484" s="222" t="str">
        <f>+IF(G3484=0,"",'Ark1'!AA5292)</f>
        <v/>
      </c>
      <c r="J3484" s="222" t="str">
        <f>+IF(G3484=0,"",'Ark1'!AB5292)</f>
        <v/>
      </c>
      <c r="K3484" s="114" t="str">
        <f>+IF(G3484=0,"",'Ark1'!U5292)</f>
        <v/>
      </c>
      <c r="L3484" s="222" t="str">
        <f>+IF(G3484=0,"",'Ark1'!W5292)</f>
        <v/>
      </c>
      <c r="M3484" s="222" t="str">
        <f>+IF(G3484=0,"",'Ark1'!X5292)</f>
        <v/>
      </c>
      <c r="N3484" s="114" t="str">
        <f>+IF(G3484=0,"",'Ark1'!Y5292)</f>
        <v/>
      </c>
      <c r="O3484" s="116" t="str">
        <f>+IF(G3484=0,"",'Ark1'!Z5292)</f>
        <v/>
      </c>
      <c r="P3484" s="116" t="str">
        <f t="shared" si="56"/>
        <v/>
      </c>
      <c r="Q3484" s="114" t="str">
        <f>+IF(G3484=0,"",'Ark1'!T5292)</f>
        <v/>
      </c>
      <c r="R3484" s="222" t="str">
        <f>+IF(G3484=0,"",'Ark1'!V5292)</f>
        <v/>
      </c>
      <c r="S3484" s="32"/>
    </row>
    <row r="3485" spans="1:19" x14ac:dyDescent="0.5">
      <c r="A3485" s="32"/>
      <c r="B3485" s="297" t="str">
        <f>+IF(E3485=2012,VLOOKUP(D3485,K_navn!$A$2:$C$359,2),"")</f>
        <v/>
      </c>
      <c r="C3485" s="297" t="str">
        <f>+IF(E3485=2012,VLOOKUP(D3485,K_navn!$A$2:$C$359,3),"")</f>
        <v/>
      </c>
      <c r="D3485" s="115">
        <f>+'Ark1'!P5293</f>
        <v>1870</v>
      </c>
      <c r="E3485" s="115">
        <f>+'Ark1'!C5293</f>
        <v>2021</v>
      </c>
      <c r="F3485" s="116" t="str">
        <f>+IF('Ark1'!Q5293=0,"",'Ark1'!Q5293)</f>
        <v/>
      </c>
      <c r="G3485" s="116">
        <f>+'Ark1'!R5293</f>
        <v>0</v>
      </c>
      <c r="H3485" s="116">
        <f>+'Ark1'!S5293</f>
        <v>0</v>
      </c>
      <c r="I3485" s="222" t="str">
        <f>+IF(G3485=0,"",'Ark1'!AA5293)</f>
        <v/>
      </c>
      <c r="J3485" s="222" t="str">
        <f>+IF(G3485=0,"",'Ark1'!AB5293)</f>
        <v/>
      </c>
      <c r="K3485" s="114" t="str">
        <f>+IF(G3485=0,"",'Ark1'!U5293)</f>
        <v/>
      </c>
      <c r="L3485" s="222" t="str">
        <f>+IF(G3485=0,"",'Ark1'!W5293)</f>
        <v/>
      </c>
      <c r="M3485" s="222" t="str">
        <f>+IF(G3485=0,"",'Ark1'!X5293)</f>
        <v/>
      </c>
      <c r="N3485" s="114" t="str">
        <f>+IF(G3485=0,"",'Ark1'!Y5293)</f>
        <v/>
      </c>
      <c r="O3485" s="116" t="str">
        <f>+IF(G3485=0,"",'Ark1'!Z5293)</f>
        <v/>
      </c>
      <c r="P3485" s="116" t="str">
        <f t="shared" si="56"/>
        <v/>
      </c>
      <c r="Q3485" s="114" t="str">
        <f>+IF(G3485=0,"",'Ark1'!T5293)</f>
        <v/>
      </c>
      <c r="R3485" s="222" t="str">
        <f>+IF(G3485=0,"",'Ark1'!V5293)</f>
        <v/>
      </c>
      <c r="S3485" s="32"/>
    </row>
    <row r="3486" spans="1:19" x14ac:dyDescent="0.5">
      <c r="A3486" s="32"/>
      <c r="B3486" s="297" t="str">
        <f>+IF(E3486=2012,VLOOKUP(D3486,K_navn!$A$2:$C$359,2),"")</f>
        <v/>
      </c>
      <c r="C3486" s="297" t="str">
        <f>+IF(E3486=2012,VLOOKUP(D3486,K_navn!$A$2:$C$359,3),"")</f>
        <v/>
      </c>
      <c r="D3486" s="115">
        <f>+'Ark1'!P5294</f>
        <v>1870</v>
      </c>
      <c r="E3486" s="115">
        <f>+'Ark1'!C5294</f>
        <v>2022</v>
      </c>
      <c r="F3486" s="116" t="str">
        <f>+IF('Ark1'!Q5294=0,"",'Ark1'!Q5294)</f>
        <v/>
      </c>
      <c r="G3486" s="116">
        <f>+'Ark1'!R5294</f>
        <v>0</v>
      </c>
      <c r="H3486" s="116">
        <f>+'Ark1'!S5294</f>
        <v>0</v>
      </c>
      <c r="I3486" s="222" t="str">
        <f>+IF(G3486=0,"",'Ark1'!AA5294)</f>
        <v/>
      </c>
      <c r="J3486" s="222" t="str">
        <f>+IF(G3486=0,"",'Ark1'!AB5294)</f>
        <v/>
      </c>
      <c r="K3486" s="114" t="str">
        <f>+IF(G3486=0,"",'Ark1'!U5294)</f>
        <v/>
      </c>
      <c r="L3486" s="222" t="str">
        <f>+IF(G3486=0,"",'Ark1'!W5294)</f>
        <v/>
      </c>
      <c r="M3486" s="222" t="str">
        <f>+IF(G3486=0,"",'Ark1'!X5294)</f>
        <v/>
      </c>
      <c r="N3486" s="114" t="str">
        <f>+IF(G3486=0,"",'Ark1'!Y5294)</f>
        <v/>
      </c>
      <c r="O3486" s="116" t="str">
        <f>+IF(G3486=0,"",'Ark1'!Z5294)</f>
        <v/>
      </c>
      <c r="P3486" s="116" t="str">
        <f t="shared" si="56"/>
        <v/>
      </c>
      <c r="Q3486" s="114" t="str">
        <f>+IF(G3486=0,"",'Ark1'!T5294)</f>
        <v/>
      </c>
      <c r="R3486" s="222" t="str">
        <f>+IF(G3486=0,"",'Ark1'!V5294)</f>
        <v/>
      </c>
      <c r="S3486" s="32"/>
    </row>
    <row r="3487" spans="1:19" x14ac:dyDescent="0.5">
      <c r="A3487" s="32"/>
      <c r="B3487" s="297" t="str">
        <f>+IF(E3487=2012,VLOOKUP(D3487,K_navn!$A$2:$C$359,2),"")</f>
        <v>Andøy</v>
      </c>
      <c r="C3487" s="297" t="str">
        <f>+IF(E3487=2012,VLOOKUP(D3487,K_navn!$A$2:$C$359,3),"")</f>
        <v>Nordland</v>
      </c>
      <c r="D3487" s="115">
        <f>+'Ark1'!P5295</f>
        <v>1871</v>
      </c>
      <c r="E3487" s="115">
        <f>+'Ark1'!C5295</f>
        <v>2012</v>
      </c>
      <c r="F3487" s="116" t="str">
        <f>+IF('Ark1'!Q5295=0,"",'Ark1'!Q5295)</f>
        <v/>
      </c>
      <c r="G3487" s="116">
        <f>+'Ark1'!R5295</f>
        <v>0</v>
      </c>
      <c r="H3487" s="116">
        <f>+'Ark1'!S5295</f>
        <v>0</v>
      </c>
      <c r="I3487" s="222" t="str">
        <f>+IF(G3487=0,"",'Ark1'!AA5295)</f>
        <v/>
      </c>
      <c r="J3487" s="222" t="str">
        <f>+IF(G3487=0,"",'Ark1'!AB5295)</f>
        <v/>
      </c>
      <c r="K3487" s="114" t="str">
        <f>+IF(G3487=0,"",'Ark1'!U5295)</f>
        <v/>
      </c>
      <c r="L3487" s="222" t="str">
        <f>+IF(G3487=0,"",'Ark1'!W5295)</f>
        <v/>
      </c>
      <c r="M3487" s="222" t="str">
        <f>+IF(G3487=0,"",'Ark1'!X5295)</f>
        <v/>
      </c>
      <c r="N3487" s="114" t="str">
        <f>+IF(G3487=0,"",'Ark1'!Y5295)</f>
        <v/>
      </c>
      <c r="O3487" s="116" t="str">
        <f>+IF(G3487=0,"",'Ark1'!Z5295)</f>
        <v/>
      </c>
      <c r="P3487" s="116" t="str">
        <f t="shared" si="56"/>
        <v/>
      </c>
      <c r="Q3487" s="114" t="str">
        <f>+IF(G3487=0,"",'Ark1'!T5295)</f>
        <v/>
      </c>
      <c r="R3487" s="222" t="str">
        <f>+IF(G3487=0,"",'Ark1'!V5295)</f>
        <v/>
      </c>
      <c r="S3487" s="32"/>
    </row>
    <row r="3488" spans="1:19" x14ac:dyDescent="0.5">
      <c r="A3488" s="32"/>
      <c r="B3488" s="297" t="str">
        <f>+IF(E3488=2012,VLOOKUP(D3488,K_navn!$A$2:$C$359,2),"")</f>
        <v/>
      </c>
      <c r="C3488" s="297" t="str">
        <f>+IF(E3488=2012,VLOOKUP(D3488,K_navn!$A$2:$C$359,3),"")</f>
        <v/>
      </c>
      <c r="D3488" s="115">
        <f>+'Ark1'!P5296</f>
        <v>1871</v>
      </c>
      <c r="E3488" s="115">
        <f>+'Ark1'!C5296</f>
        <v>2013</v>
      </c>
      <c r="F3488" s="116" t="str">
        <f>+IF('Ark1'!Q5296=0,"",'Ark1'!Q5296)</f>
        <v/>
      </c>
      <c r="G3488" s="116">
        <f>+'Ark1'!R5296</f>
        <v>0</v>
      </c>
      <c r="H3488" s="116">
        <f>+'Ark1'!S5296</f>
        <v>0</v>
      </c>
      <c r="I3488" s="222" t="str">
        <f>+IF(G3488=0,"",'Ark1'!AA5296)</f>
        <v/>
      </c>
      <c r="J3488" s="222" t="str">
        <f>+IF(G3488=0,"",'Ark1'!AB5296)</f>
        <v/>
      </c>
      <c r="K3488" s="114" t="str">
        <f>+IF(G3488=0,"",'Ark1'!U5296)</f>
        <v/>
      </c>
      <c r="L3488" s="222" t="str">
        <f>+IF(G3488=0,"",'Ark1'!W5296)</f>
        <v/>
      </c>
      <c r="M3488" s="222" t="str">
        <f>+IF(G3488=0,"",'Ark1'!X5296)</f>
        <v/>
      </c>
      <c r="N3488" s="114" t="str">
        <f>+IF(G3488=0,"",'Ark1'!Y5296)</f>
        <v/>
      </c>
      <c r="O3488" s="116" t="str">
        <f>+IF(G3488=0,"",'Ark1'!Z5296)</f>
        <v/>
      </c>
      <c r="P3488" s="116" t="str">
        <f t="shared" si="56"/>
        <v/>
      </c>
      <c r="Q3488" s="114" t="str">
        <f>+IF(G3488=0,"",'Ark1'!T5296)</f>
        <v/>
      </c>
      <c r="R3488" s="222" t="str">
        <f>+IF(G3488=0,"",'Ark1'!V5296)</f>
        <v/>
      </c>
      <c r="S3488" s="32"/>
    </row>
    <row r="3489" spans="1:19" x14ac:dyDescent="0.5">
      <c r="A3489" s="32"/>
      <c r="B3489" s="297" t="str">
        <f>+IF(E3489=2012,VLOOKUP(D3489,K_navn!$A$2:$C$359,2),"")</f>
        <v/>
      </c>
      <c r="C3489" s="297" t="str">
        <f>+IF(E3489=2012,VLOOKUP(D3489,K_navn!$A$2:$C$359,3),"")</f>
        <v/>
      </c>
      <c r="D3489" s="115">
        <f>+'Ark1'!P5297</f>
        <v>1871</v>
      </c>
      <c r="E3489" s="115">
        <f>+'Ark1'!C5297</f>
        <v>2014</v>
      </c>
      <c r="F3489" s="116" t="str">
        <f>+IF('Ark1'!Q5297=0,"",'Ark1'!Q5297)</f>
        <v/>
      </c>
      <c r="G3489" s="116">
        <f>+'Ark1'!R5297</f>
        <v>0</v>
      </c>
      <c r="H3489" s="116">
        <f>+'Ark1'!S5297</f>
        <v>0</v>
      </c>
      <c r="I3489" s="222" t="str">
        <f>+IF(G3489=0,"",'Ark1'!AA5297)</f>
        <v/>
      </c>
      <c r="J3489" s="222" t="str">
        <f>+IF(G3489=0,"",'Ark1'!AB5297)</f>
        <v/>
      </c>
      <c r="K3489" s="114" t="str">
        <f>+IF(G3489=0,"",'Ark1'!U5297)</f>
        <v/>
      </c>
      <c r="L3489" s="222" t="str">
        <f>+IF(G3489=0,"",'Ark1'!W5297)</f>
        <v/>
      </c>
      <c r="M3489" s="222" t="str">
        <f>+IF(G3489=0,"",'Ark1'!X5297)</f>
        <v/>
      </c>
      <c r="N3489" s="114" t="str">
        <f>+IF(G3489=0,"",'Ark1'!Y5297)</f>
        <v/>
      </c>
      <c r="O3489" s="116" t="str">
        <f>+IF(G3489=0,"",'Ark1'!Z5297)</f>
        <v/>
      </c>
      <c r="P3489" s="116" t="str">
        <f t="shared" ref="P3489:P3552" si="57">+IF(G3489=0,"",H3489/F3489)</f>
        <v/>
      </c>
      <c r="Q3489" s="114" t="str">
        <f>+IF(G3489=0,"",'Ark1'!T5297)</f>
        <v/>
      </c>
      <c r="R3489" s="222" t="str">
        <f>+IF(G3489=0,"",'Ark1'!V5297)</f>
        <v/>
      </c>
      <c r="S3489" s="32"/>
    </row>
    <row r="3490" spans="1:19" x14ac:dyDescent="0.5">
      <c r="A3490" s="32"/>
      <c r="B3490" s="297" t="str">
        <f>+IF(E3490=2012,VLOOKUP(D3490,K_navn!$A$2:$C$359,2),"")</f>
        <v/>
      </c>
      <c r="C3490" s="297" t="str">
        <f>+IF(E3490=2012,VLOOKUP(D3490,K_navn!$A$2:$C$359,3),"")</f>
        <v/>
      </c>
      <c r="D3490" s="115">
        <f>+'Ark1'!P5298</f>
        <v>1871</v>
      </c>
      <c r="E3490" s="115">
        <f>+'Ark1'!C5298</f>
        <v>2015</v>
      </c>
      <c r="F3490" s="116">
        <f>+IF('Ark1'!Q5298=0,"",'Ark1'!Q5298)</f>
        <v>1</v>
      </c>
      <c r="G3490" s="116">
        <f>+'Ark1'!R5298</f>
        <v>40</v>
      </c>
      <c r="H3490" s="116">
        <f>+'Ark1'!S5298</f>
        <v>40</v>
      </c>
      <c r="I3490" s="222">
        <f>+IF(G3490=0,"",'Ark1'!AA5298)</f>
        <v>0.10539906721825509</v>
      </c>
      <c r="J3490" s="222">
        <f>+IF(G3490=0,"",'Ark1'!AB5298)</f>
        <v>0.10429051593978712</v>
      </c>
      <c r="K3490" s="114">
        <f>+IF(G3490=0,"",'Ark1'!U5298)</f>
        <v>61.45</v>
      </c>
      <c r="L3490" s="222">
        <f>+IF(G3490=0,"",'Ark1'!W5298)</f>
        <v>79.85250000000002</v>
      </c>
      <c r="M3490" s="222">
        <f>+IF(G3490=0,"",'Ark1'!X5298)</f>
        <v>9.0545565186816415</v>
      </c>
      <c r="N3490" s="114">
        <f>+IF(G3490=0,"",'Ark1'!Y5298)</f>
        <v>2.5685599078082362</v>
      </c>
      <c r="O3490" s="116">
        <f>+IF(G3490=0,"",'Ark1'!Z5298)</f>
        <v>-36.799940339571009</v>
      </c>
      <c r="P3490" s="116">
        <f t="shared" si="57"/>
        <v>40</v>
      </c>
      <c r="Q3490" s="114">
        <f>+IF(G3490=0,"",'Ark1'!T5298)</f>
        <v>16.25</v>
      </c>
      <c r="R3490" s="222">
        <f>+IF(G3490=0,"",'Ark1'!V5298)</f>
        <v>86.514084507042242</v>
      </c>
      <c r="S3490" s="32"/>
    </row>
    <row r="3491" spans="1:19" x14ac:dyDescent="0.5">
      <c r="A3491" s="32"/>
      <c r="B3491" s="297" t="str">
        <f>+IF(E3491=2012,VLOOKUP(D3491,K_navn!$A$2:$C$359,2),"")</f>
        <v/>
      </c>
      <c r="C3491" s="297" t="str">
        <f>+IF(E3491=2012,VLOOKUP(D3491,K_navn!$A$2:$C$359,3),"")</f>
        <v/>
      </c>
      <c r="D3491" s="115">
        <f>+'Ark1'!P5299</f>
        <v>1871</v>
      </c>
      <c r="E3491" s="115">
        <f>+'Ark1'!C5299</f>
        <v>2016</v>
      </c>
      <c r="F3491" s="116" t="str">
        <f>+IF('Ark1'!Q5299=0,"",'Ark1'!Q5299)</f>
        <v/>
      </c>
      <c r="G3491" s="116">
        <f>+'Ark1'!R5299</f>
        <v>0</v>
      </c>
      <c r="H3491" s="116">
        <f>+'Ark1'!S5299</f>
        <v>0</v>
      </c>
      <c r="I3491" s="222" t="str">
        <f>+IF(G3491=0,"",'Ark1'!AA5299)</f>
        <v/>
      </c>
      <c r="J3491" s="222" t="str">
        <f>+IF(G3491=0,"",'Ark1'!AB5299)</f>
        <v/>
      </c>
      <c r="K3491" s="114" t="str">
        <f>+IF(G3491=0,"",'Ark1'!U5299)</f>
        <v/>
      </c>
      <c r="L3491" s="222" t="str">
        <f>+IF(G3491=0,"",'Ark1'!W5299)</f>
        <v/>
      </c>
      <c r="M3491" s="222" t="str">
        <f>+IF(G3491=0,"",'Ark1'!X5299)</f>
        <v/>
      </c>
      <c r="N3491" s="114" t="str">
        <f>+IF(G3491=0,"",'Ark1'!Y5299)</f>
        <v/>
      </c>
      <c r="O3491" s="116" t="str">
        <f>+IF(G3491=0,"",'Ark1'!Z5299)</f>
        <v/>
      </c>
      <c r="P3491" s="116" t="str">
        <f t="shared" si="57"/>
        <v/>
      </c>
      <c r="Q3491" s="114" t="str">
        <f>+IF(G3491=0,"",'Ark1'!T5299)</f>
        <v/>
      </c>
      <c r="R3491" s="222" t="str">
        <f>+IF(G3491=0,"",'Ark1'!V5299)</f>
        <v/>
      </c>
      <c r="S3491" s="32"/>
    </row>
    <row r="3492" spans="1:19" x14ac:dyDescent="0.5">
      <c r="A3492" s="32"/>
      <c r="B3492" s="297" t="str">
        <f>+IF(E3492=2012,VLOOKUP(D3492,K_navn!$A$2:$C$359,2),"")</f>
        <v/>
      </c>
      <c r="C3492" s="297" t="str">
        <f>+IF(E3492=2012,VLOOKUP(D3492,K_navn!$A$2:$C$359,3),"")</f>
        <v/>
      </c>
      <c r="D3492" s="115">
        <f>+'Ark1'!P5300</f>
        <v>1871</v>
      </c>
      <c r="E3492" s="115">
        <f>+'Ark1'!C5300</f>
        <v>2017</v>
      </c>
      <c r="F3492" s="116" t="str">
        <f>+IF('Ark1'!Q5300=0,"",'Ark1'!Q5300)</f>
        <v/>
      </c>
      <c r="G3492" s="116">
        <f>+'Ark1'!R5300</f>
        <v>0</v>
      </c>
      <c r="H3492" s="116">
        <f>+'Ark1'!S5300</f>
        <v>0</v>
      </c>
      <c r="I3492" s="222" t="str">
        <f>+IF(G3492=0,"",'Ark1'!AA5300)</f>
        <v/>
      </c>
      <c r="J3492" s="222" t="str">
        <f>+IF(G3492=0,"",'Ark1'!AB5300)</f>
        <v/>
      </c>
      <c r="K3492" s="114" t="str">
        <f>+IF(G3492=0,"",'Ark1'!U5300)</f>
        <v/>
      </c>
      <c r="L3492" s="222" t="str">
        <f>+IF(G3492=0,"",'Ark1'!W5300)</f>
        <v/>
      </c>
      <c r="M3492" s="222" t="str">
        <f>+IF(G3492=0,"",'Ark1'!X5300)</f>
        <v/>
      </c>
      <c r="N3492" s="114" t="str">
        <f>+IF(G3492=0,"",'Ark1'!Y5300)</f>
        <v/>
      </c>
      <c r="O3492" s="116" t="str">
        <f>+IF(G3492=0,"",'Ark1'!Z5300)</f>
        <v/>
      </c>
      <c r="P3492" s="116" t="str">
        <f t="shared" si="57"/>
        <v/>
      </c>
      <c r="Q3492" s="114" t="str">
        <f>+IF(G3492=0,"",'Ark1'!T5300)</f>
        <v/>
      </c>
      <c r="R3492" s="222" t="str">
        <f>+IF(G3492=0,"",'Ark1'!V5300)</f>
        <v/>
      </c>
      <c r="S3492" s="32"/>
    </row>
    <row r="3493" spans="1:19" x14ac:dyDescent="0.5">
      <c r="A3493" s="32"/>
      <c r="B3493" s="297" t="str">
        <f>+IF(E3493=2012,VLOOKUP(D3493,K_navn!$A$2:$C$359,2),"")</f>
        <v/>
      </c>
      <c r="C3493" s="297" t="str">
        <f>+IF(E3493=2012,VLOOKUP(D3493,K_navn!$A$2:$C$359,3),"")</f>
        <v/>
      </c>
      <c r="D3493" s="115">
        <f>+'Ark1'!P5301</f>
        <v>1871</v>
      </c>
      <c r="E3493" s="115">
        <f>+'Ark1'!C5301</f>
        <v>2018</v>
      </c>
      <c r="F3493" s="116" t="str">
        <f>+IF('Ark1'!Q5301=0,"",'Ark1'!Q5301)</f>
        <v/>
      </c>
      <c r="G3493" s="116">
        <f>+'Ark1'!R5301</f>
        <v>0</v>
      </c>
      <c r="H3493" s="116">
        <f>+'Ark1'!S5301</f>
        <v>0</v>
      </c>
      <c r="I3493" s="222" t="str">
        <f>+IF(G3493=0,"",'Ark1'!AA5301)</f>
        <v/>
      </c>
      <c r="J3493" s="222" t="str">
        <f>+IF(G3493=0,"",'Ark1'!AB5301)</f>
        <v/>
      </c>
      <c r="K3493" s="114" t="str">
        <f>+IF(G3493=0,"",'Ark1'!U5301)</f>
        <v/>
      </c>
      <c r="L3493" s="222" t="str">
        <f>+IF(G3493=0,"",'Ark1'!W5301)</f>
        <v/>
      </c>
      <c r="M3493" s="222" t="str">
        <f>+IF(G3493=0,"",'Ark1'!X5301)</f>
        <v/>
      </c>
      <c r="N3493" s="114" t="str">
        <f>+IF(G3493=0,"",'Ark1'!Y5301)</f>
        <v/>
      </c>
      <c r="O3493" s="116" t="str">
        <f>+IF(G3493=0,"",'Ark1'!Z5301)</f>
        <v/>
      </c>
      <c r="P3493" s="116" t="str">
        <f t="shared" si="57"/>
        <v/>
      </c>
      <c r="Q3493" s="114" t="str">
        <f>+IF(G3493=0,"",'Ark1'!T5301)</f>
        <v/>
      </c>
      <c r="R3493" s="222" t="str">
        <f>+IF(G3493=0,"",'Ark1'!V5301)</f>
        <v/>
      </c>
      <c r="S3493" s="32"/>
    </row>
    <row r="3494" spans="1:19" x14ac:dyDescent="0.5">
      <c r="A3494" s="32"/>
      <c r="B3494" s="297" t="str">
        <f>+IF(E3494=2012,VLOOKUP(D3494,K_navn!$A$2:$C$359,2),"")</f>
        <v/>
      </c>
      <c r="C3494" s="297" t="str">
        <f>+IF(E3494=2012,VLOOKUP(D3494,K_navn!$A$2:$C$359,3),"")</f>
        <v/>
      </c>
      <c r="D3494" s="115">
        <f>+'Ark1'!P5302</f>
        <v>1871</v>
      </c>
      <c r="E3494" s="115">
        <f>+'Ark1'!C5302</f>
        <v>2019</v>
      </c>
      <c r="F3494" s="116" t="str">
        <f>+IF('Ark1'!Q5302=0,"",'Ark1'!Q5302)</f>
        <v/>
      </c>
      <c r="G3494" s="116">
        <f>+'Ark1'!R5302</f>
        <v>0</v>
      </c>
      <c r="H3494" s="116">
        <f>+'Ark1'!S5302</f>
        <v>0</v>
      </c>
      <c r="I3494" s="222" t="str">
        <f>+IF(G3494=0,"",'Ark1'!AA5302)</f>
        <v/>
      </c>
      <c r="J3494" s="222" t="str">
        <f>+IF(G3494=0,"",'Ark1'!AB5302)</f>
        <v/>
      </c>
      <c r="K3494" s="114" t="str">
        <f>+IF(G3494=0,"",'Ark1'!U5302)</f>
        <v/>
      </c>
      <c r="L3494" s="222" t="str">
        <f>+IF(G3494=0,"",'Ark1'!W5302)</f>
        <v/>
      </c>
      <c r="M3494" s="222" t="str">
        <f>+IF(G3494=0,"",'Ark1'!X5302)</f>
        <v/>
      </c>
      <c r="N3494" s="114" t="str">
        <f>+IF(G3494=0,"",'Ark1'!Y5302)</f>
        <v/>
      </c>
      <c r="O3494" s="116" t="str">
        <f>+IF(G3494=0,"",'Ark1'!Z5302)</f>
        <v/>
      </c>
      <c r="P3494" s="116" t="str">
        <f t="shared" si="57"/>
        <v/>
      </c>
      <c r="Q3494" s="114" t="str">
        <f>+IF(G3494=0,"",'Ark1'!T5302)</f>
        <v/>
      </c>
      <c r="R3494" s="222" t="str">
        <f>+IF(G3494=0,"",'Ark1'!V5302)</f>
        <v/>
      </c>
      <c r="S3494" s="32"/>
    </row>
    <row r="3495" spans="1:19" x14ac:dyDescent="0.5">
      <c r="A3495" s="32"/>
      <c r="B3495" s="297" t="str">
        <f>+IF(E3495=2012,VLOOKUP(D3495,K_navn!$A$2:$C$359,2),"")</f>
        <v/>
      </c>
      <c r="C3495" s="297" t="str">
        <f>+IF(E3495=2012,VLOOKUP(D3495,K_navn!$A$2:$C$359,3),"")</f>
        <v/>
      </c>
      <c r="D3495" s="115">
        <f>+'Ark1'!P5303</f>
        <v>1871</v>
      </c>
      <c r="E3495" s="115">
        <f>+'Ark1'!C5303</f>
        <v>2020</v>
      </c>
      <c r="F3495" s="116" t="str">
        <f>+IF('Ark1'!Q5303=0,"",'Ark1'!Q5303)</f>
        <v/>
      </c>
      <c r="G3495" s="116">
        <f>+'Ark1'!R5303</f>
        <v>0</v>
      </c>
      <c r="H3495" s="116">
        <f>+'Ark1'!S5303</f>
        <v>0</v>
      </c>
      <c r="I3495" s="222" t="str">
        <f>+IF(G3495=0,"",'Ark1'!AA5303)</f>
        <v/>
      </c>
      <c r="J3495" s="222" t="str">
        <f>+IF(G3495=0,"",'Ark1'!AB5303)</f>
        <v/>
      </c>
      <c r="K3495" s="114" t="str">
        <f>+IF(G3495=0,"",'Ark1'!U5303)</f>
        <v/>
      </c>
      <c r="L3495" s="222" t="str">
        <f>+IF(G3495=0,"",'Ark1'!W5303)</f>
        <v/>
      </c>
      <c r="M3495" s="222" t="str">
        <f>+IF(G3495=0,"",'Ark1'!X5303)</f>
        <v/>
      </c>
      <c r="N3495" s="114" t="str">
        <f>+IF(G3495=0,"",'Ark1'!Y5303)</f>
        <v/>
      </c>
      <c r="O3495" s="116" t="str">
        <f>+IF(G3495=0,"",'Ark1'!Z5303)</f>
        <v/>
      </c>
      <c r="P3495" s="116" t="str">
        <f t="shared" si="57"/>
        <v/>
      </c>
      <c r="Q3495" s="114" t="str">
        <f>+IF(G3495=0,"",'Ark1'!T5303)</f>
        <v/>
      </c>
      <c r="R3495" s="222" t="str">
        <f>+IF(G3495=0,"",'Ark1'!V5303)</f>
        <v/>
      </c>
      <c r="S3495" s="32"/>
    </row>
    <row r="3496" spans="1:19" x14ac:dyDescent="0.5">
      <c r="A3496" s="32"/>
      <c r="B3496" s="297" t="str">
        <f>+IF(E3496=2012,VLOOKUP(D3496,K_navn!$A$2:$C$359,2),"")</f>
        <v/>
      </c>
      <c r="C3496" s="297" t="str">
        <f>+IF(E3496=2012,VLOOKUP(D3496,K_navn!$A$2:$C$359,3),"")</f>
        <v/>
      </c>
      <c r="D3496" s="115">
        <f>+'Ark1'!P5304</f>
        <v>1871</v>
      </c>
      <c r="E3496" s="115">
        <f>+'Ark1'!C5304</f>
        <v>2021</v>
      </c>
      <c r="F3496" s="116" t="str">
        <f>+IF('Ark1'!Q5304=0,"",'Ark1'!Q5304)</f>
        <v/>
      </c>
      <c r="G3496" s="116">
        <f>+'Ark1'!R5304</f>
        <v>0</v>
      </c>
      <c r="H3496" s="116">
        <f>+'Ark1'!S5304</f>
        <v>0</v>
      </c>
      <c r="I3496" s="222" t="str">
        <f>+IF(G3496=0,"",'Ark1'!AA5304)</f>
        <v/>
      </c>
      <c r="J3496" s="222" t="str">
        <f>+IF(G3496=0,"",'Ark1'!AB5304)</f>
        <v/>
      </c>
      <c r="K3496" s="114" t="str">
        <f>+IF(G3496=0,"",'Ark1'!U5304)</f>
        <v/>
      </c>
      <c r="L3496" s="222" t="str">
        <f>+IF(G3496=0,"",'Ark1'!W5304)</f>
        <v/>
      </c>
      <c r="M3496" s="222" t="str">
        <f>+IF(G3496=0,"",'Ark1'!X5304)</f>
        <v/>
      </c>
      <c r="N3496" s="114" t="str">
        <f>+IF(G3496=0,"",'Ark1'!Y5304)</f>
        <v/>
      </c>
      <c r="O3496" s="116" t="str">
        <f>+IF(G3496=0,"",'Ark1'!Z5304)</f>
        <v/>
      </c>
      <c r="P3496" s="116" t="str">
        <f t="shared" si="57"/>
        <v/>
      </c>
      <c r="Q3496" s="114" t="str">
        <f>+IF(G3496=0,"",'Ark1'!T5304)</f>
        <v/>
      </c>
      <c r="R3496" s="222" t="str">
        <f>+IF(G3496=0,"",'Ark1'!V5304)</f>
        <v/>
      </c>
      <c r="S3496" s="32"/>
    </row>
    <row r="3497" spans="1:19" x14ac:dyDescent="0.5">
      <c r="A3497" s="32"/>
      <c r="B3497" s="297" t="str">
        <f>+IF(E3497=2012,VLOOKUP(D3497,K_navn!$A$2:$C$359,2),"")</f>
        <v/>
      </c>
      <c r="C3497" s="297" t="str">
        <f>+IF(E3497=2012,VLOOKUP(D3497,K_navn!$A$2:$C$359,3),"")</f>
        <v/>
      </c>
      <c r="D3497" s="115">
        <f>+'Ark1'!P5305</f>
        <v>1871</v>
      </c>
      <c r="E3497" s="115">
        <f>+'Ark1'!C5305</f>
        <v>2022</v>
      </c>
      <c r="F3497" s="116" t="str">
        <f>+IF('Ark1'!Q5305=0,"",'Ark1'!Q5305)</f>
        <v/>
      </c>
      <c r="G3497" s="116">
        <f>+'Ark1'!R5305</f>
        <v>0</v>
      </c>
      <c r="H3497" s="116">
        <f>+'Ark1'!S5305</f>
        <v>0</v>
      </c>
      <c r="I3497" s="222" t="str">
        <f>+IF(G3497=0,"",'Ark1'!AA5305)</f>
        <v/>
      </c>
      <c r="J3497" s="222" t="str">
        <f>+IF(G3497=0,"",'Ark1'!AB5305)</f>
        <v/>
      </c>
      <c r="K3497" s="114" t="str">
        <f>+IF(G3497=0,"",'Ark1'!U5305)</f>
        <v/>
      </c>
      <c r="L3497" s="222" t="str">
        <f>+IF(G3497=0,"",'Ark1'!W5305)</f>
        <v/>
      </c>
      <c r="M3497" s="222" t="str">
        <f>+IF(G3497=0,"",'Ark1'!X5305)</f>
        <v/>
      </c>
      <c r="N3497" s="114" t="str">
        <f>+IF(G3497=0,"",'Ark1'!Y5305)</f>
        <v/>
      </c>
      <c r="O3497" s="116" t="str">
        <f>+IF(G3497=0,"",'Ark1'!Z5305)</f>
        <v/>
      </c>
      <c r="P3497" s="116" t="str">
        <f t="shared" si="57"/>
        <v/>
      </c>
      <c r="Q3497" s="114" t="str">
        <f>+IF(G3497=0,"",'Ark1'!T5305)</f>
        <v/>
      </c>
      <c r="R3497" s="222" t="str">
        <f>+IF(G3497=0,"",'Ark1'!V5305)</f>
        <v/>
      </c>
      <c r="S3497" s="32"/>
    </row>
    <row r="3498" spans="1:19" x14ac:dyDescent="0.5">
      <c r="A3498" s="32"/>
      <c r="B3498" s="297" t="str">
        <f>+IF(E3498=2012,VLOOKUP(D3498,K_navn!$A$2:$C$359,2),"")</f>
        <v>Moskenes</v>
      </c>
      <c r="C3498" s="297" t="str">
        <f>+IF(E3498=2012,VLOOKUP(D3498,K_navn!$A$2:$C$359,3),"")</f>
        <v>Nordland</v>
      </c>
      <c r="D3498" s="115">
        <f>+'Ark1'!P5306</f>
        <v>1874</v>
      </c>
      <c r="E3498" s="115">
        <f>+'Ark1'!C5306</f>
        <v>2012</v>
      </c>
      <c r="F3498" s="116" t="str">
        <f>+IF('Ark1'!Q5306=0,"",'Ark1'!Q5306)</f>
        <v/>
      </c>
      <c r="G3498" s="116">
        <f>+'Ark1'!R5306</f>
        <v>0</v>
      </c>
      <c r="H3498" s="116">
        <f>+'Ark1'!S5306</f>
        <v>0</v>
      </c>
      <c r="I3498" s="222" t="str">
        <f>+IF(G3498=0,"",'Ark1'!AA5306)</f>
        <v/>
      </c>
      <c r="J3498" s="222" t="str">
        <f>+IF(G3498=0,"",'Ark1'!AB5306)</f>
        <v/>
      </c>
      <c r="K3498" s="114" t="str">
        <f>+IF(G3498=0,"",'Ark1'!U5306)</f>
        <v/>
      </c>
      <c r="L3498" s="222" t="str">
        <f>+IF(G3498=0,"",'Ark1'!W5306)</f>
        <v/>
      </c>
      <c r="M3498" s="222" t="str">
        <f>+IF(G3498=0,"",'Ark1'!X5306)</f>
        <v/>
      </c>
      <c r="N3498" s="114" t="str">
        <f>+IF(G3498=0,"",'Ark1'!Y5306)</f>
        <v/>
      </c>
      <c r="O3498" s="116" t="str">
        <f>+IF(G3498=0,"",'Ark1'!Z5306)</f>
        <v/>
      </c>
      <c r="P3498" s="116" t="str">
        <f t="shared" si="57"/>
        <v/>
      </c>
      <c r="Q3498" s="114" t="str">
        <f>+IF(G3498=0,"",'Ark1'!T5306)</f>
        <v/>
      </c>
      <c r="R3498" s="222" t="str">
        <f>+IF(G3498=0,"",'Ark1'!V5306)</f>
        <v/>
      </c>
      <c r="S3498" s="32"/>
    </row>
    <row r="3499" spans="1:19" x14ac:dyDescent="0.5">
      <c r="A3499" s="32"/>
      <c r="B3499" s="297" t="str">
        <f>+IF(E3499=2012,VLOOKUP(D3499,K_navn!$A$2:$C$359,2),"")</f>
        <v/>
      </c>
      <c r="C3499" s="297" t="str">
        <f>+IF(E3499=2012,VLOOKUP(D3499,K_navn!$A$2:$C$359,3),"")</f>
        <v/>
      </c>
      <c r="D3499" s="115">
        <f>+'Ark1'!P5307</f>
        <v>1874</v>
      </c>
      <c r="E3499" s="115">
        <f>+'Ark1'!C5307</f>
        <v>2013</v>
      </c>
      <c r="F3499" s="116" t="str">
        <f>+IF('Ark1'!Q5307=0,"",'Ark1'!Q5307)</f>
        <v/>
      </c>
      <c r="G3499" s="116">
        <f>+'Ark1'!R5307</f>
        <v>0</v>
      </c>
      <c r="H3499" s="116">
        <f>+'Ark1'!S5307</f>
        <v>0</v>
      </c>
      <c r="I3499" s="222" t="str">
        <f>+IF(G3499=0,"",'Ark1'!AA5307)</f>
        <v/>
      </c>
      <c r="J3499" s="222" t="str">
        <f>+IF(G3499=0,"",'Ark1'!AB5307)</f>
        <v/>
      </c>
      <c r="K3499" s="114" t="str">
        <f>+IF(G3499=0,"",'Ark1'!U5307)</f>
        <v/>
      </c>
      <c r="L3499" s="222" t="str">
        <f>+IF(G3499=0,"",'Ark1'!W5307)</f>
        <v/>
      </c>
      <c r="M3499" s="222" t="str">
        <f>+IF(G3499=0,"",'Ark1'!X5307)</f>
        <v/>
      </c>
      <c r="N3499" s="114" t="str">
        <f>+IF(G3499=0,"",'Ark1'!Y5307)</f>
        <v/>
      </c>
      <c r="O3499" s="116" t="str">
        <f>+IF(G3499=0,"",'Ark1'!Z5307)</f>
        <v/>
      </c>
      <c r="P3499" s="116" t="str">
        <f t="shared" si="57"/>
        <v/>
      </c>
      <c r="Q3499" s="114" t="str">
        <f>+IF(G3499=0,"",'Ark1'!T5307)</f>
        <v/>
      </c>
      <c r="R3499" s="222" t="str">
        <f>+IF(G3499=0,"",'Ark1'!V5307)</f>
        <v/>
      </c>
      <c r="S3499" s="32"/>
    </row>
    <row r="3500" spans="1:19" x14ac:dyDescent="0.5">
      <c r="A3500" s="32"/>
      <c r="B3500" s="297" t="str">
        <f>+IF(E3500=2012,VLOOKUP(D3500,K_navn!$A$2:$C$359,2),"")</f>
        <v/>
      </c>
      <c r="C3500" s="297" t="str">
        <f>+IF(E3500=2012,VLOOKUP(D3500,K_navn!$A$2:$C$359,3),"")</f>
        <v/>
      </c>
      <c r="D3500" s="115">
        <f>+'Ark1'!P5308</f>
        <v>1874</v>
      </c>
      <c r="E3500" s="115">
        <f>+'Ark1'!C5308</f>
        <v>2014</v>
      </c>
      <c r="F3500" s="116" t="str">
        <f>+IF('Ark1'!Q5308=0,"",'Ark1'!Q5308)</f>
        <v/>
      </c>
      <c r="G3500" s="116">
        <f>+'Ark1'!R5308</f>
        <v>0</v>
      </c>
      <c r="H3500" s="116">
        <f>+'Ark1'!S5308</f>
        <v>0</v>
      </c>
      <c r="I3500" s="222" t="str">
        <f>+IF(G3500=0,"",'Ark1'!AA5308)</f>
        <v/>
      </c>
      <c r="J3500" s="222" t="str">
        <f>+IF(G3500=0,"",'Ark1'!AB5308)</f>
        <v/>
      </c>
      <c r="K3500" s="114" t="str">
        <f>+IF(G3500=0,"",'Ark1'!U5308)</f>
        <v/>
      </c>
      <c r="L3500" s="222" t="str">
        <f>+IF(G3500=0,"",'Ark1'!W5308)</f>
        <v/>
      </c>
      <c r="M3500" s="222" t="str">
        <f>+IF(G3500=0,"",'Ark1'!X5308)</f>
        <v/>
      </c>
      <c r="N3500" s="114" t="str">
        <f>+IF(G3500=0,"",'Ark1'!Y5308)</f>
        <v/>
      </c>
      <c r="O3500" s="116" t="str">
        <f>+IF(G3500=0,"",'Ark1'!Z5308)</f>
        <v/>
      </c>
      <c r="P3500" s="116" t="str">
        <f t="shared" si="57"/>
        <v/>
      </c>
      <c r="Q3500" s="114" t="str">
        <f>+IF(G3500=0,"",'Ark1'!T5308)</f>
        <v/>
      </c>
      <c r="R3500" s="222" t="str">
        <f>+IF(G3500=0,"",'Ark1'!V5308)</f>
        <v/>
      </c>
      <c r="S3500" s="32"/>
    </row>
    <row r="3501" spans="1:19" x14ac:dyDescent="0.5">
      <c r="A3501" s="32"/>
      <c r="B3501" s="297" t="str">
        <f>+IF(E3501=2012,VLOOKUP(D3501,K_navn!$A$2:$C$359,2),"")</f>
        <v/>
      </c>
      <c r="C3501" s="297" t="str">
        <f>+IF(E3501=2012,VLOOKUP(D3501,K_navn!$A$2:$C$359,3),"")</f>
        <v/>
      </c>
      <c r="D3501" s="115">
        <f>+'Ark1'!P5309</f>
        <v>1874</v>
      </c>
      <c r="E3501" s="115">
        <f>+'Ark1'!C5309</f>
        <v>2015</v>
      </c>
      <c r="F3501" s="116" t="str">
        <f>+IF('Ark1'!Q5309=0,"",'Ark1'!Q5309)</f>
        <v/>
      </c>
      <c r="G3501" s="116">
        <f>+'Ark1'!R5309</f>
        <v>0</v>
      </c>
      <c r="H3501" s="116">
        <f>+'Ark1'!S5309</f>
        <v>0</v>
      </c>
      <c r="I3501" s="222" t="str">
        <f>+IF(G3501=0,"",'Ark1'!AA5309)</f>
        <v/>
      </c>
      <c r="J3501" s="222" t="str">
        <f>+IF(G3501=0,"",'Ark1'!AB5309)</f>
        <v/>
      </c>
      <c r="K3501" s="114" t="str">
        <f>+IF(G3501=0,"",'Ark1'!U5309)</f>
        <v/>
      </c>
      <c r="L3501" s="222" t="str">
        <f>+IF(G3501=0,"",'Ark1'!W5309)</f>
        <v/>
      </c>
      <c r="M3501" s="222" t="str">
        <f>+IF(G3501=0,"",'Ark1'!X5309)</f>
        <v/>
      </c>
      <c r="N3501" s="114" t="str">
        <f>+IF(G3501=0,"",'Ark1'!Y5309)</f>
        <v/>
      </c>
      <c r="O3501" s="116" t="str">
        <f>+IF(G3501=0,"",'Ark1'!Z5309)</f>
        <v/>
      </c>
      <c r="P3501" s="116" t="str">
        <f t="shared" si="57"/>
        <v/>
      </c>
      <c r="Q3501" s="114" t="str">
        <f>+IF(G3501=0,"",'Ark1'!T5309)</f>
        <v/>
      </c>
      <c r="R3501" s="222" t="str">
        <f>+IF(G3501=0,"",'Ark1'!V5309)</f>
        <v/>
      </c>
      <c r="S3501" s="32"/>
    </row>
    <row r="3502" spans="1:19" x14ac:dyDescent="0.5">
      <c r="A3502" s="32"/>
      <c r="B3502" s="297" t="str">
        <f>+IF(E3502=2012,VLOOKUP(D3502,K_navn!$A$2:$C$359,2),"")</f>
        <v/>
      </c>
      <c r="C3502" s="297" t="str">
        <f>+IF(E3502=2012,VLOOKUP(D3502,K_navn!$A$2:$C$359,3),"")</f>
        <v/>
      </c>
      <c r="D3502" s="115">
        <f>+'Ark1'!P5310</f>
        <v>1874</v>
      </c>
      <c r="E3502" s="115">
        <f>+'Ark1'!C5310</f>
        <v>2016</v>
      </c>
      <c r="F3502" s="116" t="str">
        <f>+IF('Ark1'!Q5310=0,"",'Ark1'!Q5310)</f>
        <v/>
      </c>
      <c r="G3502" s="116">
        <f>+'Ark1'!R5310</f>
        <v>0</v>
      </c>
      <c r="H3502" s="116">
        <f>+'Ark1'!S5310</f>
        <v>0</v>
      </c>
      <c r="I3502" s="222" t="str">
        <f>+IF(G3502=0,"",'Ark1'!AA5310)</f>
        <v/>
      </c>
      <c r="J3502" s="222" t="str">
        <f>+IF(G3502=0,"",'Ark1'!AB5310)</f>
        <v/>
      </c>
      <c r="K3502" s="114" t="str">
        <f>+IF(G3502=0,"",'Ark1'!U5310)</f>
        <v/>
      </c>
      <c r="L3502" s="222" t="str">
        <f>+IF(G3502=0,"",'Ark1'!W5310)</f>
        <v/>
      </c>
      <c r="M3502" s="222" t="str">
        <f>+IF(G3502=0,"",'Ark1'!X5310)</f>
        <v/>
      </c>
      <c r="N3502" s="114" t="str">
        <f>+IF(G3502=0,"",'Ark1'!Y5310)</f>
        <v/>
      </c>
      <c r="O3502" s="116" t="str">
        <f>+IF(G3502=0,"",'Ark1'!Z5310)</f>
        <v/>
      </c>
      <c r="P3502" s="116" t="str">
        <f t="shared" si="57"/>
        <v/>
      </c>
      <c r="Q3502" s="114" t="str">
        <f>+IF(G3502=0,"",'Ark1'!T5310)</f>
        <v/>
      </c>
      <c r="R3502" s="222" t="str">
        <f>+IF(G3502=0,"",'Ark1'!V5310)</f>
        <v/>
      </c>
      <c r="S3502" s="32"/>
    </row>
    <row r="3503" spans="1:19" x14ac:dyDescent="0.5">
      <c r="A3503" s="32"/>
      <c r="B3503" s="297" t="str">
        <f>+IF(E3503=2012,VLOOKUP(D3503,K_navn!$A$2:$C$359,2),"")</f>
        <v/>
      </c>
      <c r="C3503" s="297" t="str">
        <f>+IF(E3503=2012,VLOOKUP(D3503,K_navn!$A$2:$C$359,3),"")</f>
        <v/>
      </c>
      <c r="D3503" s="115">
        <f>+'Ark1'!P5311</f>
        <v>1874</v>
      </c>
      <c r="E3503" s="115">
        <f>+'Ark1'!C5311</f>
        <v>2017</v>
      </c>
      <c r="F3503" s="116" t="str">
        <f>+IF('Ark1'!Q5311=0,"",'Ark1'!Q5311)</f>
        <v/>
      </c>
      <c r="G3503" s="116">
        <f>+'Ark1'!R5311</f>
        <v>0</v>
      </c>
      <c r="H3503" s="116">
        <f>+'Ark1'!S5311</f>
        <v>0</v>
      </c>
      <c r="I3503" s="222" t="str">
        <f>+IF(G3503=0,"",'Ark1'!AA5311)</f>
        <v/>
      </c>
      <c r="J3503" s="222" t="str">
        <f>+IF(G3503=0,"",'Ark1'!AB5311)</f>
        <v/>
      </c>
      <c r="K3503" s="114" t="str">
        <f>+IF(G3503=0,"",'Ark1'!U5311)</f>
        <v/>
      </c>
      <c r="L3503" s="222" t="str">
        <f>+IF(G3503=0,"",'Ark1'!W5311)</f>
        <v/>
      </c>
      <c r="M3503" s="222" t="str">
        <f>+IF(G3503=0,"",'Ark1'!X5311)</f>
        <v/>
      </c>
      <c r="N3503" s="114" t="str">
        <f>+IF(G3503=0,"",'Ark1'!Y5311)</f>
        <v/>
      </c>
      <c r="O3503" s="116" t="str">
        <f>+IF(G3503=0,"",'Ark1'!Z5311)</f>
        <v/>
      </c>
      <c r="P3503" s="116" t="str">
        <f t="shared" si="57"/>
        <v/>
      </c>
      <c r="Q3503" s="114" t="str">
        <f>+IF(G3503=0,"",'Ark1'!T5311)</f>
        <v/>
      </c>
      <c r="R3503" s="222" t="str">
        <f>+IF(G3503=0,"",'Ark1'!V5311)</f>
        <v/>
      </c>
      <c r="S3503" s="32"/>
    </row>
    <row r="3504" spans="1:19" x14ac:dyDescent="0.5">
      <c r="A3504" s="32"/>
      <c r="B3504" s="297" t="str">
        <f>+IF(E3504=2012,VLOOKUP(D3504,K_navn!$A$2:$C$359,2),"")</f>
        <v/>
      </c>
      <c r="C3504" s="297" t="str">
        <f>+IF(E3504=2012,VLOOKUP(D3504,K_navn!$A$2:$C$359,3),"")</f>
        <v/>
      </c>
      <c r="D3504" s="115">
        <f>+'Ark1'!P5312</f>
        <v>1874</v>
      </c>
      <c r="E3504" s="115">
        <f>+'Ark1'!C5312</f>
        <v>2018</v>
      </c>
      <c r="F3504" s="116" t="str">
        <f>+IF('Ark1'!Q5312=0,"",'Ark1'!Q5312)</f>
        <v/>
      </c>
      <c r="G3504" s="116">
        <f>+'Ark1'!R5312</f>
        <v>0</v>
      </c>
      <c r="H3504" s="116">
        <f>+'Ark1'!S5312</f>
        <v>0</v>
      </c>
      <c r="I3504" s="222" t="str">
        <f>+IF(G3504=0,"",'Ark1'!AA5312)</f>
        <v/>
      </c>
      <c r="J3504" s="222" t="str">
        <f>+IF(G3504=0,"",'Ark1'!AB5312)</f>
        <v/>
      </c>
      <c r="K3504" s="114" t="str">
        <f>+IF(G3504=0,"",'Ark1'!U5312)</f>
        <v/>
      </c>
      <c r="L3504" s="222" t="str">
        <f>+IF(G3504=0,"",'Ark1'!W5312)</f>
        <v/>
      </c>
      <c r="M3504" s="222" t="str">
        <f>+IF(G3504=0,"",'Ark1'!X5312)</f>
        <v/>
      </c>
      <c r="N3504" s="114" t="str">
        <f>+IF(G3504=0,"",'Ark1'!Y5312)</f>
        <v/>
      </c>
      <c r="O3504" s="116" t="str">
        <f>+IF(G3504=0,"",'Ark1'!Z5312)</f>
        <v/>
      </c>
      <c r="P3504" s="116" t="str">
        <f t="shared" si="57"/>
        <v/>
      </c>
      <c r="Q3504" s="114" t="str">
        <f>+IF(G3504=0,"",'Ark1'!T5312)</f>
        <v/>
      </c>
      <c r="R3504" s="222" t="str">
        <f>+IF(G3504=0,"",'Ark1'!V5312)</f>
        <v/>
      </c>
      <c r="S3504" s="32"/>
    </row>
    <row r="3505" spans="1:19" x14ac:dyDescent="0.5">
      <c r="A3505" s="32"/>
      <c r="B3505" s="297" t="str">
        <f>+IF(E3505=2012,VLOOKUP(D3505,K_navn!$A$2:$C$359,2),"")</f>
        <v/>
      </c>
      <c r="C3505" s="297" t="str">
        <f>+IF(E3505=2012,VLOOKUP(D3505,K_navn!$A$2:$C$359,3),"")</f>
        <v/>
      </c>
      <c r="D3505" s="115">
        <f>+'Ark1'!P5313</f>
        <v>1874</v>
      </c>
      <c r="E3505" s="115">
        <f>+'Ark1'!C5313</f>
        <v>2019</v>
      </c>
      <c r="F3505" s="116" t="str">
        <f>+IF('Ark1'!Q5313=0,"",'Ark1'!Q5313)</f>
        <v/>
      </c>
      <c r="G3505" s="116">
        <f>+'Ark1'!R5313</f>
        <v>0</v>
      </c>
      <c r="H3505" s="116">
        <f>+'Ark1'!S5313</f>
        <v>0</v>
      </c>
      <c r="I3505" s="222" t="str">
        <f>+IF(G3505=0,"",'Ark1'!AA5313)</f>
        <v/>
      </c>
      <c r="J3505" s="222" t="str">
        <f>+IF(G3505=0,"",'Ark1'!AB5313)</f>
        <v/>
      </c>
      <c r="K3505" s="114" t="str">
        <f>+IF(G3505=0,"",'Ark1'!U5313)</f>
        <v/>
      </c>
      <c r="L3505" s="222" t="str">
        <f>+IF(G3505=0,"",'Ark1'!W5313)</f>
        <v/>
      </c>
      <c r="M3505" s="222" t="str">
        <f>+IF(G3505=0,"",'Ark1'!X5313)</f>
        <v/>
      </c>
      <c r="N3505" s="114" t="str">
        <f>+IF(G3505=0,"",'Ark1'!Y5313)</f>
        <v/>
      </c>
      <c r="O3505" s="116" t="str">
        <f>+IF(G3505=0,"",'Ark1'!Z5313)</f>
        <v/>
      </c>
      <c r="P3505" s="116" t="str">
        <f t="shared" si="57"/>
        <v/>
      </c>
      <c r="Q3505" s="114" t="str">
        <f>+IF(G3505=0,"",'Ark1'!T5313)</f>
        <v/>
      </c>
      <c r="R3505" s="222" t="str">
        <f>+IF(G3505=0,"",'Ark1'!V5313)</f>
        <v/>
      </c>
      <c r="S3505" s="32"/>
    </row>
    <row r="3506" spans="1:19" x14ac:dyDescent="0.5">
      <c r="A3506" s="32"/>
      <c r="B3506" s="297" t="str">
        <f>+IF(E3506=2012,VLOOKUP(D3506,K_navn!$A$2:$C$359,2),"")</f>
        <v/>
      </c>
      <c r="C3506" s="297" t="str">
        <f>+IF(E3506=2012,VLOOKUP(D3506,K_navn!$A$2:$C$359,3),"")</f>
        <v/>
      </c>
      <c r="D3506" s="115">
        <f>+'Ark1'!P5314</f>
        <v>1874</v>
      </c>
      <c r="E3506" s="115">
        <f>+'Ark1'!C5314</f>
        <v>2020</v>
      </c>
      <c r="F3506" s="116" t="str">
        <f>+IF('Ark1'!Q5314=0,"",'Ark1'!Q5314)</f>
        <v/>
      </c>
      <c r="G3506" s="116">
        <f>+'Ark1'!R5314</f>
        <v>0</v>
      </c>
      <c r="H3506" s="116">
        <f>+'Ark1'!S5314</f>
        <v>0</v>
      </c>
      <c r="I3506" s="222" t="str">
        <f>+IF(G3506=0,"",'Ark1'!AA5314)</f>
        <v/>
      </c>
      <c r="J3506" s="222" t="str">
        <f>+IF(G3506=0,"",'Ark1'!AB5314)</f>
        <v/>
      </c>
      <c r="K3506" s="114" t="str">
        <f>+IF(G3506=0,"",'Ark1'!U5314)</f>
        <v/>
      </c>
      <c r="L3506" s="222" t="str">
        <f>+IF(G3506=0,"",'Ark1'!W5314)</f>
        <v/>
      </c>
      <c r="M3506" s="222" t="str">
        <f>+IF(G3506=0,"",'Ark1'!X5314)</f>
        <v/>
      </c>
      <c r="N3506" s="114" t="str">
        <f>+IF(G3506=0,"",'Ark1'!Y5314)</f>
        <v/>
      </c>
      <c r="O3506" s="116" t="str">
        <f>+IF(G3506=0,"",'Ark1'!Z5314)</f>
        <v/>
      </c>
      <c r="P3506" s="116" t="str">
        <f t="shared" si="57"/>
        <v/>
      </c>
      <c r="Q3506" s="114" t="str">
        <f>+IF(G3506=0,"",'Ark1'!T5314)</f>
        <v/>
      </c>
      <c r="R3506" s="222" t="str">
        <f>+IF(G3506=0,"",'Ark1'!V5314)</f>
        <v/>
      </c>
      <c r="S3506" s="32"/>
    </row>
    <row r="3507" spans="1:19" x14ac:dyDescent="0.5">
      <c r="A3507" s="32"/>
      <c r="B3507" s="297" t="str">
        <f>+IF(E3507=2012,VLOOKUP(D3507,K_navn!$A$2:$C$359,2),"")</f>
        <v/>
      </c>
      <c r="C3507" s="297" t="str">
        <f>+IF(E3507=2012,VLOOKUP(D3507,K_navn!$A$2:$C$359,3),"")</f>
        <v/>
      </c>
      <c r="D3507" s="115">
        <f>+'Ark1'!P5315</f>
        <v>1874</v>
      </c>
      <c r="E3507" s="115">
        <f>+'Ark1'!C5315</f>
        <v>2021</v>
      </c>
      <c r="F3507" s="116" t="str">
        <f>+IF('Ark1'!Q5315=0,"",'Ark1'!Q5315)</f>
        <v/>
      </c>
      <c r="G3507" s="116">
        <f>+'Ark1'!R5315</f>
        <v>0</v>
      </c>
      <c r="H3507" s="116">
        <f>+'Ark1'!S5315</f>
        <v>0</v>
      </c>
      <c r="I3507" s="222" t="str">
        <f>+IF(G3507=0,"",'Ark1'!AA5315)</f>
        <v/>
      </c>
      <c r="J3507" s="222" t="str">
        <f>+IF(G3507=0,"",'Ark1'!AB5315)</f>
        <v/>
      </c>
      <c r="K3507" s="114" t="str">
        <f>+IF(G3507=0,"",'Ark1'!U5315)</f>
        <v/>
      </c>
      <c r="L3507" s="222" t="str">
        <f>+IF(G3507=0,"",'Ark1'!W5315)</f>
        <v/>
      </c>
      <c r="M3507" s="222" t="str">
        <f>+IF(G3507=0,"",'Ark1'!X5315)</f>
        <v/>
      </c>
      <c r="N3507" s="114" t="str">
        <f>+IF(G3507=0,"",'Ark1'!Y5315)</f>
        <v/>
      </c>
      <c r="O3507" s="116" t="str">
        <f>+IF(G3507=0,"",'Ark1'!Z5315)</f>
        <v/>
      </c>
      <c r="P3507" s="116" t="str">
        <f t="shared" si="57"/>
        <v/>
      </c>
      <c r="Q3507" s="114" t="str">
        <f>+IF(G3507=0,"",'Ark1'!T5315)</f>
        <v/>
      </c>
      <c r="R3507" s="222" t="str">
        <f>+IF(G3507=0,"",'Ark1'!V5315)</f>
        <v/>
      </c>
      <c r="S3507" s="32"/>
    </row>
    <row r="3508" spans="1:19" x14ac:dyDescent="0.5">
      <c r="A3508" s="32"/>
      <c r="B3508" s="297" t="str">
        <f>+IF(E3508=2012,VLOOKUP(D3508,K_navn!$A$2:$C$359,2),"")</f>
        <v/>
      </c>
      <c r="C3508" s="297" t="str">
        <f>+IF(E3508=2012,VLOOKUP(D3508,K_navn!$A$2:$C$359,3),"")</f>
        <v/>
      </c>
      <c r="D3508" s="115">
        <f>+'Ark1'!P5316</f>
        <v>1874</v>
      </c>
      <c r="E3508" s="115">
        <f>+'Ark1'!C5316</f>
        <v>2022</v>
      </c>
      <c r="F3508" s="116" t="str">
        <f>+IF('Ark1'!Q5316=0,"",'Ark1'!Q5316)</f>
        <v/>
      </c>
      <c r="G3508" s="116">
        <f>+'Ark1'!R5316</f>
        <v>0</v>
      </c>
      <c r="H3508" s="116">
        <f>+'Ark1'!S5316</f>
        <v>0</v>
      </c>
      <c r="I3508" s="222" t="str">
        <f>+IF(G3508=0,"",'Ark1'!AA5316)</f>
        <v/>
      </c>
      <c r="J3508" s="222" t="str">
        <f>+IF(G3508=0,"",'Ark1'!AB5316)</f>
        <v/>
      </c>
      <c r="K3508" s="114" t="str">
        <f>+IF(G3508=0,"",'Ark1'!U5316)</f>
        <v/>
      </c>
      <c r="L3508" s="222" t="str">
        <f>+IF(G3508=0,"",'Ark1'!W5316)</f>
        <v/>
      </c>
      <c r="M3508" s="222" t="str">
        <f>+IF(G3508=0,"",'Ark1'!X5316)</f>
        <v/>
      </c>
      <c r="N3508" s="114" t="str">
        <f>+IF(G3508=0,"",'Ark1'!Y5316)</f>
        <v/>
      </c>
      <c r="O3508" s="116" t="str">
        <f>+IF(G3508=0,"",'Ark1'!Z5316)</f>
        <v/>
      </c>
      <c r="P3508" s="116" t="str">
        <f t="shared" si="57"/>
        <v/>
      </c>
      <c r="Q3508" s="114" t="str">
        <f>+IF(G3508=0,"",'Ark1'!T5316)</f>
        <v/>
      </c>
      <c r="R3508" s="222" t="str">
        <f>+IF(G3508=0,"",'Ark1'!V5316)</f>
        <v/>
      </c>
      <c r="S3508" s="32"/>
    </row>
    <row r="3509" spans="1:19" x14ac:dyDescent="0.5">
      <c r="A3509" s="32"/>
      <c r="B3509" s="297" t="str">
        <f>+IF(E3509=2012,VLOOKUP(D3509,K_navn!$A$2:$C$359,2),"")</f>
        <v>Hamarøy</v>
      </c>
      <c r="C3509" s="297" t="str">
        <f>+IF(E3509=2012,VLOOKUP(D3509,K_navn!$A$2:$C$359,3),"")</f>
        <v>Nordland</v>
      </c>
      <c r="D3509" s="115">
        <f>+'Ark1'!P5317</f>
        <v>1875</v>
      </c>
      <c r="E3509" s="115">
        <f>+'Ark1'!C5317</f>
        <v>2012</v>
      </c>
      <c r="F3509" s="116" t="str">
        <f>+IF('Ark1'!Q5317=0,"",'Ark1'!Q5317)</f>
        <v/>
      </c>
      <c r="G3509" s="116">
        <f>+'Ark1'!R5317</f>
        <v>0</v>
      </c>
      <c r="H3509" s="116">
        <f>+'Ark1'!S5317</f>
        <v>0</v>
      </c>
      <c r="I3509" s="222" t="str">
        <f>+IF(G3509=0,"",'Ark1'!AA5317)</f>
        <v/>
      </c>
      <c r="J3509" s="222" t="str">
        <f>+IF(G3509=0,"",'Ark1'!AB5317)</f>
        <v/>
      </c>
      <c r="K3509" s="114" t="str">
        <f>+IF(G3509=0,"",'Ark1'!U5317)</f>
        <v/>
      </c>
      <c r="L3509" s="222" t="str">
        <f>+IF(G3509=0,"",'Ark1'!W5317)</f>
        <v/>
      </c>
      <c r="M3509" s="222" t="str">
        <f>+IF(G3509=0,"",'Ark1'!X5317)</f>
        <v/>
      </c>
      <c r="N3509" s="114" t="str">
        <f>+IF(G3509=0,"",'Ark1'!Y5317)</f>
        <v/>
      </c>
      <c r="O3509" s="116" t="str">
        <f>+IF(G3509=0,"",'Ark1'!Z5317)</f>
        <v/>
      </c>
      <c r="P3509" s="116" t="str">
        <f t="shared" si="57"/>
        <v/>
      </c>
      <c r="Q3509" s="114" t="str">
        <f>+IF(G3509=0,"",'Ark1'!T5317)</f>
        <v/>
      </c>
      <c r="R3509" s="222" t="str">
        <f>+IF(G3509=0,"",'Ark1'!V5317)</f>
        <v/>
      </c>
      <c r="S3509" s="32"/>
    </row>
    <row r="3510" spans="1:19" x14ac:dyDescent="0.5">
      <c r="A3510" s="32"/>
      <c r="B3510" s="297" t="str">
        <f>+IF(E3510=2012,VLOOKUP(D3510,K_navn!$A$2:$C$359,2),"")</f>
        <v/>
      </c>
      <c r="C3510" s="297" t="str">
        <f>+IF(E3510=2012,VLOOKUP(D3510,K_navn!$A$2:$C$359,3),"")</f>
        <v/>
      </c>
      <c r="D3510" s="115">
        <f>+'Ark1'!P5318</f>
        <v>1875</v>
      </c>
      <c r="E3510" s="115">
        <f>+'Ark1'!C5318</f>
        <v>2013</v>
      </c>
      <c r="F3510" s="116" t="str">
        <f>+IF('Ark1'!Q5318=0,"",'Ark1'!Q5318)</f>
        <v/>
      </c>
      <c r="G3510" s="116">
        <f>+'Ark1'!R5318</f>
        <v>0</v>
      </c>
      <c r="H3510" s="116">
        <f>+'Ark1'!S5318</f>
        <v>0</v>
      </c>
      <c r="I3510" s="222" t="str">
        <f>+IF(G3510=0,"",'Ark1'!AA5318)</f>
        <v/>
      </c>
      <c r="J3510" s="222" t="str">
        <f>+IF(G3510=0,"",'Ark1'!AB5318)</f>
        <v/>
      </c>
      <c r="K3510" s="114" t="str">
        <f>+IF(G3510=0,"",'Ark1'!U5318)</f>
        <v/>
      </c>
      <c r="L3510" s="222" t="str">
        <f>+IF(G3510=0,"",'Ark1'!W5318)</f>
        <v/>
      </c>
      <c r="M3510" s="222" t="str">
        <f>+IF(G3510=0,"",'Ark1'!X5318)</f>
        <v/>
      </c>
      <c r="N3510" s="114" t="str">
        <f>+IF(G3510=0,"",'Ark1'!Y5318)</f>
        <v/>
      </c>
      <c r="O3510" s="116" t="str">
        <f>+IF(G3510=0,"",'Ark1'!Z5318)</f>
        <v/>
      </c>
      <c r="P3510" s="116" t="str">
        <f t="shared" si="57"/>
        <v/>
      </c>
      <c r="Q3510" s="114" t="str">
        <f>+IF(G3510=0,"",'Ark1'!T5318)</f>
        <v/>
      </c>
      <c r="R3510" s="222" t="str">
        <f>+IF(G3510=0,"",'Ark1'!V5318)</f>
        <v/>
      </c>
      <c r="S3510" s="32"/>
    </row>
    <row r="3511" spans="1:19" x14ac:dyDescent="0.5">
      <c r="A3511" s="32"/>
      <c r="B3511" s="297" t="str">
        <f>+IF(E3511=2012,VLOOKUP(D3511,K_navn!$A$2:$C$359,2),"")</f>
        <v/>
      </c>
      <c r="C3511" s="297" t="str">
        <f>+IF(E3511=2012,VLOOKUP(D3511,K_navn!$A$2:$C$359,3),"")</f>
        <v/>
      </c>
      <c r="D3511" s="115">
        <f>+'Ark1'!P5319</f>
        <v>1875</v>
      </c>
      <c r="E3511" s="115">
        <f>+'Ark1'!C5319</f>
        <v>2014</v>
      </c>
      <c r="F3511" s="116" t="str">
        <f>+IF('Ark1'!Q5319=0,"",'Ark1'!Q5319)</f>
        <v/>
      </c>
      <c r="G3511" s="116">
        <f>+'Ark1'!R5319</f>
        <v>0</v>
      </c>
      <c r="H3511" s="116">
        <f>+'Ark1'!S5319</f>
        <v>0</v>
      </c>
      <c r="I3511" s="222" t="str">
        <f>+IF(G3511=0,"",'Ark1'!AA5319)</f>
        <v/>
      </c>
      <c r="J3511" s="222" t="str">
        <f>+IF(G3511=0,"",'Ark1'!AB5319)</f>
        <v/>
      </c>
      <c r="K3511" s="114" t="str">
        <f>+IF(G3511=0,"",'Ark1'!U5319)</f>
        <v/>
      </c>
      <c r="L3511" s="222" t="str">
        <f>+IF(G3511=0,"",'Ark1'!W5319)</f>
        <v/>
      </c>
      <c r="M3511" s="222" t="str">
        <f>+IF(G3511=0,"",'Ark1'!X5319)</f>
        <v/>
      </c>
      <c r="N3511" s="114" t="str">
        <f>+IF(G3511=0,"",'Ark1'!Y5319)</f>
        <v/>
      </c>
      <c r="O3511" s="116" t="str">
        <f>+IF(G3511=0,"",'Ark1'!Z5319)</f>
        <v/>
      </c>
      <c r="P3511" s="116" t="str">
        <f t="shared" si="57"/>
        <v/>
      </c>
      <c r="Q3511" s="114" t="str">
        <f>+IF(G3511=0,"",'Ark1'!T5319)</f>
        <v/>
      </c>
      <c r="R3511" s="222" t="str">
        <f>+IF(G3511=0,"",'Ark1'!V5319)</f>
        <v/>
      </c>
      <c r="S3511" s="32"/>
    </row>
    <row r="3512" spans="1:19" x14ac:dyDescent="0.5">
      <c r="A3512" s="32"/>
      <c r="B3512" s="297" t="str">
        <f>+IF(E3512=2012,VLOOKUP(D3512,K_navn!$A$2:$C$359,2),"")</f>
        <v/>
      </c>
      <c r="C3512" s="297" t="str">
        <f>+IF(E3512=2012,VLOOKUP(D3512,K_navn!$A$2:$C$359,3),"")</f>
        <v/>
      </c>
      <c r="D3512" s="115">
        <f>+'Ark1'!P5320</f>
        <v>1875</v>
      </c>
      <c r="E3512" s="115">
        <f>+'Ark1'!C5320</f>
        <v>2015</v>
      </c>
      <c r="F3512" s="116" t="str">
        <f>+IF('Ark1'!Q5320=0,"",'Ark1'!Q5320)</f>
        <v/>
      </c>
      <c r="G3512" s="116">
        <f>+'Ark1'!R5320</f>
        <v>0</v>
      </c>
      <c r="H3512" s="116">
        <f>+'Ark1'!S5320</f>
        <v>0</v>
      </c>
      <c r="I3512" s="222" t="str">
        <f>+IF(G3512=0,"",'Ark1'!AA5320)</f>
        <v/>
      </c>
      <c r="J3512" s="222" t="str">
        <f>+IF(G3512=0,"",'Ark1'!AB5320)</f>
        <v/>
      </c>
      <c r="K3512" s="114" t="str">
        <f>+IF(G3512=0,"",'Ark1'!U5320)</f>
        <v/>
      </c>
      <c r="L3512" s="222" t="str">
        <f>+IF(G3512=0,"",'Ark1'!W5320)</f>
        <v/>
      </c>
      <c r="M3512" s="222" t="str">
        <f>+IF(G3512=0,"",'Ark1'!X5320)</f>
        <v/>
      </c>
      <c r="N3512" s="114" t="str">
        <f>+IF(G3512=0,"",'Ark1'!Y5320)</f>
        <v/>
      </c>
      <c r="O3512" s="116" t="str">
        <f>+IF(G3512=0,"",'Ark1'!Z5320)</f>
        <v/>
      </c>
      <c r="P3512" s="116" t="str">
        <f t="shared" si="57"/>
        <v/>
      </c>
      <c r="Q3512" s="114" t="str">
        <f>+IF(G3512=0,"",'Ark1'!T5320)</f>
        <v/>
      </c>
      <c r="R3512" s="222" t="str">
        <f>+IF(G3512=0,"",'Ark1'!V5320)</f>
        <v/>
      </c>
      <c r="S3512" s="32"/>
    </row>
    <row r="3513" spans="1:19" x14ac:dyDescent="0.5">
      <c r="A3513" s="32"/>
      <c r="B3513" s="297" t="str">
        <f>+IF(E3513=2012,VLOOKUP(D3513,K_navn!$A$2:$C$359,2),"")</f>
        <v/>
      </c>
      <c r="C3513" s="297" t="str">
        <f>+IF(E3513=2012,VLOOKUP(D3513,K_navn!$A$2:$C$359,3),"")</f>
        <v/>
      </c>
      <c r="D3513" s="115">
        <f>+'Ark1'!P5321</f>
        <v>1875</v>
      </c>
      <c r="E3513" s="115">
        <f>+'Ark1'!C5321</f>
        <v>2016</v>
      </c>
      <c r="F3513" s="116" t="str">
        <f>+IF('Ark1'!Q5321=0,"",'Ark1'!Q5321)</f>
        <v/>
      </c>
      <c r="G3513" s="116">
        <f>+'Ark1'!R5321</f>
        <v>0</v>
      </c>
      <c r="H3513" s="116">
        <f>+'Ark1'!S5321</f>
        <v>0</v>
      </c>
      <c r="I3513" s="222" t="str">
        <f>+IF(G3513=0,"",'Ark1'!AA5321)</f>
        <v/>
      </c>
      <c r="J3513" s="222" t="str">
        <f>+IF(G3513=0,"",'Ark1'!AB5321)</f>
        <v/>
      </c>
      <c r="K3513" s="114" t="str">
        <f>+IF(G3513=0,"",'Ark1'!U5321)</f>
        <v/>
      </c>
      <c r="L3513" s="222" t="str">
        <f>+IF(G3513=0,"",'Ark1'!W5321)</f>
        <v/>
      </c>
      <c r="M3513" s="222" t="str">
        <f>+IF(G3513=0,"",'Ark1'!X5321)</f>
        <v/>
      </c>
      <c r="N3513" s="114" t="str">
        <f>+IF(G3513=0,"",'Ark1'!Y5321)</f>
        <v/>
      </c>
      <c r="O3513" s="116" t="str">
        <f>+IF(G3513=0,"",'Ark1'!Z5321)</f>
        <v/>
      </c>
      <c r="P3513" s="116" t="str">
        <f t="shared" si="57"/>
        <v/>
      </c>
      <c r="Q3513" s="114" t="str">
        <f>+IF(G3513=0,"",'Ark1'!T5321)</f>
        <v/>
      </c>
      <c r="R3513" s="222" t="str">
        <f>+IF(G3513=0,"",'Ark1'!V5321)</f>
        <v/>
      </c>
      <c r="S3513" s="32"/>
    </row>
    <row r="3514" spans="1:19" x14ac:dyDescent="0.5">
      <c r="A3514" s="32"/>
      <c r="B3514" s="297" t="str">
        <f>+IF(E3514=2012,VLOOKUP(D3514,K_navn!$A$2:$C$359,2),"")</f>
        <v/>
      </c>
      <c r="C3514" s="297" t="str">
        <f>+IF(E3514=2012,VLOOKUP(D3514,K_navn!$A$2:$C$359,3),"")</f>
        <v/>
      </c>
      <c r="D3514" s="115">
        <f>+'Ark1'!P5322</f>
        <v>1875</v>
      </c>
      <c r="E3514" s="115">
        <f>+'Ark1'!C5322</f>
        <v>2017</v>
      </c>
      <c r="F3514" s="116" t="str">
        <f>+IF('Ark1'!Q5322=0,"",'Ark1'!Q5322)</f>
        <v/>
      </c>
      <c r="G3514" s="116">
        <f>+'Ark1'!R5322</f>
        <v>0</v>
      </c>
      <c r="H3514" s="116">
        <f>+'Ark1'!S5322</f>
        <v>0</v>
      </c>
      <c r="I3514" s="222" t="str">
        <f>+IF(G3514=0,"",'Ark1'!AA5322)</f>
        <v/>
      </c>
      <c r="J3514" s="222" t="str">
        <f>+IF(G3514=0,"",'Ark1'!AB5322)</f>
        <v/>
      </c>
      <c r="K3514" s="114" t="str">
        <f>+IF(G3514=0,"",'Ark1'!U5322)</f>
        <v/>
      </c>
      <c r="L3514" s="222" t="str">
        <f>+IF(G3514=0,"",'Ark1'!W5322)</f>
        <v/>
      </c>
      <c r="M3514" s="222" t="str">
        <f>+IF(G3514=0,"",'Ark1'!X5322)</f>
        <v/>
      </c>
      <c r="N3514" s="114" t="str">
        <f>+IF(G3514=0,"",'Ark1'!Y5322)</f>
        <v/>
      </c>
      <c r="O3514" s="116" t="str">
        <f>+IF(G3514=0,"",'Ark1'!Z5322)</f>
        <v/>
      </c>
      <c r="P3514" s="116" t="str">
        <f t="shared" si="57"/>
        <v/>
      </c>
      <c r="Q3514" s="114" t="str">
        <f>+IF(G3514=0,"",'Ark1'!T5322)</f>
        <v/>
      </c>
      <c r="R3514" s="222" t="str">
        <f>+IF(G3514=0,"",'Ark1'!V5322)</f>
        <v/>
      </c>
      <c r="S3514" s="32"/>
    </row>
    <row r="3515" spans="1:19" x14ac:dyDescent="0.5">
      <c r="A3515" s="32"/>
      <c r="B3515" s="297" t="str">
        <f>+IF(E3515=2012,VLOOKUP(D3515,K_navn!$A$2:$C$359,2),"")</f>
        <v/>
      </c>
      <c r="C3515" s="297" t="str">
        <f>+IF(E3515=2012,VLOOKUP(D3515,K_navn!$A$2:$C$359,3),"")</f>
        <v/>
      </c>
      <c r="D3515" s="115">
        <f>+'Ark1'!P5323</f>
        <v>1875</v>
      </c>
      <c r="E3515" s="115">
        <f>+'Ark1'!C5323</f>
        <v>2018</v>
      </c>
      <c r="F3515" s="116" t="str">
        <f>+IF('Ark1'!Q5323=0,"",'Ark1'!Q5323)</f>
        <v/>
      </c>
      <c r="G3515" s="116">
        <f>+'Ark1'!R5323</f>
        <v>0</v>
      </c>
      <c r="H3515" s="116">
        <f>+'Ark1'!S5323</f>
        <v>0</v>
      </c>
      <c r="I3515" s="222" t="str">
        <f>+IF(G3515=0,"",'Ark1'!AA5323)</f>
        <v/>
      </c>
      <c r="J3515" s="222" t="str">
        <f>+IF(G3515=0,"",'Ark1'!AB5323)</f>
        <v/>
      </c>
      <c r="K3515" s="114" t="str">
        <f>+IF(G3515=0,"",'Ark1'!U5323)</f>
        <v/>
      </c>
      <c r="L3515" s="222" t="str">
        <f>+IF(G3515=0,"",'Ark1'!W5323)</f>
        <v/>
      </c>
      <c r="M3515" s="222" t="str">
        <f>+IF(G3515=0,"",'Ark1'!X5323)</f>
        <v/>
      </c>
      <c r="N3515" s="114" t="str">
        <f>+IF(G3515=0,"",'Ark1'!Y5323)</f>
        <v/>
      </c>
      <c r="O3515" s="116" t="str">
        <f>+IF(G3515=0,"",'Ark1'!Z5323)</f>
        <v/>
      </c>
      <c r="P3515" s="116" t="str">
        <f t="shared" si="57"/>
        <v/>
      </c>
      <c r="Q3515" s="114" t="str">
        <f>+IF(G3515=0,"",'Ark1'!T5323)</f>
        <v/>
      </c>
      <c r="R3515" s="222" t="str">
        <f>+IF(G3515=0,"",'Ark1'!V5323)</f>
        <v/>
      </c>
      <c r="S3515" s="32"/>
    </row>
    <row r="3516" spans="1:19" x14ac:dyDescent="0.5">
      <c r="A3516" s="32"/>
      <c r="B3516" s="297" t="str">
        <f>+IF(E3516=2012,VLOOKUP(D3516,K_navn!$A$2:$C$359,2),"")</f>
        <v/>
      </c>
      <c r="C3516" s="297" t="str">
        <f>+IF(E3516=2012,VLOOKUP(D3516,K_navn!$A$2:$C$359,3),"")</f>
        <v/>
      </c>
      <c r="D3516" s="115">
        <f>+'Ark1'!P5324</f>
        <v>1875</v>
      </c>
      <c r="E3516" s="115">
        <f>+'Ark1'!C5324</f>
        <v>2019</v>
      </c>
      <c r="F3516" s="116" t="str">
        <f>+IF('Ark1'!Q5324=0,"",'Ark1'!Q5324)</f>
        <v/>
      </c>
      <c r="G3516" s="116">
        <f>+'Ark1'!R5324</f>
        <v>0</v>
      </c>
      <c r="H3516" s="116">
        <f>+'Ark1'!S5324</f>
        <v>0</v>
      </c>
      <c r="I3516" s="222" t="str">
        <f>+IF(G3516=0,"",'Ark1'!AA5324)</f>
        <v/>
      </c>
      <c r="J3516" s="222" t="str">
        <f>+IF(G3516=0,"",'Ark1'!AB5324)</f>
        <v/>
      </c>
      <c r="K3516" s="114" t="str">
        <f>+IF(G3516=0,"",'Ark1'!U5324)</f>
        <v/>
      </c>
      <c r="L3516" s="222" t="str">
        <f>+IF(G3516=0,"",'Ark1'!W5324)</f>
        <v/>
      </c>
      <c r="M3516" s="222" t="str">
        <f>+IF(G3516=0,"",'Ark1'!X5324)</f>
        <v/>
      </c>
      <c r="N3516" s="114" t="str">
        <f>+IF(G3516=0,"",'Ark1'!Y5324)</f>
        <v/>
      </c>
      <c r="O3516" s="116" t="str">
        <f>+IF(G3516=0,"",'Ark1'!Z5324)</f>
        <v/>
      </c>
      <c r="P3516" s="116" t="str">
        <f t="shared" si="57"/>
        <v/>
      </c>
      <c r="Q3516" s="114" t="str">
        <f>+IF(G3516=0,"",'Ark1'!T5324)</f>
        <v/>
      </c>
      <c r="R3516" s="222" t="str">
        <f>+IF(G3516=0,"",'Ark1'!V5324)</f>
        <v/>
      </c>
      <c r="S3516" s="32"/>
    </row>
    <row r="3517" spans="1:19" x14ac:dyDescent="0.5">
      <c r="A3517" s="32"/>
      <c r="B3517" s="297" t="str">
        <f>+IF(E3517=2012,VLOOKUP(D3517,K_navn!$A$2:$C$359,2),"")</f>
        <v/>
      </c>
      <c r="C3517" s="297" t="str">
        <f>+IF(E3517=2012,VLOOKUP(D3517,K_navn!$A$2:$C$359,3),"")</f>
        <v/>
      </c>
      <c r="D3517" s="115">
        <f>+'Ark1'!P5325</f>
        <v>1875</v>
      </c>
      <c r="E3517" s="115">
        <f>+'Ark1'!C5325</f>
        <v>2020</v>
      </c>
      <c r="F3517" s="116" t="str">
        <f>+IF('Ark1'!Q5325=0,"",'Ark1'!Q5325)</f>
        <v/>
      </c>
      <c r="G3517" s="116">
        <f>+'Ark1'!R5325</f>
        <v>0</v>
      </c>
      <c r="H3517" s="116">
        <f>+'Ark1'!S5325</f>
        <v>0</v>
      </c>
      <c r="I3517" s="222" t="str">
        <f>+IF(G3517=0,"",'Ark1'!AA5325)</f>
        <v/>
      </c>
      <c r="J3517" s="222" t="str">
        <f>+IF(G3517=0,"",'Ark1'!AB5325)</f>
        <v/>
      </c>
      <c r="K3517" s="114" t="str">
        <f>+IF(G3517=0,"",'Ark1'!U5325)</f>
        <v/>
      </c>
      <c r="L3517" s="222" t="str">
        <f>+IF(G3517=0,"",'Ark1'!W5325)</f>
        <v/>
      </c>
      <c r="M3517" s="222" t="str">
        <f>+IF(G3517=0,"",'Ark1'!X5325)</f>
        <v/>
      </c>
      <c r="N3517" s="114" t="str">
        <f>+IF(G3517=0,"",'Ark1'!Y5325)</f>
        <v/>
      </c>
      <c r="O3517" s="116" t="str">
        <f>+IF(G3517=0,"",'Ark1'!Z5325)</f>
        <v/>
      </c>
      <c r="P3517" s="116" t="str">
        <f t="shared" si="57"/>
        <v/>
      </c>
      <c r="Q3517" s="114" t="str">
        <f>+IF(G3517=0,"",'Ark1'!T5325)</f>
        <v/>
      </c>
      <c r="R3517" s="222" t="str">
        <f>+IF(G3517=0,"",'Ark1'!V5325)</f>
        <v/>
      </c>
      <c r="S3517" s="32"/>
    </row>
    <row r="3518" spans="1:19" x14ac:dyDescent="0.5">
      <c r="A3518" s="32"/>
      <c r="B3518" s="297" t="str">
        <f>+IF(E3518=2012,VLOOKUP(D3518,K_navn!$A$2:$C$359,2),"")</f>
        <v/>
      </c>
      <c r="C3518" s="297" t="str">
        <f>+IF(E3518=2012,VLOOKUP(D3518,K_navn!$A$2:$C$359,3),"")</f>
        <v/>
      </c>
      <c r="D3518" s="115">
        <f>+'Ark1'!P5326</f>
        <v>1875</v>
      </c>
      <c r="E3518" s="115">
        <f>+'Ark1'!C5326</f>
        <v>2021</v>
      </c>
      <c r="F3518" s="116" t="str">
        <f>+IF('Ark1'!Q5326=0,"",'Ark1'!Q5326)</f>
        <v/>
      </c>
      <c r="G3518" s="116">
        <f>+'Ark1'!R5326</f>
        <v>0</v>
      </c>
      <c r="H3518" s="116">
        <f>+'Ark1'!S5326</f>
        <v>0</v>
      </c>
      <c r="I3518" s="222" t="str">
        <f>+IF(G3518=0,"",'Ark1'!AA5326)</f>
        <v/>
      </c>
      <c r="J3518" s="222" t="str">
        <f>+IF(G3518=0,"",'Ark1'!AB5326)</f>
        <v/>
      </c>
      <c r="K3518" s="114" t="str">
        <f>+IF(G3518=0,"",'Ark1'!U5326)</f>
        <v/>
      </c>
      <c r="L3518" s="222" t="str">
        <f>+IF(G3518=0,"",'Ark1'!W5326)</f>
        <v/>
      </c>
      <c r="M3518" s="222" t="str">
        <f>+IF(G3518=0,"",'Ark1'!X5326)</f>
        <v/>
      </c>
      <c r="N3518" s="114" t="str">
        <f>+IF(G3518=0,"",'Ark1'!Y5326)</f>
        <v/>
      </c>
      <c r="O3518" s="116" t="str">
        <f>+IF(G3518=0,"",'Ark1'!Z5326)</f>
        <v/>
      </c>
      <c r="P3518" s="116" t="str">
        <f t="shared" si="57"/>
        <v/>
      </c>
      <c r="Q3518" s="114" t="str">
        <f>+IF(G3518=0,"",'Ark1'!T5326)</f>
        <v/>
      </c>
      <c r="R3518" s="222" t="str">
        <f>+IF(G3518=0,"",'Ark1'!V5326)</f>
        <v/>
      </c>
      <c r="S3518" s="32"/>
    </row>
    <row r="3519" spans="1:19" x14ac:dyDescent="0.5">
      <c r="A3519" s="32"/>
      <c r="B3519" s="297" t="str">
        <f>+IF(E3519=2012,VLOOKUP(D3519,K_navn!$A$2:$C$359,2),"")</f>
        <v/>
      </c>
      <c r="C3519" s="297" t="str">
        <f>+IF(E3519=2012,VLOOKUP(D3519,K_navn!$A$2:$C$359,3),"")</f>
        <v/>
      </c>
      <c r="D3519" s="115">
        <f>+'Ark1'!P5327</f>
        <v>1875</v>
      </c>
      <c r="E3519" s="115">
        <f>+'Ark1'!C5327</f>
        <v>2022</v>
      </c>
      <c r="F3519" s="116" t="str">
        <f>+IF('Ark1'!Q5327=0,"",'Ark1'!Q5327)</f>
        <v/>
      </c>
      <c r="G3519" s="116">
        <f>+'Ark1'!R5327</f>
        <v>0</v>
      </c>
      <c r="H3519" s="116">
        <f>+'Ark1'!S5327</f>
        <v>0</v>
      </c>
      <c r="I3519" s="222" t="str">
        <f>+IF(G3519=0,"",'Ark1'!AA5327)</f>
        <v/>
      </c>
      <c r="J3519" s="222" t="str">
        <f>+IF(G3519=0,"",'Ark1'!AB5327)</f>
        <v/>
      </c>
      <c r="K3519" s="114" t="str">
        <f>+IF(G3519=0,"",'Ark1'!U5327)</f>
        <v/>
      </c>
      <c r="L3519" s="222" t="str">
        <f>+IF(G3519=0,"",'Ark1'!W5327)</f>
        <v/>
      </c>
      <c r="M3519" s="222" t="str">
        <f>+IF(G3519=0,"",'Ark1'!X5327)</f>
        <v/>
      </c>
      <c r="N3519" s="114" t="str">
        <f>+IF(G3519=0,"",'Ark1'!Y5327)</f>
        <v/>
      </c>
      <c r="O3519" s="116" t="str">
        <f>+IF(G3519=0,"",'Ark1'!Z5327)</f>
        <v/>
      </c>
      <c r="P3519" s="116" t="str">
        <f t="shared" si="57"/>
        <v/>
      </c>
      <c r="Q3519" s="114" t="str">
        <f>+IF(G3519=0,"",'Ark1'!T5327)</f>
        <v/>
      </c>
      <c r="R3519" s="222" t="str">
        <f>+IF(G3519=0,"",'Ark1'!V5327)</f>
        <v/>
      </c>
      <c r="S3519" s="32"/>
    </row>
    <row r="3520" spans="1:19" x14ac:dyDescent="0.5">
      <c r="A3520" s="32"/>
      <c r="B3520" s="297" t="str">
        <f>+IF(E3520=2012,VLOOKUP(D3520,K_navn!$A$2:$C$359,2),"")</f>
        <v>Tromsø</v>
      </c>
      <c r="C3520" s="297" t="str">
        <f>+IF(E3520=2012,VLOOKUP(D3520,K_navn!$A$2:$C$359,3),"")</f>
        <v>Finnmark og Troms</v>
      </c>
      <c r="D3520" s="115">
        <f>+'Ark1'!P5328</f>
        <v>5401</v>
      </c>
      <c r="E3520" s="115">
        <f>+'Ark1'!C5328</f>
        <v>2012</v>
      </c>
      <c r="F3520" s="116" t="str">
        <f>+IF('Ark1'!Q5328=0,"",'Ark1'!Q5328)</f>
        <v/>
      </c>
      <c r="G3520" s="116">
        <f>+'Ark1'!R5328</f>
        <v>0</v>
      </c>
      <c r="H3520" s="116">
        <f>+'Ark1'!S5328</f>
        <v>0</v>
      </c>
      <c r="I3520" s="222" t="str">
        <f>+IF(G3520=0,"",'Ark1'!AA5328)</f>
        <v/>
      </c>
      <c r="J3520" s="222" t="str">
        <f>+IF(G3520=0,"",'Ark1'!AB5328)</f>
        <v/>
      </c>
      <c r="K3520" s="114" t="str">
        <f>+IF(G3520=0,"",'Ark1'!U5328)</f>
        <v/>
      </c>
      <c r="L3520" s="222" t="str">
        <f>+IF(G3520=0,"",'Ark1'!W5328)</f>
        <v/>
      </c>
      <c r="M3520" s="222" t="str">
        <f>+IF(G3520=0,"",'Ark1'!X5328)</f>
        <v/>
      </c>
      <c r="N3520" s="114" t="str">
        <f>+IF(G3520=0,"",'Ark1'!Y5328)</f>
        <v/>
      </c>
      <c r="O3520" s="116" t="str">
        <f>+IF(G3520=0,"",'Ark1'!Z5328)</f>
        <v/>
      </c>
      <c r="P3520" s="116" t="str">
        <f t="shared" si="57"/>
        <v/>
      </c>
      <c r="Q3520" s="114" t="str">
        <f>+IF(G3520=0,"",'Ark1'!T5328)</f>
        <v/>
      </c>
      <c r="R3520" s="222" t="str">
        <f>+IF(G3520=0,"",'Ark1'!V5328)</f>
        <v/>
      </c>
      <c r="S3520" s="32"/>
    </row>
    <row r="3521" spans="1:19" x14ac:dyDescent="0.5">
      <c r="A3521" s="32"/>
      <c r="B3521" s="297" t="str">
        <f>+IF(E3521=2012,VLOOKUP(D3521,K_navn!$A$2:$C$359,2),"")</f>
        <v/>
      </c>
      <c r="C3521" s="297" t="str">
        <f>+IF(E3521=2012,VLOOKUP(D3521,K_navn!$A$2:$C$359,3),"")</f>
        <v/>
      </c>
      <c r="D3521" s="115">
        <f>+'Ark1'!P5329</f>
        <v>5401</v>
      </c>
      <c r="E3521" s="115">
        <f>+'Ark1'!C5329</f>
        <v>2013</v>
      </c>
      <c r="F3521" s="116" t="str">
        <f>+IF('Ark1'!Q5329=0,"",'Ark1'!Q5329)</f>
        <v/>
      </c>
      <c r="G3521" s="116">
        <f>+'Ark1'!R5329</f>
        <v>0</v>
      </c>
      <c r="H3521" s="116">
        <f>+'Ark1'!S5329</f>
        <v>0</v>
      </c>
      <c r="I3521" s="222" t="str">
        <f>+IF(G3521=0,"",'Ark1'!AA5329)</f>
        <v/>
      </c>
      <c r="J3521" s="222" t="str">
        <f>+IF(G3521=0,"",'Ark1'!AB5329)</f>
        <v/>
      </c>
      <c r="K3521" s="114" t="str">
        <f>+IF(G3521=0,"",'Ark1'!U5329)</f>
        <v/>
      </c>
      <c r="L3521" s="222" t="str">
        <f>+IF(G3521=0,"",'Ark1'!W5329)</f>
        <v/>
      </c>
      <c r="M3521" s="222" t="str">
        <f>+IF(G3521=0,"",'Ark1'!X5329)</f>
        <v/>
      </c>
      <c r="N3521" s="114" t="str">
        <f>+IF(G3521=0,"",'Ark1'!Y5329)</f>
        <v/>
      </c>
      <c r="O3521" s="116" t="str">
        <f>+IF(G3521=0,"",'Ark1'!Z5329)</f>
        <v/>
      </c>
      <c r="P3521" s="116" t="str">
        <f t="shared" si="57"/>
        <v/>
      </c>
      <c r="Q3521" s="114" t="str">
        <f>+IF(G3521=0,"",'Ark1'!T5329)</f>
        <v/>
      </c>
      <c r="R3521" s="222" t="str">
        <f>+IF(G3521=0,"",'Ark1'!V5329)</f>
        <v/>
      </c>
      <c r="S3521" s="32"/>
    </row>
    <row r="3522" spans="1:19" x14ac:dyDescent="0.5">
      <c r="A3522" s="32"/>
      <c r="B3522" s="297" t="str">
        <f>+IF(E3522=2012,VLOOKUP(D3522,K_navn!$A$2:$C$359,2),"")</f>
        <v/>
      </c>
      <c r="C3522" s="297" t="str">
        <f>+IF(E3522=2012,VLOOKUP(D3522,K_navn!$A$2:$C$359,3),"")</f>
        <v/>
      </c>
      <c r="D3522" s="115">
        <f>+'Ark1'!P5330</f>
        <v>5401</v>
      </c>
      <c r="E3522" s="115">
        <f>+'Ark1'!C5330</f>
        <v>2014</v>
      </c>
      <c r="F3522" s="116" t="str">
        <f>+IF('Ark1'!Q5330=0,"",'Ark1'!Q5330)</f>
        <v/>
      </c>
      <c r="G3522" s="116">
        <f>+'Ark1'!R5330</f>
        <v>0</v>
      </c>
      <c r="H3522" s="116">
        <f>+'Ark1'!S5330</f>
        <v>0</v>
      </c>
      <c r="I3522" s="222" t="str">
        <f>+IF(G3522=0,"",'Ark1'!AA5330)</f>
        <v/>
      </c>
      <c r="J3522" s="222" t="str">
        <f>+IF(G3522=0,"",'Ark1'!AB5330)</f>
        <v/>
      </c>
      <c r="K3522" s="114" t="str">
        <f>+IF(G3522=0,"",'Ark1'!U5330)</f>
        <v/>
      </c>
      <c r="L3522" s="222" t="str">
        <f>+IF(G3522=0,"",'Ark1'!W5330)</f>
        <v/>
      </c>
      <c r="M3522" s="222" t="str">
        <f>+IF(G3522=0,"",'Ark1'!X5330)</f>
        <v/>
      </c>
      <c r="N3522" s="114" t="str">
        <f>+IF(G3522=0,"",'Ark1'!Y5330)</f>
        <v/>
      </c>
      <c r="O3522" s="116" t="str">
        <f>+IF(G3522=0,"",'Ark1'!Z5330)</f>
        <v/>
      </c>
      <c r="P3522" s="116" t="str">
        <f t="shared" si="57"/>
        <v/>
      </c>
      <c r="Q3522" s="114" t="str">
        <f>+IF(G3522=0,"",'Ark1'!T5330)</f>
        <v/>
      </c>
      <c r="R3522" s="222" t="str">
        <f>+IF(G3522=0,"",'Ark1'!V5330)</f>
        <v/>
      </c>
      <c r="S3522" s="32"/>
    </row>
    <row r="3523" spans="1:19" x14ac:dyDescent="0.5">
      <c r="A3523" s="32"/>
      <c r="B3523" s="297" t="str">
        <f>+IF(E3523=2012,VLOOKUP(D3523,K_navn!$A$2:$C$359,2),"")</f>
        <v/>
      </c>
      <c r="C3523" s="297" t="str">
        <f>+IF(E3523=2012,VLOOKUP(D3523,K_navn!$A$2:$C$359,3),"")</f>
        <v/>
      </c>
      <c r="D3523" s="115">
        <f>+'Ark1'!P5331</f>
        <v>5401</v>
      </c>
      <c r="E3523" s="115">
        <f>+'Ark1'!C5331</f>
        <v>2015</v>
      </c>
      <c r="F3523" s="116" t="str">
        <f>+IF('Ark1'!Q5331=0,"",'Ark1'!Q5331)</f>
        <v/>
      </c>
      <c r="G3523" s="116">
        <f>+'Ark1'!R5331</f>
        <v>0</v>
      </c>
      <c r="H3523" s="116">
        <f>+'Ark1'!S5331</f>
        <v>0</v>
      </c>
      <c r="I3523" s="222" t="str">
        <f>+IF(G3523=0,"",'Ark1'!AA5331)</f>
        <v/>
      </c>
      <c r="J3523" s="222" t="str">
        <f>+IF(G3523=0,"",'Ark1'!AB5331)</f>
        <v/>
      </c>
      <c r="K3523" s="114" t="str">
        <f>+IF(G3523=0,"",'Ark1'!U5331)</f>
        <v/>
      </c>
      <c r="L3523" s="222" t="str">
        <f>+IF(G3523=0,"",'Ark1'!W5331)</f>
        <v/>
      </c>
      <c r="M3523" s="222" t="str">
        <f>+IF(G3523=0,"",'Ark1'!X5331)</f>
        <v/>
      </c>
      <c r="N3523" s="114" t="str">
        <f>+IF(G3523=0,"",'Ark1'!Y5331)</f>
        <v/>
      </c>
      <c r="O3523" s="116" t="str">
        <f>+IF(G3523=0,"",'Ark1'!Z5331)</f>
        <v/>
      </c>
      <c r="P3523" s="116" t="str">
        <f t="shared" si="57"/>
        <v/>
      </c>
      <c r="Q3523" s="114" t="str">
        <f>+IF(G3523=0,"",'Ark1'!T5331)</f>
        <v/>
      </c>
      <c r="R3523" s="222" t="str">
        <f>+IF(G3523=0,"",'Ark1'!V5331)</f>
        <v/>
      </c>
      <c r="S3523" s="32"/>
    </row>
    <row r="3524" spans="1:19" x14ac:dyDescent="0.5">
      <c r="A3524" s="32"/>
      <c r="B3524" s="297" t="str">
        <f>+IF(E3524=2012,VLOOKUP(D3524,K_navn!$A$2:$C$359,2),"")</f>
        <v/>
      </c>
      <c r="C3524" s="297" t="str">
        <f>+IF(E3524=2012,VLOOKUP(D3524,K_navn!$A$2:$C$359,3),"")</f>
        <v/>
      </c>
      <c r="D3524" s="115">
        <f>+'Ark1'!P5332</f>
        <v>5401</v>
      </c>
      <c r="E3524" s="115">
        <f>+'Ark1'!C5332</f>
        <v>2016</v>
      </c>
      <c r="F3524" s="116" t="str">
        <f>+IF('Ark1'!Q5332=0,"",'Ark1'!Q5332)</f>
        <v/>
      </c>
      <c r="G3524" s="116">
        <f>+'Ark1'!R5332</f>
        <v>0</v>
      </c>
      <c r="H3524" s="116">
        <f>+'Ark1'!S5332</f>
        <v>0</v>
      </c>
      <c r="I3524" s="222" t="str">
        <f>+IF(G3524=0,"",'Ark1'!AA5332)</f>
        <v/>
      </c>
      <c r="J3524" s="222" t="str">
        <f>+IF(G3524=0,"",'Ark1'!AB5332)</f>
        <v/>
      </c>
      <c r="K3524" s="114" t="str">
        <f>+IF(G3524=0,"",'Ark1'!U5332)</f>
        <v/>
      </c>
      <c r="L3524" s="222" t="str">
        <f>+IF(G3524=0,"",'Ark1'!W5332)</f>
        <v/>
      </c>
      <c r="M3524" s="222" t="str">
        <f>+IF(G3524=0,"",'Ark1'!X5332)</f>
        <v/>
      </c>
      <c r="N3524" s="114" t="str">
        <f>+IF(G3524=0,"",'Ark1'!Y5332)</f>
        <v/>
      </c>
      <c r="O3524" s="116" t="str">
        <f>+IF(G3524=0,"",'Ark1'!Z5332)</f>
        <v/>
      </c>
      <c r="P3524" s="116" t="str">
        <f t="shared" si="57"/>
        <v/>
      </c>
      <c r="Q3524" s="114" t="str">
        <f>+IF(G3524=0,"",'Ark1'!T5332)</f>
        <v/>
      </c>
      <c r="R3524" s="222" t="str">
        <f>+IF(G3524=0,"",'Ark1'!V5332)</f>
        <v/>
      </c>
      <c r="S3524" s="32"/>
    </row>
    <row r="3525" spans="1:19" x14ac:dyDescent="0.5">
      <c r="A3525" s="32"/>
      <c r="B3525" s="297" t="str">
        <f>+IF(E3525=2012,VLOOKUP(D3525,K_navn!$A$2:$C$359,2),"")</f>
        <v/>
      </c>
      <c r="C3525" s="297" t="str">
        <f>+IF(E3525=2012,VLOOKUP(D3525,K_navn!$A$2:$C$359,3),"")</f>
        <v/>
      </c>
      <c r="D3525" s="115">
        <f>+'Ark1'!P5333</f>
        <v>5401</v>
      </c>
      <c r="E3525" s="115">
        <f>+'Ark1'!C5333</f>
        <v>2017</v>
      </c>
      <c r="F3525" s="116" t="str">
        <f>+IF('Ark1'!Q5333=0,"",'Ark1'!Q5333)</f>
        <v/>
      </c>
      <c r="G3525" s="116">
        <f>+'Ark1'!R5333</f>
        <v>0</v>
      </c>
      <c r="H3525" s="116">
        <f>+'Ark1'!S5333</f>
        <v>0</v>
      </c>
      <c r="I3525" s="222" t="str">
        <f>+IF(G3525=0,"",'Ark1'!AA5333)</f>
        <v/>
      </c>
      <c r="J3525" s="222" t="str">
        <f>+IF(G3525=0,"",'Ark1'!AB5333)</f>
        <v/>
      </c>
      <c r="K3525" s="114" t="str">
        <f>+IF(G3525=0,"",'Ark1'!U5333)</f>
        <v/>
      </c>
      <c r="L3525" s="222" t="str">
        <f>+IF(G3525=0,"",'Ark1'!W5333)</f>
        <v/>
      </c>
      <c r="M3525" s="222" t="str">
        <f>+IF(G3525=0,"",'Ark1'!X5333)</f>
        <v/>
      </c>
      <c r="N3525" s="114" t="str">
        <f>+IF(G3525=0,"",'Ark1'!Y5333)</f>
        <v/>
      </c>
      <c r="O3525" s="116" t="str">
        <f>+IF(G3525=0,"",'Ark1'!Z5333)</f>
        <v/>
      </c>
      <c r="P3525" s="116" t="str">
        <f t="shared" si="57"/>
        <v/>
      </c>
      <c r="Q3525" s="114" t="str">
        <f>+IF(G3525=0,"",'Ark1'!T5333)</f>
        <v/>
      </c>
      <c r="R3525" s="222" t="str">
        <f>+IF(G3525=0,"",'Ark1'!V5333)</f>
        <v/>
      </c>
      <c r="S3525" s="32"/>
    </row>
    <row r="3526" spans="1:19" x14ac:dyDescent="0.5">
      <c r="A3526" s="32"/>
      <c r="B3526" s="297" t="str">
        <f>+IF(E3526=2012,VLOOKUP(D3526,K_navn!$A$2:$C$359,2),"")</f>
        <v/>
      </c>
      <c r="C3526" s="297" t="str">
        <f>+IF(E3526=2012,VLOOKUP(D3526,K_navn!$A$2:$C$359,3),"")</f>
        <v/>
      </c>
      <c r="D3526" s="115">
        <f>+'Ark1'!P5334</f>
        <v>5401</v>
      </c>
      <c r="E3526" s="115">
        <f>+'Ark1'!C5334</f>
        <v>2018</v>
      </c>
      <c r="F3526" s="116" t="str">
        <f>+IF('Ark1'!Q5334=0,"",'Ark1'!Q5334)</f>
        <v/>
      </c>
      <c r="G3526" s="116">
        <f>+'Ark1'!R5334</f>
        <v>0</v>
      </c>
      <c r="H3526" s="116">
        <f>+'Ark1'!S5334</f>
        <v>0</v>
      </c>
      <c r="I3526" s="222" t="str">
        <f>+IF(G3526=0,"",'Ark1'!AA5334)</f>
        <v/>
      </c>
      <c r="J3526" s="222" t="str">
        <f>+IF(G3526=0,"",'Ark1'!AB5334)</f>
        <v/>
      </c>
      <c r="K3526" s="114" t="str">
        <f>+IF(G3526=0,"",'Ark1'!U5334)</f>
        <v/>
      </c>
      <c r="L3526" s="222" t="str">
        <f>+IF(G3526=0,"",'Ark1'!W5334)</f>
        <v/>
      </c>
      <c r="M3526" s="222" t="str">
        <f>+IF(G3526=0,"",'Ark1'!X5334)</f>
        <v/>
      </c>
      <c r="N3526" s="114" t="str">
        <f>+IF(G3526=0,"",'Ark1'!Y5334)</f>
        <v/>
      </c>
      <c r="O3526" s="116" t="str">
        <f>+IF(G3526=0,"",'Ark1'!Z5334)</f>
        <v/>
      </c>
      <c r="P3526" s="116" t="str">
        <f t="shared" si="57"/>
        <v/>
      </c>
      <c r="Q3526" s="114" t="str">
        <f>+IF(G3526=0,"",'Ark1'!T5334)</f>
        <v/>
      </c>
      <c r="R3526" s="222" t="str">
        <f>+IF(G3526=0,"",'Ark1'!V5334)</f>
        <v/>
      </c>
      <c r="S3526" s="32"/>
    </row>
    <row r="3527" spans="1:19" x14ac:dyDescent="0.5">
      <c r="A3527" s="32"/>
      <c r="B3527" s="297" t="str">
        <f>+IF(E3527=2012,VLOOKUP(D3527,K_navn!$A$2:$C$359,2),"")</f>
        <v/>
      </c>
      <c r="C3527" s="297" t="str">
        <f>+IF(E3527=2012,VLOOKUP(D3527,K_navn!$A$2:$C$359,3),"")</f>
        <v/>
      </c>
      <c r="D3527" s="115">
        <f>+'Ark1'!P5335</f>
        <v>5401</v>
      </c>
      <c r="E3527" s="115">
        <f>+'Ark1'!C5335</f>
        <v>2019</v>
      </c>
      <c r="F3527" s="116" t="str">
        <f>+IF('Ark1'!Q5335=0,"",'Ark1'!Q5335)</f>
        <v/>
      </c>
      <c r="G3527" s="116">
        <f>+'Ark1'!R5335</f>
        <v>0</v>
      </c>
      <c r="H3527" s="116">
        <f>+'Ark1'!S5335</f>
        <v>0</v>
      </c>
      <c r="I3527" s="222" t="str">
        <f>+IF(G3527=0,"",'Ark1'!AA5335)</f>
        <v/>
      </c>
      <c r="J3527" s="222" t="str">
        <f>+IF(G3527=0,"",'Ark1'!AB5335)</f>
        <v/>
      </c>
      <c r="K3527" s="114" t="str">
        <f>+IF(G3527=0,"",'Ark1'!U5335)</f>
        <v/>
      </c>
      <c r="L3527" s="222" t="str">
        <f>+IF(G3527=0,"",'Ark1'!W5335)</f>
        <v/>
      </c>
      <c r="M3527" s="222" t="str">
        <f>+IF(G3527=0,"",'Ark1'!X5335)</f>
        <v/>
      </c>
      <c r="N3527" s="114" t="str">
        <f>+IF(G3527=0,"",'Ark1'!Y5335)</f>
        <v/>
      </c>
      <c r="O3527" s="116" t="str">
        <f>+IF(G3527=0,"",'Ark1'!Z5335)</f>
        <v/>
      </c>
      <c r="P3527" s="116" t="str">
        <f t="shared" si="57"/>
        <v/>
      </c>
      <c r="Q3527" s="114" t="str">
        <f>+IF(G3527=0,"",'Ark1'!T5335)</f>
        <v/>
      </c>
      <c r="R3527" s="222" t="str">
        <f>+IF(G3527=0,"",'Ark1'!V5335)</f>
        <v/>
      </c>
      <c r="S3527" s="32"/>
    </row>
    <row r="3528" spans="1:19" x14ac:dyDescent="0.5">
      <c r="A3528" s="32"/>
      <c r="B3528" s="297" t="str">
        <f>+IF(E3528=2012,VLOOKUP(D3528,K_navn!$A$2:$C$359,2),"")</f>
        <v/>
      </c>
      <c r="C3528" s="297" t="str">
        <f>+IF(E3528=2012,VLOOKUP(D3528,K_navn!$A$2:$C$359,3),"")</f>
        <v/>
      </c>
      <c r="D3528" s="115">
        <f>+'Ark1'!P5336</f>
        <v>5401</v>
      </c>
      <c r="E3528" s="115">
        <f>+'Ark1'!C5336</f>
        <v>2020</v>
      </c>
      <c r="F3528" s="116" t="str">
        <f>+IF('Ark1'!Q5336=0,"",'Ark1'!Q5336)</f>
        <v/>
      </c>
      <c r="G3528" s="116">
        <f>+'Ark1'!R5336</f>
        <v>0</v>
      </c>
      <c r="H3528" s="116">
        <f>+'Ark1'!S5336</f>
        <v>0</v>
      </c>
      <c r="I3528" s="222" t="str">
        <f>+IF(G3528=0,"",'Ark1'!AA5336)</f>
        <v/>
      </c>
      <c r="J3528" s="222" t="str">
        <f>+IF(G3528=0,"",'Ark1'!AB5336)</f>
        <v/>
      </c>
      <c r="K3528" s="114" t="str">
        <f>+IF(G3528=0,"",'Ark1'!U5336)</f>
        <v/>
      </c>
      <c r="L3528" s="222" t="str">
        <f>+IF(G3528=0,"",'Ark1'!W5336)</f>
        <v/>
      </c>
      <c r="M3528" s="222" t="str">
        <f>+IF(G3528=0,"",'Ark1'!X5336)</f>
        <v/>
      </c>
      <c r="N3528" s="114" t="str">
        <f>+IF(G3528=0,"",'Ark1'!Y5336)</f>
        <v/>
      </c>
      <c r="O3528" s="116" t="str">
        <f>+IF(G3528=0,"",'Ark1'!Z5336)</f>
        <v/>
      </c>
      <c r="P3528" s="116" t="str">
        <f t="shared" si="57"/>
        <v/>
      </c>
      <c r="Q3528" s="114" t="str">
        <f>+IF(G3528=0,"",'Ark1'!T5336)</f>
        <v/>
      </c>
      <c r="R3528" s="222" t="str">
        <f>+IF(G3528=0,"",'Ark1'!V5336)</f>
        <v/>
      </c>
      <c r="S3528" s="32"/>
    </row>
    <row r="3529" spans="1:19" x14ac:dyDescent="0.5">
      <c r="A3529" s="32"/>
      <c r="B3529" s="297" t="str">
        <f>+IF(E3529=2012,VLOOKUP(D3529,K_navn!$A$2:$C$359,2),"")</f>
        <v/>
      </c>
      <c r="C3529" s="297" t="str">
        <f>+IF(E3529=2012,VLOOKUP(D3529,K_navn!$A$2:$C$359,3),"")</f>
        <v/>
      </c>
      <c r="D3529" s="115">
        <f>+'Ark1'!P5337</f>
        <v>5401</v>
      </c>
      <c r="E3529" s="115">
        <f>+'Ark1'!C5337</f>
        <v>2021</v>
      </c>
      <c r="F3529" s="116" t="str">
        <f>+IF('Ark1'!Q5337=0,"",'Ark1'!Q5337)</f>
        <v/>
      </c>
      <c r="G3529" s="116">
        <f>+'Ark1'!R5337</f>
        <v>0</v>
      </c>
      <c r="H3529" s="116">
        <f>+'Ark1'!S5337</f>
        <v>0</v>
      </c>
      <c r="I3529" s="222" t="str">
        <f>+IF(G3529=0,"",'Ark1'!AA5337)</f>
        <v/>
      </c>
      <c r="J3529" s="222" t="str">
        <f>+IF(G3529=0,"",'Ark1'!AB5337)</f>
        <v/>
      </c>
      <c r="K3529" s="114" t="str">
        <f>+IF(G3529=0,"",'Ark1'!U5337)</f>
        <v/>
      </c>
      <c r="L3529" s="222" t="str">
        <f>+IF(G3529=0,"",'Ark1'!W5337)</f>
        <v/>
      </c>
      <c r="M3529" s="222" t="str">
        <f>+IF(G3529=0,"",'Ark1'!X5337)</f>
        <v/>
      </c>
      <c r="N3529" s="114" t="str">
        <f>+IF(G3529=0,"",'Ark1'!Y5337)</f>
        <v/>
      </c>
      <c r="O3529" s="116" t="str">
        <f>+IF(G3529=0,"",'Ark1'!Z5337)</f>
        <v/>
      </c>
      <c r="P3529" s="116" t="str">
        <f t="shared" si="57"/>
        <v/>
      </c>
      <c r="Q3529" s="114" t="str">
        <f>+IF(G3529=0,"",'Ark1'!T5337)</f>
        <v/>
      </c>
      <c r="R3529" s="222" t="str">
        <f>+IF(G3529=0,"",'Ark1'!V5337)</f>
        <v/>
      </c>
      <c r="S3529" s="32"/>
    </row>
    <row r="3530" spans="1:19" x14ac:dyDescent="0.5">
      <c r="A3530" s="32"/>
      <c r="B3530" s="297" t="str">
        <f>+IF(E3530=2012,VLOOKUP(D3530,K_navn!$A$2:$C$359,2),"")</f>
        <v/>
      </c>
      <c r="C3530" s="297" t="str">
        <f>+IF(E3530=2012,VLOOKUP(D3530,K_navn!$A$2:$C$359,3),"")</f>
        <v/>
      </c>
      <c r="D3530" s="115">
        <f>+'Ark1'!P5338</f>
        <v>5401</v>
      </c>
      <c r="E3530" s="115">
        <f>+'Ark1'!C5338</f>
        <v>2022</v>
      </c>
      <c r="F3530" s="116" t="str">
        <f>+IF('Ark1'!Q5338=0,"",'Ark1'!Q5338)</f>
        <v/>
      </c>
      <c r="G3530" s="116">
        <f>+'Ark1'!R5338</f>
        <v>0</v>
      </c>
      <c r="H3530" s="116">
        <f>+'Ark1'!S5338</f>
        <v>0</v>
      </c>
      <c r="I3530" s="222" t="str">
        <f>+IF(G3530=0,"",'Ark1'!AA5338)</f>
        <v/>
      </c>
      <c r="J3530" s="222" t="str">
        <f>+IF(G3530=0,"",'Ark1'!AB5338)</f>
        <v/>
      </c>
      <c r="K3530" s="114" t="str">
        <f>+IF(G3530=0,"",'Ark1'!U5338)</f>
        <v/>
      </c>
      <c r="L3530" s="222" t="str">
        <f>+IF(G3530=0,"",'Ark1'!W5338)</f>
        <v/>
      </c>
      <c r="M3530" s="222" t="str">
        <f>+IF(G3530=0,"",'Ark1'!X5338)</f>
        <v/>
      </c>
      <c r="N3530" s="114" t="str">
        <f>+IF(G3530=0,"",'Ark1'!Y5338)</f>
        <v/>
      </c>
      <c r="O3530" s="116" t="str">
        <f>+IF(G3530=0,"",'Ark1'!Z5338)</f>
        <v/>
      </c>
      <c r="P3530" s="116" t="str">
        <f t="shared" si="57"/>
        <v/>
      </c>
      <c r="Q3530" s="114" t="str">
        <f>+IF(G3530=0,"",'Ark1'!T5338)</f>
        <v/>
      </c>
      <c r="R3530" s="222" t="str">
        <f>+IF(G3530=0,"",'Ark1'!V5338)</f>
        <v/>
      </c>
      <c r="S3530" s="32"/>
    </row>
    <row r="3531" spans="1:19" x14ac:dyDescent="0.5">
      <c r="A3531" s="32"/>
      <c r="B3531" s="297" t="str">
        <f>+IF(E3531=2012,VLOOKUP(D3531,K_navn!$A$2:$C$359,2),"")</f>
        <v>Harstad</v>
      </c>
      <c r="C3531" s="297" t="str">
        <f>+IF(E3531=2012,VLOOKUP(D3531,K_navn!$A$2:$C$359,3),"")</f>
        <v>Finnmark og Troms</v>
      </c>
      <c r="D3531" s="115">
        <f>+'Ark1'!P5339</f>
        <v>5402</v>
      </c>
      <c r="E3531" s="115">
        <f>+'Ark1'!C5339</f>
        <v>2012</v>
      </c>
      <c r="F3531" s="116" t="str">
        <f>+IF('Ark1'!Q5339=0,"",'Ark1'!Q5339)</f>
        <v/>
      </c>
      <c r="G3531" s="116">
        <f>+'Ark1'!R5339</f>
        <v>0</v>
      </c>
      <c r="H3531" s="116">
        <f>+'Ark1'!S5339</f>
        <v>0</v>
      </c>
      <c r="I3531" s="222" t="str">
        <f>+IF(G3531=0,"",'Ark1'!AA5339)</f>
        <v/>
      </c>
      <c r="J3531" s="222" t="str">
        <f>+IF(G3531=0,"",'Ark1'!AB5339)</f>
        <v/>
      </c>
      <c r="K3531" s="114" t="str">
        <f>+IF(G3531=0,"",'Ark1'!U5339)</f>
        <v/>
      </c>
      <c r="L3531" s="222" t="str">
        <f>+IF(G3531=0,"",'Ark1'!W5339)</f>
        <v/>
      </c>
      <c r="M3531" s="222" t="str">
        <f>+IF(G3531=0,"",'Ark1'!X5339)</f>
        <v/>
      </c>
      <c r="N3531" s="114" t="str">
        <f>+IF(G3531=0,"",'Ark1'!Y5339)</f>
        <v/>
      </c>
      <c r="O3531" s="116" t="str">
        <f>+IF(G3531=0,"",'Ark1'!Z5339)</f>
        <v/>
      </c>
      <c r="P3531" s="116" t="str">
        <f t="shared" si="57"/>
        <v/>
      </c>
      <c r="Q3531" s="114" t="str">
        <f>+IF(G3531=0,"",'Ark1'!T5339)</f>
        <v/>
      </c>
      <c r="R3531" s="222" t="str">
        <f>+IF(G3531=0,"",'Ark1'!V5339)</f>
        <v/>
      </c>
      <c r="S3531" s="32"/>
    </row>
    <row r="3532" spans="1:19" x14ac:dyDescent="0.5">
      <c r="A3532" s="32"/>
      <c r="B3532" s="297" t="str">
        <f>+IF(E3532=2012,VLOOKUP(D3532,K_navn!$A$2:$C$359,2),"")</f>
        <v/>
      </c>
      <c r="C3532" s="297" t="str">
        <f>+IF(E3532=2012,VLOOKUP(D3532,K_navn!$A$2:$C$359,3),"")</f>
        <v/>
      </c>
      <c r="D3532" s="115">
        <f>+'Ark1'!P5340</f>
        <v>5402</v>
      </c>
      <c r="E3532" s="115">
        <f>+'Ark1'!C5340</f>
        <v>2013</v>
      </c>
      <c r="F3532" s="116" t="str">
        <f>+IF('Ark1'!Q5340=0,"",'Ark1'!Q5340)</f>
        <v/>
      </c>
      <c r="G3532" s="116">
        <f>+'Ark1'!R5340</f>
        <v>0</v>
      </c>
      <c r="H3532" s="116">
        <f>+'Ark1'!S5340</f>
        <v>0</v>
      </c>
      <c r="I3532" s="222" t="str">
        <f>+IF(G3532=0,"",'Ark1'!AA5340)</f>
        <v/>
      </c>
      <c r="J3532" s="222" t="str">
        <f>+IF(G3532=0,"",'Ark1'!AB5340)</f>
        <v/>
      </c>
      <c r="K3532" s="114" t="str">
        <f>+IF(G3532=0,"",'Ark1'!U5340)</f>
        <v/>
      </c>
      <c r="L3532" s="222" t="str">
        <f>+IF(G3532=0,"",'Ark1'!W5340)</f>
        <v/>
      </c>
      <c r="M3532" s="222" t="str">
        <f>+IF(G3532=0,"",'Ark1'!X5340)</f>
        <v/>
      </c>
      <c r="N3532" s="114" t="str">
        <f>+IF(G3532=0,"",'Ark1'!Y5340)</f>
        <v/>
      </c>
      <c r="O3532" s="116" t="str">
        <f>+IF(G3532=0,"",'Ark1'!Z5340)</f>
        <v/>
      </c>
      <c r="P3532" s="116" t="str">
        <f t="shared" si="57"/>
        <v/>
      </c>
      <c r="Q3532" s="114" t="str">
        <f>+IF(G3532=0,"",'Ark1'!T5340)</f>
        <v/>
      </c>
      <c r="R3532" s="222" t="str">
        <f>+IF(G3532=0,"",'Ark1'!V5340)</f>
        <v/>
      </c>
      <c r="S3532" s="32"/>
    </row>
    <row r="3533" spans="1:19" x14ac:dyDescent="0.5">
      <c r="A3533" s="32"/>
      <c r="B3533" s="297" t="str">
        <f>+IF(E3533=2012,VLOOKUP(D3533,K_navn!$A$2:$C$359,2),"")</f>
        <v/>
      </c>
      <c r="C3533" s="297" t="str">
        <f>+IF(E3533=2012,VLOOKUP(D3533,K_navn!$A$2:$C$359,3),"")</f>
        <v/>
      </c>
      <c r="D3533" s="115">
        <f>+'Ark1'!P5341</f>
        <v>5402</v>
      </c>
      <c r="E3533" s="115">
        <f>+'Ark1'!C5341</f>
        <v>2014</v>
      </c>
      <c r="F3533" s="116" t="str">
        <f>+IF('Ark1'!Q5341=0,"",'Ark1'!Q5341)</f>
        <v/>
      </c>
      <c r="G3533" s="116">
        <f>+'Ark1'!R5341</f>
        <v>0</v>
      </c>
      <c r="H3533" s="116">
        <f>+'Ark1'!S5341</f>
        <v>0</v>
      </c>
      <c r="I3533" s="222" t="str">
        <f>+IF(G3533=0,"",'Ark1'!AA5341)</f>
        <v/>
      </c>
      <c r="J3533" s="222" t="str">
        <f>+IF(G3533=0,"",'Ark1'!AB5341)</f>
        <v/>
      </c>
      <c r="K3533" s="114" t="str">
        <f>+IF(G3533=0,"",'Ark1'!U5341)</f>
        <v/>
      </c>
      <c r="L3533" s="222" t="str">
        <f>+IF(G3533=0,"",'Ark1'!W5341)</f>
        <v/>
      </c>
      <c r="M3533" s="222" t="str">
        <f>+IF(G3533=0,"",'Ark1'!X5341)</f>
        <v/>
      </c>
      <c r="N3533" s="114" t="str">
        <f>+IF(G3533=0,"",'Ark1'!Y5341)</f>
        <v/>
      </c>
      <c r="O3533" s="116" t="str">
        <f>+IF(G3533=0,"",'Ark1'!Z5341)</f>
        <v/>
      </c>
      <c r="P3533" s="116" t="str">
        <f t="shared" si="57"/>
        <v/>
      </c>
      <c r="Q3533" s="114" t="str">
        <f>+IF(G3533=0,"",'Ark1'!T5341)</f>
        <v/>
      </c>
      <c r="R3533" s="222" t="str">
        <f>+IF(G3533=0,"",'Ark1'!V5341)</f>
        <v/>
      </c>
      <c r="S3533" s="32"/>
    </row>
    <row r="3534" spans="1:19" x14ac:dyDescent="0.5">
      <c r="A3534" s="32"/>
      <c r="B3534" s="297" t="str">
        <f>+IF(E3534=2012,VLOOKUP(D3534,K_navn!$A$2:$C$359,2),"")</f>
        <v/>
      </c>
      <c r="C3534" s="297" t="str">
        <f>+IF(E3534=2012,VLOOKUP(D3534,K_navn!$A$2:$C$359,3),"")</f>
        <v/>
      </c>
      <c r="D3534" s="115">
        <f>+'Ark1'!P5342</f>
        <v>5402</v>
      </c>
      <c r="E3534" s="115">
        <f>+'Ark1'!C5342</f>
        <v>2015</v>
      </c>
      <c r="F3534" s="116" t="str">
        <f>+IF('Ark1'!Q5342=0,"",'Ark1'!Q5342)</f>
        <v/>
      </c>
      <c r="G3534" s="116">
        <f>+'Ark1'!R5342</f>
        <v>0</v>
      </c>
      <c r="H3534" s="116">
        <f>+'Ark1'!S5342</f>
        <v>0</v>
      </c>
      <c r="I3534" s="222" t="str">
        <f>+IF(G3534=0,"",'Ark1'!AA5342)</f>
        <v/>
      </c>
      <c r="J3534" s="222" t="str">
        <f>+IF(G3534=0,"",'Ark1'!AB5342)</f>
        <v/>
      </c>
      <c r="K3534" s="114" t="str">
        <f>+IF(G3534=0,"",'Ark1'!U5342)</f>
        <v/>
      </c>
      <c r="L3534" s="222" t="str">
        <f>+IF(G3534=0,"",'Ark1'!W5342)</f>
        <v/>
      </c>
      <c r="M3534" s="222" t="str">
        <f>+IF(G3534=0,"",'Ark1'!X5342)</f>
        <v/>
      </c>
      <c r="N3534" s="114" t="str">
        <f>+IF(G3534=0,"",'Ark1'!Y5342)</f>
        <v/>
      </c>
      <c r="O3534" s="116" t="str">
        <f>+IF(G3534=0,"",'Ark1'!Z5342)</f>
        <v/>
      </c>
      <c r="P3534" s="116" t="str">
        <f t="shared" si="57"/>
        <v/>
      </c>
      <c r="Q3534" s="114" t="str">
        <f>+IF(G3534=0,"",'Ark1'!T5342)</f>
        <v/>
      </c>
      <c r="R3534" s="222" t="str">
        <f>+IF(G3534=0,"",'Ark1'!V5342)</f>
        <v/>
      </c>
      <c r="S3534" s="32"/>
    </row>
    <row r="3535" spans="1:19" x14ac:dyDescent="0.5">
      <c r="A3535" s="32"/>
      <c r="B3535" s="297" t="str">
        <f>+IF(E3535=2012,VLOOKUP(D3535,K_navn!$A$2:$C$359,2),"")</f>
        <v/>
      </c>
      <c r="C3535" s="297" t="str">
        <f>+IF(E3535=2012,VLOOKUP(D3535,K_navn!$A$2:$C$359,3),"")</f>
        <v/>
      </c>
      <c r="D3535" s="115">
        <f>+'Ark1'!P5343</f>
        <v>5402</v>
      </c>
      <c r="E3535" s="115">
        <f>+'Ark1'!C5343</f>
        <v>2016</v>
      </c>
      <c r="F3535" s="116" t="str">
        <f>+IF('Ark1'!Q5343=0,"",'Ark1'!Q5343)</f>
        <v/>
      </c>
      <c r="G3535" s="116">
        <f>+'Ark1'!R5343</f>
        <v>0</v>
      </c>
      <c r="H3535" s="116">
        <f>+'Ark1'!S5343</f>
        <v>0</v>
      </c>
      <c r="I3535" s="222" t="str">
        <f>+IF(G3535=0,"",'Ark1'!AA5343)</f>
        <v/>
      </c>
      <c r="J3535" s="222" t="str">
        <f>+IF(G3535=0,"",'Ark1'!AB5343)</f>
        <v/>
      </c>
      <c r="K3535" s="114" t="str">
        <f>+IF(G3535=0,"",'Ark1'!U5343)</f>
        <v/>
      </c>
      <c r="L3535" s="222" t="str">
        <f>+IF(G3535=0,"",'Ark1'!W5343)</f>
        <v/>
      </c>
      <c r="M3535" s="222" t="str">
        <f>+IF(G3535=0,"",'Ark1'!X5343)</f>
        <v/>
      </c>
      <c r="N3535" s="114" t="str">
        <f>+IF(G3535=0,"",'Ark1'!Y5343)</f>
        <v/>
      </c>
      <c r="O3535" s="116" t="str">
        <f>+IF(G3535=0,"",'Ark1'!Z5343)</f>
        <v/>
      </c>
      <c r="P3535" s="116" t="str">
        <f t="shared" si="57"/>
        <v/>
      </c>
      <c r="Q3535" s="114" t="str">
        <f>+IF(G3535=0,"",'Ark1'!T5343)</f>
        <v/>
      </c>
      <c r="R3535" s="222" t="str">
        <f>+IF(G3535=0,"",'Ark1'!V5343)</f>
        <v/>
      </c>
      <c r="S3535" s="32"/>
    </row>
    <row r="3536" spans="1:19" x14ac:dyDescent="0.5">
      <c r="A3536" s="32"/>
      <c r="B3536" s="297" t="str">
        <f>+IF(E3536=2012,VLOOKUP(D3536,K_navn!$A$2:$C$359,2),"")</f>
        <v/>
      </c>
      <c r="C3536" s="297" t="str">
        <f>+IF(E3536=2012,VLOOKUP(D3536,K_navn!$A$2:$C$359,3),"")</f>
        <v/>
      </c>
      <c r="D3536" s="115">
        <f>+'Ark1'!P5344</f>
        <v>5402</v>
      </c>
      <c r="E3536" s="115">
        <f>+'Ark1'!C5344</f>
        <v>2017</v>
      </c>
      <c r="F3536" s="116" t="str">
        <f>+IF('Ark1'!Q5344=0,"",'Ark1'!Q5344)</f>
        <v/>
      </c>
      <c r="G3536" s="116">
        <f>+'Ark1'!R5344</f>
        <v>0</v>
      </c>
      <c r="H3536" s="116">
        <f>+'Ark1'!S5344</f>
        <v>0</v>
      </c>
      <c r="I3536" s="222" t="str">
        <f>+IF(G3536=0,"",'Ark1'!AA5344)</f>
        <v/>
      </c>
      <c r="J3536" s="222" t="str">
        <f>+IF(G3536=0,"",'Ark1'!AB5344)</f>
        <v/>
      </c>
      <c r="K3536" s="114" t="str">
        <f>+IF(G3536=0,"",'Ark1'!U5344)</f>
        <v/>
      </c>
      <c r="L3536" s="222" t="str">
        <f>+IF(G3536=0,"",'Ark1'!W5344)</f>
        <v/>
      </c>
      <c r="M3536" s="222" t="str">
        <f>+IF(G3536=0,"",'Ark1'!X5344)</f>
        <v/>
      </c>
      <c r="N3536" s="114" t="str">
        <f>+IF(G3536=0,"",'Ark1'!Y5344)</f>
        <v/>
      </c>
      <c r="O3536" s="116" t="str">
        <f>+IF(G3536=0,"",'Ark1'!Z5344)</f>
        <v/>
      </c>
      <c r="P3536" s="116" t="str">
        <f t="shared" si="57"/>
        <v/>
      </c>
      <c r="Q3536" s="114" t="str">
        <f>+IF(G3536=0,"",'Ark1'!T5344)</f>
        <v/>
      </c>
      <c r="R3536" s="222" t="str">
        <f>+IF(G3536=0,"",'Ark1'!V5344)</f>
        <v/>
      </c>
      <c r="S3536" s="32"/>
    </row>
    <row r="3537" spans="1:19" x14ac:dyDescent="0.5">
      <c r="A3537" s="32"/>
      <c r="B3537" s="297" t="str">
        <f>+IF(E3537=2012,VLOOKUP(D3537,K_navn!$A$2:$C$359,2),"")</f>
        <v/>
      </c>
      <c r="C3537" s="297" t="str">
        <f>+IF(E3537=2012,VLOOKUP(D3537,K_navn!$A$2:$C$359,3),"")</f>
        <v/>
      </c>
      <c r="D3537" s="115">
        <f>+'Ark1'!P5345</f>
        <v>5402</v>
      </c>
      <c r="E3537" s="115">
        <f>+'Ark1'!C5345</f>
        <v>2018</v>
      </c>
      <c r="F3537" s="116" t="str">
        <f>+IF('Ark1'!Q5345=0,"",'Ark1'!Q5345)</f>
        <v/>
      </c>
      <c r="G3537" s="116">
        <f>+'Ark1'!R5345</f>
        <v>0</v>
      </c>
      <c r="H3537" s="116">
        <f>+'Ark1'!S5345</f>
        <v>0</v>
      </c>
      <c r="I3537" s="222" t="str">
        <f>+IF(G3537=0,"",'Ark1'!AA5345)</f>
        <v/>
      </c>
      <c r="J3537" s="222" t="str">
        <f>+IF(G3537=0,"",'Ark1'!AB5345)</f>
        <v/>
      </c>
      <c r="K3537" s="114" t="str">
        <f>+IF(G3537=0,"",'Ark1'!U5345)</f>
        <v/>
      </c>
      <c r="L3537" s="222" t="str">
        <f>+IF(G3537=0,"",'Ark1'!W5345)</f>
        <v/>
      </c>
      <c r="M3537" s="222" t="str">
        <f>+IF(G3537=0,"",'Ark1'!X5345)</f>
        <v/>
      </c>
      <c r="N3537" s="114" t="str">
        <f>+IF(G3537=0,"",'Ark1'!Y5345)</f>
        <v/>
      </c>
      <c r="O3537" s="116" t="str">
        <f>+IF(G3537=0,"",'Ark1'!Z5345)</f>
        <v/>
      </c>
      <c r="P3537" s="116" t="str">
        <f t="shared" si="57"/>
        <v/>
      </c>
      <c r="Q3537" s="114" t="str">
        <f>+IF(G3537=0,"",'Ark1'!T5345)</f>
        <v/>
      </c>
      <c r="R3537" s="222" t="str">
        <f>+IF(G3537=0,"",'Ark1'!V5345)</f>
        <v/>
      </c>
      <c r="S3537" s="32"/>
    </row>
    <row r="3538" spans="1:19" x14ac:dyDescent="0.5">
      <c r="A3538" s="32"/>
      <c r="B3538" s="297" t="str">
        <f>+IF(E3538=2012,VLOOKUP(D3538,K_navn!$A$2:$C$359,2),"")</f>
        <v/>
      </c>
      <c r="C3538" s="297" t="str">
        <f>+IF(E3538=2012,VLOOKUP(D3538,K_navn!$A$2:$C$359,3),"")</f>
        <v/>
      </c>
      <c r="D3538" s="115">
        <f>+'Ark1'!P5346</f>
        <v>5402</v>
      </c>
      <c r="E3538" s="115">
        <f>+'Ark1'!C5346</f>
        <v>2019</v>
      </c>
      <c r="F3538" s="116" t="str">
        <f>+IF('Ark1'!Q5346=0,"",'Ark1'!Q5346)</f>
        <v/>
      </c>
      <c r="G3538" s="116">
        <f>+'Ark1'!R5346</f>
        <v>0</v>
      </c>
      <c r="H3538" s="116">
        <f>+'Ark1'!S5346</f>
        <v>0</v>
      </c>
      <c r="I3538" s="222" t="str">
        <f>+IF(G3538=0,"",'Ark1'!AA5346)</f>
        <v/>
      </c>
      <c r="J3538" s="222" t="str">
        <f>+IF(G3538=0,"",'Ark1'!AB5346)</f>
        <v/>
      </c>
      <c r="K3538" s="114" t="str">
        <f>+IF(G3538=0,"",'Ark1'!U5346)</f>
        <v/>
      </c>
      <c r="L3538" s="222" t="str">
        <f>+IF(G3538=0,"",'Ark1'!W5346)</f>
        <v/>
      </c>
      <c r="M3538" s="222" t="str">
        <f>+IF(G3538=0,"",'Ark1'!X5346)</f>
        <v/>
      </c>
      <c r="N3538" s="114" t="str">
        <f>+IF(G3538=0,"",'Ark1'!Y5346)</f>
        <v/>
      </c>
      <c r="O3538" s="116" t="str">
        <f>+IF(G3538=0,"",'Ark1'!Z5346)</f>
        <v/>
      </c>
      <c r="P3538" s="116" t="str">
        <f t="shared" si="57"/>
        <v/>
      </c>
      <c r="Q3538" s="114" t="str">
        <f>+IF(G3538=0,"",'Ark1'!T5346)</f>
        <v/>
      </c>
      <c r="R3538" s="222" t="str">
        <f>+IF(G3538=0,"",'Ark1'!V5346)</f>
        <v/>
      </c>
      <c r="S3538" s="32"/>
    </row>
    <row r="3539" spans="1:19" x14ac:dyDescent="0.5">
      <c r="A3539" s="32"/>
      <c r="B3539" s="297" t="str">
        <f>+IF(E3539=2012,VLOOKUP(D3539,K_navn!$A$2:$C$359,2),"")</f>
        <v/>
      </c>
      <c r="C3539" s="297" t="str">
        <f>+IF(E3539=2012,VLOOKUP(D3539,K_navn!$A$2:$C$359,3),"")</f>
        <v/>
      </c>
      <c r="D3539" s="115">
        <f>+'Ark1'!P5347</f>
        <v>5402</v>
      </c>
      <c r="E3539" s="115">
        <f>+'Ark1'!C5347</f>
        <v>2020</v>
      </c>
      <c r="F3539" s="116" t="str">
        <f>+IF('Ark1'!Q5347=0,"",'Ark1'!Q5347)</f>
        <v/>
      </c>
      <c r="G3539" s="116">
        <f>+'Ark1'!R5347</f>
        <v>0</v>
      </c>
      <c r="H3539" s="116">
        <f>+'Ark1'!S5347</f>
        <v>0</v>
      </c>
      <c r="I3539" s="222" t="str">
        <f>+IF(G3539=0,"",'Ark1'!AA5347)</f>
        <v/>
      </c>
      <c r="J3539" s="222" t="str">
        <f>+IF(G3539=0,"",'Ark1'!AB5347)</f>
        <v/>
      </c>
      <c r="K3539" s="114" t="str">
        <f>+IF(G3539=0,"",'Ark1'!U5347)</f>
        <v/>
      </c>
      <c r="L3539" s="222" t="str">
        <f>+IF(G3539=0,"",'Ark1'!W5347)</f>
        <v/>
      </c>
      <c r="M3539" s="222" t="str">
        <f>+IF(G3539=0,"",'Ark1'!X5347)</f>
        <v/>
      </c>
      <c r="N3539" s="114" t="str">
        <f>+IF(G3539=0,"",'Ark1'!Y5347)</f>
        <v/>
      </c>
      <c r="O3539" s="116" t="str">
        <f>+IF(G3539=0,"",'Ark1'!Z5347)</f>
        <v/>
      </c>
      <c r="P3539" s="116" t="str">
        <f t="shared" si="57"/>
        <v/>
      </c>
      <c r="Q3539" s="114" t="str">
        <f>+IF(G3539=0,"",'Ark1'!T5347)</f>
        <v/>
      </c>
      <c r="R3539" s="222" t="str">
        <f>+IF(G3539=0,"",'Ark1'!V5347)</f>
        <v/>
      </c>
      <c r="S3539" s="32"/>
    </row>
    <row r="3540" spans="1:19" x14ac:dyDescent="0.5">
      <c r="A3540" s="32"/>
      <c r="B3540" s="297" t="str">
        <f>+IF(E3540=2012,VLOOKUP(D3540,K_navn!$A$2:$C$359,2),"")</f>
        <v/>
      </c>
      <c r="C3540" s="297" t="str">
        <f>+IF(E3540=2012,VLOOKUP(D3540,K_navn!$A$2:$C$359,3),"")</f>
        <v/>
      </c>
      <c r="D3540" s="115">
        <f>+'Ark1'!P5348</f>
        <v>5402</v>
      </c>
      <c r="E3540" s="115">
        <f>+'Ark1'!C5348</f>
        <v>2021</v>
      </c>
      <c r="F3540" s="116" t="str">
        <f>+IF('Ark1'!Q5348=0,"",'Ark1'!Q5348)</f>
        <v/>
      </c>
      <c r="G3540" s="116">
        <f>+'Ark1'!R5348</f>
        <v>0</v>
      </c>
      <c r="H3540" s="116">
        <f>+'Ark1'!S5348</f>
        <v>0</v>
      </c>
      <c r="I3540" s="222" t="str">
        <f>+IF(G3540=0,"",'Ark1'!AA5348)</f>
        <v/>
      </c>
      <c r="J3540" s="222" t="str">
        <f>+IF(G3540=0,"",'Ark1'!AB5348)</f>
        <v/>
      </c>
      <c r="K3540" s="114" t="str">
        <f>+IF(G3540=0,"",'Ark1'!U5348)</f>
        <v/>
      </c>
      <c r="L3540" s="222" t="str">
        <f>+IF(G3540=0,"",'Ark1'!W5348)</f>
        <v/>
      </c>
      <c r="M3540" s="222" t="str">
        <f>+IF(G3540=0,"",'Ark1'!X5348)</f>
        <v/>
      </c>
      <c r="N3540" s="114" t="str">
        <f>+IF(G3540=0,"",'Ark1'!Y5348)</f>
        <v/>
      </c>
      <c r="O3540" s="116" t="str">
        <f>+IF(G3540=0,"",'Ark1'!Z5348)</f>
        <v/>
      </c>
      <c r="P3540" s="116" t="str">
        <f t="shared" si="57"/>
        <v/>
      </c>
      <c r="Q3540" s="114" t="str">
        <f>+IF(G3540=0,"",'Ark1'!T5348)</f>
        <v/>
      </c>
      <c r="R3540" s="222" t="str">
        <f>+IF(G3540=0,"",'Ark1'!V5348)</f>
        <v/>
      </c>
      <c r="S3540" s="32"/>
    </row>
    <row r="3541" spans="1:19" x14ac:dyDescent="0.5">
      <c r="A3541" s="32"/>
      <c r="B3541" s="297" t="str">
        <f>+IF(E3541=2012,VLOOKUP(D3541,K_navn!$A$2:$C$359,2),"")</f>
        <v/>
      </c>
      <c r="C3541" s="297" t="str">
        <f>+IF(E3541=2012,VLOOKUP(D3541,K_navn!$A$2:$C$359,3),"")</f>
        <v/>
      </c>
      <c r="D3541" s="115">
        <f>+'Ark1'!P5349</f>
        <v>5402</v>
      </c>
      <c r="E3541" s="115">
        <f>+'Ark1'!C5349</f>
        <v>2022</v>
      </c>
      <c r="F3541" s="116" t="str">
        <f>+IF('Ark1'!Q5349=0,"",'Ark1'!Q5349)</f>
        <v/>
      </c>
      <c r="G3541" s="116">
        <f>+'Ark1'!R5349</f>
        <v>0</v>
      </c>
      <c r="H3541" s="116">
        <f>+'Ark1'!S5349</f>
        <v>0</v>
      </c>
      <c r="I3541" s="222" t="str">
        <f>+IF(G3541=0,"",'Ark1'!AA5349)</f>
        <v/>
      </c>
      <c r="J3541" s="222" t="str">
        <f>+IF(G3541=0,"",'Ark1'!AB5349)</f>
        <v/>
      </c>
      <c r="K3541" s="114" t="str">
        <f>+IF(G3541=0,"",'Ark1'!U5349)</f>
        <v/>
      </c>
      <c r="L3541" s="222" t="str">
        <f>+IF(G3541=0,"",'Ark1'!W5349)</f>
        <v/>
      </c>
      <c r="M3541" s="222" t="str">
        <f>+IF(G3541=0,"",'Ark1'!X5349)</f>
        <v/>
      </c>
      <c r="N3541" s="114" t="str">
        <f>+IF(G3541=0,"",'Ark1'!Y5349)</f>
        <v/>
      </c>
      <c r="O3541" s="116" t="str">
        <f>+IF(G3541=0,"",'Ark1'!Z5349)</f>
        <v/>
      </c>
      <c r="P3541" s="116" t="str">
        <f t="shared" si="57"/>
        <v/>
      </c>
      <c r="Q3541" s="114" t="str">
        <f>+IF(G3541=0,"",'Ark1'!T5349)</f>
        <v/>
      </c>
      <c r="R3541" s="222" t="str">
        <f>+IF(G3541=0,"",'Ark1'!V5349)</f>
        <v/>
      </c>
      <c r="S3541" s="32"/>
    </row>
    <row r="3542" spans="1:19" x14ac:dyDescent="0.5">
      <c r="A3542" s="32"/>
      <c r="B3542" s="297" t="str">
        <f>+IF(E3542=2012,VLOOKUP(D3542,K_navn!$A$2:$C$359,2),"")</f>
        <v>Alta</v>
      </c>
      <c r="C3542" s="297" t="str">
        <f>+IF(E3542=2012,VLOOKUP(D3542,K_navn!$A$2:$C$359,3),"")</f>
        <v>Finnmark og Troms</v>
      </c>
      <c r="D3542" s="115">
        <f>+'Ark1'!P5350</f>
        <v>5403</v>
      </c>
      <c r="E3542" s="115">
        <f>+'Ark1'!C5350</f>
        <v>2012</v>
      </c>
      <c r="F3542" s="116" t="str">
        <f>+IF('Ark1'!Q5350=0,"",'Ark1'!Q5350)</f>
        <v/>
      </c>
      <c r="G3542" s="116">
        <f>+'Ark1'!R5350</f>
        <v>0</v>
      </c>
      <c r="H3542" s="116">
        <f>+'Ark1'!S5350</f>
        <v>0</v>
      </c>
      <c r="I3542" s="222" t="str">
        <f>+IF(G3542=0,"",'Ark1'!AA5350)</f>
        <v/>
      </c>
      <c r="J3542" s="222" t="str">
        <f>+IF(G3542=0,"",'Ark1'!AB5350)</f>
        <v/>
      </c>
      <c r="K3542" s="114" t="str">
        <f>+IF(G3542=0,"",'Ark1'!U5350)</f>
        <v/>
      </c>
      <c r="L3542" s="222" t="str">
        <f>+IF(G3542=0,"",'Ark1'!W5350)</f>
        <v/>
      </c>
      <c r="M3542" s="222" t="str">
        <f>+IF(G3542=0,"",'Ark1'!X5350)</f>
        <v/>
      </c>
      <c r="N3542" s="114" t="str">
        <f>+IF(G3542=0,"",'Ark1'!Y5350)</f>
        <v/>
      </c>
      <c r="O3542" s="116" t="str">
        <f>+IF(G3542=0,"",'Ark1'!Z5350)</f>
        <v/>
      </c>
      <c r="P3542" s="116" t="str">
        <f t="shared" si="57"/>
        <v/>
      </c>
      <c r="Q3542" s="114" t="str">
        <f>+IF(G3542=0,"",'Ark1'!T5350)</f>
        <v/>
      </c>
      <c r="R3542" s="222" t="str">
        <f>+IF(G3542=0,"",'Ark1'!V5350)</f>
        <v/>
      </c>
      <c r="S3542" s="32"/>
    </row>
    <row r="3543" spans="1:19" x14ac:dyDescent="0.5">
      <c r="A3543" s="32"/>
      <c r="B3543" s="297" t="str">
        <f>+IF(E3543=2012,VLOOKUP(D3543,K_navn!$A$2:$C$359,2),"")</f>
        <v/>
      </c>
      <c r="C3543" s="297" t="str">
        <f>+IF(E3543=2012,VLOOKUP(D3543,K_navn!$A$2:$C$359,3),"")</f>
        <v/>
      </c>
      <c r="D3543" s="115">
        <f>+'Ark1'!P5351</f>
        <v>5403</v>
      </c>
      <c r="E3543" s="115">
        <f>+'Ark1'!C5351</f>
        <v>2013</v>
      </c>
      <c r="F3543" s="116" t="str">
        <f>+IF('Ark1'!Q5351=0,"",'Ark1'!Q5351)</f>
        <v/>
      </c>
      <c r="G3543" s="116">
        <f>+'Ark1'!R5351</f>
        <v>0</v>
      </c>
      <c r="H3543" s="116">
        <f>+'Ark1'!S5351</f>
        <v>0</v>
      </c>
      <c r="I3543" s="222" t="str">
        <f>+IF(G3543=0,"",'Ark1'!AA5351)</f>
        <v/>
      </c>
      <c r="J3543" s="222" t="str">
        <f>+IF(G3543=0,"",'Ark1'!AB5351)</f>
        <v/>
      </c>
      <c r="K3543" s="114" t="str">
        <f>+IF(G3543=0,"",'Ark1'!U5351)</f>
        <v/>
      </c>
      <c r="L3543" s="222" t="str">
        <f>+IF(G3543=0,"",'Ark1'!W5351)</f>
        <v/>
      </c>
      <c r="M3543" s="222" t="str">
        <f>+IF(G3543=0,"",'Ark1'!X5351)</f>
        <v/>
      </c>
      <c r="N3543" s="114" t="str">
        <f>+IF(G3543=0,"",'Ark1'!Y5351)</f>
        <v/>
      </c>
      <c r="O3543" s="116" t="str">
        <f>+IF(G3543=0,"",'Ark1'!Z5351)</f>
        <v/>
      </c>
      <c r="P3543" s="116" t="str">
        <f t="shared" si="57"/>
        <v/>
      </c>
      <c r="Q3543" s="114" t="str">
        <f>+IF(G3543=0,"",'Ark1'!T5351)</f>
        <v/>
      </c>
      <c r="R3543" s="222" t="str">
        <f>+IF(G3543=0,"",'Ark1'!V5351)</f>
        <v/>
      </c>
      <c r="S3543" s="32"/>
    </row>
    <row r="3544" spans="1:19" x14ac:dyDescent="0.5">
      <c r="A3544" s="32"/>
      <c r="B3544" s="297" t="str">
        <f>+IF(E3544=2012,VLOOKUP(D3544,K_navn!$A$2:$C$359,2),"")</f>
        <v/>
      </c>
      <c r="C3544" s="297" t="str">
        <f>+IF(E3544=2012,VLOOKUP(D3544,K_navn!$A$2:$C$359,3),"")</f>
        <v/>
      </c>
      <c r="D3544" s="115">
        <f>+'Ark1'!P5352</f>
        <v>5403</v>
      </c>
      <c r="E3544" s="115">
        <f>+'Ark1'!C5352</f>
        <v>2014</v>
      </c>
      <c r="F3544" s="116" t="str">
        <f>+IF('Ark1'!Q5352=0,"",'Ark1'!Q5352)</f>
        <v/>
      </c>
      <c r="G3544" s="116">
        <f>+'Ark1'!R5352</f>
        <v>0</v>
      </c>
      <c r="H3544" s="116">
        <f>+'Ark1'!S5352</f>
        <v>0</v>
      </c>
      <c r="I3544" s="222" t="str">
        <f>+IF(G3544=0,"",'Ark1'!AA5352)</f>
        <v/>
      </c>
      <c r="J3544" s="222" t="str">
        <f>+IF(G3544=0,"",'Ark1'!AB5352)</f>
        <v/>
      </c>
      <c r="K3544" s="114" t="str">
        <f>+IF(G3544=0,"",'Ark1'!U5352)</f>
        <v/>
      </c>
      <c r="L3544" s="222" t="str">
        <f>+IF(G3544=0,"",'Ark1'!W5352)</f>
        <v/>
      </c>
      <c r="M3544" s="222" t="str">
        <f>+IF(G3544=0,"",'Ark1'!X5352)</f>
        <v/>
      </c>
      <c r="N3544" s="114" t="str">
        <f>+IF(G3544=0,"",'Ark1'!Y5352)</f>
        <v/>
      </c>
      <c r="O3544" s="116" t="str">
        <f>+IF(G3544=0,"",'Ark1'!Z5352)</f>
        <v/>
      </c>
      <c r="P3544" s="116" t="str">
        <f t="shared" si="57"/>
        <v/>
      </c>
      <c r="Q3544" s="114" t="str">
        <f>+IF(G3544=0,"",'Ark1'!T5352)</f>
        <v/>
      </c>
      <c r="R3544" s="222" t="str">
        <f>+IF(G3544=0,"",'Ark1'!V5352)</f>
        <v/>
      </c>
      <c r="S3544" s="32"/>
    </row>
    <row r="3545" spans="1:19" x14ac:dyDescent="0.5">
      <c r="A3545" s="32"/>
      <c r="B3545" s="297" t="str">
        <f>+IF(E3545=2012,VLOOKUP(D3545,K_navn!$A$2:$C$359,2),"")</f>
        <v/>
      </c>
      <c r="C3545" s="297" t="str">
        <f>+IF(E3545=2012,VLOOKUP(D3545,K_navn!$A$2:$C$359,3),"")</f>
        <v/>
      </c>
      <c r="D3545" s="115">
        <f>+'Ark1'!P5353</f>
        <v>5403</v>
      </c>
      <c r="E3545" s="115">
        <f>+'Ark1'!C5353</f>
        <v>2015</v>
      </c>
      <c r="F3545" s="116" t="str">
        <f>+IF('Ark1'!Q5353=0,"",'Ark1'!Q5353)</f>
        <v/>
      </c>
      <c r="G3545" s="116">
        <f>+'Ark1'!R5353</f>
        <v>0</v>
      </c>
      <c r="H3545" s="116">
        <f>+'Ark1'!S5353</f>
        <v>0</v>
      </c>
      <c r="I3545" s="222" t="str">
        <f>+IF(G3545=0,"",'Ark1'!AA5353)</f>
        <v/>
      </c>
      <c r="J3545" s="222" t="str">
        <f>+IF(G3545=0,"",'Ark1'!AB5353)</f>
        <v/>
      </c>
      <c r="K3545" s="114" t="str">
        <f>+IF(G3545=0,"",'Ark1'!U5353)</f>
        <v/>
      </c>
      <c r="L3545" s="222" t="str">
        <f>+IF(G3545=0,"",'Ark1'!W5353)</f>
        <v/>
      </c>
      <c r="M3545" s="222" t="str">
        <f>+IF(G3545=0,"",'Ark1'!X5353)</f>
        <v/>
      </c>
      <c r="N3545" s="114" t="str">
        <f>+IF(G3545=0,"",'Ark1'!Y5353)</f>
        <v/>
      </c>
      <c r="O3545" s="116" t="str">
        <f>+IF(G3545=0,"",'Ark1'!Z5353)</f>
        <v/>
      </c>
      <c r="P3545" s="116" t="str">
        <f t="shared" si="57"/>
        <v/>
      </c>
      <c r="Q3545" s="114" t="str">
        <f>+IF(G3545=0,"",'Ark1'!T5353)</f>
        <v/>
      </c>
      <c r="R3545" s="222" t="str">
        <f>+IF(G3545=0,"",'Ark1'!V5353)</f>
        <v/>
      </c>
      <c r="S3545" s="32"/>
    </row>
    <row r="3546" spans="1:19" x14ac:dyDescent="0.5">
      <c r="A3546" s="32"/>
      <c r="B3546" s="297" t="str">
        <f>+IF(E3546=2012,VLOOKUP(D3546,K_navn!$A$2:$C$359,2),"")</f>
        <v/>
      </c>
      <c r="C3546" s="297" t="str">
        <f>+IF(E3546=2012,VLOOKUP(D3546,K_navn!$A$2:$C$359,3),"")</f>
        <v/>
      </c>
      <c r="D3546" s="115">
        <f>+'Ark1'!P5354</f>
        <v>5403</v>
      </c>
      <c r="E3546" s="115">
        <f>+'Ark1'!C5354</f>
        <v>2016</v>
      </c>
      <c r="F3546" s="116" t="str">
        <f>+IF('Ark1'!Q5354=0,"",'Ark1'!Q5354)</f>
        <v/>
      </c>
      <c r="G3546" s="116">
        <f>+'Ark1'!R5354</f>
        <v>0</v>
      </c>
      <c r="H3546" s="116">
        <f>+'Ark1'!S5354</f>
        <v>0</v>
      </c>
      <c r="I3546" s="222" t="str">
        <f>+IF(G3546=0,"",'Ark1'!AA5354)</f>
        <v/>
      </c>
      <c r="J3546" s="222" t="str">
        <f>+IF(G3546=0,"",'Ark1'!AB5354)</f>
        <v/>
      </c>
      <c r="K3546" s="114" t="str">
        <f>+IF(G3546=0,"",'Ark1'!U5354)</f>
        <v/>
      </c>
      <c r="L3546" s="222" t="str">
        <f>+IF(G3546=0,"",'Ark1'!W5354)</f>
        <v/>
      </c>
      <c r="M3546" s="222" t="str">
        <f>+IF(G3546=0,"",'Ark1'!X5354)</f>
        <v/>
      </c>
      <c r="N3546" s="114" t="str">
        <f>+IF(G3546=0,"",'Ark1'!Y5354)</f>
        <v/>
      </c>
      <c r="O3546" s="116" t="str">
        <f>+IF(G3546=0,"",'Ark1'!Z5354)</f>
        <v/>
      </c>
      <c r="P3546" s="116" t="str">
        <f t="shared" si="57"/>
        <v/>
      </c>
      <c r="Q3546" s="114" t="str">
        <f>+IF(G3546=0,"",'Ark1'!T5354)</f>
        <v/>
      </c>
      <c r="R3546" s="222" t="str">
        <f>+IF(G3546=0,"",'Ark1'!V5354)</f>
        <v/>
      </c>
      <c r="S3546" s="32"/>
    </row>
    <row r="3547" spans="1:19" x14ac:dyDescent="0.5">
      <c r="A3547" s="32"/>
      <c r="B3547" s="297" t="str">
        <f>+IF(E3547=2012,VLOOKUP(D3547,K_navn!$A$2:$C$359,2),"")</f>
        <v/>
      </c>
      <c r="C3547" s="297" t="str">
        <f>+IF(E3547=2012,VLOOKUP(D3547,K_navn!$A$2:$C$359,3),"")</f>
        <v/>
      </c>
      <c r="D3547" s="115">
        <f>+'Ark1'!P5355</f>
        <v>5403</v>
      </c>
      <c r="E3547" s="115">
        <f>+'Ark1'!C5355</f>
        <v>2017</v>
      </c>
      <c r="F3547" s="116" t="str">
        <f>+IF('Ark1'!Q5355=0,"",'Ark1'!Q5355)</f>
        <v/>
      </c>
      <c r="G3547" s="116">
        <f>+'Ark1'!R5355</f>
        <v>0</v>
      </c>
      <c r="H3547" s="116">
        <f>+'Ark1'!S5355</f>
        <v>0</v>
      </c>
      <c r="I3547" s="222" t="str">
        <f>+IF(G3547=0,"",'Ark1'!AA5355)</f>
        <v/>
      </c>
      <c r="J3547" s="222" t="str">
        <f>+IF(G3547=0,"",'Ark1'!AB5355)</f>
        <v/>
      </c>
      <c r="K3547" s="114" t="str">
        <f>+IF(G3547=0,"",'Ark1'!U5355)</f>
        <v/>
      </c>
      <c r="L3547" s="222" t="str">
        <f>+IF(G3547=0,"",'Ark1'!W5355)</f>
        <v/>
      </c>
      <c r="M3547" s="222" t="str">
        <f>+IF(G3547=0,"",'Ark1'!X5355)</f>
        <v/>
      </c>
      <c r="N3547" s="114" t="str">
        <f>+IF(G3547=0,"",'Ark1'!Y5355)</f>
        <v/>
      </c>
      <c r="O3547" s="116" t="str">
        <f>+IF(G3547=0,"",'Ark1'!Z5355)</f>
        <v/>
      </c>
      <c r="P3547" s="116" t="str">
        <f t="shared" si="57"/>
        <v/>
      </c>
      <c r="Q3547" s="114" t="str">
        <f>+IF(G3547=0,"",'Ark1'!T5355)</f>
        <v/>
      </c>
      <c r="R3547" s="222" t="str">
        <f>+IF(G3547=0,"",'Ark1'!V5355)</f>
        <v/>
      </c>
      <c r="S3547" s="32"/>
    </row>
    <row r="3548" spans="1:19" x14ac:dyDescent="0.5">
      <c r="A3548" s="32"/>
      <c r="B3548" s="297" t="str">
        <f>+IF(E3548=2012,VLOOKUP(D3548,K_navn!$A$2:$C$359,2),"")</f>
        <v/>
      </c>
      <c r="C3548" s="297" t="str">
        <f>+IF(E3548=2012,VLOOKUP(D3548,K_navn!$A$2:$C$359,3),"")</f>
        <v/>
      </c>
      <c r="D3548" s="115">
        <f>+'Ark1'!P5356</f>
        <v>5403</v>
      </c>
      <c r="E3548" s="115">
        <f>+'Ark1'!C5356</f>
        <v>2018</v>
      </c>
      <c r="F3548" s="116" t="str">
        <f>+IF('Ark1'!Q5356=0,"",'Ark1'!Q5356)</f>
        <v/>
      </c>
      <c r="G3548" s="116">
        <f>+'Ark1'!R5356</f>
        <v>0</v>
      </c>
      <c r="H3548" s="116">
        <f>+'Ark1'!S5356</f>
        <v>0</v>
      </c>
      <c r="I3548" s="222" t="str">
        <f>+IF(G3548=0,"",'Ark1'!AA5356)</f>
        <v/>
      </c>
      <c r="J3548" s="222" t="str">
        <f>+IF(G3548=0,"",'Ark1'!AB5356)</f>
        <v/>
      </c>
      <c r="K3548" s="114" t="str">
        <f>+IF(G3548=0,"",'Ark1'!U5356)</f>
        <v/>
      </c>
      <c r="L3548" s="222" t="str">
        <f>+IF(G3548=0,"",'Ark1'!W5356)</f>
        <v/>
      </c>
      <c r="M3548" s="222" t="str">
        <f>+IF(G3548=0,"",'Ark1'!X5356)</f>
        <v/>
      </c>
      <c r="N3548" s="114" t="str">
        <f>+IF(G3548=0,"",'Ark1'!Y5356)</f>
        <v/>
      </c>
      <c r="O3548" s="116" t="str">
        <f>+IF(G3548=0,"",'Ark1'!Z5356)</f>
        <v/>
      </c>
      <c r="P3548" s="116" t="str">
        <f t="shared" si="57"/>
        <v/>
      </c>
      <c r="Q3548" s="114" t="str">
        <f>+IF(G3548=0,"",'Ark1'!T5356)</f>
        <v/>
      </c>
      <c r="R3548" s="222" t="str">
        <f>+IF(G3548=0,"",'Ark1'!V5356)</f>
        <v/>
      </c>
      <c r="S3548" s="32"/>
    </row>
    <row r="3549" spans="1:19" x14ac:dyDescent="0.5">
      <c r="A3549" s="32"/>
      <c r="B3549" s="297" t="str">
        <f>+IF(E3549=2012,VLOOKUP(D3549,K_navn!$A$2:$C$359,2),"")</f>
        <v/>
      </c>
      <c r="C3549" s="297" t="str">
        <f>+IF(E3549=2012,VLOOKUP(D3549,K_navn!$A$2:$C$359,3),"")</f>
        <v/>
      </c>
      <c r="D3549" s="115">
        <f>+'Ark1'!P5357</f>
        <v>5403</v>
      </c>
      <c r="E3549" s="115">
        <f>+'Ark1'!C5357</f>
        <v>2019</v>
      </c>
      <c r="F3549" s="116" t="str">
        <f>+IF('Ark1'!Q5357=0,"",'Ark1'!Q5357)</f>
        <v/>
      </c>
      <c r="G3549" s="116">
        <f>+'Ark1'!R5357</f>
        <v>0</v>
      </c>
      <c r="H3549" s="116">
        <f>+'Ark1'!S5357</f>
        <v>0</v>
      </c>
      <c r="I3549" s="222" t="str">
        <f>+IF(G3549=0,"",'Ark1'!AA5357)</f>
        <v/>
      </c>
      <c r="J3549" s="222" t="str">
        <f>+IF(G3549=0,"",'Ark1'!AB5357)</f>
        <v/>
      </c>
      <c r="K3549" s="114" t="str">
        <f>+IF(G3549=0,"",'Ark1'!U5357)</f>
        <v/>
      </c>
      <c r="L3549" s="222" t="str">
        <f>+IF(G3549=0,"",'Ark1'!W5357)</f>
        <v/>
      </c>
      <c r="M3549" s="222" t="str">
        <f>+IF(G3549=0,"",'Ark1'!X5357)</f>
        <v/>
      </c>
      <c r="N3549" s="114" t="str">
        <f>+IF(G3549=0,"",'Ark1'!Y5357)</f>
        <v/>
      </c>
      <c r="O3549" s="116" t="str">
        <f>+IF(G3549=0,"",'Ark1'!Z5357)</f>
        <v/>
      </c>
      <c r="P3549" s="116" t="str">
        <f t="shared" si="57"/>
        <v/>
      </c>
      <c r="Q3549" s="114" t="str">
        <f>+IF(G3549=0,"",'Ark1'!T5357)</f>
        <v/>
      </c>
      <c r="R3549" s="222" t="str">
        <f>+IF(G3549=0,"",'Ark1'!V5357)</f>
        <v/>
      </c>
      <c r="S3549" s="32"/>
    </row>
    <row r="3550" spans="1:19" x14ac:dyDescent="0.5">
      <c r="A3550" s="32"/>
      <c r="B3550" s="297" t="str">
        <f>+IF(E3550=2012,VLOOKUP(D3550,K_navn!$A$2:$C$359,2),"")</f>
        <v/>
      </c>
      <c r="C3550" s="297" t="str">
        <f>+IF(E3550=2012,VLOOKUP(D3550,K_navn!$A$2:$C$359,3),"")</f>
        <v/>
      </c>
      <c r="D3550" s="115">
        <f>+'Ark1'!P5358</f>
        <v>5403</v>
      </c>
      <c r="E3550" s="115">
        <f>+'Ark1'!C5358</f>
        <v>2020</v>
      </c>
      <c r="F3550" s="116" t="str">
        <f>+IF('Ark1'!Q5358=0,"",'Ark1'!Q5358)</f>
        <v/>
      </c>
      <c r="G3550" s="116">
        <f>+'Ark1'!R5358</f>
        <v>0</v>
      </c>
      <c r="H3550" s="116">
        <f>+'Ark1'!S5358</f>
        <v>0</v>
      </c>
      <c r="I3550" s="222" t="str">
        <f>+IF(G3550=0,"",'Ark1'!AA5358)</f>
        <v/>
      </c>
      <c r="J3550" s="222" t="str">
        <f>+IF(G3550=0,"",'Ark1'!AB5358)</f>
        <v/>
      </c>
      <c r="K3550" s="114" t="str">
        <f>+IF(G3550=0,"",'Ark1'!U5358)</f>
        <v/>
      </c>
      <c r="L3550" s="222" t="str">
        <f>+IF(G3550=0,"",'Ark1'!W5358)</f>
        <v/>
      </c>
      <c r="M3550" s="222" t="str">
        <f>+IF(G3550=0,"",'Ark1'!X5358)</f>
        <v/>
      </c>
      <c r="N3550" s="114" t="str">
        <f>+IF(G3550=0,"",'Ark1'!Y5358)</f>
        <v/>
      </c>
      <c r="O3550" s="116" t="str">
        <f>+IF(G3550=0,"",'Ark1'!Z5358)</f>
        <v/>
      </c>
      <c r="P3550" s="116" t="str">
        <f t="shared" si="57"/>
        <v/>
      </c>
      <c r="Q3550" s="114" t="str">
        <f>+IF(G3550=0,"",'Ark1'!T5358)</f>
        <v/>
      </c>
      <c r="R3550" s="222" t="str">
        <f>+IF(G3550=0,"",'Ark1'!V5358)</f>
        <v/>
      </c>
      <c r="S3550" s="32"/>
    </row>
    <row r="3551" spans="1:19" x14ac:dyDescent="0.5">
      <c r="A3551" s="32"/>
      <c r="B3551" s="297" t="str">
        <f>+IF(E3551=2012,VLOOKUP(D3551,K_navn!$A$2:$C$359,2),"")</f>
        <v/>
      </c>
      <c r="C3551" s="297" t="str">
        <f>+IF(E3551=2012,VLOOKUP(D3551,K_navn!$A$2:$C$359,3),"")</f>
        <v/>
      </c>
      <c r="D3551" s="115">
        <f>+'Ark1'!P5359</f>
        <v>5403</v>
      </c>
      <c r="E3551" s="115">
        <f>+'Ark1'!C5359</f>
        <v>2021</v>
      </c>
      <c r="F3551" s="116" t="str">
        <f>+IF('Ark1'!Q5359=0,"",'Ark1'!Q5359)</f>
        <v/>
      </c>
      <c r="G3551" s="116">
        <f>+'Ark1'!R5359</f>
        <v>0</v>
      </c>
      <c r="H3551" s="116">
        <f>+'Ark1'!S5359</f>
        <v>0</v>
      </c>
      <c r="I3551" s="222" t="str">
        <f>+IF(G3551=0,"",'Ark1'!AA5359)</f>
        <v/>
      </c>
      <c r="J3551" s="222" t="str">
        <f>+IF(G3551=0,"",'Ark1'!AB5359)</f>
        <v/>
      </c>
      <c r="K3551" s="114" t="str">
        <f>+IF(G3551=0,"",'Ark1'!U5359)</f>
        <v/>
      </c>
      <c r="L3551" s="222" t="str">
        <f>+IF(G3551=0,"",'Ark1'!W5359)</f>
        <v/>
      </c>
      <c r="M3551" s="222" t="str">
        <f>+IF(G3551=0,"",'Ark1'!X5359)</f>
        <v/>
      </c>
      <c r="N3551" s="114" t="str">
        <f>+IF(G3551=0,"",'Ark1'!Y5359)</f>
        <v/>
      </c>
      <c r="O3551" s="116" t="str">
        <f>+IF(G3551=0,"",'Ark1'!Z5359)</f>
        <v/>
      </c>
      <c r="P3551" s="116" t="str">
        <f t="shared" si="57"/>
        <v/>
      </c>
      <c r="Q3551" s="114" t="str">
        <f>+IF(G3551=0,"",'Ark1'!T5359)</f>
        <v/>
      </c>
      <c r="R3551" s="222" t="str">
        <f>+IF(G3551=0,"",'Ark1'!V5359)</f>
        <v/>
      </c>
      <c r="S3551" s="32"/>
    </row>
    <row r="3552" spans="1:19" x14ac:dyDescent="0.5">
      <c r="A3552" s="32"/>
      <c r="B3552" s="297" t="str">
        <f>+IF(E3552=2012,VLOOKUP(D3552,K_navn!$A$2:$C$359,2),"")</f>
        <v/>
      </c>
      <c r="C3552" s="297" t="str">
        <f>+IF(E3552=2012,VLOOKUP(D3552,K_navn!$A$2:$C$359,3),"")</f>
        <v/>
      </c>
      <c r="D3552" s="115">
        <f>+'Ark1'!P5360</f>
        <v>5403</v>
      </c>
      <c r="E3552" s="115">
        <f>+'Ark1'!C5360</f>
        <v>2022</v>
      </c>
      <c r="F3552" s="116" t="str">
        <f>+IF('Ark1'!Q5360=0,"",'Ark1'!Q5360)</f>
        <v/>
      </c>
      <c r="G3552" s="116">
        <f>+'Ark1'!R5360</f>
        <v>0</v>
      </c>
      <c r="H3552" s="116">
        <f>+'Ark1'!S5360</f>
        <v>0</v>
      </c>
      <c r="I3552" s="222" t="str">
        <f>+IF(G3552=0,"",'Ark1'!AA5360)</f>
        <v/>
      </c>
      <c r="J3552" s="222" t="str">
        <f>+IF(G3552=0,"",'Ark1'!AB5360)</f>
        <v/>
      </c>
      <c r="K3552" s="114" t="str">
        <f>+IF(G3552=0,"",'Ark1'!U5360)</f>
        <v/>
      </c>
      <c r="L3552" s="222" t="str">
        <f>+IF(G3552=0,"",'Ark1'!W5360)</f>
        <v/>
      </c>
      <c r="M3552" s="222" t="str">
        <f>+IF(G3552=0,"",'Ark1'!X5360)</f>
        <v/>
      </c>
      <c r="N3552" s="114" t="str">
        <f>+IF(G3552=0,"",'Ark1'!Y5360)</f>
        <v/>
      </c>
      <c r="O3552" s="116" t="str">
        <f>+IF(G3552=0,"",'Ark1'!Z5360)</f>
        <v/>
      </c>
      <c r="P3552" s="116" t="str">
        <f t="shared" si="57"/>
        <v/>
      </c>
      <c r="Q3552" s="114" t="str">
        <f>+IF(G3552=0,"",'Ark1'!T5360)</f>
        <v/>
      </c>
      <c r="R3552" s="222" t="str">
        <f>+IF(G3552=0,"",'Ark1'!V5360)</f>
        <v/>
      </c>
      <c r="S3552" s="32"/>
    </row>
    <row r="3553" spans="1:19" x14ac:dyDescent="0.5">
      <c r="A3553" s="32"/>
      <c r="B3553" s="297" t="str">
        <f>+IF(E3553=2012,VLOOKUP(D3553,K_navn!$A$2:$C$359,2),"")</f>
        <v>Vardø</v>
      </c>
      <c r="C3553" s="297" t="str">
        <f>+IF(E3553=2012,VLOOKUP(D3553,K_navn!$A$2:$C$359,3),"")</f>
        <v>Finnmark og Troms</v>
      </c>
      <c r="D3553" s="115">
        <f>+'Ark1'!P5361</f>
        <v>5404</v>
      </c>
      <c r="E3553" s="115">
        <f>+'Ark1'!C5361</f>
        <v>2012</v>
      </c>
      <c r="F3553" s="116" t="str">
        <f>+IF('Ark1'!Q5361=0,"",'Ark1'!Q5361)</f>
        <v/>
      </c>
      <c r="G3553" s="116">
        <f>+'Ark1'!R5361</f>
        <v>0</v>
      </c>
      <c r="H3553" s="116">
        <f>+'Ark1'!S5361</f>
        <v>0</v>
      </c>
      <c r="I3553" s="222" t="str">
        <f>+IF(G3553=0,"",'Ark1'!AA5361)</f>
        <v/>
      </c>
      <c r="J3553" s="222" t="str">
        <f>+IF(G3553=0,"",'Ark1'!AB5361)</f>
        <v/>
      </c>
      <c r="K3553" s="114" t="str">
        <f>+IF(G3553=0,"",'Ark1'!U5361)</f>
        <v/>
      </c>
      <c r="L3553" s="222" t="str">
        <f>+IF(G3553=0,"",'Ark1'!W5361)</f>
        <v/>
      </c>
      <c r="M3553" s="222" t="str">
        <f>+IF(G3553=0,"",'Ark1'!X5361)</f>
        <v/>
      </c>
      <c r="N3553" s="114" t="str">
        <f>+IF(G3553=0,"",'Ark1'!Y5361)</f>
        <v/>
      </c>
      <c r="O3553" s="116" t="str">
        <f>+IF(G3553=0,"",'Ark1'!Z5361)</f>
        <v/>
      </c>
      <c r="P3553" s="116" t="str">
        <f t="shared" ref="P3553:P3592" si="58">+IF(G3553=0,"",H3553/F3553)</f>
        <v/>
      </c>
      <c r="Q3553" s="114" t="str">
        <f>+IF(G3553=0,"",'Ark1'!T5361)</f>
        <v/>
      </c>
      <c r="R3553" s="222" t="str">
        <f>+IF(G3553=0,"",'Ark1'!V5361)</f>
        <v/>
      </c>
      <c r="S3553" s="32"/>
    </row>
    <row r="3554" spans="1:19" x14ac:dyDescent="0.5">
      <c r="A3554" s="32"/>
      <c r="B3554" s="297" t="str">
        <f>+IF(E3554=2012,VLOOKUP(D3554,K_navn!$A$2:$C$359,2),"")</f>
        <v/>
      </c>
      <c r="C3554" s="297" t="str">
        <f>+IF(E3554=2012,VLOOKUP(D3554,K_navn!$A$2:$C$359,3),"")</f>
        <v/>
      </c>
      <c r="D3554" s="115">
        <f>+'Ark1'!P5362</f>
        <v>5404</v>
      </c>
      <c r="E3554" s="115">
        <f>+'Ark1'!C5362</f>
        <v>2013</v>
      </c>
      <c r="F3554" s="116" t="str">
        <f>+IF('Ark1'!Q5362=0,"",'Ark1'!Q5362)</f>
        <v/>
      </c>
      <c r="G3554" s="116">
        <f>+'Ark1'!R5362</f>
        <v>0</v>
      </c>
      <c r="H3554" s="116">
        <f>+'Ark1'!S5362</f>
        <v>0</v>
      </c>
      <c r="I3554" s="222" t="str">
        <f>+IF(G3554=0,"",'Ark1'!AA5362)</f>
        <v/>
      </c>
      <c r="J3554" s="222" t="str">
        <f>+IF(G3554=0,"",'Ark1'!AB5362)</f>
        <v/>
      </c>
      <c r="K3554" s="114" t="str">
        <f>+IF(G3554=0,"",'Ark1'!U5362)</f>
        <v/>
      </c>
      <c r="L3554" s="222" t="str">
        <f>+IF(G3554=0,"",'Ark1'!W5362)</f>
        <v/>
      </c>
      <c r="M3554" s="222" t="str">
        <f>+IF(G3554=0,"",'Ark1'!X5362)</f>
        <v/>
      </c>
      <c r="N3554" s="114" t="str">
        <f>+IF(G3554=0,"",'Ark1'!Y5362)</f>
        <v/>
      </c>
      <c r="O3554" s="116" t="str">
        <f>+IF(G3554=0,"",'Ark1'!Z5362)</f>
        <v/>
      </c>
      <c r="P3554" s="116" t="str">
        <f t="shared" si="58"/>
        <v/>
      </c>
      <c r="Q3554" s="114" t="str">
        <f>+IF(G3554=0,"",'Ark1'!T5362)</f>
        <v/>
      </c>
      <c r="R3554" s="222" t="str">
        <f>+IF(G3554=0,"",'Ark1'!V5362)</f>
        <v/>
      </c>
      <c r="S3554" s="32"/>
    </row>
    <row r="3555" spans="1:19" x14ac:dyDescent="0.5">
      <c r="A3555" s="32"/>
      <c r="B3555" s="297" t="str">
        <f>+IF(E3555=2012,VLOOKUP(D3555,K_navn!$A$2:$C$359,2),"")</f>
        <v/>
      </c>
      <c r="C3555" s="297" t="str">
        <f>+IF(E3555=2012,VLOOKUP(D3555,K_navn!$A$2:$C$359,3),"")</f>
        <v/>
      </c>
      <c r="D3555" s="115">
        <f>+'Ark1'!P5363</f>
        <v>5404</v>
      </c>
      <c r="E3555" s="115">
        <f>+'Ark1'!C5363</f>
        <v>2014</v>
      </c>
      <c r="F3555" s="116" t="str">
        <f>+IF('Ark1'!Q5363=0,"",'Ark1'!Q5363)</f>
        <v/>
      </c>
      <c r="G3555" s="116">
        <f>+'Ark1'!R5363</f>
        <v>0</v>
      </c>
      <c r="H3555" s="116">
        <f>+'Ark1'!S5363</f>
        <v>0</v>
      </c>
      <c r="I3555" s="222" t="str">
        <f>+IF(G3555=0,"",'Ark1'!AA5363)</f>
        <v/>
      </c>
      <c r="J3555" s="222" t="str">
        <f>+IF(G3555=0,"",'Ark1'!AB5363)</f>
        <v/>
      </c>
      <c r="K3555" s="114" t="str">
        <f>+IF(G3555=0,"",'Ark1'!U5363)</f>
        <v/>
      </c>
      <c r="L3555" s="222" t="str">
        <f>+IF(G3555=0,"",'Ark1'!W5363)</f>
        <v/>
      </c>
      <c r="M3555" s="222" t="str">
        <f>+IF(G3555=0,"",'Ark1'!X5363)</f>
        <v/>
      </c>
      <c r="N3555" s="114" t="str">
        <f>+IF(G3555=0,"",'Ark1'!Y5363)</f>
        <v/>
      </c>
      <c r="O3555" s="116" t="str">
        <f>+IF(G3555=0,"",'Ark1'!Z5363)</f>
        <v/>
      </c>
      <c r="P3555" s="116" t="str">
        <f t="shared" si="58"/>
        <v/>
      </c>
      <c r="Q3555" s="114" t="str">
        <f>+IF(G3555=0,"",'Ark1'!T5363)</f>
        <v/>
      </c>
      <c r="R3555" s="222" t="str">
        <f>+IF(G3555=0,"",'Ark1'!V5363)</f>
        <v/>
      </c>
      <c r="S3555" s="32"/>
    </row>
    <row r="3556" spans="1:19" x14ac:dyDescent="0.5">
      <c r="A3556" s="32"/>
      <c r="B3556" s="297" t="str">
        <f>+IF(E3556=2012,VLOOKUP(D3556,K_navn!$A$2:$C$359,2),"")</f>
        <v/>
      </c>
      <c r="C3556" s="297" t="str">
        <f>+IF(E3556=2012,VLOOKUP(D3556,K_navn!$A$2:$C$359,3),"")</f>
        <v/>
      </c>
      <c r="D3556" s="115">
        <f>+'Ark1'!P5364</f>
        <v>5404</v>
      </c>
      <c r="E3556" s="115">
        <f>+'Ark1'!C5364</f>
        <v>2015</v>
      </c>
      <c r="F3556" s="116" t="str">
        <f>+IF('Ark1'!Q5364=0,"",'Ark1'!Q5364)</f>
        <v/>
      </c>
      <c r="G3556" s="116">
        <f>+'Ark1'!R5364</f>
        <v>0</v>
      </c>
      <c r="H3556" s="116">
        <f>+'Ark1'!S5364</f>
        <v>0</v>
      </c>
      <c r="I3556" s="222" t="str">
        <f>+IF(G3556=0,"",'Ark1'!AA5364)</f>
        <v/>
      </c>
      <c r="J3556" s="222" t="str">
        <f>+IF(G3556=0,"",'Ark1'!AB5364)</f>
        <v/>
      </c>
      <c r="K3556" s="114" t="str">
        <f>+IF(G3556=0,"",'Ark1'!U5364)</f>
        <v/>
      </c>
      <c r="L3556" s="222" t="str">
        <f>+IF(G3556=0,"",'Ark1'!W5364)</f>
        <v/>
      </c>
      <c r="M3556" s="222" t="str">
        <f>+IF(G3556=0,"",'Ark1'!X5364)</f>
        <v/>
      </c>
      <c r="N3556" s="114" t="str">
        <f>+IF(G3556=0,"",'Ark1'!Y5364)</f>
        <v/>
      </c>
      <c r="O3556" s="116" t="str">
        <f>+IF(G3556=0,"",'Ark1'!Z5364)</f>
        <v/>
      </c>
      <c r="P3556" s="116" t="str">
        <f t="shared" si="58"/>
        <v/>
      </c>
      <c r="Q3556" s="114" t="str">
        <f>+IF(G3556=0,"",'Ark1'!T5364)</f>
        <v/>
      </c>
      <c r="R3556" s="222" t="str">
        <f>+IF(G3556=0,"",'Ark1'!V5364)</f>
        <v/>
      </c>
      <c r="S3556" s="32"/>
    </row>
    <row r="3557" spans="1:19" x14ac:dyDescent="0.5">
      <c r="A3557" s="32"/>
      <c r="B3557" s="297" t="str">
        <f>+IF(E3557=2012,VLOOKUP(D3557,K_navn!$A$2:$C$359,2),"")</f>
        <v/>
      </c>
      <c r="C3557" s="297" t="str">
        <f>+IF(E3557=2012,VLOOKUP(D3557,K_navn!$A$2:$C$359,3),"")</f>
        <v/>
      </c>
      <c r="D3557" s="115">
        <f>+'Ark1'!P5365</f>
        <v>5404</v>
      </c>
      <c r="E3557" s="115">
        <f>+'Ark1'!C5365</f>
        <v>2016</v>
      </c>
      <c r="F3557" s="116" t="str">
        <f>+IF('Ark1'!Q5365=0,"",'Ark1'!Q5365)</f>
        <v/>
      </c>
      <c r="G3557" s="116">
        <f>+'Ark1'!R5365</f>
        <v>0</v>
      </c>
      <c r="H3557" s="116">
        <f>+'Ark1'!S5365</f>
        <v>0</v>
      </c>
      <c r="I3557" s="222" t="str">
        <f>+IF(G3557=0,"",'Ark1'!AA5365)</f>
        <v/>
      </c>
      <c r="J3557" s="222" t="str">
        <f>+IF(G3557=0,"",'Ark1'!AB5365)</f>
        <v/>
      </c>
      <c r="K3557" s="114" t="str">
        <f>+IF(G3557=0,"",'Ark1'!U5365)</f>
        <v/>
      </c>
      <c r="L3557" s="222" t="str">
        <f>+IF(G3557=0,"",'Ark1'!W5365)</f>
        <v/>
      </c>
      <c r="M3557" s="222" t="str">
        <f>+IF(G3557=0,"",'Ark1'!X5365)</f>
        <v/>
      </c>
      <c r="N3557" s="114" t="str">
        <f>+IF(G3557=0,"",'Ark1'!Y5365)</f>
        <v/>
      </c>
      <c r="O3557" s="116" t="str">
        <f>+IF(G3557=0,"",'Ark1'!Z5365)</f>
        <v/>
      </c>
      <c r="P3557" s="116" t="str">
        <f t="shared" si="58"/>
        <v/>
      </c>
      <c r="Q3557" s="114" t="str">
        <f>+IF(G3557=0,"",'Ark1'!T5365)</f>
        <v/>
      </c>
      <c r="R3557" s="222" t="str">
        <f>+IF(G3557=0,"",'Ark1'!V5365)</f>
        <v/>
      </c>
      <c r="S3557" s="32"/>
    </row>
    <row r="3558" spans="1:19" x14ac:dyDescent="0.5">
      <c r="A3558" s="32"/>
      <c r="B3558" s="297" t="str">
        <f>+IF(E3558=2012,VLOOKUP(D3558,K_navn!$A$2:$C$359,2),"")</f>
        <v/>
      </c>
      <c r="C3558" s="297" t="str">
        <f>+IF(E3558=2012,VLOOKUP(D3558,K_navn!$A$2:$C$359,3),"")</f>
        <v/>
      </c>
      <c r="D3558" s="115">
        <f>+'Ark1'!P5366</f>
        <v>5404</v>
      </c>
      <c r="E3558" s="115">
        <f>+'Ark1'!C5366</f>
        <v>2017</v>
      </c>
      <c r="F3558" s="116" t="str">
        <f>+IF('Ark1'!Q5366=0,"",'Ark1'!Q5366)</f>
        <v/>
      </c>
      <c r="G3558" s="116">
        <f>+'Ark1'!R5366</f>
        <v>0</v>
      </c>
      <c r="H3558" s="116">
        <f>+'Ark1'!S5366</f>
        <v>0</v>
      </c>
      <c r="I3558" s="222" t="str">
        <f>+IF(G3558=0,"",'Ark1'!AA5366)</f>
        <v/>
      </c>
      <c r="J3558" s="222" t="str">
        <f>+IF(G3558=0,"",'Ark1'!AB5366)</f>
        <v/>
      </c>
      <c r="K3558" s="114" t="str">
        <f>+IF(G3558=0,"",'Ark1'!U5366)</f>
        <v/>
      </c>
      <c r="L3558" s="222" t="str">
        <f>+IF(G3558=0,"",'Ark1'!W5366)</f>
        <v/>
      </c>
      <c r="M3558" s="222" t="str">
        <f>+IF(G3558=0,"",'Ark1'!X5366)</f>
        <v/>
      </c>
      <c r="N3558" s="114" t="str">
        <f>+IF(G3558=0,"",'Ark1'!Y5366)</f>
        <v/>
      </c>
      <c r="O3558" s="116" t="str">
        <f>+IF(G3558=0,"",'Ark1'!Z5366)</f>
        <v/>
      </c>
      <c r="P3558" s="116" t="str">
        <f t="shared" si="58"/>
        <v/>
      </c>
      <c r="Q3558" s="114" t="str">
        <f>+IF(G3558=0,"",'Ark1'!T5366)</f>
        <v/>
      </c>
      <c r="R3558" s="222" t="str">
        <f>+IF(G3558=0,"",'Ark1'!V5366)</f>
        <v/>
      </c>
      <c r="S3558" s="32"/>
    </row>
    <row r="3559" spans="1:19" x14ac:dyDescent="0.5">
      <c r="A3559" s="32"/>
      <c r="B3559" s="297" t="str">
        <f>+IF(E3559=2012,VLOOKUP(D3559,K_navn!$A$2:$C$359,2),"")</f>
        <v/>
      </c>
      <c r="C3559" s="297" t="str">
        <f>+IF(E3559=2012,VLOOKUP(D3559,K_navn!$A$2:$C$359,3),"")</f>
        <v/>
      </c>
      <c r="D3559" s="115">
        <f>+'Ark1'!P5367</f>
        <v>5404</v>
      </c>
      <c r="E3559" s="115">
        <f>+'Ark1'!C5367</f>
        <v>2018</v>
      </c>
      <c r="F3559" s="116" t="str">
        <f>+IF('Ark1'!Q5367=0,"",'Ark1'!Q5367)</f>
        <v/>
      </c>
      <c r="G3559" s="116">
        <f>+'Ark1'!R5367</f>
        <v>0</v>
      </c>
      <c r="H3559" s="116">
        <f>+'Ark1'!S5367</f>
        <v>0</v>
      </c>
      <c r="I3559" s="222" t="str">
        <f>+IF(G3559=0,"",'Ark1'!AA5367)</f>
        <v/>
      </c>
      <c r="J3559" s="222" t="str">
        <f>+IF(G3559=0,"",'Ark1'!AB5367)</f>
        <v/>
      </c>
      <c r="K3559" s="114" t="str">
        <f>+IF(G3559=0,"",'Ark1'!U5367)</f>
        <v/>
      </c>
      <c r="L3559" s="222" t="str">
        <f>+IF(G3559=0,"",'Ark1'!W5367)</f>
        <v/>
      </c>
      <c r="M3559" s="222" t="str">
        <f>+IF(G3559=0,"",'Ark1'!X5367)</f>
        <v/>
      </c>
      <c r="N3559" s="114" t="str">
        <f>+IF(G3559=0,"",'Ark1'!Y5367)</f>
        <v/>
      </c>
      <c r="O3559" s="116" t="str">
        <f>+IF(G3559=0,"",'Ark1'!Z5367)</f>
        <v/>
      </c>
      <c r="P3559" s="116" t="str">
        <f t="shared" si="58"/>
        <v/>
      </c>
      <c r="Q3559" s="114" t="str">
        <f>+IF(G3559=0,"",'Ark1'!T5367)</f>
        <v/>
      </c>
      <c r="R3559" s="222" t="str">
        <f>+IF(G3559=0,"",'Ark1'!V5367)</f>
        <v/>
      </c>
      <c r="S3559" s="32"/>
    </row>
    <row r="3560" spans="1:19" x14ac:dyDescent="0.5">
      <c r="A3560" s="32"/>
      <c r="B3560" s="297" t="str">
        <f>+IF(E3560=2012,VLOOKUP(D3560,K_navn!$A$2:$C$359,2),"")</f>
        <v/>
      </c>
      <c r="C3560" s="297" t="str">
        <f>+IF(E3560=2012,VLOOKUP(D3560,K_navn!$A$2:$C$359,3),"")</f>
        <v/>
      </c>
      <c r="D3560" s="115">
        <f>+'Ark1'!P5368</f>
        <v>5404</v>
      </c>
      <c r="E3560" s="115">
        <f>+'Ark1'!C5368</f>
        <v>2019</v>
      </c>
      <c r="F3560" s="116" t="str">
        <f>+IF('Ark1'!Q5368=0,"",'Ark1'!Q5368)</f>
        <v/>
      </c>
      <c r="G3560" s="116">
        <f>+'Ark1'!R5368</f>
        <v>0</v>
      </c>
      <c r="H3560" s="116">
        <f>+'Ark1'!S5368</f>
        <v>0</v>
      </c>
      <c r="I3560" s="222" t="str">
        <f>+IF(G3560=0,"",'Ark1'!AA5368)</f>
        <v/>
      </c>
      <c r="J3560" s="222" t="str">
        <f>+IF(G3560=0,"",'Ark1'!AB5368)</f>
        <v/>
      </c>
      <c r="K3560" s="114" t="str">
        <f>+IF(G3560=0,"",'Ark1'!U5368)</f>
        <v/>
      </c>
      <c r="L3560" s="222" t="str">
        <f>+IF(G3560=0,"",'Ark1'!W5368)</f>
        <v/>
      </c>
      <c r="M3560" s="222" t="str">
        <f>+IF(G3560=0,"",'Ark1'!X5368)</f>
        <v/>
      </c>
      <c r="N3560" s="114" t="str">
        <f>+IF(G3560=0,"",'Ark1'!Y5368)</f>
        <v/>
      </c>
      <c r="O3560" s="116" t="str">
        <f>+IF(G3560=0,"",'Ark1'!Z5368)</f>
        <v/>
      </c>
      <c r="P3560" s="116" t="str">
        <f t="shared" si="58"/>
        <v/>
      </c>
      <c r="Q3560" s="114" t="str">
        <f>+IF(G3560=0,"",'Ark1'!T5368)</f>
        <v/>
      </c>
      <c r="R3560" s="222" t="str">
        <f>+IF(G3560=0,"",'Ark1'!V5368)</f>
        <v/>
      </c>
      <c r="S3560" s="32"/>
    </row>
    <row r="3561" spans="1:19" x14ac:dyDescent="0.5">
      <c r="A3561" s="32"/>
      <c r="B3561" s="297" t="str">
        <f>+IF(E3561=2012,VLOOKUP(D3561,K_navn!$A$2:$C$359,2),"")</f>
        <v/>
      </c>
      <c r="C3561" s="297" t="str">
        <f>+IF(E3561=2012,VLOOKUP(D3561,K_navn!$A$2:$C$359,3),"")</f>
        <v/>
      </c>
      <c r="D3561" s="115">
        <f>+'Ark1'!P5369</f>
        <v>5404</v>
      </c>
      <c r="E3561" s="115">
        <f>+'Ark1'!C5369</f>
        <v>2020</v>
      </c>
      <c r="F3561" s="116" t="str">
        <f>+IF('Ark1'!Q5369=0,"",'Ark1'!Q5369)</f>
        <v/>
      </c>
      <c r="G3561" s="116">
        <f>+'Ark1'!R5369</f>
        <v>0</v>
      </c>
      <c r="H3561" s="116">
        <f>+'Ark1'!S5369</f>
        <v>0</v>
      </c>
      <c r="I3561" s="222" t="str">
        <f>+IF(G3561=0,"",'Ark1'!AA5369)</f>
        <v/>
      </c>
      <c r="J3561" s="222" t="str">
        <f>+IF(G3561=0,"",'Ark1'!AB5369)</f>
        <v/>
      </c>
      <c r="K3561" s="114" t="str">
        <f>+IF(G3561=0,"",'Ark1'!U5369)</f>
        <v/>
      </c>
      <c r="L3561" s="222" t="str">
        <f>+IF(G3561=0,"",'Ark1'!W5369)</f>
        <v/>
      </c>
      <c r="M3561" s="222" t="str">
        <f>+IF(G3561=0,"",'Ark1'!X5369)</f>
        <v/>
      </c>
      <c r="N3561" s="114" t="str">
        <f>+IF(G3561=0,"",'Ark1'!Y5369)</f>
        <v/>
      </c>
      <c r="O3561" s="116" t="str">
        <f>+IF(G3561=0,"",'Ark1'!Z5369)</f>
        <v/>
      </c>
      <c r="P3561" s="116" t="str">
        <f t="shared" si="58"/>
        <v/>
      </c>
      <c r="Q3561" s="114" t="str">
        <f>+IF(G3561=0,"",'Ark1'!T5369)</f>
        <v/>
      </c>
      <c r="R3561" s="222" t="str">
        <f>+IF(G3561=0,"",'Ark1'!V5369)</f>
        <v/>
      </c>
      <c r="S3561" s="32"/>
    </row>
    <row r="3562" spans="1:19" x14ac:dyDescent="0.5">
      <c r="A3562" s="32"/>
      <c r="B3562" s="297" t="str">
        <f>+IF(E3562=2012,VLOOKUP(D3562,K_navn!$A$2:$C$359,2),"")</f>
        <v/>
      </c>
      <c r="C3562" s="297" t="str">
        <f>+IF(E3562=2012,VLOOKUP(D3562,K_navn!$A$2:$C$359,3),"")</f>
        <v/>
      </c>
      <c r="D3562" s="115">
        <f>+'Ark1'!P5370</f>
        <v>5404</v>
      </c>
      <c r="E3562" s="115">
        <f>+'Ark1'!C5370</f>
        <v>2021</v>
      </c>
      <c r="F3562" s="116" t="str">
        <f>+IF('Ark1'!Q5370=0,"",'Ark1'!Q5370)</f>
        <v/>
      </c>
      <c r="G3562" s="116">
        <f>+'Ark1'!R5370</f>
        <v>0</v>
      </c>
      <c r="H3562" s="116">
        <f>+'Ark1'!S5370</f>
        <v>0</v>
      </c>
      <c r="I3562" s="222" t="str">
        <f>+IF(G3562=0,"",'Ark1'!AA5370)</f>
        <v/>
      </c>
      <c r="J3562" s="222" t="str">
        <f>+IF(G3562=0,"",'Ark1'!AB5370)</f>
        <v/>
      </c>
      <c r="K3562" s="114" t="str">
        <f>+IF(G3562=0,"",'Ark1'!U5370)</f>
        <v/>
      </c>
      <c r="L3562" s="222" t="str">
        <f>+IF(G3562=0,"",'Ark1'!W5370)</f>
        <v/>
      </c>
      <c r="M3562" s="222" t="str">
        <f>+IF(G3562=0,"",'Ark1'!X5370)</f>
        <v/>
      </c>
      <c r="N3562" s="114" t="str">
        <f>+IF(G3562=0,"",'Ark1'!Y5370)</f>
        <v/>
      </c>
      <c r="O3562" s="116" t="str">
        <f>+IF(G3562=0,"",'Ark1'!Z5370)</f>
        <v/>
      </c>
      <c r="P3562" s="116" t="str">
        <f t="shared" si="58"/>
        <v/>
      </c>
      <c r="Q3562" s="114" t="str">
        <f>+IF(G3562=0,"",'Ark1'!T5370)</f>
        <v/>
      </c>
      <c r="R3562" s="222" t="str">
        <f>+IF(G3562=0,"",'Ark1'!V5370)</f>
        <v/>
      </c>
      <c r="S3562" s="32"/>
    </row>
    <row r="3563" spans="1:19" x14ac:dyDescent="0.5">
      <c r="A3563" s="32"/>
      <c r="B3563" s="297" t="str">
        <f>+IF(E3563=2012,VLOOKUP(D3563,K_navn!$A$2:$C$359,2),"")</f>
        <v/>
      </c>
      <c r="C3563" s="297" t="str">
        <f>+IF(E3563=2012,VLOOKUP(D3563,K_navn!$A$2:$C$359,3),"")</f>
        <v/>
      </c>
      <c r="D3563" s="115">
        <f>+'Ark1'!P5371</f>
        <v>5404</v>
      </c>
      <c r="E3563" s="115">
        <f>+'Ark1'!C5371</f>
        <v>2022</v>
      </c>
      <c r="F3563" s="116" t="str">
        <f>+IF('Ark1'!Q5371=0,"",'Ark1'!Q5371)</f>
        <v/>
      </c>
      <c r="G3563" s="116">
        <f>+'Ark1'!R5371</f>
        <v>0</v>
      </c>
      <c r="H3563" s="116">
        <f>+'Ark1'!S5371</f>
        <v>0</v>
      </c>
      <c r="I3563" s="222" t="str">
        <f>+IF(G3563=0,"",'Ark1'!AA5371)</f>
        <v/>
      </c>
      <c r="J3563" s="222" t="str">
        <f>+IF(G3563=0,"",'Ark1'!AB5371)</f>
        <v/>
      </c>
      <c r="K3563" s="114" t="str">
        <f>+IF(G3563=0,"",'Ark1'!U5371)</f>
        <v/>
      </c>
      <c r="L3563" s="222" t="str">
        <f>+IF(G3563=0,"",'Ark1'!W5371)</f>
        <v/>
      </c>
      <c r="M3563" s="222" t="str">
        <f>+IF(G3563=0,"",'Ark1'!X5371)</f>
        <v/>
      </c>
      <c r="N3563" s="114" t="str">
        <f>+IF(G3563=0,"",'Ark1'!Y5371)</f>
        <v/>
      </c>
      <c r="O3563" s="116" t="str">
        <f>+IF(G3563=0,"",'Ark1'!Z5371)</f>
        <v/>
      </c>
      <c r="P3563" s="116" t="str">
        <f t="shared" si="58"/>
        <v/>
      </c>
      <c r="Q3563" s="114" t="str">
        <f>+IF(G3563=0,"",'Ark1'!T5371)</f>
        <v/>
      </c>
      <c r="R3563" s="222" t="str">
        <f>+IF(G3563=0,"",'Ark1'!V5371)</f>
        <v/>
      </c>
      <c r="S3563" s="32"/>
    </row>
    <row r="3564" spans="1:19" x14ac:dyDescent="0.5">
      <c r="A3564" s="32"/>
      <c r="B3564" s="297" t="str">
        <f>+IF(E3564=2012,VLOOKUP(D3564,K_navn!$A$2:$C$359,2),"")</f>
        <v>Vadsø</v>
      </c>
      <c r="C3564" s="297" t="str">
        <f>+IF(E3564=2012,VLOOKUP(D3564,K_navn!$A$2:$C$359,3),"")</f>
        <v>Finnmark og Troms</v>
      </c>
      <c r="D3564" s="115">
        <f>+'Ark1'!P5372</f>
        <v>5405</v>
      </c>
      <c r="E3564" s="115">
        <f>+'Ark1'!C5372</f>
        <v>2012</v>
      </c>
      <c r="F3564" s="116" t="str">
        <f>+IF('Ark1'!Q5372=0,"",'Ark1'!Q5372)</f>
        <v/>
      </c>
      <c r="G3564" s="116">
        <f>+'Ark1'!R5372</f>
        <v>0</v>
      </c>
      <c r="H3564" s="116">
        <f>+'Ark1'!S5372</f>
        <v>0</v>
      </c>
      <c r="I3564" s="222" t="str">
        <f>+IF(G3564=0,"",'Ark1'!AA5372)</f>
        <v/>
      </c>
      <c r="J3564" s="222" t="str">
        <f>+IF(G3564=0,"",'Ark1'!AB5372)</f>
        <v/>
      </c>
      <c r="K3564" s="114" t="str">
        <f>+IF(G3564=0,"",'Ark1'!U5372)</f>
        <v/>
      </c>
      <c r="L3564" s="222" t="str">
        <f>+IF(G3564=0,"",'Ark1'!W5372)</f>
        <v/>
      </c>
      <c r="M3564" s="222" t="str">
        <f>+IF(G3564=0,"",'Ark1'!X5372)</f>
        <v/>
      </c>
      <c r="N3564" s="114" t="str">
        <f>+IF(G3564=0,"",'Ark1'!Y5372)</f>
        <v/>
      </c>
      <c r="O3564" s="116" t="str">
        <f>+IF(G3564=0,"",'Ark1'!Z5372)</f>
        <v/>
      </c>
      <c r="P3564" s="116" t="str">
        <f t="shared" si="58"/>
        <v/>
      </c>
      <c r="Q3564" s="114" t="str">
        <f>+IF(G3564=0,"",'Ark1'!T5372)</f>
        <v/>
      </c>
      <c r="R3564" s="222" t="str">
        <f>+IF(G3564=0,"",'Ark1'!V5372)</f>
        <v/>
      </c>
      <c r="S3564" s="32"/>
    </row>
    <row r="3565" spans="1:19" x14ac:dyDescent="0.5">
      <c r="A3565" s="32"/>
      <c r="B3565" s="297" t="str">
        <f>+IF(E3565=2012,VLOOKUP(D3565,K_navn!$A$2:$C$359,2),"")</f>
        <v/>
      </c>
      <c r="C3565" s="297" t="str">
        <f>+IF(E3565=2012,VLOOKUP(D3565,K_navn!$A$2:$C$359,3),"")</f>
        <v/>
      </c>
      <c r="D3565" s="115">
        <f>+'Ark1'!P5373</f>
        <v>5405</v>
      </c>
      <c r="E3565" s="115">
        <f>+'Ark1'!C5373</f>
        <v>2013</v>
      </c>
      <c r="F3565" s="116" t="str">
        <f>+IF('Ark1'!Q5373=0,"",'Ark1'!Q5373)</f>
        <v/>
      </c>
      <c r="G3565" s="116">
        <f>+'Ark1'!R5373</f>
        <v>0</v>
      </c>
      <c r="H3565" s="116">
        <f>+'Ark1'!S5373</f>
        <v>0</v>
      </c>
      <c r="I3565" s="222" t="str">
        <f>+IF(G3565=0,"",'Ark1'!AA5373)</f>
        <v/>
      </c>
      <c r="J3565" s="222" t="str">
        <f>+IF(G3565=0,"",'Ark1'!AB5373)</f>
        <v/>
      </c>
      <c r="K3565" s="114" t="str">
        <f>+IF(G3565=0,"",'Ark1'!U5373)</f>
        <v/>
      </c>
      <c r="L3565" s="222" t="str">
        <f>+IF(G3565=0,"",'Ark1'!W5373)</f>
        <v/>
      </c>
      <c r="M3565" s="222" t="str">
        <f>+IF(G3565=0,"",'Ark1'!X5373)</f>
        <v/>
      </c>
      <c r="N3565" s="114" t="str">
        <f>+IF(G3565=0,"",'Ark1'!Y5373)</f>
        <v/>
      </c>
      <c r="O3565" s="116" t="str">
        <f>+IF(G3565=0,"",'Ark1'!Z5373)</f>
        <v/>
      </c>
      <c r="P3565" s="116" t="str">
        <f t="shared" si="58"/>
        <v/>
      </c>
      <c r="Q3565" s="114" t="str">
        <f>+IF(G3565=0,"",'Ark1'!T5373)</f>
        <v/>
      </c>
      <c r="R3565" s="222" t="str">
        <f>+IF(G3565=0,"",'Ark1'!V5373)</f>
        <v/>
      </c>
      <c r="S3565" s="32"/>
    </row>
    <row r="3566" spans="1:19" x14ac:dyDescent="0.5">
      <c r="A3566" s="32"/>
      <c r="B3566" s="297" t="str">
        <f>+IF(E3566=2012,VLOOKUP(D3566,K_navn!$A$2:$C$359,2),"")</f>
        <v/>
      </c>
      <c r="C3566" s="297" t="str">
        <f>+IF(E3566=2012,VLOOKUP(D3566,K_navn!$A$2:$C$359,3),"")</f>
        <v/>
      </c>
      <c r="D3566" s="115">
        <f>+'Ark1'!P5374</f>
        <v>5405</v>
      </c>
      <c r="E3566" s="115">
        <f>+'Ark1'!C5374</f>
        <v>2014</v>
      </c>
      <c r="F3566" s="116" t="str">
        <f>+IF('Ark1'!Q5374=0,"",'Ark1'!Q5374)</f>
        <v/>
      </c>
      <c r="G3566" s="116">
        <f>+'Ark1'!R5374</f>
        <v>0</v>
      </c>
      <c r="H3566" s="116">
        <f>+'Ark1'!S5374</f>
        <v>0</v>
      </c>
      <c r="I3566" s="222" t="str">
        <f>+IF(G3566=0,"",'Ark1'!AA5374)</f>
        <v/>
      </c>
      <c r="J3566" s="222" t="str">
        <f>+IF(G3566=0,"",'Ark1'!AB5374)</f>
        <v/>
      </c>
      <c r="K3566" s="114" t="str">
        <f>+IF(G3566=0,"",'Ark1'!U5374)</f>
        <v/>
      </c>
      <c r="L3566" s="222" t="str">
        <f>+IF(G3566=0,"",'Ark1'!W5374)</f>
        <v/>
      </c>
      <c r="M3566" s="222" t="str">
        <f>+IF(G3566=0,"",'Ark1'!X5374)</f>
        <v/>
      </c>
      <c r="N3566" s="114" t="str">
        <f>+IF(G3566=0,"",'Ark1'!Y5374)</f>
        <v/>
      </c>
      <c r="O3566" s="116" t="str">
        <f>+IF(G3566=0,"",'Ark1'!Z5374)</f>
        <v/>
      </c>
      <c r="P3566" s="116" t="str">
        <f t="shared" si="58"/>
        <v/>
      </c>
      <c r="Q3566" s="114" t="str">
        <f>+IF(G3566=0,"",'Ark1'!T5374)</f>
        <v/>
      </c>
      <c r="R3566" s="222" t="str">
        <f>+IF(G3566=0,"",'Ark1'!V5374)</f>
        <v/>
      </c>
      <c r="S3566" s="32"/>
    </row>
    <row r="3567" spans="1:19" x14ac:dyDescent="0.5">
      <c r="A3567" s="32"/>
      <c r="B3567" s="297" t="str">
        <f>+IF(E3567=2012,VLOOKUP(D3567,K_navn!$A$2:$C$359,2),"")</f>
        <v/>
      </c>
      <c r="C3567" s="297" t="str">
        <f>+IF(E3567=2012,VLOOKUP(D3567,K_navn!$A$2:$C$359,3),"")</f>
        <v/>
      </c>
      <c r="D3567" s="115">
        <f>+'Ark1'!P5375</f>
        <v>5405</v>
      </c>
      <c r="E3567" s="115">
        <f>+'Ark1'!C5375</f>
        <v>2015</v>
      </c>
      <c r="F3567" s="116" t="str">
        <f>+IF('Ark1'!Q5375=0,"",'Ark1'!Q5375)</f>
        <v/>
      </c>
      <c r="G3567" s="116">
        <f>+'Ark1'!R5375</f>
        <v>0</v>
      </c>
      <c r="H3567" s="116">
        <f>+'Ark1'!S5375</f>
        <v>0</v>
      </c>
      <c r="I3567" s="222" t="str">
        <f>+IF(G3567=0,"",'Ark1'!AA5375)</f>
        <v/>
      </c>
      <c r="J3567" s="222" t="str">
        <f>+IF(G3567=0,"",'Ark1'!AB5375)</f>
        <v/>
      </c>
      <c r="K3567" s="114" t="str">
        <f>+IF(G3567=0,"",'Ark1'!U5375)</f>
        <v/>
      </c>
      <c r="L3567" s="222" t="str">
        <f>+IF(G3567=0,"",'Ark1'!W5375)</f>
        <v/>
      </c>
      <c r="M3567" s="222" t="str">
        <f>+IF(G3567=0,"",'Ark1'!X5375)</f>
        <v/>
      </c>
      <c r="N3567" s="114" t="str">
        <f>+IF(G3567=0,"",'Ark1'!Y5375)</f>
        <v/>
      </c>
      <c r="O3567" s="116" t="str">
        <f>+IF(G3567=0,"",'Ark1'!Z5375)</f>
        <v/>
      </c>
      <c r="P3567" s="116" t="str">
        <f t="shared" si="58"/>
        <v/>
      </c>
      <c r="Q3567" s="114" t="str">
        <f>+IF(G3567=0,"",'Ark1'!T5375)</f>
        <v/>
      </c>
      <c r="R3567" s="222" t="str">
        <f>+IF(G3567=0,"",'Ark1'!V5375)</f>
        <v/>
      </c>
      <c r="S3567" s="32"/>
    </row>
    <row r="3568" spans="1:19" x14ac:dyDescent="0.5">
      <c r="A3568" s="32"/>
      <c r="B3568" s="297" t="str">
        <f>+IF(E3568=2012,VLOOKUP(D3568,K_navn!$A$2:$C$359,2),"")</f>
        <v/>
      </c>
      <c r="C3568" s="297" t="str">
        <f>+IF(E3568=2012,VLOOKUP(D3568,K_navn!$A$2:$C$359,3),"")</f>
        <v/>
      </c>
      <c r="D3568" s="115">
        <f>+'Ark1'!P5376</f>
        <v>5405</v>
      </c>
      <c r="E3568" s="115">
        <f>+'Ark1'!C5376</f>
        <v>2016</v>
      </c>
      <c r="F3568" s="116" t="str">
        <f>+IF('Ark1'!Q5376=0,"",'Ark1'!Q5376)</f>
        <v/>
      </c>
      <c r="G3568" s="116">
        <f>+'Ark1'!R5376</f>
        <v>0</v>
      </c>
      <c r="H3568" s="116">
        <f>+'Ark1'!S5376</f>
        <v>0</v>
      </c>
      <c r="I3568" s="222" t="str">
        <f>+IF(G3568=0,"",'Ark1'!AA5376)</f>
        <v/>
      </c>
      <c r="J3568" s="222" t="str">
        <f>+IF(G3568=0,"",'Ark1'!AB5376)</f>
        <v/>
      </c>
      <c r="K3568" s="114" t="str">
        <f>+IF(G3568=0,"",'Ark1'!U5376)</f>
        <v/>
      </c>
      <c r="L3568" s="222" t="str">
        <f>+IF(G3568=0,"",'Ark1'!W5376)</f>
        <v/>
      </c>
      <c r="M3568" s="222" t="str">
        <f>+IF(G3568=0,"",'Ark1'!X5376)</f>
        <v/>
      </c>
      <c r="N3568" s="114" t="str">
        <f>+IF(G3568=0,"",'Ark1'!Y5376)</f>
        <v/>
      </c>
      <c r="O3568" s="116" t="str">
        <f>+IF(G3568=0,"",'Ark1'!Z5376)</f>
        <v/>
      </c>
      <c r="P3568" s="116" t="str">
        <f t="shared" si="58"/>
        <v/>
      </c>
      <c r="Q3568" s="114" t="str">
        <f>+IF(G3568=0,"",'Ark1'!T5376)</f>
        <v/>
      </c>
      <c r="R3568" s="222" t="str">
        <f>+IF(G3568=0,"",'Ark1'!V5376)</f>
        <v/>
      </c>
      <c r="S3568" s="32"/>
    </row>
    <row r="3569" spans="1:24" x14ac:dyDescent="0.5">
      <c r="A3569" s="32"/>
      <c r="B3569" s="297" t="str">
        <f>+IF(E3569=2012,VLOOKUP(D3569,K_navn!$A$2:$C$359,2),"")</f>
        <v/>
      </c>
      <c r="C3569" s="297" t="str">
        <f>+IF(E3569=2012,VLOOKUP(D3569,K_navn!$A$2:$C$359,3),"")</f>
        <v/>
      </c>
      <c r="D3569" s="115">
        <f>+'Ark1'!P5377</f>
        <v>5405</v>
      </c>
      <c r="E3569" s="115">
        <f>+'Ark1'!C5377</f>
        <v>2017</v>
      </c>
      <c r="F3569" s="116" t="str">
        <f>+IF('Ark1'!Q5377=0,"",'Ark1'!Q5377)</f>
        <v/>
      </c>
      <c r="G3569" s="116">
        <f>+'Ark1'!R5377</f>
        <v>0</v>
      </c>
      <c r="H3569" s="116">
        <f>+'Ark1'!S5377</f>
        <v>0</v>
      </c>
      <c r="I3569" s="222" t="str">
        <f>+IF(G3569=0,"",'Ark1'!AA5377)</f>
        <v/>
      </c>
      <c r="J3569" s="222" t="str">
        <f>+IF(G3569=0,"",'Ark1'!AB5377)</f>
        <v/>
      </c>
      <c r="K3569" s="114" t="str">
        <f>+IF(G3569=0,"",'Ark1'!U5377)</f>
        <v/>
      </c>
      <c r="L3569" s="222" t="str">
        <f>+IF(G3569=0,"",'Ark1'!W5377)</f>
        <v/>
      </c>
      <c r="M3569" s="222" t="str">
        <f>+IF(G3569=0,"",'Ark1'!X5377)</f>
        <v/>
      </c>
      <c r="N3569" s="114" t="str">
        <f>+IF(G3569=0,"",'Ark1'!Y5377)</f>
        <v/>
      </c>
      <c r="O3569" s="116" t="str">
        <f>+IF(G3569=0,"",'Ark1'!Z5377)</f>
        <v/>
      </c>
      <c r="P3569" s="116" t="str">
        <f t="shared" si="58"/>
        <v/>
      </c>
      <c r="Q3569" s="114" t="str">
        <f>+IF(G3569=0,"",'Ark1'!T5377)</f>
        <v/>
      </c>
      <c r="R3569" s="222" t="str">
        <f>+IF(G3569=0,"",'Ark1'!V5377)</f>
        <v/>
      </c>
      <c r="S3569" s="32"/>
    </row>
    <row r="3570" spans="1:24" x14ac:dyDescent="0.5">
      <c r="A3570" s="32"/>
      <c r="B3570" s="297" t="str">
        <f>+IF(E3570=2012,VLOOKUP(D3570,K_navn!$A$2:$C$359,2),"")</f>
        <v/>
      </c>
      <c r="C3570" s="297" t="str">
        <f>+IF(E3570=2012,VLOOKUP(D3570,K_navn!$A$2:$C$359,3),"")</f>
        <v/>
      </c>
      <c r="D3570" s="115">
        <f>+'Ark1'!P5378</f>
        <v>5405</v>
      </c>
      <c r="E3570" s="115">
        <f>+'Ark1'!C5378</f>
        <v>2018</v>
      </c>
      <c r="F3570" s="116" t="str">
        <f>+IF('Ark1'!Q5378=0,"",'Ark1'!Q5378)</f>
        <v/>
      </c>
      <c r="G3570" s="116">
        <f>+'Ark1'!R5378</f>
        <v>0</v>
      </c>
      <c r="H3570" s="116">
        <f>+'Ark1'!S5378</f>
        <v>0</v>
      </c>
      <c r="I3570" s="222" t="str">
        <f>+IF(G3570=0,"",'Ark1'!AA5378)</f>
        <v/>
      </c>
      <c r="J3570" s="222" t="str">
        <f>+IF(G3570=0,"",'Ark1'!AB5378)</f>
        <v/>
      </c>
      <c r="K3570" s="114" t="str">
        <f>+IF(G3570=0,"",'Ark1'!U5378)</f>
        <v/>
      </c>
      <c r="L3570" s="222" t="str">
        <f>+IF(G3570=0,"",'Ark1'!W5378)</f>
        <v/>
      </c>
      <c r="M3570" s="222" t="str">
        <f>+IF(G3570=0,"",'Ark1'!X5378)</f>
        <v/>
      </c>
      <c r="N3570" s="114" t="str">
        <f>+IF(G3570=0,"",'Ark1'!Y5378)</f>
        <v/>
      </c>
      <c r="O3570" s="116" t="str">
        <f>+IF(G3570=0,"",'Ark1'!Z5378)</f>
        <v/>
      </c>
      <c r="P3570" s="116" t="str">
        <f t="shared" si="58"/>
        <v/>
      </c>
      <c r="Q3570" s="114" t="str">
        <f>+IF(G3570=0,"",'Ark1'!T5378)</f>
        <v/>
      </c>
      <c r="R3570" s="222" t="str">
        <f>+IF(G3570=0,"",'Ark1'!V5378)</f>
        <v/>
      </c>
      <c r="S3570" s="32"/>
    </row>
    <row r="3571" spans="1:24" x14ac:dyDescent="0.5">
      <c r="A3571" s="32"/>
      <c r="B3571" s="297" t="str">
        <f>+IF(E3571=2012,VLOOKUP(D3571,K_navn!$A$2:$C$359,2),"")</f>
        <v/>
      </c>
      <c r="C3571" s="297" t="str">
        <f>+IF(E3571=2012,VLOOKUP(D3571,K_navn!$A$2:$C$359,3),"")</f>
        <v/>
      </c>
      <c r="D3571" s="115">
        <f>+'Ark1'!P5379</f>
        <v>5405</v>
      </c>
      <c r="E3571" s="115">
        <f>+'Ark1'!C5379</f>
        <v>2019</v>
      </c>
      <c r="F3571" s="116" t="str">
        <f>+IF('Ark1'!Q5379=0,"",'Ark1'!Q5379)</f>
        <v/>
      </c>
      <c r="G3571" s="116">
        <f>+'Ark1'!R5379</f>
        <v>0</v>
      </c>
      <c r="H3571" s="116">
        <f>+'Ark1'!S5379</f>
        <v>0</v>
      </c>
      <c r="I3571" s="222" t="str">
        <f>+IF(G3571=0,"",'Ark1'!AA5379)</f>
        <v/>
      </c>
      <c r="J3571" s="222" t="str">
        <f>+IF(G3571=0,"",'Ark1'!AB5379)</f>
        <v/>
      </c>
      <c r="K3571" s="114" t="str">
        <f>+IF(G3571=0,"",'Ark1'!U5379)</f>
        <v/>
      </c>
      <c r="L3571" s="222" t="str">
        <f>+IF(G3571=0,"",'Ark1'!W5379)</f>
        <v/>
      </c>
      <c r="M3571" s="222" t="str">
        <f>+IF(G3571=0,"",'Ark1'!X5379)</f>
        <v/>
      </c>
      <c r="N3571" s="114" t="str">
        <f>+IF(G3571=0,"",'Ark1'!Y5379)</f>
        <v/>
      </c>
      <c r="O3571" s="116" t="str">
        <f>+IF(G3571=0,"",'Ark1'!Z5379)</f>
        <v/>
      </c>
      <c r="P3571" s="116" t="str">
        <f t="shared" si="58"/>
        <v/>
      </c>
      <c r="Q3571" s="114" t="str">
        <f>+IF(G3571=0,"",'Ark1'!T5379)</f>
        <v/>
      </c>
      <c r="R3571" s="222" t="str">
        <f>+IF(G3571=0,"",'Ark1'!V5379)</f>
        <v/>
      </c>
      <c r="S3571" s="32"/>
    </row>
    <row r="3572" spans="1:24" x14ac:dyDescent="0.5">
      <c r="A3572" s="32"/>
      <c r="B3572" s="297" t="str">
        <f>+IF(E3572=2012,VLOOKUP(D3572,K_navn!$A$2:$C$359,2),"")</f>
        <v/>
      </c>
      <c r="C3572" s="297" t="str">
        <f>+IF(E3572=2012,VLOOKUP(D3572,K_navn!$A$2:$C$359,3),"")</f>
        <v/>
      </c>
      <c r="D3572" s="115">
        <f>+'Ark1'!P5380</f>
        <v>5405</v>
      </c>
      <c r="E3572" s="115">
        <f>+'Ark1'!C5380</f>
        <v>2020</v>
      </c>
      <c r="F3572" s="116" t="str">
        <f>+IF('Ark1'!Q5380=0,"",'Ark1'!Q5380)</f>
        <v/>
      </c>
      <c r="G3572" s="116">
        <f>+'Ark1'!R5380</f>
        <v>0</v>
      </c>
      <c r="H3572" s="116">
        <f>+'Ark1'!S5380</f>
        <v>0</v>
      </c>
      <c r="I3572" s="222" t="str">
        <f>+IF(G3572=0,"",'Ark1'!AA5380)</f>
        <v/>
      </c>
      <c r="J3572" s="222" t="str">
        <f>+IF(G3572=0,"",'Ark1'!AB5380)</f>
        <v/>
      </c>
      <c r="K3572" s="114" t="str">
        <f>+IF(G3572=0,"",'Ark1'!U5380)</f>
        <v/>
      </c>
      <c r="L3572" s="222" t="str">
        <f>+IF(G3572=0,"",'Ark1'!W5380)</f>
        <v/>
      </c>
      <c r="M3572" s="222" t="str">
        <f>+IF(G3572=0,"",'Ark1'!X5380)</f>
        <v/>
      </c>
      <c r="N3572" s="114" t="str">
        <f>+IF(G3572=0,"",'Ark1'!Y5380)</f>
        <v/>
      </c>
      <c r="O3572" s="116" t="str">
        <f>+IF(G3572=0,"",'Ark1'!Z5380)</f>
        <v/>
      </c>
      <c r="P3572" s="116" t="str">
        <f t="shared" si="58"/>
        <v/>
      </c>
      <c r="Q3572" s="114" t="str">
        <f>+IF(G3572=0,"",'Ark1'!T5380)</f>
        <v/>
      </c>
      <c r="R3572" s="222" t="str">
        <f>+IF(G3572=0,"",'Ark1'!V5380)</f>
        <v/>
      </c>
      <c r="S3572" s="32"/>
    </row>
    <row r="3573" spans="1:24" x14ac:dyDescent="0.5">
      <c r="A3573" s="32"/>
      <c r="B3573" s="297" t="str">
        <f>+IF(E3573=2012,VLOOKUP(D3573,K_navn!$A$2:$C$359,2),"")</f>
        <v/>
      </c>
      <c r="C3573" s="297" t="str">
        <f>+IF(E3573=2012,VLOOKUP(D3573,K_navn!$A$2:$C$359,3),"")</f>
        <v/>
      </c>
      <c r="D3573" s="115">
        <f>+'Ark1'!P5381</f>
        <v>5405</v>
      </c>
      <c r="E3573" s="115">
        <f>+'Ark1'!C5381</f>
        <v>2021</v>
      </c>
      <c r="F3573" s="116" t="str">
        <f>+IF('Ark1'!Q5381=0,"",'Ark1'!Q5381)</f>
        <v/>
      </c>
      <c r="G3573" s="116">
        <f>+'Ark1'!R5381</f>
        <v>0</v>
      </c>
      <c r="H3573" s="116">
        <f>+'Ark1'!S5381</f>
        <v>0</v>
      </c>
      <c r="I3573" s="222" t="str">
        <f>+IF(G3573=0,"",'Ark1'!AA5381)</f>
        <v/>
      </c>
      <c r="J3573" s="222" t="str">
        <f>+IF(G3573=0,"",'Ark1'!AB5381)</f>
        <v/>
      </c>
      <c r="K3573" s="114" t="str">
        <f>+IF(G3573=0,"",'Ark1'!U5381)</f>
        <v/>
      </c>
      <c r="L3573" s="222" t="str">
        <f>+IF(G3573=0,"",'Ark1'!W5381)</f>
        <v/>
      </c>
      <c r="M3573" s="222" t="str">
        <f>+IF(G3573=0,"",'Ark1'!X5381)</f>
        <v/>
      </c>
      <c r="N3573" s="114" t="str">
        <f>+IF(G3573=0,"",'Ark1'!Y5381)</f>
        <v/>
      </c>
      <c r="O3573" s="116" t="str">
        <f>+IF(G3573=0,"",'Ark1'!Z5381)</f>
        <v/>
      </c>
      <c r="P3573" s="116" t="str">
        <f t="shared" si="58"/>
        <v/>
      </c>
      <c r="Q3573" s="114" t="str">
        <f>+IF(G3573=0,"",'Ark1'!T5381)</f>
        <v/>
      </c>
      <c r="R3573" s="222" t="str">
        <f>+IF(G3573=0,"",'Ark1'!V5381)</f>
        <v/>
      </c>
      <c r="S3573" s="32"/>
    </row>
    <row r="3574" spans="1:24" x14ac:dyDescent="0.5">
      <c r="A3574" s="32"/>
      <c r="B3574" s="297" t="str">
        <f>+IF(E3574=2012,VLOOKUP(D3574,K_navn!$A$2:$C$359,2),"")</f>
        <v/>
      </c>
      <c r="C3574" s="297" t="str">
        <f>+IF(E3574=2012,VLOOKUP(D3574,K_navn!$A$2:$C$359,3),"")</f>
        <v/>
      </c>
      <c r="D3574" s="115">
        <f>+'Ark1'!P5382</f>
        <v>5405</v>
      </c>
      <c r="E3574" s="115">
        <f>+'Ark1'!C5382</f>
        <v>2022</v>
      </c>
      <c r="F3574" s="116" t="str">
        <f>+IF('Ark1'!Q5382=0,"",'Ark1'!Q5382)</f>
        <v/>
      </c>
      <c r="G3574" s="116">
        <f>+'Ark1'!R5382</f>
        <v>0</v>
      </c>
      <c r="H3574" s="116">
        <f>+'Ark1'!S5382</f>
        <v>0</v>
      </c>
      <c r="I3574" s="222" t="str">
        <f>+IF(G3574=0,"",'Ark1'!AA5382)</f>
        <v/>
      </c>
      <c r="J3574" s="222" t="str">
        <f>+IF(G3574=0,"",'Ark1'!AB5382)</f>
        <v/>
      </c>
      <c r="K3574" s="114" t="str">
        <f>+IF(G3574=0,"",'Ark1'!U5382)</f>
        <v/>
      </c>
      <c r="L3574" s="222" t="str">
        <f>+IF(G3574=0,"",'Ark1'!W5382)</f>
        <v/>
      </c>
      <c r="M3574" s="222" t="str">
        <f>+IF(G3574=0,"",'Ark1'!X5382)</f>
        <v/>
      </c>
      <c r="N3574" s="114" t="str">
        <f>+IF(G3574=0,"",'Ark1'!Y5382)</f>
        <v/>
      </c>
      <c r="O3574" s="116" t="str">
        <f>+IF(G3574=0,"",'Ark1'!Z5382)</f>
        <v/>
      </c>
      <c r="P3574" s="116" t="str">
        <f t="shared" si="58"/>
        <v/>
      </c>
      <c r="Q3574" s="114" t="str">
        <f>+IF(G3574=0,"",'Ark1'!T5382)</f>
        <v/>
      </c>
      <c r="R3574" s="222" t="str">
        <f>+IF(G3574=0,"",'Ark1'!V5382)</f>
        <v/>
      </c>
      <c r="S3574" s="32"/>
    </row>
    <row r="3575" spans="1:24" x14ac:dyDescent="0.5">
      <c r="A3575" s="32"/>
      <c r="B3575" s="297" t="str">
        <f>+IF(E3575=2012,VLOOKUP(D3575,K_navn!$A$2:$C$359,2),"")</f>
        <v>Hammerfest</v>
      </c>
      <c r="C3575" s="297" t="str">
        <f>+IF(E3575=2012,VLOOKUP(D3575,K_navn!$A$2:$C$359,3),"")</f>
        <v>Finnmark og Troms</v>
      </c>
      <c r="D3575" s="115">
        <f>+'Ark1'!P5383</f>
        <v>5406</v>
      </c>
      <c r="E3575" s="115">
        <f>+'Ark1'!C5383</f>
        <v>2012</v>
      </c>
      <c r="F3575" s="116" t="str">
        <f>+IF('Ark1'!Q5383=0,"",'Ark1'!Q5383)</f>
        <v/>
      </c>
      <c r="G3575" s="116">
        <f>+'Ark1'!R5383</f>
        <v>0</v>
      </c>
      <c r="H3575" s="116">
        <f>+'Ark1'!S5383</f>
        <v>0</v>
      </c>
      <c r="I3575" s="222" t="str">
        <f>+IF(G3575=0,"",'Ark1'!AA5383)</f>
        <v/>
      </c>
      <c r="J3575" s="222" t="str">
        <f>+IF(G3575=0,"",'Ark1'!AB5383)</f>
        <v/>
      </c>
      <c r="K3575" s="114" t="str">
        <f>+IF(G3575=0,"",'Ark1'!U5383)</f>
        <v/>
      </c>
      <c r="L3575" s="222" t="str">
        <f>+IF(G3575=0,"",'Ark1'!W5383)</f>
        <v/>
      </c>
      <c r="M3575" s="222" t="str">
        <f>+IF(G3575=0,"",'Ark1'!X5383)</f>
        <v/>
      </c>
      <c r="N3575" s="114" t="str">
        <f>+IF(G3575=0,"",'Ark1'!Y5383)</f>
        <v/>
      </c>
      <c r="O3575" s="116" t="str">
        <f>+IF(G3575=0,"",'Ark1'!Z5383)</f>
        <v/>
      </c>
      <c r="P3575" s="116" t="str">
        <f t="shared" si="58"/>
        <v/>
      </c>
      <c r="Q3575" s="114" t="str">
        <f>+IF(G3575=0,"",'Ark1'!T5383)</f>
        <v/>
      </c>
      <c r="R3575" s="222" t="str">
        <f>+IF(G3575=0,"",'Ark1'!V5383)</f>
        <v/>
      </c>
      <c r="S3575" s="32"/>
    </row>
    <row r="3576" spans="1:24" x14ac:dyDescent="0.5">
      <c r="A3576" s="32"/>
      <c r="B3576" s="297" t="str">
        <f>+IF(E3576=2012,VLOOKUP(D3576,K_navn!$A$2:$C$359,2),"")</f>
        <v/>
      </c>
      <c r="C3576" s="297" t="str">
        <f>+IF(E3576=2012,VLOOKUP(D3576,K_navn!$A$2:$C$359,3),"")</f>
        <v/>
      </c>
      <c r="D3576" s="115">
        <f>+'Ark1'!P5384</f>
        <v>5406</v>
      </c>
      <c r="E3576" s="115">
        <f>+'Ark1'!C5384</f>
        <v>2013</v>
      </c>
      <c r="F3576" s="116" t="str">
        <f>+IF('Ark1'!Q5384=0,"",'Ark1'!Q5384)</f>
        <v/>
      </c>
      <c r="G3576" s="116">
        <f>+'Ark1'!R5384</f>
        <v>0</v>
      </c>
      <c r="H3576" s="116">
        <f>+'Ark1'!S5384</f>
        <v>0</v>
      </c>
      <c r="I3576" s="222" t="str">
        <f>+IF(G3576=0,"",'Ark1'!AA5384)</f>
        <v/>
      </c>
      <c r="J3576" s="222" t="str">
        <f>+IF(G3576=0,"",'Ark1'!AB5384)</f>
        <v/>
      </c>
      <c r="K3576" s="114" t="str">
        <f>+IF(G3576=0,"",'Ark1'!U5384)</f>
        <v/>
      </c>
      <c r="L3576" s="222" t="str">
        <f>+IF(G3576=0,"",'Ark1'!W5384)</f>
        <v/>
      </c>
      <c r="M3576" s="222" t="str">
        <f>+IF(G3576=0,"",'Ark1'!X5384)</f>
        <v/>
      </c>
      <c r="N3576" s="114" t="str">
        <f>+IF(G3576=0,"",'Ark1'!Y5384)</f>
        <v/>
      </c>
      <c r="O3576" s="116" t="str">
        <f>+IF(G3576=0,"",'Ark1'!Z5384)</f>
        <v/>
      </c>
      <c r="P3576" s="116" t="str">
        <f t="shared" si="58"/>
        <v/>
      </c>
      <c r="Q3576" s="114" t="str">
        <f>+IF(G3576=0,"",'Ark1'!T5384)</f>
        <v/>
      </c>
      <c r="R3576" s="222" t="str">
        <f>+IF(G3576=0,"",'Ark1'!V5384)</f>
        <v/>
      </c>
      <c r="S3576" s="32"/>
    </row>
    <row r="3577" spans="1:24" x14ac:dyDescent="0.5">
      <c r="A3577" s="32"/>
      <c r="B3577" s="297" t="str">
        <f>+IF(E3577=2012,VLOOKUP(D3577,K_navn!$A$2:$C$359,2),"")</f>
        <v/>
      </c>
      <c r="C3577" s="297" t="str">
        <f>+IF(E3577=2012,VLOOKUP(D3577,K_navn!$A$2:$C$359,3),"")</f>
        <v/>
      </c>
      <c r="D3577" s="115">
        <f>+'Ark1'!P5385</f>
        <v>5406</v>
      </c>
      <c r="E3577" s="115">
        <f>+'Ark1'!C5385</f>
        <v>2014</v>
      </c>
      <c r="F3577" s="116" t="str">
        <f>+IF('Ark1'!Q5385=0,"",'Ark1'!Q5385)</f>
        <v/>
      </c>
      <c r="G3577" s="116">
        <f>+'Ark1'!R5385</f>
        <v>0</v>
      </c>
      <c r="H3577" s="116">
        <f>+'Ark1'!S5385</f>
        <v>0</v>
      </c>
      <c r="I3577" s="222" t="str">
        <f>+IF(G3577=0,"",'Ark1'!AA5385)</f>
        <v/>
      </c>
      <c r="J3577" s="222" t="str">
        <f>+IF(G3577=0,"",'Ark1'!AB5385)</f>
        <v/>
      </c>
      <c r="K3577" s="114" t="str">
        <f>+IF(G3577=0,"",'Ark1'!U5385)</f>
        <v/>
      </c>
      <c r="L3577" s="222" t="str">
        <f>+IF(G3577=0,"",'Ark1'!W5385)</f>
        <v/>
      </c>
      <c r="M3577" s="222" t="str">
        <f>+IF(G3577=0,"",'Ark1'!X5385)</f>
        <v/>
      </c>
      <c r="N3577" s="114" t="str">
        <f>+IF(G3577=0,"",'Ark1'!Y5385)</f>
        <v/>
      </c>
      <c r="O3577" s="116" t="str">
        <f>+IF(G3577=0,"",'Ark1'!Z5385)</f>
        <v/>
      </c>
      <c r="P3577" s="116" t="str">
        <f t="shared" si="58"/>
        <v/>
      </c>
      <c r="Q3577" s="114" t="str">
        <f>+IF(G3577=0,"",'Ark1'!T5385)</f>
        <v/>
      </c>
      <c r="R3577" s="222" t="str">
        <f>+IF(G3577=0,"",'Ark1'!V5385)</f>
        <v/>
      </c>
      <c r="S3577" s="32"/>
    </row>
    <row r="3578" spans="1:24" x14ac:dyDescent="0.5">
      <c r="A3578" s="32"/>
      <c r="B3578" s="297" t="str">
        <f>+IF(E3578=2012,VLOOKUP(D3578,K_navn!$A$2:$C$359,2),"")</f>
        <v/>
      </c>
      <c r="C3578" s="297" t="str">
        <f>+IF(E3578=2012,VLOOKUP(D3578,K_navn!$A$2:$C$359,3),"")</f>
        <v/>
      </c>
      <c r="D3578" s="115">
        <f>+'Ark1'!P5386</f>
        <v>5406</v>
      </c>
      <c r="E3578" s="115">
        <f>+'Ark1'!C5386</f>
        <v>2015</v>
      </c>
      <c r="F3578" s="116" t="str">
        <f>+IF('Ark1'!Q5386=0,"",'Ark1'!Q5386)</f>
        <v/>
      </c>
      <c r="G3578" s="116">
        <f>+'Ark1'!R5386</f>
        <v>0</v>
      </c>
      <c r="H3578" s="116">
        <f>+'Ark1'!S5386</f>
        <v>0</v>
      </c>
      <c r="I3578" s="222" t="str">
        <f>+IF(G3578=0,"",'Ark1'!AA5386)</f>
        <v/>
      </c>
      <c r="J3578" s="222" t="str">
        <f>+IF(G3578=0,"",'Ark1'!AB5386)</f>
        <v/>
      </c>
      <c r="K3578" s="114" t="str">
        <f>+IF(G3578=0,"",'Ark1'!U5386)</f>
        <v/>
      </c>
      <c r="L3578" s="222" t="str">
        <f>+IF(G3578=0,"",'Ark1'!W5386)</f>
        <v/>
      </c>
      <c r="M3578" s="222" t="str">
        <f>+IF(G3578=0,"",'Ark1'!X5386)</f>
        <v/>
      </c>
      <c r="N3578" s="114" t="str">
        <f>+IF(G3578=0,"",'Ark1'!Y5386)</f>
        <v/>
      </c>
      <c r="O3578" s="116" t="str">
        <f>+IF(G3578=0,"",'Ark1'!Z5386)</f>
        <v/>
      </c>
      <c r="P3578" s="116" t="str">
        <f t="shared" si="58"/>
        <v/>
      </c>
      <c r="Q3578" s="114" t="str">
        <f>+IF(G3578=0,"",'Ark1'!T5386)</f>
        <v/>
      </c>
      <c r="R3578" s="222" t="str">
        <f>+IF(G3578=0,"",'Ark1'!V5386)</f>
        <v/>
      </c>
      <c r="S3578" s="32"/>
    </row>
    <row r="3579" spans="1:24" x14ac:dyDescent="0.5">
      <c r="A3579" s="32"/>
      <c r="B3579" s="297" t="str">
        <f>+IF(E3579=2012,VLOOKUP(D3579,K_navn!$A$2:$C$359,2),"")</f>
        <v/>
      </c>
      <c r="C3579" s="297" t="str">
        <f>+IF(E3579=2012,VLOOKUP(D3579,K_navn!$A$2:$C$359,3),"")</f>
        <v/>
      </c>
      <c r="D3579" s="115">
        <f>+'Ark1'!P5387</f>
        <v>5406</v>
      </c>
      <c r="E3579" s="115">
        <f>+'Ark1'!C5387</f>
        <v>2016</v>
      </c>
      <c r="F3579" s="116" t="str">
        <f>+IF('Ark1'!Q5387=0,"",'Ark1'!Q5387)</f>
        <v/>
      </c>
      <c r="G3579" s="116">
        <f>+'Ark1'!R5387</f>
        <v>0</v>
      </c>
      <c r="H3579" s="116">
        <f>+'Ark1'!S5387</f>
        <v>0</v>
      </c>
      <c r="I3579" s="222" t="str">
        <f>+IF(G3579=0,"",'Ark1'!AA5387)</f>
        <v/>
      </c>
      <c r="J3579" s="222" t="str">
        <f>+IF(G3579=0,"",'Ark1'!AB5387)</f>
        <v/>
      </c>
      <c r="K3579" s="114" t="str">
        <f>+IF(G3579=0,"",'Ark1'!U5387)</f>
        <v/>
      </c>
      <c r="L3579" s="222" t="str">
        <f>+IF(G3579=0,"",'Ark1'!W5387)</f>
        <v/>
      </c>
      <c r="M3579" s="222" t="str">
        <f>+IF(G3579=0,"",'Ark1'!X5387)</f>
        <v/>
      </c>
      <c r="N3579" s="114" t="str">
        <f>+IF(G3579=0,"",'Ark1'!Y5387)</f>
        <v/>
      </c>
      <c r="O3579" s="116" t="str">
        <f>+IF(G3579=0,"",'Ark1'!Z5387)</f>
        <v/>
      </c>
      <c r="P3579" s="116" t="str">
        <f t="shared" si="58"/>
        <v/>
      </c>
      <c r="Q3579" s="114" t="str">
        <f>+IF(G3579=0,"",'Ark1'!T5387)</f>
        <v/>
      </c>
      <c r="R3579" s="222" t="str">
        <f>+IF(G3579=0,"",'Ark1'!V5387)</f>
        <v/>
      </c>
      <c r="S3579" s="32"/>
    </row>
    <row r="3580" spans="1:24" x14ac:dyDescent="0.5">
      <c r="A3580" s="32"/>
      <c r="B3580" s="297" t="str">
        <f>+IF(E3580=2012,VLOOKUP(D3580,K_navn!$A$2:$C$359,2),"")</f>
        <v/>
      </c>
      <c r="C3580" s="297" t="str">
        <f>+IF(E3580=2012,VLOOKUP(D3580,K_navn!$A$2:$C$359,3),"")</f>
        <v/>
      </c>
      <c r="D3580" s="115">
        <f>+'Ark1'!P5388</f>
        <v>5406</v>
      </c>
      <c r="E3580" s="115">
        <f>+'Ark1'!C5388</f>
        <v>2017</v>
      </c>
      <c r="F3580" s="116" t="str">
        <f>+IF('Ark1'!Q5388=0,"",'Ark1'!Q5388)</f>
        <v/>
      </c>
      <c r="G3580" s="116">
        <f>+'Ark1'!R5388</f>
        <v>0</v>
      </c>
      <c r="H3580" s="116">
        <f>+'Ark1'!S5388</f>
        <v>0</v>
      </c>
      <c r="I3580" s="222" t="str">
        <f>+IF(G3580=0,"",'Ark1'!AA5388)</f>
        <v/>
      </c>
      <c r="J3580" s="222" t="str">
        <f>+IF(G3580=0,"",'Ark1'!AB5388)</f>
        <v/>
      </c>
      <c r="K3580" s="114" t="str">
        <f>+IF(G3580=0,"",'Ark1'!U5388)</f>
        <v/>
      </c>
      <c r="L3580" s="222" t="str">
        <f>+IF(G3580=0,"",'Ark1'!W5388)</f>
        <v/>
      </c>
      <c r="M3580" s="222" t="str">
        <f>+IF(G3580=0,"",'Ark1'!X5388)</f>
        <v/>
      </c>
      <c r="N3580" s="114" t="str">
        <f>+IF(G3580=0,"",'Ark1'!Y5388)</f>
        <v/>
      </c>
      <c r="O3580" s="116" t="str">
        <f>+IF(G3580=0,"",'Ark1'!Z5388)</f>
        <v/>
      </c>
      <c r="P3580" s="116" t="str">
        <f t="shared" si="58"/>
        <v/>
      </c>
      <c r="Q3580" s="114" t="str">
        <f>+IF(G3580=0,"",'Ark1'!T5388)</f>
        <v/>
      </c>
      <c r="R3580" s="222" t="str">
        <f>+IF(G3580=0,"",'Ark1'!V5388)</f>
        <v/>
      </c>
      <c r="S3580" s="32"/>
    </row>
    <row r="3581" spans="1:24" x14ac:dyDescent="0.5">
      <c r="A3581" s="32"/>
      <c r="B3581" s="297" t="str">
        <f>+IF(E3581=2012,VLOOKUP(D3581,K_navn!$A$2:$C$359,2),"")</f>
        <v/>
      </c>
      <c r="C3581" s="297" t="str">
        <f>+IF(E3581=2012,VLOOKUP(D3581,K_navn!$A$2:$C$359,3),"")</f>
        <v/>
      </c>
      <c r="D3581" s="115">
        <f>+'Ark1'!P5389</f>
        <v>5406</v>
      </c>
      <c r="E3581" s="115">
        <f>+'Ark1'!C5389</f>
        <v>2018</v>
      </c>
      <c r="F3581" s="116" t="str">
        <f>+IF('Ark1'!Q5389=0,"",'Ark1'!Q5389)</f>
        <v/>
      </c>
      <c r="G3581" s="116">
        <f>+'Ark1'!R5389</f>
        <v>0</v>
      </c>
      <c r="H3581" s="116">
        <f>+'Ark1'!S5389</f>
        <v>0</v>
      </c>
      <c r="I3581" s="222" t="str">
        <f>+IF(G3581=0,"",'Ark1'!AA5389)</f>
        <v/>
      </c>
      <c r="J3581" s="222" t="str">
        <f>+IF(G3581=0,"",'Ark1'!AB5389)</f>
        <v/>
      </c>
      <c r="K3581" s="114" t="str">
        <f>+IF(G3581=0,"",'Ark1'!U5389)</f>
        <v/>
      </c>
      <c r="L3581" s="222" t="str">
        <f>+IF(G3581=0,"",'Ark1'!W5389)</f>
        <v/>
      </c>
      <c r="M3581" s="222" t="str">
        <f>+IF(G3581=0,"",'Ark1'!X5389)</f>
        <v/>
      </c>
      <c r="N3581" s="114" t="str">
        <f>+IF(G3581=0,"",'Ark1'!Y5389)</f>
        <v/>
      </c>
      <c r="O3581" s="116" t="str">
        <f>+IF(G3581=0,"",'Ark1'!Z5389)</f>
        <v/>
      </c>
      <c r="P3581" s="116" t="str">
        <f t="shared" si="58"/>
        <v/>
      </c>
      <c r="Q3581" s="114" t="str">
        <f>+IF(G3581=0,"",'Ark1'!T5389)</f>
        <v/>
      </c>
      <c r="R3581" s="222" t="str">
        <f>+IF(G3581=0,"",'Ark1'!V5389)</f>
        <v/>
      </c>
      <c r="S3581" s="32"/>
    </row>
    <row r="3582" spans="1:24" s="115" customFormat="1" x14ac:dyDescent="0.5">
      <c r="A3582" s="32"/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114"/>
      <c r="U3582" s="114"/>
      <c r="V3582" s="114"/>
      <c r="W3582" s="114"/>
      <c r="X3582" s="114"/>
    </row>
    <row r="3583" spans="1:24" x14ac:dyDescent="0.5">
      <c r="A3583" s="32"/>
      <c r="B3583" s="297" t="str">
        <f>+IF(E3583=2012,VLOOKUP(D3583,K_navn!$A$2:$C$359,2),"")</f>
        <v/>
      </c>
      <c r="C3583" s="297" t="str">
        <f>+IF(E3583=2012,VLOOKUP(D3583,K_navn!$A$2:$C$359,3),"")</f>
        <v/>
      </c>
      <c r="D3583" s="115">
        <f>+'Ark1'!P5390</f>
        <v>5406</v>
      </c>
      <c r="E3583" s="115">
        <f>+'Ark1'!C5390</f>
        <v>2019</v>
      </c>
      <c r="F3583" s="116" t="str">
        <f>+IF('Ark1'!Q5390=0,"",'Ark1'!Q5390)</f>
        <v/>
      </c>
      <c r="G3583" s="116">
        <f>+'Ark1'!R5390</f>
        <v>0</v>
      </c>
      <c r="H3583" s="116">
        <f>+'Ark1'!S5390</f>
        <v>0</v>
      </c>
      <c r="I3583" s="222" t="str">
        <f>+IF(G3583=0,"",'Ark1'!AA5390)</f>
        <v/>
      </c>
      <c r="J3583" s="222" t="str">
        <f>+IF(G3583=0,"",'Ark1'!AB5390)</f>
        <v/>
      </c>
      <c r="K3583" s="114" t="str">
        <f>+IF(G3583=0,"",'Ark1'!U5390)</f>
        <v/>
      </c>
      <c r="L3583" s="222" t="str">
        <f>+IF(G3583=0,"",'Ark1'!W5390)</f>
        <v/>
      </c>
      <c r="M3583" s="222" t="str">
        <f>+IF(G3583=0,"",'Ark1'!X5390)</f>
        <v/>
      </c>
      <c r="N3583" s="114" t="str">
        <f>+IF(G3583=0,"",'Ark1'!Y5390)</f>
        <v/>
      </c>
      <c r="O3583" s="116" t="str">
        <f>+IF(G3583=0,"",'Ark1'!Z5390)</f>
        <v/>
      </c>
      <c r="P3583" s="116" t="str">
        <f t="shared" si="58"/>
        <v/>
      </c>
      <c r="Q3583" s="114" t="str">
        <f>+IF(G3583=0,"",'Ark1'!T5390)</f>
        <v/>
      </c>
      <c r="R3583" s="222" t="str">
        <f>+IF(G3583=0,"",'Ark1'!V5390)</f>
        <v/>
      </c>
      <c r="S3583" s="32"/>
    </row>
    <row r="3584" spans="1:24" x14ac:dyDescent="0.5">
      <c r="A3584" s="32"/>
      <c r="B3584" s="297" t="str">
        <f>+IF(E3584=2012,VLOOKUP(D3584,K_navn!$A$2:$C$359,2),"")</f>
        <v/>
      </c>
      <c r="C3584" s="297" t="str">
        <f>+IF(E3584=2012,VLOOKUP(D3584,K_navn!$A$2:$C$359,3),"")</f>
        <v/>
      </c>
      <c r="D3584" s="115">
        <f>+'Ark1'!P5391</f>
        <v>5406</v>
      </c>
      <c r="E3584" s="115">
        <f>+'Ark1'!C5391</f>
        <v>2020</v>
      </c>
      <c r="F3584" s="116" t="str">
        <f>+IF('Ark1'!Q5391=0,"",'Ark1'!Q5391)</f>
        <v/>
      </c>
      <c r="G3584" s="116">
        <f>+'Ark1'!R5391</f>
        <v>0</v>
      </c>
      <c r="H3584" s="116">
        <f>+'Ark1'!S5391</f>
        <v>0</v>
      </c>
      <c r="I3584" s="222" t="str">
        <f>+IF(G3584=0,"",'Ark1'!AA5391)</f>
        <v/>
      </c>
      <c r="J3584" s="222" t="str">
        <f>+IF(G3584=0,"",'Ark1'!AB5391)</f>
        <v/>
      </c>
      <c r="K3584" s="114" t="str">
        <f>+IF(G3584=0,"",'Ark1'!U5391)</f>
        <v/>
      </c>
      <c r="L3584" s="222" t="str">
        <f>+IF(G3584=0,"",'Ark1'!W5391)</f>
        <v/>
      </c>
      <c r="M3584" s="222" t="str">
        <f>+IF(G3584=0,"",'Ark1'!X5391)</f>
        <v/>
      </c>
      <c r="N3584" s="114" t="str">
        <f>+IF(G3584=0,"",'Ark1'!Y5391)</f>
        <v/>
      </c>
      <c r="O3584" s="116" t="str">
        <f>+IF(G3584=0,"",'Ark1'!Z5391)</f>
        <v/>
      </c>
      <c r="P3584" s="116" t="str">
        <f t="shared" si="58"/>
        <v/>
      </c>
      <c r="Q3584" s="114" t="str">
        <f>+IF(G3584=0,"",'Ark1'!T5391)</f>
        <v/>
      </c>
      <c r="R3584" s="222" t="str">
        <f>+IF(G3584=0,"",'Ark1'!V5391)</f>
        <v/>
      </c>
      <c r="S3584" s="32"/>
    </row>
    <row r="3585" spans="1:19" x14ac:dyDescent="0.5">
      <c r="A3585" s="32"/>
      <c r="B3585" s="297" t="str">
        <f>+IF(E3585=2012,VLOOKUP(D3585,K_navn!$A$2:$C$359,2),"")</f>
        <v/>
      </c>
      <c r="C3585" s="297" t="str">
        <f>+IF(E3585=2012,VLOOKUP(D3585,K_navn!$A$2:$C$359,3),"")</f>
        <v/>
      </c>
      <c r="D3585" s="115">
        <f>+'Ark1'!P5392</f>
        <v>5406</v>
      </c>
      <c r="E3585" s="115">
        <f>+'Ark1'!C5392</f>
        <v>2021</v>
      </c>
      <c r="F3585" s="116" t="str">
        <f>+IF('Ark1'!Q5392=0,"",'Ark1'!Q5392)</f>
        <v/>
      </c>
      <c r="G3585" s="116">
        <f>+'Ark1'!R5392</f>
        <v>0</v>
      </c>
      <c r="H3585" s="116">
        <f>+'Ark1'!S5392</f>
        <v>0</v>
      </c>
      <c r="I3585" s="222" t="str">
        <f>+IF(G3585=0,"",'Ark1'!AA5392)</f>
        <v/>
      </c>
      <c r="J3585" s="222" t="str">
        <f>+IF(G3585=0,"",'Ark1'!AB5392)</f>
        <v/>
      </c>
      <c r="K3585" s="114" t="str">
        <f>+IF(G3585=0,"",'Ark1'!U5392)</f>
        <v/>
      </c>
      <c r="L3585" s="222" t="str">
        <f>+IF(G3585=0,"",'Ark1'!W5392)</f>
        <v/>
      </c>
      <c r="M3585" s="222" t="str">
        <f>+IF(G3585=0,"",'Ark1'!X5392)</f>
        <v/>
      </c>
      <c r="N3585" s="114" t="str">
        <f>+IF(G3585=0,"",'Ark1'!Y5392)</f>
        <v/>
      </c>
      <c r="O3585" s="116" t="str">
        <f>+IF(G3585=0,"",'Ark1'!Z5392)</f>
        <v/>
      </c>
      <c r="P3585" s="116" t="str">
        <f t="shared" si="58"/>
        <v/>
      </c>
      <c r="Q3585" s="114" t="str">
        <f>+IF(G3585=0,"",'Ark1'!T5392)</f>
        <v/>
      </c>
      <c r="R3585" s="222" t="str">
        <f>+IF(G3585=0,"",'Ark1'!V5392)</f>
        <v/>
      </c>
      <c r="S3585" s="32"/>
    </row>
    <row r="3586" spans="1:19" x14ac:dyDescent="0.5">
      <c r="A3586" s="32"/>
      <c r="B3586" s="297" t="str">
        <f>+IF(E3586=2012,VLOOKUP(D3586,K_navn!$A$2:$C$359,2),"")</f>
        <v/>
      </c>
      <c r="C3586" s="297" t="str">
        <f>+IF(E3586=2012,VLOOKUP(D3586,K_navn!$A$2:$C$359,3),"")</f>
        <v/>
      </c>
      <c r="D3586" s="115">
        <f>+'Ark1'!P5393</f>
        <v>5406</v>
      </c>
      <c r="E3586" s="115">
        <f>+'Ark1'!C5393</f>
        <v>2022</v>
      </c>
      <c r="F3586" s="116" t="str">
        <f>+IF('Ark1'!Q5393=0,"",'Ark1'!Q5393)</f>
        <v/>
      </c>
      <c r="G3586" s="116">
        <f>+'Ark1'!R5393</f>
        <v>0</v>
      </c>
      <c r="H3586" s="116">
        <f>+'Ark1'!S5393</f>
        <v>0</v>
      </c>
      <c r="I3586" s="222" t="str">
        <f>+IF(G3586=0,"",'Ark1'!AA5393)</f>
        <v/>
      </c>
      <c r="J3586" s="222" t="str">
        <f>+IF(G3586=0,"",'Ark1'!AB5393)</f>
        <v/>
      </c>
      <c r="K3586" s="114" t="str">
        <f>+IF(G3586=0,"",'Ark1'!U5393)</f>
        <v/>
      </c>
      <c r="L3586" s="222" t="str">
        <f>+IF(G3586=0,"",'Ark1'!W5393)</f>
        <v/>
      </c>
      <c r="M3586" s="222" t="str">
        <f>+IF(G3586=0,"",'Ark1'!X5393)</f>
        <v/>
      </c>
      <c r="N3586" s="114" t="str">
        <f>+IF(G3586=0,"",'Ark1'!Y5393)</f>
        <v/>
      </c>
      <c r="O3586" s="116" t="str">
        <f>+IF(G3586=0,"",'Ark1'!Z5393)</f>
        <v/>
      </c>
      <c r="P3586" s="116" t="str">
        <f t="shared" si="58"/>
        <v/>
      </c>
      <c r="Q3586" s="114" t="str">
        <f>+IF(G3586=0,"",'Ark1'!T5393)</f>
        <v/>
      </c>
      <c r="R3586" s="222" t="str">
        <f>+IF(G3586=0,"",'Ark1'!V5393)</f>
        <v/>
      </c>
      <c r="S3586" s="32"/>
    </row>
    <row r="3587" spans="1:19" x14ac:dyDescent="0.5">
      <c r="A3587" s="32"/>
      <c r="B3587" s="297" t="str">
        <f>+IF(E3587=2012,VLOOKUP(D3587,K_navn!$A$2:$C$359,2),"")</f>
        <v>Kvæfjord</v>
      </c>
      <c r="C3587" s="297" t="str">
        <f>+IF(E3587=2012,VLOOKUP(D3587,K_navn!$A$2:$C$359,3),"")</f>
        <v>Finnmark og Troms</v>
      </c>
      <c r="D3587" s="115">
        <f>+'Ark1'!P5394</f>
        <v>5411</v>
      </c>
      <c r="E3587" s="115">
        <f>+'Ark1'!C5394</f>
        <v>2012</v>
      </c>
      <c r="F3587" s="116" t="str">
        <f>+IF('Ark1'!Q5394=0,"",'Ark1'!Q5394)</f>
        <v/>
      </c>
      <c r="G3587" s="116">
        <f>+'Ark1'!R5394</f>
        <v>0</v>
      </c>
      <c r="H3587" s="116">
        <f>+'Ark1'!S5394</f>
        <v>0</v>
      </c>
      <c r="I3587" s="222" t="str">
        <f>+IF(G3587=0,"",'Ark1'!AA5394)</f>
        <v/>
      </c>
      <c r="J3587" s="222" t="str">
        <f>+IF(G3587=0,"",'Ark1'!AB5394)</f>
        <v/>
      </c>
      <c r="K3587" s="114" t="str">
        <f>+IF(G3587=0,"",'Ark1'!U5394)</f>
        <v/>
      </c>
      <c r="L3587" s="222" t="str">
        <f>+IF(G3587=0,"",'Ark1'!W5394)</f>
        <v/>
      </c>
      <c r="M3587" s="222" t="str">
        <f>+IF(G3587=0,"",'Ark1'!X5394)</f>
        <v/>
      </c>
      <c r="N3587" s="114" t="str">
        <f>+IF(G3587=0,"",'Ark1'!Y5394)</f>
        <v/>
      </c>
      <c r="O3587" s="116" t="str">
        <f>+IF(G3587=0,"",'Ark1'!Z5394)</f>
        <v/>
      </c>
      <c r="P3587" s="116" t="str">
        <f t="shared" si="58"/>
        <v/>
      </c>
      <c r="Q3587" s="114" t="str">
        <f>+IF(G3587=0,"",'Ark1'!T5394)</f>
        <v/>
      </c>
      <c r="R3587" s="222" t="str">
        <f>+IF(G3587=0,"",'Ark1'!V5394)</f>
        <v/>
      </c>
      <c r="S3587" s="32"/>
    </row>
    <row r="3588" spans="1:19" x14ac:dyDescent="0.5">
      <c r="A3588" s="32"/>
      <c r="B3588" s="297" t="str">
        <f>+IF(E3588=2012,VLOOKUP(D3588,K_navn!$A$2:$C$359,2),"")</f>
        <v/>
      </c>
      <c r="C3588" s="297" t="str">
        <f>+IF(E3588=2012,VLOOKUP(D3588,K_navn!$A$2:$C$359,3),"")</f>
        <v/>
      </c>
      <c r="D3588" s="115">
        <f>+'Ark1'!P5395</f>
        <v>5411</v>
      </c>
      <c r="E3588" s="115">
        <f>+'Ark1'!C5395</f>
        <v>2013</v>
      </c>
      <c r="F3588" s="116" t="str">
        <f>+IF('Ark1'!Q5395=0,"",'Ark1'!Q5395)</f>
        <v/>
      </c>
      <c r="G3588" s="116">
        <f>+'Ark1'!R5395</f>
        <v>0</v>
      </c>
      <c r="H3588" s="116">
        <f>+'Ark1'!S5395</f>
        <v>0</v>
      </c>
      <c r="I3588" s="222" t="str">
        <f>+IF(G3588=0,"",'Ark1'!AA5395)</f>
        <v/>
      </c>
      <c r="J3588" s="222" t="str">
        <f>+IF(G3588=0,"",'Ark1'!AB5395)</f>
        <v/>
      </c>
      <c r="K3588" s="114" t="str">
        <f>+IF(G3588=0,"",'Ark1'!U5395)</f>
        <v/>
      </c>
      <c r="L3588" s="222" t="str">
        <f>+IF(G3588=0,"",'Ark1'!W5395)</f>
        <v/>
      </c>
      <c r="M3588" s="222" t="str">
        <f>+IF(G3588=0,"",'Ark1'!X5395)</f>
        <v/>
      </c>
      <c r="N3588" s="114" t="str">
        <f>+IF(G3588=0,"",'Ark1'!Y5395)</f>
        <v/>
      </c>
      <c r="O3588" s="116" t="str">
        <f>+IF(G3588=0,"",'Ark1'!Z5395)</f>
        <v/>
      </c>
      <c r="P3588" s="116" t="str">
        <f t="shared" si="58"/>
        <v/>
      </c>
      <c r="Q3588" s="114" t="str">
        <f>+IF(G3588=0,"",'Ark1'!T5395)</f>
        <v/>
      </c>
      <c r="R3588" s="222" t="str">
        <f>+IF(G3588=0,"",'Ark1'!V5395)</f>
        <v/>
      </c>
      <c r="S3588" s="32"/>
    </row>
    <row r="3589" spans="1:19" x14ac:dyDescent="0.5">
      <c r="A3589" s="32"/>
      <c r="B3589" s="297" t="str">
        <f>+IF(E3589=2012,VLOOKUP(D3589,K_navn!$A$2:$C$359,2),"")</f>
        <v/>
      </c>
      <c r="C3589" s="297" t="str">
        <f>+IF(E3589=2012,VLOOKUP(D3589,K_navn!$A$2:$C$359,3),"")</f>
        <v/>
      </c>
      <c r="D3589" s="115">
        <f>+'Ark1'!P5396</f>
        <v>5411</v>
      </c>
      <c r="E3589" s="115">
        <f>+'Ark1'!C5396</f>
        <v>2014</v>
      </c>
      <c r="F3589" s="116" t="str">
        <f>+IF('Ark1'!Q5396=0,"",'Ark1'!Q5396)</f>
        <v/>
      </c>
      <c r="G3589" s="116">
        <f>+'Ark1'!R5396</f>
        <v>0</v>
      </c>
      <c r="H3589" s="116">
        <f>+'Ark1'!S5396</f>
        <v>0</v>
      </c>
      <c r="I3589" s="222" t="str">
        <f>+IF(G3589=0,"",'Ark1'!AA5396)</f>
        <v/>
      </c>
      <c r="J3589" s="222" t="str">
        <f>+IF(G3589=0,"",'Ark1'!AB5396)</f>
        <v/>
      </c>
      <c r="K3589" s="114" t="str">
        <f>+IF(G3589=0,"",'Ark1'!U5396)</f>
        <v/>
      </c>
      <c r="L3589" s="222" t="str">
        <f>+IF(G3589=0,"",'Ark1'!W5396)</f>
        <v/>
      </c>
      <c r="M3589" s="222" t="str">
        <f>+IF(G3589=0,"",'Ark1'!X5396)</f>
        <v/>
      </c>
      <c r="N3589" s="114" t="str">
        <f>+IF(G3589=0,"",'Ark1'!Y5396)</f>
        <v/>
      </c>
      <c r="O3589" s="116" t="str">
        <f>+IF(G3589=0,"",'Ark1'!Z5396)</f>
        <v/>
      </c>
      <c r="P3589" s="116" t="str">
        <f t="shared" si="58"/>
        <v/>
      </c>
      <c r="Q3589" s="114" t="str">
        <f>+IF(G3589=0,"",'Ark1'!T5396)</f>
        <v/>
      </c>
      <c r="R3589" s="222" t="str">
        <f>+IF(G3589=0,"",'Ark1'!V5396)</f>
        <v/>
      </c>
      <c r="S3589" s="32"/>
    </row>
    <row r="3590" spans="1:19" x14ac:dyDescent="0.5">
      <c r="A3590" s="32"/>
      <c r="B3590" s="297" t="str">
        <f>+IF(E3590=2012,VLOOKUP(D3590,K_navn!$A$2:$C$359,2),"")</f>
        <v/>
      </c>
      <c r="C3590" s="297" t="str">
        <f>+IF(E3590=2012,VLOOKUP(D3590,K_navn!$A$2:$C$359,3),"")</f>
        <v/>
      </c>
      <c r="D3590" s="115">
        <f>+'Ark1'!P5397</f>
        <v>5411</v>
      </c>
      <c r="E3590" s="115">
        <f>+'Ark1'!C5397</f>
        <v>2015</v>
      </c>
      <c r="F3590" s="116" t="str">
        <f>+IF('Ark1'!Q5397=0,"",'Ark1'!Q5397)</f>
        <v/>
      </c>
      <c r="G3590" s="116">
        <f>+'Ark1'!R5397</f>
        <v>0</v>
      </c>
      <c r="H3590" s="116">
        <f>+'Ark1'!S5397</f>
        <v>0</v>
      </c>
      <c r="I3590" s="222" t="str">
        <f>+IF(G3590=0,"",'Ark1'!AA5397)</f>
        <v/>
      </c>
      <c r="J3590" s="222" t="str">
        <f>+IF(G3590=0,"",'Ark1'!AB5397)</f>
        <v/>
      </c>
      <c r="K3590" s="114" t="str">
        <f>+IF(G3590=0,"",'Ark1'!U5397)</f>
        <v/>
      </c>
      <c r="L3590" s="222" t="str">
        <f>+IF(G3590=0,"",'Ark1'!W5397)</f>
        <v/>
      </c>
      <c r="M3590" s="222" t="str">
        <f>+IF(G3590=0,"",'Ark1'!X5397)</f>
        <v/>
      </c>
      <c r="N3590" s="114" t="str">
        <f>+IF(G3590=0,"",'Ark1'!Y5397)</f>
        <v/>
      </c>
      <c r="O3590" s="116" t="str">
        <f>+IF(G3590=0,"",'Ark1'!Z5397)</f>
        <v/>
      </c>
      <c r="P3590" s="116" t="str">
        <f t="shared" si="58"/>
        <v/>
      </c>
      <c r="Q3590" s="114" t="str">
        <f>+IF(G3590=0,"",'Ark1'!T5397)</f>
        <v/>
      </c>
      <c r="R3590" s="222" t="str">
        <f>+IF(G3590=0,"",'Ark1'!V5397)</f>
        <v/>
      </c>
      <c r="S3590" s="32"/>
    </row>
    <row r="3591" spans="1:19" x14ac:dyDescent="0.5">
      <c r="A3591" s="32"/>
      <c r="B3591" s="297" t="str">
        <f>+IF(E3591=2012,VLOOKUP(D3591,K_navn!$A$2:$C$359,2),"")</f>
        <v/>
      </c>
      <c r="C3591" s="297" t="str">
        <f>+IF(E3591=2012,VLOOKUP(D3591,K_navn!$A$2:$C$359,3),"")</f>
        <v/>
      </c>
      <c r="D3591" s="115">
        <f>+'Ark1'!P5398</f>
        <v>5411</v>
      </c>
      <c r="E3591" s="115">
        <f>+'Ark1'!C5398</f>
        <v>2016</v>
      </c>
      <c r="F3591" s="116" t="str">
        <f>+IF('Ark1'!Q5398=0,"",'Ark1'!Q5398)</f>
        <v/>
      </c>
      <c r="G3591" s="116">
        <f>+'Ark1'!R5398</f>
        <v>0</v>
      </c>
      <c r="H3591" s="116">
        <f>+'Ark1'!S5398</f>
        <v>0</v>
      </c>
      <c r="I3591" s="222" t="str">
        <f>+IF(G3591=0,"",'Ark1'!AA5398)</f>
        <v/>
      </c>
      <c r="J3591" s="222" t="str">
        <f>+IF(G3591=0,"",'Ark1'!AB5398)</f>
        <v/>
      </c>
      <c r="K3591" s="114" t="str">
        <f>+IF(G3591=0,"",'Ark1'!U5398)</f>
        <v/>
      </c>
      <c r="L3591" s="222" t="str">
        <f>+IF(G3591=0,"",'Ark1'!W5398)</f>
        <v/>
      </c>
      <c r="M3591" s="222" t="str">
        <f>+IF(G3591=0,"",'Ark1'!X5398)</f>
        <v/>
      </c>
      <c r="N3591" s="114" t="str">
        <f>+IF(G3591=0,"",'Ark1'!Y5398)</f>
        <v/>
      </c>
      <c r="O3591" s="116" t="str">
        <f>+IF(G3591=0,"",'Ark1'!Z5398)</f>
        <v/>
      </c>
      <c r="P3591" s="116" t="str">
        <f t="shared" si="58"/>
        <v/>
      </c>
      <c r="Q3591" s="114" t="str">
        <f>+IF(G3591=0,"",'Ark1'!T5398)</f>
        <v/>
      </c>
      <c r="R3591" s="222" t="str">
        <f>+IF(G3591=0,"",'Ark1'!V5398)</f>
        <v/>
      </c>
      <c r="S3591" s="32"/>
    </row>
    <row r="3592" spans="1:19" x14ac:dyDescent="0.5">
      <c r="A3592" s="32"/>
      <c r="B3592" s="297" t="str">
        <f>+IF(E3592=2012,VLOOKUP(D3592,K_navn!$A$2:$C$359,2),"")</f>
        <v/>
      </c>
      <c r="C3592" s="297" t="str">
        <f>+IF(E3592=2012,VLOOKUP(D3592,K_navn!$A$2:$C$359,3),"")</f>
        <v/>
      </c>
      <c r="D3592" s="115">
        <f>+'Ark1'!P5399</f>
        <v>5411</v>
      </c>
      <c r="E3592" s="115">
        <f>+'Ark1'!C5399</f>
        <v>2017</v>
      </c>
      <c r="F3592" s="116" t="str">
        <f>+IF('Ark1'!Q5399=0,"",'Ark1'!Q5399)</f>
        <v/>
      </c>
      <c r="G3592" s="116">
        <f>+'Ark1'!R5399</f>
        <v>0</v>
      </c>
      <c r="H3592" s="116">
        <f>+'Ark1'!S5399</f>
        <v>0</v>
      </c>
      <c r="I3592" s="222" t="str">
        <f>+IF(G3592=0,"",'Ark1'!AA5399)</f>
        <v/>
      </c>
      <c r="J3592" s="222" t="str">
        <f>+IF(G3592=0,"",'Ark1'!AB5399)</f>
        <v/>
      </c>
      <c r="K3592" s="114" t="str">
        <f>+IF(G3592=0,"",'Ark1'!U5399)</f>
        <v/>
      </c>
      <c r="L3592" s="222" t="str">
        <f>+IF(G3592=0,"",'Ark1'!W5399)</f>
        <v/>
      </c>
      <c r="M3592" s="222" t="str">
        <f>+IF(G3592=0,"",'Ark1'!X5399)</f>
        <v/>
      </c>
      <c r="N3592" s="114" t="str">
        <f>+IF(G3592=0,"",'Ark1'!Y5399)</f>
        <v/>
      </c>
      <c r="O3592" s="116" t="str">
        <f>+IF(G3592=0,"",'Ark1'!Z5399)</f>
        <v/>
      </c>
      <c r="P3592" s="116" t="str">
        <f t="shared" si="58"/>
        <v/>
      </c>
      <c r="Q3592" s="114" t="str">
        <f>+IF(G3592=0,"",'Ark1'!T5399)</f>
        <v/>
      </c>
      <c r="R3592" s="222" t="str">
        <f>+IF(G3592=0,"",'Ark1'!V5399)</f>
        <v/>
      </c>
      <c r="S3592" s="32"/>
    </row>
    <row r="3593" spans="1:19" x14ac:dyDescent="0.5">
      <c r="A3593" s="32"/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</row>
    <row r="3594" spans="1:19" x14ac:dyDescent="0.5">
      <c r="A3594" s="32"/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</row>
    <row r="3595" spans="1:19" x14ac:dyDescent="0.5">
      <c r="A3595" s="32"/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</row>
    <row r="3596" spans="1:19" x14ac:dyDescent="0.5">
      <c r="A3596" s="32"/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</row>
  </sheetData>
  <mergeCells count="1">
    <mergeCell ref="P3:Q3"/>
  </mergeCells>
  <conditionalFormatting sqref="K3597:K63206 M3597:M63206">
    <cfRule type="cellIs" dxfId="14" priority="10" stopIfTrue="1" operator="greaterThan">
      <formula>20</formula>
    </cfRule>
    <cfRule type="cellIs" dxfId="13" priority="11" stopIfTrue="1" operator="greaterThan">
      <formula>19</formula>
    </cfRule>
    <cfRule type="cellIs" dxfId="12" priority="12" stopIfTrue="1" operator="greaterThan">
      <formula>18</formula>
    </cfRule>
  </conditionalFormatting>
  <conditionalFormatting sqref="H3597:H63206">
    <cfRule type="cellIs" dxfId="11" priority="17" stopIfTrue="1" operator="greaterThanOrEqual">
      <formula>10000</formula>
    </cfRule>
    <cfRule type="cellIs" dxfId="10" priority="18" stopIfTrue="1" operator="greaterThanOrEqual">
      <formula>5000</formula>
    </cfRule>
  </conditionalFormatting>
  <conditionalFormatting sqref="R3597:R63206">
    <cfRule type="cellIs" dxfId="9" priority="19" stopIfTrue="1" operator="greaterThanOrEqual">
      <formula>9</formula>
    </cfRule>
    <cfRule type="cellIs" dxfId="8" priority="20" stopIfTrue="1" operator="greaterThanOrEqual">
      <formula>8</formula>
    </cfRule>
  </conditionalFormatting>
  <conditionalFormatting sqref="L3597:L63206">
    <cfRule type="cellIs" dxfId="7" priority="21" stopIfTrue="1" operator="greaterThanOrEqual">
      <formula>8</formula>
    </cfRule>
    <cfRule type="cellIs" dxfId="6" priority="22" stopIfTrue="1" operator="greaterThanOrEqual">
      <formula>6.5</formula>
    </cfRule>
  </conditionalFormatting>
  <conditionalFormatting sqref="E141:E157 E159:E166 E2719 E3597:E63206 E3583:E3592 E2721:E2809 E2823:E3581 E2811:E2821 E168:E533 E1288:E2717 E1277:E1286 E535:E544 E546:E1275 E8:E139">
    <cfRule type="cellIs" dxfId="5" priority="23" operator="equal">
      <formula>2009</formula>
    </cfRule>
  </conditionalFormatting>
  <conditionalFormatting sqref="E141:E157 E159:E166 E2719 E3597:E63206 E3583:E3592 E2721:E2809 E2823:E3581 E2811:E2821 E168:E533 E1288:E2717 E1277:E1286 E535:E544 E546:E1275 E1:E139">
    <cfRule type="cellIs" dxfId="4" priority="9" stopIfTrue="1" operator="equal">
      <formula>2011</formula>
    </cfRule>
  </conditionalFormatting>
  <conditionalFormatting sqref="E141:E157 E159:E166 E2719 E3597:E1048576 E3583:E3592 E2721:E2809 E2823:E3581 E2811:E2821 E168:E533 E1288:E2717 E1277:E1286 E535:E544 E546:E1275 E1:E139">
    <cfRule type="cellIs" dxfId="3" priority="6" operator="equal">
      <formula>2010</formula>
    </cfRule>
  </conditionalFormatting>
  <conditionalFormatting sqref="E141:E157 E159:E166 E2719 E3583:E3592 E2721:E2809 E2823:E3581 E2811:E2821 E168:E533 E1288:E2717 E1277:E1286 E535:E544 E546:E1275 E9:E139">
    <cfRule type="cellIs" dxfId="2" priority="5" operator="equal">
      <formula>2012</formula>
    </cfRule>
  </conditionalFormatting>
  <conditionalFormatting sqref="E141:E157 E159:E166 E2719 E3597:E1048576 E3583:E3592 E2721:E2809 E2823:E3581 E2811:E2821 E168:E533 E1288:E2717 E1277:E1286 E535:E544 E546:E1275 E1:E139">
    <cfRule type="cellIs" dxfId="1" priority="4" operator="equal">
      <formula>#REF!</formula>
    </cfRule>
  </conditionalFormatting>
  <conditionalFormatting sqref="E141:E157 E159:E166 E2719 E3597:E1048576 E3583:E3592 E2721:E2809 E2823:E3581 E2811:E2821 E168:E533 E1288:E2717 E1277:E1286 E535:E544 E546:E1275 E1:E139">
    <cfRule type="cellIs" dxfId="0" priority="3" operator="equal">
      <formula>$E$18</formula>
    </cfRule>
  </conditionalFormatting>
  <conditionalFormatting sqref="A38">
    <cfRule type="colorScale" priority="2">
      <colorScale>
        <cfvo type="num" val="2015"/>
        <cfvo type="max"/>
        <color rgb="FFFF7128"/>
        <color rgb="FFFFEF9C"/>
      </colorScale>
    </cfRule>
  </conditionalFormatting>
  <pageMargins left="0.55118110236220474" right="0.39370078740157483" top="0.39370078740157483" bottom="0.39370078740157483" header="0.51181102362204722" footer="0.51181102362204722"/>
  <pageSetup paperSize="9" scale="77" fitToHeight="0" orientation="landscape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A46A9-5DD2-4584-ABD8-E2BB2968C41B}">
  <dimension ref="A1:D359"/>
  <sheetViews>
    <sheetView topLeftCell="A213" workbookViewId="0">
      <selection activeCell="L240" sqref="L240"/>
    </sheetView>
  </sheetViews>
  <sheetFormatPr baseColWidth="10" defaultRowHeight="15" x14ac:dyDescent="0.5"/>
  <sheetData>
    <row r="1" spans="1:4" x14ac:dyDescent="0.5">
      <c r="A1">
        <v>1101</v>
      </c>
      <c r="B1" t="s">
        <v>191</v>
      </c>
      <c r="C1" t="s">
        <v>69</v>
      </c>
      <c r="D1">
        <v>11</v>
      </c>
    </row>
    <row r="2" spans="1:4" x14ac:dyDescent="0.5">
      <c r="A2">
        <v>1103</v>
      </c>
      <c r="B2" t="s">
        <v>193</v>
      </c>
      <c r="C2" t="s">
        <v>69</v>
      </c>
      <c r="D2">
        <v>11</v>
      </c>
    </row>
    <row r="3" spans="1:4" x14ac:dyDescent="0.5">
      <c r="A3">
        <v>1106</v>
      </c>
      <c r="B3" t="s">
        <v>194</v>
      </c>
      <c r="C3" t="s">
        <v>69</v>
      </c>
      <c r="D3">
        <v>11</v>
      </c>
    </row>
    <row r="4" spans="1:4" x14ac:dyDescent="0.5">
      <c r="A4">
        <v>1108</v>
      </c>
      <c r="B4" t="s">
        <v>192</v>
      </c>
      <c r="C4" t="s">
        <v>69</v>
      </c>
      <c r="D4">
        <v>11</v>
      </c>
    </row>
    <row r="5" spans="1:4" x14ac:dyDescent="0.5">
      <c r="A5">
        <v>1111</v>
      </c>
      <c r="B5" t="s">
        <v>195</v>
      </c>
      <c r="C5" t="s">
        <v>69</v>
      </c>
      <c r="D5">
        <v>11</v>
      </c>
    </row>
    <row r="6" spans="1:4" x14ac:dyDescent="0.5">
      <c r="A6">
        <v>1112</v>
      </c>
      <c r="B6" t="s">
        <v>196</v>
      </c>
      <c r="C6" t="s">
        <v>69</v>
      </c>
      <c r="D6">
        <v>11</v>
      </c>
    </row>
    <row r="7" spans="1:4" x14ac:dyDescent="0.5">
      <c r="A7">
        <v>1114</v>
      </c>
      <c r="B7" t="s">
        <v>543</v>
      </c>
      <c r="C7" t="s">
        <v>69</v>
      </c>
      <c r="D7">
        <v>11</v>
      </c>
    </row>
    <row r="8" spans="1:4" x14ac:dyDescent="0.5">
      <c r="A8">
        <v>1119</v>
      </c>
      <c r="B8" t="s">
        <v>544</v>
      </c>
      <c r="C8" t="s">
        <v>69</v>
      </c>
      <c r="D8">
        <v>11</v>
      </c>
    </row>
    <row r="9" spans="1:4" x14ac:dyDescent="0.5">
      <c r="A9">
        <v>1120</v>
      </c>
      <c r="B9" t="s">
        <v>197</v>
      </c>
      <c r="C9" t="s">
        <v>69</v>
      </c>
      <c r="D9">
        <v>11</v>
      </c>
    </row>
    <row r="10" spans="1:4" x14ac:dyDescent="0.5">
      <c r="A10">
        <v>1121</v>
      </c>
      <c r="B10" t="s">
        <v>198</v>
      </c>
      <c r="C10" t="s">
        <v>69</v>
      </c>
      <c r="D10">
        <v>11</v>
      </c>
    </row>
    <row r="11" spans="1:4" x14ac:dyDescent="0.5">
      <c r="A11">
        <v>1122</v>
      </c>
      <c r="B11" t="s">
        <v>199</v>
      </c>
      <c r="C11" t="s">
        <v>69</v>
      </c>
      <c r="D11">
        <v>11</v>
      </c>
    </row>
    <row r="12" spans="1:4" x14ac:dyDescent="0.5">
      <c r="A12">
        <v>1124</v>
      </c>
      <c r="B12" t="s">
        <v>200</v>
      </c>
      <c r="C12" t="s">
        <v>69</v>
      </c>
      <c r="D12">
        <v>11</v>
      </c>
    </row>
    <row r="13" spans="1:4" x14ac:dyDescent="0.5">
      <c r="A13">
        <v>1127</v>
      </c>
      <c r="B13" t="s">
        <v>201</v>
      </c>
      <c r="C13" t="s">
        <v>69</v>
      </c>
      <c r="D13">
        <v>11</v>
      </c>
    </row>
    <row r="14" spans="1:4" x14ac:dyDescent="0.5">
      <c r="A14">
        <v>1130</v>
      </c>
      <c r="B14" t="s">
        <v>202</v>
      </c>
      <c r="C14" t="s">
        <v>69</v>
      </c>
      <c r="D14">
        <v>11</v>
      </c>
    </row>
    <row r="15" spans="1:4" x14ac:dyDescent="0.5">
      <c r="A15">
        <v>1133</v>
      </c>
      <c r="B15" t="s">
        <v>203</v>
      </c>
      <c r="C15" t="s">
        <v>69</v>
      </c>
      <c r="D15">
        <v>11</v>
      </c>
    </row>
    <row r="16" spans="1:4" x14ac:dyDescent="0.5">
      <c r="A16">
        <v>1134</v>
      </c>
      <c r="B16" t="s">
        <v>436</v>
      </c>
      <c r="C16" t="s">
        <v>69</v>
      </c>
      <c r="D16">
        <v>11</v>
      </c>
    </row>
    <row r="17" spans="1:4" x14ac:dyDescent="0.5">
      <c r="A17">
        <v>1135</v>
      </c>
      <c r="B17" t="s">
        <v>204</v>
      </c>
      <c r="C17" t="s">
        <v>69</v>
      </c>
      <c r="D17">
        <v>11</v>
      </c>
    </row>
    <row r="18" spans="1:4" x14ac:dyDescent="0.5">
      <c r="A18">
        <v>1144</v>
      </c>
      <c r="B18" t="s">
        <v>205</v>
      </c>
      <c r="C18" t="s">
        <v>69</v>
      </c>
      <c r="D18">
        <v>11</v>
      </c>
    </row>
    <row r="19" spans="1:4" x14ac:dyDescent="0.5">
      <c r="A19">
        <v>1145</v>
      </c>
      <c r="B19" t="s">
        <v>206</v>
      </c>
      <c r="C19" t="s">
        <v>69</v>
      </c>
      <c r="D19">
        <v>11</v>
      </c>
    </row>
    <row r="20" spans="1:4" x14ac:dyDescent="0.5">
      <c r="A20">
        <v>1146</v>
      </c>
      <c r="B20" t="s">
        <v>207</v>
      </c>
      <c r="C20" t="s">
        <v>69</v>
      </c>
      <c r="D20">
        <v>11</v>
      </c>
    </row>
    <row r="21" spans="1:4" x14ac:dyDescent="0.5">
      <c r="A21">
        <v>1149</v>
      </c>
      <c r="B21" t="s">
        <v>208</v>
      </c>
      <c r="C21" t="s">
        <v>69</v>
      </c>
      <c r="D21">
        <v>11</v>
      </c>
    </row>
    <row r="22" spans="1:4" x14ac:dyDescent="0.5">
      <c r="A22">
        <v>1151</v>
      </c>
      <c r="B22" t="s">
        <v>209</v>
      </c>
      <c r="C22" t="s">
        <v>69</v>
      </c>
      <c r="D22">
        <v>11</v>
      </c>
    </row>
    <row r="23" spans="1:4" x14ac:dyDescent="0.5">
      <c r="A23">
        <v>1160</v>
      </c>
      <c r="B23" t="s">
        <v>210</v>
      </c>
      <c r="C23" t="s">
        <v>69</v>
      </c>
      <c r="D23">
        <v>11</v>
      </c>
    </row>
    <row r="24" spans="1:4" x14ac:dyDescent="0.5">
      <c r="A24">
        <v>1503</v>
      </c>
      <c r="B24" t="s">
        <v>248</v>
      </c>
      <c r="C24" t="s">
        <v>547</v>
      </c>
      <c r="D24">
        <v>15</v>
      </c>
    </row>
    <row r="25" spans="1:4" x14ac:dyDescent="0.5">
      <c r="A25">
        <v>1504</v>
      </c>
      <c r="B25" t="s">
        <v>247</v>
      </c>
      <c r="C25" t="s">
        <v>547</v>
      </c>
      <c r="D25">
        <v>15</v>
      </c>
    </row>
    <row r="26" spans="1:4" x14ac:dyDescent="0.5">
      <c r="A26">
        <v>1506</v>
      </c>
      <c r="B26" t="s">
        <v>246</v>
      </c>
      <c r="C26" t="s">
        <v>547</v>
      </c>
      <c r="D26">
        <v>15</v>
      </c>
    </row>
    <row r="27" spans="1:4" x14ac:dyDescent="0.5">
      <c r="A27">
        <v>1511</v>
      </c>
      <c r="B27" t="s">
        <v>249</v>
      </c>
      <c r="C27" t="s">
        <v>547</v>
      </c>
      <c r="D27">
        <v>15</v>
      </c>
    </row>
    <row r="28" spans="1:4" x14ac:dyDescent="0.5">
      <c r="A28">
        <v>1514</v>
      </c>
      <c r="B28" t="s">
        <v>153</v>
      </c>
      <c r="C28" t="s">
        <v>547</v>
      </c>
      <c r="D28">
        <v>15</v>
      </c>
    </row>
    <row r="29" spans="1:4" x14ac:dyDescent="0.5">
      <c r="A29">
        <v>1515</v>
      </c>
      <c r="B29" t="s">
        <v>250</v>
      </c>
      <c r="C29" t="s">
        <v>547</v>
      </c>
      <c r="D29">
        <v>15</v>
      </c>
    </row>
    <row r="30" spans="1:4" x14ac:dyDescent="0.5">
      <c r="A30">
        <v>1516</v>
      </c>
      <c r="B30" t="s">
        <v>251</v>
      </c>
      <c r="C30" t="s">
        <v>547</v>
      </c>
      <c r="D30">
        <v>15</v>
      </c>
    </row>
    <row r="31" spans="1:4" x14ac:dyDescent="0.5">
      <c r="A31">
        <v>1517</v>
      </c>
      <c r="B31" t="s">
        <v>252</v>
      </c>
      <c r="C31" t="s">
        <v>547</v>
      </c>
      <c r="D31">
        <v>15</v>
      </c>
    </row>
    <row r="32" spans="1:4" x14ac:dyDescent="0.5">
      <c r="A32">
        <v>1520</v>
      </c>
      <c r="B32" t="s">
        <v>254</v>
      </c>
      <c r="C32" t="s">
        <v>547</v>
      </c>
      <c r="D32">
        <v>15</v>
      </c>
    </row>
    <row r="33" spans="1:4" x14ac:dyDescent="0.5">
      <c r="A33">
        <v>1525</v>
      </c>
      <c r="B33" t="s">
        <v>255</v>
      </c>
      <c r="C33" t="s">
        <v>547</v>
      </c>
      <c r="D33">
        <v>15</v>
      </c>
    </row>
    <row r="34" spans="1:4" x14ac:dyDescent="0.5">
      <c r="A34">
        <v>1528</v>
      </c>
      <c r="B34" t="s">
        <v>256</v>
      </c>
      <c r="C34" t="s">
        <v>547</v>
      </c>
      <c r="D34">
        <v>15</v>
      </c>
    </row>
    <row r="35" spans="1:4" x14ac:dyDescent="0.5">
      <c r="A35">
        <v>1531</v>
      </c>
      <c r="B35" t="s">
        <v>257</v>
      </c>
      <c r="C35" t="s">
        <v>547</v>
      </c>
      <c r="D35">
        <v>15</v>
      </c>
    </row>
    <row r="36" spans="1:4" x14ac:dyDescent="0.5">
      <c r="A36">
        <v>1532</v>
      </c>
      <c r="B36" t="s">
        <v>258</v>
      </c>
      <c r="C36" t="s">
        <v>547</v>
      </c>
      <c r="D36">
        <v>15</v>
      </c>
    </row>
    <row r="37" spans="1:4" x14ac:dyDescent="0.5">
      <c r="A37">
        <v>1535</v>
      </c>
      <c r="B37" t="s">
        <v>259</v>
      </c>
      <c r="C37" t="s">
        <v>547</v>
      </c>
      <c r="D37">
        <v>15</v>
      </c>
    </row>
    <row r="38" spans="1:4" x14ac:dyDescent="0.5">
      <c r="A38">
        <v>1539</v>
      </c>
      <c r="B38" t="s">
        <v>260</v>
      </c>
      <c r="C38" t="s">
        <v>547</v>
      </c>
      <c r="D38">
        <v>15</v>
      </c>
    </row>
    <row r="39" spans="1:4" x14ac:dyDescent="0.5">
      <c r="A39">
        <v>1547</v>
      </c>
      <c r="B39" t="s">
        <v>261</v>
      </c>
      <c r="C39" t="s">
        <v>547</v>
      </c>
      <c r="D39">
        <v>15</v>
      </c>
    </row>
    <row r="40" spans="1:4" x14ac:dyDescent="0.5">
      <c r="A40">
        <v>1554</v>
      </c>
      <c r="B40" t="s">
        <v>262</v>
      </c>
      <c r="C40" t="s">
        <v>547</v>
      </c>
      <c r="D40">
        <v>15</v>
      </c>
    </row>
    <row r="41" spans="1:4" x14ac:dyDescent="0.5">
      <c r="A41">
        <v>1557</v>
      </c>
      <c r="B41" t="s">
        <v>263</v>
      </c>
      <c r="C41" t="s">
        <v>547</v>
      </c>
      <c r="D41">
        <v>15</v>
      </c>
    </row>
    <row r="42" spans="1:4" x14ac:dyDescent="0.5">
      <c r="A42">
        <v>1560</v>
      </c>
      <c r="B42" t="s">
        <v>264</v>
      </c>
      <c r="C42" t="s">
        <v>547</v>
      </c>
      <c r="D42">
        <v>15</v>
      </c>
    </row>
    <row r="43" spans="1:4" x14ac:dyDescent="0.5">
      <c r="A43">
        <v>1563</v>
      </c>
      <c r="B43" t="s">
        <v>265</v>
      </c>
      <c r="C43" t="s">
        <v>547</v>
      </c>
      <c r="D43">
        <v>15</v>
      </c>
    </row>
    <row r="44" spans="1:4" x14ac:dyDescent="0.5">
      <c r="A44">
        <v>1566</v>
      </c>
      <c r="B44" t="s">
        <v>266</v>
      </c>
      <c r="C44" t="s">
        <v>547</v>
      </c>
      <c r="D44">
        <v>15</v>
      </c>
    </row>
    <row r="45" spans="1:4" x14ac:dyDescent="0.5">
      <c r="A45">
        <v>1573</v>
      </c>
      <c r="B45" t="s">
        <v>269</v>
      </c>
      <c r="C45" t="s">
        <v>547</v>
      </c>
      <c r="D45">
        <v>15</v>
      </c>
    </row>
    <row r="46" spans="1:4" x14ac:dyDescent="0.5">
      <c r="A46">
        <v>1576</v>
      </c>
      <c r="B46" t="s">
        <v>268</v>
      </c>
      <c r="C46" t="s">
        <v>547</v>
      </c>
      <c r="D46">
        <v>15</v>
      </c>
    </row>
    <row r="47" spans="1:4" x14ac:dyDescent="0.5">
      <c r="A47">
        <v>1577</v>
      </c>
      <c r="B47" t="s">
        <v>253</v>
      </c>
      <c r="C47" t="s">
        <v>547</v>
      </c>
      <c r="D47">
        <v>15</v>
      </c>
    </row>
    <row r="48" spans="1:4" x14ac:dyDescent="0.5">
      <c r="A48">
        <v>1578</v>
      </c>
      <c r="B48" t="s">
        <v>557</v>
      </c>
      <c r="C48" t="s">
        <v>547</v>
      </c>
      <c r="D48">
        <v>15</v>
      </c>
    </row>
    <row r="49" spans="1:4" x14ac:dyDescent="0.5">
      <c r="A49">
        <v>1579</v>
      </c>
      <c r="B49" t="s">
        <v>558</v>
      </c>
      <c r="C49" t="s">
        <v>547</v>
      </c>
      <c r="D49">
        <v>15</v>
      </c>
    </row>
    <row r="50" spans="1:4" x14ac:dyDescent="0.5">
      <c r="A50">
        <v>1804</v>
      </c>
      <c r="B50" t="s">
        <v>299</v>
      </c>
      <c r="C50" t="s">
        <v>70</v>
      </c>
      <c r="D50">
        <v>18</v>
      </c>
    </row>
    <row r="51" spans="1:4" x14ac:dyDescent="0.5">
      <c r="A51">
        <v>1806</v>
      </c>
      <c r="B51" t="s">
        <v>300</v>
      </c>
      <c r="C51" t="s">
        <v>70</v>
      </c>
      <c r="D51">
        <v>18</v>
      </c>
    </row>
    <row r="52" spans="1:4" x14ac:dyDescent="0.5">
      <c r="A52">
        <v>1811</v>
      </c>
      <c r="B52" t="s">
        <v>301</v>
      </c>
      <c r="C52" t="s">
        <v>70</v>
      </c>
      <c r="D52">
        <v>18</v>
      </c>
    </row>
    <row r="53" spans="1:4" x14ac:dyDescent="0.5">
      <c r="A53">
        <v>1812</v>
      </c>
      <c r="B53" t="s">
        <v>302</v>
      </c>
      <c r="C53" t="s">
        <v>70</v>
      </c>
      <c r="D53">
        <v>18</v>
      </c>
    </row>
    <row r="54" spans="1:4" x14ac:dyDescent="0.5">
      <c r="A54">
        <v>1813</v>
      </c>
      <c r="B54" t="s">
        <v>303</v>
      </c>
      <c r="C54" t="s">
        <v>70</v>
      </c>
      <c r="D54">
        <v>18</v>
      </c>
    </row>
    <row r="55" spans="1:4" x14ac:dyDescent="0.5">
      <c r="A55">
        <v>1815</v>
      </c>
      <c r="B55" t="s">
        <v>304</v>
      </c>
      <c r="C55" t="s">
        <v>70</v>
      </c>
      <c r="D55">
        <v>18</v>
      </c>
    </row>
    <row r="56" spans="1:4" x14ac:dyDescent="0.5">
      <c r="A56">
        <v>1816</v>
      </c>
      <c r="B56" t="s">
        <v>305</v>
      </c>
      <c r="C56" t="s">
        <v>70</v>
      </c>
      <c r="D56">
        <v>18</v>
      </c>
    </row>
    <row r="57" spans="1:4" x14ac:dyDescent="0.5">
      <c r="A57">
        <v>1818</v>
      </c>
      <c r="B57" t="s">
        <v>250</v>
      </c>
      <c r="C57" t="s">
        <v>70</v>
      </c>
      <c r="D57">
        <v>18</v>
      </c>
    </row>
    <row r="58" spans="1:4" x14ac:dyDescent="0.5">
      <c r="A58">
        <v>1820</v>
      </c>
      <c r="B58" t="s">
        <v>548</v>
      </c>
      <c r="C58" t="s">
        <v>70</v>
      </c>
      <c r="D58">
        <v>18</v>
      </c>
    </row>
    <row r="59" spans="1:4" x14ac:dyDescent="0.5">
      <c r="A59">
        <v>1822</v>
      </c>
      <c r="B59" t="s">
        <v>306</v>
      </c>
      <c r="C59" t="s">
        <v>70</v>
      </c>
      <c r="D59">
        <v>18</v>
      </c>
    </row>
    <row r="60" spans="1:4" x14ac:dyDescent="0.5">
      <c r="A60">
        <v>1824</v>
      </c>
      <c r="B60" t="s">
        <v>307</v>
      </c>
      <c r="C60" t="s">
        <v>70</v>
      </c>
      <c r="D60">
        <v>18</v>
      </c>
    </row>
    <row r="61" spans="1:4" x14ac:dyDescent="0.5">
      <c r="A61">
        <v>1825</v>
      </c>
      <c r="B61" t="s">
        <v>308</v>
      </c>
      <c r="C61" t="s">
        <v>70</v>
      </c>
      <c r="D61">
        <v>18</v>
      </c>
    </row>
    <row r="62" spans="1:4" x14ac:dyDescent="0.5">
      <c r="A62">
        <v>1826</v>
      </c>
      <c r="B62" t="s">
        <v>309</v>
      </c>
      <c r="C62" t="s">
        <v>70</v>
      </c>
      <c r="D62">
        <v>18</v>
      </c>
    </row>
    <row r="63" spans="1:4" x14ac:dyDescent="0.5">
      <c r="A63">
        <v>1827</v>
      </c>
      <c r="B63" t="s">
        <v>310</v>
      </c>
      <c r="C63" t="s">
        <v>70</v>
      </c>
      <c r="D63">
        <v>18</v>
      </c>
    </row>
    <row r="64" spans="1:4" x14ac:dyDescent="0.5">
      <c r="A64">
        <v>1828</v>
      </c>
      <c r="B64" t="s">
        <v>311</v>
      </c>
      <c r="C64" t="s">
        <v>70</v>
      </c>
      <c r="D64">
        <v>18</v>
      </c>
    </row>
    <row r="65" spans="1:4" x14ac:dyDescent="0.5">
      <c r="A65">
        <v>1832</v>
      </c>
      <c r="B65" t="s">
        <v>312</v>
      </c>
      <c r="C65" t="s">
        <v>70</v>
      </c>
      <c r="D65">
        <v>18</v>
      </c>
    </row>
    <row r="66" spans="1:4" x14ac:dyDescent="0.5">
      <c r="A66">
        <v>1833</v>
      </c>
      <c r="B66" t="s">
        <v>313</v>
      </c>
      <c r="C66" t="s">
        <v>70</v>
      </c>
      <c r="D66">
        <v>18</v>
      </c>
    </row>
    <row r="67" spans="1:4" x14ac:dyDescent="0.5">
      <c r="A67">
        <v>1834</v>
      </c>
      <c r="B67" t="s">
        <v>314</v>
      </c>
      <c r="C67" t="s">
        <v>70</v>
      </c>
      <c r="D67">
        <v>18</v>
      </c>
    </row>
    <row r="68" spans="1:4" x14ac:dyDescent="0.5">
      <c r="A68">
        <v>1835</v>
      </c>
      <c r="B68" t="s">
        <v>367</v>
      </c>
      <c r="C68" t="s">
        <v>70</v>
      </c>
      <c r="D68">
        <v>18</v>
      </c>
    </row>
    <row r="69" spans="1:4" x14ac:dyDescent="0.5">
      <c r="A69">
        <v>1836</v>
      </c>
      <c r="B69" t="s">
        <v>315</v>
      </c>
      <c r="C69" t="s">
        <v>70</v>
      </c>
      <c r="D69">
        <v>18</v>
      </c>
    </row>
    <row r="70" spans="1:4" x14ac:dyDescent="0.5">
      <c r="A70">
        <v>1837</v>
      </c>
      <c r="B70" t="s">
        <v>316</v>
      </c>
      <c r="C70" t="s">
        <v>70</v>
      </c>
      <c r="D70">
        <v>18</v>
      </c>
    </row>
    <row r="71" spans="1:4" x14ac:dyDescent="0.5">
      <c r="A71">
        <v>1838</v>
      </c>
      <c r="B71" t="s">
        <v>317</v>
      </c>
      <c r="C71" t="s">
        <v>70</v>
      </c>
      <c r="D71">
        <v>18</v>
      </c>
    </row>
    <row r="72" spans="1:4" x14ac:dyDescent="0.5">
      <c r="A72">
        <v>1839</v>
      </c>
      <c r="B72" t="s">
        <v>318</v>
      </c>
      <c r="C72" t="s">
        <v>70</v>
      </c>
      <c r="D72">
        <v>18</v>
      </c>
    </row>
    <row r="73" spans="1:4" x14ac:dyDescent="0.5">
      <c r="A73">
        <v>1840</v>
      </c>
      <c r="B73" t="s">
        <v>319</v>
      </c>
      <c r="C73" t="s">
        <v>70</v>
      </c>
      <c r="D73">
        <v>18</v>
      </c>
    </row>
    <row r="74" spans="1:4" x14ac:dyDescent="0.5">
      <c r="A74">
        <v>1841</v>
      </c>
      <c r="B74" t="s">
        <v>320</v>
      </c>
      <c r="C74" t="s">
        <v>70</v>
      </c>
      <c r="D74">
        <v>18</v>
      </c>
    </row>
    <row r="75" spans="1:4" x14ac:dyDescent="0.5">
      <c r="A75">
        <v>1845</v>
      </c>
      <c r="B75" t="s">
        <v>321</v>
      </c>
      <c r="C75" t="s">
        <v>70</v>
      </c>
      <c r="D75">
        <v>18</v>
      </c>
    </row>
    <row r="76" spans="1:4" x14ac:dyDescent="0.5">
      <c r="A76">
        <v>1848</v>
      </c>
      <c r="B76" t="s">
        <v>322</v>
      </c>
      <c r="C76" t="s">
        <v>70</v>
      </c>
      <c r="D76">
        <v>18</v>
      </c>
    </row>
    <row r="77" spans="1:4" x14ac:dyDescent="0.5">
      <c r="A77">
        <v>1851</v>
      </c>
      <c r="B77" t="s">
        <v>324</v>
      </c>
      <c r="C77" t="s">
        <v>70</v>
      </c>
      <c r="D77">
        <v>18</v>
      </c>
    </row>
    <row r="78" spans="1:4" x14ac:dyDescent="0.5">
      <c r="A78">
        <v>1853</v>
      </c>
      <c r="B78" t="s">
        <v>325</v>
      </c>
      <c r="C78" t="s">
        <v>70</v>
      </c>
      <c r="D78">
        <v>18</v>
      </c>
    </row>
    <row r="79" spans="1:4" x14ac:dyDescent="0.5">
      <c r="A79">
        <v>1854</v>
      </c>
      <c r="B79" t="s">
        <v>326</v>
      </c>
      <c r="C79" t="s">
        <v>70</v>
      </c>
      <c r="D79">
        <v>18</v>
      </c>
    </row>
    <row r="80" spans="1:4" x14ac:dyDescent="0.5">
      <c r="A80">
        <v>1856</v>
      </c>
      <c r="B80" t="s">
        <v>365</v>
      </c>
      <c r="C80" t="s">
        <v>70</v>
      </c>
      <c r="D80">
        <v>18</v>
      </c>
    </row>
    <row r="81" spans="1:4" x14ac:dyDescent="0.5">
      <c r="A81">
        <v>1857</v>
      </c>
      <c r="B81" t="s">
        <v>433</v>
      </c>
      <c r="C81" t="s">
        <v>70</v>
      </c>
      <c r="D81">
        <v>18</v>
      </c>
    </row>
    <row r="82" spans="1:4" x14ac:dyDescent="0.5">
      <c r="A82">
        <v>1859</v>
      </c>
      <c r="B82" t="s">
        <v>327</v>
      </c>
      <c r="C82" t="s">
        <v>70</v>
      </c>
      <c r="D82">
        <v>18</v>
      </c>
    </row>
    <row r="83" spans="1:4" x14ac:dyDescent="0.5">
      <c r="A83">
        <v>1860</v>
      </c>
      <c r="B83" t="s">
        <v>328</v>
      </c>
      <c r="C83" t="s">
        <v>70</v>
      </c>
      <c r="D83">
        <v>18</v>
      </c>
    </row>
    <row r="84" spans="1:4" x14ac:dyDescent="0.5">
      <c r="A84">
        <v>1865</v>
      </c>
      <c r="B84" t="s">
        <v>329</v>
      </c>
      <c r="C84" t="s">
        <v>70</v>
      </c>
      <c r="D84">
        <v>18</v>
      </c>
    </row>
    <row r="85" spans="1:4" x14ac:dyDescent="0.5">
      <c r="A85">
        <v>1866</v>
      </c>
      <c r="B85" t="s">
        <v>330</v>
      </c>
      <c r="C85" t="s">
        <v>70</v>
      </c>
      <c r="D85">
        <v>18</v>
      </c>
    </row>
    <row r="86" spans="1:4" x14ac:dyDescent="0.5">
      <c r="A86">
        <v>1867</v>
      </c>
      <c r="B86" t="s">
        <v>162</v>
      </c>
      <c r="C86" t="s">
        <v>70</v>
      </c>
      <c r="D86">
        <v>18</v>
      </c>
    </row>
    <row r="87" spans="1:4" x14ac:dyDescent="0.5">
      <c r="A87">
        <v>1868</v>
      </c>
      <c r="B87" t="s">
        <v>331</v>
      </c>
      <c r="C87" t="s">
        <v>70</v>
      </c>
      <c r="D87">
        <v>18</v>
      </c>
    </row>
    <row r="88" spans="1:4" x14ac:dyDescent="0.5">
      <c r="A88">
        <v>1870</v>
      </c>
      <c r="B88" t="s">
        <v>64</v>
      </c>
      <c r="C88" t="s">
        <v>70</v>
      </c>
      <c r="D88">
        <v>18</v>
      </c>
    </row>
    <row r="89" spans="1:4" x14ac:dyDescent="0.5">
      <c r="A89">
        <v>1871</v>
      </c>
      <c r="B89" t="s">
        <v>332</v>
      </c>
      <c r="C89" t="s">
        <v>70</v>
      </c>
      <c r="D89">
        <v>18</v>
      </c>
    </row>
    <row r="90" spans="1:4" x14ac:dyDescent="0.5">
      <c r="A90">
        <v>1874</v>
      </c>
      <c r="B90" t="s">
        <v>333</v>
      </c>
      <c r="C90" t="s">
        <v>70</v>
      </c>
      <c r="D90">
        <v>18</v>
      </c>
    </row>
    <row r="91" spans="1:4" x14ac:dyDescent="0.5">
      <c r="A91">
        <v>1875</v>
      </c>
      <c r="B91" t="s">
        <v>323</v>
      </c>
      <c r="C91" t="s">
        <v>70</v>
      </c>
      <c r="D91">
        <v>18</v>
      </c>
    </row>
    <row r="92" spans="1:4" x14ac:dyDescent="0.5">
      <c r="A92">
        <v>3001</v>
      </c>
      <c r="B92" t="s">
        <v>75</v>
      </c>
      <c r="C92" t="s">
        <v>551</v>
      </c>
      <c r="D92">
        <v>1</v>
      </c>
    </row>
    <row r="93" spans="1:4" x14ac:dyDescent="0.5">
      <c r="A93">
        <v>3002</v>
      </c>
      <c r="B93" t="s">
        <v>76</v>
      </c>
      <c r="C93" t="s">
        <v>551</v>
      </c>
      <c r="D93">
        <v>1</v>
      </c>
    </row>
    <row r="94" spans="1:4" x14ac:dyDescent="0.5">
      <c r="A94">
        <v>3003</v>
      </c>
      <c r="B94" t="s">
        <v>57</v>
      </c>
      <c r="C94" t="s">
        <v>551</v>
      </c>
      <c r="D94">
        <v>1</v>
      </c>
    </row>
    <row r="95" spans="1:4" x14ac:dyDescent="0.5">
      <c r="A95">
        <v>3004</v>
      </c>
      <c r="B95" t="s">
        <v>526</v>
      </c>
      <c r="C95" t="s">
        <v>551</v>
      </c>
      <c r="D95">
        <v>1</v>
      </c>
    </row>
    <row r="96" spans="1:4" x14ac:dyDescent="0.5">
      <c r="A96">
        <v>3005</v>
      </c>
      <c r="B96" t="s">
        <v>135</v>
      </c>
      <c r="C96" t="s">
        <v>551</v>
      </c>
      <c r="D96">
        <v>1</v>
      </c>
    </row>
    <row r="97" spans="1:4" x14ac:dyDescent="0.5">
      <c r="A97">
        <v>3006</v>
      </c>
      <c r="B97" t="s">
        <v>136</v>
      </c>
      <c r="C97" t="s">
        <v>551</v>
      </c>
      <c r="D97">
        <v>1</v>
      </c>
    </row>
    <row r="98" spans="1:4" x14ac:dyDescent="0.5">
      <c r="A98">
        <v>3007</v>
      </c>
      <c r="B98" t="s">
        <v>137</v>
      </c>
      <c r="C98" t="s">
        <v>551</v>
      </c>
      <c r="D98">
        <v>1</v>
      </c>
    </row>
    <row r="99" spans="1:4" x14ac:dyDescent="0.5">
      <c r="A99">
        <v>3007</v>
      </c>
      <c r="B99" t="s">
        <v>137</v>
      </c>
      <c r="C99" t="s">
        <v>551</v>
      </c>
      <c r="D99">
        <v>1</v>
      </c>
    </row>
    <row r="100" spans="1:4" x14ac:dyDescent="0.5">
      <c r="A100">
        <v>3011</v>
      </c>
      <c r="B100" t="s">
        <v>77</v>
      </c>
      <c r="C100" t="s">
        <v>551</v>
      </c>
      <c r="D100">
        <v>1</v>
      </c>
    </row>
    <row r="101" spans="1:4" x14ac:dyDescent="0.5">
      <c r="A101">
        <v>3012</v>
      </c>
      <c r="B101" t="s">
        <v>78</v>
      </c>
      <c r="C101" t="s">
        <v>551</v>
      </c>
      <c r="D101">
        <v>1</v>
      </c>
    </row>
    <row r="102" spans="1:4" x14ac:dyDescent="0.5">
      <c r="A102">
        <v>3013</v>
      </c>
      <c r="B102" t="s">
        <v>79</v>
      </c>
      <c r="C102" t="s">
        <v>551</v>
      </c>
      <c r="D102">
        <v>1</v>
      </c>
    </row>
    <row r="103" spans="1:4" x14ac:dyDescent="0.5">
      <c r="A103">
        <v>3014</v>
      </c>
      <c r="B103" t="s">
        <v>559</v>
      </c>
      <c r="C103" t="s">
        <v>551</v>
      </c>
      <c r="D103">
        <v>1</v>
      </c>
    </row>
    <row r="104" spans="1:4" x14ac:dyDescent="0.5">
      <c r="A104">
        <v>3015</v>
      </c>
      <c r="B104" t="s">
        <v>527</v>
      </c>
      <c r="C104" t="s">
        <v>551</v>
      </c>
      <c r="D104">
        <v>1</v>
      </c>
    </row>
    <row r="105" spans="1:4" x14ac:dyDescent="0.5">
      <c r="A105">
        <v>3016</v>
      </c>
      <c r="B105" t="s">
        <v>80</v>
      </c>
      <c r="C105" t="s">
        <v>551</v>
      </c>
      <c r="D105">
        <v>1</v>
      </c>
    </row>
    <row r="106" spans="1:4" x14ac:dyDescent="0.5">
      <c r="A106">
        <v>3017</v>
      </c>
      <c r="B106" t="s">
        <v>81</v>
      </c>
      <c r="C106" t="s">
        <v>551</v>
      </c>
      <c r="D106">
        <v>1</v>
      </c>
    </row>
    <row r="107" spans="1:4" x14ac:dyDescent="0.5">
      <c r="A107">
        <v>3018</v>
      </c>
      <c r="B107" t="s">
        <v>82</v>
      </c>
      <c r="C107" t="s">
        <v>551</v>
      </c>
      <c r="D107">
        <v>1</v>
      </c>
    </row>
    <row r="108" spans="1:4" x14ac:dyDescent="0.5">
      <c r="A108">
        <v>3019</v>
      </c>
      <c r="B108" t="s">
        <v>83</v>
      </c>
      <c r="C108" t="s">
        <v>551</v>
      </c>
      <c r="D108">
        <v>1</v>
      </c>
    </row>
    <row r="109" spans="1:4" x14ac:dyDescent="0.5">
      <c r="A109">
        <v>3020</v>
      </c>
      <c r="B109" t="s">
        <v>560</v>
      </c>
      <c r="C109" t="s">
        <v>551</v>
      </c>
      <c r="D109">
        <v>1</v>
      </c>
    </row>
    <row r="110" spans="1:4" x14ac:dyDescent="0.5">
      <c r="A110">
        <v>3021</v>
      </c>
      <c r="B110" t="s">
        <v>84</v>
      </c>
      <c r="C110" t="s">
        <v>551</v>
      </c>
      <c r="D110">
        <v>1</v>
      </c>
    </row>
    <row r="111" spans="1:4" x14ac:dyDescent="0.5">
      <c r="A111">
        <v>3022</v>
      </c>
      <c r="B111" t="s">
        <v>369</v>
      </c>
      <c r="C111" t="s">
        <v>551</v>
      </c>
      <c r="D111">
        <v>1</v>
      </c>
    </row>
    <row r="112" spans="1:4" x14ac:dyDescent="0.5">
      <c r="A112">
        <v>3023</v>
      </c>
      <c r="B112" t="s">
        <v>85</v>
      </c>
      <c r="C112" t="s">
        <v>551</v>
      </c>
      <c r="D112">
        <v>1</v>
      </c>
    </row>
    <row r="113" spans="1:4" x14ac:dyDescent="0.5">
      <c r="A113">
        <v>3024</v>
      </c>
      <c r="B113" t="s">
        <v>86</v>
      </c>
      <c r="C113" t="s">
        <v>551</v>
      </c>
      <c r="D113">
        <v>1</v>
      </c>
    </row>
    <row r="114" spans="1:4" x14ac:dyDescent="0.5">
      <c r="A114">
        <v>3025</v>
      </c>
      <c r="B114" t="s">
        <v>87</v>
      </c>
      <c r="C114" t="s">
        <v>551</v>
      </c>
      <c r="D114">
        <v>1</v>
      </c>
    </row>
    <row r="115" spans="1:4" x14ac:dyDescent="0.5">
      <c r="A115">
        <v>3026</v>
      </c>
      <c r="B115" t="s">
        <v>528</v>
      </c>
      <c r="C115" t="s">
        <v>551</v>
      </c>
      <c r="D115">
        <v>1</v>
      </c>
    </row>
    <row r="116" spans="1:4" x14ac:dyDescent="0.5">
      <c r="A116">
        <v>3027</v>
      </c>
      <c r="B116" t="s">
        <v>88</v>
      </c>
      <c r="C116" t="s">
        <v>551</v>
      </c>
      <c r="D116">
        <v>1</v>
      </c>
    </row>
    <row r="117" spans="1:4" x14ac:dyDescent="0.5">
      <c r="A117">
        <v>3028</v>
      </c>
      <c r="B117" t="s">
        <v>89</v>
      </c>
      <c r="C117" t="s">
        <v>551</v>
      </c>
      <c r="D117">
        <v>1</v>
      </c>
    </row>
    <row r="118" spans="1:4" x14ac:dyDescent="0.5">
      <c r="A118">
        <v>3029</v>
      </c>
      <c r="B118" t="s">
        <v>370</v>
      </c>
      <c r="C118" t="s">
        <v>551</v>
      </c>
      <c r="D118">
        <v>1</v>
      </c>
    </row>
    <row r="119" spans="1:4" x14ac:dyDescent="0.5">
      <c r="A119">
        <v>3030</v>
      </c>
      <c r="B119" t="s">
        <v>561</v>
      </c>
      <c r="C119" t="s">
        <v>551</v>
      </c>
      <c r="D119">
        <v>1</v>
      </c>
    </row>
    <row r="120" spans="1:4" x14ac:dyDescent="0.5">
      <c r="A120">
        <v>3031</v>
      </c>
      <c r="B120" t="s">
        <v>90</v>
      </c>
      <c r="C120" t="s">
        <v>551</v>
      </c>
      <c r="D120">
        <v>1</v>
      </c>
    </row>
    <row r="121" spans="1:4" x14ac:dyDescent="0.5">
      <c r="A121">
        <v>3032</v>
      </c>
      <c r="B121" t="s">
        <v>91</v>
      </c>
      <c r="C121" t="s">
        <v>551</v>
      </c>
      <c r="D121">
        <v>1</v>
      </c>
    </row>
    <row r="122" spans="1:4" x14ac:dyDescent="0.5">
      <c r="A122">
        <v>3033</v>
      </c>
      <c r="B122" t="s">
        <v>92</v>
      </c>
      <c r="C122" t="s">
        <v>551</v>
      </c>
      <c r="D122">
        <v>1</v>
      </c>
    </row>
    <row r="123" spans="1:4" x14ac:dyDescent="0.5">
      <c r="A123">
        <v>3034</v>
      </c>
      <c r="B123" t="s">
        <v>93</v>
      </c>
      <c r="C123" t="s">
        <v>551</v>
      </c>
      <c r="D123">
        <v>1</v>
      </c>
    </row>
    <row r="124" spans="1:4" x14ac:dyDescent="0.5">
      <c r="A124">
        <v>3035</v>
      </c>
      <c r="B124" t="s">
        <v>94</v>
      </c>
      <c r="C124" t="s">
        <v>551</v>
      </c>
      <c r="D124">
        <v>1</v>
      </c>
    </row>
    <row r="125" spans="1:4" x14ac:dyDescent="0.5">
      <c r="A125">
        <v>3036</v>
      </c>
      <c r="B125" t="s">
        <v>95</v>
      </c>
      <c r="C125" t="s">
        <v>551</v>
      </c>
      <c r="D125">
        <v>1</v>
      </c>
    </row>
    <row r="126" spans="1:4" x14ac:dyDescent="0.5">
      <c r="A126">
        <v>3037</v>
      </c>
      <c r="B126" t="s">
        <v>96</v>
      </c>
      <c r="C126" t="s">
        <v>551</v>
      </c>
      <c r="D126">
        <v>1</v>
      </c>
    </row>
    <row r="127" spans="1:4" x14ac:dyDescent="0.5">
      <c r="A127">
        <v>3038</v>
      </c>
      <c r="B127" t="s">
        <v>138</v>
      </c>
      <c r="C127" t="s">
        <v>551</v>
      </c>
      <c r="D127">
        <v>1</v>
      </c>
    </row>
    <row r="128" spans="1:4" x14ac:dyDescent="0.5">
      <c r="A128">
        <v>3039</v>
      </c>
      <c r="B128" t="s">
        <v>139</v>
      </c>
      <c r="C128" t="s">
        <v>551</v>
      </c>
      <c r="D128">
        <v>1</v>
      </c>
    </row>
    <row r="129" spans="1:4" x14ac:dyDescent="0.5">
      <c r="A129">
        <v>3040</v>
      </c>
      <c r="B129" t="s">
        <v>562</v>
      </c>
      <c r="C129" t="s">
        <v>551</v>
      </c>
      <c r="D129">
        <v>1</v>
      </c>
    </row>
    <row r="130" spans="1:4" x14ac:dyDescent="0.5">
      <c r="A130">
        <v>3041</v>
      </c>
      <c r="B130" t="s">
        <v>32</v>
      </c>
      <c r="C130" t="s">
        <v>551</v>
      </c>
      <c r="D130">
        <v>1</v>
      </c>
    </row>
    <row r="131" spans="1:4" x14ac:dyDescent="0.5">
      <c r="A131">
        <v>3042</v>
      </c>
      <c r="B131" t="s">
        <v>140</v>
      </c>
      <c r="C131" t="s">
        <v>551</v>
      </c>
      <c r="D131">
        <v>1</v>
      </c>
    </row>
    <row r="132" spans="1:4" x14ac:dyDescent="0.5">
      <c r="A132">
        <v>3043</v>
      </c>
      <c r="B132" t="s">
        <v>141</v>
      </c>
      <c r="C132" t="s">
        <v>551</v>
      </c>
      <c r="D132">
        <v>1</v>
      </c>
    </row>
    <row r="133" spans="1:4" x14ac:dyDescent="0.5">
      <c r="A133">
        <v>3044</v>
      </c>
      <c r="B133" t="s">
        <v>142</v>
      </c>
      <c r="C133" t="s">
        <v>551</v>
      </c>
      <c r="D133">
        <v>1</v>
      </c>
    </row>
    <row r="134" spans="1:4" x14ac:dyDescent="0.5">
      <c r="A134">
        <v>3045</v>
      </c>
      <c r="B134" t="s">
        <v>143</v>
      </c>
      <c r="C134" t="s">
        <v>551</v>
      </c>
      <c r="D134">
        <v>1</v>
      </c>
    </row>
    <row r="135" spans="1:4" x14ac:dyDescent="0.5">
      <c r="A135">
        <v>3046</v>
      </c>
      <c r="B135" t="s">
        <v>144</v>
      </c>
      <c r="C135" t="s">
        <v>551</v>
      </c>
      <c r="D135">
        <v>1</v>
      </c>
    </row>
    <row r="136" spans="1:4" x14ac:dyDescent="0.5">
      <c r="A136">
        <v>3047</v>
      </c>
      <c r="B136" t="s">
        <v>145</v>
      </c>
      <c r="C136" t="s">
        <v>551</v>
      </c>
      <c r="D136">
        <v>1</v>
      </c>
    </row>
    <row r="137" spans="1:4" x14ac:dyDescent="0.5">
      <c r="A137">
        <v>3048</v>
      </c>
      <c r="B137" t="s">
        <v>146</v>
      </c>
      <c r="C137" t="s">
        <v>551</v>
      </c>
      <c r="D137">
        <v>1</v>
      </c>
    </row>
    <row r="138" spans="1:4" x14ac:dyDescent="0.5">
      <c r="A138">
        <v>3049</v>
      </c>
      <c r="B138" t="s">
        <v>147</v>
      </c>
      <c r="C138" t="s">
        <v>551</v>
      </c>
      <c r="D138">
        <v>1</v>
      </c>
    </row>
    <row r="139" spans="1:4" x14ac:dyDescent="0.5">
      <c r="A139">
        <v>3050</v>
      </c>
      <c r="B139" t="s">
        <v>148</v>
      </c>
      <c r="C139" t="s">
        <v>551</v>
      </c>
      <c r="D139">
        <v>1</v>
      </c>
    </row>
    <row r="140" spans="1:4" x14ac:dyDescent="0.5">
      <c r="A140">
        <v>3051</v>
      </c>
      <c r="B140" t="s">
        <v>149</v>
      </c>
      <c r="C140" t="s">
        <v>551</v>
      </c>
      <c r="D140">
        <v>1</v>
      </c>
    </row>
    <row r="141" spans="1:4" x14ac:dyDescent="0.5">
      <c r="A141">
        <v>3052</v>
      </c>
      <c r="B141" t="s">
        <v>538</v>
      </c>
      <c r="C141" t="s">
        <v>551</v>
      </c>
      <c r="D141">
        <v>1</v>
      </c>
    </row>
    <row r="142" spans="1:4" x14ac:dyDescent="0.5">
      <c r="A142">
        <v>3053</v>
      </c>
      <c r="B142" t="s">
        <v>126</v>
      </c>
      <c r="C142" t="s">
        <v>551</v>
      </c>
      <c r="D142">
        <v>1</v>
      </c>
    </row>
    <row r="143" spans="1:4" x14ac:dyDescent="0.5">
      <c r="A143">
        <v>3054</v>
      </c>
      <c r="B143" t="s">
        <v>127</v>
      </c>
      <c r="C143" t="s">
        <v>551</v>
      </c>
      <c r="D143">
        <v>1</v>
      </c>
    </row>
    <row r="144" spans="1:4" x14ac:dyDescent="0.5">
      <c r="A144">
        <v>3099</v>
      </c>
      <c r="B144" t="s">
        <v>31</v>
      </c>
      <c r="C144" t="s">
        <v>551</v>
      </c>
      <c r="D144">
        <v>1</v>
      </c>
    </row>
    <row r="145" spans="1:4" x14ac:dyDescent="0.5">
      <c r="A145">
        <v>3099</v>
      </c>
      <c r="B145" t="s">
        <v>31</v>
      </c>
      <c r="C145" t="s">
        <v>551</v>
      </c>
      <c r="D145">
        <v>1</v>
      </c>
    </row>
    <row r="146" spans="1:4" x14ac:dyDescent="0.5">
      <c r="A146">
        <v>3401</v>
      </c>
      <c r="B146" t="s">
        <v>97</v>
      </c>
      <c r="C146" t="s">
        <v>552</v>
      </c>
      <c r="D146">
        <v>4</v>
      </c>
    </row>
    <row r="147" spans="1:4" x14ac:dyDescent="0.5">
      <c r="A147">
        <v>3402</v>
      </c>
      <c r="B147" t="s">
        <v>98</v>
      </c>
      <c r="C147" t="s">
        <v>552</v>
      </c>
      <c r="D147">
        <v>4</v>
      </c>
    </row>
    <row r="148" spans="1:4" x14ac:dyDescent="0.5">
      <c r="A148">
        <v>3405</v>
      </c>
      <c r="B148" t="s">
        <v>114</v>
      </c>
      <c r="C148" t="s">
        <v>552</v>
      </c>
      <c r="D148">
        <v>4</v>
      </c>
    </row>
    <row r="149" spans="1:4" x14ac:dyDescent="0.5">
      <c r="A149">
        <v>3407</v>
      </c>
      <c r="B149" t="s">
        <v>115</v>
      </c>
      <c r="C149" t="s">
        <v>552</v>
      </c>
      <c r="D149">
        <v>4</v>
      </c>
    </row>
    <row r="150" spans="1:4" x14ac:dyDescent="0.5">
      <c r="A150">
        <v>3411</v>
      </c>
      <c r="B150" t="s">
        <v>99</v>
      </c>
      <c r="C150" t="s">
        <v>552</v>
      </c>
      <c r="D150">
        <v>4</v>
      </c>
    </row>
    <row r="151" spans="1:4" x14ac:dyDescent="0.5">
      <c r="A151">
        <v>3412</v>
      </c>
      <c r="B151" t="s">
        <v>100</v>
      </c>
      <c r="C151" t="s">
        <v>552</v>
      </c>
      <c r="D151">
        <v>4</v>
      </c>
    </row>
    <row r="152" spans="1:4" x14ac:dyDescent="0.5">
      <c r="A152">
        <v>3413</v>
      </c>
      <c r="B152" t="s">
        <v>101</v>
      </c>
      <c r="C152" t="s">
        <v>552</v>
      </c>
      <c r="D152">
        <v>4</v>
      </c>
    </row>
    <row r="153" spans="1:4" x14ac:dyDescent="0.5">
      <c r="A153">
        <v>3414</v>
      </c>
      <c r="B153" t="s">
        <v>529</v>
      </c>
      <c r="C153" t="s">
        <v>552</v>
      </c>
      <c r="D153">
        <v>4</v>
      </c>
    </row>
    <row r="154" spans="1:4" x14ac:dyDescent="0.5">
      <c r="A154">
        <v>3415</v>
      </c>
      <c r="B154" t="s">
        <v>530</v>
      </c>
      <c r="C154" t="s">
        <v>552</v>
      </c>
      <c r="D154">
        <v>4</v>
      </c>
    </row>
    <row r="155" spans="1:4" x14ac:dyDescent="0.5">
      <c r="A155">
        <v>3416</v>
      </c>
      <c r="B155" t="s">
        <v>531</v>
      </c>
      <c r="C155" t="s">
        <v>552</v>
      </c>
      <c r="D155">
        <v>4</v>
      </c>
    </row>
    <row r="156" spans="1:4" x14ac:dyDescent="0.5">
      <c r="A156">
        <v>3417</v>
      </c>
      <c r="B156" t="s">
        <v>102</v>
      </c>
      <c r="C156" t="s">
        <v>552</v>
      </c>
      <c r="D156">
        <v>4</v>
      </c>
    </row>
    <row r="157" spans="1:4" x14ac:dyDescent="0.5">
      <c r="A157">
        <v>3418</v>
      </c>
      <c r="B157" t="s">
        <v>103</v>
      </c>
      <c r="C157" t="s">
        <v>552</v>
      </c>
      <c r="D157">
        <v>4</v>
      </c>
    </row>
    <row r="158" spans="1:4" x14ac:dyDescent="0.5">
      <c r="A158">
        <v>3419</v>
      </c>
      <c r="B158" t="s">
        <v>82</v>
      </c>
      <c r="C158" t="s">
        <v>552</v>
      </c>
      <c r="D158">
        <v>4</v>
      </c>
    </row>
    <row r="159" spans="1:4" x14ac:dyDescent="0.5">
      <c r="A159">
        <v>3420</v>
      </c>
      <c r="B159" t="s">
        <v>104</v>
      </c>
      <c r="C159" t="s">
        <v>552</v>
      </c>
      <c r="D159">
        <v>4</v>
      </c>
    </row>
    <row r="160" spans="1:4" x14ac:dyDescent="0.5">
      <c r="A160">
        <v>3421</v>
      </c>
      <c r="B160" t="s">
        <v>105</v>
      </c>
      <c r="C160" t="s">
        <v>552</v>
      </c>
      <c r="D160">
        <v>4</v>
      </c>
    </row>
    <row r="161" spans="1:4" x14ac:dyDescent="0.5">
      <c r="A161">
        <v>3422</v>
      </c>
      <c r="B161" t="s">
        <v>106</v>
      </c>
      <c r="C161" t="s">
        <v>552</v>
      </c>
      <c r="D161">
        <v>4</v>
      </c>
    </row>
    <row r="162" spans="1:4" x14ac:dyDescent="0.5">
      <c r="A162">
        <v>3423</v>
      </c>
      <c r="B162" t="s">
        <v>532</v>
      </c>
      <c r="C162" t="s">
        <v>552</v>
      </c>
      <c r="D162">
        <v>4</v>
      </c>
    </row>
    <row r="163" spans="1:4" x14ac:dyDescent="0.5">
      <c r="A163">
        <v>3424</v>
      </c>
      <c r="B163" t="s">
        <v>107</v>
      </c>
      <c r="C163" t="s">
        <v>552</v>
      </c>
      <c r="D163">
        <v>4</v>
      </c>
    </row>
    <row r="164" spans="1:4" x14ac:dyDescent="0.5">
      <c r="A164">
        <v>3425</v>
      </c>
      <c r="B164" t="s">
        <v>108</v>
      </c>
      <c r="C164" t="s">
        <v>552</v>
      </c>
      <c r="D164">
        <v>4</v>
      </c>
    </row>
    <row r="165" spans="1:4" x14ac:dyDescent="0.5">
      <c r="A165">
        <v>3426</v>
      </c>
      <c r="B165" t="s">
        <v>109</v>
      </c>
      <c r="C165" t="s">
        <v>552</v>
      </c>
      <c r="D165">
        <v>4</v>
      </c>
    </row>
    <row r="166" spans="1:4" x14ac:dyDescent="0.5">
      <c r="A166">
        <v>3427</v>
      </c>
      <c r="B166" t="s">
        <v>110</v>
      </c>
      <c r="C166" t="s">
        <v>552</v>
      </c>
      <c r="D166">
        <v>4</v>
      </c>
    </row>
    <row r="167" spans="1:4" x14ac:dyDescent="0.5">
      <c r="A167">
        <v>3428</v>
      </c>
      <c r="B167" t="s">
        <v>111</v>
      </c>
      <c r="C167" t="s">
        <v>552</v>
      </c>
      <c r="D167">
        <v>4</v>
      </c>
    </row>
    <row r="168" spans="1:4" x14ac:dyDescent="0.5">
      <c r="A168">
        <v>3429</v>
      </c>
      <c r="B168" t="s">
        <v>112</v>
      </c>
      <c r="C168" t="s">
        <v>552</v>
      </c>
      <c r="D168">
        <v>4</v>
      </c>
    </row>
    <row r="169" spans="1:4" x14ac:dyDescent="0.5">
      <c r="A169">
        <v>3430</v>
      </c>
      <c r="B169" t="s">
        <v>113</v>
      </c>
      <c r="C169" t="s">
        <v>552</v>
      </c>
      <c r="D169">
        <v>4</v>
      </c>
    </row>
    <row r="170" spans="1:4" x14ac:dyDescent="0.5">
      <c r="A170">
        <v>3431</v>
      </c>
      <c r="B170" t="s">
        <v>116</v>
      </c>
      <c r="C170" t="s">
        <v>552</v>
      </c>
      <c r="D170">
        <v>4</v>
      </c>
    </row>
    <row r="171" spans="1:4" x14ac:dyDescent="0.5">
      <c r="A171">
        <v>3432</v>
      </c>
      <c r="B171" t="s">
        <v>117</v>
      </c>
      <c r="C171" t="s">
        <v>552</v>
      </c>
      <c r="D171">
        <v>4</v>
      </c>
    </row>
    <row r="172" spans="1:4" x14ac:dyDescent="0.5">
      <c r="A172">
        <v>3433</v>
      </c>
      <c r="B172" t="s">
        <v>533</v>
      </c>
      <c r="C172" t="s">
        <v>552</v>
      </c>
      <c r="D172">
        <v>4</v>
      </c>
    </row>
    <row r="173" spans="1:4" x14ac:dyDescent="0.5">
      <c r="A173">
        <v>3434</v>
      </c>
      <c r="B173" t="s">
        <v>118</v>
      </c>
      <c r="C173" t="s">
        <v>552</v>
      </c>
      <c r="D173">
        <v>4</v>
      </c>
    </row>
    <row r="174" spans="1:4" x14ac:dyDescent="0.5">
      <c r="A174">
        <v>3435</v>
      </c>
      <c r="B174" t="s">
        <v>119</v>
      </c>
      <c r="C174" t="s">
        <v>552</v>
      </c>
      <c r="D174">
        <v>4</v>
      </c>
    </row>
    <row r="175" spans="1:4" x14ac:dyDescent="0.5">
      <c r="A175">
        <v>3436</v>
      </c>
      <c r="B175" t="s">
        <v>534</v>
      </c>
      <c r="C175" t="s">
        <v>552</v>
      </c>
      <c r="D175">
        <v>4</v>
      </c>
    </row>
    <row r="176" spans="1:4" x14ac:dyDescent="0.5">
      <c r="A176">
        <v>3437</v>
      </c>
      <c r="B176" t="s">
        <v>120</v>
      </c>
      <c r="C176" t="s">
        <v>552</v>
      </c>
      <c r="D176">
        <v>4</v>
      </c>
    </row>
    <row r="177" spans="1:4" x14ac:dyDescent="0.5">
      <c r="A177">
        <v>3438</v>
      </c>
      <c r="B177" t="s">
        <v>535</v>
      </c>
      <c r="C177" t="s">
        <v>552</v>
      </c>
      <c r="D177">
        <v>4</v>
      </c>
    </row>
    <row r="178" spans="1:4" x14ac:dyDescent="0.5">
      <c r="A178">
        <v>3439</v>
      </c>
      <c r="B178" t="s">
        <v>121</v>
      </c>
      <c r="C178" t="s">
        <v>552</v>
      </c>
      <c r="D178">
        <v>4</v>
      </c>
    </row>
    <row r="179" spans="1:4" x14ac:dyDescent="0.5">
      <c r="A179">
        <v>3440</v>
      </c>
      <c r="B179" t="s">
        <v>122</v>
      </c>
      <c r="C179" t="s">
        <v>552</v>
      </c>
      <c r="D179">
        <v>4</v>
      </c>
    </row>
    <row r="180" spans="1:4" x14ac:dyDescent="0.5">
      <c r="A180">
        <v>3441</v>
      </c>
      <c r="B180" t="s">
        <v>123</v>
      </c>
      <c r="C180" t="s">
        <v>552</v>
      </c>
      <c r="D180">
        <v>4</v>
      </c>
    </row>
    <row r="181" spans="1:4" x14ac:dyDescent="0.5">
      <c r="A181">
        <v>3442</v>
      </c>
      <c r="B181" t="s">
        <v>124</v>
      </c>
      <c r="C181" t="s">
        <v>552</v>
      </c>
      <c r="D181">
        <v>4</v>
      </c>
    </row>
    <row r="182" spans="1:4" x14ac:dyDescent="0.5">
      <c r="A182">
        <v>3443</v>
      </c>
      <c r="B182" t="s">
        <v>125</v>
      </c>
      <c r="C182" t="s">
        <v>552</v>
      </c>
      <c r="D182">
        <v>4</v>
      </c>
    </row>
    <row r="183" spans="1:4" x14ac:dyDescent="0.5">
      <c r="A183">
        <v>3446</v>
      </c>
      <c r="B183" t="s">
        <v>128</v>
      </c>
      <c r="C183" t="s">
        <v>552</v>
      </c>
      <c r="D183">
        <v>4</v>
      </c>
    </row>
    <row r="184" spans="1:4" x14ac:dyDescent="0.5">
      <c r="A184">
        <v>3447</v>
      </c>
      <c r="B184" t="s">
        <v>129</v>
      </c>
      <c r="C184" t="s">
        <v>552</v>
      </c>
      <c r="D184">
        <v>4</v>
      </c>
    </row>
    <row r="185" spans="1:4" x14ac:dyDescent="0.5">
      <c r="A185">
        <v>3448</v>
      </c>
      <c r="B185" t="s">
        <v>130</v>
      </c>
      <c r="C185" t="s">
        <v>552</v>
      </c>
      <c r="D185">
        <v>4</v>
      </c>
    </row>
    <row r="186" spans="1:4" x14ac:dyDescent="0.5">
      <c r="A186">
        <v>3449</v>
      </c>
      <c r="B186" t="s">
        <v>536</v>
      </c>
      <c r="C186" t="s">
        <v>552</v>
      </c>
      <c r="D186">
        <v>4</v>
      </c>
    </row>
    <row r="187" spans="1:4" x14ac:dyDescent="0.5">
      <c r="A187">
        <v>3450</v>
      </c>
      <c r="B187" t="s">
        <v>131</v>
      </c>
      <c r="C187" t="s">
        <v>552</v>
      </c>
      <c r="D187">
        <v>4</v>
      </c>
    </row>
    <row r="188" spans="1:4" x14ac:dyDescent="0.5">
      <c r="A188">
        <v>3451</v>
      </c>
      <c r="B188" t="s">
        <v>537</v>
      </c>
      <c r="C188" t="s">
        <v>552</v>
      </c>
      <c r="D188">
        <v>4</v>
      </c>
    </row>
    <row r="189" spans="1:4" x14ac:dyDescent="0.5">
      <c r="A189">
        <v>3452</v>
      </c>
      <c r="B189" t="s">
        <v>132</v>
      </c>
      <c r="C189" t="s">
        <v>552</v>
      </c>
      <c r="D189">
        <v>4</v>
      </c>
    </row>
    <row r="190" spans="1:4" x14ac:dyDescent="0.5">
      <c r="A190">
        <v>3453</v>
      </c>
      <c r="B190" t="s">
        <v>133</v>
      </c>
      <c r="C190" t="s">
        <v>552</v>
      </c>
      <c r="D190">
        <v>4</v>
      </c>
    </row>
    <row r="191" spans="1:4" x14ac:dyDescent="0.5">
      <c r="A191">
        <v>3454</v>
      </c>
      <c r="B191" t="s">
        <v>134</v>
      </c>
      <c r="C191" t="s">
        <v>552</v>
      </c>
      <c r="D191">
        <v>4</v>
      </c>
    </row>
    <row r="192" spans="1:4" x14ac:dyDescent="0.5">
      <c r="A192">
        <v>3801</v>
      </c>
      <c r="B192" t="s">
        <v>435</v>
      </c>
      <c r="C192" t="s">
        <v>563</v>
      </c>
      <c r="D192">
        <v>8</v>
      </c>
    </row>
    <row r="193" spans="1:4" x14ac:dyDescent="0.5">
      <c r="A193">
        <v>3802</v>
      </c>
      <c r="B193" t="s">
        <v>150</v>
      </c>
      <c r="C193" t="s">
        <v>563</v>
      </c>
      <c r="D193">
        <v>8</v>
      </c>
    </row>
    <row r="194" spans="1:4" x14ac:dyDescent="0.5">
      <c r="A194">
        <v>3803</v>
      </c>
      <c r="B194" t="s">
        <v>61</v>
      </c>
      <c r="C194" t="s">
        <v>563</v>
      </c>
      <c r="D194">
        <v>8</v>
      </c>
    </row>
    <row r="195" spans="1:4" x14ac:dyDescent="0.5">
      <c r="A195">
        <v>3804</v>
      </c>
      <c r="B195" t="s">
        <v>151</v>
      </c>
      <c r="C195" t="s">
        <v>563</v>
      </c>
      <c r="D195">
        <v>8</v>
      </c>
    </row>
    <row r="196" spans="1:4" x14ac:dyDescent="0.5">
      <c r="A196">
        <v>3805</v>
      </c>
      <c r="B196" t="s">
        <v>152</v>
      </c>
      <c r="C196" t="s">
        <v>563</v>
      </c>
      <c r="D196">
        <v>8</v>
      </c>
    </row>
    <row r="197" spans="1:4" x14ac:dyDescent="0.5">
      <c r="A197">
        <v>3806</v>
      </c>
      <c r="B197" t="s">
        <v>154</v>
      </c>
      <c r="C197" t="s">
        <v>563</v>
      </c>
      <c r="D197">
        <v>8</v>
      </c>
    </row>
    <row r="198" spans="1:4" x14ac:dyDescent="0.5">
      <c r="A198">
        <v>3807</v>
      </c>
      <c r="B198" t="s">
        <v>155</v>
      </c>
      <c r="C198" t="s">
        <v>563</v>
      </c>
      <c r="D198">
        <v>8</v>
      </c>
    </row>
    <row r="199" spans="1:4" x14ac:dyDescent="0.5">
      <c r="A199">
        <v>3808</v>
      </c>
      <c r="B199" t="s">
        <v>156</v>
      </c>
      <c r="C199" t="s">
        <v>563</v>
      </c>
      <c r="D199">
        <v>8</v>
      </c>
    </row>
    <row r="200" spans="1:4" x14ac:dyDescent="0.5">
      <c r="A200">
        <v>3811</v>
      </c>
      <c r="B200" t="s">
        <v>510</v>
      </c>
      <c r="C200" t="s">
        <v>563</v>
      </c>
      <c r="D200">
        <v>8</v>
      </c>
    </row>
    <row r="201" spans="1:4" x14ac:dyDescent="0.5">
      <c r="A201">
        <v>3812</v>
      </c>
      <c r="B201" t="s">
        <v>157</v>
      </c>
      <c r="C201" t="s">
        <v>563</v>
      </c>
      <c r="D201">
        <v>8</v>
      </c>
    </row>
    <row r="202" spans="1:4" x14ac:dyDescent="0.5">
      <c r="A202">
        <v>3813</v>
      </c>
      <c r="B202" t="s">
        <v>158</v>
      </c>
      <c r="C202" t="s">
        <v>563</v>
      </c>
      <c r="D202">
        <v>8</v>
      </c>
    </row>
    <row r="203" spans="1:4" x14ac:dyDescent="0.5">
      <c r="A203">
        <v>3814</v>
      </c>
      <c r="B203" t="s">
        <v>159</v>
      </c>
      <c r="C203" t="s">
        <v>563</v>
      </c>
      <c r="D203">
        <v>8</v>
      </c>
    </row>
    <row r="204" spans="1:4" x14ac:dyDescent="0.5">
      <c r="A204">
        <v>3815</v>
      </c>
      <c r="B204" t="s">
        <v>160</v>
      </c>
      <c r="C204" t="s">
        <v>563</v>
      </c>
      <c r="D204">
        <v>8</v>
      </c>
    </row>
    <row r="205" spans="1:4" x14ac:dyDescent="0.5">
      <c r="A205">
        <v>3816</v>
      </c>
      <c r="B205" t="s">
        <v>161</v>
      </c>
      <c r="C205" t="s">
        <v>563</v>
      </c>
      <c r="D205">
        <v>8</v>
      </c>
    </row>
    <row r="206" spans="1:4" x14ac:dyDescent="0.5">
      <c r="A206">
        <v>3817</v>
      </c>
      <c r="B206" t="s">
        <v>564</v>
      </c>
      <c r="C206" t="s">
        <v>563</v>
      </c>
      <c r="D206">
        <v>8</v>
      </c>
    </row>
    <row r="207" spans="1:4" x14ac:dyDescent="0.5">
      <c r="A207">
        <v>3818</v>
      </c>
      <c r="B207" t="s">
        <v>163</v>
      </c>
      <c r="C207" t="s">
        <v>563</v>
      </c>
      <c r="D207">
        <v>8</v>
      </c>
    </row>
    <row r="208" spans="1:4" x14ac:dyDescent="0.5">
      <c r="A208">
        <v>3819</v>
      </c>
      <c r="B208" t="s">
        <v>164</v>
      </c>
      <c r="C208" t="s">
        <v>563</v>
      </c>
      <c r="D208">
        <v>8</v>
      </c>
    </row>
    <row r="209" spans="1:4" x14ac:dyDescent="0.5">
      <c r="A209">
        <v>3820</v>
      </c>
      <c r="B209" t="s">
        <v>165</v>
      </c>
      <c r="C209" t="s">
        <v>563</v>
      </c>
      <c r="D209">
        <v>8</v>
      </c>
    </row>
    <row r="210" spans="1:4" x14ac:dyDescent="0.5">
      <c r="A210">
        <v>3821</v>
      </c>
      <c r="B210" t="s">
        <v>539</v>
      </c>
      <c r="C210" t="s">
        <v>563</v>
      </c>
      <c r="D210">
        <v>8</v>
      </c>
    </row>
    <row r="211" spans="1:4" x14ac:dyDescent="0.5">
      <c r="A211">
        <v>3822</v>
      </c>
      <c r="B211" t="s">
        <v>166</v>
      </c>
      <c r="C211" t="s">
        <v>563</v>
      </c>
      <c r="D211">
        <v>8</v>
      </c>
    </row>
    <row r="212" spans="1:4" x14ac:dyDescent="0.5">
      <c r="A212">
        <v>3823</v>
      </c>
      <c r="B212" t="s">
        <v>167</v>
      </c>
      <c r="C212" t="s">
        <v>563</v>
      </c>
      <c r="D212">
        <v>8</v>
      </c>
    </row>
    <row r="213" spans="1:4" x14ac:dyDescent="0.5">
      <c r="A213">
        <v>3824</v>
      </c>
      <c r="B213" t="s">
        <v>168</v>
      </c>
      <c r="C213" t="s">
        <v>563</v>
      </c>
      <c r="D213">
        <v>8</v>
      </c>
    </row>
    <row r="214" spans="1:4" x14ac:dyDescent="0.5">
      <c r="A214">
        <v>3825</v>
      </c>
      <c r="B214" t="s">
        <v>169</v>
      </c>
      <c r="C214" t="s">
        <v>563</v>
      </c>
      <c r="D214">
        <v>8</v>
      </c>
    </row>
    <row r="215" spans="1:4" x14ac:dyDescent="0.5">
      <c r="A215">
        <v>4201</v>
      </c>
      <c r="B215" t="s">
        <v>170</v>
      </c>
      <c r="C215" t="s">
        <v>554</v>
      </c>
      <c r="D215">
        <v>9</v>
      </c>
    </row>
    <row r="216" spans="1:4" x14ac:dyDescent="0.5">
      <c r="A216">
        <v>4202</v>
      </c>
      <c r="B216" t="s">
        <v>171</v>
      </c>
      <c r="C216" t="s">
        <v>554</v>
      </c>
      <c r="D216">
        <v>9</v>
      </c>
    </row>
    <row r="217" spans="1:4" x14ac:dyDescent="0.5">
      <c r="A217">
        <v>4203</v>
      </c>
      <c r="B217" t="s">
        <v>172</v>
      </c>
      <c r="C217" t="s">
        <v>554</v>
      </c>
      <c r="D217">
        <v>9</v>
      </c>
    </row>
    <row r="218" spans="1:4" x14ac:dyDescent="0.5">
      <c r="A218">
        <v>4204</v>
      </c>
      <c r="B218" t="s">
        <v>182</v>
      </c>
      <c r="C218" t="s">
        <v>554</v>
      </c>
      <c r="D218">
        <v>9</v>
      </c>
    </row>
    <row r="219" spans="1:4" x14ac:dyDescent="0.5">
      <c r="A219">
        <v>4205</v>
      </c>
      <c r="B219" t="s">
        <v>186</v>
      </c>
      <c r="C219" t="s">
        <v>554</v>
      </c>
      <c r="D219">
        <v>9</v>
      </c>
    </row>
    <row r="220" spans="1:4" x14ac:dyDescent="0.5">
      <c r="A220">
        <v>4206</v>
      </c>
      <c r="B220" t="s">
        <v>183</v>
      </c>
      <c r="C220" t="s">
        <v>554</v>
      </c>
      <c r="D220">
        <v>9</v>
      </c>
    </row>
    <row r="221" spans="1:4" x14ac:dyDescent="0.5">
      <c r="A221">
        <v>4207</v>
      </c>
      <c r="B221" t="s">
        <v>184</v>
      </c>
      <c r="C221" t="s">
        <v>554</v>
      </c>
      <c r="D221">
        <v>9</v>
      </c>
    </row>
    <row r="222" spans="1:4" x14ac:dyDescent="0.5">
      <c r="A222">
        <v>4211</v>
      </c>
      <c r="B222" t="s">
        <v>173</v>
      </c>
      <c r="C222" t="s">
        <v>554</v>
      </c>
      <c r="D222">
        <v>9</v>
      </c>
    </row>
    <row r="223" spans="1:4" x14ac:dyDescent="0.5">
      <c r="A223">
        <v>4212</v>
      </c>
      <c r="B223" t="s">
        <v>540</v>
      </c>
      <c r="C223" t="s">
        <v>554</v>
      </c>
      <c r="D223">
        <v>9</v>
      </c>
    </row>
    <row r="224" spans="1:4" x14ac:dyDescent="0.5">
      <c r="A224">
        <v>4213</v>
      </c>
      <c r="B224" t="s">
        <v>511</v>
      </c>
      <c r="C224" t="s">
        <v>554</v>
      </c>
      <c r="D224">
        <v>9</v>
      </c>
    </row>
    <row r="225" spans="1:4" x14ac:dyDescent="0.5">
      <c r="A225">
        <v>4214</v>
      </c>
      <c r="B225" t="s">
        <v>174</v>
      </c>
      <c r="C225" t="s">
        <v>554</v>
      </c>
      <c r="D225">
        <v>9</v>
      </c>
    </row>
    <row r="226" spans="1:4" x14ac:dyDescent="0.5">
      <c r="A226">
        <v>4215</v>
      </c>
      <c r="B226" t="s">
        <v>175</v>
      </c>
      <c r="C226" t="s">
        <v>554</v>
      </c>
      <c r="D226">
        <v>9</v>
      </c>
    </row>
    <row r="227" spans="1:4" x14ac:dyDescent="0.5">
      <c r="A227">
        <v>4216</v>
      </c>
      <c r="B227" t="s">
        <v>176</v>
      </c>
      <c r="C227" t="s">
        <v>554</v>
      </c>
      <c r="D227">
        <v>9</v>
      </c>
    </row>
    <row r="228" spans="1:4" x14ac:dyDescent="0.5">
      <c r="A228">
        <v>4217</v>
      </c>
      <c r="B228" t="s">
        <v>177</v>
      </c>
      <c r="C228" t="s">
        <v>554</v>
      </c>
      <c r="D228">
        <v>9</v>
      </c>
    </row>
    <row r="229" spans="1:4" x14ac:dyDescent="0.5">
      <c r="A229">
        <v>4218</v>
      </c>
      <c r="B229" t="s">
        <v>178</v>
      </c>
      <c r="C229" t="s">
        <v>554</v>
      </c>
      <c r="D229">
        <v>9</v>
      </c>
    </row>
    <row r="230" spans="1:4" x14ac:dyDescent="0.5">
      <c r="A230">
        <v>4219</v>
      </c>
      <c r="B230" t="s">
        <v>541</v>
      </c>
      <c r="C230" t="s">
        <v>554</v>
      </c>
      <c r="D230">
        <v>9</v>
      </c>
    </row>
    <row r="231" spans="1:4" x14ac:dyDescent="0.5">
      <c r="A231">
        <v>4220</v>
      </c>
      <c r="B231" t="s">
        <v>179</v>
      </c>
      <c r="C231" t="s">
        <v>554</v>
      </c>
      <c r="D231">
        <v>9</v>
      </c>
    </row>
    <row r="232" spans="1:4" x14ac:dyDescent="0.5">
      <c r="A232">
        <v>4221</v>
      </c>
      <c r="B232" t="s">
        <v>180</v>
      </c>
      <c r="C232" t="s">
        <v>554</v>
      </c>
      <c r="D232">
        <v>9</v>
      </c>
    </row>
    <row r="233" spans="1:4" x14ac:dyDescent="0.5">
      <c r="A233">
        <v>4222</v>
      </c>
      <c r="B233" t="s">
        <v>181</v>
      </c>
      <c r="C233" t="s">
        <v>554</v>
      </c>
      <c r="D233">
        <v>9</v>
      </c>
    </row>
    <row r="234" spans="1:4" x14ac:dyDescent="0.5">
      <c r="A234">
        <v>4223</v>
      </c>
      <c r="B234" t="s">
        <v>185</v>
      </c>
      <c r="C234" t="s">
        <v>554</v>
      </c>
      <c r="D234">
        <v>9</v>
      </c>
    </row>
    <row r="235" spans="1:4" x14ac:dyDescent="0.5">
      <c r="A235">
        <v>4224</v>
      </c>
      <c r="B235" t="s">
        <v>542</v>
      </c>
      <c r="C235" t="s">
        <v>554</v>
      </c>
      <c r="D235">
        <v>9</v>
      </c>
    </row>
    <row r="236" spans="1:4" x14ac:dyDescent="0.5">
      <c r="A236">
        <v>4225</v>
      </c>
      <c r="B236" t="s">
        <v>187</v>
      </c>
      <c r="C236" t="s">
        <v>554</v>
      </c>
      <c r="D236">
        <v>9</v>
      </c>
    </row>
    <row r="237" spans="1:4" x14ac:dyDescent="0.5">
      <c r="A237">
        <v>4226</v>
      </c>
      <c r="B237" t="s">
        <v>188</v>
      </c>
      <c r="C237" t="s">
        <v>554</v>
      </c>
      <c r="D237">
        <v>9</v>
      </c>
    </row>
    <row r="238" spans="1:4" x14ac:dyDescent="0.5">
      <c r="A238">
        <v>4227</v>
      </c>
      <c r="B238" t="s">
        <v>189</v>
      </c>
      <c r="C238" t="s">
        <v>554</v>
      </c>
      <c r="D238">
        <v>9</v>
      </c>
    </row>
    <row r="239" spans="1:4" x14ac:dyDescent="0.5">
      <c r="A239">
        <v>4228</v>
      </c>
      <c r="B239" t="s">
        <v>190</v>
      </c>
      <c r="C239" t="s">
        <v>554</v>
      </c>
      <c r="D239">
        <v>9</v>
      </c>
    </row>
    <row r="240" spans="1:4" x14ac:dyDescent="0.5">
      <c r="A240">
        <v>4601</v>
      </c>
      <c r="B240" t="s">
        <v>211</v>
      </c>
      <c r="C240" t="s">
        <v>565</v>
      </c>
      <c r="D240">
        <v>14</v>
      </c>
    </row>
    <row r="241" spans="1:4" x14ac:dyDescent="0.5">
      <c r="A241">
        <v>4602</v>
      </c>
      <c r="B241" t="s">
        <v>566</v>
      </c>
      <c r="C241" t="s">
        <v>565</v>
      </c>
      <c r="D241">
        <v>14</v>
      </c>
    </row>
    <row r="242" spans="1:4" x14ac:dyDescent="0.5">
      <c r="A242">
        <v>4611</v>
      </c>
      <c r="B242" t="s">
        <v>212</v>
      </c>
      <c r="C242" t="s">
        <v>565</v>
      </c>
      <c r="D242">
        <v>14</v>
      </c>
    </row>
    <row r="243" spans="1:4" x14ac:dyDescent="0.5">
      <c r="A243">
        <v>4612</v>
      </c>
      <c r="B243" t="s">
        <v>213</v>
      </c>
      <c r="C243" t="s">
        <v>565</v>
      </c>
      <c r="D243">
        <v>14</v>
      </c>
    </row>
    <row r="244" spans="1:4" x14ac:dyDescent="0.5">
      <c r="A244">
        <v>4613</v>
      </c>
      <c r="B244" t="s">
        <v>214</v>
      </c>
      <c r="C244" t="s">
        <v>565</v>
      </c>
      <c r="D244">
        <v>14</v>
      </c>
    </row>
    <row r="245" spans="1:4" x14ac:dyDescent="0.5">
      <c r="A245">
        <v>4614</v>
      </c>
      <c r="B245" t="s">
        <v>215</v>
      </c>
      <c r="C245" t="s">
        <v>565</v>
      </c>
      <c r="D245">
        <v>14</v>
      </c>
    </row>
    <row r="246" spans="1:4" x14ac:dyDescent="0.5">
      <c r="A246">
        <v>4615</v>
      </c>
      <c r="B246" t="s">
        <v>216</v>
      </c>
      <c r="C246" t="s">
        <v>565</v>
      </c>
      <c r="D246">
        <v>14</v>
      </c>
    </row>
    <row r="247" spans="1:4" x14ac:dyDescent="0.5">
      <c r="A247">
        <v>4616</v>
      </c>
      <c r="B247" t="s">
        <v>217</v>
      </c>
      <c r="C247" t="s">
        <v>565</v>
      </c>
      <c r="D247">
        <v>14</v>
      </c>
    </row>
    <row r="248" spans="1:4" x14ac:dyDescent="0.5">
      <c r="A248">
        <v>4617</v>
      </c>
      <c r="B248" t="s">
        <v>218</v>
      </c>
      <c r="C248" t="s">
        <v>565</v>
      </c>
      <c r="D248">
        <v>14</v>
      </c>
    </row>
    <row r="249" spans="1:4" x14ac:dyDescent="0.5">
      <c r="A249">
        <v>4618</v>
      </c>
      <c r="B249" t="s">
        <v>219</v>
      </c>
      <c r="C249" t="s">
        <v>565</v>
      </c>
      <c r="D249">
        <v>14</v>
      </c>
    </row>
    <row r="250" spans="1:4" x14ac:dyDescent="0.5">
      <c r="A250">
        <v>4619</v>
      </c>
      <c r="B250" t="s">
        <v>545</v>
      </c>
      <c r="C250" t="s">
        <v>565</v>
      </c>
      <c r="D250">
        <v>14</v>
      </c>
    </row>
    <row r="251" spans="1:4" x14ac:dyDescent="0.5">
      <c r="A251">
        <v>4620</v>
      </c>
      <c r="B251" t="s">
        <v>220</v>
      </c>
      <c r="C251" t="s">
        <v>565</v>
      </c>
      <c r="D251">
        <v>14</v>
      </c>
    </row>
    <row r="252" spans="1:4" x14ac:dyDescent="0.5">
      <c r="A252">
        <v>4621</v>
      </c>
      <c r="B252" t="s">
        <v>221</v>
      </c>
      <c r="C252" t="s">
        <v>565</v>
      </c>
      <c r="D252">
        <v>14</v>
      </c>
    </row>
    <row r="253" spans="1:4" x14ac:dyDescent="0.5">
      <c r="A253">
        <v>4622</v>
      </c>
      <c r="B253" t="s">
        <v>222</v>
      </c>
      <c r="C253" t="s">
        <v>565</v>
      </c>
      <c r="D253">
        <v>14</v>
      </c>
    </row>
    <row r="254" spans="1:4" x14ac:dyDescent="0.5">
      <c r="A254">
        <v>4623</v>
      </c>
      <c r="B254" t="s">
        <v>223</v>
      </c>
      <c r="C254" t="s">
        <v>565</v>
      </c>
      <c r="D254">
        <v>14</v>
      </c>
    </row>
    <row r="255" spans="1:4" x14ac:dyDescent="0.5">
      <c r="A255">
        <v>4624</v>
      </c>
      <c r="B255" t="s">
        <v>567</v>
      </c>
      <c r="C255" t="s">
        <v>565</v>
      </c>
      <c r="D255">
        <v>14</v>
      </c>
    </row>
    <row r="256" spans="1:4" x14ac:dyDescent="0.5">
      <c r="A256">
        <v>4625</v>
      </c>
      <c r="B256" t="s">
        <v>224</v>
      </c>
      <c r="C256" t="s">
        <v>565</v>
      </c>
      <c r="D256">
        <v>14</v>
      </c>
    </row>
    <row r="257" spans="1:4" x14ac:dyDescent="0.5">
      <c r="A257">
        <v>4626</v>
      </c>
      <c r="B257" t="s">
        <v>229</v>
      </c>
      <c r="C257" t="s">
        <v>565</v>
      </c>
      <c r="D257">
        <v>14</v>
      </c>
    </row>
    <row r="258" spans="1:4" x14ac:dyDescent="0.5">
      <c r="A258">
        <v>4627</v>
      </c>
      <c r="B258" t="s">
        <v>225</v>
      </c>
      <c r="C258" t="s">
        <v>565</v>
      </c>
      <c r="D258">
        <v>14</v>
      </c>
    </row>
    <row r="259" spans="1:4" x14ac:dyDescent="0.5">
      <c r="A259">
        <v>4628</v>
      </c>
      <c r="B259" t="s">
        <v>226</v>
      </c>
      <c r="C259" t="s">
        <v>565</v>
      </c>
      <c r="D259">
        <v>14</v>
      </c>
    </row>
    <row r="260" spans="1:4" x14ac:dyDescent="0.5">
      <c r="A260">
        <v>4629</v>
      </c>
      <c r="B260" t="s">
        <v>227</v>
      </c>
      <c r="C260" t="s">
        <v>565</v>
      </c>
      <c r="D260">
        <v>14</v>
      </c>
    </row>
    <row r="261" spans="1:4" x14ac:dyDescent="0.5">
      <c r="A261">
        <v>4630</v>
      </c>
      <c r="B261" t="s">
        <v>228</v>
      </c>
      <c r="C261" t="s">
        <v>565</v>
      </c>
      <c r="D261">
        <v>14</v>
      </c>
    </row>
    <row r="262" spans="1:4" x14ac:dyDescent="0.5">
      <c r="A262">
        <v>4631</v>
      </c>
      <c r="B262" t="s">
        <v>568</v>
      </c>
      <c r="C262" t="s">
        <v>565</v>
      </c>
      <c r="D262">
        <v>14</v>
      </c>
    </row>
    <row r="263" spans="1:4" x14ac:dyDescent="0.5">
      <c r="A263">
        <v>4632</v>
      </c>
      <c r="B263" t="s">
        <v>546</v>
      </c>
      <c r="C263" t="s">
        <v>565</v>
      </c>
      <c r="D263">
        <v>14</v>
      </c>
    </row>
    <row r="264" spans="1:4" x14ac:dyDescent="0.5">
      <c r="A264">
        <v>4633</v>
      </c>
      <c r="B264" t="s">
        <v>230</v>
      </c>
      <c r="C264" t="s">
        <v>565</v>
      </c>
      <c r="D264">
        <v>14</v>
      </c>
    </row>
    <row r="265" spans="1:4" x14ac:dyDescent="0.5">
      <c r="A265">
        <v>4634</v>
      </c>
      <c r="B265" t="s">
        <v>231</v>
      </c>
      <c r="C265" t="s">
        <v>565</v>
      </c>
      <c r="D265">
        <v>14</v>
      </c>
    </row>
    <row r="266" spans="1:4" x14ac:dyDescent="0.5">
      <c r="A266">
        <v>4635</v>
      </c>
      <c r="B266" t="s">
        <v>232</v>
      </c>
      <c r="C266" t="s">
        <v>565</v>
      </c>
      <c r="D266">
        <v>14</v>
      </c>
    </row>
    <row r="267" spans="1:4" x14ac:dyDescent="0.5">
      <c r="A267">
        <v>4636</v>
      </c>
      <c r="B267" t="s">
        <v>233</v>
      </c>
      <c r="C267" t="s">
        <v>565</v>
      </c>
      <c r="D267">
        <v>14</v>
      </c>
    </row>
    <row r="268" spans="1:4" x14ac:dyDescent="0.5">
      <c r="A268">
        <v>4637</v>
      </c>
      <c r="B268" t="s">
        <v>234</v>
      </c>
      <c r="C268" t="s">
        <v>565</v>
      </c>
      <c r="D268">
        <v>14</v>
      </c>
    </row>
    <row r="269" spans="1:4" x14ac:dyDescent="0.5">
      <c r="A269">
        <v>4638</v>
      </c>
      <c r="B269" t="s">
        <v>235</v>
      </c>
      <c r="C269" t="s">
        <v>565</v>
      </c>
      <c r="D269">
        <v>14</v>
      </c>
    </row>
    <row r="270" spans="1:4" x14ac:dyDescent="0.5">
      <c r="A270">
        <v>4639</v>
      </c>
      <c r="B270" t="s">
        <v>236</v>
      </c>
      <c r="C270" t="s">
        <v>565</v>
      </c>
      <c r="D270">
        <v>14</v>
      </c>
    </row>
    <row r="271" spans="1:4" x14ac:dyDescent="0.5">
      <c r="A271">
        <v>4640</v>
      </c>
      <c r="B271" t="s">
        <v>237</v>
      </c>
      <c r="C271" t="s">
        <v>565</v>
      </c>
      <c r="D271">
        <v>14</v>
      </c>
    </row>
    <row r="272" spans="1:4" x14ac:dyDescent="0.5">
      <c r="A272">
        <v>4641</v>
      </c>
      <c r="B272" t="s">
        <v>238</v>
      </c>
      <c r="C272" t="s">
        <v>565</v>
      </c>
      <c r="D272">
        <v>14</v>
      </c>
    </row>
    <row r="273" spans="1:4" x14ac:dyDescent="0.5">
      <c r="A273">
        <v>4642</v>
      </c>
      <c r="B273" t="s">
        <v>239</v>
      </c>
      <c r="C273" t="s">
        <v>565</v>
      </c>
      <c r="D273">
        <v>14</v>
      </c>
    </row>
    <row r="274" spans="1:4" x14ac:dyDescent="0.5">
      <c r="A274">
        <v>4643</v>
      </c>
      <c r="B274" t="s">
        <v>240</v>
      </c>
      <c r="C274" t="s">
        <v>565</v>
      </c>
      <c r="D274">
        <v>14</v>
      </c>
    </row>
    <row r="275" spans="1:4" x14ac:dyDescent="0.5">
      <c r="A275">
        <v>4644</v>
      </c>
      <c r="B275" t="s">
        <v>241</v>
      </c>
      <c r="C275" t="s">
        <v>565</v>
      </c>
      <c r="D275">
        <v>14</v>
      </c>
    </row>
    <row r="276" spans="1:4" x14ac:dyDescent="0.5">
      <c r="A276">
        <v>4645</v>
      </c>
      <c r="B276" t="s">
        <v>242</v>
      </c>
      <c r="C276" t="s">
        <v>565</v>
      </c>
      <c r="D276">
        <v>14</v>
      </c>
    </row>
    <row r="277" spans="1:4" x14ac:dyDescent="0.5">
      <c r="A277">
        <v>4646</v>
      </c>
      <c r="B277" t="s">
        <v>243</v>
      </c>
      <c r="C277" t="s">
        <v>565</v>
      </c>
      <c r="D277">
        <v>14</v>
      </c>
    </row>
    <row r="278" spans="1:4" x14ac:dyDescent="0.5">
      <c r="A278">
        <v>4647</v>
      </c>
      <c r="B278" t="s">
        <v>569</v>
      </c>
      <c r="C278" t="s">
        <v>565</v>
      </c>
      <c r="D278">
        <v>14</v>
      </c>
    </row>
    <row r="279" spans="1:4" x14ac:dyDescent="0.5">
      <c r="A279">
        <v>4648</v>
      </c>
      <c r="B279" t="s">
        <v>244</v>
      </c>
      <c r="C279" t="s">
        <v>565</v>
      </c>
      <c r="D279">
        <v>14</v>
      </c>
    </row>
    <row r="280" spans="1:4" x14ac:dyDescent="0.5">
      <c r="A280">
        <v>4649</v>
      </c>
      <c r="B280" t="s">
        <v>570</v>
      </c>
      <c r="C280" t="s">
        <v>565</v>
      </c>
      <c r="D280">
        <v>14</v>
      </c>
    </row>
    <row r="281" spans="1:4" x14ac:dyDescent="0.5">
      <c r="A281">
        <v>4650</v>
      </c>
      <c r="B281" t="s">
        <v>245</v>
      </c>
      <c r="C281" t="s">
        <v>565</v>
      </c>
      <c r="D281">
        <v>14</v>
      </c>
    </row>
    <row r="282" spans="1:4" x14ac:dyDescent="0.5">
      <c r="A282">
        <v>4651</v>
      </c>
      <c r="B282" t="s">
        <v>571</v>
      </c>
      <c r="C282" t="s">
        <v>565</v>
      </c>
      <c r="D282">
        <v>14</v>
      </c>
    </row>
    <row r="283" spans="1:4" x14ac:dyDescent="0.5">
      <c r="A283">
        <v>5001</v>
      </c>
      <c r="B283" t="s">
        <v>270</v>
      </c>
      <c r="C283" t="s">
        <v>509</v>
      </c>
      <c r="D283">
        <v>16</v>
      </c>
    </row>
    <row r="284" spans="1:4" x14ac:dyDescent="0.5">
      <c r="A284">
        <v>5006</v>
      </c>
      <c r="B284" t="s">
        <v>282</v>
      </c>
      <c r="C284" t="s">
        <v>509</v>
      </c>
      <c r="D284">
        <v>16</v>
      </c>
    </row>
    <row r="285" spans="1:4" x14ac:dyDescent="0.5">
      <c r="A285">
        <v>5007</v>
      </c>
      <c r="B285" t="s">
        <v>283</v>
      </c>
      <c r="C285" t="s">
        <v>509</v>
      </c>
      <c r="D285">
        <v>16</v>
      </c>
    </row>
    <row r="286" spans="1:4" x14ac:dyDescent="0.5">
      <c r="A286">
        <v>5014</v>
      </c>
      <c r="B286" t="s">
        <v>272</v>
      </c>
      <c r="C286" t="s">
        <v>509</v>
      </c>
      <c r="D286">
        <v>16</v>
      </c>
    </row>
    <row r="287" spans="1:4" x14ac:dyDescent="0.5">
      <c r="A287">
        <v>5020</v>
      </c>
      <c r="B287" t="s">
        <v>434</v>
      </c>
      <c r="C287" t="s">
        <v>509</v>
      </c>
      <c r="D287">
        <v>16</v>
      </c>
    </row>
    <row r="288" spans="1:4" x14ac:dyDescent="0.5">
      <c r="A288">
        <v>5021</v>
      </c>
      <c r="B288" t="s">
        <v>52</v>
      </c>
      <c r="C288" t="s">
        <v>509</v>
      </c>
      <c r="D288">
        <v>16</v>
      </c>
    </row>
    <row r="289" spans="1:4" x14ac:dyDescent="0.5">
      <c r="A289">
        <v>5022</v>
      </c>
      <c r="B289" t="s">
        <v>275</v>
      </c>
      <c r="C289" t="s">
        <v>509</v>
      </c>
      <c r="D289">
        <v>16</v>
      </c>
    </row>
    <row r="290" spans="1:4" x14ac:dyDescent="0.5">
      <c r="A290">
        <v>5025</v>
      </c>
      <c r="B290" t="s">
        <v>35</v>
      </c>
      <c r="C290" t="s">
        <v>509</v>
      </c>
      <c r="D290">
        <v>16</v>
      </c>
    </row>
    <row r="291" spans="1:4" x14ac:dyDescent="0.5">
      <c r="A291">
        <v>5026</v>
      </c>
      <c r="B291" t="s">
        <v>276</v>
      </c>
      <c r="C291" t="s">
        <v>509</v>
      </c>
      <c r="D291">
        <v>16</v>
      </c>
    </row>
    <row r="292" spans="1:4" x14ac:dyDescent="0.5">
      <c r="A292">
        <v>5027</v>
      </c>
      <c r="B292" t="s">
        <v>277</v>
      </c>
      <c r="C292" t="s">
        <v>509</v>
      </c>
      <c r="D292">
        <v>16</v>
      </c>
    </row>
    <row r="293" spans="1:4" x14ac:dyDescent="0.5">
      <c r="A293">
        <v>5028</v>
      </c>
      <c r="B293" t="s">
        <v>278</v>
      </c>
      <c r="C293" t="s">
        <v>509</v>
      </c>
      <c r="D293">
        <v>16</v>
      </c>
    </row>
    <row r="294" spans="1:4" x14ac:dyDescent="0.5">
      <c r="A294">
        <v>5029</v>
      </c>
      <c r="B294" t="s">
        <v>279</v>
      </c>
      <c r="C294" t="s">
        <v>509</v>
      </c>
      <c r="D294">
        <v>16</v>
      </c>
    </row>
    <row r="295" spans="1:4" x14ac:dyDescent="0.5">
      <c r="A295">
        <v>5031</v>
      </c>
      <c r="B295" t="s">
        <v>58</v>
      </c>
      <c r="C295" t="s">
        <v>509</v>
      </c>
      <c r="D295">
        <v>16</v>
      </c>
    </row>
    <row r="296" spans="1:4" x14ac:dyDescent="0.5">
      <c r="A296">
        <v>5032</v>
      </c>
      <c r="B296" t="s">
        <v>280</v>
      </c>
      <c r="C296" t="s">
        <v>509</v>
      </c>
      <c r="D296">
        <v>16</v>
      </c>
    </row>
    <row r="297" spans="1:4" x14ac:dyDescent="0.5">
      <c r="A297">
        <v>5033</v>
      </c>
      <c r="B297" t="s">
        <v>281</v>
      </c>
      <c r="C297" t="s">
        <v>509</v>
      </c>
      <c r="D297">
        <v>16</v>
      </c>
    </row>
    <row r="298" spans="1:4" x14ac:dyDescent="0.5">
      <c r="A298">
        <v>5034</v>
      </c>
      <c r="B298" t="s">
        <v>284</v>
      </c>
      <c r="C298" t="s">
        <v>509</v>
      </c>
      <c r="D298">
        <v>16</v>
      </c>
    </row>
    <row r="299" spans="1:4" x14ac:dyDescent="0.5">
      <c r="A299">
        <v>5035</v>
      </c>
      <c r="B299" t="s">
        <v>285</v>
      </c>
      <c r="C299" t="s">
        <v>509</v>
      </c>
      <c r="D299">
        <v>16</v>
      </c>
    </row>
    <row r="300" spans="1:4" x14ac:dyDescent="0.5">
      <c r="A300">
        <v>5036</v>
      </c>
      <c r="B300" t="s">
        <v>286</v>
      </c>
      <c r="C300" t="s">
        <v>509</v>
      </c>
      <c r="D300">
        <v>16</v>
      </c>
    </row>
    <row r="301" spans="1:4" x14ac:dyDescent="0.5">
      <c r="A301">
        <v>5037</v>
      </c>
      <c r="B301" t="s">
        <v>287</v>
      </c>
      <c r="C301" t="s">
        <v>509</v>
      </c>
      <c r="D301">
        <v>16</v>
      </c>
    </row>
    <row r="302" spans="1:4" x14ac:dyDescent="0.5">
      <c r="A302">
        <v>5038</v>
      </c>
      <c r="B302" t="s">
        <v>288</v>
      </c>
      <c r="C302" t="s">
        <v>509</v>
      </c>
      <c r="D302">
        <v>16</v>
      </c>
    </row>
    <row r="303" spans="1:4" x14ac:dyDescent="0.5">
      <c r="A303">
        <v>5041</v>
      </c>
      <c r="B303" t="s">
        <v>290</v>
      </c>
      <c r="C303" t="s">
        <v>509</v>
      </c>
      <c r="D303">
        <v>16</v>
      </c>
    </row>
    <row r="304" spans="1:4" x14ac:dyDescent="0.5">
      <c r="A304">
        <v>5042</v>
      </c>
      <c r="B304" t="s">
        <v>291</v>
      </c>
      <c r="C304" t="s">
        <v>509</v>
      </c>
      <c r="D304">
        <v>16</v>
      </c>
    </row>
    <row r="305" spans="1:4" x14ac:dyDescent="0.5">
      <c r="A305">
        <v>5043</v>
      </c>
      <c r="B305" t="s">
        <v>292</v>
      </c>
      <c r="C305" t="s">
        <v>509</v>
      </c>
      <c r="D305">
        <v>16</v>
      </c>
    </row>
    <row r="306" spans="1:4" x14ac:dyDescent="0.5">
      <c r="A306">
        <v>5044</v>
      </c>
      <c r="B306" t="s">
        <v>293</v>
      </c>
      <c r="C306" t="s">
        <v>509</v>
      </c>
      <c r="D306">
        <v>16</v>
      </c>
    </row>
    <row r="307" spans="1:4" x14ac:dyDescent="0.5">
      <c r="A307">
        <v>5045</v>
      </c>
      <c r="B307" t="s">
        <v>294</v>
      </c>
      <c r="C307" t="s">
        <v>509</v>
      </c>
      <c r="D307">
        <v>16</v>
      </c>
    </row>
    <row r="308" spans="1:4" x14ac:dyDescent="0.5">
      <c r="A308">
        <v>5046</v>
      </c>
      <c r="B308" t="s">
        <v>295</v>
      </c>
      <c r="C308" t="s">
        <v>509</v>
      </c>
      <c r="D308">
        <v>16</v>
      </c>
    </row>
    <row r="309" spans="1:4" x14ac:dyDescent="0.5">
      <c r="A309">
        <v>5047</v>
      </c>
      <c r="B309" t="s">
        <v>296</v>
      </c>
      <c r="C309" t="s">
        <v>509</v>
      </c>
      <c r="D309">
        <v>16</v>
      </c>
    </row>
    <row r="310" spans="1:4" x14ac:dyDescent="0.5">
      <c r="A310">
        <v>5049</v>
      </c>
      <c r="B310" t="s">
        <v>297</v>
      </c>
      <c r="C310" t="s">
        <v>509</v>
      </c>
      <c r="D310">
        <v>16</v>
      </c>
    </row>
    <row r="311" spans="1:4" x14ac:dyDescent="0.5">
      <c r="A311">
        <v>5052</v>
      </c>
      <c r="B311" t="s">
        <v>298</v>
      </c>
      <c r="C311" t="s">
        <v>509</v>
      </c>
      <c r="D311">
        <v>16</v>
      </c>
    </row>
    <row r="312" spans="1:4" x14ac:dyDescent="0.5">
      <c r="A312">
        <v>5053</v>
      </c>
      <c r="B312" t="s">
        <v>289</v>
      </c>
      <c r="C312" t="s">
        <v>509</v>
      </c>
      <c r="D312">
        <v>16</v>
      </c>
    </row>
    <row r="313" spans="1:4" x14ac:dyDescent="0.5">
      <c r="A313">
        <v>5054</v>
      </c>
      <c r="B313" t="s">
        <v>512</v>
      </c>
      <c r="C313" t="s">
        <v>509</v>
      </c>
      <c r="D313">
        <v>16</v>
      </c>
    </row>
    <row r="314" spans="1:4" x14ac:dyDescent="0.5">
      <c r="A314">
        <v>5055</v>
      </c>
      <c r="B314" t="s">
        <v>572</v>
      </c>
      <c r="C314" t="s">
        <v>509</v>
      </c>
      <c r="D314">
        <v>16</v>
      </c>
    </row>
    <row r="315" spans="1:4" x14ac:dyDescent="0.5">
      <c r="A315">
        <v>5056</v>
      </c>
      <c r="B315" t="s">
        <v>271</v>
      </c>
      <c r="C315" t="s">
        <v>509</v>
      </c>
      <c r="D315">
        <v>16</v>
      </c>
    </row>
    <row r="316" spans="1:4" x14ac:dyDescent="0.5">
      <c r="A316">
        <v>5057</v>
      </c>
      <c r="B316" t="s">
        <v>273</v>
      </c>
      <c r="C316" t="s">
        <v>509</v>
      </c>
      <c r="D316">
        <v>16</v>
      </c>
    </row>
    <row r="317" spans="1:4" x14ac:dyDescent="0.5">
      <c r="A317">
        <v>5058</v>
      </c>
      <c r="B317" t="s">
        <v>274</v>
      </c>
      <c r="C317" t="s">
        <v>509</v>
      </c>
      <c r="D317">
        <v>16</v>
      </c>
    </row>
    <row r="318" spans="1:4" x14ac:dyDescent="0.5">
      <c r="A318">
        <v>5059</v>
      </c>
      <c r="B318" t="s">
        <v>573</v>
      </c>
      <c r="C318" t="s">
        <v>509</v>
      </c>
      <c r="D318">
        <v>16</v>
      </c>
    </row>
    <row r="319" spans="1:4" x14ac:dyDescent="0.5">
      <c r="A319">
        <v>5060</v>
      </c>
      <c r="B319" t="s">
        <v>574</v>
      </c>
      <c r="C319" t="s">
        <v>509</v>
      </c>
      <c r="D319">
        <v>16</v>
      </c>
    </row>
    <row r="320" spans="1:4" x14ac:dyDescent="0.5">
      <c r="A320">
        <v>5061</v>
      </c>
      <c r="B320" t="s">
        <v>267</v>
      </c>
      <c r="C320" t="s">
        <v>509</v>
      </c>
      <c r="D320">
        <v>16</v>
      </c>
    </row>
    <row r="321" spans="1:4" x14ac:dyDescent="0.5">
      <c r="A321">
        <v>5401</v>
      </c>
      <c r="B321" t="s">
        <v>335</v>
      </c>
      <c r="C321" t="s">
        <v>575</v>
      </c>
      <c r="D321">
        <v>54</v>
      </c>
    </row>
    <row r="322" spans="1:4" x14ac:dyDescent="0.5">
      <c r="A322">
        <v>5402</v>
      </c>
      <c r="B322" t="s">
        <v>334</v>
      </c>
      <c r="C322" t="s">
        <v>575</v>
      </c>
      <c r="D322">
        <v>54</v>
      </c>
    </row>
    <row r="323" spans="1:4" x14ac:dyDescent="0.5">
      <c r="A323">
        <v>5403</v>
      </c>
      <c r="B323" t="s">
        <v>355</v>
      </c>
      <c r="C323" t="s">
        <v>575</v>
      </c>
      <c r="D323">
        <v>54</v>
      </c>
    </row>
    <row r="324" spans="1:4" x14ac:dyDescent="0.5">
      <c r="A324">
        <v>5404</v>
      </c>
      <c r="B324" t="s">
        <v>352</v>
      </c>
      <c r="C324" t="s">
        <v>575</v>
      </c>
      <c r="D324">
        <v>54</v>
      </c>
    </row>
    <row r="325" spans="1:4" x14ac:dyDescent="0.5">
      <c r="A325">
        <v>5405</v>
      </c>
      <c r="B325" t="s">
        <v>353</v>
      </c>
      <c r="C325" t="s">
        <v>575</v>
      </c>
      <c r="D325">
        <v>54</v>
      </c>
    </row>
    <row r="326" spans="1:4" x14ac:dyDescent="0.5">
      <c r="A326">
        <v>5406</v>
      </c>
      <c r="B326" t="s">
        <v>354</v>
      </c>
      <c r="C326" t="s">
        <v>575</v>
      </c>
      <c r="D326">
        <v>54</v>
      </c>
    </row>
    <row r="327" spans="1:4" x14ac:dyDescent="0.5">
      <c r="A327">
        <v>5411</v>
      </c>
      <c r="B327" t="s">
        <v>336</v>
      </c>
      <c r="C327" t="s">
        <v>575</v>
      </c>
      <c r="D327">
        <v>54</v>
      </c>
    </row>
    <row r="328" spans="1:4" x14ac:dyDescent="0.5">
      <c r="A328">
        <v>5412</v>
      </c>
      <c r="B328" t="s">
        <v>549</v>
      </c>
      <c r="C328" t="s">
        <v>575</v>
      </c>
      <c r="D328">
        <v>54</v>
      </c>
    </row>
    <row r="329" spans="1:4" x14ac:dyDescent="0.5">
      <c r="A329">
        <v>5413</v>
      </c>
      <c r="B329" t="s">
        <v>337</v>
      </c>
      <c r="C329" t="s">
        <v>575</v>
      </c>
      <c r="D329">
        <v>54</v>
      </c>
    </row>
    <row r="330" spans="1:4" x14ac:dyDescent="0.5">
      <c r="A330">
        <v>5414</v>
      </c>
      <c r="B330" t="s">
        <v>338</v>
      </c>
      <c r="C330" t="s">
        <v>575</v>
      </c>
      <c r="D330">
        <v>54</v>
      </c>
    </row>
    <row r="331" spans="1:4" x14ac:dyDescent="0.5">
      <c r="A331">
        <v>5415</v>
      </c>
      <c r="B331" t="s">
        <v>339</v>
      </c>
      <c r="C331" t="s">
        <v>575</v>
      </c>
      <c r="D331">
        <v>54</v>
      </c>
    </row>
    <row r="332" spans="1:4" x14ac:dyDescent="0.5">
      <c r="A332">
        <v>5416</v>
      </c>
      <c r="B332" t="s">
        <v>340</v>
      </c>
      <c r="C332" t="s">
        <v>575</v>
      </c>
      <c r="D332">
        <v>54</v>
      </c>
    </row>
    <row r="333" spans="1:4" x14ac:dyDescent="0.5">
      <c r="A333">
        <v>5417</v>
      </c>
      <c r="B333" t="s">
        <v>341</v>
      </c>
      <c r="C333" t="s">
        <v>575</v>
      </c>
      <c r="D333">
        <v>54</v>
      </c>
    </row>
    <row r="334" spans="1:4" x14ac:dyDescent="0.5">
      <c r="A334">
        <v>5418</v>
      </c>
      <c r="B334" t="s">
        <v>36</v>
      </c>
      <c r="C334" t="s">
        <v>575</v>
      </c>
      <c r="D334">
        <v>54</v>
      </c>
    </row>
    <row r="335" spans="1:4" x14ac:dyDescent="0.5">
      <c r="A335">
        <v>5419</v>
      </c>
      <c r="B335" t="s">
        <v>342</v>
      </c>
      <c r="C335" t="s">
        <v>575</v>
      </c>
      <c r="D335">
        <v>54</v>
      </c>
    </row>
    <row r="336" spans="1:4" x14ac:dyDescent="0.5">
      <c r="A336">
        <v>5420</v>
      </c>
      <c r="B336" t="s">
        <v>343</v>
      </c>
      <c r="C336" t="s">
        <v>575</v>
      </c>
      <c r="D336">
        <v>54</v>
      </c>
    </row>
    <row r="337" spans="1:4" x14ac:dyDescent="0.5">
      <c r="A337">
        <v>5421</v>
      </c>
      <c r="B337" t="s">
        <v>576</v>
      </c>
      <c r="C337" t="s">
        <v>575</v>
      </c>
      <c r="D337">
        <v>54</v>
      </c>
    </row>
    <row r="338" spans="1:4" x14ac:dyDescent="0.5">
      <c r="A338">
        <v>5422</v>
      </c>
      <c r="B338" t="s">
        <v>344</v>
      </c>
      <c r="C338" t="s">
        <v>575</v>
      </c>
      <c r="D338">
        <v>54</v>
      </c>
    </row>
    <row r="339" spans="1:4" x14ac:dyDescent="0.5">
      <c r="A339">
        <v>5423</v>
      </c>
      <c r="B339" t="s">
        <v>345</v>
      </c>
      <c r="C339" t="s">
        <v>575</v>
      </c>
      <c r="D339">
        <v>54</v>
      </c>
    </row>
    <row r="340" spans="1:4" x14ac:dyDescent="0.5">
      <c r="A340">
        <v>5424</v>
      </c>
      <c r="B340" t="s">
        <v>346</v>
      </c>
      <c r="C340" t="s">
        <v>575</v>
      </c>
      <c r="D340">
        <v>54</v>
      </c>
    </row>
    <row r="341" spans="1:4" x14ac:dyDescent="0.5">
      <c r="A341">
        <v>5425</v>
      </c>
      <c r="B341" t="s">
        <v>347</v>
      </c>
      <c r="C341" t="s">
        <v>575</v>
      </c>
      <c r="D341">
        <v>54</v>
      </c>
    </row>
    <row r="342" spans="1:4" x14ac:dyDescent="0.5">
      <c r="A342">
        <v>5426</v>
      </c>
      <c r="B342" t="s">
        <v>348</v>
      </c>
      <c r="C342" t="s">
        <v>575</v>
      </c>
      <c r="D342">
        <v>54</v>
      </c>
    </row>
    <row r="343" spans="1:4" x14ac:dyDescent="0.5">
      <c r="A343">
        <v>5427</v>
      </c>
      <c r="B343" t="s">
        <v>349</v>
      </c>
      <c r="C343" t="s">
        <v>575</v>
      </c>
      <c r="D343">
        <v>54</v>
      </c>
    </row>
    <row r="344" spans="1:4" x14ac:dyDescent="0.5">
      <c r="A344">
        <v>5428</v>
      </c>
      <c r="B344" t="s">
        <v>350</v>
      </c>
      <c r="C344" t="s">
        <v>575</v>
      </c>
      <c r="D344">
        <v>54</v>
      </c>
    </row>
    <row r="345" spans="1:4" x14ac:dyDescent="0.5">
      <c r="A345">
        <v>5429</v>
      </c>
      <c r="B345" t="s">
        <v>351</v>
      </c>
      <c r="C345" t="s">
        <v>575</v>
      </c>
      <c r="D345">
        <v>54</v>
      </c>
    </row>
    <row r="346" spans="1:4" x14ac:dyDescent="0.5">
      <c r="A346">
        <v>5430</v>
      </c>
      <c r="B346" t="s">
        <v>366</v>
      </c>
      <c r="C346" t="s">
        <v>575</v>
      </c>
      <c r="D346">
        <v>54</v>
      </c>
    </row>
    <row r="347" spans="1:4" x14ac:dyDescent="0.5">
      <c r="A347">
        <v>5432</v>
      </c>
      <c r="B347" t="s">
        <v>429</v>
      </c>
      <c r="C347" t="s">
        <v>575</v>
      </c>
      <c r="D347">
        <v>54</v>
      </c>
    </row>
    <row r="348" spans="1:4" x14ac:dyDescent="0.5">
      <c r="A348">
        <v>5433</v>
      </c>
      <c r="B348" t="s">
        <v>356</v>
      </c>
      <c r="C348" t="s">
        <v>575</v>
      </c>
      <c r="D348">
        <v>54</v>
      </c>
    </row>
    <row r="349" spans="1:4" x14ac:dyDescent="0.5">
      <c r="A349">
        <v>5434</v>
      </c>
      <c r="B349" t="s">
        <v>431</v>
      </c>
      <c r="C349" t="s">
        <v>575</v>
      </c>
      <c r="D349">
        <v>54</v>
      </c>
    </row>
    <row r="350" spans="1:4" x14ac:dyDescent="0.5">
      <c r="A350">
        <v>5435</v>
      </c>
      <c r="B350" t="s">
        <v>432</v>
      </c>
      <c r="C350" t="s">
        <v>575</v>
      </c>
      <c r="D350">
        <v>54</v>
      </c>
    </row>
    <row r="351" spans="1:4" x14ac:dyDescent="0.5">
      <c r="A351">
        <v>5436</v>
      </c>
      <c r="B351" t="s">
        <v>357</v>
      </c>
      <c r="C351" t="s">
        <v>575</v>
      </c>
      <c r="D351">
        <v>54</v>
      </c>
    </row>
    <row r="352" spans="1:4" x14ac:dyDescent="0.5">
      <c r="A352">
        <v>5437</v>
      </c>
      <c r="B352" t="s">
        <v>53</v>
      </c>
      <c r="C352" t="s">
        <v>575</v>
      </c>
      <c r="D352">
        <v>54</v>
      </c>
    </row>
    <row r="353" spans="1:4" x14ac:dyDescent="0.5">
      <c r="A353">
        <v>5438</v>
      </c>
      <c r="B353" t="s">
        <v>358</v>
      </c>
      <c r="C353" t="s">
        <v>575</v>
      </c>
      <c r="D353">
        <v>54</v>
      </c>
    </row>
    <row r="354" spans="1:4" x14ac:dyDescent="0.5">
      <c r="A354">
        <v>5439</v>
      </c>
      <c r="B354" t="s">
        <v>368</v>
      </c>
      <c r="C354" t="s">
        <v>575</v>
      </c>
      <c r="D354">
        <v>54</v>
      </c>
    </row>
    <row r="355" spans="1:4" x14ac:dyDescent="0.5">
      <c r="A355">
        <v>5440</v>
      </c>
      <c r="B355" t="s">
        <v>359</v>
      </c>
      <c r="C355" t="s">
        <v>575</v>
      </c>
      <c r="D355">
        <v>54</v>
      </c>
    </row>
    <row r="356" spans="1:4" x14ac:dyDescent="0.5">
      <c r="A356">
        <v>5441</v>
      </c>
      <c r="B356" t="s">
        <v>360</v>
      </c>
      <c r="C356" t="s">
        <v>575</v>
      </c>
      <c r="D356">
        <v>54</v>
      </c>
    </row>
    <row r="357" spans="1:4" x14ac:dyDescent="0.5">
      <c r="A357">
        <v>5442</v>
      </c>
      <c r="B357" t="s">
        <v>361</v>
      </c>
      <c r="C357" t="s">
        <v>575</v>
      </c>
      <c r="D357">
        <v>54</v>
      </c>
    </row>
    <row r="358" spans="1:4" x14ac:dyDescent="0.5">
      <c r="A358">
        <v>5443</v>
      </c>
      <c r="B358" t="s">
        <v>430</v>
      </c>
      <c r="C358" t="s">
        <v>575</v>
      </c>
      <c r="D358">
        <v>54</v>
      </c>
    </row>
    <row r="359" spans="1:4" x14ac:dyDescent="0.5">
      <c r="A359">
        <v>5444</v>
      </c>
      <c r="B359" t="s">
        <v>550</v>
      </c>
      <c r="C359" t="s">
        <v>575</v>
      </c>
      <c r="D359">
        <v>54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/>
  <dimension ref="A1:CH182"/>
  <sheetViews>
    <sheetView defaultGridColor="0" colorId="22" zoomScale="96" zoomScaleNormal="96" workbookViewId="0"/>
  </sheetViews>
  <sheetFormatPr baseColWidth="10" defaultRowHeight="15" x14ac:dyDescent="0.5"/>
  <cols>
    <col min="1" max="1" width="2.36328125" customWidth="1"/>
    <col min="2" max="2" width="4.6328125" customWidth="1"/>
    <col min="3" max="3" width="6" customWidth="1"/>
    <col min="4" max="4" width="6.1796875" customWidth="1"/>
    <col min="5" max="5" width="6.90625" customWidth="1"/>
    <col min="6" max="6" width="4.1796875" customWidth="1"/>
    <col min="7" max="7" width="7.08984375" style="311" customWidth="1"/>
    <col min="8" max="8" width="5.81640625" customWidth="1"/>
    <col min="9" max="9" width="7.08984375" style="311" customWidth="1"/>
    <col min="10" max="10" width="5.90625" style="125" customWidth="1"/>
    <col min="11" max="11" width="5.36328125" style="125" customWidth="1"/>
    <col min="12" max="12" width="6" style="125" customWidth="1"/>
    <col min="13" max="13" width="7.40625" style="125" customWidth="1"/>
    <col min="14" max="14" width="7.54296875" customWidth="1"/>
    <col min="15" max="15" width="5.1796875" customWidth="1"/>
    <col min="16" max="16" width="6.81640625" style="125" customWidth="1"/>
    <col min="17" max="17" width="4.54296875" customWidth="1"/>
    <col min="18" max="18" width="6.6328125" style="125" customWidth="1"/>
    <col min="19" max="19" width="6" customWidth="1"/>
    <col min="20" max="20" width="7.6328125" style="11" customWidth="1"/>
    <col min="21" max="21" width="7.1796875" style="125" customWidth="1"/>
    <col min="22" max="22" width="7.90625" customWidth="1"/>
    <col min="23" max="23" width="6.453125" style="11" customWidth="1"/>
    <col min="24" max="24" width="7.90625" customWidth="1"/>
    <col min="25" max="25" width="8.54296875" customWidth="1"/>
    <col min="26" max="26" width="9.54296875" customWidth="1"/>
    <col min="27" max="27" width="9.36328125" customWidth="1"/>
    <col min="28" max="28" width="8.90625" customWidth="1"/>
    <col min="29" max="29" width="7.36328125" customWidth="1"/>
    <col min="30" max="30" width="7.08984375" customWidth="1"/>
    <col min="31" max="31" width="8.08984375" customWidth="1"/>
    <col min="32" max="32" width="7.453125" customWidth="1"/>
    <col min="33" max="33" width="5.81640625" customWidth="1"/>
    <col min="34" max="34" width="6.08984375" customWidth="1"/>
    <col min="35" max="35" width="7.90625" customWidth="1"/>
    <col min="36" max="36" width="5.81640625" style="1" customWidth="1"/>
    <col min="37" max="37" width="10.1796875" customWidth="1"/>
    <col min="38" max="38" width="8.36328125" style="1" customWidth="1"/>
    <col min="39" max="39" width="8.54296875" style="11" customWidth="1"/>
    <col min="40" max="40" width="7.90625" style="1" customWidth="1"/>
    <col min="41" max="41" width="6.90625" style="1" customWidth="1"/>
    <col min="42" max="42" width="8" style="1" customWidth="1"/>
    <col min="43" max="43" width="6.54296875" style="1" customWidth="1"/>
    <col min="44" max="44" width="8.08984375" style="1" customWidth="1"/>
    <col min="45" max="45" width="7" style="1" customWidth="1"/>
    <col min="46" max="46" width="11.08984375" style="1" customWidth="1"/>
    <col min="47" max="47" width="10.54296875" style="1" customWidth="1"/>
    <col min="48" max="48" width="10.08984375" style="1" customWidth="1"/>
    <col min="49" max="49" width="7.90625" style="1" customWidth="1"/>
    <col min="50" max="50" width="7.54296875" style="1" customWidth="1"/>
    <col min="51" max="51" width="12.08984375" style="125" customWidth="1"/>
    <col min="52" max="52" width="13.90625" customWidth="1"/>
    <col min="53" max="54" width="7.90625" customWidth="1"/>
    <col min="55" max="55" width="8.08984375" customWidth="1"/>
    <col min="56" max="56" width="8.54296875" customWidth="1"/>
    <col min="57" max="57" width="8" customWidth="1"/>
    <col min="58" max="58" width="6.453125" customWidth="1"/>
    <col min="59" max="59" width="8.08984375" customWidth="1"/>
    <col min="60" max="60" width="7.54296875" customWidth="1"/>
    <col min="61" max="61" width="8.36328125" customWidth="1"/>
    <col min="62" max="62" width="9.453125" customWidth="1"/>
    <col min="63" max="64" width="8.36328125" customWidth="1"/>
    <col min="65" max="65" width="8.90625" customWidth="1"/>
    <col min="66" max="66" width="8.36328125" customWidth="1"/>
    <col min="67" max="67" width="7.90625" customWidth="1"/>
    <col min="68" max="68" width="8" customWidth="1"/>
    <col min="69" max="70" width="9.90625" customWidth="1"/>
    <col min="71" max="71" width="9.08984375" customWidth="1"/>
    <col min="72" max="72" width="8.36328125" customWidth="1"/>
    <col min="73" max="73" width="8.6328125" customWidth="1"/>
    <col min="74" max="74" width="8.90625" customWidth="1"/>
    <col min="75" max="75" width="8.08984375" customWidth="1"/>
    <col min="76" max="76" width="8.6328125" customWidth="1"/>
    <col min="77" max="78" width="9.90625" customWidth="1"/>
    <col min="79" max="79" width="8.08984375" customWidth="1"/>
    <col min="80" max="80" width="8" customWidth="1"/>
    <col min="81" max="81" width="8.08984375" customWidth="1"/>
    <col min="82" max="82" width="11.08984375" customWidth="1"/>
    <col min="83" max="83" width="7.6328125" customWidth="1"/>
    <col min="84" max="84" width="8.08984375" customWidth="1"/>
    <col min="85" max="85" width="7.90625" customWidth="1"/>
    <col min="86" max="86" width="8.90625" customWidth="1"/>
    <col min="87" max="87" width="6.90625" customWidth="1"/>
    <col min="88" max="88" width="6.6328125" customWidth="1"/>
    <col min="89" max="90" width="8.08984375" customWidth="1"/>
    <col min="91" max="91" width="9.36328125" customWidth="1"/>
    <col min="92" max="92" width="10.08984375" customWidth="1"/>
    <col min="93" max="93" width="10.90625" customWidth="1"/>
    <col min="94" max="97" width="8.08984375" customWidth="1"/>
    <col min="98" max="98" width="8.36328125" customWidth="1"/>
    <col min="99" max="99" width="11.08984375" customWidth="1"/>
    <col min="100" max="100" width="8.08984375" customWidth="1"/>
    <col min="101" max="101" width="6.36328125" customWidth="1"/>
    <col min="102" max="102" width="7.453125" customWidth="1"/>
    <col min="103" max="103" width="7.6328125" customWidth="1"/>
    <col min="104" max="105" width="7.90625" customWidth="1"/>
    <col min="106" max="106" width="8" customWidth="1"/>
    <col min="107" max="107" width="7.6328125" customWidth="1"/>
    <col min="108" max="108" width="7.90625" customWidth="1"/>
    <col min="109" max="109" width="8.08984375" customWidth="1"/>
    <col min="110" max="110" width="7.54296875" customWidth="1"/>
    <col min="111" max="111" width="7.90625" customWidth="1"/>
    <col min="112" max="112" width="7.6328125" customWidth="1"/>
    <col min="113" max="113" width="7.90625" customWidth="1"/>
    <col min="114" max="114" width="7.54296875" customWidth="1"/>
    <col min="115" max="115" width="7.90625" customWidth="1"/>
    <col min="116" max="116" width="9.90625" customWidth="1"/>
    <col min="117" max="117" width="7.08984375" customWidth="1"/>
    <col min="118" max="118" width="8.08984375" customWidth="1"/>
    <col min="119" max="119" width="8.54296875" customWidth="1"/>
    <col min="120" max="120" width="9.90625" customWidth="1"/>
    <col min="121" max="121" width="8.36328125" customWidth="1"/>
    <col min="122" max="122" width="10.54296875" customWidth="1"/>
    <col min="123" max="123" width="7.90625" customWidth="1"/>
    <col min="124" max="124" width="8.08984375" customWidth="1"/>
    <col min="125" max="127" width="9.90625" customWidth="1"/>
    <col min="128" max="128" width="8.36328125" customWidth="1"/>
    <col min="129" max="129" width="8.6328125" customWidth="1"/>
    <col min="130" max="130" width="8.54296875" customWidth="1"/>
    <col min="131" max="131" width="8.6328125" customWidth="1"/>
    <col min="132" max="132" width="8.36328125" customWidth="1"/>
    <col min="133" max="133" width="10.6328125" customWidth="1"/>
    <col min="134" max="134" width="9.90625" customWidth="1"/>
    <col min="135" max="135" width="7.54296875" customWidth="1"/>
    <col min="136" max="136" width="8.54296875" customWidth="1"/>
    <col min="137" max="138" width="7.90625" customWidth="1"/>
    <col min="139" max="141" width="8.36328125" customWidth="1"/>
    <col min="142" max="143" width="8.08984375" customWidth="1"/>
    <col min="144" max="145" width="8.36328125" customWidth="1"/>
    <col min="146" max="146" width="8.54296875" customWidth="1"/>
    <col min="147" max="147" width="8.36328125" customWidth="1"/>
    <col min="148" max="148" width="8.6328125" customWidth="1"/>
    <col min="149" max="150" width="9.90625" customWidth="1"/>
    <col min="151" max="151" width="8.08984375" customWidth="1"/>
    <col min="152" max="152" width="8.54296875" customWidth="1"/>
    <col min="153" max="153" width="7.54296875" customWidth="1"/>
    <col min="154" max="154" width="8.08984375" customWidth="1"/>
    <col min="155" max="155" width="7.90625" customWidth="1"/>
    <col min="156" max="156" width="8.36328125" customWidth="1"/>
    <col min="157" max="157" width="8.08984375" customWidth="1"/>
    <col min="158" max="158" width="9.90625" customWidth="1"/>
    <col min="159" max="159" width="8" customWidth="1"/>
    <col min="160" max="160" width="7.90625" customWidth="1"/>
    <col min="161" max="161" width="8.90625" customWidth="1"/>
    <col min="162" max="162" width="8" customWidth="1"/>
    <col min="163" max="163" width="8.90625" customWidth="1"/>
    <col min="164" max="164" width="7.08984375" customWidth="1"/>
    <col min="165" max="165" width="9" customWidth="1"/>
    <col min="166" max="166" width="8.08984375" customWidth="1"/>
    <col min="167" max="167" width="10.36328125" customWidth="1"/>
    <col min="168" max="169" width="7.90625" customWidth="1"/>
    <col min="170" max="170" width="8.6328125" customWidth="1"/>
    <col min="171" max="171" width="8.90625" customWidth="1"/>
    <col min="172" max="172" width="8.6328125" customWidth="1"/>
    <col min="173" max="174" width="8.08984375" customWidth="1"/>
    <col min="175" max="175" width="7.54296875" customWidth="1"/>
    <col min="176" max="178" width="8.08984375" customWidth="1"/>
    <col min="179" max="179" width="8.6328125" customWidth="1"/>
    <col min="180" max="180" width="7.90625" customWidth="1"/>
    <col min="181" max="182" width="8.08984375" customWidth="1"/>
    <col min="183" max="183" width="7.90625" customWidth="1"/>
    <col min="186" max="186" width="8" customWidth="1"/>
    <col min="187" max="187" width="8.08984375" customWidth="1"/>
    <col min="188" max="188" width="8" customWidth="1"/>
    <col min="189" max="190" width="8.08984375" customWidth="1"/>
    <col min="191" max="193" width="7.90625" customWidth="1"/>
    <col min="194" max="194" width="8.08984375" customWidth="1"/>
    <col min="195" max="197" width="7.90625" customWidth="1"/>
    <col min="198" max="198" width="6.6328125" customWidth="1"/>
    <col min="199" max="199" width="8.36328125" customWidth="1"/>
    <col min="200" max="200" width="8" customWidth="1"/>
  </cols>
  <sheetData>
    <row r="1" spans="1:51" x14ac:dyDescent="0.5">
      <c r="A1" s="31"/>
      <c r="B1" s="31"/>
      <c r="C1" s="31"/>
      <c r="D1" s="31"/>
      <c r="E1" s="31"/>
      <c r="F1" s="31"/>
      <c r="G1" s="325"/>
      <c r="H1" s="31"/>
      <c r="I1" s="325"/>
      <c r="J1" s="129"/>
      <c r="K1" s="129"/>
      <c r="L1" s="129"/>
      <c r="M1" s="129"/>
      <c r="N1" s="31"/>
      <c r="O1" s="31"/>
      <c r="P1" s="129"/>
      <c r="Q1" s="31"/>
      <c r="R1" s="129"/>
      <c r="S1" s="31"/>
      <c r="T1" s="92"/>
      <c r="U1" s="129"/>
      <c r="V1" s="31"/>
      <c r="W1" s="92"/>
      <c r="X1" s="31"/>
      <c r="AJ1"/>
      <c r="AL1"/>
      <c r="AM1"/>
      <c r="AN1"/>
      <c r="AO1"/>
      <c r="AP1"/>
      <c r="AQ1"/>
      <c r="AR1"/>
      <c r="AS1"/>
      <c r="AT1"/>
      <c r="AU1"/>
      <c r="AV1"/>
      <c r="AW1"/>
      <c r="AX1"/>
      <c r="AY1"/>
    </row>
    <row r="2" spans="1:51" ht="32.4" x14ac:dyDescent="1">
      <c r="A2" s="31"/>
      <c r="B2" s="156" t="s">
        <v>457</v>
      </c>
      <c r="C2" s="155"/>
      <c r="D2" s="31"/>
      <c r="E2" s="31"/>
      <c r="F2" s="31"/>
      <c r="G2" s="325"/>
      <c r="H2" s="31"/>
      <c r="I2" s="325"/>
      <c r="J2" s="129"/>
      <c r="K2" s="267"/>
      <c r="L2" s="157" t="s">
        <v>437</v>
      </c>
      <c r="M2" s="157"/>
      <c r="N2" s="160"/>
      <c r="O2" s="155"/>
      <c r="P2" s="129"/>
      <c r="Q2" s="248" t="str">
        <f>+År!B3</f>
        <v>VAK GRIS</v>
      </c>
      <c r="R2" s="129"/>
      <c r="S2" s="31"/>
      <c r="T2" s="92"/>
      <c r="U2" s="129"/>
      <c r="V2" s="31"/>
      <c r="W2" s="92"/>
      <c r="X2" s="31"/>
      <c r="AJ2"/>
      <c r="AL2"/>
      <c r="AM2"/>
      <c r="AN2"/>
      <c r="AO2"/>
      <c r="AP2"/>
      <c r="AQ2"/>
      <c r="AR2"/>
      <c r="AS2"/>
      <c r="AT2"/>
      <c r="AU2"/>
      <c r="AV2"/>
      <c r="AW2"/>
      <c r="AX2"/>
      <c r="AY2"/>
    </row>
    <row r="3" spans="1:51" x14ac:dyDescent="0.5">
      <c r="A3" s="31"/>
      <c r="B3" s="31"/>
      <c r="C3" s="31"/>
      <c r="D3" s="31"/>
      <c r="E3" s="31"/>
      <c r="F3" s="31"/>
      <c r="G3" s="325"/>
      <c r="H3" s="31"/>
      <c r="I3" s="325"/>
      <c r="J3" s="129"/>
      <c r="K3" s="129"/>
      <c r="L3" s="129"/>
      <c r="M3" s="129"/>
      <c r="N3" s="31"/>
      <c r="O3" s="31"/>
      <c r="P3" s="129"/>
      <c r="Q3" s="31"/>
      <c r="R3" s="129"/>
      <c r="S3" s="31"/>
      <c r="T3" s="92"/>
      <c r="U3" s="129"/>
      <c r="V3" s="31"/>
      <c r="W3" s="92"/>
      <c r="X3" s="31"/>
      <c r="AJ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22.5" x14ac:dyDescent="0.7">
      <c r="A4" s="31"/>
      <c r="B4" s="31"/>
      <c r="C4" s="31"/>
      <c r="D4" s="161" t="s">
        <v>377</v>
      </c>
      <c r="E4" s="161"/>
      <c r="F4" s="366">
        <f>+År!M3</f>
        <v>52</v>
      </c>
      <c r="G4" s="367"/>
      <c r="H4" s="161"/>
      <c r="I4" s="334"/>
      <c r="J4" s="163"/>
      <c r="K4" s="180"/>
      <c r="L4" s="163"/>
      <c r="M4" s="163"/>
      <c r="N4" s="163"/>
      <c r="O4" s="180" t="s">
        <v>378</v>
      </c>
      <c r="P4" s="183"/>
      <c r="Q4" s="229"/>
      <c r="R4" s="183"/>
      <c r="S4" s="364">
        <f>SUM(G10:G21)</f>
        <v>28805</v>
      </c>
      <c r="T4" s="365"/>
      <c r="U4" s="129"/>
      <c r="V4" s="92"/>
      <c r="W4" s="92"/>
      <c r="X4" s="31"/>
      <c r="AJ4"/>
      <c r="AL4"/>
      <c r="AM4"/>
      <c r="AN4"/>
      <c r="AO4"/>
      <c r="AP4"/>
      <c r="AQ4"/>
      <c r="AR4"/>
      <c r="AS4"/>
      <c r="AT4"/>
      <c r="AU4"/>
      <c r="AV4"/>
      <c r="AW4"/>
      <c r="AX4"/>
      <c r="AY4"/>
    </row>
    <row r="5" spans="1:51" ht="16.5" customHeight="1" x14ac:dyDescent="0.8">
      <c r="A5" s="31"/>
      <c r="B5" s="31"/>
      <c r="C5" s="31"/>
      <c r="D5" s="161"/>
      <c r="E5" s="161"/>
      <c r="F5" s="161"/>
      <c r="G5" s="334"/>
      <c r="H5" s="161"/>
      <c r="I5" s="334"/>
      <c r="J5" s="160"/>
      <c r="K5" s="267"/>
      <c r="L5" s="160"/>
      <c r="M5" s="160"/>
      <c r="N5" s="160"/>
      <c r="O5" s="155"/>
      <c r="P5" s="267"/>
      <c r="Q5" s="155"/>
      <c r="R5" s="183"/>
      <c r="S5" s="180"/>
      <c r="T5" s="229"/>
      <c r="U5" s="183"/>
      <c r="V5" s="183"/>
      <c r="W5" s="31"/>
      <c r="X5" s="92"/>
      <c r="AJ5"/>
      <c r="AL5"/>
      <c r="AM5"/>
      <c r="AN5"/>
      <c r="AO5"/>
      <c r="AP5"/>
      <c r="AQ5"/>
      <c r="AR5"/>
      <c r="AS5"/>
      <c r="AT5"/>
      <c r="AU5"/>
      <c r="AV5"/>
      <c r="AW5"/>
      <c r="AX5"/>
      <c r="AY5"/>
    </row>
    <row r="6" spans="1:51" x14ac:dyDescent="0.5">
      <c r="A6" s="31"/>
      <c r="B6" s="31"/>
      <c r="C6" s="31"/>
      <c r="D6" s="31"/>
      <c r="E6" s="31"/>
      <c r="F6" s="31"/>
      <c r="G6" s="325"/>
      <c r="H6" s="31"/>
      <c r="I6" s="325"/>
      <c r="J6" s="129"/>
      <c r="K6" s="129"/>
      <c r="L6" s="129"/>
      <c r="M6" s="121" t="s">
        <v>504</v>
      </c>
      <c r="N6" s="31"/>
      <c r="O6" s="31"/>
      <c r="P6" s="129"/>
      <c r="Q6" s="31"/>
      <c r="R6" s="129"/>
      <c r="S6" s="31"/>
      <c r="T6" s="93" t="s">
        <v>477</v>
      </c>
      <c r="U6" s="129"/>
      <c r="V6" s="31"/>
      <c r="W6" s="93" t="s">
        <v>3</v>
      </c>
      <c r="X6" s="31"/>
      <c r="AJ6"/>
      <c r="AL6"/>
      <c r="AM6"/>
      <c r="AN6"/>
      <c r="AO6"/>
      <c r="AP6"/>
      <c r="AQ6"/>
      <c r="AR6"/>
      <c r="AS6"/>
      <c r="AT6"/>
      <c r="AU6"/>
      <c r="AV6"/>
      <c r="AW6"/>
      <c r="AX6"/>
      <c r="AY6"/>
    </row>
    <row r="7" spans="1:51" x14ac:dyDescent="0.5">
      <c r="A7" s="31"/>
      <c r="B7" s="49"/>
      <c r="C7" s="49"/>
      <c r="D7" s="49"/>
      <c r="E7" s="49" t="s">
        <v>3</v>
      </c>
      <c r="F7" s="101"/>
      <c r="G7" s="335"/>
      <c r="H7" s="101"/>
      <c r="I7" s="335" t="s">
        <v>3</v>
      </c>
      <c r="J7" s="121"/>
      <c r="K7" s="121"/>
      <c r="L7" s="121"/>
      <c r="M7" s="121" t="s">
        <v>364</v>
      </c>
      <c r="N7" s="101"/>
      <c r="O7" s="101"/>
      <c r="P7" s="121" t="s">
        <v>17</v>
      </c>
      <c r="Q7" s="101"/>
      <c r="R7" s="121" t="s">
        <v>397</v>
      </c>
      <c r="S7" s="101" t="s">
        <v>2</v>
      </c>
      <c r="T7" s="93" t="s">
        <v>478</v>
      </c>
      <c r="U7" s="121" t="s">
        <v>17</v>
      </c>
      <c r="V7" s="101"/>
      <c r="W7" s="93" t="s">
        <v>11</v>
      </c>
      <c r="X7" s="31"/>
      <c r="AJ7"/>
      <c r="AL7"/>
      <c r="AM7"/>
      <c r="AN7"/>
      <c r="AO7"/>
      <c r="AP7"/>
      <c r="AQ7"/>
      <c r="AR7"/>
      <c r="AS7"/>
      <c r="AT7"/>
      <c r="AU7"/>
      <c r="AV7"/>
      <c r="AW7"/>
      <c r="AX7"/>
      <c r="AY7"/>
    </row>
    <row r="8" spans="1:51" x14ac:dyDescent="0.5">
      <c r="A8" s="31"/>
      <c r="B8" s="49" t="s">
        <v>454</v>
      </c>
      <c r="C8" s="49"/>
      <c r="D8" s="49"/>
      <c r="E8" s="49" t="s">
        <v>444</v>
      </c>
      <c r="F8" s="149"/>
      <c r="G8" s="335" t="s">
        <v>3</v>
      </c>
      <c r="H8" s="149"/>
      <c r="I8" s="335" t="s">
        <v>403</v>
      </c>
      <c r="J8" s="121" t="s">
        <v>3</v>
      </c>
      <c r="K8" s="138"/>
      <c r="L8" s="121" t="s">
        <v>1</v>
      </c>
      <c r="M8" s="121" t="s">
        <v>503</v>
      </c>
      <c r="N8" s="101" t="s">
        <v>17</v>
      </c>
      <c r="O8" s="149"/>
      <c r="P8" s="121" t="s">
        <v>401</v>
      </c>
      <c r="Q8" s="149"/>
      <c r="R8" s="121" t="s">
        <v>401</v>
      </c>
      <c r="S8" s="101" t="s">
        <v>397</v>
      </c>
      <c r="T8" s="93" t="s">
        <v>462</v>
      </c>
      <c r="U8" s="121" t="s">
        <v>401</v>
      </c>
      <c r="V8" s="101" t="s">
        <v>17</v>
      </c>
      <c r="W8" s="93" t="s">
        <v>443</v>
      </c>
      <c r="X8" s="31"/>
      <c r="AJ8"/>
      <c r="AL8"/>
      <c r="AM8"/>
      <c r="AN8"/>
      <c r="AO8"/>
      <c r="AP8"/>
      <c r="AQ8"/>
      <c r="AR8"/>
      <c r="AS8"/>
      <c r="AT8"/>
      <c r="AU8"/>
      <c r="AV8"/>
      <c r="AW8"/>
      <c r="AX8"/>
      <c r="AY8"/>
    </row>
    <row r="9" spans="1:51" x14ac:dyDescent="0.5">
      <c r="A9" s="31"/>
      <c r="B9" s="49" t="s">
        <v>455</v>
      </c>
      <c r="C9" s="49"/>
      <c r="D9" s="49" t="s">
        <v>62</v>
      </c>
      <c r="E9" s="49" t="s">
        <v>440</v>
      </c>
      <c r="F9" s="149" t="s">
        <v>445</v>
      </c>
      <c r="G9" s="335" t="s">
        <v>11</v>
      </c>
      <c r="H9" s="149" t="s">
        <v>445</v>
      </c>
      <c r="I9" s="335" t="s">
        <v>395</v>
      </c>
      <c r="J9" s="121" t="s">
        <v>364</v>
      </c>
      <c r="K9" s="138" t="s">
        <v>445</v>
      </c>
      <c r="L9" s="121" t="s">
        <v>364</v>
      </c>
      <c r="M9" s="93">
        <v>2020</v>
      </c>
      <c r="N9" s="101" t="s">
        <v>395</v>
      </c>
      <c r="O9" s="149" t="s">
        <v>445</v>
      </c>
      <c r="P9" s="121" t="s">
        <v>398</v>
      </c>
      <c r="Q9" s="149" t="s">
        <v>445</v>
      </c>
      <c r="R9" s="121" t="s">
        <v>398</v>
      </c>
      <c r="S9" s="101" t="s">
        <v>399</v>
      </c>
      <c r="T9" s="93" t="s">
        <v>395</v>
      </c>
      <c r="U9" s="121" t="s">
        <v>404</v>
      </c>
      <c r="V9" s="101" t="s">
        <v>29</v>
      </c>
      <c r="W9" s="93" t="s">
        <v>474</v>
      </c>
      <c r="X9" s="31"/>
      <c r="AJ9"/>
      <c r="AL9"/>
      <c r="AM9"/>
      <c r="AN9"/>
      <c r="AO9"/>
      <c r="AP9"/>
      <c r="AQ9"/>
      <c r="AR9"/>
      <c r="AS9"/>
      <c r="AT9"/>
      <c r="AU9"/>
      <c r="AV9"/>
      <c r="AW9"/>
      <c r="AX9"/>
      <c r="AY9"/>
    </row>
    <row r="10" spans="1:51" x14ac:dyDescent="0.5">
      <c r="A10" s="31"/>
      <c r="B10" s="4">
        <f>+'Ark1'!D13</f>
        <v>1</v>
      </c>
      <c r="C10" s="4" t="s">
        <v>514</v>
      </c>
      <c r="D10" s="4">
        <f>+'Ark1'!C13</f>
        <v>2022</v>
      </c>
      <c r="E10" s="4">
        <f>+IF(G10=0,"",'Ark1'!Q13)</f>
        <v>72</v>
      </c>
      <c r="F10" s="21">
        <f>+IF(G10=0,"",E10-E23)</f>
        <v>-1</v>
      </c>
      <c r="G10" s="336">
        <f>+'Ark1'!R13</f>
        <v>3003</v>
      </c>
      <c r="H10" s="21">
        <f>+IF(G10=0,"",G10-G23)</f>
        <v>305</v>
      </c>
      <c r="I10" s="336">
        <f>+IF(G10=0,"",'Ark1'!S13)</f>
        <v>3002</v>
      </c>
      <c r="J10" s="66">
        <f>+IF(G10=0,"",'Ark1'!AA13)</f>
        <v>10.425273390036452</v>
      </c>
      <c r="K10" s="66">
        <f>+IF(G10=0,"",J10-J23)</f>
        <v>0.16359683443018369</v>
      </c>
      <c r="L10" s="66">
        <f>+IF(G10=0,"",'Ark1'!AB13)</f>
        <v>10.443657221618775</v>
      </c>
      <c r="M10" s="315">
        <f t="shared" ref="M10:M21" si="0">IF(G10=0,"",100*G10/G23)</f>
        <v>111.30467012601927</v>
      </c>
      <c r="N10" s="119">
        <f>+IF(G10=0,"",'Ark1'!U13)</f>
        <v>60.701865423051281</v>
      </c>
      <c r="O10" s="7">
        <f>+IF(G10=0,"",N10-N23)</f>
        <v>-0.24585426549154477</v>
      </c>
      <c r="P10" s="66">
        <f>+IF(G10=0,"",'Ark1'!W13)</f>
        <v>85.938137908061393</v>
      </c>
      <c r="Q10" s="66">
        <f>+IF(G10=0,"",P10-P23)</f>
        <v>-1.1837197115156641</v>
      </c>
      <c r="R10" s="66">
        <f>+IF(G10=0,"",'Ark1'!X13)</f>
        <v>10.739541256465985</v>
      </c>
      <c r="S10" s="7">
        <f>+IF(G10=0,"",'Ark1'!Y13)</f>
        <v>2.3732470689142207</v>
      </c>
      <c r="T10" s="21">
        <f>+IF(G10=0,"",'Ark1'!Z13)</f>
        <v>-37.200221088475139</v>
      </c>
      <c r="U10" s="66">
        <f>+IF(G10=0,"",'Ark1'!V13)</f>
        <v>93.121627834964244</v>
      </c>
      <c r="V10" s="7">
        <f>+IF(G10=0,"",'Ark1'!T13)</f>
        <v>16.133200133200134</v>
      </c>
      <c r="W10" s="21">
        <f>+IF(G10=0,"",G10/E10)</f>
        <v>41.708333333333336</v>
      </c>
      <c r="X10" s="31"/>
      <c r="AJ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</row>
    <row r="11" spans="1:51" x14ac:dyDescent="0.5">
      <c r="A11" s="31"/>
      <c r="B11" s="4">
        <f>+'Ark1'!D14</f>
        <v>2</v>
      </c>
      <c r="C11" s="4" t="s">
        <v>515</v>
      </c>
      <c r="D11" s="4">
        <f>+'Ark1'!C14</f>
        <v>2022</v>
      </c>
      <c r="E11" s="4">
        <f>+IF(G11=0,"",'Ark1'!Q14)</f>
        <v>57</v>
      </c>
      <c r="F11" s="21">
        <f t="shared" ref="F11:F21" si="1">+IF(G11=0,"",E11-E24)</f>
        <v>-10</v>
      </c>
      <c r="G11" s="336">
        <f>+'Ark1'!R14</f>
        <v>2396</v>
      </c>
      <c r="H11" s="21">
        <f t="shared" ref="H11:H21" si="2">+IF(G11=0,"",G11-G24)</f>
        <v>532</v>
      </c>
      <c r="I11" s="336">
        <f>+IF(G11=0,"",'Ark1'!S14)</f>
        <v>2396</v>
      </c>
      <c r="J11" s="66">
        <f>+IF(G11=0,"",'Ark1'!AA14)</f>
        <v>8.3180003471619504</v>
      </c>
      <c r="K11" s="66">
        <f t="shared" ref="K11:K21" si="3">+IF(G11=0,"",J11-J24)</f>
        <v>1.2283913406200364</v>
      </c>
      <c r="L11" s="66">
        <f>+IF(G11=0,"",'Ark1'!AB14)</f>
        <v>8.3796667396803368</v>
      </c>
      <c r="M11" s="315">
        <f t="shared" si="0"/>
        <v>128.54077253218884</v>
      </c>
      <c r="N11" s="119">
        <f>+IF(G11=0,"",'Ark1'!U14)</f>
        <v>60.902754590984998</v>
      </c>
      <c r="O11" s="7">
        <f t="shared" ref="O11:O21" si="4">+IF(G11=0,"",N11-N24)</f>
        <v>-0.16376901416522571</v>
      </c>
      <c r="P11" s="66">
        <f>+IF(G11=0,"",'Ark1'!W14)</f>
        <v>86.394073455759511</v>
      </c>
      <c r="Q11" s="66">
        <f t="shared" ref="Q11:Q21" si="5">+IF(G11=0,"",P11-P24)</f>
        <v>0.67243182485825059</v>
      </c>
      <c r="R11" s="66">
        <f>+IF(G11=0,"",'Ark1'!X14)</f>
        <v>9.9226633024094557</v>
      </c>
      <c r="S11" s="7">
        <f>+IF(G11=0,"",'Ark1'!Y14)</f>
        <v>2.3728378981771754</v>
      </c>
      <c r="T11" s="21">
        <f>+IF(G11=0,"",'Ark1'!Z14)</f>
        <v>-28.907756758227755</v>
      </c>
      <c r="U11" s="66">
        <f>+IF(G11=0,"",'Ark1'!V14)</f>
        <v>93.60137969204736</v>
      </c>
      <c r="V11" s="7">
        <f>+IF(G11=0,"",'Ark1'!T14)</f>
        <v>16.221202003338899</v>
      </c>
      <c r="W11" s="21">
        <f t="shared" ref="W11:W79" si="6">+IF(G11=0,"",G11/E11)</f>
        <v>42.035087719298247</v>
      </c>
      <c r="X11" s="31"/>
      <c r="AJ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</row>
    <row r="12" spans="1:51" x14ac:dyDescent="0.5">
      <c r="A12" s="31"/>
      <c r="B12" s="4">
        <f>+'Ark1'!D15</f>
        <v>3</v>
      </c>
      <c r="C12" s="4" t="s">
        <v>516</v>
      </c>
      <c r="D12" s="4">
        <f>+'Ark1'!C15</f>
        <v>2022</v>
      </c>
      <c r="E12" s="4">
        <f>+IF(G12=0,"",'Ark1'!Q15)</f>
        <v>79</v>
      </c>
      <c r="F12" s="21">
        <f t="shared" si="1"/>
        <v>6</v>
      </c>
      <c r="G12" s="336">
        <f>+'Ark1'!R15</f>
        <v>2028</v>
      </c>
      <c r="H12" s="21">
        <f t="shared" si="2"/>
        <v>-231</v>
      </c>
      <c r="I12" s="336">
        <f>+IF(G12=0,"",'Ark1'!S15)</f>
        <v>2028</v>
      </c>
      <c r="J12" s="66">
        <f>+IF(G12=0,"",'Ark1'!AA15)</f>
        <v>7.0404443672973454</v>
      </c>
      <c r="K12" s="66">
        <f t="shared" si="3"/>
        <v>-1.5515227709956729</v>
      </c>
      <c r="L12" s="66">
        <f>+IF(G12=0,"",'Ark1'!AB15)</f>
        <v>6.951283081389442</v>
      </c>
      <c r="M12" s="315">
        <f t="shared" si="0"/>
        <v>89.77423638778221</v>
      </c>
      <c r="N12" s="119">
        <f>+IF(G12=0,"",'Ark1'!U15)</f>
        <v>61.049802761341205</v>
      </c>
      <c r="O12" s="7">
        <f t="shared" si="4"/>
        <v>-0.23218041705631265</v>
      </c>
      <c r="P12" s="66">
        <f>+IF(G12=0,"",'Ark1'!W15)</f>
        <v>84.67223865877699</v>
      </c>
      <c r="Q12" s="66">
        <f t="shared" si="5"/>
        <v>-0.46994814954528863</v>
      </c>
      <c r="R12" s="66">
        <f>+IF(G12=0,"",'Ark1'!X15)</f>
        <v>10.056969553786343</v>
      </c>
      <c r="S12" s="7">
        <f>+IF(G12=0,"",'Ark1'!Y15)</f>
        <v>2.2110055011211545</v>
      </c>
      <c r="T12" s="21">
        <f>+IF(G12=0,"",'Ark1'!Z15)</f>
        <v>-44.606846405775762</v>
      </c>
      <c r="U12" s="66">
        <f>+IF(G12=0,"",'Ark1'!V15)</f>
        <v>91.73590320560902</v>
      </c>
      <c r="V12" s="7">
        <f>+IF(G12=0,"",'Ark1'!T15)</f>
        <v>16.341715976331358</v>
      </c>
      <c r="W12" s="21">
        <f t="shared" si="6"/>
        <v>25.670886075949365</v>
      </c>
      <c r="X12" s="31"/>
      <c r="AJ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</row>
    <row r="13" spans="1:51" x14ac:dyDescent="0.5">
      <c r="A13" s="31"/>
      <c r="B13" s="4">
        <f>+'Ark1'!D16</f>
        <v>4</v>
      </c>
      <c r="C13" s="4" t="s">
        <v>517</v>
      </c>
      <c r="D13" s="4">
        <f>+'Ark1'!C16</f>
        <v>2022</v>
      </c>
      <c r="E13" s="4">
        <f>+IF(G13=0,"",'Ark1'!Q16)</f>
        <v>65</v>
      </c>
      <c r="F13" s="21">
        <f t="shared" si="1"/>
        <v>6</v>
      </c>
      <c r="G13" s="336">
        <f>+'Ark1'!R16</f>
        <v>2280</v>
      </c>
      <c r="H13" s="21">
        <f t="shared" si="2"/>
        <v>239</v>
      </c>
      <c r="I13" s="336">
        <f>+IF(G13=0,"",'Ark1'!S16)</f>
        <v>2277</v>
      </c>
      <c r="J13" s="66">
        <f>+IF(G13=0,"",'Ark1'!AA16)</f>
        <v>7.9152924839437597</v>
      </c>
      <c r="K13" s="66">
        <f t="shared" si="3"/>
        <v>0.1524748968450238</v>
      </c>
      <c r="L13" s="66">
        <f>+IF(G13=0,"",'Ark1'!AB16)</f>
        <v>7.7718378772140291</v>
      </c>
      <c r="M13" s="315">
        <f t="shared" si="0"/>
        <v>111.70994610485056</v>
      </c>
      <c r="N13" s="119">
        <f>+IF(G13=0,"",'Ark1'!U16)</f>
        <v>61.185770750988141</v>
      </c>
      <c r="O13" s="7">
        <f t="shared" si="4"/>
        <v>5.4669783276821704E-3</v>
      </c>
      <c r="P13" s="66">
        <f>+IF(G13=0,"",'Ark1'!W16)</f>
        <v>84.314975845410643</v>
      </c>
      <c r="Q13" s="66">
        <f t="shared" si="5"/>
        <v>-0.20303003406004905</v>
      </c>
      <c r="R13" s="66">
        <f>+IF(G13=0,"",'Ark1'!X16)</f>
        <v>11.173360220748176</v>
      </c>
      <c r="S13" s="7">
        <f>+IF(G13=0,"",'Ark1'!Y16)</f>
        <v>2.3752510878837154</v>
      </c>
      <c r="T13" s="21">
        <f>+IF(G13=0,"",'Ark1'!Z16)</f>
        <v>-41.110077055205473</v>
      </c>
      <c r="U13" s="66">
        <f>+IF(G13=0,"",'Ark1'!V16)</f>
        <v>91.403126369446113</v>
      </c>
      <c r="V13" s="7">
        <f>+IF(G13=0,"",'Ark1'!T16)</f>
        <v>16.309210526315795</v>
      </c>
      <c r="W13" s="21">
        <f t="shared" si="6"/>
        <v>35.07692307692308</v>
      </c>
      <c r="X13" s="31"/>
      <c r="AJ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</row>
    <row r="14" spans="1:51" x14ac:dyDescent="0.5">
      <c r="A14" s="31"/>
      <c r="B14" s="4">
        <f>+'Ark1'!D17</f>
        <v>5</v>
      </c>
      <c r="C14" s="4" t="s">
        <v>385</v>
      </c>
      <c r="D14" s="4">
        <f>+'Ark1'!C17</f>
        <v>2022</v>
      </c>
      <c r="E14" s="4">
        <f>+IF(G14=0,"",'Ark1'!Q17)</f>
        <v>74</v>
      </c>
      <c r="F14" s="21">
        <f t="shared" si="1"/>
        <v>13</v>
      </c>
      <c r="G14" s="336">
        <f>+'Ark1'!R17</f>
        <v>2478</v>
      </c>
      <c r="H14" s="21">
        <f t="shared" si="2"/>
        <v>449</v>
      </c>
      <c r="I14" s="336">
        <f>+IF(G14=0,"",'Ark1'!S17)</f>
        <v>2478</v>
      </c>
      <c r="J14" s="66">
        <f>+IF(G14=0,"",'Ark1'!AA17)</f>
        <v>8.6026731470230846</v>
      </c>
      <c r="K14" s="66">
        <f t="shared" si="3"/>
        <v>0.88549681962311499</v>
      </c>
      <c r="L14" s="66">
        <f>+IF(G14=0,"",'Ark1'!AB17)</f>
        <v>8.704445306492282</v>
      </c>
      <c r="M14" s="315">
        <f t="shared" si="0"/>
        <v>122.12912764908822</v>
      </c>
      <c r="N14" s="119">
        <f>+IF(G14=0,"",'Ark1'!U17)</f>
        <v>60.759887005649688</v>
      </c>
      <c r="O14" s="7">
        <f t="shared" si="4"/>
        <v>-0.24997006679979705</v>
      </c>
      <c r="P14" s="66">
        <f>+IF(G14=0,"",'Ark1'!W17)</f>
        <v>86.772841000807261</v>
      </c>
      <c r="Q14" s="66">
        <f t="shared" si="5"/>
        <v>1.7111307987373721</v>
      </c>
      <c r="R14" s="66">
        <f>+IF(G14=0,"",'Ark1'!X17)</f>
        <v>11.26642146839451</v>
      </c>
      <c r="S14" s="7">
        <f>+IF(G14=0,"",'Ark1'!Y17)</f>
        <v>2.5400848371597409</v>
      </c>
      <c r="T14" s="21">
        <f>+IF(G14=0,"",'Ark1'!Z17)</f>
        <v>-32.842696842449548</v>
      </c>
      <c r="U14" s="66">
        <f>+IF(G14=0,"",'Ark1'!V17)</f>
        <v>94.011745396323931</v>
      </c>
      <c r="V14" s="7">
        <f>+IF(G14=0,"",'Ark1'!T17)</f>
        <v>16.175544794188859</v>
      </c>
      <c r="W14" s="21">
        <f t="shared" si="6"/>
        <v>33.486486486486484</v>
      </c>
      <c r="X14" s="31"/>
      <c r="AJ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</row>
    <row r="15" spans="1:51" x14ac:dyDescent="0.5">
      <c r="A15" s="31"/>
      <c r="B15" s="4">
        <f>+'Ark1'!D18</f>
        <v>6</v>
      </c>
      <c r="C15" s="4" t="s">
        <v>518</v>
      </c>
      <c r="D15" s="4">
        <f>+'Ark1'!C18</f>
        <v>2022</v>
      </c>
      <c r="E15" s="4">
        <f>+IF(G15=0,"",'Ark1'!Q18)</f>
        <v>64</v>
      </c>
      <c r="F15" s="21">
        <f t="shared" si="1"/>
        <v>3</v>
      </c>
      <c r="G15" s="336">
        <f>+'Ark1'!R18</f>
        <v>1649</v>
      </c>
      <c r="H15" s="21">
        <f t="shared" si="2"/>
        <v>-839</v>
      </c>
      <c r="I15" s="336">
        <f>+IF(G15=0,"",'Ark1'!S18)</f>
        <v>1649</v>
      </c>
      <c r="J15" s="66">
        <f>+IF(G15=0,"",'Ark1'!AA18)</f>
        <v>5.7247005728172189</v>
      </c>
      <c r="K15" s="66">
        <f t="shared" si="3"/>
        <v>-3.7382539380606188</v>
      </c>
      <c r="L15" s="66">
        <f>+IF(G15=0,"",'Ark1'!AB18)</f>
        <v>5.7142916361424705</v>
      </c>
      <c r="M15" s="315">
        <f t="shared" si="0"/>
        <v>66.278135048231505</v>
      </c>
      <c r="N15" s="119">
        <f>+IF(G15=0,"",'Ark1'!U18)</f>
        <v>60.926622195269843</v>
      </c>
      <c r="O15" s="7">
        <f t="shared" si="4"/>
        <v>-0.26130537012251409</v>
      </c>
      <c r="P15" s="66">
        <f>+IF(G15=0,"",'Ark1'!W18)</f>
        <v>85.60236506973915</v>
      </c>
      <c r="Q15" s="66">
        <f t="shared" si="5"/>
        <v>1.3431135606848841</v>
      </c>
      <c r="R15" s="66">
        <f>+IF(G15=0,"",'Ark1'!X18)</f>
        <v>9.7673935840873831</v>
      </c>
      <c r="S15" s="7">
        <f>+IF(G15=0,"",'Ark1'!Y18)</f>
        <v>2.4438039726331753</v>
      </c>
      <c r="T15" s="21">
        <f>+IF(G15=0,"",'Ark1'!Z18)</f>
        <v>-33.957538024141321</v>
      </c>
      <c r="U15" s="66">
        <f>+IF(G15=0,"",'Ark1'!V18)</f>
        <v>92.743624127561475</v>
      </c>
      <c r="V15" s="7">
        <f>+IF(G15=0,"",'Ark1'!T18)</f>
        <v>16.228623408126136</v>
      </c>
      <c r="W15" s="21">
        <f t="shared" si="6"/>
        <v>25.765625</v>
      </c>
      <c r="X15" s="31"/>
      <c r="AJ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</row>
    <row r="16" spans="1:51" x14ac:dyDescent="0.5">
      <c r="A16" s="31"/>
      <c r="B16" s="4">
        <f>+'Ark1'!D19</f>
        <v>7</v>
      </c>
      <c r="C16" s="4" t="s">
        <v>519</v>
      </c>
      <c r="D16" s="4">
        <f>+'Ark1'!C19</f>
        <v>2022</v>
      </c>
      <c r="E16" s="4">
        <f>+IF(G16=0,"",'Ark1'!Q19)</f>
        <v>71</v>
      </c>
      <c r="F16" s="21">
        <f t="shared" si="1"/>
        <v>3</v>
      </c>
      <c r="G16" s="336">
        <f>+'Ark1'!R19</f>
        <v>2222</v>
      </c>
      <c r="H16" s="21">
        <f t="shared" si="2"/>
        <v>70</v>
      </c>
      <c r="I16" s="336">
        <f>+IF(G16=0,"",'Ark1'!S19)</f>
        <v>2220</v>
      </c>
      <c r="J16" s="66">
        <f>+IF(G16=0,"",'Ark1'!AA19)</f>
        <v>7.7139385523346657</v>
      </c>
      <c r="K16" s="66">
        <f t="shared" si="3"/>
        <v>-0.47106068697767434</v>
      </c>
      <c r="L16" s="66">
        <f>+IF(G16=0,"",'Ark1'!AB19)</f>
        <v>7.6154904491342803</v>
      </c>
      <c r="M16" s="315">
        <f t="shared" si="0"/>
        <v>103.25278810408922</v>
      </c>
      <c r="N16" s="119">
        <f>+IF(G16=0,"",'Ark1'!U19)</f>
        <v>60.945045045045013</v>
      </c>
      <c r="O16" s="7">
        <f t="shared" si="4"/>
        <v>-2.0504303185923334E-2</v>
      </c>
      <c r="P16" s="66">
        <f>+IF(G16=0,"",'Ark1'!W19)</f>
        <v>84.740090090090064</v>
      </c>
      <c r="Q16" s="66">
        <f t="shared" si="5"/>
        <v>0.89487593738999749</v>
      </c>
      <c r="R16" s="66">
        <f>+IF(G16=0,"",'Ark1'!X19)</f>
        <v>10.233586110282751</v>
      </c>
      <c r="S16" s="7">
        <f>+IF(G16=0,"",'Ark1'!Y19)</f>
        <v>2.1994364035968719</v>
      </c>
      <c r="T16" s="21">
        <f>+IF(G16=0,"",'Ark1'!Z19)</f>
        <v>-35.186716078244565</v>
      </c>
      <c r="U16" s="66">
        <f>+IF(G16=0,"",'Ark1'!V19)</f>
        <v>91.848115721355299</v>
      </c>
      <c r="V16" s="7">
        <f>+IF(G16=0,"",'Ark1'!T19)</f>
        <v>16.250225022502246</v>
      </c>
      <c r="W16" s="21">
        <f t="shared" si="6"/>
        <v>31.295774647887324</v>
      </c>
      <c r="X16" s="31"/>
      <c r="AJ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</row>
    <row r="17" spans="1:51" x14ac:dyDescent="0.5">
      <c r="A17" s="31"/>
      <c r="B17" s="4">
        <f>+'Ark1'!D20</f>
        <v>8</v>
      </c>
      <c r="C17" s="4" t="s">
        <v>520</v>
      </c>
      <c r="D17" s="4">
        <f>+'Ark1'!C20</f>
        <v>2022</v>
      </c>
      <c r="E17" s="4">
        <f>+IF(G17=0,"",'Ark1'!Q20)</f>
        <v>71</v>
      </c>
      <c r="F17" s="21">
        <f t="shared" si="1"/>
        <v>7</v>
      </c>
      <c r="G17" s="336">
        <f>+'Ark1'!R20</f>
        <v>2826</v>
      </c>
      <c r="H17" s="21">
        <f t="shared" si="2"/>
        <v>855</v>
      </c>
      <c r="I17" s="336">
        <f>+IF(G17=0,"",'Ark1'!S20)</f>
        <v>2824</v>
      </c>
      <c r="J17" s="66">
        <f>+IF(G17=0,"",'Ark1'!AA20)</f>
        <v>9.8107967366776609</v>
      </c>
      <c r="K17" s="66">
        <f t="shared" si="3"/>
        <v>2.3142198311550706</v>
      </c>
      <c r="L17" s="66">
        <f>+IF(G17=0,"",'Ark1'!AB20)</f>
        <v>9.8295217551908394</v>
      </c>
      <c r="M17" s="315">
        <f t="shared" si="0"/>
        <v>143.37899543378995</v>
      </c>
      <c r="N17" s="119">
        <f>+IF(G17=0,"",'Ark1'!U20)</f>
        <v>60.880665722379597</v>
      </c>
      <c r="O17" s="7">
        <f t="shared" si="4"/>
        <v>-0.27974036899095012</v>
      </c>
      <c r="P17" s="66">
        <f>+IF(G17=0,"",'Ark1'!W20)</f>
        <v>85.982825779036901</v>
      </c>
      <c r="Q17" s="66">
        <f t="shared" si="5"/>
        <v>2.0089222257374644</v>
      </c>
      <c r="R17" s="66">
        <f>+IF(G17=0,"",'Ark1'!X20)</f>
        <v>10.036540482049823</v>
      </c>
      <c r="S17" s="7">
        <f>+IF(G17=0,"",'Ark1'!Y20)</f>
        <v>2.3183881547604579</v>
      </c>
      <c r="T17" s="21">
        <f>+IF(G17=0,"",'Ark1'!Z20)</f>
        <v>-34.566746466273301</v>
      </c>
      <c r="U17" s="66">
        <f>+IF(G17=0,"",'Ark1'!V20)</f>
        <v>93.181221782646404</v>
      </c>
      <c r="V17" s="7">
        <f>+IF(G17=0,"",'Ark1'!T20)</f>
        <v>16.24911535739561</v>
      </c>
      <c r="W17" s="21">
        <f t="shared" si="6"/>
        <v>39.802816901408448</v>
      </c>
      <c r="X17" s="31"/>
      <c r="AJ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</row>
    <row r="18" spans="1:51" x14ac:dyDescent="0.5">
      <c r="A18" s="31"/>
      <c r="B18" s="4">
        <f>+'Ark1'!D21</f>
        <v>9</v>
      </c>
      <c r="C18" s="4" t="s">
        <v>521</v>
      </c>
      <c r="D18" s="4">
        <f>+'Ark1'!C21</f>
        <v>2022</v>
      </c>
      <c r="E18" s="4">
        <f>+IF(G18=0,"",'Ark1'!Q21)</f>
        <v>81</v>
      </c>
      <c r="F18" s="21">
        <f t="shared" si="1"/>
        <v>16</v>
      </c>
      <c r="G18" s="336">
        <f>+'Ark1'!R21</f>
        <v>2661</v>
      </c>
      <c r="H18" s="21">
        <f t="shared" si="2"/>
        <v>666</v>
      </c>
      <c r="I18" s="336">
        <f>+IF(G18=0,"",'Ark1'!S21)</f>
        <v>2658</v>
      </c>
      <c r="J18" s="66">
        <f>+IF(G18=0,"",'Ark1'!AA21)</f>
        <v>9.237979517444888</v>
      </c>
      <c r="K18" s="66">
        <f t="shared" si="3"/>
        <v>1.6501200925247597</v>
      </c>
      <c r="L18" s="66">
        <f>+IF(G18=0,"",'Ark1'!AB21)</f>
        <v>9.3074244921205356</v>
      </c>
      <c r="M18" s="315">
        <f t="shared" si="0"/>
        <v>133.38345864661653</v>
      </c>
      <c r="N18" s="119">
        <f>+IF(G18=0,"",'Ark1'!U21)</f>
        <v>60.822422874341619</v>
      </c>
      <c r="O18" s="7">
        <f t="shared" si="4"/>
        <v>-0.51692549658569931</v>
      </c>
      <c r="P18" s="66">
        <f>+IF(G18=0,"",'Ark1'!W21)</f>
        <v>86.500489089541091</v>
      </c>
      <c r="Q18" s="66">
        <f t="shared" si="5"/>
        <v>2.6473462323982062</v>
      </c>
      <c r="R18" s="66">
        <f>+IF(G18=0,"",'Ark1'!X21)</f>
        <v>11.594578358669841</v>
      </c>
      <c r="S18" s="7">
        <f>+IF(G18=0,"",'Ark1'!Y21)</f>
        <v>2.509439185373898</v>
      </c>
      <c r="T18" s="21">
        <f>+IF(G18=0,"",'Ark1'!Z21)</f>
        <v>-21.463330956299728</v>
      </c>
      <c r="U18" s="66">
        <f>+IF(G18=0,"",'Ark1'!V21)</f>
        <v>93.783031580697894</v>
      </c>
      <c r="V18" s="7">
        <f>+IF(G18=0,"",'Ark1'!T21)</f>
        <v>16.167981961668545</v>
      </c>
      <c r="W18" s="21">
        <f t="shared" si="6"/>
        <v>32.851851851851855</v>
      </c>
      <c r="X18" s="31"/>
      <c r="AJ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</row>
    <row r="19" spans="1:51" x14ac:dyDescent="0.5">
      <c r="A19" s="31"/>
      <c r="B19" s="4">
        <f>+'Ark1'!D22</f>
        <v>10</v>
      </c>
      <c r="C19" s="4" t="s">
        <v>522</v>
      </c>
      <c r="D19" s="4">
        <f>+'Ark1'!C22</f>
        <v>2022</v>
      </c>
      <c r="E19" s="4">
        <f>+IF(G19=0,"",'Ark1'!Q22)</f>
        <v>64</v>
      </c>
      <c r="F19" s="21">
        <f t="shared" si="1"/>
        <v>-4</v>
      </c>
      <c r="G19" s="336">
        <f>+'Ark1'!R22</f>
        <v>2257</v>
      </c>
      <c r="H19" s="21">
        <f t="shared" si="2"/>
        <v>128</v>
      </c>
      <c r="I19" s="336">
        <f>+IF(G19=0,"",'Ark1'!S22)</f>
        <v>2257</v>
      </c>
      <c r="J19" s="66">
        <f>+IF(G19=0,"",'Ark1'!AA22)</f>
        <v>7.8354452352022221</v>
      </c>
      <c r="K19" s="66">
        <f t="shared" si="3"/>
        <v>-0.2620749230208137</v>
      </c>
      <c r="L19" s="66">
        <f>+IF(G19=0,"",'Ark1'!AB22)</f>
        <v>8.0088040984740392</v>
      </c>
      <c r="M19" s="315">
        <f t="shared" si="0"/>
        <v>106.01221230624706</v>
      </c>
      <c r="N19" s="119">
        <f>+IF(G19=0,"",'Ark1'!U22)</f>
        <v>60.688524590163951</v>
      </c>
      <c r="O19" s="7">
        <f t="shared" si="4"/>
        <v>-0.34014082336987173</v>
      </c>
      <c r="P19" s="66">
        <f>+IF(G19=0,"",'Ark1'!W22)</f>
        <v>87.655693398316288</v>
      </c>
      <c r="Q19" s="66">
        <f t="shared" si="5"/>
        <v>1.2957027968124351</v>
      </c>
      <c r="R19" s="66">
        <f>+IF(G19=0,"",'Ark1'!X22)</f>
        <v>10.235055118277618</v>
      </c>
      <c r="S19" s="7">
        <f>+IF(G19=0,"",'Ark1'!Y22)</f>
        <v>2.6107742395249538</v>
      </c>
      <c r="T19" s="21">
        <f>+IF(G19=0,"",'Ark1'!Z22)</f>
        <v>-32.105239886589196</v>
      </c>
      <c r="U19" s="66">
        <f>+IF(G19=0,"",'Ark1'!V22)</f>
        <v>94.96824853555394</v>
      </c>
      <c r="V19" s="7">
        <f>+IF(G19=0,"",'Ark1'!T22)</f>
        <v>16.12007089056269</v>
      </c>
      <c r="W19" s="21">
        <f t="shared" si="6"/>
        <v>35.265625</v>
      </c>
      <c r="X19" s="31"/>
      <c r="AJ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</row>
    <row r="20" spans="1:51" x14ac:dyDescent="0.5">
      <c r="A20" s="31"/>
      <c r="B20" s="4">
        <f>+'Ark1'!D23</f>
        <v>11</v>
      </c>
      <c r="C20" s="4" t="s">
        <v>523</v>
      </c>
      <c r="D20" s="4">
        <f>+'Ark1'!C23</f>
        <v>2022</v>
      </c>
      <c r="E20" s="4">
        <f>+IF(G20=0,"",'Ark1'!Q23)</f>
        <v>76</v>
      </c>
      <c r="F20" s="21">
        <f t="shared" si="1"/>
        <v>0</v>
      </c>
      <c r="G20" s="336">
        <f>+'Ark1'!R23</f>
        <v>2651</v>
      </c>
      <c r="H20" s="21">
        <f t="shared" si="2"/>
        <v>-189</v>
      </c>
      <c r="I20" s="336">
        <f>+IF(G20=0,"",'Ark1'!S23)</f>
        <v>2651</v>
      </c>
      <c r="J20" s="66">
        <f>+IF(G20=0,"",'Ark1'!AA23)</f>
        <v>9.2032633223398719</v>
      </c>
      <c r="K20" s="66">
        <f t="shared" si="3"/>
        <v>-1.5985014730351459</v>
      </c>
      <c r="L20" s="66">
        <f>+IF(G20=0,"",'Ark1'!AB23)</f>
        <v>9.254802664726606</v>
      </c>
      <c r="M20" s="315">
        <f t="shared" si="0"/>
        <v>93.345070422535215</v>
      </c>
      <c r="N20" s="119">
        <f>+IF(G20=0,"",'Ark1'!U23)</f>
        <v>60.700113164843437</v>
      </c>
      <c r="O20" s="7">
        <f t="shared" si="4"/>
        <v>-0.17801293589624834</v>
      </c>
      <c r="P20" s="66">
        <f>+IF(G20=0,"",'Ark1'!W23)</f>
        <v>86.238551490003914</v>
      </c>
      <c r="Q20" s="66">
        <f t="shared" si="5"/>
        <v>1.1377343008528555</v>
      </c>
      <c r="R20" s="66">
        <f>+IF(G20=0,"",'Ark1'!X23)</f>
        <v>9.751116351523585</v>
      </c>
      <c r="S20" s="7">
        <f>+IF(G20=0,"",'Ark1'!Y23)</f>
        <v>2.2613634392372459</v>
      </c>
      <c r="T20" s="21">
        <f>+IF(G20=0,"",'Ark1'!Z23)</f>
        <v>-25.17922992010504</v>
      </c>
      <c r="U20" s="66">
        <f>+IF(G20=0,"",'Ark1'!V23)</f>
        <v>93.43288352113089</v>
      </c>
      <c r="V20" s="7">
        <f>+IF(G20=0,"",'Ark1'!T23)</f>
        <v>16.152395322519805</v>
      </c>
      <c r="W20" s="21">
        <f t="shared" si="6"/>
        <v>34.881578947368418</v>
      </c>
      <c r="X20" s="31"/>
      <c r="AJ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</row>
    <row r="21" spans="1:51" x14ac:dyDescent="0.5">
      <c r="A21" s="31"/>
      <c r="B21" s="4">
        <f>+'Ark1'!D24</f>
        <v>12</v>
      </c>
      <c r="C21" s="4" t="s">
        <v>524</v>
      </c>
      <c r="D21" s="4">
        <f>+'Ark1'!C24</f>
        <v>2022</v>
      </c>
      <c r="E21" s="4">
        <f>+IF(G21=0,"",'Ark1'!Q24)</f>
        <v>72</v>
      </c>
      <c r="F21" s="21">
        <f t="shared" si="1"/>
        <v>7</v>
      </c>
      <c r="G21" s="336">
        <f>+'Ark1'!R24</f>
        <v>2354</v>
      </c>
      <c r="H21" s="21">
        <f t="shared" si="2"/>
        <v>528</v>
      </c>
      <c r="I21" s="336">
        <f>+IF(G21=0,"",'Ark1'!S24)</f>
        <v>2354</v>
      </c>
      <c r="J21" s="66">
        <f>+IF(G21=0,"",'Ark1'!AA24)</f>
        <v>8.1721923277208823</v>
      </c>
      <c r="K21" s="66">
        <f t="shared" si="3"/>
        <v>1.2271139768917347</v>
      </c>
      <c r="L21" s="66">
        <f>+IF(G21=0,"",'Ark1'!AB24)</f>
        <v>8.0187746778163884</v>
      </c>
      <c r="M21" s="315">
        <f t="shared" si="0"/>
        <v>128.9156626506024</v>
      </c>
      <c r="N21" s="119">
        <f>+IF(G21=0,"",'Ark1'!U24)</f>
        <v>60.952421410365325</v>
      </c>
      <c r="O21" s="7">
        <f t="shared" si="4"/>
        <v>-0.32797289412538078</v>
      </c>
      <c r="P21" s="66">
        <f>+IF(G21=0,"",'Ark1'!W24)</f>
        <v>84.148343245539436</v>
      </c>
      <c r="Q21" s="66">
        <f t="shared" si="5"/>
        <v>1.3495590177190309</v>
      </c>
      <c r="R21" s="66">
        <f>+IF(G21=0,"",'Ark1'!X24)</f>
        <v>11.146246449566817</v>
      </c>
      <c r="S21" s="7">
        <f>+IF(G21=0,"",'Ark1'!Y24)</f>
        <v>2.4733645848454193</v>
      </c>
      <c r="T21" s="21">
        <f>+IF(G21=0,"",'Ark1'!Z24)</f>
        <v>-35.39463876319153</v>
      </c>
      <c r="U21" s="66">
        <f>+IF(G21=0,"",'Ark1'!V24)</f>
        <v>91.168302541212881</v>
      </c>
      <c r="V21" s="7">
        <f>+IF(G21=0,"",'Ark1'!T24)</f>
        <v>16.264655904842819</v>
      </c>
      <c r="W21" s="21">
        <f t="shared" si="6"/>
        <v>32.694444444444443</v>
      </c>
      <c r="X21" s="31"/>
      <c r="AJ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</row>
    <row r="22" spans="1:51" x14ac:dyDescent="0.5">
      <c r="A22" s="31"/>
      <c r="B22" s="31"/>
      <c r="C22" s="31"/>
      <c r="D22" s="31"/>
      <c r="E22" s="31"/>
      <c r="F22" s="31"/>
      <c r="G22" s="325"/>
      <c r="H22" s="31"/>
      <c r="I22" s="325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AJ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</row>
    <row r="23" spans="1:51" x14ac:dyDescent="0.5">
      <c r="A23" s="31"/>
      <c r="B23" s="4">
        <f>+'Ark1'!D25</f>
        <v>1</v>
      </c>
      <c r="C23" s="4" t="str">
        <f t="shared" ref="C23:C34" si="7">+C10</f>
        <v>Jan</v>
      </c>
      <c r="D23" s="4">
        <f>+'Ark1'!C25</f>
        <v>2021</v>
      </c>
      <c r="E23" s="4">
        <f>+'Ark1'!Q25</f>
        <v>73</v>
      </c>
      <c r="F23" s="7"/>
      <c r="G23" s="336">
        <f>+'Ark1'!R25</f>
        <v>2698</v>
      </c>
      <c r="H23" s="7"/>
      <c r="I23" s="336">
        <f>+'Ark1'!S25</f>
        <v>2697</v>
      </c>
      <c r="J23" s="66">
        <f>+'Ark1'!AA25</f>
        <v>10.261676555606268</v>
      </c>
      <c r="K23" s="66"/>
      <c r="L23" s="66">
        <f>+'Ark1'!AB25</f>
        <v>10.532199511016312</v>
      </c>
      <c r="M23" s="66"/>
      <c r="N23" s="7">
        <f>+'Ark1'!U25</f>
        <v>60.947719688542826</v>
      </c>
      <c r="O23" s="7"/>
      <c r="P23" s="66">
        <f>+'Ark1'!W25</f>
        <v>87.121857619577057</v>
      </c>
      <c r="Q23" s="7"/>
      <c r="R23" s="66">
        <f>+'Ark1'!X25</f>
        <v>11.596805797568022</v>
      </c>
      <c r="S23" s="7">
        <f>+'Ark1'!Y25</f>
        <v>2.5542412747162846</v>
      </c>
      <c r="T23" s="21">
        <f>+'Ark1'!Z25</f>
        <v>-17.620878952119316</v>
      </c>
      <c r="U23" s="66">
        <f>+'Ark1'!V25</f>
        <v>94.405782115757319</v>
      </c>
      <c r="V23" s="7">
        <f>+'Ark1'!T25</f>
        <v>16.200889547813198</v>
      </c>
      <c r="W23" s="21">
        <f t="shared" si="6"/>
        <v>36.958904109589042</v>
      </c>
      <c r="X23" s="31"/>
      <c r="AJ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</row>
    <row r="24" spans="1:51" x14ac:dyDescent="0.5">
      <c r="A24" s="31"/>
      <c r="B24" s="4">
        <f>+'Ark1'!D26</f>
        <v>2</v>
      </c>
      <c r="C24" s="4" t="str">
        <f t="shared" si="7"/>
        <v>Feb</v>
      </c>
      <c r="D24" s="4">
        <f>+'Ark1'!C26</f>
        <v>2021</v>
      </c>
      <c r="E24" s="4">
        <f>+'Ark1'!Q26</f>
        <v>67</v>
      </c>
      <c r="F24" s="7"/>
      <c r="G24" s="336">
        <f>+'Ark1'!R26</f>
        <v>1864</v>
      </c>
      <c r="H24" s="7"/>
      <c r="I24" s="336">
        <f>+'Ark1'!S26</f>
        <v>1864</v>
      </c>
      <c r="J24" s="66">
        <f>+'Ark1'!AA26</f>
        <v>7.0896090065419139</v>
      </c>
      <c r="K24" s="66"/>
      <c r="L24" s="66">
        <f>+'Ark1'!AB26</f>
        <v>7.1622156214937558</v>
      </c>
      <c r="M24" s="66"/>
      <c r="N24" s="7">
        <f>+'Ark1'!U26</f>
        <v>61.066523605150223</v>
      </c>
      <c r="O24" s="7"/>
      <c r="P24" s="66">
        <f>+'Ark1'!W26</f>
        <v>85.72164163090126</v>
      </c>
      <c r="Q24" s="7"/>
      <c r="R24" s="66">
        <f>+'Ark1'!X26</f>
        <v>10.135265674262218</v>
      </c>
      <c r="S24" s="7">
        <f>+'Ark1'!Y26</f>
        <v>2.6036198671335793</v>
      </c>
      <c r="T24" s="21">
        <f>+'Ark1'!Z26</f>
        <v>-21.017334452355225</v>
      </c>
      <c r="U24" s="66">
        <f>+'Ark1'!V26</f>
        <v>92.872851171073833</v>
      </c>
      <c r="V24" s="7">
        <f>+'Ark1'!T26</f>
        <v>16.254828326180252</v>
      </c>
      <c r="W24" s="21">
        <f t="shared" si="6"/>
        <v>27.82089552238806</v>
      </c>
      <c r="X24" s="31"/>
      <c r="AJ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</row>
    <row r="25" spans="1:51" x14ac:dyDescent="0.5">
      <c r="A25" s="31"/>
      <c r="B25" s="4">
        <f>+'Ark1'!D27</f>
        <v>3</v>
      </c>
      <c r="C25" s="4" t="str">
        <f t="shared" si="7"/>
        <v>Mar</v>
      </c>
      <c r="D25" s="4">
        <f>+'Ark1'!C27</f>
        <v>2021</v>
      </c>
      <c r="E25" s="4">
        <f>+'Ark1'!Q27</f>
        <v>73</v>
      </c>
      <c r="F25" s="7"/>
      <c r="G25" s="336">
        <f>+'Ark1'!R27</f>
        <v>2259</v>
      </c>
      <c r="H25" s="7"/>
      <c r="I25" s="336">
        <f>+'Ark1'!S27</f>
        <v>2259</v>
      </c>
      <c r="J25" s="66">
        <f>+'Ark1'!AA27</f>
        <v>8.5919671382930183</v>
      </c>
      <c r="K25" s="66"/>
      <c r="L25" s="66">
        <f>+'Ark1'!AB27</f>
        <v>8.6212856603483132</v>
      </c>
      <c r="M25" s="66"/>
      <c r="N25" s="7">
        <f>+'Ark1'!U27</f>
        <v>61.281983178397518</v>
      </c>
      <c r="O25" s="7"/>
      <c r="P25" s="66">
        <f>+'Ark1'!W27</f>
        <v>85.142186808322279</v>
      </c>
      <c r="Q25" s="7"/>
      <c r="R25" s="66">
        <f>+'Ark1'!X27</f>
        <v>9.2449569803948304</v>
      </c>
      <c r="S25" s="7">
        <f>+'Ark1'!Y27</f>
        <v>2.4780020864753913</v>
      </c>
      <c r="T25" s="21">
        <f>+'Ark1'!Z27</f>
        <v>-28.791664217595208</v>
      </c>
      <c r="U25" s="66">
        <f>+'Ark1'!V27</f>
        <v>92.245056130359998</v>
      </c>
      <c r="V25" s="7">
        <f>+'Ark1'!T27</f>
        <v>16.290836653386453</v>
      </c>
      <c r="W25" s="21">
        <f t="shared" si="6"/>
        <v>30.945205479452056</v>
      </c>
      <c r="X25" s="31"/>
      <c r="AJ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</row>
    <row r="26" spans="1:51" x14ac:dyDescent="0.5">
      <c r="A26" s="31"/>
      <c r="B26" s="117">
        <f>+'Ark1'!D28</f>
        <v>4</v>
      </c>
      <c r="C26" s="117" t="str">
        <f t="shared" si="7"/>
        <v>Apr</v>
      </c>
      <c r="D26" s="117">
        <f>+'Ark1'!C28</f>
        <v>2021</v>
      </c>
      <c r="E26" s="117">
        <f>+'Ark1'!Q28</f>
        <v>59</v>
      </c>
      <c r="F26" s="119"/>
      <c r="G26" s="337">
        <f>+'Ark1'!R28</f>
        <v>2041</v>
      </c>
      <c r="H26" s="119"/>
      <c r="I26" s="337">
        <f>+'Ark1'!S28</f>
        <v>2041</v>
      </c>
      <c r="J26" s="130">
        <f>+'Ark1'!AA28</f>
        <v>7.7628175870987359</v>
      </c>
      <c r="K26" s="130"/>
      <c r="L26" s="130">
        <f>+'Ark1'!AB28</f>
        <v>7.7322030539084974</v>
      </c>
      <c r="M26" s="130"/>
      <c r="N26" s="119">
        <f>+'Ark1'!U28</f>
        <v>61.180303772660459</v>
      </c>
      <c r="O26" s="119"/>
      <c r="P26" s="130">
        <f>+'Ark1'!W28</f>
        <v>84.518005879470692</v>
      </c>
      <c r="Q26" s="119"/>
      <c r="R26" s="130">
        <f>+'Ark1'!X28</f>
        <v>10.152449722455001</v>
      </c>
      <c r="S26" s="119">
        <f>+'Ark1'!Y28</f>
        <v>2.345223361895131</v>
      </c>
      <c r="T26" s="118">
        <f>+'Ark1'!Z28</f>
        <v>-33.163855941116488</v>
      </c>
      <c r="U26" s="130">
        <f>+'Ark1'!V28</f>
        <v>91.568803769740896</v>
      </c>
      <c r="V26" s="119">
        <f>+'Ark1'!T28</f>
        <v>16.306222439980399</v>
      </c>
      <c r="W26" s="118">
        <f t="shared" si="6"/>
        <v>34.593220338983052</v>
      </c>
      <c r="X26" s="31"/>
      <c r="AJ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</row>
    <row r="27" spans="1:51" x14ac:dyDescent="0.5">
      <c r="A27" s="31"/>
      <c r="B27" s="117">
        <f>+'Ark1'!D29</f>
        <v>5</v>
      </c>
      <c r="C27" s="117" t="str">
        <f t="shared" si="7"/>
        <v>Mai</v>
      </c>
      <c r="D27" s="117">
        <f>+'Ark1'!C29</f>
        <v>2021</v>
      </c>
      <c r="E27" s="117">
        <f>+'Ark1'!Q29</f>
        <v>61</v>
      </c>
      <c r="F27" s="119"/>
      <c r="G27" s="337">
        <f>+'Ark1'!R29</f>
        <v>2029</v>
      </c>
      <c r="H27" s="119"/>
      <c r="I27" s="337">
        <f>+'Ark1'!S29</f>
        <v>2029</v>
      </c>
      <c r="J27" s="130">
        <f>+'Ark1'!AA29</f>
        <v>7.7171763273999696</v>
      </c>
      <c r="K27" s="130"/>
      <c r="L27" s="130">
        <f>+'Ark1'!AB29</f>
        <v>7.7361906005707821</v>
      </c>
      <c r="M27" s="130"/>
      <c r="N27" s="119">
        <f>+'Ark1'!U29</f>
        <v>61.009857072449485</v>
      </c>
      <c r="O27" s="119"/>
      <c r="P27" s="130">
        <f>+'Ark1'!W29</f>
        <v>85.061710202069889</v>
      </c>
      <c r="Q27" s="119"/>
      <c r="R27" s="130">
        <f>+'Ark1'!X29</f>
        <v>9.9116736329854866</v>
      </c>
      <c r="S27" s="119">
        <f>+'Ark1'!Y29</f>
        <v>2.7850373693400461</v>
      </c>
      <c r="T27" s="118">
        <f>+'Ark1'!Z29</f>
        <v>-6.9058975844576302</v>
      </c>
      <c r="U27" s="130">
        <f>+'Ark1'!V29</f>
        <v>92.157865874398524</v>
      </c>
      <c r="V27" s="119">
        <f>+'Ark1'!T29</f>
        <v>16.203055692459348</v>
      </c>
      <c r="W27" s="118">
        <f t="shared" si="6"/>
        <v>33.26229508196721</v>
      </c>
      <c r="X27" s="31"/>
      <c r="AJ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</row>
    <row r="28" spans="1:51" x14ac:dyDescent="0.5">
      <c r="A28" s="31"/>
      <c r="B28" s="117">
        <f>+'Ark1'!D30</f>
        <v>6</v>
      </c>
      <c r="C28" s="117" t="str">
        <f t="shared" si="7"/>
        <v>Jun</v>
      </c>
      <c r="D28" s="117">
        <f>+'Ark1'!C30</f>
        <v>2021</v>
      </c>
      <c r="E28" s="117">
        <f>+'Ark1'!Q30</f>
        <v>61</v>
      </c>
      <c r="F28" s="119"/>
      <c r="G28" s="337">
        <f>+'Ark1'!R30</f>
        <v>2488</v>
      </c>
      <c r="H28" s="119"/>
      <c r="I28" s="337">
        <f>+'Ark1'!S30</f>
        <v>2485</v>
      </c>
      <c r="J28" s="130">
        <f>+'Ark1'!AA30</f>
        <v>9.4629545108778377</v>
      </c>
      <c r="K28" s="130"/>
      <c r="L28" s="130">
        <f>+'Ark1'!AB30</f>
        <v>9.3854476994706566</v>
      </c>
      <c r="M28" s="130"/>
      <c r="N28" s="119">
        <f>+'Ark1'!U30</f>
        <v>61.187927565392357</v>
      </c>
      <c r="O28" s="119"/>
      <c r="P28" s="130">
        <f>+'Ark1'!W30</f>
        <v>84.259251509054266</v>
      </c>
      <c r="Q28" s="119"/>
      <c r="R28" s="130">
        <f>+'Ark1'!X30</f>
        <v>10.299387073396955</v>
      </c>
      <c r="S28" s="119">
        <f>+'Ark1'!Y30</f>
        <v>2.3741767885574059</v>
      </c>
      <c r="T28" s="118">
        <f>+'Ark1'!Z30</f>
        <v>-16.013380024864716</v>
      </c>
      <c r="U28" s="130">
        <f>+'Ark1'!V30</f>
        <v>91.397668786282011</v>
      </c>
      <c r="V28" s="119">
        <f>+'Ark1'!T30</f>
        <v>16.333199356913184</v>
      </c>
      <c r="W28" s="118">
        <f t="shared" si="6"/>
        <v>40.786885245901637</v>
      </c>
      <c r="X28" s="31"/>
      <c r="AJ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</row>
    <row r="29" spans="1:51" x14ac:dyDescent="0.5">
      <c r="A29" s="31"/>
      <c r="B29" s="117">
        <f>+'Ark1'!D31</f>
        <v>7</v>
      </c>
      <c r="C29" s="117" t="str">
        <f t="shared" si="7"/>
        <v>Jul</v>
      </c>
      <c r="D29" s="117">
        <f>+'Ark1'!C31</f>
        <v>2021</v>
      </c>
      <c r="E29" s="117">
        <f>+'Ark1'!Q31</f>
        <v>68</v>
      </c>
      <c r="F29" s="119"/>
      <c r="G29" s="337">
        <f>+'Ark1'!R31</f>
        <v>2152</v>
      </c>
      <c r="H29" s="119"/>
      <c r="I29" s="337">
        <f>+'Ark1'!S31</f>
        <v>2148</v>
      </c>
      <c r="J29" s="130">
        <f>+'Ark1'!AA31</f>
        <v>8.1849992393123401</v>
      </c>
      <c r="K29" s="130"/>
      <c r="L29" s="130">
        <f>+'Ark1'!AB31</f>
        <v>8.0727882177749759</v>
      </c>
      <c r="M29" s="130"/>
      <c r="N29" s="119">
        <f>+'Ark1'!U31</f>
        <v>60.965549348230937</v>
      </c>
      <c r="O29" s="119"/>
      <c r="P29" s="130">
        <f>+'Ark1'!W31</f>
        <v>83.845214152700066</v>
      </c>
      <c r="Q29" s="119"/>
      <c r="R29" s="130">
        <f>+'Ark1'!X31</f>
        <v>10.184525857726783</v>
      </c>
      <c r="S29" s="119">
        <f>+'Ark1'!Y31</f>
        <v>2.2575603016798791</v>
      </c>
      <c r="T29" s="118">
        <f>+'Ark1'!Z31</f>
        <v>-36.967902958672973</v>
      </c>
      <c r="U29" s="130">
        <f>+'Ark1'!V31</f>
        <v>90.960882758230881</v>
      </c>
      <c r="V29" s="119">
        <f>+'Ark1'!T31</f>
        <v>16.248141263940525</v>
      </c>
      <c r="W29" s="118">
        <f t="shared" si="6"/>
        <v>31.647058823529413</v>
      </c>
      <c r="X29" s="31"/>
      <c r="AJ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</row>
    <row r="30" spans="1:51" x14ac:dyDescent="0.5">
      <c r="A30" s="31"/>
      <c r="B30" s="117">
        <f>+'Ark1'!D32</f>
        <v>8</v>
      </c>
      <c r="C30" s="117" t="str">
        <f t="shared" si="7"/>
        <v>Aug</v>
      </c>
      <c r="D30" s="117">
        <f>+'Ark1'!C32</f>
        <v>2021</v>
      </c>
      <c r="E30" s="117">
        <f>+'Ark1'!Q32</f>
        <v>64</v>
      </c>
      <c r="F30" s="119"/>
      <c r="G30" s="337">
        <f>+'Ark1'!R32</f>
        <v>1971</v>
      </c>
      <c r="H30" s="119"/>
      <c r="I30" s="337">
        <f>+'Ark1'!S32</f>
        <v>1970</v>
      </c>
      <c r="J30" s="130">
        <f>+'Ark1'!AA32</f>
        <v>7.4965769055225904</v>
      </c>
      <c r="K30" s="130"/>
      <c r="L30" s="130">
        <f>+'Ark1'!AB32</f>
        <v>7.4151778540838382</v>
      </c>
      <c r="M30" s="130"/>
      <c r="N30" s="119">
        <f>+'Ark1'!U32</f>
        <v>61.160406091370547</v>
      </c>
      <c r="O30" s="119"/>
      <c r="P30" s="130">
        <f>+'Ark1'!W32</f>
        <v>83.973903553299436</v>
      </c>
      <c r="Q30" s="119"/>
      <c r="R30" s="130">
        <f>+'Ark1'!X32</f>
        <v>9.6458980019910641</v>
      </c>
      <c r="S30" s="119">
        <f>+'Ark1'!Y32</f>
        <v>2.0621451148459742</v>
      </c>
      <c r="T30" s="118">
        <f>+'Ark1'!Z32</f>
        <v>-29.080864319098701</v>
      </c>
      <c r="U30" s="130">
        <f>+'Ark1'!V32</f>
        <v>91.000263981389466</v>
      </c>
      <c r="V30" s="119">
        <f>+'Ark1'!T32</f>
        <v>16.367326230339931</v>
      </c>
      <c r="W30" s="118">
        <f t="shared" si="6"/>
        <v>30.796875</v>
      </c>
      <c r="X30" s="31"/>
      <c r="AJ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</row>
    <row r="31" spans="1:51" x14ac:dyDescent="0.5">
      <c r="A31" s="31"/>
      <c r="B31" s="117">
        <f>+'Ark1'!D33</f>
        <v>9</v>
      </c>
      <c r="C31" s="117" t="str">
        <f t="shared" si="7"/>
        <v>Sep</v>
      </c>
      <c r="D31" s="117">
        <f>+'Ark1'!C33</f>
        <v>2021</v>
      </c>
      <c r="E31" s="117">
        <f>+'Ark1'!Q33</f>
        <v>65</v>
      </c>
      <c r="F31" s="119"/>
      <c r="G31" s="337">
        <f>+'Ark1'!R33</f>
        <v>1995</v>
      </c>
      <c r="H31" s="119"/>
      <c r="I31" s="337">
        <f>+'Ark1'!S33</f>
        <v>1995</v>
      </c>
      <c r="J31" s="130">
        <f>+'Ark1'!AA33</f>
        <v>7.5878594249201283</v>
      </c>
      <c r="K31" s="130"/>
      <c r="L31" s="130">
        <f>+'Ark1'!AB33</f>
        <v>7.4984801960754206</v>
      </c>
      <c r="M31" s="130"/>
      <c r="N31" s="119">
        <f>+'Ark1'!U33</f>
        <v>61.339348370927318</v>
      </c>
      <c r="O31" s="119"/>
      <c r="P31" s="130">
        <f>+'Ark1'!W33</f>
        <v>83.853142857142885</v>
      </c>
      <c r="Q31" s="119"/>
      <c r="R31" s="130">
        <f>+'Ark1'!X33</f>
        <v>10.9336329653823</v>
      </c>
      <c r="S31" s="119">
        <f>+'Ark1'!Y33</f>
        <v>2.1951485757495095</v>
      </c>
      <c r="T31" s="118">
        <f>+'Ark1'!Z33</f>
        <v>-45.428399731269806</v>
      </c>
      <c r="U31" s="130">
        <f>+'Ark1'!V33</f>
        <v>90.848475468193683</v>
      </c>
      <c r="V31" s="119">
        <f>+'Ark1'!T33</f>
        <v>16.412030075187971</v>
      </c>
      <c r="W31" s="118">
        <f t="shared" si="6"/>
        <v>30.692307692307693</v>
      </c>
      <c r="X31" s="31"/>
      <c r="AJ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</row>
    <row r="32" spans="1:51" x14ac:dyDescent="0.5">
      <c r="A32" s="31"/>
      <c r="B32" s="117">
        <f>+'Ark1'!D34</f>
        <v>10</v>
      </c>
      <c r="C32" s="117" t="str">
        <f t="shared" si="7"/>
        <v>Okt</v>
      </c>
      <c r="D32" s="117">
        <f>+'Ark1'!C34</f>
        <v>2021</v>
      </c>
      <c r="E32" s="117">
        <f>+'Ark1'!Q34</f>
        <v>68</v>
      </c>
      <c r="F32" s="119"/>
      <c r="G32" s="337">
        <f>+'Ark1'!R34</f>
        <v>2129</v>
      </c>
      <c r="H32" s="119"/>
      <c r="I32" s="337">
        <f>+'Ark1'!S34</f>
        <v>2128</v>
      </c>
      <c r="J32" s="130">
        <f>+'Ark1'!AA34</f>
        <v>8.0975201582230358</v>
      </c>
      <c r="K32" s="130"/>
      <c r="L32" s="130">
        <f>+'Ark1'!AB34</f>
        <v>8.2374959483549741</v>
      </c>
      <c r="M32" s="130"/>
      <c r="N32" s="119">
        <f>+'Ark1'!U34</f>
        <v>61.028665413533822</v>
      </c>
      <c r="O32" s="119"/>
      <c r="P32" s="130">
        <f>+'Ark1'!W34</f>
        <v>86.359990601503853</v>
      </c>
      <c r="Q32" s="119"/>
      <c r="R32" s="130">
        <f>+'Ark1'!X34</f>
        <v>11.028191497550862</v>
      </c>
      <c r="S32" s="119">
        <f>+'Ark1'!Y34</f>
        <v>2.3290470688575216</v>
      </c>
      <c r="T32" s="118">
        <f>+'Ark1'!Z34</f>
        <v>-42.525971054237239</v>
      </c>
      <c r="U32" s="130">
        <f>+'Ark1'!V34</f>
        <v>93.612153691379078</v>
      </c>
      <c r="V32" s="119">
        <f>+'Ark1'!T34</f>
        <v>16.315171441991545</v>
      </c>
      <c r="W32" s="118">
        <f t="shared" si="6"/>
        <v>31.308823529411764</v>
      </c>
      <c r="X32" s="31"/>
      <c r="AJ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</row>
    <row r="33" spans="1:51" x14ac:dyDescent="0.5">
      <c r="A33" s="31"/>
      <c r="B33" s="117">
        <f>+'Ark1'!D35</f>
        <v>11</v>
      </c>
      <c r="C33" s="117" t="str">
        <f t="shared" si="7"/>
        <v>Nov</v>
      </c>
      <c r="D33" s="117">
        <f>+'Ark1'!C35</f>
        <v>2021</v>
      </c>
      <c r="E33" s="117">
        <f>+'Ark1'!Q35</f>
        <v>76</v>
      </c>
      <c r="F33" s="119"/>
      <c r="G33" s="337">
        <f>+'Ark1'!R35</f>
        <v>2840</v>
      </c>
      <c r="H33" s="119"/>
      <c r="I33" s="337">
        <f>+'Ark1'!S35</f>
        <v>2839</v>
      </c>
      <c r="J33" s="130">
        <f>+'Ark1'!AA35</f>
        <v>10.801764795375018</v>
      </c>
      <c r="K33" s="130"/>
      <c r="L33" s="130">
        <f>+'Ark1'!AB35</f>
        <v>10.829542922802139</v>
      </c>
      <c r="M33" s="130"/>
      <c r="N33" s="119">
        <f>+'Ark1'!U35</f>
        <v>60.878126100739685</v>
      </c>
      <c r="O33" s="119"/>
      <c r="P33" s="130">
        <f>+'Ark1'!W35</f>
        <v>85.100817189151059</v>
      </c>
      <c r="Q33" s="119"/>
      <c r="R33" s="130">
        <f>+'Ark1'!X35</f>
        <v>10.356287829442133</v>
      </c>
      <c r="S33" s="119">
        <f>+'Ark1'!Y35</f>
        <v>2.1438109048591047</v>
      </c>
      <c r="T33" s="118">
        <f>+'Ark1'!Z35</f>
        <v>-36.979060395967437</v>
      </c>
      <c r="U33" s="130">
        <f>+'Ark1'!V35</f>
        <v>92.214969716420768</v>
      </c>
      <c r="V33" s="119">
        <f>+'Ark1'!T35</f>
        <v>16.267253521126754</v>
      </c>
      <c r="W33" s="118">
        <f t="shared" si="6"/>
        <v>37.368421052631582</v>
      </c>
      <c r="X33" s="31"/>
      <c r="AJ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</row>
    <row r="34" spans="1:51" x14ac:dyDescent="0.5">
      <c r="A34" s="31"/>
      <c r="B34" s="117">
        <f>+'Ark1'!D36</f>
        <v>12</v>
      </c>
      <c r="C34" s="117" t="str">
        <f t="shared" si="7"/>
        <v>Des</v>
      </c>
      <c r="D34" s="117">
        <f>+'Ark1'!C36</f>
        <v>2021</v>
      </c>
      <c r="E34" s="117">
        <f>+'Ark1'!Q36</f>
        <v>65</v>
      </c>
      <c r="F34" s="119"/>
      <c r="G34" s="337">
        <f>+'Ark1'!R36</f>
        <v>1826</v>
      </c>
      <c r="H34" s="119"/>
      <c r="I34" s="337">
        <f>+'Ark1'!S36</f>
        <v>1826</v>
      </c>
      <c r="J34" s="130">
        <f>+'Ark1'!AA36</f>
        <v>6.9450783508291476</v>
      </c>
      <c r="K34" s="130"/>
      <c r="L34" s="130">
        <f>+'Ark1'!AB36</f>
        <v>6.7769727141003369</v>
      </c>
      <c r="M34" s="130"/>
      <c r="N34" s="119">
        <f>+'Ark1'!U36</f>
        <v>61.280394304490706</v>
      </c>
      <c r="O34" s="119"/>
      <c r="P34" s="130">
        <f>+'Ark1'!W36</f>
        <v>82.798784227820406</v>
      </c>
      <c r="Q34" s="119"/>
      <c r="R34" s="130">
        <f>+'Ark1'!X36</f>
        <v>10.704047424739501</v>
      </c>
      <c r="S34" s="119">
        <f>+'Ark1'!Y36</f>
        <v>2.1046599988829473</v>
      </c>
      <c r="T34" s="118">
        <f>+'Ark1'!Z36</f>
        <v>-37.364498571635501</v>
      </c>
      <c r="U34" s="130">
        <f>+'Ark1'!V36</f>
        <v>89.706158426674435</v>
      </c>
      <c r="V34" s="119">
        <f>+'Ark1'!T36</f>
        <v>16.449616648411826</v>
      </c>
      <c r="W34" s="118">
        <f t="shared" si="6"/>
        <v>28.092307692307692</v>
      </c>
      <c r="X34" s="31"/>
      <c r="AJ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</row>
    <row r="35" spans="1:51" x14ac:dyDescent="0.5">
      <c r="A35" s="31"/>
      <c r="B35" s="31"/>
      <c r="C35" s="31"/>
      <c r="D35" s="31"/>
      <c r="E35" s="31"/>
      <c r="F35" s="31"/>
      <c r="G35" s="325"/>
      <c r="H35" s="31"/>
      <c r="I35" s="325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AJ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</row>
    <row r="36" spans="1:51" x14ac:dyDescent="0.5">
      <c r="A36" s="31"/>
      <c r="B36" s="5">
        <f>+'Ark1'!D37</f>
        <v>1</v>
      </c>
      <c r="C36" s="5" t="str">
        <f t="shared" ref="C36:C47" si="8">+C23</f>
        <v>Jan</v>
      </c>
      <c r="D36" s="5">
        <f>+'Ark1'!C37</f>
        <v>2020</v>
      </c>
      <c r="E36" s="5">
        <f>+'Ark1'!Q37</f>
        <v>64</v>
      </c>
      <c r="F36" s="14"/>
      <c r="G36" s="338">
        <f>+'Ark1'!R37</f>
        <v>2004</v>
      </c>
      <c r="H36" s="14"/>
      <c r="I36" s="338">
        <f>+'Ark1'!S37</f>
        <v>2004</v>
      </c>
      <c r="J36" s="67">
        <f>+'Ark1'!AA37</f>
        <v>9.5986205575246704</v>
      </c>
      <c r="K36" s="67"/>
      <c r="L36" s="67">
        <f>+'Ark1'!AB37</f>
        <v>9.5178476413969406</v>
      </c>
      <c r="M36" s="67"/>
      <c r="N36" s="14">
        <f>+'Ark1'!U37</f>
        <v>61.096806387225534</v>
      </c>
      <c r="O36" s="14"/>
      <c r="P36" s="67">
        <f>+'Ark1'!W37</f>
        <v>81.914990019960058</v>
      </c>
      <c r="Q36" s="14"/>
      <c r="R36" s="67">
        <f>+'Ark1'!X37</f>
        <v>11.673234070409938</v>
      </c>
      <c r="S36" s="14">
        <f>+'Ark1'!Y37</f>
        <v>3.2650098318435594</v>
      </c>
      <c r="T36" s="17">
        <f>+'Ark1'!Z37</f>
        <v>-24.960097403310961</v>
      </c>
      <c r="U36" s="67">
        <f>+'Ark1'!V37</f>
        <v>88.748634907865849</v>
      </c>
      <c r="V36" s="14">
        <f>+'Ark1'!T37</f>
        <v>16.236027944111779</v>
      </c>
      <c r="W36" s="17">
        <f t="shared" si="6"/>
        <v>31.3125</v>
      </c>
      <c r="X36" s="31"/>
      <c r="AJ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</row>
    <row r="37" spans="1:51" x14ac:dyDescent="0.5">
      <c r="A37" s="31"/>
      <c r="B37" s="5">
        <f>+'Ark1'!D38</f>
        <v>2</v>
      </c>
      <c r="C37" s="5" t="str">
        <f t="shared" si="8"/>
        <v>Feb</v>
      </c>
      <c r="D37" s="5">
        <f>+'Ark1'!C38</f>
        <v>2020</v>
      </c>
      <c r="E37" s="5">
        <f>+'Ark1'!Q38</f>
        <v>57</v>
      </c>
      <c r="F37" s="14"/>
      <c r="G37" s="338">
        <f>+'Ark1'!R38</f>
        <v>1246</v>
      </c>
      <c r="H37" s="14"/>
      <c r="I37" s="338">
        <f>+'Ark1'!S38</f>
        <v>1246</v>
      </c>
      <c r="J37" s="67">
        <f>+'Ark1'!AA38</f>
        <v>5.9680045981415848</v>
      </c>
      <c r="K37" s="67"/>
      <c r="L37" s="67">
        <f>+'Ark1'!AB38</f>
        <v>6.0272335186120527</v>
      </c>
      <c r="M37" s="67"/>
      <c r="N37" s="14">
        <f>+'Ark1'!U38</f>
        <v>61.203049759229543</v>
      </c>
      <c r="O37" s="14"/>
      <c r="P37" s="67">
        <f>+'Ark1'!W38</f>
        <v>83.430016051364476</v>
      </c>
      <c r="Q37" s="14"/>
      <c r="R37" s="67">
        <f>+'Ark1'!X38</f>
        <v>11.064775265911443</v>
      </c>
      <c r="S37" s="14">
        <f>+'Ark1'!Y38</f>
        <v>2.9218868014812056</v>
      </c>
      <c r="T37" s="17">
        <f>+'Ark1'!Z38</f>
        <v>-33.664833142825593</v>
      </c>
      <c r="U37" s="67">
        <f>+'Ark1'!V38</f>
        <v>90.390049893135753</v>
      </c>
      <c r="V37" s="14">
        <f>+'Ark1'!T38</f>
        <v>16.20304975922954</v>
      </c>
      <c r="W37" s="17">
        <f t="shared" si="6"/>
        <v>21.859649122807017</v>
      </c>
      <c r="X37" s="31"/>
      <c r="AJ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</row>
    <row r="38" spans="1:51" x14ac:dyDescent="0.5">
      <c r="A38" s="31"/>
      <c r="B38" s="5">
        <f>+'Ark1'!D39</f>
        <v>3</v>
      </c>
      <c r="C38" s="5" t="str">
        <f t="shared" si="8"/>
        <v>Mar</v>
      </c>
      <c r="D38" s="5">
        <f>+'Ark1'!C39</f>
        <v>2020</v>
      </c>
      <c r="E38" s="5">
        <f>+'Ark1'!Q39</f>
        <v>67</v>
      </c>
      <c r="F38" s="14"/>
      <c r="G38" s="338">
        <f>+'Ark1'!R39</f>
        <v>2172</v>
      </c>
      <c r="H38" s="14"/>
      <c r="I38" s="338">
        <f>+'Ark1'!S39</f>
        <v>2172</v>
      </c>
      <c r="J38" s="67">
        <f>+'Ark1'!AA39</f>
        <v>10.403295334802186</v>
      </c>
      <c r="K38" s="67"/>
      <c r="L38" s="67">
        <f>+'Ark1'!AB39</f>
        <v>10.411660365891594</v>
      </c>
      <c r="M38" s="67"/>
      <c r="N38" s="14">
        <f>+'Ark1'!U39</f>
        <v>61.565837937384899</v>
      </c>
      <c r="O38" s="14"/>
      <c r="P38" s="67">
        <f>+'Ark1'!W39</f>
        <v>82.676583793738516</v>
      </c>
      <c r="Q38" s="14"/>
      <c r="R38" s="67">
        <f>+'Ark1'!X39</f>
        <v>10.105710095938557</v>
      </c>
      <c r="S38" s="14">
        <f>+'Ark1'!Y39</f>
        <v>2.9059525793834728</v>
      </c>
      <c r="T38" s="17">
        <f>+'Ark1'!Z39</f>
        <v>-27.249395273271425</v>
      </c>
      <c r="U38" s="67">
        <f>+'Ark1'!V39</f>
        <v>89.573763590182651</v>
      </c>
      <c r="V38" s="14">
        <f>+'Ark1'!T39</f>
        <v>16.401012891344379</v>
      </c>
      <c r="W38" s="17">
        <f t="shared" si="6"/>
        <v>32.417910447761194</v>
      </c>
      <c r="X38" s="31"/>
      <c r="AJ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</row>
    <row r="39" spans="1:51" x14ac:dyDescent="0.5">
      <c r="A39" s="31"/>
      <c r="B39" s="5">
        <f>+'Ark1'!D40</f>
        <v>4</v>
      </c>
      <c r="C39" s="5" t="str">
        <f t="shared" si="8"/>
        <v>Apr</v>
      </c>
      <c r="D39" s="5">
        <f>+'Ark1'!C40</f>
        <v>2020</v>
      </c>
      <c r="E39" s="5">
        <f>+'Ark1'!Q40</f>
        <v>62</v>
      </c>
      <c r="F39" s="14"/>
      <c r="G39" s="338">
        <f>+'Ark1'!R40</f>
        <v>1699</v>
      </c>
      <c r="H39" s="14"/>
      <c r="I39" s="338">
        <f>+'Ark1'!S40</f>
        <v>1699</v>
      </c>
      <c r="J39" s="67">
        <f>+'Ark1'!AA40</f>
        <v>8.1377526583006041</v>
      </c>
      <c r="K39" s="67"/>
      <c r="L39" s="67">
        <f>+'Ark1'!AB40</f>
        <v>8.0914811893700254</v>
      </c>
      <c r="M39" s="67"/>
      <c r="N39" s="14">
        <f>+'Ark1'!U40</f>
        <v>61.459682165979991</v>
      </c>
      <c r="O39" s="14"/>
      <c r="P39" s="67">
        <f>+'Ark1'!W40</f>
        <v>82.140435550323673</v>
      </c>
      <c r="Q39" s="14"/>
      <c r="R39" s="67">
        <f>+'Ark1'!X40</f>
        <v>11.036522835674132</v>
      </c>
      <c r="S39" s="14">
        <f>+'Ark1'!Y40</f>
        <v>2.494489303533709</v>
      </c>
      <c r="T39" s="17">
        <f>+'Ark1'!Z40</f>
        <v>-37.046862041613551</v>
      </c>
      <c r="U39" s="67">
        <f>+'Ark1'!V40</f>
        <v>88.992887920177054</v>
      </c>
      <c r="V39" s="14">
        <f>+'Ark1'!T40</f>
        <v>16.378457916421425</v>
      </c>
      <c r="W39" s="17">
        <f t="shared" si="6"/>
        <v>27.403225806451612</v>
      </c>
      <c r="X39" s="31"/>
      <c r="AJ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</row>
    <row r="40" spans="1:51" x14ac:dyDescent="0.5">
      <c r="A40" s="31"/>
      <c r="B40" s="5">
        <f>+'Ark1'!D41</f>
        <v>5</v>
      </c>
      <c r="C40" s="5" t="str">
        <f t="shared" si="8"/>
        <v>Mai</v>
      </c>
      <c r="D40" s="5">
        <f>+'Ark1'!C41</f>
        <v>2020</v>
      </c>
      <c r="E40" s="5">
        <f>+'Ark1'!Q41</f>
        <v>65</v>
      </c>
      <c r="F40" s="14"/>
      <c r="G40" s="338">
        <f>+'Ark1'!R41</f>
        <v>1430</v>
      </c>
      <c r="H40" s="14"/>
      <c r="I40" s="338">
        <f>+'Ark1'!S41</f>
        <v>1430</v>
      </c>
      <c r="J40" s="67">
        <f>+'Ark1'!AA41</f>
        <v>6.8493150684931505</v>
      </c>
      <c r="K40" s="67"/>
      <c r="L40" s="67">
        <f>+'Ark1'!AB41</f>
        <v>6.9151131573901647</v>
      </c>
      <c r="M40" s="67"/>
      <c r="N40" s="14">
        <f>+'Ark1'!U41</f>
        <v>61.320279720279693</v>
      </c>
      <c r="O40" s="14"/>
      <c r="P40" s="67">
        <f>+'Ark1'!W41</f>
        <v>83.403755244755274</v>
      </c>
      <c r="Q40" s="14"/>
      <c r="R40" s="67">
        <f>+'Ark1'!X41</f>
        <v>9.0938314193816776</v>
      </c>
      <c r="S40" s="14">
        <f>+'Ark1'!Y41</f>
        <v>3.0229092512572877</v>
      </c>
      <c r="T40" s="17">
        <f>+'Ark1'!Z41</f>
        <v>-30.352562880285046</v>
      </c>
      <c r="U40" s="67">
        <f>+'Ark1'!V41</f>
        <v>90.361598315011122</v>
      </c>
      <c r="V40" s="14">
        <f>+'Ark1'!T41</f>
        <v>16.349650349650346</v>
      </c>
      <c r="W40" s="17">
        <f t="shared" si="6"/>
        <v>22</v>
      </c>
      <c r="X40" s="31"/>
      <c r="AJ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</row>
    <row r="41" spans="1:51" x14ac:dyDescent="0.5">
      <c r="A41" s="31"/>
      <c r="B41" s="5">
        <f>+'Ark1'!D42</f>
        <v>6</v>
      </c>
      <c r="C41" s="5" t="str">
        <f t="shared" si="8"/>
        <v>Jun</v>
      </c>
      <c r="D41" s="5">
        <f>+'Ark1'!C42</f>
        <v>2020</v>
      </c>
      <c r="E41" s="5">
        <f>+'Ark1'!Q42</f>
        <v>68</v>
      </c>
      <c r="F41" s="14"/>
      <c r="G41" s="338">
        <f>+'Ark1'!R42</f>
        <v>1877</v>
      </c>
      <c r="H41" s="14"/>
      <c r="I41" s="338">
        <f>+'Ark1'!S42</f>
        <v>1877</v>
      </c>
      <c r="J41" s="67">
        <f>+'Ark1'!AA42</f>
        <v>8.9903247437493992</v>
      </c>
      <c r="K41" s="67"/>
      <c r="L41" s="67">
        <f>+'Ark1'!AB42</f>
        <v>8.82461008935344</v>
      </c>
      <c r="M41" s="67"/>
      <c r="N41" s="14">
        <f>+'Ark1'!U42</f>
        <v>61.574853489611087</v>
      </c>
      <c r="O41" s="14"/>
      <c r="P41" s="67">
        <f>+'Ark1'!W42</f>
        <v>81.087442727757107</v>
      </c>
      <c r="Q41" s="14"/>
      <c r="R41" s="67">
        <f>+'Ark1'!X42</f>
        <v>11.100455766946377</v>
      </c>
      <c r="S41" s="14">
        <f>+'Ark1'!Y42</f>
        <v>2.8790882618191578</v>
      </c>
      <c r="T41" s="17">
        <f>+'Ark1'!Z42</f>
        <v>-25.411336199425204</v>
      </c>
      <c r="U41" s="67">
        <f>+'Ark1'!V42</f>
        <v>87.852050625955599</v>
      </c>
      <c r="V41" s="14">
        <f>+'Ark1'!T42</f>
        <v>16.428343100692587</v>
      </c>
      <c r="W41" s="17">
        <f t="shared" si="6"/>
        <v>27.602941176470587</v>
      </c>
      <c r="X41" s="31"/>
      <c r="AJ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</row>
    <row r="42" spans="1:51" x14ac:dyDescent="0.5">
      <c r="A42" s="31"/>
      <c r="B42" s="5">
        <f>+'Ark1'!D43</f>
        <v>7</v>
      </c>
      <c r="C42" s="5" t="str">
        <f t="shared" si="8"/>
        <v>Jul</v>
      </c>
      <c r="D42" s="5">
        <f>+'Ark1'!C43</f>
        <v>2020</v>
      </c>
      <c r="E42" s="5">
        <f>+'Ark1'!Q43</f>
        <v>58</v>
      </c>
      <c r="F42" s="14"/>
      <c r="G42" s="338">
        <f>+'Ark1'!R43</f>
        <v>1977</v>
      </c>
      <c r="H42" s="14"/>
      <c r="I42" s="338">
        <f>+'Ark1'!S43</f>
        <v>1977</v>
      </c>
      <c r="J42" s="67">
        <f>+'Ark1'!AA43</f>
        <v>9.4692978254622062</v>
      </c>
      <c r="K42" s="67"/>
      <c r="L42" s="67">
        <f>+'Ark1'!AB43</f>
        <v>9.3559618930422221</v>
      </c>
      <c r="M42" s="67"/>
      <c r="N42" s="14">
        <f>+'Ark1'!U43</f>
        <v>61.290338897319181</v>
      </c>
      <c r="O42" s="14"/>
      <c r="P42" s="67">
        <f>+'Ark1'!W43</f>
        <v>81.62141628730393</v>
      </c>
      <c r="Q42" s="14"/>
      <c r="R42" s="67">
        <f>+'Ark1'!X43</f>
        <v>11.011126322977828</v>
      </c>
      <c r="S42" s="14">
        <f>+'Ark1'!Y43</f>
        <v>3.1888260805263351</v>
      </c>
      <c r="T42" s="17">
        <f>+'Ark1'!Z43</f>
        <v>-15.768193789314534</v>
      </c>
      <c r="U42" s="67">
        <f>+'Ark1'!V43</f>
        <v>88.430570192095345</v>
      </c>
      <c r="V42" s="14">
        <f>+'Ark1'!T43</f>
        <v>16.307536671724836</v>
      </c>
      <c r="W42" s="17">
        <f t="shared" si="6"/>
        <v>34.086206896551722</v>
      </c>
      <c r="X42" s="31"/>
      <c r="AJ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</row>
    <row r="43" spans="1:51" x14ac:dyDescent="0.5">
      <c r="A43" s="31"/>
      <c r="B43" s="5">
        <f>+'Ark1'!D44</f>
        <v>8</v>
      </c>
      <c r="C43" s="5" t="str">
        <f t="shared" si="8"/>
        <v>Aug</v>
      </c>
      <c r="D43" s="5">
        <f>+'Ark1'!C44</f>
        <v>2020</v>
      </c>
      <c r="E43" s="5">
        <f>+'Ark1'!Q44</f>
        <v>61</v>
      </c>
      <c r="F43" s="14"/>
      <c r="G43" s="338">
        <f>+'Ark1'!R44</f>
        <v>1398</v>
      </c>
      <c r="H43" s="14"/>
      <c r="I43" s="338">
        <f>+'Ark1'!S44</f>
        <v>1398</v>
      </c>
      <c r="J43" s="67">
        <f>+'Ark1'!AA44</f>
        <v>6.6960436823450511</v>
      </c>
      <c r="K43" s="67"/>
      <c r="L43" s="67">
        <f>+'Ark1'!AB44</f>
        <v>6.8333359520932708</v>
      </c>
      <c r="M43" s="67"/>
      <c r="N43" s="14">
        <f>+'Ark1'!U44</f>
        <v>61.761802575107303</v>
      </c>
      <c r="O43" s="14"/>
      <c r="P43" s="67">
        <f>+'Ark1'!W44</f>
        <v>84.303955650929822</v>
      </c>
      <c r="Q43" s="14"/>
      <c r="R43" s="67">
        <f>+'Ark1'!X44</f>
        <v>9.6153665769986247</v>
      </c>
      <c r="S43" s="14">
        <f>+'Ark1'!Y44</f>
        <v>2.8503043355204687</v>
      </c>
      <c r="T43" s="17">
        <f>+'Ark1'!Z44</f>
        <v>-14.133654876251052</v>
      </c>
      <c r="U43" s="67">
        <f>+'Ark1'!V44</f>
        <v>91.336896696565447</v>
      </c>
      <c r="V43" s="14">
        <f>+'Ark1'!T44</f>
        <v>16.532904148783981</v>
      </c>
      <c r="W43" s="17">
        <f t="shared" si="6"/>
        <v>22.918032786885245</v>
      </c>
      <c r="X43" s="31"/>
      <c r="AJ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</row>
    <row r="44" spans="1:51" x14ac:dyDescent="0.5">
      <c r="A44" s="31"/>
      <c r="B44" s="5">
        <f>+'Ark1'!D45</f>
        <v>9</v>
      </c>
      <c r="C44" s="5" t="str">
        <f t="shared" si="8"/>
        <v>Sep</v>
      </c>
      <c r="D44" s="5">
        <f>+'Ark1'!C45</f>
        <v>2020</v>
      </c>
      <c r="E44" s="5">
        <f>+'Ark1'!Q45</f>
        <v>60</v>
      </c>
      <c r="F44" s="14"/>
      <c r="G44" s="338">
        <f>+'Ark1'!R45</f>
        <v>1625</v>
      </c>
      <c r="H44" s="14"/>
      <c r="I44" s="338">
        <f>+'Ark1'!S45</f>
        <v>1625</v>
      </c>
      <c r="J44" s="67">
        <f>+'Ark1'!AA45</f>
        <v>7.7833125778331267</v>
      </c>
      <c r="K44" s="67"/>
      <c r="L44" s="67">
        <f>+'Ark1'!AB45</f>
        <v>7.7065159405077219</v>
      </c>
      <c r="M44" s="67"/>
      <c r="N44" s="14">
        <f>+'Ark1'!U45</f>
        <v>61.278153846153856</v>
      </c>
      <c r="O44" s="14"/>
      <c r="P44" s="67">
        <f>+'Ark1'!W45</f>
        <v>81.795058461538417</v>
      </c>
      <c r="Q44" s="14"/>
      <c r="R44" s="67">
        <f>+'Ark1'!X45</f>
        <v>10.640905155815162</v>
      </c>
      <c r="S44" s="14">
        <f>+'Ark1'!Y45</f>
        <v>2.871426818905686</v>
      </c>
      <c r="T44" s="17">
        <f>+'Ark1'!Z45</f>
        <v>-14.288028071083428</v>
      </c>
      <c r="U44" s="67">
        <f>+'Ark1'!V45</f>
        <v>88.618698224852011</v>
      </c>
      <c r="V44" s="14">
        <f>+'Ark1'!T45</f>
        <v>16.358153846153851</v>
      </c>
      <c r="W44" s="17">
        <f t="shared" si="6"/>
        <v>27.083333333333332</v>
      </c>
      <c r="X44" s="31"/>
      <c r="AJ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</row>
    <row r="45" spans="1:51" x14ac:dyDescent="0.5">
      <c r="A45" s="31"/>
      <c r="B45" s="5">
        <f>+'Ark1'!D46</f>
        <v>10</v>
      </c>
      <c r="C45" s="5" t="str">
        <f t="shared" si="8"/>
        <v>Okt</v>
      </c>
      <c r="D45" s="5">
        <f>+'Ark1'!C46</f>
        <v>2020</v>
      </c>
      <c r="E45" s="5">
        <f>+'Ark1'!Q46</f>
        <v>54</v>
      </c>
      <c r="F45" s="14"/>
      <c r="G45" s="338">
        <f>+'Ark1'!R46</f>
        <v>1526</v>
      </c>
      <c r="H45" s="14"/>
      <c r="I45" s="338">
        <f>+'Ark1'!S46</f>
        <v>1526</v>
      </c>
      <c r="J45" s="67">
        <f>+'Ark1'!AA46</f>
        <v>7.3091292269374479</v>
      </c>
      <c r="K45" s="67"/>
      <c r="L45" s="67">
        <f>+'Ark1'!AB46</f>
        <v>7.5629622848125857</v>
      </c>
      <c r="M45" s="67"/>
      <c r="N45" s="14">
        <f>+'Ark1'!U46</f>
        <v>61.328309305373523</v>
      </c>
      <c r="O45" s="14"/>
      <c r="P45" s="67">
        <f>+'Ark1'!W46</f>
        <v>85.479062909567517</v>
      </c>
      <c r="Q45" s="14"/>
      <c r="R45" s="67">
        <f>+'Ark1'!X46</f>
        <v>9.758419134801299</v>
      </c>
      <c r="S45" s="14">
        <f>+'Ark1'!Y46</f>
        <v>2.2839856517522943</v>
      </c>
      <c r="T45" s="17">
        <f>+'Ark1'!Z46</f>
        <v>-30.473141889935398</v>
      </c>
      <c r="U45" s="67">
        <f>+'Ark1'!V46</f>
        <v>92.610035655002747</v>
      </c>
      <c r="V45" s="14">
        <f>+'Ark1'!T46</f>
        <v>16.463302752293576</v>
      </c>
      <c r="W45" s="17">
        <f t="shared" si="6"/>
        <v>28.25925925925926</v>
      </c>
      <c r="X45" s="31"/>
      <c r="AA45" s="50"/>
      <c r="AJ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</row>
    <row r="46" spans="1:51" x14ac:dyDescent="0.5">
      <c r="A46" s="31"/>
      <c r="B46" s="5">
        <f>+'Ark1'!D47</f>
        <v>11</v>
      </c>
      <c r="C46" s="5" t="str">
        <f t="shared" si="8"/>
        <v>Nov</v>
      </c>
      <c r="D46" s="5">
        <f>+'Ark1'!C47</f>
        <v>2020</v>
      </c>
      <c r="E46" s="5">
        <f>+'Ark1'!Q47</f>
        <v>72</v>
      </c>
      <c r="F46" s="14"/>
      <c r="G46" s="338">
        <f>+'Ark1'!R47</f>
        <v>2199</v>
      </c>
      <c r="H46" s="14"/>
      <c r="I46" s="338">
        <f>+'Ark1'!S47</f>
        <v>2199</v>
      </c>
      <c r="J46" s="67">
        <f>+'Ark1'!AA47</f>
        <v>10.532618066864641</v>
      </c>
      <c r="K46" s="67"/>
      <c r="L46" s="67">
        <f>+'Ark1'!AB47</f>
        <v>10.671728159498585</v>
      </c>
      <c r="M46" s="67"/>
      <c r="N46" s="14">
        <f>+'Ark1'!U47</f>
        <v>61.581173260572989</v>
      </c>
      <c r="O46" s="14"/>
      <c r="P46" s="67">
        <f>+'Ark1'!W47</f>
        <v>83.701236925875293</v>
      </c>
      <c r="Q46" s="14"/>
      <c r="R46" s="67">
        <f>+'Ark1'!X47</f>
        <v>10.058233061164199</v>
      </c>
      <c r="S46" s="14">
        <f>+'Ark1'!Y47</f>
        <v>2.7883715994990621</v>
      </c>
      <c r="T46" s="17">
        <f>+'Ark1'!Z47</f>
        <v>-27.444381433452296</v>
      </c>
      <c r="U46" s="67">
        <f>+'Ark1'!V47</f>
        <v>90.683896994447878</v>
      </c>
      <c r="V46" s="14">
        <f>+'Ark1'!T47</f>
        <v>16.44793087767167</v>
      </c>
      <c r="W46" s="17">
        <f t="shared" si="6"/>
        <v>30.541666666666668</v>
      </c>
      <c r="X46" s="31"/>
      <c r="AA46" s="29"/>
      <c r="AJ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</row>
    <row r="47" spans="1:51" x14ac:dyDescent="0.5">
      <c r="A47" s="31"/>
      <c r="B47" s="5">
        <f>+'Ark1'!D48</f>
        <v>12</v>
      </c>
      <c r="C47" s="5" t="str">
        <f t="shared" si="8"/>
        <v>Des</v>
      </c>
      <c r="D47" s="5">
        <f>+'Ark1'!C48</f>
        <v>2020</v>
      </c>
      <c r="E47" s="5">
        <f>+'Ark1'!Q48</f>
        <v>57</v>
      </c>
      <c r="F47" s="14"/>
      <c r="G47" s="338">
        <f>+'Ark1'!R48</f>
        <v>1725</v>
      </c>
      <c r="H47" s="14"/>
      <c r="I47" s="338">
        <f>+'Ark1'!S48</f>
        <v>1725</v>
      </c>
      <c r="J47" s="67">
        <f>+'Ark1'!AA48</f>
        <v>8.2622856595459329</v>
      </c>
      <c r="K47" s="67"/>
      <c r="L47" s="67">
        <f>+'Ark1'!AB48</f>
        <v>8.0815498080313777</v>
      </c>
      <c r="M47" s="67"/>
      <c r="N47" s="14">
        <f>+'Ark1'!U48</f>
        <v>61.695072463768113</v>
      </c>
      <c r="O47" s="14"/>
      <c r="P47" s="67">
        <f>+'Ark1'!W48</f>
        <v>80.803078260869626</v>
      </c>
      <c r="Q47" s="14"/>
      <c r="R47" s="67">
        <f>+'Ark1'!X48</f>
        <v>9.904833776872831</v>
      </c>
      <c r="S47" s="14">
        <f>+'Ark1'!Y48</f>
        <v>2.4988818503474759</v>
      </c>
      <c r="T47" s="17">
        <f>+'Ark1'!Z48</f>
        <v>-37.452364191978312</v>
      </c>
      <c r="U47" s="67">
        <f>+'Ark1'!V48</f>
        <v>87.5439634462291</v>
      </c>
      <c r="V47" s="14">
        <f>+'Ark1'!T48</f>
        <v>16.467826086956517</v>
      </c>
      <c r="W47" s="17">
        <f t="shared" si="6"/>
        <v>30.263157894736842</v>
      </c>
      <c r="X47" s="31"/>
      <c r="AA47" s="51"/>
      <c r="AJ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</row>
    <row r="48" spans="1:51" x14ac:dyDescent="0.5">
      <c r="A48" s="31"/>
      <c r="B48" s="31"/>
      <c r="C48" s="31"/>
      <c r="D48" s="31"/>
      <c r="E48" s="31"/>
      <c r="F48" s="31"/>
      <c r="G48" s="325"/>
      <c r="H48" s="31"/>
      <c r="I48" s="325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AA48" s="51"/>
      <c r="AJ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</row>
    <row r="49" spans="1:86" x14ac:dyDescent="0.5">
      <c r="A49" s="31"/>
      <c r="B49" s="110">
        <f>+'Ark1'!D49</f>
        <v>1</v>
      </c>
      <c r="C49" s="110" t="str">
        <f t="shared" ref="C49:C60" si="9">+C36</f>
        <v>Jan</v>
      </c>
      <c r="D49" s="110">
        <f>+'Ark1'!C49</f>
        <v>2019</v>
      </c>
      <c r="E49" s="110">
        <f>+'Ark1'!Q49</f>
        <v>59</v>
      </c>
      <c r="F49" s="111"/>
      <c r="G49" s="339">
        <f>+'Ark1'!R49</f>
        <v>1670</v>
      </c>
      <c r="H49" s="111"/>
      <c r="I49" s="339">
        <f>+'Ark1'!S49</f>
        <v>1670</v>
      </c>
      <c r="J49" s="131">
        <f>+'Ark1'!AA49</f>
        <v>8.2919563058589851</v>
      </c>
      <c r="K49" s="131"/>
      <c r="L49" s="131">
        <f>+'Ark1'!AB49</f>
        <v>8.284650111845556</v>
      </c>
      <c r="M49" s="131"/>
      <c r="N49" s="111">
        <f>+'Ark1'!U49</f>
        <v>60.938922155688623</v>
      </c>
      <c r="O49" s="111"/>
      <c r="P49" s="131">
        <f>+'Ark1'!W49</f>
        <v>80.265029940119859</v>
      </c>
      <c r="Q49" s="111"/>
      <c r="R49" s="131">
        <f>+'Ark1'!X49</f>
        <v>10.249836503690965</v>
      </c>
      <c r="S49" s="111">
        <f>+'Ark1'!Y49</f>
        <v>2.6053572237605191</v>
      </c>
      <c r="T49" s="127">
        <f>+'Ark1'!Z49</f>
        <v>-21.502738779608674</v>
      </c>
      <c r="U49" s="131">
        <f>+'Ark1'!V49</f>
        <v>86.961029187562019</v>
      </c>
      <c r="V49" s="111">
        <f>+'Ark1'!T49</f>
        <v>16.062275449101797</v>
      </c>
      <c r="W49" s="127">
        <f t="shared" si="6"/>
        <v>28.305084745762713</v>
      </c>
      <c r="X49" s="31"/>
      <c r="AA49" s="51"/>
      <c r="AJ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</row>
    <row r="50" spans="1:86" x14ac:dyDescent="0.5">
      <c r="A50" s="31"/>
      <c r="B50" s="110">
        <f>+'Ark1'!D50</f>
        <v>2</v>
      </c>
      <c r="C50" s="110" t="str">
        <f t="shared" si="9"/>
        <v>Feb</v>
      </c>
      <c r="D50" s="110">
        <f>+'Ark1'!C50</f>
        <v>2019</v>
      </c>
      <c r="E50" s="110">
        <f>+'Ark1'!Q50</f>
        <v>52</v>
      </c>
      <c r="F50" s="111"/>
      <c r="G50" s="339">
        <f>+'Ark1'!R50</f>
        <v>1732</v>
      </c>
      <c r="H50" s="111"/>
      <c r="I50" s="339">
        <f>+'Ark1'!S50</f>
        <v>1732</v>
      </c>
      <c r="J50" s="131">
        <f>+'Ark1'!AA50</f>
        <v>8.5998013902681247</v>
      </c>
      <c r="K50" s="131"/>
      <c r="L50" s="131">
        <f>+'Ark1'!AB50</f>
        <v>8.492040474687645</v>
      </c>
      <c r="M50" s="131"/>
      <c r="N50" s="111">
        <f>+'Ark1'!U50</f>
        <v>61.525404157043887</v>
      </c>
      <c r="O50" s="111"/>
      <c r="P50" s="131">
        <f>+'Ark1'!W50</f>
        <v>79.329157043879931</v>
      </c>
      <c r="Q50" s="111"/>
      <c r="R50" s="131">
        <f>+'Ark1'!X50</f>
        <v>10.634621918718263</v>
      </c>
      <c r="S50" s="111">
        <f>+'Ark1'!Y50</f>
        <v>2.748911417662157</v>
      </c>
      <c r="T50" s="127">
        <f>+'Ark1'!Z50</f>
        <v>-34.795594778420337</v>
      </c>
      <c r="U50" s="131">
        <f>+'Ark1'!V50</f>
        <v>85.947082387735648</v>
      </c>
      <c r="V50" s="111">
        <f>+'Ark1'!T50</f>
        <v>16.246535796766747</v>
      </c>
      <c r="W50" s="127">
        <f t="shared" si="6"/>
        <v>33.307692307692307</v>
      </c>
      <c r="X50" s="31"/>
      <c r="AA50" s="52"/>
      <c r="AJ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</row>
    <row r="51" spans="1:86" x14ac:dyDescent="0.5">
      <c r="A51" s="31"/>
      <c r="B51" s="110">
        <f>+'Ark1'!D51</f>
        <v>3</v>
      </c>
      <c r="C51" s="110" t="str">
        <f t="shared" si="9"/>
        <v>Mar</v>
      </c>
      <c r="D51" s="110">
        <f>+'Ark1'!C51</f>
        <v>2019</v>
      </c>
      <c r="E51" s="110">
        <f>+'Ark1'!Q51</f>
        <v>44</v>
      </c>
      <c r="F51" s="111"/>
      <c r="G51" s="339">
        <f>+'Ark1'!R51</f>
        <v>1343</v>
      </c>
      <c r="H51" s="111"/>
      <c r="I51" s="339">
        <f>+'Ark1'!S51</f>
        <v>1343</v>
      </c>
      <c r="J51" s="131">
        <f>+'Ark1'!AA51</f>
        <v>6.6683217477656402</v>
      </c>
      <c r="K51" s="131"/>
      <c r="L51" s="131">
        <f>+'Ark1'!AB51</f>
        <v>6.7387683424121132</v>
      </c>
      <c r="M51" s="131"/>
      <c r="N51" s="111">
        <f>+'Ark1'!U51</f>
        <v>61.213700670141485</v>
      </c>
      <c r="O51" s="111"/>
      <c r="P51" s="131">
        <f>+'Ark1'!W51</f>
        <v>81.184512285927028</v>
      </c>
      <c r="Q51" s="111"/>
      <c r="R51" s="131">
        <f>+'Ark1'!X51</f>
        <v>9.5325354163283826</v>
      </c>
      <c r="S51" s="111">
        <f>+'Ark1'!Y51</f>
        <v>2.4654980221341871</v>
      </c>
      <c r="T51" s="127">
        <f>+'Ark1'!Z51</f>
        <v>-13.924992842050022</v>
      </c>
      <c r="U51" s="131">
        <f>+'Ark1'!V51</f>
        <v>87.957218077927422</v>
      </c>
      <c r="V51" s="111">
        <f>+'Ark1'!T51</f>
        <v>16.280714817572598</v>
      </c>
      <c r="W51" s="127">
        <f t="shared" si="6"/>
        <v>30.522727272727273</v>
      </c>
      <c r="X51" s="31"/>
      <c r="AA51" s="51"/>
      <c r="AJ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</row>
    <row r="52" spans="1:86" x14ac:dyDescent="0.5">
      <c r="A52" s="31"/>
      <c r="B52" s="110">
        <f>+'Ark1'!D52</f>
        <v>4</v>
      </c>
      <c r="C52" s="110" t="str">
        <f t="shared" si="9"/>
        <v>Apr</v>
      </c>
      <c r="D52" s="110">
        <f>+'Ark1'!C52</f>
        <v>2019</v>
      </c>
      <c r="E52" s="110">
        <f>+'Ark1'!Q52</f>
        <v>50</v>
      </c>
      <c r="F52" s="111"/>
      <c r="G52" s="339">
        <f>+'Ark1'!R52</f>
        <v>1769</v>
      </c>
      <c r="H52" s="111"/>
      <c r="I52" s="339">
        <f>+'Ark1'!S52</f>
        <v>1767</v>
      </c>
      <c r="J52" s="131">
        <f>+'Ark1'!AA52</f>
        <v>8.7835153922542215</v>
      </c>
      <c r="K52" s="131"/>
      <c r="L52" s="131">
        <f>+'Ark1'!AB52</f>
        <v>9.0282949059685595</v>
      </c>
      <c r="M52" s="131"/>
      <c r="N52" s="111">
        <f>+'Ark1'!U52</f>
        <v>61.244482173174887</v>
      </c>
      <c r="O52" s="111"/>
      <c r="P52" s="131">
        <f>+'Ark1'!W52</f>
        <v>82.668081494057617</v>
      </c>
      <c r="Q52" s="111"/>
      <c r="R52" s="131">
        <f>+'Ark1'!X52</f>
        <v>10.380471734613144</v>
      </c>
      <c r="S52" s="111">
        <f>+'Ark1'!Y52</f>
        <v>2.6642303210949714</v>
      </c>
      <c r="T52" s="127">
        <f>+'Ark1'!Z52</f>
        <v>-26.319035555029544</v>
      </c>
      <c r="U52" s="131">
        <f>+'Ark1'!V52</f>
        <v>89.6101698344699</v>
      </c>
      <c r="V52" s="111">
        <f>+'Ark1'!T52</f>
        <v>16.161673261729788</v>
      </c>
      <c r="W52" s="127">
        <f t="shared" si="6"/>
        <v>35.380000000000003</v>
      </c>
      <c r="X52" s="31"/>
      <c r="AA52" s="51"/>
      <c r="AJ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</row>
    <row r="53" spans="1:86" x14ac:dyDescent="0.5">
      <c r="A53" s="31"/>
      <c r="B53" s="110">
        <f>+'Ark1'!D53</f>
        <v>5</v>
      </c>
      <c r="C53" s="110" t="str">
        <f t="shared" si="9"/>
        <v>Mai</v>
      </c>
      <c r="D53" s="110">
        <f>+'Ark1'!C53</f>
        <v>2019</v>
      </c>
      <c r="E53" s="110">
        <f>+'Ark1'!Q53</f>
        <v>55</v>
      </c>
      <c r="F53" s="111"/>
      <c r="G53" s="339">
        <f>+'Ark1'!R53</f>
        <v>1714</v>
      </c>
      <c r="H53" s="111"/>
      <c r="I53" s="339">
        <f>+'Ark1'!S53</f>
        <v>1710</v>
      </c>
      <c r="J53" s="131">
        <f>+'Ark1'!AA53</f>
        <v>8.5104270109235358</v>
      </c>
      <c r="K53" s="131"/>
      <c r="L53" s="131">
        <f>+'Ark1'!AB53</f>
        <v>8.5621347707684716</v>
      </c>
      <c r="M53" s="131"/>
      <c r="N53" s="111">
        <f>+'Ark1'!U53</f>
        <v>61.455555555555563</v>
      </c>
      <c r="O53" s="111"/>
      <c r="P53" s="131">
        <f>+'Ark1'!W53</f>
        <v>81.01298245614035</v>
      </c>
      <c r="Q53" s="111"/>
      <c r="R53" s="131">
        <f>+'Ark1'!X53</f>
        <v>11.373859734364643</v>
      </c>
      <c r="S53" s="111">
        <f>+'Ark1'!Y53</f>
        <v>2.6598731691855995</v>
      </c>
      <c r="T53" s="127">
        <f>+'Ark1'!Z53</f>
        <v>-31.697789464045336</v>
      </c>
      <c r="U53" s="131">
        <f>+'Ark1'!V53</f>
        <v>87.866605842884482</v>
      </c>
      <c r="V53" s="111">
        <f>+'Ark1'!T53</f>
        <v>16.26021003500583</v>
      </c>
      <c r="W53" s="127">
        <f t="shared" si="6"/>
        <v>31.163636363636364</v>
      </c>
      <c r="X53" s="31"/>
      <c r="AA53" s="51"/>
      <c r="AJ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</row>
    <row r="54" spans="1:86" x14ac:dyDescent="0.5">
      <c r="A54" s="31"/>
      <c r="B54" s="110">
        <f>+'Ark1'!D54</f>
        <v>6</v>
      </c>
      <c r="C54" s="110" t="str">
        <f t="shared" si="9"/>
        <v>Jun</v>
      </c>
      <c r="D54" s="110">
        <f>+'Ark1'!C54</f>
        <v>2019</v>
      </c>
      <c r="E54" s="110">
        <f>+'Ark1'!Q54</f>
        <v>53</v>
      </c>
      <c r="F54" s="111"/>
      <c r="G54" s="339">
        <f>+'Ark1'!R54</f>
        <v>1181</v>
      </c>
      <c r="H54" s="111"/>
      <c r="I54" s="339">
        <f>+'Ark1'!S54</f>
        <v>1180</v>
      </c>
      <c r="J54" s="131">
        <f>+'Ark1'!AA54</f>
        <v>5.8639523336643506</v>
      </c>
      <c r="K54" s="131"/>
      <c r="L54" s="131">
        <f>+'Ark1'!AB54</f>
        <v>5.9270799785498154</v>
      </c>
      <c r="M54" s="131"/>
      <c r="N54" s="111">
        <f>+'Ark1'!U54</f>
        <v>60.886440677966092</v>
      </c>
      <c r="O54" s="111"/>
      <c r="P54" s="131">
        <f>+'Ark1'!W54</f>
        <v>81.269474576271136</v>
      </c>
      <c r="Q54" s="111"/>
      <c r="R54" s="131">
        <f>+'Ark1'!X54</f>
        <v>10.454800343976437</v>
      </c>
      <c r="S54" s="111">
        <f>+'Ark1'!Y54</f>
        <v>2.7609233058377409</v>
      </c>
      <c r="T54" s="127">
        <f>+'Ark1'!Z54</f>
        <v>-34.366088122357851</v>
      </c>
      <c r="U54" s="131">
        <f>+'Ark1'!V54</f>
        <v>88.076629267128141</v>
      </c>
      <c r="V54" s="111">
        <f>+'Ark1'!T54</f>
        <v>16.02540220152413</v>
      </c>
      <c r="W54" s="127">
        <f t="shared" si="6"/>
        <v>22.283018867924529</v>
      </c>
      <c r="X54" s="31"/>
      <c r="AJ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</row>
    <row r="55" spans="1:86" x14ac:dyDescent="0.5">
      <c r="A55" s="31"/>
      <c r="B55" s="110">
        <f>+'Ark1'!D55</f>
        <v>7</v>
      </c>
      <c r="C55" s="110" t="str">
        <f t="shared" si="9"/>
        <v>Jul</v>
      </c>
      <c r="D55" s="110">
        <f>+'Ark1'!C55</f>
        <v>2019</v>
      </c>
      <c r="E55" s="110">
        <f>+'Ark1'!Q55</f>
        <v>52</v>
      </c>
      <c r="F55" s="111"/>
      <c r="G55" s="339">
        <f>+'Ark1'!R55</f>
        <v>1652</v>
      </c>
      <c r="H55" s="111"/>
      <c r="I55" s="339">
        <f>+'Ark1'!S55</f>
        <v>1651</v>
      </c>
      <c r="J55" s="131">
        <f>+'Ark1'!AA55</f>
        <v>8.202581926514398</v>
      </c>
      <c r="K55" s="131"/>
      <c r="L55" s="131">
        <f>+'Ark1'!AB55</f>
        <v>8.2758501595697513</v>
      </c>
      <c r="M55" s="131"/>
      <c r="N55" s="111">
        <f>+'Ark1'!U55</f>
        <v>61.774682010902488</v>
      </c>
      <c r="O55" s="111"/>
      <c r="P55" s="131">
        <f>+'Ark1'!W55</f>
        <v>81.102495457298687</v>
      </c>
      <c r="Q55" s="111"/>
      <c r="R55" s="131">
        <f>+'Ark1'!X55</f>
        <v>10.005761923255202</v>
      </c>
      <c r="S55" s="111">
        <f>+'Ark1'!Y55</f>
        <v>2.617809491589465</v>
      </c>
      <c r="T55" s="127">
        <f>+'Ark1'!Z55</f>
        <v>-28.230406430640102</v>
      </c>
      <c r="U55" s="131">
        <f>+'Ark1'!V55</f>
        <v>87.887717677260625</v>
      </c>
      <c r="V55" s="111">
        <f>+'Ark1'!T55</f>
        <v>16.455811138014528</v>
      </c>
      <c r="W55" s="127">
        <f t="shared" si="6"/>
        <v>31.76923076923077</v>
      </c>
      <c r="X55" s="31"/>
      <c r="AJ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</row>
    <row r="56" spans="1:86" x14ac:dyDescent="0.5">
      <c r="A56" s="31"/>
      <c r="B56" s="110">
        <f>+'Ark1'!D56</f>
        <v>8</v>
      </c>
      <c r="C56" s="110" t="str">
        <f t="shared" si="9"/>
        <v>Aug</v>
      </c>
      <c r="D56" s="110">
        <f>+'Ark1'!C56</f>
        <v>2019</v>
      </c>
      <c r="E56" s="110">
        <f>+'Ark1'!Q56</f>
        <v>63</v>
      </c>
      <c r="F56" s="111"/>
      <c r="G56" s="339">
        <f>+'Ark1'!R56</f>
        <v>1887</v>
      </c>
      <c r="H56" s="111"/>
      <c r="I56" s="339">
        <f>+'Ark1'!S56</f>
        <v>1887</v>
      </c>
      <c r="J56" s="131">
        <f>+'Ark1'!AA56</f>
        <v>9.3694141012909675</v>
      </c>
      <c r="K56" s="131"/>
      <c r="L56" s="131">
        <f>+'Ark1'!AB56</f>
        <v>9.3704139102485993</v>
      </c>
      <c r="M56" s="131"/>
      <c r="N56" s="111">
        <f>+'Ark1'!U56</f>
        <v>61.987281399046118</v>
      </c>
      <c r="O56" s="111"/>
      <c r="P56" s="131">
        <f>+'Ark1'!W56</f>
        <v>80.344387917329115</v>
      </c>
      <c r="Q56" s="111"/>
      <c r="R56" s="131">
        <f>+'Ark1'!X56</f>
        <v>10.354211733347141</v>
      </c>
      <c r="S56" s="111">
        <f>+'Ark1'!Y56</f>
        <v>2.3620043442590974</v>
      </c>
      <c r="T56" s="127">
        <f>+'Ark1'!Z56</f>
        <v>-34.047669856321995</v>
      </c>
      <c r="U56" s="131">
        <f>+'Ark1'!V56</f>
        <v>87.047007494397761</v>
      </c>
      <c r="V56" s="111">
        <f>+'Ark1'!T56</f>
        <v>16.578696343402225</v>
      </c>
      <c r="W56" s="127">
        <f t="shared" si="6"/>
        <v>29.952380952380953</v>
      </c>
      <c r="X56" s="31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</row>
    <row r="57" spans="1:86" x14ac:dyDescent="0.5">
      <c r="A57" s="31"/>
      <c r="B57" s="110">
        <f>+'Ark1'!D57</f>
        <v>9</v>
      </c>
      <c r="C57" s="110" t="str">
        <f t="shared" si="9"/>
        <v>Sep</v>
      </c>
      <c r="D57" s="110">
        <f>+'Ark1'!C57</f>
        <v>2019</v>
      </c>
      <c r="E57" s="110">
        <f>+'Ark1'!Q57</f>
        <v>54</v>
      </c>
      <c r="F57" s="111"/>
      <c r="G57" s="339">
        <f>+'Ark1'!R57</f>
        <v>1852</v>
      </c>
      <c r="H57" s="111"/>
      <c r="I57" s="339">
        <f>+'Ark1'!S57</f>
        <v>1848</v>
      </c>
      <c r="J57" s="131">
        <f>+'Ark1'!AA57</f>
        <v>9.1956305858987104</v>
      </c>
      <c r="K57" s="131"/>
      <c r="L57" s="131">
        <f>+'Ark1'!AB57</f>
        <v>9.0392821760631836</v>
      </c>
      <c r="M57" s="131"/>
      <c r="N57" s="111">
        <f>+'Ark1'!U57</f>
        <v>61.811147186147181</v>
      </c>
      <c r="O57" s="111"/>
      <c r="P57" s="131">
        <f>+'Ark1'!W57</f>
        <v>79.140838744588848</v>
      </c>
      <c r="Q57" s="111"/>
      <c r="R57" s="131">
        <f>+'Ark1'!X57</f>
        <v>9.4776184402336643</v>
      </c>
      <c r="S57" s="111">
        <f>+'Ark1'!Y57</f>
        <v>2.4862272536297314</v>
      </c>
      <c r="T57" s="127">
        <f>+'Ark1'!Z57</f>
        <v>-34.997099342648923</v>
      </c>
      <c r="U57" s="131">
        <f>+'Ark1'!V57</f>
        <v>85.824252039040701</v>
      </c>
      <c r="V57" s="111">
        <f>+'Ark1'!T57</f>
        <v>16.451403887688986</v>
      </c>
      <c r="W57" s="127">
        <f t="shared" si="6"/>
        <v>34.296296296296298</v>
      </c>
      <c r="X57" s="31"/>
      <c r="Y57" s="50"/>
      <c r="Z57" s="50"/>
      <c r="AB57" s="50"/>
      <c r="AC57" s="50"/>
      <c r="AD57" s="6"/>
      <c r="AE57" s="4"/>
      <c r="AF57" s="4"/>
      <c r="AG57" s="4"/>
      <c r="AH57" s="4"/>
      <c r="AI57" s="4"/>
      <c r="AJ57" s="4"/>
      <c r="AK57" s="4"/>
      <c r="AL57" s="4"/>
      <c r="AM57" s="4"/>
      <c r="AN57" s="3"/>
      <c r="AO57" s="4"/>
      <c r="AP57" s="3"/>
      <c r="AQ57" s="3"/>
      <c r="AR57" s="3"/>
      <c r="AS57" s="3"/>
      <c r="AT57" s="3"/>
      <c r="AU57" s="3"/>
      <c r="AV57" s="6"/>
      <c r="AW57" s="4"/>
      <c r="AX57" s="4"/>
      <c r="AY57" s="4"/>
      <c r="AZ57" s="4"/>
      <c r="BA57" s="4"/>
      <c r="BB57" s="4"/>
      <c r="BC57" s="4"/>
      <c r="BD57" s="4"/>
      <c r="BE57" s="4"/>
      <c r="BF57" s="3"/>
      <c r="BG57" s="4"/>
      <c r="BH57" s="3"/>
      <c r="BI57" s="3"/>
      <c r="BJ57" s="3"/>
      <c r="BK57" s="3"/>
      <c r="BL57" s="3"/>
      <c r="BM57" s="3"/>
      <c r="BN57" s="6"/>
      <c r="BO57" s="4"/>
      <c r="BP57" s="4"/>
      <c r="BQ57" s="4"/>
      <c r="BR57" s="4"/>
      <c r="BS57" s="4"/>
      <c r="BT57" s="4"/>
      <c r="BU57" s="4"/>
      <c r="BV57" s="4"/>
      <c r="BW57" s="4"/>
      <c r="BX57" s="3"/>
      <c r="BY57" s="4"/>
      <c r="BZ57" s="3"/>
      <c r="CA57" s="3"/>
      <c r="CB57" s="3"/>
      <c r="CC57" s="3"/>
      <c r="CD57" s="3"/>
      <c r="CE57" s="3"/>
      <c r="CF57" s="3"/>
      <c r="CG57" s="3"/>
      <c r="CH57" s="3"/>
    </row>
    <row r="58" spans="1:86" x14ac:dyDescent="0.5">
      <c r="A58" s="31"/>
      <c r="B58" s="110">
        <f>+'Ark1'!D58</f>
        <v>10</v>
      </c>
      <c r="C58" s="110" t="str">
        <f t="shared" si="9"/>
        <v>Okt</v>
      </c>
      <c r="D58" s="110">
        <f>+'Ark1'!C58</f>
        <v>2019</v>
      </c>
      <c r="E58" s="110">
        <f>+'Ark1'!Q58</f>
        <v>57</v>
      </c>
      <c r="F58" s="111"/>
      <c r="G58" s="339">
        <f>+'Ark1'!R58</f>
        <v>1669</v>
      </c>
      <c r="H58" s="111"/>
      <c r="I58" s="339">
        <f>+'Ark1'!S58</f>
        <v>1669</v>
      </c>
      <c r="J58" s="131">
        <f>+'Ark1'!AA58</f>
        <v>8.2869910625620662</v>
      </c>
      <c r="K58" s="131"/>
      <c r="L58" s="131">
        <f>+'Ark1'!AB58</f>
        <v>8.2388270705667104</v>
      </c>
      <c r="M58" s="131"/>
      <c r="N58" s="111">
        <f>+'Ark1'!U58</f>
        <v>61.970641102456554</v>
      </c>
      <c r="O58" s="111"/>
      <c r="P58" s="131">
        <f>+'Ark1'!W58</f>
        <v>79.868903535050876</v>
      </c>
      <c r="Q58" s="111"/>
      <c r="R58" s="131">
        <f>+'Ark1'!X58</f>
        <v>9.9929062944372173</v>
      </c>
      <c r="S58" s="111">
        <f>+'Ark1'!Y58</f>
        <v>2.3308648063258763</v>
      </c>
      <c r="T58" s="127">
        <f>+'Ark1'!Z58</f>
        <v>-23.767546316190217</v>
      </c>
      <c r="U58" s="131">
        <f>+'Ark1'!V58</f>
        <v>86.531856484345525</v>
      </c>
      <c r="V58" s="111">
        <f>+'Ark1'!T58</f>
        <v>16.556021569802283</v>
      </c>
      <c r="W58" s="127">
        <f t="shared" si="6"/>
        <v>29.280701754385966</v>
      </c>
      <c r="X58" s="31"/>
      <c r="Y58" s="29"/>
      <c r="Z58" s="29"/>
      <c r="AB58" s="29"/>
      <c r="AC58" s="29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3"/>
      <c r="CG58" s="3"/>
      <c r="CH58" s="3"/>
    </row>
    <row r="59" spans="1:86" s="2" customFormat="1" x14ac:dyDescent="0.5">
      <c r="A59" s="31"/>
      <c r="B59" s="110">
        <f>+'Ark1'!D59</f>
        <v>11</v>
      </c>
      <c r="C59" s="110" t="str">
        <f t="shared" si="9"/>
        <v>Nov</v>
      </c>
      <c r="D59" s="110">
        <f>+'Ark1'!C59</f>
        <v>2019</v>
      </c>
      <c r="E59" s="110">
        <f>+'Ark1'!Q59</f>
        <v>67</v>
      </c>
      <c r="F59" s="111"/>
      <c r="G59" s="339">
        <f>+'Ark1'!R59</f>
        <v>1821</v>
      </c>
      <c r="H59" s="111"/>
      <c r="I59" s="339">
        <f>+'Ark1'!S59</f>
        <v>1821</v>
      </c>
      <c r="J59" s="131">
        <f>+'Ark1'!AA59</f>
        <v>9.0417080436941379</v>
      </c>
      <c r="K59" s="131"/>
      <c r="L59" s="131">
        <f>+'Ark1'!AB59</f>
        <v>9.0562868878881631</v>
      </c>
      <c r="M59" s="131"/>
      <c r="N59" s="111">
        <f>+'Ark1'!U59</f>
        <v>61.283909939593642</v>
      </c>
      <c r="O59" s="111"/>
      <c r="P59" s="131">
        <f>+'Ark1'!W59</f>
        <v>80.465348709500347</v>
      </c>
      <c r="Q59" s="111"/>
      <c r="R59" s="131">
        <f>+'Ark1'!X59</f>
        <v>10.924031087076463</v>
      </c>
      <c r="S59" s="111">
        <f>+'Ark1'!Y59</f>
        <v>2.4833568538811281</v>
      </c>
      <c r="T59" s="127">
        <f>+'Ark1'!Z59</f>
        <v>-34.853430875187506</v>
      </c>
      <c r="U59" s="131">
        <f>+'Ark1'!V59</f>
        <v>87.178059273564614</v>
      </c>
      <c r="V59" s="111">
        <f>+'Ark1'!T59</f>
        <v>16.339373970345971</v>
      </c>
      <c r="W59" s="127">
        <f t="shared" si="6"/>
        <v>27.17910447761194</v>
      </c>
      <c r="X59" s="31"/>
      <c r="Y59" s="51"/>
      <c r="Z59" s="51"/>
      <c r="AA59"/>
      <c r="AB59" s="51"/>
      <c r="AC59" s="51"/>
      <c r="AD59" s="53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53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53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4"/>
      <c r="CG59" s="4"/>
      <c r="CH59" s="4"/>
    </row>
    <row r="60" spans="1:86" s="20" customFormat="1" x14ac:dyDescent="0.5">
      <c r="A60" s="31"/>
      <c r="B60" s="110">
        <f>+'Ark1'!D60</f>
        <v>12</v>
      </c>
      <c r="C60" s="110" t="str">
        <f t="shared" si="9"/>
        <v>Des</v>
      </c>
      <c r="D60" s="110">
        <f>+'Ark1'!C60</f>
        <v>2019</v>
      </c>
      <c r="E60" s="110">
        <f>+'Ark1'!Q60</f>
        <v>59</v>
      </c>
      <c r="F60" s="111"/>
      <c r="G60" s="339">
        <f>+'Ark1'!R60</f>
        <v>1850</v>
      </c>
      <c r="H60" s="111"/>
      <c r="I60" s="339">
        <f>+'Ark1'!S60</f>
        <v>1850</v>
      </c>
      <c r="J60" s="131">
        <f>+'Ark1'!AA60</f>
        <v>9.1857000993048672</v>
      </c>
      <c r="K60" s="131"/>
      <c r="L60" s="131">
        <f>+'Ark1'!AB60</f>
        <v>8.9863712114314058</v>
      </c>
      <c r="M60" s="131"/>
      <c r="N60" s="111">
        <f>+'Ark1'!U60</f>
        <v>61.923243243243263</v>
      </c>
      <c r="O60" s="111"/>
      <c r="P60" s="131">
        <f>+'Ark1'!W60</f>
        <v>78.592535135135023</v>
      </c>
      <c r="Q60" s="111"/>
      <c r="R60" s="131">
        <f>+'Ark1'!X60</f>
        <v>10.892367513979664</v>
      </c>
      <c r="S60" s="111">
        <f>+'Ark1'!Y60</f>
        <v>2.4434247720174862</v>
      </c>
      <c r="T60" s="127">
        <f>+'Ark1'!Z60</f>
        <v>-37.928488039595038</v>
      </c>
      <c r="U60" s="131">
        <f>+'Ark1'!V60</f>
        <v>85.149008813797622</v>
      </c>
      <c r="V60" s="111">
        <f>+'Ark1'!T60</f>
        <v>16.550810810810816</v>
      </c>
      <c r="W60" s="127">
        <f t="shared" si="6"/>
        <v>31.35593220338983</v>
      </c>
      <c r="X60" s="31"/>
      <c r="Y60" s="51"/>
      <c r="Z60" s="51"/>
      <c r="AA60"/>
      <c r="AB60" s="51"/>
      <c r="AC60" s="51"/>
      <c r="AD60" s="43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43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43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5"/>
      <c r="CG60" s="5"/>
      <c r="CH60" s="5"/>
    </row>
    <row r="61" spans="1:86" s="20" customFormat="1" x14ac:dyDescent="0.5">
      <c r="A61" s="31"/>
      <c r="B61" s="31"/>
      <c r="C61" s="31"/>
      <c r="D61" s="31"/>
      <c r="E61" s="31"/>
      <c r="F61" s="31"/>
      <c r="G61" s="325"/>
      <c r="H61" s="31"/>
      <c r="I61" s="325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51"/>
      <c r="Z61" s="51"/>
      <c r="AA61"/>
      <c r="AB61" s="51"/>
      <c r="AC61" s="51"/>
      <c r="AD61" s="43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43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43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5"/>
      <c r="CG61" s="5"/>
      <c r="CH61" s="5"/>
    </row>
    <row r="62" spans="1:86" s="2" customFormat="1" x14ac:dyDescent="0.5">
      <c r="A62" s="31"/>
      <c r="B62" s="5">
        <f>+'Ark1'!D61</f>
        <v>1</v>
      </c>
      <c r="C62" s="5" t="str">
        <f t="shared" ref="C62:C73" si="10">+C49</f>
        <v>Jan</v>
      </c>
      <c r="D62" s="5">
        <f>+'Ark1'!C61</f>
        <v>2018</v>
      </c>
      <c r="E62" s="5">
        <f>+'Ark1'!Q61</f>
        <v>70</v>
      </c>
      <c r="F62" s="14"/>
      <c r="G62" s="338">
        <f>+'Ark1'!R61</f>
        <v>2525</v>
      </c>
      <c r="H62" s="14"/>
      <c r="I62" s="338">
        <f>+'Ark1'!S61</f>
        <v>2525</v>
      </c>
      <c r="J62" s="67">
        <f>+'Ark1'!AA61</f>
        <v>10.085074090346287</v>
      </c>
      <c r="K62" s="67"/>
      <c r="L62" s="67">
        <f>+'Ark1'!AB61</f>
        <v>10.659656516289282</v>
      </c>
      <c r="M62" s="67"/>
      <c r="N62" s="14">
        <f>+'Ark1'!U61</f>
        <v>60.513267326732688</v>
      </c>
      <c r="O62" s="14"/>
      <c r="P62" s="67">
        <f>+'Ark1'!W61</f>
        <v>84.900039603960394</v>
      </c>
      <c r="Q62" s="14"/>
      <c r="R62" s="67">
        <f>+'Ark1'!X61</f>
        <v>11.949212824581853</v>
      </c>
      <c r="S62" s="14">
        <f>+'Ark1'!Y61</f>
        <v>2.7823208166127271</v>
      </c>
      <c r="T62" s="17">
        <f>+'Ark1'!Z61</f>
        <v>-37.771872669646989</v>
      </c>
      <c r="U62" s="67">
        <f>+'Ark1'!V61</f>
        <v>91.982708129968032</v>
      </c>
      <c r="V62" s="14">
        <f>+'Ark1'!T61</f>
        <v>15.827326732673264</v>
      </c>
      <c r="W62" s="17">
        <f t="shared" si="6"/>
        <v>36.071428571428569</v>
      </c>
      <c r="X62" s="31"/>
      <c r="Y62" s="52"/>
      <c r="Z62" s="52"/>
      <c r="AA62"/>
      <c r="AB62" s="52"/>
      <c r="AC62" s="52"/>
      <c r="AD62" s="6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6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6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4"/>
      <c r="CG62" s="4"/>
      <c r="CH62" s="4"/>
    </row>
    <row r="63" spans="1:86" s="20" customFormat="1" x14ac:dyDescent="0.5">
      <c r="A63" s="31"/>
      <c r="B63" s="5">
        <f>+'Ark1'!D62</f>
        <v>2</v>
      </c>
      <c r="C63" s="5" t="str">
        <f t="shared" si="10"/>
        <v>Feb</v>
      </c>
      <c r="D63" s="5">
        <f>+'Ark1'!C62</f>
        <v>2018</v>
      </c>
      <c r="E63" s="5">
        <f>+'Ark1'!Q62</f>
        <v>59</v>
      </c>
      <c r="F63" s="14"/>
      <c r="G63" s="338">
        <f>+'Ark1'!R62</f>
        <v>2422</v>
      </c>
      <c r="H63" s="14"/>
      <c r="I63" s="338">
        <f>+'Ark1'!S62</f>
        <v>2421</v>
      </c>
      <c r="J63" s="67">
        <f>+'Ark1'!AA62</f>
        <v>9.6736829492351326</v>
      </c>
      <c r="K63" s="67"/>
      <c r="L63" s="67">
        <f>+'Ark1'!AB62</f>
        <v>9.8540434897970322</v>
      </c>
      <c r="M63" s="67"/>
      <c r="N63" s="14">
        <f>+'Ark1'!U62</f>
        <v>60.683601817430848</v>
      </c>
      <c r="O63" s="14"/>
      <c r="P63" s="67">
        <f>+'Ark1'!W62</f>
        <v>81.855101197852051</v>
      </c>
      <c r="Q63" s="14"/>
      <c r="R63" s="67">
        <f>+'Ark1'!X62</f>
        <v>10.673420443579211</v>
      </c>
      <c r="S63" s="14">
        <f>+'Ark1'!Y62</f>
        <v>2.7632478385341424</v>
      </c>
      <c r="T63" s="17">
        <f>+'Ark1'!Z62</f>
        <v>-35.942309006975883</v>
      </c>
      <c r="U63" s="67">
        <f>+'Ark1'!V62</f>
        <v>88.700934357775026</v>
      </c>
      <c r="V63" s="14">
        <f>+'Ark1'!T62</f>
        <v>15.927745664739888</v>
      </c>
      <c r="W63" s="17">
        <f t="shared" si="6"/>
        <v>41.050847457627121</v>
      </c>
      <c r="X63" s="31"/>
      <c r="Y63" s="51"/>
      <c r="Z63" s="51"/>
      <c r="AA63"/>
      <c r="AB63" s="51"/>
      <c r="AC63" s="51"/>
      <c r="AD63" s="6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6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6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5"/>
      <c r="CG63" s="5"/>
      <c r="CH63" s="5"/>
    </row>
    <row r="64" spans="1:86" s="20" customFormat="1" x14ac:dyDescent="0.5">
      <c r="A64" s="31"/>
      <c r="B64" s="5">
        <f>+'Ark1'!D63</f>
        <v>3</v>
      </c>
      <c r="C64" s="5" t="str">
        <f t="shared" si="10"/>
        <v>Mar</v>
      </c>
      <c r="D64" s="5">
        <f>+'Ark1'!C63</f>
        <v>2018</v>
      </c>
      <c r="E64" s="5">
        <f>+'Ark1'!Q63</f>
        <v>62</v>
      </c>
      <c r="F64" s="14"/>
      <c r="G64" s="338">
        <f>+'Ark1'!R63</f>
        <v>2273</v>
      </c>
      <c r="H64" s="14"/>
      <c r="I64" s="338">
        <f>+'Ark1'!S63</f>
        <v>2272</v>
      </c>
      <c r="J64" s="67">
        <f>+'Ark1'!AA63</f>
        <v>9.0785637256859832</v>
      </c>
      <c r="K64" s="67"/>
      <c r="L64" s="67">
        <f>+'Ark1'!AB63</f>
        <v>9.1265035318603385</v>
      </c>
      <c r="M64" s="67"/>
      <c r="N64" s="14">
        <f>+'Ark1'!U63</f>
        <v>60.822183098591552</v>
      </c>
      <c r="O64" s="14"/>
      <c r="P64" s="67">
        <f>+'Ark1'!W63</f>
        <v>80.783406690140865</v>
      </c>
      <c r="Q64" s="14"/>
      <c r="R64" s="67">
        <f>+'Ark1'!X63</f>
        <v>10.316158536528445</v>
      </c>
      <c r="S64" s="14">
        <f>+'Ark1'!Y63</f>
        <v>2.8630847680447058</v>
      </c>
      <c r="T64" s="17">
        <f>+'Ark1'!Z63</f>
        <v>-33.061045427286871</v>
      </c>
      <c r="U64" s="67">
        <f>+'Ark1'!V63</f>
        <v>87.540771443394817</v>
      </c>
      <c r="V64" s="14">
        <f>+'Ark1'!T63</f>
        <v>15.952485701715796</v>
      </c>
      <c r="W64" s="17">
        <f t="shared" si="6"/>
        <v>36.661290322580648</v>
      </c>
      <c r="X64" s="31"/>
      <c r="Y64" s="51"/>
      <c r="Z64" s="51"/>
      <c r="AA64"/>
      <c r="AB64" s="51"/>
      <c r="AC64" s="51"/>
      <c r="AD64" s="6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6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6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5"/>
      <c r="CG64" s="5"/>
      <c r="CH64" s="5"/>
    </row>
    <row r="65" spans="1:86" s="20" customFormat="1" x14ac:dyDescent="0.5">
      <c r="A65" s="31"/>
      <c r="B65" s="5">
        <f>+'Ark1'!D64</f>
        <v>4</v>
      </c>
      <c r="C65" s="5" t="str">
        <f t="shared" si="10"/>
        <v>Apr</v>
      </c>
      <c r="D65" s="5">
        <f>+'Ark1'!C64</f>
        <v>2018</v>
      </c>
      <c r="E65" s="5">
        <f>+'Ark1'!Q64</f>
        <v>70</v>
      </c>
      <c r="F65" s="14"/>
      <c r="G65" s="338">
        <f>+'Ark1'!R64</f>
        <v>2501</v>
      </c>
      <c r="H65" s="14"/>
      <c r="I65" s="338">
        <f>+'Ark1'!S64</f>
        <v>2488</v>
      </c>
      <c r="J65" s="67">
        <f>+'Ark1'!AA64</f>
        <v>9.9892159603786403</v>
      </c>
      <c r="K65" s="67"/>
      <c r="L65" s="67">
        <f>+'Ark1'!AB64</f>
        <v>9.9930345357344983</v>
      </c>
      <c r="M65" s="67"/>
      <c r="N65" s="14">
        <f>+'Ark1'!U64</f>
        <v>61.344051446945322</v>
      </c>
      <c r="O65" s="14"/>
      <c r="P65" s="67">
        <f>+'Ark1'!W64</f>
        <v>80.774276527331111</v>
      </c>
      <c r="Q65" s="14"/>
      <c r="R65" s="67">
        <f>+'Ark1'!X64</f>
        <v>10.889230972145173</v>
      </c>
      <c r="S65" s="14">
        <f>+'Ark1'!Y64</f>
        <v>2.9298807056127947</v>
      </c>
      <c r="T65" s="17">
        <f>+'Ark1'!Z64</f>
        <v>-43.749012200858274</v>
      </c>
      <c r="U65" s="67">
        <f>+'Ark1'!V64</f>
        <v>87.703708026044069</v>
      </c>
      <c r="V65" s="14">
        <f>+'Ark1'!T64</f>
        <v>16.058776489404234</v>
      </c>
      <c r="W65" s="17">
        <f t="shared" si="6"/>
        <v>35.728571428571428</v>
      </c>
      <c r="X65" s="31"/>
      <c r="Y65" s="51"/>
      <c r="Z65" s="51"/>
      <c r="AA65"/>
      <c r="AB65" s="51"/>
      <c r="AC65" s="51"/>
      <c r="AD65" s="43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6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6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5"/>
      <c r="CG65" s="5"/>
      <c r="CH65" s="5"/>
    </row>
    <row r="66" spans="1:86" x14ac:dyDescent="0.5">
      <c r="A66" s="31"/>
      <c r="B66" s="5">
        <f>+'Ark1'!D65</f>
        <v>5</v>
      </c>
      <c r="C66" s="5" t="str">
        <f t="shared" si="10"/>
        <v>Mai</v>
      </c>
      <c r="D66" s="5">
        <f>+'Ark1'!C65</f>
        <v>2018</v>
      </c>
      <c r="E66" s="5">
        <f>+'Ark1'!Q65</f>
        <v>50</v>
      </c>
      <c r="F66" s="14"/>
      <c r="G66" s="338">
        <f>+'Ark1'!R65</f>
        <v>1872</v>
      </c>
      <c r="H66" s="14"/>
      <c r="I66" s="338">
        <f>+'Ark1'!S65</f>
        <v>1872</v>
      </c>
      <c r="J66" s="67">
        <f>+'Ark1'!AA65</f>
        <v>7.4769341374765341</v>
      </c>
      <c r="K66" s="67"/>
      <c r="L66" s="67">
        <f>+'Ark1'!AB65</f>
        <v>7.5570961214178656</v>
      </c>
      <c r="M66" s="67"/>
      <c r="N66" s="14">
        <f>+'Ark1'!U65</f>
        <v>61.189636752136721</v>
      </c>
      <c r="O66" s="14"/>
      <c r="P66" s="67">
        <f>+'Ark1'!W65</f>
        <v>81.184882478632446</v>
      </c>
      <c r="Q66" s="14"/>
      <c r="R66" s="67">
        <f>+'Ark1'!X65</f>
        <v>10.266749972973972</v>
      </c>
      <c r="S66" s="14">
        <f>+'Ark1'!Y65</f>
        <v>2.7620829105593301</v>
      </c>
      <c r="T66" s="17">
        <f>+'Ark1'!Z65</f>
        <v>-25.527582606105607</v>
      </c>
      <c r="U66" s="67">
        <f>+'Ark1'!V65</f>
        <v>87.957619153447993</v>
      </c>
      <c r="V66" s="14">
        <f>+'Ark1'!T65</f>
        <v>16.131410256410252</v>
      </c>
      <c r="W66" s="17">
        <f t="shared" si="6"/>
        <v>37.44</v>
      </c>
      <c r="X66" s="31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</row>
    <row r="67" spans="1:86" x14ac:dyDescent="0.5">
      <c r="A67" s="31"/>
      <c r="B67" s="5">
        <f>+'Ark1'!D66</f>
        <v>6</v>
      </c>
      <c r="C67" s="5" t="str">
        <f t="shared" si="10"/>
        <v>Jun</v>
      </c>
      <c r="D67" s="5">
        <f>+'Ark1'!C66</f>
        <v>2018</v>
      </c>
      <c r="E67" s="5">
        <f>+'Ark1'!Q66</f>
        <v>63</v>
      </c>
      <c r="F67" s="14"/>
      <c r="G67" s="338">
        <f>+'Ark1'!R66</f>
        <v>2538</v>
      </c>
      <c r="H67" s="14"/>
      <c r="I67" s="338">
        <f>+'Ark1'!S66</f>
        <v>2537</v>
      </c>
      <c r="J67" s="67">
        <f>+'Ark1'!AA66</f>
        <v>10.136997244078763</v>
      </c>
      <c r="K67" s="67"/>
      <c r="L67" s="67">
        <f>+'Ark1'!AB66</f>
        <v>10.218546911069206</v>
      </c>
      <c r="M67" s="67"/>
      <c r="N67" s="14">
        <f>+'Ark1'!U66</f>
        <v>60.301931415057133</v>
      </c>
      <c r="O67" s="14"/>
      <c r="P67" s="67">
        <f>+'Ark1'!W66</f>
        <v>81.00181316515571</v>
      </c>
      <c r="Q67" s="14"/>
      <c r="R67" s="67">
        <f>+'Ark1'!X66</f>
        <v>11.447399052912736</v>
      </c>
      <c r="S67" s="14">
        <f>+'Ark1'!Y66</f>
        <v>2.8154873596161898</v>
      </c>
      <c r="T67" s="17">
        <f>+'Ark1'!Z66</f>
        <v>-27.159545192353477</v>
      </c>
      <c r="U67" s="67">
        <f>+'Ark1'!V66</f>
        <v>87.770807861632704</v>
      </c>
      <c r="V67" s="14">
        <f>+'Ark1'!T66</f>
        <v>15.763987391646973</v>
      </c>
      <c r="W67" s="17">
        <f t="shared" si="6"/>
        <v>40.285714285714285</v>
      </c>
      <c r="X67" s="31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</row>
    <row r="68" spans="1:86" x14ac:dyDescent="0.5">
      <c r="A68" s="31"/>
      <c r="B68" s="5">
        <f>+'Ark1'!D67</f>
        <v>7</v>
      </c>
      <c r="C68" s="5" t="str">
        <f t="shared" si="10"/>
        <v>Jul</v>
      </c>
      <c r="D68" s="5">
        <f>+'Ark1'!C67</f>
        <v>2018</v>
      </c>
      <c r="E68" s="5">
        <f>+'Ark1'!Q67</f>
        <v>57</v>
      </c>
      <c r="F68" s="14"/>
      <c r="G68" s="338">
        <f>+'Ark1'!R67</f>
        <v>2159</v>
      </c>
      <c r="H68" s="14"/>
      <c r="I68" s="338">
        <f>+'Ark1'!S67</f>
        <v>2157</v>
      </c>
      <c r="J68" s="67">
        <f>+'Ark1'!AA67</f>
        <v>8.6232376083396574</v>
      </c>
      <c r="K68" s="67"/>
      <c r="L68" s="67">
        <f>+'Ark1'!AB67</f>
        <v>8.4230204814882104</v>
      </c>
      <c r="M68" s="67"/>
      <c r="N68" s="14">
        <f>+'Ark1'!U67</f>
        <v>60.975892443208153</v>
      </c>
      <c r="O68" s="14"/>
      <c r="P68" s="67">
        <f>+'Ark1'!W67</f>
        <v>78.531478905887738</v>
      </c>
      <c r="Q68" s="14"/>
      <c r="R68" s="67">
        <f>+'Ark1'!X67</f>
        <v>9.8283740647081999</v>
      </c>
      <c r="S68" s="14">
        <f>+'Ark1'!Y67</f>
        <v>2.6432747568968806</v>
      </c>
      <c r="T68" s="17">
        <f>+'Ark1'!Z67</f>
        <v>-26.922192499472128</v>
      </c>
      <c r="U68" s="67">
        <f>+'Ark1'!V67</f>
        <v>85.118772260538108</v>
      </c>
      <c r="V68" s="14">
        <f>+'Ark1'!T67</f>
        <v>16.114404817044925</v>
      </c>
      <c r="W68" s="17">
        <f t="shared" si="6"/>
        <v>37.877192982456137</v>
      </c>
      <c r="X68" s="31"/>
      <c r="AJ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</row>
    <row r="69" spans="1:86" x14ac:dyDescent="0.5">
      <c r="A69" s="31"/>
      <c r="B69" s="5">
        <f>+'Ark1'!D68</f>
        <v>8</v>
      </c>
      <c r="C69" s="5" t="str">
        <f t="shared" si="10"/>
        <v>Aug</v>
      </c>
      <c r="D69" s="5">
        <f>+'Ark1'!C68</f>
        <v>2018</v>
      </c>
      <c r="E69" s="5">
        <f>+'Ark1'!Q68</f>
        <v>55</v>
      </c>
      <c r="F69" s="14"/>
      <c r="G69" s="338">
        <f>+'Ark1'!R68</f>
        <v>1744</v>
      </c>
      <c r="H69" s="14"/>
      <c r="I69" s="338">
        <f>+'Ark1'!S68</f>
        <v>1743</v>
      </c>
      <c r="J69" s="67">
        <f>+'Ark1'!AA68</f>
        <v>6.9656907776490797</v>
      </c>
      <c r="K69" s="67"/>
      <c r="L69" s="67">
        <f>+'Ark1'!AB68</f>
        <v>6.8779484380612717</v>
      </c>
      <c r="M69" s="67"/>
      <c r="N69" s="14">
        <f>+'Ark1'!U68</f>
        <v>60.528973034997101</v>
      </c>
      <c r="O69" s="14"/>
      <c r="P69" s="67">
        <f>+'Ark1'!W68</f>
        <v>79.357429718875508</v>
      </c>
      <c r="Q69" s="14"/>
      <c r="R69" s="67">
        <f>+'Ark1'!X68</f>
        <v>10.208819190427603</v>
      </c>
      <c r="S69" s="14">
        <f>+'Ark1'!Y68</f>
        <v>2.3707297706161046</v>
      </c>
      <c r="T69" s="17">
        <f>+'Ark1'!Z68</f>
        <v>-12.353887426199671</v>
      </c>
      <c r="U69" s="67">
        <f>+'Ark1'!V68</f>
        <v>86.000463702822557</v>
      </c>
      <c r="V69" s="14">
        <f>+'Ark1'!T68</f>
        <v>15.982224770642205</v>
      </c>
      <c r="W69" s="17">
        <f t="shared" si="6"/>
        <v>31.709090909090911</v>
      </c>
      <c r="X69" s="31"/>
      <c r="AJ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</row>
    <row r="70" spans="1:86" x14ac:dyDescent="0.5">
      <c r="A70" s="31"/>
      <c r="B70" s="5">
        <f>+'Ark1'!D69</f>
        <v>9</v>
      </c>
      <c r="C70" s="5" t="str">
        <f t="shared" si="10"/>
        <v>Sep</v>
      </c>
      <c r="D70" s="5">
        <f>+'Ark1'!C69</f>
        <v>2018</v>
      </c>
      <c r="E70" s="5">
        <f>+'Ark1'!Q69</f>
        <v>51</v>
      </c>
      <c r="F70" s="14"/>
      <c r="G70" s="338">
        <f>+'Ark1'!R69</f>
        <v>1734</v>
      </c>
      <c r="H70" s="14"/>
      <c r="I70" s="338">
        <f>+'Ark1'!S69</f>
        <v>1733</v>
      </c>
      <c r="J70" s="67">
        <f>+'Ark1'!AA69</f>
        <v>6.925749890162562</v>
      </c>
      <c r="K70" s="67"/>
      <c r="L70" s="67">
        <f>+'Ark1'!AB69</f>
        <v>6.8625635533971892</v>
      </c>
      <c r="M70" s="67"/>
      <c r="N70" s="14">
        <f>+'Ark1'!U69</f>
        <v>60.937680323139048</v>
      </c>
      <c r="O70" s="14"/>
      <c r="P70" s="67">
        <f>+'Ark1'!W69</f>
        <v>79.636814772071546</v>
      </c>
      <c r="Q70" s="14"/>
      <c r="R70" s="67">
        <f>+'Ark1'!X69</f>
        <v>10.330656544379803</v>
      </c>
      <c r="S70" s="14">
        <f>+'Ark1'!Y69</f>
        <v>2.6735512360368157</v>
      </c>
      <c r="T70" s="17">
        <f>+'Ark1'!Z69</f>
        <v>-25.333771257417204</v>
      </c>
      <c r="U70" s="67">
        <f>+'Ark1'!V69</f>
        <v>86.293472138257954</v>
      </c>
      <c r="V70" s="14">
        <f>+'Ark1'!T69</f>
        <v>16.071510957324101</v>
      </c>
      <c r="W70" s="17">
        <f t="shared" si="6"/>
        <v>34</v>
      </c>
      <c r="X70" s="31"/>
      <c r="AJ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</row>
    <row r="71" spans="1:86" x14ac:dyDescent="0.5">
      <c r="A71" s="31"/>
      <c r="B71" s="5">
        <f>+'Ark1'!D70</f>
        <v>10</v>
      </c>
      <c r="C71" s="5" t="str">
        <f t="shared" si="10"/>
        <v>Okt</v>
      </c>
      <c r="D71" s="5">
        <f>+'Ark1'!C70</f>
        <v>2018</v>
      </c>
      <c r="E71" s="5">
        <f>+'Ark1'!Q70</f>
        <v>59</v>
      </c>
      <c r="F71" s="14"/>
      <c r="G71" s="338">
        <f>+'Ark1'!R70</f>
        <v>1964</v>
      </c>
      <c r="H71" s="14"/>
      <c r="I71" s="338">
        <f>+'Ark1'!S70</f>
        <v>1962</v>
      </c>
      <c r="J71" s="67">
        <f>+'Ark1'!AA70</f>
        <v>7.8443903023525188</v>
      </c>
      <c r="K71" s="67"/>
      <c r="L71" s="67">
        <f>+'Ark1'!AB70</f>
        <v>7.8224878681184196</v>
      </c>
      <c r="M71" s="67"/>
      <c r="N71" s="14">
        <f>+'Ark1'!U70</f>
        <v>61.087155963302763</v>
      </c>
      <c r="O71" s="14"/>
      <c r="P71" s="67">
        <f>+'Ark1'!W70</f>
        <v>80.181090723751211</v>
      </c>
      <c r="Q71" s="14"/>
      <c r="R71" s="67">
        <f>+'Ark1'!X70</f>
        <v>11.160371781471317</v>
      </c>
      <c r="S71" s="14">
        <f>+'Ark1'!Y70</f>
        <v>2.6330155355671763</v>
      </c>
      <c r="T71" s="17">
        <f>+'Ark1'!Z70</f>
        <v>-31.732745849346504</v>
      </c>
      <c r="U71" s="67">
        <f>+'Ark1'!V70</f>
        <v>86.906477680479483</v>
      </c>
      <c r="V71" s="14">
        <f>+'Ark1'!T70</f>
        <v>16.122708757637476</v>
      </c>
      <c r="W71" s="17">
        <f t="shared" si="6"/>
        <v>33.288135593220339</v>
      </c>
      <c r="X71" s="31"/>
      <c r="AJ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</row>
    <row r="72" spans="1:86" x14ac:dyDescent="0.5">
      <c r="A72" s="31"/>
      <c r="B72" s="5">
        <f>+'Ark1'!D71</f>
        <v>11</v>
      </c>
      <c r="C72" s="5" t="str">
        <f t="shared" si="10"/>
        <v>Nov</v>
      </c>
      <c r="D72" s="5">
        <f>+'Ark1'!C71</f>
        <v>2018</v>
      </c>
      <c r="E72" s="5">
        <f>+'Ark1'!Q71</f>
        <v>60</v>
      </c>
      <c r="F72" s="14"/>
      <c r="G72" s="338">
        <f>+'Ark1'!R71</f>
        <v>1713</v>
      </c>
      <c r="H72" s="14"/>
      <c r="I72" s="338">
        <f>+'Ark1'!S71</f>
        <v>1707</v>
      </c>
      <c r="J72" s="67">
        <f>+'Ark1'!AA71</f>
        <v>6.841874026440868</v>
      </c>
      <c r="K72" s="67"/>
      <c r="L72" s="67">
        <f>+'Ark1'!AB71</f>
        <v>6.731747281340712</v>
      </c>
      <c r="M72" s="67"/>
      <c r="N72" s="14">
        <f>+'Ark1'!U71</f>
        <v>61.125951962507315</v>
      </c>
      <c r="O72" s="14"/>
      <c r="P72" s="67">
        <f>+'Ark1'!W71</f>
        <v>79.308611599297009</v>
      </c>
      <c r="Q72" s="14"/>
      <c r="R72" s="67">
        <f>+'Ark1'!X71</f>
        <v>11.063582639181359</v>
      </c>
      <c r="S72" s="14">
        <f>+'Ark1'!Y71</f>
        <v>2.8072131051502129</v>
      </c>
      <c r="T72" s="17">
        <f>+'Ark1'!Z71</f>
        <v>-39.282028689790891</v>
      </c>
      <c r="U72" s="67">
        <f>+'Ark1'!V71</f>
        <v>86.064392302170404</v>
      </c>
      <c r="V72" s="14">
        <f>+'Ark1'!T71</f>
        <v>16.059544658493873</v>
      </c>
      <c r="W72" s="17">
        <f t="shared" si="6"/>
        <v>28.55</v>
      </c>
      <c r="X72" s="31"/>
      <c r="AJ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</row>
    <row r="73" spans="1:86" x14ac:dyDescent="0.5">
      <c r="A73" s="31"/>
      <c r="B73" s="5">
        <f>+'Ark1'!D72</f>
        <v>12</v>
      </c>
      <c r="C73" s="5" t="str">
        <f t="shared" si="10"/>
        <v>Des</v>
      </c>
      <c r="D73" s="5">
        <f>+'Ark1'!C72</f>
        <v>2018</v>
      </c>
      <c r="E73" s="5">
        <f>+'Ark1'!Q72</f>
        <v>40</v>
      </c>
      <c r="F73" s="14"/>
      <c r="G73" s="338">
        <f>+'Ark1'!R72</f>
        <v>1592</v>
      </c>
      <c r="H73" s="14"/>
      <c r="I73" s="338">
        <f>+'Ark1'!S72</f>
        <v>1590</v>
      </c>
      <c r="J73" s="67">
        <f>+'Ark1'!AA72</f>
        <v>6.3585892878539756</v>
      </c>
      <c r="K73" s="67"/>
      <c r="L73" s="67">
        <f>+'Ark1'!AB72</f>
        <v>5.8733512714259604</v>
      </c>
      <c r="M73" s="67"/>
      <c r="N73" s="14">
        <f>+'Ark1'!U72</f>
        <v>61.885534591194983</v>
      </c>
      <c r="O73" s="14"/>
      <c r="P73" s="67">
        <f>+'Ark1'!W72</f>
        <v>74.287358490566021</v>
      </c>
      <c r="Q73" s="14"/>
      <c r="R73" s="67">
        <f>+'Ark1'!X72</f>
        <v>11.576572414643124</v>
      </c>
      <c r="S73" s="14">
        <f>+'Ark1'!Y72</f>
        <v>2.7823757207320461</v>
      </c>
      <c r="T73" s="17">
        <f>+'Ark1'!Z72</f>
        <v>-46.102379609299888</v>
      </c>
      <c r="U73" s="67">
        <f>+'Ark1'!V72</f>
        <v>80.532512929536509</v>
      </c>
      <c r="V73" s="14">
        <f>+'Ark1'!T72</f>
        <v>16.369974874371859</v>
      </c>
      <c r="W73" s="17">
        <f t="shared" si="6"/>
        <v>39.799999999999997</v>
      </c>
      <c r="X73" s="31"/>
      <c r="AJ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</row>
    <row r="74" spans="1:86" x14ac:dyDescent="0.5">
      <c r="A74" s="31"/>
      <c r="B74" s="31"/>
      <c r="C74" s="31"/>
      <c r="D74" s="31"/>
      <c r="E74" s="31"/>
      <c r="F74" s="31"/>
      <c r="G74" s="325"/>
      <c r="H74" s="31"/>
      <c r="I74" s="325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AJ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</row>
    <row r="75" spans="1:86" x14ac:dyDescent="0.5">
      <c r="A75" s="31"/>
      <c r="B75" s="5">
        <f>+'Ark1'!D73</f>
        <v>1</v>
      </c>
      <c r="C75" s="5" t="str">
        <f t="shared" ref="C75:C86" si="11">+C62</f>
        <v>Jan</v>
      </c>
      <c r="D75" s="5">
        <f>+'Ark1'!C73</f>
        <v>2017</v>
      </c>
      <c r="E75" s="5">
        <f>+'Ark1'!Q73</f>
        <v>79</v>
      </c>
      <c r="F75" s="14"/>
      <c r="G75" s="338">
        <f>+'Ark1'!R73</f>
        <v>3660</v>
      </c>
      <c r="H75" s="14"/>
      <c r="I75" s="338">
        <f>+'Ark1'!S73</f>
        <v>3658</v>
      </c>
      <c r="J75" s="67">
        <f>+'Ark1'!AA73</f>
        <v>10.560637100730016</v>
      </c>
      <c r="K75" s="67"/>
      <c r="L75" s="67">
        <f>+'Ark1'!AB73</f>
        <v>10.6012947020906</v>
      </c>
      <c r="M75" s="67"/>
      <c r="N75" s="14">
        <f>+'Ark1'!U73</f>
        <v>60.506287588846355</v>
      </c>
      <c r="O75" s="14"/>
      <c r="P75" s="67">
        <f>+'Ark1'!W73</f>
        <v>81.981055221432626</v>
      </c>
      <c r="Q75" s="14"/>
      <c r="R75" s="67">
        <f>+'Ark1'!X73</f>
        <v>11.737764555701672</v>
      </c>
      <c r="S75" s="14">
        <f>+'Ark1'!Y73</f>
        <v>2.8441548640153158</v>
      </c>
      <c r="T75" s="17">
        <f>+'Ark1'!Z73</f>
        <v>-32.414773043993826</v>
      </c>
      <c r="U75" s="67">
        <f>+'Ark1'!V73</f>
        <v>88.843520812810382</v>
      </c>
      <c r="V75" s="14">
        <f>+'Ark1'!T73</f>
        <v>15.820218579234972</v>
      </c>
      <c r="W75" s="17">
        <f t="shared" si="6"/>
        <v>46.329113924050631</v>
      </c>
      <c r="X75" s="31"/>
      <c r="AJ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</row>
    <row r="76" spans="1:86" x14ac:dyDescent="0.5">
      <c r="A76" s="31"/>
      <c r="B76" s="5">
        <f>+'Ark1'!D74</f>
        <v>2</v>
      </c>
      <c r="C76" s="5" t="str">
        <f t="shared" si="11"/>
        <v>Feb</v>
      </c>
      <c r="D76" s="5">
        <f>+'Ark1'!C74</f>
        <v>2017</v>
      </c>
      <c r="E76" s="5">
        <f>+'Ark1'!Q74</f>
        <v>64</v>
      </c>
      <c r="F76" s="14"/>
      <c r="G76" s="338">
        <f>+'Ark1'!R74</f>
        <v>3081</v>
      </c>
      <c r="H76" s="14"/>
      <c r="I76" s="338">
        <f>+'Ark1'!S74</f>
        <v>3079</v>
      </c>
      <c r="J76" s="67">
        <f>+'Ark1'!AA74</f>
        <v>8.8899789364341988</v>
      </c>
      <c r="K76" s="67"/>
      <c r="L76" s="67">
        <f>+'Ark1'!AB74</f>
        <v>8.8587413990575374</v>
      </c>
      <c r="M76" s="67"/>
      <c r="N76" s="14">
        <f>+'Ark1'!U74</f>
        <v>60.569990256576794</v>
      </c>
      <c r="O76" s="14"/>
      <c r="P76" s="67">
        <f>+'Ark1'!W74</f>
        <v>81.38804806755445</v>
      </c>
      <c r="Q76" s="14"/>
      <c r="R76" s="67">
        <f>+'Ark1'!X74</f>
        <v>11.266594922429368</v>
      </c>
      <c r="S76" s="14">
        <f>+'Ark1'!Y74</f>
        <v>2.8175358585638577</v>
      </c>
      <c r="T76" s="17">
        <f>+'Ark1'!Z74</f>
        <v>-25.947978679271159</v>
      </c>
      <c r="U76" s="67">
        <f>+'Ark1'!V74</f>
        <v>88.203842687875621</v>
      </c>
      <c r="V76" s="14">
        <f>+'Ark1'!T74</f>
        <v>15.869198312236284</v>
      </c>
      <c r="W76" s="17">
        <f t="shared" si="6"/>
        <v>48.140625</v>
      </c>
      <c r="X76" s="31"/>
      <c r="AJ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</row>
    <row r="77" spans="1:86" x14ac:dyDescent="0.5">
      <c r="A77" s="31"/>
      <c r="B77" s="5">
        <f>+'Ark1'!D75</f>
        <v>3</v>
      </c>
      <c r="C77" s="5" t="str">
        <f t="shared" si="11"/>
        <v>Mar</v>
      </c>
      <c r="D77" s="5">
        <f>+'Ark1'!C75</f>
        <v>2017</v>
      </c>
      <c r="E77" s="5">
        <f>+'Ark1'!Q75</f>
        <v>73</v>
      </c>
      <c r="F77" s="14"/>
      <c r="G77" s="338">
        <f>+'Ark1'!R75</f>
        <v>2706</v>
      </c>
      <c r="H77" s="14"/>
      <c r="I77" s="338">
        <f>+'Ark1'!S75</f>
        <v>2705</v>
      </c>
      <c r="J77" s="67">
        <f>+'Ark1'!AA75</f>
        <v>7.8079464466052988</v>
      </c>
      <c r="K77" s="67"/>
      <c r="L77" s="67">
        <f>+'Ark1'!AB75</f>
        <v>7.9478415793016692</v>
      </c>
      <c r="M77" s="67"/>
      <c r="N77" s="14">
        <f>+'Ark1'!U75</f>
        <v>60.5101663585952</v>
      </c>
      <c r="O77" s="14"/>
      <c r="P77" s="67">
        <f>+'Ark1'!W75</f>
        <v>83.115157116450945</v>
      </c>
      <c r="Q77" s="14"/>
      <c r="R77" s="67">
        <f>+'Ark1'!X75</f>
        <v>10.98115573846369</v>
      </c>
      <c r="S77" s="14">
        <f>+'Ark1'!Y75</f>
        <v>2.8307768817429024</v>
      </c>
      <c r="T77" s="17">
        <f>+'Ark1'!Z75</f>
        <v>-31.884125217201738</v>
      </c>
      <c r="U77" s="67">
        <f>+'Ark1'!V75</f>
        <v>90.064264443478748</v>
      </c>
      <c r="V77" s="14">
        <f>+'Ark1'!T75</f>
        <v>15.845158906134522</v>
      </c>
      <c r="W77" s="17">
        <f t="shared" si="6"/>
        <v>37.06849315068493</v>
      </c>
      <c r="X77" s="31"/>
      <c r="AJ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</row>
    <row r="78" spans="1:86" x14ac:dyDescent="0.5">
      <c r="A78" s="31"/>
      <c r="B78" s="5">
        <f>+'Ark1'!D76</f>
        <v>4</v>
      </c>
      <c r="C78" s="5" t="str">
        <f t="shared" si="11"/>
        <v>Apr</v>
      </c>
      <c r="D78" s="5">
        <f>+'Ark1'!C76</f>
        <v>2017</v>
      </c>
      <c r="E78" s="5">
        <f>+'Ark1'!Q76</f>
        <v>69</v>
      </c>
      <c r="F78" s="14"/>
      <c r="G78" s="338">
        <f>+'Ark1'!R76</f>
        <v>3182</v>
      </c>
      <c r="H78" s="14"/>
      <c r="I78" s="338">
        <f>+'Ark1'!S76</f>
        <v>3182</v>
      </c>
      <c r="J78" s="67">
        <f>+'Ark1'!AA76</f>
        <v>9.1814063536947828</v>
      </c>
      <c r="K78" s="67"/>
      <c r="L78" s="67">
        <f>+'Ark1'!AB76</f>
        <v>9.2761447952917315</v>
      </c>
      <c r="M78" s="67"/>
      <c r="N78" s="14">
        <f>+'Ark1'!U76</f>
        <v>60.485857950974221</v>
      </c>
      <c r="O78" s="14"/>
      <c r="P78" s="67">
        <f>+'Ark1'!W76</f>
        <v>82.46423632935263</v>
      </c>
      <c r="Q78" s="14"/>
      <c r="R78" s="67">
        <f>+'Ark1'!X76</f>
        <v>10.571788800658172</v>
      </c>
      <c r="S78" s="14">
        <f>+'Ark1'!Y76</f>
        <v>2.9474159392559276</v>
      </c>
      <c r="T78" s="17">
        <f>+'Ark1'!Z76</f>
        <v>-35.219587899275759</v>
      </c>
      <c r="U78" s="67">
        <f>+'Ark1'!V76</f>
        <v>89.343701331909614</v>
      </c>
      <c r="V78" s="14">
        <f>+'Ark1'!T76</f>
        <v>15.806411062225012</v>
      </c>
      <c r="W78" s="17">
        <f t="shared" si="6"/>
        <v>46.115942028985508</v>
      </c>
      <c r="X78" s="31"/>
      <c r="AJ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</row>
    <row r="79" spans="1:86" x14ac:dyDescent="0.5">
      <c r="A79" s="31"/>
      <c r="B79" s="5">
        <f>+'Ark1'!D77</f>
        <v>5</v>
      </c>
      <c r="C79" s="5" t="str">
        <f t="shared" si="11"/>
        <v>Mai</v>
      </c>
      <c r="D79" s="5">
        <f>+'Ark1'!C77</f>
        <v>2017</v>
      </c>
      <c r="E79" s="5">
        <f>+'Ark1'!Q77</f>
        <v>75</v>
      </c>
      <c r="F79" s="14"/>
      <c r="G79" s="338">
        <f>+'Ark1'!R77</f>
        <v>2887</v>
      </c>
      <c r="H79" s="14"/>
      <c r="I79" s="338">
        <f>+'Ark1'!S77</f>
        <v>2884</v>
      </c>
      <c r="J79" s="67">
        <f>+'Ark1'!AA77</f>
        <v>8.3302074616960482</v>
      </c>
      <c r="K79" s="67"/>
      <c r="L79" s="67">
        <f>+'Ark1'!AB77</f>
        <v>8.3650293344364801</v>
      </c>
      <c r="M79" s="67"/>
      <c r="N79" s="14">
        <f>+'Ark1'!U77</f>
        <v>60.600208044382825</v>
      </c>
      <c r="O79" s="14"/>
      <c r="P79" s="67">
        <f>+'Ark1'!W77</f>
        <v>82.0484743411929</v>
      </c>
      <c r="Q79" s="14"/>
      <c r="R79" s="67">
        <f>+'Ark1'!X77</f>
        <v>11.877338054189099</v>
      </c>
      <c r="S79" s="14">
        <f>+'Ark1'!Y77</f>
        <v>2.9571629506627746</v>
      </c>
      <c r="T79" s="17">
        <f>+'Ark1'!Z77</f>
        <v>-36.115082201048637</v>
      </c>
      <c r="U79" s="67">
        <f>+'Ark1'!V77</f>
        <v>88.936118578536295</v>
      </c>
      <c r="V79" s="14">
        <f>+'Ark1'!T77</f>
        <v>15.863179771388985</v>
      </c>
      <c r="W79" s="17">
        <f t="shared" si="6"/>
        <v>38.493333333333332</v>
      </c>
      <c r="X79" s="31"/>
      <c r="AJ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</row>
    <row r="80" spans="1:86" x14ac:dyDescent="0.5">
      <c r="A80" s="31"/>
      <c r="B80" s="5">
        <f>+'Ark1'!D78</f>
        <v>6</v>
      </c>
      <c r="C80" s="5" t="str">
        <f t="shared" si="11"/>
        <v>Jun</v>
      </c>
      <c r="D80" s="5">
        <f>+'Ark1'!C78</f>
        <v>2017</v>
      </c>
      <c r="E80" s="5">
        <f>+'Ark1'!Q78</f>
        <v>73</v>
      </c>
      <c r="F80" s="14"/>
      <c r="G80" s="338">
        <f>+'Ark1'!R78</f>
        <v>2994</v>
      </c>
      <c r="H80" s="14"/>
      <c r="I80" s="338">
        <f>+'Ark1'!S78</f>
        <v>2993</v>
      </c>
      <c r="J80" s="67">
        <f>+'Ark1'!AA78</f>
        <v>8.6389473987938938</v>
      </c>
      <c r="K80" s="67"/>
      <c r="L80" s="67">
        <f>+'Ark1'!AB78</f>
        <v>8.5967162526893688</v>
      </c>
      <c r="M80" s="67"/>
      <c r="N80" s="14">
        <f>+'Ark1'!U78</f>
        <v>60.455395923822259</v>
      </c>
      <c r="O80" s="14"/>
      <c r="P80" s="67">
        <f>+'Ark1'!W78</f>
        <v>81.250150350818586</v>
      </c>
      <c r="Q80" s="14"/>
      <c r="R80" s="67">
        <f>+'Ark1'!X78</f>
        <v>11.066860292625869</v>
      </c>
      <c r="S80" s="14">
        <f>+'Ark1'!Y78</f>
        <v>2.8807630311732089</v>
      </c>
      <c r="T80" s="17">
        <f>+'Ark1'!Z78</f>
        <v>-33.149977260671093</v>
      </c>
      <c r="U80" s="67">
        <f>+'Ark1'!V78</f>
        <v>88.042340759714193</v>
      </c>
      <c r="V80" s="14">
        <f>+'Ark1'!T78</f>
        <v>15.779893119572476</v>
      </c>
      <c r="W80" s="17">
        <f t="shared" ref="W80:W86" si="12">+IF(G80=0,"",G80/E80)</f>
        <v>41.013698630136986</v>
      </c>
      <c r="X80" s="31"/>
      <c r="AJ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</row>
    <row r="81" spans="1:51" x14ac:dyDescent="0.5">
      <c r="A81" s="31"/>
      <c r="B81" s="5">
        <f>+'Ark1'!D79</f>
        <v>7</v>
      </c>
      <c r="C81" s="5" t="str">
        <f t="shared" si="11"/>
        <v>Jul</v>
      </c>
      <c r="D81" s="5">
        <f>+'Ark1'!C79</f>
        <v>2017</v>
      </c>
      <c r="E81" s="5">
        <f>+'Ark1'!Q79</f>
        <v>60</v>
      </c>
      <c r="F81" s="14"/>
      <c r="G81" s="338">
        <f>+'Ark1'!R79</f>
        <v>2493</v>
      </c>
      <c r="H81" s="14"/>
      <c r="I81" s="338">
        <f>+'Ark1'!S79</f>
        <v>2491</v>
      </c>
      <c r="J81" s="67">
        <f>+'Ark1'!AA79</f>
        <v>7.1933519923824916</v>
      </c>
      <c r="K81" s="67"/>
      <c r="L81" s="67">
        <f>+'Ark1'!AB79</f>
        <v>7.1354826717705855</v>
      </c>
      <c r="M81" s="67"/>
      <c r="N81" s="14">
        <f>+'Ark1'!U79</f>
        <v>60.629064632677647</v>
      </c>
      <c r="O81" s="14"/>
      <c r="P81" s="67">
        <f>+'Ark1'!W79</f>
        <v>81.030389401846548</v>
      </c>
      <c r="Q81" s="14"/>
      <c r="R81" s="67">
        <f>+'Ark1'!X79</f>
        <v>11.493241159105763</v>
      </c>
      <c r="S81" s="14">
        <f>+'Ark1'!Y79</f>
        <v>2.7978353535965921</v>
      </c>
      <c r="T81" s="17">
        <f>+'Ark1'!Z79</f>
        <v>-33.206691370624533</v>
      </c>
      <c r="U81" s="67">
        <f>+'Ark1'!V79</f>
        <v>87.820944131267055</v>
      </c>
      <c r="V81" s="14">
        <f>+'Ark1'!T79</f>
        <v>15.914159647011628</v>
      </c>
      <c r="W81" s="17">
        <f t="shared" si="12"/>
        <v>41.55</v>
      </c>
      <c r="X81" s="31"/>
      <c r="AJ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</row>
    <row r="82" spans="1:51" x14ac:dyDescent="0.5">
      <c r="A82" s="31"/>
      <c r="B82" s="5">
        <f>+'Ark1'!D80</f>
        <v>8</v>
      </c>
      <c r="C82" s="5" t="str">
        <f t="shared" si="11"/>
        <v>Aug</v>
      </c>
      <c r="D82" s="5">
        <f>+'Ark1'!C80</f>
        <v>2017</v>
      </c>
      <c r="E82" s="5">
        <f>+'Ark1'!Q80</f>
        <v>73</v>
      </c>
      <c r="F82" s="14"/>
      <c r="G82" s="338">
        <f>+'Ark1'!R80</f>
        <v>3147</v>
      </c>
      <c r="H82" s="14"/>
      <c r="I82" s="338">
        <f>+'Ark1'!S80</f>
        <v>3143</v>
      </c>
      <c r="J82" s="67">
        <f>+'Ark1'!AA80</f>
        <v>9.0804166546440861</v>
      </c>
      <c r="K82" s="67"/>
      <c r="L82" s="67">
        <f>+'Ark1'!AB80</f>
        <v>9.1250015952138686</v>
      </c>
      <c r="M82" s="67"/>
      <c r="N82" s="14">
        <f>+'Ark1'!U80</f>
        <v>60.433025771555855</v>
      </c>
      <c r="O82" s="14"/>
      <c r="P82" s="67">
        <f>+'Ark1'!W80</f>
        <v>82.127171492204894</v>
      </c>
      <c r="Q82" s="14"/>
      <c r="R82" s="67">
        <f>+'Ark1'!X80</f>
        <v>10.568636320410736</v>
      </c>
      <c r="S82" s="14">
        <f>+'Ark1'!Y80</f>
        <v>2.8346999837275191</v>
      </c>
      <c r="T82" s="17">
        <f>+'Ark1'!Z80</f>
        <v>-32.63190143841279</v>
      </c>
      <c r="U82" s="67">
        <f>+'Ark1'!V80</f>
        <v>89.030465127582417</v>
      </c>
      <c r="V82" s="14">
        <f>+'Ark1'!T80</f>
        <v>15.783921194788684</v>
      </c>
      <c r="W82" s="17">
        <f t="shared" si="12"/>
        <v>43.109589041095887</v>
      </c>
      <c r="X82" s="31"/>
      <c r="AJ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</row>
    <row r="83" spans="1:51" x14ac:dyDescent="0.5">
      <c r="A83" s="31"/>
      <c r="B83" s="5">
        <f>+'Ark1'!D81</f>
        <v>9</v>
      </c>
      <c r="C83" s="5" t="str">
        <f t="shared" si="11"/>
        <v>Sep</v>
      </c>
      <c r="D83" s="5">
        <f>+'Ark1'!C81</f>
        <v>2017</v>
      </c>
      <c r="E83" s="5">
        <f>+'Ark1'!Q81</f>
        <v>57</v>
      </c>
      <c r="F83" s="14"/>
      <c r="G83" s="338">
        <f>+'Ark1'!R81</f>
        <v>2738</v>
      </c>
      <c r="H83" s="14"/>
      <c r="I83" s="338">
        <f>+'Ark1'!S81</f>
        <v>2730</v>
      </c>
      <c r="J83" s="67">
        <f>+'Ark1'!AA81</f>
        <v>7.9002798857373726</v>
      </c>
      <c r="K83" s="67"/>
      <c r="L83" s="67">
        <f>+'Ark1'!AB81</f>
        <v>8.0222200830939343</v>
      </c>
      <c r="M83" s="67"/>
      <c r="N83" s="14">
        <f>+'Ark1'!U81</f>
        <v>60.293406593406608</v>
      </c>
      <c r="O83" s="14"/>
      <c r="P83" s="67">
        <f>+'Ark1'!W81</f>
        <v>83.12472527472525</v>
      </c>
      <c r="Q83" s="14"/>
      <c r="R83" s="67">
        <f>+'Ark1'!X81</f>
        <v>11.086815934338311</v>
      </c>
      <c r="S83" s="14">
        <f>+'Ark1'!Y81</f>
        <v>2.8740331273489375</v>
      </c>
      <c r="T83" s="17">
        <f>+'Ark1'!Z81</f>
        <v>-42.517637413116162</v>
      </c>
      <c r="U83" s="67">
        <f>+'Ark1'!V81</f>
        <v>90.168029875505468</v>
      </c>
      <c r="V83" s="14">
        <f>+'Ark1'!T81</f>
        <v>15.68042366691015</v>
      </c>
      <c r="W83" s="17">
        <f t="shared" si="12"/>
        <v>48.035087719298247</v>
      </c>
      <c r="X83" s="31"/>
      <c r="AJ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</row>
    <row r="84" spans="1:51" x14ac:dyDescent="0.5">
      <c r="A84" s="31"/>
      <c r="B84" s="5">
        <f>+'Ark1'!D82</f>
        <v>10</v>
      </c>
      <c r="C84" s="5" t="str">
        <f t="shared" si="11"/>
        <v>Okt</v>
      </c>
      <c r="D84" s="5">
        <f>+'Ark1'!C82</f>
        <v>2017</v>
      </c>
      <c r="E84" s="5">
        <f>+'Ark1'!Q82</f>
        <v>53</v>
      </c>
      <c r="F84" s="14"/>
      <c r="G84" s="338">
        <f>+'Ark1'!R82</f>
        <v>2681</v>
      </c>
      <c r="H84" s="14"/>
      <c r="I84" s="338">
        <f>+'Ark1'!S82</f>
        <v>2677</v>
      </c>
      <c r="J84" s="67">
        <f>+'Ark1'!AA82</f>
        <v>7.735810947283376</v>
      </c>
      <c r="K84" s="67"/>
      <c r="L84" s="67">
        <f>+'Ark1'!AB82</f>
        <v>7.6124843187383391</v>
      </c>
      <c r="M84" s="67"/>
      <c r="N84" s="14">
        <f>+'Ark1'!U82</f>
        <v>60.333955920806886</v>
      </c>
      <c r="O84" s="14"/>
      <c r="P84" s="67">
        <f>+'Ark1'!W82</f>
        <v>80.440791931266446</v>
      </c>
      <c r="Q84" s="14"/>
      <c r="R84" s="67">
        <f>+'Ark1'!X82</f>
        <v>10.744520639181768</v>
      </c>
      <c r="S84" s="14">
        <f>+'Ark1'!Y82</f>
        <v>2.7011144372532185</v>
      </c>
      <c r="T84" s="17">
        <f>+'Ark1'!Z82</f>
        <v>-30.2250611754163</v>
      </c>
      <c r="U84" s="67">
        <f>+'Ark1'!V82</f>
        <v>87.206050012323743</v>
      </c>
      <c r="V84" s="14">
        <f>+'Ark1'!T82</f>
        <v>15.768370011189855</v>
      </c>
      <c r="W84" s="17">
        <f t="shared" si="12"/>
        <v>50.584905660377359</v>
      </c>
      <c r="X84" s="31"/>
      <c r="AJ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</row>
    <row r="85" spans="1:51" x14ac:dyDescent="0.5">
      <c r="A85" s="31"/>
      <c r="B85" s="5">
        <f>+'Ark1'!D83</f>
        <v>11</v>
      </c>
      <c r="C85" s="5" t="str">
        <f t="shared" si="11"/>
        <v>Nov</v>
      </c>
      <c r="D85" s="5">
        <f>+'Ark1'!C83</f>
        <v>2017</v>
      </c>
      <c r="E85" s="5">
        <f>+'Ark1'!Q83</f>
        <v>67</v>
      </c>
      <c r="F85" s="14"/>
      <c r="G85" s="338">
        <f>+'Ark1'!R83</f>
        <v>2778</v>
      </c>
      <c r="H85" s="14"/>
      <c r="I85" s="338">
        <f>+'Ark1'!S83</f>
        <v>2777</v>
      </c>
      <c r="J85" s="67">
        <f>+'Ark1'!AA83</f>
        <v>8.0156966846524504</v>
      </c>
      <c r="K85" s="67"/>
      <c r="L85" s="67">
        <f>+'Ark1'!AB83</f>
        <v>7.9851580947974563</v>
      </c>
      <c r="M85" s="67"/>
      <c r="N85" s="14">
        <f>+'Ark1'!U83</f>
        <v>60.759452646741103</v>
      </c>
      <c r="O85" s="14"/>
      <c r="P85" s="67">
        <f>+'Ark1'!W83</f>
        <v>81.340331292762016</v>
      </c>
      <c r="Q85" s="14"/>
      <c r="R85" s="67">
        <f>+'Ark1'!X83</f>
        <v>10.759394700589752</v>
      </c>
      <c r="S85" s="14">
        <f>+'Ark1'!Y83</f>
        <v>2.8985557830864472</v>
      </c>
      <c r="T85" s="17">
        <f>+'Ark1'!Z83</f>
        <v>-31.378335558129258</v>
      </c>
      <c r="U85" s="67">
        <f>+'Ark1'!V83</f>
        <v>88.138637648444146</v>
      </c>
      <c r="V85" s="14">
        <f>+'Ark1'!T83</f>
        <v>15.923686105111596</v>
      </c>
      <c r="W85" s="17">
        <f t="shared" si="12"/>
        <v>41.462686567164177</v>
      </c>
      <c r="X85" s="31"/>
      <c r="AJ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</row>
    <row r="86" spans="1:51" x14ac:dyDescent="0.5">
      <c r="A86" s="31"/>
      <c r="B86" s="5">
        <f>+'Ark1'!D84</f>
        <v>12</v>
      </c>
      <c r="C86" s="5" t="str">
        <f t="shared" si="11"/>
        <v>Des</v>
      </c>
      <c r="D86" s="5">
        <f>+'Ark1'!C84</f>
        <v>2017</v>
      </c>
      <c r="E86" s="5">
        <f>+'Ark1'!Q84</f>
        <v>55</v>
      </c>
      <c r="F86" s="14"/>
      <c r="G86" s="338">
        <f>+'Ark1'!R84</f>
        <v>2310</v>
      </c>
      <c r="H86" s="14"/>
      <c r="I86" s="338">
        <f>+'Ark1'!S84</f>
        <v>2309</v>
      </c>
      <c r="J86" s="67">
        <f>+'Ark1'!AA84</f>
        <v>6.6653201373459918</v>
      </c>
      <c r="K86" s="67"/>
      <c r="L86" s="67">
        <f>+'Ark1'!AB84</f>
        <v>6.4738851735184397</v>
      </c>
      <c r="M86" s="67"/>
      <c r="N86" s="14">
        <f>+'Ark1'!U84</f>
        <v>60.857080987440433</v>
      </c>
      <c r="O86" s="14"/>
      <c r="P86" s="67">
        <f>+'Ark1'!W84</f>
        <v>79.312083152880064</v>
      </c>
      <c r="Q86" s="14"/>
      <c r="R86" s="67">
        <f>+'Ark1'!X84</f>
        <v>12.195121689373771</v>
      </c>
      <c r="S86" s="14">
        <f>+'Ark1'!Y84</f>
        <v>2.8304809947598049</v>
      </c>
      <c r="T86" s="17">
        <f>+'Ark1'!Z84</f>
        <v>-42.603356195586549</v>
      </c>
      <c r="U86" s="67">
        <f>+'Ark1'!V84</f>
        <v>85.946179793891332</v>
      </c>
      <c r="V86" s="14">
        <f>+'Ark1'!T84</f>
        <v>15.990043290043291</v>
      </c>
      <c r="W86" s="17">
        <f t="shared" si="12"/>
        <v>42</v>
      </c>
      <c r="X86" s="31"/>
      <c r="AJ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</row>
    <row r="87" spans="1:51" x14ac:dyDescent="0.5">
      <c r="A87" s="31"/>
      <c r="B87" s="31"/>
      <c r="C87" s="31"/>
      <c r="D87" s="31"/>
      <c r="E87" s="31"/>
      <c r="F87" s="31"/>
      <c r="G87" s="325"/>
      <c r="H87" s="31"/>
      <c r="I87" s="325"/>
      <c r="J87" s="129"/>
      <c r="K87" s="129"/>
      <c r="L87" s="129"/>
      <c r="M87" s="129"/>
      <c r="N87" s="31"/>
      <c r="O87" s="31"/>
      <c r="P87" s="129"/>
      <c r="Q87" s="31"/>
      <c r="R87" s="129"/>
      <c r="S87" s="31"/>
      <c r="T87" s="92"/>
      <c r="U87" s="129"/>
      <c r="V87" s="31"/>
      <c r="W87" s="92"/>
      <c r="X87" s="31"/>
      <c r="Y87" s="24"/>
      <c r="Z87" s="24"/>
      <c r="AA87" s="24"/>
      <c r="AB87" s="24"/>
      <c r="AC87" s="24"/>
      <c r="AD87" s="24"/>
      <c r="AE87" s="24"/>
      <c r="AF87" s="24"/>
      <c r="AG87" s="81"/>
      <c r="AH87" s="81"/>
      <c r="AI87" s="81"/>
      <c r="AJ87" s="82"/>
      <c r="AK87" s="81"/>
      <c r="AL87" s="82"/>
      <c r="AM87" s="94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153"/>
    </row>
    <row r="88" spans="1:51" x14ac:dyDescent="0.5">
      <c r="A88" s="31"/>
      <c r="B88" s="31"/>
      <c r="C88" s="31"/>
      <c r="D88" s="31"/>
      <c r="E88" s="31"/>
      <c r="F88" s="31"/>
      <c r="G88" s="325"/>
      <c r="H88" s="31"/>
      <c r="I88" s="325"/>
      <c r="J88" s="129"/>
      <c r="K88" s="129"/>
      <c r="L88" s="129"/>
      <c r="M88" s="129"/>
      <c r="N88" s="31"/>
      <c r="O88" s="31"/>
      <c r="P88" s="129"/>
      <c r="Q88" s="31"/>
      <c r="R88" s="129"/>
      <c r="S88" s="31"/>
      <c r="T88" s="92"/>
      <c r="U88" s="129"/>
      <c r="V88" s="31"/>
      <c r="W88" s="92"/>
      <c r="X88" s="31"/>
      <c r="Y88" s="24"/>
      <c r="Z88" s="24"/>
      <c r="AA88" s="24"/>
      <c r="AB88" s="24"/>
      <c r="AC88" s="24"/>
      <c r="AD88" s="24"/>
      <c r="AE88" s="24"/>
      <c r="AF88" s="24"/>
      <c r="AG88" s="81"/>
      <c r="AH88" s="81"/>
      <c r="AI88" s="81"/>
      <c r="AJ88" s="82"/>
      <c r="AK88" s="81"/>
      <c r="AL88" s="82"/>
      <c r="AM88" s="94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153"/>
    </row>
    <row r="89" spans="1:51" x14ac:dyDescent="0.5">
      <c r="J89" s="181"/>
      <c r="L89" s="181"/>
      <c r="M89" s="181"/>
      <c r="T89" s="95"/>
      <c r="U89" s="181"/>
      <c r="V89" s="24"/>
      <c r="W89" s="95"/>
      <c r="X89" s="24"/>
      <c r="Y89" s="24"/>
      <c r="Z89" s="24"/>
      <c r="AA89" s="24"/>
      <c r="AB89" s="24"/>
      <c r="AC89" s="24"/>
      <c r="AD89" s="24"/>
      <c r="AE89" s="24"/>
      <c r="AF89" s="24"/>
      <c r="AG89" s="81"/>
      <c r="AH89" s="81"/>
      <c r="AI89" s="81"/>
      <c r="AJ89" s="82"/>
      <c r="AK89" s="81"/>
      <c r="AL89" s="82"/>
      <c r="AM89" s="94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153"/>
    </row>
    <row r="90" spans="1:51" x14ac:dyDescent="0.5">
      <c r="J90" s="181"/>
      <c r="L90" s="181"/>
      <c r="M90" s="181"/>
      <c r="T90" s="95"/>
      <c r="U90" s="181"/>
      <c r="V90" s="24"/>
      <c r="W90" s="95"/>
      <c r="X90" s="24"/>
      <c r="Y90" s="24"/>
      <c r="Z90" s="24"/>
      <c r="AA90" s="24"/>
      <c r="AB90" s="24"/>
      <c r="AC90" s="24"/>
      <c r="AD90" s="24"/>
      <c r="AE90" s="24"/>
      <c r="AF90" s="24"/>
      <c r="AG90" s="81"/>
      <c r="AH90" s="81"/>
      <c r="AI90" s="81"/>
      <c r="AJ90" s="82"/>
      <c r="AK90" s="81"/>
      <c r="AL90" s="82"/>
      <c r="AM90" s="94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153"/>
    </row>
    <row r="91" spans="1:51" x14ac:dyDescent="0.5">
      <c r="J91" s="181"/>
      <c r="L91" s="181"/>
      <c r="M91" s="181"/>
      <c r="T91" s="95"/>
      <c r="U91" s="181"/>
      <c r="V91" s="24"/>
      <c r="W91" s="95"/>
      <c r="X91" s="24"/>
      <c r="Y91" s="24"/>
      <c r="Z91" s="24"/>
      <c r="AA91" s="24"/>
      <c r="AB91" s="24"/>
      <c r="AC91" s="24"/>
      <c r="AD91" s="24"/>
      <c r="AE91" s="24"/>
      <c r="AF91" s="24"/>
      <c r="AG91" s="81"/>
      <c r="AH91" s="81"/>
      <c r="AI91" s="81"/>
      <c r="AJ91" s="82"/>
      <c r="AK91" s="81"/>
      <c r="AL91" s="82"/>
      <c r="AM91" s="94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153"/>
    </row>
    <row r="92" spans="1:51" x14ac:dyDescent="0.5">
      <c r="J92" s="181"/>
      <c r="L92" s="181"/>
      <c r="M92" s="181"/>
      <c r="T92" s="95"/>
      <c r="U92" s="181"/>
      <c r="V92" s="24"/>
      <c r="W92" s="95"/>
      <c r="X92" s="24"/>
      <c r="Y92" s="24"/>
      <c r="Z92" s="24"/>
      <c r="AA92" s="24"/>
      <c r="AB92" s="24"/>
      <c r="AC92" s="24"/>
      <c r="AD92" s="24"/>
      <c r="AE92" s="24"/>
      <c r="AF92" s="24"/>
      <c r="AG92" s="81"/>
      <c r="AH92" s="81"/>
      <c r="AI92" s="81"/>
      <c r="AJ92" s="82"/>
      <c r="AK92" s="81"/>
      <c r="AL92" s="82"/>
      <c r="AM92" s="94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153"/>
    </row>
    <row r="93" spans="1:51" x14ac:dyDescent="0.5">
      <c r="J93" s="181"/>
      <c r="L93" s="181"/>
      <c r="M93" s="181"/>
      <c r="T93" s="95"/>
      <c r="U93" s="181"/>
      <c r="V93" s="24"/>
      <c r="W93" s="95"/>
      <c r="X93" s="24"/>
      <c r="Y93" s="24"/>
      <c r="Z93" s="24"/>
      <c r="AA93" s="24"/>
      <c r="AB93" s="24"/>
      <c r="AC93" s="24"/>
      <c r="AD93" s="24"/>
      <c r="AE93" s="24"/>
      <c r="AF93" s="24"/>
      <c r="AG93" s="81"/>
      <c r="AH93" s="81"/>
      <c r="AI93" s="81"/>
      <c r="AJ93" s="82"/>
      <c r="AK93" s="81"/>
      <c r="AL93" s="82"/>
      <c r="AM93" s="94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153"/>
    </row>
    <row r="94" spans="1:51" x14ac:dyDescent="0.5">
      <c r="J94" s="181"/>
      <c r="L94" s="181"/>
      <c r="M94" s="181"/>
      <c r="T94" s="95"/>
      <c r="U94" s="181"/>
      <c r="V94" s="24"/>
      <c r="W94" s="95"/>
      <c r="X94" s="24"/>
      <c r="Y94" s="24"/>
      <c r="Z94" s="24"/>
      <c r="AA94" s="24"/>
      <c r="AB94" s="24"/>
      <c r="AC94" s="24"/>
      <c r="AD94" s="24"/>
      <c r="AE94" s="24"/>
      <c r="AF94" s="24"/>
      <c r="AG94" s="81"/>
      <c r="AH94" s="81"/>
      <c r="AI94" s="81"/>
      <c r="AJ94" s="82"/>
      <c r="AK94" s="81"/>
      <c r="AL94" s="82"/>
      <c r="AM94" s="94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153"/>
    </row>
    <row r="95" spans="1:51" x14ac:dyDescent="0.5">
      <c r="J95" s="181"/>
      <c r="L95" s="181"/>
      <c r="M95" s="181"/>
      <c r="T95" s="95"/>
      <c r="U95" s="181"/>
      <c r="V95" s="24"/>
      <c r="W95" s="95"/>
      <c r="X95" s="24"/>
      <c r="Y95" s="24"/>
      <c r="Z95" s="24"/>
      <c r="AA95" s="24"/>
      <c r="AB95" s="24"/>
      <c r="AC95" s="24"/>
      <c r="AD95" s="24"/>
      <c r="AE95" s="24"/>
      <c r="AF95" s="24"/>
      <c r="AG95" s="81"/>
      <c r="AH95" s="81"/>
      <c r="AI95" s="81"/>
      <c r="AJ95" s="82"/>
      <c r="AK95" s="81"/>
      <c r="AL95" s="82"/>
      <c r="AM95" s="94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153"/>
    </row>
    <row r="96" spans="1:51" x14ac:dyDescent="0.5">
      <c r="J96" s="181"/>
      <c r="L96" s="181"/>
      <c r="M96" s="181"/>
      <c r="T96" s="95"/>
      <c r="U96" s="181"/>
      <c r="V96" s="24"/>
      <c r="W96" s="95"/>
      <c r="X96" s="24"/>
      <c r="Y96" s="24"/>
      <c r="Z96" s="24"/>
      <c r="AA96" s="24"/>
      <c r="AB96" s="24"/>
      <c r="AC96" s="24"/>
      <c r="AD96" s="24"/>
      <c r="AE96" s="24"/>
      <c r="AF96" s="24"/>
      <c r="AG96" s="81"/>
      <c r="AH96" s="81"/>
      <c r="AI96" s="81"/>
      <c r="AJ96" s="82"/>
      <c r="AK96" s="81"/>
      <c r="AL96" s="82"/>
      <c r="AM96" s="94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153"/>
    </row>
    <row r="97" spans="10:51" x14ac:dyDescent="0.5">
      <c r="J97" s="181"/>
      <c r="L97" s="181"/>
      <c r="M97" s="181"/>
      <c r="T97" s="95"/>
      <c r="U97" s="181"/>
      <c r="V97" s="24"/>
      <c r="W97" s="95"/>
      <c r="X97" s="24"/>
      <c r="Y97" s="24"/>
      <c r="Z97" s="24"/>
      <c r="AA97" s="24"/>
      <c r="AB97" s="24"/>
      <c r="AC97" s="24"/>
      <c r="AD97" s="24"/>
      <c r="AE97" s="24"/>
      <c r="AF97" s="24"/>
      <c r="AG97" s="81"/>
      <c r="AH97" s="81"/>
      <c r="AI97" s="81"/>
      <c r="AJ97" s="82"/>
      <c r="AK97" s="81"/>
      <c r="AL97" s="82"/>
      <c r="AM97" s="94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153"/>
    </row>
    <row r="98" spans="10:51" x14ac:dyDescent="0.5">
      <c r="J98" s="181"/>
      <c r="L98" s="181"/>
      <c r="M98" s="181"/>
      <c r="T98" s="95"/>
      <c r="U98" s="181"/>
      <c r="V98" s="24"/>
      <c r="W98" s="95"/>
      <c r="X98" s="24"/>
      <c r="Y98" s="24"/>
      <c r="Z98" s="24"/>
      <c r="AA98" s="24"/>
      <c r="AB98" s="24"/>
      <c r="AC98" s="24"/>
      <c r="AD98" s="24"/>
      <c r="AE98" s="24"/>
      <c r="AF98" s="24"/>
      <c r="AG98" s="81"/>
      <c r="AH98" s="81"/>
      <c r="AI98" s="81"/>
      <c r="AJ98" s="82"/>
      <c r="AK98" s="81"/>
      <c r="AL98" s="82"/>
      <c r="AM98" s="94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153"/>
    </row>
    <row r="99" spans="10:51" x14ac:dyDescent="0.5">
      <c r="J99" s="181"/>
      <c r="L99" s="181"/>
      <c r="M99" s="181"/>
      <c r="T99" s="95"/>
      <c r="U99" s="181"/>
      <c r="V99" s="24"/>
      <c r="W99" s="95"/>
      <c r="X99" s="24"/>
      <c r="Y99" s="24"/>
      <c r="Z99" s="24"/>
      <c r="AA99" s="24"/>
      <c r="AB99" s="24"/>
      <c r="AC99" s="24"/>
      <c r="AD99" s="24"/>
      <c r="AE99" s="24"/>
      <c r="AF99" s="24"/>
      <c r="AG99" s="81"/>
      <c r="AH99" s="81"/>
      <c r="AI99" s="81"/>
      <c r="AJ99" s="82"/>
      <c r="AK99" s="81"/>
      <c r="AL99" s="82"/>
      <c r="AM99" s="94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153"/>
    </row>
    <row r="100" spans="10:51" x14ac:dyDescent="0.5">
      <c r="J100" s="181"/>
      <c r="L100" s="181"/>
      <c r="M100" s="181"/>
      <c r="T100" s="95"/>
      <c r="U100" s="181"/>
      <c r="V100" s="24"/>
      <c r="W100" s="95"/>
      <c r="X100" s="24"/>
      <c r="Y100" s="24"/>
      <c r="Z100" s="24"/>
      <c r="AA100" s="24"/>
      <c r="AB100" s="24"/>
      <c r="AC100" s="24"/>
      <c r="AD100" s="24"/>
      <c r="AE100" s="24"/>
      <c r="AF100" s="24"/>
      <c r="AG100" s="81"/>
      <c r="AH100" s="81"/>
      <c r="AI100" s="81"/>
      <c r="AJ100" s="82"/>
      <c r="AK100" s="81"/>
      <c r="AL100" s="82"/>
      <c r="AM100" s="94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153"/>
    </row>
    <row r="101" spans="10:51" x14ac:dyDescent="0.5">
      <c r="J101" s="181"/>
      <c r="L101" s="181"/>
      <c r="M101" s="181"/>
      <c r="T101" s="95"/>
      <c r="U101" s="181"/>
      <c r="V101" s="24"/>
      <c r="W101" s="95"/>
      <c r="X101" s="24"/>
      <c r="Y101" s="24"/>
      <c r="Z101" s="24"/>
      <c r="AA101" s="24"/>
      <c r="AB101" s="24"/>
      <c r="AC101" s="24"/>
      <c r="AD101" s="24"/>
      <c r="AE101" s="24"/>
      <c r="AF101" s="24"/>
      <c r="AG101" s="81"/>
      <c r="AH101" s="81"/>
      <c r="AI101" s="81"/>
      <c r="AJ101" s="82"/>
      <c r="AK101" s="81"/>
      <c r="AL101" s="82"/>
      <c r="AM101" s="94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153"/>
    </row>
    <row r="102" spans="10:51" x14ac:dyDescent="0.5">
      <c r="J102" s="181"/>
      <c r="L102" s="181"/>
      <c r="M102" s="181"/>
      <c r="T102" s="95"/>
      <c r="U102" s="181"/>
      <c r="V102" s="24"/>
      <c r="W102" s="95"/>
      <c r="X102" s="24"/>
      <c r="Y102" s="24"/>
      <c r="Z102" s="24"/>
      <c r="AA102" s="24"/>
      <c r="AB102" s="24"/>
      <c r="AC102" s="24"/>
      <c r="AD102" s="24"/>
      <c r="AE102" s="24"/>
      <c r="AF102" s="24"/>
      <c r="AG102" s="81"/>
      <c r="AH102" s="81"/>
      <c r="AI102" s="81"/>
      <c r="AJ102" s="82"/>
      <c r="AK102" s="81"/>
      <c r="AL102" s="82"/>
      <c r="AM102" s="94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153"/>
    </row>
    <row r="103" spans="10:51" x14ac:dyDescent="0.5">
      <c r="J103" s="181"/>
      <c r="L103" s="181"/>
      <c r="M103" s="181"/>
      <c r="T103" s="95"/>
      <c r="U103" s="181"/>
      <c r="V103" s="24"/>
      <c r="W103" s="95"/>
      <c r="X103" s="24"/>
      <c r="Y103" s="24"/>
      <c r="Z103" s="24"/>
      <c r="AA103" s="24"/>
      <c r="AB103" s="24"/>
      <c r="AC103" s="24"/>
      <c r="AD103" s="24"/>
      <c r="AE103" s="24"/>
      <c r="AF103" s="24"/>
      <c r="AG103" s="81"/>
      <c r="AH103" s="81"/>
      <c r="AI103" s="81"/>
      <c r="AJ103" s="82"/>
      <c r="AK103" s="81"/>
      <c r="AL103" s="82"/>
      <c r="AM103" s="94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153"/>
    </row>
    <row r="104" spans="10:51" x14ac:dyDescent="0.5">
      <c r="J104" s="181"/>
      <c r="L104" s="181"/>
      <c r="M104" s="181"/>
      <c r="T104" s="95"/>
      <c r="U104" s="181"/>
      <c r="V104" s="24"/>
      <c r="W104" s="95"/>
      <c r="X104" s="24"/>
      <c r="Y104" s="24"/>
      <c r="Z104" s="24"/>
      <c r="AA104" s="24"/>
      <c r="AB104" s="24"/>
      <c r="AC104" s="24"/>
      <c r="AD104" s="24"/>
      <c r="AE104" s="24"/>
      <c r="AF104" s="24"/>
      <c r="AG104" s="81"/>
      <c r="AH104" s="81"/>
      <c r="AI104" s="81"/>
      <c r="AJ104" s="82"/>
      <c r="AK104" s="81"/>
      <c r="AL104" s="82"/>
      <c r="AM104" s="94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153"/>
    </row>
    <row r="105" spans="10:51" x14ac:dyDescent="0.5">
      <c r="AA105" s="24"/>
      <c r="AF105" s="24"/>
      <c r="AG105" s="24"/>
      <c r="AH105" s="24"/>
      <c r="AI105" s="24"/>
      <c r="AK105" s="24"/>
      <c r="AM105" s="95"/>
    </row>
    <row r="106" spans="10:51" x14ac:dyDescent="0.5">
      <c r="AF106" s="24"/>
      <c r="AG106" s="24"/>
      <c r="AH106" s="24"/>
      <c r="AI106" s="24"/>
      <c r="AK106" s="24"/>
      <c r="AM106" s="95"/>
    </row>
    <row r="107" spans="10:51" x14ac:dyDescent="0.5">
      <c r="AF107" s="24"/>
      <c r="AG107" s="24"/>
      <c r="AH107" s="24"/>
      <c r="AI107" s="24"/>
      <c r="AK107" s="24"/>
      <c r="AM107" s="95"/>
    </row>
    <row r="108" spans="10:51" x14ac:dyDescent="0.5">
      <c r="AF108" s="24"/>
      <c r="AG108" s="24"/>
      <c r="AH108" s="24"/>
      <c r="AI108" s="24"/>
      <c r="AK108" s="24"/>
      <c r="AM108" s="95"/>
    </row>
    <row r="109" spans="10:51" x14ac:dyDescent="0.5">
      <c r="J109" s="182"/>
      <c r="L109" s="182"/>
      <c r="M109" s="182"/>
      <c r="T109" s="179"/>
      <c r="U109" s="182"/>
      <c r="V109" s="16"/>
      <c r="W109" s="179"/>
      <c r="X109" s="16"/>
      <c r="Y109" s="16"/>
      <c r="Z109" s="16"/>
      <c r="AB109" s="16"/>
      <c r="AC109" s="16"/>
      <c r="AD109" s="16"/>
      <c r="AE109" s="16"/>
      <c r="AF109" s="24"/>
      <c r="AG109" s="24"/>
      <c r="AH109" s="24"/>
      <c r="AI109" s="24"/>
      <c r="AK109" s="24"/>
      <c r="AM109" s="95"/>
    </row>
    <row r="110" spans="10:51" x14ac:dyDescent="0.5">
      <c r="J110" s="182"/>
      <c r="L110" s="182"/>
      <c r="M110" s="182"/>
      <c r="T110" s="179"/>
      <c r="U110" s="182"/>
      <c r="V110" s="16"/>
      <c r="W110" s="179"/>
      <c r="X110" s="16"/>
      <c r="Y110" s="16"/>
      <c r="Z110" s="16"/>
      <c r="AA110" s="16"/>
      <c r="AB110" s="16"/>
      <c r="AC110" s="16"/>
      <c r="AD110" s="16"/>
      <c r="AE110" s="16"/>
      <c r="AF110" s="24"/>
      <c r="AG110" s="24"/>
      <c r="AH110" s="24"/>
      <c r="AI110" s="24"/>
      <c r="AK110" s="24"/>
      <c r="AM110" s="95"/>
    </row>
    <row r="111" spans="10:51" x14ac:dyDescent="0.5">
      <c r="J111" s="182"/>
      <c r="L111" s="182"/>
      <c r="M111" s="182"/>
      <c r="T111" s="179"/>
      <c r="U111" s="182"/>
      <c r="V111" s="16"/>
      <c r="W111" s="179"/>
      <c r="X111" s="16"/>
      <c r="Y111" s="16"/>
      <c r="Z111" s="16"/>
      <c r="AA111" s="16"/>
      <c r="AB111" s="16"/>
      <c r="AC111" s="16"/>
      <c r="AD111" s="16"/>
      <c r="AE111" s="16"/>
      <c r="AF111" s="24"/>
      <c r="AG111" s="24"/>
      <c r="AH111" s="24"/>
      <c r="AI111" s="24"/>
      <c r="AK111" s="24"/>
      <c r="AM111" s="95"/>
    </row>
    <row r="112" spans="10:51" x14ac:dyDescent="0.5">
      <c r="J112" s="182"/>
      <c r="L112" s="182"/>
      <c r="M112" s="182"/>
      <c r="T112" s="179"/>
      <c r="U112" s="182"/>
      <c r="V112" s="16"/>
      <c r="W112" s="179"/>
      <c r="X112" s="16"/>
      <c r="Y112" s="16"/>
      <c r="Z112" s="16"/>
      <c r="AA112" s="16"/>
      <c r="AB112" s="16"/>
      <c r="AC112" s="16"/>
      <c r="AD112" s="16"/>
      <c r="AE112" s="16"/>
      <c r="AF112" s="24"/>
      <c r="AG112" s="24"/>
      <c r="AH112" s="24"/>
      <c r="AI112" s="24"/>
      <c r="AK112" s="24"/>
      <c r="AM112" s="95"/>
    </row>
    <row r="113" spans="10:39" x14ac:dyDescent="0.5">
      <c r="J113" s="182"/>
      <c r="L113" s="182"/>
      <c r="M113" s="182"/>
      <c r="T113" s="179"/>
      <c r="U113" s="182"/>
      <c r="V113" s="16"/>
      <c r="W113" s="179"/>
      <c r="X113" s="16"/>
      <c r="Y113" s="16"/>
      <c r="Z113" s="16"/>
      <c r="AA113" s="16"/>
      <c r="AB113" s="16"/>
      <c r="AC113" s="16"/>
      <c r="AD113" s="16"/>
      <c r="AE113" s="16"/>
      <c r="AF113" s="24"/>
      <c r="AG113" s="24"/>
      <c r="AH113" s="24"/>
      <c r="AI113" s="24"/>
      <c r="AK113" s="24"/>
      <c r="AM113" s="95"/>
    </row>
    <row r="114" spans="10:39" x14ac:dyDescent="0.5">
      <c r="J114" s="182"/>
      <c r="L114" s="182"/>
      <c r="M114" s="182"/>
      <c r="T114" s="179"/>
      <c r="U114" s="182"/>
      <c r="V114" s="16"/>
      <c r="W114" s="179"/>
      <c r="X114" s="16"/>
      <c r="Y114" s="16"/>
      <c r="Z114" s="16"/>
      <c r="AA114" s="16"/>
      <c r="AB114" s="16"/>
      <c r="AC114" s="16"/>
      <c r="AD114" s="16"/>
      <c r="AE114" s="16"/>
      <c r="AF114" s="24"/>
      <c r="AG114" s="24"/>
      <c r="AH114" s="24"/>
      <c r="AI114" s="24"/>
      <c r="AK114" s="24"/>
      <c r="AM114" s="95"/>
    </row>
    <row r="115" spans="10:39" x14ac:dyDescent="0.5">
      <c r="J115" s="182"/>
      <c r="L115" s="182"/>
      <c r="M115" s="182"/>
      <c r="T115" s="179"/>
      <c r="U115" s="182"/>
      <c r="V115" s="16"/>
      <c r="W115" s="179"/>
      <c r="X115" s="16"/>
      <c r="Y115" s="16"/>
      <c r="Z115" s="16"/>
      <c r="AA115" s="16"/>
      <c r="AB115" s="16"/>
      <c r="AC115" s="16"/>
      <c r="AD115" s="16"/>
      <c r="AE115" s="16"/>
      <c r="AF115" s="24"/>
      <c r="AG115" s="24"/>
      <c r="AH115" s="24"/>
      <c r="AI115" s="24"/>
      <c r="AK115" s="24"/>
      <c r="AM115" s="95"/>
    </row>
    <row r="116" spans="10:39" x14ac:dyDescent="0.5">
      <c r="J116" s="182"/>
      <c r="L116" s="182"/>
      <c r="M116" s="182"/>
      <c r="T116" s="179"/>
      <c r="U116" s="182"/>
      <c r="V116" s="16"/>
      <c r="W116" s="179"/>
      <c r="X116" s="16"/>
      <c r="Y116" s="16"/>
      <c r="Z116" s="16"/>
      <c r="AA116" s="16"/>
      <c r="AB116" s="16"/>
      <c r="AC116" s="16"/>
      <c r="AD116" s="16"/>
      <c r="AE116" s="16"/>
      <c r="AF116" s="24"/>
      <c r="AG116" s="24"/>
      <c r="AH116" s="24"/>
      <c r="AI116" s="24"/>
      <c r="AK116" s="24"/>
      <c r="AM116" s="95"/>
    </row>
    <row r="117" spans="10:39" x14ac:dyDescent="0.5">
      <c r="AA117" s="16"/>
    </row>
    <row r="121" spans="10:39" x14ac:dyDescent="0.5">
      <c r="AF121" s="16"/>
      <c r="AG121" s="16"/>
      <c r="AH121" s="16"/>
    </row>
    <row r="122" spans="10:39" x14ac:dyDescent="0.5">
      <c r="AF122" s="16"/>
      <c r="AG122" s="16"/>
      <c r="AH122" s="16"/>
    </row>
    <row r="123" spans="10:39" x14ac:dyDescent="0.5">
      <c r="AF123" s="16"/>
      <c r="AG123" s="16"/>
      <c r="AH123" s="16"/>
    </row>
    <row r="124" spans="10:39" x14ac:dyDescent="0.5">
      <c r="AF124" s="16"/>
      <c r="AG124" s="16"/>
      <c r="AH124" s="16"/>
    </row>
    <row r="125" spans="10:39" x14ac:dyDescent="0.5">
      <c r="AF125" s="16"/>
      <c r="AG125" s="16"/>
      <c r="AH125" s="16"/>
    </row>
    <row r="126" spans="10:39" x14ac:dyDescent="0.5">
      <c r="AF126" s="16"/>
      <c r="AG126" s="16"/>
      <c r="AH126" s="16"/>
    </row>
    <row r="127" spans="10:39" x14ac:dyDescent="0.5">
      <c r="J127" s="182"/>
      <c r="L127" s="182"/>
      <c r="M127" s="182"/>
      <c r="T127" s="179"/>
      <c r="U127" s="182"/>
      <c r="V127" s="16"/>
      <c r="W127" s="179"/>
      <c r="X127" s="16"/>
      <c r="Y127" s="16"/>
      <c r="Z127" s="16"/>
      <c r="AB127" s="16"/>
      <c r="AC127" s="16"/>
      <c r="AD127" s="16"/>
      <c r="AE127" s="16"/>
      <c r="AF127" s="16"/>
      <c r="AG127" s="16"/>
      <c r="AH127" s="16"/>
    </row>
    <row r="128" spans="10:39" x14ac:dyDescent="0.5">
      <c r="J128" s="182"/>
      <c r="L128" s="182"/>
      <c r="M128" s="182"/>
      <c r="T128" s="179"/>
      <c r="U128" s="182"/>
      <c r="V128" s="16"/>
      <c r="W128" s="179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</row>
    <row r="129" spans="10:34" x14ac:dyDescent="0.5">
      <c r="J129" s="182"/>
      <c r="L129" s="182"/>
      <c r="M129" s="182"/>
      <c r="T129" s="179"/>
      <c r="U129" s="182"/>
      <c r="V129" s="16"/>
      <c r="W129" s="179"/>
      <c r="X129" s="16"/>
      <c r="Y129" s="16"/>
      <c r="Z129" s="16"/>
      <c r="AA129" s="16"/>
      <c r="AB129" s="16"/>
      <c r="AC129" s="16"/>
      <c r="AD129" s="16"/>
      <c r="AE129" s="16"/>
    </row>
    <row r="130" spans="10:34" x14ac:dyDescent="0.5">
      <c r="J130" s="182"/>
      <c r="L130" s="182"/>
      <c r="M130" s="182"/>
      <c r="T130" s="179"/>
      <c r="U130" s="182"/>
      <c r="V130" s="16"/>
      <c r="W130" s="179"/>
      <c r="X130" s="16"/>
      <c r="Y130" s="16"/>
      <c r="Z130" s="16"/>
      <c r="AA130" s="16"/>
      <c r="AB130" s="16"/>
      <c r="AC130" s="16"/>
      <c r="AD130" s="16"/>
      <c r="AE130" s="16"/>
    </row>
    <row r="131" spans="10:34" x14ac:dyDescent="0.5">
      <c r="J131" s="182"/>
      <c r="L131" s="182"/>
      <c r="M131" s="182"/>
      <c r="T131" s="179"/>
      <c r="U131" s="182"/>
      <c r="V131" s="16"/>
      <c r="W131" s="179"/>
      <c r="X131" s="16"/>
      <c r="Y131" s="16"/>
      <c r="Z131" s="16"/>
      <c r="AA131" s="16"/>
      <c r="AB131" s="16"/>
      <c r="AC131" s="16"/>
      <c r="AD131" s="16"/>
      <c r="AE131" s="16"/>
    </row>
    <row r="132" spans="10:34" x14ac:dyDescent="0.5">
      <c r="J132" s="182"/>
      <c r="L132" s="182"/>
      <c r="M132" s="182"/>
      <c r="T132" s="179"/>
      <c r="U132" s="182"/>
      <c r="V132" s="16"/>
      <c r="W132" s="179"/>
      <c r="X132" s="16"/>
      <c r="Y132" s="16"/>
      <c r="Z132" s="16"/>
      <c r="AA132" s="16"/>
      <c r="AB132" s="16"/>
      <c r="AC132" s="16"/>
      <c r="AD132" s="16"/>
      <c r="AE132" s="16"/>
    </row>
    <row r="133" spans="10:34" x14ac:dyDescent="0.5">
      <c r="J133" s="182"/>
      <c r="L133" s="182"/>
      <c r="M133" s="182"/>
      <c r="T133" s="179"/>
      <c r="U133" s="182"/>
      <c r="V133" s="16"/>
      <c r="W133" s="179"/>
      <c r="X133" s="16"/>
      <c r="Y133" s="16"/>
      <c r="Z133" s="16"/>
      <c r="AA133" s="16"/>
      <c r="AB133" s="16"/>
      <c r="AC133" s="16"/>
      <c r="AD133" s="16"/>
      <c r="AE133" s="16"/>
    </row>
    <row r="134" spans="10:34" x14ac:dyDescent="0.5">
      <c r="J134" s="182"/>
      <c r="L134" s="182"/>
      <c r="M134" s="182"/>
      <c r="T134" s="179"/>
      <c r="U134" s="182"/>
      <c r="V134" s="16"/>
      <c r="W134" s="179"/>
      <c r="X134" s="16"/>
      <c r="Y134" s="16"/>
      <c r="Z134" s="16"/>
      <c r="AA134" s="16"/>
      <c r="AB134" s="16"/>
      <c r="AC134" s="16"/>
      <c r="AD134" s="16"/>
      <c r="AE134" s="16"/>
    </row>
    <row r="135" spans="10:34" x14ac:dyDescent="0.5">
      <c r="AA135" s="16"/>
    </row>
    <row r="139" spans="10:34" x14ac:dyDescent="0.5">
      <c r="AF139" s="16"/>
      <c r="AG139" s="16"/>
      <c r="AH139" s="16"/>
    </row>
    <row r="140" spans="10:34" x14ac:dyDescent="0.5">
      <c r="AF140" s="16"/>
      <c r="AG140" s="16"/>
      <c r="AH140" s="16"/>
    </row>
    <row r="141" spans="10:34" x14ac:dyDescent="0.5">
      <c r="AF141" s="16"/>
      <c r="AG141" s="16"/>
      <c r="AH141" s="16"/>
    </row>
    <row r="142" spans="10:34" x14ac:dyDescent="0.5">
      <c r="AF142" s="16"/>
      <c r="AG142" s="16"/>
      <c r="AH142" s="16"/>
    </row>
    <row r="143" spans="10:34" x14ac:dyDescent="0.5">
      <c r="AF143" s="16"/>
      <c r="AG143" s="16"/>
      <c r="AH143" s="16"/>
    </row>
    <row r="144" spans="10:34" x14ac:dyDescent="0.5">
      <c r="AF144" s="16"/>
      <c r="AG144" s="16"/>
      <c r="AH144" s="16"/>
    </row>
    <row r="145" spans="10:34" x14ac:dyDescent="0.5">
      <c r="J145" s="182"/>
      <c r="L145" s="182"/>
      <c r="M145" s="182"/>
      <c r="T145" s="179"/>
      <c r="U145" s="182"/>
      <c r="V145" s="16"/>
      <c r="W145" s="179"/>
      <c r="X145" s="16"/>
      <c r="Y145" s="16"/>
      <c r="Z145" s="16"/>
      <c r="AB145" s="16"/>
      <c r="AC145" s="16"/>
      <c r="AD145" s="16"/>
      <c r="AE145" s="16"/>
      <c r="AF145" s="16"/>
      <c r="AG145" s="16"/>
      <c r="AH145" s="16"/>
    </row>
    <row r="146" spans="10:34" x14ac:dyDescent="0.5">
      <c r="J146" s="182"/>
      <c r="L146" s="182"/>
      <c r="M146" s="182"/>
      <c r="T146" s="179"/>
      <c r="U146" s="182"/>
      <c r="V146" s="16"/>
      <c r="W146" s="179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</row>
    <row r="147" spans="10:34" x14ac:dyDescent="0.5">
      <c r="J147" s="182"/>
      <c r="L147" s="182"/>
      <c r="M147" s="182"/>
      <c r="T147" s="179"/>
      <c r="U147" s="182"/>
      <c r="V147" s="16"/>
      <c r="W147" s="179"/>
      <c r="X147" s="16"/>
      <c r="Y147" s="16"/>
      <c r="Z147" s="16"/>
      <c r="AA147" s="16"/>
      <c r="AB147" s="16"/>
      <c r="AC147" s="16"/>
      <c r="AD147" s="16"/>
      <c r="AE147" s="16"/>
    </row>
    <row r="148" spans="10:34" x14ac:dyDescent="0.5">
      <c r="J148" s="182"/>
      <c r="L148" s="182"/>
      <c r="M148" s="182"/>
      <c r="T148" s="179"/>
      <c r="U148" s="182"/>
      <c r="V148" s="16"/>
      <c r="W148" s="179"/>
      <c r="X148" s="16"/>
      <c r="Y148" s="16"/>
      <c r="Z148" s="16"/>
      <c r="AA148" s="16"/>
      <c r="AB148" s="16"/>
      <c r="AC148" s="16"/>
      <c r="AD148" s="16"/>
      <c r="AE148" s="16"/>
    </row>
    <row r="149" spans="10:34" x14ac:dyDescent="0.5">
      <c r="J149" s="182"/>
      <c r="L149" s="182"/>
      <c r="M149" s="182"/>
      <c r="T149" s="179"/>
      <c r="U149" s="182"/>
      <c r="V149" s="16"/>
      <c r="W149" s="179"/>
      <c r="X149" s="16"/>
      <c r="Y149" s="16"/>
      <c r="Z149" s="16"/>
      <c r="AA149" s="16"/>
      <c r="AB149" s="16"/>
      <c r="AC149" s="16"/>
      <c r="AD149" s="16"/>
      <c r="AE149" s="16"/>
    </row>
    <row r="150" spans="10:34" x14ac:dyDescent="0.5">
      <c r="J150" s="182"/>
      <c r="L150" s="182"/>
      <c r="M150" s="182"/>
      <c r="T150" s="179"/>
      <c r="U150" s="182"/>
      <c r="V150" s="16"/>
      <c r="W150" s="179"/>
      <c r="X150" s="16"/>
      <c r="Y150" s="16"/>
      <c r="Z150" s="16"/>
      <c r="AA150" s="16"/>
      <c r="AB150" s="16"/>
      <c r="AC150" s="16"/>
      <c r="AD150" s="16"/>
      <c r="AE150" s="16"/>
    </row>
    <row r="151" spans="10:34" x14ac:dyDescent="0.5">
      <c r="J151" s="182"/>
      <c r="L151" s="182"/>
      <c r="M151" s="182"/>
      <c r="T151" s="179"/>
      <c r="U151" s="182"/>
      <c r="V151" s="16"/>
      <c r="W151" s="179"/>
      <c r="X151" s="16"/>
      <c r="Y151" s="16"/>
      <c r="Z151" s="16"/>
      <c r="AA151" s="16"/>
      <c r="AB151" s="16"/>
      <c r="AC151" s="16"/>
      <c r="AD151" s="16"/>
      <c r="AE151" s="16"/>
    </row>
    <row r="152" spans="10:34" x14ac:dyDescent="0.5">
      <c r="J152" s="182"/>
      <c r="L152" s="182"/>
      <c r="M152" s="182"/>
      <c r="T152" s="179"/>
      <c r="U152" s="182"/>
      <c r="V152" s="16"/>
      <c r="W152" s="179"/>
      <c r="X152" s="16"/>
      <c r="Y152" s="16"/>
      <c r="Z152" s="16"/>
      <c r="AA152" s="16"/>
      <c r="AB152" s="16"/>
      <c r="AC152" s="16"/>
      <c r="AD152" s="16"/>
      <c r="AE152" s="16"/>
    </row>
    <row r="153" spans="10:34" x14ac:dyDescent="0.5">
      <c r="AA153" s="16"/>
    </row>
    <row r="157" spans="10:34" x14ac:dyDescent="0.5">
      <c r="AF157" s="16"/>
      <c r="AG157" s="16"/>
      <c r="AH157" s="16"/>
    </row>
    <row r="158" spans="10:34" x14ac:dyDescent="0.5">
      <c r="AF158" s="16"/>
      <c r="AG158" s="16"/>
      <c r="AH158" s="16"/>
    </row>
    <row r="159" spans="10:34" x14ac:dyDescent="0.5">
      <c r="AF159" s="16"/>
      <c r="AG159" s="16"/>
      <c r="AH159" s="16"/>
    </row>
    <row r="160" spans="10:34" x14ac:dyDescent="0.5">
      <c r="AF160" s="16"/>
      <c r="AG160" s="16"/>
      <c r="AH160" s="16"/>
    </row>
    <row r="161" spans="10:34" x14ac:dyDescent="0.5">
      <c r="AF161" s="16"/>
      <c r="AG161" s="16"/>
      <c r="AH161" s="16"/>
    </row>
    <row r="162" spans="10:34" x14ac:dyDescent="0.5">
      <c r="AF162" s="16"/>
      <c r="AG162" s="16"/>
      <c r="AH162" s="16"/>
    </row>
    <row r="163" spans="10:34" x14ac:dyDescent="0.5">
      <c r="J163" s="182"/>
      <c r="L163" s="182"/>
      <c r="M163" s="182"/>
      <c r="T163" s="179"/>
      <c r="U163" s="182"/>
      <c r="V163" s="16"/>
      <c r="W163" s="179"/>
      <c r="X163" s="16"/>
      <c r="Y163" s="16"/>
      <c r="Z163" s="16"/>
      <c r="AB163" s="16"/>
      <c r="AC163" s="16"/>
      <c r="AD163" s="16"/>
      <c r="AE163" s="16"/>
      <c r="AF163" s="16"/>
      <c r="AG163" s="16"/>
      <c r="AH163" s="16"/>
    </row>
    <row r="164" spans="10:34" x14ac:dyDescent="0.5">
      <c r="J164" s="182"/>
      <c r="L164" s="182"/>
      <c r="M164" s="182"/>
      <c r="T164" s="179"/>
      <c r="U164" s="182"/>
      <c r="V164" s="16"/>
      <c r="W164" s="179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</row>
    <row r="165" spans="10:34" x14ac:dyDescent="0.5">
      <c r="J165" s="182"/>
      <c r="L165" s="182"/>
      <c r="M165" s="182"/>
      <c r="T165" s="179"/>
      <c r="U165" s="182"/>
      <c r="V165" s="16"/>
      <c r="W165" s="179"/>
      <c r="X165" s="16"/>
      <c r="Y165" s="16"/>
      <c r="Z165" s="16"/>
      <c r="AA165" s="16"/>
      <c r="AB165" s="16"/>
      <c r="AC165" s="16"/>
      <c r="AD165" s="16"/>
      <c r="AE165" s="16"/>
    </row>
    <row r="166" spans="10:34" x14ac:dyDescent="0.5">
      <c r="J166" s="182"/>
      <c r="L166" s="182"/>
      <c r="M166" s="182"/>
      <c r="T166" s="179"/>
      <c r="U166" s="182"/>
      <c r="V166" s="16"/>
      <c r="W166" s="179"/>
      <c r="X166" s="16"/>
      <c r="Y166" s="16"/>
      <c r="Z166" s="16"/>
      <c r="AA166" s="16"/>
      <c r="AB166" s="16"/>
      <c r="AC166" s="16"/>
      <c r="AD166" s="16"/>
      <c r="AE166" s="16"/>
    </row>
    <row r="167" spans="10:34" x14ac:dyDescent="0.5">
      <c r="J167" s="182"/>
      <c r="L167" s="182"/>
      <c r="M167" s="182"/>
      <c r="T167" s="179"/>
      <c r="U167" s="182"/>
      <c r="V167" s="16"/>
      <c r="W167" s="179"/>
      <c r="X167" s="16"/>
      <c r="Y167" s="16"/>
      <c r="Z167" s="16"/>
      <c r="AA167" s="16"/>
      <c r="AB167" s="16"/>
      <c r="AC167" s="16"/>
      <c r="AD167" s="16"/>
      <c r="AE167" s="16"/>
    </row>
    <row r="168" spans="10:34" x14ac:dyDescent="0.5">
      <c r="J168" s="182"/>
      <c r="L168" s="182"/>
      <c r="M168" s="182"/>
      <c r="T168" s="179"/>
      <c r="U168" s="182"/>
      <c r="V168" s="16"/>
      <c r="W168" s="179"/>
      <c r="X168" s="16"/>
      <c r="Y168" s="16"/>
      <c r="Z168" s="16"/>
      <c r="AA168" s="16"/>
      <c r="AB168" s="16"/>
      <c r="AC168" s="16"/>
      <c r="AD168" s="16"/>
      <c r="AE168" s="16"/>
    </row>
    <row r="169" spans="10:34" x14ac:dyDescent="0.5">
      <c r="J169" s="182"/>
      <c r="L169" s="182"/>
      <c r="M169" s="182"/>
      <c r="T169" s="179"/>
      <c r="U169" s="182"/>
      <c r="V169" s="16"/>
      <c r="W169" s="179"/>
      <c r="X169" s="16"/>
      <c r="Y169" s="16"/>
      <c r="Z169" s="16"/>
      <c r="AA169" s="16"/>
      <c r="AB169" s="16"/>
      <c r="AC169" s="16"/>
      <c r="AD169" s="16"/>
      <c r="AE169" s="16"/>
    </row>
    <row r="170" spans="10:34" x14ac:dyDescent="0.5">
      <c r="J170" s="182"/>
      <c r="L170" s="182"/>
      <c r="M170" s="182"/>
      <c r="T170" s="179"/>
      <c r="U170" s="182"/>
      <c r="V170" s="16"/>
      <c r="W170" s="179"/>
      <c r="X170" s="16"/>
      <c r="Y170" s="16"/>
      <c r="Z170" s="16"/>
      <c r="AA170" s="16"/>
      <c r="AB170" s="16"/>
      <c r="AC170" s="16"/>
      <c r="AD170" s="16"/>
      <c r="AE170" s="16"/>
    </row>
    <row r="171" spans="10:34" x14ac:dyDescent="0.5">
      <c r="AA171" s="16"/>
    </row>
    <row r="175" spans="10:34" x14ac:dyDescent="0.5">
      <c r="AF175" s="16"/>
      <c r="AG175" s="16"/>
      <c r="AH175" s="16"/>
    </row>
    <row r="176" spans="10:34" x14ac:dyDescent="0.5">
      <c r="AF176" s="16"/>
      <c r="AG176" s="16"/>
      <c r="AH176" s="16"/>
    </row>
    <row r="177" spans="32:34" x14ac:dyDescent="0.5">
      <c r="AF177" s="16"/>
      <c r="AG177" s="16"/>
      <c r="AH177" s="16"/>
    </row>
    <row r="178" spans="32:34" x14ac:dyDescent="0.5">
      <c r="AF178" s="16"/>
      <c r="AG178" s="16"/>
      <c r="AH178" s="16"/>
    </row>
    <row r="179" spans="32:34" x14ac:dyDescent="0.5">
      <c r="AF179" s="16"/>
      <c r="AG179" s="16"/>
      <c r="AH179" s="16"/>
    </row>
    <row r="180" spans="32:34" x14ac:dyDescent="0.5">
      <c r="AF180" s="16"/>
      <c r="AG180" s="16"/>
      <c r="AH180" s="16"/>
    </row>
    <row r="181" spans="32:34" x14ac:dyDescent="0.5">
      <c r="AF181" s="16"/>
      <c r="AG181" s="16"/>
      <c r="AH181" s="16"/>
    </row>
    <row r="182" spans="32:34" x14ac:dyDescent="0.5">
      <c r="AF182" s="16"/>
      <c r="AG182" s="16"/>
      <c r="AH182" s="16"/>
    </row>
  </sheetData>
  <mergeCells count="2">
    <mergeCell ref="S4:T4"/>
    <mergeCell ref="F4:G4"/>
  </mergeCells>
  <phoneticPr fontId="11" type="noConversion"/>
  <conditionalFormatting sqref="O10:O21">
    <cfRule type="cellIs" dxfId="185" priority="11" operator="lessThan">
      <formula>0</formula>
    </cfRule>
    <cfRule type="cellIs" dxfId="184" priority="12" operator="greaterThan">
      <formula>0</formula>
    </cfRule>
  </conditionalFormatting>
  <conditionalFormatting sqref="Q10:Q21">
    <cfRule type="cellIs" dxfId="183" priority="1" operator="lessThan">
      <formula>0</formula>
    </cfRule>
    <cfRule type="cellIs" dxfId="182" priority="10" operator="greaterThan">
      <formula>0</formula>
    </cfRule>
  </conditionalFormatting>
  <conditionalFormatting sqref="H10:H21">
    <cfRule type="cellIs" dxfId="181" priority="8" operator="lessThan">
      <formula>0</formula>
    </cfRule>
    <cfRule type="cellIs" dxfId="180" priority="9" operator="greaterThan">
      <formula>0</formula>
    </cfRule>
  </conditionalFormatting>
  <conditionalFormatting sqref="F10:F21">
    <cfRule type="cellIs" dxfId="179" priority="6" operator="lessThan">
      <formula>0</formula>
    </cfRule>
    <cfRule type="cellIs" dxfId="178" priority="7" operator="greaterThan">
      <formula>0</formula>
    </cfRule>
  </conditionalFormatting>
  <conditionalFormatting sqref="M10:M21">
    <cfRule type="cellIs" dxfId="177" priority="4" operator="lessThan">
      <formula>100</formula>
    </cfRule>
    <cfRule type="cellIs" dxfId="176" priority="5" operator="greaterThan">
      <formula>100</formula>
    </cfRule>
  </conditionalFormatting>
  <conditionalFormatting sqref="K10:K21">
    <cfRule type="cellIs" dxfId="175" priority="2" operator="lessThan">
      <formula>0</formula>
    </cfRule>
    <cfRule type="cellIs" dxfId="174" priority="3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/>
  <dimension ref="A1:BJ271"/>
  <sheetViews>
    <sheetView defaultGridColor="0" colorId="22" zoomScale="89" zoomScaleNormal="89" workbookViewId="0">
      <selection activeCell="W17" sqref="W17"/>
    </sheetView>
  </sheetViews>
  <sheetFormatPr baseColWidth="10" defaultRowHeight="15" x14ac:dyDescent="0.5"/>
  <cols>
    <col min="1" max="1" width="8.54296875" customWidth="1"/>
    <col min="2" max="2" width="9.54296875" customWidth="1"/>
    <col min="3" max="3" width="9.36328125" customWidth="1"/>
    <col min="4" max="4" width="8.90625" customWidth="1"/>
    <col min="5" max="5" width="7.36328125" customWidth="1"/>
    <col min="6" max="6" width="7.08984375" customWidth="1"/>
    <col min="7" max="7" width="8.08984375" customWidth="1"/>
    <col min="8" max="8" width="7.453125" customWidth="1"/>
    <col min="9" max="9" width="5.81640625" customWidth="1"/>
    <col min="10" max="10" width="6.08984375" customWidth="1"/>
    <col min="11" max="11" width="7.90625" customWidth="1"/>
    <col min="12" max="12" width="5.81640625" style="1" customWidth="1"/>
    <col min="13" max="13" width="10.1796875" customWidth="1"/>
    <col min="14" max="14" width="8.36328125" style="1" customWidth="1"/>
    <col min="15" max="15" width="8.54296875" style="11" customWidth="1"/>
    <col min="16" max="16" width="7.90625" style="1" customWidth="1"/>
    <col min="17" max="17" width="6.90625" style="1" customWidth="1"/>
    <col min="18" max="18" width="8" style="1" customWidth="1"/>
    <col min="19" max="19" width="6.54296875" style="1" customWidth="1"/>
    <col min="20" max="20" width="8.08984375" style="1" customWidth="1"/>
    <col min="21" max="21" width="7" style="1" customWidth="1"/>
    <col min="22" max="22" width="11.08984375" style="1" customWidth="1"/>
    <col min="23" max="23" width="10.54296875" style="1" customWidth="1"/>
    <col min="24" max="24" width="10.08984375" style="1" customWidth="1"/>
    <col min="25" max="25" width="7.90625" style="1" customWidth="1"/>
    <col min="26" max="26" width="7.54296875" style="1" customWidth="1"/>
    <col min="27" max="27" width="12.08984375" style="125" customWidth="1"/>
    <col min="28" max="28" width="13.90625" customWidth="1"/>
    <col min="29" max="30" width="7.90625" customWidth="1"/>
    <col min="31" max="31" width="8.08984375" customWidth="1"/>
    <col min="32" max="32" width="8.54296875" customWidth="1"/>
    <col min="33" max="33" width="8" customWidth="1"/>
    <col min="34" max="34" width="6.453125" customWidth="1"/>
    <col min="35" max="35" width="8.08984375" customWidth="1"/>
    <col min="36" max="36" width="7.54296875" customWidth="1"/>
    <col min="37" max="37" width="8.36328125" customWidth="1"/>
    <col min="38" max="38" width="9.453125" customWidth="1"/>
    <col min="39" max="40" width="8.36328125" customWidth="1"/>
    <col min="41" max="41" width="8.90625" customWidth="1"/>
    <col min="42" max="42" width="8.36328125" customWidth="1"/>
    <col min="43" max="43" width="7.90625" customWidth="1"/>
    <col min="44" max="44" width="8" customWidth="1"/>
    <col min="45" max="46" width="9.90625" customWidth="1"/>
    <col min="47" max="47" width="9.08984375" customWidth="1"/>
    <col min="48" max="48" width="8.36328125" customWidth="1"/>
    <col min="49" max="49" width="8.6328125" customWidth="1"/>
    <col min="50" max="50" width="8.90625" customWidth="1"/>
    <col min="51" max="51" width="8.08984375" customWidth="1"/>
    <col min="52" max="52" width="8.6328125" customWidth="1"/>
    <col min="53" max="54" width="9.90625" customWidth="1"/>
    <col min="55" max="55" width="8.08984375" customWidth="1"/>
    <col min="56" max="56" width="8" customWidth="1"/>
    <col min="57" max="57" width="8.08984375" customWidth="1"/>
    <col min="58" max="58" width="11.08984375" customWidth="1"/>
    <col min="59" max="59" width="7.6328125" customWidth="1"/>
    <col min="60" max="60" width="8.08984375" customWidth="1"/>
    <col min="61" max="61" width="7.90625" customWidth="1"/>
    <col min="62" max="62" width="8.90625" customWidth="1"/>
    <col min="63" max="63" width="6.90625" customWidth="1"/>
    <col min="64" max="64" width="6.6328125" customWidth="1"/>
    <col min="65" max="66" width="8.08984375" customWidth="1"/>
    <col min="67" max="67" width="9.36328125" customWidth="1"/>
    <col min="68" max="68" width="10.08984375" customWidth="1"/>
    <col min="69" max="69" width="10.90625" customWidth="1"/>
    <col min="70" max="73" width="8.08984375" customWidth="1"/>
    <col min="74" max="74" width="8.36328125" customWidth="1"/>
    <col min="75" max="75" width="11.08984375" customWidth="1"/>
    <col min="76" max="76" width="8.08984375" customWidth="1"/>
    <col min="77" max="77" width="6.36328125" customWidth="1"/>
    <col min="78" max="78" width="7.453125" customWidth="1"/>
    <col min="79" max="79" width="7.6328125" customWidth="1"/>
    <col min="80" max="81" width="7.90625" customWidth="1"/>
    <col min="82" max="82" width="8" customWidth="1"/>
    <col min="83" max="83" width="7.6328125" customWidth="1"/>
    <col min="84" max="84" width="7.90625" customWidth="1"/>
    <col min="85" max="85" width="8.08984375" customWidth="1"/>
    <col min="86" max="86" width="7.54296875" customWidth="1"/>
    <col min="87" max="87" width="7.90625" customWidth="1"/>
    <col min="88" max="88" width="7.6328125" customWidth="1"/>
    <col min="89" max="89" width="7.90625" customWidth="1"/>
    <col min="90" max="90" width="7.54296875" customWidth="1"/>
    <col min="91" max="91" width="7.90625" customWidth="1"/>
    <col min="92" max="92" width="9.90625" customWidth="1"/>
    <col min="93" max="93" width="7.08984375" customWidth="1"/>
    <col min="94" max="94" width="8.08984375" customWidth="1"/>
    <col min="95" max="95" width="8.54296875" customWidth="1"/>
    <col min="96" max="96" width="9.90625" customWidth="1"/>
    <col min="97" max="97" width="8.36328125" customWidth="1"/>
    <col min="98" max="98" width="10.54296875" customWidth="1"/>
    <col min="99" max="99" width="7.90625" customWidth="1"/>
    <col min="100" max="100" width="8.08984375" customWidth="1"/>
    <col min="101" max="103" width="9.90625" customWidth="1"/>
    <col min="104" max="104" width="8.36328125" customWidth="1"/>
    <col min="105" max="105" width="8.6328125" customWidth="1"/>
    <col min="106" max="106" width="8.54296875" customWidth="1"/>
    <col min="107" max="107" width="8.6328125" customWidth="1"/>
    <col min="108" max="108" width="8.36328125" customWidth="1"/>
    <col min="109" max="109" width="10.6328125" customWidth="1"/>
    <col min="110" max="110" width="9.90625" customWidth="1"/>
    <col min="111" max="111" width="7.54296875" customWidth="1"/>
    <col min="112" max="112" width="8.54296875" customWidth="1"/>
    <col min="113" max="114" width="7.90625" customWidth="1"/>
    <col min="115" max="117" width="8.36328125" customWidth="1"/>
    <col min="118" max="119" width="8.08984375" customWidth="1"/>
    <col min="120" max="121" width="8.36328125" customWidth="1"/>
    <col min="122" max="122" width="8.54296875" customWidth="1"/>
    <col min="123" max="123" width="8.36328125" customWidth="1"/>
    <col min="124" max="124" width="8.6328125" customWidth="1"/>
    <col min="125" max="126" width="9.90625" customWidth="1"/>
    <col min="127" max="127" width="8.08984375" customWidth="1"/>
    <col min="128" max="128" width="8.54296875" customWidth="1"/>
    <col min="129" max="129" width="7.54296875" customWidth="1"/>
    <col min="130" max="130" width="8.08984375" customWidth="1"/>
    <col min="131" max="131" width="7.90625" customWidth="1"/>
    <col min="132" max="132" width="8.36328125" customWidth="1"/>
    <col min="133" max="133" width="8.08984375" customWidth="1"/>
    <col min="134" max="134" width="9.90625" customWidth="1"/>
    <col min="135" max="135" width="8" customWidth="1"/>
    <col min="136" max="136" width="7.90625" customWidth="1"/>
    <col min="137" max="137" width="8.90625" customWidth="1"/>
    <col min="138" max="138" width="8" customWidth="1"/>
    <col min="139" max="139" width="8.90625" customWidth="1"/>
    <col min="140" max="140" width="7.08984375" customWidth="1"/>
    <col min="141" max="141" width="9" customWidth="1"/>
    <col min="142" max="142" width="8.08984375" customWidth="1"/>
    <col min="143" max="143" width="10.36328125" customWidth="1"/>
    <col min="144" max="145" width="7.90625" customWidth="1"/>
    <col min="146" max="146" width="8.6328125" customWidth="1"/>
    <col min="147" max="147" width="8.90625" customWidth="1"/>
    <col min="148" max="148" width="8.6328125" customWidth="1"/>
    <col min="149" max="150" width="8.08984375" customWidth="1"/>
    <col min="151" max="151" width="7.54296875" customWidth="1"/>
    <col min="152" max="154" width="8.08984375" customWidth="1"/>
    <col min="155" max="155" width="8.6328125" customWidth="1"/>
    <col min="156" max="156" width="7.90625" customWidth="1"/>
    <col min="157" max="158" width="8.08984375" customWidth="1"/>
    <col min="159" max="159" width="7.90625" customWidth="1"/>
    <col min="162" max="162" width="8" customWidth="1"/>
    <col min="163" max="163" width="8.08984375" customWidth="1"/>
    <col min="164" max="164" width="8" customWidth="1"/>
    <col min="165" max="166" width="8.08984375" customWidth="1"/>
    <col min="167" max="169" width="7.90625" customWidth="1"/>
    <col min="170" max="170" width="8.08984375" customWidth="1"/>
    <col min="171" max="173" width="7.90625" customWidth="1"/>
    <col min="174" max="174" width="6.6328125" customWidth="1"/>
    <col min="175" max="175" width="8.36328125" customWidth="1"/>
    <col min="176" max="176" width="8" customWidth="1"/>
  </cols>
  <sheetData>
    <row r="1" spans="12:27" x14ac:dyDescent="0.5">
      <c r="L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2:27" x14ac:dyDescent="0.5">
      <c r="L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2:27" x14ac:dyDescent="0.5">
      <c r="L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2:27" x14ac:dyDescent="0.5">
      <c r="L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12:27" ht="16.5" customHeight="1" x14ac:dyDescent="0.5">
      <c r="L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2:27" x14ac:dyDescent="0.5">
      <c r="L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2:27" x14ac:dyDescent="0.5">
      <c r="L7"/>
      <c r="N7"/>
      <c r="O7"/>
      <c r="P7"/>
      <c r="Q7"/>
      <c r="R7"/>
      <c r="S7"/>
      <c r="T7"/>
      <c r="U7"/>
      <c r="V7"/>
      <c r="W7"/>
      <c r="X7"/>
      <c r="Y7"/>
      <c r="Z7"/>
      <c r="AA7"/>
    </row>
    <row r="8" spans="12:27" x14ac:dyDescent="0.5">
      <c r="L8"/>
      <c r="N8"/>
      <c r="O8"/>
      <c r="P8"/>
      <c r="Q8"/>
      <c r="R8"/>
      <c r="S8"/>
      <c r="T8"/>
      <c r="U8"/>
      <c r="V8"/>
      <c r="W8"/>
      <c r="X8"/>
      <c r="Y8"/>
      <c r="Z8"/>
      <c r="AA8"/>
    </row>
    <row r="9" spans="12:27" x14ac:dyDescent="0.5">
      <c r="L9"/>
      <c r="N9"/>
      <c r="O9"/>
      <c r="P9"/>
      <c r="Q9"/>
      <c r="R9"/>
      <c r="S9"/>
      <c r="T9"/>
      <c r="U9"/>
      <c r="V9"/>
      <c r="W9"/>
      <c r="X9"/>
      <c r="Y9"/>
      <c r="Z9"/>
      <c r="AA9"/>
    </row>
    <row r="10" spans="12:27" x14ac:dyDescent="0.5">
      <c r="L10"/>
      <c r="N10"/>
      <c r="O10"/>
      <c r="P10"/>
      <c r="Q10"/>
      <c r="R10"/>
      <c r="S10"/>
      <c r="T10"/>
      <c r="U10"/>
      <c r="V10"/>
      <c r="W10"/>
      <c r="X10"/>
      <c r="Y10"/>
      <c r="Z10"/>
      <c r="AA10"/>
    </row>
    <row r="11" spans="12:27" x14ac:dyDescent="0.5">
      <c r="L11"/>
      <c r="N11"/>
      <c r="O11"/>
      <c r="P11"/>
      <c r="Q11"/>
      <c r="R11"/>
      <c r="S11"/>
      <c r="T11"/>
      <c r="U11"/>
      <c r="V11"/>
      <c r="W11"/>
      <c r="X11"/>
      <c r="Y11"/>
      <c r="Z11"/>
      <c r="AA11"/>
    </row>
    <row r="12" spans="12:27" x14ac:dyDescent="0.5">
      <c r="L12"/>
      <c r="N12"/>
      <c r="O12"/>
      <c r="P12"/>
      <c r="Q12"/>
      <c r="R12"/>
      <c r="S12"/>
      <c r="T12"/>
      <c r="U12"/>
      <c r="V12"/>
      <c r="W12"/>
      <c r="X12"/>
      <c r="Y12"/>
      <c r="Z12"/>
      <c r="AA12"/>
    </row>
    <row r="13" spans="12:27" x14ac:dyDescent="0.5">
      <c r="L13"/>
      <c r="N13"/>
      <c r="O13"/>
      <c r="P13"/>
      <c r="Q13"/>
      <c r="R13"/>
      <c r="S13"/>
      <c r="T13"/>
      <c r="U13"/>
      <c r="V13"/>
      <c r="W13"/>
      <c r="X13"/>
      <c r="Y13"/>
      <c r="Z13"/>
      <c r="AA13"/>
    </row>
    <row r="14" spans="12:27" x14ac:dyDescent="0.5">
      <c r="L14"/>
      <c r="N14"/>
      <c r="O14"/>
      <c r="P14"/>
      <c r="Q14"/>
      <c r="R14"/>
      <c r="S14"/>
      <c r="T14"/>
      <c r="U14"/>
      <c r="V14"/>
      <c r="W14"/>
      <c r="X14"/>
      <c r="Y14"/>
      <c r="Z14"/>
      <c r="AA14"/>
    </row>
    <row r="15" spans="12:27" x14ac:dyDescent="0.5">
      <c r="L15"/>
      <c r="N15"/>
      <c r="O15"/>
      <c r="P15"/>
      <c r="Q15"/>
      <c r="R15"/>
      <c r="S15"/>
      <c r="T15"/>
      <c r="U15"/>
      <c r="V15"/>
      <c r="W15"/>
      <c r="X15"/>
      <c r="Y15"/>
      <c r="Z15"/>
      <c r="AA15"/>
    </row>
    <row r="16" spans="12:27" x14ac:dyDescent="0.5">
      <c r="L16"/>
      <c r="N16"/>
      <c r="O16"/>
      <c r="P16"/>
      <c r="Q16"/>
      <c r="R16"/>
      <c r="S16"/>
      <c r="T16"/>
      <c r="U16"/>
      <c r="V16"/>
      <c r="W16"/>
      <c r="X16"/>
      <c r="Y16"/>
      <c r="Z16"/>
      <c r="AA16"/>
    </row>
    <row r="17" spans="12:27" x14ac:dyDescent="0.5">
      <c r="L17"/>
      <c r="N17"/>
      <c r="O17"/>
      <c r="P17"/>
      <c r="Q17"/>
      <c r="R17"/>
      <c r="S17"/>
      <c r="T17"/>
      <c r="U17"/>
      <c r="V17"/>
      <c r="W17"/>
      <c r="X17"/>
      <c r="Y17"/>
      <c r="Z17"/>
      <c r="AA17"/>
    </row>
    <row r="18" spans="12:27" x14ac:dyDescent="0.5">
      <c r="L18"/>
      <c r="N18"/>
      <c r="O18"/>
      <c r="P18"/>
      <c r="Q18"/>
      <c r="R18"/>
      <c r="S18"/>
      <c r="T18"/>
      <c r="U18"/>
      <c r="V18"/>
      <c r="W18"/>
      <c r="X18"/>
      <c r="Y18"/>
      <c r="Z18"/>
      <c r="AA18"/>
    </row>
    <row r="19" spans="12:27" x14ac:dyDescent="0.5">
      <c r="L19"/>
      <c r="N19"/>
      <c r="O19"/>
      <c r="P19"/>
      <c r="Q19"/>
      <c r="R19"/>
      <c r="S19"/>
      <c r="T19"/>
      <c r="U19"/>
      <c r="V19"/>
      <c r="W19"/>
      <c r="X19"/>
      <c r="Y19"/>
      <c r="Z19"/>
      <c r="AA19"/>
    </row>
    <row r="20" spans="12:27" x14ac:dyDescent="0.5">
      <c r="L20"/>
      <c r="N20"/>
      <c r="O20"/>
      <c r="P20"/>
      <c r="Q20"/>
      <c r="R20"/>
      <c r="S20"/>
      <c r="T20"/>
      <c r="U20"/>
      <c r="V20"/>
      <c r="W20"/>
      <c r="X20"/>
      <c r="Y20"/>
      <c r="Z20"/>
      <c r="AA20"/>
    </row>
    <row r="21" spans="12:27" x14ac:dyDescent="0.5">
      <c r="L21"/>
      <c r="N21"/>
      <c r="O21"/>
      <c r="P21"/>
      <c r="Q21"/>
      <c r="R21"/>
      <c r="S21"/>
      <c r="T21"/>
      <c r="U21"/>
      <c r="V21"/>
      <c r="W21"/>
      <c r="X21"/>
      <c r="Y21"/>
      <c r="Z21"/>
      <c r="AA21"/>
    </row>
    <row r="22" spans="12:27" x14ac:dyDescent="0.5">
      <c r="L22"/>
      <c r="N22"/>
      <c r="O22"/>
      <c r="P22"/>
      <c r="Q22"/>
      <c r="R22"/>
      <c r="S22"/>
      <c r="T22"/>
      <c r="U22"/>
      <c r="V22"/>
      <c r="W22"/>
      <c r="X22"/>
      <c r="Y22"/>
      <c r="Z22"/>
      <c r="AA22"/>
    </row>
    <row r="23" spans="12:27" x14ac:dyDescent="0.5">
      <c r="L23"/>
      <c r="N23"/>
      <c r="O23"/>
      <c r="P23"/>
      <c r="Q23"/>
      <c r="R23"/>
      <c r="S23"/>
      <c r="T23"/>
      <c r="U23"/>
      <c r="V23"/>
      <c r="W23"/>
      <c r="X23"/>
      <c r="Y23"/>
      <c r="Z23"/>
      <c r="AA23"/>
    </row>
    <row r="24" spans="12:27" x14ac:dyDescent="0.5">
      <c r="L24"/>
      <c r="N24"/>
      <c r="O24"/>
      <c r="P24"/>
      <c r="Q24"/>
      <c r="R24"/>
      <c r="S24"/>
      <c r="T24"/>
      <c r="U24"/>
      <c r="V24"/>
      <c r="W24"/>
      <c r="X24"/>
      <c r="Y24"/>
      <c r="Z24"/>
      <c r="AA24"/>
    </row>
    <row r="25" spans="12:27" x14ac:dyDescent="0.5">
      <c r="L25"/>
      <c r="N25"/>
      <c r="O25"/>
      <c r="P25"/>
      <c r="Q25"/>
      <c r="R25"/>
      <c r="S25"/>
      <c r="T25"/>
      <c r="U25"/>
      <c r="V25"/>
      <c r="W25"/>
      <c r="X25"/>
      <c r="Y25"/>
      <c r="Z25"/>
      <c r="AA25"/>
    </row>
    <row r="26" spans="12:27" x14ac:dyDescent="0.5">
      <c r="L26"/>
      <c r="N26"/>
      <c r="O26"/>
      <c r="P26"/>
      <c r="Q26"/>
      <c r="R26"/>
      <c r="S26"/>
      <c r="T26"/>
      <c r="U26"/>
      <c r="V26"/>
      <c r="W26"/>
      <c r="X26"/>
      <c r="Y26"/>
      <c r="Z26"/>
      <c r="AA26"/>
    </row>
    <row r="27" spans="12:27" x14ac:dyDescent="0.5">
      <c r="L27"/>
      <c r="N27"/>
      <c r="O27"/>
      <c r="P27"/>
      <c r="Q27"/>
      <c r="R27"/>
      <c r="S27"/>
      <c r="T27"/>
      <c r="U27"/>
      <c r="V27"/>
      <c r="W27"/>
      <c r="X27"/>
      <c r="Y27"/>
      <c r="Z27"/>
      <c r="AA27"/>
    </row>
    <row r="28" spans="12:27" x14ac:dyDescent="0.5">
      <c r="L28"/>
      <c r="N28"/>
      <c r="O28"/>
      <c r="P28"/>
      <c r="Q28"/>
      <c r="R28"/>
      <c r="S28"/>
      <c r="T28"/>
      <c r="U28"/>
      <c r="V28"/>
      <c r="W28"/>
      <c r="X28"/>
      <c r="Y28"/>
      <c r="Z28"/>
      <c r="AA28"/>
    </row>
    <row r="29" spans="12:27" x14ac:dyDescent="0.5">
      <c r="L29"/>
      <c r="N29"/>
      <c r="O29"/>
      <c r="P29"/>
      <c r="Q29"/>
      <c r="R29"/>
      <c r="S29"/>
      <c r="T29"/>
      <c r="U29"/>
      <c r="V29"/>
      <c r="W29"/>
      <c r="X29"/>
      <c r="Y29"/>
      <c r="Z29"/>
      <c r="AA29"/>
    </row>
    <row r="30" spans="12:27" x14ac:dyDescent="0.5">
      <c r="L30"/>
      <c r="N30"/>
      <c r="O30"/>
      <c r="P30"/>
      <c r="Q30"/>
      <c r="R30"/>
      <c r="S30"/>
      <c r="T30"/>
      <c r="U30"/>
      <c r="V30"/>
      <c r="W30"/>
      <c r="X30"/>
      <c r="Y30"/>
      <c r="Z30"/>
      <c r="AA30"/>
    </row>
    <row r="31" spans="12:27" x14ac:dyDescent="0.5">
      <c r="L31"/>
      <c r="N31"/>
      <c r="O31"/>
      <c r="P31"/>
      <c r="Q31"/>
      <c r="R31"/>
      <c r="S31"/>
      <c r="T31"/>
      <c r="U31"/>
      <c r="V31"/>
      <c r="W31"/>
      <c r="X31"/>
      <c r="Y31"/>
      <c r="Z31"/>
      <c r="AA31"/>
    </row>
    <row r="32" spans="12:27" x14ac:dyDescent="0.5">
      <c r="L32"/>
      <c r="N32"/>
      <c r="O32"/>
      <c r="P32"/>
      <c r="Q32"/>
      <c r="R32"/>
      <c r="S32"/>
      <c r="T32"/>
      <c r="U32"/>
      <c r="V32"/>
      <c r="W32"/>
      <c r="X32"/>
      <c r="Y32"/>
      <c r="Z32"/>
      <c r="AA32"/>
    </row>
    <row r="33" spans="3:27" x14ac:dyDescent="0.5">
      <c r="L33"/>
      <c r="N33"/>
      <c r="O33"/>
      <c r="P33"/>
      <c r="Q33"/>
      <c r="R33"/>
      <c r="S33"/>
      <c r="T33"/>
      <c r="U33"/>
      <c r="V33"/>
      <c r="W33"/>
      <c r="X33"/>
      <c r="Y33"/>
      <c r="Z33"/>
      <c r="AA33"/>
    </row>
    <row r="34" spans="3:27" x14ac:dyDescent="0.5">
      <c r="L34"/>
      <c r="N34"/>
      <c r="O34"/>
      <c r="P34"/>
      <c r="Q34"/>
      <c r="R34"/>
      <c r="S34"/>
      <c r="T34"/>
      <c r="U34"/>
      <c r="V34"/>
      <c r="W34"/>
      <c r="X34"/>
      <c r="Y34"/>
      <c r="Z34"/>
      <c r="AA34"/>
    </row>
    <row r="35" spans="3:27" x14ac:dyDescent="0.5">
      <c r="L35"/>
      <c r="N35"/>
      <c r="O35"/>
      <c r="P35"/>
      <c r="Q35"/>
      <c r="R35"/>
      <c r="S35"/>
      <c r="T35"/>
      <c r="U35"/>
      <c r="V35"/>
      <c r="W35"/>
      <c r="X35"/>
      <c r="Y35"/>
      <c r="Z35"/>
      <c r="AA35"/>
    </row>
    <row r="36" spans="3:27" x14ac:dyDescent="0.5">
      <c r="L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3:27" x14ac:dyDescent="0.5">
      <c r="L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3:27" x14ac:dyDescent="0.5">
      <c r="L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3:27" x14ac:dyDescent="0.5">
      <c r="L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3:27" x14ac:dyDescent="0.5">
      <c r="L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3:27" x14ac:dyDescent="0.5">
      <c r="L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3:27" x14ac:dyDescent="0.5">
      <c r="L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3:27" x14ac:dyDescent="0.5">
      <c r="C43" s="50"/>
      <c r="L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3:27" x14ac:dyDescent="0.5">
      <c r="C44" s="29"/>
      <c r="L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3:27" x14ac:dyDescent="0.5">
      <c r="C45" s="51"/>
      <c r="L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3:27" x14ac:dyDescent="0.5">
      <c r="C46" s="51"/>
      <c r="L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3:27" x14ac:dyDescent="0.5">
      <c r="C47" s="52"/>
      <c r="L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3:27" x14ac:dyDescent="0.5">
      <c r="C48" s="51"/>
      <c r="L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1:62" x14ac:dyDescent="0.5">
      <c r="C49" s="51"/>
      <c r="L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1:62" x14ac:dyDescent="0.5">
      <c r="C50" s="51"/>
      <c r="L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1:62" x14ac:dyDescent="0.5">
      <c r="L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1:62" x14ac:dyDescent="0.5">
      <c r="L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1:62" x14ac:dyDescent="0.5"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</row>
    <row r="54" spans="1:62" x14ac:dyDescent="0.5">
      <c r="A54" s="50"/>
      <c r="B54" s="50"/>
      <c r="D54" s="50"/>
      <c r="E54" s="50"/>
      <c r="F54" s="6"/>
      <c r="G54" s="4"/>
      <c r="H54" s="4"/>
      <c r="I54" s="4"/>
      <c r="J54" s="4"/>
      <c r="K54" s="4"/>
      <c r="L54" s="4"/>
      <c r="M54" s="4"/>
      <c r="N54" s="4"/>
      <c r="O54" s="4"/>
      <c r="P54" s="3"/>
      <c r="Q54" s="4"/>
      <c r="R54" s="3"/>
      <c r="S54" s="3"/>
      <c r="T54" s="3"/>
      <c r="U54" s="3"/>
      <c r="V54" s="3"/>
      <c r="W54" s="3"/>
      <c r="X54" s="6"/>
      <c r="Y54" s="4"/>
      <c r="Z54" s="4"/>
      <c r="AA54" s="4"/>
      <c r="AB54" s="4"/>
      <c r="AC54" s="4"/>
      <c r="AD54" s="4"/>
      <c r="AE54" s="4"/>
      <c r="AF54" s="4"/>
      <c r="AG54" s="4"/>
      <c r="AH54" s="3"/>
      <c r="AI54" s="4"/>
      <c r="AJ54" s="3"/>
      <c r="AK54" s="3"/>
      <c r="AL54" s="3"/>
      <c r="AM54" s="3"/>
      <c r="AN54" s="3"/>
      <c r="AO54" s="3"/>
      <c r="AP54" s="6"/>
      <c r="AQ54" s="4"/>
      <c r="AR54" s="4"/>
      <c r="AS54" s="4"/>
      <c r="AT54" s="4"/>
      <c r="AU54" s="4"/>
      <c r="AV54" s="4"/>
      <c r="AW54" s="4"/>
      <c r="AX54" s="4"/>
      <c r="AY54" s="4"/>
      <c r="AZ54" s="3"/>
      <c r="BA54" s="4"/>
      <c r="BB54" s="3"/>
      <c r="BC54" s="3"/>
      <c r="BD54" s="3"/>
      <c r="BE54" s="3"/>
      <c r="BF54" s="3"/>
      <c r="BG54" s="3"/>
      <c r="BH54" s="3"/>
      <c r="BI54" s="3"/>
      <c r="BJ54" s="3"/>
    </row>
    <row r="55" spans="1:62" x14ac:dyDescent="0.5">
      <c r="A55" s="29"/>
      <c r="B55" s="29"/>
      <c r="D55" s="29"/>
      <c r="E55" s="29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3"/>
      <c r="BI55" s="3"/>
      <c r="BJ55" s="3"/>
    </row>
    <row r="56" spans="1:62" s="2" customFormat="1" x14ac:dyDescent="0.5">
      <c r="A56" s="51"/>
      <c r="B56" s="51"/>
      <c r="C56"/>
      <c r="D56" s="51"/>
      <c r="E56" s="51"/>
      <c r="F56" s="53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53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53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4"/>
      <c r="BI56" s="4"/>
      <c r="BJ56" s="4"/>
    </row>
    <row r="57" spans="1:62" s="20" customFormat="1" x14ac:dyDescent="0.5">
      <c r="A57" s="51"/>
      <c r="B57" s="51"/>
      <c r="C57"/>
      <c r="D57" s="51"/>
      <c r="E57" s="51"/>
      <c r="F57" s="43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43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43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5"/>
      <c r="BI57" s="5"/>
      <c r="BJ57" s="5"/>
    </row>
    <row r="58" spans="1:62" s="2" customFormat="1" x14ac:dyDescent="0.5">
      <c r="A58" s="52"/>
      <c r="B58" s="52"/>
      <c r="C58"/>
      <c r="D58" s="52"/>
      <c r="E58" s="52"/>
      <c r="F58" s="6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6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6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4"/>
      <c r="BI58" s="4"/>
      <c r="BJ58" s="4"/>
    </row>
    <row r="59" spans="1:62" s="20" customFormat="1" x14ac:dyDescent="0.5">
      <c r="A59" s="51"/>
      <c r="B59" s="51"/>
      <c r="C59"/>
      <c r="D59" s="51"/>
      <c r="E59" s="51"/>
      <c r="F59" s="6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6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6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5"/>
      <c r="BI59" s="5"/>
      <c r="BJ59" s="5"/>
    </row>
    <row r="60" spans="1:62" s="20" customFormat="1" x14ac:dyDescent="0.5">
      <c r="A60" s="51"/>
      <c r="B60" s="51"/>
      <c r="C60"/>
      <c r="D60" s="51"/>
      <c r="E60" s="51"/>
      <c r="F60" s="6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6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6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5"/>
      <c r="BI60" s="5"/>
      <c r="BJ60" s="5"/>
    </row>
    <row r="61" spans="1:62" s="20" customFormat="1" x14ac:dyDescent="0.5">
      <c r="A61" s="51"/>
      <c r="B61" s="51"/>
      <c r="C61"/>
      <c r="D61" s="51"/>
      <c r="E61" s="51"/>
      <c r="F61" s="43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6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6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5"/>
      <c r="BI61" s="5"/>
      <c r="BJ61" s="5"/>
    </row>
    <row r="62" spans="1:62" x14ac:dyDescent="0.5"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</row>
    <row r="63" spans="1:62" x14ac:dyDescent="0.5"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</row>
    <row r="64" spans="1:62" x14ac:dyDescent="0.5">
      <c r="L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12:27" x14ac:dyDescent="0.5">
      <c r="L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12:27" x14ac:dyDescent="0.5">
      <c r="L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12:27" x14ac:dyDescent="0.5">
      <c r="L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12:27" x14ac:dyDescent="0.5">
      <c r="L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12:27" x14ac:dyDescent="0.5">
      <c r="L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12:27" x14ac:dyDescent="0.5">
      <c r="L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12:27" x14ac:dyDescent="0.5">
      <c r="L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12:27" x14ac:dyDescent="0.5">
      <c r="L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12:27" x14ac:dyDescent="0.5">
      <c r="L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12:27" x14ac:dyDescent="0.5">
      <c r="L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12:27" x14ac:dyDescent="0.5">
      <c r="L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12:27" x14ac:dyDescent="0.5">
      <c r="L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12:27" x14ac:dyDescent="0.5">
      <c r="L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12:27" x14ac:dyDescent="0.5">
      <c r="L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12:27" x14ac:dyDescent="0.5">
      <c r="L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12:27" x14ac:dyDescent="0.5">
      <c r="L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1:10" x14ac:dyDescent="0.5">
      <c r="H81" s="16"/>
      <c r="I81" s="16"/>
      <c r="J81" s="16"/>
    </row>
    <row r="82" spans="1:10" x14ac:dyDescent="0.5">
      <c r="H82" s="16"/>
      <c r="I82" s="16"/>
      <c r="J82" s="16"/>
    </row>
    <row r="83" spans="1:10" x14ac:dyDescent="0.5">
      <c r="A83" s="16"/>
      <c r="B83" s="16"/>
      <c r="D83" s="16"/>
      <c r="E83" s="16"/>
      <c r="F83" s="16"/>
      <c r="G83" s="16"/>
      <c r="H83" s="16"/>
      <c r="I83" s="16"/>
      <c r="J83" s="16"/>
    </row>
    <row r="84" spans="1:10" x14ac:dyDescent="0.5">
      <c r="A84" s="16"/>
      <c r="B84" s="16"/>
      <c r="C84" s="16"/>
      <c r="D84" s="16"/>
      <c r="E84" s="16"/>
      <c r="F84" s="16"/>
      <c r="G84" s="16"/>
      <c r="H84" s="16"/>
      <c r="I84" s="16"/>
      <c r="J84" s="16"/>
    </row>
    <row r="85" spans="1:10" x14ac:dyDescent="0.5">
      <c r="A85" s="16"/>
      <c r="B85" s="16"/>
      <c r="C85" s="16"/>
      <c r="D85" s="16"/>
      <c r="E85" s="16"/>
      <c r="F85" s="16"/>
      <c r="G85" s="16"/>
    </row>
    <row r="86" spans="1:10" x14ac:dyDescent="0.5">
      <c r="A86" s="16"/>
      <c r="B86" s="16"/>
      <c r="C86" s="16"/>
      <c r="D86" s="16"/>
      <c r="E86" s="16"/>
      <c r="F86" s="16"/>
      <c r="G86" s="16"/>
    </row>
    <row r="87" spans="1:10" x14ac:dyDescent="0.5">
      <c r="A87" s="16"/>
      <c r="B87" s="16"/>
      <c r="C87" s="16"/>
      <c r="D87" s="16"/>
      <c r="E87" s="16"/>
      <c r="F87" s="16"/>
      <c r="G87" s="16"/>
    </row>
    <row r="88" spans="1:10" x14ac:dyDescent="0.5">
      <c r="A88" s="16"/>
      <c r="B88" s="16"/>
      <c r="C88" s="16"/>
      <c r="D88" s="16"/>
      <c r="E88" s="16"/>
      <c r="F88" s="16"/>
      <c r="G88" s="16"/>
    </row>
    <row r="89" spans="1:10" x14ac:dyDescent="0.5">
      <c r="A89" s="16"/>
      <c r="B89" s="16"/>
      <c r="C89" s="16"/>
      <c r="D89" s="16"/>
      <c r="E89" s="16"/>
      <c r="F89" s="16"/>
      <c r="G89" s="16"/>
    </row>
    <row r="90" spans="1:10" x14ac:dyDescent="0.5">
      <c r="A90" s="16"/>
      <c r="B90" s="16"/>
      <c r="C90" s="16"/>
      <c r="D90" s="16"/>
      <c r="E90" s="16"/>
      <c r="F90" s="16"/>
      <c r="G90" s="16"/>
    </row>
    <row r="91" spans="1:10" x14ac:dyDescent="0.5">
      <c r="C91" s="16"/>
    </row>
    <row r="95" spans="1:10" x14ac:dyDescent="0.5">
      <c r="H95" s="16"/>
      <c r="I95" s="16"/>
      <c r="J95" s="16"/>
    </row>
    <row r="96" spans="1:10" x14ac:dyDescent="0.5">
      <c r="H96" s="16"/>
      <c r="I96" s="16"/>
      <c r="J96" s="16"/>
    </row>
    <row r="97" spans="1:10" x14ac:dyDescent="0.5">
      <c r="H97" s="16"/>
      <c r="I97" s="16"/>
      <c r="J97" s="16"/>
    </row>
    <row r="98" spans="1:10" x14ac:dyDescent="0.5">
      <c r="H98" s="16"/>
      <c r="I98" s="16"/>
      <c r="J98" s="16"/>
    </row>
    <row r="99" spans="1:10" x14ac:dyDescent="0.5">
      <c r="H99" s="16"/>
      <c r="I99" s="16"/>
      <c r="J99" s="16"/>
    </row>
    <row r="100" spans="1:10" x14ac:dyDescent="0.5">
      <c r="H100" s="16"/>
      <c r="I100" s="16"/>
      <c r="J100" s="16"/>
    </row>
    <row r="101" spans="1:10" x14ac:dyDescent="0.5">
      <c r="A101" s="16"/>
      <c r="B101" s="16"/>
      <c r="D101" s="16"/>
      <c r="E101" s="16"/>
      <c r="F101" s="16"/>
      <c r="G101" s="16"/>
      <c r="H101" s="16"/>
      <c r="I101" s="16"/>
      <c r="J101" s="16"/>
    </row>
    <row r="102" spans="1:10" x14ac:dyDescent="0.5">
      <c r="A102" s="16"/>
      <c r="B102" s="16"/>
      <c r="C102" s="16"/>
      <c r="D102" s="16"/>
      <c r="E102" s="16"/>
      <c r="F102" s="16"/>
      <c r="G102" s="16"/>
      <c r="H102" s="16"/>
      <c r="I102" s="16"/>
      <c r="J102" s="16"/>
    </row>
    <row r="103" spans="1:10" x14ac:dyDescent="0.5">
      <c r="A103" s="16"/>
      <c r="B103" s="16"/>
      <c r="C103" s="16"/>
      <c r="D103" s="16"/>
      <c r="E103" s="16"/>
      <c r="F103" s="16"/>
      <c r="G103" s="16"/>
    </row>
    <row r="104" spans="1:10" x14ac:dyDescent="0.5">
      <c r="A104" s="16"/>
      <c r="B104" s="16"/>
      <c r="C104" s="16"/>
      <c r="D104" s="16"/>
      <c r="E104" s="16"/>
      <c r="F104" s="16"/>
      <c r="G104" s="16"/>
    </row>
    <row r="105" spans="1:10" x14ac:dyDescent="0.5">
      <c r="A105" s="16"/>
      <c r="B105" s="16"/>
      <c r="C105" s="16"/>
      <c r="D105" s="16"/>
      <c r="E105" s="16"/>
      <c r="F105" s="16"/>
      <c r="G105" s="16"/>
    </row>
    <row r="106" spans="1:10" x14ac:dyDescent="0.5">
      <c r="A106" s="16"/>
      <c r="B106" s="16"/>
      <c r="C106" s="16"/>
      <c r="D106" s="16"/>
      <c r="E106" s="16"/>
      <c r="F106" s="16"/>
      <c r="G106" s="16"/>
    </row>
    <row r="107" spans="1:10" x14ac:dyDescent="0.5">
      <c r="A107" s="16"/>
      <c r="B107" s="16"/>
      <c r="C107" s="16"/>
      <c r="D107" s="16"/>
      <c r="E107" s="16"/>
      <c r="F107" s="16"/>
      <c r="G107" s="16"/>
    </row>
    <row r="108" spans="1:10" x14ac:dyDescent="0.5">
      <c r="A108" s="16"/>
      <c r="B108" s="16"/>
      <c r="C108" s="16"/>
      <c r="D108" s="16"/>
      <c r="E108" s="16"/>
      <c r="F108" s="16"/>
      <c r="G108" s="16"/>
    </row>
    <row r="109" spans="1:10" x14ac:dyDescent="0.5">
      <c r="C109" s="16"/>
    </row>
    <row r="113" spans="1:10" x14ac:dyDescent="0.5">
      <c r="H113" s="16"/>
      <c r="I113" s="16"/>
      <c r="J113" s="16"/>
    </row>
    <row r="114" spans="1:10" x14ac:dyDescent="0.5">
      <c r="H114" s="16"/>
      <c r="I114" s="16"/>
      <c r="J114" s="16"/>
    </row>
    <row r="115" spans="1:10" x14ac:dyDescent="0.5">
      <c r="H115" s="16"/>
      <c r="I115" s="16"/>
      <c r="J115" s="16"/>
    </row>
    <row r="116" spans="1:10" x14ac:dyDescent="0.5">
      <c r="H116" s="16"/>
      <c r="I116" s="16"/>
      <c r="J116" s="16"/>
    </row>
    <row r="117" spans="1:10" x14ac:dyDescent="0.5">
      <c r="H117" s="16"/>
      <c r="I117" s="16"/>
      <c r="J117" s="16"/>
    </row>
    <row r="118" spans="1:10" x14ac:dyDescent="0.5">
      <c r="H118" s="16"/>
      <c r="I118" s="16"/>
      <c r="J118" s="16"/>
    </row>
    <row r="119" spans="1:10" x14ac:dyDescent="0.5">
      <c r="A119" s="16"/>
      <c r="B119" s="16"/>
      <c r="D119" s="16"/>
      <c r="E119" s="16"/>
      <c r="F119" s="16"/>
      <c r="G119" s="16"/>
      <c r="H119" s="16"/>
      <c r="I119" s="16"/>
      <c r="J119" s="16"/>
    </row>
    <row r="120" spans="1:10" x14ac:dyDescent="0.5">
      <c r="A120" s="16"/>
      <c r="B120" s="16"/>
      <c r="C120" s="16"/>
      <c r="D120" s="16"/>
      <c r="E120" s="16"/>
      <c r="F120" s="16"/>
      <c r="G120" s="16"/>
      <c r="H120" s="16"/>
      <c r="I120" s="16"/>
      <c r="J120" s="16"/>
    </row>
    <row r="121" spans="1:10" x14ac:dyDescent="0.5">
      <c r="A121" s="16"/>
      <c r="B121" s="16"/>
      <c r="C121" s="16"/>
      <c r="D121" s="16"/>
      <c r="E121" s="16"/>
      <c r="F121" s="16"/>
      <c r="G121" s="16"/>
    </row>
    <row r="122" spans="1:10" x14ac:dyDescent="0.5">
      <c r="A122" s="16"/>
      <c r="B122" s="16"/>
      <c r="C122" s="16"/>
      <c r="D122" s="16"/>
      <c r="E122" s="16"/>
      <c r="F122" s="16"/>
      <c r="G122" s="16"/>
    </row>
    <row r="123" spans="1:10" x14ac:dyDescent="0.5">
      <c r="A123" s="16"/>
      <c r="B123" s="16"/>
      <c r="C123" s="16"/>
      <c r="D123" s="16"/>
      <c r="E123" s="16"/>
      <c r="F123" s="16"/>
      <c r="G123" s="16"/>
    </row>
    <row r="124" spans="1:10" x14ac:dyDescent="0.5">
      <c r="A124" s="16"/>
      <c r="B124" s="16"/>
      <c r="C124" s="16"/>
      <c r="D124" s="16"/>
      <c r="E124" s="16"/>
      <c r="F124" s="16"/>
      <c r="G124" s="16"/>
    </row>
    <row r="125" spans="1:10" x14ac:dyDescent="0.5">
      <c r="A125" s="16"/>
      <c r="B125" s="16"/>
      <c r="C125" s="16"/>
      <c r="D125" s="16"/>
      <c r="E125" s="16"/>
      <c r="F125" s="16"/>
      <c r="G125" s="16"/>
    </row>
    <row r="126" spans="1:10" x14ac:dyDescent="0.5">
      <c r="A126" s="16"/>
      <c r="B126" s="16"/>
      <c r="C126" s="16"/>
      <c r="D126" s="16"/>
      <c r="E126" s="16"/>
      <c r="F126" s="16"/>
      <c r="G126" s="16"/>
    </row>
    <row r="127" spans="1:10" x14ac:dyDescent="0.5">
      <c r="C127" s="16"/>
    </row>
    <row r="131" spans="8:10" x14ac:dyDescent="0.5">
      <c r="H131" s="16"/>
      <c r="I131" s="16"/>
      <c r="J131" s="16"/>
    </row>
    <row r="132" spans="8:10" x14ac:dyDescent="0.5">
      <c r="H132" s="16"/>
      <c r="I132" s="16"/>
      <c r="J132" s="16"/>
    </row>
    <row r="133" spans="8:10" x14ac:dyDescent="0.5">
      <c r="H133" s="16"/>
      <c r="I133" s="16"/>
      <c r="J133" s="16"/>
    </row>
    <row r="134" spans="8:10" x14ac:dyDescent="0.5">
      <c r="H134" s="16"/>
      <c r="I134" s="16"/>
      <c r="J134" s="16"/>
    </row>
    <row r="135" spans="8:10" x14ac:dyDescent="0.5">
      <c r="H135" s="16"/>
      <c r="I135" s="16"/>
      <c r="J135" s="16"/>
    </row>
    <row r="136" spans="8:10" x14ac:dyDescent="0.5">
      <c r="H136" s="16"/>
      <c r="I136" s="16"/>
      <c r="J136" s="16"/>
    </row>
    <row r="137" spans="8:10" x14ac:dyDescent="0.5">
      <c r="H137" s="16"/>
      <c r="I137" s="16"/>
      <c r="J137" s="16"/>
    </row>
    <row r="138" spans="8:10" x14ac:dyDescent="0.5">
      <c r="H138" s="16"/>
      <c r="I138" s="16"/>
      <c r="J138" s="16"/>
    </row>
    <row r="271" spans="23:23" x14ac:dyDescent="0.5">
      <c r="W271" s="309" t="s">
        <v>578</v>
      </c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/>
  <dimension ref="A1:BF1204"/>
  <sheetViews>
    <sheetView defaultGridColor="0" colorId="22" zoomScale="96" zoomScaleNormal="96" workbookViewId="0">
      <pane xSplit="6" ySplit="9" topLeftCell="G45" activePane="bottomRight" state="frozen"/>
      <selection pane="topRight" activeCell="G1" sqref="G1"/>
      <selection pane="bottomLeft" activeCell="A10" sqref="A10"/>
      <selection pane="bottomRight" activeCell="X45" sqref="X45"/>
    </sheetView>
  </sheetViews>
  <sheetFormatPr baseColWidth="10" defaultColWidth="9.90625" defaultRowHeight="15" x14ac:dyDescent="0.5"/>
  <cols>
    <col min="1" max="1" width="2.54296875" customWidth="1"/>
    <col min="2" max="2" width="5.36328125" customWidth="1"/>
    <col min="3" max="3" width="4.6328125" customWidth="1"/>
    <col min="4" max="4" width="7" customWidth="1"/>
    <col min="5" max="5" width="4.54296875" customWidth="1"/>
    <col min="6" max="6" width="6.90625" customWidth="1"/>
    <col min="7" max="7" width="5.90625" customWidth="1"/>
    <col min="8" max="8" width="5.90625" style="125" customWidth="1"/>
    <col min="9" max="9" width="7" style="125" customWidth="1"/>
    <col min="10" max="10" width="6.36328125" customWidth="1"/>
    <col min="11" max="11" width="1" customWidth="1"/>
    <col min="12" max="12" width="7.08984375" customWidth="1"/>
    <col min="13" max="13" width="6.1796875" customWidth="1"/>
    <col min="14" max="14" width="6.1796875" style="125" customWidth="1"/>
    <col min="15" max="15" width="4.90625" style="125" customWidth="1"/>
    <col min="16" max="16" width="6.36328125" customWidth="1"/>
    <col min="17" max="17" width="6.54296875" customWidth="1"/>
    <col min="18" max="18" width="8" style="11" customWidth="1"/>
    <col min="19" max="19" width="6.36328125" style="11" customWidth="1"/>
    <col min="20" max="20" width="7.04296875" customWidth="1"/>
    <col min="21" max="21" width="7.453125" customWidth="1"/>
    <col min="22" max="22" width="7.54296875" style="125" customWidth="1"/>
    <col min="23" max="26" width="7.90625" customWidth="1"/>
    <col min="27" max="27" width="8" customWidth="1"/>
    <col min="28" max="28" width="8.08984375" customWidth="1"/>
    <col min="29" max="29" width="8" customWidth="1"/>
    <col min="30" max="30" width="8.453125" customWidth="1"/>
    <col min="31" max="31" width="8.08984375" customWidth="1"/>
    <col min="32" max="32" width="7.90625" customWidth="1"/>
    <col min="33" max="33" width="6.1796875" customWidth="1"/>
    <col min="34" max="34" width="6.453125" customWidth="1"/>
    <col min="35" max="35" width="7.6328125" customWidth="1"/>
    <col min="36" max="36" width="7.90625" style="11" customWidth="1"/>
    <col min="37" max="37" width="6.453125" style="11" customWidth="1"/>
    <col min="38" max="38" width="7.90625" style="11" customWidth="1"/>
    <col min="39" max="39" width="7.90625" customWidth="1"/>
    <col min="40" max="40" width="6.6328125" customWidth="1"/>
    <col min="41" max="42" width="7.90625" customWidth="1"/>
    <col min="43" max="43" width="6" customWidth="1"/>
    <col min="44" max="44" width="7.08984375" customWidth="1"/>
    <col min="45" max="46" width="7.453125" customWidth="1"/>
    <col min="47" max="47" width="10.36328125" style="125" customWidth="1"/>
    <col min="48" max="49" width="7.90625" customWidth="1"/>
    <col min="50" max="50" width="10.1796875" style="132" customWidth="1"/>
    <col min="51" max="51" width="7.81640625" style="132" customWidth="1"/>
    <col min="52" max="55" width="17.08984375" customWidth="1"/>
  </cols>
  <sheetData>
    <row r="1" spans="1:58" ht="20.100000000000001" x14ac:dyDescent="0.7">
      <c r="A1" s="31"/>
      <c r="B1" s="31"/>
      <c r="C1" s="31"/>
      <c r="D1" s="31"/>
      <c r="E1" s="31"/>
      <c r="F1" s="31"/>
      <c r="G1" s="31"/>
      <c r="H1" s="129"/>
      <c r="I1" s="129"/>
      <c r="J1" s="31"/>
      <c r="K1" s="31"/>
      <c r="L1" s="31"/>
      <c r="M1" s="31"/>
      <c r="N1" s="129"/>
      <c r="O1" s="129"/>
      <c r="P1" s="31"/>
      <c r="Q1" s="31"/>
      <c r="R1" s="92"/>
      <c r="S1" s="92"/>
      <c r="T1" s="31"/>
      <c r="U1" s="31"/>
      <c r="V1" s="129"/>
      <c r="W1" s="31"/>
      <c r="X1" s="72"/>
      <c r="Y1" s="3"/>
      <c r="Z1" s="4"/>
      <c r="AA1" s="3"/>
      <c r="AJ1"/>
      <c r="AK1"/>
      <c r="AL1"/>
      <c r="AU1"/>
      <c r="AX1"/>
      <c r="AY1"/>
      <c r="BC1" s="3"/>
      <c r="BD1" s="3"/>
    </row>
    <row r="2" spans="1:58" s="192" customFormat="1" ht="32.4" x14ac:dyDescent="1">
      <c r="A2" s="244"/>
      <c r="B2" s="244"/>
      <c r="C2" s="157" t="s">
        <v>379</v>
      </c>
      <c r="D2" s="244"/>
      <c r="E2" s="244"/>
      <c r="F2" s="244"/>
      <c r="G2" s="244"/>
      <c r="H2" s="245"/>
      <c r="I2" s="245"/>
      <c r="J2" s="244"/>
      <c r="K2" s="244"/>
      <c r="L2" s="244"/>
      <c r="M2" s="244"/>
      <c r="N2" s="245"/>
      <c r="O2" s="245"/>
      <c r="P2" s="157"/>
      <c r="Q2" s="157"/>
      <c r="R2" s="370" t="str">
        <f>+År!B3</f>
        <v>VAK GRIS</v>
      </c>
      <c r="S2" s="367"/>
      <c r="T2" s="367"/>
      <c r="U2" s="246"/>
      <c r="V2" s="245"/>
      <c r="W2" s="244"/>
      <c r="X2" s="72"/>
      <c r="Y2" s="3"/>
      <c r="Z2" s="216"/>
      <c r="AA2" s="216"/>
      <c r="AB2" s="247"/>
      <c r="AC2" s="247"/>
      <c r="BE2" s="247"/>
      <c r="BF2" s="247"/>
    </row>
    <row r="3" spans="1:58" ht="21.75" customHeight="1" x14ac:dyDescent="1">
      <c r="A3" s="31"/>
      <c r="B3" s="31"/>
      <c r="C3" s="157"/>
      <c r="D3" s="31"/>
      <c r="E3" s="31"/>
      <c r="F3" s="31"/>
      <c r="G3" s="31"/>
      <c r="H3" s="129"/>
      <c r="I3" s="129"/>
      <c r="J3" s="31"/>
      <c r="K3" s="31"/>
      <c r="L3" s="31"/>
      <c r="M3" s="31"/>
      <c r="N3" s="129"/>
      <c r="O3" s="129"/>
      <c r="P3" s="31"/>
      <c r="Q3" s="31"/>
      <c r="R3" s="92"/>
      <c r="S3" s="92"/>
      <c r="T3" s="31"/>
      <c r="U3" s="31"/>
      <c r="V3" s="129"/>
      <c r="W3" s="31"/>
      <c r="X3" s="72"/>
      <c r="Y3" s="3"/>
      <c r="Z3" s="4"/>
      <c r="AA3" s="3"/>
      <c r="AJ3"/>
      <c r="AK3"/>
      <c r="AL3"/>
      <c r="AU3"/>
      <c r="AX3"/>
      <c r="AY3"/>
      <c r="BC3" s="3"/>
      <c r="BD3" s="3"/>
    </row>
    <row r="4" spans="1:58" ht="25.2" x14ac:dyDescent="0.85">
      <c r="A4" s="31"/>
      <c r="B4" s="31"/>
      <c r="C4" s="31"/>
      <c r="D4" s="70"/>
      <c r="E4" s="71"/>
      <c r="F4" s="184"/>
      <c r="G4" s="71"/>
      <c r="H4" s="80"/>
      <c r="I4" s="70" t="s">
        <v>377</v>
      </c>
      <c r="J4" s="70"/>
      <c r="K4" s="70"/>
      <c r="L4" s="30">
        <f>+År!M3</f>
        <v>52</v>
      </c>
      <c r="M4" s="31"/>
      <c r="N4" s="129"/>
      <c r="O4" s="184" t="s">
        <v>378</v>
      </c>
      <c r="P4" s="71"/>
      <c r="Q4" s="71"/>
      <c r="R4" s="368">
        <f>SUM(F10:F61)</f>
        <v>28805</v>
      </c>
      <c r="S4" s="369"/>
      <c r="T4" s="92"/>
      <c r="U4" s="92"/>
      <c r="V4" s="129"/>
      <c r="W4" s="31"/>
      <c r="X4" s="72"/>
      <c r="Y4" s="3"/>
      <c r="Z4" s="72"/>
      <c r="AA4" s="3"/>
      <c r="AB4" s="3"/>
      <c r="AJ4"/>
      <c r="AK4"/>
      <c r="AL4"/>
      <c r="AU4"/>
      <c r="AX4"/>
      <c r="AY4"/>
    </row>
    <row r="5" spans="1:58" ht="16.5" customHeight="1" x14ac:dyDescent="0.85">
      <c r="A5" s="31"/>
      <c r="B5" s="31"/>
      <c r="C5" s="31"/>
      <c r="D5" s="70"/>
      <c r="E5" s="71"/>
      <c r="F5" s="184"/>
      <c r="G5" s="71"/>
      <c r="H5" s="80"/>
      <c r="I5" s="80"/>
      <c r="J5" s="70"/>
      <c r="K5" s="70"/>
      <c r="L5" s="70"/>
      <c r="M5" s="31"/>
      <c r="N5" s="268"/>
      <c r="O5" s="268"/>
      <c r="P5" s="70"/>
      <c r="Q5" s="70"/>
      <c r="R5" s="92"/>
      <c r="S5" s="92"/>
      <c r="T5" s="31"/>
      <c r="U5" s="31"/>
      <c r="V5" s="268"/>
      <c r="W5" s="31"/>
      <c r="X5" s="72"/>
      <c r="Y5" s="3"/>
      <c r="Z5" s="3"/>
      <c r="AJ5"/>
      <c r="AK5"/>
      <c r="AL5"/>
      <c r="AU5"/>
      <c r="AX5"/>
      <c r="AY5"/>
    </row>
    <row r="6" spans="1:58" x14ac:dyDescent="0.5">
      <c r="A6" s="31"/>
      <c r="B6" s="31"/>
      <c r="C6" s="31"/>
      <c r="D6" s="31"/>
      <c r="E6" s="31"/>
      <c r="F6" s="31"/>
      <c r="G6" s="31"/>
      <c r="H6" s="129"/>
      <c r="I6" s="263" t="s">
        <v>364</v>
      </c>
      <c r="J6" s="31"/>
      <c r="K6" s="31"/>
      <c r="L6" s="31"/>
      <c r="M6" s="31"/>
      <c r="N6" s="129"/>
      <c r="O6" s="129"/>
      <c r="P6" s="31"/>
      <c r="Q6" s="31"/>
      <c r="R6" s="93" t="s">
        <v>477</v>
      </c>
      <c r="S6" s="93" t="s">
        <v>3</v>
      </c>
      <c r="T6" s="31"/>
      <c r="U6" s="31"/>
      <c r="V6" s="129"/>
      <c r="W6" s="31"/>
      <c r="X6" s="4"/>
      <c r="Y6" s="4"/>
      <c r="Z6" s="4"/>
      <c r="AA6" s="3"/>
      <c r="AJ6"/>
      <c r="AK6"/>
      <c r="AL6"/>
      <c r="AU6"/>
      <c r="AX6"/>
      <c r="AY6"/>
      <c r="BC6" s="3"/>
      <c r="BD6" s="3"/>
    </row>
    <row r="7" spans="1:58" ht="20.100000000000001" x14ac:dyDescent="0.7">
      <c r="A7" s="31"/>
      <c r="B7" s="31"/>
      <c r="C7" s="31"/>
      <c r="D7" s="49" t="s">
        <v>3</v>
      </c>
      <c r="E7" s="93"/>
      <c r="F7" s="93"/>
      <c r="G7" s="93"/>
      <c r="H7" s="121" t="s">
        <v>3</v>
      </c>
      <c r="I7" s="121" t="s">
        <v>11</v>
      </c>
      <c r="J7" s="93" t="s">
        <v>3</v>
      </c>
      <c r="K7" s="93"/>
      <c r="L7" s="49"/>
      <c r="M7" s="49"/>
      <c r="N7" s="121" t="s">
        <v>17</v>
      </c>
      <c r="O7" s="121"/>
      <c r="P7" s="49" t="s">
        <v>397</v>
      </c>
      <c r="Q7" s="49" t="s">
        <v>2</v>
      </c>
      <c r="R7" s="93" t="s">
        <v>478</v>
      </c>
      <c r="S7" s="93" t="s">
        <v>11</v>
      </c>
      <c r="T7" s="121"/>
      <c r="U7" s="49"/>
      <c r="V7" s="121" t="s">
        <v>17</v>
      </c>
      <c r="W7" s="31"/>
      <c r="X7" s="4"/>
      <c r="Y7" s="72"/>
      <c r="Z7" s="3"/>
      <c r="AA7" s="3"/>
      <c r="AJ7"/>
      <c r="AK7"/>
      <c r="AL7"/>
      <c r="AU7"/>
      <c r="AX7"/>
      <c r="AY7"/>
    </row>
    <row r="8" spans="1:58" x14ac:dyDescent="0.5">
      <c r="A8" s="31"/>
      <c r="B8" s="49"/>
      <c r="C8" s="49" t="s">
        <v>458</v>
      </c>
      <c r="D8" s="49" t="s">
        <v>439</v>
      </c>
      <c r="E8" s="135"/>
      <c r="F8" s="93" t="s">
        <v>3</v>
      </c>
      <c r="G8" s="135"/>
      <c r="H8" s="121" t="s">
        <v>465</v>
      </c>
      <c r="I8" s="121" t="s">
        <v>490</v>
      </c>
      <c r="J8" s="93" t="s">
        <v>403</v>
      </c>
      <c r="K8" s="93"/>
      <c r="L8" s="49" t="s">
        <v>17</v>
      </c>
      <c r="M8" s="135"/>
      <c r="N8" s="121" t="s">
        <v>401</v>
      </c>
      <c r="O8" s="138"/>
      <c r="P8" s="49" t="s">
        <v>401</v>
      </c>
      <c r="Q8" s="49" t="s">
        <v>397</v>
      </c>
      <c r="R8" s="93" t="s">
        <v>462</v>
      </c>
      <c r="S8" s="93" t="s">
        <v>443</v>
      </c>
      <c r="T8" s="121" t="s">
        <v>449</v>
      </c>
      <c r="U8" s="49" t="s">
        <v>17</v>
      </c>
      <c r="V8" s="121" t="s">
        <v>401</v>
      </c>
      <c r="W8" s="31"/>
      <c r="X8" s="4"/>
      <c r="Y8" s="4"/>
      <c r="Z8" s="4"/>
      <c r="AA8" s="3"/>
      <c r="AJ8"/>
      <c r="AK8"/>
      <c r="AL8"/>
      <c r="AU8"/>
      <c r="AX8"/>
      <c r="AY8"/>
    </row>
    <row r="9" spans="1:58" x14ac:dyDescent="0.5">
      <c r="A9" s="31"/>
      <c r="B9" s="49" t="s">
        <v>62</v>
      </c>
      <c r="C9" s="49" t="s">
        <v>459</v>
      </c>
      <c r="D9" s="49" t="s">
        <v>440</v>
      </c>
      <c r="E9" s="135" t="s">
        <v>445</v>
      </c>
      <c r="F9" s="93" t="s">
        <v>11</v>
      </c>
      <c r="G9" s="135" t="s">
        <v>445</v>
      </c>
      <c r="H9" s="121" t="s">
        <v>466</v>
      </c>
      <c r="I9" s="121" t="s">
        <v>491</v>
      </c>
      <c r="J9" s="93" t="s">
        <v>395</v>
      </c>
      <c r="K9" s="93"/>
      <c r="L9" s="49" t="s">
        <v>395</v>
      </c>
      <c r="M9" s="135" t="s">
        <v>445</v>
      </c>
      <c r="N9" s="121" t="s">
        <v>398</v>
      </c>
      <c r="O9" s="138" t="s">
        <v>445</v>
      </c>
      <c r="P9" s="49" t="s">
        <v>398</v>
      </c>
      <c r="Q9" s="49" t="s">
        <v>399</v>
      </c>
      <c r="R9" s="93" t="s">
        <v>395</v>
      </c>
      <c r="S9" s="93" t="s">
        <v>474</v>
      </c>
      <c r="T9" s="121" t="s">
        <v>450</v>
      </c>
      <c r="U9" s="49" t="s">
        <v>29</v>
      </c>
      <c r="V9" s="121" t="s">
        <v>404</v>
      </c>
      <c r="W9" s="31"/>
      <c r="X9" s="3"/>
      <c r="Y9" s="3"/>
      <c r="Z9" s="3"/>
      <c r="AA9" s="3"/>
      <c r="AJ9"/>
      <c r="AK9"/>
      <c r="AL9"/>
      <c r="AU9"/>
      <c r="AX9"/>
      <c r="AY9"/>
    </row>
    <row r="10" spans="1:58" x14ac:dyDescent="0.5">
      <c r="A10" s="31"/>
      <c r="B10" s="117">
        <f>+'Ark1'!C145</f>
        <v>2022</v>
      </c>
      <c r="C10" s="117">
        <f>+'Ark1'!E145</f>
        <v>1</v>
      </c>
      <c r="D10" s="117">
        <f>+IF('Ark1'!Q145=0,"",'Ark1'!Q145)</f>
        <v>29</v>
      </c>
      <c r="E10" s="118">
        <f t="shared" ref="E10:E20" si="0">+D10-D63</f>
        <v>-2</v>
      </c>
      <c r="F10" s="118">
        <f>+'Ark1'!R145</f>
        <v>1002</v>
      </c>
      <c r="G10" s="118">
        <f t="shared" ref="G10:G20" si="1">+F10-F63</f>
        <v>63</v>
      </c>
      <c r="H10" s="130">
        <f>+'Ark1'!AA145</f>
        <v>3.4785627495226508</v>
      </c>
      <c r="I10" s="118">
        <f t="shared" ref="I10:I20" si="2">IF(F10&lt;&gt;0,100*F10/F63,"")</f>
        <v>106.70926517571885</v>
      </c>
      <c r="J10" s="118">
        <f>+'Ark1'!S145</f>
        <v>1002</v>
      </c>
      <c r="K10" s="93"/>
      <c r="L10" s="119">
        <f>+IF(F10=0,"",'Ark1'!U145)</f>
        <v>60.420159680638719</v>
      </c>
      <c r="M10" s="119">
        <f t="shared" ref="M10:M20" si="3">+L10-L63</f>
        <v>8.4696421852775927E-2</v>
      </c>
      <c r="N10" s="130">
        <f>+'Ark1'!W145</f>
        <v>88.577335329341281</v>
      </c>
      <c r="O10" s="130">
        <f t="shared" ref="O10:O20" si="4">+N10-N63</f>
        <v>0.54676024946915902</v>
      </c>
      <c r="P10" s="119">
        <f>+'Ark1'!X145</f>
        <v>11.806559477339311</v>
      </c>
      <c r="Q10" s="119">
        <f>+'Ark1'!Y145</f>
        <v>2.4026168315344121</v>
      </c>
      <c r="R10" s="118">
        <f>+IF('Ark1'!Z145=0,"",'Ark1'!Z145)</f>
        <v>-31.266868112080033</v>
      </c>
      <c r="S10" s="118">
        <f t="shared" ref="S10:S20" si="5">+IF(F10=0,"",F10/D10)</f>
        <v>34.551724137931032</v>
      </c>
      <c r="T10" s="118">
        <f t="shared" ref="T10:T20" si="6">+(F10*N10)/1000</f>
        <v>88.754489999999961</v>
      </c>
      <c r="U10" s="119">
        <f>+'Ark1'!T145</f>
        <v>15.997005988023952</v>
      </c>
      <c r="V10" s="130">
        <f>+'Ark1'!V145</f>
        <v>95.966777171550646</v>
      </c>
      <c r="W10" s="31"/>
      <c r="AE10" s="11">
        <f>+År!U19</f>
        <v>553.94230769230774</v>
      </c>
      <c r="AJ10"/>
      <c r="AK10"/>
      <c r="AL10"/>
      <c r="AU10"/>
      <c r="AX10"/>
      <c r="AY10"/>
    </row>
    <row r="11" spans="1:58" x14ac:dyDescent="0.5">
      <c r="A11" s="31"/>
      <c r="B11" s="117">
        <f>+'Ark1'!C146</f>
        <v>2022</v>
      </c>
      <c r="C11" s="117">
        <f>+'Ark1'!E146</f>
        <v>2</v>
      </c>
      <c r="D11" s="117">
        <f>+IF('Ark1'!Q146=0,"",'Ark1'!Q146)</f>
        <v>21</v>
      </c>
      <c r="E11" s="118">
        <f t="shared" si="0"/>
        <v>-2</v>
      </c>
      <c r="F11" s="118">
        <f>+'Ark1'!R146</f>
        <v>559</v>
      </c>
      <c r="G11" s="118">
        <f t="shared" si="1"/>
        <v>36</v>
      </c>
      <c r="H11" s="130">
        <f>+'Ark1'!AA146</f>
        <v>1.940635306370422</v>
      </c>
      <c r="I11" s="118">
        <f t="shared" si="2"/>
        <v>106.88336520076481</v>
      </c>
      <c r="J11" s="118">
        <f>+'Ark1'!S146</f>
        <v>559</v>
      </c>
      <c r="K11" s="93"/>
      <c r="L11" s="119">
        <f>+IF(F11=0,"",'Ark1'!U146)</f>
        <v>60.465116279069761</v>
      </c>
      <c r="M11" s="119">
        <f t="shared" si="3"/>
        <v>-0.62474987771801693</v>
      </c>
      <c r="N11" s="130">
        <f>+'Ark1'!W146</f>
        <v>87.896779964221778</v>
      </c>
      <c r="O11" s="130">
        <f t="shared" si="4"/>
        <v>-0.97857376426772191</v>
      </c>
      <c r="P11" s="119">
        <f>+'Ark1'!X146</f>
        <v>9.2885293104576991</v>
      </c>
      <c r="Q11" s="119">
        <f>+'Ark1'!Y146</f>
        <v>2.5772743459820595</v>
      </c>
      <c r="R11" s="118">
        <f>+IF('Ark1'!Z146=0,"",'Ark1'!Z146)</f>
        <v>-35.335976168306743</v>
      </c>
      <c r="S11" s="118">
        <f t="shared" si="5"/>
        <v>26.61904761904762</v>
      </c>
      <c r="T11" s="118">
        <f t="shared" si="6"/>
        <v>49.134299999999975</v>
      </c>
      <c r="U11" s="119">
        <f>+'Ark1'!T146</f>
        <v>16.012522361359572</v>
      </c>
      <c r="V11" s="130">
        <f>+'Ark1'!V146</f>
        <v>95.229447415191643</v>
      </c>
      <c r="W11" s="31"/>
      <c r="AE11" s="11">
        <f>+AE10</f>
        <v>553.94230769230774</v>
      </c>
      <c r="AJ11"/>
      <c r="AK11"/>
      <c r="AL11"/>
      <c r="AU11"/>
      <c r="AX11"/>
      <c r="AY11"/>
    </row>
    <row r="12" spans="1:58" x14ac:dyDescent="0.5">
      <c r="A12" s="31"/>
      <c r="B12" s="117">
        <f>+'Ark1'!C147</f>
        <v>2022</v>
      </c>
      <c r="C12" s="117">
        <f>+'Ark1'!E147</f>
        <v>3</v>
      </c>
      <c r="D12" s="117">
        <f>+IF('Ark1'!Q147=0,"",'Ark1'!Q147)</f>
        <v>19</v>
      </c>
      <c r="E12" s="118">
        <f t="shared" si="0"/>
        <v>-9</v>
      </c>
      <c r="F12" s="118">
        <f>+'Ark1'!R147</f>
        <v>460</v>
      </c>
      <c r="G12" s="118">
        <f t="shared" si="1"/>
        <v>-378</v>
      </c>
      <c r="H12" s="130">
        <f>+'Ark1'!AA147</f>
        <v>1.596944974830758</v>
      </c>
      <c r="I12" s="118">
        <f t="shared" si="2"/>
        <v>54.892601431980907</v>
      </c>
      <c r="J12" s="118">
        <f>+'Ark1'!S147</f>
        <v>459</v>
      </c>
      <c r="K12" s="93"/>
      <c r="L12" s="119">
        <f>+IF(F12=0,"",'Ark1'!U147)</f>
        <v>60.718954248366003</v>
      </c>
      <c r="M12" s="119">
        <f t="shared" si="3"/>
        <v>-0.61994789960538554</v>
      </c>
      <c r="N12" s="130">
        <f>+'Ark1'!W147</f>
        <v>85.147058823529406</v>
      </c>
      <c r="O12" s="130">
        <f t="shared" si="4"/>
        <v>-1.8669100098307467E-2</v>
      </c>
      <c r="P12" s="119">
        <f>+'Ark1'!X147</f>
        <v>9.1525230790922887</v>
      </c>
      <c r="Q12" s="119">
        <f>+'Ark1'!Y147</f>
        <v>2.3135223868612602</v>
      </c>
      <c r="R12" s="118">
        <f>+IF('Ark1'!Z147=0,"",'Ark1'!Z147)</f>
        <v>-37.277315991709173</v>
      </c>
      <c r="S12" s="118">
        <f t="shared" si="5"/>
        <v>24.210526315789473</v>
      </c>
      <c r="T12" s="118">
        <f t="shared" si="6"/>
        <v>39.167647058823526</v>
      </c>
      <c r="U12" s="119">
        <f>+'Ark1'!T147</f>
        <v>16.089130434782604</v>
      </c>
      <c r="V12" s="130">
        <f>+'Ark1'!V147</f>
        <v>92.343334348305362</v>
      </c>
      <c r="W12" s="31"/>
      <c r="AE12" s="11">
        <f t="shared" ref="AE12:AE61" si="7">+AE11</f>
        <v>553.94230769230774</v>
      </c>
      <c r="AJ12"/>
      <c r="AK12"/>
      <c r="AL12"/>
      <c r="AU12"/>
      <c r="AX12"/>
      <c r="AY12"/>
    </row>
    <row r="13" spans="1:58" x14ac:dyDescent="0.5">
      <c r="A13" s="31"/>
      <c r="B13" s="117">
        <f>+'Ark1'!C148</f>
        <v>2022</v>
      </c>
      <c r="C13" s="117">
        <f>+'Ark1'!E148</f>
        <v>4</v>
      </c>
      <c r="D13" s="117">
        <f>+IF('Ark1'!Q148=0,"",'Ark1'!Q148)</f>
        <v>24</v>
      </c>
      <c r="E13" s="118">
        <f t="shared" si="0"/>
        <v>0</v>
      </c>
      <c r="F13" s="118">
        <f>+'Ark1'!R148</f>
        <v>798</v>
      </c>
      <c r="G13" s="118">
        <f t="shared" si="1"/>
        <v>400</v>
      </c>
      <c r="H13" s="130">
        <f>+'Ark1'!AA148</f>
        <v>2.770352369380316</v>
      </c>
      <c r="I13" s="118">
        <f t="shared" si="2"/>
        <v>200.50251256281408</v>
      </c>
      <c r="J13" s="118">
        <f>+'Ark1'!S148</f>
        <v>798</v>
      </c>
      <c r="K13" s="93"/>
      <c r="L13" s="119">
        <f>+IF(F13=0,"",'Ark1'!U148)</f>
        <v>61.061403508771953</v>
      </c>
      <c r="M13" s="119">
        <f t="shared" si="3"/>
        <v>-0.32146802775196903</v>
      </c>
      <c r="N13" s="130">
        <f>+'Ark1'!W148</f>
        <v>81.897117794486221</v>
      </c>
      <c r="O13" s="130">
        <f t="shared" si="4"/>
        <v>-4.8944439183601247</v>
      </c>
      <c r="P13" s="119">
        <f>+'Ark1'!X148</f>
        <v>9.8396468859796382</v>
      </c>
      <c r="Q13" s="119">
        <f>+'Ark1'!Y148</f>
        <v>2.2078667813975188</v>
      </c>
      <c r="R13" s="118">
        <f>+IF('Ark1'!Z148=0,"",'Ark1'!Z148)</f>
        <v>-46.354642783690032</v>
      </c>
      <c r="S13" s="118">
        <f t="shared" si="5"/>
        <v>33.25</v>
      </c>
      <c r="T13" s="118">
        <f t="shared" si="6"/>
        <v>65.353899999999996</v>
      </c>
      <c r="U13" s="119">
        <f>+'Ark1'!T148</f>
        <v>16.323308270676691</v>
      </c>
      <c r="V13" s="130">
        <f>+'Ark1'!V148</f>
        <v>88.729271716669743</v>
      </c>
      <c r="W13" s="31"/>
      <c r="AE13" s="11">
        <f t="shared" si="7"/>
        <v>553.94230769230774</v>
      </c>
      <c r="AJ13"/>
      <c r="AK13"/>
      <c r="AL13"/>
      <c r="AU13"/>
      <c r="AX13"/>
      <c r="AY13"/>
    </row>
    <row r="14" spans="1:58" x14ac:dyDescent="0.5">
      <c r="A14" s="31"/>
      <c r="B14" s="117">
        <f>+'Ark1'!C149</f>
        <v>2022</v>
      </c>
      <c r="C14" s="117">
        <f>+'Ark1'!E149</f>
        <v>5</v>
      </c>
      <c r="D14" s="117">
        <f>+IF('Ark1'!Q149=0,"",'Ark1'!Q149)</f>
        <v>19</v>
      </c>
      <c r="E14" s="118">
        <f t="shared" si="0"/>
        <v>-5</v>
      </c>
      <c r="F14" s="118">
        <f>+'Ark1'!R149</f>
        <v>419</v>
      </c>
      <c r="G14" s="118">
        <f t="shared" si="1"/>
        <v>-77</v>
      </c>
      <c r="H14" s="130">
        <f>+'Ark1'!AA149</f>
        <v>1.4546085749001905</v>
      </c>
      <c r="I14" s="118">
        <f t="shared" si="2"/>
        <v>84.475806451612897</v>
      </c>
      <c r="J14" s="118">
        <f>+'Ark1'!S149</f>
        <v>419</v>
      </c>
      <c r="K14" s="93"/>
      <c r="L14" s="119">
        <f>+IF(F14=0,"",'Ark1'!U149)</f>
        <v>61.133651551312639</v>
      </c>
      <c r="M14" s="119">
        <f t="shared" si="3"/>
        <v>-0.17078393255833646</v>
      </c>
      <c r="N14" s="130">
        <f>+'Ark1'!W149</f>
        <v>86.031980906921277</v>
      </c>
      <c r="O14" s="130">
        <f t="shared" si="4"/>
        <v>-0.91807957694969389</v>
      </c>
      <c r="P14" s="119">
        <f>+'Ark1'!X149</f>
        <v>9.4795510925411026</v>
      </c>
      <c r="Q14" s="119">
        <f>+'Ark1'!Y149</f>
        <v>2.1252631526667249</v>
      </c>
      <c r="R14" s="118">
        <f>+IF('Ark1'!Z149=0,"",'Ark1'!Z149)</f>
        <v>-26.538142849961076</v>
      </c>
      <c r="S14" s="118">
        <f t="shared" si="5"/>
        <v>22.05263157894737</v>
      </c>
      <c r="T14" s="118">
        <f t="shared" si="6"/>
        <v>36.047400000000017</v>
      </c>
      <c r="U14" s="119">
        <f>+'Ark1'!T149</f>
        <v>16.377088305489256</v>
      </c>
      <c r="V14" s="130">
        <f>+'Ark1'!V149</f>
        <v>93.20908007250398</v>
      </c>
      <c r="W14" s="31"/>
      <c r="AE14" s="11">
        <f t="shared" si="7"/>
        <v>553.94230769230774</v>
      </c>
      <c r="AJ14"/>
      <c r="AK14"/>
      <c r="AL14"/>
      <c r="AU14"/>
      <c r="AX14"/>
      <c r="AY14"/>
    </row>
    <row r="15" spans="1:58" x14ac:dyDescent="0.5">
      <c r="A15" s="31"/>
      <c r="B15" s="117">
        <f>+'Ark1'!C150</f>
        <v>2022</v>
      </c>
      <c r="C15" s="117">
        <f>+'Ark1'!E150</f>
        <v>6</v>
      </c>
      <c r="D15" s="117">
        <f>+IF('Ark1'!Q150=0,"",'Ark1'!Q150)</f>
        <v>25</v>
      </c>
      <c r="E15" s="118">
        <f t="shared" si="0"/>
        <v>6</v>
      </c>
      <c r="F15" s="118">
        <f>+'Ark1'!R150</f>
        <v>739</v>
      </c>
      <c r="G15" s="118">
        <f t="shared" si="1"/>
        <v>555</v>
      </c>
      <c r="H15" s="130">
        <f>+'Ark1'!AA150</f>
        <v>2.565526818260718</v>
      </c>
      <c r="I15" s="118">
        <f t="shared" si="2"/>
        <v>401.63043478260869</v>
      </c>
      <c r="J15" s="118">
        <f>+'Ark1'!S150</f>
        <v>739</v>
      </c>
      <c r="K15" s="93"/>
      <c r="L15" s="119">
        <f>+IF(F15=0,"",'Ark1'!U150)</f>
        <v>61.266576454668481</v>
      </c>
      <c r="M15" s="119">
        <f t="shared" si="3"/>
        <v>0.27744601988587192</v>
      </c>
      <c r="N15" s="130">
        <f>+'Ark1'!W150</f>
        <v>84.075507442489794</v>
      </c>
      <c r="O15" s="130">
        <f t="shared" si="4"/>
        <v>-4.2310686444667027</v>
      </c>
      <c r="P15" s="119">
        <f>+'Ark1'!X150</f>
        <v>10.851774527643263</v>
      </c>
      <c r="Q15" s="119">
        <f>+'Ark1'!Y150</f>
        <v>2.3255026777528167</v>
      </c>
      <c r="R15" s="118">
        <f>+IF('Ark1'!Z150=0,"",'Ark1'!Z150)</f>
        <v>-28.362356493435552</v>
      </c>
      <c r="S15" s="118">
        <f t="shared" si="5"/>
        <v>29.56</v>
      </c>
      <c r="T15" s="118">
        <f t="shared" si="6"/>
        <v>62.131799999999956</v>
      </c>
      <c r="U15" s="119">
        <f>+'Ark1'!T150</f>
        <v>16.378890392422196</v>
      </c>
      <c r="V15" s="130">
        <f>+'Ark1'!V150</f>
        <v>91.089390511906686</v>
      </c>
      <c r="W15" s="31"/>
      <c r="AE15" s="11">
        <f t="shared" si="7"/>
        <v>553.94230769230774</v>
      </c>
      <c r="AJ15"/>
      <c r="AK15"/>
      <c r="AL15"/>
      <c r="AU15"/>
      <c r="AX15"/>
      <c r="AY15"/>
    </row>
    <row r="16" spans="1:58" x14ac:dyDescent="0.5">
      <c r="A16" s="31"/>
      <c r="B16" s="117">
        <f>+'Ark1'!C151</f>
        <v>2022</v>
      </c>
      <c r="C16" s="117">
        <f>+'Ark1'!E151</f>
        <v>7</v>
      </c>
      <c r="D16" s="117">
        <f>+IF('Ark1'!Q151=0,"",'Ark1'!Q151)</f>
        <v>18</v>
      </c>
      <c r="E16" s="118">
        <f t="shared" si="0"/>
        <v>-4</v>
      </c>
      <c r="F16" s="118">
        <f>+'Ark1'!R151</f>
        <v>426</v>
      </c>
      <c r="G16" s="118">
        <f t="shared" si="1"/>
        <v>-72</v>
      </c>
      <c r="H16" s="130">
        <f>+'Ark1'!AA151</f>
        <v>1.4789099114737023</v>
      </c>
      <c r="I16" s="118">
        <f t="shared" si="2"/>
        <v>85.5421686746988</v>
      </c>
      <c r="J16" s="118">
        <f>+'Ark1'!S151</f>
        <v>426</v>
      </c>
      <c r="K16" s="93"/>
      <c r="L16" s="119">
        <f>+IF(F16=0,"",'Ark1'!U151)</f>
        <v>60.626760563380245</v>
      </c>
      <c r="M16" s="119">
        <f t="shared" si="3"/>
        <v>-0.13026754906956484</v>
      </c>
      <c r="N16" s="130">
        <f>+'Ark1'!W151</f>
        <v>87.651643192488251</v>
      </c>
      <c r="O16" s="130">
        <f t="shared" si="4"/>
        <v>5.4102576503195081</v>
      </c>
      <c r="P16" s="119">
        <f>+'Ark1'!X151</f>
        <v>8.9417289200281633</v>
      </c>
      <c r="Q16" s="119">
        <f>+'Ark1'!Y151</f>
        <v>2.2949500232765638</v>
      </c>
      <c r="R16" s="118">
        <f>+IF('Ark1'!Z151=0,"",'Ark1'!Z151)</f>
        <v>-25.636263159471675</v>
      </c>
      <c r="S16" s="118">
        <f t="shared" si="5"/>
        <v>23.666666666666668</v>
      </c>
      <c r="T16" s="118">
        <f t="shared" si="6"/>
        <v>37.339599999999997</v>
      </c>
      <c r="U16" s="119">
        <f>+'Ark1'!T151</f>
        <v>16.084507042253517</v>
      </c>
      <c r="V16" s="130">
        <f>+'Ark1'!V151</f>
        <v>94.963860446899545</v>
      </c>
      <c r="W16" s="31"/>
      <c r="AE16" s="11">
        <f t="shared" si="7"/>
        <v>553.94230769230774</v>
      </c>
      <c r="AJ16"/>
      <c r="AK16"/>
      <c r="AL16"/>
      <c r="AU16"/>
      <c r="AX16"/>
      <c r="AY16"/>
    </row>
    <row r="17" spans="1:51" x14ac:dyDescent="0.5">
      <c r="A17" s="31"/>
      <c r="B17" s="117">
        <f>+'Ark1'!C152</f>
        <v>2022</v>
      </c>
      <c r="C17" s="117">
        <f>+'Ark1'!E152</f>
        <v>8</v>
      </c>
      <c r="D17" s="117">
        <f>+IF('Ark1'!Q152=0,"",'Ark1'!Q152)</f>
        <v>25</v>
      </c>
      <c r="E17" s="118">
        <f t="shared" si="0"/>
        <v>6</v>
      </c>
      <c r="F17" s="118">
        <f>+'Ark1'!R152</f>
        <v>759</v>
      </c>
      <c r="G17" s="118">
        <f t="shared" si="1"/>
        <v>73</v>
      </c>
      <c r="H17" s="130">
        <f>+'Ark1'!AA152</f>
        <v>2.6349592084707516</v>
      </c>
      <c r="I17" s="118">
        <f t="shared" si="2"/>
        <v>110.64139941690962</v>
      </c>
      <c r="J17" s="118">
        <f>+'Ark1'!S152</f>
        <v>759</v>
      </c>
      <c r="K17" s="93"/>
      <c r="L17" s="119">
        <f>+IF(F17=0,"",'Ark1'!U152)</f>
        <v>60.865612648221351</v>
      </c>
      <c r="M17" s="119">
        <f t="shared" si="3"/>
        <v>-0.27432904274074588</v>
      </c>
      <c r="N17" s="130">
        <f>+'Ark1'!W152</f>
        <v>87.302766798419057</v>
      </c>
      <c r="O17" s="130">
        <f t="shared" si="4"/>
        <v>0.63616329987675613</v>
      </c>
      <c r="P17" s="119">
        <f>+'Ark1'!X152</f>
        <v>9.8321234281483161</v>
      </c>
      <c r="Q17" s="119">
        <f>+'Ark1'!Y152</f>
        <v>2.4279587142171266</v>
      </c>
      <c r="R17" s="118">
        <f>+IF('Ark1'!Z152=0,"",'Ark1'!Z152)</f>
        <v>-23.56562414301786</v>
      </c>
      <c r="S17" s="118">
        <f t="shared" si="5"/>
        <v>30.36</v>
      </c>
      <c r="T17" s="118">
        <f t="shared" si="6"/>
        <v>66.262800000000055</v>
      </c>
      <c r="U17" s="119">
        <f>+'Ark1'!T152</f>
        <v>16.22529644268775</v>
      </c>
      <c r="V17" s="130">
        <f>+'Ark1'!V152</f>
        <v>94.585879521580708</v>
      </c>
      <c r="W17" s="31"/>
      <c r="AE17" s="11">
        <f t="shared" si="7"/>
        <v>553.94230769230774</v>
      </c>
      <c r="AJ17"/>
      <c r="AK17"/>
      <c r="AL17"/>
      <c r="AU17"/>
      <c r="AX17"/>
      <c r="AY17"/>
    </row>
    <row r="18" spans="1:51" x14ac:dyDescent="0.5">
      <c r="A18" s="31"/>
      <c r="B18" s="117">
        <f>+'Ark1'!C153</f>
        <v>2022</v>
      </c>
      <c r="C18" s="117">
        <f>+'Ark1'!E153</f>
        <v>9</v>
      </c>
      <c r="D18" s="117">
        <f>+IF('Ark1'!Q153=0,"",'Ark1'!Q153)</f>
        <v>19</v>
      </c>
      <c r="E18" s="118">
        <f t="shared" si="0"/>
        <v>-2</v>
      </c>
      <c r="F18" s="118">
        <f>+'Ark1'!R153</f>
        <v>531</v>
      </c>
      <c r="G18" s="118">
        <f t="shared" si="1"/>
        <v>28</v>
      </c>
      <c r="H18" s="130">
        <f>+'Ark1'!AA153</f>
        <v>1.8434299600763755</v>
      </c>
      <c r="I18" s="118">
        <f t="shared" si="2"/>
        <v>105.56660039761431</v>
      </c>
      <c r="J18" s="118">
        <f>+'Ark1'!S153</f>
        <v>531</v>
      </c>
      <c r="K18" s="93"/>
      <c r="L18" s="119">
        <f>+IF(F18=0,"",'Ark1'!U153)</f>
        <v>60.932203389830512</v>
      </c>
      <c r="M18" s="119">
        <f t="shared" si="3"/>
        <v>-0.64234929406611485</v>
      </c>
      <c r="N18" s="130">
        <f>+'Ark1'!W153</f>
        <v>84.625800376647803</v>
      </c>
      <c r="O18" s="130">
        <f t="shared" si="4"/>
        <v>-1.7556509155987214</v>
      </c>
      <c r="P18" s="119">
        <f>+'Ark1'!X153</f>
        <v>10.567519127855538</v>
      </c>
      <c r="Q18" s="119">
        <f>+'Ark1'!Y153</f>
        <v>2.367211412612694</v>
      </c>
      <c r="R18" s="118">
        <f>+IF('Ark1'!Z153=0,"",'Ark1'!Z153)</f>
        <v>-52.529064483963367</v>
      </c>
      <c r="S18" s="118">
        <f t="shared" si="5"/>
        <v>27.94736842105263</v>
      </c>
      <c r="T18" s="118">
        <f t="shared" si="6"/>
        <v>44.936299999999981</v>
      </c>
      <c r="U18" s="119">
        <f>+'Ark1'!T153</f>
        <v>16.237288135593221</v>
      </c>
      <c r="V18" s="130">
        <f>+'Ark1'!V153</f>
        <v>91.685590873941308</v>
      </c>
      <c r="W18" s="31"/>
      <c r="AE18" s="11">
        <f t="shared" si="7"/>
        <v>553.94230769230774</v>
      </c>
      <c r="AJ18"/>
      <c r="AK18"/>
      <c r="AL18"/>
      <c r="AU18"/>
      <c r="AX18"/>
      <c r="AY18"/>
    </row>
    <row r="19" spans="1:51" x14ac:dyDescent="0.5">
      <c r="A19" s="31"/>
      <c r="B19" s="117">
        <f>+'Ark1'!C154</f>
        <v>2022</v>
      </c>
      <c r="C19" s="117">
        <f>+'Ark1'!E154</f>
        <v>10</v>
      </c>
      <c r="D19" s="117">
        <f>+IF('Ark1'!Q154=0,"",'Ark1'!Q154)</f>
        <v>23</v>
      </c>
      <c r="E19" s="118">
        <f t="shared" si="0"/>
        <v>1</v>
      </c>
      <c r="F19" s="118">
        <f>+'Ark1'!R154</f>
        <v>440</v>
      </c>
      <c r="G19" s="118">
        <f t="shared" si="1"/>
        <v>-55</v>
      </c>
      <c r="H19" s="130">
        <f>+'Ark1'!AA154</f>
        <v>1.5275125846207258</v>
      </c>
      <c r="I19" s="118">
        <f t="shared" si="2"/>
        <v>88.888888888888886</v>
      </c>
      <c r="J19" s="118">
        <f>+'Ark1'!S154</f>
        <v>440</v>
      </c>
      <c r="K19" s="93"/>
      <c r="L19" s="119">
        <f>+IF(F19=0,"",'Ark1'!U154)</f>
        <v>61.38181818181819</v>
      </c>
      <c r="M19" s="119">
        <f t="shared" si="3"/>
        <v>-2.2222222222232801E-2</v>
      </c>
      <c r="N19" s="130">
        <f>+'Ark1'!W154</f>
        <v>81.420454545454589</v>
      </c>
      <c r="O19" s="130">
        <f t="shared" si="4"/>
        <v>-3.5141919191918873</v>
      </c>
      <c r="P19" s="119">
        <f>+'Ark1'!X154</f>
        <v>9.5766472484190821</v>
      </c>
      <c r="Q19" s="119">
        <f>+'Ark1'!Y154</f>
        <v>2.1029495225075565</v>
      </c>
      <c r="R19" s="118">
        <f>+IF('Ark1'!Z154=0,"",'Ark1'!Z154)</f>
        <v>-40.151628149193193</v>
      </c>
      <c r="S19" s="118">
        <f t="shared" si="5"/>
        <v>19.130434782608695</v>
      </c>
      <c r="T19" s="118">
        <f t="shared" si="6"/>
        <v>35.825000000000024</v>
      </c>
      <c r="U19" s="119">
        <f>+'Ark1'!T154</f>
        <v>16.461363636363636</v>
      </c>
      <c r="V19" s="130">
        <f>+'Ark1'!V154</f>
        <v>88.212843494533601</v>
      </c>
      <c r="W19" s="31"/>
      <c r="AE19" s="11">
        <f t="shared" si="7"/>
        <v>553.94230769230774</v>
      </c>
      <c r="AJ19"/>
      <c r="AK19"/>
      <c r="AL19"/>
      <c r="AU19"/>
      <c r="AX19"/>
      <c r="AY19"/>
    </row>
    <row r="20" spans="1:51" x14ac:dyDescent="0.5">
      <c r="A20" s="31"/>
      <c r="B20" s="117">
        <f>+'Ark1'!C155</f>
        <v>2022</v>
      </c>
      <c r="C20" s="117">
        <f>+'Ark1'!E155</f>
        <v>11</v>
      </c>
      <c r="D20" s="117">
        <f>+IF('Ark1'!Q155=0,"",'Ark1'!Q155)</f>
        <v>22</v>
      </c>
      <c r="E20" s="118">
        <f t="shared" si="0"/>
        <v>-7</v>
      </c>
      <c r="F20" s="118">
        <f>+'Ark1'!R155</f>
        <v>549</v>
      </c>
      <c r="G20" s="118">
        <f t="shared" si="1"/>
        <v>-30</v>
      </c>
      <c r="H20" s="130">
        <f>+'Ark1'!AA155</f>
        <v>1.9059191112654057</v>
      </c>
      <c r="I20" s="118">
        <f t="shared" si="2"/>
        <v>94.818652849740928</v>
      </c>
      <c r="J20" s="118">
        <f>+'Ark1'!S155</f>
        <v>549</v>
      </c>
      <c r="K20" s="93"/>
      <c r="L20" s="119">
        <f>+IF(F20=0,"",'Ark1'!U155)</f>
        <v>60.956284153005477</v>
      </c>
      <c r="M20" s="119">
        <f t="shared" si="3"/>
        <v>-0.5601234463036846</v>
      </c>
      <c r="N20" s="130">
        <f>+'Ark1'!W155</f>
        <v>85.081420765027389</v>
      </c>
      <c r="O20" s="130">
        <f t="shared" si="4"/>
        <v>9.3234236529980308E-2</v>
      </c>
      <c r="P20" s="119">
        <f>+'Ark1'!X155</f>
        <v>9.4843837223847025</v>
      </c>
      <c r="Q20" s="119">
        <f>+'Ark1'!Y155</f>
        <v>2.2205165301355714</v>
      </c>
      <c r="R20" s="118">
        <f>+IF('Ark1'!Z155=0,"",'Ark1'!Z155)</f>
        <v>-50.243144573121853</v>
      </c>
      <c r="S20" s="118">
        <f t="shared" si="5"/>
        <v>24.954545454545453</v>
      </c>
      <c r="T20" s="118">
        <f t="shared" si="6"/>
        <v>46.709700000000034</v>
      </c>
      <c r="U20" s="119">
        <f>+'Ark1'!T155</f>
        <v>16.306010928961747</v>
      </c>
      <c r="V20" s="130">
        <f>+'Ark1'!V155</f>
        <v>92.179220763843205</v>
      </c>
      <c r="W20" s="31"/>
      <c r="AE20" s="11">
        <f t="shared" si="7"/>
        <v>553.94230769230774</v>
      </c>
      <c r="AJ20"/>
      <c r="AK20"/>
      <c r="AL20"/>
      <c r="AU20"/>
      <c r="AX20"/>
      <c r="AY20"/>
    </row>
    <row r="21" spans="1:51" x14ac:dyDescent="0.5">
      <c r="A21" s="31"/>
      <c r="B21" s="117">
        <f>+'Ark1'!C156</f>
        <v>2022</v>
      </c>
      <c r="C21" s="117">
        <f>+'Ark1'!E156</f>
        <v>12</v>
      </c>
      <c r="D21" s="117">
        <f>+IF('Ark1'!Q156=0,"",'Ark1'!Q156)</f>
        <v>23</v>
      </c>
      <c r="E21" s="118">
        <f t="shared" ref="E21:E30" si="8">+D21-D74</f>
        <v>-4</v>
      </c>
      <c r="F21" s="118">
        <f>+'Ark1'!R156</f>
        <v>501</v>
      </c>
      <c r="G21" s="118">
        <f t="shared" ref="G21:G31" si="9">+F21-F74</f>
        <v>-11</v>
      </c>
      <c r="H21" s="130">
        <f>+'Ark1'!AA156</f>
        <v>1.7392813747613254</v>
      </c>
      <c r="I21" s="118">
        <f t="shared" ref="I21:I31" si="10">IF(F21&lt;&gt;0,100*F21/F74,"")</f>
        <v>97.8515625</v>
      </c>
      <c r="J21" s="118">
        <f>+'Ark1'!S156</f>
        <v>501</v>
      </c>
      <c r="K21" s="93"/>
      <c r="L21" s="119">
        <f>+IF(F21=0,"",'Ark1'!U156)</f>
        <v>60.730538922155688</v>
      </c>
      <c r="M21" s="119">
        <f t="shared" ref="M21:M29" si="11">+L21-L74</f>
        <v>1.9601422155687942E-2</v>
      </c>
      <c r="N21" s="130">
        <f>+'Ark1'!W156</f>
        <v>88.400998003992058</v>
      </c>
      <c r="O21" s="130">
        <f t="shared" ref="O21:O29" si="12">+N21-N74</f>
        <v>3.882423785242068</v>
      </c>
      <c r="P21" s="119">
        <f>+'Ark1'!X156</f>
        <v>9.2838375536490076</v>
      </c>
      <c r="Q21" s="119">
        <f>+'Ark1'!Y156</f>
        <v>2.0102644558905927</v>
      </c>
      <c r="R21" s="118">
        <f>+IF('Ark1'!Z156=0,"",'Ark1'!Z156)</f>
        <v>-29.501837597523391</v>
      </c>
      <c r="S21" s="118">
        <f t="shared" ref="S21:S30" si="13">+IF(F21=0,"",F21/D21)</f>
        <v>21.782608695652176</v>
      </c>
      <c r="T21" s="118">
        <f t="shared" ref="T21:T74" si="14">+(F21*N21)/1000</f>
        <v>44.288900000000027</v>
      </c>
      <c r="U21" s="119">
        <f>+'Ark1'!T156</f>
        <v>16.275449101796411</v>
      </c>
      <c r="V21" s="130">
        <f>+'Ark1'!V156</f>
        <v>95.775729148420325</v>
      </c>
      <c r="W21" s="31"/>
      <c r="AE21" s="11">
        <f t="shared" si="7"/>
        <v>553.94230769230774</v>
      </c>
      <c r="AJ21"/>
      <c r="AK21"/>
      <c r="AL21"/>
      <c r="AU21"/>
      <c r="AX21"/>
      <c r="AY21"/>
    </row>
    <row r="22" spans="1:51" x14ac:dyDescent="0.5">
      <c r="A22" s="31"/>
      <c r="B22" s="117">
        <f>+'Ark1'!C157</f>
        <v>2022</v>
      </c>
      <c r="C22" s="117">
        <f>+'Ark1'!E157</f>
        <v>13</v>
      </c>
      <c r="D22" s="117">
        <f>+IF('Ark1'!Q157=0,"",'Ark1'!Q157)</f>
        <v>26</v>
      </c>
      <c r="E22" s="118">
        <f t="shared" si="8"/>
        <v>14</v>
      </c>
      <c r="F22" s="118">
        <f>+'Ark1'!R157</f>
        <v>280</v>
      </c>
      <c r="G22" s="118">
        <f t="shared" si="9"/>
        <v>110</v>
      </c>
      <c r="H22" s="130">
        <f>+'Ark1'!AA157</f>
        <v>0.9720534629404618</v>
      </c>
      <c r="I22" s="118">
        <f t="shared" si="10"/>
        <v>164.70588235294119</v>
      </c>
      <c r="J22" s="118">
        <f>+'Ark1'!S157</f>
        <v>280</v>
      </c>
      <c r="K22" s="93"/>
      <c r="L22" s="119">
        <f>+IF(F22=0,"",'Ark1'!U157)</f>
        <v>60.975000000000001</v>
      </c>
      <c r="M22" s="119">
        <f t="shared" si="11"/>
        <v>-7.3529411764852171E-3</v>
      </c>
      <c r="N22" s="130">
        <f>+'Ark1'!W157</f>
        <v>85.428928571428514</v>
      </c>
      <c r="O22" s="130">
        <f t="shared" si="12"/>
        <v>0.9465168067226557</v>
      </c>
      <c r="P22" s="119">
        <f>+'Ark1'!X157</f>
        <v>9.3433849171051016</v>
      </c>
      <c r="Q22" s="119">
        <f>+'Ark1'!Y157</f>
        <v>2.9921474610337722</v>
      </c>
      <c r="R22" s="118">
        <f>+IF('Ark1'!Z157=0,"",'Ark1'!Z157)</f>
        <v>-43.738391286137151</v>
      </c>
      <c r="S22" s="118">
        <f t="shared" si="13"/>
        <v>10.76923076923077</v>
      </c>
      <c r="T22" s="118">
        <f t="shared" si="14"/>
        <v>23.920099999999984</v>
      </c>
      <c r="U22" s="119">
        <f>+'Ark1'!T157</f>
        <v>16.110714285714277</v>
      </c>
      <c r="V22" s="130">
        <f>+'Ark1'!V157</f>
        <v>92.555718928958299</v>
      </c>
      <c r="W22" s="31"/>
      <c r="AE22" s="11">
        <f t="shared" si="7"/>
        <v>553.94230769230774</v>
      </c>
      <c r="AJ22"/>
      <c r="AK22"/>
      <c r="AL22"/>
      <c r="AU22"/>
      <c r="AX22"/>
      <c r="AY22"/>
    </row>
    <row r="23" spans="1:51" x14ac:dyDescent="0.5">
      <c r="A23" s="31"/>
      <c r="B23" s="117">
        <f>+'Ark1'!C158</f>
        <v>2022</v>
      </c>
      <c r="C23" s="117">
        <f>+'Ark1'!E158</f>
        <v>14</v>
      </c>
      <c r="D23" s="117">
        <f>+IF('Ark1'!Q158=0,"",'Ark1'!Q158)</f>
        <v>31</v>
      </c>
      <c r="E23" s="118">
        <f t="shared" si="8"/>
        <v>5</v>
      </c>
      <c r="F23" s="118">
        <f>+'Ark1'!R158</f>
        <v>1032</v>
      </c>
      <c r="G23" s="118">
        <f t="shared" si="9"/>
        <v>425</v>
      </c>
      <c r="H23" s="130">
        <f>+'Ark1'!AA158</f>
        <v>3.5827113348377013</v>
      </c>
      <c r="I23" s="118">
        <f t="shared" si="10"/>
        <v>170.01647446457991</v>
      </c>
      <c r="J23" s="118">
        <f>+'Ark1'!S158</f>
        <v>1032</v>
      </c>
      <c r="K23" s="93"/>
      <c r="L23" s="119">
        <f>+IF(F23=0,"",'Ark1'!U158)</f>
        <v>61.114341085271342</v>
      </c>
      <c r="M23" s="119">
        <f t="shared" si="11"/>
        <v>0.11269363881334016</v>
      </c>
      <c r="N23" s="130">
        <f>+'Ark1'!W158</f>
        <v>84.453585271317934</v>
      </c>
      <c r="O23" s="130">
        <f t="shared" si="12"/>
        <v>-1.2261676117133078</v>
      </c>
      <c r="P23" s="119">
        <f>+'Ark1'!X158</f>
        <v>11.846969436114698</v>
      </c>
      <c r="Q23" s="119">
        <f>+'Ark1'!Y158</f>
        <v>2.2235760516123046</v>
      </c>
      <c r="R23" s="118">
        <f>+IF('Ark1'!Z158=0,"",'Ark1'!Z158)</f>
        <v>-37.271284596545343</v>
      </c>
      <c r="S23" s="118">
        <f t="shared" si="13"/>
        <v>33.29032258064516</v>
      </c>
      <c r="T23" s="118">
        <f t="shared" si="14"/>
        <v>87.156100000000109</v>
      </c>
      <c r="U23" s="119">
        <f>+'Ark1'!T158</f>
        <v>16.331395348837205</v>
      </c>
      <c r="V23" s="130">
        <f>+'Ark1'!V158</f>
        <v>91.499008961341019</v>
      </c>
      <c r="W23" s="31"/>
      <c r="AE23" s="11">
        <f t="shared" si="7"/>
        <v>553.94230769230774</v>
      </c>
      <c r="AJ23"/>
      <c r="AK23"/>
      <c r="AL23"/>
      <c r="AU23"/>
      <c r="AX23"/>
      <c r="AY23"/>
    </row>
    <row r="24" spans="1:51" x14ac:dyDescent="0.5">
      <c r="A24" s="31"/>
      <c r="B24" s="117">
        <f>+'Ark1'!C159</f>
        <v>2022</v>
      </c>
      <c r="C24" s="117">
        <f>+'Ark1'!E159</f>
        <v>15</v>
      </c>
      <c r="D24" s="117">
        <f>+IF('Ark1'!Q159=0,"",'Ark1'!Q159)</f>
        <v>12</v>
      </c>
      <c r="E24" s="118">
        <f t="shared" si="8"/>
        <v>-6</v>
      </c>
      <c r="F24" s="118">
        <f>+'Ark1'!R159</f>
        <v>352</v>
      </c>
      <c r="G24" s="118">
        <f t="shared" si="9"/>
        <v>-194</v>
      </c>
      <c r="H24" s="130">
        <f>+'Ark1'!AA159</f>
        <v>1.2220100676965804</v>
      </c>
      <c r="I24" s="118">
        <f t="shared" si="10"/>
        <v>64.468864468864467</v>
      </c>
      <c r="J24" s="118">
        <f>+'Ark1'!S159</f>
        <v>352</v>
      </c>
      <c r="K24" s="93"/>
      <c r="L24" s="119">
        <f>+IF(F24=0,"",'Ark1'!U159)</f>
        <v>61.409090909090899</v>
      </c>
      <c r="M24" s="119">
        <f t="shared" si="11"/>
        <v>0.82301032301033672</v>
      </c>
      <c r="N24" s="130">
        <f>+'Ark1'!W159</f>
        <v>85.588636363636354</v>
      </c>
      <c r="O24" s="130">
        <f t="shared" si="12"/>
        <v>2.4781052281052354</v>
      </c>
      <c r="P24" s="119">
        <f>+'Ark1'!X159</f>
        <v>8.568217988831444</v>
      </c>
      <c r="Q24" s="119">
        <f>+'Ark1'!Y159</f>
        <v>1.9136849486383725</v>
      </c>
      <c r="R24" s="118">
        <f>+IF('Ark1'!Z159=0,"",'Ark1'!Z159)</f>
        <v>-42.324868076952527</v>
      </c>
      <c r="S24" s="118">
        <f t="shared" si="13"/>
        <v>29.333333333333332</v>
      </c>
      <c r="T24" s="118">
        <f t="shared" si="14"/>
        <v>30.127199999999998</v>
      </c>
      <c r="U24" s="119">
        <f>+'Ark1'!T159</f>
        <v>16.548295454545453</v>
      </c>
      <c r="V24" s="130">
        <f>+'Ark1'!V159</f>
        <v>92.728750123116313</v>
      </c>
      <c r="W24" s="31"/>
      <c r="AE24" s="11">
        <f t="shared" si="7"/>
        <v>553.94230769230774</v>
      </c>
      <c r="AJ24"/>
      <c r="AK24"/>
      <c r="AL24"/>
      <c r="AU24"/>
      <c r="AX24"/>
      <c r="AY24"/>
    </row>
    <row r="25" spans="1:51" x14ac:dyDescent="0.5">
      <c r="A25" s="31"/>
      <c r="B25" s="117">
        <f>+'Ark1'!C160</f>
        <v>2022</v>
      </c>
      <c r="C25" s="117">
        <f>+'Ark1'!E160</f>
        <v>16</v>
      </c>
      <c r="D25" s="117">
        <f>+IF('Ark1'!Q160=0,"",'Ark1'!Q160)</f>
        <v>18</v>
      </c>
      <c r="E25" s="118">
        <f t="shared" si="8"/>
        <v>-7</v>
      </c>
      <c r="F25" s="118">
        <f>+'Ark1'!R160</f>
        <v>284</v>
      </c>
      <c r="G25" s="118">
        <f t="shared" si="9"/>
        <v>-336</v>
      </c>
      <c r="H25" s="130">
        <f>+'Ark1'!AA160</f>
        <v>0.98593994098246851</v>
      </c>
      <c r="I25" s="118">
        <f t="shared" si="10"/>
        <v>45.806451612903224</v>
      </c>
      <c r="J25" s="118">
        <f>+'Ark1'!S160</f>
        <v>284</v>
      </c>
      <c r="K25" s="93"/>
      <c r="L25" s="119">
        <f>+IF(F25=0,"",'Ark1'!U160)</f>
        <v>61.309859154929583</v>
      </c>
      <c r="M25" s="119">
        <f t="shared" si="11"/>
        <v>1.4697864607008171E-2</v>
      </c>
      <c r="N25" s="130">
        <f>+'Ark1'!W160</f>
        <v>86.574647887323934</v>
      </c>
      <c r="O25" s="130">
        <f t="shared" si="12"/>
        <v>1.2905349840981444</v>
      </c>
      <c r="P25" s="119">
        <f>+'Ark1'!X160</f>
        <v>9.9981155732902405</v>
      </c>
      <c r="Q25" s="119">
        <f>+'Ark1'!Y160</f>
        <v>2.422555682848389</v>
      </c>
      <c r="R25" s="118">
        <f>+IF('Ark1'!Z160=0,"",'Ark1'!Z160)</f>
        <v>-39.791595584165194</v>
      </c>
      <c r="S25" s="118">
        <f t="shared" si="13"/>
        <v>15.777777777777779</v>
      </c>
      <c r="T25" s="118">
        <f t="shared" si="14"/>
        <v>24.587199999999996</v>
      </c>
      <c r="U25" s="119">
        <f>+'Ark1'!T160</f>
        <v>16.3556338028169</v>
      </c>
      <c r="V25" s="130">
        <f>+'Ark1'!V160</f>
        <v>93.797018296125572</v>
      </c>
      <c r="W25" s="31"/>
      <c r="AE25" s="11">
        <f t="shared" si="7"/>
        <v>553.94230769230774</v>
      </c>
      <c r="AJ25"/>
      <c r="AK25"/>
      <c r="AL25"/>
      <c r="AU25"/>
      <c r="AX25"/>
      <c r="AY25"/>
    </row>
    <row r="26" spans="1:51" x14ac:dyDescent="0.5">
      <c r="A26" s="31"/>
      <c r="B26" s="117">
        <f>+'Ark1'!C161</f>
        <v>2022</v>
      </c>
      <c r="C26" s="117">
        <f>+'Ark1'!E161</f>
        <v>17</v>
      </c>
      <c r="D26" s="117">
        <f>+IF('Ark1'!Q161=0,"",'Ark1'!Q161)</f>
        <v>27</v>
      </c>
      <c r="E26" s="118">
        <f t="shared" si="8"/>
        <v>11</v>
      </c>
      <c r="F26" s="118">
        <f>+'Ark1'!R161</f>
        <v>576</v>
      </c>
      <c r="G26" s="118">
        <f t="shared" si="9"/>
        <v>308</v>
      </c>
      <c r="H26" s="130">
        <f>+'Ark1'!AA161</f>
        <v>1.99965283804895</v>
      </c>
      <c r="I26" s="118">
        <f t="shared" si="10"/>
        <v>214.92537313432837</v>
      </c>
      <c r="J26" s="118">
        <f>+'Ark1'!S161</f>
        <v>573</v>
      </c>
      <c r="K26" s="93"/>
      <c r="L26" s="119">
        <f>+IF(F26=0,"",'Ark1'!U161)</f>
        <v>61.083769633507821</v>
      </c>
      <c r="M26" s="119">
        <f t="shared" si="11"/>
        <v>-1.4460811127608295</v>
      </c>
      <c r="N26" s="130">
        <f>+'Ark1'!W161</f>
        <v>82.076265270506042</v>
      </c>
      <c r="O26" s="130">
        <f t="shared" si="12"/>
        <v>-0.90560040113577145</v>
      </c>
      <c r="P26" s="119">
        <f>+'Ark1'!X161</f>
        <v>11.649826580264403</v>
      </c>
      <c r="Q26" s="119">
        <f>+'Ark1'!Y161</f>
        <v>2.6374861959528624</v>
      </c>
      <c r="R26" s="118">
        <f>+IF('Ark1'!Z161=0,"",'Ark1'!Z161)</f>
        <v>-51.869166474628528</v>
      </c>
      <c r="S26" s="118">
        <f t="shared" si="13"/>
        <v>21.333333333333332</v>
      </c>
      <c r="T26" s="118">
        <f t="shared" si="14"/>
        <v>47.275928795811481</v>
      </c>
      <c r="U26" s="119">
        <f>+'Ark1'!T161</f>
        <v>16.135416666666668</v>
      </c>
      <c r="V26" s="130">
        <f>+'Ark1'!V161</f>
        <v>89.139103651307821</v>
      </c>
      <c r="W26" s="31"/>
      <c r="AE26" s="11">
        <f t="shared" si="7"/>
        <v>553.94230769230774</v>
      </c>
      <c r="AJ26"/>
      <c r="AK26"/>
      <c r="AL26"/>
      <c r="AU26"/>
      <c r="AX26"/>
      <c r="AY26"/>
    </row>
    <row r="27" spans="1:51" x14ac:dyDescent="0.5">
      <c r="A27" s="31"/>
      <c r="B27" s="117">
        <f>+'Ark1'!C162</f>
        <v>2022</v>
      </c>
      <c r="C27" s="117">
        <f>+'Ark1'!E162</f>
        <v>18</v>
      </c>
      <c r="D27" s="117">
        <f>+IF('Ark1'!Q162=0,"",'Ark1'!Q162)</f>
        <v>24</v>
      </c>
      <c r="E27" s="118">
        <f t="shared" si="8"/>
        <v>4</v>
      </c>
      <c r="F27" s="118">
        <f>+'Ark1'!R162</f>
        <v>320</v>
      </c>
      <c r="G27" s="118">
        <f t="shared" si="9"/>
        <v>-170</v>
      </c>
      <c r="H27" s="130">
        <f>+'Ark1'!AA162</f>
        <v>1.1109182433605274</v>
      </c>
      <c r="I27" s="118">
        <f t="shared" si="10"/>
        <v>65.306122448979593</v>
      </c>
      <c r="J27" s="118">
        <f>+'Ark1'!S162</f>
        <v>320</v>
      </c>
      <c r="K27" s="93"/>
      <c r="L27" s="119">
        <f>+IF(F27=0,"",'Ark1'!U162)</f>
        <v>61.034374999999997</v>
      </c>
      <c r="M27" s="119">
        <f t="shared" si="11"/>
        <v>0.27519132653060296</v>
      </c>
      <c r="N27" s="130">
        <f>+'Ark1'!W162</f>
        <v>88.823125000000019</v>
      </c>
      <c r="O27" s="130">
        <f t="shared" si="12"/>
        <v>5.7860433673469629</v>
      </c>
      <c r="P27" s="119">
        <f>+'Ark1'!X162</f>
        <v>9.4642202655247676</v>
      </c>
      <c r="Q27" s="119">
        <f>+'Ark1'!Y162</f>
        <v>2.3309211396730802</v>
      </c>
      <c r="R27" s="118">
        <f>+IF('Ark1'!Z162=0,"",'Ark1'!Z162)</f>
        <v>-28.877520564502433</v>
      </c>
      <c r="S27" s="118">
        <f t="shared" si="13"/>
        <v>13.333333333333334</v>
      </c>
      <c r="T27" s="118">
        <f t="shared" si="14"/>
        <v>28.423400000000004</v>
      </c>
      <c r="U27" s="119">
        <f>+'Ark1'!T162</f>
        <v>16.287500000000001</v>
      </c>
      <c r="V27" s="130">
        <f>+'Ark1'!V162</f>
        <v>96.233071505958819</v>
      </c>
      <c r="W27" s="31"/>
      <c r="AE27" s="11">
        <f t="shared" si="7"/>
        <v>553.94230769230774</v>
      </c>
      <c r="AJ27"/>
      <c r="AK27"/>
      <c r="AL27"/>
      <c r="AU27"/>
      <c r="AX27"/>
      <c r="AY27"/>
    </row>
    <row r="28" spans="1:51" x14ac:dyDescent="0.5">
      <c r="A28" s="31"/>
      <c r="B28" s="117">
        <f>+'Ark1'!C163</f>
        <v>2022</v>
      </c>
      <c r="C28" s="117">
        <f>+'Ark1'!E163</f>
        <v>19</v>
      </c>
      <c r="D28" s="117">
        <f>+IF('Ark1'!Q163=0,"",'Ark1'!Q163)</f>
        <v>27</v>
      </c>
      <c r="E28" s="118">
        <f t="shared" si="8"/>
        <v>0</v>
      </c>
      <c r="F28" s="118">
        <f>+'Ark1'!R163</f>
        <v>546</v>
      </c>
      <c r="G28" s="118">
        <f t="shared" si="9"/>
        <v>-156</v>
      </c>
      <c r="H28" s="130">
        <f>+'Ark1'!AA163</f>
        <v>1.8955042527339003</v>
      </c>
      <c r="I28" s="118">
        <f t="shared" si="10"/>
        <v>77.777777777777771</v>
      </c>
      <c r="J28" s="118">
        <f>+'Ark1'!S163</f>
        <v>546</v>
      </c>
      <c r="K28" s="93"/>
      <c r="L28" s="119">
        <f>+IF(F28=0,"",'Ark1'!U163)</f>
        <v>60.318681318681321</v>
      </c>
      <c r="M28" s="119">
        <f t="shared" si="11"/>
        <v>-0.75539275539276929</v>
      </c>
      <c r="N28" s="130">
        <f>+'Ark1'!W163</f>
        <v>88.477289377289409</v>
      </c>
      <c r="O28" s="130">
        <f t="shared" si="12"/>
        <v>2.5662637362637923</v>
      </c>
      <c r="P28" s="119">
        <f>+'Ark1'!X163</f>
        <v>11.145285833729359</v>
      </c>
      <c r="Q28" s="119">
        <f>+'Ark1'!Y163</f>
        <v>2.8292524318890955</v>
      </c>
      <c r="R28" s="118">
        <f>+IF('Ark1'!Z163=0,"",'Ark1'!Z163)</f>
        <v>-33.900646235115808</v>
      </c>
      <c r="S28" s="118">
        <f t="shared" si="13"/>
        <v>20.222222222222221</v>
      </c>
      <c r="T28" s="118">
        <f t="shared" si="14"/>
        <v>48.30860000000002</v>
      </c>
      <c r="U28" s="119">
        <f>+'Ark1'!T163</f>
        <v>15.93406593406594</v>
      </c>
      <c r="V28" s="130">
        <f>+'Ark1'!V163</f>
        <v>95.858385024148831</v>
      </c>
      <c r="W28" s="31"/>
      <c r="AE28" s="11">
        <f t="shared" si="7"/>
        <v>553.94230769230774</v>
      </c>
      <c r="AJ28"/>
      <c r="AK28"/>
      <c r="AL28"/>
      <c r="AU28"/>
      <c r="AX28"/>
      <c r="AY28"/>
    </row>
    <row r="29" spans="1:51" x14ac:dyDescent="0.5">
      <c r="A29" s="31"/>
      <c r="B29" s="117">
        <f>+'Ark1'!C164</f>
        <v>2022</v>
      </c>
      <c r="C29" s="117">
        <f>+'Ark1'!E164</f>
        <v>20</v>
      </c>
      <c r="D29" s="117">
        <f>+IF('Ark1'!Q164=0,"",'Ark1'!Q164)</f>
        <v>18</v>
      </c>
      <c r="E29" s="118">
        <f t="shared" si="8"/>
        <v>3</v>
      </c>
      <c r="F29" s="118">
        <f>+'Ark1'!R164</f>
        <v>301</v>
      </c>
      <c r="G29" s="118">
        <f t="shared" si="9"/>
        <v>-6</v>
      </c>
      <c r="H29" s="130">
        <f>+'Ark1'!AA164</f>
        <v>1.0449574726609963</v>
      </c>
      <c r="I29" s="118">
        <f t="shared" si="10"/>
        <v>98.045602605863195</v>
      </c>
      <c r="J29" s="118">
        <f>+IF(F29=0,"",'Ark1'!S164)</f>
        <v>301</v>
      </c>
      <c r="K29" s="93"/>
      <c r="L29" s="119">
        <f>+IF(F29=0,"",'Ark1'!U164)</f>
        <v>60.355481727574762</v>
      </c>
      <c r="M29" s="119">
        <f t="shared" si="11"/>
        <v>-0.50119579685521387</v>
      </c>
      <c r="N29" s="130">
        <f>+'Ark1'!W164</f>
        <v>89.085382059800693</v>
      </c>
      <c r="O29" s="130">
        <f t="shared" si="12"/>
        <v>6.8679879229929526</v>
      </c>
      <c r="P29" s="119">
        <f>+'Ark1'!X164</f>
        <v>8.1396930895193886</v>
      </c>
      <c r="Q29" s="119">
        <f>+'Ark1'!Y164</f>
        <v>3.3584145598747881</v>
      </c>
      <c r="R29" s="118">
        <f>+IF('Ark1'!Z164=0,"",'Ark1'!Z164)</f>
        <v>-24.057724568553024</v>
      </c>
      <c r="S29" s="118">
        <f t="shared" si="13"/>
        <v>16.722222222222221</v>
      </c>
      <c r="T29" s="118">
        <f t="shared" si="14"/>
        <v>26.814700000000009</v>
      </c>
      <c r="U29" s="119">
        <f>+'Ark1'!T164</f>
        <v>15.91362126245847</v>
      </c>
      <c r="V29" s="130">
        <f>+'Ark1'!V164</f>
        <v>96.51720699870063</v>
      </c>
      <c r="W29" s="31"/>
      <c r="AE29" s="11">
        <f t="shared" si="7"/>
        <v>553.94230769230774</v>
      </c>
      <c r="AJ29"/>
      <c r="AK29"/>
      <c r="AL29"/>
      <c r="AU29"/>
      <c r="AX29"/>
      <c r="AY29"/>
    </row>
    <row r="30" spans="1:51" x14ac:dyDescent="0.5">
      <c r="A30" s="31"/>
      <c r="B30" s="117">
        <f>+'Ark1'!C165</f>
        <v>2022</v>
      </c>
      <c r="C30" s="117">
        <f>+'Ark1'!E165</f>
        <v>21</v>
      </c>
      <c r="D30" s="117">
        <f>+IF('Ark1'!Q165=0,"",'Ark1'!Q165)</f>
        <v>22</v>
      </c>
      <c r="E30" s="118">
        <f t="shared" si="8"/>
        <v>-2</v>
      </c>
      <c r="F30" s="118">
        <f>+'Ark1'!R165</f>
        <v>847</v>
      </c>
      <c r="G30" s="118">
        <f t="shared" si="9"/>
        <v>358</v>
      </c>
      <c r="H30" s="130">
        <f>+'Ark1'!AA165</f>
        <v>2.9404617253948966</v>
      </c>
      <c r="I30" s="118">
        <f t="shared" si="10"/>
        <v>173.21063394683026</v>
      </c>
      <c r="J30" s="118">
        <f>+IF(F30=0,"",'Ark1'!S165)</f>
        <v>847</v>
      </c>
      <c r="K30" s="93"/>
      <c r="L30" s="119">
        <f>+IF(F30=0,"",'Ark1'!U165)</f>
        <v>61.036599763872488</v>
      </c>
      <c r="M30" s="119">
        <f>+IF(F30=0,"",L30-L83)</f>
        <v>-0.28855361036062277</v>
      </c>
      <c r="N30" s="130">
        <f>+IF(F30=0,"",'Ark1'!W165)</f>
        <v>82.902479338842937</v>
      </c>
      <c r="O30" s="130">
        <f>+IF(F30=0,"",N30-N83)</f>
        <v>-4.2506085957173667</v>
      </c>
      <c r="P30" s="119">
        <f>+'Ark1'!X165</f>
        <v>10.904475473506212</v>
      </c>
      <c r="Q30" s="119">
        <f>+'Ark1'!Y165</f>
        <v>2.2182737386001858</v>
      </c>
      <c r="R30" s="118">
        <f>+IF('Ark1'!Z165=0,"",'Ark1'!Z165)</f>
        <v>-35.470099074190848</v>
      </c>
      <c r="S30" s="118">
        <f t="shared" si="13"/>
        <v>38.5</v>
      </c>
      <c r="T30" s="118">
        <f t="shared" si="14"/>
        <v>70.21839999999996</v>
      </c>
      <c r="U30" s="119">
        <f>+'Ark1'!T165</f>
        <v>16.355371900826452</v>
      </c>
      <c r="V30" s="130">
        <f>+'Ark1'!V165</f>
        <v>89.818504159093138</v>
      </c>
      <c r="W30" s="31"/>
      <c r="AE30" s="11">
        <f t="shared" si="7"/>
        <v>553.94230769230774</v>
      </c>
      <c r="AJ30"/>
      <c r="AK30"/>
      <c r="AL30"/>
      <c r="AU30"/>
      <c r="AX30"/>
      <c r="AY30"/>
    </row>
    <row r="31" spans="1:51" x14ac:dyDescent="0.5">
      <c r="A31" s="31"/>
      <c r="B31" s="117">
        <f>+'Ark1'!C166</f>
        <v>2022</v>
      </c>
      <c r="C31" s="117">
        <f>+'Ark1'!E166</f>
        <v>22</v>
      </c>
      <c r="D31" s="117">
        <f>+IF('Ark1'!Q166=0,"",'Ark1'!Q166)</f>
        <v>21</v>
      </c>
      <c r="E31" s="118">
        <f t="shared" ref="E31" si="15">+D31-D84</f>
        <v>0</v>
      </c>
      <c r="F31" s="118">
        <f>+'Ark1'!R166</f>
        <v>796</v>
      </c>
      <c r="G31" s="21">
        <f t="shared" si="9"/>
        <v>209</v>
      </c>
      <c r="H31" s="130">
        <f>+'Ark1'!AA166</f>
        <v>2.763409130359312</v>
      </c>
      <c r="I31" s="118">
        <f t="shared" si="10"/>
        <v>135.60477001703578</v>
      </c>
      <c r="J31" s="118">
        <f>+IF(F31=0,"",'Ark1'!S166)</f>
        <v>796</v>
      </c>
      <c r="K31" s="93"/>
      <c r="L31" s="119">
        <f>+IF(F31=0,"",'Ark1'!U166)</f>
        <v>60.738693467336681</v>
      </c>
      <c r="M31" s="119">
        <f t="shared" ref="M31:M61" si="16">+IF(F31=0,"",L31-L84)</f>
        <v>-0.15568472687114365</v>
      </c>
      <c r="N31" s="130">
        <f>+IF(F31=0,"",'Ark1'!W166)</f>
        <v>87.18542713567831</v>
      </c>
      <c r="O31" s="130">
        <f t="shared" ref="O31:O61" si="17">+IF(F31=0,"",N31-N84)</f>
        <v>5.3910951691932496E-2</v>
      </c>
      <c r="P31" s="119">
        <f>+'Ark1'!X166</f>
        <v>11.770662947540599</v>
      </c>
      <c r="Q31" s="119">
        <f>+'Ark1'!Y166</f>
        <v>2.1651790464122596</v>
      </c>
      <c r="R31" s="118">
        <f>+IF('Ark1'!Z166=0,"",'Ark1'!Z166)</f>
        <v>-35.264436566429154</v>
      </c>
      <c r="S31" s="118">
        <f t="shared" ref="S31" si="18">+IF(F31=0,"",F31/D31)</f>
        <v>37.904761904761905</v>
      </c>
      <c r="T31" s="118">
        <f t="shared" ref="T31" si="19">+(F31*N31)/1000</f>
        <v>69.399599999999936</v>
      </c>
      <c r="U31" s="119">
        <f>+'Ark1'!T166</f>
        <v>16.189698492462316</v>
      </c>
      <c r="V31" s="130">
        <f>+'Ark1'!V166</f>
        <v>94.45875095956481</v>
      </c>
      <c r="W31" s="31"/>
      <c r="AE31" s="11">
        <f t="shared" si="7"/>
        <v>553.94230769230774</v>
      </c>
      <c r="AJ31"/>
      <c r="AK31"/>
      <c r="AL31"/>
      <c r="AU31"/>
      <c r="AX31"/>
      <c r="AY31"/>
    </row>
    <row r="32" spans="1:51" x14ac:dyDescent="0.5">
      <c r="A32" s="31"/>
      <c r="B32" s="117">
        <f>+'Ark1'!C167</f>
        <v>2022</v>
      </c>
      <c r="C32" s="117">
        <f>+'Ark1'!E167</f>
        <v>23</v>
      </c>
      <c r="D32" s="117">
        <f>+IF('Ark1'!Q167=0,"",'Ark1'!Q167)</f>
        <v>22</v>
      </c>
      <c r="E32" s="118">
        <f t="shared" ref="E32" si="20">+D32-D85</f>
        <v>2</v>
      </c>
      <c r="F32" s="118">
        <f>+'Ark1'!R167</f>
        <v>244</v>
      </c>
      <c r="G32" s="21">
        <f t="shared" ref="G32" si="21">+F32-F85</f>
        <v>-511</v>
      </c>
      <c r="H32" s="130">
        <f>+'Ark1'!AA167</f>
        <v>0.84707516056240229</v>
      </c>
      <c r="I32" s="118">
        <f t="shared" ref="I32" si="22">IF(F32&lt;&gt;0,100*F32/F85,"")</f>
        <v>32.317880794701985</v>
      </c>
      <c r="J32" s="118">
        <f>+IF(F32=0,"",'Ark1'!S167)</f>
        <v>244</v>
      </c>
      <c r="K32" s="93"/>
      <c r="L32" s="119">
        <f>+IF(F32=0,"",'Ark1'!U167)</f>
        <v>61.831967213114737</v>
      </c>
      <c r="M32" s="119">
        <f t="shared" ref="M32" si="23">+IF(F32=0,"",L32-L85)</f>
        <v>1.0809738356312977</v>
      </c>
      <c r="N32" s="130">
        <f>+IF(F32=0,"",'Ark1'!W167)</f>
        <v>84.686475409836106</v>
      </c>
      <c r="O32" s="130">
        <f t="shared" ref="O32" si="24">+IF(F32=0,"",N32-N85)</f>
        <v>-0.40231929215060802</v>
      </c>
      <c r="P32" s="119">
        <f>+'Ark1'!X167</f>
        <v>9.4778571471536015</v>
      </c>
      <c r="Q32" s="119">
        <f>+'Ark1'!Y167</f>
        <v>2.1463948574694598</v>
      </c>
      <c r="R32" s="118">
        <f>+IF('Ark1'!Z167=0,"",'Ark1'!Z167)</f>
        <v>-28.5762875831979</v>
      </c>
      <c r="S32" s="118">
        <f t="shared" ref="S32" si="25">+IF(F32=0,"",F32/D32)</f>
        <v>11.090909090909092</v>
      </c>
      <c r="T32" s="118">
        <f t="shared" ref="T32" si="26">+(F32*N32)/1000</f>
        <v>20.66350000000001</v>
      </c>
      <c r="U32" s="119">
        <f>+'Ark1'!T167</f>
        <v>16.594262295081972</v>
      </c>
      <c r="V32" s="130">
        <f>+'Ark1'!V167</f>
        <v>91.751327637958894</v>
      </c>
      <c r="W32" s="31"/>
      <c r="AE32" s="11">
        <f t="shared" si="7"/>
        <v>553.94230769230774</v>
      </c>
      <c r="AJ32"/>
      <c r="AK32"/>
      <c r="AL32"/>
      <c r="AU32"/>
      <c r="AX32"/>
      <c r="AY32"/>
    </row>
    <row r="33" spans="1:51" x14ac:dyDescent="0.5">
      <c r="A33" s="31"/>
      <c r="B33" s="117">
        <f>+'Ark1'!C168</f>
        <v>2022</v>
      </c>
      <c r="C33" s="117">
        <f>+'Ark1'!E168</f>
        <v>24</v>
      </c>
      <c r="D33" s="117">
        <f>+IF('Ark1'!Q168=0,"",'Ark1'!Q168)</f>
        <v>22</v>
      </c>
      <c r="E33" s="118">
        <f t="shared" ref="E33" si="27">+D33-D86</f>
        <v>3</v>
      </c>
      <c r="F33" s="118">
        <f>+'Ark1'!R168</f>
        <v>454</v>
      </c>
      <c r="G33" s="21">
        <f t="shared" ref="G33" si="28">+F33-F86</f>
        <v>-60</v>
      </c>
      <c r="H33" s="130">
        <f>+'Ark1'!AA168</f>
        <v>1.5761152577677489</v>
      </c>
      <c r="I33" s="118">
        <f t="shared" ref="I33" si="29">IF(F33&lt;&gt;0,100*F33/F86,"")</f>
        <v>88.326848249027236</v>
      </c>
      <c r="J33" s="118">
        <f>+IF(F33=0,"",'Ark1'!S168)</f>
        <v>454</v>
      </c>
      <c r="K33" s="93"/>
      <c r="L33" s="119">
        <f>+IF(F33=0,"",'Ark1'!U168)</f>
        <v>60.971365638766514</v>
      </c>
      <c r="M33" s="119">
        <f t="shared" ref="M33" si="30">+IF(F33=0,"",L33-L86)</f>
        <v>-0.80554238471683703</v>
      </c>
      <c r="N33" s="130">
        <f>+IF(F33=0,"",'Ark1'!W168)</f>
        <v>86.433480176211518</v>
      </c>
      <c r="O33" s="130">
        <f t="shared" ref="O33" si="31">+IF(F33=0,"",N33-N86)</f>
        <v>4.0571983758200929</v>
      </c>
      <c r="P33" s="119">
        <f>+'Ark1'!X168</f>
        <v>10.157581216525237</v>
      </c>
      <c r="Q33" s="119">
        <f>+'Ark1'!Y168</f>
        <v>2.3422135287641206</v>
      </c>
      <c r="R33" s="118">
        <f>+IF('Ark1'!Z168=0,"",'Ark1'!Z168)</f>
        <v>-38.606438846182868</v>
      </c>
      <c r="S33" s="118">
        <f t="shared" ref="S33" si="32">+IF(F33=0,"",F33/D33)</f>
        <v>20.636363636363637</v>
      </c>
      <c r="T33" s="118">
        <f t="shared" ref="T33" si="33">+(F33*N33)/1000</f>
        <v>39.240800000000029</v>
      </c>
      <c r="U33" s="119">
        <f>+'Ark1'!T168</f>
        <v>16.233480176211451</v>
      </c>
      <c r="V33" s="130">
        <f>+'Ark1'!V168</f>
        <v>93.644073863717679</v>
      </c>
      <c r="W33" s="31"/>
      <c r="AE33" s="11">
        <f t="shared" si="7"/>
        <v>553.94230769230774</v>
      </c>
      <c r="AJ33"/>
      <c r="AK33"/>
      <c r="AL33"/>
      <c r="AU33"/>
      <c r="AX33"/>
      <c r="AY33"/>
    </row>
    <row r="34" spans="1:51" x14ac:dyDescent="0.5">
      <c r="A34" s="31"/>
      <c r="B34" s="117">
        <f>+'Ark1'!C169</f>
        <v>2022</v>
      </c>
      <c r="C34" s="117">
        <f>+'Ark1'!E169</f>
        <v>25</v>
      </c>
      <c r="D34" s="117">
        <f>+IF('Ark1'!Q169=0,"",'Ark1'!Q169)</f>
        <v>23</v>
      </c>
      <c r="E34" s="118">
        <f t="shared" ref="E34" si="34">+D34-D87</f>
        <v>4</v>
      </c>
      <c r="F34" s="118">
        <f>+'Ark1'!R169</f>
        <v>411</v>
      </c>
      <c r="G34" s="21">
        <f t="shared" ref="G34" si="35">+F34-F87</f>
        <v>-42</v>
      </c>
      <c r="H34" s="130">
        <f>+'Ark1'!AA169</f>
        <v>1.4268356188161777</v>
      </c>
      <c r="I34" s="118">
        <f t="shared" ref="I34" si="36">IF(F34&lt;&gt;0,100*F34/F87,"")</f>
        <v>90.728476821192046</v>
      </c>
      <c r="J34" s="118">
        <f>+IF(F34=0,"",'Ark1'!S169)</f>
        <v>411</v>
      </c>
      <c r="K34" s="93"/>
      <c r="L34" s="119">
        <f>+IF(F34=0,"",'Ark1'!U169)</f>
        <v>60.695863746958644</v>
      </c>
      <c r="M34" s="119">
        <f t="shared" ref="M34" si="37">+IF(F34=0,"",L34-L87)</f>
        <v>-0.7456373567941057</v>
      </c>
      <c r="N34" s="130">
        <f>+IF(F34=0,"",'Ark1'!W169)</f>
        <v>84.486374695863717</v>
      </c>
      <c r="O34" s="130">
        <f t="shared" ref="O34" si="38">+IF(F34=0,"",N34-N87)</f>
        <v>2.3104365060182346</v>
      </c>
      <c r="P34" s="119">
        <f>+'Ark1'!X169</f>
        <v>9.4054707508194166</v>
      </c>
      <c r="Q34" s="119">
        <f>+'Ark1'!Y169</f>
        <v>2.8638968264464997</v>
      </c>
      <c r="R34" s="118">
        <f>+IF('Ark1'!Z169=0,"",'Ark1'!Z169)</f>
        <v>-37.177948464086306</v>
      </c>
      <c r="S34" s="118">
        <f t="shared" ref="S34" si="39">+IF(F34=0,"",F34/D34)</f>
        <v>17.869565217391305</v>
      </c>
      <c r="T34" s="118">
        <f t="shared" ref="T34" si="40">+(F34*N34)/1000</f>
        <v>34.723899999999986</v>
      </c>
      <c r="U34" s="119">
        <f>+'Ark1'!T169</f>
        <v>16.058394160583941</v>
      </c>
      <c r="V34" s="130">
        <f>+'Ark1'!V169</f>
        <v>91.534533798335545</v>
      </c>
      <c r="W34" s="31"/>
      <c r="AE34" s="11">
        <f t="shared" si="7"/>
        <v>553.94230769230774</v>
      </c>
      <c r="AJ34"/>
      <c r="AK34"/>
      <c r="AL34"/>
      <c r="AU34"/>
      <c r="AX34"/>
      <c r="AY34"/>
    </row>
    <row r="35" spans="1:51" x14ac:dyDescent="0.5">
      <c r="A35" s="31"/>
      <c r="B35" s="117">
        <f>+'Ark1'!C170</f>
        <v>2022</v>
      </c>
      <c r="C35" s="117">
        <f>+'Ark1'!E170</f>
        <v>26</v>
      </c>
      <c r="D35" s="117">
        <f>+IF('Ark1'!Q170=0,"",'Ark1'!Q170)</f>
        <v>18</v>
      </c>
      <c r="E35" s="118">
        <f t="shared" ref="E35:E39" si="41">+D35-D88</f>
        <v>-1</v>
      </c>
      <c r="F35" s="118">
        <f>+'Ark1'!R170</f>
        <v>288</v>
      </c>
      <c r="G35" s="21">
        <f t="shared" ref="G35:G39" si="42">+F35-F88</f>
        <v>-61</v>
      </c>
      <c r="H35" s="130">
        <f>+'Ark1'!AA170</f>
        <v>0.999826419024475</v>
      </c>
      <c r="I35" s="118">
        <f t="shared" ref="I35:I39" si="43">IF(F35&lt;&gt;0,100*F35/F88,"")</f>
        <v>82.52148997134671</v>
      </c>
      <c r="J35" s="118">
        <f>+IF(F35=0,"",'Ark1'!S170)</f>
        <v>288</v>
      </c>
      <c r="K35" s="93"/>
      <c r="L35" s="119">
        <f>+IF(F35=0,"",'Ark1'!U170)</f>
        <v>60.680555555555557</v>
      </c>
      <c r="M35" s="119">
        <f t="shared" ref="M35:M39" si="44">+IF(F35=0,"",L35-L88)</f>
        <v>-0.60680076628351998</v>
      </c>
      <c r="N35" s="130">
        <f>+IF(F35=0,"",'Ark1'!W170)</f>
        <v>86.922916666666637</v>
      </c>
      <c r="O35" s="130">
        <f t="shared" ref="O35:O39" si="45">+IF(F35=0,"",N35-N88)</f>
        <v>1.9903304597701208</v>
      </c>
      <c r="P35" s="119">
        <f>+'Ark1'!X170</f>
        <v>9.6183326023079196</v>
      </c>
      <c r="Q35" s="119">
        <f>+'Ark1'!Y170</f>
        <v>2.373618831662812</v>
      </c>
      <c r="R35" s="118">
        <f>+IF('Ark1'!Z170=0,"",'Ark1'!Z170)</f>
        <v>-22.956130786015962</v>
      </c>
      <c r="S35" s="118">
        <f t="shared" ref="S35:S39" si="46">+IF(F35=0,"",F35/D35)</f>
        <v>16</v>
      </c>
      <c r="T35" s="118">
        <f t="shared" ref="T35:T39" si="47">+(F35*N35)/1000</f>
        <v>25.033799999999992</v>
      </c>
      <c r="U35" s="119">
        <f>+'Ark1'!T170</f>
        <v>16.135416666666668</v>
      </c>
      <c r="V35" s="130">
        <f>+'Ark1'!V170</f>
        <v>94.174340917298636</v>
      </c>
      <c r="W35" s="31"/>
      <c r="AE35" s="11">
        <f t="shared" si="7"/>
        <v>553.94230769230774</v>
      </c>
      <c r="AJ35"/>
      <c r="AK35"/>
      <c r="AL35"/>
      <c r="AU35"/>
      <c r="AX35"/>
      <c r="AY35"/>
    </row>
    <row r="36" spans="1:51" x14ac:dyDescent="0.5">
      <c r="A36" s="31"/>
      <c r="B36" s="117">
        <f>+'Ark1'!C171</f>
        <v>2022</v>
      </c>
      <c r="C36" s="117">
        <f>+'Ark1'!E171</f>
        <v>27</v>
      </c>
      <c r="D36" s="117">
        <f>+IF('Ark1'!Q171=0,"",'Ark1'!Q171)</f>
        <v>26</v>
      </c>
      <c r="E36" s="118">
        <f t="shared" si="41"/>
        <v>3</v>
      </c>
      <c r="F36" s="118">
        <f>+'Ark1'!R171</f>
        <v>856</v>
      </c>
      <c r="G36" s="21">
        <f t="shared" si="42"/>
        <v>368</v>
      </c>
      <c r="H36" s="130">
        <f>+'Ark1'!AA171</f>
        <v>2.9717063009894114</v>
      </c>
      <c r="I36" s="118">
        <f t="shared" si="43"/>
        <v>175.40983606557376</v>
      </c>
      <c r="J36" s="118">
        <f>+IF(F36=0,"",'Ark1'!S171)</f>
        <v>856</v>
      </c>
      <c r="K36" s="93"/>
      <c r="L36" s="119">
        <f>+IF(F36=0,"",'Ark1'!U171)</f>
        <v>60.879672897196272</v>
      </c>
      <c r="M36" s="119">
        <f t="shared" si="44"/>
        <v>0.10349219904431806</v>
      </c>
      <c r="N36" s="130">
        <f>+IF(F36=0,"",'Ark1'!W171)</f>
        <v>83.620443925233701</v>
      </c>
      <c r="O36" s="130">
        <f t="shared" si="45"/>
        <v>-3.0757778406801037</v>
      </c>
      <c r="P36" s="119">
        <f>+'Ark1'!X171</f>
        <v>9.3971990900216635</v>
      </c>
      <c r="Q36" s="119">
        <f>+'Ark1'!Y171</f>
        <v>2.1558999433880404</v>
      </c>
      <c r="R36" s="118">
        <f>+IF('Ark1'!Z171=0,"",'Ark1'!Z171)</f>
        <v>-42.162190856638318</v>
      </c>
      <c r="S36" s="118">
        <f t="shared" si="46"/>
        <v>32.92307692307692</v>
      </c>
      <c r="T36" s="118">
        <f t="shared" si="47"/>
        <v>71.579100000000054</v>
      </c>
      <c r="U36" s="119">
        <f>+'Ark1'!T171</f>
        <v>16.292056074766347</v>
      </c>
      <c r="V36" s="130">
        <f>+'Ark1'!V171</f>
        <v>90.596363949332257</v>
      </c>
      <c r="W36" s="31"/>
      <c r="AE36" s="11">
        <f t="shared" si="7"/>
        <v>553.94230769230774</v>
      </c>
      <c r="AJ36"/>
      <c r="AK36"/>
      <c r="AL36"/>
      <c r="AU36"/>
      <c r="AX36"/>
      <c r="AY36"/>
    </row>
    <row r="37" spans="1:51" x14ac:dyDescent="0.5">
      <c r="A37" s="31"/>
      <c r="B37" s="117">
        <f>+'Ark1'!C172</f>
        <v>2022</v>
      </c>
      <c r="C37" s="117">
        <f>+'Ark1'!E172</f>
        <v>28</v>
      </c>
      <c r="D37" s="117">
        <f>+IF('Ark1'!Q172=0,"",'Ark1'!Q172)</f>
        <v>20</v>
      </c>
      <c r="E37" s="118">
        <f t="shared" si="41"/>
        <v>2</v>
      </c>
      <c r="F37" s="118">
        <f>+'Ark1'!R172</f>
        <v>454</v>
      </c>
      <c r="G37" s="21">
        <f t="shared" si="42"/>
        <v>116</v>
      </c>
      <c r="H37" s="130">
        <f>+'Ark1'!AA172</f>
        <v>1.5761152577677489</v>
      </c>
      <c r="I37" s="118">
        <f t="shared" si="43"/>
        <v>134.31952662721895</v>
      </c>
      <c r="J37" s="118">
        <f>+IF(F37=0,"",'Ark1'!S172)</f>
        <v>454</v>
      </c>
      <c r="K37" s="93"/>
      <c r="L37" s="119">
        <f>+IF(F37=0,"",'Ark1'!U172)</f>
        <v>60.726872246696047</v>
      </c>
      <c r="M37" s="119">
        <f t="shared" si="44"/>
        <v>-0.13111591898444175</v>
      </c>
      <c r="N37" s="130">
        <f>+IF(F37=0,"",'Ark1'!W172)</f>
        <v>87.032158590308399</v>
      </c>
      <c r="O37" s="130">
        <f t="shared" si="45"/>
        <v>2.2797325548054488</v>
      </c>
      <c r="P37" s="119">
        <f>+'Ark1'!X172</f>
        <v>11.153809574656858</v>
      </c>
      <c r="Q37" s="119">
        <f>+'Ark1'!Y172</f>
        <v>2.3306671061931881</v>
      </c>
      <c r="R37" s="118">
        <f>+IF('Ark1'!Z172=0,"",'Ark1'!Z172)</f>
        <v>-27.765499947266289</v>
      </c>
      <c r="S37" s="118">
        <f t="shared" si="46"/>
        <v>22.7</v>
      </c>
      <c r="T37" s="118">
        <f t="shared" si="47"/>
        <v>39.512600000000013</v>
      </c>
      <c r="U37" s="119">
        <f>+'Ark1'!T172</f>
        <v>16.081497797356825</v>
      </c>
      <c r="V37" s="130">
        <f>+'Ark1'!V172</f>
        <v>94.292696197517202</v>
      </c>
      <c r="W37" s="31"/>
      <c r="AE37" s="11">
        <f t="shared" si="7"/>
        <v>553.94230769230774</v>
      </c>
      <c r="AJ37"/>
      <c r="AK37"/>
      <c r="AL37"/>
      <c r="AU37"/>
      <c r="AX37"/>
      <c r="AY37"/>
    </row>
    <row r="38" spans="1:51" x14ac:dyDescent="0.5">
      <c r="A38" s="31"/>
      <c r="B38" s="117">
        <f>+'Ark1'!C173</f>
        <v>2022</v>
      </c>
      <c r="C38" s="117">
        <f>+'Ark1'!E173</f>
        <v>29</v>
      </c>
      <c r="D38" s="117">
        <f>+IF('Ark1'!Q173=0,"",'Ark1'!Q173)</f>
        <v>18</v>
      </c>
      <c r="E38" s="118">
        <f t="shared" si="41"/>
        <v>-4</v>
      </c>
      <c r="F38" s="118">
        <f>+'Ark1'!R173</f>
        <v>486</v>
      </c>
      <c r="G38" s="21">
        <f t="shared" si="42"/>
        <v>-84</v>
      </c>
      <c r="H38" s="130">
        <f>+'Ark1'!AA173</f>
        <v>1.6872070821038012</v>
      </c>
      <c r="I38" s="118">
        <f t="shared" si="43"/>
        <v>85.263157894736835</v>
      </c>
      <c r="J38" s="118">
        <f>+IF(F38=0,"",'Ark1'!S173)</f>
        <v>484</v>
      </c>
      <c r="K38" s="93"/>
      <c r="L38" s="119">
        <f>+IF(F38=0,"",'Ark1'!U173)</f>
        <v>60.921487603305806</v>
      </c>
      <c r="M38" s="119">
        <f t="shared" si="44"/>
        <v>-0.56708884660630332</v>
      </c>
      <c r="N38" s="130">
        <f>+IF(F38=0,"",'Ark1'!W173)</f>
        <v>84.909504132231433</v>
      </c>
      <c r="O38" s="130">
        <f t="shared" si="45"/>
        <v>2.7792756612296188</v>
      </c>
      <c r="P38" s="119">
        <f>+'Ark1'!X173</f>
        <v>10.477405469578079</v>
      </c>
      <c r="Q38" s="119">
        <f>+'Ark1'!Y173</f>
        <v>2.0695632394088497</v>
      </c>
      <c r="R38" s="118">
        <f>+IF('Ark1'!Z173=0,"",'Ark1'!Z173)</f>
        <v>-28.862040256568118</v>
      </c>
      <c r="S38" s="118">
        <f t="shared" si="46"/>
        <v>27</v>
      </c>
      <c r="T38" s="118">
        <f t="shared" si="47"/>
        <v>41.266019008264479</v>
      </c>
      <c r="U38" s="119">
        <f>+'Ark1'!T173</f>
        <v>16.220164609053498</v>
      </c>
      <c r="V38" s="130">
        <f>+'Ark1'!V173</f>
        <v>92.170473572522241</v>
      </c>
      <c r="W38" s="31"/>
      <c r="AE38" s="11">
        <f t="shared" si="7"/>
        <v>553.94230769230774</v>
      </c>
      <c r="AJ38"/>
      <c r="AK38"/>
      <c r="AL38"/>
      <c r="AU38"/>
      <c r="AX38"/>
      <c r="AY38"/>
    </row>
    <row r="39" spans="1:51" x14ac:dyDescent="0.5">
      <c r="A39" s="31"/>
      <c r="B39" s="117">
        <f>+'Ark1'!C174</f>
        <v>2022</v>
      </c>
      <c r="C39" s="117">
        <f>+'Ark1'!E174</f>
        <v>30</v>
      </c>
      <c r="D39" s="117">
        <f>+IF('Ark1'!Q174=0,"",'Ark1'!Q174)</f>
        <v>23</v>
      </c>
      <c r="E39" s="118">
        <f t="shared" si="41"/>
        <v>-3</v>
      </c>
      <c r="F39" s="118">
        <f>+'Ark1'!R174</f>
        <v>346</v>
      </c>
      <c r="G39" s="21">
        <f t="shared" si="42"/>
        <v>-281</v>
      </c>
      <c r="H39" s="130">
        <f>+'Ark1'!AA174</f>
        <v>1.2011803506335703</v>
      </c>
      <c r="I39" s="118">
        <f t="shared" si="43"/>
        <v>55.183413078149918</v>
      </c>
      <c r="J39" s="118">
        <f>+IF(F39=0,"",'Ark1'!S174)</f>
        <v>346</v>
      </c>
      <c r="K39" s="93"/>
      <c r="L39" s="119">
        <f>+IF(F39=0,"",'Ark1'!U174)</f>
        <v>61.537572254335259</v>
      </c>
      <c r="M39" s="119">
        <f t="shared" si="44"/>
        <v>0.86345084858445631</v>
      </c>
      <c r="N39" s="130">
        <f>+IF(F39=0,"",'Ark1'!W174)</f>
        <v>84.652601156069409</v>
      </c>
      <c r="O39" s="130">
        <f t="shared" si="45"/>
        <v>2.6183839036732195</v>
      </c>
      <c r="P39" s="119">
        <f>+'Ark1'!X174</f>
        <v>10.614114642784243</v>
      </c>
      <c r="Q39" s="119">
        <f>+'Ark1'!Y174</f>
        <v>2.0000083530848798</v>
      </c>
      <c r="R39" s="118">
        <f>+IF('Ark1'!Z174=0,"",'Ark1'!Z174)</f>
        <v>-44.892916387739753</v>
      </c>
      <c r="S39" s="118">
        <f t="shared" si="46"/>
        <v>15.043478260869565</v>
      </c>
      <c r="T39" s="118">
        <f t="shared" si="47"/>
        <v>29.289800000000014</v>
      </c>
      <c r="U39" s="119">
        <f>+'Ark1'!T174</f>
        <v>16.514450867052023</v>
      </c>
      <c r="V39" s="130">
        <f>+'Ark1'!V174</f>
        <v>91.714627471364452</v>
      </c>
      <c r="W39" s="31"/>
      <c r="AE39" s="11">
        <f t="shared" si="7"/>
        <v>553.94230769230774</v>
      </c>
      <c r="AJ39"/>
      <c r="AK39"/>
      <c r="AL39"/>
      <c r="AU39"/>
      <c r="AX39"/>
      <c r="AY39"/>
    </row>
    <row r="40" spans="1:51" x14ac:dyDescent="0.5">
      <c r="A40" s="31"/>
      <c r="B40" s="117">
        <f>+'Ark1'!C175</f>
        <v>2022</v>
      </c>
      <c r="C40" s="117">
        <f>+'Ark1'!E175</f>
        <v>31</v>
      </c>
      <c r="D40" s="117">
        <f>+IF('Ark1'!Q175=0,"",'Ark1'!Q175)</f>
        <v>18</v>
      </c>
      <c r="E40" s="118">
        <f t="shared" ref="E40" si="48">+D40-D93</f>
        <v>4</v>
      </c>
      <c r="F40" s="118">
        <f>+'Ark1'!R175</f>
        <v>463</v>
      </c>
      <c r="G40" s="21">
        <f t="shared" ref="G40" si="49">+F40-F93</f>
        <v>132</v>
      </c>
      <c r="H40" s="130">
        <f>+'Ark1'!AA175</f>
        <v>1.6073598333622636</v>
      </c>
      <c r="I40" s="118">
        <f t="shared" ref="I40" si="50">IF(F40&lt;&gt;0,100*F40/F93,"")</f>
        <v>139.87915407854985</v>
      </c>
      <c r="J40" s="118">
        <f>+IF(F40=0,"",'Ark1'!S175)</f>
        <v>463</v>
      </c>
      <c r="K40" s="93"/>
      <c r="L40" s="119">
        <f>+IF(F40=0,"",'Ark1'!U175)</f>
        <v>60.83585313174946</v>
      </c>
      <c r="M40" s="119">
        <f t="shared" ref="M40" si="51">+IF(F40=0,"",L40-L93)</f>
        <v>-0.17623146039554882</v>
      </c>
      <c r="N40" s="130">
        <f>+IF(F40=0,"",'Ark1'!W175)</f>
        <v>89.690928725701895</v>
      </c>
      <c r="O40" s="130">
        <f t="shared" ref="O40" si="52">+IF(F40=0,"",N40-N93)</f>
        <v>7.0456719281187929</v>
      </c>
      <c r="P40" s="119">
        <f>+'Ark1'!X175</f>
        <v>10.871823599633258</v>
      </c>
      <c r="Q40" s="119">
        <f>+'Ark1'!Y175</f>
        <v>2.5350778135091181</v>
      </c>
      <c r="R40" s="118">
        <f>+IF('Ark1'!Z175=0,"",'Ark1'!Z175)</f>
        <v>-39.912287412593422</v>
      </c>
      <c r="S40" s="118">
        <f t="shared" ref="S40" si="53">+IF(F40=0,"",F40/D40)</f>
        <v>25.722222222222221</v>
      </c>
      <c r="T40" s="118">
        <f t="shared" ref="T40" si="54">+(F40*N40)/1000</f>
        <v>41.526899999999976</v>
      </c>
      <c r="U40" s="119">
        <f>+'Ark1'!T175</f>
        <v>16.164146868250537</v>
      </c>
      <c r="V40" s="130">
        <f>+'Ark1'!V175</f>
        <v>97.173270558723686</v>
      </c>
      <c r="W40" s="31"/>
      <c r="AE40" s="11">
        <f t="shared" si="7"/>
        <v>553.94230769230774</v>
      </c>
      <c r="AJ40"/>
      <c r="AK40"/>
      <c r="AL40"/>
      <c r="AU40"/>
      <c r="AX40"/>
      <c r="AY40"/>
    </row>
    <row r="41" spans="1:51" x14ac:dyDescent="0.5">
      <c r="A41" s="31"/>
      <c r="B41" s="117">
        <f>+'Ark1'!C176</f>
        <v>2022</v>
      </c>
      <c r="C41" s="117">
        <f>+'Ark1'!E176</f>
        <v>32</v>
      </c>
      <c r="D41" s="117">
        <f>+IF('Ark1'!Q176=0,"",'Ark1'!Q176)</f>
        <v>23</v>
      </c>
      <c r="E41" s="118">
        <f t="shared" ref="E41" si="55">+D41-D94</f>
        <v>4</v>
      </c>
      <c r="F41" s="118">
        <f>+'Ark1'!R176</f>
        <v>809</v>
      </c>
      <c r="G41" s="21">
        <f t="shared" ref="G41" si="56">+F41-F94</f>
        <v>380</v>
      </c>
      <c r="H41" s="130">
        <f>+'Ark1'!AA176</f>
        <v>2.8085401839958339</v>
      </c>
      <c r="I41" s="118">
        <f t="shared" ref="I41" si="57">IF(F41&lt;&gt;0,100*F41/F94,"")</f>
        <v>188.57808857808857</v>
      </c>
      <c r="J41" s="118">
        <f>+IF(F41=0,"",'Ark1'!S176)</f>
        <v>809</v>
      </c>
      <c r="K41" s="93"/>
      <c r="L41" s="119">
        <f>+IF(F41=0,"",'Ark1'!U176)</f>
        <v>60.655129789864048</v>
      </c>
      <c r="M41" s="119">
        <f t="shared" ref="M41" si="58">+IF(F41=0,"",L41-L94)</f>
        <v>-0.32389118915694581</v>
      </c>
      <c r="N41" s="130">
        <f>+IF(F41=0,"",'Ark1'!W176)</f>
        <v>85.33077873918414</v>
      </c>
      <c r="O41" s="130">
        <f t="shared" ref="O41" si="59">+IF(F41=0,"",N41-N94)</f>
        <v>0.44378573219115935</v>
      </c>
      <c r="P41" s="119">
        <f>+'Ark1'!X176</f>
        <v>7.9944436521270976</v>
      </c>
      <c r="Q41" s="119">
        <f>+'Ark1'!Y176</f>
        <v>2.2514330586358757</v>
      </c>
      <c r="R41" s="118">
        <f>+IF('Ark1'!Z176=0,"",'Ark1'!Z176)</f>
        <v>-18.348220639606097</v>
      </c>
      <c r="S41" s="118">
        <f t="shared" ref="S41" si="60">+IF(F41=0,"",F41/D41)</f>
        <v>35.173913043478258</v>
      </c>
      <c r="T41" s="118">
        <f t="shared" ref="T41" si="61">+(F41*N41)/1000</f>
        <v>69.03259999999996</v>
      </c>
      <c r="U41" s="119">
        <f>+'Ark1'!T176</f>
        <v>16.132262051915948</v>
      </c>
      <c r="V41" s="130">
        <f>+'Ark1'!V176</f>
        <v>92.449381082539844</v>
      </c>
      <c r="W41" s="31"/>
      <c r="AE41" s="11">
        <f t="shared" si="7"/>
        <v>553.94230769230774</v>
      </c>
      <c r="AJ41"/>
      <c r="AK41"/>
      <c r="AL41"/>
      <c r="AU41"/>
      <c r="AX41"/>
      <c r="AY41"/>
    </row>
    <row r="42" spans="1:51" x14ac:dyDescent="0.5">
      <c r="A42" s="31"/>
      <c r="B42" s="117">
        <f>+'Ark1'!C177</f>
        <v>2022</v>
      </c>
      <c r="C42" s="117">
        <f>+'Ark1'!E177</f>
        <v>33</v>
      </c>
      <c r="D42" s="117">
        <f>+IF('Ark1'!Q177=0,"",'Ark1'!Q177)</f>
        <v>21</v>
      </c>
      <c r="E42" s="118">
        <f t="shared" ref="E42:E43" si="62">+D42-D95</f>
        <v>-4</v>
      </c>
      <c r="F42" s="118">
        <f>+'Ark1'!R177</f>
        <v>747</v>
      </c>
      <c r="G42" s="21">
        <f t="shared" ref="G42:G43" si="63">+F42-F95</f>
        <v>29</v>
      </c>
      <c r="H42" s="130">
        <f>+'Ark1'!AA177</f>
        <v>2.5932997743447319</v>
      </c>
      <c r="I42" s="118">
        <f t="shared" ref="I42:I43" si="64">IF(F42&lt;&gt;0,100*F42/F95,"")</f>
        <v>104.03899721448468</v>
      </c>
      <c r="J42" s="118">
        <f>+IF(F42=0,"",'Ark1'!S177)</f>
        <v>746</v>
      </c>
      <c r="K42" s="93"/>
      <c r="L42" s="119">
        <f>+IF(F42=0,"",'Ark1'!U177)</f>
        <v>61.467828418230553</v>
      </c>
      <c r="M42" s="119">
        <f t="shared" ref="M42:M43" si="65">+IF(F42=0,"",L42-L95)</f>
        <v>0.26559689800740216</v>
      </c>
      <c r="N42" s="130">
        <f>+IF(F42=0,"",'Ark1'!W177)</f>
        <v>83.56407506702422</v>
      </c>
      <c r="O42" s="130">
        <f t="shared" ref="O42:O43" si="66">+IF(F42=0,"",N42-N95)</f>
        <v>-0.10790540717377439</v>
      </c>
      <c r="P42" s="119">
        <f>+'Ark1'!X177</f>
        <v>9.7966890787595879</v>
      </c>
      <c r="Q42" s="119">
        <f>+'Ark1'!Y177</f>
        <v>1.9776661449162287</v>
      </c>
      <c r="R42" s="118">
        <f>+IF('Ark1'!Z177=0,"",'Ark1'!Z177)</f>
        <v>-32.304857480227056</v>
      </c>
      <c r="S42" s="118">
        <f t="shared" ref="S42:S43" si="67">+IF(F42=0,"",F42/D42)</f>
        <v>35.571428571428569</v>
      </c>
      <c r="T42" s="118">
        <f t="shared" ref="T42:T43" si="68">+(F42*N42)/1000</f>
        <v>62.422364075067087</v>
      </c>
      <c r="U42" s="119">
        <f>+'Ark1'!T177</f>
        <v>16.511378848728246</v>
      </c>
      <c r="V42" s="130">
        <f>+'Ark1'!V177</f>
        <v>90.588737622683979</v>
      </c>
      <c r="W42" s="31"/>
      <c r="AE42" s="11">
        <f t="shared" si="7"/>
        <v>553.94230769230774</v>
      </c>
      <c r="AJ42"/>
      <c r="AK42"/>
      <c r="AL42"/>
      <c r="AU42"/>
      <c r="AX42"/>
      <c r="AY42"/>
    </row>
    <row r="43" spans="1:51" x14ac:dyDescent="0.5">
      <c r="A43" s="31"/>
      <c r="B43" s="117">
        <f>+'Ark1'!C178</f>
        <v>2022</v>
      </c>
      <c r="C43" s="117">
        <f>+'Ark1'!E178</f>
        <v>34</v>
      </c>
      <c r="D43" s="117">
        <f>+IF('Ark1'!Q178=0,"",'Ark1'!Q178)</f>
        <v>27</v>
      </c>
      <c r="E43" s="118">
        <f t="shared" si="62"/>
        <v>7</v>
      </c>
      <c r="F43" s="118">
        <f>+'Ark1'!R178</f>
        <v>637</v>
      </c>
      <c r="G43" s="21">
        <f t="shared" si="63"/>
        <v>265</v>
      </c>
      <c r="H43" s="130">
        <f>+'Ark1'!AA178</f>
        <v>2.2114216281895498</v>
      </c>
      <c r="I43" s="118">
        <f t="shared" si="64"/>
        <v>171.23655913978496</v>
      </c>
      <c r="J43" s="118">
        <f>+IF(F43=0,"",'Ark1'!S178)</f>
        <v>636</v>
      </c>
      <c r="K43" s="93"/>
      <c r="L43" s="119">
        <f>+IF(F43=0,"",'Ark1'!U178)</f>
        <v>60.523584905660393</v>
      </c>
      <c r="M43" s="119">
        <f t="shared" si="65"/>
        <v>-1.0543720835869195</v>
      </c>
      <c r="N43" s="130">
        <f>+IF(F43=0,"",'Ark1'!W178)</f>
        <v>87.301729559748381</v>
      </c>
      <c r="O43" s="130">
        <f t="shared" si="66"/>
        <v>3.3073747210386841</v>
      </c>
      <c r="P43" s="119">
        <f>+'Ark1'!X178</f>
        <v>11.249321998960831</v>
      </c>
      <c r="Q43" s="119">
        <f>+'Ark1'!Y178</f>
        <v>2.5323834158364278</v>
      </c>
      <c r="R43" s="118">
        <f>+IF('Ark1'!Z178=0,"",'Ark1'!Z178)</f>
        <v>-43.872541612099049</v>
      </c>
      <c r="S43" s="118">
        <f t="shared" si="67"/>
        <v>23.592592592592592</v>
      </c>
      <c r="T43" s="118">
        <f t="shared" si="68"/>
        <v>55.611201729559717</v>
      </c>
      <c r="U43" s="119">
        <f>+'Ark1'!T178</f>
        <v>16.069073783359492</v>
      </c>
      <c r="V43" s="130">
        <f>+'Ark1'!V178</f>
        <v>94.634838542624834</v>
      </c>
      <c r="W43" s="31"/>
      <c r="AE43" s="11">
        <f t="shared" si="7"/>
        <v>553.94230769230774</v>
      </c>
      <c r="AJ43"/>
      <c r="AK43"/>
      <c r="AL43"/>
      <c r="AU43"/>
      <c r="AX43"/>
      <c r="AY43"/>
    </row>
    <row r="44" spans="1:51" s="20" customFormat="1" x14ac:dyDescent="0.5">
      <c r="A44" s="31"/>
      <c r="B44" s="117">
        <f>+'Ark1'!C179</f>
        <v>2022</v>
      </c>
      <c r="C44" s="117">
        <f>+'Ark1'!E179</f>
        <v>35</v>
      </c>
      <c r="D44" s="117">
        <f>+IF('Ark1'!Q179=0,"",'Ark1'!Q179)</f>
        <v>28</v>
      </c>
      <c r="E44" s="118">
        <f t="shared" ref="E44:E45" si="69">+D44-D97</f>
        <v>8</v>
      </c>
      <c r="F44" s="118">
        <f>+'Ark1'!R179</f>
        <v>557</v>
      </c>
      <c r="G44" s="21">
        <f t="shared" ref="G44:G45" si="70">+F44-F97</f>
        <v>233</v>
      </c>
      <c r="H44" s="130">
        <f>+'Ark1'!AA179</f>
        <v>1.9336920673494185</v>
      </c>
      <c r="I44" s="118">
        <f t="shared" ref="I44:I45" si="71">IF(F44&lt;&gt;0,100*F44/F97,"")</f>
        <v>171.91358024691357</v>
      </c>
      <c r="J44" s="118">
        <f>+IF(F44=0,"",'Ark1'!S179)</f>
        <v>556</v>
      </c>
      <c r="K44" s="93"/>
      <c r="L44" s="119">
        <f>+IF(F44=0,"",'Ark1'!U179)</f>
        <v>61.210431654676249</v>
      </c>
      <c r="M44" s="119">
        <f t="shared" ref="M44:M45" si="72">+IF(F44=0,"",L44-L97)</f>
        <v>-2.1049826805239036E-2</v>
      </c>
      <c r="N44" s="130">
        <f>+IF(F44=0,"",'Ark1'!W179)</f>
        <v>83.378956834532346</v>
      </c>
      <c r="O44" s="130">
        <f t="shared" ref="O44:O45" si="73">+IF(F44=0,"",N44-N97)</f>
        <v>-1.0102098321343647</v>
      </c>
      <c r="P44" s="119">
        <f>+'Ark1'!X179</f>
        <v>12.12668765937617</v>
      </c>
      <c r="Q44" s="119">
        <f>+'Ark1'!Y179</f>
        <v>2.2530472955161862</v>
      </c>
      <c r="R44" s="118">
        <f>+IF('Ark1'!Z179=0,"",'Ark1'!Z179)</f>
        <v>-36.957579828407255</v>
      </c>
      <c r="S44" s="118">
        <f t="shared" ref="S44:S45" si="74">+IF(F44=0,"",F44/D44)</f>
        <v>19.892857142857142</v>
      </c>
      <c r="T44" s="118">
        <f t="shared" ref="T44:T45" si="75">+(F44*N44)/1000</f>
        <v>46.442078956834514</v>
      </c>
      <c r="U44" s="119">
        <f>+'Ark1'!T179</f>
        <v>16.468581687612211</v>
      </c>
      <c r="V44" s="130">
        <f>+'Ark1'!V179</f>
        <v>90.501336742090643</v>
      </c>
      <c r="W44" s="31"/>
      <c r="AE44" s="11">
        <f t="shared" si="7"/>
        <v>553.94230769230774</v>
      </c>
    </row>
    <row r="45" spans="1:51" s="20" customFormat="1" x14ac:dyDescent="0.5">
      <c r="A45" s="31"/>
      <c r="B45" s="117">
        <f>+'Ark1'!C180</f>
        <v>2022</v>
      </c>
      <c r="C45" s="117">
        <f>+'Ark1'!E180</f>
        <v>36</v>
      </c>
      <c r="D45" s="117">
        <f>+IF('Ark1'!Q180=0,"",'Ark1'!Q180)</f>
        <v>21</v>
      </c>
      <c r="E45" s="118">
        <f t="shared" si="69"/>
        <v>-1</v>
      </c>
      <c r="F45" s="118">
        <f>+'Ark1'!R180</f>
        <v>346</v>
      </c>
      <c r="G45" s="21">
        <f t="shared" si="70"/>
        <v>-251</v>
      </c>
      <c r="H45" s="130">
        <f>+'Ark1'!AA180</f>
        <v>1.2011803506335703</v>
      </c>
      <c r="I45" s="118">
        <f t="shared" si="71"/>
        <v>57.956448911222779</v>
      </c>
      <c r="J45" s="118">
        <f>+IF(F45=0,"",'Ark1'!S180)</f>
        <v>344</v>
      </c>
      <c r="K45" s="93"/>
      <c r="L45" s="119">
        <f>+IF(F45=0,"",'Ark1'!U180)</f>
        <v>60.61337209302328</v>
      </c>
      <c r="M45" s="119">
        <f t="shared" si="72"/>
        <v>-0.76518737096329659</v>
      </c>
      <c r="N45" s="130">
        <f>+IF(F45=0,"",'Ark1'!W180)</f>
        <v>89.406104651162877</v>
      </c>
      <c r="O45" s="130">
        <f t="shared" si="73"/>
        <v>7.7745133613806416</v>
      </c>
      <c r="P45" s="119">
        <f>+'Ark1'!X180</f>
        <v>10.077054464808164</v>
      </c>
      <c r="Q45" s="119">
        <f>+'Ark1'!Y180</f>
        <v>2.6847862114292846</v>
      </c>
      <c r="R45" s="118">
        <f>+IF('Ark1'!Z180=0,"",'Ark1'!Z180)</f>
        <v>-20.119505618330471</v>
      </c>
      <c r="S45" s="118">
        <f t="shared" si="74"/>
        <v>16.476190476190474</v>
      </c>
      <c r="T45" s="118">
        <f t="shared" si="75"/>
        <v>30.934512209302355</v>
      </c>
      <c r="U45" s="119">
        <f>+'Ark1'!T180</f>
        <v>15.930635838150287</v>
      </c>
      <c r="V45" s="130">
        <f>+'Ark1'!V180</f>
        <v>97.10814079467859</v>
      </c>
      <c r="W45" s="31"/>
      <c r="AE45" s="11">
        <f t="shared" si="7"/>
        <v>553.94230769230774</v>
      </c>
    </row>
    <row r="46" spans="1:51" s="20" customFormat="1" x14ac:dyDescent="0.5">
      <c r="A46" s="31"/>
      <c r="B46" s="117">
        <f>+'Ark1'!C181</f>
        <v>2022</v>
      </c>
      <c r="C46" s="117">
        <f>+'Ark1'!E181</f>
        <v>37</v>
      </c>
      <c r="D46" s="117">
        <f>+IF('Ark1'!Q181=0,"",'Ark1'!Q181)</f>
        <v>21</v>
      </c>
      <c r="E46" s="118">
        <f t="shared" ref="E46:E50" si="76">+D46-D99</f>
        <v>0</v>
      </c>
      <c r="F46" s="118">
        <f>+'Ark1'!R181</f>
        <v>488</v>
      </c>
      <c r="G46" s="21">
        <f t="shared" ref="G46:G50" si="77">+F46-F99</f>
        <v>72</v>
      </c>
      <c r="H46" s="130">
        <f>+'Ark1'!AA181</f>
        <v>1.6941503211248043</v>
      </c>
      <c r="I46" s="118">
        <f t="shared" ref="I46:I50" si="78">IF(F46&lt;&gt;0,100*F46/F99,"")</f>
        <v>117.30769230769231</v>
      </c>
      <c r="J46" s="118">
        <f>+IF(F46=0,"",'Ark1'!S181)</f>
        <v>488</v>
      </c>
      <c r="K46" s="93"/>
      <c r="L46" s="119">
        <f>+IF(F46=0,"",'Ark1'!U181)</f>
        <v>59.905737704918003</v>
      </c>
      <c r="M46" s="119">
        <f t="shared" ref="M46:M50" si="79">+IF(F46=0,"",L46-L99)</f>
        <v>-0.30339691046659567</v>
      </c>
      <c r="N46" s="130">
        <f>+IF(F46=0,"",'Ark1'!W181)</f>
        <v>86.269057377049222</v>
      </c>
      <c r="O46" s="130">
        <f t="shared" ref="O46:O50" si="80">+IF(F46=0,"",N46-N99)</f>
        <v>-1.5111108921814633</v>
      </c>
      <c r="P46" s="119">
        <f>+'Ark1'!X181</f>
        <v>10.507838873906511</v>
      </c>
      <c r="Q46" s="119">
        <f>+'Ark1'!Y181</f>
        <v>2.9398561128034841</v>
      </c>
      <c r="R46" s="118">
        <f>+IF('Ark1'!Z181=0,"",'Ark1'!Z181)</f>
        <v>-26.824576556382919</v>
      </c>
      <c r="S46" s="118">
        <f t="shared" ref="S46:S50" si="81">+IF(F46=0,"",F46/D46)</f>
        <v>23.238095238095237</v>
      </c>
      <c r="T46" s="118">
        <f t="shared" ref="T46:T50" si="82">+(F46*N46)/1000</f>
        <v>42.099300000000021</v>
      </c>
      <c r="U46" s="119">
        <f>+'Ark1'!T181</f>
        <v>15.72131147540984</v>
      </c>
      <c r="V46" s="130">
        <f>+'Ark1'!V181</f>
        <v>93.465934319663262</v>
      </c>
      <c r="W46" s="31"/>
      <c r="AE46" s="11">
        <f t="shared" si="7"/>
        <v>553.94230769230774</v>
      </c>
    </row>
    <row r="47" spans="1:51" s="20" customFormat="1" x14ac:dyDescent="0.5">
      <c r="A47" s="31"/>
      <c r="B47" s="117">
        <f>+'Ark1'!C182</f>
        <v>2022</v>
      </c>
      <c r="C47" s="117">
        <f>+'Ark1'!E182</f>
        <v>38</v>
      </c>
      <c r="D47" s="117">
        <f>+IF('Ark1'!Q182=0,"",'Ark1'!Q182)</f>
        <v>28</v>
      </c>
      <c r="E47" s="118">
        <f t="shared" si="76"/>
        <v>6</v>
      </c>
      <c r="F47" s="118">
        <f>+'Ark1'!R182</f>
        <v>661</v>
      </c>
      <c r="G47" s="21">
        <f t="shared" si="77"/>
        <v>226</v>
      </c>
      <c r="H47" s="130">
        <f>+'Ark1'!AA182</f>
        <v>2.2947404964415905</v>
      </c>
      <c r="I47" s="118">
        <f t="shared" si="78"/>
        <v>151.95402298850576</v>
      </c>
      <c r="J47" s="118">
        <f>+IF(F47=0,"",'Ark1'!S182)</f>
        <v>661</v>
      </c>
      <c r="K47" s="93"/>
      <c r="L47" s="119">
        <f>+IF(F47=0,"",'Ark1'!U182)</f>
        <v>60.665658093797269</v>
      </c>
      <c r="M47" s="119">
        <f t="shared" si="79"/>
        <v>-0.80790512459353891</v>
      </c>
      <c r="N47" s="130">
        <f>+IF(F47=0,"",'Ark1'!W182)</f>
        <v>86.40453857791222</v>
      </c>
      <c r="O47" s="130">
        <f t="shared" si="80"/>
        <v>-0.64550739909932986</v>
      </c>
      <c r="P47" s="119">
        <f>+'Ark1'!X182</f>
        <v>12.685927160985978</v>
      </c>
      <c r="Q47" s="119">
        <f>+'Ark1'!Y182</f>
        <v>2.4250054006612567</v>
      </c>
      <c r="R47" s="118">
        <f>+IF('Ark1'!Z182=0,"",'Ark1'!Z182)</f>
        <v>-13.67910937753639</v>
      </c>
      <c r="S47" s="118">
        <f t="shared" si="81"/>
        <v>23.607142857142858</v>
      </c>
      <c r="T47" s="118">
        <f t="shared" si="82"/>
        <v>57.113399999999977</v>
      </c>
      <c r="U47" s="119">
        <f>+'Ark1'!T182</f>
        <v>16.12405446293495</v>
      </c>
      <c r="V47" s="130">
        <f>+'Ark1'!V182</f>
        <v>93.612717852559356</v>
      </c>
      <c r="W47" s="31"/>
      <c r="AE47" s="11">
        <f t="shared" si="7"/>
        <v>553.94230769230774</v>
      </c>
    </row>
    <row r="48" spans="1:51" s="20" customFormat="1" x14ac:dyDescent="0.5">
      <c r="A48" s="31"/>
      <c r="B48" s="117">
        <f>+'Ark1'!C183</f>
        <v>2022</v>
      </c>
      <c r="C48" s="117">
        <f>+'Ark1'!E183</f>
        <v>39</v>
      </c>
      <c r="D48" s="117">
        <f>+IF('Ark1'!Q183=0,"",'Ark1'!Q183)</f>
        <v>28</v>
      </c>
      <c r="E48" s="118">
        <f t="shared" si="76"/>
        <v>10</v>
      </c>
      <c r="F48" s="118">
        <f>+'Ark1'!R183</f>
        <v>779</v>
      </c>
      <c r="G48" s="21">
        <f t="shared" si="77"/>
        <v>383</v>
      </c>
      <c r="H48" s="130">
        <f>+'Ark1'!AA183</f>
        <v>2.7043915986807843</v>
      </c>
      <c r="I48" s="118">
        <f t="shared" si="78"/>
        <v>196.71717171717171</v>
      </c>
      <c r="J48" s="118">
        <f>+IF(F48=0,"",'Ark1'!S183)</f>
        <v>779</v>
      </c>
      <c r="K48" s="93"/>
      <c r="L48" s="119">
        <f>+IF(F48=0,"",'Ark1'!U183)</f>
        <v>61.347881899871638</v>
      </c>
      <c r="M48" s="119">
        <f t="shared" si="79"/>
        <v>-0.70009789810816159</v>
      </c>
      <c r="N48" s="130">
        <f>+IF(F48=0,"",'Ark1'!W183)</f>
        <v>87.271501925545522</v>
      </c>
      <c r="O48" s="130">
        <f t="shared" si="80"/>
        <v>6.4653655619091381</v>
      </c>
      <c r="P48" s="119">
        <f>+'Ark1'!X183</f>
        <v>10.483057260578477</v>
      </c>
      <c r="Q48" s="119">
        <f>+'Ark1'!Y183</f>
        <v>2.0634119348189408</v>
      </c>
      <c r="R48" s="118">
        <f>+IF('Ark1'!Z183=0,"",'Ark1'!Z183)</f>
        <v>-16.98457909084361</v>
      </c>
      <c r="S48" s="118">
        <f t="shared" si="81"/>
        <v>27.821428571428573</v>
      </c>
      <c r="T48" s="118">
        <f t="shared" si="82"/>
        <v>67.984499999999954</v>
      </c>
      <c r="U48" s="119">
        <f>+'Ark1'!T183</f>
        <v>16.460847240051347</v>
      </c>
      <c r="V48" s="130">
        <f>+'Ark1'!V183</f>
        <v>94.552006419875994</v>
      </c>
      <c r="W48" s="31"/>
      <c r="AE48" s="11">
        <f t="shared" si="7"/>
        <v>553.94230769230774</v>
      </c>
    </row>
    <row r="49" spans="1:31" s="20" customFormat="1" x14ac:dyDescent="0.5">
      <c r="A49" s="31"/>
      <c r="B49" s="117">
        <f>+'Ark1'!C184</f>
        <v>2022</v>
      </c>
      <c r="C49" s="117">
        <f>+'Ark1'!E184</f>
        <v>40</v>
      </c>
      <c r="D49" s="117">
        <f>+IF('Ark1'!Q184=0,"",'Ark1'!Q184)</f>
        <v>18</v>
      </c>
      <c r="E49" s="118">
        <f t="shared" si="76"/>
        <v>-3</v>
      </c>
      <c r="F49" s="118">
        <f>+'Ark1'!R184</f>
        <v>549</v>
      </c>
      <c r="G49" s="21">
        <f t="shared" si="77"/>
        <v>124</v>
      </c>
      <c r="H49" s="130">
        <f>+'Ark1'!AA184</f>
        <v>1.9059191112654057</v>
      </c>
      <c r="I49" s="118">
        <f t="shared" si="78"/>
        <v>129.1764705882353</v>
      </c>
      <c r="J49" s="118">
        <f>+IF(F49=0,"",'Ark1'!S184)</f>
        <v>549</v>
      </c>
      <c r="K49" s="93"/>
      <c r="L49" s="119">
        <f>+IF(F49=0,"",'Ark1'!U184)</f>
        <v>61.342440801457172</v>
      </c>
      <c r="M49" s="119">
        <f t="shared" si="79"/>
        <v>0.35655844851599028</v>
      </c>
      <c r="N49" s="130">
        <f>+IF(F49=0,"",'Ark1'!W184)</f>
        <v>86.089799635701283</v>
      </c>
      <c r="O49" s="130">
        <f t="shared" si="80"/>
        <v>0.72024669452477497</v>
      </c>
      <c r="P49" s="119">
        <f>+'Ark1'!X184</f>
        <v>9.0892541366883393</v>
      </c>
      <c r="Q49" s="119">
        <f>+'Ark1'!Y184</f>
        <v>2.4246837546879849</v>
      </c>
      <c r="R49" s="118">
        <f>+IF('Ark1'!Z184=0,"",'Ark1'!Z184)</f>
        <v>-34.612962907005191</v>
      </c>
      <c r="S49" s="118">
        <f t="shared" si="81"/>
        <v>30.5</v>
      </c>
      <c r="T49" s="118">
        <f t="shared" si="82"/>
        <v>47.263300000000001</v>
      </c>
      <c r="U49" s="119">
        <f>+'Ark1'!T184</f>
        <v>16.344262295081972</v>
      </c>
      <c r="V49" s="130">
        <f>+'Ark1'!V184</f>
        <v>93.271722248863824</v>
      </c>
      <c r="W49" s="31"/>
      <c r="AE49" s="11">
        <f t="shared" si="7"/>
        <v>553.94230769230774</v>
      </c>
    </row>
    <row r="50" spans="1:31" s="2" customFormat="1" x14ac:dyDescent="0.5">
      <c r="A50" s="31"/>
      <c r="B50" s="117">
        <f>+'Ark1'!C185</f>
        <v>2022</v>
      </c>
      <c r="C50" s="117">
        <f>+'Ark1'!E185</f>
        <v>41</v>
      </c>
      <c r="D50" s="117">
        <f>+IF('Ark1'!Q185=0,"",'Ark1'!Q185)</f>
        <v>24</v>
      </c>
      <c r="E50" s="118">
        <f t="shared" si="76"/>
        <v>-3</v>
      </c>
      <c r="F50" s="118">
        <f>+'Ark1'!R185</f>
        <v>518</v>
      </c>
      <c r="G50" s="21">
        <f t="shared" si="77"/>
        <v>-169</v>
      </c>
      <c r="H50" s="130">
        <f>+'Ark1'!AA185</f>
        <v>1.7982989064398538</v>
      </c>
      <c r="I50" s="118">
        <f t="shared" si="78"/>
        <v>75.40029112081514</v>
      </c>
      <c r="J50" s="118">
        <f>+IF(F50=0,"",'Ark1'!S185)</f>
        <v>518</v>
      </c>
      <c r="K50" s="93"/>
      <c r="L50" s="119">
        <f>+IF(F50=0,"",'Ark1'!U185)</f>
        <v>60.76447876447876</v>
      </c>
      <c r="M50" s="119">
        <f t="shared" si="79"/>
        <v>-0.72314860087789157</v>
      </c>
      <c r="N50" s="130">
        <f>+IF(F50=0,"",'Ark1'!W185)</f>
        <v>86.342277992278085</v>
      </c>
      <c r="O50" s="130">
        <f t="shared" si="80"/>
        <v>3.5174644388646925E-2</v>
      </c>
      <c r="P50" s="119">
        <f>+'Ark1'!X185</f>
        <v>10.532535005991569</v>
      </c>
      <c r="Q50" s="119">
        <f>+'Ark1'!Y185</f>
        <v>2.6680095429670905</v>
      </c>
      <c r="R50" s="118">
        <f>+IF('Ark1'!Z185=0,"",'Ark1'!Z185)</f>
        <v>-39.832613659358032</v>
      </c>
      <c r="S50" s="118">
        <f t="shared" si="81"/>
        <v>21.583333333333332</v>
      </c>
      <c r="T50" s="118">
        <f t="shared" si="82"/>
        <v>44.725300000000047</v>
      </c>
      <c r="U50" s="119">
        <f>+'Ark1'!T185</f>
        <v>16.160231660231659</v>
      </c>
      <c r="V50" s="130">
        <f>+'Ark1'!V185</f>
        <v>93.545263263573133</v>
      </c>
      <c r="W50" s="31"/>
      <c r="AE50" s="11">
        <f t="shared" si="7"/>
        <v>553.94230769230774</v>
      </c>
    </row>
    <row r="51" spans="1:31" s="20" customFormat="1" x14ac:dyDescent="0.5">
      <c r="A51" s="31"/>
      <c r="B51" s="117">
        <f>+'Ark1'!C186</f>
        <v>2022</v>
      </c>
      <c r="C51" s="117">
        <f>+'Ark1'!E186</f>
        <v>42</v>
      </c>
      <c r="D51" s="117">
        <f>+IF('Ark1'!Q186=0,"",'Ark1'!Q186)</f>
        <v>15</v>
      </c>
      <c r="E51" s="118">
        <f t="shared" ref="E51:E52" si="83">+D51-D104</f>
        <v>-12</v>
      </c>
      <c r="F51" s="118">
        <f>+'Ark1'!R186</f>
        <v>370</v>
      </c>
      <c r="G51" s="21">
        <f t="shared" ref="G51:G52" si="84">+F51-F104</f>
        <v>-333</v>
      </c>
      <c r="H51" s="130">
        <f>+'Ark1'!AA186</f>
        <v>1.2844992188856101</v>
      </c>
      <c r="I51" s="118">
        <f t="shared" ref="I51:I52" si="85">IF(F51&lt;&gt;0,100*F51/F104,"")</f>
        <v>52.631578947368418</v>
      </c>
      <c r="J51" s="118">
        <f>+IF(F51=0,"",'Ark1'!S186)</f>
        <v>370</v>
      </c>
      <c r="K51" s="93"/>
      <c r="L51" s="119">
        <f>+IF(F51=0,"",'Ark1'!U186)</f>
        <v>59.5</v>
      </c>
      <c r="M51" s="119">
        <f t="shared" ref="M51:M52" si="86">+IF(F51=0,"",L51-L104)</f>
        <v>-1.0384615384615188</v>
      </c>
      <c r="N51" s="130">
        <f>+IF(F51=0,"",'Ark1'!W186)</f>
        <v>89.687297297297306</v>
      </c>
      <c r="O51" s="130">
        <f t="shared" ref="O51:O52" si="87">+IF(F51=0,"",N51-N104)</f>
        <v>2.7916420266420516</v>
      </c>
      <c r="P51" s="119">
        <f>+'Ark1'!X186</f>
        <v>8.6915103494652168</v>
      </c>
      <c r="Q51" s="119">
        <f>+'Ark1'!Y186</f>
        <v>3.0758431056883913</v>
      </c>
      <c r="R51" s="118">
        <f>+IF('Ark1'!Z186=0,"",'Ark1'!Z186)</f>
        <v>-34.136963859522439</v>
      </c>
      <c r="S51" s="118">
        <f t="shared" ref="S51:S52" si="88">+IF(F51=0,"",F51/D51)</f>
        <v>24.666666666666668</v>
      </c>
      <c r="T51" s="118">
        <f t="shared" ref="T51:T52" si="89">+(F51*N51)/1000</f>
        <v>33.1843</v>
      </c>
      <c r="U51" s="119">
        <f>+'Ark1'!T186</f>
        <v>15.540540540540544</v>
      </c>
      <c r="V51" s="130">
        <f>+'Ark1'!V186</f>
        <v>97.169336183420725</v>
      </c>
      <c r="W51" s="31"/>
      <c r="AE51" s="11">
        <f t="shared" si="7"/>
        <v>553.94230769230774</v>
      </c>
    </row>
    <row r="52" spans="1:31" s="20" customFormat="1" x14ac:dyDescent="0.5">
      <c r="A52" s="31"/>
      <c r="B52" s="117">
        <f>+'Ark1'!C187</f>
        <v>2022</v>
      </c>
      <c r="C52" s="117">
        <f>+'Ark1'!E187</f>
        <v>43</v>
      </c>
      <c r="D52" s="117">
        <f>+IF('Ark1'!Q187=0,"",'Ark1'!Q187)</f>
        <v>29</v>
      </c>
      <c r="E52" s="118">
        <f t="shared" si="83"/>
        <v>13</v>
      </c>
      <c r="F52" s="118">
        <f>+'Ark1'!R187</f>
        <v>700</v>
      </c>
      <c r="G52" s="21">
        <f t="shared" si="84"/>
        <v>438</v>
      </c>
      <c r="H52" s="130">
        <f>+'Ark1'!AA187</f>
        <v>2.4301336573511545</v>
      </c>
      <c r="I52" s="118">
        <f t="shared" si="85"/>
        <v>267.17557251908397</v>
      </c>
      <c r="J52" s="118">
        <f>+IF(F52=0,"",'Ark1'!S187)</f>
        <v>700</v>
      </c>
      <c r="K52" s="93"/>
      <c r="L52" s="119">
        <f>+IF(F52=0,"",'Ark1'!U187)</f>
        <v>60.771428571428594</v>
      </c>
      <c r="M52" s="119">
        <f t="shared" si="86"/>
        <v>-0.61406761177754987</v>
      </c>
      <c r="N52" s="130">
        <f>+IF(F52=0,"",'Ark1'!W187)</f>
        <v>88.424428571428507</v>
      </c>
      <c r="O52" s="130">
        <f t="shared" si="87"/>
        <v>2.7588942202834801</v>
      </c>
      <c r="P52" s="119">
        <f>+'Ark1'!X187</f>
        <v>11.213950003164706</v>
      </c>
      <c r="Q52" s="119">
        <f>+'Ark1'!Y187</f>
        <v>2.3340426521468953</v>
      </c>
      <c r="R52" s="118">
        <f>+IF('Ark1'!Z187=0,"",'Ark1'!Z187)</f>
        <v>-21.260550800739139</v>
      </c>
      <c r="S52" s="118">
        <f t="shared" si="88"/>
        <v>24.137931034482758</v>
      </c>
      <c r="T52" s="118">
        <f t="shared" si="89"/>
        <v>61.897099999999952</v>
      </c>
      <c r="U52" s="119">
        <f>+'Ark1'!T187</f>
        <v>16.190000000000001</v>
      </c>
      <c r="V52" s="130">
        <f>+'Ark1'!V187</f>
        <v>95.8011143785792</v>
      </c>
      <c r="W52" s="31"/>
      <c r="AE52" s="11">
        <f t="shared" si="7"/>
        <v>553.94230769230774</v>
      </c>
    </row>
    <row r="53" spans="1:31" s="20" customFormat="1" x14ac:dyDescent="0.5">
      <c r="A53" s="31"/>
      <c r="B53" s="117">
        <f>+'Ark1'!C188</f>
        <v>2022</v>
      </c>
      <c r="C53" s="117">
        <f>+'Ark1'!E188</f>
        <v>44</v>
      </c>
      <c r="D53" s="117">
        <f>+IF('Ark1'!Q188=0,"",'Ark1'!Q188)</f>
        <v>22</v>
      </c>
      <c r="E53" s="118">
        <f t="shared" ref="E53:E58" si="90">+D53-D106</f>
        <v>-6</v>
      </c>
      <c r="F53" s="118">
        <f>+'Ark1'!R188</f>
        <v>653</v>
      </c>
      <c r="G53" s="21">
        <f t="shared" ref="G53:G58" si="91">+F53-F106</f>
        <v>-70</v>
      </c>
      <c r="H53" s="130">
        <f>+'Ark1'!AA188</f>
        <v>2.2669675403575762</v>
      </c>
      <c r="I53" s="118">
        <f t="shared" ref="I53:I58" si="92">IF(F53&lt;&gt;0,100*F53/F106,"")</f>
        <v>90.318118948824349</v>
      </c>
      <c r="J53" s="118">
        <f>+IF(F53=0,"",'Ark1'!S188)</f>
        <v>653</v>
      </c>
      <c r="K53" s="93"/>
      <c r="L53" s="119">
        <f>+IF(F53=0,"",'Ark1'!U188)</f>
        <v>60.088820826952528</v>
      </c>
      <c r="M53" s="119">
        <f t="shared" ref="M53:M58" si="93">+IF(F53=0,"",L53-L106)</f>
        <v>-0.64386615365689437</v>
      </c>
      <c r="N53" s="130">
        <f>+IF(F53=0,"",'Ark1'!W188)</f>
        <v>85.791271056661515</v>
      </c>
      <c r="O53" s="130">
        <f t="shared" ref="O53:O58" si="94">+IF(F53=0,"",N53-N106)</f>
        <v>-2.1178148159147128</v>
      </c>
      <c r="P53" s="119">
        <f>+'Ark1'!X188</f>
        <v>10.131448487802498</v>
      </c>
      <c r="Q53" s="119">
        <f>+'Ark1'!Y188</f>
        <v>2.2056756775517226</v>
      </c>
      <c r="R53" s="118">
        <f>+IF('Ark1'!Z188=0,"",'Ark1'!Z188)</f>
        <v>-29.278234984426312</v>
      </c>
      <c r="S53" s="118">
        <f t="shared" ref="S53:S58" si="95">+IF(F53=0,"",F53/D53)</f>
        <v>29.681818181818183</v>
      </c>
      <c r="T53" s="118">
        <f t="shared" ref="T53:T58" si="96">+(F53*N53)/1000</f>
        <v>56.021699999999967</v>
      </c>
      <c r="U53" s="119">
        <f>+'Ark1'!T188</f>
        <v>15.865237366003067</v>
      </c>
      <c r="V53" s="130">
        <f>+'Ark1'!V188</f>
        <v>92.948289335494692</v>
      </c>
      <c r="W53" s="31"/>
      <c r="AE53" s="11">
        <f t="shared" si="7"/>
        <v>553.94230769230774</v>
      </c>
    </row>
    <row r="54" spans="1:31" s="20" customFormat="1" x14ac:dyDescent="0.5">
      <c r="A54" s="31"/>
      <c r="B54" s="117">
        <f>+'Ark1'!C189</f>
        <v>2022</v>
      </c>
      <c r="C54" s="117">
        <f>+'Ark1'!E189</f>
        <v>45</v>
      </c>
      <c r="D54" s="117">
        <f>+IF('Ark1'!Q189=0,"",'Ark1'!Q189)</f>
        <v>15</v>
      </c>
      <c r="E54" s="118">
        <f t="shared" si="90"/>
        <v>-6</v>
      </c>
      <c r="F54" s="118">
        <f>+'Ark1'!R189</f>
        <v>306</v>
      </c>
      <c r="G54" s="21">
        <f t="shared" si="91"/>
        <v>-253</v>
      </c>
      <c r="H54" s="130">
        <f>+'Ark1'!AA189</f>
        <v>1.0623155702135043</v>
      </c>
      <c r="I54" s="118">
        <f t="shared" si="92"/>
        <v>54.740608228980321</v>
      </c>
      <c r="J54" s="118">
        <f>+IF(F54=0,"",'Ark1'!S189)</f>
        <v>306</v>
      </c>
      <c r="K54" s="93"/>
      <c r="L54" s="119">
        <f>+IF(F54=0,"",'Ark1'!U189)</f>
        <v>61.179738562091522</v>
      </c>
      <c r="M54" s="119">
        <f t="shared" si="93"/>
        <v>0.15827165690366485</v>
      </c>
      <c r="N54" s="130">
        <f>+IF(F54=0,"",'Ark1'!W189)</f>
        <v>86.968627450980406</v>
      </c>
      <c r="O54" s="130">
        <f t="shared" si="94"/>
        <v>1.7920084885475376</v>
      </c>
      <c r="P54" s="119">
        <f>+'Ark1'!X189</f>
        <v>12.401462440580472</v>
      </c>
      <c r="Q54" s="119">
        <f>+'Ark1'!Y189</f>
        <v>1.9629862364088304</v>
      </c>
      <c r="R54" s="118">
        <f>+IF('Ark1'!Z189=0,"",'Ark1'!Z189)</f>
        <v>-7.9011419861843519</v>
      </c>
      <c r="S54" s="118">
        <f t="shared" si="95"/>
        <v>20.399999999999999</v>
      </c>
      <c r="T54" s="118">
        <f t="shared" si="96"/>
        <v>26.612400000000004</v>
      </c>
      <c r="U54" s="119">
        <f>+'Ark1'!T189</f>
        <v>16.480392156862745</v>
      </c>
      <c r="V54" s="130">
        <f>+'Ark1'!V189</f>
        <v>94.223865060650397</v>
      </c>
      <c r="W54" s="31"/>
      <c r="AE54" s="11">
        <f t="shared" si="7"/>
        <v>553.94230769230774</v>
      </c>
    </row>
    <row r="55" spans="1:31" s="20" customFormat="1" x14ac:dyDescent="0.5">
      <c r="A55" s="31"/>
      <c r="B55" s="117">
        <f>+'Ark1'!C190</f>
        <v>2022</v>
      </c>
      <c r="C55" s="117">
        <f>+'Ark1'!E190</f>
        <v>46</v>
      </c>
      <c r="D55" s="117">
        <f>+IF('Ark1'!Q190=0,"",'Ark1'!Q190)</f>
        <v>32</v>
      </c>
      <c r="E55" s="118">
        <f t="shared" si="90"/>
        <v>6</v>
      </c>
      <c r="F55" s="118">
        <f>+'Ark1'!R190</f>
        <v>714</v>
      </c>
      <c r="G55" s="21">
        <f t="shared" si="91"/>
        <v>139</v>
      </c>
      <c r="H55" s="130">
        <f>+'Ark1'!AA190</f>
        <v>2.4787363304981764</v>
      </c>
      <c r="I55" s="118">
        <f t="shared" si="92"/>
        <v>124.17391304347827</v>
      </c>
      <c r="J55" s="118">
        <f>+IF(F55=0,"",'Ark1'!S190)</f>
        <v>714</v>
      </c>
      <c r="K55" s="93"/>
      <c r="L55" s="119">
        <f>+IF(F55=0,"",'Ark1'!U190)</f>
        <v>60.731092436974798</v>
      </c>
      <c r="M55" s="119">
        <f t="shared" si="93"/>
        <v>2.5005480453089035E-2</v>
      </c>
      <c r="N55" s="130">
        <f>+IF(F55=0,"",'Ark1'!W190)</f>
        <v>87.136694677871105</v>
      </c>
      <c r="O55" s="130">
        <f t="shared" si="94"/>
        <v>1.5756511996102063</v>
      </c>
      <c r="P55" s="119">
        <f>+'Ark1'!X190</f>
        <v>8.4101727950020795</v>
      </c>
      <c r="Q55" s="119">
        <f>+'Ark1'!Y190</f>
        <v>2.1603667561011388</v>
      </c>
      <c r="R55" s="118">
        <f>+IF('Ark1'!Z190=0,"",'Ark1'!Z190)</f>
        <v>-20.464923616442888</v>
      </c>
      <c r="S55" s="118">
        <f t="shared" si="95"/>
        <v>22.3125</v>
      </c>
      <c r="T55" s="118">
        <f t="shared" si="96"/>
        <v>62.215599999999966</v>
      </c>
      <c r="U55" s="119">
        <f>+'Ark1'!T190</f>
        <v>16.218487394957979</v>
      </c>
      <c r="V55" s="130">
        <f>+'Ark1'!V190</f>
        <v>94.405953063782363</v>
      </c>
      <c r="W55" s="31"/>
      <c r="AE55" s="11">
        <f t="shared" si="7"/>
        <v>553.94230769230774</v>
      </c>
    </row>
    <row r="56" spans="1:31" s="20" customFormat="1" x14ac:dyDescent="0.5">
      <c r="A56" s="31"/>
      <c r="B56" s="117">
        <f>+'Ark1'!C191</f>
        <v>2022</v>
      </c>
      <c r="C56" s="117">
        <f>+'Ark1'!E191</f>
        <v>47</v>
      </c>
      <c r="D56" s="117">
        <f>+IF('Ark1'!Q191=0,"",'Ark1'!Q191)</f>
        <v>20</v>
      </c>
      <c r="E56" s="118">
        <f t="shared" si="90"/>
        <v>-7</v>
      </c>
      <c r="F56" s="118">
        <f>+'Ark1'!R191</f>
        <v>445</v>
      </c>
      <c r="G56" s="21">
        <f t="shared" si="91"/>
        <v>-287</v>
      </c>
      <c r="H56" s="130">
        <f>+'Ark1'!AA191</f>
        <v>1.5448706821732341</v>
      </c>
      <c r="I56" s="118">
        <f t="shared" si="92"/>
        <v>60.792349726775953</v>
      </c>
      <c r="J56" s="118">
        <f>+IF(F56=0,"",'Ark1'!S191)</f>
        <v>445</v>
      </c>
      <c r="K56" s="93"/>
      <c r="L56" s="119">
        <f>+IF(F56=0,"",'Ark1'!U191)</f>
        <v>61.150561797752808</v>
      </c>
      <c r="M56" s="119">
        <f t="shared" si="93"/>
        <v>-7.90814760237879E-3</v>
      </c>
      <c r="N56" s="130">
        <f>+IF(F56=0,"",'Ark1'!W191)</f>
        <v>87.533258426966228</v>
      </c>
      <c r="O56" s="130">
        <f t="shared" si="94"/>
        <v>4.462479738441715</v>
      </c>
      <c r="P56" s="119">
        <f>+'Ark1'!X191</f>
        <v>9.0979325686178054</v>
      </c>
      <c r="Q56" s="119">
        <f>+'Ark1'!Y191</f>
        <v>2.2380330246032609</v>
      </c>
      <c r="R56" s="118">
        <f>+IF('Ark1'!Z191=0,"",'Ark1'!Z191)</f>
        <v>-22.446316063830889</v>
      </c>
      <c r="S56" s="118">
        <f t="shared" si="95"/>
        <v>22.25</v>
      </c>
      <c r="T56" s="118">
        <f t="shared" si="96"/>
        <v>38.952299999999973</v>
      </c>
      <c r="U56" s="119">
        <f>+'Ark1'!T191</f>
        <v>16.379775280898876</v>
      </c>
      <c r="V56" s="130">
        <f>+'Ark1'!V191</f>
        <v>94.83559959584656</v>
      </c>
      <c r="W56" s="31"/>
      <c r="AE56" s="11">
        <f t="shared" si="7"/>
        <v>553.94230769230774</v>
      </c>
    </row>
    <row r="57" spans="1:31" s="20" customFormat="1" x14ac:dyDescent="0.5">
      <c r="A57" s="31"/>
      <c r="B57" s="117">
        <f>+'Ark1'!C192</f>
        <v>2022</v>
      </c>
      <c r="C57" s="117">
        <f>+'Ark1'!E192</f>
        <v>48</v>
      </c>
      <c r="D57" s="117">
        <f>+IF('Ark1'!Q192=0,"",'Ark1'!Q192)</f>
        <v>29</v>
      </c>
      <c r="E57" s="118">
        <f t="shared" si="90"/>
        <v>5</v>
      </c>
      <c r="F57" s="118">
        <f>+'Ark1'!R192</f>
        <v>962</v>
      </c>
      <c r="G57" s="21">
        <f t="shared" si="91"/>
        <v>384</v>
      </c>
      <c r="H57" s="130">
        <f>+'Ark1'!AA192</f>
        <v>3.3396979691025854</v>
      </c>
      <c r="I57" s="118">
        <f t="shared" si="92"/>
        <v>166.43598615916954</v>
      </c>
      <c r="J57" s="118">
        <f>+IF(F57=0,"",'Ark1'!S192)</f>
        <v>962</v>
      </c>
      <c r="K57" s="93"/>
      <c r="L57" s="119">
        <f>+IF(F57=0,"",'Ark1'!U192)</f>
        <v>60.355509355509362</v>
      </c>
      <c r="M57" s="119">
        <f t="shared" si="93"/>
        <v>-0.64276054068440658</v>
      </c>
      <c r="N57" s="130">
        <f>+IF(F57=0,"",'Ark1'!W192)</f>
        <v>85.607900207900229</v>
      </c>
      <c r="O57" s="130">
        <f t="shared" si="94"/>
        <v>2.4159624916372309</v>
      </c>
      <c r="P57" s="119">
        <f>+'Ark1'!X192</f>
        <v>10.038384748352456</v>
      </c>
      <c r="Q57" s="119">
        <f>+'Ark1'!Y192</f>
        <v>2.7064287445430528</v>
      </c>
      <c r="R57" s="118">
        <f>+IF('Ark1'!Z192=0,"",'Ark1'!Z192)</f>
        <v>-38.52343769640855</v>
      </c>
      <c r="S57" s="118">
        <f t="shared" si="95"/>
        <v>33.172413793103445</v>
      </c>
      <c r="T57" s="118">
        <f t="shared" si="96"/>
        <v>82.354800000000012</v>
      </c>
      <c r="U57" s="119">
        <f>+'Ark1'!T192</f>
        <v>15.892931392931397</v>
      </c>
      <c r="V57" s="130">
        <f>+'Ark1'!V192</f>
        <v>92.749621026977522</v>
      </c>
      <c r="W57" s="31"/>
      <c r="AE57" s="11">
        <f t="shared" si="7"/>
        <v>553.94230769230774</v>
      </c>
    </row>
    <row r="58" spans="1:31" s="20" customFormat="1" x14ac:dyDescent="0.5">
      <c r="A58" s="31"/>
      <c r="B58" s="117">
        <f>+'Ark1'!C193</f>
        <v>2022</v>
      </c>
      <c r="C58" s="117">
        <f>+'Ark1'!E193</f>
        <v>49</v>
      </c>
      <c r="D58" s="117">
        <f>+IF('Ark1'!Q193=0,"",'Ark1'!Q193)</f>
        <v>28</v>
      </c>
      <c r="E58" s="118">
        <f t="shared" si="90"/>
        <v>8</v>
      </c>
      <c r="F58" s="118">
        <f>+'Ark1'!R193</f>
        <v>795</v>
      </c>
      <c r="G58" s="21">
        <f t="shared" si="91"/>
        <v>250</v>
      </c>
      <c r="H58" s="130">
        <f>+'Ark1'!AA193</f>
        <v>2.7599375108488111</v>
      </c>
      <c r="I58" s="118">
        <f t="shared" si="92"/>
        <v>145.87155963302752</v>
      </c>
      <c r="J58" s="118">
        <f>+IF(F58=0,"",'Ark1'!S193)</f>
        <v>795</v>
      </c>
      <c r="K58" s="93"/>
      <c r="L58" s="119">
        <f>+IF(F58=0,"",'Ark1'!U193)</f>
        <v>61.002515723270413</v>
      </c>
      <c r="M58" s="119">
        <f t="shared" si="93"/>
        <v>-0.79014482718829981</v>
      </c>
      <c r="N58" s="130">
        <f>+IF(F58=0,"",'Ark1'!W193)</f>
        <v>83.075849056603758</v>
      </c>
      <c r="O58" s="130">
        <f t="shared" si="94"/>
        <v>2.0147848364202474</v>
      </c>
      <c r="P58" s="119">
        <f>+'Ark1'!X193</f>
        <v>9.7600840483732778</v>
      </c>
      <c r="Q58" s="119">
        <f>+'Ark1'!Y193</f>
        <v>2.4241953780346099</v>
      </c>
      <c r="R58" s="118">
        <f>+IF('Ark1'!Z193=0,"",'Ark1'!Z193)</f>
        <v>-34.631361267553402</v>
      </c>
      <c r="S58" s="118">
        <f t="shared" si="95"/>
        <v>28.392857142857142</v>
      </c>
      <c r="T58" s="118">
        <f t="shared" si="96"/>
        <v>66.045299999999983</v>
      </c>
      <c r="U58" s="119">
        <f>+'Ark1'!T193</f>
        <v>16.271698113207549</v>
      </c>
      <c r="V58" s="130">
        <f>+'Ark1'!V193</f>
        <v>90.006337006071249</v>
      </c>
      <c r="W58" s="31"/>
      <c r="AE58" s="11">
        <f t="shared" si="7"/>
        <v>553.94230769230774</v>
      </c>
    </row>
    <row r="59" spans="1:31" s="20" customFormat="1" x14ac:dyDescent="0.5">
      <c r="A59" s="31"/>
      <c r="B59" s="117">
        <f>+'Ark1'!C194</f>
        <v>2022</v>
      </c>
      <c r="C59" s="117">
        <f>+'Ark1'!E194</f>
        <v>50</v>
      </c>
      <c r="D59" s="117">
        <f>+IF('Ark1'!Q194=0,"",'Ark1'!Q194)</f>
        <v>24</v>
      </c>
      <c r="E59" s="118">
        <f t="shared" ref="E59" si="97">+D59-D112</f>
        <v>-8</v>
      </c>
      <c r="F59" s="118">
        <f>+'Ark1'!R194</f>
        <v>589</v>
      </c>
      <c r="G59" s="118">
        <f t="shared" ref="G59" si="98">+F59-F112</f>
        <v>68</v>
      </c>
      <c r="H59" s="130">
        <f>+'Ark1'!AA194</f>
        <v>2.044783891685471</v>
      </c>
      <c r="I59" s="118">
        <f t="shared" ref="I59:I61" si="99">IF(F59&lt;&gt;0,100*F59/F112,"")</f>
        <v>113.05182341650672</v>
      </c>
      <c r="J59" s="118">
        <f>+IF(F59=0,"",'Ark1'!S194)</f>
        <v>589</v>
      </c>
      <c r="K59" s="93"/>
      <c r="L59" s="119">
        <f>+IF(F59=0,"",'Ark1'!U194)</f>
        <v>61.095076400679119</v>
      </c>
      <c r="M59" s="119">
        <f t="shared" si="16"/>
        <v>4.1333598375835834E-2</v>
      </c>
      <c r="N59" s="130">
        <f>+IF(F59=0,"",'Ark1'!W194)</f>
        <v>82.212903225806386</v>
      </c>
      <c r="O59" s="130">
        <f t="shared" si="17"/>
        <v>0.80390130642062729</v>
      </c>
      <c r="P59" s="119">
        <f>+'Ark1'!X194</f>
        <v>13.519938237337138</v>
      </c>
      <c r="Q59" s="119">
        <f>+'Ark1'!Y194</f>
        <v>2.281793192301012</v>
      </c>
      <c r="R59" s="118">
        <f>+IF('Ark1'!Z194=0,"",'Ark1'!Z194)</f>
        <v>-48.787511274487777</v>
      </c>
      <c r="S59" s="118">
        <f t="shared" ref="S59" si="100">+IF(F59=0,"",F59/D59)</f>
        <v>24.541666666666668</v>
      </c>
      <c r="T59" s="118">
        <f t="shared" ref="T59" si="101">+(F59*N59)/1000</f>
        <v>48.423399999999958</v>
      </c>
      <c r="U59" s="119">
        <f>+'Ark1'!T194</f>
        <v>16.342954159592534</v>
      </c>
      <c r="V59" s="130">
        <f>+'Ark1'!V194</f>
        <v>89.071401111383054</v>
      </c>
      <c r="W59" s="31"/>
      <c r="AE59" s="11">
        <f t="shared" si="7"/>
        <v>553.94230769230774</v>
      </c>
    </row>
    <row r="60" spans="1:31" s="20" customFormat="1" x14ac:dyDescent="0.5">
      <c r="A60" s="31"/>
      <c r="B60" s="117">
        <f>+'Ark1'!C195</f>
        <v>2022</v>
      </c>
      <c r="C60" s="117">
        <f>+'Ark1'!E195</f>
        <v>51</v>
      </c>
      <c r="D60" s="117">
        <f>+IF('Ark1'!Q195=0,"",'Ark1'!Q195)</f>
        <v>15</v>
      </c>
      <c r="E60" s="118">
        <f t="shared" ref="E60:E61" si="102">+D60-D113</f>
        <v>1</v>
      </c>
      <c r="F60" s="118">
        <f>+'Ark1'!R195</f>
        <v>276</v>
      </c>
      <c r="G60" s="118">
        <f t="shared" ref="G60:G61" si="103">+F60-F113</f>
        <v>-95</v>
      </c>
      <c r="H60" s="130">
        <f>+'Ark1'!AA195</f>
        <v>0.95816698489845509</v>
      </c>
      <c r="I60" s="118">
        <f t="shared" si="99"/>
        <v>74.39353099730458</v>
      </c>
      <c r="J60" s="118">
        <f>+IF(F60=0,"",'Ark1'!S195)</f>
        <v>276</v>
      </c>
      <c r="K60" s="93"/>
      <c r="L60" s="119">
        <f>+IF(F60=0,"",'Ark1'!U195)</f>
        <v>61.126811594202898</v>
      </c>
      <c r="M60" s="119">
        <f t="shared" si="16"/>
        <v>0.27236415484978949</v>
      </c>
      <c r="N60" s="130">
        <f>+IF(F60=0,"",'Ark1'!W195)</f>
        <v>84.089492753623148</v>
      </c>
      <c r="O60" s="130">
        <f t="shared" si="17"/>
        <v>-0.56411910621513073</v>
      </c>
      <c r="P60" s="119">
        <f>+'Ark1'!X195</f>
        <v>10.013986510359404</v>
      </c>
      <c r="Q60" s="119">
        <f>+'Ark1'!Y195</f>
        <v>2.2202637216080214</v>
      </c>
      <c r="R60" s="118">
        <f>+IF('Ark1'!Z195=0,"",'Ark1'!Z195)</f>
        <v>-36.107434436869056</v>
      </c>
      <c r="S60" s="118">
        <f t="shared" ref="S60:S61" si="104">+IF(F60=0,"",F60/D60)</f>
        <v>18.399999999999999</v>
      </c>
      <c r="T60" s="118">
        <f t="shared" si="14"/>
        <v>23.20869999999999</v>
      </c>
      <c r="U60" s="119">
        <f>+'Ark1'!T195</f>
        <v>16.369565217391301</v>
      </c>
      <c r="V60" s="130">
        <f>+'Ark1'!V195</f>
        <v>91.104542528302503</v>
      </c>
      <c r="W60" s="31"/>
      <c r="AE60" s="11">
        <f t="shared" si="7"/>
        <v>553.94230769230774</v>
      </c>
    </row>
    <row r="61" spans="1:31" s="20" customFormat="1" x14ac:dyDescent="0.5">
      <c r="A61" s="31"/>
      <c r="B61" s="117">
        <f>+'Ark1'!C196</f>
        <v>2022</v>
      </c>
      <c r="C61" s="117">
        <f>+'Ark1'!E196</f>
        <v>52</v>
      </c>
      <c r="D61" s="117">
        <f>+IF('Ark1'!Q196=0,"",'Ark1'!Q196)</f>
        <v>13</v>
      </c>
      <c r="E61" s="118">
        <f t="shared" si="102"/>
        <v>12</v>
      </c>
      <c r="F61" s="118">
        <f>+'Ark1'!R196</f>
        <v>385</v>
      </c>
      <c r="G61" s="118">
        <f t="shared" si="103"/>
        <v>323</v>
      </c>
      <c r="H61" s="130">
        <f>+'Ark1'!AA196</f>
        <v>1.3365735115431348</v>
      </c>
      <c r="I61" s="118">
        <f t="shared" si="99"/>
        <v>620.9677419354839</v>
      </c>
      <c r="J61" s="118">
        <f>+IF(F61=0,"",'Ark1'!S196)</f>
        <v>385</v>
      </c>
      <c r="K61" s="93"/>
      <c r="L61" s="119">
        <f>+IF(F61=0,"",'Ark1'!U196)</f>
        <v>61.6</v>
      </c>
      <c r="M61" s="119">
        <f t="shared" si="16"/>
        <v>0.68064516129032171</v>
      </c>
      <c r="N61" s="130">
        <f>+IF(F61=0,"",'Ark1'!W196)</f>
        <v>87.372207792207746</v>
      </c>
      <c r="O61" s="130">
        <f t="shared" si="17"/>
        <v>-3.2487599497277557</v>
      </c>
      <c r="P61" s="119">
        <f>+'Ark1'!X196</f>
        <v>10.002294882569764</v>
      </c>
      <c r="Q61" s="119">
        <f>+'Ark1'!Y196</f>
        <v>1.8990086272140847</v>
      </c>
      <c r="R61" s="118">
        <f>+IF('Ark1'!Z196=0,"",'Ark1'!Z196)</f>
        <v>-21.948728275021651</v>
      </c>
      <c r="S61" s="118">
        <f t="shared" si="104"/>
        <v>29.615384615384617</v>
      </c>
      <c r="T61" s="118">
        <f t="shared" si="14"/>
        <v>33.63829999999998</v>
      </c>
      <c r="U61" s="119">
        <f>+'Ark1'!T196</f>
        <v>16.680519480519475</v>
      </c>
      <c r="V61" s="130">
        <f>+'Ark1'!V196</f>
        <v>94.661113534352992</v>
      </c>
      <c r="W61" s="31"/>
      <c r="AE61" s="11">
        <f t="shared" si="7"/>
        <v>553.94230769230774</v>
      </c>
    </row>
    <row r="62" spans="1:31" s="20" customFormat="1" x14ac:dyDescent="0.5">
      <c r="A62" s="31"/>
      <c r="B62" s="31"/>
      <c r="C62" s="31"/>
      <c r="D62" s="31"/>
      <c r="E62" s="31"/>
      <c r="F62" s="31"/>
      <c r="G62" s="31"/>
      <c r="H62" s="31"/>
      <c r="I62" s="31"/>
      <c r="J62" s="31"/>
      <c r="K62" s="93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</row>
    <row r="63" spans="1:31" s="20" customFormat="1" x14ac:dyDescent="0.5">
      <c r="A63" s="31"/>
      <c r="B63" s="4">
        <f>+'Ark1'!C197</f>
        <v>2021</v>
      </c>
      <c r="C63" s="4">
        <f>+'Ark1'!E197</f>
        <v>1</v>
      </c>
      <c r="D63" s="4">
        <f>+'Ark1'!Q197</f>
        <v>31</v>
      </c>
      <c r="E63" s="21"/>
      <c r="F63" s="21">
        <f>+'Ark1'!R197</f>
        <v>939</v>
      </c>
      <c r="G63" s="21"/>
      <c r="H63" s="66">
        <f>+'Ark1'!AA197</f>
        <v>3.5714285714285721</v>
      </c>
      <c r="I63" s="66"/>
      <c r="J63" s="21">
        <f>+'Ark1'!S197</f>
        <v>939</v>
      </c>
      <c r="K63" s="93"/>
      <c r="L63" s="7">
        <f>+'Ark1'!U197</f>
        <v>60.335463258785943</v>
      </c>
      <c r="M63" s="7"/>
      <c r="N63" s="66">
        <f>+'Ark1'!W197</f>
        <v>88.030575079872122</v>
      </c>
      <c r="O63" s="66"/>
      <c r="P63" s="7">
        <f>+'Ark1'!X197</f>
        <v>12.495879955278523</v>
      </c>
      <c r="Q63" s="7">
        <f>+'Ark1'!Y197</f>
        <v>2.674242913074278</v>
      </c>
      <c r="R63" s="21">
        <f>+'Ark1'!Z197</f>
        <v>-6.278840954410386</v>
      </c>
      <c r="S63" s="21">
        <f t="shared" ref="S63:S127" si="105">+F63/D63</f>
        <v>30.29032258064516</v>
      </c>
      <c r="T63" s="21">
        <f t="shared" si="14"/>
        <v>82.660709999999924</v>
      </c>
      <c r="U63" s="7">
        <f>+'Ark1'!T197</f>
        <v>15.92332268370607</v>
      </c>
      <c r="V63" s="66">
        <f>+'Ark1'!V197</f>
        <v>95.374404203545282</v>
      </c>
      <c r="W63" s="31"/>
    </row>
    <row r="64" spans="1:31" s="2" customFormat="1" x14ac:dyDescent="0.5">
      <c r="A64" s="31"/>
      <c r="B64" s="4">
        <f>+'Ark1'!C198</f>
        <v>2021</v>
      </c>
      <c r="C64" s="4">
        <f>+'Ark1'!E198</f>
        <v>2</v>
      </c>
      <c r="D64" s="4">
        <f>+'Ark1'!Q198</f>
        <v>23</v>
      </c>
      <c r="E64" s="21"/>
      <c r="F64" s="21">
        <f>+'Ark1'!R198</f>
        <v>523</v>
      </c>
      <c r="G64" s="21"/>
      <c r="H64" s="66">
        <f>+'Ark1'!AA198</f>
        <v>1.9891982352046249</v>
      </c>
      <c r="I64" s="66"/>
      <c r="J64" s="21">
        <f>+'Ark1'!S198</f>
        <v>523</v>
      </c>
      <c r="K64" s="93"/>
      <c r="L64" s="7">
        <f>+'Ark1'!U198</f>
        <v>61.089866156787778</v>
      </c>
      <c r="M64" s="7"/>
      <c r="N64" s="66">
        <f>+'Ark1'!W198</f>
        <v>88.8753537284895</v>
      </c>
      <c r="O64" s="66"/>
      <c r="P64" s="7">
        <f>+'Ark1'!X198</f>
        <v>9.4519461722311586</v>
      </c>
      <c r="Q64" s="7">
        <f>+'Ark1'!Y198</f>
        <v>2.335516897610928</v>
      </c>
      <c r="R64" s="21">
        <f>+'Ark1'!Z198</f>
        <v>-15.694686333242188</v>
      </c>
      <c r="S64" s="21">
        <f t="shared" si="105"/>
        <v>22.739130434782609</v>
      </c>
      <c r="T64" s="21">
        <f t="shared" si="14"/>
        <v>46.48181000000001</v>
      </c>
      <c r="U64" s="7">
        <f>+'Ark1'!T198</f>
        <v>16.357552581261949</v>
      </c>
      <c r="V64" s="66">
        <f>+'Ark1'!V198</f>
        <v>96.289657343975492</v>
      </c>
      <c r="W64" s="31"/>
    </row>
    <row r="65" spans="1:51" s="2" customFormat="1" x14ac:dyDescent="0.5">
      <c r="A65" s="31"/>
      <c r="B65" s="4">
        <f>+'Ark1'!C199</f>
        <v>2021</v>
      </c>
      <c r="C65" s="4">
        <f>+'Ark1'!E199</f>
        <v>3</v>
      </c>
      <c r="D65" s="4">
        <f>+'Ark1'!Q199</f>
        <v>28</v>
      </c>
      <c r="E65" s="21"/>
      <c r="F65" s="21">
        <f>+'Ark1'!R199</f>
        <v>838</v>
      </c>
      <c r="G65" s="21"/>
      <c r="H65" s="66">
        <f>+'Ark1'!AA199</f>
        <v>3.1872813022972761</v>
      </c>
      <c r="I65" s="66"/>
      <c r="J65" s="21">
        <f>+'Ark1'!S199</f>
        <v>838</v>
      </c>
      <c r="K65" s="93"/>
      <c r="L65" s="7">
        <f>+'Ark1'!U199</f>
        <v>61.338902147971389</v>
      </c>
      <c r="M65" s="7"/>
      <c r="N65" s="66">
        <f>+'Ark1'!W199</f>
        <v>85.165727923627713</v>
      </c>
      <c r="O65" s="66"/>
      <c r="P65" s="7">
        <f>+'Ark1'!X199</f>
        <v>11.284191463108597</v>
      </c>
      <c r="Q65" s="7">
        <f>+'Ark1'!Y199</f>
        <v>2.5190803598058946</v>
      </c>
      <c r="R65" s="21">
        <f>+'Ark1'!Z199</f>
        <v>-19.667287309245275</v>
      </c>
      <c r="S65" s="21">
        <f t="shared" si="105"/>
        <v>29.928571428571427</v>
      </c>
      <c r="T65" s="66">
        <f t="shared" si="14"/>
        <v>71.368880000000019</v>
      </c>
      <c r="U65" s="7">
        <f>+'Ark1'!T199</f>
        <v>16.326968973747015</v>
      </c>
      <c r="V65" s="66">
        <f>+'Ark1'!V199</f>
        <v>92.27056113069095</v>
      </c>
      <c r="W65" s="31"/>
    </row>
    <row r="66" spans="1:51" s="2" customFormat="1" x14ac:dyDescent="0.5">
      <c r="A66" s="31"/>
      <c r="B66" s="4">
        <f>+'Ark1'!C200</f>
        <v>2021</v>
      </c>
      <c r="C66" s="4">
        <f>+'Ark1'!E200</f>
        <v>4</v>
      </c>
      <c r="D66" s="4">
        <f>+'Ark1'!Q200</f>
        <v>24</v>
      </c>
      <c r="E66" s="21"/>
      <c r="F66" s="21">
        <f>+'Ark1'!R200</f>
        <v>398</v>
      </c>
      <c r="G66" s="21"/>
      <c r="H66" s="66">
        <f>+'Ark1'!AA200</f>
        <v>1.5137684466757948</v>
      </c>
      <c r="I66" s="66"/>
      <c r="J66" s="21">
        <f>+'Ark1'!S200</f>
        <v>397</v>
      </c>
      <c r="K66" s="93"/>
      <c r="L66" s="7">
        <f>+'Ark1'!U200</f>
        <v>61.382871536523922</v>
      </c>
      <c r="M66" s="7"/>
      <c r="N66" s="66">
        <f>+'Ark1'!W200</f>
        <v>86.791561712846345</v>
      </c>
      <c r="O66" s="66"/>
      <c r="P66" s="7">
        <f>+'Ark1'!X200</f>
        <v>11.984834669058962</v>
      </c>
      <c r="Q66" s="7">
        <f>+'Ark1'!Y200</f>
        <v>2.3237919189854206</v>
      </c>
      <c r="R66" s="21">
        <f>+'Ark1'!Z200</f>
        <v>-40.875912893302306</v>
      </c>
      <c r="S66" s="21">
        <f t="shared" si="105"/>
        <v>16.583333333333332</v>
      </c>
      <c r="T66" s="66">
        <f t="shared" si="14"/>
        <v>34.543041561712847</v>
      </c>
      <c r="U66" s="7">
        <f>+'Ark1'!T200</f>
        <v>16.384422110552762</v>
      </c>
      <c r="V66" s="66">
        <f>+'Ark1'!V200</f>
        <v>94.140070026826322</v>
      </c>
      <c r="W66" s="31"/>
    </row>
    <row r="67" spans="1:51" s="20" customFormat="1" x14ac:dyDescent="0.5">
      <c r="A67" s="31"/>
      <c r="B67" s="4">
        <f>+'Ark1'!C201</f>
        <v>2021</v>
      </c>
      <c r="C67" s="4">
        <f>+'Ark1'!E201</f>
        <v>5</v>
      </c>
      <c r="D67" s="4">
        <f>+'Ark1'!Q201</f>
        <v>24</v>
      </c>
      <c r="E67" s="21"/>
      <c r="F67" s="21">
        <f>+'Ark1'!R201</f>
        <v>496</v>
      </c>
      <c r="G67" s="21"/>
      <c r="H67" s="66">
        <f>+'Ark1'!AA201</f>
        <v>1.8865054008823976</v>
      </c>
      <c r="I67" s="66"/>
      <c r="J67" s="21">
        <f>+'Ark1'!S201</f>
        <v>496</v>
      </c>
      <c r="K67" s="93"/>
      <c r="L67" s="7">
        <f>+'Ark1'!U201</f>
        <v>61.304435483870975</v>
      </c>
      <c r="M67" s="7"/>
      <c r="N67" s="66">
        <f>+'Ark1'!W201</f>
        <v>86.950060483870971</v>
      </c>
      <c r="O67" s="66"/>
      <c r="P67" s="7">
        <f>+'Ark1'!X201</f>
        <v>10.431087328713373</v>
      </c>
      <c r="Q67" s="7">
        <f>+'Ark1'!Y201</f>
        <v>2.3848607866381166</v>
      </c>
      <c r="R67" s="21">
        <f>+'Ark1'!Z201</f>
        <v>-31.419238028824513</v>
      </c>
      <c r="S67" s="21">
        <f t="shared" si="105"/>
        <v>20.666666666666668</v>
      </c>
      <c r="T67" s="66">
        <f t="shared" si="14"/>
        <v>43.127230000000004</v>
      </c>
      <c r="U67" s="7">
        <f>+'Ark1'!T201</f>
        <v>16.364919354838715</v>
      </c>
      <c r="V67" s="66">
        <f>+'Ark1'!V201</f>
        <v>94.203749169957831</v>
      </c>
      <c r="W67" s="31"/>
    </row>
    <row r="68" spans="1:51" x14ac:dyDescent="0.5">
      <c r="A68" s="31"/>
      <c r="B68" s="4">
        <f>+'Ark1'!C202</f>
        <v>2021</v>
      </c>
      <c r="C68" s="4">
        <f>+'Ark1'!E202</f>
        <v>6</v>
      </c>
      <c r="D68" s="4">
        <f>+'Ark1'!Q202</f>
        <v>19</v>
      </c>
      <c r="E68" s="21"/>
      <c r="F68" s="21">
        <f>+'Ark1'!R202</f>
        <v>184</v>
      </c>
      <c r="G68" s="21"/>
      <c r="H68" s="66">
        <f>+'Ark1'!AA202</f>
        <v>0.69983264871443795</v>
      </c>
      <c r="I68" s="66"/>
      <c r="J68" s="21">
        <f>+'Ark1'!S202</f>
        <v>184</v>
      </c>
      <c r="K68" s="93"/>
      <c r="L68" s="7">
        <f>+'Ark1'!U202</f>
        <v>60.989130434782609</v>
      </c>
      <c r="M68" s="7"/>
      <c r="N68" s="66">
        <f>+'Ark1'!W202</f>
        <v>88.306576086956497</v>
      </c>
      <c r="O68" s="66"/>
      <c r="P68" s="7">
        <f>+'Ark1'!X202</f>
        <v>9.4897299587432737</v>
      </c>
      <c r="Q68" s="7">
        <f>+'Ark1'!Y202</f>
        <v>3.4828604099448204</v>
      </c>
      <c r="R68" s="21">
        <f>+'Ark1'!Z202</f>
        <v>-4.9791813739569912</v>
      </c>
      <c r="S68" s="21">
        <f t="shared" si="105"/>
        <v>9.6842105263157894</v>
      </c>
      <c r="T68" s="66">
        <f t="shared" si="14"/>
        <v>16.248409999999996</v>
      </c>
      <c r="U68" s="7">
        <f>+'Ark1'!T202</f>
        <v>16.086956521739129</v>
      </c>
      <c r="V68" s="66">
        <f>+'Ark1'!V202</f>
        <v>95.673430213387334</v>
      </c>
      <c r="W68" s="31"/>
      <c r="AJ68"/>
      <c r="AK68"/>
      <c r="AL68"/>
      <c r="AU68"/>
      <c r="AX68"/>
      <c r="AY68"/>
    </row>
    <row r="69" spans="1:51" x14ac:dyDescent="0.5">
      <c r="A69" s="31"/>
      <c r="B69" s="4">
        <f>+'Ark1'!C203</f>
        <v>2021</v>
      </c>
      <c r="C69" s="4">
        <f>+'Ark1'!E203</f>
        <v>7</v>
      </c>
      <c r="D69" s="4">
        <f>+'Ark1'!Q203</f>
        <v>22</v>
      </c>
      <c r="E69" s="21"/>
      <c r="F69" s="21">
        <f>+'Ark1'!R203</f>
        <v>498</v>
      </c>
      <c r="G69" s="21"/>
      <c r="H69" s="66">
        <f>+'Ark1'!AA203</f>
        <v>1.8941122774988592</v>
      </c>
      <c r="I69" s="66"/>
      <c r="J69" s="21">
        <f>+'Ark1'!S203</f>
        <v>498</v>
      </c>
      <c r="K69" s="93"/>
      <c r="L69" s="7">
        <f>+'Ark1'!U203</f>
        <v>60.757028112449809</v>
      </c>
      <c r="M69" s="7"/>
      <c r="N69" s="66">
        <f>+'Ark1'!W203</f>
        <v>82.241385542168743</v>
      </c>
      <c r="O69" s="66"/>
      <c r="P69" s="7">
        <f>+'Ark1'!X203</f>
        <v>9.5032933145954619</v>
      </c>
      <c r="Q69" s="7">
        <f>+'Ark1'!Y203</f>
        <v>2.7745256845647681</v>
      </c>
      <c r="R69" s="21">
        <f>+'Ark1'!Z203</f>
        <v>-30.510957133131321</v>
      </c>
      <c r="S69" s="21">
        <f t="shared" si="105"/>
        <v>22.636363636363637</v>
      </c>
      <c r="T69" s="66">
        <f t="shared" si="14"/>
        <v>40.956210000000034</v>
      </c>
      <c r="U69" s="7">
        <f>+'Ark1'!T203</f>
        <v>16.096385542168676</v>
      </c>
      <c r="V69" s="66">
        <f>+'Ark1'!V203</f>
        <v>89.102259525643177</v>
      </c>
      <c r="W69" s="31"/>
      <c r="AJ69"/>
      <c r="AK69"/>
      <c r="AL69"/>
      <c r="AU69"/>
      <c r="AX69"/>
      <c r="AY69"/>
    </row>
    <row r="70" spans="1:51" x14ac:dyDescent="0.5">
      <c r="A70" s="31"/>
      <c r="B70" s="4">
        <f>+'Ark1'!C204</f>
        <v>2021</v>
      </c>
      <c r="C70" s="4">
        <f>+'Ark1'!E204</f>
        <v>8</v>
      </c>
      <c r="D70" s="4">
        <f>+'Ark1'!Q204</f>
        <v>19</v>
      </c>
      <c r="E70" s="21"/>
      <c r="F70" s="21">
        <f>+'Ark1'!R204</f>
        <v>686</v>
      </c>
      <c r="G70" s="21"/>
      <c r="H70" s="66">
        <f>+'Ark1'!AA204</f>
        <v>2.6091586794462205</v>
      </c>
      <c r="I70" s="66"/>
      <c r="J70" s="21">
        <f>+'Ark1'!S204</f>
        <v>686</v>
      </c>
      <c r="K70" s="93"/>
      <c r="L70" s="7">
        <f>+'Ark1'!U204</f>
        <v>61.139941690962097</v>
      </c>
      <c r="M70" s="7"/>
      <c r="N70" s="66">
        <f>+'Ark1'!W204</f>
        <v>86.666603498542301</v>
      </c>
      <c r="O70" s="66"/>
      <c r="P70" s="7">
        <f>+'Ark1'!X204</f>
        <v>9.907744738875282</v>
      </c>
      <c r="Q70" s="7">
        <f>+'Ark1'!Y204</f>
        <v>2.3125231375937521</v>
      </c>
      <c r="R70" s="21">
        <f>+'Ark1'!Z204</f>
        <v>-18.095841163139845</v>
      </c>
      <c r="S70" s="21">
        <f t="shared" si="105"/>
        <v>36.10526315789474</v>
      </c>
      <c r="T70" s="66">
        <f t="shared" si="14"/>
        <v>59.453290000000017</v>
      </c>
      <c r="U70" s="7">
        <f>+'Ark1'!T204</f>
        <v>16.335276967930028</v>
      </c>
      <c r="V70" s="66">
        <f>+'Ark1'!V204</f>
        <v>93.896645177185519</v>
      </c>
      <c r="W70" s="31"/>
      <c r="AJ70"/>
      <c r="AK70"/>
      <c r="AL70"/>
      <c r="AU70"/>
      <c r="AX70"/>
      <c r="AY70"/>
    </row>
    <row r="71" spans="1:51" x14ac:dyDescent="0.5">
      <c r="A71" s="31"/>
      <c r="B71" s="4">
        <f>+'Ark1'!C205</f>
        <v>2021</v>
      </c>
      <c r="C71" s="4">
        <f>+'Ark1'!E205</f>
        <v>9</v>
      </c>
      <c r="D71" s="4">
        <f>+'Ark1'!Q205</f>
        <v>21</v>
      </c>
      <c r="E71" s="21"/>
      <c r="F71" s="21">
        <f>+'Ark1'!R205</f>
        <v>503</v>
      </c>
      <c r="G71" s="21"/>
      <c r="H71" s="66">
        <f>+'Ark1'!AA205</f>
        <v>1.9131294690400125</v>
      </c>
      <c r="I71" s="66"/>
      <c r="J71" s="21">
        <f>+'Ark1'!S205</f>
        <v>503</v>
      </c>
      <c r="K71" s="93"/>
      <c r="L71" s="7">
        <f>+'Ark1'!U205</f>
        <v>61.574552683896627</v>
      </c>
      <c r="M71" s="7"/>
      <c r="N71" s="66">
        <f>+'Ark1'!W205</f>
        <v>86.381451292246524</v>
      </c>
      <c r="O71" s="66"/>
      <c r="P71" s="7">
        <f>+'Ark1'!X205</f>
        <v>8.7438204524389729</v>
      </c>
      <c r="Q71" s="7">
        <f>+'Ark1'!Y205</f>
        <v>2.3664967163419703</v>
      </c>
      <c r="R71" s="21">
        <f>+'Ark1'!Z205</f>
        <v>-23.274651223195111</v>
      </c>
      <c r="S71" s="21">
        <f t="shared" si="105"/>
        <v>23.952380952380953</v>
      </c>
      <c r="T71" s="66">
        <f t="shared" si="14"/>
        <v>43.449870000000004</v>
      </c>
      <c r="U71" s="7">
        <f>+'Ark1'!T205</f>
        <v>16.451292246520875</v>
      </c>
      <c r="V71" s="66">
        <f>+'Ark1'!V205</f>
        <v>93.587704541978752</v>
      </c>
      <c r="W71" s="31"/>
      <c r="AJ71"/>
      <c r="AK71"/>
      <c r="AL71"/>
      <c r="AU71"/>
      <c r="AX71"/>
      <c r="AY71"/>
    </row>
    <row r="72" spans="1:51" x14ac:dyDescent="0.5">
      <c r="A72" s="31"/>
      <c r="B72" s="4">
        <f>+'Ark1'!C206</f>
        <v>2021</v>
      </c>
      <c r="C72" s="4">
        <f>+'Ark1'!E206</f>
        <v>10</v>
      </c>
      <c r="D72" s="4">
        <f>+'Ark1'!Q206</f>
        <v>22</v>
      </c>
      <c r="E72" s="21"/>
      <c r="F72" s="21">
        <f>+'Ark1'!R206</f>
        <v>495</v>
      </c>
      <c r="G72" s="21"/>
      <c r="H72" s="66">
        <f>+'Ark1'!AA206</f>
        <v>1.8827019625741672</v>
      </c>
      <c r="I72" s="66"/>
      <c r="J72" s="21">
        <f>+'Ark1'!S206</f>
        <v>495</v>
      </c>
      <c r="K72" s="93"/>
      <c r="L72" s="7">
        <f>+'Ark1'!U206</f>
        <v>61.404040404040423</v>
      </c>
      <c r="M72" s="7"/>
      <c r="N72" s="66">
        <f>+'Ark1'!W206</f>
        <v>84.934646464646477</v>
      </c>
      <c r="O72" s="66"/>
      <c r="P72" s="7">
        <f>+'Ark1'!X206</f>
        <v>9.2562913481303486</v>
      </c>
      <c r="Q72" s="7">
        <f>+'Ark1'!Y206</f>
        <v>2.3316842307446879</v>
      </c>
      <c r="R72" s="21">
        <f>+'Ark1'!Z206</f>
        <v>-42.919513527435747</v>
      </c>
      <c r="S72" s="21">
        <f t="shared" si="105"/>
        <v>22.5</v>
      </c>
      <c r="T72" s="66">
        <f t="shared" si="14"/>
        <v>42.042650000000009</v>
      </c>
      <c r="U72" s="7">
        <f>+'Ark1'!T206</f>
        <v>16.327272727272732</v>
      </c>
      <c r="V72" s="66">
        <f>+'Ark1'!V206</f>
        <v>92.020202020202007</v>
      </c>
      <c r="W72" s="31"/>
      <c r="AJ72"/>
      <c r="AK72"/>
      <c r="AL72"/>
      <c r="AU72"/>
      <c r="AX72"/>
      <c r="AY72"/>
    </row>
    <row r="73" spans="1:51" x14ac:dyDescent="0.5">
      <c r="A73" s="31"/>
      <c r="B73" s="4">
        <f>+'Ark1'!C207</f>
        <v>2021</v>
      </c>
      <c r="C73" s="4">
        <f>+'Ark1'!E207</f>
        <v>11</v>
      </c>
      <c r="D73" s="4">
        <f>+'Ark1'!Q207</f>
        <v>29</v>
      </c>
      <c r="E73" s="21"/>
      <c r="F73" s="21">
        <f>+'Ark1'!R207</f>
        <v>579</v>
      </c>
      <c r="G73" s="21"/>
      <c r="H73" s="66">
        <f>+'Ark1'!AA207</f>
        <v>2.2021907804655414</v>
      </c>
      <c r="I73" s="66"/>
      <c r="J73" s="21">
        <f>+'Ark1'!S207</f>
        <v>579</v>
      </c>
      <c r="K73" s="93"/>
      <c r="L73" s="7">
        <f>+'Ark1'!U207</f>
        <v>61.516407599309161</v>
      </c>
      <c r="M73" s="7"/>
      <c r="N73" s="66">
        <f>+'Ark1'!W207</f>
        <v>84.988186528497408</v>
      </c>
      <c r="O73" s="66"/>
      <c r="P73" s="7">
        <f>+'Ark1'!X207</f>
        <v>9.6655487587640216</v>
      </c>
      <c r="Q73" s="7">
        <f>+'Ark1'!Y207</f>
        <v>2.3356492803884294</v>
      </c>
      <c r="R73" s="21">
        <f>+'Ark1'!Z207</f>
        <v>-26.32053336803467</v>
      </c>
      <c r="S73" s="21">
        <f t="shared" si="105"/>
        <v>19.96551724137931</v>
      </c>
      <c r="T73" s="66">
        <f t="shared" si="14"/>
        <v>49.208159999999999</v>
      </c>
      <c r="U73" s="7">
        <f>+'Ark1'!T207</f>
        <v>16.383419689119172</v>
      </c>
      <c r="V73" s="66">
        <f>+'Ark1'!V207</f>
        <v>92.078208589921445</v>
      </c>
      <c r="W73" s="31"/>
      <c r="AJ73"/>
      <c r="AK73"/>
      <c r="AL73"/>
      <c r="AU73"/>
      <c r="AX73"/>
      <c r="AY73"/>
    </row>
    <row r="74" spans="1:51" x14ac:dyDescent="0.5">
      <c r="A74" s="31"/>
      <c r="B74" s="4">
        <f>+'Ark1'!C208</f>
        <v>2021</v>
      </c>
      <c r="C74" s="4">
        <f>+'Ark1'!E208</f>
        <v>12</v>
      </c>
      <c r="D74" s="4">
        <f>+'Ark1'!Q208</f>
        <v>27</v>
      </c>
      <c r="E74" s="21"/>
      <c r="F74" s="21">
        <f>+'Ark1'!R208</f>
        <v>512</v>
      </c>
      <c r="G74" s="21"/>
      <c r="H74" s="66">
        <f>+'Ark1'!AA208</f>
        <v>1.9473604138140872</v>
      </c>
      <c r="I74" s="66"/>
      <c r="J74" s="21">
        <f>+'Ark1'!S208</f>
        <v>512</v>
      </c>
      <c r="K74" s="93"/>
      <c r="L74" s="7">
        <f>+'Ark1'!U208</f>
        <v>60.7109375</v>
      </c>
      <c r="M74" s="7"/>
      <c r="N74" s="66">
        <f>+'Ark1'!W208</f>
        <v>84.51857421874999</v>
      </c>
      <c r="O74" s="66"/>
      <c r="P74" s="7">
        <f>+'Ark1'!X208</f>
        <v>9.7276945434784299</v>
      </c>
      <c r="Q74" s="7">
        <f>+'Ark1'!Y208</f>
        <v>2.7304771324978634</v>
      </c>
      <c r="R74" s="21">
        <f>+'Ark1'!Z208</f>
        <v>-28.620768782835089</v>
      </c>
      <c r="S74" s="21">
        <f t="shared" si="105"/>
        <v>18.962962962962962</v>
      </c>
      <c r="T74" s="66">
        <f t="shared" si="14"/>
        <v>43.273509999999995</v>
      </c>
      <c r="U74" s="7">
        <f>+'Ark1'!T208</f>
        <v>16.0390625</v>
      </c>
      <c r="V74" s="66">
        <f>+'Ark1'!V208</f>
        <v>91.569419521939295</v>
      </c>
      <c r="W74" s="31"/>
      <c r="AJ74"/>
      <c r="AK74"/>
      <c r="AL74"/>
      <c r="AU74"/>
      <c r="AX74"/>
      <c r="AY74"/>
    </row>
    <row r="75" spans="1:51" x14ac:dyDescent="0.5">
      <c r="A75" s="31"/>
      <c r="B75" s="4">
        <f>+'Ark1'!C209</f>
        <v>2021</v>
      </c>
      <c r="C75" s="4">
        <f>+'Ark1'!E209</f>
        <v>13</v>
      </c>
      <c r="D75" s="4">
        <f>+'Ark1'!Q209</f>
        <v>12</v>
      </c>
      <c r="E75" s="21"/>
      <c r="F75" s="21">
        <f>+'Ark1'!R209</f>
        <v>170</v>
      </c>
      <c r="G75" s="21"/>
      <c r="H75" s="66">
        <f>+'Ark1'!AA209</f>
        <v>0.64658451239920878</v>
      </c>
      <c r="I75" s="66"/>
      <c r="J75" s="21">
        <f>+'Ark1'!S209</f>
        <v>170</v>
      </c>
      <c r="K75" s="93"/>
      <c r="L75" s="7">
        <f>+'Ark1'!U209</f>
        <v>60.982352941176487</v>
      </c>
      <c r="M75" s="7"/>
      <c r="N75" s="66">
        <f>+'Ark1'!W209</f>
        <v>84.482411764705859</v>
      </c>
      <c r="O75" s="66"/>
      <c r="P75" s="7">
        <f>+'Ark1'!X209</f>
        <v>7.1064668606992525</v>
      </c>
      <c r="Q75" s="7">
        <f>+'Ark1'!Y209</f>
        <v>2.570130528641712</v>
      </c>
      <c r="R75" s="21">
        <f>+'Ark1'!Z209</f>
        <v>-29.777803090179404</v>
      </c>
      <c r="S75" s="21">
        <f t="shared" si="105"/>
        <v>14.166666666666666</v>
      </c>
      <c r="T75" s="66">
        <f t="shared" ref="T75:T139" si="106">+(F75*N75)/1000</f>
        <v>14.362009999999996</v>
      </c>
      <c r="U75" s="7">
        <f>+'Ark1'!T209</f>
        <v>16.152941176470588</v>
      </c>
      <c r="V75" s="66">
        <f>+'Ark1'!V209</f>
        <v>91.530240265120099</v>
      </c>
      <c r="W75" s="31"/>
      <c r="AJ75"/>
      <c r="AK75"/>
      <c r="AL75"/>
      <c r="AU75"/>
      <c r="AX75"/>
      <c r="AY75"/>
    </row>
    <row r="76" spans="1:51" x14ac:dyDescent="0.5">
      <c r="A76" s="31"/>
      <c r="B76" s="4">
        <f>+'Ark1'!C210</f>
        <v>2021</v>
      </c>
      <c r="C76" s="4">
        <f>+'Ark1'!E210</f>
        <v>14</v>
      </c>
      <c r="D76" s="4">
        <f>+'Ark1'!Q210</f>
        <v>26</v>
      </c>
      <c r="E76" s="21"/>
      <c r="F76" s="21">
        <f>+'Ark1'!R210</f>
        <v>607</v>
      </c>
      <c r="G76" s="21"/>
      <c r="H76" s="66">
        <f>+'Ark1'!AA210</f>
        <v>2.3086870530959995</v>
      </c>
      <c r="I76" s="66"/>
      <c r="J76" s="21">
        <f>+'Ark1'!S210</f>
        <v>607</v>
      </c>
      <c r="K76" s="93"/>
      <c r="L76" s="7">
        <f>+'Ark1'!U210</f>
        <v>61.001647446458001</v>
      </c>
      <c r="M76" s="7"/>
      <c r="N76" s="66">
        <f>+'Ark1'!W210</f>
        <v>85.679752883031242</v>
      </c>
      <c r="O76" s="66"/>
      <c r="P76" s="7">
        <f>+'Ark1'!X210</f>
        <v>10.192090940104295</v>
      </c>
      <c r="Q76" s="7">
        <f>+'Ark1'!Y210</f>
        <v>2.260978470720973</v>
      </c>
      <c r="R76" s="21">
        <f>+'Ark1'!Z210</f>
        <v>-40.507677243877438</v>
      </c>
      <c r="S76" s="21">
        <f t="shared" si="105"/>
        <v>23.346153846153847</v>
      </c>
      <c r="T76" s="66">
        <f t="shared" si="106"/>
        <v>52.007609999999964</v>
      </c>
      <c r="U76" s="7">
        <f>+'Ark1'!T210</f>
        <v>16.253706754530477</v>
      </c>
      <c r="V76" s="66">
        <f>+'Ark1'!V210</f>
        <v>92.827467912276575</v>
      </c>
      <c r="W76" s="31"/>
      <c r="AJ76"/>
      <c r="AK76"/>
      <c r="AL76"/>
      <c r="AU76"/>
      <c r="AX76"/>
      <c r="AY76"/>
    </row>
    <row r="77" spans="1:51" x14ac:dyDescent="0.5">
      <c r="A77" s="31"/>
      <c r="B77" s="4">
        <f>+'Ark1'!C211</f>
        <v>2021</v>
      </c>
      <c r="C77" s="4">
        <f>+'Ark1'!E211</f>
        <v>15</v>
      </c>
      <c r="D77" s="4">
        <f>+'Ark1'!Q211</f>
        <v>18</v>
      </c>
      <c r="E77" s="21"/>
      <c r="F77" s="21">
        <f>+'Ark1'!R211</f>
        <v>546</v>
      </c>
      <c r="G77" s="21"/>
      <c r="H77" s="66">
        <f>+'Ark1'!AA211</f>
        <v>2.0766773162939298</v>
      </c>
      <c r="I77" s="66"/>
      <c r="J77" s="21">
        <f>+'Ark1'!S211</f>
        <v>546</v>
      </c>
      <c r="K77" s="93"/>
      <c r="L77" s="7">
        <f>+'Ark1'!U211</f>
        <v>60.586080586080563</v>
      </c>
      <c r="M77" s="7"/>
      <c r="N77" s="66">
        <f>+'Ark1'!W211</f>
        <v>83.110531135531119</v>
      </c>
      <c r="O77" s="66"/>
      <c r="P77" s="7">
        <f>+'Ark1'!X211</f>
        <v>10.308461827500668</v>
      </c>
      <c r="Q77" s="7">
        <f>+'Ark1'!Y211</f>
        <v>2.4429213777719201</v>
      </c>
      <c r="R77" s="21">
        <f>+'Ark1'!Z211</f>
        <v>-32.086967354814888</v>
      </c>
      <c r="S77" s="21">
        <f t="shared" si="105"/>
        <v>30.333333333333332</v>
      </c>
      <c r="T77" s="66">
        <f t="shared" si="106"/>
        <v>45.37834999999999</v>
      </c>
      <c r="U77" s="7">
        <f>+'Ark1'!T211</f>
        <v>16.038461538461544</v>
      </c>
      <c r="V77" s="66">
        <f>+'Ark1'!V211</f>
        <v>90.043912389524507</v>
      </c>
      <c r="W77" s="31"/>
      <c r="AJ77"/>
      <c r="AK77"/>
      <c r="AL77"/>
      <c r="AU77"/>
      <c r="AX77"/>
      <c r="AY77"/>
    </row>
    <row r="78" spans="1:51" x14ac:dyDescent="0.5">
      <c r="A78" s="31"/>
      <c r="B78" s="4">
        <f>+'Ark1'!C212</f>
        <v>2021</v>
      </c>
      <c r="C78" s="4">
        <f>+'Ark1'!E212</f>
        <v>16</v>
      </c>
      <c r="D78" s="4">
        <f>+'Ark1'!Q212</f>
        <v>25</v>
      </c>
      <c r="E78" s="21"/>
      <c r="F78" s="21">
        <f>+'Ark1'!R212</f>
        <v>620</v>
      </c>
      <c r="G78" s="21"/>
      <c r="H78" s="66">
        <f>+'Ark1'!AA212</f>
        <v>2.3581317511029969</v>
      </c>
      <c r="I78" s="66"/>
      <c r="J78" s="21">
        <f>+'Ark1'!S212</f>
        <v>620</v>
      </c>
      <c r="K78" s="93"/>
      <c r="L78" s="7">
        <f>+'Ark1'!U212</f>
        <v>61.295161290322575</v>
      </c>
      <c r="M78" s="7"/>
      <c r="N78" s="66">
        <f>+'Ark1'!W212</f>
        <v>85.28411290322579</v>
      </c>
      <c r="O78" s="66"/>
      <c r="P78" s="7">
        <f>+'Ark1'!X212</f>
        <v>10.570203343795342</v>
      </c>
      <c r="Q78" s="7">
        <f>+'Ark1'!Y212</f>
        <v>2.2029985005305996</v>
      </c>
      <c r="R78" s="21">
        <f>+'Ark1'!Z212</f>
        <v>-32.24306347142273</v>
      </c>
      <c r="S78" s="21">
        <f t="shared" si="105"/>
        <v>24.8</v>
      </c>
      <c r="T78" s="66">
        <f t="shared" si="106"/>
        <v>52.876149999999988</v>
      </c>
      <c r="U78" s="7">
        <f>+'Ark1'!T212</f>
        <v>16.390322580645158</v>
      </c>
      <c r="V78" s="66">
        <f>+'Ark1'!V212</f>
        <v>92.398822213679111</v>
      </c>
      <c r="W78" s="31"/>
      <c r="AJ78"/>
      <c r="AK78"/>
      <c r="AL78"/>
      <c r="AU78"/>
      <c r="AX78"/>
      <c r="AY78"/>
    </row>
    <row r="79" spans="1:51" x14ac:dyDescent="0.5">
      <c r="A79" s="31"/>
      <c r="B79" s="4">
        <f>+'Ark1'!C213</f>
        <v>2021</v>
      </c>
      <c r="C79" s="4">
        <f>+'Ark1'!E213</f>
        <v>17</v>
      </c>
      <c r="D79" s="4">
        <f>+'Ark1'!Q213</f>
        <v>16</v>
      </c>
      <c r="E79" s="21"/>
      <c r="F79" s="21">
        <f>+'Ark1'!R213</f>
        <v>268</v>
      </c>
      <c r="G79" s="21"/>
      <c r="H79" s="66">
        <f>+'Ark1'!AA213</f>
        <v>1.0193214666058119</v>
      </c>
      <c r="I79" s="66"/>
      <c r="J79" s="21">
        <f>+'Ark1'!S213</f>
        <v>268</v>
      </c>
      <c r="K79" s="93"/>
      <c r="L79" s="7">
        <f>+'Ark1'!U213</f>
        <v>62.52985074626865</v>
      </c>
      <c r="M79" s="7"/>
      <c r="N79" s="66">
        <f>+'Ark1'!W213</f>
        <v>82.981865671641813</v>
      </c>
      <c r="O79" s="66"/>
      <c r="P79" s="7">
        <f>+'Ark1'!X213</f>
        <v>7.9940362255861261</v>
      </c>
      <c r="Q79" s="7">
        <f>+'Ark1'!Y213</f>
        <v>2.0685646422618165</v>
      </c>
      <c r="R79" s="21">
        <f>+'Ark1'!Z213</f>
        <v>-27.365929645036559</v>
      </c>
      <c r="S79" s="21">
        <f t="shared" si="105"/>
        <v>16.75</v>
      </c>
      <c r="T79" s="66">
        <f t="shared" si="106"/>
        <v>22.239140000000006</v>
      </c>
      <c r="U79" s="7">
        <f>+'Ark1'!T213</f>
        <v>16.776119402985078</v>
      </c>
      <c r="V79" s="66">
        <f>+'Ark1'!V213</f>
        <v>89.904513187044188</v>
      </c>
      <c r="W79" s="31"/>
      <c r="AJ79"/>
      <c r="AK79"/>
      <c r="AL79"/>
      <c r="AU79"/>
      <c r="AX79"/>
      <c r="AY79"/>
    </row>
    <row r="80" spans="1:51" x14ac:dyDescent="0.5">
      <c r="A80" s="31"/>
      <c r="B80" s="4">
        <f>+'Ark1'!C214</f>
        <v>2021</v>
      </c>
      <c r="C80" s="4">
        <f>+'Ark1'!E214</f>
        <v>18</v>
      </c>
      <c r="D80" s="4">
        <f>+'Ark1'!Q214</f>
        <v>20</v>
      </c>
      <c r="E80" s="21"/>
      <c r="F80" s="21">
        <f>+'Ark1'!R214</f>
        <v>490</v>
      </c>
      <c r="G80" s="21"/>
      <c r="H80" s="66">
        <f>+'Ark1'!AA214</f>
        <v>1.8636847710330129</v>
      </c>
      <c r="I80" s="66"/>
      <c r="J80" s="21">
        <f>+'Ark1'!S214</f>
        <v>490</v>
      </c>
      <c r="K80" s="93"/>
      <c r="L80" s="7">
        <f>+'Ark1'!U214</f>
        <v>60.759183673469394</v>
      </c>
      <c r="M80" s="7"/>
      <c r="N80" s="66">
        <f>+'Ark1'!W214</f>
        <v>83.037081632653056</v>
      </c>
      <c r="O80" s="66"/>
      <c r="P80" s="7">
        <f>+'Ark1'!X214</f>
        <v>9.1754140791546224</v>
      </c>
      <c r="Q80" s="7">
        <f>+'Ark1'!Y214</f>
        <v>3.0424156867795404</v>
      </c>
      <c r="R80" s="21">
        <f>+'Ark1'!Z214</f>
        <v>-11.978341665177757</v>
      </c>
      <c r="S80" s="21">
        <f t="shared" si="105"/>
        <v>24.5</v>
      </c>
      <c r="T80" s="66">
        <f t="shared" si="106"/>
        <v>40.68817</v>
      </c>
      <c r="U80" s="7">
        <f>+'Ark1'!T214</f>
        <v>16.057142857142853</v>
      </c>
      <c r="V80" s="66">
        <f>+'Ark1'!V214</f>
        <v>89.964335463329277</v>
      </c>
      <c r="W80" s="31"/>
      <c r="AJ80"/>
      <c r="AK80"/>
      <c r="AL80"/>
      <c r="AU80"/>
      <c r="AX80"/>
      <c r="AY80"/>
    </row>
    <row r="81" spans="1:51" x14ac:dyDescent="0.5">
      <c r="A81" s="31"/>
      <c r="B81" s="4">
        <f>+'Ark1'!C215</f>
        <v>2021</v>
      </c>
      <c r="C81" s="4">
        <f>+'Ark1'!E215</f>
        <v>19</v>
      </c>
      <c r="D81" s="4">
        <f>+'Ark1'!Q215</f>
        <v>27</v>
      </c>
      <c r="E81" s="21"/>
      <c r="F81" s="21">
        <f>+'Ark1'!R215</f>
        <v>702</v>
      </c>
      <c r="G81" s="21"/>
      <c r="H81" s="66">
        <f>+'Ark1'!AA215</f>
        <v>2.6700136923779101</v>
      </c>
      <c r="I81" s="66"/>
      <c r="J81" s="21">
        <f>+'Ark1'!S215</f>
        <v>702</v>
      </c>
      <c r="K81" s="93"/>
      <c r="L81" s="7">
        <f>+'Ark1'!U215</f>
        <v>61.07407407407409</v>
      </c>
      <c r="M81" s="7"/>
      <c r="N81" s="66">
        <f>+'Ark1'!W215</f>
        <v>85.911025641025617</v>
      </c>
      <c r="O81" s="66"/>
      <c r="P81" s="7">
        <f>+'Ark1'!X215</f>
        <v>8.8538786438049559</v>
      </c>
      <c r="Q81" s="7">
        <f>+'Ark1'!Y215</f>
        <v>2.3063606301565192</v>
      </c>
      <c r="R81" s="21">
        <f>+'Ark1'!Z215</f>
        <v>-27.645772907546121</v>
      </c>
      <c r="S81" s="21">
        <f t="shared" si="105"/>
        <v>26</v>
      </c>
      <c r="T81" s="66">
        <f t="shared" si="106"/>
        <v>60.309539999999984</v>
      </c>
      <c r="U81" s="7">
        <f>+'Ark1'!T215</f>
        <v>16.307692307692303</v>
      </c>
      <c r="V81" s="66">
        <f>+'Ark1'!V215</f>
        <v>93.078034280634498</v>
      </c>
      <c r="W81" s="31"/>
      <c r="AJ81"/>
      <c r="AK81"/>
      <c r="AL81"/>
      <c r="AU81"/>
      <c r="AX81"/>
      <c r="AY81"/>
    </row>
    <row r="82" spans="1:51" x14ac:dyDescent="0.5">
      <c r="A82" s="31"/>
      <c r="B82" s="4">
        <f>+'Ark1'!C216</f>
        <v>2021</v>
      </c>
      <c r="C82" s="4">
        <f>+'Ark1'!E216</f>
        <v>20</v>
      </c>
      <c r="D82" s="4">
        <f>+'Ark1'!Q216</f>
        <v>15</v>
      </c>
      <c r="E82" s="21"/>
      <c r="F82" s="21">
        <f>+'Ark1'!R216</f>
        <v>307</v>
      </c>
      <c r="G82" s="21"/>
      <c r="H82" s="66">
        <f>+'Ark1'!AA216</f>
        <v>1.1676555606268064</v>
      </c>
      <c r="I82" s="66"/>
      <c r="J82" s="21">
        <f>+'Ark1'!S216</f>
        <v>307</v>
      </c>
      <c r="K82" s="93"/>
      <c r="L82" s="7">
        <f>+'Ark1'!U216</f>
        <v>60.856677524429976</v>
      </c>
      <c r="M82" s="7"/>
      <c r="N82" s="66">
        <f>+'Ark1'!W216</f>
        <v>82.217394136807741</v>
      </c>
      <c r="O82" s="66"/>
      <c r="P82" s="7">
        <f>+'Ark1'!X216</f>
        <v>10.432411458750392</v>
      </c>
      <c r="Q82" s="7">
        <f>+'Ark1'!Y216</f>
        <v>2.8591779251053744</v>
      </c>
      <c r="R82" s="21">
        <f>+'Ark1'!Z216</f>
        <v>-17.76284011219095</v>
      </c>
      <c r="S82" s="21">
        <f t="shared" si="105"/>
        <v>20.466666666666665</v>
      </c>
      <c r="T82" s="66">
        <f t="shared" si="106"/>
        <v>25.240739999999978</v>
      </c>
      <c r="U82" s="7">
        <f>+'Ark1'!T216</f>
        <v>16.032573289902285</v>
      </c>
      <c r="V82" s="66">
        <f>+'Ark1'!V216</f>
        <v>89.076266670431025</v>
      </c>
      <c r="W82" s="31"/>
      <c r="AJ82"/>
      <c r="AK82"/>
      <c r="AL82"/>
      <c r="AU82"/>
      <c r="AX82"/>
      <c r="AY82"/>
    </row>
    <row r="83" spans="1:51" x14ac:dyDescent="0.5">
      <c r="A83" s="31"/>
      <c r="B83" s="4">
        <f>+'Ark1'!C217</f>
        <v>2021</v>
      </c>
      <c r="C83" s="4">
        <f>+'Ark1'!E217</f>
        <v>21</v>
      </c>
      <c r="D83" s="4">
        <f>+'Ark1'!Q217</f>
        <v>24</v>
      </c>
      <c r="E83" s="21"/>
      <c r="F83" s="21">
        <f>+'Ark1'!R217</f>
        <v>489</v>
      </c>
      <c r="G83" s="21"/>
      <c r="H83" s="66">
        <f>+'Ark1'!AA217</f>
        <v>1.8598813327247832</v>
      </c>
      <c r="I83" s="66"/>
      <c r="J83" s="21">
        <f>+'Ark1'!S217</f>
        <v>489</v>
      </c>
      <c r="K83" s="93"/>
      <c r="L83" s="7">
        <f>+'Ark1'!U217</f>
        <v>61.325153374233111</v>
      </c>
      <c r="M83" s="7"/>
      <c r="N83" s="66">
        <f>+'Ark1'!W217</f>
        <v>87.153087934560304</v>
      </c>
      <c r="O83" s="66"/>
      <c r="P83" s="7">
        <f>+'Ark1'!X217</f>
        <v>10.950545964782869</v>
      </c>
      <c r="Q83" s="7">
        <f>+'Ark1'!Y217</f>
        <v>3.0933997331400889</v>
      </c>
      <c r="R83" s="21">
        <f>+'Ark1'!Z217</f>
        <v>17.687060913015412</v>
      </c>
      <c r="S83" s="21">
        <f t="shared" si="105"/>
        <v>20.375</v>
      </c>
      <c r="T83" s="66">
        <f t="shared" si="106"/>
        <v>42.617859999999986</v>
      </c>
      <c r="U83" s="7">
        <f>+'Ark1'!T217</f>
        <v>16.319018404907979</v>
      </c>
      <c r="V83" s="66">
        <f>+'Ark1'!V217</f>
        <v>94.423713905265785</v>
      </c>
      <c r="W83" s="31"/>
      <c r="AJ83"/>
      <c r="AK83"/>
      <c r="AL83"/>
      <c r="AU83"/>
      <c r="AX83"/>
      <c r="AY83"/>
    </row>
    <row r="84" spans="1:51" x14ac:dyDescent="0.5">
      <c r="A84" s="31"/>
      <c r="B84" s="4">
        <f>+'Ark1'!C218</f>
        <v>2021</v>
      </c>
      <c r="C84" s="4">
        <f>+'Ark1'!E218</f>
        <v>22</v>
      </c>
      <c r="D84" s="4">
        <f>+'Ark1'!Q218</f>
        <v>21</v>
      </c>
      <c r="E84" s="21"/>
      <c r="F84" s="21">
        <f>+'Ark1'!R218</f>
        <v>587</v>
      </c>
      <c r="G84" s="21"/>
      <c r="H84" s="66">
        <f>+'Ark1'!AA218</f>
        <v>2.2326182869313849</v>
      </c>
      <c r="I84" s="66"/>
      <c r="J84" s="21">
        <f>+'Ark1'!S218</f>
        <v>587</v>
      </c>
      <c r="K84" s="93"/>
      <c r="L84" s="7">
        <f>+'Ark1'!U218</f>
        <v>60.894378194207825</v>
      </c>
      <c r="M84" s="7"/>
      <c r="N84" s="66">
        <f>+'Ark1'!W218</f>
        <v>87.131516183986378</v>
      </c>
      <c r="O84" s="66"/>
      <c r="P84" s="7">
        <f>+'Ark1'!X218</f>
        <v>10.96711009491864</v>
      </c>
      <c r="Q84" s="7">
        <f>+'Ark1'!Y218</f>
        <v>2.3837365797924899</v>
      </c>
      <c r="R84" s="21">
        <f>+'Ark1'!Z218</f>
        <v>-8.5481299204035999</v>
      </c>
      <c r="S84" s="21">
        <f t="shared" si="105"/>
        <v>27.952380952380953</v>
      </c>
      <c r="T84" s="66">
        <f t="shared" si="106"/>
        <v>51.146200000000007</v>
      </c>
      <c r="U84" s="7">
        <f>+'Ark1'!T218</f>
        <v>16.258943781942079</v>
      </c>
      <c r="V84" s="66">
        <f>+'Ark1'!V218</f>
        <v>94.400342561198642</v>
      </c>
      <c r="W84" s="31"/>
      <c r="AJ84"/>
      <c r="AK84"/>
      <c r="AL84"/>
      <c r="AU84"/>
      <c r="AX84"/>
      <c r="AY84"/>
    </row>
    <row r="85" spans="1:51" x14ac:dyDescent="0.5">
      <c r="A85" s="31"/>
      <c r="B85" s="4">
        <f>+'Ark1'!C219</f>
        <v>2021</v>
      </c>
      <c r="C85" s="4">
        <f>+'Ark1'!E219</f>
        <v>23</v>
      </c>
      <c r="D85" s="4">
        <f>+'Ark1'!Q219</f>
        <v>20</v>
      </c>
      <c r="E85" s="21"/>
      <c r="F85" s="21">
        <f>+'Ark1'!R219</f>
        <v>755</v>
      </c>
      <c r="G85" s="21"/>
      <c r="H85" s="66">
        <f>+'Ark1'!AA219</f>
        <v>2.8715959227141328</v>
      </c>
      <c r="I85" s="66"/>
      <c r="J85" s="21">
        <f>+'Ark1'!S219</f>
        <v>755</v>
      </c>
      <c r="K85" s="93"/>
      <c r="L85" s="7">
        <f>+'Ark1'!U219</f>
        <v>60.750993377483439</v>
      </c>
      <c r="M85" s="7"/>
      <c r="N85" s="66">
        <f>+'Ark1'!W219</f>
        <v>85.088794701986714</v>
      </c>
      <c r="O85" s="66"/>
      <c r="P85" s="7">
        <f>+'Ark1'!X219</f>
        <v>10.172587577281371</v>
      </c>
      <c r="Q85" s="7">
        <f>+'Ark1'!Y219</f>
        <v>2.4937502689582405</v>
      </c>
      <c r="R85" s="21">
        <f>+'Ark1'!Z219</f>
        <v>-7.33855931600365</v>
      </c>
      <c r="S85" s="21">
        <f t="shared" si="105"/>
        <v>37.75</v>
      </c>
      <c r="T85" s="66">
        <f t="shared" si="106"/>
        <v>64.242039999999974</v>
      </c>
      <c r="U85" s="7">
        <f>+'Ark1'!T219</f>
        <v>16.153642384105961</v>
      </c>
      <c r="V85" s="66">
        <f>+'Ark1'!V219</f>
        <v>92.187209861307394</v>
      </c>
      <c r="W85" s="31"/>
      <c r="AJ85"/>
      <c r="AK85"/>
      <c r="AL85"/>
      <c r="AU85"/>
      <c r="AX85"/>
      <c r="AY85"/>
    </row>
    <row r="86" spans="1:51" x14ac:dyDescent="0.5">
      <c r="A86" s="31"/>
      <c r="B86" s="4">
        <f>+'Ark1'!C220</f>
        <v>2021</v>
      </c>
      <c r="C86" s="4">
        <f>+'Ark1'!E220</f>
        <v>24</v>
      </c>
      <c r="D86" s="4">
        <f>+'Ark1'!Q220</f>
        <v>19</v>
      </c>
      <c r="E86" s="21"/>
      <c r="F86" s="21">
        <f>+'Ark1'!R220</f>
        <v>514</v>
      </c>
      <c r="G86" s="21"/>
      <c r="H86" s="66">
        <f>+'Ark1'!AA220</f>
        <v>1.9549672904305495</v>
      </c>
      <c r="I86" s="66"/>
      <c r="J86" s="21">
        <f>+'Ark1'!S220</f>
        <v>511</v>
      </c>
      <c r="K86" s="93"/>
      <c r="L86" s="7">
        <f>+'Ark1'!U220</f>
        <v>61.776908023483351</v>
      </c>
      <c r="M86" s="7"/>
      <c r="N86" s="66">
        <f>+'Ark1'!W220</f>
        <v>82.376281800391425</v>
      </c>
      <c r="O86" s="66"/>
      <c r="P86" s="7">
        <f>+'Ark1'!X220</f>
        <v>9.1862086214299641</v>
      </c>
      <c r="Q86" s="7">
        <f>+'Ark1'!Y220</f>
        <v>2.1079327918473436</v>
      </c>
      <c r="R86" s="21">
        <f>+'Ark1'!Z220</f>
        <v>-31.142869027201652</v>
      </c>
      <c r="S86" s="21">
        <f t="shared" si="105"/>
        <v>27.05263157894737</v>
      </c>
      <c r="T86" s="66">
        <f t="shared" si="106"/>
        <v>42.341408845401197</v>
      </c>
      <c r="U86" s="7">
        <f>+'Ark1'!T220</f>
        <v>16.503891050583654</v>
      </c>
      <c r="V86" s="66">
        <f>+'Ark1'!V220</f>
        <v>89.77947770924807</v>
      </c>
      <c r="W86" s="31"/>
      <c r="AJ86"/>
      <c r="AK86"/>
      <c r="AL86"/>
      <c r="AU86"/>
      <c r="AX86"/>
      <c r="AY86"/>
    </row>
    <row r="87" spans="1:51" x14ac:dyDescent="0.5">
      <c r="A87" s="31"/>
      <c r="B87" s="4">
        <f>+'Ark1'!C221</f>
        <v>2021</v>
      </c>
      <c r="C87" s="4">
        <f>+'Ark1'!E221</f>
        <v>25</v>
      </c>
      <c r="D87" s="4">
        <f>+'Ark1'!Q221</f>
        <v>19</v>
      </c>
      <c r="E87" s="21"/>
      <c r="F87" s="21">
        <f>+'Ark1'!R221</f>
        <v>453</v>
      </c>
      <c r="G87" s="21"/>
      <c r="H87" s="66">
        <f>+'Ark1'!AA221</f>
        <v>1.7229575536284805</v>
      </c>
      <c r="I87" s="66"/>
      <c r="J87" s="21">
        <f>+'Ark1'!S221</f>
        <v>453</v>
      </c>
      <c r="K87" s="93"/>
      <c r="L87" s="7">
        <f>+'Ark1'!U221</f>
        <v>61.441501103752749</v>
      </c>
      <c r="M87" s="7"/>
      <c r="N87" s="66">
        <f>+'Ark1'!W221</f>
        <v>82.175938189845482</v>
      </c>
      <c r="O87" s="66"/>
      <c r="P87" s="7">
        <f>+'Ark1'!X221</f>
        <v>9.8606059401087283</v>
      </c>
      <c r="Q87" s="7">
        <f>+'Ark1'!Y221</f>
        <v>2.2265207513473602</v>
      </c>
      <c r="R87" s="21">
        <f>+'Ark1'!Z221</f>
        <v>-6.0232766039739012</v>
      </c>
      <c r="S87" s="21">
        <f t="shared" si="105"/>
        <v>23.842105263157894</v>
      </c>
      <c r="T87" s="66">
        <f t="shared" si="106"/>
        <v>37.225700000000003</v>
      </c>
      <c r="U87" s="7">
        <f>+'Ark1'!T221</f>
        <v>16.490066225165563</v>
      </c>
      <c r="V87" s="66">
        <f>+'Ark1'!V221</f>
        <v>89.03135231835914</v>
      </c>
      <c r="W87" s="31"/>
      <c r="AJ87"/>
      <c r="AK87"/>
      <c r="AL87"/>
      <c r="AU87"/>
      <c r="AX87"/>
      <c r="AY87"/>
    </row>
    <row r="88" spans="1:51" x14ac:dyDescent="0.5">
      <c r="A88" s="31"/>
      <c r="B88" s="4">
        <f>+'Ark1'!C222</f>
        <v>2021</v>
      </c>
      <c r="C88" s="4">
        <f>+'Ark1'!E222</f>
        <v>26</v>
      </c>
      <c r="D88" s="4">
        <f>+'Ark1'!Q222</f>
        <v>19</v>
      </c>
      <c r="E88" s="21"/>
      <c r="F88" s="21">
        <f>+'Ark1'!R222</f>
        <v>349</v>
      </c>
      <c r="G88" s="21"/>
      <c r="H88" s="66">
        <f>+'Ark1'!AA222</f>
        <v>1.3273999695724938</v>
      </c>
      <c r="I88" s="66"/>
      <c r="J88" s="21">
        <f>+'Ark1'!S222</f>
        <v>348</v>
      </c>
      <c r="K88" s="93"/>
      <c r="L88" s="7">
        <f>+'Ark1'!U222</f>
        <v>61.287356321839077</v>
      </c>
      <c r="M88" s="7"/>
      <c r="N88" s="66">
        <f>+'Ark1'!W222</f>
        <v>84.932586206896517</v>
      </c>
      <c r="O88" s="66"/>
      <c r="P88" s="7">
        <f>+'Ark1'!X222</f>
        <v>10.257307133618507</v>
      </c>
      <c r="Q88" s="7">
        <f>+'Ark1'!Y222</f>
        <v>2.318878276072756</v>
      </c>
      <c r="R88" s="21">
        <f>+'Ark1'!Z222</f>
        <v>-32.220497020720309</v>
      </c>
      <c r="S88" s="21">
        <f t="shared" si="105"/>
        <v>18.368421052631579</v>
      </c>
      <c r="T88" s="66">
        <f t="shared" si="106"/>
        <v>29.641472586206884</v>
      </c>
      <c r="U88" s="7">
        <f>+'Ark1'!T222</f>
        <v>16.323782234957029</v>
      </c>
      <c r="V88" s="66">
        <f>+'Ark1'!V222</f>
        <v>92.141567352835011</v>
      </c>
      <c r="W88" s="31"/>
      <c r="AJ88"/>
      <c r="AK88"/>
      <c r="AL88"/>
      <c r="AU88"/>
      <c r="AX88"/>
      <c r="AY88"/>
    </row>
    <row r="89" spans="1:51" x14ac:dyDescent="0.5">
      <c r="A89" s="31"/>
      <c r="B89" s="4">
        <f>+'Ark1'!C223</f>
        <v>2021</v>
      </c>
      <c r="C89" s="4">
        <f>+'Ark1'!E223</f>
        <v>27</v>
      </c>
      <c r="D89" s="4">
        <f>+'Ark1'!Q223</f>
        <v>23</v>
      </c>
      <c r="E89" s="21"/>
      <c r="F89" s="21">
        <f>+'Ark1'!R223</f>
        <v>488</v>
      </c>
      <c r="G89" s="21"/>
      <c r="H89" s="66">
        <f>+'Ark1'!AA223</f>
        <v>1.8560778944165528</v>
      </c>
      <c r="I89" s="66"/>
      <c r="J89" s="21">
        <f>+'Ark1'!S223</f>
        <v>487</v>
      </c>
      <c r="K89" s="93"/>
      <c r="L89" s="7">
        <f>+'Ark1'!U223</f>
        <v>60.776180698151954</v>
      </c>
      <c r="M89" s="7"/>
      <c r="N89" s="66">
        <f>+'Ark1'!W223</f>
        <v>86.696221765913805</v>
      </c>
      <c r="O89" s="66"/>
      <c r="P89" s="7">
        <f>+'Ark1'!X223</f>
        <v>10.466223923641403</v>
      </c>
      <c r="Q89" s="7">
        <f>+'Ark1'!Y223</f>
        <v>2.229448093368231</v>
      </c>
      <c r="R89" s="21">
        <f>+'Ark1'!Z223</f>
        <v>-40.885084247801096</v>
      </c>
      <c r="S89" s="21">
        <f t="shared" si="105"/>
        <v>21.217391304347824</v>
      </c>
      <c r="T89" s="66">
        <f t="shared" si="106"/>
        <v>42.307756221765935</v>
      </c>
      <c r="U89" s="7">
        <f>+'Ark1'!T223</f>
        <v>16.219262295081972</v>
      </c>
      <c r="V89" s="66">
        <f>+'Ark1'!V223</f>
        <v>94.105330132747213</v>
      </c>
      <c r="W89" s="31"/>
      <c r="AJ89"/>
      <c r="AK89"/>
      <c r="AL89"/>
      <c r="AU89"/>
      <c r="AX89"/>
      <c r="AY89"/>
    </row>
    <row r="90" spans="1:51" x14ac:dyDescent="0.5">
      <c r="A90" s="31"/>
      <c r="B90" s="4">
        <f>+'Ark1'!C224</f>
        <v>2021</v>
      </c>
      <c r="C90" s="4">
        <f>+'Ark1'!E224</f>
        <v>28</v>
      </c>
      <c r="D90" s="4">
        <f>+'Ark1'!Q224</f>
        <v>18</v>
      </c>
      <c r="E90" s="21"/>
      <c r="F90" s="21">
        <f>+'Ark1'!R224</f>
        <v>338</v>
      </c>
      <c r="G90" s="21"/>
      <c r="H90" s="66">
        <f>+'Ark1'!AA224</f>
        <v>1.2855621481819561</v>
      </c>
      <c r="I90" s="66"/>
      <c r="J90" s="21">
        <f>+'Ark1'!S224</f>
        <v>338</v>
      </c>
      <c r="K90" s="93"/>
      <c r="L90" s="7">
        <f>+'Ark1'!U224</f>
        <v>60.857988165680489</v>
      </c>
      <c r="M90" s="7"/>
      <c r="N90" s="66">
        <f>+'Ark1'!W224</f>
        <v>84.75242603550295</v>
      </c>
      <c r="O90" s="66"/>
      <c r="P90" s="7">
        <f>+'Ark1'!X224</f>
        <v>9.0541734158633904</v>
      </c>
      <c r="Q90" s="7">
        <f>+'Ark1'!Y224</f>
        <v>2.054856732039791</v>
      </c>
      <c r="R90" s="21">
        <f>+'Ark1'!Z224</f>
        <v>-25.787605696355271</v>
      </c>
      <c r="S90" s="21">
        <f t="shared" si="105"/>
        <v>18.777777777777779</v>
      </c>
      <c r="T90" s="66">
        <f t="shared" si="106"/>
        <v>28.646319999999996</v>
      </c>
      <c r="U90" s="7">
        <f>+'Ark1'!T224</f>
        <v>16.289940828402372</v>
      </c>
      <c r="V90" s="66">
        <f>+'Ark1'!V224</f>
        <v>91.822780103470095</v>
      </c>
      <c r="W90" s="31"/>
      <c r="AJ90"/>
      <c r="AK90"/>
      <c r="AL90"/>
      <c r="AU90"/>
      <c r="AX90"/>
      <c r="AY90"/>
    </row>
    <row r="91" spans="1:51" x14ac:dyDescent="0.5">
      <c r="A91" s="31"/>
      <c r="B91" s="4">
        <f>+'Ark1'!C225</f>
        <v>2021</v>
      </c>
      <c r="C91" s="4">
        <f>+'Ark1'!E225</f>
        <v>29</v>
      </c>
      <c r="D91" s="4">
        <f>+'Ark1'!Q225</f>
        <v>22</v>
      </c>
      <c r="E91" s="21"/>
      <c r="F91" s="21">
        <f>+'Ark1'!R225</f>
        <v>570</v>
      </c>
      <c r="G91" s="21"/>
      <c r="H91" s="66">
        <f>+'Ark1'!AA225</f>
        <v>2.1679598356914651</v>
      </c>
      <c r="I91" s="66"/>
      <c r="J91" s="21">
        <f>+'Ark1'!S225</f>
        <v>569</v>
      </c>
      <c r="K91" s="93"/>
      <c r="L91" s="7">
        <f>+'Ark1'!U225</f>
        <v>61.488576449912109</v>
      </c>
      <c r="M91" s="7"/>
      <c r="N91" s="66">
        <f>+'Ark1'!W225</f>
        <v>82.130228471001814</v>
      </c>
      <c r="O91" s="66"/>
      <c r="P91" s="7">
        <f>+'Ark1'!X225</f>
        <v>8.35613823301391</v>
      </c>
      <c r="Q91" s="7">
        <f>+'Ark1'!Y225</f>
        <v>2.258425251528017</v>
      </c>
      <c r="R91" s="21">
        <f>+'Ark1'!Z225</f>
        <v>-34.535404886735542</v>
      </c>
      <c r="S91" s="21">
        <f t="shared" si="105"/>
        <v>25.90909090909091</v>
      </c>
      <c r="T91" s="66">
        <f t="shared" si="106"/>
        <v>46.814230228471033</v>
      </c>
      <c r="U91" s="7">
        <f>+'Ark1'!T225</f>
        <v>16.421052631578945</v>
      </c>
      <c r="V91" s="66">
        <f>+'Ark1'!V225</f>
        <v>89.137964191802112</v>
      </c>
      <c r="W91" s="31"/>
      <c r="AJ91"/>
      <c r="AK91"/>
      <c r="AL91"/>
      <c r="AU91"/>
      <c r="AX91"/>
      <c r="AY91"/>
    </row>
    <row r="92" spans="1:51" x14ac:dyDescent="0.5">
      <c r="A92" s="31"/>
      <c r="B92" s="4">
        <f>+'Ark1'!C226</f>
        <v>2021</v>
      </c>
      <c r="C92" s="4">
        <f>+'Ark1'!E226</f>
        <v>30</v>
      </c>
      <c r="D92" s="4">
        <f>+'Ark1'!Q226</f>
        <v>26</v>
      </c>
      <c r="E92" s="21"/>
      <c r="F92" s="21">
        <f>+'Ark1'!R226</f>
        <v>627</v>
      </c>
      <c r="G92" s="21"/>
      <c r="H92" s="66">
        <f>+'Ark1'!AA226</f>
        <v>2.3847558192606124</v>
      </c>
      <c r="I92" s="66"/>
      <c r="J92" s="21">
        <f>+'Ark1'!S226</f>
        <v>626</v>
      </c>
      <c r="K92" s="93"/>
      <c r="L92" s="7">
        <f>+'Ark1'!U226</f>
        <v>60.674121405750803</v>
      </c>
      <c r="M92" s="7"/>
      <c r="N92" s="66">
        <f>+'Ark1'!W226</f>
        <v>82.034217252396189</v>
      </c>
      <c r="O92" s="66"/>
      <c r="P92" s="7">
        <f>+'Ark1'!X226</f>
        <v>11.290819298245777</v>
      </c>
      <c r="Q92" s="7">
        <f>+'Ark1'!Y226</f>
        <v>2.3145327666189597</v>
      </c>
      <c r="R92" s="21">
        <f>+'Ark1'!Z226</f>
        <v>-45.183881926477589</v>
      </c>
      <c r="S92" s="21">
        <f t="shared" si="105"/>
        <v>24.115384615384617</v>
      </c>
      <c r="T92" s="66">
        <f t="shared" si="106"/>
        <v>51.435454217252406</v>
      </c>
      <c r="U92" s="7">
        <f>+'Ark1'!T226</f>
        <v>16.092503987240828</v>
      </c>
      <c r="V92" s="66">
        <f>+'Ark1'!V226</f>
        <v>88.944977310409556</v>
      </c>
      <c r="W92" s="31"/>
      <c r="AJ92"/>
      <c r="AK92"/>
      <c r="AL92"/>
      <c r="AU92"/>
      <c r="AX92"/>
      <c r="AY92"/>
    </row>
    <row r="93" spans="1:51" x14ac:dyDescent="0.5">
      <c r="A93" s="31"/>
      <c r="B93" s="4">
        <f>+'Ark1'!C227</f>
        <v>2021</v>
      </c>
      <c r="C93" s="4">
        <f>+'Ark1'!E227</f>
        <v>31</v>
      </c>
      <c r="D93" s="4">
        <f>+'Ark1'!Q227</f>
        <v>14</v>
      </c>
      <c r="E93" s="21"/>
      <c r="F93" s="21">
        <f>+'Ark1'!R227</f>
        <v>331</v>
      </c>
      <c r="G93" s="21"/>
      <c r="H93" s="66">
        <f>+'Ark1'!AA227</f>
        <v>1.2589380800243419</v>
      </c>
      <c r="I93" s="66"/>
      <c r="J93" s="21">
        <f>+'Ark1'!S227</f>
        <v>331</v>
      </c>
      <c r="K93" s="93"/>
      <c r="L93" s="7">
        <f>+'Ark1'!U227</f>
        <v>61.012084592145008</v>
      </c>
      <c r="M93" s="7"/>
      <c r="N93" s="66">
        <f>+'Ark1'!W227</f>
        <v>82.645256797583102</v>
      </c>
      <c r="O93" s="66"/>
      <c r="P93" s="7">
        <f>+'Ark1'!X227</f>
        <v>9.6784212048580862</v>
      </c>
      <c r="Q93" s="7">
        <f>+'Ark1'!Y227</f>
        <v>2.1173657332717535</v>
      </c>
      <c r="R93" s="21">
        <f>+'Ark1'!Z227</f>
        <v>-23.265621887993905</v>
      </c>
      <c r="S93" s="21">
        <f t="shared" si="105"/>
        <v>23.642857142857142</v>
      </c>
      <c r="T93" s="66">
        <f t="shared" si="106"/>
        <v>27.355580000000007</v>
      </c>
      <c r="U93" s="7">
        <f>+'Ark1'!T227</f>
        <v>16.320241691842895</v>
      </c>
      <c r="V93" s="66">
        <f>+'Ark1'!V227</f>
        <v>89.53982318264687</v>
      </c>
      <c r="W93" s="31"/>
      <c r="AJ93"/>
      <c r="AK93"/>
      <c r="AL93"/>
      <c r="AU93"/>
      <c r="AX93"/>
      <c r="AY93"/>
    </row>
    <row r="94" spans="1:51" x14ac:dyDescent="0.5">
      <c r="A94" s="31"/>
      <c r="B94" s="4">
        <f>+'Ark1'!C228</f>
        <v>2021</v>
      </c>
      <c r="C94" s="4">
        <f>+'Ark1'!E228</f>
        <v>32</v>
      </c>
      <c r="D94" s="4">
        <f>+'Ark1'!Q228</f>
        <v>19</v>
      </c>
      <c r="E94" s="21"/>
      <c r="F94" s="21">
        <f>+'Ark1'!R228</f>
        <v>429</v>
      </c>
      <c r="G94" s="21"/>
      <c r="H94" s="66">
        <f>+'Ark1'!AA228</f>
        <v>1.631675034230945</v>
      </c>
      <c r="I94" s="66"/>
      <c r="J94" s="21">
        <f>+'Ark1'!S228</f>
        <v>429</v>
      </c>
      <c r="K94" s="93"/>
      <c r="L94" s="7">
        <f>+'Ark1'!U228</f>
        <v>60.979020979020994</v>
      </c>
      <c r="M94" s="7"/>
      <c r="N94" s="66">
        <f>+'Ark1'!W228</f>
        <v>84.886993006992981</v>
      </c>
      <c r="O94" s="66"/>
      <c r="P94" s="7">
        <f>+'Ark1'!X228</f>
        <v>8.4633766097610437</v>
      </c>
      <c r="Q94" s="7">
        <f>+'Ark1'!Y228</f>
        <v>1.8926992532965661</v>
      </c>
      <c r="R94" s="21">
        <f>+'Ark1'!Z228</f>
        <v>-21.081184530505265</v>
      </c>
      <c r="S94" s="21">
        <f t="shared" si="105"/>
        <v>22.578947368421051</v>
      </c>
      <c r="T94" s="66">
        <f t="shared" si="106"/>
        <v>36.416519999999991</v>
      </c>
      <c r="U94" s="7">
        <f>+'Ark1'!T228</f>
        <v>16.279720279720276</v>
      </c>
      <c r="V94" s="66">
        <f>+'Ark1'!V228</f>
        <v>91.968573138670692</v>
      </c>
      <c r="W94" s="31"/>
      <c r="AJ94"/>
      <c r="AK94"/>
      <c r="AL94"/>
      <c r="AU94"/>
      <c r="AX94"/>
      <c r="AY94"/>
    </row>
    <row r="95" spans="1:51" x14ac:dyDescent="0.5">
      <c r="A95" s="31"/>
      <c r="B95" s="4">
        <f>+'Ark1'!C229</f>
        <v>2021</v>
      </c>
      <c r="C95" s="4">
        <f>+'Ark1'!E229</f>
        <v>33</v>
      </c>
      <c r="D95" s="4">
        <f>+'Ark1'!Q229</f>
        <v>25</v>
      </c>
      <c r="E95" s="21"/>
      <c r="F95" s="21">
        <f>+'Ark1'!R229</f>
        <v>718</v>
      </c>
      <c r="G95" s="21"/>
      <c r="H95" s="66">
        <f>+'Ark1'!AA229</f>
        <v>2.7308687053096001</v>
      </c>
      <c r="I95" s="66"/>
      <c r="J95" s="21">
        <f>+'Ark1'!S229</f>
        <v>717</v>
      </c>
      <c r="K95" s="93"/>
      <c r="L95" s="7">
        <f>+'Ark1'!U229</f>
        <v>61.202231520223151</v>
      </c>
      <c r="M95" s="7"/>
      <c r="N95" s="66">
        <f>+'Ark1'!W229</f>
        <v>83.671980474197994</v>
      </c>
      <c r="O95" s="66"/>
      <c r="P95" s="7">
        <f>+'Ark1'!X229</f>
        <v>9.7750518686348187</v>
      </c>
      <c r="Q95" s="7">
        <f>+'Ark1'!Y229</f>
        <v>2.0358284630042003</v>
      </c>
      <c r="R95" s="21">
        <f>+'Ark1'!Z229</f>
        <v>-27.799749281068575</v>
      </c>
      <c r="S95" s="21">
        <f t="shared" si="105"/>
        <v>28.72</v>
      </c>
      <c r="T95" s="66">
        <f t="shared" si="106"/>
        <v>60.076481980474156</v>
      </c>
      <c r="U95" s="7">
        <f>+'Ark1'!T229</f>
        <v>16.408077994428965</v>
      </c>
      <c r="V95" s="66">
        <f>+'Ark1'!V229</f>
        <v>90.709770909547004</v>
      </c>
      <c r="W95" s="31"/>
      <c r="AJ95"/>
      <c r="AK95"/>
      <c r="AL95"/>
      <c r="AU95"/>
      <c r="AX95"/>
      <c r="AY95"/>
    </row>
    <row r="96" spans="1:51" x14ac:dyDescent="0.5">
      <c r="A96" s="31"/>
      <c r="B96" s="4">
        <f>+'Ark1'!C230</f>
        <v>2021</v>
      </c>
      <c r="C96" s="4">
        <f>+'Ark1'!E230</f>
        <v>34</v>
      </c>
      <c r="D96" s="4">
        <f>+'Ark1'!Q230</f>
        <v>20</v>
      </c>
      <c r="E96" s="21"/>
      <c r="F96" s="21">
        <f>+'Ark1'!R230</f>
        <v>372</v>
      </c>
      <c r="G96" s="21"/>
      <c r="H96" s="66">
        <f>+'Ark1'!AA230</f>
        <v>1.4148790506617981</v>
      </c>
      <c r="I96" s="66"/>
      <c r="J96" s="21">
        <f>+'Ark1'!S230</f>
        <v>372</v>
      </c>
      <c r="K96" s="93"/>
      <c r="L96" s="7">
        <f>+'Ark1'!U230</f>
        <v>61.577956989247312</v>
      </c>
      <c r="M96" s="7"/>
      <c r="N96" s="66">
        <f>+'Ark1'!W230</f>
        <v>83.994354838709697</v>
      </c>
      <c r="O96" s="66"/>
      <c r="P96" s="7">
        <f>+'Ark1'!X230</f>
        <v>10.192852274363444</v>
      </c>
      <c r="Q96" s="7">
        <f>+'Ark1'!Y230</f>
        <v>2.1039768075604481</v>
      </c>
      <c r="R96" s="21">
        <f>+'Ark1'!Z230</f>
        <v>-37.866715384306154</v>
      </c>
      <c r="S96" s="21">
        <f t="shared" si="105"/>
        <v>18.600000000000001</v>
      </c>
      <c r="T96" s="66">
        <f t="shared" si="106"/>
        <v>31.24590000000001</v>
      </c>
      <c r="U96" s="7">
        <f>+'Ark1'!T230</f>
        <v>16.532258064516125</v>
      </c>
      <c r="V96" s="66">
        <f>+'Ark1'!V230</f>
        <v>91.001467864257506</v>
      </c>
      <c r="W96" s="31"/>
      <c r="AJ96"/>
      <c r="AK96"/>
      <c r="AL96"/>
      <c r="AU96"/>
      <c r="AX96"/>
      <c r="AY96"/>
    </row>
    <row r="97" spans="1:51" x14ac:dyDescent="0.5">
      <c r="A97" s="31"/>
      <c r="B97" s="4">
        <f>+'Ark1'!C231</f>
        <v>2021</v>
      </c>
      <c r="C97" s="4">
        <f>+'Ark1'!E231</f>
        <v>35</v>
      </c>
      <c r="D97" s="4">
        <f>+'Ark1'!Q231</f>
        <v>20</v>
      </c>
      <c r="E97" s="21"/>
      <c r="F97" s="21">
        <f>+'Ark1'!R231</f>
        <v>324</v>
      </c>
      <c r="G97" s="21"/>
      <c r="H97" s="66">
        <f>+'Ark1'!AA231</f>
        <v>1.2323140118667275</v>
      </c>
      <c r="I97" s="66"/>
      <c r="J97" s="21">
        <f>+'Ark1'!S231</f>
        <v>324</v>
      </c>
      <c r="K97" s="93"/>
      <c r="L97" s="7">
        <f>+'Ark1'!U231</f>
        <v>61.231481481481488</v>
      </c>
      <c r="M97" s="7"/>
      <c r="N97" s="66">
        <f>+'Ark1'!W231</f>
        <v>84.389166666666711</v>
      </c>
      <c r="O97" s="66"/>
      <c r="P97" s="7">
        <f>+'Ark1'!X231</f>
        <v>9.9839806064510714</v>
      </c>
      <c r="Q97" s="7">
        <f>+'Ark1'!Y231</f>
        <v>2.0575357495722346</v>
      </c>
      <c r="R97" s="21">
        <f>+'Ark1'!Z231</f>
        <v>-42.50930671191955</v>
      </c>
      <c r="S97" s="21">
        <f t="shared" si="105"/>
        <v>16.2</v>
      </c>
      <c r="T97" s="66">
        <f t="shared" si="106"/>
        <v>27.342090000000013</v>
      </c>
      <c r="U97" s="7">
        <f>+'Ark1'!T231</f>
        <v>16.361111111111111</v>
      </c>
      <c r="V97" s="66">
        <f>+'Ark1'!V231</f>
        <v>91.429216323582494</v>
      </c>
      <c r="W97" s="31"/>
      <c r="AJ97"/>
      <c r="AK97"/>
      <c r="AL97"/>
      <c r="AU97"/>
      <c r="AX97"/>
      <c r="AY97"/>
    </row>
    <row r="98" spans="1:51" x14ac:dyDescent="0.5">
      <c r="A98" s="31"/>
      <c r="B98" s="4">
        <f>+'Ark1'!C232</f>
        <v>2021</v>
      </c>
      <c r="C98" s="4">
        <f>+'Ark1'!E232</f>
        <v>36</v>
      </c>
      <c r="D98" s="4">
        <f>+'Ark1'!Q232</f>
        <v>22</v>
      </c>
      <c r="E98" s="21"/>
      <c r="F98" s="21">
        <f>+'Ark1'!R232</f>
        <v>597</v>
      </c>
      <c r="G98" s="21"/>
      <c r="H98" s="66">
        <f>+'Ark1'!AA232</f>
        <v>2.2706526700136922</v>
      </c>
      <c r="I98" s="66"/>
      <c r="J98" s="21">
        <f>+'Ark1'!S232</f>
        <v>597</v>
      </c>
      <c r="K98" s="93"/>
      <c r="L98" s="7">
        <f>+'Ark1'!U232</f>
        <v>61.378559463986576</v>
      </c>
      <c r="M98" s="7"/>
      <c r="N98" s="66">
        <f>+'Ark1'!W232</f>
        <v>81.631591289782236</v>
      </c>
      <c r="O98" s="66"/>
      <c r="P98" s="7">
        <f>+'Ark1'!X232</f>
        <v>11.92450192016458</v>
      </c>
      <c r="Q98" s="7">
        <f>+'Ark1'!Y232</f>
        <v>2.2648895244630394</v>
      </c>
      <c r="R98" s="21">
        <f>+'Ark1'!Z232</f>
        <v>-52.605855427118598</v>
      </c>
      <c r="S98" s="21">
        <f t="shared" si="105"/>
        <v>27.136363636363637</v>
      </c>
      <c r="T98" s="66">
        <f t="shared" si="106"/>
        <v>48.734059999999999</v>
      </c>
      <c r="U98" s="7">
        <f>+'Ark1'!T232</f>
        <v>16.417085427135682</v>
      </c>
      <c r="V98" s="66">
        <f>+'Ark1'!V232</f>
        <v>88.441594030099978</v>
      </c>
      <c r="W98" s="31"/>
      <c r="AJ98"/>
      <c r="AK98"/>
      <c r="AL98"/>
      <c r="AU98"/>
      <c r="AX98"/>
      <c r="AY98"/>
    </row>
    <row r="99" spans="1:51" x14ac:dyDescent="0.5">
      <c r="A99" s="31"/>
      <c r="B99" s="4">
        <f>+'Ark1'!C233</f>
        <v>2021</v>
      </c>
      <c r="C99" s="4">
        <f>+'Ark1'!E233</f>
        <v>37</v>
      </c>
      <c r="D99" s="4">
        <f>+'Ark1'!Q233</f>
        <v>21</v>
      </c>
      <c r="E99" s="21"/>
      <c r="F99" s="21">
        <f>+'Ark1'!R233</f>
        <v>416</v>
      </c>
      <c r="G99" s="21"/>
      <c r="H99" s="66">
        <f>+'Ark1'!AA233</f>
        <v>1.5822303362239463</v>
      </c>
      <c r="I99" s="66"/>
      <c r="J99" s="21">
        <f>+'Ark1'!S233</f>
        <v>416</v>
      </c>
      <c r="K99" s="93"/>
      <c r="L99" s="7">
        <f>+'Ark1'!U233</f>
        <v>60.209134615384599</v>
      </c>
      <c r="M99" s="7"/>
      <c r="N99" s="66">
        <f>+'Ark1'!W233</f>
        <v>87.780168269230685</v>
      </c>
      <c r="O99" s="66"/>
      <c r="P99" s="7">
        <f>+'Ark1'!X233</f>
        <v>9.3307213949695438</v>
      </c>
      <c r="Q99" s="7">
        <f>+'Ark1'!Y233</f>
        <v>2.1776869391526636</v>
      </c>
      <c r="R99" s="21">
        <f>+'Ark1'!Z233</f>
        <v>-31.224138056670924</v>
      </c>
      <c r="S99" s="21">
        <f t="shared" si="105"/>
        <v>19.80952380952381</v>
      </c>
      <c r="T99" s="66">
        <f t="shared" si="106"/>
        <v>36.516549999999967</v>
      </c>
      <c r="U99" s="7">
        <f>+'Ark1'!T233</f>
        <v>15.94711538461538</v>
      </c>
      <c r="V99" s="66">
        <f>+'Ark1'!V233</f>
        <v>95.103107550629218</v>
      </c>
      <c r="W99" s="31"/>
      <c r="AJ99"/>
      <c r="AK99"/>
      <c r="AL99"/>
      <c r="AU99"/>
      <c r="AX99"/>
      <c r="AY99"/>
    </row>
    <row r="100" spans="1:51" x14ac:dyDescent="0.5">
      <c r="A100" s="31"/>
      <c r="B100" s="4">
        <f>+'Ark1'!C234</f>
        <v>2021</v>
      </c>
      <c r="C100" s="4">
        <f>+'Ark1'!E234</f>
        <v>38</v>
      </c>
      <c r="D100" s="4">
        <f>+'Ark1'!Q234</f>
        <v>22</v>
      </c>
      <c r="E100" s="21"/>
      <c r="F100" s="21">
        <f>+'Ark1'!R234</f>
        <v>435</v>
      </c>
      <c r="G100" s="21"/>
      <c r="H100" s="66">
        <f>+'Ark1'!AA234</f>
        <v>1.654495664080329</v>
      </c>
      <c r="I100" s="66"/>
      <c r="J100" s="21">
        <f>+'Ark1'!S234</f>
        <v>435</v>
      </c>
      <c r="K100" s="93"/>
      <c r="L100" s="7">
        <f>+'Ark1'!U234</f>
        <v>61.473563218390808</v>
      </c>
      <c r="M100" s="7"/>
      <c r="N100" s="66">
        <f>+'Ark1'!W234</f>
        <v>87.05004597701155</v>
      </c>
      <c r="O100" s="66"/>
      <c r="P100" s="7">
        <f>+'Ark1'!X234</f>
        <v>9.4714193912653624</v>
      </c>
      <c r="Q100" s="7">
        <f>+'Ark1'!Y234</f>
        <v>1.9979564139914872</v>
      </c>
      <c r="R100" s="21">
        <f>+'Ark1'!Z234</f>
        <v>-35.504137534943823</v>
      </c>
      <c r="S100" s="21">
        <f t="shared" si="105"/>
        <v>19.772727272727273</v>
      </c>
      <c r="T100" s="66">
        <f t="shared" si="106"/>
        <v>37.866770000000024</v>
      </c>
      <c r="U100" s="7">
        <f>+'Ark1'!T234</f>
        <v>16.537931034482764</v>
      </c>
      <c r="V100" s="66">
        <f>+'Ark1'!V234</f>
        <v>94.312075814747018</v>
      </c>
      <c r="W100" s="31"/>
      <c r="AJ100"/>
      <c r="AK100"/>
      <c r="AL100"/>
      <c r="AU100"/>
      <c r="AX100"/>
      <c r="AY100"/>
    </row>
    <row r="101" spans="1:51" x14ac:dyDescent="0.5">
      <c r="A101" s="31"/>
      <c r="B101" s="4">
        <f>+'Ark1'!C235</f>
        <v>2021</v>
      </c>
      <c r="C101" s="4">
        <f>+'Ark1'!E235</f>
        <v>39</v>
      </c>
      <c r="D101" s="4">
        <f>+'Ark1'!Q235</f>
        <v>18</v>
      </c>
      <c r="E101" s="21"/>
      <c r="F101" s="21">
        <f>+'Ark1'!R235</f>
        <v>396</v>
      </c>
      <c r="G101" s="21"/>
      <c r="H101" s="66">
        <f>+'Ark1'!AA235</f>
        <v>1.5061615700593338</v>
      </c>
      <c r="I101" s="66"/>
      <c r="J101" s="21">
        <f>+'Ark1'!S235</f>
        <v>396</v>
      </c>
      <c r="K101" s="93"/>
      <c r="L101" s="7">
        <f>+'Ark1'!U235</f>
        <v>62.047979797979799</v>
      </c>
      <c r="M101" s="7"/>
      <c r="N101" s="66">
        <f>+'Ark1'!W235</f>
        <v>80.806136363636384</v>
      </c>
      <c r="O101" s="66"/>
      <c r="P101" s="7">
        <f>+'Ark1'!X235</f>
        <v>11.95452640159596</v>
      </c>
      <c r="Q101" s="7">
        <f>+'Ark1'!Y235</f>
        <v>2.1939358478866637</v>
      </c>
      <c r="R101" s="21">
        <f>+'Ark1'!Z235</f>
        <v>-53.05994990962688</v>
      </c>
      <c r="S101" s="21">
        <f t="shared" si="105"/>
        <v>22</v>
      </c>
      <c r="T101" s="66">
        <f t="shared" si="106"/>
        <v>31.999230000000008</v>
      </c>
      <c r="U101" s="7">
        <f>+'Ark1'!T235</f>
        <v>16.606060606060606</v>
      </c>
      <c r="V101" s="66">
        <f>+'Ark1'!V235</f>
        <v>87.547276666995003</v>
      </c>
      <c r="W101" s="31"/>
      <c r="AJ101"/>
      <c r="AK101"/>
      <c r="AL101"/>
      <c r="AU101"/>
      <c r="AX101"/>
      <c r="AY101"/>
    </row>
    <row r="102" spans="1:51" x14ac:dyDescent="0.5">
      <c r="A102" s="31"/>
      <c r="B102" s="4">
        <f>+'Ark1'!C236</f>
        <v>2021</v>
      </c>
      <c r="C102" s="4">
        <f>+'Ark1'!E236</f>
        <v>40</v>
      </c>
      <c r="D102" s="4">
        <f>+'Ark1'!Q236</f>
        <v>21</v>
      </c>
      <c r="E102" s="21"/>
      <c r="F102" s="21">
        <f>+'Ark1'!R236</f>
        <v>425</v>
      </c>
      <c r="G102" s="21"/>
      <c r="H102" s="66">
        <f>+'Ark1'!AA236</f>
        <v>1.6164612809980221</v>
      </c>
      <c r="I102" s="66"/>
      <c r="J102" s="21">
        <f>+'Ark1'!S236</f>
        <v>425</v>
      </c>
      <c r="K102" s="93"/>
      <c r="L102" s="7">
        <f>+'Ark1'!U236</f>
        <v>60.985882352941182</v>
      </c>
      <c r="M102" s="7"/>
      <c r="N102" s="66">
        <f>+'Ark1'!W236</f>
        <v>85.369552941176508</v>
      </c>
      <c r="O102" s="66"/>
      <c r="P102" s="7">
        <f>+'Ark1'!X236</f>
        <v>11.117496313052049</v>
      </c>
      <c r="Q102" s="7">
        <f>+'Ark1'!Y236</f>
        <v>2.2100919832429438</v>
      </c>
      <c r="R102" s="21">
        <f>+'Ark1'!Z236</f>
        <v>-48.159080306094971</v>
      </c>
      <c r="S102" s="21">
        <f t="shared" si="105"/>
        <v>20.238095238095237</v>
      </c>
      <c r="T102" s="66">
        <f t="shared" si="106"/>
        <v>36.282060000000023</v>
      </c>
      <c r="U102" s="7">
        <f>+'Ark1'!T236</f>
        <v>16.36470588235294</v>
      </c>
      <c r="V102" s="66">
        <f>+'Ark1'!V236</f>
        <v>92.491389968771898</v>
      </c>
      <c r="W102" s="31"/>
      <c r="AJ102"/>
      <c r="AK102"/>
      <c r="AL102"/>
      <c r="AU102"/>
      <c r="AX102"/>
      <c r="AY102"/>
    </row>
    <row r="103" spans="1:51" x14ac:dyDescent="0.5">
      <c r="A103" s="31"/>
      <c r="B103" s="4">
        <f>+'Ark1'!C237</f>
        <v>2021</v>
      </c>
      <c r="C103" s="4">
        <f>+'Ark1'!E237</f>
        <v>41</v>
      </c>
      <c r="D103" s="4">
        <f>+'Ark1'!Q237</f>
        <v>27</v>
      </c>
      <c r="E103" s="21"/>
      <c r="F103" s="21">
        <f>+'Ark1'!R237</f>
        <v>687</v>
      </c>
      <c r="G103" s="21"/>
      <c r="H103" s="66">
        <f>+'Ark1'!AA237</f>
        <v>2.6129621177544502</v>
      </c>
      <c r="I103" s="66"/>
      <c r="J103" s="21">
        <f>+'Ark1'!S237</f>
        <v>687</v>
      </c>
      <c r="K103" s="93"/>
      <c r="L103" s="7">
        <f>+'Ark1'!U237</f>
        <v>61.487627365356651</v>
      </c>
      <c r="M103" s="7"/>
      <c r="N103" s="66">
        <f>+'Ark1'!W237</f>
        <v>86.307103347889438</v>
      </c>
      <c r="O103" s="66"/>
      <c r="P103" s="7">
        <f>+'Ark1'!X237</f>
        <v>11.061548723770557</v>
      </c>
      <c r="Q103" s="7">
        <f>+'Ark1'!Y237</f>
        <v>2.2001868494840711</v>
      </c>
      <c r="R103" s="21">
        <f>+'Ark1'!Z237</f>
        <v>-41.617669073089488</v>
      </c>
      <c r="S103" s="21">
        <f t="shared" si="105"/>
        <v>25.444444444444443</v>
      </c>
      <c r="T103" s="66">
        <f t="shared" si="106"/>
        <v>59.29298000000005</v>
      </c>
      <c r="U103" s="7">
        <f>+'Ark1'!T237</f>
        <v>16.497816593886458</v>
      </c>
      <c r="V103" s="66">
        <f>+'Ark1'!V237</f>
        <v>93.507154223065442</v>
      </c>
      <c r="W103" s="31"/>
      <c r="AJ103"/>
      <c r="AK103"/>
      <c r="AL103"/>
      <c r="AU103"/>
      <c r="AX103"/>
      <c r="AY103"/>
    </row>
    <row r="104" spans="1:51" x14ac:dyDescent="0.5">
      <c r="A104" s="31"/>
      <c r="B104" s="4">
        <f>+'Ark1'!C238</f>
        <v>2021</v>
      </c>
      <c r="C104" s="4">
        <f>+'Ark1'!E238</f>
        <v>42</v>
      </c>
      <c r="D104" s="4">
        <f>+'Ark1'!Q238</f>
        <v>27</v>
      </c>
      <c r="E104" s="21"/>
      <c r="F104" s="21">
        <f>+'Ark1'!R238</f>
        <v>703</v>
      </c>
      <c r="G104" s="21"/>
      <c r="H104" s="66">
        <f>+'Ark1'!AA238</f>
        <v>2.6738171306861402</v>
      </c>
      <c r="I104" s="66"/>
      <c r="J104" s="21">
        <f>+'Ark1'!S238</f>
        <v>702</v>
      </c>
      <c r="K104" s="93"/>
      <c r="L104" s="7">
        <f>+'Ark1'!U238</f>
        <v>60.538461538461519</v>
      </c>
      <c r="M104" s="7"/>
      <c r="N104" s="66">
        <f>+'Ark1'!W238</f>
        <v>86.895655270655254</v>
      </c>
      <c r="O104" s="66"/>
      <c r="P104" s="7">
        <f>+'Ark1'!X238</f>
        <v>10.618628114410988</v>
      </c>
      <c r="Q104" s="7">
        <f>+'Ark1'!Y238</f>
        <v>2.4693164153388634</v>
      </c>
      <c r="R104" s="21">
        <f>+'Ark1'!Z238</f>
        <v>-40.736462018106174</v>
      </c>
      <c r="S104" s="21">
        <f t="shared" si="105"/>
        <v>26.037037037037038</v>
      </c>
      <c r="T104" s="66">
        <f t="shared" si="106"/>
        <v>61.087645655270641</v>
      </c>
      <c r="U104" s="7">
        <f>+'Ark1'!T238</f>
        <v>16.078236130867712</v>
      </c>
      <c r="V104" s="66">
        <f>+'Ark1'!V238</f>
        <v>94.289400659931516</v>
      </c>
      <c r="W104" s="31"/>
      <c r="AJ104"/>
      <c r="AK104"/>
      <c r="AL104"/>
      <c r="AU104"/>
      <c r="AX104"/>
      <c r="AY104"/>
    </row>
    <row r="105" spans="1:51" x14ac:dyDescent="0.5">
      <c r="A105" s="31"/>
      <c r="B105" s="4">
        <f>+'Ark1'!C239</f>
        <v>2021</v>
      </c>
      <c r="C105" s="4">
        <f>+'Ark1'!E239</f>
        <v>43</v>
      </c>
      <c r="D105" s="4">
        <f>+'Ark1'!Q239</f>
        <v>16</v>
      </c>
      <c r="E105" s="21"/>
      <c r="F105" s="21">
        <f>+'Ark1'!R239</f>
        <v>262</v>
      </c>
      <c r="G105" s="21"/>
      <c r="H105" s="66">
        <f>+'Ark1'!AA239</f>
        <v>0.99650083675642798</v>
      </c>
      <c r="I105" s="66"/>
      <c r="J105" s="21">
        <f>+'Ark1'!S239</f>
        <v>262</v>
      </c>
      <c r="K105" s="93"/>
      <c r="L105" s="7">
        <f>+'Ark1'!U239</f>
        <v>61.385496183206143</v>
      </c>
      <c r="M105" s="7"/>
      <c r="N105" s="66">
        <f>+'Ark1'!W239</f>
        <v>85.665534351145027</v>
      </c>
      <c r="O105" s="66"/>
      <c r="P105" s="7">
        <f>+'Ark1'!X239</f>
        <v>10.578399544742638</v>
      </c>
      <c r="Q105" s="7">
        <f>+'Ark1'!Y239</f>
        <v>1.9962415883336828</v>
      </c>
      <c r="R105" s="21">
        <f>+'Ark1'!Z239</f>
        <v>-35.363591516643289</v>
      </c>
      <c r="S105" s="21">
        <f t="shared" si="105"/>
        <v>16.375</v>
      </c>
      <c r="T105" s="66">
        <f t="shared" si="106"/>
        <v>22.444369999999996</v>
      </c>
      <c r="U105" s="7">
        <f>+'Ark1'!T239</f>
        <v>16.496183206106874</v>
      </c>
      <c r="V105" s="66">
        <f>+'Ark1'!V239</f>
        <v>92.812063219008735</v>
      </c>
      <c r="W105" s="31"/>
      <c r="AJ105"/>
      <c r="AK105"/>
      <c r="AL105"/>
      <c r="AU105"/>
      <c r="AX105"/>
      <c r="AY105"/>
    </row>
    <row r="106" spans="1:51" x14ac:dyDescent="0.5">
      <c r="A106" s="31"/>
      <c r="B106" s="4">
        <f>+'Ark1'!C240</f>
        <v>2021</v>
      </c>
      <c r="C106" s="4">
        <f>+'Ark1'!E240</f>
        <v>44</v>
      </c>
      <c r="D106" s="4">
        <f>+'Ark1'!Q240</f>
        <v>28</v>
      </c>
      <c r="E106" s="21"/>
      <c r="F106" s="21">
        <f>+'Ark1'!R240</f>
        <v>723</v>
      </c>
      <c r="G106" s="21"/>
      <c r="H106" s="66">
        <f>+'Ark1'!AA240</f>
        <v>2.7498858968507527</v>
      </c>
      <c r="I106" s="66"/>
      <c r="J106" s="21">
        <f>+'Ark1'!S240</f>
        <v>722</v>
      </c>
      <c r="K106" s="93"/>
      <c r="L106" s="7">
        <f>+'Ark1'!U240</f>
        <v>60.732686980609422</v>
      </c>
      <c r="M106" s="7"/>
      <c r="N106" s="66">
        <f>+'Ark1'!W240</f>
        <v>87.909085872576227</v>
      </c>
      <c r="O106" s="66"/>
      <c r="P106" s="7">
        <f>+'Ark1'!X240</f>
        <v>10.15175829077295</v>
      </c>
      <c r="Q106" s="7">
        <f>+'Ark1'!Y240</f>
        <v>2.1116379101995753</v>
      </c>
      <c r="R106" s="21">
        <f>+'Ark1'!Z240</f>
        <v>-36.607812688127304</v>
      </c>
      <c r="S106" s="21">
        <f t="shared" si="105"/>
        <v>25.821428571428573</v>
      </c>
      <c r="T106" s="66">
        <f t="shared" si="106"/>
        <v>63.55826908587261</v>
      </c>
      <c r="U106" s="7">
        <f>+'Ark1'!T240</f>
        <v>16.125864453665283</v>
      </c>
      <c r="V106" s="66">
        <f>+'Ark1'!V240</f>
        <v>95.300717580574101</v>
      </c>
      <c r="W106" s="31"/>
      <c r="AJ106"/>
      <c r="AK106"/>
      <c r="AL106"/>
      <c r="AU106"/>
      <c r="AX106"/>
      <c r="AY106"/>
    </row>
    <row r="107" spans="1:51" x14ac:dyDescent="0.5">
      <c r="A107" s="31"/>
      <c r="B107" s="4">
        <f>+'Ark1'!C241</f>
        <v>2021</v>
      </c>
      <c r="C107" s="4">
        <f>+'Ark1'!E241</f>
        <v>45</v>
      </c>
      <c r="D107" s="4">
        <f>+'Ark1'!Q241</f>
        <v>21</v>
      </c>
      <c r="E107" s="21"/>
      <c r="F107" s="21">
        <f>+'Ark1'!R241</f>
        <v>559</v>
      </c>
      <c r="G107" s="21"/>
      <c r="H107" s="66">
        <f>+'Ark1'!AA241</f>
        <v>2.1261220143009281</v>
      </c>
      <c r="I107" s="66"/>
      <c r="J107" s="21">
        <f>+'Ark1'!S241</f>
        <v>559</v>
      </c>
      <c r="K107" s="93"/>
      <c r="L107" s="7">
        <f>+'Ark1'!U241</f>
        <v>61.021466905187857</v>
      </c>
      <c r="M107" s="7"/>
      <c r="N107" s="66">
        <f>+'Ark1'!W241</f>
        <v>85.176618962432869</v>
      </c>
      <c r="O107" s="66"/>
      <c r="P107" s="7">
        <f>+'Ark1'!X241</f>
        <v>11.004025601803992</v>
      </c>
      <c r="Q107" s="7">
        <f>+'Ark1'!Y241</f>
        <v>2.097678415651032</v>
      </c>
      <c r="R107" s="21">
        <f>+'Ark1'!Z241</f>
        <v>-38.035326690029109</v>
      </c>
      <c r="S107" s="21">
        <f t="shared" si="105"/>
        <v>26.61904761904762</v>
      </c>
      <c r="T107" s="66">
        <f t="shared" si="106"/>
        <v>47.613729999999975</v>
      </c>
      <c r="U107" s="7">
        <f>+'Ark1'!T241</f>
        <v>16.3613595706619</v>
      </c>
      <c r="V107" s="66">
        <f>+'Ark1'!V241</f>
        <v>92.282360739363938</v>
      </c>
      <c r="W107" s="31"/>
      <c r="AJ107"/>
      <c r="AK107"/>
      <c r="AL107"/>
      <c r="AU107"/>
      <c r="AX107"/>
      <c r="AY107"/>
    </row>
    <row r="108" spans="1:51" x14ac:dyDescent="0.5">
      <c r="A108" s="31"/>
      <c r="B108" s="4">
        <f>+'Ark1'!C242</f>
        <v>2021</v>
      </c>
      <c r="C108" s="4">
        <f>+'Ark1'!E242</f>
        <v>46</v>
      </c>
      <c r="D108" s="4">
        <f>+'Ark1'!Q242</f>
        <v>26</v>
      </c>
      <c r="E108" s="21"/>
      <c r="F108" s="21">
        <f>+'Ark1'!R242</f>
        <v>575</v>
      </c>
      <c r="G108" s="21"/>
      <c r="H108" s="66">
        <f>+'Ark1'!AA242</f>
        <v>2.186977027232619</v>
      </c>
      <c r="I108" s="66"/>
      <c r="J108" s="21">
        <f>+'Ark1'!S242</f>
        <v>575</v>
      </c>
      <c r="K108" s="93"/>
      <c r="L108" s="7">
        <f>+'Ark1'!U242</f>
        <v>60.706086956521709</v>
      </c>
      <c r="M108" s="7"/>
      <c r="N108" s="66">
        <f>+'Ark1'!W242</f>
        <v>85.561043478260899</v>
      </c>
      <c r="O108" s="66"/>
      <c r="P108" s="7">
        <f>+'Ark1'!X242</f>
        <v>8.4083188387311374</v>
      </c>
      <c r="Q108" s="7">
        <f>+'Ark1'!Y242</f>
        <v>1.9997081072442375</v>
      </c>
      <c r="R108" s="21">
        <f>+'Ark1'!Z242</f>
        <v>-33.764492896869243</v>
      </c>
      <c r="S108" s="21">
        <f t="shared" si="105"/>
        <v>22.115384615384617</v>
      </c>
      <c r="T108" s="66">
        <f t="shared" si="106"/>
        <v>49.197600000000023</v>
      </c>
      <c r="U108" s="7">
        <f>+'Ark1'!T242</f>
        <v>16.25391304347826</v>
      </c>
      <c r="V108" s="66">
        <f>+'Ark1'!V242</f>
        <v>92.698855339394228</v>
      </c>
      <c r="W108" s="31"/>
      <c r="AJ108"/>
      <c r="AK108"/>
      <c r="AL108"/>
      <c r="AU108"/>
      <c r="AX108"/>
      <c r="AY108"/>
    </row>
    <row r="109" spans="1:51" x14ac:dyDescent="0.5">
      <c r="A109" s="31"/>
      <c r="B109" s="4">
        <f>+'Ark1'!C243</f>
        <v>2021</v>
      </c>
      <c r="C109" s="4">
        <f>+'Ark1'!E243</f>
        <v>47</v>
      </c>
      <c r="D109" s="4">
        <f>+'Ark1'!Q243</f>
        <v>27</v>
      </c>
      <c r="E109" s="21"/>
      <c r="F109" s="21">
        <f>+'Ark1'!R243</f>
        <v>732</v>
      </c>
      <c r="G109" s="21"/>
      <c r="H109" s="66">
        <f>+'Ark1'!AA243</f>
        <v>2.784116841624829</v>
      </c>
      <c r="I109" s="66"/>
      <c r="J109" s="21">
        <f>+'Ark1'!S243</f>
        <v>732</v>
      </c>
      <c r="K109" s="93"/>
      <c r="L109" s="7">
        <f>+'Ark1'!U243</f>
        <v>61.158469945355186</v>
      </c>
      <c r="M109" s="7"/>
      <c r="N109" s="66">
        <f>+'Ark1'!W243</f>
        <v>83.070778688524513</v>
      </c>
      <c r="O109" s="66"/>
      <c r="P109" s="7">
        <f>+'Ark1'!X243</f>
        <v>10.704042394066898</v>
      </c>
      <c r="Q109" s="7">
        <f>+'Ark1'!Y243</f>
        <v>2.2487450921644281</v>
      </c>
      <c r="R109" s="21">
        <f>+'Ark1'!Z243</f>
        <v>-33.838384370266503</v>
      </c>
      <c r="S109" s="21">
        <f t="shared" si="105"/>
        <v>27.111111111111111</v>
      </c>
      <c r="T109" s="66">
        <f t="shared" si="106"/>
        <v>60.807809999999947</v>
      </c>
      <c r="U109" s="7">
        <f>+'Ark1'!T243</f>
        <v>16.38524590163934</v>
      </c>
      <c r="V109" s="66">
        <f>+'Ark1'!V243</f>
        <v>90.00084364953905</v>
      </c>
      <c r="W109" s="31"/>
      <c r="AJ109"/>
      <c r="AK109"/>
      <c r="AL109"/>
      <c r="AU109"/>
      <c r="AX109"/>
      <c r="AY109"/>
    </row>
    <row r="110" spans="1:51" x14ac:dyDescent="0.5">
      <c r="A110" s="31"/>
      <c r="B110" s="4">
        <f>+'Ark1'!C244</f>
        <v>2021</v>
      </c>
      <c r="C110" s="4">
        <f>+'Ark1'!E244</f>
        <v>48</v>
      </c>
      <c r="D110" s="4">
        <f>+'Ark1'!Q244</f>
        <v>24</v>
      </c>
      <c r="E110" s="21"/>
      <c r="F110" s="21">
        <f>+'Ark1'!R244</f>
        <v>578</v>
      </c>
      <c r="G110" s="21"/>
      <c r="H110" s="66">
        <f>+'Ark1'!AA244</f>
        <v>2.1983873421573112</v>
      </c>
      <c r="I110" s="66"/>
      <c r="J110" s="21">
        <f>+'Ark1'!S244</f>
        <v>578</v>
      </c>
      <c r="K110" s="93"/>
      <c r="L110" s="7">
        <f>+'Ark1'!U244</f>
        <v>60.998269896193769</v>
      </c>
      <c r="M110" s="7"/>
      <c r="N110" s="66">
        <f>+'Ark1'!W244</f>
        <v>83.191937716262998</v>
      </c>
      <c r="O110" s="66"/>
      <c r="P110" s="7">
        <f>+'Ark1'!X244</f>
        <v>10.151560214664675</v>
      </c>
      <c r="Q110" s="7">
        <f>+'Ark1'!Y244</f>
        <v>2.1752772045824247</v>
      </c>
      <c r="R110" s="21">
        <f>+'Ark1'!Z244</f>
        <v>-40.006141516356941</v>
      </c>
      <c r="S110" s="21">
        <f t="shared" si="105"/>
        <v>24.083333333333332</v>
      </c>
      <c r="T110" s="66">
        <f t="shared" si="106"/>
        <v>48.08494000000001</v>
      </c>
      <c r="U110" s="7">
        <f>+'Ark1'!T244</f>
        <v>16.314878892733564</v>
      </c>
      <c r="V110" s="66">
        <f>+'Ark1'!V244</f>
        <v>90.132110201801638</v>
      </c>
      <c r="W110" s="31"/>
      <c r="AJ110"/>
      <c r="AK110"/>
      <c r="AL110"/>
      <c r="AU110"/>
      <c r="AX110"/>
      <c r="AY110"/>
    </row>
    <row r="111" spans="1:51" x14ac:dyDescent="0.5">
      <c r="A111" s="31"/>
      <c r="B111" s="4">
        <f>+'Ark1'!C245</f>
        <v>2021</v>
      </c>
      <c r="C111" s="4">
        <f>+'Ark1'!E245</f>
        <v>49</v>
      </c>
      <c r="D111" s="4">
        <f>+'Ark1'!Q245</f>
        <v>20</v>
      </c>
      <c r="E111" s="21"/>
      <c r="F111" s="21">
        <f>+'Ark1'!R245</f>
        <v>545</v>
      </c>
      <c r="G111" s="21"/>
      <c r="H111" s="66">
        <f>+'Ark1'!AA245</f>
        <v>2.0728738779856997</v>
      </c>
      <c r="I111" s="66"/>
      <c r="J111" s="21">
        <f>+'Ark1'!S245</f>
        <v>545</v>
      </c>
      <c r="K111" s="93"/>
      <c r="L111" s="7">
        <f>+'Ark1'!U245</f>
        <v>61.792660550458713</v>
      </c>
      <c r="M111" s="7"/>
      <c r="N111" s="66">
        <f>+'Ark1'!W245</f>
        <v>81.061064220183511</v>
      </c>
      <c r="O111" s="66"/>
      <c r="P111" s="7">
        <f>+'Ark1'!X245</f>
        <v>9.8345484621606598</v>
      </c>
      <c r="Q111" s="7">
        <f>+'Ark1'!Y245</f>
        <v>1.9335619278447935</v>
      </c>
      <c r="R111" s="21">
        <f>+'Ark1'!Z245</f>
        <v>-37.406251546383203</v>
      </c>
      <c r="S111" s="21">
        <f t="shared" si="105"/>
        <v>27.25</v>
      </c>
      <c r="T111" s="66">
        <f t="shared" si="106"/>
        <v>44.178280000000015</v>
      </c>
      <c r="U111" s="7">
        <f>+'Ark1'!T245</f>
        <v>16.625688073394496</v>
      </c>
      <c r="V111" s="66">
        <f>+'Ark1'!V245</f>
        <v>87.823471527826186</v>
      </c>
      <c r="W111" s="31"/>
      <c r="AJ111"/>
      <c r="AK111"/>
      <c r="AL111"/>
      <c r="AU111"/>
      <c r="AX111"/>
      <c r="AY111"/>
    </row>
    <row r="112" spans="1:51" x14ac:dyDescent="0.5">
      <c r="A112" s="31"/>
      <c r="B112" s="5">
        <f>+'Ark1'!C246</f>
        <v>2021</v>
      </c>
      <c r="C112" s="5">
        <f>+'Ark1'!E246</f>
        <v>50</v>
      </c>
      <c r="D112" s="5">
        <f>+'Ark1'!Q246</f>
        <v>32</v>
      </c>
      <c r="E112" s="17"/>
      <c r="F112" s="17">
        <f>+'Ark1'!R246</f>
        <v>521</v>
      </c>
      <c r="G112" s="17"/>
      <c r="H112" s="66">
        <f>+'Ark1'!AA246</f>
        <v>1.9815913585881644</v>
      </c>
      <c r="I112" s="66"/>
      <c r="J112" s="17">
        <f>+'Ark1'!S246</f>
        <v>521</v>
      </c>
      <c r="K112" s="93"/>
      <c r="L112" s="14">
        <f>+'Ark1'!U246</f>
        <v>61.053742802303283</v>
      </c>
      <c r="M112" s="14"/>
      <c r="N112" s="67">
        <f>+'Ark1'!W246</f>
        <v>81.409001919385759</v>
      </c>
      <c r="O112" s="67"/>
      <c r="P112" s="14">
        <f>+'Ark1'!X246</f>
        <v>10.750337251416518</v>
      </c>
      <c r="Q112" s="14">
        <f>+'Ark1'!Y246</f>
        <v>2.1186020096082614</v>
      </c>
      <c r="R112" s="17">
        <f>+'Ark1'!Z246</f>
        <v>-39.588232048962567</v>
      </c>
      <c r="S112" s="21">
        <f t="shared" si="105"/>
        <v>16.28125</v>
      </c>
      <c r="T112" s="66">
        <f t="shared" si="106"/>
        <v>42.41408999999998</v>
      </c>
      <c r="U112" s="14">
        <f>+'Ark1'!T246</f>
        <v>16.40115163147793</v>
      </c>
      <c r="V112" s="67">
        <f>+'Ark1'!V246</f>
        <v>88.200435448955318</v>
      </c>
      <c r="W112" s="31"/>
      <c r="AJ112"/>
      <c r="AK112"/>
      <c r="AL112"/>
      <c r="AU112"/>
      <c r="AX112"/>
      <c r="AY112"/>
    </row>
    <row r="113" spans="1:51" x14ac:dyDescent="0.5">
      <c r="A113" s="31"/>
      <c r="B113" s="5">
        <f>+'Ark1'!C247</f>
        <v>2021</v>
      </c>
      <c r="C113" s="5">
        <f>+'Ark1'!E247</f>
        <v>51</v>
      </c>
      <c r="D113" s="5">
        <f>+'Ark1'!Q247</f>
        <v>14</v>
      </c>
      <c r="E113" s="17"/>
      <c r="F113" s="17">
        <f>+'Ark1'!R247</f>
        <v>371</v>
      </c>
      <c r="G113" s="17"/>
      <c r="H113" s="66">
        <f>+'Ark1'!AA247</f>
        <v>1.4110756123535679</v>
      </c>
      <c r="I113" s="66"/>
      <c r="J113" s="17">
        <f>+'Ark1'!S247</f>
        <v>371</v>
      </c>
      <c r="K113" s="93"/>
      <c r="L113" s="14">
        <f>+'Ark1'!U247</f>
        <v>60.854447439353109</v>
      </c>
      <c r="M113" s="14"/>
      <c r="N113" s="67">
        <f>+'Ark1'!W247</f>
        <v>84.653611859838279</v>
      </c>
      <c r="O113" s="67"/>
      <c r="P113" s="14">
        <f>+'Ark1'!X247</f>
        <v>11.855322295864829</v>
      </c>
      <c r="Q113" s="14">
        <f>+'Ark1'!Y247</f>
        <v>2.2125226553882911</v>
      </c>
      <c r="R113" s="17">
        <f>+'Ark1'!Z247</f>
        <v>-34.119319209384855</v>
      </c>
      <c r="S113" s="21">
        <f t="shared" si="105"/>
        <v>26.5</v>
      </c>
      <c r="T113" s="66">
        <f t="shared" si="106"/>
        <v>31.406490000000002</v>
      </c>
      <c r="U113" s="14">
        <f>+'Ark1'!T247</f>
        <v>16.280323450134773</v>
      </c>
      <c r="V113" s="67">
        <f>+'Ark1'!V247</f>
        <v>91.715722491698969</v>
      </c>
      <c r="W113" s="31"/>
      <c r="AJ113"/>
      <c r="AK113"/>
      <c r="AL113"/>
      <c r="AU113"/>
      <c r="AX113"/>
      <c r="AY113"/>
    </row>
    <row r="114" spans="1:51" x14ac:dyDescent="0.5">
      <c r="A114" s="31"/>
      <c r="B114" s="3">
        <f>+'Ark1'!C248</f>
        <v>2021</v>
      </c>
      <c r="C114" s="3">
        <f>+'Ark1'!E248</f>
        <v>52</v>
      </c>
      <c r="D114" s="3">
        <f>+'Ark1'!Q248</f>
        <v>1</v>
      </c>
      <c r="E114" s="18"/>
      <c r="F114" s="18">
        <f>+'Ark1'!R248</f>
        <v>62</v>
      </c>
      <c r="G114" s="18"/>
      <c r="H114" s="66">
        <f>+'Ark1'!AA248</f>
        <v>0.23581317511029967</v>
      </c>
      <c r="I114" s="66"/>
      <c r="J114" s="18">
        <f>+'Ark1'!S248</f>
        <v>62</v>
      </c>
      <c r="K114" s="93"/>
      <c r="L114" s="13">
        <f>+'Ark1'!U248</f>
        <v>60.91935483870968</v>
      </c>
      <c r="M114" s="13"/>
      <c r="N114" s="123">
        <f>+'Ark1'!W248</f>
        <v>90.620967741935502</v>
      </c>
      <c r="O114" s="123"/>
      <c r="P114" s="13">
        <f>+'Ark1'!X248</f>
        <v>7.2205829694224848</v>
      </c>
      <c r="Q114" s="13">
        <f>+'Ark1'!Y248</f>
        <v>1.9780928180117381</v>
      </c>
      <c r="R114" s="18">
        <f>+'Ark1'!Z248</f>
        <v>-39.74898791418245</v>
      </c>
      <c r="S114" s="21">
        <f t="shared" si="105"/>
        <v>62</v>
      </c>
      <c r="T114" s="66">
        <f t="shared" si="106"/>
        <v>5.6185000000000009</v>
      </c>
      <c r="U114" s="13">
        <f>+'Ark1'!T248</f>
        <v>16.370967741935488</v>
      </c>
      <c r="V114" s="123">
        <f>+'Ark1'!V248</f>
        <v>98.180896795163036</v>
      </c>
      <c r="W114" s="31"/>
      <c r="AJ114"/>
      <c r="AK114"/>
      <c r="AL114"/>
      <c r="AU114"/>
      <c r="AX114"/>
      <c r="AY114"/>
    </row>
    <row r="115" spans="1:51" x14ac:dyDescent="0.5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93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AJ115"/>
      <c r="AK115"/>
      <c r="AL115"/>
      <c r="AU115"/>
      <c r="AX115"/>
      <c r="AY115"/>
    </row>
    <row r="116" spans="1:51" x14ac:dyDescent="0.5">
      <c r="A116" s="31"/>
      <c r="B116" s="110">
        <f>+'Ark1'!C249</f>
        <v>2020</v>
      </c>
      <c r="C116" s="110">
        <f>+'Ark1'!E249</f>
        <v>1</v>
      </c>
      <c r="D116" s="110">
        <f>+'Ark1'!Q249</f>
        <v>9</v>
      </c>
      <c r="E116" s="127"/>
      <c r="F116" s="127">
        <f>+'Ark1'!R249</f>
        <v>97</v>
      </c>
      <c r="G116" s="127"/>
      <c r="H116" s="131">
        <f>+'Ark1'!AA249</f>
        <v>0.46460388926142338</v>
      </c>
      <c r="I116" s="131"/>
      <c r="J116" s="127">
        <f>+'Ark1'!S249</f>
        <v>97</v>
      </c>
      <c r="K116" s="93"/>
      <c r="L116" s="111">
        <f>+'Ark1'!U249</f>
        <v>61.484536082474222</v>
      </c>
      <c r="M116" s="111"/>
      <c r="N116" s="131">
        <f>+'Ark1'!W249</f>
        <v>81.526804123711315</v>
      </c>
      <c r="O116" s="131"/>
      <c r="P116" s="111">
        <f>+'Ark1'!X249</f>
        <v>7.8433439568561996</v>
      </c>
      <c r="Q116" s="111">
        <f>+'Ark1'!Y249</f>
        <v>2.2110938752088889</v>
      </c>
      <c r="R116" s="127">
        <f>+'Ark1'!Z249</f>
        <v>-17.920462800638692</v>
      </c>
      <c r="S116" s="127">
        <f t="shared" si="105"/>
        <v>10.777777777777779</v>
      </c>
      <c r="T116" s="130">
        <f t="shared" si="106"/>
        <v>7.9080999999999975</v>
      </c>
      <c r="U116" s="111">
        <f>+'Ark1'!T249</f>
        <v>16.443298969072163</v>
      </c>
      <c r="V116" s="131">
        <f>+'Ark1'!V249</f>
        <v>88.328065139448896</v>
      </c>
      <c r="W116" s="31"/>
      <c r="AJ116"/>
      <c r="AK116"/>
      <c r="AL116"/>
      <c r="AU116"/>
      <c r="AX116"/>
      <c r="AY116"/>
    </row>
    <row r="117" spans="1:51" x14ac:dyDescent="0.5">
      <c r="A117" s="31"/>
      <c r="B117" s="110">
        <f>+'Ark1'!C250</f>
        <v>2020</v>
      </c>
      <c r="C117" s="110">
        <f>+'Ark1'!E250</f>
        <v>2</v>
      </c>
      <c r="D117" s="110">
        <f>+'Ark1'!Q250</f>
        <v>15</v>
      </c>
      <c r="E117" s="127"/>
      <c r="F117" s="127">
        <f>+'Ark1'!R250</f>
        <v>390</v>
      </c>
      <c r="G117" s="127"/>
      <c r="H117" s="130">
        <f>+'Ark1'!AA250</f>
        <v>1.8679950186799501</v>
      </c>
      <c r="I117" s="130"/>
      <c r="J117" s="127">
        <f>+'Ark1'!S250</f>
        <v>390</v>
      </c>
      <c r="K117" s="93"/>
      <c r="L117" s="111">
        <f>+'Ark1'!U250</f>
        <v>60.98205128205128</v>
      </c>
      <c r="M117" s="111"/>
      <c r="N117" s="131">
        <f>+'Ark1'!W250</f>
        <v>80.507948717948722</v>
      </c>
      <c r="O117" s="131"/>
      <c r="P117" s="111">
        <f>+'Ark1'!X250</f>
        <v>14.225780620190289</v>
      </c>
      <c r="Q117" s="111">
        <f>+'Ark1'!Y250</f>
        <v>4.4815503152524654</v>
      </c>
      <c r="R117" s="127">
        <f>+'Ark1'!Z250</f>
        <v>-29.816918471562719</v>
      </c>
      <c r="S117" s="118">
        <f t="shared" si="105"/>
        <v>26</v>
      </c>
      <c r="T117" s="130">
        <f t="shared" si="106"/>
        <v>31.398100000000003</v>
      </c>
      <c r="U117" s="111">
        <f>+'Ark1'!T250</f>
        <v>16.117948717948725</v>
      </c>
      <c r="V117" s="131">
        <f>+'Ark1'!V250</f>
        <v>87.224213128871853</v>
      </c>
      <c r="W117" s="31"/>
      <c r="AJ117"/>
      <c r="AK117"/>
      <c r="AL117"/>
      <c r="AU117"/>
      <c r="AX117"/>
      <c r="AY117"/>
    </row>
    <row r="118" spans="1:51" x14ac:dyDescent="0.5">
      <c r="A118" s="31"/>
      <c r="B118" s="3">
        <f>+'Ark1'!C251</f>
        <v>2020</v>
      </c>
      <c r="C118" s="3">
        <f>+'Ark1'!E251</f>
        <v>3</v>
      </c>
      <c r="D118" s="3">
        <f>+'Ark1'!Q251</f>
        <v>29</v>
      </c>
      <c r="E118" s="18"/>
      <c r="F118" s="18">
        <f>+'Ark1'!R251</f>
        <v>665</v>
      </c>
      <c r="G118" s="18"/>
      <c r="H118" s="66">
        <f>+'Ark1'!AA251</f>
        <v>3.1851709933901708</v>
      </c>
      <c r="I118" s="66"/>
      <c r="J118" s="18">
        <f>+'Ark1'!S251</f>
        <v>665</v>
      </c>
      <c r="K118" s="93"/>
      <c r="L118" s="13">
        <f>+'Ark1'!U251</f>
        <v>60.975939849624048</v>
      </c>
      <c r="M118" s="13"/>
      <c r="N118" s="123">
        <f>+'Ark1'!W251</f>
        <v>85.312842105263101</v>
      </c>
      <c r="O118" s="123"/>
      <c r="P118" s="13">
        <f>+'Ark1'!X251</f>
        <v>11.275619418721062</v>
      </c>
      <c r="Q118" s="13">
        <f>+'Ark1'!Y251</f>
        <v>2.5285185527437219</v>
      </c>
      <c r="R118" s="18">
        <f>+'Ark1'!Z251</f>
        <v>-25.364539797023152</v>
      </c>
      <c r="S118" s="21">
        <f t="shared" si="105"/>
        <v>22.931034482758619</v>
      </c>
      <c r="T118" s="66">
        <f t="shared" si="106"/>
        <v>56.733039999999967</v>
      </c>
      <c r="U118" s="13">
        <f>+'Ark1'!T251</f>
        <v>16.160902255639101</v>
      </c>
      <c r="V118" s="123">
        <f>+'Ark1'!V251</f>
        <v>92.42994810971085</v>
      </c>
      <c r="W118" s="31"/>
      <c r="AJ118"/>
      <c r="AK118"/>
      <c r="AL118"/>
      <c r="AU118"/>
      <c r="AX118"/>
      <c r="AY118"/>
    </row>
    <row r="119" spans="1:51" x14ac:dyDescent="0.5">
      <c r="A119" s="31"/>
      <c r="B119" s="3">
        <f>+'Ark1'!C252</f>
        <v>2020</v>
      </c>
      <c r="C119" s="3">
        <f>+'Ark1'!E252</f>
        <v>4</v>
      </c>
      <c r="D119" s="3">
        <f>+'Ark1'!Q252</f>
        <v>14</v>
      </c>
      <c r="E119" s="18"/>
      <c r="F119" s="18">
        <f>+'Ark1'!R252</f>
        <v>438</v>
      </c>
      <c r="G119" s="18"/>
      <c r="H119" s="66">
        <f>+'Ark1'!AA252</f>
        <v>2.0979020979020975</v>
      </c>
      <c r="I119" s="66"/>
      <c r="J119" s="18">
        <f>+'Ark1'!S252</f>
        <v>438</v>
      </c>
      <c r="K119" s="93"/>
      <c r="L119" s="13">
        <f>+'Ark1'!U252</f>
        <v>61.331050228310509</v>
      </c>
      <c r="M119" s="13"/>
      <c r="N119" s="123">
        <f>+'Ark1'!W252</f>
        <v>79.564611872146102</v>
      </c>
      <c r="O119" s="123"/>
      <c r="P119" s="13">
        <f>+'Ark1'!X252</f>
        <v>10.320421468069298</v>
      </c>
      <c r="Q119" s="13">
        <f>+'Ark1'!Y252</f>
        <v>2.35589114730158</v>
      </c>
      <c r="R119" s="18">
        <f>+'Ark1'!Z252</f>
        <v>-44.872489036039113</v>
      </c>
      <c r="S119" s="21">
        <f t="shared" si="105"/>
        <v>31.285714285714285</v>
      </c>
      <c r="T119" s="66">
        <f t="shared" si="106"/>
        <v>34.849299999999992</v>
      </c>
      <c r="U119" s="13">
        <f>+'Ark1'!T252</f>
        <v>16.397260273972602</v>
      </c>
      <c r="V119" s="123">
        <f>+'Ark1'!V252</f>
        <v>86.202179709800731</v>
      </c>
      <c r="W119" s="31"/>
      <c r="AJ119"/>
      <c r="AK119"/>
      <c r="AL119"/>
      <c r="AU119"/>
      <c r="AX119"/>
      <c r="AY119"/>
    </row>
    <row r="120" spans="1:51" x14ac:dyDescent="0.5">
      <c r="A120" s="31"/>
      <c r="B120" s="3">
        <f>+'Ark1'!C253</f>
        <v>2020</v>
      </c>
      <c r="C120" s="3">
        <f>+'Ark1'!E253</f>
        <v>5</v>
      </c>
      <c r="D120" s="3">
        <f>+'Ark1'!Q253</f>
        <v>19</v>
      </c>
      <c r="E120" s="18"/>
      <c r="F120" s="18">
        <f>+'Ark1'!R253</f>
        <v>414</v>
      </c>
      <c r="G120" s="18"/>
      <c r="H120" s="66">
        <f>+'Ark1'!AA253</f>
        <v>1.9829485582910245</v>
      </c>
      <c r="I120" s="66"/>
      <c r="J120" s="18">
        <f>+'Ark1'!S253</f>
        <v>414</v>
      </c>
      <c r="K120" s="93"/>
      <c r="L120" s="13">
        <f>+'Ark1'!U253</f>
        <v>61.060386473429936</v>
      </c>
      <c r="M120" s="13"/>
      <c r="N120" s="123">
        <f>+'Ark1'!W253</f>
        <v>80.36014492753624</v>
      </c>
      <c r="O120" s="123"/>
      <c r="P120" s="13">
        <f>+'Ark1'!X253</f>
        <v>10.436903402638338</v>
      </c>
      <c r="Q120" s="13">
        <f>+'Ark1'!Y253</f>
        <v>3.9069770175745129</v>
      </c>
      <c r="R120" s="18">
        <f>+'Ark1'!Z253</f>
        <v>-7.8134530090454897</v>
      </c>
      <c r="S120" s="21">
        <f t="shared" si="105"/>
        <v>21.789473684210527</v>
      </c>
      <c r="T120" s="66">
        <f t="shared" si="106"/>
        <v>33.269100000000009</v>
      </c>
      <c r="U120" s="13">
        <f>+'Ark1'!T253</f>
        <v>16.248792270531396</v>
      </c>
      <c r="V120" s="123">
        <f>+'Ark1'!V253</f>
        <v>87.064079011415245</v>
      </c>
      <c r="W120" s="31"/>
      <c r="AJ120"/>
      <c r="AK120"/>
      <c r="AL120"/>
      <c r="AU120"/>
      <c r="AX120"/>
      <c r="AY120"/>
    </row>
    <row r="121" spans="1:51" x14ac:dyDescent="0.5">
      <c r="A121" s="31"/>
      <c r="B121" s="3">
        <f>+'Ark1'!C254</f>
        <v>2020</v>
      </c>
      <c r="C121" s="3">
        <f>+'Ark1'!E254</f>
        <v>6</v>
      </c>
      <c r="D121" s="3">
        <f>+'Ark1'!Q254</f>
        <v>11</v>
      </c>
      <c r="E121" s="18"/>
      <c r="F121" s="18">
        <f>+'Ark1'!R254</f>
        <v>208</v>
      </c>
      <c r="G121" s="18"/>
      <c r="H121" s="66">
        <f>+'Ark1'!AA254</f>
        <v>0.9962640099626402</v>
      </c>
      <c r="I121" s="66"/>
      <c r="J121" s="18">
        <f>+'Ark1'!S254</f>
        <v>208</v>
      </c>
      <c r="K121" s="93"/>
      <c r="L121" s="13">
        <f>+'Ark1'!U254</f>
        <v>61.600961538461519</v>
      </c>
      <c r="M121" s="13"/>
      <c r="N121" s="123">
        <f>+'Ark1'!W254</f>
        <v>84.93182692307694</v>
      </c>
      <c r="O121" s="123"/>
      <c r="P121" s="13">
        <f>+'Ark1'!X254</f>
        <v>9.5134334945201893</v>
      </c>
      <c r="Q121" s="13">
        <f>+'Ark1'!Y254</f>
        <v>2.5266652997542023</v>
      </c>
      <c r="R121" s="18">
        <f>+'Ark1'!Z254</f>
        <v>-42.029264090835639</v>
      </c>
      <c r="S121" s="21">
        <f t="shared" si="105"/>
        <v>18.90909090909091</v>
      </c>
      <c r="T121" s="66">
        <f t="shared" si="106"/>
        <v>17.665820000000004</v>
      </c>
      <c r="U121" s="13">
        <f>+'Ark1'!T254</f>
        <v>16.423076923076923</v>
      </c>
      <c r="V121" s="123">
        <f>+'Ark1'!V254</f>
        <v>92.017147262271877</v>
      </c>
      <c r="W121" s="31"/>
      <c r="AJ121"/>
      <c r="AK121"/>
      <c r="AL121"/>
      <c r="AU121"/>
      <c r="AX121"/>
      <c r="AY121"/>
    </row>
    <row r="122" spans="1:51" x14ac:dyDescent="0.5">
      <c r="A122" s="31"/>
      <c r="B122" s="3">
        <f>+'Ark1'!C255</f>
        <v>2020</v>
      </c>
      <c r="C122" s="3">
        <f>+'Ark1'!E255</f>
        <v>7</v>
      </c>
      <c r="D122" s="3">
        <f>+'Ark1'!Q255</f>
        <v>16</v>
      </c>
      <c r="E122" s="18"/>
      <c r="F122" s="18">
        <f>+'Ark1'!R255</f>
        <v>259</v>
      </c>
      <c r="G122" s="18"/>
      <c r="H122" s="66">
        <f>+'Ark1'!AA255</f>
        <v>1.2405402816361721</v>
      </c>
      <c r="I122" s="66"/>
      <c r="J122" s="18">
        <f>+'Ark1'!S255</f>
        <v>259</v>
      </c>
      <c r="K122" s="93"/>
      <c r="L122" s="13">
        <f>+'Ark1'!U255</f>
        <v>61.057915057915054</v>
      </c>
      <c r="M122" s="13"/>
      <c r="N122" s="123">
        <f>+'Ark1'!W255</f>
        <v>79.979922779922745</v>
      </c>
      <c r="O122" s="123"/>
      <c r="P122" s="13">
        <f>+'Ark1'!X255</f>
        <v>9.4527611129306273</v>
      </c>
      <c r="Q122" s="13">
        <f>+'Ark1'!Y255</f>
        <v>2.5363239703081231</v>
      </c>
      <c r="R122" s="18">
        <f>+'Ark1'!Z255</f>
        <v>-33.740193000166897</v>
      </c>
      <c r="S122" s="21">
        <f t="shared" si="105"/>
        <v>16.1875</v>
      </c>
      <c r="T122" s="66">
        <f t="shared" si="106"/>
        <v>20.714799999999993</v>
      </c>
      <c r="U122" s="13">
        <f>+'Ark1'!T255</f>
        <v>16.189189189189189</v>
      </c>
      <c r="V122" s="123">
        <f>+'Ark1'!V255</f>
        <v>86.652137356362786</v>
      </c>
      <c r="W122" s="31"/>
      <c r="AJ122"/>
      <c r="AK122"/>
      <c r="AL122"/>
      <c r="AU122"/>
      <c r="AX122"/>
      <c r="AY122"/>
    </row>
    <row r="123" spans="1:51" x14ac:dyDescent="0.5">
      <c r="A123" s="31"/>
      <c r="B123" s="3">
        <f>+'Ark1'!C256</f>
        <v>2020</v>
      </c>
      <c r="C123" s="3">
        <f>+'Ark1'!E256</f>
        <v>8</v>
      </c>
      <c r="D123" s="3">
        <f>+'Ark1'!Q256</f>
        <v>19</v>
      </c>
      <c r="E123" s="18"/>
      <c r="F123" s="18">
        <f>+'Ark1'!R256</f>
        <v>435</v>
      </c>
      <c r="G123" s="18"/>
      <c r="H123" s="66">
        <f>+'Ark1'!AA256</f>
        <v>2.083532905450713</v>
      </c>
      <c r="I123" s="66"/>
      <c r="J123" s="18">
        <f>+'Ark1'!S256</f>
        <v>435</v>
      </c>
      <c r="K123" s="93"/>
      <c r="L123" s="13">
        <f>+'Ark1'!U256</f>
        <v>61.611494252873555</v>
      </c>
      <c r="M123" s="13"/>
      <c r="N123" s="123">
        <f>+'Ark1'!W256</f>
        <v>84.799080459770195</v>
      </c>
      <c r="O123" s="123"/>
      <c r="P123" s="13">
        <f>+'Ark1'!X256</f>
        <v>10.132966300693141</v>
      </c>
      <c r="Q123" s="13">
        <f>+'Ark1'!Y256</f>
        <v>3.2671624754168329</v>
      </c>
      <c r="R123" s="18">
        <f>+'Ark1'!Z256</f>
        <v>-43.25205841819421</v>
      </c>
      <c r="S123" s="21">
        <f t="shared" si="105"/>
        <v>22.894736842105264</v>
      </c>
      <c r="T123" s="66">
        <f t="shared" si="106"/>
        <v>36.887600000000035</v>
      </c>
      <c r="U123" s="13">
        <f>+'Ark1'!T256</f>
        <v>16.27586206896552</v>
      </c>
      <c r="V123" s="123">
        <f>+'Ark1'!V256</f>
        <v>91.873326608635026</v>
      </c>
      <c r="W123" s="31"/>
      <c r="AJ123"/>
      <c r="AK123"/>
      <c r="AL123"/>
      <c r="AU123"/>
      <c r="AX123"/>
      <c r="AY123"/>
    </row>
    <row r="124" spans="1:51" x14ac:dyDescent="0.5">
      <c r="A124" s="31"/>
      <c r="B124" s="3">
        <f>+'Ark1'!C257</f>
        <v>2020</v>
      </c>
      <c r="C124" s="3">
        <f>+'Ark1'!E257</f>
        <v>9</v>
      </c>
      <c r="D124" s="3">
        <f>+'Ark1'!Q257</f>
        <v>28</v>
      </c>
      <c r="E124" s="18"/>
      <c r="F124" s="18">
        <f>+'Ark1'!R257</f>
        <v>344</v>
      </c>
      <c r="G124" s="18"/>
      <c r="H124" s="66">
        <f>+'Ark1'!AA257</f>
        <v>1.6476674010920582</v>
      </c>
      <c r="I124" s="66"/>
      <c r="J124" s="18">
        <f>+'Ark1'!S257</f>
        <v>344</v>
      </c>
      <c r="K124" s="93"/>
      <c r="L124" s="13">
        <f>+'Ark1'!U257</f>
        <v>60.555232558139544</v>
      </c>
      <c r="M124" s="13"/>
      <c r="N124" s="123">
        <f>+'Ark1'!W257</f>
        <v>83.38831395348835</v>
      </c>
      <c r="O124" s="123"/>
      <c r="P124" s="13">
        <f>+'Ark1'!X257</f>
        <v>13.375869676365644</v>
      </c>
      <c r="Q124" s="13">
        <f>+'Ark1'!Y257</f>
        <v>2.824802206182957</v>
      </c>
      <c r="R124" s="18">
        <f>+'Ark1'!Z257</f>
        <v>-28.024274590954516</v>
      </c>
      <c r="S124" s="21">
        <f t="shared" si="105"/>
        <v>12.285714285714286</v>
      </c>
      <c r="T124" s="66">
        <f t="shared" si="106"/>
        <v>28.685579999999991</v>
      </c>
      <c r="U124" s="13">
        <f>+'Ark1'!T257</f>
        <v>15.988372093023251</v>
      </c>
      <c r="V124" s="123">
        <f>+'Ark1'!V257</f>
        <v>90.34486885535037</v>
      </c>
      <c r="W124" s="31"/>
      <c r="AJ124"/>
      <c r="AK124"/>
      <c r="AL124"/>
      <c r="AU124"/>
      <c r="AX124"/>
      <c r="AY124"/>
    </row>
    <row r="125" spans="1:51" x14ac:dyDescent="0.5">
      <c r="A125" s="31"/>
      <c r="B125" s="3">
        <f>+'Ark1'!C258</f>
        <v>2020</v>
      </c>
      <c r="C125" s="3">
        <f>+'Ark1'!E258</f>
        <v>10</v>
      </c>
      <c r="D125" s="3">
        <f>+'Ark1'!Q258</f>
        <v>24</v>
      </c>
      <c r="E125" s="18"/>
      <c r="F125" s="18">
        <f>+'Ark1'!R258</f>
        <v>640</v>
      </c>
      <c r="G125" s="18"/>
      <c r="H125" s="66">
        <f>+'Ark1'!AA258</f>
        <v>3.06542772296197</v>
      </c>
      <c r="I125" s="66"/>
      <c r="J125" s="18">
        <f>+'Ark1'!S258</f>
        <v>640</v>
      </c>
      <c r="K125" s="93"/>
      <c r="L125" s="13">
        <f>+'Ark1'!U258</f>
        <v>60.817187500000003</v>
      </c>
      <c r="M125" s="13"/>
      <c r="N125" s="123">
        <f>+'Ark1'!W258</f>
        <v>85.340671874999984</v>
      </c>
      <c r="O125" s="123"/>
      <c r="P125" s="13">
        <f>+'Ark1'!X258</f>
        <v>9.4183151202771285</v>
      </c>
      <c r="Q125" s="13">
        <f>+'Ark1'!Y258</f>
        <v>2.6884041901923155</v>
      </c>
      <c r="R125" s="18">
        <f>+'Ark1'!Z258</f>
        <v>-31.557337060839</v>
      </c>
      <c r="S125" s="21">
        <f t="shared" si="105"/>
        <v>26.666666666666668</v>
      </c>
      <c r="T125" s="66">
        <f t="shared" si="106"/>
        <v>54.61802999999999</v>
      </c>
      <c r="U125" s="13">
        <f>+'Ark1'!T258</f>
        <v>16.142187499999999</v>
      </c>
      <c r="V125" s="123">
        <f>+'Ark1'!V258</f>
        <v>92.460099539545027</v>
      </c>
      <c r="W125" s="31"/>
      <c r="AJ125"/>
      <c r="AK125"/>
      <c r="AL125"/>
      <c r="AU125"/>
      <c r="AX125"/>
      <c r="AY125"/>
    </row>
    <row r="126" spans="1:51" x14ac:dyDescent="0.5">
      <c r="A126" s="31"/>
      <c r="B126" s="3">
        <f>+'Ark1'!C259</f>
        <v>2020</v>
      </c>
      <c r="C126" s="3">
        <f>+'Ark1'!E259</f>
        <v>11</v>
      </c>
      <c r="D126" s="3">
        <f>+'Ark1'!Q259</f>
        <v>25</v>
      </c>
      <c r="E126" s="18"/>
      <c r="F126" s="18">
        <f>+'Ark1'!R259</f>
        <v>664</v>
      </c>
      <c r="G126" s="18"/>
      <c r="H126" s="66">
        <f>+'Ark1'!AA259</f>
        <v>3.180381262573043</v>
      </c>
      <c r="I126" s="66"/>
      <c r="J126" s="18">
        <f>+'Ark1'!S259</f>
        <v>664</v>
      </c>
      <c r="K126" s="93"/>
      <c r="L126" s="13">
        <f>+'Ark1'!U259</f>
        <v>61.817771084337359</v>
      </c>
      <c r="M126" s="13"/>
      <c r="N126" s="123">
        <f>+'Ark1'!W259</f>
        <v>83.17655120481939</v>
      </c>
      <c r="O126" s="123"/>
      <c r="P126" s="13">
        <f>+'Ark1'!X259</f>
        <v>10.176580736441368</v>
      </c>
      <c r="Q126" s="13">
        <f>+'Ark1'!Y259</f>
        <v>2.2215233773857967</v>
      </c>
      <c r="R126" s="18">
        <f>+'Ark1'!Z259</f>
        <v>-31.813229481131881</v>
      </c>
      <c r="S126" s="21">
        <f t="shared" si="105"/>
        <v>26.56</v>
      </c>
      <c r="T126" s="66">
        <f t="shared" si="106"/>
        <v>55.229230000000079</v>
      </c>
      <c r="U126" s="13">
        <f>+'Ark1'!T259</f>
        <v>16.548192771084342</v>
      </c>
      <c r="V126" s="123">
        <f>+'Ark1'!V259</f>
        <v>90.115440091895181</v>
      </c>
      <c r="W126" s="31"/>
      <c r="AJ126"/>
      <c r="AK126"/>
      <c r="AL126"/>
      <c r="AU126"/>
      <c r="AX126"/>
      <c r="AY126"/>
    </row>
    <row r="127" spans="1:51" x14ac:dyDescent="0.5">
      <c r="A127" s="31"/>
      <c r="B127" s="3">
        <f>+'Ark1'!C260</f>
        <v>2020</v>
      </c>
      <c r="C127" s="3">
        <f>+'Ark1'!E260</f>
        <v>12</v>
      </c>
      <c r="D127" s="3">
        <f>+'Ark1'!Q260</f>
        <v>15</v>
      </c>
      <c r="E127" s="18"/>
      <c r="F127" s="18">
        <f>+'Ark1'!R260</f>
        <v>439</v>
      </c>
      <c r="G127" s="18"/>
      <c r="H127" s="66">
        <f>+'Ark1'!AA260</f>
        <v>2.1026918287192262</v>
      </c>
      <c r="I127" s="66"/>
      <c r="J127" s="18">
        <f>+'Ark1'!S260</f>
        <v>439</v>
      </c>
      <c r="K127" s="93"/>
      <c r="L127" s="13">
        <f>+'Ark1'!U260</f>
        <v>62.494305239179951</v>
      </c>
      <c r="M127" s="13"/>
      <c r="N127" s="123">
        <f>+'Ark1'!W260</f>
        <v>78.900273348519349</v>
      </c>
      <c r="O127" s="123"/>
      <c r="P127" s="13">
        <f>+'Ark1'!X260</f>
        <v>9.7017841591440135</v>
      </c>
      <c r="Q127" s="13">
        <f>+'Ark1'!Y260</f>
        <v>3.7312128519376846</v>
      </c>
      <c r="R127" s="18">
        <f>+'Ark1'!Z260</f>
        <v>-1.7068151466323129</v>
      </c>
      <c r="S127" s="21">
        <f t="shared" si="105"/>
        <v>29.266666666666666</v>
      </c>
      <c r="T127" s="66">
        <f t="shared" si="106"/>
        <v>34.637219999999992</v>
      </c>
      <c r="U127" s="13">
        <f>+'Ark1'!T260</f>
        <v>16.708428246013671</v>
      </c>
      <c r="V127" s="123">
        <f>+'Ark1'!V260</f>
        <v>85.482419662534511</v>
      </c>
      <c r="W127" s="31"/>
      <c r="AJ127"/>
      <c r="AK127"/>
      <c r="AL127"/>
      <c r="AU127"/>
      <c r="AX127"/>
      <c r="AY127"/>
    </row>
    <row r="128" spans="1:51" x14ac:dyDescent="0.5">
      <c r="A128" s="31"/>
      <c r="B128" s="3">
        <f>+'Ark1'!C261</f>
        <v>2020</v>
      </c>
      <c r="C128" s="3">
        <f>+'Ark1'!E261</f>
        <v>13</v>
      </c>
      <c r="D128" s="3">
        <f>+'Ark1'!Q261</f>
        <v>22</v>
      </c>
      <c r="E128" s="18"/>
      <c r="F128" s="18">
        <f>+'Ark1'!R261</f>
        <v>337</v>
      </c>
      <c r="G128" s="18"/>
      <c r="H128" s="66">
        <f>+'Ark1'!AA261</f>
        <v>1.6141392853721619</v>
      </c>
      <c r="I128" s="66"/>
      <c r="J128" s="18">
        <f>+'Ark1'!S261</f>
        <v>337</v>
      </c>
      <c r="K128" s="93"/>
      <c r="L128" s="13">
        <f>+'Ark1'!U261</f>
        <v>61.12166172106825</v>
      </c>
      <c r="M128" s="13"/>
      <c r="N128" s="123">
        <f>+'Ark1'!W261</f>
        <v>81.601157270029731</v>
      </c>
      <c r="O128" s="123"/>
      <c r="P128" s="13">
        <f>+'Ark1'!X261</f>
        <v>10.215850059063493</v>
      </c>
      <c r="Q128" s="13">
        <f>+'Ark1'!Y261</f>
        <v>2.9965419582454729</v>
      </c>
      <c r="R128" s="18">
        <f>+'Ark1'!Z261</f>
        <v>-38.144393815495491</v>
      </c>
      <c r="S128" s="21">
        <f t="shared" ref="S128:S192" si="107">+F128/D128</f>
        <v>15.318181818181818</v>
      </c>
      <c r="T128" s="66">
        <f t="shared" si="106"/>
        <v>27.499590000000019</v>
      </c>
      <c r="U128" s="13">
        <f>+'Ark1'!T261</f>
        <v>16.136498516320476</v>
      </c>
      <c r="V128" s="123">
        <f>+'Ark1'!V261</f>
        <v>88.408621094290012</v>
      </c>
      <c r="W128" s="31"/>
      <c r="AJ128"/>
      <c r="AK128"/>
      <c r="AL128"/>
      <c r="AU128"/>
      <c r="AX128"/>
      <c r="AY128"/>
    </row>
    <row r="129" spans="1:51" x14ac:dyDescent="0.5">
      <c r="A129" s="31"/>
      <c r="B129" s="3">
        <f>+'Ark1'!C262</f>
        <v>2020</v>
      </c>
      <c r="C129" s="3">
        <f>+'Ark1'!E262</f>
        <v>14</v>
      </c>
      <c r="D129" s="3">
        <f>+'Ark1'!Q262</f>
        <v>22</v>
      </c>
      <c r="E129" s="18"/>
      <c r="F129" s="18">
        <f>+'Ark1'!R262</f>
        <v>235</v>
      </c>
      <c r="G129" s="18"/>
      <c r="H129" s="66">
        <f>+'Ark1'!AA262</f>
        <v>1.1255867420250978</v>
      </c>
      <c r="I129" s="66"/>
      <c r="J129" s="18">
        <f>+'Ark1'!S262</f>
        <v>235</v>
      </c>
      <c r="K129" s="93"/>
      <c r="L129" s="13">
        <f>+'Ark1'!U262</f>
        <v>61.821276595744685</v>
      </c>
      <c r="M129" s="13"/>
      <c r="N129" s="123">
        <f>+'Ark1'!W262</f>
        <v>79.789234042553204</v>
      </c>
      <c r="O129" s="123"/>
      <c r="P129" s="13">
        <f>+'Ark1'!X262</f>
        <v>9.0533639832555188</v>
      </c>
      <c r="Q129" s="13">
        <f>+'Ark1'!Y262</f>
        <v>2.3433869078944061</v>
      </c>
      <c r="R129" s="18">
        <f>+'Ark1'!Z262</f>
        <v>-19.09002935171775</v>
      </c>
      <c r="S129" s="21">
        <f t="shared" si="107"/>
        <v>10.681818181818182</v>
      </c>
      <c r="T129" s="66">
        <f t="shared" si="106"/>
        <v>18.75047</v>
      </c>
      <c r="U129" s="13">
        <f>+'Ark1'!T262</f>
        <v>16.540425531914899</v>
      </c>
      <c r="V129" s="123">
        <f>+'Ark1'!V262</f>
        <v>86.445540674488882</v>
      </c>
      <c r="W129" s="31"/>
      <c r="AJ129"/>
      <c r="AK129"/>
      <c r="AL129"/>
      <c r="AU129"/>
      <c r="AX129"/>
      <c r="AY129"/>
    </row>
    <row r="130" spans="1:51" x14ac:dyDescent="0.5">
      <c r="A130" s="31"/>
      <c r="B130" s="3">
        <f>+'Ark1'!C263</f>
        <v>2020</v>
      </c>
      <c r="C130" s="3">
        <f>+'Ark1'!E263</f>
        <v>15</v>
      </c>
      <c r="D130" s="3">
        <f>+'Ark1'!Q263</f>
        <v>7</v>
      </c>
      <c r="E130" s="18"/>
      <c r="F130" s="18">
        <f>+'Ark1'!R263</f>
        <v>267</v>
      </c>
      <c r="G130" s="18"/>
      <c r="H130" s="66">
        <f>+'Ark1'!AA263</f>
        <v>1.2788581281731963</v>
      </c>
      <c r="I130" s="66"/>
      <c r="J130" s="18">
        <f>+'Ark1'!S263</f>
        <v>267</v>
      </c>
      <c r="K130" s="93"/>
      <c r="L130" s="13">
        <f>+'Ark1'!U263</f>
        <v>61.640449438202253</v>
      </c>
      <c r="M130" s="13"/>
      <c r="N130" s="123">
        <f>+'Ark1'!W263</f>
        <v>83.226816479400767</v>
      </c>
      <c r="O130" s="123"/>
      <c r="P130" s="13">
        <f>+'Ark1'!X263</f>
        <v>11.478751089265645</v>
      </c>
      <c r="Q130" s="13">
        <f>+'Ark1'!Y263</f>
        <v>2.3186938933457344</v>
      </c>
      <c r="R130" s="18">
        <f>+'Ark1'!Z263</f>
        <v>-32.694717277310048</v>
      </c>
      <c r="S130" s="21">
        <f t="shared" si="107"/>
        <v>38.142857142857146</v>
      </c>
      <c r="T130" s="66">
        <f t="shared" si="106"/>
        <v>22.221560000000004</v>
      </c>
      <c r="U130" s="13">
        <f>+'Ark1'!T263</f>
        <v>16.55056179775281</v>
      </c>
      <c r="V130" s="123">
        <f>+'Ark1'!V263</f>
        <v>90.169898677573983</v>
      </c>
      <c r="W130" s="31"/>
      <c r="AJ130"/>
      <c r="AK130"/>
      <c r="AL130"/>
      <c r="AU130"/>
      <c r="AX130"/>
      <c r="AY130"/>
    </row>
    <row r="131" spans="1:51" x14ac:dyDescent="0.5">
      <c r="A131" s="31"/>
      <c r="B131" s="3">
        <f>+'Ark1'!C264</f>
        <v>2020</v>
      </c>
      <c r="C131" s="3">
        <f>+'Ark1'!E264</f>
        <v>16</v>
      </c>
      <c r="D131" s="3">
        <f>+'Ark1'!Q264</f>
        <v>26</v>
      </c>
      <c r="E131" s="18"/>
      <c r="F131" s="18">
        <f>+'Ark1'!R264</f>
        <v>460</v>
      </c>
      <c r="G131" s="18"/>
      <c r="H131" s="66">
        <f>+'Ark1'!AA264</f>
        <v>2.2032761758789157</v>
      </c>
      <c r="I131" s="66"/>
      <c r="J131" s="18">
        <f>+'Ark1'!S264</f>
        <v>460</v>
      </c>
      <c r="K131" s="93"/>
      <c r="L131" s="13">
        <f>+'Ark1'!U264</f>
        <v>61.3</v>
      </c>
      <c r="M131" s="13"/>
      <c r="N131" s="123">
        <f>+'Ark1'!W264</f>
        <v>84.158695652173932</v>
      </c>
      <c r="O131" s="123"/>
      <c r="P131" s="13">
        <f>+'Ark1'!X264</f>
        <v>10.295695472147056</v>
      </c>
      <c r="Q131" s="13">
        <f>+'Ark1'!Y264</f>
        <v>2.4040726314717502</v>
      </c>
      <c r="R131" s="18">
        <f>+'Ark1'!Z264</f>
        <v>-30.189616558399859</v>
      </c>
      <c r="S131" s="21">
        <f t="shared" si="107"/>
        <v>17.692307692307693</v>
      </c>
      <c r="T131" s="66">
        <f t="shared" si="106"/>
        <v>38.713000000000008</v>
      </c>
      <c r="U131" s="13">
        <f>+'Ark1'!T264</f>
        <v>16.360869565217396</v>
      </c>
      <c r="V131" s="123">
        <f>+'Ark1'!V264</f>
        <v>91.17951858307039</v>
      </c>
      <c r="W131" s="31"/>
      <c r="AJ131"/>
      <c r="AK131"/>
      <c r="AL131"/>
      <c r="AU131"/>
      <c r="AX131"/>
      <c r="AY131"/>
    </row>
    <row r="132" spans="1:51" x14ac:dyDescent="0.5">
      <c r="A132" s="31"/>
      <c r="B132" s="3">
        <f>+'Ark1'!C265</f>
        <v>2020</v>
      </c>
      <c r="C132" s="3">
        <f>+'Ark1'!E265</f>
        <v>17</v>
      </c>
      <c r="D132" s="3">
        <f>+'Ark1'!Q265</f>
        <v>16</v>
      </c>
      <c r="E132" s="18"/>
      <c r="F132" s="18">
        <f>+'Ark1'!R265</f>
        <v>331</v>
      </c>
      <c r="G132" s="18"/>
      <c r="H132" s="66">
        <f>+'Ark1'!AA265</f>
        <v>1.5854009004693936</v>
      </c>
      <c r="I132" s="66"/>
      <c r="J132" s="18">
        <f>+'Ark1'!S265</f>
        <v>331</v>
      </c>
      <c r="K132" s="93"/>
      <c r="L132" s="13">
        <f>+'Ark1'!U265</f>
        <v>61.501510574018155</v>
      </c>
      <c r="M132" s="13"/>
      <c r="N132" s="123">
        <f>+'Ark1'!W265</f>
        <v>79.27099697885194</v>
      </c>
      <c r="O132" s="123"/>
      <c r="P132" s="13">
        <f>+'Ark1'!X265</f>
        <v>12.268176498370156</v>
      </c>
      <c r="Q132" s="13">
        <f>+'Ark1'!Y265</f>
        <v>2.6672169121641982</v>
      </c>
      <c r="R132" s="18">
        <f>+'Ark1'!Z265</f>
        <v>-48.339323662296955</v>
      </c>
      <c r="S132" s="21">
        <f t="shared" si="107"/>
        <v>20.6875</v>
      </c>
      <c r="T132" s="66">
        <f t="shared" si="106"/>
        <v>26.238699999999994</v>
      </c>
      <c r="U132" s="13">
        <f>+'Ark1'!T265</f>
        <v>16.311178247734144</v>
      </c>
      <c r="V132" s="123">
        <f>+'Ark1'!V265</f>
        <v>85.884070399622942</v>
      </c>
      <c r="W132" s="31"/>
      <c r="AJ132"/>
      <c r="AK132"/>
      <c r="AL132"/>
      <c r="AU132"/>
      <c r="AX132"/>
      <c r="AY132"/>
    </row>
    <row r="133" spans="1:51" x14ac:dyDescent="0.5">
      <c r="A133" s="31"/>
      <c r="B133" s="3">
        <f>+'Ark1'!C266</f>
        <v>2020</v>
      </c>
      <c r="C133" s="3">
        <f>+'Ark1'!E266</f>
        <v>18</v>
      </c>
      <c r="D133" s="3">
        <f>+'Ark1'!Q266</f>
        <v>23</v>
      </c>
      <c r="E133" s="18"/>
      <c r="F133" s="18">
        <f>+'Ark1'!R266</f>
        <v>498</v>
      </c>
      <c r="G133" s="18"/>
      <c r="H133" s="66">
        <f>+'Ark1'!AA266</f>
        <v>2.3852859469297831</v>
      </c>
      <c r="I133" s="66"/>
      <c r="J133" s="18">
        <f>+'Ark1'!S266</f>
        <v>498</v>
      </c>
      <c r="K133" s="93"/>
      <c r="L133" s="13">
        <f>+'Ark1'!U266</f>
        <v>61.439759036144551</v>
      </c>
      <c r="M133" s="13"/>
      <c r="N133" s="123">
        <f>+'Ark1'!W266</f>
        <v>82.77578313253008</v>
      </c>
      <c r="O133" s="123"/>
      <c r="P133" s="13">
        <f>+'Ark1'!X266</f>
        <v>10.599490737992538</v>
      </c>
      <c r="Q133" s="13">
        <f>+'Ark1'!Y266</f>
        <v>2.5541103069383642</v>
      </c>
      <c r="R133" s="18">
        <f>+'Ark1'!Z266</f>
        <v>-42.429467896654906</v>
      </c>
      <c r="S133" s="21">
        <f t="shared" si="107"/>
        <v>21.652173913043477</v>
      </c>
      <c r="T133" s="66">
        <f t="shared" si="106"/>
        <v>41.222339999999981</v>
      </c>
      <c r="U133" s="13">
        <f>+'Ark1'!T266</f>
        <v>16.319277108433734</v>
      </c>
      <c r="V133" s="123">
        <f>+'Ark1'!V266</f>
        <v>89.681238496782399</v>
      </c>
      <c r="W133" s="31"/>
      <c r="AJ133"/>
      <c r="AK133"/>
      <c r="AL133"/>
      <c r="AU133"/>
      <c r="AX133"/>
      <c r="AY133"/>
    </row>
    <row r="134" spans="1:51" x14ac:dyDescent="0.5">
      <c r="A134" s="31"/>
      <c r="B134" s="3">
        <f>+'Ark1'!C267</f>
        <v>2020</v>
      </c>
      <c r="C134" s="3">
        <f>+'Ark1'!E267</f>
        <v>19</v>
      </c>
      <c r="D134" s="3">
        <f>+'Ark1'!Q267</f>
        <v>19</v>
      </c>
      <c r="E134" s="18"/>
      <c r="F134" s="18">
        <f>+'Ark1'!R267</f>
        <v>349</v>
      </c>
      <c r="G134" s="18"/>
      <c r="H134" s="66">
        <f>+'Ark1'!AA267</f>
        <v>1.6716160551776988</v>
      </c>
      <c r="I134" s="66"/>
      <c r="J134" s="18">
        <f>+'Ark1'!S267</f>
        <v>349</v>
      </c>
      <c r="K134" s="93"/>
      <c r="L134" s="13">
        <f>+'Ark1'!U267</f>
        <v>61.243553008595995</v>
      </c>
      <c r="M134" s="13"/>
      <c r="N134" s="123">
        <f>+'Ark1'!W267</f>
        <v>84.336561604584546</v>
      </c>
      <c r="O134" s="123"/>
      <c r="P134" s="13">
        <f>+'Ark1'!X267</f>
        <v>9.3090579289285369</v>
      </c>
      <c r="Q134" s="13">
        <f>+'Ark1'!Y267</f>
        <v>2.3149557319495808</v>
      </c>
      <c r="R134" s="18">
        <f>+'Ark1'!Z267</f>
        <v>-30.597486333366898</v>
      </c>
      <c r="S134" s="21">
        <f t="shared" si="107"/>
        <v>18.368421052631579</v>
      </c>
      <c r="T134" s="66">
        <f t="shared" si="106"/>
        <v>29.433460000000007</v>
      </c>
      <c r="U134" s="13">
        <f>+'Ark1'!T267</f>
        <v>16.398280802292263</v>
      </c>
      <c r="V134" s="123">
        <f>+'Ark1'!V267</f>
        <v>91.372222756862982</v>
      </c>
      <c r="W134" s="31"/>
      <c r="AJ134"/>
      <c r="AK134"/>
      <c r="AL134"/>
      <c r="AU134"/>
      <c r="AX134"/>
      <c r="AY134"/>
    </row>
    <row r="135" spans="1:51" x14ac:dyDescent="0.5">
      <c r="A135" s="31"/>
      <c r="B135" s="3">
        <f>+'Ark1'!C268</f>
        <v>2020</v>
      </c>
      <c r="C135" s="3">
        <f>+'Ark1'!E268</f>
        <v>20</v>
      </c>
      <c r="D135" s="3">
        <f>+'Ark1'!Q268</f>
        <v>32</v>
      </c>
      <c r="E135" s="18"/>
      <c r="F135" s="18">
        <f>+'Ark1'!R268</f>
        <v>359</v>
      </c>
      <c r="G135" s="18"/>
      <c r="H135" s="66">
        <f>+'Ark1'!AA268</f>
        <v>1.7195133633489803</v>
      </c>
      <c r="I135" s="66"/>
      <c r="J135" s="18">
        <f>+'Ark1'!S268</f>
        <v>359</v>
      </c>
      <c r="K135" s="93"/>
      <c r="L135" s="13">
        <f>+'Ark1'!U268</f>
        <v>61.470752089136489</v>
      </c>
      <c r="M135" s="13"/>
      <c r="N135" s="123">
        <f>+'Ark1'!W268</f>
        <v>82.483565459610091</v>
      </c>
      <c r="O135" s="123"/>
      <c r="P135" s="13">
        <f>+'Ark1'!X268</f>
        <v>9.0370889815044819</v>
      </c>
      <c r="Q135" s="13">
        <f>+'Ark1'!Y268</f>
        <v>4.0199512521248124</v>
      </c>
      <c r="R135" s="18">
        <f>+'Ark1'!Z268</f>
        <v>-25.468452986751647</v>
      </c>
      <c r="S135" s="21">
        <f t="shared" si="107"/>
        <v>11.21875</v>
      </c>
      <c r="T135" s="66">
        <f t="shared" si="106"/>
        <v>29.611600000000024</v>
      </c>
      <c r="U135" s="13">
        <f>+'Ark1'!T268</f>
        <v>16.465181058495819</v>
      </c>
      <c r="V135" s="123">
        <f>+'Ark1'!V268</f>
        <v>89.36464296815825</v>
      </c>
      <c r="W135" s="31"/>
      <c r="AJ135"/>
      <c r="AK135"/>
      <c r="AL135"/>
      <c r="AU135"/>
      <c r="AX135"/>
      <c r="AY135"/>
    </row>
    <row r="136" spans="1:51" x14ac:dyDescent="0.5">
      <c r="A136" s="31"/>
      <c r="B136" s="3">
        <f>+'Ark1'!C269</f>
        <v>2020</v>
      </c>
      <c r="C136" s="3">
        <f>+'Ark1'!E269</f>
        <v>21</v>
      </c>
      <c r="D136" s="3">
        <f>+'Ark1'!Q269</f>
        <v>14</v>
      </c>
      <c r="E136" s="18"/>
      <c r="F136" s="18">
        <f>+'Ark1'!R269</f>
        <v>194</v>
      </c>
      <c r="G136" s="18"/>
      <c r="H136" s="66">
        <f>+'Ark1'!AA269</f>
        <v>0.92920777852284675</v>
      </c>
      <c r="I136" s="66"/>
      <c r="J136" s="18">
        <f>+'Ark1'!S269</f>
        <v>194</v>
      </c>
      <c r="K136" s="93"/>
      <c r="L136" s="13">
        <f>+'Ark1'!U269</f>
        <v>60.376288659793808</v>
      </c>
      <c r="M136" s="13"/>
      <c r="N136" s="123">
        <f>+'Ark1'!W269</f>
        <v>85.184123711340192</v>
      </c>
      <c r="O136" s="123"/>
      <c r="P136" s="13">
        <f>+'Ark1'!X269</f>
        <v>7.4755227038675116</v>
      </c>
      <c r="Q136" s="13">
        <f>+'Ark1'!Y269</f>
        <v>3.143911582787716</v>
      </c>
      <c r="R136" s="18">
        <f>+'Ark1'!Z269</f>
        <v>-27.376716359563808</v>
      </c>
      <c r="S136" s="21">
        <f t="shared" si="107"/>
        <v>13.857142857142858</v>
      </c>
      <c r="T136" s="66">
        <f t="shared" si="106"/>
        <v>16.525719999999996</v>
      </c>
      <c r="U136" s="13">
        <f>+'Ark1'!T269</f>
        <v>15.824742268041238</v>
      </c>
      <c r="V136" s="123">
        <f>+'Ark1'!V269</f>
        <v>92.290491561582016</v>
      </c>
      <c r="W136" s="31"/>
      <c r="AJ136"/>
      <c r="AK136"/>
      <c r="AL136"/>
      <c r="AU136"/>
      <c r="AX136"/>
      <c r="AY136"/>
    </row>
    <row r="137" spans="1:51" x14ac:dyDescent="0.5">
      <c r="A137" s="31"/>
      <c r="B137" s="3">
        <f>+'Ark1'!C270</f>
        <v>2020</v>
      </c>
      <c r="C137" s="3">
        <f>+'Ark1'!E270</f>
        <v>22</v>
      </c>
      <c r="D137" s="3">
        <f>+'Ark1'!Q270</f>
        <v>25</v>
      </c>
      <c r="E137" s="18"/>
      <c r="F137" s="18">
        <f>+'Ark1'!R270</f>
        <v>528</v>
      </c>
      <c r="G137" s="18"/>
      <c r="H137" s="66">
        <f>+'Ark1'!AA270</f>
        <v>2.5289778714436246</v>
      </c>
      <c r="I137" s="66"/>
      <c r="J137" s="18">
        <f>+'Ark1'!S270</f>
        <v>528</v>
      </c>
      <c r="K137" s="93"/>
      <c r="L137" s="13">
        <f>+'Ark1'!U270</f>
        <v>61.615530303030297</v>
      </c>
      <c r="M137" s="13"/>
      <c r="N137" s="123">
        <f>+'Ark1'!W270</f>
        <v>82.758693181818231</v>
      </c>
      <c r="O137" s="123"/>
      <c r="P137" s="13">
        <f>+'Ark1'!X270</f>
        <v>9.3754937646028669</v>
      </c>
      <c r="Q137" s="13">
        <f>+'Ark1'!Y270</f>
        <v>2.4805885220544672</v>
      </c>
      <c r="R137" s="18">
        <f>+'Ark1'!Z270</f>
        <v>-37.129875369477475</v>
      </c>
      <c r="S137" s="21">
        <f t="shared" si="107"/>
        <v>21.12</v>
      </c>
      <c r="T137" s="66">
        <f t="shared" si="106"/>
        <v>43.696590000000029</v>
      </c>
      <c r="U137" s="13">
        <f>+'Ark1'!T270</f>
        <v>16.431818181818183</v>
      </c>
      <c r="V137" s="123">
        <f>+'Ark1'!V270</f>
        <v>89.662722840539757</v>
      </c>
      <c r="W137" s="31"/>
      <c r="AJ137"/>
      <c r="AK137"/>
      <c r="AL137"/>
      <c r="AU137"/>
      <c r="AX137"/>
      <c r="AY137"/>
    </row>
    <row r="138" spans="1:51" x14ac:dyDescent="0.5">
      <c r="A138" s="31"/>
      <c r="B138" s="3">
        <f>+'Ark1'!C271</f>
        <v>2020</v>
      </c>
      <c r="C138" s="3">
        <f>+'Ark1'!E271</f>
        <v>23</v>
      </c>
      <c r="D138" s="3">
        <f>+'Ark1'!Q271</f>
        <v>21</v>
      </c>
      <c r="E138" s="18"/>
      <c r="F138" s="18">
        <f>+'Ark1'!R271</f>
        <v>365</v>
      </c>
      <c r="G138" s="18"/>
      <c r="H138" s="66">
        <f>+'Ark1'!AA271</f>
        <v>1.7482517482517479</v>
      </c>
      <c r="I138" s="66"/>
      <c r="J138" s="18">
        <f>+'Ark1'!S271</f>
        <v>365</v>
      </c>
      <c r="K138" s="93"/>
      <c r="L138" s="13">
        <f>+'Ark1'!U271</f>
        <v>61.512328767123307</v>
      </c>
      <c r="M138" s="13"/>
      <c r="N138" s="123">
        <f>+'Ark1'!W271</f>
        <v>77.980301369863028</v>
      </c>
      <c r="O138" s="123"/>
      <c r="P138" s="13">
        <f>+'Ark1'!X271</f>
        <v>10.60434202448161</v>
      </c>
      <c r="Q138" s="13">
        <f>+'Ark1'!Y271</f>
        <v>4.1018520776906069</v>
      </c>
      <c r="R138" s="18">
        <f>+'Ark1'!Z271</f>
        <v>-6.8755820641467364</v>
      </c>
      <c r="S138" s="21">
        <f t="shared" si="107"/>
        <v>17.38095238095238</v>
      </c>
      <c r="T138" s="66">
        <f t="shared" si="106"/>
        <v>28.462810000000005</v>
      </c>
      <c r="U138" s="13">
        <f>+'Ark1'!T271</f>
        <v>16.378082191780827</v>
      </c>
      <c r="V138" s="123">
        <f>+'Ark1'!V271</f>
        <v>84.485700292375981</v>
      </c>
      <c r="W138" s="31"/>
      <c r="AJ138"/>
      <c r="AK138"/>
      <c r="AL138"/>
      <c r="AU138"/>
      <c r="AX138"/>
      <c r="AY138"/>
    </row>
    <row r="139" spans="1:51" x14ac:dyDescent="0.5">
      <c r="A139" s="31"/>
      <c r="B139" s="3">
        <f>+'Ark1'!C272</f>
        <v>2020</v>
      </c>
      <c r="C139" s="3">
        <f>+'Ark1'!E272</f>
        <v>24</v>
      </c>
      <c r="D139" s="3">
        <f>+'Ark1'!Q272</f>
        <v>20</v>
      </c>
      <c r="E139" s="18"/>
      <c r="F139" s="18">
        <f>+'Ark1'!R272</f>
        <v>602</v>
      </c>
      <c r="G139" s="18"/>
      <c r="H139" s="66">
        <f>+'Ark1'!AA272</f>
        <v>2.8834179519111029</v>
      </c>
      <c r="I139" s="66"/>
      <c r="J139" s="18">
        <f>+'Ark1'!S272</f>
        <v>602</v>
      </c>
      <c r="K139" s="93"/>
      <c r="L139" s="13">
        <f>+'Ark1'!U272</f>
        <v>61.453488372093005</v>
      </c>
      <c r="M139" s="13"/>
      <c r="N139" s="123">
        <f>+'Ark1'!W272</f>
        <v>80.64157807308969</v>
      </c>
      <c r="O139" s="123"/>
      <c r="P139" s="13">
        <f>+'Ark1'!X272</f>
        <v>10.82105287776761</v>
      </c>
      <c r="Q139" s="13">
        <f>+'Ark1'!Y272</f>
        <v>2.5008960767575719</v>
      </c>
      <c r="R139" s="18">
        <f>+'Ark1'!Z272</f>
        <v>-32.646617401737302</v>
      </c>
      <c r="S139" s="21">
        <f t="shared" si="107"/>
        <v>30.1</v>
      </c>
      <c r="T139" s="66">
        <f t="shared" si="106"/>
        <v>48.546229999999994</v>
      </c>
      <c r="U139" s="13">
        <f>+'Ark1'!T272</f>
        <v>16.397009966777404</v>
      </c>
      <c r="V139" s="123">
        <f>+'Ark1'!V272</f>
        <v>87.368990328374508</v>
      </c>
      <c r="W139" s="31"/>
      <c r="AJ139"/>
      <c r="AK139"/>
      <c r="AL139"/>
      <c r="AU139"/>
      <c r="AX139"/>
      <c r="AY139"/>
    </row>
    <row r="140" spans="1:51" x14ac:dyDescent="0.5">
      <c r="A140" s="31"/>
      <c r="B140" s="3">
        <f>+'Ark1'!C273</f>
        <v>2020</v>
      </c>
      <c r="C140" s="3">
        <f>+'Ark1'!E273</f>
        <v>25</v>
      </c>
      <c r="D140" s="3">
        <f>+'Ark1'!Q273</f>
        <v>25</v>
      </c>
      <c r="E140" s="18"/>
      <c r="F140" s="18">
        <f>+'Ark1'!R273</f>
        <v>452</v>
      </c>
      <c r="G140" s="18"/>
      <c r="H140" s="66">
        <f>+'Ark1'!AA273</f>
        <v>2.164958329341891</v>
      </c>
      <c r="I140" s="66"/>
      <c r="J140" s="18">
        <f>+'Ark1'!S273</f>
        <v>452</v>
      </c>
      <c r="K140" s="93"/>
      <c r="L140" s="13">
        <f>+'Ark1'!U273</f>
        <v>61.652654867256643</v>
      </c>
      <c r="M140" s="13"/>
      <c r="N140" s="123">
        <f>+'Ark1'!W273</f>
        <v>82.001216814159278</v>
      </c>
      <c r="O140" s="123"/>
      <c r="P140" s="13">
        <f>+'Ark1'!X273</f>
        <v>11.416439205761137</v>
      </c>
      <c r="Q140" s="13">
        <f>+'Ark1'!Y273</f>
        <v>2.6626168237112542</v>
      </c>
      <c r="R140" s="18">
        <f>+'Ark1'!Z273</f>
        <v>-41.144363635560943</v>
      </c>
      <c r="S140" s="21">
        <f t="shared" si="107"/>
        <v>18.079999999999998</v>
      </c>
      <c r="T140" s="66">
        <f t="shared" ref="T140:T204" si="108">+(F140*N140)/1000</f>
        <v>37.064549999999997</v>
      </c>
      <c r="U140" s="13">
        <f>+'Ark1'!T273</f>
        <v>16.449115044247787</v>
      </c>
      <c r="V140" s="123">
        <f>+'Ark1'!V273</f>
        <v>88.842055053260353</v>
      </c>
      <c r="W140" s="31"/>
      <c r="AJ140"/>
      <c r="AK140"/>
      <c r="AL140"/>
      <c r="AU140"/>
      <c r="AX140"/>
      <c r="AY140"/>
    </row>
    <row r="141" spans="1:51" x14ac:dyDescent="0.5">
      <c r="A141" s="31"/>
      <c r="B141" s="3">
        <f>+'Ark1'!C274</f>
        <v>2020</v>
      </c>
      <c r="C141" s="3">
        <f>+'Ark1'!E274</f>
        <v>26</v>
      </c>
      <c r="D141" s="3">
        <f>+'Ark1'!Q274</f>
        <v>23</v>
      </c>
      <c r="E141" s="18"/>
      <c r="F141" s="18">
        <f>+'Ark1'!R274</f>
        <v>352</v>
      </c>
      <c r="G141" s="18"/>
      <c r="H141" s="66">
        <f>+'Ark1'!AA274</f>
        <v>1.6859852476290837</v>
      </c>
      <c r="I141" s="66"/>
      <c r="J141" s="18">
        <f>+'Ark1'!S274</f>
        <v>352</v>
      </c>
      <c r="K141" s="93"/>
      <c r="L141" s="13">
        <f>+'Ark1'!U274</f>
        <v>61.943181818181827</v>
      </c>
      <c r="M141" s="13"/>
      <c r="N141" s="123">
        <f>+'Ark1'!W274</f>
        <v>84.815142045454522</v>
      </c>
      <c r="O141" s="123"/>
      <c r="P141" s="13">
        <f>+'Ark1'!X274</f>
        <v>11.099086801207404</v>
      </c>
      <c r="Q141" s="13">
        <f>+'Ark1'!Y274</f>
        <v>2.2781469470594722</v>
      </c>
      <c r="R141" s="18">
        <f>+'Ark1'!Z274</f>
        <v>-38.379404106480195</v>
      </c>
      <c r="S141" s="21">
        <f t="shared" si="107"/>
        <v>15.304347826086957</v>
      </c>
      <c r="T141" s="66">
        <f t="shared" si="108"/>
        <v>29.854929999999992</v>
      </c>
      <c r="U141" s="13">
        <f>+'Ark1'!T274</f>
        <v>16.565340909090914</v>
      </c>
      <c r="V141" s="123">
        <f>+'Ark1'!V274</f>
        <v>91.890728109918271</v>
      </c>
      <c r="W141" s="31"/>
      <c r="AJ141"/>
      <c r="AK141"/>
      <c r="AL141"/>
      <c r="AU141"/>
      <c r="AX141"/>
      <c r="AY141"/>
    </row>
    <row r="142" spans="1:51" x14ac:dyDescent="0.5">
      <c r="A142" s="31"/>
      <c r="B142" s="3">
        <f>+'Ark1'!C275</f>
        <v>2020</v>
      </c>
      <c r="C142" s="3">
        <f>+'Ark1'!E275</f>
        <v>27</v>
      </c>
      <c r="D142" s="3">
        <f>+'Ark1'!Q275</f>
        <v>19</v>
      </c>
      <c r="E142" s="18"/>
      <c r="F142" s="18">
        <f>+'Ark1'!R275</f>
        <v>388</v>
      </c>
      <c r="G142" s="18"/>
      <c r="H142" s="66">
        <f>+'Ark1'!AA275</f>
        <v>1.8584155570456935</v>
      </c>
      <c r="I142" s="66"/>
      <c r="J142" s="18">
        <f>+'Ark1'!S275</f>
        <v>388</v>
      </c>
      <c r="K142" s="93"/>
      <c r="L142" s="13">
        <f>+'Ark1'!U275</f>
        <v>61.47938144329899</v>
      </c>
      <c r="M142" s="13"/>
      <c r="N142" s="123">
        <f>+'Ark1'!W275</f>
        <v>78.899690721649506</v>
      </c>
      <c r="O142" s="123"/>
      <c r="P142" s="13">
        <f>+'Ark1'!X275</f>
        <v>8.7178387092223506</v>
      </c>
      <c r="Q142" s="13">
        <f>+'Ark1'!Y275</f>
        <v>2.2697217298139289</v>
      </c>
      <c r="R142" s="18">
        <f>+'Ark1'!Z275</f>
        <v>-39.157258693768874</v>
      </c>
      <c r="S142" s="21">
        <f t="shared" si="107"/>
        <v>20.421052631578949</v>
      </c>
      <c r="T142" s="66">
        <f t="shared" si="108"/>
        <v>30.613080000000011</v>
      </c>
      <c r="U142" s="13">
        <f>+'Ark1'!T275</f>
        <v>16.427835051546388</v>
      </c>
      <c r="V142" s="123">
        <f>+'Ark1'!V275</f>
        <v>85.481788430822803</v>
      </c>
      <c r="W142" s="31"/>
      <c r="AJ142"/>
      <c r="AK142"/>
      <c r="AL142"/>
      <c r="AU142"/>
      <c r="AX142"/>
      <c r="AY142"/>
    </row>
    <row r="143" spans="1:51" x14ac:dyDescent="0.5">
      <c r="A143" s="31"/>
      <c r="B143" s="3">
        <f>+'Ark1'!C276</f>
        <v>2020</v>
      </c>
      <c r="C143" s="3">
        <f>+'Ark1'!E276</f>
        <v>28</v>
      </c>
      <c r="D143" s="3">
        <f>+'Ark1'!Q276</f>
        <v>19</v>
      </c>
      <c r="E143" s="18"/>
      <c r="F143" s="18">
        <f>+'Ark1'!R276</f>
        <v>281</v>
      </c>
      <c r="G143" s="18"/>
      <c r="H143" s="66">
        <f>+'Ark1'!AA276</f>
        <v>1.3459143596129899</v>
      </c>
      <c r="I143" s="66"/>
      <c r="J143" s="18">
        <f>+'Ark1'!S276</f>
        <v>281</v>
      </c>
      <c r="K143" s="93"/>
      <c r="L143" s="13">
        <f>+'Ark1'!U276</f>
        <v>61.761565836298942</v>
      </c>
      <c r="M143" s="13"/>
      <c r="N143" s="123">
        <f>+'Ark1'!W276</f>
        <v>80.991138790035606</v>
      </c>
      <c r="O143" s="123"/>
      <c r="P143" s="13">
        <f>+'Ark1'!X276</f>
        <v>8.9715238384735851</v>
      </c>
      <c r="Q143" s="13">
        <f>+'Ark1'!Y276</f>
        <v>2.3219706557346358</v>
      </c>
      <c r="R143" s="18">
        <f>+'Ark1'!Z276</f>
        <v>-21.246171385233193</v>
      </c>
      <c r="S143" s="21">
        <f t="shared" si="107"/>
        <v>14.789473684210526</v>
      </c>
      <c r="T143" s="66">
        <f t="shared" si="108"/>
        <v>22.758510000000005</v>
      </c>
      <c r="U143" s="13">
        <f>+'Ark1'!T276</f>
        <v>16.44483985765125</v>
      </c>
      <c r="V143" s="123">
        <f>+'Ark1'!V276</f>
        <v>87.747712665260693</v>
      </c>
      <c r="W143" s="31"/>
      <c r="AJ143"/>
      <c r="AK143"/>
      <c r="AL143"/>
      <c r="AU143"/>
      <c r="AX143"/>
      <c r="AY143"/>
    </row>
    <row r="144" spans="1:51" x14ac:dyDescent="0.5">
      <c r="A144" s="31"/>
      <c r="B144" s="3">
        <f>+'Ark1'!C277</f>
        <v>2020</v>
      </c>
      <c r="C144" s="3">
        <f>+'Ark1'!E277</f>
        <v>29</v>
      </c>
      <c r="D144" s="3">
        <f>+'Ark1'!Q277</f>
        <v>11</v>
      </c>
      <c r="E144" s="18"/>
      <c r="F144" s="18">
        <f>+'Ark1'!R277</f>
        <v>289</v>
      </c>
      <c r="G144" s="18"/>
      <c r="H144" s="66">
        <f>+'Ark1'!AA277</f>
        <v>1.3842322061500147</v>
      </c>
      <c r="I144" s="66"/>
      <c r="J144" s="18">
        <f>+'Ark1'!S277</f>
        <v>289</v>
      </c>
      <c r="K144" s="93"/>
      <c r="L144" s="13">
        <f>+'Ark1'!U277</f>
        <v>61.415224913494797</v>
      </c>
      <c r="M144" s="13"/>
      <c r="N144" s="123">
        <f>+'Ark1'!W277</f>
        <v>80.034290657439499</v>
      </c>
      <c r="O144" s="123"/>
      <c r="P144" s="13">
        <f>+'Ark1'!X277</f>
        <v>8.1077456834660104</v>
      </c>
      <c r="Q144" s="13">
        <f>+'Ark1'!Y277</f>
        <v>2.317507468460291</v>
      </c>
      <c r="R144" s="18">
        <f>+'Ark1'!Z277</f>
        <v>-3.9525847879366882</v>
      </c>
      <c r="S144" s="21">
        <f t="shared" si="107"/>
        <v>26.272727272727273</v>
      </c>
      <c r="T144" s="66">
        <f t="shared" si="108"/>
        <v>23.129910000000013</v>
      </c>
      <c r="U144" s="13">
        <f>+'Ark1'!T277</f>
        <v>16.408304498269892</v>
      </c>
      <c r="V144" s="123">
        <f>+'Ark1'!V277</f>
        <v>86.711040798959331</v>
      </c>
      <c r="W144" s="31"/>
      <c r="AJ144"/>
      <c r="AK144"/>
      <c r="AL144"/>
      <c r="AU144"/>
      <c r="AX144"/>
      <c r="AY144"/>
    </row>
    <row r="145" spans="1:51" x14ac:dyDescent="0.5">
      <c r="A145" s="31"/>
      <c r="B145" s="3">
        <f>+'Ark1'!C278</f>
        <v>2020</v>
      </c>
      <c r="C145" s="3">
        <f>+'Ark1'!E278</f>
        <v>30</v>
      </c>
      <c r="D145" s="3">
        <f>+'Ark1'!Q278</f>
        <v>25</v>
      </c>
      <c r="E145" s="18"/>
      <c r="F145" s="18">
        <f>+'Ark1'!R278</f>
        <v>516</v>
      </c>
      <c r="G145" s="18"/>
      <c r="H145" s="66">
        <f>+'Ark1'!AA278</f>
        <v>2.4715011016380881</v>
      </c>
      <c r="I145" s="66"/>
      <c r="J145" s="18">
        <f>+'Ark1'!S278</f>
        <v>516</v>
      </c>
      <c r="K145" s="93"/>
      <c r="L145" s="13">
        <f>+'Ark1'!U278</f>
        <v>60.629844961240302</v>
      </c>
      <c r="M145" s="13"/>
      <c r="N145" s="123">
        <f>+'Ark1'!W278</f>
        <v>84.685600775193748</v>
      </c>
      <c r="O145" s="123"/>
      <c r="P145" s="13">
        <f>+'Ark1'!X278</f>
        <v>9.3901388686436889</v>
      </c>
      <c r="Q145" s="13">
        <f>+'Ark1'!Y278</f>
        <v>2.7387190703877806</v>
      </c>
      <c r="R145" s="18">
        <f>+'Ark1'!Z278</f>
        <v>-24.982391740499764</v>
      </c>
      <c r="S145" s="21">
        <f t="shared" si="107"/>
        <v>20.64</v>
      </c>
      <c r="T145" s="66">
        <f t="shared" si="108"/>
        <v>43.697769999999977</v>
      </c>
      <c r="U145" s="13">
        <f>+'Ark1'!T278</f>
        <v>16.023255813953487</v>
      </c>
      <c r="V145" s="123">
        <f>+'Ark1'!V278</f>
        <v>91.750380038129819</v>
      </c>
      <c r="W145" s="31"/>
      <c r="AJ145"/>
      <c r="AK145"/>
      <c r="AL145"/>
      <c r="AU145"/>
      <c r="AX145"/>
      <c r="AY145"/>
    </row>
    <row r="146" spans="1:51" x14ac:dyDescent="0.5">
      <c r="A146" s="31"/>
      <c r="B146" s="3">
        <f>+'Ark1'!C279</f>
        <v>2020</v>
      </c>
      <c r="C146" s="3">
        <f>+'Ark1'!E279</f>
        <v>31</v>
      </c>
      <c r="D146" s="3">
        <f>+'Ark1'!Q279</f>
        <v>19</v>
      </c>
      <c r="E146" s="18"/>
      <c r="F146" s="18">
        <f>+'Ark1'!R279</f>
        <v>609</v>
      </c>
      <c r="G146" s="18"/>
      <c r="H146" s="66">
        <f>+'Ark1'!AA279</f>
        <v>2.9169460676309997</v>
      </c>
      <c r="I146" s="66"/>
      <c r="J146" s="18">
        <f>+'Ark1'!S279</f>
        <v>609</v>
      </c>
      <c r="K146" s="93"/>
      <c r="L146" s="13">
        <f>+'Ark1'!U279</f>
        <v>61.389162561576363</v>
      </c>
      <c r="M146" s="13"/>
      <c r="N146" s="123">
        <f>+'Ark1'!W279</f>
        <v>81.180426929392496</v>
      </c>
      <c r="O146" s="123"/>
      <c r="P146" s="13">
        <f>+'Ark1'!X279</f>
        <v>14.232359604656004</v>
      </c>
      <c r="Q146" s="13">
        <f>+'Ark1'!Y279</f>
        <v>4.32367911678657</v>
      </c>
      <c r="R146" s="18">
        <f>+'Ark1'!Z279</f>
        <v>-5.8952117029842004</v>
      </c>
      <c r="S146" s="21">
        <f t="shared" si="107"/>
        <v>32.05263157894737</v>
      </c>
      <c r="T146" s="66">
        <f t="shared" si="108"/>
        <v>49.438880000000026</v>
      </c>
      <c r="U146" s="13">
        <f>+'Ark1'!T279</f>
        <v>16.348111658456485</v>
      </c>
      <c r="V146" s="123">
        <f>+'Ark1'!V279</f>
        <v>87.952791906167263</v>
      </c>
      <c r="W146" s="31"/>
      <c r="AJ146"/>
      <c r="AK146"/>
      <c r="AL146"/>
      <c r="AU146"/>
      <c r="AX146"/>
      <c r="AY146"/>
    </row>
    <row r="147" spans="1:51" x14ac:dyDescent="0.5">
      <c r="A147" s="31"/>
      <c r="B147" s="3">
        <f>+'Ark1'!C280</f>
        <v>2020</v>
      </c>
      <c r="C147" s="3">
        <f>+'Ark1'!E280</f>
        <v>32</v>
      </c>
      <c r="D147" s="3">
        <f>+'Ark1'!Q280</f>
        <v>18</v>
      </c>
      <c r="E147" s="18"/>
      <c r="F147" s="18">
        <f>+'Ark1'!R280</f>
        <v>400</v>
      </c>
      <c r="G147" s="18"/>
      <c r="H147" s="66">
        <f>+'Ark1'!AA280</f>
        <v>1.9158923268512311</v>
      </c>
      <c r="I147" s="66"/>
      <c r="J147" s="18">
        <f>+'Ark1'!S280</f>
        <v>400</v>
      </c>
      <c r="K147" s="93"/>
      <c r="L147" s="13">
        <f>+'Ark1'!U280</f>
        <v>61.409999999999982</v>
      </c>
      <c r="M147" s="13"/>
      <c r="N147" s="123">
        <f>+'Ark1'!W280</f>
        <v>85.657025000000019</v>
      </c>
      <c r="O147" s="123"/>
      <c r="P147" s="13">
        <f>+'Ark1'!X280</f>
        <v>9.7589990213838878</v>
      </c>
      <c r="Q147" s="13">
        <f>+'Ark1'!Y280</f>
        <v>2.2049716551467515</v>
      </c>
      <c r="R147" s="18">
        <f>+'Ark1'!Z280</f>
        <v>-22.906788795723156</v>
      </c>
      <c r="S147" s="21">
        <f t="shared" si="107"/>
        <v>22.222222222222221</v>
      </c>
      <c r="T147" s="66">
        <f t="shared" si="108"/>
        <v>34.262810000000002</v>
      </c>
      <c r="U147" s="13">
        <f>+'Ark1'!T280</f>
        <v>16.467500000000001</v>
      </c>
      <c r="V147" s="123">
        <f>+'Ark1'!V280</f>
        <v>92.80284398699888</v>
      </c>
      <c r="W147" s="31"/>
      <c r="AJ147"/>
      <c r="AK147"/>
      <c r="AL147"/>
      <c r="AU147"/>
      <c r="AX147"/>
      <c r="AY147"/>
    </row>
    <row r="148" spans="1:51" x14ac:dyDescent="0.5">
      <c r="A148" s="31"/>
      <c r="B148" s="3">
        <f>+'Ark1'!C281</f>
        <v>2020</v>
      </c>
      <c r="C148" s="3">
        <f>+'Ark1'!E281</f>
        <v>33</v>
      </c>
      <c r="D148" s="3">
        <f>+'Ark1'!Q281</f>
        <v>20</v>
      </c>
      <c r="E148" s="18"/>
      <c r="F148" s="18">
        <f>+'Ark1'!R281</f>
        <v>346</v>
      </c>
      <c r="G148" s="18"/>
      <c r="H148" s="66">
        <f>+'Ark1'!AA281</f>
        <v>1.6572468627263148</v>
      </c>
      <c r="I148" s="66"/>
      <c r="J148" s="18">
        <f>+'Ark1'!S281</f>
        <v>346</v>
      </c>
      <c r="K148" s="93"/>
      <c r="L148" s="13">
        <f>+'Ark1'!U281</f>
        <v>61.81791907514453</v>
      </c>
      <c r="M148" s="13"/>
      <c r="N148" s="123">
        <f>+'Ark1'!W281</f>
        <v>82.810289017341091</v>
      </c>
      <c r="O148" s="123"/>
      <c r="P148" s="13">
        <f>+'Ark1'!X281</f>
        <v>11.027015010059085</v>
      </c>
      <c r="Q148" s="13">
        <f>+'Ark1'!Y281</f>
        <v>4.2082800647387879</v>
      </c>
      <c r="R148" s="18">
        <f>+'Ark1'!Z281</f>
        <v>2.1320824114288204</v>
      </c>
      <c r="S148" s="21">
        <f t="shared" si="107"/>
        <v>17.3</v>
      </c>
      <c r="T148" s="66">
        <f t="shared" si="108"/>
        <v>28.652360000000019</v>
      </c>
      <c r="U148" s="13">
        <f>+'Ark1'!T281</f>
        <v>16.465317919075144</v>
      </c>
      <c r="V148" s="123">
        <f>+'Ark1'!V281</f>
        <v>89.718622987368448</v>
      </c>
      <c r="W148" s="31"/>
      <c r="AJ148"/>
      <c r="AK148"/>
      <c r="AL148"/>
      <c r="AU148"/>
      <c r="AX148"/>
      <c r="AY148"/>
    </row>
    <row r="149" spans="1:51" x14ac:dyDescent="0.5">
      <c r="A149" s="31"/>
      <c r="B149" s="3">
        <f>+'Ark1'!C282</f>
        <v>2020</v>
      </c>
      <c r="C149" s="3">
        <f>+'Ark1'!E282</f>
        <v>34</v>
      </c>
      <c r="D149" s="3">
        <f>+'Ark1'!Q282</f>
        <v>23</v>
      </c>
      <c r="E149" s="18"/>
      <c r="F149" s="18">
        <f>+'Ark1'!R282</f>
        <v>368</v>
      </c>
      <c r="G149" s="18"/>
      <c r="H149" s="66">
        <f>+'Ark1'!AA282</f>
        <v>1.7626209407031324</v>
      </c>
      <c r="I149" s="66"/>
      <c r="J149" s="18">
        <f>+'Ark1'!S282</f>
        <v>368</v>
      </c>
      <c r="K149" s="93"/>
      <c r="L149" s="13">
        <f>+'Ark1'!U282</f>
        <v>61.845108695652179</v>
      </c>
      <c r="M149" s="13"/>
      <c r="N149" s="123">
        <f>+'Ark1'!W282</f>
        <v>84.757744565217408</v>
      </c>
      <c r="O149" s="123"/>
      <c r="P149" s="13">
        <f>+'Ark1'!X282</f>
        <v>7.876365000400698</v>
      </c>
      <c r="Q149" s="13">
        <f>+'Ark1'!Y282</f>
        <v>2.1770612394601137</v>
      </c>
      <c r="R149" s="18">
        <f>+'Ark1'!Z282</f>
        <v>-26.899368838542184</v>
      </c>
      <c r="S149" s="21">
        <f t="shared" si="107"/>
        <v>16</v>
      </c>
      <c r="T149" s="66">
        <f t="shared" si="108"/>
        <v>31.190850000000005</v>
      </c>
      <c r="U149" s="13">
        <f>+'Ark1'!T282</f>
        <v>16.608695652173914</v>
      </c>
      <c r="V149" s="123">
        <f>+'Ark1'!V282</f>
        <v>91.82854232417921</v>
      </c>
      <c r="W149" s="31"/>
      <c r="AJ149"/>
      <c r="AK149"/>
      <c r="AL149"/>
      <c r="AU149"/>
      <c r="AX149"/>
      <c r="AY149"/>
    </row>
    <row r="150" spans="1:51" x14ac:dyDescent="0.5">
      <c r="A150" s="31"/>
      <c r="B150" s="3">
        <f>+'Ark1'!C283</f>
        <v>2020</v>
      </c>
      <c r="C150" s="3">
        <f>+'Ark1'!E283</f>
        <v>35</v>
      </c>
      <c r="D150" s="3">
        <f>+'Ark1'!Q283</f>
        <v>16</v>
      </c>
      <c r="E150" s="18"/>
      <c r="F150" s="18">
        <f>+'Ark1'!R283</f>
        <v>217</v>
      </c>
      <c r="G150" s="18"/>
      <c r="H150" s="66">
        <f>+'Ark1'!AA283</f>
        <v>1.0393715873167932</v>
      </c>
      <c r="I150" s="66"/>
      <c r="J150" s="18">
        <f>+'Ark1'!S283</f>
        <v>217</v>
      </c>
      <c r="K150" s="93"/>
      <c r="L150" s="13">
        <f>+'Ark1'!U283</f>
        <v>62.221198156682007</v>
      </c>
      <c r="M150" s="13"/>
      <c r="N150" s="123">
        <f>+'Ark1'!W283</f>
        <v>84.456728110599059</v>
      </c>
      <c r="O150" s="123"/>
      <c r="P150" s="13">
        <f>+'Ark1'!X283</f>
        <v>9.4864417382042809</v>
      </c>
      <c r="Q150" s="13">
        <f>+'Ark1'!Y283</f>
        <v>2.3114446661350838</v>
      </c>
      <c r="R150" s="18">
        <f>+'Ark1'!Z283</f>
        <v>-33.530929179027048</v>
      </c>
      <c r="S150" s="21">
        <f t="shared" si="107"/>
        <v>13.5625</v>
      </c>
      <c r="T150" s="66">
        <f t="shared" si="108"/>
        <v>18.327109999999998</v>
      </c>
      <c r="U150" s="13">
        <f>+'Ark1'!T283</f>
        <v>16.626728110599075</v>
      </c>
      <c r="V150" s="123">
        <f>+'Ark1'!V283</f>
        <v>91.502413987647969</v>
      </c>
      <c r="W150" s="31"/>
      <c r="AJ150"/>
      <c r="AK150"/>
      <c r="AL150"/>
      <c r="AU150"/>
      <c r="AX150"/>
      <c r="AY150"/>
    </row>
    <row r="151" spans="1:51" x14ac:dyDescent="0.5">
      <c r="A151" s="31"/>
      <c r="B151" s="3">
        <f>+'Ark1'!C284</f>
        <v>2020</v>
      </c>
      <c r="C151" s="3">
        <f>+'Ark1'!E284</f>
        <v>36</v>
      </c>
      <c r="D151" s="3">
        <f>+'Ark1'!Q284</f>
        <v>23</v>
      </c>
      <c r="E151" s="18"/>
      <c r="F151" s="18">
        <f>+'Ark1'!R284</f>
        <v>401</v>
      </c>
      <c r="G151" s="18"/>
      <c r="H151" s="66">
        <f>+'Ark1'!AA284</f>
        <v>1.9206820576683592</v>
      </c>
      <c r="I151" s="66"/>
      <c r="J151" s="18">
        <f>+'Ark1'!S284</f>
        <v>401</v>
      </c>
      <c r="K151" s="93"/>
      <c r="L151" s="13">
        <f>+'Ark1'!U284</f>
        <v>61.261845386533679</v>
      </c>
      <c r="M151" s="13"/>
      <c r="N151" s="123">
        <f>+'Ark1'!W284</f>
        <v>80.974089775561026</v>
      </c>
      <c r="O151" s="123"/>
      <c r="P151" s="13">
        <f>+'Ark1'!X284</f>
        <v>9.5306714603806562</v>
      </c>
      <c r="Q151" s="13">
        <f>+'Ark1'!Y284</f>
        <v>2.774800316067759</v>
      </c>
      <c r="R151" s="18">
        <f>+'Ark1'!Z284</f>
        <v>-22.629048317759153</v>
      </c>
      <c r="S151" s="21">
        <f t="shared" si="107"/>
        <v>17.434782608695652</v>
      </c>
      <c r="T151" s="66">
        <f t="shared" si="108"/>
        <v>32.470609999999972</v>
      </c>
      <c r="U151" s="13">
        <f>+'Ark1'!T284</f>
        <v>16.341645885286777</v>
      </c>
      <c r="V151" s="123">
        <f>+'Ark1'!V284</f>
        <v>87.729241360304542</v>
      </c>
      <c r="W151" s="31"/>
      <c r="AJ151"/>
      <c r="AK151"/>
      <c r="AL151"/>
      <c r="AU151"/>
      <c r="AX151"/>
      <c r="AY151"/>
    </row>
    <row r="152" spans="1:51" x14ac:dyDescent="0.5">
      <c r="A152" s="31"/>
      <c r="B152" s="3">
        <f>+'Ark1'!C285</f>
        <v>2020</v>
      </c>
      <c r="C152" s="3">
        <f>+'Ark1'!E285</f>
        <v>37</v>
      </c>
      <c r="D152" s="3">
        <f>+'Ark1'!Q285</f>
        <v>24</v>
      </c>
      <c r="E152" s="18"/>
      <c r="F152" s="18">
        <f>+'Ark1'!R285</f>
        <v>468</v>
      </c>
      <c r="G152" s="18"/>
      <c r="H152" s="66">
        <f>+'Ark1'!AA285</f>
        <v>2.2415940224159399</v>
      </c>
      <c r="I152" s="66"/>
      <c r="J152" s="18">
        <f>+'Ark1'!S285</f>
        <v>468</v>
      </c>
      <c r="K152" s="93"/>
      <c r="L152" s="13">
        <f>+'Ark1'!U285</f>
        <v>61.380341880341888</v>
      </c>
      <c r="M152" s="13"/>
      <c r="N152" s="123">
        <f>+'Ark1'!W285</f>
        <v>84.088205128205146</v>
      </c>
      <c r="O152" s="123"/>
      <c r="P152" s="13">
        <f>+'Ark1'!X285</f>
        <v>10.523718742922814</v>
      </c>
      <c r="Q152" s="13">
        <f>+'Ark1'!Y285</f>
        <v>3.6626724005686433</v>
      </c>
      <c r="R152" s="18">
        <f>+'Ark1'!Z285</f>
        <v>-1.1191872387707829</v>
      </c>
      <c r="S152" s="21">
        <f t="shared" si="107"/>
        <v>19.5</v>
      </c>
      <c r="T152" s="66">
        <f t="shared" si="108"/>
        <v>39.353280000000005</v>
      </c>
      <c r="U152" s="13">
        <f>+'Ark1'!T285</f>
        <v>16.418803418803421</v>
      </c>
      <c r="V152" s="123">
        <f>+'Ark1'!V285</f>
        <v>91.103147484512604</v>
      </c>
      <c r="W152" s="31"/>
      <c r="AJ152"/>
      <c r="AK152"/>
      <c r="AL152"/>
      <c r="AU152"/>
      <c r="AX152"/>
      <c r="AY152"/>
    </row>
    <row r="153" spans="1:51" x14ac:dyDescent="0.5">
      <c r="A153" s="31"/>
      <c r="B153" s="3">
        <f>+'Ark1'!C286</f>
        <v>2020</v>
      </c>
      <c r="C153" s="3">
        <f>+'Ark1'!E286</f>
        <v>38</v>
      </c>
      <c r="D153" s="3">
        <f>+'Ark1'!Q286</f>
        <v>19</v>
      </c>
      <c r="E153" s="18"/>
      <c r="F153" s="18">
        <f>+'Ark1'!R286</f>
        <v>368</v>
      </c>
      <c r="G153" s="18"/>
      <c r="H153" s="66">
        <f>+'Ark1'!AA286</f>
        <v>1.7626209407031324</v>
      </c>
      <c r="I153" s="66"/>
      <c r="J153" s="18">
        <f>+'Ark1'!S286</f>
        <v>368</v>
      </c>
      <c r="K153" s="93"/>
      <c r="L153" s="13">
        <f>+'Ark1'!U286</f>
        <v>61.326086956521742</v>
      </c>
      <c r="M153" s="13"/>
      <c r="N153" s="123">
        <f>+'Ark1'!W286</f>
        <v>82.811684782608765</v>
      </c>
      <c r="O153" s="123"/>
      <c r="P153" s="13">
        <f>+'Ark1'!X286</f>
        <v>10.475649605704588</v>
      </c>
      <c r="Q153" s="13">
        <f>+'Ark1'!Y286</f>
        <v>2.2280752838939621</v>
      </c>
      <c r="R153" s="18">
        <f>+'Ark1'!Z286</f>
        <v>-20.165656084054135</v>
      </c>
      <c r="S153" s="21">
        <f t="shared" si="107"/>
        <v>19.368421052631579</v>
      </c>
      <c r="T153" s="66">
        <f t="shared" si="108"/>
        <v>30.474700000000027</v>
      </c>
      <c r="U153" s="13">
        <f>+'Ark1'!T286</f>
        <v>16.380434782608699</v>
      </c>
      <c r="V153" s="123">
        <f>+'Ark1'!V286</f>
        <v>89.720135192425388</v>
      </c>
      <c r="W153" s="31"/>
      <c r="AJ153"/>
      <c r="AK153"/>
      <c r="AL153"/>
      <c r="AU153"/>
      <c r="AX153"/>
      <c r="AY153"/>
    </row>
    <row r="154" spans="1:51" x14ac:dyDescent="0.5">
      <c r="A154" s="31"/>
      <c r="B154" s="3">
        <f>+'Ark1'!C287</f>
        <v>2020</v>
      </c>
      <c r="C154" s="3">
        <f>+'Ark1'!E287</f>
        <v>39</v>
      </c>
      <c r="D154" s="3">
        <f>+'Ark1'!Q287</f>
        <v>16</v>
      </c>
      <c r="E154" s="18"/>
      <c r="F154" s="18">
        <f>+'Ark1'!R287</f>
        <v>253</v>
      </c>
      <c r="G154" s="18"/>
      <c r="H154" s="66">
        <f>+'Ark1'!AA287</f>
        <v>1.2118018967334032</v>
      </c>
      <c r="I154" s="66"/>
      <c r="J154" s="18">
        <f>+'Ark1'!S287</f>
        <v>253</v>
      </c>
      <c r="K154" s="93"/>
      <c r="L154" s="13">
        <f>+'Ark1'!U287</f>
        <v>61.399209486166001</v>
      </c>
      <c r="M154" s="13"/>
      <c r="N154" s="123">
        <f>+'Ark1'!W287</f>
        <v>79.456047430830068</v>
      </c>
      <c r="O154" s="123"/>
      <c r="P154" s="13">
        <f>+'Ark1'!X287</f>
        <v>11.962434423712237</v>
      </c>
      <c r="Q154" s="13">
        <f>+'Ark1'!Y287</f>
        <v>2.0705728923079589</v>
      </c>
      <c r="R154" s="18">
        <f>+'Ark1'!Z287</f>
        <v>-45.542554530325837</v>
      </c>
      <c r="S154" s="21">
        <f t="shared" si="107"/>
        <v>15.8125</v>
      </c>
      <c r="T154" s="66">
        <f t="shared" si="108"/>
        <v>20.102380000000007</v>
      </c>
      <c r="U154" s="13">
        <f>+'Ark1'!T287</f>
        <v>16.478260869565219</v>
      </c>
      <c r="V154" s="123">
        <f>+'Ark1'!V287</f>
        <v>86.084558429935015</v>
      </c>
      <c r="W154" s="31"/>
      <c r="AJ154"/>
      <c r="AK154"/>
      <c r="AL154"/>
      <c r="AU154"/>
      <c r="AX154"/>
      <c r="AY154"/>
    </row>
    <row r="155" spans="1:51" x14ac:dyDescent="0.5">
      <c r="A155" s="31"/>
      <c r="B155" s="3">
        <f>+'Ark1'!C288</f>
        <v>2020</v>
      </c>
      <c r="C155" s="3">
        <f>+'Ark1'!E288</f>
        <v>40</v>
      </c>
      <c r="D155" s="3">
        <f>+'Ark1'!Q288</f>
        <v>19</v>
      </c>
      <c r="E155" s="18"/>
      <c r="F155" s="18">
        <f>+'Ark1'!R288</f>
        <v>302</v>
      </c>
      <c r="G155" s="18"/>
      <c r="H155" s="66">
        <f>+'Ark1'!AA288</f>
        <v>1.4464987067726796</v>
      </c>
      <c r="I155" s="66"/>
      <c r="J155" s="18">
        <f>+'Ark1'!S288</f>
        <v>302</v>
      </c>
      <c r="K155" s="93"/>
      <c r="L155" s="13">
        <f>+'Ark1'!U288</f>
        <v>61.397350993377486</v>
      </c>
      <c r="M155" s="13"/>
      <c r="N155" s="123">
        <f>+'Ark1'!W288</f>
        <v>80.276887417218489</v>
      </c>
      <c r="O155" s="123"/>
      <c r="P155" s="13">
        <f>+'Ark1'!X288</f>
        <v>10.057224821318112</v>
      </c>
      <c r="Q155" s="13">
        <f>+'Ark1'!Y288</f>
        <v>2.4033075172559175</v>
      </c>
      <c r="R155" s="18">
        <f>+'Ark1'!Z288</f>
        <v>-12.204175008843359</v>
      </c>
      <c r="S155" s="21">
        <f t="shared" si="107"/>
        <v>15.894736842105264</v>
      </c>
      <c r="T155" s="66">
        <f t="shared" si="108"/>
        <v>24.243619999999986</v>
      </c>
      <c r="U155" s="13">
        <f>+'Ark1'!T288</f>
        <v>16.364238410596027</v>
      </c>
      <c r="V155" s="123">
        <f>+'Ark1'!V288</f>
        <v>86.973875858308304</v>
      </c>
      <c r="W155" s="31"/>
      <c r="AJ155"/>
      <c r="AK155"/>
      <c r="AL155"/>
      <c r="AU155"/>
      <c r="AX155"/>
      <c r="AY155"/>
    </row>
    <row r="156" spans="1:51" x14ac:dyDescent="0.5">
      <c r="A156" s="31"/>
      <c r="B156" s="3">
        <f>+'Ark1'!C289</f>
        <v>2020</v>
      </c>
      <c r="C156" s="3">
        <f>+'Ark1'!E289</f>
        <v>41</v>
      </c>
      <c r="D156" s="3">
        <f>+'Ark1'!Q289</f>
        <v>20</v>
      </c>
      <c r="E156" s="18"/>
      <c r="F156" s="18">
        <f>+'Ark1'!R289</f>
        <v>380</v>
      </c>
      <c r="G156" s="18"/>
      <c r="H156" s="66">
        <f>+'Ark1'!AA289</f>
        <v>1.8200977105086689</v>
      </c>
      <c r="I156" s="66"/>
      <c r="J156" s="18">
        <f>+'Ark1'!S289</f>
        <v>380</v>
      </c>
      <c r="K156" s="93"/>
      <c r="L156" s="13">
        <f>+'Ark1'!U289</f>
        <v>61.66052631578949</v>
      </c>
      <c r="M156" s="13"/>
      <c r="N156" s="123">
        <f>+'Ark1'!W289</f>
        <v>85.744947368421052</v>
      </c>
      <c r="O156" s="123"/>
      <c r="P156" s="13">
        <f>+'Ark1'!X289</f>
        <v>11.495335381081665</v>
      </c>
      <c r="Q156" s="13">
        <f>+'Ark1'!Y289</f>
        <v>2.1807820270047671</v>
      </c>
      <c r="R156" s="18">
        <f>+'Ark1'!Z289</f>
        <v>-37.206437878776256</v>
      </c>
      <c r="S156" s="21">
        <f t="shared" si="107"/>
        <v>19</v>
      </c>
      <c r="T156" s="66">
        <f t="shared" si="108"/>
        <v>32.583079999999995</v>
      </c>
      <c r="U156" s="13">
        <f>+'Ark1'!T289</f>
        <v>16.581578947368421</v>
      </c>
      <c r="V156" s="123">
        <f>+'Ark1'!V289</f>
        <v>92.898101157552574</v>
      </c>
      <c r="W156" s="31"/>
      <c r="AJ156"/>
      <c r="AK156"/>
      <c r="AL156"/>
      <c r="AU156"/>
      <c r="AX156"/>
      <c r="AY156"/>
    </row>
    <row r="157" spans="1:51" x14ac:dyDescent="0.5">
      <c r="A157" s="31"/>
      <c r="B157" s="3">
        <f>+'Ark1'!C290</f>
        <v>2020</v>
      </c>
      <c r="C157" s="3">
        <f>+'Ark1'!E290</f>
        <v>42</v>
      </c>
      <c r="D157" s="3">
        <f>+'Ark1'!Q290</f>
        <v>18</v>
      </c>
      <c r="E157" s="18"/>
      <c r="F157" s="18">
        <f>+'Ark1'!R290</f>
        <v>348</v>
      </c>
      <c r="G157" s="18"/>
      <c r="H157" s="66">
        <f>+'Ark1'!AA290</f>
        <v>1.6668263243605712</v>
      </c>
      <c r="I157" s="66"/>
      <c r="J157" s="18">
        <f>+'Ark1'!S290</f>
        <v>348</v>
      </c>
      <c r="K157" s="93"/>
      <c r="L157" s="13">
        <f>+'Ark1'!U290</f>
        <v>61.3735632183908</v>
      </c>
      <c r="M157" s="13"/>
      <c r="N157" s="123">
        <f>+'Ark1'!W290</f>
        <v>86.670143678160855</v>
      </c>
      <c r="O157" s="123"/>
      <c r="P157" s="13">
        <f>+'Ark1'!X290</f>
        <v>8.5174026538536616</v>
      </c>
      <c r="Q157" s="13">
        <f>+'Ark1'!Y290</f>
        <v>1.920426184148212</v>
      </c>
      <c r="R157" s="18">
        <f>+'Ark1'!Z290</f>
        <v>-29.587920153956745</v>
      </c>
      <c r="S157" s="21">
        <f t="shared" si="107"/>
        <v>19.333333333333332</v>
      </c>
      <c r="T157" s="66">
        <f t="shared" si="108"/>
        <v>30.161209999999976</v>
      </c>
      <c r="U157" s="13">
        <f>+'Ark1'!T290</f>
        <v>16.543103448275861</v>
      </c>
      <c r="V157" s="123">
        <f>+'Ark1'!V290</f>
        <v>93.900480691398627</v>
      </c>
      <c r="W157" s="31"/>
      <c r="AJ157"/>
      <c r="AK157"/>
      <c r="AL157"/>
      <c r="AU157"/>
      <c r="AX157"/>
      <c r="AY157"/>
    </row>
    <row r="158" spans="1:51" x14ac:dyDescent="0.5">
      <c r="A158" s="31"/>
      <c r="B158" s="3">
        <f>+'Ark1'!C291</f>
        <v>2020</v>
      </c>
      <c r="C158" s="3">
        <f>+'Ark1'!E291</f>
        <v>43</v>
      </c>
      <c r="D158" s="3">
        <f>+'Ark1'!Q291</f>
        <v>18</v>
      </c>
      <c r="E158" s="18"/>
      <c r="F158" s="18">
        <f>+'Ark1'!R291</f>
        <v>295</v>
      </c>
      <c r="G158" s="18"/>
      <c r="H158" s="66">
        <f>+'Ark1'!AA291</f>
        <v>1.412970591052783</v>
      </c>
      <c r="I158" s="66"/>
      <c r="J158" s="18">
        <f>+'Ark1'!S291</f>
        <v>295</v>
      </c>
      <c r="K158" s="93"/>
      <c r="L158" s="13">
        <f>+'Ark1'!U291</f>
        <v>60.6</v>
      </c>
      <c r="M158" s="13"/>
      <c r="N158" s="123">
        <f>+'Ark1'!W291</f>
        <v>86.229288135593251</v>
      </c>
      <c r="O158" s="123"/>
      <c r="P158" s="13">
        <f>+'Ark1'!X291</f>
        <v>7.9622132921821214</v>
      </c>
      <c r="Q158" s="13">
        <f>+'Ark1'!Y291</f>
        <v>2.4638401885220622</v>
      </c>
      <c r="R158" s="18">
        <f>+'Ark1'!Z291</f>
        <v>-23.337268703889858</v>
      </c>
      <c r="S158" s="21">
        <f t="shared" si="107"/>
        <v>16.388888888888889</v>
      </c>
      <c r="T158" s="66">
        <f t="shared" si="108"/>
        <v>25.437640000000009</v>
      </c>
      <c r="U158" s="13">
        <f>+'Ark1'!T291</f>
        <v>16.135593220338983</v>
      </c>
      <c r="V158" s="123">
        <f>+'Ark1'!V291</f>
        <v>93.422847384174702</v>
      </c>
      <c r="W158" s="31"/>
      <c r="AJ158"/>
      <c r="AK158"/>
      <c r="AL158"/>
      <c r="AU158"/>
      <c r="AX158"/>
      <c r="AY158"/>
    </row>
    <row r="159" spans="1:51" x14ac:dyDescent="0.5">
      <c r="A159" s="31"/>
      <c r="B159" s="3">
        <f>+'Ark1'!C292</f>
        <v>2020</v>
      </c>
      <c r="C159" s="3">
        <f>+'Ark1'!E292</f>
        <v>44</v>
      </c>
      <c r="D159" s="3">
        <f>+'Ark1'!Q292</f>
        <v>25</v>
      </c>
      <c r="E159" s="18"/>
      <c r="F159" s="18">
        <f>+'Ark1'!R292</f>
        <v>403</v>
      </c>
      <c r="G159" s="18"/>
      <c r="H159" s="66">
        <f>+'Ark1'!AA292</f>
        <v>1.9302615193026156</v>
      </c>
      <c r="I159" s="66"/>
      <c r="J159" s="18">
        <f>+'Ark1'!S292</f>
        <v>403</v>
      </c>
      <c r="K159" s="93"/>
      <c r="L159" s="13">
        <f>+'Ark1'!U292</f>
        <v>61.267990074441677</v>
      </c>
      <c r="M159" s="13"/>
      <c r="N159" s="123">
        <f>+'Ark1'!W292</f>
        <v>84.256327543424348</v>
      </c>
      <c r="O159" s="123"/>
      <c r="P159" s="13">
        <f>+'Ark1'!X292</f>
        <v>9.6174832999198152</v>
      </c>
      <c r="Q159" s="13">
        <f>+'Ark1'!Y292</f>
        <v>2.5110461038941954</v>
      </c>
      <c r="R159" s="18">
        <f>+'Ark1'!Z292</f>
        <v>-27.917016562429524</v>
      </c>
      <c r="S159" s="21">
        <f t="shared" si="107"/>
        <v>16.12</v>
      </c>
      <c r="T159" s="66">
        <f t="shared" si="108"/>
        <v>33.955300000000008</v>
      </c>
      <c r="U159" s="13">
        <f>+'Ark1'!T292</f>
        <v>16.426799007444171</v>
      </c>
      <c r="V159" s="123">
        <f>+'Ark1'!V292</f>
        <v>91.285295279983018</v>
      </c>
      <c r="W159" s="31"/>
      <c r="AJ159"/>
      <c r="AK159"/>
      <c r="AL159"/>
      <c r="AU159"/>
      <c r="AX159"/>
      <c r="AY159"/>
    </row>
    <row r="160" spans="1:51" x14ac:dyDescent="0.5">
      <c r="A160" s="31"/>
      <c r="B160" s="3">
        <f>+'Ark1'!C293</f>
        <v>2020</v>
      </c>
      <c r="C160" s="3">
        <f>+'Ark1'!E293</f>
        <v>45</v>
      </c>
      <c r="D160" s="3">
        <f>+'Ark1'!Q293</f>
        <v>19</v>
      </c>
      <c r="E160" s="18"/>
      <c r="F160" s="18">
        <f>+'Ark1'!R293</f>
        <v>481</v>
      </c>
      <c r="G160" s="18"/>
      <c r="H160" s="66">
        <f>+'Ark1'!AA293</f>
        <v>2.3038605230386047</v>
      </c>
      <c r="I160" s="66"/>
      <c r="J160" s="18">
        <f>+'Ark1'!S293</f>
        <v>481</v>
      </c>
      <c r="K160" s="93"/>
      <c r="L160" s="13">
        <f>+'Ark1'!U293</f>
        <v>61.471933471933482</v>
      </c>
      <c r="M160" s="13"/>
      <c r="N160" s="123">
        <f>+'Ark1'!W293</f>
        <v>84.250291060291147</v>
      </c>
      <c r="O160" s="123"/>
      <c r="P160" s="13">
        <f>+'Ark1'!X293</f>
        <v>10.000135046826548</v>
      </c>
      <c r="Q160" s="13">
        <f>+'Ark1'!Y293</f>
        <v>2.27335241195042</v>
      </c>
      <c r="R160" s="18">
        <f>+'Ark1'!Z293</f>
        <v>-37.276782991363312</v>
      </c>
      <c r="S160" s="21">
        <f t="shared" si="107"/>
        <v>25.315789473684209</v>
      </c>
      <c r="T160" s="66">
        <f t="shared" si="108"/>
        <v>40.524390000000047</v>
      </c>
      <c r="U160" s="13">
        <f>+'Ark1'!T293</f>
        <v>16.438669438669436</v>
      </c>
      <c r="V160" s="123">
        <f>+'Ark1'!V293</f>
        <v>91.278755211582975</v>
      </c>
      <c r="W160" s="31"/>
      <c r="AJ160"/>
      <c r="AK160"/>
      <c r="AL160"/>
      <c r="AU160"/>
      <c r="AX160"/>
      <c r="AY160"/>
    </row>
    <row r="161" spans="1:51" x14ac:dyDescent="0.5">
      <c r="A161" s="31"/>
      <c r="B161" s="3">
        <f>+'Ark1'!C294</f>
        <v>2020</v>
      </c>
      <c r="C161" s="3">
        <f>+'Ark1'!E294</f>
        <v>46</v>
      </c>
      <c r="D161" s="3">
        <f>+'Ark1'!Q294</f>
        <v>24</v>
      </c>
      <c r="E161" s="18"/>
      <c r="F161" s="18">
        <f>+'Ark1'!R294</f>
        <v>519</v>
      </c>
      <c r="G161" s="18"/>
      <c r="H161" s="66">
        <f>+'Ark1'!AA294</f>
        <v>2.4858702940894721</v>
      </c>
      <c r="I161" s="66"/>
      <c r="J161" s="18">
        <f>+'Ark1'!S294</f>
        <v>519</v>
      </c>
      <c r="K161" s="93"/>
      <c r="L161" s="13">
        <f>+'Ark1'!U294</f>
        <v>61.926782273603088</v>
      </c>
      <c r="M161" s="13"/>
      <c r="N161" s="123">
        <f>+'Ark1'!W294</f>
        <v>83.259248554913214</v>
      </c>
      <c r="O161" s="123"/>
      <c r="P161" s="13">
        <f>+'Ark1'!X294</f>
        <v>11.496649340719969</v>
      </c>
      <c r="Q161" s="13">
        <f>+'Ark1'!Y294</f>
        <v>2.2309859085344277</v>
      </c>
      <c r="R161" s="18">
        <f>+'Ark1'!Z294</f>
        <v>-27.046676235597221</v>
      </c>
      <c r="S161" s="21">
        <f t="shared" si="107"/>
        <v>21.625</v>
      </c>
      <c r="T161" s="66">
        <f t="shared" si="108"/>
        <v>43.21154999999996</v>
      </c>
      <c r="U161" s="13">
        <f>+'Ark1'!T294</f>
        <v>16.624277456647398</v>
      </c>
      <c r="V161" s="123">
        <f>+'Ark1'!V294</f>
        <v>90.205036354185566</v>
      </c>
      <c r="W161" s="31"/>
      <c r="AJ161"/>
      <c r="AK161"/>
      <c r="AL161"/>
      <c r="AU161"/>
      <c r="AX161"/>
      <c r="AY161"/>
    </row>
    <row r="162" spans="1:51" x14ac:dyDescent="0.5">
      <c r="A162" s="31"/>
      <c r="B162" s="3">
        <f>+'Ark1'!C295</f>
        <v>2020</v>
      </c>
      <c r="C162" s="3">
        <f>+'Ark1'!E295</f>
        <v>47</v>
      </c>
      <c r="D162" s="3">
        <f>+'Ark1'!Q295</f>
        <v>26</v>
      </c>
      <c r="E162" s="18"/>
      <c r="F162" s="18">
        <f>+'Ark1'!R295</f>
        <v>498</v>
      </c>
      <c r="G162" s="18"/>
      <c r="H162" s="66">
        <f>+'Ark1'!AA295</f>
        <v>2.3852859469297831</v>
      </c>
      <c r="I162" s="66"/>
      <c r="J162" s="18">
        <f>+'Ark1'!S295</f>
        <v>498</v>
      </c>
      <c r="K162" s="93"/>
      <c r="L162" s="13">
        <f>+'Ark1'!U295</f>
        <v>61.096385542168683</v>
      </c>
      <c r="M162" s="13"/>
      <c r="N162" s="123">
        <f>+'Ark1'!W295</f>
        <v>84.694357429718821</v>
      </c>
      <c r="O162" s="123"/>
      <c r="P162" s="13">
        <f>+'Ark1'!X295</f>
        <v>9.9887453578544498</v>
      </c>
      <c r="Q162" s="13">
        <f>+'Ark1'!Y295</f>
        <v>2.6080557523143888</v>
      </c>
      <c r="R162" s="18">
        <f>+'Ark1'!Z295</f>
        <v>-31.619988140435098</v>
      </c>
      <c r="S162" s="21">
        <f t="shared" si="107"/>
        <v>19.153846153846153</v>
      </c>
      <c r="T162" s="66">
        <f t="shared" si="108"/>
        <v>42.177789999999973</v>
      </c>
      <c r="U162" s="13">
        <f>+'Ark1'!T295</f>
        <v>16.265060240963862</v>
      </c>
      <c r="V162" s="123">
        <f>+'Ark1'!V295</f>
        <v>91.759867204462523</v>
      </c>
      <c r="W162" s="31"/>
      <c r="AJ162"/>
      <c r="AK162"/>
      <c r="AL162"/>
      <c r="AU162"/>
      <c r="AX162"/>
      <c r="AY162"/>
    </row>
    <row r="163" spans="1:51" x14ac:dyDescent="0.5">
      <c r="A163" s="31"/>
      <c r="B163" s="3">
        <f>+'Ark1'!C296</f>
        <v>2020</v>
      </c>
      <c r="C163" s="3">
        <f>+'Ark1'!E296</f>
        <v>48</v>
      </c>
      <c r="D163" s="3">
        <f>+'Ark1'!Q296</f>
        <v>22</v>
      </c>
      <c r="E163" s="18"/>
      <c r="F163" s="18">
        <f>+'Ark1'!R296</f>
        <v>522</v>
      </c>
      <c r="G163" s="18"/>
      <c r="H163" s="66">
        <f>+'Ark1'!AA296</f>
        <v>2.5002394865408566</v>
      </c>
      <c r="I163" s="66"/>
      <c r="J163" s="18">
        <f>+'Ark1'!S296</f>
        <v>522</v>
      </c>
      <c r="K163" s="93"/>
      <c r="L163" s="13">
        <f>+'Ark1'!U296</f>
        <v>62.103448275862078</v>
      </c>
      <c r="M163" s="13"/>
      <c r="N163" s="123">
        <f>+'Ark1'!W296</f>
        <v>82.610823754789251</v>
      </c>
      <c r="O163" s="123"/>
      <c r="P163" s="13">
        <f>+'Ark1'!X296</f>
        <v>9.0380462475457186</v>
      </c>
      <c r="Q163" s="13">
        <f>+'Ark1'!Y296</f>
        <v>2.6782842455941638</v>
      </c>
      <c r="R163" s="18">
        <f>+'Ark1'!Z296</f>
        <v>-50.044550019270069</v>
      </c>
      <c r="S163" s="21">
        <f t="shared" si="107"/>
        <v>23.727272727272727</v>
      </c>
      <c r="T163" s="66">
        <f t="shared" si="108"/>
        <v>43.122849999999993</v>
      </c>
      <c r="U163" s="13">
        <f>+'Ark1'!T296</f>
        <v>16.505747126436777</v>
      </c>
      <c r="V163" s="123">
        <f>+'Ark1'!V296</f>
        <v>89.502517610822693</v>
      </c>
      <c r="W163" s="31"/>
      <c r="AJ163"/>
      <c r="AK163"/>
      <c r="AL163"/>
      <c r="AU163"/>
      <c r="AX163"/>
      <c r="AY163"/>
    </row>
    <row r="164" spans="1:51" x14ac:dyDescent="0.5">
      <c r="A164" s="31"/>
      <c r="B164" s="3">
        <f>+'Ark1'!C297</f>
        <v>2020</v>
      </c>
      <c r="C164" s="3">
        <f>+'Ark1'!E297</f>
        <v>49</v>
      </c>
      <c r="D164" s="3">
        <f>+'Ark1'!Q297</f>
        <v>25</v>
      </c>
      <c r="E164" s="18"/>
      <c r="F164" s="18">
        <f>+'Ark1'!R297</f>
        <v>387</v>
      </c>
      <c r="G164" s="18"/>
      <c r="H164" s="66">
        <f>+'Ark1'!AA297</f>
        <v>1.8536258262285661</v>
      </c>
      <c r="I164" s="66"/>
      <c r="J164" s="18">
        <f>+'Ark1'!S297</f>
        <v>387</v>
      </c>
      <c r="K164" s="93"/>
      <c r="L164" s="13">
        <f>+'Ark1'!U297</f>
        <v>60.746770025839794</v>
      </c>
      <c r="M164" s="13"/>
      <c r="N164" s="123">
        <f>+'Ark1'!W297</f>
        <v>85.390516795865622</v>
      </c>
      <c r="O164" s="123"/>
      <c r="P164" s="13">
        <f>+'Ark1'!X297</f>
        <v>8.805399168310915</v>
      </c>
      <c r="Q164" s="13">
        <f>+'Ark1'!Y297</f>
        <v>3.7586020074584776</v>
      </c>
      <c r="R164" s="18">
        <f>+'Ark1'!Z297</f>
        <v>8.1847945853068396</v>
      </c>
      <c r="S164" s="21">
        <f t="shared" si="107"/>
        <v>15.48</v>
      </c>
      <c r="T164" s="66">
        <f t="shared" si="108"/>
        <v>33.046129999999998</v>
      </c>
      <c r="U164" s="13">
        <f>+'Ark1'!T297</f>
        <v>16.235142118863049</v>
      </c>
      <c r="V164" s="123">
        <f>+'Ark1'!V297</f>
        <v>92.514102704079761</v>
      </c>
      <c r="W164" s="31"/>
      <c r="AJ164"/>
      <c r="AK164"/>
      <c r="AL164"/>
      <c r="AU164"/>
      <c r="AX164"/>
      <c r="AY164"/>
    </row>
    <row r="165" spans="1:51" x14ac:dyDescent="0.5">
      <c r="A165" s="31"/>
      <c r="B165" s="3">
        <f>+'Ark1'!C298</f>
        <v>2020</v>
      </c>
      <c r="C165" s="3">
        <f>+'Ark1'!E298</f>
        <v>50</v>
      </c>
      <c r="D165" s="3">
        <f>+'Ark1'!Q298</f>
        <v>24</v>
      </c>
      <c r="E165" s="18"/>
      <c r="F165" s="18">
        <f>+'Ark1'!R298</f>
        <v>720</v>
      </c>
      <c r="G165" s="18"/>
      <c r="H165" s="66">
        <f>+'Ark1'!AA298</f>
        <v>3.448606188332215</v>
      </c>
      <c r="I165" s="66"/>
      <c r="J165" s="18">
        <f>+'Ark1'!S298</f>
        <v>720</v>
      </c>
      <c r="K165" s="93"/>
      <c r="L165" s="13">
        <f>+'Ark1'!U298</f>
        <v>61.4</v>
      </c>
      <c r="M165" s="13"/>
      <c r="N165" s="123">
        <f>+'Ark1'!W298</f>
        <v>81.214791666666784</v>
      </c>
      <c r="O165" s="123"/>
      <c r="P165" s="13">
        <f>+'Ark1'!X298</f>
        <v>9.4215374695383165</v>
      </c>
      <c r="Q165" s="13">
        <f>+'Ark1'!Y298</f>
        <v>2.5063253313698941</v>
      </c>
      <c r="R165" s="18">
        <f>+'Ark1'!Z298</f>
        <v>-37.163513952444049</v>
      </c>
      <c r="S165" s="21">
        <f t="shared" si="107"/>
        <v>30</v>
      </c>
      <c r="T165" s="66">
        <f t="shared" si="108"/>
        <v>58.474650000000082</v>
      </c>
      <c r="U165" s="13">
        <f>+'Ark1'!T298</f>
        <v>16.404166666666661</v>
      </c>
      <c r="V165" s="123">
        <f>+'Ark1'!V298</f>
        <v>87.990023474178429</v>
      </c>
      <c r="W165" s="31"/>
      <c r="AJ165"/>
      <c r="AK165"/>
      <c r="AL165"/>
      <c r="AU165"/>
      <c r="AX165"/>
      <c r="AY165"/>
    </row>
    <row r="166" spans="1:51" x14ac:dyDescent="0.5">
      <c r="A166" s="31"/>
      <c r="B166" s="3">
        <f>+'Ark1'!C299</f>
        <v>2020</v>
      </c>
      <c r="C166" s="3">
        <f>+'Ark1'!E299</f>
        <v>51</v>
      </c>
      <c r="D166" s="3">
        <f>+'Ark1'!Q299</f>
        <v>27</v>
      </c>
      <c r="E166" s="18"/>
      <c r="F166" s="18">
        <f>+'Ark1'!R299</f>
        <v>624</v>
      </c>
      <c r="G166" s="18"/>
      <c r="H166" s="66">
        <f>+'Ark1'!AA299</f>
        <v>2.9887920298879198</v>
      </c>
      <c r="I166" s="66"/>
      <c r="J166" s="18">
        <f>+'Ark1'!S299</f>
        <v>624</v>
      </c>
      <c r="K166" s="93"/>
      <c r="L166" s="13">
        <f>+'Ark1'!U299</f>
        <v>62.450320512820504</v>
      </c>
      <c r="M166" s="13"/>
      <c r="N166" s="123">
        <f>+'Ark1'!W299</f>
        <v>79.209358974358892</v>
      </c>
      <c r="O166" s="123"/>
      <c r="P166" s="13">
        <f>+'Ark1'!X299</f>
        <v>9.8916905317685089</v>
      </c>
      <c r="Q166" s="13">
        <f>+'Ark1'!Y299</f>
        <v>2.2942444485231559</v>
      </c>
      <c r="R166" s="18">
        <f>+'Ark1'!Z299</f>
        <v>-34.900783068447993</v>
      </c>
      <c r="S166" s="21">
        <f t="shared" si="107"/>
        <v>23.111111111111111</v>
      </c>
      <c r="T166" s="66">
        <f t="shared" si="108"/>
        <v>49.426639999999949</v>
      </c>
      <c r="U166" s="13">
        <f>+'Ark1'!T299</f>
        <v>16.6875</v>
      </c>
      <c r="V166" s="123">
        <f>+'Ark1'!V299</f>
        <v>85.817290329749696</v>
      </c>
      <c r="W166" s="31"/>
      <c r="AJ166"/>
      <c r="AK166"/>
      <c r="AL166"/>
      <c r="AU166"/>
      <c r="AX166"/>
      <c r="AY166"/>
    </row>
    <row r="167" spans="1:51" x14ac:dyDescent="0.5">
      <c r="A167" s="31"/>
      <c r="B167" s="3">
        <f>+'Ark1'!C300</f>
        <v>2020</v>
      </c>
      <c r="C167" s="3">
        <f>+'Ark1'!E300</f>
        <v>52</v>
      </c>
      <c r="D167" s="3">
        <f>+'Ark1'!Q300</f>
        <v>10</v>
      </c>
      <c r="E167" s="18"/>
      <c r="F167" s="18">
        <f>+'Ark1'!R300</f>
        <v>173</v>
      </c>
      <c r="G167" s="18"/>
      <c r="H167" s="66">
        <f>+'Ark1'!AA300</f>
        <v>0.82862343136315741</v>
      </c>
      <c r="I167" s="66"/>
      <c r="J167" s="18">
        <f>+'Ark1'!S300</f>
        <v>173</v>
      </c>
      <c r="K167" s="93"/>
      <c r="L167" s="13">
        <f>+'Ark1'!U300</f>
        <v>61.289017341040449</v>
      </c>
      <c r="M167" s="13"/>
      <c r="N167" s="123">
        <f>+'Ark1'!W300</f>
        <v>77.805375722543346</v>
      </c>
      <c r="O167" s="123"/>
      <c r="P167" s="13">
        <f>+'Ark1'!X300</f>
        <v>9.8167365934092405</v>
      </c>
      <c r="Q167" s="13">
        <f>+'Ark1'!Y300</f>
        <v>2.7512993598169317</v>
      </c>
      <c r="R167" s="18">
        <f>+'Ark1'!Z300</f>
        <v>-46.367681443644862</v>
      </c>
      <c r="S167" s="21">
        <f t="shared" si="107"/>
        <v>17.3</v>
      </c>
      <c r="T167" s="66">
        <f t="shared" si="108"/>
        <v>13.460329999999997</v>
      </c>
      <c r="U167" s="13">
        <f>+'Ark1'!T300</f>
        <v>16.289017341040463</v>
      </c>
      <c r="V167" s="123">
        <f>+'Ark1'!V300</f>
        <v>84.296181714564852</v>
      </c>
      <c r="W167" s="31"/>
      <c r="AJ167"/>
      <c r="AK167"/>
      <c r="AL167"/>
      <c r="AU167"/>
      <c r="AX167"/>
      <c r="AY167"/>
    </row>
    <row r="168" spans="1:51" x14ac:dyDescent="0.5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AJ168"/>
      <c r="AK168"/>
      <c r="AL168"/>
      <c r="AU168"/>
      <c r="AX168"/>
      <c r="AY168"/>
    </row>
    <row r="169" spans="1:51" x14ac:dyDescent="0.5">
      <c r="A169" s="31"/>
      <c r="B169" s="3">
        <f>+'Ark1'!C301</f>
        <v>2019</v>
      </c>
      <c r="C169" s="3">
        <f>+'Ark1'!E301</f>
        <v>1</v>
      </c>
      <c r="D169" s="3">
        <f>+'Ark1'!Q301</f>
        <v>22</v>
      </c>
      <c r="E169" s="18"/>
      <c r="F169" s="18">
        <f>+'Ark1'!R301</f>
        <v>413</v>
      </c>
      <c r="G169" s="18"/>
      <c r="H169" s="66">
        <f>+'Ark1'!AA301</f>
        <v>2.0506454816285995</v>
      </c>
      <c r="I169" s="66"/>
      <c r="J169" s="18">
        <f>+'Ark1'!S301</f>
        <v>413</v>
      </c>
      <c r="K169" s="93"/>
      <c r="L169" s="13">
        <f>+'Ark1'!U301</f>
        <v>61.556900726392257</v>
      </c>
      <c r="M169" s="13"/>
      <c r="N169" s="123">
        <f>+'Ark1'!W301</f>
        <v>80.297578692493957</v>
      </c>
      <c r="O169" s="123"/>
      <c r="P169" s="13">
        <f>+'Ark1'!X301</f>
        <v>10.751739267903156</v>
      </c>
      <c r="Q169" s="13">
        <f>+'Ark1'!Y301</f>
        <v>2.4602962640405122</v>
      </c>
      <c r="R169" s="18">
        <f>+'Ark1'!Z301</f>
        <v>-15.113621124223595</v>
      </c>
      <c r="S169" s="21">
        <f t="shared" si="107"/>
        <v>18.772727272727273</v>
      </c>
      <c r="T169" s="66">
        <f t="shared" si="108"/>
        <v>33.1629</v>
      </c>
      <c r="U169" s="13">
        <f>+'Ark1'!T301</f>
        <v>16.411622276029057</v>
      </c>
      <c r="V169" s="123">
        <f>+'Ark1'!V301</f>
        <v>86.99629327464126</v>
      </c>
      <c r="W169" s="31"/>
      <c r="AJ169"/>
      <c r="AK169"/>
      <c r="AL169"/>
      <c r="AU169"/>
      <c r="AX169"/>
      <c r="AY169"/>
    </row>
    <row r="170" spans="1:51" x14ac:dyDescent="0.5">
      <c r="A170" s="31"/>
      <c r="B170" s="3">
        <f>+'Ark1'!C302</f>
        <v>2019</v>
      </c>
      <c r="C170" s="3">
        <f>+'Ark1'!E302</f>
        <v>2</v>
      </c>
      <c r="D170" s="3">
        <f>+'Ark1'!Q302</f>
        <v>11</v>
      </c>
      <c r="E170" s="18"/>
      <c r="F170" s="18">
        <f>+'Ark1'!R302</f>
        <v>369</v>
      </c>
      <c r="G170" s="18"/>
      <c r="H170" s="66">
        <f>+'Ark1'!AA302</f>
        <v>1.8321747765640524</v>
      </c>
      <c r="I170" s="66"/>
      <c r="J170" s="18">
        <f>+'Ark1'!S302</f>
        <v>369</v>
      </c>
      <c r="K170" s="93"/>
      <c r="L170" s="13">
        <f>+'Ark1'!U302</f>
        <v>60.260162601626007</v>
      </c>
      <c r="M170" s="13"/>
      <c r="N170" s="123">
        <f>+'Ark1'!W302</f>
        <v>84.239566395663871</v>
      </c>
      <c r="O170" s="123"/>
      <c r="P170" s="13">
        <f>+'Ark1'!X302</f>
        <v>9.8121519606691177</v>
      </c>
      <c r="Q170" s="13">
        <f>+'Ark1'!Y302</f>
        <v>2.5348649575401838</v>
      </c>
      <c r="R170" s="18">
        <f>+'Ark1'!Z302</f>
        <v>-18.623976722687456</v>
      </c>
      <c r="S170" s="21">
        <f t="shared" si="107"/>
        <v>33.545454545454547</v>
      </c>
      <c r="T170" s="66">
        <f t="shared" si="108"/>
        <v>31.08439999999997</v>
      </c>
      <c r="U170" s="13">
        <f>+'Ark1'!T302</f>
        <v>15.76422764227642</v>
      </c>
      <c r="V170" s="123">
        <f>+'Ark1'!V302</f>
        <v>91.267135856623995</v>
      </c>
      <c r="W170" s="31"/>
      <c r="AJ170"/>
      <c r="AK170"/>
      <c r="AL170"/>
      <c r="AU170"/>
      <c r="AX170"/>
      <c r="AY170"/>
    </row>
    <row r="171" spans="1:51" x14ac:dyDescent="0.5">
      <c r="A171" s="31"/>
      <c r="B171" s="3">
        <f>+'Ark1'!C303</f>
        <v>2019</v>
      </c>
      <c r="C171" s="3">
        <f>+'Ark1'!E303</f>
        <v>3</v>
      </c>
      <c r="D171" s="3">
        <f>+'Ark1'!Q303</f>
        <v>11</v>
      </c>
      <c r="E171" s="18"/>
      <c r="F171" s="18">
        <f>+'Ark1'!R303</f>
        <v>185</v>
      </c>
      <c r="G171" s="18"/>
      <c r="H171" s="66">
        <f>+'Ark1'!AA303</f>
        <v>0.91857000993048676</v>
      </c>
      <c r="I171" s="66"/>
      <c r="J171" s="18">
        <f>+'Ark1'!S303</f>
        <v>185</v>
      </c>
      <c r="K171" s="93"/>
      <c r="L171" s="13">
        <f>+'Ark1'!U303</f>
        <v>60.421621621621611</v>
      </c>
      <c r="M171" s="13"/>
      <c r="N171" s="123">
        <f>+'Ark1'!W303</f>
        <v>80.249729729729751</v>
      </c>
      <c r="O171" s="123"/>
      <c r="P171" s="13">
        <f>+'Ark1'!X303</f>
        <v>11.68204963654645</v>
      </c>
      <c r="Q171" s="13">
        <f>+'Ark1'!Y303</f>
        <v>2.6864157911194861</v>
      </c>
      <c r="R171" s="18">
        <f>+'Ark1'!Z303</f>
        <v>-18.279551266638634</v>
      </c>
      <c r="S171" s="21">
        <f t="shared" si="107"/>
        <v>16.818181818181817</v>
      </c>
      <c r="T171" s="66">
        <f t="shared" si="108"/>
        <v>14.846200000000005</v>
      </c>
      <c r="U171" s="13">
        <f>+'Ark1'!T303</f>
        <v>15.783783783783782</v>
      </c>
      <c r="V171" s="123">
        <f>+'Ark1'!V303</f>
        <v>86.944452578255436</v>
      </c>
      <c r="W171" s="31"/>
      <c r="AJ171"/>
      <c r="AK171"/>
      <c r="AL171"/>
      <c r="AU171"/>
      <c r="AX171"/>
      <c r="AY171"/>
    </row>
    <row r="172" spans="1:51" x14ac:dyDescent="0.5">
      <c r="A172" s="31"/>
      <c r="B172" s="3">
        <f>+'Ark1'!C304</f>
        <v>2019</v>
      </c>
      <c r="C172" s="3">
        <f>+'Ark1'!E304</f>
        <v>4</v>
      </c>
      <c r="D172" s="3">
        <f>+'Ark1'!Q304</f>
        <v>20</v>
      </c>
      <c r="E172" s="18"/>
      <c r="F172" s="18">
        <f>+'Ark1'!R304</f>
        <v>390</v>
      </c>
      <c r="G172" s="18"/>
      <c r="H172" s="66">
        <f>+'Ark1'!AA304</f>
        <v>1.9364448857994037</v>
      </c>
      <c r="I172" s="66"/>
      <c r="J172" s="18">
        <f>+'Ark1'!S304</f>
        <v>390</v>
      </c>
      <c r="K172" s="93"/>
      <c r="L172" s="13">
        <f>+'Ark1'!U304</f>
        <v>60.764102564102551</v>
      </c>
      <c r="M172" s="13"/>
      <c r="N172" s="123">
        <f>+'Ark1'!W304</f>
        <v>77.904358974359013</v>
      </c>
      <c r="O172" s="123"/>
      <c r="P172" s="13">
        <f>+'Ark1'!X304</f>
        <v>8.5447393607373687</v>
      </c>
      <c r="Q172" s="13">
        <f>+'Ark1'!Y304</f>
        <v>2.4725661101308689</v>
      </c>
      <c r="R172" s="18">
        <f>+'Ark1'!Z304</f>
        <v>-23.492350973803561</v>
      </c>
      <c r="S172" s="21">
        <f t="shared" si="107"/>
        <v>19.5</v>
      </c>
      <c r="T172" s="66">
        <f t="shared" si="108"/>
        <v>30.382700000000014</v>
      </c>
      <c r="U172" s="13">
        <f>+'Ark1'!T304</f>
        <v>16.015384615384619</v>
      </c>
      <c r="V172" s="123">
        <f>+'Ark1'!V304</f>
        <v>84.403422507431216</v>
      </c>
      <c r="W172" s="31"/>
      <c r="AJ172"/>
      <c r="AK172"/>
      <c r="AL172"/>
      <c r="AU172"/>
      <c r="AX172"/>
      <c r="AY172"/>
    </row>
    <row r="173" spans="1:51" x14ac:dyDescent="0.5">
      <c r="A173" s="31"/>
      <c r="B173" s="3">
        <f>+'Ark1'!C305</f>
        <v>2019</v>
      </c>
      <c r="C173" s="3">
        <f>+'Ark1'!E305</f>
        <v>5</v>
      </c>
      <c r="D173" s="3">
        <f>+'Ark1'!Q305</f>
        <v>21</v>
      </c>
      <c r="E173" s="18"/>
      <c r="F173" s="18">
        <f>+'Ark1'!R305</f>
        <v>397</v>
      </c>
      <c r="G173" s="18"/>
      <c r="H173" s="66">
        <f>+'Ark1'!AA305</f>
        <v>1.9712015888778551</v>
      </c>
      <c r="I173" s="66"/>
      <c r="J173" s="18">
        <f>+'Ark1'!S305</f>
        <v>397</v>
      </c>
      <c r="K173" s="93"/>
      <c r="L173" s="13">
        <f>+'Ark1'!U305</f>
        <v>61.612090680100735</v>
      </c>
      <c r="M173" s="13"/>
      <c r="N173" s="123">
        <f>+'Ark1'!W305</f>
        <v>78.223425692695187</v>
      </c>
      <c r="O173" s="123"/>
      <c r="P173" s="13">
        <f>+'Ark1'!X305</f>
        <v>9.8899832465621689</v>
      </c>
      <c r="Q173" s="13">
        <f>+'Ark1'!Y305</f>
        <v>2.6972613990395846</v>
      </c>
      <c r="R173" s="18">
        <f>+'Ark1'!Z305</f>
        <v>-29.152021129341481</v>
      </c>
      <c r="S173" s="21">
        <f t="shared" si="107"/>
        <v>18.904761904761905</v>
      </c>
      <c r="T173" s="66">
        <f t="shared" si="108"/>
        <v>31.05469999999999</v>
      </c>
      <c r="U173" s="13">
        <f>+'Ark1'!T305</f>
        <v>16.244332493702771</v>
      </c>
      <c r="V173" s="123">
        <f>+'Ark1'!V305</f>
        <v>84.749106925996969</v>
      </c>
      <c r="W173" s="31"/>
      <c r="AJ173"/>
      <c r="AK173"/>
      <c r="AL173"/>
      <c r="AU173"/>
      <c r="AX173"/>
      <c r="AY173"/>
    </row>
    <row r="174" spans="1:51" x14ac:dyDescent="0.5">
      <c r="A174" s="31"/>
      <c r="B174" s="3">
        <f>+'Ark1'!C306</f>
        <v>2019</v>
      </c>
      <c r="C174" s="3">
        <f>+'Ark1'!E306</f>
        <v>6</v>
      </c>
      <c r="D174" s="3">
        <f>+'Ark1'!Q306</f>
        <v>20</v>
      </c>
      <c r="E174" s="18"/>
      <c r="F174" s="18">
        <f>+'Ark1'!R306</f>
        <v>630</v>
      </c>
      <c r="G174" s="18"/>
      <c r="H174" s="66">
        <f>+'Ark1'!AA306</f>
        <v>3.1281032770605761</v>
      </c>
      <c r="I174" s="66"/>
      <c r="J174" s="18">
        <f>+'Ark1'!S306</f>
        <v>630</v>
      </c>
      <c r="K174" s="93"/>
      <c r="L174" s="13">
        <f>+'Ark1'!U306</f>
        <v>62.24444444444444</v>
      </c>
      <c r="M174" s="13"/>
      <c r="N174" s="123">
        <f>+'Ark1'!W306</f>
        <v>76.595079365079386</v>
      </c>
      <c r="O174" s="123"/>
      <c r="P174" s="13">
        <f>+'Ark1'!X306</f>
        <v>11.027812943962507</v>
      </c>
      <c r="Q174" s="13">
        <f>+'Ark1'!Y306</f>
        <v>3.0457765594488051</v>
      </c>
      <c r="R174" s="18">
        <f>+'Ark1'!Z306</f>
        <v>-28.312251008126953</v>
      </c>
      <c r="S174" s="21">
        <f t="shared" si="107"/>
        <v>31.5</v>
      </c>
      <c r="T174" s="66">
        <f t="shared" si="108"/>
        <v>48.254900000000013</v>
      </c>
      <c r="U174" s="13">
        <f>+'Ark1'!T306</f>
        <v>16.352380952380955</v>
      </c>
      <c r="V174" s="123">
        <f>+'Ark1'!V306</f>
        <v>82.984918055340557</v>
      </c>
      <c r="W174" s="31"/>
      <c r="AJ174"/>
      <c r="AK174"/>
      <c r="AL174"/>
      <c r="AU174"/>
      <c r="AX174"/>
      <c r="AY174"/>
    </row>
    <row r="175" spans="1:51" x14ac:dyDescent="0.5">
      <c r="A175" s="31"/>
      <c r="B175" s="3">
        <f>+'Ark1'!C307</f>
        <v>2019</v>
      </c>
      <c r="C175" s="3">
        <f>+'Ark1'!E307</f>
        <v>7</v>
      </c>
      <c r="D175" s="3">
        <f>+'Ark1'!Q307</f>
        <v>12</v>
      </c>
      <c r="E175" s="18"/>
      <c r="F175" s="18">
        <f>+'Ark1'!R307</f>
        <v>317</v>
      </c>
      <c r="G175" s="18"/>
      <c r="H175" s="66">
        <f>+'Ark1'!AA307</f>
        <v>1.5739821251241306</v>
      </c>
      <c r="I175" s="66"/>
      <c r="J175" s="18">
        <f>+'Ark1'!S307</f>
        <v>317</v>
      </c>
      <c r="K175" s="93"/>
      <c r="L175" s="13">
        <f>+'Ark1'!U307</f>
        <v>61.45741324921137</v>
      </c>
      <c r="M175" s="13"/>
      <c r="N175" s="123">
        <f>+'Ark1'!W307</f>
        <v>79.100630914826496</v>
      </c>
      <c r="O175" s="123"/>
      <c r="P175" s="13">
        <f>+'Ark1'!X307</f>
        <v>7.4915262064306622</v>
      </c>
      <c r="Q175" s="13">
        <f>+'Ark1'!Y307</f>
        <v>2.2750013546392078</v>
      </c>
      <c r="R175" s="18">
        <f>+'Ark1'!Z307</f>
        <v>-33.086974125437834</v>
      </c>
      <c r="S175" s="21">
        <f t="shared" si="107"/>
        <v>26.416666666666668</v>
      </c>
      <c r="T175" s="66">
        <f t="shared" si="108"/>
        <v>25.0749</v>
      </c>
      <c r="U175" s="13">
        <f>+'Ark1'!T307</f>
        <v>16.365930599369086</v>
      </c>
      <c r="V175" s="123">
        <f>+'Ark1'!V307</f>
        <v>85.699491782043935</v>
      </c>
      <c r="W175" s="31"/>
      <c r="AJ175"/>
      <c r="AK175"/>
      <c r="AL175"/>
      <c r="AU175"/>
      <c r="AX175"/>
      <c r="AY175"/>
    </row>
    <row r="176" spans="1:51" x14ac:dyDescent="0.5">
      <c r="A176" s="31"/>
      <c r="B176" s="3">
        <f>+'Ark1'!C308</f>
        <v>2019</v>
      </c>
      <c r="C176" s="3">
        <f>+'Ark1'!E308</f>
        <v>8</v>
      </c>
      <c r="D176" s="3">
        <f>+'Ark1'!Q308</f>
        <v>19</v>
      </c>
      <c r="E176" s="18"/>
      <c r="F176" s="18">
        <f>+'Ark1'!R308</f>
        <v>405</v>
      </c>
      <c r="G176" s="18"/>
      <c r="H176" s="66">
        <f>+'Ark1'!AA308</f>
        <v>2.0109235352532271</v>
      </c>
      <c r="I176" s="66"/>
      <c r="J176" s="18">
        <f>+'Ark1'!S308</f>
        <v>405</v>
      </c>
      <c r="K176" s="93"/>
      <c r="L176" s="13">
        <f>+'Ark1'!U308</f>
        <v>60.85679012345679</v>
      </c>
      <c r="M176" s="13"/>
      <c r="N176" s="123">
        <f>+'Ark1'!W308</f>
        <v>85.364938271604899</v>
      </c>
      <c r="O176" s="123"/>
      <c r="P176" s="13">
        <f>+'Ark1'!X308</f>
        <v>10.587554086728645</v>
      </c>
      <c r="Q176" s="13">
        <f>+'Ark1'!Y308</f>
        <v>2.4045706616906255</v>
      </c>
      <c r="R176" s="18">
        <f>+'Ark1'!Z308</f>
        <v>-38.405084511110005</v>
      </c>
      <c r="S176" s="21">
        <f t="shared" si="107"/>
        <v>21.315789473684209</v>
      </c>
      <c r="T176" s="66">
        <f t="shared" si="108"/>
        <v>34.57279999999998</v>
      </c>
      <c r="U176" s="13">
        <f>+'Ark1'!T308</f>
        <v>16.088888888888889</v>
      </c>
      <c r="V176" s="123">
        <f>+'Ark1'!V308</f>
        <v>92.4863903267659</v>
      </c>
      <c r="W176" s="31"/>
      <c r="AJ176"/>
      <c r="AK176"/>
      <c r="AL176"/>
      <c r="AU176"/>
      <c r="AX176"/>
      <c r="AY176"/>
    </row>
    <row r="177" spans="1:51" x14ac:dyDescent="0.5">
      <c r="A177" s="31"/>
      <c r="B177" s="3">
        <f>+'Ark1'!C309</f>
        <v>2019</v>
      </c>
      <c r="C177" s="3">
        <f>+'Ark1'!E309</f>
        <v>9</v>
      </c>
      <c r="D177" s="3">
        <f>+'Ark1'!Q309</f>
        <v>18</v>
      </c>
      <c r="E177" s="18"/>
      <c r="F177" s="18">
        <f>+'Ark1'!R309</f>
        <v>358</v>
      </c>
      <c r="G177" s="18"/>
      <c r="H177" s="66">
        <f>+'Ark1'!AA309</f>
        <v>1.7775571002979156</v>
      </c>
      <c r="I177" s="66"/>
      <c r="J177" s="18">
        <f>+'Ark1'!S309</f>
        <v>358</v>
      </c>
      <c r="K177" s="93"/>
      <c r="L177" s="13">
        <f>+'Ark1'!U309</f>
        <v>60.681564245810051</v>
      </c>
      <c r="M177" s="13"/>
      <c r="N177" s="123">
        <f>+'Ark1'!W309</f>
        <v>78.223743016759755</v>
      </c>
      <c r="O177" s="123"/>
      <c r="P177" s="13">
        <f>+'Ark1'!X309</f>
        <v>9.1090856761670533</v>
      </c>
      <c r="Q177" s="13">
        <f>+'Ark1'!Y309</f>
        <v>2.5575489772460167</v>
      </c>
      <c r="R177" s="18">
        <f>+'Ark1'!Z309</f>
        <v>-31.226606891895091</v>
      </c>
      <c r="S177" s="21">
        <f t="shared" si="107"/>
        <v>19.888888888888889</v>
      </c>
      <c r="T177" s="66">
        <f t="shared" si="108"/>
        <v>28.00409999999999</v>
      </c>
      <c r="U177" s="13">
        <f>+'Ark1'!T309</f>
        <v>16.011173184357542</v>
      </c>
      <c r="V177" s="123">
        <f>+'Ark1'!V309</f>
        <v>84.749450722383244</v>
      </c>
      <c r="W177" s="31"/>
      <c r="AJ177"/>
      <c r="AK177"/>
      <c r="AL177"/>
      <c r="AU177"/>
      <c r="AX177"/>
      <c r="AY177"/>
    </row>
    <row r="178" spans="1:51" x14ac:dyDescent="0.5">
      <c r="A178" s="31"/>
      <c r="B178" s="3">
        <f>+'Ark1'!C310</f>
        <v>2019</v>
      </c>
      <c r="C178" s="3">
        <f>+'Ark1'!E310</f>
        <v>10</v>
      </c>
      <c r="D178" s="3">
        <f>+'Ark1'!Q310</f>
        <v>14</v>
      </c>
      <c r="E178" s="18"/>
      <c r="F178" s="18">
        <f>+'Ark1'!R310</f>
        <v>235</v>
      </c>
      <c r="G178" s="18"/>
      <c r="H178" s="66">
        <f>+'Ark1'!AA310</f>
        <v>1.166832174776564</v>
      </c>
      <c r="I178" s="66"/>
      <c r="J178" s="18">
        <f>+'Ark1'!S310</f>
        <v>235</v>
      </c>
      <c r="K178" s="93"/>
      <c r="L178" s="13">
        <f>+'Ark1'!U310</f>
        <v>60.748936170212751</v>
      </c>
      <c r="M178" s="13"/>
      <c r="N178" s="123">
        <f>+'Ark1'!W310</f>
        <v>78.15361702127656</v>
      </c>
      <c r="O178" s="123"/>
      <c r="P178" s="13">
        <f>+'Ark1'!X310</f>
        <v>8.8516194997427498</v>
      </c>
      <c r="Q178" s="13">
        <f>+'Ark1'!Y310</f>
        <v>2.2580232684878765</v>
      </c>
      <c r="R178" s="18">
        <f>+'Ark1'!Z310</f>
        <v>-29.696435340109023</v>
      </c>
      <c r="S178" s="21">
        <f t="shared" si="107"/>
        <v>16.785714285714285</v>
      </c>
      <c r="T178" s="66">
        <f t="shared" si="108"/>
        <v>18.366099999999992</v>
      </c>
      <c r="U178" s="13">
        <f>+'Ark1'!T310</f>
        <v>16.106382978723403</v>
      </c>
      <c r="V178" s="123">
        <f>+'Ark1'!V310</f>
        <v>84.673474562596496</v>
      </c>
      <c r="W178" s="31"/>
      <c r="AJ178"/>
      <c r="AK178"/>
      <c r="AL178"/>
      <c r="AU178"/>
      <c r="AX178"/>
      <c r="AY178"/>
    </row>
    <row r="179" spans="1:51" x14ac:dyDescent="0.5">
      <c r="A179" s="31"/>
      <c r="B179" s="3">
        <f>+'Ark1'!C311</f>
        <v>2019</v>
      </c>
      <c r="C179" s="3">
        <f>+'Ark1'!E311</f>
        <v>11</v>
      </c>
      <c r="D179" s="3">
        <f>+'Ark1'!Q311</f>
        <v>15</v>
      </c>
      <c r="E179" s="18"/>
      <c r="F179" s="18">
        <f>+'Ark1'!R311</f>
        <v>284</v>
      </c>
      <c r="G179" s="18"/>
      <c r="H179" s="66">
        <f>+'Ark1'!AA311</f>
        <v>1.41012909632572</v>
      </c>
      <c r="I179" s="66"/>
      <c r="J179" s="18">
        <f>+'Ark1'!S311</f>
        <v>284</v>
      </c>
      <c r="K179" s="93"/>
      <c r="L179" s="13">
        <f>+'Ark1'!U311</f>
        <v>61.602112676056336</v>
      </c>
      <c r="M179" s="13"/>
      <c r="N179" s="123">
        <f>+'Ark1'!W311</f>
        <v>86.137676056337995</v>
      </c>
      <c r="O179" s="123"/>
      <c r="P179" s="13">
        <f>+'Ark1'!X311</f>
        <v>12.030578245003378</v>
      </c>
      <c r="Q179" s="13">
        <f>+'Ark1'!Y311</f>
        <v>2.27202733536746</v>
      </c>
      <c r="R179" s="18">
        <f>+'Ark1'!Z311</f>
        <v>-5.302759421902338</v>
      </c>
      <c r="S179" s="21">
        <f t="shared" si="107"/>
        <v>18.933333333333334</v>
      </c>
      <c r="T179" s="66">
        <f t="shared" si="108"/>
        <v>24.46309999999999</v>
      </c>
      <c r="U179" s="13">
        <f>+'Ark1'!T311</f>
        <v>16.450704225352112</v>
      </c>
      <c r="V179" s="123">
        <f>+'Ark1'!V311</f>
        <v>93.323592693757419</v>
      </c>
      <c r="W179" s="31"/>
      <c r="AJ179"/>
      <c r="AK179"/>
      <c r="AL179"/>
      <c r="AU179"/>
      <c r="AX179"/>
      <c r="AY179"/>
    </row>
    <row r="180" spans="1:51" x14ac:dyDescent="0.5">
      <c r="A180" s="31"/>
      <c r="B180" s="3">
        <f>+'Ark1'!C312</f>
        <v>2019</v>
      </c>
      <c r="C180" s="3">
        <f>+'Ark1'!E312</f>
        <v>12</v>
      </c>
      <c r="D180" s="3">
        <f>+'Ark1'!Q312</f>
        <v>14</v>
      </c>
      <c r="E180" s="18"/>
      <c r="F180" s="18">
        <f>+'Ark1'!R312</f>
        <v>347</v>
      </c>
      <c r="G180" s="18"/>
      <c r="H180" s="66">
        <f>+'Ark1'!AA312</f>
        <v>1.7229394240317777</v>
      </c>
      <c r="I180" s="66"/>
      <c r="J180" s="18">
        <f>+'Ark1'!S312</f>
        <v>347</v>
      </c>
      <c r="K180" s="93"/>
      <c r="L180" s="13">
        <f>+'Ark1'!U312</f>
        <v>61.213256484149845</v>
      </c>
      <c r="M180" s="13"/>
      <c r="N180" s="123">
        <f>+'Ark1'!W312</f>
        <v>82.27089337175795</v>
      </c>
      <c r="O180" s="123"/>
      <c r="P180" s="13">
        <f>+'Ark1'!X312</f>
        <v>8.6959489099210021</v>
      </c>
      <c r="Q180" s="13">
        <f>+'Ark1'!Y312</f>
        <v>2.5329067832891221</v>
      </c>
      <c r="R180" s="18">
        <f>+'Ark1'!Z312</f>
        <v>-33.250498050062454</v>
      </c>
      <c r="S180" s="21">
        <f t="shared" si="107"/>
        <v>24.785714285714285</v>
      </c>
      <c r="T180" s="66">
        <f t="shared" si="108"/>
        <v>28.548000000000009</v>
      </c>
      <c r="U180" s="13">
        <f>+'Ark1'!T312</f>
        <v>16.247838616714699</v>
      </c>
      <c r="V180" s="123">
        <f>+'Ark1'!V312</f>
        <v>89.13422900515485</v>
      </c>
      <c r="W180" s="31"/>
      <c r="AJ180"/>
      <c r="AK180"/>
      <c r="AL180"/>
      <c r="AU180"/>
      <c r="AX180"/>
      <c r="AY180"/>
    </row>
    <row r="181" spans="1:51" x14ac:dyDescent="0.5">
      <c r="A181" s="31"/>
      <c r="B181" s="3">
        <f>+'Ark1'!C313</f>
        <v>2019</v>
      </c>
      <c r="C181" s="3">
        <f>+'Ark1'!E313</f>
        <v>13</v>
      </c>
      <c r="D181" s="3">
        <f>+'Ark1'!Q313</f>
        <v>15</v>
      </c>
      <c r="E181" s="18"/>
      <c r="F181" s="18">
        <f>+'Ark1'!R313</f>
        <v>415</v>
      </c>
      <c r="G181" s="18"/>
      <c r="H181" s="66">
        <f>+'Ark1'!AA313</f>
        <v>2.0605759682224432</v>
      </c>
      <c r="I181" s="66"/>
      <c r="J181" s="18">
        <f>+'Ark1'!S313</f>
        <v>415</v>
      </c>
      <c r="K181" s="93"/>
      <c r="L181" s="13">
        <f>+'Ark1'!U313</f>
        <v>61.363855421686758</v>
      </c>
      <c r="M181" s="13"/>
      <c r="N181" s="123">
        <f>+'Ark1'!W313</f>
        <v>78.69084337349399</v>
      </c>
      <c r="O181" s="123"/>
      <c r="P181" s="13">
        <f>+'Ark1'!X313</f>
        <v>7.1243017336670311</v>
      </c>
      <c r="Q181" s="13">
        <f>+'Ark1'!Y313</f>
        <v>2.5779686741930621</v>
      </c>
      <c r="R181" s="18">
        <f>+'Ark1'!Z313</f>
        <v>-8.2723519613075336</v>
      </c>
      <c r="S181" s="21">
        <f t="shared" si="107"/>
        <v>27.666666666666668</v>
      </c>
      <c r="T181" s="66">
        <f t="shared" si="108"/>
        <v>32.656700000000008</v>
      </c>
      <c r="U181" s="13">
        <f>+'Ark1'!T313</f>
        <v>16.349397590361445</v>
      </c>
      <c r="V181" s="123">
        <f>+'Ark1'!V313</f>
        <v>85.255518281141889</v>
      </c>
      <c r="W181" s="31"/>
      <c r="AJ181"/>
      <c r="AK181"/>
      <c r="AL181"/>
      <c r="AU181"/>
      <c r="AX181"/>
      <c r="AY181"/>
    </row>
    <row r="182" spans="1:51" x14ac:dyDescent="0.5">
      <c r="A182" s="31"/>
      <c r="B182" s="3">
        <f>+'Ark1'!C314</f>
        <v>2019</v>
      </c>
      <c r="C182" s="3">
        <f>+'Ark1'!E314</f>
        <v>14</v>
      </c>
      <c r="D182" s="3">
        <f>+'Ark1'!Q314</f>
        <v>12</v>
      </c>
      <c r="E182" s="18"/>
      <c r="F182" s="18">
        <f>+'Ark1'!R314</f>
        <v>264</v>
      </c>
      <c r="G182" s="18"/>
      <c r="H182" s="66">
        <f>+'Ark1'!AA314</f>
        <v>1.310824230387289</v>
      </c>
      <c r="I182" s="66"/>
      <c r="J182" s="18">
        <f>+'Ark1'!S314</f>
        <v>264</v>
      </c>
      <c r="K182" s="93"/>
      <c r="L182" s="13">
        <f>+'Ark1'!U314</f>
        <v>62.49621212121211</v>
      </c>
      <c r="M182" s="13"/>
      <c r="N182" s="123">
        <f>+'Ark1'!W314</f>
        <v>79.296212121212093</v>
      </c>
      <c r="O182" s="123"/>
      <c r="P182" s="13">
        <f>+'Ark1'!X314</f>
        <v>9.6134801608726974</v>
      </c>
      <c r="Q182" s="13">
        <f>+'Ark1'!Y314</f>
        <v>2.4664385225071381</v>
      </c>
      <c r="R182" s="18">
        <f>+'Ark1'!Z314</f>
        <v>-33.916917030878473</v>
      </c>
      <c r="S182" s="21">
        <f t="shared" si="107"/>
        <v>22</v>
      </c>
      <c r="T182" s="66">
        <f t="shared" si="108"/>
        <v>20.934199999999993</v>
      </c>
      <c r="U182" s="13">
        <f>+'Ark1'!T314</f>
        <v>16.704545454545453</v>
      </c>
      <c r="V182" s="123">
        <f>+'Ark1'!V314</f>
        <v>85.91138908040314</v>
      </c>
      <c r="W182" s="31"/>
      <c r="AJ182"/>
      <c r="AK182"/>
      <c r="AL182"/>
      <c r="AU182"/>
      <c r="AX182"/>
      <c r="AY182"/>
    </row>
    <row r="183" spans="1:51" x14ac:dyDescent="0.5">
      <c r="A183" s="31"/>
      <c r="B183" s="3">
        <f>+'Ark1'!C315</f>
        <v>2019</v>
      </c>
      <c r="C183" s="3">
        <f>+'Ark1'!E315</f>
        <v>15</v>
      </c>
      <c r="D183" s="3">
        <f>+'Ark1'!Q315</f>
        <v>15</v>
      </c>
      <c r="E183" s="18"/>
      <c r="F183" s="18">
        <f>+'Ark1'!R315</f>
        <v>376</v>
      </c>
      <c r="G183" s="18"/>
      <c r="H183" s="66">
        <f>+'Ark1'!AA315</f>
        <v>1.8669314796425025</v>
      </c>
      <c r="I183" s="66"/>
      <c r="J183" s="18">
        <f>+'Ark1'!S315</f>
        <v>376</v>
      </c>
      <c r="K183" s="93"/>
      <c r="L183" s="13">
        <f>+'Ark1'!U315</f>
        <v>60.438829787234063</v>
      </c>
      <c r="M183" s="13"/>
      <c r="N183" s="123">
        <f>+'Ark1'!W315</f>
        <v>82.883510638297849</v>
      </c>
      <c r="O183" s="123"/>
      <c r="P183" s="13">
        <f>+'Ark1'!X315</f>
        <v>9.7513853033813032</v>
      </c>
      <c r="Q183" s="13">
        <f>+'Ark1'!Y315</f>
        <v>2.4280021365894928</v>
      </c>
      <c r="R183" s="18">
        <f>+'Ark1'!Z315</f>
        <v>-36.813763887667449</v>
      </c>
      <c r="S183" s="21">
        <f t="shared" si="107"/>
        <v>25.066666666666666</v>
      </c>
      <c r="T183" s="66">
        <f t="shared" si="108"/>
        <v>31.16419999999999</v>
      </c>
      <c r="U183" s="13">
        <f>+'Ark1'!T315</f>
        <v>15.835106382978724</v>
      </c>
      <c r="V183" s="123">
        <f>+'Ark1'!V315</f>
        <v>89.797953020907812</v>
      </c>
      <c r="W183" s="31"/>
      <c r="AJ183"/>
      <c r="AK183"/>
      <c r="AL183"/>
      <c r="AU183"/>
      <c r="AX183"/>
      <c r="AY183"/>
    </row>
    <row r="184" spans="1:51" x14ac:dyDescent="0.5">
      <c r="A184" s="31"/>
      <c r="B184" s="3">
        <f>+'Ark1'!C316</f>
        <v>2019</v>
      </c>
      <c r="C184" s="3">
        <f>+'Ark1'!E316</f>
        <v>16</v>
      </c>
      <c r="D184" s="3">
        <f>+'Ark1'!Q316</f>
        <v>8</v>
      </c>
      <c r="E184" s="18"/>
      <c r="F184" s="18">
        <f>+'Ark1'!R316</f>
        <v>132</v>
      </c>
      <c r="G184" s="18"/>
      <c r="H184" s="66">
        <f>+'Ark1'!AA316</f>
        <v>0.65541211519364451</v>
      </c>
      <c r="I184" s="66"/>
      <c r="J184" s="18">
        <f>+'Ark1'!S316</f>
        <v>132</v>
      </c>
      <c r="K184" s="93"/>
      <c r="L184" s="13">
        <f>+'Ark1'!U316</f>
        <v>61.97727272727272</v>
      </c>
      <c r="M184" s="13"/>
      <c r="N184" s="123">
        <f>+'Ark1'!W316</f>
        <v>79.966666666666654</v>
      </c>
      <c r="O184" s="123"/>
      <c r="P184" s="13">
        <f>+'Ark1'!X316</f>
        <v>8.3368356276726185</v>
      </c>
      <c r="Q184" s="13">
        <f>+'Ark1'!Y316</f>
        <v>2.8081750492870019</v>
      </c>
      <c r="R184" s="18">
        <f>+'Ark1'!Z316</f>
        <v>-33.909430344078999</v>
      </c>
      <c r="S184" s="21">
        <f t="shared" si="107"/>
        <v>16.5</v>
      </c>
      <c r="T184" s="66">
        <f t="shared" si="108"/>
        <v>10.555599999999998</v>
      </c>
      <c r="U184" s="13">
        <f>+'Ark1'!T316</f>
        <v>16.454545454545453</v>
      </c>
      <c r="V184" s="123">
        <f>+'Ark1'!V316</f>
        <v>86.637775370169749</v>
      </c>
      <c r="W184" s="31"/>
      <c r="AJ184"/>
      <c r="AK184"/>
      <c r="AL184"/>
      <c r="AU184"/>
      <c r="AX184"/>
      <c r="AY184"/>
    </row>
    <row r="185" spans="1:51" x14ac:dyDescent="0.5">
      <c r="A185" s="31"/>
      <c r="B185" s="3">
        <f>+'Ark1'!C317</f>
        <v>2019</v>
      </c>
      <c r="C185" s="3">
        <f>+'Ark1'!E317</f>
        <v>17</v>
      </c>
      <c r="D185" s="3">
        <f>+'Ark1'!Q317</f>
        <v>21</v>
      </c>
      <c r="E185" s="18"/>
      <c r="F185" s="18">
        <f>+'Ark1'!R317</f>
        <v>641</v>
      </c>
      <c r="G185" s="18"/>
      <c r="H185" s="66">
        <f>+'Ark1'!AA317</f>
        <v>3.1827209533267142</v>
      </c>
      <c r="I185" s="66"/>
      <c r="J185" s="18">
        <f>+'Ark1'!S317</f>
        <v>639</v>
      </c>
      <c r="K185" s="93"/>
      <c r="L185" s="13">
        <f>+'Ark1'!U317</f>
        <v>60.899843505477293</v>
      </c>
      <c r="M185" s="13"/>
      <c r="N185" s="123">
        <f>+'Ark1'!W317</f>
        <v>83.051017214397461</v>
      </c>
      <c r="O185" s="123"/>
      <c r="P185" s="13">
        <f>+'Ark1'!X317</f>
        <v>9.735551618627257</v>
      </c>
      <c r="Q185" s="13">
        <f>+'Ark1'!Y317</f>
        <v>2.6694791460782072</v>
      </c>
      <c r="R185" s="18">
        <f>+'Ark1'!Z317</f>
        <v>-14.879588626717801</v>
      </c>
      <c r="S185" s="21">
        <f t="shared" si="107"/>
        <v>30.523809523809526</v>
      </c>
      <c r="T185" s="66">
        <f t="shared" si="108"/>
        <v>53.235702034428776</v>
      </c>
      <c r="U185" s="13">
        <f>+'Ark1'!T317</f>
        <v>15.98283931357255</v>
      </c>
      <c r="V185" s="123">
        <f>+'Ark1'!V317</f>
        <v>90.105578699111717</v>
      </c>
      <c r="W185" s="31"/>
      <c r="AJ185"/>
      <c r="AK185"/>
      <c r="AL185"/>
      <c r="AU185"/>
      <c r="AX185"/>
      <c r="AY185"/>
    </row>
    <row r="186" spans="1:51" x14ac:dyDescent="0.5">
      <c r="A186" s="31"/>
      <c r="B186" s="3">
        <f>+'Ark1'!C318</f>
        <v>2019</v>
      </c>
      <c r="C186" s="3">
        <f>+'Ark1'!E318</f>
        <v>18</v>
      </c>
      <c r="D186" s="3">
        <f>+'Ark1'!Q318</f>
        <v>21</v>
      </c>
      <c r="E186" s="18"/>
      <c r="F186" s="18">
        <f>+'Ark1'!R318</f>
        <v>458</v>
      </c>
      <c r="G186" s="18"/>
      <c r="H186" s="66">
        <f>+'Ark1'!AA318</f>
        <v>2.2740814299900696</v>
      </c>
      <c r="I186" s="66"/>
      <c r="J186" s="18">
        <f>+'Ark1'!S318</f>
        <v>458</v>
      </c>
      <c r="K186" s="93"/>
      <c r="L186" s="13">
        <f>+'Ark1'!U318</f>
        <v>61.18340611353711</v>
      </c>
      <c r="M186" s="13"/>
      <c r="N186" s="123">
        <f>+'Ark1'!W318</f>
        <v>86.570524017467207</v>
      </c>
      <c r="O186" s="123"/>
      <c r="P186" s="13">
        <f>+'Ark1'!X318</f>
        <v>12.862162449196532</v>
      </c>
      <c r="Q186" s="13">
        <f>+'Ark1'!Y318</f>
        <v>2.6244541484716528</v>
      </c>
      <c r="R186" s="18">
        <f>+'Ark1'!Z318</f>
        <v>-29.066178652263432</v>
      </c>
      <c r="S186" s="21">
        <f t="shared" si="107"/>
        <v>21.80952380952381</v>
      </c>
      <c r="T186" s="66">
        <f t="shared" si="108"/>
        <v>39.649299999999982</v>
      </c>
      <c r="U186" s="13">
        <f>+'Ark1'!T318</f>
        <v>16.181222707423579</v>
      </c>
      <c r="V186" s="123">
        <f>+'Ark1'!V318</f>
        <v>93.792550398122742</v>
      </c>
      <c r="W186" s="31"/>
      <c r="AJ186"/>
      <c r="AK186"/>
      <c r="AL186"/>
      <c r="AU186"/>
      <c r="AX186"/>
      <c r="AY186"/>
    </row>
    <row r="187" spans="1:51" x14ac:dyDescent="0.5">
      <c r="A187" s="31"/>
      <c r="B187" s="3">
        <f>+'Ark1'!C319</f>
        <v>2019</v>
      </c>
      <c r="C187" s="3">
        <f>+'Ark1'!E319</f>
        <v>19</v>
      </c>
      <c r="D187" s="3">
        <f>+'Ark1'!Q319</f>
        <v>21</v>
      </c>
      <c r="E187" s="18"/>
      <c r="F187" s="18">
        <f>+'Ark1'!R319</f>
        <v>354</v>
      </c>
      <c r="G187" s="18"/>
      <c r="H187" s="66">
        <f>+'Ark1'!AA319</f>
        <v>1.7576961271102285</v>
      </c>
      <c r="I187" s="66"/>
      <c r="J187" s="18">
        <f>+'Ark1'!S319</f>
        <v>353</v>
      </c>
      <c r="K187" s="93"/>
      <c r="L187" s="13">
        <f>+'Ark1'!U319</f>
        <v>60.790368271954691</v>
      </c>
      <c r="M187" s="13"/>
      <c r="N187" s="123">
        <f>+'Ark1'!W319</f>
        <v>84.146458923512725</v>
      </c>
      <c r="O187" s="123"/>
      <c r="P187" s="13">
        <f>+'Ark1'!X319</f>
        <v>9.3359274464374629</v>
      </c>
      <c r="Q187" s="13">
        <f>+'Ark1'!Y319</f>
        <v>2.7515060270302008</v>
      </c>
      <c r="R187" s="18">
        <f>+'Ark1'!Z319</f>
        <v>-22.795591707151761</v>
      </c>
      <c r="S187" s="21">
        <f t="shared" si="107"/>
        <v>16.857142857142858</v>
      </c>
      <c r="T187" s="66">
        <f t="shared" si="108"/>
        <v>29.787846458923504</v>
      </c>
      <c r="U187" s="13">
        <f>+'Ark1'!T319</f>
        <v>15.994350282485877</v>
      </c>
      <c r="V187" s="123">
        <f>+'Ark1'!V319</f>
        <v>91.283197112507239</v>
      </c>
      <c r="W187" s="31"/>
      <c r="AJ187"/>
      <c r="AK187"/>
      <c r="AL187"/>
      <c r="AU187"/>
      <c r="AX187"/>
      <c r="AY187"/>
    </row>
    <row r="188" spans="1:51" x14ac:dyDescent="0.5">
      <c r="A188" s="31"/>
      <c r="B188" s="3">
        <f>+'Ark1'!C320</f>
        <v>2019</v>
      </c>
      <c r="C188" s="3">
        <f>+'Ark1'!E320</f>
        <v>20</v>
      </c>
      <c r="D188" s="3">
        <f>+'Ark1'!Q320</f>
        <v>23</v>
      </c>
      <c r="E188" s="18"/>
      <c r="F188" s="18">
        <f>+'Ark1'!R320</f>
        <v>466</v>
      </c>
      <c r="G188" s="18"/>
      <c r="H188" s="66">
        <f>+'Ark1'!AA320</f>
        <v>2.313803376365442</v>
      </c>
      <c r="I188" s="66"/>
      <c r="J188" s="18">
        <f>+'Ark1'!S320</f>
        <v>464</v>
      </c>
      <c r="K188" s="93"/>
      <c r="L188" s="13">
        <f>+'Ark1'!U320</f>
        <v>61.28017241379311</v>
      </c>
      <c r="M188" s="13"/>
      <c r="N188" s="123">
        <f>+'Ark1'!W320</f>
        <v>77.387500000000017</v>
      </c>
      <c r="O188" s="123"/>
      <c r="P188" s="13">
        <f>+'Ark1'!X320</f>
        <v>10.288274575942951</v>
      </c>
      <c r="Q188" s="13">
        <f>+'Ark1'!Y320</f>
        <v>2.5837596179554554</v>
      </c>
      <c r="R188" s="18">
        <f>+'Ark1'!Z320</f>
        <v>-36.564656791742031</v>
      </c>
      <c r="S188" s="21">
        <f t="shared" si="107"/>
        <v>20.260869565217391</v>
      </c>
      <c r="T188" s="66">
        <f t="shared" si="108"/>
        <v>36.062575000000002</v>
      </c>
      <c r="U188" s="13">
        <f>+'Ark1'!T320</f>
        <v>16.186695278969957</v>
      </c>
      <c r="V188" s="123">
        <f>+'Ark1'!V320</f>
        <v>84.025105540404297</v>
      </c>
      <c r="W188" s="31"/>
      <c r="AJ188"/>
      <c r="AK188"/>
      <c r="AL188"/>
      <c r="AU188"/>
      <c r="AX188"/>
      <c r="AY188"/>
    </row>
    <row r="189" spans="1:51" x14ac:dyDescent="0.5">
      <c r="A189" s="31"/>
      <c r="B189" s="3">
        <f>+'Ark1'!C321</f>
        <v>2019</v>
      </c>
      <c r="C189" s="3">
        <f>+'Ark1'!E321</f>
        <v>21</v>
      </c>
      <c r="D189" s="3">
        <f>+'Ark1'!Q321</f>
        <v>11</v>
      </c>
      <c r="E189" s="18"/>
      <c r="F189" s="18">
        <f>+'Ark1'!R321</f>
        <v>259</v>
      </c>
      <c r="G189" s="18"/>
      <c r="H189" s="66">
        <f>+'Ark1'!AA321</f>
        <v>1.2859980139026812</v>
      </c>
      <c r="I189" s="66"/>
      <c r="J189" s="18">
        <f>+'Ark1'!S321</f>
        <v>259</v>
      </c>
      <c r="K189" s="93"/>
      <c r="L189" s="13">
        <f>+'Ark1'!U321</f>
        <v>61.976833976834001</v>
      </c>
      <c r="M189" s="13"/>
      <c r="N189" s="123">
        <f>+'Ark1'!W321</f>
        <v>83.843243243243265</v>
      </c>
      <c r="O189" s="123"/>
      <c r="P189" s="13">
        <f>+'Ark1'!X321</f>
        <v>11.574165025826872</v>
      </c>
      <c r="Q189" s="13">
        <f>+'Ark1'!Y321</f>
        <v>2.377387849695566</v>
      </c>
      <c r="R189" s="18">
        <f>+'Ark1'!Z321</f>
        <v>-33.443740806103712</v>
      </c>
      <c r="S189" s="21">
        <f t="shared" si="107"/>
        <v>23.545454545454547</v>
      </c>
      <c r="T189" s="66">
        <f t="shared" si="108"/>
        <v>21.715400000000006</v>
      </c>
      <c r="U189" s="13">
        <f>+'Ark1'!T321</f>
        <v>16.536679536679539</v>
      </c>
      <c r="V189" s="123">
        <f>+'Ark1'!V321</f>
        <v>90.837749992679605</v>
      </c>
      <c r="W189" s="31"/>
      <c r="AJ189"/>
      <c r="AK189"/>
      <c r="AL189"/>
      <c r="AU189"/>
      <c r="AX189"/>
      <c r="AY189"/>
    </row>
    <row r="190" spans="1:51" x14ac:dyDescent="0.5">
      <c r="A190" s="31"/>
      <c r="B190" s="3">
        <f>+'Ark1'!C322</f>
        <v>2019</v>
      </c>
      <c r="C190" s="3">
        <f>+'Ark1'!E322</f>
        <v>22</v>
      </c>
      <c r="D190" s="3">
        <f>+'Ark1'!Q322</f>
        <v>19</v>
      </c>
      <c r="E190" s="18"/>
      <c r="F190" s="18">
        <f>+'Ark1'!R322</f>
        <v>533</v>
      </c>
      <c r="G190" s="18"/>
      <c r="H190" s="66">
        <f>+'Ark1'!AA322</f>
        <v>2.6464746772591856</v>
      </c>
      <c r="I190" s="66"/>
      <c r="J190" s="18">
        <f>+'Ark1'!S322</f>
        <v>532</v>
      </c>
      <c r="K190" s="93"/>
      <c r="L190" s="13">
        <f>+'Ark1'!U322</f>
        <v>62.069548872180455</v>
      </c>
      <c r="M190" s="13"/>
      <c r="N190" s="123">
        <f>+'Ark1'!W322</f>
        <v>78.772368421052605</v>
      </c>
      <c r="O190" s="123"/>
      <c r="P190" s="13">
        <f>+'Ark1'!X322</f>
        <v>10.870827677347439</v>
      </c>
      <c r="Q190" s="13">
        <f>+'Ark1'!Y322</f>
        <v>2.5760707284521369</v>
      </c>
      <c r="R190" s="18">
        <f>+'Ark1'!Z322</f>
        <v>-27.102563540041562</v>
      </c>
      <c r="S190" s="21">
        <f t="shared" si="107"/>
        <v>28.05263157894737</v>
      </c>
      <c r="T190" s="66">
        <f t="shared" si="108"/>
        <v>41.985672368421035</v>
      </c>
      <c r="U190" s="13">
        <f>+'Ark1'!T322</f>
        <v>16.472795497185743</v>
      </c>
      <c r="V190" s="123">
        <f>+'Ark1'!V322</f>
        <v>85.4139004064875</v>
      </c>
      <c r="W190" s="31"/>
      <c r="AJ190"/>
      <c r="AK190"/>
      <c r="AL190"/>
      <c r="AU190"/>
      <c r="AX190"/>
      <c r="AY190"/>
    </row>
    <row r="191" spans="1:51" x14ac:dyDescent="0.5">
      <c r="A191" s="31"/>
      <c r="B191" s="3">
        <f>+'Ark1'!C323</f>
        <v>2019</v>
      </c>
      <c r="C191" s="3">
        <f>+'Ark1'!E323</f>
        <v>23</v>
      </c>
      <c r="D191" s="3">
        <f>+'Ark1'!Q323</f>
        <v>13</v>
      </c>
      <c r="E191" s="18"/>
      <c r="F191" s="18">
        <f>+'Ark1'!R323</f>
        <v>262</v>
      </c>
      <c r="G191" s="18"/>
      <c r="H191" s="66">
        <f>+'Ark1'!AA323</f>
        <v>1.3008937437934456</v>
      </c>
      <c r="I191" s="66"/>
      <c r="J191" s="18">
        <f>+'Ark1'!S323</f>
        <v>262</v>
      </c>
      <c r="K191" s="93"/>
      <c r="L191" s="13">
        <f>+'Ark1'!U323</f>
        <v>61.22519083969464</v>
      </c>
      <c r="M191" s="13"/>
      <c r="N191" s="123">
        <f>+'Ark1'!W323</f>
        <v>80.464885496183243</v>
      </c>
      <c r="O191" s="123"/>
      <c r="P191" s="13">
        <f>+'Ark1'!X323</f>
        <v>10.661315700597145</v>
      </c>
      <c r="Q191" s="13">
        <f>+'Ark1'!Y323</f>
        <v>2.7764781775571139</v>
      </c>
      <c r="R191" s="18">
        <f>+'Ark1'!Z323</f>
        <v>-47.006087847238952</v>
      </c>
      <c r="S191" s="21">
        <f t="shared" si="107"/>
        <v>20.153846153846153</v>
      </c>
      <c r="T191" s="66">
        <f t="shared" si="108"/>
        <v>21.081800000000012</v>
      </c>
      <c r="U191" s="13">
        <f>+'Ark1'!T323</f>
        <v>16.175572519083971</v>
      </c>
      <c r="V191" s="123">
        <f>+'Ark1'!V323</f>
        <v>87.177557417316578</v>
      </c>
      <c r="W191" s="31"/>
      <c r="AJ191"/>
      <c r="AK191"/>
      <c r="AL191"/>
      <c r="AU191"/>
      <c r="AX191"/>
      <c r="AY191"/>
    </row>
    <row r="192" spans="1:51" x14ac:dyDescent="0.5">
      <c r="A192" s="31"/>
      <c r="B192" s="3">
        <f>+'Ark1'!C324</f>
        <v>2019</v>
      </c>
      <c r="C192" s="3">
        <f>+'Ark1'!E324</f>
        <v>24</v>
      </c>
      <c r="D192" s="3">
        <f>+'Ark1'!Q324</f>
        <v>18</v>
      </c>
      <c r="E192" s="18"/>
      <c r="F192" s="18">
        <f>+'Ark1'!R324</f>
        <v>283</v>
      </c>
      <c r="G192" s="18"/>
      <c r="H192" s="66">
        <f>+'Ark1'!AA324</f>
        <v>1.4051638530287984</v>
      </c>
      <c r="I192" s="66"/>
      <c r="J192" s="18">
        <f>+'Ark1'!S324</f>
        <v>283</v>
      </c>
      <c r="K192" s="93"/>
      <c r="L192" s="13">
        <f>+'Ark1'!U324</f>
        <v>61.141342756183747</v>
      </c>
      <c r="M192" s="13"/>
      <c r="N192" s="123">
        <f>+'Ark1'!W324</f>
        <v>81.952650176678446</v>
      </c>
      <c r="O192" s="123"/>
      <c r="P192" s="13">
        <f>+'Ark1'!X324</f>
        <v>9.6385719351105976</v>
      </c>
      <c r="Q192" s="13">
        <f>+'Ark1'!Y324</f>
        <v>2.6877199407101324</v>
      </c>
      <c r="R192" s="18">
        <f>+'Ark1'!Z324</f>
        <v>-36.780552624563747</v>
      </c>
      <c r="S192" s="21">
        <f t="shared" si="107"/>
        <v>15.722222222222221</v>
      </c>
      <c r="T192" s="66">
        <f t="shared" si="108"/>
        <v>23.192599999999999</v>
      </c>
      <c r="U192" s="13">
        <f>+'Ark1'!T324</f>
        <v>16.045936395759718</v>
      </c>
      <c r="V192" s="123">
        <f>+'Ark1'!V324</f>
        <v>88.789436811135943</v>
      </c>
      <c r="W192" s="31"/>
      <c r="AJ192"/>
      <c r="AK192"/>
      <c r="AL192"/>
      <c r="AU192"/>
      <c r="AX192"/>
      <c r="AY192"/>
    </row>
    <row r="193" spans="1:51" x14ac:dyDescent="0.5">
      <c r="A193" s="31"/>
      <c r="B193" s="3">
        <f>+'Ark1'!C325</f>
        <v>2019</v>
      </c>
      <c r="C193" s="3">
        <f>+'Ark1'!E325</f>
        <v>25</v>
      </c>
      <c r="D193" s="3">
        <f>+'Ark1'!Q325</f>
        <v>19</v>
      </c>
      <c r="E193" s="18"/>
      <c r="F193" s="18">
        <f>+'Ark1'!R325</f>
        <v>187</v>
      </c>
      <c r="G193" s="18"/>
      <c r="H193" s="66">
        <f>+'Ark1'!AA325</f>
        <v>0.92850049652432942</v>
      </c>
      <c r="I193" s="66"/>
      <c r="J193" s="18">
        <f>+'Ark1'!S325</f>
        <v>187</v>
      </c>
      <c r="K193" s="93"/>
      <c r="L193" s="13">
        <f>+'Ark1'!U325</f>
        <v>61.684491978609614</v>
      </c>
      <c r="M193" s="13"/>
      <c r="N193" s="123">
        <f>+'Ark1'!W325</f>
        <v>80.18609625668455</v>
      </c>
      <c r="O193" s="123"/>
      <c r="P193" s="13">
        <f>+'Ark1'!X325</f>
        <v>11.137147901074497</v>
      </c>
      <c r="Q193" s="13">
        <f>+'Ark1'!Y325</f>
        <v>2.8775221689542487</v>
      </c>
      <c r="R193" s="18">
        <f>+'Ark1'!Z325</f>
        <v>-48.251075296771056</v>
      </c>
      <c r="S193" s="21">
        <f t="shared" ref="S193:S256" si="109">+F193/D193</f>
        <v>9.8421052631578956</v>
      </c>
      <c r="T193" s="66">
        <f t="shared" si="108"/>
        <v>14.99480000000001</v>
      </c>
      <c r="U193" s="13">
        <f>+'Ark1'!T325</f>
        <v>16.390374331550802</v>
      </c>
      <c r="V193" s="123">
        <f>+'Ark1'!V325</f>
        <v>86.875510570622396</v>
      </c>
      <c r="W193" s="31"/>
      <c r="AJ193"/>
      <c r="AK193"/>
      <c r="AL193"/>
      <c r="AU193"/>
      <c r="AX193"/>
      <c r="AY193"/>
    </row>
    <row r="194" spans="1:51" x14ac:dyDescent="0.5">
      <c r="A194" s="31"/>
      <c r="B194" s="3">
        <f>+'Ark1'!C326</f>
        <v>2019</v>
      </c>
      <c r="C194" s="3">
        <f>+'Ark1'!E326</f>
        <v>26</v>
      </c>
      <c r="D194" s="3">
        <f>+'Ark1'!Q326</f>
        <v>22</v>
      </c>
      <c r="E194" s="18"/>
      <c r="F194" s="18">
        <f>+'Ark1'!R326</f>
        <v>449</v>
      </c>
      <c r="G194" s="18"/>
      <c r="H194" s="66">
        <f>+'Ark1'!AA326</f>
        <v>2.2293942403177751</v>
      </c>
      <c r="I194" s="66"/>
      <c r="J194" s="18">
        <f>+'Ark1'!S326</f>
        <v>448</v>
      </c>
      <c r="K194" s="93"/>
      <c r="L194" s="13">
        <f>+'Ark1'!U326</f>
        <v>60.194196428571438</v>
      </c>
      <c r="M194" s="13"/>
      <c r="N194" s="123">
        <f>+'Ark1'!W326</f>
        <v>81.760669642857081</v>
      </c>
      <c r="O194" s="123"/>
      <c r="P194" s="13">
        <f>+'Ark1'!X326</f>
        <v>10.467017692399688</v>
      </c>
      <c r="Q194" s="13">
        <f>+'Ark1'!Y326</f>
        <v>2.5877910941824842</v>
      </c>
      <c r="R194" s="18">
        <f>+'Ark1'!Z326</f>
        <v>-17.598231867954777</v>
      </c>
      <c r="S194" s="21">
        <f t="shared" si="109"/>
        <v>20.40909090909091</v>
      </c>
      <c r="T194" s="66">
        <f t="shared" si="108"/>
        <v>36.710540669642832</v>
      </c>
      <c r="U194" s="13">
        <f>+'Ark1'!T326</f>
        <v>15.772828507795101</v>
      </c>
      <c r="V194" s="123">
        <f>+'Ark1'!V326</f>
        <v>88.653507583965393</v>
      </c>
      <c r="W194" s="31"/>
      <c r="AJ194"/>
      <c r="AK194"/>
      <c r="AL194"/>
      <c r="AU194"/>
      <c r="AX194"/>
      <c r="AY194"/>
    </row>
    <row r="195" spans="1:51" x14ac:dyDescent="0.5">
      <c r="A195" s="31"/>
      <c r="B195" s="3">
        <f>+'Ark1'!C327</f>
        <v>2019</v>
      </c>
      <c r="C195" s="3">
        <f>+'Ark1'!E327</f>
        <v>27</v>
      </c>
      <c r="D195" s="3">
        <f>+'Ark1'!Q327</f>
        <v>17</v>
      </c>
      <c r="E195" s="18"/>
      <c r="F195" s="18">
        <f>+'Ark1'!R327</f>
        <v>568</v>
      </c>
      <c r="G195" s="18"/>
      <c r="H195" s="66">
        <f>+'Ark1'!AA327</f>
        <v>2.8202581926514401</v>
      </c>
      <c r="I195" s="66"/>
      <c r="J195" s="18">
        <f>+'Ark1'!S327</f>
        <v>567</v>
      </c>
      <c r="K195" s="93"/>
      <c r="L195" s="13">
        <f>+'Ark1'!U327</f>
        <v>61.945326278659607</v>
      </c>
      <c r="M195" s="13"/>
      <c r="N195" s="123">
        <f>+'Ark1'!W327</f>
        <v>81.404409171075812</v>
      </c>
      <c r="O195" s="123"/>
      <c r="P195" s="13">
        <f>+'Ark1'!X327</f>
        <v>9.8457413400169145</v>
      </c>
      <c r="Q195" s="13">
        <f>+'Ark1'!Y327</f>
        <v>2.1737998633550664</v>
      </c>
      <c r="R195" s="18">
        <f>+'Ark1'!Z327</f>
        <v>-38.07946875461495</v>
      </c>
      <c r="S195" s="21">
        <f t="shared" si="109"/>
        <v>33.411764705882355</v>
      </c>
      <c r="T195" s="66">
        <f t="shared" si="108"/>
        <v>46.237704409171066</v>
      </c>
      <c r="U195" s="13">
        <f>+'Ark1'!T327</f>
        <v>16.6056338028169</v>
      </c>
      <c r="V195" s="123">
        <f>+'Ark1'!V327</f>
        <v>88.251828157931442</v>
      </c>
      <c r="W195" s="31"/>
      <c r="AJ195"/>
      <c r="AK195"/>
      <c r="AL195"/>
      <c r="AU195"/>
      <c r="AX195"/>
      <c r="AY195"/>
    </row>
    <row r="196" spans="1:51" x14ac:dyDescent="0.5">
      <c r="A196" s="31"/>
      <c r="B196" s="3">
        <f>+'Ark1'!C328</f>
        <v>2019</v>
      </c>
      <c r="C196" s="3">
        <f>+'Ark1'!E328</f>
        <v>28</v>
      </c>
      <c r="D196" s="3">
        <f>+'Ark1'!Q328</f>
        <v>19</v>
      </c>
      <c r="E196" s="18"/>
      <c r="F196" s="18">
        <f>+'Ark1'!R328</f>
        <v>332</v>
      </c>
      <c r="G196" s="18"/>
      <c r="H196" s="66">
        <f>+'Ark1'!AA328</f>
        <v>1.6484607745779547</v>
      </c>
      <c r="I196" s="66"/>
      <c r="J196" s="18">
        <f>+'Ark1'!S328</f>
        <v>332</v>
      </c>
      <c r="K196" s="93"/>
      <c r="L196" s="13">
        <f>+'Ark1'!U328</f>
        <v>61.433734939759027</v>
      </c>
      <c r="M196" s="13"/>
      <c r="N196" s="123">
        <f>+'Ark1'!W328</f>
        <v>80.385240963855381</v>
      </c>
      <c r="O196" s="123"/>
      <c r="P196" s="13">
        <f>+'Ark1'!X328</f>
        <v>9.6444905429738377</v>
      </c>
      <c r="Q196" s="13">
        <f>+'Ark1'!Y328</f>
        <v>2.9937395363777002</v>
      </c>
      <c r="R196" s="18">
        <f>+'Ark1'!Z328</f>
        <v>-24.136311895761285</v>
      </c>
      <c r="S196" s="21">
        <f t="shared" si="109"/>
        <v>17.473684210526315</v>
      </c>
      <c r="T196" s="66">
        <f t="shared" si="108"/>
        <v>26.687899999999988</v>
      </c>
      <c r="U196" s="13">
        <f>+'Ark1'!T328</f>
        <v>16.25</v>
      </c>
      <c r="V196" s="123">
        <f>+'Ark1'!V328</f>
        <v>87.091268649897501</v>
      </c>
      <c r="W196" s="31"/>
      <c r="AJ196"/>
      <c r="AK196"/>
      <c r="AL196"/>
      <c r="AU196"/>
      <c r="AX196"/>
      <c r="AY196"/>
    </row>
    <row r="197" spans="1:51" x14ac:dyDescent="0.5">
      <c r="A197" s="31"/>
      <c r="B197" s="3">
        <f>+'Ark1'!C329</f>
        <v>2019</v>
      </c>
      <c r="C197" s="3">
        <f>+'Ark1'!E329</f>
        <v>29</v>
      </c>
      <c r="D197" s="3">
        <f>+'Ark1'!Q329</f>
        <v>13</v>
      </c>
      <c r="E197" s="18"/>
      <c r="F197" s="18">
        <f>+'Ark1'!R329</f>
        <v>258</v>
      </c>
      <c r="G197" s="18"/>
      <c r="H197" s="66">
        <f>+'Ark1'!AA329</f>
        <v>1.2810327706057596</v>
      </c>
      <c r="I197" s="66"/>
      <c r="J197" s="18">
        <f>+'Ark1'!S329</f>
        <v>258</v>
      </c>
      <c r="K197" s="93"/>
      <c r="L197" s="13">
        <f>+'Ark1'!U329</f>
        <v>62.321705426356587</v>
      </c>
      <c r="M197" s="13"/>
      <c r="N197" s="123">
        <f>+'Ark1'!W329</f>
        <v>81.903100775193778</v>
      </c>
      <c r="O197" s="123"/>
      <c r="P197" s="13">
        <f>+'Ark1'!X329</f>
        <v>10.218659312117902</v>
      </c>
      <c r="Q197" s="13">
        <f>+'Ark1'!Y329</f>
        <v>2.4338523787606059</v>
      </c>
      <c r="R197" s="18">
        <f>+'Ark1'!Z329</f>
        <v>-50.377705256876439</v>
      </c>
      <c r="S197" s="21">
        <f t="shared" si="109"/>
        <v>19.846153846153847</v>
      </c>
      <c r="T197" s="66">
        <f t="shared" si="108"/>
        <v>21.130999999999997</v>
      </c>
      <c r="U197" s="13">
        <f>+'Ark1'!T329</f>
        <v>16.627906976744178</v>
      </c>
      <c r="V197" s="123">
        <f>+'Ark1'!V329</f>
        <v>88.735753819278258</v>
      </c>
      <c r="W197" s="31"/>
      <c r="AJ197"/>
      <c r="AK197"/>
      <c r="AL197"/>
      <c r="AU197"/>
      <c r="AX197"/>
      <c r="AY197"/>
    </row>
    <row r="198" spans="1:51" x14ac:dyDescent="0.5">
      <c r="A198" s="31"/>
      <c r="B198" s="3">
        <f>+'Ark1'!C330</f>
        <v>2019</v>
      </c>
      <c r="C198" s="3">
        <f>+'Ark1'!E330</f>
        <v>30</v>
      </c>
      <c r="D198" s="3">
        <f>+'Ark1'!Q330</f>
        <v>21</v>
      </c>
      <c r="E198" s="18"/>
      <c r="F198" s="18">
        <f>+'Ark1'!R330</f>
        <v>343</v>
      </c>
      <c r="G198" s="18"/>
      <c r="H198" s="66">
        <f>+'Ark1'!AA330</f>
        <v>1.7030784508440913</v>
      </c>
      <c r="I198" s="66"/>
      <c r="J198" s="18">
        <f>+'Ark1'!S330</f>
        <v>343</v>
      </c>
      <c r="K198" s="93"/>
      <c r="L198" s="13">
        <f>+'Ark1'!U330</f>
        <v>61.463556851311949</v>
      </c>
      <c r="M198" s="13"/>
      <c r="N198" s="123">
        <f>+'Ark1'!W330</f>
        <v>80.418950437317747</v>
      </c>
      <c r="O198" s="123"/>
      <c r="P198" s="13">
        <f>+'Ark1'!X330</f>
        <v>10.915213501296638</v>
      </c>
      <c r="Q198" s="13">
        <f>+'Ark1'!Y330</f>
        <v>3.0617048075214655</v>
      </c>
      <c r="R198" s="18">
        <f>+'Ark1'!Z330</f>
        <v>-15.573135799748243</v>
      </c>
      <c r="S198" s="21">
        <f t="shared" si="109"/>
        <v>16.333333333333332</v>
      </c>
      <c r="T198" s="66">
        <f t="shared" si="108"/>
        <v>27.583699999999986</v>
      </c>
      <c r="U198" s="13">
        <f>+'Ark1'!T330</f>
        <v>16.282798833819243</v>
      </c>
      <c r="V198" s="123">
        <f>+'Ark1'!V330</f>
        <v>87.127790289618375</v>
      </c>
      <c r="W198" s="31"/>
      <c r="AJ198"/>
      <c r="AK198"/>
      <c r="AL198"/>
      <c r="AU198"/>
      <c r="AX198"/>
      <c r="AY198"/>
    </row>
    <row r="199" spans="1:51" x14ac:dyDescent="0.5">
      <c r="A199" s="31"/>
      <c r="B199" s="3">
        <f>+'Ark1'!C331</f>
        <v>2019</v>
      </c>
      <c r="C199" s="3">
        <f>+'Ark1'!E331</f>
        <v>31</v>
      </c>
      <c r="D199" s="3">
        <f>+'Ark1'!Q331</f>
        <v>15</v>
      </c>
      <c r="E199" s="18"/>
      <c r="F199" s="18">
        <f>+'Ark1'!R331</f>
        <v>355</v>
      </c>
      <c r="G199" s="18"/>
      <c r="H199" s="66">
        <f>+'Ark1'!AA331</f>
        <v>1.7626613704071501</v>
      </c>
      <c r="I199" s="66"/>
      <c r="J199" s="18">
        <f>+'Ark1'!S331</f>
        <v>355</v>
      </c>
      <c r="K199" s="93"/>
      <c r="L199" s="13">
        <f>+'Ark1'!U331</f>
        <v>61.681690140845078</v>
      </c>
      <c r="M199" s="13"/>
      <c r="N199" s="123">
        <f>+'Ark1'!W331</f>
        <v>81.168788732394361</v>
      </c>
      <c r="O199" s="123"/>
      <c r="P199" s="13">
        <f>+'Ark1'!X331</f>
        <v>10.521587999241651</v>
      </c>
      <c r="Q199" s="13">
        <f>+'Ark1'!Y331</f>
        <v>2.3563106671925809</v>
      </c>
      <c r="R199" s="18">
        <f>+'Ark1'!Z331</f>
        <v>-36.2299986382938</v>
      </c>
      <c r="S199" s="21">
        <f t="shared" si="109"/>
        <v>23.666666666666668</v>
      </c>
      <c r="T199" s="66">
        <f t="shared" si="108"/>
        <v>28.814919999999997</v>
      </c>
      <c r="U199" s="13">
        <f>+'Ark1'!T331</f>
        <v>16.442253521126755</v>
      </c>
      <c r="V199" s="123">
        <f>+'Ark1'!V331</f>
        <v>87.940182808661248</v>
      </c>
      <c r="W199" s="31"/>
      <c r="AJ199"/>
      <c r="AK199"/>
      <c r="AL199"/>
      <c r="AU199"/>
      <c r="AX199"/>
      <c r="AY199"/>
    </row>
    <row r="200" spans="1:51" x14ac:dyDescent="0.5">
      <c r="A200" s="31"/>
      <c r="B200" s="3">
        <f>+'Ark1'!C332</f>
        <v>2019</v>
      </c>
      <c r="C200" s="3">
        <f>+'Ark1'!E332</f>
        <v>32</v>
      </c>
      <c r="D200" s="3">
        <f>+'Ark1'!Q332</f>
        <v>22</v>
      </c>
      <c r="E200" s="18"/>
      <c r="F200" s="18">
        <f>+'Ark1'!R332</f>
        <v>589</v>
      </c>
      <c r="G200" s="18"/>
      <c r="H200" s="66">
        <f>+'Ark1'!AA332</f>
        <v>2.9245283018867925</v>
      </c>
      <c r="I200" s="66"/>
      <c r="J200" s="18">
        <f>+'Ark1'!S332</f>
        <v>589</v>
      </c>
      <c r="K200" s="93"/>
      <c r="L200" s="13">
        <f>+'Ark1'!U332</f>
        <v>61.893039049235995</v>
      </c>
      <c r="M200" s="13"/>
      <c r="N200" s="123">
        <f>+'Ark1'!W332</f>
        <v>79.751443123938884</v>
      </c>
      <c r="O200" s="123"/>
      <c r="P200" s="13">
        <f>+'Ark1'!X332</f>
        <v>9.955775833680601</v>
      </c>
      <c r="Q200" s="13">
        <f>+'Ark1'!Y332</f>
        <v>2.2128891838659235</v>
      </c>
      <c r="R200" s="18">
        <f>+'Ark1'!Z332</f>
        <v>-36.560251392120406</v>
      </c>
      <c r="S200" s="21">
        <f t="shared" si="109"/>
        <v>26.772727272727273</v>
      </c>
      <c r="T200" s="66">
        <f t="shared" si="108"/>
        <v>46.973600000000005</v>
      </c>
      <c r="U200" s="13">
        <f>+'Ark1'!T332</f>
        <v>16.577249575551779</v>
      </c>
      <c r="V200" s="123">
        <f>+'Ark1'!V332</f>
        <v>86.404597100692257</v>
      </c>
      <c r="W200" s="31"/>
      <c r="AJ200"/>
      <c r="AK200"/>
      <c r="AL200"/>
      <c r="AU200"/>
      <c r="AX200"/>
      <c r="AY200"/>
    </row>
    <row r="201" spans="1:51" x14ac:dyDescent="0.5">
      <c r="A201" s="31"/>
      <c r="B201" s="3">
        <f>+'Ark1'!C333</f>
        <v>2019</v>
      </c>
      <c r="C201" s="3">
        <f>+'Ark1'!E333</f>
        <v>33</v>
      </c>
      <c r="D201" s="3">
        <f>+'Ark1'!Q333</f>
        <v>27</v>
      </c>
      <c r="E201" s="18"/>
      <c r="F201" s="18">
        <f>+'Ark1'!R333</f>
        <v>471</v>
      </c>
      <c r="G201" s="18"/>
      <c r="H201" s="66">
        <f>+'Ark1'!AA333</f>
        <v>2.33862959285005</v>
      </c>
      <c r="I201" s="66"/>
      <c r="J201" s="18">
        <f>+'Ark1'!S333</f>
        <v>471</v>
      </c>
      <c r="K201" s="93"/>
      <c r="L201" s="13">
        <f>+'Ark1'!U333</f>
        <v>61.772823779193203</v>
      </c>
      <c r="M201" s="13"/>
      <c r="N201" s="123">
        <f>+'Ark1'!W333</f>
        <v>81.211380042462821</v>
      </c>
      <c r="O201" s="123"/>
      <c r="P201" s="13">
        <f>+'Ark1'!X333</f>
        <v>10.254704684152756</v>
      </c>
      <c r="Q201" s="13">
        <f>+'Ark1'!Y333</f>
        <v>2.5316225692360041</v>
      </c>
      <c r="R201" s="18">
        <f>+'Ark1'!Z333</f>
        <v>-31.39092234977522</v>
      </c>
      <c r="S201" s="21">
        <f t="shared" si="109"/>
        <v>17.444444444444443</v>
      </c>
      <c r="T201" s="66">
        <f t="shared" si="108"/>
        <v>38.250559999999993</v>
      </c>
      <c r="U201" s="13">
        <f>+'Ark1'!T333</f>
        <v>16.464968152866245</v>
      </c>
      <c r="V201" s="123">
        <f>+'Ark1'!V333</f>
        <v>87.986327239938092</v>
      </c>
      <c r="W201" s="31"/>
      <c r="AJ201"/>
      <c r="AK201"/>
      <c r="AL201"/>
      <c r="AU201"/>
      <c r="AX201"/>
      <c r="AY201"/>
    </row>
    <row r="202" spans="1:51" x14ac:dyDescent="0.5">
      <c r="A202" s="31"/>
      <c r="B202" s="3">
        <f>+'Ark1'!C334</f>
        <v>2019</v>
      </c>
      <c r="C202" s="3">
        <f>+'Ark1'!E334</f>
        <v>34</v>
      </c>
      <c r="D202" s="3">
        <f>+'Ark1'!Q334</f>
        <v>17</v>
      </c>
      <c r="E202" s="18"/>
      <c r="F202" s="18">
        <f>+'Ark1'!R334</f>
        <v>399</v>
      </c>
      <c r="G202" s="18"/>
      <c r="H202" s="66">
        <f>+'Ark1'!AA334</f>
        <v>1.9811320754716988</v>
      </c>
      <c r="I202" s="66"/>
      <c r="J202" s="18">
        <f>+'Ark1'!S334</f>
        <v>399</v>
      </c>
      <c r="K202" s="93"/>
      <c r="L202" s="13">
        <f>+'Ark1'!U334</f>
        <v>62.022556390977435</v>
      </c>
      <c r="M202" s="13"/>
      <c r="N202" s="123">
        <f>+'Ark1'!W334</f>
        <v>80.101503759398454</v>
      </c>
      <c r="O202" s="123"/>
      <c r="P202" s="13">
        <f>+'Ark1'!X334</f>
        <v>10.513623945411476</v>
      </c>
      <c r="Q202" s="13">
        <f>+'Ark1'!Y334</f>
        <v>2.1803387750848247</v>
      </c>
      <c r="R202" s="18">
        <f>+'Ark1'!Z334</f>
        <v>-34.933088313153078</v>
      </c>
      <c r="S202" s="21">
        <f t="shared" si="109"/>
        <v>23.470588235294116</v>
      </c>
      <c r="T202" s="66">
        <f t="shared" si="108"/>
        <v>31.960499999999982</v>
      </c>
      <c r="U202" s="13">
        <f>+'Ark1'!T334</f>
        <v>16.691729323308262</v>
      </c>
      <c r="V202" s="123">
        <f>+'Ark1'!V334</f>
        <v>86.783861061103508</v>
      </c>
      <c r="W202" s="31"/>
      <c r="AJ202"/>
      <c r="AK202"/>
      <c r="AL202"/>
      <c r="AU202"/>
      <c r="AX202"/>
      <c r="AY202"/>
    </row>
    <row r="203" spans="1:51" x14ac:dyDescent="0.5">
      <c r="A203" s="31"/>
      <c r="B203" s="3">
        <f>+'Ark1'!C335</f>
        <v>2019</v>
      </c>
      <c r="C203" s="3">
        <f>+'Ark1'!E335</f>
        <v>35</v>
      </c>
      <c r="D203" s="3">
        <f>+'Ark1'!Q335</f>
        <v>21</v>
      </c>
      <c r="E203" s="18"/>
      <c r="F203" s="18">
        <f>+'Ark1'!R335</f>
        <v>224</v>
      </c>
      <c r="G203" s="18"/>
      <c r="H203" s="66">
        <f>+'Ark1'!AA335</f>
        <v>1.1122144985104268</v>
      </c>
      <c r="I203" s="66"/>
      <c r="J203" s="18">
        <f>+'Ark1'!S335</f>
        <v>224</v>
      </c>
      <c r="K203" s="93"/>
      <c r="L203" s="13">
        <f>+'Ark1'!U335</f>
        <v>62.883928571428562</v>
      </c>
      <c r="M203" s="13"/>
      <c r="N203" s="123">
        <f>+'Ark1'!W335</f>
        <v>80.141071428571394</v>
      </c>
      <c r="O203" s="123"/>
      <c r="P203" s="13">
        <f>+'Ark1'!X335</f>
        <v>9.7917016029193888</v>
      </c>
      <c r="Q203" s="13">
        <f>+'Ark1'!Y335</f>
        <v>2.3913741406590558</v>
      </c>
      <c r="R203" s="18">
        <f>+'Ark1'!Z335</f>
        <v>-22.2785512622402</v>
      </c>
      <c r="S203" s="21">
        <f t="shared" si="109"/>
        <v>10.666666666666666</v>
      </c>
      <c r="T203" s="66">
        <f t="shared" si="108"/>
        <v>17.951599999999992</v>
      </c>
      <c r="U203" s="13">
        <f>+'Ark1'!T335</f>
        <v>16.745535714285722</v>
      </c>
      <c r="V203" s="123">
        <f>+'Ark1'!V335</f>
        <v>86.826729608419697</v>
      </c>
      <c r="W203" s="31"/>
      <c r="AJ203"/>
      <c r="AK203"/>
      <c r="AL203"/>
      <c r="AU203"/>
      <c r="AX203"/>
      <c r="AY203"/>
    </row>
    <row r="204" spans="1:51" x14ac:dyDescent="0.5">
      <c r="A204" s="31"/>
      <c r="B204" s="3">
        <f>+'Ark1'!C336</f>
        <v>2019</v>
      </c>
      <c r="C204" s="3">
        <f>+'Ark1'!E336</f>
        <v>36</v>
      </c>
      <c r="D204" s="3">
        <f>+'Ark1'!Q336</f>
        <v>16</v>
      </c>
      <c r="E204" s="18"/>
      <c r="F204" s="18">
        <f>+'Ark1'!R336</f>
        <v>509</v>
      </c>
      <c r="G204" s="18"/>
      <c r="H204" s="66">
        <f>+'Ark1'!AA336</f>
        <v>2.5273088381330671</v>
      </c>
      <c r="I204" s="66"/>
      <c r="J204" s="18">
        <f>+'Ark1'!S336</f>
        <v>507</v>
      </c>
      <c r="K204" s="93"/>
      <c r="L204" s="13">
        <f>+'Ark1'!U336</f>
        <v>61.528599605522672</v>
      </c>
      <c r="M204" s="13"/>
      <c r="N204" s="123">
        <f>+'Ark1'!W336</f>
        <v>81.375345167652881</v>
      </c>
      <c r="O204" s="123"/>
      <c r="P204" s="13">
        <f>+'Ark1'!X336</f>
        <v>8.7085577415585096</v>
      </c>
      <c r="Q204" s="13">
        <f>+'Ark1'!Y336</f>
        <v>2.3760538223504777</v>
      </c>
      <c r="R204" s="18">
        <f>+'Ark1'!Z336</f>
        <v>-29.506608041731273</v>
      </c>
      <c r="S204" s="21">
        <f t="shared" si="109"/>
        <v>31.8125</v>
      </c>
      <c r="T204" s="66">
        <f t="shared" si="108"/>
        <v>41.420050690335316</v>
      </c>
      <c r="U204" s="13">
        <f>+'Ark1'!T336</f>
        <v>16.367387033398821</v>
      </c>
      <c r="V204" s="123">
        <f>+'Ark1'!V336</f>
        <v>88.299879690828931</v>
      </c>
      <c r="W204" s="31"/>
      <c r="AJ204"/>
      <c r="AK204"/>
      <c r="AL204"/>
      <c r="AU204"/>
      <c r="AX204"/>
      <c r="AY204"/>
    </row>
    <row r="205" spans="1:51" x14ac:dyDescent="0.5">
      <c r="A205" s="31"/>
      <c r="B205" s="3">
        <f>+'Ark1'!C337</f>
        <v>2019</v>
      </c>
      <c r="C205" s="3">
        <f>+'Ark1'!E337</f>
        <v>37</v>
      </c>
      <c r="D205" s="3">
        <f>+'Ark1'!Q337</f>
        <v>15</v>
      </c>
      <c r="E205" s="18"/>
      <c r="F205" s="18">
        <f>+'Ark1'!R337</f>
        <v>415</v>
      </c>
      <c r="G205" s="18"/>
      <c r="H205" s="66">
        <f>+'Ark1'!AA337</f>
        <v>2.0605759682224432</v>
      </c>
      <c r="I205" s="66"/>
      <c r="J205" s="18">
        <f>+'Ark1'!S337</f>
        <v>414</v>
      </c>
      <c r="K205" s="93"/>
      <c r="L205" s="13">
        <f>+'Ark1'!U337</f>
        <v>61.949275362318851</v>
      </c>
      <c r="M205" s="13"/>
      <c r="N205" s="123">
        <f>+'Ark1'!W337</f>
        <v>79.102415458937116</v>
      </c>
      <c r="O205" s="123"/>
      <c r="P205" s="13">
        <f>+'Ark1'!X337</f>
        <v>7.8028543000861887</v>
      </c>
      <c r="Q205" s="13">
        <f>+'Ark1'!Y337</f>
        <v>2.4096899707417432</v>
      </c>
      <c r="R205" s="18">
        <f>+'Ark1'!Z337</f>
        <v>-40.172938889502944</v>
      </c>
      <c r="S205" s="21">
        <f t="shared" si="109"/>
        <v>27.666666666666668</v>
      </c>
      <c r="T205" s="66">
        <f t="shared" ref="T205:T268" si="110">+(F205*N205)/1000</f>
        <v>32.827502415458902</v>
      </c>
      <c r="U205" s="13">
        <f>+'Ark1'!T337</f>
        <v>16.539759036144581</v>
      </c>
      <c r="V205" s="123">
        <f>+'Ark1'!V337</f>
        <v>85.797206127885886</v>
      </c>
      <c r="W205" s="31"/>
      <c r="AJ205"/>
      <c r="AK205"/>
      <c r="AL205"/>
      <c r="AU205"/>
      <c r="AX205"/>
      <c r="AY205"/>
    </row>
    <row r="206" spans="1:51" x14ac:dyDescent="0.5">
      <c r="A206" s="31"/>
      <c r="B206" s="3">
        <f>+'Ark1'!C338</f>
        <v>2019</v>
      </c>
      <c r="C206" s="3">
        <f>+'Ark1'!E338</f>
        <v>38</v>
      </c>
      <c r="D206" s="3">
        <f>+'Ark1'!Q338</f>
        <v>21</v>
      </c>
      <c r="E206" s="18"/>
      <c r="F206" s="18">
        <f>+'Ark1'!R338</f>
        <v>449</v>
      </c>
      <c r="G206" s="18"/>
      <c r="H206" s="66">
        <f>+'Ark1'!AA338</f>
        <v>2.2293942403177751</v>
      </c>
      <c r="I206" s="66"/>
      <c r="J206" s="18">
        <f>+'Ark1'!S338</f>
        <v>449</v>
      </c>
      <c r="K206" s="93"/>
      <c r="L206" s="13">
        <f>+'Ark1'!U338</f>
        <v>62.153674832962125</v>
      </c>
      <c r="M206" s="13"/>
      <c r="N206" s="123">
        <f>+'Ark1'!W338</f>
        <v>78.296213808463179</v>
      </c>
      <c r="O206" s="123"/>
      <c r="P206" s="13">
        <f>+'Ark1'!X338</f>
        <v>10.168881695142</v>
      </c>
      <c r="Q206" s="13">
        <f>+'Ark1'!Y338</f>
        <v>2.361719786217058</v>
      </c>
      <c r="R206" s="18">
        <f>+'Ark1'!Z338</f>
        <v>-44.047556282863006</v>
      </c>
      <c r="S206" s="21">
        <f t="shared" si="109"/>
        <v>21.38095238095238</v>
      </c>
      <c r="T206" s="66">
        <f t="shared" si="110"/>
        <v>35.154999999999973</v>
      </c>
      <c r="U206" s="13">
        <f>+'Ark1'!T338</f>
        <v>16.592427616926503</v>
      </c>
      <c r="V206" s="123">
        <f>+'Ark1'!V338</f>
        <v>84.827967289775984</v>
      </c>
      <c r="W206" s="31"/>
      <c r="AJ206"/>
      <c r="AK206"/>
      <c r="AL206"/>
      <c r="AU206"/>
      <c r="AX206"/>
      <c r="AY206"/>
    </row>
    <row r="207" spans="1:51" x14ac:dyDescent="0.5">
      <c r="A207" s="31"/>
      <c r="B207" s="3">
        <f>+'Ark1'!C339</f>
        <v>2019</v>
      </c>
      <c r="C207" s="3">
        <f>+'Ark1'!E339</f>
        <v>39</v>
      </c>
      <c r="D207" s="3">
        <f>+'Ark1'!Q339</f>
        <v>19</v>
      </c>
      <c r="E207" s="18"/>
      <c r="F207" s="18">
        <f>+'Ark1'!R339</f>
        <v>427</v>
      </c>
      <c r="G207" s="18"/>
      <c r="H207" s="66">
        <f>+'Ark1'!AA339</f>
        <v>2.1201588877855015</v>
      </c>
      <c r="I207" s="66"/>
      <c r="J207" s="18">
        <f>+'Ark1'!S339</f>
        <v>426</v>
      </c>
      <c r="K207" s="93"/>
      <c r="L207" s="13">
        <f>+'Ark1'!U339</f>
        <v>61.626760563380245</v>
      </c>
      <c r="M207" s="13"/>
      <c r="N207" s="123">
        <f>+'Ark1'!W339</f>
        <v>77.191713615023488</v>
      </c>
      <c r="O207" s="123"/>
      <c r="P207" s="13">
        <f>+'Ark1'!X339</f>
        <v>9.790287326568226</v>
      </c>
      <c r="Q207" s="13">
        <f>+'Ark1'!Y339</f>
        <v>2.7277288225783911</v>
      </c>
      <c r="R207" s="18">
        <f>+'Ark1'!Z339</f>
        <v>-31.881579804186281</v>
      </c>
      <c r="S207" s="21">
        <f t="shared" si="109"/>
        <v>22.473684210526315</v>
      </c>
      <c r="T207" s="66">
        <f t="shared" si="110"/>
        <v>32.960861713615024</v>
      </c>
      <c r="U207" s="13">
        <f>+'Ark1'!T339</f>
        <v>16.313817330210778</v>
      </c>
      <c r="V207" s="123">
        <f>+'Ark1'!V339</f>
        <v>83.728732089176475</v>
      </c>
      <c r="W207" s="31"/>
      <c r="AJ207"/>
      <c r="AK207"/>
      <c r="AL207"/>
      <c r="AU207"/>
      <c r="AX207"/>
      <c r="AY207"/>
    </row>
    <row r="208" spans="1:51" x14ac:dyDescent="0.5">
      <c r="A208" s="31"/>
      <c r="B208" s="3">
        <f>+'Ark1'!C340</f>
        <v>2019</v>
      </c>
      <c r="C208" s="3">
        <f>+'Ark1'!E340</f>
        <v>40</v>
      </c>
      <c r="D208" s="3">
        <f>+'Ark1'!Q340</f>
        <v>23</v>
      </c>
      <c r="E208" s="18"/>
      <c r="F208" s="18">
        <f>+'Ark1'!R340</f>
        <v>470</v>
      </c>
      <c r="G208" s="18"/>
      <c r="H208" s="66">
        <f>+'Ark1'!AA340</f>
        <v>2.333664349553128</v>
      </c>
      <c r="I208" s="66"/>
      <c r="J208" s="18">
        <f>+'Ark1'!S340</f>
        <v>470</v>
      </c>
      <c r="K208" s="93"/>
      <c r="L208" s="13">
        <f>+'Ark1'!U340</f>
        <v>62.110638297872363</v>
      </c>
      <c r="M208" s="13"/>
      <c r="N208" s="123">
        <f>+'Ark1'!W340</f>
        <v>80.4070212765957</v>
      </c>
      <c r="O208" s="123"/>
      <c r="P208" s="13">
        <f>+'Ark1'!X340</f>
        <v>11.12169882456068</v>
      </c>
      <c r="Q208" s="13">
        <f>+'Ark1'!Y340</f>
        <v>2.2934907003464282</v>
      </c>
      <c r="R208" s="18">
        <f>+'Ark1'!Z340</f>
        <v>-40.29321936918987</v>
      </c>
      <c r="S208" s="21">
        <f t="shared" si="109"/>
        <v>20.434782608695652</v>
      </c>
      <c r="T208" s="66">
        <f t="shared" si="110"/>
        <v>37.791299999999978</v>
      </c>
      <c r="U208" s="13">
        <f>+'Ark1'!T340</f>
        <v>16.604255319148933</v>
      </c>
      <c r="V208" s="123">
        <f>+'Ark1'!V340</f>
        <v>87.114865955141653</v>
      </c>
      <c r="W208" s="31"/>
      <c r="AJ208"/>
      <c r="AK208"/>
      <c r="AL208"/>
      <c r="AU208"/>
      <c r="AX208"/>
      <c r="AY208"/>
    </row>
    <row r="209" spans="1:51" x14ac:dyDescent="0.5">
      <c r="A209" s="31"/>
      <c r="B209" s="3">
        <f>+'Ark1'!C341</f>
        <v>2019</v>
      </c>
      <c r="C209" s="3">
        <f>+'Ark1'!E341</f>
        <v>41</v>
      </c>
      <c r="D209" s="3">
        <f>+'Ark1'!Q341</f>
        <v>12</v>
      </c>
      <c r="E209" s="18"/>
      <c r="F209" s="18">
        <f>+'Ark1'!R341</f>
        <v>318</v>
      </c>
      <c r="G209" s="18"/>
      <c r="H209" s="66">
        <f>+'Ark1'!AA341</f>
        <v>1.5789473684210529</v>
      </c>
      <c r="I209" s="66"/>
      <c r="J209" s="18">
        <f>+'Ark1'!S341</f>
        <v>318</v>
      </c>
      <c r="K209" s="93"/>
      <c r="L209" s="13">
        <f>+'Ark1'!U341</f>
        <v>61.512578616352194</v>
      </c>
      <c r="M209" s="13"/>
      <c r="N209" s="123">
        <f>+'Ark1'!W341</f>
        <v>78.118553459119511</v>
      </c>
      <c r="O209" s="123"/>
      <c r="P209" s="13">
        <f>+'Ark1'!X341</f>
        <v>8.540381425244</v>
      </c>
      <c r="Q209" s="13">
        <f>+'Ark1'!Y341</f>
        <v>2.2201547381723481</v>
      </c>
      <c r="R209" s="18">
        <f>+'Ark1'!Z341</f>
        <v>-4.7055324148695377</v>
      </c>
      <c r="S209" s="21">
        <f t="shared" si="109"/>
        <v>26.5</v>
      </c>
      <c r="T209" s="66">
        <f t="shared" si="110"/>
        <v>24.841700000000003</v>
      </c>
      <c r="U209" s="13">
        <f>+'Ark1'!T341</f>
        <v>16.405660377358497</v>
      </c>
      <c r="V209" s="123">
        <f>+'Ark1'!V341</f>
        <v>84.635485871202093</v>
      </c>
      <c r="W209" s="31"/>
      <c r="AJ209"/>
      <c r="AK209"/>
      <c r="AL209"/>
      <c r="AU209"/>
      <c r="AX209"/>
      <c r="AY209"/>
    </row>
    <row r="210" spans="1:51" x14ac:dyDescent="0.5">
      <c r="A210" s="31"/>
      <c r="B210" s="3">
        <f>+'Ark1'!C342</f>
        <v>2019</v>
      </c>
      <c r="C210" s="3">
        <f>+'Ark1'!E342</f>
        <v>42</v>
      </c>
      <c r="D210" s="3">
        <f>+'Ark1'!Q342</f>
        <v>19</v>
      </c>
      <c r="E210" s="18"/>
      <c r="F210" s="18">
        <f>+'Ark1'!R342</f>
        <v>388</v>
      </c>
      <c r="G210" s="18"/>
      <c r="H210" s="66">
        <f>+'Ark1'!AA342</f>
        <v>1.9265143992055609</v>
      </c>
      <c r="I210" s="66"/>
      <c r="J210" s="18">
        <f>+'Ark1'!S342</f>
        <v>388</v>
      </c>
      <c r="K210" s="93"/>
      <c r="L210" s="13">
        <f>+'Ark1'!U342</f>
        <v>61.956185567010301</v>
      </c>
      <c r="M210" s="13"/>
      <c r="N210" s="123">
        <f>+'Ark1'!W342</f>
        <v>79.29355670103098</v>
      </c>
      <c r="O210" s="123"/>
      <c r="P210" s="13">
        <f>+'Ark1'!X342</f>
        <v>10.784595960455961</v>
      </c>
      <c r="Q210" s="13">
        <f>+'Ark1'!Y342</f>
        <v>2.1659592019551401</v>
      </c>
      <c r="R210" s="18">
        <f>+'Ark1'!Z342</f>
        <v>-29.605248584248873</v>
      </c>
      <c r="S210" s="21">
        <f t="shared" si="109"/>
        <v>20.421052631578949</v>
      </c>
      <c r="T210" s="66">
        <f t="shared" si="110"/>
        <v>30.76590000000002</v>
      </c>
      <c r="U210" s="13">
        <f>+'Ark1'!T342</f>
        <v>16.597938144329898</v>
      </c>
      <c r="V210" s="123">
        <f>+'Ark1'!V342</f>
        <v>85.908512135461422</v>
      </c>
      <c r="W210" s="31"/>
      <c r="AJ210"/>
      <c r="AK210"/>
      <c r="AL210"/>
      <c r="AU210"/>
      <c r="AX210"/>
      <c r="AY210"/>
    </row>
    <row r="211" spans="1:51" x14ac:dyDescent="0.5">
      <c r="A211" s="31"/>
      <c r="B211" s="3">
        <f>+'Ark1'!C343</f>
        <v>2019</v>
      </c>
      <c r="C211" s="3">
        <f>+'Ark1'!E343</f>
        <v>43</v>
      </c>
      <c r="D211" s="3">
        <f>+'Ark1'!Q343</f>
        <v>16</v>
      </c>
      <c r="E211" s="18"/>
      <c r="F211" s="18">
        <f>+'Ark1'!R343</f>
        <v>299</v>
      </c>
      <c r="G211" s="18"/>
      <c r="H211" s="66">
        <f>+'Ark1'!AA343</f>
        <v>1.4846077457795437</v>
      </c>
      <c r="I211" s="66"/>
      <c r="J211" s="18">
        <f>+'Ark1'!S343</f>
        <v>299</v>
      </c>
      <c r="K211" s="93"/>
      <c r="L211" s="13">
        <f>+'Ark1'!U343</f>
        <v>61.869565217391298</v>
      </c>
      <c r="M211" s="13"/>
      <c r="N211" s="123">
        <f>+'Ark1'!W343</f>
        <v>79.447157190635508</v>
      </c>
      <c r="O211" s="123"/>
      <c r="P211" s="13">
        <f>+'Ark1'!X343</f>
        <v>8.4469196624949916</v>
      </c>
      <c r="Q211" s="13">
        <f>+'Ark1'!Y343</f>
        <v>2.6964072736784512</v>
      </c>
      <c r="R211" s="18">
        <f>+'Ark1'!Z343</f>
        <v>-18.308929551313749</v>
      </c>
      <c r="S211" s="21">
        <f t="shared" si="109"/>
        <v>18.6875</v>
      </c>
      <c r="T211" s="66">
        <f t="shared" si="110"/>
        <v>23.754700000000014</v>
      </c>
      <c r="U211" s="13">
        <f>+'Ark1'!T343</f>
        <v>16.42809364548495</v>
      </c>
      <c r="V211" s="123">
        <f>+'Ark1'!V343</f>
        <v>86.074926533732892</v>
      </c>
      <c r="W211" s="31"/>
      <c r="AJ211"/>
      <c r="AK211"/>
      <c r="AL211"/>
      <c r="AU211"/>
      <c r="AX211"/>
      <c r="AY211"/>
    </row>
    <row r="212" spans="1:51" x14ac:dyDescent="0.5">
      <c r="A212" s="31"/>
      <c r="B212" s="3">
        <f>+'Ark1'!C344</f>
        <v>2019</v>
      </c>
      <c r="C212" s="3">
        <f>+'Ark1'!E344</f>
        <v>44</v>
      </c>
      <c r="D212" s="3">
        <f>+'Ark1'!Q344</f>
        <v>19</v>
      </c>
      <c r="E212" s="18"/>
      <c r="F212" s="18">
        <f>+'Ark1'!R344</f>
        <v>253</v>
      </c>
      <c r="G212" s="18"/>
      <c r="H212" s="66">
        <f>+'Ark1'!AA344</f>
        <v>1.256206554121152</v>
      </c>
      <c r="I212" s="66"/>
      <c r="J212" s="18">
        <f>+'Ark1'!S344</f>
        <v>253</v>
      </c>
      <c r="K212" s="93"/>
      <c r="L212" s="13">
        <f>+'Ark1'!U344</f>
        <v>62.418972332015805</v>
      </c>
      <c r="M212" s="13"/>
      <c r="N212" s="123">
        <f>+'Ark1'!W344</f>
        <v>82.703952569169985</v>
      </c>
      <c r="O212" s="123"/>
      <c r="P212" s="13">
        <f>+'Ark1'!X344</f>
        <v>10.185701837703501</v>
      </c>
      <c r="Q212" s="13">
        <f>+'Ark1'!Y344</f>
        <v>2.25769560785601</v>
      </c>
      <c r="R212" s="18">
        <f>+'Ark1'!Z344</f>
        <v>-21.170677800171394</v>
      </c>
      <c r="S212" s="21">
        <f t="shared" si="109"/>
        <v>13.315789473684211</v>
      </c>
      <c r="T212" s="66">
        <f t="shared" si="110"/>
        <v>20.924100000000006</v>
      </c>
      <c r="U212" s="13">
        <f>+'Ark1'!T344</f>
        <v>16.727272727272723</v>
      </c>
      <c r="V212" s="123">
        <f>+'Ark1'!V344</f>
        <v>89.603415567898097</v>
      </c>
      <c r="W212" s="31"/>
      <c r="AJ212"/>
      <c r="AK212"/>
      <c r="AL212"/>
      <c r="AU212"/>
      <c r="AX212"/>
      <c r="AY212"/>
    </row>
    <row r="213" spans="1:51" x14ac:dyDescent="0.5">
      <c r="A213" s="31"/>
      <c r="B213" s="3">
        <f>+'Ark1'!C345</f>
        <v>2019</v>
      </c>
      <c r="C213" s="3">
        <f>+'Ark1'!E345</f>
        <v>45</v>
      </c>
      <c r="D213" s="3">
        <f>+'Ark1'!Q345</f>
        <v>17</v>
      </c>
      <c r="E213" s="18"/>
      <c r="F213" s="18">
        <f>+'Ark1'!R345</f>
        <v>300</v>
      </c>
      <c r="G213" s="18"/>
      <c r="H213" s="66">
        <f>+'Ark1'!AA345</f>
        <v>1.4895729890764646</v>
      </c>
      <c r="I213" s="66"/>
      <c r="J213" s="18">
        <f>+'Ark1'!S345</f>
        <v>300</v>
      </c>
      <c r="K213" s="93"/>
      <c r="L213" s="13">
        <f>+'Ark1'!U345</f>
        <v>61.553333333333327</v>
      </c>
      <c r="M213" s="13"/>
      <c r="N213" s="123">
        <f>+'Ark1'!W345</f>
        <v>80.480333333333348</v>
      </c>
      <c r="O213" s="123"/>
      <c r="P213" s="13">
        <f>+'Ark1'!X345</f>
        <v>9.570897095999884</v>
      </c>
      <c r="Q213" s="13">
        <f>+'Ark1'!Y345</f>
        <v>2.2584261973525517</v>
      </c>
      <c r="R213" s="18">
        <f>+'Ark1'!Z345</f>
        <v>-29.36048767588801</v>
      </c>
      <c r="S213" s="21">
        <f t="shared" si="109"/>
        <v>17.647058823529413</v>
      </c>
      <c r="T213" s="66">
        <f t="shared" si="110"/>
        <v>24.144100000000005</v>
      </c>
      <c r="U213" s="13">
        <f>+'Ark1'!T345</f>
        <v>16.510000000000005</v>
      </c>
      <c r="V213" s="123">
        <f>+'Ark1'!V345</f>
        <v>87.194293968941892</v>
      </c>
      <c r="W213" s="31"/>
      <c r="AJ213"/>
      <c r="AK213"/>
      <c r="AL213"/>
      <c r="AU213"/>
      <c r="AX213"/>
      <c r="AY213"/>
    </row>
    <row r="214" spans="1:51" x14ac:dyDescent="0.5">
      <c r="A214" s="31"/>
      <c r="B214" s="3">
        <f>+'Ark1'!C346</f>
        <v>2019</v>
      </c>
      <c r="C214" s="3">
        <f>+'Ark1'!E346</f>
        <v>46</v>
      </c>
      <c r="D214" s="3">
        <f>+'Ark1'!Q346</f>
        <v>26</v>
      </c>
      <c r="E214" s="18"/>
      <c r="F214" s="18">
        <f>+'Ark1'!R346</f>
        <v>495</v>
      </c>
      <c r="G214" s="18"/>
      <c r="H214" s="66">
        <f>+'Ark1'!AA346</f>
        <v>2.4577954319761659</v>
      </c>
      <c r="I214" s="66"/>
      <c r="J214" s="18">
        <f>+'Ark1'!S346</f>
        <v>495</v>
      </c>
      <c r="K214" s="93"/>
      <c r="L214" s="13">
        <f>+'Ark1'!U346</f>
        <v>61.523232323232321</v>
      </c>
      <c r="M214" s="13"/>
      <c r="N214" s="123">
        <f>+'Ark1'!W346</f>
        <v>79.187959595959654</v>
      </c>
      <c r="O214" s="123"/>
      <c r="P214" s="13">
        <f>+'Ark1'!X346</f>
        <v>10.519555549929455</v>
      </c>
      <c r="Q214" s="13">
        <f>+'Ark1'!Y346</f>
        <v>2.3231304325483517</v>
      </c>
      <c r="R214" s="18">
        <f>+'Ark1'!Z346</f>
        <v>-19.160862376936844</v>
      </c>
      <c r="S214" s="21">
        <f t="shared" si="109"/>
        <v>19.03846153846154</v>
      </c>
      <c r="T214" s="66">
        <f t="shared" si="110"/>
        <v>39.198040000000027</v>
      </c>
      <c r="U214" s="13">
        <f>+'Ark1'!T346</f>
        <v>16.478787878787877</v>
      </c>
      <c r="V214" s="123">
        <f>+'Ark1'!V346</f>
        <v>85.794105737767751</v>
      </c>
      <c r="W214" s="31"/>
      <c r="AJ214"/>
      <c r="AK214"/>
      <c r="AL214"/>
      <c r="AU214"/>
      <c r="AX214"/>
      <c r="AY214"/>
    </row>
    <row r="215" spans="1:51" x14ac:dyDescent="0.5">
      <c r="A215" s="31"/>
      <c r="B215" s="3">
        <f>+'Ark1'!C347</f>
        <v>2019</v>
      </c>
      <c r="C215" s="3">
        <f>+'Ark1'!E347</f>
        <v>47</v>
      </c>
      <c r="D215" s="3">
        <f>+'Ark1'!Q347</f>
        <v>24</v>
      </c>
      <c r="E215" s="18"/>
      <c r="F215" s="18">
        <f>+'Ark1'!R347</f>
        <v>580</v>
      </c>
      <c r="G215" s="18"/>
      <c r="H215" s="66">
        <f>+'Ark1'!AA347</f>
        <v>2.879841112214498</v>
      </c>
      <c r="I215" s="66"/>
      <c r="J215" s="18">
        <f>+'Ark1'!S347</f>
        <v>580</v>
      </c>
      <c r="K215" s="93"/>
      <c r="L215" s="13">
        <f>+'Ark1'!U347</f>
        <v>61.018965517241362</v>
      </c>
      <c r="M215" s="13"/>
      <c r="N215" s="123">
        <f>+'Ark1'!W347</f>
        <v>82.644241379310373</v>
      </c>
      <c r="O215" s="123"/>
      <c r="P215" s="13">
        <f>+'Ark1'!X347</f>
        <v>12.690374261906118</v>
      </c>
      <c r="Q215" s="13">
        <f>+'Ark1'!Y347</f>
        <v>2.6420966658914904</v>
      </c>
      <c r="R215" s="18">
        <f>+'Ark1'!Z347</f>
        <v>-49.657632151738063</v>
      </c>
      <c r="S215" s="21">
        <f t="shared" si="109"/>
        <v>24.166666666666668</v>
      </c>
      <c r="T215" s="66">
        <f t="shared" si="110"/>
        <v>47.933660000000017</v>
      </c>
      <c r="U215" s="13">
        <f>+'Ark1'!T347</f>
        <v>16.16724137931034</v>
      </c>
      <c r="V215" s="123">
        <f>+'Ark1'!V347</f>
        <v>89.538723054507443</v>
      </c>
      <c r="W215" s="31"/>
      <c r="AJ215"/>
      <c r="AK215"/>
      <c r="AL215"/>
      <c r="AU215"/>
      <c r="AX215"/>
      <c r="AY215"/>
    </row>
    <row r="216" spans="1:51" x14ac:dyDescent="0.5">
      <c r="A216" s="31"/>
      <c r="B216" s="3">
        <f>+'Ark1'!C348</f>
        <v>2019</v>
      </c>
      <c r="C216" s="3">
        <f>+'Ark1'!E348</f>
        <v>48</v>
      </c>
      <c r="D216" s="3">
        <f>+'Ark1'!Q348</f>
        <v>23</v>
      </c>
      <c r="E216" s="18"/>
      <c r="F216" s="18">
        <f>+'Ark1'!R348</f>
        <v>439</v>
      </c>
      <c r="G216" s="18"/>
      <c r="H216" s="66">
        <f>+'Ark1'!AA348</f>
        <v>2.1797418073485599</v>
      </c>
      <c r="I216" s="66"/>
      <c r="J216" s="18">
        <f>+'Ark1'!S348</f>
        <v>439</v>
      </c>
      <c r="K216" s="93"/>
      <c r="L216" s="13">
        <f>+'Ark1'!U348</f>
        <v>61.179954441913424</v>
      </c>
      <c r="M216" s="13"/>
      <c r="N216" s="123">
        <f>+'Ark1'!W348</f>
        <v>79.004555808655994</v>
      </c>
      <c r="O216" s="123"/>
      <c r="P216" s="13">
        <f>+'Ark1'!X348</f>
        <v>9.1748754795182403</v>
      </c>
      <c r="Q216" s="13">
        <f>+'Ark1'!Y348</f>
        <v>2.5554370991781945</v>
      </c>
      <c r="R216" s="18">
        <f>+'Ark1'!Z348</f>
        <v>-27.94705051451156</v>
      </c>
      <c r="S216" s="21">
        <f t="shared" si="109"/>
        <v>19.086956521739129</v>
      </c>
      <c r="T216" s="66">
        <f t="shared" si="110"/>
        <v>34.682999999999979</v>
      </c>
      <c r="U216" s="13">
        <f>+'Ark1'!T348</f>
        <v>16.289293849658311</v>
      </c>
      <c r="V216" s="123">
        <f>+'Ark1'!V348</f>
        <v>85.595401742855898</v>
      </c>
      <c r="W216" s="31"/>
      <c r="AJ216"/>
      <c r="AK216"/>
      <c r="AL216"/>
      <c r="AU216"/>
      <c r="AX216"/>
      <c r="AY216"/>
    </row>
    <row r="217" spans="1:51" x14ac:dyDescent="0.5">
      <c r="A217" s="31"/>
      <c r="B217" s="3">
        <f>+'Ark1'!C349</f>
        <v>2019</v>
      </c>
      <c r="C217" s="3">
        <f>+'Ark1'!E349</f>
        <v>49</v>
      </c>
      <c r="D217" s="3">
        <f>+'Ark1'!Q349</f>
        <v>29</v>
      </c>
      <c r="E217" s="18"/>
      <c r="F217" s="18">
        <f>+'Ark1'!R349</f>
        <v>621</v>
      </c>
      <c r="G217" s="18"/>
      <c r="H217" s="66">
        <f>+'Ark1'!AA349</f>
        <v>3.0834160873882825</v>
      </c>
      <c r="I217" s="66"/>
      <c r="J217" s="18">
        <f>+'Ark1'!S349</f>
        <v>621</v>
      </c>
      <c r="K217" s="93"/>
      <c r="L217" s="13">
        <f>+'Ark1'!U349</f>
        <v>61.632850241545881</v>
      </c>
      <c r="M217" s="13"/>
      <c r="N217" s="123">
        <f>+'Ark1'!W349</f>
        <v>82.122560386473495</v>
      </c>
      <c r="O217" s="123"/>
      <c r="P217" s="13">
        <f>+'Ark1'!X349</f>
        <v>10.328360002271555</v>
      </c>
      <c r="Q217" s="13">
        <f>+'Ark1'!Y349</f>
        <v>2.4151594017174407</v>
      </c>
      <c r="R217" s="18">
        <f>+'Ark1'!Z349</f>
        <v>-39.308992796474925</v>
      </c>
      <c r="S217" s="21">
        <f t="shared" si="109"/>
        <v>21.413793103448278</v>
      </c>
      <c r="T217" s="66">
        <f t="shared" si="110"/>
        <v>50.99811000000004</v>
      </c>
      <c r="U217" s="13">
        <f>+'Ark1'!T349</f>
        <v>16.444444444444443</v>
      </c>
      <c r="V217" s="123">
        <f>+'Ark1'!V349</f>
        <v>88.973521545475009</v>
      </c>
      <c r="W217" s="31"/>
      <c r="AJ217"/>
      <c r="AK217"/>
      <c r="AL217"/>
      <c r="AU217"/>
      <c r="AX217"/>
      <c r="AY217"/>
    </row>
    <row r="218" spans="1:51" x14ac:dyDescent="0.5">
      <c r="A218" s="31"/>
      <c r="B218" s="3">
        <f>+'Ark1'!C350</f>
        <v>2019</v>
      </c>
      <c r="C218" s="3">
        <f>+'Ark1'!E350</f>
        <v>50</v>
      </c>
      <c r="D218" s="3">
        <f>+'Ark1'!Q350</f>
        <v>20</v>
      </c>
      <c r="E218" s="18"/>
      <c r="F218" s="18">
        <f>+'Ark1'!R350</f>
        <v>477</v>
      </c>
      <c r="G218" s="18"/>
      <c r="H218" s="66">
        <f>+'Ark1'!AA350</f>
        <v>2.3684210526315779</v>
      </c>
      <c r="I218" s="66"/>
      <c r="J218" s="18">
        <f>+'Ark1'!S350</f>
        <v>477</v>
      </c>
      <c r="K218" s="93"/>
      <c r="L218" s="13">
        <f>+'Ark1'!U350</f>
        <v>61.700209643605874</v>
      </c>
      <c r="M218" s="13"/>
      <c r="N218" s="123">
        <f>+'Ark1'!W350</f>
        <v>77.988637316561892</v>
      </c>
      <c r="O218" s="123"/>
      <c r="P218" s="13">
        <f>+'Ark1'!X350</f>
        <v>10.658988531182001</v>
      </c>
      <c r="Q218" s="13">
        <f>+'Ark1'!Y350</f>
        <v>2.6604211371338362</v>
      </c>
      <c r="R218" s="18">
        <f>+'Ark1'!Z350</f>
        <v>-32.967595287428246</v>
      </c>
      <c r="S218" s="21">
        <f t="shared" si="109"/>
        <v>23.85</v>
      </c>
      <c r="T218" s="66">
        <f t="shared" si="110"/>
        <v>37.200580000000024</v>
      </c>
      <c r="U218" s="13">
        <f>+'Ark1'!T350</f>
        <v>16.440251572327039</v>
      </c>
      <c r="V218" s="123">
        <f>+'Ark1'!V350</f>
        <v>84.494731653913107</v>
      </c>
      <c r="W218" s="31"/>
      <c r="AJ218"/>
      <c r="AK218"/>
      <c r="AL218"/>
      <c r="AU218"/>
      <c r="AX218"/>
      <c r="AY218"/>
    </row>
    <row r="219" spans="1:51" x14ac:dyDescent="0.5">
      <c r="A219" s="31"/>
      <c r="B219" s="3">
        <f>+'Ark1'!C351</f>
        <v>2019</v>
      </c>
      <c r="C219" s="3">
        <f>+'Ark1'!E351</f>
        <v>51</v>
      </c>
      <c r="D219" s="3">
        <f>+'Ark1'!Q351</f>
        <v>23</v>
      </c>
      <c r="E219" s="18"/>
      <c r="F219" s="18">
        <f>+'Ark1'!R351</f>
        <v>466</v>
      </c>
      <c r="G219" s="18"/>
      <c r="H219" s="66">
        <f>+'Ark1'!AA351</f>
        <v>2.313803376365442</v>
      </c>
      <c r="I219" s="66"/>
      <c r="J219" s="18">
        <f>+'Ark1'!S351</f>
        <v>466</v>
      </c>
      <c r="K219" s="93"/>
      <c r="L219" s="13">
        <f>+'Ark1'!U351</f>
        <v>62.324034334763951</v>
      </c>
      <c r="M219" s="13"/>
      <c r="N219" s="123">
        <f>+'Ark1'!W351</f>
        <v>76.805643776824041</v>
      </c>
      <c r="O219" s="123"/>
      <c r="P219" s="13">
        <f>+'Ark1'!X351</f>
        <v>11.323796400893844</v>
      </c>
      <c r="Q219" s="13">
        <f>+'Ark1'!Y351</f>
        <v>2.3530050257450275</v>
      </c>
      <c r="R219" s="18">
        <f>+'Ark1'!Z351</f>
        <v>-39.424506327211375</v>
      </c>
      <c r="S219" s="21">
        <f t="shared" si="109"/>
        <v>20.260869565217391</v>
      </c>
      <c r="T219" s="66">
        <f t="shared" si="110"/>
        <v>35.791429999999998</v>
      </c>
      <c r="U219" s="13">
        <f>+'Ark1'!T351</f>
        <v>16.678111587982837</v>
      </c>
      <c r="V219" s="123">
        <f>+'Ark1'!V351</f>
        <v>83.213048512268685</v>
      </c>
      <c r="W219" s="31"/>
      <c r="AJ219"/>
      <c r="AK219"/>
      <c r="AL219"/>
      <c r="AU219"/>
      <c r="AX219"/>
      <c r="AY219"/>
    </row>
    <row r="220" spans="1:51" x14ac:dyDescent="0.5">
      <c r="A220" s="31"/>
      <c r="B220" s="3">
        <f>+'Ark1'!C352</f>
        <v>2019</v>
      </c>
      <c r="C220" s="3">
        <f>+'Ark1'!E352</f>
        <v>52</v>
      </c>
      <c r="D220" s="3">
        <f>+'Ark1'!Q352</f>
        <v>10</v>
      </c>
      <c r="E220" s="18"/>
      <c r="F220" s="18">
        <f>+'Ark1'!R352</f>
        <v>286</v>
      </c>
      <c r="G220" s="18"/>
      <c r="H220" s="66">
        <f>+'Ark1'!AA352</f>
        <v>1.4200595829195628</v>
      </c>
      <c r="I220" s="66"/>
      <c r="J220" s="18">
        <f>+'Ark1'!S352</f>
        <v>286</v>
      </c>
      <c r="K220" s="93"/>
      <c r="L220" s="13">
        <f>+'Ark1'!U352</f>
        <v>62.27272727272728</v>
      </c>
      <c r="M220" s="13"/>
      <c r="N220" s="123">
        <f>+'Ark1'!W352</f>
        <v>74.846398601398604</v>
      </c>
      <c r="O220" s="123"/>
      <c r="P220" s="13">
        <f>+'Ark1'!X352</f>
        <v>9.5132368934431284</v>
      </c>
      <c r="Q220" s="13">
        <f>+'Ark1'!Y352</f>
        <v>2.1161444627336694</v>
      </c>
      <c r="R220" s="18">
        <f>+'Ark1'!Z352</f>
        <v>-33.880216114305483</v>
      </c>
      <c r="S220" s="21">
        <f t="shared" si="109"/>
        <v>28.6</v>
      </c>
      <c r="T220" s="66">
        <f t="shared" si="110"/>
        <v>21.40607</v>
      </c>
      <c r="U220" s="13">
        <f>+'Ark1'!T352</f>
        <v>16.75874125874126</v>
      </c>
      <c r="V220" s="123">
        <f>+'Ark1'!V352</f>
        <v>81.090356014516388</v>
      </c>
      <c r="W220" s="31"/>
      <c r="AJ220"/>
      <c r="AK220"/>
      <c r="AL220"/>
      <c r="AU220"/>
      <c r="AX220"/>
      <c r="AY220"/>
    </row>
    <row r="221" spans="1:51" x14ac:dyDescent="0.5">
      <c r="A221" s="31"/>
      <c r="B221" s="3">
        <f>+'Ark1'!C353</f>
        <v>2018</v>
      </c>
      <c r="C221" s="3">
        <f>+'Ark1'!E353</f>
        <v>1</v>
      </c>
      <c r="D221" s="3">
        <f>+'Ark1'!Q353</f>
        <v>23</v>
      </c>
      <c r="E221" s="18"/>
      <c r="F221" s="18">
        <f>+'Ark1'!R353</f>
        <v>501</v>
      </c>
      <c r="G221" s="18"/>
      <c r="H221" s="66">
        <f>+'Ark1'!AA353</f>
        <v>2.0010384630746496</v>
      </c>
      <c r="I221" s="66"/>
      <c r="J221" s="18">
        <f>+'Ark1'!S353</f>
        <v>501</v>
      </c>
      <c r="K221" s="93"/>
      <c r="L221" s="13">
        <f>+'Ark1'!U353</f>
        <v>59.950099800399208</v>
      </c>
      <c r="M221" s="13"/>
      <c r="N221" s="123">
        <f>+'Ark1'!W353</f>
        <v>82.398602794411147</v>
      </c>
      <c r="O221" s="123"/>
      <c r="P221" s="13">
        <f>+'Ark1'!X353</f>
        <v>10.208791270542584</v>
      </c>
      <c r="Q221" s="13">
        <f>+'Ark1'!Y353</f>
        <v>2.5687172622290984</v>
      </c>
      <c r="R221" s="18">
        <f>+'Ark1'!Z353</f>
        <v>-29.07857264748462</v>
      </c>
      <c r="S221" s="21">
        <f t="shared" si="109"/>
        <v>21.782608695652176</v>
      </c>
      <c r="T221" s="66">
        <f t="shared" si="110"/>
        <v>41.281699999999979</v>
      </c>
      <c r="U221" s="13">
        <f>+'Ark1'!T353</f>
        <v>15.574850299401197</v>
      </c>
      <c r="V221" s="123">
        <f>+'Ark1'!V353</f>
        <v>89.272592409979694</v>
      </c>
      <c r="W221" s="31"/>
      <c r="AJ221"/>
      <c r="AK221"/>
      <c r="AL221"/>
      <c r="AU221"/>
      <c r="AX221"/>
      <c r="AY221"/>
    </row>
    <row r="222" spans="1:51" x14ac:dyDescent="0.5">
      <c r="A222" s="31"/>
      <c r="B222" s="3">
        <f>+'Ark1'!C354</f>
        <v>2018</v>
      </c>
      <c r="C222" s="3">
        <f>+'Ark1'!E354</f>
        <v>2</v>
      </c>
      <c r="D222" s="3">
        <f>+'Ark1'!Q354</f>
        <v>19</v>
      </c>
      <c r="E222" s="18"/>
      <c r="F222" s="18">
        <f>+'Ark1'!R354</f>
        <v>712</v>
      </c>
      <c r="G222" s="18"/>
      <c r="H222" s="66">
        <f>+'Ark1'!AA354</f>
        <v>2.8437911890402221</v>
      </c>
      <c r="I222" s="66"/>
      <c r="J222" s="18">
        <f>+'Ark1'!S354</f>
        <v>712</v>
      </c>
      <c r="K222" s="93"/>
      <c r="L222" s="13">
        <f>+'Ark1'!U354</f>
        <v>61.13061797752809</v>
      </c>
      <c r="M222" s="13"/>
      <c r="N222" s="123">
        <f>+'Ark1'!W354</f>
        <v>84.55884831460672</v>
      </c>
      <c r="O222" s="123"/>
      <c r="P222" s="13">
        <f>+'Ark1'!X354</f>
        <v>11.028468285241267</v>
      </c>
      <c r="Q222" s="13">
        <f>+'Ark1'!Y354</f>
        <v>2.8097074221134473</v>
      </c>
      <c r="R222" s="18">
        <f>+'Ark1'!Z354</f>
        <v>-42.75190406340063</v>
      </c>
      <c r="S222" s="21">
        <f t="shared" si="109"/>
        <v>37.473684210526315</v>
      </c>
      <c r="T222" s="66">
        <f t="shared" si="110"/>
        <v>60.205899999999986</v>
      </c>
      <c r="U222" s="13">
        <f>+'Ark1'!T354</f>
        <v>16.081460674157299</v>
      </c>
      <c r="V222" s="123">
        <f>+'Ark1'!V354</f>
        <v>91.613053428609675</v>
      </c>
      <c r="W222" s="31"/>
      <c r="AJ222"/>
      <c r="AK222"/>
      <c r="AL222"/>
      <c r="AU222"/>
      <c r="AX222"/>
      <c r="AY222"/>
    </row>
    <row r="223" spans="1:51" x14ac:dyDescent="0.5">
      <c r="A223" s="31"/>
      <c r="B223" s="3">
        <f>+'Ark1'!C355</f>
        <v>2018</v>
      </c>
      <c r="C223" s="3">
        <f>+'Ark1'!E355</f>
        <v>3</v>
      </c>
      <c r="D223" s="3">
        <f>+'Ark1'!Q355</f>
        <v>19</v>
      </c>
      <c r="E223" s="18"/>
      <c r="F223" s="18">
        <f>+'Ark1'!R355</f>
        <v>590</v>
      </c>
      <c r="G223" s="18"/>
      <c r="H223" s="66">
        <f>+'Ark1'!AA355</f>
        <v>2.3565123617046781</v>
      </c>
      <c r="I223" s="66"/>
      <c r="J223" s="18">
        <f>+'Ark1'!S355</f>
        <v>590</v>
      </c>
      <c r="K223" s="93"/>
      <c r="L223" s="13">
        <f>+'Ark1'!U355</f>
        <v>60.313559322033896</v>
      </c>
      <c r="M223" s="13"/>
      <c r="N223" s="123">
        <f>+'Ark1'!W355</f>
        <v>85.736271186440703</v>
      </c>
      <c r="O223" s="123"/>
      <c r="P223" s="13">
        <f>+'Ark1'!X355</f>
        <v>10.879346300511781</v>
      </c>
      <c r="Q223" s="13">
        <f>+'Ark1'!Y355</f>
        <v>2.6829630487684955</v>
      </c>
      <c r="R223" s="18">
        <f>+'Ark1'!Z355</f>
        <v>-35.650384568943124</v>
      </c>
      <c r="S223" s="21">
        <f t="shared" si="109"/>
        <v>31.05263157894737</v>
      </c>
      <c r="T223" s="66">
        <f t="shared" si="110"/>
        <v>50.584400000000016</v>
      </c>
      <c r="U223" s="13">
        <f>+'Ark1'!T355</f>
        <v>15.8</v>
      </c>
      <c r="V223" s="123">
        <f>+'Ark1'!V355</f>
        <v>92.88870117707539</v>
      </c>
      <c r="W223" s="31"/>
      <c r="AJ223"/>
      <c r="AK223"/>
      <c r="AL223"/>
      <c r="AU223"/>
      <c r="AX223"/>
      <c r="AY223"/>
    </row>
    <row r="224" spans="1:51" x14ac:dyDescent="0.5">
      <c r="A224" s="31"/>
      <c r="B224" s="3">
        <f>+'Ark1'!C356</f>
        <v>2018</v>
      </c>
      <c r="C224" s="3">
        <f>+'Ark1'!E356</f>
        <v>4</v>
      </c>
      <c r="D224" s="3">
        <f>+'Ark1'!Q356</f>
        <v>22</v>
      </c>
      <c r="E224" s="18"/>
      <c r="F224" s="18">
        <f>+'Ark1'!R356</f>
        <v>439</v>
      </c>
      <c r="G224" s="18"/>
      <c r="H224" s="66">
        <f>+'Ark1'!AA356</f>
        <v>1.7534049606582263</v>
      </c>
      <c r="I224" s="66"/>
      <c r="J224" s="18">
        <f>+'Ark1'!S356</f>
        <v>439</v>
      </c>
      <c r="K224" s="93"/>
      <c r="L224" s="13">
        <f>+'Ark1'!U356</f>
        <v>60.425968109339408</v>
      </c>
      <c r="M224" s="13"/>
      <c r="N224" s="123">
        <f>+'Ark1'!W356</f>
        <v>88.745102505694717</v>
      </c>
      <c r="O224" s="123"/>
      <c r="P224" s="13">
        <f>+'Ark1'!X356</f>
        <v>15.608192972271276</v>
      </c>
      <c r="Q224" s="13">
        <f>+'Ark1'!Y356</f>
        <v>3.0061985937917237</v>
      </c>
      <c r="R224" s="18">
        <f>+'Ark1'!Z356</f>
        <v>-47.854707517683352</v>
      </c>
      <c r="S224" s="21">
        <f t="shared" si="109"/>
        <v>19.954545454545453</v>
      </c>
      <c r="T224" s="66">
        <f t="shared" si="110"/>
        <v>38.959099999999985</v>
      </c>
      <c r="U224" s="13">
        <f>+'Ark1'!T356</f>
        <v>15.728929384965831</v>
      </c>
      <c r="V224" s="123">
        <f>+'Ark1'!V356</f>
        <v>96.148540092843717</v>
      </c>
      <c r="W224" s="31"/>
      <c r="AJ224"/>
      <c r="AK224"/>
      <c r="AL224"/>
      <c r="AU224"/>
      <c r="AX224"/>
      <c r="AY224"/>
    </row>
    <row r="225" spans="1:51" x14ac:dyDescent="0.5">
      <c r="A225" s="31"/>
      <c r="B225" s="3">
        <f>+'Ark1'!C357</f>
        <v>2018</v>
      </c>
      <c r="C225" s="3">
        <f>+'Ark1'!E357</f>
        <v>5</v>
      </c>
      <c r="D225" s="3">
        <f>+'Ark1'!Q357</f>
        <v>25</v>
      </c>
      <c r="E225" s="18"/>
      <c r="F225" s="18">
        <f>+'Ark1'!R357</f>
        <v>425</v>
      </c>
      <c r="G225" s="18"/>
      <c r="H225" s="66">
        <f>+'Ark1'!AA357</f>
        <v>1.697487718177098</v>
      </c>
      <c r="I225" s="66"/>
      <c r="J225" s="18">
        <f>+'Ark1'!S357</f>
        <v>425</v>
      </c>
      <c r="K225" s="93"/>
      <c r="L225" s="13">
        <f>+'Ark1'!U357</f>
        <v>60.36</v>
      </c>
      <c r="M225" s="13"/>
      <c r="N225" s="123">
        <f>+'Ark1'!W357</f>
        <v>82.526588235294113</v>
      </c>
      <c r="O225" s="123"/>
      <c r="P225" s="13">
        <f>+'Ark1'!X357</f>
        <v>10.70226469193941</v>
      </c>
      <c r="Q225" s="13">
        <f>+'Ark1'!Y357</f>
        <v>2.5740423690465719</v>
      </c>
      <c r="R225" s="18">
        <f>+'Ark1'!Z357</f>
        <v>-42.197602964781055</v>
      </c>
      <c r="S225" s="21">
        <f t="shared" si="109"/>
        <v>17</v>
      </c>
      <c r="T225" s="66">
        <f t="shared" si="110"/>
        <v>35.073799999999999</v>
      </c>
      <c r="U225" s="13">
        <f>+'Ark1'!T357</f>
        <v>15.771764705882353</v>
      </c>
      <c r="V225" s="123">
        <f>+'Ark1'!V357</f>
        <v>89.411254859473615</v>
      </c>
      <c r="W225" s="31"/>
      <c r="AJ225"/>
      <c r="AK225"/>
      <c r="AL225"/>
      <c r="AU225"/>
      <c r="AX225"/>
      <c r="AY225"/>
    </row>
    <row r="226" spans="1:51" x14ac:dyDescent="0.5">
      <c r="A226" s="31"/>
      <c r="B226" s="3">
        <f>+'Ark1'!C358</f>
        <v>2018</v>
      </c>
      <c r="C226" s="3">
        <f>+'Ark1'!E358</f>
        <v>6</v>
      </c>
      <c r="D226" s="3">
        <f>+'Ark1'!Q358</f>
        <v>22</v>
      </c>
      <c r="E226" s="18"/>
      <c r="F226" s="18">
        <f>+'Ark1'!R358</f>
        <v>667</v>
      </c>
      <c r="G226" s="18"/>
      <c r="H226" s="66">
        <f>+'Ark1'!AA358</f>
        <v>2.6640571953508809</v>
      </c>
      <c r="I226" s="66"/>
      <c r="J226" s="18">
        <f>+'Ark1'!S358</f>
        <v>667</v>
      </c>
      <c r="K226" s="93"/>
      <c r="L226" s="13">
        <f>+'Ark1'!U358</f>
        <v>60.950524737631191</v>
      </c>
      <c r="M226" s="13"/>
      <c r="N226" s="123">
        <f>+'Ark1'!W358</f>
        <v>78.342578710644716</v>
      </c>
      <c r="O226" s="123"/>
      <c r="P226" s="13">
        <f>+'Ark1'!X358</f>
        <v>10.0903690900151</v>
      </c>
      <c r="Q226" s="13">
        <f>+'Ark1'!Y358</f>
        <v>2.5821923080891862</v>
      </c>
      <c r="R226" s="18">
        <f>+'Ark1'!Z358</f>
        <v>-33.822082706833399</v>
      </c>
      <c r="S226" s="21">
        <f t="shared" si="109"/>
        <v>30.318181818181817</v>
      </c>
      <c r="T226" s="66">
        <f t="shared" si="110"/>
        <v>52.254500000000029</v>
      </c>
      <c r="U226" s="13">
        <f>+'Ark1'!T358</f>
        <v>16.122938530734629</v>
      </c>
      <c r="V226" s="123">
        <f>+'Ark1'!V358</f>
        <v>84.878200119875132</v>
      </c>
      <c r="W226" s="31"/>
      <c r="AJ226"/>
      <c r="AK226"/>
      <c r="AL226"/>
      <c r="AU226"/>
      <c r="AX226"/>
      <c r="AY226"/>
    </row>
    <row r="227" spans="1:51" x14ac:dyDescent="0.5">
      <c r="A227" s="31"/>
      <c r="B227" s="3">
        <f>+'Ark1'!C359</f>
        <v>2018</v>
      </c>
      <c r="C227" s="3">
        <f>+'Ark1'!E359</f>
        <v>7</v>
      </c>
      <c r="D227" s="3">
        <f>+'Ark1'!Q359</f>
        <v>12</v>
      </c>
      <c r="E227" s="18"/>
      <c r="F227" s="18">
        <f>+'Ark1'!R359</f>
        <v>306</v>
      </c>
      <c r="G227" s="18"/>
      <c r="H227" s="66">
        <f>+'Ark1'!AA359</f>
        <v>1.2221911570875108</v>
      </c>
      <c r="I227" s="66"/>
      <c r="J227" s="18">
        <f>+'Ark1'!S359</f>
        <v>305</v>
      </c>
      <c r="K227" s="93"/>
      <c r="L227" s="13">
        <f>+'Ark1'!U359</f>
        <v>60.711475409836048</v>
      </c>
      <c r="M227" s="13"/>
      <c r="N227" s="123">
        <f>+'Ark1'!W359</f>
        <v>81.11245901639343</v>
      </c>
      <c r="O227" s="123"/>
      <c r="P227" s="13">
        <f>+'Ark1'!X359</f>
        <v>10.899034797953918</v>
      </c>
      <c r="Q227" s="13">
        <f>+'Ark1'!Y359</f>
        <v>3.2444706234522807</v>
      </c>
      <c r="R227" s="18">
        <f>+'Ark1'!Z359</f>
        <v>-29.508750867152521</v>
      </c>
      <c r="S227" s="21">
        <f t="shared" si="109"/>
        <v>25.5</v>
      </c>
      <c r="T227" s="66">
        <f t="shared" si="110"/>
        <v>24.820412459016389</v>
      </c>
      <c r="U227" s="13">
        <f>+'Ark1'!T359</f>
        <v>15.807189542483661</v>
      </c>
      <c r="V227" s="123">
        <f>+'Ark1'!V359</f>
        <v>88.015558673605312</v>
      </c>
      <c r="W227" s="31"/>
      <c r="AJ227"/>
      <c r="AK227"/>
      <c r="AL227"/>
      <c r="AU227"/>
      <c r="AX227"/>
      <c r="AY227"/>
    </row>
    <row r="228" spans="1:51" x14ac:dyDescent="0.5">
      <c r="A228" s="31"/>
      <c r="B228" s="3">
        <f>+'Ark1'!C360</f>
        <v>2018</v>
      </c>
      <c r="C228" s="3">
        <f>+'Ark1'!E360</f>
        <v>8</v>
      </c>
      <c r="D228" s="3">
        <f>+'Ark1'!Q360</f>
        <v>23</v>
      </c>
      <c r="E228" s="18"/>
      <c r="F228" s="18">
        <f>+'Ark1'!R360</f>
        <v>952</v>
      </c>
      <c r="G228" s="18"/>
      <c r="H228" s="66">
        <f>+'Ark1'!AA360</f>
        <v>3.8023724887166992</v>
      </c>
      <c r="I228" s="66"/>
      <c r="J228" s="18">
        <f>+'Ark1'!S360</f>
        <v>952</v>
      </c>
      <c r="K228" s="93"/>
      <c r="L228" s="13">
        <f>+'Ark1'!U360</f>
        <v>60.539915966386545</v>
      </c>
      <c r="M228" s="13"/>
      <c r="N228" s="123">
        <f>+'Ark1'!W360</f>
        <v>84.394012605042093</v>
      </c>
      <c r="O228" s="123"/>
      <c r="P228" s="13">
        <f>+'Ark1'!X360</f>
        <v>10.737539968319274</v>
      </c>
      <c r="Q228" s="13">
        <f>+'Ark1'!Y360</f>
        <v>2.7310237547925942</v>
      </c>
      <c r="R228" s="18">
        <f>+'Ark1'!Z360</f>
        <v>-38.353548473214872</v>
      </c>
      <c r="S228" s="21">
        <f t="shared" si="109"/>
        <v>41.391304347826086</v>
      </c>
      <c r="T228" s="66">
        <f t="shared" si="110"/>
        <v>80.343100000000078</v>
      </c>
      <c r="U228" s="13">
        <f>+'Ark1'!T360</f>
        <v>15.849789915966388</v>
      </c>
      <c r="V228" s="123">
        <f>+'Ark1'!V360</f>
        <v>91.434466527672882</v>
      </c>
      <c r="W228" s="31"/>
      <c r="AJ228"/>
      <c r="AK228"/>
      <c r="AL228"/>
      <c r="AU228"/>
      <c r="AX228"/>
      <c r="AY228"/>
    </row>
    <row r="229" spans="1:51" x14ac:dyDescent="0.5">
      <c r="A229" s="31"/>
      <c r="B229" s="3">
        <f>+'Ark1'!C361</f>
        <v>2018</v>
      </c>
      <c r="C229" s="3">
        <f>+'Ark1'!E361</f>
        <v>9</v>
      </c>
      <c r="D229" s="3">
        <f>+'Ark1'!Q361</f>
        <v>23</v>
      </c>
      <c r="E229" s="18"/>
      <c r="F229" s="18">
        <f>+'Ark1'!R361</f>
        <v>682</v>
      </c>
      <c r="G229" s="18"/>
      <c r="H229" s="66">
        <f>+'Ark1'!AA361</f>
        <v>2.723968526580661</v>
      </c>
      <c r="I229" s="66"/>
      <c r="J229" s="18">
        <f>+'Ark1'!S361</f>
        <v>681</v>
      </c>
      <c r="K229" s="93"/>
      <c r="L229" s="13">
        <f>+'Ark1'!U361</f>
        <v>61.389133627019113</v>
      </c>
      <c r="M229" s="13"/>
      <c r="N229" s="123">
        <f>+'Ark1'!W361</f>
        <v>79.681350954478788</v>
      </c>
      <c r="O229" s="123"/>
      <c r="P229" s="13">
        <f>+'Ark1'!X361</f>
        <v>10.022571674075689</v>
      </c>
      <c r="Q229" s="13">
        <f>+'Ark1'!Y361</f>
        <v>2.9398971055045262</v>
      </c>
      <c r="R229" s="18">
        <f>+'Ark1'!Z361</f>
        <v>-36.309668975073741</v>
      </c>
      <c r="S229" s="21">
        <f t="shared" si="109"/>
        <v>29.652173913043477</v>
      </c>
      <c r="T229" s="66">
        <f t="shared" si="110"/>
        <v>54.342681350954528</v>
      </c>
      <c r="U229" s="13">
        <f>+'Ark1'!T361</f>
        <v>16.117302052785924</v>
      </c>
      <c r="V229" s="123">
        <f>+'Ark1'!V361</f>
        <v>86.389112944923582</v>
      </c>
      <c r="W229" s="31"/>
      <c r="AJ229"/>
      <c r="AK229"/>
      <c r="AL229"/>
      <c r="AU229"/>
      <c r="AX229"/>
      <c r="AY229"/>
    </row>
    <row r="230" spans="1:51" x14ac:dyDescent="0.5">
      <c r="A230" s="31"/>
      <c r="B230" s="3">
        <f>+'Ark1'!C362</f>
        <v>2018</v>
      </c>
      <c r="C230" s="3">
        <f>+'Ark1'!E362</f>
        <v>10</v>
      </c>
      <c r="D230" s="3">
        <f>+'Ark1'!Q362</f>
        <v>22</v>
      </c>
      <c r="E230" s="18"/>
      <c r="F230" s="18">
        <f>+'Ark1'!R362</f>
        <v>495</v>
      </c>
      <c r="G230" s="18"/>
      <c r="H230" s="66">
        <f>+'Ark1'!AA362</f>
        <v>1.9770739305827376</v>
      </c>
      <c r="I230" s="66"/>
      <c r="J230" s="18">
        <f>+'Ark1'!S362</f>
        <v>495</v>
      </c>
      <c r="K230" s="93"/>
      <c r="L230" s="13">
        <f>+'Ark1'!U362</f>
        <v>60.294949494949485</v>
      </c>
      <c r="M230" s="13"/>
      <c r="N230" s="123">
        <f>+'Ark1'!W362</f>
        <v>83.712727272727278</v>
      </c>
      <c r="O230" s="123"/>
      <c r="P230" s="13">
        <f>+'Ark1'!X362</f>
        <v>11.181829580350472</v>
      </c>
      <c r="Q230" s="13">
        <f>+'Ark1'!Y362</f>
        <v>2.5165863417795662</v>
      </c>
      <c r="R230" s="18">
        <f>+'Ark1'!Z362</f>
        <v>-42.105848309990797</v>
      </c>
      <c r="S230" s="21">
        <f t="shared" si="109"/>
        <v>22.5</v>
      </c>
      <c r="T230" s="66">
        <f t="shared" si="110"/>
        <v>41.437800000000003</v>
      </c>
      <c r="U230" s="13">
        <f>+'Ark1'!T362</f>
        <v>15.78181818181818</v>
      </c>
      <c r="V230" s="123">
        <f>+'Ark1'!V362</f>
        <v>90.696345907613505</v>
      </c>
      <c r="W230" s="31"/>
      <c r="AJ230"/>
      <c r="AK230"/>
      <c r="AL230"/>
      <c r="AU230"/>
      <c r="AX230"/>
      <c r="AY230"/>
    </row>
    <row r="231" spans="1:51" x14ac:dyDescent="0.5">
      <c r="A231" s="31"/>
      <c r="B231" s="3">
        <f>+'Ark1'!C363</f>
        <v>2018</v>
      </c>
      <c r="C231" s="3">
        <f>+'Ark1'!E363</f>
        <v>11</v>
      </c>
      <c r="D231" s="3">
        <f>+'Ark1'!Q363</f>
        <v>20</v>
      </c>
      <c r="E231" s="18"/>
      <c r="F231" s="18">
        <f>+'Ark1'!R363</f>
        <v>463</v>
      </c>
      <c r="G231" s="18"/>
      <c r="H231" s="66">
        <f>+'Ark1'!AA363</f>
        <v>1.8492630906258745</v>
      </c>
      <c r="I231" s="66"/>
      <c r="J231" s="18">
        <f>+'Ark1'!S363</f>
        <v>463</v>
      </c>
      <c r="K231" s="93"/>
      <c r="L231" s="13">
        <f>+'Ark1'!U363</f>
        <v>60.887688984881201</v>
      </c>
      <c r="M231" s="13"/>
      <c r="N231" s="123">
        <f>+'Ark1'!W363</f>
        <v>81.31209503239738</v>
      </c>
      <c r="O231" s="123"/>
      <c r="P231" s="13">
        <f>+'Ark1'!X363</f>
        <v>9.8973622888153923</v>
      </c>
      <c r="Q231" s="13">
        <f>+'Ark1'!Y363</f>
        <v>3.0326373795136821</v>
      </c>
      <c r="R231" s="18">
        <f>+'Ark1'!Z363</f>
        <v>-33.604895272465654</v>
      </c>
      <c r="S231" s="21">
        <f t="shared" si="109"/>
        <v>23.15</v>
      </c>
      <c r="T231" s="66">
        <f t="shared" si="110"/>
        <v>37.647499999999987</v>
      </c>
      <c r="U231" s="13">
        <f>+'Ark1'!T363</f>
        <v>15.950323974082076</v>
      </c>
      <c r="V231" s="123">
        <f>+'Ark1'!V363</f>
        <v>88.095444238783699</v>
      </c>
      <c r="W231" s="31"/>
      <c r="AJ231"/>
      <c r="AK231"/>
      <c r="AL231"/>
      <c r="AU231"/>
      <c r="AX231"/>
      <c r="AY231"/>
    </row>
    <row r="232" spans="1:51" x14ac:dyDescent="0.5">
      <c r="A232" s="31"/>
      <c r="B232" s="3">
        <f>+'Ark1'!C364</f>
        <v>2018</v>
      </c>
      <c r="C232" s="3">
        <f>+'Ark1'!E364</f>
        <v>12</v>
      </c>
      <c r="D232" s="3">
        <f>+'Ark1'!Q364</f>
        <v>21</v>
      </c>
      <c r="E232" s="18"/>
      <c r="F232" s="18">
        <f>+'Ark1'!R364</f>
        <v>689</v>
      </c>
      <c r="G232" s="18"/>
      <c r="H232" s="66">
        <f>+'Ark1'!AA364</f>
        <v>2.7519271478212248</v>
      </c>
      <c r="I232" s="66"/>
      <c r="J232" s="18">
        <f>+'Ark1'!S364</f>
        <v>689</v>
      </c>
      <c r="K232" s="93"/>
      <c r="L232" s="13">
        <f>+'Ark1'!U364</f>
        <v>60.426705370101587</v>
      </c>
      <c r="M232" s="13"/>
      <c r="N232" s="123">
        <f>+'Ark1'!W364</f>
        <v>79.51422351233667</v>
      </c>
      <c r="O232" s="123"/>
      <c r="P232" s="13">
        <f>+'Ark1'!X364</f>
        <v>9.1348247194689609</v>
      </c>
      <c r="Q232" s="13">
        <f>+'Ark1'!Y364</f>
        <v>2.8763962650209178</v>
      </c>
      <c r="R232" s="18">
        <f>+'Ark1'!Z364</f>
        <v>-19.933908333080367</v>
      </c>
      <c r="S232" s="21">
        <f t="shared" si="109"/>
        <v>32.80952380952381</v>
      </c>
      <c r="T232" s="66">
        <f t="shared" si="110"/>
        <v>54.785299999999964</v>
      </c>
      <c r="U232" s="13">
        <f>+'Ark1'!T364</f>
        <v>15.84615384615385</v>
      </c>
      <c r="V232" s="123">
        <f>+'Ark1'!V364</f>
        <v>86.147587770679053</v>
      </c>
      <c r="W232" s="31"/>
      <c r="AJ232"/>
      <c r="AK232"/>
      <c r="AL232"/>
      <c r="AU232"/>
      <c r="AX232"/>
      <c r="AY232"/>
    </row>
    <row r="233" spans="1:51" x14ac:dyDescent="0.5">
      <c r="A233" s="31"/>
      <c r="B233" s="3">
        <f>+'Ark1'!C365</f>
        <v>2018</v>
      </c>
      <c r="C233" s="3">
        <f>+'Ark1'!E365</f>
        <v>13</v>
      </c>
      <c r="D233" s="3">
        <f>+'Ark1'!Q365</f>
        <v>8</v>
      </c>
      <c r="E233" s="18"/>
      <c r="F233" s="18">
        <f>+'Ark1'!R365</f>
        <v>299</v>
      </c>
      <c r="G233" s="18"/>
      <c r="H233" s="66">
        <f>+'Ark1'!AA365</f>
        <v>1.1942325358469463</v>
      </c>
      <c r="I233" s="66"/>
      <c r="J233" s="18">
        <f>+'Ark1'!S365</f>
        <v>299</v>
      </c>
      <c r="K233" s="93"/>
      <c r="L233" s="13">
        <f>+'Ark1'!U365</f>
        <v>61.177257525083611</v>
      </c>
      <c r="M233" s="13"/>
      <c r="N233" s="123">
        <f>+'Ark1'!W365</f>
        <v>81.967558528428086</v>
      </c>
      <c r="O233" s="123"/>
      <c r="P233" s="13">
        <f>+'Ark1'!X365</f>
        <v>10.691570667440899</v>
      </c>
      <c r="Q233" s="13">
        <f>+'Ark1'!Y365</f>
        <v>2.5165707351044921</v>
      </c>
      <c r="R233" s="18">
        <f>+'Ark1'!Z365</f>
        <v>-34.294684033304982</v>
      </c>
      <c r="S233" s="21">
        <f t="shared" si="109"/>
        <v>37.375</v>
      </c>
      <c r="T233" s="66">
        <f t="shared" si="110"/>
        <v>24.508299999999998</v>
      </c>
      <c r="U233" s="13">
        <f>+'Ark1'!T365</f>
        <v>16.157190635451503</v>
      </c>
      <c r="V233" s="123">
        <f>+'Ark1'!V365</f>
        <v>88.805588871536386</v>
      </c>
      <c r="W233" s="31"/>
      <c r="AJ233"/>
      <c r="AK233"/>
      <c r="AL233"/>
      <c r="AU233"/>
      <c r="AX233"/>
      <c r="AY233"/>
    </row>
    <row r="234" spans="1:51" x14ac:dyDescent="0.5">
      <c r="A234" s="31"/>
      <c r="B234" s="3">
        <f>+'Ark1'!C366</f>
        <v>2018</v>
      </c>
      <c r="C234" s="3">
        <f>+'Ark1'!E366</f>
        <v>14</v>
      </c>
      <c r="D234" s="3">
        <f>+'Ark1'!Q366</f>
        <v>26</v>
      </c>
      <c r="E234" s="18"/>
      <c r="F234" s="18">
        <f>+'Ark1'!R366</f>
        <v>613</v>
      </c>
      <c r="G234" s="18"/>
      <c r="H234" s="66">
        <f>+'Ark1'!AA366</f>
        <v>2.4483764029236723</v>
      </c>
      <c r="I234" s="66"/>
      <c r="J234" s="18">
        <f>+'Ark1'!S366</f>
        <v>612</v>
      </c>
      <c r="K234" s="93"/>
      <c r="L234" s="13">
        <f>+'Ark1'!U366</f>
        <v>61.895424836601322</v>
      </c>
      <c r="M234" s="13"/>
      <c r="N234" s="123">
        <f>+'Ark1'!W366</f>
        <v>80.143954248366057</v>
      </c>
      <c r="O234" s="123"/>
      <c r="P234" s="13">
        <f>+'Ark1'!X366</f>
        <v>10.693192174169518</v>
      </c>
      <c r="Q234" s="13">
        <f>+'Ark1'!Y366</f>
        <v>2.829382247855694</v>
      </c>
      <c r="R234" s="18">
        <f>+'Ark1'!Z366</f>
        <v>-41.81912426506355</v>
      </c>
      <c r="S234" s="21">
        <f t="shared" si="109"/>
        <v>23.576923076923077</v>
      </c>
      <c r="T234" s="66">
        <f t="shared" si="110"/>
        <v>49.12824395424839</v>
      </c>
      <c r="U234" s="13">
        <f>+'Ark1'!T366</f>
        <v>16.340946166394779</v>
      </c>
      <c r="V234" s="123">
        <f>+'Ark1'!V366</f>
        <v>86.882430834377828</v>
      </c>
      <c r="W234" s="31"/>
      <c r="AJ234"/>
      <c r="AK234"/>
      <c r="AL234"/>
      <c r="AU234"/>
      <c r="AX234"/>
      <c r="AY234"/>
    </row>
    <row r="235" spans="1:51" x14ac:dyDescent="0.5">
      <c r="A235" s="31"/>
      <c r="B235" s="3">
        <f>+'Ark1'!C367</f>
        <v>2018</v>
      </c>
      <c r="C235" s="3">
        <f>+'Ark1'!E367</f>
        <v>15</v>
      </c>
      <c r="D235" s="3">
        <f>+'Ark1'!Q367</f>
        <v>21</v>
      </c>
      <c r="E235" s="18"/>
      <c r="F235" s="18">
        <f>+'Ark1'!R367</f>
        <v>763</v>
      </c>
      <c r="G235" s="18"/>
      <c r="H235" s="66">
        <f>+'Ark1'!AA367</f>
        <v>3.0474897152214728</v>
      </c>
      <c r="I235" s="66"/>
      <c r="J235" s="18">
        <f>+'Ark1'!S367</f>
        <v>763</v>
      </c>
      <c r="K235" s="93"/>
      <c r="L235" s="13">
        <f>+'Ark1'!U367</f>
        <v>60.816513761467888</v>
      </c>
      <c r="M235" s="13"/>
      <c r="N235" s="123">
        <f>+'Ark1'!W367</f>
        <v>81.530013106159913</v>
      </c>
      <c r="O235" s="123"/>
      <c r="P235" s="13">
        <f>+'Ark1'!X367</f>
        <v>9.9186892643776154</v>
      </c>
      <c r="Q235" s="13">
        <f>+'Ark1'!Y367</f>
        <v>3.0402093306312312</v>
      </c>
      <c r="R235" s="18">
        <f>+'Ark1'!Z367</f>
        <v>-48.915633597354358</v>
      </c>
      <c r="S235" s="21">
        <f t="shared" si="109"/>
        <v>36.333333333333336</v>
      </c>
      <c r="T235" s="66">
        <f t="shared" si="110"/>
        <v>62.207400000000014</v>
      </c>
      <c r="U235" s="13">
        <f>+'Ark1'!T367</f>
        <v>15.875491480996065</v>
      </c>
      <c r="V235" s="123">
        <f>+'Ark1'!V367</f>
        <v>88.331541826825486</v>
      </c>
      <c r="W235" s="31"/>
      <c r="AJ235"/>
      <c r="AK235"/>
      <c r="AL235"/>
      <c r="AU235"/>
      <c r="AX235"/>
      <c r="AY235"/>
    </row>
    <row r="236" spans="1:51" x14ac:dyDescent="0.5">
      <c r="A236" s="31"/>
      <c r="B236" s="3">
        <f>+'Ark1'!C368</f>
        <v>2018</v>
      </c>
      <c r="C236" s="3">
        <f>+'Ark1'!E368</f>
        <v>16</v>
      </c>
      <c r="D236" s="3">
        <f>+'Ark1'!Q368</f>
        <v>20</v>
      </c>
      <c r="E236" s="18"/>
      <c r="F236" s="18">
        <f>+'Ark1'!R368</f>
        <v>367</v>
      </c>
      <c r="G236" s="18"/>
      <c r="H236" s="66">
        <f>+'Ark1'!AA368</f>
        <v>1.4658305707552817</v>
      </c>
      <c r="I236" s="66"/>
      <c r="J236" s="18">
        <f>+'Ark1'!S368</f>
        <v>367</v>
      </c>
      <c r="K236" s="93"/>
      <c r="L236" s="13">
        <f>+'Ark1'!U368</f>
        <v>61.632152588555854</v>
      </c>
      <c r="M236" s="13"/>
      <c r="N236" s="123">
        <f>+'Ark1'!W368</f>
        <v>81.438964577656691</v>
      </c>
      <c r="O236" s="123"/>
      <c r="P236" s="13">
        <f>+'Ark1'!X368</f>
        <v>8.6893421527632348</v>
      </c>
      <c r="Q236" s="13">
        <f>+'Ark1'!Y368</f>
        <v>2.4155155826137769</v>
      </c>
      <c r="R236" s="18">
        <f>+'Ark1'!Z368</f>
        <v>-17.687013610142028</v>
      </c>
      <c r="S236" s="21">
        <f t="shared" si="109"/>
        <v>18.350000000000001</v>
      </c>
      <c r="T236" s="66">
        <f t="shared" si="110"/>
        <v>29.888100000000005</v>
      </c>
      <c r="U236" s="13">
        <f>+'Ark1'!T368</f>
        <v>16.435967302452315</v>
      </c>
      <c r="V236" s="123">
        <f>+'Ark1'!V368</f>
        <v>88.232897700603104</v>
      </c>
      <c r="W236" s="31"/>
      <c r="AJ236"/>
      <c r="AK236"/>
      <c r="AL236"/>
      <c r="AU236"/>
      <c r="AX236"/>
      <c r="AY236"/>
    </row>
    <row r="237" spans="1:51" x14ac:dyDescent="0.5">
      <c r="A237" s="31"/>
      <c r="B237" s="3">
        <f>+'Ark1'!C369</f>
        <v>2018</v>
      </c>
      <c r="C237" s="3">
        <f>+'Ark1'!E369</f>
        <v>17</v>
      </c>
      <c r="D237" s="3">
        <f>+'Ark1'!Q369</f>
        <v>25</v>
      </c>
      <c r="E237" s="18"/>
      <c r="F237" s="18">
        <f>+'Ark1'!R369</f>
        <v>758</v>
      </c>
      <c r="G237" s="18"/>
      <c r="H237" s="66">
        <f>+'Ark1'!AA369</f>
        <v>3.0275192714782131</v>
      </c>
      <c r="I237" s="66"/>
      <c r="J237" s="18">
        <f>+'Ark1'!S369</f>
        <v>746</v>
      </c>
      <c r="K237" s="93"/>
      <c r="L237" s="13">
        <f>+'Ark1'!U369</f>
        <v>61.28954423592495</v>
      </c>
      <c r="M237" s="13"/>
      <c r="N237" s="123">
        <f>+'Ark1'!W369</f>
        <v>80.191420911528169</v>
      </c>
      <c r="O237" s="123"/>
      <c r="P237" s="13">
        <f>+'Ark1'!X369</f>
        <v>12.74453912880614</v>
      </c>
      <c r="Q237" s="13">
        <f>+'Ark1'!Y369</f>
        <v>3.0265709910492191</v>
      </c>
      <c r="R237" s="18">
        <f>+'Ark1'!Z369</f>
        <v>-48.457672375517454</v>
      </c>
      <c r="S237" s="21">
        <f t="shared" si="109"/>
        <v>30.32</v>
      </c>
      <c r="T237" s="66">
        <f t="shared" si="110"/>
        <v>60.785097050938354</v>
      </c>
      <c r="U237" s="13">
        <f>+'Ark1'!T369</f>
        <v>15.832453825857524</v>
      </c>
      <c r="V237" s="123">
        <f>+'Ark1'!V369</f>
        <v>87.474983951969122</v>
      </c>
      <c r="W237" s="31"/>
      <c r="AJ237"/>
      <c r="AK237"/>
      <c r="AL237"/>
      <c r="AU237"/>
      <c r="AX237"/>
      <c r="AY237"/>
    </row>
    <row r="238" spans="1:51" x14ac:dyDescent="0.5">
      <c r="A238" s="31"/>
      <c r="B238" s="3">
        <f>+'Ark1'!C370</f>
        <v>2018</v>
      </c>
      <c r="C238" s="3">
        <f>+'Ark1'!E370</f>
        <v>18</v>
      </c>
      <c r="D238" s="3">
        <f>+'Ark1'!Q370</f>
        <v>16</v>
      </c>
      <c r="E238" s="18"/>
      <c r="F238" s="18">
        <f>+'Ark1'!R370</f>
        <v>263</v>
      </c>
      <c r="G238" s="18"/>
      <c r="H238" s="66">
        <f>+'Ark1'!AA370</f>
        <v>1.0504453408954741</v>
      </c>
      <c r="I238" s="66"/>
      <c r="J238" s="18">
        <f>+'Ark1'!S370</f>
        <v>263</v>
      </c>
      <c r="K238" s="93"/>
      <c r="L238" s="13">
        <f>+'Ark1'!U370</f>
        <v>60.638783269962005</v>
      </c>
      <c r="M238" s="13"/>
      <c r="N238" s="123">
        <f>+'Ark1'!W370</f>
        <v>83.895817490494366</v>
      </c>
      <c r="O238" s="123"/>
      <c r="P238" s="13">
        <f>+'Ark1'!X370</f>
        <v>11.157681696194899</v>
      </c>
      <c r="Q238" s="13">
        <f>+'Ark1'!Y370</f>
        <v>2.6108026610177459</v>
      </c>
      <c r="R238" s="18">
        <f>+'Ark1'!Z370</f>
        <v>-17.757995170072569</v>
      </c>
      <c r="S238" s="21">
        <f t="shared" si="109"/>
        <v>16.4375</v>
      </c>
      <c r="T238" s="66">
        <f t="shared" si="110"/>
        <v>22.064600000000016</v>
      </c>
      <c r="U238" s="13">
        <f>+'Ark1'!T370</f>
        <v>15.893536121672998</v>
      </c>
      <c r="V238" s="123">
        <f>+'Ark1'!V370</f>
        <v>90.894710173883297</v>
      </c>
      <c r="W238" s="31"/>
      <c r="AJ238"/>
      <c r="AK238"/>
      <c r="AL238"/>
      <c r="AU238"/>
      <c r="AX238"/>
      <c r="AY238"/>
    </row>
    <row r="239" spans="1:51" x14ac:dyDescent="0.5">
      <c r="A239" s="31"/>
      <c r="B239" s="3">
        <f>+'Ark1'!C371</f>
        <v>2018</v>
      </c>
      <c r="C239" s="3">
        <f>+'Ark1'!E371</f>
        <v>19</v>
      </c>
      <c r="D239" s="3">
        <f>+'Ark1'!Q371</f>
        <v>15</v>
      </c>
      <c r="E239" s="18"/>
      <c r="F239" s="18">
        <f>+'Ark1'!R371</f>
        <v>649</v>
      </c>
      <c r="G239" s="18"/>
      <c r="H239" s="66">
        <f>+'Ark1'!AA371</f>
        <v>2.5921635978751443</v>
      </c>
      <c r="I239" s="66"/>
      <c r="J239" s="18">
        <f>+'Ark1'!S371</f>
        <v>649</v>
      </c>
      <c r="K239" s="93"/>
      <c r="L239" s="13">
        <f>+'Ark1'!U371</f>
        <v>61.861325115562394</v>
      </c>
      <c r="M239" s="13"/>
      <c r="N239" s="123">
        <f>+'Ark1'!W371</f>
        <v>81.229738058551689</v>
      </c>
      <c r="O239" s="123"/>
      <c r="P239" s="13">
        <f>+'Ark1'!X371</f>
        <v>10.379277094173583</v>
      </c>
      <c r="Q239" s="13">
        <f>+'Ark1'!Y371</f>
        <v>2.7012293213525078</v>
      </c>
      <c r="R239" s="18">
        <f>+'Ark1'!Z371</f>
        <v>-24.911801712134721</v>
      </c>
      <c r="S239" s="21">
        <f t="shared" si="109"/>
        <v>43.266666666666666</v>
      </c>
      <c r="T239" s="66">
        <f t="shared" si="110"/>
        <v>52.718100000000049</v>
      </c>
      <c r="U239" s="13">
        <f>+'Ark1'!T371</f>
        <v>16.389830508474574</v>
      </c>
      <c r="V239" s="123">
        <f>+'Ark1'!V371</f>
        <v>88.006216748160071</v>
      </c>
      <c r="W239" s="31"/>
      <c r="AJ239"/>
      <c r="AK239"/>
      <c r="AL239"/>
      <c r="AU239"/>
      <c r="AX239"/>
      <c r="AY239"/>
    </row>
    <row r="240" spans="1:51" x14ac:dyDescent="0.5">
      <c r="A240" s="31"/>
      <c r="B240" s="3">
        <f>+'Ark1'!C372</f>
        <v>2018</v>
      </c>
      <c r="C240" s="3">
        <f>+'Ark1'!E372</f>
        <v>20</v>
      </c>
      <c r="D240" s="3">
        <f>+'Ark1'!Q372</f>
        <v>15</v>
      </c>
      <c r="E240" s="18"/>
      <c r="F240" s="18">
        <f>+'Ark1'!R372</f>
        <v>434</v>
      </c>
      <c r="G240" s="18"/>
      <c r="H240" s="66">
        <f>+'Ark1'!AA372</f>
        <v>1.7334345169149661</v>
      </c>
      <c r="I240" s="66"/>
      <c r="J240" s="18">
        <f>+'Ark1'!S372</f>
        <v>434</v>
      </c>
      <c r="K240" s="93"/>
      <c r="L240" s="13">
        <f>+'Ark1'!U372</f>
        <v>61.48387096774195</v>
      </c>
      <c r="M240" s="13"/>
      <c r="N240" s="123">
        <f>+'Ark1'!W372</f>
        <v>80.1884792626728</v>
      </c>
      <c r="O240" s="123"/>
      <c r="P240" s="13">
        <f>+'Ark1'!X372</f>
        <v>10.233745389249062</v>
      </c>
      <c r="Q240" s="13">
        <f>+'Ark1'!Y372</f>
        <v>2.5815666557532313</v>
      </c>
      <c r="R240" s="18">
        <f>+'Ark1'!Z372</f>
        <v>-38.307375731299658</v>
      </c>
      <c r="S240" s="21">
        <f t="shared" si="109"/>
        <v>28.933333333333334</v>
      </c>
      <c r="T240" s="66">
        <f t="shared" si="110"/>
        <v>34.801799999999993</v>
      </c>
      <c r="U240" s="13">
        <f>+'Ark1'!T372</f>
        <v>16.26036866359447</v>
      </c>
      <c r="V240" s="123">
        <f>+'Ark1'!V372</f>
        <v>86.878092375593567</v>
      </c>
      <c r="W240" s="31"/>
      <c r="AJ240"/>
      <c r="AK240"/>
      <c r="AL240"/>
      <c r="AU240"/>
      <c r="AX240"/>
      <c r="AY240"/>
    </row>
    <row r="241" spans="1:51" x14ac:dyDescent="0.5">
      <c r="A241" s="31"/>
      <c r="B241" s="3">
        <f>+'Ark1'!C373</f>
        <v>2018</v>
      </c>
      <c r="C241" s="3">
        <f>+'Ark1'!E373</f>
        <v>21</v>
      </c>
      <c r="D241" s="3">
        <f>+'Ark1'!Q373</f>
        <v>12</v>
      </c>
      <c r="E241" s="18"/>
      <c r="F241" s="18">
        <f>+'Ark1'!R373</f>
        <v>272</v>
      </c>
      <c r="G241" s="18"/>
      <c r="H241" s="66">
        <f>+'Ark1'!AA373</f>
        <v>1.0863921396333427</v>
      </c>
      <c r="I241" s="66"/>
      <c r="J241" s="18">
        <f>+'Ark1'!S373</f>
        <v>272</v>
      </c>
      <c r="K241" s="93"/>
      <c r="L241" s="13">
        <f>+'Ark1'!U373</f>
        <v>59.871323529411761</v>
      </c>
      <c r="M241" s="13"/>
      <c r="N241" s="123">
        <f>+'Ark1'!W373</f>
        <v>78.596691176470614</v>
      </c>
      <c r="O241" s="123"/>
      <c r="P241" s="13">
        <f>+'Ark1'!X373</f>
        <v>8.7824413357785005</v>
      </c>
      <c r="Q241" s="13">
        <f>+'Ark1'!Y373</f>
        <v>2.8468870534898714</v>
      </c>
      <c r="R241" s="18">
        <f>+'Ark1'!Z373</f>
        <v>-8.4552292224538412</v>
      </c>
      <c r="S241" s="21">
        <f t="shared" si="109"/>
        <v>22.666666666666668</v>
      </c>
      <c r="T241" s="66">
        <f t="shared" si="110"/>
        <v>21.378300000000007</v>
      </c>
      <c r="U241" s="13">
        <f>+'Ark1'!T373</f>
        <v>15.566176470588236</v>
      </c>
      <c r="V241" s="123">
        <f>+'Ark1'!V373</f>
        <v>85.153511567140384</v>
      </c>
      <c r="W241" s="31"/>
      <c r="AJ241"/>
      <c r="AK241"/>
      <c r="AL241"/>
      <c r="AU241"/>
      <c r="AX241"/>
      <c r="AY241"/>
    </row>
    <row r="242" spans="1:51" x14ac:dyDescent="0.5">
      <c r="A242" s="31"/>
      <c r="B242" s="3">
        <f>+'Ark1'!C374</f>
        <v>2018</v>
      </c>
      <c r="C242" s="3">
        <f>+'Ark1'!E374</f>
        <v>22</v>
      </c>
      <c r="D242" s="3">
        <f>+'Ark1'!Q374</f>
        <v>16</v>
      </c>
      <c r="E242" s="18"/>
      <c r="F242" s="18">
        <f>+'Ark1'!R374</f>
        <v>540</v>
      </c>
      <c r="G242" s="18"/>
      <c r="H242" s="66">
        <f>+'Ark1'!AA374</f>
        <v>2.1568079242720777</v>
      </c>
      <c r="I242" s="66"/>
      <c r="J242" s="18">
        <f>+'Ark1'!S374</f>
        <v>540</v>
      </c>
      <c r="K242" s="93"/>
      <c r="L242" s="13">
        <f>+'Ark1'!U374</f>
        <v>60.818518518518509</v>
      </c>
      <c r="M242" s="13"/>
      <c r="N242" s="123">
        <f>+'Ark1'!W374</f>
        <v>81.045925925925914</v>
      </c>
      <c r="O242" s="123"/>
      <c r="P242" s="13">
        <f>+'Ark1'!X374</f>
        <v>9.7852554459584127</v>
      </c>
      <c r="Q242" s="13">
        <f>+'Ark1'!Y374</f>
        <v>2.4967441075421086</v>
      </c>
      <c r="R242" s="18">
        <f>+'Ark1'!Z374</f>
        <v>-35.552475981504486</v>
      </c>
      <c r="S242" s="21">
        <f t="shared" si="109"/>
        <v>33.75</v>
      </c>
      <c r="T242" s="66">
        <f t="shared" si="110"/>
        <v>43.764799999999994</v>
      </c>
      <c r="U242" s="13">
        <f>+'Ark1'!T374</f>
        <v>16.083333333333332</v>
      </c>
      <c r="V242" s="123">
        <f>+'Ark1'!V374</f>
        <v>87.807070342281506</v>
      </c>
      <c r="W242" s="31"/>
      <c r="AJ242"/>
      <c r="AK242"/>
      <c r="AL242"/>
      <c r="AU242"/>
      <c r="AX242"/>
      <c r="AY242"/>
    </row>
    <row r="243" spans="1:51" x14ac:dyDescent="0.5">
      <c r="A243" s="31"/>
      <c r="B243" s="3">
        <f>+'Ark1'!C375</f>
        <v>2018</v>
      </c>
      <c r="C243" s="3">
        <f>+'Ark1'!E375</f>
        <v>23</v>
      </c>
      <c r="D243" s="3">
        <f>+'Ark1'!Q375</f>
        <v>18</v>
      </c>
      <c r="E243" s="18"/>
      <c r="F243" s="18">
        <f>+'Ark1'!R375</f>
        <v>680</v>
      </c>
      <c r="G243" s="18"/>
      <c r="H243" s="66">
        <f>+'Ark1'!AA375</f>
        <v>2.7159803490833569</v>
      </c>
      <c r="I243" s="66"/>
      <c r="J243" s="18">
        <f>+'Ark1'!S375</f>
        <v>680</v>
      </c>
      <c r="K243" s="93"/>
      <c r="L243" s="13">
        <f>+'Ark1'!U375</f>
        <v>59.627941176470593</v>
      </c>
      <c r="M243" s="13"/>
      <c r="N243" s="123">
        <f>+'Ark1'!W375</f>
        <v>81.378382352941216</v>
      </c>
      <c r="O243" s="123"/>
      <c r="P243" s="13">
        <f>+'Ark1'!X375</f>
        <v>12.174009938038065</v>
      </c>
      <c r="Q243" s="13">
        <f>+'Ark1'!Y375</f>
        <v>2.8607046431541723</v>
      </c>
      <c r="R243" s="18">
        <f>+'Ark1'!Z375</f>
        <v>-34.592610070153945</v>
      </c>
      <c r="S243" s="21">
        <f t="shared" si="109"/>
        <v>37.777777777777779</v>
      </c>
      <c r="T243" s="66">
        <f t="shared" si="110"/>
        <v>55.337300000000027</v>
      </c>
      <c r="U243" s="13">
        <f>+'Ark1'!T375</f>
        <v>15.455882352941178</v>
      </c>
      <c r="V243" s="123">
        <f>+'Ark1'!V375</f>
        <v>88.167261487476992</v>
      </c>
      <c r="W243" s="31"/>
      <c r="AJ243"/>
      <c r="AK243"/>
      <c r="AL243"/>
      <c r="AU243"/>
      <c r="AX243"/>
      <c r="AY243"/>
    </row>
    <row r="244" spans="1:51" x14ac:dyDescent="0.5">
      <c r="A244" s="31"/>
      <c r="B244" s="3">
        <f>+'Ark1'!C376</f>
        <v>2018</v>
      </c>
      <c r="C244" s="3">
        <f>+'Ark1'!E376</f>
        <v>24</v>
      </c>
      <c r="D244" s="3">
        <f>+'Ark1'!Q376</f>
        <v>22</v>
      </c>
      <c r="E244" s="18"/>
      <c r="F244" s="18">
        <f>+'Ark1'!R376</f>
        <v>642</v>
      </c>
      <c r="G244" s="18"/>
      <c r="H244" s="66">
        <f>+'Ark1'!AA376</f>
        <v>2.5642049766345805</v>
      </c>
      <c r="I244" s="66"/>
      <c r="J244" s="18">
        <f>+'Ark1'!S376</f>
        <v>642</v>
      </c>
      <c r="K244" s="93"/>
      <c r="L244" s="13">
        <f>+'Ark1'!U376</f>
        <v>60.898753894080976</v>
      </c>
      <c r="M244" s="13"/>
      <c r="N244" s="123">
        <f>+'Ark1'!W376</f>
        <v>80.441433021806859</v>
      </c>
      <c r="O244" s="123"/>
      <c r="P244" s="13">
        <f>+'Ark1'!X376</f>
        <v>10.116680488909013</v>
      </c>
      <c r="Q244" s="13">
        <f>+'Ark1'!Y376</f>
        <v>2.838986207078118</v>
      </c>
      <c r="R244" s="18">
        <f>+'Ark1'!Z376</f>
        <v>-30.204023695192053</v>
      </c>
      <c r="S244" s="21">
        <f t="shared" si="109"/>
        <v>29.181818181818183</v>
      </c>
      <c r="T244" s="66">
        <f t="shared" si="110"/>
        <v>51.6434</v>
      </c>
      <c r="U244" s="13">
        <f>+'Ark1'!T376</f>
        <v>15.95327102803738</v>
      </c>
      <c r="V244" s="123">
        <f>+'Ark1'!V376</f>
        <v>87.152148452661763</v>
      </c>
      <c r="W244" s="31"/>
      <c r="AJ244"/>
      <c r="AK244"/>
      <c r="AL244"/>
      <c r="AU244"/>
      <c r="AX244"/>
      <c r="AY244"/>
    </row>
    <row r="245" spans="1:51" x14ac:dyDescent="0.5">
      <c r="A245" s="31"/>
      <c r="B245" s="3">
        <f>+'Ark1'!C377</f>
        <v>2018</v>
      </c>
      <c r="C245" s="3">
        <f>+'Ark1'!E377</f>
        <v>25</v>
      </c>
      <c r="D245" s="3">
        <f>+'Ark1'!Q377</f>
        <v>21</v>
      </c>
      <c r="E245" s="18"/>
      <c r="F245" s="18">
        <f>+'Ark1'!R377</f>
        <v>593</v>
      </c>
      <c r="G245" s="18"/>
      <c r="H245" s="66">
        <f>+'Ark1'!AA377</f>
        <v>2.3684946279506329</v>
      </c>
      <c r="I245" s="66"/>
      <c r="J245" s="18">
        <f>+'Ark1'!S377</f>
        <v>593</v>
      </c>
      <c r="K245" s="93"/>
      <c r="L245" s="13">
        <f>+'Ark1'!U377</f>
        <v>60.526138279932546</v>
      </c>
      <c r="M245" s="13"/>
      <c r="N245" s="123">
        <f>+'Ark1'!W377</f>
        <v>81.059865092748751</v>
      </c>
      <c r="O245" s="123"/>
      <c r="P245" s="13">
        <f>+'Ark1'!X377</f>
        <v>10.422860850664502</v>
      </c>
      <c r="Q245" s="13">
        <f>+'Ark1'!Y377</f>
        <v>2.8402802680572119</v>
      </c>
      <c r="R245" s="18">
        <f>+'Ark1'!Z377</f>
        <v>-14.49824102030648</v>
      </c>
      <c r="S245" s="21">
        <f t="shared" si="109"/>
        <v>28.238095238095237</v>
      </c>
      <c r="T245" s="66">
        <f t="shared" si="110"/>
        <v>48.068500000000007</v>
      </c>
      <c r="U245" s="13">
        <f>+'Ark1'!T377</f>
        <v>15.902192242833051</v>
      </c>
      <c r="V245" s="123">
        <f>+'Ark1'!V377</f>
        <v>87.822172364841393</v>
      </c>
      <c r="W245" s="31"/>
      <c r="AJ245"/>
      <c r="AK245"/>
      <c r="AL245"/>
      <c r="AU245"/>
      <c r="AX245"/>
      <c r="AY245"/>
    </row>
    <row r="246" spans="1:51" x14ac:dyDescent="0.5">
      <c r="A246" s="31"/>
      <c r="B246" s="3">
        <f>+'Ark1'!C378</f>
        <v>2018</v>
      </c>
      <c r="C246" s="3">
        <f>+'Ark1'!E378</f>
        <v>26</v>
      </c>
      <c r="D246" s="3">
        <f>+'Ark1'!Q378</f>
        <v>19</v>
      </c>
      <c r="E246" s="18"/>
      <c r="F246" s="18">
        <f>+'Ark1'!R378</f>
        <v>337</v>
      </c>
      <c r="G246" s="18"/>
      <c r="H246" s="66">
        <f>+'Ark1'!AA378</f>
        <v>1.3460079082957228</v>
      </c>
      <c r="I246" s="66"/>
      <c r="J246" s="18">
        <f>+'Ark1'!S378</f>
        <v>336</v>
      </c>
      <c r="K246" s="93"/>
      <c r="L246" s="13">
        <f>+'Ark1'!U378</f>
        <v>59.79166666666665</v>
      </c>
      <c r="M246" s="13"/>
      <c r="N246" s="123">
        <f>+'Ark1'!W378</f>
        <v>82.449107142857116</v>
      </c>
      <c r="O246" s="123"/>
      <c r="P246" s="13">
        <f>+'Ark1'!X378</f>
        <v>14.743081481961619</v>
      </c>
      <c r="Q246" s="13">
        <f>+'Ark1'!Y378</f>
        <v>2.6103141725404071</v>
      </c>
      <c r="R246" s="18">
        <f>+'Ark1'!Z378</f>
        <v>-25.777998369210625</v>
      </c>
      <c r="S246" s="21">
        <f t="shared" si="109"/>
        <v>17.736842105263158</v>
      </c>
      <c r="T246" s="66">
        <f t="shared" si="110"/>
        <v>27.785349107142846</v>
      </c>
      <c r="U246" s="13">
        <f>+'Ark1'!T378</f>
        <v>15.525222551928785</v>
      </c>
      <c r="V246" s="123">
        <f>+'Ark1'!V378</f>
        <v>89.41437084042721</v>
      </c>
      <c r="W246" s="31"/>
      <c r="AJ246"/>
      <c r="AK246"/>
      <c r="AL246"/>
      <c r="AU246"/>
      <c r="AX246"/>
      <c r="AY246"/>
    </row>
    <row r="247" spans="1:51" x14ac:dyDescent="0.5">
      <c r="A247" s="31"/>
      <c r="B247" s="3">
        <f>+'Ark1'!C379</f>
        <v>2018</v>
      </c>
      <c r="C247" s="3">
        <f>+'Ark1'!E379</f>
        <v>27</v>
      </c>
      <c r="D247" s="3">
        <f>+'Ark1'!Q379</f>
        <v>24</v>
      </c>
      <c r="E247" s="18"/>
      <c r="F247" s="18">
        <f>+'Ark1'!R379</f>
        <v>546</v>
      </c>
      <c r="G247" s="18"/>
      <c r="H247" s="66">
        <f>+'Ark1'!AA379</f>
        <v>2.180772456763989</v>
      </c>
      <c r="I247" s="66"/>
      <c r="J247" s="18">
        <f>+'Ark1'!S379</f>
        <v>544</v>
      </c>
      <c r="K247" s="93"/>
      <c r="L247" s="13">
        <f>+'Ark1'!U379</f>
        <v>60.367647058823515</v>
      </c>
      <c r="M247" s="13"/>
      <c r="N247" s="123">
        <f>+'Ark1'!W379</f>
        <v>78.679044117647024</v>
      </c>
      <c r="O247" s="123"/>
      <c r="P247" s="13">
        <f>+'Ark1'!X379</f>
        <v>9.5882013416826481</v>
      </c>
      <c r="Q247" s="13">
        <f>+'Ark1'!Y379</f>
        <v>2.4466628638923607</v>
      </c>
      <c r="R247" s="18">
        <f>+'Ark1'!Z379</f>
        <v>-15.987690513110055</v>
      </c>
      <c r="S247" s="21">
        <f t="shared" si="109"/>
        <v>22.75</v>
      </c>
      <c r="T247" s="66">
        <f t="shared" si="110"/>
        <v>42.958758088235278</v>
      </c>
      <c r="U247" s="13">
        <f>+'Ark1'!T379</f>
        <v>15.827838827838828</v>
      </c>
      <c r="V247" s="123">
        <f>+'Ark1'!V379</f>
        <v>85.385133197374245</v>
      </c>
      <c r="W247" s="31"/>
      <c r="AJ247"/>
      <c r="AK247"/>
      <c r="AL247"/>
      <c r="AU247"/>
      <c r="AX247"/>
      <c r="AY247"/>
    </row>
    <row r="248" spans="1:51" x14ac:dyDescent="0.5">
      <c r="A248" s="31"/>
      <c r="B248" s="3">
        <f>+'Ark1'!C380</f>
        <v>2018</v>
      </c>
      <c r="C248" s="3">
        <f>+'Ark1'!E380</f>
        <v>28</v>
      </c>
      <c r="D248" s="3">
        <f>+'Ark1'!Q380</f>
        <v>14</v>
      </c>
      <c r="E248" s="18"/>
      <c r="F248" s="18">
        <f>+'Ark1'!R380</f>
        <v>427</v>
      </c>
      <c r="G248" s="18"/>
      <c r="H248" s="66">
        <f>+'Ark1'!AA380</f>
        <v>1.7054758956744016</v>
      </c>
      <c r="I248" s="66"/>
      <c r="J248" s="18">
        <f>+'Ark1'!S380</f>
        <v>427</v>
      </c>
      <c r="K248" s="93"/>
      <c r="L248" s="13">
        <f>+'Ark1'!U380</f>
        <v>61.798594847775185</v>
      </c>
      <c r="M248" s="13"/>
      <c r="N248" s="123">
        <f>+'Ark1'!W380</f>
        <v>73.495081967213139</v>
      </c>
      <c r="O248" s="123"/>
      <c r="P248" s="13">
        <f>+'Ark1'!X380</f>
        <v>9.3434368344051908</v>
      </c>
      <c r="Q248" s="13">
        <f>+'Ark1'!Y380</f>
        <v>2.6305176901680327</v>
      </c>
      <c r="R248" s="18">
        <f>+'Ark1'!Z380</f>
        <v>-36.518170213677195</v>
      </c>
      <c r="S248" s="21">
        <f t="shared" si="109"/>
        <v>30.5</v>
      </c>
      <c r="T248" s="66">
        <f t="shared" si="110"/>
        <v>31.382400000000008</v>
      </c>
      <c r="U248" s="13">
        <f>+'Ark1'!T380</f>
        <v>16.430913348946138</v>
      </c>
      <c r="V248" s="123">
        <f>+'Ark1'!V380</f>
        <v>79.626307656785599</v>
      </c>
      <c r="W248" s="31"/>
      <c r="AJ248"/>
      <c r="AK248"/>
      <c r="AL248"/>
      <c r="AU248"/>
      <c r="AX248"/>
      <c r="AY248"/>
    </row>
    <row r="249" spans="1:51" x14ac:dyDescent="0.5">
      <c r="A249" s="31"/>
      <c r="B249" s="3">
        <f>+'Ark1'!C381</f>
        <v>2018</v>
      </c>
      <c r="C249" s="3">
        <f>+'Ark1'!E381</f>
        <v>29</v>
      </c>
      <c r="D249" s="3">
        <f>+'Ark1'!Q381</f>
        <v>15</v>
      </c>
      <c r="E249" s="18"/>
      <c r="F249" s="18">
        <f>+'Ark1'!R381</f>
        <v>342</v>
      </c>
      <c r="G249" s="18"/>
      <c r="H249" s="66">
        <f>+'Ark1'!AA381</f>
        <v>1.3659783520389823</v>
      </c>
      <c r="I249" s="66"/>
      <c r="J249" s="18">
        <f>+'Ark1'!S381</f>
        <v>342</v>
      </c>
      <c r="K249" s="93"/>
      <c r="L249" s="13">
        <f>+'Ark1'!U381</f>
        <v>61.061403508771953</v>
      </c>
      <c r="M249" s="13"/>
      <c r="N249" s="123">
        <f>+'Ark1'!W381</f>
        <v>78.603801169590611</v>
      </c>
      <c r="O249" s="123"/>
      <c r="P249" s="13">
        <f>+'Ark1'!X381</f>
        <v>8.4480429683780489</v>
      </c>
      <c r="Q249" s="13">
        <f>+'Ark1'!Y381</f>
        <v>2.5047968753749461</v>
      </c>
      <c r="R249" s="18">
        <f>+'Ark1'!Z381</f>
        <v>-24.25860640892088</v>
      </c>
      <c r="S249" s="21">
        <f t="shared" si="109"/>
        <v>22.8</v>
      </c>
      <c r="T249" s="66">
        <f t="shared" si="110"/>
        <v>26.88249999999999</v>
      </c>
      <c r="U249" s="13">
        <f>+'Ark1'!T381</f>
        <v>16.210526315789473</v>
      </c>
      <c r="V249" s="123">
        <f>+'Ark1'!V381</f>
        <v>85.161214701614995</v>
      </c>
      <c r="W249" s="31"/>
      <c r="AJ249"/>
      <c r="AK249"/>
      <c r="AL249"/>
      <c r="AU249"/>
      <c r="AX249"/>
      <c r="AY249"/>
    </row>
    <row r="250" spans="1:51" x14ac:dyDescent="0.5">
      <c r="A250" s="31"/>
      <c r="B250" s="3">
        <f>+'Ark1'!C382</f>
        <v>2018</v>
      </c>
      <c r="C250" s="3">
        <f>+'Ark1'!E382</f>
        <v>30</v>
      </c>
      <c r="D250" s="3">
        <f>+'Ark1'!Q382</f>
        <v>24</v>
      </c>
      <c r="E250" s="18"/>
      <c r="F250" s="18">
        <f>+'Ark1'!R382</f>
        <v>689</v>
      </c>
      <c r="G250" s="18"/>
      <c r="H250" s="66">
        <f>+'Ark1'!AA382</f>
        <v>2.7519271478212248</v>
      </c>
      <c r="I250" s="66"/>
      <c r="J250" s="18">
        <f>+'Ark1'!S382</f>
        <v>689</v>
      </c>
      <c r="K250" s="93"/>
      <c r="L250" s="13">
        <f>+'Ark1'!U382</f>
        <v>60.782293178519602</v>
      </c>
      <c r="M250" s="13"/>
      <c r="N250" s="123">
        <f>+'Ark1'!W382</f>
        <v>81.282002902757625</v>
      </c>
      <c r="O250" s="123"/>
      <c r="P250" s="13">
        <f>+'Ark1'!X382</f>
        <v>10.068637942080237</v>
      </c>
      <c r="Q250" s="13">
        <f>+'Ark1'!Y382</f>
        <v>2.8344101596687881</v>
      </c>
      <c r="R250" s="18">
        <f>+'Ark1'!Z382</f>
        <v>-20.046145447150945</v>
      </c>
      <c r="S250" s="21">
        <f t="shared" si="109"/>
        <v>28.708333333333332</v>
      </c>
      <c r="T250" s="66">
        <f t="shared" si="110"/>
        <v>56.003300000000003</v>
      </c>
      <c r="U250" s="13">
        <f>+'Ark1'!T382</f>
        <v>15.994194484760524</v>
      </c>
      <c r="V250" s="123">
        <f>+'Ark1'!V382</f>
        <v>88.062841714797031</v>
      </c>
      <c r="W250" s="31"/>
      <c r="AJ250"/>
      <c r="AK250"/>
      <c r="AL250"/>
      <c r="AU250"/>
      <c r="AX250"/>
      <c r="AY250"/>
    </row>
    <row r="251" spans="1:51" x14ac:dyDescent="0.5">
      <c r="A251" s="31"/>
      <c r="B251" s="3">
        <f>+'Ark1'!C383</f>
        <v>2018</v>
      </c>
      <c r="C251" s="3">
        <f>+'Ark1'!E383</f>
        <v>31</v>
      </c>
      <c r="D251" s="3">
        <f>+'Ark1'!Q383</f>
        <v>11</v>
      </c>
      <c r="E251" s="18"/>
      <c r="F251" s="18">
        <f>+'Ark1'!R383</f>
        <v>447</v>
      </c>
      <c r="G251" s="18"/>
      <c r="H251" s="66">
        <f>+'Ark1'!AA383</f>
        <v>1.7853576706474421</v>
      </c>
      <c r="I251" s="66"/>
      <c r="J251" s="18">
        <f>+'Ark1'!S383</f>
        <v>447</v>
      </c>
      <c r="K251" s="93"/>
      <c r="L251" s="13">
        <f>+'Ark1'!U383</f>
        <v>60.99328859060401</v>
      </c>
      <c r="M251" s="13"/>
      <c r="N251" s="123">
        <f>+'Ark1'!W383</f>
        <v>82.126621923937364</v>
      </c>
      <c r="O251" s="123"/>
      <c r="P251" s="13">
        <f>+'Ark1'!X383</f>
        <v>10.177827504183899</v>
      </c>
      <c r="Q251" s="13">
        <f>+'Ark1'!Y383</f>
        <v>2.1905735949985874</v>
      </c>
      <c r="R251" s="18">
        <f>+'Ark1'!Z383</f>
        <v>-27.265932115534447</v>
      </c>
      <c r="S251" s="21">
        <f t="shared" si="109"/>
        <v>40.636363636363633</v>
      </c>
      <c r="T251" s="66">
        <f t="shared" si="110"/>
        <v>36.710599999999999</v>
      </c>
      <c r="U251" s="13">
        <f>+'Ark1'!T383</f>
        <v>16.255033557046975</v>
      </c>
      <c r="V251" s="123">
        <f>+'Ark1'!V383</f>
        <v>88.977921911091386</v>
      </c>
      <c r="W251" s="31"/>
      <c r="AJ251"/>
      <c r="AK251"/>
      <c r="AL251"/>
      <c r="AU251"/>
      <c r="AX251"/>
      <c r="AY251"/>
    </row>
    <row r="252" spans="1:51" x14ac:dyDescent="0.5">
      <c r="A252" s="31"/>
      <c r="B252" s="3">
        <f>+'Ark1'!C384</f>
        <v>2018</v>
      </c>
      <c r="C252" s="3">
        <f>+'Ark1'!E384</f>
        <v>32</v>
      </c>
      <c r="D252" s="3">
        <f>+'Ark1'!Q384</f>
        <v>13</v>
      </c>
      <c r="E252" s="18"/>
      <c r="F252" s="18">
        <f>+'Ark1'!R384</f>
        <v>283</v>
      </c>
      <c r="G252" s="18"/>
      <c r="H252" s="66">
        <f>+'Ark1'!AA384</f>
        <v>1.1303271158685149</v>
      </c>
      <c r="I252" s="66"/>
      <c r="J252" s="18">
        <f>+'Ark1'!S384</f>
        <v>283</v>
      </c>
      <c r="K252" s="93"/>
      <c r="L252" s="13">
        <f>+'Ark1'!U384</f>
        <v>60.795053003533553</v>
      </c>
      <c r="M252" s="13"/>
      <c r="N252" s="123">
        <f>+'Ark1'!W384</f>
        <v>83.674911660777354</v>
      </c>
      <c r="O252" s="123"/>
      <c r="P252" s="13">
        <f>+'Ark1'!X384</f>
        <v>10.636063040727898</v>
      </c>
      <c r="Q252" s="13">
        <f>+'Ark1'!Y384</f>
        <v>2.8743492575597394</v>
      </c>
      <c r="R252" s="18">
        <f>+'Ark1'!Z384</f>
        <v>-17.409714991977509</v>
      </c>
      <c r="S252" s="21">
        <f t="shared" si="109"/>
        <v>21.76923076923077</v>
      </c>
      <c r="T252" s="66">
        <f t="shared" si="110"/>
        <v>23.679999999999993</v>
      </c>
      <c r="U252" s="13">
        <f>+'Ark1'!T384</f>
        <v>15.95053003533569</v>
      </c>
      <c r="V252" s="123">
        <f>+'Ark1'!V384</f>
        <v>90.655375580473901</v>
      </c>
      <c r="W252" s="31"/>
      <c r="AJ252"/>
      <c r="AK252"/>
      <c r="AL252"/>
      <c r="AU252"/>
      <c r="AX252"/>
      <c r="AY252"/>
    </row>
    <row r="253" spans="1:51" x14ac:dyDescent="0.5">
      <c r="A253" s="31"/>
      <c r="B253" s="3">
        <f>+'Ark1'!C385</f>
        <v>2018</v>
      </c>
      <c r="C253" s="3">
        <f>+'Ark1'!E385</f>
        <v>33</v>
      </c>
      <c r="D253" s="3">
        <f>+'Ark1'!Q385</f>
        <v>10</v>
      </c>
      <c r="E253" s="18"/>
      <c r="F253" s="18">
        <f>+'Ark1'!R385</f>
        <v>109</v>
      </c>
      <c r="G253" s="18"/>
      <c r="H253" s="66">
        <f>+'Ark1'!AA385</f>
        <v>0.43535567360306754</v>
      </c>
      <c r="I253" s="66"/>
      <c r="J253" s="18">
        <f>+'Ark1'!S385</f>
        <v>109</v>
      </c>
      <c r="K253" s="93"/>
      <c r="L253" s="13">
        <f>+'Ark1'!U385</f>
        <v>60.486238532110093</v>
      </c>
      <c r="M253" s="13"/>
      <c r="N253" s="123">
        <f>+'Ark1'!W385</f>
        <v>76.342201834862365</v>
      </c>
      <c r="O253" s="123"/>
      <c r="P253" s="13">
        <f>+'Ark1'!X385</f>
        <v>10.661146930209862</v>
      </c>
      <c r="Q253" s="13">
        <f>+'Ark1'!Y385</f>
        <v>2.1571927004261169</v>
      </c>
      <c r="R253" s="18">
        <f>+'Ark1'!Z385</f>
        <v>-27.921541750250249</v>
      </c>
      <c r="S253" s="21">
        <f t="shared" si="109"/>
        <v>10.9</v>
      </c>
      <c r="T253" s="66">
        <f t="shared" si="110"/>
        <v>8.3212999999999973</v>
      </c>
      <c r="U253" s="13">
        <f>+'Ark1'!T385</f>
        <v>16.119266055045873</v>
      </c>
      <c r="V253" s="123">
        <f>+'Ark1'!V385</f>
        <v>82.710944566481501</v>
      </c>
      <c r="W253" s="31"/>
      <c r="AJ253"/>
      <c r="AK253"/>
      <c r="AL253"/>
      <c r="AU253"/>
      <c r="AX253"/>
      <c r="AY253"/>
    </row>
    <row r="254" spans="1:51" x14ac:dyDescent="0.5">
      <c r="A254" s="31"/>
      <c r="B254" s="3">
        <f>+'Ark1'!C386</f>
        <v>2018</v>
      </c>
      <c r="C254" s="3">
        <f>+'Ark1'!E386</f>
        <v>34</v>
      </c>
      <c r="D254" s="3">
        <f>+'Ark1'!Q386</f>
        <v>19</v>
      </c>
      <c r="E254" s="18"/>
      <c r="F254" s="18">
        <f>+'Ark1'!R386</f>
        <v>506</v>
      </c>
      <c r="G254" s="18"/>
      <c r="H254" s="66">
        <f>+'Ark1'!AA386</f>
        <v>2.0210089068179089</v>
      </c>
      <c r="I254" s="66"/>
      <c r="J254" s="18">
        <f>+'Ark1'!S386</f>
        <v>505</v>
      </c>
      <c r="K254" s="93"/>
      <c r="L254" s="13">
        <f>+'Ark1'!U386</f>
        <v>60.142574257425743</v>
      </c>
      <c r="M254" s="13"/>
      <c r="N254" s="123">
        <f>+'Ark1'!W386</f>
        <v>76.895049504950492</v>
      </c>
      <c r="O254" s="123"/>
      <c r="P254" s="13">
        <f>+'Ark1'!X386</f>
        <v>9.4769608722305634</v>
      </c>
      <c r="Q254" s="13">
        <f>+'Ark1'!Y386</f>
        <v>2.1689686619145125</v>
      </c>
      <c r="R254" s="18">
        <f>+'Ark1'!Z386</f>
        <v>-8.0463588113446693</v>
      </c>
      <c r="S254" s="21">
        <f t="shared" si="109"/>
        <v>26.631578947368421</v>
      </c>
      <c r="T254" s="66">
        <f t="shared" si="110"/>
        <v>38.908895049504949</v>
      </c>
      <c r="U254" s="13">
        <f>+'Ark1'!T386</f>
        <v>15.804347826086955</v>
      </c>
      <c r="V254" s="123">
        <f>+'Ark1'!V386</f>
        <v>83.388434184696891</v>
      </c>
      <c r="W254" s="31"/>
      <c r="AJ254"/>
      <c r="AK254"/>
      <c r="AL254"/>
      <c r="AU254"/>
      <c r="AX254"/>
      <c r="AY254"/>
    </row>
    <row r="255" spans="1:51" x14ac:dyDescent="0.5">
      <c r="A255" s="31"/>
      <c r="B255" s="3">
        <f>+'Ark1'!C387</f>
        <v>2018</v>
      </c>
      <c r="C255" s="3">
        <f>+'Ark1'!E387</f>
        <v>35</v>
      </c>
      <c r="D255" s="3">
        <f>+'Ark1'!Q387</f>
        <v>18</v>
      </c>
      <c r="E255" s="18"/>
      <c r="F255" s="18">
        <f>+'Ark1'!R387</f>
        <v>554</v>
      </c>
      <c r="G255" s="18"/>
      <c r="H255" s="66">
        <f>+'Ark1'!AA387</f>
        <v>2.2127251667532062</v>
      </c>
      <c r="I255" s="66"/>
      <c r="J255" s="18">
        <f>+'Ark1'!S387</f>
        <v>554</v>
      </c>
      <c r="K255" s="93"/>
      <c r="L255" s="13">
        <f>+'Ark1'!U387</f>
        <v>60.655234657039721</v>
      </c>
      <c r="M255" s="13"/>
      <c r="N255" s="123">
        <f>+'Ark1'!W387</f>
        <v>77.795848375451186</v>
      </c>
      <c r="O255" s="123"/>
      <c r="P255" s="13">
        <f>+'Ark1'!X387</f>
        <v>8.7172678596744824</v>
      </c>
      <c r="Q255" s="13">
        <f>+'Ark1'!Y387</f>
        <v>2.3251682985143218</v>
      </c>
      <c r="R255" s="18">
        <f>+'Ark1'!Z387</f>
        <v>-18.972089708383965</v>
      </c>
      <c r="S255" s="21">
        <f t="shared" si="109"/>
        <v>30.777777777777779</v>
      </c>
      <c r="T255" s="66">
        <f t="shared" si="110"/>
        <v>43.098899999999958</v>
      </c>
      <c r="U255" s="13">
        <f>+'Ark1'!T387</f>
        <v>16.079422382671481</v>
      </c>
      <c r="V255" s="123">
        <f>+'Ark1'!V387</f>
        <v>84.285859561702381</v>
      </c>
      <c r="W255" s="31"/>
      <c r="AJ255"/>
      <c r="AK255"/>
      <c r="AL255"/>
      <c r="AU255"/>
      <c r="AX255"/>
      <c r="AY255"/>
    </row>
    <row r="256" spans="1:51" x14ac:dyDescent="0.5">
      <c r="A256" s="31"/>
      <c r="B256" s="3">
        <f>+'Ark1'!C388</f>
        <v>2018</v>
      </c>
      <c r="C256" s="3">
        <f>+'Ark1'!E388</f>
        <v>36</v>
      </c>
      <c r="D256" s="3">
        <f>+'Ark1'!Q388</f>
        <v>15</v>
      </c>
      <c r="E256" s="18"/>
      <c r="F256" s="18">
        <f>+'Ark1'!R388</f>
        <v>362</v>
      </c>
      <c r="G256" s="18"/>
      <c r="H256" s="66">
        <f>+'Ark1'!AA388</f>
        <v>1.4458601270120217</v>
      </c>
      <c r="I256" s="66"/>
      <c r="J256" s="18">
        <f>+'Ark1'!S388</f>
        <v>362</v>
      </c>
      <c r="K256" s="93"/>
      <c r="L256" s="13">
        <f>+'Ark1'!U388</f>
        <v>61.196132596685082</v>
      </c>
      <c r="M256" s="13"/>
      <c r="N256" s="123">
        <f>+'Ark1'!W388</f>
        <v>78.399723756906013</v>
      </c>
      <c r="O256" s="123"/>
      <c r="P256" s="13">
        <f>+'Ark1'!X388</f>
        <v>10.528376542985162</v>
      </c>
      <c r="Q256" s="13">
        <f>+'Ark1'!Y388</f>
        <v>2.3663587114971598</v>
      </c>
      <c r="R256" s="18">
        <f>+'Ark1'!Z388</f>
        <v>-26.228218495969575</v>
      </c>
      <c r="S256" s="21">
        <f t="shared" si="109"/>
        <v>24.133333333333333</v>
      </c>
      <c r="T256" s="66">
        <f t="shared" si="110"/>
        <v>28.380699999999976</v>
      </c>
      <c r="U256" s="13">
        <f>+'Ark1'!T388</f>
        <v>16.245856353591162</v>
      </c>
      <c r="V256" s="123">
        <f>+'Ark1'!V388</f>
        <v>84.940112412682694</v>
      </c>
      <c r="W256" s="31"/>
      <c r="AJ256"/>
      <c r="AK256"/>
      <c r="AL256"/>
      <c r="AU256"/>
      <c r="AX256"/>
      <c r="AY256"/>
    </row>
    <row r="257" spans="1:51" x14ac:dyDescent="0.5">
      <c r="A257" s="31"/>
      <c r="B257" s="3">
        <f>+'Ark1'!C389</f>
        <v>2018</v>
      </c>
      <c r="C257" s="3">
        <f>+'Ark1'!E389</f>
        <v>37</v>
      </c>
      <c r="D257" s="3">
        <f>+'Ark1'!Q389</f>
        <v>20</v>
      </c>
      <c r="E257" s="18"/>
      <c r="F257" s="18">
        <f>+'Ark1'!R389</f>
        <v>572</v>
      </c>
      <c r="G257" s="18"/>
      <c r="H257" s="66">
        <f>+'Ark1'!AA389</f>
        <v>2.2846187642289406</v>
      </c>
      <c r="I257" s="66"/>
      <c r="J257" s="18">
        <f>+'Ark1'!S389</f>
        <v>572</v>
      </c>
      <c r="K257" s="93"/>
      <c r="L257" s="13">
        <f>+'Ark1'!U389</f>
        <v>61.050699300699314</v>
      </c>
      <c r="M257" s="13"/>
      <c r="N257" s="123">
        <f>+'Ark1'!W389</f>
        <v>79.961188811188848</v>
      </c>
      <c r="O257" s="123"/>
      <c r="P257" s="13">
        <f>+'Ark1'!X389</f>
        <v>10.784190902051945</v>
      </c>
      <c r="Q257" s="13">
        <f>+'Ark1'!Y389</f>
        <v>2.7403772264319004</v>
      </c>
      <c r="R257" s="18">
        <f>+'Ark1'!Z389</f>
        <v>-26.465502340204793</v>
      </c>
      <c r="S257" s="21">
        <f t="shared" ref="S257:S320" si="111">+F257/D257</f>
        <v>28.6</v>
      </c>
      <c r="T257" s="66">
        <f t="shared" si="110"/>
        <v>45.737800000000014</v>
      </c>
      <c r="U257" s="13">
        <f>+'Ark1'!T389</f>
        <v>16.176573426573423</v>
      </c>
      <c r="V257" s="123">
        <f>+'Ark1'!V389</f>
        <v>86.631840532165612</v>
      </c>
      <c r="W257" s="31"/>
      <c r="AJ257"/>
      <c r="AK257"/>
      <c r="AL257"/>
      <c r="AU257"/>
      <c r="AX257"/>
      <c r="AY257"/>
    </row>
    <row r="258" spans="1:51" x14ac:dyDescent="0.5">
      <c r="A258" s="31"/>
      <c r="B258" s="3">
        <f>+'Ark1'!C390</f>
        <v>2018</v>
      </c>
      <c r="C258" s="3">
        <f>+'Ark1'!E390</f>
        <v>38</v>
      </c>
      <c r="D258" s="3">
        <f>+'Ark1'!Q390</f>
        <v>10</v>
      </c>
      <c r="E258" s="18"/>
      <c r="F258" s="18">
        <f>+'Ark1'!R390</f>
        <v>273</v>
      </c>
      <c r="G258" s="18"/>
      <c r="H258" s="66">
        <f>+'Ark1'!AA390</f>
        <v>1.0903862283819945</v>
      </c>
      <c r="I258" s="66"/>
      <c r="J258" s="18">
        <f>+'Ark1'!S390</f>
        <v>272</v>
      </c>
      <c r="K258" s="93"/>
      <c r="L258" s="13">
        <f>+'Ark1'!U390</f>
        <v>61.158088235294123</v>
      </c>
      <c r="M258" s="13"/>
      <c r="N258" s="123">
        <f>+'Ark1'!W390</f>
        <v>78.82794117647056</v>
      </c>
      <c r="O258" s="123"/>
      <c r="P258" s="13">
        <f>+'Ark1'!X390</f>
        <v>9.4765980429232037</v>
      </c>
      <c r="Q258" s="13">
        <f>+'Ark1'!Y390</f>
        <v>3.1284993383189006</v>
      </c>
      <c r="R258" s="18">
        <f>+'Ark1'!Z390</f>
        <v>-33.730880161754257</v>
      </c>
      <c r="S258" s="21">
        <f t="shared" si="111"/>
        <v>27.3</v>
      </c>
      <c r="T258" s="66">
        <f t="shared" si="110"/>
        <v>21.520027941176465</v>
      </c>
      <c r="U258" s="13">
        <f>+'Ark1'!T390</f>
        <v>15.871794871794874</v>
      </c>
      <c r="V258" s="123">
        <f>+'Ark1'!V390</f>
        <v>85.4873016378816</v>
      </c>
      <c r="W258" s="31"/>
      <c r="AJ258"/>
      <c r="AK258"/>
      <c r="AL258"/>
      <c r="AU258"/>
      <c r="AX258"/>
      <c r="AY258"/>
    </row>
    <row r="259" spans="1:51" x14ac:dyDescent="0.5">
      <c r="A259" s="31"/>
      <c r="B259" s="3">
        <f>+'Ark1'!C391</f>
        <v>2018</v>
      </c>
      <c r="C259" s="3">
        <f>+'Ark1'!E391</f>
        <v>39</v>
      </c>
      <c r="D259" s="3">
        <f>+'Ark1'!Q391</f>
        <v>23</v>
      </c>
      <c r="E259" s="18"/>
      <c r="F259" s="18">
        <f>+'Ark1'!R391</f>
        <v>527</v>
      </c>
      <c r="G259" s="18"/>
      <c r="H259" s="66">
        <f>+'Ark1'!AA391</f>
        <v>2.1048847705396012</v>
      </c>
      <c r="I259" s="66"/>
      <c r="J259" s="18">
        <f>+'Ark1'!S391</f>
        <v>527</v>
      </c>
      <c r="K259" s="93"/>
      <c r="L259" s="13">
        <f>+'Ark1'!U391</f>
        <v>60.523719165085389</v>
      </c>
      <c r="M259" s="13"/>
      <c r="N259" s="123">
        <f>+'Ark1'!W391</f>
        <v>80.55199240986714</v>
      </c>
      <c r="O259" s="123"/>
      <c r="P259" s="13">
        <f>+'Ark1'!X391</f>
        <v>9.9942939515544893</v>
      </c>
      <c r="Q259" s="13">
        <f>+'Ark1'!Y391</f>
        <v>2.4900003088012057</v>
      </c>
      <c r="R259" s="18">
        <f>+'Ark1'!Z391</f>
        <v>-16.955253111229084</v>
      </c>
      <c r="S259" s="21">
        <f t="shared" si="111"/>
        <v>22.913043478260871</v>
      </c>
      <c r="T259" s="66">
        <f t="shared" si="110"/>
        <v>42.450899999999983</v>
      </c>
      <c r="U259" s="13">
        <f>+'Ark1'!T391</f>
        <v>15.941176470588236</v>
      </c>
      <c r="V259" s="123">
        <f>+'Ark1'!V391</f>
        <v>87.271931104948138</v>
      </c>
      <c r="W259" s="31"/>
      <c r="AJ259"/>
      <c r="AK259"/>
      <c r="AL259"/>
      <c r="AU259"/>
      <c r="AX259"/>
      <c r="AY259"/>
    </row>
    <row r="260" spans="1:51" x14ac:dyDescent="0.5">
      <c r="A260" s="31"/>
      <c r="B260" s="3">
        <f>+'Ark1'!C392</f>
        <v>2018</v>
      </c>
      <c r="C260" s="3">
        <f>+'Ark1'!E392</f>
        <v>40</v>
      </c>
      <c r="D260" s="3">
        <f>+'Ark1'!Q392</f>
        <v>17</v>
      </c>
      <c r="E260" s="18"/>
      <c r="F260" s="18">
        <f>+'Ark1'!R392</f>
        <v>281</v>
      </c>
      <c r="G260" s="18"/>
      <c r="H260" s="66">
        <f>+'Ark1'!AA392</f>
        <v>1.1223389383712106</v>
      </c>
      <c r="I260" s="66"/>
      <c r="J260" s="18">
        <f>+'Ark1'!S392</f>
        <v>281</v>
      </c>
      <c r="K260" s="93"/>
      <c r="L260" s="13">
        <f>+'Ark1'!U392</f>
        <v>60.156583629893248</v>
      </c>
      <c r="M260" s="13"/>
      <c r="N260" s="123">
        <f>+'Ark1'!W392</f>
        <v>81.65836298932382</v>
      </c>
      <c r="O260" s="123"/>
      <c r="P260" s="13">
        <f>+'Ark1'!X392</f>
        <v>11.006549788442248</v>
      </c>
      <c r="Q260" s="13">
        <f>+'Ark1'!Y392</f>
        <v>2.7161768716646346</v>
      </c>
      <c r="R260" s="18">
        <f>+'Ark1'!Z392</f>
        <v>-1.466162879510591</v>
      </c>
      <c r="S260" s="21">
        <f t="shared" si="111"/>
        <v>16.529411764705884</v>
      </c>
      <c r="T260" s="66">
        <f t="shared" si="110"/>
        <v>22.945999999999994</v>
      </c>
      <c r="U260" s="13">
        <f>+'Ark1'!T392</f>
        <v>15.708185053380785</v>
      </c>
      <c r="V260" s="123">
        <f>+'Ark1'!V392</f>
        <v>88.470599121694249</v>
      </c>
      <c r="W260" s="31"/>
      <c r="AJ260"/>
      <c r="AK260"/>
      <c r="AL260"/>
      <c r="AU260"/>
      <c r="AX260"/>
      <c r="AY260"/>
    </row>
    <row r="261" spans="1:51" x14ac:dyDescent="0.5">
      <c r="A261" s="31"/>
      <c r="B261" s="3">
        <f>+'Ark1'!C393</f>
        <v>2018</v>
      </c>
      <c r="C261" s="3">
        <f>+'Ark1'!E393</f>
        <v>41</v>
      </c>
      <c r="D261" s="3">
        <f>+'Ark1'!Q393</f>
        <v>17</v>
      </c>
      <c r="E261" s="18"/>
      <c r="F261" s="18">
        <f>+'Ark1'!R393</f>
        <v>473</v>
      </c>
      <c r="G261" s="18"/>
      <c r="H261" s="66">
        <f>+'Ark1'!AA393</f>
        <v>1.8892039781123935</v>
      </c>
      <c r="I261" s="66"/>
      <c r="J261" s="18">
        <f>+'Ark1'!S393</f>
        <v>473</v>
      </c>
      <c r="K261" s="93"/>
      <c r="L261" s="13">
        <f>+'Ark1'!U393</f>
        <v>60.980972515856237</v>
      </c>
      <c r="M261" s="13"/>
      <c r="N261" s="123">
        <f>+'Ark1'!W393</f>
        <v>82.945665961944982</v>
      </c>
      <c r="O261" s="123"/>
      <c r="P261" s="13">
        <f>+'Ark1'!X393</f>
        <v>9.6692461205404392</v>
      </c>
      <c r="Q261" s="13">
        <f>+'Ark1'!Y393</f>
        <v>2.5187788379172575</v>
      </c>
      <c r="R261" s="18">
        <f>+'Ark1'!Z393</f>
        <v>-11.001860759457228</v>
      </c>
      <c r="S261" s="21">
        <f t="shared" si="111"/>
        <v>27.823529411764707</v>
      </c>
      <c r="T261" s="66">
        <f t="shared" si="110"/>
        <v>39.233299999999971</v>
      </c>
      <c r="U261" s="13">
        <f>+'Ark1'!T393</f>
        <v>16.131078224101476</v>
      </c>
      <c r="V261" s="123">
        <f>+'Ark1'!V393</f>
        <v>89.865293566570969</v>
      </c>
      <c r="W261" s="31"/>
      <c r="AJ261"/>
      <c r="AK261"/>
      <c r="AL261"/>
      <c r="AU261"/>
      <c r="AX261"/>
      <c r="AY261"/>
    </row>
    <row r="262" spans="1:51" x14ac:dyDescent="0.5">
      <c r="A262" s="31"/>
      <c r="B262" s="3">
        <f>+'Ark1'!C394</f>
        <v>2018</v>
      </c>
      <c r="C262" s="3">
        <f>+'Ark1'!E394</f>
        <v>42</v>
      </c>
      <c r="D262" s="3">
        <f>+'Ark1'!Q394</f>
        <v>18</v>
      </c>
      <c r="E262" s="18"/>
      <c r="F262" s="18">
        <f>+'Ark1'!R394</f>
        <v>352</v>
      </c>
      <c r="G262" s="18"/>
      <c r="H262" s="66">
        <f>+'Ark1'!AA394</f>
        <v>1.4059192395255022</v>
      </c>
      <c r="I262" s="66"/>
      <c r="J262" s="18">
        <f>+'Ark1'!S394</f>
        <v>352</v>
      </c>
      <c r="K262" s="93"/>
      <c r="L262" s="13">
        <f>+'Ark1'!U394</f>
        <v>61.903409090909101</v>
      </c>
      <c r="M262" s="13"/>
      <c r="N262" s="123">
        <f>+'Ark1'!W394</f>
        <v>74.602272727272762</v>
      </c>
      <c r="O262" s="123"/>
      <c r="P262" s="13">
        <f>+'Ark1'!X394</f>
        <v>10.474175247122419</v>
      </c>
      <c r="Q262" s="13">
        <f>+'Ark1'!Y394</f>
        <v>2.6781501784065314</v>
      </c>
      <c r="R262" s="18">
        <f>+'Ark1'!Z394</f>
        <v>-60.411825225613057</v>
      </c>
      <c r="S262" s="21">
        <f t="shared" si="111"/>
        <v>19.555555555555557</v>
      </c>
      <c r="T262" s="66">
        <f t="shared" si="110"/>
        <v>26.260000000000012</v>
      </c>
      <c r="U262" s="13">
        <f>+'Ark1'!T394</f>
        <v>16.411931818181817</v>
      </c>
      <c r="V262" s="123">
        <f>+'Ark1'!V394</f>
        <v>80.825864276568481</v>
      </c>
      <c r="W262" s="31"/>
      <c r="AJ262"/>
      <c r="AK262"/>
      <c r="AL262"/>
      <c r="AU262"/>
      <c r="AX262"/>
      <c r="AY262"/>
    </row>
    <row r="263" spans="1:51" x14ac:dyDescent="0.5">
      <c r="A263" s="31"/>
      <c r="B263" s="3">
        <f>+'Ark1'!C395</f>
        <v>2018</v>
      </c>
      <c r="C263" s="3">
        <f>+'Ark1'!E395</f>
        <v>43</v>
      </c>
      <c r="D263" s="3">
        <f>+'Ark1'!Q395</f>
        <v>15</v>
      </c>
      <c r="E263" s="18"/>
      <c r="F263" s="18">
        <f>+'Ark1'!R395</f>
        <v>237</v>
      </c>
      <c r="G263" s="18"/>
      <c r="H263" s="66">
        <f>+'Ark1'!AA395</f>
        <v>0.94659903343052254</v>
      </c>
      <c r="I263" s="66"/>
      <c r="J263" s="18">
        <f>+'Ark1'!S395</f>
        <v>237</v>
      </c>
      <c r="K263" s="93"/>
      <c r="L263" s="13">
        <f>+'Ark1'!U395</f>
        <v>60.95780590717299</v>
      </c>
      <c r="M263" s="13"/>
      <c r="N263" s="123">
        <f>+'Ark1'!W395</f>
        <v>75.22278481012664</v>
      </c>
      <c r="O263" s="123"/>
      <c r="P263" s="13">
        <f>+'Ark1'!X395</f>
        <v>11.822458953396316</v>
      </c>
      <c r="Q263" s="13">
        <f>+'Ark1'!Y395</f>
        <v>2.6857791294050961</v>
      </c>
      <c r="R263" s="18">
        <f>+'Ark1'!Z395</f>
        <v>-50.349476308146578</v>
      </c>
      <c r="S263" s="21">
        <f t="shared" si="111"/>
        <v>15.8</v>
      </c>
      <c r="T263" s="66">
        <f t="shared" si="110"/>
        <v>17.827800000000014</v>
      </c>
      <c r="U263" s="13">
        <f>+'Ark1'!T395</f>
        <v>16.063291139240505</v>
      </c>
      <c r="V263" s="123">
        <f>+'Ark1'!V395</f>
        <v>81.498141722780701</v>
      </c>
      <c r="W263" s="31"/>
      <c r="AJ263"/>
      <c r="AK263"/>
      <c r="AL263"/>
      <c r="AU263"/>
      <c r="AX263"/>
      <c r="AY263"/>
    </row>
    <row r="264" spans="1:51" x14ac:dyDescent="0.5">
      <c r="A264" s="31"/>
      <c r="B264" s="3">
        <f>+'Ark1'!C396</f>
        <v>2018</v>
      </c>
      <c r="C264" s="3">
        <f>+'Ark1'!E396</f>
        <v>44</v>
      </c>
      <c r="D264" s="3">
        <f>+'Ark1'!Q396</f>
        <v>21</v>
      </c>
      <c r="E264" s="18"/>
      <c r="F264" s="18">
        <f>+'Ark1'!R396</f>
        <v>806</v>
      </c>
      <c r="G264" s="18"/>
      <c r="H264" s="66">
        <f>+'Ark1'!AA396</f>
        <v>3.2192355314135082</v>
      </c>
      <c r="I264" s="66"/>
      <c r="J264" s="18">
        <f>+'Ark1'!S396</f>
        <v>804</v>
      </c>
      <c r="K264" s="93"/>
      <c r="L264" s="13">
        <f>+'Ark1'!U396</f>
        <v>61.272388059701491</v>
      </c>
      <c r="M264" s="13"/>
      <c r="N264" s="123">
        <f>+'Ark1'!W396</f>
        <v>81.455099502487585</v>
      </c>
      <c r="O264" s="123"/>
      <c r="P264" s="13">
        <f>+'Ark1'!X396</f>
        <v>10.337122705853332</v>
      </c>
      <c r="Q264" s="13">
        <f>+'Ark1'!Y396</f>
        <v>2.5750783726964803</v>
      </c>
      <c r="R264" s="18">
        <f>+'Ark1'!Z396</f>
        <v>-32.919818818247414</v>
      </c>
      <c r="S264" s="21">
        <f t="shared" si="111"/>
        <v>38.38095238095238</v>
      </c>
      <c r="T264" s="66">
        <f t="shared" si="110"/>
        <v>65.652810199004989</v>
      </c>
      <c r="U264" s="13">
        <f>+'Ark1'!T396</f>
        <v>16.202233250620349</v>
      </c>
      <c r="V264" s="123">
        <f>+'Ark1'!V396</f>
        <v>88.339181664807057</v>
      </c>
      <c r="W264" s="31"/>
      <c r="AJ264"/>
      <c r="AK264"/>
      <c r="AL264"/>
      <c r="AU264"/>
      <c r="AX264"/>
      <c r="AY264"/>
    </row>
    <row r="265" spans="1:51" x14ac:dyDescent="0.5">
      <c r="A265" s="31"/>
      <c r="B265" s="3">
        <f>+'Ark1'!C397</f>
        <v>2018</v>
      </c>
      <c r="C265" s="3">
        <f>+'Ark1'!E397</f>
        <v>45</v>
      </c>
      <c r="D265" s="3">
        <f>+'Ark1'!Q397</f>
        <v>19</v>
      </c>
      <c r="E265" s="18"/>
      <c r="F265" s="18">
        <f>+'Ark1'!R397</f>
        <v>342</v>
      </c>
      <c r="G265" s="18"/>
      <c r="H265" s="66">
        <f>+'Ark1'!AA397</f>
        <v>1.3659783520389823</v>
      </c>
      <c r="I265" s="66"/>
      <c r="J265" s="18">
        <f>+'Ark1'!S397</f>
        <v>342</v>
      </c>
      <c r="K265" s="93"/>
      <c r="L265" s="13">
        <f>+'Ark1'!U397</f>
        <v>60.225146198830387</v>
      </c>
      <c r="M265" s="13"/>
      <c r="N265" s="123">
        <f>+'Ark1'!W397</f>
        <v>82.154970760233894</v>
      </c>
      <c r="O265" s="123"/>
      <c r="P265" s="13">
        <f>+'Ark1'!X397</f>
        <v>11.103232571515464</v>
      </c>
      <c r="Q265" s="13">
        <f>+'Ark1'!Y397</f>
        <v>2.6850592372014881</v>
      </c>
      <c r="R265" s="18">
        <f>+'Ark1'!Z397</f>
        <v>-45.446617790827936</v>
      </c>
      <c r="S265" s="21">
        <f t="shared" si="111"/>
        <v>18</v>
      </c>
      <c r="T265" s="66">
        <f t="shared" si="110"/>
        <v>28.096999999999994</v>
      </c>
      <c r="U265" s="13">
        <f>+'Ark1'!T397</f>
        <v>15.675438596491222</v>
      </c>
      <c r="V265" s="123">
        <f>+'Ark1'!V397</f>
        <v>89.00863570989587</v>
      </c>
      <c r="W265" s="31"/>
      <c r="AJ265"/>
      <c r="AK265"/>
      <c r="AL265"/>
      <c r="AU265"/>
      <c r="AX265"/>
      <c r="AY265"/>
    </row>
    <row r="266" spans="1:51" x14ac:dyDescent="0.5">
      <c r="A266" s="31"/>
      <c r="B266" s="3">
        <f>+'Ark1'!C398</f>
        <v>2018</v>
      </c>
      <c r="C266" s="3">
        <f>+'Ark1'!E398</f>
        <v>46</v>
      </c>
      <c r="D266" s="3">
        <f>+'Ark1'!Q398</f>
        <v>17</v>
      </c>
      <c r="E266" s="18"/>
      <c r="F266" s="18">
        <f>+'Ark1'!R398</f>
        <v>448</v>
      </c>
      <c r="G266" s="18"/>
      <c r="H266" s="66">
        <f>+'Ark1'!AA398</f>
        <v>1.7893517593960935</v>
      </c>
      <c r="I266" s="66"/>
      <c r="J266" s="18">
        <f>+'Ark1'!S398</f>
        <v>447</v>
      </c>
      <c r="K266" s="93"/>
      <c r="L266" s="13">
        <f>+'Ark1'!U398</f>
        <v>60.876957494407186</v>
      </c>
      <c r="M266" s="13"/>
      <c r="N266" s="123">
        <f>+'Ark1'!W398</f>
        <v>79.75995525727069</v>
      </c>
      <c r="O266" s="123"/>
      <c r="P266" s="13">
        <f>+'Ark1'!X398</f>
        <v>8.4647410833850092</v>
      </c>
      <c r="Q266" s="13">
        <f>+'Ark1'!Y398</f>
        <v>2.4559805389272911</v>
      </c>
      <c r="R266" s="18">
        <f>+'Ark1'!Z398</f>
        <v>-13.323258797305618</v>
      </c>
      <c r="S266" s="21">
        <f t="shared" si="111"/>
        <v>26.352941176470587</v>
      </c>
      <c r="T266" s="66">
        <f t="shared" si="110"/>
        <v>35.732459955257269</v>
      </c>
      <c r="U266" s="13">
        <f>+'Ark1'!T398</f>
        <v>16.098214285714278</v>
      </c>
      <c r="V266" s="123">
        <f>+'Ark1'!V398</f>
        <v>86.508588616538304</v>
      </c>
      <c r="W266" s="31"/>
      <c r="AJ266"/>
      <c r="AK266"/>
      <c r="AL266"/>
      <c r="AU266"/>
      <c r="AX266"/>
      <c r="AY266"/>
    </row>
    <row r="267" spans="1:51" x14ac:dyDescent="0.5">
      <c r="A267" s="31"/>
      <c r="B267" s="3">
        <f>+'Ark1'!C399</f>
        <v>2018</v>
      </c>
      <c r="C267" s="3">
        <f>+'Ark1'!E399</f>
        <v>47</v>
      </c>
      <c r="D267" s="3">
        <f>+'Ark1'!Q399</f>
        <v>26</v>
      </c>
      <c r="E267" s="18"/>
      <c r="F267" s="18">
        <f>+'Ark1'!R399</f>
        <v>534</v>
      </c>
      <c r="G267" s="18"/>
      <c r="H267" s="66">
        <f>+'Ark1'!AA399</f>
        <v>2.132843391780165</v>
      </c>
      <c r="I267" s="66"/>
      <c r="J267" s="18">
        <f>+'Ark1'!S399</f>
        <v>529</v>
      </c>
      <c r="K267" s="93"/>
      <c r="L267" s="13">
        <f>+'Ark1'!U399</f>
        <v>61.899810964083187</v>
      </c>
      <c r="M267" s="13"/>
      <c r="N267" s="123">
        <f>+'Ark1'!W399</f>
        <v>76.155765595463151</v>
      </c>
      <c r="O267" s="123"/>
      <c r="P267" s="13">
        <f>+'Ark1'!X399</f>
        <v>12.405089579533279</v>
      </c>
      <c r="Q267" s="13">
        <f>+'Ark1'!Y399</f>
        <v>3.0396528695379788</v>
      </c>
      <c r="R267" s="18">
        <f>+'Ark1'!Z399</f>
        <v>-44.507464641806649</v>
      </c>
      <c r="S267" s="21">
        <f t="shared" si="111"/>
        <v>20.53846153846154</v>
      </c>
      <c r="T267" s="66">
        <f t="shared" si="110"/>
        <v>40.667178827977324</v>
      </c>
      <c r="U267" s="13">
        <f>+'Ark1'!T399</f>
        <v>16.194756554307119</v>
      </c>
      <c r="V267" s="123">
        <f>+'Ark1'!V399</f>
        <v>82.879244347867058</v>
      </c>
      <c r="W267" s="31"/>
      <c r="AJ267"/>
      <c r="AK267"/>
      <c r="AL267"/>
      <c r="AU267"/>
      <c r="AX267"/>
      <c r="AY267"/>
    </row>
    <row r="268" spans="1:51" x14ac:dyDescent="0.5">
      <c r="A268" s="31"/>
      <c r="B268" s="3">
        <f>+'Ark1'!C400</f>
        <v>2018</v>
      </c>
      <c r="C268" s="3">
        <f>+'Ark1'!E400</f>
        <v>48</v>
      </c>
      <c r="D268" s="3">
        <f>+'Ark1'!Q400</f>
        <v>15</v>
      </c>
      <c r="E268" s="18"/>
      <c r="F268" s="18">
        <f>+'Ark1'!R400</f>
        <v>204</v>
      </c>
      <c r="G268" s="18"/>
      <c r="H268" s="66">
        <f>+'Ark1'!AA400</f>
        <v>0.81479410472500702</v>
      </c>
      <c r="I268" s="66"/>
      <c r="J268" s="18">
        <f>+'Ark1'!S400</f>
        <v>204</v>
      </c>
      <c r="K268" s="93"/>
      <c r="L268" s="13">
        <f>+'Ark1'!U400</f>
        <v>60.75</v>
      </c>
      <c r="M268" s="13"/>
      <c r="N268" s="123">
        <f>+'Ark1'!W400</f>
        <v>82.852941176470608</v>
      </c>
      <c r="O268" s="123"/>
      <c r="P268" s="13">
        <f>+'Ark1'!X400</f>
        <v>11.993631528099856</v>
      </c>
      <c r="Q268" s="13">
        <f>+'Ark1'!Y400</f>
        <v>2.431664079612649</v>
      </c>
      <c r="R268" s="18">
        <f>+'Ark1'!Z400</f>
        <v>-33.548730266273495</v>
      </c>
      <c r="S268" s="21">
        <f t="shared" si="111"/>
        <v>13.6</v>
      </c>
      <c r="T268" s="66">
        <f t="shared" si="110"/>
        <v>16.902000000000005</v>
      </c>
      <c r="U268" s="13">
        <f>+'Ark1'!T400</f>
        <v>16.014705882352938</v>
      </c>
      <c r="V268" s="123">
        <f>+'Ark1'!V400</f>
        <v>89.764833343955104</v>
      </c>
      <c r="W268" s="31"/>
      <c r="AJ268"/>
      <c r="AK268"/>
      <c r="AL268"/>
      <c r="AU268"/>
      <c r="AX268"/>
      <c r="AY268"/>
    </row>
    <row r="269" spans="1:51" x14ac:dyDescent="0.5">
      <c r="A269" s="31"/>
      <c r="B269" s="3">
        <f>+'Ark1'!C401</f>
        <v>2018</v>
      </c>
      <c r="C269" s="3">
        <f>+'Ark1'!E401</f>
        <v>49</v>
      </c>
      <c r="D269" s="3">
        <f>+'Ark1'!Q401</f>
        <v>18</v>
      </c>
      <c r="E269" s="18"/>
      <c r="F269" s="18">
        <f>+'Ark1'!R401</f>
        <v>444</v>
      </c>
      <c r="G269" s="18"/>
      <c r="H269" s="66">
        <f>+'Ark1'!AA401</f>
        <v>1.773375404401486</v>
      </c>
      <c r="I269" s="66"/>
      <c r="J269" s="18">
        <f>+'Ark1'!S401</f>
        <v>444</v>
      </c>
      <c r="K269" s="93"/>
      <c r="L269" s="13">
        <f>+'Ark1'!U401</f>
        <v>61.644144144144143</v>
      </c>
      <c r="M269" s="13"/>
      <c r="N269" s="123">
        <f>+'Ark1'!W401</f>
        <v>75.067567567567522</v>
      </c>
      <c r="O269" s="123"/>
      <c r="P269" s="13">
        <f>+'Ark1'!X401</f>
        <v>11.939976852424488</v>
      </c>
      <c r="Q269" s="13">
        <f>+'Ark1'!Y401</f>
        <v>2.7095820855478561</v>
      </c>
      <c r="R269" s="18">
        <f>+'Ark1'!Z401</f>
        <v>-39.002031765607718</v>
      </c>
      <c r="S269" s="21">
        <f t="shared" si="111"/>
        <v>24.666666666666668</v>
      </c>
      <c r="T269" s="66">
        <f t="shared" ref="T269:T332" si="112">+(F269*N269)/1000</f>
        <v>33.329999999999977</v>
      </c>
      <c r="U269" s="13">
        <f>+'Ark1'!T401</f>
        <v>16.337837837837839</v>
      </c>
      <c r="V269" s="123">
        <f>+'Ark1'!V401</f>
        <v>81.329975696172809</v>
      </c>
      <c r="W269" s="31"/>
      <c r="AJ269"/>
      <c r="AK269"/>
      <c r="AL269"/>
      <c r="AU269"/>
      <c r="AX269"/>
      <c r="AY269"/>
    </row>
    <row r="270" spans="1:51" x14ac:dyDescent="0.5">
      <c r="A270" s="31"/>
      <c r="B270" s="3">
        <f>+'Ark1'!C402</f>
        <v>2018</v>
      </c>
      <c r="C270" s="3">
        <f>+'Ark1'!E402</f>
        <v>50</v>
      </c>
      <c r="D270" s="3">
        <f>+'Ark1'!Q402</f>
        <v>17</v>
      </c>
      <c r="E270" s="18"/>
      <c r="F270" s="18">
        <f>+'Ark1'!R402</f>
        <v>772</v>
      </c>
      <c r="G270" s="18"/>
      <c r="H270" s="66">
        <f>+'Ark1'!AA402</f>
        <v>3.0834365139593398</v>
      </c>
      <c r="I270" s="66"/>
      <c r="J270" s="18">
        <f>+'Ark1'!S402</f>
        <v>771</v>
      </c>
      <c r="K270" s="93"/>
      <c r="L270" s="13">
        <f>+'Ark1'!U402</f>
        <v>62.488975356679639</v>
      </c>
      <c r="M270" s="13"/>
      <c r="N270" s="123">
        <f>+'Ark1'!W402</f>
        <v>71.529442282749699</v>
      </c>
      <c r="O270" s="123"/>
      <c r="P270" s="13">
        <f>+'Ark1'!X402</f>
        <v>11.115345118120077</v>
      </c>
      <c r="Q270" s="13">
        <f>+'Ark1'!Y402</f>
        <v>2.7584691638293122</v>
      </c>
      <c r="R270" s="18">
        <f>+'Ark1'!Z402</f>
        <v>-49.827217568109994</v>
      </c>
      <c r="S270" s="21">
        <f t="shared" si="111"/>
        <v>45.411764705882355</v>
      </c>
      <c r="T270" s="66">
        <f t="shared" si="112"/>
        <v>55.220729442282767</v>
      </c>
      <c r="U270" s="13">
        <f>+'Ark1'!T402</f>
        <v>16.562176165803105</v>
      </c>
      <c r="V270" s="123">
        <f>+'Ark1'!V402</f>
        <v>77.543902545272601</v>
      </c>
      <c r="W270" s="31"/>
      <c r="AJ270"/>
      <c r="AK270"/>
      <c r="AL270"/>
      <c r="AU270"/>
      <c r="AX270"/>
      <c r="AY270"/>
    </row>
    <row r="271" spans="1:51" x14ac:dyDescent="0.5">
      <c r="A271" s="31"/>
      <c r="B271" s="3">
        <f>+'Ark1'!C403</f>
        <v>2018</v>
      </c>
      <c r="C271" s="3">
        <f>+'Ark1'!E403</f>
        <v>51</v>
      </c>
      <c r="D271" s="3">
        <f>+'Ark1'!Q403</f>
        <v>12</v>
      </c>
      <c r="E271" s="18"/>
      <c r="F271" s="18">
        <f>+'Ark1'!R403</f>
        <v>297</v>
      </c>
      <c r="G271" s="18"/>
      <c r="H271" s="66">
        <f>+'Ark1'!AA403</f>
        <v>1.1862443583496425</v>
      </c>
      <c r="I271" s="66"/>
      <c r="J271" s="18">
        <f>+'Ark1'!S403</f>
        <v>296</v>
      </c>
      <c r="K271" s="93"/>
      <c r="L271" s="13">
        <f>+'Ark1'!U403</f>
        <v>61.118243243243242</v>
      </c>
      <c r="M271" s="13"/>
      <c r="N271" s="123">
        <f>+'Ark1'!W403</f>
        <v>77.322972972972991</v>
      </c>
      <c r="O271" s="123"/>
      <c r="P271" s="13">
        <f>+'Ark1'!X403</f>
        <v>9.4310018856339273</v>
      </c>
      <c r="Q271" s="13">
        <f>+'Ark1'!Y403</f>
        <v>2.7317338608984483</v>
      </c>
      <c r="R271" s="18">
        <f>+'Ark1'!Z403</f>
        <v>-34.63490705558047</v>
      </c>
      <c r="S271" s="21">
        <f t="shared" si="111"/>
        <v>24.75</v>
      </c>
      <c r="T271" s="66">
        <f t="shared" si="112"/>
        <v>22.964922972972978</v>
      </c>
      <c r="U271" s="13">
        <f>+'Ark1'!T403</f>
        <v>16.043771043771045</v>
      </c>
      <c r="V271" s="123">
        <f>+'Ark1'!V403</f>
        <v>83.90749904834415</v>
      </c>
      <c r="W271" s="31"/>
      <c r="AJ271"/>
      <c r="AK271"/>
      <c r="AL271"/>
      <c r="AU271"/>
      <c r="AX271"/>
      <c r="AY271"/>
    </row>
    <row r="272" spans="1:51" x14ac:dyDescent="0.5">
      <c r="A272" s="31"/>
      <c r="B272" s="3">
        <f>+'Ark1'!C404</f>
        <v>2018</v>
      </c>
      <c r="C272" s="3">
        <f>+'Ark1'!E404</f>
        <v>52</v>
      </c>
      <c r="D272" s="3">
        <f>+'Ark1'!Q404</f>
        <v>4</v>
      </c>
      <c r="E272" s="18"/>
      <c r="F272" s="18">
        <f>+'Ark1'!R404</f>
        <v>79</v>
      </c>
      <c r="G272" s="18"/>
      <c r="H272" s="66">
        <f>+'Ark1'!AA404</f>
        <v>0.31553301114350774</v>
      </c>
      <c r="I272" s="66"/>
      <c r="J272" s="18">
        <f>+'Ark1'!S404</f>
        <v>79</v>
      </c>
      <c r="K272" s="93"/>
      <c r="L272" s="13">
        <f>+'Ark1'!U404</f>
        <v>60.227848101265806</v>
      </c>
      <c r="M272" s="13"/>
      <c r="N272" s="123">
        <f>+'Ark1'!W404</f>
        <v>85.444303797468308</v>
      </c>
      <c r="O272" s="123"/>
      <c r="P272" s="13">
        <f>+'Ark1'!X404</f>
        <v>10.970648375603131</v>
      </c>
      <c r="Q272" s="13">
        <f>+'Ark1'!Y404</f>
        <v>1.8687934717935264</v>
      </c>
      <c r="R272" s="18">
        <f>+'Ark1'!Z404</f>
        <v>-4.3896858559204945</v>
      </c>
      <c r="S272" s="21">
        <f t="shared" si="111"/>
        <v>19.75</v>
      </c>
      <c r="T272" s="66">
        <f t="shared" si="112"/>
        <v>6.7500999999999971</v>
      </c>
      <c r="U272" s="13">
        <f>+'Ark1'!T404</f>
        <v>15.898734177215189</v>
      </c>
      <c r="V272" s="123">
        <f>+'Ark1'!V404</f>
        <v>92.572376811991717</v>
      </c>
      <c r="W272" s="31"/>
      <c r="AJ272"/>
      <c r="AK272"/>
      <c r="AL272"/>
      <c r="AU272"/>
      <c r="AX272"/>
      <c r="AY272"/>
    </row>
    <row r="273" spans="1:51" x14ac:dyDescent="0.5">
      <c r="A273" s="31"/>
      <c r="B273" s="3">
        <f>+'Ark1'!C405</f>
        <v>2017</v>
      </c>
      <c r="C273" s="3">
        <f>+'Ark1'!E405</f>
        <v>1</v>
      </c>
      <c r="D273" s="3">
        <f>+'Ark1'!Q405</f>
        <v>25</v>
      </c>
      <c r="E273" s="18"/>
      <c r="F273" s="18">
        <f>+'Ark1'!R405</f>
        <v>1014</v>
      </c>
      <c r="G273" s="18"/>
      <c r="H273" s="66">
        <f>+'Ark1'!AA405</f>
        <v>2.9258158524973319</v>
      </c>
      <c r="I273" s="66"/>
      <c r="J273" s="18">
        <f>+'Ark1'!S405</f>
        <v>1014</v>
      </c>
      <c r="K273" s="93"/>
      <c r="L273" s="13">
        <f>+'Ark1'!U405</f>
        <v>60.365877712031569</v>
      </c>
      <c r="M273" s="13"/>
      <c r="N273" s="123">
        <f>+'Ark1'!W405</f>
        <v>83.035009861932991</v>
      </c>
      <c r="O273" s="123"/>
      <c r="P273" s="13">
        <f>+'Ark1'!X405</f>
        <v>10.193958606009618</v>
      </c>
      <c r="Q273" s="13">
        <f>+'Ark1'!Y405</f>
        <v>2.8122126184689886</v>
      </c>
      <c r="R273" s="18">
        <f>+'Ark1'!Z405</f>
        <v>-31.381238273822166</v>
      </c>
      <c r="S273" s="21">
        <f t="shared" si="111"/>
        <v>40.56</v>
      </c>
      <c r="T273" s="66">
        <f t="shared" si="112"/>
        <v>84.197500000000062</v>
      </c>
      <c r="U273" s="13">
        <f>+'Ark1'!T405</f>
        <v>15.778106508875732</v>
      </c>
      <c r="V273" s="123">
        <f>+'Ark1'!V405</f>
        <v>89.962090857998817</v>
      </c>
      <c r="W273" s="31"/>
      <c r="AJ273"/>
      <c r="AK273"/>
      <c r="AL273"/>
      <c r="AU273"/>
      <c r="AX273"/>
      <c r="AY273"/>
    </row>
    <row r="274" spans="1:51" x14ac:dyDescent="0.5">
      <c r="A274" s="31"/>
      <c r="B274" s="3">
        <f>+'Ark1'!C406</f>
        <v>2017</v>
      </c>
      <c r="C274" s="3">
        <f>+'Ark1'!E406</f>
        <v>2</v>
      </c>
      <c r="D274" s="3">
        <f>+'Ark1'!Q406</f>
        <v>23</v>
      </c>
      <c r="E274" s="18"/>
      <c r="F274" s="18">
        <f>+'Ark1'!R406</f>
        <v>762</v>
      </c>
      <c r="G274" s="18"/>
      <c r="H274" s="66">
        <f>+'Ark1'!AA406</f>
        <v>2.198690019332314</v>
      </c>
      <c r="I274" s="66"/>
      <c r="J274" s="18">
        <f>+'Ark1'!S406</f>
        <v>762</v>
      </c>
      <c r="K274" s="93"/>
      <c r="L274" s="13">
        <f>+'Ark1'!U406</f>
        <v>60.933070866141719</v>
      </c>
      <c r="M274" s="13"/>
      <c r="N274" s="123">
        <f>+'Ark1'!W406</f>
        <v>82.391994750656082</v>
      </c>
      <c r="O274" s="123"/>
      <c r="P274" s="13">
        <f>+'Ark1'!X406</f>
        <v>12.345902715830515</v>
      </c>
      <c r="Q274" s="13">
        <f>+'Ark1'!Y406</f>
        <v>2.6781870445082578</v>
      </c>
      <c r="R274" s="18">
        <f>+'Ark1'!Z406</f>
        <v>-26.019219665833095</v>
      </c>
      <c r="S274" s="21">
        <f t="shared" si="111"/>
        <v>33.130434782608695</v>
      </c>
      <c r="T274" s="66">
        <f t="shared" si="112"/>
        <v>62.782699999999934</v>
      </c>
      <c r="U274" s="13">
        <f>+'Ark1'!T406</f>
        <v>16.04330708661417</v>
      </c>
      <c r="V274" s="123">
        <f>+'Ark1'!V406</f>
        <v>89.265433099302427</v>
      </c>
      <c r="W274" s="31"/>
      <c r="AJ274"/>
      <c r="AK274"/>
      <c r="AL274"/>
      <c r="AU274"/>
      <c r="AX274"/>
      <c r="AY274"/>
    </row>
    <row r="275" spans="1:51" x14ac:dyDescent="0.5">
      <c r="A275" s="31"/>
      <c r="B275" s="3">
        <f>+'Ark1'!C407</f>
        <v>2017</v>
      </c>
      <c r="C275" s="3">
        <f>+'Ark1'!E407</f>
        <v>3</v>
      </c>
      <c r="D275" s="3">
        <f>+'Ark1'!Q407</f>
        <v>30</v>
      </c>
      <c r="E275" s="18"/>
      <c r="F275" s="18">
        <f>+'Ark1'!R407</f>
        <v>1317</v>
      </c>
      <c r="G275" s="18"/>
      <c r="H275" s="66">
        <f>+'Ark1'!AA407</f>
        <v>3.8000981042790776</v>
      </c>
      <c r="I275" s="66"/>
      <c r="J275" s="18">
        <f>+'Ark1'!S407</f>
        <v>1315</v>
      </c>
      <c r="K275" s="93"/>
      <c r="L275" s="13">
        <f>+'Ark1'!U407</f>
        <v>60.225855513308005</v>
      </c>
      <c r="M275" s="13"/>
      <c r="N275" s="123">
        <f>+'Ark1'!W407</f>
        <v>80.905931558935379</v>
      </c>
      <c r="O275" s="123"/>
      <c r="P275" s="13">
        <f>+'Ark1'!X407</f>
        <v>11.497651065575779</v>
      </c>
      <c r="Q275" s="13">
        <f>+'Ark1'!Y407</f>
        <v>2.85304465647202</v>
      </c>
      <c r="R275" s="18">
        <f>+'Ark1'!Z407</f>
        <v>-34.784027545934578</v>
      </c>
      <c r="S275" s="21">
        <f t="shared" si="111"/>
        <v>43.9</v>
      </c>
      <c r="T275" s="66">
        <f t="shared" si="112"/>
        <v>106.55311186311789</v>
      </c>
      <c r="U275" s="13">
        <f>+'Ark1'!T407</f>
        <v>15.671222475322704</v>
      </c>
      <c r="V275" s="123">
        <f>+'Ark1'!V407</f>
        <v>87.720237776468693</v>
      </c>
      <c r="W275" s="31"/>
      <c r="AJ275"/>
      <c r="AK275"/>
      <c r="AL275"/>
      <c r="AU275"/>
      <c r="AX275"/>
      <c r="AY275"/>
    </row>
    <row r="276" spans="1:51" x14ac:dyDescent="0.5">
      <c r="A276" s="31"/>
      <c r="B276" s="3">
        <f>+'Ark1'!C408</f>
        <v>2017</v>
      </c>
      <c r="C276" s="3">
        <f>+'Ark1'!E408</f>
        <v>4</v>
      </c>
      <c r="D276" s="3">
        <f>+'Ark1'!Q408</f>
        <v>20</v>
      </c>
      <c r="E276" s="18"/>
      <c r="F276" s="18">
        <f>+'Ark1'!R408</f>
        <v>448</v>
      </c>
      <c r="G276" s="18"/>
      <c r="H276" s="66">
        <f>+'Ark1'!AA408</f>
        <v>1.292668147848919</v>
      </c>
      <c r="I276" s="66"/>
      <c r="J276" s="18">
        <f>+'Ark1'!S408</f>
        <v>448</v>
      </c>
      <c r="K276" s="93"/>
      <c r="L276" s="13">
        <f>+'Ark1'!U408</f>
        <v>61.037946428571438</v>
      </c>
      <c r="M276" s="13"/>
      <c r="N276" s="123">
        <f>+'Ark1'!W408</f>
        <v>79.088616071428518</v>
      </c>
      <c r="O276" s="123"/>
      <c r="P276" s="13">
        <f>+'Ark1'!X408</f>
        <v>10.739468672632999</v>
      </c>
      <c r="Q276" s="13">
        <f>+'Ark1'!Y408</f>
        <v>2.8016078414242158</v>
      </c>
      <c r="R276" s="18">
        <f>+'Ark1'!Z408</f>
        <v>-26.036959565438966</v>
      </c>
      <c r="S276" s="21">
        <f t="shared" si="111"/>
        <v>22.4</v>
      </c>
      <c r="T276" s="66">
        <f t="shared" si="112"/>
        <v>35.431699999999978</v>
      </c>
      <c r="U276" s="13">
        <f>+'Ark1'!T408</f>
        <v>16.082589285714278</v>
      </c>
      <c r="V276" s="123">
        <f>+'Ark1'!V408</f>
        <v>85.686474616932401</v>
      </c>
      <c r="W276" s="31"/>
      <c r="AJ276"/>
      <c r="AK276"/>
      <c r="AL276"/>
      <c r="AU276"/>
      <c r="AX276"/>
      <c r="AY276"/>
    </row>
    <row r="277" spans="1:51" x14ac:dyDescent="0.5">
      <c r="A277" s="31"/>
      <c r="B277" s="3">
        <f>+'Ark1'!C409</f>
        <v>2017</v>
      </c>
      <c r="C277" s="3">
        <f>+'Ark1'!E409</f>
        <v>5</v>
      </c>
      <c r="D277" s="3">
        <f>+'Ark1'!Q409</f>
        <v>16</v>
      </c>
      <c r="E277" s="18"/>
      <c r="F277" s="18">
        <f>+'Ark1'!R409</f>
        <v>347</v>
      </c>
      <c r="G277" s="18"/>
      <c r="H277" s="66">
        <f>+'Ark1'!AA409</f>
        <v>1.0012407305883373</v>
      </c>
      <c r="I277" s="66"/>
      <c r="J277" s="18">
        <f>+'Ark1'!S409</f>
        <v>347</v>
      </c>
      <c r="K277" s="93"/>
      <c r="L277" s="13">
        <f>+'Ark1'!U409</f>
        <v>60.146974063400563</v>
      </c>
      <c r="M277" s="13"/>
      <c r="N277" s="123">
        <f>+'Ark1'!W409</f>
        <v>88.08414985590781</v>
      </c>
      <c r="O277" s="123"/>
      <c r="P277" s="13">
        <f>+'Ark1'!X409</f>
        <v>12.886894670494984</v>
      </c>
      <c r="Q277" s="13">
        <f>+'Ark1'!Y409</f>
        <v>3.0289212671436223</v>
      </c>
      <c r="R277" s="18">
        <f>+'Ark1'!Z409</f>
        <v>-33.665788007489112</v>
      </c>
      <c r="S277" s="21">
        <f t="shared" si="111"/>
        <v>21.6875</v>
      </c>
      <c r="T277" s="66">
        <f t="shared" si="112"/>
        <v>30.565200000000011</v>
      </c>
      <c r="U277" s="13">
        <f>+'Ark1'!T409</f>
        <v>15.590778097982714</v>
      </c>
      <c r="V277" s="123">
        <f>+'Ark1'!V409</f>
        <v>95.432448381265246</v>
      </c>
      <c r="W277" s="31"/>
      <c r="AJ277"/>
      <c r="AK277"/>
      <c r="AL277"/>
      <c r="AU277"/>
      <c r="AX277"/>
      <c r="AY277"/>
    </row>
    <row r="278" spans="1:51" x14ac:dyDescent="0.5">
      <c r="A278" s="31"/>
      <c r="B278" s="3">
        <f>+'Ark1'!C410</f>
        <v>2017</v>
      </c>
      <c r="C278" s="3">
        <f>+'Ark1'!E410</f>
        <v>6</v>
      </c>
      <c r="D278" s="3">
        <f>+'Ark1'!Q410</f>
        <v>21</v>
      </c>
      <c r="E278" s="18"/>
      <c r="F278" s="18">
        <f>+'Ark1'!R410</f>
        <v>676</v>
      </c>
      <c r="G278" s="18"/>
      <c r="H278" s="66">
        <f>+'Ark1'!AA410</f>
        <v>1.9505439016648871</v>
      </c>
      <c r="I278" s="66"/>
      <c r="J278" s="18">
        <f>+'Ark1'!S410</f>
        <v>675</v>
      </c>
      <c r="K278" s="93"/>
      <c r="L278" s="13">
        <f>+'Ark1'!U410</f>
        <v>60.92444444444444</v>
      </c>
      <c r="M278" s="13"/>
      <c r="N278" s="123">
        <f>+'Ark1'!W410</f>
        <v>81.090370370370351</v>
      </c>
      <c r="O278" s="123"/>
      <c r="P278" s="13">
        <f>+'Ark1'!X410</f>
        <v>10.728142803438953</v>
      </c>
      <c r="Q278" s="13">
        <f>+'Ark1'!Y410</f>
        <v>2.6530615904024688</v>
      </c>
      <c r="R278" s="18">
        <f>+'Ark1'!Z410</f>
        <v>-18.407068964025235</v>
      </c>
      <c r="S278" s="21">
        <f t="shared" si="111"/>
        <v>32.19047619047619</v>
      </c>
      <c r="T278" s="66">
        <f t="shared" si="112"/>
        <v>54.817090370370359</v>
      </c>
      <c r="U278" s="13">
        <f>+'Ark1'!T410</f>
        <v>16.042899408284025</v>
      </c>
      <c r="V278" s="123">
        <f>+'Ark1'!V410</f>
        <v>87.918141326592021</v>
      </c>
      <c r="W278" s="31"/>
      <c r="AJ278"/>
      <c r="AK278"/>
      <c r="AL278"/>
      <c r="AU278"/>
      <c r="AX278"/>
      <c r="AY278"/>
    </row>
    <row r="279" spans="1:51" x14ac:dyDescent="0.5">
      <c r="A279" s="31"/>
      <c r="B279" s="3">
        <f>+'Ark1'!C411</f>
        <v>2017</v>
      </c>
      <c r="C279" s="3">
        <f>+'Ark1'!E411</f>
        <v>7</v>
      </c>
      <c r="D279" s="3">
        <f>+'Ark1'!Q411</f>
        <v>22</v>
      </c>
      <c r="E279" s="18"/>
      <c r="F279" s="18">
        <f>+'Ark1'!R411</f>
        <v>858</v>
      </c>
      <c r="G279" s="18"/>
      <c r="H279" s="66">
        <f>+'Ark1'!AA411</f>
        <v>2.475690336728511</v>
      </c>
      <c r="I279" s="66"/>
      <c r="J279" s="18">
        <f>+'Ark1'!S411</f>
        <v>857</v>
      </c>
      <c r="K279" s="93"/>
      <c r="L279" s="13">
        <f>+'Ark1'!U411</f>
        <v>60.967327887981334</v>
      </c>
      <c r="M279" s="13"/>
      <c r="N279" s="123">
        <f>+'Ark1'!W411</f>
        <v>80.886114352392099</v>
      </c>
      <c r="O279" s="123"/>
      <c r="P279" s="13">
        <f>+'Ark1'!X411</f>
        <v>12.183396546645907</v>
      </c>
      <c r="Q279" s="13">
        <f>+'Ark1'!Y411</f>
        <v>3.0263497005070854</v>
      </c>
      <c r="R279" s="18">
        <f>+'Ark1'!Z411</f>
        <v>-54.483648451691856</v>
      </c>
      <c r="S279" s="21">
        <f t="shared" si="111"/>
        <v>39</v>
      </c>
      <c r="T279" s="66">
        <f t="shared" si="112"/>
        <v>69.400286114352426</v>
      </c>
      <c r="U279" s="13">
        <f>+'Ark1'!T411</f>
        <v>15.976689976689977</v>
      </c>
      <c r="V279" s="123">
        <f>+'Ark1'!V411</f>
        <v>87.678173881273523</v>
      </c>
      <c r="W279" s="31"/>
      <c r="AJ279"/>
      <c r="AK279"/>
      <c r="AL279"/>
      <c r="AU279"/>
      <c r="AX279"/>
      <c r="AY279"/>
    </row>
    <row r="280" spans="1:51" x14ac:dyDescent="0.5">
      <c r="A280" s="31"/>
      <c r="B280" s="3">
        <f>+'Ark1'!C412</f>
        <v>2017</v>
      </c>
      <c r="C280" s="3">
        <f>+'Ark1'!E412</f>
        <v>8</v>
      </c>
      <c r="D280" s="3">
        <f>+'Ark1'!Q412</f>
        <v>20</v>
      </c>
      <c r="E280" s="18"/>
      <c r="F280" s="18">
        <f>+'Ark1'!R412</f>
        <v>661</v>
      </c>
      <c r="G280" s="18"/>
      <c r="H280" s="66">
        <f>+'Ark1'!AA412</f>
        <v>1.9072626020717312</v>
      </c>
      <c r="I280" s="66"/>
      <c r="J280" s="18">
        <f>+'Ark1'!S412</f>
        <v>661</v>
      </c>
      <c r="K280" s="93"/>
      <c r="L280" s="13">
        <f>+'Ark1'!U412</f>
        <v>59.794251134644497</v>
      </c>
      <c r="M280" s="13"/>
      <c r="N280" s="123">
        <f>+'Ark1'!W412</f>
        <v>76.668835098335862</v>
      </c>
      <c r="O280" s="123"/>
      <c r="P280" s="13">
        <f>+'Ark1'!X412</f>
        <v>9.6066588418882208</v>
      </c>
      <c r="Q280" s="13">
        <f>+'Ark1'!Y412</f>
        <v>2.673911093515283</v>
      </c>
      <c r="R280" s="18">
        <f>+'Ark1'!Z412</f>
        <v>-8.0776901331988515</v>
      </c>
      <c r="S280" s="21">
        <f t="shared" si="111"/>
        <v>33.049999999999997</v>
      </c>
      <c r="T280" s="66">
        <f t="shared" si="112"/>
        <v>50.678100000000008</v>
      </c>
      <c r="U280" s="13">
        <f>+'Ark1'!T412</f>
        <v>15.574886535552189</v>
      </c>
      <c r="V280" s="123">
        <f>+'Ark1'!V412</f>
        <v>83.064826758760475</v>
      </c>
      <c r="W280" s="31"/>
      <c r="AJ280"/>
      <c r="AK280"/>
      <c r="AL280"/>
      <c r="AU280"/>
      <c r="AX280"/>
      <c r="AY280"/>
    </row>
    <row r="281" spans="1:51" x14ac:dyDescent="0.5">
      <c r="A281" s="31"/>
      <c r="B281" s="3">
        <f>+'Ark1'!C413</f>
        <v>2017</v>
      </c>
      <c r="C281" s="3">
        <f>+'Ark1'!E413</f>
        <v>9</v>
      </c>
      <c r="D281" s="3">
        <f>+'Ark1'!Q413</f>
        <v>28</v>
      </c>
      <c r="E281" s="18"/>
      <c r="F281" s="18">
        <f>+'Ark1'!R413</f>
        <v>1421</v>
      </c>
      <c r="G281" s="18"/>
      <c r="H281" s="66">
        <f>+'Ark1'!AA413</f>
        <v>4.1001817814582902</v>
      </c>
      <c r="I281" s="66"/>
      <c r="J281" s="18">
        <f>+'Ark1'!S413</f>
        <v>1421</v>
      </c>
      <c r="K281" s="93"/>
      <c r="L281" s="13">
        <f>+'Ark1'!U413</f>
        <v>60.496129486277262</v>
      </c>
      <c r="M281" s="13"/>
      <c r="N281" s="123">
        <f>+'Ark1'!W413</f>
        <v>85.617945109078022</v>
      </c>
      <c r="O281" s="123"/>
      <c r="P281" s="13">
        <f>+'Ark1'!X413</f>
        <v>11.578542859530971</v>
      </c>
      <c r="Q281" s="13">
        <f>+'Ark1'!Y413</f>
        <v>2.7745739999489745</v>
      </c>
      <c r="R281" s="18">
        <f>+'Ark1'!Z413</f>
        <v>-30.832502419562676</v>
      </c>
      <c r="S281" s="21">
        <f t="shared" si="111"/>
        <v>50.75</v>
      </c>
      <c r="T281" s="66">
        <f t="shared" si="112"/>
        <v>121.66309999999987</v>
      </c>
      <c r="U281" s="13">
        <f>+'Ark1'!T413</f>
        <v>15.86418015482055</v>
      </c>
      <c r="V281" s="123">
        <f>+'Ark1'!V413</f>
        <v>92.760503910160608</v>
      </c>
      <c r="W281" s="31"/>
      <c r="AJ281"/>
      <c r="AK281"/>
      <c r="AL281"/>
      <c r="AU281"/>
      <c r="AX281"/>
      <c r="AY281"/>
    </row>
    <row r="282" spans="1:51" x14ac:dyDescent="0.5">
      <c r="A282" s="31"/>
      <c r="B282" s="3">
        <f>+'Ark1'!C414</f>
        <v>2017</v>
      </c>
      <c r="C282" s="3">
        <f>+'Ark1'!E414</f>
        <v>10</v>
      </c>
      <c r="D282" s="3">
        <f>+'Ark1'!Q414</f>
        <v>21</v>
      </c>
      <c r="E282" s="18"/>
      <c r="F282" s="18">
        <f>+'Ark1'!R414</f>
        <v>598</v>
      </c>
      <c r="G282" s="18"/>
      <c r="H282" s="66">
        <f>+'Ark1'!AA414</f>
        <v>1.7254811437804773</v>
      </c>
      <c r="I282" s="66"/>
      <c r="J282" s="18">
        <f>+'Ark1'!S414</f>
        <v>598</v>
      </c>
      <c r="K282" s="93"/>
      <c r="L282" s="13">
        <f>+'Ark1'!U414</f>
        <v>61.03010033444815</v>
      </c>
      <c r="M282" s="13"/>
      <c r="N282" s="123">
        <f>+'Ark1'!W414</f>
        <v>81.391638795986637</v>
      </c>
      <c r="O282" s="123"/>
      <c r="P282" s="13">
        <f>+'Ark1'!X414</f>
        <v>10.981294386880768</v>
      </c>
      <c r="Q282" s="13">
        <f>+'Ark1'!Y414</f>
        <v>3.1093392048692152</v>
      </c>
      <c r="R282" s="18">
        <f>+'Ark1'!Z414</f>
        <v>-37.897825767479553</v>
      </c>
      <c r="S282" s="21">
        <f t="shared" si="111"/>
        <v>28.476190476190474</v>
      </c>
      <c r="T282" s="66">
        <f t="shared" si="112"/>
        <v>48.672200000000011</v>
      </c>
      <c r="U282" s="13">
        <f>+'Ark1'!T414</f>
        <v>15.961538461538458</v>
      </c>
      <c r="V282" s="123">
        <f>+'Ark1'!V414</f>
        <v>88.181623830971446</v>
      </c>
      <c r="W282" s="31"/>
      <c r="AJ282"/>
      <c r="AK282"/>
      <c r="AL282"/>
      <c r="AU282"/>
      <c r="AX282"/>
      <c r="AY282"/>
    </row>
    <row r="283" spans="1:51" x14ac:dyDescent="0.5">
      <c r="A283" s="31"/>
      <c r="B283" s="3">
        <f>+'Ark1'!C415</f>
        <v>2017</v>
      </c>
      <c r="C283" s="3">
        <f>+'Ark1'!E415</f>
        <v>11</v>
      </c>
      <c r="D283" s="3">
        <f>+'Ark1'!Q415</f>
        <v>27</v>
      </c>
      <c r="E283" s="18"/>
      <c r="F283" s="18">
        <f>+'Ark1'!R415</f>
        <v>488</v>
      </c>
      <c r="G283" s="18"/>
      <c r="H283" s="66">
        <f>+'Ark1'!AA415</f>
        <v>1.408084946764002</v>
      </c>
      <c r="I283" s="66"/>
      <c r="J283" s="18">
        <f>+'Ark1'!S415</f>
        <v>487</v>
      </c>
      <c r="K283" s="93"/>
      <c r="L283" s="13">
        <f>+'Ark1'!U415</f>
        <v>60.636550308008211</v>
      </c>
      <c r="M283" s="13"/>
      <c r="N283" s="123">
        <f>+'Ark1'!W415</f>
        <v>82.051950718685802</v>
      </c>
      <c r="O283" s="123"/>
      <c r="P283" s="13">
        <f>+'Ark1'!X415</f>
        <v>11.053544837934528</v>
      </c>
      <c r="Q283" s="13">
        <f>+'Ark1'!Y415</f>
        <v>2.8206736800410721</v>
      </c>
      <c r="R283" s="18">
        <f>+'Ark1'!Z415</f>
        <v>-26.629550113954281</v>
      </c>
      <c r="S283" s="21">
        <f t="shared" si="111"/>
        <v>18.074074074074073</v>
      </c>
      <c r="T283" s="66">
        <f t="shared" si="112"/>
        <v>40.041351950718671</v>
      </c>
      <c r="U283" s="13">
        <f>+'Ark1'!T415</f>
        <v>15.901639344262298</v>
      </c>
      <c r="V283" s="123">
        <f>+'Ark1'!V415</f>
        <v>88.982226958338202</v>
      </c>
      <c r="W283" s="31"/>
      <c r="AJ283"/>
      <c r="AK283"/>
      <c r="AL283"/>
      <c r="AU283"/>
      <c r="AX283"/>
      <c r="AY283"/>
    </row>
    <row r="284" spans="1:51" x14ac:dyDescent="0.5">
      <c r="A284" s="31"/>
      <c r="B284" s="3">
        <f>+'Ark1'!C416</f>
        <v>2017</v>
      </c>
      <c r="C284" s="3">
        <f>+'Ark1'!E416</f>
        <v>12</v>
      </c>
      <c r="D284" s="3">
        <f>+'Ark1'!Q416</f>
        <v>19</v>
      </c>
      <c r="E284" s="18"/>
      <c r="F284" s="18">
        <f>+'Ark1'!R416</f>
        <v>517</v>
      </c>
      <c r="G284" s="18"/>
      <c r="H284" s="66">
        <f>+'Ark1'!AA416</f>
        <v>1.4917621259774363</v>
      </c>
      <c r="I284" s="66"/>
      <c r="J284" s="18">
        <f>+'Ark1'!S416</f>
        <v>517</v>
      </c>
      <c r="K284" s="93"/>
      <c r="L284" s="13">
        <f>+'Ark1'!U416</f>
        <v>59.947775628626715</v>
      </c>
      <c r="M284" s="13"/>
      <c r="N284" s="123">
        <f>+'Ark1'!W416</f>
        <v>84.569439071566748</v>
      </c>
      <c r="O284" s="123"/>
      <c r="P284" s="13">
        <f>+'Ark1'!X416</f>
        <v>8.8175924398806256</v>
      </c>
      <c r="Q284" s="13">
        <f>+'Ark1'!Y416</f>
        <v>2.4477479255642702</v>
      </c>
      <c r="R284" s="18">
        <f>+'Ark1'!Z416</f>
        <v>-17.394978884843283</v>
      </c>
      <c r="S284" s="21">
        <f t="shared" si="111"/>
        <v>27.210526315789473</v>
      </c>
      <c r="T284" s="66">
        <f t="shared" si="112"/>
        <v>43.722400000000007</v>
      </c>
      <c r="U284" s="13">
        <f>+'Ark1'!T416</f>
        <v>15.636363636363638</v>
      </c>
      <c r="V284" s="123">
        <f>+'Ark1'!V416</f>
        <v>91.624527704839295</v>
      </c>
      <c r="W284" s="31"/>
      <c r="AJ284"/>
      <c r="AK284"/>
      <c r="AL284"/>
      <c r="AU284"/>
      <c r="AX284"/>
      <c r="AY284"/>
    </row>
    <row r="285" spans="1:51" x14ac:dyDescent="0.5">
      <c r="A285" s="31"/>
      <c r="B285" s="3">
        <f>+'Ark1'!C417</f>
        <v>2017</v>
      </c>
      <c r="C285" s="3">
        <f>+'Ark1'!E417</f>
        <v>13</v>
      </c>
      <c r="D285" s="3">
        <f>+'Ark1'!Q417</f>
        <v>16</v>
      </c>
      <c r="E285" s="18"/>
      <c r="F285" s="18">
        <f>+'Ark1'!R417</f>
        <v>340</v>
      </c>
      <c r="G285" s="18"/>
      <c r="H285" s="66">
        <f>+'Ark1'!AA417</f>
        <v>0.98104279077819823</v>
      </c>
      <c r="I285" s="66"/>
      <c r="J285" s="18">
        <f>+'Ark1'!S417</f>
        <v>340</v>
      </c>
      <c r="K285" s="93"/>
      <c r="L285" s="13">
        <f>+'Ark1'!U417</f>
        <v>60.502941176470593</v>
      </c>
      <c r="M285" s="13"/>
      <c r="N285" s="123">
        <f>+'Ark1'!W417</f>
        <v>79.964999999999989</v>
      </c>
      <c r="O285" s="123"/>
      <c r="P285" s="13">
        <f>+'Ark1'!X417</f>
        <v>9.2646757189053677</v>
      </c>
      <c r="Q285" s="13">
        <f>+'Ark1'!Y417</f>
        <v>2.6629246741261232</v>
      </c>
      <c r="R285" s="18">
        <f>+'Ark1'!Z417</f>
        <v>-35.23306715633079</v>
      </c>
      <c r="S285" s="21">
        <f t="shared" si="111"/>
        <v>21.25</v>
      </c>
      <c r="T285" s="66">
        <f t="shared" si="112"/>
        <v>27.188099999999995</v>
      </c>
      <c r="U285" s="13">
        <f>+'Ark1'!T417</f>
        <v>15.923529411764704</v>
      </c>
      <c r="V285" s="123">
        <f>+'Ark1'!V417</f>
        <v>86.635969664138628</v>
      </c>
      <c r="W285" s="31"/>
      <c r="AJ285"/>
      <c r="AK285"/>
      <c r="AL285"/>
      <c r="AU285"/>
      <c r="AX285"/>
      <c r="AY285"/>
    </row>
    <row r="286" spans="1:51" x14ac:dyDescent="0.5">
      <c r="A286" s="31"/>
      <c r="B286" s="3">
        <f>+'Ark1'!C418</f>
        <v>2017</v>
      </c>
      <c r="C286" s="3">
        <f>+'Ark1'!E418</f>
        <v>14</v>
      </c>
      <c r="D286" s="3">
        <f>+'Ark1'!Q418</f>
        <v>29</v>
      </c>
      <c r="E286" s="18"/>
      <c r="F286" s="18">
        <f>+'Ark1'!R418</f>
        <v>762</v>
      </c>
      <c r="G286" s="18"/>
      <c r="H286" s="66">
        <f>+'Ark1'!AA418</f>
        <v>2.198690019332314</v>
      </c>
      <c r="I286" s="66"/>
      <c r="J286" s="18">
        <f>+'Ark1'!S418</f>
        <v>762</v>
      </c>
      <c r="K286" s="93"/>
      <c r="L286" s="13">
        <f>+'Ark1'!U418</f>
        <v>60.783464566929126</v>
      </c>
      <c r="M286" s="13"/>
      <c r="N286" s="123">
        <f>+'Ark1'!W418</f>
        <v>80.641863517060358</v>
      </c>
      <c r="O286" s="123"/>
      <c r="P286" s="13">
        <f>+'Ark1'!X418</f>
        <v>9.8683908115618753</v>
      </c>
      <c r="Q286" s="13">
        <f>+'Ark1'!Y418</f>
        <v>2.6181457578550345</v>
      </c>
      <c r="R286" s="18">
        <f>+'Ark1'!Z418</f>
        <v>-33.082027236287686</v>
      </c>
      <c r="S286" s="21">
        <f t="shared" si="111"/>
        <v>26.275862068965516</v>
      </c>
      <c r="T286" s="66">
        <f t="shared" si="112"/>
        <v>61.449099999999994</v>
      </c>
      <c r="U286" s="13">
        <f>+'Ark1'!T418</f>
        <v>15.929133858267718</v>
      </c>
      <c r="V286" s="123">
        <f>+'Ark1'!V418</f>
        <v>87.369299585114106</v>
      </c>
      <c r="W286" s="31"/>
      <c r="AJ286"/>
      <c r="AK286"/>
      <c r="AL286"/>
      <c r="AU286"/>
      <c r="AX286"/>
      <c r="AY286"/>
    </row>
    <row r="287" spans="1:51" x14ac:dyDescent="0.5">
      <c r="A287" s="31"/>
      <c r="B287" s="3">
        <f>+'Ark1'!C419</f>
        <v>2017</v>
      </c>
      <c r="C287" s="3">
        <f>+'Ark1'!E419</f>
        <v>15</v>
      </c>
      <c r="D287" s="3">
        <f>+'Ark1'!Q419</f>
        <v>15</v>
      </c>
      <c r="E287" s="18"/>
      <c r="F287" s="18">
        <f>+'Ark1'!R419</f>
        <v>631</v>
      </c>
      <c r="G287" s="18"/>
      <c r="H287" s="66">
        <f>+'Ark1'!AA419</f>
        <v>1.8207000028854203</v>
      </c>
      <c r="I287" s="66"/>
      <c r="J287" s="18">
        <f>+'Ark1'!S419</f>
        <v>631</v>
      </c>
      <c r="K287" s="93"/>
      <c r="L287" s="13">
        <f>+'Ark1'!U419</f>
        <v>60.545166402535642</v>
      </c>
      <c r="M287" s="13"/>
      <c r="N287" s="123">
        <f>+'Ark1'!W419</f>
        <v>82.251347068145748</v>
      </c>
      <c r="O287" s="123"/>
      <c r="P287" s="13">
        <f>+'Ark1'!X419</f>
        <v>9.7584711750926392</v>
      </c>
      <c r="Q287" s="13">
        <f>+'Ark1'!Y419</f>
        <v>2.9935119375625279</v>
      </c>
      <c r="R287" s="18">
        <f>+'Ark1'!Z419</f>
        <v>-41.655357743999645</v>
      </c>
      <c r="S287" s="21">
        <f t="shared" si="111"/>
        <v>42.06666666666667</v>
      </c>
      <c r="T287" s="66">
        <f t="shared" si="112"/>
        <v>51.900599999999969</v>
      </c>
      <c r="U287" s="13">
        <f>+'Ark1'!T419</f>
        <v>15.858954041204438</v>
      </c>
      <c r="V287" s="123">
        <f>+'Ark1'!V419</f>
        <v>89.1130520781645</v>
      </c>
      <c r="W287" s="31"/>
      <c r="AJ287"/>
      <c r="AK287"/>
      <c r="AL287"/>
      <c r="AU287"/>
      <c r="AX287"/>
      <c r="AY287"/>
    </row>
    <row r="288" spans="1:51" x14ac:dyDescent="0.5">
      <c r="A288" s="31"/>
      <c r="B288" s="3">
        <f>+'Ark1'!C420</f>
        <v>2017</v>
      </c>
      <c r="C288" s="3">
        <f>+'Ark1'!E420</f>
        <v>16</v>
      </c>
      <c r="D288" s="3">
        <f>+'Ark1'!Q420</f>
        <v>25</v>
      </c>
      <c r="E288" s="18"/>
      <c r="F288" s="18">
        <f>+'Ark1'!R420</f>
        <v>835</v>
      </c>
      <c r="G288" s="18"/>
      <c r="H288" s="66">
        <f>+'Ark1'!AA420</f>
        <v>2.409325677352339</v>
      </c>
      <c r="I288" s="66"/>
      <c r="J288" s="18">
        <f>+'Ark1'!S420</f>
        <v>835</v>
      </c>
      <c r="K288" s="93"/>
      <c r="L288" s="13">
        <f>+'Ark1'!U420</f>
        <v>59.947305389221583</v>
      </c>
      <c r="M288" s="13"/>
      <c r="N288" s="123">
        <f>+'Ark1'!W420</f>
        <v>84.452934131736512</v>
      </c>
      <c r="O288" s="123"/>
      <c r="P288" s="13">
        <f>+'Ark1'!X420</f>
        <v>11.731551209711345</v>
      </c>
      <c r="Q288" s="13">
        <f>+'Ark1'!Y420</f>
        <v>2.9567099042070057</v>
      </c>
      <c r="R288" s="18">
        <f>+'Ark1'!Z420</f>
        <v>-28.190579847223088</v>
      </c>
      <c r="S288" s="21">
        <f t="shared" si="111"/>
        <v>33.4</v>
      </c>
      <c r="T288" s="66">
        <f t="shared" si="112"/>
        <v>70.518199999999979</v>
      </c>
      <c r="U288" s="13">
        <f>+'Ark1'!T420</f>
        <v>15.54491017964072</v>
      </c>
      <c r="V288" s="123">
        <f>+'Ark1'!V420</f>
        <v>91.498303501339763</v>
      </c>
      <c r="W288" s="31"/>
      <c r="AJ288"/>
      <c r="AK288"/>
      <c r="AL288"/>
      <c r="AU288"/>
      <c r="AX288"/>
      <c r="AY288"/>
    </row>
    <row r="289" spans="1:51" x14ac:dyDescent="0.5">
      <c r="A289" s="31"/>
      <c r="B289" s="3">
        <f>+'Ark1'!C421</f>
        <v>2017</v>
      </c>
      <c r="C289" s="3">
        <f>+'Ark1'!E421</f>
        <v>17</v>
      </c>
      <c r="D289" s="3">
        <f>+'Ark1'!Q421</f>
        <v>26</v>
      </c>
      <c r="E289" s="18"/>
      <c r="F289" s="18">
        <f>+'Ark1'!R421</f>
        <v>954</v>
      </c>
      <c r="G289" s="18"/>
      <c r="H289" s="66">
        <f>+'Ark1'!AA421</f>
        <v>2.752690654124708</v>
      </c>
      <c r="I289" s="66"/>
      <c r="J289" s="18">
        <f>+'Ark1'!S421</f>
        <v>954</v>
      </c>
      <c r="K289" s="93"/>
      <c r="L289" s="13">
        <f>+'Ark1'!U421</f>
        <v>60.680293501048219</v>
      </c>
      <c r="M289" s="13"/>
      <c r="N289" s="123">
        <f>+'Ark1'!W421</f>
        <v>82.320020964360509</v>
      </c>
      <c r="O289" s="123"/>
      <c r="P289" s="13">
        <f>+'Ark1'!X421</f>
        <v>10.265392778089716</v>
      </c>
      <c r="Q289" s="13">
        <f>+'Ark1'!Y421</f>
        <v>3.0914587001913998</v>
      </c>
      <c r="R289" s="18">
        <f>+'Ark1'!Z421</f>
        <v>-37.064607141104467</v>
      </c>
      <c r="S289" s="21">
        <f t="shared" si="111"/>
        <v>36.692307692307693</v>
      </c>
      <c r="T289" s="66">
        <f t="shared" si="112"/>
        <v>78.533299999999926</v>
      </c>
      <c r="U289" s="13">
        <f>+'Ark1'!T421</f>
        <v>15.902515723270438</v>
      </c>
      <c r="V289" s="123">
        <f>+'Ark1'!V421</f>
        <v>89.187454999307221</v>
      </c>
      <c r="W289" s="31"/>
      <c r="AJ289"/>
      <c r="AK289"/>
      <c r="AL289"/>
      <c r="AU289"/>
      <c r="AX289"/>
      <c r="AY289"/>
    </row>
    <row r="290" spans="1:51" x14ac:dyDescent="0.5">
      <c r="A290" s="31"/>
      <c r="B290" s="3">
        <f>+'Ark1'!C422</f>
        <v>2017</v>
      </c>
      <c r="C290" s="3">
        <f>+'Ark1'!E422</f>
        <v>18</v>
      </c>
      <c r="D290" s="3">
        <f>+'Ark1'!Q422</f>
        <v>23</v>
      </c>
      <c r="E290" s="18"/>
      <c r="F290" s="18">
        <f>+'Ark1'!R422</f>
        <v>861</v>
      </c>
      <c r="G290" s="18"/>
      <c r="H290" s="66">
        <f>+'Ark1'!AA422</f>
        <v>2.4843465966471419</v>
      </c>
      <c r="I290" s="66"/>
      <c r="J290" s="18">
        <f>+'Ark1'!S422</f>
        <v>861</v>
      </c>
      <c r="K290" s="93"/>
      <c r="L290" s="13">
        <f>+'Ark1'!U422</f>
        <v>60.405342624854804</v>
      </c>
      <c r="M290" s="13"/>
      <c r="N290" s="123">
        <f>+'Ark1'!W422</f>
        <v>83.925900116144135</v>
      </c>
      <c r="O290" s="123"/>
      <c r="P290" s="13">
        <f>+'Ark1'!X422</f>
        <v>11.865782133090002</v>
      </c>
      <c r="Q290" s="13">
        <f>+'Ark1'!Y422</f>
        <v>2.9220487109053619</v>
      </c>
      <c r="R290" s="18">
        <f>+'Ark1'!Z422</f>
        <v>-45.527989445106805</v>
      </c>
      <c r="S290" s="21">
        <f t="shared" si="111"/>
        <v>37.434782608695649</v>
      </c>
      <c r="T290" s="66">
        <f t="shared" si="112"/>
        <v>72.260200000000097</v>
      </c>
      <c r="U290" s="13">
        <f>+'Ark1'!T422</f>
        <v>15.794425087108012</v>
      </c>
      <c r="V290" s="123">
        <f>+'Ark1'!V422</f>
        <v>90.927302401022814</v>
      </c>
      <c r="W290" s="31"/>
      <c r="AJ290"/>
      <c r="AK290"/>
      <c r="AL290"/>
      <c r="AU290"/>
      <c r="AX290"/>
      <c r="AY290"/>
    </row>
    <row r="291" spans="1:51" x14ac:dyDescent="0.5">
      <c r="A291" s="31"/>
      <c r="B291" s="3">
        <f>+'Ark1'!C423</f>
        <v>2017</v>
      </c>
      <c r="C291" s="3">
        <f>+'Ark1'!E423</f>
        <v>19</v>
      </c>
      <c r="D291" s="3">
        <f>+'Ark1'!Q423</f>
        <v>16</v>
      </c>
      <c r="E291" s="18"/>
      <c r="F291" s="18">
        <f>+'Ark1'!R423</f>
        <v>499</v>
      </c>
      <c r="G291" s="18"/>
      <c r="H291" s="66">
        <f>+'Ark1'!AA423</f>
        <v>1.4398245664656495</v>
      </c>
      <c r="I291" s="66"/>
      <c r="J291" s="18">
        <f>+'Ark1'!S423</f>
        <v>498</v>
      </c>
      <c r="K291" s="93"/>
      <c r="L291" s="13">
        <f>+'Ark1'!U423</f>
        <v>60.317269076305259</v>
      </c>
      <c r="M291" s="13"/>
      <c r="N291" s="123">
        <f>+'Ark1'!W423</f>
        <v>78.019277108433727</v>
      </c>
      <c r="O291" s="123"/>
      <c r="P291" s="13">
        <f>+'Ark1'!X423</f>
        <v>12.168828680086945</v>
      </c>
      <c r="Q291" s="13">
        <f>+'Ark1'!Y423</f>
        <v>3.0961407140458004</v>
      </c>
      <c r="R291" s="18">
        <f>+'Ark1'!Z423</f>
        <v>-32.16753177523151</v>
      </c>
      <c r="S291" s="21">
        <f t="shared" si="111"/>
        <v>31.1875</v>
      </c>
      <c r="T291" s="66">
        <f t="shared" si="112"/>
        <v>38.931619277108432</v>
      </c>
      <c r="U291" s="13">
        <f>+'Ark1'!T423</f>
        <v>15.625250501002004</v>
      </c>
      <c r="V291" s="123">
        <f>+'Ark1'!V423</f>
        <v>84.613644175836612</v>
      </c>
      <c r="W291" s="31"/>
      <c r="AJ291"/>
      <c r="AK291"/>
      <c r="AL291"/>
      <c r="AU291"/>
      <c r="AX291"/>
      <c r="AY291"/>
    </row>
    <row r="292" spans="1:51" x14ac:dyDescent="0.5">
      <c r="A292" s="31"/>
      <c r="B292" s="3">
        <f>+'Ark1'!C424</f>
        <v>2017</v>
      </c>
      <c r="C292" s="3">
        <f>+'Ark1'!E424</f>
        <v>20</v>
      </c>
      <c r="D292" s="3">
        <f>+'Ark1'!Q424</f>
        <v>26</v>
      </c>
      <c r="E292" s="18"/>
      <c r="F292" s="18">
        <f>+'Ark1'!R424</f>
        <v>544</v>
      </c>
      <c r="G292" s="18"/>
      <c r="H292" s="66">
        <f>+'Ark1'!AA424</f>
        <v>1.5696684652451172</v>
      </c>
      <c r="I292" s="66"/>
      <c r="J292" s="18">
        <f>+'Ark1'!S424</f>
        <v>544</v>
      </c>
      <c r="K292" s="93"/>
      <c r="L292" s="13">
        <f>+'Ark1'!U424</f>
        <v>60.068014705882355</v>
      </c>
      <c r="M292" s="13"/>
      <c r="N292" s="123">
        <f>+'Ark1'!W424</f>
        <v>82.823161764705887</v>
      </c>
      <c r="O292" s="123"/>
      <c r="P292" s="13">
        <f>+'Ark1'!X424</f>
        <v>11.2212433254053</v>
      </c>
      <c r="Q292" s="13">
        <f>+'Ark1'!Y424</f>
        <v>2.8077111045907546</v>
      </c>
      <c r="R292" s="18">
        <f>+'Ark1'!Z424</f>
        <v>-31.46666834967484</v>
      </c>
      <c r="S292" s="21">
        <f t="shared" si="111"/>
        <v>20.923076923076923</v>
      </c>
      <c r="T292" s="66">
        <f t="shared" si="112"/>
        <v>45.055800000000005</v>
      </c>
      <c r="U292" s="13">
        <f>+'Ark1'!T424</f>
        <v>15.720588235294121</v>
      </c>
      <c r="V292" s="123">
        <f>+'Ark1'!V424</f>
        <v>89.732569625900226</v>
      </c>
      <c r="W292" s="31"/>
      <c r="AJ292"/>
      <c r="AK292"/>
      <c r="AL292"/>
      <c r="AU292"/>
      <c r="AX292"/>
      <c r="AY292"/>
    </row>
    <row r="293" spans="1:51" x14ac:dyDescent="0.5">
      <c r="A293" s="31"/>
      <c r="B293" s="3">
        <f>+'Ark1'!C425</f>
        <v>2017</v>
      </c>
      <c r="C293" s="3">
        <f>+'Ark1'!E425</f>
        <v>21</v>
      </c>
      <c r="D293" s="3">
        <f>+'Ark1'!Q425</f>
        <v>23</v>
      </c>
      <c r="E293" s="18"/>
      <c r="F293" s="18">
        <f>+'Ark1'!R425</f>
        <v>470</v>
      </c>
      <c r="G293" s="18"/>
      <c r="H293" s="66">
        <f>+'Ark1'!AA425</f>
        <v>1.3561473872522147</v>
      </c>
      <c r="I293" s="66"/>
      <c r="J293" s="18">
        <f>+'Ark1'!S425</f>
        <v>469</v>
      </c>
      <c r="K293" s="93"/>
      <c r="L293" s="13">
        <f>+'Ark1'!U425</f>
        <v>60.882729211087408</v>
      </c>
      <c r="M293" s="13"/>
      <c r="N293" s="123">
        <f>+'Ark1'!W425</f>
        <v>80.04392324093817</v>
      </c>
      <c r="O293" s="123"/>
      <c r="P293" s="13">
        <f>+'Ark1'!X425</f>
        <v>11.164682663613462</v>
      </c>
      <c r="Q293" s="13">
        <f>+'Ark1'!Y425</f>
        <v>2.9438780779373439</v>
      </c>
      <c r="R293" s="18">
        <f>+'Ark1'!Z425</f>
        <v>-22.879147774570431</v>
      </c>
      <c r="S293" s="21">
        <f t="shared" si="111"/>
        <v>20.434782608695652</v>
      </c>
      <c r="T293" s="66">
        <f t="shared" si="112"/>
        <v>37.620643923240941</v>
      </c>
      <c r="U293" s="13">
        <f>+'Ark1'!T425</f>
        <v>16.019148936170211</v>
      </c>
      <c r="V293" s="123">
        <f>+'Ark1'!V425</f>
        <v>86.811569763009729</v>
      </c>
      <c r="W293" s="31"/>
      <c r="AJ293"/>
      <c r="AK293"/>
      <c r="AL293"/>
      <c r="AU293"/>
      <c r="AX293"/>
      <c r="AY293"/>
    </row>
    <row r="294" spans="1:51" x14ac:dyDescent="0.5">
      <c r="A294" s="31"/>
      <c r="B294" s="3">
        <f>+'Ark1'!C426</f>
        <v>2017</v>
      </c>
      <c r="C294" s="3">
        <f>+'Ark1'!E426</f>
        <v>22</v>
      </c>
      <c r="D294" s="3">
        <f>+'Ark1'!Q426</f>
        <v>20</v>
      </c>
      <c r="E294" s="18"/>
      <c r="F294" s="18">
        <f>+'Ark1'!R426</f>
        <v>781</v>
      </c>
      <c r="G294" s="18"/>
      <c r="H294" s="66">
        <f>+'Ark1'!AA426</f>
        <v>2.2535129988169778</v>
      </c>
      <c r="I294" s="66"/>
      <c r="J294" s="18">
        <f>+'Ark1'!S426</f>
        <v>780</v>
      </c>
      <c r="K294" s="93"/>
      <c r="L294" s="13">
        <f>+'Ark1'!U426</f>
        <v>60.962820512820507</v>
      </c>
      <c r="M294" s="13"/>
      <c r="N294" s="123">
        <f>+'Ark1'!W426</f>
        <v>83.206794871794898</v>
      </c>
      <c r="O294" s="123"/>
      <c r="P294" s="13">
        <f>+'Ark1'!X426</f>
        <v>11.33223867189913</v>
      </c>
      <c r="Q294" s="13">
        <f>+'Ark1'!Y426</f>
        <v>2.9347436429499321</v>
      </c>
      <c r="R294" s="18">
        <f>+'Ark1'!Z426</f>
        <v>-44.511655394095989</v>
      </c>
      <c r="S294" s="21">
        <f t="shared" si="111"/>
        <v>39.049999999999997</v>
      </c>
      <c r="T294" s="66">
        <f t="shared" si="112"/>
        <v>64.98450679487182</v>
      </c>
      <c r="U294" s="13">
        <f>+'Ark1'!T426</f>
        <v>15.998719590268889</v>
      </c>
      <c r="V294" s="123">
        <f>+'Ark1'!V426</f>
        <v>90.197794260632875</v>
      </c>
      <c r="W294" s="31"/>
      <c r="AJ294"/>
      <c r="AK294"/>
      <c r="AL294"/>
      <c r="AU294"/>
      <c r="AX294"/>
      <c r="AY294"/>
    </row>
    <row r="295" spans="1:51" x14ac:dyDescent="0.5">
      <c r="A295" s="31"/>
      <c r="B295" s="3">
        <f>+'Ark1'!C427</f>
        <v>2017</v>
      </c>
      <c r="C295" s="3">
        <f>+'Ark1'!E427</f>
        <v>23</v>
      </c>
      <c r="D295" s="3">
        <f>+'Ark1'!Q427</f>
        <v>24</v>
      </c>
      <c r="E295" s="18"/>
      <c r="F295" s="18">
        <f>+'Ark1'!R427</f>
        <v>745</v>
      </c>
      <c r="G295" s="18"/>
      <c r="H295" s="66">
        <f>+'Ark1'!AA427</f>
        <v>2.1496378797934055</v>
      </c>
      <c r="I295" s="66"/>
      <c r="J295" s="18">
        <f>+'Ark1'!S427</f>
        <v>745</v>
      </c>
      <c r="K295" s="93"/>
      <c r="L295" s="13">
        <f>+'Ark1'!U427</f>
        <v>60.115436241610738</v>
      </c>
      <c r="M295" s="13"/>
      <c r="N295" s="123">
        <f>+'Ark1'!W427</f>
        <v>83.200000000000017</v>
      </c>
      <c r="O295" s="123"/>
      <c r="P295" s="13">
        <f>+'Ark1'!X427</f>
        <v>9.4592676760117982</v>
      </c>
      <c r="Q295" s="13">
        <f>+'Ark1'!Y427</f>
        <v>2.4058297437686775</v>
      </c>
      <c r="R295" s="18">
        <f>+'Ark1'!Z427</f>
        <v>-30.560472249877598</v>
      </c>
      <c r="S295" s="21">
        <f t="shared" si="111"/>
        <v>31.041666666666668</v>
      </c>
      <c r="T295" s="66">
        <f t="shared" si="112"/>
        <v>61.984000000000016</v>
      </c>
      <c r="U295" s="13">
        <f>+'Ark1'!T427</f>
        <v>15.727516778523494</v>
      </c>
      <c r="V295" s="123">
        <f>+'Ark1'!V427</f>
        <v>90.140845070422586</v>
      </c>
      <c r="W295" s="31"/>
      <c r="AJ295"/>
      <c r="AK295"/>
      <c r="AL295"/>
      <c r="AU295"/>
      <c r="AX295"/>
      <c r="AY295"/>
    </row>
    <row r="296" spans="1:51" x14ac:dyDescent="0.5">
      <c r="A296" s="31"/>
      <c r="B296" s="3">
        <f>+'Ark1'!C428</f>
        <v>2017</v>
      </c>
      <c r="C296" s="3">
        <f>+'Ark1'!E428</f>
        <v>24</v>
      </c>
      <c r="D296" s="3">
        <f>+'Ark1'!Q428</f>
        <v>25</v>
      </c>
      <c r="E296" s="18"/>
      <c r="F296" s="18">
        <f>+'Ark1'!R428</f>
        <v>812</v>
      </c>
      <c r="G296" s="18"/>
      <c r="H296" s="66">
        <f>+'Ark1'!AA428</f>
        <v>2.3429610179761662</v>
      </c>
      <c r="I296" s="66"/>
      <c r="J296" s="18">
        <f>+'Ark1'!S428</f>
        <v>811</v>
      </c>
      <c r="K296" s="93"/>
      <c r="L296" s="13">
        <f>+'Ark1'!U428</f>
        <v>60.691738594327987</v>
      </c>
      <c r="M296" s="13"/>
      <c r="N296" s="123">
        <f>+'Ark1'!W428</f>
        <v>80.291738594327995</v>
      </c>
      <c r="O296" s="123"/>
      <c r="P296" s="13">
        <f>+'Ark1'!X428</f>
        <v>10.78635107348069</v>
      </c>
      <c r="Q296" s="13">
        <f>+'Ark1'!Y428</f>
        <v>2.968584929570286</v>
      </c>
      <c r="R296" s="18">
        <f>+'Ark1'!Z428</f>
        <v>-29.543871751420212</v>
      </c>
      <c r="S296" s="21">
        <f t="shared" si="111"/>
        <v>32.479999999999997</v>
      </c>
      <c r="T296" s="66">
        <f t="shared" si="112"/>
        <v>65.196891738594331</v>
      </c>
      <c r="U296" s="13">
        <f>+'Ark1'!T428</f>
        <v>15.903940886699504</v>
      </c>
      <c r="V296" s="123">
        <f>+'Ark1'!V428</f>
        <v>87.04166572039658</v>
      </c>
      <c r="W296" s="31"/>
      <c r="AJ296"/>
      <c r="AK296"/>
      <c r="AL296"/>
      <c r="AU296"/>
      <c r="AX296"/>
      <c r="AY296"/>
    </row>
    <row r="297" spans="1:51" x14ac:dyDescent="0.5">
      <c r="A297" s="31"/>
      <c r="B297" s="3">
        <f>+'Ark1'!C429</f>
        <v>2017</v>
      </c>
      <c r="C297" s="3">
        <f>+'Ark1'!E429</f>
        <v>25</v>
      </c>
      <c r="D297" s="3">
        <f>+'Ark1'!Q429</f>
        <v>28</v>
      </c>
      <c r="E297" s="18"/>
      <c r="F297" s="18">
        <f>+'Ark1'!R429</f>
        <v>904</v>
      </c>
      <c r="G297" s="18"/>
      <c r="H297" s="66">
        <f>+'Ark1'!AA429</f>
        <v>2.6084196554808554</v>
      </c>
      <c r="I297" s="66"/>
      <c r="J297" s="18">
        <f>+'Ark1'!S429</f>
        <v>904</v>
      </c>
      <c r="K297" s="93"/>
      <c r="L297" s="13">
        <f>+'Ark1'!U429</f>
        <v>60.567477876106189</v>
      </c>
      <c r="M297" s="13"/>
      <c r="N297" s="123">
        <f>+'Ark1'!W429</f>
        <v>80.619800884955751</v>
      </c>
      <c r="O297" s="123"/>
      <c r="P297" s="13">
        <f>+'Ark1'!X429</f>
        <v>12.089398539216219</v>
      </c>
      <c r="Q297" s="13">
        <f>+'Ark1'!Y429</f>
        <v>3.0095504047766046</v>
      </c>
      <c r="R297" s="18">
        <f>+'Ark1'!Z429</f>
        <v>-38.177085685268622</v>
      </c>
      <c r="S297" s="21">
        <f t="shared" si="111"/>
        <v>32.285714285714285</v>
      </c>
      <c r="T297" s="66">
        <f t="shared" si="112"/>
        <v>72.880300000000005</v>
      </c>
      <c r="U297" s="13">
        <f>+'Ark1'!T429</f>
        <v>15.762168141592921</v>
      </c>
      <c r="V297" s="123">
        <f>+'Ark1'!V429</f>
        <v>87.345396408402777</v>
      </c>
      <c r="W297" s="31"/>
      <c r="AJ297"/>
      <c r="AK297"/>
      <c r="AL297"/>
      <c r="AU297"/>
      <c r="AX297"/>
      <c r="AY297"/>
    </row>
    <row r="298" spans="1:51" x14ac:dyDescent="0.5">
      <c r="A298" s="31"/>
      <c r="B298" s="3">
        <f>+'Ark1'!C430</f>
        <v>2017</v>
      </c>
      <c r="C298" s="3">
        <f>+'Ark1'!E430</f>
        <v>26</v>
      </c>
      <c r="D298" s="3">
        <f>+'Ark1'!Q430</f>
        <v>15</v>
      </c>
      <c r="E298" s="18"/>
      <c r="F298" s="18">
        <f>+'Ark1'!R430</f>
        <v>265</v>
      </c>
      <c r="G298" s="18"/>
      <c r="H298" s="66">
        <f>+'Ark1'!AA430</f>
        <v>0.76463629281241885</v>
      </c>
      <c r="I298" s="66"/>
      <c r="J298" s="18">
        <f>+'Ark1'!S430</f>
        <v>265</v>
      </c>
      <c r="K298" s="93"/>
      <c r="L298" s="13">
        <f>+'Ark1'!U430</f>
        <v>60.84905660377359</v>
      </c>
      <c r="M298" s="13"/>
      <c r="N298" s="123">
        <f>+'Ark1'!W430</f>
        <v>80.064528301886796</v>
      </c>
      <c r="O298" s="123"/>
      <c r="P298" s="13">
        <f>+'Ark1'!X430</f>
        <v>12.183032829654723</v>
      </c>
      <c r="Q298" s="13">
        <f>+'Ark1'!Y430</f>
        <v>3.1990342081198602</v>
      </c>
      <c r="R298" s="18">
        <f>+'Ark1'!Z430</f>
        <v>-17.626862296686099</v>
      </c>
      <c r="S298" s="21">
        <f t="shared" si="111"/>
        <v>17.666666666666668</v>
      </c>
      <c r="T298" s="66">
        <f t="shared" si="112"/>
        <v>21.217100000000002</v>
      </c>
      <c r="U298" s="13">
        <f>+'Ark1'!T430</f>
        <v>15.811320754716981</v>
      </c>
      <c r="V298" s="123">
        <f>+'Ark1'!V430</f>
        <v>86.743800977125488</v>
      </c>
      <c r="W298" s="31"/>
      <c r="AJ298"/>
      <c r="AK298"/>
      <c r="AL298"/>
      <c r="AU298"/>
      <c r="AX298"/>
      <c r="AY298"/>
    </row>
    <row r="299" spans="1:51" x14ac:dyDescent="0.5">
      <c r="A299" s="31"/>
      <c r="B299" s="3">
        <f>+'Ark1'!C431</f>
        <v>2017</v>
      </c>
      <c r="C299" s="3">
        <f>+'Ark1'!E431</f>
        <v>27</v>
      </c>
      <c r="D299" s="3">
        <f>+'Ark1'!Q431</f>
        <v>19</v>
      </c>
      <c r="E299" s="18"/>
      <c r="F299" s="18">
        <f>+'Ark1'!R431</f>
        <v>546</v>
      </c>
      <c r="G299" s="18"/>
      <c r="H299" s="66">
        <f>+'Ark1'!AA431</f>
        <v>1.5754393051908699</v>
      </c>
      <c r="I299" s="66"/>
      <c r="J299" s="18">
        <f>+'Ark1'!S431</f>
        <v>546</v>
      </c>
      <c r="K299" s="93"/>
      <c r="L299" s="13">
        <f>+'Ark1'!U431</f>
        <v>60.021978021978029</v>
      </c>
      <c r="M299" s="13"/>
      <c r="N299" s="123">
        <f>+'Ark1'!W431</f>
        <v>81.841758241758143</v>
      </c>
      <c r="O299" s="123"/>
      <c r="P299" s="13">
        <f>+'Ark1'!X431</f>
        <v>9.614866380593087</v>
      </c>
      <c r="Q299" s="13">
        <f>+'Ark1'!Y431</f>
        <v>2.8244537426858551</v>
      </c>
      <c r="R299" s="18">
        <f>+'Ark1'!Z431</f>
        <v>2.208714003832918</v>
      </c>
      <c r="S299" s="21">
        <f t="shared" si="111"/>
        <v>28.736842105263158</v>
      </c>
      <c r="T299" s="66">
        <f t="shared" si="112"/>
        <v>44.685599999999951</v>
      </c>
      <c r="U299" s="13">
        <f>+'Ark1'!T431</f>
        <v>15.576923076923077</v>
      </c>
      <c r="V299" s="123">
        <f>+'Ark1'!V431</f>
        <v>88.669293869727184</v>
      </c>
      <c r="W299" s="31"/>
      <c r="AJ299"/>
      <c r="AK299"/>
      <c r="AL299"/>
      <c r="AU299"/>
      <c r="AX299"/>
      <c r="AY299"/>
    </row>
    <row r="300" spans="1:51" x14ac:dyDescent="0.5">
      <c r="A300" s="31"/>
      <c r="B300" s="3">
        <f>+'Ark1'!C432</f>
        <v>2017</v>
      </c>
      <c r="C300" s="3">
        <f>+'Ark1'!E432</f>
        <v>28</v>
      </c>
      <c r="D300" s="3">
        <f>+'Ark1'!Q432</f>
        <v>24</v>
      </c>
      <c r="E300" s="18"/>
      <c r="F300" s="18">
        <f>+'Ark1'!R432</f>
        <v>505</v>
      </c>
      <c r="G300" s="18"/>
      <c r="H300" s="66">
        <f>+'Ark1'!AA432</f>
        <v>1.4571370863029121</v>
      </c>
      <c r="I300" s="66"/>
      <c r="J300" s="18">
        <f>+'Ark1'!S432</f>
        <v>505</v>
      </c>
      <c r="K300" s="93"/>
      <c r="L300" s="13">
        <f>+'Ark1'!U432</f>
        <v>61.691089108910894</v>
      </c>
      <c r="M300" s="13"/>
      <c r="N300" s="123">
        <f>+'Ark1'!W432</f>
        <v>81.82019801980195</v>
      </c>
      <c r="O300" s="123"/>
      <c r="P300" s="13">
        <f>+'Ark1'!X432</f>
        <v>10.688762858532357</v>
      </c>
      <c r="Q300" s="13">
        <f>+'Ark1'!Y432</f>
        <v>2.5383435391514659</v>
      </c>
      <c r="R300" s="18">
        <f>+'Ark1'!Z432</f>
        <v>-46.530911951606207</v>
      </c>
      <c r="S300" s="21">
        <f t="shared" si="111"/>
        <v>21.041666666666668</v>
      </c>
      <c r="T300" s="66">
        <f t="shared" si="112"/>
        <v>41.319199999999981</v>
      </c>
      <c r="U300" s="13">
        <f>+'Ark1'!T432</f>
        <v>16.417821782178219</v>
      </c>
      <c r="V300" s="123">
        <f>+'Ark1'!V432</f>
        <v>88.645935016036844</v>
      </c>
      <c r="W300" s="31"/>
      <c r="AJ300"/>
      <c r="AK300"/>
      <c r="AL300"/>
      <c r="AU300"/>
      <c r="AX300"/>
      <c r="AY300"/>
    </row>
    <row r="301" spans="1:51" x14ac:dyDescent="0.5">
      <c r="A301" s="31"/>
      <c r="B301" s="3">
        <f>+'Ark1'!C433</f>
        <v>2017</v>
      </c>
      <c r="C301" s="3">
        <f>+'Ark1'!E433</f>
        <v>29</v>
      </c>
      <c r="D301" s="3">
        <f>+'Ark1'!Q433</f>
        <v>14</v>
      </c>
      <c r="E301" s="18"/>
      <c r="F301" s="18">
        <f>+'Ark1'!R433</f>
        <v>477</v>
      </c>
      <c r="G301" s="18"/>
      <c r="H301" s="66">
        <f>+'Ark1'!AA433</f>
        <v>1.376345327062354</v>
      </c>
      <c r="I301" s="66"/>
      <c r="J301" s="18">
        <f>+'Ark1'!S433</f>
        <v>476</v>
      </c>
      <c r="K301" s="93"/>
      <c r="L301" s="13">
        <f>+'Ark1'!U433</f>
        <v>59.871848739495789</v>
      </c>
      <c r="M301" s="13"/>
      <c r="N301" s="123">
        <f>+'Ark1'!W433</f>
        <v>78.931302521008405</v>
      </c>
      <c r="O301" s="123"/>
      <c r="P301" s="13">
        <f>+'Ark1'!X433</f>
        <v>15.783340301613849</v>
      </c>
      <c r="Q301" s="13">
        <f>+'Ark1'!Y433</f>
        <v>3.1292811928370292</v>
      </c>
      <c r="R301" s="18">
        <f>+'Ark1'!Z433</f>
        <v>-62.659140867455079</v>
      </c>
      <c r="S301" s="21">
        <f t="shared" si="111"/>
        <v>34.071428571428569</v>
      </c>
      <c r="T301" s="66">
        <f t="shared" si="112"/>
        <v>37.650231302521007</v>
      </c>
      <c r="U301" s="13">
        <f>+'Ark1'!T433</f>
        <v>15.505241090146752</v>
      </c>
      <c r="V301" s="123">
        <f>+'Ark1'!V433</f>
        <v>85.598659832297059</v>
      </c>
      <c r="W301" s="31"/>
      <c r="AJ301"/>
      <c r="AK301"/>
      <c r="AL301"/>
      <c r="AU301"/>
      <c r="AX301"/>
      <c r="AY301"/>
    </row>
    <row r="302" spans="1:51" x14ac:dyDescent="0.5">
      <c r="A302" s="31"/>
      <c r="B302" s="3">
        <f>+'Ark1'!C434</f>
        <v>2017</v>
      </c>
      <c r="C302" s="3">
        <f>+'Ark1'!E434</f>
        <v>30</v>
      </c>
      <c r="D302" s="3">
        <f>+'Ark1'!Q434</f>
        <v>20</v>
      </c>
      <c r="E302" s="18"/>
      <c r="F302" s="18">
        <f>+'Ark1'!R434</f>
        <v>917</v>
      </c>
      <c r="G302" s="18"/>
      <c r="H302" s="66">
        <f>+'Ark1'!AA434</f>
        <v>2.6459301151282566</v>
      </c>
      <c r="I302" s="66"/>
      <c r="J302" s="18">
        <f>+'Ark1'!S434</f>
        <v>916</v>
      </c>
      <c r="K302" s="93"/>
      <c r="L302" s="13">
        <f>+'Ark1'!U434</f>
        <v>60.832969432314393</v>
      </c>
      <c r="M302" s="13"/>
      <c r="N302" s="123">
        <f>+'Ark1'!W434</f>
        <v>81.002401746725013</v>
      </c>
      <c r="O302" s="123"/>
      <c r="P302" s="13">
        <f>+'Ark1'!X434</f>
        <v>10.231333771221818</v>
      </c>
      <c r="Q302" s="13">
        <f>+'Ark1'!Y434</f>
        <v>2.5446759908932877</v>
      </c>
      <c r="R302" s="18">
        <f>+'Ark1'!Z434</f>
        <v>-27.351176370971597</v>
      </c>
      <c r="S302" s="21">
        <f t="shared" si="111"/>
        <v>45.85</v>
      </c>
      <c r="T302" s="66">
        <f t="shared" si="112"/>
        <v>74.279202401746829</v>
      </c>
      <c r="U302" s="13">
        <f>+'Ark1'!T434</f>
        <v>16.068702290076331</v>
      </c>
      <c r="V302" s="123">
        <f>+'Ark1'!V434</f>
        <v>87.800484465408559</v>
      </c>
      <c r="W302" s="31"/>
      <c r="AJ302"/>
      <c r="AK302"/>
      <c r="AL302"/>
      <c r="AU302"/>
      <c r="AX302"/>
      <c r="AY302"/>
    </row>
    <row r="303" spans="1:51" x14ac:dyDescent="0.5">
      <c r="A303" s="31"/>
      <c r="B303" s="3">
        <f>+'Ark1'!C435</f>
        <v>2017</v>
      </c>
      <c r="C303" s="3">
        <f>+'Ark1'!E435</f>
        <v>31</v>
      </c>
      <c r="D303" s="3">
        <f>+'Ark1'!Q435</f>
        <v>27</v>
      </c>
      <c r="E303" s="18"/>
      <c r="F303" s="18">
        <f>+'Ark1'!R435</f>
        <v>1059</v>
      </c>
      <c r="G303" s="18"/>
      <c r="H303" s="66">
        <f>+'Ark1'!AA435</f>
        <v>3.0556597512767976</v>
      </c>
      <c r="I303" s="66"/>
      <c r="J303" s="18">
        <f>+'Ark1'!S435</f>
        <v>1059</v>
      </c>
      <c r="K303" s="93"/>
      <c r="L303" s="13">
        <f>+'Ark1'!U435</f>
        <v>60.196411709159598</v>
      </c>
      <c r="M303" s="13"/>
      <c r="N303" s="123">
        <f>+'Ark1'!W435</f>
        <v>80.908687440982106</v>
      </c>
      <c r="O303" s="123"/>
      <c r="P303" s="13">
        <f>+'Ark1'!X435</f>
        <v>10.168584630408551</v>
      </c>
      <c r="Q303" s="13">
        <f>+'Ark1'!Y435</f>
        <v>2.7144815646404887</v>
      </c>
      <c r="R303" s="18">
        <f>+'Ark1'!Z435</f>
        <v>-38.760955988026701</v>
      </c>
      <c r="S303" s="21">
        <f t="shared" si="111"/>
        <v>39.222222222222221</v>
      </c>
      <c r="T303" s="66">
        <f t="shared" si="112"/>
        <v>85.682300000000041</v>
      </c>
      <c r="U303" s="13">
        <f>+'Ark1'!T435</f>
        <v>15.71104815864023</v>
      </c>
      <c r="V303" s="123">
        <f>+'Ark1'!V435</f>
        <v>87.658382926307766</v>
      </c>
      <c r="W303" s="31"/>
      <c r="AJ303"/>
      <c r="AK303"/>
      <c r="AL303"/>
      <c r="AU303"/>
      <c r="AX303"/>
      <c r="AY303"/>
    </row>
    <row r="304" spans="1:51" x14ac:dyDescent="0.5">
      <c r="A304" s="31"/>
      <c r="B304" s="3">
        <f>+'Ark1'!C436</f>
        <v>2017</v>
      </c>
      <c r="C304" s="3">
        <f>+'Ark1'!E436</f>
        <v>32</v>
      </c>
      <c r="D304" s="3">
        <f>+'Ark1'!Q436</f>
        <v>22</v>
      </c>
      <c r="E304" s="18"/>
      <c r="F304" s="18">
        <f>+'Ark1'!R436</f>
        <v>824</v>
      </c>
      <c r="G304" s="18"/>
      <c r="H304" s="66">
        <f>+'Ark1'!AA436</f>
        <v>2.3775860576506913</v>
      </c>
      <c r="I304" s="66"/>
      <c r="J304" s="18">
        <f>+'Ark1'!S436</f>
        <v>821</v>
      </c>
      <c r="K304" s="93"/>
      <c r="L304" s="13">
        <f>+'Ark1'!U436</f>
        <v>60.416565164433614</v>
      </c>
      <c r="M304" s="13"/>
      <c r="N304" s="123">
        <f>+'Ark1'!W436</f>
        <v>83.185749086479987</v>
      </c>
      <c r="O304" s="123"/>
      <c r="P304" s="13">
        <f>+'Ark1'!X436</f>
        <v>11.328717202413804</v>
      </c>
      <c r="Q304" s="13">
        <f>+'Ark1'!Y436</f>
        <v>2.8926246492529293</v>
      </c>
      <c r="R304" s="18">
        <f>+'Ark1'!Z436</f>
        <v>-30.398240919073238</v>
      </c>
      <c r="S304" s="21">
        <f t="shared" si="111"/>
        <v>37.454545454545453</v>
      </c>
      <c r="T304" s="66">
        <f t="shared" si="112"/>
        <v>68.545057247259507</v>
      </c>
      <c r="U304" s="13">
        <f>+'Ark1'!T436</f>
        <v>15.74757281553398</v>
      </c>
      <c r="V304" s="123">
        <f>+'Ark1'!V436</f>
        <v>90.272017186978431</v>
      </c>
      <c r="W304" s="31"/>
      <c r="AJ304"/>
      <c r="AK304"/>
      <c r="AL304"/>
      <c r="AU304"/>
      <c r="AX304"/>
      <c r="AY304"/>
    </row>
    <row r="305" spans="1:51" x14ac:dyDescent="0.5">
      <c r="A305" s="31"/>
      <c r="B305" s="3">
        <f>+'Ark1'!C437</f>
        <v>2017</v>
      </c>
      <c r="C305" s="3">
        <f>+'Ark1'!E437</f>
        <v>33</v>
      </c>
      <c r="D305" s="3">
        <f>+'Ark1'!Q437</f>
        <v>23</v>
      </c>
      <c r="E305" s="18"/>
      <c r="F305" s="18">
        <f>+'Ark1'!R437</f>
        <v>639</v>
      </c>
      <c r="G305" s="18"/>
      <c r="H305" s="66">
        <f>+'Ark1'!AA437</f>
        <v>1.8437833626684363</v>
      </c>
      <c r="I305" s="66"/>
      <c r="J305" s="18">
        <f>+'Ark1'!S437</f>
        <v>639</v>
      </c>
      <c r="K305" s="93"/>
      <c r="L305" s="13">
        <f>+'Ark1'!U437</f>
        <v>60.610328638497649</v>
      </c>
      <c r="M305" s="13"/>
      <c r="N305" s="123">
        <f>+'Ark1'!W437</f>
        <v>80.283098591549319</v>
      </c>
      <c r="O305" s="123"/>
      <c r="P305" s="13">
        <f>+'Ark1'!X437</f>
        <v>10.843672023332029</v>
      </c>
      <c r="Q305" s="13">
        <f>+'Ark1'!Y437</f>
        <v>2.8267589649055194</v>
      </c>
      <c r="R305" s="18">
        <f>+'Ark1'!Z437</f>
        <v>-29.307876364337911</v>
      </c>
      <c r="S305" s="21">
        <f t="shared" si="111"/>
        <v>27.782608695652176</v>
      </c>
      <c r="T305" s="66">
        <f t="shared" si="112"/>
        <v>51.300900000000013</v>
      </c>
      <c r="U305" s="13">
        <f>+'Ark1'!T437</f>
        <v>15.840375586854458</v>
      </c>
      <c r="V305" s="123">
        <f>+'Ark1'!V437</f>
        <v>86.980605191277775</v>
      </c>
      <c r="W305" s="31"/>
      <c r="AJ305"/>
      <c r="AK305"/>
      <c r="AL305"/>
      <c r="AU305"/>
      <c r="AX305"/>
      <c r="AY305"/>
    </row>
    <row r="306" spans="1:51" x14ac:dyDescent="0.5">
      <c r="A306" s="31"/>
      <c r="B306" s="3">
        <f>+'Ark1'!C438</f>
        <v>2017</v>
      </c>
      <c r="C306" s="3">
        <f>+'Ark1'!E438</f>
        <v>34</v>
      </c>
      <c r="D306" s="3">
        <f>+'Ark1'!Q438</f>
        <v>18</v>
      </c>
      <c r="E306" s="18"/>
      <c r="F306" s="18">
        <f>+'Ark1'!R438</f>
        <v>345</v>
      </c>
      <c r="G306" s="18"/>
      <c r="H306" s="66">
        <f>+'Ark1'!AA438</f>
        <v>0.99546989064258307</v>
      </c>
      <c r="I306" s="66"/>
      <c r="J306" s="18">
        <f>+'Ark1'!S438</f>
        <v>344</v>
      </c>
      <c r="K306" s="93"/>
      <c r="L306" s="13">
        <f>+'Ark1'!U438</f>
        <v>60.851744186046488</v>
      </c>
      <c r="M306" s="13"/>
      <c r="N306" s="123">
        <f>+'Ark1'!W438</f>
        <v>85.97994186046509</v>
      </c>
      <c r="O306" s="123"/>
      <c r="P306" s="13">
        <f>+'Ark1'!X438</f>
        <v>8.0219306234132777</v>
      </c>
      <c r="Q306" s="13">
        <f>+'Ark1'!Y438</f>
        <v>2.7520811118473807</v>
      </c>
      <c r="R306" s="18">
        <f>+'Ark1'!Z438</f>
        <v>-34.297539515062006</v>
      </c>
      <c r="S306" s="21">
        <f t="shared" si="111"/>
        <v>19.166666666666668</v>
      </c>
      <c r="T306" s="66">
        <f t="shared" si="112"/>
        <v>29.663079941860456</v>
      </c>
      <c r="U306" s="13">
        <f>+'Ark1'!T438</f>
        <v>15.994202898550723</v>
      </c>
      <c r="V306" s="123">
        <f>+'Ark1'!V438</f>
        <v>93.277419436115764</v>
      </c>
      <c r="W306" s="31"/>
      <c r="AJ306"/>
      <c r="AK306"/>
      <c r="AL306"/>
      <c r="AU306"/>
      <c r="AX306"/>
      <c r="AY306"/>
    </row>
    <row r="307" spans="1:51" x14ac:dyDescent="0.5">
      <c r="A307" s="31"/>
      <c r="B307" s="3">
        <f>+'Ark1'!C439</f>
        <v>2017</v>
      </c>
      <c r="C307" s="3">
        <f>+'Ark1'!E439</f>
        <v>35</v>
      </c>
      <c r="D307" s="3">
        <f>+'Ark1'!Q439</f>
        <v>20</v>
      </c>
      <c r="E307" s="18"/>
      <c r="F307" s="18">
        <f>+'Ark1'!R439</f>
        <v>343</v>
      </c>
      <c r="G307" s="18"/>
      <c r="H307" s="66">
        <f>+'Ark1'!AA439</f>
        <v>0.98969905069682895</v>
      </c>
      <c r="I307" s="66"/>
      <c r="J307" s="18">
        <f>+'Ark1'!S439</f>
        <v>343</v>
      </c>
      <c r="K307" s="93"/>
      <c r="L307" s="13">
        <f>+'Ark1'!U439</f>
        <v>60.381924198250736</v>
      </c>
      <c r="M307" s="13"/>
      <c r="N307" s="123">
        <f>+'Ark1'!W439</f>
        <v>83.082215743440244</v>
      </c>
      <c r="O307" s="123"/>
      <c r="P307" s="13">
        <f>+'Ark1'!X439</f>
        <v>10.160060362879898</v>
      </c>
      <c r="Q307" s="13">
        <f>+'Ark1'!Y439</f>
        <v>2.958886368612188</v>
      </c>
      <c r="R307" s="18">
        <f>+'Ark1'!Z439</f>
        <v>-37.056664736726553</v>
      </c>
      <c r="S307" s="21">
        <f t="shared" si="111"/>
        <v>17.149999999999999</v>
      </c>
      <c r="T307" s="66">
        <f t="shared" si="112"/>
        <v>28.497200000000003</v>
      </c>
      <c r="U307" s="13">
        <f>+'Ark1'!T439</f>
        <v>15.758017492711373</v>
      </c>
      <c r="V307" s="123">
        <f>+'Ark1'!V439</f>
        <v>90.013234824962325</v>
      </c>
      <c r="W307" s="31"/>
      <c r="AJ307"/>
      <c r="AK307"/>
      <c r="AL307"/>
      <c r="AU307"/>
      <c r="AX307"/>
      <c r="AY307"/>
    </row>
    <row r="308" spans="1:51" x14ac:dyDescent="0.5">
      <c r="A308" s="31"/>
      <c r="B308" s="3">
        <f>+'Ark1'!C440</f>
        <v>2017</v>
      </c>
      <c r="C308" s="3">
        <f>+'Ark1'!E440</f>
        <v>36</v>
      </c>
      <c r="D308" s="3">
        <f>+'Ark1'!Q440</f>
        <v>15</v>
      </c>
      <c r="E308" s="18"/>
      <c r="F308" s="18">
        <f>+'Ark1'!R440</f>
        <v>627</v>
      </c>
      <c r="G308" s="18"/>
      <c r="H308" s="66">
        <f>+'Ark1'!AA440</f>
        <v>1.8091583229939121</v>
      </c>
      <c r="I308" s="66"/>
      <c r="J308" s="18">
        <f>+'Ark1'!S440</f>
        <v>625</v>
      </c>
      <c r="K308" s="93"/>
      <c r="L308" s="13">
        <f>+'Ark1'!U440</f>
        <v>59.892800000000001</v>
      </c>
      <c r="M308" s="13"/>
      <c r="N308" s="123">
        <f>+'Ark1'!W440</f>
        <v>81.470880000000065</v>
      </c>
      <c r="O308" s="123"/>
      <c r="P308" s="13">
        <f>+'Ark1'!X440</f>
        <v>10.274221723594994</v>
      </c>
      <c r="Q308" s="13">
        <f>+'Ark1'!Y440</f>
        <v>2.5183542562555199</v>
      </c>
      <c r="R308" s="18">
        <f>+'Ark1'!Z440</f>
        <v>-35.370316456664746</v>
      </c>
      <c r="S308" s="21">
        <f t="shared" si="111"/>
        <v>41.8</v>
      </c>
      <c r="T308" s="66">
        <f t="shared" si="112"/>
        <v>51.082241760000038</v>
      </c>
      <c r="U308" s="13">
        <f>+'Ark1'!T440</f>
        <v>15.524720893141948</v>
      </c>
      <c r="V308" s="123">
        <f>+'Ark1'!V440</f>
        <v>88.393672806067215</v>
      </c>
      <c r="W308" s="31"/>
      <c r="AJ308"/>
      <c r="AK308"/>
      <c r="AL308"/>
      <c r="AU308"/>
      <c r="AX308"/>
      <c r="AY308"/>
    </row>
    <row r="309" spans="1:51" x14ac:dyDescent="0.5">
      <c r="A309" s="31"/>
      <c r="B309" s="3">
        <f>+'Ark1'!C441</f>
        <v>2017</v>
      </c>
      <c r="C309" s="3">
        <f>+'Ark1'!E441</f>
        <v>37</v>
      </c>
      <c r="D309" s="3">
        <f>+'Ark1'!Q441</f>
        <v>22</v>
      </c>
      <c r="E309" s="18"/>
      <c r="F309" s="18">
        <f>+'Ark1'!R441</f>
        <v>962</v>
      </c>
      <c r="G309" s="18"/>
      <c r="H309" s="66">
        <f>+'Ark1'!AA441</f>
        <v>2.7757740139077254</v>
      </c>
      <c r="I309" s="66"/>
      <c r="J309" s="18">
        <f>+'Ark1'!S441</f>
        <v>961</v>
      </c>
      <c r="K309" s="93"/>
      <c r="L309" s="13">
        <f>+'Ark1'!U441</f>
        <v>60.788761706555675</v>
      </c>
      <c r="M309" s="13"/>
      <c r="N309" s="123">
        <f>+'Ark1'!W441</f>
        <v>83.689490114464149</v>
      </c>
      <c r="O309" s="123"/>
      <c r="P309" s="13">
        <f>+'Ark1'!X441</f>
        <v>10.642372256833299</v>
      </c>
      <c r="Q309" s="13">
        <f>+'Ark1'!Y441</f>
        <v>2.7719643381204881</v>
      </c>
      <c r="R309" s="18">
        <f>+'Ark1'!Z441</f>
        <v>-50.060496837047488</v>
      </c>
      <c r="S309" s="21">
        <f t="shared" si="111"/>
        <v>43.727272727272727</v>
      </c>
      <c r="T309" s="66">
        <f t="shared" si="112"/>
        <v>80.509289490114512</v>
      </c>
      <c r="U309" s="13">
        <f>+'Ark1'!T441</f>
        <v>15.931392931392931</v>
      </c>
      <c r="V309" s="123">
        <f>+'Ark1'!V441</f>
        <v>90.701835281278719</v>
      </c>
      <c r="W309" s="31"/>
      <c r="AJ309"/>
      <c r="AK309"/>
      <c r="AL309"/>
      <c r="AU309"/>
      <c r="AX309"/>
      <c r="AY309"/>
    </row>
    <row r="310" spans="1:51" x14ac:dyDescent="0.5">
      <c r="A310" s="31"/>
      <c r="B310" s="3">
        <f>+'Ark1'!C442</f>
        <v>2017</v>
      </c>
      <c r="C310" s="3">
        <f>+'Ark1'!E442</f>
        <v>38</v>
      </c>
      <c r="D310" s="3">
        <f>+'Ark1'!Q442</f>
        <v>16</v>
      </c>
      <c r="E310" s="18"/>
      <c r="F310" s="18">
        <f>+'Ark1'!R442</f>
        <v>254</v>
      </c>
      <c r="G310" s="18"/>
      <c r="H310" s="66">
        <f>+'Ark1'!AA442</f>
        <v>0.73289667311077122</v>
      </c>
      <c r="I310" s="66"/>
      <c r="J310" s="18">
        <f>+'Ark1'!S442</f>
        <v>250</v>
      </c>
      <c r="K310" s="93"/>
      <c r="L310" s="13">
        <f>+'Ark1'!U442</f>
        <v>59.704000000000001</v>
      </c>
      <c r="M310" s="13"/>
      <c r="N310" s="123">
        <f>+'Ark1'!W442</f>
        <v>81.592399999999984</v>
      </c>
      <c r="O310" s="123"/>
      <c r="P310" s="13">
        <f>+'Ark1'!X442</f>
        <v>12.070011691792372</v>
      </c>
      <c r="Q310" s="13">
        <f>+'Ark1'!Y442</f>
        <v>3.1074722846711942</v>
      </c>
      <c r="R310" s="18">
        <f>+'Ark1'!Z442</f>
        <v>-44.025247946397059</v>
      </c>
      <c r="S310" s="21">
        <f t="shared" si="111"/>
        <v>15.875</v>
      </c>
      <c r="T310" s="66">
        <f t="shared" si="112"/>
        <v>20.724469599999995</v>
      </c>
      <c r="U310" s="13">
        <f>+'Ark1'!T442</f>
        <v>15.185039370078741</v>
      </c>
      <c r="V310" s="123">
        <f>+'Ark1'!V442</f>
        <v>88.995449620801693</v>
      </c>
      <c r="W310" s="31"/>
      <c r="AJ310"/>
      <c r="AK310"/>
      <c r="AL310"/>
      <c r="AU310"/>
      <c r="AX310"/>
      <c r="AY310"/>
    </row>
    <row r="311" spans="1:51" x14ac:dyDescent="0.5">
      <c r="A311" s="31"/>
      <c r="B311" s="3">
        <f>+'Ark1'!C443</f>
        <v>2017</v>
      </c>
      <c r="C311" s="3">
        <f>+'Ark1'!E443</f>
        <v>39</v>
      </c>
      <c r="D311" s="3">
        <f>+'Ark1'!Q443</f>
        <v>21</v>
      </c>
      <c r="E311" s="18"/>
      <c r="F311" s="18">
        <f>+'Ark1'!R443</f>
        <v>880</v>
      </c>
      <c r="G311" s="18"/>
      <c r="H311" s="66">
        <f>+'Ark1'!AA443</f>
        <v>2.5391695761318056</v>
      </c>
      <c r="I311" s="66"/>
      <c r="J311" s="18">
        <f>+'Ark1'!S443</f>
        <v>879</v>
      </c>
      <c r="K311" s="93"/>
      <c r="L311" s="13">
        <f>+'Ark1'!U443</f>
        <v>60.204778156996589</v>
      </c>
      <c r="M311" s="13"/>
      <c r="N311" s="123">
        <f>+'Ark1'!W443</f>
        <v>84.22366325369741</v>
      </c>
      <c r="O311" s="123"/>
      <c r="P311" s="13">
        <f>+'Ark1'!X443</f>
        <v>11.547769303488636</v>
      </c>
      <c r="Q311" s="13">
        <f>+'Ark1'!Y443</f>
        <v>3.0712324296269222</v>
      </c>
      <c r="R311" s="18">
        <f>+'Ark1'!Z443</f>
        <v>-43.539926247293359</v>
      </c>
      <c r="S311" s="21">
        <f t="shared" si="111"/>
        <v>41.904761904761905</v>
      </c>
      <c r="T311" s="66">
        <f t="shared" si="112"/>
        <v>74.116823663253712</v>
      </c>
      <c r="U311" s="13">
        <f>+'Ark1'!T443</f>
        <v>15.654545454545453</v>
      </c>
      <c r="V311" s="123">
        <f>+'Ark1'!V443</f>
        <v>91.29477134091853</v>
      </c>
      <c r="W311" s="31"/>
      <c r="AJ311"/>
      <c r="AK311"/>
      <c r="AL311"/>
      <c r="AU311"/>
      <c r="AX311"/>
      <c r="AY311"/>
    </row>
    <row r="312" spans="1:51" x14ac:dyDescent="0.5">
      <c r="A312" s="31"/>
      <c r="B312" s="3">
        <f>+'Ark1'!C444</f>
        <v>2017</v>
      </c>
      <c r="C312" s="3">
        <f>+'Ark1'!E444</f>
        <v>40</v>
      </c>
      <c r="D312" s="3">
        <f>+'Ark1'!Q444</f>
        <v>18</v>
      </c>
      <c r="E312" s="18"/>
      <c r="F312" s="18">
        <f>+'Ark1'!R444</f>
        <v>827</v>
      </c>
      <c r="G312" s="18"/>
      <c r="H312" s="66">
        <f>+'Ark1'!AA444</f>
        <v>2.3862423175693221</v>
      </c>
      <c r="I312" s="66"/>
      <c r="J312" s="18">
        <f>+'Ark1'!S444</f>
        <v>826</v>
      </c>
      <c r="K312" s="93"/>
      <c r="L312" s="13">
        <f>+'Ark1'!U444</f>
        <v>60.627118644067778</v>
      </c>
      <c r="M312" s="13"/>
      <c r="N312" s="123">
        <f>+'Ark1'!W444</f>
        <v>80.926029055690108</v>
      </c>
      <c r="O312" s="123"/>
      <c r="P312" s="13">
        <f>+'Ark1'!X444</f>
        <v>12.164723458525321</v>
      </c>
      <c r="Q312" s="13">
        <f>+'Ark1'!Y444</f>
        <v>2.7271286513178326</v>
      </c>
      <c r="R312" s="18">
        <f>+'Ark1'!Z444</f>
        <v>-30.282370115432556</v>
      </c>
      <c r="S312" s="21">
        <f t="shared" si="111"/>
        <v>45.944444444444443</v>
      </c>
      <c r="T312" s="66">
        <f t="shared" si="112"/>
        <v>66.925826029055727</v>
      </c>
      <c r="U312" s="13">
        <f>+'Ark1'!T444</f>
        <v>15.905683192261185</v>
      </c>
      <c r="V312" s="123">
        <f>+'Ark1'!V444</f>
        <v>87.726489313980395</v>
      </c>
      <c r="W312" s="31"/>
      <c r="AJ312"/>
      <c r="AK312"/>
      <c r="AL312"/>
      <c r="AU312"/>
      <c r="AX312"/>
      <c r="AY312"/>
    </row>
    <row r="313" spans="1:51" x14ac:dyDescent="0.5">
      <c r="A313" s="31"/>
      <c r="B313" s="3">
        <f>+'Ark1'!C445</f>
        <v>2017</v>
      </c>
      <c r="C313" s="3">
        <f>+'Ark1'!E445</f>
        <v>41</v>
      </c>
      <c r="D313" s="3">
        <f>+'Ark1'!Q445</f>
        <v>15</v>
      </c>
      <c r="E313" s="18"/>
      <c r="F313" s="18">
        <f>+'Ark1'!R445</f>
        <v>372</v>
      </c>
      <c r="G313" s="18"/>
      <c r="H313" s="66">
        <f>+'Ark1'!AA445</f>
        <v>1.0733762299102636</v>
      </c>
      <c r="I313" s="66"/>
      <c r="J313" s="18">
        <f>+'Ark1'!S445</f>
        <v>372</v>
      </c>
      <c r="K313" s="93"/>
      <c r="L313" s="13">
        <f>+'Ark1'!U445</f>
        <v>59.373655913978496</v>
      </c>
      <c r="M313" s="13"/>
      <c r="N313" s="123">
        <f>+'Ark1'!W445</f>
        <v>81.238978494623694</v>
      </c>
      <c r="O313" s="123"/>
      <c r="P313" s="13">
        <f>+'Ark1'!X445</f>
        <v>10.419871525716417</v>
      </c>
      <c r="Q313" s="13">
        <f>+'Ark1'!Y445</f>
        <v>2.5310235444736442</v>
      </c>
      <c r="R313" s="18">
        <f>+'Ark1'!Z445</f>
        <v>-16.06626020525535</v>
      </c>
      <c r="S313" s="21">
        <f t="shared" si="111"/>
        <v>24.8</v>
      </c>
      <c r="T313" s="66">
        <f t="shared" si="112"/>
        <v>30.220900000000015</v>
      </c>
      <c r="U313" s="13">
        <f>+'Ark1'!T445</f>
        <v>15.387096774193548</v>
      </c>
      <c r="V313" s="123">
        <f>+'Ark1'!V445</f>
        <v>88.016228054846891</v>
      </c>
      <c r="W313" s="31"/>
      <c r="AJ313"/>
      <c r="AK313"/>
      <c r="AL313"/>
      <c r="AU313"/>
      <c r="AX313"/>
      <c r="AY313"/>
    </row>
    <row r="314" spans="1:51" x14ac:dyDescent="0.5">
      <c r="A314" s="31"/>
      <c r="B314" s="3">
        <f>+'Ark1'!C446</f>
        <v>2017</v>
      </c>
      <c r="C314" s="3">
        <f>+'Ark1'!E446</f>
        <v>42</v>
      </c>
      <c r="D314" s="3">
        <f>+'Ark1'!Q446</f>
        <v>20</v>
      </c>
      <c r="E314" s="18"/>
      <c r="F314" s="18">
        <f>+'Ark1'!R446</f>
        <v>805</v>
      </c>
      <c r="G314" s="18"/>
      <c r="H314" s="66">
        <f>+'Ark1'!AA446</f>
        <v>2.3227630781660262</v>
      </c>
      <c r="I314" s="66"/>
      <c r="J314" s="18">
        <f>+'Ark1'!S446</f>
        <v>803</v>
      </c>
      <c r="K314" s="93"/>
      <c r="L314" s="13">
        <f>+'Ark1'!U446</f>
        <v>60.041095890410958</v>
      </c>
      <c r="M314" s="13"/>
      <c r="N314" s="123">
        <f>+'Ark1'!W446</f>
        <v>81.076463262764548</v>
      </c>
      <c r="O314" s="123"/>
      <c r="P314" s="13">
        <f>+'Ark1'!X446</f>
        <v>9.7406125677552122</v>
      </c>
      <c r="Q314" s="13">
        <f>+'Ark1'!Y446</f>
        <v>2.6599852609674066</v>
      </c>
      <c r="R314" s="18">
        <f>+'Ark1'!Z446</f>
        <v>-26.624625474172763</v>
      </c>
      <c r="S314" s="21">
        <f t="shared" si="111"/>
        <v>40.25</v>
      </c>
      <c r="T314" s="66">
        <f t="shared" si="112"/>
        <v>65.266552926525463</v>
      </c>
      <c r="U314" s="13">
        <f>+'Ark1'!T446</f>
        <v>15.582608695652176</v>
      </c>
      <c r="V314" s="123">
        <f>+'Ark1'!V446</f>
        <v>87.921783021146382</v>
      </c>
      <c r="W314" s="31"/>
      <c r="AJ314"/>
      <c r="AK314"/>
      <c r="AL314"/>
      <c r="AU314"/>
      <c r="AX314"/>
      <c r="AY314"/>
    </row>
    <row r="315" spans="1:51" x14ac:dyDescent="0.5">
      <c r="A315" s="31"/>
      <c r="B315" s="3">
        <f>+'Ark1'!C447</f>
        <v>2017</v>
      </c>
      <c r="C315" s="3">
        <f>+'Ark1'!E447</f>
        <v>43</v>
      </c>
      <c r="D315" s="3">
        <f>+'Ark1'!Q447</f>
        <v>17</v>
      </c>
      <c r="E315" s="18"/>
      <c r="F315" s="18">
        <f>+'Ark1'!R447</f>
        <v>552</v>
      </c>
      <c r="G315" s="18"/>
      <c r="H315" s="66">
        <f>+'Ark1'!AA447</f>
        <v>1.5927518250281327</v>
      </c>
      <c r="I315" s="66"/>
      <c r="J315" s="18">
        <f>+'Ark1'!S447</f>
        <v>551</v>
      </c>
      <c r="K315" s="93"/>
      <c r="L315" s="13">
        <f>+'Ark1'!U447</f>
        <v>60.94192377495461</v>
      </c>
      <c r="M315" s="13"/>
      <c r="N315" s="123">
        <f>+'Ark1'!W447</f>
        <v>78.331760435571596</v>
      </c>
      <c r="O315" s="123"/>
      <c r="P315" s="13">
        <f>+'Ark1'!X447</f>
        <v>10.120177522633821</v>
      </c>
      <c r="Q315" s="13">
        <f>+'Ark1'!Y447</f>
        <v>2.6358348463442045</v>
      </c>
      <c r="R315" s="18">
        <f>+'Ark1'!Z447</f>
        <v>-43.840579594392381</v>
      </c>
      <c r="S315" s="21">
        <f t="shared" si="111"/>
        <v>32.470588235294116</v>
      </c>
      <c r="T315" s="66">
        <f t="shared" si="112"/>
        <v>43.239131760435519</v>
      </c>
      <c r="U315" s="13">
        <f>+'Ark1'!T447</f>
        <v>16.06702898550725</v>
      </c>
      <c r="V315" s="123">
        <f>+'Ark1'!V447</f>
        <v>84.938838672127744</v>
      </c>
      <c r="W315" s="31"/>
      <c r="AJ315"/>
      <c r="AK315"/>
      <c r="AL315"/>
      <c r="AU315"/>
      <c r="AX315"/>
      <c r="AY315"/>
    </row>
    <row r="316" spans="1:51" x14ac:dyDescent="0.5">
      <c r="A316" s="31"/>
      <c r="B316" s="3">
        <f>+'Ark1'!C448</f>
        <v>2017</v>
      </c>
      <c r="C316" s="3">
        <f>+'Ark1'!E448</f>
        <v>44</v>
      </c>
      <c r="D316" s="3">
        <f>+'Ark1'!Q448</f>
        <v>20</v>
      </c>
      <c r="E316" s="18"/>
      <c r="F316" s="18">
        <f>+'Ark1'!R448</f>
        <v>686</v>
      </c>
      <c r="G316" s="18"/>
      <c r="H316" s="66">
        <f>+'Ark1'!AA448</f>
        <v>1.9793981013936579</v>
      </c>
      <c r="I316" s="66"/>
      <c r="J316" s="18">
        <f>+'Ark1'!S448</f>
        <v>686</v>
      </c>
      <c r="K316" s="93"/>
      <c r="L316" s="13">
        <f>+'Ark1'!U448</f>
        <v>61.016034985422735</v>
      </c>
      <c r="M316" s="13"/>
      <c r="N316" s="123">
        <f>+'Ark1'!W448</f>
        <v>82.952186588921279</v>
      </c>
      <c r="O316" s="123"/>
      <c r="P316" s="13">
        <f>+'Ark1'!X448</f>
        <v>11.632758342173078</v>
      </c>
      <c r="Q316" s="13">
        <f>+'Ark1'!Y448</f>
        <v>2.7353702067311039</v>
      </c>
      <c r="R316" s="18">
        <f>+'Ark1'!Z448</f>
        <v>-30.773479091854323</v>
      </c>
      <c r="S316" s="21">
        <f t="shared" si="111"/>
        <v>34.299999999999997</v>
      </c>
      <c r="T316" s="66">
        <f t="shared" si="112"/>
        <v>56.905199999999994</v>
      </c>
      <c r="U316" s="13">
        <f>+'Ark1'!T448</f>
        <v>16.090379008746357</v>
      </c>
      <c r="V316" s="123">
        <f>+'Ark1'!V448</f>
        <v>89.872358167845306</v>
      </c>
      <c r="W316" s="31"/>
      <c r="AJ316"/>
      <c r="AK316"/>
      <c r="AL316"/>
      <c r="AU316"/>
      <c r="AX316"/>
      <c r="AY316"/>
    </row>
    <row r="317" spans="1:51" x14ac:dyDescent="0.5">
      <c r="A317" s="31"/>
      <c r="B317" s="3">
        <f>+'Ark1'!C449</f>
        <v>2017</v>
      </c>
      <c r="C317" s="3">
        <f>+'Ark1'!E449</f>
        <v>45</v>
      </c>
      <c r="D317" s="3">
        <f>+'Ark1'!Q449</f>
        <v>18</v>
      </c>
      <c r="E317" s="18"/>
      <c r="F317" s="18">
        <f>+'Ark1'!R449</f>
        <v>607</v>
      </c>
      <c r="G317" s="18"/>
      <c r="H317" s="66">
        <f>+'Ark1'!AA449</f>
        <v>1.7514499235363707</v>
      </c>
      <c r="I317" s="66"/>
      <c r="J317" s="18">
        <f>+'Ark1'!S449</f>
        <v>607</v>
      </c>
      <c r="K317" s="93"/>
      <c r="L317" s="13">
        <f>+'Ark1'!U449</f>
        <v>60.71993410214165</v>
      </c>
      <c r="M317" s="13"/>
      <c r="N317" s="123">
        <f>+'Ark1'!W449</f>
        <v>79.544810543657306</v>
      </c>
      <c r="O317" s="123"/>
      <c r="P317" s="13">
        <f>+'Ark1'!X449</f>
        <v>10.808096997792799</v>
      </c>
      <c r="Q317" s="13">
        <f>+'Ark1'!Y449</f>
        <v>2.7986784352843279</v>
      </c>
      <c r="R317" s="18">
        <f>+'Ark1'!Z449</f>
        <v>-35.378590726256888</v>
      </c>
      <c r="S317" s="21">
        <f t="shared" si="111"/>
        <v>33.722222222222221</v>
      </c>
      <c r="T317" s="66">
        <f t="shared" si="112"/>
        <v>48.283699999999982</v>
      </c>
      <c r="U317" s="13">
        <f>+'Ark1'!T449</f>
        <v>15.942339373970349</v>
      </c>
      <c r="V317" s="123">
        <f>+'Ark1'!V449</f>
        <v>86.18072648283561</v>
      </c>
      <c r="W317" s="31"/>
      <c r="AJ317"/>
      <c r="AK317"/>
      <c r="AL317"/>
      <c r="AU317"/>
      <c r="AX317"/>
      <c r="AY317"/>
    </row>
    <row r="318" spans="1:51" x14ac:dyDescent="0.5">
      <c r="A318" s="31"/>
      <c r="B318" s="3">
        <f>+'Ark1'!C450</f>
        <v>2017</v>
      </c>
      <c r="C318" s="3">
        <f>+'Ark1'!E450</f>
        <v>46</v>
      </c>
      <c r="D318" s="3">
        <f>+'Ark1'!Q450</f>
        <v>14</v>
      </c>
      <c r="E318" s="18"/>
      <c r="F318" s="18">
        <f>+'Ark1'!R450</f>
        <v>455</v>
      </c>
      <c r="G318" s="18"/>
      <c r="H318" s="66">
        <f>+'Ark1'!AA450</f>
        <v>1.3128660876590588</v>
      </c>
      <c r="I318" s="66"/>
      <c r="J318" s="18">
        <f>+'Ark1'!S450</f>
        <v>455</v>
      </c>
      <c r="K318" s="93"/>
      <c r="L318" s="13">
        <f>+'Ark1'!U450</f>
        <v>61.740659340659342</v>
      </c>
      <c r="M318" s="13"/>
      <c r="N318" s="123">
        <f>+'Ark1'!W450</f>
        <v>80.067032967032986</v>
      </c>
      <c r="O318" s="123"/>
      <c r="P318" s="13">
        <f>+'Ark1'!X450</f>
        <v>9.2436667352951183</v>
      </c>
      <c r="Q318" s="13">
        <f>+'Ark1'!Y450</f>
        <v>2.6879453332834018</v>
      </c>
      <c r="R318" s="18">
        <f>+'Ark1'!Z450</f>
        <v>-52.34953206012765</v>
      </c>
      <c r="S318" s="21">
        <f t="shared" si="111"/>
        <v>32.5</v>
      </c>
      <c r="T318" s="66">
        <f t="shared" si="112"/>
        <v>36.430500000000009</v>
      </c>
      <c r="U318" s="13">
        <f>+'Ark1'!T450</f>
        <v>16.32087912087912</v>
      </c>
      <c r="V318" s="123">
        <f>+'Ark1'!V450</f>
        <v>86.746514590501562</v>
      </c>
      <c r="W318" s="31"/>
      <c r="AJ318"/>
      <c r="AK318"/>
      <c r="AL318"/>
      <c r="AU318"/>
      <c r="AX318"/>
      <c r="AY318"/>
    </row>
    <row r="319" spans="1:51" x14ac:dyDescent="0.5">
      <c r="A319" s="31"/>
      <c r="B319" s="3">
        <f>+'Ark1'!C451</f>
        <v>2017</v>
      </c>
      <c r="C319" s="3">
        <f>+'Ark1'!E451</f>
        <v>47</v>
      </c>
      <c r="D319" s="3">
        <f>+'Ark1'!Q451</f>
        <v>26</v>
      </c>
      <c r="E319" s="18"/>
      <c r="F319" s="18">
        <f>+'Ark1'!R451</f>
        <v>855</v>
      </c>
      <c r="G319" s="18"/>
      <c r="H319" s="66">
        <f>+'Ark1'!AA451</f>
        <v>2.4670340768098793</v>
      </c>
      <c r="I319" s="66"/>
      <c r="J319" s="18">
        <f>+'Ark1'!S451</f>
        <v>855</v>
      </c>
      <c r="K319" s="93"/>
      <c r="L319" s="13">
        <f>+'Ark1'!U451</f>
        <v>60.445614035087743</v>
      </c>
      <c r="M319" s="13"/>
      <c r="N319" s="123">
        <f>+'Ark1'!W451</f>
        <v>81.552514619882942</v>
      </c>
      <c r="O319" s="123"/>
      <c r="P319" s="13">
        <f>+'Ark1'!X451</f>
        <v>10.553757241964298</v>
      </c>
      <c r="Q319" s="13">
        <f>+'Ark1'!Y451</f>
        <v>3.06979646783866</v>
      </c>
      <c r="R319" s="18">
        <f>+'Ark1'!Z451</f>
        <v>-21.820454613527676</v>
      </c>
      <c r="S319" s="21">
        <f t="shared" si="111"/>
        <v>32.884615384615387</v>
      </c>
      <c r="T319" s="66">
        <f t="shared" si="112"/>
        <v>69.727399999999918</v>
      </c>
      <c r="U319" s="13">
        <f>+'Ark1'!T451</f>
        <v>15.757894736842108</v>
      </c>
      <c r="V319" s="123">
        <f>+'Ark1'!V451</f>
        <v>88.355920498248068</v>
      </c>
      <c r="W319" s="31"/>
      <c r="AJ319"/>
      <c r="AK319"/>
      <c r="AL319"/>
      <c r="AU319"/>
      <c r="AX319"/>
      <c r="AY319"/>
    </row>
    <row r="320" spans="1:51" x14ac:dyDescent="0.5">
      <c r="A320" s="31"/>
      <c r="B320" s="3">
        <f>+'Ark1'!C452</f>
        <v>2017</v>
      </c>
      <c r="C320" s="3">
        <f>+'Ark1'!E452</f>
        <v>48</v>
      </c>
      <c r="D320" s="3">
        <f>+'Ark1'!Q452</f>
        <v>23</v>
      </c>
      <c r="E320" s="18"/>
      <c r="F320" s="18">
        <f>+'Ark1'!R452</f>
        <v>607</v>
      </c>
      <c r="G320" s="18"/>
      <c r="H320" s="66">
        <f>+'Ark1'!AA452</f>
        <v>1.7514499235363707</v>
      </c>
      <c r="I320" s="66"/>
      <c r="J320" s="18">
        <f>+'Ark1'!S452</f>
        <v>606</v>
      </c>
      <c r="K320" s="93"/>
      <c r="L320" s="13">
        <f>+'Ark1'!U452</f>
        <v>60.176567656765677</v>
      </c>
      <c r="M320" s="13"/>
      <c r="N320" s="123">
        <f>+'Ark1'!W452</f>
        <v>80.666171617161737</v>
      </c>
      <c r="O320" s="123"/>
      <c r="P320" s="13">
        <f>+'Ark1'!X452</f>
        <v>9.4812666187918371</v>
      </c>
      <c r="Q320" s="13">
        <f>+'Ark1'!Y452</f>
        <v>2.5505151426617871</v>
      </c>
      <c r="R320" s="18">
        <f>+'Ark1'!Z452</f>
        <v>-23.982487744449287</v>
      </c>
      <c r="S320" s="21">
        <f t="shared" si="111"/>
        <v>26.391304347826086</v>
      </c>
      <c r="T320" s="66">
        <f t="shared" si="112"/>
        <v>48.964366171617179</v>
      </c>
      <c r="U320" s="13">
        <f>+'Ark1'!T452</f>
        <v>15.696869851729819</v>
      </c>
      <c r="V320" s="123">
        <f>+'Ark1'!V452</f>
        <v>87.453382391326983</v>
      </c>
      <c r="W320" s="31"/>
      <c r="AJ320"/>
      <c r="AK320"/>
      <c r="AL320"/>
      <c r="AU320"/>
      <c r="AX320"/>
      <c r="AY320"/>
    </row>
    <row r="321" spans="1:51" x14ac:dyDescent="0.5">
      <c r="A321" s="31"/>
      <c r="B321" s="3">
        <f>+'Ark1'!C453</f>
        <v>2017</v>
      </c>
      <c r="C321" s="3">
        <f>+'Ark1'!E453</f>
        <v>49</v>
      </c>
      <c r="D321" s="3">
        <f>+'Ark1'!Q453</f>
        <v>27</v>
      </c>
      <c r="E321" s="18"/>
      <c r="F321" s="18">
        <f>+'Ark1'!R453</f>
        <v>577</v>
      </c>
      <c r="G321" s="18"/>
      <c r="H321" s="66">
        <f>+'Ark1'!AA453</f>
        <v>1.6648873243500588</v>
      </c>
      <c r="I321" s="66"/>
      <c r="J321" s="18">
        <f>+'Ark1'!S453</f>
        <v>577</v>
      </c>
      <c r="K321" s="93"/>
      <c r="L321" s="13">
        <f>+'Ark1'!U453</f>
        <v>60.701906412478351</v>
      </c>
      <c r="M321" s="13"/>
      <c r="N321" s="123">
        <f>+'Ark1'!W453</f>
        <v>81.997746967071052</v>
      </c>
      <c r="O321" s="123"/>
      <c r="P321" s="13">
        <f>+'Ark1'!X453</f>
        <v>10.463812947756843</v>
      </c>
      <c r="Q321" s="13">
        <f>+'Ark1'!Y453</f>
        <v>2.8784527614211792</v>
      </c>
      <c r="R321" s="18">
        <f>+'Ark1'!Z453</f>
        <v>-22.230200792300327</v>
      </c>
      <c r="S321" s="21">
        <f t="shared" ref="S321:S376" si="113">+F321/D321</f>
        <v>21.37037037037037</v>
      </c>
      <c r="T321" s="66">
        <f t="shared" si="112"/>
        <v>47.3127</v>
      </c>
      <c r="U321" s="13">
        <f>+'Ark1'!T453</f>
        <v>15.918544194107451</v>
      </c>
      <c r="V321" s="123">
        <f>+'Ark1'!V453</f>
        <v>88.838295738971894</v>
      </c>
      <c r="W321" s="31"/>
      <c r="AJ321"/>
      <c r="AK321"/>
      <c r="AL321"/>
      <c r="AU321"/>
      <c r="AX321"/>
      <c r="AY321"/>
    </row>
    <row r="322" spans="1:51" x14ac:dyDescent="0.5">
      <c r="A322" s="31"/>
      <c r="B322" s="3">
        <f>+'Ark1'!C454</f>
        <v>2017</v>
      </c>
      <c r="C322" s="3">
        <f>+'Ark1'!E454</f>
        <v>50</v>
      </c>
      <c r="D322" s="3">
        <f>+'Ark1'!Q454</f>
        <v>18</v>
      </c>
      <c r="E322" s="18"/>
      <c r="F322" s="18">
        <f>+'Ark1'!R454</f>
        <v>570</v>
      </c>
      <c r="G322" s="18"/>
      <c r="H322" s="66">
        <f>+'Ark1'!AA454</f>
        <v>1.64468938453992</v>
      </c>
      <c r="I322" s="66"/>
      <c r="J322" s="18">
        <f>+'Ark1'!S454</f>
        <v>569</v>
      </c>
      <c r="K322" s="93"/>
      <c r="L322" s="13">
        <f>+'Ark1'!U454</f>
        <v>60.963093145869976</v>
      </c>
      <c r="M322" s="13"/>
      <c r="N322" s="123">
        <f>+'Ark1'!W454</f>
        <v>79.573813708260133</v>
      </c>
      <c r="O322" s="123"/>
      <c r="P322" s="13">
        <f>+'Ark1'!X454</f>
        <v>16.469272652265019</v>
      </c>
      <c r="Q322" s="13">
        <f>+'Ark1'!Y454</f>
        <v>3.3574995288498357</v>
      </c>
      <c r="R322" s="18">
        <f>+'Ark1'!Z454</f>
        <v>-64.054391376879281</v>
      </c>
      <c r="S322" s="21">
        <f t="shared" si="113"/>
        <v>31.666666666666668</v>
      </c>
      <c r="T322" s="66">
        <f t="shared" si="112"/>
        <v>45.357073813708276</v>
      </c>
      <c r="U322" s="13">
        <f>+'Ark1'!T454</f>
        <v>15.859649122807012</v>
      </c>
      <c r="V322" s="123">
        <f>+'Ark1'!V454</f>
        <v>86.28355233469226</v>
      </c>
      <c r="W322" s="31"/>
      <c r="AJ322"/>
      <c r="AK322"/>
      <c r="AL322"/>
      <c r="AU322"/>
      <c r="AX322"/>
      <c r="AY322"/>
    </row>
    <row r="323" spans="1:51" x14ac:dyDescent="0.5">
      <c r="A323" s="31"/>
      <c r="B323" s="3">
        <f>+'Ark1'!C455</f>
        <v>2017</v>
      </c>
      <c r="C323" s="3">
        <f>+'Ark1'!E455</f>
        <v>51</v>
      </c>
      <c r="D323" s="3">
        <f>+'Ark1'!Q455</f>
        <v>17</v>
      </c>
      <c r="E323" s="18"/>
      <c r="F323" s="18">
        <f>+'Ark1'!R455</f>
        <v>528</v>
      </c>
      <c r="G323" s="18"/>
      <c r="H323" s="66">
        <f>+'Ark1'!AA455</f>
        <v>1.5235017456790843</v>
      </c>
      <c r="I323" s="66"/>
      <c r="J323" s="18">
        <f>+'Ark1'!S455</f>
        <v>528</v>
      </c>
      <c r="K323" s="93"/>
      <c r="L323" s="13">
        <f>+'Ark1'!U455</f>
        <v>61.225378787878803</v>
      </c>
      <c r="M323" s="13"/>
      <c r="N323" s="123">
        <f>+'Ark1'!W455</f>
        <v>75.299810606060603</v>
      </c>
      <c r="O323" s="123"/>
      <c r="P323" s="13">
        <f>+'Ark1'!X455</f>
        <v>8.5140803589155993</v>
      </c>
      <c r="Q323" s="13">
        <f>+'Ark1'!Y455</f>
        <v>2.4231287392176126</v>
      </c>
      <c r="R323" s="18">
        <f>+'Ark1'!Z455</f>
        <v>-28.657603721055025</v>
      </c>
      <c r="S323" s="21">
        <f t="shared" si="113"/>
        <v>31.058823529411764</v>
      </c>
      <c r="T323" s="66">
        <f t="shared" si="112"/>
        <v>39.758299999999998</v>
      </c>
      <c r="U323" s="13">
        <f>+'Ark1'!T455</f>
        <v>16.25</v>
      </c>
      <c r="V323" s="123">
        <f>+'Ark1'!V455</f>
        <v>81.581593289339821</v>
      </c>
      <c r="W323" s="31"/>
      <c r="AJ323"/>
      <c r="AK323"/>
      <c r="AL323"/>
      <c r="AU323"/>
      <c r="AX323"/>
      <c r="AY323"/>
    </row>
    <row r="324" spans="1:51" x14ac:dyDescent="0.5">
      <c r="A324" s="31"/>
      <c r="B324" s="3">
        <f>+'Ark1'!C456</f>
        <v>2017</v>
      </c>
      <c r="C324" s="3">
        <f>+'Ark1'!E456</f>
        <v>52</v>
      </c>
      <c r="D324" s="3">
        <f>+'Ark1'!Q456</f>
        <v>10</v>
      </c>
      <c r="E324" s="18"/>
      <c r="F324" s="18">
        <f>+'Ark1'!R456</f>
        <v>328</v>
      </c>
      <c r="G324" s="18"/>
      <c r="H324" s="66">
        <f>+'Ark1'!AA456</f>
        <v>0.94641775110367332</v>
      </c>
      <c r="I324" s="66"/>
      <c r="J324" s="18">
        <f>+'Ark1'!S456</f>
        <v>328</v>
      </c>
      <c r="K324" s="93"/>
      <c r="L324" s="13">
        <f>+'Ark1'!U456</f>
        <v>60.399390243902438</v>
      </c>
      <c r="M324" s="13"/>
      <c r="N324" s="123">
        <f>+'Ark1'!W456</f>
        <v>80.621036585365857</v>
      </c>
      <c r="O324" s="123"/>
      <c r="P324" s="13">
        <f>+'Ark1'!X456</f>
        <v>12.44459487522272</v>
      </c>
      <c r="Q324" s="13">
        <f>+'Ark1'!Y456</f>
        <v>2.6160153312936658</v>
      </c>
      <c r="R324" s="18">
        <f>+'Ark1'!Z456</f>
        <v>-43.260000708665459</v>
      </c>
      <c r="S324" s="21">
        <f t="shared" si="113"/>
        <v>32.799999999999997</v>
      </c>
      <c r="T324" s="66">
        <f t="shared" si="112"/>
        <v>26.4437</v>
      </c>
      <c r="U324" s="13">
        <f>+'Ark1'!T456</f>
        <v>15.884146341463419</v>
      </c>
      <c r="V324" s="123">
        <f>+'Ark1'!V456</f>
        <v>87.34673519541262</v>
      </c>
      <c r="W324" s="31"/>
      <c r="AJ324"/>
      <c r="AK324"/>
      <c r="AL324"/>
      <c r="AU324"/>
      <c r="AX324"/>
      <c r="AY324"/>
    </row>
    <row r="325" spans="1:51" x14ac:dyDescent="0.5">
      <c r="A325" s="31"/>
      <c r="B325" s="3">
        <f>+'Ark1'!C457</f>
        <v>2016</v>
      </c>
      <c r="C325" s="3">
        <f>+'Ark1'!E457</f>
        <v>1</v>
      </c>
      <c r="D325" s="3">
        <f>+'Ark1'!Q457</f>
        <v>27</v>
      </c>
      <c r="E325" s="18"/>
      <c r="F325" s="18">
        <f>+'Ark1'!R457</f>
        <v>1118</v>
      </c>
      <c r="G325" s="18"/>
      <c r="H325" s="66">
        <f>+'Ark1'!AA457</f>
        <v>2.3839986352780622</v>
      </c>
      <c r="I325" s="66"/>
      <c r="J325" s="18">
        <f>+'Ark1'!S457</f>
        <v>1118</v>
      </c>
      <c r="K325" s="93"/>
      <c r="L325" s="13">
        <f>+'Ark1'!U457</f>
        <v>60.505366726296963</v>
      </c>
      <c r="M325" s="13"/>
      <c r="N325" s="123">
        <f>+'Ark1'!W457</f>
        <v>83.633452593917596</v>
      </c>
      <c r="O325" s="123"/>
      <c r="P325" s="13">
        <f>+'Ark1'!X457</f>
        <v>9.5810089471071844</v>
      </c>
      <c r="Q325" s="13">
        <f>+'Ark1'!Y457</f>
        <v>2.6802577439343445</v>
      </c>
      <c r="R325" s="18">
        <f>+'Ark1'!Z457</f>
        <v>-22.438710815902986</v>
      </c>
      <c r="S325" s="21">
        <f t="shared" si="113"/>
        <v>41.407407407407405</v>
      </c>
      <c r="T325" s="66">
        <f t="shared" si="112"/>
        <v>93.50219999999986</v>
      </c>
      <c r="U325" s="13">
        <f>+'Ark1'!T457</f>
        <v>15.894454382826476</v>
      </c>
      <c r="V325" s="123">
        <f>+'Ark1'!V457</f>
        <v>90.610457848231491</v>
      </c>
      <c r="W325" s="31"/>
      <c r="AJ325"/>
      <c r="AK325"/>
      <c r="AL325"/>
      <c r="AU325"/>
      <c r="AX325"/>
      <c r="AY325"/>
    </row>
    <row r="326" spans="1:51" x14ac:dyDescent="0.5">
      <c r="A326" s="31"/>
      <c r="B326" s="3">
        <f>+'Ark1'!C458</f>
        <v>2016</v>
      </c>
      <c r="C326" s="3">
        <f>+'Ark1'!E458</f>
        <v>2</v>
      </c>
      <c r="D326" s="3">
        <f>+'Ark1'!Q458</f>
        <v>30</v>
      </c>
      <c r="E326" s="18"/>
      <c r="F326" s="18">
        <f>+'Ark1'!R458</f>
        <v>964</v>
      </c>
      <c r="G326" s="18"/>
      <c r="H326" s="66">
        <f>+'Ark1'!AA458</f>
        <v>2.055612418969635</v>
      </c>
      <c r="I326" s="66"/>
      <c r="J326" s="18">
        <f>+'Ark1'!S458</f>
        <v>962</v>
      </c>
      <c r="K326" s="93"/>
      <c r="L326" s="13">
        <f>+'Ark1'!U458</f>
        <v>60.537422037422054</v>
      </c>
      <c r="M326" s="13"/>
      <c r="N326" s="123">
        <f>+'Ark1'!W458</f>
        <v>83.839501039501087</v>
      </c>
      <c r="O326" s="123"/>
      <c r="P326" s="13">
        <f>+'Ark1'!X458</f>
        <v>12.309237904792118</v>
      </c>
      <c r="Q326" s="13">
        <f>+'Ark1'!Y458</f>
        <v>2.7203615095942206</v>
      </c>
      <c r="R326" s="18">
        <f>+'Ark1'!Z458</f>
        <v>-34.555548426248713</v>
      </c>
      <c r="S326" s="21">
        <f t="shared" si="113"/>
        <v>32.133333333333333</v>
      </c>
      <c r="T326" s="66">
        <f t="shared" si="112"/>
        <v>80.821279002079038</v>
      </c>
      <c r="U326" s="13">
        <f>+'Ark1'!T458</f>
        <v>15.863070539419079</v>
      </c>
      <c r="V326" s="123">
        <f>+'Ark1'!V458</f>
        <v>90.895187211546869</v>
      </c>
      <c r="W326" s="31"/>
      <c r="AJ326"/>
      <c r="AK326"/>
      <c r="AL326"/>
      <c r="AU326"/>
      <c r="AX326"/>
      <c r="AY326"/>
    </row>
    <row r="327" spans="1:51" x14ac:dyDescent="0.5">
      <c r="A327" s="31"/>
      <c r="B327" s="3">
        <f>+'Ark1'!C459</f>
        <v>2016</v>
      </c>
      <c r="C327" s="3">
        <f>+'Ark1'!E459</f>
        <v>3</v>
      </c>
      <c r="D327" s="3">
        <f>+'Ark1'!Q459</f>
        <v>27</v>
      </c>
      <c r="E327" s="18"/>
      <c r="F327" s="18">
        <f>+'Ark1'!R459</f>
        <v>1067</v>
      </c>
      <c r="G327" s="18"/>
      <c r="H327" s="66">
        <f>+'Ark1'!AA459</f>
        <v>2.2752473558512456</v>
      </c>
      <c r="I327" s="66"/>
      <c r="J327" s="18">
        <f>+'Ark1'!S459</f>
        <v>1066</v>
      </c>
      <c r="K327" s="93"/>
      <c r="L327" s="13">
        <f>+'Ark1'!U459</f>
        <v>60.401500938086315</v>
      </c>
      <c r="M327" s="13"/>
      <c r="N327" s="123">
        <f>+'Ark1'!W459</f>
        <v>84.605628517823675</v>
      </c>
      <c r="O327" s="123"/>
      <c r="P327" s="13">
        <f>+'Ark1'!X459</f>
        <v>10.687970225060928</v>
      </c>
      <c r="Q327" s="13">
        <f>+'Ark1'!Y459</f>
        <v>2.838055116910625</v>
      </c>
      <c r="R327" s="18">
        <f>+'Ark1'!Z459</f>
        <v>-33.037882055172169</v>
      </c>
      <c r="S327" s="21">
        <f t="shared" si="113"/>
        <v>39.518518518518519</v>
      </c>
      <c r="T327" s="66">
        <f t="shared" si="112"/>
        <v>90.274205628517862</v>
      </c>
      <c r="U327" s="13">
        <f>+'Ark1'!T459</f>
        <v>15.786316776007498</v>
      </c>
      <c r="V327" s="123">
        <f>+'Ark1'!V459</f>
        <v>91.703068751664404</v>
      </c>
      <c r="W327" s="31"/>
      <c r="AJ327"/>
      <c r="AK327"/>
      <c r="AL327"/>
      <c r="AU327"/>
      <c r="AX327"/>
      <c r="AY327"/>
    </row>
    <row r="328" spans="1:51" x14ac:dyDescent="0.5">
      <c r="A328" s="31"/>
      <c r="B328" s="3">
        <f>+'Ark1'!C460</f>
        <v>2016</v>
      </c>
      <c r="C328" s="3">
        <f>+'Ark1'!E460</f>
        <v>4</v>
      </c>
      <c r="D328" s="3">
        <f>+'Ark1'!Q460</f>
        <v>24</v>
      </c>
      <c r="E328" s="18"/>
      <c r="F328" s="18">
        <f>+'Ark1'!R460</f>
        <v>858</v>
      </c>
      <c r="G328" s="18"/>
      <c r="H328" s="66">
        <f>+'Ark1'!AA460</f>
        <v>1.829580348004094</v>
      </c>
      <c r="I328" s="66"/>
      <c r="J328" s="18">
        <f>+'Ark1'!S460</f>
        <v>854</v>
      </c>
      <c r="K328" s="93"/>
      <c r="L328" s="13">
        <f>+'Ark1'!U460</f>
        <v>60.078454332552717</v>
      </c>
      <c r="M328" s="13"/>
      <c r="N328" s="123">
        <f>+'Ark1'!W460</f>
        <v>80.408313817330225</v>
      </c>
      <c r="O328" s="123"/>
      <c r="P328" s="13">
        <f>+'Ark1'!X460</f>
        <v>13.255765877794827</v>
      </c>
      <c r="Q328" s="13">
        <f>+'Ark1'!Y460</f>
        <v>3.0621477591664181</v>
      </c>
      <c r="R328" s="18">
        <f>+'Ark1'!Z460</f>
        <v>-54.106329716858284</v>
      </c>
      <c r="S328" s="21">
        <f t="shared" si="113"/>
        <v>35.75</v>
      </c>
      <c r="T328" s="66">
        <f t="shared" si="112"/>
        <v>68.990333255269334</v>
      </c>
      <c r="U328" s="13">
        <f>+'Ark1'!T460</f>
        <v>15.497668997668997</v>
      </c>
      <c r="V328" s="123">
        <f>+'Ark1'!V460</f>
        <v>87.308466181705626</v>
      </c>
      <c r="W328" s="31"/>
      <c r="AJ328"/>
      <c r="AK328"/>
      <c r="AL328"/>
      <c r="AU328"/>
      <c r="AX328"/>
      <c r="AY328"/>
    </row>
    <row r="329" spans="1:51" x14ac:dyDescent="0.5">
      <c r="A329" s="31"/>
      <c r="B329" s="3">
        <f>+'Ark1'!C461</f>
        <v>2016</v>
      </c>
      <c r="C329" s="3">
        <f>+'Ark1'!E461</f>
        <v>5</v>
      </c>
      <c r="D329" s="3">
        <f>+'Ark1'!Q461</f>
        <v>22</v>
      </c>
      <c r="E329" s="18"/>
      <c r="F329" s="18">
        <f>+'Ark1'!R461</f>
        <v>1057</v>
      </c>
      <c r="G329" s="18"/>
      <c r="H329" s="66">
        <f>+'Ark1'!AA461</f>
        <v>2.2539235755714766</v>
      </c>
      <c r="I329" s="66"/>
      <c r="J329" s="18">
        <f>+'Ark1'!S461</f>
        <v>1056</v>
      </c>
      <c r="K329" s="93"/>
      <c r="L329" s="13">
        <f>+'Ark1'!U461</f>
        <v>60.969696969696976</v>
      </c>
      <c r="M329" s="13"/>
      <c r="N329" s="123">
        <f>+'Ark1'!W461</f>
        <v>79.992140151515187</v>
      </c>
      <c r="O329" s="123"/>
      <c r="P329" s="13">
        <f>+'Ark1'!X461</f>
        <v>9.6219291029484886</v>
      </c>
      <c r="Q329" s="13">
        <f>+'Ark1'!Y461</f>
        <v>2.8915089746699474</v>
      </c>
      <c r="R329" s="18">
        <f>+'Ark1'!Z461</f>
        <v>-32.904961520698507</v>
      </c>
      <c r="S329" s="21">
        <f t="shared" si="113"/>
        <v>48.045454545454547</v>
      </c>
      <c r="T329" s="66">
        <f t="shared" si="112"/>
        <v>84.551692140151559</v>
      </c>
      <c r="U329" s="13">
        <f>+'Ark1'!T461</f>
        <v>16.001892147587515</v>
      </c>
      <c r="V329" s="123">
        <f>+'Ark1'!V461</f>
        <v>86.704360780065116</v>
      </c>
      <c r="W329" s="31"/>
      <c r="AJ329"/>
      <c r="AK329"/>
      <c r="AL329"/>
      <c r="AU329"/>
      <c r="AX329"/>
      <c r="AY329"/>
    </row>
    <row r="330" spans="1:51" x14ac:dyDescent="0.5">
      <c r="A330" s="31"/>
      <c r="B330" s="3">
        <f>+'Ark1'!C462</f>
        <v>2016</v>
      </c>
      <c r="C330" s="3">
        <f>+'Ark1'!E462</f>
        <v>6</v>
      </c>
      <c r="D330" s="3">
        <f>+'Ark1'!Q462</f>
        <v>25</v>
      </c>
      <c r="E330" s="18"/>
      <c r="F330" s="18">
        <f>+'Ark1'!R462</f>
        <v>827</v>
      </c>
      <c r="G330" s="18"/>
      <c r="H330" s="66">
        <f>+'Ark1'!AA462</f>
        <v>1.7634766291368131</v>
      </c>
      <c r="I330" s="66"/>
      <c r="J330" s="18">
        <f>+'Ark1'!S462</f>
        <v>825</v>
      </c>
      <c r="K330" s="93"/>
      <c r="L330" s="13">
        <f>+'Ark1'!U462</f>
        <v>60.495757575757587</v>
      </c>
      <c r="M330" s="13"/>
      <c r="N330" s="123">
        <f>+'Ark1'!W462</f>
        <v>81.823878787878812</v>
      </c>
      <c r="O330" s="123"/>
      <c r="P330" s="13">
        <f>+'Ark1'!X462</f>
        <v>10.321007678538878</v>
      </c>
      <c r="Q330" s="13">
        <f>+'Ark1'!Y462</f>
        <v>2.710749678597896</v>
      </c>
      <c r="R330" s="18">
        <f>+'Ark1'!Z462</f>
        <v>-33.571651789070728</v>
      </c>
      <c r="S330" s="21">
        <f t="shared" si="113"/>
        <v>33.08</v>
      </c>
      <c r="T330" s="66">
        <f t="shared" si="112"/>
        <v>67.668347757575773</v>
      </c>
      <c r="U330" s="13">
        <f>+'Ark1'!T462</f>
        <v>15.80169286577993</v>
      </c>
      <c r="V330" s="123">
        <f>+'Ark1'!V462</f>
        <v>88.750648412620308</v>
      </c>
      <c r="W330" s="31"/>
      <c r="AJ330"/>
      <c r="AK330"/>
      <c r="AL330"/>
      <c r="AU330"/>
      <c r="AX330"/>
      <c r="AY330"/>
    </row>
    <row r="331" spans="1:51" x14ac:dyDescent="0.5">
      <c r="A331" s="31"/>
      <c r="B331" s="3">
        <f>+'Ark1'!C463</f>
        <v>2016</v>
      </c>
      <c r="C331" s="3">
        <f>+'Ark1'!E463</f>
        <v>7</v>
      </c>
      <c r="D331" s="3">
        <f>+'Ark1'!Q463</f>
        <v>25</v>
      </c>
      <c r="E331" s="18"/>
      <c r="F331" s="18">
        <f>+'Ark1'!R463</f>
        <v>906</v>
      </c>
      <c r="G331" s="18"/>
      <c r="H331" s="66">
        <f>+'Ark1'!AA463</f>
        <v>1.9319344933469804</v>
      </c>
      <c r="I331" s="66"/>
      <c r="J331" s="18">
        <f>+'Ark1'!S463</f>
        <v>906</v>
      </c>
      <c r="K331" s="93"/>
      <c r="L331" s="13">
        <f>+'Ark1'!U463</f>
        <v>61.00772626931569</v>
      </c>
      <c r="M331" s="13"/>
      <c r="N331" s="123">
        <f>+'Ark1'!W463</f>
        <v>84.205960264900639</v>
      </c>
      <c r="O331" s="123"/>
      <c r="P331" s="13">
        <f>+'Ark1'!X463</f>
        <v>10.873634385068694</v>
      </c>
      <c r="Q331" s="13">
        <f>+'Ark1'!Y463</f>
        <v>2.7976152561671248</v>
      </c>
      <c r="R331" s="18">
        <f>+'Ark1'!Z463</f>
        <v>-42.719247407013931</v>
      </c>
      <c r="S331" s="21">
        <f t="shared" si="113"/>
        <v>36.24</v>
      </c>
      <c r="T331" s="66">
        <f t="shared" si="112"/>
        <v>76.290599999999984</v>
      </c>
      <c r="U331" s="13">
        <f>+'Ark1'!T463</f>
        <v>16.033112582781456</v>
      </c>
      <c r="V331" s="123">
        <f>+'Ark1'!V463</f>
        <v>91.230726180824036</v>
      </c>
      <c r="W331" s="31"/>
      <c r="AJ331"/>
      <c r="AK331"/>
      <c r="AL331"/>
      <c r="AU331"/>
      <c r="AX331"/>
      <c r="AY331"/>
    </row>
    <row r="332" spans="1:51" x14ac:dyDescent="0.5">
      <c r="A332" s="31"/>
      <c r="B332" s="3">
        <f>+'Ark1'!C464</f>
        <v>2016</v>
      </c>
      <c r="C332" s="3">
        <f>+'Ark1'!E464</f>
        <v>8</v>
      </c>
      <c r="D332" s="3">
        <f>+'Ark1'!Q464</f>
        <v>23</v>
      </c>
      <c r="E332" s="18"/>
      <c r="F332" s="18">
        <f>+'Ark1'!R464</f>
        <v>915</v>
      </c>
      <c r="G332" s="18"/>
      <c r="H332" s="66">
        <f>+'Ark1'!AA464</f>
        <v>1.951125895598772</v>
      </c>
      <c r="I332" s="66"/>
      <c r="J332" s="18">
        <f>+'Ark1'!S464</f>
        <v>915</v>
      </c>
      <c r="K332" s="93"/>
      <c r="L332" s="13">
        <f>+'Ark1'!U464</f>
        <v>61.033879781420751</v>
      </c>
      <c r="M332" s="13"/>
      <c r="N332" s="123">
        <f>+'Ark1'!W464</f>
        <v>84.940327868852322</v>
      </c>
      <c r="O332" s="123"/>
      <c r="P332" s="13">
        <f>+'Ark1'!X464</f>
        <v>9.8611863694913566</v>
      </c>
      <c r="Q332" s="13">
        <f>+'Ark1'!Y464</f>
        <v>2.8755516889116119</v>
      </c>
      <c r="R332" s="18">
        <f>+'Ark1'!Z464</f>
        <v>-27.445592179248525</v>
      </c>
      <c r="S332" s="21">
        <f t="shared" si="113"/>
        <v>39.782608695652172</v>
      </c>
      <c r="T332" s="66">
        <f t="shared" si="112"/>
        <v>77.720399999999884</v>
      </c>
      <c r="U332" s="13">
        <f>+'Ark1'!T464</f>
        <v>16.059016393442619</v>
      </c>
      <c r="V332" s="123">
        <f>+'Ark1'!V464</f>
        <v>92.026357387705858</v>
      </c>
      <c r="W332" s="31"/>
      <c r="AJ332"/>
      <c r="AK332"/>
      <c r="AL332"/>
      <c r="AU332"/>
      <c r="AX332"/>
      <c r="AY332"/>
    </row>
    <row r="333" spans="1:51" x14ac:dyDescent="0.5">
      <c r="A333" s="31"/>
      <c r="B333" s="3">
        <f>+'Ark1'!C465</f>
        <v>2016</v>
      </c>
      <c r="C333" s="3">
        <f>+'Ark1'!E465</f>
        <v>9</v>
      </c>
      <c r="D333" s="3">
        <f>+'Ark1'!Q465</f>
        <v>22</v>
      </c>
      <c r="E333" s="18"/>
      <c r="F333" s="18">
        <f>+'Ark1'!R465</f>
        <v>1132</v>
      </c>
      <c r="G333" s="18"/>
      <c r="H333" s="66">
        <f>+'Ark1'!AA465</f>
        <v>2.4138519276697368</v>
      </c>
      <c r="I333" s="66"/>
      <c r="J333" s="18">
        <f>+'Ark1'!S465</f>
        <v>1131</v>
      </c>
      <c r="K333" s="93"/>
      <c r="L333" s="13">
        <f>+'Ark1'!U465</f>
        <v>60.502210433244912</v>
      </c>
      <c r="M333" s="13"/>
      <c r="N333" s="123">
        <f>+'Ark1'!W465</f>
        <v>85.772767462422607</v>
      </c>
      <c r="O333" s="123"/>
      <c r="P333" s="13">
        <f>+'Ark1'!X465</f>
        <v>11.501115205137822</v>
      </c>
      <c r="Q333" s="13">
        <f>+'Ark1'!Y465</f>
        <v>2.6563812154376225</v>
      </c>
      <c r="R333" s="18">
        <f>+'Ark1'!Z465</f>
        <v>-27.620101642630761</v>
      </c>
      <c r="S333" s="21">
        <f t="shared" si="113"/>
        <v>51.454545454545453</v>
      </c>
      <c r="T333" s="66">
        <f t="shared" ref="T333:T376" si="114">+(F333*N333)/1000</f>
        <v>97.094772767462388</v>
      </c>
      <c r="U333" s="13">
        <f>+'Ark1'!T465</f>
        <v>15.842756183745584</v>
      </c>
      <c r="V333" s="123">
        <f>+'Ark1'!V465</f>
        <v>92.965601539591873</v>
      </c>
      <c r="W333" s="31"/>
      <c r="AJ333"/>
      <c r="AK333"/>
      <c r="AL333"/>
      <c r="AU333"/>
      <c r="AX333"/>
      <c r="AY333"/>
    </row>
    <row r="334" spans="1:51" x14ac:dyDescent="0.5">
      <c r="A334" s="31"/>
      <c r="B334" s="3">
        <f>+'Ark1'!C466</f>
        <v>2016</v>
      </c>
      <c r="C334" s="3">
        <f>+'Ark1'!E466</f>
        <v>10</v>
      </c>
      <c r="D334" s="3">
        <f>+'Ark1'!Q466</f>
        <v>30</v>
      </c>
      <c r="E334" s="18"/>
      <c r="F334" s="18">
        <f>+'Ark1'!R466</f>
        <v>982</v>
      </c>
      <c r="G334" s="18"/>
      <c r="H334" s="66">
        <f>+'Ark1'!AA466</f>
        <v>2.0939952234732178</v>
      </c>
      <c r="I334" s="66"/>
      <c r="J334" s="18">
        <f>+'Ark1'!S466</f>
        <v>982</v>
      </c>
      <c r="K334" s="93"/>
      <c r="L334" s="13">
        <f>+'Ark1'!U466</f>
        <v>60.898167006109993</v>
      </c>
      <c r="M334" s="13"/>
      <c r="N334" s="123">
        <f>+'Ark1'!W466</f>
        <v>82.537169042769904</v>
      </c>
      <c r="O334" s="123"/>
      <c r="P334" s="13">
        <f>+'Ark1'!X466</f>
        <v>11.58677319029238</v>
      </c>
      <c r="Q334" s="13">
        <f>+'Ark1'!Y466</f>
        <v>2.9243372185212455</v>
      </c>
      <c r="R334" s="18">
        <f>+'Ark1'!Z466</f>
        <v>-25.893952823506876</v>
      </c>
      <c r="S334" s="21">
        <f t="shared" si="113"/>
        <v>32.733333333333334</v>
      </c>
      <c r="T334" s="66">
        <f t="shared" si="114"/>
        <v>81.051500000000047</v>
      </c>
      <c r="U334" s="13">
        <f>+'Ark1'!T466</f>
        <v>15.997963340122197</v>
      </c>
      <c r="V334" s="123">
        <f>+'Ark1'!V466</f>
        <v>89.422718356197123</v>
      </c>
      <c r="W334" s="31"/>
      <c r="AJ334"/>
      <c r="AK334"/>
      <c r="AL334"/>
      <c r="AU334"/>
      <c r="AX334"/>
      <c r="AY334"/>
    </row>
    <row r="335" spans="1:51" x14ac:dyDescent="0.5">
      <c r="A335" s="31"/>
      <c r="B335" s="3">
        <f>+'Ark1'!C467</f>
        <v>2016</v>
      </c>
      <c r="C335" s="3">
        <f>+'Ark1'!E467</f>
        <v>11</v>
      </c>
      <c r="D335" s="3">
        <f>+'Ark1'!Q467</f>
        <v>31</v>
      </c>
      <c r="E335" s="18"/>
      <c r="F335" s="18">
        <f>+'Ark1'!R467</f>
        <v>1020</v>
      </c>
      <c r="G335" s="18"/>
      <c r="H335" s="66">
        <f>+'Ark1'!AA467</f>
        <v>2.1750255885363368</v>
      </c>
      <c r="I335" s="66"/>
      <c r="J335" s="18">
        <f>+'Ark1'!S467</f>
        <v>1019</v>
      </c>
      <c r="K335" s="93"/>
      <c r="L335" s="13">
        <f>+'Ark1'!U467</f>
        <v>60.278704612365054</v>
      </c>
      <c r="M335" s="13"/>
      <c r="N335" s="123">
        <f>+'Ark1'!W467</f>
        <v>82.94651619234547</v>
      </c>
      <c r="O335" s="123"/>
      <c r="P335" s="13">
        <f>+'Ark1'!X467</f>
        <v>11.061046376387596</v>
      </c>
      <c r="Q335" s="13">
        <f>+'Ark1'!Y467</f>
        <v>3.2737166488333518</v>
      </c>
      <c r="R335" s="18">
        <f>+'Ark1'!Z467</f>
        <v>-45.657419786471344</v>
      </c>
      <c r="S335" s="21">
        <f t="shared" si="113"/>
        <v>32.903225806451616</v>
      </c>
      <c r="T335" s="66">
        <f t="shared" si="114"/>
        <v>84.605446516192373</v>
      </c>
      <c r="U335" s="13">
        <f>+'Ark1'!T467</f>
        <v>15.598039215686276</v>
      </c>
      <c r="V335" s="123">
        <f>+'Ark1'!V467</f>
        <v>89.898749331498877</v>
      </c>
      <c r="W335" s="31"/>
      <c r="AJ335"/>
      <c r="AK335"/>
      <c r="AL335"/>
      <c r="AU335"/>
      <c r="AX335"/>
      <c r="AY335"/>
    </row>
    <row r="336" spans="1:51" x14ac:dyDescent="0.5">
      <c r="A336" s="31"/>
      <c r="B336" s="3">
        <f>+'Ark1'!C468</f>
        <v>2016</v>
      </c>
      <c r="C336" s="3">
        <f>+'Ark1'!E468</f>
        <v>12</v>
      </c>
      <c r="D336" s="3">
        <f>+'Ark1'!Q468</f>
        <v>6</v>
      </c>
      <c r="E336" s="18"/>
      <c r="F336" s="18">
        <f>+'Ark1'!R468</f>
        <v>121</v>
      </c>
      <c r="G336" s="18"/>
      <c r="H336" s="66">
        <f>+'Ark1'!AA468</f>
        <v>0.25801774138519279</v>
      </c>
      <c r="I336" s="66"/>
      <c r="J336" s="18">
        <f>+'Ark1'!S468</f>
        <v>121</v>
      </c>
      <c r="K336" s="93"/>
      <c r="L336" s="13">
        <f>+'Ark1'!U468</f>
        <v>60.933884297520656</v>
      </c>
      <c r="M336" s="13"/>
      <c r="N336" s="123">
        <f>+'Ark1'!W468</f>
        <v>83.988429752066111</v>
      </c>
      <c r="O336" s="123"/>
      <c r="P336" s="13">
        <f>+'Ark1'!X468</f>
        <v>9.0501010458051585</v>
      </c>
      <c r="Q336" s="13">
        <f>+'Ark1'!Y468</f>
        <v>3.2390579621983648</v>
      </c>
      <c r="R336" s="18">
        <f>+'Ark1'!Z468</f>
        <v>3.4087527438638281</v>
      </c>
      <c r="S336" s="21">
        <f t="shared" si="113"/>
        <v>20.166666666666668</v>
      </c>
      <c r="T336" s="66">
        <f t="shared" si="114"/>
        <v>10.162599999999999</v>
      </c>
      <c r="U336" s="13">
        <f>+'Ark1'!T468</f>
        <v>15.859504132231402</v>
      </c>
      <c r="V336" s="123">
        <f>+'Ark1'!V468</f>
        <v>90.995048485445437</v>
      </c>
      <c r="W336" s="31"/>
      <c r="AJ336"/>
      <c r="AK336"/>
      <c r="AL336"/>
      <c r="AU336"/>
      <c r="AX336"/>
      <c r="AY336"/>
    </row>
    <row r="337" spans="1:51" x14ac:dyDescent="0.5">
      <c r="A337" s="31"/>
      <c r="B337" s="3">
        <f>+'Ark1'!C469</f>
        <v>2016</v>
      </c>
      <c r="C337" s="3">
        <f>+'Ark1'!E469</f>
        <v>13</v>
      </c>
      <c r="D337" s="3">
        <f>+'Ark1'!Q469</f>
        <v>28</v>
      </c>
      <c r="E337" s="18"/>
      <c r="F337" s="18">
        <f>+'Ark1'!R469</f>
        <v>998</v>
      </c>
      <c r="G337" s="18"/>
      <c r="H337" s="66">
        <f>+'Ark1'!AA469</f>
        <v>2.1281132719208471</v>
      </c>
      <c r="I337" s="66"/>
      <c r="J337" s="18">
        <f>+'Ark1'!S469</f>
        <v>997</v>
      </c>
      <c r="K337" s="93"/>
      <c r="L337" s="13">
        <f>+'Ark1'!U469</f>
        <v>59.780341023069198</v>
      </c>
      <c r="M337" s="13"/>
      <c r="N337" s="123">
        <f>+'Ark1'!W469</f>
        <v>84.922768304914683</v>
      </c>
      <c r="O337" s="123"/>
      <c r="P337" s="13">
        <f>+'Ark1'!X469</f>
        <v>9.9833860563907368</v>
      </c>
      <c r="Q337" s="13">
        <f>+'Ark1'!Y469</f>
        <v>2.7436248131620977</v>
      </c>
      <c r="R337" s="18">
        <f>+'Ark1'!Z469</f>
        <v>-26.73568824288914</v>
      </c>
      <c r="S337" s="21">
        <f t="shared" si="113"/>
        <v>35.642857142857146</v>
      </c>
      <c r="T337" s="66">
        <f t="shared" si="114"/>
        <v>84.752922768304856</v>
      </c>
      <c r="U337" s="13">
        <f>+'Ark1'!T469</f>
        <v>15.467935871743489</v>
      </c>
      <c r="V337" s="123">
        <f>+'Ark1'!V469</f>
        <v>92.050039609619716</v>
      </c>
      <c r="W337" s="31"/>
      <c r="AJ337"/>
      <c r="AK337"/>
      <c r="AL337"/>
      <c r="AU337"/>
      <c r="AX337"/>
      <c r="AY337"/>
    </row>
    <row r="338" spans="1:51" x14ac:dyDescent="0.5">
      <c r="A338" s="31"/>
      <c r="B338" s="3">
        <f>+'Ark1'!C470</f>
        <v>2016</v>
      </c>
      <c r="C338" s="3">
        <f>+'Ark1'!E470</f>
        <v>14</v>
      </c>
      <c r="D338" s="3">
        <f>+'Ark1'!Q470</f>
        <v>23</v>
      </c>
      <c r="E338" s="18"/>
      <c r="F338" s="18">
        <f>+'Ark1'!R470</f>
        <v>1231</v>
      </c>
      <c r="G338" s="18"/>
      <c r="H338" s="66">
        <f>+'Ark1'!AA470</f>
        <v>2.6249573524394409</v>
      </c>
      <c r="I338" s="66"/>
      <c r="J338" s="18">
        <f>+'Ark1'!S470</f>
        <v>1230</v>
      </c>
      <c r="K338" s="93"/>
      <c r="L338" s="13">
        <f>+'Ark1'!U470</f>
        <v>60.724390243902441</v>
      </c>
      <c r="M338" s="13"/>
      <c r="N338" s="123">
        <f>+'Ark1'!W470</f>
        <v>85.250569105691028</v>
      </c>
      <c r="O338" s="123"/>
      <c r="P338" s="13">
        <f>+'Ark1'!X470</f>
        <v>10.121242034776595</v>
      </c>
      <c r="Q338" s="13">
        <f>+'Ark1'!Y470</f>
        <v>2.784330179216671</v>
      </c>
      <c r="R338" s="18">
        <f>+'Ark1'!Z470</f>
        <v>-33.749911746220754</v>
      </c>
      <c r="S338" s="21">
        <f t="shared" si="113"/>
        <v>53.521739130434781</v>
      </c>
      <c r="T338" s="66">
        <f t="shared" si="114"/>
        <v>104.94345056910565</v>
      </c>
      <c r="U338" s="13">
        <f>+'Ark1'!T470</f>
        <v>15.962632006498778</v>
      </c>
      <c r="V338" s="123">
        <f>+'Ark1'!V470</f>
        <v>92.396304028045762</v>
      </c>
      <c r="W338" s="31"/>
      <c r="AJ338"/>
      <c r="AK338"/>
      <c r="AL338"/>
      <c r="AU338"/>
      <c r="AX338"/>
      <c r="AY338"/>
    </row>
    <row r="339" spans="1:51" x14ac:dyDescent="0.5">
      <c r="A339" s="31"/>
      <c r="B339" s="3">
        <f>+'Ark1'!C471</f>
        <v>2016</v>
      </c>
      <c r="C339" s="3">
        <f>+'Ark1'!E471</f>
        <v>15</v>
      </c>
      <c r="D339" s="3">
        <f>+'Ark1'!Q471</f>
        <v>19</v>
      </c>
      <c r="E339" s="18"/>
      <c r="F339" s="18">
        <f>+'Ark1'!R471</f>
        <v>668</v>
      </c>
      <c r="G339" s="18"/>
      <c r="H339" s="66">
        <f>+'Ark1'!AA471</f>
        <v>1.4244285226885023</v>
      </c>
      <c r="I339" s="66"/>
      <c r="J339" s="18">
        <f>+'Ark1'!S471</f>
        <v>668</v>
      </c>
      <c r="K339" s="93"/>
      <c r="L339" s="13">
        <f>+'Ark1'!U471</f>
        <v>59.869760479041901</v>
      </c>
      <c r="M339" s="13"/>
      <c r="N339" s="123">
        <f>+'Ark1'!W471</f>
        <v>85.042814371257563</v>
      </c>
      <c r="O339" s="123"/>
      <c r="P339" s="13">
        <f>+'Ark1'!X471</f>
        <v>9.990985121401609</v>
      </c>
      <c r="Q339" s="13">
        <f>+'Ark1'!Y471</f>
        <v>2.8033526660365604</v>
      </c>
      <c r="R339" s="18">
        <f>+'Ark1'!Z471</f>
        <v>-41.06293232105876</v>
      </c>
      <c r="S339" s="21">
        <f t="shared" si="113"/>
        <v>35.157894736842103</v>
      </c>
      <c r="T339" s="66">
        <f t="shared" si="114"/>
        <v>56.808600000000048</v>
      </c>
      <c r="U339" s="13">
        <f>+'Ark1'!T471</f>
        <v>15.553892215568871</v>
      </c>
      <c r="V339" s="123">
        <f>+'Ark1'!V471</f>
        <v>92.137393685002621</v>
      </c>
      <c r="W339" s="31"/>
      <c r="AJ339"/>
      <c r="AK339"/>
      <c r="AL339"/>
      <c r="AU339"/>
      <c r="AX339"/>
      <c r="AY339"/>
    </row>
    <row r="340" spans="1:51" x14ac:dyDescent="0.5">
      <c r="A340" s="31"/>
      <c r="B340" s="3">
        <f>+'Ark1'!C472</f>
        <v>2016</v>
      </c>
      <c r="C340" s="3">
        <f>+'Ark1'!E472</f>
        <v>16</v>
      </c>
      <c r="D340" s="3">
        <f>+'Ark1'!Q472</f>
        <v>27</v>
      </c>
      <c r="E340" s="18"/>
      <c r="F340" s="18">
        <f>+'Ark1'!R472</f>
        <v>1047</v>
      </c>
      <c r="G340" s="18"/>
      <c r="H340" s="66">
        <f>+'Ark1'!AA472</f>
        <v>2.2325997952917098</v>
      </c>
      <c r="I340" s="66"/>
      <c r="J340" s="18">
        <f>+'Ark1'!S472</f>
        <v>1047</v>
      </c>
      <c r="K340" s="93"/>
      <c r="L340" s="13">
        <f>+'Ark1'!U472</f>
        <v>60.551098376313263</v>
      </c>
      <c r="M340" s="13"/>
      <c r="N340" s="123">
        <f>+'Ark1'!W472</f>
        <v>82.053677172874913</v>
      </c>
      <c r="O340" s="123"/>
      <c r="P340" s="13">
        <f>+'Ark1'!X472</f>
        <v>11.280408900803188</v>
      </c>
      <c r="Q340" s="13">
        <f>+'Ark1'!Y472</f>
        <v>2.6751922400760697</v>
      </c>
      <c r="R340" s="18">
        <f>+'Ark1'!Z472</f>
        <v>-32.462981485152994</v>
      </c>
      <c r="S340" s="21">
        <f t="shared" si="113"/>
        <v>38.777777777777779</v>
      </c>
      <c r="T340" s="66">
        <f t="shared" si="114"/>
        <v>85.910200000000046</v>
      </c>
      <c r="U340" s="13">
        <f>+'Ark1'!T472</f>
        <v>15.899713467048709</v>
      </c>
      <c r="V340" s="123">
        <f>+'Ark1'!V472</f>
        <v>88.898891844934809</v>
      </c>
      <c r="W340" s="31"/>
      <c r="AJ340"/>
      <c r="AK340"/>
      <c r="AL340"/>
      <c r="AU340"/>
      <c r="AX340"/>
      <c r="AY340"/>
    </row>
    <row r="341" spans="1:51" x14ac:dyDescent="0.5">
      <c r="A341" s="31"/>
      <c r="B341" s="3">
        <f>+'Ark1'!C473</f>
        <v>2016</v>
      </c>
      <c r="C341" s="3">
        <f>+'Ark1'!E473</f>
        <v>17</v>
      </c>
      <c r="D341" s="3">
        <f>+'Ark1'!Q473</f>
        <v>22</v>
      </c>
      <c r="E341" s="18"/>
      <c r="F341" s="18">
        <f>+'Ark1'!R473</f>
        <v>1046</v>
      </c>
      <c r="G341" s="18"/>
      <c r="H341" s="66">
        <f>+'Ark1'!AA473</f>
        <v>2.2304674172637324</v>
      </c>
      <c r="I341" s="66"/>
      <c r="J341" s="18">
        <f>+'Ark1'!S473</f>
        <v>1046</v>
      </c>
      <c r="K341" s="93"/>
      <c r="L341" s="13">
        <f>+'Ark1'!U473</f>
        <v>60.502868068833642</v>
      </c>
      <c r="M341" s="13"/>
      <c r="N341" s="123">
        <f>+'Ark1'!W473</f>
        <v>82.489866156787741</v>
      </c>
      <c r="O341" s="123"/>
      <c r="P341" s="13">
        <f>+'Ark1'!X473</f>
        <v>11.849681223829421</v>
      </c>
      <c r="Q341" s="13">
        <f>+'Ark1'!Y473</f>
        <v>2.7826784962639235</v>
      </c>
      <c r="R341" s="18">
        <f>+'Ark1'!Z473</f>
        <v>-42.545644804454682</v>
      </c>
      <c r="S341" s="21">
        <f t="shared" si="113"/>
        <v>47.545454545454547</v>
      </c>
      <c r="T341" s="66">
        <f t="shared" si="114"/>
        <v>86.284399999999977</v>
      </c>
      <c r="U341" s="13">
        <f>+'Ark1'!T473</f>
        <v>15.855640535372851</v>
      </c>
      <c r="V341" s="123">
        <f>+'Ark1'!V473</f>
        <v>89.371469292294549</v>
      </c>
      <c r="W341" s="31"/>
      <c r="AJ341"/>
      <c r="AK341"/>
      <c r="AL341"/>
      <c r="AU341"/>
      <c r="AX341"/>
      <c r="AY341"/>
    </row>
    <row r="342" spans="1:51" x14ac:dyDescent="0.5">
      <c r="A342" s="31"/>
      <c r="B342" s="3">
        <f>+'Ark1'!C474</f>
        <v>2016</v>
      </c>
      <c r="C342" s="3">
        <f>+'Ark1'!E474</f>
        <v>18</v>
      </c>
      <c r="D342" s="3">
        <f>+'Ark1'!Q474</f>
        <v>22</v>
      </c>
      <c r="E342" s="18"/>
      <c r="F342" s="18">
        <f>+'Ark1'!R474</f>
        <v>675</v>
      </c>
      <c r="G342" s="18"/>
      <c r="H342" s="66">
        <f>+'Ark1'!AA474</f>
        <v>1.4393551688843402</v>
      </c>
      <c r="I342" s="66"/>
      <c r="J342" s="18">
        <f>+'Ark1'!S474</f>
        <v>674</v>
      </c>
      <c r="K342" s="93"/>
      <c r="L342" s="13">
        <f>+'Ark1'!U474</f>
        <v>61.041543026706243</v>
      </c>
      <c r="M342" s="13"/>
      <c r="N342" s="123">
        <f>+'Ark1'!W474</f>
        <v>83.229228486646889</v>
      </c>
      <c r="O342" s="123"/>
      <c r="P342" s="13">
        <f>+'Ark1'!X474</f>
        <v>9.7548081577278296</v>
      </c>
      <c r="Q342" s="13">
        <f>+'Ark1'!Y474</f>
        <v>2.9733826103040584</v>
      </c>
      <c r="R342" s="18">
        <f>+'Ark1'!Z474</f>
        <v>-27.202202902323055</v>
      </c>
      <c r="S342" s="21">
        <f t="shared" si="113"/>
        <v>30.681818181818183</v>
      </c>
      <c r="T342" s="66">
        <f t="shared" si="114"/>
        <v>56.17972922848665</v>
      </c>
      <c r="U342" s="13">
        <f>+'Ark1'!T474</f>
        <v>15.974814814814817</v>
      </c>
      <c r="V342" s="123">
        <f>+'Ark1'!V474</f>
        <v>90.224271903964308</v>
      </c>
      <c r="W342" s="31"/>
      <c r="AJ342"/>
      <c r="AK342"/>
      <c r="AL342"/>
      <c r="AU342"/>
      <c r="AX342"/>
      <c r="AY342"/>
    </row>
    <row r="343" spans="1:51" x14ac:dyDescent="0.5">
      <c r="A343" s="31"/>
      <c r="B343" s="3">
        <f>+'Ark1'!C475</f>
        <v>2016</v>
      </c>
      <c r="C343" s="3">
        <f>+'Ark1'!E475</f>
        <v>19</v>
      </c>
      <c r="D343" s="3">
        <f>+'Ark1'!Q475</f>
        <v>30</v>
      </c>
      <c r="E343" s="18"/>
      <c r="F343" s="18">
        <f>+'Ark1'!R475</f>
        <v>1158</v>
      </c>
      <c r="G343" s="18"/>
      <c r="H343" s="66">
        <f>+'Ark1'!AA475</f>
        <v>2.4692937563971342</v>
      </c>
      <c r="I343" s="66"/>
      <c r="J343" s="18">
        <f>+'Ark1'!S475</f>
        <v>1158</v>
      </c>
      <c r="K343" s="93"/>
      <c r="L343" s="13">
        <f>+'Ark1'!U475</f>
        <v>60.201208981001741</v>
      </c>
      <c r="M343" s="13"/>
      <c r="N343" s="123">
        <f>+'Ark1'!W475</f>
        <v>82.822970639032732</v>
      </c>
      <c r="O343" s="123"/>
      <c r="P343" s="13">
        <f>+'Ark1'!X475</f>
        <v>9.7499625339613498</v>
      </c>
      <c r="Q343" s="13">
        <f>+'Ark1'!Y475</f>
        <v>2.8738770890246639</v>
      </c>
      <c r="R343" s="18">
        <f>+'Ark1'!Z475</f>
        <v>-28.750706034351872</v>
      </c>
      <c r="S343" s="21">
        <f t="shared" si="113"/>
        <v>38.6</v>
      </c>
      <c r="T343" s="66">
        <f t="shared" si="114"/>
        <v>95.908999999999892</v>
      </c>
      <c r="U343" s="13">
        <f>+'Ark1'!T475</f>
        <v>15.699481865284977</v>
      </c>
      <c r="V343" s="123">
        <f>+'Ark1'!V475</f>
        <v>89.732362555831742</v>
      </c>
      <c r="W343" s="31"/>
      <c r="AJ343"/>
      <c r="AK343"/>
      <c r="AL343"/>
      <c r="AU343"/>
      <c r="AX343"/>
      <c r="AY343"/>
    </row>
    <row r="344" spans="1:51" x14ac:dyDescent="0.5">
      <c r="A344" s="31"/>
      <c r="B344" s="3">
        <f>+'Ark1'!C476</f>
        <v>2016</v>
      </c>
      <c r="C344" s="3">
        <f>+'Ark1'!E476</f>
        <v>20</v>
      </c>
      <c r="D344" s="3">
        <f>+'Ark1'!Q476</f>
        <v>15</v>
      </c>
      <c r="E344" s="18"/>
      <c r="F344" s="18">
        <f>+'Ark1'!R476</f>
        <v>692</v>
      </c>
      <c r="G344" s="18"/>
      <c r="H344" s="66">
        <f>+'Ark1'!AA476</f>
        <v>1.4756055953599452</v>
      </c>
      <c r="I344" s="66"/>
      <c r="J344" s="18">
        <f>+'Ark1'!S476</f>
        <v>692</v>
      </c>
      <c r="K344" s="93"/>
      <c r="L344" s="13">
        <f>+'Ark1'!U476</f>
        <v>60.710982658959551</v>
      </c>
      <c r="M344" s="13"/>
      <c r="N344" s="123">
        <f>+'Ark1'!W476</f>
        <v>84.577023121387313</v>
      </c>
      <c r="O344" s="123"/>
      <c r="P344" s="13">
        <f>+'Ark1'!X476</f>
        <v>9.4639660895404063</v>
      </c>
      <c r="Q344" s="13">
        <f>+'Ark1'!Y476</f>
        <v>2.656706132354016</v>
      </c>
      <c r="R344" s="18">
        <f>+'Ark1'!Z476</f>
        <v>-16.79984752566159</v>
      </c>
      <c r="S344" s="21">
        <f t="shared" si="113"/>
        <v>46.133333333333333</v>
      </c>
      <c r="T344" s="66">
        <f t="shared" si="114"/>
        <v>58.527300000000018</v>
      </c>
      <c r="U344" s="13">
        <f>+'Ark1'!T476</f>
        <v>15.972543352601148</v>
      </c>
      <c r="V344" s="123">
        <f>+'Ark1'!V476</f>
        <v>91.632744443539849</v>
      </c>
      <c r="W344" s="31"/>
      <c r="AJ344"/>
      <c r="AK344"/>
      <c r="AL344"/>
      <c r="AU344"/>
      <c r="AX344"/>
      <c r="AY344"/>
    </row>
    <row r="345" spans="1:51" x14ac:dyDescent="0.5">
      <c r="A345" s="31"/>
      <c r="B345" s="3">
        <f>+'Ark1'!C477</f>
        <v>2016</v>
      </c>
      <c r="C345" s="3">
        <f>+'Ark1'!E477</f>
        <v>21</v>
      </c>
      <c r="D345" s="3">
        <f>+'Ark1'!Q477</f>
        <v>21</v>
      </c>
      <c r="E345" s="18"/>
      <c r="F345" s="18">
        <f>+'Ark1'!R477</f>
        <v>865</v>
      </c>
      <c r="G345" s="18"/>
      <c r="H345" s="66">
        <f>+'Ark1'!AA477</f>
        <v>1.8445069941999317</v>
      </c>
      <c r="I345" s="66"/>
      <c r="J345" s="18">
        <f>+'Ark1'!S477</f>
        <v>865</v>
      </c>
      <c r="K345" s="93"/>
      <c r="L345" s="13">
        <f>+'Ark1'!U477</f>
        <v>60.302890173410411</v>
      </c>
      <c r="M345" s="13"/>
      <c r="N345" s="123">
        <f>+'Ark1'!W477</f>
        <v>84.200346820809258</v>
      </c>
      <c r="O345" s="123"/>
      <c r="P345" s="13">
        <f>+'Ark1'!X477</f>
        <v>10.277895350103899</v>
      </c>
      <c r="Q345" s="13">
        <f>+'Ark1'!Y477</f>
        <v>2.7477037758756526</v>
      </c>
      <c r="R345" s="18">
        <f>+'Ark1'!Z477</f>
        <v>-23.056578778735311</v>
      </c>
      <c r="S345" s="21">
        <f t="shared" si="113"/>
        <v>41.19047619047619</v>
      </c>
      <c r="T345" s="66">
        <f t="shared" si="114"/>
        <v>72.833300000000008</v>
      </c>
      <c r="U345" s="13">
        <f>+'Ark1'!T477</f>
        <v>15.803468208092484</v>
      </c>
      <c r="V345" s="123">
        <f>+'Ark1'!V477</f>
        <v>91.224644442913515</v>
      </c>
      <c r="W345" s="31"/>
      <c r="AJ345"/>
      <c r="AK345"/>
      <c r="AL345"/>
      <c r="AU345"/>
      <c r="AX345"/>
      <c r="AY345"/>
    </row>
    <row r="346" spans="1:51" x14ac:dyDescent="0.5">
      <c r="A346" s="31"/>
      <c r="B346" s="3">
        <f>+'Ark1'!C478</f>
        <v>2016</v>
      </c>
      <c r="C346" s="3">
        <f>+'Ark1'!E478</f>
        <v>22</v>
      </c>
      <c r="D346" s="3">
        <f>+'Ark1'!Q478</f>
        <v>23</v>
      </c>
      <c r="E346" s="18"/>
      <c r="F346" s="18">
        <f>+'Ark1'!R478</f>
        <v>1025</v>
      </c>
      <c r="G346" s="18"/>
      <c r="H346" s="66">
        <f>+'Ark1'!AA478</f>
        <v>2.1856874786762206</v>
      </c>
      <c r="I346" s="66"/>
      <c r="J346" s="18">
        <f>+'Ark1'!S478</f>
        <v>1023</v>
      </c>
      <c r="K346" s="93"/>
      <c r="L346" s="13">
        <f>+'Ark1'!U478</f>
        <v>60.398826979472155</v>
      </c>
      <c r="M346" s="13"/>
      <c r="N346" s="123">
        <f>+'Ark1'!W478</f>
        <v>80.298142717497612</v>
      </c>
      <c r="O346" s="123"/>
      <c r="P346" s="13">
        <f>+'Ark1'!X478</f>
        <v>11.792806697543508</v>
      </c>
      <c r="Q346" s="13">
        <f>+'Ark1'!Y478</f>
        <v>2.5440937662114114</v>
      </c>
      <c r="R346" s="18">
        <f>+'Ark1'!Z478</f>
        <v>-38.483390336773446</v>
      </c>
      <c r="S346" s="21">
        <f t="shared" si="113"/>
        <v>44.565217391304351</v>
      </c>
      <c r="T346" s="66">
        <f t="shared" si="114"/>
        <v>82.305596285435044</v>
      </c>
      <c r="U346" s="13">
        <f>+'Ark1'!T478</f>
        <v>15.819512195121948</v>
      </c>
      <c r="V346" s="123">
        <f>+'Ark1'!V478</f>
        <v>87.074533826010452</v>
      </c>
      <c r="W346" s="31"/>
      <c r="AJ346"/>
      <c r="AK346"/>
      <c r="AL346"/>
      <c r="AU346"/>
      <c r="AX346"/>
      <c r="AY346"/>
    </row>
    <row r="347" spans="1:51" x14ac:dyDescent="0.5">
      <c r="A347" s="31"/>
      <c r="B347" s="3">
        <f>+'Ark1'!C479</f>
        <v>2016</v>
      </c>
      <c r="C347" s="3">
        <f>+'Ark1'!E479</f>
        <v>23</v>
      </c>
      <c r="D347" s="3">
        <f>+'Ark1'!Q479</f>
        <v>27</v>
      </c>
      <c r="E347" s="18"/>
      <c r="F347" s="18">
        <f>+'Ark1'!R479</f>
        <v>1335</v>
      </c>
      <c r="G347" s="18"/>
      <c r="H347" s="66">
        <f>+'Ark1'!AA479</f>
        <v>2.8467246673490276</v>
      </c>
      <c r="I347" s="66"/>
      <c r="J347" s="18">
        <f>+'Ark1'!S479</f>
        <v>1335</v>
      </c>
      <c r="K347" s="93"/>
      <c r="L347" s="13">
        <f>+'Ark1'!U479</f>
        <v>61.000749063670398</v>
      </c>
      <c r="M347" s="13"/>
      <c r="N347" s="123">
        <f>+'Ark1'!W479</f>
        <v>84.276104868913777</v>
      </c>
      <c r="O347" s="123"/>
      <c r="P347" s="13">
        <f>+'Ark1'!X479</f>
        <v>11.232607954396862</v>
      </c>
      <c r="Q347" s="13">
        <f>+'Ark1'!Y479</f>
        <v>2.6514075480242738</v>
      </c>
      <c r="R347" s="18">
        <f>+'Ark1'!Z479</f>
        <v>-20.255092639941424</v>
      </c>
      <c r="S347" s="21">
        <f t="shared" si="113"/>
        <v>49.444444444444443</v>
      </c>
      <c r="T347" s="66">
        <f t="shared" si="114"/>
        <v>112.50859999999989</v>
      </c>
      <c r="U347" s="13">
        <f>+'Ark1'!T479</f>
        <v>16.132584269662917</v>
      </c>
      <c r="V347" s="123">
        <f>+'Ark1'!V479</f>
        <v>91.306722501531823</v>
      </c>
      <c r="W347" s="31"/>
      <c r="AJ347"/>
      <c r="AK347"/>
      <c r="AL347"/>
      <c r="AU347"/>
      <c r="AX347"/>
      <c r="AY347"/>
    </row>
    <row r="348" spans="1:51" x14ac:dyDescent="0.5">
      <c r="A348" s="31"/>
      <c r="B348" s="3">
        <f>+'Ark1'!C480</f>
        <v>2016</v>
      </c>
      <c r="C348" s="3">
        <f>+'Ark1'!E480</f>
        <v>24</v>
      </c>
      <c r="D348" s="3">
        <f>+'Ark1'!Q480</f>
        <v>24</v>
      </c>
      <c r="E348" s="18"/>
      <c r="F348" s="18">
        <f>+'Ark1'!R480</f>
        <v>1305</v>
      </c>
      <c r="G348" s="18"/>
      <c r="H348" s="66">
        <f>+'Ark1'!AA480</f>
        <v>2.7827533265097237</v>
      </c>
      <c r="I348" s="66"/>
      <c r="J348" s="18">
        <f>+'Ark1'!S480</f>
        <v>1305</v>
      </c>
      <c r="K348" s="93"/>
      <c r="L348" s="13">
        <f>+'Ark1'!U480</f>
        <v>60.717241379310359</v>
      </c>
      <c r="M348" s="13"/>
      <c r="N348" s="123">
        <f>+'Ark1'!W480</f>
        <v>82.907279693486544</v>
      </c>
      <c r="O348" s="123"/>
      <c r="P348" s="13">
        <f>+'Ark1'!X480</f>
        <v>9.6166968800862982</v>
      </c>
      <c r="Q348" s="13">
        <f>+'Ark1'!Y480</f>
        <v>2.820105982759658</v>
      </c>
      <c r="R348" s="18">
        <f>+'Ark1'!Z480</f>
        <v>-35.464532467521792</v>
      </c>
      <c r="S348" s="21">
        <f t="shared" si="113"/>
        <v>54.375</v>
      </c>
      <c r="T348" s="66">
        <f t="shared" si="114"/>
        <v>108.19399999999995</v>
      </c>
      <c r="U348" s="13">
        <f>+'Ark1'!T480</f>
        <v>15.921839080459771</v>
      </c>
      <c r="V348" s="123">
        <f>+'Ark1'!V480</f>
        <v>89.823704976691857</v>
      </c>
      <c r="W348" s="31"/>
      <c r="AJ348"/>
      <c r="AK348"/>
      <c r="AL348"/>
      <c r="AU348"/>
      <c r="AX348"/>
      <c r="AY348"/>
    </row>
    <row r="349" spans="1:51" x14ac:dyDescent="0.5">
      <c r="A349" s="31"/>
      <c r="B349" s="3">
        <f>+'Ark1'!C481</f>
        <v>2016</v>
      </c>
      <c r="C349" s="3">
        <f>+'Ark1'!E481</f>
        <v>25</v>
      </c>
      <c r="D349" s="3">
        <f>+'Ark1'!Q481</f>
        <v>18</v>
      </c>
      <c r="E349" s="18"/>
      <c r="F349" s="18">
        <f>+'Ark1'!R481</f>
        <v>782</v>
      </c>
      <c r="G349" s="18"/>
      <c r="H349" s="66">
        <f>+'Ark1'!AA481</f>
        <v>1.6675196178778575</v>
      </c>
      <c r="I349" s="66"/>
      <c r="J349" s="18">
        <f>+'Ark1'!S481</f>
        <v>781</v>
      </c>
      <c r="K349" s="93"/>
      <c r="L349" s="13">
        <f>+'Ark1'!U481</f>
        <v>60.733674775928307</v>
      </c>
      <c r="M349" s="13"/>
      <c r="N349" s="123">
        <f>+'Ark1'!W481</f>
        <v>81.093213828425121</v>
      </c>
      <c r="O349" s="123"/>
      <c r="P349" s="13">
        <f>+'Ark1'!X481</f>
        <v>10.01575673052907</v>
      </c>
      <c r="Q349" s="13">
        <f>+'Ark1'!Y481</f>
        <v>3.0607599404060566</v>
      </c>
      <c r="R349" s="18">
        <f>+'Ark1'!Z481</f>
        <v>-33.479426425378726</v>
      </c>
      <c r="S349" s="21">
        <f t="shared" si="113"/>
        <v>43.444444444444443</v>
      </c>
      <c r="T349" s="66">
        <f t="shared" si="114"/>
        <v>63.414893213828442</v>
      </c>
      <c r="U349" s="13">
        <f>+'Ark1'!T481</f>
        <v>15.808184143222501</v>
      </c>
      <c r="V349" s="123">
        <f>+'Ark1'!V481</f>
        <v>87.912821160192721</v>
      </c>
      <c r="W349" s="31"/>
      <c r="AJ349"/>
      <c r="AK349"/>
      <c r="AL349"/>
      <c r="AU349"/>
      <c r="AX349"/>
      <c r="AY349"/>
    </row>
    <row r="350" spans="1:51" x14ac:dyDescent="0.5">
      <c r="A350" s="31"/>
      <c r="B350" s="3">
        <f>+'Ark1'!C482</f>
        <v>2016</v>
      </c>
      <c r="C350" s="3">
        <f>+'Ark1'!E482</f>
        <v>26</v>
      </c>
      <c r="D350" s="3">
        <f>+'Ark1'!Q482</f>
        <v>23</v>
      </c>
      <c r="E350" s="18"/>
      <c r="F350" s="18">
        <f>+'Ark1'!R482</f>
        <v>928</v>
      </c>
      <c r="G350" s="18"/>
      <c r="H350" s="66">
        <f>+'Ark1'!AA482</f>
        <v>1.9788468099624703</v>
      </c>
      <c r="I350" s="66"/>
      <c r="J350" s="18">
        <f>+'Ark1'!S482</f>
        <v>928</v>
      </c>
      <c r="K350" s="93"/>
      <c r="L350" s="13">
        <f>+'Ark1'!U482</f>
        <v>60.797413793103438</v>
      </c>
      <c r="M350" s="13"/>
      <c r="N350" s="123">
        <f>+'Ark1'!W482</f>
        <v>78.857758620689694</v>
      </c>
      <c r="O350" s="123"/>
      <c r="P350" s="13">
        <f>+'Ark1'!X482</f>
        <v>10.260201196706864</v>
      </c>
      <c r="Q350" s="13">
        <f>+'Ark1'!Y482</f>
        <v>2.8196343981304448</v>
      </c>
      <c r="R350" s="18">
        <f>+'Ark1'!Z482</f>
        <v>-24.78872027120012</v>
      </c>
      <c r="S350" s="21">
        <f t="shared" si="113"/>
        <v>40.347826086956523</v>
      </c>
      <c r="T350" s="66">
        <f t="shared" si="114"/>
        <v>73.180000000000035</v>
      </c>
      <c r="U350" s="13">
        <f>+'Ark1'!T482</f>
        <v>16.043103448275861</v>
      </c>
      <c r="V350" s="123">
        <f>+'Ark1'!V482</f>
        <v>85.436358202263918</v>
      </c>
      <c r="W350" s="31"/>
      <c r="AJ350"/>
      <c r="AK350"/>
      <c r="AL350"/>
      <c r="AU350"/>
      <c r="AX350"/>
      <c r="AY350"/>
    </row>
    <row r="351" spans="1:51" x14ac:dyDescent="0.5">
      <c r="A351" s="31"/>
      <c r="B351" s="3">
        <f>+'Ark1'!C483</f>
        <v>2016</v>
      </c>
      <c r="C351" s="3">
        <f>+'Ark1'!E483</f>
        <v>27</v>
      </c>
      <c r="D351" s="3">
        <f>+'Ark1'!Q483</f>
        <v>27</v>
      </c>
      <c r="E351" s="18"/>
      <c r="F351" s="18">
        <f>+'Ark1'!R483</f>
        <v>857</v>
      </c>
      <c r="G351" s="18"/>
      <c r="H351" s="66">
        <f>+'Ark1'!AA483</f>
        <v>1.8274479699761177</v>
      </c>
      <c r="I351" s="66"/>
      <c r="J351" s="18">
        <f>+'Ark1'!S483</f>
        <v>857</v>
      </c>
      <c r="K351" s="93"/>
      <c r="L351" s="13">
        <f>+'Ark1'!U483</f>
        <v>60.144690781796953</v>
      </c>
      <c r="M351" s="13"/>
      <c r="N351" s="123">
        <f>+'Ark1'!W483</f>
        <v>77.201050175029152</v>
      </c>
      <c r="O351" s="123"/>
      <c r="P351" s="13">
        <f>+'Ark1'!X483</f>
        <v>9.5793358073376282</v>
      </c>
      <c r="Q351" s="13">
        <f>+'Ark1'!Y483</f>
        <v>2.742138086806428</v>
      </c>
      <c r="R351" s="18">
        <f>+'Ark1'!Z483</f>
        <v>-18.674541945134813</v>
      </c>
      <c r="S351" s="21">
        <f t="shared" si="113"/>
        <v>31.74074074074074</v>
      </c>
      <c r="T351" s="66">
        <f t="shared" si="114"/>
        <v>66.161299999999983</v>
      </c>
      <c r="U351" s="13">
        <f>+'Ark1'!T483</f>
        <v>15.750291715285877</v>
      </c>
      <c r="V351" s="123">
        <f>+'Ark1'!V483</f>
        <v>83.641441143043494</v>
      </c>
      <c r="W351" s="31"/>
      <c r="AJ351"/>
      <c r="AK351"/>
      <c r="AL351"/>
      <c r="AU351"/>
      <c r="AX351"/>
      <c r="AY351"/>
    </row>
    <row r="352" spans="1:51" x14ac:dyDescent="0.5">
      <c r="A352" s="31"/>
      <c r="B352" s="3">
        <f>+'Ark1'!C484</f>
        <v>2016</v>
      </c>
      <c r="C352" s="3">
        <f>+'Ark1'!E484</f>
        <v>28</v>
      </c>
      <c r="D352" s="3">
        <f>+'Ark1'!Q484</f>
        <v>20</v>
      </c>
      <c r="E352" s="18"/>
      <c r="F352" s="18">
        <f>+'Ark1'!R484</f>
        <v>900</v>
      </c>
      <c r="G352" s="18"/>
      <c r="H352" s="66">
        <f>+'Ark1'!AA484</f>
        <v>1.9191402251791203</v>
      </c>
      <c r="I352" s="66"/>
      <c r="J352" s="18">
        <f>+'Ark1'!S484</f>
        <v>899</v>
      </c>
      <c r="K352" s="93"/>
      <c r="L352" s="13">
        <f>+'Ark1'!U484</f>
        <v>60.64738598442711</v>
      </c>
      <c r="M352" s="13"/>
      <c r="N352" s="123">
        <f>+'Ark1'!W484</f>
        <v>78.848387096774246</v>
      </c>
      <c r="O352" s="123"/>
      <c r="P352" s="13">
        <f>+'Ark1'!X484</f>
        <v>10.348192018110655</v>
      </c>
      <c r="Q352" s="13">
        <f>+'Ark1'!Y484</f>
        <v>2.6491590701038419</v>
      </c>
      <c r="R352" s="18">
        <f>+'Ark1'!Z484</f>
        <v>-23.256711798886322</v>
      </c>
      <c r="S352" s="21">
        <f t="shared" si="113"/>
        <v>45</v>
      </c>
      <c r="T352" s="66">
        <f t="shared" si="114"/>
        <v>70.963548387096822</v>
      </c>
      <c r="U352" s="13">
        <f>+'Ark1'!T484</f>
        <v>15.94777777777778</v>
      </c>
      <c r="V352" s="123">
        <f>+'Ark1'!V484</f>
        <v>85.470072079606908</v>
      </c>
      <c r="W352" s="31"/>
      <c r="AJ352"/>
      <c r="AK352"/>
      <c r="AL352"/>
      <c r="AU352"/>
      <c r="AX352"/>
      <c r="AY352"/>
    </row>
    <row r="353" spans="1:51" x14ac:dyDescent="0.5">
      <c r="A353" s="31"/>
      <c r="B353" s="3">
        <f>+'Ark1'!C485</f>
        <v>2016</v>
      </c>
      <c r="C353" s="3">
        <f>+'Ark1'!E485</f>
        <v>29</v>
      </c>
      <c r="D353" s="3">
        <f>+'Ark1'!Q485</f>
        <v>20</v>
      </c>
      <c r="E353" s="18"/>
      <c r="F353" s="18">
        <f>+'Ark1'!R485</f>
        <v>980</v>
      </c>
      <c r="G353" s="18"/>
      <c r="H353" s="66">
        <f>+'Ark1'!AA485</f>
        <v>2.089730467417263</v>
      </c>
      <c r="I353" s="66"/>
      <c r="J353" s="18">
        <f>+'Ark1'!S485</f>
        <v>977</v>
      </c>
      <c r="K353" s="93"/>
      <c r="L353" s="13">
        <f>+'Ark1'!U485</f>
        <v>60.778915046059367</v>
      </c>
      <c r="M353" s="13"/>
      <c r="N353" s="123">
        <f>+'Ark1'!W485</f>
        <v>77.990685772773745</v>
      </c>
      <c r="O353" s="123"/>
      <c r="P353" s="13">
        <f>+'Ark1'!X485</f>
        <v>10.324978667467612</v>
      </c>
      <c r="Q353" s="13">
        <f>+'Ark1'!Y485</f>
        <v>2.556675019337082</v>
      </c>
      <c r="R353" s="18">
        <f>+'Ark1'!Z485</f>
        <v>-39.232755032471552</v>
      </c>
      <c r="S353" s="21">
        <f t="shared" si="113"/>
        <v>49</v>
      </c>
      <c r="T353" s="66">
        <f t="shared" si="114"/>
        <v>76.430872057318268</v>
      </c>
      <c r="U353" s="13">
        <f>+'Ark1'!T485</f>
        <v>15.995918367346938</v>
      </c>
      <c r="V353" s="123">
        <f>+'Ark1'!V485</f>
        <v>84.616382651471227</v>
      </c>
      <c r="W353" s="31"/>
      <c r="AJ353"/>
      <c r="AK353"/>
      <c r="AL353"/>
      <c r="AU353"/>
      <c r="AX353"/>
      <c r="AY353"/>
    </row>
    <row r="354" spans="1:51" x14ac:dyDescent="0.5">
      <c r="A354" s="31"/>
      <c r="B354" s="3">
        <f>+'Ark1'!C486</f>
        <v>2016</v>
      </c>
      <c r="C354" s="3">
        <f>+'Ark1'!E486</f>
        <v>30</v>
      </c>
      <c r="D354" s="3">
        <f>+'Ark1'!Q486</f>
        <v>19</v>
      </c>
      <c r="E354" s="18"/>
      <c r="F354" s="18">
        <f>+'Ark1'!R486</f>
        <v>888</v>
      </c>
      <c r="G354" s="18"/>
      <c r="H354" s="66">
        <f>+'Ark1'!AA486</f>
        <v>1.8935516888433981</v>
      </c>
      <c r="I354" s="66"/>
      <c r="J354" s="18">
        <f>+'Ark1'!S486</f>
        <v>888</v>
      </c>
      <c r="K354" s="93"/>
      <c r="L354" s="13">
        <f>+'Ark1'!U486</f>
        <v>60.662162162162176</v>
      </c>
      <c r="M354" s="13"/>
      <c r="N354" s="123">
        <f>+'Ark1'!W486</f>
        <v>82.738175675675762</v>
      </c>
      <c r="O354" s="123"/>
      <c r="P354" s="13">
        <f>+'Ark1'!X486</f>
        <v>8.604595975236327</v>
      </c>
      <c r="Q354" s="13">
        <f>+'Ark1'!Y486</f>
        <v>2.909801827686207</v>
      </c>
      <c r="R354" s="18">
        <f>+'Ark1'!Z486</f>
        <v>-17.35514402906017</v>
      </c>
      <c r="S354" s="21">
        <f t="shared" si="113"/>
        <v>46.736842105263158</v>
      </c>
      <c r="T354" s="66">
        <f t="shared" si="114"/>
        <v>73.471500000000077</v>
      </c>
      <c r="U354" s="13">
        <f>+'Ark1'!T486</f>
        <v>15.898648648648649</v>
      </c>
      <c r="V354" s="123">
        <f>+'Ark1'!V486</f>
        <v>89.640493689789452</v>
      </c>
      <c r="W354" s="31"/>
      <c r="AJ354"/>
      <c r="AK354"/>
      <c r="AL354"/>
      <c r="AU354"/>
      <c r="AX354"/>
      <c r="AY354"/>
    </row>
    <row r="355" spans="1:51" x14ac:dyDescent="0.5">
      <c r="A355" s="31"/>
      <c r="B355" s="3">
        <f>+'Ark1'!C487</f>
        <v>2016</v>
      </c>
      <c r="C355" s="3">
        <f>+'Ark1'!E487</f>
        <v>31</v>
      </c>
      <c r="D355" s="3">
        <f>+'Ark1'!Q487</f>
        <v>23</v>
      </c>
      <c r="E355" s="18"/>
      <c r="F355" s="18">
        <f>+'Ark1'!R487</f>
        <v>743</v>
      </c>
      <c r="G355" s="18"/>
      <c r="H355" s="66">
        <f>+'Ark1'!AA487</f>
        <v>1.5843568747867622</v>
      </c>
      <c r="I355" s="66"/>
      <c r="J355" s="18">
        <f>+'Ark1'!S487</f>
        <v>743</v>
      </c>
      <c r="K355" s="93"/>
      <c r="L355" s="13">
        <f>+'Ark1'!U487</f>
        <v>60.703903095558552</v>
      </c>
      <c r="M355" s="13"/>
      <c r="N355" s="123">
        <f>+'Ark1'!W487</f>
        <v>79.364602960969023</v>
      </c>
      <c r="O355" s="123"/>
      <c r="P355" s="13">
        <f>+'Ark1'!X487</f>
        <v>11.753980973208439</v>
      </c>
      <c r="Q355" s="13">
        <f>+'Ark1'!Y487</f>
        <v>3.1730821681012871</v>
      </c>
      <c r="R355" s="18">
        <f>+'Ark1'!Z487</f>
        <v>-13.786444684056949</v>
      </c>
      <c r="S355" s="21">
        <f t="shared" si="113"/>
        <v>32.304347826086953</v>
      </c>
      <c r="T355" s="66">
        <f t="shared" si="114"/>
        <v>58.967899999999986</v>
      </c>
      <c r="U355" s="13">
        <f>+'Ark1'!T487</f>
        <v>15.901749663526246</v>
      </c>
      <c r="V355" s="123">
        <f>+'Ark1'!V487</f>
        <v>85.985485331494004</v>
      </c>
      <c r="W355" s="31"/>
      <c r="AJ355"/>
      <c r="AK355"/>
      <c r="AL355"/>
      <c r="AU355"/>
      <c r="AX355"/>
      <c r="AY355"/>
    </row>
    <row r="356" spans="1:51" x14ac:dyDescent="0.5">
      <c r="A356" s="31"/>
      <c r="B356" s="3">
        <f>+'Ark1'!C488</f>
        <v>2016</v>
      </c>
      <c r="C356" s="3">
        <f>+'Ark1'!E488</f>
        <v>32</v>
      </c>
      <c r="D356" s="3">
        <f>+'Ark1'!Q488</f>
        <v>28</v>
      </c>
      <c r="E356" s="18"/>
      <c r="F356" s="18">
        <f>+'Ark1'!R488</f>
        <v>881</v>
      </c>
      <c r="G356" s="18"/>
      <c r="H356" s="66">
        <f>+'Ark1'!AA488</f>
        <v>1.8786250426475597</v>
      </c>
      <c r="I356" s="66"/>
      <c r="J356" s="18">
        <f>+'Ark1'!S488</f>
        <v>879</v>
      </c>
      <c r="K356" s="93"/>
      <c r="L356" s="13">
        <f>+'Ark1'!U488</f>
        <v>60.021615472127422</v>
      </c>
      <c r="M356" s="13"/>
      <c r="N356" s="123">
        <f>+'Ark1'!W488</f>
        <v>77.548691695108062</v>
      </c>
      <c r="O356" s="123"/>
      <c r="P356" s="13">
        <f>+'Ark1'!X488</f>
        <v>12.236085687071663</v>
      </c>
      <c r="Q356" s="13">
        <f>+'Ark1'!Y488</f>
        <v>2.7022489487737769</v>
      </c>
      <c r="R356" s="18">
        <f>+'Ark1'!Z488</f>
        <v>-29.927738700345817</v>
      </c>
      <c r="S356" s="21">
        <f t="shared" si="113"/>
        <v>31.464285714285715</v>
      </c>
      <c r="T356" s="66">
        <f t="shared" si="114"/>
        <v>68.320397383390201</v>
      </c>
      <c r="U356" s="13">
        <f>+'Ark1'!T488</f>
        <v>15.62315550510783</v>
      </c>
      <c r="V356" s="123">
        <f>+'Ark1'!V488</f>
        <v>84.110156695841383</v>
      </c>
      <c r="W356" s="31"/>
      <c r="AJ356"/>
      <c r="AK356"/>
      <c r="AL356"/>
      <c r="AU356"/>
      <c r="AX356"/>
      <c r="AY356"/>
    </row>
    <row r="357" spans="1:51" x14ac:dyDescent="0.5">
      <c r="A357" s="31"/>
      <c r="B357" s="3">
        <f>+'Ark1'!C489</f>
        <v>2016</v>
      </c>
      <c r="C357" s="3">
        <f>+'Ark1'!E489</f>
        <v>33</v>
      </c>
      <c r="D357" s="3">
        <f>+'Ark1'!Q489</f>
        <v>23</v>
      </c>
      <c r="E357" s="18"/>
      <c r="F357" s="18">
        <f>+'Ark1'!R489</f>
        <v>933</v>
      </c>
      <c r="G357" s="18"/>
      <c r="H357" s="66">
        <f>+'Ark1'!AA489</f>
        <v>1.9895087001023537</v>
      </c>
      <c r="I357" s="66"/>
      <c r="J357" s="18">
        <f>+'Ark1'!S489</f>
        <v>933</v>
      </c>
      <c r="K357" s="93"/>
      <c r="L357" s="13">
        <f>+'Ark1'!U489</f>
        <v>60.39764201500536</v>
      </c>
      <c r="M357" s="13"/>
      <c r="N357" s="123">
        <f>+'Ark1'!W489</f>
        <v>80.400643086816714</v>
      </c>
      <c r="O357" s="123"/>
      <c r="P357" s="13">
        <f>+'Ark1'!X489</f>
        <v>10.65280481330128</v>
      </c>
      <c r="Q357" s="13">
        <f>+'Ark1'!Y489</f>
        <v>2.9116086558970209</v>
      </c>
      <c r="R357" s="18">
        <f>+'Ark1'!Z489</f>
        <v>-37.525350639281989</v>
      </c>
      <c r="S357" s="21">
        <f t="shared" si="113"/>
        <v>40.565217391304351</v>
      </c>
      <c r="T357" s="66">
        <f t="shared" si="114"/>
        <v>75.013799999999989</v>
      </c>
      <c r="U357" s="13">
        <f>+'Ark1'!T489</f>
        <v>15.77491961414791</v>
      </c>
      <c r="V357" s="123">
        <f>+'Ark1'!V489</f>
        <v>87.107955673691009</v>
      </c>
      <c r="W357" s="31"/>
      <c r="AJ357"/>
      <c r="AK357"/>
      <c r="AL357"/>
      <c r="AU357"/>
      <c r="AX357"/>
      <c r="AY357"/>
    </row>
    <row r="358" spans="1:51" x14ac:dyDescent="0.5">
      <c r="A358" s="31"/>
      <c r="B358" s="3">
        <f>+'Ark1'!C490</f>
        <v>2016</v>
      </c>
      <c r="C358" s="3">
        <f>+'Ark1'!E490</f>
        <v>34</v>
      </c>
      <c r="D358" s="3">
        <f>+'Ark1'!Q490</f>
        <v>19</v>
      </c>
      <c r="E358" s="18"/>
      <c r="F358" s="18">
        <f>+'Ark1'!R490</f>
        <v>883</v>
      </c>
      <c r="G358" s="18"/>
      <c r="H358" s="66">
        <f>+'Ark1'!AA490</f>
        <v>1.8828897987035136</v>
      </c>
      <c r="I358" s="66"/>
      <c r="J358" s="18">
        <f>+'Ark1'!S490</f>
        <v>883</v>
      </c>
      <c r="K358" s="93"/>
      <c r="L358" s="13">
        <f>+'Ark1'!U490</f>
        <v>61.359003397508502</v>
      </c>
      <c r="M358" s="13"/>
      <c r="N358" s="123">
        <f>+'Ark1'!W490</f>
        <v>80.913023782559449</v>
      </c>
      <c r="O358" s="123"/>
      <c r="P358" s="13">
        <f>+'Ark1'!X490</f>
        <v>9.7346446861090552</v>
      </c>
      <c r="Q358" s="13">
        <f>+'Ark1'!Y490</f>
        <v>2.930527401810572</v>
      </c>
      <c r="R358" s="18">
        <f>+'Ark1'!Z490</f>
        <v>-22.735011038281257</v>
      </c>
      <c r="S358" s="21">
        <f t="shared" si="113"/>
        <v>46.473684210526315</v>
      </c>
      <c r="T358" s="66">
        <f t="shared" si="114"/>
        <v>71.44619999999999</v>
      </c>
      <c r="U358" s="13">
        <f>+'Ark1'!T490</f>
        <v>16.19818799546999</v>
      </c>
      <c r="V358" s="123">
        <f>+'Ark1'!V490</f>
        <v>87.663081021191189</v>
      </c>
      <c r="W358" s="31"/>
      <c r="AJ358"/>
      <c r="AK358"/>
      <c r="AL358"/>
      <c r="AU358"/>
      <c r="AX358"/>
      <c r="AY358"/>
    </row>
    <row r="359" spans="1:51" x14ac:dyDescent="0.5">
      <c r="A359" s="31"/>
      <c r="B359" s="3">
        <f>+'Ark1'!C491</f>
        <v>2016</v>
      </c>
      <c r="C359" s="3">
        <f>+'Ark1'!E491</f>
        <v>35</v>
      </c>
      <c r="D359" s="3">
        <f>+'Ark1'!Q491</f>
        <v>29</v>
      </c>
      <c r="E359" s="18"/>
      <c r="F359" s="18">
        <f>+'Ark1'!R491</f>
        <v>1211</v>
      </c>
      <c r="G359" s="18"/>
      <c r="H359" s="66">
        <f>+'Ark1'!AA491</f>
        <v>2.5823097918799043</v>
      </c>
      <c r="I359" s="66"/>
      <c r="J359" s="18">
        <f>+'Ark1'!S491</f>
        <v>1209</v>
      </c>
      <c r="K359" s="93"/>
      <c r="L359" s="13">
        <f>+'Ark1'!U491</f>
        <v>60.875103391232408</v>
      </c>
      <c r="M359" s="13"/>
      <c r="N359" s="123">
        <f>+'Ark1'!W491</f>
        <v>78.599999999999909</v>
      </c>
      <c r="O359" s="123"/>
      <c r="P359" s="13">
        <f>+'Ark1'!X491</f>
        <v>9.037183550077879</v>
      </c>
      <c r="Q359" s="13">
        <f>+'Ark1'!Y491</f>
        <v>2.762166201994531</v>
      </c>
      <c r="R359" s="18">
        <f>+'Ark1'!Z491</f>
        <v>-14.5132574614825</v>
      </c>
      <c r="S359" s="21">
        <f t="shared" si="113"/>
        <v>41.758620689655174</v>
      </c>
      <c r="T359" s="66">
        <f t="shared" si="114"/>
        <v>95.18459999999989</v>
      </c>
      <c r="U359" s="13">
        <f>+'Ark1'!T491</f>
        <v>16.015689512799344</v>
      </c>
      <c r="V359" s="123">
        <f>+'Ark1'!V491</f>
        <v>85.220721798501188</v>
      </c>
      <c r="W359" s="31"/>
      <c r="AJ359"/>
      <c r="AK359"/>
      <c r="AL359"/>
      <c r="AU359"/>
      <c r="AX359"/>
      <c r="AY359"/>
    </row>
    <row r="360" spans="1:51" x14ac:dyDescent="0.5">
      <c r="A360" s="31"/>
      <c r="B360" s="3">
        <f>+'Ark1'!C492</f>
        <v>2016</v>
      </c>
      <c r="C360" s="3">
        <f>+'Ark1'!E492</f>
        <v>36</v>
      </c>
      <c r="D360" s="3">
        <f>+'Ark1'!Q492</f>
        <v>23</v>
      </c>
      <c r="E360" s="18"/>
      <c r="F360" s="18">
        <f>+'Ark1'!R492</f>
        <v>643</v>
      </c>
      <c r="G360" s="18"/>
      <c r="H360" s="66">
        <f>+'Ark1'!AA492</f>
        <v>1.3711190719890822</v>
      </c>
      <c r="I360" s="66"/>
      <c r="J360" s="18">
        <f>+'Ark1'!S492</f>
        <v>642</v>
      </c>
      <c r="K360" s="93"/>
      <c r="L360" s="13">
        <f>+'Ark1'!U492</f>
        <v>60.517133956386317</v>
      </c>
      <c r="M360" s="13"/>
      <c r="N360" s="123">
        <f>+'Ark1'!W492</f>
        <v>76.847352024922117</v>
      </c>
      <c r="O360" s="123"/>
      <c r="P360" s="13">
        <f>+'Ark1'!X492</f>
        <v>12.26097705767344</v>
      </c>
      <c r="Q360" s="13">
        <f>+'Ark1'!Y492</f>
        <v>2.463538323079828</v>
      </c>
      <c r="R360" s="18">
        <f>+'Ark1'!Z492</f>
        <v>-29.977121135696216</v>
      </c>
      <c r="S360" s="21">
        <f t="shared" si="113"/>
        <v>27.956521739130434</v>
      </c>
      <c r="T360" s="66">
        <f t="shared" si="114"/>
        <v>49.412847352024926</v>
      </c>
      <c r="U360" s="13">
        <f>+'Ark1'!T492</f>
        <v>15.94712286158631</v>
      </c>
      <c r="V360" s="123">
        <f>+'Ark1'!V492</f>
        <v>83.319157697201689</v>
      </c>
      <c r="W360" s="31"/>
      <c r="AJ360"/>
      <c r="AK360"/>
      <c r="AL360"/>
      <c r="AU360"/>
      <c r="AX360"/>
      <c r="AY360"/>
    </row>
    <row r="361" spans="1:51" x14ac:dyDescent="0.5">
      <c r="A361" s="31"/>
      <c r="B361" s="3">
        <f>+'Ark1'!C493</f>
        <v>2016</v>
      </c>
      <c r="C361" s="3">
        <f>+'Ark1'!E493</f>
        <v>37</v>
      </c>
      <c r="D361" s="3">
        <f>+'Ark1'!Q493</f>
        <v>23</v>
      </c>
      <c r="E361" s="18"/>
      <c r="F361" s="18">
        <f>+'Ark1'!R493</f>
        <v>590</v>
      </c>
      <c r="G361" s="18"/>
      <c r="H361" s="66">
        <f>+'Ark1'!AA493</f>
        <v>1.2581030365063122</v>
      </c>
      <c r="I361" s="66"/>
      <c r="J361" s="18">
        <f>+'Ark1'!S493</f>
        <v>590</v>
      </c>
      <c r="K361" s="93"/>
      <c r="L361" s="13">
        <f>+'Ark1'!U493</f>
        <v>60.086440677966102</v>
      </c>
      <c r="M361" s="13"/>
      <c r="N361" s="123">
        <f>+'Ark1'!W493</f>
        <v>82.152881355932223</v>
      </c>
      <c r="O361" s="123"/>
      <c r="P361" s="13">
        <f>+'Ark1'!X493</f>
        <v>10.967709933678522</v>
      </c>
      <c r="Q361" s="13">
        <f>+'Ark1'!Y493</f>
        <v>2.9007864291426175</v>
      </c>
      <c r="R361" s="18">
        <f>+'Ark1'!Z493</f>
        <v>-20.924459509457613</v>
      </c>
      <c r="S361" s="21">
        <f t="shared" si="113"/>
        <v>25.652173913043477</v>
      </c>
      <c r="T361" s="66">
        <f t="shared" si="114"/>
        <v>48.470200000000013</v>
      </c>
      <c r="U361" s="13">
        <f>+'Ark1'!T493</f>
        <v>15.571186440677964</v>
      </c>
      <c r="V361" s="123">
        <f>+'Ark1'!V493</f>
        <v>89.006371999926571</v>
      </c>
      <c r="W361" s="31"/>
      <c r="AJ361"/>
      <c r="AK361"/>
      <c r="AL361"/>
      <c r="AU361"/>
      <c r="AX361"/>
      <c r="AY361"/>
    </row>
    <row r="362" spans="1:51" x14ac:dyDescent="0.5">
      <c r="A362" s="31"/>
      <c r="B362" s="3">
        <f>+'Ark1'!C494</f>
        <v>2016</v>
      </c>
      <c r="C362" s="3">
        <f>+'Ark1'!E494</f>
        <v>38</v>
      </c>
      <c r="D362" s="3">
        <f>+'Ark1'!Q494</f>
        <v>24</v>
      </c>
      <c r="E362" s="18"/>
      <c r="F362" s="18">
        <f>+'Ark1'!R494</f>
        <v>957</v>
      </c>
      <c r="G362" s="18"/>
      <c r="H362" s="66">
        <f>+'Ark1'!AA494</f>
        <v>2.0406857727737977</v>
      </c>
      <c r="I362" s="66"/>
      <c r="J362" s="18">
        <f>+'Ark1'!S494</f>
        <v>957</v>
      </c>
      <c r="K362" s="93"/>
      <c r="L362" s="13">
        <f>+'Ark1'!U494</f>
        <v>60.339602925809842</v>
      </c>
      <c r="M362" s="13"/>
      <c r="N362" s="123">
        <f>+'Ark1'!W494</f>
        <v>80.236572622779491</v>
      </c>
      <c r="O362" s="123"/>
      <c r="P362" s="13">
        <f>+'Ark1'!X494</f>
        <v>11.106614518327961</v>
      </c>
      <c r="Q362" s="13">
        <f>+'Ark1'!Y494</f>
        <v>2.5841387929167183</v>
      </c>
      <c r="R362" s="18">
        <f>+'Ark1'!Z494</f>
        <v>-35.189955817087849</v>
      </c>
      <c r="S362" s="21">
        <f t="shared" si="113"/>
        <v>39.875</v>
      </c>
      <c r="T362" s="66">
        <f t="shared" si="114"/>
        <v>76.786399999999986</v>
      </c>
      <c r="U362" s="13">
        <f>+'Ark1'!T494</f>
        <v>15.802507836990598</v>
      </c>
      <c r="V362" s="123">
        <f>+'Ark1'!V494</f>
        <v>86.930197857832624</v>
      </c>
      <c r="W362" s="31"/>
      <c r="AJ362"/>
      <c r="AK362"/>
      <c r="AL362"/>
      <c r="AU362"/>
      <c r="AX362"/>
      <c r="AY362"/>
    </row>
    <row r="363" spans="1:51" x14ac:dyDescent="0.5">
      <c r="A363" s="31"/>
      <c r="B363" s="3">
        <f>+'Ark1'!C495</f>
        <v>2016</v>
      </c>
      <c r="C363" s="3">
        <f>+'Ark1'!E495</f>
        <v>39</v>
      </c>
      <c r="D363" s="3">
        <f>+'Ark1'!Q495</f>
        <v>36</v>
      </c>
      <c r="E363" s="18"/>
      <c r="F363" s="18">
        <f>+'Ark1'!R495</f>
        <v>1556</v>
      </c>
      <c r="G363" s="18"/>
      <c r="H363" s="66">
        <f>+'Ark1'!AA495</f>
        <v>3.3179802115318999</v>
      </c>
      <c r="I363" s="66"/>
      <c r="J363" s="18">
        <f>+'Ark1'!S495</f>
        <v>1555</v>
      </c>
      <c r="K363" s="93"/>
      <c r="L363" s="13">
        <f>+'Ark1'!U495</f>
        <v>60.742122186495152</v>
      </c>
      <c r="M363" s="13"/>
      <c r="N363" s="123">
        <f>+'Ark1'!W495</f>
        <v>81.063215434083645</v>
      </c>
      <c r="O363" s="123"/>
      <c r="P363" s="13">
        <f>+'Ark1'!X495</f>
        <v>10.731480748249032</v>
      </c>
      <c r="Q363" s="13">
        <f>+'Ark1'!Y495</f>
        <v>2.7546617601299679</v>
      </c>
      <c r="R363" s="18">
        <f>+'Ark1'!Z495</f>
        <v>-27.64808374589386</v>
      </c>
      <c r="S363" s="21">
        <f t="shared" si="113"/>
        <v>43.222222222222221</v>
      </c>
      <c r="T363" s="66">
        <f t="shared" si="114"/>
        <v>126.13436321543415</v>
      </c>
      <c r="U363" s="13">
        <f>+'Ark1'!T495</f>
        <v>15.947943444730075</v>
      </c>
      <c r="V363" s="123">
        <f>+'Ark1'!V495</f>
        <v>87.834302376216144</v>
      </c>
      <c r="W363" s="31"/>
      <c r="AJ363"/>
      <c r="AK363"/>
      <c r="AL363"/>
      <c r="AU363"/>
      <c r="AX363"/>
      <c r="AY363"/>
    </row>
    <row r="364" spans="1:51" x14ac:dyDescent="0.5">
      <c r="A364" s="31"/>
      <c r="B364" s="3">
        <f>+'Ark1'!C496</f>
        <v>2016</v>
      </c>
      <c r="C364" s="3">
        <f>+'Ark1'!E496</f>
        <v>40</v>
      </c>
      <c r="D364" s="3">
        <f>+'Ark1'!Q496</f>
        <v>14</v>
      </c>
      <c r="E364" s="18"/>
      <c r="F364" s="18">
        <f>+'Ark1'!R496</f>
        <v>662</v>
      </c>
      <c r="G364" s="18"/>
      <c r="H364" s="66">
        <f>+'Ark1'!AA496</f>
        <v>1.4116342545206415</v>
      </c>
      <c r="I364" s="66"/>
      <c r="J364" s="18">
        <f>+'Ark1'!S496</f>
        <v>662</v>
      </c>
      <c r="K364" s="93"/>
      <c r="L364" s="13">
        <f>+'Ark1'!U496</f>
        <v>60.23111782477342</v>
      </c>
      <c r="M364" s="13"/>
      <c r="N364" s="123">
        <f>+'Ark1'!W496</f>
        <v>80.087160120845979</v>
      </c>
      <c r="O364" s="123"/>
      <c r="P364" s="13">
        <f>+'Ark1'!X496</f>
        <v>9.8590673879353528</v>
      </c>
      <c r="Q364" s="13">
        <f>+'Ark1'!Y496</f>
        <v>2.937835016008095</v>
      </c>
      <c r="R364" s="18">
        <f>+'Ark1'!Z496</f>
        <v>-32.257298332641483</v>
      </c>
      <c r="S364" s="21">
        <f t="shared" si="113"/>
        <v>47.285714285714285</v>
      </c>
      <c r="T364" s="66">
        <f t="shared" si="114"/>
        <v>53.01770000000004</v>
      </c>
      <c r="U364" s="13">
        <f>+'Ark1'!T496</f>
        <v>15.672205438066465</v>
      </c>
      <c r="V364" s="123">
        <f>+'Ark1'!V496</f>
        <v>86.768320824318494</v>
      </c>
      <c r="W364" s="31"/>
      <c r="AJ364"/>
      <c r="AK364"/>
      <c r="AL364"/>
      <c r="AU364"/>
      <c r="AX364"/>
      <c r="AY364"/>
    </row>
    <row r="365" spans="1:51" x14ac:dyDescent="0.5">
      <c r="A365" s="31"/>
      <c r="B365" s="3">
        <f>+'Ark1'!C497</f>
        <v>2016</v>
      </c>
      <c r="C365" s="3">
        <f>+'Ark1'!E497</f>
        <v>41</v>
      </c>
      <c r="D365" s="3">
        <f>+'Ark1'!Q497</f>
        <v>18</v>
      </c>
      <c r="E365" s="18"/>
      <c r="F365" s="18">
        <f>+'Ark1'!R497</f>
        <v>777</v>
      </c>
      <c r="G365" s="18"/>
      <c r="H365" s="66">
        <f>+'Ark1'!AA497</f>
        <v>1.6568577277379739</v>
      </c>
      <c r="I365" s="66"/>
      <c r="J365" s="18">
        <f>+'Ark1'!S497</f>
        <v>774</v>
      </c>
      <c r="K365" s="93"/>
      <c r="L365" s="13">
        <f>+'Ark1'!U497</f>
        <v>60.058139534883736</v>
      </c>
      <c r="M365" s="13"/>
      <c r="N365" s="123">
        <f>+'Ark1'!W497</f>
        <v>77.956976744186022</v>
      </c>
      <c r="O365" s="123"/>
      <c r="P365" s="13">
        <f>+'Ark1'!X497</f>
        <v>11.529658269025216</v>
      </c>
      <c r="Q365" s="13">
        <f>+'Ark1'!Y497</f>
        <v>2.888179536454329</v>
      </c>
      <c r="R365" s="18">
        <f>+'Ark1'!Z497</f>
        <v>-38.714089800162824</v>
      </c>
      <c r="S365" s="21">
        <f t="shared" si="113"/>
        <v>43.166666666666664</v>
      </c>
      <c r="T365" s="66">
        <f t="shared" si="114"/>
        <v>60.572570930232544</v>
      </c>
      <c r="U365" s="13">
        <f>+'Ark1'!T497</f>
        <v>15.509652509652508</v>
      </c>
      <c r="V365" s="123">
        <f>+'Ark1'!V497</f>
        <v>84.600407053731615</v>
      </c>
      <c r="W365" s="31"/>
      <c r="AJ365"/>
      <c r="AK365"/>
      <c r="AL365"/>
      <c r="AU365"/>
      <c r="AX365"/>
      <c r="AY365"/>
    </row>
    <row r="366" spans="1:51" x14ac:dyDescent="0.5">
      <c r="A366" s="31"/>
      <c r="B366" s="3">
        <f>+'Ark1'!C498</f>
        <v>2016</v>
      </c>
      <c r="C366" s="3">
        <f>+'Ark1'!E498</f>
        <v>42</v>
      </c>
      <c r="D366" s="3">
        <f>+'Ark1'!Q498</f>
        <v>28</v>
      </c>
      <c r="E366" s="18"/>
      <c r="F366" s="18">
        <f>+'Ark1'!R498</f>
        <v>952</v>
      </c>
      <c r="G366" s="18"/>
      <c r="H366" s="66">
        <f>+'Ark1'!AA498</f>
        <v>2.030023882633913</v>
      </c>
      <c r="I366" s="66"/>
      <c r="J366" s="18">
        <f>+'Ark1'!S498</f>
        <v>951</v>
      </c>
      <c r="K366" s="93"/>
      <c r="L366" s="13">
        <f>+'Ark1'!U498</f>
        <v>60.785488958990541</v>
      </c>
      <c r="M366" s="13"/>
      <c r="N366" s="123">
        <f>+'Ark1'!W498</f>
        <v>79.838696109358636</v>
      </c>
      <c r="O366" s="123"/>
      <c r="P366" s="13">
        <f>+'Ark1'!X498</f>
        <v>10.03633650569231</v>
      </c>
      <c r="Q366" s="13">
        <f>+'Ark1'!Y498</f>
        <v>2.8760294636800929</v>
      </c>
      <c r="R366" s="18">
        <f>+'Ark1'!Z498</f>
        <v>-23.486726172142696</v>
      </c>
      <c r="S366" s="21">
        <f t="shared" si="113"/>
        <v>34</v>
      </c>
      <c r="T366" s="66">
        <f t="shared" si="114"/>
        <v>76.006438696109427</v>
      </c>
      <c r="U366" s="13">
        <f>+'Ark1'!T498</f>
        <v>15.898109243697478</v>
      </c>
      <c r="V366" s="123">
        <f>+'Ark1'!V498</f>
        <v>86.541395098732892</v>
      </c>
      <c r="W366" s="31"/>
      <c r="AJ366"/>
      <c r="AK366"/>
      <c r="AL366"/>
      <c r="AU366"/>
      <c r="AX366"/>
      <c r="AY366"/>
    </row>
    <row r="367" spans="1:51" x14ac:dyDescent="0.5">
      <c r="A367" s="31"/>
      <c r="B367" s="3">
        <f>+'Ark1'!C499</f>
        <v>2016</v>
      </c>
      <c r="C367" s="3">
        <f>+'Ark1'!E499</f>
        <v>43</v>
      </c>
      <c r="D367" s="3">
        <f>+'Ark1'!Q499</f>
        <v>15</v>
      </c>
      <c r="E367" s="18"/>
      <c r="F367" s="18">
        <f>+'Ark1'!R499</f>
        <v>482</v>
      </c>
      <c r="G367" s="18"/>
      <c r="H367" s="66">
        <f>+'Ark1'!AA499</f>
        <v>1.0278062094848175</v>
      </c>
      <c r="I367" s="66"/>
      <c r="J367" s="18">
        <f>+'Ark1'!S499</f>
        <v>482</v>
      </c>
      <c r="K367" s="93"/>
      <c r="L367" s="13">
        <f>+'Ark1'!U499</f>
        <v>60.877593360995853</v>
      </c>
      <c r="M367" s="13"/>
      <c r="N367" s="123">
        <f>+'Ark1'!W499</f>
        <v>79.179253112033123</v>
      </c>
      <c r="O367" s="123"/>
      <c r="P367" s="13">
        <f>+'Ark1'!X499</f>
        <v>10.760153222304963</v>
      </c>
      <c r="Q367" s="13">
        <f>+'Ark1'!Y499</f>
        <v>2.8509945881566625</v>
      </c>
      <c r="R367" s="18">
        <f>+'Ark1'!Z499</f>
        <v>-36.080661900202777</v>
      </c>
      <c r="S367" s="21">
        <f t="shared" si="113"/>
        <v>32.133333333333333</v>
      </c>
      <c r="T367" s="66">
        <f t="shared" si="114"/>
        <v>38.164399999999965</v>
      </c>
      <c r="U367" s="13">
        <f>+'Ark1'!T499</f>
        <v>15.991701244813276</v>
      </c>
      <c r="V367" s="123">
        <f>+'Ark1'!V499</f>
        <v>85.78467292744655</v>
      </c>
      <c r="W367" s="31"/>
      <c r="AJ367"/>
      <c r="AK367"/>
      <c r="AL367"/>
      <c r="AU367"/>
      <c r="AX367"/>
      <c r="AY367"/>
    </row>
    <row r="368" spans="1:51" x14ac:dyDescent="0.5">
      <c r="A368" s="31"/>
      <c r="B368" s="3">
        <f>+'Ark1'!C500</f>
        <v>2016</v>
      </c>
      <c r="C368" s="3">
        <f>+'Ark1'!E500</f>
        <v>44</v>
      </c>
      <c r="D368" s="3">
        <f>+'Ark1'!Q500</f>
        <v>21</v>
      </c>
      <c r="E368" s="18"/>
      <c r="F368" s="18">
        <f>+'Ark1'!R500</f>
        <v>693</v>
      </c>
      <c r="G368" s="18"/>
      <c r="H368" s="66">
        <f>+'Ark1'!AA500</f>
        <v>1.4777379733879221</v>
      </c>
      <c r="I368" s="66"/>
      <c r="J368" s="18">
        <f>+'Ark1'!S500</f>
        <v>693</v>
      </c>
      <c r="K368" s="93"/>
      <c r="L368" s="13">
        <f>+'Ark1'!U500</f>
        <v>60.35209235209237</v>
      </c>
      <c r="M368" s="13"/>
      <c r="N368" s="123">
        <f>+'Ark1'!W500</f>
        <v>80.659595959596004</v>
      </c>
      <c r="O368" s="123"/>
      <c r="P368" s="13">
        <f>+'Ark1'!X500</f>
        <v>10.440796376970882</v>
      </c>
      <c r="Q368" s="13">
        <f>+'Ark1'!Y500</f>
        <v>2.7945756223835776</v>
      </c>
      <c r="R368" s="18">
        <f>+'Ark1'!Z500</f>
        <v>-28.80722196690467</v>
      </c>
      <c r="S368" s="21">
        <f t="shared" si="113"/>
        <v>33</v>
      </c>
      <c r="T368" s="66">
        <f t="shared" si="114"/>
        <v>55.89710000000003</v>
      </c>
      <c r="U368" s="13">
        <f>+'Ark1'!T500</f>
        <v>15.774891774891776</v>
      </c>
      <c r="V368" s="123">
        <f>+'Ark1'!V500</f>
        <v>87.388511332173309</v>
      </c>
      <c r="W368" s="31"/>
      <c r="AJ368"/>
      <c r="AK368"/>
      <c r="AL368"/>
      <c r="AU368"/>
      <c r="AX368"/>
      <c r="AY368"/>
    </row>
    <row r="369" spans="1:51" s="19" customFormat="1" x14ac:dyDescent="0.5">
      <c r="A369" s="31"/>
      <c r="B369" s="3">
        <f>+'Ark1'!C501</f>
        <v>2016</v>
      </c>
      <c r="C369" s="3">
        <f>+'Ark1'!E501</f>
        <v>45</v>
      </c>
      <c r="D369" s="3">
        <f>+'Ark1'!Q501</f>
        <v>28</v>
      </c>
      <c r="E369" s="18"/>
      <c r="F369" s="18">
        <f>+'Ark1'!R501</f>
        <v>1021</v>
      </c>
      <c r="G369" s="18"/>
      <c r="H369" s="66">
        <f>+'Ark1'!AA501</f>
        <v>2.1771579665643124</v>
      </c>
      <c r="I369" s="66"/>
      <c r="J369" s="18">
        <f>+'Ark1'!S501</f>
        <v>1021</v>
      </c>
      <c r="K369" s="93"/>
      <c r="L369" s="13">
        <f>+'Ark1'!U501</f>
        <v>60.695396669931419</v>
      </c>
      <c r="M369" s="13"/>
      <c r="N369" s="123">
        <f>+'Ark1'!W501</f>
        <v>80.527913809990224</v>
      </c>
      <c r="O369" s="123"/>
      <c r="P369" s="13">
        <f>+'Ark1'!X501</f>
        <v>11.048994018071127</v>
      </c>
      <c r="Q369" s="13">
        <f>+'Ark1'!Y501</f>
        <v>2.6951308008410222</v>
      </c>
      <c r="R369" s="18">
        <f>+'Ark1'!Z501</f>
        <v>-36.63327276953671</v>
      </c>
      <c r="S369" s="21">
        <f t="shared" si="113"/>
        <v>36.464285714285715</v>
      </c>
      <c r="T369" s="66">
        <f t="shared" si="114"/>
        <v>82.219000000000008</v>
      </c>
      <c r="U369" s="13">
        <f>+'Ark1'!T501</f>
        <v>16.003917727717923</v>
      </c>
      <c r="V369" s="123">
        <f>+'Ark1'!V501</f>
        <v>87.245843781137751</v>
      </c>
      <c r="W369" s="31"/>
    </row>
    <row r="370" spans="1:51" x14ac:dyDescent="0.5">
      <c r="A370" s="31"/>
      <c r="B370" s="3">
        <f>+'Ark1'!C502</f>
        <v>2016</v>
      </c>
      <c r="C370" s="3">
        <f>+'Ark1'!E502</f>
        <v>46</v>
      </c>
      <c r="D370" s="3">
        <f>+'Ark1'!Q502</f>
        <v>27</v>
      </c>
      <c r="E370" s="18"/>
      <c r="F370" s="18">
        <f>+'Ark1'!R502</f>
        <v>1247</v>
      </c>
      <c r="G370" s="18"/>
      <c r="H370" s="66">
        <f>+'Ark1'!AA502</f>
        <v>2.6590754008870694</v>
      </c>
      <c r="I370" s="66"/>
      <c r="J370" s="18">
        <f>+'Ark1'!S502</f>
        <v>1245</v>
      </c>
      <c r="K370" s="93"/>
      <c r="L370" s="13">
        <f>+'Ark1'!U502</f>
        <v>60.274698795180718</v>
      </c>
      <c r="M370" s="13"/>
      <c r="N370" s="123">
        <f>+'Ark1'!W502</f>
        <v>84.056064257028197</v>
      </c>
      <c r="O370" s="123"/>
      <c r="P370" s="13">
        <f>+'Ark1'!X502</f>
        <v>11.706669458523301</v>
      </c>
      <c r="Q370" s="13">
        <f>+'Ark1'!Y502</f>
        <v>2.746893537445994</v>
      </c>
      <c r="R370" s="18">
        <f>+'Ark1'!Z502</f>
        <v>-39.460479389662446</v>
      </c>
      <c r="S370" s="21">
        <f t="shared" si="113"/>
        <v>46.185185185185183</v>
      </c>
      <c r="T370" s="66">
        <f t="shared" si="114"/>
        <v>104.81791212851417</v>
      </c>
      <c r="U370" s="13">
        <f>+'Ark1'!T502</f>
        <v>15.671210906174815</v>
      </c>
      <c r="V370" s="123">
        <f>+'Ark1'!V502</f>
        <v>91.128370469962391</v>
      </c>
      <c r="W370" s="31"/>
      <c r="AJ370"/>
      <c r="AK370"/>
      <c r="AL370"/>
      <c r="AU370"/>
      <c r="AX370"/>
      <c r="AY370"/>
    </row>
    <row r="371" spans="1:51" x14ac:dyDescent="0.5">
      <c r="A371" s="31"/>
      <c r="B371" s="3">
        <f>+'Ark1'!C503</f>
        <v>2016</v>
      </c>
      <c r="C371" s="3">
        <f>+'Ark1'!E503</f>
        <v>47</v>
      </c>
      <c r="D371" s="3">
        <f>+'Ark1'!Q503</f>
        <v>23</v>
      </c>
      <c r="E371" s="18"/>
      <c r="F371" s="18">
        <f>+'Ark1'!R503</f>
        <v>932</v>
      </c>
      <c r="G371" s="18"/>
      <c r="H371" s="66">
        <f>+'Ark1'!AA503</f>
        <v>1.9873763220743776</v>
      </c>
      <c r="I371" s="66"/>
      <c r="J371" s="18">
        <f>+'Ark1'!S503</f>
        <v>932</v>
      </c>
      <c r="K371" s="93"/>
      <c r="L371" s="13">
        <f>+'Ark1'!U503</f>
        <v>60.164163090128753</v>
      </c>
      <c r="M371" s="13"/>
      <c r="N371" s="123">
        <f>+'Ark1'!W503</f>
        <v>81.418669527897052</v>
      </c>
      <c r="O371" s="123"/>
      <c r="P371" s="13">
        <f>+'Ark1'!X503</f>
        <v>11.92907217836748</v>
      </c>
      <c r="Q371" s="13">
        <f>+'Ark1'!Y503</f>
        <v>2.7011130767204419</v>
      </c>
      <c r="R371" s="18">
        <f>+'Ark1'!Z503</f>
        <v>-34.606782733920902</v>
      </c>
      <c r="S371" s="21">
        <f t="shared" si="113"/>
        <v>40.521739130434781</v>
      </c>
      <c r="T371" s="66">
        <f t="shared" si="114"/>
        <v>75.882200000000054</v>
      </c>
      <c r="U371" s="13">
        <f>+'Ark1'!T503</f>
        <v>15.702789699570811</v>
      </c>
      <c r="V371" s="123">
        <f>+'Ark1'!V503</f>
        <v>88.210909564352193</v>
      </c>
      <c r="W371" s="31"/>
      <c r="AJ371"/>
      <c r="AK371"/>
      <c r="AL371"/>
      <c r="AU371"/>
      <c r="AX371"/>
      <c r="AY371"/>
    </row>
    <row r="372" spans="1:51" x14ac:dyDescent="0.5">
      <c r="A372" s="31"/>
      <c r="B372" s="3">
        <f>+'Ark1'!C504</f>
        <v>2016</v>
      </c>
      <c r="C372" s="3">
        <f>+'Ark1'!E504</f>
        <v>48</v>
      </c>
      <c r="D372" s="3">
        <f>+'Ark1'!Q504</f>
        <v>18</v>
      </c>
      <c r="E372" s="18"/>
      <c r="F372" s="18">
        <f>+'Ark1'!R504</f>
        <v>660</v>
      </c>
      <c r="G372" s="18"/>
      <c r="H372" s="66">
        <f>+'Ark1'!AA504</f>
        <v>1.4073694984646878</v>
      </c>
      <c r="I372" s="66"/>
      <c r="J372" s="18">
        <f>+'Ark1'!S504</f>
        <v>660</v>
      </c>
      <c r="K372" s="93"/>
      <c r="L372" s="13">
        <f>+'Ark1'!U504</f>
        <v>60.846969696969701</v>
      </c>
      <c r="M372" s="13"/>
      <c r="N372" s="123">
        <f>+'Ark1'!W504</f>
        <v>78.130303030303068</v>
      </c>
      <c r="O372" s="123"/>
      <c r="P372" s="13">
        <f>+'Ark1'!X504</f>
        <v>9.5284545107124323</v>
      </c>
      <c r="Q372" s="13">
        <f>+'Ark1'!Y504</f>
        <v>2.7190528485157901</v>
      </c>
      <c r="R372" s="18">
        <f>+'Ark1'!Z504</f>
        <v>-40.256903917046806</v>
      </c>
      <c r="S372" s="21">
        <f t="shared" si="113"/>
        <v>36.666666666666664</v>
      </c>
      <c r="T372" s="66">
        <f t="shared" si="114"/>
        <v>51.566000000000024</v>
      </c>
      <c r="U372" s="13">
        <f>+'Ark1'!T504</f>
        <v>16.068181818181817</v>
      </c>
      <c r="V372" s="123">
        <f>+'Ark1'!V504</f>
        <v>84.64821563413112</v>
      </c>
      <c r="W372" s="31"/>
      <c r="AJ372"/>
      <c r="AK372"/>
      <c r="AL372"/>
      <c r="AU372"/>
      <c r="AX372"/>
      <c r="AY372"/>
    </row>
    <row r="373" spans="1:51" x14ac:dyDescent="0.5">
      <c r="A373" s="31"/>
      <c r="B373" s="3">
        <f>+'Ark1'!C505</f>
        <v>2016</v>
      </c>
      <c r="C373" s="3">
        <f>+'Ark1'!E505</f>
        <v>49</v>
      </c>
      <c r="D373" s="3">
        <f>+'Ark1'!Q505</f>
        <v>28</v>
      </c>
      <c r="E373" s="18"/>
      <c r="F373" s="18">
        <f>+'Ark1'!R505</f>
        <v>1064</v>
      </c>
      <c r="G373" s="18"/>
      <c r="H373" s="66">
        <f>+'Ark1'!AA505</f>
        <v>2.2688502217673152</v>
      </c>
      <c r="I373" s="66"/>
      <c r="J373" s="18">
        <f>+'Ark1'!S505</f>
        <v>1063</v>
      </c>
      <c r="K373" s="93"/>
      <c r="L373" s="13">
        <f>+'Ark1'!U505</f>
        <v>60.485418626528705</v>
      </c>
      <c r="M373" s="13"/>
      <c r="N373" s="123">
        <f>+'Ark1'!W505</f>
        <v>77.436406396989696</v>
      </c>
      <c r="O373" s="123"/>
      <c r="P373" s="13">
        <f>+'Ark1'!X505</f>
        <v>10.241155286007968</v>
      </c>
      <c r="Q373" s="13">
        <f>+'Ark1'!Y505</f>
        <v>2.7736028898026124</v>
      </c>
      <c r="R373" s="18">
        <f>+'Ark1'!Z505</f>
        <v>-33.877419359642523</v>
      </c>
      <c r="S373" s="21">
        <f t="shared" si="113"/>
        <v>38</v>
      </c>
      <c r="T373" s="66">
        <f t="shared" si="114"/>
        <v>82.392336406397035</v>
      </c>
      <c r="U373" s="13">
        <f>+'Ark1'!T505</f>
        <v>15.828007518796996</v>
      </c>
      <c r="V373" s="123">
        <f>+'Ark1'!V505</f>
        <v>83.933836756700629</v>
      </c>
      <c r="W373" s="31"/>
      <c r="AJ373"/>
      <c r="AK373"/>
      <c r="AL373"/>
      <c r="AU373"/>
      <c r="AX373"/>
      <c r="AY373"/>
    </row>
    <row r="374" spans="1:51" x14ac:dyDescent="0.5">
      <c r="A374" s="31"/>
      <c r="B374" s="3">
        <f>+'Ark1'!C506</f>
        <v>2016</v>
      </c>
      <c r="C374" s="3">
        <f>+'Ark1'!E506</f>
        <v>50</v>
      </c>
      <c r="D374" s="3">
        <f>+'Ark1'!Q506</f>
        <v>24</v>
      </c>
      <c r="E374" s="18"/>
      <c r="F374" s="18">
        <f>+'Ark1'!R506</f>
        <v>673</v>
      </c>
      <c r="G374" s="18"/>
      <c r="H374" s="66">
        <f>+'Ark1'!AA506</f>
        <v>1.4350904128283859</v>
      </c>
      <c r="I374" s="66"/>
      <c r="J374" s="18">
        <f>+'Ark1'!S506</f>
        <v>670</v>
      </c>
      <c r="K374" s="93"/>
      <c r="L374" s="13">
        <f>+'Ark1'!U506</f>
        <v>60.204477611940305</v>
      </c>
      <c r="M374" s="13"/>
      <c r="N374" s="123">
        <f>+'Ark1'!W506</f>
        <v>78.204925373134358</v>
      </c>
      <c r="O374" s="123"/>
      <c r="P374" s="13">
        <f>+'Ark1'!X506</f>
        <v>9.6102521241611694</v>
      </c>
      <c r="Q374" s="13">
        <f>+'Ark1'!Y506</f>
        <v>2.5407093166256778</v>
      </c>
      <c r="R374" s="18">
        <f>+'Ark1'!Z506</f>
        <v>-23.867012315240043</v>
      </c>
      <c r="S374" s="21">
        <f t="shared" si="113"/>
        <v>28.041666666666668</v>
      </c>
      <c r="T374" s="66">
        <f t="shared" si="114"/>
        <v>52.631914776119423</v>
      </c>
      <c r="U374" s="13">
        <f>+'Ark1'!T506</f>
        <v>15.707280832095098</v>
      </c>
      <c r="V374" s="123">
        <f>+'Ark1'!V506</f>
        <v>84.895942821105734</v>
      </c>
      <c r="W374" s="31"/>
      <c r="AJ374"/>
      <c r="AK374"/>
      <c r="AL374"/>
      <c r="AU374"/>
      <c r="AX374"/>
      <c r="AY374"/>
    </row>
    <row r="375" spans="1:51" x14ac:dyDescent="0.5">
      <c r="A375" s="31"/>
      <c r="B375" s="3">
        <f>+'Ark1'!C507</f>
        <v>2016</v>
      </c>
      <c r="C375" s="3">
        <f>+'Ark1'!E507</f>
        <v>51</v>
      </c>
      <c r="D375" s="3">
        <f>+'Ark1'!Q507</f>
        <v>14</v>
      </c>
      <c r="E375" s="18"/>
      <c r="F375" s="18">
        <f>+'Ark1'!R507</f>
        <v>571</v>
      </c>
      <c r="G375" s="18"/>
      <c r="H375" s="66">
        <f>+'Ark1'!AA507</f>
        <v>1.2175878539747531</v>
      </c>
      <c r="I375" s="66"/>
      <c r="J375" s="18">
        <f>+'Ark1'!S507</f>
        <v>570</v>
      </c>
      <c r="K375" s="93"/>
      <c r="L375" s="13">
        <f>+'Ark1'!U507</f>
        <v>61.901754385964885</v>
      </c>
      <c r="M375" s="13"/>
      <c r="N375" s="123">
        <f>+'Ark1'!W507</f>
        <v>80.201754385964819</v>
      </c>
      <c r="O375" s="123"/>
      <c r="P375" s="13">
        <f>+'Ark1'!X507</f>
        <v>12.2098104246692</v>
      </c>
      <c r="Q375" s="13">
        <f>+'Ark1'!Y507</f>
        <v>2.749321525750414</v>
      </c>
      <c r="R375" s="18">
        <f>+'Ark1'!Z507</f>
        <v>-51.877395518220197</v>
      </c>
      <c r="S375" s="21">
        <f t="shared" si="113"/>
        <v>40.785714285714285</v>
      </c>
      <c r="T375" s="66">
        <f t="shared" si="114"/>
        <v>45.795201754385914</v>
      </c>
      <c r="U375" s="13">
        <f>+'Ark1'!T507</f>
        <v>16.387040280210162</v>
      </c>
      <c r="V375" s="123">
        <f>+'Ark1'!V507</f>
        <v>86.961471935526731</v>
      </c>
      <c r="W375" s="31"/>
      <c r="AJ375"/>
      <c r="AK375"/>
      <c r="AL375"/>
      <c r="AU375"/>
      <c r="AX375"/>
      <c r="AY375"/>
    </row>
    <row r="376" spans="1:51" x14ac:dyDescent="0.5">
      <c r="A376" s="31"/>
      <c r="B376" s="3">
        <f>+'Ark1'!C508</f>
        <v>2016</v>
      </c>
      <c r="C376" s="3">
        <f>+'Ark1'!E508</f>
        <v>52</v>
      </c>
      <c r="D376" s="3">
        <f>+'Ark1'!Q508</f>
        <v>12</v>
      </c>
      <c r="E376" s="18"/>
      <c r="F376" s="18">
        <f>+'Ark1'!R508</f>
        <v>418</v>
      </c>
      <c r="G376" s="18"/>
      <c r="H376" s="66">
        <f>+'Ark1'!AA508</f>
        <v>0.89133401569430237</v>
      </c>
      <c r="I376" s="66"/>
      <c r="J376" s="18">
        <f>+'Ark1'!S508</f>
        <v>418</v>
      </c>
      <c r="K376" s="93"/>
      <c r="L376" s="13">
        <f>+'Ark1'!U508</f>
        <v>59.638755980861234</v>
      </c>
      <c r="M376" s="13"/>
      <c r="N376" s="123">
        <f>+'Ark1'!W508</f>
        <v>79.626076555023914</v>
      </c>
      <c r="O376" s="123"/>
      <c r="P376" s="13">
        <f>+'Ark1'!X508</f>
        <v>11.388106127078728</v>
      </c>
      <c r="Q376" s="13">
        <f>+'Ark1'!Y508</f>
        <v>2.7739613570328325</v>
      </c>
      <c r="R376" s="18">
        <f>+'Ark1'!Z508</f>
        <v>-33.516595994281545</v>
      </c>
      <c r="S376" s="21">
        <f t="shared" si="113"/>
        <v>34.833333333333336</v>
      </c>
      <c r="T376" s="66">
        <f t="shared" si="114"/>
        <v>33.283699999999996</v>
      </c>
      <c r="U376" s="13">
        <f>+'Ark1'!T508</f>
        <v>15.342105263157899</v>
      </c>
      <c r="V376" s="123">
        <f>+'Ark1'!V508</f>
        <v>86.268771998942498</v>
      </c>
      <c r="W376" s="31"/>
      <c r="AJ376"/>
      <c r="AK376"/>
      <c r="AL376"/>
      <c r="AU376"/>
      <c r="AX376"/>
      <c r="AY376"/>
    </row>
    <row r="377" spans="1:51" x14ac:dyDescent="0.5">
      <c r="A377" s="31"/>
      <c r="B377" s="31"/>
      <c r="C377" s="31"/>
      <c r="D377" s="31"/>
      <c r="E377" s="31"/>
      <c r="F377" s="31"/>
      <c r="G377" s="31"/>
      <c r="H377" s="129"/>
      <c r="I377" s="129"/>
      <c r="J377" s="31"/>
      <c r="K377" s="93"/>
      <c r="L377" s="31"/>
      <c r="M377" s="31"/>
      <c r="N377" s="129"/>
      <c r="O377" s="129"/>
      <c r="P377" s="31"/>
      <c r="Q377" s="31"/>
      <c r="R377" s="92"/>
      <c r="S377" s="92"/>
      <c r="T377" s="31"/>
      <c r="U377" s="31"/>
      <c r="V377" s="129"/>
      <c r="W377" s="31"/>
      <c r="AG377" s="3"/>
      <c r="AH377" s="3"/>
      <c r="AI377" s="3"/>
      <c r="AJ377" s="18"/>
      <c r="AK377" s="18"/>
      <c r="AL377" s="18"/>
      <c r="AM377" s="13"/>
      <c r="AN377" s="13"/>
      <c r="AO377" s="13"/>
      <c r="AP377" s="13"/>
      <c r="AQ377" s="13"/>
      <c r="AR377" s="13"/>
      <c r="AS377" s="13"/>
      <c r="AT377" s="13"/>
      <c r="AU377" s="123"/>
      <c r="AV377" s="13"/>
      <c r="AW377" s="13"/>
      <c r="AX377" s="66"/>
      <c r="AY377" s="66"/>
    </row>
    <row r="378" spans="1:51" x14ac:dyDescent="0.5">
      <c r="A378" s="31"/>
      <c r="B378" s="31"/>
      <c r="C378" s="31"/>
      <c r="D378" s="31"/>
      <c r="E378" s="31"/>
      <c r="F378" s="31"/>
      <c r="G378" s="31"/>
      <c r="H378" s="129"/>
      <c r="I378" s="129"/>
      <c r="J378" s="31"/>
      <c r="K378" s="31"/>
      <c r="L378" s="31"/>
      <c r="M378" s="31"/>
      <c r="N378" s="129"/>
      <c r="O378" s="129"/>
      <c r="P378" s="31"/>
      <c r="Q378" s="31"/>
      <c r="R378" s="92"/>
      <c r="S378" s="92"/>
      <c r="T378" s="31"/>
      <c r="U378" s="31"/>
      <c r="V378" s="129"/>
      <c r="W378" s="31"/>
      <c r="AG378" s="3"/>
      <c r="AH378" s="3"/>
      <c r="AI378" s="3"/>
      <c r="AJ378" s="18"/>
      <c r="AK378" s="18"/>
      <c r="AL378" s="18"/>
      <c r="AM378" s="13"/>
      <c r="AN378" s="13"/>
      <c r="AO378" s="13"/>
      <c r="AP378" s="13"/>
      <c r="AQ378" s="13"/>
      <c r="AR378" s="13"/>
      <c r="AS378" s="13"/>
      <c r="AT378" s="13"/>
      <c r="AU378" s="123"/>
      <c r="AV378" s="13"/>
      <c r="AW378" s="13"/>
      <c r="AX378" s="66"/>
      <c r="AY378" s="66"/>
    </row>
    <row r="379" spans="1:51" x14ac:dyDescent="0.5">
      <c r="AG379" s="3"/>
      <c r="AH379" s="3"/>
      <c r="AI379" s="3"/>
      <c r="AJ379" s="18"/>
      <c r="AK379" s="18"/>
      <c r="AL379" s="18"/>
      <c r="AM379" s="13"/>
      <c r="AN379" s="13"/>
      <c r="AO379" s="13"/>
      <c r="AP379" s="13"/>
      <c r="AQ379" s="13"/>
      <c r="AR379" s="13"/>
      <c r="AS379" s="13"/>
      <c r="AT379" s="13"/>
      <c r="AU379" s="123"/>
      <c r="AV379" s="13"/>
      <c r="AW379" s="13"/>
      <c r="AX379" s="66"/>
      <c r="AY379" s="66"/>
    </row>
    <row r="380" spans="1:51" x14ac:dyDescent="0.5">
      <c r="AG380" s="3"/>
      <c r="AH380" s="3"/>
      <c r="AI380" s="3"/>
      <c r="AJ380" s="18"/>
      <c r="AK380" s="18"/>
      <c r="AL380" s="18"/>
      <c r="AM380" s="13"/>
      <c r="AN380" s="13"/>
      <c r="AO380" s="13"/>
      <c r="AP380" s="13"/>
      <c r="AQ380" s="13"/>
      <c r="AR380" s="13"/>
      <c r="AS380" s="13"/>
      <c r="AT380" s="13"/>
      <c r="AU380" s="123"/>
      <c r="AV380" s="13"/>
      <c r="AW380" s="13"/>
      <c r="AX380" s="66"/>
      <c r="AY380" s="66"/>
    </row>
    <row r="381" spans="1:51" x14ac:dyDescent="0.5">
      <c r="AG381" s="3"/>
      <c r="AH381" s="3"/>
      <c r="AI381" s="3"/>
      <c r="AJ381" s="18"/>
      <c r="AK381" s="18"/>
      <c r="AL381" s="18"/>
      <c r="AM381" s="13"/>
      <c r="AN381" s="13"/>
      <c r="AO381" s="13"/>
      <c r="AP381" s="13"/>
      <c r="AQ381" s="13"/>
      <c r="AR381" s="13"/>
      <c r="AS381" s="13"/>
      <c r="AT381" s="13"/>
      <c r="AU381" s="123"/>
      <c r="AV381" s="13"/>
      <c r="AW381" s="13"/>
      <c r="AX381" s="66"/>
      <c r="AY381" s="66"/>
    </row>
    <row r="382" spans="1:51" x14ac:dyDescent="0.5">
      <c r="AG382" s="3"/>
      <c r="AH382" s="3"/>
      <c r="AI382" s="3"/>
      <c r="AJ382" s="18"/>
      <c r="AK382" s="18"/>
      <c r="AL382" s="18"/>
      <c r="AM382" s="13"/>
      <c r="AN382" s="13"/>
      <c r="AO382" s="13"/>
      <c r="AP382" s="13"/>
      <c r="AQ382" s="13"/>
      <c r="AR382" s="13"/>
      <c r="AS382" s="13"/>
      <c r="AT382" s="13"/>
      <c r="AU382" s="123"/>
      <c r="AV382" s="13"/>
      <c r="AW382" s="13"/>
      <c r="AX382" s="66"/>
      <c r="AY382" s="66"/>
    </row>
    <row r="383" spans="1:51" x14ac:dyDescent="0.5">
      <c r="AG383" s="3"/>
      <c r="AH383" s="3"/>
      <c r="AI383" s="3"/>
      <c r="AJ383" s="18"/>
      <c r="AK383" s="18"/>
      <c r="AL383" s="18"/>
      <c r="AM383" s="13"/>
      <c r="AN383" s="13"/>
      <c r="AO383" s="13"/>
      <c r="AP383" s="13"/>
      <c r="AQ383" s="13"/>
      <c r="AR383" s="13"/>
      <c r="AS383" s="13"/>
      <c r="AT383" s="13"/>
      <c r="AU383" s="123"/>
      <c r="AV383" s="13"/>
      <c r="AW383" s="13"/>
      <c r="AX383" s="66"/>
      <c r="AY383" s="66"/>
    </row>
    <row r="384" spans="1:51" x14ac:dyDescent="0.5">
      <c r="AG384" s="3"/>
      <c r="AH384" s="3"/>
      <c r="AI384" s="3"/>
      <c r="AJ384" s="18"/>
      <c r="AK384" s="18"/>
      <c r="AL384" s="18"/>
      <c r="AM384" s="13"/>
      <c r="AN384" s="13"/>
      <c r="AO384" s="13"/>
      <c r="AP384" s="13"/>
      <c r="AQ384" s="13"/>
      <c r="AR384" s="13"/>
      <c r="AS384" s="13"/>
      <c r="AT384" s="13"/>
      <c r="AU384" s="123"/>
      <c r="AV384" s="13"/>
      <c r="AW384" s="13"/>
      <c r="AX384" s="66"/>
      <c r="AY384" s="66"/>
    </row>
    <row r="385" spans="33:51" x14ac:dyDescent="0.5">
      <c r="AG385" s="3"/>
      <c r="AH385" s="3"/>
      <c r="AI385" s="3"/>
      <c r="AJ385" s="18"/>
      <c r="AK385" s="18"/>
      <c r="AL385" s="18"/>
      <c r="AM385" s="13"/>
      <c r="AN385" s="13"/>
      <c r="AO385" s="13"/>
      <c r="AP385" s="13"/>
      <c r="AQ385" s="13"/>
      <c r="AR385" s="13"/>
      <c r="AS385" s="13"/>
      <c r="AT385" s="13"/>
      <c r="AU385" s="123"/>
      <c r="AV385" s="13"/>
      <c r="AW385" s="13"/>
      <c r="AX385" s="66"/>
      <c r="AY385" s="66"/>
    </row>
    <row r="386" spans="33:51" x14ac:dyDescent="0.5">
      <c r="AG386" s="3"/>
      <c r="AH386" s="3"/>
      <c r="AI386" s="3"/>
      <c r="AJ386" s="18"/>
      <c r="AK386" s="18"/>
      <c r="AL386" s="18"/>
      <c r="AM386" s="13"/>
      <c r="AN386" s="13"/>
      <c r="AO386" s="13"/>
      <c r="AP386" s="13"/>
      <c r="AQ386" s="13"/>
      <c r="AR386" s="13"/>
      <c r="AS386" s="13"/>
      <c r="AT386" s="13"/>
      <c r="AU386" s="123"/>
      <c r="AV386" s="13"/>
      <c r="AW386" s="13"/>
      <c r="AX386" s="66"/>
      <c r="AY386" s="66"/>
    </row>
    <row r="387" spans="33:51" x14ac:dyDescent="0.5">
      <c r="AG387" s="3"/>
      <c r="AH387" s="3"/>
      <c r="AI387" s="3"/>
      <c r="AJ387" s="18"/>
      <c r="AK387" s="18"/>
      <c r="AL387" s="18"/>
      <c r="AM387" s="13"/>
      <c r="AN387" s="13"/>
      <c r="AO387" s="13"/>
      <c r="AP387" s="13"/>
      <c r="AQ387" s="13"/>
      <c r="AR387" s="13"/>
      <c r="AS387" s="13"/>
      <c r="AT387" s="13"/>
      <c r="AU387" s="123"/>
      <c r="AV387" s="13"/>
      <c r="AW387" s="13"/>
      <c r="AX387" s="66"/>
      <c r="AY387" s="66"/>
    </row>
    <row r="388" spans="33:51" x14ac:dyDescent="0.5">
      <c r="AG388" s="3"/>
      <c r="AH388" s="3"/>
      <c r="AI388" s="3"/>
      <c r="AJ388" s="18"/>
      <c r="AK388" s="18"/>
      <c r="AL388" s="18"/>
      <c r="AM388" s="13"/>
      <c r="AN388" s="13"/>
      <c r="AO388" s="13"/>
      <c r="AP388" s="13"/>
      <c r="AQ388" s="13"/>
      <c r="AR388" s="13"/>
      <c r="AS388" s="13"/>
      <c r="AT388" s="13"/>
      <c r="AU388" s="123"/>
      <c r="AV388" s="13"/>
      <c r="AW388" s="13"/>
      <c r="AX388" s="66"/>
      <c r="AY388" s="66"/>
    </row>
    <row r="389" spans="33:51" x14ac:dyDescent="0.5">
      <c r="AG389" s="3"/>
      <c r="AH389" s="3"/>
      <c r="AI389" s="3"/>
      <c r="AJ389" s="18"/>
      <c r="AK389" s="18"/>
      <c r="AL389" s="18"/>
      <c r="AM389" s="13"/>
      <c r="AN389" s="13"/>
      <c r="AO389" s="13"/>
      <c r="AP389" s="13"/>
      <c r="AQ389" s="13"/>
      <c r="AR389" s="13"/>
      <c r="AS389" s="13"/>
      <c r="AT389" s="13"/>
      <c r="AU389" s="123"/>
      <c r="AV389" s="13"/>
      <c r="AW389" s="13"/>
      <c r="AX389" s="66"/>
      <c r="AY389" s="66"/>
    </row>
    <row r="390" spans="33:51" x14ac:dyDescent="0.5">
      <c r="AG390" s="3"/>
      <c r="AH390" s="3"/>
      <c r="AI390" s="3"/>
      <c r="AJ390" s="18"/>
      <c r="AK390" s="18"/>
      <c r="AL390" s="18"/>
      <c r="AM390" s="13"/>
      <c r="AN390" s="13"/>
      <c r="AO390" s="13"/>
      <c r="AP390" s="13"/>
      <c r="AQ390" s="13"/>
      <c r="AR390" s="13"/>
      <c r="AS390" s="13"/>
      <c r="AT390" s="13"/>
      <c r="AU390" s="123"/>
      <c r="AV390" s="13"/>
      <c r="AW390" s="13"/>
      <c r="AX390" s="66"/>
      <c r="AY390" s="66"/>
    </row>
    <row r="391" spans="33:51" x14ac:dyDescent="0.5">
      <c r="AG391" s="3"/>
      <c r="AH391" s="3"/>
      <c r="AI391" s="3"/>
      <c r="AJ391" s="18"/>
      <c r="AK391" s="18"/>
      <c r="AL391" s="18"/>
      <c r="AM391" s="13"/>
      <c r="AN391" s="13"/>
      <c r="AO391" s="13"/>
      <c r="AP391" s="13"/>
      <c r="AQ391" s="13"/>
      <c r="AR391" s="13"/>
      <c r="AS391" s="13"/>
      <c r="AT391" s="13"/>
      <c r="AU391" s="123"/>
      <c r="AV391" s="13"/>
      <c r="AW391" s="13"/>
      <c r="AX391" s="66"/>
      <c r="AY391" s="66"/>
    </row>
    <row r="392" spans="33:51" x14ac:dyDescent="0.5">
      <c r="AG392" s="3"/>
      <c r="AH392" s="3"/>
      <c r="AI392" s="3"/>
      <c r="AJ392" s="18"/>
      <c r="AK392" s="18"/>
      <c r="AL392" s="18"/>
      <c r="AM392" s="13"/>
      <c r="AN392" s="13"/>
      <c r="AO392" s="13"/>
      <c r="AP392" s="13"/>
      <c r="AQ392" s="13"/>
      <c r="AR392" s="13"/>
      <c r="AS392" s="13"/>
      <c r="AT392" s="13"/>
      <c r="AU392" s="123"/>
      <c r="AV392" s="13"/>
      <c r="AW392" s="13"/>
      <c r="AX392" s="66"/>
      <c r="AY392" s="66"/>
    </row>
    <row r="393" spans="33:51" x14ac:dyDescent="0.5">
      <c r="AG393" s="3"/>
      <c r="AH393" s="3"/>
      <c r="AI393" s="3"/>
      <c r="AJ393" s="18"/>
      <c r="AK393" s="18"/>
      <c r="AL393" s="18"/>
      <c r="AM393" s="13"/>
      <c r="AN393" s="13"/>
      <c r="AO393" s="13"/>
      <c r="AP393" s="13"/>
      <c r="AQ393" s="13"/>
      <c r="AR393" s="13"/>
      <c r="AS393" s="13"/>
      <c r="AT393" s="13"/>
      <c r="AU393" s="123"/>
      <c r="AV393" s="13"/>
      <c r="AW393" s="13"/>
      <c r="AX393" s="66"/>
      <c r="AY393" s="66"/>
    </row>
    <row r="394" spans="33:51" x14ac:dyDescent="0.5">
      <c r="AG394" s="3"/>
      <c r="AH394" s="3"/>
      <c r="AI394" s="3"/>
      <c r="AJ394" s="18"/>
      <c r="AK394" s="18"/>
      <c r="AL394" s="18"/>
      <c r="AM394" s="13"/>
      <c r="AN394" s="13"/>
      <c r="AO394" s="13"/>
      <c r="AP394" s="13"/>
      <c r="AQ394" s="13"/>
      <c r="AR394" s="13"/>
      <c r="AS394" s="13"/>
      <c r="AT394" s="13"/>
      <c r="AU394" s="123"/>
      <c r="AV394" s="13"/>
      <c r="AW394" s="13"/>
      <c r="AX394" s="66"/>
      <c r="AY394" s="66"/>
    </row>
    <row r="395" spans="33:51" x14ac:dyDescent="0.5">
      <c r="AG395" s="3"/>
      <c r="AH395" s="3"/>
      <c r="AI395" s="3"/>
      <c r="AJ395" s="18"/>
      <c r="AK395" s="18"/>
      <c r="AL395" s="18"/>
      <c r="AM395" s="13"/>
      <c r="AN395" s="13"/>
      <c r="AO395" s="13"/>
      <c r="AP395" s="13"/>
      <c r="AQ395" s="13"/>
      <c r="AR395" s="13"/>
      <c r="AS395" s="13"/>
      <c r="AT395" s="13"/>
      <c r="AU395" s="123"/>
      <c r="AV395" s="13"/>
      <c r="AW395" s="13"/>
      <c r="AX395" s="66"/>
      <c r="AY395" s="66"/>
    </row>
    <row r="396" spans="33:51" x14ac:dyDescent="0.5">
      <c r="AG396" s="3"/>
      <c r="AH396" s="3"/>
      <c r="AI396" s="3"/>
      <c r="AJ396" s="18"/>
      <c r="AK396" s="18"/>
      <c r="AL396" s="18"/>
      <c r="AM396" s="13"/>
      <c r="AN396" s="13"/>
      <c r="AO396" s="13"/>
      <c r="AP396" s="13"/>
      <c r="AQ396" s="13"/>
      <c r="AR396" s="13"/>
      <c r="AS396" s="13"/>
      <c r="AT396" s="13"/>
      <c r="AU396" s="123"/>
      <c r="AV396" s="13"/>
      <c r="AW396" s="13"/>
      <c r="AX396" s="66"/>
      <c r="AY396" s="66"/>
    </row>
    <row r="397" spans="33:51" x14ac:dyDescent="0.5">
      <c r="AG397" s="3"/>
      <c r="AH397" s="3"/>
      <c r="AI397" s="3"/>
      <c r="AJ397" s="18"/>
      <c r="AK397" s="18"/>
      <c r="AL397" s="18"/>
      <c r="AM397" s="13"/>
      <c r="AN397" s="13"/>
      <c r="AO397" s="13"/>
      <c r="AP397" s="13"/>
      <c r="AQ397" s="13"/>
      <c r="AR397" s="13"/>
      <c r="AS397" s="13"/>
      <c r="AT397" s="13"/>
      <c r="AU397" s="123"/>
      <c r="AV397" s="13"/>
      <c r="AW397" s="13"/>
      <c r="AX397" s="66"/>
      <c r="AY397" s="66"/>
    </row>
    <row r="398" spans="33:51" x14ac:dyDescent="0.5">
      <c r="AG398" s="3"/>
      <c r="AH398" s="3"/>
      <c r="AI398" s="3"/>
      <c r="AJ398" s="18"/>
      <c r="AK398" s="18"/>
      <c r="AL398" s="18"/>
      <c r="AM398" s="13"/>
      <c r="AN398" s="13"/>
      <c r="AO398" s="13"/>
      <c r="AP398" s="13"/>
      <c r="AQ398" s="13"/>
      <c r="AR398" s="13"/>
      <c r="AS398" s="13"/>
      <c r="AT398" s="13"/>
      <c r="AU398" s="123"/>
      <c r="AV398" s="13"/>
      <c r="AW398" s="13"/>
      <c r="AX398" s="66"/>
      <c r="AY398" s="66"/>
    </row>
    <row r="399" spans="33:51" x14ac:dyDescent="0.5">
      <c r="AG399" s="3"/>
      <c r="AH399" s="3"/>
      <c r="AI399" s="3"/>
      <c r="AJ399" s="18"/>
      <c r="AK399" s="18"/>
      <c r="AL399" s="18"/>
      <c r="AM399" s="13"/>
      <c r="AN399" s="13"/>
      <c r="AO399" s="13"/>
      <c r="AP399" s="13"/>
      <c r="AQ399" s="13"/>
      <c r="AR399" s="13"/>
      <c r="AS399" s="13"/>
      <c r="AT399" s="13"/>
      <c r="AU399" s="123"/>
      <c r="AV399" s="13"/>
      <c r="AW399" s="13"/>
      <c r="AX399" s="66"/>
      <c r="AY399" s="66"/>
    </row>
    <row r="400" spans="33:51" x14ac:dyDescent="0.5">
      <c r="AG400" s="3"/>
      <c r="AH400" s="3"/>
      <c r="AI400" s="3"/>
      <c r="AJ400" s="18"/>
      <c r="AK400" s="18"/>
      <c r="AL400" s="18"/>
      <c r="AM400" s="13"/>
      <c r="AN400" s="13"/>
      <c r="AO400" s="13"/>
      <c r="AP400" s="13"/>
      <c r="AQ400" s="13"/>
      <c r="AR400" s="13"/>
      <c r="AS400" s="13"/>
      <c r="AT400" s="13"/>
      <c r="AU400" s="123"/>
      <c r="AV400" s="13"/>
      <c r="AW400" s="13"/>
      <c r="AX400" s="66"/>
      <c r="AY400" s="66"/>
    </row>
    <row r="401" spans="33:51" x14ac:dyDescent="0.5">
      <c r="AG401" s="3"/>
      <c r="AH401" s="3"/>
      <c r="AI401" s="3"/>
      <c r="AJ401" s="18"/>
      <c r="AK401" s="18"/>
      <c r="AL401" s="18"/>
      <c r="AM401" s="13"/>
      <c r="AN401" s="13"/>
      <c r="AO401" s="13"/>
      <c r="AP401" s="13"/>
      <c r="AQ401" s="13"/>
      <c r="AR401" s="13"/>
      <c r="AS401" s="13"/>
      <c r="AT401" s="13"/>
      <c r="AU401" s="123"/>
      <c r="AV401" s="13"/>
      <c r="AW401" s="13"/>
      <c r="AX401" s="66"/>
      <c r="AY401" s="66"/>
    </row>
    <row r="402" spans="33:51" x14ac:dyDescent="0.5">
      <c r="AG402" s="3"/>
      <c r="AH402" s="3"/>
      <c r="AI402" s="3"/>
      <c r="AJ402" s="18"/>
      <c r="AK402" s="18"/>
      <c r="AL402" s="18"/>
      <c r="AM402" s="13"/>
      <c r="AN402" s="13"/>
      <c r="AO402" s="13"/>
      <c r="AP402" s="13"/>
      <c r="AQ402" s="13"/>
      <c r="AR402" s="13"/>
      <c r="AS402" s="13"/>
      <c r="AT402" s="13"/>
      <c r="AU402" s="123"/>
      <c r="AV402" s="13"/>
      <c r="AW402" s="13"/>
      <c r="AX402" s="66"/>
      <c r="AY402" s="66"/>
    </row>
    <row r="403" spans="33:51" x14ac:dyDescent="0.5">
      <c r="AG403" s="3"/>
      <c r="AH403" s="3"/>
      <c r="AI403" s="3"/>
      <c r="AJ403" s="18"/>
      <c r="AK403" s="18"/>
      <c r="AL403" s="18"/>
      <c r="AM403" s="13"/>
      <c r="AN403" s="13"/>
      <c r="AO403" s="13"/>
      <c r="AP403" s="13"/>
      <c r="AQ403" s="13"/>
      <c r="AR403" s="13"/>
      <c r="AS403" s="13"/>
      <c r="AT403" s="13"/>
      <c r="AU403" s="123"/>
      <c r="AV403" s="13"/>
      <c r="AW403" s="13"/>
      <c r="AX403" s="66"/>
      <c r="AY403" s="66"/>
    </row>
    <row r="404" spans="33:51" x14ac:dyDescent="0.5">
      <c r="AG404" s="3"/>
      <c r="AH404" s="3"/>
      <c r="AI404" s="3"/>
      <c r="AJ404" s="18"/>
      <c r="AK404" s="18"/>
      <c r="AL404" s="18"/>
      <c r="AM404" s="13"/>
      <c r="AN404" s="13"/>
      <c r="AO404" s="13"/>
      <c r="AP404" s="13"/>
      <c r="AQ404" s="13"/>
      <c r="AR404" s="13"/>
      <c r="AS404" s="13"/>
      <c r="AT404" s="13"/>
      <c r="AU404" s="123"/>
      <c r="AV404" s="13"/>
      <c r="AW404" s="13"/>
      <c r="AX404" s="66"/>
      <c r="AY404" s="66"/>
    </row>
    <row r="405" spans="33:51" x14ac:dyDescent="0.5">
      <c r="AG405" s="3"/>
      <c r="AH405" s="3"/>
      <c r="AI405" s="3"/>
      <c r="AJ405" s="18"/>
      <c r="AK405" s="18"/>
      <c r="AL405" s="18"/>
      <c r="AM405" s="13"/>
      <c r="AN405" s="13"/>
      <c r="AO405" s="13"/>
      <c r="AP405" s="13"/>
      <c r="AQ405" s="13"/>
      <c r="AR405" s="13"/>
      <c r="AS405" s="13"/>
      <c r="AT405" s="13"/>
      <c r="AU405" s="123"/>
      <c r="AV405" s="13"/>
      <c r="AW405" s="13"/>
      <c r="AX405" s="66"/>
      <c r="AY405" s="66"/>
    </row>
    <row r="406" spans="33:51" x14ac:dyDescent="0.5">
      <c r="AG406" s="3"/>
      <c r="AH406" s="3"/>
      <c r="AI406" s="3"/>
      <c r="AJ406" s="18"/>
      <c r="AK406" s="18"/>
      <c r="AL406" s="18"/>
      <c r="AM406" s="13"/>
      <c r="AN406" s="13"/>
      <c r="AO406" s="13"/>
      <c r="AP406" s="13"/>
      <c r="AQ406" s="13"/>
      <c r="AR406" s="13"/>
      <c r="AS406" s="13"/>
      <c r="AT406" s="13"/>
      <c r="AU406" s="123"/>
      <c r="AV406" s="13"/>
      <c r="AW406" s="13"/>
      <c r="AX406" s="66"/>
      <c r="AY406" s="66"/>
    </row>
    <row r="407" spans="33:51" x14ac:dyDescent="0.5">
      <c r="AG407" s="3"/>
      <c r="AH407" s="3"/>
      <c r="AI407" s="3"/>
      <c r="AJ407" s="18"/>
      <c r="AK407" s="18"/>
      <c r="AL407" s="18"/>
      <c r="AM407" s="13"/>
      <c r="AN407" s="13"/>
      <c r="AO407" s="13"/>
      <c r="AP407" s="13"/>
      <c r="AQ407" s="13"/>
      <c r="AR407" s="13"/>
      <c r="AS407" s="13"/>
      <c r="AT407" s="13"/>
      <c r="AU407" s="123"/>
      <c r="AV407" s="13"/>
      <c r="AW407" s="13"/>
      <c r="AX407" s="66"/>
      <c r="AY407" s="66"/>
    </row>
    <row r="408" spans="33:51" x14ac:dyDescent="0.5">
      <c r="AG408" s="3"/>
      <c r="AH408" s="3"/>
      <c r="AI408" s="3"/>
      <c r="AJ408" s="18"/>
      <c r="AK408" s="18"/>
      <c r="AL408" s="18"/>
      <c r="AM408" s="13"/>
      <c r="AN408" s="13"/>
      <c r="AO408" s="13"/>
      <c r="AP408" s="13"/>
      <c r="AQ408" s="13"/>
      <c r="AR408" s="13"/>
      <c r="AS408" s="13"/>
      <c r="AT408" s="13"/>
      <c r="AU408" s="123"/>
      <c r="AV408" s="13"/>
      <c r="AW408" s="13"/>
      <c r="AX408" s="66"/>
      <c r="AY408" s="66"/>
    </row>
    <row r="409" spans="33:51" x14ac:dyDescent="0.5">
      <c r="AG409" s="3"/>
      <c r="AH409" s="3"/>
      <c r="AI409" s="3"/>
      <c r="AJ409" s="18"/>
      <c r="AK409" s="18"/>
      <c r="AL409" s="18"/>
      <c r="AM409" s="13"/>
      <c r="AN409" s="13"/>
      <c r="AO409" s="13"/>
      <c r="AP409" s="13"/>
      <c r="AQ409" s="13"/>
      <c r="AR409" s="13"/>
      <c r="AS409" s="13"/>
      <c r="AT409" s="13"/>
      <c r="AU409" s="123"/>
      <c r="AV409" s="13"/>
      <c r="AW409" s="13"/>
      <c r="AX409" s="66"/>
      <c r="AY409" s="66"/>
    </row>
    <row r="410" spans="33:51" x14ac:dyDescent="0.5">
      <c r="AG410" s="3"/>
      <c r="AH410" s="3"/>
      <c r="AI410" s="3"/>
      <c r="AJ410" s="18"/>
      <c r="AK410" s="18"/>
      <c r="AL410" s="18"/>
      <c r="AM410" s="13"/>
      <c r="AN410" s="13"/>
      <c r="AO410" s="13"/>
      <c r="AP410" s="13"/>
      <c r="AQ410" s="13"/>
      <c r="AR410" s="13"/>
      <c r="AS410" s="13"/>
      <c r="AT410" s="13"/>
      <c r="AU410" s="123"/>
      <c r="AV410" s="13"/>
      <c r="AW410" s="13"/>
      <c r="AX410" s="66"/>
      <c r="AY410" s="66"/>
    </row>
    <row r="411" spans="33:51" x14ac:dyDescent="0.5">
      <c r="AG411" s="3"/>
      <c r="AH411" s="3"/>
      <c r="AI411" s="3"/>
      <c r="AJ411" s="18"/>
      <c r="AK411" s="18"/>
      <c r="AL411" s="18"/>
      <c r="AM411" s="13"/>
      <c r="AN411" s="13"/>
      <c r="AO411" s="13"/>
      <c r="AP411" s="13"/>
      <c r="AQ411" s="13"/>
      <c r="AR411" s="13"/>
      <c r="AS411" s="13"/>
      <c r="AT411" s="13"/>
      <c r="AU411" s="123"/>
      <c r="AV411" s="13"/>
      <c r="AW411" s="13"/>
      <c r="AX411" s="66"/>
      <c r="AY411" s="66"/>
    </row>
    <row r="412" spans="33:51" x14ac:dyDescent="0.5">
      <c r="AG412" s="3"/>
      <c r="AH412" s="3"/>
      <c r="AI412" s="3"/>
      <c r="AJ412" s="18"/>
      <c r="AK412" s="18"/>
      <c r="AL412" s="18"/>
      <c r="AM412" s="13"/>
      <c r="AN412" s="13"/>
      <c r="AO412" s="13"/>
      <c r="AP412" s="13"/>
      <c r="AQ412" s="13"/>
      <c r="AR412" s="13"/>
      <c r="AS412" s="13"/>
      <c r="AT412" s="13"/>
      <c r="AU412" s="123"/>
      <c r="AV412" s="13"/>
      <c r="AW412" s="13"/>
      <c r="AX412" s="66"/>
      <c r="AY412" s="66"/>
    </row>
    <row r="413" spans="33:51" x14ac:dyDescent="0.5">
      <c r="AG413" s="3"/>
      <c r="AH413" s="3"/>
      <c r="AI413" s="3"/>
      <c r="AJ413" s="18"/>
      <c r="AK413" s="18"/>
      <c r="AL413" s="18"/>
      <c r="AM413" s="13"/>
      <c r="AN413" s="13"/>
      <c r="AO413" s="13"/>
      <c r="AP413" s="13"/>
      <c r="AQ413" s="13"/>
      <c r="AR413" s="13"/>
      <c r="AS413" s="13"/>
      <c r="AT413" s="13"/>
      <c r="AU413" s="123"/>
      <c r="AV413" s="13"/>
      <c r="AW413" s="13"/>
      <c r="AX413" s="66"/>
      <c r="AY413" s="66"/>
    </row>
    <row r="414" spans="33:51" x14ac:dyDescent="0.5">
      <c r="AG414" s="3"/>
      <c r="AH414" s="3"/>
      <c r="AI414" s="3"/>
      <c r="AJ414" s="18"/>
      <c r="AK414" s="18"/>
      <c r="AL414" s="18"/>
      <c r="AM414" s="13"/>
      <c r="AN414" s="13"/>
      <c r="AO414" s="13"/>
      <c r="AP414" s="13"/>
      <c r="AQ414" s="13"/>
      <c r="AR414" s="13"/>
      <c r="AS414" s="13"/>
      <c r="AT414" s="13"/>
      <c r="AU414" s="123"/>
      <c r="AV414" s="13"/>
      <c r="AW414" s="13"/>
      <c r="AX414" s="66"/>
      <c r="AY414" s="66"/>
    </row>
    <row r="415" spans="33:51" x14ac:dyDescent="0.5">
      <c r="AG415" s="3"/>
      <c r="AH415" s="3"/>
      <c r="AI415" s="3"/>
      <c r="AJ415" s="18"/>
      <c r="AK415" s="18"/>
      <c r="AL415" s="18"/>
      <c r="AM415" s="13"/>
      <c r="AN415" s="13"/>
      <c r="AO415" s="13"/>
      <c r="AP415" s="13"/>
      <c r="AQ415" s="13"/>
      <c r="AR415" s="13"/>
      <c r="AS415" s="13"/>
      <c r="AT415" s="13"/>
      <c r="AU415" s="123"/>
      <c r="AV415" s="13"/>
      <c r="AW415" s="13"/>
      <c r="AX415" s="66"/>
      <c r="AY415" s="66"/>
    </row>
    <row r="416" spans="33:51" x14ac:dyDescent="0.5">
      <c r="AG416" s="3"/>
      <c r="AH416" s="3"/>
      <c r="AI416" s="3"/>
      <c r="AJ416" s="18"/>
      <c r="AK416" s="18"/>
      <c r="AL416" s="18"/>
      <c r="AM416" s="13"/>
      <c r="AN416" s="13"/>
      <c r="AO416" s="13"/>
      <c r="AP416" s="13"/>
      <c r="AQ416" s="13"/>
      <c r="AR416" s="13"/>
      <c r="AS416" s="13"/>
      <c r="AT416" s="13"/>
      <c r="AU416" s="123"/>
      <c r="AV416" s="13"/>
      <c r="AW416" s="13"/>
      <c r="AX416" s="66"/>
      <c r="AY416" s="66"/>
    </row>
    <row r="417" spans="33:51" x14ac:dyDescent="0.5">
      <c r="AG417" s="3"/>
      <c r="AH417" s="3"/>
      <c r="AI417" s="3"/>
      <c r="AJ417" s="18"/>
      <c r="AK417" s="18"/>
      <c r="AL417" s="18"/>
      <c r="AM417" s="13"/>
      <c r="AN417" s="13"/>
      <c r="AO417" s="13"/>
      <c r="AP417" s="13"/>
      <c r="AQ417" s="13"/>
      <c r="AR417" s="13"/>
      <c r="AS417" s="13"/>
      <c r="AT417" s="13"/>
      <c r="AU417" s="123"/>
      <c r="AV417" s="13"/>
      <c r="AW417" s="13"/>
      <c r="AX417" s="66"/>
      <c r="AY417" s="66"/>
    </row>
    <row r="418" spans="33:51" x14ac:dyDescent="0.5">
      <c r="AG418" s="3"/>
      <c r="AH418" s="3"/>
      <c r="AI418" s="3"/>
      <c r="AJ418" s="18"/>
      <c r="AK418" s="18"/>
      <c r="AL418" s="18"/>
      <c r="AM418" s="13"/>
      <c r="AN418" s="13"/>
      <c r="AO418" s="13"/>
      <c r="AP418" s="13"/>
      <c r="AQ418" s="13"/>
      <c r="AR418" s="13"/>
      <c r="AS418" s="13"/>
      <c r="AT418" s="13"/>
      <c r="AU418" s="123"/>
      <c r="AV418" s="13"/>
      <c r="AW418" s="13"/>
      <c r="AX418" s="66"/>
      <c r="AY418" s="66"/>
    </row>
    <row r="419" spans="33:51" x14ac:dyDescent="0.5">
      <c r="AG419" s="3"/>
      <c r="AH419" s="3"/>
      <c r="AI419" s="3"/>
      <c r="AJ419" s="18"/>
      <c r="AK419" s="18"/>
      <c r="AL419" s="18"/>
      <c r="AM419" s="13"/>
      <c r="AN419" s="13"/>
      <c r="AO419" s="13"/>
      <c r="AP419" s="13"/>
      <c r="AQ419" s="13"/>
      <c r="AR419" s="13"/>
      <c r="AS419" s="13"/>
      <c r="AT419" s="13"/>
      <c r="AU419" s="123"/>
      <c r="AV419" s="13"/>
      <c r="AW419" s="13"/>
      <c r="AX419" s="66"/>
      <c r="AY419" s="66"/>
    </row>
    <row r="420" spans="33:51" x14ac:dyDescent="0.5">
      <c r="AG420" s="3"/>
      <c r="AH420" s="3"/>
      <c r="AI420" s="3"/>
      <c r="AJ420" s="18"/>
      <c r="AK420" s="18"/>
      <c r="AL420" s="18"/>
      <c r="AM420" s="13"/>
      <c r="AN420" s="13"/>
      <c r="AO420" s="13"/>
      <c r="AP420" s="13"/>
      <c r="AQ420" s="13"/>
      <c r="AR420" s="13"/>
      <c r="AS420" s="13"/>
      <c r="AT420" s="13"/>
      <c r="AU420" s="123"/>
      <c r="AV420" s="13"/>
      <c r="AW420" s="13"/>
      <c r="AX420" s="66"/>
      <c r="AY420" s="66"/>
    </row>
    <row r="421" spans="33:51" x14ac:dyDescent="0.5">
      <c r="AG421" s="3"/>
      <c r="AH421" s="3"/>
      <c r="AI421" s="3"/>
      <c r="AJ421" s="18"/>
      <c r="AK421" s="18"/>
      <c r="AL421" s="18"/>
      <c r="AM421" s="13"/>
      <c r="AN421" s="13"/>
      <c r="AO421" s="13"/>
      <c r="AP421" s="13"/>
      <c r="AQ421" s="13"/>
      <c r="AR421" s="13"/>
      <c r="AS421" s="13"/>
      <c r="AT421" s="13"/>
      <c r="AU421" s="123"/>
      <c r="AV421" s="13"/>
      <c r="AW421" s="13"/>
      <c r="AX421" s="66"/>
      <c r="AY421" s="66"/>
    </row>
    <row r="422" spans="33:51" x14ac:dyDescent="0.5">
      <c r="AG422" s="3"/>
      <c r="AH422" s="3"/>
      <c r="AI422" s="3"/>
      <c r="AJ422" s="18"/>
      <c r="AK422" s="18"/>
      <c r="AL422" s="18"/>
      <c r="AM422" s="13"/>
      <c r="AN422" s="13"/>
      <c r="AO422" s="13"/>
      <c r="AP422" s="13"/>
      <c r="AQ422" s="13"/>
      <c r="AR422" s="13"/>
      <c r="AS422" s="13"/>
      <c r="AT422" s="13"/>
      <c r="AU422" s="123"/>
      <c r="AV422" s="13"/>
      <c r="AW422" s="13"/>
      <c r="AX422" s="66"/>
      <c r="AY422" s="66"/>
    </row>
    <row r="423" spans="33:51" x14ac:dyDescent="0.5">
      <c r="AG423" s="3"/>
      <c r="AH423" s="3"/>
      <c r="AI423" s="3"/>
      <c r="AJ423" s="18"/>
      <c r="AK423" s="18"/>
      <c r="AL423" s="18"/>
      <c r="AM423" s="13"/>
      <c r="AN423" s="13"/>
      <c r="AO423" s="13"/>
      <c r="AP423" s="13"/>
      <c r="AQ423" s="13"/>
      <c r="AR423" s="13"/>
      <c r="AS423" s="13"/>
      <c r="AT423" s="13"/>
      <c r="AU423" s="123"/>
      <c r="AV423" s="13"/>
      <c r="AW423" s="13"/>
      <c r="AX423" s="66"/>
      <c r="AY423" s="66"/>
    </row>
    <row r="424" spans="33:51" x14ac:dyDescent="0.5">
      <c r="AG424" s="3"/>
      <c r="AH424" s="3"/>
      <c r="AI424" s="3"/>
      <c r="AJ424" s="18"/>
      <c r="AK424" s="18"/>
      <c r="AL424" s="18"/>
      <c r="AM424" s="13"/>
      <c r="AN424" s="13"/>
      <c r="AO424" s="13"/>
      <c r="AP424" s="13"/>
      <c r="AQ424" s="13"/>
      <c r="AR424" s="13"/>
      <c r="AS424" s="13"/>
      <c r="AT424" s="13"/>
      <c r="AU424" s="123"/>
      <c r="AV424" s="13"/>
      <c r="AW424" s="13"/>
      <c r="AX424" s="66"/>
      <c r="AY424" s="66"/>
    </row>
    <row r="425" spans="33:51" x14ac:dyDescent="0.5">
      <c r="AG425" s="3"/>
      <c r="AH425" s="3"/>
      <c r="AI425" s="3"/>
      <c r="AJ425" s="18"/>
      <c r="AK425" s="18"/>
      <c r="AL425" s="18"/>
      <c r="AM425" s="13"/>
      <c r="AN425" s="13"/>
      <c r="AO425" s="13"/>
      <c r="AP425" s="13"/>
      <c r="AQ425" s="13"/>
      <c r="AR425" s="13"/>
      <c r="AS425" s="13"/>
      <c r="AT425" s="13"/>
      <c r="AU425" s="123"/>
      <c r="AV425" s="13"/>
      <c r="AW425" s="13"/>
      <c r="AX425" s="66"/>
      <c r="AY425" s="66"/>
    </row>
    <row r="426" spans="33:51" x14ac:dyDescent="0.5">
      <c r="AG426" s="3"/>
      <c r="AH426" s="3"/>
      <c r="AI426" s="3"/>
      <c r="AJ426" s="18"/>
      <c r="AK426" s="18"/>
      <c r="AL426" s="18"/>
      <c r="AM426" s="13"/>
      <c r="AN426" s="13"/>
      <c r="AO426" s="13"/>
      <c r="AP426" s="13"/>
      <c r="AQ426" s="13"/>
      <c r="AR426" s="13"/>
      <c r="AS426" s="13"/>
      <c r="AT426" s="13"/>
      <c r="AU426" s="123"/>
      <c r="AV426" s="13"/>
      <c r="AW426" s="13"/>
      <c r="AX426" s="66"/>
      <c r="AY426" s="66"/>
    </row>
    <row r="427" spans="33:51" x14ac:dyDescent="0.5">
      <c r="AG427" s="3"/>
      <c r="AH427" s="3"/>
      <c r="AI427" s="3"/>
      <c r="AJ427" s="18"/>
      <c r="AK427" s="18"/>
      <c r="AL427" s="18"/>
      <c r="AM427" s="13"/>
      <c r="AN427" s="13"/>
      <c r="AO427" s="13"/>
      <c r="AP427" s="13"/>
      <c r="AQ427" s="13"/>
      <c r="AR427" s="13"/>
      <c r="AS427" s="13"/>
      <c r="AT427" s="13"/>
      <c r="AU427" s="123"/>
      <c r="AV427" s="13"/>
      <c r="AW427" s="13"/>
      <c r="AX427" s="66"/>
      <c r="AY427" s="66"/>
    </row>
    <row r="428" spans="33:51" x14ac:dyDescent="0.5">
      <c r="AG428" s="3"/>
      <c r="AH428" s="3"/>
      <c r="AI428" s="3"/>
      <c r="AJ428" s="18"/>
      <c r="AK428" s="18"/>
      <c r="AL428" s="18"/>
      <c r="AM428" s="13"/>
      <c r="AN428" s="13"/>
      <c r="AO428" s="13"/>
      <c r="AP428" s="13"/>
      <c r="AQ428" s="13"/>
      <c r="AR428" s="13"/>
      <c r="AS428" s="13"/>
      <c r="AT428" s="13"/>
      <c r="AU428" s="123"/>
      <c r="AV428" s="13"/>
      <c r="AW428" s="13"/>
      <c r="AX428" s="66"/>
      <c r="AY428" s="66"/>
    </row>
    <row r="429" spans="33:51" x14ac:dyDescent="0.5">
      <c r="AG429" s="3"/>
      <c r="AH429" s="3"/>
      <c r="AI429" s="3"/>
      <c r="AJ429" s="18"/>
      <c r="AK429" s="18"/>
      <c r="AL429" s="18"/>
      <c r="AM429" s="13"/>
      <c r="AN429" s="13"/>
      <c r="AO429" s="13"/>
      <c r="AP429" s="13"/>
      <c r="AQ429" s="13"/>
      <c r="AR429" s="13"/>
      <c r="AS429" s="13"/>
      <c r="AT429" s="13"/>
      <c r="AU429" s="123"/>
      <c r="AV429" s="13"/>
      <c r="AW429" s="13"/>
      <c r="AX429" s="66"/>
      <c r="AY429" s="66"/>
    </row>
    <row r="430" spans="33:51" x14ac:dyDescent="0.5">
      <c r="AG430" s="3"/>
      <c r="AH430" s="3"/>
      <c r="AI430" s="3"/>
      <c r="AJ430" s="18"/>
      <c r="AK430" s="18"/>
      <c r="AL430" s="18"/>
      <c r="AM430" s="13"/>
      <c r="AN430" s="13"/>
      <c r="AO430" s="13"/>
      <c r="AP430" s="13"/>
      <c r="AQ430" s="13"/>
      <c r="AR430" s="13"/>
      <c r="AS430" s="13"/>
      <c r="AT430" s="13"/>
      <c r="AU430" s="123"/>
      <c r="AV430" s="13"/>
      <c r="AW430" s="13"/>
      <c r="AX430" s="66"/>
      <c r="AY430" s="66"/>
    </row>
    <row r="431" spans="33:51" x14ac:dyDescent="0.5">
      <c r="AG431" s="3"/>
      <c r="AH431" s="3"/>
      <c r="AI431" s="3"/>
      <c r="AJ431" s="18"/>
      <c r="AK431" s="18"/>
      <c r="AL431" s="18"/>
      <c r="AM431" s="13"/>
      <c r="AN431" s="13"/>
      <c r="AO431" s="13"/>
      <c r="AP431" s="13"/>
      <c r="AQ431" s="13"/>
      <c r="AR431" s="13"/>
      <c r="AS431" s="13"/>
      <c r="AT431" s="13"/>
      <c r="AU431" s="123"/>
      <c r="AV431" s="13"/>
      <c r="AW431" s="13"/>
      <c r="AX431" s="66"/>
      <c r="AY431" s="66"/>
    </row>
    <row r="432" spans="33:51" x14ac:dyDescent="0.5">
      <c r="AG432" s="3"/>
      <c r="AH432" s="3"/>
      <c r="AI432" s="3"/>
      <c r="AJ432" s="18"/>
      <c r="AK432" s="18"/>
      <c r="AL432" s="18"/>
      <c r="AM432" s="13"/>
      <c r="AN432" s="13"/>
      <c r="AO432" s="13"/>
      <c r="AP432" s="13"/>
      <c r="AQ432" s="13"/>
      <c r="AR432" s="13"/>
      <c r="AS432" s="13"/>
      <c r="AT432" s="13"/>
      <c r="AU432" s="123"/>
      <c r="AV432" s="13"/>
      <c r="AW432" s="13"/>
      <c r="AX432" s="66"/>
      <c r="AY432" s="66"/>
    </row>
    <row r="433" spans="33:51" x14ac:dyDescent="0.5">
      <c r="AG433" s="3"/>
      <c r="AH433" s="3"/>
      <c r="AI433" s="3"/>
      <c r="AJ433" s="18"/>
      <c r="AK433" s="18"/>
      <c r="AL433" s="18"/>
      <c r="AM433" s="13"/>
      <c r="AN433" s="13"/>
      <c r="AO433" s="13"/>
      <c r="AP433" s="13"/>
      <c r="AQ433" s="13"/>
      <c r="AR433" s="13"/>
      <c r="AS433" s="13"/>
      <c r="AT433" s="13"/>
      <c r="AU433" s="123"/>
      <c r="AV433" s="13"/>
      <c r="AW433" s="13"/>
      <c r="AX433" s="66"/>
      <c r="AY433" s="66"/>
    </row>
    <row r="434" spans="33:51" x14ac:dyDescent="0.5">
      <c r="AG434" s="3"/>
      <c r="AH434" s="3"/>
      <c r="AI434" s="3"/>
      <c r="AJ434" s="18"/>
      <c r="AK434" s="18"/>
      <c r="AL434" s="18"/>
      <c r="AM434" s="13"/>
      <c r="AN434" s="13"/>
      <c r="AO434" s="13"/>
      <c r="AP434" s="13"/>
      <c r="AQ434" s="13"/>
      <c r="AR434" s="13"/>
      <c r="AS434" s="13"/>
      <c r="AT434" s="13"/>
      <c r="AU434" s="123"/>
      <c r="AV434" s="13"/>
      <c r="AW434" s="13"/>
      <c r="AX434" s="66"/>
      <c r="AY434" s="66"/>
    </row>
    <row r="435" spans="33:51" x14ac:dyDescent="0.5">
      <c r="AG435" s="3"/>
      <c r="AH435" s="3"/>
      <c r="AI435" s="3"/>
      <c r="AJ435" s="18"/>
      <c r="AK435" s="18"/>
      <c r="AL435" s="18"/>
      <c r="AM435" s="13"/>
      <c r="AN435" s="13"/>
      <c r="AO435" s="13"/>
      <c r="AP435" s="13"/>
      <c r="AQ435" s="13"/>
      <c r="AR435" s="13"/>
      <c r="AS435" s="13"/>
      <c r="AT435" s="13"/>
      <c r="AU435" s="123"/>
      <c r="AV435" s="13"/>
      <c r="AW435" s="13"/>
      <c r="AX435" s="66"/>
      <c r="AY435" s="66"/>
    </row>
    <row r="436" spans="33:51" x14ac:dyDescent="0.5">
      <c r="AG436" s="3"/>
      <c r="AH436" s="3"/>
      <c r="AI436" s="3"/>
      <c r="AJ436" s="18"/>
      <c r="AK436" s="18"/>
      <c r="AL436" s="18"/>
      <c r="AM436" s="13"/>
      <c r="AN436" s="13"/>
      <c r="AO436" s="13"/>
      <c r="AP436" s="13"/>
      <c r="AQ436" s="13"/>
      <c r="AR436" s="13"/>
      <c r="AS436" s="13"/>
      <c r="AT436" s="13"/>
      <c r="AU436" s="123"/>
      <c r="AV436" s="13"/>
      <c r="AW436" s="13"/>
      <c r="AX436" s="66"/>
      <c r="AY436" s="66"/>
    </row>
    <row r="437" spans="33:51" x14ac:dyDescent="0.5">
      <c r="AG437" s="3"/>
      <c r="AH437" s="3"/>
      <c r="AI437" s="3"/>
      <c r="AJ437" s="18"/>
      <c r="AK437" s="18"/>
      <c r="AL437" s="18"/>
      <c r="AM437" s="13"/>
      <c r="AN437" s="13"/>
      <c r="AO437" s="13"/>
      <c r="AP437" s="13"/>
      <c r="AQ437" s="13"/>
      <c r="AR437" s="13"/>
      <c r="AS437" s="13"/>
      <c r="AT437" s="13"/>
      <c r="AU437" s="123"/>
      <c r="AV437" s="13"/>
      <c r="AW437" s="13"/>
      <c r="AX437" s="66"/>
      <c r="AY437" s="66"/>
    </row>
    <row r="438" spans="33:51" x14ac:dyDescent="0.5">
      <c r="AG438" s="3"/>
      <c r="AH438" s="3"/>
      <c r="AI438" s="3"/>
      <c r="AJ438" s="18"/>
      <c r="AK438" s="18"/>
      <c r="AL438" s="18"/>
      <c r="AM438" s="13"/>
      <c r="AN438" s="13"/>
      <c r="AO438" s="13"/>
      <c r="AP438" s="13"/>
      <c r="AQ438" s="13"/>
      <c r="AR438" s="13"/>
      <c r="AS438" s="13"/>
      <c r="AT438" s="13"/>
      <c r="AU438" s="123"/>
      <c r="AV438" s="13"/>
      <c r="AW438" s="13"/>
      <c r="AX438" s="66"/>
      <c r="AY438" s="66"/>
    </row>
    <row r="439" spans="33:51" x14ac:dyDescent="0.5">
      <c r="AG439" s="3"/>
      <c r="AH439" s="3"/>
      <c r="AI439" s="3"/>
      <c r="AJ439" s="18"/>
      <c r="AK439" s="18"/>
      <c r="AL439" s="18"/>
      <c r="AM439" s="13"/>
      <c r="AN439" s="13"/>
      <c r="AO439" s="13"/>
      <c r="AP439" s="13"/>
      <c r="AQ439" s="13"/>
      <c r="AR439" s="13"/>
      <c r="AS439" s="13"/>
      <c r="AT439" s="13"/>
      <c r="AU439" s="123"/>
      <c r="AV439" s="13"/>
      <c r="AW439" s="13"/>
      <c r="AX439" s="66"/>
      <c r="AY439" s="66"/>
    </row>
    <row r="440" spans="33:51" x14ac:dyDescent="0.5">
      <c r="AG440" s="3"/>
      <c r="AH440" s="3"/>
      <c r="AI440" s="3"/>
      <c r="AJ440" s="18"/>
      <c r="AK440" s="18"/>
      <c r="AL440" s="18"/>
      <c r="AM440" s="13"/>
      <c r="AN440" s="13"/>
      <c r="AO440" s="13"/>
      <c r="AP440" s="13"/>
      <c r="AQ440" s="13"/>
      <c r="AR440" s="13"/>
      <c r="AS440" s="13"/>
      <c r="AT440" s="13"/>
      <c r="AU440" s="123"/>
      <c r="AV440" s="13"/>
      <c r="AW440" s="13"/>
      <c r="AX440" s="66"/>
      <c r="AY440" s="66"/>
    </row>
    <row r="441" spans="33:51" x14ac:dyDescent="0.5">
      <c r="AG441" s="3"/>
      <c r="AH441" s="3"/>
      <c r="AI441" s="3"/>
      <c r="AJ441" s="18"/>
      <c r="AK441" s="18"/>
      <c r="AL441" s="18"/>
      <c r="AM441" s="13"/>
      <c r="AN441" s="13"/>
      <c r="AO441" s="13"/>
      <c r="AP441" s="13"/>
      <c r="AQ441" s="13"/>
      <c r="AR441" s="13"/>
      <c r="AS441" s="13"/>
      <c r="AT441" s="13"/>
      <c r="AU441" s="123"/>
      <c r="AV441" s="13"/>
      <c r="AW441" s="13"/>
      <c r="AX441" s="66"/>
      <c r="AY441" s="66"/>
    </row>
    <row r="442" spans="33:51" x14ac:dyDescent="0.5">
      <c r="AG442" s="3"/>
      <c r="AH442" s="3"/>
      <c r="AI442" s="3"/>
      <c r="AJ442" s="18"/>
      <c r="AK442" s="18"/>
      <c r="AL442" s="18"/>
      <c r="AM442" s="13"/>
      <c r="AN442" s="13"/>
      <c r="AO442" s="13"/>
      <c r="AP442" s="13"/>
      <c r="AQ442" s="13"/>
      <c r="AR442" s="13"/>
      <c r="AS442" s="13"/>
      <c r="AT442" s="13"/>
      <c r="AU442" s="123"/>
      <c r="AV442" s="13"/>
      <c r="AW442" s="13"/>
      <c r="AX442" s="66"/>
      <c r="AY442" s="66"/>
    </row>
    <row r="443" spans="33:51" x14ac:dyDescent="0.5">
      <c r="AG443" s="3"/>
      <c r="AH443" s="3"/>
      <c r="AI443" s="3"/>
      <c r="AJ443" s="18"/>
      <c r="AK443" s="18"/>
      <c r="AL443" s="18"/>
      <c r="AM443" s="13"/>
      <c r="AN443" s="13"/>
      <c r="AO443" s="13"/>
      <c r="AP443" s="13"/>
      <c r="AQ443" s="13"/>
      <c r="AR443" s="13"/>
      <c r="AS443" s="13"/>
      <c r="AT443" s="13"/>
      <c r="AU443" s="123"/>
      <c r="AV443" s="13"/>
      <c r="AW443" s="13"/>
      <c r="AX443" s="66"/>
      <c r="AY443" s="66"/>
    </row>
    <row r="444" spans="33:51" x14ac:dyDescent="0.5">
      <c r="AG444" s="3"/>
      <c r="AH444" s="3"/>
      <c r="AI444" s="3"/>
      <c r="AJ444" s="18"/>
      <c r="AK444" s="18"/>
      <c r="AL444" s="18"/>
      <c r="AM444" s="13"/>
      <c r="AN444" s="13"/>
      <c r="AO444" s="13"/>
      <c r="AP444" s="13"/>
      <c r="AQ444" s="13"/>
      <c r="AR444" s="13"/>
      <c r="AS444" s="13"/>
      <c r="AT444" s="13"/>
      <c r="AU444" s="123"/>
      <c r="AV444" s="13"/>
      <c r="AW444" s="13"/>
      <c r="AX444" s="66"/>
      <c r="AY444" s="66"/>
    </row>
    <row r="445" spans="33:51" x14ac:dyDescent="0.5">
      <c r="AG445" s="3"/>
      <c r="AH445" s="3"/>
      <c r="AI445" s="3"/>
      <c r="AJ445" s="18"/>
      <c r="AK445" s="18"/>
      <c r="AL445" s="18"/>
      <c r="AM445" s="13"/>
      <c r="AN445" s="13"/>
      <c r="AO445" s="13"/>
      <c r="AP445" s="13"/>
      <c r="AQ445" s="13"/>
      <c r="AR445" s="13"/>
      <c r="AS445" s="13"/>
      <c r="AT445" s="13"/>
      <c r="AU445" s="123"/>
      <c r="AV445" s="13"/>
      <c r="AW445" s="13"/>
      <c r="AX445" s="66"/>
      <c r="AY445" s="66"/>
    </row>
    <row r="446" spans="33:51" x14ac:dyDescent="0.5">
      <c r="AG446" s="3"/>
      <c r="AH446" s="3"/>
      <c r="AI446" s="3"/>
      <c r="AJ446" s="18"/>
      <c r="AK446" s="18"/>
      <c r="AL446" s="18"/>
      <c r="AM446" s="13"/>
      <c r="AN446" s="13"/>
      <c r="AO446" s="13"/>
      <c r="AP446" s="13"/>
      <c r="AQ446" s="13"/>
      <c r="AR446" s="13"/>
      <c r="AS446" s="13"/>
      <c r="AT446" s="13"/>
      <c r="AU446" s="123"/>
      <c r="AV446" s="13"/>
      <c r="AW446" s="13"/>
      <c r="AX446" s="66"/>
      <c r="AY446" s="66"/>
    </row>
    <row r="447" spans="33:51" x14ac:dyDescent="0.5">
      <c r="AG447" s="3"/>
      <c r="AH447" s="3"/>
      <c r="AI447" s="3"/>
      <c r="AJ447" s="18"/>
      <c r="AK447" s="18"/>
      <c r="AL447" s="18"/>
      <c r="AM447" s="13"/>
      <c r="AN447" s="13"/>
      <c r="AO447" s="13"/>
      <c r="AP447" s="13"/>
      <c r="AQ447" s="13"/>
      <c r="AR447" s="13"/>
      <c r="AS447" s="13"/>
      <c r="AT447" s="13"/>
      <c r="AU447" s="123"/>
      <c r="AV447" s="13"/>
      <c r="AW447" s="13"/>
      <c r="AX447" s="66"/>
      <c r="AY447" s="66"/>
    </row>
    <row r="448" spans="33:51" x14ac:dyDescent="0.5">
      <c r="AG448" s="3"/>
      <c r="AH448" s="3"/>
      <c r="AI448" s="3"/>
      <c r="AJ448" s="18"/>
      <c r="AK448" s="18"/>
      <c r="AL448" s="18"/>
      <c r="AM448" s="13"/>
      <c r="AN448" s="13"/>
      <c r="AO448" s="13"/>
      <c r="AP448" s="13"/>
      <c r="AQ448" s="13"/>
      <c r="AR448" s="13"/>
      <c r="AS448" s="13"/>
      <c r="AT448" s="13"/>
      <c r="AU448" s="123"/>
      <c r="AV448" s="13"/>
      <c r="AW448" s="13"/>
      <c r="AX448" s="66"/>
      <c r="AY448" s="66"/>
    </row>
    <row r="449" spans="33:51" x14ac:dyDescent="0.5">
      <c r="AG449" s="3"/>
      <c r="AH449" s="3"/>
      <c r="AI449" s="3"/>
      <c r="AJ449" s="18"/>
      <c r="AK449" s="18"/>
      <c r="AL449" s="18"/>
      <c r="AM449" s="13"/>
      <c r="AN449" s="13"/>
      <c r="AO449" s="13"/>
      <c r="AP449" s="13"/>
      <c r="AQ449" s="13"/>
      <c r="AR449" s="13"/>
      <c r="AS449" s="13"/>
      <c r="AT449" s="13"/>
      <c r="AU449" s="123"/>
      <c r="AV449" s="13"/>
      <c r="AW449" s="13"/>
      <c r="AX449" s="66"/>
      <c r="AY449" s="66"/>
    </row>
    <row r="450" spans="33:51" x14ac:dyDescent="0.5">
      <c r="AG450" s="3"/>
      <c r="AH450" s="3"/>
      <c r="AI450" s="3"/>
      <c r="AJ450" s="18"/>
      <c r="AK450" s="18"/>
      <c r="AL450" s="18"/>
      <c r="AM450" s="13"/>
      <c r="AN450" s="13"/>
      <c r="AO450" s="13"/>
      <c r="AP450" s="13"/>
      <c r="AQ450" s="13"/>
      <c r="AR450" s="13"/>
      <c r="AS450" s="13"/>
      <c r="AT450" s="13"/>
      <c r="AU450" s="123"/>
      <c r="AV450" s="13"/>
      <c r="AW450" s="13"/>
      <c r="AX450" s="66"/>
      <c r="AY450" s="66"/>
    </row>
    <row r="451" spans="33:51" x14ac:dyDescent="0.5">
      <c r="AG451" s="3"/>
      <c r="AH451" s="3"/>
      <c r="AI451" s="3"/>
      <c r="AJ451" s="18"/>
      <c r="AK451" s="18"/>
      <c r="AL451" s="18"/>
      <c r="AM451" s="13"/>
      <c r="AN451" s="13"/>
      <c r="AO451" s="13"/>
      <c r="AP451" s="13"/>
      <c r="AQ451" s="13"/>
      <c r="AR451" s="13"/>
      <c r="AS451" s="13"/>
      <c r="AT451" s="13"/>
      <c r="AU451" s="123"/>
      <c r="AV451" s="13"/>
      <c r="AW451" s="13"/>
      <c r="AX451" s="66"/>
      <c r="AY451" s="66"/>
    </row>
    <row r="452" spans="33:51" x14ac:dyDescent="0.5">
      <c r="AG452" s="3"/>
      <c r="AH452" s="3"/>
      <c r="AI452" s="3"/>
      <c r="AJ452" s="18"/>
      <c r="AK452" s="18"/>
      <c r="AL452" s="18"/>
      <c r="AM452" s="13"/>
      <c r="AN452" s="13"/>
      <c r="AO452" s="13"/>
      <c r="AP452" s="13"/>
      <c r="AQ452" s="13"/>
      <c r="AR452" s="13"/>
      <c r="AS452" s="13"/>
      <c r="AT452" s="13"/>
      <c r="AU452" s="123"/>
      <c r="AV452" s="13"/>
      <c r="AW452" s="13"/>
      <c r="AX452" s="66"/>
      <c r="AY452" s="66"/>
    </row>
    <row r="453" spans="33:51" x14ac:dyDescent="0.5">
      <c r="AG453" s="3"/>
      <c r="AH453" s="3"/>
      <c r="AI453" s="3"/>
      <c r="AJ453" s="18"/>
      <c r="AK453" s="18"/>
      <c r="AL453" s="18"/>
      <c r="AM453" s="13"/>
      <c r="AN453" s="13"/>
      <c r="AO453" s="13"/>
      <c r="AP453" s="13"/>
      <c r="AQ453" s="13"/>
      <c r="AR453" s="13"/>
      <c r="AS453" s="13"/>
      <c r="AT453" s="13"/>
      <c r="AU453" s="123"/>
      <c r="AV453" s="13"/>
      <c r="AW453" s="13"/>
      <c r="AX453" s="66"/>
      <c r="AY453" s="66"/>
    </row>
    <row r="454" spans="33:51" x14ac:dyDescent="0.5">
      <c r="AG454" s="3"/>
      <c r="AH454" s="3"/>
      <c r="AI454" s="3"/>
      <c r="AJ454" s="18"/>
      <c r="AK454" s="18"/>
      <c r="AL454" s="18"/>
      <c r="AM454" s="13"/>
      <c r="AN454" s="13"/>
      <c r="AO454" s="13"/>
      <c r="AP454" s="13"/>
      <c r="AQ454" s="13"/>
      <c r="AR454" s="13"/>
      <c r="AS454" s="13"/>
      <c r="AT454" s="13"/>
      <c r="AU454" s="123"/>
      <c r="AV454" s="13"/>
      <c r="AW454" s="13"/>
      <c r="AX454" s="66"/>
      <c r="AY454" s="66"/>
    </row>
    <row r="455" spans="33:51" x14ac:dyDescent="0.5">
      <c r="AG455" s="3"/>
      <c r="AH455" s="3"/>
      <c r="AI455" s="3"/>
      <c r="AJ455" s="18"/>
      <c r="AK455" s="18"/>
      <c r="AL455" s="18"/>
      <c r="AM455" s="13"/>
      <c r="AN455" s="13"/>
      <c r="AO455" s="13"/>
      <c r="AP455" s="13"/>
      <c r="AQ455" s="13"/>
      <c r="AR455" s="13"/>
      <c r="AS455" s="13"/>
      <c r="AT455" s="13"/>
      <c r="AU455" s="123"/>
      <c r="AV455" s="13"/>
      <c r="AW455" s="13"/>
      <c r="AX455" s="66"/>
      <c r="AY455" s="66"/>
    </row>
    <row r="456" spans="33:51" x14ac:dyDescent="0.5">
      <c r="AG456" s="3"/>
      <c r="AH456" s="3"/>
      <c r="AI456" s="3"/>
      <c r="AJ456" s="18"/>
      <c r="AK456" s="18"/>
      <c r="AL456" s="18"/>
      <c r="AM456" s="13"/>
      <c r="AN456" s="13"/>
      <c r="AO456" s="13"/>
      <c r="AP456" s="13"/>
      <c r="AQ456" s="13"/>
      <c r="AR456" s="13"/>
      <c r="AS456" s="13"/>
      <c r="AT456" s="13"/>
      <c r="AU456" s="123"/>
      <c r="AV456" s="13"/>
      <c r="AW456" s="13"/>
      <c r="AX456" s="66"/>
      <c r="AY456" s="66"/>
    </row>
    <row r="457" spans="33:51" x14ac:dyDescent="0.5">
      <c r="AG457" s="3"/>
      <c r="AH457" s="3"/>
      <c r="AI457" s="3"/>
      <c r="AJ457" s="18"/>
      <c r="AK457" s="18"/>
      <c r="AL457" s="18"/>
      <c r="AM457" s="13"/>
      <c r="AN457" s="13"/>
      <c r="AO457" s="13"/>
      <c r="AP457" s="13"/>
      <c r="AQ457" s="13"/>
      <c r="AR457" s="13"/>
      <c r="AS457" s="13"/>
      <c r="AT457" s="13"/>
      <c r="AU457" s="123"/>
      <c r="AV457" s="13"/>
      <c r="AW457" s="13"/>
      <c r="AX457" s="66"/>
      <c r="AY457" s="66"/>
    </row>
    <row r="458" spans="33:51" x14ac:dyDescent="0.5">
      <c r="AG458" s="3"/>
      <c r="AH458" s="3"/>
      <c r="AI458" s="3"/>
      <c r="AJ458" s="18"/>
      <c r="AK458" s="18"/>
      <c r="AL458" s="18"/>
      <c r="AM458" s="13"/>
      <c r="AN458" s="13"/>
      <c r="AO458" s="13"/>
      <c r="AP458" s="13"/>
      <c r="AQ458" s="13"/>
      <c r="AR458" s="13"/>
      <c r="AS458" s="13"/>
      <c r="AT458" s="13"/>
      <c r="AU458" s="123"/>
      <c r="AV458" s="13"/>
      <c r="AW458" s="13"/>
      <c r="AX458" s="66"/>
      <c r="AY458" s="66"/>
    </row>
    <row r="459" spans="33:51" x14ac:dyDescent="0.5">
      <c r="AG459" s="3"/>
      <c r="AH459" s="3"/>
      <c r="AI459" s="3"/>
      <c r="AJ459" s="18"/>
      <c r="AK459" s="18"/>
      <c r="AL459" s="18"/>
      <c r="AM459" s="13"/>
      <c r="AN459" s="13"/>
      <c r="AO459" s="13"/>
      <c r="AP459" s="13"/>
      <c r="AQ459" s="13"/>
      <c r="AR459" s="13"/>
      <c r="AS459" s="13"/>
      <c r="AT459" s="13"/>
      <c r="AU459" s="123"/>
      <c r="AV459" s="13"/>
      <c r="AW459" s="13"/>
      <c r="AX459" s="66"/>
      <c r="AY459" s="66"/>
    </row>
    <row r="460" spans="33:51" x14ac:dyDescent="0.5">
      <c r="AG460" s="3"/>
      <c r="AH460" s="3"/>
      <c r="AI460" s="3"/>
      <c r="AJ460" s="18"/>
      <c r="AK460" s="18"/>
      <c r="AL460" s="18"/>
      <c r="AM460" s="13"/>
      <c r="AN460" s="13"/>
      <c r="AO460" s="13"/>
      <c r="AP460" s="13"/>
      <c r="AQ460" s="13"/>
      <c r="AR460" s="13"/>
      <c r="AS460" s="13"/>
      <c r="AT460" s="13"/>
      <c r="AU460" s="123"/>
      <c r="AV460" s="13"/>
      <c r="AW460" s="13"/>
      <c r="AX460" s="66"/>
      <c r="AY460" s="66"/>
    </row>
    <row r="461" spans="33:51" x14ac:dyDescent="0.5">
      <c r="AG461" s="3"/>
      <c r="AH461" s="3"/>
      <c r="AI461" s="3"/>
      <c r="AJ461" s="18"/>
      <c r="AK461" s="18"/>
      <c r="AL461" s="18"/>
      <c r="AM461" s="13"/>
      <c r="AN461" s="13"/>
      <c r="AO461" s="13"/>
      <c r="AP461" s="13"/>
      <c r="AQ461" s="13"/>
      <c r="AR461" s="13"/>
      <c r="AS461" s="13"/>
      <c r="AT461" s="13"/>
      <c r="AU461" s="123"/>
      <c r="AV461" s="13"/>
      <c r="AW461" s="13"/>
      <c r="AX461" s="66"/>
      <c r="AY461" s="66"/>
    </row>
    <row r="462" spans="33:51" x14ac:dyDescent="0.5">
      <c r="AG462" s="3"/>
      <c r="AH462" s="3"/>
      <c r="AI462" s="3"/>
      <c r="AJ462" s="18"/>
      <c r="AK462" s="18"/>
      <c r="AL462" s="18"/>
      <c r="AM462" s="13"/>
      <c r="AN462" s="13"/>
      <c r="AO462" s="13"/>
      <c r="AP462" s="13"/>
      <c r="AQ462" s="13"/>
      <c r="AR462" s="13"/>
      <c r="AS462" s="13"/>
      <c r="AT462" s="13"/>
      <c r="AU462" s="123"/>
      <c r="AV462" s="13"/>
      <c r="AW462" s="13"/>
      <c r="AX462" s="66"/>
      <c r="AY462" s="66"/>
    </row>
    <row r="463" spans="33:51" x14ac:dyDescent="0.5">
      <c r="AG463" s="3"/>
      <c r="AH463" s="3"/>
      <c r="AI463" s="3"/>
      <c r="AJ463" s="18"/>
      <c r="AK463" s="18"/>
      <c r="AL463" s="18"/>
      <c r="AM463" s="13"/>
      <c r="AN463" s="13"/>
      <c r="AO463" s="13"/>
      <c r="AP463" s="13"/>
      <c r="AQ463" s="13"/>
      <c r="AR463" s="13"/>
      <c r="AS463" s="13"/>
      <c r="AT463" s="13"/>
      <c r="AU463" s="123"/>
      <c r="AV463" s="13"/>
      <c r="AW463" s="13"/>
      <c r="AX463" s="66"/>
      <c r="AY463" s="66"/>
    </row>
    <row r="464" spans="33:51" x14ac:dyDescent="0.5">
      <c r="AG464" s="3"/>
      <c r="AH464" s="3"/>
      <c r="AI464" s="3"/>
      <c r="AJ464" s="18"/>
      <c r="AK464" s="18"/>
      <c r="AL464" s="18"/>
      <c r="AM464" s="13"/>
      <c r="AN464" s="13"/>
      <c r="AO464" s="13"/>
      <c r="AP464" s="13"/>
      <c r="AQ464" s="13"/>
      <c r="AR464" s="13"/>
      <c r="AS464" s="13"/>
      <c r="AT464" s="13"/>
      <c r="AU464" s="123"/>
      <c r="AV464" s="13"/>
      <c r="AW464" s="13"/>
      <c r="AX464" s="66"/>
      <c r="AY464" s="66"/>
    </row>
    <row r="465" spans="33:51" x14ac:dyDescent="0.5">
      <c r="AG465" s="3"/>
      <c r="AH465" s="3"/>
      <c r="AI465" s="3"/>
      <c r="AJ465" s="18"/>
      <c r="AK465" s="18"/>
      <c r="AL465" s="18"/>
      <c r="AM465" s="13"/>
      <c r="AN465" s="13"/>
      <c r="AO465" s="13"/>
      <c r="AP465" s="13"/>
      <c r="AQ465" s="13"/>
      <c r="AR465" s="13"/>
      <c r="AS465" s="13"/>
      <c r="AT465" s="13"/>
      <c r="AU465" s="123"/>
      <c r="AV465" s="13"/>
      <c r="AW465" s="13"/>
      <c r="AX465" s="66"/>
      <c r="AY465" s="66"/>
    </row>
    <row r="466" spans="33:51" x14ac:dyDescent="0.5">
      <c r="AG466" s="3"/>
      <c r="AH466" s="3"/>
      <c r="AI466" s="3"/>
      <c r="AJ466" s="18"/>
      <c r="AK466" s="18"/>
      <c r="AL466" s="18"/>
      <c r="AM466" s="13"/>
      <c r="AN466" s="13"/>
      <c r="AO466" s="13"/>
      <c r="AP466" s="13"/>
      <c r="AQ466" s="13"/>
      <c r="AR466" s="13"/>
      <c r="AS466" s="13"/>
      <c r="AT466" s="13"/>
      <c r="AU466" s="123"/>
      <c r="AV466" s="13"/>
      <c r="AW466" s="13"/>
      <c r="AX466" s="66"/>
      <c r="AY466" s="66"/>
    </row>
    <row r="467" spans="33:51" x14ac:dyDescent="0.5">
      <c r="AG467" s="3"/>
      <c r="AH467" s="3"/>
      <c r="AI467" s="3"/>
      <c r="AJ467" s="18"/>
      <c r="AK467" s="18"/>
      <c r="AL467" s="18"/>
      <c r="AM467" s="13"/>
      <c r="AN467" s="13"/>
      <c r="AO467" s="13"/>
      <c r="AP467" s="13"/>
      <c r="AQ467" s="13"/>
      <c r="AR467" s="13"/>
      <c r="AS467" s="13"/>
      <c r="AT467" s="13"/>
      <c r="AU467" s="123"/>
      <c r="AV467" s="13"/>
      <c r="AW467" s="13"/>
      <c r="AX467" s="66"/>
      <c r="AY467" s="66"/>
    </row>
    <row r="468" spans="33:51" x14ac:dyDescent="0.5">
      <c r="AG468" s="3"/>
      <c r="AH468" s="3"/>
      <c r="AI468" s="3"/>
      <c r="AJ468" s="18"/>
      <c r="AK468" s="18"/>
      <c r="AL468" s="18"/>
      <c r="AM468" s="13"/>
      <c r="AN468" s="13"/>
      <c r="AO468" s="13"/>
      <c r="AP468" s="13"/>
      <c r="AQ468" s="13"/>
      <c r="AR468" s="13"/>
      <c r="AS468" s="13"/>
      <c r="AT468" s="13"/>
      <c r="AU468" s="123"/>
      <c r="AV468" s="13"/>
      <c r="AW468" s="13"/>
      <c r="AX468" s="66"/>
      <c r="AY468" s="66"/>
    </row>
    <row r="469" spans="33:51" x14ac:dyDescent="0.5">
      <c r="AG469" s="3"/>
      <c r="AH469" s="3"/>
      <c r="AI469" s="3"/>
      <c r="AJ469" s="18"/>
      <c r="AK469" s="18"/>
      <c r="AL469" s="18"/>
      <c r="AM469" s="13"/>
      <c r="AN469" s="13"/>
      <c r="AO469" s="13"/>
      <c r="AP469" s="13"/>
      <c r="AQ469" s="13"/>
      <c r="AR469" s="13"/>
      <c r="AS469" s="13"/>
      <c r="AT469" s="13"/>
      <c r="AU469" s="123"/>
      <c r="AV469" s="13"/>
      <c r="AW469" s="13"/>
      <c r="AX469" s="66"/>
      <c r="AY469" s="66"/>
    </row>
    <row r="470" spans="33:51" x14ac:dyDescent="0.5">
      <c r="AG470" s="3"/>
      <c r="AH470" s="3"/>
      <c r="AI470" s="3"/>
      <c r="AJ470" s="18"/>
      <c r="AK470" s="18"/>
      <c r="AL470" s="18"/>
      <c r="AM470" s="13"/>
      <c r="AN470" s="13"/>
      <c r="AO470" s="13"/>
      <c r="AP470" s="13"/>
      <c r="AQ470" s="13"/>
      <c r="AR470" s="13"/>
      <c r="AS470" s="13"/>
      <c r="AT470" s="13"/>
      <c r="AU470" s="123"/>
      <c r="AV470" s="13"/>
      <c r="AW470" s="13"/>
      <c r="AX470" s="66"/>
      <c r="AY470" s="66"/>
    </row>
    <row r="471" spans="33:51" x14ac:dyDescent="0.5">
      <c r="AG471" s="3"/>
      <c r="AH471" s="3"/>
      <c r="AI471" s="3"/>
      <c r="AJ471" s="18"/>
      <c r="AK471" s="18"/>
      <c r="AL471" s="18"/>
      <c r="AM471" s="13"/>
      <c r="AN471" s="13"/>
      <c r="AO471" s="13"/>
      <c r="AP471" s="13"/>
      <c r="AQ471" s="13"/>
      <c r="AR471" s="13"/>
      <c r="AS471" s="13"/>
      <c r="AT471" s="13"/>
      <c r="AU471" s="123"/>
      <c r="AV471" s="13"/>
      <c r="AW471" s="13"/>
      <c r="AX471" s="66"/>
      <c r="AY471" s="66"/>
    </row>
    <row r="472" spans="33:51" x14ac:dyDescent="0.5">
      <c r="AG472" s="3"/>
      <c r="AH472" s="3"/>
      <c r="AI472" s="3"/>
      <c r="AJ472" s="18"/>
      <c r="AK472" s="18"/>
      <c r="AL472" s="18"/>
      <c r="AM472" s="13"/>
      <c r="AN472" s="13"/>
      <c r="AO472" s="13"/>
      <c r="AP472" s="13"/>
      <c r="AQ472" s="13"/>
      <c r="AR472" s="13"/>
      <c r="AS472" s="13"/>
      <c r="AT472" s="13"/>
      <c r="AU472" s="123"/>
      <c r="AV472" s="13"/>
      <c r="AW472" s="13"/>
      <c r="AX472" s="66"/>
      <c r="AY472" s="66"/>
    </row>
    <row r="473" spans="33:51" x14ac:dyDescent="0.5">
      <c r="AG473" s="3"/>
      <c r="AH473" s="3"/>
      <c r="AI473" s="3"/>
      <c r="AJ473" s="18"/>
      <c r="AK473" s="18"/>
      <c r="AL473" s="18"/>
      <c r="AM473" s="13"/>
      <c r="AN473" s="13"/>
      <c r="AO473" s="13"/>
      <c r="AP473" s="13"/>
      <c r="AQ473" s="13"/>
      <c r="AR473" s="13"/>
      <c r="AS473" s="13"/>
      <c r="AT473" s="13"/>
      <c r="AU473" s="123"/>
      <c r="AV473" s="13"/>
      <c r="AW473" s="13"/>
      <c r="AX473" s="66"/>
      <c r="AY473" s="66"/>
    </row>
    <row r="474" spans="33:51" x14ac:dyDescent="0.5">
      <c r="AG474" s="3"/>
      <c r="AH474" s="3"/>
      <c r="AI474" s="3"/>
      <c r="AJ474" s="18"/>
      <c r="AK474" s="18"/>
      <c r="AL474" s="18"/>
      <c r="AM474" s="13"/>
      <c r="AN474" s="13"/>
      <c r="AO474" s="13"/>
      <c r="AP474" s="13"/>
      <c r="AQ474" s="13"/>
      <c r="AR474" s="13"/>
      <c r="AS474" s="13"/>
      <c r="AT474" s="13"/>
      <c r="AU474" s="123"/>
      <c r="AV474" s="13"/>
      <c r="AW474" s="13"/>
      <c r="AX474" s="66"/>
      <c r="AY474" s="66"/>
    </row>
    <row r="475" spans="33:51" x14ac:dyDescent="0.5">
      <c r="AG475" s="3"/>
      <c r="AH475" s="3"/>
      <c r="AI475" s="3"/>
      <c r="AJ475" s="18"/>
      <c r="AK475" s="18"/>
      <c r="AL475" s="18"/>
      <c r="AM475" s="13"/>
      <c r="AN475" s="13"/>
      <c r="AO475" s="13"/>
      <c r="AP475" s="13"/>
      <c r="AQ475" s="13"/>
      <c r="AR475" s="13"/>
      <c r="AS475" s="13"/>
      <c r="AT475" s="13"/>
      <c r="AU475" s="123"/>
      <c r="AV475" s="13"/>
      <c r="AW475" s="13"/>
      <c r="AX475" s="66"/>
      <c r="AY475" s="66"/>
    </row>
    <row r="476" spans="33:51" x14ac:dyDescent="0.5">
      <c r="AG476" s="3"/>
      <c r="AH476" s="3"/>
      <c r="AI476" s="3"/>
      <c r="AJ476" s="18"/>
      <c r="AK476" s="18"/>
      <c r="AL476" s="18"/>
      <c r="AM476" s="13"/>
      <c r="AN476" s="13"/>
      <c r="AO476" s="13"/>
      <c r="AP476" s="13"/>
      <c r="AQ476" s="13"/>
      <c r="AR476" s="13"/>
      <c r="AS476" s="13"/>
      <c r="AT476" s="13"/>
      <c r="AU476" s="123"/>
      <c r="AV476" s="13"/>
      <c r="AW476" s="13"/>
      <c r="AX476" s="66"/>
      <c r="AY476" s="66"/>
    </row>
    <row r="477" spans="33:51" x14ac:dyDescent="0.5">
      <c r="AG477" s="3"/>
      <c r="AH477" s="3"/>
      <c r="AI477" s="3"/>
      <c r="AJ477" s="18"/>
      <c r="AK477" s="18"/>
      <c r="AL477" s="18"/>
      <c r="AM477" s="13"/>
      <c r="AN477" s="13"/>
      <c r="AO477" s="13"/>
      <c r="AP477" s="13"/>
      <c r="AQ477" s="13"/>
      <c r="AR477" s="13"/>
      <c r="AS477" s="13"/>
      <c r="AT477" s="13"/>
      <c r="AU477" s="123"/>
      <c r="AV477" s="13"/>
      <c r="AW477" s="13"/>
      <c r="AX477" s="66"/>
      <c r="AY477" s="66"/>
    </row>
    <row r="478" spans="33:51" x14ac:dyDescent="0.5">
      <c r="AG478" s="3"/>
      <c r="AH478" s="3"/>
      <c r="AI478" s="3"/>
      <c r="AJ478" s="18"/>
      <c r="AK478" s="18"/>
      <c r="AL478" s="18"/>
      <c r="AM478" s="13"/>
      <c r="AN478" s="13"/>
      <c r="AO478" s="13"/>
      <c r="AP478" s="13"/>
      <c r="AQ478" s="13"/>
      <c r="AR478" s="13"/>
      <c r="AS478" s="13"/>
      <c r="AT478" s="13"/>
      <c r="AU478" s="123"/>
      <c r="AV478" s="13"/>
      <c r="AW478" s="13"/>
      <c r="AX478" s="66"/>
      <c r="AY478" s="66"/>
    </row>
    <row r="479" spans="33:51" x14ac:dyDescent="0.5">
      <c r="AG479" s="3"/>
      <c r="AH479" s="3"/>
      <c r="AI479" s="3"/>
      <c r="AJ479" s="18"/>
      <c r="AK479" s="18"/>
      <c r="AL479" s="18"/>
      <c r="AM479" s="13"/>
      <c r="AN479" s="13"/>
      <c r="AO479" s="13"/>
      <c r="AP479" s="13"/>
      <c r="AQ479" s="13"/>
      <c r="AR479" s="13"/>
      <c r="AS479" s="13"/>
      <c r="AT479" s="13"/>
      <c r="AU479" s="123"/>
      <c r="AV479" s="13"/>
      <c r="AW479" s="13"/>
      <c r="AX479" s="66"/>
      <c r="AY479" s="66"/>
    </row>
    <row r="480" spans="33:51" x14ac:dyDescent="0.5">
      <c r="AG480" s="3"/>
      <c r="AH480" s="3"/>
      <c r="AI480" s="3"/>
      <c r="AJ480" s="18"/>
      <c r="AK480" s="18"/>
      <c r="AL480" s="18"/>
      <c r="AM480" s="13"/>
      <c r="AN480" s="13"/>
      <c r="AO480" s="13"/>
      <c r="AP480" s="13"/>
      <c r="AQ480" s="13"/>
      <c r="AR480" s="13"/>
      <c r="AS480" s="13"/>
      <c r="AT480" s="13"/>
      <c r="AU480" s="123"/>
      <c r="AV480" s="13"/>
      <c r="AW480" s="13"/>
      <c r="AX480" s="66"/>
      <c r="AY480" s="66"/>
    </row>
    <row r="481" spans="33:51" x14ac:dyDescent="0.5">
      <c r="AG481" s="3"/>
      <c r="AH481" s="3"/>
      <c r="AI481" s="3"/>
      <c r="AJ481" s="18"/>
      <c r="AK481" s="18"/>
      <c r="AL481" s="18"/>
      <c r="AM481" s="13"/>
      <c r="AN481" s="13"/>
      <c r="AO481" s="13"/>
      <c r="AP481" s="13"/>
      <c r="AQ481" s="13"/>
      <c r="AR481" s="13"/>
      <c r="AS481" s="13"/>
      <c r="AT481" s="13"/>
      <c r="AU481" s="123"/>
      <c r="AV481" s="13"/>
      <c r="AW481" s="13"/>
      <c r="AX481" s="66"/>
      <c r="AY481" s="66"/>
    </row>
    <row r="482" spans="33:51" x14ac:dyDescent="0.5">
      <c r="AG482" s="3"/>
      <c r="AH482" s="3"/>
      <c r="AI482" s="3"/>
      <c r="AJ482" s="18"/>
      <c r="AK482" s="18"/>
      <c r="AL482" s="18"/>
      <c r="AM482" s="13"/>
      <c r="AN482" s="13"/>
      <c r="AO482" s="13"/>
      <c r="AP482" s="13"/>
      <c r="AQ482" s="13"/>
      <c r="AR482" s="13"/>
      <c r="AS482" s="13"/>
      <c r="AT482" s="13"/>
      <c r="AU482" s="123"/>
      <c r="AV482" s="13"/>
      <c r="AW482" s="13"/>
      <c r="AX482" s="66"/>
      <c r="AY482" s="66"/>
    </row>
    <row r="483" spans="33:51" x14ac:dyDescent="0.5">
      <c r="AG483" s="3"/>
      <c r="AH483" s="3"/>
      <c r="AI483" s="3"/>
      <c r="AJ483" s="18"/>
      <c r="AK483" s="18"/>
      <c r="AL483" s="18"/>
      <c r="AM483" s="13"/>
      <c r="AN483" s="13"/>
      <c r="AO483" s="13"/>
      <c r="AP483" s="13"/>
      <c r="AQ483" s="13"/>
      <c r="AR483" s="13"/>
      <c r="AS483" s="13"/>
      <c r="AT483" s="13"/>
      <c r="AU483" s="123"/>
      <c r="AV483" s="13"/>
      <c r="AW483" s="13"/>
      <c r="AX483" s="66"/>
      <c r="AY483" s="66"/>
    </row>
    <row r="484" spans="33:51" x14ac:dyDescent="0.5">
      <c r="AG484" s="3"/>
      <c r="AH484" s="3"/>
      <c r="AI484" s="3"/>
      <c r="AJ484" s="18"/>
      <c r="AK484" s="18"/>
      <c r="AL484" s="18"/>
      <c r="AM484" s="13"/>
      <c r="AN484" s="13"/>
      <c r="AO484" s="13"/>
      <c r="AP484" s="13"/>
      <c r="AQ484" s="13"/>
      <c r="AR484" s="13"/>
      <c r="AS484" s="13"/>
      <c r="AT484" s="13"/>
      <c r="AU484" s="123"/>
      <c r="AV484" s="13"/>
      <c r="AW484" s="13"/>
      <c r="AX484" s="66"/>
      <c r="AY484" s="66"/>
    </row>
    <row r="485" spans="33:51" x14ac:dyDescent="0.5">
      <c r="AG485" s="3"/>
      <c r="AH485" s="3"/>
      <c r="AI485" s="3"/>
      <c r="AJ485" s="18"/>
      <c r="AK485" s="18"/>
      <c r="AL485" s="18"/>
      <c r="AM485" s="13"/>
      <c r="AN485" s="13"/>
      <c r="AO485" s="13"/>
      <c r="AP485" s="13"/>
      <c r="AQ485" s="13"/>
      <c r="AR485" s="13"/>
      <c r="AS485" s="13"/>
      <c r="AT485" s="13"/>
      <c r="AU485" s="123"/>
      <c r="AV485" s="13"/>
      <c r="AW485" s="13"/>
      <c r="AX485" s="66"/>
      <c r="AY485" s="66"/>
    </row>
    <row r="486" spans="33:51" x14ac:dyDescent="0.5">
      <c r="AG486" s="3"/>
      <c r="AH486" s="3"/>
      <c r="AI486" s="3"/>
      <c r="AJ486" s="18"/>
      <c r="AK486" s="18"/>
      <c r="AL486" s="18"/>
      <c r="AM486" s="13"/>
      <c r="AN486" s="13"/>
      <c r="AO486" s="13"/>
      <c r="AP486" s="13"/>
      <c r="AQ486" s="13"/>
      <c r="AR486" s="13"/>
      <c r="AS486" s="13"/>
      <c r="AT486" s="13"/>
      <c r="AU486" s="123"/>
      <c r="AV486" s="13"/>
      <c r="AW486" s="13"/>
      <c r="AX486" s="66"/>
      <c r="AY486" s="66"/>
    </row>
    <row r="487" spans="33:51" x14ac:dyDescent="0.5">
      <c r="AG487" s="3"/>
      <c r="AH487" s="3"/>
      <c r="AI487" s="3"/>
      <c r="AJ487" s="18"/>
      <c r="AK487" s="18"/>
      <c r="AL487" s="18"/>
      <c r="AM487" s="13"/>
      <c r="AN487" s="13"/>
      <c r="AO487" s="13"/>
      <c r="AP487" s="13"/>
      <c r="AQ487" s="13"/>
      <c r="AR487" s="13"/>
      <c r="AS487" s="13"/>
      <c r="AT487" s="13"/>
      <c r="AU487" s="123"/>
      <c r="AV487" s="13"/>
      <c r="AW487" s="13"/>
      <c r="AX487" s="66"/>
      <c r="AY487" s="66"/>
    </row>
    <row r="488" spans="33:51" x14ac:dyDescent="0.5">
      <c r="AG488" s="3"/>
      <c r="AH488" s="3"/>
      <c r="AI488" s="3"/>
      <c r="AJ488" s="18"/>
      <c r="AK488" s="18"/>
      <c r="AL488" s="18"/>
      <c r="AM488" s="13"/>
      <c r="AN488" s="13"/>
      <c r="AO488" s="13"/>
      <c r="AP488" s="13"/>
      <c r="AQ488" s="13"/>
      <c r="AR488" s="13"/>
      <c r="AS488" s="13"/>
      <c r="AT488" s="13"/>
      <c r="AU488" s="123"/>
      <c r="AV488" s="13"/>
      <c r="AW488" s="13"/>
      <c r="AX488" s="66"/>
      <c r="AY488" s="66"/>
    </row>
    <row r="489" spans="33:51" x14ac:dyDescent="0.5">
      <c r="AG489" s="3"/>
      <c r="AH489" s="3"/>
      <c r="AI489" s="3"/>
      <c r="AJ489" s="18"/>
      <c r="AK489" s="18"/>
      <c r="AL489" s="18"/>
      <c r="AM489" s="13"/>
      <c r="AN489" s="13"/>
      <c r="AO489" s="13"/>
      <c r="AP489" s="13"/>
      <c r="AQ489" s="13"/>
      <c r="AR489" s="13"/>
      <c r="AS489" s="13"/>
      <c r="AT489" s="13"/>
      <c r="AU489" s="123"/>
      <c r="AV489" s="13"/>
      <c r="AW489" s="13"/>
      <c r="AX489" s="66"/>
      <c r="AY489" s="66"/>
    </row>
    <row r="490" spans="33:51" x14ac:dyDescent="0.5">
      <c r="AG490" s="3"/>
      <c r="AH490" s="3"/>
      <c r="AI490" s="3"/>
      <c r="AJ490" s="18"/>
      <c r="AK490" s="18"/>
      <c r="AL490" s="18"/>
      <c r="AM490" s="13"/>
      <c r="AN490" s="13"/>
      <c r="AO490" s="13"/>
      <c r="AP490" s="13"/>
      <c r="AQ490" s="13"/>
      <c r="AR490" s="13"/>
      <c r="AS490" s="13"/>
      <c r="AT490" s="13"/>
      <c r="AU490" s="123"/>
      <c r="AV490" s="13"/>
      <c r="AW490" s="13"/>
      <c r="AX490" s="66"/>
      <c r="AY490" s="66"/>
    </row>
    <row r="491" spans="33:51" x14ac:dyDescent="0.5">
      <c r="AG491" s="3"/>
      <c r="AH491" s="3"/>
      <c r="AI491" s="3"/>
      <c r="AJ491" s="18"/>
      <c r="AK491" s="18"/>
      <c r="AL491" s="18"/>
      <c r="AM491" s="13"/>
      <c r="AN491" s="13"/>
      <c r="AO491" s="13"/>
      <c r="AP491" s="13"/>
      <c r="AQ491" s="13"/>
      <c r="AR491" s="13"/>
      <c r="AS491" s="13"/>
      <c r="AT491" s="13"/>
      <c r="AU491" s="123"/>
      <c r="AV491" s="13"/>
      <c r="AW491" s="13"/>
      <c r="AX491" s="66"/>
      <c r="AY491" s="66"/>
    </row>
    <row r="492" spans="33:51" x14ac:dyDescent="0.5">
      <c r="AG492" s="3"/>
      <c r="AH492" s="3"/>
      <c r="AI492" s="3"/>
      <c r="AJ492" s="18"/>
      <c r="AK492" s="18"/>
      <c r="AL492" s="18"/>
      <c r="AM492" s="13"/>
      <c r="AN492" s="13"/>
      <c r="AO492" s="13"/>
      <c r="AP492" s="13"/>
      <c r="AQ492" s="13"/>
      <c r="AR492" s="13"/>
      <c r="AS492" s="13"/>
      <c r="AT492" s="13"/>
      <c r="AU492" s="123"/>
      <c r="AV492" s="13"/>
      <c r="AW492" s="13"/>
      <c r="AX492" s="66"/>
      <c r="AY492" s="66"/>
    </row>
    <row r="493" spans="33:51" x14ac:dyDescent="0.5">
      <c r="AG493" s="3"/>
      <c r="AH493" s="3"/>
      <c r="AI493" s="3"/>
      <c r="AJ493" s="18"/>
      <c r="AK493" s="18"/>
      <c r="AL493" s="18"/>
      <c r="AM493" s="13"/>
      <c r="AN493" s="13"/>
      <c r="AO493" s="13"/>
      <c r="AP493" s="13"/>
      <c r="AQ493" s="13"/>
      <c r="AR493" s="13"/>
      <c r="AS493" s="13"/>
      <c r="AT493" s="13"/>
      <c r="AU493" s="123"/>
      <c r="AV493" s="13"/>
      <c r="AW493" s="13"/>
      <c r="AX493" s="66"/>
      <c r="AY493" s="66"/>
    </row>
    <row r="494" spans="33:51" x14ac:dyDescent="0.5">
      <c r="AG494" s="3"/>
      <c r="AH494" s="3"/>
      <c r="AI494" s="3"/>
      <c r="AJ494" s="18"/>
      <c r="AK494" s="18"/>
      <c r="AL494" s="18"/>
      <c r="AM494" s="13"/>
      <c r="AN494" s="13"/>
      <c r="AO494" s="13"/>
      <c r="AP494" s="13"/>
      <c r="AQ494" s="13"/>
      <c r="AR494" s="13"/>
      <c r="AS494" s="13"/>
      <c r="AT494" s="13"/>
      <c r="AU494" s="123"/>
      <c r="AV494" s="13"/>
      <c r="AW494" s="13"/>
      <c r="AX494" s="66"/>
      <c r="AY494" s="66"/>
    </row>
    <row r="495" spans="33:51" x14ac:dyDescent="0.5">
      <c r="AG495" s="3"/>
      <c r="AH495" s="3"/>
      <c r="AI495" s="3"/>
      <c r="AJ495" s="18"/>
      <c r="AK495" s="18"/>
      <c r="AL495" s="18"/>
      <c r="AM495" s="13"/>
      <c r="AN495" s="13"/>
      <c r="AO495" s="13"/>
      <c r="AP495" s="13"/>
      <c r="AQ495" s="13"/>
      <c r="AR495" s="13"/>
      <c r="AS495" s="13"/>
      <c r="AT495" s="13"/>
      <c r="AU495" s="123"/>
      <c r="AV495" s="13"/>
      <c r="AW495" s="13"/>
      <c r="AX495" s="66"/>
      <c r="AY495" s="66"/>
    </row>
    <row r="496" spans="33:51" x14ac:dyDescent="0.5">
      <c r="AG496" s="3"/>
      <c r="AH496" s="3"/>
      <c r="AI496" s="3"/>
      <c r="AJ496" s="18"/>
      <c r="AK496" s="18"/>
      <c r="AL496" s="18"/>
      <c r="AM496" s="13"/>
      <c r="AN496" s="13"/>
      <c r="AO496" s="13"/>
      <c r="AP496" s="13"/>
      <c r="AQ496" s="13"/>
      <c r="AR496" s="13"/>
      <c r="AS496" s="13"/>
      <c r="AT496" s="13"/>
      <c r="AU496" s="123"/>
      <c r="AV496" s="13"/>
      <c r="AW496" s="13"/>
      <c r="AX496" s="66"/>
      <c r="AY496" s="66"/>
    </row>
    <row r="497" spans="33:51" x14ac:dyDescent="0.5">
      <c r="AG497" s="3"/>
      <c r="AH497" s="3"/>
      <c r="AI497" s="3"/>
      <c r="AJ497" s="18"/>
      <c r="AK497" s="18"/>
      <c r="AL497" s="18"/>
      <c r="AM497" s="13"/>
      <c r="AN497" s="13"/>
      <c r="AO497" s="13"/>
      <c r="AP497" s="13"/>
      <c r="AQ497" s="13"/>
      <c r="AR497" s="13"/>
      <c r="AS497" s="13"/>
      <c r="AT497" s="13"/>
      <c r="AU497" s="123"/>
      <c r="AV497" s="13"/>
      <c r="AW497" s="13"/>
      <c r="AX497" s="66"/>
      <c r="AY497" s="66"/>
    </row>
    <row r="498" spans="33:51" x14ac:dyDescent="0.5">
      <c r="AG498" s="3"/>
      <c r="AH498" s="3"/>
      <c r="AI498" s="3"/>
      <c r="AJ498" s="18"/>
      <c r="AK498" s="18"/>
      <c r="AL498" s="18"/>
      <c r="AM498" s="13"/>
      <c r="AN498" s="13"/>
      <c r="AO498" s="13"/>
      <c r="AP498" s="13"/>
      <c r="AQ498" s="13"/>
      <c r="AR498" s="13"/>
      <c r="AS498" s="13"/>
      <c r="AT498" s="13"/>
      <c r="AU498" s="123"/>
      <c r="AV498" s="13"/>
      <c r="AW498" s="13"/>
      <c r="AX498" s="66"/>
      <c r="AY498" s="66"/>
    </row>
    <row r="499" spans="33:51" x14ac:dyDescent="0.5">
      <c r="AG499" s="3"/>
      <c r="AH499" s="3"/>
      <c r="AI499" s="3"/>
      <c r="AJ499" s="18"/>
      <c r="AK499" s="18"/>
      <c r="AL499" s="18"/>
      <c r="AM499" s="13"/>
      <c r="AN499" s="13"/>
      <c r="AO499" s="13"/>
      <c r="AP499" s="13"/>
      <c r="AQ499" s="13"/>
      <c r="AR499" s="13"/>
      <c r="AS499" s="13"/>
      <c r="AT499" s="13"/>
      <c r="AU499" s="123"/>
      <c r="AV499" s="13"/>
      <c r="AW499" s="13"/>
      <c r="AX499" s="66"/>
      <c r="AY499" s="66"/>
    </row>
    <row r="500" spans="33:51" x14ac:dyDescent="0.5">
      <c r="AG500" s="3"/>
      <c r="AH500" s="3"/>
      <c r="AI500" s="3"/>
      <c r="AJ500" s="18"/>
      <c r="AK500" s="18"/>
      <c r="AL500" s="18"/>
      <c r="AM500" s="13"/>
      <c r="AN500" s="13"/>
      <c r="AO500" s="13"/>
      <c r="AP500" s="13"/>
      <c r="AQ500" s="13"/>
      <c r="AR500" s="13"/>
      <c r="AS500" s="13"/>
      <c r="AT500" s="13"/>
      <c r="AU500" s="123"/>
      <c r="AV500" s="13"/>
      <c r="AW500" s="13"/>
      <c r="AX500" s="66"/>
      <c r="AY500" s="66"/>
    </row>
    <row r="501" spans="33:51" x14ac:dyDescent="0.5">
      <c r="AG501" s="3"/>
      <c r="AH501" s="3"/>
      <c r="AI501" s="3"/>
      <c r="AJ501" s="18"/>
      <c r="AK501" s="18"/>
      <c r="AL501" s="18"/>
      <c r="AM501" s="13"/>
      <c r="AN501" s="13"/>
      <c r="AO501" s="13"/>
      <c r="AP501" s="13"/>
      <c r="AQ501" s="13"/>
      <c r="AR501" s="13"/>
      <c r="AS501" s="13"/>
      <c r="AT501" s="13"/>
      <c r="AU501" s="123"/>
      <c r="AV501" s="13"/>
      <c r="AW501" s="13"/>
      <c r="AX501" s="66"/>
      <c r="AY501" s="66"/>
    </row>
    <row r="502" spans="33:51" x14ac:dyDescent="0.5">
      <c r="AG502" s="3"/>
      <c r="AH502" s="3"/>
      <c r="AI502" s="3"/>
      <c r="AJ502" s="18"/>
      <c r="AK502" s="18"/>
      <c r="AL502" s="18"/>
      <c r="AM502" s="13"/>
      <c r="AN502" s="13"/>
      <c r="AO502" s="13"/>
      <c r="AP502" s="13"/>
      <c r="AQ502" s="13"/>
      <c r="AR502" s="13"/>
      <c r="AS502" s="13"/>
      <c r="AT502" s="13"/>
      <c r="AU502" s="123"/>
      <c r="AV502" s="13"/>
      <c r="AW502" s="13"/>
      <c r="AX502" s="66"/>
      <c r="AY502" s="66"/>
    </row>
    <row r="503" spans="33:51" x14ac:dyDescent="0.5">
      <c r="AG503" s="3"/>
      <c r="AH503" s="3"/>
      <c r="AI503" s="3"/>
      <c r="AJ503" s="18"/>
      <c r="AK503" s="18"/>
      <c r="AL503" s="18"/>
      <c r="AM503" s="13"/>
      <c r="AN503" s="13"/>
      <c r="AO503" s="13"/>
      <c r="AP503" s="13"/>
      <c r="AQ503" s="13"/>
      <c r="AR503" s="13"/>
      <c r="AS503" s="13"/>
      <c r="AT503" s="13"/>
      <c r="AU503" s="123"/>
      <c r="AV503" s="13"/>
      <c r="AW503" s="13"/>
      <c r="AX503" s="66"/>
      <c r="AY503" s="66"/>
    </row>
    <row r="504" spans="33:51" x14ac:dyDescent="0.5">
      <c r="AG504" s="3"/>
      <c r="AH504" s="3"/>
      <c r="AI504" s="3"/>
      <c r="AJ504" s="18"/>
      <c r="AK504" s="18"/>
      <c r="AL504" s="18"/>
      <c r="AM504" s="13"/>
      <c r="AN504" s="13"/>
      <c r="AO504" s="13"/>
      <c r="AP504" s="13"/>
      <c r="AQ504" s="13"/>
      <c r="AR504" s="13"/>
      <c r="AS504" s="13"/>
      <c r="AT504" s="13"/>
      <c r="AU504" s="123"/>
      <c r="AV504" s="13"/>
      <c r="AW504" s="13"/>
      <c r="AX504" s="66"/>
      <c r="AY504" s="66"/>
    </row>
    <row r="505" spans="33:51" x14ac:dyDescent="0.5">
      <c r="AG505" s="3"/>
      <c r="AH505" s="3"/>
      <c r="AI505" s="3"/>
      <c r="AJ505" s="18"/>
      <c r="AK505" s="18"/>
      <c r="AL505" s="18"/>
      <c r="AM505" s="13"/>
      <c r="AN505" s="13"/>
      <c r="AO505" s="13"/>
      <c r="AP505" s="13"/>
      <c r="AQ505" s="13"/>
      <c r="AR505" s="13"/>
      <c r="AS505" s="13"/>
      <c r="AT505" s="13"/>
      <c r="AU505" s="123"/>
      <c r="AV505" s="13"/>
      <c r="AW505" s="13"/>
      <c r="AX505" s="66"/>
      <c r="AY505" s="66"/>
    </row>
    <row r="506" spans="33:51" x14ac:dyDescent="0.5">
      <c r="AG506" s="3"/>
      <c r="AH506" s="3"/>
      <c r="AI506" s="3"/>
      <c r="AJ506" s="18"/>
      <c r="AK506" s="18"/>
      <c r="AL506" s="18"/>
      <c r="AM506" s="13"/>
      <c r="AN506" s="13"/>
      <c r="AO506" s="13"/>
      <c r="AP506" s="13"/>
      <c r="AQ506" s="13"/>
      <c r="AR506" s="13"/>
      <c r="AS506" s="13"/>
      <c r="AT506" s="13"/>
      <c r="AU506" s="123"/>
      <c r="AV506" s="13"/>
      <c r="AW506" s="13"/>
      <c r="AX506" s="66"/>
      <c r="AY506" s="66"/>
    </row>
    <row r="507" spans="33:51" x14ac:dyDescent="0.5">
      <c r="AG507" s="3"/>
      <c r="AH507" s="3"/>
      <c r="AI507" s="3"/>
      <c r="AJ507" s="18"/>
      <c r="AK507" s="18"/>
      <c r="AL507" s="18"/>
      <c r="AM507" s="13"/>
      <c r="AN507" s="13"/>
      <c r="AO507" s="13"/>
      <c r="AP507" s="13"/>
      <c r="AQ507" s="13"/>
      <c r="AR507" s="13"/>
      <c r="AS507" s="13"/>
      <c r="AT507" s="13"/>
      <c r="AU507" s="123"/>
      <c r="AV507" s="13"/>
      <c r="AW507" s="13"/>
      <c r="AX507" s="66"/>
      <c r="AY507" s="66"/>
    </row>
    <row r="508" spans="33:51" x14ac:dyDescent="0.5">
      <c r="AG508" s="3"/>
      <c r="AH508" s="3"/>
      <c r="AI508" s="3"/>
      <c r="AJ508" s="18"/>
      <c r="AK508" s="18"/>
      <c r="AL508" s="18"/>
      <c r="AM508" s="13"/>
      <c r="AN508" s="13"/>
      <c r="AO508" s="13"/>
      <c r="AP508" s="13"/>
      <c r="AQ508" s="13"/>
      <c r="AR508" s="13"/>
      <c r="AS508" s="13"/>
      <c r="AT508" s="13"/>
      <c r="AU508" s="123"/>
      <c r="AV508" s="13"/>
      <c r="AW508" s="13"/>
      <c r="AX508" s="66"/>
      <c r="AY508" s="66"/>
    </row>
    <row r="509" spans="33:51" x14ac:dyDescent="0.5">
      <c r="AG509" s="3"/>
      <c r="AH509" s="3"/>
      <c r="AI509" s="3"/>
      <c r="AJ509" s="18"/>
      <c r="AK509" s="18"/>
      <c r="AL509" s="18"/>
      <c r="AM509" s="13"/>
      <c r="AN509" s="13"/>
      <c r="AO509" s="13"/>
      <c r="AP509" s="13"/>
      <c r="AQ509" s="13"/>
      <c r="AR509" s="13"/>
      <c r="AS509" s="13"/>
      <c r="AT509" s="13"/>
      <c r="AU509" s="123"/>
      <c r="AV509" s="13"/>
      <c r="AW509" s="13"/>
      <c r="AX509" s="66"/>
      <c r="AY509" s="66"/>
    </row>
    <row r="510" spans="33:51" x14ac:dyDescent="0.5">
      <c r="AG510" s="3"/>
      <c r="AH510" s="3"/>
      <c r="AI510" s="3"/>
      <c r="AJ510" s="18"/>
      <c r="AK510" s="18"/>
      <c r="AL510" s="18"/>
      <c r="AM510" s="13"/>
      <c r="AN510" s="13"/>
      <c r="AO510" s="13"/>
      <c r="AP510" s="13"/>
      <c r="AQ510" s="13"/>
      <c r="AR510" s="13"/>
      <c r="AS510" s="13"/>
      <c r="AT510" s="13"/>
      <c r="AU510" s="123"/>
      <c r="AV510" s="13"/>
      <c r="AW510" s="13"/>
      <c r="AX510" s="66"/>
      <c r="AY510" s="66"/>
    </row>
    <row r="511" spans="33:51" x14ac:dyDescent="0.5">
      <c r="AG511" s="3"/>
      <c r="AH511" s="3"/>
      <c r="AI511" s="3"/>
      <c r="AJ511" s="18"/>
      <c r="AK511" s="18"/>
      <c r="AL511" s="18"/>
      <c r="AM511" s="13"/>
      <c r="AN511" s="13"/>
      <c r="AO511" s="13"/>
      <c r="AP511" s="13"/>
      <c r="AQ511" s="13"/>
      <c r="AR511" s="13"/>
      <c r="AS511" s="13"/>
      <c r="AT511" s="13"/>
      <c r="AU511" s="123"/>
      <c r="AV511" s="13"/>
      <c r="AW511" s="13"/>
      <c r="AX511" s="66"/>
      <c r="AY511" s="66"/>
    </row>
    <row r="512" spans="33:51" x14ac:dyDescent="0.5">
      <c r="AG512" s="3"/>
      <c r="AH512" s="3"/>
      <c r="AI512" s="3"/>
      <c r="AJ512" s="18"/>
      <c r="AK512" s="18"/>
      <c r="AL512" s="18"/>
      <c r="AM512" s="13"/>
      <c r="AN512" s="13"/>
      <c r="AO512" s="13"/>
      <c r="AP512" s="13"/>
      <c r="AQ512" s="13"/>
      <c r="AR512" s="13"/>
      <c r="AS512" s="13"/>
      <c r="AT512" s="13"/>
      <c r="AU512" s="123"/>
      <c r="AV512" s="13"/>
      <c r="AW512" s="13"/>
      <c r="AX512" s="66"/>
      <c r="AY512" s="66"/>
    </row>
    <row r="513" spans="33:51" x14ac:dyDescent="0.5">
      <c r="AG513" s="3"/>
      <c r="AH513" s="3"/>
      <c r="AI513" s="3"/>
      <c r="AJ513" s="18"/>
      <c r="AK513" s="18"/>
      <c r="AL513" s="18"/>
      <c r="AM513" s="13"/>
      <c r="AN513" s="13"/>
      <c r="AO513" s="13"/>
      <c r="AP513" s="13"/>
      <c r="AQ513" s="13"/>
      <c r="AR513" s="13"/>
      <c r="AS513" s="13"/>
      <c r="AT513" s="13"/>
      <c r="AU513" s="123"/>
      <c r="AV513" s="13"/>
      <c r="AW513" s="13"/>
      <c r="AX513" s="66"/>
      <c r="AY513" s="66"/>
    </row>
    <row r="514" spans="33:51" x14ac:dyDescent="0.5">
      <c r="AG514" s="3"/>
      <c r="AH514" s="3"/>
      <c r="AI514" s="3"/>
      <c r="AJ514" s="18"/>
      <c r="AK514" s="18"/>
      <c r="AL514" s="18"/>
      <c r="AM514" s="13"/>
      <c r="AN514" s="13"/>
      <c r="AO514" s="13"/>
      <c r="AP514" s="13"/>
      <c r="AQ514" s="13"/>
      <c r="AR514" s="13"/>
      <c r="AS514" s="13"/>
      <c r="AT514" s="13"/>
      <c r="AU514" s="123"/>
      <c r="AV514" s="13"/>
      <c r="AW514" s="13"/>
      <c r="AX514" s="66"/>
      <c r="AY514" s="66"/>
    </row>
    <row r="515" spans="33:51" x14ac:dyDescent="0.5">
      <c r="AG515" s="3"/>
      <c r="AH515" s="3"/>
      <c r="AI515" s="3"/>
      <c r="AJ515" s="18"/>
      <c r="AK515" s="18"/>
      <c r="AL515" s="18"/>
      <c r="AM515" s="13"/>
      <c r="AN515" s="13"/>
      <c r="AO515" s="13"/>
      <c r="AP515" s="13"/>
      <c r="AQ515" s="13"/>
      <c r="AR515" s="13"/>
      <c r="AS515" s="13"/>
      <c r="AT515" s="13"/>
      <c r="AU515" s="123"/>
      <c r="AV515" s="13"/>
      <c r="AW515" s="13"/>
      <c r="AX515" s="66"/>
      <c r="AY515" s="66"/>
    </row>
    <row r="516" spans="33:51" x14ac:dyDescent="0.5">
      <c r="AG516" s="3"/>
      <c r="AH516" s="3"/>
      <c r="AI516" s="3"/>
      <c r="AJ516" s="18"/>
      <c r="AK516" s="18"/>
      <c r="AL516" s="18"/>
      <c r="AM516" s="13"/>
      <c r="AN516" s="13"/>
      <c r="AO516" s="13"/>
      <c r="AP516" s="13"/>
      <c r="AQ516" s="13"/>
      <c r="AR516" s="13"/>
      <c r="AS516" s="13"/>
      <c r="AT516" s="13"/>
      <c r="AU516" s="123"/>
      <c r="AV516" s="13"/>
      <c r="AW516" s="13"/>
      <c r="AX516" s="66"/>
      <c r="AY516" s="66"/>
    </row>
    <row r="517" spans="33:51" x14ac:dyDescent="0.5">
      <c r="AG517" s="3"/>
      <c r="AH517" s="3"/>
      <c r="AI517" s="3"/>
      <c r="AJ517" s="18"/>
      <c r="AK517" s="18"/>
      <c r="AL517" s="18"/>
      <c r="AM517" s="13"/>
      <c r="AN517" s="13"/>
      <c r="AO517" s="13"/>
      <c r="AP517" s="13"/>
      <c r="AQ517" s="13"/>
      <c r="AR517" s="13"/>
      <c r="AS517" s="13"/>
      <c r="AT517" s="13"/>
      <c r="AU517" s="123"/>
      <c r="AV517" s="13"/>
      <c r="AW517" s="13"/>
      <c r="AX517" s="66"/>
      <c r="AY517" s="66"/>
    </row>
    <row r="518" spans="33:51" x14ac:dyDescent="0.5">
      <c r="AG518" s="3"/>
      <c r="AH518" s="3"/>
      <c r="AI518" s="3"/>
      <c r="AJ518" s="18"/>
      <c r="AK518" s="18"/>
      <c r="AL518" s="18"/>
      <c r="AM518" s="13"/>
      <c r="AN518" s="13"/>
      <c r="AO518" s="13"/>
      <c r="AP518" s="13"/>
      <c r="AQ518" s="13"/>
      <c r="AR518" s="13"/>
      <c r="AS518" s="13"/>
      <c r="AT518" s="13"/>
      <c r="AU518" s="123"/>
      <c r="AV518" s="13"/>
      <c r="AW518" s="13"/>
      <c r="AX518" s="66"/>
      <c r="AY518" s="66"/>
    </row>
    <row r="519" spans="33:51" x14ac:dyDescent="0.5">
      <c r="AG519" s="3"/>
      <c r="AH519" s="3"/>
      <c r="AI519" s="3"/>
      <c r="AJ519" s="18"/>
      <c r="AK519" s="18"/>
      <c r="AL519" s="18"/>
      <c r="AM519" s="13"/>
      <c r="AN519" s="13"/>
      <c r="AO519" s="13"/>
      <c r="AP519" s="13"/>
      <c r="AQ519" s="13"/>
      <c r="AR519" s="13"/>
      <c r="AS519" s="13"/>
      <c r="AT519" s="13"/>
      <c r="AU519" s="123"/>
      <c r="AV519" s="13"/>
      <c r="AW519" s="13"/>
      <c r="AX519" s="66"/>
      <c r="AY519" s="66"/>
    </row>
    <row r="520" spans="33:51" x14ac:dyDescent="0.5">
      <c r="AG520" s="3"/>
      <c r="AH520" s="3"/>
      <c r="AI520" s="3"/>
      <c r="AJ520" s="18"/>
      <c r="AK520" s="18"/>
      <c r="AL520" s="18"/>
      <c r="AM520" s="13"/>
      <c r="AN520" s="13"/>
      <c r="AO520" s="13"/>
      <c r="AP520" s="13"/>
      <c r="AQ520" s="13"/>
      <c r="AR520" s="13"/>
      <c r="AS520" s="13"/>
      <c r="AT520" s="13"/>
      <c r="AU520" s="123"/>
      <c r="AV520" s="13"/>
      <c r="AW520" s="13"/>
      <c r="AX520" s="66"/>
      <c r="AY520" s="66"/>
    </row>
    <row r="521" spans="33:51" x14ac:dyDescent="0.5">
      <c r="AG521" s="3"/>
      <c r="AH521" s="3"/>
      <c r="AI521" s="3"/>
      <c r="AJ521" s="18"/>
      <c r="AK521" s="18"/>
      <c r="AL521" s="18"/>
      <c r="AM521" s="13"/>
      <c r="AN521" s="13"/>
      <c r="AO521" s="13"/>
      <c r="AP521" s="13"/>
      <c r="AQ521" s="13"/>
      <c r="AR521" s="13"/>
      <c r="AS521" s="13"/>
      <c r="AT521" s="13"/>
      <c r="AU521" s="123"/>
      <c r="AV521" s="13"/>
      <c r="AW521" s="13"/>
      <c r="AX521" s="66"/>
      <c r="AY521" s="66"/>
    </row>
    <row r="522" spans="33:51" x14ac:dyDescent="0.5">
      <c r="AG522" s="3"/>
      <c r="AH522" s="3"/>
      <c r="AI522" s="3"/>
      <c r="AJ522" s="18"/>
      <c r="AK522" s="18"/>
      <c r="AL522" s="18"/>
      <c r="AM522" s="13"/>
      <c r="AN522" s="13"/>
      <c r="AO522" s="13"/>
      <c r="AP522" s="13"/>
      <c r="AQ522" s="13"/>
      <c r="AR522" s="13"/>
      <c r="AS522" s="13"/>
      <c r="AT522" s="13"/>
      <c r="AU522" s="123"/>
      <c r="AV522" s="13"/>
      <c r="AW522" s="13"/>
      <c r="AX522" s="66"/>
      <c r="AY522" s="66"/>
    </row>
    <row r="523" spans="33:51" x14ac:dyDescent="0.5">
      <c r="AG523" s="3"/>
      <c r="AH523" s="3"/>
      <c r="AI523" s="3"/>
      <c r="AJ523" s="18"/>
      <c r="AK523" s="18"/>
      <c r="AL523" s="18"/>
      <c r="AM523" s="13"/>
      <c r="AN523" s="13"/>
      <c r="AO523" s="13"/>
      <c r="AP523" s="13"/>
      <c r="AQ523" s="13"/>
      <c r="AR523" s="13"/>
      <c r="AS523" s="13"/>
      <c r="AT523" s="13"/>
      <c r="AU523" s="123"/>
      <c r="AV523" s="13"/>
      <c r="AW523" s="13"/>
      <c r="AX523" s="66"/>
      <c r="AY523" s="66"/>
    </row>
    <row r="524" spans="33:51" x14ac:dyDescent="0.5">
      <c r="AG524" s="3"/>
      <c r="AH524" s="3"/>
      <c r="AI524" s="3"/>
      <c r="AJ524" s="18"/>
      <c r="AK524" s="18"/>
      <c r="AL524" s="18"/>
      <c r="AM524" s="13"/>
      <c r="AN524" s="13"/>
      <c r="AO524" s="13"/>
      <c r="AP524" s="13"/>
      <c r="AQ524" s="13"/>
      <c r="AR524" s="13"/>
      <c r="AS524" s="13"/>
      <c r="AT524" s="13"/>
      <c r="AU524" s="123"/>
      <c r="AV524" s="13"/>
      <c r="AW524" s="13"/>
      <c r="AX524" s="66"/>
      <c r="AY524" s="66"/>
    </row>
    <row r="525" spans="33:51" x14ac:dyDescent="0.5">
      <c r="AG525" s="3"/>
      <c r="AH525" s="3"/>
      <c r="AI525" s="3"/>
      <c r="AJ525" s="18"/>
      <c r="AK525" s="18"/>
      <c r="AL525" s="18"/>
      <c r="AM525" s="13"/>
      <c r="AN525" s="13"/>
      <c r="AO525" s="13"/>
      <c r="AP525" s="13"/>
      <c r="AQ525" s="13"/>
      <c r="AR525" s="13"/>
      <c r="AS525" s="13"/>
      <c r="AT525" s="13"/>
      <c r="AU525" s="123"/>
      <c r="AV525" s="13"/>
      <c r="AW525" s="13"/>
      <c r="AX525" s="66"/>
      <c r="AY525" s="66"/>
    </row>
    <row r="526" spans="33:51" x14ac:dyDescent="0.5">
      <c r="AG526" s="3"/>
      <c r="AH526" s="3"/>
      <c r="AI526" s="3"/>
      <c r="AJ526" s="18"/>
      <c r="AK526" s="18"/>
      <c r="AL526" s="18"/>
      <c r="AM526" s="13"/>
      <c r="AN526" s="13"/>
      <c r="AO526" s="13"/>
      <c r="AP526" s="13"/>
      <c r="AQ526" s="13"/>
      <c r="AR526" s="13"/>
      <c r="AS526" s="13"/>
      <c r="AT526" s="13"/>
      <c r="AU526" s="123"/>
      <c r="AV526" s="13"/>
      <c r="AW526" s="13"/>
      <c r="AX526" s="66"/>
      <c r="AY526" s="66"/>
    </row>
    <row r="527" spans="33:51" x14ac:dyDescent="0.5">
      <c r="AG527" s="3"/>
      <c r="AH527" s="3"/>
      <c r="AI527" s="3"/>
      <c r="AJ527" s="18"/>
      <c r="AK527" s="18"/>
      <c r="AL527" s="18"/>
      <c r="AM527" s="13"/>
      <c r="AN527" s="13"/>
      <c r="AO527" s="13"/>
      <c r="AP527" s="13"/>
      <c r="AQ527" s="13"/>
      <c r="AR527" s="13"/>
      <c r="AS527" s="13"/>
      <c r="AT527" s="13"/>
      <c r="AU527" s="123"/>
      <c r="AV527" s="13"/>
      <c r="AW527" s="13"/>
      <c r="AX527" s="66"/>
      <c r="AY527" s="66"/>
    </row>
    <row r="528" spans="33:51" x14ac:dyDescent="0.5">
      <c r="AG528" s="3"/>
      <c r="AH528" s="3"/>
      <c r="AI528" s="3"/>
      <c r="AJ528" s="18"/>
      <c r="AK528" s="18"/>
      <c r="AL528" s="18"/>
      <c r="AM528" s="13"/>
      <c r="AN528" s="13"/>
      <c r="AO528" s="13"/>
      <c r="AP528" s="13"/>
      <c r="AQ528" s="13"/>
      <c r="AR528" s="13"/>
      <c r="AS528" s="13"/>
      <c r="AT528" s="13"/>
      <c r="AU528" s="123"/>
      <c r="AV528" s="13"/>
      <c r="AW528" s="13"/>
      <c r="AX528" s="66"/>
      <c r="AY528" s="66"/>
    </row>
    <row r="529" spans="33:51" x14ac:dyDescent="0.5">
      <c r="AG529" s="3"/>
      <c r="AH529" s="3"/>
      <c r="AI529" s="3"/>
      <c r="AJ529" s="18"/>
      <c r="AK529" s="18"/>
      <c r="AL529" s="18"/>
      <c r="AM529" s="13"/>
      <c r="AN529" s="13"/>
      <c r="AO529" s="13"/>
      <c r="AP529" s="13"/>
      <c r="AQ529" s="13"/>
      <c r="AR529" s="13"/>
      <c r="AS529" s="13"/>
      <c r="AT529" s="13"/>
      <c r="AU529" s="123"/>
      <c r="AV529" s="13"/>
      <c r="AW529" s="13"/>
      <c r="AX529" s="66"/>
      <c r="AY529" s="66"/>
    </row>
    <row r="530" spans="33:51" x14ac:dyDescent="0.5">
      <c r="AG530" s="3"/>
      <c r="AH530" s="3"/>
      <c r="AI530" s="3"/>
      <c r="AJ530" s="18"/>
      <c r="AK530" s="18"/>
      <c r="AL530" s="18"/>
      <c r="AM530" s="13"/>
      <c r="AN530" s="13"/>
      <c r="AO530" s="13"/>
      <c r="AP530" s="13"/>
      <c r="AQ530" s="13"/>
      <c r="AR530" s="13"/>
      <c r="AS530" s="13"/>
      <c r="AT530" s="13"/>
      <c r="AU530" s="123"/>
      <c r="AV530" s="13"/>
      <c r="AW530" s="13"/>
      <c r="AX530" s="66"/>
      <c r="AY530" s="66"/>
    </row>
    <row r="531" spans="33:51" x14ac:dyDescent="0.5">
      <c r="AG531" s="3"/>
      <c r="AH531" s="3"/>
      <c r="AI531" s="3"/>
      <c r="AJ531" s="18"/>
      <c r="AK531" s="18"/>
      <c r="AL531" s="18"/>
      <c r="AM531" s="13"/>
      <c r="AN531" s="13"/>
      <c r="AO531" s="13"/>
      <c r="AP531" s="13"/>
      <c r="AQ531" s="13"/>
      <c r="AR531" s="13"/>
      <c r="AS531" s="13"/>
      <c r="AT531" s="13"/>
      <c r="AU531" s="123"/>
      <c r="AV531" s="13"/>
      <c r="AW531" s="13"/>
      <c r="AX531" s="66"/>
      <c r="AY531" s="66"/>
    </row>
    <row r="532" spans="33:51" x14ac:dyDescent="0.5">
      <c r="AG532" s="3"/>
      <c r="AH532" s="3"/>
      <c r="AI532" s="3"/>
      <c r="AJ532" s="18"/>
      <c r="AK532" s="18"/>
      <c r="AL532" s="18"/>
      <c r="AM532" s="13"/>
      <c r="AN532" s="13"/>
      <c r="AO532" s="13"/>
      <c r="AP532" s="13"/>
      <c r="AQ532" s="13"/>
      <c r="AR532" s="13"/>
      <c r="AS532" s="13"/>
      <c r="AT532" s="13"/>
      <c r="AU532" s="123"/>
      <c r="AV532" s="13"/>
      <c r="AW532" s="13"/>
      <c r="AX532" s="66"/>
      <c r="AY532" s="66"/>
    </row>
    <row r="533" spans="33:51" x14ac:dyDescent="0.5">
      <c r="AG533" s="3"/>
      <c r="AH533" s="3"/>
      <c r="AI533" s="3"/>
      <c r="AJ533" s="18"/>
      <c r="AK533" s="18"/>
      <c r="AL533" s="18"/>
      <c r="AM533" s="13"/>
      <c r="AN533" s="13"/>
      <c r="AO533" s="13"/>
      <c r="AP533" s="13"/>
      <c r="AQ533" s="13"/>
      <c r="AR533" s="13"/>
      <c r="AS533" s="13"/>
      <c r="AT533" s="13"/>
      <c r="AU533" s="123"/>
      <c r="AV533" s="13"/>
      <c r="AW533" s="13"/>
      <c r="AX533" s="66"/>
      <c r="AY533" s="66"/>
    </row>
    <row r="534" spans="33:51" x14ac:dyDescent="0.5">
      <c r="AG534" s="3"/>
      <c r="AH534" s="3"/>
      <c r="AI534" s="3"/>
      <c r="AJ534" s="18"/>
      <c r="AK534" s="18"/>
      <c r="AL534" s="18"/>
      <c r="AM534" s="13"/>
      <c r="AN534" s="13"/>
      <c r="AO534" s="13"/>
      <c r="AP534" s="13"/>
      <c r="AQ534" s="13"/>
      <c r="AR534" s="13"/>
      <c r="AS534" s="13"/>
      <c r="AT534" s="13"/>
      <c r="AU534" s="123"/>
      <c r="AV534" s="13"/>
      <c r="AW534" s="13"/>
      <c r="AX534" s="66"/>
      <c r="AY534" s="66"/>
    </row>
    <row r="535" spans="33:51" x14ac:dyDescent="0.5">
      <c r="AG535" s="3"/>
      <c r="AH535" s="3"/>
      <c r="AI535" s="3"/>
      <c r="AJ535" s="18"/>
      <c r="AK535" s="18"/>
      <c r="AL535" s="18"/>
      <c r="AM535" s="13"/>
      <c r="AN535" s="13"/>
      <c r="AO535" s="13"/>
      <c r="AP535" s="13"/>
      <c r="AQ535" s="13"/>
      <c r="AR535" s="13"/>
      <c r="AS535" s="13"/>
      <c r="AT535" s="13"/>
      <c r="AU535" s="123"/>
      <c r="AV535" s="13"/>
      <c r="AW535" s="13"/>
      <c r="AX535" s="66"/>
      <c r="AY535" s="66"/>
    </row>
    <row r="536" spans="33:51" x14ac:dyDescent="0.5">
      <c r="AG536" s="3"/>
      <c r="AH536" s="3"/>
      <c r="AI536" s="3"/>
      <c r="AJ536" s="18"/>
      <c r="AK536" s="18"/>
      <c r="AL536" s="18"/>
      <c r="AM536" s="13"/>
      <c r="AN536" s="13"/>
      <c r="AO536" s="13"/>
      <c r="AP536" s="13"/>
      <c r="AQ536" s="13"/>
      <c r="AR536" s="13"/>
      <c r="AS536" s="13"/>
      <c r="AT536" s="13"/>
      <c r="AU536" s="123"/>
      <c r="AV536" s="13"/>
      <c r="AW536" s="13"/>
      <c r="AX536" s="66"/>
      <c r="AY536" s="66"/>
    </row>
    <row r="537" spans="33:51" x14ac:dyDescent="0.5">
      <c r="AG537" s="3"/>
      <c r="AH537" s="3"/>
      <c r="AI537" s="3"/>
      <c r="AJ537" s="18"/>
      <c r="AK537" s="18"/>
      <c r="AL537" s="18"/>
      <c r="AM537" s="13"/>
      <c r="AN537" s="13"/>
      <c r="AO537" s="13"/>
      <c r="AP537" s="13"/>
      <c r="AQ537" s="13"/>
      <c r="AR537" s="13"/>
      <c r="AS537" s="13"/>
      <c r="AT537" s="13"/>
      <c r="AU537" s="123"/>
      <c r="AV537" s="13"/>
      <c r="AW537" s="13"/>
      <c r="AX537" s="66"/>
      <c r="AY537" s="66"/>
    </row>
    <row r="538" spans="33:51" x14ac:dyDescent="0.5">
      <c r="AG538" s="3"/>
      <c r="AH538" s="3"/>
      <c r="AI538" s="3"/>
      <c r="AJ538" s="18"/>
      <c r="AK538" s="18"/>
      <c r="AL538" s="18"/>
      <c r="AM538" s="13"/>
      <c r="AN538" s="13"/>
      <c r="AO538" s="13"/>
      <c r="AP538" s="13"/>
      <c r="AQ538" s="13"/>
      <c r="AR538" s="13"/>
      <c r="AS538" s="13"/>
      <c r="AT538" s="13"/>
      <c r="AU538" s="123"/>
      <c r="AV538" s="13"/>
      <c r="AW538" s="13"/>
      <c r="AX538" s="66"/>
      <c r="AY538" s="66"/>
    </row>
    <row r="539" spans="33:51" x14ac:dyDescent="0.5">
      <c r="AG539" s="3"/>
      <c r="AH539" s="3"/>
      <c r="AI539" s="3"/>
      <c r="AJ539" s="18"/>
      <c r="AK539" s="18"/>
      <c r="AL539" s="18"/>
      <c r="AM539" s="13"/>
      <c r="AN539" s="13"/>
      <c r="AO539" s="13"/>
      <c r="AP539" s="13"/>
      <c r="AQ539" s="13"/>
      <c r="AR539" s="13"/>
      <c r="AS539" s="13"/>
      <c r="AT539" s="13"/>
      <c r="AU539" s="123"/>
      <c r="AV539" s="13"/>
      <c r="AW539" s="13"/>
      <c r="AX539" s="66"/>
      <c r="AY539" s="66"/>
    </row>
    <row r="540" spans="33:51" x14ac:dyDescent="0.5">
      <c r="AG540" s="3"/>
      <c r="AH540" s="3"/>
      <c r="AI540" s="3"/>
      <c r="AJ540" s="18"/>
      <c r="AK540" s="18"/>
      <c r="AL540" s="18"/>
      <c r="AM540" s="13"/>
      <c r="AN540" s="13"/>
      <c r="AO540" s="13"/>
      <c r="AP540" s="13"/>
      <c r="AQ540" s="13"/>
      <c r="AR540" s="13"/>
      <c r="AS540" s="13"/>
      <c r="AT540" s="13"/>
      <c r="AU540" s="123"/>
      <c r="AV540" s="13"/>
      <c r="AW540" s="13"/>
      <c r="AX540" s="66"/>
      <c r="AY540" s="66"/>
    </row>
    <row r="541" spans="33:51" x14ac:dyDescent="0.5">
      <c r="AG541" s="3"/>
      <c r="AH541" s="3"/>
      <c r="AI541" s="3"/>
      <c r="AJ541" s="18"/>
      <c r="AK541" s="18"/>
      <c r="AL541" s="18"/>
      <c r="AM541" s="13"/>
      <c r="AN541" s="13"/>
      <c r="AO541" s="13"/>
      <c r="AP541" s="13"/>
      <c r="AQ541" s="13"/>
      <c r="AR541" s="13"/>
      <c r="AS541" s="13"/>
      <c r="AT541" s="13"/>
      <c r="AU541" s="123"/>
      <c r="AV541" s="13"/>
      <c r="AW541" s="13"/>
      <c r="AX541" s="66"/>
      <c r="AY541" s="66"/>
    </row>
    <row r="542" spans="33:51" x14ac:dyDescent="0.5">
      <c r="AG542" s="3"/>
      <c r="AH542" s="3"/>
      <c r="AI542" s="3"/>
      <c r="AJ542" s="18"/>
      <c r="AK542" s="18"/>
      <c r="AL542" s="18"/>
      <c r="AM542" s="13"/>
      <c r="AN542" s="13"/>
      <c r="AO542" s="13"/>
      <c r="AP542" s="13"/>
      <c r="AQ542" s="13"/>
      <c r="AR542" s="13"/>
      <c r="AS542" s="13"/>
      <c r="AT542" s="13"/>
      <c r="AU542" s="123"/>
      <c r="AV542" s="13"/>
      <c r="AW542" s="13"/>
      <c r="AX542" s="66"/>
      <c r="AY542" s="66"/>
    </row>
    <row r="543" spans="33:51" x14ac:dyDescent="0.5">
      <c r="AG543" s="3"/>
      <c r="AH543" s="3"/>
      <c r="AI543" s="3"/>
      <c r="AJ543" s="18"/>
      <c r="AK543" s="18"/>
      <c r="AL543" s="18"/>
      <c r="AM543" s="13"/>
      <c r="AN543" s="13"/>
      <c r="AO543" s="13"/>
      <c r="AP543" s="13"/>
      <c r="AQ543" s="13"/>
      <c r="AR543" s="13"/>
      <c r="AS543" s="13"/>
      <c r="AT543" s="13"/>
      <c r="AU543" s="123"/>
      <c r="AV543" s="13"/>
      <c r="AW543" s="13"/>
      <c r="AX543" s="66"/>
      <c r="AY543" s="66"/>
    </row>
    <row r="544" spans="33:51" x14ac:dyDescent="0.5">
      <c r="AG544" s="3"/>
      <c r="AH544" s="3"/>
      <c r="AI544" s="3"/>
      <c r="AJ544" s="18"/>
      <c r="AK544" s="18"/>
      <c r="AL544" s="18"/>
      <c r="AM544" s="13"/>
      <c r="AN544" s="13"/>
      <c r="AO544" s="13"/>
      <c r="AP544" s="13"/>
      <c r="AQ544" s="13"/>
      <c r="AR544" s="13"/>
      <c r="AS544" s="13"/>
      <c r="AT544" s="13"/>
      <c r="AU544" s="123"/>
      <c r="AV544" s="13"/>
      <c r="AW544" s="13"/>
      <c r="AX544" s="66"/>
      <c r="AY544" s="66"/>
    </row>
    <row r="545" spans="33:51" x14ac:dyDescent="0.5">
      <c r="AG545" s="3"/>
      <c r="AH545" s="3"/>
      <c r="AI545" s="3"/>
      <c r="AJ545" s="18"/>
      <c r="AK545" s="18"/>
      <c r="AL545" s="18"/>
      <c r="AM545" s="13"/>
      <c r="AN545" s="13"/>
      <c r="AO545" s="13"/>
      <c r="AP545" s="13"/>
      <c r="AQ545" s="13"/>
      <c r="AR545" s="13"/>
      <c r="AS545" s="13"/>
      <c r="AT545" s="13"/>
      <c r="AU545" s="123"/>
      <c r="AV545" s="13"/>
      <c r="AW545" s="13"/>
      <c r="AX545" s="66"/>
      <c r="AY545" s="66"/>
    </row>
    <row r="546" spans="33:51" x14ac:dyDescent="0.5">
      <c r="AG546" s="3"/>
      <c r="AH546" s="3"/>
      <c r="AI546" s="3"/>
      <c r="AJ546" s="18"/>
      <c r="AK546" s="18"/>
      <c r="AL546" s="18"/>
      <c r="AM546" s="13"/>
      <c r="AN546" s="13"/>
      <c r="AO546" s="13"/>
      <c r="AP546" s="13"/>
      <c r="AQ546" s="13"/>
      <c r="AR546" s="13"/>
      <c r="AS546" s="13"/>
      <c r="AT546" s="13"/>
      <c r="AU546" s="123"/>
      <c r="AV546" s="13"/>
      <c r="AW546" s="13"/>
      <c r="AX546" s="66"/>
      <c r="AY546" s="66"/>
    </row>
    <row r="547" spans="33:51" x14ac:dyDescent="0.5">
      <c r="AG547" s="3"/>
      <c r="AH547" s="3"/>
      <c r="AI547" s="3"/>
      <c r="AJ547" s="18"/>
      <c r="AK547" s="18"/>
      <c r="AL547" s="18"/>
      <c r="AM547" s="13"/>
      <c r="AN547" s="13"/>
      <c r="AO547" s="13"/>
      <c r="AP547" s="13"/>
      <c r="AQ547" s="13"/>
      <c r="AR547" s="13"/>
      <c r="AS547" s="13"/>
      <c r="AT547" s="13"/>
      <c r="AU547" s="123"/>
      <c r="AV547" s="13"/>
      <c r="AW547" s="13"/>
      <c r="AX547" s="66"/>
      <c r="AY547" s="66"/>
    </row>
    <row r="548" spans="33:51" x14ac:dyDescent="0.5">
      <c r="AG548" s="3"/>
      <c r="AH548" s="3"/>
      <c r="AI548" s="3"/>
      <c r="AJ548" s="18"/>
      <c r="AK548" s="18"/>
      <c r="AL548" s="18"/>
      <c r="AM548" s="13"/>
      <c r="AN548" s="13"/>
      <c r="AO548" s="13"/>
      <c r="AP548" s="13"/>
      <c r="AQ548" s="13"/>
      <c r="AR548" s="13"/>
      <c r="AS548" s="13"/>
      <c r="AT548" s="13"/>
      <c r="AU548" s="123"/>
      <c r="AV548" s="13"/>
      <c r="AW548" s="13"/>
      <c r="AX548" s="66"/>
      <c r="AY548" s="66"/>
    </row>
    <row r="549" spans="33:51" x14ac:dyDescent="0.5">
      <c r="AG549" s="3"/>
      <c r="AH549" s="3"/>
      <c r="AI549" s="3"/>
      <c r="AJ549" s="18"/>
      <c r="AK549" s="18"/>
      <c r="AL549" s="18"/>
      <c r="AM549" s="13"/>
      <c r="AN549" s="13"/>
      <c r="AO549" s="13"/>
      <c r="AP549" s="13"/>
      <c r="AQ549" s="13"/>
      <c r="AR549" s="13"/>
      <c r="AS549" s="13"/>
      <c r="AT549" s="13"/>
      <c r="AU549" s="123"/>
      <c r="AV549" s="13"/>
      <c r="AW549" s="13"/>
      <c r="AX549" s="66"/>
      <c r="AY549" s="66"/>
    </row>
    <row r="550" spans="33:51" x14ac:dyDescent="0.5">
      <c r="AG550" s="3"/>
      <c r="AH550" s="3"/>
      <c r="AI550" s="3"/>
      <c r="AJ550" s="18"/>
      <c r="AK550" s="18"/>
      <c r="AL550" s="18"/>
      <c r="AM550" s="13"/>
      <c r="AN550" s="13"/>
      <c r="AO550" s="13"/>
      <c r="AP550" s="13"/>
      <c r="AQ550" s="13"/>
      <c r="AR550" s="13"/>
      <c r="AS550" s="13"/>
      <c r="AT550" s="13"/>
      <c r="AU550" s="123"/>
      <c r="AV550" s="13"/>
      <c r="AW550" s="13"/>
      <c r="AX550" s="66"/>
      <c r="AY550" s="66"/>
    </row>
    <row r="551" spans="33:51" x14ac:dyDescent="0.5">
      <c r="AG551" s="3"/>
      <c r="AH551" s="3"/>
      <c r="AI551" s="3"/>
      <c r="AJ551" s="18"/>
      <c r="AK551" s="18"/>
      <c r="AL551" s="18"/>
      <c r="AM551" s="13"/>
      <c r="AN551" s="13"/>
      <c r="AO551" s="13"/>
      <c r="AP551" s="13"/>
      <c r="AQ551" s="13"/>
      <c r="AR551" s="13"/>
      <c r="AS551" s="13"/>
      <c r="AT551" s="13"/>
      <c r="AU551" s="123"/>
      <c r="AV551" s="13"/>
      <c r="AW551" s="13"/>
      <c r="AX551" s="66"/>
      <c r="AY551" s="66"/>
    </row>
    <row r="552" spans="33:51" x14ac:dyDescent="0.5">
      <c r="AG552" s="3"/>
      <c r="AH552" s="3"/>
      <c r="AI552" s="3"/>
      <c r="AJ552" s="18"/>
      <c r="AK552" s="18"/>
      <c r="AL552" s="18"/>
      <c r="AM552" s="13"/>
      <c r="AN552" s="13"/>
      <c r="AO552" s="13"/>
      <c r="AP552" s="13"/>
      <c r="AQ552" s="13"/>
      <c r="AR552" s="13"/>
      <c r="AS552" s="13"/>
      <c r="AT552" s="13"/>
      <c r="AU552" s="123"/>
      <c r="AV552" s="13"/>
      <c r="AW552" s="13"/>
      <c r="AX552" s="66"/>
      <c r="AY552" s="66"/>
    </row>
    <row r="553" spans="33:51" x14ac:dyDescent="0.5">
      <c r="AG553" s="3"/>
      <c r="AH553" s="3"/>
      <c r="AI553" s="3"/>
      <c r="AJ553" s="18"/>
      <c r="AK553" s="18"/>
      <c r="AL553" s="18"/>
      <c r="AM553" s="13"/>
      <c r="AN553" s="13"/>
      <c r="AO553" s="13"/>
      <c r="AP553" s="13"/>
      <c r="AQ553" s="13"/>
      <c r="AR553" s="13"/>
      <c r="AS553" s="13"/>
      <c r="AT553" s="13"/>
      <c r="AU553" s="123"/>
      <c r="AV553" s="13"/>
      <c r="AW553" s="13"/>
      <c r="AX553" s="66"/>
      <c r="AY553" s="66"/>
    </row>
    <row r="554" spans="33:51" x14ac:dyDescent="0.5">
      <c r="AG554" s="3"/>
      <c r="AH554" s="3"/>
      <c r="AI554" s="3"/>
      <c r="AJ554" s="18"/>
      <c r="AK554" s="18"/>
      <c r="AL554" s="18"/>
      <c r="AM554" s="13"/>
      <c r="AN554" s="13"/>
      <c r="AO554" s="13"/>
      <c r="AP554" s="13"/>
      <c r="AQ554" s="13"/>
      <c r="AR554" s="13"/>
      <c r="AS554" s="13"/>
      <c r="AT554" s="13"/>
      <c r="AU554" s="123"/>
      <c r="AV554" s="13"/>
      <c r="AW554" s="13"/>
      <c r="AX554" s="66"/>
      <c r="AY554" s="66"/>
    </row>
    <row r="555" spans="33:51" x14ac:dyDescent="0.5">
      <c r="AG555" s="3"/>
      <c r="AH555" s="3"/>
      <c r="AI555" s="3"/>
      <c r="AJ555" s="18"/>
      <c r="AK555" s="18"/>
      <c r="AL555" s="18"/>
      <c r="AM555" s="13"/>
      <c r="AN555" s="13"/>
      <c r="AO555" s="13"/>
      <c r="AP555" s="13"/>
      <c r="AQ555" s="13"/>
      <c r="AR555" s="13"/>
      <c r="AS555" s="13"/>
      <c r="AT555" s="13"/>
      <c r="AU555" s="123"/>
      <c r="AV555" s="13"/>
      <c r="AW555" s="13"/>
      <c r="AX555" s="66"/>
      <c r="AY555" s="66"/>
    </row>
    <row r="556" spans="33:51" x14ac:dyDescent="0.5">
      <c r="AG556" s="3"/>
      <c r="AH556" s="3"/>
      <c r="AI556" s="3"/>
      <c r="AJ556" s="18"/>
      <c r="AK556" s="18"/>
      <c r="AL556" s="18"/>
      <c r="AM556" s="13"/>
      <c r="AN556" s="13"/>
      <c r="AO556" s="13"/>
      <c r="AP556" s="13"/>
      <c r="AQ556" s="13"/>
      <c r="AR556" s="13"/>
      <c r="AS556" s="13"/>
      <c r="AT556" s="13"/>
      <c r="AU556" s="123"/>
      <c r="AV556" s="13"/>
      <c r="AW556" s="13"/>
      <c r="AX556" s="66"/>
      <c r="AY556" s="66"/>
    </row>
    <row r="557" spans="33:51" x14ac:dyDescent="0.5">
      <c r="AG557" s="3"/>
      <c r="AH557" s="3"/>
      <c r="AI557" s="3"/>
      <c r="AJ557" s="18"/>
      <c r="AK557" s="18"/>
      <c r="AL557" s="18"/>
      <c r="AM557" s="13"/>
      <c r="AN557" s="13"/>
      <c r="AO557" s="13"/>
      <c r="AP557" s="13"/>
      <c r="AQ557" s="13"/>
      <c r="AR557" s="13"/>
      <c r="AS557" s="13"/>
      <c r="AT557" s="13"/>
      <c r="AU557" s="123"/>
      <c r="AV557" s="13"/>
      <c r="AW557" s="13"/>
      <c r="AX557" s="66"/>
      <c r="AY557" s="66"/>
    </row>
    <row r="558" spans="33:51" x14ac:dyDescent="0.5">
      <c r="AG558" s="3"/>
      <c r="AH558" s="3"/>
      <c r="AI558" s="3"/>
      <c r="AJ558" s="18"/>
      <c r="AK558" s="18"/>
      <c r="AL558" s="18"/>
      <c r="AM558" s="13"/>
      <c r="AN558" s="13"/>
      <c r="AO558" s="13"/>
      <c r="AP558" s="13"/>
      <c r="AQ558" s="13"/>
      <c r="AR558" s="13"/>
      <c r="AS558" s="13"/>
      <c r="AT558" s="13"/>
      <c r="AU558" s="123"/>
      <c r="AV558" s="13"/>
      <c r="AW558" s="13"/>
      <c r="AX558" s="66"/>
      <c r="AY558" s="66"/>
    </row>
    <row r="559" spans="33:51" x14ac:dyDescent="0.5">
      <c r="AG559" s="3"/>
      <c r="AH559" s="3"/>
      <c r="AI559" s="3"/>
      <c r="AJ559" s="18"/>
      <c r="AK559" s="18"/>
      <c r="AL559" s="18"/>
      <c r="AM559" s="13"/>
      <c r="AN559" s="13"/>
      <c r="AO559" s="13"/>
      <c r="AP559" s="13"/>
      <c r="AQ559" s="13"/>
      <c r="AR559" s="13"/>
      <c r="AS559" s="13"/>
      <c r="AT559" s="13"/>
      <c r="AU559" s="123"/>
      <c r="AV559" s="13"/>
      <c r="AW559" s="13"/>
      <c r="AX559" s="66"/>
      <c r="AY559" s="66"/>
    </row>
    <row r="560" spans="33:51" x14ac:dyDescent="0.5">
      <c r="AG560" s="3"/>
      <c r="AH560" s="3"/>
      <c r="AI560" s="3"/>
      <c r="AJ560" s="18"/>
      <c r="AK560" s="18"/>
      <c r="AL560" s="18"/>
      <c r="AM560" s="13"/>
      <c r="AN560" s="13"/>
      <c r="AO560" s="13"/>
      <c r="AP560" s="13"/>
      <c r="AQ560" s="13"/>
      <c r="AR560" s="13"/>
      <c r="AS560" s="13"/>
      <c r="AT560" s="13"/>
      <c r="AU560" s="123"/>
      <c r="AV560" s="13"/>
      <c r="AW560" s="13"/>
      <c r="AX560" s="66"/>
      <c r="AY560" s="66"/>
    </row>
    <row r="561" spans="33:51" x14ac:dyDescent="0.5">
      <c r="AG561" s="3"/>
      <c r="AH561" s="3"/>
      <c r="AI561" s="3"/>
      <c r="AJ561" s="18"/>
      <c r="AK561" s="18"/>
      <c r="AL561" s="18"/>
      <c r="AM561" s="13"/>
      <c r="AN561" s="13"/>
      <c r="AO561" s="13"/>
      <c r="AP561" s="13"/>
      <c r="AQ561" s="13"/>
      <c r="AR561" s="13"/>
      <c r="AS561" s="13"/>
      <c r="AT561" s="13"/>
      <c r="AU561" s="123"/>
      <c r="AV561" s="13"/>
      <c r="AW561" s="13"/>
      <c r="AX561" s="66"/>
      <c r="AY561" s="66"/>
    </row>
    <row r="562" spans="33:51" x14ac:dyDescent="0.5">
      <c r="AG562" s="3"/>
      <c r="AH562" s="3"/>
      <c r="AI562" s="3"/>
      <c r="AJ562" s="18"/>
      <c r="AK562" s="18"/>
      <c r="AL562" s="18"/>
      <c r="AM562" s="13"/>
      <c r="AN562" s="13"/>
      <c r="AO562" s="13"/>
      <c r="AP562" s="13"/>
      <c r="AQ562" s="13"/>
      <c r="AR562" s="13"/>
      <c r="AS562" s="13"/>
      <c r="AT562" s="13"/>
      <c r="AU562" s="123"/>
      <c r="AV562" s="13"/>
      <c r="AW562" s="13"/>
      <c r="AX562" s="66"/>
      <c r="AY562" s="66"/>
    </row>
    <row r="563" spans="33:51" x14ac:dyDescent="0.5">
      <c r="AG563" s="3"/>
      <c r="AH563" s="3"/>
      <c r="AI563" s="3"/>
      <c r="AJ563" s="18"/>
      <c r="AK563" s="18"/>
      <c r="AL563" s="18"/>
      <c r="AM563" s="13"/>
      <c r="AN563" s="13"/>
      <c r="AO563" s="13"/>
      <c r="AP563" s="13"/>
      <c r="AQ563" s="13"/>
      <c r="AR563" s="13"/>
      <c r="AS563" s="13"/>
      <c r="AT563" s="13"/>
      <c r="AU563" s="123"/>
      <c r="AV563" s="13"/>
      <c r="AW563" s="13"/>
      <c r="AX563" s="66"/>
      <c r="AY563" s="66"/>
    </row>
    <row r="564" spans="33:51" x14ac:dyDescent="0.5">
      <c r="AG564" s="3"/>
      <c r="AH564" s="3"/>
      <c r="AI564" s="3"/>
      <c r="AJ564" s="18"/>
      <c r="AK564" s="18"/>
      <c r="AL564" s="18"/>
      <c r="AM564" s="13"/>
      <c r="AN564" s="13"/>
      <c r="AO564" s="13"/>
      <c r="AP564" s="13"/>
      <c r="AQ564" s="13"/>
      <c r="AR564" s="13"/>
      <c r="AS564" s="13"/>
      <c r="AT564" s="13"/>
      <c r="AU564" s="123"/>
      <c r="AV564" s="13"/>
      <c r="AW564" s="13"/>
      <c r="AX564" s="66"/>
      <c r="AY564" s="66"/>
    </row>
    <row r="565" spans="33:51" x14ac:dyDescent="0.5">
      <c r="AG565" s="3"/>
      <c r="AH565" s="3"/>
      <c r="AI565" s="3"/>
      <c r="AJ565" s="18"/>
      <c r="AK565" s="18"/>
      <c r="AL565" s="18"/>
      <c r="AM565" s="13"/>
      <c r="AN565" s="13"/>
      <c r="AO565" s="13"/>
      <c r="AP565" s="13"/>
      <c r="AQ565" s="13"/>
      <c r="AR565" s="13"/>
      <c r="AS565" s="13"/>
      <c r="AT565" s="13"/>
      <c r="AU565" s="123"/>
      <c r="AV565" s="13"/>
      <c r="AW565" s="13"/>
      <c r="AX565" s="66"/>
      <c r="AY565" s="66"/>
    </row>
    <row r="566" spans="33:51" x14ac:dyDescent="0.5">
      <c r="AG566" s="3"/>
      <c r="AH566" s="3"/>
      <c r="AI566" s="3"/>
      <c r="AJ566" s="18"/>
      <c r="AK566" s="18"/>
      <c r="AL566" s="18"/>
      <c r="AM566" s="13"/>
      <c r="AN566" s="13"/>
      <c r="AO566" s="13"/>
      <c r="AP566" s="13"/>
      <c r="AQ566" s="13"/>
      <c r="AR566" s="13"/>
      <c r="AS566" s="13"/>
      <c r="AT566" s="13"/>
      <c r="AU566" s="123"/>
      <c r="AV566" s="13"/>
      <c r="AW566" s="13"/>
      <c r="AX566" s="66"/>
      <c r="AY566" s="66"/>
    </row>
    <row r="567" spans="33:51" x14ac:dyDescent="0.5">
      <c r="AG567" s="3"/>
      <c r="AH567" s="3"/>
      <c r="AI567" s="3"/>
      <c r="AJ567" s="18"/>
      <c r="AK567" s="18"/>
      <c r="AL567" s="18"/>
      <c r="AM567" s="13"/>
      <c r="AN567" s="13"/>
      <c r="AO567" s="13"/>
      <c r="AP567" s="13"/>
      <c r="AQ567" s="13"/>
      <c r="AR567" s="13"/>
      <c r="AS567" s="13"/>
      <c r="AT567" s="13"/>
      <c r="AU567" s="123"/>
      <c r="AV567" s="13"/>
      <c r="AW567" s="13"/>
      <c r="AX567" s="66"/>
      <c r="AY567" s="66"/>
    </row>
    <row r="568" spans="33:51" x14ac:dyDescent="0.5">
      <c r="AG568" s="3"/>
      <c r="AH568" s="3"/>
      <c r="AI568" s="3"/>
      <c r="AJ568" s="18"/>
      <c r="AK568" s="18"/>
      <c r="AL568" s="18"/>
      <c r="AM568" s="13"/>
      <c r="AN568" s="13"/>
      <c r="AO568" s="13"/>
      <c r="AP568" s="13"/>
      <c r="AQ568" s="13"/>
      <c r="AR568" s="13"/>
      <c r="AS568" s="13"/>
      <c r="AT568" s="13"/>
      <c r="AU568" s="123"/>
      <c r="AV568" s="13"/>
      <c r="AW568" s="13"/>
      <c r="AX568" s="66"/>
      <c r="AY568" s="66"/>
    </row>
    <row r="569" spans="33:51" x14ac:dyDescent="0.5">
      <c r="AG569" s="3"/>
      <c r="AH569" s="3"/>
      <c r="AI569" s="3"/>
      <c r="AJ569" s="18"/>
      <c r="AK569" s="18"/>
      <c r="AL569" s="18"/>
      <c r="AM569" s="13"/>
      <c r="AN569" s="13"/>
      <c r="AO569" s="13"/>
      <c r="AP569" s="13"/>
      <c r="AQ569" s="13"/>
      <c r="AR569" s="13"/>
      <c r="AS569" s="13"/>
      <c r="AT569" s="13"/>
      <c r="AU569" s="123"/>
      <c r="AV569" s="13"/>
      <c r="AW569" s="13"/>
      <c r="AX569" s="66"/>
      <c r="AY569" s="66"/>
    </row>
    <row r="570" spans="33:51" x14ac:dyDescent="0.5">
      <c r="AG570" s="3"/>
      <c r="AH570" s="3"/>
      <c r="AI570" s="3"/>
      <c r="AJ570" s="18"/>
      <c r="AK570" s="18"/>
      <c r="AL570" s="18"/>
      <c r="AM570" s="13"/>
      <c r="AN570" s="13"/>
      <c r="AO570" s="13"/>
      <c r="AP570" s="13"/>
      <c r="AQ570" s="13"/>
      <c r="AR570" s="13"/>
      <c r="AS570" s="13"/>
      <c r="AT570" s="13"/>
      <c r="AU570" s="123"/>
      <c r="AV570" s="13"/>
      <c r="AW570" s="13"/>
      <c r="AX570" s="66"/>
      <c r="AY570" s="66"/>
    </row>
    <row r="571" spans="33:51" x14ac:dyDescent="0.5">
      <c r="AG571" s="3"/>
      <c r="AH571" s="3"/>
      <c r="AI571" s="3"/>
      <c r="AJ571" s="18"/>
      <c r="AK571" s="18"/>
      <c r="AL571" s="18"/>
      <c r="AM571" s="13"/>
      <c r="AN571" s="13"/>
      <c r="AO571" s="13"/>
      <c r="AP571" s="13"/>
      <c r="AQ571" s="13"/>
      <c r="AR571" s="13"/>
      <c r="AS571" s="13"/>
      <c r="AT571" s="13"/>
      <c r="AU571" s="123"/>
      <c r="AV571" s="13"/>
      <c r="AW571" s="13"/>
      <c r="AX571" s="66"/>
      <c r="AY571" s="66"/>
    </row>
    <row r="572" spans="33:51" x14ac:dyDescent="0.5">
      <c r="AG572" s="3"/>
      <c r="AH572" s="3"/>
      <c r="AI572" s="3"/>
      <c r="AJ572" s="18"/>
      <c r="AK572" s="18"/>
      <c r="AL572" s="18"/>
      <c r="AM572" s="13"/>
      <c r="AN572" s="13"/>
      <c r="AO572" s="13"/>
      <c r="AP572" s="13"/>
      <c r="AQ572" s="13"/>
      <c r="AR572" s="13"/>
      <c r="AS572" s="13"/>
      <c r="AT572" s="13"/>
      <c r="AU572" s="123"/>
      <c r="AV572" s="13"/>
      <c r="AW572" s="13"/>
      <c r="AX572" s="66"/>
      <c r="AY572" s="66"/>
    </row>
    <row r="573" spans="33:51" x14ac:dyDescent="0.5">
      <c r="AG573" s="3"/>
      <c r="AH573" s="3"/>
      <c r="AI573" s="3"/>
      <c r="AJ573" s="18"/>
      <c r="AK573" s="18"/>
      <c r="AL573" s="18"/>
      <c r="AM573" s="13"/>
      <c r="AN573" s="13"/>
      <c r="AO573" s="13"/>
      <c r="AP573" s="13"/>
      <c r="AQ573" s="13"/>
      <c r="AR573" s="13"/>
      <c r="AS573" s="13"/>
      <c r="AT573" s="13"/>
      <c r="AU573" s="123"/>
      <c r="AV573" s="13"/>
      <c r="AW573" s="13"/>
      <c r="AX573" s="66"/>
      <c r="AY573" s="66"/>
    </row>
    <row r="574" spans="33:51" x14ac:dyDescent="0.5">
      <c r="AG574" s="3"/>
      <c r="AH574" s="3"/>
      <c r="AI574" s="3"/>
      <c r="AJ574" s="18"/>
      <c r="AK574" s="18"/>
      <c r="AL574" s="18"/>
      <c r="AM574" s="13"/>
      <c r="AN574" s="13"/>
      <c r="AO574" s="13"/>
      <c r="AP574" s="13"/>
      <c r="AQ574" s="13"/>
      <c r="AR574" s="13"/>
      <c r="AS574" s="13"/>
      <c r="AT574" s="13"/>
      <c r="AU574" s="123"/>
      <c r="AV574" s="13"/>
      <c r="AW574" s="13"/>
      <c r="AX574" s="66"/>
      <c r="AY574" s="66"/>
    </row>
    <row r="575" spans="33:51" x14ac:dyDescent="0.5">
      <c r="AG575" s="3"/>
      <c r="AH575" s="3"/>
      <c r="AI575" s="3"/>
      <c r="AJ575" s="18"/>
      <c r="AK575" s="18"/>
      <c r="AL575" s="18"/>
      <c r="AM575" s="13"/>
      <c r="AN575" s="13"/>
      <c r="AO575" s="13"/>
      <c r="AP575" s="13"/>
      <c r="AQ575" s="13"/>
      <c r="AR575" s="13"/>
      <c r="AS575" s="13"/>
      <c r="AT575" s="13"/>
      <c r="AU575" s="123"/>
      <c r="AV575" s="13"/>
      <c r="AW575" s="13"/>
      <c r="AX575" s="66"/>
      <c r="AY575" s="66"/>
    </row>
    <row r="576" spans="33:51" x14ac:dyDescent="0.5">
      <c r="AG576" s="3"/>
      <c r="AH576" s="3"/>
      <c r="AI576" s="3"/>
      <c r="AJ576" s="18"/>
      <c r="AK576" s="18"/>
      <c r="AL576" s="18"/>
      <c r="AM576" s="13"/>
      <c r="AN576" s="13"/>
      <c r="AO576" s="13"/>
      <c r="AP576" s="13"/>
      <c r="AQ576" s="13"/>
      <c r="AR576" s="13"/>
      <c r="AS576" s="13"/>
      <c r="AT576" s="13"/>
      <c r="AU576" s="123"/>
      <c r="AV576" s="13"/>
      <c r="AW576" s="13"/>
      <c r="AX576" s="66"/>
      <c r="AY576" s="66"/>
    </row>
    <row r="577" spans="33:51" x14ac:dyDescent="0.5">
      <c r="AG577" s="3"/>
      <c r="AH577" s="3"/>
      <c r="AI577" s="3"/>
      <c r="AJ577" s="18"/>
      <c r="AK577" s="18"/>
      <c r="AL577" s="18"/>
      <c r="AM577" s="13"/>
      <c r="AN577" s="13"/>
      <c r="AO577" s="13"/>
      <c r="AP577" s="13"/>
      <c r="AQ577" s="13"/>
      <c r="AR577" s="13"/>
      <c r="AS577" s="13"/>
      <c r="AT577" s="13"/>
      <c r="AU577" s="123"/>
      <c r="AV577" s="13"/>
      <c r="AW577" s="13"/>
      <c r="AX577" s="66"/>
      <c r="AY577" s="66"/>
    </row>
    <row r="578" spans="33:51" x14ac:dyDescent="0.5">
      <c r="AG578" s="3"/>
      <c r="AH578" s="3"/>
      <c r="AI578" s="3"/>
      <c r="AJ578" s="18"/>
      <c r="AK578" s="18"/>
      <c r="AL578" s="18"/>
      <c r="AM578" s="13"/>
      <c r="AN578" s="13"/>
      <c r="AO578" s="13"/>
      <c r="AP578" s="13"/>
      <c r="AQ578" s="13"/>
      <c r="AR578" s="13"/>
      <c r="AS578" s="13"/>
      <c r="AT578" s="13"/>
      <c r="AU578" s="123"/>
      <c r="AV578" s="13"/>
      <c r="AW578" s="13"/>
      <c r="AX578" s="66"/>
      <c r="AY578" s="66"/>
    </row>
    <row r="579" spans="33:51" x14ac:dyDescent="0.5">
      <c r="AG579" s="3"/>
      <c r="AH579" s="3"/>
      <c r="AI579" s="3"/>
      <c r="AJ579" s="18"/>
      <c r="AK579" s="18"/>
      <c r="AL579" s="18"/>
      <c r="AM579" s="13"/>
      <c r="AN579" s="13"/>
      <c r="AO579" s="13"/>
      <c r="AP579" s="13"/>
      <c r="AQ579" s="13"/>
      <c r="AR579" s="13"/>
      <c r="AS579" s="13"/>
      <c r="AT579" s="13"/>
      <c r="AU579" s="123"/>
      <c r="AV579" s="13"/>
      <c r="AW579" s="13"/>
      <c r="AX579" s="66"/>
      <c r="AY579" s="66"/>
    </row>
    <row r="580" spans="33:51" x14ac:dyDescent="0.5">
      <c r="AG580" s="3"/>
      <c r="AH580" s="3"/>
      <c r="AI580" s="3"/>
      <c r="AJ580" s="18"/>
      <c r="AK580" s="18"/>
      <c r="AL580" s="18"/>
      <c r="AM580" s="13"/>
      <c r="AN580" s="13"/>
      <c r="AO580" s="13"/>
      <c r="AP580" s="13"/>
      <c r="AQ580" s="13"/>
      <c r="AR580" s="13"/>
      <c r="AS580" s="13"/>
      <c r="AT580" s="13"/>
      <c r="AU580" s="123"/>
      <c r="AV580" s="13"/>
      <c r="AW580" s="13"/>
      <c r="AX580" s="66"/>
      <c r="AY580" s="66"/>
    </row>
    <row r="581" spans="33:51" x14ac:dyDescent="0.5">
      <c r="AG581" s="3"/>
      <c r="AH581" s="3"/>
      <c r="AI581" s="3"/>
      <c r="AJ581" s="18"/>
      <c r="AK581" s="18"/>
      <c r="AL581" s="18"/>
      <c r="AM581" s="13"/>
      <c r="AN581" s="13"/>
      <c r="AO581" s="13"/>
      <c r="AP581" s="13"/>
      <c r="AQ581" s="13"/>
      <c r="AR581" s="13"/>
      <c r="AS581" s="13"/>
      <c r="AT581" s="13"/>
      <c r="AU581" s="123"/>
      <c r="AV581" s="13"/>
      <c r="AW581" s="13"/>
      <c r="AX581" s="66"/>
      <c r="AY581" s="66"/>
    </row>
    <row r="582" spans="33:51" x14ac:dyDescent="0.5">
      <c r="AG582" s="3"/>
      <c r="AH582" s="3"/>
      <c r="AI582" s="3"/>
      <c r="AJ582" s="18"/>
      <c r="AK582" s="18"/>
      <c r="AL582" s="18"/>
      <c r="AM582" s="13"/>
      <c r="AN582" s="13"/>
      <c r="AO582" s="13"/>
      <c r="AP582" s="13"/>
      <c r="AQ582" s="13"/>
      <c r="AR582" s="13"/>
      <c r="AS582" s="13"/>
      <c r="AT582" s="13"/>
      <c r="AU582" s="123"/>
      <c r="AV582" s="13"/>
      <c r="AW582" s="13"/>
      <c r="AX582" s="66"/>
      <c r="AY582" s="66"/>
    </row>
    <row r="583" spans="33:51" x14ac:dyDescent="0.5">
      <c r="AG583" s="3"/>
      <c r="AH583" s="3"/>
      <c r="AI583" s="3"/>
      <c r="AJ583" s="18"/>
      <c r="AK583" s="18"/>
      <c r="AL583" s="18"/>
      <c r="AM583" s="13"/>
      <c r="AN583" s="13"/>
      <c r="AO583" s="13"/>
      <c r="AP583" s="13"/>
      <c r="AQ583" s="13"/>
      <c r="AR583" s="13"/>
      <c r="AS583" s="13"/>
      <c r="AT583" s="13"/>
      <c r="AU583" s="123"/>
      <c r="AV583" s="13"/>
      <c r="AW583" s="13"/>
      <c r="AX583" s="66"/>
      <c r="AY583" s="66"/>
    </row>
    <row r="584" spans="33:51" x14ac:dyDescent="0.5">
      <c r="AG584" s="3"/>
      <c r="AH584" s="3"/>
      <c r="AI584" s="3"/>
      <c r="AJ584" s="18"/>
      <c r="AK584" s="18"/>
      <c r="AL584" s="18"/>
      <c r="AM584" s="13"/>
      <c r="AN584" s="13"/>
      <c r="AO584" s="13"/>
      <c r="AP584" s="13"/>
      <c r="AQ584" s="13"/>
      <c r="AR584" s="13"/>
      <c r="AS584" s="13"/>
      <c r="AT584" s="13"/>
      <c r="AU584" s="123"/>
      <c r="AV584" s="13"/>
      <c r="AW584" s="13"/>
      <c r="AX584" s="66"/>
      <c r="AY584" s="66"/>
    </row>
    <row r="585" spans="33:51" x14ac:dyDescent="0.5">
      <c r="AG585" s="3"/>
      <c r="AH585" s="3"/>
      <c r="AI585" s="3"/>
      <c r="AJ585" s="18"/>
      <c r="AK585" s="18"/>
      <c r="AL585" s="18"/>
      <c r="AM585" s="13"/>
      <c r="AN585" s="13"/>
      <c r="AO585" s="13"/>
      <c r="AP585" s="13"/>
      <c r="AQ585" s="13"/>
      <c r="AR585" s="13"/>
      <c r="AS585" s="13"/>
      <c r="AT585" s="13"/>
      <c r="AU585" s="123"/>
      <c r="AV585" s="13"/>
      <c r="AW585" s="13"/>
      <c r="AX585" s="66"/>
      <c r="AY585" s="66"/>
    </row>
    <row r="586" spans="33:51" x14ac:dyDescent="0.5">
      <c r="AG586" s="3"/>
      <c r="AH586" s="3"/>
      <c r="AI586" s="3"/>
      <c r="AJ586" s="18"/>
      <c r="AK586" s="18"/>
      <c r="AL586" s="18"/>
      <c r="AM586" s="13"/>
      <c r="AN586" s="13"/>
      <c r="AO586" s="13"/>
      <c r="AP586" s="13"/>
      <c r="AQ586" s="13"/>
      <c r="AR586" s="13"/>
      <c r="AS586" s="13"/>
      <c r="AT586" s="13"/>
      <c r="AU586" s="123"/>
      <c r="AV586" s="13"/>
      <c r="AW586" s="13"/>
      <c r="AX586" s="66"/>
      <c r="AY586" s="66"/>
    </row>
    <row r="587" spans="33:51" x14ac:dyDescent="0.5">
      <c r="AG587" s="3"/>
      <c r="AH587" s="3"/>
      <c r="AI587" s="3"/>
      <c r="AJ587" s="18"/>
      <c r="AK587" s="18"/>
      <c r="AL587" s="18"/>
      <c r="AM587" s="13"/>
      <c r="AN587" s="13"/>
      <c r="AO587" s="13"/>
      <c r="AP587" s="13"/>
      <c r="AQ587" s="13"/>
      <c r="AR587" s="13"/>
      <c r="AS587" s="13"/>
      <c r="AT587" s="13"/>
      <c r="AU587" s="123"/>
      <c r="AV587" s="13"/>
      <c r="AW587" s="13"/>
      <c r="AX587" s="66"/>
      <c r="AY587" s="66"/>
    </row>
    <row r="588" spans="33:51" x14ac:dyDescent="0.5">
      <c r="AG588" s="3"/>
      <c r="AH588" s="3"/>
      <c r="AI588" s="3"/>
      <c r="AJ588" s="18"/>
      <c r="AK588" s="18"/>
      <c r="AL588" s="18"/>
      <c r="AM588" s="13"/>
      <c r="AN588" s="13"/>
      <c r="AO588" s="13"/>
      <c r="AP588" s="13"/>
      <c r="AQ588" s="13"/>
      <c r="AR588" s="13"/>
      <c r="AS588" s="13"/>
      <c r="AT588" s="13"/>
      <c r="AU588" s="123"/>
      <c r="AV588" s="13"/>
      <c r="AW588" s="13"/>
      <c r="AX588" s="66"/>
      <c r="AY588" s="66"/>
    </row>
    <row r="589" spans="33:51" x14ac:dyDescent="0.5">
      <c r="AG589" s="3"/>
      <c r="AH589" s="3"/>
      <c r="AI589" s="3"/>
      <c r="AJ589" s="18"/>
      <c r="AK589" s="18"/>
      <c r="AL589" s="18"/>
      <c r="AM589" s="13"/>
      <c r="AN589" s="13"/>
      <c r="AO589" s="13"/>
      <c r="AP589" s="13"/>
      <c r="AQ589" s="13"/>
      <c r="AR589" s="13"/>
      <c r="AS589" s="13"/>
      <c r="AT589" s="13"/>
      <c r="AU589" s="123"/>
      <c r="AV589" s="13"/>
      <c r="AW589" s="13"/>
      <c r="AX589" s="66"/>
      <c r="AY589" s="66"/>
    </row>
    <row r="590" spans="33:51" x14ac:dyDescent="0.5">
      <c r="AG590" s="3"/>
      <c r="AH590" s="3"/>
      <c r="AI590" s="3"/>
      <c r="AJ590" s="18"/>
      <c r="AK590" s="18"/>
      <c r="AL590" s="18"/>
      <c r="AM590" s="13"/>
      <c r="AN590" s="13"/>
      <c r="AO590" s="13"/>
      <c r="AP590" s="13"/>
      <c r="AQ590" s="13"/>
      <c r="AR590" s="13"/>
      <c r="AS590" s="13"/>
      <c r="AT590" s="13"/>
      <c r="AU590" s="123"/>
      <c r="AV590" s="13"/>
      <c r="AW590" s="13"/>
      <c r="AX590" s="66"/>
      <c r="AY590" s="66"/>
    </row>
    <row r="591" spans="33:51" x14ac:dyDescent="0.5">
      <c r="AG591" s="3"/>
      <c r="AH591" s="3"/>
      <c r="AI591" s="3"/>
      <c r="AJ591" s="18"/>
      <c r="AK591" s="18"/>
      <c r="AL591" s="18"/>
      <c r="AM591" s="13"/>
      <c r="AN591" s="13"/>
      <c r="AO591" s="13"/>
      <c r="AP591" s="13"/>
      <c r="AQ591" s="13"/>
      <c r="AR591" s="13"/>
      <c r="AS591" s="13"/>
      <c r="AT591" s="13"/>
      <c r="AU591" s="123"/>
      <c r="AV591" s="13"/>
      <c r="AW591" s="13"/>
      <c r="AX591" s="66"/>
      <c r="AY591" s="66"/>
    </row>
    <row r="592" spans="33:51" x14ac:dyDescent="0.5">
      <c r="AG592" s="3"/>
      <c r="AH592" s="3"/>
      <c r="AI592" s="3"/>
      <c r="AJ592" s="18"/>
      <c r="AK592" s="18"/>
      <c r="AL592" s="18"/>
      <c r="AM592" s="13"/>
      <c r="AN592" s="13"/>
      <c r="AO592" s="13"/>
      <c r="AP592" s="13"/>
      <c r="AQ592" s="13"/>
      <c r="AR592" s="13"/>
      <c r="AS592" s="13"/>
      <c r="AT592" s="13"/>
      <c r="AU592" s="123"/>
      <c r="AV592" s="13"/>
      <c r="AW592" s="13"/>
      <c r="AX592" s="66"/>
      <c r="AY592" s="66"/>
    </row>
    <row r="593" spans="33:51" x14ac:dyDescent="0.5">
      <c r="AG593" s="3"/>
      <c r="AH593" s="3"/>
      <c r="AI593" s="3"/>
      <c r="AJ593" s="18"/>
      <c r="AK593" s="18"/>
      <c r="AL593" s="18"/>
      <c r="AM593" s="13"/>
      <c r="AN593" s="13"/>
      <c r="AO593" s="13"/>
      <c r="AP593" s="13"/>
      <c r="AQ593" s="13"/>
      <c r="AR593" s="13"/>
      <c r="AS593" s="13"/>
      <c r="AT593" s="13"/>
      <c r="AU593" s="123"/>
      <c r="AV593" s="13"/>
      <c r="AW593" s="13"/>
      <c r="AX593" s="66"/>
      <c r="AY593" s="66"/>
    </row>
    <row r="594" spans="33:51" x14ac:dyDescent="0.5">
      <c r="AG594" s="3"/>
      <c r="AH594" s="3"/>
      <c r="AI594" s="3"/>
      <c r="AJ594" s="18"/>
      <c r="AK594" s="18"/>
      <c r="AL594" s="18"/>
      <c r="AM594" s="13"/>
      <c r="AN594" s="13"/>
      <c r="AO594" s="13"/>
      <c r="AP594" s="13"/>
      <c r="AQ594" s="13"/>
      <c r="AR594" s="13"/>
      <c r="AS594" s="13"/>
      <c r="AT594" s="13"/>
      <c r="AU594" s="123"/>
      <c r="AV594" s="13"/>
      <c r="AW594" s="13"/>
      <c r="AX594" s="66"/>
      <c r="AY594" s="66"/>
    </row>
    <row r="595" spans="33:51" x14ac:dyDescent="0.5">
      <c r="AG595" s="3"/>
      <c r="AH595" s="3"/>
      <c r="AI595" s="3"/>
      <c r="AJ595" s="18"/>
      <c r="AK595" s="18"/>
      <c r="AL595" s="18"/>
      <c r="AM595" s="13"/>
      <c r="AN595" s="13"/>
      <c r="AO595" s="13"/>
      <c r="AP595" s="13"/>
      <c r="AQ595" s="13"/>
      <c r="AR595" s="13"/>
      <c r="AS595" s="13"/>
      <c r="AT595" s="13"/>
      <c r="AU595" s="123"/>
      <c r="AV595" s="13"/>
      <c r="AW595" s="13"/>
      <c r="AX595" s="66"/>
      <c r="AY595" s="66"/>
    </row>
    <row r="596" spans="33:51" x14ac:dyDescent="0.5">
      <c r="AG596" s="3"/>
      <c r="AH596" s="3"/>
      <c r="AI596" s="3"/>
      <c r="AJ596" s="18"/>
      <c r="AK596" s="18"/>
      <c r="AL596" s="18"/>
      <c r="AM596" s="13"/>
      <c r="AN596" s="13"/>
      <c r="AO596" s="13"/>
      <c r="AP596" s="13"/>
      <c r="AQ596" s="13"/>
      <c r="AR596" s="13"/>
      <c r="AS596" s="13"/>
      <c r="AT596" s="13"/>
      <c r="AU596" s="123"/>
      <c r="AV596" s="13"/>
      <c r="AW596" s="13"/>
      <c r="AX596" s="66"/>
      <c r="AY596" s="66"/>
    </row>
    <row r="597" spans="33:51" x14ac:dyDescent="0.5">
      <c r="AG597" s="3"/>
      <c r="AH597" s="3"/>
      <c r="AI597" s="3"/>
      <c r="AJ597" s="18"/>
      <c r="AK597" s="18"/>
      <c r="AL597" s="18"/>
      <c r="AM597" s="13"/>
      <c r="AN597" s="13"/>
      <c r="AO597" s="13"/>
      <c r="AP597" s="13"/>
      <c r="AQ597" s="13"/>
      <c r="AR597" s="13"/>
      <c r="AS597" s="13"/>
      <c r="AT597" s="13"/>
      <c r="AU597" s="123"/>
      <c r="AV597" s="13"/>
      <c r="AW597" s="13"/>
      <c r="AX597" s="66"/>
      <c r="AY597" s="66"/>
    </row>
    <row r="598" spans="33:51" x14ac:dyDescent="0.5">
      <c r="AG598" s="3"/>
      <c r="AH598" s="3"/>
      <c r="AI598" s="3"/>
      <c r="AJ598" s="18"/>
      <c r="AK598" s="18"/>
      <c r="AL598" s="18"/>
      <c r="AM598" s="13"/>
      <c r="AN598" s="13"/>
      <c r="AO598" s="13"/>
      <c r="AP598" s="13"/>
      <c r="AQ598" s="13"/>
      <c r="AR598" s="13"/>
      <c r="AS598" s="13"/>
      <c r="AT598" s="13"/>
      <c r="AU598" s="123"/>
      <c r="AV598" s="13"/>
      <c r="AW598" s="13"/>
      <c r="AX598" s="66"/>
      <c r="AY598" s="66"/>
    </row>
    <row r="599" spans="33:51" x14ac:dyDescent="0.5">
      <c r="AG599" s="3"/>
      <c r="AH599" s="3"/>
      <c r="AI599" s="3"/>
      <c r="AJ599" s="18"/>
      <c r="AK599" s="18"/>
      <c r="AL599" s="18"/>
      <c r="AM599" s="13"/>
      <c r="AN599" s="13"/>
      <c r="AO599" s="13"/>
      <c r="AP599" s="13"/>
      <c r="AQ599" s="13"/>
      <c r="AR599" s="13"/>
      <c r="AS599" s="13"/>
      <c r="AT599" s="13"/>
      <c r="AU599" s="123"/>
      <c r="AV599" s="13"/>
      <c r="AW599" s="13"/>
      <c r="AX599" s="66"/>
      <c r="AY599" s="66"/>
    </row>
    <row r="600" spans="33:51" x14ac:dyDescent="0.5">
      <c r="AG600" s="3"/>
      <c r="AH600" s="3"/>
      <c r="AI600" s="3"/>
      <c r="AJ600" s="18"/>
      <c r="AK600" s="18"/>
      <c r="AL600" s="18"/>
      <c r="AM600" s="13"/>
      <c r="AN600" s="13"/>
      <c r="AO600" s="13"/>
      <c r="AP600" s="13"/>
      <c r="AQ600" s="13"/>
      <c r="AR600" s="13"/>
      <c r="AS600" s="13"/>
      <c r="AT600" s="13"/>
      <c r="AU600" s="123"/>
      <c r="AV600" s="13"/>
      <c r="AW600" s="13"/>
      <c r="AX600" s="66"/>
      <c r="AY600" s="66"/>
    </row>
    <row r="601" spans="33:51" x14ac:dyDescent="0.5">
      <c r="AG601" s="3"/>
      <c r="AH601" s="3"/>
      <c r="AI601" s="3"/>
      <c r="AJ601" s="18"/>
      <c r="AK601" s="18"/>
      <c r="AL601" s="18"/>
      <c r="AM601" s="13"/>
      <c r="AN601" s="13"/>
      <c r="AO601" s="13"/>
      <c r="AP601" s="13"/>
      <c r="AQ601" s="13"/>
      <c r="AR601" s="13"/>
      <c r="AS601" s="13"/>
      <c r="AT601" s="13"/>
      <c r="AU601" s="123"/>
      <c r="AV601" s="13"/>
      <c r="AW601" s="13"/>
      <c r="AX601" s="66"/>
      <c r="AY601" s="66"/>
    </row>
    <row r="602" spans="33:51" x14ac:dyDescent="0.5">
      <c r="AG602" s="3"/>
      <c r="AH602" s="3"/>
      <c r="AI602" s="3"/>
      <c r="AJ602" s="18"/>
      <c r="AK602" s="18"/>
      <c r="AL602" s="18"/>
      <c r="AM602" s="13"/>
      <c r="AN602" s="13"/>
      <c r="AO602" s="13"/>
      <c r="AP602" s="13"/>
      <c r="AQ602" s="13"/>
      <c r="AR602" s="13"/>
      <c r="AS602" s="13"/>
      <c r="AT602" s="13"/>
      <c r="AU602" s="123"/>
      <c r="AV602" s="13"/>
      <c r="AW602" s="13"/>
      <c r="AX602" s="66"/>
      <c r="AY602" s="66"/>
    </row>
    <row r="603" spans="33:51" x14ac:dyDescent="0.5">
      <c r="AG603" s="3"/>
      <c r="AH603" s="3"/>
      <c r="AI603" s="3"/>
      <c r="AJ603" s="18"/>
      <c r="AK603" s="18"/>
      <c r="AL603" s="18"/>
      <c r="AM603" s="13"/>
      <c r="AN603" s="13"/>
      <c r="AO603" s="13"/>
      <c r="AP603" s="13"/>
      <c r="AQ603" s="13"/>
      <c r="AR603" s="13"/>
      <c r="AS603" s="13"/>
      <c r="AT603" s="13"/>
      <c r="AU603" s="123"/>
      <c r="AV603" s="13"/>
      <c r="AW603" s="13"/>
      <c r="AX603" s="66"/>
      <c r="AY603" s="66"/>
    </row>
    <row r="604" spans="33:51" x14ac:dyDescent="0.5">
      <c r="AG604" s="3"/>
      <c r="AH604" s="3"/>
      <c r="AI604" s="3"/>
      <c r="AJ604" s="18"/>
      <c r="AK604" s="18"/>
      <c r="AL604" s="18"/>
      <c r="AM604" s="13"/>
      <c r="AN604" s="13"/>
      <c r="AO604" s="13"/>
      <c r="AP604" s="13"/>
      <c r="AQ604" s="13"/>
      <c r="AR604" s="13"/>
      <c r="AS604" s="13"/>
      <c r="AT604" s="13"/>
      <c r="AU604" s="123"/>
      <c r="AV604" s="13"/>
      <c r="AW604" s="13"/>
      <c r="AX604" s="66"/>
      <c r="AY604" s="66"/>
    </row>
    <row r="605" spans="33:51" x14ac:dyDescent="0.5">
      <c r="AG605" s="3"/>
      <c r="AH605" s="3"/>
      <c r="AI605" s="3"/>
      <c r="AJ605" s="18"/>
      <c r="AK605" s="18"/>
      <c r="AL605" s="18"/>
      <c r="AM605" s="13"/>
      <c r="AN605" s="13"/>
      <c r="AO605" s="13"/>
      <c r="AP605" s="13"/>
      <c r="AQ605" s="13"/>
      <c r="AR605" s="13"/>
      <c r="AS605" s="13"/>
      <c r="AT605" s="13"/>
      <c r="AU605" s="123"/>
      <c r="AV605" s="13"/>
      <c r="AW605" s="13"/>
      <c r="AX605" s="66"/>
      <c r="AY605" s="66"/>
    </row>
    <row r="606" spans="33:51" x14ac:dyDescent="0.5">
      <c r="AG606" s="3"/>
      <c r="AH606" s="3"/>
      <c r="AI606" s="3"/>
      <c r="AJ606" s="18"/>
      <c r="AK606" s="18"/>
      <c r="AL606" s="18"/>
      <c r="AM606" s="13"/>
      <c r="AN606" s="13"/>
      <c r="AO606" s="13"/>
      <c r="AP606" s="13"/>
      <c r="AQ606" s="13"/>
      <c r="AR606" s="13"/>
      <c r="AS606" s="13"/>
      <c r="AT606" s="13"/>
      <c r="AU606" s="123"/>
      <c r="AV606" s="13"/>
      <c r="AW606" s="13"/>
      <c r="AX606" s="66"/>
      <c r="AY606" s="66"/>
    </row>
    <row r="607" spans="33:51" x14ac:dyDescent="0.5">
      <c r="AG607" s="3"/>
      <c r="AH607" s="3"/>
      <c r="AI607" s="3"/>
      <c r="AJ607" s="18"/>
      <c r="AK607" s="18"/>
      <c r="AL607" s="18"/>
      <c r="AM607" s="13"/>
      <c r="AN607" s="13"/>
      <c r="AO607" s="13"/>
      <c r="AP607" s="13"/>
      <c r="AQ607" s="13"/>
      <c r="AR607" s="13"/>
      <c r="AS607" s="13"/>
      <c r="AT607" s="13"/>
      <c r="AU607" s="123"/>
      <c r="AV607" s="13"/>
      <c r="AW607" s="13"/>
      <c r="AX607" s="66"/>
      <c r="AY607" s="66"/>
    </row>
    <row r="608" spans="33:51" x14ac:dyDescent="0.5">
      <c r="AG608" s="3"/>
      <c r="AH608" s="3"/>
      <c r="AI608" s="3"/>
      <c r="AJ608" s="18"/>
      <c r="AK608" s="18"/>
      <c r="AL608" s="18"/>
      <c r="AM608" s="13"/>
      <c r="AN608" s="13"/>
      <c r="AO608" s="13"/>
      <c r="AP608" s="13"/>
      <c r="AQ608" s="13"/>
      <c r="AR608" s="13"/>
      <c r="AS608" s="13"/>
      <c r="AT608" s="13"/>
      <c r="AU608" s="123"/>
      <c r="AV608" s="13"/>
      <c r="AW608" s="13"/>
      <c r="AX608" s="66"/>
      <c r="AY608" s="66"/>
    </row>
    <row r="609" spans="33:51" x14ac:dyDescent="0.5">
      <c r="AG609" s="3"/>
      <c r="AH609" s="3"/>
      <c r="AI609" s="3"/>
      <c r="AJ609" s="18"/>
      <c r="AK609" s="18"/>
      <c r="AL609" s="18"/>
      <c r="AM609" s="13"/>
      <c r="AN609" s="13"/>
      <c r="AO609" s="13"/>
      <c r="AP609" s="13"/>
      <c r="AQ609" s="13"/>
      <c r="AR609" s="13"/>
      <c r="AS609" s="13"/>
      <c r="AT609" s="13"/>
      <c r="AU609" s="123"/>
      <c r="AV609" s="13"/>
      <c r="AW609" s="13"/>
      <c r="AX609" s="66"/>
      <c r="AY609" s="66"/>
    </row>
    <row r="610" spans="33:51" x14ac:dyDescent="0.5">
      <c r="AG610" s="3"/>
      <c r="AH610" s="3"/>
      <c r="AI610" s="3"/>
      <c r="AJ610" s="18"/>
      <c r="AK610" s="18"/>
      <c r="AL610" s="18"/>
      <c r="AM610" s="13"/>
      <c r="AN610" s="13"/>
      <c r="AO610" s="13"/>
      <c r="AP610" s="13"/>
      <c r="AQ610" s="13"/>
      <c r="AR610" s="13"/>
      <c r="AS610" s="13"/>
      <c r="AT610" s="13"/>
      <c r="AU610" s="123"/>
      <c r="AV610" s="13"/>
      <c r="AW610" s="13"/>
      <c r="AX610" s="66"/>
      <c r="AY610" s="66"/>
    </row>
    <row r="611" spans="33:51" x14ac:dyDescent="0.5">
      <c r="AG611" s="3"/>
      <c r="AH611" s="3"/>
      <c r="AI611" s="3"/>
      <c r="AJ611" s="18"/>
      <c r="AK611" s="18"/>
      <c r="AL611" s="18"/>
      <c r="AM611" s="13"/>
      <c r="AN611" s="13"/>
      <c r="AO611" s="13"/>
      <c r="AP611" s="13"/>
      <c r="AQ611" s="13"/>
      <c r="AR611" s="13"/>
      <c r="AS611" s="13"/>
      <c r="AT611" s="13"/>
      <c r="AU611" s="123"/>
      <c r="AV611" s="13"/>
      <c r="AW611" s="13"/>
      <c r="AX611" s="66"/>
      <c r="AY611" s="66"/>
    </row>
    <row r="612" spans="33:51" x14ac:dyDescent="0.5">
      <c r="AG612" s="3"/>
      <c r="AH612" s="3"/>
      <c r="AI612" s="3"/>
      <c r="AJ612" s="18"/>
      <c r="AK612" s="18"/>
      <c r="AL612" s="18"/>
      <c r="AM612" s="13"/>
      <c r="AN612" s="13"/>
      <c r="AO612" s="13"/>
      <c r="AP612" s="13"/>
      <c r="AQ612" s="13"/>
      <c r="AR612" s="13"/>
      <c r="AS612" s="13"/>
      <c r="AT612" s="13"/>
      <c r="AU612" s="123"/>
      <c r="AV612" s="13"/>
      <c r="AW612" s="13"/>
      <c r="AX612" s="66"/>
      <c r="AY612" s="66"/>
    </row>
    <row r="613" spans="33:51" x14ac:dyDescent="0.5">
      <c r="AG613" s="3"/>
      <c r="AH613" s="3"/>
      <c r="AI613" s="3"/>
      <c r="AJ613" s="18"/>
      <c r="AK613" s="18"/>
      <c r="AL613" s="18"/>
      <c r="AM613" s="13"/>
      <c r="AN613" s="13"/>
      <c r="AO613" s="13"/>
      <c r="AP613" s="13"/>
      <c r="AQ613" s="13"/>
      <c r="AR613" s="13"/>
      <c r="AS613" s="13"/>
      <c r="AT613" s="13"/>
      <c r="AU613" s="123"/>
      <c r="AV613" s="13"/>
      <c r="AW613" s="13"/>
      <c r="AX613" s="66"/>
      <c r="AY613" s="66"/>
    </row>
    <row r="614" spans="33:51" x14ac:dyDescent="0.5">
      <c r="AG614" s="3"/>
      <c r="AH614" s="3"/>
      <c r="AI614" s="3"/>
      <c r="AJ614" s="18"/>
      <c r="AK614" s="18"/>
      <c r="AL614" s="18"/>
      <c r="AM614" s="13"/>
      <c r="AN614" s="13"/>
      <c r="AO614" s="13"/>
      <c r="AP614" s="13"/>
      <c r="AQ614" s="13"/>
      <c r="AR614" s="13"/>
      <c r="AS614" s="13"/>
      <c r="AT614" s="13"/>
      <c r="AU614" s="123"/>
      <c r="AV614" s="13"/>
      <c r="AW614" s="13"/>
      <c r="AX614" s="66"/>
      <c r="AY614" s="66"/>
    </row>
    <row r="615" spans="33:51" x14ac:dyDescent="0.5">
      <c r="AG615" s="3"/>
      <c r="AH615" s="3"/>
      <c r="AI615" s="3"/>
      <c r="AJ615" s="18"/>
      <c r="AK615" s="18"/>
      <c r="AL615" s="18"/>
      <c r="AM615" s="13"/>
      <c r="AN615" s="13"/>
      <c r="AO615" s="13"/>
      <c r="AP615" s="13"/>
      <c r="AQ615" s="13"/>
      <c r="AR615" s="13"/>
      <c r="AS615" s="13"/>
      <c r="AT615" s="13"/>
      <c r="AU615" s="123"/>
      <c r="AV615" s="13"/>
      <c r="AW615" s="13"/>
      <c r="AX615" s="66"/>
      <c r="AY615" s="66"/>
    </row>
    <row r="616" spans="33:51" x14ac:dyDescent="0.5">
      <c r="AG616" s="3"/>
      <c r="AH616" s="3"/>
      <c r="AI616" s="3"/>
      <c r="AJ616" s="18"/>
      <c r="AK616" s="18"/>
      <c r="AL616" s="18"/>
      <c r="AM616" s="13"/>
      <c r="AN616" s="13"/>
      <c r="AO616" s="13"/>
      <c r="AP616" s="13"/>
      <c r="AQ616" s="13"/>
      <c r="AR616" s="13"/>
      <c r="AS616" s="13"/>
      <c r="AT616" s="13"/>
      <c r="AU616" s="123"/>
      <c r="AV616" s="13"/>
      <c r="AW616" s="13"/>
      <c r="AX616" s="66"/>
      <c r="AY616" s="66"/>
    </row>
    <row r="617" spans="33:51" x14ac:dyDescent="0.5">
      <c r="AG617" s="3"/>
      <c r="AH617" s="3"/>
      <c r="AI617" s="3"/>
      <c r="AJ617" s="18"/>
      <c r="AK617" s="18"/>
      <c r="AL617" s="18"/>
      <c r="AM617" s="13"/>
      <c r="AN617" s="13"/>
      <c r="AO617" s="13"/>
      <c r="AP617" s="13"/>
      <c r="AQ617" s="13"/>
      <c r="AR617" s="13"/>
      <c r="AS617" s="13"/>
      <c r="AT617" s="13"/>
      <c r="AU617" s="123"/>
      <c r="AV617" s="13"/>
      <c r="AW617" s="13"/>
      <c r="AX617" s="66"/>
      <c r="AY617" s="66"/>
    </row>
    <row r="618" spans="33:51" x14ac:dyDescent="0.5">
      <c r="AG618" s="3"/>
      <c r="AH618" s="3"/>
      <c r="AI618" s="3"/>
      <c r="AJ618" s="18"/>
      <c r="AK618" s="18"/>
      <c r="AL618" s="18"/>
      <c r="AM618" s="13"/>
      <c r="AN618" s="13"/>
      <c r="AO618" s="13"/>
      <c r="AP618" s="13"/>
      <c r="AQ618" s="13"/>
      <c r="AR618" s="13"/>
      <c r="AS618" s="13"/>
      <c r="AT618" s="13"/>
      <c r="AU618" s="123"/>
      <c r="AV618" s="13"/>
      <c r="AW618" s="13"/>
      <c r="AX618" s="66"/>
      <c r="AY618" s="66"/>
    </row>
    <row r="619" spans="33:51" x14ac:dyDescent="0.5">
      <c r="AG619" s="3"/>
      <c r="AH619" s="3"/>
      <c r="AI619" s="3"/>
      <c r="AJ619" s="18"/>
      <c r="AK619" s="18"/>
      <c r="AL619" s="18"/>
      <c r="AM619" s="13"/>
      <c r="AN619" s="13"/>
      <c r="AO619" s="13"/>
      <c r="AP619" s="13"/>
      <c r="AQ619" s="13"/>
      <c r="AR619" s="13"/>
      <c r="AS619" s="13"/>
      <c r="AT619" s="13"/>
      <c r="AU619" s="123"/>
      <c r="AV619" s="13"/>
      <c r="AW619" s="13"/>
      <c r="AX619" s="66"/>
      <c r="AY619" s="66"/>
    </row>
    <row r="620" spans="33:51" x14ac:dyDescent="0.5">
      <c r="AG620" s="3"/>
      <c r="AH620" s="3"/>
      <c r="AI620" s="3"/>
      <c r="AJ620" s="18"/>
      <c r="AK620" s="18"/>
      <c r="AL620" s="18"/>
      <c r="AM620" s="13"/>
      <c r="AN620" s="13"/>
      <c r="AO620" s="13"/>
      <c r="AP620" s="13"/>
      <c r="AQ620" s="13"/>
      <c r="AR620" s="13"/>
      <c r="AS620" s="13"/>
      <c r="AT620" s="13"/>
      <c r="AU620" s="123"/>
      <c r="AV620" s="13"/>
      <c r="AW620" s="13"/>
      <c r="AX620" s="66"/>
      <c r="AY620" s="66"/>
    </row>
    <row r="621" spans="33:51" x14ac:dyDescent="0.5">
      <c r="AG621" s="3"/>
      <c r="AH621" s="3"/>
      <c r="AI621" s="3"/>
      <c r="AJ621" s="18"/>
      <c r="AK621" s="18"/>
      <c r="AL621" s="18"/>
      <c r="AM621" s="13"/>
      <c r="AN621" s="13"/>
      <c r="AO621" s="13"/>
      <c r="AP621" s="13"/>
      <c r="AQ621" s="13"/>
      <c r="AR621" s="13"/>
      <c r="AS621" s="13"/>
      <c r="AT621" s="13"/>
      <c r="AU621" s="123"/>
      <c r="AV621" s="13"/>
      <c r="AW621" s="13"/>
      <c r="AX621" s="66"/>
      <c r="AY621" s="66"/>
    </row>
    <row r="622" spans="33:51" x14ac:dyDescent="0.5">
      <c r="AG622" s="3"/>
      <c r="AH622" s="3"/>
      <c r="AI622" s="3"/>
      <c r="AJ622" s="18"/>
      <c r="AK622" s="18"/>
      <c r="AL622" s="18"/>
      <c r="AM622" s="13"/>
      <c r="AN622" s="13"/>
      <c r="AO622" s="13"/>
      <c r="AP622" s="13"/>
      <c r="AQ622" s="13"/>
      <c r="AR622" s="13"/>
      <c r="AS622" s="13"/>
      <c r="AT622" s="13"/>
      <c r="AU622" s="123"/>
      <c r="AV622" s="13"/>
      <c r="AW622" s="13"/>
      <c r="AX622" s="66"/>
      <c r="AY622" s="66"/>
    </row>
    <row r="623" spans="33:51" x14ac:dyDescent="0.5">
      <c r="AG623" s="3"/>
      <c r="AH623" s="3"/>
      <c r="AI623" s="3"/>
      <c r="AJ623" s="18"/>
      <c r="AK623" s="18"/>
      <c r="AL623" s="18"/>
      <c r="AM623" s="13"/>
      <c r="AN623" s="13"/>
      <c r="AO623" s="13"/>
      <c r="AP623" s="13"/>
      <c r="AQ623" s="13"/>
      <c r="AR623" s="13"/>
      <c r="AS623" s="13"/>
      <c r="AT623" s="13"/>
      <c r="AU623" s="123"/>
      <c r="AV623" s="13"/>
      <c r="AW623" s="13"/>
      <c r="AX623" s="66"/>
      <c r="AY623" s="66"/>
    </row>
    <row r="624" spans="33:51" x14ac:dyDescent="0.5">
      <c r="AG624" s="3"/>
      <c r="AH624" s="3"/>
      <c r="AI624" s="3"/>
      <c r="AJ624" s="18"/>
      <c r="AK624" s="18"/>
      <c r="AL624" s="18"/>
      <c r="AM624" s="13"/>
      <c r="AN624" s="13"/>
      <c r="AO624" s="13"/>
      <c r="AP624" s="13"/>
      <c r="AQ624" s="13"/>
      <c r="AR624" s="13"/>
      <c r="AS624" s="13"/>
      <c r="AT624" s="13"/>
      <c r="AU624" s="123"/>
      <c r="AV624" s="13"/>
      <c r="AW624" s="13"/>
      <c r="AX624" s="66"/>
      <c r="AY624" s="66"/>
    </row>
    <row r="625" spans="33:51" x14ac:dyDescent="0.5">
      <c r="AG625" s="3"/>
      <c r="AH625" s="3"/>
      <c r="AI625" s="3"/>
      <c r="AJ625" s="18"/>
      <c r="AK625" s="18"/>
      <c r="AL625" s="18"/>
      <c r="AM625" s="13"/>
      <c r="AN625" s="13"/>
      <c r="AO625" s="13"/>
      <c r="AP625" s="13"/>
      <c r="AQ625" s="13"/>
      <c r="AR625" s="13"/>
      <c r="AS625" s="13"/>
      <c r="AT625" s="13"/>
      <c r="AU625" s="123"/>
      <c r="AV625" s="13"/>
      <c r="AW625" s="13"/>
      <c r="AX625" s="66"/>
      <c r="AY625" s="66"/>
    </row>
    <row r="626" spans="33:51" x14ac:dyDescent="0.5">
      <c r="AG626" s="3"/>
      <c r="AH626" s="3"/>
      <c r="AI626" s="3"/>
      <c r="AJ626" s="18"/>
      <c r="AK626" s="18"/>
      <c r="AL626" s="18"/>
      <c r="AM626" s="13"/>
      <c r="AN626" s="13"/>
      <c r="AO626" s="13"/>
      <c r="AP626" s="13"/>
      <c r="AQ626" s="13"/>
      <c r="AR626" s="13"/>
      <c r="AS626" s="13"/>
      <c r="AT626" s="13"/>
      <c r="AU626" s="123"/>
      <c r="AV626" s="13"/>
      <c r="AW626" s="13"/>
      <c r="AX626" s="66"/>
      <c r="AY626" s="66"/>
    </row>
    <row r="627" spans="33:51" x14ac:dyDescent="0.5">
      <c r="AG627" s="3"/>
      <c r="AH627" s="3"/>
      <c r="AI627" s="3"/>
      <c r="AJ627" s="18"/>
      <c r="AK627" s="18"/>
      <c r="AL627" s="18"/>
      <c r="AM627" s="13"/>
      <c r="AN627" s="13"/>
      <c r="AO627" s="13"/>
      <c r="AP627" s="13"/>
      <c r="AQ627" s="13"/>
      <c r="AR627" s="13"/>
      <c r="AS627" s="13"/>
      <c r="AT627" s="13"/>
      <c r="AU627" s="123"/>
      <c r="AV627" s="13"/>
      <c r="AW627" s="13"/>
      <c r="AX627" s="66"/>
      <c r="AY627" s="66"/>
    </row>
    <row r="628" spans="33:51" x14ac:dyDescent="0.5">
      <c r="AG628" s="3"/>
      <c r="AH628" s="3"/>
      <c r="AI628" s="3"/>
      <c r="AJ628" s="18"/>
      <c r="AK628" s="18"/>
      <c r="AL628" s="18"/>
      <c r="AM628" s="13"/>
      <c r="AN628" s="13"/>
      <c r="AO628" s="13"/>
      <c r="AP628" s="13"/>
      <c r="AQ628" s="13"/>
      <c r="AR628" s="13"/>
      <c r="AS628" s="13"/>
      <c r="AT628" s="13"/>
      <c r="AU628" s="123"/>
      <c r="AV628" s="13"/>
      <c r="AW628" s="13"/>
      <c r="AX628" s="66"/>
      <c r="AY628" s="66"/>
    </row>
    <row r="629" spans="33:51" x14ac:dyDescent="0.5">
      <c r="AG629" s="3"/>
      <c r="AH629" s="3"/>
      <c r="AI629" s="3"/>
      <c r="AJ629" s="18"/>
      <c r="AK629" s="18"/>
      <c r="AL629" s="18"/>
      <c r="AM629" s="13"/>
      <c r="AN629" s="13"/>
      <c r="AO629" s="13"/>
      <c r="AP629" s="13"/>
      <c r="AQ629" s="13"/>
      <c r="AR629" s="13"/>
      <c r="AS629" s="13"/>
      <c r="AT629" s="13"/>
      <c r="AU629" s="123"/>
      <c r="AV629" s="13"/>
      <c r="AW629" s="13"/>
      <c r="AX629" s="66"/>
      <c r="AY629" s="66"/>
    </row>
    <row r="630" spans="33:51" x14ac:dyDescent="0.5">
      <c r="AG630" s="3"/>
      <c r="AH630" s="3"/>
      <c r="AI630" s="3"/>
      <c r="AJ630" s="18"/>
      <c r="AK630" s="18"/>
      <c r="AL630" s="18"/>
      <c r="AM630" s="13"/>
      <c r="AN630" s="13"/>
      <c r="AO630" s="13"/>
      <c r="AP630" s="13"/>
      <c r="AQ630" s="13"/>
      <c r="AR630" s="13"/>
      <c r="AS630" s="13"/>
      <c r="AT630" s="13"/>
      <c r="AU630" s="123"/>
      <c r="AV630" s="13"/>
      <c r="AW630" s="13"/>
      <c r="AX630" s="66"/>
      <c r="AY630" s="66"/>
    </row>
    <row r="631" spans="33:51" x14ac:dyDescent="0.5">
      <c r="AG631" s="3"/>
      <c r="AH631" s="3"/>
      <c r="AI631" s="3"/>
      <c r="AJ631" s="18"/>
      <c r="AK631" s="18"/>
      <c r="AL631" s="18"/>
      <c r="AM631" s="13"/>
      <c r="AN631" s="13"/>
      <c r="AO631" s="13"/>
      <c r="AP631" s="13"/>
      <c r="AQ631" s="13"/>
      <c r="AR631" s="13"/>
      <c r="AS631" s="13"/>
      <c r="AT631" s="13"/>
      <c r="AU631" s="123"/>
      <c r="AV631" s="13"/>
      <c r="AW631" s="13"/>
      <c r="AX631" s="66"/>
      <c r="AY631" s="66"/>
    </row>
    <row r="632" spans="33:51" x14ac:dyDescent="0.5">
      <c r="AG632" s="3"/>
      <c r="AH632" s="3"/>
      <c r="AI632" s="3"/>
      <c r="AJ632" s="18"/>
      <c r="AK632" s="18"/>
      <c r="AL632" s="18"/>
      <c r="AM632" s="13"/>
      <c r="AN632" s="13"/>
      <c r="AO632" s="13"/>
      <c r="AP632" s="13"/>
      <c r="AQ632" s="13"/>
      <c r="AR632" s="13"/>
      <c r="AS632" s="13"/>
      <c r="AT632" s="13"/>
      <c r="AU632" s="123"/>
      <c r="AV632" s="13"/>
      <c r="AW632" s="13"/>
      <c r="AX632" s="66"/>
      <c r="AY632" s="66"/>
    </row>
    <row r="633" spans="33:51" x14ac:dyDescent="0.5">
      <c r="AG633" s="3"/>
      <c r="AH633" s="3"/>
      <c r="AI633" s="3"/>
      <c r="AJ633" s="18"/>
      <c r="AK633" s="18"/>
      <c r="AL633" s="18"/>
      <c r="AM633" s="13"/>
      <c r="AN633" s="13"/>
      <c r="AO633" s="13"/>
      <c r="AP633" s="13"/>
      <c r="AQ633" s="13"/>
      <c r="AR633" s="13"/>
      <c r="AS633" s="13"/>
      <c r="AT633" s="13"/>
      <c r="AU633" s="123"/>
      <c r="AV633" s="13"/>
      <c r="AW633" s="13"/>
      <c r="AX633" s="66"/>
      <c r="AY633" s="66"/>
    </row>
    <row r="634" spans="33:51" x14ac:dyDescent="0.5">
      <c r="AG634" s="3"/>
      <c r="AH634" s="3"/>
      <c r="AI634" s="3"/>
      <c r="AJ634" s="18"/>
      <c r="AK634" s="18"/>
      <c r="AL634" s="18"/>
      <c r="AM634" s="13"/>
      <c r="AN634" s="13"/>
      <c r="AO634" s="13"/>
      <c r="AP634" s="13"/>
      <c r="AQ634" s="13"/>
      <c r="AR634" s="13"/>
      <c r="AS634" s="13"/>
      <c r="AT634" s="13"/>
      <c r="AU634" s="123"/>
      <c r="AV634" s="13"/>
      <c r="AW634" s="13"/>
      <c r="AX634" s="66"/>
      <c r="AY634" s="66"/>
    </row>
    <row r="635" spans="33:51" x14ac:dyDescent="0.5">
      <c r="AG635" s="3"/>
      <c r="AH635" s="3"/>
      <c r="AI635" s="3"/>
      <c r="AJ635" s="18"/>
      <c r="AK635" s="18"/>
      <c r="AL635" s="18"/>
      <c r="AM635" s="13"/>
      <c r="AN635" s="13"/>
      <c r="AO635" s="13"/>
      <c r="AP635" s="13"/>
      <c r="AQ635" s="13"/>
      <c r="AR635" s="13"/>
      <c r="AS635" s="13"/>
      <c r="AT635" s="13"/>
      <c r="AU635" s="123"/>
      <c r="AV635" s="13"/>
      <c r="AW635" s="13"/>
      <c r="AX635" s="66"/>
      <c r="AY635" s="66"/>
    </row>
    <row r="636" spans="33:51" x14ac:dyDescent="0.5">
      <c r="AG636" s="3"/>
      <c r="AH636" s="3"/>
      <c r="AI636" s="3"/>
      <c r="AJ636" s="18"/>
      <c r="AK636" s="18"/>
      <c r="AL636" s="18"/>
      <c r="AM636" s="13"/>
      <c r="AN636" s="13"/>
      <c r="AO636" s="13"/>
      <c r="AP636" s="13"/>
      <c r="AQ636" s="13"/>
      <c r="AR636" s="13"/>
      <c r="AS636" s="13"/>
      <c r="AT636" s="13"/>
      <c r="AU636" s="123"/>
      <c r="AV636" s="13"/>
      <c r="AW636" s="13"/>
      <c r="AX636" s="66"/>
      <c r="AY636" s="66"/>
    </row>
    <row r="637" spans="33:51" x14ac:dyDescent="0.5">
      <c r="AG637" s="3"/>
      <c r="AH637" s="3"/>
      <c r="AI637" s="3"/>
      <c r="AJ637" s="18"/>
      <c r="AK637" s="18"/>
      <c r="AL637" s="18"/>
      <c r="AM637" s="13"/>
      <c r="AN637" s="13"/>
      <c r="AO637" s="13"/>
      <c r="AP637" s="13"/>
      <c r="AQ637" s="13"/>
      <c r="AR637" s="13"/>
      <c r="AS637" s="13"/>
      <c r="AT637" s="13"/>
      <c r="AU637" s="123"/>
      <c r="AV637" s="13"/>
      <c r="AW637" s="13"/>
      <c r="AX637" s="66"/>
      <c r="AY637" s="66"/>
    </row>
    <row r="638" spans="33:51" x14ac:dyDescent="0.5">
      <c r="AG638" s="3"/>
      <c r="AH638" s="3"/>
      <c r="AI638" s="3"/>
      <c r="AJ638" s="18"/>
      <c r="AK638" s="18"/>
      <c r="AL638" s="18"/>
      <c r="AM638" s="13"/>
      <c r="AN638" s="13"/>
      <c r="AO638" s="13"/>
      <c r="AP638" s="13"/>
      <c r="AQ638" s="13"/>
      <c r="AR638" s="13"/>
      <c r="AS638" s="13"/>
      <c r="AT638" s="13"/>
      <c r="AU638" s="123"/>
      <c r="AV638" s="13"/>
      <c r="AW638" s="13"/>
      <c r="AX638" s="66"/>
      <c r="AY638" s="66"/>
    </row>
    <row r="639" spans="33:51" x14ac:dyDescent="0.5">
      <c r="AG639" s="3"/>
      <c r="AH639" s="3"/>
      <c r="AI639" s="3"/>
      <c r="AJ639" s="18"/>
      <c r="AK639" s="18"/>
      <c r="AL639" s="18"/>
      <c r="AM639" s="13"/>
      <c r="AN639" s="13"/>
      <c r="AO639" s="13"/>
      <c r="AP639" s="13"/>
      <c r="AQ639" s="13"/>
      <c r="AR639" s="13"/>
      <c r="AS639" s="13"/>
      <c r="AT639" s="13"/>
      <c r="AU639" s="123"/>
      <c r="AV639" s="13"/>
      <c r="AW639" s="13"/>
      <c r="AX639" s="66"/>
      <c r="AY639" s="66"/>
    </row>
    <row r="640" spans="33:51" x14ac:dyDescent="0.5">
      <c r="AG640" s="3"/>
      <c r="AH640" s="3"/>
      <c r="AI640" s="3"/>
      <c r="AJ640" s="18"/>
      <c r="AK640" s="18"/>
      <c r="AL640" s="18"/>
      <c r="AM640" s="13"/>
      <c r="AN640" s="13"/>
      <c r="AO640" s="13"/>
      <c r="AP640" s="13"/>
      <c r="AQ640" s="13"/>
      <c r="AR640" s="13"/>
      <c r="AS640" s="13"/>
      <c r="AT640" s="13"/>
      <c r="AU640" s="123"/>
      <c r="AV640" s="13"/>
      <c r="AW640" s="13"/>
      <c r="AX640" s="66"/>
      <c r="AY640" s="66"/>
    </row>
    <row r="641" spans="33:51" x14ac:dyDescent="0.5">
      <c r="AG641" s="3"/>
      <c r="AH641" s="3"/>
      <c r="AI641" s="3"/>
      <c r="AJ641" s="18"/>
      <c r="AK641" s="18"/>
      <c r="AL641" s="18"/>
      <c r="AM641" s="13"/>
      <c r="AN641" s="13"/>
      <c r="AO641" s="13"/>
      <c r="AP641" s="13"/>
      <c r="AQ641" s="13"/>
      <c r="AR641" s="13"/>
      <c r="AS641" s="13"/>
      <c r="AT641" s="13"/>
      <c r="AU641" s="123"/>
      <c r="AV641" s="13"/>
      <c r="AW641" s="13"/>
      <c r="AX641" s="66"/>
      <c r="AY641" s="66"/>
    </row>
    <row r="642" spans="33:51" x14ac:dyDescent="0.5">
      <c r="AG642" s="3"/>
      <c r="AH642" s="3"/>
      <c r="AI642" s="3"/>
      <c r="AJ642" s="18"/>
      <c r="AK642" s="18"/>
      <c r="AL642" s="18"/>
      <c r="AM642" s="13"/>
      <c r="AN642" s="13"/>
      <c r="AO642" s="13"/>
      <c r="AP642" s="13"/>
      <c r="AQ642" s="13"/>
      <c r="AR642" s="13"/>
      <c r="AS642" s="13"/>
      <c r="AT642" s="13"/>
      <c r="AU642" s="123"/>
      <c r="AV642" s="13"/>
      <c r="AW642" s="13"/>
      <c r="AX642" s="66"/>
      <c r="AY642" s="66"/>
    </row>
    <row r="643" spans="33:51" x14ac:dyDescent="0.5">
      <c r="AG643" s="3"/>
      <c r="AH643" s="3"/>
      <c r="AI643" s="3"/>
      <c r="AJ643" s="18"/>
      <c r="AK643" s="18"/>
      <c r="AL643" s="18"/>
      <c r="AM643" s="13"/>
      <c r="AN643" s="13"/>
      <c r="AO643" s="13"/>
      <c r="AP643" s="13"/>
      <c r="AQ643" s="13"/>
      <c r="AR643" s="13"/>
      <c r="AS643" s="13"/>
      <c r="AT643" s="13"/>
      <c r="AU643" s="123"/>
      <c r="AV643" s="13"/>
      <c r="AW643" s="13"/>
      <c r="AX643" s="66"/>
      <c r="AY643" s="66"/>
    </row>
    <row r="644" spans="33:51" x14ac:dyDescent="0.5">
      <c r="AG644" s="3"/>
      <c r="AH644" s="3"/>
      <c r="AI644" s="3"/>
      <c r="AJ644" s="18"/>
      <c r="AK644" s="18"/>
      <c r="AL644" s="18"/>
      <c r="AM644" s="13"/>
      <c r="AN644" s="13"/>
      <c r="AO644" s="13"/>
      <c r="AP644" s="13"/>
      <c r="AQ644" s="13"/>
      <c r="AR644" s="13"/>
      <c r="AS644" s="13"/>
      <c r="AT644" s="13"/>
      <c r="AU644" s="123"/>
      <c r="AV644" s="13"/>
      <c r="AW644" s="13"/>
      <c r="AX644" s="66"/>
      <c r="AY644" s="66"/>
    </row>
    <row r="645" spans="33:51" x14ac:dyDescent="0.5">
      <c r="AG645" s="3"/>
      <c r="AH645" s="3"/>
      <c r="AI645" s="3"/>
      <c r="AJ645" s="18"/>
      <c r="AK645" s="18"/>
      <c r="AL645" s="18"/>
      <c r="AM645" s="13"/>
      <c r="AN645" s="13"/>
      <c r="AO645" s="13"/>
      <c r="AP645" s="13"/>
      <c r="AQ645" s="13"/>
      <c r="AR645" s="13"/>
      <c r="AS645" s="13"/>
      <c r="AT645" s="13"/>
      <c r="AU645" s="123"/>
      <c r="AV645" s="13"/>
      <c r="AW645" s="13"/>
      <c r="AX645" s="66"/>
      <c r="AY645" s="66"/>
    </row>
    <row r="646" spans="33:51" x14ac:dyDescent="0.5">
      <c r="AG646" s="3"/>
      <c r="AH646" s="3"/>
      <c r="AI646" s="3"/>
      <c r="AJ646" s="18"/>
      <c r="AK646" s="18"/>
      <c r="AL646" s="18"/>
      <c r="AM646" s="13"/>
      <c r="AN646" s="13"/>
      <c r="AO646" s="13"/>
      <c r="AP646" s="13"/>
      <c r="AQ646" s="13"/>
      <c r="AR646" s="13"/>
      <c r="AS646" s="13"/>
      <c r="AT646" s="13"/>
      <c r="AU646" s="123"/>
      <c r="AV646" s="13"/>
      <c r="AW646" s="13"/>
      <c r="AX646" s="66"/>
      <c r="AY646" s="66"/>
    </row>
    <row r="647" spans="33:51" x14ac:dyDescent="0.5">
      <c r="AG647" s="3"/>
      <c r="AH647" s="3"/>
      <c r="AI647" s="3"/>
      <c r="AJ647" s="18"/>
      <c r="AK647" s="18"/>
      <c r="AL647" s="18"/>
      <c r="AM647" s="13"/>
      <c r="AN647" s="13"/>
      <c r="AO647" s="13"/>
      <c r="AP647" s="13"/>
      <c r="AQ647" s="13"/>
      <c r="AR647" s="13"/>
      <c r="AS647" s="13"/>
      <c r="AT647" s="13"/>
      <c r="AU647" s="123"/>
      <c r="AV647" s="13"/>
      <c r="AW647" s="13"/>
      <c r="AX647" s="66"/>
      <c r="AY647" s="66"/>
    </row>
    <row r="648" spans="33:51" x14ac:dyDescent="0.5">
      <c r="AG648" s="3"/>
      <c r="AH648" s="3"/>
      <c r="AI648" s="3"/>
      <c r="AJ648" s="18"/>
      <c r="AK648" s="18"/>
      <c r="AL648" s="18"/>
      <c r="AM648" s="13"/>
      <c r="AN648" s="13"/>
      <c r="AO648" s="13"/>
      <c r="AP648" s="13"/>
      <c r="AQ648" s="13"/>
      <c r="AR648" s="13"/>
      <c r="AS648" s="13"/>
      <c r="AT648" s="13"/>
      <c r="AU648" s="123"/>
      <c r="AV648" s="13"/>
      <c r="AW648" s="13"/>
      <c r="AX648" s="66"/>
      <c r="AY648" s="66"/>
    </row>
    <row r="649" spans="33:51" x14ac:dyDescent="0.5">
      <c r="AG649" s="3"/>
      <c r="AH649" s="3"/>
      <c r="AI649" s="3"/>
      <c r="AJ649" s="18"/>
      <c r="AK649" s="18"/>
      <c r="AL649" s="18"/>
      <c r="AM649" s="13"/>
      <c r="AN649" s="13"/>
      <c r="AO649" s="13"/>
      <c r="AP649" s="13"/>
      <c r="AQ649" s="13"/>
      <c r="AR649" s="13"/>
      <c r="AS649" s="13"/>
      <c r="AT649" s="13"/>
      <c r="AU649" s="123"/>
      <c r="AV649" s="13"/>
      <c r="AW649" s="13"/>
      <c r="AX649" s="66"/>
      <c r="AY649" s="66"/>
    </row>
    <row r="650" spans="33:51" x14ac:dyDescent="0.5">
      <c r="AG650" s="3"/>
      <c r="AH650" s="3"/>
      <c r="AI650" s="3"/>
      <c r="AJ650" s="18"/>
      <c r="AK650" s="18"/>
      <c r="AL650" s="18"/>
      <c r="AM650" s="13"/>
      <c r="AN650" s="13"/>
      <c r="AO650" s="13"/>
      <c r="AP650" s="13"/>
      <c r="AQ650" s="13"/>
      <c r="AR650" s="13"/>
      <c r="AS650" s="13"/>
      <c r="AT650" s="13"/>
      <c r="AU650" s="123"/>
      <c r="AV650" s="13"/>
      <c r="AW650" s="13"/>
      <c r="AX650" s="66"/>
      <c r="AY650" s="66"/>
    </row>
    <row r="651" spans="33:51" x14ac:dyDescent="0.5">
      <c r="AG651" s="3"/>
      <c r="AH651" s="3"/>
      <c r="AI651" s="3"/>
      <c r="AJ651" s="18"/>
      <c r="AK651" s="18"/>
      <c r="AL651" s="18"/>
      <c r="AM651" s="13"/>
      <c r="AN651" s="13"/>
      <c r="AO651" s="13"/>
      <c r="AP651" s="13"/>
      <c r="AQ651" s="13"/>
      <c r="AR651" s="13"/>
      <c r="AS651" s="13"/>
      <c r="AT651" s="13"/>
      <c r="AU651" s="123"/>
      <c r="AV651" s="13"/>
      <c r="AW651" s="13"/>
      <c r="AX651" s="66"/>
      <c r="AY651" s="66"/>
    </row>
    <row r="652" spans="33:51" x14ac:dyDescent="0.5">
      <c r="AG652" s="3"/>
      <c r="AH652" s="3"/>
      <c r="AI652" s="3"/>
      <c r="AJ652" s="18"/>
      <c r="AK652" s="18"/>
      <c r="AL652" s="18"/>
      <c r="AM652" s="13"/>
      <c r="AN652" s="13"/>
      <c r="AO652" s="13"/>
      <c r="AP652" s="13"/>
      <c r="AQ652" s="13"/>
      <c r="AR652" s="13"/>
      <c r="AS652" s="13"/>
      <c r="AT652" s="13"/>
      <c r="AU652" s="123"/>
      <c r="AV652" s="13"/>
      <c r="AW652" s="13"/>
      <c r="AX652" s="66"/>
      <c r="AY652" s="66"/>
    </row>
    <row r="653" spans="33:51" x14ac:dyDescent="0.5">
      <c r="AG653" s="3"/>
      <c r="AH653" s="3"/>
      <c r="AI653" s="3"/>
      <c r="AJ653" s="18"/>
      <c r="AK653" s="18"/>
      <c r="AL653" s="18"/>
      <c r="AM653" s="13"/>
      <c r="AN653" s="13"/>
      <c r="AO653" s="13"/>
      <c r="AP653" s="13"/>
      <c r="AQ653" s="13"/>
      <c r="AR653" s="13"/>
      <c r="AS653" s="13"/>
      <c r="AT653" s="13"/>
      <c r="AU653" s="123"/>
      <c r="AV653" s="13"/>
      <c r="AW653" s="13"/>
      <c r="AX653" s="66"/>
      <c r="AY653" s="66"/>
    </row>
    <row r="654" spans="33:51" x14ac:dyDescent="0.5">
      <c r="AG654" s="3"/>
      <c r="AH654" s="3"/>
      <c r="AI654" s="3"/>
      <c r="AJ654" s="18"/>
      <c r="AK654" s="18"/>
      <c r="AL654" s="18"/>
      <c r="AM654" s="13"/>
      <c r="AN654" s="13"/>
      <c r="AO654" s="13"/>
      <c r="AP654" s="13"/>
      <c r="AQ654" s="13"/>
      <c r="AR654" s="13"/>
      <c r="AS654" s="13"/>
      <c r="AT654" s="13"/>
      <c r="AU654" s="123"/>
      <c r="AV654" s="13"/>
      <c r="AW654" s="13"/>
      <c r="AX654" s="66"/>
      <c r="AY654" s="66"/>
    </row>
    <row r="655" spans="33:51" x14ac:dyDescent="0.5">
      <c r="AG655" s="3"/>
      <c r="AH655" s="3"/>
      <c r="AI655" s="3"/>
      <c r="AJ655" s="18"/>
      <c r="AK655" s="18"/>
      <c r="AL655" s="18"/>
      <c r="AM655" s="13"/>
      <c r="AN655" s="13"/>
      <c r="AO655" s="13"/>
      <c r="AP655" s="13"/>
      <c r="AQ655" s="13"/>
      <c r="AR655" s="13"/>
      <c r="AS655" s="13"/>
      <c r="AT655" s="13"/>
      <c r="AU655" s="123"/>
      <c r="AV655" s="13"/>
      <c r="AW655" s="13"/>
      <c r="AX655" s="66"/>
      <c r="AY655" s="66"/>
    </row>
    <row r="656" spans="33:51" x14ac:dyDescent="0.5">
      <c r="AG656" s="3"/>
      <c r="AH656" s="3"/>
      <c r="AI656" s="3"/>
      <c r="AJ656" s="18"/>
      <c r="AK656" s="18"/>
      <c r="AL656" s="18"/>
      <c r="AM656" s="13"/>
      <c r="AN656" s="13"/>
      <c r="AO656" s="13"/>
      <c r="AP656" s="13"/>
      <c r="AQ656" s="13"/>
      <c r="AR656" s="13"/>
      <c r="AS656" s="13"/>
      <c r="AT656" s="13"/>
      <c r="AU656" s="123"/>
      <c r="AV656" s="13"/>
      <c r="AW656" s="13"/>
      <c r="AX656" s="66"/>
      <c r="AY656" s="66"/>
    </row>
    <row r="657" spans="33:51" x14ac:dyDescent="0.5">
      <c r="AG657" s="3"/>
      <c r="AH657" s="3"/>
      <c r="AI657" s="3"/>
      <c r="AJ657" s="18"/>
      <c r="AK657" s="18"/>
      <c r="AL657" s="18"/>
      <c r="AM657" s="13"/>
      <c r="AN657" s="13"/>
      <c r="AO657" s="13"/>
      <c r="AP657" s="13"/>
      <c r="AQ657" s="13"/>
      <c r="AR657" s="13"/>
      <c r="AS657" s="13"/>
      <c r="AT657" s="13"/>
      <c r="AU657" s="123"/>
      <c r="AV657" s="13"/>
      <c r="AW657" s="13"/>
      <c r="AX657" s="66"/>
      <c r="AY657" s="66"/>
    </row>
    <row r="658" spans="33:51" x14ac:dyDescent="0.5">
      <c r="AG658" s="3"/>
      <c r="AH658" s="3"/>
      <c r="AI658" s="3"/>
      <c r="AJ658" s="18"/>
      <c r="AK658" s="18"/>
      <c r="AL658" s="18"/>
      <c r="AM658" s="13"/>
      <c r="AN658" s="13"/>
      <c r="AO658" s="13"/>
      <c r="AP658" s="13"/>
      <c r="AQ658" s="13"/>
      <c r="AR658" s="13"/>
      <c r="AS658" s="13"/>
      <c r="AT658" s="13"/>
      <c r="AU658" s="123"/>
      <c r="AV658" s="13"/>
      <c r="AW658" s="13"/>
      <c r="AX658" s="66"/>
      <c r="AY658" s="66"/>
    </row>
    <row r="659" spans="33:51" x14ac:dyDescent="0.5">
      <c r="AG659" s="3"/>
      <c r="AH659" s="3"/>
      <c r="AI659" s="3"/>
      <c r="AJ659" s="18"/>
      <c r="AK659" s="18"/>
      <c r="AL659" s="18"/>
      <c r="AM659" s="13"/>
      <c r="AN659" s="13"/>
      <c r="AO659" s="13"/>
      <c r="AP659" s="13"/>
      <c r="AQ659" s="13"/>
      <c r="AR659" s="13"/>
      <c r="AS659" s="13"/>
      <c r="AT659" s="13"/>
      <c r="AU659" s="123"/>
      <c r="AV659" s="13"/>
      <c r="AW659" s="13"/>
      <c r="AX659" s="66"/>
      <c r="AY659" s="66"/>
    </row>
    <row r="660" spans="33:51" x14ac:dyDescent="0.5">
      <c r="AG660" s="3"/>
      <c r="AH660" s="3"/>
      <c r="AI660" s="3"/>
      <c r="AJ660" s="18"/>
      <c r="AK660" s="18"/>
      <c r="AL660" s="18"/>
      <c r="AM660" s="13"/>
      <c r="AN660" s="13"/>
      <c r="AO660" s="13"/>
      <c r="AP660" s="13"/>
      <c r="AQ660" s="13"/>
      <c r="AR660" s="13"/>
      <c r="AS660" s="13"/>
      <c r="AT660" s="13"/>
      <c r="AU660" s="123"/>
      <c r="AV660" s="13"/>
      <c r="AW660" s="13"/>
      <c r="AX660" s="66"/>
      <c r="AY660" s="66"/>
    </row>
    <row r="661" spans="33:51" x14ac:dyDescent="0.5">
      <c r="AG661" s="3"/>
      <c r="AH661" s="3"/>
      <c r="AI661" s="3"/>
      <c r="AJ661" s="18"/>
      <c r="AK661" s="18"/>
      <c r="AL661" s="18"/>
      <c r="AM661" s="13"/>
      <c r="AN661" s="13"/>
      <c r="AO661" s="13"/>
      <c r="AP661" s="13"/>
      <c r="AQ661" s="13"/>
      <c r="AR661" s="13"/>
      <c r="AS661" s="13"/>
      <c r="AT661" s="13"/>
      <c r="AU661" s="123"/>
      <c r="AV661" s="13"/>
      <c r="AW661" s="13"/>
      <c r="AX661" s="66"/>
      <c r="AY661" s="66"/>
    </row>
    <row r="662" spans="33:51" x14ac:dyDescent="0.5">
      <c r="AG662" s="3"/>
      <c r="AH662" s="3"/>
      <c r="AI662" s="3"/>
      <c r="AJ662" s="18"/>
      <c r="AK662" s="18"/>
      <c r="AL662" s="18"/>
      <c r="AM662" s="13"/>
      <c r="AN662" s="13"/>
      <c r="AO662" s="13"/>
      <c r="AP662" s="13"/>
      <c r="AQ662" s="13"/>
      <c r="AR662" s="13"/>
      <c r="AS662" s="13"/>
      <c r="AT662" s="13"/>
      <c r="AU662" s="123"/>
      <c r="AV662" s="13"/>
      <c r="AW662" s="13"/>
      <c r="AX662" s="66"/>
      <c r="AY662" s="66"/>
    </row>
    <row r="663" spans="33:51" x14ac:dyDescent="0.5">
      <c r="AG663" s="3"/>
      <c r="AH663" s="3"/>
      <c r="AI663" s="3"/>
      <c r="AJ663" s="18"/>
      <c r="AK663" s="18"/>
      <c r="AL663" s="18"/>
      <c r="AM663" s="13"/>
      <c r="AN663" s="13"/>
      <c r="AO663" s="13"/>
      <c r="AP663" s="13"/>
      <c r="AQ663" s="13"/>
      <c r="AR663" s="13"/>
      <c r="AS663" s="13"/>
      <c r="AT663" s="13"/>
      <c r="AU663" s="123"/>
      <c r="AV663" s="13"/>
      <c r="AW663" s="13"/>
      <c r="AX663" s="66"/>
      <c r="AY663" s="66"/>
    </row>
    <row r="664" spans="33:51" x14ac:dyDescent="0.5">
      <c r="AG664" s="3"/>
      <c r="AH664" s="3"/>
      <c r="AI664" s="3"/>
      <c r="AJ664" s="18"/>
      <c r="AK664" s="18"/>
      <c r="AL664" s="18"/>
      <c r="AM664" s="13"/>
      <c r="AN664" s="13"/>
      <c r="AO664" s="13"/>
      <c r="AP664" s="13"/>
      <c r="AQ664" s="13"/>
      <c r="AR664" s="13"/>
      <c r="AS664" s="13"/>
      <c r="AT664" s="13"/>
      <c r="AU664" s="123"/>
      <c r="AV664" s="13"/>
      <c r="AW664" s="13"/>
      <c r="AX664" s="66"/>
      <c r="AY664" s="66"/>
    </row>
    <row r="665" spans="33:51" x14ac:dyDescent="0.5">
      <c r="AG665" s="3"/>
      <c r="AH665" s="3"/>
      <c r="AI665" s="3"/>
      <c r="AJ665" s="18"/>
      <c r="AK665" s="18"/>
      <c r="AL665" s="18"/>
      <c r="AM665" s="13"/>
      <c r="AN665" s="13"/>
      <c r="AO665" s="13"/>
      <c r="AP665" s="13"/>
      <c r="AQ665" s="13"/>
      <c r="AR665" s="13"/>
      <c r="AS665" s="13"/>
      <c r="AT665" s="13"/>
      <c r="AU665" s="123"/>
      <c r="AV665" s="13"/>
      <c r="AW665" s="13"/>
      <c r="AX665" s="66"/>
      <c r="AY665" s="66"/>
    </row>
    <row r="666" spans="33:51" x14ac:dyDescent="0.5">
      <c r="AG666" s="3"/>
      <c r="AH666" s="3"/>
      <c r="AI666" s="3"/>
      <c r="AJ666" s="18"/>
      <c r="AK666" s="18"/>
      <c r="AL666" s="18"/>
      <c r="AM666" s="13"/>
      <c r="AN666" s="13"/>
      <c r="AO666" s="13"/>
      <c r="AP666" s="13"/>
      <c r="AQ666" s="13"/>
      <c r="AR666" s="13"/>
      <c r="AS666" s="13"/>
      <c r="AT666" s="13"/>
      <c r="AU666" s="123"/>
      <c r="AV666" s="13"/>
      <c r="AW666" s="13"/>
      <c r="AX666" s="66"/>
      <c r="AY666" s="66"/>
    </row>
    <row r="667" spans="33:51" x14ac:dyDescent="0.5">
      <c r="AG667" s="3"/>
      <c r="AH667" s="3"/>
      <c r="AI667" s="3"/>
      <c r="AJ667" s="18"/>
      <c r="AK667" s="18"/>
      <c r="AL667" s="18"/>
      <c r="AM667" s="13"/>
      <c r="AN667" s="13"/>
      <c r="AO667" s="13"/>
      <c r="AP667" s="13"/>
      <c r="AQ667" s="13"/>
      <c r="AR667" s="13"/>
      <c r="AS667" s="13"/>
      <c r="AT667" s="13"/>
      <c r="AU667" s="123"/>
      <c r="AV667" s="13"/>
      <c r="AW667" s="13"/>
      <c r="AX667" s="66"/>
      <c r="AY667" s="66"/>
    </row>
    <row r="668" spans="33:51" x14ac:dyDescent="0.5">
      <c r="AG668" s="3"/>
      <c r="AH668" s="3"/>
      <c r="AI668" s="3"/>
      <c r="AJ668" s="18"/>
      <c r="AK668" s="18"/>
      <c r="AL668" s="18"/>
      <c r="AM668" s="13"/>
      <c r="AN668" s="13"/>
      <c r="AO668" s="13"/>
      <c r="AP668" s="13"/>
      <c r="AQ668" s="13"/>
      <c r="AR668" s="13"/>
      <c r="AS668" s="13"/>
      <c r="AT668" s="13"/>
      <c r="AU668" s="123"/>
      <c r="AV668" s="13"/>
      <c r="AW668" s="13"/>
      <c r="AX668" s="66"/>
      <c r="AY668" s="66"/>
    </row>
    <row r="669" spans="33:51" x14ac:dyDescent="0.5">
      <c r="AG669" s="3"/>
      <c r="AH669" s="3"/>
      <c r="AI669" s="3"/>
      <c r="AJ669" s="18"/>
      <c r="AK669" s="18"/>
      <c r="AL669" s="18"/>
      <c r="AM669" s="13"/>
      <c r="AN669" s="13"/>
      <c r="AO669" s="13"/>
      <c r="AP669" s="13"/>
      <c r="AQ669" s="13"/>
      <c r="AR669" s="13"/>
      <c r="AS669" s="13"/>
      <c r="AT669" s="13"/>
      <c r="AU669" s="123"/>
      <c r="AV669" s="13"/>
      <c r="AW669" s="13"/>
      <c r="AX669" s="66"/>
      <c r="AY669" s="66"/>
    </row>
    <row r="670" spans="33:51" x14ac:dyDescent="0.5">
      <c r="AG670" s="3"/>
      <c r="AH670" s="3"/>
      <c r="AI670" s="3"/>
      <c r="AJ670" s="18"/>
      <c r="AK670" s="18"/>
      <c r="AL670" s="18"/>
      <c r="AM670" s="13"/>
      <c r="AN670" s="13"/>
      <c r="AO670" s="13"/>
      <c r="AP670" s="13"/>
      <c r="AQ670" s="13"/>
      <c r="AR670" s="13"/>
      <c r="AS670" s="13"/>
      <c r="AT670" s="13"/>
      <c r="AU670" s="123"/>
      <c r="AV670" s="13"/>
      <c r="AW670" s="13"/>
      <c r="AX670" s="66"/>
      <c r="AY670" s="66"/>
    </row>
    <row r="671" spans="33:51" x14ac:dyDescent="0.5">
      <c r="AG671" s="3"/>
      <c r="AH671" s="3"/>
      <c r="AI671" s="3"/>
      <c r="AJ671" s="18"/>
      <c r="AK671" s="18"/>
      <c r="AL671" s="18"/>
      <c r="AM671" s="13"/>
      <c r="AN671" s="13"/>
      <c r="AO671" s="13"/>
      <c r="AP671" s="13"/>
      <c r="AQ671" s="13"/>
      <c r="AR671" s="13"/>
      <c r="AS671" s="13"/>
      <c r="AT671" s="13"/>
      <c r="AU671" s="123"/>
      <c r="AV671" s="13"/>
      <c r="AW671" s="13"/>
      <c r="AX671" s="66"/>
      <c r="AY671" s="66"/>
    </row>
    <row r="672" spans="33:51" x14ac:dyDescent="0.5">
      <c r="AG672" s="3"/>
      <c r="AH672" s="3"/>
      <c r="AI672" s="3"/>
      <c r="AJ672" s="18"/>
      <c r="AK672" s="18"/>
      <c r="AL672" s="18"/>
      <c r="AM672" s="13"/>
      <c r="AN672" s="13"/>
      <c r="AO672" s="13"/>
      <c r="AP672" s="13"/>
      <c r="AQ672" s="13"/>
      <c r="AR672" s="13"/>
      <c r="AS672" s="13"/>
      <c r="AT672" s="13"/>
      <c r="AU672" s="123"/>
      <c r="AV672" s="13"/>
      <c r="AW672" s="13"/>
      <c r="AX672" s="66"/>
      <c r="AY672" s="66"/>
    </row>
    <row r="673" spans="33:51" x14ac:dyDescent="0.5">
      <c r="AG673" s="3"/>
      <c r="AH673" s="3"/>
      <c r="AI673" s="3"/>
      <c r="AJ673" s="18"/>
      <c r="AK673" s="18"/>
      <c r="AL673" s="18"/>
      <c r="AM673" s="13"/>
      <c r="AN673" s="13"/>
      <c r="AO673" s="13"/>
      <c r="AP673" s="13"/>
      <c r="AQ673" s="13"/>
      <c r="AR673" s="13"/>
      <c r="AS673" s="13"/>
      <c r="AT673" s="13"/>
      <c r="AU673" s="123"/>
      <c r="AV673" s="13"/>
      <c r="AW673" s="13"/>
      <c r="AX673" s="66"/>
      <c r="AY673" s="66"/>
    </row>
    <row r="674" spans="33:51" x14ac:dyDescent="0.5">
      <c r="AG674" s="3"/>
      <c r="AH674" s="3"/>
      <c r="AI674" s="3"/>
      <c r="AJ674" s="18"/>
      <c r="AK674" s="18"/>
      <c r="AL674" s="18"/>
      <c r="AM674" s="13"/>
      <c r="AN674" s="13"/>
      <c r="AO674" s="13"/>
      <c r="AP674" s="13"/>
      <c r="AQ674" s="13"/>
      <c r="AR674" s="13"/>
      <c r="AS674" s="13"/>
      <c r="AT674" s="13"/>
      <c r="AU674" s="123"/>
      <c r="AV674" s="13"/>
      <c r="AW674" s="13"/>
      <c r="AX674" s="66"/>
      <c r="AY674" s="66"/>
    </row>
    <row r="675" spans="33:51" x14ac:dyDescent="0.5">
      <c r="AG675" s="3"/>
      <c r="AH675" s="3"/>
      <c r="AI675" s="3"/>
      <c r="AJ675" s="18"/>
      <c r="AK675" s="18"/>
      <c r="AL675" s="18"/>
      <c r="AM675" s="13"/>
      <c r="AN675" s="13"/>
      <c r="AO675" s="13"/>
      <c r="AP675" s="13"/>
      <c r="AQ675" s="13"/>
      <c r="AR675" s="13"/>
      <c r="AS675" s="13"/>
      <c r="AT675" s="13"/>
      <c r="AU675" s="123"/>
      <c r="AV675" s="13"/>
      <c r="AW675" s="13"/>
      <c r="AX675" s="66"/>
      <c r="AY675" s="66"/>
    </row>
    <row r="676" spans="33:51" x14ac:dyDescent="0.5">
      <c r="AG676" s="3"/>
      <c r="AH676" s="3"/>
      <c r="AI676" s="3"/>
      <c r="AJ676" s="18"/>
      <c r="AK676" s="18"/>
      <c r="AL676" s="18"/>
      <c r="AM676" s="13"/>
      <c r="AN676" s="13"/>
      <c r="AO676" s="13"/>
      <c r="AP676" s="13"/>
      <c r="AQ676" s="13"/>
      <c r="AR676" s="13"/>
      <c r="AS676" s="13"/>
      <c r="AT676" s="13"/>
      <c r="AU676" s="123"/>
      <c r="AV676" s="13"/>
      <c r="AW676" s="13"/>
      <c r="AX676" s="66"/>
      <c r="AY676" s="66"/>
    </row>
    <row r="677" spans="33:51" x14ac:dyDescent="0.5">
      <c r="AG677" s="3"/>
      <c r="AH677" s="3"/>
      <c r="AI677" s="3"/>
      <c r="AJ677" s="18"/>
      <c r="AK677" s="18"/>
      <c r="AL677" s="18"/>
      <c r="AM677" s="13"/>
      <c r="AN677" s="13"/>
      <c r="AO677" s="13"/>
      <c r="AP677" s="13"/>
      <c r="AQ677" s="13"/>
      <c r="AR677" s="13"/>
      <c r="AS677" s="13"/>
      <c r="AT677" s="13"/>
      <c r="AU677" s="123"/>
      <c r="AV677" s="13"/>
      <c r="AW677" s="13"/>
      <c r="AX677" s="66"/>
      <c r="AY677" s="66"/>
    </row>
    <row r="678" spans="33:51" x14ac:dyDescent="0.5">
      <c r="AG678" s="3"/>
      <c r="AH678" s="3"/>
      <c r="AI678" s="3"/>
      <c r="AJ678" s="18"/>
      <c r="AK678" s="18"/>
      <c r="AL678" s="18"/>
      <c r="AM678" s="13"/>
      <c r="AN678" s="13"/>
      <c r="AO678" s="13"/>
      <c r="AP678" s="13"/>
      <c r="AQ678" s="13"/>
      <c r="AR678" s="13"/>
      <c r="AS678" s="13"/>
      <c r="AT678" s="13"/>
      <c r="AU678" s="123"/>
      <c r="AV678" s="13"/>
      <c r="AW678" s="13"/>
      <c r="AX678" s="66"/>
      <c r="AY678" s="66"/>
    </row>
    <row r="679" spans="33:51" x14ac:dyDescent="0.5">
      <c r="AG679" s="3"/>
      <c r="AH679" s="3"/>
      <c r="AI679" s="3"/>
      <c r="AJ679" s="18"/>
      <c r="AK679" s="18"/>
      <c r="AL679" s="18"/>
      <c r="AM679" s="13"/>
      <c r="AN679" s="13"/>
      <c r="AO679" s="13"/>
      <c r="AP679" s="13"/>
      <c r="AQ679" s="13"/>
      <c r="AR679" s="13"/>
      <c r="AS679" s="13"/>
      <c r="AT679" s="13"/>
      <c r="AU679" s="123"/>
      <c r="AV679" s="13"/>
      <c r="AW679" s="13"/>
      <c r="AX679" s="66"/>
      <c r="AY679" s="66"/>
    </row>
    <row r="680" spans="33:51" x14ac:dyDescent="0.5">
      <c r="AG680" s="3"/>
      <c r="AH680" s="3"/>
      <c r="AI680" s="3"/>
      <c r="AJ680" s="18"/>
      <c r="AK680" s="18"/>
      <c r="AL680" s="18"/>
      <c r="AM680" s="13"/>
      <c r="AN680" s="13"/>
      <c r="AO680" s="13"/>
      <c r="AP680" s="13"/>
      <c r="AQ680" s="13"/>
      <c r="AR680" s="13"/>
      <c r="AS680" s="13"/>
      <c r="AT680" s="13"/>
      <c r="AU680" s="123"/>
      <c r="AV680" s="13"/>
      <c r="AW680" s="13"/>
      <c r="AX680" s="66"/>
      <c r="AY680" s="66"/>
    </row>
    <row r="681" spans="33:51" x14ac:dyDescent="0.5">
      <c r="AG681" s="3"/>
      <c r="AH681" s="3"/>
      <c r="AI681" s="3"/>
      <c r="AJ681" s="18"/>
      <c r="AK681" s="18"/>
      <c r="AL681" s="18"/>
      <c r="AM681" s="13"/>
      <c r="AN681" s="13"/>
      <c r="AO681" s="13"/>
      <c r="AP681" s="13"/>
      <c r="AQ681" s="13"/>
      <c r="AR681" s="13"/>
      <c r="AS681" s="13"/>
      <c r="AT681" s="13"/>
      <c r="AU681" s="123"/>
      <c r="AV681" s="13"/>
      <c r="AW681" s="13"/>
      <c r="AX681" s="66"/>
      <c r="AY681" s="66"/>
    </row>
    <row r="682" spans="33:51" x14ac:dyDescent="0.5">
      <c r="AG682" s="3"/>
      <c r="AH682" s="3"/>
      <c r="AI682" s="3"/>
      <c r="AJ682" s="18"/>
      <c r="AK682" s="18"/>
      <c r="AL682" s="18"/>
      <c r="AM682" s="13"/>
      <c r="AN682" s="13"/>
      <c r="AO682" s="13"/>
      <c r="AP682" s="13"/>
      <c r="AQ682" s="13"/>
      <c r="AR682" s="13"/>
      <c r="AS682" s="13"/>
      <c r="AT682" s="13"/>
      <c r="AU682" s="123"/>
      <c r="AV682" s="13"/>
      <c r="AW682" s="13"/>
      <c r="AX682" s="66"/>
      <c r="AY682" s="66"/>
    </row>
    <row r="683" spans="33:51" x14ac:dyDescent="0.5">
      <c r="AG683" s="3"/>
      <c r="AH683" s="3"/>
      <c r="AI683" s="3"/>
      <c r="AJ683" s="18"/>
      <c r="AK683" s="18"/>
      <c r="AL683" s="18"/>
      <c r="AM683" s="13"/>
      <c r="AN683" s="13"/>
      <c r="AO683" s="13"/>
      <c r="AP683" s="13"/>
      <c r="AQ683" s="13"/>
      <c r="AR683" s="13"/>
      <c r="AS683" s="13"/>
      <c r="AT683" s="13"/>
      <c r="AU683" s="123"/>
      <c r="AV683" s="13"/>
      <c r="AW683" s="13"/>
      <c r="AX683" s="66"/>
      <c r="AY683" s="66"/>
    </row>
    <row r="684" spans="33:51" x14ac:dyDescent="0.5">
      <c r="AG684" s="3"/>
      <c r="AH684" s="3"/>
      <c r="AI684" s="3"/>
      <c r="AJ684" s="18"/>
      <c r="AK684" s="18"/>
      <c r="AL684" s="18"/>
      <c r="AM684" s="13"/>
      <c r="AN684" s="13"/>
      <c r="AO684" s="13"/>
      <c r="AP684" s="13"/>
      <c r="AQ684" s="13"/>
      <c r="AR684" s="13"/>
      <c r="AS684" s="13"/>
      <c r="AT684" s="13"/>
      <c r="AU684" s="123"/>
      <c r="AV684" s="13"/>
      <c r="AW684" s="13"/>
      <c r="AX684" s="66"/>
      <c r="AY684" s="66"/>
    </row>
    <row r="685" spans="33:51" x14ac:dyDescent="0.5">
      <c r="AG685" s="3"/>
      <c r="AH685" s="3"/>
      <c r="AI685" s="3"/>
      <c r="AJ685" s="18"/>
      <c r="AK685" s="18"/>
      <c r="AL685" s="18"/>
      <c r="AM685" s="13"/>
      <c r="AN685" s="13"/>
      <c r="AO685" s="13"/>
      <c r="AP685" s="13"/>
      <c r="AQ685" s="13"/>
      <c r="AR685" s="13"/>
      <c r="AS685" s="13"/>
      <c r="AT685" s="13"/>
      <c r="AU685" s="123"/>
      <c r="AV685" s="13"/>
      <c r="AW685" s="13"/>
      <c r="AX685" s="66"/>
      <c r="AY685" s="66"/>
    </row>
    <row r="686" spans="33:51" x14ac:dyDescent="0.5">
      <c r="AG686" s="3"/>
      <c r="AH686" s="3"/>
      <c r="AI686" s="3"/>
      <c r="AJ686" s="18"/>
      <c r="AK686" s="18"/>
      <c r="AL686" s="18"/>
      <c r="AM686" s="13"/>
      <c r="AN686" s="13"/>
      <c r="AO686" s="13"/>
      <c r="AP686" s="13"/>
      <c r="AQ686" s="13"/>
      <c r="AR686" s="13"/>
      <c r="AS686" s="13"/>
      <c r="AT686" s="13"/>
      <c r="AU686" s="123"/>
      <c r="AV686" s="13"/>
      <c r="AW686" s="13"/>
      <c r="AX686" s="66"/>
      <c r="AY686" s="66"/>
    </row>
    <row r="687" spans="33:51" x14ac:dyDescent="0.5">
      <c r="AG687" s="3"/>
      <c r="AH687" s="3"/>
      <c r="AI687" s="3"/>
      <c r="AJ687" s="18"/>
      <c r="AK687" s="18"/>
      <c r="AL687" s="18"/>
      <c r="AM687" s="13"/>
      <c r="AN687" s="13"/>
      <c r="AO687" s="13"/>
      <c r="AP687" s="13"/>
      <c r="AQ687" s="13"/>
      <c r="AR687" s="13"/>
      <c r="AS687" s="13"/>
      <c r="AT687" s="13"/>
      <c r="AU687" s="123"/>
      <c r="AV687" s="13"/>
      <c r="AW687" s="13"/>
      <c r="AX687" s="66"/>
      <c r="AY687" s="66"/>
    </row>
    <row r="688" spans="33:51" x14ac:dyDescent="0.5">
      <c r="AG688" s="3"/>
      <c r="AH688" s="3"/>
      <c r="AI688" s="3"/>
      <c r="AJ688" s="18"/>
      <c r="AK688" s="18"/>
      <c r="AL688" s="18"/>
      <c r="AM688" s="13"/>
      <c r="AN688" s="13"/>
      <c r="AO688" s="13"/>
      <c r="AP688" s="13"/>
      <c r="AQ688" s="13"/>
      <c r="AR688" s="13"/>
      <c r="AS688" s="13"/>
      <c r="AT688" s="13"/>
      <c r="AU688" s="123"/>
      <c r="AV688" s="13"/>
      <c r="AW688" s="13"/>
      <c r="AX688" s="66"/>
      <c r="AY688" s="66"/>
    </row>
    <row r="689" spans="33:51" x14ac:dyDescent="0.5">
      <c r="AG689" s="3"/>
      <c r="AH689" s="3"/>
      <c r="AI689" s="3"/>
      <c r="AJ689" s="18"/>
      <c r="AK689" s="18"/>
      <c r="AL689" s="18"/>
      <c r="AM689" s="13"/>
      <c r="AN689" s="13"/>
      <c r="AO689" s="13"/>
      <c r="AP689" s="13"/>
      <c r="AQ689" s="13"/>
      <c r="AR689" s="13"/>
      <c r="AS689" s="13"/>
      <c r="AT689" s="13"/>
      <c r="AU689" s="123"/>
      <c r="AV689" s="13"/>
      <c r="AW689" s="13"/>
      <c r="AX689" s="66"/>
      <c r="AY689" s="66"/>
    </row>
    <row r="690" spans="33:51" x14ac:dyDescent="0.5">
      <c r="AG690" s="3"/>
      <c r="AH690" s="3"/>
      <c r="AI690" s="3"/>
      <c r="AJ690" s="18"/>
      <c r="AK690" s="18"/>
      <c r="AL690" s="18"/>
      <c r="AM690" s="13"/>
      <c r="AN690" s="13"/>
      <c r="AO690" s="13"/>
      <c r="AP690" s="13"/>
      <c r="AQ690" s="13"/>
      <c r="AR690" s="13"/>
      <c r="AS690" s="13"/>
      <c r="AT690" s="13"/>
      <c r="AU690" s="123"/>
      <c r="AV690" s="13"/>
      <c r="AW690" s="13"/>
      <c r="AX690" s="66"/>
      <c r="AY690" s="66"/>
    </row>
    <row r="691" spans="33:51" x14ac:dyDescent="0.5">
      <c r="AG691" s="3"/>
      <c r="AH691" s="3"/>
      <c r="AI691" s="3"/>
      <c r="AJ691" s="18"/>
      <c r="AK691" s="18"/>
      <c r="AL691" s="18"/>
      <c r="AM691" s="13"/>
      <c r="AN691" s="13"/>
      <c r="AO691" s="13"/>
      <c r="AP691" s="13"/>
      <c r="AQ691" s="13"/>
      <c r="AR691" s="13"/>
      <c r="AS691" s="13"/>
      <c r="AT691" s="13"/>
      <c r="AU691" s="123"/>
      <c r="AV691" s="13"/>
      <c r="AW691" s="13"/>
      <c r="AX691" s="66"/>
      <c r="AY691" s="66"/>
    </row>
    <row r="692" spans="33:51" x14ac:dyDescent="0.5">
      <c r="AG692" s="3"/>
      <c r="AH692" s="3"/>
      <c r="AI692" s="3"/>
      <c r="AJ692" s="18"/>
      <c r="AK692" s="18"/>
      <c r="AL692" s="18"/>
      <c r="AM692" s="13"/>
      <c r="AN692" s="13"/>
      <c r="AO692" s="13"/>
      <c r="AP692" s="13"/>
      <c r="AQ692" s="13"/>
      <c r="AR692" s="13"/>
      <c r="AS692" s="13"/>
      <c r="AT692" s="13"/>
      <c r="AU692" s="123"/>
      <c r="AV692" s="13"/>
      <c r="AW692" s="13"/>
      <c r="AX692" s="66"/>
      <c r="AY692" s="66"/>
    </row>
    <row r="693" spans="33:51" x14ac:dyDescent="0.5">
      <c r="AG693" s="3"/>
      <c r="AH693" s="3"/>
      <c r="AI693" s="3"/>
      <c r="AJ693" s="18"/>
      <c r="AK693" s="18"/>
      <c r="AL693" s="18"/>
      <c r="AM693" s="13"/>
      <c r="AN693" s="13"/>
      <c r="AO693" s="13"/>
      <c r="AP693" s="13"/>
      <c r="AQ693" s="13"/>
      <c r="AR693" s="13"/>
      <c r="AS693" s="13"/>
      <c r="AT693" s="13"/>
      <c r="AU693" s="123"/>
      <c r="AV693" s="13"/>
      <c r="AW693" s="13"/>
      <c r="AX693" s="66"/>
      <c r="AY693" s="66"/>
    </row>
    <row r="694" spans="33:51" x14ac:dyDescent="0.5">
      <c r="AG694" s="3"/>
      <c r="AH694" s="3"/>
      <c r="AI694" s="3"/>
      <c r="AJ694" s="18"/>
      <c r="AK694" s="18"/>
      <c r="AL694" s="18"/>
      <c r="AM694" s="13"/>
      <c r="AN694" s="13"/>
      <c r="AO694" s="13"/>
      <c r="AP694" s="13"/>
      <c r="AQ694" s="13"/>
      <c r="AR694" s="13"/>
      <c r="AS694" s="13"/>
      <c r="AT694" s="13"/>
      <c r="AU694" s="123"/>
      <c r="AV694" s="13"/>
      <c r="AW694" s="13"/>
      <c r="AX694" s="66"/>
      <c r="AY694" s="66"/>
    </row>
    <row r="695" spans="33:51" x14ac:dyDescent="0.5">
      <c r="AG695" s="3"/>
      <c r="AH695" s="3"/>
      <c r="AI695" s="3"/>
      <c r="AJ695" s="18"/>
      <c r="AK695" s="18"/>
      <c r="AL695" s="18"/>
      <c r="AM695" s="13"/>
      <c r="AN695" s="13"/>
      <c r="AO695" s="13"/>
      <c r="AP695" s="13"/>
      <c r="AQ695" s="13"/>
      <c r="AR695" s="13"/>
      <c r="AS695" s="13"/>
      <c r="AT695" s="13"/>
      <c r="AU695" s="123"/>
      <c r="AV695" s="13"/>
      <c r="AW695" s="13"/>
      <c r="AX695" s="66"/>
      <c r="AY695" s="66"/>
    </row>
    <row r="696" spans="33:51" x14ac:dyDescent="0.5">
      <c r="AG696" s="3"/>
      <c r="AH696" s="3"/>
      <c r="AI696" s="3"/>
      <c r="AJ696" s="18"/>
      <c r="AK696" s="18"/>
      <c r="AL696" s="18"/>
      <c r="AM696" s="13"/>
      <c r="AN696" s="13"/>
      <c r="AO696" s="13"/>
      <c r="AP696" s="13"/>
      <c r="AQ696" s="13"/>
      <c r="AR696" s="13"/>
      <c r="AS696" s="13"/>
      <c r="AT696" s="13"/>
      <c r="AU696" s="123"/>
      <c r="AV696" s="13"/>
      <c r="AW696" s="13"/>
      <c r="AX696" s="66"/>
      <c r="AY696" s="66"/>
    </row>
    <row r="697" spans="33:51" x14ac:dyDescent="0.5">
      <c r="AG697" s="3"/>
      <c r="AH697" s="3"/>
      <c r="AI697" s="3"/>
      <c r="AJ697" s="18"/>
      <c r="AK697" s="18"/>
      <c r="AL697" s="18"/>
      <c r="AM697" s="13"/>
      <c r="AN697" s="13"/>
      <c r="AO697" s="13"/>
      <c r="AP697" s="13"/>
      <c r="AQ697" s="13"/>
      <c r="AR697" s="13"/>
      <c r="AS697" s="13"/>
      <c r="AT697" s="13"/>
      <c r="AU697" s="123"/>
      <c r="AV697" s="13"/>
      <c r="AW697" s="13"/>
      <c r="AX697" s="66"/>
      <c r="AY697" s="66"/>
    </row>
    <row r="698" spans="33:51" x14ac:dyDescent="0.5">
      <c r="AG698" s="3"/>
      <c r="AH698" s="3"/>
      <c r="AI698" s="3"/>
      <c r="AJ698" s="18"/>
      <c r="AK698" s="18"/>
      <c r="AL698" s="18"/>
      <c r="AM698" s="13"/>
      <c r="AN698" s="13"/>
      <c r="AO698" s="13"/>
      <c r="AP698" s="13"/>
      <c r="AQ698" s="13"/>
      <c r="AR698" s="13"/>
      <c r="AS698" s="13"/>
      <c r="AT698" s="13"/>
      <c r="AU698" s="123"/>
      <c r="AV698" s="13"/>
      <c r="AW698" s="13"/>
      <c r="AX698" s="66"/>
      <c r="AY698" s="66"/>
    </row>
    <row r="699" spans="33:51" x14ac:dyDescent="0.5">
      <c r="AG699" s="3"/>
      <c r="AH699" s="3"/>
      <c r="AI699" s="3"/>
      <c r="AJ699" s="18"/>
      <c r="AK699" s="18"/>
      <c r="AL699" s="18"/>
      <c r="AM699" s="13"/>
      <c r="AN699" s="13"/>
      <c r="AO699" s="13"/>
      <c r="AP699" s="13"/>
      <c r="AQ699" s="13"/>
      <c r="AR699" s="13"/>
      <c r="AS699" s="13"/>
      <c r="AT699" s="13"/>
      <c r="AU699" s="123"/>
      <c r="AV699" s="13"/>
      <c r="AW699" s="13"/>
      <c r="AX699" s="66"/>
      <c r="AY699" s="66"/>
    </row>
    <row r="700" spans="33:51" x14ac:dyDescent="0.5">
      <c r="AG700" s="3"/>
      <c r="AH700" s="3"/>
      <c r="AI700" s="3"/>
      <c r="AJ700" s="18"/>
      <c r="AK700" s="18"/>
      <c r="AL700" s="18"/>
      <c r="AM700" s="13"/>
      <c r="AN700" s="13"/>
      <c r="AO700" s="13"/>
      <c r="AP700" s="13"/>
      <c r="AQ700" s="13"/>
      <c r="AR700" s="13"/>
      <c r="AS700" s="13"/>
      <c r="AT700" s="13"/>
      <c r="AU700" s="123"/>
      <c r="AV700" s="13"/>
      <c r="AW700" s="13"/>
      <c r="AX700" s="66"/>
      <c r="AY700" s="66"/>
    </row>
    <row r="701" spans="33:51" x14ac:dyDescent="0.5">
      <c r="AG701" s="3"/>
      <c r="AH701" s="3"/>
      <c r="AI701" s="3"/>
      <c r="AJ701" s="18"/>
      <c r="AK701" s="18"/>
      <c r="AL701" s="18"/>
      <c r="AM701" s="13"/>
      <c r="AN701" s="13"/>
      <c r="AO701" s="13"/>
      <c r="AP701" s="13"/>
      <c r="AQ701" s="13"/>
      <c r="AR701" s="13"/>
      <c r="AS701" s="13"/>
      <c r="AT701" s="13"/>
      <c r="AU701" s="123"/>
      <c r="AV701" s="13"/>
      <c r="AW701" s="13"/>
      <c r="AX701" s="66"/>
      <c r="AY701" s="66"/>
    </row>
    <row r="702" spans="33:51" x14ac:dyDescent="0.5">
      <c r="AG702" s="3"/>
      <c r="AH702" s="3"/>
      <c r="AI702" s="3"/>
      <c r="AJ702" s="18"/>
      <c r="AK702" s="18"/>
      <c r="AL702" s="18"/>
      <c r="AM702" s="13"/>
      <c r="AN702" s="13"/>
      <c r="AO702" s="13"/>
      <c r="AP702" s="13"/>
      <c r="AQ702" s="13"/>
      <c r="AR702" s="13"/>
      <c r="AS702" s="13"/>
      <c r="AT702" s="13"/>
      <c r="AU702" s="123"/>
      <c r="AV702" s="13"/>
      <c r="AW702" s="13"/>
      <c r="AX702" s="66"/>
      <c r="AY702" s="66"/>
    </row>
    <row r="703" spans="33:51" x14ac:dyDescent="0.5">
      <c r="AG703" s="3"/>
      <c r="AH703" s="3"/>
      <c r="AI703" s="3"/>
      <c r="AJ703" s="18"/>
      <c r="AK703" s="18"/>
      <c r="AL703" s="18"/>
      <c r="AM703" s="13"/>
      <c r="AN703" s="13"/>
      <c r="AO703" s="13"/>
      <c r="AP703" s="13"/>
      <c r="AQ703" s="13"/>
      <c r="AR703" s="13"/>
      <c r="AS703" s="13"/>
      <c r="AT703" s="13"/>
      <c r="AU703" s="123"/>
      <c r="AV703" s="13"/>
      <c r="AW703" s="13"/>
      <c r="AX703" s="66"/>
      <c r="AY703" s="66"/>
    </row>
    <row r="704" spans="33:51" x14ac:dyDescent="0.5">
      <c r="AG704" s="3"/>
      <c r="AH704" s="3"/>
      <c r="AI704" s="3"/>
      <c r="AJ704" s="18"/>
      <c r="AK704" s="18"/>
      <c r="AL704" s="18"/>
      <c r="AM704" s="13"/>
      <c r="AN704" s="13"/>
      <c r="AO704" s="13"/>
      <c r="AP704" s="13"/>
      <c r="AQ704" s="13"/>
      <c r="AR704" s="13"/>
      <c r="AS704" s="13"/>
      <c r="AT704" s="13"/>
      <c r="AU704" s="123"/>
      <c r="AV704" s="13"/>
      <c r="AW704" s="13"/>
      <c r="AX704" s="66"/>
      <c r="AY704" s="66"/>
    </row>
    <row r="705" spans="33:51" x14ac:dyDescent="0.5">
      <c r="AG705" s="3"/>
      <c r="AH705" s="3"/>
      <c r="AI705" s="3"/>
      <c r="AJ705" s="18"/>
      <c r="AK705" s="18"/>
      <c r="AL705" s="18"/>
      <c r="AM705" s="13"/>
      <c r="AN705" s="13"/>
      <c r="AO705" s="13"/>
      <c r="AP705" s="13"/>
      <c r="AQ705" s="13"/>
      <c r="AR705" s="13"/>
      <c r="AS705" s="13"/>
      <c r="AT705" s="13"/>
      <c r="AU705" s="123"/>
      <c r="AV705" s="13"/>
      <c r="AW705" s="13"/>
      <c r="AX705" s="66"/>
      <c r="AY705" s="66"/>
    </row>
    <row r="706" spans="33:51" x14ac:dyDescent="0.5">
      <c r="AG706" s="3"/>
      <c r="AH706" s="3"/>
      <c r="AI706" s="3"/>
      <c r="AJ706" s="18"/>
      <c r="AK706" s="18"/>
      <c r="AL706" s="18"/>
      <c r="AM706" s="13"/>
      <c r="AN706" s="13"/>
      <c r="AO706" s="13"/>
      <c r="AP706" s="13"/>
      <c r="AQ706" s="13"/>
      <c r="AR706" s="13"/>
      <c r="AS706" s="13"/>
      <c r="AT706" s="13"/>
      <c r="AU706" s="123"/>
      <c r="AV706" s="13"/>
      <c r="AW706" s="13"/>
      <c r="AX706" s="66"/>
      <c r="AY706" s="66"/>
    </row>
    <row r="707" spans="33:51" x14ac:dyDescent="0.5">
      <c r="AG707" s="3"/>
      <c r="AH707" s="3"/>
      <c r="AI707" s="3"/>
      <c r="AJ707" s="18"/>
      <c r="AK707" s="18"/>
      <c r="AL707" s="18"/>
      <c r="AM707" s="13"/>
      <c r="AN707" s="13"/>
      <c r="AO707" s="13"/>
      <c r="AP707" s="13"/>
      <c r="AQ707" s="13"/>
      <c r="AR707" s="13"/>
      <c r="AS707" s="13"/>
      <c r="AT707" s="13"/>
      <c r="AU707" s="123"/>
      <c r="AV707" s="13"/>
      <c r="AW707" s="13"/>
      <c r="AX707" s="66"/>
      <c r="AY707" s="66"/>
    </row>
    <row r="708" spans="33:51" x14ac:dyDescent="0.5">
      <c r="AG708" s="3"/>
      <c r="AH708" s="3"/>
      <c r="AI708" s="3"/>
      <c r="AJ708" s="18"/>
      <c r="AK708" s="18"/>
      <c r="AL708" s="18"/>
      <c r="AM708" s="13"/>
      <c r="AN708" s="13"/>
      <c r="AO708" s="13"/>
      <c r="AP708" s="13"/>
      <c r="AQ708" s="13"/>
      <c r="AR708" s="13"/>
      <c r="AS708" s="13"/>
      <c r="AT708" s="13"/>
      <c r="AU708" s="123"/>
      <c r="AV708" s="13"/>
      <c r="AW708" s="13"/>
      <c r="AX708" s="66"/>
      <c r="AY708" s="66"/>
    </row>
    <row r="709" spans="33:51" x14ac:dyDescent="0.5">
      <c r="AG709" s="3"/>
      <c r="AH709" s="3"/>
      <c r="AI709" s="3"/>
      <c r="AJ709" s="18"/>
      <c r="AK709" s="18"/>
      <c r="AL709" s="18"/>
      <c r="AM709" s="13"/>
      <c r="AN709" s="13"/>
      <c r="AO709" s="13"/>
      <c r="AP709" s="13"/>
      <c r="AQ709" s="13"/>
      <c r="AR709" s="13"/>
      <c r="AS709" s="13"/>
      <c r="AT709" s="13"/>
      <c r="AU709" s="123"/>
      <c r="AV709" s="13"/>
      <c r="AW709" s="13"/>
      <c r="AX709" s="66"/>
      <c r="AY709" s="66"/>
    </row>
    <row r="710" spans="33:51" x14ac:dyDescent="0.5">
      <c r="AG710" s="3"/>
      <c r="AH710" s="3"/>
      <c r="AI710" s="3"/>
      <c r="AJ710" s="18"/>
      <c r="AK710" s="18"/>
      <c r="AL710" s="18"/>
      <c r="AM710" s="13"/>
      <c r="AN710" s="13"/>
      <c r="AO710" s="13"/>
      <c r="AP710" s="13"/>
      <c r="AQ710" s="13"/>
      <c r="AR710" s="13"/>
      <c r="AS710" s="13"/>
      <c r="AT710" s="13"/>
      <c r="AU710" s="123"/>
      <c r="AV710" s="13"/>
      <c r="AW710" s="13"/>
      <c r="AX710" s="66"/>
      <c r="AY710" s="66"/>
    </row>
    <row r="711" spans="33:51" x14ac:dyDescent="0.5">
      <c r="AG711" s="3"/>
      <c r="AH711" s="3"/>
      <c r="AI711" s="3"/>
      <c r="AJ711" s="18"/>
      <c r="AK711" s="18"/>
      <c r="AL711" s="18"/>
      <c r="AM711" s="13"/>
      <c r="AN711" s="13"/>
      <c r="AO711" s="13"/>
      <c r="AP711" s="13"/>
      <c r="AQ711" s="13"/>
      <c r="AR711" s="13"/>
      <c r="AS711" s="13"/>
      <c r="AT711" s="13"/>
      <c r="AU711" s="123"/>
      <c r="AV711" s="13"/>
      <c r="AW711" s="13"/>
      <c r="AX711" s="66"/>
      <c r="AY711" s="66"/>
    </row>
    <row r="712" spans="33:51" x14ac:dyDescent="0.5">
      <c r="AG712" s="3"/>
      <c r="AH712" s="3"/>
      <c r="AI712" s="3"/>
      <c r="AJ712" s="18"/>
      <c r="AK712" s="18"/>
      <c r="AL712" s="18"/>
      <c r="AM712" s="13"/>
      <c r="AN712" s="13"/>
      <c r="AO712" s="13"/>
      <c r="AP712" s="13"/>
      <c r="AQ712" s="13"/>
      <c r="AR712" s="13"/>
      <c r="AS712" s="13"/>
      <c r="AT712" s="13"/>
      <c r="AU712" s="123"/>
      <c r="AV712" s="13"/>
      <c r="AW712" s="13"/>
      <c r="AX712" s="66"/>
      <c r="AY712" s="66"/>
    </row>
    <row r="713" spans="33:51" x14ac:dyDescent="0.5">
      <c r="AG713" s="3"/>
      <c r="AH713" s="3"/>
      <c r="AI713" s="3"/>
      <c r="AJ713" s="18"/>
      <c r="AK713" s="18"/>
      <c r="AL713" s="18"/>
      <c r="AM713" s="13"/>
      <c r="AN713" s="13"/>
      <c r="AO713" s="13"/>
      <c r="AP713" s="13"/>
      <c r="AQ713" s="13"/>
      <c r="AR713" s="13"/>
      <c r="AS713" s="13"/>
      <c r="AT713" s="13"/>
      <c r="AU713" s="123"/>
      <c r="AV713" s="13"/>
      <c r="AW713" s="13"/>
      <c r="AX713" s="66"/>
      <c r="AY713" s="66"/>
    </row>
    <row r="714" spans="33:51" x14ac:dyDescent="0.5">
      <c r="AG714" s="3"/>
      <c r="AH714" s="3"/>
      <c r="AI714" s="3"/>
      <c r="AJ714" s="18"/>
      <c r="AK714" s="18"/>
      <c r="AL714" s="18"/>
      <c r="AM714" s="13"/>
      <c r="AN714" s="13"/>
      <c r="AO714" s="13"/>
      <c r="AP714" s="13"/>
      <c r="AQ714" s="13"/>
      <c r="AR714" s="13"/>
      <c r="AS714" s="13"/>
      <c r="AT714" s="13"/>
      <c r="AU714" s="123"/>
      <c r="AV714" s="13"/>
      <c r="AW714" s="13"/>
      <c r="AX714" s="66"/>
      <c r="AY714" s="66"/>
    </row>
    <row r="715" spans="33:51" x14ac:dyDescent="0.5">
      <c r="AG715" s="3"/>
      <c r="AH715" s="3"/>
      <c r="AI715" s="3"/>
      <c r="AJ715" s="18"/>
      <c r="AK715" s="18"/>
      <c r="AL715" s="18"/>
      <c r="AM715" s="13"/>
      <c r="AN715" s="13"/>
      <c r="AO715" s="13"/>
      <c r="AP715" s="13"/>
      <c r="AQ715" s="13"/>
      <c r="AR715" s="13"/>
      <c r="AS715" s="13"/>
      <c r="AT715" s="13"/>
      <c r="AU715" s="123"/>
      <c r="AV715" s="13"/>
      <c r="AW715" s="13"/>
      <c r="AX715" s="66"/>
      <c r="AY715" s="66"/>
    </row>
    <row r="716" spans="33:51" x14ac:dyDescent="0.5">
      <c r="AG716" s="3"/>
      <c r="AH716" s="3"/>
      <c r="AI716" s="3"/>
      <c r="AJ716" s="18"/>
      <c r="AK716" s="18"/>
      <c r="AL716" s="18"/>
      <c r="AM716" s="13"/>
      <c r="AN716" s="13"/>
      <c r="AO716" s="13"/>
      <c r="AP716" s="13"/>
      <c r="AQ716" s="13"/>
      <c r="AR716" s="13"/>
      <c r="AS716" s="13"/>
      <c r="AT716" s="13"/>
      <c r="AU716" s="123"/>
      <c r="AV716" s="13"/>
      <c r="AW716" s="13"/>
      <c r="AX716" s="66"/>
      <c r="AY716" s="66"/>
    </row>
    <row r="717" spans="33:51" x14ac:dyDescent="0.5">
      <c r="AG717" s="3"/>
      <c r="AH717" s="3"/>
      <c r="AI717" s="3"/>
      <c r="AJ717" s="18"/>
      <c r="AK717" s="18"/>
      <c r="AL717" s="18"/>
      <c r="AM717" s="13"/>
      <c r="AN717" s="13"/>
      <c r="AO717" s="13"/>
      <c r="AP717" s="13"/>
      <c r="AQ717" s="13"/>
      <c r="AR717" s="13"/>
      <c r="AS717" s="13"/>
      <c r="AT717" s="13"/>
      <c r="AU717" s="123"/>
      <c r="AV717" s="13"/>
      <c r="AW717" s="13"/>
      <c r="AX717" s="66"/>
      <c r="AY717" s="66"/>
    </row>
    <row r="718" spans="33:51" x14ac:dyDescent="0.5">
      <c r="AG718" s="3"/>
      <c r="AH718" s="3"/>
      <c r="AI718" s="3"/>
      <c r="AJ718" s="18"/>
      <c r="AK718" s="18"/>
      <c r="AL718" s="18"/>
      <c r="AM718" s="13"/>
      <c r="AN718" s="13"/>
      <c r="AO718" s="13"/>
      <c r="AP718" s="13"/>
      <c r="AQ718" s="13"/>
      <c r="AR718" s="13"/>
      <c r="AS718" s="13"/>
      <c r="AT718" s="13"/>
      <c r="AU718" s="123"/>
      <c r="AV718" s="13"/>
      <c r="AW718" s="13"/>
      <c r="AX718" s="66"/>
      <c r="AY718" s="66"/>
    </row>
    <row r="719" spans="33:51" x14ac:dyDescent="0.5">
      <c r="AG719" s="3"/>
      <c r="AH719" s="3"/>
      <c r="AI719" s="3"/>
      <c r="AJ719" s="18"/>
      <c r="AK719" s="18"/>
      <c r="AL719" s="18"/>
      <c r="AM719" s="13"/>
      <c r="AN719" s="13"/>
      <c r="AO719" s="13"/>
      <c r="AP719" s="13"/>
      <c r="AQ719" s="13"/>
      <c r="AR719" s="13"/>
      <c r="AS719" s="13"/>
      <c r="AT719" s="13"/>
      <c r="AU719" s="123"/>
      <c r="AV719" s="13"/>
      <c r="AW719" s="13"/>
      <c r="AX719" s="66"/>
      <c r="AY719" s="66"/>
    </row>
    <row r="720" spans="33:51" x14ac:dyDescent="0.5">
      <c r="AG720" s="3"/>
      <c r="AH720" s="3"/>
      <c r="AI720" s="3"/>
      <c r="AJ720" s="18"/>
      <c r="AK720" s="18"/>
      <c r="AL720" s="18"/>
      <c r="AM720" s="13"/>
      <c r="AN720" s="13"/>
      <c r="AO720" s="13"/>
      <c r="AP720" s="13"/>
      <c r="AQ720" s="13"/>
      <c r="AR720" s="13"/>
      <c r="AS720" s="13"/>
      <c r="AT720" s="13"/>
      <c r="AU720" s="123"/>
      <c r="AV720" s="13"/>
      <c r="AW720" s="13"/>
      <c r="AX720" s="66"/>
      <c r="AY720" s="66"/>
    </row>
    <row r="721" spans="33:51" x14ac:dyDescent="0.5">
      <c r="AG721" s="3"/>
      <c r="AH721" s="3"/>
      <c r="AI721" s="3"/>
      <c r="AJ721" s="18"/>
      <c r="AK721" s="18"/>
      <c r="AL721" s="18"/>
      <c r="AM721" s="13"/>
      <c r="AN721" s="13"/>
      <c r="AO721" s="13"/>
      <c r="AP721" s="13"/>
      <c r="AQ721" s="13"/>
      <c r="AR721" s="13"/>
      <c r="AS721" s="13"/>
      <c r="AT721" s="13"/>
      <c r="AU721" s="123"/>
      <c r="AV721" s="13"/>
      <c r="AW721" s="13"/>
      <c r="AX721" s="66"/>
      <c r="AY721" s="66"/>
    </row>
    <row r="722" spans="33:51" x14ac:dyDescent="0.5">
      <c r="AG722" s="3"/>
      <c r="AH722" s="3"/>
      <c r="AI722" s="3"/>
      <c r="AJ722" s="18"/>
      <c r="AK722" s="18"/>
      <c r="AL722" s="18"/>
      <c r="AM722" s="13"/>
      <c r="AN722" s="13"/>
      <c r="AO722" s="13"/>
      <c r="AP722" s="13"/>
      <c r="AQ722" s="13"/>
      <c r="AR722" s="13"/>
      <c r="AS722" s="13"/>
      <c r="AT722" s="13"/>
      <c r="AU722" s="123"/>
      <c r="AV722" s="13"/>
      <c r="AW722" s="13"/>
      <c r="AX722" s="66"/>
      <c r="AY722" s="66"/>
    </row>
    <row r="723" spans="33:51" x14ac:dyDescent="0.5">
      <c r="AG723" s="3"/>
      <c r="AH723" s="3"/>
      <c r="AI723" s="3"/>
      <c r="AJ723" s="18"/>
      <c r="AK723" s="18"/>
      <c r="AL723" s="18"/>
      <c r="AM723" s="13"/>
      <c r="AN723" s="13"/>
      <c r="AO723" s="13"/>
      <c r="AP723" s="13"/>
      <c r="AQ723" s="13"/>
      <c r="AR723" s="13"/>
      <c r="AS723" s="13"/>
      <c r="AT723" s="13"/>
      <c r="AU723" s="123"/>
      <c r="AV723" s="13"/>
      <c r="AW723" s="13"/>
      <c r="AX723" s="66"/>
      <c r="AY723" s="66"/>
    </row>
    <row r="724" spans="33:51" x14ac:dyDescent="0.5">
      <c r="AG724" s="3"/>
      <c r="AH724" s="3"/>
      <c r="AI724" s="3"/>
      <c r="AJ724" s="18"/>
      <c r="AK724" s="18"/>
      <c r="AL724" s="18"/>
      <c r="AM724" s="13"/>
      <c r="AN724" s="13"/>
      <c r="AO724" s="13"/>
      <c r="AP724" s="13"/>
      <c r="AQ724" s="13"/>
      <c r="AR724" s="13"/>
      <c r="AS724" s="13"/>
      <c r="AT724" s="13"/>
      <c r="AU724" s="123"/>
      <c r="AV724" s="13"/>
      <c r="AW724" s="13"/>
      <c r="AX724" s="66"/>
      <c r="AY724" s="66"/>
    </row>
    <row r="725" spans="33:51" x14ac:dyDescent="0.5">
      <c r="AG725" s="3"/>
      <c r="AH725" s="3"/>
      <c r="AI725" s="3"/>
      <c r="AJ725" s="18"/>
      <c r="AK725" s="18"/>
      <c r="AL725" s="18"/>
      <c r="AM725" s="13"/>
      <c r="AN725" s="13"/>
      <c r="AO725" s="13"/>
      <c r="AP725" s="13"/>
      <c r="AQ725" s="13"/>
      <c r="AR725" s="13"/>
      <c r="AS725" s="13"/>
      <c r="AT725" s="13"/>
      <c r="AU725" s="123"/>
      <c r="AV725" s="13"/>
      <c r="AW725" s="13"/>
      <c r="AX725" s="66"/>
      <c r="AY725" s="66"/>
    </row>
    <row r="726" spans="33:51" x14ac:dyDescent="0.5">
      <c r="AG726" s="3"/>
      <c r="AH726" s="3"/>
      <c r="AI726" s="3"/>
      <c r="AJ726" s="18"/>
      <c r="AK726" s="18"/>
      <c r="AL726" s="18"/>
      <c r="AM726" s="13"/>
      <c r="AN726" s="13"/>
      <c r="AO726" s="13"/>
      <c r="AP726" s="13"/>
      <c r="AQ726" s="13"/>
      <c r="AR726" s="13"/>
      <c r="AS726" s="13"/>
      <c r="AT726" s="13"/>
      <c r="AU726" s="123"/>
      <c r="AV726" s="13"/>
      <c r="AW726" s="13"/>
      <c r="AX726" s="66"/>
      <c r="AY726" s="66"/>
    </row>
    <row r="727" spans="33:51" x14ac:dyDescent="0.5">
      <c r="AG727" s="3"/>
      <c r="AH727" s="3"/>
      <c r="AI727" s="3"/>
      <c r="AJ727" s="18"/>
      <c r="AK727" s="18"/>
      <c r="AL727" s="18"/>
      <c r="AM727" s="13"/>
      <c r="AN727" s="13"/>
      <c r="AO727" s="13"/>
      <c r="AP727" s="13"/>
      <c r="AQ727" s="13"/>
      <c r="AR727" s="13"/>
      <c r="AS727" s="13"/>
      <c r="AT727" s="13"/>
      <c r="AU727" s="123"/>
      <c r="AV727" s="13"/>
      <c r="AW727" s="13"/>
      <c r="AX727" s="66"/>
      <c r="AY727" s="66"/>
    </row>
    <row r="728" spans="33:51" x14ac:dyDescent="0.5">
      <c r="AG728" s="3"/>
      <c r="AH728" s="3"/>
      <c r="AI728" s="3"/>
      <c r="AJ728" s="18"/>
      <c r="AK728" s="18"/>
      <c r="AL728" s="18"/>
      <c r="AM728" s="13"/>
      <c r="AN728" s="13"/>
      <c r="AO728" s="13"/>
      <c r="AP728" s="13"/>
      <c r="AQ728" s="13"/>
      <c r="AR728" s="13"/>
      <c r="AS728" s="13"/>
      <c r="AT728" s="13"/>
      <c r="AU728" s="123"/>
      <c r="AV728" s="13"/>
      <c r="AW728" s="13"/>
      <c r="AX728" s="66"/>
      <c r="AY728" s="66"/>
    </row>
    <row r="729" spans="33:51" x14ac:dyDescent="0.5">
      <c r="AG729" s="3"/>
      <c r="AH729" s="3"/>
      <c r="AI729" s="3"/>
      <c r="AJ729" s="18"/>
      <c r="AK729" s="18"/>
      <c r="AL729" s="18"/>
      <c r="AM729" s="13"/>
      <c r="AN729" s="13"/>
      <c r="AO729" s="13"/>
      <c r="AP729" s="13"/>
      <c r="AQ729" s="13"/>
      <c r="AR729" s="13"/>
      <c r="AS729" s="13"/>
      <c r="AT729" s="13"/>
      <c r="AU729" s="123"/>
      <c r="AV729" s="13"/>
      <c r="AW729" s="13"/>
      <c r="AX729" s="66"/>
      <c r="AY729" s="66"/>
    </row>
    <row r="730" spans="33:51" x14ac:dyDescent="0.5">
      <c r="AG730" s="3"/>
      <c r="AH730" s="3"/>
      <c r="AI730" s="3"/>
      <c r="AJ730" s="18"/>
      <c r="AK730" s="18"/>
      <c r="AL730" s="18"/>
      <c r="AM730" s="13"/>
      <c r="AN730" s="13"/>
      <c r="AO730" s="13"/>
      <c r="AP730" s="13"/>
      <c r="AQ730" s="13"/>
      <c r="AR730" s="13"/>
      <c r="AS730" s="13"/>
      <c r="AT730" s="13"/>
      <c r="AU730" s="123"/>
      <c r="AV730" s="13"/>
      <c r="AW730" s="13"/>
      <c r="AX730" s="66"/>
      <c r="AY730" s="66"/>
    </row>
    <row r="731" spans="33:51" x14ac:dyDescent="0.5">
      <c r="AG731" s="3"/>
      <c r="AH731" s="3"/>
      <c r="AI731" s="3"/>
      <c r="AJ731" s="18"/>
      <c r="AK731" s="18"/>
      <c r="AL731" s="18"/>
      <c r="AM731" s="13"/>
      <c r="AN731" s="13"/>
      <c r="AO731" s="13"/>
      <c r="AP731" s="13"/>
      <c r="AQ731" s="13"/>
      <c r="AR731" s="13"/>
      <c r="AS731" s="13"/>
      <c r="AT731" s="13"/>
      <c r="AU731" s="123"/>
      <c r="AV731" s="13"/>
      <c r="AW731" s="13"/>
      <c r="AX731" s="66"/>
      <c r="AY731" s="66"/>
    </row>
    <row r="732" spans="33:51" x14ac:dyDescent="0.5">
      <c r="AG732" s="3"/>
      <c r="AH732" s="3"/>
      <c r="AI732" s="3"/>
      <c r="AJ732" s="18"/>
      <c r="AK732" s="18"/>
      <c r="AL732" s="18"/>
      <c r="AM732" s="13"/>
      <c r="AN732" s="13"/>
      <c r="AO732" s="13"/>
      <c r="AP732" s="13"/>
      <c r="AQ732" s="13"/>
      <c r="AR732" s="13"/>
      <c r="AS732" s="13"/>
      <c r="AT732" s="13"/>
      <c r="AU732" s="123"/>
      <c r="AV732" s="13"/>
      <c r="AW732" s="13"/>
      <c r="AX732" s="66"/>
      <c r="AY732" s="66"/>
    </row>
    <row r="733" spans="33:51" x14ac:dyDescent="0.5">
      <c r="AG733" s="3"/>
      <c r="AH733" s="3"/>
      <c r="AI733" s="3"/>
      <c r="AJ733" s="18"/>
      <c r="AK733" s="18"/>
      <c r="AL733" s="18"/>
      <c r="AM733" s="13"/>
      <c r="AN733" s="13"/>
      <c r="AO733" s="13"/>
      <c r="AP733" s="13"/>
      <c r="AQ733" s="13"/>
      <c r="AR733" s="13"/>
      <c r="AS733" s="13"/>
      <c r="AT733" s="13"/>
      <c r="AU733" s="123"/>
      <c r="AV733" s="13"/>
      <c r="AW733" s="13"/>
      <c r="AX733" s="66"/>
      <c r="AY733" s="66"/>
    </row>
    <row r="734" spans="33:51" x14ac:dyDescent="0.5">
      <c r="AG734" s="3"/>
      <c r="AH734" s="3"/>
      <c r="AI734" s="3"/>
      <c r="AJ734" s="18"/>
      <c r="AK734" s="18"/>
      <c r="AL734" s="18"/>
      <c r="AM734" s="13"/>
      <c r="AN734" s="13"/>
      <c r="AO734" s="13"/>
      <c r="AP734" s="13"/>
      <c r="AQ734" s="13"/>
      <c r="AR734" s="13"/>
      <c r="AS734" s="13"/>
      <c r="AT734" s="13"/>
      <c r="AU734" s="123"/>
      <c r="AV734" s="13"/>
      <c r="AW734" s="13"/>
      <c r="AX734" s="66"/>
      <c r="AY734" s="66"/>
    </row>
    <row r="735" spans="33:51" x14ac:dyDescent="0.5">
      <c r="AG735" s="3"/>
      <c r="AH735" s="3"/>
      <c r="AI735" s="3"/>
      <c r="AJ735" s="18"/>
      <c r="AK735" s="18"/>
      <c r="AL735" s="18"/>
      <c r="AM735" s="13"/>
      <c r="AN735" s="13"/>
      <c r="AO735" s="13"/>
      <c r="AP735" s="13"/>
      <c r="AQ735" s="13"/>
      <c r="AR735" s="13"/>
      <c r="AS735" s="13"/>
      <c r="AT735" s="13"/>
      <c r="AU735" s="123"/>
      <c r="AV735" s="13"/>
      <c r="AW735" s="13"/>
      <c r="AX735" s="66"/>
      <c r="AY735" s="66"/>
    </row>
    <row r="736" spans="33:51" x14ac:dyDescent="0.5">
      <c r="AG736" s="3"/>
      <c r="AH736" s="3"/>
      <c r="AI736" s="3"/>
      <c r="AJ736" s="18"/>
      <c r="AK736" s="18"/>
      <c r="AL736" s="18"/>
      <c r="AM736" s="13"/>
      <c r="AN736" s="13"/>
      <c r="AO736" s="13"/>
      <c r="AP736" s="13"/>
      <c r="AQ736" s="13"/>
      <c r="AR736" s="13"/>
      <c r="AS736" s="13"/>
      <c r="AT736" s="13"/>
      <c r="AU736" s="123"/>
      <c r="AV736" s="13"/>
      <c r="AW736" s="13"/>
      <c r="AX736" s="66"/>
      <c r="AY736" s="66"/>
    </row>
    <row r="737" spans="33:51" x14ac:dyDescent="0.5">
      <c r="AG737" s="3"/>
      <c r="AH737" s="3"/>
      <c r="AI737" s="3"/>
      <c r="AJ737" s="18"/>
      <c r="AK737" s="18"/>
      <c r="AL737" s="18"/>
      <c r="AM737" s="13"/>
      <c r="AN737" s="13"/>
      <c r="AO737" s="13"/>
      <c r="AP737" s="13"/>
      <c r="AQ737" s="13"/>
      <c r="AR737" s="13"/>
      <c r="AS737" s="13"/>
      <c r="AT737" s="13"/>
      <c r="AU737" s="123"/>
      <c r="AV737" s="13"/>
      <c r="AW737" s="13"/>
      <c r="AX737" s="66"/>
      <c r="AY737" s="66"/>
    </row>
    <row r="738" spans="33:51" x14ac:dyDescent="0.5">
      <c r="AG738" s="3"/>
      <c r="AH738" s="3"/>
      <c r="AI738" s="3"/>
      <c r="AJ738" s="18"/>
      <c r="AK738" s="18"/>
      <c r="AL738" s="18"/>
      <c r="AM738" s="13"/>
      <c r="AN738" s="13"/>
      <c r="AO738" s="13"/>
      <c r="AP738" s="13"/>
      <c r="AQ738" s="13"/>
      <c r="AR738" s="13"/>
      <c r="AS738" s="13"/>
      <c r="AT738" s="13"/>
      <c r="AU738" s="123"/>
      <c r="AV738" s="13"/>
      <c r="AW738" s="13"/>
      <c r="AX738" s="66"/>
      <c r="AY738" s="66"/>
    </row>
    <row r="739" spans="33:51" x14ac:dyDescent="0.5">
      <c r="AG739" s="3"/>
      <c r="AH739" s="3"/>
      <c r="AI739" s="3"/>
      <c r="AJ739" s="18"/>
      <c r="AK739" s="18"/>
      <c r="AL739" s="18"/>
      <c r="AM739" s="13"/>
      <c r="AN739" s="13"/>
      <c r="AO739" s="13"/>
      <c r="AP739" s="13"/>
      <c r="AQ739" s="13"/>
      <c r="AR739" s="13"/>
      <c r="AS739" s="13"/>
      <c r="AT739" s="13"/>
      <c r="AU739" s="123"/>
      <c r="AV739" s="13"/>
      <c r="AW739" s="13"/>
      <c r="AX739" s="66"/>
      <c r="AY739" s="66"/>
    </row>
    <row r="740" spans="33:51" x14ac:dyDescent="0.5">
      <c r="AG740" s="3"/>
      <c r="AH740" s="3"/>
      <c r="AI740" s="3"/>
      <c r="AJ740" s="18"/>
      <c r="AK740" s="18"/>
      <c r="AL740" s="18"/>
      <c r="AM740" s="13"/>
      <c r="AN740" s="13"/>
      <c r="AO740" s="13"/>
      <c r="AP740" s="13"/>
      <c r="AQ740" s="13"/>
      <c r="AR740" s="13"/>
      <c r="AS740" s="13"/>
      <c r="AT740" s="13"/>
      <c r="AU740" s="123"/>
      <c r="AV740" s="13"/>
      <c r="AW740" s="13"/>
      <c r="AX740" s="66"/>
      <c r="AY740" s="66"/>
    </row>
    <row r="741" spans="33:51" x14ac:dyDescent="0.5">
      <c r="AG741" s="3"/>
      <c r="AH741" s="3"/>
      <c r="AI741" s="3"/>
      <c r="AJ741" s="18"/>
      <c r="AK741" s="18"/>
      <c r="AL741" s="18"/>
      <c r="AM741" s="13"/>
      <c r="AN741" s="13"/>
      <c r="AO741" s="13"/>
      <c r="AP741" s="13"/>
      <c r="AQ741" s="13"/>
      <c r="AR741" s="13"/>
      <c r="AS741" s="13"/>
      <c r="AT741" s="13"/>
      <c r="AU741" s="123"/>
      <c r="AV741" s="13"/>
      <c r="AW741" s="13"/>
      <c r="AX741" s="66"/>
      <c r="AY741" s="66"/>
    </row>
    <row r="742" spans="33:51" x14ac:dyDescent="0.5">
      <c r="AG742" s="3"/>
      <c r="AH742" s="3"/>
      <c r="AI742" s="3"/>
      <c r="AJ742" s="18"/>
      <c r="AK742" s="18"/>
      <c r="AL742" s="18"/>
      <c r="AM742" s="13"/>
      <c r="AN742" s="13"/>
      <c r="AO742" s="13"/>
      <c r="AP742" s="13"/>
      <c r="AQ742" s="13"/>
      <c r="AR742" s="13"/>
      <c r="AS742" s="13"/>
      <c r="AT742" s="13"/>
      <c r="AU742" s="123"/>
      <c r="AV742" s="13"/>
      <c r="AW742" s="13"/>
      <c r="AX742" s="66"/>
      <c r="AY742" s="66"/>
    </row>
    <row r="743" spans="33:51" x14ac:dyDescent="0.5">
      <c r="AG743" s="3"/>
      <c r="AH743" s="3"/>
      <c r="AI743" s="3"/>
      <c r="AJ743" s="18"/>
      <c r="AK743" s="18"/>
      <c r="AL743" s="18"/>
      <c r="AM743" s="13"/>
      <c r="AN743" s="13"/>
      <c r="AO743" s="13"/>
      <c r="AP743" s="13"/>
      <c r="AQ743" s="13"/>
      <c r="AR743" s="13"/>
      <c r="AS743" s="13"/>
      <c r="AT743" s="13"/>
      <c r="AU743" s="123"/>
      <c r="AV743" s="13"/>
      <c r="AW743" s="13"/>
      <c r="AX743" s="66"/>
      <c r="AY743" s="66"/>
    </row>
    <row r="744" spans="33:51" x14ac:dyDescent="0.5">
      <c r="AG744" s="3"/>
      <c r="AH744" s="3"/>
      <c r="AI744" s="3"/>
      <c r="AJ744" s="18"/>
      <c r="AK744" s="18"/>
      <c r="AL744" s="18"/>
      <c r="AM744" s="13"/>
      <c r="AN744" s="13"/>
      <c r="AO744" s="13"/>
      <c r="AP744" s="13"/>
      <c r="AQ744" s="13"/>
      <c r="AR744" s="13"/>
      <c r="AS744" s="13"/>
      <c r="AT744" s="13"/>
      <c r="AU744" s="123"/>
      <c r="AV744" s="13"/>
      <c r="AW744" s="13"/>
      <c r="AX744" s="66"/>
      <c r="AY744" s="66"/>
    </row>
    <row r="745" spans="33:51" x14ac:dyDescent="0.5">
      <c r="AG745" s="3"/>
      <c r="AH745" s="3"/>
      <c r="AI745" s="3"/>
      <c r="AJ745" s="18"/>
      <c r="AK745" s="18"/>
      <c r="AL745" s="18"/>
      <c r="AM745" s="13"/>
      <c r="AN745" s="13"/>
      <c r="AO745" s="13"/>
      <c r="AP745" s="13"/>
      <c r="AQ745" s="13"/>
      <c r="AR745" s="13"/>
      <c r="AS745" s="13"/>
      <c r="AT745" s="13"/>
      <c r="AU745" s="123"/>
      <c r="AV745" s="13"/>
      <c r="AW745" s="13"/>
      <c r="AX745" s="66"/>
      <c r="AY745" s="66"/>
    </row>
    <row r="746" spans="33:51" x14ac:dyDescent="0.5">
      <c r="AG746" s="3"/>
      <c r="AH746" s="3"/>
      <c r="AI746" s="3"/>
      <c r="AJ746" s="18"/>
      <c r="AK746" s="18"/>
      <c r="AL746" s="18"/>
      <c r="AM746" s="13"/>
      <c r="AN746" s="13"/>
      <c r="AO746" s="13"/>
      <c r="AP746" s="13"/>
      <c r="AQ746" s="13"/>
      <c r="AR746" s="13"/>
      <c r="AS746" s="13"/>
      <c r="AT746" s="13"/>
      <c r="AU746" s="123"/>
      <c r="AV746" s="13"/>
      <c r="AW746" s="13"/>
      <c r="AX746" s="66"/>
      <c r="AY746" s="66"/>
    </row>
    <row r="747" spans="33:51" x14ac:dyDescent="0.5">
      <c r="AG747" s="3"/>
      <c r="AH747" s="3"/>
      <c r="AI747" s="3"/>
      <c r="AJ747" s="18"/>
      <c r="AK747" s="18"/>
      <c r="AL747" s="18"/>
      <c r="AM747" s="13"/>
      <c r="AN747" s="13"/>
      <c r="AO747" s="13"/>
      <c r="AP747" s="13"/>
      <c r="AQ747" s="13"/>
      <c r="AR747" s="13"/>
      <c r="AS747" s="13"/>
      <c r="AT747" s="13"/>
      <c r="AU747" s="123"/>
      <c r="AV747" s="13"/>
      <c r="AW747" s="13"/>
      <c r="AX747" s="66"/>
      <c r="AY747" s="66"/>
    </row>
    <row r="748" spans="33:51" x14ac:dyDescent="0.5">
      <c r="AG748" s="3"/>
      <c r="AH748" s="3"/>
      <c r="AI748" s="3"/>
      <c r="AJ748" s="18"/>
      <c r="AK748" s="18"/>
      <c r="AL748" s="18"/>
      <c r="AM748" s="13"/>
      <c r="AN748" s="13"/>
      <c r="AO748" s="13"/>
      <c r="AP748" s="13"/>
      <c r="AQ748" s="13"/>
      <c r="AR748" s="13"/>
      <c r="AS748" s="13"/>
      <c r="AT748" s="13"/>
      <c r="AU748" s="123"/>
      <c r="AV748" s="13"/>
      <c r="AW748" s="13"/>
      <c r="AX748" s="66"/>
      <c r="AY748" s="66"/>
    </row>
    <row r="749" spans="33:51" x14ac:dyDescent="0.5">
      <c r="AG749" s="3"/>
      <c r="AH749" s="3"/>
      <c r="AI749" s="3"/>
      <c r="AJ749" s="18"/>
      <c r="AK749" s="18"/>
      <c r="AL749" s="18"/>
      <c r="AM749" s="13"/>
      <c r="AN749" s="13"/>
      <c r="AO749" s="13"/>
      <c r="AP749" s="13"/>
      <c r="AQ749" s="13"/>
      <c r="AR749" s="13"/>
      <c r="AS749" s="13"/>
      <c r="AT749" s="13"/>
      <c r="AU749" s="123"/>
      <c r="AV749" s="13"/>
      <c r="AW749" s="13"/>
      <c r="AX749" s="66"/>
      <c r="AY749" s="66"/>
    </row>
    <row r="750" spans="33:51" x14ac:dyDescent="0.5">
      <c r="AG750" s="3"/>
      <c r="AH750" s="3"/>
      <c r="AI750" s="3"/>
      <c r="AJ750" s="18"/>
      <c r="AK750" s="18"/>
      <c r="AL750" s="18"/>
      <c r="AM750" s="13"/>
      <c r="AN750" s="13"/>
      <c r="AO750" s="13"/>
      <c r="AP750" s="13"/>
      <c r="AQ750" s="13"/>
      <c r="AR750" s="13"/>
      <c r="AS750" s="13"/>
      <c r="AT750" s="13"/>
      <c r="AU750" s="123"/>
      <c r="AV750" s="13"/>
      <c r="AW750" s="13"/>
      <c r="AX750" s="66"/>
      <c r="AY750" s="66"/>
    </row>
    <row r="751" spans="33:51" x14ac:dyDescent="0.5">
      <c r="AG751" s="3"/>
      <c r="AH751" s="3"/>
      <c r="AI751" s="3"/>
      <c r="AJ751" s="18"/>
      <c r="AK751" s="18"/>
      <c r="AL751" s="18"/>
      <c r="AM751" s="13"/>
      <c r="AN751" s="13"/>
      <c r="AO751" s="13"/>
      <c r="AP751" s="13"/>
      <c r="AQ751" s="13"/>
      <c r="AR751" s="13"/>
      <c r="AS751" s="13"/>
      <c r="AT751" s="13"/>
      <c r="AU751" s="123"/>
      <c r="AV751" s="13"/>
      <c r="AW751" s="13"/>
      <c r="AX751" s="66"/>
      <c r="AY751" s="66"/>
    </row>
    <row r="752" spans="33:51" x14ac:dyDescent="0.5">
      <c r="AG752" s="3"/>
      <c r="AH752" s="3"/>
      <c r="AI752" s="3"/>
      <c r="AJ752" s="18"/>
      <c r="AK752" s="18"/>
      <c r="AL752" s="18"/>
      <c r="AM752" s="13"/>
      <c r="AN752" s="13"/>
      <c r="AO752" s="13"/>
      <c r="AP752" s="13"/>
      <c r="AQ752" s="13"/>
      <c r="AR752" s="13"/>
      <c r="AS752" s="13"/>
      <c r="AT752" s="13"/>
      <c r="AU752" s="123"/>
      <c r="AV752" s="13"/>
      <c r="AW752" s="13"/>
      <c r="AX752" s="66"/>
      <c r="AY752" s="66"/>
    </row>
    <row r="753" spans="33:51" x14ac:dyDescent="0.5">
      <c r="AG753" s="3"/>
      <c r="AH753" s="3"/>
      <c r="AI753" s="3"/>
      <c r="AJ753" s="18"/>
      <c r="AK753" s="18"/>
      <c r="AL753" s="18"/>
      <c r="AM753" s="13"/>
      <c r="AN753" s="13"/>
      <c r="AO753" s="13"/>
      <c r="AP753" s="13"/>
      <c r="AQ753" s="13"/>
      <c r="AR753" s="13"/>
      <c r="AS753" s="13"/>
      <c r="AT753" s="13"/>
      <c r="AU753" s="123"/>
      <c r="AV753" s="13"/>
      <c r="AW753" s="13"/>
      <c r="AX753" s="66"/>
      <c r="AY753" s="66"/>
    </row>
    <row r="754" spans="33:51" x14ac:dyDescent="0.5">
      <c r="AG754" s="3"/>
      <c r="AH754" s="3"/>
      <c r="AI754" s="3"/>
      <c r="AJ754" s="18"/>
      <c r="AK754" s="18"/>
      <c r="AL754" s="18"/>
      <c r="AM754" s="13"/>
      <c r="AN754" s="13"/>
      <c r="AO754" s="13"/>
      <c r="AP754" s="13"/>
      <c r="AQ754" s="13"/>
      <c r="AR754" s="13"/>
      <c r="AS754" s="13"/>
      <c r="AT754" s="13"/>
      <c r="AU754" s="123"/>
      <c r="AV754" s="13"/>
      <c r="AW754" s="13"/>
      <c r="AX754" s="66"/>
      <c r="AY754" s="66"/>
    </row>
    <row r="755" spans="33:51" x14ac:dyDescent="0.5">
      <c r="AG755" s="3"/>
      <c r="AH755" s="3"/>
      <c r="AI755" s="3"/>
      <c r="AJ755" s="18"/>
      <c r="AK755" s="18"/>
      <c r="AL755" s="18"/>
      <c r="AM755" s="13"/>
      <c r="AN755" s="13"/>
      <c r="AO755" s="13"/>
      <c r="AP755" s="13"/>
      <c r="AQ755" s="13"/>
      <c r="AR755" s="13"/>
      <c r="AS755" s="13"/>
      <c r="AT755" s="13"/>
      <c r="AU755" s="123"/>
      <c r="AV755" s="13"/>
      <c r="AW755" s="13"/>
      <c r="AX755" s="66"/>
      <c r="AY755" s="66"/>
    </row>
    <row r="756" spans="33:51" x14ac:dyDescent="0.5">
      <c r="AG756" s="3"/>
      <c r="AH756" s="3"/>
      <c r="AI756" s="3"/>
      <c r="AJ756" s="18"/>
      <c r="AK756" s="18"/>
      <c r="AL756" s="18"/>
      <c r="AM756" s="13"/>
      <c r="AN756" s="13"/>
      <c r="AO756" s="13"/>
      <c r="AP756" s="13"/>
      <c r="AQ756" s="13"/>
      <c r="AR756" s="13"/>
      <c r="AS756" s="13"/>
      <c r="AT756" s="13"/>
      <c r="AU756" s="123"/>
      <c r="AV756" s="13"/>
      <c r="AW756" s="13"/>
      <c r="AX756" s="66"/>
      <c r="AY756" s="66"/>
    </row>
    <row r="757" spans="33:51" x14ac:dyDescent="0.5">
      <c r="AG757" s="3"/>
      <c r="AH757" s="3"/>
      <c r="AI757" s="3"/>
      <c r="AJ757" s="18"/>
      <c r="AK757" s="18"/>
      <c r="AL757" s="18"/>
      <c r="AM757" s="13"/>
      <c r="AN757" s="13"/>
      <c r="AO757" s="13"/>
      <c r="AP757" s="13"/>
      <c r="AQ757" s="13"/>
      <c r="AR757" s="13"/>
      <c r="AS757" s="13"/>
      <c r="AT757" s="13"/>
      <c r="AU757" s="123"/>
      <c r="AV757" s="13"/>
      <c r="AW757" s="13"/>
      <c r="AX757" s="66"/>
      <c r="AY757" s="66"/>
    </row>
    <row r="758" spans="33:51" x14ac:dyDescent="0.5">
      <c r="AG758" s="3"/>
      <c r="AH758" s="3"/>
      <c r="AI758" s="3"/>
      <c r="AJ758" s="18"/>
      <c r="AK758" s="18"/>
      <c r="AL758" s="18"/>
      <c r="AM758" s="13"/>
      <c r="AN758" s="13"/>
      <c r="AO758" s="13"/>
      <c r="AP758" s="13"/>
      <c r="AQ758" s="13"/>
      <c r="AR758" s="13"/>
      <c r="AS758" s="13"/>
      <c r="AT758" s="13"/>
      <c r="AU758" s="123"/>
      <c r="AV758" s="13"/>
      <c r="AW758" s="13"/>
      <c r="AX758" s="66"/>
      <c r="AY758" s="66"/>
    </row>
    <row r="759" spans="33:51" x14ac:dyDescent="0.5">
      <c r="AG759" s="3"/>
      <c r="AH759" s="3"/>
      <c r="AI759" s="3"/>
      <c r="AJ759" s="18"/>
      <c r="AK759" s="18"/>
      <c r="AL759" s="18"/>
      <c r="AM759" s="13"/>
      <c r="AN759" s="13"/>
      <c r="AO759" s="13"/>
      <c r="AP759" s="13"/>
      <c r="AQ759" s="13"/>
      <c r="AR759" s="13"/>
      <c r="AS759" s="13"/>
      <c r="AT759" s="13"/>
      <c r="AU759" s="123"/>
      <c r="AV759" s="13"/>
      <c r="AW759" s="13"/>
      <c r="AX759" s="66"/>
      <c r="AY759" s="66"/>
    </row>
    <row r="760" spans="33:51" x14ac:dyDescent="0.5">
      <c r="AG760" s="3"/>
      <c r="AH760" s="3"/>
      <c r="AI760" s="3"/>
      <c r="AJ760" s="18"/>
      <c r="AK760" s="18"/>
      <c r="AL760" s="18"/>
      <c r="AM760" s="13"/>
      <c r="AN760" s="13"/>
      <c r="AO760" s="13"/>
      <c r="AP760" s="13"/>
      <c r="AQ760" s="13"/>
      <c r="AR760" s="13"/>
      <c r="AS760" s="13"/>
      <c r="AT760" s="13"/>
      <c r="AU760" s="123"/>
      <c r="AV760" s="13"/>
      <c r="AW760" s="13"/>
      <c r="AX760" s="66"/>
      <c r="AY760" s="66"/>
    </row>
    <row r="761" spans="33:51" x14ac:dyDescent="0.5">
      <c r="AG761" s="3"/>
      <c r="AH761" s="3"/>
      <c r="AI761" s="3"/>
      <c r="AJ761" s="18"/>
      <c r="AK761" s="18"/>
      <c r="AL761" s="18"/>
      <c r="AM761" s="13"/>
      <c r="AN761" s="13"/>
      <c r="AO761" s="13"/>
      <c r="AP761" s="13"/>
      <c r="AQ761" s="13"/>
      <c r="AR761" s="13"/>
      <c r="AS761" s="13"/>
      <c r="AT761" s="13"/>
      <c r="AU761" s="123"/>
      <c r="AV761" s="13"/>
      <c r="AW761" s="13"/>
      <c r="AX761" s="66"/>
      <c r="AY761" s="66"/>
    </row>
    <row r="762" spans="33:51" x14ac:dyDescent="0.5">
      <c r="AG762" s="3"/>
      <c r="AH762" s="3"/>
      <c r="AI762" s="3"/>
      <c r="AJ762" s="18"/>
      <c r="AK762" s="18"/>
      <c r="AL762" s="18"/>
      <c r="AM762" s="13"/>
      <c r="AN762" s="13"/>
      <c r="AO762" s="13"/>
      <c r="AP762" s="13"/>
      <c r="AQ762" s="13"/>
      <c r="AR762" s="13"/>
      <c r="AS762" s="13"/>
      <c r="AT762" s="13"/>
      <c r="AU762" s="123"/>
      <c r="AV762" s="13"/>
      <c r="AW762" s="13"/>
      <c r="AX762" s="66"/>
      <c r="AY762" s="66"/>
    </row>
    <row r="763" spans="33:51" x14ac:dyDescent="0.5">
      <c r="AG763" s="3"/>
      <c r="AH763" s="3"/>
      <c r="AI763" s="3"/>
      <c r="AJ763" s="18"/>
      <c r="AK763" s="18"/>
      <c r="AL763" s="18"/>
      <c r="AM763" s="13"/>
      <c r="AN763" s="13"/>
      <c r="AO763" s="13"/>
      <c r="AP763" s="13"/>
      <c r="AQ763" s="13"/>
      <c r="AR763" s="13"/>
      <c r="AS763" s="13"/>
      <c r="AT763" s="13"/>
      <c r="AU763" s="123"/>
      <c r="AV763" s="13"/>
      <c r="AW763" s="13"/>
      <c r="AX763" s="66"/>
      <c r="AY763" s="66"/>
    </row>
    <row r="764" spans="33:51" x14ac:dyDescent="0.5">
      <c r="AG764" s="3"/>
      <c r="AH764" s="3"/>
      <c r="AI764" s="3"/>
      <c r="AJ764" s="18"/>
      <c r="AK764" s="18"/>
      <c r="AL764" s="18"/>
      <c r="AM764" s="13"/>
      <c r="AN764" s="13"/>
      <c r="AO764" s="13"/>
      <c r="AP764" s="13"/>
      <c r="AQ764" s="13"/>
      <c r="AR764" s="13"/>
      <c r="AS764" s="13"/>
      <c r="AT764" s="13"/>
      <c r="AU764" s="123"/>
      <c r="AV764" s="13"/>
      <c r="AW764" s="13"/>
      <c r="AX764" s="66"/>
      <c r="AY764" s="66"/>
    </row>
    <row r="765" spans="33:51" x14ac:dyDescent="0.5">
      <c r="AG765" s="3"/>
      <c r="AH765" s="3"/>
      <c r="AI765" s="3"/>
      <c r="AJ765" s="18"/>
      <c r="AK765" s="18"/>
      <c r="AL765" s="18"/>
      <c r="AM765" s="13"/>
      <c r="AN765" s="13"/>
      <c r="AO765" s="13"/>
      <c r="AP765" s="13"/>
      <c r="AQ765" s="13"/>
      <c r="AR765" s="13"/>
      <c r="AS765" s="13"/>
      <c r="AT765" s="13"/>
      <c r="AU765" s="123"/>
      <c r="AV765" s="13"/>
      <c r="AW765" s="13"/>
      <c r="AX765" s="66"/>
      <c r="AY765" s="66"/>
    </row>
    <row r="766" spans="33:51" x14ac:dyDescent="0.5">
      <c r="AG766" s="3"/>
      <c r="AH766" s="3"/>
      <c r="AI766" s="3"/>
      <c r="AJ766" s="18"/>
      <c r="AK766" s="18"/>
      <c r="AL766" s="18"/>
      <c r="AM766" s="13"/>
      <c r="AN766" s="13"/>
      <c r="AO766" s="13"/>
      <c r="AP766" s="13"/>
      <c r="AQ766" s="13"/>
      <c r="AR766" s="13"/>
      <c r="AS766" s="13"/>
      <c r="AT766" s="13"/>
      <c r="AU766" s="123"/>
      <c r="AV766" s="13"/>
      <c r="AW766" s="13"/>
      <c r="AX766" s="66"/>
      <c r="AY766" s="66"/>
    </row>
    <row r="767" spans="33:51" x14ac:dyDescent="0.5">
      <c r="AG767" s="3"/>
      <c r="AH767" s="3"/>
      <c r="AI767" s="3"/>
      <c r="AJ767" s="18"/>
      <c r="AK767" s="18"/>
      <c r="AL767" s="18"/>
      <c r="AM767" s="13"/>
      <c r="AN767" s="13"/>
      <c r="AO767" s="13"/>
      <c r="AP767" s="13"/>
      <c r="AQ767" s="13"/>
      <c r="AR767" s="13"/>
      <c r="AS767" s="13"/>
      <c r="AT767" s="13"/>
      <c r="AU767" s="123"/>
      <c r="AV767" s="13"/>
      <c r="AW767" s="13"/>
      <c r="AX767" s="66"/>
      <c r="AY767" s="66"/>
    </row>
    <row r="768" spans="33:51" x14ac:dyDescent="0.5">
      <c r="AG768" s="3"/>
      <c r="AH768" s="3"/>
      <c r="AI768" s="3"/>
      <c r="AJ768" s="18"/>
      <c r="AK768" s="18"/>
      <c r="AL768" s="18"/>
      <c r="AM768" s="13"/>
      <c r="AN768" s="13"/>
      <c r="AO768" s="13"/>
      <c r="AP768" s="13"/>
      <c r="AQ768" s="13"/>
      <c r="AR768" s="13"/>
      <c r="AS768" s="13"/>
      <c r="AT768" s="13"/>
      <c r="AU768" s="123"/>
      <c r="AV768" s="13"/>
      <c r="AW768" s="13"/>
      <c r="AX768" s="66"/>
      <c r="AY768" s="66"/>
    </row>
    <row r="769" spans="33:51" x14ac:dyDescent="0.5">
      <c r="AG769" s="3"/>
      <c r="AH769" s="3"/>
      <c r="AI769" s="3"/>
      <c r="AJ769" s="18"/>
      <c r="AK769" s="18"/>
      <c r="AL769" s="18"/>
      <c r="AM769" s="13"/>
      <c r="AN769" s="13"/>
      <c r="AO769" s="13"/>
      <c r="AP769" s="13"/>
      <c r="AQ769" s="13"/>
      <c r="AR769" s="13"/>
      <c r="AS769" s="13"/>
      <c r="AT769" s="13"/>
      <c r="AU769" s="123"/>
      <c r="AV769" s="13"/>
      <c r="AW769" s="13"/>
      <c r="AX769" s="66"/>
      <c r="AY769" s="66"/>
    </row>
    <row r="770" spans="33:51" x14ac:dyDescent="0.5">
      <c r="AG770" s="3"/>
      <c r="AH770" s="3"/>
      <c r="AI770" s="3"/>
      <c r="AJ770" s="18"/>
      <c r="AK770" s="18"/>
      <c r="AL770" s="18"/>
      <c r="AM770" s="13"/>
      <c r="AN770" s="13"/>
      <c r="AO770" s="13"/>
      <c r="AP770" s="13"/>
      <c r="AQ770" s="13"/>
      <c r="AR770" s="13"/>
      <c r="AS770" s="13"/>
      <c r="AT770" s="13"/>
      <c r="AU770" s="123"/>
      <c r="AV770" s="13"/>
      <c r="AW770" s="13"/>
      <c r="AX770" s="66"/>
      <c r="AY770" s="66"/>
    </row>
    <row r="771" spans="33:51" x14ac:dyDescent="0.5">
      <c r="AG771" s="3"/>
      <c r="AH771" s="3"/>
      <c r="AI771" s="3"/>
      <c r="AJ771" s="18"/>
      <c r="AK771" s="18"/>
      <c r="AL771" s="18"/>
      <c r="AM771" s="13"/>
      <c r="AN771" s="13"/>
      <c r="AO771" s="13"/>
      <c r="AP771" s="13"/>
      <c r="AQ771" s="13"/>
      <c r="AR771" s="13"/>
      <c r="AS771" s="13"/>
      <c r="AT771" s="13"/>
      <c r="AU771" s="123"/>
      <c r="AV771" s="13"/>
      <c r="AW771" s="13"/>
      <c r="AX771" s="66"/>
      <c r="AY771" s="66"/>
    </row>
    <row r="772" spans="33:51" x14ac:dyDescent="0.5">
      <c r="AG772" s="3"/>
      <c r="AH772" s="3"/>
      <c r="AI772" s="3"/>
      <c r="AJ772" s="18"/>
      <c r="AK772" s="18"/>
      <c r="AL772" s="18"/>
      <c r="AM772" s="13"/>
      <c r="AN772" s="13"/>
      <c r="AO772" s="13"/>
      <c r="AP772" s="13"/>
      <c r="AQ772" s="13"/>
      <c r="AR772" s="13"/>
      <c r="AS772" s="13"/>
      <c r="AT772" s="13"/>
      <c r="AU772" s="123"/>
      <c r="AV772" s="13"/>
      <c r="AW772" s="13"/>
      <c r="AX772" s="66"/>
      <c r="AY772" s="66"/>
    </row>
    <row r="773" spans="33:51" x14ac:dyDescent="0.5">
      <c r="AG773" s="3"/>
      <c r="AH773" s="3"/>
      <c r="AI773" s="3"/>
      <c r="AJ773" s="18"/>
      <c r="AK773" s="18"/>
      <c r="AL773" s="18"/>
      <c r="AM773" s="13"/>
      <c r="AN773" s="13"/>
      <c r="AO773" s="13"/>
      <c r="AP773" s="13"/>
      <c r="AQ773" s="13"/>
      <c r="AR773" s="13"/>
      <c r="AS773" s="13"/>
      <c r="AT773" s="13"/>
      <c r="AU773" s="123"/>
      <c r="AV773" s="13"/>
      <c r="AW773" s="13"/>
      <c r="AX773" s="66"/>
      <c r="AY773" s="66"/>
    </row>
    <row r="774" spans="33:51" x14ac:dyDescent="0.5">
      <c r="AG774" s="3"/>
      <c r="AH774" s="3"/>
      <c r="AI774" s="3"/>
      <c r="AJ774" s="18"/>
      <c r="AK774" s="18"/>
      <c r="AL774" s="18"/>
      <c r="AM774" s="13"/>
      <c r="AN774" s="13"/>
      <c r="AO774" s="13"/>
      <c r="AP774" s="13"/>
      <c r="AQ774" s="13"/>
      <c r="AR774" s="13"/>
      <c r="AS774" s="13"/>
      <c r="AT774" s="13"/>
      <c r="AU774" s="123"/>
      <c r="AV774" s="13"/>
      <c r="AW774" s="13"/>
      <c r="AX774" s="66"/>
      <c r="AY774" s="66"/>
    </row>
    <row r="775" spans="33:51" x14ac:dyDescent="0.5">
      <c r="AG775" s="3"/>
      <c r="AH775" s="3"/>
      <c r="AI775" s="3"/>
      <c r="AJ775" s="18"/>
      <c r="AK775" s="18"/>
      <c r="AL775" s="18"/>
      <c r="AM775" s="13"/>
      <c r="AN775" s="13"/>
      <c r="AO775" s="13"/>
      <c r="AP775" s="13"/>
      <c r="AQ775" s="13"/>
      <c r="AR775" s="13"/>
      <c r="AS775" s="13"/>
      <c r="AT775" s="13"/>
      <c r="AU775" s="123"/>
      <c r="AV775" s="13"/>
      <c r="AW775" s="13"/>
      <c r="AX775" s="66"/>
      <c r="AY775" s="66"/>
    </row>
    <row r="776" spans="33:51" x14ac:dyDescent="0.5">
      <c r="AG776" s="3"/>
      <c r="AH776" s="3"/>
      <c r="AI776" s="3"/>
      <c r="AJ776" s="18"/>
      <c r="AK776" s="18"/>
      <c r="AL776" s="18"/>
      <c r="AM776" s="13"/>
      <c r="AN776" s="13"/>
      <c r="AO776" s="13"/>
      <c r="AP776" s="13"/>
      <c r="AQ776" s="13"/>
      <c r="AR776" s="13"/>
      <c r="AS776" s="13"/>
      <c r="AT776" s="13"/>
      <c r="AU776" s="123"/>
      <c r="AV776" s="13"/>
      <c r="AW776" s="13"/>
      <c r="AX776" s="66"/>
      <c r="AY776" s="66"/>
    </row>
    <row r="777" spans="33:51" x14ac:dyDescent="0.5">
      <c r="AG777" s="3"/>
      <c r="AH777" s="3"/>
      <c r="AI777" s="3"/>
      <c r="AJ777" s="18"/>
      <c r="AK777" s="18"/>
      <c r="AL777" s="18"/>
      <c r="AM777" s="13"/>
      <c r="AN777" s="13"/>
      <c r="AO777" s="13"/>
      <c r="AP777" s="13"/>
      <c r="AQ777" s="13"/>
      <c r="AR777" s="13"/>
      <c r="AS777" s="13"/>
      <c r="AT777" s="13"/>
      <c r="AU777" s="123"/>
      <c r="AV777" s="13"/>
      <c r="AW777" s="13"/>
      <c r="AX777" s="66"/>
      <c r="AY777" s="66"/>
    </row>
    <row r="778" spans="33:51" x14ac:dyDescent="0.5">
      <c r="AG778" s="3"/>
      <c r="AH778" s="3"/>
      <c r="AI778" s="3"/>
      <c r="AJ778" s="18"/>
      <c r="AK778" s="18"/>
      <c r="AL778" s="18"/>
      <c r="AM778" s="13"/>
      <c r="AN778" s="13"/>
      <c r="AO778" s="13"/>
      <c r="AP778" s="13"/>
      <c r="AQ778" s="13"/>
      <c r="AR778" s="13"/>
      <c r="AS778" s="13"/>
      <c r="AT778" s="13"/>
      <c r="AU778" s="123"/>
      <c r="AV778" s="13"/>
      <c r="AW778" s="13"/>
      <c r="AX778" s="66"/>
      <c r="AY778" s="66"/>
    </row>
    <row r="779" spans="33:51" x14ac:dyDescent="0.5">
      <c r="AG779" s="3"/>
      <c r="AH779" s="3"/>
      <c r="AI779" s="3"/>
      <c r="AJ779" s="18"/>
      <c r="AK779" s="18"/>
      <c r="AL779" s="18"/>
      <c r="AM779" s="13"/>
      <c r="AN779" s="13"/>
      <c r="AO779" s="13"/>
      <c r="AP779" s="13"/>
      <c r="AQ779" s="13"/>
      <c r="AR779" s="13"/>
      <c r="AS779" s="13"/>
      <c r="AT779" s="13"/>
      <c r="AU779" s="123"/>
      <c r="AV779" s="13"/>
      <c r="AW779" s="13"/>
      <c r="AX779" s="66"/>
      <c r="AY779" s="66"/>
    </row>
    <row r="780" spans="33:51" x14ac:dyDescent="0.5">
      <c r="AG780" s="3"/>
      <c r="AH780" s="3"/>
      <c r="AI780" s="3"/>
      <c r="AJ780" s="18"/>
      <c r="AK780" s="18"/>
      <c r="AL780" s="18"/>
      <c r="AM780" s="13"/>
      <c r="AN780" s="13"/>
      <c r="AO780" s="13"/>
      <c r="AP780" s="13"/>
      <c r="AQ780" s="13"/>
      <c r="AR780" s="13"/>
      <c r="AS780" s="13"/>
      <c r="AT780" s="13"/>
      <c r="AU780" s="123"/>
      <c r="AV780" s="13"/>
      <c r="AW780" s="13"/>
      <c r="AX780" s="66"/>
      <c r="AY780" s="66"/>
    </row>
    <row r="781" spans="33:51" x14ac:dyDescent="0.5">
      <c r="AG781" s="3"/>
      <c r="AH781" s="3"/>
      <c r="AI781" s="3"/>
      <c r="AJ781" s="18"/>
      <c r="AK781" s="18"/>
      <c r="AL781" s="18"/>
      <c r="AM781" s="13"/>
      <c r="AN781" s="13"/>
      <c r="AO781" s="13"/>
      <c r="AP781" s="13"/>
      <c r="AQ781" s="13"/>
      <c r="AR781" s="13"/>
      <c r="AS781" s="13"/>
      <c r="AT781" s="13"/>
      <c r="AU781" s="123"/>
      <c r="AV781" s="13"/>
      <c r="AW781" s="13"/>
      <c r="AX781" s="66"/>
      <c r="AY781" s="66"/>
    </row>
    <row r="782" spans="33:51" x14ac:dyDescent="0.5">
      <c r="AG782" s="3"/>
      <c r="AH782" s="3"/>
      <c r="AI782" s="3"/>
      <c r="AJ782" s="18"/>
      <c r="AK782" s="18"/>
      <c r="AL782" s="18"/>
      <c r="AM782" s="13"/>
      <c r="AN782" s="13"/>
      <c r="AO782" s="13"/>
      <c r="AP782" s="13"/>
      <c r="AQ782" s="13"/>
      <c r="AR782" s="13"/>
      <c r="AS782" s="13"/>
      <c r="AT782" s="13"/>
      <c r="AU782" s="123"/>
      <c r="AV782" s="13"/>
      <c r="AW782" s="13"/>
      <c r="AX782" s="66"/>
      <c r="AY782" s="66"/>
    </row>
    <row r="783" spans="33:51" x14ac:dyDescent="0.5">
      <c r="AG783" s="3"/>
      <c r="AH783" s="3"/>
      <c r="AI783" s="3"/>
      <c r="AJ783" s="18"/>
      <c r="AK783" s="18"/>
      <c r="AL783" s="18"/>
      <c r="AM783" s="13"/>
      <c r="AN783" s="13"/>
      <c r="AO783" s="13"/>
      <c r="AP783" s="13"/>
      <c r="AQ783" s="13"/>
      <c r="AR783" s="13"/>
      <c r="AS783" s="13"/>
      <c r="AT783" s="13"/>
      <c r="AU783" s="123"/>
      <c r="AV783" s="13"/>
      <c r="AW783" s="13"/>
      <c r="AX783" s="66"/>
      <c r="AY783" s="66"/>
    </row>
    <row r="784" spans="33:51" x14ac:dyDescent="0.5">
      <c r="AG784" s="3"/>
      <c r="AH784" s="3"/>
      <c r="AI784" s="3"/>
      <c r="AJ784" s="18"/>
      <c r="AK784" s="18"/>
      <c r="AL784" s="18"/>
      <c r="AM784" s="13"/>
      <c r="AN784" s="13"/>
      <c r="AO784" s="13"/>
      <c r="AP784" s="13"/>
      <c r="AQ784" s="13"/>
      <c r="AR784" s="13"/>
      <c r="AS784" s="13"/>
      <c r="AT784" s="13"/>
      <c r="AU784" s="123"/>
      <c r="AV784" s="13"/>
      <c r="AW784" s="13"/>
      <c r="AX784" s="66"/>
      <c r="AY784" s="66"/>
    </row>
    <row r="785" spans="33:51" x14ac:dyDescent="0.5">
      <c r="AG785" s="3"/>
      <c r="AH785" s="3"/>
      <c r="AI785" s="3"/>
      <c r="AJ785" s="18"/>
      <c r="AK785" s="18"/>
      <c r="AL785" s="18"/>
      <c r="AM785" s="13"/>
      <c r="AN785" s="13"/>
      <c r="AO785" s="13"/>
      <c r="AP785" s="13"/>
      <c r="AQ785" s="13"/>
      <c r="AR785" s="13"/>
      <c r="AS785" s="13"/>
      <c r="AT785" s="13"/>
      <c r="AU785" s="123"/>
      <c r="AV785" s="13"/>
      <c r="AW785" s="13"/>
      <c r="AX785" s="66"/>
      <c r="AY785" s="66"/>
    </row>
    <row r="786" spans="33:51" x14ac:dyDescent="0.5">
      <c r="AG786" s="3"/>
      <c r="AH786" s="3"/>
      <c r="AI786" s="3"/>
      <c r="AJ786" s="18"/>
      <c r="AK786" s="18"/>
      <c r="AL786" s="18"/>
      <c r="AM786" s="13"/>
      <c r="AN786" s="13"/>
      <c r="AO786" s="13"/>
      <c r="AP786" s="13"/>
      <c r="AQ786" s="13"/>
      <c r="AR786" s="13"/>
      <c r="AS786" s="13"/>
      <c r="AT786" s="13"/>
      <c r="AU786" s="123"/>
      <c r="AV786" s="13"/>
      <c r="AW786" s="13"/>
      <c r="AX786" s="66"/>
      <c r="AY786" s="66"/>
    </row>
    <row r="787" spans="33:51" x14ac:dyDescent="0.5">
      <c r="AG787" s="3"/>
      <c r="AH787" s="3"/>
      <c r="AI787" s="3"/>
      <c r="AJ787" s="18"/>
      <c r="AK787" s="18"/>
      <c r="AL787" s="18"/>
      <c r="AM787" s="13"/>
      <c r="AN787" s="13"/>
      <c r="AO787" s="13"/>
      <c r="AP787" s="13"/>
      <c r="AQ787" s="13"/>
      <c r="AR787" s="13"/>
      <c r="AS787" s="13"/>
      <c r="AT787" s="13"/>
      <c r="AU787" s="123"/>
      <c r="AV787" s="13"/>
      <c r="AW787" s="13"/>
      <c r="AX787" s="66"/>
      <c r="AY787" s="66"/>
    </row>
    <row r="788" spans="33:51" x14ac:dyDescent="0.5">
      <c r="AG788" s="3"/>
      <c r="AH788" s="3"/>
      <c r="AI788" s="3"/>
      <c r="AJ788" s="18"/>
      <c r="AK788" s="18"/>
      <c r="AL788" s="18"/>
      <c r="AM788" s="13"/>
      <c r="AN788" s="13"/>
      <c r="AO788" s="13"/>
      <c r="AP788" s="13"/>
      <c r="AQ788" s="13"/>
      <c r="AR788" s="13"/>
      <c r="AS788" s="13"/>
      <c r="AT788" s="13"/>
      <c r="AU788" s="123"/>
      <c r="AV788" s="13"/>
      <c r="AW788" s="13"/>
      <c r="AX788" s="66"/>
      <c r="AY788" s="66"/>
    </row>
    <row r="789" spans="33:51" x14ac:dyDescent="0.5">
      <c r="AG789" s="3"/>
      <c r="AH789" s="3"/>
      <c r="AI789" s="3"/>
      <c r="AJ789" s="18"/>
      <c r="AK789" s="18"/>
      <c r="AL789" s="18"/>
      <c r="AM789" s="13"/>
      <c r="AN789" s="13"/>
      <c r="AO789" s="13"/>
      <c r="AP789" s="13"/>
      <c r="AQ789" s="13"/>
      <c r="AR789" s="13"/>
      <c r="AS789" s="13"/>
      <c r="AT789" s="13"/>
      <c r="AU789" s="123"/>
      <c r="AV789" s="13"/>
      <c r="AW789" s="13"/>
      <c r="AX789" s="66"/>
      <c r="AY789" s="66"/>
    </row>
    <row r="790" spans="33:51" x14ac:dyDescent="0.5">
      <c r="AG790" s="3"/>
      <c r="AH790" s="3"/>
      <c r="AI790" s="3"/>
      <c r="AJ790" s="18"/>
      <c r="AK790" s="18"/>
      <c r="AL790" s="18"/>
      <c r="AM790" s="13"/>
      <c r="AN790" s="13"/>
      <c r="AO790" s="13"/>
      <c r="AP790" s="13"/>
      <c r="AQ790" s="13"/>
      <c r="AR790" s="13"/>
      <c r="AS790" s="13"/>
      <c r="AT790" s="13"/>
      <c r="AU790" s="123"/>
      <c r="AV790" s="13"/>
      <c r="AW790" s="13"/>
      <c r="AX790" s="66"/>
      <c r="AY790" s="66"/>
    </row>
    <row r="791" spans="33:51" x14ac:dyDescent="0.5">
      <c r="AG791" s="3"/>
      <c r="AH791" s="3"/>
      <c r="AI791" s="3"/>
      <c r="AJ791" s="18"/>
      <c r="AK791" s="18"/>
      <c r="AL791" s="18"/>
      <c r="AM791" s="13"/>
      <c r="AN791" s="13"/>
      <c r="AO791" s="13"/>
      <c r="AP791" s="13"/>
      <c r="AQ791" s="13"/>
      <c r="AR791" s="13"/>
      <c r="AS791" s="13"/>
      <c r="AT791" s="13"/>
      <c r="AU791" s="123"/>
      <c r="AV791" s="13"/>
      <c r="AW791" s="13"/>
      <c r="AX791" s="66"/>
      <c r="AY791" s="66"/>
    </row>
    <row r="792" spans="33:51" x14ac:dyDescent="0.5">
      <c r="AG792" s="3"/>
      <c r="AH792" s="3"/>
      <c r="AI792" s="3"/>
      <c r="AJ792" s="18"/>
      <c r="AK792" s="18"/>
      <c r="AL792" s="18"/>
      <c r="AM792" s="13"/>
      <c r="AN792" s="13"/>
      <c r="AO792" s="13"/>
      <c r="AP792" s="13"/>
      <c r="AQ792" s="13"/>
      <c r="AR792" s="13"/>
      <c r="AS792" s="13"/>
      <c r="AT792" s="13"/>
      <c r="AU792" s="123"/>
      <c r="AV792" s="13"/>
      <c r="AW792" s="13"/>
      <c r="AX792" s="66"/>
      <c r="AY792" s="66"/>
    </row>
    <row r="793" spans="33:51" x14ac:dyDescent="0.5">
      <c r="AG793" s="3"/>
      <c r="AH793" s="3"/>
      <c r="AI793" s="3"/>
      <c r="AJ793" s="18"/>
      <c r="AK793" s="18"/>
      <c r="AL793" s="18"/>
      <c r="AM793" s="13"/>
      <c r="AN793" s="13"/>
      <c r="AO793" s="13"/>
      <c r="AP793" s="13"/>
      <c r="AQ793" s="13"/>
      <c r="AR793" s="13"/>
      <c r="AS793" s="13"/>
      <c r="AT793" s="13"/>
      <c r="AU793" s="123"/>
      <c r="AV793" s="13"/>
      <c r="AW793" s="13"/>
      <c r="AX793" s="66"/>
      <c r="AY793" s="66"/>
    </row>
    <row r="794" spans="33:51" x14ac:dyDescent="0.5">
      <c r="AG794" s="3"/>
      <c r="AH794" s="3"/>
      <c r="AI794" s="3"/>
      <c r="AJ794" s="18"/>
      <c r="AK794" s="18"/>
      <c r="AL794" s="18"/>
      <c r="AM794" s="13"/>
      <c r="AN794" s="13"/>
      <c r="AO794" s="13"/>
      <c r="AP794" s="13"/>
      <c r="AQ794" s="13"/>
      <c r="AR794" s="13"/>
      <c r="AS794" s="13"/>
      <c r="AT794" s="13"/>
      <c r="AU794" s="123"/>
      <c r="AV794" s="13"/>
      <c r="AW794" s="13"/>
      <c r="AX794" s="66"/>
      <c r="AY794" s="66"/>
    </row>
    <row r="795" spans="33:51" x14ac:dyDescent="0.5">
      <c r="AG795" s="3"/>
      <c r="AH795" s="3"/>
      <c r="AI795" s="3"/>
      <c r="AJ795" s="18"/>
      <c r="AK795" s="18"/>
      <c r="AL795" s="18"/>
      <c r="AM795" s="13"/>
      <c r="AN795" s="13"/>
      <c r="AO795" s="13"/>
      <c r="AP795" s="13"/>
      <c r="AQ795" s="13"/>
      <c r="AR795" s="13"/>
      <c r="AS795" s="13"/>
      <c r="AT795" s="13"/>
      <c r="AU795" s="123"/>
      <c r="AV795" s="13"/>
      <c r="AW795" s="13"/>
      <c r="AX795" s="66"/>
      <c r="AY795" s="66"/>
    </row>
    <row r="796" spans="33:51" x14ac:dyDescent="0.5">
      <c r="AG796" s="3"/>
      <c r="AH796" s="3"/>
      <c r="AI796" s="3"/>
      <c r="AJ796" s="18"/>
      <c r="AK796" s="18"/>
      <c r="AL796" s="18"/>
      <c r="AM796" s="13"/>
      <c r="AN796" s="13"/>
      <c r="AO796" s="13"/>
      <c r="AP796" s="13"/>
      <c r="AQ796" s="13"/>
      <c r="AR796" s="13"/>
      <c r="AS796" s="13"/>
      <c r="AT796" s="13"/>
      <c r="AU796" s="123"/>
      <c r="AV796" s="13"/>
      <c r="AW796" s="13"/>
      <c r="AX796" s="66"/>
      <c r="AY796" s="66"/>
    </row>
    <row r="797" spans="33:51" x14ac:dyDescent="0.5">
      <c r="AG797" s="3"/>
      <c r="AH797" s="3"/>
      <c r="AI797" s="3"/>
      <c r="AJ797" s="18"/>
      <c r="AK797" s="18"/>
      <c r="AL797" s="18"/>
      <c r="AM797" s="13"/>
      <c r="AN797" s="13"/>
      <c r="AO797" s="13"/>
      <c r="AP797" s="13"/>
      <c r="AQ797" s="13"/>
      <c r="AR797" s="13"/>
      <c r="AS797" s="13"/>
      <c r="AT797" s="13"/>
      <c r="AU797" s="123"/>
      <c r="AV797" s="13"/>
      <c r="AW797" s="13"/>
      <c r="AX797" s="66"/>
      <c r="AY797" s="66"/>
    </row>
    <row r="798" spans="33:51" x14ac:dyDescent="0.5">
      <c r="AG798" s="3"/>
      <c r="AH798" s="3"/>
      <c r="AI798" s="3"/>
      <c r="AJ798" s="18"/>
      <c r="AK798" s="18"/>
      <c r="AL798" s="18"/>
      <c r="AM798" s="13"/>
      <c r="AN798" s="13"/>
      <c r="AO798" s="13"/>
      <c r="AP798" s="13"/>
      <c r="AQ798" s="13"/>
      <c r="AR798" s="13"/>
      <c r="AS798" s="13"/>
      <c r="AT798" s="13"/>
      <c r="AU798" s="123"/>
      <c r="AV798" s="13"/>
      <c r="AW798" s="13"/>
      <c r="AX798" s="66"/>
      <c r="AY798" s="66"/>
    </row>
    <row r="799" spans="33:51" x14ac:dyDescent="0.5">
      <c r="AG799" s="3"/>
      <c r="AH799" s="3"/>
      <c r="AI799" s="3"/>
      <c r="AJ799" s="18"/>
      <c r="AK799" s="18"/>
      <c r="AL799" s="18"/>
      <c r="AM799" s="13"/>
      <c r="AN799" s="13"/>
      <c r="AO799" s="13"/>
      <c r="AP799" s="13"/>
      <c r="AQ799" s="13"/>
      <c r="AR799" s="13"/>
      <c r="AS799" s="13"/>
      <c r="AT799" s="13"/>
      <c r="AU799" s="123"/>
      <c r="AV799" s="13"/>
      <c r="AW799" s="13"/>
      <c r="AX799" s="66"/>
      <c r="AY799" s="66"/>
    </row>
    <row r="800" spans="33:51" x14ac:dyDescent="0.5">
      <c r="AG800" s="3"/>
      <c r="AH800" s="3"/>
      <c r="AI800" s="3"/>
      <c r="AJ800" s="18"/>
      <c r="AK800" s="18"/>
      <c r="AL800" s="18"/>
      <c r="AM800" s="13"/>
      <c r="AN800" s="13"/>
      <c r="AO800" s="13"/>
      <c r="AP800" s="13"/>
      <c r="AQ800" s="13"/>
      <c r="AR800" s="13"/>
      <c r="AS800" s="13"/>
      <c r="AT800" s="13"/>
      <c r="AU800" s="123"/>
      <c r="AV800" s="13"/>
      <c r="AW800" s="13"/>
      <c r="AX800" s="66"/>
      <c r="AY800" s="66"/>
    </row>
    <row r="801" spans="33:51" x14ac:dyDescent="0.5">
      <c r="AG801" s="3"/>
      <c r="AH801" s="3"/>
      <c r="AI801" s="3"/>
      <c r="AJ801" s="18"/>
      <c r="AK801" s="18"/>
      <c r="AL801" s="18"/>
      <c r="AM801" s="13"/>
      <c r="AN801" s="13"/>
      <c r="AO801" s="13"/>
      <c r="AP801" s="13"/>
      <c r="AQ801" s="13"/>
      <c r="AR801" s="13"/>
      <c r="AS801" s="13"/>
      <c r="AT801" s="13"/>
      <c r="AU801" s="123"/>
      <c r="AV801" s="13"/>
      <c r="AW801" s="13"/>
      <c r="AX801" s="66"/>
      <c r="AY801" s="66"/>
    </row>
    <row r="802" spans="33:51" x14ac:dyDescent="0.5">
      <c r="AG802" s="3"/>
      <c r="AH802" s="3"/>
      <c r="AI802" s="3"/>
      <c r="AJ802" s="18"/>
      <c r="AK802" s="18"/>
      <c r="AL802" s="18"/>
      <c r="AM802" s="13"/>
      <c r="AN802" s="13"/>
      <c r="AO802" s="13"/>
      <c r="AP802" s="13"/>
      <c r="AQ802" s="13"/>
      <c r="AR802" s="13"/>
      <c r="AS802" s="13"/>
      <c r="AT802" s="13"/>
      <c r="AU802" s="123"/>
      <c r="AV802" s="13"/>
      <c r="AW802" s="13"/>
      <c r="AX802" s="66"/>
      <c r="AY802" s="66"/>
    </row>
    <row r="803" spans="33:51" x14ac:dyDescent="0.5">
      <c r="AG803" s="3"/>
      <c r="AH803" s="3"/>
      <c r="AI803" s="3"/>
      <c r="AJ803" s="18"/>
      <c r="AK803" s="18"/>
      <c r="AL803" s="18"/>
      <c r="AM803" s="13"/>
      <c r="AN803" s="13"/>
      <c r="AO803" s="13"/>
      <c r="AP803" s="13"/>
      <c r="AQ803" s="13"/>
      <c r="AR803" s="13"/>
      <c r="AS803" s="13"/>
      <c r="AT803" s="13"/>
      <c r="AU803" s="123"/>
      <c r="AV803" s="13"/>
      <c r="AW803" s="13"/>
      <c r="AX803" s="66"/>
      <c r="AY803" s="66"/>
    </row>
    <row r="804" spans="33:51" x14ac:dyDescent="0.5">
      <c r="AG804" s="3"/>
      <c r="AH804" s="3"/>
      <c r="AI804" s="3"/>
      <c r="AJ804" s="18"/>
      <c r="AK804" s="18"/>
      <c r="AL804" s="18"/>
      <c r="AM804" s="13"/>
      <c r="AN804" s="13"/>
      <c r="AO804" s="13"/>
      <c r="AP804" s="13"/>
      <c r="AQ804" s="13"/>
      <c r="AR804" s="13"/>
      <c r="AS804" s="13"/>
      <c r="AT804" s="13"/>
      <c r="AU804" s="123"/>
      <c r="AV804" s="13"/>
      <c r="AW804" s="13"/>
      <c r="AX804" s="66"/>
      <c r="AY804" s="66"/>
    </row>
    <row r="805" spans="33:51" x14ac:dyDescent="0.5">
      <c r="AG805" s="3"/>
      <c r="AH805" s="3"/>
      <c r="AI805" s="3"/>
      <c r="AJ805" s="18"/>
      <c r="AK805" s="18"/>
      <c r="AL805" s="18"/>
      <c r="AM805" s="13"/>
      <c r="AN805" s="13"/>
      <c r="AO805" s="13"/>
      <c r="AP805" s="13"/>
      <c r="AQ805" s="13"/>
      <c r="AR805" s="13"/>
      <c r="AS805" s="13"/>
      <c r="AT805" s="13"/>
      <c r="AU805" s="123"/>
      <c r="AV805" s="13"/>
      <c r="AW805" s="13"/>
      <c r="AX805" s="66"/>
      <c r="AY805" s="66"/>
    </row>
    <row r="806" spans="33:51" x14ac:dyDescent="0.5">
      <c r="AG806" s="3"/>
      <c r="AH806" s="3"/>
      <c r="AI806" s="3"/>
      <c r="AJ806" s="18"/>
      <c r="AK806" s="18"/>
      <c r="AL806" s="18"/>
      <c r="AM806" s="13"/>
      <c r="AN806" s="13"/>
      <c r="AO806" s="13"/>
      <c r="AP806" s="13"/>
      <c r="AQ806" s="13"/>
      <c r="AR806" s="13"/>
      <c r="AS806" s="13"/>
      <c r="AT806" s="13"/>
      <c r="AU806" s="123"/>
      <c r="AV806" s="13"/>
      <c r="AW806" s="13"/>
      <c r="AX806" s="66"/>
      <c r="AY806" s="66"/>
    </row>
    <row r="807" spans="33:51" x14ac:dyDescent="0.5">
      <c r="AG807" s="3"/>
      <c r="AH807" s="3"/>
      <c r="AI807" s="3"/>
      <c r="AJ807" s="18"/>
      <c r="AK807" s="18"/>
      <c r="AL807" s="18"/>
      <c r="AM807" s="13"/>
      <c r="AN807" s="13"/>
      <c r="AO807" s="13"/>
      <c r="AP807" s="13"/>
      <c r="AQ807" s="13"/>
      <c r="AR807" s="13"/>
      <c r="AS807" s="13"/>
      <c r="AT807" s="13"/>
      <c r="AU807" s="123"/>
      <c r="AV807" s="13"/>
      <c r="AW807" s="13"/>
      <c r="AX807" s="66"/>
      <c r="AY807" s="66"/>
    </row>
    <row r="808" spans="33:51" x14ac:dyDescent="0.5">
      <c r="AG808" s="3"/>
      <c r="AH808" s="3"/>
      <c r="AI808" s="3"/>
      <c r="AJ808" s="18"/>
      <c r="AK808" s="18"/>
      <c r="AL808" s="18"/>
      <c r="AM808" s="13"/>
      <c r="AN808" s="13"/>
      <c r="AO808" s="13"/>
      <c r="AP808" s="13"/>
      <c r="AQ808" s="13"/>
      <c r="AR808" s="13"/>
      <c r="AS808" s="13"/>
      <c r="AT808" s="13"/>
      <c r="AU808" s="123"/>
      <c r="AV808" s="13"/>
      <c r="AW808" s="13"/>
      <c r="AX808" s="66"/>
      <c r="AY808" s="66"/>
    </row>
    <row r="809" spans="33:51" x14ac:dyDescent="0.5">
      <c r="AG809" s="3"/>
      <c r="AH809" s="3"/>
      <c r="AI809" s="3"/>
      <c r="AJ809" s="18"/>
      <c r="AK809" s="18"/>
      <c r="AL809" s="18"/>
      <c r="AM809" s="13"/>
      <c r="AN809" s="13"/>
      <c r="AO809" s="13"/>
      <c r="AP809" s="13"/>
      <c r="AQ809" s="13"/>
      <c r="AR809" s="13"/>
      <c r="AS809" s="13"/>
      <c r="AT809" s="13"/>
      <c r="AU809" s="123"/>
      <c r="AV809" s="13"/>
      <c r="AW809" s="13"/>
      <c r="AX809" s="66"/>
      <c r="AY809" s="66"/>
    </row>
    <row r="810" spans="33:51" x14ac:dyDescent="0.5">
      <c r="AG810" s="3"/>
      <c r="AH810" s="3"/>
      <c r="AI810" s="3"/>
      <c r="AJ810" s="18"/>
      <c r="AK810" s="18"/>
      <c r="AL810" s="18"/>
      <c r="AM810" s="13"/>
      <c r="AN810" s="13"/>
      <c r="AO810" s="13"/>
      <c r="AP810" s="13"/>
      <c r="AQ810" s="13"/>
      <c r="AR810" s="13"/>
      <c r="AS810" s="13"/>
      <c r="AT810" s="13"/>
      <c r="AU810" s="123"/>
      <c r="AV810" s="13"/>
      <c r="AW810" s="13"/>
      <c r="AX810" s="66"/>
      <c r="AY810" s="66"/>
    </row>
    <row r="811" spans="33:51" x14ac:dyDescent="0.5">
      <c r="AG811" s="3"/>
      <c r="AH811" s="3"/>
      <c r="AI811" s="3"/>
      <c r="AJ811" s="18"/>
      <c r="AK811" s="18"/>
      <c r="AL811" s="18"/>
      <c r="AM811" s="13"/>
      <c r="AN811" s="13"/>
      <c r="AO811" s="13"/>
      <c r="AP811" s="13"/>
      <c r="AQ811" s="13"/>
      <c r="AR811" s="13"/>
      <c r="AS811" s="13"/>
      <c r="AT811" s="13"/>
      <c r="AU811" s="123"/>
      <c r="AV811" s="13"/>
      <c r="AW811" s="13"/>
      <c r="AX811" s="66"/>
      <c r="AY811" s="66"/>
    </row>
    <row r="812" spans="33:51" x14ac:dyDescent="0.5">
      <c r="AG812" s="3"/>
      <c r="AH812" s="3"/>
      <c r="AI812" s="3"/>
      <c r="AJ812" s="18"/>
      <c r="AK812" s="18"/>
      <c r="AL812" s="18"/>
      <c r="AM812" s="13"/>
      <c r="AN812" s="13"/>
      <c r="AO812" s="13"/>
      <c r="AP812" s="13"/>
      <c r="AQ812" s="13"/>
      <c r="AR812" s="13"/>
      <c r="AS812" s="13"/>
      <c r="AT812" s="13"/>
      <c r="AU812" s="123"/>
      <c r="AV812" s="13"/>
      <c r="AW812" s="13"/>
      <c r="AX812" s="66"/>
      <c r="AY812" s="66"/>
    </row>
    <row r="813" spans="33:51" x14ac:dyDescent="0.5">
      <c r="AG813" s="3"/>
      <c r="AH813" s="3"/>
      <c r="AI813" s="3"/>
      <c r="AJ813" s="18"/>
      <c r="AK813" s="18"/>
      <c r="AL813" s="18"/>
      <c r="AM813" s="13"/>
      <c r="AN813" s="13"/>
      <c r="AO813" s="13"/>
      <c r="AP813" s="13"/>
      <c r="AQ813" s="13"/>
      <c r="AR813" s="13"/>
      <c r="AS813" s="13"/>
      <c r="AT813" s="13"/>
      <c r="AU813" s="123"/>
      <c r="AV813" s="13"/>
      <c r="AW813" s="13"/>
      <c r="AX813" s="66"/>
      <c r="AY813" s="66"/>
    </row>
    <row r="814" spans="33:51" x14ac:dyDescent="0.5">
      <c r="AG814" s="3"/>
      <c r="AH814" s="3"/>
      <c r="AI814" s="3"/>
      <c r="AJ814" s="18"/>
      <c r="AK814" s="18"/>
      <c r="AL814" s="18"/>
      <c r="AM814" s="13"/>
      <c r="AN814" s="13"/>
      <c r="AO814" s="13"/>
      <c r="AP814" s="13"/>
      <c r="AQ814" s="13"/>
      <c r="AR814" s="13"/>
      <c r="AS814" s="13"/>
      <c r="AT814" s="13"/>
      <c r="AU814" s="123"/>
      <c r="AV814" s="13"/>
      <c r="AW814" s="13"/>
      <c r="AX814" s="66"/>
      <c r="AY814" s="66"/>
    </row>
    <row r="815" spans="33:51" x14ac:dyDescent="0.5">
      <c r="AG815" s="3"/>
      <c r="AH815" s="3"/>
      <c r="AI815" s="3"/>
      <c r="AJ815" s="18"/>
      <c r="AK815" s="18"/>
      <c r="AL815" s="18"/>
      <c r="AM815" s="13"/>
      <c r="AN815" s="13"/>
      <c r="AO815" s="13"/>
      <c r="AP815" s="13"/>
      <c r="AQ815" s="13"/>
      <c r="AR815" s="13"/>
      <c r="AS815" s="13"/>
      <c r="AT815" s="13"/>
      <c r="AU815" s="123"/>
      <c r="AV815" s="13"/>
      <c r="AW815" s="13"/>
      <c r="AX815" s="66"/>
      <c r="AY815" s="66"/>
    </row>
    <row r="816" spans="33:51" x14ac:dyDescent="0.5">
      <c r="AG816" s="3"/>
      <c r="AH816" s="3"/>
      <c r="AI816" s="3"/>
      <c r="AJ816" s="18"/>
      <c r="AK816" s="18"/>
      <c r="AL816" s="18"/>
      <c r="AM816" s="13"/>
      <c r="AN816" s="13"/>
      <c r="AO816" s="13"/>
      <c r="AP816" s="13"/>
      <c r="AQ816" s="13"/>
      <c r="AR816" s="13"/>
      <c r="AS816" s="13"/>
      <c r="AT816" s="13"/>
      <c r="AU816" s="123"/>
      <c r="AV816" s="13"/>
      <c r="AW816" s="13"/>
      <c r="AX816" s="66"/>
      <c r="AY816" s="66"/>
    </row>
    <row r="817" spans="33:51" x14ac:dyDescent="0.5">
      <c r="AG817" s="3"/>
      <c r="AH817" s="3"/>
      <c r="AI817" s="3"/>
      <c r="AJ817" s="18"/>
      <c r="AK817" s="18"/>
      <c r="AL817" s="18"/>
      <c r="AM817" s="13"/>
      <c r="AN817" s="13"/>
      <c r="AO817" s="13"/>
      <c r="AP817" s="13"/>
      <c r="AQ817" s="13"/>
      <c r="AR817" s="13"/>
      <c r="AS817" s="13"/>
      <c r="AT817" s="13"/>
      <c r="AU817" s="123"/>
      <c r="AV817" s="13"/>
      <c r="AW817" s="13"/>
      <c r="AX817" s="66"/>
      <c r="AY817" s="66"/>
    </row>
    <row r="818" spans="33:51" x14ac:dyDescent="0.5">
      <c r="AG818" s="3"/>
      <c r="AH818" s="3"/>
      <c r="AI818" s="3"/>
      <c r="AJ818" s="18"/>
      <c r="AK818" s="18"/>
      <c r="AL818" s="18"/>
      <c r="AM818" s="13"/>
      <c r="AN818" s="13"/>
      <c r="AO818" s="13"/>
      <c r="AP818" s="13"/>
      <c r="AQ818" s="13"/>
      <c r="AR818" s="13"/>
      <c r="AS818" s="13"/>
      <c r="AT818" s="13"/>
      <c r="AU818" s="123"/>
      <c r="AV818" s="13"/>
      <c r="AW818" s="13"/>
      <c r="AX818" s="66"/>
      <c r="AY818" s="66"/>
    </row>
    <row r="819" spans="33:51" x14ac:dyDescent="0.5">
      <c r="AG819" s="3"/>
      <c r="AH819" s="3"/>
      <c r="AI819" s="3"/>
      <c r="AJ819" s="18"/>
      <c r="AK819" s="18"/>
      <c r="AL819" s="18"/>
      <c r="AM819" s="13"/>
      <c r="AN819" s="13"/>
      <c r="AO819" s="13"/>
      <c r="AP819" s="13"/>
      <c r="AQ819" s="13"/>
      <c r="AR819" s="13"/>
      <c r="AS819" s="13"/>
      <c r="AT819" s="13"/>
      <c r="AU819" s="123"/>
      <c r="AV819" s="13"/>
      <c r="AW819" s="13"/>
      <c r="AX819" s="66"/>
      <c r="AY819" s="66"/>
    </row>
    <row r="820" spans="33:51" x14ac:dyDescent="0.5">
      <c r="AG820" s="3"/>
      <c r="AH820" s="3"/>
      <c r="AI820" s="3"/>
      <c r="AJ820" s="18"/>
      <c r="AK820" s="18"/>
      <c r="AL820" s="18"/>
      <c r="AM820" s="13"/>
      <c r="AN820" s="13"/>
      <c r="AO820" s="13"/>
      <c r="AP820" s="13"/>
      <c r="AQ820" s="13"/>
      <c r="AR820" s="13"/>
      <c r="AS820" s="13"/>
      <c r="AT820" s="13"/>
      <c r="AU820" s="123"/>
      <c r="AV820" s="13"/>
      <c r="AW820" s="13"/>
      <c r="AX820" s="66"/>
      <c r="AY820" s="66"/>
    </row>
    <row r="821" spans="33:51" x14ac:dyDescent="0.5">
      <c r="AG821" s="3"/>
      <c r="AH821" s="3"/>
      <c r="AI821" s="3"/>
      <c r="AJ821" s="18"/>
      <c r="AK821" s="18"/>
      <c r="AL821" s="18"/>
      <c r="AM821" s="13"/>
      <c r="AN821" s="13"/>
      <c r="AO821" s="13"/>
      <c r="AP821" s="13"/>
      <c r="AQ821" s="13"/>
      <c r="AR821" s="13"/>
      <c r="AS821" s="13"/>
      <c r="AT821" s="13"/>
      <c r="AU821" s="123"/>
      <c r="AV821" s="13"/>
      <c r="AW821" s="13"/>
      <c r="AX821" s="66"/>
      <c r="AY821" s="66"/>
    </row>
    <row r="822" spans="33:51" x14ac:dyDescent="0.5">
      <c r="AG822" s="3"/>
      <c r="AH822" s="3"/>
      <c r="AI822" s="3"/>
      <c r="AJ822" s="18"/>
      <c r="AK822" s="18"/>
      <c r="AL822" s="18"/>
      <c r="AM822" s="13"/>
      <c r="AN822" s="13"/>
      <c r="AO822" s="13"/>
      <c r="AP822" s="13"/>
      <c r="AQ822" s="13"/>
      <c r="AR822" s="13"/>
      <c r="AS822" s="13"/>
      <c r="AT822" s="13"/>
      <c r="AU822" s="123"/>
      <c r="AV822" s="13"/>
      <c r="AW822" s="13"/>
      <c r="AX822" s="66"/>
      <c r="AY822" s="66"/>
    </row>
    <row r="823" spans="33:51" x14ac:dyDescent="0.5">
      <c r="AG823" s="3"/>
      <c r="AH823" s="3"/>
      <c r="AI823" s="3"/>
      <c r="AJ823" s="18"/>
      <c r="AK823" s="18"/>
      <c r="AL823" s="18"/>
      <c r="AM823" s="13"/>
      <c r="AN823" s="13"/>
      <c r="AO823" s="13"/>
      <c r="AP823" s="13"/>
      <c r="AQ823" s="13"/>
      <c r="AR823" s="13"/>
      <c r="AS823" s="13"/>
      <c r="AT823" s="13"/>
      <c r="AU823" s="123"/>
      <c r="AV823" s="13"/>
      <c r="AW823" s="13"/>
      <c r="AX823" s="66"/>
      <c r="AY823" s="66"/>
    </row>
    <row r="824" spans="33:51" x14ac:dyDescent="0.5">
      <c r="AG824" s="3"/>
      <c r="AH824" s="3"/>
      <c r="AI824" s="3"/>
      <c r="AJ824" s="18"/>
      <c r="AK824" s="18"/>
      <c r="AL824" s="18"/>
      <c r="AM824" s="13"/>
      <c r="AN824" s="13"/>
      <c r="AO824" s="13"/>
      <c r="AP824" s="13"/>
      <c r="AQ824" s="13"/>
      <c r="AR824" s="13"/>
      <c r="AS824" s="13"/>
      <c r="AT824" s="13"/>
      <c r="AU824" s="123"/>
      <c r="AV824" s="13"/>
      <c r="AW824" s="13"/>
      <c r="AX824" s="66"/>
      <c r="AY824" s="66"/>
    </row>
    <row r="825" spans="33:51" x14ac:dyDescent="0.5">
      <c r="AG825" s="3"/>
      <c r="AH825" s="3"/>
      <c r="AI825" s="3"/>
      <c r="AJ825" s="18"/>
      <c r="AK825" s="18"/>
      <c r="AL825" s="18"/>
      <c r="AM825" s="13"/>
      <c r="AN825" s="13"/>
      <c r="AO825" s="13"/>
      <c r="AP825" s="13"/>
      <c r="AQ825" s="13"/>
      <c r="AR825" s="13"/>
      <c r="AS825" s="13"/>
      <c r="AT825" s="13"/>
      <c r="AU825" s="123"/>
      <c r="AV825" s="13"/>
      <c r="AW825" s="13"/>
      <c r="AX825" s="66"/>
      <c r="AY825" s="66"/>
    </row>
    <row r="826" spans="33:51" x14ac:dyDescent="0.5">
      <c r="AG826" s="3"/>
      <c r="AH826" s="3"/>
      <c r="AI826" s="3"/>
      <c r="AJ826" s="18"/>
      <c r="AK826" s="18"/>
      <c r="AL826" s="18"/>
      <c r="AM826" s="13"/>
      <c r="AN826" s="13"/>
      <c r="AO826" s="13"/>
      <c r="AP826" s="13"/>
      <c r="AQ826" s="13"/>
      <c r="AR826" s="13"/>
      <c r="AS826" s="13"/>
      <c r="AT826" s="13"/>
      <c r="AU826" s="123"/>
      <c r="AV826" s="13"/>
      <c r="AW826" s="13"/>
      <c r="AX826" s="66"/>
      <c r="AY826" s="66"/>
    </row>
    <row r="827" spans="33:51" x14ac:dyDescent="0.5">
      <c r="AG827" s="3"/>
      <c r="AH827" s="3"/>
      <c r="AI827" s="3"/>
      <c r="AJ827" s="18"/>
      <c r="AK827" s="18"/>
      <c r="AL827" s="18"/>
      <c r="AM827" s="13"/>
      <c r="AN827" s="13"/>
      <c r="AO827" s="13"/>
      <c r="AP827" s="13"/>
      <c r="AQ827" s="13"/>
      <c r="AR827" s="13"/>
      <c r="AS827" s="13"/>
      <c r="AT827" s="13"/>
      <c r="AU827" s="123"/>
      <c r="AV827" s="13"/>
      <c r="AW827" s="13"/>
      <c r="AX827" s="66"/>
      <c r="AY827" s="66"/>
    </row>
    <row r="828" spans="33:51" x14ac:dyDescent="0.5">
      <c r="AG828" s="3"/>
      <c r="AH828" s="3"/>
      <c r="AI828" s="3"/>
      <c r="AJ828" s="18"/>
      <c r="AK828" s="18"/>
      <c r="AL828" s="18"/>
      <c r="AM828" s="13"/>
      <c r="AN828" s="13"/>
      <c r="AO828" s="13"/>
      <c r="AP828" s="13"/>
      <c r="AQ828" s="13"/>
      <c r="AR828" s="13"/>
      <c r="AS828" s="13"/>
      <c r="AT828" s="13"/>
      <c r="AU828" s="123"/>
      <c r="AV828" s="13"/>
      <c r="AW828" s="13"/>
      <c r="AX828" s="66"/>
      <c r="AY828" s="66"/>
    </row>
    <row r="829" spans="33:51" x14ac:dyDescent="0.5">
      <c r="AG829" s="3"/>
      <c r="AH829" s="3"/>
      <c r="AI829" s="3"/>
      <c r="AJ829" s="18"/>
      <c r="AK829" s="18"/>
      <c r="AL829" s="18"/>
      <c r="AM829" s="13"/>
      <c r="AN829" s="13"/>
      <c r="AO829" s="13"/>
      <c r="AP829" s="13"/>
      <c r="AQ829" s="13"/>
      <c r="AR829" s="13"/>
      <c r="AS829" s="13"/>
      <c r="AT829" s="13"/>
      <c r="AU829" s="123"/>
      <c r="AV829" s="13"/>
      <c r="AW829" s="13"/>
      <c r="AX829" s="66"/>
      <c r="AY829" s="66"/>
    </row>
    <row r="830" spans="33:51" x14ac:dyDescent="0.5">
      <c r="AG830" s="3"/>
      <c r="AH830" s="3"/>
      <c r="AI830" s="3"/>
      <c r="AJ830" s="18"/>
      <c r="AK830" s="18"/>
      <c r="AL830" s="18"/>
      <c r="AM830" s="13"/>
      <c r="AN830" s="13"/>
      <c r="AO830" s="13"/>
      <c r="AP830" s="13"/>
      <c r="AQ830" s="13"/>
      <c r="AR830" s="13"/>
      <c r="AS830" s="13"/>
      <c r="AT830" s="13"/>
      <c r="AU830" s="123"/>
      <c r="AV830" s="13"/>
      <c r="AW830" s="13"/>
      <c r="AX830" s="66"/>
      <c r="AY830" s="66"/>
    </row>
    <row r="831" spans="33:51" x14ac:dyDescent="0.5">
      <c r="AG831" s="3"/>
      <c r="AH831" s="3"/>
      <c r="AI831" s="3"/>
      <c r="AJ831" s="18"/>
      <c r="AK831" s="18"/>
      <c r="AL831" s="18"/>
      <c r="AM831" s="13"/>
      <c r="AN831" s="13"/>
      <c r="AO831" s="13"/>
      <c r="AP831" s="13"/>
      <c r="AQ831" s="13"/>
      <c r="AR831" s="13"/>
      <c r="AS831" s="13"/>
      <c r="AT831" s="13"/>
      <c r="AU831" s="123"/>
      <c r="AV831" s="13"/>
      <c r="AW831" s="13"/>
      <c r="AX831" s="66"/>
      <c r="AY831" s="66"/>
    </row>
    <row r="832" spans="33:51" x14ac:dyDescent="0.5">
      <c r="AG832" s="3"/>
      <c r="AH832" s="3"/>
      <c r="AI832" s="3"/>
      <c r="AJ832" s="18"/>
      <c r="AK832" s="18"/>
      <c r="AL832" s="18"/>
      <c r="AM832" s="13"/>
      <c r="AN832" s="13"/>
      <c r="AO832" s="13"/>
      <c r="AP832" s="13"/>
      <c r="AQ832" s="13"/>
      <c r="AR832" s="13"/>
      <c r="AS832" s="13"/>
      <c r="AT832" s="13"/>
      <c r="AU832" s="123"/>
      <c r="AV832" s="13"/>
      <c r="AW832" s="13"/>
      <c r="AX832" s="66"/>
      <c r="AY832" s="66"/>
    </row>
    <row r="833" spans="33:51" x14ac:dyDescent="0.5">
      <c r="AG833" s="3"/>
      <c r="AH833" s="3"/>
      <c r="AI833" s="3"/>
      <c r="AJ833" s="18"/>
      <c r="AK833" s="18"/>
      <c r="AL833" s="18"/>
      <c r="AM833" s="13"/>
      <c r="AN833" s="13"/>
      <c r="AO833" s="13"/>
      <c r="AP833" s="13"/>
      <c r="AQ833" s="13"/>
      <c r="AR833" s="13"/>
      <c r="AS833" s="13"/>
      <c r="AT833" s="13"/>
      <c r="AU833" s="123"/>
      <c r="AV833" s="13"/>
      <c r="AW833" s="13"/>
      <c r="AX833" s="66"/>
      <c r="AY833" s="66"/>
    </row>
    <row r="834" spans="33:51" x14ac:dyDescent="0.5">
      <c r="AG834" s="3"/>
      <c r="AH834" s="3"/>
      <c r="AI834" s="3"/>
      <c r="AJ834" s="18"/>
      <c r="AK834" s="18"/>
      <c r="AL834" s="18"/>
      <c r="AM834" s="13"/>
      <c r="AN834" s="13"/>
      <c r="AO834" s="13"/>
      <c r="AP834" s="13"/>
      <c r="AQ834" s="13"/>
      <c r="AR834" s="13"/>
      <c r="AS834" s="13"/>
      <c r="AT834" s="13"/>
      <c r="AU834" s="123"/>
      <c r="AV834" s="13"/>
      <c r="AW834" s="13"/>
      <c r="AX834" s="66"/>
      <c r="AY834" s="66"/>
    </row>
    <row r="835" spans="33:51" x14ac:dyDescent="0.5">
      <c r="AG835" s="3"/>
      <c r="AH835" s="3"/>
      <c r="AI835" s="3"/>
      <c r="AJ835" s="18"/>
      <c r="AK835" s="18"/>
      <c r="AL835" s="18"/>
      <c r="AM835" s="13"/>
      <c r="AN835" s="13"/>
      <c r="AO835" s="13"/>
      <c r="AP835" s="13"/>
      <c r="AQ835" s="13"/>
      <c r="AR835" s="13"/>
      <c r="AS835" s="13"/>
      <c r="AT835" s="13"/>
      <c r="AU835" s="123"/>
      <c r="AV835" s="13"/>
      <c r="AW835" s="13"/>
      <c r="AX835" s="66"/>
      <c r="AY835" s="66"/>
    </row>
    <row r="836" spans="33:51" x14ac:dyDescent="0.5">
      <c r="AG836" s="3"/>
      <c r="AH836" s="3"/>
      <c r="AI836" s="3"/>
      <c r="AJ836" s="18"/>
      <c r="AK836" s="18"/>
      <c r="AL836" s="18"/>
      <c r="AM836" s="13"/>
      <c r="AN836" s="13"/>
      <c r="AO836" s="13"/>
      <c r="AP836" s="13"/>
      <c r="AQ836" s="13"/>
      <c r="AR836" s="13"/>
      <c r="AS836" s="13"/>
      <c r="AT836" s="13"/>
      <c r="AU836" s="123"/>
      <c r="AV836" s="13"/>
      <c r="AW836" s="13"/>
      <c r="AX836" s="66"/>
      <c r="AY836" s="66"/>
    </row>
    <row r="837" spans="33:51" x14ac:dyDescent="0.5">
      <c r="AG837" s="3"/>
      <c r="AH837" s="3"/>
      <c r="AI837" s="3"/>
      <c r="AJ837" s="18"/>
      <c r="AK837" s="18"/>
      <c r="AL837" s="18"/>
      <c r="AM837" s="13"/>
      <c r="AN837" s="13"/>
      <c r="AO837" s="13"/>
      <c r="AP837" s="13"/>
      <c r="AQ837" s="13"/>
      <c r="AR837" s="13"/>
      <c r="AS837" s="13"/>
      <c r="AT837" s="13"/>
      <c r="AU837" s="123"/>
      <c r="AV837" s="13"/>
      <c r="AW837" s="13"/>
      <c r="AX837" s="66"/>
      <c r="AY837" s="66"/>
    </row>
    <row r="838" spans="33:51" x14ac:dyDescent="0.5">
      <c r="AG838" s="3"/>
      <c r="AH838" s="3"/>
      <c r="AI838" s="3"/>
      <c r="AJ838" s="18"/>
      <c r="AK838" s="18"/>
      <c r="AL838" s="18"/>
      <c r="AM838" s="13"/>
      <c r="AN838" s="13"/>
      <c r="AO838" s="13"/>
      <c r="AP838" s="13"/>
      <c r="AQ838" s="13"/>
      <c r="AR838" s="13"/>
      <c r="AS838" s="13"/>
      <c r="AT838" s="13"/>
      <c r="AU838" s="123"/>
      <c r="AV838" s="13"/>
      <c r="AW838" s="13"/>
      <c r="AX838" s="66"/>
      <c r="AY838" s="66"/>
    </row>
    <row r="839" spans="33:51" x14ac:dyDescent="0.5">
      <c r="AG839" s="3"/>
      <c r="AH839" s="3"/>
      <c r="AI839" s="3"/>
      <c r="AJ839" s="18"/>
      <c r="AK839" s="18"/>
      <c r="AL839" s="18"/>
      <c r="AM839" s="13"/>
      <c r="AN839" s="13"/>
      <c r="AO839" s="13"/>
      <c r="AP839" s="13"/>
      <c r="AQ839" s="13"/>
      <c r="AR839" s="13"/>
      <c r="AS839" s="13"/>
      <c r="AT839" s="13"/>
      <c r="AU839" s="123"/>
      <c r="AV839" s="13"/>
      <c r="AW839" s="13"/>
      <c r="AX839" s="66"/>
      <c r="AY839" s="66"/>
    </row>
    <row r="840" spans="33:51" x14ac:dyDescent="0.5">
      <c r="AG840" s="3"/>
      <c r="AH840" s="3"/>
      <c r="AI840" s="3"/>
      <c r="AJ840" s="18"/>
      <c r="AK840" s="18"/>
      <c r="AL840" s="18"/>
      <c r="AM840" s="13"/>
      <c r="AN840" s="13"/>
      <c r="AO840" s="13"/>
      <c r="AP840" s="13"/>
      <c r="AQ840" s="13"/>
      <c r="AR840" s="13"/>
      <c r="AS840" s="13"/>
      <c r="AT840" s="13"/>
      <c r="AU840" s="123"/>
      <c r="AV840" s="13"/>
      <c r="AW840" s="13"/>
      <c r="AX840" s="66"/>
      <c r="AY840" s="66"/>
    </row>
    <row r="841" spans="33:51" x14ac:dyDescent="0.5">
      <c r="AG841" s="3"/>
      <c r="AH841" s="3"/>
      <c r="AI841" s="3"/>
      <c r="AJ841" s="18"/>
      <c r="AK841" s="18"/>
      <c r="AL841" s="18"/>
      <c r="AM841" s="13"/>
      <c r="AN841" s="13"/>
      <c r="AO841" s="13"/>
      <c r="AP841" s="13"/>
      <c r="AQ841" s="13"/>
      <c r="AR841" s="13"/>
      <c r="AS841" s="13"/>
      <c r="AT841" s="13"/>
      <c r="AU841" s="123"/>
      <c r="AV841" s="13"/>
      <c r="AW841" s="13"/>
      <c r="AX841" s="66"/>
      <c r="AY841" s="66"/>
    </row>
    <row r="842" spans="33:51" x14ac:dyDescent="0.5">
      <c r="AG842" s="3"/>
      <c r="AH842" s="3"/>
      <c r="AI842" s="3"/>
      <c r="AJ842" s="18"/>
      <c r="AK842" s="18"/>
      <c r="AL842" s="18"/>
      <c r="AM842" s="13"/>
      <c r="AN842" s="13"/>
      <c r="AO842" s="13"/>
      <c r="AP842" s="13"/>
      <c r="AQ842" s="13"/>
      <c r="AR842" s="13"/>
      <c r="AS842" s="13"/>
      <c r="AT842" s="13"/>
      <c r="AU842" s="123"/>
      <c r="AV842" s="13"/>
      <c r="AW842" s="13"/>
      <c r="AX842" s="66"/>
      <c r="AY842" s="66"/>
    </row>
    <row r="843" spans="33:51" x14ac:dyDescent="0.5">
      <c r="AG843" s="3"/>
      <c r="AH843" s="3"/>
      <c r="AI843" s="3"/>
      <c r="AJ843" s="18"/>
      <c r="AK843" s="18"/>
      <c r="AL843" s="18"/>
      <c r="AM843" s="13"/>
      <c r="AN843" s="13"/>
      <c r="AO843" s="13"/>
      <c r="AP843" s="13"/>
      <c r="AQ843" s="13"/>
      <c r="AR843" s="13"/>
      <c r="AS843" s="13"/>
      <c r="AT843" s="13"/>
      <c r="AU843" s="123"/>
      <c r="AV843" s="13"/>
      <c r="AW843" s="13"/>
      <c r="AX843" s="66"/>
      <c r="AY843" s="66"/>
    </row>
    <row r="844" spans="33:51" x14ac:dyDescent="0.5">
      <c r="AG844" s="3"/>
      <c r="AH844" s="3"/>
      <c r="AI844" s="3"/>
      <c r="AJ844" s="18"/>
      <c r="AK844" s="18"/>
      <c r="AL844" s="18"/>
      <c r="AM844" s="13"/>
      <c r="AN844" s="13"/>
      <c r="AO844" s="13"/>
      <c r="AP844" s="13"/>
      <c r="AQ844" s="13"/>
      <c r="AR844" s="13"/>
      <c r="AS844" s="13"/>
      <c r="AT844" s="13"/>
      <c r="AU844" s="123"/>
      <c r="AV844" s="13"/>
      <c r="AW844" s="13"/>
      <c r="AX844" s="66"/>
      <c r="AY844" s="66"/>
    </row>
    <row r="845" spans="33:51" x14ac:dyDescent="0.5">
      <c r="AG845" s="3"/>
      <c r="AH845" s="3"/>
      <c r="AI845" s="3"/>
      <c r="AJ845" s="18"/>
      <c r="AK845" s="18"/>
      <c r="AL845" s="18"/>
      <c r="AM845" s="13"/>
      <c r="AN845" s="13"/>
      <c r="AO845" s="13"/>
      <c r="AP845" s="13"/>
      <c r="AQ845" s="13"/>
      <c r="AR845" s="13"/>
      <c r="AS845" s="13"/>
      <c r="AT845" s="13"/>
      <c r="AU845" s="123"/>
      <c r="AV845" s="13"/>
      <c r="AW845" s="13"/>
      <c r="AX845" s="66"/>
      <c r="AY845" s="66"/>
    </row>
    <row r="846" spans="33:51" x14ac:dyDescent="0.5">
      <c r="AG846" s="3"/>
      <c r="AH846" s="3"/>
      <c r="AI846" s="3"/>
      <c r="AJ846" s="18"/>
      <c r="AK846" s="18"/>
      <c r="AL846" s="18"/>
      <c r="AM846" s="13"/>
      <c r="AN846" s="13"/>
      <c r="AO846" s="13"/>
      <c r="AP846" s="13"/>
      <c r="AQ846" s="13"/>
      <c r="AR846" s="13"/>
      <c r="AS846" s="13"/>
      <c r="AT846" s="13"/>
      <c r="AU846" s="123"/>
      <c r="AV846" s="13"/>
      <c r="AW846" s="13"/>
      <c r="AX846" s="66"/>
      <c r="AY846" s="66"/>
    </row>
    <row r="847" spans="33:51" x14ac:dyDescent="0.5">
      <c r="AG847" s="3"/>
      <c r="AH847" s="3"/>
      <c r="AI847" s="3"/>
      <c r="AJ847" s="18"/>
      <c r="AK847" s="18"/>
      <c r="AL847" s="18"/>
      <c r="AM847" s="13"/>
      <c r="AN847" s="13"/>
      <c r="AO847" s="13"/>
      <c r="AP847" s="13"/>
      <c r="AQ847" s="13"/>
      <c r="AR847" s="13"/>
      <c r="AS847" s="13"/>
      <c r="AT847" s="13"/>
      <c r="AU847" s="123"/>
      <c r="AV847" s="13"/>
      <c r="AW847" s="13"/>
      <c r="AX847" s="66"/>
      <c r="AY847" s="66"/>
    </row>
    <row r="848" spans="33:51" x14ac:dyDescent="0.5">
      <c r="AG848" s="3"/>
      <c r="AH848" s="3"/>
      <c r="AI848" s="3"/>
      <c r="AJ848" s="18"/>
      <c r="AK848" s="18"/>
      <c r="AL848" s="18"/>
      <c r="AM848" s="13"/>
      <c r="AN848" s="13"/>
      <c r="AO848" s="13"/>
      <c r="AP848" s="13"/>
      <c r="AQ848" s="13"/>
      <c r="AR848" s="13"/>
      <c r="AS848" s="13"/>
      <c r="AT848" s="13"/>
      <c r="AU848" s="123"/>
      <c r="AV848" s="13"/>
      <c r="AW848" s="13"/>
      <c r="AX848" s="66"/>
      <c r="AY848" s="66"/>
    </row>
    <row r="849" spans="33:51" x14ac:dyDescent="0.5">
      <c r="AG849" s="3"/>
      <c r="AH849" s="3"/>
      <c r="AI849" s="3"/>
      <c r="AJ849" s="18"/>
      <c r="AK849" s="18"/>
      <c r="AL849" s="18"/>
      <c r="AM849" s="13"/>
      <c r="AN849" s="13"/>
      <c r="AO849" s="13"/>
      <c r="AP849" s="13"/>
      <c r="AQ849" s="13"/>
      <c r="AR849" s="13"/>
      <c r="AS849" s="13"/>
      <c r="AT849" s="13"/>
      <c r="AU849" s="123"/>
      <c r="AV849" s="13"/>
      <c r="AW849" s="13"/>
      <c r="AX849" s="66"/>
      <c r="AY849" s="66"/>
    </row>
    <row r="850" spans="33:51" x14ac:dyDescent="0.5">
      <c r="AG850" s="3"/>
      <c r="AH850" s="3"/>
      <c r="AI850" s="3"/>
      <c r="AJ850" s="18"/>
      <c r="AK850" s="18"/>
      <c r="AL850" s="18"/>
      <c r="AM850" s="13"/>
      <c r="AN850" s="13"/>
      <c r="AO850" s="13"/>
      <c r="AP850" s="13"/>
      <c r="AQ850" s="13"/>
      <c r="AR850" s="13"/>
      <c r="AS850" s="13"/>
      <c r="AT850" s="13"/>
      <c r="AU850" s="123"/>
      <c r="AV850" s="13"/>
      <c r="AW850" s="13"/>
      <c r="AX850" s="66"/>
      <c r="AY850" s="66"/>
    </row>
    <row r="851" spans="33:51" x14ac:dyDescent="0.5">
      <c r="AG851" s="3"/>
      <c r="AH851" s="3"/>
      <c r="AI851" s="3"/>
      <c r="AJ851" s="18"/>
      <c r="AK851" s="18"/>
      <c r="AL851" s="18"/>
      <c r="AM851" s="13"/>
      <c r="AN851" s="13"/>
      <c r="AO851" s="13"/>
      <c r="AP851" s="13"/>
      <c r="AQ851" s="13"/>
      <c r="AR851" s="13"/>
      <c r="AS851" s="13"/>
      <c r="AT851" s="13"/>
      <c r="AU851" s="123"/>
      <c r="AV851" s="13"/>
      <c r="AW851" s="13"/>
      <c r="AX851" s="66"/>
      <c r="AY851" s="66"/>
    </row>
    <row r="852" spans="33:51" x14ac:dyDescent="0.5">
      <c r="AG852" s="3"/>
      <c r="AH852" s="3"/>
      <c r="AI852" s="3"/>
      <c r="AJ852" s="18"/>
      <c r="AK852" s="18"/>
      <c r="AL852" s="18"/>
      <c r="AM852" s="13"/>
      <c r="AN852" s="13"/>
      <c r="AO852" s="13"/>
      <c r="AP852" s="13"/>
      <c r="AQ852" s="13"/>
      <c r="AR852" s="13"/>
      <c r="AS852" s="13"/>
      <c r="AT852" s="13"/>
      <c r="AU852" s="123"/>
      <c r="AV852" s="13"/>
      <c r="AW852" s="13"/>
      <c r="AX852" s="66"/>
      <c r="AY852" s="66"/>
    </row>
    <row r="853" spans="33:51" x14ac:dyDescent="0.5">
      <c r="AG853" s="3"/>
      <c r="AH853" s="3"/>
      <c r="AI853" s="3"/>
      <c r="AJ853" s="18"/>
      <c r="AK853" s="18"/>
      <c r="AL853" s="18"/>
      <c r="AM853" s="13"/>
      <c r="AN853" s="13"/>
      <c r="AO853" s="13"/>
      <c r="AP853" s="13"/>
      <c r="AQ853" s="13"/>
      <c r="AR853" s="13"/>
      <c r="AS853" s="13"/>
      <c r="AT853" s="13"/>
      <c r="AU853" s="123"/>
      <c r="AV853" s="13"/>
      <c r="AW853" s="13"/>
      <c r="AX853" s="66"/>
      <c r="AY853" s="66"/>
    </row>
    <row r="854" spans="33:51" x14ac:dyDescent="0.5">
      <c r="AG854" s="3"/>
      <c r="AH854" s="3"/>
      <c r="AI854" s="3"/>
      <c r="AJ854" s="18"/>
      <c r="AK854" s="18"/>
      <c r="AL854" s="18"/>
      <c r="AM854" s="13"/>
      <c r="AN854" s="13"/>
      <c r="AO854" s="13"/>
      <c r="AP854" s="13"/>
      <c r="AQ854" s="13"/>
      <c r="AR854" s="13"/>
      <c r="AS854" s="13"/>
      <c r="AT854" s="13"/>
      <c r="AU854" s="123"/>
      <c r="AV854" s="13"/>
      <c r="AW854" s="13"/>
      <c r="AX854" s="66"/>
      <c r="AY854" s="66"/>
    </row>
    <row r="855" spans="33:51" x14ac:dyDescent="0.5">
      <c r="AG855" s="3"/>
      <c r="AH855" s="3"/>
      <c r="AI855" s="3"/>
      <c r="AJ855" s="18"/>
      <c r="AK855" s="18"/>
      <c r="AL855" s="18"/>
      <c r="AM855" s="13"/>
      <c r="AN855" s="13"/>
      <c r="AO855" s="13"/>
      <c r="AP855" s="13"/>
      <c r="AQ855" s="13"/>
      <c r="AR855" s="13"/>
      <c r="AS855" s="13"/>
      <c r="AT855" s="13"/>
      <c r="AU855" s="123"/>
      <c r="AV855" s="13"/>
      <c r="AW855" s="13"/>
      <c r="AX855" s="66"/>
      <c r="AY855" s="66"/>
    </row>
    <row r="856" spans="33:51" x14ac:dyDescent="0.5">
      <c r="AG856" s="3"/>
      <c r="AH856" s="3"/>
      <c r="AI856" s="3"/>
      <c r="AJ856" s="18"/>
      <c r="AK856" s="18"/>
      <c r="AL856" s="18"/>
      <c r="AM856" s="13"/>
      <c r="AN856" s="13"/>
      <c r="AO856" s="13"/>
      <c r="AP856" s="13"/>
      <c r="AQ856" s="13"/>
      <c r="AR856" s="13"/>
      <c r="AS856" s="13"/>
      <c r="AT856" s="13"/>
      <c r="AU856" s="123"/>
      <c r="AV856" s="13"/>
      <c r="AW856" s="13"/>
      <c r="AX856" s="66"/>
      <c r="AY856" s="66"/>
    </row>
    <row r="857" spans="33:51" x14ac:dyDescent="0.5">
      <c r="AG857" s="3"/>
      <c r="AH857" s="3"/>
      <c r="AI857" s="3"/>
      <c r="AJ857" s="18"/>
      <c r="AK857" s="18"/>
      <c r="AL857" s="18"/>
      <c r="AM857" s="13"/>
      <c r="AN857" s="13"/>
      <c r="AO857" s="13"/>
      <c r="AP857" s="13"/>
      <c r="AQ857" s="13"/>
      <c r="AR857" s="13"/>
      <c r="AS857" s="13"/>
      <c r="AT857" s="13"/>
      <c r="AU857" s="123"/>
      <c r="AV857" s="13"/>
      <c r="AW857" s="13"/>
      <c r="AX857" s="66"/>
      <c r="AY857" s="66"/>
    </row>
    <row r="858" spans="33:51" x14ac:dyDescent="0.5">
      <c r="AG858" s="3"/>
      <c r="AH858" s="3"/>
      <c r="AI858" s="3"/>
      <c r="AJ858" s="18"/>
      <c r="AK858" s="18"/>
      <c r="AL858" s="18"/>
      <c r="AM858" s="13"/>
      <c r="AN858" s="13"/>
      <c r="AO858" s="13"/>
      <c r="AP858" s="13"/>
      <c r="AQ858" s="13"/>
      <c r="AR858" s="13"/>
      <c r="AS858" s="13"/>
      <c r="AT858" s="13"/>
      <c r="AU858" s="123"/>
      <c r="AV858" s="13"/>
      <c r="AW858" s="13"/>
      <c r="AX858" s="66"/>
      <c r="AY858" s="66"/>
    </row>
    <row r="859" spans="33:51" x14ac:dyDescent="0.5">
      <c r="AG859" s="3"/>
      <c r="AH859" s="3"/>
      <c r="AI859" s="3"/>
      <c r="AJ859" s="18"/>
      <c r="AK859" s="18"/>
      <c r="AL859" s="18"/>
      <c r="AM859" s="13"/>
      <c r="AN859" s="13"/>
      <c r="AO859" s="13"/>
      <c r="AP859" s="13"/>
      <c r="AQ859" s="13"/>
      <c r="AR859" s="13"/>
      <c r="AS859" s="13"/>
      <c r="AT859" s="13"/>
      <c r="AU859" s="123"/>
      <c r="AV859" s="13"/>
      <c r="AW859" s="13"/>
      <c r="AX859" s="66"/>
      <c r="AY859" s="66"/>
    </row>
    <row r="860" spans="33:51" x14ac:dyDescent="0.5">
      <c r="AG860" s="3"/>
      <c r="AH860" s="3"/>
      <c r="AI860" s="3"/>
      <c r="AJ860" s="18"/>
      <c r="AK860" s="18"/>
      <c r="AL860" s="18"/>
      <c r="AM860" s="13"/>
      <c r="AN860" s="13"/>
      <c r="AO860" s="13"/>
      <c r="AP860" s="13"/>
      <c r="AQ860" s="13"/>
      <c r="AR860" s="13"/>
      <c r="AS860" s="13"/>
      <c r="AT860" s="13"/>
      <c r="AU860" s="123"/>
      <c r="AV860" s="13"/>
      <c r="AW860" s="13"/>
      <c r="AX860" s="66"/>
      <c r="AY860" s="66"/>
    </row>
    <row r="861" spans="33:51" x14ac:dyDescent="0.5">
      <c r="AG861" s="3"/>
      <c r="AH861" s="3"/>
      <c r="AI861" s="3"/>
      <c r="AJ861" s="18"/>
      <c r="AK861" s="18"/>
      <c r="AL861" s="18"/>
      <c r="AM861" s="13"/>
      <c r="AN861" s="13"/>
      <c r="AO861" s="13"/>
      <c r="AP861" s="13"/>
      <c r="AQ861" s="13"/>
      <c r="AR861" s="13"/>
      <c r="AS861" s="13"/>
      <c r="AT861" s="13"/>
      <c r="AU861" s="123"/>
      <c r="AV861" s="13"/>
      <c r="AW861" s="13"/>
      <c r="AX861" s="66"/>
      <c r="AY861" s="66"/>
    </row>
    <row r="862" spans="33:51" x14ac:dyDescent="0.5">
      <c r="AG862" s="3"/>
      <c r="AH862" s="3"/>
      <c r="AI862" s="3"/>
      <c r="AJ862" s="18"/>
      <c r="AK862" s="18"/>
      <c r="AL862" s="18"/>
      <c r="AM862" s="13"/>
      <c r="AN862" s="13"/>
      <c r="AO862" s="13"/>
      <c r="AP862" s="13"/>
      <c r="AQ862" s="13"/>
      <c r="AR862" s="13"/>
      <c r="AS862" s="13"/>
      <c r="AT862" s="13"/>
      <c r="AU862" s="123"/>
      <c r="AV862" s="13"/>
      <c r="AW862" s="13"/>
      <c r="AX862" s="66"/>
      <c r="AY862" s="66"/>
    </row>
    <row r="863" spans="33:51" x14ac:dyDescent="0.5">
      <c r="AG863" s="3"/>
      <c r="AH863" s="3"/>
      <c r="AI863" s="3"/>
      <c r="AJ863" s="18"/>
      <c r="AK863" s="18"/>
      <c r="AL863" s="18"/>
      <c r="AM863" s="13"/>
      <c r="AN863" s="13"/>
      <c r="AO863" s="13"/>
      <c r="AP863" s="13"/>
      <c r="AQ863" s="13"/>
      <c r="AR863" s="13"/>
      <c r="AS863" s="13"/>
      <c r="AT863" s="13"/>
      <c r="AU863" s="123"/>
      <c r="AV863" s="13"/>
      <c r="AW863" s="13"/>
      <c r="AX863" s="66"/>
      <c r="AY863" s="66"/>
    </row>
    <row r="864" spans="33:51" x14ac:dyDescent="0.5">
      <c r="AG864" s="3"/>
      <c r="AH864" s="3"/>
      <c r="AI864" s="3"/>
      <c r="AJ864" s="18"/>
      <c r="AK864" s="18"/>
      <c r="AL864" s="18"/>
      <c r="AM864" s="13"/>
      <c r="AN864" s="13"/>
      <c r="AO864" s="13"/>
      <c r="AP864" s="13"/>
      <c r="AQ864" s="13"/>
      <c r="AR864" s="13"/>
      <c r="AS864" s="13"/>
      <c r="AT864" s="13"/>
      <c r="AU864" s="123"/>
      <c r="AV864" s="13"/>
      <c r="AW864" s="13"/>
      <c r="AX864" s="66"/>
      <c r="AY864" s="66"/>
    </row>
    <row r="865" spans="33:51" x14ac:dyDescent="0.5">
      <c r="AG865" s="3"/>
      <c r="AH865" s="3"/>
      <c r="AI865" s="3"/>
      <c r="AJ865" s="18"/>
      <c r="AK865" s="18"/>
      <c r="AL865" s="18"/>
      <c r="AM865" s="13"/>
      <c r="AN865" s="13"/>
      <c r="AO865" s="13"/>
      <c r="AP865" s="13"/>
      <c r="AQ865" s="13"/>
      <c r="AR865" s="13"/>
      <c r="AS865" s="13"/>
      <c r="AT865" s="13"/>
      <c r="AU865" s="123"/>
      <c r="AV865" s="13"/>
      <c r="AW865" s="13"/>
      <c r="AX865" s="66"/>
      <c r="AY865" s="66"/>
    </row>
    <row r="866" spans="33:51" x14ac:dyDescent="0.5">
      <c r="AG866" s="3"/>
      <c r="AH866" s="3"/>
      <c r="AI866" s="3"/>
      <c r="AJ866" s="18"/>
      <c r="AK866" s="18"/>
      <c r="AL866" s="18"/>
      <c r="AM866" s="13"/>
      <c r="AN866" s="13"/>
      <c r="AO866" s="13"/>
      <c r="AP866" s="13"/>
      <c r="AQ866" s="13"/>
      <c r="AR866" s="13"/>
      <c r="AS866" s="13"/>
      <c r="AT866" s="13"/>
      <c r="AU866" s="123"/>
      <c r="AV866" s="13"/>
      <c r="AW866" s="13"/>
      <c r="AX866" s="66"/>
      <c r="AY866" s="66"/>
    </row>
    <row r="867" spans="33:51" x14ac:dyDescent="0.5">
      <c r="AG867" s="3"/>
      <c r="AH867" s="3"/>
      <c r="AI867" s="3"/>
      <c r="AJ867" s="18"/>
      <c r="AK867" s="18"/>
      <c r="AL867" s="18"/>
      <c r="AM867" s="13"/>
      <c r="AN867" s="13"/>
      <c r="AO867" s="13"/>
      <c r="AP867" s="13"/>
      <c r="AQ867" s="13"/>
      <c r="AR867" s="13"/>
      <c r="AS867" s="13"/>
      <c r="AT867" s="13"/>
      <c r="AU867" s="123"/>
      <c r="AV867" s="13"/>
      <c r="AW867" s="13"/>
      <c r="AX867" s="66"/>
      <c r="AY867" s="66"/>
    </row>
    <row r="868" spans="33:51" x14ac:dyDescent="0.5">
      <c r="AG868" s="3"/>
      <c r="AH868" s="3"/>
      <c r="AI868" s="3"/>
      <c r="AJ868" s="18"/>
      <c r="AK868" s="18"/>
      <c r="AL868" s="18"/>
      <c r="AM868" s="13"/>
      <c r="AN868" s="13"/>
      <c r="AO868" s="13"/>
      <c r="AP868" s="13"/>
      <c r="AQ868" s="13"/>
      <c r="AR868" s="13"/>
      <c r="AS868" s="13"/>
      <c r="AT868" s="13"/>
      <c r="AU868" s="123"/>
      <c r="AV868" s="13"/>
      <c r="AW868" s="13"/>
      <c r="AX868" s="66"/>
      <c r="AY868" s="66"/>
    </row>
    <row r="869" spans="33:51" x14ac:dyDescent="0.5">
      <c r="AG869" s="3"/>
      <c r="AH869" s="3"/>
      <c r="AI869" s="3"/>
      <c r="AJ869" s="18"/>
      <c r="AK869" s="18"/>
      <c r="AL869" s="18"/>
      <c r="AM869" s="13"/>
      <c r="AN869" s="13"/>
      <c r="AO869" s="13"/>
      <c r="AP869" s="13"/>
      <c r="AQ869" s="13"/>
      <c r="AR869" s="13"/>
      <c r="AS869" s="13"/>
      <c r="AT869" s="13"/>
      <c r="AU869" s="123"/>
      <c r="AV869" s="13"/>
      <c r="AW869" s="13"/>
      <c r="AX869" s="66"/>
      <c r="AY869" s="66"/>
    </row>
    <row r="870" spans="33:51" x14ac:dyDescent="0.5">
      <c r="AG870" s="3"/>
      <c r="AH870" s="3"/>
      <c r="AI870" s="3"/>
      <c r="AJ870" s="18"/>
      <c r="AK870" s="18"/>
      <c r="AL870" s="18"/>
      <c r="AM870" s="13"/>
      <c r="AN870" s="13"/>
      <c r="AO870" s="13"/>
      <c r="AP870" s="13"/>
      <c r="AQ870" s="13"/>
      <c r="AR870" s="13"/>
      <c r="AS870" s="13"/>
      <c r="AT870" s="13"/>
      <c r="AU870" s="123"/>
      <c r="AV870" s="13"/>
      <c r="AW870" s="13"/>
      <c r="AX870" s="66"/>
      <c r="AY870" s="66"/>
    </row>
    <row r="871" spans="33:51" x14ac:dyDescent="0.5">
      <c r="AG871" s="3"/>
      <c r="AH871" s="3"/>
      <c r="AI871" s="3"/>
      <c r="AJ871" s="18"/>
      <c r="AK871" s="18"/>
      <c r="AL871" s="18"/>
      <c r="AM871" s="13"/>
      <c r="AN871" s="13"/>
      <c r="AO871" s="13"/>
      <c r="AP871" s="13"/>
      <c r="AQ871" s="13"/>
      <c r="AR871" s="13"/>
      <c r="AS871" s="13"/>
      <c r="AT871" s="13"/>
      <c r="AU871" s="123"/>
      <c r="AV871" s="13"/>
      <c r="AW871" s="13"/>
      <c r="AX871" s="66"/>
      <c r="AY871" s="66"/>
    </row>
    <row r="872" spans="33:51" x14ac:dyDescent="0.5">
      <c r="AG872" s="3"/>
      <c r="AH872" s="3"/>
      <c r="AI872" s="3"/>
      <c r="AJ872" s="18"/>
      <c r="AK872" s="18"/>
      <c r="AL872" s="18"/>
      <c r="AM872" s="13"/>
      <c r="AN872" s="13"/>
      <c r="AO872" s="13"/>
      <c r="AP872" s="13"/>
      <c r="AQ872" s="13"/>
      <c r="AR872" s="13"/>
      <c r="AS872" s="13"/>
      <c r="AT872" s="13"/>
      <c r="AU872" s="123"/>
      <c r="AV872" s="13"/>
      <c r="AW872" s="13"/>
      <c r="AX872" s="66"/>
      <c r="AY872" s="66"/>
    </row>
    <row r="873" spans="33:51" x14ac:dyDescent="0.5">
      <c r="AG873" s="3"/>
      <c r="AH873" s="3"/>
      <c r="AI873" s="3"/>
      <c r="AJ873" s="18"/>
      <c r="AK873" s="18"/>
      <c r="AL873" s="18"/>
      <c r="AM873" s="13"/>
      <c r="AN873" s="13"/>
      <c r="AO873" s="13"/>
      <c r="AP873" s="13"/>
      <c r="AQ873" s="13"/>
      <c r="AR873" s="13"/>
      <c r="AS873" s="13"/>
      <c r="AT873" s="13"/>
      <c r="AU873" s="123"/>
      <c r="AV873" s="13"/>
      <c r="AW873" s="13"/>
      <c r="AX873" s="66"/>
      <c r="AY873" s="66"/>
    </row>
    <row r="874" spans="33:51" x14ac:dyDescent="0.5">
      <c r="AG874" s="3"/>
      <c r="AH874" s="3"/>
      <c r="AI874" s="3"/>
      <c r="AJ874" s="18"/>
      <c r="AK874" s="18"/>
      <c r="AL874" s="18"/>
      <c r="AM874" s="13"/>
      <c r="AN874" s="13"/>
      <c r="AO874" s="13"/>
      <c r="AP874" s="13"/>
      <c r="AQ874" s="13"/>
      <c r="AR874" s="13"/>
      <c r="AS874" s="13"/>
      <c r="AT874" s="13"/>
      <c r="AU874" s="123"/>
      <c r="AV874" s="13"/>
      <c r="AW874" s="13"/>
      <c r="AX874" s="66"/>
      <c r="AY874" s="66"/>
    </row>
    <row r="875" spans="33:51" x14ac:dyDescent="0.5">
      <c r="AG875" s="3"/>
      <c r="AH875" s="3"/>
      <c r="AI875" s="3"/>
      <c r="AJ875" s="18"/>
      <c r="AK875" s="18"/>
      <c r="AL875" s="18"/>
      <c r="AM875" s="13"/>
      <c r="AN875" s="13"/>
      <c r="AO875" s="13"/>
      <c r="AP875" s="13"/>
      <c r="AQ875" s="13"/>
      <c r="AR875" s="13"/>
      <c r="AS875" s="13"/>
      <c r="AT875" s="13"/>
      <c r="AU875" s="123"/>
      <c r="AV875" s="13"/>
      <c r="AW875" s="13"/>
      <c r="AX875" s="66"/>
      <c r="AY875" s="66"/>
    </row>
    <row r="876" spans="33:51" x14ac:dyDescent="0.5">
      <c r="AG876" s="3"/>
      <c r="AH876" s="3"/>
      <c r="AI876" s="3"/>
      <c r="AJ876" s="18"/>
      <c r="AK876" s="18"/>
      <c r="AL876" s="18"/>
      <c r="AM876" s="13"/>
      <c r="AN876" s="13"/>
      <c r="AO876" s="13"/>
      <c r="AP876" s="13"/>
      <c r="AQ876" s="13"/>
      <c r="AR876" s="13"/>
      <c r="AS876" s="13"/>
      <c r="AT876" s="13"/>
      <c r="AU876" s="123"/>
      <c r="AV876" s="13"/>
      <c r="AW876" s="13"/>
      <c r="AX876" s="66"/>
      <c r="AY876" s="66"/>
    </row>
    <row r="877" spans="33:51" x14ac:dyDescent="0.5">
      <c r="AG877" s="3"/>
      <c r="AH877" s="3"/>
      <c r="AI877" s="3"/>
      <c r="AJ877" s="18"/>
      <c r="AK877" s="18"/>
      <c r="AL877" s="18"/>
      <c r="AM877" s="13"/>
      <c r="AN877" s="13"/>
      <c r="AO877" s="13"/>
      <c r="AP877" s="13"/>
      <c r="AQ877" s="13"/>
      <c r="AR877" s="13"/>
      <c r="AS877" s="13"/>
      <c r="AT877" s="13"/>
      <c r="AU877" s="123"/>
      <c r="AV877" s="13"/>
      <c r="AW877" s="13"/>
      <c r="AX877" s="66"/>
      <c r="AY877" s="66"/>
    </row>
    <row r="878" spans="33:51" x14ac:dyDescent="0.5">
      <c r="AG878" s="3"/>
      <c r="AH878" s="3"/>
      <c r="AI878" s="3"/>
      <c r="AJ878" s="18"/>
      <c r="AK878" s="18"/>
      <c r="AL878" s="18"/>
      <c r="AM878" s="13"/>
      <c r="AN878" s="13"/>
      <c r="AO878" s="13"/>
      <c r="AP878" s="13"/>
      <c r="AQ878" s="13"/>
      <c r="AR878" s="13"/>
      <c r="AS878" s="13"/>
      <c r="AT878" s="13"/>
      <c r="AU878" s="123"/>
      <c r="AV878" s="13"/>
      <c r="AW878" s="13"/>
      <c r="AX878" s="66"/>
      <c r="AY878" s="66"/>
    </row>
    <row r="879" spans="33:51" x14ac:dyDescent="0.5">
      <c r="AG879" s="3"/>
      <c r="AH879" s="3"/>
      <c r="AI879" s="3"/>
      <c r="AJ879" s="18"/>
      <c r="AK879" s="18"/>
      <c r="AL879" s="18"/>
      <c r="AM879" s="13"/>
      <c r="AN879" s="13"/>
      <c r="AO879" s="13"/>
      <c r="AP879" s="13"/>
      <c r="AQ879" s="13"/>
      <c r="AR879" s="13"/>
      <c r="AS879" s="13"/>
      <c r="AT879" s="13"/>
      <c r="AU879" s="123"/>
      <c r="AV879" s="13"/>
      <c r="AW879" s="13"/>
      <c r="AX879" s="66"/>
      <c r="AY879" s="66"/>
    </row>
    <row r="880" spans="33:51" x14ac:dyDescent="0.5">
      <c r="AG880" s="3"/>
      <c r="AH880" s="3"/>
      <c r="AI880" s="3"/>
      <c r="AJ880" s="18"/>
      <c r="AK880" s="18"/>
      <c r="AL880" s="18"/>
      <c r="AM880" s="13"/>
      <c r="AN880" s="13"/>
      <c r="AO880" s="13"/>
      <c r="AP880" s="13"/>
      <c r="AQ880" s="13"/>
      <c r="AR880" s="13"/>
      <c r="AS880" s="13"/>
      <c r="AT880" s="13"/>
      <c r="AU880" s="123"/>
      <c r="AV880" s="13"/>
      <c r="AW880" s="13"/>
      <c r="AX880" s="66"/>
      <c r="AY880" s="66"/>
    </row>
    <row r="881" spans="33:51" x14ac:dyDescent="0.5">
      <c r="AG881" s="3"/>
      <c r="AH881" s="3"/>
      <c r="AI881" s="3"/>
      <c r="AJ881" s="18"/>
      <c r="AK881" s="18"/>
      <c r="AL881" s="18"/>
      <c r="AM881" s="13"/>
      <c r="AN881" s="13"/>
      <c r="AO881" s="13"/>
      <c r="AP881" s="13"/>
      <c r="AQ881" s="13"/>
      <c r="AR881" s="13"/>
      <c r="AS881" s="13"/>
      <c r="AT881" s="13"/>
      <c r="AU881" s="123"/>
      <c r="AV881" s="13"/>
      <c r="AW881" s="13"/>
      <c r="AX881" s="66"/>
      <c r="AY881" s="66"/>
    </row>
    <row r="882" spans="33:51" x14ac:dyDescent="0.5">
      <c r="AG882" s="3"/>
      <c r="AH882" s="3"/>
      <c r="AI882" s="3"/>
      <c r="AJ882" s="18"/>
      <c r="AK882" s="18"/>
      <c r="AL882" s="18"/>
      <c r="AM882" s="13"/>
      <c r="AN882" s="13"/>
      <c r="AO882" s="13"/>
      <c r="AP882" s="13"/>
      <c r="AQ882" s="13"/>
      <c r="AR882" s="13"/>
      <c r="AS882" s="13"/>
      <c r="AT882" s="13"/>
      <c r="AU882" s="123"/>
      <c r="AV882" s="13"/>
      <c r="AW882" s="13"/>
      <c r="AX882" s="66"/>
      <c r="AY882" s="66"/>
    </row>
    <row r="883" spans="33:51" x14ac:dyDescent="0.5">
      <c r="AG883" s="3"/>
      <c r="AH883" s="3"/>
      <c r="AI883" s="3"/>
      <c r="AJ883" s="18"/>
      <c r="AK883" s="18"/>
      <c r="AL883" s="18"/>
      <c r="AM883" s="13"/>
      <c r="AN883" s="13"/>
      <c r="AO883" s="13"/>
      <c r="AP883" s="13"/>
      <c r="AQ883" s="13"/>
      <c r="AR883" s="13"/>
      <c r="AS883" s="13"/>
      <c r="AT883" s="13"/>
      <c r="AU883" s="123"/>
      <c r="AV883" s="13"/>
      <c r="AW883" s="13"/>
      <c r="AX883" s="66"/>
      <c r="AY883" s="66"/>
    </row>
    <row r="884" spans="33:51" x14ac:dyDescent="0.5">
      <c r="AG884" s="3"/>
      <c r="AH884" s="3"/>
      <c r="AI884" s="3"/>
      <c r="AJ884" s="18"/>
      <c r="AK884" s="18"/>
      <c r="AL884" s="18"/>
      <c r="AM884" s="13"/>
      <c r="AN884" s="13"/>
      <c r="AO884" s="13"/>
      <c r="AP884" s="13"/>
      <c r="AQ884" s="13"/>
      <c r="AR884" s="13"/>
      <c r="AS884" s="13"/>
      <c r="AT884" s="13"/>
      <c r="AU884" s="123"/>
      <c r="AV884" s="13"/>
      <c r="AW884" s="13"/>
      <c r="AX884" s="66"/>
      <c r="AY884" s="66"/>
    </row>
    <row r="885" spans="33:51" x14ac:dyDescent="0.5">
      <c r="AG885" s="3"/>
      <c r="AH885" s="3"/>
      <c r="AI885" s="3"/>
      <c r="AJ885" s="18"/>
      <c r="AK885" s="18"/>
      <c r="AL885" s="18"/>
      <c r="AM885" s="13"/>
      <c r="AN885" s="13"/>
      <c r="AO885" s="13"/>
      <c r="AP885" s="13"/>
      <c r="AQ885" s="13"/>
      <c r="AR885" s="13"/>
      <c r="AS885" s="13"/>
      <c r="AT885" s="13"/>
      <c r="AU885" s="123"/>
      <c r="AV885" s="13"/>
      <c r="AW885" s="13"/>
      <c r="AX885" s="66"/>
      <c r="AY885" s="66"/>
    </row>
    <row r="886" spans="33:51" x14ac:dyDescent="0.5">
      <c r="AG886" s="3"/>
      <c r="AH886" s="3"/>
      <c r="AI886" s="3"/>
      <c r="AJ886" s="18"/>
      <c r="AK886" s="18"/>
      <c r="AL886" s="18"/>
      <c r="AM886" s="13"/>
      <c r="AN886" s="13"/>
      <c r="AO886" s="13"/>
      <c r="AP886" s="13"/>
      <c r="AQ886" s="13"/>
      <c r="AR886" s="13"/>
      <c r="AS886" s="13"/>
      <c r="AT886" s="13"/>
      <c r="AU886" s="123"/>
      <c r="AV886" s="13"/>
      <c r="AW886" s="13"/>
      <c r="AX886" s="66"/>
      <c r="AY886" s="66"/>
    </row>
    <row r="887" spans="33:51" x14ac:dyDescent="0.5">
      <c r="AG887" s="3"/>
      <c r="AH887" s="3"/>
      <c r="AI887" s="3"/>
      <c r="AJ887" s="18"/>
      <c r="AK887" s="18"/>
      <c r="AL887" s="18"/>
      <c r="AM887" s="13"/>
      <c r="AN887" s="13"/>
      <c r="AO887" s="13"/>
      <c r="AP887" s="13"/>
      <c r="AQ887" s="13"/>
      <c r="AR887" s="13"/>
      <c r="AS887" s="13"/>
      <c r="AT887" s="13"/>
      <c r="AU887" s="123"/>
      <c r="AV887" s="13"/>
      <c r="AW887" s="13"/>
      <c r="AX887" s="66"/>
      <c r="AY887" s="66"/>
    </row>
    <row r="888" spans="33:51" x14ac:dyDescent="0.5">
      <c r="AG888" s="3"/>
      <c r="AH888" s="3"/>
      <c r="AI888" s="3"/>
      <c r="AJ888" s="18"/>
      <c r="AK888" s="18"/>
      <c r="AL888" s="18"/>
      <c r="AM888" s="13"/>
      <c r="AN888" s="13"/>
      <c r="AO888" s="13"/>
      <c r="AP888" s="13"/>
      <c r="AQ888" s="13"/>
      <c r="AR888" s="13"/>
      <c r="AS888" s="13"/>
      <c r="AT888" s="13"/>
      <c r="AU888" s="123"/>
      <c r="AV888" s="13"/>
      <c r="AW888" s="13"/>
      <c r="AX888" s="66"/>
      <c r="AY888" s="66"/>
    </row>
    <row r="889" spans="33:51" x14ac:dyDescent="0.5">
      <c r="AG889" s="3"/>
      <c r="AH889" s="3"/>
      <c r="AI889" s="3"/>
      <c r="AJ889" s="18"/>
      <c r="AK889" s="18"/>
      <c r="AL889" s="18"/>
      <c r="AM889" s="13"/>
      <c r="AN889" s="13"/>
      <c r="AO889" s="13"/>
      <c r="AP889" s="13"/>
      <c r="AQ889" s="13"/>
      <c r="AR889" s="13"/>
      <c r="AS889" s="13"/>
      <c r="AT889" s="13"/>
      <c r="AU889" s="123"/>
      <c r="AV889" s="13"/>
      <c r="AW889" s="13"/>
      <c r="AX889" s="66"/>
      <c r="AY889" s="66"/>
    </row>
    <row r="890" spans="33:51" x14ac:dyDescent="0.5">
      <c r="AG890" s="3"/>
      <c r="AH890" s="3"/>
      <c r="AI890" s="3"/>
      <c r="AJ890" s="18"/>
      <c r="AK890" s="18"/>
      <c r="AL890" s="18"/>
      <c r="AM890" s="13"/>
      <c r="AN890" s="13"/>
      <c r="AO890" s="13"/>
      <c r="AP890" s="13"/>
      <c r="AQ890" s="13"/>
      <c r="AR890" s="13"/>
      <c r="AS890" s="13"/>
      <c r="AT890" s="13"/>
      <c r="AU890" s="123"/>
      <c r="AV890" s="13"/>
      <c r="AW890" s="13"/>
      <c r="AX890" s="66"/>
      <c r="AY890" s="66"/>
    </row>
    <row r="891" spans="33:51" x14ac:dyDescent="0.5">
      <c r="AG891" s="3"/>
      <c r="AH891" s="3"/>
      <c r="AI891" s="3"/>
      <c r="AJ891" s="18"/>
      <c r="AK891" s="18"/>
      <c r="AL891" s="18"/>
      <c r="AM891" s="13"/>
      <c r="AN891" s="13"/>
      <c r="AO891" s="13"/>
      <c r="AP891" s="13"/>
      <c r="AQ891" s="13"/>
      <c r="AR891" s="13"/>
      <c r="AS891" s="13"/>
      <c r="AT891" s="13"/>
      <c r="AU891" s="123"/>
      <c r="AV891" s="13"/>
      <c r="AW891" s="13"/>
      <c r="AX891" s="66"/>
      <c r="AY891" s="66"/>
    </row>
    <row r="892" spans="33:51" x14ac:dyDescent="0.5">
      <c r="AG892" s="3"/>
      <c r="AH892" s="3"/>
      <c r="AI892" s="3"/>
      <c r="AJ892" s="18"/>
      <c r="AK892" s="18"/>
      <c r="AL892" s="18"/>
      <c r="AM892" s="13"/>
      <c r="AN892" s="13"/>
      <c r="AO892" s="13"/>
      <c r="AP892" s="13"/>
      <c r="AQ892" s="13"/>
      <c r="AR892" s="13"/>
      <c r="AS892" s="13"/>
      <c r="AT892" s="13"/>
      <c r="AU892" s="123"/>
      <c r="AV892" s="13"/>
      <c r="AW892" s="13"/>
      <c r="AX892" s="66"/>
      <c r="AY892" s="66"/>
    </row>
    <row r="893" spans="33:51" x14ac:dyDescent="0.5">
      <c r="AG893" s="3"/>
      <c r="AH893" s="3"/>
      <c r="AI893" s="3"/>
      <c r="AJ893" s="18"/>
      <c r="AK893" s="18"/>
      <c r="AL893" s="18"/>
      <c r="AM893" s="13"/>
      <c r="AN893" s="13"/>
      <c r="AO893" s="13"/>
      <c r="AP893" s="13"/>
      <c r="AQ893" s="13"/>
      <c r="AR893" s="13"/>
      <c r="AS893" s="13"/>
      <c r="AT893" s="13"/>
      <c r="AU893" s="123"/>
      <c r="AV893" s="13"/>
      <c r="AW893" s="13"/>
      <c r="AX893" s="66"/>
      <c r="AY893" s="66"/>
    </row>
    <row r="894" spans="33:51" x14ac:dyDescent="0.5">
      <c r="AG894" s="3"/>
      <c r="AH894" s="3"/>
      <c r="AI894" s="3"/>
      <c r="AJ894" s="18"/>
      <c r="AK894" s="18"/>
      <c r="AL894" s="18"/>
      <c r="AM894" s="13"/>
      <c r="AN894" s="13"/>
      <c r="AO894" s="13"/>
      <c r="AP894" s="13"/>
      <c r="AQ894" s="13"/>
      <c r="AR894" s="13"/>
      <c r="AS894" s="13"/>
      <c r="AT894" s="13"/>
      <c r="AU894" s="123"/>
      <c r="AV894" s="13"/>
      <c r="AW894" s="13"/>
      <c r="AX894" s="66"/>
      <c r="AY894" s="66"/>
    </row>
    <row r="895" spans="33:51" x14ac:dyDescent="0.5">
      <c r="AG895" s="3"/>
      <c r="AH895" s="3"/>
      <c r="AI895" s="3"/>
      <c r="AJ895" s="18"/>
      <c r="AK895" s="18"/>
      <c r="AL895" s="18"/>
      <c r="AM895" s="13"/>
      <c r="AN895" s="13"/>
      <c r="AO895" s="13"/>
      <c r="AP895" s="13"/>
      <c r="AQ895" s="13"/>
      <c r="AR895" s="13"/>
      <c r="AS895" s="13"/>
      <c r="AT895" s="13"/>
      <c r="AU895" s="123"/>
      <c r="AV895" s="13"/>
      <c r="AW895" s="13"/>
      <c r="AX895" s="66"/>
      <c r="AY895" s="66"/>
    </row>
    <row r="896" spans="33:51" x14ac:dyDescent="0.5">
      <c r="AG896" s="3"/>
      <c r="AH896" s="3"/>
      <c r="AI896" s="3"/>
      <c r="AJ896" s="18"/>
      <c r="AK896" s="18"/>
      <c r="AL896" s="18"/>
      <c r="AM896" s="13"/>
      <c r="AN896" s="13"/>
      <c r="AO896" s="13"/>
      <c r="AP896" s="13"/>
      <c r="AQ896" s="13"/>
      <c r="AR896" s="13"/>
      <c r="AS896" s="13"/>
      <c r="AT896" s="13"/>
      <c r="AU896" s="123"/>
      <c r="AV896" s="13"/>
      <c r="AW896" s="13"/>
      <c r="AX896" s="66"/>
      <c r="AY896" s="66"/>
    </row>
    <row r="897" spans="33:51" x14ac:dyDescent="0.5">
      <c r="AG897" s="3"/>
      <c r="AH897" s="3"/>
      <c r="AI897" s="3"/>
      <c r="AJ897" s="18"/>
      <c r="AK897" s="18"/>
      <c r="AL897" s="18"/>
      <c r="AM897" s="13"/>
      <c r="AN897" s="13"/>
      <c r="AO897" s="13"/>
      <c r="AP897" s="13"/>
      <c r="AQ897" s="13"/>
      <c r="AR897" s="13"/>
      <c r="AS897" s="13"/>
      <c r="AT897" s="13"/>
      <c r="AU897" s="123"/>
      <c r="AV897" s="13"/>
      <c r="AW897" s="13"/>
      <c r="AX897" s="66"/>
      <c r="AY897" s="66"/>
    </row>
    <row r="898" spans="33:51" x14ac:dyDescent="0.5">
      <c r="AG898" s="3"/>
      <c r="AH898" s="3"/>
      <c r="AI898" s="3"/>
      <c r="AJ898" s="18"/>
      <c r="AK898" s="18"/>
      <c r="AL898" s="18"/>
      <c r="AM898" s="13"/>
      <c r="AN898" s="13"/>
      <c r="AO898" s="13"/>
      <c r="AP898" s="13"/>
      <c r="AQ898" s="13"/>
      <c r="AR898" s="13"/>
      <c r="AS898" s="13"/>
      <c r="AT898" s="13"/>
      <c r="AU898" s="123"/>
      <c r="AV898" s="13"/>
      <c r="AW898" s="13"/>
      <c r="AX898" s="66"/>
      <c r="AY898" s="66"/>
    </row>
    <row r="899" spans="33:51" x14ac:dyDescent="0.5">
      <c r="AG899" s="3"/>
      <c r="AH899" s="3"/>
      <c r="AI899" s="3"/>
      <c r="AJ899" s="18"/>
      <c r="AK899" s="18"/>
      <c r="AL899" s="18"/>
      <c r="AM899" s="13"/>
      <c r="AN899" s="13"/>
      <c r="AO899" s="13"/>
      <c r="AP899" s="13"/>
      <c r="AQ899" s="13"/>
      <c r="AR899" s="13"/>
      <c r="AS899" s="13"/>
      <c r="AT899" s="13"/>
      <c r="AU899" s="123"/>
      <c r="AV899" s="13"/>
      <c r="AW899" s="13"/>
      <c r="AX899" s="66"/>
      <c r="AY899" s="66"/>
    </row>
    <row r="900" spans="33:51" x14ac:dyDescent="0.5">
      <c r="AG900" s="3"/>
      <c r="AH900" s="3"/>
      <c r="AI900" s="3"/>
      <c r="AJ900" s="18"/>
      <c r="AK900" s="18"/>
      <c r="AL900" s="18"/>
      <c r="AM900" s="13"/>
      <c r="AN900" s="13"/>
      <c r="AO900" s="13"/>
      <c r="AP900" s="13"/>
      <c r="AQ900" s="13"/>
      <c r="AR900" s="13"/>
      <c r="AS900" s="13"/>
      <c r="AT900" s="13"/>
      <c r="AU900" s="123"/>
      <c r="AV900" s="13"/>
      <c r="AW900" s="13"/>
      <c r="AX900" s="66"/>
      <c r="AY900" s="66"/>
    </row>
    <row r="901" spans="33:51" x14ac:dyDescent="0.5">
      <c r="AG901" s="3"/>
      <c r="AH901" s="3"/>
      <c r="AI901" s="3"/>
      <c r="AJ901" s="18"/>
      <c r="AK901" s="18"/>
      <c r="AL901" s="18"/>
      <c r="AM901" s="13"/>
      <c r="AN901" s="13"/>
      <c r="AO901" s="13"/>
      <c r="AP901" s="13"/>
      <c r="AQ901" s="13"/>
      <c r="AR901" s="13"/>
      <c r="AS901" s="13"/>
      <c r="AT901" s="13"/>
      <c r="AU901" s="123"/>
      <c r="AV901" s="13"/>
      <c r="AW901" s="13"/>
      <c r="AX901" s="66"/>
      <c r="AY901" s="66"/>
    </row>
    <row r="902" spans="33:51" x14ac:dyDescent="0.5">
      <c r="AG902" s="3"/>
      <c r="AH902" s="3"/>
      <c r="AI902" s="3"/>
      <c r="AJ902" s="18"/>
      <c r="AK902" s="18"/>
      <c r="AL902" s="18"/>
      <c r="AM902" s="13"/>
      <c r="AN902" s="13"/>
      <c r="AO902" s="13"/>
      <c r="AP902" s="13"/>
      <c r="AQ902" s="13"/>
      <c r="AR902" s="13"/>
      <c r="AS902" s="13"/>
      <c r="AT902" s="13"/>
      <c r="AU902" s="123"/>
      <c r="AV902" s="13"/>
      <c r="AW902" s="13"/>
      <c r="AX902" s="66"/>
      <c r="AY902" s="66"/>
    </row>
    <row r="903" spans="33:51" x14ac:dyDescent="0.5">
      <c r="AG903" s="3"/>
      <c r="AH903" s="3"/>
      <c r="AI903" s="3"/>
      <c r="AJ903" s="18"/>
      <c r="AK903" s="18"/>
      <c r="AL903" s="18"/>
      <c r="AM903" s="13"/>
      <c r="AN903" s="13"/>
      <c r="AO903" s="13"/>
      <c r="AP903" s="13"/>
      <c r="AQ903" s="13"/>
      <c r="AR903" s="13"/>
      <c r="AS903" s="13"/>
      <c r="AT903" s="13"/>
      <c r="AU903" s="123"/>
      <c r="AV903" s="13"/>
      <c r="AW903" s="13"/>
      <c r="AX903" s="66"/>
      <c r="AY903" s="66"/>
    </row>
    <row r="904" spans="33:51" x14ac:dyDescent="0.5">
      <c r="AG904" s="3"/>
      <c r="AH904" s="3"/>
      <c r="AI904" s="3"/>
      <c r="AJ904" s="18"/>
      <c r="AK904" s="18"/>
      <c r="AL904" s="18"/>
      <c r="AM904" s="13"/>
      <c r="AN904" s="13"/>
      <c r="AO904" s="13"/>
      <c r="AP904" s="13"/>
      <c r="AQ904" s="13"/>
      <c r="AR904" s="13"/>
      <c r="AS904" s="13"/>
      <c r="AT904" s="13"/>
      <c r="AU904" s="123"/>
      <c r="AV904" s="13"/>
      <c r="AW904" s="13"/>
      <c r="AX904" s="66"/>
      <c r="AY904" s="66"/>
    </row>
    <row r="905" spans="33:51" x14ac:dyDescent="0.5">
      <c r="AG905" s="3"/>
      <c r="AH905" s="3"/>
      <c r="AI905" s="3"/>
      <c r="AJ905" s="18"/>
      <c r="AK905" s="18"/>
      <c r="AL905" s="18"/>
      <c r="AM905" s="13"/>
      <c r="AN905" s="13"/>
      <c r="AO905" s="13"/>
      <c r="AP905" s="13"/>
      <c r="AQ905" s="13"/>
      <c r="AR905" s="13"/>
      <c r="AS905" s="13"/>
      <c r="AT905" s="13"/>
      <c r="AU905" s="123"/>
      <c r="AV905" s="13"/>
      <c r="AW905" s="13"/>
      <c r="AX905" s="66"/>
      <c r="AY905" s="66"/>
    </row>
    <row r="906" spans="33:51" x14ac:dyDescent="0.5">
      <c r="AG906" s="3"/>
      <c r="AH906" s="3"/>
      <c r="AI906" s="3"/>
      <c r="AJ906" s="18"/>
      <c r="AK906" s="18"/>
      <c r="AL906" s="18"/>
      <c r="AM906" s="13"/>
      <c r="AN906" s="13"/>
      <c r="AO906" s="13"/>
      <c r="AP906" s="13"/>
      <c r="AQ906" s="13"/>
      <c r="AR906" s="13"/>
      <c r="AS906" s="13"/>
      <c r="AT906" s="13"/>
      <c r="AU906" s="123"/>
      <c r="AV906" s="13"/>
      <c r="AW906" s="13"/>
      <c r="AX906" s="66"/>
      <c r="AY906" s="66"/>
    </row>
    <row r="907" spans="33:51" x14ac:dyDescent="0.5">
      <c r="AG907" s="3"/>
      <c r="AH907" s="3"/>
      <c r="AI907" s="3"/>
      <c r="AJ907" s="18"/>
      <c r="AK907" s="18"/>
      <c r="AL907" s="18"/>
      <c r="AM907" s="13"/>
      <c r="AN907" s="13"/>
      <c r="AO907" s="13"/>
      <c r="AP907" s="13"/>
      <c r="AQ907" s="13"/>
      <c r="AR907" s="13"/>
      <c r="AS907" s="13"/>
      <c r="AT907" s="13"/>
      <c r="AU907" s="123"/>
      <c r="AV907" s="13"/>
      <c r="AW907" s="13"/>
      <c r="AX907" s="66"/>
      <c r="AY907" s="66"/>
    </row>
    <row r="908" spans="33:51" x14ac:dyDescent="0.5">
      <c r="AG908" s="3"/>
      <c r="AH908" s="3"/>
      <c r="AI908" s="3"/>
      <c r="AJ908" s="18"/>
      <c r="AK908" s="18"/>
      <c r="AL908" s="18"/>
      <c r="AM908" s="13"/>
      <c r="AN908" s="13"/>
      <c r="AO908" s="13"/>
      <c r="AP908" s="13"/>
      <c r="AQ908" s="13"/>
      <c r="AR908" s="13"/>
      <c r="AS908" s="13"/>
      <c r="AT908" s="13"/>
      <c r="AU908" s="123"/>
      <c r="AV908" s="13"/>
      <c r="AW908" s="13"/>
      <c r="AX908" s="66"/>
      <c r="AY908" s="66"/>
    </row>
    <row r="909" spans="33:51" x14ac:dyDescent="0.5">
      <c r="AG909" s="3"/>
      <c r="AH909" s="3"/>
      <c r="AI909" s="3"/>
      <c r="AJ909" s="18"/>
      <c r="AK909" s="18"/>
      <c r="AL909" s="18"/>
      <c r="AM909" s="13"/>
      <c r="AN909" s="13"/>
      <c r="AO909" s="13"/>
      <c r="AP909" s="13"/>
      <c r="AQ909" s="13"/>
      <c r="AR909" s="13"/>
      <c r="AS909" s="13"/>
      <c r="AT909" s="13"/>
      <c r="AU909" s="123"/>
      <c r="AV909" s="13"/>
      <c r="AW909" s="13"/>
      <c r="AX909" s="66"/>
      <c r="AY909" s="66"/>
    </row>
    <row r="910" spans="33:51" x14ac:dyDescent="0.5">
      <c r="AG910" s="3"/>
      <c r="AH910" s="3"/>
      <c r="AI910" s="3"/>
      <c r="AJ910" s="18"/>
      <c r="AK910" s="18"/>
      <c r="AL910" s="18"/>
      <c r="AM910" s="13"/>
      <c r="AN910" s="13"/>
      <c r="AO910" s="13"/>
      <c r="AP910" s="13"/>
      <c r="AQ910" s="13"/>
      <c r="AR910" s="13"/>
      <c r="AS910" s="13"/>
      <c r="AT910" s="13"/>
      <c r="AU910" s="123"/>
      <c r="AV910" s="13"/>
      <c r="AW910" s="13"/>
      <c r="AX910" s="66"/>
      <c r="AY910" s="66"/>
    </row>
    <row r="911" spans="33:51" x14ac:dyDescent="0.5">
      <c r="AG911" s="3"/>
      <c r="AH911" s="3"/>
      <c r="AI911" s="3"/>
      <c r="AJ911" s="18"/>
      <c r="AK911" s="18"/>
      <c r="AL911" s="18"/>
      <c r="AM911" s="13"/>
      <c r="AN911" s="13"/>
      <c r="AO911" s="13"/>
      <c r="AP911" s="13"/>
      <c r="AQ911" s="13"/>
      <c r="AR911" s="13"/>
      <c r="AS911" s="13"/>
      <c r="AT911" s="13"/>
      <c r="AU911" s="123"/>
      <c r="AV911" s="13"/>
      <c r="AW911" s="13"/>
      <c r="AX911" s="66"/>
      <c r="AY911" s="66"/>
    </row>
    <row r="912" spans="33:51" x14ac:dyDescent="0.5">
      <c r="AG912" s="3"/>
      <c r="AH912" s="3"/>
      <c r="AI912" s="3"/>
      <c r="AJ912" s="18"/>
      <c r="AK912" s="18"/>
      <c r="AL912" s="18"/>
      <c r="AM912" s="13"/>
      <c r="AN912" s="13"/>
      <c r="AO912" s="13"/>
      <c r="AP912" s="13"/>
      <c r="AQ912" s="13"/>
      <c r="AR912" s="13"/>
      <c r="AS912" s="13"/>
      <c r="AT912" s="13"/>
      <c r="AU912" s="123"/>
      <c r="AV912" s="13"/>
      <c r="AW912" s="13"/>
      <c r="AX912" s="66"/>
      <c r="AY912" s="66"/>
    </row>
    <row r="913" spans="33:51" x14ac:dyDescent="0.5">
      <c r="AG913" s="3"/>
      <c r="AH913" s="3"/>
      <c r="AI913" s="3"/>
      <c r="AJ913" s="18"/>
      <c r="AK913" s="18"/>
      <c r="AL913" s="18"/>
      <c r="AM913" s="13"/>
      <c r="AN913" s="13"/>
      <c r="AO913" s="13"/>
      <c r="AP913" s="13"/>
      <c r="AQ913" s="13"/>
      <c r="AR913" s="13"/>
      <c r="AS913" s="13"/>
      <c r="AT913" s="13"/>
      <c r="AU913" s="123"/>
      <c r="AV913" s="13"/>
      <c r="AW913" s="13"/>
      <c r="AX913" s="66"/>
      <c r="AY913" s="66"/>
    </row>
    <row r="914" spans="33:51" x14ac:dyDescent="0.5">
      <c r="AG914" s="3"/>
      <c r="AH914" s="3"/>
      <c r="AI914" s="3"/>
      <c r="AJ914" s="18"/>
      <c r="AK914" s="18"/>
      <c r="AL914" s="18"/>
      <c r="AM914" s="13"/>
      <c r="AN914" s="13"/>
      <c r="AO914" s="13"/>
      <c r="AP914" s="13"/>
      <c r="AQ914" s="13"/>
      <c r="AR914" s="13"/>
      <c r="AS914" s="13"/>
      <c r="AT914" s="13"/>
      <c r="AU914" s="123"/>
      <c r="AV914" s="13"/>
      <c r="AW914" s="13"/>
      <c r="AX914" s="66"/>
      <c r="AY914" s="66"/>
    </row>
    <row r="915" spans="33:51" x14ac:dyDescent="0.5">
      <c r="AG915" s="3"/>
      <c r="AH915" s="3"/>
      <c r="AI915" s="3"/>
      <c r="AJ915" s="18"/>
      <c r="AK915" s="18"/>
      <c r="AL915" s="18"/>
      <c r="AM915" s="13"/>
      <c r="AN915" s="13"/>
      <c r="AO915" s="13"/>
      <c r="AP915" s="13"/>
      <c r="AQ915" s="13"/>
      <c r="AR915" s="13"/>
      <c r="AS915" s="13"/>
      <c r="AT915" s="13"/>
      <c r="AU915" s="123"/>
      <c r="AV915" s="13"/>
      <c r="AW915" s="13"/>
      <c r="AX915" s="66"/>
      <c r="AY915" s="66"/>
    </row>
    <row r="916" spans="33:51" x14ac:dyDescent="0.5">
      <c r="AG916" s="3"/>
      <c r="AH916" s="3"/>
      <c r="AI916" s="3"/>
      <c r="AJ916" s="18"/>
      <c r="AK916" s="18"/>
      <c r="AL916" s="18"/>
      <c r="AM916" s="13"/>
      <c r="AN916" s="13"/>
      <c r="AO916" s="13"/>
      <c r="AP916" s="13"/>
      <c r="AQ916" s="13"/>
      <c r="AR916" s="13"/>
      <c r="AS916" s="13"/>
      <c r="AT916" s="13"/>
      <c r="AU916" s="123"/>
      <c r="AV916" s="13"/>
      <c r="AW916" s="13"/>
      <c r="AX916" s="66"/>
      <c r="AY916" s="66"/>
    </row>
    <row r="917" spans="33:51" x14ac:dyDescent="0.5">
      <c r="AG917" s="3"/>
      <c r="AH917" s="3"/>
      <c r="AI917" s="3"/>
      <c r="AJ917" s="18"/>
      <c r="AK917" s="18"/>
      <c r="AL917" s="18"/>
      <c r="AM917" s="13"/>
      <c r="AN917" s="13"/>
      <c r="AO917" s="13"/>
      <c r="AP917" s="13"/>
      <c r="AQ917" s="13"/>
      <c r="AR917" s="13"/>
      <c r="AS917" s="13"/>
      <c r="AT917" s="13"/>
      <c r="AU917" s="123"/>
      <c r="AV917" s="13"/>
      <c r="AW917" s="13"/>
      <c r="AX917" s="66"/>
      <c r="AY917" s="66"/>
    </row>
    <row r="918" spans="33:51" x14ac:dyDescent="0.5">
      <c r="AG918" s="3"/>
      <c r="AH918" s="3"/>
      <c r="AI918" s="3"/>
      <c r="AJ918" s="18"/>
      <c r="AK918" s="18"/>
      <c r="AL918" s="18"/>
      <c r="AM918" s="13"/>
      <c r="AN918" s="13"/>
      <c r="AO918" s="13"/>
      <c r="AP918" s="13"/>
      <c r="AQ918" s="13"/>
      <c r="AR918" s="13"/>
      <c r="AS918" s="13"/>
      <c r="AT918" s="13"/>
      <c r="AU918" s="123"/>
      <c r="AV918" s="13"/>
      <c r="AW918" s="13"/>
      <c r="AX918" s="66"/>
      <c r="AY918" s="66"/>
    </row>
    <row r="919" spans="33:51" x14ac:dyDescent="0.5">
      <c r="AG919" s="3"/>
      <c r="AH919" s="3"/>
      <c r="AI919" s="3"/>
      <c r="AJ919" s="18"/>
      <c r="AK919" s="18"/>
      <c r="AL919" s="18"/>
      <c r="AM919" s="13"/>
      <c r="AN919" s="13"/>
      <c r="AO919" s="13"/>
      <c r="AP919" s="13"/>
      <c r="AQ919" s="13"/>
      <c r="AR919" s="13"/>
      <c r="AS919" s="13"/>
      <c r="AT919" s="13"/>
      <c r="AU919" s="123"/>
      <c r="AV919" s="13"/>
      <c r="AW919" s="13"/>
      <c r="AX919" s="66"/>
      <c r="AY919" s="66"/>
    </row>
    <row r="920" spans="33:51" x14ac:dyDescent="0.5">
      <c r="AG920" s="3"/>
      <c r="AH920" s="3"/>
      <c r="AI920" s="3"/>
      <c r="AJ920" s="18"/>
      <c r="AK920" s="18"/>
      <c r="AL920" s="18"/>
      <c r="AM920" s="13"/>
      <c r="AN920" s="13"/>
      <c r="AO920" s="13"/>
      <c r="AP920" s="13"/>
      <c r="AQ920" s="13"/>
      <c r="AR920" s="13"/>
      <c r="AS920" s="13"/>
      <c r="AT920" s="13"/>
      <c r="AU920" s="123"/>
      <c r="AV920" s="13"/>
      <c r="AW920" s="13"/>
      <c r="AX920" s="66"/>
      <c r="AY920" s="66"/>
    </row>
    <row r="921" spans="33:51" x14ac:dyDescent="0.5">
      <c r="AG921" s="3"/>
      <c r="AH921" s="3"/>
      <c r="AI921" s="3"/>
      <c r="AJ921" s="18"/>
      <c r="AK921" s="18"/>
      <c r="AL921" s="18"/>
      <c r="AM921" s="13"/>
      <c r="AN921" s="13"/>
      <c r="AO921" s="13"/>
      <c r="AP921" s="13"/>
      <c r="AQ921" s="13"/>
      <c r="AR921" s="13"/>
      <c r="AS921" s="13"/>
      <c r="AT921" s="13"/>
      <c r="AU921" s="123"/>
      <c r="AV921" s="13"/>
      <c r="AW921" s="13"/>
      <c r="AX921" s="66"/>
      <c r="AY921" s="66"/>
    </row>
    <row r="922" spans="33:51" x14ac:dyDescent="0.5">
      <c r="AG922" s="3"/>
      <c r="AH922" s="3"/>
      <c r="AI922" s="3"/>
      <c r="AJ922" s="18"/>
      <c r="AK922" s="18"/>
      <c r="AL922" s="18"/>
      <c r="AM922" s="13"/>
      <c r="AN922" s="13"/>
      <c r="AO922" s="13"/>
      <c r="AP922" s="13"/>
      <c r="AQ922" s="13"/>
      <c r="AR922" s="13"/>
      <c r="AS922" s="13"/>
      <c r="AT922" s="13"/>
      <c r="AU922" s="123"/>
      <c r="AV922" s="13"/>
      <c r="AW922" s="13"/>
      <c r="AX922" s="66"/>
      <c r="AY922" s="66"/>
    </row>
    <row r="923" spans="33:51" x14ac:dyDescent="0.5">
      <c r="AG923" s="3"/>
      <c r="AH923" s="3"/>
      <c r="AI923" s="3"/>
      <c r="AJ923" s="18"/>
      <c r="AK923" s="18"/>
      <c r="AL923" s="18"/>
      <c r="AM923" s="13"/>
      <c r="AN923" s="13"/>
      <c r="AO923" s="13"/>
      <c r="AP923" s="13"/>
      <c r="AQ923" s="13"/>
      <c r="AR923" s="13"/>
      <c r="AS923" s="13"/>
      <c r="AT923" s="13"/>
      <c r="AU923" s="123"/>
      <c r="AV923" s="13"/>
      <c r="AW923" s="13"/>
      <c r="AX923" s="66"/>
      <c r="AY923" s="66"/>
    </row>
    <row r="924" spans="33:51" x14ac:dyDescent="0.5">
      <c r="AG924" s="3"/>
      <c r="AH924" s="3"/>
      <c r="AI924" s="3"/>
      <c r="AJ924" s="18"/>
      <c r="AK924" s="18"/>
      <c r="AL924" s="18"/>
      <c r="AM924" s="13"/>
      <c r="AN924" s="13"/>
      <c r="AO924" s="13"/>
      <c r="AP924" s="13"/>
      <c r="AQ924" s="13"/>
      <c r="AR924" s="13"/>
      <c r="AS924" s="13"/>
      <c r="AT924" s="13"/>
      <c r="AU924" s="123"/>
      <c r="AV924" s="13"/>
      <c r="AW924" s="13"/>
      <c r="AX924" s="66"/>
      <c r="AY924" s="66"/>
    </row>
    <row r="925" spans="33:51" x14ac:dyDescent="0.5">
      <c r="AG925" s="3"/>
      <c r="AH925" s="3"/>
      <c r="AI925" s="3"/>
      <c r="AJ925" s="18"/>
      <c r="AK925" s="18"/>
      <c r="AL925" s="18"/>
      <c r="AM925" s="13"/>
      <c r="AN925" s="13"/>
      <c r="AO925" s="13"/>
      <c r="AP925" s="13"/>
      <c r="AQ925" s="13"/>
      <c r="AR925" s="13"/>
      <c r="AS925" s="13"/>
      <c r="AT925" s="13"/>
      <c r="AU925" s="123"/>
      <c r="AV925" s="13"/>
      <c r="AW925" s="13"/>
      <c r="AX925" s="66"/>
      <c r="AY925" s="66"/>
    </row>
    <row r="926" spans="33:51" x14ac:dyDescent="0.5">
      <c r="AG926" s="3"/>
      <c r="AH926" s="3"/>
      <c r="AI926" s="3"/>
      <c r="AJ926" s="18"/>
      <c r="AK926" s="18"/>
      <c r="AL926" s="18"/>
      <c r="AM926" s="13"/>
      <c r="AN926" s="13"/>
      <c r="AO926" s="13"/>
      <c r="AP926" s="13"/>
      <c r="AQ926" s="13"/>
      <c r="AR926" s="13"/>
      <c r="AS926" s="13"/>
      <c r="AT926" s="13"/>
      <c r="AU926" s="123"/>
      <c r="AV926" s="13"/>
      <c r="AW926" s="13"/>
      <c r="AX926" s="66"/>
      <c r="AY926" s="66"/>
    </row>
    <row r="927" spans="33:51" x14ac:dyDescent="0.5">
      <c r="AG927" s="3"/>
      <c r="AH927" s="3"/>
      <c r="AI927" s="3"/>
      <c r="AJ927" s="18"/>
      <c r="AK927" s="18"/>
      <c r="AL927" s="18"/>
      <c r="AM927" s="13"/>
      <c r="AN927" s="13"/>
      <c r="AO927" s="13"/>
      <c r="AP927" s="13"/>
      <c r="AQ927" s="13"/>
      <c r="AR927" s="13"/>
      <c r="AS927" s="13"/>
      <c r="AT927" s="13"/>
      <c r="AU927" s="123"/>
      <c r="AV927" s="13"/>
      <c r="AW927" s="13"/>
      <c r="AX927" s="66"/>
      <c r="AY927" s="66"/>
    </row>
    <row r="928" spans="33:51" x14ac:dyDescent="0.5">
      <c r="AG928" s="3"/>
      <c r="AH928" s="3"/>
      <c r="AI928" s="3"/>
      <c r="AJ928" s="18"/>
      <c r="AK928" s="18"/>
      <c r="AL928" s="18"/>
      <c r="AM928" s="13"/>
      <c r="AN928" s="13"/>
      <c r="AO928" s="13"/>
      <c r="AP928" s="13"/>
      <c r="AQ928" s="13"/>
      <c r="AR928" s="13"/>
      <c r="AS928" s="13"/>
      <c r="AT928" s="13"/>
      <c r="AU928" s="123"/>
      <c r="AV928" s="13"/>
      <c r="AW928" s="13"/>
      <c r="AX928" s="66"/>
      <c r="AY928" s="66"/>
    </row>
    <row r="929" spans="33:51" x14ac:dyDescent="0.5">
      <c r="AG929" s="3"/>
      <c r="AH929" s="3"/>
      <c r="AI929" s="3"/>
      <c r="AJ929" s="18"/>
      <c r="AK929" s="18"/>
      <c r="AL929" s="18"/>
      <c r="AM929" s="13"/>
      <c r="AN929" s="13"/>
      <c r="AO929" s="13"/>
      <c r="AP929" s="13"/>
      <c r="AQ929" s="13"/>
      <c r="AR929" s="13"/>
      <c r="AS929" s="13"/>
      <c r="AT929" s="13"/>
      <c r="AU929" s="123"/>
      <c r="AV929" s="13"/>
      <c r="AW929" s="13"/>
      <c r="AX929" s="66"/>
      <c r="AY929" s="66"/>
    </row>
    <row r="930" spans="33:51" x14ac:dyDescent="0.5">
      <c r="AG930" s="3"/>
      <c r="AH930" s="3"/>
      <c r="AI930" s="3"/>
      <c r="AJ930" s="18"/>
      <c r="AK930" s="18"/>
      <c r="AL930" s="18"/>
      <c r="AM930" s="13"/>
      <c r="AN930" s="13"/>
      <c r="AO930" s="13"/>
      <c r="AP930" s="13"/>
      <c r="AQ930" s="13"/>
      <c r="AR930" s="13"/>
      <c r="AS930" s="13"/>
      <c r="AT930" s="13"/>
      <c r="AU930" s="123"/>
      <c r="AV930" s="13"/>
      <c r="AW930" s="13"/>
      <c r="AX930" s="66"/>
      <c r="AY930" s="66"/>
    </row>
    <row r="931" spans="33:51" x14ac:dyDescent="0.5">
      <c r="AG931" s="3"/>
      <c r="AH931" s="3"/>
      <c r="AI931" s="3"/>
      <c r="AJ931" s="18"/>
      <c r="AK931" s="18"/>
      <c r="AL931" s="18"/>
      <c r="AM931" s="13"/>
      <c r="AN931" s="13"/>
      <c r="AO931" s="13"/>
      <c r="AP931" s="13"/>
      <c r="AQ931" s="13"/>
      <c r="AR931" s="13"/>
      <c r="AS931" s="13"/>
      <c r="AT931" s="13"/>
      <c r="AU931" s="123"/>
      <c r="AV931" s="13"/>
      <c r="AW931" s="13"/>
      <c r="AX931" s="66"/>
      <c r="AY931" s="66"/>
    </row>
    <row r="932" spans="33:51" x14ac:dyDescent="0.5">
      <c r="AG932" s="3"/>
      <c r="AH932" s="3"/>
      <c r="AI932" s="3"/>
      <c r="AJ932" s="18"/>
      <c r="AK932" s="18"/>
      <c r="AL932" s="18"/>
      <c r="AM932" s="13"/>
      <c r="AN932" s="13"/>
      <c r="AO932" s="13"/>
      <c r="AP932" s="13"/>
      <c r="AQ932" s="13"/>
      <c r="AR932" s="13"/>
      <c r="AS932" s="13"/>
      <c r="AT932" s="13"/>
      <c r="AU932" s="123"/>
      <c r="AV932" s="13"/>
      <c r="AW932" s="13"/>
      <c r="AX932" s="66"/>
      <c r="AY932" s="66"/>
    </row>
    <row r="933" spans="33:51" x14ac:dyDescent="0.5">
      <c r="AG933" s="3"/>
      <c r="AH933" s="3"/>
      <c r="AI933" s="3"/>
      <c r="AJ933" s="18"/>
      <c r="AK933" s="18"/>
      <c r="AL933" s="18"/>
      <c r="AM933" s="13"/>
      <c r="AN933" s="13"/>
      <c r="AO933" s="13"/>
      <c r="AP933" s="13"/>
      <c r="AQ933" s="13"/>
      <c r="AR933" s="13"/>
      <c r="AS933" s="13"/>
      <c r="AT933" s="13"/>
      <c r="AU933" s="123"/>
      <c r="AV933" s="13"/>
      <c r="AW933" s="13"/>
      <c r="AX933" s="66"/>
      <c r="AY933" s="66"/>
    </row>
    <row r="934" spans="33:51" x14ac:dyDescent="0.5">
      <c r="AG934" s="3"/>
      <c r="AH934" s="3"/>
      <c r="AI934" s="3"/>
      <c r="AJ934" s="18"/>
      <c r="AK934" s="18"/>
      <c r="AL934" s="18"/>
      <c r="AM934" s="13"/>
      <c r="AN934" s="13"/>
      <c r="AO934" s="13"/>
      <c r="AP934" s="13"/>
      <c r="AQ934" s="13"/>
      <c r="AR934" s="13"/>
      <c r="AS934" s="13"/>
      <c r="AT934" s="13"/>
      <c r="AU934" s="123"/>
      <c r="AV934" s="13"/>
      <c r="AW934" s="13"/>
      <c r="AX934" s="66"/>
      <c r="AY934" s="66"/>
    </row>
    <row r="935" spans="33:51" x14ac:dyDescent="0.5">
      <c r="AG935" s="3"/>
      <c r="AH935" s="3"/>
      <c r="AI935" s="3"/>
      <c r="AJ935" s="18"/>
      <c r="AK935" s="18"/>
      <c r="AL935" s="18"/>
      <c r="AM935" s="13"/>
      <c r="AN935" s="13"/>
      <c r="AO935" s="13"/>
      <c r="AP935" s="13"/>
      <c r="AQ935" s="13"/>
      <c r="AR935" s="13"/>
      <c r="AS935" s="13"/>
      <c r="AT935" s="13"/>
      <c r="AU935" s="123"/>
      <c r="AV935" s="13"/>
      <c r="AW935" s="13"/>
      <c r="AX935" s="66"/>
      <c r="AY935" s="66"/>
    </row>
    <row r="936" spans="33:51" x14ac:dyDescent="0.5">
      <c r="AG936" s="3"/>
      <c r="AH936" s="3"/>
      <c r="AI936" s="3"/>
      <c r="AJ936" s="18"/>
      <c r="AK936" s="18"/>
      <c r="AL936" s="18"/>
      <c r="AM936" s="13"/>
      <c r="AN936" s="13"/>
      <c r="AO936" s="13"/>
      <c r="AP936" s="13"/>
      <c r="AQ936" s="13"/>
      <c r="AR936" s="13"/>
      <c r="AS936" s="13"/>
      <c r="AT936" s="13"/>
      <c r="AU936" s="123"/>
      <c r="AV936" s="13"/>
      <c r="AW936" s="13"/>
      <c r="AX936" s="66"/>
      <c r="AY936" s="66"/>
    </row>
    <row r="937" spans="33:51" x14ac:dyDescent="0.5">
      <c r="AG937" s="3"/>
      <c r="AH937" s="3"/>
      <c r="AI937" s="3"/>
      <c r="AJ937" s="18"/>
      <c r="AK937" s="18"/>
      <c r="AL937" s="18"/>
      <c r="AM937" s="13"/>
      <c r="AN937" s="13"/>
      <c r="AO937" s="13"/>
      <c r="AP937" s="13"/>
      <c r="AQ937" s="13"/>
      <c r="AR937" s="13"/>
      <c r="AS937" s="13"/>
      <c r="AT937" s="13"/>
      <c r="AU937" s="123"/>
      <c r="AV937" s="13"/>
      <c r="AW937" s="13"/>
      <c r="AX937" s="66"/>
      <c r="AY937" s="66"/>
    </row>
    <row r="938" spans="33:51" x14ac:dyDescent="0.5">
      <c r="AG938" s="3"/>
      <c r="AH938" s="3"/>
      <c r="AI938" s="3"/>
      <c r="AJ938" s="18"/>
      <c r="AK938" s="18"/>
      <c r="AL938" s="18"/>
      <c r="AM938" s="13"/>
      <c r="AN938" s="13"/>
      <c r="AO938" s="13"/>
      <c r="AP938" s="13"/>
      <c r="AQ938" s="13"/>
      <c r="AR938" s="13"/>
      <c r="AS938" s="13"/>
      <c r="AT938" s="13"/>
      <c r="AU938" s="123"/>
      <c r="AV938" s="13"/>
      <c r="AW938" s="13"/>
      <c r="AX938" s="66"/>
      <c r="AY938" s="66"/>
    </row>
    <row r="939" spans="33:51" x14ac:dyDescent="0.5">
      <c r="AG939" s="3"/>
      <c r="AH939" s="3"/>
      <c r="AI939" s="3"/>
      <c r="AJ939" s="18"/>
      <c r="AK939" s="18"/>
      <c r="AL939" s="18"/>
      <c r="AM939" s="13"/>
      <c r="AN939" s="13"/>
      <c r="AO939" s="13"/>
      <c r="AP939" s="13"/>
      <c r="AQ939" s="13"/>
      <c r="AR939" s="13"/>
      <c r="AS939" s="13"/>
      <c r="AT939" s="13"/>
      <c r="AU939" s="123"/>
      <c r="AV939" s="13"/>
      <c r="AW939" s="13"/>
      <c r="AX939" s="66"/>
      <c r="AY939" s="66"/>
    </row>
    <row r="940" spans="33:51" x14ac:dyDescent="0.5">
      <c r="AG940" s="3"/>
      <c r="AH940" s="3"/>
      <c r="AI940" s="3"/>
      <c r="AJ940" s="18"/>
      <c r="AK940" s="18"/>
      <c r="AL940" s="18"/>
      <c r="AM940" s="13"/>
      <c r="AN940" s="13"/>
      <c r="AO940" s="13"/>
      <c r="AP940" s="13"/>
      <c r="AQ940" s="13"/>
      <c r="AR940" s="13"/>
      <c r="AS940" s="13"/>
      <c r="AT940" s="13"/>
      <c r="AU940" s="123"/>
      <c r="AV940" s="13"/>
      <c r="AW940" s="13"/>
      <c r="AX940" s="66"/>
      <c r="AY940" s="66"/>
    </row>
    <row r="941" spans="33:51" x14ac:dyDescent="0.5">
      <c r="AG941" s="3"/>
      <c r="AH941" s="3"/>
      <c r="AI941" s="3"/>
      <c r="AJ941" s="18"/>
      <c r="AK941" s="18"/>
      <c r="AL941" s="18"/>
      <c r="AM941" s="13"/>
      <c r="AN941" s="13"/>
      <c r="AO941" s="13"/>
      <c r="AP941" s="13"/>
      <c r="AQ941" s="13"/>
      <c r="AR941" s="13"/>
      <c r="AS941" s="13"/>
      <c r="AT941" s="13"/>
      <c r="AU941" s="123"/>
      <c r="AV941" s="13"/>
      <c r="AW941" s="13"/>
      <c r="AX941" s="66"/>
      <c r="AY941" s="66"/>
    </row>
    <row r="942" spans="33:51" x14ac:dyDescent="0.5">
      <c r="AG942" s="3"/>
      <c r="AH942" s="3"/>
      <c r="AI942" s="3"/>
      <c r="AJ942" s="18"/>
      <c r="AK942" s="18"/>
      <c r="AL942" s="18"/>
      <c r="AM942" s="13"/>
      <c r="AN942" s="13"/>
      <c r="AO942" s="13"/>
      <c r="AP942" s="13"/>
      <c r="AQ942" s="13"/>
      <c r="AR942" s="13"/>
      <c r="AS942" s="13"/>
      <c r="AT942" s="13"/>
      <c r="AU942" s="123"/>
      <c r="AV942" s="13"/>
      <c r="AW942" s="13"/>
      <c r="AX942" s="66"/>
      <c r="AY942" s="66"/>
    </row>
    <row r="943" spans="33:51" x14ac:dyDescent="0.5">
      <c r="AG943" s="3"/>
      <c r="AH943" s="3"/>
      <c r="AI943" s="3"/>
      <c r="AJ943" s="18"/>
      <c r="AK943" s="18"/>
      <c r="AL943" s="18"/>
      <c r="AM943" s="13"/>
      <c r="AN943" s="13"/>
      <c r="AO943" s="13"/>
      <c r="AP943" s="13"/>
      <c r="AQ943" s="13"/>
      <c r="AR943" s="13"/>
      <c r="AS943" s="13"/>
      <c r="AT943" s="13"/>
      <c r="AU943" s="123"/>
      <c r="AV943" s="13"/>
      <c r="AW943" s="13"/>
      <c r="AX943" s="66"/>
      <c r="AY943" s="66"/>
    </row>
    <row r="944" spans="33:51" x14ac:dyDescent="0.5">
      <c r="AG944" s="3"/>
      <c r="AH944" s="3"/>
      <c r="AI944" s="3"/>
      <c r="AJ944" s="18"/>
      <c r="AK944" s="18"/>
      <c r="AL944" s="18"/>
      <c r="AM944" s="13"/>
      <c r="AN944" s="13"/>
      <c r="AO944" s="13"/>
      <c r="AP944" s="13"/>
      <c r="AQ944" s="13"/>
      <c r="AR944" s="13"/>
      <c r="AS944" s="13"/>
      <c r="AT944" s="13"/>
      <c r="AU944" s="123"/>
      <c r="AV944" s="13"/>
      <c r="AW944" s="13"/>
      <c r="AX944" s="66"/>
      <c r="AY944" s="66"/>
    </row>
    <row r="945" spans="33:51" x14ac:dyDescent="0.5">
      <c r="AG945" s="3"/>
      <c r="AH945" s="3"/>
      <c r="AI945" s="3"/>
      <c r="AJ945" s="18"/>
      <c r="AK945" s="18"/>
      <c r="AL945" s="18"/>
      <c r="AM945" s="13"/>
      <c r="AN945" s="13"/>
      <c r="AO945" s="13"/>
      <c r="AP945" s="13"/>
      <c r="AQ945" s="13"/>
      <c r="AR945" s="13"/>
      <c r="AS945" s="13"/>
      <c r="AT945" s="13"/>
      <c r="AU945" s="123"/>
      <c r="AV945" s="13"/>
      <c r="AW945" s="13"/>
      <c r="AX945" s="66"/>
      <c r="AY945" s="66"/>
    </row>
    <row r="946" spans="33:51" x14ac:dyDescent="0.5">
      <c r="AG946" s="3"/>
      <c r="AH946" s="3"/>
      <c r="AI946" s="3"/>
      <c r="AJ946" s="18"/>
      <c r="AK946" s="18"/>
      <c r="AL946" s="18"/>
      <c r="AM946" s="13"/>
      <c r="AN946" s="13"/>
      <c r="AO946" s="13"/>
      <c r="AP946" s="13"/>
      <c r="AQ946" s="13"/>
      <c r="AR946" s="13"/>
      <c r="AS946" s="13"/>
      <c r="AT946" s="13"/>
      <c r="AU946" s="123"/>
      <c r="AV946" s="13"/>
      <c r="AW946" s="13"/>
      <c r="AX946" s="66"/>
      <c r="AY946" s="66"/>
    </row>
    <row r="947" spans="33:51" x14ac:dyDescent="0.5">
      <c r="AG947" s="3"/>
      <c r="AH947" s="3"/>
      <c r="AI947" s="3"/>
      <c r="AJ947" s="18"/>
      <c r="AK947" s="18"/>
      <c r="AL947" s="18"/>
      <c r="AM947" s="13"/>
      <c r="AN947" s="13"/>
      <c r="AO947" s="13"/>
      <c r="AP947" s="13"/>
      <c r="AQ947" s="13"/>
      <c r="AR947" s="13"/>
      <c r="AS947" s="13"/>
      <c r="AT947" s="13"/>
      <c r="AU947" s="123"/>
      <c r="AV947" s="13"/>
      <c r="AW947" s="13"/>
      <c r="AX947" s="66"/>
      <c r="AY947" s="66"/>
    </row>
    <row r="948" spans="33:51" x14ac:dyDescent="0.5">
      <c r="AG948" s="3"/>
      <c r="AH948" s="3"/>
      <c r="AI948" s="3"/>
      <c r="AJ948" s="18"/>
      <c r="AK948" s="18"/>
      <c r="AL948" s="18"/>
      <c r="AM948" s="13"/>
      <c r="AN948" s="13"/>
      <c r="AO948" s="13"/>
      <c r="AP948" s="13"/>
      <c r="AQ948" s="13"/>
      <c r="AR948" s="13"/>
      <c r="AS948" s="13"/>
      <c r="AT948" s="13"/>
      <c r="AU948" s="123"/>
      <c r="AV948" s="13"/>
      <c r="AW948" s="13"/>
      <c r="AX948" s="66"/>
      <c r="AY948" s="66"/>
    </row>
    <row r="949" spans="33:51" x14ac:dyDescent="0.5">
      <c r="AG949" s="3"/>
      <c r="AH949" s="3"/>
      <c r="AI949" s="3"/>
      <c r="AJ949" s="18"/>
      <c r="AK949" s="18"/>
      <c r="AL949" s="18"/>
      <c r="AM949" s="13"/>
      <c r="AN949" s="13"/>
      <c r="AO949" s="13"/>
      <c r="AP949" s="13"/>
      <c r="AQ949" s="13"/>
      <c r="AR949" s="13"/>
      <c r="AS949" s="13"/>
      <c r="AT949" s="13"/>
      <c r="AU949" s="123"/>
      <c r="AV949" s="13"/>
      <c r="AW949" s="13"/>
      <c r="AX949" s="66"/>
      <c r="AY949" s="66"/>
    </row>
    <row r="950" spans="33:51" x14ac:dyDescent="0.5">
      <c r="AG950" s="3"/>
      <c r="AH950" s="3"/>
      <c r="AI950" s="3"/>
      <c r="AJ950" s="18"/>
      <c r="AK950" s="18"/>
      <c r="AL950" s="18"/>
      <c r="AM950" s="13"/>
      <c r="AN950" s="13"/>
      <c r="AO950" s="13"/>
      <c r="AP950" s="13"/>
      <c r="AQ950" s="13"/>
      <c r="AR950" s="13"/>
      <c r="AS950" s="13"/>
      <c r="AT950" s="13"/>
      <c r="AU950" s="123"/>
      <c r="AV950" s="13"/>
      <c r="AW950" s="13"/>
      <c r="AX950" s="66"/>
      <c r="AY950" s="66"/>
    </row>
    <row r="951" spans="33:51" x14ac:dyDescent="0.5">
      <c r="AG951" s="3"/>
      <c r="AH951" s="3"/>
      <c r="AI951" s="3"/>
      <c r="AJ951" s="18"/>
      <c r="AK951" s="18"/>
      <c r="AL951" s="18"/>
      <c r="AM951" s="13"/>
      <c r="AN951" s="13"/>
      <c r="AO951" s="13"/>
      <c r="AP951" s="13"/>
      <c r="AQ951" s="13"/>
      <c r="AR951" s="13"/>
      <c r="AS951" s="13"/>
      <c r="AT951" s="13"/>
      <c r="AU951" s="123"/>
      <c r="AV951" s="13"/>
      <c r="AW951" s="13"/>
      <c r="AX951" s="66"/>
      <c r="AY951" s="66"/>
    </row>
    <row r="952" spans="33:51" x14ac:dyDescent="0.5">
      <c r="AG952" s="3"/>
      <c r="AH952" s="3"/>
      <c r="AI952" s="3"/>
      <c r="AJ952" s="18"/>
      <c r="AK952" s="18"/>
      <c r="AL952" s="18"/>
      <c r="AM952" s="13"/>
      <c r="AN952" s="13"/>
      <c r="AO952" s="13"/>
      <c r="AP952" s="13"/>
      <c r="AQ952" s="13"/>
      <c r="AR952" s="13"/>
      <c r="AS952" s="13"/>
      <c r="AT952" s="13"/>
      <c r="AU952" s="123"/>
      <c r="AV952" s="13"/>
      <c r="AW952" s="13"/>
      <c r="AX952" s="66"/>
      <c r="AY952" s="66"/>
    </row>
    <row r="953" spans="33:51" x14ac:dyDescent="0.5">
      <c r="AG953" s="3"/>
      <c r="AH953" s="3"/>
      <c r="AI953" s="3"/>
      <c r="AJ953" s="18"/>
      <c r="AK953" s="18"/>
      <c r="AL953" s="18"/>
      <c r="AM953" s="13"/>
      <c r="AN953" s="13"/>
      <c r="AO953" s="13"/>
      <c r="AP953" s="13"/>
      <c r="AQ953" s="13"/>
      <c r="AR953" s="13"/>
      <c r="AS953" s="13"/>
      <c r="AT953" s="13"/>
      <c r="AU953" s="123"/>
      <c r="AV953" s="13"/>
      <c r="AW953" s="13"/>
      <c r="AX953" s="66"/>
      <c r="AY953" s="66"/>
    </row>
    <row r="954" spans="33:51" x14ac:dyDescent="0.5">
      <c r="AG954" s="3"/>
      <c r="AH954" s="3"/>
      <c r="AI954" s="3"/>
      <c r="AJ954" s="18"/>
      <c r="AK954" s="18"/>
      <c r="AL954" s="18"/>
      <c r="AM954" s="13"/>
      <c r="AN954" s="13"/>
      <c r="AO954" s="13"/>
      <c r="AP954" s="13"/>
      <c r="AQ954" s="13"/>
      <c r="AR954" s="13"/>
      <c r="AS954" s="13"/>
      <c r="AT954" s="13"/>
      <c r="AU954" s="123"/>
      <c r="AV954" s="13"/>
      <c r="AW954" s="13"/>
      <c r="AX954" s="66"/>
      <c r="AY954" s="66"/>
    </row>
    <row r="955" spans="33:51" x14ac:dyDescent="0.5">
      <c r="AG955" s="3"/>
      <c r="AH955" s="3"/>
      <c r="AI955" s="3"/>
      <c r="AJ955" s="18"/>
      <c r="AK955" s="18"/>
      <c r="AL955" s="18"/>
      <c r="AM955" s="13"/>
      <c r="AN955" s="13"/>
      <c r="AO955" s="13"/>
      <c r="AP955" s="13"/>
      <c r="AQ955" s="13"/>
      <c r="AR955" s="13"/>
      <c r="AS955" s="13"/>
      <c r="AT955" s="13"/>
      <c r="AU955" s="123"/>
      <c r="AV955" s="13"/>
      <c r="AW955" s="13"/>
      <c r="AX955" s="66"/>
      <c r="AY955" s="66"/>
    </row>
    <row r="956" spans="33:51" x14ac:dyDescent="0.5">
      <c r="AG956" s="3"/>
      <c r="AH956" s="3"/>
      <c r="AI956" s="3"/>
      <c r="AJ956" s="18"/>
      <c r="AK956" s="18"/>
      <c r="AL956" s="18"/>
      <c r="AM956" s="13"/>
      <c r="AN956" s="13"/>
      <c r="AO956" s="13"/>
      <c r="AP956" s="13"/>
      <c r="AQ956" s="13"/>
      <c r="AR956" s="13"/>
      <c r="AS956" s="13"/>
      <c r="AT956" s="13"/>
      <c r="AU956" s="123"/>
      <c r="AV956" s="13"/>
      <c r="AW956" s="13"/>
      <c r="AX956" s="66"/>
      <c r="AY956" s="66"/>
    </row>
    <row r="957" spans="33:51" x14ac:dyDescent="0.5">
      <c r="AG957" s="3"/>
      <c r="AH957" s="3"/>
      <c r="AI957" s="3"/>
      <c r="AJ957" s="18"/>
      <c r="AK957" s="18"/>
      <c r="AL957" s="18"/>
      <c r="AM957" s="13"/>
      <c r="AN957" s="13"/>
      <c r="AO957" s="13"/>
      <c r="AP957" s="13"/>
      <c r="AQ957" s="13"/>
      <c r="AR957" s="13"/>
      <c r="AS957" s="13"/>
      <c r="AT957" s="13"/>
      <c r="AU957" s="123"/>
      <c r="AV957" s="13"/>
      <c r="AW957" s="13"/>
      <c r="AX957" s="66"/>
      <c r="AY957" s="66"/>
    </row>
    <row r="958" spans="33:51" x14ac:dyDescent="0.5">
      <c r="AG958" s="3"/>
      <c r="AH958" s="3"/>
      <c r="AI958" s="3"/>
      <c r="AJ958" s="18"/>
      <c r="AK958" s="18"/>
      <c r="AL958" s="18"/>
      <c r="AM958" s="13"/>
      <c r="AN958" s="13"/>
      <c r="AO958" s="13"/>
      <c r="AP958" s="13"/>
      <c r="AQ958" s="13"/>
      <c r="AR958" s="13"/>
      <c r="AS958" s="13"/>
      <c r="AT958" s="13"/>
      <c r="AU958" s="123"/>
      <c r="AV958" s="13"/>
      <c r="AW958" s="13"/>
      <c r="AX958" s="66"/>
      <c r="AY958" s="66"/>
    </row>
    <row r="959" spans="33:51" x14ac:dyDescent="0.5">
      <c r="AG959" s="3"/>
      <c r="AH959" s="3"/>
      <c r="AI959" s="3"/>
      <c r="AJ959" s="18"/>
      <c r="AK959" s="18"/>
      <c r="AL959" s="18"/>
      <c r="AM959" s="13"/>
      <c r="AN959" s="13"/>
      <c r="AO959" s="13"/>
      <c r="AP959" s="13"/>
      <c r="AQ959" s="13"/>
      <c r="AR959" s="13"/>
      <c r="AS959" s="13"/>
      <c r="AT959" s="13"/>
      <c r="AU959" s="123"/>
      <c r="AV959" s="13"/>
      <c r="AW959" s="13"/>
      <c r="AX959" s="66"/>
      <c r="AY959" s="66"/>
    </row>
    <row r="960" spans="33:51" x14ac:dyDescent="0.5">
      <c r="AG960" s="3"/>
      <c r="AH960" s="3"/>
      <c r="AI960" s="3"/>
      <c r="AJ960" s="18"/>
      <c r="AK960" s="18"/>
      <c r="AL960" s="18"/>
      <c r="AM960" s="13"/>
      <c r="AN960" s="13"/>
      <c r="AO960" s="13"/>
      <c r="AP960" s="13"/>
      <c r="AQ960" s="13"/>
      <c r="AR960" s="13"/>
      <c r="AS960" s="13"/>
      <c r="AT960" s="13"/>
      <c r="AU960" s="123"/>
      <c r="AV960" s="13"/>
      <c r="AW960" s="13"/>
      <c r="AX960" s="66"/>
      <c r="AY960" s="66"/>
    </row>
    <row r="961" spans="33:51" x14ac:dyDescent="0.5">
      <c r="AG961" s="3"/>
      <c r="AH961" s="3"/>
      <c r="AI961" s="3"/>
      <c r="AJ961" s="18"/>
      <c r="AK961" s="18"/>
      <c r="AL961" s="18"/>
      <c r="AM961" s="13"/>
      <c r="AN961" s="13"/>
      <c r="AO961" s="13"/>
      <c r="AP961" s="13"/>
      <c r="AQ961" s="13"/>
      <c r="AR961" s="13"/>
      <c r="AS961" s="13"/>
      <c r="AT961" s="13"/>
      <c r="AU961" s="123"/>
      <c r="AV961" s="13"/>
      <c r="AW961" s="13"/>
      <c r="AX961" s="66"/>
      <c r="AY961" s="66"/>
    </row>
    <row r="962" spans="33:51" x14ac:dyDescent="0.5">
      <c r="AG962" s="3"/>
      <c r="AH962" s="3"/>
      <c r="AI962" s="3"/>
      <c r="AJ962" s="18"/>
      <c r="AK962" s="18"/>
      <c r="AL962" s="18"/>
      <c r="AM962" s="13"/>
      <c r="AN962" s="13"/>
      <c r="AO962" s="13"/>
      <c r="AP962" s="13"/>
      <c r="AQ962" s="13"/>
      <c r="AR962" s="13"/>
      <c r="AS962" s="13"/>
      <c r="AT962" s="13"/>
      <c r="AU962" s="123"/>
      <c r="AV962" s="13"/>
      <c r="AW962" s="13"/>
      <c r="AX962" s="66"/>
      <c r="AY962" s="66"/>
    </row>
    <row r="963" spans="33:51" x14ac:dyDescent="0.5">
      <c r="AG963" s="3"/>
      <c r="AH963" s="3"/>
      <c r="AI963" s="3"/>
      <c r="AJ963" s="18"/>
      <c r="AK963" s="18"/>
      <c r="AL963" s="18"/>
      <c r="AM963" s="13"/>
      <c r="AN963" s="13"/>
      <c r="AO963" s="13"/>
      <c r="AP963" s="13"/>
      <c r="AQ963" s="13"/>
      <c r="AR963" s="13"/>
      <c r="AS963" s="13"/>
      <c r="AT963" s="13"/>
      <c r="AU963" s="123"/>
      <c r="AV963" s="13"/>
      <c r="AW963" s="13"/>
      <c r="AX963" s="66"/>
      <c r="AY963" s="66"/>
    </row>
    <row r="964" spans="33:51" x14ac:dyDescent="0.5">
      <c r="AG964" s="3"/>
      <c r="AH964" s="3"/>
      <c r="AI964" s="3"/>
      <c r="AJ964" s="18"/>
      <c r="AK964" s="18"/>
      <c r="AL964" s="18"/>
      <c r="AM964" s="13"/>
      <c r="AN964" s="13"/>
      <c r="AO964" s="13"/>
      <c r="AP964" s="13"/>
      <c r="AQ964" s="13"/>
      <c r="AR964" s="13"/>
      <c r="AS964" s="13"/>
      <c r="AT964" s="13"/>
      <c r="AU964" s="123"/>
      <c r="AV964" s="13"/>
      <c r="AW964" s="13"/>
      <c r="AX964" s="66"/>
      <c r="AY964" s="66"/>
    </row>
    <row r="965" spans="33:51" x14ac:dyDescent="0.5">
      <c r="AG965" s="3"/>
      <c r="AH965" s="3"/>
      <c r="AI965" s="3"/>
      <c r="AJ965" s="18"/>
      <c r="AK965" s="18"/>
      <c r="AL965" s="18"/>
      <c r="AM965" s="13"/>
      <c r="AN965" s="13"/>
      <c r="AO965" s="13"/>
      <c r="AP965" s="13"/>
      <c r="AQ965" s="13"/>
      <c r="AR965" s="13"/>
      <c r="AS965" s="13"/>
      <c r="AT965" s="13"/>
      <c r="AU965" s="123"/>
      <c r="AV965" s="13"/>
      <c r="AW965" s="13"/>
      <c r="AX965" s="66"/>
      <c r="AY965" s="66"/>
    </row>
    <row r="966" spans="33:51" x14ac:dyDescent="0.5">
      <c r="AG966" s="3"/>
      <c r="AH966" s="3"/>
      <c r="AI966" s="3"/>
      <c r="AJ966" s="18"/>
      <c r="AK966" s="18"/>
      <c r="AL966" s="18"/>
      <c r="AM966" s="13"/>
      <c r="AN966" s="13"/>
      <c r="AO966" s="13"/>
      <c r="AP966" s="13"/>
      <c r="AQ966" s="13"/>
      <c r="AR966" s="13"/>
      <c r="AS966" s="13"/>
      <c r="AT966" s="13"/>
      <c r="AU966" s="123"/>
      <c r="AV966" s="13"/>
      <c r="AW966" s="13"/>
      <c r="AX966" s="66"/>
      <c r="AY966" s="66"/>
    </row>
    <row r="967" spans="33:51" x14ac:dyDescent="0.5">
      <c r="AG967" s="3"/>
      <c r="AH967" s="3"/>
      <c r="AI967" s="3"/>
      <c r="AJ967" s="18"/>
      <c r="AK967" s="18"/>
      <c r="AL967" s="18"/>
      <c r="AM967" s="13"/>
      <c r="AN967" s="13"/>
      <c r="AO967" s="13"/>
      <c r="AP967" s="13"/>
      <c r="AQ967" s="13"/>
      <c r="AR967" s="13"/>
      <c r="AS967" s="13"/>
      <c r="AT967" s="13"/>
      <c r="AU967" s="123"/>
      <c r="AV967" s="13"/>
      <c r="AW967" s="13"/>
      <c r="AX967" s="66"/>
      <c r="AY967" s="66"/>
    </row>
    <row r="968" spans="33:51" x14ac:dyDescent="0.5">
      <c r="AG968" s="3"/>
      <c r="AH968" s="3"/>
      <c r="AI968" s="3"/>
      <c r="AJ968" s="18"/>
      <c r="AK968" s="18"/>
      <c r="AL968" s="18"/>
      <c r="AM968" s="13"/>
      <c r="AN968" s="13"/>
      <c r="AO968" s="13"/>
      <c r="AP968" s="13"/>
      <c r="AQ968" s="13"/>
      <c r="AR968" s="13"/>
      <c r="AS968" s="13"/>
      <c r="AT968" s="13"/>
      <c r="AU968" s="123"/>
      <c r="AV968" s="13"/>
      <c r="AW968" s="13"/>
      <c r="AX968" s="66"/>
      <c r="AY968" s="66"/>
    </row>
    <row r="969" spans="33:51" x14ac:dyDescent="0.5">
      <c r="AG969" s="3"/>
      <c r="AH969" s="3"/>
      <c r="AI969" s="3"/>
      <c r="AJ969" s="18"/>
      <c r="AK969" s="18"/>
      <c r="AL969" s="18"/>
      <c r="AM969" s="13"/>
      <c r="AN969" s="13"/>
      <c r="AO969" s="13"/>
      <c r="AP969" s="13"/>
      <c r="AQ969" s="13"/>
      <c r="AR969" s="13"/>
      <c r="AS969" s="13"/>
      <c r="AT969" s="13"/>
      <c r="AU969" s="123"/>
      <c r="AV969" s="13"/>
      <c r="AW969" s="13"/>
      <c r="AX969" s="66"/>
      <c r="AY969" s="66"/>
    </row>
    <row r="970" spans="33:51" x14ac:dyDescent="0.5">
      <c r="AG970" s="3"/>
      <c r="AH970" s="3"/>
      <c r="AI970" s="3"/>
      <c r="AJ970" s="18"/>
      <c r="AK970" s="18"/>
      <c r="AL970" s="18"/>
      <c r="AM970" s="13"/>
      <c r="AN970" s="13"/>
      <c r="AO970" s="13"/>
      <c r="AP970" s="13"/>
      <c r="AQ970" s="13"/>
      <c r="AR970" s="13"/>
      <c r="AS970" s="13"/>
      <c r="AT970" s="13"/>
      <c r="AU970" s="123"/>
      <c r="AV970" s="13"/>
      <c r="AW970" s="13"/>
      <c r="AX970" s="66"/>
      <c r="AY970" s="66"/>
    </row>
    <row r="971" spans="33:51" x14ac:dyDescent="0.5">
      <c r="AG971" s="3"/>
      <c r="AH971" s="3"/>
      <c r="AI971" s="3"/>
      <c r="AJ971" s="18"/>
      <c r="AK971" s="18"/>
      <c r="AL971" s="18"/>
      <c r="AM971" s="13"/>
      <c r="AN971" s="13"/>
      <c r="AO971" s="13"/>
      <c r="AP971" s="13"/>
      <c r="AQ971" s="13"/>
      <c r="AR971" s="13"/>
      <c r="AS971" s="13"/>
      <c r="AT971" s="13"/>
      <c r="AU971" s="123"/>
      <c r="AV971" s="13"/>
      <c r="AW971" s="13"/>
      <c r="AX971" s="66"/>
      <c r="AY971" s="66"/>
    </row>
    <row r="972" spans="33:51" x14ac:dyDescent="0.5">
      <c r="AG972" s="3"/>
      <c r="AH972" s="3"/>
      <c r="AI972" s="3"/>
      <c r="AJ972" s="18"/>
      <c r="AK972" s="18"/>
      <c r="AL972" s="18"/>
      <c r="AM972" s="13"/>
      <c r="AN972" s="13"/>
      <c r="AO972" s="13"/>
      <c r="AP972" s="13"/>
      <c r="AQ972" s="13"/>
      <c r="AR972" s="13"/>
      <c r="AS972" s="13"/>
      <c r="AT972" s="13"/>
      <c r="AU972" s="123"/>
      <c r="AV972" s="13"/>
      <c r="AW972" s="13"/>
      <c r="AX972" s="66"/>
      <c r="AY972" s="66"/>
    </row>
    <row r="973" spans="33:51" x14ac:dyDescent="0.5">
      <c r="AG973" s="3"/>
      <c r="AH973" s="3"/>
      <c r="AI973" s="3"/>
      <c r="AJ973" s="18"/>
      <c r="AK973" s="18"/>
      <c r="AL973" s="18"/>
      <c r="AM973" s="13"/>
      <c r="AN973" s="13"/>
      <c r="AO973" s="13"/>
      <c r="AP973" s="13"/>
      <c r="AQ973" s="13"/>
      <c r="AR973" s="13"/>
      <c r="AS973" s="13"/>
      <c r="AT973" s="13"/>
      <c r="AU973" s="123"/>
      <c r="AV973" s="13"/>
      <c r="AW973" s="13"/>
      <c r="AX973" s="66"/>
      <c r="AY973" s="66"/>
    </row>
    <row r="974" spans="33:51" x14ac:dyDescent="0.5">
      <c r="AG974" s="3"/>
      <c r="AH974" s="3"/>
      <c r="AI974" s="3"/>
      <c r="AJ974" s="18"/>
      <c r="AK974" s="18"/>
      <c r="AL974" s="18"/>
      <c r="AM974" s="13"/>
      <c r="AN974" s="13"/>
      <c r="AO974" s="13"/>
      <c r="AP974" s="13"/>
      <c r="AQ974" s="13"/>
      <c r="AR974" s="13"/>
      <c r="AS974" s="13"/>
      <c r="AT974" s="13"/>
      <c r="AU974" s="123"/>
      <c r="AV974" s="13"/>
      <c r="AW974" s="13"/>
      <c r="AX974" s="66"/>
      <c r="AY974" s="66"/>
    </row>
    <row r="975" spans="33:51" x14ac:dyDescent="0.5">
      <c r="AG975" s="3"/>
      <c r="AH975" s="3"/>
      <c r="AI975" s="3"/>
      <c r="AJ975" s="18"/>
      <c r="AK975" s="18"/>
      <c r="AL975" s="18"/>
      <c r="AM975" s="13"/>
      <c r="AN975" s="13"/>
      <c r="AO975" s="13"/>
      <c r="AP975" s="13"/>
      <c r="AQ975" s="13"/>
      <c r="AR975" s="13"/>
      <c r="AS975" s="13"/>
      <c r="AT975" s="13"/>
      <c r="AU975" s="123"/>
      <c r="AV975" s="13"/>
      <c r="AW975" s="13"/>
      <c r="AX975" s="66"/>
      <c r="AY975" s="66"/>
    </row>
    <row r="976" spans="33:51" x14ac:dyDescent="0.5">
      <c r="AG976" s="3"/>
      <c r="AH976" s="3"/>
      <c r="AI976" s="3"/>
      <c r="AJ976" s="18"/>
      <c r="AK976" s="18"/>
      <c r="AL976" s="18"/>
      <c r="AM976" s="13"/>
      <c r="AN976" s="13"/>
      <c r="AO976" s="13"/>
      <c r="AP976" s="13"/>
      <c r="AQ976" s="13"/>
      <c r="AR976" s="13"/>
      <c r="AS976" s="13"/>
      <c r="AT976" s="13"/>
      <c r="AU976" s="123"/>
      <c r="AV976" s="13"/>
      <c r="AW976" s="13"/>
      <c r="AX976" s="66"/>
      <c r="AY976" s="66"/>
    </row>
    <row r="977" spans="33:51" x14ac:dyDescent="0.5">
      <c r="AG977" s="3"/>
      <c r="AH977" s="3"/>
      <c r="AI977" s="3"/>
      <c r="AJ977" s="18"/>
      <c r="AK977" s="18"/>
      <c r="AL977" s="18"/>
      <c r="AM977" s="13"/>
      <c r="AN977" s="13"/>
      <c r="AO977" s="13"/>
      <c r="AP977" s="13"/>
      <c r="AQ977" s="13"/>
      <c r="AR977" s="13"/>
      <c r="AS977" s="13"/>
      <c r="AT977" s="13"/>
      <c r="AU977" s="123"/>
      <c r="AV977" s="13"/>
      <c r="AW977" s="13"/>
      <c r="AX977" s="66"/>
      <c r="AY977" s="66"/>
    </row>
    <row r="978" spans="33:51" x14ac:dyDescent="0.5">
      <c r="AG978" s="3"/>
      <c r="AH978" s="3"/>
      <c r="AI978" s="3"/>
      <c r="AJ978" s="18"/>
      <c r="AK978" s="18"/>
      <c r="AL978" s="18"/>
      <c r="AM978" s="13"/>
      <c r="AN978" s="13"/>
      <c r="AO978" s="13"/>
      <c r="AP978" s="13"/>
      <c r="AQ978" s="13"/>
      <c r="AR978" s="13"/>
      <c r="AS978" s="13"/>
      <c r="AT978" s="13"/>
      <c r="AU978" s="123"/>
      <c r="AV978" s="13"/>
      <c r="AW978" s="13"/>
      <c r="AX978" s="66"/>
      <c r="AY978" s="66"/>
    </row>
    <row r="979" spans="33:51" x14ac:dyDescent="0.5">
      <c r="AG979" s="3"/>
      <c r="AH979" s="3"/>
      <c r="AI979" s="3"/>
      <c r="AJ979" s="18"/>
      <c r="AK979" s="18"/>
      <c r="AL979" s="18"/>
      <c r="AM979" s="13"/>
      <c r="AN979" s="13"/>
      <c r="AO979" s="13"/>
      <c r="AP979" s="13"/>
      <c r="AQ979" s="13"/>
      <c r="AR979" s="13"/>
      <c r="AS979" s="13"/>
      <c r="AT979" s="13"/>
      <c r="AU979" s="123"/>
      <c r="AV979" s="13"/>
      <c r="AW979" s="13"/>
      <c r="AX979" s="66"/>
      <c r="AY979" s="66"/>
    </row>
    <row r="980" spans="33:51" x14ac:dyDescent="0.5">
      <c r="AG980" s="3"/>
      <c r="AH980" s="3"/>
      <c r="AI980" s="3"/>
      <c r="AJ980" s="18"/>
      <c r="AK980" s="18"/>
      <c r="AL980" s="18"/>
      <c r="AM980" s="13"/>
      <c r="AN980" s="13"/>
      <c r="AO980" s="13"/>
      <c r="AP980" s="13"/>
      <c r="AQ980" s="13"/>
      <c r="AR980" s="13"/>
      <c r="AS980" s="13"/>
      <c r="AT980" s="13"/>
      <c r="AU980" s="123"/>
      <c r="AV980" s="13"/>
      <c r="AW980" s="13"/>
      <c r="AX980" s="66"/>
      <c r="AY980" s="66"/>
    </row>
    <row r="981" spans="33:51" x14ac:dyDescent="0.5">
      <c r="AG981" s="3"/>
      <c r="AH981" s="3"/>
      <c r="AI981" s="3"/>
      <c r="AJ981" s="18"/>
      <c r="AK981" s="18"/>
      <c r="AL981" s="18"/>
      <c r="AM981" s="13"/>
      <c r="AN981" s="13"/>
      <c r="AO981" s="13"/>
      <c r="AP981" s="13"/>
      <c r="AQ981" s="13"/>
      <c r="AR981" s="13"/>
      <c r="AS981" s="13"/>
      <c r="AT981" s="13"/>
      <c r="AU981" s="123"/>
      <c r="AV981" s="13"/>
      <c r="AW981" s="13"/>
      <c r="AX981" s="66"/>
      <c r="AY981" s="66"/>
    </row>
    <row r="982" spans="33:51" x14ac:dyDescent="0.5">
      <c r="AG982" s="3"/>
      <c r="AH982" s="3"/>
      <c r="AI982" s="3"/>
      <c r="AJ982" s="18"/>
      <c r="AK982" s="18"/>
      <c r="AL982" s="18"/>
      <c r="AM982" s="13"/>
      <c r="AN982" s="13"/>
      <c r="AO982" s="13"/>
      <c r="AP982" s="13"/>
      <c r="AQ982" s="13"/>
      <c r="AR982" s="13"/>
      <c r="AS982" s="13"/>
      <c r="AT982" s="13"/>
      <c r="AU982" s="123"/>
      <c r="AV982" s="13"/>
      <c r="AW982" s="13"/>
      <c r="AX982" s="66"/>
      <c r="AY982" s="66"/>
    </row>
    <row r="983" spans="33:51" x14ac:dyDescent="0.5">
      <c r="AG983" s="3"/>
      <c r="AH983" s="3"/>
      <c r="AI983" s="3"/>
      <c r="AJ983" s="18"/>
      <c r="AK983" s="18"/>
      <c r="AL983" s="18"/>
      <c r="AM983" s="13"/>
      <c r="AN983" s="13"/>
      <c r="AO983" s="13"/>
      <c r="AP983" s="13"/>
      <c r="AQ983" s="13"/>
      <c r="AR983" s="13"/>
      <c r="AS983" s="13"/>
      <c r="AT983" s="13"/>
      <c r="AU983" s="123"/>
      <c r="AV983" s="13"/>
      <c r="AW983" s="13"/>
      <c r="AX983" s="66"/>
      <c r="AY983" s="66"/>
    </row>
    <row r="984" spans="33:51" x14ac:dyDescent="0.5">
      <c r="AG984" s="3"/>
      <c r="AH984" s="3"/>
      <c r="AI984" s="3"/>
      <c r="AJ984" s="18"/>
      <c r="AK984" s="18"/>
      <c r="AL984" s="18"/>
      <c r="AM984" s="13"/>
      <c r="AN984" s="13"/>
      <c r="AO984" s="13"/>
      <c r="AP984" s="13"/>
      <c r="AQ984" s="13"/>
      <c r="AR984" s="13"/>
      <c r="AS984" s="13"/>
      <c r="AT984" s="13"/>
      <c r="AU984" s="123"/>
      <c r="AV984" s="13"/>
      <c r="AW984" s="13"/>
      <c r="AX984" s="66"/>
      <c r="AY984" s="66"/>
    </row>
    <row r="985" spans="33:51" x14ac:dyDescent="0.5">
      <c r="AG985" s="3"/>
      <c r="AH985" s="3"/>
      <c r="AI985" s="3"/>
      <c r="AJ985" s="18"/>
      <c r="AK985" s="18"/>
      <c r="AL985" s="18"/>
      <c r="AM985" s="13"/>
      <c r="AN985" s="13"/>
      <c r="AO985" s="13"/>
      <c r="AP985" s="13"/>
      <c r="AQ985" s="13"/>
      <c r="AR985" s="13"/>
      <c r="AS985" s="13"/>
      <c r="AT985" s="13"/>
      <c r="AU985" s="123"/>
      <c r="AV985" s="13"/>
      <c r="AW985" s="13"/>
      <c r="AX985" s="66"/>
      <c r="AY985" s="66"/>
    </row>
    <row r="986" spans="33:51" x14ac:dyDescent="0.5">
      <c r="AG986" s="3"/>
      <c r="AH986" s="3"/>
      <c r="AI986" s="3"/>
      <c r="AJ986" s="18"/>
      <c r="AK986" s="18"/>
      <c r="AL986" s="18"/>
      <c r="AM986" s="13"/>
      <c r="AN986" s="13"/>
      <c r="AO986" s="13"/>
      <c r="AP986" s="13"/>
      <c r="AQ986" s="13"/>
      <c r="AR986" s="13"/>
      <c r="AS986" s="13"/>
      <c r="AT986" s="13"/>
      <c r="AU986" s="123"/>
      <c r="AV986" s="13"/>
      <c r="AW986" s="13"/>
      <c r="AX986" s="66"/>
      <c r="AY986" s="66"/>
    </row>
    <row r="987" spans="33:51" x14ac:dyDescent="0.5">
      <c r="AG987" s="3"/>
      <c r="AH987" s="3"/>
      <c r="AI987" s="3"/>
      <c r="AJ987" s="18"/>
      <c r="AK987" s="18"/>
      <c r="AL987" s="18"/>
      <c r="AM987" s="13"/>
      <c r="AN987" s="13"/>
      <c r="AO987" s="13"/>
      <c r="AP987" s="13"/>
      <c r="AQ987" s="13"/>
      <c r="AR987" s="13"/>
      <c r="AS987" s="13"/>
      <c r="AT987" s="13"/>
      <c r="AU987" s="123"/>
      <c r="AV987" s="13"/>
      <c r="AW987" s="13"/>
      <c r="AX987" s="66"/>
      <c r="AY987" s="66"/>
    </row>
    <row r="988" spans="33:51" x14ac:dyDescent="0.5">
      <c r="AG988" s="3"/>
      <c r="AH988" s="3"/>
      <c r="AI988" s="3"/>
      <c r="AJ988" s="18"/>
      <c r="AK988" s="18"/>
      <c r="AL988" s="18"/>
      <c r="AM988" s="13"/>
      <c r="AN988" s="13"/>
      <c r="AO988" s="13"/>
      <c r="AP988" s="13"/>
      <c r="AQ988" s="13"/>
      <c r="AR988" s="13"/>
      <c r="AS988" s="13"/>
      <c r="AT988" s="13"/>
      <c r="AU988" s="123"/>
      <c r="AV988" s="13"/>
      <c r="AW988" s="13"/>
      <c r="AX988" s="66"/>
      <c r="AY988" s="66"/>
    </row>
    <row r="989" spans="33:51" x14ac:dyDescent="0.5">
      <c r="AG989" s="3"/>
      <c r="AH989" s="3"/>
      <c r="AI989" s="3"/>
      <c r="AJ989" s="18"/>
      <c r="AK989" s="18"/>
      <c r="AL989" s="18"/>
      <c r="AM989" s="13"/>
      <c r="AN989" s="13"/>
      <c r="AO989" s="13"/>
      <c r="AP989" s="13"/>
      <c r="AQ989" s="13"/>
      <c r="AR989" s="13"/>
      <c r="AS989" s="13"/>
      <c r="AT989" s="13"/>
      <c r="AU989" s="123"/>
      <c r="AV989" s="13"/>
      <c r="AW989" s="13"/>
      <c r="AX989" s="66"/>
      <c r="AY989" s="66"/>
    </row>
    <row r="990" spans="33:51" x14ac:dyDescent="0.5">
      <c r="AG990" s="3"/>
      <c r="AH990" s="3"/>
      <c r="AI990" s="3"/>
      <c r="AJ990" s="18"/>
      <c r="AK990" s="18"/>
      <c r="AL990" s="18"/>
      <c r="AM990" s="13"/>
      <c r="AN990" s="13"/>
      <c r="AO990" s="13"/>
      <c r="AP990" s="13"/>
      <c r="AQ990" s="13"/>
      <c r="AR990" s="13"/>
      <c r="AS990" s="13"/>
      <c r="AT990" s="13"/>
      <c r="AU990" s="123"/>
      <c r="AV990" s="13"/>
      <c r="AW990" s="13"/>
      <c r="AX990" s="66"/>
      <c r="AY990" s="66"/>
    </row>
    <row r="991" spans="33:51" x14ac:dyDescent="0.5">
      <c r="AG991" s="3"/>
      <c r="AH991" s="3"/>
      <c r="AI991" s="3"/>
      <c r="AJ991" s="18"/>
      <c r="AK991" s="18"/>
      <c r="AL991" s="18"/>
      <c r="AM991" s="13"/>
      <c r="AN991" s="13"/>
      <c r="AO991" s="13"/>
      <c r="AP991" s="13"/>
      <c r="AQ991" s="13"/>
      <c r="AR991" s="13"/>
      <c r="AS991" s="13"/>
      <c r="AT991" s="13"/>
      <c r="AU991" s="123"/>
      <c r="AV991" s="13"/>
      <c r="AW991" s="13"/>
      <c r="AX991" s="66"/>
      <c r="AY991" s="66"/>
    </row>
    <row r="992" spans="33:51" x14ac:dyDescent="0.5">
      <c r="AG992" s="3"/>
      <c r="AH992" s="3"/>
      <c r="AI992" s="3"/>
      <c r="AJ992" s="18"/>
      <c r="AK992" s="18"/>
      <c r="AL992" s="18"/>
      <c r="AM992" s="13"/>
      <c r="AN992" s="13"/>
      <c r="AO992" s="13"/>
      <c r="AP992" s="13"/>
      <c r="AQ992" s="13"/>
      <c r="AR992" s="13"/>
      <c r="AS992" s="13"/>
      <c r="AT992" s="13"/>
      <c r="AU992" s="123"/>
      <c r="AV992" s="13"/>
      <c r="AW992" s="13"/>
      <c r="AX992" s="66"/>
      <c r="AY992" s="66"/>
    </row>
    <row r="993" spans="33:51" x14ac:dyDescent="0.5">
      <c r="AG993" s="3"/>
      <c r="AH993" s="3"/>
      <c r="AI993" s="3"/>
      <c r="AJ993" s="18"/>
      <c r="AK993" s="18"/>
      <c r="AL993" s="18"/>
      <c r="AM993" s="13"/>
      <c r="AN993" s="13"/>
      <c r="AO993" s="13"/>
      <c r="AP993" s="13"/>
      <c r="AQ993" s="13"/>
      <c r="AR993" s="13"/>
      <c r="AS993" s="13"/>
      <c r="AT993" s="13"/>
      <c r="AU993" s="123"/>
      <c r="AV993" s="13"/>
      <c r="AW993" s="13"/>
      <c r="AX993" s="66"/>
      <c r="AY993" s="66"/>
    </row>
    <row r="994" spans="33:51" x14ac:dyDescent="0.5">
      <c r="AG994" s="3"/>
      <c r="AH994" s="3"/>
      <c r="AI994" s="3"/>
      <c r="AJ994" s="18"/>
      <c r="AK994" s="18"/>
      <c r="AL994" s="18"/>
      <c r="AM994" s="13"/>
      <c r="AN994" s="13"/>
      <c r="AO994" s="13"/>
      <c r="AP994" s="13"/>
      <c r="AQ994" s="13"/>
      <c r="AR994" s="13"/>
      <c r="AS994" s="13"/>
      <c r="AT994" s="13"/>
      <c r="AU994" s="123"/>
      <c r="AV994" s="13"/>
      <c r="AW994" s="13"/>
      <c r="AX994" s="66"/>
      <c r="AY994" s="66"/>
    </row>
    <row r="995" spans="33:51" x14ac:dyDescent="0.5">
      <c r="AG995" s="3"/>
      <c r="AH995" s="3"/>
      <c r="AI995" s="3"/>
      <c r="AJ995" s="18"/>
      <c r="AK995" s="18"/>
      <c r="AL995" s="18"/>
      <c r="AM995" s="13"/>
      <c r="AN995" s="13"/>
      <c r="AO995" s="13"/>
      <c r="AP995" s="13"/>
      <c r="AQ995" s="13"/>
      <c r="AR995" s="13"/>
      <c r="AS995" s="13"/>
      <c r="AT995" s="13"/>
      <c r="AU995" s="123"/>
      <c r="AV995" s="13"/>
      <c r="AW995" s="13"/>
      <c r="AX995" s="66"/>
      <c r="AY995" s="66"/>
    </row>
    <row r="996" spans="33:51" x14ac:dyDescent="0.5">
      <c r="AG996" s="3"/>
      <c r="AH996" s="3"/>
      <c r="AI996" s="3"/>
      <c r="AJ996" s="18"/>
      <c r="AK996" s="18"/>
      <c r="AL996" s="18"/>
      <c r="AM996" s="13"/>
      <c r="AN996" s="13"/>
      <c r="AO996" s="13"/>
      <c r="AP996" s="13"/>
      <c r="AQ996" s="13"/>
      <c r="AR996" s="13"/>
      <c r="AS996" s="13"/>
      <c r="AT996" s="13"/>
      <c r="AU996" s="123"/>
      <c r="AV996" s="13"/>
      <c r="AW996" s="13"/>
      <c r="AX996" s="66"/>
      <c r="AY996" s="66"/>
    </row>
    <row r="997" spans="33:51" x14ac:dyDescent="0.5">
      <c r="AG997" s="3"/>
      <c r="AH997" s="3"/>
      <c r="AI997" s="3"/>
      <c r="AJ997" s="18"/>
      <c r="AK997" s="18"/>
      <c r="AL997" s="18"/>
      <c r="AM997" s="13"/>
      <c r="AN997" s="13"/>
      <c r="AO997" s="13"/>
      <c r="AP997" s="13"/>
      <c r="AQ997" s="13"/>
      <c r="AR997" s="13"/>
      <c r="AS997" s="13"/>
      <c r="AT997" s="13"/>
      <c r="AU997" s="123"/>
      <c r="AV997" s="13"/>
      <c r="AW997" s="13"/>
      <c r="AX997" s="66"/>
      <c r="AY997" s="66"/>
    </row>
    <row r="998" spans="33:51" x14ac:dyDescent="0.5">
      <c r="AG998" s="3"/>
      <c r="AH998" s="3"/>
      <c r="AI998" s="3"/>
      <c r="AJ998" s="18"/>
      <c r="AK998" s="18"/>
      <c r="AL998" s="18"/>
      <c r="AM998" s="13"/>
      <c r="AN998" s="13"/>
      <c r="AO998" s="13"/>
      <c r="AP998" s="13"/>
      <c r="AQ998" s="13"/>
      <c r="AR998" s="13"/>
      <c r="AS998" s="13"/>
      <c r="AT998" s="13"/>
      <c r="AU998" s="123"/>
      <c r="AV998" s="13"/>
      <c r="AW998" s="13"/>
      <c r="AX998" s="66"/>
      <c r="AY998" s="66"/>
    </row>
    <row r="999" spans="33:51" x14ac:dyDescent="0.5">
      <c r="AG999" s="3"/>
      <c r="AH999" s="3"/>
      <c r="AI999" s="3"/>
      <c r="AJ999" s="18"/>
      <c r="AK999" s="18"/>
      <c r="AL999" s="18"/>
      <c r="AM999" s="13"/>
      <c r="AN999" s="13"/>
      <c r="AO999" s="13"/>
      <c r="AP999" s="13"/>
      <c r="AQ999" s="13"/>
      <c r="AR999" s="13"/>
      <c r="AS999" s="13"/>
      <c r="AT999" s="13"/>
      <c r="AU999" s="123"/>
      <c r="AV999" s="13"/>
      <c r="AW999" s="13"/>
      <c r="AX999" s="66"/>
      <c r="AY999" s="66"/>
    </row>
    <row r="1000" spans="33:51" x14ac:dyDescent="0.5">
      <c r="AG1000" s="3"/>
      <c r="AH1000" s="3"/>
      <c r="AI1000" s="3"/>
      <c r="AJ1000" s="18"/>
      <c r="AK1000" s="18"/>
      <c r="AL1000" s="18"/>
      <c r="AM1000" s="13"/>
      <c r="AN1000" s="13"/>
      <c r="AO1000" s="13"/>
      <c r="AP1000" s="13"/>
      <c r="AQ1000" s="13"/>
      <c r="AR1000" s="13"/>
      <c r="AS1000" s="13"/>
      <c r="AT1000" s="13"/>
      <c r="AU1000" s="123"/>
      <c r="AV1000" s="13"/>
      <c r="AW1000" s="13"/>
      <c r="AX1000" s="66"/>
      <c r="AY1000" s="66"/>
    </row>
    <row r="1001" spans="33:51" x14ac:dyDescent="0.5">
      <c r="AG1001" s="3"/>
      <c r="AH1001" s="3"/>
      <c r="AI1001" s="3"/>
      <c r="AJ1001" s="18"/>
      <c r="AK1001" s="18"/>
      <c r="AL1001" s="18"/>
      <c r="AM1001" s="13"/>
      <c r="AN1001" s="13"/>
      <c r="AO1001" s="13"/>
      <c r="AP1001" s="13"/>
      <c r="AQ1001" s="13"/>
      <c r="AR1001" s="13"/>
      <c r="AS1001" s="13"/>
      <c r="AT1001" s="13"/>
      <c r="AU1001" s="123"/>
      <c r="AV1001" s="13"/>
      <c r="AW1001" s="13"/>
      <c r="AX1001" s="66"/>
      <c r="AY1001" s="66"/>
    </row>
    <row r="1002" spans="33:51" x14ac:dyDescent="0.5">
      <c r="AG1002" s="3"/>
      <c r="AH1002" s="3"/>
      <c r="AI1002" s="3"/>
      <c r="AJ1002" s="18"/>
      <c r="AK1002" s="18"/>
      <c r="AL1002" s="18"/>
      <c r="AM1002" s="13"/>
      <c r="AN1002" s="13"/>
      <c r="AO1002" s="13"/>
      <c r="AP1002" s="13"/>
      <c r="AQ1002" s="13"/>
      <c r="AR1002" s="13"/>
      <c r="AS1002" s="13"/>
      <c r="AT1002" s="13"/>
      <c r="AU1002" s="123"/>
      <c r="AV1002" s="13"/>
      <c r="AW1002" s="13"/>
      <c r="AX1002" s="66"/>
      <c r="AY1002" s="66"/>
    </row>
    <row r="1003" spans="33:51" x14ac:dyDescent="0.5">
      <c r="AG1003" s="3"/>
      <c r="AH1003" s="3"/>
      <c r="AI1003" s="3"/>
      <c r="AJ1003" s="18"/>
      <c r="AK1003" s="18"/>
      <c r="AL1003" s="18"/>
      <c r="AM1003" s="13"/>
      <c r="AN1003" s="13"/>
      <c r="AO1003" s="13"/>
      <c r="AP1003" s="13"/>
      <c r="AQ1003" s="13"/>
      <c r="AR1003" s="13"/>
      <c r="AS1003" s="13"/>
      <c r="AT1003" s="13"/>
      <c r="AU1003" s="123"/>
      <c r="AV1003" s="13"/>
      <c r="AW1003" s="13"/>
      <c r="AX1003" s="66"/>
      <c r="AY1003" s="66"/>
    </row>
    <row r="1004" spans="33:51" x14ac:dyDescent="0.5">
      <c r="AG1004" s="3"/>
      <c r="AH1004" s="3"/>
      <c r="AI1004" s="3"/>
      <c r="AJ1004" s="18"/>
      <c r="AK1004" s="18"/>
      <c r="AL1004" s="18"/>
      <c r="AM1004" s="13"/>
      <c r="AN1004" s="13"/>
      <c r="AO1004" s="13"/>
      <c r="AP1004" s="13"/>
      <c r="AQ1004" s="13"/>
      <c r="AR1004" s="13"/>
      <c r="AS1004" s="13"/>
      <c r="AT1004" s="13"/>
      <c r="AU1004" s="123"/>
      <c r="AV1004" s="13"/>
      <c r="AW1004" s="13"/>
      <c r="AX1004" s="66"/>
      <c r="AY1004" s="66"/>
    </row>
    <row r="1005" spans="33:51" x14ac:dyDescent="0.5">
      <c r="AG1005" s="3"/>
      <c r="AH1005" s="3"/>
      <c r="AI1005" s="3"/>
      <c r="AJ1005" s="18"/>
      <c r="AK1005" s="18"/>
      <c r="AL1005" s="18"/>
      <c r="AM1005" s="13"/>
      <c r="AN1005" s="13"/>
      <c r="AO1005" s="13"/>
      <c r="AP1005" s="13"/>
      <c r="AQ1005" s="13"/>
      <c r="AR1005" s="13"/>
      <c r="AS1005" s="13"/>
      <c r="AT1005" s="13"/>
      <c r="AU1005" s="123"/>
      <c r="AV1005" s="13"/>
      <c r="AW1005" s="13"/>
      <c r="AX1005" s="66"/>
      <c r="AY1005" s="66"/>
    </row>
    <row r="1006" spans="33:51" x14ac:dyDescent="0.5">
      <c r="AG1006" s="3"/>
      <c r="AH1006" s="3"/>
      <c r="AI1006" s="3"/>
      <c r="AJ1006" s="18"/>
      <c r="AK1006" s="18"/>
      <c r="AL1006" s="18"/>
      <c r="AM1006" s="13"/>
      <c r="AN1006" s="13"/>
      <c r="AO1006" s="13"/>
      <c r="AP1006" s="13"/>
      <c r="AQ1006" s="13"/>
      <c r="AR1006" s="13"/>
      <c r="AS1006" s="13"/>
      <c r="AT1006" s="13"/>
      <c r="AU1006" s="123"/>
      <c r="AV1006" s="13"/>
      <c r="AW1006" s="13"/>
      <c r="AX1006" s="66"/>
      <c r="AY1006" s="66"/>
    </row>
    <row r="1007" spans="33:51" x14ac:dyDescent="0.5">
      <c r="AG1007" s="3"/>
      <c r="AH1007" s="3"/>
      <c r="AI1007" s="3"/>
      <c r="AJ1007" s="18"/>
      <c r="AK1007" s="18"/>
      <c r="AL1007" s="18"/>
      <c r="AM1007" s="13"/>
      <c r="AN1007" s="13"/>
      <c r="AO1007" s="13"/>
      <c r="AP1007" s="13"/>
      <c r="AQ1007" s="13"/>
      <c r="AR1007" s="13"/>
      <c r="AS1007" s="13"/>
      <c r="AT1007" s="13"/>
      <c r="AU1007" s="123"/>
      <c r="AV1007" s="13"/>
      <c r="AW1007" s="13"/>
      <c r="AX1007" s="66"/>
      <c r="AY1007" s="66"/>
    </row>
    <row r="1008" spans="33:51" x14ac:dyDescent="0.5">
      <c r="AG1008" s="3"/>
      <c r="AH1008" s="3"/>
      <c r="AI1008" s="3"/>
      <c r="AJ1008" s="18"/>
      <c r="AK1008" s="18"/>
      <c r="AL1008" s="18"/>
      <c r="AM1008" s="13"/>
      <c r="AN1008" s="13"/>
      <c r="AO1008" s="13"/>
      <c r="AP1008" s="13"/>
      <c r="AQ1008" s="13"/>
      <c r="AR1008" s="13"/>
      <c r="AS1008" s="13"/>
      <c r="AT1008" s="13"/>
      <c r="AU1008" s="123"/>
      <c r="AV1008" s="13"/>
      <c r="AW1008" s="13"/>
      <c r="AX1008" s="66"/>
      <c r="AY1008" s="66"/>
    </row>
    <row r="1009" spans="33:51" x14ac:dyDescent="0.5">
      <c r="AG1009" s="3"/>
      <c r="AH1009" s="3"/>
      <c r="AI1009" s="3"/>
      <c r="AJ1009" s="18"/>
      <c r="AK1009" s="18"/>
      <c r="AL1009" s="18"/>
      <c r="AM1009" s="13"/>
      <c r="AN1009" s="13"/>
      <c r="AO1009" s="13"/>
      <c r="AP1009" s="13"/>
      <c r="AQ1009" s="13"/>
      <c r="AR1009" s="13"/>
      <c r="AS1009" s="13"/>
      <c r="AT1009" s="13"/>
      <c r="AU1009" s="123"/>
      <c r="AV1009" s="13"/>
      <c r="AW1009" s="13"/>
      <c r="AX1009" s="66"/>
      <c r="AY1009" s="66"/>
    </row>
    <row r="1010" spans="33:51" x14ac:dyDescent="0.5">
      <c r="AG1010" s="3"/>
      <c r="AH1010" s="3"/>
      <c r="AI1010" s="3"/>
      <c r="AJ1010" s="18"/>
      <c r="AK1010" s="18"/>
      <c r="AL1010" s="18"/>
      <c r="AM1010" s="13"/>
      <c r="AN1010" s="13"/>
      <c r="AO1010" s="13"/>
      <c r="AP1010" s="13"/>
      <c r="AQ1010" s="13"/>
      <c r="AR1010" s="13"/>
      <c r="AS1010" s="13"/>
      <c r="AT1010" s="13"/>
      <c r="AU1010" s="123"/>
      <c r="AV1010" s="13"/>
      <c r="AW1010" s="13"/>
      <c r="AX1010" s="66"/>
      <c r="AY1010" s="66"/>
    </row>
    <row r="1011" spans="33:51" x14ac:dyDescent="0.5">
      <c r="AG1011" s="3"/>
      <c r="AH1011" s="3"/>
      <c r="AI1011" s="3"/>
      <c r="AJ1011" s="18"/>
      <c r="AK1011" s="18"/>
      <c r="AL1011" s="18"/>
      <c r="AM1011" s="13"/>
      <c r="AN1011" s="13"/>
      <c r="AO1011" s="13"/>
      <c r="AP1011" s="13"/>
      <c r="AQ1011" s="13"/>
      <c r="AR1011" s="13"/>
      <c r="AS1011" s="13"/>
      <c r="AT1011" s="13"/>
      <c r="AU1011" s="123"/>
      <c r="AV1011" s="13"/>
      <c r="AW1011" s="13"/>
      <c r="AX1011" s="66"/>
      <c r="AY1011" s="66"/>
    </row>
    <row r="1012" spans="33:51" x14ac:dyDescent="0.5">
      <c r="AG1012" s="3"/>
      <c r="AH1012" s="3"/>
      <c r="AI1012" s="3"/>
      <c r="AJ1012" s="18"/>
      <c r="AK1012" s="18"/>
      <c r="AL1012" s="18"/>
      <c r="AM1012" s="13"/>
      <c r="AN1012" s="13"/>
      <c r="AO1012" s="13"/>
      <c r="AP1012" s="13"/>
      <c r="AQ1012" s="13"/>
      <c r="AR1012" s="13"/>
      <c r="AS1012" s="13"/>
      <c r="AT1012" s="13"/>
      <c r="AU1012" s="123"/>
      <c r="AV1012" s="13"/>
      <c r="AW1012" s="13"/>
      <c r="AX1012" s="66"/>
      <c r="AY1012" s="66"/>
    </row>
    <row r="1013" spans="33:51" x14ac:dyDescent="0.5">
      <c r="AG1013" s="3"/>
      <c r="AH1013" s="3"/>
      <c r="AI1013" s="3"/>
      <c r="AJ1013" s="18"/>
      <c r="AK1013" s="18"/>
      <c r="AL1013" s="18"/>
      <c r="AM1013" s="13"/>
      <c r="AN1013" s="13"/>
      <c r="AO1013" s="13"/>
      <c r="AP1013" s="13"/>
      <c r="AQ1013" s="13"/>
      <c r="AR1013" s="13"/>
      <c r="AS1013" s="13"/>
      <c r="AT1013" s="13"/>
      <c r="AU1013" s="123"/>
      <c r="AV1013" s="13"/>
      <c r="AW1013" s="13"/>
      <c r="AX1013" s="66"/>
      <c r="AY1013" s="66"/>
    </row>
    <row r="1014" spans="33:51" x14ac:dyDescent="0.5">
      <c r="AG1014" s="3"/>
      <c r="AH1014" s="3"/>
      <c r="AI1014" s="3"/>
      <c r="AJ1014" s="18"/>
      <c r="AK1014" s="18"/>
      <c r="AL1014" s="18"/>
      <c r="AM1014" s="13"/>
      <c r="AN1014" s="13"/>
      <c r="AO1014" s="13"/>
      <c r="AP1014" s="13"/>
      <c r="AQ1014" s="13"/>
      <c r="AR1014" s="13"/>
      <c r="AS1014" s="13"/>
      <c r="AT1014" s="13"/>
      <c r="AU1014" s="123"/>
      <c r="AV1014" s="13"/>
      <c r="AW1014" s="13"/>
      <c r="AX1014" s="66"/>
      <c r="AY1014" s="66"/>
    </row>
    <row r="1015" spans="33:51" x14ac:dyDescent="0.5">
      <c r="AG1015" s="3"/>
      <c r="AH1015" s="3"/>
      <c r="AI1015" s="3"/>
      <c r="AJ1015" s="18"/>
      <c r="AK1015" s="18"/>
      <c r="AL1015" s="18"/>
      <c r="AM1015" s="13"/>
      <c r="AN1015" s="13"/>
      <c r="AO1015" s="13"/>
      <c r="AP1015" s="13"/>
      <c r="AQ1015" s="13"/>
      <c r="AR1015" s="13"/>
      <c r="AS1015" s="13"/>
      <c r="AT1015" s="13"/>
      <c r="AU1015" s="123"/>
      <c r="AV1015" s="13"/>
      <c r="AW1015" s="13"/>
      <c r="AX1015" s="66"/>
      <c r="AY1015" s="66"/>
    </row>
    <row r="1016" spans="33:51" x14ac:dyDescent="0.5">
      <c r="AG1016" s="3"/>
      <c r="AH1016" s="3"/>
      <c r="AI1016" s="3"/>
      <c r="AJ1016" s="18"/>
      <c r="AK1016" s="18"/>
      <c r="AL1016" s="18"/>
      <c r="AM1016" s="13"/>
      <c r="AN1016" s="13"/>
      <c r="AO1016" s="13"/>
      <c r="AP1016" s="13"/>
      <c r="AQ1016" s="13"/>
      <c r="AR1016" s="13"/>
      <c r="AS1016" s="13"/>
      <c r="AT1016" s="13"/>
      <c r="AU1016" s="123"/>
      <c r="AV1016" s="13"/>
      <c r="AW1016" s="13"/>
      <c r="AX1016" s="66"/>
      <c r="AY1016" s="66"/>
    </row>
    <row r="1017" spans="33:51" x14ac:dyDescent="0.5">
      <c r="AG1017" s="3"/>
      <c r="AH1017" s="3"/>
      <c r="AI1017" s="3"/>
      <c r="AJ1017" s="18"/>
      <c r="AK1017" s="18"/>
      <c r="AL1017" s="18"/>
      <c r="AM1017" s="13"/>
      <c r="AN1017" s="13"/>
      <c r="AO1017" s="13"/>
      <c r="AP1017" s="13"/>
      <c r="AQ1017" s="13"/>
      <c r="AR1017" s="13"/>
      <c r="AS1017" s="13"/>
      <c r="AT1017" s="13"/>
      <c r="AU1017" s="123"/>
      <c r="AV1017" s="13"/>
      <c r="AW1017" s="13"/>
      <c r="AX1017" s="66"/>
      <c r="AY1017" s="66"/>
    </row>
    <row r="1018" spans="33:51" x14ac:dyDescent="0.5">
      <c r="AG1018" s="3"/>
      <c r="AH1018" s="3"/>
      <c r="AI1018" s="3"/>
      <c r="AJ1018" s="18"/>
      <c r="AK1018" s="18"/>
      <c r="AL1018" s="18"/>
      <c r="AM1018" s="13"/>
      <c r="AN1018" s="13"/>
      <c r="AO1018" s="13"/>
      <c r="AP1018" s="13"/>
      <c r="AQ1018" s="13"/>
      <c r="AR1018" s="13"/>
      <c r="AS1018" s="13"/>
      <c r="AT1018" s="13"/>
      <c r="AU1018" s="123"/>
      <c r="AV1018" s="13"/>
      <c r="AW1018" s="13"/>
      <c r="AX1018" s="66"/>
      <c r="AY1018" s="66"/>
    </row>
    <row r="1019" spans="33:51" x14ac:dyDescent="0.5">
      <c r="AG1019" s="3"/>
      <c r="AH1019" s="3"/>
      <c r="AI1019" s="3"/>
      <c r="AJ1019" s="18"/>
      <c r="AK1019" s="18"/>
      <c r="AL1019" s="18"/>
      <c r="AM1019" s="13"/>
      <c r="AN1019" s="13"/>
      <c r="AO1019" s="13"/>
      <c r="AP1019" s="13"/>
      <c r="AQ1019" s="13"/>
      <c r="AR1019" s="13"/>
      <c r="AS1019" s="13"/>
      <c r="AT1019" s="13"/>
      <c r="AU1019" s="123"/>
      <c r="AV1019" s="13"/>
      <c r="AW1019" s="13"/>
      <c r="AX1019" s="66"/>
      <c r="AY1019" s="66"/>
    </row>
    <row r="1020" spans="33:51" x14ac:dyDescent="0.5">
      <c r="AG1020" s="3"/>
      <c r="AH1020" s="3"/>
      <c r="AI1020" s="3"/>
      <c r="AJ1020" s="18"/>
      <c r="AK1020" s="18"/>
      <c r="AL1020" s="18"/>
      <c r="AM1020" s="13"/>
      <c r="AN1020" s="13"/>
      <c r="AO1020" s="13"/>
      <c r="AP1020" s="13"/>
      <c r="AQ1020" s="13"/>
      <c r="AR1020" s="13"/>
      <c r="AS1020" s="13"/>
      <c r="AT1020" s="13"/>
      <c r="AU1020" s="123"/>
      <c r="AV1020" s="13"/>
      <c r="AW1020" s="13"/>
      <c r="AX1020" s="66"/>
      <c r="AY1020" s="66"/>
    </row>
    <row r="1021" spans="33:51" x14ac:dyDescent="0.5">
      <c r="AG1021" s="3"/>
      <c r="AH1021" s="3"/>
      <c r="AI1021" s="3"/>
      <c r="AJ1021" s="18"/>
      <c r="AK1021" s="18"/>
      <c r="AL1021" s="18"/>
      <c r="AM1021" s="13"/>
      <c r="AN1021" s="13"/>
      <c r="AO1021" s="13"/>
      <c r="AP1021" s="13"/>
      <c r="AQ1021" s="13"/>
      <c r="AR1021" s="13"/>
      <c r="AS1021" s="13"/>
      <c r="AT1021" s="13"/>
      <c r="AU1021" s="123"/>
      <c r="AV1021" s="13"/>
      <c r="AW1021" s="13"/>
      <c r="AX1021" s="66"/>
      <c r="AY1021" s="66"/>
    </row>
    <row r="1022" spans="33:51" x14ac:dyDescent="0.5">
      <c r="AG1022" s="3"/>
      <c r="AH1022" s="3"/>
      <c r="AI1022" s="3"/>
      <c r="AJ1022" s="18"/>
      <c r="AK1022" s="18"/>
      <c r="AL1022" s="18"/>
      <c r="AM1022" s="13"/>
      <c r="AN1022" s="13"/>
      <c r="AO1022" s="13"/>
      <c r="AP1022" s="13"/>
      <c r="AQ1022" s="13"/>
      <c r="AR1022" s="13"/>
      <c r="AS1022" s="13"/>
      <c r="AT1022" s="13"/>
      <c r="AU1022" s="123"/>
      <c r="AV1022" s="13"/>
      <c r="AW1022" s="13"/>
      <c r="AX1022" s="66"/>
      <c r="AY1022" s="66"/>
    </row>
    <row r="1023" spans="33:51" x14ac:dyDescent="0.5">
      <c r="AG1023" s="3"/>
      <c r="AH1023" s="3"/>
      <c r="AI1023" s="3"/>
      <c r="AJ1023" s="18"/>
      <c r="AK1023" s="18"/>
      <c r="AL1023" s="18"/>
      <c r="AM1023" s="13"/>
      <c r="AN1023" s="13"/>
      <c r="AO1023" s="13"/>
      <c r="AP1023" s="13"/>
      <c r="AQ1023" s="13"/>
      <c r="AR1023" s="13"/>
      <c r="AS1023" s="13"/>
      <c r="AT1023" s="13"/>
      <c r="AU1023" s="123"/>
      <c r="AV1023" s="13"/>
      <c r="AW1023" s="13"/>
      <c r="AX1023" s="66"/>
      <c r="AY1023" s="66"/>
    </row>
    <row r="1024" spans="33:51" x14ac:dyDescent="0.5">
      <c r="AG1024" s="3"/>
      <c r="AH1024" s="3"/>
      <c r="AI1024" s="3"/>
      <c r="AJ1024" s="18"/>
      <c r="AK1024" s="18"/>
      <c r="AL1024" s="18"/>
      <c r="AM1024" s="13"/>
      <c r="AN1024" s="13"/>
      <c r="AO1024" s="13"/>
      <c r="AP1024" s="13"/>
      <c r="AQ1024" s="13"/>
      <c r="AR1024" s="13"/>
      <c r="AS1024" s="13"/>
      <c r="AT1024" s="13"/>
      <c r="AU1024" s="123"/>
      <c r="AV1024" s="13"/>
      <c r="AW1024" s="13"/>
      <c r="AX1024" s="66"/>
      <c r="AY1024" s="66"/>
    </row>
    <row r="1025" spans="33:51" x14ac:dyDescent="0.5">
      <c r="AG1025" s="3"/>
      <c r="AH1025" s="3"/>
      <c r="AI1025" s="3"/>
      <c r="AJ1025" s="18"/>
      <c r="AK1025" s="18"/>
      <c r="AL1025" s="18"/>
      <c r="AM1025" s="13"/>
      <c r="AN1025" s="13"/>
      <c r="AO1025" s="13"/>
      <c r="AP1025" s="13"/>
      <c r="AQ1025" s="13"/>
      <c r="AR1025" s="13"/>
      <c r="AS1025" s="13"/>
      <c r="AT1025" s="13"/>
      <c r="AU1025" s="123"/>
      <c r="AV1025" s="13"/>
      <c r="AW1025" s="13"/>
      <c r="AX1025" s="66"/>
      <c r="AY1025" s="66"/>
    </row>
    <row r="1026" spans="33:51" x14ac:dyDescent="0.5">
      <c r="AG1026" s="3"/>
      <c r="AH1026" s="3"/>
      <c r="AI1026" s="3"/>
      <c r="AJ1026" s="18"/>
      <c r="AK1026" s="18"/>
      <c r="AL1026" s="18"/>
      <c r="AM1026" s="13"/>
      <c r="AN1026" s="13"/>
      <c r="AO1026" s="13"/>
      <c r="AP1026" s="13"/>
      <c r="AQ1026" s="13"/>
      <c r="AR1026" s="13"/>
      <c r="AS1026" s="13"/>
      <c r="AT1026" s="13"/>
      <c r="AU1026" s="123"/>
      <c r="AV1026" s="13"/>
      <c r="AW1026" s="13"/>
      <c r="AX1026" s="66"/>
      <c r="AY1026" s="66"/>
    </row>
    <row r="1027" spans="33:51" x14ac:dyDescent="0.5">
      <c r="AG1027" s="3"/>
      <c r="AH1027" s="3"/>
      <c r="AI1027" s="3"/>
      <c r="AJ1027" s="18"/>
      <c r="AK1027" s="18"/>
      <c r="AL1027" s="18"/>
      <c r="AM1027" s="13"/>
      <c r="AN1027" s="13"/>
      <c r="AO1027" s="13"/>
      <c r="AP1027" s="13"/>
      <c r="AQ1027" s="13"/>
      <c r="AR1027" s="13"/>
      <c r="AS1027" s="13"/>
      <c r="AT1027" s="13"/>
      <c r="AU1027" s="123"/>
      <c r="AV1027" s="13"/>
      <c r="AW1027" s="13"/>
      <c r="AX1027" s="66"/>
      <c r="AY1027" s="66"/>
    </row>
    <row r="1028" spans="33:51" x14ac:dyDescent="0.5">
      <c r="AG1028" s="3"/>
      <c r="AH1028" s="3"/>
      <c r="AI1028" s="3"/>
      <c r="AJ1028" s="18"/>
      <c r="AK1028" s="18"/>
      <c r="AL1028" s="18"/>
      <c r="AM1028" s="13"/>
      <c r="AN1028" s="13"/>
      <c r="AO1028" s="13"/>
      <c r="AP1028" s="13"/>
      <c r="AQ1028" s="13"/>
      <c r="AR1028" s="13"/>
      <c r="AS1028" s="13"/>
      <c r="AT1028" s="13"/>
      <c r="AU1028" s="123"/>
      <c r="AV1028" s="13"/>
      <c r="AW1028" s="13"/>
      <c r="AX1028" s="66"/>
      <c r="AY1028" s="66"/>
    </row>
    <row r="1029" spans="33:51" x14ac:dyDescent="0.5">
      <c r="AG1029" s="3"/>
      <c r="AH1029" s="3"/>
      <c r="AI1029" s="3"/>
      <c r="AJ1029" s="18"/>
      <c r="AK1029" s="18"/>
      <c r="AL1029" s="18"/>
      <c r="AM1029" s="13"/>
      <c r="AN1029" s="13"/>
      <c r="AO1029" s="13"/>
      <c r="AP1029" s="13"/>
      <c r="AQ1029" s="13"/>
      <c r="AR1029" s="13"/>
      <c r="AS1029" s="13"/>
      <c r="AT1029" s="13"/>
      <c r="AU1029" s="123"/>
      <c r="AV1029" s="13"/>
      <c r="AW1029" s="13"/>
      <c r="AX1029" s="66"/>
      <c r="AY1029" s="66"/>
    </row>
    <row r="1030" spans="33:51" x14ac:dyDescent="0.5">
      <c r="AG1030" s="3"/>
      <c r="AH1030" s="3"/>
      <c r="AI1030" s="3"/>
      <c r="AJ1030" s="18"/>
      <c r="AK1030" s="18"/>
      <c r="AL1030" s="18"/>
      <c r="AM1030" s="13"/>
      <c r="AN1030" s="13"/>
      <c r="AO1030" s="13"/>
      <c r="AP1030" s="13"/>
      <c r="AQ1030" s="13"/>
      <c r="AR1030" s="13"/>
      <c r="AS1030" s="13"/>
      <c r="AT1030" s="13"/>
      <c r="AU1030" s="123"/>
      <c r="AV1030" s="13"/>
      <c r="AW1030" s="13"/>
      <c r="AX1030" s="66"/>
      <c r="AY1030" s="66"/>
    </row>
    <row r="1031" spans="33:51" x14ac:dyDescent="0.5">
      <c r="AG1031" s="3"/>
      <c r="AH1031" s="3"/>
      <c r="AI1031" s="3"/>
      <c r="AJ1031" s="18"/>
      <c r="AK1031" s="18"/>
      <c r="AL1031" s="18"/>
      <c r="AM1031" s="13"/>
      <c r="AN1031" s="13"/>
      <c r="AO1031" s="13"/>
      <c r="AP1031" s="13"/>
      <c r="AQ1031" s="13"/>
      <c r="AR1031" s="13"/>
      <c r="AS1031" s="13"/>
      <c r="AT1031" s="13"/>
      <c r="AU1031" s="123"/>
      <c r="AV1031" s="13"/>
      <c r="AW1031" s="13"/>
      <c r="AX1031" s="66"/>
      <c r="AY1031" s="66"/>
    </row>
    <row r="1032" spans="33:51" x14ac:dyDescent="0.5">
      <c r="AG1032" s="3"/>
      <c r="AH1032" s="3"/>
      <c r="AI1032" s="3"/>
      <c r="AJ1032" s="18"/>
      <c r="AK1032" s="18"/>
      <c r="AL1032" s="18"/>
      <c r="AM1032" s="13"/>
      <c r="AN1032" s="13"/>
      <c r="AO1032" s="13"/>
      <c r="AP1032" s="13"/>
      <c r="AQ1032" s="13"/>
      <c r="AR1032" s="13"/>
      <c r="AS1032" s="13"/>
      <c r="AT1032" s="13"/>
      <c r="AU1032" s="123"/>
      <c r="AV1032" s="13"/>
      <c r="AW1032" s="13"/>
      <c r="AX1032" s="66"/>
      <c r="AY1032" s="66"/>
    </row>
    <row r="1033" spans="33:51" x14ac:dyDescent="0.5">
      <c r="AG1033" s="3"/>
      <c r="AH1033" s="3"/>
      <c r="AI1033" s="3"/>
      <c r="AJ1033" s="18"/>
      <c r="AK1033" s="18"/>
      <c r="AL1033" s="18"/>
      <c r="AM1033" s="13"/>
      <c r="AN1033" s="13"/>
      <c r="AO1033" s="13"/>
      <c r="AP1033" s="13"/>
      <c r="AQ1033" s="13"/>
      <c r="AR1033" s="13"/>
      <c r="AS1033" s="13"/>
      <c r="AT1033" s="13"/>
      <c r="AU1033" s="123"/>
      <c r="AV1033" s="13"/>
      <c r="AW1033" s="13"/>
      <c r="AX1033" s="66"/>
      <c r="AY1033" s="66"/>
    </row>
    <row r="1034" spans="33:51" x14ac:dyDescent="0.5">
      <c r="AG1034" s="3"/>
      <c r="AH1034" s="3"/>
      <c r="AI1034" s="3"/>
      <c r="AJ1034" s="18"/>
      <c r="AK1034" s="18"/>
      <c r="AL1034" s="18"/>
      <c r="AM1034" s="13"/>
      <c r="AN1034" s="13"/>
      <c r="AO1034" s="13"/>
      <c r="AP1034" s="13"/>
      <c r="AQ1034" s="13"/>
      <c r="AR1034" s="13"/>
      <c r="AS1034" s="13"/>
      <c r="AT1034" s="13"/>
      <c r="AU1034" s="123"/>
      <c r="AV1034" s="13"/>
      <c r="AW1034" s="13"/>
      <c r="AX1034" s="66"/>
      <c r="AY1034" s="66"/>
    </row>
    <row r="1035" spans="33:51" x14ac:dyDescent="0.5">
      <c r="AG1035" s="3"/>
      <c r="AH1035" s="3"/>
      <c r="AI1035" s="3"/>
      <c r="AJ1035" s="18"/>
      <c r="AK1035" s="18"/>
      <c r="AL1035" s="18"/>
      <c r="AM1035" s="13"/>
      <c r="AN1035" s="13"/>
      <c r="AO1035" s="13"/>
      <c r="AP1035" s="13"/>
      <c r="AQ1035" s="13"/>
      <c r="AR1035" s="13"/>
      <c r="AS1035" s="13"/>
      <c r="AT1035" s="13"/>
      <c r="AU1035" s="123"/>
      <c r="AV1035" s="13"/>
      <c r="AW1035" s="13"/>
      <c r="AX1035" s="66"/>
      <c r="AY1035" s="66"/>
    </row>
    <row r="1036" spans="33:51" x14ac:dyDescent="0.5">
      <c r="AG1036" s="3"/>
      <c r="AH1036" s="3"/>
      <c r="AI1036" s="3"/>
      <c r="AJ1036" s="18"/>
      <c r="AK1036" s="18"/>
      <c r="AL1036" s="18"/>
      <c r="AM1036" s="13"/>
      <c r="AN1036" s="13"/>
      <c r="AO1036" s="13"/>
      <c r="AP1036" s="13"/>
      <c r="AQ1036" s="13"/>
      <c r="AR1036" s="13"/>
      <c r="AS1036" s="13"/>
      <c r="AT1036" s="13"/>
      <c r="AU1036" s="123"/>
      <c r="AV1036" s="13"/>
      <c r="AW1036" s="13"/>
      <c r="AX1036" s="66"/>
      <c r="AY1036" s="66"/>
    </row>
    <row r="1037" spans="33:51" x14ac:dyDescent="0.5">
      <c r="AG1037" s="3"/>
      <c r="AH1037" s="3"/>
      <c r="AI1037" s="3"/>
      <c r="AJ1037" s="18"/>
      <c r="AK1037" s="18"/>
      <c r="AL1037" s="18"/>
      <c r="AM1037" s="13"/>
      <c r="AN1037" s="13"/>
      <c r="AO1037" s="13"/>
      <c r="AP1037" s="13"/>
      <c r="AQ1037" s="13"/>
      <c r="AR1037" s="13"/>
      <c r="AS1037" s="13"/>
      <c r="AT1037" s="13"/>
      <c r="AU1037" s="123"/>
      <c r="AV1037" s="13"/>
      <c r="AW1037" s="13"/>
      <c r="AX1037" s="66"/>
      <c r="AY1037" s="66"/>
    </row>
    <row r="1038" spans="33:51" x14ac:dyDescent="0.5">
      <c r="AG1038" s="3"/>
      <c r="AH1038" s="3"/>
      <c r="AI1038" s="3"/>
      <c r="AJ1038" s="18"/>
      <c r="AK1038" s="18"/>
      <c r="AL1038" s="18"/>
      <c r="AM1038" s="13"/>
      <c r="AN1038" s="13"/>
      <c r="AO1038" s="13"/>
      <c r="AP1038" s="13"/>
      <c r="AQ1038" s="13"/>
      <c r="AR1038" s="13"/>
      <c r="AS1038" s="13"/>
      <c r="AT1038" s="13"/>
      <c r="AU1038" s="123"/>
      <c r="AV1038" s="13"/>
      <c r="AW1038" s="13"/>
      <c r="AX1038" s="66"/>
      <c r="AY1038" s="66"/>
    </row>
    <row r="1039" spans="33:51" x14ac:dyDescent="0.5">
      <c r="AG1039" s="3"/>
      <c r="AH1039" s="3"/>
      <c r="AI1039" s="3"/>
      <c r="AJ1039" s="18"/>
      <c r="AK1039" s="18"/>
      <c r="AL1039" s="18"/>
      <c r="AM1039" s="13"/>
      <c r="AN1039" s="13"/>
      <c r="AO1039" s="13"/>
      <c r="AP1039" s="13"/>
      <c r="AQ1039" s="13"/>
      <c r="AR1039" s="13"/>
      <c r="AS1039" s="13"/>
      <c r="AT1039" s="13"/>
      <c r="AU1039" s="123"/>
      <c r="AV1039" s="13"/>
      <c r="AW1039" s="13"/>
      <c r="AX1039" s="66"/>
      <c r="AY1039" s="66"/>
    </row>
    <row r="1040" spans="33:51" x14ac:dyDescent="0.5">
      <c r="AG1040" s="3"/>
      <c r="AH1040" s="3"/>
      <c r="AI1040" s="3"/>
      <c r="AJ1040" s="18"/>
      <c r="AK1040" s="18"/>
      <c r="AL1040" s="18"/>
      <c r="AM1040" s="13"/>
      <c r="AN1040" s="13"/>
      <c r="AO1040" s="13"/>
      <c r="AP1040" s="13"/>
      <c r="AQ1040" s="13"/>
      <c r="AR1040" s="13"/>
      <c r="AS1040" s="13"/>
      <c r="AT1040" s="13"/>
      <c r="AU1040" s="123"/>
      <c r="AV1040" s="13"/>
      <c r="AW1040" s="13"/>
      <c r="AX1040" s="66"/>
      <c r="AY1040" s="66"/>
    </row>
    <row r="1041" spans="33:51" x14ac:dyDescent="0.5">
      <c r="AG1041" s="3"/>
      <c r="AH1041" s="3"/>
      <c r="AI1041" s="3"/>
      <c r="AJ1041" s="18"/>
      <c r="AK1041" s="18"/>
      <c r="AL1041" s="18"/>
      <c r="AM1041" s="13"/>
      <c r="AN1041" s="13"/>
      <c r="AO1041" s="13"/>
      <c r="AP1041" s="13"/>
      <c r="AQ1041" s="13"/>
      <c r="AR1041" s="13"/>
      <c r="AS1041" s="13"/>
      <c r="AT1041" s="13"/>
      <c r="AU1041" s="123"/>
      <c r="AV1041" s="13"/>
      <c r="AW1041" s="13"/>
      <c r="AX1041" s="66"/>
      <c r="AY1041" s="66"/>
    </row>
    <row r="1042" spans="33:51" x14ac:dyDescent="0.5">
      <c r="AG1042" s="3"/>
      <c r="AH1042" s="3"/>
      <c r="AI1042" s="3"/>
      <c r="AJ1042" s="18"/>
      <c r="AK1042" s="18"/>
      <c r="AL1042" s="18"/>
      <c r="AM1042" s="13"/>
      <c r="AN1042" s="13"/>
      <c r="AO1042" s="13"/>
      <c r="AP1042" s="13"/>
      <c r="AQ1042" s="13"/>
      <c r="AR1042" s="13"/>
      <c r="AS1042" s="13"/>
      <c r="AT1042" s="13"/>
      <c r="AU1042" s="123"/>
      <c r="AV1042" s="13"/>
      <c r="AW1042" s="13"/>
      <c r="AX1042" s="66"/>
      <c r="AY1042" s="66"/>
    </row>
    <row r="1043" spans="33:51" x14ac:dyDescent="0.5">
      <c r="AG1043" s="3"/>
      <c r="AH1043" s="3"/>
      <c r="AI1043" s="3"/>
      <c r="AJ1043" s="18"/>
      <c r="AK1043" s="18"/>
      <c r="AL1043" s="18"/>
      <c r="AM1043" s="13"/>
      <c r="AN1043" s="13"/>
      <c r="AO1043" s="13"/>
      <c r="AP1043" s="13"/>
      <c r="AQ1043" s="13"/>
      <c r="AR1043" s="13"/>
      <c r="AS1043" s="13"/>
      <c r="AT1043" s="13"/>
      <c r="AU1043" s="123"/>
      <c r="AV1043" s="13"/>
      <c r="AW1043" s="13"/>
      <c r="AX1043" s="66"/>
      <c r="AY1043" s="66"/>
    </row>
    <row r="1044" spans="33:51" x14ac:dyDescent="0.5">
      <c r="AG1044" s="3"/>
      <c r="AH1044" s="3"/>
      <c r="AI1044" s="3"/>
      <c r="AJ1044" s="18"/>
      <c r="AK1044" s="18"/>
      <c r="AL1044" s="18"/>
      <c r="AM1044" s="13"/>
      <c r="AN1044" s="13"/>
      <c r="AO1044" s="13"/>
      <c r="AP1044" s="13"/>
      <c r="AQ1044" s="13"/>
      <c r="AR1044" s="13"/>
      <c r="AS1044" s="13"/>
      <c r="AT1044" s="13"/>
      <c r="AU1044" s="123"/>
      <c r="AV1044" s="13"/>
      <c r="AW1044" s="13"/>
      <c r="AX1044" s="66"/>
      <c r="AY1044" s="66"/>
    </row>
    <row r="1045" spans="33:51" x14ac:dyDescent="0.5">
      <c r="AG1045" s="3"/>
      <c r="AH1045" s="3"/>
      <c r="AI1045" s="3"/>
      <c r="AJ1045" s="18"/>
      <c r="AK1045" s="18"/>
      <c r="AL1045" s="18"/>
      <c r="AM1045" s="13"/>
      <c r="AN1045" s="13"/>
      <c r="AO1045" s="13"/>
      <c r="AP1045" s="13"/>
      <c r="AQ1045" s="13"/>
      <c r="AR1045" s="13"/>
      <c r="AS1045" s="13"/>
      <c r="AT1045" s="13"/>
      <c r="AU1045" s="123"/>
      <c r="AV1045" s="13"/>
      <c r="AW1045" s="13"/>
      <c r="AX1045" s="66"/>
      <c r="AY1045" s="66"/>
    </row>
    <row r="1046" spans="33:51" x14ac:dyDescent="0.5">
      <c r="AG1046" s="3"/>
      <c r="AH1046" s="3"/>
      <c r="AI1046" s="3"/>
      <c r="AJ1046" s="18"/>
      <c r="AK1046" s="18"/>
      <c r="AL1046" s="18"/>
      <c r="AM1046" s="13"/>
      <c r="AN1046" s="13"/>
      <c r="AO1046" s="13"/>
      <c r="AP1046" s="13"/>
      <c r="AQ1046" s="13"/>
      <c r="AR1046" s="13"/>
      <c r="AS1046" s="13"/>
      <c r="AT1046" s="13"/>
      <c r="AU1046" s="123"/>
      <c r="AV1046" s="13"/>
      <c r="AW1046" s="13"/>
      <c r="AX1046" s="66"/>
      <c r="AY1046" s="66"/>
    </row>
    <row r="1047" spans="33:51" x14ac:dyDescent="0.5">
      <c r="AG1047" s="3"/>
      <c r="AH1047" s="3"/>
      <c r="AI1047" s="3"/>
      <c r="AJ1047" s="18"/>
      <c r="AK1047" s="18"/>
      <c r="AL1047" s="18"/>
      <c r="AM1047" s="13"/>
      <c r="AN1047" s="13"/>
      <c r="AO1047" s="13"/>
      <c r="AP1047" s="13"/>
      <c r="AQ1047" s="13"/>
      <c r="AR1047" s="13"/>
      <c r="AS1047" s="13"/>
      <c r="AT1047" s="13"/>
      <c r="AU1047" s="123"/>
      <c r="AV1047" s="13"/>
      <c r="AW1047" s="13"/>
      <c r="AX1047" s="66"/>
      <c r="AY1047" s="66"/>
    </row>
    <row r="1048" spans="33:51" x14ac:dyDescent="0.5">
      <c r="AG1048" s="3"/>
      <c r="AH1048" s="3"/>
      <c r="AI1048" s="3"/>
      <c r="AJ1048" s="18"/>
      <c r="AK1048" s="18"/>
      <c r="AL1048" s="18"/>
      <c r="AM1048" s="13"/>
      <c r="AN1048" s="13"/>
      <c r="AO1048" s="13"/>
      <c r="AP1048" s="13"/>
      <c r="AQ1048" s="13"/>
      <c r="AR1048" s="13"/>
      <c r="AS1048" s="13"/>
      <c r="AT1048" s="13"/>
      <c r="AU1048" s="123"/>
      <c r="AV1048" s="13"/>
      <c r="AW1048" s="13"/>
      <c r="AX1048" s="66"/>
      <c r="AY1048" s="66"/>
    </row>
    <row r="1049" spans="33:51" x14ac:dyDescent="0.5">
      <c r="AG1049" s="3"/>
      <c r="AH1049" s="3"/>
      <c r="AI1049" s="3"/>
      <c r="AJ1049" s="18"/>
      <c r="AK1049" s="18"/>
      <c r="AL1049" s="18"/>
      <c r="AM1049" s="13"/>
      <c r="AN1049" s="13"/>
      <c r="AO1049" s="13"/>
      <c r="AP1049" s="13"/>
      <c r="AQ1049" s="13"/>
      <c r="AR1049" s="13"/>
      <c r="AS1049" s="13"/>
      <c r="AT1049" s="13"/>
      <c r="AU1049" s="123"/>
      <c r="AV1049" s="13"/>
      <c r="AW1049" s="13"/>
      <c r="AX1049" s="66"/>
      <c r="AY1049" s="66"/>
    </row>
    <row r="1050" spans="33:51" x14ac:dyDescent="0.5">
      <c r="AG1050" s="3"/>
      <c r="AH1050" s="3"/>
      <c r="AI1050" s="3"/>
      <c r="AJ1050" s="18"/>
      <c r="AK1050" s="18"/>
      <c r="AL1050" s="18"/>
      <c r="AM1050" s="13"/>
      <c r="AN1050" s="13"/>
      <c r="AO1050" s="13"/>
      <c r="AP1050" s="13"/>
      <c r="AQ1050" s="13"/>
      <c r="AR1050" s="13"/>
      <c r="AS1050" s="13"/>
      <c r="AT1050" s="13"/>
      <c r="AU1050" s="123"/>
      <c r="AV1050" s="13"/>
      <c r="AW1050" s="13"/>
      <c r="AX1050" s="66"/>
      <c r="AY1050" s="66"/>
    </row>
    <row r="1051" spans="33:51" x14ac:dyDescent="0.5">
      <c r="AG1051" s="3"/>
      <c r="AH1051" s="3"/>
      <c r="AI1051" s="3"/>
      <c r="AJ1051" s="18"/>
      <c r="AK1051" s="18"/>
      <c r="AL1051" s="18"/>
      <c r="AM1051" s="13"/>
      <c r="AN1051" s="13"/>
      <c r="AO1051" s="13"/>
      <c r="AP1051" s="13"/>
      <c r="AQ1051" s="13"/>
      <c r="AR1051" s="13"/>
      <c r="AS1051" s="13"/>
      <c r="AT1051" s="13"/>
      <c r="AU1051" s="123"/>
      <c r="AV1051" s="13"/>
      <c r="AW1051" s="13"/>
      <c r="AX1051" s="66"/>
      <c r="AY1051" s="66"/>
    </row>
    <row r="1052" spans="33:51" x14ac:dyDescent="0.5">
      <c r="AG1052" s="3"/>
      <c r="AH1052" s="3"/>
      <c r="AI1052" s="3"/>
      <c r="AJ1052" s="18"/>
      <c r="AK1052" s="18"/>
      <c r="AL1052" s="18"/>
      <c r="AM1052" s="13"/>
      <c r="AN1052" s="13"/>
      <c r="AO1052" s="13"/>
      <c r="AP1052" s="13"/>
      <c r="AQ1052" s="13"/>
      <c r="AR1052" s="13"/>
      <c r="AS1052" s="13"/>
      <c r="AT1052" s="13"/>
      <c r="AU1052" s="123"/>
      <c r="AV1052" s="13"/>
      <c r="AW1052" s="13"/>
      <c r="AX1052" s="66"/>
      <c r="AY1052" s="66"/>
    </row>
    <row r="1053" spans="33:51" x14ac:dyDescent="0.5">
      <c r="AG1053" s="3"/>
      <c r="AH1053" s="3"/>
      <c r="AI1053" s="3"/>
      <c r="AJ1053" s="18"/>
      <c r="AK1053" s="18"/>
      <c r="AL1053" s="18"/>
      <c r="AM1053" s="13"/>
      <c r="AN1053" s="13"/>
      <c r="AO1053" s="13"/>
      <c r="AP1053" s="13"/>
      <c r="AQ1053" s="13"/>
      <c r="AR1053" s="13"/>
      <c r="AS1053" s="13"/>
      <c r="AT1053" s="13"/>
      <c r="AU1053" s="123"/>
      <c r="AV1053" s="13"/>
      <c r="AW1053" s="13"/>
      <c r="AX1053" s="66"/>
      <c r="AY1053" s="66"/>
    </row>
    <row r="1054" spans="33:51" x14ac:dyDescent="0.5">
      <c r="AG1054" s="3"/>
      <c r="AH1054" s="3"/>
      <c r="AI1054" s="3"/>
      <c r="AJ1054" s="18"/>
      <c r="AK1054" s="18"/>
      <c r="AL1054" s="18"/>
      <c r="AM1054" s="13"/>
      <c r="AN1054" s="13"/>
      <c r="AO1054" s="13"/>
      <c r="AP1054" s="13"/>
      <c r="AQ1054" s="13"/>
      <c r="AR1054" s="13"/>
      <c r="AS1054" s="13"/>
      <c r="AT1054" s="13"/>
      <c r="AU1054" s="123"/>
      <c r="AV1054" s="13"/>
      <c r="AW1054" s="13"/>
      <c r="AX1054" s="66"/>
      <c r="AY1054" s="66"/>
    </row>
    <row r="1055" spans="33:51" x14ac:dyDescent="0.5">
      <c r="AG1055" s="3"/>
      <c r="AH1055" s="3"/>
      <c r="AI1055" s="3"/>
      <c r="AJ1055" s="18"/>
      <c r="AK1055" s="18"/>
      <c r="AL1055" s="18"/>
      <c r="AM1055" s="13"/>
      <c r="AN1055" s="13"/>
      <c r="AO1055" s="13"/>
      <c r="AP1055" s="13"/>
      <c r="AQ1055" s="13"/>
      <c r="AR1055" s="13"/>
      <c r="AS1055" s="13"/>
      <c r="AT1055" s="13"/>
      <c r="AU1055" s="123"/>
      <c r="AV1055" s="13"/>
      <c r="AW1055" s="13"/>
      <c r="AX1055" s="66"/>
      <c r="AY1055" s="66"/>
    </row>
    <row r="1056" spans="33:51" x14ac:dyDescent="0.5">
      <c r="AG1056" s="3"/>
      <c r="AH1056" s="3"/>
      <c r="AI1056" s="3"/>
      <c r="AJ1056" s="18"/>
      <c r="AK1056" s="18"/>
      <c r="AL1056" s="18"/>
      <c r="AM1056" s="13"/>
      <c r="AN1056" s="13"/>
      <c r="AO1056" s="13"/>
      <c r="AP1056" s="13"/>
      <c r="AQ1056" s="13"/>
      <c r="AR1056" s="13"/>
      <c r="AS1056" s="13"/>
      <c r="AT1056" s="13"/>
      <c r="AU1056" s="123"/>
      <c r="AV1056" s="13"/>
      <c r="AW1056" s="13"/>
      <c r="AX1056" s="66"/>
      <c r="AY1056" s="66"/>
    </row>
    <row r="1057" spans="33:51" x14ac:dyDescent="0.5">
      <c r="AG1057" s="3"/>
      <c r="AH1057" s="3"/>
      <c r="AI1057" s="3"/>
      <c r="AJ1057" s="18"/>
      <c r="AK1057" s="18"/>
      <c r="AL1057" s="18"/>
      <c r="AM1057" s="13"/>
      <c r="AN1057" s="13"/>
      <c r="AO1057" s="13"/>
      <c r="AP1057" s="13"/>
      <c r="AQ1057" s="13"/>
      <c r="AR1057" s="13"/>
      <c r="AS1057" s="13"/>
      <c r="AT1057" s="13"/>
      <c r="AU1057" s="123"/>
      <c r="AV1057" s="13"/>
      <c r="AW1057" s="13"/>
      <c r="AX1057" s="66"/>
      <c r="AY1057" s="66"/>
    </row>
    <row r="1058" spans="33:51" x14ac:dyDescent="0.5">
      <c r="AG1058" s="3"/>
      <c r="AH1058" s="3"/>
      <c r="AI1058" s="3"/>
      <c r="AJ1058" s="18"/>
      <c r="AK1058" s="18"/>
      <c r="AL1058" s="18"/>
      <c r="AM1058" s="13"/>
      <c r="AN1058" s="13"/>
      <c r="AO1058" s="13"/>
      <c r="AP1058" s="13"/>
      <c r="AQ1058" s="13"/>
      <c r="AR1058" s="13"/>
      <c r="AS1058" s="13"/>
      <c r="AT1058" s="13"/>
      <c r="AU1058" s="123"/>
      <c r="AV1058" s="13"/>
      <c r="AW1058" s="13"/>
      <c r="AX1058" s="66"/>
      <c r="AY1058" s="66"/>
    </row>
    <row r="1059" spans="33:51" x14ac:dyDescent="0.5">
      <c r="AG1059" s="3"/>
      <c r="AH1059" s="3"/>
      <c r="AI1059" s="3"/>
      <c r="AJ1059" s="18"/>
      <c r="AK1059" s="18"/>
      <c r="AL1059" s="18"/>
      <c r="AM1059" s="13"/>
      <c r="AN1059" s="13"/>
      <c r="AO1059" s="13"/>
      <c r="AP1059" s="13"/>
      <c r="AQ1059" s="13"/>
      <c r="AR1059" s="13"/>
      <c r="AS1059" s="13"/>
      <c r="AT1059" s="13"/>
      <c r="AU1059" s="123"/>
      <c r="AV1059" s="13"/>
      <c r="AW1059" s="13"/>
      <c r="AX1059" s="66"/>
      <c r="AY1059" s="66"/>
    </row>
    <row r="1060" spans="33:51" x14ac:dyDescent="0.5">
      <c r="AG1060" s="3"/>
      <c r="AH1060" s="3"/>
      <c r="AI1060" s="3"/>
      <c r="AJ1060" s="18"/>
      <c r="AK1060" s="18"/>
      <c r="AL1060" s="18"/>
      <c r="AM1060" s="13"/>
      <c r="AN1060" s="13"/>
      <c r="AO1060" s="13"/>
      <c r="AP1060" s="13"/>
      <c r="AQ1060" s="13"/>
      <c r="AR1060" s="13"/>
      <c r="AS1060" s="13"/>
      <c r="AT1060" s="13"/>
      <c r="AU1060" s="123"/>
      <c r="AV1060" s="13"/>
      <c r="AW1060" s="13"/>
      <c r="AX1060" s="66"/>
      <c r="AY1060" s="66"/>
    </row>
    <row r="1061" spans="33:51" x14ac:dyDescent="0.5">
      <c r="AG1061" s="3"/>
      <c r="AH1061" s="3"/>
      <c r="AI1061" s="3"/>
      <c r="AJ1061" s="18"/>
      <c r="AK1061" s="18"/>
      <c r="AL1061" s="18"/>
      <c r="AM1061" s="13"/>
      <c r="AN1061" s="13"/>
      <c r="AO1061" s="13"/>
      <c r="AP1061" s="13"/>
      <c r="AQ1061" s="13"/>
      <c r="AR1061" s="13"/>
      <c r="AS1061" s="13"/>
      <c r="AT1061" s="13"/>
      <c r="AU1061" s="123"/>
      <c r="AV1061" s="13"/>
      <c r="AW1061" s="13"/>
      <c r="AX1061" s="66"/>
      <c r="AY1061" s="66"/>
    </row>
    <row r="1062" spans="33:51" x14ac:dyDescent="0.5">
      <c r="AG1062" s="3"/>
      <c r="AH1062" s="3"/>
      <c r="AI1062" s="3"/>
      <c r="AJ1062" s="18"/>
      <c r="AK1062" s="18"/>
      <c r="AL1062" s="18"/>
      <c r="AM1062" s="13"/>
      <c r="AN1062" s="13"/>
      <c r="AO1062" s="13"/>
      <c r="AP1062" s="13"/>
      <c r="AQ1062" s="13"/>
      <c r="AR1062" s="13"/>
      <c r="AS1062" s="13"/>
      <c r="AT1062" s="13"/>
      <c r="AU1062" s="123"/>
      <c r="AV1062" s="13"/>
      <c r="AW1062" s="13"/>
      <c r="AX1062" s="66"/>
      <c r="AY1062" s="66"/>
    </row>
    <row r="1063" spans="33:51" x14ac:dyDescent="0.5">
      <c r="AG1063" s="3"/>
      <c r="AH1063" s="3"/>
      <c r="AI1063" s="3"/>
      <c r="AJ1063" s="18"/>
      <c r="AK1063" s="18"/>
      <c r="AL1063" s="18"/>
      <c r="AM1063" s="13"/>
      <c r="AN1063" s="13"/>
      <c r="AO1063" s="13"/>
      <c r="AP1063" s="13"/>
      <c r="AQ1063" s="13"/>
      <c r="AR1063" s="13"/>
      <c r="AS1063" s="13"/>
      <c r="AT1063" s="13"/>
      <c r="AU1063" s="123"/>
      <c r="AV1063" s="13"/>
      <c r="AW1063" s="13"/>
      <c r="AX1063" s="66"/>
      <c r="AY1063" s="66"/>
    </row>
    <row r="1064" spans="33:51" x14ac:dyDescent="0.5">
      <c r="AG1064" s="3"/>
      <c r="AH1064" s="3"/>
      <c r="AI1064" s="3"/>
      <c r="AJ1064" s="18"/>
      <c r="AK1064" s="18"/>
      <c r="AL1064" s="18"/>
      <c r="AM1064" s="13"/>
      <c r="AN1064" s="13"/>
      <c r="AO1064" s="13"/>
      <c r="AP1064" s="13"/>
      <c r="AQ1064" s="13"/>
      <c r="AR1064" s="13"/>
      <c r="AS1064" s="13"/>
      <c r="AT1064" s="13"/>
      <c r="AU1064" s="123"/>
      <c r="AV1064" s="13"/>
      <c r="AW1064" s="13"/>
      <c r="AX1064" s="66"/>
      <c r="AY1064" s="66"/>
    </row>
    <row r="1065" spans="33:51" x14ac:dyDescent="0.5">
      <c r="AG1065" s="3"/>
      <c r="AH1065" s="3"/>
      <c r="AI1065" s="3"/>
      <c r="AJ1065" s="18"/>
      <c r="AK1065" s="18"/>
      <c r="AL1065" s="18"/>
      <c r="AM1065" s="13"/>
      <c r="AN1065" s="13"/>
      <c r="AO1065" s="13"/>
      <c r="AP1065" s="13"/>
      <c r="AQ1065" s="13"/>
      <c r="AR1065" s="13"/>
      <c r="AS1065" s="13"/>
      <c r="AT1065" s="13"/>
      <c r="AU1065" s="123"/>
      <c r="AV1065" s="13"/>
      <c r="AW1065" s="13"/>
      <c r="AX1065" s="66"/>
      <c r="AY1065" s="66"/>
    </row>
    <row r="1066" spans="33:51" x14ac:dyDescent="0.5">
      <c r="AG1066" s="3"/>
      <c r="AH1066" s="3"/>
      <c r="AI1066" s="3"/>
      <c r="AJ1066" s="18"/>
      <c r="AK1066" s="18"/>
      <c r="AL1066" s="18"/>
      <c r="AM1066" s="13"/>
      <c r="AN1066" s="13"/>
      <c r="AO1066" s="13"/>
      <c r="AP1066" s="13"/>
      <c r="AQ1066" s="13"/>
      <c r="AR1066" s="13"/>
      <c r="AS1066" s="13"/>
      <c r="AT1066" s="13"/>
      <c r="AU1066" s="123"/>
      <c r="AV1066" s="13"/>
      <c r="AW1066" s="13"/>
      <c r="AX1066" s="66"/>
      <c r="AY1066" s="66"/>
    </row>
    <row r="1067" spans="33:51" x14ac:dyDescent="0.5">
      <c r="AG1067" s="3"/>
      <c r="AH1067" s="3"/>
      <c r="AI1067" s="3"/>
      <c r="AJ1067" s="18"/>
      <c r="AK1067" s="18"/>
      <c r="AL1067" s="18"/>
      <c r="AM1067" s="13"/>
      <c r="AN1067" s="13"/>
      <c r="AO1067" s="13"/>
      <c r="AP1067" s="13"/>
      <c r="AQ1067" s="13"/>
      <c r="AR1067" s="13"/>
      <c r="AS1067" s="13"/>
      <c r="AT1067" s="13"/>
      <c r="AU1067" s="123"/>
      <c r="AV1067" s="13"/>
      <c r="AW1067" s="13"/>
      <c r="AX1067" s="66"/>
      <c r="AY1067" s="66"/>
    </row>
    <row r="1068" spans="33:51" x14ac:dyDescent="0.5">
      <c r="AG1068" s="3"/>
      <c r="AH1068" s="3"/>
      <c r="AI1068" s="3"/>
      <c r="AJ1068" s="18"/>
      <c r="AK1068" s="18"/>
      <c r="AL1068" s="18"/>
      <c r="AM1068" s="13"/>
      <c r="AN1068" s="13"/>
      <c r="AO1068" s="13"/>
      <c r="AP1068" s="13"/>
      <c r="AQ1068" s="13"/>
      <c r="AR1068" s="13"/>
      <c r="AS1068" s="13"/>
      <c r="AT1068" s="13"/>
      <c r="AU1068" s="123"/>
      <c r="AV1068" s="13"/>
      <c r="AW1068" s="13"/>
      <c r="AX1068" s="66"/>
      <c r="AY1068" s="66"/>
    </row>
    <row r="1069" spans="33:51" x14ac:dyDescent="0.5">
      <c r="AG1069" s="3"/>
      <c r="AH1069" s="3"/>
      <c r="AI1069" s="3"/>
      <c r="AJ1069" s="18"/>
      <c r="AK1069" s="18"/>
      <c r="AL1069" s="18"/>
      <c r="AM1069" s="13"/>
      <c r="AN1069" s="13"/>
      <c r="AO1069" s="13"/>
      <c r="AP1069" s="13"/>
      <c r="AQ1069" s="13"/>
      <c r="AR1069" s="13"/>
      <c r="AS1069" s="13"/>
      <c r="AT1069" s="13"/>
      <c r="AU1069" s="123"/>
      <c r="AV1069" s="13"/>
      <c r="AW1069" s="13"/>
      <c r="AX1069" s="66"/>
      <c r="AY1069" s="66"/>
    </row>
    <row r="1070" spans="33:51" x14ac:dyDescent="0.5">
      <c r="AG1070" s="3"/>
      <c r="AH1070" s="3"/>
      <c r="AI1070" s="3"/>
      <c r="AJ1070" s="18"/>
      <c r="AK1070" s="18"/>
      <c r="AL1070" s="18"/>
      <c r="AM1070" s="13"/>
      <c r="AN1070" s="13"/>
      <c r="AO1070" s="13"/>
      <c r="AP1070" s="13"/>
      <c r="AQ1070" s="13"/>
      <c r="AR1070" s="13"/>
      <c r="AS1070" s="13"/>
      <c r="AT1070" s="13"/>
      <c r="AU1070" s="123"/>
      <c r="AV1070" s="13"/>
      <c r="AW1070" s="13"/>
      <c r="AX1070" s="66"/>
      <c r="AY1070" s="66"/>
    </row>
    <row r="1071" spans="33:51" x14ac:dyDescent="0.5">
      <c r="AG1071" s="3"/>
      <c r="AH1071" s="3"/>
      <c r="AI1071" s="3"/>
      <c r="AJ1071" s="18"/>
      <c r="AK1071" s="18"/>
      <c r="AL1071" s="18"/>
      <c r="AM1071" s="13"/>
      <c r="AN1071" s="13"/>
      <c r="AO1071" s="13"/>
      <c r="AP1071" s="13"/>
      <c r="AQ1071" s="13"/>
      <c r="AR1071" s="13"/>
      <c r="AS1071" s="13"/>
      <c r="AT1071" s="13"/>
      <c r="AU1071" s="123"/>
      <c r="AV1071" s="13"/>
      <c r="AW1071" s="13"/>
      <c r="AX1071" s="66"/>
      <c r="AY1071" s="66"/>
    </row>
    <row r="1072" spans="33:51" x14ac:dyDescent="0.5">
      <c r="AG1072" s="3"/>
      <c r="AH1072" s="3"/>
      <c r="AI1072" s="3"/>
      <c r="AJ1072" s="18"/>
      <c r="AK1072" s="18"/>
      <c r="AL1072" s="18"/>
      <c r="AM1072" s="13"/>
      <c r="AN1072" s="13"/>
      <c r="AO1072" s="13"/>
      <c r="AP1072" s="13"/>
      <c r="AQ1072" s="13"/>
      <c r="AR1072" s="13"/>
      <c r="AS1072" s="13"/>
      <c r="AT1072" s="13"/>
      <c r="AU1072" s="123"/>
      <c r="AV1072" s="13"/>
      <c r="AW1072" s="13"/>
      <c r="AX1072" s="66"/>
      <c r="AY1072" s="66"/>
    </row>
    <row r="1073" spans="33:51" x14ac:dyDescent="0.5">
      <c r="AG1073" s="3"/>
      <c r="AH1073" s="3"/>
      <c r="AI1073" s="3"/>
      <c r="AJ1073" s="18"/>
      <c r="AK1073" s="18"/>
      <c r="AL1073" s="18"/>
      <c r="AM1073" s="13"/>
      <c r="AN1073" s="13"/>
      <c r="AO1073" s="13"/>
      <c r="AP1073" s="13"/>
      <c r="AQ1073" s="13"/>
      <c r="AR1073" s="13"/>
      <c r="AS1073" s="13"/>
      <c r="AT1073" s="13"/>
      <c r="AU1073" s="123"/>
      <c r="AV1073" s="13"/>
      <c r="AW1073" s="13"/>
      <c r="AX1073" s="66"/>
      <c r="AY1073" s="66"/>
    </row>
    <row r="1074" spans="33:51" x14ac:dyDescent="0.5">
      <c r="AG1074" s="3"/>
      <c r="AH1074" s="3"/>
      <c r="AI1074" s="3"/>
      <c r="AJ1074" s="18"/>
      <c r="AK1074" s="18"/>
      <c r="AL1074" s="18"/>
      <c r="AM1074" s="13"/>
      <c r="AN1074" s="13"/>
      <c r="AO1074" s="13"/>
      <c r="AP1074" s="13"/>
      <c r="AQ1074" s="13"/>
      <c r="AR1074" s="13"/>
      <c r="AS1074" s="13"/>
      <c r="AT1074" s="13"/>
      <c r="AU1074" s="123"/>
      <c r="AV1074" s="13"/>
      <c r="AW1074" s="13"/>
      <c r="AX1074" s="66"/>
      <c r="AY1074" s="66"/>
    </row>
    <row r="1075" spans="33:51" x14ac:dyDescent="0.5">
      <c r="AG1075" s="3"/>
      <c r="AH1075" s="3"/>
      <c r="AI1075" s="3"/>
      <c r="AJ1075" s="18"/>
      <c r="AK1075" s="18"/>
      <c r="AL1075" s="18"/>
      <c r="AM1075" s="13"/>
      <c r="AN1075" s="13"/>
      <c r="AO1075" s="13"/>
      <c r="AP1075" s="13"/>
      <c r="AQ1075" s="13"/>
      <c r="AR1075" s="13"/>
      <c r="AS1075" s="13"/>
      <c r="AT1075" s="13"/>
      <c r="AU1075" s="123"/>
      <c r="AV1075" s="13"/>
      <c r="AW1075" s="13"/>
      <c r="AX1075" s="66"/>
      <c r="AY1075" s="66"/>
    </row>
    <row r="1076" spans="33:51" x14ac:dyDescent="0.5">
      <c r="AG1076" s="3"/>
      <c r="AH1076" s="3"/>
      <c r="AI1076" s="3"/>
      <c r="AJ1076" s="18"/>
      <c r="AK1076" s="18"/>
      <c r="AL1076" s="18"/>
      <c r="AM1076" s="13"/>
      <c r="AN1076" s="13"/>
      <c r="AO1076" s="13"/>
      <c r="AP1076" s="13"/>
      <c r="AQ1076" s="13"/>
      <c r="AR1076" s="13"/>
      <c r="AS1076" s="13"/>
      <c r="AT1076" s="13"/>
      <c r="AU1076" s="123"/>
      <c r="AV1076" s="13"/>
      <c r="AW1076" s="13"/>
      <c r="AX1076" s="66"/>
      <c r="AY1076" s="66"/>
    </row>
    <row r="1077" spans="33:51" x14ac:dyDescent="0.5">
      <c r="AG1077" s="3"/>
      <c r="AH1077" s="3"/>
      <c r="AI1077" s="3"/>
      <c r="AJ1077" s="18"/>
      <c r="AK1077" s="18"/>
      <c r="AL1077" s="18"/>
      <c r="AM1077" s="13"/>
      <c r="AN1077" s="13"/>
      <c r="AO1077" s="13"/>
      <c r="AP1077" s="13"/>
      <c r="AQ1077" s="13"/>
      <c r="AR1077" s="13"/>
      <c r="AS1077" s="13"/>
      <c r="AT1077" s="13"/>
      <c r="AU1077" s="123"/>
      <c r="AV1077" s="13"/>
      <c r="AW1077" s="13"/>
      <c r="AX1077" s="66"/>
      <c r="AY1077" s="66"/>
    </row>
    <row r="1078" spans="33:51" x14ac:dyDescent="0.5">
      <c r="AG1078" s="3"/>
      <c r="AH1078" s="3"/>
      <c r="AI1078" s="3"/>
      <c r="AJ1078" s="18"/>
      <c r="AK1078" s="18"/>
      <c r="AL1078" s="18"/>
      <c r="AM1078" s="13"/>
      <c r="AN1078" s="13"/>
      <c r="AO1078" s="13"/>
      <c r="AP1078" s="13"/>
      <c r="AQ1078" s="13"/>
      <c r="AR1078" s="13"/>
      <c r="AS1078" s="13"/>
      <c r="AT1078" s="13"/>
      <c r="AU1078" s="123"/>
      <c r="AV1078" s="13"/>
      <c r="AW1078" s="13"/>
      <c r="AX1078" s="66"/>
      <c r="AY1078" s="66"/>
    </row>
    <row r="1079" spans="33:51" x14ac:dyDescent="0.5">
      <c r="AG1079" s="3"/>
      <c r="AH1079" s="3"/>
      <c r="AI1079" s="3"/>
      <c r="AJ1079" s="18"/>
      <c r="AK1079" s="18"/>
      <c r="AL1079" s="18"/>
      <c r="AM1079" s="13"/>
      <c r="AN1079" s="13"/>
      <c r="AO1079" s="13"/>
      <c r="AP1079" s="13"/>
      <c r="AQ1079" s="13"/>
      <c r="AR1079" s="13"/>
      <c r="AS1079" s="13"/>
      <c r="AT1079" s="13"/>
      <c r="AU1079" s="123"/>
      <c r="AV1079" s="13"/>
      <c r="AW1079" s="13"/>
      <c r="AX1079" s="66"/>
      <c r="AY1079" s="66"/>
    </row>
    <row r="1080" spans="33:51" x14ac:dyDescent="0.5">
      <c r="AG1080" s="3"/>
      <c r="AH1080" s="3"/>
      <c r="AI1080" s="3"/>
      <c r="AJ1080" s="18"/>
      <c r="AK1080" s="18"/>
      <c r="AL1080" s="18"/>
      <c r="AM1080" s="13"/>
      <c r="AN1080" s="13"/>
      <c r="AO1080" s="13"/>
      <c r="AP1080" s="13"/>
      <c r="AQ1080" s="13"/>
      <c r="AR1080" s="13"/>
      <c r="AS1080" s="13"/>
      <c r="AT1080" s="13"/>
      <c r="AU1080" s="123"/>
      <c r="AV1080" s="13"/>
      <c r="AW1080" s="13"/>
      <c r="AX1080" s="66"/>
      <c r="AY1080" s="66"/>
    </row>
    <row r="1081" spans="33:51" x14ac:dyDescent="0.5">
      <c r="AG1081" s="3"/>
      <c r="AH1081" s="3"/>
      <c r="AI1081" s="3"/>
      <c r="AJ1081" s="18"/>
      <c r="AK1081" s="18"/>
      <c r="AL1081" s="18"/>
      <c r="AM1081" s="13"/>
      <c r="AN1081" s="13"/>
      <c r="AO1081" s="13"/>
      <c r="AP1081" s="13"/>
      <c r="AQ1081" s="13"/>
      <c r="AR1081" s="13"/>
      <c r="AS1081" s="13"/>
      <c r="AT1081" s="13"/>
      <c r="AU1081" s="123"/>
      <c r="AV1081" s="13"/>
      <c r="AW1081" s="13"/>
      <c r="AX1081" s="66"/>
      <c r="AY1081" s="66"/>
    </row>
    <row r="1082" spans="33:51" x14ac:dyDescent="0.5">
      <c r="AG1082" s="3"/>
      <c r="AH1082" s="3"/>
      <c r="AI1082" s="3"/>
      <c r="AJ1082" s="18"/>
      <c r="AK1082" s="18"/>
      <c r="AL1082" s="18"/>
      <c r="AM1082" s="13"/>
      <c r="AN1082" s="13"/>
      <c r="AO1082" s="13"/>
      <c r="AP1082" s="13"/>
      <c r="AQ1082" s="13"/>
      <c r="AR1082" s="13"/>
      <c r="AS1082" s="13"/>
      <c r="AT1082" s="13"/>
      <c r="AU1082" s="123"/>
      <c r="AV1082" s="13"/>
      <c r="AW1082" s="13"/>
      <c r="AX1082" s="66"/>
      <c r="AY1082" s="66"/>
    </row>
    <row r="1083" spans="33:51" x14ac:dyDescent="0.5">
      <c r="AG1083" s="3"/>
      <c r="AH1083" s="3"/>
      <c r="AI1083" s="3"/>
      <c r="AJ1083" s="18"/>
      <c r="AK1083" s="18"/>
      <c r="AL1083" s="18"/>
      <c r="AM1083" s="13"/>
      <c r="AN1083" s="13"/>
      <c r="AO1083" s="13"/>
      <c r="AP1083" s="13"/>
      <c r="AQ1083" s="13"/>
      <c r="AR1083" s="13"/>
      <c r="AS1083" s="13"/>
      <c r="AT1083" s="13"/>
      <c r="AU1083" s="123"/>
      <c r="AV1083" s="13"/>
      <c r="AW1083" s="13"/>
      <c r="AX1083" s="66"/>
      <c r="AY1083" s="66"/>
    </row>
    <row r="1084" spans="33:51" x14ac:dyDescent="0.5">
      <c r="AG1084" s="3"/>
      <c r="AH1084" s="3"/>
      <c r="AI1084" s="3"/>
      <c r="AJ1084" s="18"/>
      <c r="AK1084" s="18"/>
      <c r="AL1084" s="18"/>
      <c r="AM1084" s="13"/>
      <c r="AN1084" s="13"/>
      <c r="AO1084" s="13"/>
      <c r="AP1084" s="13"/>
      <c r="AQ1084" s="13"/>
      <c r="AR1084" s="13"/>
      <c r="AS1084" s="13"/>
      <c r="AT1084" s="13"/>
      <c r="AU1084" s="123"/>
      <c r="AV1084" s="13"/>
      <c r="AW1084" s="13"/>
      <c r="AX1084" s="66"/>
      <c r="AY1084" s="66"/>
    </row>
    <row r="1085" spans="33:51" x14ac:dyDescent="0.5">
      <c r="AG1085" s="3"/>
      <c r="AH1085" s="3"/>
      <c r="AI1085" s="3"/>
      <c r="AJ1085" s="18"/>
      <c r="AK1085" s="18"/>
      <c r="AL1085" s="18"/>
      <c r="AM1085" s="13"/>
      <c r="AN1085" s="13"/>
      <c r="AO1085" s="13"/>
      <c r="AP1085" s="13"/>
      <c r="AQ1085" s="13"/>
      <c r="AR1085" s="13"/>
      <c r="AS1085" s="13"/>
      <c r="AT1085" s="13"/>
      <c r="AU1085" s="123"/>
      <c r="AV1085" s="13"/>
      <c r="AW1085" s="13"/>
      <c r="AX1085" s="66"/>
      <c r="AY1085" s="66"/>
    </row>
    <row r="1086" spans="33:51" x14ac:dyDescent="0.5">
      <c r="AG1086" s="3"/>
      <c r="AH1086" s="3"/>
      <c r="AI1086" s="3"/>
      <c r="AJ1086" s="18"/>
      <c r="AK1086" s="18"/>
      <c r="AL1086" s="18"/>
      <c r="AM1086" s="13"/>
      <c r="AN1086" s="13"/>
      <c r="AO1086" s="13"/>
      <c r="AP1086" s="13"/>
      <c r="AQ1086" s="13"/>
      <c r="AR1086" s="13"/>
      <c r="AS1086" s="13"/>
      <c r="AT1086" s="13"/>
      <c r="AU1086" s="123"/>
      <c r="AV1086" s="13"/>
      <c r="AW1086" s="13"/>
      <c r="AX1086" s="66"/>
      <c r="AY1086" s="66"/>
    </row>
    <row r="1087" spans="33:51" x14ac:dyDescent="0.5">
      <c r="AG1087" s="3"/>
      <c r="AH1087" s="3"/>
      <c r="AI1087" s="3"/>
      <c r="AJ1087" s="18"/>
      <c r="AK1087" s="18"/>
      <c r="AL1087" s="18"/>
      <c r="AM1087" s="13"/>
      <c r="AN1087" s="13"/>
      <c r="AO1087" s="13"/>
      <c r="AP1087" s="13"/>
      <c r="AQ1087" s="13"/>
      <c r="AR1087" s="13"/>
      <c r="AS1087" s="13"/>
      <c r="AT1087" s="13"/>
      <c r="AU1087" s="123"/>
      <c r="AV1087" s="13"/>
      <c r="AW1087" s="13"/>
      <c r="AX1087" s="66"/>
      <c r="AY1087" s="66"/>
    </row>
    <row r="1088" spans="33:51" x14ac:dyDescent="0.5">
      <c r="AG1088" s="3"/>
      <c r="AH1088" s="3"/>
      <c r="AI1088" s="3"/>
      <c r="AJ1088" s="18"/>
      <c r="AK1088" s="18"/>
      <c r="AL1088" s="18"/>
      <c r="AM1088" s="13"/>
      <c r="AN1088" s="13"/>
      <c r="AO1088" s="13"/>
      <c r="AP1088" s="13"/>
      <c r="AQ1088" s="13"/>
      <c r="AR1088" s="13"/>
      <c r="AS1088" s="13"/>
      <c r="AT1088" s="13"/>
      <c r="AU1088" s="123"/>
      <c r="AV1088" s="13"/>
      <c r="AW1088" s="13"/>
      <c r="AX1088" s="66"/>
      <c r="AY1088" s="66"/>
    </row>
    <row r="1089" spans="33:51" x14ac:dyDescent="0.5">
      <c r="AG1089" s="3"/>
      <c r="AH1089" s="3"/>
      <c r="AI1089" s="3"/>
      <c r="AJ1089" s="18"/>
      <c r="AK1089" s="18"/>
      <c r="AL1089" s="18"/>
      <c r="AM1089" s="13"/>
      <c r="AN1089" s="13"/>
      <c r="AO1089" s="13"/>
      <c r="AP1089" s="13"/>
      <c r="AQ1089" s="13"/>
      <c r="AR1089" s="13"/>
      <c r="AS1089" s="13"/>
      <c r="AT1089" s="13"/>
      <c r="AU1089" s="123"/>
      <c r="AV1089" s="13"/>
      <c r="AW1089" s="13"/>
      <c r="AX1089" s="66"/>
      <c r="AY1089" s="66"/>
    </row>
    <row r="1090" spans="33:51" x14ac:dyDescent="0.5">
      <c r="AG1090" s="3"/>
      <c r="AH1090" s="3"/>
      <c r="AI1090" s="3"/>
      <c r="AJ1090" s="18"/>
      <c r="AK1090" s="18"/>
      <c r="AL1090" s="18"/>
      <c r="AM1090" s="13"/>
      <c r="AN1090" s="13"/>
      <c r="AO1090" s="13"/>
      <c r="AP1090" s="13"/>
      <c r="AQ1090" s="13"/>
      <c r="AR1090" s="13"/>
      <c r="AS1090" s="13"/>
      <c r="AT1090" s="13"/>
      <c r="AU1090" s="123"/>
      <c r="AV1090" s="13"/>
      <c r="AW1090" s="13"/>
      <c r="AX1090" s="66"/>
      <c r="AY1090" s="66"/>
    </row>
    <row r="1091" spans="33:51" x14ac:dyDescent="0.5">
      <c r="AG1091" s="3"/>
      <c r="AH1091" s="3"/>
      <c r="AI1091" s="3"/>
      <c r="AJ1091" s="18"/>
      <c r="AK1091" s="18"/>
      <c r="AL1091" s="18"/>
      <c r="AM1091" s="13"/>
      <c r="AN1091" s="13"/>
      <c r="AO1091" s="13"/>
      <c r="AP1091" s="13"/>
      <c r="AQ1091" s="13"/>
      <c r="AR1091" s="13"/>
      <c r="AS1091" s="13"/>
      <c r="AT1091" s="13"/>
      <c r="AU1091" s="123"/>
      <c r="AV1091" s="13"/>
      <c r="AW1091" s="13"/>
      <c r="AX1091" s="66"/>
      <c r="AY1091" s="66"/>
    </row>
    <row r="1092" spans="33:51" x14ac:dyDescent="0.5">
      <c r="AG1092" s="3"/>
      <c r="AH1092" s="3"/>
      <c r="AI1092" s="3"/>
      <c r="AJ1092" s="18"/>
      <c r="AK1092" s="18"/>
      <c r="AL1092" s="18"/>
      <c r="AM1092" s="13"/>
      <c r="AN1092" s="13"/>
      <c r="AO1092" s="13"/>
      <c r="AP1092" s="13"/>
      <c r="AQ1092" s="13"/>
      <c r="AR1092" s="13"/>
      <c r="AS1092" s="13"/>
      <c r="AT1092" s="13"/>
      <c r="AU1092" s="123"/>
      <c r="AV1092" s="13"/>
      <c r="AW1092" s="13"/>
      <c r="AX1092" s="66"/>
      <c r="AY1092" s="66"/>
    </row>
    <row r="1093" spans="33:51" x14ac:dyDescent="0.5">
      <c r="AG1093" s="3"/>
      <c r="AH1093" s="3"/>
      <c r="AI1093" s="3"/>
      <c r="AJ1093" s="18"/>
      <c r="AK1093" s="18"/>
      <c r="AL1093" s="18"/>
      <c r="AM1093" s="13"/>
      <c r="AN1093" s="13"/>
      <c r="AO1093" s="13"/>
      <c r="AP1093" s="13"/>
      <c r="AQ1093" s="13"/>
      <c r="AR1093" s="13"/>
      <c r="AS1093" s="13"/>
      <c r="AT1093" s="13"/>
      <c r="AU1093" s="123"/>
      <c r="AV1093" s="13"/>
      <c r="AW1093" s="13"/>
      <c r="AX1093" s="66"/>
      <c r="AY1093" s="66"/>
    </row>
    <row r="1094" spans="33:51" x14ac:dyDescent="0.5">
      <c r="AG1094" s="3"/>
      <c r="AH1094" s="3"/>
      <c r="AI1094" s="3"/>
      <c r="AJ1094" s="18"/>
      <c r="AK1094" s="18"/>
      <c r="AL1094" s="18"/>
      <c r="AM1094" s="13"/>
      <c r="AN1094" s="13"/>
      <c r="AO1094" s="13"/>
      <c r="AP1094" s="13"/>
      <c r="AQ1094" s="13"/>
      <c r="AR1094" s="13"/>
      <c r="AS1094" s="13"/>
      <c r="AT1094" s="13"/>
      <c r="AU1094" s="123"/>
      <c r="AV1094" s="13"/>
      <c r="AW1094" s="13"/>
      <c r="AX1094" s="66"/>
      <c r="AY1094" s="66"/>
    </row>
    <row r="1095" spans="33:51" x14ac:dyDescent="0.5">
      <c r="AG1095" s="3"/>
      <c r="AH1095" s="3"/>
      <c r="AI1095" s="3"/>
      <c r="AJ1095" s="18"/>
      <c r="AK1095" s="18"/>
      <c r="AL1095" s="18"/>
      <c r="AM1095" s="13"/>
      <c r="AN1095" s="13"/>
      <c r="AO1095" s="13"/>
      <c r="AP1095" s="13"/>
      <c r="AQ1095" s="13"/>
      <c r="AR1095" s="13"/>
      <c r="AS1095" s="13"/>
      <c r="AT1095" s="13"/>
      <c r="AU1095" s="123"/>
      <c r="AV1095" s="13"/>
      <c r="AW1095" s="13"/>
      <c r="AX1095" s="66"/>
      <c r="AY1095" s="66"/>
    </row>
    <row r="1096" spans="33:51" x14ac:dyDescent="0.5">
      <c r="AG1096" s="3"/>
      <c r="AH1096" s="3"/>
      <c r="AI1096" s="3"/>
      <c r="AJ1096" s="18"/>
      <c r="AK1096" s="18"/>
      <c r="AL1096" s="18"/>
      <c r="AM1096" s="13"/>
      <c r="AN1096" s="13"/>
      <c r="AO1096" s="13"/>
      <c r="AP1096" s="13"/>
      <c r="AQ1096" s="13"/>
      <c r="AR1096" s="13"/>
      <c r="AS1096" s="13"/>
      <c r="AT1096" s="13"/>
      <c r="AU1096" s="123"/>
      <c r="AV1096" s="13"/>
      <c r="AW1096" s="13"/>
      <c r="AX1096" s="66"/>
      <c r="AY1096" s="66"/>
    </row>
    <row r="1097" spans="33:51" x14ac:dyDescent="0.5">
      <c r="AG1097" s="3"/>
      <c r="AH1097" s="3"/>
      <c r="AI1097" s="3"/>
      <c r="AJ1097" s="18"/>
      <c r="AK1097" s="18"/>
      <c r="AL1097" s="18"/>
      <c r="AM1097" s="13"/>
      <c r="AN1097" s="13"/>
      <c r="AO1097" s="13"/>
      <c r="AP1097" s="13"/>
      <c r="AQ1097" s="13"/>
      <c r="AR1097" s="13"/>
      <c r="AS1097" s="13"/>
      <c r="AT1097" s="13"/>
      <c r="AU1097" s="123"/>
      <c r="AV1097" s="13"/>
      <c r="AW1097" s="13"/>
      <c r="AX1097" s="66"/>
      <c r="AY1097" s="66"/>
    </row>
    <row r="1098" spans="33:51" x14ac:dyDescent="0.5">
      <c r="AG1098" s="3"/>
      <c r="AH1098" s="3"/>
      <c r="AI1098" s="3"/>
      <c r="AJ1098" s="18"/>
      <c r="AK1098" s="18"/>
      <c r="AL1098" s="18"/>
      <c r="AM1098" s="13"/>
      <c r="AN1098" s="13"/>
      <c r="AO1098" s="13"/>
      <c r="AP1098" s="13"/>
      <c r="AQ1098" s="13"/>
      <c r="AR1098" s="13"/>
      <c r="AS1098" s="13"/>
      <c r="AT1098" s="13"/>
      <c r="AU1098" s="123"/>
      <c r="AV1098" s="13"/>
      <c r="AW1098" s="13"/>
      <c r="AX1098" s="66"/>
      <c r="AY1098" s="66"/>
    </row>
    <row r="1099" spans="33:51" x14ac:dyDescent="0.5">
      <c r="AG1099" s="3"/>
      <c r="AH1099" s="3"/>
      <c r="AI1099" s="3"/>
      <c r="AJ1099" s="18"/>
      <c r="AK1099" s="18"/>
      <c r="AL1099" s="18"/>
      <c r="AM1099" s="13"/>
      <c r="AN1099" s="13"/>
      <c r="AO1099" s="13"/>
      <c r="AP1099" s="13"/>
      <c r="AQ1099" s="13"/>
      <c r="AR1099" s="13"/>
      <c r="AS1099" s="13"/>
      <c r="AT1099" s="13"/>
      <c r="AU1099" s="123"/>
      <c r="AV1099" s="13"/>
      <c r="AW1099" s="13"/>
      <c r="AX1099" s="66"/>
      <c r="AY1099" s="66"/>
    </row>
    <row r="1100" spans="33:51" x14ac:dyDescent="0.5">
      <c r="AG1100" s="3"/>
      <c r="AH1100" s="3"/>
      <c r="AI1100" s="3"/>
      <c r="AJ1100" s="18"/>
      <c r="AK1100" s="18"/>
      <c r="AL1100" s="18"/>
      <c r="AM1100" s="13"/>
      <c r="AN1100" s="13"/>
      <c r="AO1100" s="13"/>
      <c r="AP1100" s="13"/>
      <c r="AQ1100" s="13"/>
      <c r="AR1100" s="13"/>
      <c r="AS1100" s="13"/>
      <c r="AT1100" s="13"/>
      <c r="AU1100" s="123"/>
      <c r="AV1100" s="13"/>
      <c r="AW1100" s="13"/>
      <c r="AX1100" s="66"/>
      <c r="AY1100" s="66"/>
    </row>
    <row r="1101" spans="33:51" x14ac:dyDescent="0.5">
      <c r="AG1101" s="3"/>
      <c r="AH1101" s="3"/>
      <c r="AI1101" s="3"/>
      <c r="AJ1101" s="18"/>
      <c r="AK1101" s="18"/>
      <c r="AL1101" s="18"/>
      <c r="AM1101" s="13"/>
      <c r="AN1101" s="13"/>
      <c r="AO1101" s="13"/>
      <c r="AP1101" s="13"/>
      <c r="AQ1101" s="13"/>
      <c r="AR1101" s="13"/>
      <c r="AS1101" s="13"/>
      <c r="AT1101" s="13"/>
      <c r="AU1101" s="123"/>
      <c r="AV1101" s="13"/>
      <c r="AW1101" s="13"/>
      <c r="AX1101" s="66"/>
      <c r="AY1101" s="66"/>
    </row>
    <row r="1102" spans="33:51" x14ac:dyDescent="0.5">
      <c r="AG1102" s="3"/>
      <c r="AH1102" s="3"/>
      <c r="AI1102" s="3"/>
      <c r="AJ1102" s="18"/>
      <c r="AK1102" s="18"/>
      <c r="AL1102" s="18"/>
      <c r="AM1102" s="13"/>
      <c r="AN1102" s="13"/>
      <c r="AO1102" s="13"/>
      <c r="AP1102" s="13"/>
      <c r="AQ1102" s="13"/>
      <c r="AR1102" s="13"/>
      <c r="AS1102" s="13"/>
      <c r="AT1102" s="13"/>
      <c r="AU1102" s="123"/>
      <c r="AV1102" s="13"/>
      <c r="AW1102" s="13"/>
      <c r="AX1102" s="66"/>
      <c r="AY1102" s="66"/>
    </row>
    <row r="1103" spans="33:51" x14ac:dyDescent="0.5">
      <c r="AG1103" s="3"/>
      <c r="AH1103" s="3"/>
      <c r="AI1103" s="3"/>
      <c r="AJ1103" s="18"/>
      <c r="AK1103" s="18"/>
      <c r="AL1103" s="18"/>
      <c r="AM1103" s="13"/>
      <c r="AN1103" s="13"/>
      <c r="AO1103" s="13"/>
      <c r="AP1103" s="13"/>
      <c r="AQ1103" s="13"/>
      <c r="AR1103" s="13"/>
      <c r="AS1103" s="13"/>
      <c r="AT1103" s="13"/>
      <c r="AU1103" s="123"/>
      <c r="AV1103" s="13"/>
      <c r="AW1103" s="13"/>
      <c r="AX1103" s="66"/>
      <c r="AY1103" s="66"/>
    </row>
    <row r="1104" spans="33:51" x14ac:dyDescent="0.5">
      <c r="AG1104" s="3"/>
      <c r="AH1104" s="3"/>
      <c r="AI1104" s="3"/>
      <c r="AJ1104" s="18"/>
      <c r="AK1104" s="18"/>
      <c r="AL1104" s="18"/>
      <c r="AM1104" s="13"/>
      <c r="AN1104" s="13"/>
      <c r="AO1104" s="13"/>
      <c r="AP1104" s="13"/>
      <c r="AQ1104" s="13"/>
      <c r="AR1104" s="13"/>
      <c r="AS1104" s="13"/>
      <c r="AT1104" s="13"/>
      <c r="AU1104" s="123"/>
      <c r="AV1104" s="13"/>
      <c r="AW1104" s="13"/>
      <c r="AX1104" s="66"/>
      <c r="AY1104" s="66"/>
    </row>
    <row r="1105" spans="33:51" x14ac:dyDescent="0.5">
      <c r="AG1105" s="3"/>
      <c r="AH1105" s="3"/>
      <c r="AI1105" s="3"/>
      <c r="AJ1105" s="18"/>
      <c r="AK1105" s="18"/>
      <c r="AL1105" s="18"/>
      <c r="AM1105" s="13"/>
      <c r="AN1105" s="13"/>
      <c r="AO1105" s="13"/>
      <c r="AP1105" s="13"/>
      <c r="AQ1105" s="13"/>
      <c r="AR1105" s="13"/>
      <c r="AS1105" s="13"/>
      <c r="AT1105" s="13"/>
      <c r="AU1105" s="123"/>
      <c r="AV1105" s="13"/>
      <c r="AW1105" s="13"/>
      <c r="AX1105" s="66"/>
      <c r="AY1105" s="66"/>
    </row>
    <row r="1106" spans="33:51" x14ac:dyDescent="0.5">
      <c r="AG1106" s="3"/>
      <c r="AH1106" s="3"/>
      <c r="AI1106" s="3"/>
      <c r="AJ1106" s="18"/>
      <c r="AK1106" s="18"/>
      <c r="AL1106" s="18"/>
      <c r="AM1106" s="13"/>
      <c r="AN1106" s="13"/>
      <c r="AO1106" s="13"/>
      <c r="AP1106" s="13"/>
      <c r="AQ1106" s="13"/>
      <c r="AR1106" s="13"/>
      <c r="AS1106" s="13"/>
      <c r="AT1106" s="13"/>
      <c r="AU1106" s="123"/>
      <c r="AV1106" s="13"/>
      <c r="AW1106" s="13"/>
      <c r="AX1106" s="66"/>
      <c r="AY1106" s="66"/>
    </row>
    <row r="1107" spans="33:51" x14ac:dyDescent="0.5">
      <c r="AG1107" s="3"/>
      <c r="AH1107" s="3"/>
      <c r="AI1107" s="3"/>
      <c r="AJ1107" s="18"/>
      <c r="AK1107" s="18"/>
      <c r="AL1107" s="18"/>
      <c r="AM1107" s="13"/>
      <c r="AN1107" s="13"/>
      <c r="AO1107" s="13"/>
      <c r="AP1107" s="13"/>
      <c r="AQ1107" s="13"/>
      <c r="AR1107" s="13"/>
      <c r="AS1107" s="13"/>
      <c r="AT1107" s="13"/>
      <c r="AU1107" s="123"/>
      <c r="AV1107" s="13"/>
      <c r="AW1107" s="13"/>
      <c r="AX1107" s="66"/>
      <c r="AY1107" s="66"/>
    </row>
    <row r="1108" spans="33:51" x14ac:dyDescent="0.5">
      <c r="AG1108" s="3"/>
      <c r="AH1108" s="3"/>
      <c r="AI1108" s="3"/>
      <c r="AJ1108" s="18"/>
      <c r="AK1108" s="18"/>
      <c r="AL1108" s="18"/>
      <c r="AM1108" s="13"/>
      <c r="AN1108" s="13"/>
      <c r="AO1108" s="13"/>
      <c r="AP1108" s="13"/>
      <c r="AQ1108" s="13"/>
      <c r="AR1108" s="13"/>
      <c r="AS1108" s="13"/>
      <c r="AT1108" s="13"/>
      <c r="AU1108" s="123"/>
      <c r="AV1108" s="13"/>
      <c r="AW1108" s="13"/>
      <c r="AX1108" s="66"/>
      <c r="AY1108" s="66"/>
    </row>
    <row r="1109" spans="33:51" x14ac:dyDescent="0.5">
      <c r="AG1109" s="3"/>
      <c r="AH1109" s="3"/>
      <c r="AI1109" s="3"/>
      <c r="AJ1109" s="18"/>
      <c r="AK1109" s="18"/>
      <c r="AL1109" s="18"/>
      <c r="AM1109" s="13"/>
      <c r="AN1109" s="13"/>
      <c r="AO1109" s="13"/>
      <c r="AP1109" s="13"/>
      <c r="AQ1109" s="13"/>
      <c r="AR1109" s="13"/>
      <c r="AS1109" s="13"/>
      <c r="AT1109" s="13"/>
      <c r="AU1109" s="123"/>
      <c r="AV1109" s="13"/>
      <c r="AW1109" s="13"/>
      <c r="AX1109" s="66"/>
      <c r="AY1109" s="66"/>
    </row>
    <row r="1110" spans="33:51" x14ac:dyDescent="0.5">
      <c r="AG1110" s="3"/>
      <c r="AH1110" s="3"/>
      <c r="AI1110" s="3"/>
      <c r="AJ1110" s="18"/>
      <c r="AK1110" s="18"/>
      <c r="AL1110" s="18"/>
      <c r="AM1110" s="13"/>
      <c r="AN1110" s="13"/>
      <c r="AO1110" s="13"/>
      <c r="AP1110" s="13"/>
      <c r="AQ1110" s="13"/>
      <c r="AR1110" s="13"/>
      <c r="AS1110" s="13"/>
      <c r="AT1110" s="13"/>
      <c r="AU1110" s="123"/>
      <c r="AV1110" s="13"/>
      <c r="AW1110" s="13"/>
      <c r="AX1110" s="66"/>
      <c r="AY1110" s="66"/>
    </row>
    <row r="1111" spans="33:51" x14ac:dyDescent="0.5">
      <c r="AG1111" s="3"/>
      <c r="AH1111" s="3"/>
      <c r="AI1111" s="3"/>
      <c r="AJ1111" s="18"/>
      <c r="AK1111" s="18"/>
      <c r="AL1111" s="18"/>
      <c r="AM1111" s="13"/>
      <c r="AN1111" s="13"/>
      <c r="AO1111" s="13"/>
      <c r="AP1111" s="13"/>
      <c r="AQ1111" s="13"/>
      <c r="AR1111" s="13"/>
      <c r="AS1111" s="13"/>
      <c r="AT1111" s="13"/>
      <c r="AU1111" s="123"/>
      <c r="AV1111" s="13"/>
      <c r="AW1111" s="13"/>
      <c r="AX1111" s="66"/>
      <c r="AY1111" s="66"/>
    </row>
    <row r="1112" spans="33:51" x14ac:dyDescent="0.5">
      <c r="AG1112" s="3"/>
      <c r="AH1112" s="3"/>
      <c r="AI1112" s="3"/>
      <c r="AJ1112" s="18"/>
      <c r="AK1112" s="18"/>
      <c r="AL1112" s="18"/>
      <c r="AM1112" s="13"/>
      <c r="AN1112" s="13"/>
      <c r="AO1112" s="13"/>
      <c r="AP1112" s="13"/>
      <c r="AQ1112" s="13"/>
      <c r="AR1112" s="13"/>
      <c r="AS1112" s="13"/>
      <c r="AT1112" s="13"/>
      <c r="AU1112" s="123"/>
      <c r="AV1112" s="13"/>
      <c r="AW1112" s="13"/>
      <c r="AX1112" s="66"/>
      <c r="AY1112" s="66"/>
    </row>
    <row r="1113" spans="33:51" x14ac:dyDescent="0.5">
      <c r="AG1113" s="3"/>
      <c r="AH1113" s="3"/>
      <c r="AI1113" s="3"/>
      <c r="AJ1113" s="18"/>
      <c r="AK1113" s="18"/>
      <c r="AL1113" s="18"/>
      <c r="AM1113" s="13"/>
      <c r="AN1113" s="13"/>
      <c r="AO1113" s="13"/>
      <c r="AP1113" s="13"/>
      <c r="AQ1113" s="13"/>
      <c r="AR1113" s="13"/>
      <c r="AS1113" s="13"/>
      <c r="AT1113" s="13"/>
      <c r="AU1113" s="123"/>
      <c r="AV1113" s="13"/>
      <c r="AW1113" s="13"/>
      <c r="AX1113" s="66"/>
      <c r="AY1113" s="66"/>
    </row>
    <row r="1114" spans="33:51" x14ac:dyDescent="0.5">
      <c r="AG1114" s="3"/>
      <c r="AH1114" s="3"/>
      <c r="AI1114" s="3"/>
      <c r="AJ1114" s="18"/>
      <c r="AK1114" s="18"/>
      <c r="AL1114" s="18"/>
      <c r="AM1114" s="13"/>
      <c r="AN1114" s="13"/>
      <c r="AO1114" s="13"/>
      <c r="AP1114" s="13"/>
      <c r="AQ1114" s="13"/>
      <c r="AR1114" s="13"/>
      <c r="AS1114" s="13"/>
      <c r="AT1114" s="13"/>
      <c r="AU1114" s="123"/>
      <c r="AV1114" s="13"/>
      <c r="AW1114" s="13"/>
      <c r="AX1114" s="66"/>
      <c r="AY1114" s="66"/>
    </row>
    <row r="1115" spans="33:51" x14ac:dyDescent="0.5">
      <c r="AG1115" s="3"/>
      <c r="AH1115" s="3"/>
      <c r="AI1115" s="3"/>
      <c r="AJ1115" s="18"/>
      <c r="AK1115" s="18"/>
      <c r="AL1115" s="18"/>
      <c r="AM1115" s="13"/>
      <c r="AN1115" s="13"/>
      <c r="AO1115" s="13"/>
      <c r="AP1115" s="13"/>
      <c r="AQ1115" s="13"/>
      <c r="AR1115" s="13"/>
      <c r="AS1115" s="13"/>
      <c r="AT1115" s="13"/>
      <c r="AU1115" s="123"/>
      <c r="AV1115" s="13"/>
      <c r="AW1115" s="13"/>
      <c r="AX1115" s="66"/>
      <c r="AY1115" s="66"/>
    </row>
    <row r="1116" spans="33:51" x14ac:dyDescent="0.5">
      <c r="AG1116" s="3"/>
      <c r="AH1116" s="3"/>
      <c r="AI1116" s="3"/>
      <c r="AJ1116" s="18"/>
      <c r="AK1116" s="18"/>
      <c r="AL1116" s="18"/>
      <c r="AM1116" s="13"/>
      <c r="AN1116" s="13"/>
      <c r="AO1116" s="13"/>
      <c r="AP1116" s="13"/>
      <c r="AQ1116" s="13"/>
      <c r="AR1116" s="13"/>
      <c r="AS1116" s="13"/>
      <c r="AT1116" s="13"/>
      <c r="AU1116" s="123"/>
      <c r="AV1116" s="13"/>
      <c r="AW1116" s="13"/>
      <c r="AX1116" s="66"/>
      <c r="AY1116" s="66"/>
    </row>
    <row r="1117" spans="33:51" x14ac:dyDescent="0.5">
      <c r="AG1117" s="3"/>
      <c r="AH1117" s="3"/>
      <c r="AI1117" s="3"/>
      <c r="AJ1117" s="18"/>
      <c r="AK1117" s="18"/>
      <c r="AL1117" s="18"/>
      <c r="AM1117" s="13"/>
      <c r="AN1117" s="13"/>
      <c r="AO1117" s="13"/>
      <c r="AP1117" s="13"/>
      <c r="AQ1117" s="13"/>
      <c r="AR1117" s="13"/>
      <c r="AS1117" s="13"/>
      <c r="AT1117" s="13"/>
      <c r="AU1117" s="123"/>
      <c r="AV1117" s="13"/>
      <c r="AW1117" s="13"/>
      <c r="AX1117" s="66"/>
      <c r="AY1117" s="66"/>
    </row>
    <row r="1118" spans="33:51" x14ac:dyDescent="0.5">
      <c r="AG1118" s="3"/>
      <c r="AH1118" s="3"/>
      <c r="AI1118" s="3"/>
      <c r="AJ1118" s="18"/>
      <c r="AK1118" s="18"/>
      <c r="AL1118" s="18"/>
      <c r="AM1118" s="13"/>
      <c r="AN1118" s="13"/>
      <c r="AO1118" s="13"/>
      <c r="AP1118" s="13"/>
      <c r="AQ1118" s="13"/>
      <c r="AR1118" s="13"/>
      <c r="AS1118" s="13"/>
      <c r="AT1118" s="13"/>
      <c r="AU1118" s="123"/>
      <c r="AV1118" s="13"/>
      <c r="AW1118" s="13"/>
      <c r="AX1118" s="66"/>
      <c r="AY1118" s="66"/>
    </row>
    <row r="1119" spans="33:51" x14ac:dyDescent="0.5">
      <c r="AG1119" s="3"/>
      <c r="AH1119" s="3"/>
      <c r="AI1119" s="3"/>
      <c r="AJ1119" s="18"/>
      <c r="AK1119" s="18"/>
      <c r="AL1119" s="18"/>
      <c r="AM1119" s="13"/>
      <c r="AN1119" s="13"/>
      <c r="AO1119" s="13"/>
      <c r="AP1119" s="13"/>
      <c r="AQ1119" s="13"/>
      <c r="AR1119" s="13"/>
      <c r="AS1119" s="13"/>
      <c r="AT1119" s="13"/>
      <c r="AU1119" s="123"/>
      <c r="AV1119" s="13"/>
      <c r="AW1119" s="13"/>
      <c r="AX1119" s="66"/>
      <c r="AY1119" s="66"/>
    </row>
    <row r="1120" spans="33:51" x14ac:dyDescent="0.5">
      <c r="AG1120" s="3"/>
      <c r="AH1120" s="3"/>
      <c r="AI1120" s="3"/>
      <c r="AJ1120" s="18"/>
      <c r="AK1120" s="18"/>
      <c r="AL1120" s="18"/>
      <c r="AM1120" s="13"/>
      <c r="AN1120" s="13"/>
      <c r="AO1120" s="13"/>
      <c r="AP1120" s="13"/>
      <c r="AQ1120" s="13"/>
      <c r="AR1120" s="13"/>
      <c r="AS1120" s="13"/>
      <c r="AT1120" s="13"/>
      <c r="AU1120" s="123"/>
      <c r="AV1120" s="13"/>
      <c r="AW1120" s="13"/>
      <c r="AX1120" s="66"/>
      <c r="AY1120" s="66"/>
    </row>
    <row r="1121" spans="33:51" x14ac:dyDescent="0.5">
      <c r="AG1121" s="3"/>
      <c r="AH1121" s="3"/>
      <c r="AI1121" s="3"/>
      <c r="AJ1121" s="18"/>
      <c r="AK1121" s="18"/>
      <c r="AL1121" s="18"/>
      <c r="AM1121" s="13"/>
      <c r="AN1121" s="13"/>
      <c r="AO1121" s="13"/>
      <c r="AP1121" s="13"/>
      <c r="AQ1121" s="13"/>
      <c r="AR1121" s="13"/>
      <c r="AS1121" s="13"/>
      <c r="AT1121" s="13"/>
      <c r="AU1121" s="123"/>
      <c r="AV1121" s="13"/>
      <c r="AW1121" s="13"/>
      <c r="AX1121" s="66"/>
      <c r="AY1121" s="66"/>
    </row>
    <row r="1122" spans="33:51" x14ac:dyDescent="0.5">
      <c r="AG1122" s="3"/>
      <c r="AH1122" s="3"/>
      <c r="AI1122" s="3"/>
      <c r="AJ1122" s="18"/>
      <c r="AK1122" s="18"/>
      <c r="AL1122" s="18"/>
      <c r="AM1122" s="13"/>
      <c r="AN1122" s="13"/>
      <c r="AO1122" s="13"/>
      <c r="AP1122" s="13"/>
      <c r="AQ1122" s="13"/>
      <c r="AR1122" s="13"/>
      <c r="AS1122" s="13"/>
      <c r="AT1122" s="13"/>
      <c r="AU1122" s="123"/>
      <c r="AV1122" s="13"/>
      <c r="AW1122" s="13"/>
      <c r="AX1122" s="66"/>
      <c r="AY1122" s="66"/>
    </row>
    <row r="1123" spans="33:51" x14ac:dyDescent="0.5">
      <c r="AG1123" s="3"/>
      <c r="AH1123" s="3"/>
      <c r="AI1123" s="3"/>
      <c r="AJ1123" s="18"/>
      <c r="AK1123" s="18"/>
      <c r="AL1123" s="18"/>
      <c r="AM1123" s="13"/>
      <c r="AN1123" s="13"/>
      <c r="AO1123" s="13"/>
      <c r="AP1123" s="13"/>
      <c r="AQ1123" s="13"/>
      <c r="AR1123" s="13"/>
      <c r="AS1123" s="13"/>
      <c r="AT1123" s="13"/>
      <c r="AU1123" s="123"/>
      <c r="AV1123" s="13"/>
      <c r="AW1123" s="13"/>
      <c r="AX1123" s="66"/>
      <c r="AY1123" s="66"/>
    </row>
    <row r="1124" spans="33:51" x14ac:dyDescent="0.5">
      <c r="AG1124" s="3"/>
      <c r="AH1124" s="3"/>
      <c r="AI1124" s="3"/>
      <c r="AJ1124" s="18"/>
      <c r="AK1124" s="18"/>
      <c r="AL1124" s="18"/>
      <c r="AM1124" s="13"/>
      <c r="AN1124" s="13"/>
      <c r="AO1124" s="13"/>
      <c r="AP1124" s="13"/>
      <c r="AQ1124" s="13"/>
      <c r="AR1124" s="13"/>
      <c r="AS1124" s="13"/>
      <c r="AT1124" s="13"/>
      <c r="AU1124" s="123"/>
      <c r="AV1124" s="13"/>
      <c r="AW1124" s="13"/>
      <c r="AX1124" s="66"/>
      <c r="AY1124" s="66"/>
    </row>
    <row r="1125" spans="33:51" x14ac:dyDescent="0.5">
      <c r="AG1125" s="3"/>
      <c r="AH1125" s="3"/>
      <c r="AI1125" s="3"/>
      <c r="AJ1125" s="18"/>
      <c r="AK1125" s="18"/>
      <c r="AL1125" s="18"/>
      <c r="AM1125" s="13"/>
      <c r="AN1125" s="13"/>
      <c r="AO1125" s="13"/>
      <c r="AP1125" s="13"/>
      <c r="AQ1125" s="13"/>
      <c r="AR1125" s="13"/>
      <c r="AS1125" s="13"/>
      <c r="AT1125" s="13"/>
      <c r="AU1125" s="123"/>
      <c r="AV1125" s="13"/>
      <c r="AW1125" s="13"/>
      <c r="AX1125" s="66"/>
      <c r="AY1125" s="66"/>
    </row>
    <row r="1126" spans="33:51" x14ac:dyDescent="0.5">
      <c r="AG1126" s="3"/>
      <c r="AH1126" s="3"/>
      <c r="AI1126" s="3"/>
      <c r="AJ1126" s="18"/>
      <c r="AK1126" s="18"/>
      <c r="AL1126" s="18"/>
      <c r="AM1126" s="13"/>
      <c r="AN1126" s="13"/>
      <c r="AO1126" s="13"/>
      <c r="AP1126" s="13"/>
      <c r="AQ1126" s="13"/>
      <c r="AR1126" s="13"/>
      <c r="AS1126" s="13"/>
      <c r="AT1126" s="13"/>
      <c r="AU1126" s="123"/>
      <c r="AV1126" s="13"/>
      <c r="AW1126" s="13"/>
      <c r="AX1126" s="66"/>
      <c r="AY1126" s="66"/>
    </row>
    <row r="1127" spans="33:51" x14ac:dyDescent="0.5">
      <c r="AG1127" s="3"/>
      <c r="AH1127" s="3"/>
      <c r="AI1127" s="3"/>
      <c r="AJ1127" s="18"/>
      <c r="AK1127" s="18"/>
      <c r="AL1127" s="18"/>
      <c r="AM1127" s="13"/>
      <c r="AN1127" s="13"/>
      <c r="AO1127" s="13"/>
      <c r="AP1127" s="13"/>
      <c r="AQ1127" s="13"/>
      <c r="AR1127" s="13"/>
      <c r="AS1127" s="13"/>
      <c r="AT1127" s="13"/>
      <c r="AU1127" s="123"/>
      <c r="AV1127" s="13"/>
      <c r="AW1127" s="13"/>
      <c r="AX1127" s="66"/>
      <c r="AY1127" s="66"/>
    </row>
    <row r="1128" spans="33:51" x14ac:dyDescent="0.5">
      <c r="AG1128" s="3"/>
      <c r="AH1128" s="3"/>
      <c r="AI1128" s="3"/>
      <c r="AJ1128" s="18"/>
      <c r="AK1128" s="18"/>
      <c r="AL1128" s="18"/>
      <c r="AM1128" s="13"/>
      <c r="AN1128" s="13"/>
      <c r="AO1128" s="13"/>
      <c r="AP1128" s="13"/>
      <c r="AQ1128" s="13"/>
      <c r="AR1128" s="13"/>
      <c r="AS1128" s="13"/>
      <c r="AT1128" s="13"/>
      <c r="AU1128" s="123"/>
      <c r="AV1128" s="13"/>
      <c r="AW1128" s="13"/>
      <c r="AX1128" s="66"/>
      <c r="AY1128" s="66"/>
    </row>
    <row r="1129" spans="33:51" x14ac:dyDescent="0.5">
      <c r="AG1129" s="3"/>
      <c r="AH1129" s="3"/>
      <c r="AI1129" s="3"/>
      <c r="AJ1129" s="18"/>
      <c r="AK1129" s="18"/>
      <c r="AL1129" s="18"/>
      <c r="AM1129" s="13"/>
      <c r="AN1129" s="13"/>
      <c r="AO1129" s="13"/>
      <c r="AP1129" s="13"/>
      <c r="AQ1129" s="13"/>
      <c r="AR1129" s="13"/>
      <c r="AS1129" s="13"/>
      <c r="AT1129" s="13"/>
      <c r="AU1129" s="123"/>
      <c r="AV1129" s="13"/>
      <c r="AW1129" s="13"/>
      <c r="AX1129" s="66"/>
      <c r="AY1129" s="66"/>
    </row>
    <row r="1130" spans="33:51" x14ac:dyDescent="0.5">
      <c r="AG1130" s="3"/>
      <c r="AH1130" s="3"/>
      <c r="AI1130" s="3"/>
      <c r="AJ1130" s="18"/>
      <c r="AK1130" s="18"/>
      <c r="AL1130" s="18"/>
      <c r="AM1130" s="13"/>
      <c r="AN1130" s="13"/>
      <c r="AO1130" s="13"/>
      <c r="AP1130" s="13"/>
      <c r="AQ1130" s="13"/>
      <c r="AR1130" s="13"/>
      <c r="AS1130" s="13"/>
      <c r="AT1130" s="13"/>
      <c r="AU1130" s="123"/>
      <c r="AV1130" s="13"/>
      <c r="AW1130" s="13"/>
      <c r="AX1130" s="66"/>
      <c r="AY1130" s="66"/>
    </row>
    <row r="1131" spans="33:51" x14ac:dyDescent="0.5">
      <c r="AG1131" s="3"/>
      <c r="AH1131" s="3"/>
      <c r="AI1131" s="3"/>
      <c r="AJ1131" s="18"/>
      <c r="AK1131" s="18"/>
      <c r="AL1131" s="18"/>
      <c r="AM1131" s="13"/>
      <c r="AN1131" s="13"/>
      <c r="AO1131" s="13"/>
      <c r="AP1131" s="13"/>
      <c r="AQ1131" s="13"/>
      <c r="AR1131" s="13"/>
      <c r="AS1131" s="13"/>
      <c r="AT1131" s="13"/>
      <c r="AU1131" s="123"/>
      <c r="AV1131" s="13"/>
      <c r="AW1131" s="13"/>
      <c r="AX1131" s="66"/>
      <c r="AY1131" s="66"/>
    </row>
    <row r="1132" spans="33:51" x14ac:dyDescent="0.5">
      <c r="AG1132" s="3"/>
      <c r="AH1132" s="3"/>
      <c r="AI1132" s="3"/>
      <c r="AJ1132" s="18"/>
      <c r="AK1132" s="18"/>
      <c r="AL1132" s="18"/>
      <c r="AM1132" s="13"/>
      <c r="AN1132" s="13"/>
      <c r="AO1132" s="13"/>
      <c r="AP1132" s="13"/>
      <c r="AQ1132" s="13"/>
      <c r="AR1132" s="13"/>
      <c r="AS1132" s="13"/>
      <c r="AT1132" s="13"/>
      <c r="AU1132" s="123"/>
      <c r="AV1132" s="13"/>
      <c r="AW1132" s="13"/>
      <c r="AX1132" s="66"/>
      <c r="AY1132" s="66"/>
    </row>
    <row r="1133" spans="33:51" x14ac:dyDescent="0.5">
      <c r="AG1133" s="3"/>
      <c r="AH1133" s="3"/>
      <c r="AI1133" s="3"/>
      <c r="AJ1133" s="18"/>
      <c r="AK1133" s="18"/>
      <c r="AL1133" s="18"/>
      <c r="AM1133" s="13"/>
      <c r="AN1133" s="13"/>
      <c r="AO1133" s="13"/>
      <c r="AP1133" s="13"/>
      <c r="AQ1133" s="13"/>
      <c r="AR1133" s="13"/>
      <c r="AS1133" s="13"/>
      <c r="AT1133" s="13"/>
      <c r="AU1133" s="123"/>
      <c r="AV1133" s="13"/>
      <c r="AW1133" s="13"/>
      <c r="AX1133" s="66"/>
      <c r="AY1133" s="66"/>
    </row>
    <row r="1134" spans="33:51" x14ac:dyDescent="0.5">
      <c r="AG1134" s="3"/>
      <c r="AH1134" s="3"/>
      <c r="AI1134" s="3"/>
      <c r="AJ1134" s="18"/>
      <c r="AK1134" s="18"/>
      <c r="AL1134" s="18"/>
      <c r="AM1134" s="13"/>
      <c r="AN1134" s="13"/>
      <c r="AO1134" s="13"/>
      <c r="AP1134" s="13"/>
      <c r="AQ1134" s="13"/>
      <c r="AR1134" s="13"/>
      <c r="AS1134" s="13"/>
      <c r="AT1134" s="13"/>
      <c r="AU1134" s="123"/>
      <c r="AV1134" s="13"/>
      <c r="AW1134" s="13"/>
      <c r="AX1134" s="66"/>
      <c r="AY1134" s="66"/>
    </row>
    <row r="1135" spans="33:51" x14ac:dyDescent="0.5">
      <c r="AG1135" s="3"/>
      <c r="AH1135" s="3"/>
      <c r="AI1135" s="3"/>
      <c r="AJ1135" s="18"/>
      <c r="AK1135" s="18"/>
      <c r="AL1135" s="18"/>
      <c r="AM1135" s="13"/>
      <c r="AN1135" s="13"/>
      <c r="AO1135" s="13"/>
      <c r="AP1135" s="13"/>
      <c r="AQ1135" s="13"/>
      <c r="AR1135" s="13"/>
      <c r="AS1135" s="13"/>
      <c r="AT1135" s="13"/>
      <c r="AU1135" s="123"/>
      <c r="AV1135" s="13"/>
      <c r="AW1135" s="13"/>
      <c r="AX1135" s="66"/>
      <c r="AY1135" s="66"/>
    </row>
    <row r="1136" spans="33:51" x14ac:dyDescent="0.5">
      <c r="AG1136" s="3"/>
      <c r="AH1136" s="3"/>
      <c r="AI1136" s="3"/>
      <c r="AJ1136" s="18"/>
      <c r="AK1136" s="18"/>
      <c r="AL1136" s="18"/>
      <c r="AM1136" s="13"/>
      <c r="AN1136" s="13"/>
      <c r="AO1136" s="13"/>
      <c r="AP1136" s="13"/>
      <c r="AQ1136" s="13"/>
      <c r="AR1136" s="13"/>
      <c r="AS1136" s="13"/>
      <c r="AT1136" s="13"/>
      <c r="AU1136" s="123"/>
      <c r="AV1136" s="13"/>
      <c r="AW1136" s="13"/>
      <c r="AX1136" s="66"/>
      <c r="AY1136" s="66"/>
    </row>
    <row r="1137" spans="33:51" x14ac:dyDescent="0.5">
      <c r="AG1137" s="3"/>
      <c r="AH1137" s="3"/>
      <c r="AI1137" s="3"/>
      <c r="AJ1137" s="18"/>
      <c r="AK1137" s="18"/>
      <c r="AL1137" s="18"/>
      <c r="AM1137" s="13"/>
      <c r="AN1137" s="13"/>
      <c r="AO1137" s="13"/>
      <c r="AP1137" s="13"/>
      <c r="AQ1137" s="13"/>
      <c r="AR1137" s="13"/>
      <c r="AS1137" s="13"/>
      <c r="AT1137" s="13"/>
      <c r="AU1137" s="123"/>
      <c r="AV1137" s="13"/>
      <c r="AW1137" s="13"/>
      <c r="AX1137" s="66"/>
      <c r="AY1137" s="66"/>
    </row>
    <row r="1138" spans="33:51" x14ac:dyDescent="0.5">
      <c r="AG1138" s="3"/>
      <c r="AH1138" s="3"/>
      <c r="AI1138" s="3"/>
      <c r="AJ1138" s="18"/>
      <c r="AK1138" s="18"/>
      <c r="AL1138" s="18"/>
      <c r="AM1138" s="13"/>
      <c r="AN1138" s="13"/>
      <c r="AO1138" s="13"/>
      <c r="AP1138" s="13"/>
      <c r="AQ1138" s="13"/>
      <c r="AR1138" s="13"/>
      <c r="AS1138" s="13"/>
      <c r="AT1138" s="13"/>
      <c r="AU1138" s="123"/>
      <c r="AV1138" s="13"/>
      <c r="AW1138" s="13"/>
      <c r="AX1138" s="66"/>
      <c r="AY1138" s="66"/>
    </row>
    <row r="1139" spans="33:51" x14ac:dyDescent="0.5">
      <c r="AG1139" s="3"/>
      <c r="AH1139" s="3"/>
      <c r="AI1139" s="3"/>
      <c r="AJ1139" s="18"/>
      <c r="AK1139" s="18"/>
      <c r="AL1139" s="18"/>
      <c r="AM1139" s="13"/>
      <c r="AN1139" s="13"/>
      <c r="AO1139" s="13"/>
      <c r="AP1139" s="13"/>
      <c r="AQ1139" s="13"/>
      <c r="AR1139" s="13"/>
      <c r="AS1139" s="13"/>
      <c r="AT1139" s="13"/>
      <c r="AU1139" s="123"/>
      <c r="AV1139" s="13"/>
      <c r="AW1139" s="13"/>
      <c r="AX1139" s="66"/>
      <c r="AY1139" s="66"/>
    </row>
    <row r="1140" spans="33:51" x14ac:dyDescent="0.5">
      <c r="AG1140" s="3"/>
      <c r="AH1140" s="3"/>
      <c r="AI1140" s="3"/>
      <c r="AJ1140" s="18"/>
      <c r="AK1140" s="18"/>
      <c r="AL1140" s="18"/>
      <c r="AM1140" s="13"/>
      <c r="AN1140" s="13"/>
      <c r="AO1140" s="13"/>
      <c r="AP1140" s="13"/>
      <c r="AQ1140" s="13"/>
      <c r="AR1140" s="13"/>
      <c r="AS1140" s="13"/>
      <c r="AT1140" s="13"/>
      <c r="AU1140" s="123"/>
      <c r="AV1140" s="13"/>
      <c r="AW1140" s="13"/>
      <c r="AX1140" s="66"/>
      <c r="AY1140" s="66"/>
    </row>
    <row r="1141" spans="33:51" x14ac:dyDescent="0.5">
      <c r="AG1141" s="3"/>
      <c r="AH1141" s="3"/>
      <c r="AI1141" s="3"/>
      <c r="AJ1141" s="18"/>
      <c r="AK1141" s="18"/>
      <c r="AL1141" s="18"/>
      <c r="AM1141" s="13"/>
      <c r="AN1141" s="13"/>
      <c r="AO1141" s="13"/>
      <c r="AP1141" s="13"/>
      <c r="AQ1141" s="13"/>
      <c r="AR1141" s="13"/>
      <c r="AS1141" s="13"/>
      <c r="AT1141" s="13"/>
      <c r="AU1141" s="123"/>
      <c r="AV1141" s="13"/>
      <c r="AW1141" s="13"/>
      <c r="AX1141" s="66"/>
      <c r="AY1141" s="66"/>
    </row>
    <row r="1142" spans="33:51" x14ac:dyDescent="0.5">
      <c r="AG1142" s="3"/>
      <c r="AH1142" s="3"/>
      <c r="AI1142" s="3"/>
      <c r="AJ1142" s="18"/>
      <c r="AK1142" s="18"/>
      <c r="AL1142" s="18"/>
      <c r="AM1142" s="13"/>
      <c r="AN1142" s="13"/>
      <c r="AO1142" s="13"/>
      <c r="AP1142" s="13"/>
      <c r="AQ1142" s="13"/>
      <c r="AR1142" s="13"/>
      <c r="AS1142" s="13"/>
      <c r="AT1142" s="13"/>
      <c r="AU1142" s="123"/>
      <c r="AV1142" s="13"/>
      <c r="AW1142" s="13"/>
      <c r="AX1142" s="66"/>
      <c r="AY1142" s="66"/>
    </row>
    <row r="1143" spans="33:51" x14ac:dyDescent="0.5">
      <c r="AG1143" s="3"/>
      <c r="AH1143" s="3"/>
      <c r="AI1143" s="3"/>
      <c r="AJ1143" s="18"/>
      <c r="AK1143" s="18"/>
      <c r="AL1143" s="18"/>
      <c r="AM1143" s="13"/>
      <c r="AN1143" s="13"/>
      <c r="AO1143" s="13"/>
      <c r="AP1143" s="13"/>
      <c r="AQ1143" s="13"/>
      <c r="AR1143" s="13"/>
      <c r="AS1143" s="13"/>
      <c r="AT1143" s="13"/>
      <c r="AU1143" s="123"/>
      <c r="AV1143" s="13"/>
      <c r="AW1143" s="13"/>
      <c r="AX1143" s="66"/>
      <c r="AY1143" s="66"/>
    </row>
    <row r="1144" spans="33:51" x14ac:dyDescent="0.5">
      <c r="AG1144" s="3"/>
      <c r="AH1144" s="3"/>
      <c r="AI1144" s="3"/>
      <c r="AJ1144" s="18"/>
      <c r="AK1144" s="18"/>
      <c r="AL1144" s="18"/>
      <c r="AM1144" s="13"/>
      <c r="AN1144" s="13"/>
      <c r="AO1144" s="13"/>
      <c r="AP1144" s="13"/>
      <c r="AQ1144" s="13"/>
      <c r="AR1144" s="13"/>
      <c r="AS1144" s="13"/>
      <c r="AT1144" s="13"/>
      <c r="AU1144" s="123"/>
      <c r="AV1144" s="13"/>
      <c r="AW1144" s="13"/>
      <c r="AX1144" s="66"/>
      <c r="AY1144" s="66"/>
    </row>
    <row r="1145" spans="33:51" x14ac:dyDescent="0.5">
      <c r="AG1145" s="3"/>
      <c r="AH1145" s="3"/>
      <c r="AI1145" s="3"/>
      <c r="AJ1145" s="18"/>
      <c r="AK1145" s="18"/>
      <c r="AL1145" s="18"/>
      <c r="AM1145" s="13"/>
      <c r="AN1145" s="13"/>
      <c r="AO1145" s="13"/>
      <c r="AP1145" s="13"/>
      <c r="AQ1145" s="13"/>
      <c r="AR1145" s="13"/>
      <c r="AS1145" s="13"/>
      <c r="AT1145" s="13"/>
      <c r="AU1145" s="123"/>
      <c r="AV1145" s="13"/>
      <c r="AW1145" s="13"/>
      <c r="AX1145" s="66"/>
      <c r="AY1145" s="66"/>
    </row>
    <row r="1146" spans="33:51" x14ac:dyDescent="0.5">
      <c r="AG1146" s="3"/>
      <c r="AH1146" s="3"/>
      <c r="AI1146" s="3"/>
      <c r="AJ1146" s="18"/>
      <c r="AK1146" s="18"/>
      <c r="AL1146" s="18"/>
      <c r="AM1146" s="13"/>
      <c r="AN1146" s="13"/>
      <c r="AO1146" s="13"/>
      <c r="AP1146" s="13"/>
      <c r="AQ1146" s="13"/>
      <c r="AR1146" s="13"/>
      <c r="AS1146" s="13"/>
      <c r="AT1146" s="13"/>
      <c r="AU1146" s="123"/>
      <c r="AV1146" s="13"/>
      <c r="AW1146" s="13"/>
      <c r="AX1146" s="66"/>
      <c r="AY1146" s="66"/>
    </row>
    <row r="1147" spans="33:51" x14ac:dyDescent="0.5">
      <c r="AG1147" s="3"/>
      <c r="AH1147" s="3"/>
      <c r="AI1147" s="3"/>
      <c r="AJ1147" s="18"/>
      <c r="AK1147" s="18"/>
      <c r="AL1147" s="18"/>
      <c r="AM1147" s="13"/>
      <c r="AN1147" s="13"/>
      <c r="AO1147" s="13"/>
      <c r="AP1147" s="13"/>
      <c r="AQ1147" s="13"/>
      <c r="AR1147" s="13"/>
      <c r="AS1147" s="13"/>
      <c r="AT1147" s="13"/>
      <c r="AU1147" s="123"/>
      <c r="AV1147" s="13"/>
      <c r="AW1147" s="13"/>
      <c r="AX1147" s="66"/>
      <c r="AY1147" s="66"/>
    </row>
    <row r="1148" spans="33:51" x14ac:dyDescent="0.5">
      <c r="AG1148" s="3"/>
      <c r="AH1148" s="3"/>
      <c r="AI1148" s="3"/>
      <c r="AJ1148" s="18"/>
      <c r="AK1148" s="18"/>
      <c r="AL1148" s="18"/>
      <c r="AM1148" s="13"/>
      <c r="AN1148" s="13"/>
      <c r="AO1148" s="13"/>
      <c r="AP1148" s="13"/>
      <c r="AQ1148" s="13"/>
      <c r="AR1148" s="13"/>
      <c r="AS1148" s="13"/>
      <c r="AT1148" s="13"/>
      <c r="AU1148" s="123"/>
      <c r="AV1148" s="13"/>
      <c r="AW1148" s="13"/>
      <c r="AX1148" s="66"/>
      <c r="AY1148" s="66"/>
    </row>
    <row r="1149" spans="33:51" x14ac:dyDescent="0.5">
      <c r="AG1149" s="3"/>
      <c r="AH1149" s="3"/>
      <c r="AI1149" s="3"/>
      <c r="AJ1149" s="18"/>
      <c r="AK1149" s="18"/>
      <c r="AL1149" s="18"/>
      <c r="AM1149" s="13"/>
      <c r="AN1149" s="13"/>
      <c r="AO1149" s="13"/>
      <c r="AP1149" s="13"/>
      <c r="AQ1149" s="13"/>
      <c r="AR1149" s="13"/>
      <c r="AS1149" s="13"/>
      <c r="AT1149" s="13"/>
      <c r="AU1149" s="123"/>
      <c r="AV1149" s="13"/>
      <c r="AW1149" s="13"/>
      <c r="AX1149" s="66"/>
      <c r="AY1149" s="66"/>
    </row>
    <row r="1150" spans="33:51" x14ac:dyDescent="0.5">
      <c r="AG1150" s="3"/>
      <c r="AH1150" s="3"/>
      <c r="AI1150" s="3"/>
      <c r="AJ1150" s="18"/>
      <c r="AK1150" s="18"/>
      <c r="AL1150" s="18"/>
      <c r="AM1150" s="13"/>
      <c r="AN1150" s="13"/>
      <c r="AO1150" s="13"/>
      <c r="AP1150" s="13"/>
      <c r="AQ1150" s="13"/>
      <c r="AR1150" s="13"/>
      <c r="AS1150" s="13"/>
      <c r="AT1150" s="13"/>
      <c r="AU1150" s="123"/>
      <c r="AV1150" s="13"/>
      <c r="AW1150" s="13"/>
      <c r="AX1150" s="66"/>
      <c r="AY1150" s="66"/>
    </row>
    <row r="1151" spans="33:51" x14ac:dyDescent="0.5">
      <c r="AG1151" s="3"/>
      <c r="AH1151" s="3"/>
      <c r="AI1151" s="3"/>
      <c r="AJ1151" s="18"/>
      <c r="AK1151" s="18"/>
      <c r="AL1151" s="18"/>
      <c r="AM1151" s="13"/>
      <c r="AN1151" s="13"/>
      <c r="AO1151" s="13"/>
      <c r="AP1151" s="13"/>
      <c r="AQ1151" s="13"/>
      <c r="AR1151" s="13"/>
      <c r="AS1151" s="13"/>
      <c r="AT1151" s="13"/>
      <c r="AU1151" s="123"/>
      <c r="AV1151" s="13"/>
      <c r="AW1151" s="13"/>
      <c r="AX1151" s="66"/>
      <c r="AY1151" s="66"/>
    </row>
    <row r="1152" spans="33:51" x14ac:dyDescent="0.5">
      <c r="AG1152" s="3"/>
      <c r="AH1152" s="3"/>
      <c r="AI1152" s="3"/>
      <c r="AJ1152" s="18"/>
      <c r="AK1152" s="18"/>
      <c r="AL1152" s="18"/>
      <c r="AM1152" s="13"/>
      <c r="AN1152" s="13"/>
      <c r="AO1152" s="13"/>
      <c r="AP1152" s="13"/>
      <c r="AQ1152" s="13"/>
      <c r="AR1152" s="13"/>
      <c r="AS1152" s="13"/>
      <c r="AT1152" s="13"/>
      <c r="AU1152" s="123"/>
      <c r="AV1152" s="13"/>
      <c r="AW1152" s="13"/>
      <c r="AX1152" s="66"/>
      <c r="AY1152" s="66"/>
    </row>
    <row r="1153" spans="33:51" x14ac:dyDescent="0.5">
      <c r="AG1153" s="3"/>
      <c r="AH1153" s="3"/>
      <c r="AI1153" s="3"/>
      <c r="AJ1153" s="18"/>
      <c r="AK1153" s="18"/>
      <c r="AL1153" s="18"/>
      <c r="AM1153" s="13"/>
      <c r="AN1153" s="13"/>
      <c r="AO1153" s="13"/>
      <c r="AP1153" s="13"/>
      <c r="AQ1153" s="13"/>
      <c r="AR1153" s="13"/>
      <c r="AS1153" s="13"/>
      <c r="AT1153" s="13"/>
      <c r="AU1153" s="123"/>
      <c r="AV1153" s="13"/>
      <c r="AW1153" s="13"/>
      <c r="AX1153" s="66"/>
      <c r="AY1153" s="66"/>
    </row>
    <row r="1154" spans="33:51" x14ac:dyDescent="0.5">
      <c r="AG1154" s="3"/>
      <c r="AH1154" s="3"/>
      <c r="AI1154" s="3"/>
      <c r="AJ1154" s="18"/>
      <c r="AK1154" s="18"/>
      <c r="AL1154" s="18"/>
      <c r="AM1154" s="13"/>
      <c r="AN1154" s="13"/>
      <c r="AO1154" s="13"/>
      <c r="AP1154" s="13"/>
      <c r="AQ1154" s="13"/>
      <c r="AR1154" s="13"/>
      <c r="AS1154" s="13"/>
      <c r="AT1154" s="13"/>
      <c r="AU1154" s="123"/>
      <c r="AV1154" s="13"/>
      <c r="AW1154" s="13"/>
      <c r="AX1154" s="66"/>
      <c r="AY1154" s="66"/>
    </row>
    <row r="1155" spans="33:51" x14ac:dyDescent="0.5">
      <c r="AG1155" s="3"/>
      <c r="AH1155" s="3"/>
      <c r="AI1155" s="3"/>
      <c r="AJ1155" s="18"/>
      <c r="AK1155" s="18"/>
      <c r="AL1155" s="18"/>
      <c r="AM1155" s="13"/>
      <c r="AN1155" s="13"/>
      <c r="AO1155" s="13"/>
      <c r="AP1155" s="13"/>
      <c r="AQ1155" s="13"/>
      <c r="AR1155" s="13"/>
      <c r="AS1155" s="13"/>
      <c r="AT1155" s="13"/>
      <c r="AU1155" s="123"/>
      <c r="AV1155" s="13"/>
      <c r="AW1155" s="13"/>
      <c r="AX1155" s="66"/>
      <c r="AY1155" s="66"/>
    </row>
    <row r="1156" spans="33:51" x14ac:dyDescent="0.5">
      <c r="AG1156" s="3"/>
      <c r="AH1156" s="3"/>
      <c r="AI1156" s="3"/>
      <c r="AJ1156" s="18"/>
      <c r="AK1156" s="18"/>
      <c r="AL1156" s="18"/>
      <c r="AM1156" s="13"/>
      <c r="AN1156" s="13"/>
      <c r="AO1156" s="13"/>
      <c r="AP1156" s="13"/>
      <c r="AQ1156" s="13"/>
      <c r="AR1156" s="13"/>
      <c r="AS1156" s="13"/>
      <c r="AT1156" s="13"/>
      <c r="AU1156" s="123"/>
      <c r="AV1156" s="13"/>
      <c r="AW1156" s="13"/>
      <c r="AX1156" s="66"/>
      <c r="AY1156" s="66"/>
    </row>
    <row r="1157" spans="33:51" x14ac:dyDescent="0.5">
      <c r="AG1157" s="3"/>
      <c r="AH1157" s="3"/>
      <c r="AI1157" s="3"/>
      <c r="AJ1157" s="18"/>
      <c r="AK1157" s="18"/>
      <c r="AL1157" s="18"/>
      <c r="AM1157" s="13"/>
      <c r="AN1157" s="13"/>
      <c r="AO1157" s="13"/>
      <c r="AP1157" s="13"/>
      <c r="AQ1157" s="13"/>
      <c r="AR1157" s="13"/>
      <c r="AS1157" s="13"/>
      <c r="AT1157" s="13"/>
      <c r="AU1157" s="123"/>
      <c r="AV1157" s="13"/>
      <c r="AW1157" s="13"/>
      <c r="AX1157" s="66"/>
      <c r="AY1157" s="66"/>
    </row>
    <row r="1158" spans="33:51" x14ac:dyDescent="0.5">
      <c r="AG1158" s="3"/>
      <c r="AH1158" s="3"/>
      <c r="AI1158" s="3"/>
      <c r="AJ1158" s="18"/>
      <c r="AK1158" s="18"/>
      <c r="AL1158" s="18"/>
      <c r="AM1158" s="13"/>
      <c r="AN1158" s="13"/>
      <c r="AO1158" s="13"/>
      <c r="AP1158" s="13"/>
      <c r="AQ1158" s="13"/>
      <c r="AR1158" s="13"/>
      <c r="AS1158" s="13"/>
      <c r="AT1158" s="13"/>
      <c r="AU1158" s="123"/>
      <c r="AV1158" s="13"/>
      <c r="AW1158" s="13"/>
      <c r="AX1158" s="66"/>
      <c r="AY1158" s="66"/>
    </row>
    <row r="1159" spans="33:51" x14ac:dyDescent="0.5">
      <c r="AG1159" s="3"/>
      <c r="AH1159" s="3"/>
      <c r="AI1159" s="3"/>
      <c r="AJ1159" s="18"/>
      <c r="AK1159" s="18"/>
      <c r="AL1159" s="18"/>
      <c r="AM1159" s="13"/>
      <c r="AN1159" s="13"/>
      <c r="AO1159" s="13"/>
      <c r="AP1159" s="13"/>
      <c r="AQ1159" s="13"/>
      <c r="AR1159" s="13"/>
      <c r="AS1159" s="13"/>
      <c r="AT1159" s="13"/>
      <c r="AU1159" s="123"/>
      <c r="AV1159" s="13"/>
      <c r="AW1159" s="13"/>
      <c r="AX1159" s="66"/>
      <c r="AY1159" s="66"/>
    </row>
    <row r="1160" spans="33:51" x14ac:dyDescent="0.5">
      <c r="AG1160" s="3"/>
      <c r="AH1160" s="3"/>
      <c r="AI1160" s="3"/>
      <c r="AJ1160" s="18"/>
      <c r="AK1160" s="18"/>
      <c r="AL1160" s="18"/>
      <c r="AM1160" s="13"/>
      <c r="AN1160" s="13"/>
      <c r="AO1160" s="13"/>
      <c r="AP1160" s="13"/>
      <c r="AQ1160" s="13"/>
      <c r="AR1160" s="13"/>
      <c r="AS1160" s="13"/>
      <c r="AT1160" s="13"/>
      <c r="AU1160" s="123"/>
      <c r="AV1160" s="13"/>
      <c r="AW1160" s="13"/>
      <c r="AX1160" s="66"/>
      <c r="AY1160" s="66"/>
    </row>
    <row r="1161" spans="33:51" x14ac:dyDescent="0.5">
      <c r="AG1161" s="3"/>
      <c r="AH1161" s="3"/>
      <c r="AI1161" s="3"/>
      <c r="AJ1161" s="18"/>
      <c r="AK1161" s="18"/>
      <c r="AL1161" s="18"/>
      <c r="AM1161" s="13"/>
      <c r="AN1161" s="13"/>
      <c r="AO1161" s="13"/>
      <c r="AP1161" s="13"/>
      <c r="AQ1161" s="13"/>
      <c r="AR1161" s="13"/>
      <c r="AS1161" s="13"/>
      <c r="AT1161" s="13"/>
      <c r="AU1161" s="123"/>
      <c r="AV1161" s="13"/>
      <c r="AW1161" s="13"/>
      <c r="AX1161" s="66"/>
      <c r="AY1161" s="66"/>
    </row>
    <row r="1162" spans="33:51" x14ac:dyDescent="0.5">
      <c r="AG1162" s="3"/>
      <c r="AH1162" s="3"/>
      <c r="AI1162" s="3"/>
      <c r="AJ1162" s="18"/>
      <c r="AK1162" s="18"/>
      <c r="AL1162" s="18"/>
      <c r="AM1162" s="13"/>
      <c r="AN1162" s="13"/>
      <c r="AO1162" s="13"/>
      <c r="AP1162" s="13"/>
      <c r="AQ1162" s="13"/>
      <c r="AR1162" s="13"/>
      <c r="AS1162" s="13"/>
      <c r="AT1162" s="13"/>
      <c r="AU1162" s="123"/>
      <c r="AV1162" s="13"/>
      <c r="AW1162" s="13"/>
      <c r="AX1162" s="66"/>
      <c r="AY1162" s="66"/>
    </row>
    <row r="1163" spans="33:51" x14ac:dyDescent="0.5">
      <c r="AG1163" s="3"/>
      <c r="AH1163" s="3"/>
      <c r="AI1163" s="3"/>
      <c r="AJ1163" s="18"/>
      <c r="AK1163" s="18"/>
      <c r="AL1163" s="18"/>
      <c r="AM1163" s="13"/>
      <c r="AN1163" s="13"/>
      <c r="AO1163" s="13"/>
      <c r="AP1163" s="13"/>
      <c r="AQ1163" s="13"/>
      <c r="AR1163" s="13"/>
      <c r="AS1163" s="13"/>
      <c r="AT1163" s="13"/>
      <c r="AU1163" s="123"/>
      <c r="AV1163" s="13"/>
      <c r="AW1163" s="13"/>
      <c r="AX1163" s="66"/>
      <c r="AY1163" s="66"/>
    </row>
    <row r="1164" spans="33:51" x14ac:dyDescent="0.5">
      <c r="AG1164" s="3"/>
      <c r="AH1164" s="3"/>
      <c r="AI1164" s="3"/>
      <c r="AJ1164" s="18"/>
      <c r="AK1164" s="18"/>
      <c r="AL1164" s="18"/>
      <c r="AM1164" s="13"/>
      <c r="AN1164" s="13"/>
      <c r="AO1164" s="13"/>
      <c r="AP1164" s="13"/>
      <c r="AQ1164" s="13"/>
      <c r="AR1164" s="13"/>
      <c r="AS1164" s="13"/>
      <c r="AT1164" s="13"/>
      <c r="AU1164" s="123"/>
      <c r="AV1164" s="13"/>
      <c r="AW1164" s="13"/>
      <c r="AX1164" s="66"/>
      <c r="AY1164" s="66"/>
    </row>
    <row r="1165" spans="33:51" x14ac:dyDescent="0.5">
      <c r="AG1165" s="3"/>
      <c r="AH1165" s="3"/>
      <c r="AI1165" s="3"/>
      <c r="AJ1165" s="18"/>
      <c r="AK1165" s="18"/>
      <c r="AL1165" s="18"/>
      <c r="AM1165" s="13"/>
      <c r="AN1165" s="13"/>
      <c r="AO1165" s="13"/>
      <c r="AP1165" s="13"/>
      <c r="AQ1165" s="13"/>
      <c r="AR1165" s="13"/>
      <c r="AS1165" s="13"/>
      <c r="AT1165" s="13"/>
      <c r="AU1165" s="123"/>
      <c r="AV1165" s="13"/>
      <c r="AW1165" s="13"/>
      <c r="AX1165" s="66"/>
      <c r="AY1165" s="66"/>
    </row>
    <row r="1166" spans="33:51" x14ac:dyDescent="0.5">
      <c r="AG1166" s="3"/>
      <c r="AH1166" s="3"/>
      <c r="AI1166" s="3"/>
      <c r="AJ1166" s="18"/>
      <c r="AK1166" s="18"/>
      <c r="AL1166" s="18"/>
      <c r="AM1166" s="13"/>
      <c r="AN1166" s="13"/>
      <c r="AO1166" s="13"/>
      <c r="AP1166" s="13"/>
      <c r="AQ1166" s="13"/>
      <c r="AR1166" s="13"/>
      <c r="AS1166" s="13"/>
      <c r="AT1166" s="13"/>
      <c r="AU1166" s="123"/>
      <c r="AV1166" s="13"/>
      <c r="AW1166" s="13"/>
      <c r="AX1166" s="66"/>
      <c r="AY1166" s="66"/>
    </row>
    <row r="1167" spans="33:51" x14ac:dyDescent="0.5">
      <c r="AG1167" s="3"/>
      <c r="AH1167" s="3"/>
      <c r="AI1167" s="3"/>
      <c r="AJ1167" s="18"/>
      <c r="AK1167" s="18"/>
      <c r="AL1167" s="18"/>
      <c r="AM1167" s="13"/>
      <c r="AN1167" s="13"/>
      <c r="AO1167" s="13"/>
      <c r="AP1167" s="13"/>
      <c r="AQ1167" s="13"/>
      <c r="AR1167" s="13"/>
      <c r="AS1167" s="13"/>
      <c r="AT1167" s="13"/>
      <c r="AU1167" s="123"/>
      <c r="AV1167" s="13"/>
      <c r="AW1167" s="13"/>
      <c r="AX1167" s="66"/>
      <c r="AY1167" s="66"/>
    </row>
    <row r="1168" spans="33:51" x14ac:dyDescent="0.5">
      <c r="AG1168" s="3"/>
      <c r="AH1168" s="3"/>
      <c r="AI1168" s="3"/>
      <c r="AJ1168" s="18"/>
      <c r="AK1168" s="18"/>
      <c r="AL1168" s="18"/>
      <c r="AM1168" s="13"/>
      <c r="AN1168" s="13"/>
      <c r="AO1168" s="13"/>
      <c r="AP1168" s="13"/>
      <c r="AQ1168" s="13"/>
      <c r="AR1168" s="13"/>
      <c r="AS1168" s="13"/>
      <c r="AT1168" s="13"/>
      <c r="AU1168" s="123"/>
      <c r="AV1168" s="13"/>
      <c r="AW1168" s="13"/>
      <c r="AX1168" s="66"/>
      <c r="AY1168" s="66"/>
    </row>
    <row r="1169" spans="33:51" x14ac:dyDescent="0.5">
      <c r="AG1169" s="3"/>
      <c r="AH1169" s="3"/>
      <c r="AI1169" s="3"/>
      <c r="AJ1169" s="18"/>
      <c r="AK1169" s="18"/>
      <c r="AL1169" s="18"/>
      <c r="AM1169" s="13"/>
      <c r="AN1169" s="13"/>
      <c r="AO1169" s="13"/>
      <c r="AP1169" s="13"/>
      <c r="AQ1169" s="13"/>
      <c r="AR1169" s="13"/>
      <c r="AS1169" s="13"/>
      <c r="AT1169" s="13"/>
      <c r="AU1169" s="123"/>
      <c r="AV1169" s="13"/>
      <c r="AW1169" s="13"/>
      <c r="AX1169" s="66"/>
      <c r="AY1169" s="66"/>
    </row>
    <row r="1170" spans="33:51" x14ac:dyDescent="0.5">
      <c r="AG1170" s="3"/>
      <c r="AH1170" s="3"/>
      <c r="AI1170" s="3"/>
      <c r="AJ1170" s="18"/>
      <c r="AK1170" s="18"/>
      <c r="AL1170" s="18"/>
      <c r="AM1170" s="13"/>
      <c r="AN1170" s="13"/>
      <c r="AO1170" s="13"/>
      <c r="AP1170" s="13"/>
      <c r="AQ1170" s="13"/>
      <c r="AR1170" s="13"/>
      <c r="AS1170" s="13"/>
      <c r="AT1170" s="13"/>
      <c r="AU1170" s="123"/>
      <c r="AV1170" s="13"/>
      <c r="AW1170" s="13"/>
      <c r="AX1170" s="66"/>
      <c r="AY1170" s="66"/>
    </row>
    <row r="1171" spans="33:51" x14ac:dyDescent="0.5">
      <c r="AG1171" s="3"/>
      <c r="AH1171" s="3"/>
      <c r="AI1171" s="3"/>
      <c r="AJ1171" s="18"/>
      <c r="AK1171" s="18"/>
      <c r="AL1171" s="18"/>
      <c r="AM1171" s="13"/>
      <c r="AN1171" s="13"/>
      <c r="AO1171" s="13"/>
      <c r="AP1171" s="13"/>
      <c r="AQ1171" s="13"/>
      <c r="AR1171" s="13"/>
      <c r="AS1171" s="13"/>
      <c r="AT1171" s="13"/>
      <c r="AU1171" s="123"/>
      <c r="AV1171" s="13"/>
      <c r="AW1171" s="13"/>
      <c r="AX1171" s="66"/>
      <c r="AY1171" s="66"/>
    </row>
    <row r="1172" spans="33:51" x14ac:dyDescent="0.5">
      <c r="AG1172" s="3"/>
      <c r="AH1172" s="3"/>
      <c r="AI1172" s="3"/>
      <c r="AJ1172" s="18"/>
      <c r="AK1172" s="18"/>
      <c r="AL1172" s="18"/>
      <c r="AM1172" s="13"/>
      <c r="AN1172" s="13"/>
      <c r="AO1172" s="13"/>
      <c r="AP1172" s="13"/>
      <c r="AQ1172" s="13"/>
      <c r="AR1172" s="13"/>
      <c r="AS1172" s="13"/>
      <c r="AT1172" s="13"/>
      <c r="AU1172" s="123"/>
      <c r="AV1172" s="13"/>
      <c r="AW1172" s="13"/>
      <c r="AX1172" s="66"/>
      <c r="AY1172" s="66"/>
    </row>
    <row r="1173" spans="33:51" x14ac:dyDescent="0.5">
      <c r="AG1173" s="3"/>
      <c r="AH1173" s="3"/>
      <c r="AI1173" s="3"/>
      <c r="AJ1173" s="18"/>
      <c r="AK1173" s="18"/>
      <c r="AL1173" s="18"/>
      <c r="AM1173" s="13"/>
      <c r="AN1173" s="13"/>
      <c r="AO1173" s="13"/>
      <c r="AP1173" s="13"/>
      <c r="AQ1173" s="13"/>
      <c r="AR1173" s="13"/>
      <c r="AS1173" s="13"/>
      <c r="AT1173" s="13"/>
      <c r="AU1173" s="123"/>
      <c r="AV1173" s="13"/>
      <c r="AW1173" s="13"/>
      <c r="AX1173" s="66"/>
      <c r="AY1173" s="66"/>
    </row>
    <row r="1174" spans="33:51" x14ac:dyDescent="0.5">
      <c r="AG1174" s="3"/>
      <c r="AH1174" s="3"/>
      <c r="AI1174" s="3"/>
      <c r="AJ1174" s="18"/>
      <c r="AK1174" s="18"/>
      <c r="AL1174" s="18"/>
      <c r="AM1174" s="13"/>
      <c r="AN1174" s="13"/>
      <c r="AO1174" s="13"/>
      <c r="AP1174" s="13"/>
      <c r="AQ1174" s="13"/>
      <c r="AR1174" s="13"/>
      <c r="AS1174" s="13"/>
      <c r="AT1174" s="13"/>
      <c r="AU1174" s="123"/>
      <c r="AV1174" s="13"/>
      <c r="AW1174" s="13"/>
      <c r="AX1174" s="66"/>
      <c r="AY1174" s="66"/>
    </row>
    <row r="1175" spans="33:51" x14ac:dyDescent="0.5">
      <c r="AG1175" s="3"/>
      <c r="AH1175" s="3"/>
      <c r="AI1175" s="3"/>
      <c r="AJ1175" s="18"/>
      <c r="AK1175" s="18"/>
      <c r="AL1175" s="18"/>
      <c r="AM1175" s="13"/>
      <c r="AN1175" s="13"/>
      <c r="AO1175" s="13"/>
      <c r="AP1175" s="13"/>
      <c r="AQ1175" s="13"/>
      <c r="AR1175" s="13"/>
      <c r="AS1175" s="13"/>
      <c r="AT1175" s="13"/>
      <c r="AU1175" s="123"/>
      <c r="AV1175" s="13"/>
      <c r="AW1175" s="13"/>
      <c r="AX1175" s="66"/>
      <c r="AY1175" s="66"/>
    </row>
    <row r="1176" spans="33:51" x14ac:dyDescent="0.5">
      <c r="AG1176" s="3"/>
      <c r="AH1176" s="3"/>
      <c r="AI1176" s="3"/>
      <c r="AJ1176" s="18"/>
      <c r="AK1176" s="18"/>
      <c r="AL1176" s="18"/>
      <c r="AM1176" s="13"/>
      <c r="AN1176" s="13"/>
      <c r="AO1176" s="13"/>
      <c r="AP1176" s="13"/>
      <c r="AQ1176" s="13"/>
      <c r="AR1176" s="13"/>
      <c r="AS1176" s="13"/>
      <c r="AT1176" s="13"/>
      <c r="AU1176" s="123"/>
      <c r="AV1176" s="13"/>
      <c r="AW1176" s="13"/>
      <c r="AX1176" s="66"/>
      <c r="AY1176" s="66"/>
    </row>
    <row r="1177" spans="33:51" x14ac:dyDescent="0.5">
      <c r="AG1177" s="3"/>
      <c r="AH1177" s="3"/>
      <c r="AI1177" s="3"/>
      <c r="AJ1177" s="18"/>
      <c r="AK1177" s="18"/>
      <c r="AL1177" s="18"/>
      <c r="AM1177" s="13"/>
      <c r="AN1177" s="13"/>
      <c r="AO1177" s="13"/>
      <c r="AP1177" s="13"/>
      <c r="AQ1177" s="13"/>
      <c r="AR1177" s="13"/>
      <c r="AS1177" s="13"/>
      <c r="AT1177" s="13"/>
      <c r="AU1177" s="123"/>
      <c r="AV1177" s="13"/>
      <c r="AW1177" s="13"/>
      <c r="AX1177" s="66"/>
      <c r="AY1177" s="66"/>
    </row>
    <row r="1178" spans="33:51" x14ac:dyDescent="0.5">
      <c r="AG1178" s="3"/>
      <c r="AH1178" s="3"/>
      <c r="AI1178" s="3"/>
      <c r="AJ1178" s="18"/>
      <c r="AK1178" s="18"/>
      <c r="AL1178" s="18"/>
      <c r="AM1178" s="13"/>
      <c r="AN1178" s="13"/>
      <c r="AO1178" s="13"/>
      <c r="AP1178" s="13"/>
      <c r="AQ1178" s="13"/>
      <c r="AR1178" s="13"/>
      <c r="AS1178" s="13"/>
      <c r="AT1178" s="13"/>
      <c r="AU1178" s="123"/>
      <c r="AV1178" s="13"/>
      <c r="AW1178" s="13"/>
      <c r="AX1178" s="66"/>
      <c r="AY1178" s="66"/>
    </row>
    <row r="1179" spans="33:51" x14ac:dyDescent="0.5">
      <c r="AG1179" s="3"/>
      <c r="AH1179" s="3"/>
      <c r="AI1179" s="3"/>
      <c r="AJ1179" s="18"/>
      <c r="AK1179" s="18"/>
      <c r="AL1179" s="18"/>
      <c r="AM1179" s="13"/>
      <c r="AN1179" s="13"/>
      <c r="AO1179" s="13"/>
      <c r="AP1179" s="13"/>
      <c r="AQ1179" s="13"/>
      <c r="AR1179" s="13"/>
      <c r="AS1179" s="13"/>
      <c r="AT1179" s="13"/>
      <c r="AU1179" s="123"/>
      <c r="AV1179" s="13"/>
      <c r="AW1179" s="13"/>
      <c r="AX1179" s="66"/>
      <c r="AY1179" s="66"/>
    </row>
    <row r="1180" spans="33:51" x14ac:dyDescent="0.5">
      <c r="AG1180" s="3"/>
      <c r="AH1180" s="3"/>
      <c r="AI1180" s="3"/>
      <c r="AJ1180" s="18"/>
      <c r="AK1180" s="18"/>
      <c r="AL1180" s="18"/>
      <c r="AM1180" s="13"/>
      <c r="AN1180" s="13"/>
      <c r="AO1180" s="13"/>
      <c r="AP1180" s="13"/>
      <c r="AQ1180" s="13"/>
      <c r="AR1180" s="13"/>
      <c r="AS1180" s="13"/>
      <c r="AT1180" s="13"/>
      <c r="AU1180" s="123"/>
      <c r="AV1180" s="13"/>
      <c r="AW1180" s="13"/>
      <c r="AX1180" s="66"/>
      <c r="AY1180" s="66"/>
    </row>
    <row r="1181" spans="33:51" x14ac:dyDescent="0.5">
      <c r="AG1181" s="3"/>
      <c r="AH1181" s="3"/>
      <c r="AI1181" s="3"/>
      <c r="AJ1181" s="18"/>
      <c r="AK1181" s="18"/>
      <c r="AL1181" s="18"/>
      <c r="AM1181" s="13"/>
      <c r="AN1181" s="13"/>
      <c r="AO1181" s="13"/>
      <c r="AP1181" s="13"/>
      <c r="AQ1181" s="13"/>
      <c r="AR1181" s="13"/>
      <c r="AS1181" s="13"/>
      <c r="AT1181" s="13"/>
      <c r="AU1181" s="123"/>
      <c r="AV1181" s="13"/>
      <c r="AW1181" s="13"/>
      <c r="AX1181" s="66"/>
      <c r="AY1181" s="66"/>
    </row>
    <row r="1182" spans="33:51" x14ac:dyDescent="0.5">
      <c r="AG1182" s="3"/>
      <c r="AH1182" s="3"/>
      <c r="AI1182" s="3"/>
      <c r="AJ1182" s="18"/>
      <c r="AK1182" s="18"/>
      <c r="AL1182" s="18"/>
      <c r="AM1182" s="13"/>
      <c r="AN1182" s="13"/>
      <c r="AO1182" s="13"/>
      <c r="AP1182" s="13"/>
      <c r="AQ1182" s="13"/>
      <c r="AR1182" s="13"/>
      <c r="AS1182" s="13"/>
      <c r="AT1182" s="13"/>
      <c r="AU1182" s="123"/>
      <c r="AV1182" s="13"/>
      <c r="AW1182" s="13"/>
      <c r="AX1182" s="66"/>
      <c r="AY1182" s="66"/>
    </row>
    <row r="1183" spans="33:51" x14ac:dyDescent="0.5">
      <c r="AG1183" s="3"/>
      <c r="AH1183" s="3"/>
      <c r="AI1183" s="3"/>
      <c r="AJ1183" s="18"/>
      <c r="AK1183" s="18"/>
      <c r="AL1183" s="18"/>
      <c r="AM1183" s="13"/>
      <c r="AN1183" s="13"/>
      <c r="AO1183" s="13"/>
      <c r="AP1183" s="13"/>
      <c r="AQ1183" s="13"/>
      <c r="AR1183" s="13"/>
      <c r="AS1183" s="13"/>
      <c r="AT1183" s="13"/>
      <c r="AU1183" s="123"/>
      <c r="AV1183" s="13"/>
      <c r="AW1183" s="13"/>
      <c r="AX1183" s="66"/>
      <c r="AY1183" s="66"/>
    </row>
    <row r="1184" spans="33:51" x14ac:dyDescent="0.5">
      <c r="AG1184" s="3"/>
      <c r="AH1184" s="3"/>
      <c r="AI1184" s="3"/>
      <c r="AJ1184" s="18"/>
      <c r="AK1184" s="18"/>
      <c r="AL1184" s="18"/>
      <c r="AM1184" s="13"/>
      <c r="AN1184" s="13"/>
      <c r="AO1184" s="13"/>
      <c r="AP1184" s="13"/>
      <c r="AQ1184" s="13"/>
      <c r="AR1184" s="13"/>
      <c r="AS1184" s="13"/>
      <c r="AT1184" s="13"/>
      <c r="AU1184" s="123"/>
      <c r="AV1184" s="13"/>
      <c r="AW1184" s="13"/>
      <c r="AX1184" s="66"/>
      <c r="AY1184" s="66"/>
    </row>
    <row r="1185" spans="33:51" x14ac:dyDescent="0.5">
      <c r="AG1185" s="3"/>
      <c r="AH1185" s="3"/>
      <c r="AI1185" s="3"/>
      <c r="AJ1185" s="18"/>
      <c r="AK1185" s="18"/>
      <c r="AL1185" s="18"/>
      <c r="AM1185" s="13"/>
      <c r="AN1185" s="13"/>
      <c r="AO1185" s="13"/>
      <c r="AP1185" s="13"/>
      <c r="AQ1185" s="13"/>
      <c r="AR1185" s="13"/>
      <c r="AS1185" s="13"/>
      <c r="AT1185" s="13"/>
      <c r="AU1185" s="123"/>
      <c r="AV1185" s="13"/>
      <c r="AW1185" s="13"/>
      <c r="AX1185" s="66"/>
      <c r="AY1185" s="66"/>
    </row>
    <row r="1186" spans="33:51" x14ac:dyDescent="0.5">
      <c r="AG1186" s="3"/>
      <c r="AH1186" s="3"/>
      <c r="AI1186" s="3"/>
      <c r="AJ1186" s="18"/>
      <c r="AK1186" s="18"/>
      <c r="AL1186" s="18"/>
      <c r="AM1186" s="13"/>
      <c r="AN1186" s="13"/>
      <c r="AO1186" s="13"/>
      <c r="AP1186" s="13"/>
      <c r="AQ1186" s="13"/>
      <c r="AR1186" s="13"/>
      <c r="AS1186" s="13"/>
      <c r="AT1186" s="13"/>
      <c r="AU1186" s="123"/>
      <c r="AV1186" s="13"/>
      <c r="AW1186" s="13"/>
      <c r="AX1186" s="66"/>
      <c r="AY1186" s="66"/>
    </row>
    <row r="1187" spans="33:51" x14ac:dyDescent="0.5">
      <c r="AG1187" s="3"/>
      <c r="AH1187" s="3"/>
      <c r="AI1187" s="3"/>
      <c r="AJ1187" s="18"/>
      <c r="AK1187" s="18"/>
      <c r="AL1187" s="18"/>
      <c r="AM1187" s="13"/>
      <c r="AN1187" s="13"/>
      <c r="AO1187" s="13"/>
      <c r="AP1187" s="13"/>
      <c r="AQ1187" s="13"/>
      <c r="AR1187" s="13"/>
      <c r="AS1187" s="13"/>
      <c r="AT1187" s="13"/>
      <c r="AU1187" s="123"/>
      <c r="AV1187" s="13"/>
      <c r="AW1187" s="13"/>
      <c r="AX1187" s="66"/>
      <c r="AY1187" s="66"/>
    </row>
    <row r="1188" spans="33:51" x14ac:dyDescent="0.5">
      <c r="AG1188" s="3"/>
      <c r="AH1188" s="3"/>
      <c r="AI1188" s="3"/>
      <c r="AJ1188" s="18"/>
      <c r="AK1188" s="18"/>
      <c r="AL1188" s="18"/>
      <c r="AM1188" s="13"/>
      <c r="AN1188" s="13"/>
      <c r="AO1188" s="13"/>
      <c r="AP1188" s="13"/>
      <c r="AQ1188" s="13"/>
      <c r="AR1188" s="13"/>
      <c r="AS1188" s="13"/>
      <c r="AT1188" s="13"/>
      <c r="AU1188" s="123"/>
      <c r="AV1188" s="13"/>
      <c r="AW1188" s="13"/>
      <c r="AX1188" s="66"/>
      <c r="AY1188" s="66"/>
    </row>
    <row r="1189" spans="33:51" x14ac:dyDescent="0.5">
      <c r="AG1189" s="3"/>
      <c r="AH1189" s="3"/>
      <c r="AI1189" s="3"/>
      <c r="AJ1189" s="18"/>
      <c r="AK1189" s="18"/>
      <c r="AL1189" s="18"/>
      <c r="AM1189" s="13"/>
      <c r="AN1189" s="13"/>
      <c r="AO1189" s="13"/>
      <c r="AP1189" s="13"/>
      <c r="AQ1189" s="13"/>
      <c r="AR1189" s="13"/>
      <c r="AS1189" s="13"/>
      <c r="AT1189" s="13"/>
      <c r="AU1189" s="123"/>
      <c r="AV1189" s="13"/>
      <c r="AW1189" s="13"/>
      <c r="AX1189" s="66"/>
      <c r="AY1189" s="66"/>
    </row>
    <row r="1190" spans="33:51" x14ac:dyDescent="0.5">
      <c r="AG1190" s="3"/>
      <c r="AH1190" s="3"/>
      <c r="AI1190" s="3"/>
      <c r="AJ1190" s="18"/>
      <c r="AK1190" s="18"/>
      <c r="AL1190" s="18"/>
      <c r="AM1190" s="13"/>
      <c r="AN1190" s="13"/>
      <c r="AO1190" s="13"/>
      <c r="AP1190" s="13"/>
      <c r="AQ1190" s="13"/>
      <c r="AR1190" s="13"/>
      <c r="AS1190" s="13"/>
      <c r="AT1190" s="13"/>
      <c r="AU1190" s="123"/>
      <c r="AV1190" s="13"/>
      <c r="AW1190" s="13"/>
      <c r="AX1190" s="66"/>
      <c r="AY1190" s="66"/>
    </row>
    <row r="1191" spans="33:51" x14ac:dyDescent="0.5">
      <c r="AG1191" s="3"/>
      <c r="AH1191" s="3"/>
      <c r="AI1191" s="3"/>
      <c r="AJ1191" s="18"/>
      <c r="AK1191" s="18"/>
      <c r="AL1191" s="18"/>
      <c r="AM1191" s="13"/>
      <c r="AN1191" s="13"/>
      <c r="AO1191" s="13"/>
      <c r="AP1191" s="13"/>
      <c r="AQ1191" s="13"/>
      <c r="AR1191" s="13"/>
      <c r="AS1191" s="13"/>
      <c r="AT1191" s="13"/>
      <c r="AU1191" s="123"/>
      <c r="AV1191" s="13"/>
      <c r="AW1191" s="13"/>
      <c r="AX1191" s="66"/>
      <c r="AY1191" s="66"/>
    </row>
    <row r="1192" spans="33:51" x14ac:dyDescent="0.5">
      <c r="AG1192" s="3"/>
      <c r="AH1192" s="3"/>
      <c r="AI1192" s="3"/>
      <c r="AJ1192" s="18"/>
      <c r="AK1192" s="18"/>
      <c r="AL1192" s="18"/>
      <c r="AM1192" s="13"/>
      <c r="AN1192" s="13"/>
      <c r="AO1192" s="13"/>
      <c r="AP1192" s="13"/>
      <c r="AQ1192" s="13"/>
      <c r="AR1192" s="13"/>
      <c r="AS1192" s="13"/>
      <c r="AT1192" s="13"/>
      <c r="AU1192" s="123"/>
      <c r="AV1192" s="13"/>
      <c r="AW1192" s="13"/>
      <c r="AX1192" s="66"/>
      <c r="AY1192" s="66"/>
    </row>
    <row r="1193" spans="33:51" x14ac:dyDescent="0.5">
      <c r="AG1193" s="3"/>
      <c r="AH1193" s="3"/>
      <c r="AI1193" s="3"/>
      <c r="AJ1193" s="18"/>
      <c r="AK1193" s="18"/>
      <c r="AL1193" s="18"/>
      <c r="AM1193" s="13"/>
      <c r="AN1193" s="13"/>
      <c r="AO1193" s="13"/>
      <c r="AP1193" s="13"/>
      <c r="AQ1193" s="13"/>
      <c r="AR1193" s="13"/>
      <c r="AS1193" s="13"/>
      <c r="AT1193" s="13"/>
      <c r="AU1193" s="123"/>
      <c r="AV1193" s="13"/>
      <c r="AW1193" s="13"/>
      <c r="AX1193" s="66"/>
      <c r="AY1193" s="66"/>
    </row>
    <row r="1194" spans="33:51" x14ac:dyDescent="0.5">
      <c r="AG1194" s="3"/>
      <c r="AH1194" s="3"/>
      <c r="AI1194" s="3"/>
      <c r="AJ1194" s="18"/>
      <c r="AK1194" s="18"/>
      <c r="AL1194" s="18"/>
      <c r="AM1194" s="13"/>
      <c r="AN1194" s="13"/>
      <c r="AO1194" s="13"/>
      <c r="AP1194" s="13"/>
      <c r="AQ1194" s="13"/>
      <c r="AR1194" s="13"/>
      <c r="AS1194" s="13"/>
      <c r="AT1194" s="13"/>
      <c r="AU1194" s="123"/>
      <c r="AV1194" s="13"/>
      <c r="AW1194" s="13"/>
      <c r="AX1194" s="66"/>
      <c r="AY1194" s="66"/>
    </row>
    <row r="1195" spans="33:51" x14ac:dyDescent="0.5">
      <c r="AG1195" s="3"/>
      <c r="AH1195" s="3"/>
      <c r="AI1195" s="3"/>
      <c r="AJ1195" s="18"/>
      <c r="AK1195" s="18"/>
      <c r="AL1195" s="18"/>
      <c r="AM1195" s="13"/>
      <c r="AN1195" s="13"/>
      <c r="AO1195" s="13"/>
      <c r="AP1195" s="13"/>
      <c r="AQ1195" s="13"/>
      <c r="AR1195" s="13"/>
      <c r="AS1195" s="13"/>
      <c r="AT1195" s="13"/>
      <c r="AU1195" s="123"/>
      <c r="AV1195" s="13"/>
      <c r="AW1195" s="13"/>
      <c r="AX1195" s="66"/>
      <c r="AY1195" s="66"/>
    </row>
    <row r="1196" spans="33:51" x14ac:dyDescent="0.5">
      <c r="AG1196" s="3"/>
      <c r="AH1196" s="3"/>
      <c r="AI1196" s="3"/>
      <c r="AJ1196" s="18"/>
      <c r="AK1196" s="18"/>
      <c r="AL1196" s="18"/>
      <c r="AM1196" s="13"/>
      <c r="AN1196" s="13"/>
      <c r="AO1196" s="13"/>
      <c r="AP1196" s="13"/>
      <c r="AQ1196" s="13"/>
      <c r="AR1196" s="13"/>
      <c r="AS1196" s="13"/>
      <c r="AT1196" s="13"/>
      <c r="AU1196" s="123"/>
      <c r="AV1196" s="13"/>
      <c r="AW1196" s="13"/>
      <c r="AX1196" s="66"/>
      <c r="AY1196" s="66"/>
    </row>
    <row r="1197" spans="33:51" x14ac:dyDescent="0.5">
      <c r="AG1197" s="3"/>
      <c r="AH1197" s="3"/>
      <c r="AI1197" s="3"/>
      <c r="AJ1197" s="18"/>
      <c r="AK1197" s="18"/>
      <c r="AL1197" s="18"/>
      <c r="AM1197" s="13"/>
      <c r="AN1197" s="13"/>
      <c r="AO1197" s="13"/>
      <c r="AP1197" s="13"/>
      <c r="AQ1197" s="13"/>
      <c r="AR1197" s="13"/>
      <c r="AS1197" s="13"/>
      <c r="AT1197" s="13"/>
      <c r="AU1197" s="123"/>
      <c r="AV1197" s="13"/>
      <c r="AW1197" s="13"/>
      <c r="AX1197" s="66"/>
      <c r="AY1197" s="66"/>
    </row>
    <row r="1198" spans="33:51" x14ac:dyDescent="0.5">
      <c r="AG1198" s="3"/>
      <c r="AH1198" s="3"/>
      <c r="AI1198" s="3"/>
      <c r="AJ1198" s="18"/>
      <c r="AK1198" s="18"/>
      <c r="AL1198" s="18"/>
      <c r="AM1198" s="13"/>
      <c r="AN1198" s="13"/>
      <c r="AO1198" s="13"/>
      <c r="AP1198" s="13"/>
      <c r="AQ1198" s="13"/>
      <c r="AR1198" s="13"/>
      <c r="AS1198" s="13"/>
      <c r="AT1198" s="13"/>
      <c r="AU1198" s="123"/>
      <c r="AV1198" s="13"/>
      <c r="AW1198" s="13"/>
      <c r="AX1198" s="66"/>
      <c r="AY1198" s="66"/>
    </row>
    <row r="1199" spans="33:51" x14ac:dyDescent="0.5">
      <c r="AG1199" s="3"/>
      <c r="AH1199" s="3"/>
      <c r="AI1199" s="3"/>
      <c r="AJ1199" s="18"/>
      <c r="AK1199" s="18"/>
      <c r="AL1199" s="18"/>
      <c r="AM1199" s="13"/>
      <c r="AN1199" s="13"/>
      <c r="AO1199" s="13"/>
      <c r="AP1199" s="13"/>
      <c r="AQ1199" s="13"/>
      <c r="AR1199" s="13"/>
      <c r="AS1199" s="13"/>
      <c r="AT1199" s="13"/>
      <c r="AU1199" s="123"/>
      <c r="AV1199" s="13"/>
      <c r="AW1199" s="13"/>
      <c r="AX1199" s="66"/>
      <c r="AY1199" s="66"/>
    </row>
    <row r="1200" spans="33:51" x14ac:dyDescent="0.5">
      <c r="AG1200" s="3"/>
      <c r="AH1200" s="3"/>
      <c r="AI1200" s="3"/>
      <c r="AJ1200" s="18"/>
      <c r="AK1200" s="18"/>
      <c r="AL1200" s="18"/>
      <c r="AM1200" s="13"/>
      <c r="AN1200" s="13"/>
      <c r="AO1200" s="13"/>
      <c r="AP1200" s="13"/>
      <c r="AQ1200" s="13"/>
      <c r="AR1200" s="13"/>
      <c r="AS1200" s="13"/>
      <c r="AT1200" s="13"/>
      <c r="AU1200" s="123"/>
      <c r="AV1200" s="13"/>
      <c r="AW1200" s="13"/>
      <c r="AX1200" s="66"/>
      <c r="AY1200" s="66"/>
    </row>
    <row r="1201" spans="33:51" x14ac:dyDescent="0.5">
      <c r="AG1201" s="3"/>
      <c r="AH1201" s="3"/>
      <c r="AI1201" s="3"/>
      <c r="AJ1201" s="18"/>
      <c r="AK1201" s="18"/>
      <c r="AL1201" s="18"/>
      <c r="AM1201" s="3"/>
      <c r="AN1201" s="3"/>
      <c r="AO1201" s="3"/>
      <c r="AP1201" s="3"/>
      <c r="AQ1201" s="3"/>
      <c r="AR1201" s="3"/>
      <c r="AS1201" s="3"/>
      <c r="AT1201" s="3"/>
      <c r="AU1201" s="123"/>
      <c r="AV1201" s="3"/>
      <c r="AW1201" s="3"/>
      <c r="AX1201" s="66"/>
      <c r="AY1201" s="66"/>
    </row>
    <row r="1202" spans="33:51" x14ac:dyDescent="0.5">
      <c r="AG1202" s="3"/>
      <c r="AH1202" s="3"/>
      <c r="AI1202" s="3"/>
      <c r="AJ1202" s="18"/>
      <c r="AK1202" s="18"/>
      <c r="AL1202" s="18"/>
      <c r="AM1202" s="3"/>
      <c r="AN1202" s="3"/>
      <c r="AO1202" s="3"/>
      <c r="AP1202" s="3"/>
      <c r="AQ1202" s="3"/>
      <c r="AR1202" s="3"/>
      <c r="AS1202" s="3"/>
      <c r="AT1202" s="3"/>
      <c r="AU1202" s="123"/>
      <c r="AV1202" s="3"/>
      <c r="AW1202" s="3"/>
      <c r="AX1202" s="66"/>
      <c r="AY1202" s="66"/>
    </row>
    <row r="1203" spans="33:51" x14ac:dyDescent="0.5">
      <c r="AG1203" s="3"/>
      <c r="AH1203" s="3"/>
      <c r="AI1203" s="3"/>
      <c r="AJ1203" s="18"/>
      <c r="AK1203" s="18"/>
      <c r="AL1203" s="18"/>
      <c r="AM1203" s="3"/>
      <c r="AN1203" s="3"/>
      <c r="AO1203" s="3"/>
      <c r="AP1203" s="3"/>
      <c r="AQ1203" s="3"/>
      <c r="AR1203" s="3"/>
      <c r="AS1203" s="3"/>
      <c r="AT1203" s="3"/>
      <c r="AU1203" s="123"/>
      <c r="AV1203" s="3"/>
      <c r="AW1203" s="3"/>
      <c r="AX1203" s="66"/>
      <c r="AY1203" s="66"/>
    </row>
    <row r="1204" spans="33:51" x14ac:dyDescent="0.5">
      <c r="AG1204" s="3"/>
      <c r="AH1204" s="3"/>
      <c r="AI1204" s="3"/>
      <c r="AJ1204" s="18"/>
      <c r="AK1204" s="18"/>
      <c r="AL1204" s="18"/>
      <c r="AM1204" s="3"/>
      <c r="AN1204" s="3"/>
      <c r="AO1204" s="3"/>
      <c r="AP1204" s="3"/>
      <c r="AQ1204" s="3"/>
      <c r="AR1204" s="3"/>
      <c r="AS1204" s="3"/>
      <c r="AT1204" s="3"/>
      <c r="AU1204" s="123"/>
      <c r="AV1204" s="3"/>
      <c r="AW1204" s="3"/>
      <c r="AX1204" s="66"/>
      <c r="AY1204" s="66"/>
    </row>
  </sheetData>
  <mergeCells count="2">
    <mergeCell ref="R4:S4"/>
    <mergeCell ref="R2:T2"/>
  </mergeCells>
  <phoneticPr fontId="11" type="noConversion"/>
  <conditionalFormatting sqref="G10:G61">
    <cfRule type="cellIs" dxfId="173" priority="27" operator="lessThan">
      <formula>0</formula>
    </cfRule>
    <cfRule type="cellIs" dxfId="172" priority="28" operator="greaterThan">
      <formula>0</formula>
    </cfRule>
  </conditionalFormatting>
  <conditionalFormatting sqref="M10:M61">
    <cfRule type="cellIs" dxfId="171" priority="25" operator="lessThan">
      <formula>0</formula>
    </cfRule>
    <cfRule type="cellIs" dxfId="170" priority="26" operator="greaterThan">
      <formula>0</formula>
    </cfRule>
  </conditionalFormatting>
  <conditionalFormatting sqref="O10:O61">
    <cfRule type="cellIs" dxfId="169" priority="23" operator="lessThan">
      <formula>0</formula>
    </cfRule>
    <cfRule type="cellIs" dxfId="168" priority="24" operator="greaterThan">
      <formula>0</formula>
    </cfRule>
  </conditionalFormatting>
  <conditionalFormatting sqref="E10:E61">
    <cfRule type="cellIs" dxfId="167" priority="21" operator="lessThan">
      <formula>0</formula>
    </cfRule>
    <cfRule type="cellIs" dxfId="166" priority="22" operator="greaterThan">
      <formula>0</formula>
    </cfRule>
  </conditionalFormatting>
  <conditionalFormatting sqref="I10:I61">
    <cfRule type="cellIs" dxfId="165" priority="1" operator="lessThan">
      <formula>100</formula>
    </cfRule>
    <cfRule type="cellIs" dxfId="164" priority="2" operator="greaterThan">
      <formula>100</formula>
    </cfRule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FDCDA-A7A3-4F49-8062-7451CC720147}">
  <sheetPr transitionEvaluation="1"/>
  <dimension ref="P1:BD1201"/>
  <sheetViews>
    <sheetView defaultGridColor="0" colorId="22" zoomScale="99" zoomScaleNormal="99" workbookViewId="0">
      <selection activeCell="A9" sqref="A9"/>
    </sheetView>
  </sheetViews>
  <sheetFormatPr baseColWidth="10" defaultColWidth="9.90625" defaultRowHeight="15" x14ac:dyDescent="0.5"/>
  <cols>
    <col min="22" max="24" width="7.90625" customWidth="1"/>
    <col min="25" max="25" width="8" customWidth="1"/>
    <col min="26" max="26" width="8.08984375" customWidth="1"/>
    <col min="27" max="27" width="8" customWidth="1"/>
    <col min="28" max="28" width="8.453125" customWidth="1"/>
    <col min="29" max="29" width="8.08984375" customWidth="1"/>
    <col min="30" max="30" width="7.90625" customWidth="1"/>
    <col min="31" max="31" width="6.1796875" customWidth="1"/>
    <col min="32" max="32" width="6.453125" customWidth="1"/>
    <col min="33" max="33" width="7.6328125" customWidth="1"/>
    <col min="34" max="34" width="7.90625" style="11" customWidth="1"/>
    <col min="35" max="35" width="6.453125" style="11" customWidth="1"/>
    <col min="36" max="36" width="7.90625" style="11" customWidth="1"/>
    <col min="37" max="37" width="7.90625" customWidth="1"/>
    <col min="38" max="38" width="6.6328125" customWidth="1"/>
    <col min="39" max="40" width="7.90625" customWidth="1"/>
    <col min="41" max="41" width="6" customWidth="1"/>
    <col min="42" max="42" width="7.08984375" customWidth="1"/>
    <col min="43" max="44" width="7.453125" customWidth="1"/>
    <col min="45" max="45" width="10.36328125" style="125" customWidth="1"/>
    <col min="46" max="47" width="7.90625" customWidth="1"/>
    <col min="48" max="48" width="10.1796875" style="132" customWidth="1"/>
    <col min="49" max="49" width="7.81640625" style="132" customWidth="1"/>
    <col min="50" max="53" width="17.08984375" customWidth="1"/>
  </cols>
  <sheetData>
    <row r="1" spans="16:56" ht="20.100000000000001" x14ac:dyDescent="0.7">
      <c r="V1" s="72"/>
      <c r="W1" s="3"/>
      <c r="X1" s="4"/>
      <c r="Y1" s="3"/>
      <c r="AH1"/>
      <c r="AI1"/>
      <c r="AJ1"/>
      <c r="AS1"/>
      <c r="AV1"/>
      <c r="AW1"/>
      <c r="BA1" s="3"/>
      <c r="BB1" s="3"/>
    </row>
    <row r="2" spans="16:56" s="192" customFormat="1" ht="32.4" x14ac:dyDescent="1">
      <c r="V2" s="72"/>
      <c r="W2" s="3"/>
      <c r="X2" s="216"/>
      <c r="Y2" s="216"/>
      <c r="Z2" s="247"/>
      <c r="AA2" s="247"/>
      <c r="BC2" s="247"/>
      <c r="BD2" s="247"/>
    </row>
    <row r="3" spans="16:56" ht="21.75" customHeight="1" x14ac:dyDescent="0.7">
      <c r="V3" s="72"/>
      <c r="W3" s="3"/>
      <c r="X3" s="4"/>
      <c r="Y3" s="3"/>
      <c r="AH3"/>
      <c r="AI3"/>
      <c r="AJ3"/>
      <c r="AS3"/>
      <c r="AV3"/>
      <c r="AW3"/>
      <c r="BA3" s="3"/>
      <c r="BB3" s="3"/>
    </row>
    <row r="4" spans="16:56" ht="20.100000000000001" x14ac:dyDescent="0.7">
      <c r="V4" s="72"/>
      <c r="W4" s="3"/>
      <c r="X4" s="72"/>
      <c r="Y4" s="3"/>
      <c r="Z4" s="3"/>
      <c r="AH4"/>
      <c r="AI4"/>
      <c r="AJ4"/>
      <c r="AS4"/>
      <c r="AV4"/>
      <c r="AW4"/>
    </row>
    <row r="5" spans="16:56" ht="16.5" customHeight="1" x14ac:dyDescent="0.5">
      <c r="X5" s="3"/>
      <c r="AH5"/>
      <c r="AI5"/>
      <c r="AJ5"/>
      <c r="AS5"/>
      <c r="AV5"/>
      <c r="AW5"/>
    </row>
    <row r="6" spans="16:56" x14ac:dyDescent="0.5">
      <c r="V6" s="4"/>
      <c r="W6" s="4"/>
      <c r="X6" s="4"/>
      <c r="Y6" s="3"/>
      <c r="AH6"/>
      <c r="AI6"/>
      <c r="AJ6"/>
      <c r="AS6"/>
      <c r="AV6"/>
      <c r="AW6"/>
      <c r="BA6" s="3"/>
      <c r="BB6" s="3"/>
    </row>
    <row r="7" spans="16:56" ht="20.100000000000001" x14ac:dyDescent="0.7">
      <c r="V7" s="4"/>
      <c r="W7" s="72"/>
      <c r="X7" s="3"/>
      <c r="Y7" s="3"/>
      <c r="AH7"/>
      <c r="AI7"/>
      <c r="AJ7"/>
      <c r="AS7"/>
      <c r="AV7"/>
      <c r="AW7"/>
    </row>
    <row r="8" spans="16:56" x14ac:dyDescent="0.5">
      <c r="V8" s="4"/>
      <c r="W8" s="4"/>
      <c r="X8" s="4"/>
      <c r="Y8" s="3"/>
      <c r="AH8"/>
      <c r="AI8"/>
      <c r="AJ8"/>
      <c r="AS8"/>
      <c r="AV8"/>
      <c r="AW8"/>
    </row>
    <row r="9" spans="16:56" x14ac:dyDescent="0.5">
      <c r="V9" s="3"/>
      <c r="W9" s="3"/>
      <c r="X9" s="3"/>
      <c r="Y9" s="3"/>
      <c r="AH9"/>
      <c r="AI9"/>
      <c r="AJ9"/>
      <c r="AS9"/>
      <c r="AV9"/>
      <c r="AW9"/>
    </row>
    <row r="10" spans="16:56" x14ac:dyDescent="0.5">
      <c r="AH10"/>
      <c r="AI10"/>
      <c r="AJ10"/>
      <c r="AS10"/>
      <c r="AV10"/>
      <c r="AW10"/>
    </row>
    <row r="11" spans="16:56" x14ac:dyDescent="0.5">
      <c r="AH11"/>
      <c r="AI11"/>
      <c r="AJ11"/>
      <c r="AS11"/>
      <c r="AV11"/>
      <c r="AW11"/>
    </row>
    <row r="12" spans="16:56" x14ac:dyDescent="0.5">
      <c r="AH12"/>
      <c r="AI12"/>
      <c r="AJ12"/>
      <c r="AS12"/>
      <c r="AV12"/>
      <c r="AW12"/>
    </row>
    <row r="13" spans="16:56" x14ac:dyDescent="0.5">
      <c r="AH13"/>
      <c r="AI13"/>
      <c r="AJ13"/>
      <c r="AS13"/>
      <c r="AV13"/>
      <c r="AW13"/>
    </row>
    <row r="14" spans="16:56" x14ac:dyDescent="0.5">
      <c r="AH14"/>
      <c r="AI14"/>
      <c r="AJ14"/>
      <c r="AS14"/>
      <c r="AV14"/>
      <c r="AW14"/>
    </row>
    <row r="15" spans="16:56" x14ac:dyDescent="0.5">
      <c r="P15" s="313">
        <f>+Uke!AE10</f>
        <v>553.94230769230774</v>
      </c>
      <c r="Q15" s="2" t="s">
        <v>586</v>
      </c>
      <c r="AH15"/>
      <c r="AI15"/>
      <c r="AJ15"/>
      <c r="AS15"/>
      <c r="AV15"/>
      <c r="AW15"/>
    </row>
    <row r="16" spans="16:56" x14ac:dyDescent="0.5">
      <c r="AH16"/>
      <c r="AI16"/>
      <c r="AJ16"/>
      <c r="AS16"/>
      <c r="AV16"/>
      <c r="AW16"/>
    </row>
    <row r="17" spans="34:49" x14ac:dyDescent="0.5">
      <c r="AH17"/>
      <c r="AI17"/>
      <c r="AJ17"/>
      <c r="AS17"/>
      <c r="AV17"/>
      <c r="AW17"/>
    </row>
    <row r="18" spans="34:49" x14ac:dyDescent="0.5">
      <c r="AH18"/>
      <c r="AI18"/>
      <c r="AJ18"/>
      <c r="AS18"/>
      <c r="AV18"/>
      <c r="AW18"/>
    </row>
    <row r="19" spans="34:49" x14ac:dyDescent="0.5">
      <c r="AH19"/>
      <c r="AI19"/>
      <c r="AJ19"/>
      <c r="AS19"/>
      <c r="AV19"/>
      <c r="AW19"/>
    </row>
    <row r="20" spans="34:49" x14ac:dyDescent="0.5">
      <c r="AH20"/>
      <c r="AI20"/>
      <c r="AJ20"/>
      <c r="AS20"/>
      <c r="AV20"/>
      <c r="AW20"/>
    </row>
    <row r="21" spans="34:49" x14ac:dyDescent="0.5">
      <c r="AH21"/>
      <c r="AI21"/>
      <c r="AJ21"/>
      <c r="AS21"/>
      <c r="AV21"/>
      <c r="AW21"/>
    </row>
    <row r="22" spans="34:49" x14ac:dyDescent="0.5">
      <c r="AH22"/>
      <c r="AI22"/>
      <c r="AJ22"/>
      <c r="AS22"/>
      <c r="AV22"/>
      <c r="AW22"/>
    </row>
    <row r="23" spans="34:49" x14ac:dyDescent="0.5">
      <c r="AH23"/>
      <c r="AI23"/>
      <c r="AJ23"/>
      <c r="AS23"/>
      <c r="AV23"/>
      <c r="AW23"/>
    </row>
    <row r="24" spans="34:49" x14ac:dyDescent="0.5">
      <c r="AH24"/>
      <c r="AI24"/>
      <c r="AJ24"/>
      <c r="AS24"/>
      <c r="AV24"/>
      <c r="AW24"/>
    </row>
    <row r="25" spans="34:49" x14ac:dyDescent="0.5">
      <c r="AH25"/>
      <c r="AI25"/>
      <c r="AJ25"/>
      <c r="AS25"/>
      <c r="AV25"/>
      <c r="AW25"/>
    </row>
    <row r="26" spans="34:49" x14ac:dyDescent="0.5">
      <c r="AH26"/>
      <c r="AI26"/>
      <c r="AJ26"/>
      <c r="AS26"/>
      <c r="AV26"/>
      <c r="AW26"/>
    </row>
    <row r="27" spans="34:49" x14ac:dyDescent="0.5">
      <c r="AH27"/>
      <c r="AI27"/>
      <c r="AJ27"/>
      <c r="AS27"/>
      <c r="AV27"/>
      <c r="AW27"/>
    </row>
    <row r="28" spans="34:49" x14ac:dyDescent="0.5">
      <c r="AH28"/>
      <c r="AI28"/>
      <c r="AJ28"/>
      <c r="AS28"/>
      <c r="AV28"/>
      <c r="AW28"/>
    </row>
    <row r="29" spans="34:49" x14ac:dyDescent="0.5">
      <c r="AH29"/>
      <c r="AI29"/>
      <c r="AJ29"/>
      <c r="AS29"/>
      <c r="AV29"/>
      <c r="AW29"/>
    </row>
    <row r="30" spans="34:49" x14ac:dyDescent="0.5">
      <c r="AH30"/>
      <c r="AI30"/>
      <c r="AJ30"/>
      <c r="AS30"/>
      <c r="AV30"/>
      <c r="AW30"/>
    </row>
    <row r="31" spans="34:49" x14ac:dyDescent="0.5">
      <c r="AH31"/>
      <c r="AI31"/>
      <c r="AJ31"/>
      <c r="AS31"/>
      <c r="AV31"/>
      <c r="AW31"/>
    </row>
    <row r="32" spans="34:49" x14ac:dyDescent="0.5">
      <c r="AH32"/>
      <c r="AI32"/>
      <c r="AJ32"/>
      <c r="AS32"/>
      <c r="AV32"/>
      <c r="AW32"/>
    </row>
    <row r="33" spans="34:49" x14ac:dyDescent="0.5">
      <c r="AH33"/>
      <c r="AI33"/>
      <c r="AJ33"/>
      <c r="AS33"/>
      <c r="AV33"/>
      <c r="AW33"/>
    </row>
    <row r="34" spans="34:49" x14ac:dyDescent="0.5">
      <c r="AH34"/>
      <c r="AI34"/>
      <c r="AJ34"/>
      <c r="AS34"/>
      <c r="AV34"/>
      <c r="AW34"/>
    </row>
    <row r="35" spans="34:49" x14ac:dyDescent="0.5">
      <c r="AH35"/>
      <c r="AI35"/>
      <c r="AJ35"/>
      <c r="AS35"/>
      <c r="AV35"/>
      <c r="AW35"/>
    </row>
    <row r="36" spans="34:49" x14ac:dyDescent="0.5">
      <c r="AH36"/>
      <c r="AI36"/>
      <c r="AJ36"/>
      <c r="AS36"/>
      <c r="AV36"/>
      <c r="AW36"/>
    </row>
    <row r="37" spans="34:49" x14ac:dyDescent="0.5">
      <c r="AH37"/>
      <c r="AI37"/>
      <c r="AJ37"/>
      <c r="AS37"/>
      <c r="AV37"/>
      <c r="AW37"/>
    </row>
    <row r="38" spans="34:49" x14ac:dyDescent="0.5">
      <c r="AH38"/>
      <c r="AI38"/>
      <c r="AJ38"/>
      <c r="AS38"/>
      <c r="AV38"/>
      <c r="AW38"/>
    </row>
    <row r="39" spans="34:49" x14ac:dyDescent="0.5">
      <c r="AH39"/>
      <c r="AI39"/>
      <c r="AJ39"/>
      <c r="AS39"/>
      <c r="AV39"/>
      <c r="AW39"/>
    </row>
    <row r="40" spans="34:49" x14ac:dyDescent="0.5">
      <c r="AH40"/>
      <c r="AI40"/>
      <c r="AJ40"/>
      <c r="AS40"/>
      <c r="AV40"/>
      <c r="AW40"/>
    </row>
    <row r="41" spans="34:49" x14ac:dyDescent="0.5">
      <c r="AH41"/>
      <c r="AI41"/>
      <c r="AJ41"/>
      <c r="AS41"/>
      <c r="AV41"/>
      <c r="AW41"/>
    </row>
    <row r="42" spans="34:49" x14ac:dyDescent="0.5">
      <c r="AH42"/>
      <c r="AI42"/>
      <c r="AJ42"/>
      <c r="AS42"/>
      <c r="AV42"/>
      <c r="AW42"/>
    </row>
    <row r="43" spans="34:49" x14ac:dyDescent="0.5">
      <c r="AH43"/>
      <c r="AI43"/>
      <c r="AJ43"/>
      <c r="AS43"/>
      <c r="AV43"/>
      <c r="AW43"/>
    </row>
    <row r="44" spans="34:49" s="20" customFormat="1" x14ac:dyDescent="0.5"/>
    <row r="45" spans="34:49" s="20" customFormat="1" x14ac:dyDescent="0.5"/>
    <row r="46" spans="34:49" s="20" customFormat="1" x14ac:dyDescent="0.5"/>
    <row r="47" spans="34:49" s="20" customFormat="1" x14ac:dyDescent="0.5"/>
    <row r="48" spans="34:49" s="20" customFormat="1" x14ac:dyDescent="0.5"/>
    <row r="49" s="20" customFormat="1" x14ac:dyDescent="0.5"/>
    <row r="50" s="2" customFormat="1" x14ac:dyDescent="0.5"/>
    <row r="51" s="20" customFormat="1" x14ac:dyDescent="0.5"/>
    <row r="52" s="20" customFormat="1" x14ac:dyDescent="0.5"/>
    <row r="53" s="20" customFormat="1" x14ac:dyDescent="0.5"/>
    <row r="54" s="20" customFormat="1" x14ac:dyDescent="0.5"/>
    <row r="55" s="20" customFormat="1" x14ac:dyDescent="0.5"/>
    <row r="56" s="20" customFormat="1" x14ac:dyDescent="0.5"/>
    <row r="57" s="20" customFormat="1" x14ac:dyDescent="0.5"/>
    <row r="58" s="20" customFormat="1" x14ac:dyDescent="0.5"/>
    <row r="59" s="20" customFormat="1" x14ac:dyDescent="0.5"/>
    <row r="60" s="20" customFormat="1" x14ac:dyDescent="0.5"/>
    <row r="61" s="20" customFormat="1" x14ac:dyDescent="0.5"/>
    <row r="62" s="20" customFormat="1" x14ac:dyDescent="0.5"/>
    <row r="63" s="2" customFormat="1" x14ac:dyDescent="0.5"/>
    <row r="64" s="2" customFormat="1" x14ac:dyDescent="0.5"/>
    <row r="65" spans="34:49" s="2" customFormat="1" x14ac:dyDescent="0.5"/>
    <row r="66" spans="34:49" s="20" customFormat="1" x14ac:dyDescent="0.5"/>
    <row r="67" spans="34:49" x14ac:dyDescent="0.5">
      <c r="AH67"/>
      <c r="AI67"/>
      <c r="AJ67"/>
      <c r="AS67"/>
      <c r="AV67"/>
      <c r="AW67"/>
    </row>
    <row r="68" spans="34:49" x14ac:dyDescent="0.5">
      <c r="AH68"/>
      <c r="AI68"/>
      <c r="AJ68"/>
      <c r="AS68"/>
      <c r="AV68"/>
      <c r="AW68"/>
    </row>
    <row r="69" spans="34:49" x14ac:dyDescent="0.5">
      <c r="AH69"/>
      <c r="AI69"/>
      <c r="AJ69"/>
      <c r="AS69"/>
      <c r="AV69"/>
      <c r="AW69"/>
    </row>
    <row r="70" spans="34:49" x14ac:dyDescent="0.5">
      <c r="AH70"/>
      <c r="AI70"/>
      <c r="AJ70"/>
      <c r="AS70"/>
      <c r="AV70"/>
      <c r="AW70"/>
    </row>
    <row r="71" spans="34:49" x14ac:dyDescent="0.5">
      <c r="AH71"/>
      <c r="AI71"/>
      <c r="AJ71"/>
      <c r="AS71"/>
      <c r="AV71"/>
      <c r="AW71"/>
    </row>
    <row r="72" spans="34:49" x14ac:dyDescent="0.5">
      <c r="AH72"/>
      <c r="AI72"/>
      <c r="AJ72"/>
      <c r="AS72"/>
      <c r="AV72"/>
      <c r="AW72"/>
    </row>
    <row r="73" spans="34:49" x14ac:dyDescent="0.5">
      <c r="AH73"/>
      <c r="AI73"/>
      <c r="AJ73"/>
      <c r="AS73"/>
      <c r="AV73"/>
      <c r="AW73"/>
    </row>
    <row r="74" spans="34:49" x14ac:dyDescent="0.5">
      <c r="AH74"/>
      <c r="AI74"/>
      <c r="AJ74"/>
      <c r="AS74"/>
      <c r="AV74"/>
      <c r="AW74"/>
    </row>
    <row r="75" spans="34:49" x14ac:dyDescent="0.5">
      <c r="AH75"/>
      <c r="AI75"/>
      <c r="AJ75"/>
      <c r="AS75"/>
      <c r="AV75"/>
      <c r="AW75"/>
    </row>
    <row r="76" spans="34:49" x14ac:dyDescent="0.5">
      <c r="AH76"/>
      <c r="AI76"/>
      <c r="AJ76"/>
      <c r="AS76"/>
      <c r="AV76"/>
      <c r="AW76"/>
    </row>
    <row r="77" spans="34:49" x14ac:dyDescent="0.5">
      <c r="AH77"/>
      <c r="AI77"/>
      <c r="AJ77"/>
      <c r="AS77"/>
      <c r="AV77"/>
      <c r="AW77"/>
    </row>
    <row r="78" spans="34:49" x14ac:dyDescent="0.5">
      <c r="AH78"/>
      <c r="AI78"/>
      <c r="AJ78"/>
      <c r="AS78"/>
      <c r="AV78"/>
      <c r="AW78"/>
    </row>
    <row r="79" spans="34:49" x14ac:dyDescent="0.5">
      <c r="AH79"/>
      <c r="AI79"/>
      <c r="AJ79"/>
      <c r="AS79"/>
      <c r="AV79"/>
      <c r="AW79"/>
    </row>
    <row r="80" spans="34:49" x14ac:dyDescent="0.5">
      <c r="AH80"/>
      <c r="AI80"/>
      <c r="AJ80"/>
      <c r="AS80"/>
      <c r="AV80"/>
      <c r="AW80"/>
    </row>
    <row r="81" spans="34:49" x14ac:dyDescent="0.5">
      <c r="AH81"/>
      <c r="AI81"/>
      <c r="AJ81"/>
      <c r="AS81"/>
      <c r="AV81"/>
      <c r="AW81"/>
    </row>
    <row r="82" spans="34:49" x14ac:dyDescent="0.5">
      <c r="AH82"/>
      <c r="AI82"/>
      <c r="AJ82"/>
      <c r="AS82"/>
      <c r="AV82"/>
      <c r="AW82"/>
    </row>
    <row r="83" spans="34:49" x14ac:dyDescent="0.5">
      <c r="AH83"/>
      <c r="AI83"/>
      <c r="AJ83"/>
      <c r="AS83"/>
      <c r="AV83"/>
      <c r="AW83"/>
    </row>
    <row r="84" spans="34:49" x14ac:dyDescent="0.5">
      <c r="AH84"/>
      <c r="AI84"/>
      <c r="AJ84"/>
      <c r="AS84"/>
      <c r="AV84"/>
      <c r="AW84"/>
    </row>
    <row r="85" spans="34:49" x14ac:dyDescent="0.5">
      <c r="AH85"/>
      <c r="AI85"/>
      <c r="AJ85"/>
      <c r="AS85"/>
      <c r="AV85"/>
      <c r="AW85"/>
    </row>
    <row r="86" spans="34:49" x14ac:dyDescent="0.5">
      <c r="AH86"/>
      <c r="AI86"/>
      <c r="AJ86"/>
      <c r="AS86"/>
      <c r="AV86"/>
      <c r="AW86"/>
    </row>
    <row r="87" spans="34:49" x14ac:dyDescent="0.5">
      <c r="AH87"/>
      <c r="AI87"/>
      <c r="AJ87"/>
      <c r="AS87"/>
      <c r="AV87"/>
      <c r="AW87"/>
    </row>
    <row r="88" spans="34:49" x14ac:dyDescent="0.5">
      <c r="AH88"/>
      <c r="AI88"/>
      <c r="AJ88"/>
      <c r="AS88"/>
      <c r="AV88"/>
      <c r="AW88"/>
    </row>
    <row r="89" spans="34:49" x14ac:dyDescent="0.5">
      <c r="AH89"/>
      <c r="AI89"/>
      <c r="AJ89"/>
      <c r="AS89"/>
      <c r="AV89"/>
      <c r="AW89"/>
    </row>
    <row r="90" spans="34:49" x14ac:dyDescent="0.5">
      <c r="AH90"/>
      <c r="AI90"/>
      <c r="AJ90"/>
      <c r="AS90"/>
      <c r="AV90"/>
      <c r="AW90"/>
    </row>
    <row r="91" spans="34:49" x14ac:dyDescent="0.5">
      <c r="AH91"/>
      <c r="AI91"/>
      <c r="AJ91"/>
      <c r="AS91"/>
      <c r="AV91"/>
      <c r="AW91"/>
    </row>
    <row r="92" spans="34:49" x14ac:dyDescent="0.5">
      <c r="AH92"/>
      <c r="AI92"/>
      <c r="AJ92"/>
      <c r="AS92"/>
      <c r="AV92"/>
      <c r="AW92"/>
    </row>
    <row r="93" spans="34:49" x14ac:dyDescent="0.5">
      <c r="AH93"/>
      <c r="AI93"/>
      <c r="AJ93"/>
      <c r="AS93"/>
      <c r="AV93"/>
      <c r="AW93"/>
    </row>
    <row r="94" spans="34:49" x14ac:dyDescent="0.5">
      <c r="AH94"/>
      <c r="AI94"/>
      <c r="AJ94"/>
      <c r="AS94"/>
      <c r="AV94"/>
      <c r="AW94"/>
    </row>
    <row r="95" spans="34:49" x14ac:dyDescent="0.5">
      <c r="AH95"/>
      <c r="AI95"/>
      <c r="AJ95"/>
      <c r="AS95"/>
      <c r="AV95"/>
      <c r="AW95"/>
    </row>
    <row r="96" spans="34:49" x14ac:dyDescent="0.5">
      <c r="AH96"/>
      <c r="AI96"/>
      <c r="AJ96"/>
      <c r="AS96"/>
      <c r="AV96"/>
      <c r="AW96"/>
    </row>
    <row r="97" spans="34:49" x14ac:dyDescent="0.5">
      <c r="AH97"/>
      <c r="AI97"/>
      <c r="AJ97"/>
      <c r="AS97"/>
      <c r="AV97"/>
      <c r="AW97"/>
    </row>
    <row r="98" spans="34:49" x14ac:dyDescent="0.5">
      <c r="AH98"/>
      <c r="AI98"/>
      <c r="AJ98"/>
      <c r="AS98"/>
      <c r="AV98"/>
      <c r="AW98"/>
    </row>
    <row r="99" spans="34:49" x14ac:dyDescent="0.5">
      <c r="AH99"/>
      <c r="AI99"/>
      <c r="AJ99"/>
      <c r="AS99"/>
      <c r="AV99"/>
      <c r="AW99"/>
    </row>
    <row r="100" spans="34:49" x14ac:dyDescent="0.5">
      <c r="AH100"/>
      <c r="AI100"/>
      <c r="AJ100"/>
      <c r="AS100"/>
      <c r="AV100"/>
      <c r="AW100"/>
    </row>
    <row r="101" spans="34:49" x14ac:dyDescent="0.5">
      <c r="AH101"/>
      <c r="AI101"/>
      <c r="AJ101"/>
      <c r="AS101"/>
      <c r="AV101"/>
      <c r="AW101"/>
    </row>
    <row r="102" spans="34:49" x14ac:dyDescent="0.5">
      <c r="AH102"/>
      <c r="AI102"/>
      <c r="AJ102"/>
      <c r="AS102"/>
      <c r="AV102"/>
      <c r="AW102"/>
    </row>
    <row r="103" spans="34:49" x14ac:dyDescent="0.5">
      <c r="AH103"/>
      <c r="AI103"/>
      <c r="AJ103"/>
      <c r="AS103"/>
      <c r="AV103"/>
      <c r="AW103"/>
    </row>
    <row r="104" spans="34:49" x14ac:dyDescent="0.5">
      <c r="AH104"/>
      <c r="AI104"/>
      <c r="AJ104"/>
      <c r="AS104"/>
      <c r="AV104"/>
      <c r="AW104"/>
    </row>
    <row r="105" spans="34:49" x14ac:dyDescent="0.5">
      <c r="AH105"/>
      <c r="AI105"/>
      <c r="AJ105"/>
      <c r="AS105"/>
      <c r="AV105"/>
      <c r="AW105"/>
    </row>
    <row r="106" spans="34:49" x14ac:dyDescent="0.5">
      <c r="AH106"/>
      <c r="AI106"/>
      <c r="AJ106"/>
      <c r="AS106"/>
      <c r="AV106"/>
      <c r="AW106"/>
    </row>
    <row r="107" spans="34:49" x14ac:dyDescent="0.5">
      <c r="AH107"/>
      <c r="AI107"/>
      <c r="AJ107"/>
      <c r="AS107"/>
      <c r="AV107"/>
      <c r="AW107"/>
    </row>
    <row r="108" spans="34:49" x14ac:dyDescent="0.5">
      <c r="AH108"/>
      <c r="AI108"/>
      <c r="AJ108"/>
      <c r="AS108"/>
      <c r="AV108"/>
      <c r="AW108"/>
    </row>
    <row r="109" spans="34:49" x14ac:dyDescent="0.5">
      <c r="AH109"/>
      <c r="AI109"/>
      <c r="AJ109"/>
      <c r="AS109"/>
      <c r="AV109"/>
      <c r="AW109"/>
    </row>
    <row r="110" spans="34:49" x14ac:dyDescent="0.5">
      <c r="AH110"/>
      <c r="AI110"/>
      <c r="AJ110"/>
      <c r="AS110"/>
      <c r="AV110"/>
      <c r="AW110"/>
    </row>
    <row r="111" spans="34:49" x14ac:dyDescent="0.5">
      <c r="AH111"/>
      <c r="AI111"/>
      <c r="AJ111"/>
      <c r="AS111"/>
      <c r="AV111"/>
      <c r="AW111"/>
    </row>
    <row r="112" spans="34:49" x14ac:dyDescent="0.5">
      <c r="AH112"/>
      <c r="AI112"/>
      <c r="AJ112"/>
      <c r="AS112"/>
      <c r="AV112"/>
      <c r="AW112"/>
    </row>
    <row r="113" spans="34:49" x14ac:dyDescent="0.5">
      <c r="AH113"/>
      <c r="AI113"/>
      <c r="AJ113"/>
      <c r="AS113"/>
      <c r="AV113"/>
      <c r="AW113"/>
    </row>
    <row r="114" spans="34:49" x14ac:dyDescent="0.5">
      <c r="AH114"/>
      <c r="AI114"/>
      <c r="AJ114"/>
      <c r="AS114"/>
      <c r="AV114"/>
      <c r="AW114"/>
    </row>
    <row r="115" spans="34:49" x14ac:dyDescent="0.5">
      <c r="AH115"/>
      <c r="AI115"/>
      <c r="AJ115"/>
      <c r="AS115"/>
      <c r="AV115"/>
      <c r="AW115"/>
    </row>
    <row r="116" spans="34:49" x14ac:dyDescent="0.5">
      <c r="AH116"/>
      <c r="AI116"/>
      <c r="AJ116"/>
      <c r="AS116"/>
      <c r="AV116"/>
      <c r="AW116"/>
    </row>
    <row r="117" spans="34:49" x14ac:dyDescent="0.5">
      <c r="AH117"/>
      <c r="AI117"/>
      <c r="AJ117"/>
      <c r="AS117"/>
      <c r="AV117"/>
      <c r="AW117"/>
    </row>
    <row r="118" spans="34:49" x14ac:dyDescent="0.5">
      <c r="AH118"/>
      <c r="AI118"/>
      <c r="AJ118"/>
      <c r="AS118"/>
      <c r="AV118"/>
      <c r="AW118"/>
    </row>
    <row r="119" spans="34:49" x14ac:dyDescent="0.5">
      <c r="AH119"/>
      <c r="AI119"/>
      <c r="AJ119"/>
      <c r="AS119"/>
      <c r="AV119"/>
      <c r="AW119"/>
    </row>
    <row r="120" spans="34:49" x14ac:dyDescent="0.5">
      <c r="AH120"/>
      <c r="AI120"/>
      <c r="AJ120"/>
      <c r="AS120"/>
      <c r="AV120"/>
      <c r="AW120"/>
    </row>
    <row r="121" spans="34:49" x14ac:dyDescent="0.5">
      <c r="AH121"/>
      <c r="AI121"/>
      <c r="AJ121"/>
      <c r="AS121"/>
      <c r="AV121"/>
      <c r="AW121"/>
    </row>
    <row r="122" spans="34:49" x14ac:dyDescent="0.5">
      <c r="AH122"/>
      <c r="AI122"/>
      <c r="AJ122"/>
      <c r="AS122"/>
      <c r="AV122"/>
      <c r="AW122"/>
    </row>
    <row r="123" spans="34:49" x14ac:dyDescent="0.5">
      <c r="AH123"/>
      <c r="AI123"/>
      <c r="AJ123"/>
      <c r="AS123"/>
      <c r="AV123"/>
      <c r="AW123"/>
    </row>
    <row r="124" spans="34:49" x14ac:dyDescent="0.5">
      <c r="AH124"/>
      <c r="AI124"/>
      <c r="AJ124"/>
      <c r="AS124"/>
      <c r="AV124"/>
      <c r="AW124"/>
    </row>
    <row r="125" spans="34:49" x14ac:dyDescent="0.5">
      <c r="AH125"/>
      <c r="AI125"/>
      <c r="AJ125"/>
      <c r="AS125"/>
      <c r="AV125"/>
      <c r="AW125"/>
    </row>
    <row r="126" spans="34:49" x14ac:dyDescent="0.5">
      <c r="AH126"/>
      <c r="AI126"/>
      <c r="AJ126"/>
      <c r="AS126"/>
      <c r="AV126"/>
      <c r="AW126"/>
    </row>
    <row r="127" spans="34:49" x14ac:dyDescent="0.5">
      <c r="AH127"/>
      <c r="AI127"/>
      <c r="AJ127"/>
      <c r="AS127"/>
      <c r="AV127"/>
      <c r="AW127"/>
    </row>
    <row r="128" spans="34:49" x14ac:dyDescent="0.5">
      <c r="AH128"/>
      <c r="AI128"/>
      <c r="AJ128"/>
      <c r="AS128"/>
      <c r="AV128"/>
      <c r="AW128"/>
    </row>
    <row r="129" spans="34:49" x14ac:dyDescent="0.5">
      <c r="AH129"/>
      <c r="AI129"/>
      <c r="AJ129"/>
      <c r="AS129"/>
      <c r="AV129"/>
      <c r="AW129"/>
    </row>
    <row r="130" spans="34:49" x14ac:dyDescent="0.5">
      <c r="AH130"/>
      <c r="AI130"/>
      <c r="AJ130"/>
      <c r="AS130"/>
      <c r="AV130"/>
      <c r="AW130"/>
    </row>
    <row r="131" spans="34:49" x14ac:dyDescent="0.5">
      <c r="AH131"/>
      <c r="AI131"/>
      <c r="AJ131"/>
      <c r="AS131"/>
      <c r="AV131"/>
      <c r="AW131"/>
    </row>
    <row r="132" spans="34:49" x14ac:dyDescent="0.5">
      <c r="AH132"/>
      <c r="AI132"/>
      <c r="AJ132"/>
      <c r="AS132"/>
      <c r="AV132"/>
      <c r="AW132"/>
    </row>
    <row r="133" spans="34:49" x14ac:dyDescent="0.5">
      <c r="AH133"/>
      <c r="AI133"/>
      <c r="AJ133"/>
      <c r="AS133"/>
      <c r="AV133"/>
      <c r="AW133"/>
    </row>
    <row r="134" spans="34:49" x14ac:dyDescent="0.5">
      <c r="AH134"/>
      <c r="AI134"/>
      <c r="AJ134"/>
      <c r="AS134"/>
      <c r="AV134"/>
      <c r="AW134"/>
    </row>
    <row r="135" spans="34:49" x14ac:dyDescent="0.5">
      <c r="AH135"/>
      <c r="AI135"/>
      <c r="AJ135"/>
      <c r="AS135"/>
      <c r="AV135"/>
      <c r="AW135"/>
    </row>
    <row r="136" spans="34:49" x14ac:dyDescent="0.5">
      <c r="AH136"/>
      <c r="AI136"/>
      <c r="AJ136"/>
      <c r="AS136"/>
      <c r="AV136"/>
      <c r="AW136"/>
    </row>
    <row r="137" spans="34:49" x14ac:dyDescent="0.5">
      <c r="AH137"/>
      <c r="AI137"/>
      <c r="AJ137"/>
      <c r="AS137"/>
      <c r="AV137"/>
      <c r="AW137"/>
    </row>
    <row r="138" spans="34:49" x14ac:dyDescent="0.5">
      <c r="AH138"/>
      <c r="AI138"/>
      <c r="AJ138"/>
      <c r="AS138"/>
      <c r="AV138"/>
      <c r="AW138"/>
    </row>
    <row r="139" spans="34:49" x14ac:dyDescent="0.5">
      <c r="AH139"/>
      <c r="AI139"/>
      <c r="AJ139"/>
      <c r="AS139"/>
      <c r="AV139"/>
      <c r="AW139"/>
    </row>
    <row r="140" spans="34:49" x14ac:dyDescent="0.5">
      <c r="AH140"/>
      <c r="AI140"/>
      <c r="AJ140"/>
      <c r="AS140"/>
      <c r="AV140"/>
      <c r="AW140"/>
    </row>
    <row r="141" spans="34:49" x14ac:dyDescent="0.5">
      <c r="AH141"/>
      <c r="AI141"/>
      <c r="AJ141"/>
      <c r="AS141"/>
      <c r="AV141"/>
      <c r="AW141"/>
    </row>
    <row r="142" spans="34:49" x14ac:dyDescent="0.5">
      <c r="AH142"/>
      <c r="AI142"/>
      <c r="AJ142"/>
      <c r="AS142"/>
      <c r="AV142"/>
      <c r="AW142"/>
    </row>
    <row r="143" spans="34:49" x14ac:dyDescent="0.5">
      <c r="AH143"/>
      <c r="AI143"/>
      <c r="AJ143"/>
      <c r="AS143"/>
      <c r="AV143"/>
      <c r="AW143"/>
    </row>
    <row r="144" spans="34:49" x14ac:dyDescent="0.5">
      <c r="AH144"/>
      <c r="AI144"/>
      <c r="AJ144"/>
      <c r="AS144"/>
      <c r="AV144"/>
      <c r="AW144"/>
    </row>
    <row r="145" spans="34:49" x14ac:dyDescent="0.5">
      <c r="AH145"/>
      <c r="AI145"/>
      <c r="AJ145"/>
      <c r="AS145"/>
      <c r="AV145"/>
      <c r="AW145"/>
    </row>
    <row r="146" spans="34:49" x14ac:dyDescent="0.5">
      <c r="AH146"/>
      <c r="AI146"/>
      <c r="AJ146"/>
      <c r="AS146"/>
      <c r="AV146"/>
      <c r="AW146"/>
    </row>
    <row r="147" spans="34:49" x14ac:dyDescent="0.5">
      <c r="AH147"/>
      <c r="AI147"/>
      <c r="AJ147"/>
      <c r="AS147"/>
      <c r="AV147"/>
      <c r="AW147"/>
    </row>
    <row r="148" spans="34:49" x14ac:dyDescent="0.5">
      <c r="AH148"/>
      <c r="AI148"/>
      <c r="AJ148"/>
      <c r="AS148"/>
      <c r="AV148"/>
      <c r="AW148"/>
    </row>
    <row r="149" spans="34:49" x14ac:dyDescent="0.5">
      <c r="AH149"/>
      <c r="AI149"/>
      <c r="AJ149"/>
      <c r="AS149"/>
      <c r="AV149"/>
      <c r="AW149"/>
    </row>
    <row r="150" spans="34:49" x14ac:dyDescent="0.5">
      <c r="AH150"/>
      <c r="AI150"/>
      <c r="AJ150"/>
      <c r="AS150"/>
      <c r="AV150"/>
      <c r="AW150"/>
    </row>
    <row r="151" spans="34:49" x14ac:dyDescent="0.5">
      <c r="AH151"/>
      <c r="AI151"/>
      <c r="AJ151"/>
      <c r="AS151"/>
      <c r="AV151"/>
      <c r="AW151"/>
    </row>
    <row r="152" spans="34:49" x14ac:dyDescent="0.5">
      <c r="AH152"/>
      <c r="AI152"/>
      <c r="AJ152"/>
      <c r="AS152"/>
      <c r="AV152"/>
      <c r="AW152"/>
    </row>
    <row r="153" spans="34:49" x14ac:dyDescent="0.5">
      <c r="AH153"/>
      <c r="AI153"/>
      <c r="AJ153"/>
      <c r="AS153"/>
      <c r="AV153"/>
      <c r="AW153"/>
    </row>
    <row r="154" spans="34:49" x14ac:dyDescent="0.5">
      <c r="AH154"/>
      <c r="AI154"/>
      <c r="AJ154"/>
      <c r="AS154"/>
      <c r="AV154"/>
      <c r="AW154"/>
    </row>
    <row r="155" spans="34:49" x14ac:dyDescent="0.5">
      <c r="AH155"/>
      <c r="AI155"/>
      <c r="AJ155"/>
      <c r="AS155"/>
      <c r="AV155"/>
      <c r="AW155"/>
    </row>
    <row r="156" spans="34:49" x14ac:dyDescent="0.5">
      <c r="AH156"/>
      <c r="AI156"/>
      <c r="AJ156"/>
      <c r="AS156"/>
      <c r="AV156"/>
      <c r="AW156"/>
    </row>
    <row r="157" spans="34:49" x14ac:dyDescent="0.5">
      <c r="AH157"/>
      <c r="AI157"/>
      <c r="AJ157"/>
      <c r="AS157"/>
      <c r="AV157"/>
      <c r="AW157"/>
    </row>
    <row r="158" spans="34:49" x14ac:dyDescent="0.5">
      <c r="AH158"/>
      <c r="AI158"/>
      <c r="AJ158"/>
      <c r="AS158"/>
      <c r="AV158"/>
      <c r="AW158"/>
    </row>
    <row r="159" spans="34:49" x14ac:dyDescent="0.5">
      <c r="AH159"/>
      <c r="AI159"/>
      <c r="AJ159"/>
      <c r="AS159"/>
      <c r="AV159"/>
      <c r="AW159"/>
    </row>
    <row r="160" spans="34:49" x14ac:dyDescent="0.5">
      <c r="AH160"/>
      <c r="AI160"/>
      <c r="AJ160"/>
      <c r="AS160"/>
      <c r="AV160"/>
      <c r="AW160"/>
    </row>
    <row r="161" spans="34:49" x14ac:dyDescent="0.5">
      <c r="AH161"/>
      <c r="AI161"/>
      <c r="AJ161"/>
      <c r="AS161"/>
      <c r="AV161"/>
      <c r="AW161"/>
    </row>
    <row r="162" spans="34:49" x14ac:dyDescent="0.5">
      <c r="AH162"/>
      <c r="AI162"/>
      <c r="AJ162"/>
      <c r="AS162"/>
      <c r="AV162"/>
      <c r="AW162"/>
    </row>
    <row r="163" spans="34:49" x14ac:dyDescent="0.5">
      <c r="AH163"/>
      <c r="AI163"/>
      <c r="AJ163"/>
      <c r="AS163"/>
      <c r="AV163"/>
      <c r="AW163"/>
    </row>
    <row r="164" spans="34:49" x14ac:dyDescent="0.5">
      <c r="AH164"/>
      <c r="AI164"/>
      <c r="AJ164"/>
      <c r="AS164"/>
      <c r="AV164"/>
      <c r="AW164"/>
    </row>
    <row r="165" spans="34:49" x14ac:dyDescent="0.5">
      <c r="AH165"/>
      <c r="AI165"/>
      <c r="AJ165"/>
      <c r="AS165"/>
      <c r="AV165"/>
      <c r="AW165"/>
    </row>
    <row r="166" spans="34:49" x14ac:dyDescent="0.5">
      <c r="AH166"/>
      <c r="AI166"/>
      <c r="AJ166"/>
      <c r="AS166"/>
      <c r="AV166"/>
      <c r="AW166"/>
    </row>
    <row r="167" spans="34:49" x14ac:dyDescent="0.5">
      <c r="AH167"/>
      <c r="AI167"/>
      <c r="AJ167"/>
      <c r="AS167"/>
      <c r="AV167"/>
      <c r="AW167"/>
    </row>
    <row r="168" spans="34:49" x14ac:dyDescent="0.5">
      <c r="AH168"/>
      <c r="AI168"/>
      <c r="AJ168"/>
      <c r="AS168"/>
      <c r="AV168"/>
      <c r="AW168"/>
    </row>
    <row r="169" spans="34:49" x14ac:dyDescent="0.5">
      <c r="AH169"/>
      <c r="AI169"/>
      <c r="AJ169"/>
      <c r="AS169"/>
      <c r="AV169"/>
      <c r="AW169"/>
    </row>
    <row r="170" spans="34:49" x14ac:dyDescent="0.5">
      <c r="AH170"/>
      <c r="AI170"/>
      <c r="AJ170"/>
      <c r="AS170"/>
      <c r="AV170"/>
      <c r="AW170"/>
    </row>
    <row r="171" spans="34:49" x14ac:dyDescent="0.5">
      <c r="AH171"/>
      <c r="AI171"/>
      <c r="AJ171"/>
      <c r="AS171"/>
      <c r="AV171"/>
      <c r="AW171"/>
    </row>
    <row r="172" spans="34:49" x14ac:dyDescent="0.5">
      <c r="AH172"/>
      <c r="AI172"/>
      <c r="AJ172"/>
      <c r="AS172"/>
      <c r="AV172"/>
      <c r="AW172"/>
    </row>
    <row r="173" spans="34:49" x14ac:dyDescent="0.5">
      <c r="AH173"/>
      <c r="AI173"/>
      <c r="AJ173"/>
      <c r="AS173"/>
      <c r="AV173"/>
      <c r="AW173"/>
    </row>
    <row r="174" spans="34:49" x14ac:dyDescent="0.5">
      <c r="AH174"/>
      <c r="AI174"/>
      <c r="AJ174"/>
      <c r="AS174"/>
      <c r="AV174"/>
      <c r="AW174"/>
    </row>
    <row r="175" spans="34:49" x14ac:dyDescent="0.5">
      <c r="AH175"/>
      <c r="AI175"/>
      <c r="AJ175"/>
      <c r="AS175"/>
      <c r="AV175"/>
      <c r="AW175"/>
    </row>
    <row r="176" spans="34:49" x14ac:dyDescent="0.5">
      <c r="AH176"/>
      <c r="AI176"/>
      <c r="AJ176"/>
      <c r="AS176"/>
      <c r="AV176"/>
      <c r="AW176"/>
    </row>
    <row r="177" spans="17:49" x14ac:dyDescent="0.5">
      <c r="AH177"/>
      <c r="AI177"/>
      <c r="AJ177"/>
      <c r="AS177"/>
      <c r="AV177"/>
      <c r="AW177"/>
    </row>
    <row r="178" spans="17:49" x14ac:dyDescent="0.5">
      <c r="Q178" s="20" t="s">
        <v>578</v>
      </c>
      <c r="AH178"/>
      <c r="AI178"/>
      <c r="AJ178"/>
      <c r="AS178"/>
      <c r="AV178"/>
      <c r="AW178"/>
    </row>
    <row r="179" spans="17:49" x14ac:dyDescent="0.5">
      <c r="AH179"/>
      <c r="AI179"/>
      <c r="AJ179"/>
      <c r="AS179"/>
      <c r="AV179"/>
      <c r="AW179"/>
    </row>
    <row r="180" spans="17:49" x14ac:dyDescent="0.5">
      <c r="AH180"/>
      <c r="AI180"/>
      <c r="AJ180"/>
      <c r="AS180"/>
      <c r="AV180"/>
      <c r="AW180"/>
    </row>
    <row r="181" spans="17:49" x14ac:dyDescent="0.5">
      <c r="AH181"/>
      <c r="AI181"/>
      <c r="AJ181"/>
      <c r="AS181"/>
      <c r="AV181"/>
      <c r="AW181"/>
    </row>
    <row r="182" spans="17:49" x14ac:dyDescent="0.5">
      <c r="AH182"/>
      <c r="AI182"/>
      <c r="AJ182"/>
      <c r="AS182"/>
      <c r="AV182"/>
      <c r="AW182"/>
    </row>
    <row r="183" spans="17:49" x14ac:dyDescent="0.5">
      <c r="AH183"/>
      <c r="AI183"/>
      <c r="AJ183"/>
      <c r="AS183"/>
      <c r="AV183"/>
      <c r="AW183"/>
    </row>
    <row r="184" spans="17:49" x14ac:dyDescent="0.5">
      <c r="AH184"/>
      <c r="AI184"/>
      <c r="AJ184"/>
      <c r="AS184"/>
      <c r="AV184"/>
      <c r="AW184"/>
    </row>
    <row r="185" spans="17:49" x14ac:dyDescent="0.5">
      <c r="AH185"/>
      <c r="AI185"/>
      <c r="AJ185"/>
      <c r="AS185"/>
      <c r="AV185"/>
      <c r="AW185"/>
    </row>
    <row r="186" spans="17:49" x14ac:dyDescent="0.5">
      <c r="AH186"/>
      <c r="AI186"/>
      <c r="AJ186"/>
      <c r="AS186"/>
      <c r="AV186"/>
      <c r="AW186"/>
    </row>
    <row r="187" spans="17:49" x14ac:dyDescent="0.5">
      <c r="AH187"/>
      <c r="AI187"/>
      <c r="AJ187"/>
      <c r="AS187"/>
      <c r="AV187"/>
      <c r="AW187"/>
    </row>
    <row r="188" spans="17:49" x14ac:dyDescent="0.5">
      <c r="AH188"/>
      <c r="AI188"/>
      <c r="AJ188"/>
      <c r="AS188"/>
      <c r="AV188"/>
      <c r="AW188"/>
    </row>
    <row r="189" spans="17:49" x14ac:dyDescent="0.5">
      <c r="AH189"/>
      <c r="AI189"/>
      <c r="AJ189"/>
      <c r="AS189"/>
      <c r="AV189"/>
      <c r="AW189"/>
    </row>
    <row r="190" spans="17:49" x14ac:dyDescent="0.5">
      <c r="AH190"/>
      <c r="AI190"/>
      <c r="AJ190"/>
      <c r="AS190"/>
      <c r="AV190"/>
      <c r="AW190"/>
    </row>
    <row r="191" spans="17:49" x14ac:dyDescent="0.5">
      <c r="AH191"/>
      <c r="AI191"/>
      <c r="AJ191"/>
      <c r="AS191"/>
      <c r="AV191"/>
      <c r="AW191"/>
    </row>
    <row r="192" spans="17:49" x14ac:dyDescent="0.5">
      <c r="AH192"/>
      <c r="AI192"/>
      <c r="AJ192"/>
      <c r="AS192"/>
      <c r="AV192"/>
      <c r="AW192"/>
    </row>
    <row r="193" spans="34:49" x14ac:dyDescent="0.5">
      <c r="AH193"/>
      <c r="AI193"/>
      <c r="AJ193"/>
      <c r="AS193"/>
      <c r="AV193"/>
      <c r="AW193"/>
    </row>
    <row r="194" spans="34:49" x14ac:dyDescent="0.5">
      <c r="AH194"/>
      <c r="AI194"/>
      <c r="AJ194"/>
      <c r="AS194"/>
      <c r="AV194"/>
      <c r="AW194"/>
    </row>
    <row r="195" spans="34:49" x14ac:dyDescent="0.5">
      <c r="AH195"/>
      <c r="AI195"/>
      <c r="AJ195"/>
      <c r="AS195"/>
      <c r="AV195"/>
      <c r="AW195"/>
    </row>
    <row r="196" spans="34:49" x14ac:dyDescent="0.5">
      <c r="AH196"/>
      <c r="AI196"/>
      <c r="AJ196"/>
      <c r="AS196"/>
      <c r="AV196"/>
      <c r="AW196"/>
    </row>
    <row r="197" spans="34:49" x14ac:dyDescent="0.5">
      <c r="AH197"/>
      <c r="AI197"/>
      <c r="AJ197"/>
      <c r="AS197"/>
      <c r="AV197"/>
      <c r="AW197"/>
    </row>
    <row r="198" spans="34:49" x14ac:dyDescent="0.5">
      <c r="AH198"/>
      <c r="AI198"/>
      <c r="AJ198"/>
      <c r="AS198"/>
      <c r="AV198"/>
      <c r="AW198"/>
    </row>
    <row r="199" spans="34:49" x14ac:dyDescent="0.5">
      <c r="AH199"/>
      <c r="AI199"/>
      <c r="AJ199"/>
      <c r="AS199"/>
      <c r="AV199"/>
      <c r="AW199"/>
    </row>
    <row r="200" spans="34:49" x14ac:dyDescent="0.5">
      <c r="AH200"/>
      <c r="AI200"/>
      <c r="AJ200"/>
      <c r="AS200"/>
      <c r="AV200"/>
      <c r="AW200"/>
    </row>
    <row r="201" spans="34:49" x14ac:dyDescent="0.5">
      <c r="AH201"/>
      <c r="AI201"/>
      <c r="AJ201"/>
      <c r="AS201"/>
      <c r="AV201"/>
      <c r="AW201"/>
    </row>
    <row r="202" spans="34:49" x14ac:dyDescent="0.5">
      <c r="AH202"/>
      <c r="AI202"/>
      <c r="AJ202"/>
      <c r="AS202"/>
      <c r="AV202"/>
      <c r="AW202"/>
    </row>
    <row r="203" spans="34:49" x14ac:dyDescent="0.5">
      <c r="AH203"/>
      <c r="AI203"/>
      <c r="AJ203"/>
      <c r="AS203"/>
      <c r="AV203"/>
      <c r="AW203"/>
    </row>
    <row r="204" spans="34:49" x14ac:dyDescent="0.5">
      <c r="AH204"/>
      <c r="AI204"/>
      <c r="AJ204"/>
      <c r="AS204"/>
      <c r="AV204"/>
      <c r="AW204"/>
    </row>
    <row r="205" spans="34:49" x14ac:dyDescent="0.5">
      <c r="AH205"/>
      <c r="AI205"/>
      <c r="AJ205"/>
      <c r="AS205"/>
      <c r="AV205"/>
      <c r="AW205"/>
    </row>
    <row r="206" spans="34:49" x14ac:dyDescent="0.5">
      <c r="AH206"/>
      <c r="AI206"/>
      <c r="AJ206"/>
      <c r="AS206"/>
      <c r="AV206"/>
      <c r="AW206"/>
    </row>
    <row r="207" spans="34:49" x14ac:dyDescent="0.5">
      <c r="AH207"/>
      <c r="AI207"/>
      <c r="AJ207"/>
      <c r="AS207"/>
      <c r="AV207"/>
      <c r="AW207"/>
    </row>
    <row r="208" spans="34:49" x14ac:dyDescent="0.5">
      <c r="AH208"/>
      <c r="AI208"/>
      <c r="AJ208"/>
      <c r="AS208"/>
      <c r="AV208"/>
      <c r="AW208"/>
    </row>
    <row r="209" spans="34:49" x14ac:dyDescent="0.5">
      <c r="AH209"/>
      <c r="AI209"/>
      <c r="AJ209"/>
      <c r="AS209"/>
      <c r="AV209"/>
      <c r="AW209"/>
    </row>
    <row r="210" spans="34:49" x14ac:dyDescent="0.5">
      <c r="AH210"/>
      <c r="AI210"/>
      <c r="AJ210"/>
      <c r="AS210"/>
      <c r="AV210"/>
      <c r="AW210"/>
    </row>
    <row r="211" spans="34:49" x14ac:dyDescent="0.5">
      <c r="AH211"/>
      <c r="AI211"/>
      <c r="AJ211"/>
      <c r="AS211"/>
      <c r="AV211"/>
      <c r="AW211"/>
    </row>
    <row r="212" spans="34:49" x14ac:dyDescent="0.5">
      <c r="AH212"/>
      <c r="AI212"/>
      <c r="AJ212"/>
      <c r="AS212"/>
      <c r="AV212"/>
      <c r="AW212"/>
    </row>
    <row r="213" spans="34:49" x14ac:dyDescent="0.5">
      <c r="AH213"/>
      <c r="AI213"/>
      <c r="AJ213"/>
      <c r="AS213"/>
      <c r="AV213"/>
      <c r="AW213"/>
    </row>
    <row r="214" spans="34:49" x14ac:dyDescent="0.5">
      <c r="AH214"/>
      <c r="AI214"/>
      <c r="AJ214"/>
      <c r="AS214"/>
      <c r="AV214"/>
      <c r="AW214"/>
    </row>
    <row r="215" spans="34:49" x14ac:dyDescent="0.5">
      <c r="AH215"/>
      <c r="AI215"/>
      <c r="AJ215"/>
      <c r="AS215"/>
      <c r="AV215"/>
      <c r="AW215"/>
    </row>
    <row r="216" spans="34:49" x14ac:dyDescent="0.5">
      <c r="AH216"/>
      <c r="AI216"/>
      <c r="AJ216"/>
      <c r="AS216"/>
      <c r="AV216"/>
      <c r="AW216"/>
    </row>
    <row r="217" spans="34:49" x14ac:dyDescent="0.5">
      <c r="AH217"/>
      <c r="AI217"/>
      <c r="AJ217"/>
      <c r="AS217"/>
      <c r="AV217"/>
      <c r="AW217"/>
    </row>
    <row r="218" spans="34:49" x14ac:dyDescent="0.5">
      <c r="AH218"/>
      <c r="AI218"/>
      <c r="AJ218"/>
      <c r="AS218"/>
      <c r="AV218"/>
      <c r="AW218"/>
    </row>
    <row r="219" spans="34:49" x14ac:dyDescent="0.5">
      <c r="AH219"/>
      <c r="AI219"/>
      <c r="AJ219"/>
      <c r="AS219"/>
      <c r="AV219"/>
      <c r="AW219"/>
    </row>
    <row r="220" spans="34:49" x14ac:dyDescent="0.5">
      <c r="AH220"/>
      <c r="AI220"/>
      <c r="AJ220"/>
      <c r="AS220"/>
      <c r="AV220"/>
      <c r="AW220"/>
    </row>
    <row r="221" spans="34:49" x14ac:dyDescent="0.5">
      <c r="AH221"/>
      <c r="AI221"/>
      <c r="AJ221"/>
      <c r="AS221"/>
      <c r="AV221"/>
      <c r="AW221"/>
    </row>
    <row r="222" spans="34:49" x14ac:dyDescent="0.5">
      <c r="AH222"/>
      <c r="AI222"/>
      <c r="AJ222"/>
      <c r="AS222"/>
      <c r="AV222"/>
      <c r="AW222"/>
    </row>
    <row r="223" spans="34:49" x14ac:dyDescent="0.5">
      <c r="AH223"/>
      <c r="AI223"/>
      <c r="AJ223"/>
      <c r="AS223"/>
      <c r="AV223"/>
      <c r="AW223"/>
    </row>
    <row r="224" spans="34:49" x14ac:dyDescent="0.5">
      <c r="AH224"/>
      <c r="AI224"/>
      <c r="AJ224"/>
      <c r="AS224"/>
      <c r="AV224"/>
      <c r="AW224"/>
    </row>
    <row r="225" spans="34:49" x14ac:dyDescent="0.5">
      <c r="AH225"/>
      <c r="AI225"/>
      <c r="AJ225"/>
      <c r="AS225"/>
      <c r="AV225"/>
      <c r="AW225"/>
    </row>
    <row r="226" spans="34:49" x14ac:dyDescent="0.5">
      <c r="AH226"/>
      <c r="AI226"/>
      <c r="AJ226"/>
      <c r="AS226"/>
      <c r="AV226"/>
      <c r="AW226"/>
    </row>
    <row r="227" spans="34:49" x14ac:dyDescent="0.5">
      <c r="AH227"/>
      <c r="AI227"/>
      <c r="AJ227"/>
      <c r="AS227"/>
      <c r="AV227"/>
      <c r="AW227"/>
    </row>
    <row r="228" spans="34:49" x14ac:dyDescent="0.5">
      <c r="AH228"/>
      <c r="AI228"/>
      <c r="AJ228"/>
      <c r="AS228"/>
      <c r="AV228"/>
      <c r="AW228"/>
    </row>
    <row r="229" spans="34:49" x14ac:dyDescent="0.5">
      <c r="AH229"/>
      <c r="AI229"/>
      <c r="AJ229"/>
      <c r="AS229"/>
      <c r="AV229"/>
      <c r="AW229"/>
    </row>
    <row r="230" spans="34:49" x14ac:dyDescent="0.5">
      <c r="AH230"/>
      <c r="AI230"/>
      <c r="AJ230"/>
      <c r="AS230"/>
      <c r="AV230"/>
      <c r="AW230"/>
    </row>
    <row r="231" spans="34:49" x14ac:dyDescent="0.5">
      <c r="AH231"/>
      <c r="AI231"/>
      <c r="AJ231"/>
      <c r="AS231"/>
      <c r="AV231"/>
      <c r="AW231"/>
    </row>
    <row r="232" spans="34:49" x14ac:dyDescent="0.5">
      <c r="AH232"/>
      <c r="AI232"/>
      <c r="AJ232"/>
      <c r="AS232"/>
      <c r="AV232"/>
      <c r="AW232"/>
    </row>
    <row r="233" spans="34:49" x14ac:dyDescent="0.5">
      <c r="AH233"/>
      <c r="AI233"/>
      <c r="AJ233"/>
      <c r="AS233"/>
      <c r="AV233"/>
      <c r="AW233"/>
    </row>
    <row r="234" spans="34:49" x14ac:dyDescent="0.5">
      <c r="AH234"/>
      <c r="AI234"/>
      <c r="AJ234"/>
      <c r="AS234"/>
      <c r="AV234"/>
      <c r="AW234"/>
    </row>
    <row r="235" spans="34:49" x14ac:dyDescent="0.5">
      <c r="AH235"/>
      <c r="AI235"/>
      <c r="AJ235"/>
      <c r="AS235"/>
      <c r="AV235"/>
      <c r="AW235"/>
    </row>
    <row r="236" spans="34:49" x14ac:dyDescent="0.5">
      <c r="AH236"/>
      <c r="AI236"/>
      <c r="AJ236"/>
      <c r="AS236"/>
      <c r="AV236"/>
      <c r="AW236"/>
    </row>
    <row r="237" spans="34:49" x14ac:dyDescent="0.5">
      <c r="AH237"/>
      <c r="AI237"/>
      <c r="AJ237"/>
      <c r="AS237"/>
      <c r="AV237"/>
      <c r="AW237"/>
    </row>
    <row r="238" spans="34:49" x14ac:dyDescent="0.5">
      <c r="AH238"/>
      <c r="AI238"/>
      <c r="AJ238"/>
      <c r="AS238"/>
      <c r="AV238"/>
      <c r="AW238"/>
    </row>
    <row r="239" spans="34:49" x14ac:dyDescent="0.5">
      <c r="AH239"/>
      <c r="AI239"/>
      <c r="AJ239"/>
      <c r="AS239"/>
      <c r="AV239"/>
      <c r="AW239"/>
    </row>
    <row r="240" spans="34:49" x14ac:dyDescent="0.5">
      <c r="AH240"/>
      <c r="AI240"/>
      <c r="AJ240"/>
      <c r="AS240"/>
      <c r="AV240"/>
      <c r="AW240"/>
    </row>
    <row r="241" spans="34:49" x14ac:dyDescent="0.5">
      <c r="AH241"/>
      <c r="AI241"/>
      <c r="AJ241"/>
      <c r="AS241"/>
      <c r="AV241"/>
      <c r="AW241"/>
    </row>
    <row r="242" spans="34:49" x14ac:dyDescent="0.5">
      <c r="AH242"/>
      <c r="AI242"/>
      <c r="AJ242"/>
      <c r="AS242"/>
      <c r="AV242"/>
      <c r="AW242"/>
    </row>
    <row r="243" spans="34:49" x14ac:dyDescent="0.5">
      <c r="AH243"/>
      <c r="AI243"/>
      <c r="AJ243"/>
      <c r="AS243"/>
      <c r="AV243"/>
      <c r="AW243"/>
    </row>
    <row r="244" spans="34:49" x14ac:dyDescent="0.5">
      <c r="AH244"/>
      <c r="AI244"/>
      <c r="AJ244"/>
      <c r="AS244"/>
      <c r="AV244"/>
      <c r="AW244"/>
    </row>
    <row r="245" spans="34:49" x14ac:dyDescent="0.5">
      <c r="AH245"/>
      <c r="AI245"/>
      <c r="AJ245"/>
      <c r="AS245"/>
      <c r="AV245"/>
      <c r="AW245"/>
    </row>
    <row r="246" spans="34:49" x14ac:dyDescent="0.5">
      <c r="AH246"/>
      <c r="AI246"/>
      <c r="AJ246"/>
      <c r="AS246"/>
      <c r="AV246"/>
      <c r="AW246"/>
    </row>
    <row r="247" spans="34:49" x14ac:dyDescent="0.5">
      <c r="AH247"/>
      <c r="AI247"/>
      <c r="AJ247"/>
      <c r="AS247"/>
      <c r="AV247"/>
      <c r="AW247"/>
    </row>
    <row r="248" spans="34:49" x14ac:dyDescent="0.5">
      <c r="AH248"/>
      <c r="AI248"/>
      <c r="AJ248"/>
      <c r="AS248"/>
      <c r="AV248"/>
      <c r="AW248"/>
    </row>
    <row r="249" spans="34:49" x14ac:dyDescent="0.5">
      <c r="AH249"/>
      <c r="AI249"/>
      <c r="AJ249"/>
      <c r="AS249"/>
      <c r="AV249"/>
      <c r="AW249"/>
    </row>
    <row r="250" spans="34:49" x14ac:dyDescent="0.5">
      <c r="AH250"/>
      <c r="AI250"/>
      <c r="AJ250"/>
      <c r="AS250"/>
      <c r="AV250"/>
      <c r="AW250"/>
    </row>
    <row r="251" spans="34:49" x14ac:dyDescent="0.5">
      <c r="AH251"/>
      <c r="AI251"/>
      <c r="AJ251"/>
      <c r="AS251"/>
      <c r="AV251"/>
      <c r="AW251"/>
    </row>
    <row r="252" spans="34:49" x14ac:dyDescent="0.5">
      <c r="AH252"/>
      <c r="AI252"/>
      <c r="AJ252"/>
      <c r="AS252"/>
      <c r="AV252"/>
      <c r="AW252"/>
    </row>
    <row r="253" spans="34:49" x14ac:dyDescent="0.5">
      <c r="AH253"/>
      <c r="AI253"/>
      <c r="AJ253"/>
      <c r="AS253"/>
      <c r="AV253"/>
      <c r="AW253"/>
    </row>
    <row r="254" spans="34:49" x14ac:dyDescent="0.5">
      <c r="AH254"/>
      <c r="AI254"/>
      <c r="AJ254"/>
      <c r="AS254"/>
      <c r="AV254"/>
      <c r="AW254"/>
    </row>
    <row r="255" spans="34:49" x14ac:dyDescent="0.5">
      <c r="AH255"/>
      <c r="AI255"/>
      <c r="AJ255"/>
      <c r="AS255"/>
      <c r="AV255"/>
      <c r="AW255"/>
    </row>
    <row r="256" spans="34:49" x14ac:dyDescent="0.5">
      <c r="AH256"/>
      <c r="AI256"/>
      <c r="AJ256"/>
      <c r="AS256"/>
      <c r="AV256"/>
      <c r="AW256"/>
    </row>
    <row r="257" spans="34:49" x14ac:dyDescent="0.5">
      <c r="AH257"/>
      <c r="AI257"/>
      <c r="AJ257"/>
      <c r="AS257"/>
      <c r="AV257"/>
      <c r="AW257"/>
    </row>
    <row r="258" spans="34:49" x14ac:dyDescent="0.5">
      <c r="AH258"/>
      <c r="AI258"/>
      <c r="AJ258"/>
      <c r="AS258"/>
      <c r="AV258"/>
      <c r="AW258"/>
    </row>
    <row r="259" spans="34:49" x14ac:dyDescent="0.5">
      <c r="AH259"/>
      <c r="AI259"/>
      <c r="AJ259"/>
      <c r="AS259"/>
      <c r="AV259"/>
      <c r="AW259"/>
    </row>
    <row r="260" spans="34:49" x14ac:dyDescent="0.5">
      <c r="AH260"/>
      <c r="AI260"/>
      <c r="AJ260"/>
      <c r="AS260"/>
      <c r="AV260"/>
      <c r="AW260"/>
    </row>
    <row r="261" spans="34:49" x14ac:dyDescent="0.5">
      <c r="AH261"/>
      <c r="AI261"/>
      <c r="AJ261"/>
      <c r="AS261"/>
      <c r="AV261"/>
      <c r="AW261"/>
    </row>
    <row r="262" spans="34:49" x14ac:dyDescent="0.5">
      <c r="AH262"/>
      <c r="AI262"/>
      <c r="AJ262"/>
      <c r="AS262"/>
      <c r="AV262"/>
      <c r="AW262"/>
    </row>
    <row r="263" spans="34:49" x14ac:dyDescent="0.5">
      <c r="AH263"/>
      <c r="AI263"/>
      <c r="AJ263"/>
      <c r="AS263"/>
      <c r="AV263"/>
      <c r="AW263"/>
    </row>
    <row r="264" spans="34:49" x14ac:dyDescent="0.5">
      <c r="AH264"/>
      <c r="AI264"/>
      <c r="AJ264"/>
      <c r="AS264"/>
      <c r="AV264"/>
      <c r="AW264"/>
    </row>
    <row r="265" spans="34:49" x14ac:dyDescent="0.5">
      <c r="AH265"/>
      <c r="AI265"/>
      <c r="AJ265"/>
      <c r="AS265"/>
      <c r="AV265"/>
      <c r="AW265"/>
    </row>
    <row r="266" spans="34:49" x14ac:dyDescent="0.5">
      <c r="AH266"/>
      <c r="AI266"/>
      <c r="AJ266"/>
      <c r="AS266"/>
      <c r="AV266"/>
      <c r="AW266"/>
    </row>
    <row r="267" spans="34:49" x14ac:dyDescent="0.5">
      <c r="AH267"/>
      <c r="AI267"/>
      <c r="AJ267"/>
      <c r="AS267"/>
      <c r="AV267"/>
      <c r="AW267"/>
    </row>
    <row r="268" spans="34:49" x14ac:dyDescent="0.5">
      <c r="AH268"/>
      <c r="AI268"/>
      <c r="AJ268"/>
      <c r="AS268"/>
      <c r="AV268"/>
      <c r="AW268"/>
    </row>
    <row r="269" spans="34:49" x14ac:dyDescent="0.5">
      <c r="AH269"/>
      <c r="AI269"/>
      <c r="AJ269"/>
      <c r="AS269"/>
      <c r="AV269"/>
      <c r="AW269"/>
    </row>
    <row r="270" spans="34:49" x14ac:dyDescent="0.5">
      <c r="AH270"/>
      <c r="AI270"/>
      <c r="AJ270"/>
      <c r="AS270"/>
      <c r="AV270"/>
      <c r="AW270"/>
    </row>
    <row r="271" spans="34:49" x14ac:dyDescent="0.5">
      <c r="AH271"/>
      <c r="AI271"/>
      <c r="AJ271"/>
      <c r="AS271"/>
      <c r="AV271"/>
      <c r="AW271"/>
    </row>
    <row r="272" spans="34:49" x14ac:dyDescent="0.5">
      <c r="AH272"/>
      <c r="AI272"/>
      <c r="AJ272"/>
      <c r="AS272"/>
      <c r="AV272"/>
      <c r="AW272"/>
    </row>
    <row r="273" spans="34:49" x14ac:dyDescent="0.5">
      <c r="AH273"/>
      <c r="AI273"/>
      <c r="AJ273"/>
      <c r="AS273"/>
      <c r="AV273"/>
      <c r="AW273"/>
    </row>
    <row r="274" spans="34:49" x14ac:dyDescent="0.5">
      <c r="AH274"/>
      <c r="AI274"/>
      <c r="AJ274"/>
      <c r="AS274"/>
      <c r="AV274"/>
      <c r="AW274"/>
    </row>
    <row r="275" spans="34:49" x14ac:dyDescent="0.5">
      <c r="AH275"/>
      <c r="AI275"/>
      <c r="AJ275"/>
      <c r="AS275"/>
      <c r="AV275"/>
      <c r="AW275"/>
    </row>
    <row r="276" spans="34:49" x14ac:dyDescent="0.5">
      <c r="AH276"/>
      <c r="AI276"/>
      <c r="AJ276"/>
      <c r="AS276"/>
      <c r="AV276"/>
      <c r="AW276"/>
    </row>
    <row r="277" spans="34:49" x14ac:dyDescent="0.5">
      <c r="AH277"/>
      <c r="AI277"/>
      <c r="AJ277"/>
      <c r="AS277"/>
      <c r="AV277"/>
      <c r="AW277"/>
    </row>
    <row r="278" spans="34:49" x14ac:dyDescent="0.5">
      <c r="AH278"/>
      <c r="AI278"/>
      <c r="AJ278"/>
      <c r="AS278"/>
      <c r="AV278"/>
      <c r="AW278"/>
    </row>
    <row r="279" spans="34:49" x14ac:dyDescent="0.5">
      <c r="AH279"/>
      <c r="AI279"/>
      <c r="AJ279"/>
      <c r="AS279"/>
      <c r="AV279"/>
      <c r="AW279"/>
    </row>
    <row r="280" spans="34:49" x14ac:dyDescent="0.5">
      <c r="AH280"/>
      <c r="AI280"/>
      <c r="AJ280"/>
      <c r="AS280"/>
      <c r="AV280"/>
      <c r="AW280"/>
    </row>
    <row r="281" spans="34:49" x14ac:dyDescent="0.5">
      <c r="AH281"/>
      <c r="AI281"/>
      <c r="AJ281"/>
      <c r="AS281"/>
      <c r="AV281"/>
      <c r="AW281"/>
    </row>
    <row r="282" spans="34:49" x14ac:dyDescent="0.5">
      <c r="AH282"/>
      <c r="AI282"/>
      <c r="AJ282"/>
      <c r="AS282"/>
      <c r="AV282"/>
      <c r="AW282"/>
    </row>
    <row r="283" spans="34:49" x14ac:dyDescent="0.5">
      <c r="AH283"/>
      <c r="AI283"/>
      <c r="AJ283"/>
      <c r="AS283"/>
      <c r="AV283"/>
      <c r="AW283"/>
    </row>
    <row r="284" spans="34:49" x14ac:dyDescent="0.5">
      <c r="AH284"/>
      <c r="AI284"/>
      <c r="AJ284"/>
      <c r="AS284"/>
      <c r="AV284"/>
      <c r="AW284"/>
    </row>
    <row r="285" spans="34:49" x14ac:dyDescent="0.5">
      <c r="AH285"/>
      <c r="AI285"/>
      <c r="AJ285"/>
      <c r="AS285"/>
      <c r="AV285"/>
      <c r="AW285"/>
    </row>
    <row r="286" spans="34:49" x14ac:dyDescent="0.5">
      <c r="AH286"/>
      <c r="AI286"/>
      <c r="AJ286"/>
      <c r="AS286"/>
      <c r="AV286"/>
      <c r="AW286"/>
    </row>
    <row r="287" spans="34:49" x14ac:dyDescent="0.5">
      <c r="AH287"/>
      <c r="AI287"/>
      <c r="AJ287"/>
      <c r="AS287"/>
      <c r="AV287"/>
      <c r="AW287"/>
    </row>
    <row r="288" spans="34:49" x14ac:dyDescent="0.5">
      <c r="AH288"/>
      <c r="AI288"/>
      <c r="AJ288"/>
      <c r="AS288"/>
      <c r="AV288"/>
      <c r="AW288"/>
    </row>
    <row r="289" spans="34:49" x14ac:dyDescent="0.5">
      <c r="AH289"/>
      <c r="AI289"/>
      <c r="AJ289"/>
      <c r="AS289"/>
      <c r="AV289"/>
      <c r="AW289"/>
    </row>
    <row r="290" spans="34:49" x14ac:dyDescent="0.5">
      <c r="AH290"/>
      <c r="AI290"/>
      <c r="AJ290"/>
      <c r="AS290"/>
      <c r="AV290"/>
      <c r="AW290"/>
    </row>
    <row r="291" spans="34:49" x14ac:dyDescent="0.5">
      <c r="AH291"/>
      <c r="AI291"/>
      <c r="AJ291"/>
      <c r="AS291"/>
      <c r="AV291"/>
      <c r="AW291"/>
    </row>
    <row r="292" spans="34:49" x14ac:dyDescent="0.5">
      <c r="AH292"/>
      <c r="AI292"/>
      <c r="AJ292"/>
      <c r="AS292"/>
      <c r="AV292"/>
      <c r="AW292"/>
    </row>
    <row r="293" spans="34:49" x14ac:dyDescent="0.5">
      <c r="AH293"/>
      <c r="AI293"/>
      <c r="AJ293"/>
      <c r="AS293"/>
      <c r="AV293"/>
      <c r="AW293"/>
    </row>
    <row r="294" spans="34:49" x14ac:dyDescent="0.5">
      <c r="AH294"/>
      <c r="AI294"/>
      <c r="AJ294"/>
      <c r="AS294"/>
      <c r="AV294"/>
      <c r="AW294"/>
    </row>
    <row r="295" spans="34:49" x14ac:dyDescent="0.5">
      <c r="AH295"/>
      <c r="AI295"/>
      <c r="AJ295"/>
      <c r="AS295"/>
      <c r="AV295"/>
      <c r="AW295"/>
    </row>
    <row r="296" spans="34:49" x14ac:dyDescent="0.5">
      <c r="AH296"/>
      <c r="AI296"/>
      <c r="AJ296"/>
      <c r="AS296"/>
      <c r="AV296"/>
      <c r="AW296"/>
    </row>
    <row r="297" spans="34:49" x14ac:dyDescent="0.5">
      <c r="AH297"/>
      <c r="AI297"/>
      <c r="AJ297"/>
      <c r="AS297"/>
      <c r="AV297"/>
      <c r="AW297"/>
    </row>
    <row r="298" spans="34:49" x14ac:dyDescent="0.5">
      <c r="AH298"/>
      <c r="AI298"/>
      <c r="AJ298"/>
      <c r="AS298"/>
      <c r="AV298"/>
      <c r="AW298"/>
    </row>
    <row r="299" spans="34:49" x14ac:dyDescent="0.5">
      <c r="AH299"/>
      <c r="AI299"/>
      <c r="AJ299"/>
      <c r="AS299"/>
      <c r="AV299"/>
      <c r="AW299"/>
    </row>
    <row r="300" spans="34:49" x14ac:dyDescent="0.5">
      <c r="AH300"/>
      <c r="AI300"/>
      <c r="AJ300"/>
      <c r="AS300"/>
      <c r="AV300"/>
      <c r="AW300"/>
    </row>
    <row r="301" spans="34:49" x14ac:dyDescent="0.5">
      <c r="AH301"/>
      <c r="AI301"/>
      <c r="AJ301"/>
      <c r="AS301"/>
      <c r="AV301"/>
      <c r="AW301"/>
    </row>
    <row r="302" spans="34:49" x14ac:dyDescent="0.5">
      <c r="AH302"/>
      <c r="AI302"/>
      <c r="AJ302"/>
      <c r="AS302"/>
      <c r="AV302"/>
      <c r="AW302"/>
    </row>
    <row r="303" spans="34:49" x14ac:dyDescent="0.5">
      <c r="AH303"/>
      <c r="AI303"/>
      <c r="AJ303"/>
      <c r="AS303"/>
      <c r="AV303"/>
      <c r="AW303"/>
    </row>
    <row r="304" spans="34:49" x14ac:dyDescent="0.5">
      <c r="AH304"/>
      <c r="AI304"/>
      <c r="AJ304"/>
      <c r="AS304"/>
      <c r="AV304"/>
      <c r="AW304"/>
    </row>
    <row r="305" spans="34:49" x14ac:dyDescent="0.5">
      <c r="AH305"/>
      <c r="AI305"/>
      <c r="AJ305"/>
      <c r="AS305"/>
      <c r="AV305"/>
      <c r="AW305"/>
    </row>
    <row r="306" spans="34:49" x14ac:dyDescent="0.5">
      <c r="AH306"/>
      <c r="AI306"/>
      <c r="AJ306"/>
      <c r="AS306"/>
      <c r="AV306"/>
      <c r="AW306"/>
    </row>
    <row r="307" spans="34:49" x14ac:dyDescent="0.5">
      <c r="AH307"/>
      <c r="AI307"/>
      <c r="AJ307"/>
      <c r="AS307"/>
      <c r="AV307"/>
      <c r="AW307"/>
    </row>
    <row r="308" spans="34:49" x14ac:dyDescent="0.5">
      <c r="AH308"/>
      <c r="AI308"/>
      <c r="AJ308"/>
      <c r="AS308"/>
      <c r="AV308"/>
      <c r="AW308"/>
    </row>
    <row r="309" spans="34:49" x14ac:dyDescent="0.5">
      <c r="AH309"/>
      <c r="AI309"/>
      <c r="AJ309"/>
      <c r="AS309"/>
      <c r="AV309"/>
      <c r="AW309"/>
    </row>
    <row r="310" spans="34:49" x14ac:dyDescent="0.5">
      <c r="AH310"/>
      <c r="AI310"/>
      <c r="AJ310"/>
      <c r="AS310"/>
      <c r="AV310"/>
      <c r="AW310"/>
    </row>
    <row r="311" spans="34:49" x14ac:dyDescent="0.5">
      <c r="AH311"/>
      <c r="AI311"/>
      <c r="AJ311"/>
      <c r="AS311"/>
      <c r="AV311"/>
      <c r="AW311"/>
    </row>
    <row r="312" spans="34:49" x14ac:dyDescent="0.5">
      <c r="AH312"/>
      <c r="AI312"/>
      <c r="AJ312"/>
      <c r="AS312"/>
      <c r="AV312"/>
      <c r="AW312"/>
    </row>
    <row r="313" spans="34:49" x14ac:dyDescent="0.5">
      <c r="AH313"/>
      <c r="AI313"/>
      <c r="AJ313"/>
      <c r="AS313"/>
      <c r="AV313"/>
      <c r="AW313"/>
    </row>
    <row r="314" spans="34:49" x14ac:dyDescent="0.5">
      <c r="AH314"/>
      <c r="AI314"/>
      <c r="AJ314"/>
      <c r="AS314"/>
      <c r="AV314"/>
      <c r="AW314"/>
    </row>
    <row r="315" spans="34:49" x14ac:dyDescent="0.5">
      <c r="AH315"/>
      <c r="AI315"/>
      <c r="AJ315"/>
      <c r="AS315"/>
      <c r="AV315"/>
      <c r="AW315"/>
    </row>
    <row r="316" spans="34:49" x14ac:dyDescent="0.5">
      <c r="AH316"/>
      <c r="AI316"/>
      <c r="AJ316"/>
      <c r="AS316"/>
      <c r="AV316"/>
      <c r="AW316"/>
    </row>
    <row r="317" spans="34:49" x14ac:dyDescent="0.5">
      <c r="AH317"/>
      <c r="AI317"/>
      <c r="AJ317"/>
      <c r="AS317"/>
      <c r="AV317"/>
      <c r="AW317"/>
    </row>
    <row r="318" spans="34:49" x14ac:dyDescent="0.5">
      <c r="AH318"/>
      <c r="AI318"/>
      <c r="AJ318"/>
      <c r="AS318"/>
      <c r="AV318"/>
      <c r="AW318"/>
    </row>
    <row r="319" spans="34:49" x14ac:dyDescent="0.5">
      <c r="AH319"/>
      <c r="AI319"/>
      <c r="AJ319"/>
      <c r="AS319"/>
      <c r="AV319"/>
      <c r="AW319"/>
    </row>
    <row r="320" spans="34:49" x14ac:dyDescent="0.5">
      <c r="AH320"/>
      <c r="AI320"/>
      <c r="AJ320"/>
      <c r="AS320"/>
      <c r="AV320"/>
      <c r="AW320"/>
    </row>
    <row r="321" spans="34:49" x14ac:dyDescent="0.5">
      <c r="AH321"/>
      <c r="AI321"/>
      <c r="AJ321"/>
      <c r="AS321"/>
      <c r="AV321"/>
      <c r="AW321"/>
    </row>
    <row r="322" spans="34:49" x14ac:dyDescent="0.5">
      <c r="AH322"/>
      <c r="AI322"/>
      <c r="AJ322"/>
      <c r="AS322"/>
      <c r="AV322"/>
      <c r="AW322"/>
    </row>
    <row r="323" spans="34:49" x14ac:dyDescent="0.5">
      <c r="AH323"/>
      <c r="AI323"/>
      <c r="AJ323"/>
      <c r="AS323"/>
      <c r="AV323"/>
      <c r="AW323"/>
    </row>
    <row r="324" spans="34:49" x14ac:dyDescent="0.5">
      <c r="AH324"/>
      <c r="AI324"/>
      <c r="AJ324"/>
      <c r="AS324"/>
      <c r="AV324"/>
      <c r="AW324"/>
    </row>
    <row r="325" spans="34:49" x14ac:dyDescent="0.5">
      <c r="AH325"/>
      <c r="AI325"/>
      <c r="AJ325"/>
      <c r="AS325"/>
      <c r="AV325"/>
      <c r="AW325"/>
    </row>
    <row r="326" spans="34:49" x14ac:dyDescent="0.5">
      <c r="AH326"/>
      <c r="AI326"/>
      <c r="AJ326"/>
      <c r="AS326"/>
      <c r="AV326"/>
      <c r="AW326"/>
    </row>
    <row r="327" spans="34:49" x14ac:dyDescent="0.5">
      <c r="AH327"/>
      <c r="AI327"/>
      <c r="AJ327"/>
      <c r="AS327"/>
      <c r="AV327"/>
      <c r="AW327"/>
    </row>
    <row r="328" spans="34:49" x14ac:dyDescent="0.5">
      <c r="AH328"/>
      <c r="AI328"/>
      <c r="AJ328"/>
      <c r="AS328"/>
      <c r="AV328"/>
      <c r="AW328"/>
    </row>
    <row r="329" spans="34:49" x14ac:dyDescent="0.5">
      <c r="AH329"/>
      <c r="AI329"/>
      <c r="AJ329"/>
      <c r="AS329"/>
      <c r="AV329"/>
      <c r="AW329"/>
    </row>
    <row r="330" spans="34:49" x14ac:dyDescent="0.5">
      <c r="AH330"/>
      <c r="AI330"/>
      <c r="AJ330"/>
      <c r="AS330"/>
      <c r="AV330"/>
      <c r="AW330"/>
    </row>
    <row r="331" spans="34:49" x14ac:dyDescent="0.5">
      <c r="AH331"/>
      <c r="AI331"/>
      <c r="AJ331"/>
      <c r="AS331"/>
      <c r="AV331"/>
      <c r="AW331"/>
    </row>
    <row r="332" spans="34:49" x14ac:dyDescent="0.5">
      <c r="AH332"/>
      <c r="AI332"/>
      <c r="AJ332"/>
      <c r="AS332"/>
      <c r="AV332"/>
      <c r="AW332"/>
    </row>
    <row r="333" spans="34:49" x14ac:dyDescent="0.5">
      <c r="AH333"/>
      <c r="AI333"/>
      <c r="AJ333"/>
      <c r="AS333"/>
      <c r="AV333"/>
      <c r="AW333"/>
    </row>
    <row r="334" spans="34:49" x14ac:dyDescent="0.5">
      <c r="AH334"/>
      <c r="AI334"/>
      <c r="AJ334"/>
      <c r="AS334"/>
      <c r="AV334"/>
      <c r="AW334"/>
    </row>
    <row r="335" spans="34:49" x14ac:dyDescent="0.5">
      <c r="AH335"/>
      <c r="AI335"/>
      <c r="AJ335"/>
      <c r="AS335"/>
      <c r="AV335"/>
      <c r="AW335"/>
    </row>
    <row r="336" spans="34:49" x14ac:dyDescent="0.5">
      <c r="AH336"/>
      <c r="AI336"/>
      <c r="AJ336"/>
      <c r="AS336"/>
      <c r="AV336"/>
      <c r="AW336"/>
    </row>
    <row r="337" spans="34:49" x14ac:dyDescent="0.5">
      <c r="AH337"/>
      <c r="AI337"/>
      <c r="AJ337"/>
      <c r="AS337"/>
      <c r="AV337"/>
      <c r="AW337"/>
    </row>
    <row r="338" spans="34:49" x14ac:dyDescent="0.5">
      <c r="AH338"/>
      <c r="AI338"/>
      <c r="AJ338"/>
      <c r="AS338"/>
      <c r="AV338"/>
      <c r="AW338"/>
    </row>
    <row r="339" spans="34:49" x14ac:dyDescent="0.5">
      <c r="AH339"/>
      <c r="AI339"/>
      <c r="AJ339"/>
      <c r="AS339"/>
      <c r="AV339"/>
      <c r="AW339"/>
    </row>
    <row r="340" spans="34:49" x14ac:dyDescent="0.5">
      <c r="AH340"/>
      <c r="AI340"/>
      <c r="AJ340"/>
      <c r="AS340"/>
      <c r="AV340"/>
      <c r="AW340"/>
    </row>
    <row r="341" spans="34:49" x14ac:dyDescent="0.5">
      <c r="AH341"/>
      <c r="AI341"/>
      <c r="AJ341"/>
      <c r="AS341"/>
      <c r="AV341"/>
      <c r="AW341"/>
    </row>
    <row r="342" spans="34:49" x14ac:dyDescent="0.5">
      <c r="AH342"/>
      <c r="AI342"/>
      <c r="AJ342"/>
      <c r="AS342"/>
      <c r="AV342"/>
      <c r="AW342"/>
    </row>
    <row r="343" spans="34:49" x14ac:dyDescent="0.5">
      <c r="AH343"/>
      <c r="AI343"/>
      <c r="AJ343"/>
      <c r="AS343"/>
      <c r="AV343"/>
      <c r="AW343"/>
    </row>
    <row r="344" spans="34:49" x14ac:dyDescent="0.5">
      <c r="AH344"/>
      <c r="AI344"/>
      <c r="AJ344"/>
      <c r="AS344"/>
      <c r="AV344"/>
      <c r="AW344"/>
    </row>
    <row r="345" spans="34:49" x14ac:dyDescent="0.5">
      <c r="AH345"/>
      <c r="AI345"/>
      <c r="AJ345"/>
      <c r="AS345"/>
      <c r="AV345"/>
      <c r="AW345"/>
    </row>
    <row r="346" spans="34:49" x14ac:dyDescent="0.5">
      <c r="AH346"/>
      <c r="AI346"/>
      <c r="AJ346"/>
      <c r="AS346"/>
      <c r="AV346"/>
      <c r="AW346"/>
    </row>
    <row r="347" spans="34:49" x14ac:dyDescent="0.5">
      <c r="AH347"/>
      <c r="AI347"/>
      <c r="AJ347"/>
      <c r="AS347"/>
      <c r="AV347"/>
      <c r="AW347"/>
    </row>
    <row r="348" spans="34:49" x14ac:dyDescent="0.5">
      <c r="AH348"/>
      <c r="AI348"/>
      <c r="AJ348"/>
      <c r="AS348"/>
      <c r="AV348"/>
      <c r="AW348"/>
    </row>
    <row r="349" spans="34:49" x14ac:dyDescent="0.5">
      <c r="AH349"/>
      <c r="AI349"/>
      <c r="AJ349"/>
      <c r="AS349"/>
      <c r="AV349"/>
      <c r="AW349"/>
    </row>
    <row r="350" spans="34:49" x14ac:dyDescent="0.5">
      <c r="AH350"/>
      <c r="AI350"/>
      <c r="AJ350"/>
      <c r="AS350"/>
      <c r="AV350"/>
      <c r="AW350"/>
    </row>
    <row r="351" spans="34:49" x14ac:dyDescent="0.5">
      <c r="AH351"/>
      <c r="AI351"/>
      <c r="AJ351"/>
      <c r="AS351"/>
      <c r="AV351"/>
      <c r="AW351"/>
    </row>
    <row r="352" spans="34:49" x14ac:dyDescent="0.5">
      <c r="AH352"/>
      <c r="AI352"/>
      <c r="AJ352"/>
      <c r="AS352"/>
      <c r="AV352"/>
      <c r="AW352"/>
    </row>
    <row r="353" spans="34:49" x14ac:dyDescent="0.5">
      <c r="AH353"/>
      <c r="AI353"/>
      <c r="AJ353"/>
      <c r="AS353"/>
      <c r="AV353"/>
      <c r="AW353"/>
    </row>
    <row r="354" spans="34:49" x14ac:dyDescent="0.5">
      <c r="AH354"/>
      <c r="AI354"/>
      <c r="AJ354"/>
      <c r="AS354"/>
      <c r="AV354"/>
      <c r="AW354"/>
    </row>
    <row r="355" spans="34:49" x14ac:dyDescent="0.5">
      <c r="AH355"/>
      <c r="AI355"/>
      <c r="AJ355"/>
      <c r="AS355"/>
      <c r="AV355"/>
      <c r="AW355"/>
    </row>
    <row r="356" spans="34:49" x14ac:dyDescent="0.5">
      <c r="AH356"/>
      <c r="AI356"/>
      <c r="AJ356"/>
      <c r="AS356"/>
      <c r="AV356"/>
      <c r="AW356"/>
    </row>
    <row r="357" spans="34:49" x14ac:dyDescent="0.5">
      <c r="AH357"/>
      <c r="AI357"/>
      <c r="AJ357"/>
      <c r="AS357"/>
      <c r="AV357"/>
      <c r="AW357"/>
    </row>
    <row r="358" spans="34:49" x14ac:dyDescent="0.5">
      <c r="AH358"/>
      <c r="AI358"/>
      <c r="AJ358"/>
      <c r="AS358"/>
      <c r="AV358"/>
      <c r="AW358"/>
    </row>
    <row r="359" spans="34:49" x14ac:dyDescent="0.5">
      <c r="AH359"/>
      <c r="AI359"/>
      <c r="AJ359"/>
      <c r="AS359"/>
      <c r="AV359"/>
      <c r="AW359"/>
    </row>
    <row r="360" spans="34:49" x14ac:dyDescent="0.5">
      <c r="AH360"/>
      <c r="AI360"/>
      <c r="AJ360"/>
      <c r="AS360"/>
      <c r="AV360"/>
      <c r="AW360"/>
    </row>
    <row r="361" spans="34:49" x14ac:dyDescent="0.5">
      <c r="AH361"/>
      <c r="AI361"/>
      <c r="AJ361"/>
      <c r="AS361"/>
      <c r="AV361"/>
      <c r="AW361"/>
    </row>
    <row r="362" spans="34:49" x14ac:dyDescent="0.5">
      <c r="AH362"/>
      <c r="AI362"/>
      <c r="AJ362"/>
      <c r="AS362"/>
      <c r="AV362"/>
      <c r="AW362"/>
    </row>
    <row r="363" spans="34:49" x14ac:dyDescent="0.5">
      <c r="AH363"/>
      <c r="AI363"/>
      <c r="AJ363"/>
      <c r="AS363"/>
      <c r="AV363"/>
      <c r="AW363"/>
    </row>
    <row r="364" spans="34:49" x14ac:dyDescent="0.5">
      <c r="AH364"/>
      <c r="AI364"/>
      <c r="AJ364"/>
      <c r="AS364"/>
      <c r="AV364"/>
      <c r="AW364"/>
    </row>
    <row r="365" spans="34:49" x14ac:dyDescent="0.5">
      <c r="AH365"/>
      <c r="AI365"/>
      <c r="AJ365"/>
      <c r="AS365"/>
      <c r="AV365"/>
      <c r="AW365"/>
    </row>
    <row r="366" spans="34:49" s="19" customFormat="1" x14ac:dyDescent="0.5"/>
    <row r="367" spans="34:49" x14ac:dyDescent="0.5">
      <c r="AH367"/>
      <c r="AI367"/>
      <c r="AJ367"/>
      <c r="AS367"/>
      <c r="AV367"/>
      <c r="AW367"/>
    </row>
    <row r="368" spans="34:49" x14ac:dyDescent="0.5">
      <c r="AH368"/>
      <c r="AI368"/>
      <c r="AJ368"/>
      <c r="AS368"/>
      <c r="AV368"/>
      <c r="AW368"/>
    </row>
    <row r="369" spans="31:49" x14ac:dyDescent="0.5">
      <c r="AH369"/>
      <c r="AI369"/>
      <c r="AJ369"/>
      <c r="AS369"/>
      <c r="AV369"/>
      <c r="AW369"/>
    </row>
    <row r="370" spans="31:49" x14ac:dyDescent="0.5">
      <c r="AH370"/>
      <c r="AI370"/>
      <c r="AJ370"/>
      <c r="AS370"/>
      <c r="AV370"/>
      <c r="AW370"/>
    </row>
    <row r="371" spans="31:49" x14ac:dyDescent="0.5">
      <c r="AH371"/>
      <c r="AI371"/>
      <c r="AJ371"/>
      <c r="AS371"/>
      <c r="AV371"/>
      <c r="AW371"/>
    </row>
    <row r="372" spans="31:49" x14ac:dyDescent="0.5">
      <c r="AH372"/>
      <c r="AI372"/>
      <c r="AJ372"/>
      <c r="AS372"/>
      <c r="AV372"/>
      <c r="AW372"/>
    </row>
    <row r="373" spans="31:49" x14ac:dyDescent="0.5">
      <c r="AH373"/>
      <c r="AI373"/>
      <c r="AJ373"/>
      <c r="AS373"/>
      <c r="AV373"/>
      <c r="AW373"/>
    </row>
    <row r="374" spans="31:49" x14ac:dyDescent="0.5">
      <c r="AE374" s="3"/>
      <c r="AF374" s="3"/>
      <c r="AG374" s="3"/>
      <c r="AH374" s="18"/>
      <c r="AI374" s="18"/>
      <c r="AJ374" s="18"/>
      <c r="AK374" s="13"/>
      <c r="AL374" s="13"/>
      <c r="AM374" s="13"/>
      <c r="AN374" s="13"/>
      <c r="AO374" s="13"/>
      <c r="AP374" s="13"/>
      <c r="AQ374" s="13"/>
      <c r="AR374" s="13"/>
      <c r="AS374" s="123"/>
      <c r="AT374" s="13"/>
      <c r="AU374" s="13"/>
      <c r="AV374" s="66"/>
      <c r="AW374" s="66"/>
    </row>
    <row r="375" spans="31:49" x14ac:dyDescent="0.5">
      <c r="AE375" s="3"/>
      <c r="AF375" s="3"/>
      <c r="AG375" s="3"/>
      <c r="AH375" s="18"/>
      <c r="AI375" s="18"/>
      <c r="AJ375" s="18"/>
      <c r="AK375" s="13"/>
      <c r="AL375" s="13"/>
      <c r="AM375" s="13"/>
      <c r="AN375" s="13"/>
      <c r="AO375" s="13"/>
      <c r="AP375" s="13"/>
      <c r="AQ375" s="13"/>
      <c r="AR375" s="13"/>
      <c r="AS375" s="123"/>
      <c r="AT375" s="13"/>
      <c r="AU375" s="13"/>
      <c r="AV375" s="66"/>
      <c r="AW375" s="66"/>
    </row>
    <row r="376" spans="31:49" x14ac:dyDescent="0.5">
      <c r="AE376" s="3"/>
      <c r="AF376" s="3"/>
      <c r="AG376" s="3"/>
      <c r="AH376" s="18"/>
      <c r="AI376" s="18"/>
      <c r="AJ376" s="18"/>
      <c r="AK376" s="13"/>
      <c r="AL376" s="13"/>
      <c r="AM376" s="13"/>
      <c r="AN376" s="13"/>
      <c r="AO376" s="13"/>
      <c r="AP376" s="13"/>
      <c r="AQ376" s="13"/>
      <c r="AR376" s="13"/>
      <c r="AS376" s="123"/>
      <c r="AT376" s="13"/>
      <c r="AU376" s="13"/>
      <c r="AV376" s="66"/>
      <c r="AW376" s="66"/>
    </row>
    <row r="377" spans="31:49" x14ac:dyDescent="0.5">
      <c r="AE377" s="3"/>
      <c r="AF377" s="3"/>
      <c r="AG377" s="3"/>
      <c r="AH377" s="18"/>
      <c r="AI377" s="18"/>
      <c r="AJ377" s="18"/>
      <c r="AK377" s="13"/>
      <c r="AL377" s="13"/>
      <c r="AM377" s="13"/>
      <c r="AN377" s="13"/>
      <c r="AO377" s="13"/>
      <c r="AP377" s="13"/>
      <c r="AQ377" s="13"/>
      <c r="AR377" s="13"/>
      <c r="AS377" s="123"/>
      <c r="AT377" s="13"/>
      <c r="AU377" s="13"/>
      <c r="AV377" s="66"/>
      <c r="AW377" s="66"/>
    </row>
    <row r="378" spans="31:49" x14ac:dyDescent="0.5">
      <c r="AE378" s="3"/>
      <c r="AF378" s="3"/>
      <c r="AG378" s="3"/>
      <c r="AH378" s="18"/>
      <c r="AI378" s="18"/>
      <c r="AJ378" s="18"/>
      <c r="AK378" s="13"/>
      <c r="AL378" s="13"/>
      <c r="AM378" s="13"/>
      <c r="AN378" s="13"/>
      <c r="AO378" s="13"/>
      <c r="AP378" s="13"/>
      <c r="AQ378" s="13"/>
      <c r="AR378" s="13"/>
      <c r="AS378" s="123"/>
      <c r="AT378" s="13"/>
      <c r="AU378" s="13"/>
      <c r="AV378" s="66"/>
      <c r="AW378" s="66"/>
    </row>
    <row r="379" spans="31:49" x14ac:dyDescent="0.5">
      <c r="AE379" s="3"/>
      <c r="AF379" s="3"/>
      <c r="AG379" s="3"/>
      <c r="AH379" s="18"/>
      <c r="AI379" s="18"/>
      <c r="AJ379" s="18"/>
      <c r="AK379" s="13"/>
      <c r="AL379" s="13"/>
      <c r="AM379" s="13"/>
      <c r="AN379" s="13"/>
      <c r="AO379" s="13"/>
      <c r="AP379" s="13"/>
      <c r="AQ379" s="13"/>
      <c r="AR379" s="13"/>
      <c r="AS379" s="123"/>
      <c r="AT379" s="13"/>
      <c r="AU379" s="13"/>
      <c r="AV379" s="66"/>
      <c r="AW379" s="66"/>
    </row>
    <row r="380" spans="31:49" x14ac:dyDescent="0.5">
      <c r="AE380" s="3"/>
      <c r="AF380" s="3"/>
      <c r="AG380" s="3"/>
      <c r="AH380" s="18"/>
      <c r="AI380" s="18"/>
      <c r="AJ380" s="18"/>
      <c r="AK380" s="13"/>
      <c r="AL380" s="13"/>
      <c r="AM380" s="13"/>
      <c r="AN380" s="13"/>
      <c r="AO380" s="13"/>
      <c r="AP380" s="13"/>
      <c r="AQ380" s="13"/>
      <c r="AR380" s="13"/>
      <c r="AS380" s="123"/>
      <c r="AT380" s="13"/>
      <c r="AU380" s="13"/>
      <c r="AV380" s="66"/>
      <c r="AW380" s="66"/>
    </row>
    <row r="381" spans="31:49" x14ac:dyDescent="0.5">
      <c r="AE381" s="3"/>
      <c r="AF381" s="3"/>
      <c r="AG381" s="3"/>
      <c r="AH381" s="18"/>
      <c r="AI381" s="18"/>
      <c r="AJ381" s="18"/>
      <c r="AK381" s="13"/>
      <c r="AL381" s="13"/>
      <c r="AM381" s="13"/>
      <c r="AN381" s="13"/>
      <c r="AO381" s="13"/>
      <c r="AP381" s="13"/>
      <c r="AQ381" s="13"/>
      <c r="AR381" s="13"/>
      <c r="AS381" s="123"/>
      <c r="AT381" s="13"/>
      <c r="AU381" s="13"/>
      <c r="AV381" s="66"/>
      <c r="AW381" s="66"/>
    </row>
    <row r="382" spans="31:49" x14ac:dyDescent="0.5">
      <c r="AE382" s="3"/>
      <c r="AF382" s="3"/>
      <c r="AG382" s="3"/>
      <c r="AH382" s="18"/>
      <c r="AI382" s="18"/>
      <c r="AJ382" s="18"/>
      <c r="AK382" s="13"/>
      <c r="AL382" s="13"/>
      <c r="AM382" s="13"/>
      <c r="AN382" s="13"/>
      <c r="AO382" s="13"/>
      <c r="AP382" s="13"/>
      <c r="AQ382" s="13"/>
      <c r="AR382" s="13"/>
      <c r="AS382" s="123"/>
      <c r="AT382" s="13"/>
      <c r="AU382" s="13"/>
      <c r="AV382" s="66"/>
      <c r="AW382" s="66"/>
    </row>
    <row r="383" spans="31:49" x14ac:dyDescent="0.5">
      <c r="AE383" s="3"/>
      <c r="AF383" s="3"/>
      <c r="AG383" s="3"/>
      <c r="AH383" s="18"/>
      <c r="AI383" s="18"/>
      <c r="AJ383" s="18"/>
      <c r="AK383" s="13"/>
      <c r="AL383" s="13"/>
      <c r="AM383" s="13"/>
      <c r="AN383" s="13"/>
      <c r="AO383" s="13"/>
      <c r="AP383" s="13"/>
      <c r="AQ383" s="13"/>
      <c r="AR383" s="13"/>
      <c r="AS383" s="123"/>
      <c r="AT383" s="13"/>
      <c r="AU383" s="13"/>
      <c r="AV383" s="66"/>
      <c r="AW383" s="66"/>
    </row>
    <row r="384" spans="31:49" x14ac:dyDescent="0.5">
      <c r="AE384" s="3"/>
      <c r="AF384" s="3"/>
      <c r="AG384" s="3"/>
      <c r="AH384" s="18"/>
      <c r="AI384" s="18"/>
      <c r="AJ384" s="18"/>
      <c r="AK384" s="13"/>
      <c r="AL384" s="13"/>
      <c r="AM384" s="13"/>
      <c r="AN384" s="13"/>
      <c r="AO384" s="13"/>
      <c r="AP384" s="13"/>
      <c r="AQ384" s="13"/>
      <c r="AR384" s="13"/>
      <c r="AS384" s="123"/>
      <c r="AT384" s="13"/>
      <c r="AU384" s="13"/>
      <c r="AV384" s="66"/>
      <c r="AW384" s="66"/>
    </row>
    <row r="385" spans="31:49" x14ac:dyDescent="0.5">
      <c r="AE385" s="3"/>
      <c r="AF385" s="3"/>
      <c r="AG385" s="3"/>
      <c r="AH385" s="18"/>
      <c r="AI385" s="18"/>
      <c r="AJ385" s="18"/>
      <c r="AK385" s="13"/>
      <c r="AL385" s="13"/>
      <c r="AM385" s="13"/>
      <c r="AN385" s="13"/>
      <c r="AO385" s="13"/>
      <c r="AP385" s="13"/>
      <c r="AQ385" s="13"/>
      <c r="AR385" s="13"/>
      <c r="AS385" s="123"/>
      <c r="AT385" s="13"/>
      <c r="AU385" s="13"/>
      <c r="AV385" s="66"/>
      <c r="AW385" s="66"/>
    </row>
    <row r="386" spans="31:49" x14ac:dyDescent="0.5">
      <c r="AE386" s="3"/>
      <c r="AF386" s="3"/>
      <c r="AG386" s="3"/>
      <c r="AH386" s="18"/>
      <c r="AI386" s="18"/>
      <c r="AJ386" s="18"/>
      <c r="AK386" s="13"/>
      <c r="AL386" s="13"/>
      <c r="AM386" s="13"/>
      <c r="AN386" s="13"/>
      <c r="AO386" s="13"/>
      <c r="AP386" s="13"/>
      <c r="AQ386" s="13"/>
      <c r="AR386" s="13"/>
      <c r="AS386" s="123"/>
      <c r="AT386" s="13"/>
      <c r="AU386" s="13"/>
      <c r="AV386" s="66"/>
      <c r="AW386" s="66"/>
    </row>
    <row r="387" spans="31:49" x14ac:dyDescent="0.5">
      <c r="AE387" s="3"/>
      <c r="AF387" s="3"/>
      <c r="AG387" s="3"/>
      <c r="AH387" s="18"/>
      <c r="AI387" s="18"/>
      <c r="AJ387" s="18"/>
      <c r="AK387" s="13"/>
      <c r="AL387" s="13"/>
      <c r="AM387" s="13"/>
      <c r="AN387" s="13"/>
      <c r="AO387" s="13"/>
      <c r="AP387" s="13"/>
      <c r="AQ387" s="13"/>
      <c r="AR387" s="13"/>
      <c r="AS387" s="123"/>
      <c r="AT387" s="13"/>
      <c r="AU387" s="13"/>
      <c r="AV387" s="66"/>
      <c r="AW387" s="66"/>
    </row>
    <row r="388" spans="31:49" x14ac:dyDescent="0.5">
      <c r="AE388" s="3"/>
      <c r="AF388" s="3"/>
      <c r="AG388" s="3"/>
      <c r="AH388" s="18"/>
      <c r="AI388" s="18"/>
      <c r="AJ388" s="18"/>
      <c r="AK388" s="13"/>
      <c r="AL388" s="13"/>
      <c r="AM388" s="13"/>
      <c r="AN388" s="13"/>
      <c r="AO388" s="13"/>
      <c r="AP388" s="13"/>
      <c r="AQ388" s="13"/>
      <c r="AR388" s="13"/>
      <c r="AS388" s="123"/>
      <c r="AT388" s="13"/>
      <c r="AU388" s="13"/>
      <c r="AV388" s="66"/>
      <c r="AW388" s="66"/>
    </row>
    <row r="389" spans="31:49" x14ac:dyDescent="0.5">
      <c r="AE389" s="3"/>
      <c r="AF389" s="3"/>
      <c r="AG389" s="3"/>
      <c r="AH389" s="18"/>
      <c r="AI389" s="18"/>
      <c r="AJ389" s="18"/>
      <c r="AK389" s="13"/>
      <c r="AL389" s="13"/>
      <c r="AM389" s="13"/>
      <c r="AN389" s="13"/>
      <c r="AO389" s="13"/>
      <c r="AP389" s="13"/>
      <c r="AQ389" s="13"/>
      <c r="AR389" s="13"/>
      <c r="AS389" s="123"/>
      <c r="AT389" s="13"/>
      <c r="AU389" s="13"/>
      <c r="AV389" s="66"/>
      <c r="AW389" s="66"/>
    </row>
    <row r="390" spans="31:49" x14ac:dyDescent="0.5">
      <c r="AE390" s="3"/>
      <c r="AF390" s="3"/>
      <c r="AG390" s="3"/>
      <c r="AH390" s="18"/>
      <c r="AI390" s="18"/>
      <c r="AJ390" s="18"/>
      <c r="AK390" s="13"/>
      <c r="AL390" s="13"/>
      <c r="AM390" s="13"/>
      <c r="AN390" s="13"/>
      <c r="AO390" s="13"/>
      <c r="AP390" s="13"/>
      <c r="AQ390" s="13"/>
      <c r="AR390" s="13"/>
      <c r="AS390" s="123"/>
      <c r="AT390" s="13"/>
      <c r="AU390" s="13"/>
      <c r="AV390" s="66"/>
      <c r="AW390" s="66"/>
    </row>
    <row r="391" spans="31:49" x14ac:dyDescent="0.5">
      <c r="AE391" s="3"/>
      <c r="AF391" s="3"/>
      <c r="AG391" s="3"/>
      <c r="AH391" s="18"/>
      <c r="AI391" s="18"/>
      <c r="AJ391" s="18"/>
      <c r="AK391" s="13"/>
      <c r="AL391" s="13"/>
      <c r="AM391" s="13"/>
      <c r="AN391" s="13"/>
      <c r="AO391" s="13"/>
      <c r="AP391" s="13"/>
      <c r="AQ391" s="13"/>
      <c r="AR391" s="13"/>
      <c r="AS391" s="123"/>
      <c r="AT391" s="13"/>
      <c r="AU391" s="13"/>
      <c r="AV391" s="66"/>
      <c r="AW391" s="66"/>
    </row>
    <row r="392" spans="31:49" x14ac:dyDescent="0.5">
      <c r="AE392" s="3"/>
      <c r="AF392" s="3"/>
      <c r="AG392" s="3"/>
      <c r="AH392" s="18"/>
      <c r="AI392" s="18"/>
      <c r="AJ392" s="18"/>
      <c r="AK392" s="13"/>
      <c r="AL392" s="13"/>
      <c r="AM392" s="13"/>
      <c r="AN392" s="13"/>
      <c r="AO392" s="13"/>
      <c r="AP392" s="13"/>
      <c r="AQ392" s="13"/>
      <c r="AR392" s="13"/>
      <c r="AS392" s="123"/>
      <c r="AT392" s="13"/>
      <c r="AU392" s="13"/>
      <c r="AV392" s="66"/>
      <c r="AW392" s="66"/>
    </row>
    <row r="393" spans="31:49" x14ac:dyDescent="0.5">
      <c r="AE393" s="3"/>
      <c r="AF393" s="3"/>
      <c r="AG393" s="3"/>
      <c r="AH393" s="18"/>
      <c r="AI393" s="18"/>
      <c r="AJ393" s="18"/>
      <c r="AK393" s="13"/>
      <c r="AL393" s="13"/>
      <c r="AM393" s="13"/>
      <c r="AN393" s="13"/>
      <c r="AO393" s="13"/>
      <c r="AP393" s="13"/>
      <c r="AQ393" s="13"/>
      <c r="AR393" s="13"/>
      <c r="AS393" s="123"/>
      <c r="AT393" s="13"/>
      <c r="AU393" s="13"/>
      <c r="AV393" s="66"/>
      <c r="AW393" s="66"/>
    </row>
    <row r="394" spans="31:49" x14ac:dyDescent="0.5">
      <c r="AE394" s="3"/>
      <c r="AF394" s="3"/>
      <c r="AG394" s="3"/>
      <c r="AH394" s="18"/>
      <c r="AI394" s="18"/>
      <c r="AJ394" s="18"/>
      <c r="AK394" s="13"/>
      <c r="AL394" s="13"/>
      <c r="AM394" s="13"/>
      <c r="AN394" s="13"/>
      <c r="AO394" s="13"/>
      <c r="AP394" s="13"/>
      <c r="AQ394" s="13"/>
      <c r="AR394" s="13"/>
      <c r="AS394" s="123"/>
      <c r="AT394" s="13"/>
      <c r="AU394" s="13"/>
      <c r="AV394" s="66"/>
      <c r="AW394" s="66"/>
    </row>
    <row r="395" spans="31:49" x14ac:dyDescent="0.5">
      <c r="AE395" s="3"/>
      <c r="AF395" s="3"/>
      <c r="AG395" s="3"/>
      <c r="AH395" s="18"/>
      <c r="AI395" s="18"/>
      <c r="AJ395" s="18"/>
      <c r="AK395" s="13"/>
      <c r="AL395" s="13"/>
      <c r="AM395" s="13"/>
      <c r="AN395" s="13"/>
      <c r="AO395" s="13"/>
      <c r="AP395" s="13"/>
      <c r="AQ395" s="13"/>
      <c r="AR395" s="13"/>
      <c r="AS395" s="123"/>
      <c r="AT395" s="13"/>
      <c r="AU395" s="13"/>
      <c r="AV395" s="66"/>
      <c r="AW395" s="66"/>
    </row>
    <row r="396" spans="31:49" x14ac:dyDescent="0.5">
      <c r="AE396" s="3"/>
      <c r="AF396" s="3"/>
      <c r="AG396" s="3"/>
      <c r="AH396" s="18"/>
      <c r="AI396" s="18"/>
      <c r="AJ396" s="18"/>
      <c r="AK396" s="13"/>
      <c r="AL396" s="13"/>
      <c r="AM396" s="13"/>
      <c r="AN396" s="13"/>
      <c r="AO396" s="13"/>
      <c r="AP396" s="13"/>
      <c r="AQ396" s="13"/>
      <c r="AR396" s="13"/>
      <c r="AS396" s="123"/>
      <c r="AT396" s="13"/>
      <c r="AU396" s="13"/>
      <c r="AV396" s="66"/>
      <c r="AW396" s="66"/>
    </row>
    <row r="397" spans="31:49" x14ac:dyDescent="0.5">
      <c r="AE397" s="3"/>
      <c r="AF397" s="3"/>
      <c r="AG397" s="3"/>
      <c r="AH397" s="18"/>
      <c r="AI397" s="18"/>
      <c r="AJ397" s="18"/>
      <c r="AK397" s="13"/>
      <c r="AL397" s="13"/>
      <c r="AM397" s="13"/>
      <c r="AN397" s="13"/>
      <c r="AO397" s="13"/>
      <c r="AP397" s="13"/>
      <c r="AQ397" s="13"/>
      <c r="AR397" s="13"/>
      <c r="AS397" s="123"/>
      <c r="AT397" s="13"/>
      <c r="AU397" s="13"/>
      <c r="AV397" s="66"/>
      <c r="AW397" s="66"/>
    </row>
    <row r="398" spans="31:49" x14ac:dyDescent="0.5">
      <c r="AE398" s="3"/>
      <c r="AF398" s="3"/>
      <c r="AG398" s="3"/>
      <c r="AH398" s="18"/>
      <c r="AI398" s="18"/>
      <c r="AJ398" s="18"/>
      <c r="AK398" s="13"/>
      <c r="AL398" s="13"/>
      <c r="AM398" s="13"/>
      <c r="AN398" s="13"/>
      <c r="AO398" s="13"/>
      <c r="AP398" s="13"/>
      <c r="AQ398" s="13"/>
      <c r="AR398" s="13"/>
      <c r="AS398" s="123"/>
      <c r="AT398" s="13"/>
      <c r="AU398" s="13"/>
      <c r="AV398" s="66"/>
      <c r="AW398" s="66"/>
    </row>
    <row r="399" spans="31:49" x14ac:dyDescent="0.5">
      <c r="AE399" s="3"/>
      <c r="AF399" s="3"/>
      <c r="AG399" s="3"/>
      <c r="AH399" s="18"/>
      <c r="AI399" s="18"/>
      <c r="AJ399" s="18"/>
      <c r="AK399" s="13"/>
      <c r="AL399" s="13"/>
      <c r="AM399" s="13"/>
      <c r="AN399" s="13"/>
      <c r="AO399" s="13"/>
      <c r="AP399" s="13"/>
      <c r="AQ399" s="13"/>
      <c r="AR399" s="13"/>
      <c r="AS399" s="123"/>
      <c r="AT399" s="13"/>
      <c r="AU399" s="13"/>
      <c r="AV399" s="66"/>
      <c r="AW399" s="66"/>
    </row>
    <row r="400" spans="31:49" x14ac:dyDescent="0.5">
      <c r="AE400" s="3"/>
      <c r="AF400" s="3"/>
      <c r="AG400" s="3"/>
      <c r="AH400" s="18"/>
      <c r="AI400" s="18"/>
      <c r="AJ400" s="18"/>
      <c r="AK400" s="13"/>
      <c r="AL400" s="13"/>
      <c r="AM400" s="13"/>
      <c r="AN400" s="13"/>
      <c r="AO400" s="13"/>
      <c r="AP400" s="13"/>
      <c r="AQ400" s="13"/>
      <c r="AR400" s="13"/>
      <c r="AS400" s="123"/>
      <c r="AT400" s="13"/>
      <c r="AU400" s="13"/>
      <c r="AV400" s="66"/>
      <c r="AW400" s="66"/>
    </row>
    <row r="401" spans="31:49" x14ac:dyDescent="0.5">
      <c r="AE401" s="3"/>
      <c r="AF401" s="3"/>
      <c r="AG401" s="3"/>
      <c r="AH401" s="18"/>
      <c r="AI401" s="18"/>
      <c r="AJ401" s="18"/>
      <c r="AK401" s="13"/>
      <c r="AL401" s="13"/>
      <c r="AM401" s="13"/>
      <c r="AN401" s="13"/>
      <c r="AO401" s="13"/>
      <c r="AP401" s="13"/>
      <c r="AQ401" s="13"/>
      <c r="AR401" s="13"/>
      <c r="AS401" s="123"/>
      <c r="AT401" s="13"/>
      <c r="AU401" s="13"/>
      <c r="AV401" s="66"/>
      <c r="AW401" s="66"/>
    </row>
    <row r="402" spans="31:49" x14ac:dyDescent="0.5">
      <c r="AE402" s="3"/>
      <c r="AF402" s="3"/>
      <c r="AG402" s="3"/>
      <c r="AH402" s="18"/>
      <c r="AI402" s="18"/>
      <c r="AJ402" s="18"/>
      <c r="AK402" s="13"/>
      <c r="AL402" s="13"/>
      <c r="AM402" s="13"/>
      <c r="AN402" s="13"/>
      <c r="AO402" s="13"/>
      <c r="AP402" s="13"/>
      <c r="AQ402" s="13"/>
      <c r="AR402" s="13"/>
      <c r="AS402" s="123"/>
      <c r="AT402" s="13"/>
      <c r="AU402" s="13"/>
      <c r="AV402" s="66"/>
      <c r="AW402" s="66"/>
    </row>
    <row r="403" spans="31:49" x14ac:dyDescent="0.5">
      <c r="AE403" s="3"/>
      <c r="AF403" s="3"/>
      <c r="AG403" s="3"/>
      <c r="AH403" s="18"/>
      <c r="AI403" s="18"/>
      <c r="AJ403" s="18"/>
      <c r="AK403" s="13"/>
      <c r="AL403" s="13"/>
      <c r="AM403" s="13"/>
      <c r="AN403" s="13"/>
      <c r="AO403" s="13"/>
      <c r="AP403" s="13"/>
      <c r="AQ403" s="13"/>
      <c r="AR403" s="13"/>
      <c r="AS403" s="123"/>
      <c r="AT403" s="13"/>
      <c r="AU403" s="13"/>
      <c r="AV403" s="66"/>
      <c r="AW403" s="66"/>
    </row>
    <row r="404" spans="31:49" x14ac:dyDescent="0.5">
      <c r="AE404" s="3"/>
      <c r="AF404" s="3"/>
      <c r="AG404" s="3"/>
      <c r="AH404" s="18"/>
      <c r="AI404" s="18"/>
      <c r="AJ404" s="18"/>
      <c r="AK404" s="13"/>
      <c r="AL404" s="13"/>
      <c r="AM404" s="13"/>
      <c r="AN404" s="13"/>
      <c r="AO404" s="13"/>
      <c r="AP404" s="13"/>
      <c r="AQ404" s="13"/>
      <c r="AR404" s="13"/>
      <c r="AS404" s="123"/>
      <c r="AT404" s="13"/>
      <c r="AU404" s="13"/>
      <c r="AV404" s="66"/>
      <c r="AW404" s="66"/>
    </row>
    <row r="405" spans="31:49" x14ac:dyDescent="0.5">
      <c r="AE405" s="3"/>
      <c r="AF405" s="3"/>
      <c r="AG405" s="3"/>
      <c r="AH405" s="18"/>
      <c r="AI405" s="18"/>
      <c r="AJ405" s="18"/>
      <c r="AK405" s="13"/>
      <c r="AL405" s="13"/>
      <c r="AM405" s="13"/>
      <c r="AN405" s="13"/>
      <c r="AO405" s="13"/>
      <c r="AP405" s="13"/>
      <c r="AQ405" s="13"/>
      <c r="AR405" s="13"/>
      <c r="AS405" s="123"/>
      <c r="AT405" s="13"/>
      <c r="AU405" s="13"/>
      <c r="AV405" s="66"/>
      <c r="AW405" s="66"/>
    </row>
    <row r="406" spans="31:49" x14ac:dyDescent="0.5">
      <c r="AE406" s="3"/>
      <c r="AF406" s="3"/>
      <c r="AG406" s="3"/>
      <c r="AH406" s="18"/>
      <c r="AI406" s="18"/>
      <c r="AJ406" s="18"/>
      <c r="AK406" s="13"/>
      <c r="AL406" s="13"/>
      <c r="AM406" s="13"/>
      <c r="AN406" s="13"/>
      <c r="AO406" s="13"/>
      <c r="AP406" s="13"/>
      <c r="AQ406" s="13"/>
      <c r="AR406" s="13"/>
      <c r="AS406" s="123"/>
      <c r="AT406" s="13"/>
      <c r="AU406" s="13"/>
      <c r="AV406" s="66"/>
      <c r="AW406" s="66"/>
    </row>
    <row r="407" spans="31:49" x14ac:dyDescent="0.5">
      <c r="AE407" s="3"/>
      <c r="AF407" s="3"/>
      <c r="AG407" s="3"/>
      <c r="AH407" s="18"/>
      <c r="AI407" s="18"/>
      <c r="AJ407" s="18"/>
      <c r="AK407" s="13"/>
      <c r="AL407" s="13"/>
      <c r="AM407" s="13"/>
      <c r="AN407" s="13"/>
      <c r="AO407" s="13"/>
      <c r="AP407" s="13"/>
      <c r="AQ407" s="13"/>
      <c r="AR407" s="13"/>
      <c r="AS407" s="123"/>
      <c r="AT407" s="13"/>
      <c r="AU407" s="13"/>
      <c r="AV407" s="66"/>
      <c r="AW407" s="66"/>
    </row>
    <row r="408" spans="31:49" x14ac:dyDescent="0.5">
      <c r="AE408" s="3"/>
      <c r="AF408" s="3"/>
      <c r="AG408" s="3"/>
      <c r="AH408" s="18"/>
      <c r="AI408" s="18"/>
      <c r="AJ408" s="18"/>
      <c r="AK408" s="13"/>
      <c r="AL408" s="13"/>
      <c r="AM408" s="13"/>
      <c r="AN408" s="13"/>
      <c r="AO408" s="13"/>
      <c r="AP408" s="13"/>
      <c r="AQ408" s="13"/>
      <c r="AR408" s="13"/>
      <c r="AS408" s="123"/>
      <c r="AT408" s="13"/>
      <c r="AU408" s="13"/>
      <c r="AV408" s="66"/>
      <c r="AW408" s="66"/>
    </row>
    <row r="409" spans="31:49" x14ac:dyDescent="0.5">
      <c r="AE409" s="3"/>
      <c r="AF409" s="3"/>
      <c r="AG409" s="3"/>
      <c r="AH409" s="18"/>
      <c r="AI409" s="18"/>
      <c r="AJ409" s="18"/>
      <c r="AK409" s="13"/>
      <c r="AL409" s="13"/>
      <c r="AM409" s="13"/>
      <c r="AN409" s="13"/>
      <c r="AO409" s="13"/>
      <c r="AP409" s="13"/>
      <c r="AQ409" s="13"/>
      <c r="AR409" s="13"/>
      <c r="AS409" s="123"/>
      <c r="AT409" s="13"/>
      <c r="AU409" s="13"/>
      <c r="AV409" s="66"/>
      <c r="AW409" s="66"/>
    </row>
    <row r="410" spans="31:49" x14ac:dyDescent="0.5">
      <c r="AE410" s="3"/>
      <c r="AF410" s="3"/>
      <c r="AG410" s="3"/>
      <c r="AH410" s="18"/>
      <c r="AI410" s="18"/>
      <c r="AJ410" s="18"/>
      <c r="AK410" s="13"/>
      <c r="AL410" s="13"/>
      <c r="AM410" s="13"/>
      <c r="AN410" s="13"/>
      <c r="AO410" s="13"/>
      <c r="AP410" s="13"/>
      <c r="AQ410" s="13"/>
      <c r="AR410" s="13"/>
      <c r="AS410" s="123"/>
      <c r="AT410" s="13"/>
      <c r="AU410" s="13"/>
      <c r="AV410" s="66"/>
      <c r="AW410" s="66"/>
    </row>
    <row r="411" spans="31:49" x14ac:dyDescent="0.5">
      <c r="AE411" s="3"/>
      <c r="AF411" s="3"/>
      <c r="AG411" s="3"/>
      <c r="AH411" s="18"/>
      <c r="AI411" s="18"/>
      <c r="AJ411" s="18"/>
      <c r="AK411" s="13"/>
      <c r="AL411" s="13"/>
      <c r="AM411" s="13"/>
      <c r="AN411" s="13"/>
      <c r="AO411" s="13"/>
      <c r="AP411" s="13"/>
      <c r="AQ411" s="13"/>
      <c r="AR411" s="13"/>
      <c r="AS411" s="123"/>
      <c r="AT411" s="13"/>
      <c r="AU411" s="13"/>
      <c r="AV411" s="66"/>
      <c r="AW411" s="66"/>
    </row>
    <row r="412" spans="31:49" x14ac:dyDescent="0.5">
      <c r="AE412" s="3"/>
      <c r="AF412" s="3"/>
      <c r="AG412" s="3"/>
      <c r="AH412" s="18"/>
      <c r="AI412" s="18"/>
      <c r="AJ412" s="18"/>
      <c r="AK412" s="13"/>
      <c r="AL412" s="13"/>
      <c r="AM412" s="13"/>
      <c r="AN412" s="13"/>
      <c r="AO412" s="13"/>
      <c r="AP412" s="13"/>
      <c r="AQ412" s="13"/>
      <c r="AR412" s="13"/>
      <c r="AS412" s="123"/>
      <c r="AT412" s="13"/>
      <c r="AU412" s="13"/>
      <c r="AV412" s="66"/>
      <c r="AW412" s="66"/>
    </row>
    <row r="413" spans="31:49" x14ac:dyDescent="0.5">
      <c r="AE413" s="3"/>
      <c r="AF413" s="3"/>
      <c r="AG413" s="3"/>
      <c r="AH413" s="18"/>
      <c r="AI413" s="18"/>
      <c r="AJ413" s="18"/>
      <c r="AK413" s="13"/>
      <c r="AL413" s="13"/>
      <c r="AM413" s="13"/>
      <c r="AN413" s="13"/>
      <c r="AO413" s="13"/>
      <c r="AP413" s="13"/>
      <c r="AQ413" s="13"/>
      <c r="AR413" s="13"/>
      <c r="AS413" s="123"/>
      <c r="AT413" s="13"/>
      <c r="AU413" s="13"/>
      <c r="AV413" s="66"/>
      <c r="AW413" s="66"/>
    </row>
    <row r="414" spans="31:49" x14ac:dyDescent="0.5">
      <c r="AE414" s="3"/>
      <c r="AF414" s="3"/>
      <c r="AG414" s="3"/>
      <c r="AH414" s="18"/>
      <c r="AI414" s="18"/>
      <c r="AJ414" s="18"/>
      <c r="AK414" s="13"/>
      <c r="AL414" s="13"/>
      <c r="AM414" s="13"/>
      <c r="AN414" s="13"/>
      <c r="AO414" s="13"/>
      <c r="AP414" s="13"/>
      <c r="AQ414" s="13"/>
      <c r="AR414" s="13"/>
      <c r="AS414" s="123"/>
      <c r="AT414" s="13"/>
      <c r="AU414" s="13"/>
      <c r="AV414" s="66"/>
      <c r="AW414" s="66"/>
    </row>
    <row r="415" spans="31:49" x14ac:dyDescent="0.5">
      <c r="AE415" s="3"/>
      <c r="AF415" s="3"/>
      <c r="AG415" s="3"/>
      <c r="AH415" s="18"/>
      <c r="AI415" s="18"/>
      <c r="AJ415" s="18"/>
      <c r="AK415" s="13"/>
      <c r="AL415" s="13"/>
      <c r="AM415" s="13"/>
      <c r="AN415" s="13"/>
      <c r="AO415" s="13"/>
      <c r="AP415" s="13"/>
      <c r="AQ415" s="13"/>
      <c r="AR415" s="13"/>
      <c r="AS415" s="123"/>
      <c r="AT415" s="13"/>
      <c r="AU415" s="13"/>
      <c r="AV415" s="66"/>
      <c r="AW415" s="66"/>
    </row>
    <row r="416" spans="31:49" x14ac:dyDescent="0.5">
      <c r="AE416" s="3"/>
      <c r="AF416" s="3"/>
      <c r="AG416" s="3"/>
      <c r="AH416" s="18"/>
      <c r="AI416" s="18"/>
      <c r="AJ416" s="18"/>
      <c r="AK416" s="13"/>
      <c r="AL416" s="13"/>
      <c r="AM416" s="13"/>
      <c r="AN416" s="13"/>
      <c r="AO416" s="13"/>
      <c r="AP416" s="13"/>
      <c r="AQ416" s="13"/>
      <c r="AR416" s="13"/>
      <c r="AS416" s="123"/>
      <c r="AT416" s="13"/>
      <c r="AU416" s="13"/>
      <c r="AV416" s="66"/>
      <c r="AW416" s="66"/>
    </row>
    <row r="417" spans="31:49" x14ac:dyDescent="0.5">
      <c r="AE417" s="3"/>
      <c r="AF417" s="3"/>
      <c r="AG417" s="3"/>
      <c r="AH417" s="18"/>
      <c r="AI417" s="18"/>
      <c r="AJ417" s="18"/>
      <c r="AK417" s="13"/>
      <c r="AL417" s="13"/>
      <c r="AM417" s="13"/>
      <c r="AN417" s="13"/>
      <c r="AO417" s="13"/>
      <c r="AP417" s="13"/>
      <c r="AQ417" s="13"/>
      <c r="AR417" s="13"/>
      <c r="AS417" s="123"/>
      <c r="AT417" s="13"/>
      <c r="AU417" s="13"/>
      <c r="AV417" s="66"/>
      <c r="AW417" s="66"/>
    </row>
    <row r="418" spans="31:49" x14ac:dyDescent="0.5">
      <c r="AE418" s="3"/>
      <c r="AF418" s="3"/>
      <c r="AG418" s="3"/>
      <c r="AH418" s="18"/>
      <c r="AI418" s="18"/>
      <c r="AJ418" s="18"/>
      <c r="AK418" s="13"/>
      <c r="AL418" s="13"/>
      <c r="AM418" s="13"/>
      <c r="AN418" s="13"/>
      <c r="AO418" s="13"/>
      <c r="AP418" s="13"/>
      <c r="AQ418" s="13"/>
      <c r="AR418" s="13"/>
      <c r="AS418" s="123"/>
      <c r="AT418" s="13"/>
      <c r="AU418" s="13"/>
      <c r="AV418" s="66"/>
      <c r="AW418" s="66"/>
    </row>
    <row r="419" spans="31:49" x14ac:dyDescent="0.5">
      <c r="AE419" s="3"/>
      <c r="AF419" s="3"/>
      <c r="AG419" s="3"/>
      <c r="AH419" s="18"/>
      <c r="AI419" s="18"/>
      <c r="AJ419" s="18"/>
      <c r="AK419" s="13"/>
      <c r="AL419" s="13"/>
      <c r="AM419" s="13"/>
      <c r="AN419" s="13"/>
      <c r="AO419" s="13"/>
      <c r="AP419" s="13"/>
      <c r="AQ419" s="13"/>
      <c r="AR419" s="13"/>
      <c r="AS419" s="123"/>
      <c r="AT419" s="13"/>
      <c r="AU419" s="13"/>
      <c r="AV419" s="66"/>
      <c r="AW419" s="66"/>
    </row>
    <row r="420" spans="31:49" x14ac:dyDescent="0.5">
      <c r="AE420" s="3"/>
      <c r="AF420" s="3"/>
      <c r="AG420" s="3"/>
      <c r="AH420" s="18"/>
      <c r="AI420" s="18"/>
      <c r="AJ420" s="18"/>
      <c r="AK420" s="13"/>
      <c r="AL420" s="13"/>
      <c r="AM420" s="13"/>
      <c r="AN420" s="13"/>
      <c r="AO420" s="13"/>
      <c r="AP420" s="13"/>
      <c r="AQ420" s="13"/>
      <c r="AR420" s="13"/>
      <c r="AS420" s="123"/>
      <c r="AT420" s="13"/>
      <c r="AU420" s="13"/>
      <c r="AV420" s="66"/>
      <c r="AW420" s="66"/>
    </row>
    <row r="421" spans="31:49" x14ac:dyDescent="0.5">
      <c r="AE421" s="3"/>
      <c r="AF421" s="3"/>
      <c r="AG421" s="3"/>
      <c r="AH421" s="18"/>
      <c r="AI421" s="18"/>
      <c r="AJ421" s="18"/>
      <c r="AK421" s="13"/>
      <c r="AL421" s="13"/>
      <c r="AM421" s="13"/>
      <c r="AN421" s="13"/>
      <c r="AO421" s="13"/>
      <c r="AP421" s="13"/>
      <c r="AQ421" s="13"/>
      <c r="AR421" s="13"/>
      <c r="AS421" s="123"/>
      <c r="AT421" s="13"/>
      <c r="AU421" s="13"/>
      <c r="AV421" s="66"/>
      <c r="AW421" s="66"/>
    </row>
    <row r="422" spans="31:49" x14ac:dyDescent="0.5">
      <c r="AE422" s="3"/>
      <c r="AF422" s="3"/>
      <c r="AG422" s="3"/>
      <c r="AH422" s="18"/>
      <c r="AI422" s="18"/>
      <c r="AJ422" s="18"/>
      <c r="AK422" s="13"/>
      <c r="AL422" s="13"/>
      <c r="AM422" s="13"/>
      <c r="AN422" s="13"/>
      <c r="AO422" s="13"/>
      <c r="AP422" s="13"/>
      <c r="AQ422" s="13"/>
      <c r="AR422" s="13"/>
      <c r="AS422" s="123"/>
      <c r="AT422" s="13"/>
      <c r="AU422" s="13"/>
      <c r="AV422" s="66"/>
      <c r="AW422" s="66"/>
    </row>
    <row r="423" spans="31:49" x14ac:dyDescent="0.5">
      <c r="AE423" s="3"/>
      <c r="AF423" s="3"/>
      <c r="AG423" s="3"/>
      <c r="AH423" s="18"/>
      <c r="AI423" s="18"/>
      <c r="AJ423" s="18"/>
      <c r="AK423" s="13"/>
      <c r="AL423" s="13"/>
      <c r="AM423" s="13"/>
      <c r="AN423" s="13"/>
      <c r="AO423" s="13"/>
      <c r="AP423" s="13"/>
      <c r="AQ423" s="13"/>
      <c r="AR423" s="13"/>
      <c r="AS423" s="123"/>
      <c r="AT423" s="13"/>
      <c r="AU423" s="13"/>
      <c r="AV423" s="66"/>
      <c r="AW423" s="66"/>
    </row>
    <row r="424" spans="31:49" x14ac:dyDescent="0.5">
      <c r="AE424" s="3"/>
      <c r="AF424" s="3"/>
      <c r="AG424" s="3"/>
      <c r="AH424" s="18"/>
      <c r="AI424" s="18"/>
      <c r="AJ424" s="18"/>
      <c r="AK424" s="13"/>
      <c r="AL424" s="13"/>
      <c r="AM424" s="13"/>
      <c r="AN424" s="13"/>
      <c r="AO424" s="13"/>
      <c r="AP424" s="13"/>
      <c r="AQ424" s="13"/>
      <c r="AR424" s="13"/>
      <c r="AS424" s="123"/>
      <c r="AT424" s="13"/>
      <c r="AU424" s="13"/>
      <c r="AV424" s="66"/>
      <c r="AW424" s="66"/>
    </row>
    <row r="425" spans="31:49" x14ac:dyDescent="0.5">
      <c r="AE425" s="3"/>
      <c r="AF425" s="3"/>
      <c r="AG425" s="3"/>
      <c r="AH425" s="18"/>
      <c r="AI425" s="18"/>
      <c r="AJ425" s="18"/>
      <c r="AK425" s="13"/>
      <c r="AL425" s="13"/>
      <c r="AM425" s="13"/>
      <c r="AN425" s="13"/>
      <c r="AO425" s="13"/>
      <c r="AP425" s="13"/>
      <c r="AQ425" s="13"/>
      <c r="AR425" s="13"/>
      <c r="AS425" s="123"/>
      <c r="AT425" s="13"/>
      <c r="AU425" s="13"/>
      <c r="AV425" s="66"/>
      <c r="AW425" s="66"/>
    </row>
    <row r="426" spans="31:49" x14ac:dyDescent="0.5">
      <c r="AE426" s="3"/>
      <c r="AF426" s="3"/>
      <c r="AG426" s="3"/>
      <c r="AH426" s="18"/>
      <c r="AI426" s="18"/>
      <c r="AJ426" s="18"/>
      <c r="AK426" s="13"/>
      <c r="AL426" s="13"/>
      <c r="AM426" s="13"/>
      <c r="AN426" s="13"/>
      <c r="AO426" s="13"/>
      <c r="AP426" s="13"/>
      <c r="AQ426" s="13"/>
      <c r="AR426" s="13"/>
      <c r="AS426" s="123"/>
      <c r="AT426" s="13"/>
      <c r="AU426" s="13"/>
      <c r="AV426" s="66"/>
      <c r="AW426" s="66"/>
    </row>
    <row r="427" spans="31:49" x14ac:dyDescent="0.5">
      <c r="AE427" s="3"/>
      <c r="AF427" s="3"/>
      <c r="AG427" s="3"/>
      <c r="AH427" s="18"/>
      <c r="AI427" s="18"/>
      <c r="AJ427" s="18"/>
      <c r="AK427" s="13"/>
      <c r="AL427" s="13"/>
      <c r="AM427" s="13"/>
      <c r="AN427" s="13"/>
      <c r="AO427" s="13"/>
      <c r="AP427" s="13"/>
      <c r="AQ427" s="13"/>
      <c r="AR427" s="13"/>
      <c r="AS427" s="123"/>
      <c r="AT427" s="13"/>
      <c r="AU427" s="13"/>
      <c r="AV427" s="66"/>
      <c r="AW427" s="66"/>
    </row>
    <row r="428" spans="31:49" x14ac:dyDescent="0.5">
      <c r="AE428" s="3"/>
      <c r="AF428" s="3"/>
      <c r="AG428" s="3"/>
      <c r="AH428" s="18"/>
      <c r="AI428" s="18"/>
      <c r="AJ428" s="18"/>
      <c r="AK428" s="13"/>
      <c r="AL428" s="13"/>
      <c r="AM428" s="13"/>
      <c r="AN428" s="13"/>
      <c r="AO428" s="13"/>
      <c r="AP428" s="13"/>
      <c r="AQ428" s="13"/>
      <c r="AR428" s="13"/>
      <c r="AS428" s="123"/>
      <c r="AT428" s="13"/>
      <c r="AU428" s="13"/>
      <c r="AV428" s="66"/>
      <c r="AW428" s="66"/>
    </row>
    <row r="429" spans="31:49" x14ac:dyDescent="0.5">
      <c r="AE429" s="3"/>
      <c r="AF429" s="3"/>
      <c r="AG429" s="3"/>
      <c r="AH429" s="18"/>
      <c r="AI429" s="18"/>
      <c r="AJ429" s="18"/>
      <c r="AK429" s="13"/>
      <c r="AL429" s="13"/>
      <c r="AM429" s="13"/>
      <c r="AN429" s="13"/>
      <c r="AO429" s="13"/>
      <c r="AP429" s="13"/>
      <c r="AQ429" s="13"/>
      <c r="AR429" s="13"/>
      <c r="AS429" s="123"/>
      <c r="AT429" s="13"/>
      <c r="AU429" s="13"/>
      <c r="AV429" s="66"/>
      <c r="AW429" s="66"/>
    </row>
    <row r="430" spans="31:49" x14ac:dyDescent="0.5">
      <c r="AE430" s="3"/>
      <c r="AF430" s="3"/>
      <c r="AG430" s="3"/>
      <c r="AH430" s="18"/>
      <c r="AI430" s="18"/>
      <c r="AJ430" s="18"/>
      <c r="AK430" s="13"/>
      <c r="AL430" s="13"/>
      <c r="AM430" s="13"/>
      <c r="AN430" s="13"/>
      <c r="AO430" s="13"/>
      <c r="AP430" s="13"/>
      <c r="AQ430" s="13"/>
      <c r="AR430" s="13"/>
      <c r="AS430" s="123"/>
      <c r="AT430" s="13"/>
      <c r="AU430" s="13"/>
      <c r="AV430" s="66"/>
      <c r="AW430" s="66"/>
    </row>
    <row r="431" spans="31:49" x14ac:dyDescent="0.5">
      <c r="AE431" s="3"/>
      <c r="AF431" s="3"/>
      <c r="AG431" s="3"/>
      <c r="AH431" s="18"/>
      <c r="AI431" s="18"/>
      <c r="AJ431" s="18"/>
      <c r="AK431" s="13"/>
      <c r="AL431" s="13"/>
      <c r="AM431" s="13"/>
      <c r="AN431" s="13"/>
      <c r="AO431" s="13"/>
      <c r="AP431" s="13"/>
      <c r="AQ431" s="13"/>
      <c r="AR431" s="13"/>
      <c r="AS431" s="123"/>
      <c r="AT431" s="13"/>
      <c r="AU431" s="13"/>
      <c r="AV431" s="66"/>
      <c r="AW431" s="66"/>
    </row>
    <row r="432" spans="31:49" x14ac:dyDescent="0.5">
      <c r="AE432" s="3"/>
      <c r="AF432" s="3"/>
      <c r="AG432" s="3"/>
      <c r="AH432" s="18"/>
      <c r="AI432" s="18"/>
      <c r="AJ432" s="18"/>
      <c r="AK432" s="13"/>
      <c r="AL432" s="13"/>
      <c r="AM432" s="13"/>
      <c r="AN432" s="13"/>
      <c r="AO432" s="13"/>
      <c r="AP432" s="13"/>
      <c r="AQ432" s="13"/>
      <c r="AR432" s="13"/>
      <c r="AS432" s="123"/>
      <c r="AT432" s="13"/>
      <c r="AU432" s="13"/>
      <c r="AV432" s="66"/>
      <c r="AW432" s="66"/>
    </row>
    <row r="433" spans="31:49" x14ac:dyDescent="0.5">
      <c r="AE433" s="3"/>
      <c r="AF433" s="3"/>
      <c r="AG433" s="3"/>
      <c r="AH433" s="18"/>
      <c r="AI433" s="18"/>
      <c r="AJ433" s="18"/>
      <c r="AK433" s="13"/>
      <c r="AL433" s="13"/>
      <c r="AM433" s="13"/>
      <c r="AN433" s="13"/>
      <c r="AO433" s="13"/>
      <c r="AP433" s="13"/>
      <c r="AQ433" s="13"/>
      <c r="AR433" s="13"/>
      <c r="AS433" s="123"/>
      <c r="AT433" s="13"/>
      <c r="AU433" s="13"/>
      <c r="AV433" s="66"/>
      <c r="AW433" s="66"/>
    </row>
    <row r="434" spans="31:49" x14ac:dyDescent="0.5">
      <c r="AE434" s="3"/>
      <c r="AF434" s="3"/>
      <c r="AG434" s="3"/>
      <c r="AH434" s="18"/>
      <c r="AI434" s="18"/>
      <c r="AJ434" s="18"/>
      <c r="AK434" s="13"/>
      <c r="AL434" s="13"/>
      <c r="AM434" s="13"/>
      <c r="AN434" s="13"/>
      <c r="AO434" s="13"/>
      <c r="AP434" s="13"/>
      <c r="AQ434" s="13"/>
      <c r="AR434" s="13"/>
      <c r="AS434" s="123"/>
      <c r="AT434" s="13"/>
      <c r="AU434" s="13"/>
      <c r="AV434" s="66"/>
      <c r="AW434" s="66"/>
    </row>
    <row r="435" spans="31:49" x14ac:dyDescent="0.5">
      <c r="AE435" s="3"/>
      <c r="AF435" s="3"/>
      <c r="AG435" s="3"/>
      <c r="AH435" s="18"/>
      <c r="AI435" s="18"/>
      <c r="AJ435" s="18"/>
      <c r="AK435" s="13"/>
      <c r="AL435" s="13"/>
      <c r="AM435" s="13"/>
      <c r="AN435" s="13"/>
      <c r="AO435" s="13"/>
      <c r="AP435" s="13"/>
      <c r="AQ435" s="13"/>
      <c r="AR435" s="13"/>
      <c r="AS435" s="123"/>
      <c r="AT435" s="13"/>
      <c r="AU435" s="13"/>
      <c r="AV435" s="66"/>
      <c r="AW435" s="66"/>
    </row>
    <row r="436" spans="31:49" x14ac:dyDescent="0.5">
      <c r="AE436" s="3"/>
      <c r="AF436" s="3"/>
      <c r="AG436" s="3"/>
      <c r="AH436" s="18"/>
      <c r="AI436" s="18"/>
      <c r="AJ436" s="18"/>
      <c r="AK436" s="13"/>
      <c r="AL436" s="13"/>
      <c r="AM436" s="13"/>
      <c r="AN436" s="13"/>
      <c r="AO436" s="13"/>
      <c r="AP436" s="13"/>
      <c r="AQ436" s="13"/>
      <c r="AR436" s="13"/>
      <c r="AS436" s="123"/>
      <c r="AT436" s="13"/>
      <c r="AU436" s="13"/>
      <c r="AV436" s="66"/>
      <c r="AW436" s="66"/>
    </row>
    <row r="437" spans="31:49" x14ac:dyDescent="0.5">
      <c r="AE437" s="3"/>
      <c r="AF437" s="3"/>
      <c r="AG437" s="3"/>
      <c r="AH437" s="18"/>
      <c r="AI437" s="18"/>
      <c r="AJ437" s="18"/>
      <c r="AK437" s="13"/>
      <c r="AL437" s="13"/>
      <c r="AM437" s="13"/>
      <c r="AN437" s="13"/>
      <c r="AO437" s="13"/>
      <c r="AP437" s="13"/>
      <c r="AQ437" s="13"/>
      <c r="AR437" s="13"/>
      <c r="AS437" s="123"/>
      <c r="AT437" s="13"/>
      <c r="AU437" s="13"/>
      <c r="AV437" s="66"/>
      <c r="AW437" s="66"/>
    </row>
    <row r="438" spans="31:49" x14ac:dyDescent="0.5">
      <c r="AE438" s="3"/>
      <c r="AF438" s="3"/>
      <c r="AG438" s="3"/>
      <c r="AH438" s="18"/>
      <c r="AI438" s="18"/>
      <c r="AJ438" s="18"/>
      <c r="AK438" s="13"/>
      <c r="AL438" s="13"/>
      <c r="AM438" s="13"/>
      <c r="AN438" s="13"/>
      <c r="AO438" s="13"/>
      <c r="AP438" s="13"/>
      <c r="AQ438" s="13"/>
      <c r="AR438" s="13"/>
      <c r="AS438" s="123"/>
      <c r="AT438" s="13"/>
      <c r="AU438" s="13"/>
      <c r="AV438" s="66"/>
      <c r="AW438" s="66"/>
    </row>
    <row r="439" spans="31:49" x14ac:dyDescent="0.5">
      <c r="AE439" s="3"/>
      <c r="AF439" s="3"/>
      <c r="AG439" s="3"/>
      <c r="AH439" s="18"/>
      <c r="AI439" s="18"/>
      <c r="AJ439" s="18"/>
      <c r="AK439" s="13"/>
      <c r="AL439" s="13"/>
      <c r="AM439" s="13"/>
      <c r="AN439" s="13"/>
      <c r="AO439" s="13"/>
      <c r="AP439" s="13"/>
      <c r="AQ439" s="13"/>
      <c r="AR439" s="13"/>
      <c r="AS439" s="123"/>
      <c r="AT439" s="13"/>
      <c r="AU439" s="13"/>
      <c r="AV439" s="66"/>
      <c r="AW439" s="66"/>
    </row>
    <row r="440" spans="31:49" x14ac:dyDescent="0.5">
      <c r="AE440" s="3"/>
      <c r="AF440" s="3"/>
      <c r="AG440" s="3"/>
      <c r="AH440" s="18"/>
      <c r="AI440" s="18"/>
      <c r="AJ440" s="18"/>
      <c r="AK440" s="13"/>
      <c r="AL440" s="13"/>
      <c r="AM440" s="13"/>
      <c r="AN440" s="13"/>
      <c r="AO440" s="13"/>
      <c r="AP440" s="13"/>
      <c r="AQ440" s="13"/>
      <c r="AR440" s="13"/>
      <c r="AS440" s="123"/>
      <c r="AT440" s="13"/>
      <c r="AU440" s="13"/>
      <c r="AV440" s="66"/>
      <c r="AW440" s="66"/>
    </row>
    <row r="441" spans="31:49" x14ac:dyDescent="0.5">
      <c r="AE441" s="3"/>
      <c r="AF441" s="3"/>
      <c r="AG441" s="3"/>
      <c r="AH441" s="18"/>
      <c r="AI441" s="18"/>
      <c r="AJ441" s="18"/>
      <c r="AK441" s="13"/>
      <c r="AL441" s="13"/>
      <c r="AM441" s="13"/>
      <c r="AN441" s="13"/>
      <c r="AO441" s="13"/>
      <c r="AP441" s="13"/>
      <c r="AQ441" s="13"/>
      <c r="AR441" s="13"/>
      <c r="AS441" s="123"/>
      <c r="AT441" s="13"/>
      <c r="AU441" s="13"/>
      <c r="AV441" s="66"/>
      <c r="AW441" s="66"/>
    </row>
    <row r="442" spans="31:49" x14ac:dyDescent="0.5">
      <c r="AE442" s="3"/>
      <c r="AF442" s="3"/>
      <c r="AG442" s="3"/>
      <c r="AH442" s="18"/>
      <c r="AI442" s="18"/>
      <c r="AJ442" s="18"/>
      <c r="AK442" s="13"/>
      <c r="AL442" s="13"/>
      <c r="AM442" s="13"/>
      <c r="AN442" s="13"/>
      <c r="AO442" s="13"/>
      <c r="AP442" s="13"/>
      <c r="AQ442" s="13"/>
      <c r="AR442" s="13"/>
      <c r="AS442" s="123"/>
      <c r="AT442" s="13"/>
      <c r="AU442" s="13"/>
      <c r="AV442" s="66"/>
      <c r="AW442" s="66"/>
    </row>
    <row r="443" spans="31:49" x14ac:dyDescent="0.5">
      <c r="AE443" s="3"/>
      <c r="AF443" s="3"/>
      <c r="AG443" s="3"/>
      <c r="AH443" s="18"/>
      <c r="AI443" s="18"/>
      <c r="AJ443" s="18"/>
      <c r="AK443" s="13"/>
      <c r="AL443" s="13"/>
      <c r="AM443" s="13"/>
      <c r="AN443" s="13"/>
      <c r="AO443" s="13"/>
      <c r="AP443" s="13"/>
      <c r="AQ443" s="13"/>
      <c r="AR443" s="13"/>
      <c r="AS443" s="123"/>
      <c r="AT443" s="13"/>
      <c r="AU443" s="13"/>
      <c r="AV443" s="66"/>
      <c r="AW443" s="66"/>
    </row>
    <row r="444" spans="31:49" x14ac:dyDescent="0.5">
      <c r="AE444" s="3"/>
      <c r="AF444" s="3"/>
      <c r="AG444" s="3"/>
      <c r="AH444" s="18"/>
      <c r="AI444" s="18"/>
      <c r="AJ444" s="18"/>
      <c r="AK444" s="13"/>
      <c r="AL444" s="13"/>
      <c r="AM444" s="13"/>
      <c r="AN444" s="13"/>
      <c r="AO444" s="13"/>
      <c r="AP444" s="13"/>
      <c r="AQ444" s="13"/>
      <c r="AR444" s="13"/>
      <c r="AS444" s="123"/>
      <c r="AT444" s="13"/>
      <c r="AU444" s="13"/>
      <c r="AV444" s="66"/>
      <c r="AW444" s="66"/>
    </row>
    <row r="445" spans="31:49" x14ac:dyDescent="0.5">
      <c r="AE445" s="3"/>
      <c r="AF445" s="3"/>
      <c r="AG445" s="3"/>
      <c r="AH445" s="18"/>
      <c r="AI445" s="18"/>
      <c r="AJ445" s="18"/>
      <c r="AK445" s="13"/>
      <c r="AL445" s="13"/>
      <c r="AM445" s="13"/>
      <c r="AN445" s="13"/>
      <c r="AO445" s="13"/>
      <c r="AP445" s="13"/>
      <c r="AQ445" s="13"/>
      <c r="AR445" s="13"/>
      <c r="AS445" s="123"/>
      <c r="AT445" s="13"/>
      <c r="AU445" s="13"/>
      <c r="AV445" s="66"/>
      <c r="AW445" s="66"/>
    </row>
    <row r="446" spans="31:49" x14ac:dyDescent="0.5">
      <c r="AE446" s="3"/>
      <c r="AF446" s="3"/>
      <c r="AG446" s="3"/>
      <c r="AH446" s="18"/>
      <c r="AI446" s="18"/>
      <c r="AJ446" s="18"/>
      <c r="AK446" s="13"/>
      <c r="AL446" s="13"/>
      <c r="AM446" s="13"/>
      <c r="AN446" s="13"/>
      <c r="AO446" s="13"/>
      <c r="AP446" s="13"/>
      <c r="AQ446" s="13"/>
      <c r="AR446" s="13"/>
      <c r="AS446" s="123"/>
      <c r="AT446" s="13"/>
      <c r="AU446" s="13"/>
      <c r="AV446" s="66"/>
      <c r="AW446" s="66"/>
    </row>
    <row r="447" spans="31:49" x14ac:dyDescent="0.5">
      <c r="AE447" s="3"/>
      <c r="AF447" s="3"/>
      <c r="AG447" s="3"/>
      <c r="AH447" s="18"/>
      <c r="AI447" s="18"/>
      <c r="AJ447" s="18"/>
      <c r="AK447" s="13"/>
      <c r="AL447" s="13"/>
      <c r="AM447" s="13"/>
      <c r="AN447" s="13"/>
      <c r="AO447" s="13"/>
      <c r="AP447" s="13"/>
      <c r="AQ447" s="13"/>
      <c r="AR447" s="13"/>
      <c r="AS447" s="123"/>
      <c r="AT447" s="13"/>
      <c r="AU447" s="13"/>
      <c r="AV447" s="66"/>
      <c r="AW447" s="66"/>
    </row>
    <row r="448" spans="31:49" x14ac:dyDescent="0.5">
      <c r="AE448" s="3"/>
      <c r="AF448" s="3"/>
      <c r="AG448" s="3"/>
      <c r="AH448" s="18"/>
      <c r="AI448" s="18"/>
      <c r="AJ448" s="18"/>
      <c r="AK448" s="13"/>
      <c r="AL448" s="13"/>
      <c r="AM448" s="13"/>
      <c r="AN448" s="13"/>
      <c r="AO448" s="13"/>
      <c r="AP448" s="13"/>
      <c r="AQ448" s="13"/>
      <c r="AR448" s="13"/>
      <c r="AS448" s="123"/>
      <c r="AT448" s="13"/>
      <c r="AU448" s="13"/>
      <c r="AV448" s="66"/>
      <c r="AW448" s="66"/>
    </row>
    <row r="449" spans="31:49" x14ac:dyDescent="0.5">
      <c r="AE449" s="3"/>
      <c r="AF449" s="3"/>
      <c r="AG449" s="3"/>
      <c r="AH449" s="18"/>
      <c r="AI449" s="18"/>
      <c r="AJ449" s="18"/>
      <c r="AK449" s="13"/>
      <c r="AL449" s="13"/>
      <c r="AM449" s="13"/>
      <c r="AN449" s="13"/>
      <c r="AO449" s="13"/>
      <c r="AP449" s="13"/>
      <c r="AQ449" s="13"/>
      <c r="AR449" s="13"/>
      <c r="AS449" s="123"/>
      <c r="AT449" s="13"/>
      <c r="AU449" s="13"/>
      <c r="AV449" s="66"/>
      <c r="AW449" s="66"/>
    </row>
    <row r="450" spans="31:49" x14ac:dyDescent="0.5">
      <c r="AE450" s="3"/>
      <c r="AF450" s="3"/>
      <c r="AG450" s="3"/>
      <c r="AH450" s="18"/>
      <c r="AI450" s="18"/>
      <c r="AJ450" s="18"/>
      <c r="AK450" s="13"/>
      <c r="AL450" s="13"/>
      <c r="AM450" s="13"/>
      <c r="AN450" s="13"/>
      <c r="AO450" s="13"/>
      <c r="AP450" s="13"/>
      <c r="AQ450" s="13"/>
      <c r="AR450" s="13"/>
      <c r="AS450" s="123"/>
      <c r="AT450" s="13"/>
      <c r="AU450" s="13"/>
      <c r="AV450" s="66"/>
      <c r="AW450" s="66"/>
    </row>
    <row r="451" spans="31:49" x14ac:dyDescent="0.5">
      <c r="AE451" s="3"/>
      <c r="AF451" s="3"/>
      <c r="AG451" s="3"/>
      <c r="AH451" s="18"/>
      <c r="AI451" s="18"/>
      <c r="AJ451" s="18"/>
      <c r="AK451" s="13"/>
      <c r="AL451" s="13"/>
      <c r="AM451" s="13"/>
      <c r="AN451" s="13"/>
      <c r="AO451" s="13"/>
      <c r="AP451" s="13"/>
      <c r="AQ451" s="13"/>
      <c r="AR451" s="13"/>
      <c r="AS451" s="123"/>
      <c r="AT451" s="13"/>
      <c r="AU451" s="13"/>
      <c r="AV451" s="66"/>
      <c r="AW451" s="66"/>
    </row>
    <row r="452" spans="31:49" x14ac:dyDescent="0.5">
      <c r="AE452" s="3"/>
      <c r="AF452" s="3"/>
      <c r="AG452" s="3"/>
      <c r="AH452" s="18"/>
      <c r="AI452" s="18"/>
      <c r="AJ452" s="18"/>
      <c r="AK452" s="13"/>
      <c r="AL452" s="13"/>
      <c r="AM452" s="13"/>
      <c r="AN452" s="13"/>
      <c r="AO452" s="13"/>
      <c r="AP452" s="13"/>
      <c r="AQ452" s="13"/>
      <c r="AR452" s="13"/>
      <c r="AS452" s="123"/>
      <c r="AT452" s="13"/>
      <c r="AU452" s="13"/>
      <c r="AV452" s="66"/>
      <c r="AW452" s="66"/>
    </row>
    <row r="453" spans="31:49" x14ac:dyDescent="0.5">
      <c r="AE453" s="3"/>
      <c r="AF453" s="3"/>
      <c r="AG453" s="3"/>
      <c r="AH453" s="18"/>
      <c r="AI453" s="18"/>
      <c r="AJ453" s="18"/>
      <c r="AK453" s="13"/>
      <c r="AL453" s="13"/>
      <c r="AM453" s="13"/>
      <c r="AN453" s="13"/>
      <c r="AO453" s="13"/>
      <c r="AP453" s="13"/>
      <c r="AQ453" s="13"/>
      <c r="AR453" s="13"/>
      <c r="AS453" s="123"/>
      <c r="AT453" s="13"/>
      <c r="AU453" s="13"/>
      <c r="AV453" s="66"/>
      <c r="AW453" s="66"/>
    </row>
    <row r="454" spans="31:49" x14ac:dyDescent="0.5">
      <c r="AE454" s="3"/>
      <c r="AF454" s="3"/>
      <c r="AG454" s="3"/>
      <c r="AH454" s="18"/>
      <c r="AI454" s="18"/>
      <c r="AJ454" s="18"/>
      <c r="AK454" s="13"/>
      <c r="AL454" s="13"/>
      <c r="AM454" s="13"/>
      <c r="AN454" s="13"/>
      <c r="AO454" s="13"/>
      <c r="AP454" s="13"/>
      <c r="AQ454" s="13"/>
      <c r="AR454" s="13"/>
      <c r="AS454" s="123"/>
      <c r="AT454" s="13"/>
      <c r="AU454" s="13"/>
      <c r="AV454" s="66"/>
      <c r="AW454" s="66"/>
    </row>
    <row r="455" spans="31:49" x14ac:dyDescent="0.5">
      <c r="AE455" s="3"/>
      <c r="AF455" s="3"/>
      <c r="AG455" s="3"/>
      <c r="AH455" s="18"/>
      <c r="AI455" s="18"/>
      <c r="AJ455" s="18"/>
      <c r="AK455" s="13"/>
      <c r="AL455" s="13"/>
      <c r="AM455" s="13"/>
      <c r="AN455" s="13"/>
      <c r="AO455" s="13"/>
      <c r="AP455" s="13"/>
      <c r="AQ455" s="13"/>
      <c r="AR455" s="13"/>
      <c r="AS455" s="123"/>
      <c r="AT455" s="13"/>
      <c r="AU455" s="13"/>
      <c r="AV455" s="66"/>
      <c r="AW455" s="66"/>
    </row>
    <row r="456" spans="31:49" x14ac:dyDescent="0.5">
      <c r="AE456" s="3"/>
      <c r="AF456" s="3"/>
      <c r="AG456" s="3"/>
      <c r="AH456" s="18"/>
      <c r="AI456" s="18"/>
      <c r="AJ456" s="18"/>
      <c r="AK456" s="13"/>
      <c r="AL456" s="13"/>
      <c r="AM456" s="13"/>
      <c r="AN456" s="13"/>
      <c r="AO456" s="13"/>
      <c r="AP456" s="13"/>
      <c r="AQ456" s="13"/>
      <c r="AR456" s="13"/>
      <c r="AS456" s="123"/>
      <c r="AT456" s="13"/>
      <c r="AU456" s="13"/>
      <c r="AV456" s="66"/>
      <c r="AW456" s="66"/>
    </row>
    <row r="457" spans="31:49" x14ac:dyDescent="0.5">
      <c r="AE457" s="3"/>
      <c r="AF457" s="3"/>
      <c r="AG457" s="3"/>
      <c r="AH457" s="18"/>
      <c r="AI457" s="18"/>
      <c r="AJ457" s="18"/>
      <c r="AK457" s="13"/>
      <c r="AL457" s="13"/>
      <c r="AM457" s="13"/>
      <c r="AN457" s="13"/>
      <c r="AO457" s="13"/>
      <c r="AP457" s="13"/>
      <c r="AQ457" s="13"/>
      <c r="AR457" s="13"/>
      <c r="AS457" s="123"/>
      <c r="AT457" s="13"/>
      <c r="AU457" s="13"/>
      <c r="AV457" s="66"/>
      <c r="AW457" s="66"/>
    </row>
    <row r="458" spans="31:49" x14ac:dyDescent="0.5">
      <c r="AE458" s="3"/>
      <c r="AF458" s="3"/>
      <c r="AG458" s="3"/>
      <c r="AH458" s="18"/>
      <c r="AI458" s="18"/>
      <c r="AJ458" s="18"/>
      <c r="AK458" s="13"/>
      <c r="AL458" s="13"/>
      <c r="AM458" s="13"/>
      <c r="AN458" s="13"/>
      <c r="AO458" s="13"/>
      <c r="AP458" s="13"/>
      <c r="AQ458" s="13"/>
      <c r="AR458" s="13"/>
      <c r="AS458" s="123"/>
      <c r="AT458" s="13"/>
      <c r="AU458" s="13"/>
      <c r="AV458" s="66"/>
      <c r="AW458" s="66"/>
    </row>
    <row r="459" spans="31:49" x14ac:dyDescent="0.5">
      <c r="AE459" s="3"/>
      <c r="AF459" s="3"/>
      <c r="AG459" s="3"/>
      <c r="AH459" s="18"/>
      <c r="AI459" s="18"/>
      <c r="AJ459" s="18"/>
      <c r="AK459" s="13"/>
      <c r="AL459" s="13"/>
      <c r="AM459" s="13"/>
      <c r="AN459" s="13"/>
      <c r="AO459" s="13"/>
      <c r="AP459" s="13"/>
      <c r="AQ459" s="13"/>
      <c r="AR459" s="13"/>
      <c r="AS459" s="123"/>
      <c r="AT459" s="13"/>
      <c r="AU459" s="13"/>
      <c r="AV459" s="66"/>
      <c r="AW459" s="66"/>
    </row>
    <row r="460" spans="31:49" x14ac:dyDescent="0.5">
      <c r="AE460" s="3"/>
      <c r="AF460" s="3"/>
      <c r="AG460" s="3"/>
      <c r="AH460" s="18"/>
      <c r="AI460" s="18"/>
      <c r="AJ460" s="18"/>
      <c r="AK460" s="13"/>
      <c r="AL460" s="13"/>
      <c r="AM460" s="13"/>
      <c r="AN460" s="13"/>
      <c r="AO460" s="13"/>
      <c r="AP460" s="13"/>
      <c r="AQ460" s="13"/>
      <c r="AR460" s="13"/>
      <c r="AS460" s="123"/>
      <c r="AT460" s="13"/>
      <c r="AU460" s="13"/>
      <c r="AV460" s="66"/>
      <c r="AW460" s="66"/>
    </row>
    <row r="461" spans="31:49" x14ac:dyDescent="0.5">
      <c r="AE461" s="3"/>
      <c r="AF461" s="3"/>
      <c r="AG461" s="3"/>
      <c r="AH461" s="18"/>
      <c r="AI461" s="18"/>
      <c r="AJ461" s="18"/>
      <c r="AK461" s="13"/>
      <c r="AL461" s="13"/>
      <c r="AM461" s="13"/>
      <c r="AN461" s="13"/>
      <c r="AO461" s="13"/>
      <c r="AP461" s="13"/>
      <c r="AQ461" s="13"/>
      <c r="AR461" s="13"/>
      <c r="AS461" s="123"/>
      <c r="AT461" s="13"/>
      <c r="AU461" s="13"/>
      <c r="AV461" s="66"/>
      <c r="AW461" s="66"/>
    </row>
    <row r="462" spans="31:49" x14ac:dyDescent="0.5">
      <c r="AE462" s="3"/>
      <c r="AF462" s="3"/>
      <c r="AG462" s="3"/>
      <c r="AH462" s="18"/>
      <c r="AI462" s="18"/>
      <c r="AJ462" s="18"/>
      <c r="AK462" s="13"/>
      <c r="AL462" s="13"/>
      <c r="AM462" s="13"/>
      <c r="AN462" s="13"/>
      <c r="AO462" s="13"/>
      <c r="AP462" s="13"/>
      <c r="AQ462" s="13"/>
      <c r="AR462" s="13"/>
      <c r="AS462" s="123"/>
      <c r="AT462" s="13"/>
      <c r="AU462" s="13"/>
      <c r="AV462" s="66"/>
      <c r="AW462" s="66"/>
    </row>
    <row r="463" spans="31:49" x14ac:dyDescent="0.5">
      <c r="AE463" s="3"/>
      <c r="AF463" s="3"/>
      <c r="AG463" s="3"/>
      <c r="AH463" s="18"/>
      <c r="AI463" s="18"/>
      <c r="AJ463" s="18"/>
      <c r="AK463" s="13"/>
      <c r="AL463" s="13"/>
      <c r="AM463" s="13"/>
      <c r="AN463" s="13"/>
      <c r="AO463" s="13"/>
      <c r="AP463" s="13"/>
      <c r="AQ463" s="13"/>
      <c r="AR463" s="13"/>
      <c r="AS463" s="123"/>
      <c r="AT463" s="13"/>
      <c r="AU463" s="13"/>
      <c r="AV463" s="66"/>
      <c r="AW463" s="66"/>
    </row>
    <row r="464" spans="31:49" x14ac:dyDescent="0.5">
      <c r="AE464" s="3"/>
      <c r="AF464" s="3"/>
      <c r="AG464" s="3"/>
      <c r="AH464" s="18"/>
      <c r="AI464" s="18"/>
      <c r="AJ464" s="18"/>
      <c r="AK464" s="13"/>
      <c r="AL464" s="13"/>
      <c r="AM464" s="13"/>
      <c r="AN464" s="13"/>
      <c r="AO464" s="13"/>
      <c r="AP464" s="13"/>
      <c r="AQ464" s="13"/>
      <c r="AR464" s="13"/>
      <c r="AS464" s="123"/>
      <c r="AT464" s="13"/>
      <c r="AU464" s="13"/>
      <c r="AV464" s="66"/>
      <c r="AW464" s="66"/>
    </row>
    <row r="465" spans="31:49" x14ac:dyDescent="0.5">
      <c r="AE465" s="3"/>
      <c r="AF465" s="3"/>
      <c r="AG465" s="3"/>
      <c r="AH465" s="18"/>
      <c r="AI465" s="18"/>
      <c r="AJ465" s="18"/>
      <c r="AK465" s="13"/>
      <c r="AL465" s="13"/>
      <c r="AM465" s="13"/>
      <c r="AN465" s="13"/>
      <c r="AO465" s="13"/>
      <c r="AP465" s="13"/>
      <c r="AQ465" s="13"/>
      <c r="AR465" s="13"/>
      <c r="AS465" s="123"/>
      <c r="AT465" s="13"/>
      <c r="AU465" s="13"/>
      <c r="AV465" s="66"/>
      <c r="AW465" s="66"/>
    </row>
    <row r="466" spans="31:49" x14ac:dyDescent="0.5">
      <c r="AE466" s="3"/>
      <c r="AF466" s="3"/>
      <c r="AG466" s="3"/>
      <c r="AH466" s="18"/>
      <c r="AI466" s="18"/>
      <c r="AJ466" s="18"/>
      <c r="AK466" s="13"/>
      <c r="AL466" s="13"/>
      <c r="AM466" s="13"/>
      <c r="AN466" s="13"/>
      <c r="AO466" s="13"/>
      <c r="AP466" s="13"/>
      <c r="AQ466" s="13"/>
      <c r="AR466" s="13"/>
      <c r="AS466" s="123"/>
      <c r="AT466" s="13"/>
      <c r="AU466" s="13"/>
      <c r="AV466" s="66"/>
      <c r="AW466" s="66"/>
    </row>
    <row r="467" spans="31:49" x14ac:dyDescent="0.5">
      <c r="AE467" s="3"/>
      <c r="AF467" s="3"/>
      <c r="AG467" s="3"/>
      <c r="AH467" s="18"/>
      <c r="AI467" s="18"/>
      <c r="AJ467" s="18"/>
      <c r="AK467" s="13"/>
      <c r="AL467" s="13"/>
      <c r="AM467" s="13"/>
      <c r="AN467" s="13"/>
      <c r="AO467" s="13"/>
      <c r="AP467" s="13"/>
      <c r="AQ467" s="13"/>
      <c r="AR467" s="13"/>
      <c r="AS467" s="123"/>
      <c r="AT467" s="13"/>
      <c r="AU467" s="13"/>
      <c r="AV467" s="66"/>
      <c r="AW467" s="66"/>
    </row>
    <row r="468" spans="31:49" x14ac:dyDescent="0.5">
      <c r="AE468" s="3"/>
      <c r="AF468" s="3"/>
      <c r="AG468" s="3"/>
      <c r="AH468" s="18"/>
      <c r="AI468" s="18"/>
      <c r="AJ468" s="18"/>
      <c r="AK468" s="13"/>
      <c r="AL468" s="13"/>
      <c r="AM468" s="13"/>
      <c r="AN468" s="13"/>
      <c r="AO468" s="13"/>
      <c r="AP468" s="13"/>
      <c r="AQ468" s="13"/>
      <c r="AR468" s="13"/>
      <c r="AS468" s="123"/>
      <c r="AT468" s="13"/>
      <c r="AU468" s="13"/>
      <c r="AV468" s="66"/>
      <c r="AW468" s="66"/>
    </row>
    <row r="469" spans="31:49" x14ac:dyDescent="0.5">
      <c r="AE469" s="3"/>
      <c r="AF469" s="3"/>
      <c r="AG469" s="3"/>
      <c r="AH469" s="18"/>
      <c r="AI469" s="18"/>
      <c r="AJ469" s="18"/>
      <c r="AK469" s="13"/>
      <c r="AL469" s="13"/>
      <c r="AM469" s="13"/>
      <c r="AN469" s="13"/>
      <c r="AO469" s="13"/>
      <c r="AP469" s="13"/>
      <c r="AQ469" s="13"/>
      <c r="AR469" s="13"/>
      <c r="AS469" s="123"/>
      <c r="AT469" s="13"/>
      <c r="AU469" s="13"/>
      <c r="AV469" s="66"/>
      <c r="AW469" s="66"/>
    </row>
    <row r="470" spans="31:49" x14ac:dyDescent="0.5">
      <c r="AE470" s="3"/>
      <c r="AF470" s="3"/>
      <c r="AG470" s="3"/>
      <c r="AH470" s="18"/>
      <c r="AI470" s="18"/>
      <c r="AJ470" s="18"/>
      <c r="AK470" s="13"/>
      <c r="AL470" s="13"/>
      <c r="AM470" s="13"/>
      <c r="AN470" s="13"/>
      <c r="AO470" s="13"/>
      <c r="AP470" s="13"/>
      <c r="AQ470" s="13"/>
      <c r="AR470" s="13"/>
      <c r="AS470" s="123"/>
      <c r="AT470" s="13"/>
      <c r="AU470" s="13"/>
      <c r="AV470" s="66"/>
      <c r="AW470" s="66"/>
    </row>
    <row r="471" spans="31:49" x14ac:dyDescent="0.5">
      <c r="AE471" s="3"/>
      <c r="AF471" s="3"/>
      <c r="AG471" s="3"/>
      <c r="AH471" s="18"/>
      <c r="AI471" s="18"/>
      <c r="AJ471" s="18"/>
      <c r="AK471" s="13"/>
      <c r="AL471" s="13"/>
      <c r="AM471" s="13"/>
      <c r="AN471" s="13"/>
      <c r="AO471" s="13"/>
      <c r="AP471" s="13"/>
      <c r="AQ471" s="13"/>
      <c r="AR471" s="13"/>
      <c r="AS471" s="123"/>
      <c r="AT471" s="13"/>
      <c r="AU471" s="13"/>
      <c r="AV471" s="66"/>
      <c r="AW471" s="66"/>
    </row>
    <row r="472" spans="31:49" x14ac:dyDescent="0.5">
      <c r="AE472" s="3"/>
      <c r="AF472" s="3"/>
      <c r="AG472" s="3"/>
      <c r="AH472" s="18"/>
      <c r="AI472" s="18"/>
      <c r="AJ472" s="18"/>
      <c r="AK472" s="13"/>
      <c r="AL472" s="13"/>
      <c r="AM472" s="13"/>
      <c r="AN472" s="13"/>
      <c r="AO472" s="13"/>
      <c r="AP472" s="13"/>
      <c r="AQ472" s="13"/>
      <c r="AR472" s="13"/>
      <c r="AS472" s="123"/>
      <c r="AT472" s="13"/>
      <c r="AU472" s="13"/>
      <c r="AV472" s="66"/>
      <c r="AW472" s="66"/>
    </row>
    <row r="473" spans="31:49" x14ac:dyDescent="0.5">
      <c r="AE473" s="3"/>
      <c r="AF473" s="3"/>
      <c r="AG473" s="3"/>
      <c r="AH473" s="18"/>
      <c r="AI473" s="18"/>
      <c r="AJ473" s="18"/>
      <c r="AK473" s="13"/>
      <c r="AL473" s="13"/>
      <c r="AM473" s="13"/>
      <c r="AN473" s="13"/>
      <c r="AO473" s="13"/>
      <c r="AP473" s="13"/>
      <c r="AQ473" s="13"/>
      <c r="AR473" s="13"/>
      <c r="AS473" s="123"/>
      <c r="AT473" s="13"/>
      <c r="AU473" s="13"/>
      <c r="AV473" s="66"/>
      <c r="AW473" s="66"/>
    </row>
    <row r="474" spans="31:49" x14ac:dyDescent="0.5">
      <c r="AE474" s="3"/>
      <c r="AF474" s="3"/>
      <c r="AG474" s="3"/>
      <c r="AH474" s="18"/>
      <c r="AI474" s="18"/>
      <c r="AJ474" s="18"/>
      <c r="AK474" s="13"/>
      <c r="AL474" s="13"/>
      <c r="AM474" s="13"/>
      <c r="AN474" s="13"/>
      <c r="AO474" s="13"/>
      <c r="AP474" s="13"/>
      <c r="AQ474" s="13"/>
      <c r="AR474" s="13"/>
      <c r="AS474" s="123"/>
      <c r="AT474" s="13"/>
      <c r="AU474" s="13"/>
      <c r="AV474" s="66"/>
      <c r="AW474" s="66"/>
    </row>
    <row r="475" spans="31:49" x14ac:dyDescent="0.5">
      <c r="AE475" s="3"/>
      <c r="AF475" s="3"/>
      <c r="AG475" s="3"/>
      <c r="AH475" s="18"/>
      <c r="AI475" s="18"/>
      <c r="AJ475" s="18"/>
      <c r="AK475" s="13"/>
      <c r="AL475" s="13"/>
      <c r="AM475" s="13"/>
      <c r="AN475" s="13"/>
      <c r="AO475" s="13"/>
      <c r="AP475" s="13"/>
      <c r="AQ475" s="13"/>
      <c r="AR475" s="13"/>
      <c r="AS475" s="123"/>
      <c r="AT475" s="13"/>
      <c r="AU475" s="13"/>
      <c r="AV475" s="66"/>
      <c r="AW475" s="66"/>
    </row>
    <row r="476" spans="31:49" x14ac:dyDescent="0.5">
      <c r="AE476" s="3"/>
      <c r="AF476" s="3"/>
      <c r="AG476" s="3"/>
      <c r="AH476" s="18"/>
      <c r="AI476" s="18"/>
      <c r="AJ476" s="18"/>
      <c r="AK476" s="13"/>
      <c r="AL476" s="13"/>
      <c r="AM476" s="13"/>
      <c r="AN476" s="13"/>
      <c r="AO476" s="13"/>
      <c r="AP476" s="13"/>
      <c r="AQ476" s="13"/>
      <c r="AR476" s="13"/>
      <c r="AS476" s="123"/>
      <c r="AT476" s="13"/>
      <c r="AU476" s="13"/>
      <c r="AV476" s="66"/>
      <c r="AW476" s="66"/>
    </row>
    <row r="477" spans="31:49" x14ac:dyDescent="0.5">
      <c r="AE477" s="3"/>
      <c r="AF477" s="3"/>
      <c r="AG477" s="3"/>
      <c r="AH477" s="18"/>
      <c r="AI477" s="18"/>
      <c r="AJ477" s="18"/>
      <c r="AK477" s="13"/>
      <c r="AL477" s="13"/>
      <c r="AM477" s="13"/>
      <c r="AN477" s="13"/>
      <c r="AO477" s="13"/>
      <c r="AP477" s="13"/>
      <c r="AQ477" s="13"/>
      <c r="AR477" s="13"/>
      <c r="AS477" s="123"/>
      <c r="AT477" s="13"/>
      <c r="AU477" s="13"/>
      <c r="AV477" s="66"/>
      <c r="AW477" s="66"/>
    </row>
    <row r="478" spans="31:49" x14ac:dyDescent="0.5">
      <c r="AE478" s="3"/>
      <c r="AF478" s="3"/>
      <c r="AG478" s="3"/>
      <c r="AH478" s="18"/>
      <c r="AI478" s="18"/>
      <c r="AJ478" s="18"/>
      <c r="AK478" s="13"/>
      <c r="AL478" s="13"/>
      <c r="AM478" s="13"/>
      <c r="AN478" s="13"/>
      <c r="AO478" s="13"/>
      <c r="AP478" s="13"/>
      <c r="AQ478" s="13"/>
      <c r="AR478" s="13"/>
      <c r="AS478" s="123"/>
      <c r="AT478" s="13"/>
      <c r="AU478" s="13"/>
      <c r="AV478" s="66"/>
      <c r="AW478" s="66"/>
    </row>
    <row r="479" spans="31:49" x14ac:dyDescent="0.5">
      <c r="AE479" s="3"/>
      <c r="AF479" s="3"/>
      <c r="AG479" s="3"/>
      <c r="AH479" s="18"/>
      <c r="AI479" s="18"/>
      <c r="AJ479" s="18"/>
      <c r="AK479" s="13"/>
      <c r="AL479" s="13"/>
      <c r="AM479" s="13"/>
      <c r="AN479" s="13"/>
      <c r="AO479" s="13"/>
      <c r="AP479" s="13"/>
      <c r="AQ479" s="13"/>
      <c r="AR479" s="13"/>
      <c r="AS479" s="123"/>
      <c r="AT479" s="13"/>
      <c r="AU479" s="13"/>
      <c r="AV479" s="66"/>
      <c r="AW479" s="66"/>
    </row>
    <row r="480" spans="31:49" x14ac:dyDescent="0.5">
      <c r="AE480" s="3"/>
      <c r="AF480" s="3"/>
      <c r="AG480" s="3"/>
      <c r="AH480" s="18"/>
      <c r="AI480" s="18"/>
      <c r="AJ480" s="18"/>
      <c r="AK480" s="13"/>
      <c r="AL480" s="13"/>
      <c r="AM480" s="13"/>
      <c r="AN480" s="13"/>
      <c r="AO480" s="13"/>
      <c r="AP480" s="13"/>
      <c r="AQ480" s="13"/>
      <c r="AR480" s="13"/>
      <c r="AS480" s="123"/>
      <c r="AT480" s="13"/>
      <c r="AU480" s="13"/>
      <c r="AV480" s="66"/>
      <c r="AW480" s="66"/>
    </row>
    <row r="481" spans="31:49" x14ac:dyDescent="0.5">
      <c r="AE481" s="3"/>
      <c r="AF481" s="3"/>
      <c r="AG481" s="3"/>
      <c r="AH481" s="18"/>
      <c r="AI481" s="18"/>
      <c r="AJ481" s="18"/>
      <c r="AK481" s="13"/>
      <c r="AL481" s="13"/>
      <c r="AM481" s="13"/>
      <c r="AN481" s="13"/>
      <c r="AO481" s="13"/>
      <c r="AP481" s="13"/>
      <c r="AQ481" s="13"/>
      <c r="AR481" s="13"/>
      <c r="AS481" s="123"/>
      <c r="AT481" s="13"/>
      <c r="AU481" s="13"/>
      <c r="AV481" s="66"/>
      <c r="AW481" s="66"/>
    </row>
    <row r="482" spans="31:49" x14ac:dyDescent="0.5">
      <c r="AE482" s="3"/>
      <c r="AF482" s="3"/>
      <c r="AG482" s="3"/>
      <c r="AH482" s="18"/>
      <c r="AI482" s="18"/>
      <c r="AJ482" s="18"/>
      <c r="AK482" s="13"/>
      <c r="AL482" s="13"/>
      <c r="AM482" s="13"/>
      <c r="AN482" s="13"/>
      <c r="AO482" s="13"/>
      <c r="AP482" s="13"/>
      <c r="AQ482" s="13"/>
      <c r="AR482" s="13"/>
      <c r="AS482" s="123"/>
      <c r="AT482" s="13"/>
      <c r="AU482" s="13"/>
      <c r="AV482" s="66"/>
      <c r="AW482" s="66"/>
    </row>
    <row r="483" spans="31:49" x14ac:dyDescent="0.5">
      <c r="AE483" s="3"/>
      <c r="AF483" s="3"/>
      <c r="AG483" s="3"/>
      <c r="AH483" s="18"/>
      <c r="AI483" s="18"/>
      <c r="AJ483" s="18"/>
      <c r="AK483" s="13"/>
      <c r="AL483" s="13"/>
      <c r="AM483" s="13"/>
      <c r="AN483" s="13"/>
      <c r="AO483" s="13"/>
      <c r="AP483" s="13"/>
      <c r="AQ483" s="13"/>
      <c r="AR483" s="13"/>
      <c r="AS483" s="123"/>
      <c r="AT483" s="13"/>
      <c r="AU483" s="13"/>
      <c r="AV483" s="66"/>
      <c r="AW483" s="66"/>
    </row>
    <row r="484" spans="31:49" x14ac:dyDescent="0.5">
      <c r="AE484" s="3"/>
      <c r="AF484" s="3"/>
      <c r="AG484" s="3"/>
      <c r="AH484" s="18"/>
      <c r="AI484" s="18"/>
      <c r="AJ484" s="18"/>
      <c r="AK484" s="13"/>
      <c r="AL484" s="13"/>
      <c r="AM484" s="13"/>
      <c r="AN484" s="13"/>
      <c r="AO484" s="13"/>
      <c r="AP484" s="13"/>
      <c r="AQ484" s="13"/>
      <c r="AR484" s="13"/>
      <c r="AS484" s="123"/>
      <c r="AT484" s="13"/>
      <c r="AU484" s="13"/>
      <c r="AV484" s="66"/>
      <c r="AW484" s="66"/>
    </row>
    <row r="485" spans="31:49" x14ac:dyDescent="0.5">
      <c r="AE485" s="3"/>
      <c r="AF485" s="3"/>
      <c r="AG485" s="3"/>
      <c r="AH485" s="18"/>
      <c r="AI485" s="18"/>
      <c r="AJ485" s="18"/>
      <c r="AK485" s="13"/>
      <c r="AL485" s="13"/>
      <c r="AM485" s="13"/>
      <c r="AN485" s="13"/>
      <c r="AO485" s="13"/>
      <c r="AP485" s="13"/>
      <c r="AQ485" s="13"/>
      <c r="AR485" s="13"/>
      <c r="AS485" s="123"/>
      <c r="AT485" s="13"/>
      <c r="AU485" s="13"/>
      <c r="AV485" s="66"/>
      <c r="AW485" s="66"/>
    </row>
    <row r="486" spans="31:49" x14ac:dyDescent="0.5">
      <c r="AE486" s="3"/>
      <c r="AF486" s="3"/>
      <c r="AG486" s="3"/>
      <c r="AH486" s="18"/>
      <c r="AI486" s="18"/>
      <c r="AJ486" s="18"/>
      <c r="AK486" s="13"/>
      <c r="AL486" s="13"/>
      <c r="AM486" s="13"/>
      <c r="AN486" s="13"/>
      <c r="AO486" s="13"/>
      <c r="AP486" s="13"/>
      <c r="AQ486" s="13"/>
      <c r="AR486" s="13"/>
      <c r="AS486" s="123"/>
      <c r="AT486" s="13"/>
      <c r="AU486" s="13"/>
      <c r="AV486" s="66"/>
      <c r="AW486" s="66"/>
    </row>
    <row r="487" spans="31:49" x14ac:dyDescent="0.5">
      <c r="AE487" s="3"/>
      <c r="AF487" s="3"/>
      <c r="AG487" s="3"/>
      <c r="AH487" s="18"/>
      <c r="AI487" s="18"/>
      <c r="AJ487" s="18"/>
      <c r="AK487" s="13"/>
      <c r="AL487" s="13"/>
      <c r="AM487" s="13"/>
      <c r="AN487" s="13"/>
      <c r="AO487" s="13"/>
      <c r="AP487" s="13"/>
      <c r="AQ487" s="13"/>
      <c r="AR487" s="13"/>
      <c r="AS487" s="123"/>
      <c r="AT487" s="13"/>
      <c r="AU487" s="13"/>
      <c r="AV487" s="66"/>
      <c r="AW487" s="66"/>
    </row>
    <row r="488" spans="31:49" x14ac:dyDescent="0.5">
      <c r="AE488" s="3"/>
      <c r="AF488" s="3"/>
      <c r="AG488" s="3"/>
      <c r="AH488" s="18"/>
      <c r="AI488" s="18"/>
      <c r="AJ488" s="18"/>
      <c r="AK488" s="13"/>
      <c r="AL488" s="13"/>
      <c r="AM488" s="13"/>
      <c r="AN488" s="13"/>
      <c r="AO488" s="13"/>
      <c r="AP488" s="13"/>
      <c r="AQ488" s="13"/>
      <c r="AR488" s="13"/>
      <c r="AS488" s="123"/>
      <c r="AT488" s="13"/>
      <c r="AU488" s="13"/>
      <c r="AV488" s="66"/>
      <c r="AW488" s="66"/>
    </row>
    <row r="489" spans="31:49" x14ac:dyDescent="0.5">
      <c r="AE489" s="3"/>
      <c r="AF489" s="3"/>
      <c r="AG489" s="3"/>
      <c r="AH489" s="18"/>
      <c r="AI489" s="18"/>
      <c r="AJ489" s="18"/>
      <c r="AK489" s="13"/>
      <c r="AL489" s="13"/>
      <c r="AM489" s="13"/>
      <c r="AN489" s="13"/>
      <c r="AO489" s="13"/>
      <c r="AP489" s="13"/>
      <c r="AQ489" s="13"/>
      <c r="AR489" s="13"/>
      <c r="AS489" s="123"/>
      <c r="AT489" s="13"/>
      <c r="AU489" s="13"/>
      <c r="AV489" s="66"/>
      <c r="AW489" s="66"/>
    </row>
    <row r="490" spans="31:49" x14ac:dyDescent="0.5">
      <c r="AE490" s="3"/>
      <c r="AF490" s="3"/>
      <c r="AG490" s="3"/>
      <c r="AH490" s="18"/>
      <c r="AI490" s="18"/>
      <c r="AJ490" s="18"/>
      <c r="AK490" s="13"/>
      <c r="AL490" s="13"/>
      <c r="AM490" s="13"/>
      <c r="AN490" s="13"/>
      <c r="AO490" s="13"/>
      <c r="AP490" s="13"/>
      <c r="AQ490" s="13"/>
      <c r="AR490" s="13"/>
      <c r="AS490" s="123"/>
      <c r="AT490" s="13"/>
      <c r="AU490" s="13"/>
      <c r="AV490" s="66"/>
      <c r="AW490" s="66"/>
    </row>
    <row r="491" spans="31:49" x14ac:dyDescent="0.5">
      <c r="AE491" s="3"/>
      <c r="AF491" s="3"/>
      <c r="AG491" s="3"/>
      <c r="AH491" s="18"/>
      <c r="AI491" s="18"/>
      <c r="AJ491" s="18"/>
      <c r="AK491" s="13"/>
      <c r="AL491" s="13"/>
      <c r="AM491" s="13"/>
      <c r="AN491" s="13"/>
      <c r="AO491" s="13"/>
      <c r="AP491" s="13"/>
      <c r="AQ491" s="13"/>
      <c r="AR491" s="13"/>
      <c r="AS491" s="123"/>
      <c r="AT491" s="13"/>
      <c r="AU491" s="13"/>
      <c r="AV491" s="66"/>
      <c r="AW491" s="66"/>
    </row>
    <row r="492" spans="31:49" x14ac:dyDescent="0.5">
      <c r="AE492" s="3"/>
      <c r="AF492" s="3"/>
      <c r="AG492" s="3"/>
      <c r="AH492" s="18"/>
      <c r="AI492" s="18"/>
      <c r="AJ492" s="18"/>
      <c r="AK492" s="13"/>
      <c r="AL492" s="13"/>
      <c r="AM492" s="13"/>
      <c r="AN492" s="13"/>
      <c r="AO492" s="13"/>
      <c r="AP492" s="13"/>
      <c r="AQ492" s="13"/>
      <c r="AR492" s="13"/>
      <c r="AS492" s="123"/>
      <c r="AT492" s="13"/>
      <c r="AU492" s="13"/>
      <c r="AV492" s="66"/>
      <c r="AW492" s="66"/>
    </row>
    <row r="493" spans="31:49" x14ac:dyDescent="0.5">
      <c r="AE493" s="3"/>
      <c r="AF493" s="3"/>
      <c r="AG493" s="3"/>
      <c r="AH493" s="18"/>
      <c r="AI493" s="18"/>
      <c r="AJ493" s="18"/>
      <c r="AK493" s="13"/>
      <c r="AL493" s="13"/>
      <c r="AM493" s="13"/>
      <c r="AN493" s="13"/>
      <c r="AO493" s="13"/>
      <c r="AP493" s="13"/>
      <c r="AQ493" s="13"/>
      <c r="AR493" s="13"/>
      <c r="AS493" s="123"/>
      <c r="AT493" s="13"/>
      <c r="AU493" s="13"/>
      <c r="AV493" s="66"/>
      <c r="AW493" s="66"/>
    </row>
    <row r="494" spans="31:49" x14ac:dyDescent="0.5">
      <c r="AE494" s="3"/>
      <c r="AF494" s="3"/>
      <c r="AG494" s="3"/>
      <c r="AH494" s="18"/>
      <c r="AI494" s="18"/>
      <c r="AJ494" s="18"/>
      <c r="AK494" s="13"/>
      <c r="AL494" s="13"/>
      <c r="AM494" s="13"/>
      <c r="AN494" s="13"/>
      <c r="AO494" s="13"/>
      <c r="AP494" s="13"/>
      <c r="AQ494" s="13"/>
      <c r="AR494" s="13"/>
      <c r="AS494" s="123"/>
      <c r="AT494" s="13"/>
      <c r="AU494" s="13"/>
      <c r="AV494" s="66"/>
      <c r="AW494" s="66"/>
    </row>
    <row r="495" spans="31:49" x14ac:dyDescent="0.5">
      <c r="AE495" s="3"/>
      <c r="AF495" s="3"/>
      <c r="AG495" s="3"/>
      <c r="AH495" s="18"/>
      <c r="AI495" s="18"/>
      <c r="AJ495" s="18"/>
      <c r="AK495" s="13"/>
      <c r="AL495" s="13"/>
      <c r="AM495" s="13"/>
      <c r="AN495" s="13"/>
      <c r="AO495" s="13"/>
      <c r="AP495" s="13"/>
      <c r="AQ495" s="13"/>
      <c r="AR495" s="13"/>
      <c r="AS495" s="123"/>
      <c r="AT495" s="13"/>
      <c r="AU495" s="13"/>
      <c r="AV495" s="66"/>
      <c r="AW495" s="66"/>
    </row>
    <row r="496" spans="31:49" x14ac:dyDescent="0.5">
      <c r="AE496" s="3"/>
      <c r="AF496" s="3"/>
      <c r="AG496" s="3"/>
      <c r="AH496" s="18"/>
      <c r="AI496" s="18"/>
      <c r="AJ496" s="18"/>
      <c r="AK496" s="13"/>
      <c r="AL496" s="13"/>
      <c r="AM496" s="13"/>
      <c r="AN496" s="13"/>
      <c r="AO496" s="13"/>
      <c r="AP496" s="13"/>
      <c r="AQ496" s="13"/>
      <c r="AR496" s="13"/>
      <c r="AS496" s="123"/>
      <c r="AT496" s="13"/>
      <c r="AU496" s="13"/>
      <c r="AV496" s="66"/>
      <c r="AW496" s="66"/>
    </row>
    <row r="497" spans="31:49" x14ac:dyDescent="0.5">
      <c r="AE497" s="3"/>
      <c r="AF497" s="3"/>
      <c r="AG497" s="3"/>
      <c r="AH497" s="18"/>
      <c r="AI497" s="18"/>
      <c r="AJ497" s="18"/>
      <c r="AK497" s="13"/>
      <c r="AL497" s="13"/>
      <c r="AM497" s="13"/>
      <c r="AN497" s="13"/>
      <c r="AO497" s="13"/>
      <c r="AP497" s="13"/>
      <c r="AQ497" s="13"/>
      <c r="AR497" s="13"/>
      <c r="AS497" s="123"/>
      <c r="AT497" s="13"/>
      <c r="AU497" s="13"/>
      <c r="AV497" s="66"/>
      <c r="AW497" s="66"/>
    </row>
    <row r="498" spans="31:49" x14ac:dyDescent="0.5">
      <c r="AE498" s="3"/>
      <c r="AF498" s="3"/>
      <c r="AG498" s="3"/>
      <c r="AH498" s="18"/>
      <c r="AI498" s="18"/>
      <c r="AJ498" s="18"/>
      <c r="AK498" s="13"/>
      <c r="AL498" s="13"/>
      <c r="AM498" s="13"/>
      <c r="AN498" s="13"/>
      <c r="AO498" s="13"/>
      <c r="AP498" s="13"/>
      <c r="AQ498" s="13"/>
      <c r="AR498" s="13"/>
      <c r="AS498" s="123"/>
      <c r="AT498" s="13"/>
      <c r="AU498" s="13"/>
      <c r="AV498" s="66"/>
      <c r="AW498" s="66"/>
    </row>
    <row r="499" spans="31:49" x14ac:dyDescent="0.5">
      <c r="AE499" s="3"/>
      <c r="AF499" s="3"/>
      <c r="AG499" s="3"/>
      <c r="AH499" s="18"/>
      <c r="AI499" s="18"/>
      <c r="AJ499" s="18"/>
      <c r="AK499" s="13"/>
      <c r="AL499" s="13"/>
      <c r="AM499" s="13"/>
      <c r="AN499" s="13"/>
      <c r="AO499" s="13"/>
      <c r="AP499" s="13"/>
      <c r="AQ499" s="13"/>
      <c r="AR499" s="13"/>
      <c r="AS499" s="123"/>
      <c r="AT499" s="13"/>
      <c r="AU499" s="13"/>
      <c r="AV499" s="66"/>
      <c r="AW499" s="66"/>
    </row>
    <row r="500" spans="31:49" x14ac:dyDescent="0.5">
      <c r="AE500" s="3"/>
      <c r="AF500" s="3"/>
      <c r="AG500" s="3"/>
      <c r="AH500" s="18"/>
      <c r="AI500" s="18"/>
      <c r="AJ500" s="18"/>
      <c r="AK500" s="13"/>
      <c r="AL500" s="13"/>
      <c r="AM500" s="13"/>
      <c r="AN500" s="13"/>
      <c r="AO500" s="13"/>
      <c r="AP500" s="13"/>
      <c r="AQ500" s="13"/>
      <c r="AR500" s="13"/>
      <c r="AS500" s="123"/>
      <c r="AT500" s="13"/>
      <c r="AU500" s="13"/>
      <c r="AV500" s="66"/>
      <c r="AW500" s="66"/>
    </row>
    <row r="501" spans="31:49" x14ac:dyDescent="0.5">
      <c r="AE501" s="3"/>
      <c r="AF501" s="3"/>
      <c r="AG501" s="3"/>
      <c r="AH501" s="18"/>
      <c r="AI501" s="18"/>
      <c r="AJ501" s="18"/>
      <c r="AK501" s="13"/>
      <c r="AL501" s="13"/>
      <c r="AM501" s="13"/>
      <c r="AN501" s="13"/>
      <c r="AO501" s="13"/>
      <c r="AP501" s="13"/>
      <c r="AQ501" s="13"/>
      <c r="AR501" s="13"/>
      <c r="AS501" s="123"/>
      <c r="AT501" s="13"/>
      <c r="AU501" s="13"/>
      <c r="AV501" s="66"/>
      <c r="AW501" s="66"/>
    </row>
    <row r="502" spans="31:49" x14ac:dyDescent="0.5">
      <c r="AE502" s="3"/>
      <c r="AF502" s="3"/>
      <c r="AG502" s="3"/>
      <c r="AH502" s="18"/>
      <c r="AI502" s="18"/>
      <c r="AJ502" s="18"/>
      <c r="AK502" s="13"/>
      <c r="AL502" s="13"/>
      <c r="AM502" s="13"/>
      <c r="AN502" s="13"/>
      <c r="AO502" s="13"/>
      <c r="AP502" s="13"/>
      <c r="AQ502" s="13"/>
      <c r="AR502" s="13"/>
      <c r="AS502" s="123"/>
      <c r="AT502" s="13"/>
      <c r="AU502" s="13"/>
      <c r="AV502" s="66"/>
      <c r="AW502" s="66"/>
    </row>
    <row r="503" spans="31:49" x14ac:dyDescent="0.5">
      <c r="AE503" s="3"/>
      <c r="AF503" s="3"/>
      <c r="AG503" s="3"/>
      <c r="AH503" s="18"/>
      <c r="AI503" s="18"/>
      <c r="AJ503" s="18"/>
      <c r="AK503" s="13"/>
      <c r="AL503" s="13"/>
      <c r="AM503" s="13"/>
      <c r="AN503" s="13"/>
      <c r="AO503" s="13"/>
      <c r="AP503" s="13"/>
      <c r="AQ503" s="13"/>
      <c r="AR503" s="13"/>
      <c r="AS503" s="123"/>
      <c r="AT503" s="13"/>
      <c r="AU503" s="13"/>
      <c r="AV503" s="66"/>
      <c r="AW503" s="66"/>
    </row>
    <row r="504" spans="31:49" x14ac:dyDescent="0.5">
      <c r="AE504" s="3"/>
      <c r="AF504" s="3"/>
      <c r="AG504" s="3"/>
      <c r="AH504" s="18"/>
      <c r="AI504" s="18"/>
      <c r="AJ504" s="18"/>
      <c r="AK504" s="13"/>
      <c r="AL504" s="13"/>
      <c r="AM504" s="13"/>
      <c r="AN504" s="13"/>
      <c r="AO504" s="13"/>
      <c r="AP504" s="13"/>
      <c r="AQ504" s="13"/>
      <c r="AR504" s="13"/>
      <c r="AS504" s="123"/>
      <c r="AT504" s="13"/>
      <c r="AU504" s="13"/>
      <c r="AV504" s="66"/>
      <c r="AW504" s="66"/>
    </row>
    <row r="505" spans="31:49" x14ac:dyDescent="0.5">
      <c r="AE505" s="3"/>
      <c r="AF505" s="3"/>
      <c r="AG505" s="3"/>
      <c r="AH505" s="18"/>
      <c r="AI505" s="18"/>
      <c r="AJ505" s="18"/>
      <c r="AK505" s="13"/>
      <c r="AL505" s="13"/>
      <c r="AM505" s="13"/>
      <c r="AN505" s="13"/>
      <c r="AO505" s="13"/>
      <c r="AP505" s="13"/>
      <c r="AQ505" s="13"/>
      <c r="AR505" s="13"/>
      <c r="AS505" s="123"/>
      <c r="AT505" s="13"/>
      <c r="AU505" s="13"/>
      <c r="AV505" s="66"/>
      <c r="AW505" s="66"/>
    </row>
    <row r="506" spans="31:49" x14ac:dyDescent="0.5">
      <c r="AE506" s="3"/>
      <c r="AF506" s="3"/>
      <c r="AG506" s="3"/>
      <c r="AH506" s="18"/>
      <c r="AI506" s="18"/>
      <c r="AJ506" s="18"/>
      <c r="AK506" s="13"/>
      <c r="AL506" s="13"/>
      <c r="AM506" s="13"/>
      <c r="AN506" s="13"/>
      <c r="AO506" s="13"/>
      <c r="AP506" s="13"/>
      <c r="AQ506" s="13"/>
      <c r="AR506" s="13"/>
      <c r="AS506" s="123"/>
      <c r="AT506" s="13"/>
      <c r="AU506" s="13"/>
      <c r="AV506" s="66"/>
      <c r="AW506" s="66"/>
    </row>
    <row r="507" spans="31:49" x14ac:dyDescent="0.5">
      <c r="AE507" s="3"/>
      <c r="AF507" s="3"/>
      <c r="AG507" s="3"/>
      <c r="AH507" s="18"/>
      <c r="AI507" s="18"/>
      <c r="AJ507" s="18"/>
      <c r="AK507" s="13"/>
      <c r="AL507" s="13"/>
      <c r="AM507" s="13"/>
      <c r="AN507" s="13"/>
      <c r="AO507" s="13"/>
      <c r="AP507" s="13"/>
      <c r="AQ507" s="13"/>
      <c r="AR507" s="13"/>
      <c r="AS507" s="123"/>
      <c r="AT507" s="13"/>
      <c r="AU507" s="13"/>
      <c r="AV507" s="66"/>
      <c r="AW507" s="66"/>
    </row>
    <row r="508" spans="31:49" x14ac:dyDescent="0.5">
      <c r="AE508" s="3"/>
      <c r="AF508" s="3"/>
      <c r="AG508" s="3"/>
      <c r="AH508" s="18"/>
      <c r="AI508" s="18"/>
      <c r="AJ508" s="18"/>
      <c r="AK508" s="13"/>
      <c r="AL508" s="13"/>
      <c r="AM508" s="13"/>
      <c r="AN508" s="13"/>
      <c r="AO508" s="13"/>
      <c r="AP508" s="13"/>
      <c r="AQ508" s="13"/>
      <c r="AR508" s="13"/>
      <c r="AS508" s="123"/>
      <c r="AT508" s="13"/>
      <c r="AU508" s="13"/>
      <c r="AV508" s="66"/>
      <c r="AW508" s="66"/>
    </row>
    <row r="509" spans="31:49" x14ac:dyDescent="0.5">
      <c r="AE509" s="3"/>
      <c r="AF509" s="3"/>
      <c r="AG509" s="3"/>
      <c r="AH509" s="18"/>
      <c r="AI509" s="18"/>
      <c r="AJ509" s="18"/>
      <c r="AK509" s="13"/>
      <c r="AL509" s="13"/>
      <c r="AM509" s="13"/>
      <c r="AN509" s="13"/>
      <c r="AO509" s="13"/>
      <c r="AP509" s="13"/>
      <c r="AQ509" s="13"/>
      <c r="AR509" s="13"/>
      <c r="AS509" s="123"/>
      <c r="AT509" s="13"/>
      <c r="AU509" s="13"/>
      <c r="AV509" s="66"/>
      <c r="AW509" s="66"/>
    </row>
    <row r="510" spans="31:49" x14ac:dyDescent="0.5">
      <c r="AE510" s="3"/>
      <c r="AF510" s="3"/>
      <c r="AG510" s="3"/>
      <c r="AH510" s="18"/>
      <c r="AI510" s="18"/>
      <c r="AJ510" s="18"/>
      <c r="AK510" s="13"/>
      <c r="AL510" s="13"/>
      <c r="AM510" s="13"/>
      <c r="AN510" s="13"/>
      <c r="AO510" s="13"/>
      <c r="AP510" s="13"/>
      <c r="AQ510" s="13"/>
      <c r="AR510" s="13"/>
      <c r="AS510" s="123"/>
      <c r="AT510" s="13"/>
      <c r="AU510" s="13"/>
      <c r="AV510" s="66"/>
      <c r="AW510" s="66"/>
    </row>
    <row r="511" spans="31:49" x14ac:dyDescent="0.5">
      <c r="AE511" s="3"/>
      <c r="AF511" s="3"/>
      <c r="AG511" s="3"/>
      <c r="AH511" s="18"/>
      <c r="AI511" s="18"/>
      <c r="AJ511" s="18"/>
      <c r="AK511" s="13"/>
      <c r="AL511" s="13"/>
      <c r="AM511" s="13"/>
      <c r="AN511" s="13"/>
      <c r="AO511" s="13"/>
      <c r="AP511" s="13"/>
      <c r="AQ511" s="13"/>
      <c r="AR511" s="13"/>
      <c r="AS511" s="123"/>
      <c r="AT511" s="13"/>
      <c r="AU511" s="13"/>
      <c r="AV511" s="66"/>
      <c r="AW511" s="66"/>
    </row>
    <row r="512" spans="31:49" x14ac:dyDescent="0.5">
      <c r="AE512" s="3"/>
      <c r="AF512" s="3"/>
      <c r="AG512" s="3"/>
      <c r="AH512" s="18"/>
      <c r="AI512" s="18"/>
      <c r="AJ512" s="18"/>
      <c r="AK512" s="13"/>
      <c r="AL512" s="13"/>
      <c r="AM512" s="13"/>
      <c r="AN512" s="13"/>
      <c r="AO512" s="13"/>
      <c r="AP512" s="13"/>
      <c r="AQ512" s="13"/>
      <c r="AR512" s="13"/>
      <c r="AS512" s="123"/>
      <c r="AT512" s="13"/>
      <c r="AU512" s="13"/>
      <c r="AV512" s="66"/>
      <c r="AW512" s="66"/>
    </row>
    <row r="513" spans="31:49" x14ac:dyDescent="0.5">
      <c r="AE513" s="3"/>
      <c r="AF513" s="3"/>
      <c r="AG513" s="3"/>
      <c r="AH513" s="18"/>
      <c r="AI513" s="18"/>
      <c r="AJ513" s="18"/>
      <c r="AK513" s="13"/>
      <c r="AL513" s="13"/>
      <c r="AM513" s="13"/>
      <c r="AN513" s="13"/>
      <c r="AO513" s="13"/>
      <c r="AP513" s="13"/>
      <c r="AQ513" s="13"/>
      <c r="AR513" s="13"/>
      <c r="AS513" s="123"/>
      <c r="AT513" s="13"/>
      <c r="AU513" s="13"/>
      <c r="AV513" s="66"/>
      <c r="AW513" s="66"/>
    </row>
    <row r="514" spans="31:49" x14ac:dyDescent="0.5">
      <c r="AE514" s="3"/>
      <c r="AF514" s="3"/>
      <c r="AG514" s="3"/>
      <c r="AH514" s="18"/>
      <c r="AI514" s="18"/>
      <c r="AJ514" s="18"/>
      <c r="AK514" s="13"/>
      <c r="AL514" s="13"/>
      <c r="AM514" s="13"/>
      <c r="AN514" s="13"/>
      <c r="AO514" s="13"/>
      <c r="AP514" s="13"/>
      <c r="AQ514" s="13"/>
      <c r="AR514" s="13"/>
      <c r="AS514" s="123"/>
      <c r="AT514" s="13"/>
      <c r="AU514" s="13"/>
      <c r="AV514" s="66"/>
      <c r="AW514" s="66"/>
    </row>
    <row r="515" spans="31:49" x14ac:dyDescent="0.5">
      <c r="AE515" s="3"/>
      <c r="AF515" s="3"/>
      <c r="AG515" s="3"/>
      <c r="AH515" s="18"/>
      <c r="AI515" s="18"/>
      <c r="AJ515" s="18"/>
      <c r="AK515" s="13"/>
      <c r="AL515" s="13"/>
      <c r="AM515" s="13"/>
      <c r="AN515" s="13"/>
      <c r="AO515" s="13"/>
      <c r="AP515" s="13"/>
      <c r="AQ515" s="13"/>
      <c r="AR515" s="13"/>
      <c r="AS515" s="123"/>
      <c r="AT515" s="13"/>
      <c r="AU515" s="13"/>
      <c r="AV515" s="66"/>
      <c r="AW515" s="66"/>
    </row>
    <row r="516" spans="31:49" x14ac:dyDescent="0.5">
      <c r="AE516" s="3"/>
      <c r="AF516" s="3"/>
      <c r="AG516" s="3"/>
      <c r="AH516" s="18"/>
      <c r="AI516" s="18"/>
      <c r="AJ516" s="18"/>
      <c r="AK516" s="13"/>
      <c r="AL516" s="13"/>
      <c r="AM516" s="13"/>
      <c r="AN516" s="13"/>
      <c r="AO516" s="13"/>
      <c r="AP516" s="13"/>
      <c r="AQ516" s="13"/>
      <c r="AR516" s="13"/>
      <c r="AS516" s="123"/>
      <c r="AT516" s="13"/>
      <c r="AU516" s="13"/>
      <c r="AV516" s="66"/>
      <c r="AW516" s="66"/>
    </row>
    <row r="517" spans="31:49" x14ac:dyDescent="0.5">
      <c r="AE517" s="3"/>
      <c r="AF517" s="3"/>
      <c r="AG517" s="3"/>
      <c r="AH517" s="18"/>
      <c r="AI517" s="18"/>
      <c r="AJ517" s="18"/>
      <c r="AK517" s="13"/>
      <c r="AL517" s="13"/>
      <c r="AM517" s="13"/>
      <c r="AN517" s="13"/>
      <c r="AO517" s="13"/>
      <c r="AP517" s="13"/>
      <c r="AQ517" s="13"/>
      <c r="AR517" s="13"/>
      <c r="AS517" s="123"/>
      <c r="AT517" s="13"/>
      <c r="AU517" s="13"/>
      <c r="AV517" s="66"/>
      <c r="AW517" s="66"/>
    </row>
    <row r="518" spans="31:49" x14ac:dyDescent="0.5">
      <c r="AE518" s="3"/>
      <c r="AF518" s="3"/>
      <c r="AG518" s="3"/>
      <c r="AH518" s="18"/>
      <c r="AI518" s="18"/>
      <c r="AJ518" s="18"/>
      <c r="AK518" s="13"/>
      <c r="AL518" s="13"/>
      <c r="AM518" s="13"/>
      <c r="AN518" s="13"/>
      <c r="AO518" s="13"/>
      <c r="AP518" s="13"/>
      <c r="AQ518" s="13"/>
      <c r="AR518" s="13"/>
      <c r="AS518" s="123"/>
      <c r="AT518" s="13"/>
      <c r="AU518" s="13"/>
      <c r="AV518" s="66"/>
      <c r="AW518" s="66"/>
    </row>
    <row r="519" spans="31:49" x14ac:dyDescent="0.5">
      <c r="AE519" s="3"/>
      <c r="AF519" s="3"/>
      <c r="AG519" s="3"/>
      <c r="AH519" s="18"/>
      <c r="AI519" s="18"/>
      <c r="AJ519" s="18"/>
      <c r="AK519" s="13"/>
      <c r="AL519" s="13"/>
      <c r="AM519" s="13"/>
      <c r="AN519" s="13"/>
      <c r="AO519" s="13"/>
      <c r="AP519" s="13"/>
      <c r="AQ519" s="13"/>
      <c r="AR519" s="13"/>
      <c r="AS519" s="123"/>
      <c r="AT519" s="13"/>
      <c r="AU519" s="13"/>
      <c r="AV519" s="66"/>
      <c r="AW519" s="66"/>
    </row>
    <row r="520" spans="31:49" x14ac:dyDescent="0.5">
      <c r="AE520" s="3"/>
      <c r="AF520" s="3"/>
      <c r="AG520" s="3"/>
      <c r="AH520" s="18"/>
      <c r="AI520" s="18"/>
      <c r="AJ520" s="18"/>
      <c r="AK520" s="13"/>
      <c r="AL520" s="13"/>
      <c r="AM520" s="13"/>
      <c r="AN520" s="13"/>
      <c r="AO520" s="13"/>
      <c r="AP520" s="13"/>
      <c r="AQ520" s="13"/>
      <c r="AR520" s="13"/>
      <c r="AS520" s="123"/>
      <c r="AT520" s="13"/>
      <c r="AU520" s="13"/>
      <c r="AV520" s="66"/>
      <c r="AW520" s="66"/>
    </row>
    <row r="521" spans="31:49" x14ac:dyDescent="0.5">
      <c r="AE521" s="3"/>
      <c r="AF521" s="3"/>
      <c r="AG521" s="3"/>
      <c r="AH521" s="18"/>
      <c r="AI521" s="18"/>
      <c r="AJ521" s="18"/>
      <c r="AK521" s="13"/>
      <c r="AL521" s="13"/>
      <c r="AM521" s="13"/>
      <c r="AN521" s="13"/>
      <c r="AO521" s="13"/>
      <c r="AP521" s="13"/>
      <c r="AQ521" s="13"/>
      <c r="AR521" s="13"/>
      <c r="AS521" s="123"/>
      <c r="AT521" s="13"/>
      <c r="AU521" s="13"/>
      <c r="AV521" s="66"/>
      <c r="AW521" s="66"/>
    </row>
    <row r="522" spans="31:49" x14ac:dyDescent="0.5">
      <c r="AE522" s="3"/>
      <c r="AF522" s="3"/>
      <c r="AG522" s="3"/>
      <c r="AH522" s="18"/>
      <c r="AI522" s="18"/>
      <c r="AJ522" s="18"/>
      <c r="AK522" s="13"/>
      <c r="AL522" s="13"/>
      <c r="AM522" s="13"/>
      <c r="AN522" s="13"/>
      <c r="AO522" s="13"/>
      <c r="AP522" s="13"/>
      <c r="AQ522" s="13"/>
      <c r="AR522" s="13"/>
      <c r="AS522" s="123"/>
      <c r="AT522" s="13"/>
      <c r="AU522" s="13"/>
      <c r="AV522" s="66"/>
      <c r="AW522" s="66"/>
    </row>
    <row r="523" spans="31:49" x14ac:dyDescent="0.5">
      <c r="AE523" s="3"/>
      <c r="AF523" s="3"/>
      <c r="AG523" s="3"/>
      <c r="AH523" s="18"/>
      <c r="AI523" s="18"/>
      <c r="AJ523" s="18"/>
      <c r="AK523" s="13"/>
      <c r="AL523" s="13"/>
      <c r="AM523" s="13"/>
      <c r="AN523" s="13"/>
      <c r="AO523" s="13"/>
      <c r="AP523" s="13"/>
      <c r="AQ523" s="13"/>
      <c r="AR523" s="13"/>
      <c r="AS523" s="123"/>
      <c r="AT523" s="13"/>
      <c r="AU523" s="13"/>
      <c r="AV523" s="66"/>
      <c r="AW523" s="66"/>
    </row>
    <row r="524" spans="31:49" x14ac:dyDescent="0.5">
      <c r="AE524" s="3"/>
      <c r="AF524" s="3"/>
      <c r="AG524" s="3"/>
      <c r="AH524" s="18"/>
      <c r="AI524" s="18"/>
      <c r="AJ524" s="18"/>
      <c r="AK524" s="13"/>
      <c r="AL524" s="13"/>
      <c r="AM524" s="13"/>
      <c r="AN524" s="13"/>
      <c r="AO524" s="13"/>
      <c r="AP524" s="13"/>
      <c r="AQ524" s="13"/>
      <c r="AR524" s="13"/>
      <c r="AS524" s="123"/>
      <c r="AT524" s="13"/>
      <c r="AU524" s="13"/>
      <c r="AV524" s="66"/>
      <c r="AW524" s="66"/>
    </row>
    <row r="525" spans="31:49" x14ac:dyDescent="0.5">
      <c r="AE525" s="3"/>
      <c r="AF525" s="3"/>
      <c r="AG525" s="3"/>
      <c r="AH525" s="18"/>
      <c r="AI525" s="18"/>
      <c r="AJ525" s="18"/>
      <c r="AK525" s="13"/>
      <c r="AL525" s="13"/>
      <c r="AM525" s="13"/>
      <c r="AN525" s="13"/>
      <c r="AO525" s="13"/>
      <c r="AP525" s="13"/>
      <c r="AQ525" s="13"/>
      <c r="AR525" s="13"/>
      <c r="AS525" s="123"/>
      <c r="AT525" s="13"/>
      <c r="AU525" s="13"/>
      <c r="AV525" s="66"/>
      <c r="AW525" s="66"/>
    </row>
    <row r="526" spans="31:49" x14ac:dyDescent="0.5">
      <c r="AE526" s="3"/>
      <c r="AF526" s="3"/>
      <c r="AG526" s="3"/>
      <c r="AH526" s="18"/>
      <c r="AI526" s="18"/>
      <c r="AJ526" s="18"/>
      <c r="AK526" s="13"/>
      <c r="AL526" s="13"/>
      <c r="AM526" s="13"/>
      <c r="AN526" s="13"/>
      <c r="AO526" s="13"/>
      <c r="AP526" s="13"/>
      <c r="AQ526" s="13"/>
      <c r="AR526" s="13"/>
      <c r="AS526" s="123"/>
      <c r="AT526" s="13"/>
      <c r="AU526" s="13"/>
      <c r="AV526" s="66"/>
      <c r="AW526" s="66"/>
    </row>
    <row r="527" spans="31:49" x14ac:dyDescent="0.5">
      <c r="AE527" s="3"/>
      <c r="AF527" s="3"/>
      <c r="AG527" s="3"/>
      <c r="AH527" s="18"/>
      <c r="AI527" s="18"/>
      <c r="AJ527" s="18"/>
      <c r="AK527" s="13"/>
      <c r="AL527" s="13"/>
      <c r="AM527" s="13"/>
      <c r="AN527" s="13"/>
      <c r="AO527" s="13"/>
      <c r="AP527" s="13"/>
      <c r="AQ527" s="13"/>
      <c r="AR527" s="13"/>
      <c r="AS527" s="123"/>
      <c r="AT527" s="13"/>
      <c r="AU527" s="13"/>
      <c r="AV527" s="66"/>
      <c r="AW527" s="66"/>
    </row>
    <row r="528" spans="31:49" x14ac:dyDescent="0.5">
      <c r="AE528" s="3"/>
      <c r="AF528" s="3"/>
      <c r="AG528" s="3"/>
      <c r="AH528" s="18"/>
      <c r="AI528" s="18"/>
      <c r="AJ528" s="18"/>
      <c r="AK528" s="13"/>
      <c r="AL528" s="13"/>
      <c r="AM528" s="13"/>
      <c r="AN528" s="13"/>
      <c r="AO528" s="13"/>
      <c r="AP528" s="13"/>
      <c r="AQ528" s="13"/>
      <c r="AR528" s="13"/>
      <c r="AS528" s="123"/>
      <c r="AT528" s="13"/>
      <c r="AU528" s="13"/>
      <c r="AV528" s="66"/>
      <c r="AW528" s="66"/>
    </row>
    <row r="529" spans="31:49" x14ac:dyDescent="0.5">
      <c r="AE529" s="3"/>
      <c r="AF529" s="3"/>
      <c r="AG529" s="3"/>
      <c r="AH529" s="18"/>
      <c r="AI529" s="18"/>
      <c r="AJ529" s="18"/>
      <c r="AK529" s="13"/>
      <c r="AL529" s="13"/>
      <c r="AM529" s="13"/>
      <c r="AN529" s="13"/>
      <c r="AO529" s="13"/>
      <c r="AP529" s="13"/>
      <c r="AQ529" s="13"/>
      <c r="AR529" s="13"/>
      <c r="AS529" s="123"/>
      <c r="AT529" s="13"/>
      <c r="AU529" s="13"/>
      <c r="AV529" s="66"/>
      <c r="AW529" s="66"/>
    </row>
    <row r="530" spans="31:49" x14ac:dyDescent="0.5">
      <c r="AE530" s="3"/>
      <c r="AF530" s="3"/>
      <c r="AG530" s="3"/>
      <c r="AH530" s="18"/>
      <c r="AI530" s="18"/>
      <c r="AJ530" s="18"/>
      <c r="AK530" s="13"/>
      <c r="AL530" s="13"/>
      <c r="AM530" s="13"/>
      <c r="AN530" s="13"/>
      <c r="AO530" s="13"/>
      <c r="AP530" s="13"/>
      <c r="AQ530" s="13"/>
      <c r="AR530" s="13"/>
      <c r="AS530" s="123"/>
      <c r="AT530" s="13"/>
      <c r="AU530" s="13"/>
      <c r="AV530" s="66"/>
      <c r="AW530" s="66"/>
    </row>
    <row r="531" spans="31:49" x14ac:dyDescent="0.5">
      <c r="AE531" s="3"/>
      <c r="AF531" s="3"/>
      <c r="AG531" s="3"/>
      <c r="AH531" s="18"/>
      <c r="AI531" s="18"/>
      <c r="AJ531" s="18"/>
      <c r="AK531" s="13"/>
      <c r="AL531" s="13"/>
      <c r="AM531" s="13"/>
      <c r="AN531" s="13"/>
      <c r="AO531" s="13"/>
      <c r="AP531" s="13"/>
      <c r="AQ531" s="13"/>
      <c r="AR531" s="13"/>
      <c r="AS531" s="123"/>
      <c r="AT531" s="13"/>
      <c r="AU531" s="13"/>
      <c r="AV531" s="66"/>
      <c r="AW531" s="66"/>
    </row>
    <row r="532" spans="31:49" x14ac:dyDescent="0.5">
      <c r="AE532" s="3"/>
      <c r="AF532" s="3"/>
      <c r="AG532" s="3"/>
      <c r="AH532" s="18"/>
      <c r="AI532" s="18"/>
      <c r="AJ532" s="18"/>
      <c r="AK532" s="13"/>
      <c r="AL532" s="13"/>
      <c r="AM532" s="13"/>
      <c r="AN532" s="13"/>
      <c r="AO532" s="13"/>
      <c r="AP532" s="13"/>
      <c r="AQ532" s="13"/>
      <c r="AR532" s="13"/>
      <c r="AS532" s="123"/>
      <c r="AT532" s="13"/>
      <c r="AU532" s="13"/>
      <c r="AV532" s="66"/>
      <c r="AW532" s="66"/>
    </row>
    <row r="533" spans="31:49" x14ac:dyDescent="0.5">
      <c r="AE533" s="3"/>
      <c r="AF533" s="3"/>
      <c r="AG533" s="3"/>
      <c r="AH533" s="18"/>
      <c r="AI533" s="18"/>
      <c r="AJ533" s="18"/>
      <c r="AK533" s="13"/>
      <c r="AL533" s="13"/>
      <c r="AM533" s="13"/>
      <c r="AN533" s="13"/>
      <c r="AO533" s="13"/>
      <c r="AP533" s="13"/>
      <c r="AQ533" s="13"/>
      <c r="AR533" s="13"/>
      <c r="AS533" s="123"/>
      <c r="AT533" s="13"/>
      <c r="AU533" s="13"/>
      <c r="AV533" s="66"/>
      <c r="AW533" s="66"/>
    </row>
    <row r="534" spans="31:49" x14ac:dyDescent="0.5">
      <c r="AE534" s="3"/>
      <c r="AF534" s="3"/>
      <c r="AG534" s="3"/>
      <c r="AH534" s="18"/>
      <c r="AI534" s="18"/>
      <c r="AJ534" s="18"/>
      <c r="AK534" s="13"/>
      <c r="AL534" s="13"/>
      <c r="AM534" s="13"/>
      <c r="AN534" s="13"/>
      <c r="AO534" s="13"/>
      <c r="AP534" s="13"/>
      <c r="AQ534" s="13"/>
      <c r="AR534" s="13"/>
      <c r="AS534" s="123"/>
      <c r="AT534" s="13"/>
      <c r="AU534" s="13"/>
      <c r="AV534" s="66"/>
      <c r="AW534" s="66"/>
    </row>
    <row r="535" spans="31:49" x14ac:dyDescent="0.5">
      <c r="AE535" s="3"/>
      <c r="AF535" s="3"/>
      <c r="AG535" s="3"/>
      <c r="AH535" s="18"/>
      <c r="AI535" s="18"/>
      <c r="AJ535" s="18"/>
      <c r="AK535" s="13"/>
      <c r="AL535" s="13"/>
      <c r="AM535" s="13"/>
      <c r="AN535" s="13"/>
      <c r="AO535" s="13"/>
      <c r="AP535" s="13"/>
      <c r="AQ535" s="13"/>
      <c r="AR535" s="13"/>
      <c r="AS535" s="123"/>
      <c r="AT535" s="13"/>
      <c r="AU535" s="13"/>
      <c r="AV535" s="66"/>
      <c r="AW535" s="66"/>
    </row>
    <row r="536" spans="31:49" x14ac:dyDescent="0.5">
      <c r="AE536" s="3"/>
      <c r="AF536" s="3"/>
      <c r="AG536" s="3"/>
      <c r="AH536" s="18"/>
      <c r="AI536" s="18"/>
      <c r="AJ536" s="18"/>
      <c r="AK536" s="13"/>
      <c r="AL536" s="13"/>
      <c r="AM536" s="13"/>
      <c r="AN536" s="13"/>
      <c r="AO536" s="13"/>
      <c r="AP536" s="13"/>
      <c r="AQ536" s="13"/>
      <c r="AR536" s="13"/>
      <c r="AS536" s="123"/>
      <c r="AT536" s="13"/>
      <c r="AU536" s="13"/>
      <c r="AV536" s="66"/>
      <c r="AW536" s="66"/>
    </row>
    <row r="537" spans="31:49" x14ac:dyDescent="0.5">
      <c r="AE537" s="3"/>
      <c r="AF537" s="3"/>
      <c r="AG537" s="3"/>
      <c r="AH537" s="18"/>
      <c r="AI537" s="18"/>
      <c r="AJ537" s="18"/>
      <c r="AK537" s="13"/>
      <c r="AL537" s="13"/>
      <c r="AM537" s="13"/>
      <c r="AN537" s="13"/>
      <c r="AO537" s="13"/>
      <c r="AP537" s="13"/>
      <c r="AQ537" s="13"/>
      <c r="AR537" s="13"/>
      <c r="AS537" s="123"/>
      <c r="AT537" s="13"/>
      <c r="AU537" s="13"/>
      <c r="AV537" s="66"/>
      <c r="AW537" s="66"/>
    </row>
    <row r="538" spans="31:49" x14ac:dyDescent="0.5">
      <c r="AE538" s="3"/>
      <c r="AF538" s="3"/>
      <c r="AG538" s="3"/>
      <c r="AH538" s="18"/>
      <c r="AI538" s="18"/>
      <c r="AJ538" s="18"/>
      <c r="AK538" s="13"/>
      <c r="AL538" s="13"/>
      <c r="AM538" s="13"/>
      <c r="AN538" s="13"/>
      <c r="AO538" s="13"/>
      <c r="AP538" s="13"/>
      <c r="AQ538" s="13"/>
      <c r="AR538" s="13"/>
      <c r="AS538" s="123"/>
      <c r="AT538" s="13"/>
      <c r="AU538" s="13"/>
      <c r="AV538" s="66"/>
      <c r="AW538" s="66"/>
    </row>
    <row r="539" spans="31:49" x14ac:dyDescent="0.5">
      <c r="AE539" s="3"/>
      <c r="AF539" s="3"/>
      <c r="AG539" s="3"/>
      <c r="AH539" s="18"/>
      <c r="AI539" s="18"/>
      <c r="AJ539" s="18"/>
      <c r="AK539" s="13"/>
      <c r="AL539" s="13"/>
      <c r="AM539" s="13"/>
      <c r="AN539" s="13"/>
      <c r="AO539" s="13"/>
      <c r="AP539" s="13"/>
      <c r="AQ539" s="13"/>
      <c r="AR539" s="13"/>
      <c r="AS539" s="123"/>
      <c r="AT539" s="13"/>
      <c r="AU539" s="13"/>
      <c r="AV539" s="66"/>
      <c r="AW539" s="66"/>
    </row>
    <row r="540" spans="31:49" x14ac:dyDescent="0.5">
      <c r="AE540" s="3"/>
      <c r="AF540" s="3"/>
      <c r="AG540" s="3"/>
      <c r="AH540" s="18"/>
      <c r="AI540" s="18"/>
      <c r="AJ540" s="18"/>
      <c r="AK540" s="13"/>
      <c r="AL540" s="13"/>
      <c r="AM540" s="13"/>
      <c r="AN540" s="13"/>
      <c r="AO540" s="13"/>
      <c r="AP540" s="13"/>
      <c r="AQ540" s="13"/>
      <c r="AR540" s="13"/>
      <c r="AS540" s="123"/>
      <c r="AT540" s="13"/>
      <c r="AU540" s="13"/>
      <c r="AV540" s="66"/>
      <c r="AW540" s="66"/>
    </row>
    <row r="541" spans="31:49" x14ac:dyDescent="0.5">
      <c r="AE541" s="3"/>
      <c r="AF541" s="3"/>
      <c r="AG541" s="3"/>
      <c r="AH541" s="18"/>
      <c r="AI541" s="18"/>
      <c r="AJ541" s="18"/>
      <c r="AK541" s="13"/>
      <c r="AL541" s="13"/>
      <c r="AM541" s="13"/>
      <c r="AN541" s="13"/>
      <c r="AO541" s="13"/>
      <c r="AP541" s="13"/>
      <c r="AQ541" s="13"/>
      <c r="AR541" s="13"/>
      <c r="AS541" s="123"/>
      <c r="AT541" s="13"/>
      <c r="AU541" s="13"/>
      <c r="AV541" s="66"/>
      <c r="AW541" s="66"/>
    </row>
    <row r="542" spans="31:49" x14ac:dyDescent="0.5">
      <c r="AE542" s="3"/>
      <c r="AF542" s="3"/>
      <c r="AG542" s="3"/>
      <c r="AH542" s="18"/>
      <c r="AI542" s="18"/>
      <c r="AJ542" s="18"/>
      <c r="AK542" s="13"/>
      <c r="AL542" s="13"/>
      <c r="AM542" s="13"/>
      <c r="AN542" s="13"/>
      <c r="AO542" s="13"/>
      <c r="AP542" s="13"/>
      <c r="AQ542" s="13"/>
      <c r="AR542" s="13"/>
      <c r="AS542" s="123"/>
      <c r="AT542" s="13"/>
      <c r="AU542" s="13"/>
      <c r="AV542" s="66"/>
      <c r="AW542" s="66"/>
    </row>
    <row r="543" spans="31:49" x14ac:dyDescent="0.5">
      <c r="AE543" s="3"/>
      <c r="AF543" s="3"/>
      <c r="AG543" s="3"/>
      <c r="AH543" s="18"/>
      <c r="AI543" s="18"/>
      <c r="AJ543" s="18"/>
      <c r="AK543" s="13"/>
      <c r="AL543" s="13"/>
      <c r="AM543" s="13"/>
      <c r="AN543" s="13"/>
      <c r="AO543" s="13"/>
      <c r="AP543" s="13"/>
      <c r="AQ543" s="13"/>
      <c r="AR543" s="13"/>
      <c r="AS543" s="123"/>
      <c r="AT543" s="13"/>
      <c r="AU543" s="13"/>
      <c r="AV543" s="66"/>
      <c r="AW543" s="66"/>
    </row>
    <row r="544" spans="31:49" x14ac:dyDescent="0.5">
      <c r="AE544" s="3"/>
      <c r="AF544" s="3"/>
      <c r="AG544" s="3"/>
      <c r="AH544" s="18"/>
      <c r="AI544" s="18"/>
      <c r="AJ544" s="18"/>
      <c r="AK544" s="13"/>
      <c r="AL544" s="13"/>
      <c r="AM544" s="13"/>
      <c r="AN544" s="13"/>
      <c r="AO544" s="13"/>
      <c r="AP544" s="13"/>
      <c r="AQ544" s="13"/>
      <c r="AR544" s="13"/>
      <c r="AS544" s="123"/>
      <c r="AT544" s="13"/>
      <c r="AU544" s="13"/>
      <c r="AV544" s="66"/>
      <c r="AW544" s="66"/>
    </row>
    <row r="545" spans="31:49" x14ac:dyDescent="0.5">
      <c r="AE545" s="3"/>
      <c r="AF545" s="3"/>
      <c r="AG545" s="3"/>
      <c r="AH545" s="18"/>
      <c r="AI545" s="18"/>
      <c r="AJ545" s="18"/>
      <c r="AK545" s="13"/>
      <c r="AL545" s="13"/>
      <c r="AM545" s="13"/>
      <c r="AN545" s="13"/>
      <c r="AO545" s="13"/>
      <c r="AP545" s="13"/>
      <c r="AQ545" s="13"/>
      <c r="AR545" s="13"/>
      <c r="AS545" s="123"/>
      <c r="AT545" s="13"/>
      <c r="AU545" s="13"/>
      <c r="AV545" s="66"/>
      <c r="AW545" s="66"/>
    </row>
    <row r="546" spans="31:49" x14ac:dyDescent="0.5">
      <c r="AE546" s="3"/>
      <c r="AF546" s="3"/>
      <c r="AG546" s="3"/>
      <c r="AH546" s="18"/>
      <c r="AI546" s="18"/>
      <c r="AJ546" s="18"/>
      <c r="AK546" s="13"/>
      <c r="AL546" s="13"/>
      <c r="AM546" s="13"/>
      <c r="AN546" s="13"/>
      <c r="AO546" s="13"/>
      <c r="AP546" s="13"/>
      <c r="AQ546" s="13"/>
      <c r="AR546" s="13"/>
      <c r="AS546" s="123"/>
      <c r="AT546" s="13"/>
      <c r="AU546" s="13"/>
      <c r="AV546" s="66"/>
      <c r="AW546" s="66"/>
    </row>
    <row r="547" spans="31:49" x14ac:dyDescent="0.5">
      <c r="AE547" s="3"/>
      <c r="AF547" s="3"/>
      <c r="AG547" s="3"/>
      <c r="AH547" s="18"/>
      <c r="AI547" s="18"/>
      <c r="AJ547" s="18"/>
      <c r="AK547" s="13"/>
      <c r="AL547" s="13"/>
      <c r="AM547" s="13"/>
      <c r="AN547" s="13"/>
      <c r="AO547" s="13"/>
      <c r="AP547" s="13"/>
      <c r="AQ547" s="13"/>
      <c r="AR547" s="13"/>
      <c r="AS547" s="123"/>
      <c r="AT547" s="13"/>
      <c r="AU547" s="13"/>
      <c r="AV547" s="66"/>
      <c r="AW547" s="66"/>
    </row>
    <row r="548" spans="31:49" x14ac:dyDescent="0.5">
      <c r="AE548" s="3"/>
      <c r="AF548" s="3"/>
      <c r="AG548" s="3"/>
      <c r="AH548" s="18"/>
      <c r="AI548" s="18"/>
      <c r="AJ548" s="18"/>
      <c r="AK548" s="13"/>
      <c r="AL548" s="13"/>
      <c r="AM548" s="13"/>
      <c r="AN548" s="13"/>
      <c r="AO548" s="13"/>
      <c r="AP548" s="13"/>
      <c r="AQ548" s="13"/>
      <c r="AR548" s="13"/>
      <c r="AS548" s="123"/>
      <c r="AT548" s="13"/>
      <c r="AU548" s="13"/>
      <c r="AV548" s="66"/>
      <c r="AW548" s="66"/>
    </row>
    <row r="549" spans="31:49" x14ac:dyDescent="0.5">
      <c r="AE549" s="3"/>
      <c r="AF549" s="3"/>
      <c r="AG549" s="3"/>
      <c r="AH549" s="18"/>
      <c r="AI549" s="18"/>
      <c r="AJ549" s="18"/>
      <c r="AK549" s="13"/>
      <c r="AL549" s="13"/>
      <c r="AM549" s="13"/>
      <c r="AN549" s="13"/>
      <c r="AO549" s="13"/>
      <c r="AP549" s="13"/>
      <c r="AQ549" s="13"/>
      <c r="AR549" s="13"/>
      <c r="AS549" s="123"/>
      <c r="AT549" s="13"/>
      <c r="AU549" s="13"/>
      <c r="AV549" s="66"/>
      <c r="AW549" s="66"/>
    </row>
    <row r="550" spans="31:49" x14ac:dyDescent="0.5">
      <c r="AE550" s="3"/>
      <c r="AF550" s="3"/>
      <c r="AG550" s="3"/>
      <c r="AH550" s="18"/>
      <c r="AI550" s="18"/>
      <c r="AJ550" s="18"/>
      <c r="AK550" s="13"/>
      <c r="AL550" s="13"/>
      <c r="AM550" s="13"/>
      <c r="AN550" s="13"/>
      <c r="AO550" s="13"/>
      <c r="AP550" s="13"/>
      <c r="AQ550" s="13"/>
      <c r="AR550" s="13"/>
      <c r="AS550" s="123"/>
      <c r="AT550" s="13"/>
      <c r="AU550" s="13"/>
      <c r="AV550" s="66"/>
      <c r="AW550" s="66"/>
    </row>
    <row r="551" spans="31:49" x14ac:dyDescent="0.5">
      <c r="AE551" s="3"/>
      <c r="AF551" s="3"/>
      <c r="AG551" s="3"/>
      <c r="AH551" s="18"/>
      <c r="AI551" s="18"/>
      <c r="AJ551" s="18"/>
      <c r="AK551" s="13"/>
      <c r="AL551" s="13"/>
      <c r="AM551" s="13"/>
      <c r="AN551" s="13"/>
      <c r="AO551" s="13"/>
      <c r="AP551" s="13"/>
      <c r="AQ551" s="13"/>
      <c r="AR551" s="13"/>
      <c r="AS551" s="123"/>
      <c r="AT551" s="13"/>
      <c r="AU551" s="13"/>
      <c r="AV551" s="66"/>
      <c r="AW551" s="66"/>
    </row>
    <row r="552" spans="31:49" x14ac:dyDescent="0.5">
      <c r="AE552" s="3"/>
      <c r="AF552" s="3"/>
      <c r="AG552" s="3"/>
      <c r="AH552" s="18"/>
      <c r="AI552" s="18"/>
      <c r="AJ552" s="18"/>
      <c r="AK552" s="13"/>
      <c r="AL552" s="13"/>
      <c r="AM552" s="13"/>
      <c r="AN552" s="13"/>
      <c r="AO552" s="13"/>
      <c r="AP552" s="13"/>
      <c r="AQ552" s="13"/>
      <c r="AR552" s="13"/>
      <c r="AS552" s="123"/>
      <c r="AT552" s="13"/>
      <c r="AU552" s="13"/>
      <c r="AV552" s="66"/>
      <c r="AW552" s="66"/>
    </row>
    <row r="553" spans="31:49" x14ac:dyDescent="0.5">
      <c r="AE553" s="3"/>
      <c r="AF553" s="3"/>
      <c r="AG553" s="3"/>
      <c r="AH553" s="18"/>
      <c r="AI553" s="18"/>
      <c r="AJ553" s="18"/>
      <c r="AK553" s="13"/>
      <c r="AL553" s="13"/>
      <c r="AM553" s="13"/>
      <c r="AN553" s="13"/>
      <c r="AO553" s="13"/>
      <c r="AP553" s="13"/>
      <c r="AQ553" s="13"/>
      <c r="AR553" s="13"/>
      <c r="AS553" s="123"/>
      <c r="AT553" s="13"/>
      <c r="AU553" s="13"/>
      <c r="AV553" s="66"/>
      <c r="AW553" s="66"/>
    </row>
    <row r="554" spans="31:49" x14ac:dyDescent="0.5">
      <c r="AE554" s="3"/>
      <c r="AF554" s="3"/>
      <c r="AG554" s="3"/>
      <c r="AH554" s="18"/>
      <c r="AI554" s="18"/>
      <c r="AJ554" s="18"/>
      <c r="AK554" s="13"/>
      <c r="AL554" s="13"/>
      <c r="AM554" s="13"/>
      <c r="AN554" s="13"/>
      <c r="AO554" s="13"/>
      <c r="AP554" s="13"/>
      <c r="AQ554" s="13"/>
      <c r="AR554" s="13"/>
      <c r="AS554" s="123"/>
      <c r="AT554" s="13"/>
      <c r="AU554" s="13"/>
      <c r="AV554" s="66"/>
      <c r="AW554" s="66"/>
    </row>
    <row r="555" spans="31:49" x14ac:dyDescent="0.5">
      <c r="AE555" s="3"/>
      <c r="AF555" s="3"/>
      <c r="AG555" s="3"/>
      <c r="AH555" s="18"/>
      <c r="AI555" s="18"/>
      <c r="AJ555" s="18"/>
      <c r="AK555" s="13"/>
      <c r="AL555" s="13"/>
      <c r="AM555" s="13"/>
      <c r="AN555" s="13"/>
      <c r="AO555" s="13"/>
      <c r="AP555" s="13"/>
      <c r="AQ555" s="13"/>
      <c r="AR555" s="13"/>
      <c r="AS555" s="123"/>
      <c r="AT555" s="13"/>
      <c r="AU555" s="13"/>
      <c r="AV555" s="66"/>
      <c r="AW555" s="66"/>
    </row>
    <row r="556" spans="31:49" x14ac:dyDescent="0.5">
      <c r="AE556" s="3"/>
      <c r="AF556" s="3"/>
      <c r="AG556" s="3"/>
      <c r="AH556" s="18"/>
      <c r="AI556" s="18"/>
      <c r="AJ556" s="18"/>
      <c r="AK556" s="13"/>
      <c r="AL556" s="13"/>
      <c r="AM556" s="13"/>
      <c r="AN556" s="13"/>
      <c r="AO556" s="13"/>
      <c r="AP556" s="13"/>
      <c r="AQ556" s="13"/>
      <c r="AR556" s="13"/>
      <c r="AS556" s="123"/>
      <c r="AT556" s="13"/>
      <c r="AU556" s="13"/>
      <c r="AV556" s="66"/>
      <c r="AW556" s="66"/>
    </row>
    <row r="557" spans="31:49" x14ac:dyDescent="0.5">
      <c r="AE557" s="3"/>
      <c r="AF557" s="3"/>
      <c r="AG557" s="3"/>
      <c r="AH557" s="18"/>
      <c r="AI557" s="18"/>
      <c r="AJ557" s="18"/>
      <c r="AK557" s="13"/>
      <c r="AL557" s="13"/>
      <c r="AM557" s="13"/>
      <c r="AN557" s="13"/>
      <c r="AO557" s="13"/>
      <c r="AP557" s="13"/>
      <c r="AQ557" s="13"/>
      <c r="AR557" s="13"/>
      <c r="AS557" s="123"/>
      <c r="AT557" s="13"/>
      <c r="AU557" s="13"/>
      <c r="AV557" s="66"/>
      <c r="AW557" s="66"/>
    </row>
    <row r="558" spans="31:49" x14ac:dyDescent="0.5">
      <c r="AE558" s="3"/>
      <c r="AF558" s="3"/>
      <c r="AG558" s="3"/>
      <c r="AH558" s="18"/>
      <c r="AI558" s="18"/>
      <c r="AJ558" s="18"/>
      <c r="AK558" s="13"/>
      <c r="AL558" s="13"/>
      <c r="AM558" s="13"/>
      <c r="AN558" s="13"/>
      <c r="AO558" s="13"/>
      <c r="AP558" s="13"/>
      <c r="AQ558" s="13"/>
      <c r="AR558" s="13"/>
      <c r="AS558" s="123"/>
      <c r="AT558" s="13"/>
      <c r="AU558" s="13"/>
      <c r="AV558" s="66"/>
      <c r="AW558" s="66"/>
    </row>
    <row r="559" spans="31:49" x14ac:dyDescent="0.5">
      <c r="AE559" s="3"/>
      <c r="AF559" s="3"/>
      <c r="AG559" s="3"/>
      <c r="AH559" s="18"/>
      <c r="AI559" s="18"/>
      <c r="AJ559" s="18"/>
      <c r="AK559" s="13"/>
      <c r="AL559" s="13"/>
      <c r="AM559" s="13"/>
      <c r="AN559" s="13"/>
      <c r="AO559" s="13"/>
      <c r="AP559" s="13"/>
      <c r="AQ559" s="13"/>
      <c r="AR559" s="13"/>
      <c r="AS559" s="123"/>
      <c r="AT559" s="13"/>
      <c r="AU559" s="13"/>
      <c r="AV559" s="66"/>
      <c r="AW559" s="66"/>
    </row>
    <row r="560" spans="31:49" x14ac:dyDescent="0.5">
      <c r="AE560" s="3"/>
      <c r="AF560" s="3"/>
      <c r="AG560" s="3"/>
      <c r="AH560" s="18"/>
      <c r="AI560" s="18"/>
      <c r="AJ560" s="18"/>
      <c r="AK560" s="13"/>
      <c r="AL560" s="13"/>
      <c r="AM560" s="13"/>
      <c r="AN560" s="13"/>
      <c r="AO560" s="13"/>
      <c r="AP560" s="13"/>
      <c r="AQ560" s="13"/>
      <c r="AR560" s="13"/>
      <c r="AS560" s="123"/>
      <c r="AT560" s="13"/>
      <c r="AU560" s="13"/>
      <c r="AV560" s="66"/>
      <c r="AW560" s="66"/>
    </row>
    <row r="561" spans="31:49" x14ac:dyDescent="0.5">
      <c r="AE561" s="3"/>
      <c r="AF561" s="3"/>
      <c r="AG561" s="3"/>
      <c r="AH561" s="18"/>
      <c r="AI561" s="18"/>
      <c r="AJ561" s="18"/>
      <c r="AK561" s="13"/>
      <c r="AL561" s="13"/>
      <c r="AM561" s="13"/>
      <c r="AN561" s="13"/>
      <c r="AO561" s="13"/>
      <c r="AP561" s="13"/>
      <c r="AQ561" s="13"/>
      <c r="AR561" s="13"/>
      <c r="AS561" s="123"/>
      <c r="AT561" s="13"/>
      <c r="AU561" s="13"/>
      <c r="AV561" s="66"/>
      <c r="AW561" s="66"/>
    </row>
    <row r="562" spans="31:49" x14ac:dyDescent="0.5">
      <c r="AE562" s="3"/>
      <c r="AF562" s="3"/>
      <c r="AG562" s="3"/>
      <c r="AH562" s="18"/>
      <c r="AI562" s="18"/>
      <c r="AJ562" s="18"/>
      <c r="AK562" s="13"/>
      <c r="AL562" s="13"/>
      <c r="AM562" s="13"/>
      <c r="AN562" s="13"/>
      <c r="AO562" s="13"/>
      <c r="AP562" s="13"/>
      <c r="AQ562" s="13"/>
      <c r="AR562" s="13"/>
      <c r="AS562" s="123"/>
      <c r="AT562" s="13"/>
      <c r="AU562" s="13"/>
      <c r="AV562" s="66"/>
      <c r="AW562" s="66"/>
    </row>
    <row r="563" spans="31:49" x14ac:dyDescent="0.5">
      <c r="AE563" s="3"/>
      <c r="AF563" s="3"/>
      <c r="AG563" s="3"/>
      <c r="AH563" s="18"/>
      <c r="AI563" s="18"/>
      <c r="AJ563" s="18"/>
      <c r="AK563" s="13"/>
      <c r="AL563" s="13"/>
      <c r="AM563" s="13"/>
      <c r="AN563" s="13"/>
      <c r="AO563" s="13"/>
      <c r="AP563" s="13"/>
      <c r="AQ563" s="13"/>
      <c r="AR563" s="13"/>
      <c r="AS563" s="123"/>
      <c r="AT563" s="13"/>
      <c r="AU563" s="13"/>
      <c r="AV563" s="66"/>
      <c r="AW563" s="66"/>
    </row>
    <row r="564" spans="31:49" x14ac:dyDescent="0.5">
      <c r="AE564" s="3"/>
      <c r="AF564" s="3"/>
      <c r="AG564" s="3"/>
      <c r="AH564" s="18"/>
      <c r="AI564" s="18"/>
      <c r="AJ564" s="18"/>
      <c r="AK564" s="13"/>
      <c r="AL564" s="13"/>
      <c r="AM564" s="13"/>
      <c r="AN564" s="13"/>
      <c r="AO564" s="13"/>
      <c r="AP564" s="13"/>
      <c r="AQ564" s="13"/>
      <c r="AR564" s="13"/>
      <c r="AS564" s="123"/>
      <c r="AT564" s="13"/>
      <c r="AU564" s="13"/>
      <c r="AV564" s="66"/>
      <c r="AW564" s="66"/>
    </row>
    <row r="565" spans="31:49" x14ac:dyDescent="0.5">
      <c r="AE565" s="3"/>
      <c r="AF565" s="3"/>
      <c r="AG565" s="3"/>
      <c r="AH565" s="18"/>
      <c r="AI565" s="18"/>
      <c r="AJ565" s="18"/>
      <c r="AK565" s="13"/>
      <c r="AL565" s="13"/>
      <c r="AM565" s="13"/>
      <c r="AN565" s="13"/>
      <c r="AO565" s="13"/>
      <c r="AP565" s="13"/>
      <c r="AQ565" s="13"/>
      <c r="AR565" s="13"/>
      <c r="AS565" s="123"/>
      <c r="AT565" s="13"/>
      <c r="AU565" s="13"/>
      <c r="AV565" s="66"/>
      <c r="AW565" s="66"/>
    </row>
    <row r="566" spans="31:49" x14ac:dyDescent="0.5">
      <c r="AE566" s="3"/>
      <c r="AF566" s="3"/>
      <c r="AG566" s="3"/>
      <c r="AH566" s="18"/>
      <c r="AI566" s="18"/>
      <c r="AJ566" s="18"/>
      <c r="AK566" s="13"/>
      <c r="AL566" s="13"/>
      <c r="AM566" s="13"/>
      <c r="AN566" s="13"/>
      <c r="AO566" s="13"/>
      <c r="AP566" s="13"/>
      <c r="AQ566" s="13"/>
      <c r="AR566" s="13"/>
      <c r="AS566" s="123"/>
      <c r="AT566" s="13"/>
      <c r="AU566" s="13"/>
      <c r="AV566" s="66"/>
      <c r="AW566" s="66"/>
    </row>
    <row r="567" spans="31:49" x14ac:dyDescent="0.5">
      <c r="AE567" s="3"/>
      <c r="AF567" s="3"/>
      <c r="AG567" s="3"/>
      <c r="AH567" s="18"/>
      <c r="AI567" s="18"/>
      <c r="AJ567" s="18"/>
      <c r="AK567" s="13"/>
      <c r="AL567" s="13"/>
      <c r="AM567" s="13"/>
      <c r="AN567" s="13"/>
      <c r="AO567" s="13"/>
      <c r="AP567" s="13"/>
      <c r="AQ567" s="13"/>
      <c r="AR567" s="13"/>
      <c r="AS567" s="123"/>
      <c r="AT567" s="13"/>
      <c r="AU567" s="13"/>
      <c r="AV567" s="66"/>
      <c r="AW567" s="66"/>
    </row>
    <row r="568" spans="31:49" x14ac:dyDescent="0.5">
      <c r="AE568" s="3"/>
      <c r="AF568" s="3"/>
      <c r="AG568" s="3"/>
      <c r="AH568" s="18"/>
      <c r="AI568" s="18"/>
      <c r="AJ568" s="18"/>
      <c r="AK568" s="13"/>
      <c r="AL568" s="13"/>
      <c r="AM568" s="13"/>
      <c r="AN568" s="13"/>
      <c r="AO568" s="13"/>
      <c r="AP568" s="13"/>
      <c r="AQ568" s="13"/>
      <c r="AR568" s="13"/>
      <c r="AS568" s="123"/>
      <c r="AT568" s="13"/>
      <c r="AU568" s="13"/>
      <c r="AV568" s="66"/>
      <c r="AW568" s="66"/>
    </row>
    <row r="569" spans="31:49" x14ac:dyDescent="0.5">
      <c r="AE569" s="3"/>
      <c r="AF569" s="3"/>
      <c r="AG569" s="3"/>
      <c r="AH569" s="18"/>
      <c r="AI569" s="18"/>
      <c r="AJ569" s="18"/>
      <c r="AK569" s="13"/>
      <c r="AL569" s="13"/>
      <c r="AM569" s="13"/>
      <c r="AN569" s="13"/>
      <c r="AO569" s="13"/>
      <c r="AP569" s="13"/>
      <c r="AQ569" s="13"/>
      <c r="AR569" s="13"/>
      <c r="AS569" s="123"/>
      <c r="AT569" s="13"/>
      <c r="AU569" s="13"/>
      <c r="AV569" s="66"/>
      <c r="AW569" s="66"/>
    </row>
    <row r="570" spans="31:49" x14ac:dyDescent="0.5">
      <c r="AE570" s="3"/>
      <c r="AF570" s="3"/>
      <c r="AG570" s="3"/>
      <c r="AH570" s="18"/>
      <c r="AI570" s="18"/>
      <c r="AJ570" s="18"/>
      <c r="AK570" s="13"/>
      <c r="AL570" s="13"/>
      <c r="AM570" s="13"/>
      <c r="AN570" s="13"/>
      <c r="AO570" s="13"/>
      <c r="AP570" s="13"/>
      <c r="AQ570" s="13"/>
      <c r="AR570" s="13"/>
      <c r="AS570" s="123"/>
      <c r="AT570" s="13"/>
      <c r="AU570" s="13"/>
      <c r="AV570" s="66"/>
      <c r="AW570" s="66"/>
    </row>
    <row r="571" spans="31:49" x14ac:dyDescent="0.5">
      <c r="AE571" s="3"/>
      <c r="AF571" s="3"/>
      <c r="AG571" s="3"/>
      <c r="AH571" s="18"/>
      <c r="AI571" s="18"/>
      <c r="AJ571" s="18"/>
      <c r="AK571" s="13"/>
      <c r="AL571" s="13"/>
      <c r="AM571" s="13"/>
      <c r="AN571" s="13"/>
      <c r="AO571" s="13"/>
      <c r="AP571" s="13"/>
      <c r="AQ571" s="13"/>
      <c r="AR571" s="13"/>
      <c r="AS571" s="123"/>
      <c r="AT571" s="13"/>
      <c r="AU571" s="13"/>
      <c r="AV571" s="66"/>
      <c r="AW571" s="66"/>
    </row>
    <row r="572" spans="31:49" x14ac:dyDescent="0.5">
      <c r="AE572" s="3"/>
      <c r="AF572" s="3"/>
      <c r="AG572" s="3"/>
      <c r="AH572" s="18"/>
      <c r="AI572" s="18"/>
      <c r="AJ572" s="18"/>
      <c r="AK572" s="13"/>
      <c r="AL572" s="13"/>
      <c r="AM572" s="13"/>
      <c r="AN572" s="13"/>
      <c r="AO572" s="13"/>
      <c r="AP572" s="13"/>
      <c r="AQ572" s="13"/>
      <c r="AR572" s="13"/>
      <c r="AS572" s="123"/>
      <c r="AT572" s="13"/>
      <c r="AU572" s="13"/>
      <c r="AV572" s="66"/>
      <c r="AW572" s="66"/>
    </row>
    <row r="573" spans="31:49" x14ac:dyDescent="0.5">
      <c r="AE573" s="3"/>
      <c r="AF573" s="3"/>
      <c r="AG573" s="3"/>
      <c r="AH573" s="18"/>
      <c r="AI573" s="18"/>
      <c r="AJ573" s="18"/>
      <c r="AK573" s="13"/>
      <c r="AL573" s="13"/>
      <c r="AM573" s="13"/>
      <c r="AN573" s="13"/>
      <c r="AO573" s="13"/>
      <c r="AP573" s="13"/>
      <c r="AQ573" s="13"/>
      <c r="AR573" s="13"/>
      <c r="AS573" s="123"/>
      <c r="AT573" s="13"/>
      <c r="AU573" s="13"/>
      <c r="AV573" s="66"/>
      <c r="AW573" s="66"/>
    </row>
    <row r="574" spans="31:49" x14ac:dyDescent="0.5">
      <c r="AE574" s="3"/>
      <c r="AF574" s="3"/>
      <c r="AG574" s="3"/>
      <c r="AH574" s="18"/>
      <c r="AI574" s="18"/>
      <c r="AJ574" s="18"/>
      <c r="AK574" s="13"/>
      <c r="AL574" s="13"/>
      <c r="AM574" s="13"/>
      <c r="AN574" s="13"/>
      <c r="AO574" s="13"/>
      <c r="AP574" s="13"/>
      <c r="AQ574" s="13"/>
      <c r="AR574" s="13"/>
      <c r="AS574" s="123"/>
      <c r="AT574" s="13"/>
      <c r="AU574" s="13"/>
      <c r="AV574" s="66"/>
      <c r="AW574" s="66"/>
    </row>
    <row r="575" spans="31:49" x14ac:dyDescent="0.5">
      <c r="AE575" s="3"/>
      <c r="AF575" s="3"/>
      <c r="AG575" s="3"/>
      <c r="AH575" s="18"/>
      <c r="AI575" s="18"/>
      <c r="AJ575" s="18"/>
      <c r="AK575" s="13"/>
      <c r="AL575" s="13"/>
      <c r="AM575" s="13"/>
      <c r="AN575" s="13"/>
      <c r="AO575" s="13"/>
      <c r="AP575" s="13"/>
      <c r="AQ575" s="13"/>
      <c r="AR575" s="13"/>
      <c r="AS575" s="123"/>
      <c r="AT575" s="13"/>
      <c r="AU575" s="13"/>
      <c r="AV575" s="66"/>
      <c r="AW575" s="66"/>
    </row>
    <row r="576" spans="31:49" x14ac:dyDescent="0.5">
      <c r="AE576" s="3"/>
      <c r="AF576" s="3"/>
      <c r="AG576" s="3"/>
      <c r="AH576" s="18"/>
      <c r="AI576" s="18"/>
      <c r="AJ576" s="18"/>
      <c r="AK576" s="13"/>
      <c r="AL576" s="13"/>
      <c r="AM576" s="13"/>
      <c r="AN576" s="13"/>
      <c r="AO576" s="13"/>
      <c r="AP576" s="13"/>
      <c r="AQ576" s="13"/>
      <c r="AR576" s="13"/>
      <c r="AS576" s="123"/>
      <c r="AT576" s="13"/>
      <c r="AU576" s="13"/>
      <c r="AV576" s="66"/>
      <c r="AW576" s="66"/>
    </row>
    <row r="577" spans="31:49" x14ac:dyDescent="0.5">
      <c r="AE577" s="3"/>
      <c r="AF577" s="3"/>
      <c r="AG577" s="3"/>
      <c r="AH577" s="18"/>
      <c r="AI577" s="18"/>
      <c r="AJ577" s="18"/>
      <c r="AK577" s="13"/>
      <c r="AL577" s="13"/>
      <c r="AM577" s="13"/>
      <c r="AN577" s="13"/>
      <c r="AO577" s="13"/>
      <c r="AP577" s="13"/>
      <c r="AQ577" s="13"/>
      <c r="AR577" s="13"/>
      <c r="AS577" s="123"/>
      <c r="AT577" s="13"/>
      <c r="AU577" s="13"/>
      <c r="AV577" s="66"/>
      <c r="AW577" s="66"/>
    </row>
    <row r="578" spans="31:49" x14ac:dyDescent="0.5">
      <c r="AE578" s="3"/>
      <c r="AF578" s="3"/>
      <c r="AG578" s="3"/>
      <c r="AH578" s="18"/>
      <c r="AI578" s="18"/>
      <c r="AJ578" s="18"/>
      <c r="AK578" s="13"/>
      <c r="AL578" s="13"/>
      <c r="AM578" s="13"/>
      <c r="AN578" s="13"/>
      <c r="AO578" s="13"/>
      <c r="AP578" s="13"/>
      <c r="AQ578" s="13"/>
      <c r="AR578" s="13"/>
      <c r="AS578" s="123"/>
      <c r="AT578" s="13"/>
      <c r="AU578" s="13"/>
      <c r="AV578" s="66"/>
      <c r="AW578" s="66"/>
    </row>
    <row r="579" spans="31:49" x14ac:dyDescent="0.5">
      <c r="AE579" s="3"/>
      <c r="AF579" s="3"/>
      <c r="AG579" s="3"/>
      <c r="AH579" s="18"/>
      <c r="AI579" s="18"/>
      <c r="AJ579" s="18"/>
      <c r="AK579" s="13"/>
      <c r="AL579" s="13"/>
      <c r="AM579" s="13"/>
      <c r="AN579" s="13"/>
      <c r="AO579" s="13"/>
      <c r="AP579" s="13"/>
      <c r="AQ579" s="13"/>
      <c r="AR579" s="13"/>
      <c r="AS579" s="123"/>
      <c r="AT579" s="13"/>
      <c r="AU579" s="13"/>
      <c r="AV579" s="66"/>
      <c r="AW579" s="66"/>
    </row>
    <row r="580" spans="31:49" x14ac:dyDescent="0.5">
      <c r="AE580" s="3"/>
      <c r="AF580" s="3"/>
      <c r="AG580" s="3"/>
      <c r="AH580" s="18"/>
      <c r="AI580" s="18"/>
      <c r="AJ580" s="18"/>
      <c r="AK580" s="13"/>
      <c r="AL580" s="13"/>
      <c r="AM580" s="13"/>
      <c r="AN580" s="13"/>
      <c r="AO580" s="13"/>
      <c r="AP580" s="13"/>
      <c r="AQ580" s="13"/>
      <c r="AR580" s="13"/>
      <c r="AS580" s="123"/>
      <c r="AT580" s="13"/>
      <c r="AU580" s="13"/>
      <c r="AV580" s="66"/>
      <c r="AW580" s="66"/>
    </row>
    <row r="581" spans="31:49" x14ac:dyDescent="0.5">
      <c r="AE581" s="3"/>
      <c r="AF581" s="3"/>
      <c r="AG581" s="3"/>
      <c r="AH581" s="18"/>
      <c r="AI581" s="18"/>
      <c r="AJ581" s="18"/>
      <c r="AK581" s="13"/>
      <c r="AL581" s="13"/>
      <c r="AM581" s="13"/>
      <c r="AN581" s="13"/>
      <c r="AO581" s="13"/>
      <c r="AP581" s="13"/>
      <c r="AQ581" s="13"/>
      <c r="AR581" s="13"/>
      <c r="AS581" s="123"/>
      <c r="AT581" s="13"/>
      <c r="AU581" s="13"/>
      <c r="AV581" s="66"/>
      <c r="AW581" s="66"/>
    </row>
    <row r="582" spans="31:49" x14ac:dyDescent="0.5">
      <c r="AE582" s="3"/>
      <c r="AF582" s="3"/>
      <c r="AG582" s="3"/>
      <c r="AH582" s="18"/>
      <c r="AI582" s="18"/>
      <c r="AJ582" s="18"/>
      <c r="AK582" s="13"/>
      <c r="AL582" s="13"/>
      <c r="AM582" s="13"/>
      <c r="AN582" s="13"/>
      <c r="AO582" s="13"/>
      <c r="AP582" s="13"/>
      <c r="AQ582" s="13"/>
      <c r="AR582" s="13"/>
      <c r="AS582" s="123"/>
      <c r="AT582" s="13"/>
      <c r="AU582" s="13"/>
      <c r="AV582" s="66"/>
      <c r="AW582" s="66"/>
    </row>
    <row r="583" spans="31:49" x14ac:dyDescent="0.5">
      <c r="AE583" s="3"/>
      <c r="AF583" s="3"/>
      <c r="AG583" s="3"/>
      <c r="AH583" s="18"/>
      <c r="AI583" s="18"/>
      <c r="AJ583" s="18"/>
      <c r="AK583" s="13"/>
      <c r="AL583" s="13"/>
      <c r="AM583" s="13"/>
      <c r="AN583" s="13"/>
      <c r="AO583" s="13"/>
      <c r="AP583" s="13"/>
      <c r="AQ583" s="13"/>
      <c r="AR583" s="13"/>
      <c r="AS583" s="123"/>
      <c r="AT583" s="13"/>
      <c r="AU583" s="13"/>
      <c r="AV583" s="66"/>
      <c r="AW583" s="66"/>
    </row>
    <row r="584" spans="31:49" x14ac:dyDescent="0.5">
      <c r="AE584" s="3"/>
      <c r="AF584" s="3"/>
      <c r="AG584" s="3"/>
      <c r="AH584" s="18"/>
      <c r="AI584" s="18"/>
      <c r="AJ584" s="18"/>
      <c r="AK584" s="13"/>
      <c r="AL584" s="13"/>
      <c r="AM584" s="13"/>
      <c r="AN584" s="13"/>
      <c r="AO584" s="13"/>
      <c r="AP584" s="13"/>
      <c r="AQ584" s="13"/>
      <c r="AR584" s="13"/>
      <c r="AS584" s="123"/>
      <c r="AT584" s="13"/>
      <c r="AU584" s="13"/>
      <c r="AV584" s="66"/>
      <c r="AW584" s="66"/>
    </row>
    <row r="585" spans="31:49" x14ac:dyDescent="0.5">
      <c r="AE585" s="3"/>
      <c r="AF585" s="3"/>
      <c r="AG585" s="3"/>
      <c r="AH585" s="18"/>
      <c r="AI585" s="18"/>
      <c r="AJ585" s="18"/>
      <c r="AK585" s="13"/>
      <c r="AL585" s="13"/>
      <c r="AM585" s="13"/>
      <c r="AN585" s="13"/>
      <c r="AO585" s="13"/>
      <c r="AP585" s="13"/>
      <c r="AQ585" s="13"/>
      <c r="AR585" s="13"/>
      <c r="AS585" s="123"/>
      <c r="AT585" s="13"/>
      <c r="AU585" s="13"/>
      <c r="AV585" s="66"/>
      <c r="AW585" s="66"/>
    </row>
    <row r="586" spans="31:49" x14ac:dyDescent="0.5">
      <c r="AE586" s="3"/>
      <c r="AF586" s="3"/>
      <c r="AG586" s="3"/>
      <c r="AH586" s="18"/>
      <c r="AI586" s="18"/>
      <c r="AJ586" s="18"/>
      <c r="AK586" s="13"/>
      <c r="AL586" s="13"/>
      <c r="AM586" s="13"/>
      <c r="AN586" s="13"/>
      <c r="AO586" s="13"/>
      <c r="AP586" s="13"/>
      <c r="AQ586" s="13"/>
      <c r="AR586" s="13"/>
      <c r="AS586" s="123"/>
      <c r="AT586" s="13"/>
      <c r="AU586" s="13"/>
      <c r="AV586" s="66"/>
      <c r="AW586" s="66"/>
    </row>
    <row r="587" spans="31:49" x14ac:dyDescent="0.5">
      <c r="AE587" s="3"/>
      <c r="AF587" s="3"/>
      <c r="AG587" s="3"/>
      <c r="AH587" s="18"/>
      <c r="AI587" s="18"/>
      <c r="AJ587" s="18"/>
      <c r="AK587" s="13"/>
      <c r="AL587" s="13"/>
      <c r="AM587" s="13"/>
      <c r="AN587" s="13"/>
      <c r="AO587" s="13"/>
      <c r="AP587" s="13"/>
      <c r="AQ587" s="13"/>
      <c r="AR587" s="13"/>
      <c r="AS587" s="123"/>
      <c r="AT587" s="13"/>
      <c r="AU587" s="13"/>
      <c r="AV587" s="66"/>
      <c r="AW587" s="66"/>
    </row>
    <row r="588" spans="31:49" x14ac:dyDescent="0.5">
      <c r="AE588" s="3"/>
      <c r="AF588" s="3"/>
      <c r="AG588" s="3"/>
      <c r="AH588" s="18"/>
      <c r="AI588" s="18"/>
      <c r="AJ588" s="18"/>
      <c r="AK588" s="13"/>
      <c r="AL588" s="13"/>
      <c r="AM588" s="13"/>
      <c r="AN588" s="13"/>
      <c r="AO588" s="13"/>
      <c r="AP588" s="13"/>
      <c r="AQ588" s="13"/>
      <c r="AR588" s="13"/>
      <c r="AS588" s="123"/>
      <c r="AT588" s="13"/>
      <c r="AU588" s="13"/>
      <c r="AV588" s="66"/>
      <c r="AW588" s="66"/>
    </row>
    <row r="589" spans="31:49" x14ac:dyDescent="0.5">
      <c r="AE589" s="3"/>
      <c r="AF589" s="3"/>
      <c r="AG589" s="3"/>
      <c r="AH589" s="18"/>
      <c r="AI589" s="18"/>
      <c r="AJ589" s="18"/>
      <c r="AK589" s="13"/>
      <c r="AL589" s="13"/>
      <c r="AM589" s="13"/>
      <c r="AN589" s="13"/>
      <c r="AO589" s="13"/>
      <c r="AP589" s="13"/>
      <c r="AQ589" s="13"/>
      <c r="AR589" s="13"/>
      <c r="AS589" s="123"/>
      <c r="AT589" s="13"/>
      <c r="AU589" s="13"/>
      <c r="AV589" s="66"/>
      <c r="AW589" s="66"/>
    </row>
    <row r="590" spans="31:49" x14ac:dyDescent="0.5">
      <c r="AE590" s="3"/>
      <c r="AF590" s="3"/>
      <c r="AG590" s="3"/>
      <c r="AH590" s="18"/>
      <c r="AI590" s="18"/>
      <c r="AJ590" s="18"/>
      <c r="AK590" s="13"/>
      <c r="AL590" s="13"/>
      <c r="AM590" s="13"/>
      <c r="AN590" s="13"/>
      <c r="AO590" s="13"/>
      <c r="AP590" s="13"/>
      <c r="AQ590" s="13"/>
      <c r="AR590" s="13"/>
      <c r="AS590" s="123"/>
      <c r="AT590" s="13"/>
      <c r="AU590" s="13"/>
      <c r="AV590" s="66"/>
      <c r="AW590" s="66"/>
    </row>
    <row r="591" spans="31:49" x14ac:dyDescent="0.5">
      <c r="AE591" s="3"/>
      <c r="AF591" s="3"/>
      <c r="AG591" s="3"/>
      <c r="AH591" s="18"/>
      <c r="AI591" s="18"/>
      <c r="AJ591" s="18"/>
      <c r="AK591" s="13"/>
      <c r="AL591" s="13"/>
      <c r="AM591" s="13"/>
      <c r="AN591" s="13"/>
      <c r="AO591" s="13"/>
      <c r="AP591" s="13"/>
      <c r="AQ591" s="13"/>
      <c r="AR591" s="13"/>
      <c r="AS591" s="123"/>
      <c r="AT591" s="13"/>
      <c r="AU591" s="13"/>
      <c r="AV591" s="66"/>
      <c r="AW591" s="66"/>
    </row>
    <row r="592" spans="31:49" x14ac:dyDescent="0.5">
      <c r="AE592" s="3"/>
      <c r="AF592" s="3"/>
      <c r="AG592" s="3"/>
      <c r="AH592" s="18"/>
      <c r="AI592" s="18"/>
      <c r="AJ592" s="18"/>
      <c r="AK592" s="13"/>
      <c r="AL592" s="13"/>
      <c r="AM592" s="13"/>
      <c r="AN592" s="13"/>
      <c r="AO592" s="13"/>
      <c r="AP592" s="13"/>
      <c r="AQ592" s="13"/>
      <c r="AR592" s="13"/>
      <c r="AS592" s="123"/>
      <c r="AT592" s="13"/>
      <c r="AU592" s="13"/>
      <c r="AV592" s="66"/>
      <c r="AW592" s="66"/>
    </row>
    <row r="593" spans="31:49" x14ac:dyDescent="0.5">
      <c r="AE593" s="3"/>
      <c r="AF593" s="3"/>
      <c r="AG593" s="3"/>
      <c r="AH593" s="18"/>
      <c r="AI593" s="18"/>
      <c r="AJ593" s="18"/>
      <c r="AK593" s="13"/>
      <c r="AL593" s="13"/>
      <c r="AM593" s="13"/>
      <c r="AN593" s="13"/>
      <c r="AO593" s="13"/>
      <c r="AP593" s="13"/>
      <c r="AQ593" s="13"/>
      <c r="AR593" s="13"/>
      <c r="AS593" s="123"/>
      <c r="AT593" s="13"/>
      <c r="AU593" s="13"/>
      <c r="AV593" s="66"/>
      <c r="AW593" s="66"/>
    </row>
    <row r="594" spans="31:49" x14ac:dyDescent="0.5">
      <c r="AE594" s="3"/>
      <c r="AF594" s="3"/>
      <c r="AG594" s="3"/>
      <c r="AH594" s="18"/>
      <c r="AI594" s="18"/>
      <c r="AJ594" s="18"/>
      <c r="AK594" s="13"/>
      <c r="AL594" s="13"/>
      <c r="AM594" s="13"/>
      <c r="AN594" s="13"/>
      <c r="AO594" s="13"/>
      <c r="AP594" s="13"/>
      <c r="AQ594" s="13"/>
      <c r="AR594" s="13"/>
      <c r="AS594" s="123"/>
      <c r="AT594" s="13"/>
      <c r="AU594" s="13"/>
      <c r="AV594" s="66"/>
      <c r="AW594" s="66"/>
    </row>
    <row r="595" spans="31:49" x14ac:dyDescent="0.5">
      <c r="AE595" s="3"/>
      <c r="AF595" s="3"/>
      <c r="AG595" s="3"/>
      <c r="AH595" s="18"/>
      <c r="AI595" s="18"/>
      <c r="AJ595" s="18"/>
      <c r="AK595" s="13"/>
      <c r="AL595" s="13"/>
      <c r="AM595" s="13"/>
      <c r="AN595" s="13"/>
      <c r="AO595" s="13"/>
      <c r="AP595" s="13"/>
      <c r="AQ595" s="13"/>
      <c r="AR595" s="13"/>
      <c r="AS595" s="123"/>
      <c r="AT595" s="13"/>
      <c r="AU595" s="13"/>
      <c r="AV595" s="66"/>
      <c r="AW595" s="66"/>
    </row>
    <row r="596" spans="31:49" x14ac:dyDescent="0.5">
      <c r="AE596" s="3"/>
      <c r="AF596" s="3"/>
      <c r="AG596" s="3"/>
      <c r="AH596" s="18"/>
      <c r="AI596" s="18"/>
      <c r="AJ596" s="18"/>
      <c r="AK596" s="13"/>
      <c r="AL596" s="13"/>
      <c r="AM596" s="13"/>
      <c r="AN596" s="13"/>
      <c r="AO596" s="13"/>
      <c r="AP596" s="13"/>
      <c r="AQ596" s="13"/>
      <c r="AR596" s="13"/>
      <c r="AS596" s="123"/>
      <c r="AT596" s="13"/>
      <c r="AU596" s="13"/>
      <c r="AV596" s="66"/>
      <c r="AW596" s="66"/>
    </row>
    <row r="597" spans="31:49" x14ac:dyDescent="0.5">
      <c r="AE597" s="3"/>
      <c r="AF597" s="3"/>
      <c r="AG597" s="3"/>
      <c r="AH597" s="18"/>
      <c r="AI597" s="18"/>
      <c r="AJ597" s="18"/>
      <c r="AK597" s="13"/>
      <c r="AL597" s="13"/>
      <c r="AM597" s="13"/>
      <c r="AN597" s="13"/>
      <c r="AO597" s="13"/>
      <c r="AP597" s="13"/>
      <c r="AQ597" s="13"/>
      <c r="AR597" s="13"/>
      <c r="AS597" s="123"/>
      <c r="AT597" s="13"/>
      <c r="AU597" s="13"/>
      <c r="AV597" s="66"/>
      <c r="AW597" s="66"/>
    </row>
    <row r="598" spans="31:49" x14ac:dyDescent="0.5">
      <c r="AE598" s="3"/>
      <c r="AF598" s="3"/>
      <c r="AG598" s="3"/>
      <c r="AH598" s="18"/>
      <c r="AI598" s="18"/>
      <c r="AJ598" s="18"/>
      <c r="AK598" s="13"/>
      <c r="AL598" s="13"/>
      <c r="AM598" s="13"/>
      <c r="AN598" s="13"/>
      <c r="AO598" s="13"/>
      <c r="AP598" s="13"/>
      <c r="AQ598" s="13"/>
      <c r="AR598" s="13"/>
      <c r="AS598" s="123"/>
      <c r="AT598" s="13"/>
      <c r="AU598" s="13"/>
      <c r="AV598" s="66"/>
      <c r="AW598" s="66"/>
    </row>
    <row r="599" spans="31:49" x14ac:dyDescent="0.5">
      <c r="AE599" s="3"/>
      <c r="AF599" s="3"/>
      <c r="AG599" s="3"/>
      <c r="AH599" s="18"/>
      <c r="AI599" s="18"/>
      <c r="AJ599" s="18"/>
      <c r="AK599" s="13"/>
      <c r="AL599" s="13"/>
      <c r="AM599" s="13"/>
      <c r="AN599" s="13"/>
      <c r="AO599" s="13"/>
      <c r="AP599" s="13"/>
      <c r="AQ599" s="13"/>
      <c r="AR599" s="13"/>
      <c r="AS599" s="123"/>
      <c r="AT599" s="13"/>
      <c r="AU599" s="13"/>
      <c r="AV599" s="66"/>
      <c r="AW599" s="66"/>
    </row>
    <row r="600" spans="31:49" x14ac:dyDescent="0.5">
      <c r="AE600" s="3"/>
      <c r="AF600" s="3"/>
      <c r="AG600" s="3"/>
      <c r="AH600" s="18"/>
      <c r="AI600" s="18"/>
      <c r="AJ600" s="18"/>
      <c r="AK600" s="13"/>
      <c r="AL600" s="13"/>
      <c r="AM600" s="13"/>
      <c r="AN600" s="13"/>
      <c r="AO600" s="13"/>
      <c r="AP600" s="13"/>
      <c r="AQ600" s="13"/>
      <c r="AR600" s="13"/>
      <c r="AS600" s="123"/>
      <c r="AT600" s="13"/>
      <c r="AU600" s="13"/>
      <c r="AV600" s="66"/>
      <c r="AW600" s="66"/>
    </row>
    <row r="601" spans="31:49" x14ac:dyDescent="0.5">
      <c r="AE601" s="3"/>
      <c r="AF601" s="3"/>
      <c r="AG601" s="3"/>
      <c r="AH601" s="18"/>
      <c r="AI601" s="18"/>
      <c r="AJ601" s="18"/>
      <c r="AK601" s="13"/>
      <c r="AL601" s="13"/>
      <c r="AM601" s="13"/>
      <c r="AN601" s="13"/>
      <c r="AO601" s="13"/>
      <c r="AP601" s="13"/>
      <c r="AQ601" s="13"/>
      <c r="AR601" s="13"/>
      <c r="AS601" s="123"/>
      <c r="AT601" s="13"/>
      <c r="AU601" s="13"/>
      <c r="AV601" s="66"/>
      <c r="AW601" s="66"/>
    </row>
    <row r="602" spans="31:49" x14ac:dyDescent="0.5">
      <c r="AE602" s="3"/>
      <c r="AF602" s="3"/>
      <c r="AG602" s="3"/>
      <c r="AH602" s="18"/>
      <c r="AI602" s="18"/>
      <c r="AJ602" s="18"/>
      <c r="AK602" s="13"/>
      <c r="AL602" s="13"/>
      <c r="AM602" s="13"/>
      <c r="AN602" s="13"/>
      <c r="AO602" s="13"/>
      <c r="AP602" s="13"/>
      <c r="AQ602" s="13"/>
      <c r="AR602" s="13"/>
      <c r="AS602" s="123"/>
      <c r="AT602" s="13"/>
      <c r="AU602" s="13"/>
      <c r="AV602" s="66"/>
      <c r="AW602" s="66"/>
    </row>
    <row r="603" spans="31:49" x14ac:dyDescent="0.5">
      <c r="AE603" s="3"/>
      <c r="AF603" s="3"/>
      <c r="AG603" s="3"/>
      <c r="AH603" s="18"/>
      <c r="AI603" s="18"/>
      <c r="AJ603" s="18"/>
      <c r="AK603" s="13"/>
      <c r="AL603" s="13"/>
      <c r="AM603" s="13"/>
      <c r="AN603" s="13"/>
      <c r="AO603" s="13"/>
      <c r="AP603" s="13"/>
      <c r="AQ603" s="13"/>
      <c r="AR603" s="13"/>
      <c r="AS603" s="123"/>
      <c r="AT603" s="13"/>
      <c r="AU603" s="13"/>
      <c r="AV603" s="66"/>
      <c r="AW603" s="66"/>
    </row>
    <row r="604" spans="31:49" x14ac:dyDescent="0.5">
      <c r="AE604" s="3"/>
      <c r="AF604" s="3"/>
      <c r="AG604" s="3"/>
      <c r="AH604" s="18"/>
      <c r="AI604" s="18"/>
      <c r="AJ604" s="18"/>
      <c r="AK604" s="13"/>
      <c r="AL604" s="13"/>
      <c r="AM604" s="13"/>
      <c r="AN604" s="13"/>
      <c r="AO604" s="13"/>
      <c r="AP604" s="13"/>
      <c r="AQ604" s="13"/>
      <c r="AR604" s="13"/>
      <c r="AS604" s="123"/>
      <c r="AT604" s="13"/>
      <c r="AU604" s="13"/>
      <c r="AV604" s="66"/>
      <c r="AW604" s="66"/>
    </row>
    <row r="605" spans="31:49" x14ac:dyDescent="0.5">
      <c r="AE605" s="3"/>
      <c r="AF605" s="3"/>
      <c r="AG605" s="3"/>
      <c r="AH605" s="18"/>
      <c r="AI605" s="18"/>
      <c r="AJ605" s="18"/>
      <c r="AK605" s="13"/>
      <c r="AL605" s="13"/>
      <c r="AM605" s="13"/>
      <c r="AN605" s="13"/>
      <c r="AO605" s="13"/>
      <c r="AP605" s="13"/>
      <c r="AQ605" s="13"/>
      <c r="AR605" s="13"/>
      <c r="AS605" s="123"/>
      <c r="AT605" s="13"/>
      <c r="AU605" s="13"/>
      <c r="AV605" s="66"/>
      <c r="AW605" s="66"/>
    </row>
    <row r="606" spans="31:49" x14ac:dyDescent="0.5">
      <c r="AE606" s="3"/>
      <c r="AF606" s="3"/>
      <c r="AG606" s="3"/>
      <c r="AH606" s="18"/>
      <c r="AI606" s="18"/>
      <c r="AJ606" s="18"/>
      <c r="AK606" s="13"/>
      <c r="AL606" s="13"/>
      <c r="AM606" s="13"/>
      <c r="AN606" s="13"/>
      <c r="AO606" s="13"/>
      <c r="AP606" s="13"/>
      <c r="AQ606" s="13"/>
      <c r="AR606" s="13"/>
      <c r="AS606" s="123"/>
      <c r="AT606" s="13"/>
      <c r="AU606" s="13"/>
      <c r="AV606" s="66"/>
      <c r="AW606" s="66"/>
    </row>
    <row r="607" spans="31:49" x14ac:dyDescent="0.5">
      <c r="AE607" s="3"/>
      <c r="AF607" s="3"/>
      <c r="AG607" s="3"/>
      <c r="AH607" s="18"/>
      <c r="AI607" s="18"/>
      <c r="AJ607" s="18"/>
      <c r="AK607" s="13"/>
      <c r="AL607" s="13"/>
      <c r="AM607" s="13"/>
      <c r="AN607" s="13"/>
      <c r="AO607" s="13"/>
      <c r="AP607" s="13"/>
      <c r="AQ607" s="13"/>
      <c r="AR607" s="13"/>
      <c r="AS607" s="123"/>
      <c r="AT607" s="13"/>
      <c r="AU607" s="13"/>
      <c r="AV607" s="66"/>
      <c r="AW607" s="66"/>
    </row>
    <row r="608" spans="31:49" x14ac:dyDescent="0.5">
      <c r="AE608" s="3"/>
      <c r="AF608" s="3"/>
      <c r="AG608" s="3"/>
      <c r="AH608" s="18"/>
      <c r="AI608" s="18"/>
      <c r="AJ608" s="18"/>
      <c r="AK608" s="13"/>
      <c r="AL608" s="13"/>
      <c r="AM608" s="13"/>
      <c r="AN608" s="13"/>
      <c r="AO608" s="13"/>
      <c r="AP608" s="13"/>
      <c r="AQ608" s="13"/>
      <c r="AR608" s="13"/>
      <c r="AS608" s="123"/>
      <c r="AT608" s="13"/>
      <c r="AU608" s="13"/>
      <c r="AV608" s="66"/>
      <c r="AW608" s="66"/>
    </row>
    <row r="609" spans="31:49" x14ac:dyDescent="0.5">
      <c r="AE609" s="3"/>
      <c r="AF609" s="3"/>
      <c r="AG609" s="3"/>
      <c r="AH609" s="18"/>
      <c r="AI609" s="18"/>
      <c r="AJ609" s="18"/>
      <c r="AK609" s="13"/>
      <c r="AL609" s="13"/>
      <c r="AM609" s="13"/>
      <c r="AN609" s="13"/>
      <c r="AO609" s="13"/>
      <c r="AP609" s="13"/>
      <c r="AQ609" s="13"/>
      <c r="AR609" s="13"/>
      <c r="AS609" s="123"/>
      <c r="AT609" s="13"/>
      <c r="AU609" s="13"/>
      <c r="AV609" s="66"/>
      <c r="AW609" s="66"/>
    </row>
    <row r="610" spans="31:49" x14ac:dyDescent="0.5">
      <c r="AE610" s="3"/>
      <c r="AF610" s="3"/>
      <c r="AG610" s="3"/>
      <c r="AH610" s="18"/>
      <c r="AI610" s="18"/>
      <c r="AJ610" s="18"/>
      <c r="AK610" s="13"/>
      <c r="AL610" s="13"/>
      <c r="AM610" s="13"/>
      <c r="AN610" s="13"/>
      <c r="AO610" s="13"/>
      <c r="AP610" s="13"/>
      <c r="AQ610" s="13"/>
      <c r="AR610" s="13"/>
      <c r="AS610" s="123"/>
      <c r="AT610" s="13"/>
      <c r="AU610" s="13"/>
      <c r="AV610" s="66"/>
      <c r="AW610" s="66"/>
    </row>
    <row r="611" spans="31:49" x14ac:dyDescent="0.5">
      <c r="AE611" s="3"/>
      <c r="AF611" s="3"/>
      <c r="AG611" s="3"/>
      <c r="AH611" s="18"/>
      <c r="AI611" s="18"/>
      <c r="AJ611" s="18"/>
      <c r="AK611" s="13"/>
      <c r="AL611" s="13"/>
      <c r="AM611" s="13"/>
      <c r="AN611" s="13"/>
      <c r="AO611" s="13"/>
      <c r="AP611" s="13"/>
      <c r="AQ611" s="13"/>
      <c r="AR611" s="13"/>
      <c r="AS611" s="123"/>
      <c r="AT611" s="13"/>
      <c r="AU611" s="13"/>
      <c r="AV611" s="66"/>
      <c r="AW611" s="66"/>
    </row>
    <row r="612" spans="31:49" x14ac:dyDescent="0.5">
      <c r="AE612" s="3"/>
      <c r="AF612" s="3"/>
      <c r="AG612" s="3"/>
      <c r="AH612" s="18"/>
      <c r="AI612" s="18"/>
      <c r="AJ612" s="18"/>
      <c r="AK612" s="13"/>
      <c r="AL612" s="13"/>
      <c r="AM612" s="13"/>
      <c r="AN612" s="13"/>
      <c r="AO612" s="13"/>
      <c r="AP612" s="13"/>
      <c r="AQ612" s="13"/>
      <c r="AR612" s="13"/>
      <c r="AS612" s="123"/>
      <c r="AT612" s="13"/>
      <c r="AU612" s="13"/>
      <c r="AV612" s="66"/>
      <c r="AW612" s="66"/>
    </row>
    <row r="613" spans="31:49" x14ac:dyDescent="0.5">
      <c r="AE613" s="3"/>
      <c r="AF613" s="3"/>
      <c r="AG613" s="3"/>
      <c r="AH613" s="18"/>
      <c r="AI613" s="18"/>
      <c r="AJ613" s="18"/>
      <c r="AK613" s="13"/>
      <c r="AL613" s="13"/>
      <c r="AM613" s="13"/>
      <c r="AN613" s="13"/>
      <c r="AO613" s="13"/>
      <c r="AP613" s="13"/>
      <c r="AQ613" s="13"/>
      <c r="AR613" s="13"/>
      <c r="AS613" s="123"/>
      <c r="AT613" s="13"/>
      <c r="AU613" s="13"/>
      <c r="AV613" s="66"/>
      <c r="AW613" s="66"/>
    </row>
    <row r="614" spans="31:49" x14ac:dyDescent="0.5">
      <c r="AE614" s="3"/>
      <c r="AF614" s="3"/>
      <c r="AG614" s="3"/>
      <c r="AH614" s="18"/>
      <c r="AI614" s="18"/>
      <c r="AJ614" s="18"/>
      <c r="AK614" s="13"/>
      <c r="AL614" s="13"/>
      <c r="AM614" s="13"/>
      <c r="AN614" s="13"/>
      <c r="AO614" s="13"/>
      <c r="AP614" s="13"/>
      <c r="AQ614" s="13"/>
      <c r="AR614" s="13"/>
      <c r="AS614" s="123"/>
      <c r="AT614" s="13"/>
      <c r="AU614" s="13"/>
      <c r="AV614" s="66"/>
      <c r="AW614" s="66"/>
    </row>
    <row r="615" spans="31:49" x14ac:dyDescent="0.5">
      <c r="AE615" s="3"/>
      <c r="AF615" s="3"/>
      <c r="AG615" s="3"/>
      <c r="AH615" s="18"/>
      <c r="AI615" s="18"/>
      <c r="AJ615" s="18"/>
      <c r="AK615" s="13"/>
      <c r="AL615" s="13"/>
      <c r="AM615" s="13"/>
      <c r="AN615" s="13"/>
      <c r="AO615" s="13"/>
      <c r="AP615" s="13"/>
      <c r="AQ615" s="13"/>
      <c r="AR615" s="13"/>
      <c r="AS615" s="123"/>
      <c r="AT615" s="13"/>
      <c r="AU615" s="13"/>
      <c r="AV615" s="66"/>
      <c r="AW615" s="66"/>
    </row>
    <row r="616" spans="31:49" x14ac:dyDescent="0.5">
      <c r="AE616" s="3"/>
      <c r="AF616" s="3"/>
      <c r="AG616" s="3"/>
      <c r="AH616" s="18"/>
      <c r="AI616" s="18"/>
      <c r="AJ616" s="18"/>
      <c r="AK616" s="13"/>
      <c r="AL616" s="13"/>
      <c r="AM616" s="13"/>
      <c r="AN616" s="13"/>
      <c r="AO616" s="13"/>
      <c r="AP616" s="13"/>
      <c r="AQ616" s="13"/>
      <c r="AR616" s="13"/>
      <c r="AS616" s="123"/>
      <c r="AT616" s="13"/>
      <c r="AU616" s="13"/>
      <c r="AV616" s="66"/>
      <c r="AW616" s="66"/>
    </row>
    <row r="617" spans="31:49" x14ac:dyDescent="0.5">
      <c r="AE617" s="3"/>
      <c r="AF617" s="3"/>
      <c r="AG617" s="3"/>
      <c r="AH617" s="18"/>
      <c r="AI617" s="18"/>
      <c r="AJ617" s="18"/>
      <c r="AK617" s="13"/>
      <c r="AL617" s="13"/>
      <c r="AM617" s="13"/>
      <c r="AN617" s="13"/>
      <c r="AO617" s="13"/>
      <c r="AP617" s="13"/>
      <c r="AQ617" s="13"/>
      <c r="AR617" s="13"/>
      <c r="AS617" s="123"/>
      <c r="AT617" s="13"/>
      <c r="AU617" s="13"/>
      <c r="AV617" s="66"/>
      <c r="AW617" s="66"/>
    </row>
    <row r="618" spans="31:49" x14ac:dyDescent="0.5">
      <c r="AE618" s="3"/>
      <c r="AF618" s="3"/>
      <c r="AG618" s="3"/>
      <c r="AH618" s="18"/>
      <c r="AI618" s="18"/>
      <c r="AJ618" s="18"/>
      <c r="AK618" s="13"/>
      <c r="AL618" s="13"/>
      <c r="AM618" s="13"/>
      <c r="AN618" s="13"/>
      <c r="AO618" s="13"/>
      <c r="AP618" s="13"/>
      <c r="AQ618" s="13"/>
      <c r="AR618" s="13"/>
      <c r="AS618" s="123"/>
      <c r="AT618" s="13"/>
      <c r="AU618" s="13"/>
      <c r="AV618" s="66"/>
      <c r="AW618" s="66"/>
    </row>
    <row r="619" spans="31:49" x14ac:dyDescent="0.5">
      <c r="AE619" s="3"/>
      <c r="AF619" s="3"/>
      <c r="AG619" s="3"/>
      <c r="AH619" s="18"/>
      <c r="AI619" s="18"/>
      <c r="AJ619" s="18"/>
      <c r="AK619" s="13"/>
      <c r="AL619" s="13"/>
      <c r="AM619" s="13"/>
      <c r="AN619" s="13"/>
      <c r="AO619" s="13"/>
      <c r="AP619" s="13"/>
      <c r="AQ619" s="13"/>
      <c r="AR619" s="13"/>
      <c r="AS619" s="123"/>
      <c r="AT619" s="13"/>
      <c r="AU619" s="13"/>
      <c r="AV619" s="66"/>
      <c r="AW619" s="66"/>
    </row>
    <row r="620" spans="31:49" x14ac:dyDescent="0.5">
      <c r="AE620" s="3"/>
      <c r="AF620" s="3"/>
      <c r="AG620" s="3"/>
      <c r="AH620" s="18"/>
      <c r="AI620" s="18"/>
      <c r="AJ620" s="18"/>
      <c r="AK620" s="13"/>
      <c r="AL620" s="13"/>
      <c r="AM620" s="13"/>
      <c r="AN620" s="13"/>
      <c r="AO620" s="13"/>
      <c r="AP620" s="13"/>
      <c r="AQ620" s="13"/>
      <c r="AR620" s="13"/>
      <c r="AS620" s="123"/>
      <c r="AT620" s="13"/>
      <c r="AU620" s="13"/>
      <c r="AV620" s="66"/>
      <c r="AW620" s="66"/>
    </row>
    <row r="621" spans="31:49" x14ac:dyDescent="0.5">
      <c r="AE621" s="3"/>
      <c r="AF621" s="3"/>
      <c r="AG621" s="3"/>
      <c r="AH621" s="18"/>
      <c r="AI621" s="18"/>
      <c r="AJ621" s="18"/>
      <c r="AK621" s="13"/>
      <c r="AL621" s="13"/>
      <c r="AM621" s="13"/>
      <c r="AN621" s="13"/>
      <c r="AO621" s="13"/>
      <c r="AP621" s="13"/>
      <c r="AQ621" s="13"/>
      <c r="AR621" s="13"/>
      <c r="AS621" s="123"/>
      <c r="AT621" s="13"/>
      <c r="AU621" s="13"/>
      <c r="AV621" s="66"/>
      <c r="AW621" s="66"/>
    </row>
    <row r="622" spans="31:49" x14ac:dyDescent="0.5">
      <c r="AE622" s="3"/>
      <c r="AF622" s="3"/>
      <c r="AG622" s="3"/>
      <c r="AH622" s="18"/>
      <c r="AI622" s="18"/>
      <c r="AJ622" s="18"/>
      <c r="AK622" s="13"/>
      <c r="AL622" s="13"/>
      <c r="AM622" s="13"/>
      <c r="AN622" s="13"/>
      <c r="AO622" s="13"/>
      <c r="AP622" s="13"/>
      <c r="AQ622" s="13"/>
      <c r="AR622" s="13"/>
      <c r="AS622" s="123"/>
      <c r="AT622" s="13"/>
      <c r="AU622" s="13"/>
      <c r="AV622" s="66"/>
      <c r="AW622" s="66"/>
    </row>
    <row r="623" spans="31:49" x14ac:dyDescent="0.5">
      <c r="AE623" s="3"/>
      <c r="AF623" s="3"/>
      <c r="AG623" s="3"/>
      <c r="AH623" s="18"/>
      <c r="AI623" s="18"/>
      <c r="AJ623" s="18"/>
      <c r="AK623" s="13"/>
      <c r="AL623" s="13"/>
      <c r="AM623" s="13"/>
      <c r="AN623" s="13"/>
      <c r="AO623" s="13"/>
      <c r="AP623" s="13"/>
      <c r="AQ623" s="13"/>
      <c r="AR623" s="13"/>
      <c r="AS623" s="123"/>
      <c r="AT623" s="13"/>
      <c r="AU623" s="13"/>
      <c r="AV623" s="66"/>
      <c r="AW623" s="66"/>
    </row>
    <row r="624" spans="31:49" x14ac:dyDescent="0.5">
      <c r="AE624" s="3"/>
      <c r="AF624" s="3"/>
      <c r="AG624" s="3"/>
      <c r="AH624" s="18"/>
      <c r="AI624" s="18"/>
      <c r="AJ624" s="18"/>
      <c r="AK624" s="13"/>
      <c r="AL624" s="13"/>
      <c r="AM624" s="13"/>
      <c r="AN624" s="13"/>
      <c r="AO624" s="13"/>
      <c r="AP624" s="13"/>
      <c r="AQ624" s="13"/>
      <c r="AR624" s="13"/>
      <c r="AS624" s="123"/>
      <c r="AT624" s="13"/>
      <c r="AU624" s="13"/>
      <c r="AV624" s="66"/>
      <c r="AW624" s="66"/>
    </row>
    <row r="625" spans="31:49" x14ac:dyDescent="0.5">
      <c r="AE625" s="3"/>
      <c r="AF625" s="3"/>
      <c r="AG625" s="3"/>
      <c r="AH625" s="18"/>
      <c r="AI625" s="18"/>
      <c r="AJ625" s="18"/>
      <c r="AK625" s="13"/>
      <c r="AL625" s="13"/>
      <c r="AM625" s="13"/>
      <c r="AN625" s="13"/>
      <c r="AO625" s="13"/>
      <c r="AP625" s="13"/>
      <c r="AQ625" s="13"/>
      <c r="AR625" s="13"/>
      <c r="AS625" s="123"/>
      <c r="AT625" s="13"/>
      <c r="AU625" s="13"/>
      <c r="AV625" s="66"/>
      <c r="AW625" s="66"/>
    </row>
    <row r="626" spans="31:49" x14ac:dyDescent="0.5">
      <c r="AE626" s="3"/>
      <c r="AF626" s="3"/>
      <c r="AG626" s="3"/>
      <c r="AH626" s="18"/>
      <c r="AI626" s="18"/>
      <c r="AJ626" s="18"/>
      <c r="AK626" s="13"/>
      <c r="AL626" s="13"/>
      <c r="AM626" s="13"/>
      <c r="AN626" s="13"/>
      <c r="AO626" s="13"/>
      <c r="AP626" s="13"/>
      <c r="AQ626" s="13"/>
      <c r="AR626" s="13"/>
      <c r="AS626" s="123"/>
      <c r="AT626" s="13"/>
      <c r="AU626" s="13"/>
      <c r="AV626" s="66"/>
      <c r="AW626" s="66"/>
    </row>
    <row r="627" spans="31:49" x14ac:dyDescent="0.5">
      <c r="AE627" s="3"/>
      <c r="AF627" s="3"/>
      <c r="AG627" s="3"/>
      <c r="AH627" s="18"/>
      <c r="AI627" s="18"/>
      <c r="AJ627" s="18"/>
      <c r="AK627" s="13"/>
      <c r="AL627" s="13"/>
      <c r="AM627" s="13"/>
      <c r="AN627" s="13"/>
      <c r="AO627" s="13"/>
      <c r="AP627" s="13"/>
      <c r="AQ627" s="13"/>
      <c r="AR627" s="13"/>
      <c r="AS627" s="123"/>
      <c r="AT627" s="13"/>
      <c r="AU627" s="13"/>
      <c r="AV627" s="66"/>
      <c r="AW627" s="66"/>
    </row>
    <row r="628" spans="31:49" x14ac:dyDescent="0.5">
      <c r="AE628" s="3"/>
      <c r="AF628" s="3"/>
      <c r="AG628" s="3"/>
      <c r="AH628" s="18"/>
      <c r="AI628" s="18"/>
      <c r="AJ628" s="18"/>
      <c r="AK628" s="13"/>
      <c r="AL628" s="13"/>
      <c r="AM628" s="13"/>
      <c r="AN628" s="13"/>
      <c r="AO628" s="13"/>
      <c r="AP628" s="13"/>
      <c r="AQ628" s="13"/>
      <c r="AR628" s="13"/>
      <c r="AS628" s="123"/>
      <c r="AT628" s="13"/>
      <c r="AU628" s="13"/>
      <c r="AV628" s="66"/>
      <c r="AW628" s="66"/>
    </row>
    <row r="629" spans="31:49" x14ac:dyDescent="0.5">
      <c r="AE629" s="3"/>
      <c r="AF629" s="3"/>
      <c r="AG629" s="3"/>
      <c r="AH629" s="18"/>
      <c r="AI629" s="18"/>
      <c r="AJ629" s="18"/>
      <c r="AK629" s="13"/>
      <c r="AL629" s="13"/>
      <c r="AM629" s="13"/>
      <c r="AN629" s="13"/>
      <c r="AO629" s="13"/>
      <c r="AP629" s="13"/>
      <c r="AQ629" s="13"/>
      <c r="AR629" s="13"/>
      <c r="AS629" s="123"/>
      <c r="AT629" s="13"/>
      <c r="AU629" s="13"/>
      <c r="AV629" s="66"/>
      <c r="AW629" s="66"/>
    </row>
    <row r="630" spans="31:49" x14ac:dyDescent="0.5">
      <c r="AE630" s="3"/>
      <c r="AF630" s="3"/>
      <c r="AG630" s="3"/>
      <c r="AH630" s="18"/>
      <c r="AI630" s="18"/>
      <c r="AJ630" s="18"/>
      <c r="AK630" s="13"/>
      <c r="AL630" s="13"/>
      <c r="AM630" s="13"/>
      <c r="AN630" s="13"/>
      <c r="AO630" s="13"/>
      <c r="AP630" s="13"/>
      <c r="AQ630" s="13"/>
      <c r="AR630" s="13"/>
      <c r="AS630" s="123"/>
      <c r="AT630" s="13"/>
      <c r="AU630" s="13"/>
      <c r="AV630" s="66"/>
      <c r="AW630" s="66"/>
    </row>
    <row r="631" spans="31:49" x14ac:dyDescent="0.5">
      <c r="AE631" s="3"/>
      <c r="AF631" s="3"/>
      <c r="AG631" s="3"/>
      <c r="AH631" s="18"/>
      <c r="AI631" s="18"/>
      <c r="AJ631" s="18"/>
      <c r="AK631" s="13"/>
      <c r="AL631" s="13"/>
      <c r="AM631" s="13"/>
      <c r="AN631" s="13"/>
      <c r="AO631" s="13"/>
      <c r="AP631" s="13"/>
      <c r="AQ631" s="13"/>
      <c r="AR631" s="13"/>
      <c r="AS631" s="123"/>
      <c r="AT631" s="13"/>
      <c r="AU631" s="13"/>
      <c r="AV631" s="66"/>
      <c r="AW631" s="66"/>
    </row>
    <row r="632" spans="31:49" x14ac:dyDescent="0.5">
      <c r="AE632" s="3"/>
      <c r="AF632" s="3"/>
      <c r="AG632" s="3"/>
      <c r="AH632" s="18"/>
      <c r="AI632" s="18"/>
      <c r="AJ632" s="18"/>
      <c r="AK632" s="13"/>
      <c r="AL632" s="13"/>
      <c r="AM632" s="13"/>
      <c r="AN632" s="13"/>
      <c r="AO632" s="13"/>
      <c r="AP632" s="13"/>
      <c r="AQ632" s="13"/>
      <c r="AR632" s="13"/>
      <c r="AS632" s="123"/>
      <c r="AT632" s="13"/>
      <c r="AU632" s="13"/>
      <c r="AV632" s="66"/>
      <c r="AW632" s="66"/>
    </row>
    <row r="633" spans="31:49" x14ac:dyDescent="0.5">
      <c r="AE633" s="3"/>
      <c r="AF633" s="3"/>
      <c r="AG633" s="3"/>
      <c r="AH633" s="18"/>
      <c r="AI633" s="18"/>
      <c r="AJ633" s="18"/>
      <c r="AK633" s="13"/>
      <c r="AL633" s="13"/>
      <c r="AM633" s="13"/>
      <c r="AN633" s="13"/>
      <c r="AO633" s="13"/>
      <c r="AP633" s="13"/>
      <c r="AQ633" s="13"/>
      <c r="AR633" s="13"/>
      <c r="AS633" s="123"/>
      <c r="AT633" s="13"/>
      <c r="AU633" s="13"/>
      <c r="AV633" s="66"/>
      <c r="AW633" s="66"/>
    </row>
    <row r="634" spans="31:49" x14ac:dyDescent="0.5">
      <c r="AE634" s="3"/>
      <c r="AF634" s="3"/>
      <c r="AG634" s="3"/>
      <c r="AH634" s="18"/>
      <c r="AI634" s="18"/>
      <c r="AJ634" s="18"/>
      <c r="AK634" s="13"/>
      <c r="AL634" s="13"/>
      <c r="AM634" s="13"/>
      <c r="AN634" s="13"/>
      <c r="AO634" s="13"/>
      <c r="AP634" s="13"/>
      <c r="AQ634" s="13"/>
      <c r="AR634" s="13"/>
      <c r="AS634" s="123"/>
      <c r="AT634" s="13"/>
      <c r="AU634" s="13"/>
      <c r="AV634" s="66"/>
      <c r="AW634" s="66"/>
    </row>
    <row r="635" spans="31:49" x14ac:dyDescent="0.5">
      <c r="AE635" s="3"/>
      <c r="AF635" s="3"/>
      <c r="AG635" s="3"/>
      <c r="AH635" s="18"/>
      <c r="AI635" s="18"/>
      <c r="AJ635" s="18"/>
      <c r="AK635" s="13"/>
      <c r="AL635" s="13"/>
      <c r="AM635" s="13"/>
      <c r="AN635" s="13"/>
      <c r="AO635" s="13"/>
      <c r="AP635" s="13"/>
      <c r="AQ635" s="13"/>
      <c r="AR635" s="13"/>
      <c r="AS635" s="123"/>
      <c r="AT635" s="13"/>
      <c r="AU635" s="13"/>
      <c r="AV635" s="66"/>
      <c r="AW635" s="66"/>
    </row>
    <row r="636" spans="31:49" x14ac:dyDescent="0.5">
      <c r="AE636" s="3"/>
      <c r="AF636" s="3"/>
      <c r="AG636" s="3"/>
      <c r="AH636" s="18"/>
      <c r="AI636" s="18"/>
      <c r="AJ636" s="18"/>
      <c r="AK636" s="13"/>
      <c r="AL636" s="13"/>
      <c r="AM636" s="13"/>
      <c r="AN636" s="13"/>
      <c r="AO636" s="13"/>
      <c r="AP636" s="13"/>
      <c r="AQ636" s="13"/>
      <c r="AR636" s="13"/>
      <c r="AS636" s="123"/>
      <c r="AT636" s="13"/>
      <c r="AU636" s="13"/>
      <c r="AV636" s="66"/>
      <c r="AW636" s="66"/>
    </row>
    <row r="637" spans="31:49" x14ac:dyDescent="0.5">
      <c r="AE637" s="3"/>
      <c r="AF637" s="3"/>
      <c r="AG637" s="3"/>
      <c r="AH637" s="18"/>
      <c r="AI637" s="18"/>
      <c r="AJ637" s="18"/>
      <c r="AK637" s="13"/>
      <c r="AL637" s="13"/>
      <c r="AM637" s="13"/>
      <c r="AN637" s="13"/>
      <c r="AO637" s="13"/>
      <c r="AP637" s="13"/>
      <c r="AQ637" s="13"/>
      <c r="AR637" s="13"/>
      <c r="AS637" s="123"/>
      <c r="AT637" s="13"/>
      <c r="AU637" s="13"/>
      <c r="AV637" s="66"/>
      <c r="AW637" s="66"/>
    </row>
    <row r="638" spans="31:49" x14ac:dyDescent="0.5">
      <c r="AE638" s="3"/>
      <c r="AF638" s="3"/>
      <c r="AG638" s="3"/>
      <c r="AH638" s="18"/>
      <c r="AI638" s="18"/>
      <c r="AJ638" s="18"/>
      <c r="AK638" s="13"/>
      <c r="AL638" s="13"/>
      <c r="AM638" s="13"/>
      <c r="AN638" s="13"/>
      <c r="AO638" s="13"/>
      <c r="AP638" s="13"/>
      <c r="AQ638" s="13"/>
      <c r="AR638" s="13"/>
      <c r="AS638" s="123"/>
      <c r="AT638" s="13"/>
      <c r="AU638" s="13"/>
      <c r="AV638" s="66"/>
      <c r="AW638" s="66"/>
    </row>
    <row r="639" spans="31:49" x14ac:dyDescent="0.5">
      <c r="AE639" s="3"/>
      <c r="AF639" s="3"/>
      <c r="AG639" s="3"/>
      <c r="AH639" s="18"/>
      <c r="AI639" s="18"/>
      <c r="AJ639" s="18"/>
      <c r="AK639" s="13"/>
      <c r="AL639" s="13"/>
      <c r="AM639" s="13"/>
      <c r="AN639" s="13"/>
      <c r="AO639" s="13"/>
      <c r="AP639" s="13"/>
      <c r="AQ639" s="13"/>
      <c r="AR639" s="13"/>
      <c r="AS639" s="123"/>
      <c r="AT639" s="13"/>
      <c r="AU639" s="13"/>
      <c r="AV639" s="66"/>
      <c r="AW639" s="66"/>
    </row>
    <row r="640" spans="31:49" x14ac:dyDescent="0.5">
      <c r="AE640" s="3"/>
      <c r="AF640" s="3"/>
      <c r="AG640" s="3"/>
      <c r="AH640" s="18"/>
      <c r="AI640" s="18"/>
      <c r="AJ640" s="18"/>
      <c r="AK640" s="13"/>
      <c r="AL640" s="13"/>
      <c r="AM640" s="13"/>
      <c r="AN640" s="13"/>
      <c r="AO640" s="13"/>
      <c r="AP640" s="13"/>
      <c r="AQ640" s="13"/>
      <c r="AR640" s="13"/>
      <c r="AS640" s="123"/>
      <c r="AT640" s="13"/>
      <c r="AU640" s="13"/>
      <c r="AV640" s="66"/>
      <c r="AW640" s="66"/>
    </row>
    <row r="641" spans="31:49" x14ac:dyDescent="0.5">
      <c r="AE641" s="3"/>
      <c r="AF641" s="3"/>
      <c r="AG641" s="3"/>
      <c r="AH641" s="18"/>
      <c r="AI641" s="18"/>
      <c r="AJ641" s="18"/>
      <c r="AK641" s="13"/>
      <c r="AL641" s="13"/>
      <c r="AM641" s="13"/>
      <c r="AN641" s="13"/>
      <c r="AO641" s="13"/>
      <c r="AP641" s="13"/>
      <c r="AQ641" s="13"/>
      <c r="AR641" s="13"/>
      <c r="AS641" s="123"/>
      <c r="AT641" s="13"/>
      <c r="AU641" s="13"/>
      <c r="AV641" s="66"/>
      <c r="AW641" s="66"/>
    </row>
    <row r="642" spans="31:49" x14ac:dyDescent="0.5">
      <c r="AE642" s="3"/>
      <c r="AF642" s="3"/>
      <c r="AG642" s="3"/>
      <c r="AH642" s="18"/>
      <c r="AI642" s="18"/>
      <c r="AJ642" s="18"/>
      <c r="AK642" s="13"/>
      <c r="AL642" s="13"/>
      <c r="AM642" s="13"/>
      <c r="AN642" s="13"/>
      <c r="AO642" s="13"/>
      <c r="AP642" s="13"/>
      <c r="AQ642" s="13"/>
      <c r="AR642" s="13"/>
      <c r="AS642" s="123"/>
      <c r="AT642" s="13"/>
      <c r="AU642" s="13"/>
      <c r="AV642" s="66"/>
      <c r="AW642" s="66"/>
    </row>
    <row r="643" spans="31:49" x14ac:dyDescent="0.5">
      <c r="AE643" s="3"/>
      <c r="AF643" s="3"/>
      <c r="AG643" s="3"/>
      <c r="AH643" s="18"/>
      <c r="AI643" s="18"/>
      <c r="AJ643" s="18"/>
      <c r="AK643" s="13"/>
      <c r="AL643" s="13"/>
      <c r="AM643" s="13"/>
      <c r="AN643" s="13"/>
      <c r="AO643" s="13"/>
      <c r="AP643" s="13"/>
      <c r="AQ643" s="13"/>
      <c r="AR643" s="13"/>
      <c r="AS643" s="123"/>
      <c r="AT643" s="13"/>
      <c r="AU643" s="13"/>
      <c r="AV643" s="66"/>
      <c r="AW643" s="66"/>
    </row>
    <row r="644" spans="31:49" x14ac:dyDescent="0.5">
      <c r="AE644" s="3"/>
      <c r="AF644" s="3"/>
      <c r="AG644" s="3"/>
      <c r="AH644" s="18"/>
      <c r="AI644" s="18"/>
      <c r="AJ644" s="18"/>
      <c r="AK644" s="13"/>
      <c r="AL644" s="13"/>
      <c r="AM644" s="13"/>
      <c r="AN644" s="13"/>
      <c r="AO644" s="13"/>
      <c r="AP644" s="13"/>
      <c r="AQ644" s="13"/>
      <c r="AR644" s="13"/>
      <c r="AS644" s="123"/>
      <c r="AT644" s="13"/>
      <c r="AU644" s="13"/>
      <c r="AV644" s="66"/>
      <c r="AW644" s="66"/>
    </row>
    <row r="645" spans="31:49" x14ac:dyDescent="0.5">
      <c r="AE645" s="3"/>
      <c r="AF645" s="3"/>
      <c r="AG645" s="3"/>
      <c r="AH645" s="18"/>
      <c r="AI645" s="18"/>
      <c r="AJ645" s="18"/>
      <c r="AK645" s="13"/>
      <c r="AL645" s="13"/>
      <c r="AM645" s="13"/>
      <c r="AN645" s="13"/>
      <c r="AO645" s="13"/>
      <c r="AP645" s="13"/>
      <c r="AQ645" s="13"/>
      <c r="AR645" s="13"/>
      <c r="AS645" s="123"/>
      <c r="AT645" s="13"/>
      <c r="AU645" s="13"/>
      <c r="AV645" s="66"/>
      <c r="AW645" s="66"/>
    </row>
    <row r="646" spans="31:49" x14ac:dyDescent="0.5">
      <c r="AE646" s="3"/>
      <c r="AF646" s="3"/>
      <c r="AG646" s="3"/>
      <c r="AH646" s="18"/>
      <c r="AI646" s="18"/>
      <c r="AJ646" s="18"/>
      <c r="AK646" s="13"/>
      <c r="AL646" s="13"/>
      <c r="AM646" s="13"/>
      <c r="AN646" s="13"/>
      <c r="AO646" s="13"/>
      <c r="AP646" s="13"/>
      <c r="AQ646" s="13"/>
      <c r="AR646" s="13"/>
      <c r="AS646" s="123"/>
      <c r="AT646" s="13"/>
      <c r="AU646" s="13"/>
      <c r="AV646" s="66"/>
      <c r="AW646" s="66"/>
    </row>
    <row r="647" spans="31:49" x14ac:dyDescent="0.5">
      <c r="AE647" s="3"/>
      <c r="AF647" s="3"/>
      <c r="AG647" s="3"/>
      <c r="AH647" s="18"/>
      <c r="AI647" s="18"/>
      <c r="AJ647" s="18"/>
      <c r="AK647" s="13"/>
      <c r="AL647" s="13"/>
      <c r="AM647" s="13"/>
      <c r="AN647" s="13"/>
      <c r="AO647" s="13"/>
      <c r="AP647" s="13"/>
      <c r="AQ647" s="13"/>
      <c r="AR647" s="13"/>
      <c r="AS647" s="123"/>
      <c r="AT647" s="13"/>
      <c r="AU647" s="13"/>
      <c r="AV647" s="66"/>
      <c r="AW647" s="66"/>
    </row>
    <row r="648" spans="31:49" x14ac:dyDescent="0.5">
      <c r="AE648" s="3"/>
      <c r="AF648" s="3"/>
      <c r="AG648" s="3"/>
      <c r="AH648" s="18"/>
      <c r="AI648" s="18"/>
      <c r="AJ648" s="18"/>
      <c r="AK648" s="13"/>
      <c r="AL648" s="13"/>
      <c r="AM648" s="13"/>
      <c r="AN648" s="13"/>
      <c r="AO648" s="13"/>
      <c r="AP648" s="13"/>
      <c r="AQ648" s="13"/>
      <c r="AR648" s="13"/>
      <c r="AS648" s="123"/>
      <c r="AT648" s="13"/>
      <c r="AU648" s="13"/>
      <c r="AV648" s="66"/>
      <c r="AW648" s="66"/>
    </row>
    <row r="649" spans="31:49" x14ac:dyDescent="0.5">
      <c r="AE649" s="3"/>
      <c r="AF649" s="3"/>
      <c r="AG649" s="3"/>
      <c r="AH649" s="18"/>
      <c r="AI649" s="18"/>
      <c r="AJ649" s="18"/>
      <c r="AK649" s="13"/>
      <c r="AL649" s="13"/>
      <c r="AM649" s="13"/>
      <c r="AN649" s="13"/>
      <c r="AO649" s="13"/>
      <c r="AP649" s="13"/>
      <c r="AQ649" s="13"/>
      <c r="AR649" s="13"/>
      <c r="AS649" s="123"/>
      <c r="AT649" s="13"/>
      <c r="AU649" s="13"/>
      <c r="AV649" s="66"/>
      <c r="AW649" s="66"/>
    </row>
    <row r="650" spans="31:49" x14ac:dyDescent="0.5">
      <c r="AE650" s="3"/>
      <c r="AF650" s="3"/>
      <c r="AG650" s="3"/>
      <c r="AH650" s="18"/>
      <c r="AI650" s="18"/>
      <c r="AJ650" s="18"/>
      <c r="AK650" s="13"/>
      <c r="AL650" s="13"/>
      <c r="AM650" s="13"/>
      <c r="AN650" s="13"/>
      <c r="AO650" s="13"/>
      <c r="AP650" s="13"/>
      <c r="AQ650" s="13"/>
      <c r="AR650" s="13"/>
      <c r="AS650" s="123"/>
      <c r="AT650" s="13"/>
      <c r="AU650" s="13"/>
      <c r="AV650" s="66"/>
      <c r="AW650" s="66"/>
    </row>
    <row r="651" spans="31:49" x14ac:dyDescent="0.5">
      <c r="AE651" s="3"/>
      <c r="AF651" s="3"/>
      <c r="AG651" s="3"/>
      <c r="AH651" s="18"/>
      <c r="AI651" s="18"/>
      <c r="AJ651" s="18"/>
      <c r="AK651" s="13"/>
      <c r="AL651" s="13"/>
      <c r="AM651" s="13"/>
      <c r="AN651" s="13"/>
      <c r="AO651" s="13"/>
      <c r="AP651" s="13"/>
      <c r="AQ651" s="13"/>
      <c r="AR651" s="13"/>
      <c r="AS651" s="123"/>
      <c r="AT651" s="13"/>
      <c r="AU651" s="13"/>
      <c r="AV651" s="66"/>
      <c r="AW651" s="66"/>
    </row>
    <row r="652" spans="31:49" x14ac:dyDescent="0.5">
      <c r="AE652" s="3"/>
      <c r="AF652" s="3"/>
      <c r="AG652" s="3"/>
      <c r="AH652" s="18"/>
      <c r="AI652" s="18"/>
      <c r="AJ652" s="18"/>
      <c r="AK652" s="13"/>
      <c r="AL652" s="13"/>
      <c r="AM652" s="13"/>
      <c r="AN652" s="13"/>
      <c r="AO652" s="13"/>
      <c r="AP652" s="13"/>
      <c r="AQ652" s="13"/>
      <c r="AR652" s="13"/>
      <c r="AS652" s="123"/>
      <c r="AT652" s="13"/>
      <c r="AU652" s="13"/>
      <c r="AV652" s="66"/>
      <c r="AW652" s="66"/>
    </row>
    <row r="653" spans="31:49" x14ac:dyDescent="0.5">
      <c r="AE653" s="3"/>
      <c r="AF653" s="3"/>
      <c r="AG653" s="3"/>
      <c r="AH653" s="18"/>
      <c r="AI653" s="18"/>
      <c r="AJ653" s="18"/>
      <c r="AK653" s="13"/>
      <c r="AL653" s="13"/>
      <c r="AM653" s="13"/>
      <c r="AN653" s="13"/>
      <c r="AO653" s="13"/>
      <c r="AP653" s="13"/>
      <c r="AQ653" s="13"/>
      <c r="AR653" s="13"/>
      <c r="AS653" s="123"/>
      <c r="AT653" s="13"/>
      <c r="AU653" s="13"/>
      <c r="AV653" s="66"/>
      <c r="AW653" s="66"/>
    </row>
    <row r="654" spans="31:49" x14ac:dyDescent="0.5">
      <c r="AE654" s="3"/>
      <c r="AF654" s="3"/>
      <c r="AG654" s="3"/>
      <c r="AH654" s="18"/>
      <c r="AI654" s="18"/>
      <c r="AJ654" s="18"/>
      <c r="AK654" s="13"/>
      <c r="AL654" s="13"/>
      <c r="AM654" s="13"/>
      <c r="AN654" s="13"/>
      <c r="AO654" s="13"/>
      <c r="AP654" s="13"/>
      <c r="AQ654" s="13"/>
      <c r="AR654" s="13"/>
      <c r="AS654" s="123"/>
      <c r="AT654" s="13"/>
      <c r="AU654" s="13"/>
      <c r="AV654" s="66"/>
      <c r="AW654" s="66"/>
    </row>
    <row r="655" spans="31:49" x14ac:dyDescent="0.5">
      <c r="AE655" s="3"/>
      <c r="AF655" s="3"/>
      <c r="AG655" s="3"/>
      <c r="AH655" s="18"/>
      <c r="AI655" s="18"/>
      <c r="AJ655" s="18"/>
      <c r="AK655" s="13"/>
      <c r="AL655" s="13"/>
      <c r="AM655" s="13"/>
      <c r="AN655" s="13"/>
      <c r="AO655" s="13"/>
      <c r="AP655" s="13"/>
      <c r="AQ655" s="13"/>
      <c r="AR655" s="13"/>
      <c r="AS655" s="123"/>
      <c r="AT655" s="13"/>
      <c r="AU655" s="13"/>
      <c r="AV655" s="66"/>
      <c r="AW655" s="66"/>
    </row>
    <row r="656" spans="31:49" x14ac:dyDescent="0.5">
      <c r="AE656" s="3"/>
      <c r="AF656" s="3"/>
      <c r="AG656" s="3"/>
      <c r="AH656" s="18"/>
      <c r="AI656" s="18"/>
      <c r="AJ656" s="18"/>
      <c r="AK656" s="13"/>
      <c r="AL656" s="13"/>
      <c r="AM656" s="13"/>
      <c r="AN656" s="13"/>
      <c r="AO656" s="13"/>
      <c r="AP656" s="13"/>
      <c r="AQ656" s="13"/>
      <c r="AR656" s="13"/>
      <c r="AS656" s="123"/>
      <c r="AT656" s="13"/>
      <c r="AU656" s="13"/>
      <c r="AV656" s="66"/>
      <c r="AW656" s="66"/>
    </row>
    <row r="657" spans="31:49" x14ac:dyDescent="0.5">
      <c r="AE657" s="3"/>
      <c r="AF657" s="3"/>
      <c r="AG657" s="3"/>
      <c r="AH657" s="18"/>
      <c r="AI657" s="18"/>
      <c r="AJ657" s="18"/>
      <c r="AK657" s="13"/>
      <c r="AL657" s="13"/>
      <c r="AM657" s="13"/>
      <c r="AN657" s="13"/>
      <c r="AO657" s="13"/>
      <c r="AP657" s="13"/>
      <c r="AQ657" s="13"/>
      <c r="AR657" s="13"/>
      <c r="AS657" s="123"/>
      <c r="AT657" s="13"/>
      <c r="AU657" s="13"/>
      <c r="AV657" s="66"/>
      <c r="AW657" s="66"/>
    </row>
    <row r="658" spans="31:49" x14ac:dyDescent="0.5">
      <c r="AE658" s="3"/>
      <c r="AF658" s="3"/>
      <c r="AG658" s="3"/>
      <c r="AH658" s="18"/>
      <c r="AI658" s="18"/>
      <c r="AJ658" s="18"/>
      <c r="AK658" s="13"/>
      <c r="AL658" s="13"/>
      <c r="AM658" s="13"/>
      <c r="AN658" s="13"/>
      <c r="AO658" s="13"/>
      <c r="AP658" s="13"/>
      <c r="AQ658" s="13"/>
      <c r="AR658" s="13"/>
      <c r="AS658" s="123"/>
      <c r="AT658" s="13"/>
      <c r="AU658" s="13"/>
      <c r="AV658" s="66"/>
      <c r="AW658" s="66"/>
    </row>
    <row r="659" spans="31:49" x14ac:dyDescent="0.5">
      <c r="AE659" s="3"/>
      <c r="AF659" s="3"/>
      <c r="AG659" s="3"/>
      <c r="AH659" s="18"/>
      <c r="AI659" s="18"/>
      <c r="AJ659" s="18"/>
      <c r="AK659" s="13"/>
      <c r="AL659" s="13"/>
      <c r="AM659" s="13"/>
      <c r="AN659" s="13"/>
      <c r="AO659" s="13"/>
      <c r="AP659" s="13"/>
      <c r="AQ659" s="13"/>
      <c r="AR659" s="13"/>
      <c r="AS659" s="123"/>
      <c r="AT659" s="13"/>
      <c r="AU659" s="13"/>
      <c r="AV659" s="66"/>
      <c r="AW659" s="66"/>
    </row>
    <row r="660" spans="31:49" x14ac:dyDescent="0.5">
      <c r="AE660" s="3"/>
      <c r="AF660" s="3"/>
      <c r="AG660" s="3"/>
      <c r="AH660" s="18"/>
      <c r="AI660" s="18"/>
      <c r="AJ660" s="18"/>
      <c r="AK660" s="13"/>
      <c r="AL660" s="13"/>
      <c r="AM660" s="13"/>
      <c r="AN660" s="13"/>
      <c r="AO660" s="13"/>
      <c r="AP660" s="13"/>
      <c r="AQ660" s="13"/>
      <c r="AR660" s="13"/>
      <c r="AS660" s="123"/>
      <c r="AT660" s="13"/>
      <c r="AU660" s="13"/>
      <c r="AV660" s="66"/>
      <c r="AW660" s="66"/>
    </row>
    <row r="661" spans="31:49" x14ac:dyDescent="0.5">
      <c r="AE661" s="3"/>
      <c r="AF661" s="3"/>
      <c r="AG661" s="3"/>
      <c r="AH661" s="18"/>
      <c r="AI661" s="18"/>
      <c r="AJ661" s="18"/>
      <c r="AK661" s="13"/>
      <c r="AL661" s="13"/>
      <c r="AM661" s="13"/>
      <c r="AN661" s="13"/>
      <c r="AO661" s="13"/>
      <c r="AP661" s="13"/>
      <c r="AQ661" s="13"/>
      <c r="AR661" s="13"/>
      <c r="AS661" s="123"/>
      <c r="AT661" s="13"/>
      <c r="AU661" s="13"/>
      <c r="AV661" s="66"/>
      <c r="AW661" s="66"/>
    </row>
    <row r="662" spans="31:49" x14ac:dyDescent="0.5">
      <c r="AE662" s="3"/>
      <c r="AF662" s="3"/>
      <c r="AG662" s="3"/>
      <c r="AH662" s="18"/>
      <c r="AI662" s="18"/>
      <c r="AJ662" s="18"/>
      <c r="AK662" s="13"/>
      <c r="AL662" s="13"/>
      <c r="AM662" s="13"/>
      <c r="AN662" s="13"/>
      <c r="AO662" s="13"/>
      <c r="AP662" s="13"/>
      <c r="AQ662" s="13"/>
      <c r="AR662" s="13"/>
      <c r="AS662" s="123"/>
      <c r="AT662" s="13"/>
      <c r="AU662" s="13"/>
      <c r="AV662" s="66"/>
      <c r="AW662" s="66"/>
    </row>
    <row r="663" spans="31:49" x14ac:dyDescent="0.5">
      <c r="AE663" s="3"/>
      <c r="AF663" s="3"/>
      <c r="AG663" s="3"/>
      <c r="AH663" s="18"/>
      <c r="AI663" s="18"/>
      <c r="AJ663" s="18"/>
      <c r="AK663" s="13"/>
      <c r="AL663" s="13"/>
      <c r="AM663" s="13"/>
      <c r="AN663" s="13"/>
      <c r="AO663" s="13"/>
      <c r="AP663" s="13"/>
      <c r="AQ663" s="13"/>
      <c r="AR663" s="13"/>
      <c r="AS663" s="123"/>
      <c r="AT663" s="13"/>
      <c r="AU663" s="13"/>
      <c r="AV663" s="66"/>
      <c r="AW663" s="66"/>
    </row>
    <row r="664" spans="31:49" x14ac:dyDescent="0.5">
      <c r="AE664" s="3"/>
      <c r="AF664" s="3"/>
      <c r="AG664" s="3"/>
      <c r="AH664" s="18"/>
      <c r="AI664" s="18"/>
      <c r="AJ664" s="18"/>
      <c r="AK664" s="13"/>
      <c r="AL664" s="13"/>
      <c r="AM664" s="13"/>
      <c r="AN664" s="13"/>
      <c r="AO664" s="13"/>
      <c r="AP664" s="13"/>
      <c r="AQ664" s="13"/>
      <c r="AR664" s="13"/>
      <c r="AS664" s="123"/>
      <c r="AT664" s="13"/>
      <c r="AU664" s="13"/>
      <c r="AV664" s="66"/>
      <c r="AW664" s="66"/>
    </row>
    <row r="665" spans="31:49" x14ac:dyDescent="0.5">
      <c r="AE665" s="3"/>
      <c r="AF665" s="3"/>
      <c r="AG665" s="3"/>
      <c r="AH665" s="18"/>
      <c r="AI665" s="18"/>
      <c r="AJ665" s="18"/>
      <c r="AK665" s="13"/>
      <c r="AL665" s="13"/>
      <c r="AM665" s="13"/>
      <c r="AN665" s="13"/>
      <c r="AO665" s="13"/>
      <c r="AP665" s="13"/>
      <c r="AQ665" s="13"/>
      <c r="AR665" s="13"/>
      <c r="AS665" s="123"/>
      <c r="AT665" s="13"/>
      <c r="AU665" s="13"/>
      <c r="AV665" s="66"/>
      <c r="AW665" s="66"/>
    </row>
    <row r="666" spans="31:49" x14ac:dyDescent="0.5">
      <c r="AE666" s="3"/>
      <c r="AF666" s="3"/>
      <c r="AG666" s="3"/>
      <c r="AH666" s="18"/>
      <c r="AI666" s="18"/>
      <c r="AJ666" s="18"/>
      <c r="AK666" s="13"/>
      <c r="AL666" s="13"/>
      <c r="AM666" s="13"/>
      <c r="AN666" s="13"/>
      <c r="AO666" s="13"/>
      <c r="AP666" s="13"/>
      <c r="AQ666" s="13"/>
      <c r="AR666" s="13"/>
      <c r="AS666" s="123"/>
      <c r="AT666" s="13"/>
      <c r="AU666" s="13"/>
      <c r="AV666" s="66"/>
      <c r="AW666" s="66"/>
    </row>
    <row r="667" spans="31:49" x14ac:dyDescent="0.5">
      <c r="AE667" s="3"/>
      <c r="AF667" s="3"/>
      <c r="AG667" s="3"/>
      <c r="AH667" s="18"/>
      <c r="AI667" s="18"/>
      <c r="AJ667" s="18"/>
      <c r="AK667" s="13"/>
      <c r="AL667" s="13"/>
      <c r="AM667" s="13"/>
      <c r="AN667" s="13"/>
      <c r="AO667" s="13"/>
      <c r="AP667" s="13"/>
      <c r="AQ667" s="13"/>
      <c r="AR667" s="13"/>
      <c r="AS667" s="123"/>
      <c r="AT667" s="13"/>
      <c r="AU667" s="13"/>
      <c r="AV667" s="66"/>
      <c r="AW667" s="66"/>
    </row>
    <row r="668" spans="31:49" x14ac:dyDescent="0.5">
      <c r="AE668" s="3"/>
      <c r="AF668" s="3"/>
      <c r="AG668" s="3"/>
      <c r="AH668" s="18"/>
      <c r="AI668" s="18"/>
      <c r="AJ668" s="18"/>
      <c r="AK668" s="13"/>
      <c r="AL668" s="13"/>
      <c r="AM668" s="13"/>
      <c r="AN668" s="13"/>
      <c r="AO668" s="13"/>
      <c r="AP668" s="13"/>
      <c r="AQ668" s="13"/>
      <c r="AR668" s="13"/>
      <c r="AS668" s="123"/>
      <c r="AT668" s="13"/>
      <c r="AU668" s="13"/>
      <c r="AV668" s="66"/>
      <c r="AW668" s="66"/>
    </row>
    <row r="669" spans="31:49" x14ac:dyDescent="0.5">
      <c r="AE669" s="3"/>
      <c r="AF669" s="3"/>
      <c r="AG669" s="3"/>
      <c r="AH669" s="18"/>
      <c r="AI669" s="18"/>
      <c r="AJ669" s="18"/>
      <c r="AK669" s="13"/>
      <c r="AL669" s="13"/>
      <c r="AM669" s="13"/>
      <c r="AN669" s="13"/>
      <c r="AO669" s="13"/>
      <c r="AP669" s="13"/>
      <c r="AQ669" s="13"/>
      <c r="AR669" s="13"/>
      <c r="AS669" s="123"/>
      <c r="AT669" s="13"/>
      <c r="AU669" s="13"/>
      <c r="AV669" s="66"/>
      <c r="AW669" s="66"/>
    </row>
    <row r="670" spans="31:49" x14ac:dyDescent="0.5">
      <c r="AE670" s="3"/>
      <c r="AF670" s="3"/>
      <c r="AG670" s="3"/>
      <c r="AH670" s="18"/>
      <c r="AI670" s="18"/>
      <c r="AJ670" s="18"/>
      <c r="AK670" s="13"/>
      <c r="AL670" s="13"/>
      <c r="AM670" s="13"/>
      <c r="AN670" s="13"/>
      <c r="AO670" s="13"/>
      <c r="AP670" s="13"/>
      <c r="AQ670" s="13"/>
      <c r="AR670" s="13"/>
      <c r="AS670" s="123"/>
      <c r="AT670" s="13"/>
      <c r="AU670" s="13"/>
      <c r="AV670" s="66"/>
      <c r="AW670" s="66"/>
    </row>
    <row r="671" spans="31:49" x14ac:dyDescent="0.5">
      <c r="AE671" s="3"/>
      <c r="AF671" s="3"/>
      <c r="AG671" s="3"/>
      <c r="AH671" s="18"/>
      <c r="AI671" s="18"/>
      <c r="AJ671" s="18"/>
      <c r="AK671" s="13"/>
      <c r="AL671" s="13"/>
      <c r="AM671" s="13"/>
      <c r="AN671" s="13"/>
      <c r="AO671" s="13"/>
      <c r="AP671" s="13"/>
      <c r="AQ671" s="13"/>
      <c r="AR671" s="13"/>
      <c r="AS671" s="123"/>
      <c r="AT671" s="13"/>
      <c r="AU671" s="13"/>
      <c r="AV671" s="66"/>
      <c r="AW671" s="66"/>
    </row>
    <row r="672" spans="31:49" x14ac:dyDescent="0.5">
      <c r="AE672" s="3"/>
      <c r="AF672" s="3"/>
      <c r="AG672" s="3"/>
      <c r="AH672" s="18"/>
      <c r="AI672" s="18"/>
      <c r="AJ672" s="18"/>
      <c r="AK672" s="13"/>
      <c r="AL672" s="13"/>
      <c r="AM672" s="13"/>
      <c r="AN672" s="13"/>
      <c r="AO672" s="13"/>
      <c r="AP672" s="13"/>
      <c r="AQ672" s="13"/>
      <c r="AR672" s="13"/>
      <c r="AS672" s="123"/>
      <c r="AT672" s="13"/>
      <c r="AU672" s="13"/>
      <c r="AV672" s="66"/>
      <c r="AW672" s="66"/>
    </row>
    <row r="673" spans="31:49" x14ac:dyDescent="0.5">
      <c r="AE673" s="3"/>
      <c r="AF673" s="3"/>
      <c r="AG673" s="3"/>
      <c r="AH673" s="18"/>
      <c r="AI673" s="18"/>
      <c r="AJ673" s="18"/>
      <c r="AK673" s="13"/>
      <c r="AL673" s="13"/>
      <c r="AM673" s="13"/>
      <c r="AN673" s="13"/>
      <c r="AO673" s="13"/>
      <c r="AP673" s="13"/>
      <c r="AQ673" s="13"/>
      <c r="AR673" s="13"/>
      <c r="AS673" s="123"/>
      <c r="AT673" s="13"/>
      <c r="AU673" s="13"/>
      <c r="AV673" s="66"/>
      <c r="AW673" s="66"/>
    </row>
    <row r="674" spans="31:49" x14ac:dyDescent="0.5">
      <c r="AE674" s="3"/>
      <c r="AF674" s="3"/>
      <c r="AG674" s="3"/>
      <c r="AH674" s="18"/>
      <c r="AI674" s="18"/>
      <c r="AJ674" s="18"/>
      <c r="AK674" s="13"/>
      <c r="AL674" s="13"/>
      <c r="AM674" s="13"/>
      <c r="AN674" s="13"/>
      <c r="AO674" s="13"/>
      <c r="AP674" s="13"/>
      <c r="AQ674" s="13"/>
      <c r="AR674" s="13"/>
      <c r="AS674" s="123"/>
      <c r="AT674" s="13"/>
      <c r="AU674" s="13"/>
      <c r="AV674" s="66"/>
      <c r="AW674" s="66"/>
    </row>
    <row r="675" spans="31:49" x14ac:dyDescent="0.5">
      <c r="AE675" s="3"/>
      <c r="AF675" s="3"/>
      <c r="AG675" s="3"/>
      <c r="AH675" s="18"/>
      <c r="AI675" s="18"/>
      <c r="AJ675" s="18"/>
      <c r="AK675" s="13"/>
      <c r="AL675" s="13"/>
      <c r="AM675" s="13"/>
      <c r="AN675" s="13"/>
      <c r="AO675" s="13"/>
      <c r="AP675" s="13"/>
      <c r="AQ675" s="13"/>
      <c r="AR675" s="13"/>
      <c r="AS675" s="123"/>
      <c r="AT675" s="13"/>
      <c r="AU675" s="13"/>
      <c r="AV675" s="66"/>
      <c r="AW675" s="66"/>
    </row>
    <row r="676" spans="31:49" x14ac:dyDescent="0.5">
      <c r="AE676" s="3"/>
      <c r="AF676" s="3"/>
      <c r="AG676" s="3"/>
      <c r="AH676" s="18"/>
      <c r="AI676" s="18"/>
      <c r="AJ676" s="18"/>
      <c r="AK676" s="13"/>
      <c r="AL676" s="13"/>
      <c r="AM676" s="13"/>
      <c r="AN676" s="13"/>
      <c r="AO676" s="13"/>
      <c r="AP676" s="13"/>
      <c r="AQ676" s="13"/>
      <c r="AR676" s="13"/>
      <c r="AS676" s="123"/>
      <c r="AT676" s="13"/>
      <c r="AU676" s="13"/>
      <c r="AV676" s="66"/>
      <c r="AW676" s="66"/>
    </row>
    <row r="677" spans="31:49" x14ac:dyDescent="0.5">
      <c r="AE677" s="3"/>
      <c r="AF677" s="3"/>
      <c r="AG677" s="3"/>
      <c r="AH677" s="18"/>
      <c r="AI677" s="18"/>
      <c r="AJ677" s="18"/>
      <c r="AK677" s="13"/>
      <c r="AL677" s="13"/>
      <c r="AM677" s="13"/>
      <c r="AN677" s="13"/>
      <c r="AO677" s="13"/>
      <c r="AP677" s="13"/>
      <c r="AQ677" s="13"/>
      <c r="AR677" s="13"/>
      <c r="AS677" s="123"/>
      <c r="AT677" s="13"/>
      <c r="AU677" s="13"/>
      <c r="AV677" s="66"/>
      <c r="AW677" s="66"/>
    </row>
    <row r="678" spans="31:49" x14ac:dyDescent="0.5">
      <c r="AE678" s="3"/>
      <c r="AF678" s="3"/>
      <c r="AG678" s="3"/>
      <c r="AH678" s="18"/>
      <c r="AI678" s="18"/>
      <c r="AJ678" s="18"/>
      <c r="AK678" s="13"/>
      <c r="AL678" s="13"/>
      <c r="AM678" s="13"/>
      <c r="AN678" s="13"/>
      <c r="AO678" s="13"/>
      <c r="AP678" s="13"/>
      <c r="AQ678" s="13"/>
      <c r="AR678" s="13"/>
      <c r="AS678" s="123"/>
      <c r="AT678" s="13"/>
      <c r="AU678" s="13"/>
      <c r="AV678" s="66"/>
      <c r="AW678" s="66"/>
    </row>
    <row r="679" spans="31:49" x14ac:dyDescent="0.5">
      <c r="AE679" s="3"/>
      <c r="AF679" s="3"/>
      <c r="AG679" s="3"/>
      <c r="AH679" s="18"/>
      <c r="AI679" s="18"/>
      <c r="AJ679" s="18"/>
      <c r="AK679" s="13"/>
      <c r="AL679" s="13"/>
      <c r="AM679" s="13"/>
      <c r="AN679" s="13"/>
      <c r="AO679" s="13"/>
      <c r="AP679" s="13"/>
      <c r="AQ679" s="13"/>
      <c r="AR679" s="13"/>
      <c r="AS679" s="123"/>
      <c r="AT679" s="13"/>
      <c r="AU679" s="13"/>
      <c r="AV679" s="66"/>
      <c r="AW679" s="66"/>
    </row>
    <row r="680" spans="31:49" x14ac:dyDescent="0.5">
      <c r="AE680" s="3"/>
      <c r="AF680" s="3"/>
      <c r="AG680" s="3"/>
      <c r="AH680" s="18"/>
      <c r="AI680" s="18"/>
      <c r="AJ680" s="18"/>
      <c r="AK680" s="13"/>
      <c r="AL680" s="13"/>
      <c r="AM680" s="13"/>
      <c r="AN680" s="13"/>
      <c r="AO680" s="13"/>
      <c r="AP680" s="13"/>
      <c r="AQ680" s="13"/>
      <c r="AR680" s="13"/>
      <c r="AS680" s="123"/>
      <c r="AT680" s="13"/>
      <c r="AU680" s="13"/>
      <c r="AV680" s="66"/>
      <c r="AW680" s="66"/>
    </row>
    <row r="681" spans="31:49" x14ac:dyDescent="0.5">
      <c r="AE681" s="3"/>
      <c r="AF681" s="3"/>
      <c r="AG681" s="3"/>
      <c r="AH681" s="18"/>
      <c r="AI681" s="18"/>
      <c r="AJ681" s="18"/>
      <c r="AK681" s="13"/>
      <c r="AL681" s="13"/>
      <c r="AM681" s="13"/>
      <c r="AN681" s="13"/>
      <c r="AO681" s="13"/>
      <c r="AP681" s="13"/>
      <c r="AQ681" s="13"/>
      <c r="AR681" s="13"/>
      <c r="AS681" s="123"/>
      <c r="AT681" s="13"/>
      <c r="AU681" s="13"/>
      <c r="AV681" s="66"/>
      <c r="AW681" s="66"/>
    </row>
    <row r="682" spans="31:49" x14ac:dyDescent="0.5">
      <c r="AE682" s="3"/>
      <c r="AF682" s="3"/>
      <c r="AG682" s="3"/>
      <c r="AH682" s="18"/>
      <c r="AI682" s="18"/>
      <c r="AJ682" s="18"/>
      <c r="AK682" s="13"/>
      <c r="AL682" s="13"/>
      <c r="AM682" s="13"/>
      <c r="AN682" s="13"/>
      <c r="AO682" s="13"/>
      <c r="AP682" s="13"/>
      <c r="AQ682" s="13"/>
      <c r="AR682" s="13"/>
      <c r="AS682" s="123"/>
      <c r="AT682" s="13"/>
      <c r="AU682" s="13"/>
      <c r="AV682" s="66"/>
      <c r="AW682" s="66"/>
    </row>
    <row r="683" spans="31:49" x14ac:dyDescent="0.5">
      <c r="AE683" s="3"/>
      <c r="AF683" s="3"/>
      <c r="AG683" s="3"/>
      <c r="AH683" s="18"/>
      <c r="AI683" s="18"/>
      <c r="AJ683" s="18"/>
      <c r="AK683" s="13"/>
      <c r="AL683" s="13"/>
      <c r="AM683" s="13"/>
      <c r="AN683" s="13"/>
      <c r="AO683" s="13"/>
      <c r="AP683" s="13"/>
      <c r="AQ683" s="13"/>
      <c r="AR683" s="13"/>
      <c r="AS683" s="123"/>
      <c r="AT683" s="13"/>
      <c r="AU683" s="13"/>
      <c r="AV683" s="66"/>
      <c r="AW683" s="66"/>
    </row>
    <row r="684" spans="31:49" x14ac:dyDescent="0.5">
      <c r="AE684" s="3"/>
      <c r="AF684" s="3"/>
      <c r="AG684" s="3"/>
      <c r="AH684" s="18"/>
      <c r="AI684" s="18"/>
      <c r="AJ684" s="18"/>
      <c r="AK684" s="13"/>
      <c r="AL684" s="13"/>
      <c r="AM684" s="13"/>
      <c r="AN684" s="13"/>
      <c r="AO684" s="13"/>
      <c r="AP684" s="13"/>
      <c r="AQ684" s="13"/>
      <c r="AR684" s="13"/>
      <c r="AS684" s="123"/>
      <c r="AT684" s="13"/>
      <c r="AU684" s="13"/>
      <c r="AV684" s="66"/>
      <c r="AW684" s="66"/>
    </row>
    <row r="685" spans="31:49" x14ac:dyDescent="0.5">
      <c r="AE685" s="3"/>
      <c r="AF685" s="3"/>
      <c r="AG685" s="3"/>
      <c r="AH685" s="18"/>
      <c r="AI685" s="18"/>
      <c r="AJ685" s="18"/>
      <c r="AK685" s="13"/>
      <c r="AL685" s="13"/>
      <c r="AM685" s="13"/>
      <c r="AN685" s="13"/>
      <c r="AO685" s="13"/>
      <c r="AP685" s="13"/>
      <c r="AQ685" s="13"/>
      <c r="AR685" s="13"/>
      <c r="AS685" s="123"/>
      <c r="AT685" s="13"/>
      <c r="AU685" s="13"/>
      <c r="AV685" s="66"/>
      <c r="AW685" s="66"/>
    </row>
    <row r="686" spans="31:49" x14ac:dyDescent="0.5">
      <c r="AE686" s="3"/>
      <c r="AF686" s="3"/>
      <c r="AG686" s="3"/>
      <c r="AH686" s="18"/>
      <c r="AI686" s="18"/>
      <c r="AJ686" s="18"/>
      <c r="AK686" s="13"/>
      <c r="AL686" s="13"/>
      <c r="AM686" s="13"/>
      <c r="AN686" s="13"/>
      <c r="AO686" s="13"/>
      <c r="AP686" s="13"/>
      <c r="AQ686" s="13"/>
      <c r="AR686" s="13"/>
      <c r="AS686" s="123"/>
      <c r="AT686" s="13"/>
      <c r="AU686" s="13"/>
      <c r="AV686" s="66"/>
      <c r="AW686" s="66"/>
    </row>
    <row r="687" spans="31:49" x14ac:dyDescent="0.5">
      <c r="AE687" s="3"/>
      <c r="AF687" s="3"/>
      <c r="AG687" s="3"/>
      <c r="AH687" s="18"/>
      <c r="AI687" s="18"/>
      <c r="AJ687" s="18"/>
      <c r="AK687" s="13"/>
      <c r="AL687" s="13"/>
      <c r="AM687" s="13"/>
      <c r="AN687" s="13"/>
      <c r="AO687" s="13"/>
      <c r="AP687" s="13"/>
      <c r="AQ687" s="13"/>
      <c r="AR687" s="13"/>
      <c r="AS687" s="123"/>
      <c r="AT687" s="13"/>
      <c r="AU687" s="13"/>
      <c r="AV687" s="66"/>
      <c r="AW687" s="66"/>
    </row>
    <row r="688" spans="31:49" x14ac:dyDescent="0.5">
      <c r="AE688" s="3"/>
      <c r="AF688" s="3"/>
      <c r="AG688" s="3"/>
      <c r="AH688" s="18"/>
      <c r="AI688" s="18"/>
      <c r="AJ688" s="18"/>
      <c r="AK688" s="13"/>
      <c r="AL688" s="13"/>
      <c r="AM688" s="13"/>
      <c r="AN688" s="13"/>
      <c r="AO688" s="13"/>
      <c r="AP688" s="13"/>
      <c r="AQ688" s="13"/>
      <c r="AR688" s="13"/>
      <c r="AS688" s="123"/>
      <c r="AT688" s="13"/>
      <c r="AU688" s="13"/>
      <c r="AV688" s="66"/>
      <c r="AW688" s="66"/>
    </row>
    <row r="689" spans="31:49" x14ac:dyDescent="0.5">
      <c r="AE689" s="3"/>
      <c r="AF689" s="3"/>
      <c r="AG689" s="3"/>
      <c r="AH689" s="18"/>
      <c r="AI689" s="18"/>
      <c r="AJ689" s="18"/>
      <c r="AK689" s="13"/>
      <c r="AL689" s="13"/>
      <c r="AM689" s="13"/>
      <c r="AN689" s="13"/>
      <c r="AO689" s="13"/>
      <c r="AP689" s="13"/>
      <c r="AQ689" s="13"/>
      <c r="AR689" s="13"/>
      <c r="AS689" s="123"/>
      <c r="AT689" s="13"/>
      <c r="AU689" s="13"/>
      <c r="AV689" s="66"/>
      <c r="AW689" s="66"/>
    </row>
    <row r="690" spans="31:49" x14ac:dyDescent="0.5">
      <c r="AE690" s="3"/>
      <c r="AF690" s="3"/>
      <c r="AG690" s="3"/>
      <c r="AH690" s="18"/>
      <c r="AI690" s="18"/>
      <c r="AJ690" s="18"/>
      <c r="AK690" s="13"/>
      <c r="AL690" s="13"/>
      <c r="AM690" s="13"/>
      <c r="AN690" s="13"/>
      <c r="AO690" s="13"/>
      <c r="AP690" s="13"/>
      <c r="AQ690" s="13"/>
      <c r="AR690" s="13"/>
      <c r="AS690" s="123"/>
      <c r="AT690" s="13"/>
      <c r="AU690" s="13"/>
      <c r="AV690" s="66"/>
      <c r="AW690" s="66"/>
    </row>
    <row r="691" spans="31:49" x14ac:dyDescent="0.5">
      <c r="AE691" s="3"/>
      <c r="AF691" s="3"/>
      <c r="AG691" s="3"/>
      <c r="AH691" s="18"/>
      <c r="AI691" s="18"/>
      <c r="AJ691" s="18"/>
      <c r="AK691" s="13"/>
      <c r="AL691" s="13"/>
      <c r="AM691" s="13"/>
      <c r="AN691" s="13"/>
      <c r="AO691" s="13"/>
      <c r="AP691" s="13"/>
      <c r="AQ691" s="13"/>
      <c r="AR691" s="13"/>
      <c r="AS691" s="123"/>
      <c r="AT691" s="13"/>
      <c r="AU691" s="13"/>
      <c r="AV691" s="66"/>
      <c r="AW691" s="66"/>
    </row>
    <row r="692" spans="31:49" x14ac:dyDescent="0.5">
      <c r="AE692" s="3"/>
      <c r="AF692" s="3"/>
      <c r="AG692" s="3"/>
      <c r="AH692" s="18"/>
      <c r="AI692" s="18"/>
      <c r="AJ692" s="18"/>
      <c r="AK692" s="13"/>
      <c r="AL692" s="13"/>
      <c r="AM692" s="13"/>
      <c r="AN692" s="13"/>
      <c r="AO692" s="13"/>
      <c r="AP692" s="13"/>
      <c r="AQ692" s="13"/>
      <c r="AR692" s="13"/>
      <c r="AS692" s="123"/>
      <c r="AT692" s="13"/>
      <c r="AU692" s="13"/>
      <c r="AV692" s="66"/>
      <c r="AW692" s="66"/>
    </row>
    <row r="693" spans="31:49" x14ac:dyDescent="0.5">
      <c r="AE693" s="3"/>
      <c r="AF693" s="3"/>
      <c r="AG693" s="3"/>
      <c r="AH693" s="18"/>
      <c r="AI693" s="18"/>
      <c r="AJ693" s="18"/>
      <c r="AK693" s="13"/>
      <c r="AL693" s="13"/>
      <c r="AM693" s="13"/>
      <c r="AN693" s="13"/>
      <c r="AO693" s="13"/>
      <c r="AP693" s="13"/>
      <c r="AQ693" s="13"/>
      <c r="AR693" s="13"/>
      <c r="AS693" s="123"/>
      <c r="AT693" s="13"/>
      <c r="AU693" s="13"/>
      <c r="AV693" s="66"/>
      <c r="AW693" s="66"/>
    </row>
    <row r="694" spans="31:49" x14ac:dyDescent="0.5">
      <c r="AE694" s="3"/>
      <c r="AF694" s="3"/>
      <c r="AG694" s="3"/>
      <c r="AH694" s="18"/>
      <c r="AI694" s="18"/>
      <c r="AJ694" s="18"/>
      <c r="AK694" s="13"/>
      <c r="AL694" s="13"/>
      <c r="AM694" s="13"/>
      <c r="AN694" s="13"/>
      <c r="AO694" s="13"/>
      <c r="AP694" s="13"/>
      <c r="AQ694" s="13"/>
      <c r="AR694" s="13"/>
      <c r="AS694" s="123"/>
      <c r="AT694" s="13"/>
      <c r="AU694" s="13"/>
      <c r="AV694" s="66"/>
      <c r="AW694" s="66"/>
    </row>
    <row r="695" spans="31:49" x14ac:dyDescent="0.5">
      <c r="AE695" s="3"/>
      <c r="AF695" s="3"/>
      <c r="AG695" s="3"/>
      <c r="AH695" s="18"/>
      <c r="AI695" s="18"/>
      <c r="AJ695" s="18"/>
      <c r="AK695" s="13"/>
      <c r="AL695" s="13"/>
      <c r="AM695" s="13"/>
      <c r="AN695" s="13"/>
      <c r="AO695" s="13"/>
      <c r="AP695" s="13"/>
      <c r="AQ695" s="13"/>
      <c r="AR695" s="13"/>
      <c r="AS695" s="123"/>
      <c r="AT695" s="13"/>
      <c r="AU695" s="13"/>
      <c r="AV695" s="66"/>
      <c r="AW695" s="66"/>
    </row>
    <row r="696" spans="31:49" x14ac:dyDescent="0.5">
      <c r="AE696" s="3"/>
      <c r="AF696" s="3"/>
      <c r="AG696" s="3"/>
      <c r="AH696" s="18"/>
      <c r="AI696" s="18"/>
      <c r="AJ696" s="18"/>
      <c r="AK696" s="13"/>
      <c r="AL696" s="13"/>
      <c r="AM696" s="13"/>
      <c r="AN696" s="13"/>
      <c r="AO696" s="13"/>
      <c r="AP696" s="13"/>
      <c r="AQ696" s="13"/>
      <c r="AR696" s="13"/>
      <c r="AS696" s="123"/>
      <c r="AT696" s="13"/>
      <c r="AU696" s="13"/>
      <c r="AV696" s="66"/>
      <c r="AW696" s="66"/>
    </row>
    <row r="697" spans="31:49" x14ac:dyDescent="0.5">
      <c r="AE697" s="3"/>
      <c r="AF697" s="3"/>
      <c r="AG697" s="3"/>
      <c r="AH697" s="18"/>
      <c r="AI697" s="18"/>
      <c r="AJ697" s="18"/>
      <c r="AK697" s="13"/>
      <c r="AL697" s="13"/>
      <c r="AM697" s="13"/>
      <c r="AN697" s="13"/>
      <c r="AO697" s="13"/>
      <c r="AP697" s="13"/>
      <c r="AQ697" s="13"/>
      <c r="AR697" s="13"/>
      <c r="AS697" s="123"/>
      <c r="AT697" s="13"/>
      <c r="AU697" s="13"/>
      <c r="AV697" s="66"/>
      <c r="AW697" s="66"/>
    </row>
    <row r="698" spans="31:49" x14ac:dyDescent="0.5">
      <c r="AE698" s="3"/>
      <c r="AF698" s="3"/>
      <c r="AG698" s="3"/>
      <c r="AH698" s="18"/>
      <c r="AI698" s="18"/>
      <c r="AJ698" s="18"/>
      <c r="AK698" s="13"/>
      <c r="AL698" s="13"/>
      <c r="AM698" s="13"/>
      <c r="AN698" s="13"/>
      <c r="AO698" s="13"/>
      <c r="AP698" s="13"/>
      <c r="AQ698" s="13"/>
      <c r="AR698" s="13"/>
      <c r="AS698" s="123"/>
      <c r="AT698" s="13"/>
      <c r="AU698" s="13"/>
      <c r="AV698" s="66"/>
      <c r="AW698" s="66"/>
    </row>
    <row r="699" spans="31:49" x14ac:dyDescent="0.5">
      <c r="AE699" s="3"/>
      <c r="AF699" s="3"/>
      <c r="AG699" s="3"/>
      <c r="AH699" s="18"/>
      <c r="AI699" s="18"/>
      <c r="AJ699" s="18"/>
      <c r="AK699" s="13"/>
      <c r="AL699" s="13"/>
      <c r="AM699" s="13"/>
      <c r="AN699" s="13"/>
      <c r="AO699" s="13"/>
      <c r="AP699" s="13"/>
      <c r="AQ699" s="13"/>
      <c r="AR699" s="13"/>
      <c r="AS699" s="123"/>
      <c r="AT699" s="13"/>
      <c r="AU699" s="13"/>
      <c r="AV699" s="66"/>
      <c r="AW699" s="66"/>
    </row>
    <row r="700" spans="31:49" x14ac:dyDescent="0.5">
      <c r="AE700" s="3"/>
      <c r="AF700" s="3"/>
      <c r="AG700" s="3"/>
      <c r="AH700" s="18"/>
      <c r="AI700" s="18"/>
      <c r="AJ700" s="18"/>
      <c r="AK700" s="13"/>
      <c r="AL700" s="13"/>
      <c r="AM700" s="13"/>
      <c r="AN700" s="13"/>
      <c r="AO700" s="13"/>
      <c r="AP700" s="13"/>
      <c r="AQ700" s="13"/>
      <c r="AR700" s="13"/>
      <c r="AS700" s="123"/>
      <c r="AT700" s="13"/>
      <c r="AU700" s="13"/>
      <c r="AV700" s="66"/>
      <c r="AW700" s="66"/>
    </row>
    <row r="701" spans="31:49" x14ac:dyDescent="0.5">
      <c r="AE701" s="3"/>
      <c r="AF701" s="3"/>
      <c r="AG701" s="3"/>
      <c r="AH701" s="18"/>
      <c r="AI701" s="18"/>
      <c r="AJ701" s="18"/>
      <c r="AK701" s="13"/>
      <c r="AL701" s="13"/>
      <c r="AM701" s="13"/>
      <c r="AN701" s="13"/>
      <c r="AO701" s="13"/>
      <c r="AP701" s="13"/>
      <c r="AQ701" s="13"/>
      <c r="AR701" s="13"/>
      <c r="AS701" s="123"/>
      <c r="AT701" s="13"/>
      <c r="AU701" s="13"/>
      <c r="AV701" s="66"/>
      <c r="AW701" s="66"/>
    </row>
    <row r="702" spans="31:49" x14ac:dyDescent="0.5">
      <c r="AE702" s="3"/>
      <c r="AF702" s="3"/>
      <c r="AG702" s="3"/>
      <c r="AH702" s="18"/>
      <c r="AI702" s="18"/>
      <c r="AJ702" s="18"/>
      <c r="AK702" s="13"/>
      <c r="AL702" s="13"/>
      <c r="AM702" s="13"/>
      <c r="AN702" s="13"/>
      <c r="AO702" s="13"/>
      <c r="AP702" s="13"/>
      <c r="AQ702" s="13"/>
      <c r="AR702" s="13"/>
      <c r="AS702" s="123"/>
      <c r="AT702" s="13"/>
      <c r="AU702" s="13"/>
      <c r="AV702" s="66"/>
      <c r="AW702" s="66"/>
    </row>
    <row r="703" spans="31:49" x14ac:dyDescent="0.5">
      <c r="AE703" s="3"/>
      <c r="AF703" s="3"/>
      <c r="AG703" s="3"/>
      <c r="AH703" s="18"/>
      <c r="AI703" s="18"/>
      <c r="AJ703" s="18"/>
      <c r="AK703" s="13"/>
      <c r="AL703" s="13"/>
      <c r="AM703" s="13"/>
      <c r="AN703" s="13"/>
      <c r="AO703" s="13"/>
      <c r="AP703" s="13"/>
      <c r="AQ703" s="13"/>
      <c r="AR703" s="13"/>
      <c r="AS703" s="123"/>
      <c r="AT703" s="13"/>
      <c r="AU703" s="13"/>
      <c r="AV703" s="66"/>
      <c r="AW703" s="66"/>
    </row>
    <row r="704" spans="31:49" x14ac:dyDescent="0.5">
      <c r="AE704" s="3"/>
      <c r="AF704" s="3"/>
      <c r="AG704" s="3"/>
      <c r="AH704" s="18"/>
      <c r="AI704" s="18"/>
      <c r="AJ704" s="18"/>
      <c r="AK704" s="13"/>
      <c r="AL704" s="13"/>
      <c r="AM704" s="13"/>
      <c r="AN704" s="13"/>
      <c r="AO704" s="13"/>
      <c r="AP704" s="13"/>
      <c r="AQ704" s="13"/>
      <c r="AR704" s="13"/>
      <c r="AS704" s="123"/>
      <c r="AT704" s="13"/>
      <c r="AU704" s="13"/>
      <c r="AV704" s="66"/>
      <c r="AW704" s="66"/>
    </row>
    <row r="705" spans="31:49" x14ac:dyDescent="0.5">
      <c r="AE705" s="3"/>
      <c r="AF705" s="3"/>
      <c r="AG705" s="3"/>
      <c r="AH705" s="18"/>
      <c r="AI705" s="18"/>
      <c r="AJ705" s="18"/>
      <c r="AK705" s="13"/>
      <c r="AL705" s="13"/>
      <c r="AM705" s="13"/>
      <c r="AN705" s="13"/>
      <c r="AO705" s="13"/>
      <c r="AP705" s="13"/>
      <c r="AQ705" s="13"/>
      <c r="AR705" s="13"/>
      <c r="AS705" s="123"/>
      <c r="AT705" s="13"/>
      <c r="AU705" s="13"/>
      <c r="AV705" s="66"/>
      <c r="AW705" s="66"/>
    </row>
    <row r="706" spans="31:49" x14ac:dyDescent="0.5">
      <c r="AE706" s="3"/>
      <c r="AF706" s="3"/>
      <c r="AG706" s="3"/>
      <c r="AH706" s="18"/>
      <c r="AI706" s="18"/>
      <c r="AJ706" s="18"/>
      <c r="AK706" s="13"/>
      <c r="AL706" s="13"/>
      <c r="AM706" s="13"/>
      <c r="AN706" s="13"/>
      <c r="AO706" s="13"/>
      <c r="AP706" s="13"/>
      <c r="AQ706" s="13"/>
      <c r="AR706" s="13"/>
      <c r="AS706" s="123"/>
      <c r="AT706" s="13"/>
      <c r="AU706" s="13"/>
      <c r="AV706" s="66"/>
      <c r="AW706" s="66"/>
    </row>
    <row r="707" spans="31:49" x14ac:dyDescent="0.5">
      <c r="AE707" s="3"/>
      <c r="AF707" s="3"/>
      <c r="AG707" s="3"/>
      <c r="AH707" s="18"/>
      <c r="AI707" s="18"/>
      <c r="AJ707" s="18"/>
      <c r="AK707" s="13"/>
      <c r="AL707" s="13"/>
      <c r="AM707" s="13"/>
      <c r="AN707" s="13"/>
      <c r="AO707" s="13"/>
      <c r="AP707" s="13"/>
      <c r="AQ707" s="13"/>
      <c r="AR707" s="13"/>
      <c r="AS707" s="123"/>
      <c r="AT707" s="13"/>
      <c r="AU707" s="13"/>
      <c r="AV707" s="66"/>
      <c r="AW707" s="66"/>
    </row>
    <row r="708" spans="31:49" x14ac:dyDescent="0.5">
      <c r="AE708" s="3"/>
      <c r="AF708" s="3"/>
      <c r="AG708" s="3"/>
      <c r="AH708" s="18"/>
      <c r="AI708" s="18"/>
      <c r="AJ708" s="18"/>
      <c r="AK708" s="13"/>
      <c r="AL708" s="13"/>
      <c r="AM708" s="13"/>
      <c r="AN708" s="13"/>
      <c r="AO708" s="13"/>
      <c r="AP708" s="13"/>
      <c r="AQ708" s="13"/>
      <c r="AR708" s="13"/>
      <c r="AS708" s="123"/>
      <c r="AT708" s="13"/>
      <c r="AU708" s="13"/>
      <c r="AV708" s="66"/>
      <c r="AW708" s="66"/>
    </row>
    <row r="709" spans="31:49" x14ac:dyDescent="0.5">
      <c r="AE709" s="3"/>
      <c r="AF709" s="3"/>
      <c r="AG709" s="3"/>
      <c r="AH709" s="18"/>
      <c r="AI709" s="18"/>
      <c r="AJ709" s="18"/>
      <c r="AK709" s="13"/>
      <c r="AL709" s="13"/>
      <c r="AM709" s="13"/>
      <c r="AN709" s="13"/>
      <c r="AO709" s="13"/>
      <c r="AP709" s="13"/>
      <c r="AQ709" s="13"/>
      <c r="AR709" s="13"/>
      <c r="AS709" s="123"/>
      <c r="AT709" s="13"/>
      <c r="AU709" s="13"/>
      <c r="AV709" s="66"/>
      <c r="AW709" s="66"/>
    </row>
    <row r="710" spans="31:49" x14ac:dyDescent="0.5">
      <c r="AE710" s="3"/>
      <c r="AF710" s="3"/>
      <c r="AG710" s="3"/>
      <c r="AH710" s="18"/>
      <c r="AI710" s="18"/>
      <c r="AJ710" s="18"/>
      <c r="AK710" s="13"/>
      <c r="AL710" s="13"/>
      <c r="AM710" s="13"/>
      <c r="AN710" s="13"/>
      <c r="AO710" s="13"/>
      <c r="AP710" s="13"/>
      <c r="AQ710" s="13"/>
      <c r="AR710" s="13"/>
      <c r="AS710" s="123"/>
      <c r="AT710" s="13"/>
      <c r="AU710" s="13"/>
      <c r="AV710" s="66"/>
      <c r="AW710" s="66"/>
    </row>
    <row r="711" spans="31:49" x14ac:dyDescent="0.5">
      <c r="AE711" s="3"/>
      <c r="AF711" s="3"/>
      <c r="AG711" s="3"/>
      <c r="AH711" s="18"/>
      <c r="AI711" s="18"/>
      <c r="AJ711" s="18"/>
      <c r="AK711" s="13"/>
      <c r="AL711" s="13"/>
      <c r="AM711" s="13"/>
      <c r="AN711" s="13"/>
      <c r="AO711" s="13"/>
      <c r="AP711" s="13"/>
      <c r="AQ711" s="13"/>
      <c r="AR711" s="13"/>
      <c r="AS711" s="123"/>
      <c r="AT711" s="13"/>
      <c r="AU711" s="13"/>
      <c r="AV711" s="66"/>
      <c r="AW711" s="66"/>
    </row>
    <row r="712" spans="31:49" x14ac:dyDescent="0.5">
      <c r="AE712" s="3"/>
      <c r="AF712" s="3"/>
      <c r="AG712" s="3"/>
      <c r="AH712" s="18"/>
      <c r="AI712" s="18"/>
      <c r="AJ712" s="18"/>
      <c r="AK712" s="13"/>
      <c r="AL712" s="13"/>
      <c r="AM712" s="13"/>
      <c r="AN712" s="13"/>
      <c r="AO712" s="13"/>
      <c r="AP712" s="13"/>
      <c r="AQ712" s="13"/>
      <c r="AR712" s="13"/>
      <c r="AS712" s="123"/>
      <c r="AT712" s="13"/>
      <c r="AU712" s="13"/>
      <c r="AV712" s="66"/>
      <c r="AW712" s="66"/>
    </row>
    <row r="713" spans="31:49" x14ac:dyDescent="0.5">
      <c r="AE713" s="3"/>
      <c r="AF713" s="3"/>
      <c r="AG713" s="3"/>
      <c r="AH713" s="18"/>
      <c r="AI713" s="18"/>
      <c r="AJ713" s="18"/>
      <c r="AK713" s="13"/>
      <c r="AL713" s="13"/>
      <c r="AM713" s="13"/>
      <c r="AN713" s="13"/>
      <c r="AO713" s="13"/>
      <c r="AP713" s="13"/>
      <c r="AQ713" s="13"/>
      <c r="AR713" s="13"/>
      <c r="AS713" s="123"/>
      <c r="AT713" s="13"/>
      <c r="AU713" s="13"/>
      <c r="AV713" s="66"/>
      <c r="AW713" s="66"/>
    </row>
    <row r="714" spans="31:49" x14ac:dyDescent="0.5">
      <c r="AE714" s="3"/>
      <c r="AF714" s="3"/>
      <c r="AG714" s="3"/>
      <c r="AH714" s="18"/>
      <c r="AI714" s="18"/>
      <c r="AJ714" s="18"/>
      <c r="AK714" s="13"/>
      <c r="AL714" s="13"/>
      <c r="AM714" s="13"/>
      <c r="AN714" s="13"/>
      <c r="AO714" s="13"/>
      <c r="AP714" s="13"/>
      <c r="AQ714" s="13"/>
      <c r="AR714" s="13"/>
      <c r="AS714" s="123"/>
      <c r="AT714" s="13"/>
      <c r="AU714" s="13"/>
      <c r="AV714" s="66"/>
      <c r="AW714" s="66"/>
    </row>
    <row r="715" spans="31:49" x14ac:dyDescent="0.5">
      <c r="AE715" s="3"/>
      <c r="AF715" s="3"/>
      <c r="AG715" s="3"/>
      <c r="AH715" s="18"/>
      <c r="AI715" s="18"/>
      <c r="AJ715" s="18"/>
      <c r="AK715" s="13"/>
      <c r="AL715" s="13"/>
      <c r="AM715" s="13"/>
      <c r="AN715" s="13"/>
      <c r="AO715" s="13"/>
      <c r="AP715" s="13"/>
      <c r="AQ715" s="13"/>
      <c r="AR715" s="13"/>
      <c r="AS715" s="123"/>
      <c r="AT715" s="13"/>
      <c r="AU715" s="13"/>
      <c r="AV715" s="66"/>
      <c r="AW715" s="66"/>
    </row>
    <row r="716" spans="31:49" x14ac:dyDescent="0.5">
      <c r="AE716" s="3"/>
      <c r="AF716" s="3"/>
      <c r="AG716" s="3"/>
      <c r="AH716" s="18"/>
      <c r="AI716" s="18"/>
      <c r="AJ716" s="18"/>
      <c r="AK716" s="13"/>
      <c r="AL716" s="13"/>
      <c r="AM716" s="13"/>
      <c r="AN716" s="13"/>
      <c r="AO716" s="13"/>
      <c r="AP716" s="13"/>
      <c r="AQ716" s="13"/>
      <c r="AR716" s="13"/>
      <c r="AS716" s="123"/>
      <c r="AT716" s="13"/>
      <c r="AU716" s="13"/>
      <c r="AV716" s="66"/>
      <c r="AW716" s="66"/>
    </row>
    <row r="717" spans="31:49" x14ac:dyDescent="0.5">
      <c r="AE717" s="3"/>
      <c r="AF717" s="3"/>
      <c r="AG717" s="3"/>
      <c r="AH717" s="18"/>
      <c r="AI717" s="18"/>
      <c r="AJ717" s="18"/>
      <c r="AK717" s="13"/>
      <c r="AL717" s="13"/>
      <c r="AM717" s="13"/>
      <c r="AN717" s="13"/>
      <c r="AO717" s="13"/>
      <c r="AP717" s="13"/>
      <c r="AQ717" s="13"/>
      <c r="AR717" s="13"/>
      <c r="AS717" s="123"/>
      <c r="AT717" s="13"/>
      <c r="AU717" s="13"/>
      <c r="AV717" s="66"/>
      <c r="AW717" s="66"/>
    </row>
    <row r="718" spans="31:49" x14ac:dyDescent="0.5">
      <c r="AE718" s="3"/>
      <c r="AF718" s="3"/>
      <c r="AG718" s="3"/>
      <c r="AH718" s="18"/>
      <c r="AI718" s="18"/>
      <c r="AJ718" s="18"/>
      <c r="AK718" s="13"/>
      <c r="AL718" s="13"/>
      <c r="AM718" s="13"/>
      <c r="AN718" s="13"/>
      <c r="AO718" s="13"/>
      <c r="AP718" s="13"/>
      <c r="AQ718" s="13"/>
      <c r="AR718" s="13"/>
      <c r="AS718" s="123"/>
      <c r="AT718" s="13"/>
      <c r="AU718" s="13"/>
      <c r="AV718" s="66"/>
      <c r="AW718" s="66"/>
    </row>
    <row r="719" spans="31:49" x14ac:dyDescent="0.5">
      <c r="AE719" s="3"/>
      <c r="AF719" s="3"/>
      <c r="AG719" s="3"/>
      <c r="AH719" s="18"/>
      <c r="AI719" s="18"/>
      <c r="AJ719" s="18"/>
      <c r="AK719" s="13"/>
      <c r="AL719" s="13"/>
      <c r="AM719" s="13"/>
      <c r="AN719" s="13"/>
      <c r="AO719" s="13"/>
      <c r="AP719" s="13"/>
      <c r="AQ719" s="13"/>
      <c r="AR719" s="13"/>
      <c r="AS719" s="123"/>
      <c r="AT719" s="13"/>
      <c r="AU719" s="13"/>
      <c r="AV719" s="66"/>
      <c r="AW719" s="66"/>
    </row>
    <row r="720" spans="31:49" x14ac:dyDescent="0.5">
      <c r="AE720" s="3"/>
      <c r="AF720" s="3"/>
      <c r="AG720" s="3"/>
      <c r="AH720" s="18"/>
      <c r="AI720" s="18"/>
      <c r="AJ720" s="18"/>
      <c r="AK720" s="13"/>
      <c r="AL720" s="13"/>
      <c r="AM720" s="13"/>
      <c r="AN720" s="13"/>
      <c r="AO720" s="13"/>
      <c r="AP720" s="13"/>
      <c r="AQ720" s="13"/>
      <c r="AR720" s="13"/>
      <c r="AS720" s="123"/>
      <c r="AT720" s="13"/>
      <c r="AU720" s="13"/>
      <c r="AV720" s="66"/>
      <c r="AW720" s="66"/>
    </row>
    <row r="721" spans="31:49" x14ac:dyDescent="0.5">
      <c r="AE721" s="3"/>
      <c r="AF721" s="3"/>
      <c r="AG721" s="3"/>
      <c r="AH721" s="18"/>
      <c r="AI721" s="18"/>
      <c r="AJ721" s="18"/>
      <c r="AK721" s="13"/>
      <c r="AL721" s="13"/>
      <c r="AM721" s="13"/>
      <c r="AN721" s="13"/>
      <c r="AO721" s="13"/>
      <c r="AP721" s="13"/>
      <c r="AQ721" s="13"/>
      <c r="AR721" s="13"/>
      <c r="AS721" s="123"/>
      <c r="AT721" s="13"/>
      <c r="AU721" s="13"/>
      <c r="AV721" s="66"/>
      <c r="AW721" s="66"/>
    </row>
    <row r="722" spans="31:49" x14ac:dyDescent="0.5">
      <c r="AE722" s="3"/>
      <c r="AF722" s="3"/>
      <c r="AG722" s="3"/>
      <c r="AH722" s="18"/>
      <c r="AI722" s="18"/>
      <c r="AJ722" s="18"/>
      <c r="AK722" s="13"/>
      <c r="AL722" s="13"/>
      <c r="AM722" s="13"/>
      <c r="AN722" s="13"/>
      <c r="AO722" s="13"/>
      <c r="AP722" s="13"/>
      <c r="AQ722" s="13"/>
      <c r="AR722" s="13"/>
      <c r="AS722" s="123"/>
      <c r="AT722" s="13"/>
      <c r="AU722" s="13"/>
      <c r="AV722" s="66"/>
      <c r="AW722" s="66"/>
    </row>
    <row r="723" spans="31:49" x14ac:dyDescent="0.5">
      <c r="AE723" s="3"/>
      <c r="AF723" s="3"/>
      <c r="AG723" s="3"/>
      <c r="AH723" s="18"/>
      <c r="AI723" s="18"/>
      <c r="AJ723" s="18"/>
      <c r="AK723" s="13"/>
      <c r="AL723" s="13"/>
      <c r="AM723" s="13"/>
      <c r="AN723" s="13"/>
      <c r="AO723" s="13"/>
      <c r="AP723" s="13"/>
      <c r="AQ723" s="13"/>
      <c r="AR723" s="13"/>
      <c r="AS723" s="123"/>
      <c r="AT723" s="13"/>
      <c r="AU723" s="13"/>
      <c r="AV723" s="66"/>
      <c r="AW723" s="66"/>
    </row>
    <row r="724" spans="31:49" x14ac:dyDescent="0.5">
      <c r="AE724" s="3"/>
      <c r="AF724" s="3"/>
      <c r="AG724" s="3"/>
      <c r="AH724" s="18"/>
      <c r="AI724" s="18"/>
      <c r="AJ724" s="18"/>
      <c r="AK724" s="13"/>
      <c r="AL724" s="13"/>
      <c r="AM724" s="13"/>
      <c r="AN724" s="13"/>
      <c r="AO724" s="13"/>
      <c r="AP724" s="13"/>
      <c r="AQ724" s="13"/>
      <c r="AR724" s="13"/>
      <c r="AS724" s="123"/>
      <c r="AT724" s="13"/>
      <c r="AU724" s="13"/>
      <c r="AV724" s="66"/>
      <c r="AW724" s="66"/>
    </row>
    <row r="725" spans="31:49" x14ac:dyDescent="0.5">
      <c r="AE725" s="3"/>
      <c r="AF725" s="3"/>
      <c r="AG725" s="3"/>
      <c r="AH725" s="18"/>
      <c r="AI725" s="18"/>
      <c r="AJ725" s="18"/>
      <c r="AK725" s="13"/>
      <c r="AL725" s="13"/>
      <c r="AM725" s="13"/>
      <c r="AN725" s="13"/>
      <c r="AO725" s="13"/>
      <c r="AP725" s="13"/>
      <c r="AQ725" s="13"/>
      <c r="AR725" s="13"/>
      <c r="AS725" s="123"/>
      <c r="AT725" s="13"/>
      <c r="AU725" s="13"/>
      <c r="AV725" s="66"/>
      <c r="AW725" s="66"/>
    </row>
    <row r="726" spans="31:49" x14ac:dyDescent="0.5">
      <c r="AE726" s="3"/>
      <c r="AF726" s="3"/>
      <c r="AG726" s="3"/>
      <c r="AH726" s="18"/>
      <c r="AI726" s="18"/>
      <c r="AJ726" s="18"/>
      <c r="AK726" s="13"/>
      <c r="AL726" s="13"/>
      <c r="AM726" s="13"/>
      <c r="AN726" s="13"/>
      <c r="AO726" s="13"/>
      <c r="AP726" s="13"/>
      <c r="AQ726" s="13"/>
      <c r="AR726" s="13"/>
      <c r="AS726" s="123"/>
      <c r="AT726" s="13"/>
      <c r="AU726" s="13"/>
      <c r="AV726" s="66"/>
      <c r="AW726" s="66"/>
    </row>
    <row r="727" spans="31:49" x14ac:dyDescent="0.5">
      <c r="AE727" s="3"/>
      <c r="AF727" s="3"/>
      <c r="AG727" s="3"/>
      <c r="AH727" s="18"/>
      <c r="AI727" s="18"/>
      <c r="AJ727" s="18"/>
      <c r="AK727" s="13"/>
      <c r="AL727" s="13"/>
      <c r="AM727" s="13"/>
      <c r="AN727" s="13"/>
      <c r="AO727" s="13"/>
      <c r="AP727" s="13"/>
      <c r="AQ727" s="13"/>
      <c r="AR727" s="13"/>
      <c r="AS727" s="123"/>
      <c r="AT727" s="13"/>
      <c r="AU727" s="13"/>
      <c r="AV727" s="66"/>
      <c r="AW727" s="66"/>
    </row>
    <row r="728" spans="31:49" x14ac:dyDescent="0.5">
      <c r="AE728" s="3"/>
      <c r="AF728" s="3"/>
      <c r="AG728" s="3"/>
      <c r="AH728" s="18"/>
      <c r="AI728" s="18"/>
      <c r="AJ728" s="18"/>
      <c r="AK728" s="13"/>
      <c r="AL728" s="13"/>
      <c r="AM728" s="13"/>
      <c r="AN728" s="13"/>
      <c r="AO728" s="13"/>
      <c r="AP728" s="13"/>
      <c r="AQ728" s="13"/>
      <c r="AR728" s="13"/>
      <c r="AS728" s="123"/>
      <c r="AT728" s="13"/>
      <c r="AU728" s="13"/>
      <c r="AV728" s="66"/>
      <c r="AW728" s="66"/>
    </row>
    <row r="729" spans="31:49" x14ac:dyDescent="0.5">
      <c r="AE729" s="3"/>
      <c r="AF729" s="3"/>
      <c r="AG729" s="3"/>
      <c r="AH729" s="18"/>
      <c r="AI729" s="18"/>
      <c r="AJ729" s="18"/>
      <c r="AK729" s="13"/>
      <c r="AL729" s="13"/>
      <c r="AM729" s="13"/>
      <c r="AN729" s="13"/>
      <c r="AO729" s="13"/>
      <c r="AP729" s="13"/>
      <c r="AQ729" s="13"/>
      <c r="AR729" s="13"/>
      <c r="AS729" s="123"/>
      <c r="AT729" s="13"/>
      <c r="AU729" s="13"/>
      <c r="AV729" s="66"/>
      <c r="AW729" s="66"/>
    </row>
    <row r="730" spans="31:49" x14ac:dyDescent="0.5">
      <c r="AE730" s="3"/>
      <c r="AF730" s="3"/>
      <c r="AG730" s="3"/>
      <c r="AH730" s="18"/>
      <c r="AI730" s="18"/>
      <c r="AJ730" s="18"/>
      <c r="AK730" s="13"/>
      <c r="AL730" s="13"/>
      <c r="AM730" s="13"/>
      <c r="AN730" s="13"/>
      <c r="AO730" s="13"/>
      <c r="AP730" s="13"/>
      <c r="AQ730" s="13"/>
      <c r="AR730" s="13"/>
      <c r="AS730" s="123"/>
      <c r="AT730" s="13"/>
      <c r="AU730" s="13"/>
      <c r="AV730" s="66"/>
      <c r="AW730" s="66"/>
    </row>
    <row r="731" spans="31:49" x14ac:dyDescent="0.5">
      <c r="AE731" s="3"/>
      <c r="AF731" s="3"/>
      <c r="AG731" s="3"/>
      <c r="AH731" s="18"/>
      <c r="AI731" s="18"/>
      <c r="AJ731" s="18"/>
      <c r="AK731" s="13"/>
      <c r="AL731" s="13"/>
      <c r="AM731" s="13"/>
      <c r="AN731" s="13"/>
      <c r="AO731" s="13"/>
      <c r="AP731" s="13"/>
      <c r="AQ731" s="13"/>
      <c r="AR731" s="13"/>
      <c r="AS731" s="123"/>
      <c r="AT731" s="13"/>
      <c r="AU731" s="13"/>
      <c r="AV731" s="66"/>
      <c r="AW731" s="66"/>
    </row>
    <row r="732" spans="31:49" x14ac:dyDescent="0.5">
      <c r="AE732" s="3"/>
      <c r="AF732" s="3"/>
      <c r="AG732" s="3"/>
      <c r="AH732" s="18"/>
      <c r="AI732" s="18"/>
      <c r="AJ732" s="18"/>
      <c r="AK732" s="13"/>
      <c r="AL732" s="13"/>
      <c r="AM732" s="13"/>
      <c r="AN732" s="13"/>
      <c r="AO732" s="13"/>
      <c r="AP732" s="13"/>
      <c r="AQ732" s="13"/>
      <c r="AR732" s="13"/>
      <c r="AS732" s="123"/>
      <c r="AT732" s="13"/>
      <c r="AU732" s="13"/>
      <c r="AV732" s="66"/>
      <c r="AW732" s="66"/>
    </row>
    <row r="733" spans="31:49" x14ac:dyDescent="0.5">
      <c r="AE733" s="3"/>
      <c r="AF733" s="3"/>
      <c r="AG733" s="3"/>
      <c r="AH733" s="18"/>
      <c r="AI733" s="18"/>
      <c r="AJ733" s="18"/>
      <c r="AK733" s="13"/>
      <c r="AL733" s="13"/>
      <c r="AM733" s="13"/>
      <c r="AN733" s="13"/>
      <c r="AO733" s="13"/>
      <c r="AP733" s="13"/>
      <c r="AQ733" s="13"/>
      <c r="AR733" s="13"/>
      <c r="AS733" s="123"/>
      <c r="AT733" s="13"/>
      <c r="AU733" s="13"/>
      <c r="AV733" s="66"/>
      <c r="AW733" s="66"/>
    </row>
    <row r="734" spans="31:49" x14ac:dyDescent="0.5">
      <c r="AE734" s="3"/>
      <c r="AF734" s="3"/>
      <c r="AG734" s="3"/>
      <c r="AH734" s="18"/>
      <c r="AI734" s="18"/>
      <c r="AJ734" s="18"/>
      <c r="AK734" s="13"/>
      <c r="AL734" s="13"/>
      <c r="AM734" s="13"/>
      <c r="AN734" s="13"/>
      <c r="AO734" s="13"/>
      <c r="AP734" s="13"/>
      <c r="AQ734" s="13"/>
      <c r="AR734" s="13"/>
      <c r="AS734" s="123"/>
      <c r="AT734" s="13"/>
      <c r="AU734" s="13"/>
      <c r="AV734" s="66"/>
      <c r="AW734" s="66"/>
    </row>
    <row r="735" spans="31:49" x14ac:dyDescent="0.5">
      <c r="AE735" s="3"/>
      <c r="AF735" s="3"/>
      <c r="AG735" s="3"/>
      <c r="AH735" s="18"/>
      <c r="AI735" s="18"/>
      <c r="AJ735" s="18"/>
      <c r="AK735" s="13"/>
      <c r="AL735" s="13"/>
      <c r="AM735" s="13"/>
      <c r="AN735" s="13"/>
      <c r="AO735" s="13"/>
      <c r="AP735" s="13"/>
      <c r="AQ735" s="13"/>
      <c r="AR735" s="13"/>
      <c r="AS735" s="123"/>
      <c r="AT735" s="13"/>
      <c r="AU735" s="13"/>
      <c r="AV735" s="66"/>
      <c r="AW735" s="66"/>
    </row>
    <row r="736" spans="31:49" x14ac:dyDescent="0.5">
      <c r="AE736" s="3"/>
      <c r="AF736" s="3"/>
      <c r="AG736" s="3"/>
      <c r="AH736" s="18"/>
      <c r="AI736" s="18"/>
      <c r="AJ736" s="18"/>
      <c r="AK736" s="13"/>
      <c r="AL736" s="13"/>
      <c r="AM736" s="13"/>
      <c r="AN736" s="13"/>
      <c r="AO736" s="13"/>
      <c r="AP736" s="13"/>
      <c r="AQ736" s="13"/>
      <c r="AR736" s="13"/>
      <c r="AS736" s="123"/>
      <c r="AT736" s="13"/>
      <c r="AU736" s="13"/>
      <c r="AV736" s="66"/>
      <c r="AW736" s="66"/>
    </row>
    <row r="737" spans="31:49" x14ac:dyDescent="0.5">
      <c r="AE737" s="3"/>
      <c r="AF737" s="3"/>
      <c r="AG737" s="3"/>
      <c r="AH737" s="18"/>
      <c r="AI737" s="18"/>
      <c r="AJ737" s="18"/>
      <c r="AK737" s="13"/>
      <c r="AL737" s="13"/>
      <c r="AM737" s="13"/>
      <c r="AN737" s="13"/>
      <c r="AO737" s="13"/>
      <c r="AP737" s="13"/>
      <c r="AQ737" s="13"/>
      <c r="AR737" s="13"/>
      <c r="AS737" s="123"/>
      <c r="AT737" s="13"/>
      <c r="AU737" s="13"/>
      <c r="AV737" s="66"/>
      <c r="AW737" s="66"/>
    </row>
    <row r="738" spans="31:49" x14ac:dyDescent="0.5">
      <c r="AE738" s="3"/>
      <c r="AF738" s="3"/>
      <c r="AG738" s="3"/>
      <c r="AH738" s="18"/>
      <c r="AI738" s="18"/>
      <c r="AJ738" s="18"/>
      <c r="AK738" s="13"/>
      <c r="AL738" s="13"/>
      <c r="AM738" s="13"/>
      <c r="AN738" s="13"/>
      <c r="AO738" s="13"/>
      <c r="AP738" s="13"/>
      <c r="AQ738" s="13"/>
      <c r="AR738" s="13"/>
      <c r="AS738" s="123"/>
      <c r="AT738" s="13"/>
      <c r="AU738" s="13"/>
      <c r="AV738" s="66"/>
      <c r="AW738" s="66"/>
    </row>
    <row r="739" spans="31:49" x14ac:dyDescent="0.5">
      <c r="AE739" s="3"/>
      <c r="AF739" s="3"/>
      <c r="AG739" s="3"/>
      <c r="AH739" s="18"/>
      <c r="AI739" s="18"/>
      <c r="AJ739" s="18"/>
      <c r="AK739" s="13"/>
      <c r="AL739" s="13"/>
      <c r="AM739" s="13"/>
      <c r="AN739" s="13"/>
      <c r="AO739" s="13"/>
      <c r="AP739" s="13"/>
      <c r="AQ739" s="13"/>
      <c r="AR739" s="13"/>
      <c r="AS739" s="123"/>
      <c r="AT739" s="13"/>
      <c r="AU739" s="13"/>
      <c r="AV739" s="66"/>
      <c r="AW739" s="66"/>
    </row>
    <row r="740" spans="31:49" x14ac:dyDescent="0.5">
      <c r="AE740" s="3"/>
      <c r="AF740" s="3"/>
      <c r="AG740" s="3"/>
      <c r="AH740" s="18"/>
      <c r="AI740" s="18"/>
      <c r="AJ740" s="18"/>
      <c r="AK740" s="13"/>
      <c r="AL740" s="13"/>
      <c r="AM740" s="13"/>
      <c r="AN740" s="13"/>
      <c r="AO740" s="13"/>
      <c r="AP740" s="13"/>
      <c r="AQ740" s="13"/>
      <c r="AR740" s="13"/>
      <c r="AS740" s="123"/>
      <c r="AT740" s="13"/>
      <c r="AU740" s="13"/>
      <c r="AV740" s="66"/>
      <c r="AW740" s="66"/>
    </row>
    <row r="741" spans="31:49" x14ac:dyDescent="0.5">
      <c r="AE741" s="3"/>
      <c r="AF741" s="3"/>
      <c r="AG741" s="3"/>
      <c r="AH741" s="18"/>
      <c r="AI741" s="18"/>
      <c r="AJ741" s="18"/>
      <c r="AK741" s="13"/>
      <c r="AL741" s="13"/>
      <c r="AM741" s="13"/>
      <c r="AN741" s="13"/>
      <c r="AO741" s="13"/>
      <c r="AP741" s="13"/>
      <c r="AQ741" s="13"/>
      <c r="AR741" s="13"/>
      <c r="AS741" s="123"/>
      <c r="AT741" s="13"/>
      <c r="AU741" s="13"/>
      <c r="AV741" s="66"/>
      <c r="AW741" s="66"/>
    </row>
    <row r="742" spans="31:49" x14ac:dyDescent="0.5">
      <c r="AE742" s="3"/>
      <c r="AF742" s="3"/>
      <c r="AG742" s="3"/>
      <c r="AH742" s="18"/>
      <c r="AI742" s="18"/>
      <c r="AJ742" s="18"/>
      <c r="AK742" s="13"/>
      <c r="AL742" s="13"/>
      <c r="AM742" s="13"/>
      <c r="AN742" s="13"/>
      <c r="AO742" s="13"/>
      <c r="AP742" s="13"/>
      <c r="AQ742" s="13"/>
      <c r="AR742" s="13"/>
      <c r="AS742" s="123"/>
      <c r="AT742" s="13"/>
      <c r="AU742" s="13"/>
      <c r="AV742" s="66"/>
      <c r="AW742" s="66"/>
    </row>
    <row r="743" spans="31:49" x14ac:dyDescent="0.5">
      <c r="AE743" s="3"/>
      <c r="AF743" s="3"/>
      <c r="AG743" s="3"/>
      <c r="AH743" s="18"/>
      <c r="AI743" s="18"/>
      <c r="AJ743" s="18"/>
      <c r="AK743" s="13"/>
      <c r="AL743" s="13"/>
      <c r="AM743" s="13"/>
      <c r="AN743" s="13"/>
      <c r="AO743" s="13"/>
      <c r="AP743" s="13"/>
      <c r="AQ743" s="13"/>
      <c r="AR743" s="13"/>
      <c r="AS743" s="123"/>
      <c r="AT743" s="13"/>
      <c r="AU743" s="13"/>
      <c r="AV743" s="66"/>
      <c r="AW743" s="66"/>
    </row>
    <row r="744" spans="31:49" x14ac:dyDescent="0.5">
      <c r="AE744" s="3"/>
      <c r="AF744" s="3"/>
      <c r="AG744" s="3"/>
      <c r="AH744" s="18"/>
      <c r="AI744" s="18"/>
      <c r="AJ744" s="18"/>
      <c r="AK744" s="13"/>
      <c r="AL744" s="13"/>
      <c r="AM744" s="13"/>
      <c r="AN744" s="13"/>
      <c r="AO744" s="13"/>
      <c r="AP744" s="13"/>
      <c r="AQ744" s="13"/>
      <c r="AR744" s="13"/>
      <c r="AS744" s="123"/>
      <c r="AT744" s="13"/>
      <c r="AU744" s="13"/>
      <c r="AV744" s="66"/>
      <c r="AW744" s="66"/>
    </row>
    <row r="745" spans="31:49" x14ac:dyDescent="0.5">
      <c r="AE745" s="3"/>
      <c r="AF745" s="3"/>
      <c r="AG745" s="3"/>
      <c r="AH745" s="18"/>
      <c r="AI745" s="18"/>
      <c r="AJ745" s="18"/>
      <c r="AK745" s="13"/>
      <c r="AL745" s="13"/>
      <c r="AM745" s="13"/>
      <c r="AN745" s="13"/>
      <c r="AO745" s="13"/>
      <c r="AP745" s="13"/>
      <c r="AQ745" s="13"/>
      <c r="AR745" s="13"/>
      <c r="AS745" s="123"/>
      <c r="AT745" s="13"/>
      <c r="AU745" s="13"/>
      <c r="AV745" s="66"/>
      <c r="AW745" s="66"/>
    </row>
    <row r="746" spans="31:49" x14ac:dyDescent="0.5">
      <c r="AE746" s="3"/>
      <c r="AF746" s="3"/>
      <c r="AG746" s="3"/>
      <c r="AH746" s="18"/>
      <c r="AI746" s="18"/>
      <c r="AJ746" s="18"/>
      <c r="AK746" s="13"/>
      <c r="AL746" s="13"/>
      <c r="AM746" s="13"/>
      <c r="AN746" s="13"/>
      <c r="AO746" s="13"/>
      <c r="AP746" s="13"/>
      <c r="AQ746" s="13"/>
      <c r="AR746" s="13"/>
      <c r="AS746" s="123"/>
      <c r="AT746" s="13"/>
      <c r="AU746" s="13"/>
      <c r="AV746" s="66"/>
      <c r="AW746" s="66"/>
    </row>
    <row r="747" spans="31:49" x14ac:dyDescent="0.5">
      <c r="AE747" s="3"/>
      <c r="AF747" s="3"/>
      <c r="AG747" s="3"/>
      <c r="AH747" s="18"/>
      <c r="AI747" s="18"/>
      <c r="AJ747" s="18"/>
      <c r="AK747" s="13"/>
      <c r="AL747" s="13"/>
      <c r="AM747" s="13"/>
      <c r="AN747" s="13"/>
      <c r="AO747" s="13"/>
      <c r="AP747" s="13"/>
      <c r="AQ747" s="13"/>
      <c r="AR747" s="13"/>
      <c r="AS747" s="123"/>
      <c r="AT747" s="13"/>
      <c r="AU747" s="13"/>
      <c r="AV747" s="66"/>
      <c r="AW747" s="66"/>
    </row>
    <row r="748" spans="31:49" x14ac:dyDescent="0.5">
      <c r="AE748" s="3"/>
      <c r="AF748" s="3"/>
      <c r="AG748" s="3"/>
      <c r="AH748" s="18"/>
      <c r="AI748" s="18"/>
      <c r="AJ748" s="18"/>
      <c r="AK748" s="13"/>
      <c r="AL748" s="13"/>
      <c r="AM748" s="13"/>
      <c r="AN748" s="13"/>
      <c r="AO748" s="13"/>
      <c r="AP748" s="13"/>
      <c r="AQ748" s="13"/>
      <c r="AR748" s="13"/>
      <c r="AS748" s="123"/>
      <c r="AT748" s="13"/>
      <c r="AU748" s="13"/>
      <c r="AV748" s="66"/>
      <c r="AW748" s="66"/>
    </row>
    <row r="749" spans="31:49" x14ac:dyDescent="0.5">
      <c r="AE749" s="3"/>
      <c r="AF749" s="3"/>
      <c r="AG749" s="3"/>
      <c r="AH749" s="18"/>
      <c r="AI749" s="18"/>
      <c r="AJ749" s="18"/>
      <c r="AK749" s="13"/>
      <c r="AL749" s="13"/>
      <c r="AM749" s="13"/>
      <c r="AN749" s="13"/>
      <c r="AO749" s="13"/>
      <c r="AP749" s="13"/>
      <c r="AQ749" s="13"/>
      <c r="AR749" s="13"/>
      <c r="AS749" s="123"/>
      <c r="AT749" s="13"/>
      <c r="AU749" s="13"/>
      <c r="AV749" s="66"/>
      <c r="AW749" s="66"/>
    </row>
    <row r="750" spans="31:49" x14ac:dyDescent="0.5">
      <c r="AE750" s="3"/>
      <c r="AF750" s="3"/>
      <c r="AG750" s="3"/>
      <c r="AH750" s="18"/>
      <c r="AI750" s="18"/>
      <c r="AJ750" s="18"/>
      <c r="AK750" s="13"/>
      <c r="AL750" s="13"/>
      <c r="AM750" s="13"/>
      <c r="AN750" s="13"/>
      <c r="AO750" s="13"/>
      <c r="AP750" s="13"/>
      <c r="AQ750" s="13"/>
      <c r="AR750" s="13"/>
      <c r="AS750" s="123"/>
      <c r="AT750" s="13"/>
      <c r="AU750" s="13"/>
      <c r="AV750" s="66"/>
      <c r="AW750" s="66"/>
    </row>
    <row r="751" spans="31:49" x14ac:dyDescent="0.5">
      <c r="AE751" s="3"/>
      <c r="AF751" s="3"/>
      <c r="AG751" s="3"/>
      <c r="AH751" s="18"/>
      <c r="AI751" s="18"/>
      <c r="AJ751" s="18"/>
      <c r="AK751" s="13"/>
      <c r="AL751" s="13"/>
      <c r="AM751" s="13"/>
      <c r="AN751" s="13"/>
      <c r="AO751" s="13"/>
      <c r="AP751" s="13"/>
      <c r="AQ751" s="13"/>
      <c r="AR751" s="13"/>
      <c r="AS751" s="123"/>
      <c r="AT751" s="13"/>
      <c r="AU751" s="13"/>
      <c r="AV751" s="66"/>
      <c r="AW751" s="66"/>
    </row>
    <row r="752" spans="31:49" x14ac:dyDescent="0.5">
      <c r="AE752" s="3"/>
      <c r="AF752" s="3"/>
      <c r="AG752" s="3"/>
      <c r="AH752" s="18"/>
      <c r="AI752" s="18"/>
      <c r="AJ752" s="18"/>
      <c r="AK752" s="13"/>
      <c r="AL752" s="13"/>
      <c r="AM752" s="13"/>
      <c r="AN752" s="13"/>
      <c r="AO752" s="13"/>
      <c r="AP752" s="13"/>
      <c r="AQ752" s="13"/>
      <c r="AR752" s="13"/>
      <c r="AS752" s="123"/>
      <c r="AT752" s="13"/>
      <c r="AU752" s="13"/>
      <c r="AV752" s="66"/>
      <c r="AW752" s="66"/>
    </row>
    <row r="753" spans="31:49" x14ac:dyDescent="0.5">
      <c r="AE753" s="3"/>
      <c r="AF753" s="3"/>
      <c r="AG753" s="3"/>
      <c r="AH753" s="18"/>
      <c r="AI753" s="18"/>
      <c r="AJ753" s="18"/>
      <c r="AK753" s="13"/>
      <c r="AL753" s="13"/>
      <c r="AM753" s="13"/>
      <c r="AN753" s="13"/>
      <c r="AO753" s="13"/>
      <c r="AP753" s="13"/>
      <c r="AQ753" s="13"/>
      <c r="AR753" s="13"/>
      <c r="AS753" s="123"/>
      <c r="AT753" s="13"/>
      <c r="AU753" s="13"/>
      <c r="AV753" s="66"/>
      <c r="AW753" s="66"/>
    </row>
    <row r="754" spans="31:49" x14ac:dyDescent="0.5">
      <c r="AE754" s="3"/>
      <c r="AF754" s="3"/>
      <c r="AG754" s="3"/>
      <c r="AH754" s="18"/>
      <c r="AI754" s="18"/>
      <c r="AJ754" s="18"/>
      <c r="AK754" s="13"/>
      <c r="AL754" s="13"/>
      <c r="AM754" s="13"/>
      <c r="AN754" s="13"/>
      <c r="AO754" s="13"/>
      <c r="AP754" s="13"/>
      <c r="AQ754" s="13"/>
      <c r="AR754" s="13"/>
      <c r="AS754" s="123"/>
      <c r="AT754" s="13"/>
      <c r="AU754" s="13"/>
      <c r="AV754" s="66"/>
      <c r="AW754" s="66"/>
    </row>
    <row r="755" spans="31:49" x14ac:dyDescent="0.5">
      <c r="AE755" s="3"/>
      <c r="AF755" s="3"/>
      <c r="AG755" s="3"/>
      <c r="AH755" s="18"/>
      <c r="AI755" s="18"/>
      <c r="AJ755" s="18"/>
      <c r="AK755" s="13"/>
      <c r="AL755" s="13"/>
      <c r="AM755" s="13"/>
      <c r="AN755" s="13"/>
      <c r="AO755" s="13"/>
      <c r="AP755" s="13"/>
      <c r="AQ755" s="13"/>
      <c r="AR755" s="13"/>
      <c r="AS755" s="123"/>
      <c r="AT755" s="13"/>
      <c r="AU755" s="13"/>
      <c r="AV755" s="66"/>
      <c r="AW755" s="66"/>
    </row>
    <row r="756" spans="31:49" x14ac:dyDescent="0.5">
      <c r="AE756" s="3"/>
      <c r="AF756" s="3"/>
      <c r="AG756" s="3"/>
      <c r="AH756" s="18"/>
      <c r="AI756" s="18"/>
      <c r="AJ756" s="18"/>
      <c r="AK756" s="13"/>
      <c r="AL756" s="13"/>
      <c r="AM756" s="13"/>
      <c r="AN756" s="13"/>
      <c r="AO756" s="13"/>
      <c r="AP756" s="13"/>
      <c r="AQ756" s="13"/>
      <c r="AR756" s="13"/>
      <c r="AS756" s="123"/>
      <c r="AT756" s="13"/>
      <c r="AU756" s="13"/>
      <c r="AV756" s="66"/>
      <c r="AW756" s="66"/>
    </row>
    <row r="757" spans="31:49" x14ac:dyDescent="0.5">
      <c r="AE757" s="3"/>
      <c r="AF757" s="3"/>
      <c r="AG757" s="3"/>
      <c r="AH757" s="18"/>
      <c r="AI757" s="18"/>
      <c r="AJ757" s="18"/>
      <c r="AK757" s="13"/>
      <c r="AL757" s="13"/>
      <c r="AM757" s="13"/>
      <c r="AN757" s="13"/>
      <c r="AO757" s="13"/>
      <c r="AP757" s="13"/>
      <c r="AQ757" s="13"/>
      <c r="AR757" s="13"/>
      <c r="AS757" s="123"/>
      <c r="AT757" s="13"/>
      <c r="AU757" s="13"/>
      <c r="AV757" s="66"/>
      <c r="AW757" s="66"/>
    </row>
    <row r="758" spans="31:49" x14ac:dyDescent="0.5">
      <c r="AE758" s="3"/>
      <c r="AF758" s="3"/>
      <c r="AG758" s="3"/>
      <c r="AH758" s="18"/>
      <c r="AI758" s="18"/>
      <c r="AJ758" s="18"/>
      <c r="AK758" s="13"/>
      <c r="AL758" s="13"/>
      <c r="AM758" s="13"/>
      <c r="AN758" s="13"/>
      <c r="AO758" s="13"/>
      <c r="AP758" s="13"/>
      <c r="AQ758" s="13"/>
      <c r="AR758" s="13"/>
      <c r="AS758" s="123"/>
      <c r="AT758" s="13"/>
      <c r="AU758" s="13"/>
      <c r="AV758" s="66"/>
      <c r="AW758" s="66"/>
    </row>
    <row r="759" spans="31:49" x14ac:dyDescent="0.5">
      <c r="AE759" s="3"/>
      <c r="AF759" s="3"/>
      <c r="AG759" s="3"/>
      <c r="AH759" s="18"/>
      <c r="AI759" s="18"/>
      <c r="AJ759" s="18"/>
      <c r="AK759" s="13"/>
      <c r="AL759" s="13"/>
      <c r="AM759" s="13"/>
      <c r="AN759" s="13"/>
      <c r="AO759" s="13"/>
      <c r="AP759" s="13"/>
      <c r="AQ759" s="13"/>
      <c r="AR759" s="13"/>
      <c r="AS759" s="123"/>
      <c r="AT759" s="13"/>
      <c r="AU759" s="13"/>
      <c r="AV759" s="66"/>
      <c r="AW759" s="66"/>
    </row>
    <row r="760" spans="31:49" x14ac:dyDescent="0.5">
      <c r="AE760" s="3"/>
      <c r="AF760" s="3"/>
      <c r="AG760" s="3"/>
      <c r="AH760" s="18"/>
      <c r="AI760" s="18"/>
      <c r="AJ760" s="18"/>
      <c r="AK760" s="13"/>
      <c r="AL760" s="13"/>
      <c r="AM760" s="13"/>
      <c r="AN760" s="13"/>
      <c r="AO760" s="13"/>
      <c r="AP760" s="13"/>
      <c r="AQ760" s="13"/>
      <c r="AR760" s="13"/>
      <c r="AS760" s="123"/>
      <c r="AT760" s="13"/>
      <c r="AU760" s="13"/>
      <c r="AV760" s="66"/>
      <c r="AW760" s="66"/>
    </row>
    <row r="761" spans="31:49" x14ac:dyDescent="0.5">
      <c r="AE761" s="3"/>
      <c r="AF761" s="3"/>
      <c r="AG761" s="3"/>
      <c r="AH761" s="18"/>
      <c r="AI761" s="18"/>
      <c r="AJ761" s="18"/>
      <c r="AK761" s="13"/>
      <c r="AL761" s="13"/>
      <c r="AM761" s="13"/>
      <c r="AN761" s="13"/>
      <c r="AO761" s="13"/>
      <c r="AP761" s="13"/>
      <c r="AQ761" s="13"/>
      <c r="AR761" s="13"/>
      <c r="AS761" s="123"/>
      <c r="AT761" s="13"/>
      <c r="AU761" s="13"/>
      <c r="AV761" s="66"/>
      <c r="AW761" s="66"/>
    </row>
    <row r="762" spans="31:49" x14ac:dyDescent="0.5">
      <c r="AE762" s="3"/>
      <c r="AF762" s="3"/>
      <c r="AG762" s="3"/>
      <c r="AH762" s="18"/>
      <c r="AI762" s="18"/>
      <c r="AJ762" s="18"/>
      <c r="AK762" s="13"/>
      <c r="AL762" s="13"/>
      <c r="AM762" s="13"/>
      <c r="AN762" s="13"/>
      <c r="AO762" s="13"/>
      <c r="AP762" s="13"/>
      <c r="AQ762" s="13"/>
      <c r="AR762" s="13"/>
      <c r="AS762" s="123"/>
      <c r="AT762" s="13"/>
      <c r="AU762" s="13"/>
      <c r="AV762" s="66"/>
      <c r="AW762" s="66"/>
    </row>
    <row r="763" spans="31:49" x14ac:dyDescent="0.5">
      <c r="AE763" s="3"/>
      <c r="AF763" s="3"/>
      <c r="AG763" s="3"/>
      <c r="AH763" s="18"/>
      <c r="AI763" s="18"/>
      <c r="AJ763" s="18"/>
      <c r="AK763" s="13"/>
      <c r="AL763" s="13"/>
      <c r="AM763" s="13"/>
      <c r="AN763" s="13"/>
      <c r="AO763" s="13"/>
      <c r="AP763" s="13"/>
      <c r="AQ763" s="13"/>
      <c r="AR763" s="13"/>
      <c r="AS763" s="123"/>
      <c r="AT763" s="13"/>
      <c r="AU763" s="13"/>
      <c r="AV763" s="66"/>
      <c r="AW763" s="66"/>
    </row>
    <row r="764" spans="31:49" x14ac:dyDescent="0.5">
      <c r="AE764" s="3"/>
      <c r="AF764" s="3"/>
      <c r="AG764" s="3"/>
      <c r="AH764" s="18"/>
      <c r="AI764" s="18"/>
      <c r="AJ764" s="18"/>
      <c r="AK764" s="13"/>
      <c r="AL764" s="13"/>
      <c r="AM764" s="13"/>
      <c r="AN764" s="13"/>
      <c r="AO764" s="13"/>
      <c r="AP764" s="13"/>
      <c r="AQ764" s="13"/>
      <c r="AR764" s="13"/>
      <c r="AS764" s="123"/>
      <c r="AT764" s="13"/>
      <c r="AU764" s="13"/>
      <c r="AV764" s="66"/>
      <c r="AW764" s="66"/>
    </row>
    <row r="765" spans="31:49" x14ac:dyDescent="0.5">
      <c r="AE765" s="3"/>
      <c r="AF765" s="3"/>
      <c r="AG765" s="3"/>
      <c r="AH765" s="18"/>
      <c r="AI765" s="18"/>
      <c r="AJ765" s="18"/>
      <c r="AK765" s="13"/>
      <c r="AL765" s="13"/>
      <c r="AM765" s="13"/>
      <c r="AN765" s="13"/>
      <c r="AO765" s="13"/>
      <c r="AP765" s="13"/>
      <c r="AQ765" s="13"/>
      <c r="AR765" s="13"/>
      <c r="AS765" s="123"/>
      <c r="AT765" s="13"/>
      <c r="AU765" s="13"/>
      <c r="AV765" s="66"/>
      <c r="AW765" s="66"/>
    </row>
    <row r="766" spans="31:49" x14ac:dyDescent="0.5">
      <c r="AE766" s="3"/>
      <c r="AF766" s="3"/>
      <c r="AG766" s="3"/>
      <c r="AH766" s="18"/>
      <c r="AI766" s="18"/>
      <c r="AJ766" s="18"/>
      <c r="AK766" s="13"/>
      <c r="AL766" s="13"/>
      <c r="AM766" s="13"/>
      <c r="AN766" s="13"/>
      <c r="AO766" s="13"/>
      <c r="AP766" s="13"/>
      <c r="AQ766" s="13"/>
      <c r="AR766" s="13"/>
      <c r="AS766" s="123"/>
      <c r="AT766" s="13"/>
      <c r="AU766" s="13"/>
      <c r="AV766" s="66"/>
      <c r="AW766" s="66"/>
    </row>
    <row r="767" spans="31:49" x14ac:dyDescent="0.5">
      <c r="AE767" s="3"/>
      <c r="AF767" s="3"/>
      <c r="AG767" s="3"/>
      <c r="AH767" s="18"/>
      <c r="AI767" s="18"/>
      <c r="AJ767" s="18"/>
      <c r="AK767" s="13"/>
      <c r="AL767" s="13"/>
      <c r="AM767" s="13"/>
      <c r="AN767" s="13"/>
      <c r="AO767" s="13"/>
      <c r="AP767" s="13"/>
      <c r="AQ767" s="13"/>
      <c r="AR767" s="13"/>
      <c r="AS767" s="123"/>
      <c r="AT767" s="13"/>
      <c r="AU767" s="13"/>
      <c r="AV767" s="66"/>
      <c r="AW767" s="66"/>
    </row>
    <row r="768" spans="31:49" x14ac:dyDescent="0.5">
      <c r="AE768" s="3"/>
      <c r="AF768" s="3"/>
      <c r="AG768" s="3"/>
      <c r="AH768" s="18"/>
      <c r="AI768" s="18"/>
      <c r="AJ768" s="18"/>
      <c r="AK768" s="13"/>
      <c r="AL768" s="13"/>
      <c r="AM768" s="13"/>
      <c r="AN768" s="13"/>
      <c r="AO768" s="13"/>
      <c r="AP768" s="13"/>
      <c r="AQ768" s="13"/>
      <c r="AR768" s="13"/>
      <c r="AS768" s="123"/>
      <c r="AT768" s="13"/>
      <c r="AU768" s="13"/>
      <c r="AV768" s="66"/>
      <c r="AW768" s="66"/>
    </row>
    <row r="769" spans="31:49" x14ac:dyDescent="0.5">
      <c r="AE769" s="3"/>
      <c r="AF769" s="3"/>
      <c r="AG769" s="3"/>
      <c r="AH769" s="18"/>
      <c r="AI769" s="18"/>
      <c r="AJ769" s="18"/>
      <c r="AK769" s="13"/>
      <c r="AL769" s="13"/>
      <c r="AM769" s="13"/>
      <c r="AN769" s="13"/>
      <c r="AO769" s="13"/>
      <c r="AP769" s="13"/>
      <c r="AQ769" s="13"/>
      <c r="AR769" s="13"/>
      <c r="AS769" s="123"/>
      <c r="AT769" s="13"/>
      <c r="AU769" s="13"/>
      <c r="AV769" s="66"/>
      <c r="AW769" s="66"/>
    </row>
    <row r="770" spans="31:49" x14ac:dyDescent="0.5">
      <c r="AE770" s="3"/>
      <c r="AF770" s="3"/>
      <c r="AG770" s="3"/>
      <c r="AH770" s="18"/>
      <c r="AI770" s="18"/>
      <c r="AJ770" s="18"/>
      <c r="AK770" s="13"/>
      <c r="AL770" s="13"/>
      <c r="AM770" s="13"/>
      <c r="AN770" s="13"/>
      <c r="AO770" s="13"/>
      <c r="AP770" s="13"/>
      <c r="AQ770" s="13"/>
      <c r="AR770" s="13"/>
      <c r="AS770" s="123"/>
      <c r="AT770" s="13"/>
      <c r="AU770" s="13"/>
      <c r="AV770" s="66"/>
      <c r="AW770" s="66"/>
    </row>
    <row r="771" spans="31:49" x14ac:dyDescent="0.5">
      <c r="AE771" s="3"/>
      <c r="AF771" s="3"/>
      <c r="AG771" s="3"/>
      <c r="AH771" s="18"/>
      <c r="AI771" s="18"/>
      <c r="AJ771" s="18"/>
      <c r="AK771" s="13"/>
      <c r="AL771" s="13"/>
      <c r="AM771" s="13"/>
      <c r="AN771" s="13"/>
      <c r="AO771" s="13"/>
      <c r="AP771" s="13"/>
      <c r="AQ771" s="13"/>
      <c r="AR771" s="13"/>
      <c r="AS771" s="123"/>
      <c r="AT771" s="13"/>
      <c r="AU771" s="13"/>
      <c r="AV771" s="66"/>
      <c r="AW771" s="66"/>
    </row>
    <row r="772" spans="31:49" x14ac:dyDescent="0.5">
      <c r="AE772" s="3"/>
      <c r="AF772" s="3"/>
      <c r="AG772" s="3"/>
      <c r="AH772" s="18"/>
      <c r="AI772" s="18"/>
      <c r="AJ772" s="18"/>
      <c r="AK772" s="13"/>
      <c r="AL772" s="13"/>
      <c r="AM772" s="13"/>
      <c r="AN772" s="13"/>
      <c r="AO772" s="13"/>
      <c r="AP772" s="13"/>
      <c r="AQ772" s="13"/>
      <c r="AR772" s="13"/>
      <c r="AS772" s="123"/>
      <c r="AT772" s="13"/>
      <c r="AU772" s="13"/>
      <c r="AV772" s="66"/>
      <c r="AW772" s="66"/>
    </row>
    <row r="773" spans="31:49" x14ac:dyDescent="0.5">
      <c r="AE773" s="3"/>
      <c r="AF773" s="3"/>
      <c r="AG773" s="3"/>
      <c r="AH773" s="18"/>
      <c r="AI773" s="18"/>
      <c r="AJ773" s="18"/>
      <c r="AK773" s="13"/>
      <c r="AL773" s="13"/>
      <c r="AM773" s="13"/>
      <c r="AN773" s="13"/>
      <c r="AO773" s="13"/>
      <c r="AP773" s="13"/>
      <c r="AQ773" s="13"/>
      <c r="AR773" s="13"/>
      <c r="AS773" s="123"/>
      <c r="AT773" s="13"/>
      <c r="AU773" s="13"/>
      <c r="AV773" s="66"/>
      <c r="AW773" s="66"/>
    </row>
    <row r="774" spans="31:49" x14ac:dyDescent="0.5">
      <c r="AE774" s="3"/>
      <c r="AF774" s="3"/>
      <c r="AG774" s="3"/>
      <c r="AH774" s="18"/>
      <c r="AI774" s="18"/>
      <c r="AJ774" s="18"/>
      <c r="AK774" s="13"/>
      <c r="AL774" s="13"/>
      <c r="AM774" s="13"/>
      <c r="AN774" s="13"/>
      <c r="AO774" s="13"/>
      <c r="AP774" s="13"/>
      <c r="AQ774" s="13"/>
      <c r="AR774" s="13"/>
      <c r="AS774" s="123"/>
      <c r="AT774" s="13"/>
      <c r="AU774" s="13"/>
      <c r="AV774" s="66"/>
      <c r="AW774" s="66"/>
    </row>
    <row r="775" spans="31:49" x14ac:dyDescent="0.5">
      <c r="AE775" s="3"/>
      <c r="AF775" s="3"/>
      <c r="AG775" s="3"/>
      <c r="AH775" s="18"/>
      <c r="AI775" s="18"/>
      <c r="AJ775" s="18"/>
      <c r="AK775" s="13"/>
      <c r="AL775" s="13"/>
      <c r="AM775" s="13"/>
      <c r="AN775" s="13"/>
      <c r="AO775" s="13"/>
      <c r="AP775" s="13"/>
      <c r="AQ775" s="13"/>
      <c r="AR775" s="13"/>
      <c r="AS775" s="123"/>
      <c r="AT775" s="13"/>
      <c r="AU775" s="13"/>
      <c r="AV775" s="66"/>
      <c r="AW775" s="66"/>
    </row>
    <row r="776" spans="31:49" x14ac:dyDescent="0.5">
      <c r="AE776" s="3"/>
      <c r="AF776" s="3"/>
      <c r="AG776" s="3"/>
      <c r="AH776" s="18"/>
      <c r="AI776" s="18"/>
      <c r="AJ776" s="18"/>
      <c r="AK776" s="13"/>
      <c r="AL776" s="13"/>
      <c r="AM776" s="13"/>
      <c r="AN776" s="13"/>
      <c r="AO776" s="13"/>
      <c r="AP776" s="13"/>
      <c r="AQ776" s="13"/>
      <c r="AR776" s="13"/>
      <c r="AS776" s="123"/>
      <c r="AT776" s="13"/>
      <c r="AU776" s="13"/>
      <c r="AV776" s="66"/>
      <c r="AW776" s="66"/>
    </row>
    <row r="777" spans="31:49" x14ac:dyDescent="0.5">
      <c r="AE777" s="3"/>
      <c r="AF777" s="3"/>
      <c r="AG777" s="3"/>
      <c r="AH777" s="18"/>
      <c r="AI777" s="18"/>
      <c r="AJ777" s="18"/>
      <c r="AK777" s="13"/>
      <c r="AL777" s="13"/>
      <c r="AM777" s="13"/>
      <c r="AN777" s="13"/>
      <c r="AO777" s="13"/>
      <c r="AP777" s="13"/>
      <c r="AQ777" s="13"/>
      <c r="AR777" s="13"/>
      <c r="AS777" s="123"/>
      <c r="AT777" s="13"/>
      <c r="AU777" s="13"/>
      <c r="AV777" s="66"/>
      <c r="AW777" s="66"/>
    </row>
    <row r="778" spans="31:49" x14ac:dyDescent="0.5">
      <c r="AE778" s="3"/>
      <c r="AF778" s="3"/>
      <c r="AG778" s="3"/>
      <c r="AH778" s="18"/>
      <c r="AI778" s="18"/>
      <c r="AJ778" s="18"/>
      <c r="AK778" s="13"/>
      <c r="AL778" s="13"/>
      <c r="AM778" s="13"/>
      <c r="AN778" s="13"/>
      <c r="AO778" s="13"/>
      <c r="AP778" s="13"/>
      <c r="AQ778" s="13"/>
      <c r="AR778" s="13"/>
      <c r="AS778" s="123"/>
      <c r="AT778" s="13"/>
      <c r="AU778" s="13"/>
      <c r="AV778" s="66"/>
      <c r="AW778" s="66"/>
    </row>
    <row r="779" spans="31:49" x14ac:dyDescent="0.5">
      <c r="AE779" s="3"/>
      <c r="AF779" s="3"/>
      <c r="AG779" s="3"/>
      <c r="AH779" s="18"/>
      <c r="AI779" s="18"/>
      <c r="AJ779" s="18"/>
      <c r="AK779" s="13"/>
      <c r="AL779" s="13"/>
      <c r="AM779" s="13"/>
      <c r="AN779" s="13"/>
      <c r="AO779" s="13"/>
      <c r="AP779" s="13"/>
      <c r="AQ779" s="13"/>
      <c r="AR779" s="13"/>
      <c r="AS779" s="123"/>
      <c r="AT779" s="13"/>
      <c r="AU779" s="13"/>
      <c r="AV779" s="66"/>
      <c r="AW779" s="66"/>
    </row>
    <row r="780" spans="31:49" x14ac:dyDescent="0.5">
      <c r="AE780" s="3"/>
      <c r="AF780" s="3"/>
      <c r="AG780" s="3"/>
      <c r="AH780" s="18"/>
      <c r="AI780" s="18"/>
      <c r="AJ780" s="18"/>
      <c r="AK780" s="13"/>
      <c r="AL780" s="13"/>
      <c r="AM780" s="13"/>
      <c r="AN780" s="13"/>
      <c r="AO780" s="13"/>
      <c r="AP780" s="13"/>
      <c r="AQ780" s="13"/>
      <c r="AR780" s="13"/>
      <c r="AS780" s="123"/>
      <c r="AT780" s="13"/>
      <c r="AU780" s="13"/>
      <c r="AV780" s="66"/>
      <c r="AW780" s="66"/>
    </row>
    <row r="781" spans="31:49" x14ac:dyDescent="0.5">
      <c r="AE781" s="3"/>
      <c r="AF781" s="3"/>
      <c r="AG781" s="3"/>
      <c r="AH781" s="18"/>
      <c r="AI781" s="18"/>
      <c r="AJ781" s="18"/>
      <c r="AK781" s="13"/>
      <c r="AL781" s="13"/>
      <c r="AM781" s="13"/>
      <c r="AN781" s="13"/>
      <c r="AO781" s="13"/>
      <c r="AP781" s="13"/>
      <c r="AQ781" s="13"/>
      <c r="AR781" s="13"/>
      <c r="AS781" s="123"/>
      <c r="AT781" s="13"/>
      <c r="AU781" s="13"/>
      <c r="AV781" s="66"/>
      <c r="AW781" s="66"/>
    </row>
    <row r="782" spans="31:49" x14ac:dyDescent="0.5">
      <c r="AE782" s="3"/>
      <c r="AF782" s="3"/>
      <c r="AG782" s="3"/>
      <c r="AH782" s="18"/>
      <c r="AI782" s="18"/>
      <c r="AJ782" s="18"/>
      <c r="AK782" s="13"/>
      <c r="AL782" s="13"/>
      <c r="AM782" s="13"/>
      <c r="AN782" s="13"/>
      <c r="AO782" s="13"/>
      <c r="AP782" s="13"/>
      <c r="AQ782" s="13"/>
      <c r="AR782" s="13"/>
      <c r="AS782" s="123"/>
      <c r="AT782" s="13"/>
      <c r="AU782" s="13"/>
      <c r="AV782" s="66"/>
      <c r="AW782" s="66"/>
    </row>
    <row r="783" spans="31:49" x14ac:dyDescent="0.5">
      <c r="AE783" s="3"/>
      <c r="AF783" s="3"/>
      <c r="AG783" s="3"/>
      <c r="AH783" s="18"/>
      <c r="AI783" s="18"/>
      <c r="AJ783" s="18"/>
      <c r="AK783" s="13"/>
      <c r="AL783" s="13"/>
      <c r="AM783" s="13"/>
      <c r="AN783" s="13"/>
      <c r="AO783" s="13"/>
      <c r="AP783" s="13"/>
      <c r="AQ783" s="13"/>
      <c r="AR783" s="13"/>
      <c r="AS783" s="123"/>
      <c r="AT783" s="13"/>
      <c r="AU783" s="13"/>
      <c r="AV783" s="66"/>
      <c r="AW783" s="66"/>
    </row>
    <row r="784" spans="31:49" x14ac:dyDescent="0.5">
      <c r="AE784" s="3"/>
      <c r="AF784" s="3"/>
      <c r="AG784" s="3"/>
      <c r="AH784" s="18"/>
      <c r="AI784" s="18"/>
      <c r="AJ784" s="18"/>
      <c r="AK784" s="13"/>
      <c r="AL784" s="13"/>
      <c r="AM784" s="13"/>
      <c r="AN784" s="13"/>
      <c r="AO784" s="13"/>
      <c r="AP784" s="13"/>
      <c r="AQ784" s="13"/>
      <c r="AR784" s="13"/>
      <c r="AS784" s="123"/>
      <c r="AT784" s="13"/>
      <c r="AU784" s="13"/>
      <c r="AV784" s="66"/>
      <c r="AW784" s="66"/>
    </row>
    <row r="785" spans="31:49" x14ac:dyDescent="0.5">
      <c r="AE785" s="3"/>
      <c r="AF785" s="3"/>
      <c r="AG785" s="3"/>
      <c r="AH785" s="18"/>
      <c r="AI785" s="18"/>
      <c r="AJ785" s="18"/>
      <c r="AK785" s="13"/>
      <c r="AL785" s="13"/>
      <c r="AM785" s="13"/>
      <c r="AN785" s="13"/>
      <c r="AO785" s="13"/>
      <c r="AP785" s="13"/>
      <c r="AQ785" s="13"/>
      <c r="AR785" s="13"/>
      <c r="AS785" s="123"/>
      <c r="AT785" s="13"/>
      <c r="AU785" s="13"/>
      <c r="AV785" s="66"/>
      <c r="AW785" s="66"/>
    </row>
    <row r="786" spans="31:49" x14ac:dyDescent="0.5">
      <c r="AE786" s="3"/>
      <c r="AF786" s="3"/>
      <c r="AG786" s="3"/>
      <c r="AH786" s="18"/>
      <c r="AI786" s="18"/>
      <c r="AJ786" s="18"/>
      <c r="AK786" s="13"/>
      <c r="AL786" s="13"/>
      <c r="AM786" s="13"/>
      <c r="AN786" s="13"/>
      <c r="AO786" s="13"/>
      <c r="AP786" s="13"/>
      <c r="AQ786" s="13"/>
      <c r="AR786" s="13"/>
      <c r="AS786" s="123"/>
      <c r="AT786" s="13"/>
      <c r="AU786" s="13"/>
      <c r="AV786" s="66"/>
      <c r="AW786" s="66"/>
    </row>
    <row r="787" spans="31:49" x14ac:dyDescent="0.5">
      <c r="AE787" s="3"/>
      <c r="AF787" s="3"/>
      <c r="AG787" s="3"/>
      <c r="AH787" s="18"/>
      <c r="AI787" s="18"/>
      <c r="AJ787" s="18"/>
      <c r="AK787" s="13"/>
      <c r="AL787" s="13"/>
      <c r="AM787" s="13"/>
      <c r="AN787" s="13"/>
      <c r="AO787" s="13"/>
      <c r="AP787" s="13"/>
      <c r="AQ787" s="13"/>
      <c r="AR787" s="13"/>
      <c r="AS787" s="123"/>
      <c r="AT787" s="13"/>
      <c r="AU787" s="13"/>
      <c r="AV787" s="66"/>
      <c r="AW787" s="66"/>
    </row>
    <row r="788" spans="31:49" x14ac:dyDescent="0.5">
      <c r="AE788" s="3"/>
      <c r="AF788" s="3"/>
      <c r="AG788" s="3"/>
      <c r="AH788" s="18"/>
      <c r="AI788" s="18"/>
      <c r="AJ788" s="18"/>
      <c r="AK788" s="13"/>
      <c r="AL788" s="13"/>
      <c r="AM788" s="13"/>
      <c r="AN788" s="13"/>
      <c r="AO788" s="13"/>
      <c r="AP788" s="13"/>
      <c r="AQ788" s="13"/>
      <c r="AR788" s="13"/>
      <c r="AS788" s="123"/>
      <c r="AT788" s="13"/>
      <c r="AU788" s="13"/>
      <c r="AV788" s="66"/>
      <c r="AW788" s="66"/>
    </row>
    <row r="789" spans="31:49" x14ac:dyDescent="0.5">
      <c r="AE789" s="3"/>
      <c r="AF789" s="3"/>
      <c r="AG789" s="3"/>
      <c r="AH789" s="18"/>
      <c r="AI789" s="18"/>
      <c r="AJ789" s="18"/>
      <c r="AK789" s="13"/>
      <c r="AL789" s="13"/>
      <c r="AM789" s="13"/>
      <c r="AN789" s="13"/>
      <c r="AO789" s="13"/>
      <c r="AP789" s="13"/>
      <c r="AQ789" s="13"/>
      <c r="AR789" s="13"/>
      <c r="AS789" s="123"/>
      <c r="AT789" s="13"/>
      <c r="AU789" s="13"/>
      <c r="AV789" s="66"/>
      <c r="AW789" s="66"/>
    </row>
    <row r="790" spans="31:49" x14ac:dyDescent="0.5">
      <c r="AE790" s="3"/>
      <c r="AF790" s="3"/>
      <c r="AG790" s="3"/>
      <c r="AH790" s="18"/>
      <c r="AI790" s="18"/>
      <c r="AJ790" s="18"/>
      <c r="AK790" s="13"/>
      <c r="AL790" s="13"/>
      <c r="AM790" s="13"/>
      <c r="AN790" s="13"/>
      <c r="AO790" s="13"/>
      <c r="AP790" s="13"/>
      <c r="AQ790" s="13"/>
      <c r="AR790" s="13"/>
      <c r="AS790" s="123"/>
      <c r="AT790" s="13"/>
      <c r="AU790" s="13"/>
      <c r="AV790" s="66"/>
      <c r="AW790" s="66"/>
    </row>
    <row r="791" spans="31:49" x14ac:dyDescent="0.5">
      <c r="AE791" s="3"/>
      <c r="AF791" s="3"/>
      <c r="AG791" s="3"/>
      <c r="AH791" s="18"/>
      <c r="AI791" s="18"/>
      <c r="AJ791" s="18"/>
      <c r="AK791" s="13"/>
      <c r="AL791" s="13"/>
      <c r="AM791" s="13"/>
      <c r="AN791" s="13"/>
      <c r="AO791" s="13"/>
      <c r="AP791" s="13"/>
      <c r="AQ791" s="13"/>
      <c r="AR791" s="13"/>
      <c r="AS791" s="123"/>
      <c r="AT791" s="13"/>
      <c r="AU791" s="13"/>
      <c r="AV791" s="66"/>
      <c r="AW791" s="66"/>
    </row>
    <row r="792" spans="31:49" x14ac:dyDescent="0.5">
      <c r="AE792" s="3"/>
      <c r="AF792" s="3"/>
      <c r="AG792" s="3"/>
      <c r="AH792" s="18"/>
      <c r="AI792" s="18"/>
      <c r="AJ792" s="18"/>
      <c r="AK792" s="13"/>
      <c r="AL792" s="13"/>
      <c r="AM792" s="13"/>
      <c r="AN792" s="13"/>
      <c r="AO792" s="13"/>
      <c r="AP792" s="13"/>
      <c r="AQ792" s="13"/>
      <c r="AR792" s="13"/>
      <c r="AS792" s="123"/>
      <c r="AT792" s="13"/>
      <c r="AU792" s="13"/>
      <c r="AV792" s="66"/>
      <c r="AW792" s="66"/>
    </row>
    <row r="793" spans="31:49" x14ac:dyDescent="0.5">
      <c r="AE793" s="3"/>
      <c r="AF793" s="3"/>
      <c r="AG793" s="3"/>
      <c r="AH793" s="18"/>
      <c r="AI793" s="18"/>
      <c r="AJ793" s="18"/>
      <c r="AK793" s="13"/>
      <c r="AL793" s="13"/>
      <c r="AM793" s="13"/>
      <c r="AN793" s="13"/>
      <c r="AO793" s="13"/>
      <c r="AP793" s="13"/>
      <c r="AQ793" s="13"/>
      <c r="AR793" s="13"/>
      <c r="AS793" s="123"/>
      <c r="AT793" s="13"/>
      <c r="AU793" s="13"/>
      <c r="AV793" s="66"/>
      <c r="AW793" s="66"/>
    </row>
    <row r="794" spans="31:49" x14ac:dyDescent="0.5">
      <c r="AE794" s="3"/>
      <c r="AF794" s="3"/>
      <c r="AG794" s="3"/>
      <c r="AH794" s="18"/>
      <c r="AI794" s="18"/>
      <c r="AJ794" s="18"/>
      <c r="AK794" s="13"/>
      <c r="AL794" s="13"/>
      <c r="AM794" s="13"/>
      <c r="AN794" s="13"/>
      <c r="AO794" s="13"/>
      <c r="AP794" s="13"/>
      <c r="AQ794" s="13"/>
      <c r="AR794" s="13"/>
      <c r="AS794" s="123"/>
      <c r="AT794" s="13"/>
      <c r="AU794" s="13"/>
      <c r="AV794" s="66"/>
      <c r="AW794" s="66"/>
    </row>
    <row r="795" spans="31:49" x14ac:dyDescent="0.5">
      <c r="AE795" s="3"/>
      <c r="AF795" s="3"/>
      <c r="AG795" s="3"/>
      <c r="AH795" s="18"/>
      <c r="AI795" s="18"/>
      <c r="AJ795" s="18"/>
      <c r="AK795" s="13"/>
      <c r="AL795" s="13"/>
      <c r="AM795" s="13"/>
      <c r="AN795" s="13"/>
      <c r="AO795" s="13"/>
      <c r="AP795" s="13"/>
      <c r="AQ795" s="13"/>
      <c r="AR795" s="13"/>
      <c r="AS795" s="123"/>
      <c r="AT795" s="13"/>
      <c r="AU795" s="13"/>
      <c r="AV795" s="66"/>
      <c r="AW795" s="66"/>
    </row>
    <row r="796" spans="31:49" x14ac:dyDescent="0.5">
      <c r="AE796" s="3"/>
      <c r="AF796" s="3"/>
      <c r="AG796" s="3"/>
      <c r="AH796" s="18"/>
      <c r="AI796" s="18"/>
      <c r="AJ796" s="18"/>
      <c r="AK796" s="13"/>
      <c r="AL796" s="13"/>
      <c r="AM796" s="13"/>
      <c r="AN796" s="13"/>
      <c r="AO796" s="13"/>
      <c r="AP796" s="13"/>
      <c r="AQ796" s="13"/>
      <c r="AR796" s="13"/>
      <c r="AS796" s="123"/>
      <c r="AT796" s="13"/>
      <c r="AU796" s="13"/>
      <c r="AV796" s="66"/>
      <c r="AW796" s="66"/>
    </row>
    <row r="797" spans="31:49" x14ac:dyDescent="0.5">
      <c r="AE797" s="3"/>
      <c r="AF797" s="3"/>
      <c r="AG797" s="3"/>
      <c r="AH797" s="18"/>
      <c r="AI797" s="18"/>
      <c r="AJ797" s="18"/>
      <c r="AK797" s="13"/>
      <c r="AL797" s="13"/>
      <c r="AM797" s="13"/>
      <c r="AN797" s="13"/>
      <c r="AO797" s="13"/>
      <c r="AP797" s="13"/>
      <c r="AQ797" s="13"/>
      <c r="AR797" s="13"/>
      <c r="AS797" s="123"/>
      <c r="AT797" s="13"/>
      <c r="AU797" s="13"/>
      <c r="AV797" s="66"/>
      <c r="AW797" s="66"/>
    </row>
    <row r="798" spans="31:49" x14ac:dyDescent="0.5">
      <c r="AE798" s="3"/>
      <c r="AF798" s="3"/>
      <c r="AG798" s="3"/>
      <c r="AH798" s="18"/>
      <c r="AI798" s="18"/>
      <c r="AJ798" s="18"/>
      <c r="AK798" s="13"/>
      <c r="AL798" s="13"/>
      <c r="AM798" s="13"/>
      <c r="AN798" s="13"/>
      <c r="AO798" s="13"/>
      <c r="AP798" s="13"/>
      <c r="AQ798" s="13"/>
      <c r="AR798" s="13"/>
      <c r="AS798" s="123"/>
      <c r="AT798" s="13"/>
      <c r="AU798" s="13"/>
      <c r="AV798" s="66"/>
      <c r="AW798" s="66"/>
    </row>
    <row r="799" spans="31:49" x14ac:dyDescent="0.5">
      <c r="AE799" s="3"/>
      <c r="AF799" s="3"/>
      <c r="AG799" s="3"/>
      <c r="AH799" s="18"/>
      <c r="AI799" s="18"/>
      <c r="AJ799" s="18"/>
      <c r="AK799" s="13"/>
      <c r="AL799" s="13"/>
      <c r="AM799" s="13"/>
      <c r="AN799" s="13"/>
      <c r="AO799" s="13"/>
      <c r="AP799" s="13"/>
      <c r="AQ799" s="13"/>
      <c r="AR799" s="13"/>
      <c r="AS799" s="123"/>
      <c r="AT799" s="13"/>
      <c r="AU799" s="13"/>
      <c r="AV799" s="66"/>
      <c r="AW799" s="66"/>
    </row>
    <row r="800" spans="31:49" x14ac:dyDescent="0.5">
      <c r="AE800" s="3"/>
      <c r="AF800" s="3"/>
      <c r="AG800" s="3"/>
      <c r="AH800" s="18"/>
      <c r="AI800" s="18"/>
      <c r="AJ800" s="18"/>
      <c r="AK800" s="13"/>
      <c r="AL800" s="13"/>
      <c r="AM800" s="13"/>
      <c r="AN800" s="13"/>
      <c r="AO800" s="13"/>
      <c r="AP800" s="13"/>
      <c r="AQ800" s="13"/>
      <c r="AR800" s="13"/>
      <c r="AS800" s="123"/>
      <c r="AT800" s="13"/>
      <c r="AU800" s="13"/>
      <c r="AV800" s="66"/>
      <c r="AW800" s="66"/>
    </row>
    <row r="801" spans="31:49" x14ac:dyDescent="0.5">
      <c r="AE801" s="3"/>
      <c r="AF801" s="3"/>
      <c r="AG801" s="3"/>
      <c r="AH801" s="18"/>
      <c r="AI801" s="18"/>
      <c r="AJ801" s="18"/>
      <c r="AK801" s="13"/>
      <c r="AL801" s="13"/>
      <c r="AM801" s="13"/>
      <c r="AN801" s="13"/>
      <c r="AO801" s="13"/>
      <c r="AP801" s="13"/>
      <c r="AQ801" s="13"/>
      <c r="AR801" s="13"/>
      <c r="AS801" s="123"/>
      <c r="AT801" s="13"/>
      <c r="AU801" s="13"/>
      <c r="AV801" s="66"/>
      <c r="AW801" s="66"/>
    </row>
    <row r="802" spans="31:49" x14ac:dyDescent="0.5">
      <c r="AE802" s="3"/>
      <c r="AF802" s="3"/>
      <c r="AG802" s="3"/>
      <c r="AH802" s="18"/>
      <c r="AI802" s="18"/>
      <c r="AJ802" s="18"/>
      <c r="AK802" s="13"/>
      <c r="AL802" s="13"/>
      <c r="AM802" s="13"/>
      <c r="AN802" s="13"/>
      <c r="AO802" s="13"/>
      <c r="AP802" s="13"/>
      <c r="AQ802" s="13"/>
      <c r="AR802" s="13"/>
      <c r="AS802" s="123"/>
      <c r="AT802" s="13"/>
      <c r="AU802" s="13"/>
      <c r="AV802" s="66"/>
      <c r="AW802" s="66"/>
    </row>
    <row r="803" spans="31:49" x14ac:dyDescent="0.5">
      <c r="AE803" s="3"/>
      <c r="AF803" s="3"/>
      <c r="AG803" s="3"/>
      <c r="AH803" s="18"/>
      <c r="AI803" s="18"/>
      <c r="AJ803" s="18"/>
      <c r="AK803" s="13"/>
      <c r="AL803" s="13"/>
      <c r="AM803" s="13"/>
      <c r="AN803" s="13"/>
      <c r="AO803" s="13"/>
      <c r="AP803" s="13"/>
      <c r="AQ803" s="13"/>
      <c r="AR803" s="13"/>
      <c r="AS803" s="123"/>
      <c r="AT803" s="13"/>
      <c r="AU803" s="13"/>
      <c r="AV803" s="66"/>
      <c r="AW803" s="66"/>
    </row>
    <row r="804" spans="31:49" x14ac:dyDescent="0.5">
      <c r="AE804" s="3"/>
      <c r="AF804" s="3"/>
      <c r="AG804" s="3"/>
      <c r="AH804" s="18"/>
      <c r="AI804" s="18"/>
      <c r="AJ804" s="18"/>
      <c r="AK804" s="13"/>
      <c r="AL804" s="13"/>
      <c r="AM804" s="13"/>
      <c r="AN804" s="13"/>
      <c r="AO804" s="13"/>
      <c r="AP804" s="13"/>
      <c r="AQ804" s="13"/>
      <c r="AR804" s="13"/>
      <c r="AS804" s="123"/>
      <c r="AT804" s="13"/>
      <c r="AU804" s="13"/>
      <c r="AV804" s="66"/>
      <c r="AW804" s="66"/>
    </row>
    <row r="805" spans="31:49" x14ac:dyDescent="0.5">
      <c r="AE805" s="3"/>
      <c r="AF805" s="3"/>
      <c r="AG805" s="3"/>
      <c r="AH805" s="18"/>
      <c r="AI805" s="18"/>
      <c r="AJ805" s="18"/>
      <c r="AK805" s="13"/>
      <c r="AL805" s="13"/>
      <c r="AM805" s="13"/>
      <c r="AN805" s="13"/>
      <c r="AO805" s="13"/>
      <c r="AP805" s="13"/>
      <c r="AQ805" s="13"/>
      <c r="AR805" s="13"/>
      <c r="AS805" s="123"/>
      <c r="AT805" s="13"/>
      <c r="AU805" s="13"/>
      <c r="AV805" s="66"/>
      <c r="AW805" s="66"/>
    </row>
    <row r="806" spans="31:49" x14ac:dyDescent="0.5">
      <c r="AE806" s="3"/>
      <c r="AF806" s="3"/>
      <c r="AG806" s="3"/>
      <c r="AH806" s="18"/>
      <c r="AI806" s="18"/>
      <c r="AJ806" s="18"/>
      <c r="AK806" s="13"/>
      <c r="AL806" s="13"/>
      <c r="AM806" s="13"/>
      <c r="AN806" s="13"/>
      <c r="AO806" s="13"/>
      <c r="AP806" s="13"/>
      <c r="AQ806" s="13"/>
      <c r="AR806" s="13"/>
      <c r="AS806" s="123"/>
      <c r="AT806" s="13"/>
      <c r="AU806" s="13"/>
      <c r="AV806" s="66"/>
      <c r="AW806" s="66"/>
    </row>
    <row r="807" spans="31:49" x14ac:dyDescent="0.5">
      <c r="AE807" s="3"/>
      <c r="AF807" s="3"/>
      <c r="AG807" s="3"/>
      <c r="AH807" s="18"/>
      <c r="AI807" s="18"/>
      <c r="AJ807" s="18"/>
      <c r="AK807" s="13"/>
      <c r="AL807" s="13"/>
      <c r="AM807" s="13"/>
      <c r="AN807" s="13"/>
      <c r="AO807" s="13"/>
      <c r="AP807" s="13"/>
      <c r="AQ807" s="13"/>
      <c r="AR807" s="13"/>
      <c r="AS807" s="123"/>
      <c r="AT807" s="13"/>
      <c r="AU807" s="13"/>
      <c r="AV807" s="66"/>
      <c r="AW807" s="66"/>
    </row>
    <row r="808" spans="31:49" x14ac:dyDescent="0.5">
      <c r="AE808" s="3"/>
      <c r="AF808" s="3"/>
      <c r="AG808" s="3"/>
      <c r="AH808" s="18"/>
      <c r="AI808" s="18"/>
      <c r="AJ808" s="18"/>
      <c r="AK808" s="13"/>
      <c r="AL808" s="13"/>
      <c r="AM808" s="13"/>
      <c r="AN808" s="13"/>
      <c r="AO808" s="13"/>
      <c r="AP808" s="13"/>
      <c r="AQ808" s="13"/>
      <c r="AR808" s="13"/>
      <c r="AS808" s="123"/>
      <c r="AT808" s="13"/>
      <c r="AU808" s="13"/>
      <c r="AV808" s="66"/>
      <c r="AW808" s="66"/>
    </row>
    <row r="809" spans="31:49" x14ac:dyDescent="0.5">
      <c r="AE809" s="3"/>
      <c r="AF809" s="3"/>
      <c r="AG809" s="3"/>
      <c r="AH809" s="18"/>
      <c r="AI809" s="18"/>
      <c r="AJ809" s="18"/>
      <c r="AK809" s="13"/>
      <c r="AL809" s="13"/>
      <c r="AM809" s="13"/>
      <c r="AN809" s="13"/>
      <c r="AO809" s="13"/>
      <c r="AP809" s="13"/>
      <c r="AQ809" s="13"/>
      <c r="AR809" s="13"/>
      <c r="AS809" s="123"/>
      <c r="AT809" s="13"/>
      <c r="AU809" s="13"/>
      <c r="AV809" s="66"/>
      <c r="AW809" s="66"/>
    </row>
    <row r="810" spans="31:49" x14ac:dyDescent="0.5">
      <c r="AE810" s="3"/>
      <c r="AF810" s="3"/>
      <c r="AG810" s="3"/>
      <c r="AH810" s="18"/>
      <c r="AI810" s="18"/>
      <c r="AJ810" s="18"/>
      <c r="AK810" s="13"/>
      <c r="AL810" s="13"/>
      <c r="AM810" s="13"/>
      <c r="AN810" s="13"/>
      <c r="AO810" s="13"/>
      <c r="AP810" s="13"/>
      <c r="AQ810" s="13"/>
      <c r="AR810" s="13"/>
      <c r="AS810" s="123"/>
      <c r="AT810" s="13"/>
      <c r="AU810" s="13"/>
      <c r="AV810" s="66"/>
      <c r="AW810" s="66"/>
    </row>
    <row r="811" spans="31:49" x14ac:dyDescent="0.5">
      <c r="AE811" s="3"/>
      <c r="AF811" s="3"/>
      <c r="AG811" s="3"/>
      <c r="AH811" s="18"/>
      <c r="AI811" s="18"/>
      <c r="AJ811" s="18"/>
      <c r="AK811" s="13"/>
      <c r="AL811" s="13"/>
      <c r="AM811" s="13"/>
      <c r="AN811" s="13"/>
      <c r="AO811" s="13"/>
      <c r="AP811" s="13"/>
      <c r="AQ811" s="13"/>
      <c r="AR811" s="13"/>
      <c r="AS811" s="123"/>
      <c r="AT811" s="13"/>
      <c r="AU811" s="13"/>
      <c r="AV811" s="66"/>
      <c r="AW811" s="66"/>
    </row>
    <row r="812" spans="31:49" x14ac:dyDescent="0.5">
      <c r="AE812" s="3"/>
      <c r="AF812" s="3"/>
      <c r="AG812" s="3"/>
      <c r="AH812" s="18"/>
      <c r="AI812" s="18"/>
      <c r="AJ812" s="18"/>
      <c r="AK812" s="13"/>
      <c r="AL812" s="13"/>
      <c r="AM812" s="13"/>
      <c r="AN812" s="13"/>
      <c r="AO812" s="13"/>
      <c r="AP812" s="13"/>
      <c r="AQ812" s="13"/>
      <c r="AR812" s="13"/>
      <c r="AS812" s="123"/>
      <c r="AT812" s="13"/>
      <c r="AU812" s="13"/>
      <c r="AV812" s="66"/>
      <c r="AW812" s="66"/>
    </row>
    <row r="813" spans="31:49" x14ac:dyDescent="0.5">
      <c r="AE813" s="3"/>
      <c r="AF813" s="3"/>
      <c r="AG813" s="3"/>
      <c r="AH813" s="18"/>
      <c r="AI813" s="18"/>
      <c r="AJ813" s="18"/>
      <c r="AK813" s="13"/>
      <c r="AL813" s="13"/>
      <c r="AM813" s="13"/>
      <c r="AN813" s="13"/>
      <c r="AO813" s="13"/>
      <c r="AP813" s="13"/>
      <c r="AQ813" s="13"/>
      <c r="AR813" s="13"/>
      <c r="AS813" s="123"/>
      <c r="AT813" s="13"/>
      <c r="AU813" s="13"/>
      <c r="AV813" s="66"/>
      <c r="AW813" s="66"/>
    </row>
    <row r="814" spans="31:49" x14ac:dyDescent="0.5">
      <c r="AE814" s="3"/>
      <c r="AF814" s="3"/>
      <c r="AG814" s="3"/>
      <c r="AH814" s="18"/>
      <c r="AI814" s="18"/>
      <c r="AJ814" s="18"/>
      <c r="AK814" s="13"/>
      <c r="AL814" s="13"/>
      <c r="AM814" s="13"/>
      <c r="AN814" s="13"/>
      <c r="AO814" s="13"/>
      <c r="AP814" s="13"/>
      <c r="AQ814" s="13"/>
      <c r="AR814" s="13"/>
      <c r="AS814" s="123"/>
      <c r="AT814" s="13"/>
      <c r="AU814" s="13"/>
      <c r="AV814" s="66"/>
      <c r="AW814" s="66"/>
    </row>
    <row r="815" spans="31:49" x14ac:dyDescent="0.5">
      <c r="AE815" s="3"/>
      <c r="AF815" s="3"/>
      <c r="AG815" s="3"/>
      <c r="AH815" s="18"/>
      <c r="AI815" s="18"/>
      <c r="AJ815" s="18"/>
      <c r="AK815" s="13"/>
      <c r="AL815" s="13"/>
      <c r="AM815" s="13"/>
      <c r="AN815" s="13"/>
      <c r="AO815" s="13"/>
      <c r="AP815" s="13"/>
      <c r="AQ815" s="13"/>
      <c r="AR815" s="13"/>
      <c r="AS815" s="123"/>
      <c r="AT815" s="13"/>
      <c r="AU815" s="13"/>
      <c r="AV815" s="66"/>
      <c r="AW815" s="66"/>
    </row>
    <row r="816" spans="31:49" x14ac:dyDescent="0.5">
      <c r="AE816" s="3"/>
      <c r="AF816" s="3"/>
      <c r="AG816" s="3"/>
      <c r="AH816" s="18"/>
      <c r="AI816" s="18"/>
      <c r="AJ816" s="18"/>
      <c r="AK816" s="13"/>
      <c r="AL816" s="13"/>
      <c r="AM816" s="13"/>
      <c r="AN816" s="13"/>
      <c r="AO816" s="13"/>
      <c r="AP816" s="13"/>
      <c r="AQ816" s="13"/>
      <c r="AR816" s="13"/>
      <c r="AS816" s="123"/>
      <c r="AT816" s="13"/>
      <c r="AU816" s="13"/>
      <c r="AV816" s="66"/>
      <c r="AW816" s="66"/>
    </row>
    <row r="817" spans="31:49" x14ac:dyDescent="0.5">
      <c r="AE817" s="3"/>
      <c r="AF817" s="3"/>
      <c r="AG817" s="3"/>
      <c r="AH817" s="18"/>
      <c r="AI817" s="18"/>
      <c r="AJ817" s="18"/>
      <c r="AK817" s="13"/>
      <c r="AL817" s="13"/>
      <c r="AM817" s="13"/>
      <c r="AN817" s="13"/>
      <c r="AO817" s="13"/>
      <c r="AP817" s="13"/>
      <c r="AQ817" s="13"/>
      <c r="AR817" s="13"/>
      <c r="AS817" s="123"/>
      <c r="AT817" s="13"/>
      <c r="AU817" s="13"/>
      <c r="AV817" s="66"/>
      <c r="AW817" s="66"/>
    </row>
    <row r="818" spans="31:49" x14ac:dyDescent="0.5">
      <c r="AE818" s="3"/>
      <c r="AF818" s="3"/>
      <c r="AG818" s="3"/>
      <c r="AH818" s="18"/>
      <c r="AI818" s="18"/>
      <c r="AJ818" s="18"/>
      <c r="AK818" s="13"/>
      <c r="AL818" s="13"/>
      <c r="AM818" s="13"/>
      <c r="AN818" s="13"/>
      <c r="AO818" s="13"/>
      <c r="AP818" s="13"/>
      <c r="AQ818" s="13"/>
      <c r="AR818" s="13"/>
      <c r="AS818" s="123"/>
      <c r="AT818" s="13"/>
      <c r="AU818" s="13"/>
      <c r="AV818" s="66"/>
      <c r="AW818" s="66"/>
    </row>
    <row r="819" spans="31:49" x14ac:dyDescent="0.5">
      <c r="AE819" s="3"/>
      <c r="AF819" s="3"/>
      <c r="AG819" s="3"/>
      <c r="AH819" s="18"/>
      <c r="AI819" s="18"/>
      <c r="AJ819" s="18"/>
      <c r="AK819" s="13"/>
      <c r="AL819" s="13"/>
      <c r="AM819" s="13"/>
      <c r="AN819" s="13"/>
      <c r="AO819" s="13"/>
      <c r="AP819" s="13"/>
      <c r="AQ819" s="13"/>
      <c r="AR819" s="13"/>
      <c r="AS819" s="123"/>
      <c r="AT819" s="13"/>
      <c r="AU819" s="13"/>
      <c r="AV819" s="66"/>
      <c r="AW819" s="66"/>
    </row>
    <row r="820" spans="31:49" x14ac:dyDescent="0.5">
      <c r="AE820" s="3"/>
      <c r="AF820" s="3"/>
      <c r="AG820" s="3"/>
      <c r="AH820" s="18"/>
      <c r="AI820" s="18"/>
      <c r="AJ820" s="18"/>
      <c r="AK820" s="13"/>
      <c r="AL820" s="13"/>
      <c r="AM820" s="13"/>
      <c r="AN820" s="13"/>
      <c r="AO820" s="13"/>
      <c r="AP820" s="13"/>
      <c r="AQ820" s="13"/>
      <c r="AR820" s="13"/>
      <c r="AS820" s="123"/>
      <c r="AT820" s="13"/>
      <c r="AU820" s="13"/>
      <c r="AV820" s="66"/>
      <c r="AW820" s="66"/>
    </row>
    <row r="821" spans="31:49" x14ac:dyDescent="0.5">
      <c r="AE821" s="3"/>
      <c r="AF821" s="3"/>
      <c r="AG821" s="3"/>
      <c r="AH821" s="18"/>
      <c r="AI821" s="18"/>
      <c r="AJ821" s="18"/>
      <c r="AK821" s="13"/>
      <c r="AL821" s="13"/>
      <c r="AM821" s="13"/>
      <c r="AN821" s="13"/>
      <c r="AO821" s="13"/>
      <c r="AP821" s="13"/>
      <c r="AQ821" s="13"/>
      <c r="AR821" s="13"/>
      <c r="AS821" s="123"/>
      <c r="AT821" s="13"/>
      <c r="AU821" s="13"/>
      <c r="AV821" s="66"/>
      <c r="AW821" s="66"/>
    </row>
    <row r="822" spans="31:49" x14ac:dyDescent="0.5">
      <c r="AE822" s="3"/>
      <c r="AF822" s="3"/>
      <c r="AG822" s="3"/>
      <c r="AH822" s="18"/>
      <c r="AI822" s="18"/>
      <c r="AJ822" s="18"/>
      <c r="AK822" s="13"/>
      <c r="AL822" s="13"/>
      <c r="AM822" s="13"/>
      <c r="AN822" s="13"/>
      <c r="AO822" s="13"/>
      <c r="AP822" s="13"/>
      <c r="AQ822" s="13"/>
      <c r="AR822" s="13"/>
      <c r="AS822" s="123"/>
      <c r="AT822" s="13"/>
      <c r="AU822" s="13"/>
      <c r="AV822" s="66"/>
      <c r="AW822" s="66"/>
    </row>
    <row r="823" spans="31:49" x14ac:dyDescent="0.5">
      <c r="AE823" s="3"/>
      <c r="AF823" s="3"/>
      <c r="AG823" s="3"/>
      <c r="AH823" s="18"/>
      <c r="AI823" s="18"/>
      <c r="AJ823" s="18"/>
      <c r="AK823" s="13"/>
      <c r="AL823" s="13"/>
      <c r="AM823" s="13"/>
      <c r="AN823" s="13"/>
      <c r="AO823" s="13"/>
      <c r="AP823" s="13"/>
      <c r="AQ823" s="13"/>
      <c r="AR823" s="13"/>
      <c r="AS823" s="123"/>
      <c r="AT823" s="13"/>
      <c r="AU823" s="13"/>
      <c r="AV823" s="66"/>
      <c r="AW823" s="66"/>
    </row>
    <row r="824" spans="31:49" x14ac:dyDescent="0.5">
      <c r="AE824" s="3"/>
      <c r="AF824" s="3"/>
      <c r="AG824" s="3"/>
      <c r="AH824" s="18"/>
      <c r="AI824" s="18"/>
      <c r="AJ824" s="18"/>
      <c r="AK824" s="13"/>
      <c r="AL824" s="13"/>
      <c r="AM824" s="13"/>
      <c r="AN824" s="13"/>
      <c r="AO824" s="13"/>
      <c r="AP824" s="13"/>
      <c r="AQ824" s="13"/>
      <c r="AR824" s="13"/>
      <c r="AS824" s="123"/>
      <c r="AT824" s="13"/>
      <c r="AU824" s="13"/>
      <c r="AV824" s="66"/>
      <c r="AW824" s="66"/>
    </row>
    <row r="825" spans="31:49" x14ac:dyDescent="0.5">
      <c r="AE825" s="3"/>
      <c r="AF825" s="3"/>
      <c r="AG825" s="3"/>
      <c r="AH825" s="18"/>
      <c r="AI825" s="18"/>
      <c r="AJ825" s="18"/>
      <c r="AK825" s="13"/>
      <c r="AL825" s="13"/>
      <c r="AM825" s="13"/>
      <c r="AN825" s="13"/>
      <c r="AO825" s="13"/>
      <c r="AP825" s="13"/>
      <c r="AQ825" s="13"/>
      <c r="AR825" s="13"/>
      <c r="AS825" s="123"/>
      <c r="AT825" s="13"/>
      <c r="AU825" s="13"/>
      <c r="AV825" s="66"/>
      <c r="AW825" s="66"/>
    </row>
    <row r="826" spans="31:49" x14ac:dyDescent="0.5">
      <c r="AE826" s="3"/>
      <c r="AF826" s="3"/>
      <c r="AG826" s="3"/>
      <c r="AH826" s="18"/>
      <c r="AI826" s="18"/>
      <c r="AJ826" s="18"/>
      <c r="AK826" s="13"/>
      <c r="AL826" s="13"/>
      <c r="AM826" s="13"/>
      <c r="AN826" s="13"/>
      <c r="AO826" s="13"/>
      <c r="AP826" s="13"/>
      <c r="AQ826" s="13"/>
      <c r="AR826" s="13"/>
      <c r="AS826" s="123"/>
      <c r="AT826" s="13"/>
      <c r="AU826" s="13"/>
      <c r="AV826" s="66"/>
      <c r="AW826" s="66"/>
    </row>
    <row r="827" spans="31:49" x14ac:dyDescent="0.5">
      <c r="AE827" s="3"/>
      <c r="AF827" s="3"/>
      <c r="AG827" s="3"/>
      <c r="AH827" s="18"/>
      <c r="AI827" s="18"/>
      <c r="AJ827" s="18"/>
      <c r="AK827" s="13"/>
      <c r="AL827" s="13"/>
      <c r="AM827" s="13"/>
      <c r="AN827" s="13"/>
      <c r="AO827" s="13"/>
      <c r="AP827" s="13"/>
      <c r="AQ827" s="13"/>
      <c r="AR827" s="13"/>
      <c r="AS827" s="123"/>
      <c r="AT827" s="13"/>
      <c r="AU827" s="13"/>
      <c r="AV827" s="66"/>
      <c r="AW827" s="66"/>
    </row>
    <row r="828" spans="31:49" x14ac:dyDescent="0.5">
      <c r="AE828" s="3"/>
      <c r="AF828" s="3"/>
      <c r="AG828" s="3"/>
      <c r="AH828" s="18"/>
      <c r="AI828" s="18"/>
      <c r="AJ828" s="18"/>
      <c r="AK828" s="13"/>
      <c r="AL828" s="13"/>
      <c r="AM828" s="13"/>
      <c r="AN828" s="13"/>
      <c r="AO828" s="13"/>
      <c r="AP828" s="13"/>
      <c r="AQ828" s="13"/>
      <c r="AR828" s="13"/>
      <c r="AS828" s="123"/>
      <c r="AT828" s="13"/>
      <c r="AU828" s="13"/>
      <c r="AV828" s="66"/>
      <c r="AW828" s="66"/>
    </row>
    <row r="829" spans="31:49" x14ac:dyDescent="0.5">
      <c r="AE829" s="3"/>
      <c r="AF829" s="3"/>
      <c r="AG829" s="3"/>
      <c r="AH829" s="18"/>
      <c r="AI829" s="18"/>
      <c r="AJ829" s="18"/>
      <c r="AK829" s="13"/>
      <c r="AL829" s="13"/>
      <c r="AM829" s="13"/>
      <c r="AN829" s="13"/>
      <c r="AO829" s="13"/>
      <c r="AP829" s="13"/>
      <c r="AQ829" s="13"/>
      <c r="AR829" s="13"/>
      <c r="AS829" s="123"/>
      <c r="AT829" s="13"/>
      <c r="AU829" s="13"/>
      <c r="AV829" s="66"/>
      <c r="AW829" s="66"/>
    </row>
    <row r="830" spans="31:49" x14ac:dyDescent="0.5">
      <c r="AE830" s="3"/>
      <c r="AF830" s="3"/>
      <c r="AG830" s="3"/>
      <c r="AH830" s="18"/>
      <c r="AI830" s="18"/>
      <c r="AJ830" s="18"/>
      <c r="AK830" s="13"/>
      <c r="AL830" s="13"/>
      <c r="AM830" s="13"/>
      <c r="AN830" s="13"/>
      <c r="AO830" s="13"/>
      <c r="AP830" s="13"/>
      <c r="AQ830" s="13"/>
      <c r="AR830" s="13"/>
      <c r="AS830" s="123"/>
      <c r="AT830" s="13"/>
      <c r="AU830" s="13"/>
      <c r="AV830" s="66"/>
      <c r="AW830" s="66"/>
    </row>
    <row r="831" spans="31:49" x14ac:dyDescent="0.5">
      <c r="AE831" s="3"/>
      <c r="AF831" s="3"/>
      <c r="AG831" s="3"/>
      <c r="AH831" s="18"/>
      <c r="AI831" s="18"/>
      <c r="AJ831" s="18"/>
      <c r="AK831" s="13"/>
      <c r="AL831" s="13"/>
      <c r="AM831" s="13"/>
      <c r="AN831" s="13"/>
      <c r="AO831" s="13"/>
      <c r="AP831" s="13"/>
      <c r="AQ831" s="13"/>
      <c r="AR831" s="13"/>
      <c r="AS831" s="123"/>
      <c r="AT831" s="13"/>
      <c r="AU831" s="13"/>
      <c r="AV831" s="66"/>
      <c r="AW831" s="66"/>
    </row>
    <row r="832" spans="31:49" x14ac:dyDescent="0.5">
      <c r="AE832" s="3"/>
      <c r="AF832" s="3"/>
      <c r="AG832" s="3"/>
      <c r="AH832" s="18"/>
      <c r="AI832" s="18"/>
      <c r="AJ832" s="18"/>
      <c r="AK832" s="13"/>
      <c r="AL832" s="13"/>
      <c r="AM832" s="13"/>
      <c r="AN832" s="13"/>
      <c r="AO832" s="13"/>
      <c r="AP832" s="13"/>
      <c r="AQ832" s="13"/>
      <c r="AR832" s="13"/>
      <c r="AS832" s="123"/>
      <c r="AT832" s="13"/>
      <c r="AU832" s="13"/>
      <c r="AV832" s="66"/>
      <c r="AW832" s="66"/>
    </row>
    <row r="833" spans="31:49" x14ac:dyDescent="0.5">
      <c r="AE833" s="3"/>
      <c r="AF833" s="3"/>
      <c r="AG833" s="3"/>
      <c r="AH833" s="18"/>
      <c r="AI833" s="18"/>
      <c r="AJ833" s="18"/>
      <c r="AK833" s="13"/>
      <c r="AL833" s="13"/>
      <c r="AM833" s="13"/>
      <c r="AN833" s="13"/>
      <c r="AO833" s="13"/>
      <c r="AP833" s="13"/>
      <c r="AQ833" s="13"/>
      <c r="AR833" s="13"/>
      <c r="AS833" s="123"/>
      <c r="AT833" s="13"/>
      <c r="AU833" s="13"/>
      <c r="AV833" s="66"/>
      <c r="AW833" s="66"/>
    </row>
    <row r="834" spans="31:49" x14ac:dyDescent="0.5">
      <c r="AE834" s="3"/>
      <c r="AF834" s="3"/>
      <c r="AG834" s="3"/>
      <c r="AH834" s="18"/>
      <c r="AI834" s="18"/>
      <c r="AJ834" s="18"/>
      <c r="AK834" s="13"/>
      <c r="AL834" s="13"/>
      <c r="AM834" s="13"/>
      <c r="AN834" s="13"/>
      <c r="AO834" s="13"/>
      <c r="AP834" s="13"/>
      <c r="AQ834" s="13"/>
      <c r="AR834" s="13"/>
      <c r="AS834" s="123"/>
      <c r="AT834" s="13"/>
      <c r="AU834" s="13"/>
      <c r="AV834" s="66"/>
      <c r="AW834" s="66"/>
    </row>
    <row r="835" spans="31:49" x14ac:dyDescent="0.5">
      <c r="AE835" s="3"/>
      <c r="AF835" s="3"/>
      <c r="AG835" s="3"/>
      <c r="AH835" s="18"/>
      <c r="AI835" s="18"/>
      <c r="AJ835" s="18"/>
      <c r="AK835" s="13"/>
      <c r="AL835" s="13"/>
      <c r="AM835" s="13"/>
      <c r="AN835" s="13"/>
      <c r="AO835" s="13"/>
      <c r="AP835" s="13"/>
      <c r="AQ835" s="13"/>
      <c r="AR835" s="13"/>
      <c r="AS835" s="123"/>
      <c r="AT835" s="13"/>
      <c r="AU835" s="13"/>
      <c r="AV835" s="66"/>
      <c r="AW835" s="66"/>
    </row>
    <row r="836" spans="31:49" x14ac:dyDescent="0.5">
      <c r="AE836" s="3"/>
      <c r="AF836" s="3"/>
      <c r="AG836" s="3"/>
      <c r="AH836" s="18"/>
      <c r="AI836" s="18"/>
      <c r="AJ836" s="18"/>
      <c r="AK836" s="13"/>
      <c r="AL836" s="13"/>
      <c r="AM836" s="13"/>
      <c r="AN836" s="13"/>
      <c r="AO836" s="13"/>
      <c r="AP836" s="13"/>
      <c r="AQ836" s="13"/>
      <c r="AR836" s="13"/>
      <c r="AS836" s="123"/>
      <c r="AT836" s="13"/>
      <c r="AU836" s="13"/>
      <c r="AV836" s="66"/>
      <c r="AW836" s="66"/>
    </row>
    <row r="837" spans="31:49" x14ac:dyDescent="0.5">
      <c r="AE837" s="3"/>
      <c r="AF837" s="3"/>
      <c r="AG837" s="3"/>
      <c r="AH837" s="18"/>
      <c r="AI837" s="18"/>
      <c r="AJ837" s="18"/>
      <c r="AK837" s="13"/>
      <c r="AL837" s="13"/>
      <c r="AM837" s="13"/>
      <c r="AN837" s="13"/>
      <c r="AO837" s="13"/>
      <c r="AP837" s="13"/>
      <c r="AQ837" s="13"/>
      <c r="AR837" s="13"/>
      <c r="AS837" s="123"/>
      <c r="AT837" s="13"/>
      <c r="AU837" s="13"/>
      <c r="AV837" s="66"/>
      <c r="AW837" s="66"/>
    </row>
    <row r="838" spans="31:49" x14ac:dyDescent="0.5">
      <c r="AE838" s="3"/>
      <c r="AF838" s="3"/>
      <c r="AG838" s="3"/>
      <c r="AH838" s="18"/>
      <c r="AI838" s="18"/>
      <c r="AJ838" s="18"/>
      <c r="AK838" s="13"/>
      <c r="AL838" s="13"/>
      <c r="AM838" s="13"/>
      <c r="AN838" s="13"/>
      <c r="AO838" s="13"/>
      <c r="AP838" s="13"/>
      <c r="AQ838" s="13"/>
      <c r="AR838" s="13"/>
      <c r="AS838" s="123"/>
      <c r="AT838" s="13"/>
      <c r="AU838" s="13"/>
      <c r="AV838" s="66"/>
      <c r="AW838" s="66"/>
    </row>
    <row r="839" spans="31:49" x14ac:dyDescent="0.5">
      <c r="AE839" s="3"/>
      <c r="AF839" s="3"/>
      <c r="AG839" s="3"/>
      <c r="AH839" s="18"/>
      <c r="AI839" s="18"/>
      <c r="AJ839" s="18"/>
      <c r="AK839" s="13"/>
      <c r="AL839" s="13"/>
      <c r="AM839" s="13"/>
      <c r="AN839" s="13"/>
      <c r="AO839" s="13"/>
      <c r="AP839" s="13"/>
      <c r="AQ839" s="13"/>
      <c r="AR839" s="13"/>
      <c r="AS839" s="123"/>
      <c r="AT839" s="13"/>
      <c r="AU839" s="13"/>
      <c r="AV839" s="66"/>
      <c r="AW839" s="66"/>
    </row>
    <row r="840" spans="31:49" x14ac:dyDescent="0.5">
      <c r="AE840" s="3"/>
      <c r="AF840" s="3"/>
      <c r="AG840" s="3"/>
      <c r="AH840" s="18"/>
      <c r="AI840" s="18"/>
      <c r="AJ840" s="18"/>
      <c r="AK840" s="13"/>
      <c r="AL840" s="13"/>
      <c r="AM840" s="13"/>
      <c r="AN840" s="13"/>
      <c r="AO840" s="13"/>
      <c r="AP840" s="13"/>
      <c r="AQ840" s="13"/>
      <c r="AR840" s="13"/>
      <c r="AS840" s="123"/>
      <c r="AT840" s="13"/>
      <c r="AU840" s="13"/>
      <c r="AV840" s="66"/>
      <c r="AW840" s="66"/>
    </row>
    <row r="841" spans="31:49" x14ac:dyDescent="0.5">
      <c r="AE841" s="3"/>
      <c r="AF841" s="3"/>
      <c r="AG841" s="3"/>
      <c r="AH841" s="18"/>
      <c r="AI841" s="18"/>
      <c r="AJ841" s="18"/>
      <c r="AK841" s="13"/>
      <c r="AL841" s="13"/>
      <c r="AM841" s="13"/>
      <c r="AN841" s="13"/>
      <c r="AO841" s="13"/>
      <c r="AP841" s="13"/>
      <c r="AQ841" s="13"/>
      <c r="AR841" s="13"/>
      <c r="AS841" s="123"/>
      <c r="AT841" s="13"/>
      <c r="AU841" s="13"/>
      <c r="AV841" s="66"/>
      <c r="AW841" s="66"/>
    </row>
    <row r="842" spans="31:49" x14ac:dyDescent="0.5">
      <c r="AE842" s="3"/>
      <c r="AF842" s="3"/>
      <c r="AG842" s="3"/>
      <c r="AH842" s="18"/>
      <c r="AI842" s="18"/>
      <c r="AJ842" s="18"/>
      <c r="AK842" s="13"/>
      <c r="AL842" s="13"/>
      <c r="AM842" s="13"/>
      <c r="AN842" s="13"/>
      <c r="AO842" s="13"/>
      <c r="AP842" s="13"/>
      <c r="AQ842" s="13"/>
      <c r="AR842" s="13"/>
      <c r="AS842" s="123"/>
      <c r="AT842" s="13"/>
      <c r="AU842" s="13"/>
      <c r="AV842" s="66"/>
      <c r="AW842" s="66"/>
    </row>
    <row r="843" spans="31:49" x14ac:dyDescent="0.5">
      <c r="AE843" s="3"/>
      <c r="AF843" s="3"/>
      <c r="AG843" s="3"/>
      <c r="AH843" s="18"/>
      <c r="AI843" s="18"/>
      <c r="AJ843" s="18"/>
      <c r="AK843" s="13"/>
      <c r="AL843" s="13"/>
      <c r="AM843" s="13"/>
      <c r="AN843" s="13"/>
      <c r="AO843" s="13"/>
      <c r="AP843" s="13"/>
      <c r="AQ843" s="13"/>
      <c r="AR843" s="13"/>
      <c r="AS843" s="123"/>
      <c r="AT843" s="13"/>
      <c r="AU843" s="13"/>
      <c r="AV843" s="66"/>
      <c r="AW843" s="66"/>
    </row>
    <row r="844" spans="31:49" x14ac:dyDescent="0.5">
      <c r="AE844" s="3"/>
      <c r="AF844" s="3"/>
      <c r="AG844" s="3"/>
      <c r="AH844" s="18"/>
      <c r="AI844" s="18"/>
      <c r="AJ844" s="18"/>
      <c r="AK844" s="13"/>
      <c r="AL844" s="13"/>
      <c r="AM844" s="13"/>
      <c r="AN844" s="13"/>
      <c r="AO844" s="13"/>
      <c r="AP844" s="13"/>
      <c r="AQ844" s="13"/>
      <c r="AR844" s="13"/>
      <c r="AS844" s="123"/>
      <c r="AT844" s="13"/>
      <c r="AU844" s="13"/>
      <c r="AV844" s="66"/>
      <c r="AW844" s="66"/>
    </row>
    <row r="845" spans="31:49" x14ac:dyDescent="0.5">
      <c r="AE845" s="3"/>
      <c r="AF845" s="3"/>
      <c r="AG845" s="3"/>
      <c r="AH845" s="18"/>
      <c r="AI845" s="18"/>
      <c r="AJ845" s="18"/>
      <c r="AK845" s="13"/>
      <c r="AL845" s="13"/>
      <c r="AM845" s="13"/>
      <c r="AN845" s="13"/>
      <c r="AO845" s="13"/>
      <c r="AP845" s="13"/>
      <c r="AQ845" s="13"/>
      <c r="AR845" s="13"/>
      <c r="AS845" s="123"/>
      <c r="AT845" s="13"/>
      <c r="AU845" s="13"/>
      <c r="AV845" s="66"/>
      <c r="AW845" s="66"/>
    </row>
    <row r="846" spans="31:49" x14ac:dyDescent="0.5">
      <c r="AE846" s="3"/>
      <c r="AF846" s="3"/>
      <c r="AG846" s="3"/>
      <c r="AH846" s="18"/>
      <c r="AI846" s="18"/>
      <c r="AJ846" s="18"/>
      <c r="AK846" s="13"/>
      <c r="AL846" s="13"/>
      <c r="AM846" s="13"/>
      <c r="AN846" s="13"/>
      <c r="AO846" s="13"/>
      <c r="AP846" s="13"/>
      <c r="AQ846" s="13"/>
      <c r="AR846" s="13"/>
      <c r="AS846" s="123"/>
      <c r="AT846" s="13"/>
      <c r="AU846" s="13"/>
      <c r="AV846" s="66"/>
      <c r="AW846" s="66"/>
    </row>
    <row r="847" spans="31:49" x14ac:dyDescent="0.5">
      <c r="AE847" s="3"/>
      <c r="AF847" s="3"/>
      <c r="AG847" s="3"/>
      <c r="AH847" s="18"/>
      <c r="AI847" s="18"/>
      <c r="AJ847" s="18"/>
      <c r="AK847" s="13"/>
      <c r="AL847" s="13"/>
      <c r="AM847" s="13"/>
      <c r="AN847" s="13"/>
      <c r="AO847" s="13"/>
      <c r="AP847" s="13"/>
      <c r="AQ847" s="13"/>
      <c r="AR847" s="13"/>
      <c r="AS847" s="123"/>
      <c r="AT847" s="13"/>
      <c r="AU847" s="13"/>
      <c r="AV847" s="66"/>
      <c r="AW847" s="66"/>
    </row>
    <row r="848" spans="31:49" x14ac:dyDescent="0.5">
      <c r="AE848" s="3"/>
      <c r="AF848" s="3"/>
      <c r="AG848" s="3"/>
      <c r="AH848" s="18"/>
      <c r="AI848" s="18"/>
      <c r="AJ848" s="18"/>
      <c r="AK848" s="13"/>
      <c r="AL848" s="13"/>
      <c r="AM848" s="13"/>
      <c r="AN848" s="13"/>
      <c r="AO848" s="13"/>
      <c r="AP848" s="13"/>
      <c r="AQ848" s="13"/>
      <c r="AR848" s="13"/>
      <c r="AS848" s="123"/>
      <c r="AT848" s="13"/>
      <c r="AU848" s="13"/>
      <c r="AV848" s="66"/>
      <c r="AW848" s="66"/>
    </row>
    <row r="849" spans="31:49" x14ac:dyDescent="0.5">
      <c r="AE849" s="3"/>
      <c r="AF849" s="3"/>
      <c r="AG849" s="3"/>
      <c r="AH849" s="18"/>
      <c r="AI849" s="18"/>
      <c r="AJ849" s="18"/>
      <c r="AK849" s="13"/>
      <c r="AL849" s="13"/>
      <c r="AM849" s="13"/>
      <c r="AN849" s="13"/>
      <c r="AO849" s="13"/>
      <c r="AP849" s="13"/>
      <c r="AQ849" s="13"/>
      <c r="AR849" s="13"/>
      <c r="AS849" s="123"/>
      <c r="AT849" s="13"/>
      <c r="AU849" s="13"/>
      <c r="AV849" s="66"/>
      <c r="AW849" s="66"/>
    </row>
    <row r="850" spans="31:49" x14ac:dyDescent="0.5">
      <c r="AE850" s="3"/>
      <c r="AF850" s="3"/>
      <c r="AG850" s="3"/>
      <c r="AH850" s="18"/>
      <c r="AI850" s="18"/>
      <c r="AJ850" s="18"/>
      <c r="AK850" s="13"/>
      <c r="AL850" s="13"/>
      <c r="AM850" s="13"/>
      <c r="AN850" s="13"/>
      <c r="AO850" s="13"/>
      <c r="AP850" s="13"/>
      <c r="AQ850" s="13"/>
      <c r="AR850" s="13"/>
      <c r="AS850" s="123"/>
      <c r="AT850" s="13"/>
      <c r="AU850" s="13"/>
      <c r="AV850" s="66"/>
      <c r="AW850" s="66"/>
    </row>
    <row r="851" spans="31:49" x14ac:dyDescent="0.5">
      <c r="AE851" s="3"/>
      <c r="AF851" s="3"/>
      <c r="AG851" s="3"/>
      <c r="AH851" s="18"/>
      <c r="AI851" s="18"/>
      <c r="AJ851" s="18"/>
      <c r="AK851" s="13"/>
      <c r="AL851" s="13"/>
      <c r="AM851" s="13"/>
      <c r="AN851" s="13"/>
      <c r="AO851" s="13"/>
      <c r="AP851" s="13"/>
      <c r="AQ851" s="13"/>
      <c r="AR851" s="13"/>
      <c r="AS851" s="123"/>
      <c r="AT851" s="13"/>
      <c r="AU851" s="13"/>
      <c r="AV851" s="66"/>
      <c r="AW851" s="66"/>
    </row>
    <row r="852" spans="31:49" x14ac:dyDescent="0.5">
      <c r="AE852" s="3"/>
      <c r="AF852" s="3"/>
      <c r="AG852" s="3"/>
      <c r="AH852" s="18"/>
      <c r="AI852" s="18"/>
      <c r="AJ852" s="18"/>
      <c r="AK852" s="13"/>
      <c r="AL852" s="13"/>
      <c r="AM852" s="13"/>
      <c r="AN852" s="13"/>
      <c r="AO852" s="13"/>
      <c r="AP852" s="13"/>
      <c r="AQ852" s="13"/>
      <c r="AR852" s="13"/>
      <c r="AS852" s="123"/>
      <c r="AT852" s="13"/>
      <c r="AU852" s="13"/>
      <c r="AV852" s="66"/>
      <c r="AW852" s="66"/>
    </row>
    <row r="853" spans="31:49" x14ac:dyDescent="0.5">
      <c r="AE853" s="3"/>
      <c r="AF853" s="3"/>
      <c r="AG853" s="3"/>
      <c r="AH853" s="18"/>
      <c r="AI853" s="18"/>
      <c r="AJ853" s="18"/>
      <c r="AK853" s="13"/>
      <c r="AL853" s="13"/>
      <c r="AM853" s="13"/>
      <c r="AN853" s="13"/>
      <c r="AO853" s="13"/>
      <c r="AP853" s="13"/>
      <c r="AQ853" s="13"/>
      <c r="AR853" s="13"/>
      <c r="AS853" s="123"/>
      <c r="AT853" s="13"/>
      <c r="AU853" s="13"/>
      <c r="AV853" s="66"/>
      <c r="AW853" s="66"/>
    </row>
    <row r="854" spans="31:49" x14ac:dyDescent="0.5">
      <c r="AE854" s="3"/>
      <c r="AF854" s="3"/>
      <c r="AG854" s="3"/>
      <c r="AH854" s="18"/>
      <c r="AI854" s="18"/>
      <c r="AJ854" s="18"/>
      <c r="AK854" s="13"/>
      <c r="AL854" s="13"/>
      <c r="AM854" s="13"/>
      <c r="AN854" s="13"/>
      <c r="AO854" s="13"/>
      <c r="AP854" s="13"/>
      <c r="AQ854" s="13"/>
      <c r="AR854" s="13"/>
      <c r="AS854" s="123"/>
      <c r="AT854" s="13"/>
      <c r="AU854" s="13"/>
      <c r="AV854" s="66"/>
      <c r="AW854" s="66"/>
    </row>
    <row r="855" spans="31:49" x14ac:dyDescent="0.5">
      <c r="AE855" s="3"/>
      <c r="AF855" s="3"/>
      <c r="AG855" s="3"/>
      <c r="AH855" s="18"/>
      <c r="AI855" s="18"/>
      <c r="AJ855" s="18"/>
      <c r="AK855" s="13"/>
      <c r="AL855" s="13"/>
      <c r="AM855" s="13"/>
      <c r="AN855" s="13"/>
      <c r="AO855" s="13"/>
      <c r="AP855" s="13"/>
      <c r="AQ855" s="13"/>
      <c r="AR855" s="13"/>
      <c r="AS855" s="123"/>
      <c r="AT855" s="13"/>
      <c r="AU855" s="13"/>
      <c r="AV855" s="66"/>
      <c r="AW855" s="66"/>
    </row>
    <row r="856" spans="31:49" x14ac:dyDescent="0.5">
      <c r="AE856" s="3"/>
      <c r="AF856" s="3"/>
      <c r="AG856" s="3"/>
      <c r="AH856" s="18"/>
      <c r="AI856" s="18"/>
      <c r="AJ856" s="18"/>
      <c r="AK856" s="13"/>
      <c r="AL856" s="13"/>
      <c r="AM856" s="13"/>
      <c r="AN856" s="13"/>
      <c r="AO856" s="13"/>
      <c r="AP856" s="13"/>
      <c r="AQ856" s="13"/>
      <c r="AR856" s="13"/>
      <c r="AS856" s="123"/>
      <c r="AT856" s="13"/>
      <c r="AU856" s="13"/>
      <c r="AV856" s="66"/>
      <c r="AW856" s="66"/>
    </row>
    <row r="857" spans="31:49" x14ac:dyDescent="0.5">
      <c r="AE857" s="3"/>
      <c r="AF857" s="3"/>
      <c r="AG857" s="3"/>
      <c r="AH857" s="18"/>
      <c r="AI857" s="18"/>
      <c r="AJ857" s="18"/>
      <c r="AK857" s="13"/>
      <c r="AL857" s="13"/>
      <c r="AM857" s="13"/>
      <c r="AN857" s="13"/>
      <c r="AO857" s="13"/>
      <c r="AP857" s="13"/>
      <c r="AQ857" s="13"/>
      <c r="AR857" s="13"/>
      <c r="AS857" s="123"/>
      <c r="AT857" s="13"/>
      <c r="AU857" s="13"/>
      <c r="AV857" s="66"/>
      <c r="AW857" s="66"/>
    </row>
    <row r="858" spans="31:49" x14ac:dyDescent="0.5">
      <c r="AE858" s="3"/>
      <c r="AF858" s="3"/>
      <c r="AG858" s="3"/>
      <c r="AH858" s="18"/>
      <c r="AI858" s="18"/>
      <c r="AJ858" s="18"/>
      <c r="AK858" s="13"/>
      <c r="AL858" s="13"/>
      <c r="AM858" s="13"/>
      <c r="AN858" s="13"/>
      <c r="AO858" s="13"/>
      <c r="AP858" s="13"/>
      <c r="AQ858" s="13"/>
      <c r="AR858" s="13"/>
      <c r="AS858" s="123"/>
      <c r="AT858" s="13"/>
      <c r="AU858" s="13"/>
      <c r="AV858" s="66"/>
      <c r="AW858" s="66"/>
    </row>
    <row r="859" spans="31:49" x14ac:dyDescent="0.5">
      <c r="AE859" s="3"/>
      <c r="AF859" s="3"/>
      <c r="AG859" s="3"/>
      <c r="AH859" s="18"/>
      <c r="AI859" s="18"/>
      <c r="AJ859" s="18"/>
      <c r="AK859" s="13"/>
      <c r="AL859" s="13"/>
      <c r="AM859" s="13"/>
      <c r="AN859" s="13"/>
      <c r="AO859" s="13"/>
      <c r="AP859" s="13"/>
      <c r="AQ859" s="13"/>
      <c r="AR859" s="13"/>
      <c r="AS859" s="123"/>
      <c r="AT859" s="13"/>
      <c r="AU859" s="13"/>
      <c r="AV859" s="66"/>
      <c r="AW859" s="66"/>
    </row>
    <row r="860" spans="31:49" x14ac:dyDescent="0.5">
      <c r="AE860" s="3"/>
      <c r="AF860" s="3"/>
      <c r="AG860" s="3"/>
      <c r="AH860" s="18"/>
      <c r="AI860" s="18"/>
      <c r="AJ860" s="18"/>
      <c r="AK860" s="13"/>
      <c r="AL860" s="13"/>
      <c r="AM860" s="13"/>
      <c r="AN860" s="13"/>
      <c r="AO860" s="13"/>
      <c r="AP860" s="13"/>
      <c r="AQ860" s="13"/>
      <c r="AR860" s="13"/>
      <c r="AS860" s="123"/>
      <c r="AT860" s="13"/>
      <c r="AU860" s="13"/>
      <c r="AV860" s="66"/>
      <c r="AW860" s="66"/>
    </row>
    <row r="861" spans="31:49" x14ac:dyDescent="0.5">
      <c r="AE861" s="3"/>
      <c r="AF861" s="3"/>
      <c r="AG861" s="3"/>
      <c r="AH861" s="18"/>
      <c r="AI861" s="18"/>
      <c r="AJ861" s="18"/>
      <c r="AK861" s="13"/>
      <c r="AL861" s="13"/>
      <c r="AM861" s="13"/>
      <c r="AN861" s="13"/>
      <c r="AO861" s="13"/>
      <c r="AP861" s="13"/>
      <c r="AQ861" s="13"/>
      <c r="AR861" s="13"/>
      <c r="AS861" s="123"/>
      <c r="AT861" s="13"/>
      <c r="AU861" s="13"/>
      <c r="AV861" s="66"/>
      <c r="AW861" s="66"/>
    </row>
    <row r="862" spans="31:49" x14ac:dyDescent="0.5">
      <c r="AE862" s="3"/>
      <c r="AF862" s="3"/>
      <c r="AG862" s="3"/>
      <c r="AH862" s="18"/>
      <c r="AI862" s="18"/>
      <c r="AJ862" s="18"/>
      <c r="AK862" s="13"/>
      <c r="AL862" s="13"/>
      <c r="AM862" s="13"/>
      <c r="AN862" s="13"/>
      <c r="AO862" s="13"/>
      <c r="AP862" s="13"/>
      <c r="AQ862" s="13"/>
      <c r="AR862" s="13"/>
      <c r="AS862" s="123"/>
      <c r="AT862" s="13"/>
      <c r="AU862" s="13"/>
      <c r="AV862" s="66"/>
      <c r="AW862" s="66"/>
    </row>
    <row r="863" spans="31:49" x14ac:dyDescent="0.5">
      <c r="AE863" s="3"/>
      <c r="AF863" s="3"/>
      <c r="AG863" s="3"/>
      <c r="AH863" s="18"/>
      <c r="AI863" s="18"/>
      <c r="AJ863" s="18"/>
      <c r="AK863" s="13"/>
      <c r="AL863" s="13"/>
      <c r="AM863" s="13"/>
      <c r="AN863" s="13"/>
      <c r="AO863" s="13"/>
      <c r="AP863" s="13"/>
      <c r="AQ863" s="13"/>
      <c r="AR863" s="13"/>
      <c r="AS863" s="123"/>
      <c r="AT863" s="13"/>
      <c r="AU863" s="13"/>
      <c r="AV863" s="66"/>
      <c r="AW863" s="66"/>
    </row>
    <row r="864" spans="31:49" x14ac:dyDescent="0.5">
      <c r="AE864" s="3"/>
      <c r="AF864" s="3"/>
      <c r="AG864" s="3"/>
      <c r="AH864" s="18"/>
      <c r="AI864" s="18"/>
      <c r="AJ864" s="18"/>
      <c r="AK864" s="13"/>
      <c r="AL864" s="13"/>
      <c r="AM864" s="13"/>
      <c r="AN864" s="13"/>
      <c r="AO864" s="13"/>
      <c r="AP864" s="13"/>
      <c r="AQ864" s="13"/>
      <c r="AR864" s="13"/>
      <c r="AS864" s="123"/>
      <c r="AT864" s="13"/>
      <c r="AU864" s="13"/>
      <c r="AV864" s="66"/>
      <c r="AW864" s="66"/>
    </row>
    <row r="865" spans="31:49" x14ac:dyDescent="0.5">
      <c r="AE865" s="3"/>
      <c r="AF865" s="3"/>
      <c r="AG865" s="3"/>
      <c r="AH865" s="18"/>
      <c r="AI865" s="18"/>
      <c r="AJ865" s="18"/>
      <c r="AK865" s="13"/>
      <c r="AL865" s="13"/>
      <c r="AM865" s="13"/>
      <c r="AN865" s="13"/>
      <c r="AO865" s="13"/>
      <c r="AP865" s="13"/>
      <c r="AQ865" s="13"/>
      <c r="AR865" s="13"/>
      <c r="AS865" s="123"/>
      <c r="AT865" s="13"/>
      <c r="AU865" s="13"/>
      <c r="AV865" s="66"/>
      <c r="AW865" s="66"/>
    </row>
    <row r="866" spans="31:49" x14ac:dyDescent="0.5">
      <c r="AE866" s="3"/>
      <c r="AF866" s="3"/>
      <c r="AG866" s="3"/>
      <c r="AH866" s="18"/>
      <c r="AI866" s="18"/>
      <c r="AJ866" s="18"/>
      <c r="AK866" s="13"/>
      <c r="AL866" s="13"/>
      <c r="AM866" s="13"/>
      <c r="AN866" s="13"/>
      <c r="AO866" s="13"/>
      <c r="AP866" s="13"/>
      <c r="AQ866" s="13"/>
      <c r="AR866" s="13"/>
      <c r="AS866" s="123"/>
      <c r="AT866" s="13"/>
      <c r="AU866" s="13"/>
      <c r="AV866" s="66"/>
      <c r="AW866" s="66"/>
    </row>
    <row r="867" spans="31:49" x14ac:dyDescent="0.5">
      <c r="AE867" s="3"/>
      <c r="AF867" s="3"/>
      <c r="AG867" s="3"/>
      <c r="AH867" s="18"/>
      <c r="AI867" s="18"/>
      <c r="AJ867" s="18"/>
      <c r="AK867" s="13"/>
      <c r="AL867" s="13"/>
      <c r="AM867" s="13"/>
      <c r="AN867" s="13"/>
      <c r="AO867" s="13"/>
      <c r="AP867" s="13"/>
      <c r="AQ867" s="13"/>
      <c r="AR867" s="13"/>
      <c r="AS867" s="123"/>
      <c r="AT867" s="13"/>
      <c r="AU867" s="13"/>
      <c r="AV867" s="66"/>
      <c r="AW867" s="66"/>
    </row>
    <row r="868" spans="31:49" x14ac:dyDescent="0.5">
      <c r="AE868" s="3"/>
      <c r="AF868" s="3"/>
      <c r="AG868" s="3"/>
      <c r="AH868" s="18"/>
      <c r="AI868" s="18"/>
      <c r="AJ868" s="18"/>
      <c r="AK868" s="13"/>
      <c r="AL868" s="13"/>
      <c r="AM868" s="13"/>
      <c r="AN868" s="13"/>
      <c r="AO868" s="13"/>
      <c r="AP868" s="13"/>
      <c r="AQ868" s="13"/>
      <c r="AR868" s="13"/>
      <c r="AS868" s="123"/>
      <c r="AT868" s="13"/>
      <c r="AU868" s="13"/>
      <c r="AV868" s="66"/>
      <c r="AW868" s="66"/>
    </row>
    <row r="869" spans="31:49" x14ac:dyDescent="0.5">
      <c r="AE869" s="3"/>
      <c r="AF869" s="3"/>
      <c r="AG869" s="3"/>
      <c r="AH869" s="18"/>
      <c r="AI869" s="18"/>
      <c r="AJ869" s="18"/>
      <c r="AK869" s="13"/>
      <c r="AL869" s="13"/>
      <c r="AM869" s="13"/>
      <c r="AN869" s="13"/>
      <c r="AO869" s="13"/>
      <c r="AP869" s="13"/>
      <c r="AQ869" s="13"/>
      <c r="AR869" s="13"/>
      <c r="AS869" s="123"/>
      <c r="AT869" s="13"/>
      <c r="AU869" s="13"/>
      <c r="AV869" s="66"/>
      <c r="AW869" s="66"/>
    </row>
    <row r="870" spans="31:49" x14ac:dyDescent="0.5">
      <c r="AE870" s="3"/>
      <c r="AF870" s="3"/>
      <c r="AG870" s="3"/>
      <c r="AH870" s="18"/>
      <c r="AI870" s="18"/>
      <c r="AJ870" s="18"/>
      <c r="AK870" s="13"/>
      <c r="AL870" s="13"/>
      <c r="AM870" s="13"/>
      <c r="AN870" s="13"/>
      <c r="AO870" s="13"/>
      <c r="AP870" s="13"/>
      <c r="AQ870" s="13"/>
      <c r="AR870" s="13"/>
      <c r="AS870" s="123"/>
      <c r="AT870" s="13"/>
      <c r="AU870" s="13"/>
      <c r="AV870" s="66"/>
      <c r="AW870" s="66"/>
    </row>
    <row r="871" spans="31:49" x14ac:dyDescent="0.5">
      <c r="AE871" s="3"/>
      <c r="AF871" s="3"/>
      <c r="AG871" s="3"/>
      <c r="AH871" s="18"/>
      <c r="AI871" s="18"/>
      <c r="AJ871" s="18"/>
      <c r="AK871" s="13"/>
      <c r="AL871" s="13"/>
      <c r="AM871" s="13"/>
      <c r="AN871" s="13"/>
      <c r="AO871" s="13"/>
      <c r="AP871" s="13"/>
      <c r="AQ871" s="13"/>
      <c r="AR871" s="13"/>
      <c r="AS871" s="123"/>
      <c r="AT871" s="13"/>
      <c r="AU871" s="13"/>
      <c r="AV871" s="66"/>
      <c r="AW871" s="66"/>
    </row>
    <row r="872" spans="31:49" x14ac:dyDescent="0.5">
      <c r="AE872" s="3"/>
      <c r="AF872" s="3"/>
      <c r="AG872" s="3"/>
      <c r="AH872" s="18"/>
      <c r="AI872" s="18"/>
      <c r="AJ872" s="18"/>
      <c r="AK872" s="13"/>
      <c r="AL872" s="13"/>
      <c r="AM872" s="13"/>
      <c r="AN872" s="13"/>
      <c r="AO872" s="13"/>
      <c r="AP872" s="13"/>
      <c r="AQ872" s="13"/>
      <c r="AR872" s="13"/>
      <c r="AS872" s="123"/>
      <c r="AT872" s="13"/>
      <c r="AU872" s="13"/>
      <c r="AV872" s="66"/>
      <c r="AW872" s="66"/>
    </row>
    <row r="873" spans="31:49" x14ac:dyDescent="0.5">
      <c r="AE873" s="3"/>
      <c r="AF873" s="3"/>
      <c r="AG873" s="3"/>
      <c r="AH873" s="18"/>
      <c r="AI873" s="18"/>
      <c r="AJ873" s="18"/>
      <c r="AK873" s="13"/>
      <c r="AL873" s="13"/>
      <c r="AM873" s="13"/>
      <c r="AN873" s="13"/>
      <c r="AO873" s="13"/>
      <c r="AP873" s="13"/>
      <c r="AQ873" s="13"/>
      <c r="AR873" s="13"/>
      <c r="AS873" s="123"/>
      <c r="AT873" s="13"/>
      <c r="AU873" s="13"/>
      <c r="AV873" s="66"/>
      <c r="AW873" s="66"/>
    </row>
    <row r="874" spans="31:49" x14ac:dyDescent="0.5">
      <c r="AE874" s="3"/>
      <c r="AF874" s="3"/>
      <c r="AG874" s="3"/>
      <c r="AH874" s="18"/>
      <c r="AI874" s="18"/>
      <c r="AJ874" s="18"/>
      <c r="AK874" s="13"/>
      <c r="AL874" s="13"/>
      <c r="AM874" s="13"/>
      <c r="AN874" s="13"/>
      <c r="AO874" s="13"/>
      <c r="AP874" s="13"/>
      <c r="AQ874" s="13"/>
      <c r="AR874" s="13"/>
      <c r="AS874" s="123"/>
      <c r="AT874" s="13"/>
      <c r="AU874" s="13"/>
      <c r="AV874" s="66"/>
      <c r="AW874" s="66"/>
    </row>
    <row r="875" spans="31:49" x14ac:dyDescent="0.5">
      <c r="AE875" s="3"/>
      <c r="AF875" s="3"/>
      <c r="AG875" s="3"/>
      <c r="AH875" s="18"/>
      <c r="AI875" s="18"/>
      <c r="AJ875" s="18"/>
      <c r="AK875" s="13"/>
      <c r="AL875" s="13"/>
      <c r="AM875" s="13"/>
      <c r="AN875" s="13"/>
      <c r="AO875" s="13"/>
      <c r="AP875" s="13"/>
      <c r="AQ875" s="13"/>
      <c r="AR875" s="13"/>
      <c r="AS875" s="123"/>
      <c r="AT875" s="13"/>
      <c r="AU875" s="13"/>
      <c r="AV875" s="66"/>
      <c r="AW875" s="66"/>
    </row>
    <row r="876" spans="31:49" x14ac:dyDescent="0.5">
      <c r="AE876" s="3"/>
      <c r="AF876" s="3"/>
      <c r="AG876" s="3"/>
      <c r="AH876" s="18"/>
      <c r="AI876" s="18"/>
      <c r="AJ876" s="18"/>
      <c r="AK876" s="13"/>
      <c r="AL876" s="13"/>
      <c r="AM876" s="13"/>
      <c r="AN876" s="13"/>
      <c r="AO876" s="13"/>
      <c r="AP876" s="13"/>
      <c r="AQ876" s="13"/>
      <c r="AR876" s="13"/>
      <c r="AS876" s="123"/>
      <c r="AT876" s="13"/>
      <c r="AU876" s="13"/>
      <c r="AV876" s="66"/>
      <c r="AW876" s="66"/>
    </row>
    <row r="877" spans="31:49" x14ac:dyDescent="0.5">
      <c r="AE877" s="3"/>
      <c r="AF877" s="3"/>
      <c r="AG877" s="3"/>
      <c r="AH877" s="18"/>
      <c r="AI877" s="18"/>
      <c r="AJ877" s="18"/>
      <c r="AK877" s="13"/>
      <c r="AL877" s="13"/>
      <c r="AM877" s="13"/>
      <c r="AN877" s="13"/>
      <c r="AO877" s="13"/>
      <c r="AP877" s="13"/>
      <c r="AQ877" s="13"/>
      <c r="AR877" s="13"/>
      <c r="AS877" s="123"/>
      <c r="AT877" s="13"/>
      <c r="AU877" s="13"/>
      <c r="AV877" s="66"/>
      <c r="AW877" s="66"/>
    </row>
    <row r="878" spans="31:49" x14ac:dyDescent="0.5">
      <c r="AE878" s="3"/>
      <c r="AF878" s="3"/>
      <c r="AG878" s="3"/>
      <c r="AH878" s="18"/>
      <c r="AI878" s="18"/>
      <c r="AJ878" s="18"/>
      <c r="AK878" s="13"/>
      <c r="AL878" s="13"/>
      <c r="AM878" s="13"/>
      <c r="AN878" s="13"/>
      <c r="AO878" s="13"/>
      <c r="AP878" s="13"/>
      <c r="AQ878" s="13"/>
      <c r="AR878" s="13"/>
      <c r="AS878" s="123"/>
      <c r="AT878" s="13"/>
      <c r="AU878" s="13"/>
      <c r="AV878" s="66"/>
      <c r="AW878" s="66"/>
    </row>
    <row r="879" spans="31:49" x14ac:dyDescent="0.5">
      <c r="AE879" s="3"/>
      <c r="AF879" s="3"/>
      <c r="AG879" s="3"/>
      <c r="AH879" s="18"/>
      <c r="AI879" s="18"/>
      <c r="AJ879" s="18"/>
      <c r="AK879" s="13"/>
      <c r="AL879" s="13"/>
      <c r="AM879" s="13"/>
      <c r="AN879" s="13"/>
      <c r="AO879" s="13"/>
      <c r="AP879" s="13"/>
      <c r="AQ879" s="13"/>
      <c r="AR879" s="13"/>
      <c r="AS879" s="123"/>
      <c r="AT879" s="13"/>
      <c r="AU879" s="13"/>
      <c r="AV879" s="66"/>
      <c r="AW879" s="66"/>
    </row>
    <row r="880" spans="31:49" x14ac:dyDescent="0.5">
      <c r="AE880" s="3"/>
      <c r="AF880" s="3"/>
      <c r="AG880" s="3"/>
      <c r="AH880" s="18"/>
      <c r="AI880" s="18"/>
      <c r="AJ880" s="18"/>
      <c r="AK880" s="13"/>
      <c r="AL880" s="13"/>
      <c r="AM880" s="13"/>
      <c r="AN880" s="13"/>
      <c r="AO880" s="13"/>
      <c r="AP880" s="13"/>
      <c r="AQ880" s="13"/>
      <c r="AR880" s="13"/>
      <c r="AS880" s="123"/>
      <c r="AT880" s="13"/>
      <c r="AU880" s="13"/>
      <c r="AV880" s="66"/>
      <c r="AW880" s="66"/>
    </row>
    <row r="881" spans="31:49" x14ac:dyDescent="0.5">
      <c r="AE881" s="3"/>
      <c r="AF881" s="3"/>
      <c r="AG881" s="3"/>
      <c r="AH881" s="18"/>
      <c r="AI881" s="18"/>
      <c r="AJ881" s="18"/>
      <c r="AK881" s="13"/>
      <c r="AL881" s="13"/>
      <c r="AM881" s="13"/>
      <c r="AN881" s="13"/>
      <c r="AO881" s="13"/>
      <c r="AP881" s="13"/>
      <c r="AQ881" s="13"/>
      <c r="AR881" s="13"/>
      <c r="AS881" s="123"/>
      <c r="AT881" s="13"/>
      <c r="AU881" s="13"/>
      <c r="AV881" s="66"/>
      <c r="AW881" s="66"/>
    </row>
    <row r="882" spans="31:49" x14ac:dyDescent="0.5">
      <c r="AE882" s="3"/>
      <c r="AF882" s="3"/>
      <c r="AG882" s="3"/>
      <c r="AH882" s="18"/>
      <c r="AI882" s="18"/>
      <c r="AJ882" s="18"/>
      <c r="AK882" s="13"/>
      <c r="AL882" s="13"/>
      <c r="AM882" s="13"/>
      <c r="AN882" s="13"/>
      <c r="AO882" s="13"/>
      <c r="AP882" s="13"/>
      <c r="AQ882" s="13"/>
      <c r="AR882" s="13"/>
      <c r="AS882" s="123"/>
      <c r="AT882" s="13"/>
      <c r="AU882" s="13"/>
      <c r="AV882" s="66"/>
      <c r="AW882" s="66"/>
    </row>
    <row r="883" spans="31:49" x14ac:dyDescent="0.5">
      <c r="AE883" s="3"/>
      <c r="AF883" s="3"/>
      <c r="AG883" s="3"/>
      <c r="AH883" s="18"/>
      <c r="AI883" s="18"/>
      <c r="AJ883" s="18"/>
      <c r="AK883" s="13"/>
      <c r="AL883" s="13"/>
      <c r="AM883" s="13"/>
      <c r="AN883" s="13"/>
      <c r="AO883" s="13"/>
      <c r="AP883" s="13"/>
      <c r="AQ883" s="13"/>
      <c r="AR883" s="13"/>
      <c r="AS883" s="123"/>
      <c r="AT883" s="13"/>
      <c r="AU883" s="13"/>
      <c r="AV883" s="66"/>
      <c r="AW883" s="66"/>
    </row>
    <row r="884" spans="31:49" x14ac:dyDescent="0.5">
      <c r="AE884" s="3"/>
      <c r="AF884" s="3"/>
      <c r="AG884" s="3"/>
      <c r="AH884" s="18"/>
      <c r="AI884" s="18"/>
      <c r="AJ884" s="18"/>
      <c r="AK884" s="13"/>
      <c r="AL884" s="13"/>
      <c r="AM884" s="13"/>
      <c r="AN884" s="13"/>
      <c r="AO884" s="13"/>
      <c r="AP884" s="13"/>
      <c r="AQ884" s="13"/>
      <c r="AR884" s="13"/>
      <c r="AS884" s="123"/>
      <c r="AT884" s="13"/>
      <c r="AU884" s="13"/>
      <c r="AV884" s="66"/>
      <c r="AW884" s="66"/>
    </row>
    <row r="885" spans="31:49" x14ac:dyDescent="0.5">
      <c r="AE885" s="3"/>
      <c r="AF885" s="3"/>
      <c r="AG885" s="3"/>
      <c r="AH885" s="18"/>
      <c r="AI885" s="18"/>
      <c r="AJ885" s="18"/>
      <c r="AK885" s="13"/>
      <c r="AL885" s="13"/>
      <c r="AM885" s="13"/>
      <c r="AN885" s="13"/>
      <c r="AO885" s="13"/>
      <c r="AP885" s="13"/>
      <c r="AQ885" s="13"/>
      <c r="AR885" s="13"/>
      <c r="AS885" s="123"/>
      <c r="AT885" s="13"/>
      <c r="AU885" s="13"/>
      <c r="AV885" s="66"/>
      <c r="AW885" s="66"/>
    </row>
    <row r="886" spans="31:49" x14ac:dyDescent="0.5">
      <c r="AE886" s="3"/>
      <c r="AF886" s="3"/>
      <c r="AG886" s="3"/>
      <c r="AH886" s="18"/>
      <c r="AI886" s="18"/>
      <c r="AJ886" s="18"/>
      <c r="AK886" s="13"/>
      <c r="AL886" s="13"/>
      <c r="AM886" s="13"/>
      <c r="AN886" s="13"/>
      <c r="AO886" s="13"/>
      <c r="AP886" s="13"/>
      <c r="AQ886" s="13"/>
      <c r="AR886" s="13"/>
      <c r="AS886" s="123"/>
      <c r="AT886" s="13"/>
      <c r="AU886" s="13"/>
      <c r="AV886" s="66"/>
      <c r="AW886" s="66"/>
    </row>
    <row r="887" spans="31:49" x14ac:dyDescent="0.5">
      <c r="AE887" s="3"/>
      <c r="AF887" s="3"/>
      <c r="AG887" s="3"/>
      <c r="AH887" s="18"/>
      <c r="AI887" s="18"/>
      <c r="AJ887" s="18"/>
      <c r="AK887" s="13"/>
      <c r="AL887" s="13"/>
      <c r="AM887" s="13"/>
      <c r="AN887" s="13"/>
      <c r="AO887" s="13"/>
      <c r="AP887" s="13"/>
      <c r="AQ887" s="13"/>
      <c r="AR887" s="13"/>
      <c r="AS887" s="123"/>
      <c r="AT887" s="13"/>
      <c r="AU887" s="13"/>
      <c r="AV887" s="66"/>
      <c r="AW887" s="66"/>
    </row>
    <row r="888" spans="31:49" x14ac:dyDescent="0.5">
      <c r="AE888" s="3"/>
      <c r="AF888" s="3"/>
      <c r="AG888" s="3"/>
      <c r="AH888" s="18"/>
      <c r="AI888" s="18"/>
      <c r="AJ888" s="18"/>
      <c r="AK888" s="13"/>
      <c r="AL888" s="13"/>
      <c r="AM888" s="13"/>
      <c r="AN888" s="13"/>
      <c r="AO888" s="13"/>
      <c r="AP888" s="13"/>
      <c r="AQ888" s="13"/>
      <c r="AR888" s="13"/>
      <c r="AS888" s="123"/>
      <c r="AT888" s="13"/>
      <c r="AU888" s="13"/>
      <c r="AV888" s="66"/>
      <c r="AW888" s="66"/>
    </row>
    <row r="889" spans="31:49" x14ac:dyDescent="0.5">
      <c r="AE889" s="3"/>
      <c r="AF889" s="3"/>
      <c r="AG889" s="3"/>
      <c r="AH889" s="18"/>
      <c r="AI889" s="18"/>
      <c r="AJ889" s="18"/>
      <c r="AK889" s="13"/>
      <c r="AL889" s="13"/>
      <c r="AM889" s="13"/>
      <c r="AN889" s="13"/>
      <c r="AO889" s="13"/>
      <c r="AP889" s="13"/>
      <c r="AQ889" s="13"/>
      <c r="AR889" s="13"/>
      <c r="AS889" s="123"/>
      <c r="AT889" s="13"/>
      <c r="AU889" s="13"/>
      <c r="AV889" s="66"/>
      <c r="AW889" s="66"/>
    </row>
    <row r="890" spans="31:49" x14ac:dyDescent="0.5">
      <c r="AE890" s="3"/>
      <c r="AF890" s="3"/>
      <c r="AG890" s="3"/>
      <c r="AH890" s="18"/>
      <c r="AI890" s="18"/>
      <c r="AJ890" s="18"/>
      <c r="AK890" s="13"/>
      <c r="AL890" s="13"/>
      <c r="AM890" s="13"/>
      <c r="AN890" s="13"/>
      <c r="AO890" s="13"/>
      <c r="AP890" s="13"/>
      <c r="AQ890" s="13"/>
      <c r="AR890" s="13"/>
      <c r="AS890" s="123"/>
      <c r="AT890" s="13"/>
      <c r="AU890" s="13"/>
      <c r="AV890" s="66"/>
      <c r="AW890" s="66"/>
    </row>
    <row r="891" spans="31:49" x14ac:dyDescent="0.5">
      <c r="AE891" s="3"/>
      <c r="AF891" s="3"/>
      <c r="AG891" s="3"/>
      <c r="AH891" s="18"/>
      <c r="AI891" s="18"/>
      <c r="AJ891" s="18"/>
      <c r="AK891" s="13"/>
      <c r="AL891" s="13"/>
      <c r="AM891" s="13"/>
      <c r="AN891" s="13"/>
      <c r="AO891" s="13"/>
      <c r="AP891" s="13"/>
      <c r="AQ891" s="13"/>
      <c r="AR891" s="13"/>
      <c r="AS891" s="123"/>
      <c r="AT891" s="13"/>
      <c r="AU891" s="13"/>
      <c r="AV891" s="66"/>
      <c r="AW891" s="66"/>
    </row>
    <row r="892" spans="31:49" x14ac:dyDescent="0.5">
      <c r="AE892" s="3"/>
      <c r="AF892" s="3"/>
      <c r="AG892" s="3"/>
      <c r="AH892" s="18"/>
      <c r="AI892" s="18"/>
      <c r="AJ892" s="18"/>
      <c r="AK892" s="13"/>
      <c r="AL892" s="13"/>
      <c r="AM892" s="13"/>
      <c r="AN892" s="13"/>
      <c r="AO892" s="13"/>
      <c r="AP892" s="13"/>
      <c r="AQ892" s="13"/>
      <c r="AR892" s="13"/>
      <c r="AS892" s="123"/>
      <c r="AT892" s="13"/>
      <c r="AU892" s="13"/>
      <c r="AV892" s="66"/>
      <c r="AW892" s="66"/>
    </row>
    <row r="893" spans="31:49" x14ac:dyDescent="0.5">
      <c r="AE893" s="3"/>
      <c r="AF893" s="3"/>
      <c r="AG893" s="3"/>
      <c r="AH893" s="18"/>
      <c r="AI893" s="18"/>
      <c r="AJ893" s="18"/>
      <c r="AK893" s="13"/>
      <c r="AL893" s="13"/>
      <c r="AM893" s="13"/>
      <c r="AN893" s="13"/>
      <c r="AO893" s="13"/>
      <c r="AP893" s="13"/>
      <c r="AQ893" s="13"/>
      <c r="AR893" s="13"/>
      <c r="AS893" s="123"/>
      <c r="AT893" s="13"/>
      <c r="AU893" s="13"/>
      <c r="AV893" s="66"/>
      <c r="AW893" s="66"/>
    </row>
    <row r="894" spans="31:49" x14ac:dyDescent="0.5">
      <c r="AE894" s="3"/>
      <c r="AF894" s="3"/>
      <c r="AG894" s="3"/>
      <c r="AH894" s="18"/>
      <c r="AI894" s="18"/>
      <c r="AJ894" s="18"/>
      <c r="AK894" s="13"/>
      <c r="AL894" s="13"/>
      <c r="AM894" s="13"/>
      <c r="AN894" s="13"/>
      <c r="AO894" s="13"/>
      <c r="AP894" s="13"/>
      <c r="AQ894" s="13"/>
      <c r="AR894" s="13"/>
      <c r="AS894" s="123"/>
      <c r="AT894" s="13"/>
      <c r="AU894" s="13"/>
      <c r="AV894" s="66"/>
      <c r="AW894" s="66"/>
    </row>
    <row r="895" spans="31:49" x14ac:dyDescent="0.5">
      <c r="AE895" s="3"/>
      <c r="AF895" s="3"/>
      <c r="AG895" s="3"/>
      <c r="AH895" s="18"/>
      <c r="AI895" s="18"/>
      <c r="AJ895" s="18"/>
      <c r="AK895" s="13"/>
      <c r="AL895" s="13"/>
      <c r="AM895" s="13"/>
      <c r="AN895" s="13"/>
      <c r="AO895" s="13"/>
      <c r="AP895" s="13"/>
      <c r="AQ895" s="13"/>
      <c r="AR895" s="13"/>
      <c r="AS895" s="123"/>
      <c r="AT895" s="13"/>
      <c r="AU895" s="13"/>
      <c r="AV895" s="66"/>
      <c r="AW895" s="66"/>
    </row>
    <row r="896" spans="31:49" x14ac:dyDescent="0.5">
      <c r="AE896" s="3"/>
      <c r="AF896" s="3"/>
      <c r="AG896" s="3"/>
      <c r="AH896" s="18"/>
      <c r="AI896" s="18"/>
      <c r="AJ896" s="18"/>
      <c r="AK896" s="13"/>
      <c r="AL896" s="13"/>
      <c r="AM896" s="13"/>
      <c r="AN896" s="13"/>
      <c r="AO896" s="13"/>
      <c r="AP896" s="13"/>
      <c r="AQ896" s="13"/>
      <c r="AR896" s="13"/>
      <c r="AS896" s="123"/>
      <c r="AT896" s="13"/>
      <c r="AU896" s="13"/>
      <c r="AV896" s="66"/>
      <c r="AW896" s="66"/>
    </row>
    <row r="897" spans="31:49" x14ac:dyDescent="0.5">
      <c r="AE897" s="3"/>
      <c r="AF897" s="3"/>
      <c r="AG897" s="3"/>
      <c r="AH897" s="18"/>
      <c r="AI897" s="18"/>
      <c r="AJ897" s="18"/>
      <c r="AK897" s="13"/>
      <c r="AL897" s="13"/>
      <c r="AM897" s="13"/>
      <c r="AN897" s="13"/>
      <c r="AO897" s="13"/>
      <c r="AP897" s="13"/>
      <c r="AQ897" s="13"/>
      <c r="AR897" s="13"/>
      <c r="AS897" s="123"/>
      <c r="AT897" s="13"/>
      <c r="AU897" s="13"/>
      <c r="AV897" s="66"/>
      <c r="AW897" s="66"/>
    </row>
    <row r="898" spans="31:49" x14ac:dyDescent="0.5">
      <c r="AE898" s="3"/>
      <c r="AF898" s="3"/>
      <c r="AG898" s="3"/>
      <c r="AH898" s="18"/>
      <c r="AI898" s="18"/>
      <c r="AJ898" s="18"/>
      <c r="AK898" s="13"/>
      <c r="AL898" s="13"/>
      <c r="AM898" s="13"/>
      <c r="AN898" s="13"/>
      <c r="AO898" s="13"/>
      <c r="AP898" s="13"/>
      <c r="AQ898" s="13"/>
      <c r="AR898" s="13"/>
      <c r="AS898" s="123"/>
      <c r="AT898" s="13"/>
      <c r="AU898" s="13"/>
      <c r="AV898" s="66"/>
      <c r="AW898" s="66"/>
    </row>
    <row r="899" spans="31:49" x14ac:dyDescent="0.5">
      <c r="AE899" s="3"/>
      <c r="AF899" s="3"/>
      <c r="AG899" s="3"/>
      <c r="AH899" s="18"/>
      <c r="AI899" s="18"/>
      <c r="AJ899" s="18"/>
      <c r="AK899" s="13"/>
      <c r="AL899" s="13"/>
      <c r="AM899" s="13"/>
      <c r="AN899" s="13"/>
      <c r="AO899" s="13"/>
      <c r="AP899" s="13"/>
      <c r="AQ899" s="13"/>
      <c r="AR899" s="13"/>
      <c r="AS899" s="123"/>
      <c r="AT899" s="13"/>
      <c r="AU899" s="13"/>
      <c r="AV899" s="66"/>
      <c r="AW899" s="66"/>
    </row>
    <row r="900" spans="31:49" x14ac:dyDescent="0.5">
      <c r="AE900" s="3"/>
      <c r="AF900" s="3"/>
      <c r="AG900" s="3"/>
      <c r="AH900" s="18"/>
      <c r="AI900" s="18"/>
      <c r="AJ900" s="18"/>
      <c r="AK900" s="13"/>
      <c r="AL900" s="13"/>
      <c r="AM900" s="13"/>
      <c r="AN900" s="13"/>
      <c r="AO900" s="13"/>
      <c r="AP900" s="13"/>
      <c r="AQ900" s="13"/>
      <c r="AR900" s="13"/>
      <c r="AS900" s="123"/>
      <c r="AT900" s="13"/>
      <c r="AU900" s="13"/>
      <c r="AV900" s="66"/>
      <c r="AW900" s="66"/>
    </row>
    <row r="901" spans="31:49" x14ac:dyDescent="0.5">
      <c r="AE901" s="3"/>
      <c r="AF901" s="3"/>
      <c r="AG901" s="3"/>
      <c r="AH901" s="18"/>
      <c r="AI901" s="18"/>
      <c r="AJ901" s="18"/>
      <c r="AK901" s="13"/>
      <c r="AL901" s="13"/>
      <c r="AM901" s="13"/>
      <c r="AN901" s="13"/>
      <c r="AO901" s="13"/>
      <c r="AP901" s="13"/>
      <c r="AQ901" s="13"/>
      <c r="AR901" s="13"/>
      <c r="AS901" s="123"/>
      <c r="AT901" s="13"/>
      <c r="AU901" s="13"/>
      <c r="AV901" s="66"/>
      <c r="AW901" s="66"/>
    </row>
    <row r="902" spans="31:49" x14ac:dyDescent="0.5">
      <c r="AE902" s="3"/>
      <c r="AF902" s="3"/>
      <c r="AG902" s="3"/>
      <c r="AH902" s="18"/>
      <c r="AI902" s="18"/>
      <c r="AJ902" s="18"/>
      <c r="AK902" s="13"/>
      <c r="AL902" s="13"/>
      <c r="AM902" s="13"/>
      <c r="AN902" s="13"/>
      <c r="AO902" s="13"/>
      <c r="AP902" s="13"/>
      <c r="AQ902" s="13"/>
      <c r="AR902" s="13"/>
      <c r="AS902" s="123"/>
      <c r="AT902" s="13"/>
      <c r="AU902" s="13"/>
      <c r="AV902" s="66"/>
      <c r="AW902" s="66"/>
    </row>
    <row r="903" spans="31:49" x14ac:dyDescent="0.5">
      <c r="AE903" s="3"/>
      <c r="AF903" s="3"/>
      <c r="AG903" s="3"/>
      <c r="AH903" s="18"/>
      <c r="AI903" s="18"/>
      <c r="AJ903" s="18"/>
      <c r="AK903" s="13"/>
      <c r="AL903" s="13"/>
      <c r="AM903" s="13"/>
      <c r="AN903" s="13"/>
      <c r="AO903" s="13"/>
      <c r="AP903" s="13"/>
      <c r="AQ903" s="13"/>
      <c r="AR903" s="13"/>
      <c r="AS903" s="123"/>
      <c r="AT903" s="13"/>
      <c r="AU903" s="13"/>
      <c r="AV903" s="66"/>
      <c r="AW903" s="66"/>
    </row>
    <row r="904" spans="31:49" x14ac:dyDescent="0.5">
      <c r="AE904" s="3"/>
      <c r="AF904" s="3"/>
      <c r="AG904" s="3"/>
      <c r="AH904" s="18"/>
      <c r="AI904" s="18"/>
      <c r="AJ904" s="18"/>
      <c r="AK904" s="13"/>
      <c r="AL904" s="13"/>
      <c r="AM904" s="13"/>
      <c r="AN904" s="13"/>
      <c r="AO904" s="13"/>
      <c r="AP904" s="13"/>
      <c r="AQ904" s="13"/>
      <c r="AR904" s="13"/>
      <c r="AS904" s="123"/>
      <c r="AT904" s="13"/>
      <c r="AU904" s="13"/>
      <c r="AV904" s="66"/>
      <c r="AW904" s="66"/>
    </row>
    <row r="905" spans="31:49" x14ac:dyDescent="0.5">
      <c r="AE905" s="3"/>
      <c r="AF905" s="3"/>
      <c r="AG905" s="3"/>
      <c r="AH905" s="18"/>
      <c r="AI905" s="18"/>
      <c r="AJ905" s="18"/>
      <c r="AK905" s="13"/>
      <c r="AL905" s="13"/>
      <c r="AM905" s="13"/>
      <c r="AN905" s="13"/>
      <c r="AO905" s="13"/>
      <c r="AP905" s="13"/>
      <c r="AQ905" s="13"/>
      <c r="AR905" s="13"/>
      <c r="AS905" s="123"/>
      <c r="AT905" s="13"/>
      <c r="AU905" s="13"/>
      <c r="AV905" s="66"/>
      <c r="AW905" s="66"/>
    </row>
    <row r="906" spans="31:49" x14ac:dyDescent="0.5">
      <c r="AE906" s="3"/>
      <c r="AF906" s="3"/>
      <c r="AG906" s="3"/>
      <c r="AH906" s="18"/>
      <c r="AI906" s="18"/>
      <c r="AJ906" s="18"/>
      <c r="AK906" s="13"/>
      <c r="AL906" s="13"/>
      <c r="AM906" s="13"/>
      <c r="AN906" s="13"/>
      <c r="AO906" s="13"/>
      <c r="AP906" s="13"/>
      <c r="AQ906" s="13"/>
      <c r="AR906" s="13"/>
      <c r="AS906" s="123"/>
      <c r="AT906" s="13"/>
      <c r="AU906" s="13"/>
      <c r="AV906" s="66"/>
      <c r="AW906" s="66"/>
    </row>
    <row r="907" spans="31:49" x14ac:dyDescent="0.5">
      <c r="AE907" s="3"/>
      <c r="AF907" s="3"/>
      <c r="AG907" s="3"/>
      <c r="AH907" s="18"/>
      <c r="AI907" s="18"/>
      <c r="AJ907" s="18"/>
      <c r="AK907" s="13"/>
      <c r="AL907" s="13"/>
      <c r="AM907" s="13"/>
      <c r="AN907" s="13"/>
      <c r="AO907" s="13"/>
      <c r="AP907" s="13"/>
      <c r="AQ907" s="13"/>
      <c r="AR907" s="13"/>
      <c r="AS907" s="123"/>
      <c r="AT907" s="13"/>
      <c r="AU907" s="13"/>
      <c r="AV907" s="66"/>
      <c r="AW907" s="66"/>
    </row>
    <row r="908" spans="31:49" x14ac:dyDescent="0.5">
      <c r="AE908" s="3"/>
      <c r="AF908" s="3"/>
      <c r="AG908" s="3"/>
      <c r="AH908" s="18"/>
      <c r="AI908" s="18"/>
      <c r="AJ908" s="18"/>
      <c r="AK908" s="13"/>
      <c r="AL908" s="13"/>
      <c r="AM908" s="13"/>
      <c r="AN908" s="13"/>
      <c r="AO908" s="13"/>
      <c r="AP908" s="13"/>
      <c r="AQ908" s="13"/>
      <c r="AR908" s="13"/>
      <c r="AS908" s="123"/>
      <c r="AT908" s="13"/>
      <c r="AU908" s="13"/>
      <c r="AV908" s="66"/>
      <c r="AW908" s="66"/>
    </row>
    <row r="909" spans="31:49" x14ac:dyDescent="0.5">
      <c r="AE909" s="3"/>
      <c r="AF909" s="3"/>
      <c r="AG909" s="3"/>
      <c r="AH909" s="18"/>
      <c r="AI909" s="18"/>
      <c r="AJ909" s="18"/>
      <c r="AK909" s="13"/>
      <c r="AL909" s="13"/>
      <c r="AM909" s="13"/>
      <c r="AN909" s="13"/>
      <c r="AO909" s="13"/>
      <c r="AP909" s="13"/>
      <c r="AQ909" s="13"/>
      <c r="AR909" s="13"/>
      <c r="AS909" s="123"/>
      <c r="AT909" s="13"/>
      <c r="AU909" s="13"/>
      <c r="AV909" s="66"/>
      <c r="AW909" s="66"/>
    </row>
    <row r="910" spans="31:49" x14ac:dyDescent="0.5">
      <c r="AE910" s="3"/>
      <c r="AF910" s="3"/>
      <c r="AG910" s="3"/>
      <c r="AH910" s="18"/>
      <c r="AI910" s="18"/>
      <c r="AJ910" s="18"/>
      <c r="AK910" s="13"/>
      <c r="AL910" s="13"/>
      <c r="AM910" s="13"/>
      <c r="AN910" s="13"/>
      <c r="AO910" s="13"/>
      <c r="AP910" s="13"/>
      <c r="AQ910" s="13"/>
      <c r="AR910" s="13"/>
      <c r="AS910" s="123"/>
      <c r="AT910" s="13"/>
      <c r="AU910" s="13"/>
      <c r="AV910" s="66"/>
      <c r="AW910" s="66"/>
    </row>
    <row r="911" spans="31:49" x14ac:dyDescent="0.5">
      <c r="AE911" s="3"/>
      <c r="AF911" s="3"/>
      <c r="AG911" s="3"/>
      <c r="AH911" s="18"/>
      <c r="AI911" s="18"/>
      <c r="AJ911" s="18"/>
      <c r="AK911" s="13"/>
      <c r="AL911" s="13"/>
      <c r="AM911" s="13"/>
      <c r="AN911" s="13"/>
      <c r="AO911" s="13"/>
      <c r="AP911" s="13"/>
      <c r="AQ911" s="13"/>
      <c r="AR911" s="13"/>
      <c r="AS911" s="123"/>
      <c r="AT911" s="13"/>
      <c r="AU911" s="13"/>
      <c r="AV911" s="66"/>
      <c r="AW911" s="66"/>
    </row>
    <row r="912" spans="31:49" x14ac:dyDescent="0.5">
      <c r="AE912" s="3"/>
      <c r="AF912" s="3"/>
      <c r="AG912" s="3"/>
      <c r="AH912" s="18"/>
      <c r="AI912" s="18"/>
      <c r="AJ912" s="18"/>
      <c r="AK912" s="13"/>
      <c r="AL912" s="13"/>
      <c r="AM912" s="13"/>
      <c r="AN912" s="13"/>
      <c r="AO912" s="13"/>
      <c r="AP912" s="13"/>
      <c r="AQ912" s="13"/>
      <c r="AR912" s="13"/>
      <c r="AS912" s="123"/>
      <c r="AT912" s="13"/>
      <c r="AU912" s="13"/>
      <c r="AV912" s="66"/>
      <c r="AW912" s="66"/>
    </row>
    <row r="913" spans="31:49" x14ac:dyDescent="0.5">
      <c r="AE913" s="3"/>
      <c r="AF913" s="3"/>
      <c r="AG913" s="3"/>
      <c r="AH913" s="18"/>
      <c r="AI913" s="18"/>
      <c r="AJ913" s="18"/>
      <c r="AK913" s="13"/>
      <c r="AL913" s="13"/>
      <c r="AM913" s="13"/>
      <c r="AN913" s="13"/>
      <c r="AO913" s="13"/>
      <c r="AP913" s="13"/>
      <c r="AQ913" s="13"/>
      <c r="AR913" s="13"/>
      <c r="AS913" s="123"/>
      <c r="AT913" s="13"/>
      <c r="AU913" s="13"/>
      <c r="AV913" s="66"/>
      <c r="AW913" s="66"/>
    </row>
    <row r="914" spans="31:49" x14ac:dyDescent="0.5">
      <c r="AE914" s="3"/>
      <c r="AF914" s="3"/>
      <c r="AG914" s="3"/>
      <c r="AH914" s="18"/>
      <c r="AI914" s="18"/>
      <c r="AJ914" s="18"/>
      <c r="AK914" s="13"/>
      <c r="AL914" s="13"/>
      <c r="AM914" s="13"/>
      <c r="AN914" s="13"/>
      <c r="AO914" s="13"/>
      <c r="AP914" s="13"/>
      <c r="AQ914" s="13"/>
      <c r="AR914" s="13"/>
      <c r="AS914" s="123"/>
      <c r="AT914" s="13"/>
      <c r="AU914" s="13"/>
      <c r="AV914" s="66"/>
      <c r="AW914" s="66"/>
    </row>
    <row r="915" spans="31:49" x14ac:dyDescent="0.5">
      <c r="AE915" s="3"/>
      <c r="AF915" s="3"/>
      <c r="AG915" s="3"/>
      <c r="AH915" s="18"/>
      <c r="AI915" s="18"/>
      <c r="AJ915" s="18"/>
      <c r="AK915" s="13"/>
      <c r="AL915" s="13"/>
      <c r="AM915" s="13"/>
      <c r="AN915" s="13"/>
      <c r="AO915" s="13"/>
      <c r="AP915" s="13"/>
      <c r="AQ915" s="13"/>
      <c r="AR915" s="13"/>
      <c r="AS915" s="123"/>
      <c r="AT915" s="13"/>
      <c r="AU915" s="13"/>
      <c r="AV915" s="66"/>
      <c r="AW915" s="66"/>
    </row>
    <row r="916" spans="31:49" x14ac:dyDescent="0.5">
      <c r="AE916" s="3"/>
      <c r="AF916" s="3"/>
      <c r="AG916" s="3"/>
      <c r="AH916" s="18"/>
      <c r="AI916" s="18"/>
      <c r="AJ916" s="18"/>
      <c r="AK916" s="13"/>
      <c r="AL916" s="13"/>
      <c r="AM916" s="13"/>
      <c r="AN916" s="13"/>
      <c r="AO916" s="13"/>
      <c r="AP916" s="13"/>
      <c r="AQ916" s="13"/>
      <c r="AR916" s="13"/>
      <c r="AS916" s="123"/>
      <c r="AT916" s="13"/>
      <c r="AU916" s="13"/>
      <c r="AV916" s="66"/>
      <c r="AW916" s="66"/>
    </row>
    <row r="917" spans="31:49" x14ac:dyDescent="0.5">
      <c r="AE917" s="3"/>
      <c r="AF917" s="3"/>
      <c r="AG917" s="3"/>
      <c r="AH917" s="18"/>
      <c r="AI917" s="18"/>
      <c r="AJ917" s="18"/>
      <c r="AK917" s="13"/>
      <c r="AL917" s="13"/>
      <c r="AM917" s="13"/>
      <c r="AN917" s="13"/>
      <c r="AO917" s="13"/>
      <c r="AP917" s="13"/>
      <c r="AQ917" s="13"/>
      <c r="AR917" s="13"/>
      <c r="AS917" s="123"/>
      <c r="AT917" s="13"/>
      <c r="AU917" s="13"/>
      <c r="AV917" s="66"/>
      <c r="AW917" s="66"/>
    </row>
    <row r="918" spans="31:49" x14ac:dyDescent="0.5">
      <c r="AE918" s="3"/>
      <c r="AF918" s="3"/>
      <c r="AG918" s="3"/>
      <c r="AH918" s="18"/>
      <c r="AI918" s="18"/>
      <c r="AJ918" s="18"/>
      <c r="AK918" s="13"/>
      <c r="AL918" s="13"/>
      <c r="AM918" s="13"/>
      <c r="AN918" s="13"/>
      <c r="AO918" s="13"/>
      <c r="AP918" s="13"/>
      <c r="AQ918" s="13"/>
      <c r="AR918" s="13"/>
      <c r="AS918" s="123"/>
      <c r="AT918" s="13"/>
      <c r="AU918" s="13"/>
      <c r="AV918" s="66"/>
      <c r="AW918" s="66"/>
    </row>
    <row r="919" spans="31:49" x14ac:dyDescent="0.5">
      <c r="AE919" s="3"/>
      <c r="AF919" s="3"/>
      <c r="AG919" s="3"/>
      <c r="AH919" s="18"/>
      <c r="AI919" s="18"/>
      <c r="AJ919" s="18"/>
      <c r="AK919" s="13"/>
      <c r="AL919" s="13"/>
      <c r="AM919" s="13"/>
      <c r="AN919" s="13"/>
      <c r="AO919" s="13"/>
      <c r="AP919" s="13"/>
      <c r="AQ919" s="13"/>
      <c r="AR919" s="13"/>
      <c r="AS919" s="123"/>
      <c r="AT919" s="13"/>
      <c r="AU919" s="13"/>
      <c r="AV919" s="66"/>
      <c r="AW919" s="66"/>
    </row>
    <row r="920" spans="31:49" x14ac:dyDescent="0.5">
      <c r="AE920" s="3"/>
      <c r="AF920" s="3"/>
      <c r="AG920" s="3"/>
      <c r="AH920" s="18"/>
      <c r="AI920" s="18"/>
      <c r="AJ920" s="18"/>
      <c r="AK920" s="13"/>
      <c r="AL920" s="13"/>
      <c r="AM920" s="13"/>
      <c r="AN920" s="13"/>
      <c r="AO920" s="13"/>
      <c r="AP920" s="13"/>
      <c r="AQ920" s="13"/>
      <c r="AR920" s="13"/>
      <c r="AS920" s="123"/>
      <c r="AT920" s="13"/>
      <c r="AU920" s="13"/>
      <c r="AV920" s="66"/>
      <c r="AW920" s="66"/>
    </row>
    <row r="921" spans="31:49" x14ac:dyDescent="0.5">
      <c r="AE921" s="3"/>
      <c r="AF921" s="3"/>
      <c r="AG921" s="3"/>
      <c r="AH921" s="18"/>
      <c r="AI921" s="18"/>
      <c r="AJ921" s="18"/>
      <c r="AK921" s="13"/>
      <c r="AL921" s="13"/>
      <c r="AM921" s="13"/>
      <c r="AN921" s="13"/>
      <c r="AO921" s="13"/>
      <c r="AP921" s="13"/>
      <c r="AQ921" s="13"/>
      <c r="AR921" s="13"/>
      <c r="AS921" s="123"/>
      <c r="AT921" s="13"/>
      <c r="AU921" s="13"/>
      <c r="AV921" s="66"/>
      <c r="AW921" s="66"/>
    </row>
    <row r="922" spans="31:49" x14ac:dyDescent="0.5">
      <c r="AE922" s="3"/>
      <c r="AF922" s="3"/>
      <c r="AG922" s="3"/>
      <c r="AH922" s="18"/>
      <c r="AI922" s="18"/>
      <c r="AJ922" s="18"/>
      <c r="AK922" s="13"/>
      <c r="AL922" s="13"/>
      <c r="AM922" s="13"/>
      <c r="AN922" s="13"/>
      <c r="AO922" s="13"/>
      <c r="AP922" s="13"/>
      <c r="AQ922" s="13"/>
      <c r="AR922" s="13"/>
      <c r="AS922" s="123"/>
      <c r="AT922" s="13"/>
      <c r="AU922" s="13"/>
      <c r="AV922" s="66"/>
      <c r="AW922" s="66"/>
    </row>
    <row r="923" spans="31:49" x14ac:dyDescent="0.5">
      <c r="AE923" s="3"/>
      <c r="AF923" s="3"/>
      <c r="AG923" s="3"/>
      <c r="AH923" s="18"/>
      <c r="AI923" s="18"/>
      <c r="AJ923" s="18"/>
      <c r="AK923" s="13"/>
      <c r="AL923" s="13"/>
      <c r="AM923" s="13"/>
      <c r="AN923" s="13"/>
      <c r="AO923" s="13"/>
      <c r="AP923" s="13"/>
      <c r="AQ923" s="13"/>
      <c r="AR923" s="13"/>
      <c r="AS923" s="123"/>
      <c r="AT923" s="13"/>
      <c r="AU923" s="13"/>
      <c r="AV923" s="66"/>
      <c r="AW923" s="66"/>
    </row>
    <row r="924" spans="31:49" x14ac:dyDescent="0.5">
      <c r="AE924" s="3"/>
      <c r="AF924" s="3"/>
      <c r="AG924" s="3"/>
      <c r="AH924" s="18"/>
      <c r="AI924" s="18"/>
      <c r="AJ924" s="18"/>
      <c r="AK924" s="13"/>
      <c r="AL924" s="13"/>
      <c r="AM924" s="13"/>
      <c r="AN924" s="13"/>
      <c r="AO924" s="13"/>
      <c r="AP924" s="13"/>
      <c r="AQ924" s="13"/>
      <c r="AR924" s="13"/>
      <c r="AS924" s="123"/>
      <c r="AT924" s="13"/>
      <c r="AU924" s="13"/>
      <c r="AV924" s="66"/>
      <c r="AW924" s="66"/>
    </row>
    <row r="925" spans="31:49" x14ac:dyDescent="0.5">
      <c r="AE925" s="3"/>
      <c r="AF925" s="3"/>
      <c r="AG925" s="3"/>
      <c r="AH925" s="18"/>
      <c r="AI925" s="18"/>
      <c r="AJ925" s="18"/>
      <c r="AK925" s="13"/>
      <c r="AL925" s="13"/>
      <c r="AM925" s="13"/>
      <c r="AN925" s="13"/>
      <c r="AO925" s="13"/>
      <c r="AP925" s="13"/>
      <c r="AQ925" s="13"/>
      <c r="AR925" s="13"/>
      <c r="AS925" s="123"/>
      <c r="AT925" s="13"/>
      <c r="AU925" s="13"/>
      <c r="AV925" s="66"/>
      <c r="AW925" s="66"/>
    </row>
    <row r="926" spans="31:49" x14ac:dyDescent="0.5">
      <c r="AE926" s="3"/>
      <c r="AF926" s="3"/>
      <c r="AG926" s="3"/>
      <c r="AH926" s="18"/>
      <c r="AI926" s="18"/>
      <c r="AJ926" s="18"/>
      <c r="AK926" s="13"/>
      <c r="AL926" s="13"/>
      <c r="AM926" s="13"/>
      <c r="AN926" s="13"/>
      <c r="AO926" s="13"/>
      <c r="AP926" s="13"/>
      <c r="AQ926" s="13"/>
      <c r="AR926" s="13"/>
      <c r="AS926" s="123"/>
      <c r="AT926" s="13"/>
      <c r="AU926" s="13"/>
      <c r="AV926" s="66"/>
      <c r="AW926" s="66"/>
    </row>
    <row r="927" spans="31:49" x14ac:dyDescent="0.5">
      <c r="AE927" s="3"/>
      <c r="AF927" s="3"/>
      <c r="AG927" s="3"/>
      <c r="AH927" s="18"/>
      <c r="AI927" s="18"/>
      <c r="AJ927" s="18"/>
      <c r="AK927" s="13"/>
      <c r="AL927" s="13"/>
      <c r="AM927" s="13"/>
      <c r="AN927" s="13"/>
      <c r="AO927" s="13"/>
      <c r="AP927" s="13"/>
      <c r="AQ927" s="13"/>
      <c r="AR927" s="13"/>
      <c r="AS927" s="123"/>
      <c r="AT927" s="13"/>
      <c r="AU927" s="13"/>
      <c r="AV927" s="66"/>
      <c r="AW927" s="66"/>
    </row>
    <row r="928" spans="31:49" x14ac:dyDescent="0.5">
      <c r="AE928" s="3"/>
      <c r="AF928" s="3"/>
      <c r="AG928" s="3"/>
      <c r="AH928" s="18"/>
      <c r="AI928" s="18"/>
      <c r="AJ928" s="18"/>
      <c r="AK928" s="13"/>
      <c r="AL928" s="13"/>
      <c r="AM928" s="13"/>
      <c r="AN928" s="13"/>
      <c r="AO928" s="13"/>
      <c r="AP928" s="13"/>
      <c r="AQ928" s="13"/>
      <c r="AR928" s="13"/>
      <c r="AS928" s="123"/>
      <c r="AT928" s="13"/>
      <c r="AU928" s="13"/>
      <c r="AV928" s="66"/>
      <c r="AW928" s="66"/>
    </row>
    <row r="929" spans="31:49" x14ac:dyDescent="0.5">
      <c r="AE929" s="3"/>
      <c r="AF929" s="3"/>
      <c r="AG929" s="3"/>
      <c r="AH929" s="18"/>
      <c r="AI929" s="18"/>
      <c r="AJ929" s="18"/>
      <c r="AK929" s="13"/>
      <c r="AL929" s="13"/>
      <c r="AM929" s="13"/>
      <c r="AN929" s="13"/>
      <c r="AO929" s="13"/>
      <c r="AP929" s="13"/>
      <c r="AQ929" s="13"/>
      <c r="AR929" s="13"/>
      <c r="AS929" s="123"/>
      <c r="AT929" s="13"/>
      <c r="AU929" s="13"/>
      <c r="AV929" s="66"/>
      <c r="AW929" s="66"/>
    </row>
    <row r="930" spans="31:49" x14ac:dyDescent="0.5">
      <c r="AE930" s="3"/>
      <c r="AF930" s="3"/>
      <c r="AG930" s="3"/>
      <c r="AH930" s="18"/>
      <c r="AI930" s="18"/>
      <c r="AJ930" s="18"/>
      <c r="AK930" s="13"/>
      <c r="AL930" s="13"/>
      <c r="AM930" s="13"/>
      <c r="AN930" s="13"/>
      <c r="AO930" s="13"/>
      <c r="AP930" s="13"/>
      <c r="AQ930" s="13"/>
      <c r="AR930" s="13"/>
      <c r="AS930" s="123"/>
      <c r="AT930" s="13"/>
      <c r="AU930" s="13"/>
      <c r="AV930" s="66"/>
      <c r="AW930" s="66"/>
    </row>
    <row r="931" spans="31:49" x14ac:dyDescent="0.5">
      <c r="AE931" s="3"/>
      <c r="AF931" s="3"/>
      <c r="AG931" s="3"/>
      <c r="AH931" s="18"/>
      <c r="AI931" s="18"/>
      <c r="AJ931" s="18"/>
      <c r="AK931" s="13"/>
      <c r="AL931" s="13"/>
      <c r="AM931" s="13"/>
      <c r="AN931" s="13"/>
      <c r="AO931" s="13"/>
      <c r="AP931" s="13"/>
      <c r="AQ931" s="13"/>
      <c r="AR931" s="13"/>
      <c r="AS931" s="123"/>
      <c r="AT931" s="13"/>
      <c r="AU931" s="13"/>
      <c r="AV931" s="66"/>
      <c r="AW931" s="66"/>
    </row>
    <row r="932" spans="31:49" x14ac:dyDescent="0.5">
      <c r="AE932" s="3"/>
      <c r="AF932" s="3"/>
      <c r="AG932" s="3"/>
      <c r="AH932" s="18"/>
      <c r="AI932" s="18"/>
      <c r="AJ932" s="18"/>
      <c r="AK932" s="13"/>
      <c r="AL932" s="13"/>
      <c r="AM932" s="13"/>
      <c r="AN932" s="13"/>
      <c r="AO932" s="13"/>
      <c r="AP932" s="13"/>
      <c r="AQ932" s="13"/>
      <c r="AR932" s="13"/>
      <c r="AS932" s="123"/>
      <c r="AT932" s="13"/>
      <c r="AU932" s="13"/>
      <c r="AV932" s="66"/>
      <c r="AW932" s="66"/>
    </row>
    <row r="933" spans="31:49" x14ac:dyDescent="0.5">
      <c r="AE933" s="3"/>
      <c r="AF933" s="3"/>
      <c r="AG933" s="3"/>
      <c r="AH933" s="18"/>
      <c r="AI933" s="18"/>
      <c r="AJ933" s="18"/>
      <c r="AK933" s="13"/>
      <c r="AL933" s="13"/>
      <c r="AM933" s="13"/>
      <c r="AN933" s="13"/>
      <c r="AO933" s="13"/>
      <c r="AP933" s="13"/>
      <c r="AQ933" s="13"/>
      <c r="AR933" s="13"/>
      <c r="AS933" s="123"/>
      <c r="AT933" s="13"/>
      <c r="AU933" s="13"/>
      <c r="AV933" s="66"/>
      <c r="AW933" s="66"/>
    </row>
    <row r="934" spans="31:49" x14ac:dyDescent="0.5">
      <c r="AE934" s="3"/>
      <c r="AF934" s="3"/>
      <c r="AG934" s="3"/>
      <c r="AH934" s="18"/>
      <c r="AI934" s="18"/>
      <c r="AJ934" s="18"/>
      <c r="AK934" s="13"/>
      <c r="AL934" s="13"/>
      <c r="AM934" s="13"/>
      <c r="AN934" s="13"/>
      <c r="AO934" s="13"/>
      <c r="AP934" s="13"/>
      <c r="AQ934" s="13"/>
      <c r="AR934" s="13"/>
      <c r="AS934" s="123"/>
      <c r="AT934" s="13"/>
      <c r="AU934" s="13"/>
      <c r="AV934" s="66"/>
      <c r="AW934" s="66"/>
    </row>
    <row r="935" spans="31:49" x14ac:dyDescent="0.5">
      <c r="AE935" s="3"/>
      <c r="AF935" s="3"/>
      <c r="AG935" s="3"/>
      <c r="AH935" s="18"/>
      <c r="AI935" s="18"/>
      <c r="AJ935" s="18"/>
      <c r="AK935" s="13"/>
      <c r="AL935" s="13"/>
      <c r="AM935" s="13"/>
      <c r="AN935" s="13"/>
      <c r="AO935" s="13"/>
      <c r="AP935" s="13"/>
      <c r="AQ935" s="13"/>
      <c r="AR935" s="13"/>
      <c r="AS935" s="123"/>
      <c r="AT935" s="13"/>
      <c r="AU935" s="13"/>
      <c r="AV935" s="66"/>
      <c r="AW935" s="66"/>
    </row>
    <row r="936" spans="31:49" x14ac:dyDescent="0.5">
      <c r="AE936" s="3"/>
      <c r="AF936" s="3"/>
      <c r="AG936" s="3"/>
      <c r="AH936" s="18"/>
      <c r="AI936" s="18"/>
      <c r="AJ936" s="18"/>
      <c r="AK936" s="13"/>
      <c r="AL936" s="13"/>
      <c r="AM936" s="13"/>
      <c r="AN936" s="13"/>
      <c r="AO936" s="13"/>
      <c r="AP936" s="13"/>
      <c r="AQ936" s="13"/>
      <c r="AR936" s="13"/>
      <c r="AS936" s="123"/>
      <c r="AT936" s="13"/>
      <c r="AU936" s="13"/>
      <c r="AV936" s="66"/>
      <c r="AW936" s="66"/>
    </row>
    <row r="937" spans="31:49" x14ac:dyDescent="0.5">
      <c r="AE937" s="3"/>
      <c r="AF937" s="3"/>
      <c r="AG937" s="3"/>
      <c r="AH937" s="18"/>
      <c r="AI937" s="18"/>
      <c r="AJ937" s="18"/>
      <c r="AK937" s="13"/>
      <c r="AL937" s="13"/>
      <c r="AM937" s="13"/>
      <c r="AN937" s="13"/>
      <c r="AO937" s="13"/>
      <c r="AP937" s="13"/>
      <c r="AQ937" s="13"/>
      <c r="AR937" s="13"/>
      <c r="AS937" s="123"/>
      <c r="AT937" s="13"/>
      <c r="AU937" s="13"/>
      <c r="AV937" s="66"/>
      <c r="AW937" s="66"/>
    </row>
    <row r="938" spans="31:49" x14ac:dyDescent="0.5">
      <c r="AE938" s="3"/>
      <c r="AF938" s="3"/>
      <c r="AG938" s="3"/>
      <c r="AH938" s="18"/>
      <c r="AI938" s="18"/>
      <c r="AJ938" s="18"/>
      <c r="AK938" s="13"/>
      <c r="AL938" s="13"/>
      <c r="AM938" s="13"/>
      <c r="AN938" s="13"/>
      <c r="AO938" s="13"/>
      <c r="AP938" s="13"/>
      <c r="AQ938" s="13"/>
      <c r="AR938" s="13"/>
      <c r="AS938" s="123"/>
      <c r="AT938" s="13"/>
      <c r="AU938" s="13"/>
      <c r="AV938" s="66"/>
      <c r="AW938" s="66"/>
    </row>
    <row r="939" spans="31:49" x14ac:dyDescent="0.5">
      <c r="AE939" s="3"/>
      <c r="AF939" s="3"/>
      <c r="AG939" s="3"/>
      <c r="AH939" s="18"/>
      <c r="AI939" s="18"/>
      <c r="AJ939" s="18"/>
      <c r="AK939" s="13"/>
      <c r="AL939" s="13"/>
      <c r="AM939" s="13"/>
      <c r="AN939" s="13"/>
      <c r="AO939" s="13"/>
      <c r="AP939" s="13"/>
      <c r="AQ939" s="13"/>
      <c r="AR939" s="13"/>
      <c r="AS939" s="123"/>
      <c r="AT939" s="13"/>
      <c r="AU939" s="13"/>
      <c r="AV939" s="66"/>
      <c r="AW939" s="66"/>
    </row>
    <row r="940" spans="31:49" x14ac:dyDescent="0.5">
      <c r="AE940" s="3"/>
      <c r="AF940" s="3"/>
      <c r="AG940" s="3"/>
      <c r="AH940" s="18"/>
      <c r="AI940" s="18"/>
      <c r="AJ940" s="18"/>
      <c r="AK940" s="13"/>
      <c r="AL940" s="13"/>
      <c r="AM940" s="13"/>
      <c r="AN940" s="13"/>
      <c r="AO940" s="13"/>
      <c r="AP940" s="13"/>
      <c r="AQ940" s="13"/>
      <c r="AR940" s="13"/>
      <c r="AS940" s="123"/>
      <c r="AT940" s="13"/>
      <c r="AU940" s="13"/>
      <c r="AV940" s="66"/>
      <c r="AW940" s="66"/>
    </row>
    <row r="941" spans="31:49" x14ac:dyDescent="0.5">
      <c r="AE941" s="3"/>
      <c r="AF941" s="3"/>
      <c r="AG941" s="3"/>
      <c r="AH941" s="18"/>
      <c r="AI941" s="18"/>
      <c r="AJ941" s="18"/>
      <c r="AK941" s="13"/>
      <c r="AL941" s="13"/>
      <c r="AM941" s="13"/>
      <c r="AN941" s="13"/>
      <c r="AO941" s="13"/>
      <c r="AP941" s="13"/>
      <c r="AQ941" s="13"/>
      <c r="AR941" s="13"/>
      <c r="AS941" s="123"/>
      <c r="AT941" s="13"/>
      <c r="AU941" s="13"/>
      <c r="AV941" s="66"/>
      <c r="AW941" s="66"/>
    </row>
    <row r="942" spans="31:49" x14ac:dyDescent="0.5">
      <c r="AE942" s="3"/>
      <c r="AF942" s="3"/>
      <c r="AG942" s="3"/>
      <c r="AH942" s="18"/>
      <c r="AI942" s="18"/>
      <c r="AJ942" s="18"/>
      <c r="AK942" s="13"/>
      <c r="AL942" s="13"/>
      <c r="AM942" s="13"/>
      <c r="AN942" s="13"/>
      <c r="AO942" s="13"/>
      <c r="AP942" s="13"/>
      <c r="AQ942" s="13"/>
      <c r="AR942" s="13"/>
      <c r="AS942" s="123"/>
      <c r="AT942" s="13"/>
      <c r="AU942" s="13"/>
      <c r="AV942" s="66"/>
      <c r="AW942" s="66"/>
    </row>
    <row r="943" spans="31:49" x14ac:dyDescent="0.5">
      <c r="AE943" s="3"/>
      <c r="AF943" s="3"/>
      <c r="AG943" s="3"/>
      <c r="AH943" s="18"/>
      <c r="AI943" s="18"/>
      <c r="AJ943" s="18"/>
      <c r="AK943" s="13"/>
      <c r="AL943" s="13"/>
      <c r="AM943" s="13"/>
      <c r="AN943" s="13"/>
      <c r="AO943" s="13"/>
      <c r="AP943" s="13"/>
      <c r="AQ943" s="13"/>
      <c r="AR943" s="13"/>
      <c r="AS943" s="123"/>
      <c r="AT943" s="13"/>
      <c r="AU943" s="13"/>
      <c r="AV943" s="66"/>
      <c r="AW943" s="66"/>
    </row>
    <row r="944" spans="31:49" x14ac:dyDescent="0.5">
      <c r="AE944" s="3"/>
      <c r="AF944" s="3"/>
      <c r="AG944" s="3"/>
      <c r="AH944" s="18"/>
      <c r="AI944" s="18"/>
      <c r="AJ944" s="18"/>
      <c r="AK944" s="13"/>
      <c r="AL944" s="13"/>
      <c r="AM944" s="13"/>
      <c r="AN944" s="13"/>
      <c r="AO944" s="13"/>
      <c r="AP944" s="13"/>
      <c r="AQ944" s="13"/>
      <c r="AR944" s="13"/>
      <c r="AS944" s="123"/>
      <c r="AT944" s="13"/>
      <c r="AU944" s="13"/>
      <c r="AV944" s="66"/>
      <c r="AW944" s="66"/>
    </row>
    <row r="945" spans="31:49" x14ac:dyDescent="0.5">
      <c r="AE945" s="3"/>
      <c r="AF945" s="3"/>
      <c r="AG945" s="3"/>
      <c r="AH945" s="18"/>
      <c r="AI945" s="18"/>
      <c r="AJ945" s="18"/>
      <c r="AK945" s="13"/>
      <c r="AL945" s="13"/>
      <c r="AM945" s="13"/>
      <c r="AN945" s="13"/>
      <c r="AO945" s="13"/>
      <c r="AP945" s="13"/>
      <c r="AQ945" s="13"/>
      <c r="AR945" s="13"/>
      <c r="AS945" s="123"/>
      <c r="AT945" s="13"/>
      <c r="AU945" s="13"/>
      <c r="AV945" s="66"/>
      <c r="AW945" s="66"/>
    </row>
    <row r="946" spans="31:49" x14ac:dyDescent="0.5">
      <c r="AE946" s="3"/>
      <c r="AF946" s="3"/>
      <c r="AG946" s="3"/>
      <c r="AH946" s="18"/>
      <c r="AI946" s="18"/>
      <c r="AJ946" s="18"/>
      <c r="AK946" s="13"/>
      <c r="AL946" s="13"/>
      <c r="AM946" s="13"/>
      <c r="AN946" s="13"/>
      <c r="AO946" s="13"/>
      <c r="AP946" s="13"/>
      <c r="AQ946" s="13"/>
      <c r="AR946" s="13"/>
      <c r="AS946" s="123"/>
      <c r="AT946" s="13"/>
      <c r="AU946" s="13"/>
      <c r="AV946" s="66"/>
      <c r="AW946" s="66"/>
    </row>
    <row r="947" spans="31:49" x14ac:dyDescent="0.5">
      <c r="AE947" s="3"/>
      <c r="AF947" s="3"/>
      <c r="AG947" s="3"/>
      <c r="AH947" s="18"/>
      <c r="AI947" s="18"/>
      <c r="AJ947" s="18"/>
      <c r="AK947" s="13"/>
      <c r="AL947" s="13"/>
      <c r="AM947" s="13"/>
      <c r="AN947" s="13"/>
      <c r="AO947" s="13"/>
      <c r="AP947" s="13"/>
      <c r="AQ947" s="13"/>
      <c r="AR947" s="13"/>
      <c r="AS947" s="123"/>
      <c r="AT947" s="13"/>
      <c r="AU947" s="13"/>
      <c r="AV947" s="66"/>
      <c r="AW947" s="66"/>
    </row>
    <row r="948" spans="31:49" x14ac:dyDescent="0.5">
      <c r="AE948" s="3"/>
      <c r="AF948" s="3"/>
      <c r="AG948" s="3"/>
      <c r="AH948" s="18"/>
      <c r="AI948" s="18"/>
      <c r="AJ948" s="18"/>
      <c r="AK948" s="13"/>
      <c r="AL948" s="13"/>
      <c r="AM948" s="13"/>
      <c r="AN948" s="13"/>
      <c r="AO948" s="13"/>
      <c r="AP948" s="13"/>
      <c r="AQ948" s="13"/>
      <c r="AR948" s="13"/>
      <c r="AS948" s="123"/>
      <c r="AT948" s="13"/>
      <c r="AU948" s="13"/>
      <c r="AV948" s="66"/>
      <c r="AW948" s="66"/>
    </row>
    <row r="949" spans="31:49" x14ac:dyDescent="0.5">
      <c r="AE949" s="3"/>
      <c r="AF949" s="3"/>
      <c r="AG949" s="3"/>
      <c r="AH949" s="18"/>
      <c r="AI949" s="18"/>
      <c r="AJ949" s="18"/>
      <c r="AK949" s="13"/>
      <c r="AL949" s="13"/>
      <c r="AM949" s="13"/>
      <c r="AN949" s="13"/>
      <c r="AO949" s="13"/>
      <c r="AP949" s="13"/>
      <c r="AQ949" s="13"/>
      <c r="AR949" s="13"/>
      <c r="AS949" s="123"/>
      <c r="AT949" s="13"/>
      <c r="AU949" s="13"/>
      <c r="AV949" s="66"/>
      <c r="AW949" s="66"/>
    </row>
    <row r="950" spans="31:49" x14ac:dyDescent="0.5">
      <c r="AE950" s="3"/>
      <c r="AF950" s="3"/>
      <c r="AG950" s="3"/>
      <c r="AH950" s="18"/>
      <c r="AI950" s="18"/>
      <c r="AJ950" s="18"/>
      <c r="AK950" s="13"/>
      <c r="AL950" s="13"/>
      <c r="AM950" s="13"/>
      <c r="AN950" s="13"/>
      <c r="AO950" s="13"/>
      <c r="AP950" s="13"/>
      <c r="AQ950" s="13"/>
      <c r="AR950" s="13"/>
      <c r="AS950" s="123"/>
      <c r="AT950" s="13"/>
      <c r="AU950" s="13"/>
      <c r="AV950" s="66"/>
      <c r="AW950" s="66"/>
    </row>
    <row r="951" spans="31:49" x14ac:dyDescent="0.5">
      <c r="AE951" s="3"/>
      <c r="AF951" s="3"/>
      <c r="AG951" s="3"/>
      <c r="AH951" s="18"/>
      <c r="AI951" s="18"/>
      <c r="AJ951" s="18"/>
      <c r="AK951" s="13"/>
      <c r="AL951" s="13"/>
      <c r="AM951" s="13"/>
      <c r="AN951" s="13"/>
      <c r="AO951" s="13"/>
      <c r="AP951" s="13"/>
      <c r="AQ951" s="13"/>
      <c r="AR951" s="13"/>
      <c r="AS951" s="123"/>
      <c r="AT951" s="13"/>
      <c r="AU951" s="13"/>
      <c r="AV951" s="66"/>
      <c r="AW951" s="66"/>
    </row>
    <row r="952" spans="31:49" x14ac:dyDescent="0.5">
      <c r="AE952" s="3"/>
      <c r="AF952" s="3"/>
      <c r="AG952" s="3"/>
      <c r="AH952" s="18"/>
      <c r="AI952" s="18"/>
      <c r="AJ952" s="18"/>
      <c r="AK952" s="13"/>
      <c r="AL952" s="13"/>
      <c r="AM952" s="13"/>
      <c r="AN952" s="13"/>
      <c r="AO952" s="13"/>
      <c r="AP952" s="13"/>
      <c r="AQ952" s="13"/>
      <c r="AR952" s="13"/>
      <c r="AS952" s="123"/>
      <c r="AT952" s="13"/>
      <c r="AU952" s="13"/>
      <c r="AV952" s="66"/>
      <c r="AW952" s="66"/>
    </row>
    <row r="953" spans="31:49" x14ac:dyDescent="0.5">
      <c r="AE953" s="3"/>
      <c r="AF953" s="3"/>
      <c r="AG953" s="3"/>
      <c r="AH953" s="18"/>
      <c r="AI953" s="18"/>
      <c r="AJ953" s="18"/>
      <c r="AK953" s="13"/>
      <c r="AL953" s="13"/>
      <c r="AM953" s="13"/>
      <c r="AN953" s="13"/>
      <c r="AO953" s="13"/>
      <c r="AP953" s="13"/>
      <c r="AQ953" s="13"/>
      <c r="AR953" s="13"/>
      <c r="AS953" s="123"/>
      <c r="AT953" s="13"/>
      <c r="AU953" s="13"/>
      <c r="AV953" s="66"/>
      <c r="AW953" s="66"/>
    </row>
    <row r="954" spans="31:49" x14ac:dyDescent="0.5">
      <c r="AE954" s="3"/>
      <c r="AF954" s="3"/>
      <c r="AG954" s="3"/>
      <c r="AH954" s="18"/>
      <c r="AI954" s="18"/>
      <c r="AJ954" s="18"/>
      <c r="AK954" s="13"/>
      <c r="AL954" s="13"/>
      <c r="AM954" s="13"/>
      <c r="AN954" s="13"/>
      <c r="AO954" s="13"/>
      <c r="AP954" s="13"/>
      <c r="AQ954" s="13"/>
      <c r="AR954" s="13"/>
      <c r="AS954" s="123"/>
      <c r="AT954" s="13"/>
      <c r="AU954" s="13"/>
      <c r="AV954" s="66"/>
      <c r="AW954" s="66"/>
    </row>
    <row r="955" spans="31:49" x14ac:dyDescent="0.5">
      <c r="AE955" s="3"/>
      <c r="AF955" s="3"/>
      <c r="AG955" s="3"/>
      <c r="AH955" s="18"/>
      <c r="AI955" s="18"/>
      <c r="AJ955" s="18"/>
      <c r="AK955" s="13"/>
      <c r="AL955" s="13"/>
      <c r="AM955" s="13"/>
      <c r="AN955" s="13"/>
      <c r="AO955" s="13"/>
      <c r="AP955" s="13"/>
      <c r="AQ955" s="13"/>
      <c r="AR955" s="13"/>
      <c r="AS955" s="123"/>
      <c r="AT955" s="13"/>
      <c r="AU955" s="13"/>
      <c r="AV955" s="66"/>
      <c r="AW955" s="66"/>
    </row>
    <row r="956" spans="31:49" x14ac:dyDescent="0.5">
      <c r="AE956" s="3"/>
      <c r="AF956" s="3"/>
      <c r="AG956" s="3"/>
      <c r="AH956" s="18"/>
      <c r="AI956" s="18"/>
      <c r="AJ956" s="18"/>
      <c r="AK956" s="13"/>
      <c r="AL956" s="13"/>
      <c r="AM956" s="13"/>
      <c r="AN956" s="13"/>
      <c r="AO956" s="13"/>
      <c r="AP956" s="13"/>
      <c r="AQ956" s="13"/>
      <c r="AR956" s="13"/>
      <c r="AS956" s="123"/>
      <c r="AT956" s="13"/>
      <c r="AU956" s="13"/>
      <c r="AV956" s="66"/>
      <c r="AW956" s="66"/>
    </row>
    <row r="957" spans="31:49" x14ac:dyDescent="0.5">
      <c r="AE957" s="3"/>
      <c r="AF957" s="3"/>
      <c r="AG957" s="3"/>
      <c r="AH957" s="18"/>
      <c r="AI957" s="18"/>
      <c r="AJ957" s="18"/>
      <c r="AK957" s="13"/>
      <c r="AL957" s="13"/>
      <c r="AM957" s="13"/>
      <c r="AN957" s="13"/>
      <c r="AO957" s="13"/>
      <c r="AP957" s="13"/>
      <c r="AQ957" s="13"/>
      <c r="AR957" s="13"/>
      <c r="AS957" s="123"/>
      <c r="AT957" s="13"/>
      <c r="AU957" s="13"/>
      <c r="AV957" s="66"/>
      <c r="AW957" s="66"/>
    </row>
    <row r="958" spans="31:49" x14ac:dyDescent="0.5">
      <c r="AE958" s="3"/>
      <c r="AF958" s="3"/>
      <c r="AG958" s="3"/>
      <c r="AH958" s="18"/>
      <c r="AI958" s="18"/>
      <c r="AJ958" s="18"/>
      <c r="AK958" s="13"/>
      <c r="AL958" s="13"/>
      <c r="AM958" s="13"/>
      <c r="AN958" s="13"/>
      <c r="AO958" s="13"/>
      <c r="AP958" s="13"/>
      <c r="AQ958" s="13"/>
      <c r="AR958" s="13"/>
      <c r="AS958" s="123"/>
      <c r="AT958" s="13"/>
      <c r="AU958" s="13"/>
      <c r="AV958" s="66"/>
      <c r="AW958" s="66"/>
    </row>
    <row r="959" spans="31:49" x14ac:dyDescent="0.5">
      <c r="AE959" s="3"/>
      <c r="AF959" s="3"/>
      <c r="AG959" s="3"/>
      <c r="AH959" s="18"/>
      <c r="AI959" s="18"/>
      <c r="AJ959" s="18"/>
      <c r="AK959" s="13"/>
      <c r="AL959" s="13"/>
      <c r="AM959" s="13"/>
      <c r="AN959" s="13"/>
      <c r="AO959" s="13"/>
      <c r="AP959" s="13"/>
      <c r="AQ959" s="13"/>
      <c r="AR959" s="13"/>
      <c r="AS959" s="123"/>
      <c r="AT959" s="13"/>
      <c r="AU959" s="13"/>
      <c r="AV959" s="66"/>
      <c r="AW959" s="66"/>
    </row>
    <row r="960" spans="31:49" x14ac:dyDescent="0.5">
      <c r="AE960" s="3"/>
      <c r="AF960" s="3"/>
      <c r="AG960" s="3"/>
      <c r="AH960" s="18"/>
      <c r="AI960" s="18"/>
      <c r="AJ960" s="18"/>
      <c r="AK960" s="13"/>
      <c r="AL960" s="13"/>
      <c r="AM960" s="13"/>
      <c r="AN960" s="13"/>
      <c r="AO960" s="13"/>
      <c r="AP960" s="13"/>
      <c r="AQ960" s="13"/>
      <c r="AR960" s="13"/>
      <c r="AS960" s="123"/>
      <c r="AT960" s="13"/>
      <c r="AU960" s="13"/>
      <c r="AV960" s="66"/>
      <c r="AW960" s="66"/>
    </row>
    <row r="961" spans="31:49" x14ac:dyDescent="0.5">
      <c r="AE961" s="3"/>
      <c r="AF961" s="3"/>
      <c r="AG961" s="3"/>
      <c r="AH961" s="18"/>
      <c r="AI961" s="18"/>
      <c r="AJ961" s="18"/>
      <c r="AK961" s="13"/>
      <c r="AL961" s="13"/>
      <c r="AM961" s="13"/>
      <c r="AN961" s="13"/>
      <c r="AO961" s="13"/>
      <c r="AP961" s="13"/>
      <c r="AQ961" s="13"/>
      <c r="AR961" s="13"/>
      <c r="AS961" s="123"/>
      <c r="AT961" s="13"/>
      <c r="AU961" s="13"/>
      <c r="AV961" s="66"/>
      <c r="AW961" s="66"/>
    </row>
    <row r="962" spans="31:49" x14ac:dyDescent="0.5">
      <c r="AE962" s="3"/>
      <c r="AF962" s="3"/>
      <c r="AG962" s="3"/>
      <c r="AH962" s="18"/>
      <c r="AI962" s="18"/>
      <c r="AJ962" s="18"/>
      <c r="AK962" s="13"/>
      <c r="AL962" s="13"/>
      <c r="AM962" s="13"/>
      <c r="AN962" s="13"/>
      <c r="AO962" s="13"/>
      <c r="AP962" s="13"/>
      <c r="AQ962" s="13"/>
      <c r="AR962" s="13"/>
      <c r="AS962" s="123"/>
      <c r="AT962" s="13"/>
      <c r="AU962" s="13"/>
      <c r="AV962" s="66"/>
      <c r="AW962" s="66"/>
    </row>
    <row r="963" spans="31:49" x14ac:dyDescent="0.5">
      <c r="AE963" s="3"/>
      <c r="AF963" s="3"/>
      <c r="AG963" s="3"/>
      <c r="AH963" s="18"/>
      <c r="AI963" s="18"/>
      <c r="AJ963" s="18"/>
      <c r="AK963" s="13"/>
      <c r="AL963" s="13"/>
      <c r="AM963" s="13"/>
      <c r="AN963" s="13"/>
      <c r="AO963" s="13"/>
      <c r="AP963" s="13"/>
      <c r="AQ963" s="13"/>
      <c r="AR963" s="13"/>
      <c r="AS963" s="123"/>
      <c r="AT963" s="13"/>
      <c r="AU963" s="13"/>
      <c r="AV963" s="66"/>
      <c r="AW963" s="66"/>
    </row>
    <row r="964" spans="31:49" x14ac:dyDescent="0.5">
      <c r="AE964" s="3"/>
      <c r="AF964" s="3"/>
      <c r="AG964" s="3"/>
      <c r="AH964" s="18"/>
      <c r="AI964" s="18"/>
      <c r="AJ964" s="18"/>
      <c r="AK964" s="13"/>
      <c r="AL964" s="13"/>
      <c r="AM964" s="13"/>
      <c r="AN964" s="13"/>
      <c r="AO964" s="13"/>
      <c r="AP964" s="13"/>
      <c r="AQ964" s="13"/>
      <c r="AR964" s="13"/>
      <c r="AS964" s="123"/>
      <c r="AT964" s="13"/>
      <c r="AU964" s="13"/>
      <c r="AV964" s="66"/>
      <c r="AW964" s="66"/>
    </row>
    <row r="965" spans="31:49" x14ac:dyDescent="0.5">
      <c r="AE965" s="3"/>
      <c r="AF965" s="3"/>
      <c r="AG965" s="3"/>
      <c r="AH965" s="18"/>
      <c r="AI965" s="18"/>
      <c r="AJ965" s="18"/>
      <c r="AK965" s="13"/>
      <c r="AL965" s="13"/>
      <c r="AM965" s="13"/>
      <c r="AN965" s="13"/>
      <c r="AO965" s="13"/>
      <c r="AP965" s="13"/>
      <c r="AQ965" s="13"/>
      <c r="AR965" s="13"/>
      <c r="AS965" s="123"/>
      <c r="AT965" s="13"/>
      <c r="AU965" s="13"/>
      <c r="AV965" s="66"/>
      <c r="AW965" s="66"/>
    </row>
    <row r="966" spans="31:49" x14ac:dyDescent="0.5">
      <c r="AE966" s="3"/>
      <c r="AF966" s="3"/>
      <c r="AG966" s="3"/>
      <c r="AH966" s="18"/>
      <c r="AI966" s="18"/>
      <c r="AJ966" s="18"/>
      <c r="AK966" s="13"/>
      <c r="AL966" s="13"/>
      <c r="AM966" s="13"/>
      <c r="AN966" s="13"/>
      <c r="AO966" s="13"/>
      <c r="AP966" s="13"/>
      <c r="AQ966" s="13"/>
      <c r="AR966" s="13"/>
      <c r="AS966" s="123"/>
      <c r="AT966" s="13"/>
      <c r="AU966" s="13"/>
      <c r="AV966" s="66"/>
      <c r="AW966" s="66"/>
    </row>
    <row r="967" spans="31:49" x14ac:dyDescent="0.5">
      <c r="AE967" s="3"/>
      <c r="AF967" s="3"/>
      <c r="AG967" s="3"/>
      <c r="AH967" s="18"/>
      <c r="AI967" s="18"/>
      <c r="AJ967" s="18"/>
      <c r="AK967" s="13"/>
      <c r="AL967" s="13"/>
      <c r="AM967" s="13"/>
      <c r="AN967" s="13"/>
      <c r="AO967" s="13"/>
      <c r="AP967" s="13"/>
      <c r="AQ967" s="13"/>
      <c r="AR967" s="13"/>
      <c r="AS967" s="123"/>
      <c r="AT967" s="13"/>
      <c r="AU967" s="13"/>
      <c r="AV967" s="66"/>
      <c r="AW967" s="66"/>
    </row>
    <row r="968" spans="31:49" x14ac:dyDescent="0.5">
      <c r="AE968" s="3"/>
      <c r="AF968" s="3"/>
      <c r="AG968" s="3"/>
      <c r="AH968" s="18"/>
      <c r="AI968" s="18"/>
      <c r="AJ968" s="18"/>
      <c r="AK968" s="13"/>
      <c r="AL968" s="13"/>
      <c r="AM968" s="13"/>
      <c r="AN968" s="13"/>
      <c r="AO968" s="13"/>
      <c r="AP968" s="13"/>
      <c r="AQ968" s="13"/>
      <c r="AR968" s="13"/>
      <c r="AS968" s="123"/>
      <c r="AT968" s="13"/>
      <c r="AU968" s="13"/>
      <c r="AV968" s="66"/>
      <c r="AW968" s="66"/>
    </row>
    <row r="969" spans="31:49" x14ac:dyDescent="0.5">
      <c r="AE969" s="3"/>
      <c r="AF969" s="3"/>
      <c r="AG969" s="3"/>
      <c r="AH969" s="18"/>
      <c r="AI969" s="18"/>
      <c r="AJ969" s="18"/>
      <c r="AK969" s="13"/>
      <c r="AL969" s="13"/>
      <c r="AM969" s="13"/>
      <c r="AN969" s="13"/>
      <c r="AO969" s="13"/>
      <c r="AP969" s="13"/>
      <c r="AQ969" s="13"/>
      <c r="AR969" s="13"/>
      <c r="AS969" s="123"/>
      <c r="AT969" s="13"/>
      <c r="AU969" s="13"/>
      <c r="AV969" s="66"/>
      <c r="AW969" s="66"/>
    </row>
    <row r="970" spans="31:49" x14ac:dyDescent="0.5">
      <c r="AE970" s="3"/>
      <c r="AF970" s="3"/>
      <c r="AG970" s="3"/>
      <c r="AH970" s="18"/>
      <c r="AI970" s="18"/>
      <c r="AJ970" s="18"/>
      <c r="AK970" s="13"/>
      <c r="AL970" s="13"/>
      <c r="AM970" s="13"/>
      <c r="AN970" s="13"/>
      <c r="AO970" s="13"/>
      <c r="AP970" s="13"/>
      <c r="AQ970" s="13"/>
      <c r="AR970" s="13"/>
      <c r="AS970" s="123"/>
      <c r="AT970" s="13"/>
      <c r="AU970" s="13"/>
      <c r="AV970" s="66"/>
      <c r="AW970" s="66"/>
    </row>
    <row r="971" spans="31:49" x14ac:dyDescent="0.5">
      <c r="AE971" s="3"/>
      <c r="AF971" s="3"/>
      <c r="AG971" s="3"/>
      <c r="AH971" s="18"/>
      <c r="AI971" s="18"/>
      <c r="AJ971" s="18"/>
      <c r="AK971" s="13"/>
      <c r="AL971" s="13"/>
      <c r="AM971" s="13"/>
      <c r="AN971" s="13"/>
      <c r="AO971" s="13"/>
      <c r="AP971" s="13"/>
      <c r="AQ971" s="13"/>
      <c r="AR971" s="13"/>
      <c r="AS971" s="123"/>
      <c r="AT971" s="13"/>
      <c r="AU971" s="13"/>
      <c r="AV971" s="66"/>
      <c r="AW971" s="66"/>
    </row>
    <row r="972" spans="31:49" x14ac:dyDescent="0.5">
      <c r="AE972" s="3"/>
      <c r="AF972" s="3"/>
      <c r="AG972" s="3"/>
      <c r="AH972" s="18"/>
      <c r="AI972" s="18"/>
      <c r="AJ972" s="18"/>
      <c r="AK972" s="13"/>
      <c r="AL972" s="13"/>
      <c r="AM972" s="13"/>
      <c r="AN972" s="13"/>
      <c r="AO972" s="13"/>
      <c r="AP972" s="13"/>
      <c r="AQ972" s="13"/>
      <c r="AR972" s="13"/>
      <c r="AS972" s="123"/>
      <c r="AT972" s="13"/>
      <c r="AU972" s="13"/>
      <c r="AV972" s="66"/>
      <c r="AW972" s="66"/>
    </row>
    <row r="973" spans="31:49" x14ac:dyDescent="0.5">
      <c r="AE973" s="3"/>
      <c r="AF973" s="3"/>
      <c r="AG973" s="3"/>
      <c r="AH973" s="18"/>
      <c r="AI973" s="18"/>
      <c r="AJ973" s="18"/>
      <c r="AK973" s="13"/>
      <c r="AL973" s="13"/>
      <c r="AM973" s="13"/>
      <c r="AN973" s="13"/>
      <c r="AO973" s="13"/>
      <c r="AP973" s="13"/>
      <c r="AQ973" s="13"/>
      <c r="AR973" s="13"/>
      <c r="AS973" s="123"/>
      <c r="AT973" s="13"/>
      <c r="AU973" s="13"/>
      <c r="AV973" s="66"/>
      <c r="AW973" s="66"/>
    </row>
    <row r="974" spans="31:49" x14ac:dyDescent="0.5">
      <c r="AE974" s="3"/>
      <c r="AF974" s="3"/>
      <c r="AG974" s="3"/>
      <c r="AH974" s="18"/>
      <c r="AI974" s="18"/>
      <c r="AJ974" s="18"/>
      <c r="AK974" s="13"/>
      <c r="AL974" s="13"/>
      <c r="AM974" s="13"/>
      <c r="AN974" s="13"/>
      <c r="AO974" s="13"/>
      <c r="AP974" s="13"/>
      <c r="AQ974" s="13"/>
      <c r="AR974" s="13"/>
      <c r="AS974" s="123"/>
      <c r="AT974" s="13"/>
      <c r="AU974" s="13"/>
      <c r="AV974" s="66"/>
      <c r="AW974" s="66"/>
    </row>
    <row r="975" spans="31:49" x14ac:dyDescent="0.5">
      <c r="AE975" s="3"/>
      <c r="AF975" s="3"/>
      <c r="AG975" s="3"/>
      <c r="AH975" s="18"/>
      <c r="AI975" s="18"/>
      <c r="AJ975" s="18"/>
      <c r="AK975" s="13"/>
      <c r="AL975" s="13"/>
      <c r="AM975" s="13"/>
      <c r="AN975" s="13"/>
      <c r="AO975" s="13"/>
      <c r="AP975" s="13"/>
      <c r="AQ975" s="13"/>
      <c r="AR975" s="13"/>
      <c r="AS975" s="123"/>
      <c r="AT975" s="13"/>
      <c r="AU975" s="13"/>
      <c r="AV975" s="66"/>
      <c r="AW975" s="66"/>
    </row>
    <row r="976" spans="31:49" x14ac:dyDescent="0.5">
      <c r="AE976" s="3"/>
      <c r="AF976" s="3"/>
      <c r="AG976" s="3"/>
      <c r="AH976" s="18"/>
      <c r="AI976" s="18"/>
      <c r="AJ976" s="18"/>
      <c r="AK976" s="13"/>
      <c r="AL976" s="13"/>
      <c r="AM976" s="13"/>
      <c r="AN976" s="13"/>
      <c r="AO976" s="13"/>
      <c r="AP976" s="13"/>
      <c r="AQ976" s="13"/>
      <c r="AR976" s="13"/>
      <c r="AS976" s="123"/>
      <c r="AT976" s="13"/>
      <c r="AU976" s="13"/>
      <c r="AV976" s="66"/>
      <c r="AW976" s="66"/>
    </row>
    <row r="977" spans="31:49" x14ac:dyDescent="0.5">
      <c r="AE977" s="3"/>
      <c r="AF977" s="3"/>
      <c r="AG977" s="3"/>
      <c r="AH977" s="18"/>
      <c r="AI977" s="18"/>
      <c r="AJ977" s="18"/>
      <c r="AK977" s="13"/>
      <c r="AL977" s="13"/>
      <c r="AM977" s="13"/>
      <c r="AN977" s="13"/>
      <c r="AO977" s="13"/>
      <c r="AP977" s="13"/>
      <c r="AQ977" s="13"/>
      <c r="AR977" s="13"/>
      <c r="AS977" s="123"/>
      <c r="AT977" s="13"/>
      <c r="AU977" s="13"/>
      <c r="AV977" s="66"/>
      <c r="AW977" s="66"/>
    </row>
    <row r="978" spans="31:49" x14ac:dyDescent="0.5">
      <c r="AE978" s="3"/>
      <c r="AF978" s="3"/>
      <c r="AG978" s="3"/>
      <c r="AH978" s="18"/>
      <c r="AI978" s="18"/>
      <c r="AJ978" s="18"/>
      <c r="AK978" s="13"/>
      <c r="AL978" s="13"/>
      <c r="AM978" s="13"/>
      <c r="AN978" s="13"/>
      <c r="AO978" s="13"/>
      <c r="AP978" s="13"/>
      <c r="AQ978" s="13"/>
      <c r="AR978" s="13"/>
      <c r="AS978" s="123"/>
      <c r="AT978" s="13"/>
      <c r="AU978" s="13"/>
      <c r="AV978" s="66"/>
      <c r="AW978" s="66"/>
    </row>
    <row r="979" spans="31:49" x14ac:dyDescent="0.5">
      <c r="AE979" s="3"/>
      <c r="AF979" s="3"/>
      <c r="AG979" s="3"/>
      <c r="AH979" s="18"/>
      <c r="AI979" s="18"/>
      <c r="AJ979" s="18"/>
      <c r="AK979" s="13"/>
      <c r="AL979" s="13"/>
      <c r="AM979" s="13"/>
      <c r="AN979" s="13"/>
      <c r="AO979" s="13"/>
      <c r="AP979" s="13"/>
      <c r="AQ979" s="13"/>
      <c r="AR979" s="13"/>
      <c r="AS979" s="123"/>
      <c r="AT979" s="13"/>
      <c r="AU979" s="13"/>
      <c r="AV979" s="66"/>
      <c r="AW979" s="66"/>
    </row>
    <row r="980" spans="31:49" x14ac:dyDescent="0.5">
      <c r="AE980" s="3"/>
      <c r="AF980" s="3"/>
      <c r="AG980" s="3"/>
      <c r="AH980" s="18"/>
      <c r="AI980" s="18"/>
      <c r="AJ980" s="18"/>
      <c r="AK980" s="13"/>
      <c r="AL980" s="13"/>
      <c r="AM980" s="13"/>
      <c r="AN980" s="13"/>
      <c r="AO980" s="13"/>
      <c r="AP980" s="13"/>
      <c r="AQ980" s="13"/>
      <c r="AR980" s="13"/>
      <c r="AS980" s="123"/>
      <c r="AT980" s="13"/>
      <c r="AU980" s="13"/>
      <c r="AV980" s="66"/>
      <c r="AW980" s="66"/>
    </row>
    <row r="981" spans="31:49" x14ac:dyDescent="0.5">
      <c r="AE981" s="3"/>
      <c r="AF981" s="3"/>
      <c r="AG981" s="3"/>
      <c r="AH981" s="18"/>
      <c r="AI981" s="18"/>
      <c r="AJ981" s="18"/>
      <c r="AK981" s="13"/>
      <c r="AL981" s="13"/>
      <c r="AM981" s="13"/>
      <c r="AN981" s="13"/>
      <c r="AO981" s="13"/>
      <c r="AP981" s="13"/>
      <c r="AQ981" s="13"/>
      <c r="AR981" s="13"/>
      <c r="AS981" s="123"/>
      <c r="AT981" s="13"/>
      <c r="AU981" s="13"/>
      <c r="AV981" s="66"/>
      <c r="AW981" s="66"/>
    </row>
    <row r="982" spans="31:49" x14ac:dyDescent="0.5">
      <c r="AE982" s="3"/>
      <c r="AF982" s="3"/>
      <c r="AG982" s="3"/>
      <c r="AH982" s="18"/>
      <c r="AI982" s="18"/>
      <c r="AJ982" s="18"/>
      <c r="AK982" s="13"/>
      <c r="AL982" s="13"/>
      <c r="AM982" s="13"/>
      <c r="AN982" s="13"/>
      <c r="AO982" s="13"/>
      <c r="AP982" s="13"/>
      <c r="AQ982" s="13"/>
      <c r="AR982" s="13"/>
      <c r="AS982" s="123"/>
      <c r="AT982" s="13"/>
      <c r="AU982" s="13"/>
      <c r="AV982" s="66"/>
      <c r="AW982" s="66"/>
    </row>
    <row r="983" spans="31:49" x14ac:dyDescent="0.5">
      <c r="AE983" s="3"/>
      <c r="AF983" s="3"/>
      <c r="AG983" s="3"/>
      <c r="AH983" s="18"/>
      <c r="AI983" s="18"/>
      <c r="AJ983" s="18"/>
      <c r="AK983" s="13"/>
      <c r="AL983" s="13"/>
      <c r="AM983" s="13"/>
      <c r="AN983" s="13"/>
      <c r="AO983" s="13"/>
      <c r="AP983" s="13"/>
      <c r="AQ983" s="13"/>
      <c r="AR983" s="13"/>
      <c r="AS983" s="123"/>
      <c r="AT983" s="13"/>
      <c r="AU983" s="13"/>
      <c r="AV983" s="66"/>
      <c r="AW983" s="66"/>
    </row>
    <row r="984" spans="31:49" x14ac:dyDescent="0.5">
      <c r="AE984" s="3"/>
      <c r="AF984" s="3"/>
      <c r="AG984" s="3"/>
      <c r="AH984" s="18"/>
      <c r="AI984" s="18"/>
      <c r="AJ984" s="18"/>
      <c r="AK984" s="13"/>
      <c r="AL984" s="13"/>
      <c r="AM984" s="13"/>
      <c r="AN984" s="13"/>
      <c r="AO984" s="13"/>
      <c r="AP984" s="13"/>
      <c r="AQ984" s="13"/>
      <c r="AR984" s="13"/>
      <c r="AS984" s="123"/>
      <c r="AT984" s="13"/>
      <c r="AU984" s="13"/>
      <c r="AV984" s="66"/>
      <c r="AW984" s="66"/>
    </row>
    <row r="985" spans="31:49" x14ac:dyDescent="0.5">
      <c r="AE985" s="3"/>
      <c r="AF985" s="3"/>
      <c r="AG985" s="3"/>
      <c r="AH985" s="18"/>
      <c r="AI985" s="18"/>
      <c r="AJ985" s="18"/>
      <c r="AK985" s="13"/>
      <c r="AL985" s="13"/>
      <c r="AM985" s="13"/>
      <c r="AN985" s="13"/>
      <c r="AO985" s="13"/>
      <c r="AP985" s="13"/>
      <c r="AQ985" s="13"/>
      <c r="AR985" s="13"/>
      <c r="AS985" s="123"/>
      <c r="AT985" s="13"/>
      <c r="AU985" s="13"/>
      <c r="AV985" s="66"/>
      <c r="AW985" s="66"/>
    </row>
    <row r="986" spans="31:49" x14ac:dyDescent="0.5">
      <c r="AE986" s="3"/>
      <c r="AF986" s="3"/>
      <c r="AG986" s="3"/>
      <c r="AH986" s="18"/>
      <c r="AI986" s="18"/>
      <c r="AJ986" s="18"/>
      <c r="AK986" s="13"/>
      <c r="AL986" s="13"/>
      <c r="AM986" s="13"/>
      <c r="AN986" s="13"/>
      <c r="AO986" s="13"/>
      <c r="AP986" s="13"/>
      <c r="AQ986" s="13"/>
      <c r="AR986" s="13"/>
      <c r="AS986" s="123"/>
      <c r="AT986" s="13"/>
      <c r="AU986" s="13"/>
      <c r="AV986" s="66"/>
      <c r="AW986" s="66"/>
    </row>
    <row r="987" spans="31:49" x14ac:dyDescent="0.5">
      <c r="AE987" s="3"/>
      <c r="AF987" s="3"/>
      <c r="AG987" s="3"/>
      <c r="AH987" s="18"/>
      <c r="AI987" s="18"/>
      <c r="AJ987" s="18"/>
      <c r="AK987" s="13"/>
      <c r="AL987" s="13"/>
      <c r="AM987" s="13"/>
      <c r="AN987" s="13"/>
      <c r="AO987" s="13"/>
      <c r="AP987" s="13"/>
      <c r="AQ987" s="13"/>
      <c r="AR987" s="13"/>
      <c r="AS987" s="123"/>
      <c r="AT987" s="13"/>
      <c r="AU987" s="13"/>
      <c r="AV987" s="66"/>
      <c r="AW987" s="66"/>
    </row>
    <row r="988" spans="31:49" x14ac:dyDescent="0.5">
      <c r="AE988" s="3"/>
      <c r="AF988" s="3"/>
      <c r="AG988" s="3"/>
      <c r="AH988" s="18"/>
      <c r="AI988" s="18"/>
      <c r="AJ988" s="18"/>
      <c r="AK988" s="13"/>
      <c r="AL988" s="13"/>
      <c r="AM988" s="13"/>
      <c r="AN988" s="13"/>
      <c r="AO988" s="13"/>
      <c r="AP988" s="13"/>
      <c r="AQ988" s="13"/>
      <c r="AR988" s="13"/>
      <c r="AS988" s="123"/>
      <c r="AT988" s="13"/>
      <c r="AU988" s="13"/>
      <c r="AV988" s="66"/>
      <c r="AW988" s="66"/>
    </row>
    <row r="989" spans="31:49" x14ac:dyDescent="0.5">
      <c r="AE989" s="3"/>
      <c r="AF989" s="3"/>
      <c r="AG989" s="3"/>
      <c r="AH989" s="18"/>
      <c r="AI989" s="18"/>
      <c r="AJ989" s="18"/>
      <c r="AK989" s="13"/>
      <c r="AL989" s="13"/>
      <c r="AM989" s="13"/>
      <c r="AN989" s="13"/>
      <c r="AO989" s="13"/>
      <c r="AP989" s="13"/>
      <c r="AQ989" s="13"/>
      <c r="AR989" s="13"/>
      <c r="AS989" s="123"/>
      <c r="AT989" s="13"/>
      <c r="AU989" s="13"/>
      <c r="AV989" s="66"/>
      <c r="AW989" s="66"/>
    </row>
    <row r="990" spans="31:49" x14ac:dyDescent="0.5">
      <c r="AE990" s="3"/>
      <c r="AF990" s="3"/>
      <c r="AG990" s="3"/>
      <c r="AH990" s="18"/>
      <c r="AI990" s="18"/>
      <c r="AJ990" s="18"/>
      <c r="AK990" s="13"/>
      <c r="AL990" s="13"/>
      <c r="AM990" s="13"/>
      <c r="AN990" s="13"/>
      <c r="AO990" s="13"/>
      <c r="AP990" s="13"/>
      <c r="AQ990" s="13"/>
      <c r="AR990" s="13"/>
      <c r="AS990" s="123"/>
      <c r="AT990" s="13"/>
      <c r="AU990" s="13"/>
      <c r="AV990" s="66"/>
      <c r="AW990" s="66"/>
    </row>
    <row r="991" spans="31:49" x14ac:dyDescent="0.5">
      <c r="AE991" s="3"/>
      <c r="AF991" s="3"/>
      <c r="AG991" s="3"/>
      <c r="AH991" s="18"/>
      <c r="AI991" s="18"/>
      <c r="AJ991" s="18"/>
      <c r="AK991" s="13"/>
      <c r="AL991" s="13"/>
      <c r="AM991" s="13"/>
      <c r="AN991" s="13"/>
      <c r="AO991" s="13"/>
      <c r="AP991" s="13"/>
      <c r="AQ991" s="13"/>
      <c r="AR991" s="13"/>
      <c r="AS991" s="123"/>
      <c r="AT991" s="13"/>
      <c r="AU991" s="13"/>
      <c r="AV991" s="66"/>
      <c r="AW991" s="66"/>
    </row>
    <row r="992" spans="31:49" x14ac:dyDescent="0.5">
      <c r="AE992" s="3"/>
      <c r="AF992" s="3"/>
      <c r="AG992" s="3"/>
      <c r="AH992" s="18"/>
      <c r="AI992" s="18"/>
      <c r="AJ992" s="18"/>
      <c r="AK992" s="13"/>
      <c r="AL992" s="13"/>
      <c r="AM992" s="13"/>
      <c r="AN992" s="13"/>
      <c r="AO992" s="13"/>
      <c r="AP992" s="13"/>
      <c r="AQ992" s="13"/>
      <c r="AR992" s="13"/>
      <c r="AS992" s="123"/>
      <c r="AT992" s="13"/>
      <c r="AU992" s="13"/>
      <c r="AV992" s="66"/>
      <c r="AW992" s="66"/>
    </row>
    <row r="993" spans="31:49" x14ac:dyDescent="0.5">
      <c r="AE993" s="3"/>
      <c r="AF993" s="3"/>
      <c r="AG993" s="3"/>
      <c r="AH993" s="18"/>
      <c r="AI993" s="18"/>
      <c r="AJ993" s="18"/>
      <c r="AK993" s="13"/>
      <c r="AL993" s="13"/>
      <c r="AM993" s="13"/>
      <c r="AN993" s="13"/>
      <c r="AO993" s="13"/>
      <c r="AP993" s="13"/>
      <c r="AQ993" s="13"/>
      <c r="AR993" s="13"/>
      <c r="AS993" s="123"/>
      <c r="AT993" s="13"/>
      <c r="AU993" s="13"/>
      <c r="AV993" s="66"/>
      <c r="AW993" s="66"/>
    </row>
    <row r="994" spans="31:49" x14ac:dyDescent="0.5">
      <c r="AE994" s="3"/>
      <c r="AF994" s="3"/>
      <c r="AG994" s="3"/>
      <c r="AH994" s="18"/>
      <c r="AI994" s="18"/>
      <c r="AJ994" s="18"/>
      <c r="AK994" s="13"/>
      <c r="AL994" s="13"/>
      <c r="AM994" s="13"/>
      <c r="AN994" s="13"/>
      <c r="AO994" s="13"/>
      <c r="AP994" s="13"/>
      <c r="AQ994" s="13"/>
      <c r="AR994" s="13"/>
      <c r="AS994" s="123"/>
      <c r="AT994" s="13"/>
      <c r="AU994" s="13"/>
      <c r="AV994" s="66"/>
      <c r="AW994" s="66"/>
    </row>
    <row r="995" spans="31:49" x14ac:dyDescent="0.5">
      <c r="AE995" s="3"/>
      <c r="AF995" s="3"/>
      <c r="AG995" s="3"/>
      <c r="AH995" s="18"/>
      <c r="AI995" s="18"/>
      <c r="AJ995" s="18"/>
      <c r="AK995" s="13"/>
      <c r="AL995" s="13"/>
      <c r="AM995" s="13"/>
      <c r="AN995" s="13"/>
      <c r="AO995" s="13"/>
      <c r="AP995" s="13"/>
      <c r="AQ995" s="13"/>
      <c r="AR995" s="13"/>
      <c r="AS995" s="123"/>
      <c r="AT995" s="13"/>
      <c r="AU995" s="13"/>
      <c r="AV995" s="66"/>
      <c r="AW995" s="66"/>
    </row>
    <row r="996" spans="31:49" x14ac:dyDescent="0.5">
      <c r="AE996" s="3"/>
      <c r="AF996" s="3"/>
      <c r="AG996" s="3"/>
      <c r="AH996" s="18"/>
      <c r="AI996" s="18"/>
      <c r="AJ996" s="18"/>
      <c r="AK996" s="13"/>
      <c r="AL996" s="13"/>
      <c r="AM996" s="13"/>
      <c r="AN996" s="13"/>
      <c r="AO996" s="13"/>
      <c r="AP996" s="13"/>
      <c r="AQ996" s="13"/>
      <c r="AR996" s="13"/>
      <c r="AS996" s="123"/>
      <c r="AT996" s="13"/>
      <c r="AU996" s="13"/>
      <c r="AV996" s="66"/>
      <c r="AW996" s="66"/>
    </row>
    <row r="997" spans="31:49" x14ac:dyDescent="0.5">
      <c r="AE997" s="3"/>
      <c r="AF997" s="3"/>
      <c r="AG997" s="3"/>
      <c r="AH997" s="18"/>
      <c r="AI997" s="18"/>
      <c r="AJ997" s="18"/>
      <c r="AK997" s="13"/>
      <c r="AL997" s="13"/>
      <c r="AM997" s="13"/>
      <c r="AN997" s="13"/>
      <c r="AO997" s="13"/>
      <c r="AP997" s="13"/>
      <c r="AQ997" s="13"/>
      <c r="AR997" s="13"/>
      <c r="AS997" s="123"/>
      <c r="AT997" s="13"/>
      <c r="AU997" s="13"/>
      <c r="AV997" s="66"/>
      <c r="AW997" s="66"/>
    </row>
    <row r="998" spans="31:49" x14ac:dyDescent="0.5">
      <c r="AE998" s="3"/>
      <c r="AF998" s="3"/>
      <c r="AG998" s="3"/>
      <c r="AH998" s="18"/>
      <c r="AI998" s="18"/>
      <c r="AJ998" s="18"/>
      <c r="AK998" s="13"/>
      <c r="AL998" s="13"/>
      <c r="AM998" s="13"/>
      <c r="AN998" s="13"/>
      <c r="AO998" s="13"/>
      <c r="AP998" s="13"/>
      <c r="AQ998" s="13"/>
      <c r="AR998" s="13"/>
      <c r="AS998" s="123"/>
      <c r="AT998" s="13"/>
      <c r="AU998" s="13"/>
      <c r="AV998" s="66"/>
      <c r="AW998" s="66"/>
    </row>
    <row r="999" spans="31:49" x14ac:dyDescent="0.5">
      <c r="AE999" s="3"/>
      <c r="AF999" s="3"/>
      <c r="AG999" s="3"/>
      <c r="AH999" s="18"/>
      <c r="AI999" s="18"/>
      <c r="AJ999" s="18"/>
      <c r="AK999" s="13"/>
      <c r="AL999" s="13"/>
      <c r="AM999" s="13"/>
      <c r="AN999" s="13"/>
      <c r="AO999" s="13"/>
      <c r="AP999" s="13"/>
      <c r="AQ999" s="13"/>
      <c r="AR999" s="13"/>
      <c r="AS999" s="123"/>
      <c r="AT999" s="13"/>
      <c r="AU999" s="13"/>
      <c r="AV999" s="66"/>
      <c r="AW999" s="66"/>
    </row>
    <row r="1000" spans="31:49" x14ac:dyDescent="0.5">
      <c r="AE1000" s="3"/>
      <c r="AF1000" s="3"/>
      <c r="AG1000" s="3"/>
      <c r="AH1000" s="18"/>
      <c r="AI1000" s="18"/>
      <c r="AJ1000" s="18"/>
      <c r="AK1000" s="13"/>
      <c r="AL1000" s="13"/>
      <c r="AM1000" s="13"/>
      <c r="AN1000" s="13"/>
      <c r="AO1000" s="13"/>
      <c r="AP1000" s="13"/>
      <c r="AQ1000" s="13"/>
      <c r="AR1000" s="13"/>
      <c r="AS1000" s="123"/>
      <c r="AT1000" s="13"/>
      <c r="AU1000" s="13"/>
      <c r="AV1000" s="66"/>
      <c r="AW1000" s="66"/>
    </row>
    <row r="1001" spans="31:49" x14ac:dyDescent="0.5">
      <c r="AE1001" s="3"/>
      <c r="AF1001" s="3"/>
      <c r="AG1001" s="3"/>
      <c r="AH1001" s="18"/>
      <c r="AI1001" s="18"/>
      <c r="AJ1001" s="18"/>
      <c r="AK1001" s="13"/>
      <c r="AL1001" s="13"/>
      <c r="AM1001" s="13"/>
      <c r="AN1001" s="13"/>
      <c r="AO1001" s="13"/>
      <c r="AP1001" s="13"/>
      <c r="AQ1001" s="13"/>
      <c r="AR1001" s="13"/>
      <c r="AS1001" s="123"/>
      <c r="AT1001" s="13"/>
      <c r="AU1001" s="13"/>
      <c r="AV1001" s="66"/>
      <c r="AW1001" s="66"/>
    </row>
    <row r="1002" spans="31:49" x14ac:dyDescent="0.5">
      <c r="AE1002" s="3"/>
      <c r="AF1002" s="3"/>
      <c r="AG1002" s="3"/>
      <c r="AH1002" s="18"/>
      <c r="AI1002" s="18"/>
      <c r="AJ1002" s="18"/>
      <c r="AK1002" s="13"/>
      <c r="AL1002" s="13"/>
      <c r="AM1002" s="13"/>
      <c r="AN1002" s="13"/>
      <c r="AO1002" s="13"/>
      <c r="AP1002" s="13"/>
      <c r="AQ1002" s="13"/>
      <c r="AR1002" s="13"/>
      <c r="AS1002" s="123"/>
      <c r="AT1002" s="13"/>
      <c r="AU1002" s="13"/>
      <c r="AV1002" s="66"/>
      <c r="AW1002" s="66"/>
    </row>
    <row r="1003" spans="31:49" x14ac:dyDescent="0.5">
      <c r="AE1003" s="3"/>
      <c r="AF1003" s="3"/>
      <c r="AG1003" s="3"/>
      <c r="AH1003" s="18"/>
      <c r="AI1003" s="18"/>
      <c r="AJ1003" s="18"/>
      <c r="AK1003" s="13"/>
      <c r="AL1003" s="13"/>
      <c r="AM1003" s="13"/>
      <c r="AN1003" s="13"/>
      <c r="AO1003" s="13"/>
      <c r="AP1003" s="13"/>
      <c r="AQ1003" s="13"/>
      <c r="AR1003" s="13"/>
      <c r="AS1003" s="123"/>
      <c r="AT1003" s="13"/>
      <c r="AU1003" s="13"/>
      <c r="AV1003" s="66"/>
      <c r="AW1003" s="66"/>
    </row>
    <row r="1004" spans="31:49" x14ac:dyDescent="0.5">
      <c r="AE1004" s="3"/>
      <c r="AF1004" s="3"/>
      <c r="AG1004" s="3"/>
      <c r="AH1004" s="18"/>
      <c r="AI1004" s="18"/>
      <c r="AJ1004" s="18"/>
      <c r="AK1004" s="13"/>
      <c r="AL1004" s="13"/>
      <c r="AM1004" s="13"/>
      <c r="AN1004" s="13"/>
      <c r="AO1004" s="13"/>
      <c r="AP1004" s="13"/>
      <c r="AQ1004" s="13"/>
      <c r="AR1004" s="13"/>
      <c r="AS1004" s="123"/>
      <c r="AT1004" s="13"/>
      <c r="AU1004" s="13"/>
      <c r="AV1004" s="66"/>
      <c r="AW1004" s="66"/>
    </row>
    <row r="1005" spans="31:49" x14ac:dyDescent="0.5">
      <c r="AE1005" s="3"/>
      <c r="AF1005" s="3"/>
      <c r="AG1005" s="3"/>
      <c r="AH1005" s="18"/>
      <c r="AI1005" s="18"/>
      <c r="AJ1005" s="18"/>
      <c r="AK1005" s="13"/>
      <c r="AL1005" s="13"/>
      <c r="AM1005" s="13"/>
      <c r="AN1005" s="13"/>
      <c r="AO1005" s="13"/>
      <c r="AP1005" s="13"/>
      <c r="AQ1005" s="13"/>
      <c r="AR1005" s="13"/>
      <c r="AS1005" s="123"/>
      <c r="AT1005" s="13"/>
      <c r="AU1005" s="13"/>
      <c r="AV1005" s="66"/>
      <c r="AW1005" s="66"/>
    </row>
    <row r="1006" spans="31:49" x14ac:dyDescent="0.5">
      <c r="AE1006" s="3"/>
      <c r="AF1006" s="3"/>
      <c r="AG1006" s="3"/>
      <c r="AH1006" s="18"/>
      <c r="AI1006" s="18"/>
      <c r="AJ1006" s="18"/>
      <c r="AK1006" s="13"/>
      <c r="AL1006" s="13"/>
      <c r="AM1006" s="13"/>
      <c r="AN1006" s="13"/>
      <c r="AO1006" s="13"/>
      <c r="AP1006" s="13"/>
      <c r="AQ1006" s="13"/>
      <c r="AR1006" s="13"/>
      <c r="AS1006" s="123"/>
      <c r="AT1006" s="13"/>
      <c r="AU1006" s="13"/>
      <c r="AV1006" s="66"/>
      <c r="AW1006" s="66"/>
    </row>
    <row r="1007" spans="31:49" x14ac:dyDescent="0.5">
      <c r="AE1007" s="3"/>
      <c r="AF1007" s="3"/>
      <c r="AG1007" s="3"/>
      <c r="AH1007" s="18"/>
      <c r="AI1007" s="18"/>
      <c r="AJ1007" s="18"/>
      <c r="AK1007" s="13"/>
      <c r="AL1007" s="13"/>
      <c r="AM1007" s="13"/>
      <c r="AN1007" s="13"/>
      <c r="AO1007" s="13"/>
      <c r="AP1007" s="13"/>
      <c r="AQ1007" s="13"/>
      <c r="AR1007" s="13"/>
      <c r="AS1007" s="123"/>
      <c r="AT1007" s="13"/>
      <c r="AU1007" s="13"/>
      <c r="AV1007" s="66"/>
      <c r="AW1007" s="66"/>
    </row>
    <row r="1008" spans="31:49" x14ac:dyDescent="0.5">
      <c r="AE1008" s="3"/>
      <c r="AF1008" s="3"/>
      <c r="AG1008" s="3"/>
      <c r="AH1008" s="18"/>
      <c r="AI1008" s="18"/>
      <c r="AJ1008" s="18"/>
      <c r="AK1008" s="13"/>
      <c r="AL1008" s="13"/>
      <c r="AM1008" s="13"/>
      <c r="AN1008" s="13"/>
      <c r="AO1008" s="13"/>
      <c r="AP1008" s="13"/>
      <c r="AQ1008" s="13"/>
      <c r="AR1008" s="13"/>
      <c r="AS1008" s="123"/>
      <c r="AT1008" s="13"/>
      <c r="AU1008" s="13"/>
      <c r="AV1008" s="66"/>
      <c r="AW1008" s="66"/>
    </row>
    <row r="1009" spans="31:49" x14ac:dyDescent="0.5">
      <c r="AE1009" s="3"/>
      <c r="AF1009" s="3"/>
      <c r="AG1009" s="3"/>
      <c r="AH1009" s="18"/>
      <c r="AI1009" s="18"/>
      <c r="AJ1009" s="18"/>
      <c r="AK1009" s="13"/>
      <c r="AL1009" s="13"/>
      <c r="AM1009" s="13"/>
      <c r="AN1009" s="13"/>
      <c r="AO1009" s="13"/>
      <c r="AP1009" s="13"/>
      <c r="AQ1009" s="13"/>
      <c r="AR1009" s="13"/>
      <c r="AS1009" s="123"/>
      <c r="AT1009" s="13"/>
      <c r="AU1009" s="13"/>
      <c r="AV1009" s="66"/>
      <c r="AW1009" s="66"/>
    </row>
    <row r="1010" spans="31:49" x14ac:dyDescent="0.5">
      <c r="AE1010" s="3"/>
      <c r="AF1010" s="3"/>
      <c r="AG1010" s="3"/>
      <c r="AH1010" s="18"/>
      <c r="AI1010" s="18"/>
      <c r="AJ1010" s="18"/>
      <c r="AK1010" s="13"/>
      <c r="AL1010" s="13"/>
      <c r="AM1010" s="13"/>
      <c r="AN1010" s="13"/>
      <c r="AO1010" s="13"/>
      <c r="AP1010" s="13"/>
      <c r="AQ1010" s="13"/>
      <c r="AR1010" s="13"/>
      <c r="AS1010" s="123"/>
      <c r="AT1010" s="13"/>
      <c r="AU1010" s="13"/>
      <c r="AV1010" s="66"/>
      <c r="AW1010" s="66"/>
    </row>
    <row r="1011" spans="31:49" x14ac:dyDescent="0.5">
      <c r="AE1011" s="3"/>
      <c r="AF1011" s="3"/>
      <c r="AG1011" s="3"/>
      <c r="AH1011" s="18"/>
      <c r="AI1011" s="18"/>
      <c r="AJ1011" s="18"/>
      <c r="AK1011" s="13"/>
      <c r="AL1011" s="13"/>
      <c r="AM1011" s="13"/>
      <c r="AN1011" s="13"/>
      <c r="AO1011" s="13"/>
      <c r="AP1011" s="13"/>
      <c r="AQ1011" s="13"/>
      <c r="AR1011" s="13"/>
      <c r="AS1011" s="123"/>
      <c r="AT1011" s="13"/>
      <c r="AU1011" s="13"/>
      <c r="AV1011" s="66"/>
      <c r="AW1011" s="66"/>
    </row>
    <row r="1012" spans="31:49" x14ac:dyDescent="0.5">
      <c r="AE1012" s="3"/>
      <c r="AF1012" s="3"/>
      <c r="AG1012" s="3"/>
      <c r="AH1012" s="18"/>
      <c r="AI1012" s="18"/>
      <c r="AJ1012" s="18"/>
      <c r="AK1012" s="13"/>
      <c r="AL1012" s="13"/>
      <c r="AM1012" s="13"/>
      <c r="AN1012" s="13"/>
      <c r="AO1012" s="13"/>
      <c r="AP1012" s="13"/>
      <c r="AQ1012" s="13"/>
      <c r="AR1012" s="13"/>
      <c r="AS1012" s="123"/>
      <c r="AT1012" s="13"/>
      <c r="AU1012" s="13"/>
      <c r="AV1012" s="66"/>
      <c r="AW1012" s="66"/>
    </row>
    <row r="1013" spans="31:49" x14ac:dyDescent="0.5">
      <c r="AE1013" s="3"/>
      <c r="AF1013" s="3"/>
      <c r="AG1013" s="3"/>
      <c r="AH1013" s="18"/>
      <c r="AI1013" s="18"/>
      <c r="AJ1013" s="18"/>
      <c r="AK1013" s="13"/>
      <c r="AL1013" s="13"/>
      <c r="AM1013" s="13"/>
      <c r="AN1013" s="13"/>
      <c r="AO1013" s="13"/>
      <c r="AP1013" s="13"/>
      <c r="AQ1013" s="13"/>
      <c r="AR1013" s="13"/>
      <c r="AS1013" s="123"/>
      <c r="AT1013" s="13"/>
      <c r="AU1013" s="13"/>
      <c r="AV1013" s="66"/>
      <c r="AW1013" s="66"/>
    </row>
    <row r="1014" spans="31:49" x14ac:dyDescent="0.5">
      <c r="AE1014" s="3"/>
      <c r="AF1014" s="3"/>
      <c r="AG1014" s="3"/>
      <c r="AH1014" s="18"/>
      <c r="AI1014" s="18"/>
      <c r="AJ1014" s="18"/>
      <c r="AK1014" s="13"/>
      <c r="AL1014" s="13"/>
      <c r="AM1014" s="13"/>
      <c r="AN1014" s="13"/>
      <c r="AO1014" s="13"/>
      <c r="AP1014" s="13"/>
      <c r="AQ1014" s="13"/>
      <c r="AR1014" s="13"/>
      <c r="AS1014" s="123"/>
      <c r="AT1014" s="13"/>
      <c r="AU1014" s="13"/>
      <c r="AV1014" s="66"/>
      <c r="AW1014" s="66"/>
    </row>
    <row r="1015" spans="31:49" x14ac:dyDescent="0.5">
      <c r="AE1015" s="3"/>
      <c r="AF1015" s="3"/>
      <c r="AG1015" s="3"/>
      <c r="AH1015" s="18"/>
      <c r="AI1015" s="18"/>
      <c r="AJ1015" s="18"/>
      <c r="AK1015" s="13"/>
      <c r="AL1015" s="13"/>
      <c r="AM1015" s="13"/>
      <c r="AN1015" s="13"/>
      <c r="AO1015" s="13"/>
      <c r="AP1015" s="13"/>
      <c r="AQ1015" s="13"/>
      <c r="AR1015" s="13"/>
      <c r="AS1015" s="123"/>
      <c r="AT1015" s="13"/>
      <c r="AU1015" s="13"/>
      <c r="AV1015" s="66"/>
      <c r="AW1015" s="66"/>
    </row>
    <row r="1016" spans="31:49" x14ac:dyDescent="0.5">
      <c r="AE1016" s="3"/>
      <c r="AF1016" s="3"/>
      <c r="AG1016" s="3"/>
      <c r="AH1016" s="18"/>
      <c r="AI1016" s="18"/>
      <c r="AJ1016" s="18"/>
      <c r="AK1016" s="13"/>
      <c r="AL1016" s="13"/>
      <c r="AM1016" s="13"/>
      <c r="AN1016" s="13"/>
      <c r="AO1016" s="13"/>
      <c r="AP1016" s="13"/>
      <c r="AQ1016" s="13"/>
      <c r="AR1016" s="13"/>
      <c r="AS1016" s="123"/>
      <c r="AT1016" s="13"/>
      <c r="AU1016" s="13"/>
      <c r="AV1016" s="66"/>
      <c r="AW1016" s="66"/>
    </row>
    <row r="1017" spans="31:49" x14ac:dyDescent="0.5">
      <c r="AE1017" s="3"/>
      <c r="AF1017" s="3"/>
      <c r="AG1017" s="3"/>
      <c r="AH1017" s="18"/>
      <c r="AI1017" s="18"/>
      <c r="AJ1017" s="18"/>
      <c r="AK1017" s="13"/>
      <c r="AL1017" s="13"/>
      <c r="AM1017" s="13"/>
      <c r="AN1017" s="13"/>
      <c r="AO1017" s="13"/>
      <c r="AP1017" s="13"/>
      <c r="AQ1017" s="13"/>
      <c r="AR1017" s="13"/>
      <c r="AS1017" s="123"/>
      <c r="AT1017" s="13"/>
      <c r="AU1017" s="13"/>
      <c r="AV1017" s="66"/>
      <c r="AW1017" s="66"/>
    </row>
    <row r="1018" spans="31:49" x14ac:dyDescent="0.5">
      <c r="AE1018" s="3"/>
      <c r="AF1018" s="3"/>
      <c r="AG1018" s="3"/>
      <c r="AH1018" s="18"/>
      <c r="AI1018" s="18"/>
      <c r="AJ1018" s="18"/>
      <c r="AK1018" s="13"/>
      <c r="AL1018" s="13"/>
      <c r="AM1018" s="13"/>
      <c r="AN1018" s="13"/>
      <c r="AO1018" s="13"/>
      <c r="AP1018" s="13"/>
      <c r="AQ1018" s="13"/>
      <c r="AR1018" s="13"/>
      <c r="AS1018" s="123"/>
      <c r="AT1018" s="13"/>
      <c r="AU1018" s="13"/>
      <c r="AV1018" s="66"/>
      <c r="AW1018" s="66"/>
    </row>
    <row r="1019" spans="31:49" x14ac:dyDescent="0.5">
      <c r="AE1019" s="3"/>
      <c r="AF1019" s="3"/>
      <c r="AG1019" s="3"/>
      <c r="AH1019" s="18"/>
      <c r="AI1019" s="18"/>
      <c r="AJ1019" s="18"/>
      <c r="AK1019" s="13"/>
      <c r="AL1019" s="13"/>
      <c r="AM1019" s="13"/>
      <c r="AN1019" s="13"/>
      <c r="AO1019" s="13"/>
      <c r="AP1019" s="13"/>
      <c r="AQ1019" s="13"/>
      <c r="AR1019" s="13"/>
      <c r="AS1019" s="123"/>
      <c r="AT1019" s="13"/>
      <c r="AU1019" s="13"/>
      <c r="AV1019" s="66"/>
      <c r="AW1019" s="66"/>
    </row>
    <row r="1020" spans="31:49" x14ac:dyDescent="0.5">
      <c r="AE1020" s="3"/>
      <c r="AF1020" s="3"/>
      <c r="AG1020" s="3"/>
      <c r="AH1020" s="18"/>
      <c r="AI1020" s="18"/>
      <c r="AJ1020" s="18"/>
      <c r="AK1020" s="13"/>
      <c r="AL1020" s="13"/>
      <c r="AM1020" s="13"/>
      <c r="AN1020" s="13"/>
      <c r="AO1020" s="13"/>
      <c r="AP1020" s="13"/>
      <c r="AQ1020" s="13"/>
      <c r="AR1020" s="13"/>
      <c r="AS1020" s="123"/>
      <c r="AT1020" s="13"/>
      <c r="AU1020" s="13"/>
      <c r="AV1020" s="66"/>
      <c r="AW1020" s="66"/>
    </row>
    <row r="1021" spans="31:49" x14ac:dyDescent="0.5">
      <c r="AE1021" s="3"/>
      <c r="AF1021" s="3"/>
      <c r="AG1021" s="3"/>
      <c r="AH1021" s="18"/>
      <c r="AI1021" s="18"/>
      <c r="AJ1021" s="18"/>
      <c r="AK1021" s="13"/>
      <c r="AL1021" s="13"/>
      <c r="AM1021" s="13"/>
      <c r="AN1021" s="13"/>
      <c r="AO1021" s="13"/>
      <c r="AP1021" s="13"/>
      <c r="AQ1021" s="13"/>
      <c r="AR1021" s="13"/>
      <c r="AS1021" s="123"/>
      <c r="AT1021" s="13"/>
      <c r="AU1021" s="13"/>
      <c r="AV1021" s="66"/>
      <c r="AW1021" s="66"/>
    </row>
    <row r="1022" spans="31:49" x14ac:dyDescent="0.5">
      <c r="AE1022" s="3"/>
      <c r="AF1022" s="3"/>
      <c r="AG1022" s="3"/>
      <c r="AH1022" s="18"/>
      <c r="AI1022" s="18"/>
      <c r="AJ1022" s="18"/>
      <c r="AK1022" s="13"/>
      <c r="AL1022" s="13"/>
      <c r="AM1022" s="13"/>
      <c r="AN1022" s="13"/>
      <c r="AO1022" s="13"/>
      <c r="AP1022" s="13"/>
      <c r="AQ1022" s="13"/>
      <c r="AR1022" s="13"/>
      <c r="AS1022" s="123"/>
      <c r="AT1022" s="13"/>
      <c r="AU1022" s="13"/>
      <c r="AV1022" s="66"/>
      <c r="AW1022" s="66"/>
    </row>
    <row r="1023" spans="31:49" x14ac:dyDescent="0.5">
      <c r="AE1023" s="3"/>
      <c r="AF1023" s="3"/>
      <c r="AG1023" s="3"/>
      <c r="AH1023" s="18"/>
      <c r="AI1023" s="18"/>
      <c r="AJ1023" s="18"/>
      <c r="AK1023" s="13"/>
      <c r="AL1023" s="13"/>
      <c r="AM1023" s="13"/>
      <c r="AN1023" s="13"/>
      <c r="AO1023" s="13"/>
      <c r="AP1023" s="13"/>
      <c r="AQ1023" s="13"/>
      <c r="AR1023" s="13"/>
      <c r="AS1023" s="123"/>
      <c r="AT1023" s="13"/>
      <c r="AU1023" s="13"/>
      <c r="AV1023" s="66"/>
      <c r="AW1023" s="66"/>
    </row>
    <row r="1024" spans="31:49" x14ac:dyDescent="0.5">
      <c r="AE1024" s="3"/>
      <c r="AF1024" s="3"/>
      <c r="AG1024" s="3"/>
      <c r="AH1024" s="18"/>
      <c r="AI1024" s="18"/>
      <c r="AJ1024" s="18"/>
      <c r="AK1024" s="13"/>
      <c r="AL1024" s="13"/>
      <c r="AM1024" s="13"/>
      <c r="AN1024" s="13"/>
      <c r="AO1024" s="13"/>
      <c r="AP1024" s="13"/>
      <c r="AQ1024" s="13"/>
      <c r="AR1024" s="13"/>
      <c r="AS1024" s="123"/>
      <c r="AT1024" s="13"/>
      <c r="AU1024" s="13"/>
      <c r="AV1024" s="66"/>
      <c r="AW1024" s="66"/>
    </row>
    <row r="1025" spans="31:49" x14ac:dyDescent="0.5">
      <c r="AE1025" s="3"/>
      <c r="AF1025" s="3"/>
      <c r="AG1025" s="3"/>
      <c r="AH1025" s="18"/>
      <c r="AI1025" s="18"/>
      <c r="AJ1025" s="18"/>
      <c r="AK1025" s="13"/>
      <c r="AL1025" s="13"/>
      <c r="AM1025" s="13"/>
      <c r="AN1025" s="13"/>
      <c r="AO1025" s="13"/>
      <c r="AP1025" s="13"/>
      <c r="AQ1025" s="13"/>
      <c r="AR1025" s="13"/>
      <c r="AS1025" s="123"/>
      <c r="AT1025" s="13"/>
      <c r="AU1025" s="13"/>
      <c r="AV1025" s="66"/>
      <c r="AW1025" s="66"/>
    </row>
    <row r="1026" spans="31:49" x14ac:dyDescent="0.5">
      <c r="AE1026" s="3"/>
      <c r="AF1026" s="3"/>
      <c r="AG1026" s="3"/>
      <c r="AH1026" s="18"/>
      <c r="AI1026" s="18"/>
      <c r="AJ1026" s="18"/>
      <c r="AK1026" s="13"/>
      <c r="AL1026" s="13"/>
      <c r="AM1026" s="13"/>
      <c r="AN1026" s="13"/>
      <c r="AO1026" s="13"/>
      <c r="AP1026" s="13"/>
      <c r="AQ1026" s="13"/>
      <c r="AR1026" s="13"/>
      <c r="AS1026" s="123"/>
      <c r="AT1026" s="13"/>
      <c r="AU1026" s="13"/>
      <c r="AV1026" s="66"/>
      <c r="AW1026" s="66"/>
    </row>
    <row r="1027" spans="31:49" x14ac:dyDescent="0.5">
      <c r="AE1027" s="3"/>
      <c r="AF1027" s="3"/>
      <c r="AG1027" s="3"/>
      <c r="AH1027" s="18"/>
      <c r="AI1027" s="18"/>
      <c r="AJ1027" s="18"/>
      <c r="AK1027" s="13"/>
      <c r="AL1027" s="13"/>
      <c r="AM1027" s="13"/>
      <c r="AN1027" s="13"/>
      <c r="AO1027" s="13"/>
      <c r="AP1027" s="13"/>
      <c r="AQ1027" s="13"/>
      <c r="AR1027" s="13"/>
      <c r="AS1027" s="123"/>
      <c r="AT1027" s="13"/>
      <c r="AU1027" s="13"/>
      <c r="AV1027" s="66"/>
      <c r="AW1027" s="66"/>
    </row>
    <row r="1028" spans="31:49" x14ac:dyDescent="0.5">
      <c r="AE1028" s="3"/>
      <c r="AF1028" s="3"/>
      <c r="AG1028" s="3"/>
      <c r="AH1028" s="18"/>
      <c r="AI1028" s="18"/>
      <c r="AJ1028" s="18"/>
      <c r="AK1028" s="13"/>
      <c r="AL1028" s="13"/>
      <c r="AM1028" s="13"/>
      <c r="AN1028" s="13"/>
      <c r="AO1028" s="13"/>
      <c r="AP1028" s="13"/>
      <c r="AQ1028" s="13"/>
      <c r="AR1028" s="13"/>
      <c r="AS1028" s="123"/>
      <c r="AT1028" s="13"/>
      <c r="AU1028" s="13"/>
      <c r="AV1028" s="66"/>
      <c r="AW1028" s="66"/>
    </row>
    <row r="1029" spans="31:49" x14ac:dyDescent="0.5">
      <c r="AE1029" s="3"/>
      <c r="AF1029" s="3"/>
      <c r="AG1029" s="3"/>
      <c r="AH1029" s="18"/>
      <c r="AI1029" s="18"/>
      <c r="AJ1029" s="18"/>
      <c r="AK1029" s="13"/>
      <c r="AL1029" s="13"/>
      <c r="AM1029" s="13"/>
      <c r="AN1029" s="13"/>
      <c r="AO1029" s="13"/>
      <c r="AP1029" s="13"/>
      <c r="AQ1029" s="13"/>
      <c r="AR1029" s="13"/>
      <c r="AS1029" s="123"/>
      <c r="AT1029" s="13"/>
      <c r="AU1029" s="13"/>
      <c r="AV1029" s="66"/>
      <c r="AW1029" s="66"/>
    </row>
    <row r="1030" spans="31:49" x14ac:dyDescent="0.5">
      <c r="AE1030" s="3"/>
      <c r="AF1030" s="3"/>
      <c r="AG1030" s="3"/>
      <c r="AH1030" s="18"/>
      <c r="AI1030" s="18"/>
      <c r="AJ1030" s="18"/>
      <c r="AK1030" s="13"/>
      <c r="AL1030" s="13"/>
      <c r="AM1030" s="13"/>
      <c r="AN1030" s="13"/>
      <c r="AO1030" s="13"/>
      <c r="AP1030" s="13"/>
      <c r="AQ1030" s="13"/>
      <c r="AR1030" s="13"/>
      <c r="AS1030" s="123"/>
      <c r="AT1030" s="13"/>
      <c r="AU1030" s="13"/>
      <c r="AV1030" s="66"/>
      <c r="AW1030" s="66"/>
    </row>
    <row r="1031" spans="31:49" x14ac:dyDescent="0.5">
      <c r="AE1031" s="3"/>
      <c r="AF1031" s="3"/>
      <c r="AG1031" s="3"/>
      <c r="AH1031" s="18"/>
      <c r="AI1031" s="18"/>
      <c r="AJ1031" s="18"/>
      <c r="AK1031" s="13"/>
      <c r="AL1031" s="13"/>
      <c r="AM1031" s="13"/>
      <c r="AN1031" s="13"/>
      <c r="AO1031" s="13"/>
      <c r="AP1031" s="13"/>
      <c r="AQ1031" s="13"/>
      <c r="AR1031" s="13"/>
      <c r="AS1031" s="123"/>
      <c r="AT1031" s="13"/>
      <c r="AU1031" s="13"/>
      <c r="AV1031" s="66"/>
      <c r="AW1031" s="66"/>
    </row>
    <row r="1032" spans="31:49" x14ac:dyDescent="0.5">
      <c r="AE1032" s="3"/>
      <c r="AF1032" s="3"/>
      <c r="AG1032" s="3"/>
      <c r="AH1032" s="18"/>
      <c r="AI1032" s="18"/>
      <c r="AJ1032" s="18"/>
      <c r="AK1032" s="13"/>
      <c r="AL1032" s="13"/>
      <c r="AM1032" s="13"/>
      <c r="AN1032" s="13"/>
      <c r="AO1032" s="13"/>
      <c r="AP1032" s="13"/>
      <c r="AQ1032" s="13"/>
      <c r="AR1032" s="13"/>
      <c r="AS1032" s="123"/>
      <c r="AT1032" s="13"/>
      <c r="AU1032" s="13"/>
      <c r="AV1032" s="66"/>
      <c r="AW1032" s="66"/>
    </row>
    <row r="1033" spans="31:49" x14ac:dyDescent="0.5">
      <c r="AE1033" s="3"/>
      <c r="AF1033" s="3"/>
      <c r="AG1033" s="3"/>
      <c r="AH1033" s="18"/>
      <c r="AI1033" s="18"/>
      <c r="AJ1033" s="18"/>
      <c r="AK1033" s="13"/>
      <c r="AL1033" s="13"/>
      <c r="AM1033" s="13"/>
      <c r="AN1033" s="13"/>
      <c r="AO1033" s="13"/>
      <c r="AP1033" s="13"/>
      <c r="AQ1033" s="13"/>
      <c r="AR1033" s="13"/>
      <c r="AS1033" s="123"/>
      <c r="AT1033" s="13"/>
      <c r="AU1033" s="13"/>
      <c r="AV1033" s="66"/>
      <c r="AW1033" s="66"/>
    </row>
    <row r="1034" spans="31:49" x14ac:dyDescent="0.5">
      <c r="AE1034" s="3"/>
      <c r="AF1034" s="3"/>
      <c r="AG1034" s="3"/>
      <c r="AH1034" s="18"/>
      <c r="AI1034" s="18"/>
      <c r="AJ1034" s="18"/>
      <c r="AK1034" s="13"/>
      <c r="AL1034" s="13"/>
      <c r="AM1034" s="13"/>
      <c r="AN1034" s="13"/>
      <c r="AO1034" s="13"/>
      <c r="AP1034" s="13"/>
      <c r="AQ1034" s="13"/>
      <c r="AR1034" s="13"/>
      <c r="AS1034" s="123"/>
      <c r="AT1034" s="13"/>
      <c r="AU1034" s="13"/>
      <c r="AV1034" s="66"/>
      <c r="AW1034" s="66"/>
    </row>
    <row r="1035" spans="31:49" x14ac:dyDescent="0.5">
      <c r="AE1035" s="3"/>
      <c r="AF1035" s="3"/>
      <c r="AG1035" s="3"/>
      <c r="AH1035" s="18"/>
      <c r="AI1035" s="18"/>
      <c r="AJ1035" s="18"/>
      <c r="AK1035" s="13"/>
      <c r="AL1035" s="13"/>
      <c r="AM1035" s="13"/>
      <c r="AN1035" s="13"/>
      <c r="AO1035" s="13"/>
      <c r="AP1035" s="13"/>
      <c r="AQ1035" s="13"/>
      <c r="AR1035" s="13"/>
      <c r="AS1035" s="123"/>
      <c r="AT1035" s="13"/>
      <c r="AU1035" s="13"/>
      <c r="AV1035" s="66"/>
      <c r="AW1035" s="66"/>
    </row>
    <row r="1036" spans="31:49" x14ac:dyDescent="0.5">
      <c r="AE1036" s="3"/>
      <c r="AF1036" s="3"/>
      <c r="AG1036" s="3"/>
      <c r="AH1036" s="18"/>
      <c r="AI1036" s="18"/>
      <c r="AJ1036" s="18"/>
      <c r="AK1036" s="13"/>
      <c r="AL1036" s="13"/>
      <c r="AM1036" s="13"/>
      <c r="AN1036" s="13"/>
      <c r="AO1036" s="13"/>
      <c r="AP1036" s="13"/>
      <c r="AQ1036" s="13"/>
      <c r="AR1036" s="13"/>
      <c r="AS1036" s="123"/>
      <c r="AT1036" s="13"/>
      <c r="AU1036" s="13"/>
      <c r="AV1036" s="66"/>
      <c r="AW1036" s="66"/>
    </row>
    <row r="1037" spans="31:49" x14ac:dyDescent="0.5">
      <c r="AE1037" s="3"/>
      <c r="AF1037" s="3"/>
      <c r="AG1037" s="3"/>
      <c r="AH1037" s="18"/>
      <c r="AI1037" s="18"/>
      <c r="AJ1037" s="18"/>
      <c r="AK1037" s="13"/>
      <c r="AL1037" s="13"/>
      <c r="AM1037" s="13"/>
      <c r="AN1037" s="13"/>
      <c r="AO1037" s="13"/>
      <c r="AP1037" s="13"/>
      <c r="AQ1037" s="13"/>
      <c r="AR1037" s="13"/>
      <c r="AS1037" s="123"/>
      <c r="AT1037" s="13"/>
      <c r="AU1037" s="13"/>
      <c r="AV1037" s="66"/>
      <c r="AW1037" s="66"/>
    </row>
    <row r="1038" spans="31:49" x14ac:dyDescent="0.5">
      <c r="AE1038" s="3"/>
      <c r="AF1038" s="3"/>
      <c r="AG1038" s="3"/>
      <c r="AH1038" s="18"/>
      <c r="AI1038" s="18"/>
      <c r="AJ1038" s="18"/>
      <c r="AK1038" s="13"/>
      <c r="AL1038" s="13"/>
      <c r="AM1038" s="13"/>
      <c r="AN1038" s="13"/>
      <c r="AO1038" s="13"/>
      <c r="AP1038" s="13"/>
      <c r="AQ1038" s="13"/>
      <c r="AR1038" s="13"/>
      <c r="AS1038" s="123"/>
      <c r="AT1038" s="13"/>
      <c r="AU1038" s="13"/>
      <c r="AV1038" s="66"/>
      <c r="AW1038" s="66"/>
    </row>
    <row r="1039" spans="31:49" x14ac:dyDescent="0.5">
      <c r="AE1039" s="3"/>
      <c r="AF1039" s="3"/>
      <c r="AG1039" s="3"/>
      <c r="AH1039" s="18"/>
      <c r="AI1039" s="18"/>
      <c r="AJ1039" s="18"/>
      <c r="AK1039" s="13"/>
      <c r="AL1039" s="13"/>
      <c r="AM1039" s="13"/>
      <c r="AN1039" s="13"/>
      <c r="AO1039" s="13"/>
      <c r="AP1039" s="13"/>
      <c r="AQ1039" s="13"/>
      <c r="AR1039" s="13"/>
      <c r="AS1039" s="123"/>
      <c r="AT1039" s="13"/>
      <c r="AU1039" s="13"/>
      <c r="AV1039" s="66"/>
      <c r="AW1039" s="66"/>
    </row>
    <row r="1040" spans="31:49" x14ac:dyDescent="0.5">
      <c r="AE1040" s="3"/>
      <c r="AF1040" s="3"/>
      <c r="AG1040" s="3"/>
      <c r="AH1040" s="18"/>
      <c r="AI1040" s="18"/>
      <c r="AJ1040" s="18"/>
      <c r="AK1040" s="13"/>
      <c r="AL1040" s="13"/>
      <c r="AM1040" s="13"/>
      <c r="AN1040" s="13"/>
      <c r="AO1040" s="13"/>
      <c r="AP1040" s="13"/>
      <c r="AQ1040" s="13"/>
      <c r="AR1040" s="13"/>
      <c r="AS1040" s="123"/>
      <c r="AT1040" s="13"/>
      <c r="AU1040" s="13"/>
      <c r="AV1040" s="66"/>
      <c r="AW1040" s="66"/>
    </row>
    <row r="1041" spans="31:49" x14ac:dyDescent="0.5">
      <c r="AE1041" s="3"/>
      <c r="AF1041" s="3"/>
      <c r="AG1041" s="3"/>
      <c r="AH1041" s="18"/>
      <c r="AI1041" s="18"/>
      <c r="AJ1041" s="18"/>
      <c r="AK1041" s="13"/>
      <c r="AL1041" s="13"/>
      <c r="AM1041" s="13"/>
      <c r="AN1041" s="13"/>
      <c r="AO1041" s="13"/>
      <c r="AP1041" s="13"/>
      <c r="AQ1041" s="13"/>
      <c r="AR1041" s="13"/>
      <c r="AS1041" s="123"/>
      <c r="AT1041" s="13"/>
      <c r="AU1041" s="13"/>
      <c r="AV1041" s="66"/>
      <c r="AW1041" s="66"/>
    </row>
    <row r="1042" spans="31:49" x14ac:dyDescent="0.5">
      <c r="AE1042" s="3"/>
      <c r="AF1042" s="3"/>
      <c r="AG1042" s="3"/>
      <c r="AH1042" s="18"/>
      <c r="AI1042" s="18"/>
      <c r="AJ1042" s="18"/>
      <c r="AK1042" s="13"/>
      <c r="AL1042" s="13"/>
      <c r="AM1042" s="13"/>
      <c r="AN1042" s="13"/>
      <c r="AO1042" s="13"/>
      <c r="AP1042" s="13"/>
      <c r="AQ1042" s="13"/>
      <c r="AR1042" s="13"/>
      <c r="AS1042" s="123"/>
      <c r="AT1042" s="13"/>
      <c r="AU1042" s="13"/>
      <c r="AV1042" s="66"/>
      <c r="AW1042" s="66"/>
    </row>
    <row r="1043" spans="31:49" x14ac:dyDescent="0.5">
      <c r="AE1043" s="3"/>
      <c r="AF1043" s="3"/>
      <c r="AG1043" s="3"/>
      <c r="AH1043" s="18"/>
      <c r="AI1043" s="18"/>
      <c r="AJ1043" s="18"/>
      <c r="AK1043" s="13"/>
      <c r="AL1043" s="13"/>
      <c r="AM1043" s="13"/>
      <c r="AN1043" s="13"/>
      <c r="AO1043" s="13"/>
      <c r="AP1043" s="13"/>
      <c r="AQ1043" s="13"/>
      <c r="AR1043" s="13"/>
      <c r="AS1043" s="123"/>
      <c r="AT1043" s="13"/>
      <c r="AU1043" s="13"/>
      <c r="AV1043" s="66"/>
      <c r="AW1043" s="66"/>
    </row>
    <row r="1044" spans="31:49" x14ac:dyDescent="0.5">
      <c r="AE1044" s="3"/>
      <c r="AF1044" s="3"/>
      <c r="AG1044" s="3"/>
      <c r="AH1044" s="18"/>
      <c r="AI1044" s="18"/>
      <c r="AJ1044" s="18"/>
      <c r="AK1044" s="13"/>
      <c r="AL1044" s="13"/>
      <c r="AM1044" s="13"/>
      <c r="AN1044" s="13"/>
      <c r="AO1044" s="13"/>
      <c r="AP1044" s="13"/>
      <c r="AQ1044" s="13"/>
      <c r="AR1044" s="13"/>
      <c r="AS1044" s="123"/>
      <c r="AT1044" s="13"/>
      <c r="AU1044" s="13"/>
      <c r="AV1044" s="66"/>
      <c r="AW1044" s="66"/>
    </row>
    <row r="1045" spans="31:49" x14ac:dyDescent="0.5">
      <c r="AE1045" s="3"/>
      <c r="AF1045" s="3"/>
      <c r="AG1045" s="3"/>
      <c r="AH1045" s="18"/>
      <c r="AI1045" s="18"/>
      <c r="AJ1045" s="18"/>
      <c r="AK1045" s="13"/>
      <c r="AL1045" s="13"/>
      <c r="AM1045" s="13"/>
      <c r="AN1045" s="13"/>
      <c r="AO1045" s="13"/>
      <c r="AP1045" s="13"/>
      <c r="AQ1045" s="13"/>
      <c r="AR1045" s="13"/>
      <c r="AS1045" s="123"/>
      <c r="AT1045" s="13"/>
      <c r="AU1045" s="13"/>
      <c r="AV1045" s="66"/>
      <c r="AW1045" s="66"/>
    </row>
    <row r="1046" spans="31:49" x14ac:dyDescent="0.5">
      <c r="AE1046" s="3"/>
      <c r="AF1046" s="3"/>
      <c r="AG1046" s="3"/>
      <c r="AH1046" s="18"/>
      <c r="AI1046" s="18"/>
      <c r="AJ1046" s="18"/>
      <c r="AK1046" s="13"/>
      <c r="AL1046" s="13"/>
      <c r="AM1046" s="13"/>
      <c r="AN1046" s="13"/>
      <c r="AO1046" s="13"/>
      <c r="AP1046" s="13"/>
      <c r="AQ1046" s="13"/>
      <c r="AR1046" s="13"/>
      <c r="AS1046" s="123"/>
      <c r="AT1046" s="13"/>
      <c r="AU1046" s="13"/>
      <c r="AV1046" s="66"/>
      <c r="AW1046" s="66"/>
    </row>
    <row r="1047" spans="31:49" x14ac:dyDescent="0.5">
      <c r="AE1047" s="3"/>
      <c r="AF1047" s="3"/>
      <c r="AG1047" s="3"/>
      <c r="AH1047" s="18"/>
      <c r="AI1047" s="18"/>
      <c r="AJ1047" s="18"/>
      <c r="AK1047" s="13"/>
      <c r="AL1047" s="13"/>
      <c r="AM1047" s="13"/>
      <c r="AN1047" s="13"/>
      <c r="AO1047" s="13"/>
      <c r="AP1047" s="13"/>
      <c r="AQ1047" s="13"/>
      <c r="AR1047" s="13"/>
      <c r="AS1047" s="123"/>
      <c r="AT1047" s="13"/>
      <c r="AU1047" s="13"/>
      <c r="AV1047" s="66"/>
      <c r="AW1047" s="66"/>
    </row>
    <row r="1048" spans="31:49" x14ac:dyDescent="0.5">
      <c r="AE1048" s="3"/>
      <c r="AF1048" s="3"/>
      <c r="AG1048" s="3"/>
      <c r="AH1048" s="18"/>
      <c r="AI1048" s="18"/>
      <c r="AJ1048" s="18"/>
      <c r="AK1048" s="13"/>
      <c r="AL1048" s="13"/>
      <c r="AM1048" s="13"/>
      <c r="AN1048" s="13"/>
      <c r="AO1048" s="13"/>
      <c r="AP1048" s="13"/>
      <c r="AQ1048" s="13"/>
      <c r="AR1048" s="13"/>
      <c r="AS1048" s="123"/>
      <c r="AT1048" s="13"/>
      <c r="AU1048" s="13"/>
      <c r="AV1048" s="66"/>
      <c r="AW1048" s="66"/>
    </row>
    <row r="1049" spans="31:49" x14ac:dyDescent="0.5">
      <c r="AE1049" s="3"/>
      <c r="AF1049" s="3"/>
      <c r="AG1049" s="3"/>
      <c r="AH1049" s="18"/>
      <c r="AI1049" s="18"/>
      <c r="AJ1049" s="18"/>
      <c r="AK1049" s="13"/>
      <c r="AL1049" s="13"/>
      <c r="AM1049" s="13"/>
      <c r="AN1049" s="13"/>
      <c r="AO1049" s="13"/>
      <c r="AP1049" s="13"/>
      <c r="AQ1049" s="13"/>
      <c r="AR1049" s="13"/>
      <c r="AS1049" s="123"/>
      <c r="AT1049" s="13"/>
      <c r="AU1049" s="13"/>
      <c r="AV1049" s="66"/>
      <c r="AW1049" s="66"/>
    </row>
    <row r="1050" spans="31:49" x14ac:dyDescent="0.5">
      <c r="AE1050" s="3"/>
      <c r="AF1050" s="3"/>
      <c r="AG1050" s="3"/>
      <c r="AH1050" s="18"/>
      <c r="AI1050" s="18"/>
      <c r="AJ1050" s="18"/>
      <c r="AK1050" s="13"/>
      <c r="AL1050" s="13"/>
      <c r="AM1050" s="13"/>
      <c r="AN1050" s="13"/>
      <c r="AO1050" s="13"/>
      <c r="AP1050" s="13"/>
      <c r="AQ1050" s="13"/>
      <c r="AR1050" s="13"/>
      <c r="AS1050" s="123"/>
      <c r="AT1050" s="13"/>
      <c r="AU1050" s="13"/>
      <c r="AV1050" s="66"/>
      <c r="AW1050" s="66"/>
    </row>
    <row r="1051" spans="31:49" x14ac:dyDescent="0.5">
      <c r="AE1051" s="3"/>
      <c r="AF1051" s="3"/>
      <c r="AG1051" s="3"/>
      <c r="AH1051" s="18"/>
      <c r="AI1051" s="18"/>
      <c r="AJ1051" s="18"/>
      <c r="AK1051" s="13"/>
      <c r="AL1051" s="13"/>
      <c r="AM1051" s="13"/>
      <c r="AN1051" s="13"/>
      <c r="AO1051" s="13"/>
      <c r="AP1051" s="13"/>
      <c r="AQ1051" s="13"/>
      <c r="AR1051" s="13"/>
      <c r="AS1051" s="123"/>
      <c r="AT1051" s="13"/>
      <c r="AU1051" s="13"/>
      <c r="AV1051" s="66"/>
      <c r="AW1051" s="66"/>
    </row>
    <row r="1052" spans="31:49" x14ac:dyDescent="0.5">
      <c r="AE1052" s="3"/>
      <c r="AF1052" s="3"/>
      <c r="AG1052" s="3"/>
      <c r="AH1052" s="18"/>
      <c r="AI1052" s="18"/>
      <c r="AJ1052" s="18"/>
      <c r="AK1052" s="13"/>
      <c r="AL1052" s="13"/>
      <c r="AM1052" s="13"/>
      <c r="AN1052" s="13"/>
      <c r="AO1052" s="13"/>
      <c r="AP1052" s="13"/>
      <c r="AQ1052" s="13"/>
      <c r="AR1052" s="13"/>
      <c r="AS1052" s="123"/>
      <c r="AT1052" s="13"/>
      <c r="AU1052" s="13"/>
      <c r="AV1052" s="66"/>
      <c r="AW1052" s="66"/>
    </row>
    <row r="1053" spans="31:49" x14ac:dyDescent="0.5">
      <c r="AE1053" s="3"/>
      <c r="AF1053" s="3"/>
      <c r="AG1053" s="3"/>
      <c r="AH1053" s="18"/>
      <c r="AI1053" s="18"/>
      <c r="AJ1053" s="18"/>
      <c r="AK1053" s="13"/>
      <c r="AL1053" s="13"/>
      <c r="AM1053" s="13"/>
      <c r="AN1053" s="13"/>
      <c r="AO1053" s="13"/>
      <c r="AP1053" s="13"/>
      <c r="AQ1053" s="13"/>
      <c r="AR1053" s="13"/>
      <c r="AS1053" s="123"/>
      <c r="AT1053" s="13"/>
      <c r="AU1053" s="13"/>
      <c r="AV1053" s="66"/>
      <c r="AW1053" s="66"/>
    </row>
    <row r="1054" spans="31:49" x14ac:dyDescent="0.5">
      <c r="AE1054" s="3"/>
      <c r="AF1054" s="3"/>
      <c r="AG1054" s="3"/>
      <c r="AH1054" s="18"/>
      <c r="AI1054" s="18"/>
      <c r="AJ1054" s="18"/>
      <c r="AK1054" s="13"/>
      <c r="AL1054" s="13"/>
      <c r="AM1054" s="13"/>
      <c r="AN1054" s="13"/>
      <c r="AO1054" s="13"/>
      <c r="AP1054" s="13"/>
      <c r="AQ1054" s="13"/>
      <c r="AR1054" s="13"/>
      <c r="AS1054" s="123"/>
      <c r="AT1054" s="13"/>
      <c r="AU1054" s="13"/>
      <c r="AV1054" s="66"/>
      <c r="AW1054" s="66"/>
    </row>
    <row r="1055" spans="31:49" x14ac:dyDescent="0.5">
      <c r="AE1055" s="3"/>
      <c r="AF1055" s="3"/>
      <c r="AG1055" s="3"/>
      <c r="AH1055" s="18"/>
      <c r="AI1055" s="18"/>
      <c r="AJ1055" s="18"/>
      <c r="AK1055" s="13"/>
      <c r="AL1055" s="13"/>
      <c r="AM1055" s="13"/>
      <c r="AN1055" s="13"/>
      <c r="AO1055" s="13"/>
      <c r="AP1055" s="13"/>
      <c r="AQ1055" s="13"/>
      <c r="AR1055" s="13"/>
      <c r="AS1055" s="123"/>
      <c r="AT1055" s="13"/>
      <c r="AU1055" s="13"/>
      <c r="AV1055" s="66"/>
      <c r="AW1055" s="66"/>
    </row>
    <row r="1056" spans="31:49" x14ac:dyDescent="0.5">
      <c r="AE1056" s="3"/>
      <c r="AF1056" s="3"/>
      <c r="AG1056" s="3"/>
      <c r="AH1056" s="18"/>
      <c r="AI1056" s="18"/>
      <c r="AJ1056" s="18"/>
      <c r="AK1056" s="13"/>
      <c r="AL1056" s="13"/>
      <c r="AM1056" s="13"/>
      <c r="AN1056" s="13"/>
      <c r="AO1056" s="13"/>
      <c r="AP1056" s="13"/>
      <c r="AQ1056" s="13"/>
      <c r="AR1056" s="13"/>
      <c r="AS1056" s="123"/>
      <c r="AT1056" s="13"/>
      <c r="AU1056" s="13"/>
      <c r="AV1056" s="66"/>
      <c r="AW1056" s="66"/>
    </row>
    <row r="1057" spans="31:49" x14ac:dyDescent="0.5">
      <c r="AE1057" s="3"/>
      <c r="AF1057" s="3"/>
      <c r="AG1057" s="3"/>
      <c r="AH1057" s="18"/>
      <c r="AI1057" s="18"/>
      <c r="AJ1057" s="18"/>
      <c r="AK1057" s="13"/>
      <c r="AL1057" s="13"/>
      <c r="AM1057" s="13"/>
      <c r="AN1057" s="13"/>
      <c r="AO1057" s="13"/>
      <c r="AP1057" s="13"/>
      <c r="AQ1057" s="13"/>
      <c r="AR1057" s="13"/>
      <c r="AS1057" s="123"/>
      <c r="AT1057" s="13"/>
      <c r="AU1057" s="13"/>
      <c r="AV1057" s="66"/>
      <c r="AW1057" s="66"/>
    </row>
    <row r="1058" spans="31:49" x14ac:dyDescent="0.5">
      <c r="AE1058" s="3"/>
      <c r="AF1058" s="3"/>
      <c r="AG1058" s="3"/>
      <c r="AH1058" s="18"/>
      <c r="AI1058" s="18"/>
      <c r="AJ1058" s="18"/>
      <c r="AK1058" s="13"/>
      <c r="AL1058" s="13"/>
      <c r="AM1058" s="13"/>
      <c r="AN1058" s="13"/>
      <c r="AO1058" s="13"/>
      <c r="AP1058" s="13"/>
      <c r="AQ1058" s="13"/>
      <c r="AR1058" s="13"/>
      <c r="AS1058" s="123"/>
      <c r="AT1058" s="13"/>
      <c r="AU1058" s="13"/>
      <c r="AV1058" s="66"/>
      <c r="AW1058" s="66"/>
    </row>
    <row r="1059" spans="31:49" x14ac:dyDescent="0.5">
      <c r="AE1059" s="3"/>
      <c r="AF1059" s="3"/>
      <c r="AG1059" s="3"/>
      <c r="AH1059" s="18"/>
      <c r="AI1059" s="18"/>
      <c r="AJ1059" s="18"/>
      <c r="AK1059" s="13"/>
      <c r="AL1059" s="13"/>
      <c r="AM1059" s="13"/>
      <c r="AN1059" s="13"/>
      <c r="AO1059" s="13"/>
      <c r="AP1059" s="13"/>
      <c r="AQ1059" s="13"/>
      <c r="AR1059" s="13"/>
      <c r="AS1059" s="123"/>
      <c r="AT1059" s="13"/>
      <c r="AU1059" s="13"/>
      <c r="AV1059" s="66"/>
      <c r="AW1059" s="66"/>
    </row>
    <row r="1060" spans="31:49" x14ac:dyDescent="0.5">
      <c r="AE1060" s="3"/>
      <c r="AF1060" s="3"/>
      <c r="AG1060" s="3"/>
      <c r="AH1060" s="18"/>
      <c r="AI1060" s="18"/>
      <c r="AJ1060" s="18"/>
      <c r="AK1060" s="13"/>
      <c r="AL1060" s="13"/>
      <c r="AM1060" s="13"/>
      <c r="AN1060" s="13"/>
      <c r="AO1060" s="13"/>
      <c r="AP1060" s="13"/>
      <c r="AQ1060" s="13"/>
      <c r="AR1060" s="13"/>
      <c r="AS1060" s="123"/>
      <c r="AT1060" s="13"/>
      <c r="AU1060" s="13"/>
      <c r="AV1060" s="66"/>
      <c r="AW1060" s="66"/>
    </row>
    <row r="1061" spans="31:49" x14ac:dyDescent="0.5">
      <c r="AE1061" s="3"/>
      <c r="AF1061" s="3"/>
      <c r="AG1061" s="3"/>
      <c r="AH1061" s="18"/>
      <c r="AI1061" s="18"/>
      <c r="AJ1061" s="18"/>
      <c r="AK1061" s="13"/>
      <c r="AL1061" s="13"/>
      <c r="AM1061" s="13"/>
      <c r="AN1061" s="13"/>
      <c r="AO1061" s="13"/>
      <c r="AP1061" s="13"/>
      <c r="AQ1061" s="13"/>
      <c r="AR1061" s="13"/>
      <c r="AS1061" s="123"/>
      <c r="AT1061" s="13"/>
      <c r="AU1061" s="13"/>
      <c r="AV1061" s="66"/>
      <c r="AW1061" s="66"/>
    </row>
    <row r="1062" spans="31:49" x14ac:dyDescent="0.5">
      <c r="AE1062" s="3"/>
      <c r="AF1062" s="3"/>
      <c r="AG1062" s="3"/>
      <c r="AH1062" s="18"/>
      <c r="AI1062" s="18"/>
      <c r="AJ1062" s="18"/>
      <c r="AK1062" s="13"/>
      <c r="AL1062" s="13"/>
      <c r="AM1062" s="13"/>
      <c r="AN1062" s="13"/>
      <c r="AO1062" s="13"/>
      <c r="AP1062" s="13"/>
      <c r="AQ1062" s="13"/>
      <c r="AR1062" s="13"/>
      <c r="AS1062" s="123"/>
      <c r="AT1062" s="13"/>
      <c r="AU1062" s="13"/>
      <c r="AV1062" s="66"/>
      <c r="AW1062" s="66"/>
    </row>
    <row r="1063" spans="31:49" x14ac:dyDescent="0.5">
      <c r="AE1063" s="3"/>
      <c r="AF1063" s="3"/>
      <c r="AG1063" s="3"/>
      <c r="AH1063" s="18"/>
      <c r="AI1063" s="18"/>
      <c r="AJ1063" s="18"/>
      <c r="AK1063" s="13"/>
      <c r="AL1063" s="13"/>
      <c r="AM1063" s="13"/>
      <c r="AN1063" s="13"/>
      <c r="AO1063" s="13"/>
      <c r="AP1063" s="13"/>
      <c r="AQ1063" s="13"/>
      <c r="AR1063" s="13"/>
      <c r="AS1063" s="123"/>
      <c r="AT1063" s="13"/>
      <c r="AU1063" s="13"/>
      <c r="AV1063" s="66"/>
      <c r="AW1063" s="66"/>
    </row>
    <row r="1064" spans="31:49" x14ac:dyDescent="0.5">
      <c r="AE1064" s="3"/>
      <c r="AF1064" s="3"/>
      <c r="AG1064" s="3"/>
      <c r="AH1064" s="18"/>
      <c r="AI1064" s="18"/>
      <c r="AJ1064" s="18"/>
      <c r="AK1064" s="13"/>
      <c r="AL1064" s="13"/>
      <c r="AM1064" s="13"/>
      <c r="AN1064" s="13"/>
      <c r="AO1064" s="13"/>
      <c r="AP1064" s="13"/>
      <c r="AQ1064" s="13"/>
      <c r="AR1064" s="13"/>
      <c r="AS1064" s="123"/>
      <c r="AT1064" s="13"/>
      <c r="AU1064" s="13"/>
      <c r="AV1064" s="66"/>
      <c r="AW1064" s="66"/>
    </row>
    <row r="1065" spans="31:49" x14ac:dyDescent="0.5">
      <c r="AE1065" s="3"/>
      <c r="AF1065" s="3"/>
      <c r="AG1065" s="3"/>
      <c r="AH1065" s="18"/>
      <c r="AI1065" s="18"/>
      <c r="AJ1065" s="18"/>
      <c r="AK1065" s="13"/>
      <c r="AL1065" s="13"/>
      <c r="AM1065" s="13"/>
      <c r="AN1065" s="13"/>
      <c r="AO1065" s="13"/>
      <c r="AP1065" s="13"/>
      <c r="AQ1065" s="13"/>
      <c r="AR1065" s="13"/>
      <c r="AS1065" s="123"/>
      <c r="AT1065" s="13"/>
      <c r="AU1065" s="13"/>
      <c r="AV1065" s="66"/>
      <c r="AW1065" s="66"/>
    </row>
    <row r="1066" spans="31:49" x14ac:dyDescent="0.5">
      <c r="AE1066" s="3"/>
      <c r="AF1066" s="3"/>
      <c r="AG1066" s="3"/>
      <c r="AH1066" s="18"/>
      <c r="AI1066" s="18"/>
      <c r="AJ1066" s="18"/>
      <c r="AK1066" s="13"/>
      <c r="AL1066" s="13"/>
      <c r="AM1066" s="13"/>
      <c r="AN1066" s="13"/>
      <c r="AO1066" s="13"/>
      <c r="AP1066" s="13"/>
      <c r="AQ1066" s="13"/>
      <c r="AR1066" s="13"/>
      <c r="AS1066" s="123"/>
      <c r="AT1066" s="13"/>
      <c r="AU1066" s="13"/>
      <c r="AV1066" s="66"/>
      <c r="AW1066" s="66"/>
    </row>
    <row r="1067" spans="31:49" x14ac:dyDescent="0.5">
      <c r="AE1067" s="3"/>
      <c r="AF1067" s="3"/>
      <c r="AG1067" s="3"/>
      <c r="AH1067" s="18"/>
      <c r="AI1067" s="18"/>
      <c r="AJ1067" s="18"/>
      <c r="AK1067" s="13"/>
      <c r="AL1067" s="13"/>
      <c r="AM1067" s="13"/>
      <c r="AN1067" s="13"/>
      <c r="AO1067" s="13"/>
      <c r="AP1067" s="13"/>
      <c r="AQ1067" s="13"/>
      <c r="AR1067" s="13"/>
      <c r="AS1067" s="123"/>
      <c r="AT1067" s="13"/>
      <c r="AU1067" s="13"/>
      <c r="AV1067" s="66"/>
      <c r="AW1067" s="66"/>
    </row>
    <row r="1068" spans="31:49" x14ac:dyDescent="0.5">
      <c r="AE1068" s="3"/>
      <c r="AF1068" s="3"/>
      <c r="AG1068" s="3"/>
      <c r="AH1068" s="18"/>
      <c r="AI1068" s="18"/>
      <c r="AJ1068" s="18"/>
      <c r="AK1068" s="13"/>
      <c r="AL1068" s="13"/>
      <c r="AM1068" s="13"/>
      <c r="AN1068" s="13"/>
      <c r="AO1068" s="13"/>
      <c r="AP1068" s="13"/>
      <c r="AQ1068" s="13"/>
      <c r="AR1068" s="13"/>
      <c r="AS1068" s="123"/>
      <c r="AT1068" s="13"/>
      <c r="AU1068" s="13"/>
      <c r="AV1068" s="66"/>
      <c r="AW1068" s="66"/>
    </row>
    <row r="1069" spans="31:49" x14ac:dyDescent="0.5">
      <c r="AE1069" s="3"/>
      <c r="AF1069" s="3"/>
      <c r="AG1069" s="3"/>
      <c r="AH1069" s="18"/>
      <c r="AI1069" s="18"/>
      <c r="AJ1069" s="18"/>
      <c r="AK1069" s="13"/>
      <c r="AL1069" s="13"/>
      <c r="AM1069" s="13"/>
      <c r="AN1069" s="13"/>
      <c r="AO1069" s="13"/>
      <c r="AP1069" s="13"/>
      <c r="AQ1069" s="13"/>
      <c r="AR1069" s="13"/>
      <c r="AS1069" s="123"/>
      <c r="AT1069" s="13"/>
      <c r="AU1069" s="13"/>
      <c r="AV1069" s="66"/>
      <c r="AW1069" s="66"/>
    </row>
    <row r="1070" spans="31:49" x14ac:dyDescent="0.5">
      <c r="AE1070" s="3"/>
      <c r="AF1070" s="3"/>
      <c r="AG1070" s="3"/>
      <c r="AH1070" s="18"/>
      <c r="AI1070" s="18"/>
      <c r="AJ1070" s="18"/>
      <c r="AK1070" s="13"/>
      <c r="AL1070" s="13"/>
      <c r="AM1070" s="13"/>
      <c r="AN1070" s="13"/>
      <c r="AO1070" s="13"/>
      <c r="AP1070" s="13"/>
      <c r="AQ1070" s="13"/>
      <c r="AR1070" s="13"/>
      <c r="AS1070" s="123"/>
      <c r="AT1070" s="13"/>
      <c r="AU1070" s="13"/>
      <c r="AV1070" s="66"/>
      <c r="AW1070" s="66"/>
    </row>
    <row r="1071" spans="31:49" x14ac:dyDescent="0.5">
      <c r="AE1071" s="3"/>
      <c r="AF1071" s="3"/>
      <c r="AG1071" s="3"/>
      <c r="AH1071" s="18"/>
      <c r="AI1071" s="18"/>
      <c r="AJ1071" s="18"/>
      <c r="AK1071" s="13"/>
      <c r="AL1071" s="13"/>
      <c r="AM1071" s="13"/>
      <c r="AN1071" s="13"/>
      <c r="AO1071" s="13"/>
      <c r="AP1071" s="13"/>
      <c r="AQ1071" s="13"/>
      <c r="AR1071" s="13"/>
      <c r="AS1071" s="123"/>
      <c r="AT1071" s="13"/>
      <c r="AU1071" s="13"/>
      <c r="AV1071" s="66"/>
      <c r="AW1071" s="66"/>
    </row>
    <row r="1072" spans="31:49" x14ac:dyDescent="0.5">
      <c r="AE1072" s="3"/>
      <c r="AF1072" s="3"/>
      <c r="AG1072" s="3"/>
      <c r="AH1072" s="18"/>
      <c r="AI1072" s="18"/>
      <c r="AJ1072" s="18"/>
      <c r="AK1072" s="13"/>
      <c r="AL1072" s="13"/>
      <c r="AM1072" s="13"/>
      <c r="AN1072" s="13"/>
      <c r="AO1072" s="13"/>
      <c r="AP1072" s="13"/>
      <c r="AQ1072" s="13"/>
      <c r="AR1072" s="13"/>
      <c r="AS1072" s="123"/>
      <c r="AT1072" s="13"/>
      <c r="AU1072" s="13"/>
      <c r="AV1072" s="66"/>
      <c r="AW1072" s="66"/>
    </row>
    <row r="1073" spans="31:49" x14ac:dyDescent="0.5">
      <c r="AE1073" s="3"/>
      <c r="AF1073" s="3"/>
      <c r="AG1073" s="3"/>
      <c r="AH1073" s="18"/>
      <c r="AI1073" s="18"/>
      <c r="AJ1073" s="18"/>
      <c r="AK1073" s="13"/>
      <c r="AL1073" s="13"/>
      <c r="AM1073" s="13"/>
      <c r="AN1073" s="13"/>
      <c r="AO1073" s="13"/>
      <c r="AP1073" s="13"/>
      <c r="AQ1073" s="13"/>
      <c r="AR1073" s="13"/>
      <c r="AS1073" s="123"/>
      <c r="AT1073" s="13"/>
      <c r="AU1073" s="13"/>
      <c r="AV1073" s="66"/>
      <c r="AW1073" s="66"/>
    </row>
    <row r="1074" spans="31:49" x14ac:dyDescent="0.5">
      <c r="AE1074" s="3"/>
      <c r="AF1074" s="3"/>
      <c r="AG1074" s="3"/>
      <c r="AH1074" s="18"/>
      <c r="AI1074" s="18"/>
      <c r="AJ1074" s="18"/>
      <c r="AK1074" s="13"/>
      <c r="AL1074" s="13"/>
      <c r="AM1074" s="13"/>
      <c r="AN1074" s="13"/>
      <c r="AO1074" s="13"/>
      <c r="AP1074" s="13"/>
      <c r="AQ1074" s="13"/>
      <c r="AR1074" s="13"/>
      <c r="AS1074" s="123"/>
      <c r="AT1074" s="13"/>
      <c r="AU1074" s="13"/>
      <c r="AV1074" s="66"/>
      <c r="AW1074" s="66"/>
    </row>
    <row r="1075" spans="31:49" x14ac:dyDescent="0.5">
      <c r="AE1075" s="3"/>
      <c r="AF1075" s="3"/>
      <c r="AG1075" s="3"/>
      <c r="AH1075" s="18"/>
      <c r="AI1075" s="18"/>
      <c r="AJ1075" s="18"/>
      <c r="AK1075" s="13"/>
      <c r="AL1075" s="13"/>
      <c r="AM1075" s="13"/>
      <c r="AN1075" s="13"/>
      <c r="AO1075" s="13"/>
      <c r="AP1075" s="13"/>
      <c r="AQ1075" s="13"/>
      <c r="AR1075" s="13"/>
      <c r="AS1075" s="123"/>
      <c r="AT1075" s="13"/>
      <c r="AU1075" s="13"/>
      <c r="AV1075" s="66"/>
      <c r="AW1075" s="66"/>
    </row>
    <row r="1076" spans="31:49" x14ac:dyDescent="0.5">
      <c r="AE1076" s="3"/>
      <c r="AF1076" s="3"/>
      <c r="AG1076" s="3"/>
      <c r="AH1076" s="18"/>
      <c r="AI1076" s="18"/>
      <c r="AJ1076" s="18"/>
      <c r="AK1076" s="13"/>
      <c r="AL1076" s="13"/>
      <c r="AM1076" s="13"/>
      <c r="AN1076" s="13"/>
      <c r="AO1076" s="13"/>
      <c r="AP1076" s="13"/>
      <c r="AQ1076" s="13"/>
      <c r="AR1076" s="13"/>
      <c r="AS1076" s="123"/>
      <c r="AT1076" s="13"/>
      <c r="AU1076" s="13"/>
      <c r="AV1076" s="66"/>
      <c r="AW1076" s="66"/>
    </row>
    <row r="1077" spans="31:49" x14ac:dyDescent="0.5">
      <c r="AE1077" s="3"/>
      <c r="AF1077" s="3"/>
      <c r="AG1077" s="3"/>
      <c r="AH1077" s="18"/>
      <c r="AI1077" s="18"/>
      <c r="AJ1077" s="18"/>
      <c r="AK1077" s="13"/>
      <c r="AL1077" s="13"/>
      <c r="AM1077" s="13"/>
      <c r="AN1077" s="13"/>
      <c r="AO1077" s="13"/>
      <c r="AP1077" s="13"/>
      <c r="AQ1077" s="13"/>
      <c r="AR1077" s="13"/>
      <c r="AS1077" s="123"/>
      <c r="AT1077" s="13"/>
      <c r="AU1077" s="13"/>
      <c r="AV1077" s="66"/>
      <c r="AW1077" s="66"/>
    </row>
    <row r="1078" spans="31:49" x14ac:dyDescent="0.5">
      <c r="AE1078" s="3"/>
      <c r="AF1078" s="3"/>
      <c r="AG1078" s="3"/>
      <c r="AH1078" s="18"/>
      <c r="AI1078" s="18"/>
      <c r="AJ1078" s="18"/>
      <c r="AK1078" s="13"/>
      <c r="AL1078" s="13"/>
      <c r="AM1078" s="13"/>
      <c r="AN1078" s="13"/>
      <c r="AO1078" s="13"/>
      <c r="AP1078" s="13"/>
      <c r="AQ1078" s="13"/>
      <c r="AR1078" s="13"/>
      <c r="AS1078" s="123"/>
      <c r="AT1078" s="13"/>
      <c r="AU1078" s="13"/>
      <c r="AV1078" s="66"/>
      <c r="AW1078" s="66"/>
    </row>
    <row r="1079" spans="31:49" x14ac:dyDescent="0.5">
      <c r="AE1079" s="3"/>
      <c r="AF1079" s="3"/>
      <c r="AG1079" s="3"/>
      <c r="AH1079" s="18"/>
      <c r="AI1079" s="18"/>
      <c r="AJ1079" s="18"/>
      <c r="AK1079" s="13"/>
      <c r="AL1079" s="13"/>
      <c r="AM1079" s="13"/>
      <c r="AN1079" s="13"/>
      <c r="AO1079" s="13"/>
      <c r="AP1079" s="13"/>
      <c r="AQ1079" s="13"/>
      <c r="AR1079" s="13"/>
      <c r="AS1079" s="123"/>
      <c r="AT1079" s="13"/>
      <c r="AU1079" s="13"/>
      <c r="AV1079" s="66"/>
      <c r="AW1079" s="66"/>
    </row>
    <row r="1080" spans="31:49" x14ac:dyDescent="0.5">
      <c r="AE1080" s="3"/>
      <c r="AF1080" s="3"/>
      <c r="AG1080" s="3"/>
      <c r="AH1080" s="18"/>
      <c r="AI1080" s="18"/>
      <c r="AJ1080" s="18"/>
      <c r="AK1080" s="13"/>
      <c r="AL1080" s="13"/>
      <c r="AM1080" s="13"/>
      <c r="AN1080" s="13"/>
      <c r="AO1080" s="13"/>
      <c r="AP1080" s="13"/>
      <c r="AQ1080" s="13"/>
      <c r="AR1080" s="13"/>
      <c r="AS1080" s="123"/>
      <c r="AT1080" s="13"/>
      <c r="AU1080" s="13"/>
      <c r="AV1080" s="66"/>
      <c r="AW1080" s="66"/>
    </row>
    <row r="1081" spans="31:49" x14ac:dyDescent="0.5">
      <c r="AE1081" s="3"/>
      <c r="AF1081" s="3"/>
      <c r="AG1081" s="3"/>
      <c r="AH1081" s="18"/>
      <c r="AI1081" s="18"/>
      <c r="AJ1081" s="18"/>
      <c r="AK1081" s="13"/>
      <c r="AL1081" s="13"/>
      <c r="AM1081" s="13"/>
      <c r="AN1081" s="13"/>
      <c r="AO1081" s="13"/>
      <c r="AP1081" s="13"/>
      <c r="AQ1081" s="13"/>
      <c r="AR1081" s="13"/>
      <c r="AS1081" s="123"/>
      <c r="AT1081" s="13"/>
      <c r="AU1081" s="13"/>
      <c r="AV1081" s="66"/>
      <c r="AW1081" s="66"/>
    </row>
    <row r="1082" spans="31:49" x14ac:dyDescent="0.5">
      <c r="AE1082" s="3"/>
      <c r="AF1082" s="3"/>
      <c r="AG1082" s="3"/>
      <c r="AH1082" s="18"/>
      <c r="AI1082" s="18"/>
      <c r="AJ1082" s="18"/>
      <c r="AK1082" s="13"/>
      <c r="AL1082" s="13"/>
      <c r="AM1082" s="13"/>
      <c r="AN1082" s="13"/>
      <c r="AO1082" s="13"/>
      <c r="AP1082" s="13"/>
      <c r="AQ1082" s="13"/>
      <c r="AR1082" s="13"/>
      <c r="AS1082" s="123"/>
      <c r="AT1082" s="13"/>
      <c r="AU1082" s="13"/>
      <c r="AV1082" s="66"/>
      <c r="AW1082" s="66"/>
    </row>
    <row r="1083" spans="31:49" x14ac:dyDescent="0.5">
      <c r="AE1083" s="3"/>
      <c r="AF1083" s="3"/>
      <c r="AG1083" s="3"/>
      <c r="AH1083" s="18"/>
      <c r="AI1083" s="18"/>
      <c r="AJ1083" s="18"/>
      <c r="AK1083" s="13"/>
      <c r="AL1083" s="13"/>
      <c r="AM1083" s="13"/>
      <c r="AN1083" s="13"/>
      <c r="AO1083" s="13"/>
      <c r="AP1083" s="13"/>
      <c r="AQ1083" s="13"/>
      <c r="AR1083" s="13"/>
      <c r="AS1083" s="123"/>
      <c r="AT1083" s="13"/>
      <c r="AU1083" s="13"/>
      <c r="AV1083" s="66"/>
      <c r="AW1083" s="66"/>
    </row>
    <row r="1084" spans="31:49" x14ac:dyDescent="0.5">
      <c r="AE1084" s="3"/>
      <c r="AF1084" s="3"/>
      <c r="AG1084" s="3"/>
      <c r="AH1084" s="18"/>
      <c r="AI1084" s="18"/>
      <c r="AJ1084" s="18"/>
      <c r="AK1084" s="13"/>
      <c r="AL1084" s="13"/>
      <c r="AM1084" s="13"/>
      <c r="AN1084" s="13"/>
      <c r="AO1084" s="13"/>
      <c r="AP1084" s="13"/>
      <c r="AQ1084" s="13"/>
      <c r="AR1084" s="13"/>
      <c r="AS1084" s="123"/>
      <c r="AT1084" s="13"/>
      <c r="AU1084" s="13"/>
      <c r="AV1084" s="66"/>
      <c r="AW1084" s="66"/>
    </row>
    <row r="1085" spans="31:49" x14ac:dyDescent="0.5">
      <c r="AE1085" s="3"/>
      <c r="AF1085" s="3"/>
      <c r="AG1085" s="3"/>
      <c r="AH1085" s="18"/>
      <c r="AI1085" s="18"/>
      <c r="AJ1085" s="18"/>
      <c r="AK1085" s="13"/>
      <c r="AL1085" s="13"/>
      <c r="AM1085" s="13"/>
      <c r="AN1085" s="13"/>
      <c r="AO1085" s="13"/>
      <c r="AP1085" s="13"/>
      <c r="AQ1085" s="13"/>
      <c r="AR1085" s="13"/>
      <c r="AS1085" s="123"/>
      <c r="AT1085" s="13"/>
      <c r="AU1085" s="13"/>
      <c r="AV1085" s="66"/>
      <c r="AW1085" s="66"/>
    </row>
    <row r="1086" spans="31:49" x14ac:dyDescent="0.5">
      <c r="AE1086" s="3"/>
      <c r="AF1086" s="3"/>
      <c r="AG1086" s="3"/>
      <c r="AH1086" s="18"/>
      <c r="AI1086" s="18"/>
      <c r="AJ1086" s="18"/>
      <c r="AK1086" s="13"/>
      <c r="AL1086" s="13"/>
      <c r="AM1086" s="13"/>
      <c r="AN1086" s="13"/>
      <c r="AO1086" s="13"/>
      <c r="AP1086" s="13"/>
      <c r="AQ1086" s="13"/>
      <c r="AR1086" s="13"/>
      <c r="AS1086" s="123"/>
      <c r="AT1086" s="13"/>
      <c r="AU1086" s="13"/>
      <c r="AV1086" s="66"/>
      <c r="AW1086" s="66"/>
    </row>
    <row r="1087" spans="31:49" x14ac:dyDescent="0.5">
      <c r="AE1087" s="3"/>
      <c r="AF1087" s="3"/>
      <c r="AG1087" s="3"/>
      <c r="AH1087" s="18"/>
      <c r="AI1087" s="18"/>
      <c r="AJ1087" s="18"/>
      <c r="AK1087" s="13"/>
      <c r="AL1087" s="13"/>
      <c r="AM1087" s="13"/>
      <c r="AN1087" s="13"/>
      <c r="AO1087" s="13"/>
      <c r="AP1087" s="13"/>
      <c r="AQ1087" s="13"/>
      <c r="AR1087" s="13"/>
      <c r="AS1087" s="123"/>
      <c r="AT1087" s="13"/>
      <c r="AU1087" s="13"/>
      <c r="AV1087" s="66"/>
      <c r="AW1087" s="66"/>
    </row>
    <row r="1088" spans="31:49" x14ac:dyDescent="0.5">
      <c r="AE1088" s="3"/>
      <c r="AF1088" s="3"/>
      <c r="AG1088" s="3"/>
      <c r="AH1088" s="18"/>
      <c r="AI1088" s="18"/>
      <c r="AJ1088" s="18"/>
      <c r="AK1088" s="13"/>
      <c r="AL1088" s="13"/>
      <c r="AM1088" s="13"/>
      <c r="AN1088" s="13"/>
      <c r="AO1088" s="13"/>
      <c r="AP1088" s="13"/>
      <c r="AQ1088" s="13"/>
      <c r="AR1088" s="13"/>
      <c r="AS1088" s="123"/>
      <c r="AT1088" s="13"/>
      <c r="AU1088" s="13"/>
      <c r="AV1088" s="66"/>
      <c r="AW1088" s="66"/>
    </row>
    <row r="1089" spans="31:49" x14ac:dyDescent="0.5">
      <c r="AE1089" s="3"/>
      <c r="AF1089" s="3"/>
      <c r="AG1089" s="3"/>
      <c r="AH1089" s="18"/>
      <c r="AI1089" s="18"/>
      <c r="AJ1089" s="18"/>
      <c r="AK1089" s="13"/>
      <c r="AL1089" s="13"/>
      <c r="AM1089" s="13"/>
      <c r="AN1089" s="13"/>
      <c r="AO1089" s="13"/>
      <c r="AP1089" s="13"/>
      <c r="AQ1089" s="13"/>
      <c r="AR1089" s="13"/>
      <c r="AS1089" s="123"/>
      <c r="AT1089" s="13"/>
      <c r="AU1089" s="13"/>
      <c r="AV1089" s="66"/>
      <c r="AW1089" s="66"/>
    </row>
    <row r="1090" spans="31:49" x14ac:dyDescent="0.5">
      <c r="AE1090" s="3"/>
      <c r="AF1090" s="3"/>
      <c r="AG1090" s="3"/>
      <c r="AH1090" s="18"/>
      <c r="AI1090" s="18"/>
      <c r="AJ1090" s="18"/>
      <c r="AK1090" s="13"/>
      <c r="AL1090" s="13"/>
      <c r="AM1090" s="13"/>
      <c r="AN1090" s="13"/>
      <c r="AO1090" s="13"/>
      <c r="AP1090" s="13"/>
      <c r="AQ1090" s="13"/>
      <c r="AR1090" s="13"/>
      <c r="AS1090" s="123"/>
      <c r="AT1090" s="13"/>
      <c r="AU1090" s="13"/>
      <c r="AV1090" s="66"/>
      <c r="AW1090" s="66"/>
    </row>
    <row r="1091" spans="31:49" x14ac:dyDescent="0.5">
      <c r="AE1091" s="3"/>
      <c r="AF1091" s="3"/>
      <c r="AG1091" s="3"/>
      <c r="AH1091" s="18"/>
      <c r="AI1091" s="18"/>
      <c r="AJ1091" s="18"/>
      <c r="AK1091" s="13"/>
      <c r="AL1091" s="13"/>
      <c r="AM1091" s="13"/>
      <c r="AN1091" s="13"/>
      <c r="AO1091" s="13"/>
      <c r="AP1091" s="13"/>
      <c r="AQ1091" s="13"/>
      <c r="AR1091" s="13"/>
      <c r="AS1091" s="123"/>
      <c r="AT1091" s="13"/>
      <c r="AU1091" s="13"/>
      <c r="AV1091" s="66"/>
      <c r="AW1091" s="66"/>
    </row>
    <row r="1092" spans="31:49" x14ac:dyDescent="0.5">
      <c r="AE1092" s="3"/>
      <c r="AF1092" s="3"/>
      <c r="AG1092" s="3"/>
      <c r="AH1092" s="18"/>
      <c r="AI1092" s="18"/>
      <c r="AJ1092" s="18"/>
      <c r="AK1092" s="13"/>
      <c r="AL1092" s="13"/>
      <c r="AM1092" s="13"/>
      <c r="AN1092" s="13"/>
      <c r="AO1092" s="13"/>
      <c r="AP1092" s="13"/>
      <c r="AQ1092" s="13"/>
      <c r="AR1092" s="13"/>
      <c r="AS1092" s="123"/>
      <c r="AT1092" s="13"/>
      <c r="AU1092" s="13"/>
      <c r="AV1092" s="66"/>
      <c r="AW1092" s="66"/>
    </row>
    <row r="1093" spans="31:49" x14ac:dyDescent="0.5">
      <c r="AE1093" s="3"/>
      <c r="AF1093" s="3"/>
      <c r="AG1093" s="3"/>
      <c r="AH1093" s="18"/>
      <c r="AI1093" s="18"/>
      <c r="AJ1093" s="18"/>
      <c r="AK1093" s="13"/>
      <c r="AL1093" s="13"/>
      <c r="AM1093" s="13"/>
      <c r="AN1093" s="13"/>
      <c r="AO1093" s="13"/>
      <c r="AP1093" s="13"/>
      <c r="AQ1093" s="13"/>
      <c r="AR1093" s="13"/>
      <c r="AS1093" s="123"/>
      <c r="AT1093" s="13"/>
      <c r="AU1093" s="13"/>
      <c r="AV1093" s="66"/>
      <c r="AW1093" s="66"/>
    </row>
    <row r="1094" spans="31:49" x14ac:dyDescent="0.5">
      <c r="AE1094" s="3"/>
      <c r="AF1094" s="3"/>
      <c r="AG1094" s="3"/>
      <c r="AH1094" s="18"/>
      <c r="AI1094" s="18"/>
      <c r="AJ1094" s="18"/>
      <c r="AK1094" s="13"/>
      <c r="AL1094" s="13"/>
      <c r="AM1094" s="13"/>
      <c r="AN1094" s="13"/>
      <c r="AO1094" s="13"/>
      <c r="AP1094" s="13"/>
      <c r="AQ1094" s="13"/>
      <c r="AR1094" s="13"/>
      <c r="AS1094" s="123"/>
      <c r="AT1094" s="13"/>
      <c r="AU1094" s="13"/>
      <c r="AV1094" s="66"/>
      <c r="AW1094" s="66"/>
    </row>
    <row r="1095" spans="31:49" x14ac:dyDescent="0.5">
      <c r="AE1095" s="3"/>
      <c r="AF1095" s="3"/>
      <c r="AG1095" s="3"/>
      <c r="AH1095" s="18"/>
      <c r="AI1095" s="18"/>
      <c r="AJ1095" s="18"/>
      <c r="AK1095" s="13"/>
      <c r="AL1095" s="13"/>
      <c r="AM1095" s="13"/>
      <c r="AN1095" s="13"/>
      <c r="AO1095" s="13"/>
      <c r="AP1095" s="13"/>
      <c r="AQ1095" s="13"/>
      <c r="AR1095" s="13"/>
      <c r="AS1095" s="123"/>
      <c r="AT1095" s="13"/>
      <c r="AU1095" s="13"/>
      <c r="AV1095" s="66"/>
      <c r="AW1095" s="66"/>
    </row>
    <row r="1096" spans="31:49" x14ac:dyDescent="0.5">
      <c r="AE1096" s="3"/>
      <c r="AF1096" s="3"/>
      <c r="AG1096" s="3"/>
      <c r="AH1096" s="18"/>
      <c r="AI1096" s="18"/>
      <c r="AJ1096" s="18"/>
      <c r="AK1096" s="13"/>
      <c r="AL1096" s="13"/>
      <c r="AM1096" s="13"/>
      <c r="AN1096" s="13"/>
      <c r="AO1096" s="13"/>
      <c r="AP1096" s="13"/>
      <c r="AQ1096" s="13"/>
      <c r="AR1096" s="13"/>
      <c r="AS1096" s="123"/>
      <c r="AT1096" s="13"/>
      <c r="AU1096" s="13"/>
      <c r="AV1096" s="66"/>
      <c r="AW1096" s="66"/>
    </row>
    <row r="1097" spans="31:49" x14ac:dyDescent="0.5">
      <c r="AE1097" s="3"/>
      <c r="AF1097" s="3"/>
      <c r="AG1097" s="3"/>
      <c r="AH1097" s="18"/>
      <c r="AI1097" s="18"/>
      <c r="AJ1097" s="18"/>
      <c r="AK1097" s="13"/>
      <c r="AL1097" s="13"/>
      <c r="AM1097" s="13"/>
      <c r="AN1097" s="13"/>
      <c r="AO1097" s="13"/>
      <c r="AP1097" s="13"/>
      <c r="AQ1097" s="13"/>
      <c r="AR1097" s="13"/>
      <c r="AS1097" s="123"/>
      <c r="AT1097" s="13"/>
      <c r="AU1097" s="13"/>
      <c r="AV1097" s="66"/>
      <c r="AW1097" s="66"/>
    </row>
    <row r="1098" spans="31:49" x14ac:dyDescent="0.5">
      <c r="AE1098" s="3"/>
      <c r="AF1098" s="3"/>
      <c r="AG1098" s="3"/>
      <c r="AH1098" s="18"/>
      <c r="AI1098" s="18"/>
      <c r="AJ1098" s="18"/>
      <c r="AK1098" s="13"/>
      <c r="AL1098" s="13"/>
      <c r="AM1098" s="13"/>
      <c r="AN1098" s="13"/>
      <c r="AO1098" s="13"/>
      <c r="AP1098" s="13"/>
      <c r="AQ1098" s="13"/>
      <c r="AR1098" s="13"/>
      <c r="AS1098" s="123"/>
      <c r="AT1098" s="13"/>
      <c r="AU1098" s="13"/>
      <c r="AV1098" s="66"/>
      <c r="AW1098" s="66"/>
    </row>
    <row r="1099" spans="31:49" x14ac:dyDescent="0.5">
      <c r="AE1099" s="3"/>
      <c r="AF1099" s="3"/>
      <c r="AG1099" s="3"/>
      <c r="AH1099" s="18"/>
      <c r="AI1099" s="18"/>
      <c r="AJ1099" s="18"/>
      <c r="AK1099" s="13"/>
      <c r="AL1099" s="13"/>
      <c r="AM1099" s="13"/>
      <c r="AN1099" s="13"/>
      <c r="AO1099" s="13"/>
      <c r="AP1099" s="13"/>
      <c r="AQ1099" s="13"/>
      <c r="AR1099" s="13"/>
      <c r="AS1099" s="123"/>
      <c r="AT1099" s="13"/>
      <c r="AU1099" s="13"/>
      <c r="AV1099" s="66"/>
      <c r="AW1099" s="66"/>
    </row>
    <row r="1100" spans="31:49" x14ac:dyDescent="0.5">
      <c r="AE1100" s="3"/>
      <c r="AF1100" s="3"/>
      <c r="AG1100" s="3"/>
      <c r="AH1100" s="18"/>
      <c r="AI1100" s="18"/>
      <c r="AJ1100" s="18"/>
      <c r="AK1100" s="13"/>
      <c r="AL1100" s="13"/>
      <c r="AM1100" s="13"/>
      <c r="AN1100" s="13"/>
      <c r="AO1100" s="13"/>
      <c r="AP1100" s="13"/>
      <c r="AQ1100" s="13"/>
      <c r="AR1100" s="13"/>
      <c r="AS1100" s="123"/>
      <c r="AT1100" s="13"/>
      <c r="AU1100" s="13"/>
      <c r="AV1100" s="66"/>
      <c r="AW1100" s="66"/>
    </row>
    <row r="1101" spans="31:49" x14ac:dyDescent="0.5">
      <c r="AE1101" s="3"/>
      <c r="AF1101" s="3"/>
      <c r="AG1101" s="3"/>
      <c r="AH1101" s="18"/>
      <c r="AI1101" s="18"/>
      <c r="AJ1101" s="18"/>
      <c r="AK1101" s="13"/>
      <c r="AL1101" s="13"/>
      <c r="AM1101" s="13"/>
      <c r="AN1101" s="13"/>
      <c r="AO1101" s="13"/>
      <c r="AP1101" s="13"/>
      <c r="AQ1101" s="13"/>
      <c r="AR1101" s="13"/>
      <c r="AS1101" s="123"/>
      <c r="AT1101" s="13"/>
      <c r="AU1101" s="13"/>
      <c r="AV1101" s="66"/>
      <c r="AW1101" s="66"/>
    </row>
    <row r="1102" spans="31:49" x14ac:dyDescent="0.5">
      <c r="AE1102" s="3"/>
      <c r="AF1102" s="3"/>
      <c r="AG1102" s="3"/>
      <c r="AH1102" s="18"/>
      <c r="AI1102" s="18"/>
      <c r="AJ1102" s="18"/>
      <c r="AK1102" s="13"/>
      <c r="AL1102" s="13"/>
      <c r="AM1102" s="13"/>
      <c r="AN1102" s="13"/>
      <c r="AO1102" s="13"/>
      <c r="AP1102" s="13"/>
      <c r="AQ1102" s="13"/>
      <c r="AR1102" s="13"/>
      <c r="AS1102" s="123"/>
      <c r="AT1102" s="13"/>
      <c r="AU1102" s="13"/>
      <c r="AV1102" s="66"/>
      <c r="AW1102" s="66"/>
    </row>
    <row r="1103" spans="31:49" x14ac:dyDescent="0.5">
      <c r="AE1103" s="3"/>
      <c r="AF1103" s="3"/>
      <c r="AG1103" s="3"/>
      <c r="AH1103" s="18"/>
      <c r="AI1103" s="18"/>
      <c r="AJ1103" s="18"/>
      <c r="AK1103" s="13"/>
      <c r="AL1103" s="13"/>
      <c r="AM1103" s="13"/>
      <c r="AN1103" s="13"/>
      <c r="AO1103" s="13"/>
      <c r="AP1103" s="13"/>
      <c r="AQ1103" s="13"/>
      <c r="AR1103" s="13"/>
      <c r="AS1103" s="123"/>
      <c r="AT1103" s="13"/>
      <c r="AU1103" s="13"/>
      <c r="AV1103" s="66"/>
      <c r="AW1103" s="66"/>
    </row>
    <row r="1104" spans="31:49" x14ac:dyDescent="0.5">
      <c r="AE1104" s="3"/>
      <c r="AF1104" s="3"/>
      <c r="AG1104" s="3"/>
      <c r="AH1104" s="18"/>
      <c r="AI1104" s="18"/>
      <c r="AJ1104" s="18"/>
      <c r="AK1104" s="13"/>
      <c r="AL1104" s="13"/>
      <c r="AM1104" s="13"/>
      <c r="AN1104" s="13"/>
      <c r="AO1104" s="13"/>
      <c r="AP1104" s="13"/>
      <c r="AQ1104" s="13"/>
      <c r="AR1104" s="13"/>
      <c r="AS1104" s="123"/>
      <c r="AT1104" s="13"/>
      <c r="AU1104" s="13"/>
      <c r="AV1104" s="66"/>
      <c r="AW1104" s="66"/>
    </row>
    <row r="1105" spans="31:49" x14ac:dyDescent="0.5">
      <c r="AE1105" s="3"/>
      <c r="AF1105" s="3"/>
      <c r="AG1105" s="3"/>
      <c r="AH1105" s="18"/>
      <c r="AI1105" s="18"/>
      <c r="AJ1105" s="18"/>
      <c r="AK1105" s="13"/>
      <c r="AL1105" s="13"/>
      <c r="AM1105" s="13"/>
      <c r="AN1105" s="13"/>
      <c r="AO1105" s="13"/>
      <c r="AP1105" s="13"/>
      <c r="AQ1105" s="13"/>
      <c r="AR1105" s="13"/>
      <c r="AS1105" s="123"/>
      <c r="AT1105" s="13"/>
      <c r="AU1105" s="13"/>
      <c r="AV1105" s="66"/>
      <c r="AW1105" s="66"/>
    </row>
    <row r="1106" spans="31:49" x14ac:dyDescent="0.5">
      <c r="AE1106" s="3"/>
      <c r="AF1106" s="3"/>
      <c r="AG1106" s="3"/>
      <c r="AH1106" s="18"/>
      <c r="AI1106" s="18"/>
      <c r="AJ1106" s="18"/>
      <c r="AK1106" s="13"/>
      <c r="AL1106" s="13"/>
      <c r="AM1106" s="13"/>
      <c r="AN1106" s="13"/>
      <c r="AO1106" s="13"/>
      <c r="AP1106" s="13"/>
      <c r="AQ1106" s="13"/>
      <c r="AR1106" s="13"/>
      <c r="AS1106" s="123"/>
      <c r="AT1106" s="13"/>
      <c r="AU1106" s="13"/>
      <c r="AV1106" s="66"/>
      <c r="AW1106" s="66"/>
    </row>
    <row r="1107" spans="31:49" x14ac:dyDescent="0.5">
      <c r="AE1107" s="3"/>
      <c r="AF1107" s="3"/>
      <c r="AG1107" s="3"/>
      <c r="AH1107" s="18"/>
      <c r="AI1107" s="18"/>
      <c r="AJ1107" s="18"/>
      <c r="AK1107" s="13"/>
      <c r="AL1107" s="13"/>
      <c r="AM1107" s="13"/>
      <c r="AN1107" s="13"/>
      <c r="AO1107" s="13"/>
      <c r="AP1107" s="13"/>
      <c r="AQ1107" s="13"/>
      <c r="AR1107" s="13"/>
      <c r="AS1107" s="123"/>
      <c r="AT1107" s="13"/>
      <c r="AU1107" s="13"/>
      <c r="AV1107" s="66"/>
      <c r="AW1107" s="66"/>
    </row>
    <row r="1108" spans="31:49" x14ac:dyDescent="0.5">
      <c r="AE1108" s="3"/>
      <c r="AF1108" s="3"/>
      <c r="AG1108" s="3"/>
      <c r="AH1108" s="18"/>
      <c r="AI1108" s="18"/>
      <c r="AJ1108" s="18"/>
      <c r="AK1108" s="13"/>
      <c r="AL1108" s="13"/>
      <c r="AM1108" s="13"/>
      <c r="AN1108" s="13"/>
      <c r="AO1108" s="13"/>
      <c r="AP1108" s="13"/>
      <c r="AQ1108" s="13"/>
      <c r="AR1108" s="13"/>
      <c r="AS1108" s="123"/>
      <c r="AT1108" s="13"/>
      <c r="AU1108" s="13"/>
      <c r="AV1108" s="66"/>
      <c r="AW1108" s="66"/>
    </row>
    <row r="1109" spans="31:49" x14ac:dyDescent="0.5">
      <c r="AE1109" s="3"/>
      <c r="AF1109" s="3"/>
      <c r="AG1109" s="3"/>
      <c r="AH1109" s="18"/>
      <c r="AI1109" s="18"/>
      <c r="AJ1109" s="18"/>
      <c r="AK1109" s="13"/>
      <c r="AL1109" s="13"/>
      <c r="AM1109" s="13"/>
      <c r="AN1109" s="13"/>
      <c r="AO1109" s="13"/>
      <c r="AP1109" s="13"/>
      <c r="AQ1109" s="13"/>
      <c r="AR1109" s="13"/>
      <c r="AS1109" s="123"/>
      <c r="AT1109" s="13"/>
      <c r="AU1109" s="13"/>
      <c r="AV1109" s="66"/>
      <c r="AW1109" s="66"/>
    </row>
    <row r="1110" spans="31:49" x14ac:dyDescent="0.5">
      <c r="AE1110" s="3"/>
      <c r="AF1110" s="3"/>
      <c r="AG1110" s="3"/>
      <c r="AH1110" s="18"/>
      <c r="AI1110" s="18"/>
      <c r="AJ1110" s="18"/>
      <c r="AK1110" s="13"/>
      <c r="AL1110" s="13"/>
      <c r="AM1110" s="13"/>
      <c r="AN1110" s="13"/>
      <c r="AO1110" s="13"/>
      <c r="AP1110" s="13"/>
      <c r="AQ1110" s="13"/>
      <c r="AR1110" s="13"/>
      <c r="AS1110" s="123"/>
      <c r="AT1110" s="13"/>
      <c r="AU1110" s="13"/>
      <c r="AV1110" s="66"/>
      <c r="AW1110" s="66"/>
    </row>
    <row r="1111" spans="31:49" x14ac:dyDescent="0.5">
      <c r="AE1111" s="3"/>
      <c r="AF1111" s="3"/>
      <c r="AG1111" s="3"/>
      <c r="AH1111" s="18"/>
      <c r="AI1111" s="18"/>
      <c r="AJ1111" s="18"/>
      <c r="AK1111" s="13"/>
      <c r="AL1111" s="13"/>
      <c r="AM1111" s="13"/>
      <c r="AN1111" s="13"/>
      <c r="AO1111" s="13"/>
      <c r="AP1111" s="13"/>
      <c r="AQ1111" s="13"/>
      <c r="AR1111" s="13"/>
      <c r="AS1111" s="123"/>
      <c r="AT1111" s="13"/>
      <c r="AU1111" s="13"/>
      <c r="AV1111" s="66"/>
      <c r="AW1111" s="66"/>
    </row>
    <row r="1112" spans="31:49" x14ac:dyDescent="0.5">
      <c r="AE1112" s="3"/>
      <c r="AF1112" s="3"/>
      <c r="AG1112" s="3"/>
      <c r="AH1112" s="18"/>
      <c r="AI1112" s="18"/>
      <c r="AJ1112" s="18"/>
      <c r="AK1112" s="13"/>
      <c r="AL1112" s="13"/>
      <c r="AM1112" s="13"/>
      <c r="AN1112" s="13"/>
      <c r="AO1112" s="13"/>
      <c r="AP1112" s="13"/>
      <c r="AQ1112" s="13"/>
      <c r="AR1112" s="13"/>
      <c r="AS1112" s="123"/>
      <c r="AT1112" s="13"/>
      <c r="AU1112" s="13"/>
      <c r="AV1112" s="66"/>
      <c r="AW1112" s="66"/>
    </row>
    <row r="1113" spans="31:49" x14ac:dyDescent="0.5">
      <c r="AE1113" s="3"/>
      <c r="AF1113" s="3"/>
      <c r="AG1113" s="3"/>
      <c r="AH1113" s="18"/>
      <c r="AI1113" s="18"/>
      <c r="AJ1113" s="18"/>
      <c r="AK1113" s="13"/>
      <c r="AL1113" s="13"/>
      <c r="AM1113" s="13"/>
      <c r="AN1113" s="13"/>
      <c r="AO1113" s="13"/>
      <c r="AP1113" s="13"/>
      <c r="AQ1113" s="13"/>
      <c r="AR1113" s="13"/>
      <c r="AS1113" s="123"/>
      <c r="AT1113" s="13"/>
      <c r="AU1113" s="13"/>
      <c r="AV1113" s="66"/>
      <c r="AW1113" s="66"/>
    </row>
    <row r="1114" spans="31:49" x14ac:dyDescent="0.5">
      <c r="AE1114" s="3"/>
      <c r="AF1114" s="3"/>
      <c r="AG1114" s="3"/>
      <c r="AH1114" s="18"/>
      <c r="AI1114" s="18"/>
      <c r="AJ1114" s="18"/>
      <c r="AK1114" s="13"/>
      <c r="AL1114" s="13"/>
      <c r="AM1114" s="13"/>
      <c r="AN1114" s="13"/>
      <c r="AO1114" s="13"/>
      <c r="AP1114" s="13"/>
      <c r="AQ1114" s="13"/>
      <c r="AR1114" s="13"/>
      <c r="AS1114" s="123"/>
      <c r="AT1114" s="13"/>
      <c r="AU1114" s="13"/>
      <c r="AV1114" s="66"/>
      <c r="AW1114" s="66"/>
    </row>
    <row r="1115" spans="31:49" x14ac:dyDescent="0.5">
      <c r="AE1115" s="3"/>
      <c r="AF1115" s="3"/>
      <c r="AG1115" s="3"/>
      <c r="AH1115" s="18"/>
      <c r="AI1115" s="18"/>
      <c r="AJ1115" s="18"/>
      <c r="AK1115" s="13"/>
      <c r="AL1115" s="13"/>
      <c r="AM1115" s="13"/>
      <c r="AN1115" s="13"/>
      <c r="AO1115" s="13"/>
      <c r="AP1115" s="13"/>
      <c r="AQ1115" s="13"/>
      <c r="AR1115" s="13"/>
      <c r="AS1115" s="123"/>
      <c r="AT1115" s="13"/>
      <c r="AU1115" s="13"/>
      <c r="AV1115" s="66"/>
      <c r="AW1115" s="66"/>
    </row>
    <row r="1116" spans="31:49" x14ac:dyDescent="0.5">
      <c r="AE1116" s="3"/>
      <c r="AF1116" s="3"/>
      <c r="AG1116" s="3"/>
      <c r="AH1116" s="18"/>
      <c r="AI1116" s="18"/>
      <c r="AJ1116" s="18"/>
      <c r="AK1116" s="13"/>
      <c r="AL1116" s="13"/>
      <c r="AM1116" s="13"/>
      <c r="AN1116" s="13"/>
      <c r="AO1116" s="13"/>
      <c r="AP1116" s="13"/>
      <c r="AQ1116" s="13"/>
      <c r="AR1116" s="13"/>
      <c r="AS1116" s="123"/>
      <c r="AT1116" s="13"/>
      <c r="AU1116" s="13"/>
      <c r="AV1116" s="66"/>
      <c r="AW1116" s="66"/>
    </row>
    <row r="1117" spans="31:49" x14ac:dyDescent="0.5">
      <c r="AE1117" s="3"/>
      <c r="AF1117" s="3"/>
      <c r="AG1117" s="3"/>
      <c r="AH1117" s="18"/>
      <c r="AI1117" s="18"/>
      <c r="AJ1117" s="18"/>
      <c r="AK1117" s="13"/>
      <c r="AL1117" s="13"/>
      <c r="AM1117" s="13"/>
      <c r="AN1117" s="13"/>
      <c r="AO1117" s="13"/>
      <c r="AP1117" s="13"/>
      <c r="AQ1117" s="13"/>
      <c r="AR1117" s="13"/>
      <c r="AS1117" s="123"/>
      <c r="AT1117" s="13"/>
      <c r="AU1117" s="13"/>
      <c r="AV1117" s="66"/>
      <c r="AW1117" s="66"/>
    </row>
    <row r="1118" spans="31:49" x14ac:dyDescent="0.5">
      <c r="AE1118" s="3"/>
      <c r="AF1118" s="3"/>
      <c r="AG1118" s="3"/>
      <c r="AH1118" s="18"/>
      <c r="AI1118" s="18"/>
      <c r="AJ1118" s="18"/>
      <c r="AK1118" s="13"/>
      <c r="AL1118" s="13"/>
      <c r="AM1118" s="13"/>
      <c r="AN1118" s="13"/>
      <c r="AO1118" s="13"/>
      <c r="AP1118" s="13"/>
      <c r="AQ1118" s="13"/>
      <c r="AR1118" s="13"/>
      <c r="AS1118" s="123"/>
      <c r="AT1118" s="13"/>
      <c r="AU1118" s="13"/>
      <c r="AV1118" s="66"/>
      <c r="AW1118" s="66"/>
    </row>
    <row r="1119" spans="31:49" x14ac:dyDescent="0.5">
      <c r="AE1119" s="3"/>
      <c r="AF1119" s="3"/>
      <c r="AG1119" s="3"/>
      <c r="AH1119" s="18"/>
      <c r="AI1119" s="18"/>
      <c r="AJ1119" s="18"/>
      <c r="AK1119" s="13"/>
      <c r="AL1119" s="13"/>
      <c r="AM1119" s="13"/>
      <c r="AN1119" s="13"/>
      <c r="AO1119" s="13"/>
      <c r="AP1119" s="13"/>
      <c r="AQ1119" s="13"/>
      <c r="AR1119" s="13"/>
      <c r="AS1119" s="123"/>
      <c r="AT1119" s="13"/>
      <c r="AU1119" s="13"/>
      <c r="AV1119" s="66"/>
      <c r="AW1119" s="66"/>
    </row>
    <row r="1120" spans="31:49" x14ac:dyDescent="0.5">
      <c r="AE1120" s="3"/>
      <c r="AF1120" s="3"/>
      <c r="AG1120" s="3"/>
      <c r="AH1120" s="18"/>
      <c r="AI1120" s="18"/>
      <c r="AJ1120" s="18"/>
      <c r="AK1120" s="13"/>
      <c r="AL1120" s="13"/>
      <c r="AM1120" s="13"/>
      <c r="AN1120" s="13"/>
      <c r="AO1120" s="13"/>
      <c r="AP1120" s="13"/>
      <c r="AQ1120" s="13"/>
      <c r="AR1120" s="13"/>
      <c r="AS1120" s="123"/>
      <c r="AT1120" s="13"/>
      <c r="AU1120" s="13"/>
      <c r="AV1120" s="66"/>
      <c r="AW1120" s="66"/>
    </row>
    <row r="1121" spans="31:49" x14ac:dyDescent="0.5">
      <c r="AE1121" s="3"/>
      <c r="AF1121" s="3"/>
      <c r="AG1121" s="3"/>
      <c r="AH1121" s="18"/>
      <c r="AI1121" s="18"/>
      <c r="AJ1121" s="18"/>
      <c r="AK1121" s="13"/>
      <c r="AL1121" s="13"/>
      <c r="AM1121" s="13"/>
      <c r="AN1121" s="13"/>
      <c r="AO1121" s="13"/>
      <c r="AP1121" s="13"/>
      <c r="AQ1121" s="13"/>
      <c r="AR1121" s="13"/>
      <c r="AS1121" s="123"/>
      <c r="AT1121" s="13"/>
      <c r="AU1121" s="13"/>
      <c r="AV1121" s="66"/>
      <c r="AW1121" s="66"/>
    </row>
    <row r="1122" spans="31:49" x14ac:dyDescent="0.5">
      <c r="AE1122" s="3"/>
      <c r="AF1122" s="3"/>
      <c r="AG1122" s="3"/>
      <c r="AH1122" s="18"/>
      <c r="AI1122" s="18"/>
      <c r="AJ1122" s="18"/>
      <c r="AK1122" s="13"/>
      <c r="AL1122" s="13"/>
      <c r="AM1122" s="13"/>
      <c r="AN1122" s="13"/>
      <c r="AO1122" s="13"/>
      <c r="AP1122" s="13"/>
      <c r="AQ1122" s="13"/>
      <c r="AR1122" s="13"/>
      <c r="AS1122" s="123"/>
      <c r="AT1122" s="13"/>
      <c r="AU1122" s="13"/>
      <c r="AV1122" s="66"/>
      <c r="AW1122" s="66"/>
    </row>
    <row r="1123" spans="31:49" x14ac:dyDescent="0.5">
      <c r="AE1123" s="3"/>
      <c r="AF1123" s="3"/>
      <c r="AG1123" s="3"/>
      <c r="AH1123" s="18"/>
      <c r="AI1123" s="18"/>
      <c r="AJ1123" s="18"/>
      <c r="AK1123" s="13"/>
      <c r="AL1123" s="13"/>
      <c r="AM1123" s="13"/>
      <c r="AN1123" s="13"/>
      <c r="AO1123" s="13"/>
      <c r="AP1123" s="13"/>
      <c r="AQ1123" s="13"/>
      <c r="AR1123" s="13"/>
      <c r="AS1123" s="123"/>
      <c r="AT1123" s="13"/>
      <c r="AU1123" s="13"/>
      <c r="AV1123" s="66"/>
      <c r="AW1123" s="66"/>
    </row>
    <row r="1124" spans="31:49" x14ac:dyDescent="0.5">
      <c r="AE1124" s="3"/>
      <c r="AF1124" s="3"/>
      <c r="AG1124" s="3"/>
      <c r="AH1124" s="18"/>
      <c r="AI1124" s="18"/>
      <c r="AJ1124" s="18"/>
      <c r="AK1124" s="13"/>
      <c r="AL1124" s="13"/>
      <c r="AM1124" s="13"/>
      <c r="AN1124" s="13"/>
      <c r="AO1124" s="13"/>
      <c r="AP1124" s="13"/>
      <c r="AQ1124" s="13"/>
      <c r="AR1124" s="13"/>
      <c r="AS1124" s="123"/>
      <c r="AT1124" s="13"/>
      <c r="AU1124" s="13"/>
      <c r="AV1124" s="66"/>
      <c r="AW1124" s="66"/>
    </row>
    <row r="1125" spans="31:49" x14ac:dyDescent="0.5">
      <c r="AE1125" s="3"/>
      <c r="AF1125" s="3"/>
      <c r="AG1125" s="3"/>
      <c r="AH1125" s="18"/>
      <c r="AI1125" s="18"/>
      <c r="AJ1125" s="18"/>
      <c r="AK1125" s="13"/>
      <c r="AL1125" s="13"/>
      <c r="AM1125" s="13"/>
      <c r="AN1125" s="13"/>
      <c r="AO1125" s="13"/>
      <c r="AP1125" s="13"/>
      <c r="AQ1125" s="13"/>
      <c r="AR1125" s="13"/>
      <c r="AS1125" s="123"/>
      <c r="AT1125" s="13"/>
      <c r="AU1125" s="13"/>
      <c r="AV1125" s="66"/>
      <c r="AW1125" s="66"/>
    </row>
    <row r="1126" spans="31:49" x14ac:dyDescent="0.5">
      <c r="AE1126" s="3"/>
      <c r="AF1126" s="3"/>
      <c r="AG1126" s="3"/>
      <c r="AH1126" s="18"/>
      <c r="AI1126" s="18"/>
      <c r="AJ1126" s="18"/>
      <c r="AK1126" s="13"/>
      <c r="AL1126" s="13"/>
      <c r="AM1126" s="13"/>
      <c r="AN1126" s="13"/>
      <c r="AO1126" s="13"/>
      <c r="AP1126" s="13"/>
      <c r="AQ1126" s="13"/>
      <c r="AR1126" s="13"/>
      <c r="AS1126" s="123"/>
      <c r="AT1126" s="13"/>
      <c r="AU1126" s="13"/>
      <c r="AV1126" s="66"/>
      <c r="AW1126" s="66"/>
    </row>
    <row r="1127" spans="31:49" x14ac:dyDescent="0.5">
      <c r="AE1127" s="3"/>
      <c r="AF1127" s="3"/>
      <c r="AG1127" s="3"/>
      <c r="AH1127" s="18"/>
      <c r="AI1127" s="18"/>
      <c r="AJ1127" s="18"/>
      <c r="AK1127" s="13"/>
      <c r="AL1127" s="13"/>
      <c r="AM1127" s="13"/>
      <c r="AN1127" s="13"/>
      <c r="AO1127" s="13"/>
      <c r="AP1127" s="13"/>
      <c r="AQ1127" s="13"/>
      <c r="AR1127" s="13"/>
      <c r="AS1127" s="123"/>
      <c r="AT1127" s="13"/>
      <c r="AU1127" s="13"/>
      <c r="AV1127" s="66"/>
      <c r="AW1127" s="66"/>
    </row>
    <row r="1128" spans="31:49" x14ac:dyDescent="0.5">
      <c r="AE1128" s="3"/>
      <c r="AF1128" s="3"/>
      <c r="AG1128" s="3"/>
      <c r="AH1128" s="18"/>
      <c r="AI1128" s="18"/>
      <c r="AJ1128" s="18"/>
      <c r="AK1128" s="13"/>
      <c r="AL1128" s="13"/>
      <c r="AM1128" s="13"/>
      <c r="AN1128" s="13"/>
      <c r="AO1128" s="13"/>
      <c r="AP1128" s="13"/>
      <c r="AQ1128" s="13"/>
      <c r="AR1128" s="13"/>
      <c r="AS1128" s="123"/>
      <c r="AT1128" s="13"/>
      <c r="AU1128" s="13"/>
      <c r="AV1128" s="66"/>
      <c r="AW1128" s="66"/>
    </row>
    <row r="1129" spans="31:49" x14ac:dyDescent="0.5">
      <c r="AE1129" s="3"/>
      <c r="AF1129" s="3"/>
      <c r="AG1129" s="3"/>
      <c r="AH1129" s="18"/>
      <c r="AI1129" s="18"/>
      <c r="AJ1129" s="18"/>
      <c r="AK1129" s="13"/>
      <c r="AL1129" s="13"/>
      <c r="AM1129" s="13"/>
      <c r="AN1129" s="13"/>
      <c r="AO1129" s="13"/>
      <c r="AP1129" s="13"/>
      <c r="AQ1129" s="13"/>
      <c r="AR1129" s="13"/>
      <c r="AS1129" s="123"/>
      <c r="AT1129" s="13"/>
      <c r="AU1129" s="13"/>
      <c r="AV1129" s="66"/>
      <c r="AW1129" s="66"/>
    </row>
    <row r="1130" spans="31:49" x14ac:dyDescent="0.5">
      <c r="AE1130" s="3"/>
      <c r="AF1130" s="3"/>
      <c r="AG1130" s="3"/>
      <c r="AH1130" s="18"/>
      <c r="AI1130" s="18"/>
      <c r="AJ1130" s="18"/>
      <c r="AK1130" s="13"/>
      <c r="AL1130" s="13"/>
      <c r="AM1130" s="13"/>
      <c r="AN1130" s="13"/>
      <c r="AO1130" s="13"/>
      <c r="AP1130" s="13"/>
      <c r="AQ1130" s="13"/>
      <c r="AR1130" s="13"/>
      <c r="AS1130" s="123"/>
      <c r="AT1130" s="13"/>
      <c r="AU1130" s="13"/>
      <c r="AV1130" s="66"/>
      <c r="AW1130" s="66"/>
    </row>
    <row r="1131" spans="31:49" x14ac:dyDescent="0.5">
      <c r="AE1131" s="3"/>
      <c r="AF1131" s="3"/>
      <c r="AG1131" s="3"/>
      <c r="AH1131" s="18"/>
      <c r="AI1131" s="18"/>
      <c r="AJ1131" s="18"/>
      <c r="AK1131" s="13"/>
      <c r="AL1131" s="13"/>
      <c r="AM1131" s="13"/>
      <c r="AN1131" s="13"/>
      <c r="AO1131" s="13"/>
      <c r="AP1131" s="13"/>
      <c r="AQ1131" s="13"/>
      <c r="AR1131" s="13"/>
      <c r="AS1131" s="123"/>
      <c r="AT1131" s="13"/>
      <c r="AU1131" s="13"/>
      <c r="AV1131" s="66"/>
      <c r="AW1131" s="66"/>
    </row>
    <row r="1132" spans="31:49" x14ac:dyDescent="0.5">
      <c r="AE1132" s="3"/>
      <c r="AF1132" s="3"/>
      <c r="AG1132" s="3"/>
      <c r="AH1132" s="18"/>
      <c r="AI1132" s="18"/>
      <c r="AJ1132" s="18"/>
      <c r="AK1132" s="13"/>
      <c r="AL1132" s="13"/>
      <c r="AM1132" s="13"/>
      <c r="AN1132" s="13"/>
      <c r="AO1132" s="13"/>
      <c r="AP1132" s="13"/>
      <c r="AQ1132" s="13"/>
      <c r="AR1132" s="13"/>
      <c r="AS1132" s="123"/>
      <c r="AT1132" s="13"/>
      <c r="AU1132" s="13"/>
      <c r="AV1132" s="66"/>
      <c r="AW1132" s="66"/>
    </row>
    <row r="1133" spans="31:49" x14ac:dyDescent="0.5">
      <c r="AE1133" s="3"/>
      <c r="AF1133" s="3"/>
      <c r="AG1133" s="3"/>
      <c r="AH1133" s="18"/>
      <c r="AI1133" s="18"/>
      <c r="AJ1133" s="18"/>
      <c r="AK1133" s="13"/>
      <c r="AL1133" s="13"/>
      <c r="AM1133" s="13"/>
      <c r="AN1133" s="13"/>
      <c r="AO1133" s="13"/>
      <c r="AP1133" s="13"/>
      <c r="AQ1133" s="13"/>
      <c r="AR1133" s="13"/>
      <c r="AS1133" s="123"/>
      <c r="AT1133" s="13"/>
      <c r="AU1133" s="13"/>
      <c r="AV1133" s="66"/>
      <c r="AW1133" s="66"/>
    </row>
    <row r="1134" spans="31:49" x14ac:dyDescent="0.5">
      <c r="AE1134" s="3"/>
      <c r="AF1134" s="3"/>
      <c r="AG1134" s="3"/>
      <c r="AH1134" s="18"/>
      <c r="AI1134" s="18"/>
      <c r="AJ1134" s="18"/>
      <c r="AK1134" s="13"/>
      <c r="AL1134" s="13"/>
      <c r="AM1134" s="13"/>
      <c r="AN1134" s="13"/>
      <c r="AO1134" s="13"/>
      <c r="AP1134" s="13"/>
      <c r="AQ1134" s="13"/>
      <c r="AR1134" s="13"/>
      <c r="AS1134" s="123"/>
      <c r="AT1134" s="13"/>
      <c r="AU1134" s="13"/>
      <c r="AV1134" s="66"/>
      <c r="AW1134" s="66"/>
    </row>
    <row r="1135" spans="31:49" x14ac:dyDescent="0.5">
      <c r="AE1135" s="3"/>
      <c r="AF1135" s="3"/>
      <c r="AG1135" s="3"/>
      <c r="AH1135" s="18"/>
      <c r="AI1135" s="18"/>
      <c r="AJ1135" s="18"/>
      <c r="AK1135" s="13"/>
      <c r="AL1135" s="13"/>
      <c r="AM1135" s="13"/>
      <c r="AN1135" s="13"/>
      <c r="AO1135" s="13"/>
      <c r="AP1135" s="13"/>
      <c r="AQ1135" s="13"/>
      <c r="AR1135" s="13"/>
      <c r="AS1135" s="123"/>
      <c r="AT1135" s="13"/>
      <c r="AU1135" s="13"/>
      <c r="AV1135" s="66"/>
      <c r="AW1135" s="66"/>
    </row>
    <row r="1136" spans="31:49" x14ac:dyDescent="0.5">
      <c r="AE1136" s="3"/>
      <c r="AF1136" s="3"/>
      <c r="AG1136" s="3"/>
      <c r="AH1136" s="18"/>
      <c r="AI1136" s="18"/>
      <c r="AJ1136" s="18"/>
      <c r="AK1136" s="13"/>
      <c r="AL1136" s="13"/>
      <c r="AM1136" s="13"/>
      <c r="AN1136" s="13"/>
      <c r="AO1136" s="13"/>
      <c r="AP1136" s="13"/>
      <c r="AQ1136" s="13"/>
      <c r="AR1136" s="13"/>
      <c r="AS1136" s="123"/>
      <c r="AT1136" s="13"/>
      <c r="AU1136" s="13"/>
      <c r="AV1136" s="66"/>
      <c r="AW1136" s="66"/>
    </row>
    <row r="1137" spans="31:49" x14ac:dyDescent="0.5">
      <c r="AE1137" s="3"/>
      <c r="AF1137" s="3"/>
      <c r="AG1137" s="3"/>
      <c r="AH1137" s="18"/>
      <c r="AI1137" s="18"/>
      <c r="AJ1137" s="18"/>
      <c r="AK1137" s="13"/>
      <c r="AL1137" s="13"/>
      <c r="AM1137" s="13"/>
      <c r="AN1137" s="13"/>
      <c r="AO1137" s="13"/>
      <c r="AP1137" s="13"/>
      <c r="AQ1137" s="13"/>
      <c r="AR1137" s="13"/>
      <c r="AS1137" s="123"/>
      <c r="AT1137" s="13"/>
      <c r="AU1137" s="13"/>
      <c r="AV1137" s="66"/>
      <c r="AW1137" s="66"/>
    </row>
    <row r="1138" spans="31:49" x14ac:dyDescent="0.5">
      <c r="AE1138" s="3"/>
      <c r="AF1138" s="3"/>
      <c r="AG1138" s="3"/>
      <c r="AH1138" s="18"/>
      <c r="AI1138" s="18"/>
      <c r="AJ1138" s="18"/>
      <c r="AK1138" s="13"/>
      <c r="AL1138" s="13"/>
      <c r="AM1138" s="13"/>
      <c r="AN1138" s="13"/>
      <c r="AO1138" s="13"/>
      <c r="AP1138" s="13"/>
      <c r="AQ1138" s="13"/>
      <c r="AR1138" s="13"/>
      <c r="AS1138" s="123"/>
      <c r="AT1138" s="13"/>
      <c r="AU1138" s="13"/>
      <c r="AV1138" s="66"/>
      <c r="AW1138" s="66"/>
    </row>
    <row r="1139" spans="31:49" x14ac:dyDescent="0.5">
      <c r="AE1139" s="3"/>
      <c r="AF1139" s="3"/>
      <c r="AG1139" s="3"/>
      <c r="AH1139" s="18"/>
      <c r="AI1139" s="18"/>
      <c r="AJ1139" s="18"/>
      <c r="AK1139" s="13"/>
      <c r="AL1139" s="13"/>
      <c r="AM1139" s="13"/>
      <c r="AN1139" s="13"/>
      <c r="AO1139" s="13"/>
      <c r="AP1139" s="13"/>
      <c r="AQ1139" s="13"/>
      <c r="AR1139" s="13"/>
      <c r="AS1139" s="123"/>
      <c r="AT1139" s="13"/>
      <c r="AU1139" s="13"/>
      <c r="AV1139" s="66"/>
      <c r="AW1139" s="66"/>
    </row>
    <row r="1140" spans="31:49" x14ac:dyDescent="0.5">
      <c r="AE1140" s="3"/>
      <c r="AF1140" s="3"/>
      <c r="AG1140" s="3"/>
      <c r="AH1140" s="18"/>
      <c r="AI1140" s="18"/>
      <c r="AJ1140" s="18"/>
      <c r="AK1140" s="13"/>
      <c r="AL1140" s="13"/>
      <c r="AM1140" s="13"/>
      <c r="AN1140" s="13"/>
      <c r="AO1140" s="13"/>
      <c r="AP1140" s="13"/>
      <c r="AQ1140" s="13"/>
      <c r="AR1140" s="13"/>
      <c r="AS1140" s="123"/>
      <c r="AT1140" s="13"/>
      <c r="AU1140" s="13"/>
      <c r="AV1140" s="66"/>
      <c r="AW1140" s="66"/>
    </row>
    <row r="1141" spans="31:49" x14ac:dyDescent="0.5">
      <c r="AE1141" s="3"/>
      <c r="AF1141" s="3"/>
      <c r="AG1141" s="3"/>
      <c r="AH1141" s="18"/>
      <c r="AI1141" s="18"/>
      <c r="AJ1141" s="18"/>
      <c r="AK1141" s="13"/>
      <c r="AL1141" s="13"/>
      <c r="AM1141" s="13"/>
      <c r="AN1141" s="13"/>
      <c r="AO1141" s="13"/>
      <c r="AP1141" s="13"/>
      <c r="AQ1141" s="13"/>
      <c r="AR1141" s="13"/>
      <c r="AS1141" s="123"/>
      <c r="AT1141" s="13"/>
      <c r="AU1141" s="13"/>
      <c r="AV1141" s="66"/>
      <c r="AW1141" s="66"/>
    </row>
    <row r="1142" spans="31:49" x14ac:dyDescent="0.5">
      <c r="AE1142" s="3"/>
      <c r="AF1142" s="3"/>
      <c r="AG1142" s="3"/>
      <c r="AH1142" s="18"/>
      <c r="AI1142" s="18"/>
      <c r="AJ1142" s="18"/>
      <c r="AK1142" s="13"/>
      <c r="AL1142" s="13"/>
      <c r="AM1142" s="13"/>
      <c r="AN1142" s="13"/>
      <c r="AO1142" s="13"/>
      <c r="AP1142" s="13"/>
      <c r="AQ1142" s="13"/>
      <c r="AR1142" s="13"/>
      <c r="AS1142" s="123"/>
      <c r="AT1142" s="13"/>
      <c r="AU1142" s="13"/>
      <c r="AV1142" s="66"/>
      <c r="AW1142" s="66"/>
    </row>
    <row r="1143" spans="31:49" x14ac:dyDescent="0.5">
      <c r="AE1143" s="3"/>
      <c r="AF1143" s="3"/>
      <c r="AG1143" s="3"/>
      <c r="AH1143" s="18"/>
      <c r="AI1143" s="18"/>
      <c r="AJ1143" s="18"/>
      <c r="AK1143" s="13"/>
      <c r="AL1143" s="13"/>
      <c r="AM1143" s="13"/>
      <c r="AN1143" s="13"/>
      <c r="AO1143" s="13"/>
      <c r="AP1143" s="13"/>
      <c r="AQ1143" s="13"/>
      <c r="AR1143" s="13"/>
      <c r="AS1143" s="123"/>
      <c r="AT1143" s="13"/>
      <c r="AU1143" s="13"/>
      <c r="AV1143" s="66"/>
      <c r="AW1143" s="66"/>
    </row>
    <row r="1144" spans="31:49" x14ac:dyDescent="0.5">
      <c r="AE1144" s="3"/>
      <c r="AF1144" s="3"/>
      <c r="AG1144" s="3"/>
      <c r="AH1144" s="18"/>
      <c r="AI1144" s="18"/>
      <c r="AJ1144" s="18"/>
      <c r="AK1144" s="13"/>
      <c r="AL1144" s="13"/>
      <c r="AM1144" s="13"/>
      <c r="AN1144" s="13"/>
      <c r="AO1144" s="13"/>
      <c r="AP1144" s="13"/>
      <c r="AQ1144" s="13"/>
      <c r="AR1144" s="13"/>
      <c r="AS1144" s="123"/>
      <c r="AT1144" s="13"/>
      <c r="AU1144" s="13"/>
      <c r="AV1144" s="66"/>
      <c r="AW1144" s="66"/>
    </row>
    <row r="1145" spans="31:49" x14ac:dyDescent="0.5">
      <c r="AE1145" s="3"/>
      <c r="AF1145" s="3"/>
      <c r="AG1145" s="3"/>
      <c r="AH1145" s="18"/>
      <c r="AI1145" s="18"/>
      <c r="AJ1145" s="18"/>
      <c r="AK1145" s="13"/>
      <c r="AL1145" s="13"/>
      <c r="AM1145" s="13"/>
      <c r="AN1145" s="13"/>
      <c r="AO1145" s="13"/>
      <c r="AP1145" s="13"/>
      <c r="AQ1145" s="13"/>
      <c r="AR1145" s="13"/>
      <c r="AS1145" s="123"/>
      <c r="AT1145" s="13"/>
      <c r="AU1145" s="13"/>
      <c r="AV1145" s="66"/>
      <c r="AW1145" s="66"/>
    </row>
    <row r="1146" spans="31:49" x14ac:dyDescent="0.5">
      <c r="AE1146" s="3"/>
      <c r="AF1146" s="3"/>
      <c r="AG1146" s="3"/>
      <c r="AH1146" s="18"/>
      <c r="AI1146" s="18"/>
      <c r="AJ1146" s="18"/>
      <c r="AK1146" s="13"/>
      <c r="AL1146" s="13"/>
      <c r="AM1146" s="13"/>
      <c r="AN1146" s="13"/>
      <c r="AO1146" s="13"/>
      <c r="AP1146" s="13"/>
      <c r="AQ1146" s="13"/>
      <c r="AR1146" s="13"/>
      <c r="AS1146" s="123"/>
      <c r="AT1146" s="13"/>
      <c r="AU1146" s="13"/>
      <c r="AV1146" s="66"/>
      <c r="AW1146" s="66"/>
    </row>
    <row r="1147" spans="31:49" x14ac:dyDescent="0.5">
      <c r="AE1147" s="3"/>
      <c r="AF1147" s="3"/>
      <c r="AG1147" s="3"/>
      <c r="AH1147" s="18"/>
      <c r="AI1147" s="18"/>
      <c r="AJ1147" s="18"/>
      <c r="AK1147" s="13"/>
      <c r="AL1147" s="13"/>
      <c r="AM1147" s="13"/>
      <c r="AN1147" s="13"/>
      <c r="AO1147" s="13"/>
      <c r="AP1147" s="13"/>
      <c r="AQ1147" s="13"/>
      <c r="AR1147" s="13"/>
      <c r="AS1147" s="123"/>
      <c r="AT1147" s="13"/>
      <c r="AU1147" s="13"/>
      <c r="AV1147" s="66"/>
      <c r="AW1147" s="66"/>
    </row>
    <row r="1148" spans="31:49" x14ac:dyDescent="0.5">
      <c r="AE1148" s="3"/>
      <c r="AF1148" s="3"/>
      <c r="AG1148" s="3"/>
      <c r="AH1148" s="18"/>
      <c r="AI1148" s="18"/>
      <c r="AJ1148" s="18"/>
      <c r="AK1148" s="13"/>
      <c r="AL1148" s="13"/>
      <c r="AM1148" s="13"/>
      <c r="AN1148" s="13"/>
      <c r="AO1148" s="13"/>
      <c r="AP1148" s="13"/>
      <c r="AQ1148" s="13"/>
      <c r="AR1148" s="13"/>
      <c r="AS1148" s="123"/>
      <c r="AT1148" s="13"/>
      <c r="AU1148" s="13"/>
      <c r="AV1148" s="66"/>
      <c r="AW1148" s="66"/>
    </row>
    <row r="1149" spans="31:49" x14ac:dyDescent="0.5">
      <c r="AE1149" s="3"/>
      <c r="AF1149" s="3"/>
      <c r="AG1149" s="3"/>
      <c r="AH1149" s="18"/>
      <c r="AI1149" s="18"/>
      <c r="AJ1149" s="18"/>
      <c r="AK1149" s="13"/>
      <c r="AL1149" s="13"/>
      <c r="AM1149" s="13"/>
      <c r="AN1149" s="13"/>
      <c r="AO1149" s="13"/>
      <c r="AP1149" s="13"/>
      <c r="AQ1149" s="13"/>
      <c r="AR1149" s="13"/>
      <c r="AS1149" s="123"/>
      <c r="AT1149" s="13"/>
      <c r="AU1149" s="13"/>
      <c r="AV1149" s="66"/>
      <c r="AW1149" s="66"/>
    </row>
    <row r="1150" spans="31:49" x14ac:dyDescent="0.5">
      <c r="AE1150" s="3"/>
      <c r="AF1150" s="3"/>
      <c r="AG1150" s="3"/>
      <c r="AH1150" s="18"/>
      <c r="AI1150" s="18"/>
      <c r="AJ1150" s="18"/>
      <c r="AK1150" s="13"/>
      <c r="AL1150" s="13"/>
      <c r="AM1150" s="13"/>
      <c r="AN1150" s="13"/>
      <c r="AO1150" s="13"/>
      <c r="AP1150" s="13"/>
      <c r="AQ1150" s="13"/>
      <c r="AR1150" s="13"/>
      <c r="AS1150" s="123"/>
      <c r="AT1150" s="13"/>
      <c r="AU1150" s="13"/>
      <c r="AV1150" s="66"/>
      <c r="AW1150" s="66"/>
    </row>
    <row r="1151" spans="31:49" x14ac:dyDescent="0.5">
      <c r="AE1151" s="3"/>
      <c r="AF1151" s="3"/>
      <c r="AG1151" s="3"/>
      <c r="AH1151" s="18"/>
      <c r="AI1151" s="18"/>
      <c r="AJ1151" s="18"/>
      <c r="AK1151" s="13"/>
      <c r="AL1151" s="13"/>
      <c r="AM1151" s="13"/>
      <c r="AN1151" s="13"/>
      <c r="AO1151" s="13"/>
      <c r="AP1151" s="13"/>
      <c r="AQ1151" s="13"/>
      <c r="AR1151" s="13"/>
      <c r="AS1151" s="123"/>
      <c r="AT1151" s="13"/>
      <c r="AU1151" s="13"/>
      <c r="AV1151" s="66"/>
      <c r="AW1151" s="66"/>
    </row>
    <row r="1152" spans="31:49" x14ac:dyDescent="0.5">
      <c r="AE1152" s="3"/>
      <c r="AF1152" s="3"/>
      <c r="AG1152" s="3"/>
      <c r="AH1152" s="18"/>
      <c r="AI1152" s="18"/>
      <c r="AJ1152" s="18"/>
      <c r="AK1152" s="13"/>
      <c r="AL1152" s="13"/>
      <c r="AM1152" s="13"/>
      <c r="AN1152" s="13"/>
      <c r="AO1152" s="13"/>
      <c r="AP1152" s="13"/>
      <c r="AQ1152" s="13"/>
      <c r="AR1152" s="13"/>
      <c r="AS1152" s="123"/>
      <c r="AT1152" s="13"/>
      <c r="AU1152" s="13"/>
      <c r="AV1152" s="66"/>
      <c r="AW1152" s="66"/>
    </row>
    <row r="1153" spans="31:49" x14ac:dyDescent="0.5">
      <c r="AE1153" s="3"/>
      <c r="AF1153" s="3"/>
      <c r="AG1153" s="3"/>
      <c r="AH1153" s="18"/>
      <c r="AI1153" s="18"/>
      <c r="AJ1153" s="18"/>
      <c r="AK1153" s="13"/>
      <c r="AL1153" s="13"/>
      <c r="AM1153" s="13"/>
      <c r="AN1153" s="13"/>
      <c r="AO1153" s="13"/>
      <c r="AP1153" s="13"/>
      <c r="AQ1153" s="13"/>
      <c r="AR1153" s="13"/>
      <c r="AS1153" s="123"/>
      <c r="AT1153" s="13"/>
      <c r="AU1153" s="13"/>
      <c r="AV1153" s="66"/>
      <c r="AW1153" s="66"/>
    </row>
    <row r="1154" spans="31:49" x14ac:dyDescent="0.5">
      <c r="AE1154" s="3"/>
      <c r="AF1154" s="3"/>
      <c r="AG1154" s="3"/>
      <c r="AH1154" s="18"/>
      <c r="AI1154" s="18"/>
      <c r="AJ1154" s="18"/>
      <c r="AK1154" s="13"/>
      <c r="AL1154" s="13"/>
      <c r="AM1154" s="13"/>
      <c r="AN1154" s="13"/>
      <c r="AO1154" s="13"/>
      <c r="AP1154" s="13"/>
      <c r="AQ1154" s="13"/>
      <c r="AR1154" s="13"/>
      <c r="AS1154" s="123"/>
      <c r="AT1154" s="13"/>
      <c r="AU1154" s="13"/>
      <c r="AV1154" s="66"/>
      <c r="AW1154" s="66"/>
    </row>
    <row r="1155" spans="31:49" x14ac:dyDescent="0.5">
      <c r="AE1155" s="3"/>
      <c r="AF1155" s="3"/>
      <c r="AG1155" s="3"/>
      <c r="AH1155" s="18"/>
      <c r="AI1155" s="18"/>
      <c r="AJ1155" s="18"/>
      <c r="AK1155" s="13"/>
      <c r="AL1155" s="13"/>
      <c r="AM1155" s="13"/>
      <c r="AN1155" s="13"/>
      <c r="AO1155" s="13"/>
      <c r="AP1155" s="13"/>
      <c r="AQ1155" s="13"/>
      <c r="AR1155" s="13"/>
      <c r="AS1155" s="123"/>
      <c r="AT1155" s="13"/>
      <c r="AU1155" s="13"/>
      <c r="AV1155" s="66"/>
      <c r="AW1155" s="66"/>
    </row>
    <row r="1156" spans="31:49" x14ac:dyDescent="0.5">
      <c r="AE1156" s="3"/>
      <c r="AF1156" s="3"/>
      <c r="AG1156" s="3"/>
      <c r="AH1156" s="18"/>
      <c r="AI1156" s="18"/>
      <c r="AJ1156" s="18"/>
      <c r="AK1156" s="13"/>
      <c r="AL1156" s="13"/>
      <c r="AM1156" s="13"/>
      <c r="AN1156" s="13"/>
      <c r="AO1156" s="13"/>
      <c r="AP1156" s="13"/>
      <c r="AQ1156" s="13"/>
      <c r="AR1156" s="13"/>
      <c r="AS1156" s="123"/>
      <c r="AT1156" s="13"/>
      <c r="AU1156" s="13"/>
      <c r="AV1156" s="66"/>
      <c r="AW1156" s="66"/>
    </row>
    <row r="1157" spans="31:49" x14ac:dyDescent="0.5">
      <c r="AE1157" s="3"/>
      <c r="AF1157" s="3"/>
      <c r="AG1157" s="3"/>
      <c r="AH1157" s="18"/>
      <c r="AI1157" s="18"/>
      <c r="AJ1157" s="18"/>
      <c r="AK1157" s="13"/>
      <c r="AL1157" s="13"/>
      <c r="AM1157" s="13"/>
      <c r="AN1157" s="13"/>
      <c r="AO1157" s="13"/>
      <c r="AP1157" s="13"/>
      <c r="AQ1157" s="13"/>
      <c r="AR1157" s="13"/>
      <c r="AS1157" s="123"/>
      <c r="AT1157" s="13"/>
      <c r="AU1157" s="13"/>
      <c r="AV1157" s="66"/>
      <c r="AW1157" s="66"/>
    </row>
    <row r="1158" spans="31:49" x14ac:dyDescent="0.5">
      <c r="AE1158" s="3"/>
      <c r="AF1158" s="3"/>
      <c r="AG1158" s="3"/>
      <c r="AH1158" s="18"/>
      <c r="AI1158" s="18"/>
      <c r="AJ1158" s="18"/>
      <c r="AK1158" s="13"/>
      <c r="AL1158" s="13"/>
      <c r="AM1158" s="13"/>
      <c r="AN1158" s="13"/>
      <c r="AO1158" s="13"/>
      <c r="AP1158" s="13"/>
      <c r="AQ1158" s="13"/>
      <c r="AR1158" s="13"/>
      <c r="AS1158" s="123"/>
      <c r="AT1158" s="13"/>
      <c r="AU1158" s="13"/>
      <c r="AV1158" s="66"/>
      <c r="AW1158" s="66"/>
    </row>
    <row r="1159" spans="31:49" x14ac:dyDescent="0.5">
      <c r="AE1159" s="3"/>
      <c r="AF1159" s="3"/>
      <c r="AG1159" s="3"/>
      <c r="AH1159" s="18"/>
      <c r="AI1159" s="18"/>
      <c r="AJ1159" s="18"/>
      <c r="AK1159" s="13"/>
      <c r="AL1159" s="13"/>
      <c r="AM1159" s="13"/>
      <c r="AN1159" s="13"/>
      <c r="AO1159" s="13"/>
      <c r="AP1159" s="13"/>
      <c r="AQ1159" s="13"/>
      <c r="AR1159" s="13"/>
      <c r="AS1159" s="123"/>
      <c r="AT1159" s="13"/>
      <c r="AU1159" s="13"/>
      <c r="AV1159" s="66"/>
      <c r="AW1159" s="66"/>
    </row>
    <row r="1160" spans="31:49" x14ac:dyDescent="0.5">
      <c r="AE1160" s="3"/>
      <c r="AF1160" s="3"/>
      <c r="AG1160" s="3"/>
      <c r="AH1160" s="18"/>
      <c r="AI1160" s="18"/>
      <c r="AJ1160" s="18"/>
      <c r="AK1160" s="13"/>
      <c r="AL1160" s="13"/>
      <c r="AM1160" s="13"/>
      <c r="AN1160" s="13"/>
      <c r="AO1160" s="13"/>
      <c r="AP1160" s="13"/>
      <c r="AQ1160" s="13"/>
      <c r="AR1160" s="13"/>
      <c r="AS1160" s="123"/>
      <c r="AT1160" s="13"/>
      <c r="AU1160" s="13"/>
      <c r="AV1160" s="66"/>
      <c r="AW1160" s="66"/>
    </row>
    <row r="1161" spans="31:49" x14ac:dyDescent="0.5">
      <c r="AE1161" s="3"/>
      <c r="AF1161" s="3"/>
      <c r="AG1161" s="3"/>
      <c r="AH1161" s="18"/>
      <c r="AI1161" s="18"/>
      <c r="AJ1161" s="18"/>
      <c r="AK1161" s="13"/>
      <c r="AL1161" s="13"/>
      <c r="AM1161" s="13"/>
      <c r="AN1161" s="13"/>
      <c r="AO1161" s="13"/>
      <c r="AP1161" s="13"/>
      <c r="AQ1161" s="13"/>
      <c r="AR1161" s="13"/>
      <c r="AS1161" s="123"/>
      <c r="AT1161" s="13"/>
      <c r="AU1161" s="13"/>
      <c r="AV1161" s="66"/>
      <c r="AW1161" s="66"/>
    </row>
    <row r="1162" spans="31:49" x14ac:dyDescent="0.5">
      <c r="AE1162" s="3"/>
      <c r="AF1162" s="3"/>
      <c r="AG1162" s="3"/>
      <c r="AH1162" s="18"/>
      <c r="AI1162" s="18"/>
      <c r="AJ1162" s="18"/>
      <c r="AK1162" s="13"/>
      <c r="AL1162" s="13"/>
      <c r="AM1162" s="13"/>
      <c r="AN1162" s="13"/>
      <c r="AO1162" s="13"/>
      <c r="AP1162" s="13"/>
      <c r="AQ1162" s="13"/>
      <c r="AR1162" s="13"/>
      <c r="AS1162" s="123"/>
      <c r="AT1162" s="13"/>
      <c r="AU1162" s="13"/>
      <c r="AV1162" s="66"/>
      <c r="AW1162" s="66"/>
    </row>
    <row r="1163" spans="31:49" x14ac:dyDescent="0.5">
      <c r="AE1163" s="3"/>
      <c r="AF1163" s="3"/>
      <c r="AG1163" s="3"/>
      <c r="AH1163" s="18"/>
      <c r="AI1163" s="18"/>
      <c r="AJ1163" s="18"/>
      <c r="AK1163" s="13"/>
      <c r="AL1163" s="13"/>
      <c r="AM1163" s="13"/>
      <c r="AN1163" s="13"/>
      <c r="AO1163" s="13"/>
      <c r="AP1163" s="13"/>
      <c r="AQ1163" s="13"/>
      <c r="AR1163" s="13"/>
      <c r="AS1163" s="123"/>
      <c r="AT1163" s="13"/>
      <c r="AU1163" s="13"/>
      <c r="AV1163" s="66"/>
      <c r="AW1163" s="66"/>
    </row>
    <row r="1164" spans="31:49" x14ac:dyDescent="0.5">
      <c r="AE1164" s="3"/>
      <c r="AF1164" s="3"/>
      <c r="AG1164" s="3"/>
      <c r="AH1164" s="18"/>
      <c r="AI1164" s="18"/>
      <c r="AJ1164" s="18"/>
      <c r="AK1164" s="13"/>
      <c r="AL1164" s="13"/>
      <c r="AM1164" s="13"/>
      <c r="AN1164" s="13"/>
      <c r="AO1164" s="13"/>
      <c r="AP1164" s="13"/>
      <c r="AQ1164" s="13"/>
      <c r="AR1164" s="13"/>
      <c r="AS1164" s="123"/>
      <c r="AT1164" s="13"/>
      <c r="AU1164" s="13"/>
      <c r="AV1164" s="66"/>
      <c r="AW1164" s="66"/>
    </row>
    <row r="1165" spans="31:49" x14ac:dyDescent="0.5">
      <c r="AE1165" s="3"/>
      <c r="AF1165" s="3"/>
      <c r="AG1165" s="3"/>
      <c r="AH1165" s="18"/>
      <c r="AI1165" s="18"/>
      <c r="AJ1165" s="18"/>
      <c r="AK1165" s="13"/>
      <c r="AL1165" s="13"/>
      <c r="AM1165" s="13"/>
      <c r="AN1165" s="13"/>
      <c r="AO1165" s="13"/>
      <c r="AP1165" s="13"/>
      <c r="AQ1165" s="13"/>
      <c r="AR1165" s="13"/>
      <c r="AS1165" s="123"/>
      <c r="AT1165" s="13"/>
      <c r="AU1165" s="13"/>
      <c r="AV1165" s="66"/>
      <c r="AW1165" s="66"/>
    </row>
    <row r="1166" spans="31:49" x14ac:dyDescent="0.5">
      <c r="AE1166" s="3"/>
      <c r="AF1166" s="3"/>
      <c r="AG1166" s="3"/>
      <c r="AH1166" s="18"/>
      <c r="AI1166" s="18"/>
      <c r="AJ1166" s="18"/>
      <c r="AK1166" s="13"/>
      <c r="AL1166" s="13"/>
      <c r="AM1166" s="13"/>
      <c r="AN1166" s="13"/>
      <c r="AO1166" s="13"/>
      <c r="AP1166" s="13"/>
      <c r="AQ1166" s="13"/>
      <c r="AR1166" s="13"/>
      <c r="AS1166" s="123"/>
      <c r="AT1166" s="13"/>
      <c r="AU1166" s="13"/>
      <c r="AV1166" s="66"/>
      <c r="AW1166" s="66"/>
    </row>
    <row r="1167" spans="31:49" x14ac:dyDescent="0.5">
      <c r="AE1167" s="3"/>
      <c r="AF1167" s="3"/>
      <c r="AG1167" s="3"/>
      <c r="AH1167" s="18"/>
      <c r="AI1167" s="18"/>
      <c r="AJ1167" s="18"/>
      <c r="AK1167" s="13"/>
      <c r="AL1167" s="13"/>
      <c r="AM1167" s="13"/>
      <c r="AN1167" s="13"/>
      <c r="AO1167" s="13"/>
      <c r="AP1167" s="13"/>
      <c r="AQ1167" s="13"/>
      <c r="AR1167" s="13"/>
      <c r="AS1167" s="123"/>
      <c r="AT1167" s="13"/>
      <c r="AU1167" s="13"/>
      <c r="AV1167" s="66"/>
      <c r="AW1167" s="66"/>
    </row>
    <row r="1168" spans="31:49" x14ac:dyDescent="0.5">
      <c r="AE1168" s="3"/>
      <c r="AF1168" s="3"/>
      <c r="AG1168" s="3"/>
      <c r="AH1168" s="18"/>
      <c r="AI1168" s="18"/>
      <c r="AJ1168" s="18"/>
      <c r="AK1168" s="13"/>
      <c r="AL1168" s="13"/>
      <c r="AM1168" s="13"/>
      <c r="AN1168" s="13"/>
      <c r="AO1168" s="13"/>
      <c r="AP1168" s="13"/>
      <c r="AQ1168" s="13"/>
      <c r="AR1168" s="13"/>
      <c r="AS1168" s="123"/>
      <c r="AT1168" s="13"/>
      <c r="AU1168" s="13"/>
      <c r="AV1168" s="66"/>
      <c r="AW1168" s="66"/>
    </row>
    <row r="1169" spans="31:49" x14ac:dyDescent="0.5">
      <c r="AE1169" s="3"/>
      <c r="AF1169" s="3"/>
      <c r="AG1169" s="3"/>
      <c r="AH1169" s="18"/>
      <c r="AI1169" s="18"/>
      <c r="AJ1169" s="18"/>
      <c r="AK1169" s="13"/>
      <c r="AL1169" s="13"/>
      <c r="AM1169" s="13"/>
      <c r="AN1169" s="13"/>
      <c r="AO1169" s="13"/>
      <c r="AP1169" s="13"/>
      <c r="AQ1169" s="13"/>
      <c r="AR1169" s="13"/>
      <c r="AS1169" s="123"/>
      <c r="AT1169" s="13"/>
      <c r="AU1169" s="13"/>
      <c r="AV1169" s="66"/>
      <c r="AW1169" s="66"/>
    </row>
    <row r="1170" spans="31:49" x14ac:dyDescent="0.5">
      <c r="AE1170" s="3"/>
      <c r="AF1170" s="3"/>
      <c r="AG1170" s="3"/>
      <c r="AH1170" s="18"/>
      <c r="AI1170" s="18"/>
      <c r="AJ1170" s="18"/>
      <c r="AK1170" s="13"/>
      <c r="AL1170" s="13"/>
      <c r="AM1170" s="13"/>
      <c r="AN1170" s="13"/>
      <c r="AO1170" s="13"/>
      <c r="AP1170" s="13"/>
      <c r="AQ1170" s="13"/>
      <c r="AR1170" s="13"/>
      <c r="AS1170" s="123"/>
      <c r="AT1170" s="13"/>
      <c r="AU1170" s="13"/>
      <c r="AV1170" s="66"/>
      <c r="AW1170" s="66"/>
    </row>
    <row r="1171" spans="31:49" x14ac:dyDescent="0.5">
      <c r="AE1171" s="3"/>
      <c r="AF1171" s="3"/>
      <c r="AG1171" s="3"/>
      <c r="AH1171" s="18"/>
      <c r="AI1171" s="18"/>
      <c r="AJ1171" s="18"/>
      <c r="AK1171" s="13"/>
      <c r="AL1171" s="13"/>
      <c r="AM1171" s="13"/>
      <c r="AN1171" s="13"/>
      <c r="AO1171" s="13"/>
      <c r="AP1171" s="13"/>
      <c r="AQ1171" s="13"/>
      <c r="AR1171" s="13"/>
      <c r="AS1171" s="123"/>
      <c r="AT1171" s="13"/>
      <c r="AU1171" s="13"/>
      <c r="AV1171" s="66"/>
      <c r="AW1171" s="66"/>
    </row>
    <row r="1172" spans="31:49" x14ac:dyDescent="0.5">
      <c r="AE1172" s="3"/>
      <c r="AF1172" s="3"/>
      <c r="AG1172" s="3"/>
      <c r="AH1172" s="18"/>
      <c r="AI1172" s="18"/>
      <c r="AJ1172" s="18"/>
      <c r="AK1172" s="13"/>
      <c r="AL1172" s="13"/>
      <c r="AM1172" s="13"/>
      <c r="AN1172" s="13"/>
      <c r="AO1172" s="13"/>
      <c r="AP1172" s="13"/>
      <c r="AQ1172" s="13"/>
      <c r="AR1172" s="13"/>
      <c r="AS1172" s="123"/>
      <c r="AT1172" s="13"/>
      <c r="AU1172" s="13"/>
      <c r="AV1172" s="66"/>
      <c r="AW1172" s="66"/>
    </row>
    <row r="1173" spans="31:49" x14ac:dyDescent="0.5">
      <c r="AE1173" s="3"/>
      <c r="AF1173" s="3"/>
      <c r="AG1173" s="3"/>
      <c r="AH1173" s="18"/>
      <c r="AI1173" s="18"/>
      <c r="AJ1173" s="18"/>
      <c r="AK1173" s="13"/>
      <c r="AL1173" s="13"/>
      <c r="AM1173" s="13"/>
      <c r="AN1173" s="13"/>
      <c r="AO1173" s="13"/>
      <c r="AP1173" s="13"/>
      <c r="AQ1173" s="13"/>
      <c r="AR1173" s="13"/>
      <c r="AS1173" s="123"/>
      <c r="AT1173" s="13"/>
      <c r="AU1173" s="13"/>
      <c r="AV1173" s="66"/>
      <c r="AW1173" s="66"/>
    </row>
    <row r="1174" spans="31:49" x14ac:dyDescent="0.5">
      <c r="AE1174" s="3"/>
      <c r="AF1174" s="3"/>
      <c r="AG1174" s="3"/>
      <c r="AH1174" s="18"/>
      <c r="AI1174" s="18"/>
      <c r="AJ1174" s="18"/>
      <c r="AK1174" s="13"/>
      <c r="AL1174" s="13"/>
      <c r="AM1174" s="13"/>
      <c r="AN1174" s="13"/>
      <c r="AO1174" s="13"/>
      <c r="AP1174" s="13"/>
      <c r="AQ1174" s="13"/>
      <c r="AR1174" s="13"/>
      <c r="AS1174" s="123"/>
      <c r="AT1174" s="13"/>
      <c r="AU1174" s="13"/>
      <c r="AV1174" s="66"/>
      <c r="AW1174" s="66"/>
    </row>
    <row r="1175" spans="31:49" x14ac:dyDescent="0.5">
      <c r="AE1175" s="3"/>
      <c r="AF1175" s="3"/>
      <c r="AG1175" s="3"/>
      <c r="AH1175" s="18"/>
      <c r="AI1175" s="18"/>
      <c r="AJ1175" s="18"/>
      <c r="AK1175" s="13"/>
      <c r="AL1175" s="13"/>
      <c r="AM1175" s="13"/>
      <c r="AN1175" s="13"/>
      <c r="AO1175" s="13"/>
      <c r="AP1175" s="13"/>
      <c r="AQ1175" s="13"/>
      <c r="AR1175" s="13"/>
      <c r="AS1175" s="123"/>
      <c r="AT1175" s="13"/>
      <c r="AU1175" s="13"/>
      <c r="AV1175" s="66"/>
      <c r="AW1175" s="66"/>
    </row>
    <row r="1176" spans="31:49" x14ac:dyDescent="0.5">
      <c r="AE1176" s="3"/>
      <c r="AF1176" s="3"/>
      <c r="AG1176" s="3"/>
      <c r="AH1176" s="18"/>
      <c r="AI1176" s="18"/>
      <c r="AJ1176" s="18"/>
      <c r="AK1176" s="13"/>
      <c r="AL1176" s="13"/>
      <c r="AM1176" s="13"/>
      <c r="AN1176" s="13"/>
      <c r="AO1176" s="13"/>
      <c r="AP1176" s="13"/>
      <c r="AQ1176" s="13"/>
      <c r="AR1176" s="13"/>
      <c r="AS1176" s="123"/>
      <c r="AT1176" s="13"/>
      <c r="AU1176" s="13"/>
      <c r="AV1176" s="66"/>
      <c r="AW1176" s="66"/>
    </row>
    <row r="1177" spans="31:49" x14ac:dyDescent="0.5">
      <c r="AE1177" s="3"/>
      <c r="AF1177" s="3"/>
      <c r="AG1177" s="3"/>
      <c r="AH1177" s="18"/>
      <c r="AI1177" s="18"/>
      <c r="AJ1177" s="18"/>
      <c r="AK1177" s="13"/>
      <c r="AL1177" s="13"/>
      <c r="AM1177" s="13"/>
      <c r="AN1177" s="13"/>
      <c r="AO1177" s="13"/>
      <c r="AP1177" s="13"/>
      <c r="AQ1177" s="13"/>
      <c r="AR1177" s="13"/>
      <c r="AS1177" s="123"/>
      <c r="AT1177" s="13"/>
      <c r="AU1177" s="13"/>
      <c r="AV1177" s="66"/>
      <c r="AW1177" s="66"/>
    </row>
    <row r="1178" spans="31:49" x14ac:dyDescent="0.5">
      <c r="AE1178" s="3"/>
      <c r="AF1178" s="3"/>
      <c r="AG1178" s="3"/>
      <c r="AH1178" s="18"/>
      <c r="AI1178" s="18"/>
      <c r="AJ1178" s="18"/>
      <c r="AK1178" s="13"/>
      <c r="AL1178" s="13"/>
      <c r="AM1178" s="13"/>
      <c r="AN1178" s="13"/>
      <c r="AO1178" s="13"/>
      <c r="AP1178" s="13"/>
      <c r="AQ1178" s="13"/>
      <c r="AR1178" s="13"/>
      <c r="AS1178" s="123"/>
      <c r="AT1178" s="13"/>
      <c r="AU1178" s="13"/>
      <c r="AV1178" s="66"/>
      <c r="AW1178" s="66"/>
    </row>
    <row r="1179" spans="31:49" x14ac:dyDescent="0.5">
      <c r="AE1179" s="3"/>
      <c r="AF1179" s="3"/>
      <c r="AG1179" s="3"/>
      <c r="AH1179" s="18"/>
      <c r="AI1179" s="18"/>
      <c r="AJ1179" s="18"/>
      <c r="AK1179" s="13"/>
      <c r="AL1179" s="13"/>
      <c r="AM1179" s="13"/>
      <c r="AN1179" s="13"/>
      <c r="AO1179" s="13"/>
      <c r="AP1179" s="13"/>
      <c r="AQ1179" s="13"/>
      <c r="AR1179" s="13"/>
      <c r="AS1179" s="123"/>
      <c r="AT1179" s="13"/>
      <c r="AU1179" s="13"/>
      <c r="AV1179" s="66"/>
      <c r="AW1179" s="66"/>
    </row>
    <row r="1180" spans="31:49" x14ac:dyDescent="0.5">
      <c r="AE1180" s="3"/>
      <c r="AF1180" s="3"/>
      <c r="AG1180" s="3"/>
      <c r="AH1180" s="18"/>
      <c r="AI1180" s="18"/>
      <c r="AJ1180" s="18"/>
      <c r="AK1180" s="13"/>
      <c r="AL1180" s="13"/>
      <c r="AM1180" s="13"/>
      <c r="AN1180" s="13"/>
      <c r="AO1180" s="13"/>
      <c r="AP1180" s="13"/>
      <c r="AQ1180" s="13"/>
      <c r="AR1180" s="13"/>
      <c r="AS1180" s="123"/>
      <c r="AT1180" s="13"/>
      <c r="AU1180" s="13"/>
      <c r="AV1180" s="66"/>
      <c r="AW1180" s="66"/>
    </row>
    <row r="1181" spans="31:49" x14ac:dyDescent="0.5">
      <c r="AE1181" s="3"/>
      <c r="AF1181" s="3"/>
      <c r="AG1181" s="3"/>
      <c r="AH1181" s="18"/>
      <c r="AI1181" s="18"/>
      <c r="AJ1181" s="18"/>
      <c r="AK1181" s="13"/>
      <c r="AL1181" s="13"/>
      <c r="AM1181" s="13"/>
      <c r="AN1181" s="13"/>
      <c r="AO1181" s="13"/>
      <c r="AP1181" s="13"/>
      <c r="AQ1181" s="13"/>
      <c r="AR1181" s="13"/>
      <c r="AS1181" s="123"/>
      <c r="AT1181" s="13"/>
      <c r="AU1181" s="13"/>
      <c r="AV1181" s="66"/>
      <c r="AW1181" s="66"/>
    </row>
    <row r="1182" spans="31:49" x14ac:dyDescent="0.5">
      <c r="AE1182" s="3"/>
      <c r="AF1182" s="3"/>
      <c r="AG1182" s="3"/>
      <c r="AH1182" s="18"/>
      <c r="AI1182" s="18"/>
      <c r="AJ1182" s="18"/>
      <c r="AK1182" s="13"/>
      <c r="AL1182" s="13"/>
      <c r="AM1182" s="13"/>
      <c r="AN1182" s="13"/>
      <c r="AO1182" s="13"/>
      <c r="AP1182" s="13"/>
      <c r="AQ1182" s="13"/>
      <c r="AR1182" s="13"/>
      <c r="AS1182" s="123"/>
      <c r="AT1182" s="13"/>
      <c r="AU1182" s="13"/>
      <c r="AV1182" s="66"/>
      <c r="AW1182" s="66"/>
    </row>
    <row r="1183" spans="31:49" x14ac:dyDescent="0.5">
      <c r="AE1183" s="3"/>
      <c r="AF1183" s="3"/>
      <c r="AG1183" s="3"/>
      <c r="AH1183" s="18"/>
      <c r="AI1183" s="18"/>
      <c r="AJ1183" s="18"/>
      <c r="AK1183" s="13"/>
      <c r="AL1183" s="13"/>
      <c r="AM1183" s="13"/>
      <c r="AN1183" s="13"/>
      <c r="AO1183" s="13"/>
      <c r="AP1183" s="13"/>
      <c r="AQ1183" s="13"/>
      <c r="AR1183" s="13"/>
      <c r="AS1183" s="123"/>
      <c r="AT1183" s="13"/>
      <c r="AU1183" s="13"/>
      <c r="AV1183" s="66"/>
      <c r="AW1183" s="66"/>
    </row>
    <row r="1184" spans="31:49" x14ac:dyDescent="0.5">
      <c r="AE1184" s="3"/>
      <c r="AF1184" s="3"/>
      <c r="AG1184" s="3"/>
      <c r="AH1184" s="18"/>
      <c r="AI1184" s="18"/>
      <c r="AJ1184" s="18"/>
      <c r="AK1184" s="13"/>
      <c r="AL1184" s="13"/>
      <c r="AM1184" s="13"/>
      <c r="AN1184" s="13"/>
      <c r="AO1184" s="13"/>
      <c r="AP1184" s="13"/>
      <c r="AQ1184" s="13"/>
      <c r="AR1184" s="13"/>
      <c r="AS1184" s="123"/>
      <c r="AT1184" s="13"/>
      <c r="AU1184" s="13"/>
      <c r="AV1184" s="66"/>
      <c r="AW1184" s="66"/>
    </row>
    <row r="1185" spans="31:49" x14ac:dyDescent="0.5">
      <c r="AE1185" s="3"/>
      <c r="AF1185" s="3"/>
      <c r="AG1185" s="3"/>
      <c r="AH1185" s="18"/>
      <c r="AI1185" s="18"/>
      <c r="AJ1185" s="18"/>
      <c r="AK1185" s="13"/>
      <c r="AL1185" s="13"/>
      <c r="AM1185" s="13"/>
      <c r="AN1185" s="13"/>
      <c r="AO1185" s="13"/>
      <c r="AP1185" s="13"/>
      <c r="AQ1185" s="13"/>
      <c r="AR1185" s="13"/>
      <c r="AS1185" s="123"/>
      <c r="AT1185" s="13"/>
      <c r="AU1185" s="13"/>
      <c r="AV1185" s="66"/>
      <c r="AW1185" s="66"/>
    </row>
    <row r="1186" spans="31:49" x14ac:dyDescent="0.5">
      <c r="AE1186" s="3"/>
      <c r="AF1186" s="3"/>
      <c r="AG1186" s="3"/>
      <c r="AH1186" s="18"/>
      <c r="AI1186" s="18"/>
      <c r="AJ1186" s="18"/>
      <c r="AK1186" s="13"/>
      <c r="AL1186" s="13"/>
      <c r="AM1186" s="13"/>
      <c r="AN1186" s="13"/>
      <c r="AO1186" s="13"/>
      <c r="AP1186" s="13"/>
      <c r="AQ1186" s="13"/>
      <c r="AR1186" s="13"/>
      <c r="AS1186" s="123"/>
      <c r="AT1186" s="13"/>
      <c r="AU1186" s="13"/>
      <c r="AV1186" s="66"/>
      <c r="AW1186" s="66"/>
    </row>
    <row r="1187" spans="31:49" x14ac:dyDescent="0.5">
      <c r="AE1187" s="3"/>
      <c r="AF1187" s="3"/>
      <c r="AG1187" s="3"/>
      <c r="AH1187" s="18"/>
      <c r="AI1187" s="18"/>
      <c r="AJ1187" s="18"/>
      <c r="AK1187" s="13"/>
      <c r="AL1187" s="13"/>
      <c r="AM1187" s="13"/>
      <c r="AN1187" s="13"/>
      <c r="AO1187" s="13"/>
      <c r="AP1187" s="13"/>
      <c r="AQ1187" s="13"/>
      <c r="AR1187" s="13"/>
      <c r="AS1187" s="123"/>
      <c r="AT1187" s="13"/>
      <c r="AU1187" s="13"/>
      <c r="AV1187" s="66"/>
      <c r="AW1187" s="66"/>
    </row>
    <row r="1188" spans="31:49" x14ac:dyDescent="0.5">
      <c r="AE1188" s="3"/>
      <c r="AF1188" s="3"/>
      <c r="AG1188" s="3"/>
      <c r="AH1188" s="18"/>
      <c r="AI1188" s="18"/>
      <c r="AJ1188" s="18"/>
      <c r="AK1188" s="13"/>
      <c r="AL1188" s="13"/>
      <c r="AM1188" s="13"/>
      <c r="AN1188" s="13"/>
      <c r="AO1188" s="13"/>
      <c r="AP1188" s="13"/>
      <c r="AQ1188" s="13"/>
      <c r="AR1188" s="13"/>
      <c r="AS1188" s="123"/>
      <c r="AT1188" s="13"/>
      <c r="AU1188" s="13"/>
      <c r="AV1188" s="66"/>
      <c r="AW1188" s="66"/>
    </row>
    <row r="1189" spans="31:49" x14ac:dyDescent="0.5">
      <c r="AE1189" s="3"/>
      <c r="AF1189" s="3"/>
      <c r="AG1189" s="3"/>
      <c r="AH1189" s="18"/>
      <c r="AI1189" s="18"/>
      <c r="AJ1189" s="18"/>
      <c r="AK1189" s="13"/>
      <c r="AL1189" s="13"/>
      <c r="AM1189" s="13"/>
      <c r="AN1189" s="13"/>
      <c r="AO1189" s="13"/>
      <c r="AP1189" s="13"/>
      <c r="AQ1189" s="13"/>
      <c r="AR1189" s="13"/>
      <c r="AS1189" s="123"/>
      <c r="AT1189" s="13"/>
      <c r="AU1189" s="13"/>
      <c r="AV1189" s="66"/>
      <c r="AW1189" s="66"/>
    </row>
    <row r="1190" spans="31:49" x14ac:dyDescent="0.5">
      <c r="AE1190" s="3"/>
      <c r="AF1190" s="3"/>
      <c r="AG1190" s="3"/>
      <c r="AH1190" s="18"/>
      <c r="AI1190" s="18"/>
      <c r="AJ1190" s="18"/>
      <c r="AK1190" s="13"/>
      <c r="AL1190" s="13"/>
      <c r="AM1190" s="13"/>
      <c r="AN1190" s="13"/>
      <c r="AO1190" s="13"/>
      <c r="AP1190" s="13"/>
      <c r="AQ1190" s="13"/>
      <c r="AR1190" s="13"/>
      <c r="AS1190" s="123"/>
      <c r="AT1190" s="13"/>
      <c r="AU1190" s="13"/>
      <c r="AV1190" s="66"/>
      <c r="AW1190" s="66"/>
    </row>
    <row r="1191" spans="31:49" x14ac:dyDescent="0.5">
      <c r="AE1191" s="3"/>
      <c r="AF1191" s="3"/>
      <c r="AG1191" s="3"/>
      <c r="AH1191" s="18"/>
      <c r="AI1191" s="18"/>
      <c r="AJ1191" s="18"/>
      <c r="AK1191" s="13"/>
      <c r="AL1191" s="13"/>
      <c r="AM1191" s="13"/>
      <c r="AN1191" s="13"/>
      <c r="AO1191" s="13"/>
      <c r="AP1191" s="13"/>
      <c r="AQ1191" s="13"/>
      <c r="AR1191" s="13"/>
      <c r="AS1191" s="123"/>
      <c r="AT1191" s="13"/>
      <c r="AU1191" s="13"/>
      <c r="AV1191" s="66"/>
      <c r="AW1191" s="66"/>
    </row>
    <row r="1192" spans="31:49" x14ac:dyDescent="0.5">
      <c r="AE1192" s="3"/>
      <c r="AF1192" s="3"/>
      <c r="AG1192" s="3"/>
      <c r="AH1192" s="18"/>
      <c r="AI1192" s="18"/>
      <c r="AJ1192" s="18"/>
      <c r="AK1192" s="13"/>
      <c r="AL1192" s="13"/>
      <c r="AM1192" s="13"/>
      <c r="AN1192" s="13"/>
      <c r="AO1192" s="13"/>
      <c r="AP1192" s="13"/>
      <c r="AQ1192" s="13"/>
      <c r="AR1192" s="13"/>
      <c r="AS1192" s="123"/>
      <c r="AT1192" s="13"/>
      <c r="AU1192" s="13"/>
      <c r="AV1192" s="66"/>
      <c r="AW1192" s="66"/>
    </row>
    <row r="1193" spans="31:49" x14ac:dyDescent="0.5">
      <c r="AE1193" s="3"/>
      <c r="AF1193" s="3"/>
      <c r="AG1193" s="3"/>
      <c r="AH1193" s="18"/>
      <c r="AI1193" s="18"/>
      <c r="AJ1193" s="18"/>
      <c r="AK1193" s="13"/>
      <c r="AL1193" s="13"/>
      <c r="AM1193" s="13"/>
      <c r="AN1193" s="13"/>
      <c r="AO1193" s="13"/>
      <c r="AP1193" s="13"/>
      <c r="AQ1193" s="13"/>
      <c r="AR1193" s="13"/>
      <c r="AS1193" s="123"/>
      <c r="AT1193" s="13"/>
      <c r="AU1193" s="13"/>
      <c r="AV1193" s="66"/>
      <c r="AW1193" s="66"/>
    </row>
    <row r="1194" spans="31:49" x14ac:dyDescent="0.5">
      <c r="AE1194" s="3"/>
      <c r="AF1194" s="3"/>
      <c r="AG1194" s="3"/>
      <c r="AH1194" s="18"/>
      <c r="AI1194" s="18"/>
      <c r="AJ1194" s="18"/>
      <c r="AK1194" s="13"/>
      <c r="AL1194" s="13"/>
      <c r="AM1194" s="13"/>
      <c r="AN1194" s="13"/>
      <c r="AO1194" s="13"/>
      <c r="AP1194" s="13"/>
      <c r="AQ1194" s="13"/>
      <c r="AR1194" s="13"/>
      <c r="AS1194" s="123"/>
      <c r="AT1194" s="13"/>
      <c r="AU1194" s="13"/>
      <c r="AV1194" s="66"/>
      <c r="AW1194" s="66"/>
    </row>
    <row r="1195" spans="31:49" x14ac:dyDescent="0.5">
      <c r="AE1195" s="3"/>
      <c r="AF1195" s="3"/>
      <c r="AG1195" s="3"/>
      <c r="AH1195" s="18"/>
      <c r="AI1195" s="18"/>
      <c r="AJ1195" s="18"/>
      <c r="AK1195" s="13"/>
      <c r="AL1195" s="13"/>
      <c r="AM1195" s="13"/>
      <c r="AN1195" s="13"/>
      <c r="AO1195" s="13"/>
      <c r="AP1195" s="13"/>
      <c r="AQ1195" s="13"/>
      <c r="AR1195" s="13"/>
      <c r="AS1195" s="123"/>
      <c r="AT1195" s="13"/>
      <c r="AU1195" s="13"/>
      <c r="AV1195" s="66"/>
      <c r="AW1195" s="66"/>
    </row>
    <row r="1196" spans="31:49" x14ac:dyDescent="0.5">
      <c r="AE1196" s="3"/>
      <c r="AF1196" s="3"/>
      <c r="AG1196" s="3"/>
      <c r="AH1196" s="18"/>
      <c r="AI1196" s="18"/>
      <c r="AJ1196" s="18"/>
      <c r="AK1196" s="13"/>
      <c r="AL1196" s="13"/>
      <c r="AM1196" s="13"/>
      <c r="AN1196" s="13"/>
      <c r="AO1196" s="13"/>
      <c r="AP1196" s="13"/>
      <c r="AQ1196" s="13"/>
      <c r="AR1196" s="13"/>
      <c r="AS1196" s="123"/>
      <c r="AT1196" s="13"/>
      <c r="AU1196" s="13"/>
      <c r="AV1196" s="66"/>
      <c r="AW1196" s="66"/>
    </row>
    <row r="1197" spans="31:49" x14ac:dyDescent="0.5">
      <c r="AE1197" s="3"/>
      <c r="AF1197" s="3"/>
      <c r="AG1197" s="3"/>
      <c r="AH1197" s="18"/>
      <c r="AI1197" s="18"/>
      <c r="AJ1197" s="18"/>
      <c r="AK1197" s="13"/>
      <c r="AL1197" s="13"/>
      <c r="AM1197" s="13"/>
      <c r="AN1197" s="13"/>
      <c r="AO1197" s="13"/>
      <c r="AP1197" s="13"/>
      <c r="AQ1197" s="13"/>
      <c r="AR1197" s="13"/>
      <c r="AS1197" s="123"/>
      <c r="AT1197" s="13"/>
      <c r="AU1197" s="13"/>
      <c r="AV1197" s="66"/>
      <c r="AW1197" s="66"/>
    </row>
    <row r="1198" spans="31:49" x14ac:dyDescent="0.5">
      <c r="AE1198" s="3"/>
      <c r="AF1198" s="3"/>
      <c r="AG1198" s="3"/>
      <c r="AH1198" s="18"/>
      <c r="AI1198" s="18"/>
      <c r="AJ1198" s="18"/>
      <c r="AK1198" s="3"/>
      <c r="AL1198" s="3"/>
      <c r="AM1198" s="3"/>
      <c r="AN1198" s="3"/>
      <c r="AO1198" s="3"/>
      <c r="AP1198" s="3"/>
      <c r="AQ1198" s="3"/>
      <c r="AR1198" s="3"/>
      <c r="AS1198" s="123"/>
      <c r="AT1198" s="3"/>
      <c r="AU1198" s="3"/>
      <c r="AV1198" s="66"/>
      <c r="AW1198" s="66"/>
    </row>
    <row r="1199" spans="31:49" x14ac:dyDescent="0.5">
      <c r="AE1199" s="3"/>
      <c r="AF1199" s="3"/>
      <c r="AG1199" s="3"/>
      <c r="AH1199" s="18"/>
      <c r="AI1199" s="18"/>
      <c r="AJ1199" s="18"/>
      <c r="AK1199" s="3"/>
      <c r="AL1199" s="3"/>
      <c r="AM1199" s="3"/>
      <c r="AN1199" s="3"/>
      <c r="AO1199" s="3"/>
      <c r="AP1199" s="3"/>
      <c r="AQ1199" s="3"/>
      <c r="AR1199" s="3"/>
      <c r="AS1199" s="123"/>
      <c r="AT1199" s="3"/>
      <c r="AU1199" s="3"/>
      <c r="AV1199" s="66"/>
      <c r="AW1199" s="66"/>
    </row>
    <row r="1200" spans="31:49" x14ac:dyDescent="0.5">
      <c r="AE1200" s="3"/>
      <c r="AF1200" s="3"/>
      <c r="AG1200" s="3"/>
      <c r="AH1200" s="18"/>
      <c r="AI1200" s="18"/>
      <c r="AJ1200" s="18"/>
      <c r="AK1200" s="3"/>
      <c r="AL1200" s="3"/>
      <c r="AM1200" s="3"/>
      <c r="AN1200" s="3"/>
      <c r="AO1200" s="3"/>
      <c r="AP1200" s="3"/>
      <c r="AQ1200" s="3"/>
      <c r="AR1200" s="3"/>
      <c r="AS1200" s="123"/>
      <c r="AT1200" s="3"/>
      <c r="AU1200" s="3"/>
      <c r="AV1200" s="66"/>
      <c r="AW1200" s="66"/>
    </row>
    <row r="1201" spans="31:49" x14ac:dyDescent="0.5">
      <c r="AE1201" s="3"/>
      <c r="AF1201" s="3"/>
      <c r="AG1201" s="3"/>
      <c r="AH1201" s="18"/>
      <c r="AI1201" s="18"/>
      <c r="AJ1201" s="18"/>
      <c r="AK1201" s="3"/>
      <c r="AL1201" s="3"/>
      <c r="AM1201" s="3"/>
      <c r="AN1201" s="3"/>
      <c r="AO1201" s="3"/>
      <c r="AP1201" s="3"/>
      <c r="AQ1201" s="3"/>
      <c r="AR1201" s="3"/>
      <c r="AS1201" s="123"/>
      <c r="AT1201" s="3"/>
      <c r="AU1201" s="3"/>
      <c r="AV1201" s="66"/>
      <c r="AW1201" s="66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Y248"/>
  <sheetViews>
    <sheetView zoomScale="92" zoomScaleNormal="92" workbookViewId="0">
      <selection activeCell="AA16" sqref="AA16"/>
    </sheetView>
  </sheetViews>
  <sheetFormatPr baseColWidth="10" defaultRowHeight="15" x14ac:dyDescent="0.5"/>
  <cols>
    <col min="1" max="1" width="3" customWidth="1"/>
    <col min="2" max="2" width="5.54296875" customWidth="1"/>
    <col min="3" max="3" width="2.6328125" customWidth="1"/>
    <col min="4" max="4" width="5.6328125" customWidth="1"/>
    <col min="5" max="5" width="6.6328125" customWidth="1"/>
    <col min="6" max="6" width="4.54296875" customWidth="1"/>
    <col min="7" max="7" width="6.81640625" style="311" customWidth="1"/>
    <col min="8" max="8" width="6.1796875" style="311" customWidth="1"/>
    <col min="9" max="9" width="5.08984375" customWidth="1"/>
    <col min="10" max="10" width="7.453125" style="311" customWidth="1"/>
    <col min="11" max="11" width="6.1796875" style="11" customWidth="1"/>
    <col min="12" max="12" width="5" style="11" customWidth="1"/>
    <col min="13" max="13" width="5.1796875" style="11" customWidth="1"/>
    <col min="14" max="14" width="6.54296875" style="11" customWidth="1"/>
    <col min="15" max="15" width="6.81640625" customWidth="1"/>
    <col min="16" max="16" width="5" customWidth="1"/>
    <col min="17" max="17" width="7.1796875" customWidth="1"/>
    <col min="18" max="18" width="5.36328125" customWidth="1"/>
    <col min="19" max="19" width="6.81640625" customWidth="1"/>
    <col min="20" max="20" width="6.6328125" customWidth="1"/>
    <col min="21" max="21" width="7.6328125" style="11" customWidth="1"/>
    <col min="22" max="22" width="7.54296875" style="11" customWidth="1"/>
    <col min="23" max="23" width="6.08984375" style="11" customWidth="1"/>
    <col min="24" max="24" width="7.08984375" style="125" customWidth="1"/>
    <col min="25" max="25" width="4.6328125" style="11" customWidth="1"/>
    <col min="26" max="26" width="8.453125" customWidth="1"/>
    <col min="27" max="27" width="7.08984375" customWidth="1"/>
    <col min="28" max="28" width="10.6328125" style="125" customWidth="1"/>
    <col min="29" max="29" width="8.36328125" style="125" customWidth="1"/>
    <col min="30" max="30" width="6" style="125" customWidth="1"/>
    <col min="31" max="31" width="4.6328125" style="125" customWidth="1"/>
    <col min="32" max="32" width="8.81640625" style="125" customWidth="1"/>
    <col min="33" max="33" width="9" customWidth="1"/>
    <col min="34" max="34" width="9.90625" customWidth="1"/>
    <col min="35" max="35" width="15" customWidth="1"/>
  </cols>
  <sheetData>
    <row r="1" spans="1:51" x14ac:dyDescent="0.5">
      <c r="A1" s="54"/>
      <c r="B1" s="54"/>
      <c r="C1" s="54"/>
      <c r="D1" s="54"/>
      <c r="E1" s="54"/>
      <c r="F1" s="54"/>
      <c r="G1" s="340"/>
      <c r="H1" s="340"/>
      <c r="I1" s="54"/>
      <c r="J1" s="340"/>
      <c r="K1" s="54"/>
      <c r="L1" s="54"/>
      <c r="M1" s="54"/>
      <c r="N1" s="54"/>
      <c r="O1" s="54"/>
      <c r="P1" s="54"/>
      <c r="Q1" s="54"/>
      <c r="R1" s="54"/>
      <c r="S1" s="54"/>
      <c r="T1" s="54"/>
      <c r="U1" s="83"/>
      <c r="V1" s="83"/>
      <c r="W1" s="54"/>
      <c r="X1" s="139"/>
      <c r="Y1" s="54"/>
      <c r="Z1" s="28"/>
      <c r="AB1"/>
      <c r="AC1"/>
      <c r="AD1"/>
      <c r="AE1"/>
      <c r="AF1"/>
      <c r="AI1" s="3"/>
      <c r="AJ1" s="3"/>
    </row>
    <row r="2" spans="1:51" ht="32.4" x14ac:dyDescent="1">
      <c r="A2" s="54"/>
      <c r="B2" s="165" t="s">
        <v>460</v>
      </c>
      <c r="C2" s="54"/>
      <c r="D2" s="54"/>
      <c r="E2" s="54"/>
      <c r="F2" s="54"/>
      <c r="G2" s="340"/>
      <c r="H2" s="340"/>
      <c r="I2" s="54"/>
      <c r="J2" s="340"/>
      <c r="K2" s="54"/>
      <c r="L2" s="54"/>
      <c r="M2" s="54"/>
      <c r="N2" s="165" t="s">
        <v>437</v>
      </c>
      <c r="O2" s="191"/>
      <c r="P2" s="191"/>
      <c r="Q2" s="191"/>
      <c r="R2" s="165" t="str">
        <f>+År!B3</f>
        <v>VAK GRIS</v>
      </c>
      <c r="S2" s="165"/>
      <c r="T2" s="54"/>
      <c r="U2" s="83"/>
      <c r="V2" s="83"/>
      <c r="W2" s="54"/>
      <c r="X2" s="139"/>
      <c r="Y2" s="54"/>
      <c r="Z2" s="28"/>
      <c r="AB2"/>
      <c r="AC2"/>
      <c r="AD2"/>
      <c r="AE2"/>
      <c r="AF2"/>
      <c r="AI2" s="3"/>
      <c r="AJ2" s="3"/>
    </row>
    <row r="3" spans="1:51" x14ac:dyDescent="0.5">
      <c r="A3" s="54"/>
      <c r="B3" s="54"/>
      <c r="C3" s="54"/>
      <c r="D3" s="54"/>
      <c r="E3" s="54"/>
      <c r="F3" s="54"/>
      <c r="G3" s="340"/>
      <c r="H3" s="340"/>
      <c r="I3" s="54"/>
      <c r="J3" s="340"/>
      <c r="K3" s="54"/>
      <c r="L3" s="54"/>
      <c r="M3" s="54"/>
      <c r="N3" s="54"/>
      <c r="O3" s="54"/>
      <c r="P3" s="54"/>
      <c r="Q3" s="54"/>
      <c r="R3" s="54"/>
      <c r="S3" s="54"/>
      <c r="T3" s="54"/>
      <c r="U3" s="83"/>
      <c r="V3" s="83"/>
      <c r="W3" s="54"/>
      <c r="X3" s="139"/>
      <c r="Y3" s="54"/>
      <c r="Z3" s="28"/>
      <c r="AB3"/>
      <c r="AC3"/>
      <c r="AD3"/>
      <c r="AE3"/>
      <c r="AF3"/>
      <c r="AI3" s="3"/>
      <c r="AJ3" s="3"/>
    </row>
    <row r="4" spans="1:51" x14ac:dyDescent="0.5">
      <c r="A4" s="54"/>
      <c r="B4" s="54"/>
      <c r="C4" s="54"/>
      <c r="D4" s="54"/>
      <c r="E4" s="54"/>
      <c r="F4" s="54"/>
      <c r="G4" s="340"/>
      <c r="H4" s="340"/>
      <c r="I4" s="54"/>
      <c r="J4" s="340"/>
      <c r="K4" s="54"/>
      <c r="L4" s="54"/>
      <c r="M4" s="54"/>
      <c r="N4" s="54"/>
      <c r="O4" s="54"/>
      <c r="P4" s="54"/>
      <c r="Q4" s="54"/>
      <c r="R4" s="54"/>
      <c r="S4" s="54"/>
      <c r="T4" s="54"/>
      <c r="U4" s="83"/>
      <c r="V4" s="83"/>
      <c r="W4" s="54"/>
      <c r="X4" s="139"/>
      <c r="Y4" s="54"/>
      <c r="Z4" s="28"/>
      <c r="AB4"/>
      <c r="AC4"/>
      <c r="AD4"/>
      <c r="AE4"/>
      <c r="AF4"/>
      <c r="AI4" s="3"/>
      <c r="AJ4" s="3"/>
    </row>
    <row r="5" spans="1:51" ht="22.5" x14ac:dyDescent="0.75">
      <c r="A5" s="60"/>
      <c r="B5" s="60"/>
      <c r="C5" s="159" t="s">
        <v>438</v>
      </c>
      <c r="D5" s="159"/>
      <c r="E5" s="159"/>
      <c r="F5" s="285">
        <f>+År!M3</f>
        <v>52</v>
      </c>
      <c r="G5" s="341"/>
      <c r="H5" s="343"/>
      <c r="I5" s="73"/>
      <c r="J5" s="341"/>
      <c r="K5" s="73"/>
      <c r="L5" s="126"/>
      <c r="M5" s="73"/>
      <c r="N5" s="73"/>
      <c r="O5" s="126"/>
      <c r="P5" s="126"/>
      <c r="Q5" s="73" t="s">
        <v>373</v>
      </c>
      <c r="R5" s="126"/>
      <c r="S5" s="126"/>
      <c r="T5" s="126"/>
      <c r="U5" s="371">
        <f>SUM(G11:G14)</f>
        <v>28805</v>
      </c>
      <c r="V5" s="369"/>
      <c r="W5" s="54"/>
      <c r="X5" s="83"/>
      <c r="Y5" s="139"/>
      <c r="Z5" s="28"/>
      <c r="AA5" s="28"/>
      <c r="AB5"/>
      <c r="AC5"/>
      <c r="AD5"/>
      <c r="AE5"/>
      <c r="AF5"/>
      <c r="AJ5" s="3"/>
      <c r="AK5" s="3"/>
      <c r="AX5" s="3"/>
      <c r="AY5" s="3"/>
    </row>
    <row r="6" spans="1:51" ht="16.5" customHeight="1" x14ac:dyDescent="0.85">
      <c r="A6" s="60"/>
      <c r="B6" s="60"/>
      <c r="C6" s="159"/>
      <c r="D6" s="159"/>
      <c r="E6" s="159"/>
      <c r="F6" s="54"/>
      <c r="G6" s="342"/>
      <c r="H6" s="340"/>
      <c r="I6" s="54"/>
      <c r="J6" s="343"/>
      <c r="K6" s="60"/>
      <c r="L6" s="54"/>
      <c r="M6" s="54"/>
      <c r="N6" s="54"/>
      <c r="O6" s="54"/>
      <c r="P6" s="88"/>
      <c r="Q6" s="88"/>
      <c r="R6" s="54"/>
      <c r="S6" s="54"/>
      <c r="T6" s="54"/>
      <c r="U6" s="83"/>
      <c r="V6" s="83"/>
      <c r="W6" s="54"/>
      <c r="X6" s="139"/>
      <c r="Y6" s="54"/>
      <c r="Z6" s="28"/>
      <c r="AB6"/>
      <c r="AC6"/>
      <c r="AD6"/>
      <c r="AE6"/>
      <c r="AF6"/>
      <c r="AI6" s="3"/>
      <c r="AJ6" s="3"/>
      <c r="AX6" s="3"/>
      <c r="AY6" s="3"/>
    </row>
    <row r="7" spans="1:51" ht="18" customHeight="1" x14ac:dyDescent="0.85">
      <c r="A7" s="60"/>
      <c r="B7" s="60"/>
      <c r="C7" s="54"/>
      <c r="D7" s="88"/>
      <c r="E7" s="54"/>
      <c r="F7" s="54"/>
      <c r="G7" s="343"/>
      <c r="H7" s="342"/>
      <c r="I7" s="88"/>
      <c r="J7" s="342"/>
      <c r="K7" s="54"/>
      <c r="L7" s="54"/>
      <c r="M7" s="54"/>
      <c r="N7" s="54"/>
      <c r="O7" s="54"/>
      <c r="P7" s="54"/>
      <c r="Q7" s="54"/>
      <c r="R7" s="54"/>
      <c r="S7" s="60"/>
      <c r="T7" s="54"/>
      <c r="U7" s="93" t="s">
        <v>477</v>
      </c>
      <c r="V7" s="106" t="s">
        <v>3</v>
      </c>
      <c r="W7" s="54"/>
      <c r="X7" s="139"/>
      <c r="Y7" s="54"/>
      <c r="Z7" s="28"/>
      <c r="AB7"/>
      <c r="AC7"/>
      <c r="AD7"/>
      <c r="AE7"/>
      <c r="AF7"/>
      <c r="AI7" s="3"/>
      <c r="AJ7" s="3"/>
    </row>
    <row r="8" spans="1:51" ht="15.75" customHeight="1" x14ac:dyDescent="0.85">
      <c r="A8" s="57"/>
      <c r="B8" s="57"/>
      <c r="C8" s="57"/>
      <c r="D8" s="57"/>
      <c r="E8" s="49" t="s">
        <v>3</v>
      </c>
      <c r="F8" s="54"/>
      <c r="G8" s="343"/>
      <c r="H8" s="342"/>
      <c r="I8" s="278" t="s">
        <v>364</v>
      </c>
      <c r="J8" s="335" t="s">
        <v>3</v>
      </c>
      <c r="K8" s="54"/>
      <c r="L8" s="54"/>
      <c r="M8" s="54"/>
      <c r="N8" s="54"/>
      <c r="O8" s="54"/>
      <c r="P8" s="54"/>
      <c r="Q8" s="49" t="s">
        <v>17</v>
      </c>
      <c r="R8" s="54"/>
      <c r="S8" s="49" t="s">
        <v>397</v>
      </c>
      <c r="T8" s="54"/>
      <c r="U8" s="93" t="s">
        <v>478</v>
      </c>
      <c r="V8" s="93" t="s">
        <v>11</v>
      </c>
      <c r="W8" s="54"/>
      <c r="X8" s="121" t="s">
        <v>17</v>
      </c>
      <c r="Y8" s="54"/>
      <c r="Z8" s="28"/>
      <c r="AA8" s="28"/>
      <c r="AB8" s="28"/>
      <c r="AC8"/>
      <c r="AD8"/>
      <c r="AE8"/>
      <c r="AF8"/>
      <c r="AH8" s="3"/>
      <c r="AI8" s="3"/>
    </row>
    <row r="9" spans="1:51" x14ac:dyDescent="0.5">
      <c r="A9" s="54"/>
      <c r="B9" s="54"/>
      <c r="C9" s="54"/>
      <c r="D9" s="54"/>
      <c r="E9" s="49" t="s">
        <v>444</v>
      </c>
      <c r="F9" s="135"/>
      <c r="G9" s="335" t="s">
        <v>3</v>
      </c>
      <c r="H9" s="345"/>
      <c r="I9" s="279" t="s">
        <v>503</v>
      </c>
      <c r="J9" s="335" t="s">
        <v>403</v>
      </c>
      <c r="K9" s="121" t="s">
        <v>3</v>
      </c>
      <c r="L9" s="54"/>
      <c r="M9" s="121" t="s">
        <v>1</v>
      </c>
      <c r="N9" s="138"/>
      <c r="O9" s="49" t="s">
        <v>17</v>
      </c>
      <c r="P9" s="135"/>
      <c r="Q9" s="49" t="s">
        <v>401</v>
      </c>
      <c r="R9" s="54"/>
      <c r="S9" s="49" t="s">
        <v>401</v>
      </c>
      <c r="T9" s="49" t="s">
        <v>397</v>
      </c>
      <c r="U9" s="93" t="s">
        <v>462</v>
      </c>
      <c r="V9" s="93" t="s">
        <v>452</v>
      </c>
      <c r="W9" s="49" t="s">
        <v>17</v>
      </c>
      <c r="X9" s="121" t="s">
        <v>401</v>
      </c>
      <c r="Y9" s="54"/>
      <c r="Z9" s="28"/>
      <c r="AA9" s="28"/>
      <c r="AB9" s="28"/>
      <c r="AC9"/>
      <c r="AD9"/>
      <c r="AE9"/>
      <c r="AF9"/>
      <c r="AH9" s="6"/>
      <c r="AI9" s="3"/>
    </row>
    <row r="10" spans="1:51" x14ac:dyDescent="0.5">
      <c r="A10" s="54"/>
      <c r="B10" s="49" t="s">
        <v>62</v>
      </c>
      <c r="C10" s="49" t="s">
        <v>372</v>
      </c>
      <c r="D10" s="31"/>
      <c r="E10" s="49" t="s">
        <v>440</v>
      </c>
      <c r="F10" s="135" t="s">
        <v>445</v>
      </c>
      <c r="G10" s="335" t="s">
        <v>11</v>
      </c>
      <c r="H10" s="345" t="s">
        <v>445</v>
      </c>
      <c r="I10" s="279">
        <v>2019</v>
      </c>
      <c r="J10" s="335" t="s">
        <v>395</v>
      </c>
      <c r="K10" s="121" t="s">
        <v>364</v>
      </c>
      <c r="L10" s="138" t="s">
        <v>445</v>
      </c>
      <c r="M10" s="121" t="s">
        <v>364</v>
      </c>
      <c r="N10" s="138" t="s">
        <v>445</v>
      </c>
      <c r="O10" s="49" t="s">
        <v>395</v>
      </c>
      <c r="P10" s="135" t="s">
        <v>445</v>
      </c>
      <c r="Q10" s="49" t="s">
        <v>398</v>
      </c>
      <c r="R10" s="135" t="s">
        <v>445</v>
      </c>
      <c r="S10" s="49" t="s">
        <v>398</v>
      </c>
      <c r="T10" s="49" t="s">
        <v>399</v>
      </c>
      <c r="U10" s="93" t="s">
        <v>395</v>
      </c>
      <c r="V10" s="93" t="s">
        <v>451</v>
      </c>
      <c r="W10" s="49" t="s">
        <v>29</v>
      </c>
      <c r="X10" s="121" t="s">
        <v>404</v>
      </c>
      <c r="Y10" s="54"/>
      <c r="Z10" s="28"/>
      <c r="AA10" s="28"/>
      <c r="AB10" s="28"/>
      <c r="AC10"/>
      <c r="AD10"/>
      <c r="AE10"/>
      <c r="AF10"/>
      <c r="AH10" s="58"/>
      <c r="AI10" s="3"/>
    </row>
    <row r="11" spans="1:51" x14ac:dyDescent="0.5">
      <c r="A11" s="54"/>
      <c r="B11" s="4">
        <f>+'Ark1'!C717</f>
        <v>2022</v>
      </c>
      <c r="C11" s="4">
        <f>+'Ark1'!G717</f>
        <v>1</v>
      </c>
      <c r="D11" s="4" t="s">
        <v>380</v>
      </c>
      <c r="E11" s="4">
        <f>+'Ark1'!Q717</f>
        <v>94</v>
      </c>
      <c r="F11" s="21">
        <f>+E11-E16</f>
        <v>27</v>
      </c>
      <c r="G11" s="336">
        <f>+'Ark1'!R717</f>
        <v>13779</v>
      </c>
      <c r="H11" s="336">
        <f>+G11-G16</f>
        <v>2419</v>
      </c>
      <c r="I11" s="280">
        <f>100*G11/G16</f>
        <v>121.29401408450704</v>
      </c>
      <c r="J11" s="336">
        <f>+'Ark1'!S717</f>
        <v>13775</v>
      </c>
      <c r="K11" s="66">
        <f>+'Ark1'!AA717</f>
        <v>47.835445235202222</v>
      </c>
      <c r="L11" s="66">
        <f>+K11-K16</f>
        <v>4.6283860537021511</v>
      </c>
      <c r="M11" s="66">
        <f>+'Ark1'!AB717</f>
        <v>48.55669670358688</v>
      </c>
      <c r="N11" s="66">
        <f>+M11-M16</f>
        <v>5.110923967426011</v>
      </c>
      <c r="O11" s="7">
        <f>+'Ark1'!U717</f>
        <v>60.881742286751361</v>
      </c>
      <c r="P11" s="7">
        <f>+O11-O16</f>
        <v>-0.34948074750064961</v>
      </c>
      <c r="Q11" s="7">
        <f>+'Ark1'!W717</f>
        <v>87.076616333938588</v>
      </c>
      <c r="R11" s="7">
        <f>+Q11-Q16</f>
        <v>1.7326355291486095</v>
      </c>
      <c r="S11" s="7">
        <f>+'Ark1'!X717</f>
        <v>9.8294924841667104</v>
      </c>
      <c r="T11" s="7">
        <f>+'Ark1'!Y717</f>
        <v>2.4675955538602832</v>
      </c>
      <c r="U11" s="21">
        <f>+'Ark1'!Z717</f>
        <v>-25.658752899318802</v>
      </c>
      <c r="V11" s="21">
        <f t="shared" ref="V11:V39" si="0">+G11/E11</f>
        <v>146.58510638297872</v>
      </c>
      <c r="W11" s="7">
        <f>+'Ark1'!T717</f>
        <v>16.228681326656506</v>
      </c>
      <c r="X11" s="66">
        <f>+'Ark1'!V717</f>
        <v>94.356766088644036</v>
      </c>
      <c r="Y11" s="54"/>
      <c r="Z11" s="28"/>
      <c r="AA11" s="28"/>
      <c r="AB11" s="28"/>
      <c r="AC11"/>
      <c r="AD11"/>
      <c r="AE11"/>
      <c r="AF11"/>
      <c r="AH11" s="58"/>
      <c r="AI11" s="3"/>
    </row>
    <row r="12" spans="1:51" x14ac:dyDescent="0.5">
      <c r="A12" s="54"/>
      <c r="B12" s="4">
        <f>+'Ark1'!C718</f>
        <v>2022</v>
      </c>
      <c r="C12" s="4">
        <f>+'Ark1'!G718</f>
        <v>2</v>
      </c>
      <c r="D12" s="4" t="s">
        <v>67</v>
      </c>
      <c r="E12" s="4">
        <f>+'Ark1'!Q718</f>
        <v>66</v>
      </c>
      <c r="F12" s="21">
        <f>+E12-E17</f>
        <v>-1</v>
      </c>
      <c r="G12" s="336">
        <f>+'Ark1'!R718</f>
        <v>6014</v>
      </c>
      <c r="H12" s="336">
        <f>+G12-G17</f>
        <v>326</v>
      </c>
      <c r="I12" s="280">
        <f>100*G12/G17</f>
        <v>105.73136427566807</v>
      </c>
      <c r="J12" s="336">
        <f>+'Ark1'!S718</f>
        <v>6011</v>
      </c>
      <c r="K12" s="66">
        <f>+'Ark1'!AA718</f>
        <v>20.878319736156921</v>
      </c>
      <c r="L12" s="66">
        <f>+K12-K17</f>
        <v>-0.75563736105895885</v>
      </c>
      <c r="M12" s="66">
        <f>+'Ark1'!AB718</f>
        <v>20.511066150891438</v>
      </c>
      <c r="N12" s="66">
        <f>+M12-M17</f>
        <v>-0.95419292256126553</v>
      </c>
      <c r="O12" s="7">
        <f>+'Ark1'!U718</f>
        <v>60.949093328897007</v>
      </c>
      <c r="P12" s="7">
        <f>+O12-O17</f>
        <v>0.12915311437264165</v>
      </c>
      <c r="Q12" s="7">
        <f>+'Ark1'!W718</f>
        <v>84.291838296456291</v>
      </c>
      <c r="R12" s="7">
        <f>+Q12-Q17</f>
        <v>8.6058447678112771E-2</v>
      </c>
      <c r="S12" s="7">
        <f>+'Ark1'!X718</f>
        <v>11.08390112191432</v>
      </c>
      <c r="T12" s="7">
        <f>+'Ark1'!Y718</f>
        <v>2.3281894764681152</v>
      </c>
      <c r="U12" s="21">
        <f>+'Ark1'!Z718</f>
        <v>-38.232695441024177</v>
      </c>
      <c r="V12" s="21">
        <f t="shared" si="0"/>
        <v>91.121212121212125</v>
      </c>
      <c r="W12" s="7">
        <f>+'Ark1'!T718</f>
        <v>16.216328566677753</v>
      </c>
      <c r="X12" s="66">
        <f>+'Ark1'!V718</f>
        <v>91.344694351435493</v>
      </c>
      <c r="Y12" s="54"/>
      <c r="Z12" s="28"/>
      <c r="AA12" s="28"/>
      <c r="AB12" s="28"/>
      <c r="AC12"/>
      <c r="AD12"/>
      <c r="AE12"/>
      <c r="AF12"/>
      <c r="AH12" s="58"/>
      <c r="AI12" s="3"/>
    </row>
    <row r="13" spans="1:51" x14ac:dyDescent="0.5">
      <c r="A13" s="54"/>
      <c r="B13" s="4">
        <f>+'Ark1'!C719</f>
        <v>2022</v>
      </c>
      <c r="C13" s="4">
        <f>+'Ark1'!G719</f>
        <v>3</v>
      </c>
      <c r="D13" s="4" t="s">
        <v>489</v>
      </c>
      <c r="E13" s="4">
        <f>+'Ark1'!Q719</f>
        <v>45</v>
      </c>
      <c r="F13" s="21">
        <f>+E13-E18</f>
        <v>-7</v>
      </c>
      <c r="G13" s="336">
        <f>+'Ark1'!R719</f>
        <v>6337</v>
      </c>
      <c r="H13" s="336">
        <f>+G13-G18</f>
        <v>-322</v>
      </c>
      <c r="I13" s="280">
        <f>100*G13/G18</f>
        <v>95.164439104970711</v>
      </c>
      <c r="J13" s="336">
        <f>+'Ark1'!S719</f>
        <v>6333</v>
      </c>
      <c r="K13" s="66">
        <f>+'Ark1'!AA719</f>
        <v>21.999652838048952</v>
      </c>
      <c r="L13" s="66">
        <f>+K13-K18</f>
        <v>-3.3274428564588874</v>
      </c>
      <c r="M13" s="66">
        <f>+'Ark1'!AB719</f>
        <v>21.74658245236575</v>
      </c>
      <c r="N13" s="66">
        <f>+M13-M18</f>
        <v>-3.5140061425120948</v>
      </c>
      <c r="O13" s="7">
        <f>+'Ark1'!U719</f>
        <v>60.609347860413713</v>
      </c>
      <c r="P13" s="7">
        <f>+O13-O18</f>
        <v>-0.48776578961635408</v>
      </c>
      <c r="Q13" s="7">
        <f>+'Ark1'!W719</f>
        <v>84.825327648823873</v>
      </c>
      <c r="R13" s="7">
        <f>+Q13-Q18</f>
        <v>0.10644460612988382</v>
      </c>
      <c r="S13" s="7">
        <f>+'Ark1'!X719</f>
        <v>11.755560275285916</v>
      </c>
      <c r="T13" s="7">
        <f>+'Ark1'!Y719</f>
        <v>2.4186602395948871</v>
      </c>
      <c r="U13" s="21">
        <f>+'Ark1'!Z719</f>
        <v>-41.518617258502687</v>
      </c>
      <c r="V13" s="21">
        <f t="shared" si="0"/>
        <v>140.82222222222222</v>
      </c>
      <c r="W13" s="7">
        <f>+'Ark1'!T719</f>
        <v>16.084109199936876</v>
      </c>
      <c r="X13" s="66">
        <f>+'Ark1'!V719</f>
        <v>91.926312823557893</v>
      </c>
      <c r="Y13" s="54"/>
      <c r="Z13" s="28"/>
      <c r="AA13" s="28"/>
      <c r="AB13" s="28"/>
      <c r="AC13"/>
      <c r="AD13"/>
      <c r="AE13"/>
      <c r="AF13"/>
      <c r="AH13" s="58"/>
      <c r="AI13" s="3"/>
    </row>
    <row r="14" spans="1:51" x14ac:dyDescent="0.5">
      <c r="A14" s="54"/>
      <c r="B14" s="4">
        <f>+'Ark1'!C720</f>
        <v>2022</v>
      </c>
      <c r="C14" s="4">
        <f>+'Ark1'!G720</f>
        <v>4</v>
      </c>
      <c r="D14" s="4" t="s">
        <v>68</v>
      </c>
      <c r="E14" s="4">
        <f>+'Ark1'!Q720</f>
        <v>6</v>
      </c>
      <c r="F14" s="21">
        <f>+E14-E19</f>
        <v>-2</v>
      </c>
      <c r="G14" s="336">
        <f>+'Ark1'!R720</f>
        <v>2675</v>
      </c>
      <c r="H14" s="336">
        <f>+G14-G19</f>
        <v>90</v>
      </c>
      <c r="I14" s="280">
        <f>100*G14/G19</f>
        <v>103.48162475822051</v>
      </c>
      <c r="J14" s="336">
        <f>+'Ark1'!S720</f>
        <v>2675</v>
      </c>
      <c r="K14" s="66">
        <f>+'Ark1'!AA720</f>
        <v>9.2865821905919113</v>
      </c>
      <c r="L14" s="66">
        <f>+K14-K19</f>
        <v>-0.54530583618429596</v>
      </c>
      <c r="M14" s="66">
        <f>+'Ark1'!AB720</f>
        <v>9.1856546931559215</v>
      </c>
      <c r="N14" s="66">
        <f>+M14-M19</f>
        <v>-0.64272490235264712</v>
      </c>
      <c r="O14" s="7">
        <f>+'Ark1'!U720</f>
        <v>61.20485981308412</v>
      </c>
      <c r="P14" s="7">
        <f>+O14-O19</f>
        <v>6.0565809215638922E-2</v>
      </c>
      <c r="Q14" s="7">
        <f>+'Ark1'!W720</f>
        <v>84.826265420560659</v>
      </c>
      <c r="R14" s="7">
        <f>+Q14-Q19</f>
        <v>3.9017841969837264E-3</v>
      </c>
      <c r="S14" s="7">
        <f>+'Ark1'!X720</f>
        <v>9.4504354286587056</v>
      </c>
      <c r="T14" s="7">
        <f>+'Ark1'!Y720</f>
        <v>2.0569223741417364</v>
      </c>
      <c r="U14" s="21">
        <f>+'Ark1'!Z720</f>
        <v>-46.322498049586002</v>
      </c>
      <c r="V14" s="21">
        <f t="shared" si="0"/>
        <v>445.83333333333331</v>
      </c>
      <c r="W14" s="7">
        <f>+'Ark1'!T720</f>
        <v>16.433644859813086</v>
      </c>
      <c r="X14" s="66">
        <f>+'Ark1'!V720</f>
        <v>91.902779437227395</v>
      </c>
      <c r="Y14" s="54"/>
      <c r="Z14" s="28"/>
      <c r="AA14" s="28"/>
      <c r="AB14" s="28"/>
      <c r="AC14"/>
      <c r="AD14"/>
      <c r="AE14"/>
      <c r="AF14"/>
      <c r="AH14" s="58"/>
      <c r="AI14" s="3"/>
    </row>
    <row r="15" spans="1:51" x14ac:dyDescent="0.5">
      <c r="A15" s="54"/>
      <c r="B15" s="54"/>
      <c r="C15" s="54"/>
      <c r="D15" s="54"/>
      <c r="E15" s="54"/>
      <c r="F15" s="54"/>
      <c r="G15" s="340"/>
      <c r="H15" s="340"/>
      <c r="I15" s="54"/>
      <c r="J15" s="340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28"/>
      <c r="AA15" s="28"/>
      <c r="AB15" s="28"/>
      <c r="AC15"/>
      <c r="AD15"/>
      <c r="AE15"/>
      <c r="AF15"/>
      <c r="AH15" s="58"/>
      <c r="AI15" s="3"/>
    </row>
    <row r="16" spans="1:51" x14ac:dyDescent="0.5">
      <c r="A16" s="54"/>
      <c r="B16" s="55">
        <f>+'Ark1'!C721</f>
        <v>2021</v>
      </c>
      <c r="C16" s="55">
        <f>+'Ark1'!G721</f>
        <v>1</v>
      </c>
      <c r="D16" s="55" t="s">
        <v>380</v>
      </c>
      <c r="E16" s="55">
        <f>+'Ark1'!Q721</f>
        <v>67</v>
      </c>
      <c r="F16" s="96"/>
      <c r="G16" s="344">
        <f>+'Ark1'!R721</f>
        <v>11360</v>
      </c>
      <c r="H16" s="344"/>
      <c r="I16" s="96"/>
      <c r="J16" s="344">
        <f>+'Ark1'!S721</f>
        <v>11357</v>
      </c>
      <c r="K16" s="151">
        <f>+'Ark1'!AA721</f>
        <v>43.207059181500071</v>
      </c>
      <c r="L16" s="151"/>
      <c r="M16" s="151">
        <f>+'Ark1'!AB721</f>
        <v>43.445772736160869</v>
      </c>
      <c r="N16" s="151"/>
      <c r="O16" s="56">
        <f>+'Ark1'!U721</f>
        <v>61.231223034252011</v>
      </c>
      <c r="P16" s="96"/>
      <c r="Q16" s="56">
        <f>+'Ark1'!W721</f>
        <v>85.343980804789979</v>
      </c>
      <c r="R16" s="96"/>
      <c r="S16" s="56">
        <f>+'Ark1'!X721</f>
        <v>10.050774891978381</v>
      </c>
      <c r="T16" s="56">
        <f>+'Ark1'!Y721</f>
        <v>2.3545625510713712</v>
      </c>
      <c r="U16" s="96">
        <f>+'Ark1'!Z721</f>
        <v>-26.232069352564512</v>
      </c>
      <c r="V16" s="96">
        <f t="shared" si="0"/>
        <v>169.55223880597015</v>
      </c>
      <c r="W16" s="56">
        <f>+'Ark1'!T721</f>
        <v>16.361003521126754</v>
      </c>
      <c r="X16" s="151">
        <f>+'Ark1'!V721</f>
        <v>92.484221576299674</v>
      </c>
      <c r="Y16" s="54"/>
      <c r="Z16" s="28"/>
      <c r="AA16" s="28"/>
      <c r="AB16" s="28"/>
      <c r="AC16"/>
      <c r="AD16"/>
      <c r="AE16"/>
      <c r="AF16"/>
      <c r="AH16" s="58"/>
      <c r="AI16" s="3"/>
    </row>
    <row r="17" spans="1:35" x14ac:dyDescent="0.5">
      <c r="A17" s="54"/>
      <c r="B17" s="55">
        <f>+'Ark1'!C722</f>
        <v>2021</v>
      </c>
      <c r="C17" s="55">
        <f>+'Ark1'!G722</f>
        <v>2</v>
      </c>
      <c r="D17" s="55" t="s">
        <v>67</v>
      </c>
      <c r="E17" s="55">
        <f>+'Ark1'!Q722</f>
        <v>67</v>
      </c>
      <c r="F17" s="96"/>
      <c r="G17" s="344">
        <f>+'Ark1'!R722</f>
        <v>5688</v>
      </c>
      <c r="H17" s="344"/>
      <c r="I17" s="96"/>
      <c r="J17" s="344">
        <f>+'Ark1'!S722</f>
        <v>5687</v>
      </c>
      <c r="K17" s="151">
        <f>+'Ark1'!AA722</f>
        <v>21.63395709721588</v>
      </c>
      <c r="L17" s="151"/>
      <c r="M17" s="151">
        <f>+'Ark1'!AB722</f>
        <v>21.465259073452703</v>
      </c>
      <c r="N17" s="151"/>
      <c r="O17" s="56">
        <f>+'Ark1'!U722</f>
        <v>60.819940214524365</v>
      </c>
      <c r="P17" s="96"/>
      <c r="Q17" s="56">
        <f>+'Ark1'!W722</f>
        <v>84.205779848778178</v>
      </c>
      <c r="R17" s="96"/>
      <c r="S17" s="56">
        <f>+'Ark1'!X722</f>
        <v>10.415829142810669</v>
      </c>
      <c r="T17" s="56">
        <f>+'Ark1'!Y722</f>
        <v>2.4129514988414593</v>
      </c>
      <c r="U17" s="96">
        <f>+'Ark1'!Z722</f>
        <v>-30.853655979721207</v>
      </c>
      <c r="V17" s="96">
        <f t="shared" si="0"/>
        <v>84.895522388059703</v>
      </c>
      <c r="W17" s="56">
        <f>+'Ark1'!T722</f>
        <v>16.181610407876232</v>
      </c>
      <c r="X17" s="151">
        <f>+'Ark1'!V722</f>
        <v>91.237789099504994</v>
      </c>
      <c r="Y17" s="54"/>
      <c r="Z17" s="28"/>
      <c r="AA17" s="28"/>
      <c r="AB17" s="28"/>
      <c r="AC17"/>
      <c r="AD17"/>
      <c r="AE17"/>
      <c r="AF17"/>
      <c r="AH17" s="58"/>
      <c r="AI17" s="3"/>
    </row>
    <row r="18" spans="1:35" x14ac:dyDescent="0.5">
      <c r="A18" s="54"/>
      <c r="B18" s="55">
        <f>+'Ark1'!C723</f>
        <v>2021</v>
      </c>
      <c r="C18" s="55">
        <f>+'Ark1'!G723</f>
        <v>3</v>
      </c>
      <c r="D18" s="55" t="s">
        <v>489</v>
      </c>
      <c r="E18" s="55">
        <f>+'Ark1'!Q723</f>
        <v>52</v>
      </c>
      <c r="F18" s="96"/>
      <c r="G18" s="344">
        <f>+'Ark1'!R723</f>
        <v>6659</v>
      </c>
      <c r="H18" s="344"/>
      <c r="I18" s="96"/>
      <c r="J18" s="344">
        <f>+'Ark1'!S723</f>
        <v>6652</v>
      </c>
      <c r="K18" s="151">
        <f>+'Ark1'!AA723</f>
        <v>25.32709569450784</v>
      </c>
      <c r="L18" s="151"/>
      <c r="M18" s="151">
        <f>+'Ark1'!AB723</f>
        <v>25.260588594877845</v>
      </c>
      <c r="N18" s="151"/>
      <c r="O18" s="56">
        <f>+'Ark1'!U723</f>
        <v>61.097113650030067</v>
      </c>
      <c r="P18" s="96"/>
      <c r="Q18" s="56">
        <f>+'Ark1'!W723</f>
        <v>84.718883042693989</v>
      </c>
      <c r="R18" s="96"/>
      <c r="S18" s="56">
        <f>+'Ark1'!X723</f>
        <v>11.31511385154287</v>
      </c>
      <c r="T18" s="56">
        <f>+'Ark1'!Y723</f>
        <v>2.4224987901267969</v>
      </c>
      <c r="U18" s="96">
        <f>+'Ark1'!Z723</f>
        <v>-27.950304311004842</v>
      </c>
      <c r="V18" s="96">
        <f t="shared" si="0"/>
        <v>128.05769230769232</v>
      </c>
      <c r="W18" s="56">
        <f>+'Ark1'!T723</f>
        <v>16.273314311458176</v>
      </c>
      <c r="X18" s="151">
        <f>+'Ark1'!V723</f>
        <v>91.859239297201626</v>
      </c>
      <c r="Y18" s="54"/>
      <c r="Z18" s="28"/>
      <c r="AA18" s="28"/>
      <c r="AB18" s="28"/>
      <c r="AC18"/>
      <c r="AD18"/>
      <c r="AE18"/>
      <c r="AF18"/>
      <c r="AH18" s="58"/>
      <c r="AI18" s="3"/>
    </row>
    <row r="19" spans="1:35" x14ac:dyDescent="0.5">
      <c r="A19" s="54"/>
      <c r="B19" s="55">
        <f>+'Ark1'!C724</f>
        <v>2021</v>
      </c>
      <c r="C19" s="55">
        <f>+'Ark1'!G724</f>
        <v>4</v>
      </c>
      <c r="D19" s="55" t="s">
        <v>68</v>
      </c>
      <c r="E19" s="55">
        <f>+'Ark1'!Q724</f>
        <v>8</v>
      </c>
      <c r="F19" s="96"/>
      <c r="G19" s="344">
        <f>+'Ark1'!R724</f>
        <v>2585</v>
      </c>
      <c r="H19" s="344"/>
      <c r="I19" s="96"/>
      <c r="J19" s="344">
        <f>+'Ark1'!S724</f>
        <v>2585</v>
      </c>
      <c r="K19" s="151">
        <f>+'Ark1'!AA724</f>
        <v>9.8318880267762072</v>
      </c>
      <c r="L19" s="151"/>
      <c r="M19" s="151">
        <f>+'Ark1'!AB724</f>
        <v>9.8283795955085687</v>
      </c>
      <c r="N19" s="151"/>
      <c r="O19" s="56">
        <f>+'Ark1'!U724</f>
        <v>61.144294003868481</v>
      </c>
      <c r="P19" s="96"/>
      <c r="Q19" s="56">
        <f>+'Ark1'!W724</f>
        <v>84.822363636363676</v>
      </c>
      <c r="R19" s="96"/>
      <c r="S19" s="56">
        <f>+'Ark1'!X724</f>
        <v>9.865626124239121</v>
      </c>
      <c r="T19" s="56">
        <f>+'Ark1'!Y724</f>
        <v>2.1083951505478686</v>
      </c>
      <c r="U19" s="96">
        <f>+'Ark1'!Z724</f>
        <v>-39.047458290975527</v>
      </c>
      <c r="V19" s="96">
        <f t="shared" si="0"/>
        <v>323.125</v>
      </c>
      <c r="W19" s="56">
        <f>+'Ark1'!T724</f>
        <v>16.354738878143134</v>
      </c>
      <c r="X19" s="151">
        <f>+'Ark1'!V724</f>
        <v>91.898552152073364</v>
      </c>
      <c r="Y19" s="54"/>
      <c r="Z19" s="28"/>
      <c r="AA19" s="28"/>
      <c r="AB19" s="28"/>
      <c r="AC19"/>
      <c r="AD19"/>
      <c r="AE19"/>
      <c r="AF19"/>
      <c r="AH19" s="58"/>
      <c r="AI19" s="3"/>
    </row>
    <row r="20" spans="1:35" x14ac:dyDescent="0.5">
      <c r="A20" s="54"/>
      <c r="B20" s="54"/>
      <c r="C20" s="54"/>
      <c r="D20" s="54"/>
      <c r="E20" s="54"/>
      <c r="F20" s="54"/>
      <c r="G20" s="340"/>
      <c r="H20" s="340"/>
      <c r="I20" s="54"/>
      <c r="J20" s="340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28"/>
      <c r="AA20" s="28"/>
      <c r="AB20" s="28"/>
      <c r="AC20"/>
      <c r="AD20"/>
      <c r="AE20"/>
      <c r="AF20"/>
      <c r="AH20" s="58"/>
      <c r="AI20" s="3"/>
    </row>
    <row r="21" spans="1:35" x14ac:dyDescent="0.5">
      <c r="A21" s="54"/>
      <c r="B21" s="5">
        <f>+'Ark1'!C725</f>
        <v>2020</v>
      </c>
      <c r="C21" s="5">
        <f>+'Ark1'!G725</f>
        <v>1</v>
      </c>
      <c r="D21" s="5" t="s">
        <v>380</v>
      </c>
      <c r="E21" s="5">
        <f>+'Ark1'!Q725</f>
        <v>66</v>
      </c>
      <c r="F21" s="17"/>
      <c r="G21" s="338">
        <f>+'Ark1'!R725</f>
        <v>8882</v>
      </c>
      <c r="H21" s="338"/>
      <c r="I21" s="17"/>
      <c r="J21" s="338">
        <f>+'Ark1'!S725</f>
        <v>8882</v>
      </c>
      <c r="K21" s="67">
        <f>+'Ark1'!AA725</f>
        <v>42.542389117731574</v>
      </c>
      <c r="L21" s="67"/>
      <c r="M21" s="67">
        <f>+'Ark1'!AB725</f>
        <v>42.388441841120141</v>
      </c>
      <c r="N21" s="67"/>
      <c r="O21" s="14">
        <f>+'Ark1'!U725</f>
        <v>61.516437739247898</v>
      </c>
      <c r="P21" s="17"/>
      <c r="Q21" s="14">
        <f>+'Ark1'!W725</f>
        <v>82.311219319973105</v>
      </c>
      <c r="R21" s="17"/>
      <c r="S21" s="14">
        <f>+'Ark1'!X725</f>
        <v>10.195456881127145</v>
      </c>
      <c r="T21" s="14">
        <f>+'Ark1'!Y725</f>
        <v>3.1009818975443801</v>
      </c>
      <c r="U21" s="17">
        <f>+'Ark1'!Z725</f>
        <v>-19.566928329287112</v>
      </c>
      <c r="V21" s="17">
        <f t="shared" si="0"/>
        <v>134.57575757575756</v>
      </c>
      <c r="W21" s="14">
        <f>+'Ark1'!T725</f>
        <v>16.433348344967349</v>
      </c>
      <c r="X21" s="67">
        <f>+'Ark1'!V725</f>
        <v>89.177919089894885</v>
      </c>
      <c r="Y21" s="54"/>
      <c r="Z21" s="28"/>
      <c r="AA21" s="28"/>
      <c r="AB21" s="28"/>
      <c r="AC21"/>
      <c r="AD21"/>
      <c r="AE21"/>
      <c r="AF21"/>
      <c r="AH21" s="58"/>
      <c r="AI21" s="3"/>
    </row>
    <row r="22" spans="1:35" x14ac:dyDescent="0.5">
      <c r="A22" s="54"/>
      <c r="B22" s="5">
        <f>+'Ark1'!C726</f>
        <v>2020</v>
      </c>
      <c r="C22" s="5">
        <f>+'Ark1'!G726</f>
        <v>2</v>
      </c>
      <c r="D22" s="5" t="s">
        <v>67</v>
      </c>
      <c r="E22" s="5">
        <f>+'Ark1'!Q726</f>
        <v>56</v>
      </c>
      <c r="F22" s="17"/>
      <c r="G22" s="338">
        <f>+'Ark1'!R726</f>
        <v>3035</v>
      </c>
      <c r="H22" s="338"/>
      <c r="I22" s="17"/>
      <c r="J22" s="338">
        <f>+'Ark1'!S726</f>
        <v>3035</v>
      </c>
      <c r="K22" s="67">
        <f>+'Ark1'!AA726</f>
        <v>14.536833029983711</v>
      </c>
      <c r="L22" s="67"/>
      <c r="M22" s="67">
        <f>+'Ark1'!AB726</f>
        <v>14.497219833610371</v>
      </c>
      <c r="N22" s="67"/>
      <c r="O22" s="14">
        <f>+'Ark1'!U726</f>
        <v>61.142339373970323</v>
      </c>
      <c r="P22" s="17"/>
      <c r="Q22" s="14">
        <f>+'Ark1'!W726</f>
        <v>82.385044481054308</v>
      </c>
      <c r="R22" s="17"/>
      <c r="S22" s="14">
        <f>+'Ark1'!X726</f>
        <v>11.506363870138831</v>
      </c>
      <c r="T22" s="14">
        <f>+'Ark1'!Y726</f>
        <v>2.9361412881650777</v>
      </c>
      <c r="U22" s="17">
        <f>+'Ark1'!Z726</f>
        <v>-34.245222368649927</v>
      </c>
      <c r="V22" s="17">
        <f t="shared" si="0"/>
        <v>54.196428571428569</v>
      </c>
      <c r="W22" s="14">
        <f>+'Ark1'!T726</f>
        <v>16.242174629324548</v>
      </c>
      <c r="X22" s="67">
        <f>+'Ark1'!V726</f>
        <v>89.257903013060002</v>
      </c>
      <c r="Y22" s="54"/>
      <c r="Z22" s="28"/>
      <c r="AA22" s="28"/>
      <c r="AB22" s="28"/>
      <c r="AC22"/>
      <c r="AD22"/>
      <c r="AE22"/>
      <c r="AF22"/>
      <c r="AH22" s="58"/>
      <c r="AI22" s="3"/>
    </row>
    <row r="23" spans="1:35" x14ac:dyDescent="0.5">
      <c r="A23" s="54"/>
      <c r="B23" s="5">
        <f>+'Ark1'!C727</f>
        <v>2020</v>
      </c>
      <c r="C23" s="5">
        <f>+'Ark1'!G727</f>
        <v>3</v>
      </c>
      <c r="D23" s="5" t="s">
        <v>489</v>
      </c>
      <c r="E23" s="5">
        <f>+'Ark1'!Q727</f>
        <v>52</v>
      </c>
      <c r="F23" s="17"/>
      <c r="G23" s="338">
        <f>+'Ark1'!R727</f>
        <v>6486</v>
      </c>
      <c r="H23" s="338"/>
      <c r="I23" s="17"/>
      <c r="J23" s="338">
        <f>+'Ark1'!S727</f>
        <v>6486</v>
      </c>
      <c r="K23" s="67">
        <f>+'Ark1'!AA727</f>
        <v>31.066194079892696</v>
      </c>
      <c r="L23" s="67"/>
      <c r="M23" s="67">
        <f>+'Ark1'!AB727</f>
        <v>31.238918514375641</v>
      </c>
      <c r="N23" s="67"/>
      <c r="O23" s="14">
        <f>+'Ark1'!U727</f>
        <v>61.565525747764397</v>
      </c>
      <c r="P23" s="17"/>
      <c r="Q23" s="14">
        <f>+'Ark1'!W727</f>
        <v>83.069461917976867</v>
      </c>
      <c r="R23" s="17"/>
      <c r="S23" s="14">
        <f>+'Ark1'!X727</f>
        <v>10.971157722004538</v>
      </c>
      <c r="T23" s="14">
        <f>+'Ark1'!Y727</f>
        <v>2.6702195984327592</v>
      </c>
      <c r="U23" s="17">
        <f>+'Ark1'!Z727</f>
        <v>-26.036558583521039</v>
      </c>
      <c r="V23" s="17">
        <f t="shared" si="0"/>
        <v>124.73076923076923</v>
      </c>
      <c r="W23" s="14">
        <f>+'Ark1'!T727</f>
        <v>16.381745297563985</v>
      </c>
      <c r="X23" s="67">
        <f>+'Ark1'!V727</f>
        <v>89.999417029227644</v>
      </c>
      <c r="Y23" s="54"/>
      <c r="Z23" s="28"/>
      <c r="AA23" s="28"/>
      <c r="AB23" s="28"/>
      <c r="AC23"/>
      <c r="AD23"/>
      <c r="AE23"/>
      <c r="AF23"/>
      <c r="AH23" s="23"/>
      <c r="AI23" s="3"/>
    </row>
    <row r="24" spans="1:35" x14ac:dyDescent="0.5">
      <c r="A24" s="54"/>
      <c r="B24" s="5">
        <f>+'Ark1'!C728</f>
        <v>2020</v>
      </c>
      <c r="C24" s="5">
        <f>+'Ark1'!G728</f>
        <v>4</v>
      </c>
      <c r="D24" s="5" t="s">
        <v>68</v>
      </c>
      <c r="E24" s="5">
        <f>+'Ark1'!Q728</f>
        <v>8</v>
      </c>
      <c r="F24" s="17"/>
      <c r="G24" s="338">
        <f>+'Ark1'!R728</f>
        <v>2475</v>
      </c>
      <c r="H24" s="338"/>
      <c r="I24" s="17"/>
      <c r="J24" s="338">
        <f>+'Ark1'!S728</f>
        <v>2475</v>
      </c>
      <c r="K24" s="67">
        <f>+'Ark1'!AA728</f>
        <v>11.85458377239199</v>
      </c>
      <c r="L24" s="67"/>
      <c r="M24" s="67">
        <f>+'Ark1'!AB728</f>
        <v>11.875419810893847</v>
      </c>
      <c r="N24" s="67"/>
      <c r="O24" s="14">
        <f>+'Ark1'!U728</f>
        <v>61.151919191919191</v>
      </c>
      <c r="P24" s="17"/>
      <c r="Q24" s="14">
        <f>+'Ark1'!W728</f>
        <v>82.755357575757614</v>
      </c>
      <c r="R24" s="17"/>
      <c r="S24" s="14">
        <f>+'Ark1'!X728</f>
        <v>9.4499802695218147</v>
      </c>
      <c r="T24" s="14">
        <f>+'Ark1'!Y728</f>
        <v>2.2547707790808862</v>
      </c>
      <c r="U24" s="17">
        <f>+'Ark1'!Z728</f>
        <v>-41.611608559274067</v>
      </c>
      <c r="V24" s="17">
        <f t="shared" si="0"/>
        <v>309.375</v>
      </c>
      <c r="W24" s="14">
        <f>+'Ark1'!T728</f>
        <v>16.370909090909091</v>
      </c>
      <c r="X24" s="67">
        <f>+'Ark1'!V728</f>
        <v>89.659108966151251</v>
      </c>
      <c r="Y24" s="54"/>
      <c r="Z24" s="28"/>
      <c r="AA24" s="28"/>
      <c r="AB24" s="28"/>
      <c r="AC24"/>
      <c r="AD24"/>
      <c r="AE24"/>
      <c r="AF24"/>
      <c r="AH24" s="23"/>
      <c r="AI24" s="3"/>
    </row>
    <row r="25" spans="1:35" x14ac:dyDescent="0.5">
      <c r="A25" s="54"/>
      <c r="B25" s="54"/>
      <c r="C25" s="54"/>
      <c r="D25" s="54"/>
      <c r="E25" s="54"/>
      <c r="F25" s="54"/>
      <c r="G25" s="340"/>
      <c r="H25" s="340"/>
      <c r="I25" s="54"/>
      <c r="J25" s="340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28"/>
      <c r="AA25" s="28"/>
      <c r="AB25" s="28"/>
      <c r="AC25"/>
      <c r="AD25"/>
      <c r="AE25"/>
      <c r="AF25"/>
      <c r="AH25" s="23"/>
      <c r="AI25" s="3"/>
    </row>
    <row r="26" spans="1:35" x14ac:dyDescent="0.5">
      <c r="A26" s="54"/>
      <c r="B26" s="55">
        <f>+'Ark1'!C729</f>
        <v>2019</v>
      </c>
      <c r="C26" s="55">
        <f>+'Ark1'!G729</f>
        <v>1</v>
      </c>
      <c r="D26" s="55" t="s">
        <v>380</v>
      </c>
      <c r="E26" s="55">
        <f>+'Ark1'!Q729</f>
        <v>48</v>
      </c>
      <c r="F26" s="96"/>
      <c r="G26" s="344">
        <f>+'Ark1'!R729</f>
        <v>7097</v>
      </c>
      <c r="H26" s="344"/>
      <c r="I26" s="96"/>
      <c r="J26" s="344">
        <f>+'Ark1'!S729</f>
        <v>7095</v>
      </c>
      <c r="K26" s="151">
        <f>+'Ark1'!AA729</f>
        <v>35.238331678252223</v>
      </c>
      <c r="L26" s="151"/>
      <c r="M26" s="151">
        <f>+'Ark1'!AB729</f>
        <v>35.284440193613285</v>
      </c>
      <c r="N26" s="151"/>
      <c r="O26" s="56">
        <f>+'Ark1'!U729</f>
        <v>61.591684284707519</v>
      </c>
      <c r="P26" s="96"/>
      <c r="Q26" s="56">
        <f>+'Ark1'!W729</f>
        <v>80.463608174771053</v>
      </c>
      <c r="R26" s="96"/>
      <c r="S26" s="56">
        <f>+'Ark1'!X729</f>
        <v>9.4540893801852572</v>
      </c>
      <c r="T26" s="56">
        <f>+'Ark1'!Y729</f>
        <v>2.486669445104742</v>
      </c>
      <c r="U26" s="96">
        <f>+'Ark1'!Z729</f>
        <v>-25.919252350204403</v>
      </c>
      <c r="V26" s="96">
        <f t="shared" si="0"/>
        <v>147.85416666666666</v>
      </c>
      <c r="W26" s="56">
        <f>+'Ark1'!T729</f>
        <v>16.411441454135549</v>
      </c>
      <c r="X26" s="151">
        <f>+'Ark1'!V729</f>
        <v>87.186572571439925</v>
      </c>
      <c r="Y26" s="54"/>
      <c r="Z26" s="28"/>
      <c r="AA26" s="28"/>
      <c r="AB26" s="28"/>
      <c r="AC26"/>
      <c r="AD26"/>
      <c r="AE26"/>
      <c r="AF26"/>
      <c r="AH26" s="23"/>
      <c r="AI26" s="3"/>
    </row>
    <row r="27" spans="1:35" x14ac:dyDescent="0.5">
      <c r="A27" s="54"/>
      <c r="B27" s="55">
        <f>+'Ark1'!C730</f>
        <v>2019</v>
      </c>
      <c r="C27" s="55">
        <f>+'Ark1'!G730</f>
        <v>2</v>
      </c>
      <c r="D27" s="55" t="s">
        <v>67</v>
      </c>
      <c r="E27" s="55">
        <f>+'Ark1'!Q730</f>
        <v>52</v>
      </c>
      <c r="F27" s="96"/>
      <c r="G27" s="344">
        <f>+'Ark1'!R730</f>
        <v>3915</v>
      </c>
      <c r="H27" s="344"/>
      <c r="I27" s="96"/>
      <c r="J27" s="344">
        <f>+'Ark1'!S730</f>
        <v>3911</v>
      </c>
      <c r="K27" s="151">
        <f>+'Ark1'!AA730</f>
        <v>19.438927507447865</v>
      </c>
      <c r="L27" s="151"/>
      <c r="M27" s="151">
        <f>+'Ark1'!AB730</f>
        <v>19.793175533793924</v>
      </c>
      <c r="N27" s="151"/>
      <c r="O27" s="56">
        <f>+'Ark1'!U730</f>
        <v>61.710304270007661</v>
      </c>
      <c r="P27" s="96"/>
      <c r="Q27" s="56">
        <f>+'Ark1'!W730</f>
        <v>81.883487599079501</v>
      </c>
      <c r="R27" s="96"/>
      <c r="S27" s="56">
        <f>+'Ark1'!X730</f>
        <v>11.748145491205237</v>
      </c>
      <c r="T27" s="56">
        <f>+'Ark1'!Y730</f>
        <v>2.5412362245457794</v>
      </c>
      <c r="U27" s="96">
        <f>+'Ark1'!Z730</f>
        <v>-27.089217060799101</v>
      </c>
      <c r="V27" s="96">
        <f t="shared" si="0"/>
        <v>75.288461538461533</v>
      </c>
      <c r="W27" s="56">
        <f>+'Ark1'!T730</f>
        <v>16.408684546615579</v>
      </c>
      <c r="X27" s="151">
        <f>+'Ark1'!V730</f>
        <v>88.753536501347995</v>
      </c>
      <c r="Y27" s="54"/>
      <c r="Z27" s="28"/>
      <c r="AA27" s="28"/>
      <c r="AB27" s="28"/>
      <c r="AC27"/>
      <c r="AD27"/>
      <c r="AE27"/>
      <c r="AF27"/>
      <c r="AH27" s="23"/>
      <c r="AI27" s="3"/>
    </row>
    <row r="28" spans="1:35" x14ac:dyDescent="0.5">
      <c r="A28" s="54"/>
      <c r="B28" s="55">
        <f>+'Ark1'!C731</f>
        <v>2019</v>
      </c>
      <c r="C28" s="55">
        <f>+'Ark1'!G731</f>
        <v>3</v>
      </c>
      <c r="D28" s="55" t="s">
        <v>489</v>
      </c>
      <c r="E28" s="55">
        <f>+'Ark1'!Q731</f>
        <v>59</v>
      </c>
      <c r="F28" s="96"/>
      <c r="G28" s="344">
        <f>+'Ark1'!R731</f>
        <v>6712</v>
      </c>
      <c r="H28" s="344"/>
      <c r="I28" s="96"/>
      <c r="J28" s="344">
        <f>+'Ark1'!S731</f>
        <v>6706</v>
      </c>
      <c r="K28" s="151">
        <f>+'Ark1'!AA731</f>
        <v>33.326713008937432</v>
      </c>
      <c r="L28" s="151"/>
      <c r="M28" s="151">
        <f>+'Ark1'!AB731</f>
        <v>33.087023258351735</v>
      </c>
      <c r="N28" s="151"/>
      <c r="O28" s="56">
        <f>+'Ark1'!U731</f>
        <v>61.467044437816881</v>
      </c>
      <c r="P28" s="96"/>
      <c r="Q28" s="56">
        <f>+'Ark1'!W731</f>
        <v>79.829391589621267</v>
      </c>
      <c r="R28" s="96"/>
      <c r="S28" s="56">
        <f>+'Ark1'!X731</f>
        <v>11.309249431932049</v>
      </c>
      <c r="T28" s="56">
        <f>+'Ark1'!Y731</f>
        <v>2.7878356408702953</v>
      </c>
      <c r="U28" s="96">
        <f>+'Ark1'!Z731</f>
        <v>-36.641219877565099</v>
      </c>
      <c r="V28" s="96">
        <f t="shared" si="0"/>
        <v>113.76271186440678</v>
      </c>
      <c r="W28" s="56">
        <f>+'Ark1'!T731</f>
        <v>16.235250297973781</v>
      </c>
      <c r="X28" s="151">
        <f>+'Ark1'!V731</f>
        <v>86.523541441357594</v>
      </c>
      <c r="Y28" s="54"/>
      <c r="Z28" s="28"/>
      <c r="AA28" s="28"/>
      <c r="AB28" s="28"/>
      <c r="AC28"/>
      <c r="AD28"/>
      <c r="AE28"/>
      <c r="AF28"/>
      <c r="AH28" s="23"/>
      <c r="AI28" s="3"/>
    </row>
    <row r="29" spans="1:35" x14ac:dyDescent="0.5">
      <c r="A29" s="54"/>
      <c r="B29" s="55">
        <f>+'Ark1'!C732</f>
        <v>2019</v>
      </c>
      <c r="C29" s="55">
        <f>+'Ark1'!G732</f>
        <v>4</v>
      </c>
      <c r="D29" s="55" t="s">
        <v>68</v>
      </c>
      <c r="E29" s="55">
        <f>+'Ark1'!Q732</f>
        <v>7</v>
      </c>
      <c r="F29" s="96"/>
      <c r="G29" s="344">
        <f>+'Ark1'!R732</f>
        <v>2416</v>
      </c>
      <c r="H29" s="344"/>
      <c r="I29" s="96"/>
      <c r="J29" s="344">
        <f>+'Ark1'!S732</f>
        <v>2416</v>
      </c>
      <c r="K29" s="151">
        <f>+'Ark1'!AA732</f>
        <v>11.996027805362463</v>
      </c>
      <c r="L29" s="151"/>
      <c r="M29" s="151">
        <f>+'Ark1'!AB732</f>
        <v>11.83536101424103</v>
      </c>
      <c r="N29" s="151"/>
      <c r="O29" s="56">
        <f>+'Ark1'!U732</f>
        <v>61.227649006622514</v>
      </c>
      <c r="P29" s="96"/>
      <c r="Q29" s="56">
        <f>+'Ark1'!W732</f>
        <v>79.259850993377498</v>
      </c>
      <c r="R29" s="96"/>
      <c r="S29" s="56">
        <f>+'Ark1'!X732</f>
        <v>7.8574095442464609</v>
      </c>
      <c r="T29" s="56">
        <f>+'Ark1'!Y732</f>
        <v>2.2194199549445544</v>
      </c>
      <c r="U29" s="96">
        <f>+'Ark1'!Z732</f>
        <v>-35.371427937348209</v>
      </c>
      <c r="V29" s="96">
        <f t="shared" si="0"/>
        <v>345.14285714285717</v>
      </c>
      <c r="W29" s="56">
        <f>+'Ark1'!T732</f>
        <v>16.338162251655628</v>
      </c>
      <c r="X29" s="151">
        <f>+'Ark1'!V732</f>
        <v>85.871994575706751</v>
      </c>
      <c r="Y29" s="54"/>
      <c r="Z29" s="28"/>
      <c r="AA29" s="28"/>
      <c r="AB29" s="28"/>
      <c r="AC29"/>
      <c r="AD29"/>
      <c r="AE29"/>
      <c r="AF29"/>
      <c r="AH29" s="59"/>
      <c r="AI29" s="3"/>
    </row>
    <row r="30" spans="1:35" x14ac:dyDescent="0.5">
      <c r="A30" s="54"/>
      <c r="B30" s="54"/>
      <c r="C30" s="54"/>
      <c r="D30" s="54"/>
      <c r="E30" s="54"/>
      <c r="F30" s="54"/>
      <c r="G30" s="340"/>
      <c r="H30" s="340"/>
      <c r="I30" s="54"/>
      <c r="J30" s="340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28"/>
      <c r="AA30" s="28"/>
      <c r="AB30" s="28"/>
      <c r="AC30"/>
      <c r="AD30"/>
      <c r="AE30"/>
      <c r="AF30"/>
      <c r="AH30" s="59"/>
      <c r="AI30" s="3"/>
    </row>
    <row r="31" spans="1:35" x14ac:dyDescent="0.5">
      <c r="A31" s="54"/>
      <c r="B31" s="5">
        <f>+'Ark1'!C733</f>
        <v>2018</v>
      </c>
      <c r="C31" s="5">
        <f>+'Ark1'!G733</f>
        <v>1</v>
      </c>
      <c r="D31" s="5" t="s">
        <v>380</v>
      </c>
      <c r="E31" s="5">
        <f>+'Ark1'!Q733</f>
        <v>42</v>
      </c>
      <c r="F31" s="17"/>
      <c r="G31" s="338">
        <f>+'Ark1'!R733</f>
        <v>6107</v>
      </c>
      <c r="H31" s="338"/>
      <c r="I31" s="17"/>
      <c r="J31" s="338">
        <f>+'Ark1'!S733</f>
        <v>6105</v>
      </c>
      <c r="K31" s="67">
        <f>+'Ark1'!AA733</f>
        <v>24.391899988017737</v>
      </c>
      <c r="L31" s="67"/>
      <c r="M31" s="67">
        <f>+'Ark1'!AB733</f>
        <v>24.263216182790369</v>
      </c>
      <c r="N31" s="67"/>
      <c r="O31" s="14">
        <f>+'Ark1'!U733</f>
        <v>60.736117936117914</v>
      </c>
      <c r="P31" s="17"/>
      <c r="Q31" s="14">
        <f>+'Ark1'!W733</f>
        <v>79.926126126126348</v>
      </c>
      <c r="R31" s="17"/>
      <c r="S31" s="14">
        <f>+'Ark1'!X733</f>
        <v>9.5907206969087024</v>
      </c>
      <c r="T31" s="14">
        <f>+'Ark1'!Y733</f>
        <v>2.7335356588514328</v>
      </c>
      <c r="U31" s="17">
        <f>+'Ark1'!Z733</f>
        <v>-29.593788783533682</v>
      </c>
      <c r="V31" s="17">
        <f t="shared" si="0"/>
        <v>145.4047619047619</v>
      </c>
      <c r="W31" s="14">
        <f>+'Ark1'!T733</f>
        <v>15.990830194858361</v>
      </c>
      <c r="X31" s="67">
        <f>+'Ark1'!V733</f>
        <v>86.604057026591903</v>
      </c>
      <c r="Y31" s="54"/>
      <c r="Z31" s="28"/>
      <c r="AA31" s="28"/>
      <c r="AB31" s="28"/>
      <c r="AC31"/>
      <c r="AD31"/>
      <c r="AE31" s="13"/>
      <c r="AF31" s="13"/>
      <c r="AG31" s="13"/>
      <c r="AH31" s="3"/>
      <c r="AI31" s="3"/>
    </row>
    <row r="32" spans="1:35" x14ac:dyDescent="0.5">
      <c r="A32" s="54"/>
      <c r="B32" s="5">
        <f>+'Ark1'!C734</f>
        <v>2018</v>
      </c>
      <c r="C32" s="5">
        <f>+'Ark1'!G734</f>
        <v>2</v>
      </c>
      <c r="D32" s="5" t="s">
        <v>67</v>
      </c>
      <c r="E32" s="5">
        <f>+'Ark1'!Q734</f>
        <v>45</v>
      </c>
      <c r="F32" s="17"/>
      <c r="G32" s="338">
        <f>+'Ark1'!R734</f>
        <v>2812</v>
      </c>
      <c r="H32" s="338"/>
      <c r="I32" s="17"/>
      <c r="J32" s="338">
        <f>+'Ark1'!S734</f>
        <v>2809</v>
      </c>
      <c r="K32" s="67">
        <f>+'Ark1'!AA734</f>
        <v>11.231377561209412</v>
      </c>
      <c r="L32" s="67"/>
      <c r="M32" s="67">
        <f>+'Ark1'!AB734</f>
        <v>11.717628392680297</v>
      </c>
      <c r="N32" s="67"/>
      <c r="O32" s="14">
        <f>+'Ark1'!U734</f>
        <v>61.204343182627262</v>
      </c>
      <c r="P32" s="17"/>
      <c r="Q32" s="14">
        <f>+'Ark1'!W734</f>
        <v>83.890744037023651</v>
      </c>
      <c r="R32" s="17"/>
      <c r="S32" s="14">
        <f>+'Ark1'!X734</f>
        <v>11.777612992375596</v>
      </c>
      <c r="T32" s="14">
        <f>+'Ark1'!Y734</f>
        <v>2.5159305191249004</v>
      </c>
      <c r="U32" s="17">
        <f>+'Ark1'!Z734</f>
        <v>-24.303248529090204</v>
      </c>
      <c r="V32" s="17">
        <f t="shared" si="0"/>
        <v>62.488888888888887</v>
      </c>
      <c r="W32" s="14">
        <f>+'Ark1'!T734</f>
        <v>16.217994310099577</v>
      </c>
      <c r="X32" s="67">
        <f>+'Ark1'!V734</f>
        <v>90.929441699351287</v>
      </c>
      <c r="Y32" s="54"/>
      <c r="Z32" s="28"/>
      <c r="AA32" s="28"/>
      <c r="AB32" s="28"/>
      <c r="AC32"/>
      <c r="AD32"/>
      <c r="AE32"/>
      <c r="AF32"/>
      <c r="AH32" s="3"/>
      <c r="AI32" s="3"/>
    </row>
    <row r="33" spans="1:46" x14ac:dyDescent="0.5">
      <c r="A33" s="54"/>
      <c r="B33" s="5">
        <f>+'Ark1'!C735</f>
        <v>2018</v>
      </c>
      <c r="C33" s="5">
        <f>+'Ark1'!G735</f>
        <v>3</v>
      </c>
      <c r="D33" s="5" t="s">
        <v>489</v>
      </c>
      <c r="E33" s="5">
        <f>+'Ark1'!Q735</f>
        <v>72</v>
      </c>
      <c r="F33" s="17"/>
      <c r="G33" s="338">
        <f>+'Ark1'!R735</f>
        <v>12167</v>
      </c>
      <c r="H33" s="338"/>
      <c r="I33" s="17"/>
      <c r="J33" s="338">
        <f>+'Ark1'!S735</f>
        <v>12154</v>
      </c>
      <c r="K33" s="67">
        <f>+'Ark1'!AA735</f>
        <v>48.596077804848839</v>
      </c>
      <c r="L33" s="67"/>
      <c r="M33" s="67">
        <f>+'Ark1'!AB735</f>
        <v>48.271776225211667</v>
      </c>
      <c r="N33" s="67"/>
      <c r="O33" s="14">
        <f>+'Ark1'!U735</f>
        <v>60.847786736876763</v>
      </c>
      <c r="P33" s="17"/>
      <c r="Q33" s="14">
        <f>+'Ark1'!W735</f>
        <v>79.873021227579557</v>
      </c>
      <c r="R33" s="17"/>
      <c r="S33" s="14">
        <f>+'Ark1'!X735</f>
        <v>11.745585944399055</v>
      </c>
      <c r="T33" s="14">
        <f>+'Ark1'!Y735</f>
        <v>2.9357163684445902</v>
      </c>
      <c r="U33" s="17">
        <f>+'Ark1'!Z735</f>
        <v>-35.969377100402696</v>
      </c>
      <c r="V33" s="17">
        <f t="shared" si="0"/>
        <v>168.98611111111111</v>
      </c>
      <c r="W33" s="14">
        <f>+'Ark1'!T735</f>
        <v>15.92479658091559</v>
      </c>
      <c r="X33" s="67">
        <f>+'Ark1'!V735</f>
        <v>86.5769928745773</v>
      </c>
      <c r="Y33" s="54"/>
      <c r="Z33" s="28"/>
      <c r="AA33" s="28"/>
      <c r="AB33" s="28"/>
      <c r="AC33"/>
      <c r="AD33"/>
      <c r="AE33"/>
      <c r="AF33"/>
    </row>
    <row r="34" spans="1:46" x14ac:dyDescent="0.5">
      <c r="A34" s="54"/>
      <c r="B34" s="5">
        <f>+'Ark1'!C736</f>
        <v>2018</v>
      </c>
      <c r="C34" s="5">
        <f>+'Ark1'!G736</f>
        <v>4</v>
      </c>
      <c r="D34" s="5" t="s">
        <v>68</v>
      </c>
      <c r="E34" s="5">
        <f>+'Ark1'!Q736</f>
        <v>13</v>
      </c>
      <c r="F34" s="17"/>
      <c r="G34" s="338">
        <f>+'Ark1'!R736</f>
        <v>3951</v>
      </c>
      <c r="H34" s="338"/>
      <c r="I34" s="17"/>
      <c r="J34" s="338">
        <f>+'Ark1'!S736</f>
        <v>3939</v>
      </c>
      <c r="K34" s="67">
        <f>+'Ark1'!AA736</f>
        <v>15.780644645924037</v>
      </c>
      <c r="L34" s="67"/>
      <c r="M34" s="67">
        <f>+'Ark1'!AB736</f>
        <v>15.74737919931767</v>
      </c>
      <c r="N34" s="67"/>
      <c r="O34" s="14">
        <f>+'Ark1'!U736</f>
        <v>61.188118811881189</v>
      </c>
      <c r="P34" s="17"/>
      <c r="Q34" s="14">
        <f>+'Ark1'!W736</f>
        <v>80.398578319370387</v>
      </c>
      <c r="R34" s="17"/>
      <c r="S34" s="14">
        <f>+'Ark1'!X736</f>
        <v>10.181816945087672</v>
      </c>
      <c r="T34" s="14">
        <f>+'Ark1'!Y736</f>
        <v>2.4739107840116761</v>
      </c>
      <c r="U34" s="17">
        <f>+'Ark1'!Z736</f>
        <v>-46.072222839293971</v>
      </c>
      <c r="V34" s="17">
        <f t="shared" si="0"/>
        <v>303.92307692307691</v>
      </c>
      <c r="W34" s="14">
        <f>+'Ark1'!T736</f>
        <v>16.178435839028101</v>
      </c>
      <c r="X34" s="67">
        <f>+'Ark1'!V736</f>
        <v>87.218159269048101</v>
      </c>
      <c r="Y34" s="54"/>
      <c r="Z34" s="28"/>
      <c r="AA34" s="28"/>
      <c r="AB34" s="28"/>
      <c r="AC34"/>
      <c r="AD34"/>
      <c r="AE34"/>
      <c r="AF34"/>
    </row>
    <row r="35" spans="1:46" x14ac:dyDescent="0.5">
      <c r="A35" s="54"/>
      <c r="B35" s="54"/>
      <c r="C35" s="54"/>
      <c r="D35" s="54"/>
      <c r="E35" s="54"/>
      <c r="F35" s="54"/>
      <c r="G35" s="340"/>
      <c r="H35" s="340"/>
      <c r="I35" s="54"/>
      <c r="J35" s="340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28"/>
      <c r="AA35" s="28"/>
      <c r="AB35" s="28"/>
      <c r="AC35"/>
      <c r="AD35"/>
      <c r="AE35"/>
      <c r="AF35"/>
    </row>
    <row r="36" spans="1:46" x14ac:dyDescent="0.5">
      <c r="A36" s="54"/>
      <c r="B36" s="55">
        <f>+'Ark1'!C737</f>
        <v>2017</v>
      </c>
      <c r="C36" s="55">
        <f>+'Ark1'!G737</f>
        <v>1</v>
      </c>
      <c r="D36" s="55" t="s">
        <v>380</v>
      </c>
      <c r="E36" s="55">
        <f>+'Ark1'!Q737</f>
        <v>45</v>
      </c>
      <c r="F36" s="96"/>
      <c r="G36" s="344">
        <f>+'Ark1'!R737</f>
        <v>8019</v>
      </c>
      <c r="H36" s="344"/>
      <c r="I36" s="96"/>
      <c r="J36" s="344">
        <f>+'Ark1'!S737</f>
        <v>8010</v>
      </c>
      <c r="K36" s="151">
        <f>+'Ark1'!AA737</f>
        <v>23.138182762501089</v>
      </c>
      <c r="L36" s="151"/>
      <c r="M36" s="151">
        <f>+'Ark1'!AB737</f>
        <v>23.509850184937033</v>
      </c>
      <c r="N36" s="151"/>
      <c r="O36" s="56">
        <f>+'Ark1'!U737</f>
        <v>60.223096129837693</v>
      </c>
      <c r="P36" s="96"/>
      <c r="Q36" s="56">
        <f>+'Ark1'!W737</f>
        <v>83.026292134831607</v>
      </c>
      <c r="R36" s="96"/>
      <c r="S36" s="56">
        <f>+'Ark1'!X737</f>
        <v>10.729015944187248</v>
      </c>
      <c r="T36" s="56">
        <f>+'Ark1'!Y737</f>
        <v>2.8436214890578819</v>
      </c>
      <c r="U36" s="96">
        <f>+'Ark1'!Z737</f>
        <v>-28.857157756993001</v>
      </c>
      <c r="V36" s="96">
        <f t="shared" si="0"/>
        <v>178.2</v>
      </c>
      <c r="W36" s="56">
        <f>+'Ark1'!T737</f>
        <v>15.678638234193787</v>
      </c>
      <c r="X36" s="151">
        <f>+'Ark1'!V737</f>
        <v>89.999296653830243</v>
      </c>
      <c r="Y36" s="54"/>
      <c r="Z36" s="28"/>
      <c r="AA36" s="28"/>
      <c r="AB36" s="28"/>
      <c r="AC36"/>
      <c r="AD36"/>
      <c r="AE36"/>
      <c r="AF36"/>
    </row>
    <row r="37" spans="1:46" x14ac:dyDescent="0.5">
      <c r="A37" s="54"/>
      <c r="B37" s="55">
        <f>+'Ark1'!C738</f>
        <v>2017</v>
      </c>
      <c r="C37" s="55">
        <f>+'Ark1'!G738</f>
        <v>2</v>
      </c>
      <c r="D37" s="55" t="s">
        <v>67</v>
      </c>
      <c r="E37" s="55">
        <f>+'Ark1'!Q738</f>
        <v>45</v>
      </c>
      <c r="F37" s="96"/>
      <c r="G37" s="344">
        <f>+'Ark1'!R738</f>
        <v>3607</v>
      </c>
      <c r="H37" s="344"/>
      <c r="I37" s="96"/>
      <c r="J37" s="344">
        <f>+'Ark1'!S738</f>
        <v>3604</v>
      </c>
      <c r="K37" s="151">
        <f>+'Ark1'!AA738</f>
        <v>10.407709842167529</v>
      </c>
      <c r="L37" s="151"/>
      <c r="M37" s="151">
        <f>+'Ark1'!AB738</f>
        <v>10.826526527761509</v>
      </c>
      <c r="N37" s="151"/>
      <c r="O37" s="56">
        <f>+'Ark1'!U738</f>
        <v>60.319922308546069</v>
      </c>
      <c r="P37" s="96"/>
      <c r="Q37" s="56">
        <f>+'Ark1'!W738</f>
        <v>84.977247502774688</v>
      </c>
      <c r="R37" s="96"/>
      <c r="S37" s="56">
        <f>+'Ark1'!X738</f>
        <v>11.63006568940391</v>
      </c>
      <c r="T37" s="56">
        <f>+'Ark1'!Y738</f>
        <v>2.6033642527248562</v>
      </c>
      <c r="U37" s="96">
        <f>+'Ark1'!Z738</f>
        <v>-23.327997755799672</v>
      </c>
      <c r="V37" s="96">
        <f t="shared" si="0"/>
        <v>80.155555555555551</v>
      </c>
      <c r="W37" s="56">
        <f>+'Ark1'!T738</f>
        <v>15.803992237316326</v>
      </c>
      <c r="X37" s="151">
        <f>+'Ark1'!V738</f>
        <v>92.096779430102231</v>
      </c>
      <c r="Y37" s="54"/>
      <c r="Z37" s="28"/>
      <c r="AA37" s="28"/>
      <c r="AB37" s="28"/>
      <c r="AC37"/>
      <c r="AD37"/>
      <c r="AE37"/>
      <c r="AF37"/>
    </row>
    <row r="38" spans="1:46" x14ac:dyDescent="0.5">
      <c r="A38" s="54"/>
      <c r="B38" s="55">
        <f>+'Ark1'!C739</f>
        <v>2017</v>
      </c>
      <c r="C38" s="55">
        <f>+'Ark1'!G739</f>
        <v>3</v>
      </c>
      <c r="D38" s="55" t="s">
        <v>489</v>
      </c>
      <c r="E38" s="55">
        <f>+'Ark1'!Q739</f>
        <v>75</v>
      </c>
      <c r="F38" s="96"/>
      <c r="G38" s="344">
        <f>+'Ark1'!R739</f>
        <v>16254</v>
      </c>
      <c r="H38" s="344"/>
      <c r="I38" s="96"/>
      <c r="J38" s="344">
        <f>+'Ark1'!S739</f>
        <v>16240</v>
      </c>
      <c r="K38" s="151">
        <f>+'Ark1'!AA739</f>
        <v>46.899616239143612</v>
      </c>
      <c r="L38" s="151"/>
      <c r="M38" s="151">
        <f>+'Ark1'!AB739</f>
        <v>46.303227514475054</v>
      </c>
      <c r="N38" s="151"/>
      <c r="O38" s="56">
        <f>+'Ark1'!U739</f>
        <v>60.671120689655154</v>
      </c>
      <c r="P38" s="96"/>
      <c r="Q38" s="56">
        <f>+'Ark1'!W739</f>
        <v>80.653559113300474</v>
      </c>
      <c r="R38" s="96"/>
      <c r="S38" s="56">
        <f>+'Ark1'!X739</f>
        <v>11.381241627257763</v>
      </c>
      <c r="T38" s="56">
        <f>+'Ark1'!Y739</f>
        <v>2.9685591328681951</v>
      </c>
      <c r="U38" s="96">
        <f>+'Ark1'!Z739</f>
        <v>-38.577686008530122</v>
      </c>
      <c r="V38" s="96">
        <f t="shared" si="0"/>
        <v>216.72</v>
      </c>
      <c r="W38" s="56">
        <f>+'Ark1'!T739</f>
        <v>15.8692629506583</v>
      </c>
      <c r="X38" s="151">
        <f>+'Ark1'!V739</f>
        <v>87.415487620683521</v>
      </c>
      <c r="Y38" s="54"/>
      <c r="Z38" s="28"/>
      <c r="AA38" s="28"/>
      <c r="AB38" s="28"/>
      <c r="AC38"/>
      <c r="AD38"/>
      <c r="AE38"/>
      <c r="AF38"/>
    </row>
    <row r="39" spans="1:46" x14ac:dyDescent="0.5">
      <c r="A39" s="54"/>
      <c r="B39" s="55">
        <f>+'Ark1'!C740</f>
        <v>2017</v>
      </c>
      <c r="C39" s="55">
        <f>+'Ark1'!G740</f>
        <v>4</v>
      </c>
      <c r="D39" s="55" t="s">
        <v>68</v>
      </c>
      <c r="E39" s="55">
        <f>+'Ark1'!Q740</f>
        <v>18</v>
      </c>
      <c r="F39" s="96"/>
      <c r="G39" s="344">
        <f>+'Ark1'!R740</f>
        <v>6777</v>
      </c>
      <c r="H39" s="344"/>
      <c r="I39" s="96"/>
      <c r="J39" s="344">
        <f>+'Ark1'!S740</f>
        <v>6774</v>
      </c>
      <c r="K39" s="151">
        <f>+'Ark1'!AA740</f>
        <v>19.554491156187776</v>
      </c>
      <c r="L39" s="151"/>
      <c r="M39" s="151">
        <f>+'Ark1'!AB740</f>
        <v>19.360395772826394</v>
      </c>
      <c r="N39" s="151"/>
      <c r="O39" s="56">
        <f>+'Ark1'!U740</f>
        <v>60.664157071154406</v>
      </c>
      <c r="P39" s="96"/>
      <c r="Q39" s="56">
        <f>+'Ark1'!W740</f>
        <v>80.84763802775305</v>
      </c>
      <c r="R39" s="96"/>
      <c r="S39" s="56">
        <f>+'Ark1'!X740</f>
        <v>10.763824044525595</v>
      </c>
      <c r="T39" s="56">
        <f>+'Ark1'!Y740</f>
        <v>2.6938282351529601</v>
      </c>
      <c r="U39" s="96">
        <f>+'Ark1'!Z740</f>
        <v>-30.505131179326376</v>
      </c>
      <c r="V39" s="96">
        <f t="shared" si="0"/>
        <v>376.5</v>
      </c>
      <c r="W39" s="56">
        <f>+'Ark1'!T740</f>
        <v>15.9459938025675</v>
      </c>
      <c r="X39" s="151">
        <f>+'Ark1'!V740</f>
        <v>87.607514679958499</v>
      </c>
      <c r="Y39" s="54"/>
      <c r="Z39" s="28"/>
      <c r="AA39" s="28"/>
      <c r="AB39" s="28"/>
      <c r="AC39"/>
      <c r="AD39"/>
      <c r="AE39"/>
      <c r="AF39"/>
    </row>
    <row r="40" spans="1:46" x14ac:dyDescent="0.5">
      <c r="A40" s="54"/>
      <c r="B40" s="54"/>
      <c r="C40" s="54"/>
      <c r="D40" s="54"/>
      <c r="E40" s="54"/>
      <c r="F40" s="54"/>
      <c r="G40" s="340"/>
      <c r="H40" s="340"/>
      <c r="I40" s="54"/>
      <c r="J40" s="340"/>
      <c r="K40" s="139"/>
      <c r="L40" s="139"/>
      <c r="M40" s="139"/>
      <c r="N40" s="139"/>
      <c r="O40" s="54"/>
      <c r="P40" s="54"/>
      <c r="Q40" s="54"/>
      <c r="R40" s="54"/>
      <c r="S40" s="54"/>
      <c r="T40" s="54"/>
      <c r="U40" s="83"/>
      <c r="V40" s="83"/>
      <c r="W40" s="54"/>
      <c r="X40" s="139"/>
      <c r="Y40" s="54"/>
      <c r="Z40" s="28"/>
      <c r="AA40" s="28"/>
      <c r="AB40" s="28"/>
      <c r="AC40"/>
      <c r="AD40"/>
      <c r="AE40"/>
      <c r="AF40"/>
      <c r="AI40" s="1"/>
    </row>
    <row r="41" spans="1:46" x14ac:dyDescent="0.5">
      <c r="A41" s="54"/>
      <c r="B41" s="54"/>
      <c r="C41" s="54"/>
      <c r="D41" s="54"/>
      <c r="E41" s="54"/>
      <c r="F41" s="54"/>
      <c r="G41" s="340"/>
      <c r="H41" s="340"/>
      <c r="I41" s="54"/>
      <c r="J41" s="340"/>
      <c r="K41" s="139"/>
      <c r="L41" s="139"/>
      <c r="M41" s="139"/>
      <c r="N41" s="139"/>
      <c r="O41" s="54"/>
      <c r="P41" s="54"/>
      <c r="Q41" s="54"/>
      <c r="R41" s="54"/>
      <c r="S41" s="54"/>
      <c r="T41" s="54"/>
      <c r="U41" s="83"/>
      <c r="V41" s="83"/>
      <c r="W41" s="54"/>
      <c r="X41" s="139"/>
      <c r="Y41" s="54"/>
      <c r="AB41"/>
      <c r="AC41"/>
      <c r="AD41"/>
      <c r="AE41"/>
      <c r="AF41"/>
      <c r="AI41" s="1"/>
    </row>
    <row r="42" spans="1:46" x14ac:dyDescent="0.5">
      <c r="K42" s="97"/>
      <c r="L42" s="97"/>
      <c r="M42" s="97"/>
      <c r="N42" s="97"/>
      <c r="R42" s="20"/>
      <c r="S42" s="20"/>
      <c r="T42" s="20"/>
      <c r="U42" s="97"/>
      <c r="V42" s="97"/>
      <c r="W42" s="97"/>
      <c r="X42" s="152"/>
      <c r="Y42" s="97"/>
      <c r="Z42" s="20"/>
      <c r="AA42" s="20"/>
      <c r="AB42" s="152"/>
      <c r="AC42" s="152"/>
      <c r="AD42" s="152"/>
      <c r="AE42" s="152"/>
      <c r="AF42" s="152"/>
      <c r="AG42" s="20"/>
      <c r="AH42" s="20"/>
      <c r="AT42" s="1"/>
    </row>
    <row r="43" spans="1:46" x14ac:dyDescent="0.5">
      <c r="K43" s="97"/>
      <c r="L43" s="97"/>
      <c r="M43" s="97"/>
      <c r="N43" s="97"/>
      <c r="R43" s="20"/>
      <c r="S43" s="20"/>
      <c r="T43" s="20"/>
      <c r="U43" s="97"/>
      <c r="V43" s="97"/>
      <c r="W43" s="97"/>
      <c r="X43" s="152"/>
      <c r="Y43" s="97"/>
      <c r="Z43" s="20"/>
      <c r="AA43" s="20"/>
      <c r="AB43" s="152"/>
      <c r="AC43" s="152"/>
      <c r="AD43" s="152"/>
      <c r="AE43" s="152"/>
      <c r="AF43" s="152"/>
      <c r="AG43" s="20"/>
      <c r="AH43" s="20"/>
      <c r="AT43" s="1"/>
    </row>
    <row r="44" spans="1:46" x14ac:dyDescent="0.5">
      <c r="K44" s="97"/>
      <c r="L44" s="97"/>
      <c r="M44" s="97"/>
      <c r="N44" s="97"/>
      <c r="R44" s="20"/>
      <c r="S44" s="20"/>
      <c r="T44" s="20"/>
      <c r="U44" s="97"/>
      <c r="V44" s="97"/>
      <c r="W44" s="97"/>
      <c r="X44" s="152"/>
      <c r="Y44" s="97"/>
      <c r="Z44" s="20"/>
      <c r="AA44" s="20"/>
      <c r="AB44" s="152"/>
      <c r="AC44" s="152"/>
      <c r="AD44" s="152"/>
      <c r="AE44" s="152"/>
      <c r="AF44" s="152"/>
      <c r="AG44" s="20"/>
      <c r="AH44" s="20"/>
    </row>
    <row r="45" spans="1:46" x14ac:dyDescent="0.5">
      <c r="K45" s="97"/>
      <c r="L45" s="97"/>
      <c r="M45" s="97"/>
      <c r="N45" s="97"/>
      <c r="R45" s="20"/>
      <c r="S45" s="20"/>
      <c r="T45" s="20"/>
      <c r="U45" s="97"/>
      <c r="V45" s="97"/>
      <c r="W45" s="97"/>
      <c r="X45" s="152"/>
      <c r="Y45" s="97"/>
      <c r="Z45" s="20"/>
      <c r="AA45" s="20"/>
      <c r="AB45" s="152"/>
      <c r="AC45" s="152"/>
      <c r="AD45" s="152"/>
      <c r="AE45" s="152"/>
      <c r="AF45" s="152"/>
      <c r="AG45" s="20"/>
      <c r="AH45" s="20"/>
    </row>
    <row r="46" spans="1:46" x14ac:dyDescent="0.5">
      <c r="K46" s="97"/>
      <c r="L46" s="97"/>
      <c r="M46" s="97"/>
      <c r="N46" s="97"/>
      <c r="R46" s="20"/>
      <c r="S46" s="20"/>
      <c r="T46" s="20"/>
      <c r="U46" s="97"/>
      <c r="V46" s="97"/>
      <c r="W46" s="97"/>
      <c r="X46" s="152"/>
      <c r="Y46" s="97"/>
      <c r="Z46" s="20"/>
      <c r="AA46" s="20"/>
      <c r="AB46" s="152"/>
      <c r="AC46" s="152"/>
      <c r="AD46" s="152"/>
      <c r="AE46" s="152"/>
      <c r="AF46" s="152"/>
      <c r="AG46" s="20"/>
      <c r="AH46" s="20"/>
    </row>
    <row r="47" spans="1:46" x14ac:dyDescent="0.5">
      <c r="K47" s="97"/>
      <c r="L47" s="97"/>
      <c r="M47" s="97"/>
      <c r="N47" s="97"/>
      <c r="R47" s="20"/>
      <c r="S47" s="20"/>
      <c r="T47" s="20"/>
      <c r="U47" s="97"/>
      <c r="V47" s="97"/>
      <c r="W47" s="97"/>
      <c r="X47" s="152"/>
      <c r="Y47" s="97"/>
      <c r="Z47" s="20"/>
      <c r="AA47" s="20"/>
      <c r="AB47" s="152"/>
      <c r="AC47" s="152"/>
      <c r="AD47" s="152"/>
      <c r="AE47" s="152"/>
      <c r="AF47" s="152"/>
      <c r="AG47" s="20"/>
      <c r="AH47" s="20"/>
    </row>
    <row r="48" spans="1:46" x14ac:dyDescent="0.5">
      <c r="K48" s="97"/>
      <c r="L48" s="97"/>
      <c r="M48" s="97"/>
      <c r="N48" s="97"/>
      <c r="R48" s="20"/>
      <c r="S48" s="20"/>
      <c r="T48" s="20"/>
      <c r="U48" s="97"/>
      <c r="V48" s="97"/>
      <c r="W48" s="97"/>
      <c r="X48" s="152"/>
      <c r="Y48" s="97"/>
      <c r="Z48" s="20"/>
      <c r="AA48" s="20"/>
      <c r="AB48" s="152"/>
      <c r="AC48" s="152"/>
      <c r="AD48" s="152"/>
      <c r="AE48" s="152"/>
      <c r="AF48" s="152"/>
      <c r="AG48" s="20"/>
      <c r="AH48" s="20"/>
    </row>
    <row r="49" spans="11:34" x14ac:dyDescent="0.5">
      <c r="K49" s="97"/>
      <c r="L49" s="97"/>
      <c r="M49" s="97"/>
      <c r="N49" s="97"/>
      <c r="R49" s="20"/>
      <c r="S49" s="20"/>
      <c r="T49" s="20"/>
      <c r="U49" s="97"/>
      <c r="V49" s="97"/>
      <c r="W49" s="97"/>
      <c r="X49" s="152"/>
      <c r="Y49" s="97"/>
      <c r="Z49" s="20"/>
      <c r="AA49" s="20"/>
      <c r="AB49" s="152"/>
      <c r="AC49" s="152"/>
      <c r="AD49" s="152"/>
      <c r="AE49" s="152"/>
      <c r="AF49" s="152"/>
      <c r="AG49" s="20"/>
      <c r="AH49" s="20"/>
    </row>
    <row r="50" spans="11:34" x14ac:dyDescent="0.5">
      <c r="K50" s="97"/>
      <c r="L50" s="97"/>
      <c r="M50" s="97"/>
      <c r="N50" s="97"/>
      <c r="R50" s="20"/>
      <c r="S50" s="20"/>
      <c r="T50" s="20"/>
      <c r="U50" s="97"/>
      <c r="V50" s="97"/>
      <c r="W50" s="97"/>
      <c r="X50" s="152"/>
      <c r="Y50" s="97"/>
      <c r="Z50" s="20"/>
      <c r="AA50" s="20"/>
      <c r="AB50" s="152"/>
      <c r="AC50" s="152"/>
      <c r="AD50" s="152"/>
      <c r="AE50" s="152"/>
      <c r="AF50" s="152"/>
      <c r="AG50" s="20"/>
      <c r="AH50" s="20"/>
    </row>
    <row r="51" spans="11:34" x14ac:dyDescent="0.5">
      <c r="K51" s="97"/>
      <c r="L51" s="97"/>
      <c r="M51" s="97"/>
      <c r="N51" s="97"/>
      <c r="R51" s="20"/>
      <c r="S51" s="20"/>
      <c r="T51" s="20"/>
      <c r="U51" s="97"/>
      <c r="V51" s="97"/>
      <c r="W51" s="97"/>
      <c r="X51" s="152"/>
      <c r="Y51" s="97"/>
      <c r="Z51" s="20"/>
      <c r="AA51" s="20"/>
      <c r="AB51" s="152"/>
      <c r="AC51" s="152"/>
      <c r="AD51" s="152"/>
      <c r="AE51" s="152"/>
      <c r="AF51" s="152"/>
      <c r="AG51" s="20"/>
      <c r="AH51" s="20"/>
    </row>
    <row r="52" spans="11:34" x14ac:dyDescent="0.5">
      <c r="K52" s="97"/>
      <c r="L52" s="97"/>
      <c r="M52" s="97"/>
      <c r="N52" s="97"/>
      <c r="R52" s="20"/>
      <c r="S52" s="20"/>
      <c r="T52" s="20"/>
      <c r="U52" s="97"/>
      <c r="V52" s="97"/>
      <c r="W52" s="97"/>
      <c r="X52" s="152"/>
      <c r="Y52" s="97"/>
      <c r="Z52" s="20"/>
      <c r="AA52" s="20"/>
      <c r="AB52" s="152"/>
      <c r="AC52" s="152"/>
      <c r="AD52" s="152"/>
      <c r="AE52" s="152"/>
      <c r="AF52" s="152"/>
      <c r="AG52" s="20"/>
      <c r="AH52" s="20"/>
    </row>
    <row r="53" spans="11:34" x14ac:dyDescent="0.5">
      <c r="K53" s="97"/>
      <c r="L53" s="97"/>
      <c r="M53" s="97"/>
      <c r="N53" s="97"/>
      <c r="R53" s="20"/>
      <c r="S53" s="20"/>
      <c r="T53" s="20"/>
      <c r="U53" s="97"/>
      <c r="V53" s="97"/>
      <c r="W53" s="97"/>
      <c r="X53" s="152"/>
      <c r="Y53" s="97"/>
      <c r="Z53" s="20"/>
      <c r="AA53" s="20"/>
      <c r="AB53" s="152"/>
      <c r="AC53" s="152"/>
      <c r="AD53" s="152"/>
      <c r="AE53" s="152"/>
      <c r="AF53" s="152"/>
      <c r="AG53" s="20"/>
      <c r="AH53" s="20"/>
    </row>
    <row r="54" spans="11:34" x14ac:dyDescent="0.5">
      <c r="K54" s="97"/>
      <c r="L54" s="97"/>
      <c r="M54" s="97"/>
      <c r="N54" s="97"/>
      <c r="R54" s="20"/>
      <c r="S54" s="20"/>
      <c r="T54" s="20"/>
      <c r="U54" s="97"/>
      <c r="V54" s="97"/>
      <c r="W54" s="97"/>
      <c r="X54" s="152"/>
      <c r="Y54" s="97"/>
      <c r="Z54" s="20"/>
      <c r="AA54" s="20"/>
      <c r="AB54" s="152"/>
      <c r="AC54" s="152"/>
      <c r="AD54" s="152"/>
      <c r="AE54" s="152"/>
      <c r="AF54" s="152"/>
      <c r="AG54" s="20"/>
      <c r="AH54" s="20"/>
    </row>
    <row r="55" spans="11:34" x14ac:dyDescent="0.5">
      <c r="K55" s="97"/>
      <c r="L55" s="97"/>
      <c r="M55" s="97"/>
      <c r="N55" s="97"/>
      <c r="R55" s="20"/>
      <c r="S55" s="20"/>
      <c r="T55" s="20"/>
      <c r="U55" s="97"/>
      <c r="V55" s="97"/>
      <c r="W55" s="97"/>
      <c r="X55" s="152"/>
      <c r="Y55" s="97"/>
      <c r="Z55" s="20"/>
      <c r="AA55" s="20"/>
      <c r="AB55" s="152"/>
      <c r="AC55" s="152"/>
      <c r="AD55" s="152"/>
      <c r="AE55" s="152"/>
      <c r="AF55" s="152"/>
      <c r="AG55" s="20"/>
      <c r="AH55" s="20"/>
    </row>
    <row r="56" spans="11:34" x14ac:dyDescent="0.5">
      <c r="K56" s="97"/>
      <c r="L56" s="97"/>
      <c r="M56" s="97"/>
      <c r="N56" s="97"/>
      <c r="R56" s="20"/>
      <c r="S56" s="20"/>
      <c r="T56" s="20"/>
      <c r="U56" s="97"/>
      <c r="V56" s="97"/>
      <c r="W56" s="97"/>
      <c r="X56" s="152"/>
      <c r="Y56" s="97"/>
      <c r="Z56" s="20"/>
      <c r="AA56" s="20"/>
      <c r="AB56" s="152"/>
      <c r="AC56" s="152"/>
      <c r="AD56" s="152"/>
      <c r="AE56" s="152"/>
      <c r="AF56" s="152"/>
      <c r="AG56" s="20"/>
      <c r="AH56" s="20"/>
    </row>
    <row r="57" spans="11:34" x14ac:dyDescent="0.5">
      <c r="K57" s="97"/>
      <c r="L57" s="97"/>
      <c r="M57" s="97"/>
      <c r="N57" s="97"/>
      <c r="R57" s="20"/>
      <c r="S57" s="20"/>
      <c r="T57" s="20"/>
      <c r="U57" s="97"/>
      <c r="V57" s="97"/>
      <c r="W57" s="97"/>
      <c r="X57" s="152"/>
      <c r="Y57" s="97"/>
      <c r="Z57" s="20"/>
      <c r="AA57" s="20"/>
      <c r="AB57" s="152"/>
      <c r="AC57" s="152"/>
      <c r="AD57" s="152"/>
      <c r="AE57" s="152"/>
      <c r="AF57" s="152"/>
      <c r="AG57" s="20"/>
      <c r="AH57" s="20"/>
    </row>
    <row r="58" spans="11:34" x14ac:dyDescent="0.5">
      <c r="K58" s="97"/>
      <c r="L58" s="97"/>
      <c r="M58" s="97"/>
      <c r="N58" s="97"/>
      <c r="R58" s="20"/>
      <c r="S58" s="20"/>
      <c r="T58" s="20"/>
      <c r="U58" s="97"/>
      <c r="V58" s="97"/>
      <c r="W58" s="97"/>
      <c r="X58" s="152"/>
      <c r="Y58" s="97"/>
      <c r="Z58" s="20"/>
      <c r="AA58" s="20"/>
      <c r="AB58" s="152"/>
      <c r="AC58" s="152"/>
      <c r="AD58" s="152"/>
      <c r="AE58" s="152"/>
      <c r="AF58" s="152"/>
      <c r="AG58" s="20"/>
      <c r="AH58" s="20"/>
    </row>
    <row r="59" spans="11:34" x14ac:dyDescent="0.5">
      <c r="K59" s="97"/>
      <c r="L59" s="97"/>
      <c r="M59" s="97"/>
      <c r="N59" s="97"/>
      <c r="R59" s="20"/>
      <c r="S59" s="20"/>
      <c r="T59" s="20"/>
      <c r="U59" s="97"/>
      <c r="V59" s="97"/>
      <c r="W59" s="97"/>
      <c r="X59" s="152"/>
      <c r="Y59" s="97"/>
      <c r="Z59" s="20"/>
      <c r="AA59" s="20"/>
      <c r="AB59" s="152"/>
      <c r="AC59" s="152"/>
      <c r="AD59" s="152"/>
      <c r="AE59" s="152"/>
      <c r="AF59" s="152"/>
      <c r="AG59" s="20"/>
      <c r="AH59" s="20"/>
    </row>
    <row r="60" spans="11:34" x14ac:dyDescent="0.5">
      <c r="K60" s="97"/>
      <c r="L60" s="97"/>
      <c r="M60" s="97"/>
      <c r="N60" s="97"/>
      <c r="R60" s="20"/>
      <c r="S60" s="20"/>
      <c r="T60" s="20"/>
      <c r="U60" s="97"/>
      <c r="V60" s="97"/>
      <c r="W60" s="97"/>
      <c r="X60" s="152"/>
      <c r="Y60" s="97"/>
      <c r="Z60" s="20"/>
      <c r="AA60" s="20"/>
      <c r="AB60" s="152"/>
      <c r="AC60" s="152"/>
      <c r="AD60" s="152"/>
      <c r="AE60" s="152"/>
      <c r="AF60" s="152"/>
      <c r="AG60" s="20"/>
      <c r="AH60" s="20"/>
    </row>
    <row r="61" spans="11:34" x14ac:dyDescent="0.5">
      <c r="K61" s="97"/>
      <c r="L61" s="97"/>
      <c r="M61" s="97"/>
      <c r="N61" s="97"/>
      <c r="R61" s="20"/>
      <c r="S61" s="20"/>
      <c r="T61" s="20"/>
      <c r="U61" s="97"/>
      <c r="V61" s="97"/>
      <c r="W61" s="97"/>
      <c r="X61" s="152"/>
      <c r="Y61" s="97"/>
      <c r="Z61" s="20"/>
      <c r="AA61" s="20"/>
      <c r="AB61" s="152"/>
      <c r="AC61" s="152"/>
      <c r="AD61" s="152"/>
      <c r="AE61" s="152"/>
      <c r="AF61" s="152"/>
      <c r="AG61" s="20"/>
      <c r="AH61" s="20"/>
    </row>
    <row r="62" spans="11:34" x14ac:dyDescent="0.5">
      <c r="K62" s="97"/>
      <c r="L62" s="97"/>
      <c r="M62" s="97"/>
      <c r="N62" s="97"/>
      <c r="R62" s="20"/>
      <c r="S62" s="20"/>
      <c r="T62" s="20"/>
      <c r="U62" s="97"/>
      <c r="V62" s="97"/>
      <c r="W62" s="97"/>
      <c r="X62" s="152"/>
      <c r="Y62" s="97"/>
      <c r="Z62" s="20"/>
      <c r="AA62" s="20"/>
      <c r="AB62" s="152"/>
      <c r="AC62" s="152"/>
      <c r="AD62" s="152"/>
      <c r="AE62" s="152"/>
      <c r="AF62" s="152"/>
      <c r="AG62" s="20"/>
      <c r="AH62" s="20"/>
    </row>
    <row r="63" spans="11:34" x14ac:dyDescent="0.5">
      <c r="K63" s="97"/>
      <c r="L63" s="97"/>
      <c r="M63" s="97"/>
      <c r="N63" s="97"/>
      <c r="R63" s="20"/>
      <c r="S63" s="20"/>
      <c r="T63" s="20"/>
      <c r="U63" s="97"/>
      <c r="V63" s="97"/>
      <c r="W63" s="97"/>
      <c r="X63" s="152"/>
      <c r="Y63" s="97"/>
      <c r="Z63" s="20"/>
      <c r="AA63" s="20"/>
      <c r="AB63" s="152"/>
      <c r="AC63" s="152"/>
      <c r="AD63" s="152"/>
      <c r="AE63" s="152"/>
      <c r="AF63" s="152"/>
      <c r="AG63" s="20"/>
      <c r="AH63" s="20"/>
    </row>
    <row r="64" spans="11:34" x14ac:dyDescent="0.5">
      <c r="K64" s="97"/>
      <c r="L64" s="97"/>
      <c r="M64" s="97"/>
      <c r="N64" s="97"/>
      <c r="R64" s="20"/>
      <c r="S64" s="20"/>
      <c r="T64" s="20"/>
      <c r="U64" s="97"/>
      <c r="V64" s="97"/>
      <c r="W64" s="97"/>
      <c r="X64" s="152"/>
      <c r="Y64" s="97"/>
      <c r="Z64" s="20"/>
      <c r="AA64" s="20"/>
      <c r="AB64" s="152"/>
      <c r="AC64" s="152"/>
      <c r="AD64" s="152"/>
      <c r="AE64" s="152"/>
      <c r="AF64" s="152"/>
      <c r="AG64" s="20"/>
      <c r="AH64" s="20"/>
    </row>
    <row r="65" spans="11:34" x14ac:dyDescent="0.5">
      <c r="K65" s="97"/>
      <c r="L65" s="97"/>
      <c r="M65" s="97"/>
      <c r="N65" s="97"/>
      <c r="R65" s="20"/>
      <c r="S65" s="20"/>
      <c r="T65" s="20"/>
      <c r="U65" s="97"/>
      <c r="V65" s="97"/>
      <c r="W65" s="97"/>
      <c r="X65" s="152"/>
      <c r="Y65" s="97"/>
      <c r="Z65" s="20"/>
      <c r="AA65" s="20"/>
      <c r="AB65" s="152"/>
      <c r="AC65" s="152"/>
      <c r="AD65" s="152"/>
      <c r="AE65" s="152"/>
      <c r="AF65" s="152"/>
      <c r="AG65" s="20"/>
      <c r="AH65" s="20"/>
    </row>
    <row r="66" spans="11:34" x14ac:dyDescent="0.5">
      <c r="K66" s="97"/>
      <c r="L66" s="97"/>
      <c r="M66" s="97"/>
      <c r="N66" s="97"/>
      <c r="R66" s="20"/>
      <c r="S66" s="20"/>
      <c r="T66" s="20"/>
      <c r="U66" s="97"/>
      <c r="V66" s="97"/>
      <c r="W66" s="97"/>
      <c r="X66" s="152"/>
      <c r="Y66" s="97"/>
      <c r="Z66" s="20"/>
      <c r="AA66" s="20"/>
      <c r="AB66" s="152"/>
      <c r="AC66" s="152"/>
      <c r="AD66" s="152"/>
      <c r="AE66" s="152"/>
      <c r="AF66" s="152"/>
      <c r="AG66" s="20"/>
      <c r="AH66" s="20"/>
    </row>
    <row r="67" spans="11:34" x14ac:dyDescent="0.5">
      <c r="K67" s="97"/>
      <c r="L67" s="97"/>
      <c r="M67" s="97"/>
      <c r="N67" s="97"/>
      <c r="R67" s="20"/>
      <c r="S67" s="20"/>
      <c r="T67" s="20"/>
      <c r="U67" s="97"/>
      <c r="V67" s="97"/>
      <c r="W67" s="97"/>
      <c r="X67" s="152"/>
      <c r="Y67" s="97"/>
      <c r="Z67" s="20"/>
      <c r="AA67" s="20"/>
      <c r="AB67" s="152"/>
      <c r="AC67" s="152"/>
      <c r="AD67" s="152"/>
      <c r="AE67" s="152"/>
      <c r="AF67" s="152"/>
      <c r="AG67" s="20"/>
      <c r="AH67" s="20"/>
    </row>
    <row r="68" spans="11:34" x14ac:dyDescent="0.5">
      <c r="K68" s="97"/>
      <c r="L68" s="97"/>
      <c r="M68" s="97"/>
      <c r="N68" s="97"/>
      <c r="R68" s="20"/>
      <c r="S68" s="20"/>
      <c r="T68" s="20"/>
      <c r="U68" s="97"/>
      <c r="V68" s="97"/>
      <c r="W68" s="97"/>
      <c r="X68" s="152"/>
      <c r="Y68" s="97"/>
      <c r="Z68" s="20"/>
      <c r="AA68" s="20"/>
      <c r="AB68" s="152"/>
      <c r="AC68" s="152"/>
      <c r="AD68" s="152"/>
      <c r="AE68" s="152"/>
      <c r="AF68" s="152"/>
      <c r="AG68" s="20"/>
      <c r="AH68" s="20"/>
    </row>
    <row r="69" spans="11:34" x14ac:dyDescent="0.5">
      <c r="K69" s="97"/>
      <c r="L69" s="97"/>
      <c r="M69" s="97"/>
      <c r="N69" s="97"/>
      <c r="R69" s="20"/>
      <c r="S69" s="20"/>
      <c r="T69" s="20"/>
      <c r="U69" s="97"/>
      <c r="V69" s="97"/>
      <c r="W69" s="97"/>
      <c r="X69" s="152"/>
      <c r="Y69" s="97"/>
      <c r="Z69" s="20"/>
      <c r="AA69" s="20"/>
      <c r="AB69" s="152"/>
      <c r="AC69" s="152"/>
      <c r="AD69" s="152"/>
      <c r="AE69" s="152"/>
      <c r="AF69" s="152"/>
      <c r="AG69" s="20"/>
      <c r="AH69" s="20"/>
    </row>
    <row r="70" spans="11:34" x14ac:dyDescent="0.5">
      <c r="K70" s="97"/>
      <c r="L70" s="97"/>
      <c r="M70" s="97"/>
      <c r="N70" s="97"/>
      <c r="R70" s="20"/>
      <c r="S70" s="20"/>
      <c r="T70" s="20"/>
      <c r="U70" s="97"/>
      <c r="V70" s="97"/>
      <c r="W70" s="97"/>
      <c r="X70" s="152"/>
      <c r="Y70" s="97"/>
      <c r="Z70" s="20"/>
      <c r="AA70" s="20"/>
      <c r="AB70" s="152"/>
      <c r="AC70" s="152"/>
      <c r="AD70" s="152"/>
      <c r="AE70" s="152"/>
      <c r="AF70" s="152"/>
      <c r="AG70" s="20"/>
      <c r="AH70" s="20"/>
    </row>
    <row r="71" spans="11:34" x14ac:dyDescent="0.5">
      <c r="K71" s="97"/>
      <c r="L71" s="97"/>
      <c r="M71" s="97"/>
      <c r="N71" s="97"/>
      <c r="R71" s="20"/>
      <c r="S71" s="20"/>
      <c r="T71" s="20"/>
      <c r="U71" s="97"/>
      <c r="V71" s="97"/>
      <c r="W71" s="97"/>
      <c r="X71" s="152"/>
      <c r="Y71" s="97"/>
      <c r="Z71" s="20"/>
      <c r="AA71" s="20"/>
      <c r="AB71" s="152"/>
      <c r="AC71" s="152"/>
      <c r="AD71" s="152"/>
      <c r="AE71" s="152"/>
      <c r="AF71" s="152"/>
      <c r="AG71" s="20"/>
      <c r="AH71" s="20"/>
    </row>
    <row r="72" spans="11:34" x14ac:dyDescent="0.5">
      <c r="K72" s="97"/>
      <c r="L72" s="97"/>
      <c r="M72" s="97"/>
      <c r="N72" s="97"/>
      <c r="R72" s="20"/>
      <c r="S72" s="20"/>
      <c r="T72" s="20"/>
      <c r="U72" s="97"/>
      <c r="V72" s="97"/>
      <c r="W72" s="97"/>
      <c r="X72" s="152"/>
      <c r="Y72" s="97"/>
      <c r="Z72" s="20"/>
      <c r="AA72" s="20"/>
      <c r="AB72" s="152"/>
      <c r="AC72" s="152"/>
      <c r="AD72" s="152"/>
      <c r="AE72" s="152"/>
      <c r="AF72" s="152"/>
      <c r="AG72" s="20"/>
      <c r="AH72" s="20"/>
    </row>
    <row r="73" spans="11:34" x14ac:dyDescent="0.5">
      <c r="K73" s="97"/>
      <c r="L73" s="97"/>
      <c r="M73" s="97"/>
      <c r="N73" s="97"/>
      <c r="R73" s="20"/>
      <c r="S73" s="20"/>
      <c r="T73" s="20"/>
      <c r="U73" s="97"/>
      <c r="V73" s="97"/>
      <c r="W73" s="97"/>
      <c r="X73" s="152"/>
      <c r="Y73" s="97"/>
      <c r="Z73" s="20"/>
      <c r="AA73" s="20"/>
      <c r="AB73" s="152"/>
      <c r="AC73" s="152"/>
      <c r="AD73" s="152"/>
      <c r="AE73" s="152"/>
      <c r="AF73" s="152"/>
      <c r="AG73" s="20"/>
      <c r="AH73" s="20"/>
    </row>
    <row r="74" spans="11:34" x14ac:dyDescent="0.5">
      <c r="K74" s="97"/>
      <c r="L74" s="97"/>
      <c r="M74" s="97"/>
      <c r="N74" s="97"/>
      <c r="R74" s="20"/>
      <c r="S74" s="20"/>
      <c r="T74" s="20"/>
      <c r="U74" s="97"/>
      <c r="V74" s="97"/>
      <c r="W74" s="97"/>
      <c r="X74" s="152"/>
      <c r="Y74" s="97"/>
      <c r="Z74" s="20"/>
      <c r="AA74" s="20"/>
      <c r="AB74" s="152"/>
      <c r="AC74" s="152"/>
      <c r="AD74" s="152"/>
      <c r="AE74" s="152"/>
      <c r="AF74" s="152"/>
      <c r="AG74" s="20"/>
      <c r="AH74" s="20"/>
    </row>
    <row r="75" spans="11:34" x14ac:dyDescent="0.5">
      <c r="K75" s="97"/>
      <c r="L75" s="97"/>
      <c r="M75" s="97"/>
      <c r="N75" s="97"/>
      <c r="R75" s="20"/>
      <c r="S75" s="20"/>
      <c r="T75" s="20"/>
      <c r="U75" s="97"/>
      <c r="V75" s="97"/>
      <c r="W75" s="97"/>
      <c r="X75" s="152"/>
      <c r="Y75" s="97"/>
      <c r="Z75" s="20"/>
      <c r="AA75" s="20"/>
      <c r="AB75" s="152"/>
      <c r="AC75" s="152"/>
      <c r="AD75" s="152"/>
      <c r="AE75" s="152"/>
      <c r="AF75" s="152"/>
      <c r="AG75" s="20"/>
      <c r="AH75" s="20"/>
    </row>
    <row r="76" spans="11:34" x14ac:dyDescent="0.5">
      <c r="K76" s="97"/>
      <c r="L76" s="97"/>
      <c r="M76" s="97"/>
      <c r="N76" s="97"/>
      <c r="R76" s="20"/>
      <c r="S76" s="20"/>
      <c r="T76" s="20"/>
      <c r="U76" s="97"/>
      <c r="V76" s="97"/>
      <c r="W76" s="97"/>
      <c r="X76" s="152"/>
      <c r="Y76" s="97"/>
      <c r="Z76" s="20"/>
      <c r="AA76" s="20"/>
      <c r="AB76" s="152"/>
      <c r="AC76" s="152"/>
      <c r="AD76" s="152"/>
      <c r="AE76" s="152"/>
      <c r="AF76" s="152"/>
      <c r="AG76" s="20"/>
      <c r="AH76" s="20"/>
    </row>
    <row r="77" spans="11:34" x14ac:dyDescent="0.5">
      <c r="K77" s="97"/>
      <c r="L77" s="97"/>
      <c r="M77" s="97"/>
      <c r="N77" s="97"/>
      <c r="R77" s="20"/>
      <c r="S77" s="20"/>
      <c r="T77" s="20"/>
      <c r="U77" s="97"/>
      <c r="V77" s="97"/>
      <c r="W77" s="97"/>
      <c r="X77" s="152"/>
      <c r="Y77" s="97"/>
      <c r="Z77" s="20"/>
      <c r="AA77" s="20"/>
      <c r="AB77" s="152"/>
      <c r="AC77" s="152"/>
      <c r="AD77" s="152"/>
      <c r="AE77" s="152"/>
      <c r="AF77" s="152"/>
      <c r="AG77" s="20"/>
      <c r="AH77" s="20"/>
    </row>
    <row r="78" spans="11:34" x14ac:dyDescent="0.5">
      <c r="K78" s="97"/>
      <c r="L78" s="97"/>
      <c r="M78" s="97"/>
      <c r="N78" s="97"/>
      <c r="R78" s="20"/>
      <c r="S78" s="20"/>
      <c r="T78" s="20"/>
      <c r="U78" s="97"/>
      <c r="V78" s="97"/>
      <c r="W78" s="97"/>
      <c r="X78" s="152"/>
      <c r="Y78" s="97"/>
      <c r="Z78" s="20"/>
      <c r="AA78" s="20"/>
      <c r="AB78" s="152"/>
      <c r="AC78" s="152"/>
      <c r="AD78" s="152"/>
      <c r="AE78" s="152"/>
      <c r="AF78" s="152"/>
      <c r="AG78" s="20"/>
      <c r="AH78" s="20"/>
    </row>
    <row r="79" spans="11:34" x14ac:dyDescent="0.5">
      <c r="K79" s="97"/>
      <c r="L79" s="97"/>
      <c r="M79" s="97"/>
      <c r="N79" s="97"/>
      <c r="R79" s="20"/>
      <c r="S79" s="20"/>
      <c r="T79" s="20"/>
      <c r="U79" s="97"/>
      <c r="V79" s="97"/>
      <c r="W79" s="97"/>
      <c r="X79" s="152"/>
      <c r="Y79" s="97"/>
      <c r="Z79" s="20"/>
      <c r="AA79" s="20"/>
      <c r="AB79" s="152"/>
      <c r="AC79" s="152"/>
      <c r="AD79" s="152"/>
      <c r="AE79" s="152"/>
      <c r="AF79" s="152"/>
      <c r="AG79" s="20"/>
      <c r="AH79" s="20"/>
    </row>
    <row r="80" spans="11:34" x14ac:dyDescent="0.5">
      <c r="K80" s="97"/>
      <c r="L80" s="97"/>
      <c r="M80" s="97"/>
      <c r="N80" s="97"/>
      <c r="R80" s="20"/>
      <c r="S80" s="20"/>
      <c r="T80" s="20"/>
      <c r="U80" s="97"/>
      <c r="V80" s="97"/>
      <c r="W80" s="97"/>
      <c r="X80" s="152"/>
      <c r="Y80" s="97"/>
      <c r="Z80" s="20"/>
      <c r="AA80" s="20"/>
      <c r="AB80" s="152"/>
      <c r="AC80" s="152"/>
      <c r="AD80" s="152"/>
      <c r="AE80" s="152"/>
      <c r="AF80" s="152"/>
      <c r="AG80" s="20"/>
      <c r="AH80" s="20"/>
    </row>
    <row r="81" spans="11:35" x14ac:dyDescent="0.5">
      <c r="K81" s="97"/>
      <c r="L81" s="97"/>
      <c r="M81" s="97"/>
      <c r="N81" s="97"/>
      <c r="R81" s="20"/>
      <c r="S81" s="20"/>
      <c r="T81" s="20"/>
      <c r="U81" s="97"/>
      <c r="V81" s="97"/>
      <c r="W81" s="97"/>
      <c r="X81" s="152"/>
      <c r="Y81" s="97"/>
      <c r="Z81" s="20"/>
      <c r="AA81" s="20"/>
      <c r="AB81" s="152"/>
      <c r="AC81" s="152"/>
      <c r="AD81" s="152"/>
      <c r="AE81" s="152"/>
      <c r="AF81" s="152"/>
      <c r="AG81" s="20"/>
      <c r="AH81" s="20"/>
    </row>
    <row r="82" spans="11:35" x14ac:dyDescent="0.5">
      <c r="K82" s="97"/>
      <c r="L82" s="97"/>
      <c r="M82" s="97"/>
      <c r="N82" s="97"/>
      <c r="R82" s="20"/>
      <c r="S82" s="20"/>
      <c r="T82" s="20"/>
      <c r="U82" s="97"/>
      <c r="V82" s="97"/>
      <c r="W82" s="97"/>
      <c r="X82" s="152"/>
      <c r="Y82" s="97"/>
      <c r="Z82" s="20"/>
      <c r="AA82" s="20"/>
      <c r="AB82" s="152"/>
      <c r="AC82" s="152"/>
      <c r="AD82" s="152"/>
      <c r="AE82" s="152"/>
      <c r="AF82" s="152"/>
      <c r="AG82" s="20"/>
      <c r="AH82" s="20"/>
    </row>
    <row r="83" spans="11:35" x14ac:dyDescent="0.5">
      <c r="K83" s="97"/>
      <c r="L83" s="97"/>
      <c r="M83" s="97"/>
      <c r="N83" s="97"/>
      <c r="R83" s="20"/>
      <c r="S83" s="20"/>
      <c r="T83" s="20"/>
      <c r="U83" s="97"/>
      <c r="V83" s="97"/>
      <c r="W83" s="97"/>
      <c r="X83" s="152"/>
      <c r="Y83" s="97"/>
      <c r="Z83" s="20"/>
      <c r="AA83" s="20"/>
      <c r="AB83" s="152"/>
      <c r="AC83" s="152"/>
      <c r="AD83" s="152"/>
      <c r="AE83" s="152"/>
      <c r="AF83" s="152"/>
      <c r="AG83" s="20"/>
      <c r="AH83" s="20"/>
    </row>
    <row r="84" spans="11:35" x14ac:dyDescent="0.5">
      <c r="K84" s="97"/>
      <c r="L84" s="97"/>
      <c r="M84" s="97"/>
      <c r="N84" s="97"/>
      <c r="R84" s="20"/>
      <c r="S84" s="20"/>
      <c r="T84" s="20"/>
      <c r="U84" s="97"/>
      <c r="V84" s="97"/>
      <c r="W84" s="97"/>
      <c r="X84" s="152"/>
      <c r="Y84" s="97"/>
      <c r="Z84" s="20"/>
      <c r="AA84" s="20"/>
      <c r="AB84" s="152"/>
      <c r="AC84" s="152"/>
      <c r="AD84" s="152"/>
      <c r="AE84" s="152"/>
      <c r="AF84" s="152"/>
      <c r="AG84" s="20"/>
      <c r="AH84" s="20"/>
    </row>
    <row r="85" spans="11:35" x14ac:dyDescent="0.5">
      <c r="K85" s="97"/>
      <c r="L85" s="97"/>
      <c r="M85" s="97"/>
      <c r="N85" s="97"/>
      <c r="R85" s="20"/>
      <c r="S85" s="20"/>
      <c r="T85" s="20"/>
      <c r="U85" s="97"/>
      <c r="V85" s="97"/>
      <c r="W85" s="97"/>
      <c r="X85" s="152"/>
      <c r="Y85" s="97"/>
      <c r="Z85" s="20"/>
      <c r="AA85" s="20"/>
      <c r="AB85" s="152"/>
      <c r="AC85" s="152"/>
      <c r="AD85" s="152"/>
      <c r="AE85" s="152"/>
      <c r="AF85" s="152"/>
      <c r="AG85" s="20"/>
      <c r="AH85" s="20"/>
    </row>
    <row r="86" spans="11:35" x14ac:dyDescent="0.5">
      <c r="K86" s="97"/>
      <c r="L86" s="97"/>
      <c r="M86" s="97"/>
      <c r="N86" s="97"/>
      <c r="R86" s="20"/>
      <c r="S86" s="20"/>
      <c r="T86" s="20"/>
      <c r="U86" s="97"/>
      <c r="V86" s="97"/>
      <c r="W86" s="97"/>
      <c r="X86" s="152"/>
      <c r="Y86" s="97"/>
      <c r="Z86" s="20"/>
      <c r="AA86" s="20"/>
      <c r="AB86" s="152"/>
      <c r="AC86" s="152"/>
      <c r="AD86" s="152"/>
      <c r="AE86" s="152"/>
      <c r="AF86" s="152"/>
      <c r="AG86" s="20"/>
      <c r="AH86" s="20"/>
    </row>
    <row r="87" spans="11:35" x14ac:dyDescent="0.5">
      <c r="K87" s="97"/>
      <c r="L87" s="97"/>
      <c r="M87" s="97"/>
      <c r="N87" s="97"/>
      <c r="R87" s="20"/>
      <c r="S87" s="20"/>
      <c r="T87" s="20"/>
      <c r="U87" s="97"/>
      <c r="V87" s="97"/>
      <c r="W87" s="97"/>
      <c r="X87" s="152"/>
      <c r="Y87" s="97"/>
      <c r="Z87" s="20"/>
      <c r="AA87" s="20"/>
      <c r="AB87" s="152"/>
      <c r="AC87" s="152"/>
      <c r="AD87" s="152"/>
      <c r="AE87" s="152"/>
      <c r="AF87" s="152"/>
      <c r="AG87" s="20"/>
      <c r="AH87" s="20"/>
    </row>
    <row r="88" spans="11:35" x14ac:dyDescent="0.5">
      <c r="K88" s="97"/>
      <c r="L88" s="97"/>
      <c r="M88" s="97"/>
      <c r="N88" s="97"/>
      <c r="R88" s="20"/>
      <c r="S88" s="20"/>
      <c r="T88" s="20"/>
      <c r="U88" s="97"/>
      <c r="V88" s="97"/>
      <c r="W88" s="97"/>
      <c r="X88" s="152"/>
      <c r="Y88" s="97"/>
      <c r="Z88" s="20"/>
      <c r="AA88" s="20"/>
      <c r="AB88" s="152"/>
      <c r="AC88" s="152"/>
      <c r="AD88" s="152"/>
      <c r="AE88" s="152"/>
      <c r="AF88" s="152"/>
      <c r="AG88" s="20"/>
      <c r="AH88" s="20"/>
    </row>
    <row r="89" spans="11:35" x14ac:dyDescent="0.5">
      <c r="K89" s="97"/>
      <c r="L89" s="97"/>
      <c r="M89" s="97"/>
      <c r="N89" s="97"/>
      <c r="R89" s="20"/>
      <c r="S89" s="20"/>
      <c r="T89" s="20"/>
      <c r="U89" s="97"/>
      <c r="V89" s="97"/>
      <c r="W89" s="97"/>
      <c r="X89" s="152"/>
      <c r="Y89" s="97"/>
      <c r="Z89" s="20"/>
      <c r="AA89" s="20"/>
      <c r="AB89" s="152"/>
      <c r="AC89" s="152"/>
      <c r="AD89" s="152"/>
      <c r="AE89" s="152"/>
      <c r="AF89" s="152"/>
      <c r="AG89" s="20"/>
      <c r="AH89" s="20"/>
    </row>
    <row r="90" spans="11:35" x14ac:dyDescent="0.5">
      <c r="K90" s="97"/>
      <c r="L90" s="97"/>
      <c r="M90" s="97"/>
      <c r="N90" s="97"/>
      <c r="R90" s="20"/>
      <c r="S90" s="20"/>
      <c r="T90" s="20"/>
      <c r="U90" s="97"/>
      <c r="V90" s="97"/>
      <c r="W90" s="97"/>
      <c r="X90" s="152"/>
      <c r="Y90" s="97"/>
      <c r="Z90" s="20"/>
      <c r="AA90" s="20"/>
      <c r="AB90" s="152"/>
      <c r="AC90" s="152"/>
      <c r="AD90" s="152"/>
      <c r="AE90" s="152"/>
      <c r="AF90" s="152"/>
      <c r="AG90" s="20"/>
      <c r="AH90" s="20"/>
    </row>
    <row r="91" spans="11:35" x14ac:dyDescent="0.5">
      <c r="K91" s="97"/>
      <c r="L91" s="97"/>
      <c r="M91" s="97"/>
      <c r="N91" s="97"/>
      <c r="R91" s="20"/>
      <c r="S91" s="20"/>
      <c r="T91" s="20"/>
      <c r="U91" s="97"/>
      <c r="V91" s="97"/>
      <c r="W91" s="97"/>
      <c r="X91" s="152"/>
      <c r="Y91" s="97"/>
      <c r="Z91" s="20"/>
      <c r="AA91" s="20"/>
      <c r="AB91" s="152"/>
      <c r="AC91" s="152"/>
      <c r="AD91" s="152"/>
      <c r="AE91" s="152"/>
      <c r="AF91" s="152"/>
      <c r="AG91" s="20"/>
      <c r="AH91" s="20"/>
      <c r="AI91" s="28"/>
    </row>
    <row r="92" spans="11:35" x14ac:dyDescent="0.5">
      <c r="K92" s="97"/>
      <c r="L92" s="97"/>
      <c r="M92" s="97"/>
      <c r="N92" s="97"/>
      <c r="R92" s="20"/>
      <c r="S92" s="20"/>
      <c r="T92" s="20"/>
      <c r="U92" s="97"/>
      <c r="V92" s="97"/>
      <c r="W92" s="97"/>
      <c r="X92" s="152"/>
      <c r="Y92" s="97"/>
      <c r="Z92" s="20"/>
      <c r="AA92" s="20"/>
      <c r="AB92" s="152"/>
      <c r="AC92" s="152"/>
      <c r="AD92" s="152"/>
      <c r="AE92" s="152"/>
      <c r="AF92" s="152"/>
      <c r="AG92" s="20"/>
      <c r="AH92" s="20"/>
      <c r="AI92" s="28"/>
    </row>
    <row r="93" spans="11:35" x14ac:dyDescent="0.5">
      <c r="K93" s="97"/>
      <c r="L93" s="97"/>
      <c r="M93" s="97"/>
      <c r="N93" s="97"/>
      <c r="R93" s="20"/>
      <c r="S93" s="20"/>
      <c r="T93" s="20"/>
      <c r="U93" s="97"/>
      <c r="V93" s="97"/>
      <c r="W93" s="97"/>
      <c r="X93" s="152"/>
      <c r="Y93" s="97"/>
      <c r="Z93" s="20"/>
      <c r="AA93" s="20"/>
      <c r="AB93" s="152"/>
      <c r="AC93" s="152"/>
      <c r="AD93" s="152"/>
      <c r="AE93" s="152"/>
      <c r="AF93" s="152"/>
      <c r="AG93" s="20"/>
      <c r="AH93" s="20"/>
      <c r="AI93" s="28"/>
    </row>
    <row r="94" spans="11:35" x14ac:dyDescent="0.5">
      <c r="K94" s="97"/>
      <c r="L94" s="97"/>
      <c r="M94" s="97"/>
      <c r="N94" s="97"/>
      <c r="R94" s="20"/>
      <c r="S94" s="20"/>
      <c r="T94" s="20"/>
      <c r="U94" s="97"/>
      <c r="V94" s="97"/>
      <c r="W94" s="97"/>
      <c r="X94" s="152"/>
      <c r="Y94" s="97"/>
      <c r="Z94" s="20"/>
      <c r="AA94" s="20"/>
      <c r="AB94" s="152"/>
      <c r="AC94" s="152"/>
      <c r="AD94" s="152"/>
      <c r="AE94" s="152"/>
      <c r="AF94" s="152"/>
      <c r="AG94" s="20"/>
      <c r="AH94" s="20"/>
      <c r="AI94" s="28"/>
    </row>
    <row r="95" spans="11:35" x14ac:dyDescent="0.5">
      <c r="K95" s="97"/>
      <c r="L95" s="97"/>
      <c r="M95" s="97"/>
      <c r="N95" s="97"/>
      <c r="R95" s="20"/>
      <c r="S95" s="20"/>
      <c r="T95" s="20"/>
      <c r="U95" s="97"/>
      <c r="V95" s="97"/>
      <c r="W95" s="97"/>
      <c r="X95" s="152"/>
      <c r="Y95" s="97"/>
      <c r="Z95" s="20"/>
      <c r="AA95" s="20"/>
      <c r="AB95" s="152"/>
      <c r="AC95" s="152"/>
      <c r="AD95" s="152"/>
      <c r="AE95" s="152"/>
      <c r="AF95" s="152"/>
      <c r="AG95" s="20"/>
      <c r="AH95" s="20"/>
      <c r="AI95" s="28"/>
    </row>
    <row r="96" spans="11:35" ht="12.75" customHeight="1" x14ac:dyDescent="0.5">
      <c r="K96" s="97"/>
      <c r="L96" s="97"/>
      <c r="M96" s="97"/>
      <c r="N96" s="97"/>
      <c r="R96" s="20"/>
      <c r="S96" s="20"/>
      <c r="T96" s="20"/>
      <c r="U96" s="97"/>
      <c r="V96" s="97"/>
      <c r="W96" s="97"/>
      <c r="X96" s="152"/>
      <c r="Y96" s="97"/>
      <c r="Z96" s="20"/>
      <c r="AA96" s="20"/>
      <c r="AB96" s="152"/>
      <c r="AC96" s="152"/>
      <c r="AD96" s="152"/>
      <c r="AE96" s="152"/>
      <c r="AF96" s="152"/>
      <c r="AG96" s="20"/>
      <c r="AH96" s="20"/>
      <c r="AI96" s="28"/>
    </row>
    <row r="97" spans="11:35" x14ac:dyDescent="0.5">
      <c r="K97" s="97"/>
      <c r="L97" s="97"/>
      <c r="M97" s="97"/>
      <c r="N97" s="97"/>
      <c r="R97" s="20"/>
      <c r="S97" s="20"/>
      <c r="T97" s="20"/>
      <c r="U97" s="97"/>
      <c r="V97" s="97"/>
      <c r="W97" s="97"/>
      <c r="X97" s="152"/>
      <c r="Y97" s="97"/>
      <c r="Z97" s="20"/>
      <c r="AA97" s="20"/>
      <c r="AB97" s="152"/>
      <c r="AC97" s="152"/>
      <c r="AD97" s="152"/>
      <c r="AE97" s="152"/>
      <c r="AF97" s="152"/>
      <c r="AG97" s="20"/>
      <c r="AH97" s="20"/>
      <c r="AI97" s="28"/>
    </row>
    <row r="98" spans="11:35" x14ac:dyDescent="0.5">
      <c r="K98" s="97"/>
      <c r="L98" s="97"/>
      <c r="M98" s="97"/>
      <c r="N98" s="97"/>
      <c r="R98" s="20"/>
      <c r="S98" s="20"/>
      <c r="T98" s="20"/>
      <c r="U98" s="97"/>
      <c r="V98" s="97"/>
      <c r="W98" s="97"/>
      <c r="X98" s="152"/>
      <c r="Y98" s="97"/>
      <c r="Z98" s="20"/>
      <c r="AA98" s="20"/>
      <c r="AB98" s="152"/>
      <c r="AC98" s="152"/>
      <c r="AD98" s="152"/>
      <c r="AE98" s="152"/>
      <c r="AF98" s="152"/>
      <c r="AG98" s="20"/>
      <c r="AH98" s="20"/>
      <c r="AI98" s="28"/>
    </row>
    <row r="99" spans="11:35" x14ac:dyDescent="0.5">
      <c r="K99" s="97"/>
      <c r="L99" s="97"/>
      <c r="M99" s="97"/>
      <c r="N99" s="97"/>
      <c r="R99" s="20"/>
      <c r="S99" s="20"/>
      <c r="T99" s="20"/>
      <c r="U99" s="97"/>
      <c r="V99" s="97"/>
      <c r="W99" s="97"/>
      <c r="X99" s="152"/>
      <c r="Y99" s="97"/>
      <c r="Z99" s="20"/>
      <c r="AA99" s="20"/>
      <c r="AB99" s="152"/>
      <c r="AC99" s="152"/>
      <c r="AD99" s="152"/>
      <c r="AE99" s="152"/>
      <c r="AF99" s="152"/>
      <c r="AG99" s="20"/>
      <c r="AH99" s="20"/>
      <c r="AI99" s="28"/>
    </row>
    <row r="100" spans="11:35" x14ac:dyDescent="0.5">
      <c r="K100" s="97"/>
      <c r="L100" s="97"/>
      <c r="M100" s="97"/>
      <c r="N100" s="97"/>
      <c r="R100" s="20"/>
      <c r="S100" s="20"/>
      <c r="T100" s="20"/>
      <c r="U100" s="97"/>
      <c r="V100" s="97"/>
      <c r="W100" s="97"/>
      <c r="X100" s="152"/>
      <c r="Y100" s="97"/>
      <c r="Z100" s="20"/>
      <c r="AA100" s="20"/>
      <c r="AB100" s="152"/>
      <c r="AC100" s="152"/>
      <c r="AD100" s="152"/>
      <c r="AE100" s="152"/>
      <c r="AF100" s="152"/>
      <c r="AG100" s="20"/>
      <c r="AH100" s="20"/>
      <c r="AI100" s="28"/>
    </row>
    <row r="101" spans="11:35" x14ac:dyDescent="0.5">
      <c r="K101" s="97"/>
      <c r="L101" s="97"/>
      <c r="M101" s="97"/>
      <c r="N101" s="97"/>
      <c r="R101" s="20"/>
      <c r="S101" s="20"/>
      <c r="T101" s="20"/>
      <c r="U101" s="97"/>
      <c r="V101" s="97"/>
      <c r="W101" s="97"/>
      <c r="X101" s="152"/>
      <c r="Y101" s="97"/>
      <c r="Z101" s="20"/>
      <c r="AA101" s="20"/>
      <c r="AB101" s="152"/>
      <c r="AC101" s="152"/>
      <c r="AD101" s="152"/>
      <c r="AE101" s="152"/>
      <c r="AF101" s="152"/>
      <c r="AG101" s="20"/>
      <c r="AH101" s="20"/>
      <c r="AI101" s="28"/>
    </row>
    <row r="102" spans="11:35" x14ac:dyDescent="0.5">
      <c r="K102" s="97"/>
      <c r="L102" s="97"/>
      <c r="M102" s="97"/>
      <c r="N102" s="97"/>
      <c r="R102" s="20"/>
      <c r="S102" s="20"/>
      <c r="T102" s="20"/>
      <c r="U102" s="97"/>
      <c r="V102" s="97"/>
      <c r="W102" s="97"/>
      <c r="X102" s="152"/>
      <c r="Y102" s="97"/>
      <c r="Z102" s="20"/>
      <c r="AA102" s="20"/>
      <c r="AB102" s="152"/>
      <c r="AC102" s="152"/>
      <c r="AD102" s="152"/>
      <c r="AE102" s="152"/>
      <c r="AF102" s="152"/>
      <c r="AG102" s="20"/>
      <c r="AH102" s="20"/>
      <c r="AI102" s="28"/>
    </row>
    <row r="103" spans="11:35" x14ac:dyDescent="0.5">
      <c r="K103" s="97"/>
      <c r="L103" s="97"/>
      <c r="M103" s="97"/>
      <c r="N103" s="97"/>
      <c r="R103" s="20"/>
      <c r="S103" s="20"/>
      <c r="T103" s="20"/>
      <c r="U103" s="97"/>
      <c r="V103" s="97"/>
      <c r="W103" s="97"/>
      <c r="X103" s="152"/>
      <c r="Y103" s="97"/>
      <c r="Z103" s="20"/>
      <c r="AA103" s="20"/>
      <c r="AB103" s="152"/>
      <c r="AC103" s="152"/>
      <c r="AD103" s="152"/>
      <c r="AE103" s="152"/>
      <c r="AF103" s="152"/>
      <c r="AG103" s="20"/>
      <c r="AH103" s="20"/>
      <c r="AI103" s="28"/>
    </row>
    <row r="104" spans="11:35" x14ac:dyDescent="0.5">
      <c r="K104" s="97"/>
      <c r="L104" s="97"/>
      <c r="M104" s="97"/>
      <c r="N104" s="97"/>
      <c r="R104" s="20"/>
      <c r="S104" s="20"/>
      <c r="T104" s="20"/>
      <c r="U104" s="97"/>
      <c r="V104" s="97"/>
      <c r="W104" s="97"/>
      <c r="X104" s="152"/>
      <c r="Y104" s="97"/>
      <c r="Z104" s="20"/>
      <c r="AA104" s="20"/>
      <c r="AB104" s="152"/>
      <c r="AC104" s="152"/>
      <c r="AD104" s="152"/>
      <c r="AE104" s="152"/>
      <c r="AF104" s="152"/>
      <c r="AG104" s="20"/>
      <c r="AH104" s="20"/>
      <c r="AI104" s="28"/>
    </row>
    <row r="105" spans="11:35" x14ac:dyDescent="0.5">
      <c r="K105" s="97"/>
      <c r="L105" s="97"/>
      <c r="M105" s="97"/>
      <c r="N105" s="97"/>
      <c r="R105" s="20"/>
      <c r="S105" s="20"/>
      <c r="T105" s="20"/>
      <c r="U105" s="97"/>
      <c r="V105" s="97"/>
      <c r="W105" s="97"/>
      <c r="X105" s="152"/>
      <c r="Y105" s="97"/>
      <c r="Z105" s="20"/>
      <c r="AA105" s="20"/>
      <c r="AB105" s="152"/>
      <c r="AC105" s="152"/>
      <c r="AD105" s="152"/>
      <c r="AE105" s="152"/>
      <c r="AF105" s="152"/>
      <c r="AG105" s="20"/>
      <c r="AH105" s="20"/>
      <c r="AI105" s="28"/>
    </row>
    <row r="106" spans="11:35" x14ac:dyDescent="0.5">
      <c r="K106" s="97"/>
      <c r="L106" s="97"/>
      <c r="M106" s="97"/>
      <c r="N106" s="97"/>
      <c r="R106" s="20"/>
      <c r="S106" s="20"/>
      <c r="T106" s="20"/>
      <c r="U106" s="97"/>
      <c r="V106" s="97"/>
      <c r="W106" s="97"/>
      <c r="X106" s="152"/>
      <c r="Y106" s="97"/>
      <c r="Z106" s="20"/>
      <c r="AA106" s="20"/>
      <c r="AB106" s="152"/>
      <c r="AC106" s="152"/>
      <c r="AD106" s="152"/>
      <c r="AE106" s="152"/>
      <c r="AF106" s="152"/>
      <c r="AG106" s="20"/>
      <c r="AH106" s="20"/>
      <c r="AI106" s="28"/>
    </row>
    <row r="107" spans="11:35" x14ac:dyDescent="0.5">
      <c r="K107" s="97"/>
      <c r="L107" s="97"/>
      <c r="M107" s="97"/>
      <c r="N107" s="97"/>
      <c r="R107" s="20"/>
      <c r="S107" s="20"/>
      <c r="T107" s="20"/>
      <c r="U107" s="97"/>
      <c r="V107" s="97"/>
      <c r="W107" s="97"/>
      <c r="X107" s="152"/>
      <c r="Y107" s="97"/>
      <c r="Z107" s="20"/>
      <c r="AA107" s="20"/>
      <c r="AB107" s="152"/>
      <c r="AC107" s="152"/>
      <c r="AD107" s="152"/>
      <c r="AE107" s="152"/>
      <c r="AF107" s="152"/>
      <c r="AG107" s="20"/>
      <c r="AH107" s="20"/>
      <c r="AI107" s="28"/>
    </row>
    <row r="108" spans="11:35" x14ac:dyDescent="0.5">
      <c r="K108" s="97"/>
      <c r="L108" s="97"/>
      <c r="M108" s="97"/>
      <c r="N108" s="97"/>
      <c r="R108" s="20"/>
      <c r="S108" s="20"/>
      <c r="T108" s="20"/>
      <c r="U108" s="97"/>
      <c r="V108" s="97"/>
      <c r="W108" s="97"/>
      <c r="X108" s="152"/>
      <c r="Y108" s="97"/>
      <c r="Z108" s="20"/>
      <c r="AA108" s="20"/>
      <c r="AB108" s="152"/>
      <c r="AC108" s="152"/>
      <c r="AD108" s="152"/>
      <c r="AE108" s="152"/>
      <c r="AF108" s="152"/>
      <c r="AG108" s="20"/>
      <c r="AH108" s="20"/>
      <c r="AI108" s="28"/>
    </row>
    <row r="109" spans="11:35" x14ac:dyDescent="0.5">
      <c r="K109" s="97"/>
      <c r="L109" s="97"/>
      <c r="M109" s="97"/>
      <c r="N109" s="97"/>
      <c r="R109" s="20"/>
      <c r="S109" s="20"/>
      <c r="T109" s="20"/>
      <c r="U109" s="97"/>
      <c r="V109" s="97"/>
      <c r="W109" s="97"/>
      <c r="X109" s="152"/>
      <c r="Y109" s="97"/>
      <c r="Z109" s="20"/>
      <c r="AA109" s="20"/>
      <c r="AB109" s="152"/>
      <c r="AC109" s="152"/>
      <c r="AD109" s="152"/>
      <c r="AE109" s="152"/>
      <c r="AF109" s="152"/>
      <c r="AG109" s="20"/>
      <c r="AH109" s="20"/>
      <c r="AI109" s="28"/>
    </row>
    <row r="110" spans="11:35" x14ac:dyDescent="0.5">
      <c r="K110" s="97"/>
      <c r="L110" s="97"/>
      <c r="M110" s="97"/>
      <c r="N110" s="97"/>
      <c r="R110" s="20"/>
      <c r="S110" s="20"/>
      <c r="T110" s="20"/>
      <c r="U110" s="97"/>
      <c r="V110" s="97"/>
      <c r="W110" s="97"/>
      <c r="X110" s="152"/>
      <c r="Y110" s="97"/>
      <c r="Z110" s="20"/>
      <c r="AA110" s="20"/>
      <c r="AB110" s="152"/>
      <c r="AC110" s="152"/>
      <c r="AD110" s="152"/>
      <c r="AE110" s="152"/>
      <c r="AF110" s="152"/>
      <c r="AG110" s="20"/>
      <c r="AH110" s="20"/>
      <c r="AI110" s="28"/>
    </row>
    <row r="111" spans="11:35" x14ac:dyDescent="0.5">
      <c r="K111" s="97"/>
      <c r="L111" s="97"/>
      <c r="M111" s="97"/>
      <c r="N111" s="97"/>
      <c r="R111" s="20"/>
      <c r="S111" s="20"/>
      <c r="T111" s="20"/>
      <c r="U111" s="97"/>
      <c r="V111" s="97"/>
      <c r="W111" s="97"/>
      <c r="X111" s="152"/>
      <c r="Y111" s="97"/>
      <c r="Z111" s="20"/>
      <c r="AA111" s="20"/>
      <c r="AB111" s="152"/>
      <c r="AC111" s="152"/>
      <c r="AD111" s="152"/>
      <c r="AE111" s="152"/>
      <c r="AF111" s="152"/>
      <c r="AG111" s="20"/>
      <c r="AH111" s="20"/>
      <c r="AI111" s="28"/>
    </row>
    <row r="112" spans="11:35" x14ac:dyDescent="0.5">
      <c r="K112" s="97"/>
      <c r="L112" s="97"/>
      <c r="M112" s="97"/>
      <c r="N112" s="97"/>
      <c r="R112" s="20"/>
      <c r="S112" s="20"/>
      <c r="T112" s="20"/>
      <c r="U112" s="97"/>
      <c r="V112" s="97"/>
      <c r="W112" s="97"/>
      <c r="X112" s="152"/>
      <c r="Y112" s="97"/>
      <c r="Z112" s="20"/>
      <c r="AA112" s="20"/>
      <c r="AB112" s="152"/>
      <c r="AC112" s="152"/>
      <c r="AD112" s="152"/>
      <c r="AE112" s="152"/>
      <c r="AF112" s="152"/>
      <c r="AG112" s="20"/>
      <c r="AH112" s="20"/>
      <c r="AI112" s="28"/>
    </row>
    <row r="113" spans="11:35" x14ac:dyDescent="0.5">
      <c r="K113" s="97"/>
      <c r="L113" s="97"/>
      <c r="M113" s="97"/>
      <c r="N113" s="97"/>
      <c r="R113" s="20"/>
      <c r="S113" s="20"/>
      <c r="T113" s="20"/>
      <c r="U113" s="97"/>
      <c r="V113" s="97"/>
      <c r="W113" s="97"/>
      <c r="X113" s="152"/>
      <c r="Y113" s="97"/>
      <c r="Z113" s="20"/>
      <c r="AA113" s="20"/>
      <c r="AB113" s="152"/>
      <c r="AC113" s="152"/>
      <c r="AD113" s="152"/>
      <c r="AE113" s="152"/>
      <c r="AF113" s="152"/>
      <c r="AG113" s="20"/>
      <c r="AH113" s="20"/>
      <c r="AI113" s="28"/>
    </row>
    <row r="114" spans="11:35" x14ac:dyDescent="0.5">
      <c r="K114" s="97"/>
      <c r="L114" s="97"/>
      <c r="M114" s="97"/>
      <c r="N114" s="97"/>
      <c r="R114" s="20"/>
      <c r="S114" s="20"/>
      <c r="T114" s="20"/>
      <c r="U114" s="97"/>
      <c r="V114" s="97"/>
      <c r="W114" s="97"/>
      <c r="X114" s="152"/>
      <c r="Y114" s="97"/>
      <c r="Z114" s="20"/>
      <c r="AA114" s="20"/>
      <c r="AB114" s="152"/>
      <c r="AC114" s="152"/>
      <c r="AD114" s="152"/>
      <c r="AE114" s="152"/>
      <c r="AF114" s="152"/>
      <c r="AG114" s="20"/>
      <c r="AH114" s="20"/>
      <c r="AI114" s="28"/>
    </row>
    <row r="115" spans="11:35" x14ac:dyDescent="0.5">
      <c r="K115" s="97"/>
      <c r="L115" s="97"/>
      <c r="M115" s="97"/>
      <c r="N115" s="97"/>
      <c r="R115" s="20"/>
      <c r="S115" s="20"/>
      <c r="T115" s="20"/>
      <c r="U115" s="97"/>
      <c r="V115" s="97"/>
      <c r="W115" s="97"/>
      <c r="X115" s="152"/>
      <c r="Y115" s="97"/>
      <c r="Z115" s="20"/>
      <c r="AA115" s="20"/>
      <c r="AB115" s="152"/>
      <c r="AC115" s="152"/>
      <c r="AD115" s="152"/>
      <c r="AE115" s="152"/>
      <c r="AF115" s="152"/>
      <c r="AG115" s="20"/>
      <c r="AH115" s="20"/>
      <c r="AI115" s="28"/>
    </row>
    <row r="116" spans="11:35" x14ac:dyDescent="0.5">
      <c r="K116" s="97"/>
      <c r="L116" s="97"/>
      <c r="M116" s="97"/>
      <c r="N116" s="97"/>
      <c r="R116" s="20"/>
      <c r="S116" s="20"/>
      <c r="T116" s="20"/>
      <c r="U116" s="97"/>
      <c r="V116" s="97"/>
      <c r="W116" s="97"/>
      <c r="X116" s="152"/>
      <c r="Y116" s="97"/>
      <c r="Z116" s="20"/>
      <c r="AA116" s="20"/>
      <c r="AB116" s="152"/>
      <c r="AC116" s="152"/>
      <c r="AD116" s="152"/>
      <c r="AE116" s="152"/>
      <c r="AF116" s="152"/>
      <c r="AG116" s="20"/>
      <c r="AH116" s="20"/>
      <c r="AI116" s="28"/>
    </row>
    <row r="117" spans="11:35" x14ac:dyDescent="0.5">
      <c r="K117" s="97"/>
      <c r="L117" s="97"/>
      <c r="M117" s="97"/>
      <c r="N117" s="97"/>
      <c r="R117" s="20"/>
      <c r="S117" s="20"/>
      <c r="T117" s="20"/>
      <c r="U117" s="97"/>
      <c r="V117" s="97"/>
      <c r="W117" s="97"/>
      <c r="X117" s="152"/>
      <c r="Y117" s="97"/>
      <c r="Z117" s="20"/>
      <c r="AA117" s="20"/>
      <c r="AB117" s="152"/>
      <c r="AC117" s="152"/>
      <c r="AD117" s="152"/>
      <c r="AE117" s="152"/>
      <c r="AF117" s="152"/>
      <c r="AG117" s="20"/>
      <c r="AH117" s="20"/>
      <c r="AI117" s="28"/>
    </row>
    <row r="118" spans="11:35" x14ac:dyDescent="0.5">
      <c r="K118" s="97"/>
      <c r="L118" s="97"/>
      <c r="M118" s="97"/>
      <c r="N118" s="97"/>
      <c r="R118" s="20"/>
      <c r="S118" s="20"/>
      <c r="T118" s="20"/>
      <c r="U118" s="97"/>
      <c r="V118" s="97"/>
      <c r="W118" s="97"/>
      <c r="X118" s="152"/>
      <c r="Y118" s="97"/>
      <c r="Z118" s="20"/>
      <c r="AA118" s="20"/>
      <c r="AB118" s="152"/>
      <c r="AC118" s="152"/>
      <c r="AD118" s="152"/>
      <c r="AE118" s="152"/>
      <c r="AF118" s="152"/>
      <c r="AG118" s="20"/>
      <c r="AH118" s="20"/>
      <c r="AI118" s="28"/>
    </row>
    <row r="119" spans="11:35" x14ac:dyDescent="0.5">
      <c r="K119" s="97"/>
      <c r="L119" s="97"/>
      <c r="M119" s="97"/>
      <c r="N119" s="97"/>
      <c r="R119" s="20"/>
      <c r="S119" s="20"/>
      <c r="T119" s="20"/>
      <c r="U119" s="97"/>
      <c r="V119" s="97"/>
      <c r="W119" s="97"/>
      <c r="X119" s="152"/>
      <c r="Y119" s="97"/>
      <c r="Z119" s="20"/>
      <c r="AA119" s="20"/>
      <c r="AB119" s="152"/>
      <c r="AC119" s="152"/>
      <c r="AD119" s="152"/>
      <c r="AE119" s="152"/>
      <c r="AF119" s="152"/>
      <c r="AG119" s="20"/>
      <c r="AH119" s="20"/>
      <c r="AI119" s="28"/>
    </row>
    <row r="120" spans="11:35" x14ac:dyDescent="0.5">
      <c r="K120" s="97"/>
      <c r="L120" s="97"/>
      <c r="M120" s="97"/>
      <c r="N120" s="97"/>
      <c r="R120" s="20"/>
      <c r="S120" s="20"/>
      <c r="T120" s="20"/>
      <c r="U120" s="97"/>
      <c r="V120" s="97"/>
      <c r="W120" s="97"/>
      <c r="X120" s="152"/>
      <c r="Y120" s="97"/>
      <c r="Z120" s="20"/>
      <c r="AA120" s="20"/>
      <c r="AB120" s="152"/>
      <c r="AC120" s="152"/>
      <c r="AD120" s="152"/>
      <c r="AE120" s="152"/>
      <c r="AF120" s="152"/>
      <c r="AG120" s="20"/>
      <c r="AH120" s="20"/>
      <c r="AI120" s="28"/>
    </row>
    <row r="121" spans="11:35" x14ac:dyDescent="0.5">
      <c r="K121" s="97"/>
      <c r="L121" s="97"/>
      <c r="M121" s="97"/>
      <c r="N121" s="97"/>
      <c r="R121" s="20"/>
      <c r="S121" s="20"/>
      <c r="T121" s="20"/>
      <c r="U121" s="97"/>
      <c r="V121" s="97"/>
      <c r="W121" s="97"/>
      <c r="X121" s="152"/>
      <c r="Y121" s="97"/>
      <c r="Z121" s="20"/>
      <c r="AA121" s="20"/>
      <c r="AB121" s="152"/>
      <c r="AC121" s="152"/>
      <c r="AD121" s="152"/>
      <c r="AE121" s="152"/>
      <c r="AF121" s="152"/>
      <c r="AG121" s="20"/>
      <c r="AH121" s="20"/>
      <c r="AI121" s="28"/>
    </row>
    <row r="122" spans="11:35" x14ac:dyDescent="0.5">
      <c r="K122" s="97"/>
      <c r="L122" s="97"/>
      <c r="M122" s="97"/>
      <c r="N122" s="97"/>
      <c r="R122" s="20"/>
      <c r="S122" s="20"/>
      <c r="T122" s="20"/>
      <c r="U122" s="97"/>
      <c r="V122" s="97"/>
      <c r="W122" s="97"/>
      <c r="X122" s="152"/>
      <c r="Y122" s="97"/>
      <c r="Z122" s="20"/>
      <c r="AA122" s="20"/>
      <c r="AB122" s="152"/>
      <c r="AC122" s="152"/>
      <c r="AD122" s="152"/>
      <c r="AE122" s="152"/>
      <c r="AF122" s="152"/>
      <c r="AG122" s="20"/>
      <c r="AH122" s="20"/>
      <c r="AI122" s="28"/>
    </row>
    <row r="123" spans="11:35" x14ac:dyDescent="0.5">
      <c r="K123" s="97"/>
      <c r="L123" s="97"/>
      <c r="M123" s="97"/>
      <c r="N123" s="97"/>
      <c r="R123" s="20"/>
      <c r="S123" s="20"/>
      <c r="T123" s="20"/>
      <c r="U123" s="97"/>
      <c r="V123" s="97"/>
      <c r="W123" s="97"/>
      <c r="X123" s="152"/>
      <c r="Y123" s="97"/>
      <c r="Z123" s="20"/>
      <c r="AA123" s="20"/>
      <c r="AB123" s="152"/>
      <c r="AC123" s="152"/>
      <c r="AD123" s="152"/>
      <c r="AE123" s="152"/>
      <c r="AF123" s="152"/>
      <c r="AG123" s="20"/>
      <c r="AH123" s="20"/>
      <c r="AI123" s="28"/>
    </row>
    <row r="124" spans="11:35" x14ac:dyDescent="0.5">
      <c r="K124" s="97"/>
      <c r="L124" s="97"/>
      <c r="M124" s="97"/>
      <c r="N124" s="97"/>
      <c r="R124" s="20"/>
      <c r="S124" s="20"/>
      <c r="T124" s="20"/>
      <c r="U124" s="97"/>
      <c r="V124" s="97"/>
      <c r="W124" s="97"/>
      <c r="X124" s="152"/>
      <c r="Y124" s="97"/>
      <c r="Z124" s="20"/>
      <c r="AA124" s="20"/>
      <c r="AB124" s="152"/>
      <c r="AC124" s="152"/>
      <c r="AD124" s="152"/>
      <c r="AE124" s="152"/>
      <c r="AF124" s="152"/>
      <c r="AG124" s="20"/>
      <c r="AH124" s="20"/>
      <c r="AI124" s="28"/>
    </row>
    <row r="125" spans="11:35" x14ac:dyDescent="0.5">
      <c r="K125" s="97"/>
      <c r="L125" s="97"/>
      <c r="M125" s="97"/>
      <c r="N125" s="97"/>
      <c r="R125" s="20"/>
      <c r="S125" s="20"/>
      <c r="T125" s="20"/>
      <c r="U125" s="97"/>
      <c r="V125" s="97"/>
      <c r="W125" s="97"/>
      <c r="X125" s="152"/>
      <c r="Y125" s="97"/>
      <c r="Z125" s="20"/>
      <c r="AA125" s="20"/>
      <c r="AB125" s="152"/>
      <c r="AC125" s="152"/>
      <c r="AD125" s="152"/>
      <c r="AE125" s="152"/>
      <c r="AF125" s="152"/>
      <c r="AG125" s="20"/>
      <c r="AH125" s="20"/>
      <c r="AI125" s="28"/>
    </row>
    <row r="126" spans="11:35" x14ac:dyDescent="0.5">
      <c r="K126" s="97"/>
      <c r="L126" s="97"/>
      <c r="M126" s="97"/>
      <c r="N126" s="97"/>
      <c r="R126" s="20"/>
      <c r="S126" s="20"/>
      <c r="T126" s="20"/>
      <c r="U126" s="97"/>
      <c r="V126" s="97"/>
      <c r="W126" s="97"/>
      <c r="X126" s="152"/>
      <c r="Y126" s="97"/>
      <c r="Z126" s="20"/>
      <c r="AA126" s="20"/>
      <c r="AB126" s="152"/>
      <c r="AC126" s="152"/>
      <c r="AD126" s="152"/>
      <c r="AE126" s="152"/>
      <c r="AF126" s="152"/>
      <c r="AG126" s="20"/>
      <c r="AH126" s="20"/>
      <c r="AI126" s="28"/>
    </row>
    <row r="127" spans="11:35" x14ac:dyDescent="0.5">
      <c r="K127" s="97"/>
      <c r="L127" s="97"/>
      <c r="M127" s="97"/>
      <c r="N127" s="97"/>
      <c r="R127" s="20"/>
      <c r="S127" s="20"/>
      <c r="T127" s="20"/>
      <c r="U127" s="97"/>
      <c r="V127" s="97"/>
      <c r="W127" s="97"/>
      <c r="X127" s="152"/>
      <c r="Y127" s="97"/>
      <c r="Z127" s="20"/>
      <c r="AA127" s="20"/>
      <c r="AB127" s="152"/>
      <c r="AC127" s="152"/>
      <c r="AD127" s="152"/>
      <c r="AE127" s="152"/>
      <c r="AF127" s="152"/>
      <c r="AG127" s="20"/>
      <c r="AH127" s="20"/>
      <c r="AI127" s="28"/>
    </row>
    <row r="128" spans="11:35" x14ac:dyDescent="0.5">
      <c r="K128" s="97"/>
      <c r="L128" s="97"/>
      <c r="M128" s="97"/>
      <c r="N128" s="97"/>
      <c r="R128" s="20"/>
      <c r="S128" s="20"/>
      <c r="T128" s="20"/>
      <c r="U128" s="97"/>
      <c r="V128" s="97"/>
      <c r="W128" s="97"/>
      <c r="X128" s="152"/>
      <c r="Y128" s="97"/>
      <c r="Z128" s="20"/>
      <c r="AA128" s="20"/>
      <c r="AB128" s="152"/>
      <c r="AC128" s="152"/>
      <c r="AD128" s="152"/>
      <c r="AE128" s="152"/>
      <c r="AF128" s="152"/>
      <c r="AG128" s="20"/>
      <c r="AH128" s="20"/>
      <c r="AI128" s="28"/>
    </row>
    <row r="129" spans="11:35" x14ac:dyDescent="0.5">
      <c r="K129" s="97"/>
      <c r="L129" s="97"/>
      <c r="M129" s="97"/>
      <c r="N129" s="97"/>
      <c r="R129" s="20"/>
      <c r="S129" s="20"/>
      <c r="T129" s="20"/>
      <c r="U129" s="97"/>
      <c r="V129" s="97"/>
      <c r="W129" s="97"/>
      <c r="X129" s="152"/>
      <c r="Y129" s="97"/>
      <c r="Z129" s="20"/>
      <c r="AA129" s="20"/>
      <c r="AB129" s="152"/>
      <c r="AC129" s="152"/>
      <c r="AD129" s="152"/>
      <c r="AE129" s="152"/>
      <c r="AF129" s="152"/>
      <c r="AG129" s="20"/>
      <c r="AH129" s="20"/>
      <c r="AI129" s="28"/>
    </row>
    <row r="130" spans="11:35" x14ac:dyDescent="0.5">
      <c r="K130" s="97"/>
      <c r="L130" s="97"/>
      <c r="M130" s="97"/>
      <c r="N130" s="97"/>
      <c r="R130" s="20"/>
      <c r="S130" s="20"/>
      <c r="T130" s="20"/>
      <c r="U130" s="97"/>
      <c r="V130" s="97"/>
      <c r="W130" s="97"/>
      <c r="X130" s="152"/>
      <c r="Y130" s="97"/>
      <c r="Z130" s="20"/>
      <c r="AA130" s="20"/>
      <c r="AB130" s="152"/>
      <c r="AC130" s="152"/>
      <c r="AD130" s="152"/>
      <c r="AE130" s="152"/>
      <c r="AF130" s="152"/>
      <c r="AG130" s="20"/>
      <c r="AH130" s="20"/>
      <c r="AI130" s="28"/>
    </row>
    <row r="131" spans="11:35" x14ac:dyDescent="0.5">
      <c r="K131" s="97"/>
      <c r="L131" s="97"/>
      <c r="M131" s="97"/>
      <c r="N131" s="97"/>
      <c r="R131" s="20"/>
      <c r="S131" s="20"/>
      <c r="T131" s="20"/>
      <c r="U131" s="97"/>
      <c r="V131" s="97"/>
      <c r="W131" s="97"/>
      <c r="X131" s="152"/>
      <c r="Y131" s="97"/>
      <c r="Z131" s="20"/>
      <c r="AA131" s="20"/>
      <c r="AB131" s="152"/>
      <c r="AC131" s="152"/>
      <c r="AD131" s="152"/>
      <c r="AE131" s="152"/>
      <c r="AF131" s="152"/>
      <c r="AG131" s="20"/>
      <c r="AH131" s="20"/>
      <c r="AI131" s="28"/>
    </row>
    <row r="132" spans="11:35" x14ac:dyDescent="0.5">
      <c r="K132" s="97"/>
      <c r="L132" s="97"/>
      <c r="M132" s="97"/>
      <c r="N132" s="97"/>
      <c r="R132" s="20"/>
      <c r="S132" s="20"/>
      <c r="T132" s="20"/>
      <c r="U132" s="97"/>
      <c r="V132" s="97"/>
      <c r="W132" s="97"/>
      <c r="X132" s="152"/>
      <c r="Y132" s="97"/>
      <c r="Z132" s="20"/>
      <c r="AA132" s="20"/>
      <c r="AB132" s="152"/>
      <c r="AC132" s="152"/>
      <c r="AD132" s="152"/>
      <c r="AE132" s="152"/>
      <c r="AF132" s="152"/>
      <c r="AG132" s="20"/>
      <c r="AH132" s="20"/>
      <c r="AI132" s="28"/>
    </row>
    <row r="133" spans="11:35" x14ac:dyDescent="0.5">
      <c r="K133" s="97"/>
      <c r="L133" s="97"/>
      <c r="M133" s="97"/>
      <c r="N133" s="97"/>
      <c r="R133" s="20"/>
      <c r="S133" s="20"/>
      <c r="T133" s="20"/>
      <c r="U133" s="97"/>
      <c r="V133" s="97"/>
      <c r="W133" s="97"/>
      <c r="X133" s="152"/>
      <c r="Y133" s="97"/>
      <c r="Z133" s="20"/>
      <c r="AA133" s="20"/>
      <c r="AB133" s="152"/>
      <c r="AC133" s="152"/>
      <c r="AD133" s="152"/>
      <c r="AE133" s="152"/>
      <c r="AF133" s="152"/>
      <c r="AG133" s="20"/>
      <c r="AH133" s="20"/>
      <c r="AI133" s="28"/>
    </row>
    <row r="134" spans="11:35" x14ac:dyDescent="0.5">
      <c r="K134" s="97"/>
      <c r="L134" s="97"/>
      <c r="M134" s="97"/>
      <c r="N134" s="97"/>
      <c r="R134" s="20"/>
      <c r="S134" s="20"/>
      <c r="T134" s="20"/>
      <c r="U134" s="97"/>
      <c r="V134" s="97"/>
      <c r="W134" s="97"/>
      <c r="X134" s="152"/>
      <c r="Y134" s="97"/>
      <c r="Z134" s="20"/>
      <c r="AA134" s="20"/>
      <c r="AB134" s="152"/>
      <c r="AC134" s="152"/>
      <c r="AD134" s="152"/>
      <c r="AE134" s="152"/>
      <c r="AF134" s="152"/>
      <c r="AG134" s="20"/>
      <c r="AH134" s="20"/>
      <c r="AI134" s="28"/>
    </row>
    <row r="135" spans="11:35" x14ac:dyDescent="0.5">
      <c r="K135" s="97"/>
      <c r="L135" s="97"/>
      <c r="M135" s="97"/>
      <c r="N135" s="97"/>
      <c r="R135" s="20"/>
      <c r="S135" s="20"/>
      <c r="T135" s="20"/>
      <c r="U135" s="97"/>
      <c r="V135" s="97"/>
      <c r="W135" s="97"/>
      <c r="X135" s="152"/>
      <c r="Y135" s="97"/>
      <c r="Z135" s="20"/>
      <c r="AA135" s="20"/>
      <c r="AB135" s="152"/>
      <c r="AC135" s="152"/>
      <c r="AD135" s="152"/>
      <c r="AE135" s="152"/>
      <c r="AF135" s="152"/>
      <c r="AG135" s="20"/>
      <c r="AH135" s="20"/>
      <c r="AI135" s="28"/>
    </row>
    <row r="136" spans="11:35" x14ac:dyDescent="0.5">
      <c r="K136" s="97"/>
      <c r="L136" s="97"/>
      <c r="M136" s="97"/>
      <c r="N136" s="97"/>
      <c r="R136" s="20"/>
      <c r="S136" s="20"/>
      <c r="T136" s="20"/>
      <c r="U136" s="97"/>
      <c r="V136" s="97"/>
      <c r="W136" s="97"/>
      <c r="X136" s="152"/>
      <c r="Y136" s="97"/>
      <c r="Z136" s="20"/>
      <c r="AA136" s="20"/>
      <c r="AB136" s="152"/>
      <c r="AC136" s="152"/>
      <c r="AD136" s="152"/>
      <c r="AE136" s="152"/>
      <c r="AF136" s="152"/>
      <c r="AG136" s="20"/>
      <c r="AH136" s="20"/>
      <c r="AI136" s="28"/>
    </row>
    <row r="137" spans="11:35" x14ac:dyDescent="0.5">
      <c r="K137" s="97"/>
      <c r="L137" s="97"/>
      <c r="M137" s="97"/>
      <c r="N137" s="97"/>
      <c r="R137" s="20"/>
      <c r="S137" s="20"/>
      <c r="T137" s="20"/>
      <c r="U137" s="97"/>
      <c r="V137" s="97"/>
      <c r="W137" s="97"/>
      <c r="X137" s="152"/>
      <c r="Y137" s="97"/>
      <c r="Z137" s="20"/>
      <c r="AA137" s="20"/>
      <c r="AB137" s="152"/>
      <c r="AC137" s="152"/>
      <c r="AD137" s="152"/>
      <c r="AE137" s="152"/>
      <c r="AF137" s="152"/>
      <c r="AG137" s="20"/>
      <c r="AH137" s="20"/>
      <c r="AI137" s="28"/>
    </row>
    <row r="138" spans="11:35" x14ac:dyDescent="0.5">
      <c r="K138" s="97"/>
      <c r="L138" s="97"/>
      <c r="M138" s="97"/>
      <c r="N138" s="97"/>
      <c r="R138" s="20"/>
      <c r="S138" s="20"/>
      <c r="T138" s="20"/>
      <c r="U138" s="97"/>
      <c r="V138" s="97"/>
      <c r="W138" s="97"/>
      <c r="X138" s="152"/>
      <c r="Y138" s="97"/>
      <c r="Z138" s="20"/>
      <c r="AA138" s="20"/>
      <c r="AB138" s="152"/>
      <c r="AC138" s="152"/>
      <c r="AD138" s="152"/>
      <c r="AE138" s="152"/>
      <c r="AF138" s="152"/>
      <c r="AG138" s="20"/>
      <c r="AH138" s="20"/>
      <c r="AI138" s="28"/>
    </row>
    <row r="139" spans="11:35" x14ac:dyDescent="0.5">
      <c r="K139" s="97"/>
      <c r="L139" s="97"/>
      <c r="M139" s="97"/>
      <c r="N139" s="97"/>
      <c r="R139" s="20"/>
      <c r="S139" s="20"/>
      <c r="T139" s="20"/>
      <c r="U139" s="97"/>
      <c r="V139" s="97"/>
      <c r="W139" s="97"/>
      <c r="X139" s="152"/>
      <c r="Y139" s="97"/>
      <c r="Z139" s="20"/>
      <c r="AA139" s="20"/>
      <c r="AB139" s="152"/>
      <c r="AC139" s="152"/>
      <c r="AD139" s="152"/>
      <c r="AE139" s="152"/>
      <c r="AF139" s="152"/>
      <c r="AG139" s="20"/>
      <c r="AH139" s="20"/>
      <c r="AI139" s="28"/>
    </row>
    <row r="140" spans="11:35" x14ac:dyDescent="0.5">
      <c r="K140" s="97"/>
      <c r="L140" s="97"/>
      <c r="M140" s="97"/>
      <c r="N140" s="97"/>
      <c r="R140" s="20"/>
      <c r="S140" s="20"/>
      <c r="T140" s="20"/>
      <c r="U140" s="97"/>
      <c r="V140" s="97"/>
      <c r="W140" s="97"/>
      <c r="X140" s="152"/>
      <c r="Y140" s="97"/>
      <c r="Z140" s="20"/>
      <c r="AA140" s="20"/>
      <c r="AB140" s="152"/>
      <c r="AC140" s="152"/>
      <c r="AD140" s="152"/>
      <c r="AE140" s="152"/>
      <c r="AF140" s="152"/>
      <c r="AG140" s="20"/>
      <c r="AH140" s="20"/>
      <c r="AI140" s="28"/>
    </row>
    <row r="141" spans="11:35" x14ac:dyDescent="0.5">
      <c r="K141" s="97"/>
      <c r="L141" s="97"/>
      <c r="M141" s="97"/>
      <c r="N141" s="97"/>
      <c r="R141" s="20"/>
      <c r="S141" s="20"/>
      <c r="T141" s="20"/>
      <c r="U141" s="97"/>
      <c r="V141" s="97"/>
      <c r="W141" s="97"/>
      <c r="X141" s="152"/>
      <c r="Y141" s="97"/>
      <c r="Z141" s="20"/>
      <c r="AA141" s="20"/>
      <c r="AB141" s="152"/>
      <c r="AC141" s="152"/>
      <c r="AD141" s="152"/>
      <c r="AE141" s="152"/>
      <c r="AF141" s="152"/>
      <c r="AG141" s="20"/>
      <c r="AH141" s="20"/>
      <c r="AI141" s="28"/>
    </row>
    <row r="142" spans="11:35" x14ac:dyDescent="0.5">
      <c r="K142" s="97"/>
      <c r="L142" s="97"/>
      <c r="M142" s="97"/>
      <c r="N142" s="97"/>
      <c r="Q142" s="28"/>
      <c r="R142" s="20"/>
      <c r="S142" s="20"/>
      <c r="T142" s="20"/>
      <c r="U142" s="97"/>
      <c r="V142" s="97"/>
      <c r="W142" s="97"/>
      <c r="X142" s="152"/>
      <c r="Y142" s="97"/>
      <c r="Z142" s="20"/>
      <c r="AA142" s="20"/>
      <c r="AB142" s="152"/>
      <c r="AC142" s="152"/>
      <c r="AD142" s="152"/>
      <c r="AE142" s="152"/>
      <c r="AF142" s="152"/>
      <c r="AG142" s="20"/>
      <c r="AH142" s="20"/>
      <c r="AI142" s="28"/>
    </row>
    <row r="143" spans="11:35" x14ac:dyDescent="0.5">
      <c r="K143" s="97"/>
      <c r="L143" s="97"/>
      <c r="M143" s="97"/>
      <c r="N143" s="97"/>
      <c r="Q143" s="28"/>
      <c r="R143" s="20"/>
      <c r="S143" s="20"/>
      <c r="T143" s="20"/>
      <c r="U143" s="97"/>
      <c r="V143" s="97"/>
      <c r="W143" s="97"/>
      <c r="X143" s="152"/>
      <c r="Y143" s="97"/>
      <c r="Z143" s="20"/>
      <c r="AA143" s="20"/>
      <c r="AB143" s="152"/>
      <c r="AC143" s="152"/>
      <c r="AD143" s="152"/>
      <c r="AE143" s="152"/>
      <c r="AF143" s="152"/>
      <c r="AG143" s="20"/>
      <c r="AH143" s="20"/>
      <c r="AI143" s="28"/>
    </row>
    <row r="144" spans="11:35" x14ac:dyDescent="0.5">
      <c r="K144" s="97"/>
      <c r="L144" s="97"/>
      <c r="M144" s="97"/>
      <c r="N144" s="97"/>
      <c r="Q144" s="28"/>
      <c r="R144" s="20"/>
      <c r="S144" s="20"/>
      <c r="T144" s="20"/>
      <c r="U144" s="97"/>
      <c r="V144" s="97"/>
      <c r="W144" s="97"/>
      <c r="X144" s="152"/>
      <c r="Y144" s="97"/>
      <c r="Z144" s="20"/>
      <c r="AA144" s="20"/>
      <c r="AB144" s="152"/>
      <c r="AC144" s="152"/>
      <c r="AD144" s="152"/>
      <c r="AE144" s="152"/>
      <c r="AF144" s="152"/>
      <c r="AG144" s="20"/>
      <c r="AH144" s="20"/>
      <c r="AI144" s="28"/>
    </row>
    <row r="145" spans="11:35" x14ac:dyDescent="0.5">
      <c r="K145" s="97"/>
      <c r="L145" s="97"/>
      <c r="M145" s="97"/>
      <c r="N145" s="97"/>
      <c r="Q145" s="28"/>
      <c r="R145" s="20"/>
      <c r="S145" s="20"/>
      <c r="T145" s="20"/>
      <c r="U145" s="97"/>
      <c r="V145" s="97"/>
      <c r="W145" s="97"/>
      <c r="X145" s="152"/>
      <c r="Y145" s="97"/>
      <c r="Z145" s="20"/>
      <c r="AA145" s="20"/>
      <c r="AB145" s="152"/>
      <c r="AC145" s="152"/>
      <c r="AD145" s="152"/>
      <c r="AE145" s="152"/>
      <c r="AF145" s="152"/>
      <c r="AG145" s="20"/>
      <c r="AH145" s="20"/>
      <c r="AI145" s="28"/>
    </row>
    <row r="146" spans="11:35" x14ac:dyDescent="0.5">
      <c r="K146" s="97"/>
      <c r="L146" s="97"/>
      <c r="M146" s="97"/>
      <c r="N146" s="97"/>
      <c r="O146" s="22"/>
      <c r="P146" s="28"/>
      <c r="Q146" s="28"/>
      <c r="R146" s="20"/>
      <c r="S146" s="20"/>
      <c r="T146" s="20"/>
      <c r="U146" s="97"/>
      <c r="V146" s="97"/>
      <c r="W146" s="97"/>
      <c r="X146" s="152"/>
      <c r="Y146" s="97"/>
      <c r="Z146" s="20"/>
      <c r="AA146" s="20"/>
      <c r="AB146" s="152"/>
      <c r="AC146" s="152"/>
      <c r="AD146" s="152"/>
      <c r="AE146" s="152"/>
      <c r="AF146" s="152"/>
      <c r="AG146" s="20"/>
      <c r="AH146" s="20"/>
      <c r="AI146" s="28"/>
    </row>
    <row r="147" spans="11:35" x14ac:dyDescent="0.5">
      <c r="K147" s="97"/>
      <c r="L147" s="97"/>
      <c r="M147" s="97"/>
      <c r="N147" s="97"/>
      <c r="O147" s="22"/>
      <c r="P147" s="28"/>
      <c r="Q147" s="28"/>
      <c r="R147" s="20"/>
      <c r="S147" s="20"/>
      <c r="T147" s="20"/>
      <c r="U147" s="97"/>
      <c r="V147" s="97"/>
      <c r="W147" s="97"/>
      <c r="X147" s="152"/>
      <c r="Y147" s="97"/>
      <c r="Z147" s="20"/>
      <c r="AA147" s="20"/>
      <c r="AB147" s="152"/>
      <c r="AC147" s="152"/>
      <c r="AD147" s="152"/>
      <c r="AE147" s="152"/>
      <c r="AF147" s="152"/>
      <c r="AG147" s="20"/>
      <c r="AH147" s="20"/>
      <c r="AI147" s="28"/>
    </row>
    <row r="148" spans="11:35" x14ac:dyDescent="0.5">
      <c r="K148" s="97"/>
      <c r="L148" s="97"/>
      <c r="M148" s="97"/>
      <c r="N148" s="97"/>
      <c r="O148" s="22"/>
      <c r="P148" s="28"/>
      <c r="Q148" s="28"/>
      <c r="R148" s="20"/>
      <c r="S148" s="20"/>
      <c r="T148" s="20"/>
      <c r="U148" s="97"/>
      <c r="V148" s="97"/>
      <c r="W148" s="97"/>
      <c r="X148" s="152"/>
      <c r="Y148" s="97"/>
      <c r="Z148" s="20"/>
      <c r="AA148" s="20"/>
      <c r="AB148" s="152"/>
      <c r="AC148" s="152"/>
      <c r="AD148" s="152"/>
      <c r="AE148" s="152"/>
      <c r="AF148" s="152"/>
      <c r="AG148" s="20"/>
      <c r="AH148" s="20"/>
      <c r="AI148" s="28"/>
    </row>
    <row r="149" spans="11:35" x14ac:dyDescent="0.5">
      <c r="K149" s="97"/>
      <c r="L149" s="97"/>
      <c r="M149" s="97"/>
      <c r="N149" s="97"/>
      <c r="O149" s="22"/>
      <c r="P149" s="28"/>
      <c r="Q149" s="28"/>
      <c r="R149" s="20"/>
      <c r="S149" s="20"/>
      <c r="T149" s="20"/>
      <c r="U149" s="97"/>
      <c r="V149" s="97"/>
      <c r="W149" s="97"/>
      <c r="X149" s="152"/>
      <c r="Y149" s="97"/>
      <c r="Z149" s="20"/>
      <c r="AA149" s="20"/>
      <c r="AB149" s="152"/>
      <c r="AC149" s="152"/>
      <c r="AD149" s="152"/>
      <c r="AE149" s="152"/>
      <c r="AF149" s="152"/>
      <c r="AG149" s="20"/>
      <c r="AH149" s="20"/>
      <c r="AI149" s="28"/>
    </row>
    <row r="150" spans="11:35" x14ac:dyDescent="0.5">
      <c r="K150" s="97"/>
      <c r="L150" s="97"/>
      <c r="M150" s="97"/>
      <c r="N150" s="97"/>
      <c r="O150" s="22"/>
      <c r="P150" s="28"/>
      <c r="Q150" s="28"/>
      <c r="R150" s="20"/>
      <c r="S150" s="20"/>
      <c r="T150" s="20"/>
      <c r="U150" s="97"/>
      <c r="V150" s="97"/>
      <c r="W150" s="97"/>
      <c r="X150" s="152"/>
      <c r="Y150" s="97"/>
      <c r="Z150" s="20"/>
      <c r="AA150" s="20"/>
      <c r="AB150" s="152"/>
      <c r="AC150" s="152"/>
      <c r="AD150" s="152"/>
      <c r="AE150" s="152"/>
      <c r="AF150" s="152"/>
      <c r="AG150" s="20"/>
      <c r="AH150" s="20"/>
      <c r="AI150" s="28"/>
    </row>
    <row r="151" spans="11:35" x14ac:dyDescent="0.5">
      <c r="K151" s="97"/>
      <c r="L151" s="97"/>
      <c r="M151" s="97"/>
      <c r="N151" s="97"/>
      <c r="O151" s="22"/>
      <c r="P151" s="28"/>
      <c r="Q151" s="28"/>
      <c r="R151" s="20"/>
      <c r="S151" s="20"/>
      <c r="T151" s="20"/>
      <c r="U151" s="97"/>
      <c r="V151" s="97"/>
      <c r="W151" s="97"/>
      <c r="X151" s="152"/>
      <c r="Y151" s="97"/>
      <c r="Z151" s="20"/>
      <c r="AA151" s="20"/>
      <c r="AB151" s="152"/>
      <c r="AC151" s="152"/>
      <c r="AD151" s="152"/>
      <c r="AE151" s="152"/>
      <c r="AF151" s="152"/>
      <c r="AG151" s="20"/>
      <c r="AH151" s="20"/>
      <c r="AI151" s="28"/>
    </row>
    <row r="152" spans="11:35" x14ac:dyDescent="0.5">
      <c r="K152" s="97"/>
      <c r="L152" s="97"/>
      <c r="M152" s="97"/>
      <c r="N152" s="97"/>
      <c r="O152" s="22"/>
      <c r="P152" s="28"/>
      <c r="Q152" s="28"/>
      <c r="R152" s="20"/>
      <c r="S152" s="20"/>
      <c r="T152" s="20"/>
      <c r="U152" s="97"/>
      <c r="V152" s="97"/>
      <c r="W152" s="97"/>
      <c r="X152" s="152"/>
      <c r="Y152" s="97"/>
      <c r="Z152" s="20"/>
      <c r="AA152" s="20"/>
      <c r="AB152" s="152"/>
      <c r="AC152" s="152"/>
      <c r="AD152" s="152"/>
      <c r="AE152" s="152"/>
      <c r="AF152" s="152"/>
      <c r="AG152" s="20"/>
      <c r="AH152" s="20"/>
      <c r="AI152" s="28"/>
    </row>
    <row r="153" spans="11:35" x14ac:dyDescent="0.5">
      <c r="K153" s="97"/>
      <c r="L153" s="97"/>
      <c r="M153" s="97"/>
      <c r="N153" s="97"/>
      <c r="O153" s="22"/>
      <c r="P153" s="28"/>
      <c r="Q153" s="28"/>
      <c r="R153" s="20"/>
      <c r="S153" s="20"/>
      <c r="T153" s="20"/>
      <c r="U153" s="97"/>
      <c r="V153" s="97"/>
      <c r="W153" s="97"/>
      <c r="X153" s="152"/>
      <c r="Y153" s="97"/>
      <c r="Z153" s="20"/>
      <c r="AA153" s="20"/>
      <c r="AB153" s="152"/>
      <c r="AC153" s="152"/>
      <c r="AD153" s="152"/>
      <c r="AE153" s="152"/>
      <c r="AF153" s="152"/>
      <c r="AG153" s="20"/>
      <c r="AH153" s="20"/>
      <c r="AI153" s="28"/>
    </row>
    <row r="154" spans="11:35" x14ac:dyDescent="0.5">
      <c r="K154" s="97"/>
      <c r="L154" s="97"/>
      <c r="M154" s="97"/>
      <c r="N154" s="97"/>
      <c r="O154" s="22"/>
      <c r="P154" s="28"/>
      <c r="Q154" s="28"/>
      <c r="R154" s="20"/>
      <c r="S154" s="20"/>
      <c r="T154" s="20"/>
      <c r="U154" s="97"/>
      <c r="V154" s="97"/>
      <c r="W154" s="97"/>
      <c r="X154" s="152"/>
      <c r="Y154" s="97"/>
      <c r="Z154" s="20"/>
      <c r="AA154" s="20"/>
      <c r="AB154" s="152"/>
      <c r="AC154" s="152"/>
      <c r="AD154" s="152"/>
      <c r="AE154" s="152"/>
      <c r="AF154" s="152"/>
      <c r="AG154" s="20"/>
      <c r="AH154" s="20"/>
      <c r="AI154" s="28"/>
    </row>
    <row r="155" spans="11:35" x14ac:dyDescent="0.5">
      <c r="K155" s="97"/>
      <c r="L155" s="97"/>
      <c r="M155" s="97"/>
      <c r="N155" s="97"/>
      <c r="O155" s="22"/>
      <c r="P155" s="28"/>
      <c r="Q155" s="28"/>
      <c r="R155" s="20"/>
      <c r="S155" s="20"/>
      <c r="T155" s="20"/>
      <c r="U155" s="97"/>
      <c r="V155" s="97"/>
      <c r="W155" s="97"/>
      <c r="X155" s="152"/>
      <c r="Y155" s="97"/>
      <c r="Z155" s="20"/>
      <c r="AA155" s="20"/>
      <c r="AB155" s="152"/>
      <c r="AC155" s="152"/>
      <c r="AD155" s="152"/>
      <c r="AE155" s="152"/>
      <c r="AF155" s="152"/>
      <c r="AG155" s="20"/>
      <c r="AH155" s="20"/>
      <c r="AI155" s="28"/>
    </row>
    <row r="156" spans="11:35" x14ac:dyDescent="0.5">
      <c r="K156" s="97"/>
      <c r="L156" s="97"/>
      <c r="M156" s="97"/>
      <c r="N156" s="97"/>
      <c r="O156" s="22"/>
      <c r="P156" s="28"/>
      <c r="Q156" s="28"/>
      <c r="R156" s="20"/>
      <c r="S156" s="20"/>
      <c r="T156" s="20"/>
      <c r="U156" s="97"/>
      <c r="V156" s="97"/>
      <c r="W156" s="97"/>
      <c r="X156" s="152"/>
      <c r="Y156" s="97"/>
      <c r="Z156" s="20"/>
      <c r="AA156" s="20"/>
      <c r="AB156" s="152"/>
      <c r="AC156" s="152"/>
      <c r="AD156" s="152"/>
      <c r="AE156" s="152"/>
      <c r="AF156" s="152"/>
      <c r="AG156" s="20"/>
      <c r="AH156" s="20"/>
      <c r="AI156" s="28"/>
    </row>
    <row r="157" spans="11:35" x14ac:dyDescent="0.5">
      <c r="K157" s="97"/>
      <c r="L157" s="97"/>
      <c r="M157" s="97"/>
      <c r="N157" s="97"/>
      <c r="O157" s="22"/>
      <c r="P157" s="28"/>
      <c r="Q157" s="28"/>
      <c r="R157" s="20"/>
      <c r="S157" s="20"/>
      <c r="T157" s="20"/>
      <c r="U157" s="97"/>
      <c r="V157" s="97"/>
      <c r="W157" s="97"/>
      <c r="X157" s="152"/>
      <c r="Y157" s="97"/>
      <c r="Z157" s="20"/>
      <c r="AA157" s="20"/>
      <c r="AB157" s="152"/>
      <c r="AC157" s="152"/>
      <c r="AD157" s="152"/>
      <c r="AE157" s="152"/>
      <c r="AF157" s="152"/>
      <c r="AG157" s="20"/>
      <c r="AH157" s="20"/>
      <c r="AI157" s="28"/>
    </row>
    <row r="158" spans="11:35" x14ac:dyDescent="0.5">
      <c r="K158" s="97"/>
      <c r="L158" s="97"/>
      <c r="M158" s="97"/>
      <c r="N158" s="97"/>
      <c r="O158" s="22"/>
      <c r="P158" s="28"/>
      <c r="Q158" s="28"/>
      <c r="R158" s="20"/>
      <c r="S158" s="20"/>
      <c r="T158" s="20"/>
      <c r="U158" s="97"/>
      <c r="V158" s="97"/>
      <c r="W158" s="97"/>
      <c r="X158" s="152"/>
      <c r="Y158" s="97"/>
      <c r="Z158" s="20"/>
      <c r="AA158" s="20"/>
      <c r="AB158" s="152"/>
      <c r="AC158" s="152"/>
      <c r="AD158" s="152"/>
      <c r="AE158" s="152"/>
      <c r="AF158" s="152"/>
      <c r="AG158" s="20"/>
      <c r="AH158" s="20"/>
      <c r="AI158" s="28"/>
    </row>
    <row r="159" spans="11:35" x14ac:dyDescent="0.5">
      <c r="K159" s="97"/>
      <c r="L159" s="97"/>
      <c r="M159" s="97"/>
      <c r="N159" s="97"/>
      <c r="O159" s="22"/>
      <c r="P159" s="28"/>
      <c r="Q159" s="28"/>
      <c r="R159" s="20"/>
      <c r="S159" s="20"/>
      <c r="T159" s="20"/>
      <c r="U159" s="97"/>
      <c r="V159" s="97"/>
      <c r="W159" s="97"/>
      <c r="X159" s="152"/>
      <c r="Y159" s="97"/>
      <c r="Z159" s="20"/>
      <c r="AA159" s="20"/>
      <c r="AB159" s="152"/>
      <c r="AC159" s="152"/>
      <c r="AD159" s="152"/>
      <c r="AE159" s="152"/>
      <c r="AF159" s="152"/>
      <c r="AG159" s="20"/>
      <c r="AH159" s="20"/>
      <c r="AI159" s="28"/>
    </row>
    <row r="160" spans="11:35" x14ac:dyDescent="0.5">
      <c r="K160" s="97"/>
      <c r="L160" s="97"/>
      <c r="M160" s="97"/>
      <c r="N160" s="97"/>
      <c r="O160" s="22"/>
      <c r="P160" s="28"/>
      <c r="Q160" s="28"/>
      <c r="R160" s="20"/>
      <c r="S160" s="20"/>
      <c r="T160" s="20"/>
      <c r="U160" s="97"/>
      <c r="V160" s="97"/>
      <c r="W160" s="97"/>
      <c r="X160" s="152"/>
      <c r="Y160" s="97"/>
      <c r="Z160" s="20"/>
      <c r="AA160" s="20"/>
      <c r="AB160" s="152"/>
      <c r="AC160" s="152"/>
      <c r="AD160" s="152"/>
      <c r="AE160" s="152"/>
      <c r="AF160" s="152"/>
      <c r="AG160" s="20"/>
      <c r="AH160" s="20"/>
      <c r="AI160" s="28"/>
    </row>
    <row r="161" spans="11:35" x14ac:dyDescent="0.5">
      <c r="K161" s="97"/>
      <c r="L161" s="97"/>
      <c r="M161" s="97"/>
      <c r="N161" s="97"/>
      <c r="O161" s="22"/>
      <c r="P161" s="28"/>
      <c r="Q161" s="28"/>
      <c r="R161" s="20"/>
      <c r="S161" s="20"/>
      <c r="T161" s="20"/>
      <c r="U161" s="97"/>
      <c r="V161" s="97"/>
      <c r="W161" s="97"/>
      <c r="X161" s="152"/>
      <c r="Y161" s="97"/>
      <c r="Z161" s="20"/>
      <c r="AA161" s="20"/>
      <c r="AB161" s="152"/>
      <c r="AC161" s="152"/>
      <c r="AD161" s="152"/>
      <c r="AE161" s="152"/>
      <c r="AF161" s="152"/>
      <c r="AG161" s="20"/>
      <c r="AH161" s="20"/>
      <c r="AI161" s="28"/>
    </row>
    <row r="162" spans="11:35" x14ac:dyDescent="0.5">
      <c r="K162" s="97"/>
      <c r="L162" s="97"/>
      <c r="M162" s="97"/>
      <c r="N162" s="97"/>
      <c r="O162" s="22"/>
      <c r="P162" s="28"/>
      <c r="Q162" s="28"/>
      <c r="R162" s="20"/>
      <c r="S162" s="20"/>
      <c r="T162" s="20"/>
      <c r="U162" s="97"/>
      <c r="V162" s="97"/>
      <c r="W162" s="97"/>
      <c r="X162" s="152"/>
      <c r="Y162" s="97"/>
      <c r="Z162" s="20"/>
      <c r="AA162" s="20"/>
      <c r="AB162" s="152"/>
      <c r="AC162" s="152"/>
      <c r="AD162" s="152"/>
      <c r="AE162" s="152"/>
      <c r="AF162" s="152"/>
      <c r="AG162" s="20"/>
      <c r="AH162" s="20"/>
      <c r="AI162" s="28"/>
    </row>
    <row r="163" spans="11:35" x14ac:dyDescent="0.5">
      <c r="K163" s="97"/>
      <c r="L163" s="97"/>
      <c r="M163" s="97"/>
      <c r="N163" s="97"/>
      <c r="O163" s="22"/>
      <c r="P163" s="28"/>
      <c r="Q163" s="28"/>
      <c r="R163" s="20"/>
      <c r="S163" s="20"/>
      <c r="T163" s="20"/>
      <c r="U163" s="97"/>
      <c r="V163" s="97"/>
      <c r="W163" s="97"/>
      <c r="X163" s="152"/>
      <c r="Y163" s="97"/>
      <c r="Z163" s="20"/>
      <c r="AA163" s="20"/>
      <c r="AB163" s="152"/>
      <c r="AC163" s="152"/>
      <c r="AD163" s="152"/>
      <c r="AE163" s="152"/>
      <c r="AF163" s="152"/>
      <c r="AG163" s="20"/>
      <c r="AH163" s="20"/>
      <c r="AI163" s="28"/>
    </row>
    <row r="164" spans="11:35" x14ac:dyDescent="0.5">
      <c r="K164" s="97"/>
      <c r="L164" s="97"/>
      <c r="M164" s="97"/>
      <c r="N164" s="97"/>
      <c r="O164" s="22"/>
      <c r="P164" s="28"/>
      <c r="Q164" s="28"/>
      <c r="R164" s="20"/>
      <c r="S164" s="20"/>
      <c r="T164" s="20"/>
      <c r="U164" s="97"/>
      <c r="V164" s="97"/>
      <c r="W164" s="97"/>
      <c r="X164" s="152"/>
      <c r="Y164" s="97"/>
      <c r="Z164" s="20"/>
      <c r="AA164" s="20"/>
      <c r="AB164" s="152"/>
      <c r="AC164" s="152"/>
      <c r="AD164" s="152"/>
      <c r="AE164" s="152"/>
      <c r="AF164" s="152"/>
      <c r="AG164" s="20"/>
      <c r="AH164" s="20"/>
      <c r="AI164" s="28"/>
    </row>
    <row r="165" spans="11:35" x14ac:dyDescent="0.5">
      <c r="K165" s="97"/>
      <c r="L165" s="97"/>
      <c r="M165" s="97"/>
      <c r="N165" s="97"/>
      <c r="O165" s="22"/>
      <c r="P165" s="28"/>
      <c r="Q165" s="28"/>
      <c r="R165" s="20"/>
      <c r="S165" s="20"/>
      <c r="T165" s="20"/>
      <c r="U165" s="97"/>
      <c r="V165" s="97"/>
      <c r="W165" s="97"/>
      <c r="X165" s="152"/>
      <c r="Y165" s="97"/>
      <c r="Z165" s="20"/>
      <c r="AA165" s="20"/>
      <c r="AB165" s="152"/>
      <c r="AC165" s="152"/>
      <c r="AD165" s="152"/>
      <c r="AE165" s="152"/>
      <c r="AF165" s="152"/>
      <c r="AG165" s="20"/>
      <c r="AH165" s="20"/>
      <c r="AI165" s="28"/>
    </row>
    <row r="166" spans="11:35" x14ac:dyDescent="0.5">
      <c r="K166" s="97"/>
      <c r="L166" s="97"/>
      <c r="M166" s="97"/>
      <c r="N166" s="97"/>
      <c r="O166" s="22"/>
      <c r="P166" s="28"/>
      <c r="Q166" s="28"/>
      <c r="R166" s="20"/>
      <c r="S166" s="20"/>
      <c r="T166" s="20"/>
      <c r="U166" s="97"/>
      <c r="V166" s="97"/>
      <c r="W166" s="97"/>
      <c r="X166" s="152"/>
      <c r="Y166" s="97"/>
      <c r="Z166" s="20"/>
      <c r="AA166" s="20"/>
      <c r="AB166" s="152"/>
      <c r="AC166" s="152"/>
      <c r="AD166" s="152"/>
      <c r="AE166" s="152"/>
      <c r="AF166" s="152"/>
      <c r="AG166" s="20"/>
      <c r="AH166" s="20"/>
      <c r="AI166" s="28"/>
    </row>
    <row r="167" spans="11:35" x14ac:dyDescent="0.5">
      <c r="K167" s="97"/>
      <c r="L167" s="97"/>
      <c r="M167" s="97"/>
      <c r="N167" s="97"/>
      <c r="O167" s="22"/>
      <c r="P167" s="28"/>
      <c r="Q167" s="28"/>
      <c r="R167" s="20"/>
      <c r="S167" s="20"/>
      <c r="T167" s="20"/>
      <c r="U167" s="97"/>
      <c r="V167" s="97"/>
      <c r="W167" s="97"/>
      <c r="X167" s="152"/>
      <c r="Y167" s="97"/>
      <c r="Z167" s="20"/>
      <c r="AA167" s="20"/>
      <c r="AB167" s="152"/>
      <c r="AC167" s="152"/>
      <c r="AD167" s="152"/>
      <c r="AE167" s="152"/>
      <c r="AF167" s="152"/>
      <c r="AG167" s="20"/>
      <c r="AH167" s="20"/>
      <c r="AI167" s="28"/>
    </row>
    <row r="168" spans="11:35" x14ac:dyDescent="0.5">
      <c r="K168" s="97"/>
      <c r="L168" s="97"/>
      <c r="M168" s="97"/>
      <c r="N168" s="97"/>
      <c r="O168" s="22"/>
      <c r="P168" s="28"/>
      <c r="Q168" s="28"/>
      <c r="R168" s="20"/>
      <c r="S168" s="20"/>
      <c r="T168" s="20"/>
      <c r="U168" s="97"/>
      <c r="V168" s="97"/>
      <c r="W168" s="97"/>
      <c r="X168" s="152"/>
      <c r="Y168" s="97"/>
      <c r="Z168" s="20"/>
      <c r="AA168" s="20"/>
      <c r="AB168" s="152"/>
      <c r="AC168" s="152"/>
      <c r="AD168" s="152"/>
      <c r="AE168" s="152"/>
      <c r="AF168" s="152"/>
      <c r="AG168" s="20"/>
      <c r="AH168" s="20"/>
      <c r="AI168" s="28"/>
    </row>
    <row r="169" spans="11:35" x14ac:dyDescent="0.5">
      <c r="K169" s="97"/>
      <c r="L169" s="97"/>
      <c r="M169" s="97"/>
      <c r="N169" s="97"/>
      <c r="O169" s="22"/>
      <c r="P169" s="28"/>
      <c r="Q169" s="28"/>
      <c r="R169" s="20"/>
      <c r="S169" s="20"/>
      <c r="T169" s="20"/>
      <c r="U169" s="97"/>
      <c r="V169" s="97"/>
      <c r="W169" s="97"/>
      <c r="X169" s="152"/>
      <c r="Y169" s="97"/>
      <c r="Z169" s="20"/>
      <c r="AA169" s="20"/>
      <c r="AB169" s="152"/>
      <c r="AC169" s="152"/>
      <c r="AD169" s="152"/>
      <c r="AE169" s="152"/>
      <c r="AF169" s="152"/>
      <c r="AG169" s="20"/>
      <c r="AH169" s="20"/>
      <c r="AI169" s="28"/>
    </row>
    <row r="170" spans="11:35" x14ac:dyDescent="0.5">
      <c r="K170" s="97"/>
      <c r="L170" s="97"/>
      <c r="M170" s="97"/>
      <c r="N170" s="97"/>
      <c r="O170" s="22"/>
      <c r="P170" s="28"/>
      <c r="Q170" s="28"/>
      <c r="R170" s="20"/>
      <c r="S170" s="20"/>
      <c r="T170" s="20"/>
      <c r="U170" s="97"/>
      <c r="V170" s="97"/>
      <c r="W170" s="97"/>
      <c r="X170" s="152"/>
      <c r="Y170" s="97"/>
      <c r="Z170" s="20"/>
      <c r="AA170" s="20"/>
      <c r="AB170" s="152"/>
      <c r="AC170" s="152"/>
      <c r="AD170" s="152"/>
      <c r="AE170" s="152"/>
      <c r="AF170" s="152"/>
      <c r="AG170" s="20"/>
      <c r="AH170" s="20"/>
      <c r="AI170" s="28"/>
    </row>
    <row r="171" spans="11:35" x14ac:dyDescent="0.5">
      <c r="K171" s="97"/>
      <c r="L171" s="97"/>
      <c r="M171" s="97"/>
      <c r="N171" s="97"/>
      <c r="O171" s="22"/>
      <c r="P171" s="28"/>
      <c r="Q171" s="28"/>
      <c r="R171" s="20"/>
      <c r="S171" s="20"/>
      <c r="T171" s="20"/>
      <c r="U171" s="97"/>
      <c r="V171" s="97"/>
      <c r="W171" s="97"/>
      <c r="X171" s="152"/>
      <c r="Y171" s="97"/>
      <c r="Z171" s="20"/>
      <c r="AA171" s="20"/>
      <c r="AB171" s="152"/>
      <c r="AC171" s="152"/>
      <c r="AD171" s="152"/>
      <c r="AE171" s="152"/>
      <c r="AF171" s="152"/>
      <c r="AG171" s="20"/>
      <c r="AH171" s="20"/>
      <c r="AI171" s="28"/>
    </row>
    <row r="172" spans="11:35" x14ac:dyDescent="0.5">
      <c r="K172" s="97"/>
      <c r="L172" s="97"/>
      <c r="M172" s="97"/>
      <c r="N172" s="97"/>
      <c r="O172" s="22"/>
      <c r="P172" s="28"/>
      <c r="Q172" s="28"/>
      <c r="R172" s="20"/>
      <c r="S172" s="20"/>
      <c r="T172" s="20"/>
      <c r="U172" s="97"/>
      <c r="V172" s="97"/>
      <c r="W172" s="97"/>
      <c r="X172" s="152"/>
      <c r="Y172" s="97"/>
      <c r="Z172" s="20"/>
      <c r="AA172" s="20"/>
      <c r="AB172" s="152"/>
      <c r="AC172" s="152"/>
      <c r="AD172" s="152"/>
      <c r="AE172" s="152"/>
      <c r="AF172" s="152"/>
      <c r="AG172" s="20"/>
      <c r="AH172" s="20"/>
      <c r="AI172" s="28"/>
    </row>
    <row r="173" spans="11:35" x14ac:dyDescent="0.5">
      <c r="K173" s="97"/>
      <c r="L173" s="97"/>
      <c r="M173" s="97"/>
      <c r="N173" s="97"/>
      <c r="O173" s="22"/>
      <c r="P173" s="28"/>
      <c r="Q173" s="28"/>
      <c r="R173" s="20"/>
      <c r="S173" s="20"/>
      <c r="T173" s="20"/>
      <c r="U173" s="97"/>
      <c r="V173" s="97"/>
      <c r="W173" s="97"/>
      <c r="X173" s="152"/>
      <c r="Y173" s="97"/>
      <c r="Z173" s="20"/>
      <c r="AA173" s="20"/>
      <c r="AB173" s="152"/>
      <c r="AC173" s="152"/>
      <c r="AD173" s="152"/>
      <c r="AE173" s="152"/>
      <c r="AF173" s="152"/>
      <c r="AG173" s="20"/>
      <c r="AH173" s="20"/>
      <c r="AI173" s="28"/>
    </row>
    <row r="174" spans="11:35" x14ac:dyDescent="0.5">
      <c r="K174" s="97"/>
      <c r="L174" s="97"/>
      <c r="M174" s="97"/>
      <c r="N174" s="97"/>
      <c r="O174" s="22"/>
      <c r="P174" s="28"/>
      <c r="Q174" s="28"/>
      <c r="R174" s="20"/>
      <c r="S174" s="20"/>
      <c r="T174" s="20"/>
      <c r="U174" s="97"/>
      <c r="V174" s="97"/>
      <c r="W174" s="97"/>
      <c r="X174" s="152"/>
      <c r="Y174" s="97"/>
      <c r="Z174" s="20"/>
      <c r="AA174" s="20"/>
      <c r="AB174" s="152"/>
      <c r="AC174" s="152"/>
      <c r="AD174" s="152"/>
      <c r="AE174" s="152"/>
      <c r="AF174" s="152"/>
      <c r="AG174" s="20"/>
      <c r="AH174" s="20"/>
      <c r="AI174" s="28"/>
    </row>
    <row r="175" spans="11:35" x14ac:dyDescent="0.5">
      <c r="K175" s="97"/>
      <c r="L175" s="97"/>
      <c r="M175" s="97"/>
      <c r="N175" s="97"/>
      <c r="O175" s="22"/>
      <c r="P175" s="28"/>
      <c r="Q175" s="28"/>
      <c r="R175" s="20"/>
      <c r="S175" s="20"/>
      <c r="T175" s="20"/>
      <c r="U175" s="97"/>
      <c r="V175" s="97"/>
      <c r="W175" s="97"/>
      <c r="X175" s="152"/>
      <c r="Y175" s="97"/>
      <c r="Z175" s="20"/>
      <c r="AA175" s="20"/>
      <c r="AB175" s="152"/>
      <c r="AC175" s="152"/>
      <c r="AD175" s="152"/>
      <c r="AE175" s="152"/>
      <c r="AF175" s="152"/>
      <c r="AG175" s="20"/>
      <c r="AH175" s="20"/>
      <c r="AI175" s="28"/>
    </row>
    <row r="176" spans="11:35" x14ac:dyDescent="0.5">
      <c r="K176" s="97"/>
      <c r="L176" s="97"/>
      <c r="M176" s="97"/>
      <c r="N176" s="97"/>
      <c r="O176" s="22"/>
      <c r="P176" s="28"/>
      <c r="Q176" s="28"/>
      <c r="R176" s="20"/>
      <c r="S176" s="20"/>
      <c r="T176" s="20"/>
      <c r="U176" s="97"/>
      <c r="V176" s="97"/>
      <c r="W176" s="97"/>
      <c r="X176" s="152"/>
      <c r="Y176" s="97"/>
      <c r="Z176" s="20"/>
      <c r="AA176" s="20"/>
      <c r="AB176" s="152"/>
      <c r="AC176" s="152"/>
      <c r="AD176" s="152"/>
      <c r="AE176" s="152"/>
      <c r="AF176" s="152"/>
      <c r="AG176" s="20"/>
      <c r="AH176" s="20"/>
      <c r="AI176" s="28"/>
    </row>
    <row r="177" spans="11:35" x14ac:dyDescent="0.5">
      <c r="K177" s="97"/>
      <c r="L177" s="97"/>
      <c r="M177" s="97"/>
      <c r="N177" s="97"/>
      <c r="O177" s="22"/>
      <c r="P177" s="28"/>
      <c r="Q177" s="28"/>
      <c r="R177" s="20"/>
      <c r="S177" s="20"/>
      <c r="T177" s="20"/>
      <c r="U177" s="97"/>
      <c r="V177" s="97"/>
      <c r="W177" s="97"/>
      <c r="X177" s="152"/>
      <c r="Y177" s="97"/>
      <c r="Z177" s="20"/>
      <c r="AA177" s="20"/>
      <c r="AB177" s="152"/>
      <c r="AC177" s="152"/>
      <c r="AD177" s="152"/>
      <c r="AE177" s="152"/>
      <c r="AF177" s="152"/>
      <c r="AG177" s="20"/>
      <c r="AH177" s="20"/>
      <c r="AI177" s="28"/>
    </row>
    <row r="178" spans="11:35" x14ac:dyDescent="0.5">
      <c r="K178" s="97"/>
      <c r="L178" s="97"/>
      <c r="M178" s="97"/>
      <c r="N178" s="97"/>
      <c r="O178" s="22"/>
      <c r="P178" s="28"/>
      <c r="Q178" s="28"/>
      <c r="R178" s="20"/>
      <c r="S178" s="20"/>
      <c r="T178" s="20"/>
      <c r="U178" s="97"/>
      <c r="V178" s="97"/>
      <c r="W178" s="97"/>
      <c r="X178" s="152"/>
      <c r="Y178" s="97"/>
      <c r="Z178" s="20"/>
      <c r="AA178" s="20"/>
      <c r="AB178" s="152"/>
      <c r="AC178" s="152"/>
      <c r="AD178" s="152"/>
      <c r="AE178" s="152"/>
      <c r="AF178" s="152"/>
      <c r="AG178" s="20"/>
      <c r="AH178" s="20"/>
      <c r="AI178" s="28"/>
    </row>
    <row r="179" spans="11:35" x14ac:dyDescent="0.5">
      <c r="K179" s="97"/>
      <c r="L179" s="97"/>
      <c r="M179" s="97"/>
      <c r="N179" s="97"/>
      <c r="O179" s="22"/>
      <c r="P179" s="28"/>
      <c r="Q179" s="28"/>
      <c r="R179" s="20"/>
      <c r="S179" s="20"/>
      <c r="T179" s="20"/>
      <c r="U179" s="97"/>
      <c r="V179" s="97"/>
      <c r="W179" s="97"/>
      <c r="X179" s="152"/>
      <c r="Y179" s="97"/>
      <c r="Z179" s="20"/>
      <c r="AA179" s="20"/>
      <c r="AB179" s="152"/>
      <c r="AC179" s="152"/>
      <c r="AD179" s="152"/>
      <c r="AE179" s="152"/>
      <c r="AF179" s="152"/>
      <c r="AG179" s="20"/>
      <c r="AH179" s="20"/>
      <c r="AI179" s="28"/>
    </row>
    <row r="180" spans="11:35" x14ac:dyDescent="0.5">
      <c r="K180" s="97"/>
      <c r="L180" s="97"/>
      <c r="M180" s="97"/>
      <c r="N180" s="97"/>
      <c r="O180" s="22"/>
      <c r="P180" s="28"/>
      <c r="Q180" s="28"/>
      <c r="R180" s="20"/>
      <c r="S180" s="20"/>
      <c r="T180" s="20"/>
      <c r="U180" s="97"/>
      <c r="V180" s="97"/>
      <c r="W180" s="97"/>
      <c r="X180" s="152"/>
      <c r="Y180" s="97"/>
      <c r="Z180" s="20"/>
      <c r="AA180" s="20"/>
      <c r="AB180" s="152"/>
      <c r="AC180" s="152"/>
      <c r="AD180" s="152"/>
      <c r="AE180" s="152"/>
      <c r="AF180" s="152"/>
      <c r="AG180" s="20"/>
      <c r="AH180" s="20"/>
      <c r="AI180" s="28"/>
    </row>
    <row r="181" spans="11:35" x14ac:dyDescent="0.5">
      <c r="K181" s="97"/>
      <c r="L181" s="97"/>
      <c r="M181" s="97"/>
      <c r="N181" s="97"/>
      <c r="O181" s="22"/>
      <c r="P181" s="28"/>
      <c r="Q181" s="28"/>
      <c r="R181" s="20"/>
      <c r="S181" s="20"/>
      <c r="T181" s="20"/>
      <c r="U181" s="97"/>
      <c r="V181" s="97"/>
      <c r="W181" s="97"/>
      <c r="X181" s="152"/>
      <c r="Y181" s="97"/>
      <c r="Z181" s="20"/>
      <c r="AA181" s="20"/>
      <c r="AB181" s="152"/>
      <c r="AC181" s="152"/>
      <c r="AD181" s="152"/>
      <c r="AE181" s="152"/>
      <c r="AF181" s="152"/>
      <c r="AG181" s="20"/>
      <c r="AH181" s="20"/>
      <c r="AI181" s="28"/>
    </row>
    <row r="182" spans="11:35" x14ac:dyDescent="0.5">
      <c r="K182" s="97"/>
      <c r="L182" s="97"/>
      <c r="M182" s="97"/>
      <c r="N182" s="97"/>
      <c r="O182" s="22"/>
      <c r="P182" s="28"/>
      <c r="Q182" s="28"/>
      <c r="R182" s="20"/>
      <c r="S182" s="20"/>
      <c r="T182" s="20"/>
      <c r="U182" s="97"/>
      <c r="V182" s="97"/>
      <c r="W182" s="97"/>
      <c r="X182" s="152"/>
      <c r="Y182" s="97"/>
      <c r="Z182" s="20"/>
      <c r="AA182" s="20"/>
      <c r="AB182" s="152"/>
      <c r="AC182" s="152"/>
      <c r="AD182" s="152"/>
      <c r="AE182" s="152"/>
      <c r="AF182" s="152"/>
      <c r="AG182" s="20"/>
      <c r="AH182" s="20"/>
      <c r="AI182" s="28"/>
    </row>
    <row r="183" spans="11:35" x14ac:dyDescent="0.5">
      <c r="K183" s="97"/>
      <c r="L183" s="97"/>
      <c r="M183" s="97"/>
      <c r="N183" s="97"/>
      <c r="O183" s="22"/>
      <c r="P183" s="28"/>
      <c r="Q183" s="28"/>
      <c r="R183" s="20"/>
      <c r="S183" s="20"/>
      <c r="T183" s="20"/>
      <c r="U183" s="97"/>
      <c r="V183" s="97"/>
      <c r="W183" s="97"/>
      <c r="X183" s="152"/>
      <c r="Y183" s="97"/>
      <c r="Z183" s="20"/>
      <c r="AA183" s="20"/>
      <c r="AB183" s="152"/>
      <c r="AC183" s="152"/>
      <c r="AD183" s="152"/>
      <c r="AE183" s="152"/>
      <c r="AF183" s="152"/>
      <c r="AG183" s="20"/>
      <c r="AH183" s="20"/>
      <c r="AI183" s="28"/>
    </row>
    <row r="184" spans="11:35" x14ac:dyDescent="0.5">
      <c r="K184" s="97"/>
      <c r="L184" s="97"/>
      <c r="M184" s="97"/>
      <c r="N184" s="97"/>
      <c r="O184" s="22"/>
      <c r="P184" s="28"/>
      <c r="Q184" s="28"/>
      <c r="R184" s="20"/>
      <c r="S184" s="20"/>
      <c r="T184" s="20"/>
      <c r="U184" s="97"/>
      <c r="V184" s="97"/>
      <c r="W184" s="97"/>
      <c r="X184" s="152"/>
      <c r="Y184" s="97"/>
      <c r="Z184" s="20"/>
      <c r="AA184" s="20"/>
      <c r="AB184" s="152"/>
      <c r="AC184" s="152"/>
      <c r="AD184" s="152"/>
      <c r="AE184" s="152"/>
      <c r="AF184" s="152"/>
      <c r="AG184" s="20"/>
      <c r="AH184" s="20"/>
      <c r="AI184" s="28"/>
    </row>
    <row r="185" spans="11:35" x14ac:dyDescent="0.5">
      <c r="K185" s="97"/>
      <c r="L185" s="97"/>
      <c r="M185" s="97"/>
      <c r="N185" s="97"/>
      <c r="O185" s="22"/>
      <c r="P185" s="28"/>
      <c r="Q185" s="28"/>
      <c r="R185" s="20"/>
      <c r="S185" s="20"/>
      <c r="T185" s="20"/>
      <c r="U185" s="97"/>
      <c r="V185" s="97"/>
      <c r="W185" s="97"/>
      <c r="X185" s="152"/>
      <c r="Y185" s="97"/>
      <c r="Z185" s="20"/>
      <c r="AA185" s="20"/>
      <c r="AB185" s="152"/>
      <c r="AC185" s="152"/>
      <c r="AD185" s="152"/>
      <c r="AE185" s="152"/>
      <c r="AF185" s="152"/>
      <c r="AG185" s="20"/>
      <c r="AH185" s="20"/>
      <c r="AI185" s="28"/>
    </row>
    <row r="186" spans="11:35" x14ac:dyDescent="0.5">
      <c r="K186" s="97"/>
      <c r="L186" s="97"/>
      <c r="M186" s="97"/>
      <c r="N186" s="97"/>
      <c r="O186" s="22"/>
      <c r="P186" s="28"/>
      <c r="Q186" s="28"/>
      <c r="R186" s="20"/>
      <c r="S186" s="20"/>
      <c r="T186" s="20"/>
      <c r="U186" s="97"/>
      <c r="V186" s="97"/>
      <c r="W186" s="97"/>
      <c r="X186" s="152"/>
      <c r="Y186" s="97"/>
      <c r="Z186" s="20"/>
      <c r="AA186" s="20"/>
      <c r="AB186" s="152"/>
      <c r="AC186" s="152"/>
      <c r="AD186" s="152"/>
      <c r="AE186" s="152"/>
      <c r="AF186" s="152"/>
      <c r="AG186" s="20"/>
      <c r="AH186" s="20"/>
      <c r="AI186" s="28"/>
    </row>
    <row r="187" spans="11:35" x14ac:dyDescent="0.5">
      <c r="K187" s="97"/>
      <c r="L187" s="97"/>
      <c r="M187" s="97"/>
      <c r="N187" s="97"/>
      <c r="O187" s="22"/>
      <c r="P187" s="28"/>
      <c r="Q187" s="28"/>
      <c r="R187" s="20"/>
      <c r="S187" s="20"/>
      <c r="T187" s="20"/>
      <c r="U187" s="97"/>
      <c r="V187" s="97"/>
      <c r="W187" s="97"/>
      <c r="X187" s="152"/>
      <c r="Y187" s="97"/>
      <c r="Z187" s="20"/>
      <c r="AA187" s="20"/>
      <c r="AB187" s="152"/>
      <c r="AC187" s="152"/>
      <c r="AD187" s="152"/>
      <c r="AE187" s="152"/>
      <c r="AF187" s="152"/>
      <c r="AG187" s="20"/>
      <c r="AH187" s="20"/>
      <c r="AI187" s="28"/>
    </row>
    <row r="188" spans="11:35" x14ac:dyDescent="0.5">
      <c r="K188" s="97"/>
      <c r="L188" s="97"/>
      <c r="M188" s="97"/>
      <c r="N188" s="97"/>
      <c r="O188" s="22"/>
      <c r="P188" s="28"/>
      <c r="Q188" s="28"/>
      <c r="R188" s="20"/>
      <c r="S188" s="20"/>
      <c r="T188" s="20"/>
      <c r="U188" s="97"/>
      <c r="V188" s="97"/>
      <c r="W188" s="97"/>
      <c r="X188" s="152"/>
      <c r="Y188" s="97"/>
      <c r="Z188" s="20"/>
      <c r="AA188" s="20"/>
      <c r="AB188" s="152"/>
      <c r="AC188" s="152"/>
      <c r="AD188" s="152"/>
      <c r="AE188" s="152"/>
      <c r="AF188" s="152"/>
      <c r="AG188" s="20"/>
      <c r="AH188" s="20"/>
      <c r="AI188" s="28"/>
    </row>
    <row r="189" spans="11:35" x14ac:dyDescent="0.5">
      <c r="K189" s="97"/>
      <c r="L189" s="97"/>
      <c r="M189" s="97"/>
      <c r="N189" s="97"/>
      <c r="O189" s="22"/>
      <c r="P189" s="28"/>
      <c r="Q189" s="28"/>
      <c r="R189" s="20"/>
      <c r="S189" s="20"/>
      <c r="T189" s="20"/>
      <c r="U189" s="97"/>
      <c r="V189" s="97"/>
      <c r="W189" s="97"/>
      <c r="X189" s="152"/>
      <c r="Y189" s="97"/>
      <c r="Z189" s="20"/>
      <c r="AA189" s="20"/>
      <c r="AB189" s="152"/>
      <c r="AC189" s="152"/>
      <c r="AD189" s="152"/>
      <c r="AE189" s="152"/>
      <c r="AF189" s="152"/>
      <c r="AG189" s="20"/>
      <c r="AH189" s="20"/>
      <c r="AI189" s="28"/>
    </row>
    <row r="190" spans="11:35" x14ac:dyDescent="0.5">
      <c r="K190" s="97"/>
      <c r="L190" s="97"/>
      <c r="M190" s="97"/>
      <c r="N190" s="97"/>
      <c r="O190" s="22"/>
      <c r="P190" s="28"/>
      <c r="Q190" s="28"/>
      <c r="R190" s="20"/>
      <c r="S190" s="20"/>
      <c r="T190" s="20"/>
      <c r="U190" s="97"/>
      <c r="V190" s="97"/>
      <c r="W190" s="97"/>
      <c r="X190" s="152"/>
      <c r="Y190" s="97"/>
      <c r="Z190" s="20"/>
      <c r="AA190" s="20"/>
      <c r="AB190" s="152"/>
      <c r="AC190" s="152"/>
      <c r="AD190" s="152"/>
      <c r="AE190" s="152"/>
      <c r="AF190" s="152"/>
      <c r="AG190" s="20"/>
      <c r="AH190" s="20"/>
      <c r="AI190" s="28"/>
    </row>
    <row r="191" spans="11:35" x14ac:dyDescent="0.5">
      <c r="K191" s="97"/>
      <c r="L191" s="97"/>
      <c r="M191" s="97"/>
      <c r="N191" s="97"/>
      <c r="O191" s="22"/>
      <c r="P191" s="28"/>
      <c r="Q191" s="28"/>
      <c r="R191" s="20"/>
      <c r="S191" s="20"/>
      <c r="T191" s="20"/>
      <c r="U191" s="97"/>
      <c r="V191" s="97"/>
      <c r="W191" s="97"/>
      <c r="X191" s="152"/>
      <c r="Y191" s="97"/>
      <c r="Z191" s="20"/>
      <c r="AA191" s="20"/>
      <c r="AB191" s="152"/>
      <c r="AC191" s="152"/>
      <c r="AD191" s="152"/>
      <c r="AE191" s="152"/>
      <c r="AF191" s="152"/>
      <c r="AG191" s="20"/>
      <c r="AH191" s="20"/>
    </row>
    <row r="192" spans="11:35" x14ac:dyDescent="0.5">
      <c r="K192" s="97"/>
      <c r="L192" s="97"/>
      <c r="M192" s="97"/>
      <c r="N192" s="97"/>
      <c r="O192" s="22"/>
      <c r="P192" s="28"/>
      <c r="Q192" s="28"/>
      <c r="R192" s="20"/>
      <c r="S192" s="20"/>
      <c r="T192" s="20"/>
      <c r="U192" s="97"/>
      <c r="V192" s="97"/>
      <c r="W192" s="97"/>
      <c r="X192" s="152"/>
      <c r="Y192" s="97"/>
      <c r="Z192" s="20"/>
      <c r="AA192" s="20"/>
      <c r="AB192" s="152"/>
      <c r="AC192" s="152"/>
      <c r="AD192" s="152"/>
      <c r="AE192" s="152"/>
      <c r="AF192" s="152"/>
      <c r="AG192" s="20"/>
      <c r="AH192" s="20"/>
    </row>
    <row r="193" spans="11:34" x14ac:dyDescent="0.5">
      <c r="K193" s="97"/>
      <c r="L193" s="97"/>
      <c r="M193" s="97"/>
      <c r="N193" s="97"/>
      <c r="O193" s="22"/>
      <c r="P193" s="28"/>
      <c r="Q193" s="28"/>
      <c r="R193" s="20"/>
      <c r="S193" s="20"/>
      <c r="T193" s="20"/>
      <c r="U193" s="97"/>
      <c r="V193" s="97"/>
      <c r="W193" s="97"/>
      <c r="X193" s="152"/>
      <c r="Y193" s="97"/>
      <c r="Z193" s="20"/>
      <c r="AA193" s="20"/>
      <c r="AB193" s="152"/>
      <c r="AC193" s="152"/>
      <c r="AD193" s="152"/>
      <c r="AE193" s="152"/>
      <c r="AF193" s="152"/>
      <c r="AG193" s="20"/>
      <c r="AH193" s="20"/>
    </row>
    <row r="194" spans="11:34" x14ac:dyDescent="0.5">
      <c r="K194" s="97"/>
      <c r="L194" s="97"/>
      <c r="M194" s="97"/>
      <c r="N194" s="97"/>
      <c r="O194" s="22"/>
      <c r="P194" s="28"/>
      <c r="Q194" s="28"/>
      <c r="R194" s="20"/>
      <c r="S194" s="20"/>
      <c r="T194" s="20"/>
      <c r="U194" s="97"/>
      <c r="V194" s="97"/>
      <c r="W194" s="97"/>
      <c r="X194" s="152"/>
      <c r="Y194" s="97"/>
      <c r="Z194" s="20"/>
      <c r="AA194" s="20"/>
      <c r="AB194" s="152"/>
      <c r="AC194" s="152"/>
      <c r="AD194" s="152"/>
      <c r="AE194" s="152"/>
      <c r="AF194" s="152"/>
      <c r="AG194" s="20"/>
      <c r="AH194" s="20"/>
    </row>
    <row r="195" spans="11:34" x14ac:dyDescent="0.5">
      <c r="K195" s="97"/>
      <c r="L195" s="97"/>
      <c r="M195" s="97"/>
      <c r="N195" s="97"/>
      <c r="O195" s="22"/>
      <c r="P195" s="28"/>
      <c r="Q195" s="28"/>
      <c r="R195" s="20"/>
      <c r="S195" s="20"/>
      <c r="T195" s="20"/>
      <c r="U195" s="97"/>
      <c r="V195" s="97"/>
      <c r="W195" s="97"/>
      <c r="X195" s="152"/>
      <c r="Y195" s="97"/>
      <c r="Z195" s="20"/>
      <c r="AA195" s="20"/>
      <c r="AB195" s="152"/>
      <c r="AC195" s="152"/>
      <c r="AD195" s="152"/>
      <c r="AE195" s="152"/>
      <c r="AF195" s="152"/>
      <c r="AG195" s="20"/>
      <c r="AH195" s="20"/>
    </row>
    <row r="196" spans="11:34" x14ac:dyDescent="0.5">
      <c r="K196" s="97"/>
      <c r="L196" s="97"/>
      <c r="M196" s="97"/>
      <c r="N196" s="97"/>
      <c r="O196" s="22"/>
      <c r="P196" s="28"/>
      <c r="Q196" s="28"/>
      <c r="R196" s="20"/>
      <c r="S196" s="20"/>
      <c r="T196" s="20"/>
      <c r="U196" s="97"/>
      <c r="V196" s="97"/>
      <c r="W196" s="97"/>
      <c r="X196" s="152"/>
      <c r="Y196" s="97"/>
      <c r="Z196" s="20"/>
      <c r="AA196" s="20"/>
      <c r="AB196" s="152"/>
      <c r="AC196" s="152"/>
      <c r="AD196" s="152"/>
      <c r="AE196" s="152"/>
      <c r="AF196" s="152"/>
      <c r="AG196" s="20"/>
      <c r="AH196" s="20"/>
    </row>
    <row r="197" spans="11:34" x14ac:dyDescent="0.5">
      <c r="K197" s="97"/>
      <c r="L197" s="97"/>
      <c r="M197" s="97"/>
      <c r="N197" s="97"/>
      <c r="O197" s="22"/>
      <c r="P197" s="28"/>
      <c r="Q197" s="28"/>
      <c r="R197" s="20"/>
      <c r="S197" s="20"/>
      <c r="T197" s="20"/>
      <c r="U197" s="97"/>
      <c r="V197" s="97"/>
      <c r="W197" s="97"/>
      <c r="X197" s="152"/>
      <c r="Y197" s="97"/>
      <c r="Z197" s="20"/>
      <c r="AA197" s="20"/>
      <c r="AB197" s="152"/>
      <c r="AC197" s="152"/>
      <c r="AD197" s="152"/>
      <c r="AE197" s="152"/>
      <c r="AF197" s="152"/>
      <c r="AG197" s="20"/>
      <c r="AH197" s="20"/>
    </row>
    <row r="198" spans="11:34" x14ac:dyDescent="0.5">
      <c r="K198" s="97"/>
      <c r="L198" s="97"/>
      <c r="M198" s="97"/>
      <c r="N198" s="97"/>
      <c r="O198" s="22"/>
      <c r="P198" s="28"/>
      <c r="Q198" s="28"/>
      <c r="R198" s="20"/>
      <c r="S198" s="20"/>
      <c r="T198" s="20"/>
      <c r="U198" s="97"/>
      <c r="V198" s="97"/>
      <c r="W198" s="97"/>
      <c r="X198" s="152"/>
      <c r="Y198" s="97"/>
      <c r="Z198" s="20"/>
      <c r="AA198" s="20"/>
      <c r="AB198" s="152"/>
      <c r="AC198" s="152"/>
      <c r="AD198" s="152"/>
      <c r="AE198" s="152"/>
      <c r="AF198" s="152"/>
      <c r="AG198" s="20"/>
      <c r="AH198" s="20"/>
    </row>
    <row r="199" spans="11:34" x14ac:dyDescent="0.5">
      <c r="K199" s="97"/>
      <c r="L199" s="97"/>
      <c r="M199" s="97"/>
      <c r="N199" s="97"/>
      <c r="O199" s="22"/>
      <c r="P199" s="28"/>
      <c r="Q199" s="28"/>
      <c r="R199" s="20"/>
      <c r="S199" s="20"/>
      <c r="T199" s="20"/>
      <c r="U199" s="97"/>
      <c r="V199" s="97"/>
      <c r="W199" s="97"/>
      <c r="X199" s="152"/>
      <c r="Y199" s="97"/>
      <c r="Z199" s="20"/>
      <c r="AA199" s="20"/>
      <c r="AB199" s="152"/>
      <c r="AC199" s="152"/>
      <c r="AD199" s="152"/>
      <c r="AE199" s="152"/>
      <c r="AF199" s="152"/>
      <c r="AG199" s="20"/>
      <c r="AH199" s="20"/>
    </row>
    <row r="200" spans="11:34" x14ac:dyDescent="0.5">
      <c r="K200" s="97"/>
      <c r="L200" s="97"/>
      <c r="M200" s="97"/>
      <c r="N200" s="97"/>
      <c r="O200" s="22"/>
      <c r="P200" s="28"/>
      <c r="Q200" s="28"/>
      <c r="R200" s="20"/>
      <c r="S200" s="20"/>
      <c r="T200" s="20"/>
      <c r="U200" s="97"/>
      <c r="V200" s="97"/>
      <c r="W200" s="97"/>
      <c r="X200" s="152"/>
      <c r="Y200" s="97"/>
      <c r="Z200" s="20"/>
      <c r="AA200" s="20"/>
      <c r="AB200" s="152"/>
      <c r="AC200" s="152"/>
      <c r="AD200" s="152"/>
      <c r="AE200" s="152"/>
      <c r="AF200" s="152"/>
      <c r="AG200" s="20"/>
      <c r="AH200" s="20"/>
    </row>
    <row r="201" spans="11:34" x14ac:dyDescent="0.5">
      <c r="K201" s="97"/>
      <c r="L201" s="97"/>
      <c r="M201" s="97"/>
      <c r="N201" s="97"/>
      <c r="O201" s="22"/>
      <c r="P201" s="28"/>
      <c r="Q201" s="28"/>
      <c r="R201" s="20"/>
      <c r="S201" s="20"/>
      <c r="T201" s="20"/>
      <c r="U201" s="97"/>
      <c r="V201" s="97"/>
      <c r="W201" s="97"/>
      <c r="X201" s="152"/>
      <c r="Y201" s="97"/>
      <c r="Z201" s="20"/>
      <c r="AA201" s="20"/>
      <c r="AB201" s="152"/>
      <c r="AC201" s="152"/>
      <c r="AD201" s="152"/>
      <c r="AE201" s="152"/>
      <c r="AF201" s="152"/>
      <c r="AG201" s="20"/>
      <c r="AH201" s="20"/>
    </row>
    <row r="202" spans="11:34" x14ac:dyDescent="0.5">
      <c r="K202" s="97"/>
      <c r="L202" s="97"/>
      <c r="M202" s="97"/>
      <c r="N202" s="97"/>
      <c r="O202" s="22"/>
      <c r="P202" s="28"/>
      <c r="Q202" s="28"/>
      <c r="R202" s="20"/>
      <c r="S202" s="20"/>
      <c r="T202" s="20"/>
      <c r="U202" s="97"/>
      <c r="V202" s="97"/>
      <c r="W202" s="97"/>
      <c r="X202" s="152"/>
      <c r="Y202" s="97"/>
      <c r="Z202" s="20"/>
      <c r="AA202" s="20"/>
      <c r="AB202" s="152"/>
      <c r="AC202" s="152"/>
      <c r="AD202" s="152"/>
      <c r="AE202" s="152"/>
      <c r="AF202" s="152"/>
      <c r="AG202" s="20"/>
      <c r="AH202" s="20"/>
    </row>
    <row r="203" spans="11:34" x14ac:dyDescent="0.5">
      <c r="K203" s="97"/>
      <c r="L203" s="97"/>
      <c r="M203" s="97"/>
      <c r="N203" s="97"/>
      <c r="O203" s="22"/>
      <c r="P203" s="28"/>
      <c r="Q203" s="28"/>
      <c r="R203" s="20"/>
      <c r="S203" s="20"/>
      <c r="T203" s="20"/>
      <c r="U203" s="97"/>
      <c r="V203" s="97"/>
      <c r="W203" s="97"/>
      <c r="X203" s="152"/>
      <c r="Y203" s="97"/>
      <c r="Z203" s="20"/>
      <c r="AA203" s="20"/>
      <c r="AB203" s="152"/>
      <c r="AC203" s="152"/>
      <c r="AD203" s="152"/>
      <c r="AE203" s="152"/>
      <c r="AF203" s="152"/>
      <c r="AG203" s="20"/>
      <c r="AH203" s="20"/>
    </row>
    <row r="204" spans="11:34" x14ac:dyDescent="0.5">
      <c r="K204" s="97"/>
      <c r="L204" s="97"/>
      <c r="M204" s="97"/>
      <c r="N204" s="97"/>
      <c r="O204" s="22"/>
      <c r="P204" s="28"/>
      <c r="Q204" s="28"/>
      <c r="R204" s="20"/>
      <c r="S204" s="20"/>
      <c r="T204" s="20"/>
      <c r="U204" s="97"/>
      <c r="V204" s="97"/>
      <c r="W204" s="97"/>
      <c r="X204" s="152"/>
      <c r="Y204" s="97"/>
      <c r="Z204" s="20"/>
      <c r="AA204" s="20"/>
      <c r="AB204" s="152"/>
      <c r="AC204" s="152"/>
      <c r="AD204" s="152"/>
      <c r="AE204" s="152"/>
      <c r="AF204" s="152"/>
      <c r="AG204" s="20"/>
      <c r="AH204" s="20"/>
    </row>
    <row r="205" spans="11:34" x14ac:dyDescent="0.5">
      <c r="K205" s="97"/>
      <c r="L205" s="97"/>
      <c r="M205" s="97"/>
      <c r="N205" s="97"/>
      <c r="O205" s="22"/>
      <c r="P205" s="28"/>
      <c r="Q205" s="28"/>
      <c r="R205" s="20"/>
      <c r="S205" s="20"/>
      <c r="T205" s="20"/>
      <c r="U205" s="97"/>
      <c r="V205" s="97"/>
      <c r="W205" s="97"/>
      <c r="X205" s="152"/>
      <c r="Y205" s="97"/>
      <c r="Z205" s="20"/>
      <c r="AA205" s="20"/>
      <c r="AB205" s="152"/>
      <c r="AC205" s="152"/>
      <c r="AD205" s="152"/>
      <c r="AE205" s="152"/>
      <c r="AF205" s="152"/>
      <c r="AG205" s="20"/>
      <c r="AH205" s="20"/>
    </row>
    <row r="206" spans="11:34" x14ac:dyDescent="0.5">
      <c r="K206" s="97"/>
      <c r="L206" s="97"/>
      <c r="M206" s="97"/>
      <c r="N206" s="97"/>
      <c r="O206" s="22"/>
      <c r="P206" s="28"/>
      <c r="Q206" s="28"/>
      <c r="R206" s="20"/>
      <c r="S206" s="20"/>
      <c r="T206" s="20"/>
      <c r="U206" s="97"/>
      <c r="V206" s="97"/>
      <c r="W206" s="97"/>
      <c r="X206" s="152"/>
      <c r="Y206" s="97"/>
      <c r="Z206" s="20"/>
      <c r="AA206" s="20"/>
      <c r="AB206" s="152"/>
      <c r="AC206" s="152"/>
      <c r="AD206" s="152"/>
      <c r="AE206" s="152"/>
      <c r="AF206" s="152"/>
      <c r="AG206" s="20"/>
      <c r="AH206" s="20"/>
    </row>
    <row r="207" spans="11:34" x14ac:dyDescent="0.5">
      <c r="K207" s="97"/>
      <c r="L207" s="97"/>
      <c r="M207" s="97"/>
      <c r="N207" s="97"/>
      <c r="O207" s="22"/>
      <c r="P207" s="28"/>
      <c r="Q207" s="28"/>
      <c r="R207" s="20"/>
      <c r="S207" s="20"/>
      <c r="T207" s="20"/>
      <c r="U207" s="97"/>
      <c r="V207" s="97"/>
      <c r="W207" s="97"/>
      <c r="X207" s="152"/>
      <c r="Y207" s="97"/>
      <c r="Z207" s="20"/>
      <c r="AA207" s="20"/>
      <c r="AB207" s="152"/>
      <c r="AC207" s="152"/>
      <c r="AD207" s="152"/>
      <c r="AE207" s="152"/>
      <c r="AF207" s="152"/>
      <c r="AG207" s="20"/>
      <c r="AH207" s="20"/>
    </row>
    <row r="208" spans="11:34" x14ac:dyDescent="0.5">
      <c r="K208" s="97"/>
      <c r="L208" s="97"/>
      <c r="M208" s="97"/>
      <c r="N208" s="97"/>
      <c r="O208" s="22"/>
      <c r="P208" s="28"/>
      <c r="Q208" s="28"/>
      <c r="R208" s="20"/>
      <c r="S208" s="20"/>
      <c r="T208" s="20"/>
      <c r="U208" s="97"/>
      <c r="V208" s="97"/>
      <c r="W208" s="97"/>
      <c r="X208" s="152"/>
      <c r="Y208" s="97"/>
      <c r="Z208" s="20"/>
      <c r="AA208" s="20"/>
      <c r="AB208" s="152"/>
      <c r="AC208" s="152"/>
      <c r="AD208" s="152"/>
      <c r="AE208" s="152"/>
      <c r="AF208" s="152"/>
      <c r="AG208" s="20"/>
      <c r="AH208" s="20"/>
    </row>
    <row r="209" spans="11:34" x14ac:dyDescent="0.5">
      <c r="K209" s="97"/>
      <c r="L209" s="97"/>
      <c r="M209" s="97"/>
      <c r="N209" s="97"/>
      <c r="O209" s="22"/>
      <c r="P209" s="28"/>
      <c r="Q209" s="28"/>
      <c r="R209" s="20"/>
      <c r="S209" s="20"/>
      <c r="T209" s="20"/>
      <c r="U209" s="97"/>
      <c r="V209" s="97"/>
      <c r="W209" s="97"/>
      <c r="X209" s="152"/>
      <c r="Y209" s="97"/>
      <c r="Z209" s="20"/>
      <c r="AA209" s="20"/>
      <c r="AB209" s="152"/>
      <c r="AC209" s="152"/>
      <c r="AD209" s="152"/>
      <c r="AE209" s="152"/>
      <c r="AF209" s="152"/>
      <c r="AG209" s="20"/>
      <c r="AH209" s="20"/>
    </row>
    <row r="210" spans="11:34" x14ac:dyDescent="0.5">
      <c r="K210" s="97"/>
      <c r="L210" s="97"/>
      <c r="M210" s="97"/>
      <c r="N210" s="97"/>
      <c r="O210" s="22"/>
      <c r="P210" s="28"/>
      <c r="Q210" s="28"/>
      <c r="R210" s="20"/>
      <c r="S210" s="20"/>
      <c r="T210" s="20"/>
      <c r="U210" s="97"/>
      <c r="V210" s="97"/>
      <c r="W210" s="97"/>
      <c r="X210" s="152"/>
      <c r="Y210" s="97"/>
      <c r="Z210" s="20"/>
      <c r="AA210" s="20"/>
      <c r="AB210" s="152"/>
      <c r="AC210" s="152"/>
      <c r="AD210" s="152"/>
      <c r="AE210" s="152"/>
      <c r="AF210" s="152"/>
      <c r="AG210" s="20"/>
      <c r="AH210" s="20"/>
    </row>
    <row r="211" spans="11:34" x14ac:dyDescent="0.5">
      <c r="K211" s="97"/>
      <c r="L211" s="97"/>
      <c r="M211" s="97"/>
      <c r="N211" s="97"/>
      <c r="O211" s="22"/>
      <c r="P211" s="28"/>
      <c r="Q211" s="28"/>
      <c r="R211" s="20"/>
      <c r="S211" s="20"/>
      <c r="T211" s="20"/>
      <c r="U211" s="97"/>
      <c r="V211" s="97"/>
      <c r="W211" s="97"/>
      <c r="X211" s="152"/>
      <c r="Y211" s="97"/>
      <c r="Z211" s="20"/>
      <c r="AA211" s="20"/>
      <c r="AB211" s="152"/>
      <c r="AC211" s="152"/>
      <c r="AD211" s="152"/>
      <c r="AE211" s="152"/>
      <c r="AF211" s="152"/>
      <c r="AG211" s="20"/>
      <c r="AH211" s="20"/>
    </row>
    <row r="212" spans="11:34" x14ac:dyDescent="0.5">
      <c r="K212" s="97"/>
      <c r="L212" s="97"/>
      <c r="M212" s="97"/>
      <c r="N212" s="97"/>
      <c r="O212" s="22"/>
      <c r="P212" s="28"/>
      <c r="Q212" s="28"/>
      <c r="R212" s="20"/>
      <c r="S212" s="20"/>
      <c r="T212" s="20"/>
      <c r="U212" s="97"/>
      <c r="V212" s="97"/>
      <c r="W212" s="97"/>
      <c r="X212" s="152"/>
      <c r="Y212" s="97"/>
      <c r="Z212" s="20"/>
      <c r="AA212" s="20"/>
      <c r="AB212" s="152"/>
      <c r="AC212" s="152"/>
      <c r="AD212" s="152"/>
      <c r="AE212" s="152"/>
      <c r="AF212" s="152"/>
      <c r="AG212" s="20"/>
      <c r="AH212" s="20"/>
    </row>
    <row r="213" spans="11:34" x14ac:dyDescent="0.5">
      <c r="K213" s="97"/>
      <c r="L213" s="97"/>
      <c r="M213" s="97"/>
      <c r="N213" s="97"/>
      <c r="O213" s="22"/>
      <c r="P213" s="28"/>
      <c r="Q213" s="28"/>
      <c r="R213" s="20"/>
      <c r="S213" s="20"/>
      <c r="T213" s="20"/>
      <c r="U213" s="97"/>
      <c r="V213" s="97"/>
      <c r="W213" s="97"/>
      <c r="X213" s="152"/>
      <c r="Y213" s="97"/>
      <c r="Z213" s="20"/>
      <c r="AA213" s="20"/>
      <c r="AB213" s="152"/>
      <c r="AC213" s="152"/>
      <c r="AD213" s="152"/>
      <c r="AE213" s="152"/>
      <c r="AF213" s="152"/>
      <c r="AG213" s="20"/>
      <c r="AH213" s="20"/>
    </row>
    <row r="214" spans="11:34" x14ac:dyDescent="0.5">
      <c r="K214" s="97"/>
      <c r="L214" s="97"/>
      <c r="M214" s="97"/>
      <c r="N214" s="97"/>
      <c r="O214" s="22"/>
      <c r="P214" s="28"/>
      <c r="Q214" s="28"/>
      <c r="R214" s="20"/>
      <c r="S214" s="20"/>
      <c r="T214" s="20"/>
      <c r="U214" s="97"/>
      <c r="V214" s="97"/>
      <c r="W214" s="97"/>
      <c r="X214" s="152"/>
      <c r="Y214" s="97"/>
      <c r="Z214" s="20"/>
      <c r="AA214" s="20"/>
      <c r="AB214" s="152"/>
      <c r="AC214" s="152"/>
      <c r="AD214" s="152"/>
      <c r="AE214" s="152"/>
      <c r="AF214" s="152"/>
      <c r="AG214" s="20"/>
      <c r="AH214" s="20"/>
    </row>
    <row r="215" spans="11:34" x14ac:dyDescent="0.5">
      <c r="K215" s="97"/>
      <c r="L215" s="97"/>
      <c r="M215" s="97"/>
      <c r="N215" s="97"/>
      <c r="O215" s="22"/>
      <c r="P215" s="28"/>
      <c r="Q215" s="28"/>
      <c r="R215" s="20"/>
      <c r="S215" s="20"/>
      <c r="T215" s="20"/>
      <c r="U215" s="97"/>
      <c r="V215" s="97"/>
      <c r="W215" s="97"/>
      <c r="X215" s="152"/>
      <c r="Y215" s="97"/>
      <c r="Z215" s="20"/>
      <c r="AA215" s="20"/>
      <c r="AB215" s="152"/>
      <c r="AC215" s="152"/>
      <c r="AD215" s="152"/>
      <c r="AE215" s="152"/>
      <c r="AF215" s="152"/>
      <c r="AG215" s="20"/>
      <c r="AH215" s="20"/>
    </row>
    <row r="216" spans="11:34" x14ac:dyDescent="0.5">
      <c r="K216" s="97"/>
      <c r="L216" s="97"/>
      <c r="M216" s="97"/>
      <c r="N216" s="97"/>
      <c r="O216" s="22"/>
      <c r="P216" s="28"/>
      <c r="Q216" s="28"/>
      <c r="R216" s="20"/>
      <c r="S216" s="20"/>
      <c r="T216" s="20"/>
      <c r="U216" s="97"/>
      <c r="V216" s="97"/>
      <c r="W216" s="97"/>
      <c r="X216" s="152"/>
      <c r="Y216" s="97"/>
      <c r="Z216" s="20"/>
      <c r="AA216" s="20"/>
      <c r="AB216" s="152"/>
      <c r="AC216" s="152"/>
      <c r="AD216" s="152"/>
      <c r="AE216" s="152"/>
      <c r="AF216" s="152"/>
      <c r="AG216" s="20"/>
      <c r="AH216" s="20"/>
    </row>
    <row r="217" spans="11:34" x14ac:dyDescent="0.5">
      <c r="K217" s="97"/>
      <c r="L217" s="97"/>
      <c r="M217" s="97"/>
      <c r="N217" s="97"/>
      <c r="O217" s="22"/>
      <c r="P217" s="28"/>
      <c r="Q217" s="28"/>
      <c r="R217" s="20"/>
      <c r="S217" s="20"/>
      <c r="T217" s="20"/>
      <c r="U217" s="97"/>
      <c r="V217" s="97"/>
      <c r="W217" s="97"/>
      <c r="X217" s="152"/>
      <c r="Y217" s="97"/>
      <c r="Z217" s="20"/>
      <c r="AA217" s="20"/>
      <c r="AB217" s="152"/>
      <c r="AC217" s="152"/>
      <c r="AD217" s="152"/>
      <c r="AE217" s="152"/>
      <c r="AF217" s="152"/>
      <c r="AG217" s="20"/>
      <c r="AH217" s="20"/>
    </row>
    <row r="218" spans="11:34" x14ac:dyDescent="0.5">
      <c r="K218" s="97"/>
      <c r="L218" s="97"/>
      <c r="M218" s="97"/>
      <c r="N218" s="97"/>
      <c r="O218" s="22"/>
      <c r="P218" s="28"/>
      <c r="Q218" s="28"/>
      <c r="R218" s="20"/>
      <c r="S218" s="20"/>
      <c r="T218" s="20"/>
      <c r="U218" s="97"/>
      <c r="V218" s="97"/>
      <c r="W218" s="97"/>
      <c r="X218" s="152"/>
      <c r="Y218" s="97"/>
      <c r="Z218" s="20"/>
      <c r="AA218" s="20"/>
      <c r="AB218" s="152"/>
      <c r="AC218" s="152"/>
      <c r="AD218" s="152"/>
      <c r="AE218" s="152"/>
      <c r="AF218" s="152"/>
      <c r="AG218" s="20"/>
      <c r="AH218" s="20"/>
    </row>
    <row r="219" spans="11:34" x14ac:dyDescent="0.5">
      <c r="K219" s="97"/>
      <c r="L219" s="97"/>
      <c r="M219" s="97"/>
      <c r="N219" s="97"/>
      <c r="O219" s="22"/>
      <c r="P219" s="28"/>
      <c r="Q219" s="28"/>
      <c r="R219" s="20"/>
      <c r="S219" s="20"/>
      <c r="T219" s="20"/>
      <c r="U219" s="97"/>
      <c r="V219" s="97"/>
      <c r="W219" s="97"/>
      <c r="X219" s="152"/>
      <c r="Y219" s="97"/>
      <c r="Z219" s="20"/>
      <c r="AA219" s="20"/>
      <c r="AB219" s="152"/>
      <c r="AC219" s="152"/>
      <c r="AD219" s="152"/>
      <c r="AE219" s="152"/>
      <c r="AF219" s="152"/>
      <c r="AG219" s="20"/>
      <c r="AH219" s="20"/>
    </row>
    <row r="220" spans="11:34" x14ac:dyDescent="0.5">
      <c r="K220" s="97"/>
      <c r="L220" s="97"/>
      <c r="M220" s="97"/>
      <c r="N220" s="97"/>
      <c r="O220" s="22"/>
      <c r="P220" s="28"/>
      <c r="Q220" s="28"/>
      <c r="R220" s="20"/>
      <c r="S220" s="20"/>
      <c r="T220" s="20"/>
      <c r="U220" s="97"/>
      <c r="V220" s="97"/>
      <c r="W220" s="97"/>
      <c r="X220" s="152"/>
      <c r="Y220" s="97"/>
      <c r="Z220" s="20"/>
      <c r="AA220" s="20"/>
      <c r="AB220" s="152"/>
      <c r="AC220" s="152"/>
      <c r="AD220" s="152"/>
      <c r="AE220" s="152"/>
      <c r="AF220" s="152"/>
      <c r="AG220" s="20"/>
      <c r="AH220" s="20"/>
    </row>
    <row r="221" spans="11:34" x14ac:dyDescent="0.5">
      <c r="K221" s="97"/>
      <c r="L221" s="97"/>
      <c r="M221" s="97"/>
      <c r="N221" s="97"/>
      <c r="O221" s="22"/>
      <c r="P221" s="28"/>
      <c r="Q221" s="28"/>
      <c r="R221" s="20"/>
      <c r="S221" s="20"/>
      <c r="T221" s="20"/>
      <c r="U221" s="97"/>
      <c r="V221" s="97"/>
      <c r="W221" s="97"/>
      <c r="X221" s="152"/>
      <c r="Y221" s="97"/>
      <c r="Z221" s="20"/>
      <c r="AA221" s="20"/>
      <c r="AB221" s="152"/>
      <c r="AC221" s="152"/>
      <c r="AD221" s="152"/>
      <c r="AE221" s="152"/>
      <c r="AF221" s="152"/>
      <c r="AG221" s="20"/>
      <c r="AH221" s="20"/>
    </row>
    <row r="222" spans="11:34" x14ac:dyDescent="0.5">
      <c r="K222" s="97"/>
      <c r="L222" s="97"/>
      <c r="M222" s="97"/>
      <c r="N222" s="97"/>
      <c r="O222" s="22"/>
      <c r="P222" s="28"/>
      <c r="Q222" s="28"/>
      <c r="R222" s="20"/>
      <c r="S222" s="20"/>
      <c r="T222" s="20"/>
      <c r="U222" s="97"/>
      <c r="V222" s="97"/>
      <c r="W222" s="97"/>
      <c r="X222" s="152"/>
      <c r="Y222" s="97"/>
      <c r="Z222" s="20"/>
      <c r="AA222" s="20"/>
      <c r="AB222" s="152"/>
      <c r="AC222" s="152"/>
      <c r="AD222" s="152"/>
      <c r="AE222" s="152"/>
      <c r="AF222" s="152"/>
      <c r="AG222" s="20"/>
      <c r="AH222" s="20"/>
    </row>
    <row r="223" spans="11:34" x14ac:dyDescent="0.5">
      <c r="K223" s="97"/>
      <c r="L223" s="97"/>
      <c r="M223" s="97"/>
      <c r="N223" s="97"/>
      <c r="O223" s="22"/>
      <c r="P223" s="28"/>
      <c r="Q223" s="28"/>
      <c r="R223" s="20"/>
      <c r="S223" s="20"/>
      <c r="T223" s="20"/>
      <c r="U223" s="97"/>
      <c r="V223" s="97"/>
      <c r="W223" s="97"/>
      <c r="X223" s="152"/>
      <c r="Y223" s="97"/>
      <c r="Z223" s="20"/>
      <c r="AA223" s="20"/>
      <c r="AB223" s="152"/>
      <c r="AC223" s="152"/>
      <c r="AD223" s="152"/>
      <c r="AE223" s="152"/>
      <c r="AF223" s="152"/>
      <c r="AG223" s="20"/>
      <c r="AH223" s="20"/>
    </row>
    <row r="224" spans="11:34" x14ac:dyDescent="0.5">
      <c r="K224" s="97"/>
      <c r="L224" s="97"/>
      <c r="M224" s="97"/>
      <c r="N224" s="97"/>
      <c r="O224" s="22"/>
      <c r="P224" s="28"/>
      <c r="Q224" s="28"/>
      <c r="R224" s="20"/>
      <c r="S224" s="20"/>
      <c r="T224" s="20"/>
      <c r="U224" s="97"/>
      <c r="V224" s="97"/>
      <c r="W224" s="97"/>
      <c r="X224" s="152"/>
      <c r="Y224" s="97"/>
      <c r="Z224" s="20"/>
      <c r="AA224" s="20"/>
      <c r="AB224" s="152"/>
      <c r="AC224" s="152"/>
      <c r="AD224" s="152"/>
      <c r="AE224" s="152"/>
      <c r="AF224" s="152"/>
      <c r="AG224" s="20"/>
      <c r="AH224" s="20"/>
    </row>
    <row r="225" spans="11:34" x14ac:dyDescent="0.5">
      <c r="K225" s="97"/>
      <c r="L225" s="97"/>
      <c r="M225" s="97"/>
      <c r="N225" s="97"/>
      <c r="O225" s="22"/>
      <c r="P225" s="28"/>
      <c r="Q225" s="28"/>
      <c r="R225" s="20"/>
      <c r="S225" s="20"/>
      <c r="T225" s="20"/>
      <c r="U225" s="97"/>
      <c r="V225" s="97"/>
      <c r="W225" s="97"/>
      <c r="X225" s="152"/>
      <c r="Y225" s="97"/>
      <c r="Z225" s="20"/>
      <c r="AA225" s="20"/>
      <c r="AB225" s="152"/>
      <c r="AC225" s="152"/>
      <c r="AD225" s="152"/>
      <c r="AE225" s="152"/>
      <c r="AF225" s="152"/>
      <c r="AG225" s="20"/>
      <c r="AH225" s="20"/>
    </row>
    <row r="226" spans="11:34" x14ac:dyDescent="0.5">
      <c r="K226" s="97"/>
      <c r="L226" s="97"/>
      <c r="M226" s="97"/>
      <c r="N226" s="97"/>
      <c r="O226" s="22"/>
      <c r="P226" s="28"/>
      <c r="Q226" s="28"/>
      <c r="R226" s="20"/>
      <c r="S226" s="20"/>
      <c r="T226" s="20"/>
      <c r="U226" s="97"/>
      <c r="V226" s="97"/>
      <c r="W226" s="97"/>
      <c r="X226" s="152"/>
      <c r="Y226" s="97"/>
      <c r="Z226" s="20"/>
      <c r="AA226" s="20"/>
      <c r="AB226" s="152"/>
      <c r="AC226" s="152"/>
      <c r="AD226" s="152"/>
      <c r="AE226" s="152"/>
      <c r="AF226" s="152"/>
      <c r="AG226" s="20"/>
      <c r="AH226" s="20"/>
    </row>
    <row r="227" spans="11:34" x14ac:dyDescent="0.5">
      <c r="K227" s="97"/>
      <c r="L227" s="97"/>
      <c r="M227" s="97"/>
      <c r="N227" s="97"/>
      <c r="O227" s="22"/>
      <c r="P227" s="28"/>
      <c r="Q227" s="28"/>
      <c r="R227" s="20"/>
      <c r="S227" s="20"/>
      <c r="T227" s="20"/>
      <c r="U227" s="97"/>
      <c r="V227" s="97"/>
      <c r="W227" s="97"/>
      <c r="X227" s="152"/>
      <c r="Y227" s="97"/>
      <c r="Z227" s="20"/>
      <c r="AA227" s="20"/>
      <c r="AB227" s="152"/>
      <c r="AC227" s="152"/>
      <c r="AD227" s="152"/>
      <c r="AE227" s="152"/>
      <c r="AF227" s="152"/>
      <c r="AG227" s="20"/>
      <c r="AH227" s="20"/>
    </row>
    <row r="228" spans="11:34" x14ac:dyDescent="0.5">
      <c r="K228" s="97"/>
      <c r="L228" s="97"/>
      <c r="M228" s="97"/>
      <c r="N228" s="97"/>
      <c r="O228" s="22"/>
      <c r="P228" s="28"/>
      <c r="Q228" s="28"/>
      <c r="R228" s="20"/>
      <c r="S228" s="20"/>
      <c r="T228" s="20"/>
      <c r="U228" s="97"/>
      <c r="V228" s="97"/>
      <c r="W228" s="97"/>
      <c r="X228" s="152"/>
      <c r="Y228" s="97"/>
      <c r="Z228" s="20"/>
      <c r="AA228" s="20"/>
      <c r="AB228" s="152"/>
      <c r="AC228" s="152"/>
      <c r="AD228" s="152"/>
      <c r="AE228" s="152"/>
      <c r="AF228" s="152"/>
      <c r="AG228" s="20"/>
      <c r="AH228" s="20"/>
    </row>
    <row r="229" spans="11:34" x14ac:dyDescent="0.5">
      <c r="K229" s="97"/>
      <c r="L229" s="97"/>
      <c r="M229" s="97"/>
      <c r="N229" s="97"/>
      <c r="O229" s="22"/>
      <c r="P229" s="28"/>
      <c r="Q229" s="28"/>
      <c r="R229" s="20"/>
      <c r="S229" s="20"/>
      <c r="T229" s="20"/>
      <c r="U229" s="97"/>
      <c r="V229" s="97"/>
      <c r="W229" s="97"/>
      <c r="X229" s="152"/>
      <c r="Y229" s="97"/>
      <c r="Z229" s="20"/>
      <c r="AA229" s="20"/>
      <c r="AB229" s="152"/>
      <c r="AC229" s="152"/>
      <c r="AD229" s="152"/>
      <c r="AE229" s="152"/>
      <c r="AF229" s="152"/>
      <c r="AG229" s="20"/>
      <c r="AH229" s="20"/>
    </row>
    <row r="230" spans="11:34" x14ac:dyDescent="0.5">
      <c r="K230" s="97"/>
      <c r="L230" s="97"/>
      <c r="M230" s="97"/>
      <c r="N230" s="97"/>
      <c r="O230" s="22"/>
      <c r="P230" s="28"/>
      <c r="Q230" s="28"/>
      <c r="R230" s="20"/>
      <c r="S230" s="20"/>
      <c r="T230" s="20"/>
      <c r="U230" s="97"/>
      <c r="V230" s="97"/>
      <c r="W230" s="97"/>
      <c r="X230" s="152"/>
      <c r="Y230" s="97"/>
      <c r="Z230" s="20"/>
      <c r="AA230" s="20"/>
      <c r="AB230" s="152"/>
      <c r="AC230" s="152"/>
      <c r="AD230" s="152"/>
      <c r="AE230" s="152"/>
      <c r="AF230" s="152"/>
      <c r="AG230" s="20"/>
      <c r="AH230" s="20"/>
    </row>
    <row r="231" spans="11:34" x14ac:dyDescent="0.5">
      <c r="K231" s="97"/>
      <c r="L231" s="97"/>
      <c r="M231" s="97"/>
      <c r="N231" s="97"/>
      <c r="O231" s="22"/>
      <c r="P231" s="28"/>
      <c r="Q231" s="28"/>
      <c r="R231" s="20"/>
      <c r="S231" s="20"/>
      <c r="T231" s="20"/>
      <c r="U231" s="97"/>
      <c r="V231" s="97"/>
      <c r="W231" s="97"/>
      <c r="X231" s="152"/>
      <c r="Y231" s="97"/>
      <c r="Z231" s="20"/>
      <c r="AA231" s="20"/>
      <c r="AB231" s="152"/>
      <c r="AC231" s="152"/>
      <c r="AD231" s="152"/>
      <c r="AE231" s="152"/>
      <c r="AF231" s="152"/>
      <c r="AG231" s="20"/>
      <c r="AH231" s="20"/>
    </row>
    <row r="232" spans="11:34" x14ac:dyDescent="0.5">
      <c r="K232" s="97"/>
      <c r="L232" s="97"/>
      <c r="M232" s="97"/>
      <c r="N232" s="97"/>
      <c r="O232" s="22"/>
      <c r="P232" s="28"/>
      <c r="Q232" s="28"/>
      <c r="R232" s="20"/>
      <c r="S232" s="20"/>
      <c r="T232" s="20"/>
      <c r="U232" s="97"/>
      <c r="V232" s="97"/>
      <c r="W232" s="97"/>
      <c r="X232" s="152"/>
      <c r="Y232" s="97"/>
      <c r="Z232" s="20"/>
      <c r="AA232" s="20"/>
      <c r="AB232" s="152"/>
      <c r="AC232" s="152"/>
      <c r="AD232" s="152"/>
      <c r="AE232" s="152"/>
      <c r="AF232" s="152"/>
      <c r="AG232" s="20"/>
      <c r="AH232" s="20"/>
    </row>
    <row r="233" spans="11:34" x14ac:dyDescent="0.5">
      <c r="K233" s="97"/>
      <c r="L233" s="97"/>
      <c r="M233" s="97"/>
      <c r="N233" s="97"/>
      <c r="O233" s="22"/>
      <c r="P233" s="28"/>
      <c r="Q233" s="28"/>
      <c r="R233" s="20"/>
      <c r="S233" s="20"/>
      <c r="T233" s="20"/>
      <c r="U233" s="97"/>
      <c r="V233" s="97"/>
      <c r="W233" s="97"/>
      <c r="X233" s="152"/>
      <c r="Y233" s="97"/>
      <c r="Z233" s="20"/>
      <c r="AA233" s="20"/>
      <c r="AB233" s="152"/>
      <c r="AC233" s="152"/>
      <c r="AD233" s="152"/>
      <c r="AE233" s="152"/>
      <c r="AF233" s="152"/>
      <c r="AG233" s="20"/>
      <c r="AH233" s="20"/>
    </row>
    <row r="234" spans="11:34" x14ac:dyDescent="0.5">
      <c r="K234" s="97"/>
      <c r="L234" s="97"/>
      <c r="M234" s="97"/>
      <c r="N234" s="97"/>
      <c r="O234" s="22"/>
      <c r="P234" s="28"/>
      <c r="Q234" s="28"/>
      <c r="R234" s="20"/>
      <c r="S234" s="20"/>
      <c r="T234" s="20"/>
      <c r="U234" s="97"/>
      <c r="V234" s="97"/>
      <c r="W234" s="97"/>
      <c r="X234" s="152"/>
      <c r="Y234" s="97"/>
      <c r="Z234" s="20"/>
      <c r="AA234" s="20"/>
      <c r="AB234" s="152"/>
      <c r="AC234" s="152"/>
      <c r="AD234" s="152"/>
      <c r="AE234" s="152"/>
      <c r="AF234" s="152"/>
      <c r="AG234" s="20"/>
      <c r="AH234" s="20"/>
    </row>
    <row r="235" spans="11:34" x14ac:dyDescent="0.5">
      <c r="K235" s="97"/>
      <c r="L235" s="97"/>
      <c r="M235" s="97"/>
      <c r="N235" s="97"/>
      <c r="O235" s="22"/>
      <c r="P235" s="28"/>
      <c r="Q235" s="28"/>
      <c r="R235" s="20"/>
      <c r="S235" s="20"/>
      <c r="T235" s="20"/>
      <c r="U235" s="97"/>
      <c r="V235" s="97"/>
      <c r="W235" s="97"/>
      <c r="X235" s="152"/>
      <c r="Y235" s="97"/>
      <c r="Z235" s="20"/>
      <c r="AA235" s="20"/>
      <c r="AB235" s="152"/>
      <c r="AC235" s="152"/>
      <c r="AD235" s="152"/>
      <c r="AE235" s="152"/>
      <c r="AF235" s="152"/>
      <c r="AG235" s="20"/>
      <c r="AH235" s="20"/>
    </row>
    <row r="236" spans="11:34" x14ac:dyDescent="0.5">
      <c r="K236" s="97"/>
      <c r="L236" s="97"/>
      <c r="M236" s="97"/>
      <c r="N236" s="97"/>
      <c r="O236" s="22"/>
      <c r="P236" s="28"/>
      <c r="R236" s="20"/>
      <c r="S236" s="20"/>
      <c r="T236" s="20"/>
      <c r="U236" s="97"/>
      <c r="V236" s="97"/>
      <c r="W236" s="97"/>
      <c r="X236" s="152"/>
      <c r="Y236" s="97"/>
      <c r="Z236" s="20"/>
      <c r="AA236" s="20"/>
      <c r="AB236" s="152"/>
      <c r="AC236" s="152"/>
      <c r="AD236" s="152"/>
      <c r="AE236" s="152"/>
      <c r="AF236" s="152"/>
      <c r="AG236" s="20"/>
      <c r="AH236" s="20"/>
    </row>
    <row r="237" spans="11:34" x14ac:dyDescent="0.5">
      <c r="K237" s="97"/>
      <c r="L237" s="97"/>
      <c r="M237" s="97"/>
      <c r="N237" s="97"/>
      <c r="O237" s="22"/>
      <c r="P237" s="28"/>
      <c r="R237" s="20"/>
      <c r="S237" s="20"/>
      <c r="T237" s="20"/>
      <c r="U237" s="97"/>
      <c r="V237" s="97"/>
      <c r="W237" s="97"/>
      <c r="X237" s="152"/>
      <c r="Y237" s="97"/>
      <c r="Z237" s="20"/>
      <c r="AA237" s="20"/>
      <c r="AB237" s="152"/>
      <c r="AC237" s="152"/>
      <c r="AD237" s="152"/>
      <c r="AE237" s="152"/>
      <c r="AF237" s="152"/>
      <c r="AG237" s="20"/>
      <c r="AH237" s="20"/>
    </row>
    <row r="238" spans="11:34" x14ac:dyDescent="0.5">
      <c r="K238" s="97"/>
      <c r="L238" s="97"/>
      <c r="M238" s="97"/>
      <c r="N238" s="97"/>
      <c r="O238" s="22"/>
      <c r="P238" s="28"/>
      <c r="R238" s="20"/>
      <c r="S238" s="20"/>
      <c r="T238" s="20"/>
      <c r="U238" s="97"/>
      <c r="V238" s="97"/>
      <c r="W238" s="97"/>
      <c r="X238" s="152"/>
      <c r="Y238" s="97"/>
      <c r="Z238" s="20"/>
      <c r="AA238" s="20"/>
      <c r="AB238" s="152"/>
      <c r="AC238" s="152"/>
      <c r="AD238" s="152"/>
      <c r="AE238" s="152"/>
      <c r="AF238" s="152"/>
      <c r="AG238" s="20"/>
      <c r="AH238" s="20"/>
    </row>
    <row r="239" spans="11:34" x14ac:dyDescent="0.5">
      <c r="K239" s="97"/>
      <c r="L239" s="97"/>
      <c r="M239" s="97"/>
      <c r="N239" s="97"/>
      <c r="O239" s="22"/>
      <c r="P239" s="28"/>
      <c r="R239" s="20"/>
      <c r="S239" s="20"/>
      <c r="T239" s="20"/>
      <c r="U239" s="97"/>
      <c r="V239" s="97"/>
      <c r="W239" s="97"/>
      <c r="X239" s="152"/>
      <c r="Y239" s="97"/>
      <c r="Z239" s="20"/>
      <c r="AA239" s="20"/>
      <c r="AB239" s="152"/>
      <c r="AC239" s="152"/>
      <c r="AD239" s="152"/>
      <c r="AE239" s="152"/>
      <c r="AF239" s="152"/>
      <c r="AG239" s="20"/>
      <c r="AH239" s="20"/>
    </row>
    <row r="240" spans="11:34" x14ac:dyDescent="0.5">
      <c r="K240" s="97"/>
      <c r="L240" s="97"/>
      <c r="M240" s="97"/>
      <c r="N240" s="97"/>
      <c r="R240" s="20"/>
      <c r="S240" s="20"/>
      <c r="T240" s="20"/>
      <c r="U240" s="97"/>
      <c r="V240" s="97"/>
      <c r="W240" s="97"/>
      <c r="X240" s="152"/>
      <c r="Y240" s="97"/>
      <c r="Z240" s="20"/>
      <c r="AA240" s="20"/>
      <c r="AB240" s="152"/>
      <c r="AC240" s="152"/>
      <c r="AD240" s="152"/>
      <c r="AE240" s="152"/>
      <c r="AF240" s="152"/>
      <c r="AG240" s="20"/>
      <c r="AH240" s="20"/>
    </row>
    <row r="241" spans="11:34" x14ac:dyDescent="0.5">
      <c r="K241" s="97"/>
      <c r="L241" s="97"/>
      <c r="M241" s="97"/>
      <c r="N241" s="97"/>
      <c r="R241" s="20"/>
      <c r="S241" s="20"/>
      <c r="T241" s="20"/>
      <c r="U241" s="97"/>
      <c r="V241" s="97"/>
      <c r="W241" s="97"/>
      <c r="X241" s="152"/>
      <c r="Y241" s="97"/>
      <c r="Z241" s="20"/>
      <c r="AA241" s="20"/>
      <c r="AB241" s="152"/>
      <c r="AC241" s="152"/>
      <c r="AD241" s="152"/>
      <c r="AE241" s="152"/>
      <c r="AF241" s="152"/>
      <c r="AG241" s="20"/>
      <c r="AH241" s="20"/>
    </row>
    <row r="242" spans="11:34" x14ac:dyDescent="0.5">
      <c r="K242" s="97"/>
      <c r="L242" s="97"/>
      <c r="M242" s="97"/>
      <c r="N242" s="97"/>
      <c r="R242" s="20"/>
      <c r="S242" s="20"/>
      <c r="T242" s="20"/>
      <c r="U242" s="97"/>
      <c r="V242" s="97"/>
      <c r="W242" s="97"/>
      <c r="X242" s="152"/>
      <c r="Y242" s="97"/>
      <c r="Z242" s="20"/>
      <c r="AA242" s="20"/>
      <c r="AB242" s="152"/>
      <c r="AC242" s="152"/>
      <c r="AD242" s="152"/>
      <c r="AE242" s="152"/>
      <c r="AF242" s="152"/>
      <c r="AG242" s="20"/>
      <c r="AH242" s="20"/>
    </row>
    <row r="243" spans="11:34" x14ac:dyDescent="0.5">
      <c r="K243" s="97"/>
      <c r="L243" s="97"/>
      <c r="M243" s="97"/>
      <c r="N243" s="97"/>
      <c r="R243" s="20"/>
      <c r="S243" s="20"/>
      <c r="T243" s="20"/>
      <c r="U243" s="97"/>
      <c r="V243" s="97"/>
      <c r="W243" s="97"/>
      <c r="X243" s="152"/>
      <c r="Y243" s="97"/>
      <c r="Z243" s="20"/>
      <c r="AA243" s="20"/>
      <c r="AB243" s="152"/>
      <c r="AC243" s="152"/>
      <c r="AD243" s="152"/>
      <c r="AE243" s="152"/>
      <c r="AF243" s="152"/>
      <c r="AG243" s="20"/>
      <c r="AH243" s="20"/>
    </row>
    <row r="244" spans="11:34" x14ac:dyDescent="0.5">
      <c r="K244" s="97"/>
      <c r="L244" s="97"/>
      <c r="M244" s="97"/>
      <c r="N244" s="97"/>
      <c r="R244" s="20"/>
      <c r="S244" s="20"/>
      <c r="T244" s="20"/>
      <c r="U244" s="97"/>
      <c r="V244" s="97"/>
      <c r="W244" s="97"/>
      <c r="X244" s="152"/>
      <c r="Y244" s="97"/>
      <c r="Z244" s="20"/>
      <c r="AA244" s="20"/>
      <c r="AB244" s="152"/>
      <c r="AC244" s="152"/>
      <c r="AD244" s="152"/>
      <c r="AE244" s="152"/>
      <c r="AF244" s="152"/>
      <c r="AG244" s="20"/>
      <c r="AH244" s="20"/>
    </row>
    <row r="245" spans="11:34" x14ac:dyDescent="0.5">
      <c r="K245" s="97"/>
      <c r="L245" s="97"/>
      <c r="M245" s="97"/>
      <c r="N245" s="97"/>
      <c r="R245" s="20"/>
      <c r="S245" s="20"/>
      <c r="T245" s="20"/>
      <c r="U245" s="97"/>
      <c r="V245" s="97"/>
      <c r="W245" s="97"/>
      <c r="X245" s="152"/>
      <c r="Y245" s="97"/>
      <c r="Z245" s="20"/>
      <c r="AA245" s="20"/>
      <c r="AB245" s="152"/>
      <c r="AC245" s="152"/>
      <c r="AD245" s="152"/>
      <c r="AE245" s="152"/>
      <c r="AF245" s="152"/>
      <c r="AG245" s="20"/>
      <c r="AH245" s="20"/>
    </row>
    <row r="246" spans="11:34" x14ac:dyDescent="0.5">
      <c r="K246" s="97"/>
      <c r="L246" s="97"/>
      <c r="M246" s="97"/>
      <c r="N246" s="97"/>
      <c r="R246" s="20"/>
      <c r="S246" s="20"/>
      <c r="T246" s="20"/>
      <c r="U246" s="97"/>
      <c r="V246" s="97"/>
      <c r="W246" s="97"/>
      <c r="X246" s="152"/>
      <c r="Y246" s="97"/>
      <c r="Z246" s="20"/>
      <c r="AA246" s="20"/>
      <c r="AB246" s="152"/>
      <c r="AC246" s="152"/>
      <c r="AD246" s="152"/>
      <c r="AE246" s="152"/>
      <c r="AF246" s="152"/>
      <c r="AG246" s="20"/>
      <c r="AH246" s="20"/>
    </row>
    <row r="247" spans="11:34" x14ac:dyDescent="0.5">
      <c r="K247" s="97"/>
      <c r="L247" s="97"/>
      <c r="M247" s="97"/>
      <c r="N247" s="97"/>
      <c r="R247" s="20"/>
      <c r="S247" s="20"/>
      <c r="T247" s="20"/>
      <c r="U247" s="97"/>
      <c r="V247" s="97"/>
      <c r="W247" s="97"/>
      <c r="X247" s="152"/>
      <c r="Y247" s="97"/>
      <c r="Z247" s="20"/>
      <c r="AA247" s="20"/>
      <c r="AB247" s="152"/>
      <c r="AC247" s="152"/>
      <c r="AD247" s="152"/>
      <c r="AE247" s="152"/>
      <c r="AF247" s="152"/>
      <c r="AG247" s="20"/>
      <c r="AH247" s="20"/>
    </row>
    <row r="248" spans="11:34" x14ac:dyDescent="0.5">
      <c r="K248" s="97"/>
      <c r="L248" s="97"/>
      <c r="M248" s="97"/>
      <c r="N248" s="97"/>
      <c r="R248" s="20"/>
      <c r="S248" s="20"/>
      <c r="T248" s="20"/>
      <c r="U248" s="97"/>
      <c r="V248" s="97"/>
      <c r="W248" s="97"/>
      <c r="X248" s="152"/>
      <c r="Y248" s="97"/>
      <c r="Z248" s="20"/>
      <c r="AA248" s="20"/>
      <c r="AB248" s="152"/>
      <c r="AC248" s="152"/>
      <c r="AD248" s="152"/>
      <c r="AE248" s="152"/>
      <c r="AF248" s="152"/>
      <c r="AG248" s="20"/>
      <c r="AH248" s="20"/>
    </row>
  </sheetData>
  <mergeCells count="1">
    <mergeCell ref="U5:V5"/>
  </mergeCells>
  <phoneticPr fontId="11" type="noConversion"/>
  <conditionalFormatting sqref="P11:P14">
    <cfRule type="cellIs" dxfId="163" priority="15" operator="lessThan">
      <formula>0</formula>
    </cfRule>
    <cfRule type="cellIs" dxfId="162" priority="16" operator="greaterThan">
      <formula>0</formula>
    </cfRule>
    <cfRule type="cellIs" dxfId="161" priority="17" operator="greaterThan">
      <formula>0</formula>
    </cfRule>
  </conditionalFormatting>
  <conditionalFormatting sqref="R11:R14">
    <cfRule type="cellIs" dxfId="160" priority="12" operator="lessThan">
      <formula>0</formula>
    </cfRule>
    <cfRule type="cellIs" dxfId="159" priority="13" operator="greaterThan">
      <formula>0</formula>
    </cfRule>
    <cfRule type="cellIs" dxfId="158" priority="14" operator="greaterThan">
      <formula>0</formula>
    </cfRule>
  </conditionalFormatting>
  <conditionalFormatting sqref="F11:F14">
    <cfRule type="cellIs" dxfId="157" priority="9" operator="lessThan">
      <formula>0</formula>
    </cfRule>
    <cfRule type="cellIs" dxfId="156" priority="10" operator="greaterThan">
      <formula>0</formula>
    </cfRule>
    <cfRule type="cellIs" dxfId="155" priority="11" operator="greaterThan">
      <formula>0</formula>
    </cfRule>
  </conditionalFormatting>
  <conditionalFormatting sqref="L11:L14">
    <cfRule type="cellIs" dxfId="154" priority="6" operator="lessThan">
      <formula>0</formula>
    </cfRule>
    <cfRule type="cellIs" dxfId="153" priority="7" operator="greaterThan">
      <formula>0</formula>
    </cfRule>
    <cfRule type="cellIs" dxfId="152" priority="8" operator="greaterThan">
      <formula>0</formula>
    </cfRule>
  </conditionalFormatting>
  <conditionalFormatting sqref="N11:N14">
    <cfRule type="cellIs" dxfId="151" priority="3" operator="lessThan">
      <formula>0</formula>
    </cfRule>
    <cfRule type="cellIs" dxfId="150" priority="4" operator="greaterThan">
      <formula>0</formula>
    </cfRule>
    <cfRule type="cellIs" dxfId="149" priority="5" operator="greaterThan">
      <formula>0</formula>
    </cfRule>
  </conditionalFormatting>
  <conditionalFormatting sqref="H11:H14">
    <cfRule type="cellIs" dxfId="148" priority="1" operator="greaterThan">
      <formula>0</formula>
    </cfRule>
    <cfRule type="cellIs" dxfId="147" priority="2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25DCA-D18C-4F38-9CAE-34B1BA0B83DE}">
  <dimension ref="K1:CB244"/>
  <sheetViews>
    <sheetView zoomScale="94" zoomScaleNormal="94" workbookViewId="0">
      <selection activeCell="AC9" sqref="AC9"/>
    </sheetView>
  </sheetViews>
  <sheetFormatPr baseColWidth="10" defaultRowHeight="15" x14ac:dyDescent="0.5"/>
  <cols>
    <col min="1" max="1" width="3" customWidth="1"/>
    <col min="2" max="2" width="5.54296875" customWidth="1"/>
    <col min="3" max="3" width="2.6328125" customWidth="1"/>
    <col min="4" max="4" width="5.6328125" customWidth="1"/>
    <col min="5" max="5" width="6.6328125" customWidth="1"/>
    <col min="6" max="6" width="4.54296875" customWidth="1"/>
    <col min="7" max="7" width="6.81640625" customWidth="1"/>
    <col min="8" max="8" width="6.1796875" customWidth="1"/>
    <col min="9" max="9" width="5.08984375" customWidth="1"/>
    <col min="10" max="10" width="7.453125" customWidth="1"/>
    <col min="11" max="11" width="6.1796875" style="11" customWidth="1"/>
    <col min="12" max="12" width="5" style="11" customWidth="1"/>
    <col min="13" max="13" width="5.1796875" style="11" customWidth="1"/>
    <col min="14" max="14" width="4.453125" style="11" customWidth="1"/>
    <col min="15" max="15" width="6.81640625" customWidth="1"/>
    <col min="16" max="16" width="5" customWidth="1"/>
    <col min="17" max="17" width="7.1796875" customWidth="1"/>
    <col min="18" max="18" width="5.36328125" customWidth="1"/>
    <col min="19" max="19" width="6.81640625" customWidth="1"/>
    <col min="20" max="20" width="6.6328125" customWidth="1"/>
    <col min="21" max="21" width="7.6328125" style="11" customWidth="1"/>
    <col min="22" max="22" width="7.54296875" style="11" customWidth="1"/>
    <col min="23" max="23" width="6.08984375" style="11" customWidth="1"/>
    <col min="24" max="24" width="7.08984375" style="125" customWidth="1"/>
    <col min="25" max="25" width="4.6328125" style="11" customWidth="1"/>
    <col min="26" max="26" width="8.453125" customWidth="1"/>
    <col min="27" max="27" width="7.08984375" customWidth="1"/>
    <col min="28" max="28" width="10.6328125" style="125" customWidth="1"/>
    <col min="29" max="29" width="8.36328125" style="125" customWidth="1"/>
    <col min="30" max="37" width="5" style="125" customWidth="1"/>
    <col min="38" max="38" width="6" style="125" customWidth="1"/>
    <col min="39" max="39" width="4.6328125" style="125" customWidth="1"/>
    <col min="40" max="40" width="3.81640625" style="125" customWidth="1"/>
    <col min="41" max="41" width="5.81640625" customWidth="1"/>
    <col min="42" max="42" width="6.54296875" customWidth="1"/>
    <col min="43" max="43" width="6.1796875" customWidth="1"/>
  </cols>
  <sheetData>
    <row r="1" spans="11:80" x14ac:dyDescent="0.5">
      <c r="K1"/>
      <c r="L1"/>
      <c r="M1"/>
      <c r="N1"/>
      <c r="U1"/>
      <c r="V1"/>
      <c r="W1"/>
      <c r="X1"/>
      <c r="Y1"/>
      <c r="AB1"/>
      <c r="AC1"/>
      <c r="AD1"/>
      <c r="AE1"/>
      <c r="AF1"/>
      <c r="AG1"/>
      <c r="AH1"/>
      <c r="AI1"/>
      <c r="AJ1"/>
      <c r="AK1"/>
      <c r="AL1"/>
      <c r="AM1"/>
      <c r="AN1"/>
      <c r="BL1" s="3"/>
      <c r="BM1" s="3"/>
    </row>
    <row r="2" spans="11:80" x14ac:dyDescent="0.5">
      <c r="K2"/>
      <c r="L2"/>
      <c r="M2"/>
      <c r="N2"/>
      <c r="U2"/>
      <c r="V2"/>
      <c r="W2"/>
      <c r="X2"/>
      <c r="Y2"/>
      <c r="AB2"/>
      <c r="AC2"/>
      <c r="AD2"/>
      <c r="AE2"/>
      <c r="AF2"/>
      <c r="AG2"/>
      <c r="AH2"/>
      <c r="AI2"/>
      <c r="AJ2"/>
      <c r="AK2"/>
      <c r="AL2"/>
      <c r="AM2"/>
      <c r="AN2"/>
      <c r="BL2" s="3"/>
      <c r="BM2" s="3"/>
    </row>
    <row r="3" spans="11:80" x14ac:dyDescent="0.5">
      <c r="K3"/>
      <c r="L3"/>
      <c r="M3"/>
      <c r="N3"/>
      <c r="U3"/>
      <c r="V3"/>
      <c r="W3"/>
      <c r="X3"/>
      <c r="Y3"/>
      <c r="AB3"/>
      <c r="AC3"/>
      <c r="AD3"/>
      <c r="AE3"/>
      <c r="AF3"/>
      <c r="AG3"/>
      <c r="AH3"/>
      <c r="AI3"/>
      <c r="AJ3"/>
      <c r="AK3"/>
      <c r="AL3"/>
      <c r="AM3"/>
      <c r="AN3"/>
      <c r="BL3" s="3"/>
      <c r="BM3" s="3"/>
    </row>
    <row r="4" spans="11:80" x14ac:dyDescent="0.5">
      <c r="K4"/>
      <c r="L4"/>
      <c r="M4"/>
      <c r="N4"/>
      <c r="U4"/>
      <c r="V4"/>
      <c r="W4"/>
      <c r="X4"/>
      <c r="Y4"/>
      <c r="AB4"/>
      <c r="AC4"/>
      <c r="AD4"/>
      <c r="AE4"/>
      <c r="AF4"/>
      <c r="AG4"/>
      <c r="AH4"/>
      <c r="AI4"/>
      <c r="AJ4"/>
      <c r="AK4"/>
      <c r="AL4"/>
      <c r="AM4"/>
      <c r="AN4"/>
      <c r="BL4" s="3"/>
      <c r="BM4" s="3"/>
    </row>
    <row r="5" spans="11:80" x14ac:dyDescent="0.5">
      <c r="K5"/>
      <c r="L5"/>
      <c r="M5"/>
      <c r="N5"/>
      <c r="U5"/>
      <c r="V5"/>
      <c r="W5"/>
      <c r="X5"/>
      <c r="Y5"/>
      <c r="AB5"/>
      <c r="AC5"/>
      <c r="AD5"/>
      <c r="AE5"/>
      <c r="AF5"/>
      <c r="AG5"/>
      <c r="AH5"/>
      <c r="AI5"/>
      <c r="AJ5"/>
      <c r="AK5"/>
      <c r="AL5"/>
      <c r="AM5"/>
      <c r="AN5"/>
      <c r="BL5" s="3"/>
      <c r="BM5" s="3"/>
    </row>
    <row r="6" spans="11:80" x14ac:dyDescent="0.5">
      <c r="K6"/>
      <c r="L6"/>
      <c r="M6"/>
      <c r="N6"/>
      <c r="U6"/>
      <c r="V6"/>
      <c r="W6"/>
      <c r="X6"/>
      <c r="Y6"/>
      <c r="AB6"/>
      <c r="AC6"/>
      <c r="AD6"/>
      <c r="AE6"/>
      <c r="AF6"/>
      <c r="AG6"/>
      <c r="AH6"/>
      <c r="AI6"/>
      <c r="AJ6"/>
      <c r="AK6"/>
      <c r="AL6"/>
      <c r="AM6"/>
      <c r="AN6"/>
      <c r="BM6" s="3"/>
      <c r="BN6" s="3"/>
      <c r="CA6" s="3"/>
      <c r="CB6" s="3"/>
    </row>
    <row r="7" spans="11:80" ht="16.5" customHeight="1" x14ac:dyDescent="0.5">
      <c r="K7"/>
      <c r="L7"/>
      <c r="M7"/>
      <c r="N7"/>
      <c r="U7"/>
      <c r="V7"/>
      <c r="W7"/>
      <c r="X7"/>
      <c r="Y7"/>
      <c r="AB7"/>
      <c r="AC7"/>
      <c r="AD7"/>
      <c r="AE7"/>
      <c r="AF7"/>
      <c r="AG7"/>
      <c r="AH7"/>
      <c r="AI7"/>
      <c r="AJ7"/>
      <c r="AK7"/>
      <c r="AL7"/>
      <c r="AM7"/>
      <c r="AN7"/>
      <c r="BL7" s="3"/>
      <c r="BM7" s="3"/>
      <c r="CA7" s="3"/>
      <c r="CB7" s="3"/>
    </row>
    <row r="8" spans="11:80" ht="18" customHeight="1" x14ac:dyDescent="0.5">
      <c r="K8"/>
      <c r="L8"/>
      <c r="M8"/>
      <c r="N8"/>
      <c r="U8"/>
      <c r="V8"/>
      <c r="W8"/>
      <c r="X8"/>
      <c r="Y8"/>
      <c r="AB8"/>
      <c r="AC8"/>
      <c r="AD8"/>
      <c r="AE8"/>
      <c r="AF8"/>
      <c r="AG8"/>
      <c r="AH8"/>
      <c r="AI8"/>
      <c r="AJ8"/>
      <c r="AK8"/>
      <c r="AL8"/>
      <c r="AM8"/>
      <c r="AN8"/>
      <c r="BL8" s="3"/>
      <c r="BM8" s="3"/>
    </row>
    <row r="9" spans="11:80" ht="15.75" customHeight="1" x14ac:dyDescent="0.5">
      <c r="K9"/>
      <c r="L9"/>
      <c r="M9"/>
      <c r="N9"/>
      <c r="U9"/>
      <c r="V9"/>
      <c r="W9"/>
      <c r="X9"/>
      <c r="Y9"/>
      <c r="AB9"/>
      <c r="AC9"/>
      <c r="AD9"/>
      <c r="AE9"/>
      <c r="AF9"/>
      <c r="AG9"/>
      <c r="AH9"/>
      <c r="AI9"/>
      <c r="AJ9"/>
      <c r="AK9"/>
      <c r="AL9"/>
      <c r="AM9"/>
      <c r="AN9"/>
      <c r="BD9" s="28"/>
      <c r="BK9" s="3"/>
      <c r="BL9" s="3"/>
    </row>
    <row r="10" spans="11:80" x14ac:dyDescent="0.5">
      <c r="K10"/>
      <c r="L10"/>
      <c r="M10"/>
      <c r="N10"/>
      <c r="U10"/>
      <c r="V10"/>
      <c r="W10"/>
      <c r="X10"/>
      <c r="Y10"/>
      <c r="AB10"/>
      <c r="AC10"/>
      <c r="AD10"/>
      <c r="AE10"/>
      <c r="AF10"/>
      <c r="AG10"/>
      <c r="AH10"/>
      <c r="AI10"/>
      <c r="AJ10"/>
      <c r="AK10"/>
      <c r="AL10"/>
      <c r="AM10"/>
      <c r="AN10"/>
      <c r="BD10" s="28"/>
      <c r="BK10" s="6"/>
      <c r="BL10" s="3"/>
    </row>
    <row r="11" spans="11:80" x14ac:dyDescent="0.5">
      <c r="K11"/>
      <c r="L11"/>
      <c r="M11"/>
      <c r="N11"/>
      <c r="U11"/>
      <c r="V11"/>
      <c r="W11"/>
      <c r="X11"/>
      <c r="Y11"/>
      <c r="AB11"/>
      <c r="AC11"/>
      <c r="AD11"/>
      <c r="AE11"/>
      <c r="AF11"/>
      <c r="AG11"/>
      <c r="AH11"/>
      <c r="AI11"/>
      <c r="AJ11"/>
      <c r="AK11"/>
      <c r="AL11"/>
      <c r="AM11"/>
      <c r="AN11"/>
      <c r="BD11" s="28"/>
      <c r="BK11" s="58"/>
      <c r="BL11" s="3"/>
    </row>
    <row r="12" spans="11:80" x14ac:dyDescent="0.5">
      <c r="K12"/>
      <c r="L12"/>
      <c r="M12"/>
      <c r="N12"/>
      <c r="U12"/>
      <c r="V12"/>
      <c r="W12"/>
      <c r="X12"/>
      <c r="Y12"/>
      <c r="AB12"/>
      <c r="AC12"/>
      <c r="AD12"/>
      <c r="AE12"/>
      <c r="AF12"/>
      <c r="AG12"/>
      <c r="AH12"/>
      <c r="AI12"/>
      <c r="AJ12"/>
      <c r="AK12"/>
      <c r="AL12"/>
      <c r="AM12"/>
      <c r="AN12"/>
      <c r="BD12" s="28"/>
      <c r="BK12" s="58"/>
      <c r="BL12" s="3"/>
    </row>
    <row r="13" spans="11:80" x14ac:dyDescent="0.5">
      <c r="K13"/>
      <c r="L13"/>
      <c r="M13"/>
      <c r="N13"/>
      <c r="U13"/>
      <c r="V13"/>
      <c r="W13"/>
      <c r="X13"/>
      <c r="Y13"/>
      <c r="AB13"/>
      <c r="AC13"/>
      <c r="AD13"/>
      <c r="AE13"/>
      <c r="AF13"/>
      <c r="AG13"/>
      <c r="AH13"/>
      <c r="AI13"/>
      <c r="AJ13"/>
      <c r="AK13"/>
      <c r="AL13"/>
      <c r="AM13"/>
      <c r="AN13"/>
      <c r="BD13" s="28"/>
      <c r="BK13" s="58"/>
      <c r="BL13" s="3"/>
    </row>
    <row r="14" spans="11:80" x14ac:dyDescent="0.5">
      <c r="K14"/>
      <c r="L14"/>
      <c r="M14"/>
      <c r="N14"/>
      <c r="U14"/>
      <c r="V14"/>
      <c r="W14"/>
      <c r="X14"/>
      <c r="Y14"/>
      <c r="AB14"/>
      <c r="AC14"/>
      <c r="AD14"/>
      <c r="AE14"/>
      <c r="AF14"/>
      <c r="AG14"/>
      <c r="AH14"/>
      <c r="AI14"/>
      <c r="AJ14"/>
      <c r="AK14"/>
      <c r="AL14"/>
      <c r="AM14"/>
      <c r="AN14"/>
      <c r="BD14" s="28"/>
      <c r="BK14" s="58"/>
      <c r="BL14" s="3"/>
    </row>
    <row r="15" spans="11:80" x14ac:dyDescent="0.5">
      <c r="K15"/>
      <c r="L15"/>
      <c r="M15"/>
      <c r="N15"/>
      <c r="U15"/>
      <c r="V15"/>
      <c r="W15"/>
      <c r="X15"/>
      <c r="Y15"/>
      <c r="AB15"/>
      <c r="AC15"/>
      <c r="AD15"/>
      <c r="AE15"/>
      <c r="AF15"/>
      <c r="AG15"/>
      <c r="AH15"/>
      <c r="AI15"/>
      <c r="AJ15"/>
      <c r="AK15"/>
      <c r="AL15"/>
      <c r="AM15"/>
      <c r="AN15"/>
      <c r="BD15" s="28"/>
      <c r="BK15" s="58"/>
      <c r="BL15" s="3"/>
    </row>
    <row r="16" spans="11:80" x14ac:dyDescent="0.5">
      <c r="K16"/>
      <c r="L16"/>
      <c r="M16"/>
      <c r="N16"/>
      <c r="U16"/>
      <c r="V16"/>
      <c r="W16"/>
      <c r="X16"/>
      <c r="Y16"/>
      <c r="AB16"/>
      <c r="AC16"/>
      <c r="AD16"/>
      <c r="AE16"/>
      <c r="AF16"/>
      <c r="AG16"/>
      <c r="AH16"/>
      <c r="AI16"/>
      <c r="AJ16"/>
      <c r="AK16"/>
      <c r="AL16"/>
      <c r="AM16"/>
      <c r="AN16"/>
      <c r="BD16" s="28"/>
      <c r="BK16" s="58"/>
      <c r="BL16" s="3"/>
    </row>
    <row r="17" spans="11:64" x14ac:dyDescent="0.5">
      <c r="K17"/>
      <c r="L17"/>
      <c r="M17"/>
      <c r="N17"/>
      <c r="U17"/>
      <c r="V17"/>
      <c r="W17"/>
      <c r="X17"/>
      <c r="Y17"/>
      <c r="AB17"/>
      <c r="AC17"/>
      <c r="AD17"/>
      <c r="AE17"/>
      <c r="AF17"/>
      <c r="AG17"/>
      <c r="AH17"/>
      <c r="AI17"/>
      <c r="AJ17"/>
      <c r="AK17"/>
      <c r="AL17"/>
      <c r="AM17"/>
      <c r="AN17"/>
      <c r="BD17" s="28"/>
      <c r="BK17" s="58"/>
      <c r="BL17" s="3"/>
    </row>
    <row r="18" spans="11:64" x14ac:dyDescent="0.5">
      <c r="K18"/>
      <c r="L18"/>
      <c r="M18"/>
      <c r="N18"/>
      <c r="U18"/>
      <c r="V18"/>
      <c r="W18"/>
      <c r="X18"/>
      <c r="Y18"/>
      <c r="AB18"/>
      <c r="AC18"/>
      <c r="AD18"/>
      <c r="AE18"/>
      <c r="AF18"/>
      <c r="AG18"/>
      <c r="AH18"/>
      <c r="AI18"/>
      <c r="AJ18"/>
      <c r="AK18"/>
      <c r="AL18"/>
      <c r="AM18"/>
      <c r="AN18"/>
      <c r="BC18" s="28"/>
      <c r="BD18" s="28"/>
      <c r="BK18" s="58"/>
      <c r="BL18" s="3"/>
    </row>
    <row r="19" spans="11:64" x14ac:dyDescent="0.5">
      <c r="K19"/>
      <c r="L19"/>
      <c r="M19"/>
      <c r="N19"/>
      <c r="U19"/>
      <c r="V19"/>
      <c r="W19"/>
      <c r="X19"/>
      <c r="Y19"/>
      <c r="AB19"/>
      <c r="AC19"/>
      <c r="AD19"/>
      <c r="AE19"/>
      <c r="AF19"/>
      <c r="AG19"/>
      <c r="AH19"/>
      <c r="AI19"/>
      <c r="AJ19"/>
      <c r="AK19"/>
      <c r="AL19"/>
      <c r="AM19"/>
      <c r="AN19"/>
      <c r="BC19" s="28"/>
      <c r="BD19" s="28"/>
      <c r="BK19" s="58"/>
      <c r="BL19" s="3"/>
    </row>
    <row r="20" spans="11:64" x14ac:dyDescent="0.5">
      <c r="K20"/>
      <c r="L20"/>
      <c r="M20"/>
      <c r="N20"/>
      <c r="U20"/>
      <c r="V20"/>
      <c r="W20"/>
      <c r="X20"/>
      <c r="Y20"/>
      <c r="AB20"/>
      <c r="AC20"/>
      <c r="AD20"/>
      <c r="AE20"/>
      <c r="AF20"/>
      <c r="AG20"/>
      <c r="AH20"/>
      <c r="AI20"/>
      <c r="AJ20"/>
      <c r="AK20"/>
      <c r="AL20"/>
      <c r="AM20"/>
      <c r="AN20"/>
      <c r="BC20" s="28"/>
      <c r="BD20" s="28"/>
      <c r="BK20" s="58"/>
      <c r="BL20" s="3"/>
    </row>
    <row r="21" spans="11:64" x14ac:dyDescent="0.5">
      <c r="K21"/>
      <c r="L21"/>
      <c r="M21"/>
      <c r="N21"/>
      <c r="U21"/>
      <c r="V21"/>
      <c r="W21"/>
      <c r="X21"/>
      <c r="Y21"/>
      <c r="AB21"/>
      <c r="AC21"/>
      <c r="AD21"/>
      <c r="AE21"/>
      <c r="AF21"/>
      <c r="AG21"/>
      <c r="AH21"/>
      <c r="AI21"/>
      <c r="AJ21"/>
      <c r="AK21"/>
      <c r="AL21"/>
      <c r="AM21"/>
      <c r="AN21"/>
      <c r="BC21" s="28"/>
      <c r="BD21" s="28"/>
      <c r="BK21" s="58"/>
      <c r="BL21" s="3"/>
    </row>
    <row r="22" spans="11:64" x14ac:dyDescent="0.5">
      <c r="K22"/>
      <c r="L22"/>
      <c r="M22"/>
      <c r="N22"/>
      <c r="U22"/>
      <c r="V22"/>
      <c r="W22"/>
      <c r="X22"/>
      <c r="Y22"/>
      <c r="AB22"/>
      <c r="AC22"/>
      <c r="AD22"/>
      <c r="AE22"/>
      <c r="AF22"/>
      <c r="AG22"/>
      <c r="AH22"/>
      <c r="AI22"/>
      <c r="AJ22"/>
      <c r="AK22"/>
      <c r="AL22"/>
      <c r="AM22"/>
      <c r="AN22"/>
      <c r="BC22" s="28"/>
      <c r="BD22" s="28"/>
      <c r="BK22" s="23"/>
      <c r="BL22" s="3"/>
    </row>
    <row r="23" spans="11:64" x14ac:dyDescent="0.5">
      <c r="K23"/>
      <c r="L23"/>
      <c r="M23"/>
      <c r="N23"/>
      <c r="U23"/>
      <c r="V23"/>
      <c r="W23"/>
      <c r="X23"/>
      <c r="Y23"/>
      <c r="AB23"/>
      <c r="AC23"/>
      <c r="AD23"/>
      <c r="AE23"/>
      <c r="AF23"/>
      <c r="AG23"/>
      <c r="AH23"/>
      <c r="AI23"/>
      <c r="AJ23"/>
      <c r="AK23"/>
      <c r="AL23"/>
      <c r="AM23"/>
      <c r="AN23"/>
      <c r="BC23" s="28"/>
      <c r="BD23" s="28"/>
      <c r="BK23" s="23"/>
      <c r="BL23" s="3"/>
    </row>
    <row r="24" spans="11:64" x14ac:dyDescent="0.5">
      <c r="K24"/>
      <c r="L24"/>
      <c r="M24"/>
      <c r="N24"/>
      <c r="U24"/>
      <c r="V24"/>
      <c r="W24"/>
      <c r="X24"/>
      <c r="Y24"/>
      <c r="AB24"/>
      <c r="AC24"/>
      <c r="AD24"/>
      <c r="AE24"/>
      <c r="AF24"/>
      <c r="AG24"/>
      <c r="AH24"/>
      <c r="AI24"/>
      <c r="AJ24"/>
      <c r="AK24"/>
      <c r="AL24"/>
      <c r="AM24"/>
      <c r="AN24"/>
      <c r="BC24" s="28"/>
      <c r="BD24" s="28"/>
      <c r="BK24" s="23"/>
      <c r="BL24" s="3"/>
    </row>
    <row r="25" spans="11:64" x14ac:dyDescent="0.5">
      <c r="K25"/>
      <c r="L25"/>
      <c r="M25"/>
      <c r="N25"/>
      <c r="U25"/>
      <c r="V25"/>
      <c r="W25"/>
      <c r="X25"/>
      <c r="Y25"/>
      <c r="AB25"/>
      <c r="AC25"/>
      <c r="AD25"/>
      <c r="AE25"/>
      <c r="AF25"/>
      <c r="AG25"/>
      <c r="AH25"/>
      <c r="AI25"/>
      <c r="AJ25"/>
      <c r="AK25"/>
      <c r="AL25"/>
      <c r="AM25"/>
      <c r="AN25"/>
      <c r="BC25" s="28"/>
      <c r="BD25" s="28"/>
      <c r="BK25" s="23"/>
      <c r="BL25" s="3"/>
    </row>
    <row r="26" spans="11:64" x14ac:dyDescent="0.5">
      <c r="K26"/>
      <c r="L26"/>
      <c r="M26"/>
      <c r="N26"/>
      <c r="U26"/>
      <c r="V26"/>
      <c r="W26"/>
      <c r="X26"/>
      <c r="Y26"/>
      <c r="AB26"/>
      <c r="AC26"/>
      <c r="AD26"/>
      <c r="AE26"/>
      <c r="AF26"/>
      <c r="AG26"/>
      <c r="AH26"/>
      <c r="AI26"/>
      <c r="AJ26"/>
      <c r="AK26"/>
      <c r="AL26"/>
      <c r="AM26"/>
      <c r="AN26"/>
      <c r="BC26" s="28"/>
      <c r="BD26" s="28"/>
      <c r="BK26" s="23"/>
      <c r="BL26" s="3"/>
    </row>
    <row r="27" spans="11:64" x14ac:dyDescent="0.5">
      <c r="K27"/>
      <c r="L27"/>
      <c r="M27"/>
      <c r="N27"/>
      <c r="U27"/>
      <c r="V27"/>
      <c r="W27"/>
      <c r="X27"/>
      <c r="Y27"/>
      <c r="AB27"/>
      <c r="AC27"/>
      <c r="AD27"/>
      <c r="AE27"/>
      <c r="AF27"/>
      <c r="AG27"/>
      <c r="AH27"/>
      <c r="AI27"/>
      <c r="AJ27"/>
      <c r="AK27"/>
      <c r="AL27"/>
      <c r="AM27"/>
      <c r="AN27"/>
      <c r="BC27" s="28"/>
      <c r="BD27" s="28"/>
      <c r="BK27" s="59"/>
      <c r="BL27" s="3"/>
    </row>
    <row r="28" spans="11:64" x14ac:dyDescent="0.5">
      <c r="K28"/>
      <c r="L28"/>
      <c r="M28"/>
      <c r="N28"/>
      <c r="U28"/>
      <c r="V28"/>
      <c r="W28"/>
      <c r="X28"/>
      <c r="Y28"/>
      <c r="AB28"/>
      <c r="AC28"/>
      <c r="AD28"/>
      <c r="AE28"/>
      <c r="AF28"/>
      <c r="AG28"/>
      <c r="AH28"/>
      <c r="AI28"/>
      <c r="AJ28"/>
      <c r="AK28"/>
      <c r="AL28"/>
      <c r="AM28"/>
      <c r="AN28"/>
      <c r="BH28" s="13"/>
      <c r="BI28" s="13"/>
      <c r="BJ28" s="13"/>
      <c r="BK28" s="3"/>
      <c r="BL28" s="3"/>
    </row>
    <row r="29" spans="11:64" x14ac:dyDescent="0.5">
      <c r="K29"/>
      <c r="L29"/>
      <c r="M29"/>
      <c r="N29"/>
      <c r="U29"/>
      <c r="V29"/>
      <c r="W29"/>
      <c r="X29"/>
      <c r="Y29"/>
      <c r="AB29"/>
      <c r="AC29"/>
      <c r="AD29"/>
      <c r="AE29"/>
      <c r="AF29"/>
      <c r="AG29"/>
      <c r="AH29"/>
      <c r="AI29"/>
      <c r="AJ29"/>
      <c r="AK29"/>
      <c r="AL29"/>
      <c r="AM29"/>
      <c r="AN29"/>
      <c r="BK29" s="3"/>
      <c r="BL29" s="3"/>
    </row>
    <row r="30" spans="11:64" x14ac:dyDescent="0.5">
      <c r="K30"/>
      <c r="L30"/>
      <c r="M30"/>
      <c r="N30"/>
      <c r="U30"/>
      <c r="V30"/>
      <c r="W30"/>
      <c r="X30"/>
      <c r="Y30"/>
      <c r="AB30"/>
      <c r="AC30"/>
      <c r="AD30"/>
      <c r="AE30"/>
      <c r="AF30"/>
      <c r="AG30"/>
      <c r="AH30"/>
      <c r="AI30"/>
      <c r="AJ30"/>
      <c r="AK30"/>
      <c r="AL30"/>
      <c r="AM30"/>
      <c r="AN30"/>
    </row>
    <row r="31" spans="11:64" x14ac:dyDescent="0.5">
      <c r="K31"/>
      <c r="L31"/>
      <c r="M31"/>
      <c r="N31"/>
      <c r="U31"/>
      <c r="V31"/>
      <c r="W31"/>
      <c r="X31"/>
      <c r="Y31"/>
      <c r="AB31"/>
      <c r="AC31"/>
      <c r="AD31"/>
      <c r="AE31"/>
      <c r="AF31"/>
      <c r="AG31"/>
      <c r="AH31"/>
      <c r="AI31"/>
      <c r="AJ31"/>
      <c r="AK31"/>
      <c r="AL31"/>
      <c r="AM31"/>
      <c r="AN31"/>
    </row>
    <row r="32" spans="11:64" x14ac:dyDescent="0.5">
      <c r="K32"/>
      <c r="L32"/>
      <c r="M32"/>
      <c r="N32"/>
      <c r="U32"/>
      <c r="V32"/>
      <c r="W32"/>
      <c r="X32"/>
      <c r="Y32"/>
      <c r="AB32"/>
      <c r="AC32"/>
      <c r="AD32"/>
      <c r="AE32"/>
      <c r="AF32"/>
      <c r="AG32"/>
      <c r="AH32"/>
      <c r="AI32"/>
      <c r="AJ32"/>
      <c r="AK32"/>
      <c r="AL32"/>
      <c r="AM32"/>
      <c r="AN32"/>
    </row>
    <row r="33" spans="11:64" x14ac:dyDescent="0.5">
      <c r="K33"/>
      <c r="L33"/>
      <c r="M33"/>
      <c r="N33"/>
      <c r="U33"/>
      <c r="V33"/>
      <c r="W33"/>
      <c r="X33"/>
      <c r="Y33"/>
      <c r="AB33"/>
      <c r="AC33"/>
      <c r="AD33"/>
      <c r="AE33"/>
      <c r="AF33"/>
      <c r="AG33"/>
      <c r="AH33"/>
      <c r="AI33"/>
      <c r="AJ33"/>
      <c r="AK33"/>
      <c r="AL33"/>
      <c r="AM33"/>
      <c r="AN33"/>
    </row>
    <row r="34" spans="11:64" x14ac:dyDescent="0.5">
      <c r="K34"/>
      <c r="L34"/>
      <c r="M34"/>
      <c r="N34"/>
      <c r="U34"/>
      <c r="V34"/>
      <c r="W34"/>
      <c r="X34"/>
      <c r="Y34"/>
      <c r="AB34"/>
      <c r="AC34"/>
      <c r="AD34"/>
      <c r="AE34"/>
      <c r="AF34"/>
      <c r="AG34"/>
      <c r="AH34"/>
      <c r="AI34"/>
      <c r="AJ34"/>
      <c r="AK34"/>
      <c r="AL34"/>
      <c r="AM34"/>
      <c r="AN34"/>
    </row>
    <row r="35" spans="11:64" x14ac:dyDescent="0.5">
      <c r="K35"/>
      <c r="L35"/>
      <c r="M35"/>
      <c r="N35"/>
      <c r="U35"/>
      <c r="V35"/>
      <c r="W35"/>
      <c r="X35"/>
      <c r="Y35"/>
      <c r="AB35"/>
      <c r="AC35"/>
      <c r="AD35"/>
      <c r="AE35"/>
      <c r="AF35"/>
      <c r="AG35"/>
      <c r="AH35"/>
      <c r="AI35"/>
      <c r="AJ35"/>
      <c r="AK35"/>
      <c r="AL35"/>
      <c r="AM35"/>
      <c r="AN35"/>
    </row>
    <row r="36" spans="11:64" x14ac:dyDescent="0.5">
      <c r="K36"/>
      <c r="L36"/>
      <c r="M36"/>
      <c r="N36"/>
      <c r="U36"/>
      <c r="V36"/>
      <c r="W36"/>
      <c r="X36"/>
      <c r="Y36"/>
      <c r="AB36"/>
      <c r="AC36"/>
      <c r="AD36"/>
      <c r="AE36"/>
      <c r="AF36"/>
      <c r="AG36"/>
      <c r="AH36"/>
      <c r="AI36"/>
      <c r="AJ36"/>
      <c r="AK36"/>
      <c r="AL36"/>
      <c r="AM36"/>
      <c r="AN36"/>
      <c r="BL36" s="1"/>
    </row>
    <row r="37" spans="11:64" x14ac:dyDescent="0.5">
      <c r="K37"/>
      <c r="L37"/>
      <c r="M37"/>
      <c r="N37"/>
      <c r="U37"/>
      <c r="V37"/>
      <c r="W37"/>
      <c r="X37"/>
      <c r="Y37"/>
      <c r="AB37"/>
      <c r="AC37"/>
      <c r="AD37"/>
      <c r="AE37"/>
      <c r="AF37"/>
      <c r="AG37"/>
      <c r="AH37"/>
      <c r="AI37"/>
      <c r="AJ37"/>
      <c r="AK37"/>
      <c r="AL37"/>
      <c r="AM37"/>
      <c r="AN37"/>
      <c r="BL37" s="1"/>
    </row>
    <row r="38" spans="11:64" x14ac:dyDescent="0.5">
      <c r="K38" s="97"/>
      <c r="L38" s="97"/>
      <c r="M38" s="97"/>
      <c r="N38" s="97"/>
      <c r="R38" s="20"/>
      <c r="S38" s="20"/>
      <c r="T38" s="20"/>
      <c r="U38" s="97"/>
      <c r="V38" s="97"/>
      <c r="W38" s="97"/>
      <c r="X38" s="152"/>
      <c r="Y38" s="97"/>
      <c r="Z38" s="20"/>
      <c r="AA38" s="20"/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2"/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</row>
    <row r="39" spans="11:64" x14ac:dyDescent="0.5">
      <c r="K39" s="97"/>
      <c r="L39" s="97"/>
      <c r="M39" s="97"/>
      <c r="N39" s="97"/>
      <c r="R39" s="20"/>
      <c r="S39" s="20"/>
      <c r="T39" s="20"/>
      <c r="U39" s="97"/>
      <c r="V39" s="97"/>
      <c r="W39" s="97"/>
      <c r="X39" s="152"/>
      <c r="Y39" s="97"/>
      <c r="Z39" s="20"/>
      <c r="AA39" s="20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20"/>
      <c r="AP39" s="20"/>
    </row>
    <row r="40" spans="11:64" x14ac:dyDescent="0.5">
      <c r="K40" s="97"/>
      <c r="L40" s="97"/>
      <c r="M40" s="97"/>
      <c r="N40" s="97"/>
      <c r="R40" s="20"/>
      <c r="S40" s="20"/>
      <c r="T40" s="20"/>
      <c r="U40" s="97"/>
      <c r="V40" s="97"/>
      <c r="W40" s="97"/>
      <c r="X40" s="152"/>
      <c r="Y40" s="97"/>
      <c r="Z40" s="20"/>
      <c r="AA40" s="20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20"/>
      <c r="AP40" s="20"/>
    </row>
    <row r="41" spans="11:64" x14ac:dyDescent="0.5">
      <c r="K41" s="97"/>
      <c r="L41" s="97"/>
      <c r="M41" s="97"/>
      <c r="N41" s="97"/>
      <c r="R41" s="20"/>
      <c r="S41" s="20"/>
      <c r="T41" s="20"/>
      <c r="U41" s="97"/>
      <c r="V41" s="97"/>
      <c r="W41" s="97"/>
      <c r="X41" s="152"/>
      <c r="Y41" s="97"/>
      <c r="Z41" s="20"/>
      <c r="AA41" s="20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20"/>
      <c r="AP41" s="20"/>
    </row>
    <row r="42" spans="11:64" x14ac:dyDescent="0.5">
      <c r="K42" s="97"/>
      <c r="L42" s="97"/>
      <c r="M42" s="97"/>
      <c r="N42" s="97"/>
      <c r="R42" s="20"/>
      <c r="S42" s="20"/>
      <c r="T42" s="20"/>
      <c r="U42" s="97"/>
      <c r="V42" s="97"/>
      <c r="W42" s="97"/>
      <c r="X42" s="152"/>
      <c r="Y42" s="97"/>
      <c r="Z42" s="20"/>
      <c r="AA42" s="20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20"/>
      <c r="AP42" s="20"/>
    </row>
    <row r="43" spans="11:64" x14ac:dyDescent="0.5">
      <c r="K43" s="97"/>
      <c r="L43" s="97"/>
      <c r="M43" s="97"/>
      <c r="N43" s="97"/>
      <c r="R43" s="20"/>
      <c r="S43" s="20"/>
      <c r="T43" s="20"/>
      <c r="U43" s="97"/>
      <c r="V43" s="97"/>
      <c r="W43" s="97"/>
      <c r="X43" s="152"/>
      <c r="Y43" s="97"/>
      <c r="Z43" s="20"/>
      <c r="AA43" s="20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20"/>
      <c r="AP43" s="20"/>
    </row>
    <row r="44" spans="11:64" x14ac:dyDescent="0.5">
      <c r="K44" s="97"/>
      <c r="L44" s="97"/>
      <c r="M44" s="97"/>
      <c r="N44" s="97"/>
      <c r="R44" s="20"/>
      <c r="S44" s="20"/>
      <c r="T44" s="20"/>
      <c r="U44" s="97"/>
      <c r="V44" s="97"/>
      <c r="W44" s="97"/>
      <c r="X44" s="152"/>
      <c r="Y44" s="97"/>
      <c r="Z44" s="20"/>
      <c r="AA44" s="20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20"/>
      <c r="AP44" s="20"/>
    </row>
    <row r="45" spans="11:64" x14ac:dyDescent="0.5">
      <c r="K45" s="97"/>
      <c r="L45" s="97"/>
      <c r="M45" s="97"/>
      <c r="N45" s="97"/>
      <c r="R45" s="20"/>
      <c r="S45" s="20"/>
      <c r="T45" s="20"/>
      <c r="U45" s="97"/>
      <c r="V45" s="97"/>
      <c r="W45" s="97"/>
      <c r="X45" s="152"/>
      <c r="Y45" s="97"/>
      <c r="Z45" s="20"/>
      <c r="AA45" s="20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20"/>
      <c r="AP45" s="20"/>
    </row>
    <row r="46" spans="11:64" x14ac:dyDescent="0.5">
      <c r="K46" s="97"/>
      <c r="L46" s="97"/>
      <c r="M46" s="97"/>
      <c r="N46" s="97"/>
      <c r="R46" s="20"/>
      <c r="S46" s="20"/>
      <c r="T46" s="20"/>
      <c r="U46" s="97"/>
      <c r="V46" s="97"/>
      <c r="W46" s="97"/>
      <c r="X46" s="152"/>
      <c r="Y46" s="97"/>
      <c r="Z46" s="20"/>
      <c r="AA46" s="20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20"/>
      <c r="AP46" s="20"/>
    </row>
    <row r="47" spans="11:64" x14ac:dyDescent="0.5">
      <c r="K47" s="97"/>
      <c r="L47" s="97"/>
      <c r="M47" s="97"/>
      <c r="N47" s="97"/>
      <c r="R47" s="20"/>
      <c r="S47" s="20"/>
      <c r="T47" s="20"/>
      <c r="U47" s="97"/>
      <c r="V47" s="97"/>
      <c r="W47" s="97"/>
      <c r="X47" s="152"/>
      <c r="Y47" s="97"/>
      <c r="Z47" s="20"/>
      <c r="AA47" s="20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20"/>
      <c r="AP47" s="20"/>
    </row>
    <row r="48" spans="11:64" x14ac:dyDescent="0.5">
      <c r="K48" s="97"/>
      <c r="L48" s="97"/>
      <c r="M48" s="97"/>
      <c r="N48" s="97"/>
      <c r="R48" s="20"/>
      <c r="S48" s="20"/>
      <c r="T48" s="20"/>
      <c r="U48" s="97"/>
      <c r="V48" s="97"/>
      <c r="W48" s="97"/>
      <c r="X48" s="152"/>
      <c r="Y48" s="97"/>
      <c r="Z48" s="20"/>
      <c r="AA48" s="20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20"/>
      <c r="AP48" s="20"/>
    </row>
    <row r="49" spans="11:42" x14ac:dyDescent="0.5">
      <c r="K49" s="97"/>
      <c r="L49" s="97"/>
      <c r="M49" s="97"/>
      <c r="N49" s="97"/>
      <c r="R49" s="20"/>
      <c r="S49" s="20"/>
      <c r="T49" s="20"/>
      <c r="U49" s="97"/>
      <c r="V49" s="97"/>
      <c r="W49" s="97"/>
      <c r="X49" s="152"/>
      <c r="Y49" s="97"/>
      <c r="Z49" s="20"/>
      <c r="AA49" s="20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20"/>
      <c r="AP49" s="20"/>
    </row>
    <row r="50" spans="11:42" x14ac:dyDescent="0.5">
      <c r="K50" s="97"/>
      <c r="L50" s="97"/>
      <c r="M50" s="97"/>
      <c r="N50" s="97"/>
      <c r="R50" s="20"/>
      <c r="S50" s="20"/>
      <c r="T50" s="20"/>
      <c r="U50" s="97"/>
      <c r="V50" s="97"/>
      <c r="W50" s="97"/>
      <c r="X50" s="152"/>
      <c r="Y50" s="97"/>
      <c r="Z50" s="20"/>
      <c r="AA50" s="20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2"/>
      <c r="AN50" s="152"/>
      <c r="AO50" s="20"/>
      <c r="AP50" s="20"/>
    </row>
    <row r="51" spans="11:42" x14ac:dyDescent="0.5">
      <c r="K51" s="97"/>
      <c r="L51" s="97"/>
      <c r="M51" s="97"/>
      <c r="N51" s="97"/>
      <c r="R51" s="20"/>
      <c r="S51" s="20"/>
      <c r="T51" s="20"/>
      <c r="U51" s="97"/>
      <c r="V51" s="97"/>
      <c r="W51" s="97"/>
      <c r="X51" s="152"/>
      <c r="Y51" s="97"/>
      <c r="Z51" s="20"/>
      <c r="AA51" s="20"/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  <c r="AL51" s="152"/>
      <c r="AM51" s="152"/>
      <c r="AN51" s="152"/>
      <c r="AO51" s="20"/>
      <c r="AP51" s="20"/>
    </row>
    <row r="52" spans="11:42" x14ac:dyDescent="0.5">
      <c r="K52" s="97"/>
      <c r="L52" s="97"/>
      <c r="M52" s="97"/>
      <c r="N52" s="97"/>
      <c r="R52" s="20"/>
      <c r="S52" s="20"/>
      <c r="T52" s="20"/>
      <c r="U52" s="97"/>
      <c r="V52" s="97"/>
      <c r="W52" s="97"/>
      <c r="X52" s="152"/>
      <c r="Y52" s="97"/>
      <c r="Z52" s="20"/>
      <c r="AA52" s="20"/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2"/>
      <c r="AN52" s="152"/>
      <c r="AO52" s="20"/>
      <c r="AP52" s="20"/>
    </row>
    <row r="53" spans="11:42" x14ac:dyDescent="0.5">
      <c r="K53" s="97"/>
      <c r="L53" s="97"/>
      <c r="M53" s="97"/>
      <c r="N53" s="97"/>
      <c r="R53" s="20"/>
      <c r="S53" s="20"/>
      <c r="T53" s="20"/>
      <c r="U53" s="97"/>
      <c r="V53" s="97"/>
      <c r="W53" s="97"/>
      <c r="X53" s="152"/>
      <c r="Y53" s="97"/>
      <c r="Z53" s="20"/>
      <c r="AA53" s="20"/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  <c r="AL53" s="152"/>
      <c r="AM53" s="152"/>
      <c r="AN53" s="152"/>
      <c r="AO53" s="20"/>
      <c r="AP53" s="20"/>
    </row>
    <row r="54" spans="11:42" x14ac:dyDescent="0.5">
      <c r="K54" s="97"/>
      <c r="L54" s="97"/>
      <c r="M54" s="97"/>
      <c r="N54" s="97"/>
      <c r="R54" s="20"/>
      <c r="S54" s="20"/>
      <c r="T54" s="20"/>
      <c r="U54" s="97"/>
      <c r="V54" s="97"/>
      <c r="W54" s="97"/>
      <c r="X54" s="152"/>
      <c r="Y54" s="97"/>
      <c r="Z54" s="20"/>
      <c r="AA54" s="20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2"/>
      <c r="AN54" s="152"/>
      <c r="AO54" s="20"/>
      <c r="AP54" s="20"/>
    </row>
    <row r="55" spans="11:42" x14ac:dyDescent="0.5">
      <c r="K55" s="97"/>
      <c r="L55" s="97"/>
      <c r="M55" s="97"/>
      <c r="N55" s="97"/>
      <c r="R55" s="20"/>
      <c r="S55" s="20"/>
      <c r="T55" s="20"/>
      <c r="U55" s="97"/>
      <c r="V55" s="97"/>
      <c r="W55" s="97"/>
      <c r="X55" s="152"/>
      <c r="Y55" s="97"/>
      <c r="Z55" s="20"/>
      <c r="AA55" s="20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20"/>
      <c r="AP55" s="20"/>
    </row>
    <row r="56" spans="11:42" x14ac:dyDescent="0.5">
      <c r="K56" s="97"/>
      <c r="L56" s="97"/>
      <c r="M56" s="97"/>
      <c r="N56" s="97"/>
      <c r="R56" s="20"/>
      <c r="S56" s="20"/>
      <c r="T56" s="20"/>
      <c r="U56" s="97"/>
      <c r="V56" s="97"/>
      <c r="W56" s="97"/>
      <c r="X56" s="152"/>
      <c r="Y56" s="97"/>
      <c r="Z56" s="20"/>
      <c r="AA56" s="20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20"/>
      <c r="AP56" s="20"/>
    </row>
    <row r="57" spans="11:42" x14ac:dyDescent="0.5">
      <c r="K57" s="97"/>
      <c r="L57" s="97"/>
      <c r="M57" s="97"/>
      <c r="N57" s="97"/>
      <c r="R57" s="20"/>
      <c r="S57" s="20"/>
      <c r="T57" s="20"/>
      <c r="U57" s="97"/>
      <c r="V57" s="97"/>
      <c r="W57" s="97"/>
      <c r="X57" s="152"/>
      <c r="Y57" s="97"/>
      <c r="Z57" s="20"/>
      <c r="AA57" s="20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20"/>
      <c r="AP57" s="20"/>
    </row>
    <row r="58" spans="11:42" x14ac:dyDescent="0.5">
      <c r="K58" s="97"/>
      <c r="L58" s="97"/>
      <c r="M58" s="97"/>
      <c r="N58" s="97"/>
      <c r="R58" s="20"/>
      <c r="S58" s="20"/>
      <c r="T58" s="20"/>
      <c r="U58" s="97"/>
      <c r="V58" s="97"/>
      <c r="W58" s="97"/>
      <c r="X58" s="152"/>
      <c r="Y58" s="97"/>
      <c r="Z58" s="20"/>
      <c r="AA58" s="20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20"/>
      <c r="AP58" s="20"/>
    </row>
    <row r="59" spans="11:42" x14ac:dyDescent="0.5">
      <c r="K59" s="97"/>
      <c r="L59" s="97"/>
      <c r="M59" s="97"/>
      <c r="N59" s="97"/>
      <c r="R59" s="20"/>
      <c r="S59" s="20"/>
      <c r="T59" s="20"/>
      <c r="U59" s="97"/>
      <c r="V59" s="97"/>
      <c r="W59" s="97"/>
      <c r="X59" s="152"/>
      <c r="Y59" s="97"/>
      <c r="Z59" s="20"/>
      <c r="AA59" s="20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20"/>
      <c r="AP59" s="20"/>
    </row>
    <row r="60" spans="11:42" x14ac:dyDescent="0.5">
      <c r="K60" s="97"/>
      <c r="L60" s="97"/>
      <c r="M60" s="97"/>
      <c r="N60" s="97"/>
      <c r="R60" s="20"/>
      <c r="S60" s="20"/>
      <c r="T60" s="20"/>
      <c r="U60" s="97"/>
      <c r="V60" s="97"/>
      <c r="W60" s="97"/>
      <c r="X60" s="152"/>
      <c r="Y60" s="97"/>
      <c r="Z60" s="20"/>
      <c r="AA60" s="20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20"/>
      <c r="AP60" s="20"/>
    </row>
    <row r="61" spans="11:42" x14ac:dyDescent="0.5">
      <c r="K61" s="97"/>
      <c r="L61" s="97"/>
      <c r="M61" s="97"/>
      <c r="N61" s="97"/>
      <c r="R61" s="20"/>
      <c r="S61" s="20"/>
      <c r="T61" s="20"/>
      <c r="U61" s="97"/>
      <c r="V61" s="97"/>
      <c r="W61" s="97"/>
      <c r="X61" s="152"/>
      <c r="Y61" s="97"/>
      <c r="Z61" s="20"/>
      <c r="AA61" s="20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20"/>
      <c r="AP61" s="20"/>
    </row>
    <row r="62" spans="11:42" x14ac:dyDescent="0.5">
      <c r="K62" s="97"/>
      <c r="L62" s="97"/>
      <c r="M62" s="97"/>
      <c r="N62" s="97"/>
      <c r="R62" s="20"/>
      <c r="S62" s="20"/>
      <c r="T62" s="20"/>
      <c r="U62" s="97"/>
      <c r="V62" s="97"/>
      <c r="W62" s="97"/>
      <c r="X62" s="152"/>
      <c r="Y62" s="97"/>
      <c r="Z62" s="20"/>
      <c r="AA62" s="20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20"/>
      <c r="AP62" s="20"/>
    </row>
    <row r="63" spans="11:42" x14ac:dyDescent="0.5">
      <c r="K63" s="97"/>
      <c r="L63" s="97"/>
      <c r="M63" s="97"/>
      <c r="N63" s="97"/>
      <c r="R63" s="20"/>
      <c r="S63" s="20"/>
      <c r="T63" s="20"/>
      <c r="U63" s="97"/>
      <c r="V63" s="97"/>
      <c r="W63" s="97"/>
      <c r="X63" s="152"/>
      <c r="Y63" s="97"/>
      <c r="Z63" s="20"/>
      <c r="AA63" s="20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20"/>
      <c r="AP63" s="20"/>
    </row>
    <row r="64" spans="11:42" x14ac:dyDescent="0.5">
      <c r="K64" s="97"/>
      <c r="L64" s="97"/>
      <c r="M64" s="97"/>
      <c r="N64" s="97"/>
      <c r="R64" s="20"/>
      <c r="S64" s="20"/>
      <c r="T64" s="20"/>
      <c r="U64" s="97"/>
      <c r="V64" s="97"/>
      <c r="W64" s="97"/>
      <c r="X64" s="152"/>
      <c r="Y64" s="97"/>
      <c r="Z64" s="20"/>
      <c r="AA64" s="20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20"/>
      <c r="AP64" s="20"/>
    </row>
    <row r="65" spans="11:42" x14ac:dyDescent="0.5">
      <c r="K65" s="97"/>
      <c r="L65" s="97"/>
      <c r="M65" s="97"/>
      <c r="N65" s="97"/>
      <c r="R65" s="20"/>
      <c r="S65" s="20"/>
      <c r="T65" s="20"/>
      <c r="U65" s="97"/>
      <c r="V65" s="97"/>
      <c r="W65" s="97"/>
      <c r="X65" s="152"/>
      <c r="Y65" s="97"/>
      <c r="Z65" s="20"/>
      <c r="AA65" s="20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20"/>
      <c r="AP65" s="20"/>
    </row>
    <row r="66" spans="11:42" x14ac:dyDescent="0.5">
      <c r="K66" s="97"/>
      <c r="L66" s="97"/>
      <c r="M66" s="97"/>
      <c r="N66" s="97"/>
      <c r="R66" s="20"/>
      <c r="S66" s="20"/>
      <c r="T66" s="20"/>
      <c r="U66" s="97"/>
      <c r="V66" s="97"/>
      <c r="W66" s="97"/>
      <c r="X66" s="152"/>
      <c r="Y66" s="97"/>
      <c r="Z66" s="20"/>
      <c r="AA66" s="20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20"/>
      <c r="AP66" s="20"/>
    </row>
    <row r="67" spans="11:42" x14ac:dyDescent="0.5">
      <c r="K67" s="97"/>
      <c r="L67" s="97"/>
      <c r="M67" s="97"/>
      <c r="N67" s="97"/>
      <c r="R67" s="20"/>
      <c r="S67" s="20"/>
      <c r="T67" s="20"/>
      <c r="U67" s="97"/>
      <c r="V67" s="97"/>
      <c r="W67" s="97"/>
      <c r="X67" s="152"/>
      <c r="Y67" s="97"/>
      <c r="Z67" s="20"/>
      <c r="AA67" s="20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20"/>
      <c r="AP67" s="20"/>
    </row>
    <row r="68" spans="11:42" x14ac:dyDescent="0.5">
      <c r="K68" s="97"/>
      <c r="L68" s="97"/>
      <c r="M68" s="97"/>
      <c r="N68" s="97"/>
      <c r="R68" s="20"/>
      <c r="S68" s="20"/>
      <c r="T68" s="20"/>
      <c r="U68" s="97"/>
      <c r="V68" s="97"/>
      <c r="W68" s="97"/>
      <c r="X68" s="152"/>
      <c r="Y68" s="97"/>
      <c r="Z68" s="20"/>
      <c r="AA68" s="20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20"/>
      <c r="AP68" s="20"/>
    </row>
    <row r="69" spans="11:42" x14ac:dyDescent="0.5">
      <c r="K69" s="97"/>
      <c r="L69" s="97"/>
      <c r="M69" s="97"/>
      <c r="N69" s="97"/>
      <c r="R69" s="20"/>
      <c r="S69" s="20"/>
      <c r="T69" s="20"/>
      <c r="U69" s="97"/>
      <c r="V69" s="97"/>
      <c r="W69" s="97"/>
      <c r="X69" s="152"/>
      <c r="Y69" s="97"/>
      <c r="Z69" s="20"/>
      <c r="AA69" s="20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20"/>
      <c r="AP69" s="20"/>
    </row>
    <row r="70" spans="11:42" x14ac:dyDescent="0.5">
      <c r="K70" s="97"/>
      <c r="L70" s="97"/>
      <c r="M70" s="97"/>
      <c r="N70" s="97"/>
      <c r="R70" s="20"/>
      <c r="S70" s="20"/>
      <c r="T70" s="20"/>
      <c r="U70" s="97"/>
      <c r="V70" s="97"/>
      <c r="W70" s="97"/>
      <c r="X70" s="152"/>
      <c r="Y70" s="97"/>
      <c r="Z70" s="20"/>
      <c r="AA70" s="20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20"/>
      <c r="AP70" s="20"/>
    </row>
    <row r="71" spans="11:42" x14ac:dyDescent="0.5">
      <c r="K71" s="97"/>
      <c r="L71" s="97"/>
      <c r="M71" s="97"/>
      <c r="N71" s="97"/>
      <c r="R71" s="20"/>
      <c r="S71" s="20"/>
      <c r="T71" s="20"/>
      <c r="U71" s="97"/>
      <c r="V71" s="97"/>
      <c r="W71" s="97"/>
      <c r="X71" s="152"/>
      <c r="Y71" s="97"/>
      <c r="Z71" s="20"/>
      <c r="AA71" s="20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20"/>
      <c r="AP71" s="20"/>
    </row>
    <row r="72" spans="11:42" x14ac:dyDescent="0.5">
      <c r="K72" s="97"/>
      <c r="L72" s="97"/>
      <c r="M72" s="97"/>
      <c r="N72" s="97"/>
      <c r="R72" s="20"/>
      <c r="S72" s="20"/>
      <c r="T72" s="20"/>
      <c r="U72" s="97"/>
      <c r="V72" s="97"/>
      <c r="W72" s="97"/>
      <c r="X72" s="152"/>
      <c r="Y72" s="97"/>
      <c r="Z72" s="20"/>
      <c r="AA72" s="20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20"/>
      <c r="AP72" s="20"/>
    </row>
    <row r="73" spans="11:42" x14ac:dyDescent="0.5">
      <c r="K73" s="97"/>
      <c r="L73" s="97"/>
      <c r="M73" s="97"/>
      <c r="N73" s="97"/>
      <c r="R73" s="20"/>
      <c r="S73" s="20"/>
      <c r="T73" s="20"/>
      <c r="U73" s="97"/>
      <c r="V73" s="97"/>
      <c r="W73" s="97"/>
      <c r="X73" s="152"/>
      <c r="Y73" s="97"/>
      <c r="Z73" s="20"/>
      <c r="AA73" s="20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20"/>
      <c r="AP73" s="20"/>
    </row>
    <row r="74" spans="11:42" x14ac:dyDescent="0.5">
      <c r="K74" s="97"/>
      <c r="L74" s="97"/>
      <c r="M74" s="97"/>
      <c r="N74" s="97"/>
      <c r="R74" s="20"/>
      <c r="S74" s="20"/>
      <c r="T74" s="20"/>
      <c r="U74" s="97"/>
      <c r="V74" s="97"/>
      <c r="W74" s="97"/>
      <c r="X74" s="152"/>
      <c r="Y74" s="97"/>
      <c r="Z74" s="20"/>
      <c r="AA74" s="20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20"/>
      <c r="AP74" s="20"/>
    </row>
    <row r="75" spans="11:42" x14ac:dyDescent="0.5">
      <c r="K75" s="97"/>
      <c r="L75" s="97"/>
      <c r="M75" s="97"/>
      <c r="N75" s="97"/>
      <c r="R75" s="20"/>
      <c r="S75" s="20"/>
      <c r="T75" s="20"/>
      <c r="U75" s="97"/>
      <c r="V75" s="97"/>
      <c r="W75" s="97"/>
      <c r="X75" s="152"/>
      <c r="Y75" s="97"/>
      <c r="Z75" s="20"/>
      <c r="AA75" s="20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20"/>
      <c r="AP75" s="20"/>
    </row>
    <row r="76" spans="11:42" x14ac:dyDescent="0.5">
      <c r="K76" s="97"/>
      <c r="L76" s="97"/>
      <c r="M76" s="97"/>
      <c r="N76" s="97"/>
      <c r="R76" s="20"/>
      <c r="S76" s="20"/>
      <c r="T76" s="20"/>
      <c r="U76" s="97"/>
      <c r="V76" s="97"/>
      <c r="W76" s="97"/>
      <c r="X76" s="152"/>
      <c r="Y76" s="97"/>
      <c r="Z76" s="20"/>
      <c r="AA76" s="20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20"/>
      <c r="AP76" s="20"/>
    </row>
    <row r="77" spans="11:42" x14ac:dyDescent="0.5">
      <c r="K77" s="97"/>
      <c r="L77" s="97"/>
      <c r="M77" s="97"/>
      <c r="N77" s="97"/>
      <c r="R77" s="20"/>
      <c r="S77" s="20"/>
      <c r="T77" s="20"/>
      <c r="U77" s="97"/>
      <c r="V77" s="97"/>
      <c r="W77" s="97"/>
      <c r="X77" s="152"/>
      <c r="Y77" s="97"/>
      <c r="Z77" s="20"/>
      <c r="AA77" s="20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20"/>
      <c r="AP77" s="20"/>
    </row>
    <row r="78" spans="11:42" x14ac:dyDescent="0.5">
      <c r="K78" s="97"/>
      <c r="L78" s="97"/>
      <c r="M78" s="97"/>
      <c r="N78" s="97"/>
      <c r="R78" s="20"/>
      <c r="S78" s="20"/>
      <c r="T78" s="20"/>
      <c r="U78" s="97"/>
      <c r="V78" s="97"/>
      <c r="W78" s="97"/>
      <c r="X78" s="152"/>
      <c r="Y78" s="97"/>
      <c r="Z78" s="20"/>
      <c r="AA78" s="20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20"/>
      <c r="AP78" s="20"/>
    </row>
    <row r="79" spans="11:42" x14ac:dyDescent="0.5">
      <c r="K79" s="97"/>
      <c r="L79" s="97"/>
      <c r="M79" s="97"/>
      <c r="N79" s="97"/>
      <c r="R79" s="20"/>
      <c r="S79" s="20"/>
      <c r="T79" s="20"/>
      <c r="U79" s="97"/>
      <c r="V79" s="97"/>
      <c r="W79" s="97"/>
      <c r="X79" s="152"/>
      <c r="Y79" s="97"/>
      <c r="Z79" s="20"/>
      <c r="AA79" s="20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20"/>
      <c r="AP79" s="20"/>
    </row>
    <row r="80" spans="11:42" x14ac:dyDescent="0.5">
      <c r="K80" s="97"/>
      <c r="L80" s="97"/>
      <c r="M80" s="97"/>
      <c r="N80" s="97"/>
      <c r="R80" s="20"/>
      <c r="S80" s="20"/>
      <c r="T80" s="20"/>
      <c r="U80" s="97"/>
      <c r="V80" s="97"/>
      <c r="W80" s="97"/>
      <c r="X80" s="152"/>
      <c r="Y80" s="97"/>
      <c r="Z80" s="20"/>
      <c r="AA80" s="20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20"/>
      <c r="AP80" s="20"/>
    </row>
    <row r="81" spans="11:43" x14ac:dyDescent="0.5">
      <c r="K81" s="97"/>
      <c r="L81" s="97"/>
      <c r="M81" s="97"/>
      <c r="N81" s="97"/>
      <c r="R81" s="20"/>
      <c r="S81" s="20"/>
      <c r="T81" s="20"/>
      <c r="U81" s="97"/>
      <c r="V81" s="97"/>
      <c r="W81" s="97"/>
      <c r="X81" s="152"/>
      <c r="Y81" s="97"/>
      <c r="Z81" s="20"/>
      <c r="AA81" s="20"/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152"/>
      <c r="AO81" s="20"/>
      <c r="AP81" s="20"/>
    </row>
    <row r="82" spans="11:43" x14ac:dyDescent="0.5">
      <c r="K82" s="97"/>
      <c r="L82" s="97"/>
      <c r="M82" s="97"/>
      <c r="N82" s="97"/>
      <c r="R82" s="20"/>
      <c r="S82" s="20"/>
      <c r="T82" s="20"/>
      <c r="U82" s="97"/>
      <c r="V82" s="97"/>
      <c r="W82" s="97"/>
      <c r="X82" s="152"/>
      <c r="Y82" s="97"/>
      <c r="Z82" s="20"/>
      <c r="AA82" s="20"/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152"/>
      <c r="AO82" s="20"/>
      <c r="AP82" s="20"/>
    </row>
    <row r="83" spans="11:43" x14ac:dyDescent="0.5">
      <c r="K83" s="97"/>
      <c r="L83" s="97"/>
      <c r="M83" s="97"/>
      <c r="N83" s="97"/>
      <c r="R83" s="20"/>
      <c r="S83" s="20"/>
      <c r="T83" s="20"/>
      <c r="U83" s="97"/>
      <c r="V83" s="97"/>
      <c r="W83" s="97"/>
      <c r="X83" s="152"/>
      <c r="Y83" s="97"/>
      <c r="Z83" s="20"/>
      <c r="AA83" s="20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152"/>
      <c r="AO83" s="20"/>
      <c r="AP83" s="20"/>
    </row>
    <row r="84" spans="11:43" x14ac:dyDescent="0.5">
      <c r="K84" s="97"/>
      <c r="L84" s="97"/>
      <c r="M84" s="97"/>
      <c r="N84" s="97"/>
      <c r="R84" s="20"/>
      <c r="S84" s="20"/>
      <c r="T84" s="20"/>
      <c r="U84" s="97"/>
      <c r="V84" s="97"/>
      <c r="W84" s="97"/>
      <c r="X84" s="152"/>
      <c r="Y84" s="97"/>
      <c r="Z84" s="20"/>
      <c r="AA84" s="20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20"/>
      <c r="AP84" s="20"/>
    </row>
    <row r="85" spans="11:43" x14ac:dyDescent="0.5">
      <c r="K85" s="97"/>
      <c r="L85" s="97"/>
      <c r="M85" s="97"/>
      <c r="N85" s="97"/>
      <c r="R85" s="20"/>
      <c r="S85" s="20"/>
      <c r="T85" s="20"/>
      <c r="U85" s="97"/>
      <c r="V85" s="97"/>
      <c r="W85" s="97"/>
      <c r="X85" s="152"/>
      <c r="Y85" s="97"/>
      <c r="Z85" s="20"/>
      <c r="AA85" s="20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2"/>
      <c r="AN85" s="152"/>
      <c r="AO85" s="20"/>
      <c r="AP85" s="20"/>
    </row>
    <row r="86" spans="11:43" x14ac:dyDescent="0.5">
      <c r="K86" s="97"/>
      <c r="L86" s="97"/>
      <c r="M86" s="97"/>
      <c r="N86" s="97"/>
      <c r="R86" s="20"/>
      <c r="S86" s="20"/>
      <c r="T86" s="20"/>
      <c r="U86" s="97"/>
      <c r="V86" s="97"/>
      <c r="W86" s="97"/>
      <c r="X86" s="152"/>
      <c r="Y86" s="97"/>
      <c r="Z86" s="20"/>
      <c r="AA86" s="20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2"/>
      <c r="AN86" s="152"/>
      <c r="AO86" s="20"/>
      <c r="AP86" s="20"/>
    </row>
    <row r="87" spans="11:43" x14ac:dyDescent="0.5">
      <c r="K87" s="97"/>
      <c r="L87" s="97"/>
      <c r="M87" s="97"/>
      <c r="N87" s="97"/>
      <c r="R87" s="20"/>
      <c r="S87" s="20"/>
      <c r="T87" s="20"/>
      <c r="U87" s="97"/>
      <c r="V87" s="97"/>
      <c r="W87" s="97"/>
      <c r="X87" s="152"/>
      <c r="Y87" s="97"/>
      <c r="Z87" s="20"/>
      <c r="AA87" s="20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20"/>
      <c r="AP87" s="20"/>
      <c r="AQ87" s="28"/>
    </row>
    <row r="88" spans="11:43" x14ac:dyDescent="0.5">
      <c r="K88" s="97"/>
      <c r="L88" s="97"/>
      <c r="M88" s="97"/>
      <c r="N88" s="97"/>
      <c r="R88" s="20"/>
      <c r="S88" s="20"/>
      <c r="T88" s="20"/>
      <c r="U88" s="97"/>
      <c r="V88" s="97"/>
      <c r="W88" s="97"/>
      <c r="X88" s="152"/>
      <c r="Y88" s="97"/>
      <c r="Z88" s="20"/>
      <c r="AA88" s="20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2"/>
      <c r="AN88" s="152"/>
      <c r="AO88" s="20"/>
      <c r="AP88" s="20"/>
      <c r="AQ88" s="28"/>
    </row>
    <row r="89" spans="11:43" x14ac:dyDescent="0.5">
      <c r="K89" s="97"/>
      <c r="L89" s="97"/>
      <c r="M89" s="97"/>
      <c r="N89" s="97"/>
      <c r="R89" s="20"/>
      <c r="S89" s="20"/>
      <c r="T89" s="20"/>
      <c r="U89" s="97"/>
      <c r="V89" s="97"/>
      <c r="W89" s="97"/>
      <c r="X89" s="152"/>
      <c r="Y89" s="97"/>
      <c r="Z89" s="20"/>
      <c r="AA89" s="20"/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2"/>
      <c r="AN89" s="152"/>
      <c r="AO89" s="20"/>
      <c r="AP89" s="20"/>
      <c r="AQ89" s="28"/>
    </row>
    <row r="90" spans="11:43" x14ac:dyDescent="0.5">
      <c r="K90" s="97"/>
      <c r="L90" s="97"/>
      <c r="M90" s="97"/>
      <c r="N90" s="97"/>
      <c r="R90" s="20"/>
      <c r="S90" s="20"/>
      <c r="T90" s="20"/>
      <c r="U90" s="97"/>
      <c r="V90" s="97"/>
      <c r="W90" s="97"/>
      <c r="X90" s="152"/>
      <c r="Y90" s="97"/>
      <c r="Z90" s="20"/>
      <c r="AA90" s="20"/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2"/>
      <c r="AN90" s="152"/>
      <c r="AO90" s="20"/>
      <c r="AP90" s="20"/>
      <c r="AQ90" s="28"/>
    </row>
    <row r="91" spans="11:43" x14ac:dyDescent="0.5">
      <c r="K91" s="97"/>
      <c r="L91" s="97"/>
      <c r="M91" s="97"/>
      <c r="N91" s="97"/>
      <c r="R91" s="20"/>
      <c r="S91" s="20"/>
      <c r="T91" s="20"/>
      <c r="U91" s="97"/>
      <c r="V91" s="97"/>
      <c r="W91" s="97"/>
      <c r="X91" s="152"/>
      <c r="Y91" s="97"/>
      <c r="Z91" s="20"/>
      <c r="AA91" s="20"/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2"/>
      <c r="AN91" s="152"/>
      <c r="AO91" s="20"/>
      <c r="AP91" s="20"/>
      <c r="AQ91" s="28"/>
    </row>
    <row r="92" spans="11:43" ht="12.75" customHeight="1" x14ac:dyDescent="0.5">
      <c r="K92" s="97"/>
      <c r="L92" s="97"/>
      <c r="M92" s="97"/>
      <c r="N92" s="97"/>
      <c r="R92" s="20"/>
      <c r="S92" s="20"/>
      <c r="T92" s="20"/>
      <c r="U92" s="97"/>
      <c r="V92" s="97"/>
      <c r="W92" s="97"/>
      <c r="X92" s="152"/>
      <c r="Y92" s="97"/>
      <c r="Z92" s="20"/>
      <c r="AA92" s="20"/>
      <c r="AB92" s="152"/>
      <c r="AC92" s="152"/>
      <c r="AD92" s="152"/>
      <c r="AE92" s="152"/>
      <c r="AF92" s="152"/>
      <c r="AG92" s="152"/>
      <c r="AH92" s="152"/>
      <c r="AI92" s="152"/>
      <c r="AJ92" s="152"/>
      <c r="AK92" s="152"/>
      <c r="AL92" s="152"/>
      <c r="AM92" s="152"/>
      <c r="AN92" s="152"/>
      <c r="AO92" s="20"/>
      <c r="AP92" s="20"/>
      <c r="AQ92" s="28"/>
    </row>
    <row r="93" spans="11:43" x14ac:dyDescent="0.5">
      <c r="K93" s="97"/>
      <c r="L93" s="97"/>
      <c r="M93" s="97"/>
      <c r="N93" s="97"/>
      <c r="R93" s="20"/>
      <c r="S93" s="20"/>
      <c r="T93" s="20"/>
      <c r="U93" s="97"/>
      <c r="V93" s="97"/>
      <c r="W93" s="97"/>
      <c r="X93" s="152"/>
      <c r="Y93" s="97"/>
      <c r="Z93" s="20"/>
      <c r="AA93" s="20"/>
      <c r="AB93" s="152"/>
      <c r="AC93" s="152"/>
      <c r="AD93" s="152"/>
      <c r="AE93" s="152"/>
      <c r="AF93" s="152"/>
      <c r="AG93" s="152"/>
      <c r="AH93" s="152"/>
      <c r="AI93" s="152"/>
      <c r="AJ93" s="152"/>
      <c r="AK93" s="152"/>
      <c r="AL93" s="152"/>
      <c r="AM93" s="152"/>
      <c r="AN93" s="152"/>
      <c r="AO93" s="20"/>
      <c r="AP93" s="20"/>
      <c r="AQ93" s="28"/>
    </row>
    <row r="94" spans="11:43" x14ac:dyDescent="0.5">
      <c r="K94" s="97"/>
      <c r="L94" s="97"/>
      <c r="M94" s="97"/>
      <c r="N94" s="97"/>
      <c r="R94" s="20"/>
      <c r="S94" s="20"/>
      <c r="T94" s="20"/>
      <c r="U94" s="97"/>
      <c r="V94" s="97"/>
      <c r="W94" s="97"/>
      <c r="X94" s="152"/>
      <c r="Y94" s="97"/>
      <c r="Z94" s="20"/>
      <c r="AA94" s="20"/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  <c r="AM94" s="152"/>
      <c r="AN94" s="152"/>
      <c r="AO94" s="20"/>
      <c r="AP94" s="20"/>
      <c r="AQ94" s="28"/>
    </row>
    <row r="95" spans="11:43" x14ac:dyDescent="0.5">
      <c r="K95" s="97"/>
      <c r="L95" s="97"/>
      <c r="M95" s="97"/>
      <c r="N95" s="97"/>
      <c r="R95" s="20"/>
      <c r="S95" s="20"/>
      <c r="T95" s="20"/>
      <c r="U95" s="97"/>
      <c r="V95" s="97"/>
      <c r="W95" s="97"/>
      <c r="X95" s="152"/>
      <c r="Y95" s="97"/>
      <c r="Z95" s="20"/>
      <c r="AA95" s="20"/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2"/>
      <c r="AN95" s="152"/>
      <c r="AO95" s="20"/>
      <c r="AP95" s="20"/>
      <c r="AQ95" s="28"/>
    </row>
    <row r="96" spans="11:43" x14ac:dyDescent="0.5">
      <c r="K96" s="97"/>
      <c r="L96" s="97"/>
      <c r="M96" s="97"/>
      <c r="N96" s="97"/>
      <c r="R96" s="20"/>
      <c r="S96" s="20"/>
      <c r="T96" s="20"/>
      <c r="U96" s="97"/>
      <c r="V96" s="97"/>
      <c r="W96" s="97"/>
      <c r="X96" s="152"/>
      <c r="Y96" s="97"/>
      <c r="Z96" s="20"/>
      <c r="AA96" s="20"/>
      <c r="AB96" s="152"/>
      <c r="AC96" s="152"/>
      <c r="AD96" s="152"/>
      <c r="AE96" s="152"/>
      <c r="AF96" s="152"/>
      <c r="AG96" s="152"/>
      <c r="AH96" s="152"/>
      <c r="AI96" s="152"/>
      <c r="AJ96" s="152"/>
      <c r="AK96" s="152"/>
      <c r="AL96" s="152"/>
      <c r="AM96" s="152"/>
      <c r="AN96" s="152"/>
      <c r="AO96" s="20"/>
      <c r="AP96" s="20"/>
      <c r="AQ96" s="28"/>
    </row>
    <row r="97" spans="11:43" x14ac:dyDescent="0.5">
      <c r="K97" s="97"/>
      <c r="L97" s="97"/>
      <c r="M97" s="97"/>
      <c r="N97" s="97"/>
      <c r="R97" s="20"/>
      <c r="S97" s="20"/>
      <c r="T97" s="20"/>
      <c r="U97" s="97"/>
      <c r="V97" s="97"/>
      <c r="W97" s="97"/>
      <c r="X97" s="152"/>
      <c r="Y97" s="97"/>
      <c r="Z97" s="20"/>
      <c r="AA97" s="20"/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2"/>
      <c r="AN97" s="152"/>
      <c r="AO97" s="20"/>
      <c r="AP97" s="20"/>
      <c r="AQ97" s="28"/>
    </row>
    <row r="98" spans="11:43" x14ac:dyDescent="0.5">
      <c r="K98" s="97"/>
      <c r="L98" s="97"/>
      <c r="M98" s="97"/>
      <c r="N98" s="97"/>
      <c r="R98" s="20"/>
      <c r="S98" s="20"/>
      <c r="T98" s="20"/>
      <c r="U98" s="97"/>
      <c r="V98" s="97"/>
      <c r="W98" s="97"/>
      <c r="X98" s="152"/>
      <c r="Y98" s="97"/>
      <c r="Z98" s="20"/>
      <c r="AA98" s="20"/>
      <c r="AB98" s="152"/>
      <c r="AC98" s="152"/>
      <c r="AD98" s="152"/>
      <c r="AE98" s="152"/>
      <c r="AF98" s="152"/>
      <c r="AG98" s="152"/>
      <c r="AH98" s="152"/>
      <c r="AI98" s="152"/>
      <c r="AJ98" s="152"/>
      <c r="AK98" s="152"/>
      <c r="AL98" s="152"/>
      <c r="AM98" s="152"/>
      <c r="AN98" s="152"/>
      <c r="AO98" s="20"/>
      <c r="AP98" s="20"/>
      <c r="AQ98" s="28"/>
    </row>
    <row r="99" spans="11:43" x14ac:dyDescent="0.5">
      <c r="K99" s="97"/>
      <c r="L99" s="97"/>
      <c r="M99" s="97"/>
      <c r="N99" s="97"/>
      <c r="R99" s="20"/>
      <c r="S99" s="20"/>
      <c r="T99" s="20"/>
      <c r="U99" s="97"/>
      <c r="V99" s="97"/>
      <c r="W99" s="97"/>
      <c r="X99" s="152"/>
      <c r="Y99" s="97"/>
      <c r="Z99" s="20"/>
      <c r="AA99" s="20"/>
      <c r="AB99" s="152"/>
      <c r="AC99" s="152"/>
      <c r="AD99" s="152"/>
      <c r="AE99" s="152"/>
      <c r="AF99" s="152"/>
      <c r="AG99" s="152"/>
      <c r="AH99" s="152"/>
      <c r="AI99" s="152"/>
      <c r="AJ99" s="152"/>
      <c r="AK99" s="152"/>
      <c r="AL99" s="152"/>
      <c r="AM99" s="152"/>
      <c r="AN99" s="152"/>
      <c r="AO99" s="20"/>
      <c r="AP99" s="20"/>
      <c r="AQ99" s="28"/>
    </row>
    <row r="100" spans="11:43" x14ac:dyDescent="0.5">
      <c r="K100" s="97"/>
      <c r="L100" s="97"/>
      <c r="M100" s="97"/>
      <c r="N100" s="97"/>
      <c r="R100" s="20"/>
      <c r="S100" s="20"/>
      <c r="T100" s="20"/>
      <c r="U100" s="97"/>
      <c r="V100" s="97"/>
      <c r="W100" s="97"/>
      <c r="X100" s="152"/>
      <c r="Y100" s="97"/>
      <c r="Z100" s="20"/>
      <c r="AA100" s="20"/>
      <c r="AB100" s="152"/>
      <c r="AC100" s="152"/>
      <c r="AD100" s="152"/>
      <c r="AE100" s="152"/>
      <c r="AF100" s="152"/>
      <c r="AG100" s="152"/>
      <c r="AH100" s="152"/>
      <c r="AI100" s="152"/>
      <c r="AJ100" s="152"/>
      <c r="AK100" s="152"/>
      <c r="AL100" s="152"/>
      <c r="AM100" s="152"/>
      <c r="AN100" s="152"/>
      <c r="AO100" s="20"/>
      <c r="AP100" s="20"/>
      <c r="AQ100" s="28"/>
    </row>
    <row r="101" spans="11:43" x14ac:dyDescent="0.5">
      <c r="K101" s="97"/>
      <c r="L101" s="97"/>
      <c r="M101" s="97"/>
      <c r="N101" s="97"/>
      <c r="R101" s="20"/>
      <c r="S101" s="20"/>
      <c r="T101" s="20"/>
      <c r="U101" s="97"/>
      <c r="V101" s="97"/>
      <c r="W101" s="97"/>
      <c r="X101" s="152"/>
      <c r="Y101" s="97"/>
      <c r="Z101" s="20"/>
      <c r="AA101" s="20"/>
      <c r="AB101" s="152"/>
      <c r="AC101" s="152"/>
      <c r="AD101" s="152"/>
      <c r="AE101" s="152"/>
      <c r="AF101" s="152"/>
      <c r="AG101" s="152"/>
      <c r="AH101" s="152"/>
      <c r="AI101" s="152"/>
      <c r="AJ101" s="152"/>
      <c r="AK101" s="152"/>
      <c r="AL101" s="152"/>
      <c r="AM101" s="152"/>
      <c r="AN101" s="152"/>
      <c r="AO101" s="20"/>
      <c r="AP101" s="20"/>
      <c r="AQ101" s="28"/>
    </row>
    <row r="102" spans="11:43" x14ac:dyDescent="0.5">
      <c r="K102" s="97"/>
      <c r="L102" s="97"/>
      <c r="M102" s="97"/>
      <c r="N102" s="97"/>
      <c r="R102" s="20"/>
      <c r="S102" s="20"/>
      <c r="T102" s="20"/>
      <c r="U102" s="97"/>
      <c r="V102" s="97"/>
      <c r="W102" s="97"/>
      <c r="X102" s="152"/>
      <c r="Y102" s="97"/>
      <c r="Z102" s="20"/>
      <c r="AA102" s="20"/>
      <c r="AB102" s="152"/>
      <c r="AC102" s="152"/>
      <c r="AD102" s="152"/>
      <c r="AE102" s="152"/>
      <c r="AF102" s="152"/>
      <c r="AG102" s="152"/>
      <c r="AH102" s="152"/>
      <c r="AI102" s="152"/>
      <c r="AJ102" s="152"/>
      <c r="AK102" s="152"/>
      <c r="AL102" s="152"/>
      <c r="AM102" s="152"/>
      <c r="AN102" s="152"/>
      <c r="AO102" s="20"/>
      <c r="AP102" s="20"/>
      <c r="AQ102" s="28"/>
    </row>
    <row r="103" spans="11:43" x14ac:dyDescent="0.5">
      <c r="K103" s="97"/>
      <c r="L103" s="97"/>
      <c r="M103" s="97"/>
      <c r="N103" s="97"/>
      <c r="R103" s="20"/>
      <c r="S103" s="20"/>
      <c r="T103" s="20"/>
      <c r="U103" s="97"/>
      <c r="V103" s="97"/>
      <c r="W103" s="97"/>
      <c r="X103" s="152"/>
      <c r="Y103" s="97"/>
      <c r="Z103" s="20"/>
      <c r="AA103" s="20"/>
      <c r="AB103" s="152"/>
      <c r="AC103" s="152"/>
      <c r="AD103" s="152"/>
      <c r="AE103" s="152"/>
      <c r="AF103" s="152"/>
      <c r="AG103" s="152"/>
      <c r="AH103" s="152"/>
      <c r="AI103" s="152"/>
      <c r="AJ103" s="152"/>
      <c r="AK103" s="152"/>
      <c r="AL103" s="152"/>
      <c r="AM103" s="152"/>
      <c r="AN103" s="152"/>
      <c r="AO103" s="20"/>
      <c r="AP103" s="20"/>
      <c r="AQ103" s="28"/>
    </row>
    <row r="104" spans="11:43" x14ac:dyDescent="0.5">
      <c r="K104" s="97"/>
      <c r="L104" s="97"/>
      <c r="M104" s="97"/>
      <c r="N104" s="97"/>
      <c r="R104" s="20"/>
      <c r="S104" s="20"/>
      <c r="T104" s="20"/>
      <c r="U104" s="97"/>
      <c r="V104" s="97"/>
      <c r="W104" s="97"/>
      <c r="X104" s="152"/>
      <c r="Y104" s="97"/>
      <c r="Z104" s="20"/>
      <c r="AA104" s="20"/>
      <c r="AB104" s="152"/>
      <c r="AC104" s="152"/>
      <c r="AD104" s="152"/>
      <c r="AE104" s="152"/>
      <c r="AF104" s="152"/>
      <c r="AG104" s="152"/>
      <c r="AH104" s="152"/>
      <c r="AI104" s="152"/>
      <c r="AJ104" s="152"/>
      <c r="AK104" s="152"/>
      <c r="AL104" s="152"/>
      <c r="AM104" s="152"/>
      <c r="AN104" s="152"/>
      <c r="AO104" s="20"/>
      <c r="AP104" s="20"/>
      <c r="AQ104" s="28"/>
    </row>
    <row r="105" spans="11:43" x14ac:dyDescent="0.5">
      <c r="K105" s="97"/>
      <c r="L105" s="97"/>
      <c r="M105" s="97"/>
      <c r="N105" s="97"/>
      <c r="R105" s="20"/>
      <c r="S105" s="20"/>
      <c r="T105" s="20"/>
      <c r="U105" s="97"/>
      <c r="V105" s="97"/>
      <c r="W105" s="97"/>
      <c r="X105" s="152"/>
      <c r="Y105" s="97"/>
      <c r="Z105" s="20"/>
      <c r="AA105" s="20"/>
      <c r="AB105" s="152"/>
      <c r="AC105" s="152"/>
      <c r="AD105" s="152"/>
      <c r="AE105" s="152"/>
      <c r="AF105" s="152"/>
      <c r="AG105" s="152"/>
      <c r="AH105" s="152"/>
      <c r="AI105" s="152"/>
      <c r="AJ105" s="152"/>
      <c r="AK105" s="152"/>
      <c r="AL105" s="152"/>
      <c r="AM105" s="152"/>
      <c r="AN105" s="152"/>
      <c r="AO105" s="20"/>
      <c r="AP105" s="20"/>
      <c r="AQ105" s="28"/>
    </row>
    <row r="106" spans="11:43" x14ac:dyDescent="0.5">
      <c r="K106" s="97"/>
      <c r="L106" s="97"/>
      <c r="M106" s="97"/>
      <c r="N106" s="97"/>
      <c r="R106" s="20"/>
      <c r="S106" s="20"/>
      <c r="T106" s="20"/>
      <c r="U106" s="97"/>
      <c r="V106" s="97"/>
      <c r="W106" s="97"/>
      <c r="X106" s="152"/>
      <c r="Y106" s="97"/>
      <c r="Z106" s="20"/>
      <c r="AA106" s="20"/>
      <c r="AB106" s="152"/>
      <c r="AC106" s="152"/>
      <c r="AD106" s="152"/>
      <c r="AE106" s="152"/>
      <c r="AF106" s="152"/>
      <c r="AG106" s="152"/>
      <c r="AH106" s="152"/>
      <c r="AI106" s="152"/>
      <c r="AJ106" s="152"/>
      <c r="AK106" s="152"/>
      <c r="AL106" s="152"/>
      <c r="AM106" s="152"/>
      <c r="AN106" s="152"/>
      <c r="AO106" s="20"/>
      <c r="AP106" s="20"/>
      <c r="AQ106" s="28"/>
    </row>
    <row r="107" spans="11:43" x14ac:dyDescent="0.5">
      <c r="K107" s="97"/>
      <c r="L107" s="97"/>
      <c r="M107" s="97"/>
      <c r="N107" s="97"/>
      <c r="R107" s="20"/>
      <c r="S107" s="20"/>
      <c r="T107" s="20"/>
      <c r="U107" s="97"/>
      <c r="V107" s="97"/>
      <c r="W107" s="97"/>
      <c r="X107" s="152"/>
      <c r="Y107" s="97"/>
      <c r="Z107" s="20"/>
      <c r="AA107" s="20"/>
      <c r="AB107" s="152"/>
      <c r="AC107" s="152"/>
      <c r="AD107" s="152"/>
      <c r="AE107" s="152"/>
      <c r="AF107" s="152"/>
      <c r="AG107" s="152"/>
      <c r="AH107" s="152"/>
      <c r="AI107" s="152"/>
      <c r="AJ107" s="152"/>
      <c r="AK107" s="152"/>
      <c r="AL107" s="152"/>
      <c r="AM107" s="152"/>
      <c r="AN107" s="152"/>
      <c r="AO107" s="20"/>
      <c r="AP107" s="20"/>
      <c r="AQ107" s="28"/>
    </row>
    <row r="108" spans="11:43" x14ac:dyDescent="0.5">
      <c r="K108" s="97"/>
      <c r="L108" s="97"/>
      <c r="M108" s="97"/>
      <c r="N108" s="97"/>
      <c r="R108" s="20"/>
      <c r="S108" s="20"/>
      <c r="T108" s="20"/>
      <c r="U108" s="97"/>
      <c r="V108" s="97"/>
      <c r="W108" s="97"/>
      <c r="X108" s="152"/>
      <c r="Y108" s="97"/>
      <c r="Z108" s="20"/>
      <c r="AA108" s="20"/>
      <c r="AB108" s="152"/>
      <c r="AC108" s="152"/>
      <c r="AD108" s="152"/>
      <c r="AE108" s="152"/>
      <c r="AF108" s="152"/>
      <c r="AG108" s="152"/>
      <c r="AH108" s="152"/>
      <c r="AI108" s="152"/>
      <c r="AJ108" s="152"/>
      <c r="AK108" s="152"/>
      <c r="AL108" s="152"/>
      <c r="AM108" s="152"/>
      <c r="AN108" s="152"/>
      <c r="AO108" s="20"/>
      <c r="AP108" s="20"/>
      <c r="AQ108" s="28"/>
    </row>
    <row r="109" spans="11:43" x14ac:dyDescent="0.5">
      <c r="K109" s="97"/>
      <c r="L109" s="97"/>
      <c r="M109" s="97"/>
      <c r="N109" s="97"/>
      <c r="R109" s="20"/>
      <c r="S109" s="20"/>
      <c r="T109" s="20"/>
      <c r="U109" s="97"/>
      <c r="V109" s="97"/>
      <c r="W109" s="97"/>
      <c r="X109" s="152"/>
      <c r="Y109" s="97"/>
      <c r="Z109" s="20"/>
      <c r="AA109" s="20"/>
      <c r="AB109" s="152"/>
      <c r="AC109" s="152"/>
      <c r="AD109" s="152"/>
      <c r="AE109" s="152"/>
      <c r="AF109" s="152"/>
      <c r="AG109" s="152"/>
      <c r="AH109" s="152"/>
      <c r="AI109" s="152"/>
      <c r="AJ109" s="152"/>
      <c r="AK109" s="152"/>
      <c r="AL109" s="152"/>
      <c r="AM109" s="152"/>
      <c r="AN109" s="152"/>
      <c r="AO109" s="20"/>
      <c r="AP109" s="20"/>
      <c r="AQ109" s="28"/>
    </row>
    <row r="110" spans="11:43" x14ac:dyDescent="0.5">
      <c r="K110" s="97"/>
      <c r="L110" s="97"/>
      <c r="M110" s="97"/>
      <c r="N110" s="97"/>
      <c r="R110" s="20"/>
      <c r="S110" s="20"/>
      <c r="T110" s="20"/>
      <c r="U110" s="97"/>
      <c r="V110" s="97"/>
      <c r="W110" s="97"/>
      <c r="X110" s="152"/>
      <c r="Y110" s="97"/>
      <c r="Z110" s="20"/>
      <c r="AA110" s="20"/>
      <c r="AB110" s="152"/>
      <c r="AC110" s="152"/>
      <c r="AD110" s="152"/>
      <c r="AE110" s="152"/>
      <c r="AF110" s="152"/>
      <c r="AG110" s="152"/>
      <c r="AH110" s="152"/>
      <c r="AI110" s="152"/>
      <c r="AJ110" s="152"/>
      <c r="AK110" s="152"/>
      <c r="AL110" s="152"/>
      <c r="AM110" s="152"/>
      <c r="AN110" s="152"/>
      <c r="AO110" s="20"/>
      <c r="AP110" s="20"/>
      <c r="AQ110" s="28"/>
    </row>
    <row r="111" spans="11:43" x14ac:dyDescent="0.5">
      <c r="K111" s="97"/>
      <c r="L111" s="97"/>
      <c r="M111" s="97"/>
      <c r="N111" s="97"/>
      <c r="R111" s="20"/>
      <c r="S111" s="20"/>
      <c r="T111" s="20"/>
      <c r="U111" s="97"/>
      <c r="V111" s="97"/>
      <c r="W111" s="97"/>
      <c r="X111" s="152"/>
      <c r="Y111" s="97"/>
      <c r="Z111" s="20"/>
      <c r="AA111" s="20"/>
      <c r="AB111" s="152"/>
      <c r="AC111" s="152"/>
      <c r="AD111" s="152"/>
      <c r="AE111" s="152"/>
      <c r="AF111" s="152"/>
      <c r="AG111" s="152"/>
      <c r="AH111" s="152"/>
      <c r="AI111" s="152"/>
      <c r="AJ111" s="152"/>
      <c r="AK111" s="152"/>
      <c r="AL111" s="152"/>
      <c r="AM111" s="152"/>
      <c r="AN111" s="152"/>
      <c r="AO111" s="20"/>
      <c r="AP111" s="20"/>
      <c r="AQ111" s="28"/>
    </row>
    <row r="112" spans="11:43" x14ac:dyDescent="0.5">
      <c r="K112" s="97"/>
      <c r="L112" s="97"/>
      <c r="M112" s="97"/>
      <c r="N112" s="97"/>
      <c r="R112" s="20"/>
      <c r="S112" s="20"/>
      <c r="T112" s="20"/>
      <c r="U112" s="97"/>
      <c r="V112" s="97"/>
      <c r="W112" s="97"/>
      <c r="X112" s="152"/>
      <c r="Y112" s="97"/>
      <c r="Z112" s="20"/>
      <c r="AA112" s="20"/>
      <c r="AB112" s="152"/>
      <c r="AC112" s="152"/>
      <c r="AD112" s="152"/>
      <c r="AE112" s="152"/>
      <c r="AF112" s="152"/>
      <c r="AG112" s="152"/>
      <c r="AH112" s="152"/>
      <c r="AI112" s="152"/>
      <c r="AJ112" s="152"/>
      <c r="AK112" s="152"/>
      <c r="AL112" s="152"/>
      <c r="AM112" s="152"/>
      <c r="AN112" s="152"/>
      <c r="AO112" s="20"/>
      <c r="AP112" s="20"/>
      <c r="AQ112" s="28"/>
    </row>
    <row r="113" spans="11:43" x14ac:dyDescent="0.5">
      <c r="K113" s="97"/>
      <c r="L113" s="97"/>
      <c r="M113" s="97"/>
      <c r="N113" s="97"/>
      <c r="R113" s="20"/>
      <c r="S113" s="20"/>
      <c r="T113" s="20"/>
      <c r="U113" s="97"/>
      <c r="V113" s="97"/>
      <c r="W113" s="97"/>
      <c r="X113" s="152"/>
      <c r="Y113" s="97"/>
      <c r="Z113" s="20"/>
      <c r="AA113" s="20"/>
      <c r="AB113" s="152"/>
      <c r="AC113" s="152"/>
      <c r="AD113" s="152"/>
      <c r="AE113" s="152"/>
      <c r="AF113" s="152"/>
      <c r="AG113" s="152"/>
      <c r="AH113" s="152"/>
      <c r="AI113" s="152"/>
      <c r="AJ113" s="152"/>
      <c r="AK113" s="152"/>
      <c r="AL113" s="152"/>
      <c r="AM113" s="152"/>
      <c r="AN113" s="152"/>
      <c r="AO113" s="20"/>
      <c r="AP113" s="20"/>
      <c r="AQ113" s="28"/>
    </row>
    <row r="114" spans="11:43" x14ac:dyDescent="0.5">
      <c r="K114" s="97"/>
      <c r="L114" s="97"/>
      <c r="M114" s="97"/>
      <c r="N114" s="97"/>
      <c r="R114" s="20"/>
      <c r="S114" s="20"/>
      <c r="T114" s="20"/>
      <c r="U114" s="97"/>
      <c r="V114" s="97"/>
      <c r="W114" s="97"/>
      <c r="X114" s="152"/>
      <c r="Y114" s="97"/>
      <c r="Z114" s="20"/>
      <c r="AA114" s="20"/>
      <c r="AB114" s="152"/>
      <c r="AC114" s="152"/>
      <c r="AD114" s="152"/>
      <c r="AE114" s="152"/>
      <c r="AF114" s="152"/>
      <c r="AG114" s="152"/>
      <c r="AH114" s="152"/>
      <c r="AI114" s="152"/>
      <c r="AJ114" s="152"/>
      <c r="AK114" s="152"/>
      <c r="AL114" s="152"/>
      <c r="AM114" s="152"/>
      <c r="AN114" s="152"/>
      <c r="AO114" s="20"/>
      <c r="AP114" s="20"/>
      <c r="AQ114" s="28"/>
    </row>
    <row r="115" spans="11:43" x14ac:dyDescent="0.5">
      <c r="K115" s="97"/>
      <c r="L115" s="97"/>
      <c r="M115" s="97"/>
      <c r="N115" s="97"/>
      <c r="R115" s="20"/>
      <c r="S115" s="20"/>
      <c r="T115" s="20"/>
      <c r="U115" s="97"/>
      <c r="V115" s="97"/>
      <c r="W115" s="97"/>
      <c r="X115" s="152"/>
      <c r="Y115" s="97"/>
      <c r="Z115" s="20"/>
      <c r="AA115" s="20"/>
      <c r="AB115" s="152"/>
      <c r="AC115" s="152"/>
      <c r="AD115" s="152"/>
      <c r="AE115" s="152"/>
      <c r="AF115" s="152"/>
      <c r="AG115" s="152"/>
      <c r="AH115" s="152"/>
      <c r="AI115" s="152"/>
      <c r="AJ115" s="152"/>
      <c r="AK115" s="152"/>
      <c r="AL115" s="152"/>
      <c r="AM115" s="152"/>
      <c r="AN115" s="152"/>
      <c r="AO115" s="20"/>
      <c r="AP115" s="20"/>
      <c r="AQ115" s="28"/>
    </row>
    <row r="116" spans="11:43" x14ac:dyDescent="0.5">
      <c r="K116" s="97"/>
      <c r="L116" s="97"/>
      <c r="M116" s="97"/>
      <c r="N116" s="97"/>
      <c r="R116" s="20"/>
      <c r="S116" s="20"/>
      <c r="T116" s="20"/>
      <c r="U116" s="97"/>
      <c r="V116" s="97"/>
      <c r="W116" s="97"/>
      <c r="X116" s="152"/>
      <c r="Y116" s="97"/>
      <c r="Z116" s="20"/>
      <c r="AA116" s="20"/>
      <c r="AB116" s="152"/>
      <c r="AC116" s="152"/>
      <c r="AD116" s="152"/>
      <c r="AE116" s="152"/>
      <c r="AF116" s="152"/>
      <c r="AG116" s="152"/>
      <c r="AH116" s="152"/>
      <c r="AI116" s="152"/>
      <c r="AJ116" s="152"/>
      <c r="AK116" s="152"/>
      <c r="AL116" s="152"/>
      <c r="AM116" s="152"/>
      <c r="AN116" s="152"/>
      <c r="AO116" s="20"/>
      <c r="AP116" s="20"/>
      <c r="AQ116" s="28"/>
    </row>
    <row r="117" spans="11:43" x14ac:dyDescent="0.5">
      <c r="K117" s="97"/>
      <c r="L117" s="97"/>
      <c r="M117" s="97"/>
      <c r="N117" s="97"/>
      <c r="R117" s="20"/>
      <c r="S117" s="20"/>
      <c r="T117" s="20"/>
      <c r="U117" s="97"/>
      <c r="V117" s="97"/>
      <c r="W117" s="97"/>
      <c r="X117" s="152"/>
      <c r="Y117" s="97"/>
      <c r="Z117" s="20"/>
      <c r="AA117" s="20"/>
      <c r="AB117" s="152"/>
      <c r="AC117" s="152"/>
      <c r="AD117" s="152"/>
      <c r="AE117" s="152"/>
      <c r="AF117" s="152"/>
      <c r="AG117" s="152"/>
      <c r="AH117" s="152"/>
      <c r="AI117" s="152"/>
      <c r="AJ117" s="152"/>
      <c r="AK117" s="152"/>
      <c r="AL117" s="152"/>
      <c r="AM117" s="152"/>
      <c r="AN117" s="152"/>
      <c r="AO117" s="20"/>
      <c r="AP117" s="20"/>
      <c r="AQ117" s="28"/>
    </row>
    <row r="118" spans="11:43" x14ac:dyDescent="0.5">
      <c r="K118" s="97"/>
      <c r="L118" s="97"/>
      <c r="M118" s="97"/>
      <c r="N118" s="97"/>
      <c r="R118" s="20"/>
      <c r="S118" s="20"/>
      <c r="T118" s="20"/>
      <c r="U118" s="97"/>
      <c r="V118" s="97"/>
      <c r="W118" s="97"/>
      <c r="X118" s="152"/>
      <c r="Y118" s="97"/>
      <c r="Z118" s="20"/>
      <c r="AA118" s="20"/>
      <c r="AB118" s="152"/>
      <c r="AC118" s="152"/>
      <c r="AD118" s="152"/>
      <c r="AE118" s="152"/>
      <c r="AF118" s="152"/>
      <c r="AG118" s="152"/>
      <c r="AH118" s="152"/>
      <c r="AI118" s="152"/>
      <c r="AJ118" s="152"/>
      <c r="AK118" s="152"/>
      <c r="AL118" s="152"/>
      <c r="AM118" s="152"/>
      <c r="AN118" s="152"/>
      <c r="AO118" s="20"/>
      <c r="AP118" s="20"/>
      <c r="AQ118" s="28"/>
    </row>
    <row r="119" spans="11:43" x14ac:dyDescent="0.5">
      <c r="K119" s="97"/>
      <c r="L119" s="97"/>
      <c r="M119" s="97"/>
      <c r="N119" s="97"/>
      <c r="R119" s="20"/>
      <c r="S119" s="20"/>
      <c r="T119" s="20"/>
      <c r="U119" s="97"/>
      <c r="V119" s="97"/>
      <c r="W119" s="97"/>
      <c r="X119" s="152"/>
      <c r="Y119" s="97"/>
      <c r="Z119" s="20"/>
      <c r="AA119" s="20"/>
      <c r="AB119" s="152"/>
      <c r="AC119" s="152"/>
      <c r="AD119" s="152"/>
      <c r="AE119" s="152"/>
      <c r="AF119" s="152"/>
      <c r="AG119" s="152"/>
      <c r="AH119" s="152"/>
      <c r="AI119" s="152"/>
      <c r="AJ119" s="152"/>
      <c r="AK119" s="152"/>
      <c r="AL119" s="152"/>
      <c r="AM119" s="152"/>
      <c r="AN119" s="152"/>
      <c r="AO119" s="20"/>
      <c r="AP119" s="20"/>
      <c r="AQ119" s="28"/>
    </row>
    <row r="120" spans="11:43" x14ac:dyDescent="0.5">
      <c r="K120" s="97"/>
      <c r="L120" s="97"/>
      <c r="M120" s="97"/>
      <c r="N120" s="97"/>
      <c r="R120" s="20"/>
      <c r="S120" s="20"/>
      <c r="T120" s="20"/>
      <c r="U120" s="97"/>
      <c r="V120" s="97"/>
      <c r="W120" s="97"/>
      <c r="X120" s="152"/>
      <c r="Y120" s="97"/>
      <c r="Z120" s="20"/>
      <c r="AA120" s="20"/>
      <c r="AB120" s="152"/>
      <c r="AC120" s="152"/>
      <c r="AD120" s="152"/>
      <c r="AE120" s="152"/>
      <c r="AF120" s="152"/>
      <c r="AG120" s="152"/>
      <c r="AH120" s="152"/>
      <c r="AI120" s="152"/>
      <c r="AJ120" s="152"/>
      <c r="AK120" s="152"/>
      <c r="AL120" s="152"/>
      <c r="AM120" s="152"/>
      <c r="AN120" s="152"/>
      <c r="AO120" s="20"/>
      <c r="AP120" s="20"/>
      <c r="AQ120" s="28"/>
    </row>
    <row r="121" spans="11:43" x14ac:dyDescent="0.5">
      <c r="K121" s="97"/>
      <c r="L121" s="97"/>
      <c r="M121" s="97"/>
      <c r="N121" s="97"/>
      <c r="R121" s="20"/>
      <c r="S121" s="20"/>
      <c r="T121" s="20"/>
      <c r="U121" s="97"/>
      <c r="V121" s="97"/>
      <c r="W121" s="97"/>
      <c r="X121" s="152"/>
      <c r="Y121" s="97"/>
      <c r="Z121" s="20"/>
      <c r="AA121" s="20"/>
      <c r="AB121" s="152"/>
      <c r="AC121" s="152"/>
      <c r="AD121" s="152"/>
      <c r="AE121" s="152"/>
      <c r="AF121" s="152"/>
      <c r="AG121" s="152"/>
      <c r="AH121" s="152"/>
      <c r="AI121" s="152"/>
      <c r="AJ121" s="152"/>
      <c r="AK121" s="152"/>
      <c r="AL121" s="152"/>
      <c r="AM121" s="152"/>
      <c r="AN121" s="152"/>
      <c r="AO121" s="20"/>
      <c r="AP121" s="20"/>
      <c r="AQ121" s="28"/>
    </row>
    <row r="122" spans="11:43" x14ac:dyDescent="0.5">
      <c r="K122" s="97"/>
      <c r="L122" s="97"/>
      <c r="M122" s="97"/>
      <c r="N122" s="97"/>
      <c r="R122" s="20"/>
      <c r="S122" s="20"/>
      <c r="T122" s="20"/>
      <c r="U122" s="97"/>
      <c r="V122" s="97"/>
      <c r="W122" s="97"/>
      <c r="X122" s="152"/>
      <c r="Y122" s="97"/>
      <c r="Z122" s="20"/>
      <c r="AA122" s="20"/>
      <c r="AB122" s="152"/>
      <c r="AC122" s="152"/>
      <c r="AD122" s="152"/>
      <c r="AE122" s="152"/>
      <c r="AF122" s="152"/>
      <c r="AG122" s="152"/>
      <c r="AH122" s="152"/>
      <c r="AI122" s="152"/>
      <c r="AJ122" s="152"/>
      <c r="AK122" s="152"/>
      <c r="AL122" s="152"/>
      <c r="AM122" s="152"/>
      <c r="AN122" s="152"/>
      <c r="AO122" s="20"/>
      <c r="AP122" s="20"/>
      <c r="AQ122" s="28"/>
    </row>
    <row r="123" spans="11:43" x14ac:dyDescent="0.5">
      <c r="K123" s="97"/>
      <c r="L123" s="97"/>
      <c r="M123" s="97"/>
      <c r="N123" s="97"/>
      <c r="R123" s="20"/>
      <c r="S123" s="20"/>
      <c r="T123" s="20"/>
      <c r="U123" s="97"/>
      <c r="V123" s="97"/>
      <c r="W123" s="97"/>
      <c r="X123" s="152"/>
      <c r="Y123" s="97"/>
      <c r="Z123" s="20"/>
      <c r="AA123" s="20"/>
      <c r="AB123" s="152"/>
      <c r="AC123" s="152"/>
      <c r="AD123" s="152"/>
      <c r="AE123" s="152"/>
      <c r="AF123" s="152"/>
      <c r="AG123" s="152"/>
      <c r="AH123" s="152"/>
      <c r="AI123" s="152"/>
      <c r="AJ123" s="152"/>
      <c r="AK123" s="152"/>
      <c r="AL123" s="152"/>
      <c r="AM123" s="152"/>
      <c r="AN123" s="152"/>
      <c r="AO123" s="20"/>
      <c r="AP123" s="20"/>
      <c r="AQ123" s="28"/>
    </row>
    <row r="124" spans="11:43" x14ac:dyDescent="0.5">
      <c r="K124" s="97"/>
      <c r="L124" s="97"/>
      <c r="M124" s="97"/>
      <c r="N124" s="97"/>
      <c r="R124" s="20"/>
      <c r="S124" s="20"/>
      <c r="T124" s="20"/>
      <c r="U124" s="97"/>
      <c r="V124" s="97"/>
      <c r="W124" s="97"/>
      <c r="X124" s="152"/>
      <c r="Y124" s="97"/>
      <c r="Z124" s="20"/>
      <c r="AA124" s="20"/>
      <c r="AB124" s="152"/>
      <c r="AC124" s="152"/>
      <c r="AD124" s="152"/>
      <c r="AE124" s="152"/>
      <c r="AF124" s="152"/>
      <c r="AG124" s="152"/>
      <c r="AH124" s="152"/>
      <c r="AI124" s="152"/>
      <c r="AJ124" s="152"/>
      <c r="AK124" s="152"/>
      <c r="AL124" s="152"/>
      <c r="AM124" s="152"/>
      <c r="AN124" s="152"/>
      <c r="AO124" s="20"/>
      <c r="AP124" s="20"/>
      <c r="AQ124" s="28"/>
    </row>
    <row r="125" spans="11:43" x14ac:dyDescent="0.5">
      <c r="K125" s="97"/>
      <c r="L125" s="97"/>
      <c r="M125" s="97"/>
      <c r="N125" s="97"/>
      <c r="R125" s="20"/>
      <c r="S125" s="20"/>
      <c r="T125" s="20"/>
      <c r="U125" s="97"/>
      <c r="V125" s="97"/>
      <c r="W125" s="97"/>
      <c r="X125" s="152"/>
      <c r="Y125" s="97"/>
      <c r="Z125" s="20"/>
      <c r="AA125" s="20"/>
      <c r="AB125" s="152"/>
      <c r="AC125" s="152"/>
      <c r="AD125" s="152"/>
      <c r="AE125" s="152"/>
      <c r="AF125" s="152"/>
      <c r="AG125" s="152"/>
      <c r="AH125" s="152"/>
      <c r="AI125" s="152"/>
      <c r="AJ125" s="152"/>
      <c r="AK125" s="152"/>
      <c r="AL125" s="152"/>
      <c r="AM125" s="152"/>
      <c r="AN125" s="152"/>
      <c r="AO125" s="20"/>
      <c r="AP125" s="20"/>
      <c r="AQ125" s="28"/>
    </row>
    <row r="126" spans="11:43" x14ac:dyDescent="0.5">
      <c r="K126" s="97"/>
      <c r="L126" s="97"/>
      <c r="M126" s="97"/>
      <c r="N126" s="97"/>
      <c r="R126" s="20"/>
      <c r="S126" s="20"/>
      <c r="T126" s="20"/>
      <c r="U126" s="97"/>
      <c r="V126" s="97"/>
      <c r="W126" s="97"/>
      <c r="X126" s="152"/>
      <c r="Y126" s="97"/>
      <c r="Z126" s="20"/>
      <c r="AA126" s="20"/>
      <c r="AB126" s="152"/>
      <c r="AC126" s="152"/>
      <c r="AD126" s="152"/>
      <c r="AE126" s="152"/>
      <c r="AF126" s="152"/>
      <c r="AG126" s="152"/>
      <c r="AH126" s="152"/>
      <c r="AI126" s="152"/>
      <c r="AJ126" s="152"/>
      <c r="AK126" s="152"/>
      <c r="AL126" s="152"/>
      <c r="AM126" s="152"/>
      <c r="AN126" s="152"/>
      <c r="AO126" s="20"/>
      <c r="AP126" s="20"/>
      <c r="AQ126" s="28"/>
    </row>
    <row r="127" spans="11:43" x14ac:dyDescent="0.5">
      <c r="K127" s="97"/>
      <c r="L127" s="97"/>
      <c r="M127" s="97"/>
      <c r="N127" s="97"/>
      <c r="R127" s="20"/>
      <c r="S127" s="20"/>
      <c r="T127" s="20"/>
      <c r="U127" s="97"/>
      <c r="V127" s="97"/>
      <c r="W127" s="97"/>
      <c r="X127" s="152"/>
      <c r="Y127" s="97"/>
      <c r="Z127" s="20"/>
      <c r="AA127" s="20"/>
      <c r="AB127" s="152"/>
      <c r="AC127" s="152"/>
      <c r="AD127" s="152"/>
      <c r="AE127" s="152"/>
      <c r="AF127" s="152"/>
      <c r="AG127" s="152"/>
      <c r="AH127" s="152"/>
      <c r="AI127" s="152"/>
      <c r="AJ127" s="152"/>
      <c r="AK127" s="152"/>
      <c r="AL127" s="152"/>
      <c r="AM127" s="152"/>
      <c r="AN127" s="152"/>
      <c r="AO127" s="20"/>
      <c r="AP127" s="20"/>
      <c r="AQ127" s="28"/>
    </row>
    <row r="128" spans="11:43" x14ac:dyDescent="0.5">
      <c r="K128" s="97"/>
      <c r="L128" s="97"/>
      <c r="M128" s="97"/>
      <c r="N128" s="97"/>
      <c r="R128" s="20"/>
      <c r="S128" s="20"/>
      <c r="T128" s="20"/>
      <c r="U128" s="97"/>
      <c r="V128" s="97"/>
      <c r="W128" s="97"/>
      <c r="X128" s="152"/>
      <c r="Y128" s="97"/>
      <c r="Z128" s="20"/>
      <c r="AA128" s="20"/>
      <c r="AB128" s="152"/>
      <c r="AC128" s="152"/>
      <c r="AD128" s="152"/>
      <c r="AE128" s="152"/>
      <c r="AF128" s="152"/>
      <c r="AG128" s="152"/>
      <c r="AH128" s="152"/>
      <c r="AI128" s="152"/>
      <c r="AJ128" s="152"/>
      <c r="AK128" s="152"/>
      <c r="AL128" s="152"/>
      <c r="AM128" s="152"/>
      <c r="AN128" s="152"/>
      <c r="AO128" s="20"/>
      <c r="AP128" s="20"/>
      <c r="AQ128" s="28"/>
    </row>
    <row r="129" spans="11:43" x14ac:dyDescent="0.5">
      <c r="K129" s="97"/>
      <c r="L129" s="97"/>
      <c r="M129" s="97"/>
      <c r="N129" s="97"/>
      <c r="R129" s="20"/>
      <c r="S129" s="20"/>
      <c r="T129" s="20"/>
      <c r="U129" s="97"/>
      <c r="V129" s="97"/>
      <c r="W129" s="97"/>
      <c r="X129" s="152"/>
      <c r="Y129" s="97"/>
      <c r="Z129" s="20"/>
      <c r="AA129" s="20"/>
      <c r="AB129" s="152"/>
      <c r="AC129" s="152"/>
      <c r="AD129" s="152"/>
      <c r="AE129" s="152"/>
      <c r="AF129" s="152"/>
      <c r="AG129" s="152"/>
      <c r="AH129" s="152"/>
      <c r="AI129" s="152"/>
      <c r="AJ129" s="152"/>
      <c r="AK129" s="152"/>
      <c r="AL129" s="152"/>
      <c r="AM129" s="152"/>
      <c r="AN129" s="152"/>
      <c r="AO129" s="20"/>
      <c r="AP129" s="20"/>
      <c r="AQ129" s="28"/>
    </row>
    <row r="130" spans="11:43" x14ac:dyDescent="0.5">
      <c r="K130" s="97"/>
      <c r="L130" s="97"/>
      <c r="M130" s="97"/>
      <c r="N130" s="97"/>
      <c r="R130" s="20"/>
      <c r="S130" s="20"/>
      <c r="T130" s="20"/>
      <c r="U130" s="97"/>
      <c r="V130" s="97"/>
      <c r="W130" s="97"/>
      <c r="X130" s="152"/>
      <c r="Y130" s="97"/>
      <c r="Z130" s="20"/>
      <c r="AA130" s="20"/>
      <c r="AB130" s="152"/>
      <c r="AC130" s="152"/>
      <c r="AD130" s="152"/>
      <c r="AE130" s="152"/>
      <c r="AF130" s="152"/>
      <c r="AG130" s="152"/>
      <c r="AH130" s="152"/>
      <c r="AI130" s="152"/>
      <c r="AJ130" s="152"/>
      <c r="AK130" s="152"/>
      <c r="AL130" s="152"/>
      <c r="AM130" s="152"/>
      <c r="AN130" s="152"/>
      <c r="AO130" s="20"/>
      <c r="AP130" s="20"/>
      <c r="AQ130" s="28"/>
    </row>
    <row r="131" spans="11:43" x14ac:dyDescent="0.5">
      <c r="K131" s="97"/>
      <c r="L131" s="97"/>
      <c r="M131" s="97"/>
      <c r="N131" s="97"/>
      <c r="R131" s="20"/>
      <c r="S131" s="20"/>
      <c r="T131" s="20"/>
      <c r="U131" s="97"/>
      <c r="V131" s="97"/>
      <c r="W131" s="97"/>
      <c r="X131" s="152"/>
      <c r="Y131" s="97"/>
      <c r="Z131" s="20"/>
      <c r="AA131" s="20"/>
      <c r="AB131" s="152"/>
      <c r="AC131" s="152"/>
      <c r="AD131" s="152"/>
      <c r="AE131" s="152"/>
      <c r="AF131" s="152"/>
      <c r="AG131" s="152"/>
      <c r="AH131" s="152"/>
      <c r="AI131" s="152"/>
      <c r="AJ131" s="152"/>
      <c r="AK131" s="152"/>
      <c r="AL131" s="152"/>
      <c r="AM131" s="152"/>
      <c r="AN131" s="152"/>
      <c r="AO131" s="20"/>
      <c r="AP131" s="20"/>
      <c r="AQ131" s="28"/>
    </row>
    <row r="132" spans="11:43" x14ac:dyDescent="0.5">
      <c r="K132" s="97"/>
      <c r="L132" s="97"/>
      <c r="M132" s="97"/>
      <c r="N132" s="97"/>
      <c r="R132" s="20"/>
      <c r="S132" s="20"/>
      <c r="T132" s="20"/>
      <c r="U132" s="97"/>
      <c r="V132" s="97"/>
      <c r="W132" s="97"/>
      <c r="X132" s="152"/>
      <c r="Y132" s="97"/>
      <c r="Z132" s="20"/>
      <c r="AA132" s="20"/>
      <c r="AB132" s="152"/>
      <c r="AC132" s="152"/>
      <c r="AD132" s="152"/>
      <c r="AE132" s="152"/>
      <c r="AF132" s="152"/>
      <c r="AG132" s="152"/>
      <c r="AH132" s="152"/>
      <c r="AI132" s="152"/>
      <c r="AJ132" s="152"/>
      <c r="AK132" s="152"/>
      <c r="AL132" s="152"/>
      <c r="AM132" s="152"/>
      <c r="AN132" s="152"/>
      <c r="AO132" s="20"/>
      <c r="AP132" s="20"/>
      <c r="AQ132" s="28"/>
    </row>
    <row r="133" spans="11:43" x14ac:dyDescent="0.5">
      <c r="K133" s="97"/>
      <c r="L133" s="97"/>
      <c r="M133" s="97"/>
      <c r="N133" s="97"/>
      <c r="R133" s="20"/>
      <c r="S133" s="20"/>
      <c r="T133" s="20"/>
      <c r="U133" s="97"/>
      <c r="V133" s="97"/>
      <c r="W133" s="97"/>
      <c r="X133" s="152"/>
      <c r="Y133" s="97"/>
      <c r="Z133" s="20"/>
      <c r="AA133" s="20"/>
      <c r="AB133" s="152"/>
      <c r="AC133" s="152"/>
      <c r="AD133" s="152"/>
      <c r="AE133" s="152"/>
      <c r="AF133" s="152"/>
      <c r="AG133" s="152"/>
      <c r="AH133" s="152"/>
      <c r="AI133" s="152"/>
      <c r="AJ133" s="152"/>
      <c r="AK133" s="152"/>
      <c r="AL133" s="152"/>
      <c r="AM133" s="152"/>
      <c r="AN133" s="152"/>
      <c r="AO133" s="20"/>
      <c r="AP133" s="20"/>
      <c r="AQ133" s="28"/>
    </row>
    <row r="134" spans="11:43" x14ac:dyDescent="0.5">
      <c r="K134" s="97"/>
      <c r="L134" s="97"/>
      <c r="M134" s="97"/>
      <c r="N134" s="97"/>
      <c r="R134" s="20"/>
      <c r="S134" s="20"/>
      <c r="T134" s="20"/>
      <c r="U134" s="97"/>
      <c r="V134" s="97"/>
      <c r="W134" s="97"/>
      <c r="X134" s="152"/>
      <c r="Y134" s="97"/>
      <c r="Z134" s="20"/>
      <c r="AA134" s="20"/>
      <c r="AB134" s="152"/>
      <c r="AC134" s="152"/>
      <c r="AD134" s="152"/>
      <c r="AE134" s="152"/>
      <c r="AF134" s="152"/>
      <c r="AG134" s="152"/>
      <c r="AH134" s="152"/>
      <c r="AI134" s="152"/>
      <c r="AJ134" s="152"/>
      <c r="AK134" s="152"/>
      <c r="AL134" s="152"/>
      <c r="AM134" s="152"/>
      <c r="AN134" s="152"/>
      <c r="AO134" s="20"/>
      <c r="AP134" s="20"/>
      <c r="AQ134" s="28"/>
    </row>
    <row r="135" spans="11:43" x14ac:dyDescent="0.5">
      <c r="K135" s="97"/>
      <c r="L135" s="97"/>
      <c r="M135" s="97"/>
      <c r="N135" s="97"/>
      <c r="R135" s="20"/>
      <c r="S135" s="20"/>
      <c r="T135" s="20"/>
      <c r="U135" s="97"/>
      <c r="V135" s="97"/>
      <c r="W135" s="97"/>
      <c r="X135" s="152"/>
      <c r="Y135" s="97"/>
      <c r="Z135" s="20"/>
      <c r="AA135" s="20"/>
      <c r="AB135" s="152"/>
      <c r="AC135" s="152"/>
      <c r="AD135" s="152"/>
      <c r="AE135" s="152"/>
      <c r="AF135" s="152"/>
      <c r="AG135" s="152"/>
      <c r="AH135" s="152"/>
      <c r="AI135" s="152"/>
      <c r="AJ135" s="152"/>
      <c r="AK135" s="152"/>
      <c r="AL135" s="152"/>
      <c r="AM135" s="152"/>
      <c r="AN135" s="152"/>
      <c r="AO135" s="20"/>
      <c r="AP135" s="20"/>
      <c r="AQ135" s="28"/>
    </row>
    <row r="136" spans="11:43" x14ac:dyDescent="0.5">
      <c r="K136" s="97"/>
      <c r="L136" s="97"/>
      <c r="M136" s="97"/>
      <c r="N136" s="97"/>
      <c r="R136" s="20"/>
      <c r="S136" s="20"/>
      <c r="T136" s="20"/>
      <c r="U136" s="97"/>
      <c r="V136" s="97"/>
      <c r="W136" s="97"/>
      <c r="X136" s="152"/>
      <c r="Y136" s="97"/>
      <c r="Z136" s="20"/>
      <c r="AA136" s="20"/>
      <c r="AB136" s="152"/>
      <c r="AC136" s="152"/>
      <c r="AD136" s="152"/>
      <c r="AE136" s="152"/>
      <c r="AF136" s="152"/>
      <c r="AG136" s="152"/>
      <c r="AH136" s="152"/>
      <c r="AI136" s="152"/>
      <c r="AJ136" s="152"/>
      <c r="AK136" s="152"/>
      <c r="AL136" s="152"/>
      <c r="AM136" s="152"/>
      <c r="AN136" s="152"/>
      <c r="AO136" s="20"/>
      <c r="AP136" s="20"/>
      <c r="AQ136" s="28"/>
    </row>
    <row r="137" spans="11:43" x14ac:dyDescent="0.5">
      <c r="K137" s="97"/>
      <c r="L137" s="97"/>
      <c r="M137" s="97"/>
      <c r="N137" s="97"/>
      <c r="R137" s="20"/>
      <c r="S137" s="20"/>
      <c r="T137" s="20"/>
      <c r="U137" s="97"/>
      <c r="V137" s="97"/>
      <c r="W137" s="97"/>
      <c r="X137" s="152"/>
      <c r="Y137" s="97"/>
      <c r="Z137" s="20"/>
      <c r="AA137" s="20"/>
      <c r="AB137" s="152"/>
      <c r="AC137" s="152"/>
      <c r="AD137" s="152"/>
      <c r="AE137" s="152"/>
      <c r="AF137" s="152"/>
      <c r="AG137" s="152"/>
      <c r="AH137" s="152"/>
      <c r="AI137" s="152"/>
      <c r="AJ137" s="152"/>
      <c r="AK137" s="152"/>
      <c r="AL137" s="152"/>
      <c r="AM137" s="152"/>
      <c r="AN137" s="152"/>
      <c r="AO137" s="20"/>
      <c r="AP137" s="20"/>
      <c r="AQ137" s="28"/>
    </row>
    <row r="138" spans="11:43" x14ac:dyDescent="0.5">
      <c r="K138" s="97"/>
      <c r="L138" s="97"/>
      <c r="M138" s="97"/>
      <c r="N138" s="97"/>
      <c r="Q138" s="28"/>
      <c r="R138" s="20"/>
      <c r="S138" s="20"/>
      <c r="T138" s="20"/>
      <c r="U138" s="97"/>
      <c r="V138" s="97"/>
      <c r="W138" s="97"/>
      <c r="X138" s="152"/>
      <c r="Y138" s="97"/>
      <c r="Z138" s="20"/>
      <c r="AA138" s="20"/>
      <c r="AB138" s="152"/>
      <c r="AC138" s="152"/>
      <c r="AD138" s="152"/>
      <c r="AE138" s="152"/>
      <c r="AF138" s="152"/>
      <c r="AG138" s="152"/>
      <c r="AH138" s="152"/>
      <c r="AI138" s="152"/>
      <c r="AJ138" s="152"/>
      <c r="AK138" s="152"/>
      <c r="AL138" s="152"/>
      <c r="AM138" s="152"/>
      <c r="AN138" s="152"/>
      <c r="AO138" s="20"/>
      <c r="AP138" s="20"/>
      <c r="AQ138" s="28"/>
    </row>
    <row r="139" spans="11:43" x14ac:dyDescent="0.5">
      <c r="K139" s="97"/>
      <c r="L139" s="97"/>
      <c r="M139" s="97"/>
      <c r="N139" s="97"/>
      <c r="Q139" s="28"/>
      <c r="R139" s="20"/>
      <c r="S139" s="20"/>
      <c r="T139" s="20"/>
      <c r="U139" s="97"/>
      <c r="V139" s="97"/>
      <c r="W139" s="97"/>
      <c r="X139" s="152"/>
      <c r="Y139" s="97"/>
      <c r="Z139" s="20"/>
      <c r="AA139" s="20"/>
      <c r="AB139" s="152"/>
      <c r="AC139" s="152"/>
      <c r="AD139" s="152"/>
      <c r="AE139" s="152"/>
      <c r="AF139" s="152"/>
      <c r="AG139" s="152"/>
      <c r="AH139" s="152"/>
      <c r="AI139" s="152"/>
      <c r="AJ139" s="152"/>
      <c r="AK139" s="152"/>
      <c r="AL139" s="152"/>
      <c r="AM139" s="152"/>
      <c r="AN139" s="152"/>
      <c r="AO139" s="20"/>
      <c r="AP139" s="20"/>
      <c r="AQ139" s="28"/>
    </row>
    <row r="140" spans="11:43" x14ac:dyDescent="0.5">
      <c r="K140" s="97"/>
      <c r="L140" s="97"/>
      <c r="M140" s="97"/>
      <c r="N140" s="97"/>
      <c r="Q140" s="28"/>
      <c r="R140" s="20"/>
      <c r="S140" s="20"/>
      <c r="T140" s="20"/>
      <c r="U140" s="97"/>
      <c r="V140" s="97"/>
      <c r="W140" s="97"/>
      <c r="X140" s="152"/>
      <c r="Y140" s="97"/>
      <c r="Z140" s="20"/>
      <c r="AA140" s="20"/>
      <c r="AB140" s="152"/>
      <c r="AC140" s="152"/>
      <c r="AD140" s="152"/>
      <c r="AE140" s="152"/>
      <c r="AF140" s="152"/>
      <c r="AG140" s="152"/>
      <c r="AH140" s="152"/>
      <c r="AI140" s="152"/>
      <c r="AJ140" s="152"/>
      <c r="AK140" s="152"/>
      <c r="AL140" s="152"/>
      <c r="AM140" s="152"/>
      <c r="AN140" s="152"/>
      <c r="AO140" s="20"/>
      <c r="AP140" s="20"/>
      <c r="AQ140" s="28"/>
    </row>
    <row r="141" spans="11:43" x14ac:dyDescent="0.5">
      <c r="K141" s="97"/>
      <c r="L141" s="97"/>
      <c r="M141" s="97"/>
      <c r="N141" s="97"/>
      <c r="Q141" s="28"/>
      <c r="R141" s="20"/>
      <c r="S141" s="20"/>
      <c r="T141" s="20"/>
      <c r="U141" s="97"/>
      <c r="V141" s="97"/>
      <c r="W141" s="97"/>
      <c r="X141" s="152"/>
      <c r="Y141" s="97"/>
      <c r="Z141" s="20"/>
      <c r="AA141" s="20"/>
      <c r="AB141" s="152"/>
      <c r="AC141" s="152"/>
      <c r="AD141" s="152"/>
      <c r="AE141" s="152"/>
      <c r="AF141" s="152"/>
      <c r="AG141" s="152"/>
      <c r="AH141" s="152"/>
      <c r="AI141" s="152"/>
      <c r="AJ141" s="152"/>
      <c r="AK141" s="152"/>
      <c r="AL141" s="152"/>
      <c r="AM141" s="152"/>
      <c r="AN141" s="152"/>
      <c r="AO141" s="20"/>
      <c r="AP141" s="20"/>
      <c r="AQ141" s="28"/>
    </row>
    <row r="142" spans="11:43" x14ac:dyDescent="0.5">
      <c r="K142" s="97"/>
      <c r="L142" s="97"/>
      <c r="M142" s="97"/>
      <c r="N142" s="97"/>
      <c r="O142" s="22"/>
      <c r="P142" s="28"/>
      <c r="Q142" s="28"/>
      <c r="R142" s="20"/>
      <c r="S142" s="20"/>
      <c r="T142" s="20"/>
      <c r="U142" s="97"/>
      <c r="V142" s="97"/>
      <c r="W142" s="97"/>
      <c r="X142" s="152"/>
      <c r="Y142" s="97"/>
      <c r="Z142" s="20"/>
      <c r="AA142" s="20"/>
      <c r="AB142" s="152"/>
      <c r="AC142" s="152"/>
      <c r="AD142" s="152"/>
      <c r="AE142" s="152"/>
      <c r="AF142" s="152"/>
      <c r="AG142" s="152"/>
      <c r="AH142" s="152"/>
      <c r="AI142" s="152"/>
      <c r="AJ142" s="152"/>
      <c r="AK142" s="152"/>
      <c r="AL142" s="152"/>
      <c r="AM142" s="152"/>
      <c r="AN142" s="152"/>
      <c r="AO142" s="20"/>
      <c r="AP142" s="20"/>
      <c r="AQ142" s="28"/>
    </row>
    <row r="143" spans="11:43" x14ac:dyDescent="0.5">
      <c r="K143" s="97"/>
      <c r="L143" s="97"/>
      <c r="M143" s="97"/>
      <c r="N143" s="97"/>
      <c r="O143" s="22"/>
      <c r="P143" s="28"/>
      <c r="Q143" s="28"/>
      <c r="R143" s="20"/>
      <c r="S143" s="20"/>
      <c r="T143" s="20"/>
      <c r="U143" s="97"/>
      <c r="V143" s="97"/>
      <c r="W143" s="97"/>
      <c r="X143" s="152"/>
      <c r="Y143" s="97"/>
      <c r="Z143" s="20"/>
      <c r="AA143" s="20"/>
      <c r="AB143" s="152"/>
      <c r="AC143" s="152"/>
      <c r="AD143" s="152"/>
      <c r="AE143" s="152"/>
      <c r="AF143" s="152"/>
      <c r="AG143" s="152"/>
      <c r="AH143" s="152"/>
      <c r="AI143" s="152"/>
      <c r="AJ143" s="152"/>
      <c r="AK143" s="152"/>
      <c r="AL143" s="152"/>
      <c r="AM143" s="152"/>
      <c r="AN143" s="152"/>
      <c r="AO143" s="20"/>
      <c r="AP143" s="20"/>
      <c r="AQ143" s="28"/>
    </row>
    <row r="144" spans="11:43" x14ac:dyDescent="0.5">
      <c r="K144" s="97"/>
      <c r="L144" s="97"/>
      <c r="M144" s="97"/>
      <c r="N144" s="97"/>
      <c r="O144" s="22"/>
      <c r="P144" s="28"/>
      <c r="Q144" s="28"/>
      <c r="R144" s="20"/>
      <c r="S144" s="20"/>
      <c r="T144" s="20"/>
      <c r="U144" s="97"/>
      <c r="V144" s="97"/>
      <c r="W144" s="97"/>
      <c r="X144" s="152"/>
      <c r="Y144" s="97"/>
      <c r="Z144" s="20"/>
      <c r="AA144" s="20"/>
      <c r="AB144" s="152"/>
      <c r="AC144" s="152"/>
      <c r="AD144" s="152"/>
      <c r="AE144" s="152"/>
      <c r="AF144" s="152"/>
      <c r="AG144" s="152"/>
      <c r="AH144" s="152"/>
      <c r="AI144" s="152"/>
      <c r="AJ144" s="152"/>
      <c r="AK144" s="152"/>
      <c r="AL144" s="152"/>
      <c r="AM144" s="152"/>
      <c r="AN144" s="152"/>
      <c r="AO144" s="20"/>
      <c r="AP144" s="20"/>
      <c r="AQ144" s="28"/>
    </row>
    <row r="145" spans="11:43" x14ac:dyDescent="0.5">
      <c r="K145" s="97"/>
      <c r="L145" s="97"/>
      <c r="M145" s="97"/>
      <c r="N145" s="97"/>
      <c r="O145" s="22"/>
      <c r="P145" s="28"/>
      <c r="Q145" s="28"/>
      <c r="R145" s="20"/>
      <c r="S145" s="20"/>
      <c r="T145" s="20"/>
      <c r="U145" s="97"/>
      <c r="V145" s="97"/>
      <c r="W145" s="97"/>
      <c r="X145" s="152"/>
      <c r="Y145" s="97"/>
      <c r="Z145" s="20"/>
      <c r="AA145" s="20"/>
      <c r="AB145" s="152"/>
      <c r="AC145" s="152"/>
      <c r="AD145" s="152"/>
      <c r="AE145" s="152"/>
      <c r="AF145" s="152"/>
      <c r="AG145" s="152"/>
      <c r="AH145" s="152"/>
      <c r="AI145" s="152"/>
      <c r="AJ145" s="152"/>
      <c r="AK145" s="152"/>
      <c r="AL145" s="152"/>
      <c r="AM145" s="152"/>
      <c r="AN145" s="152"/>
      <c r="AO145" s="20"/>
      <c r="AP145" s="20"/>
      <c r="AQ145" s="28"/>
    </row>
    <row r="146" spans="11:43" x14ac:dyDescent="0.5">
      <c r="K146" s="97"/>
      <c r="L146" s="97"/>
      <c r="M146" s="97"/>
      <c r="N146" s="97"/>
      <c r="O146" s="22"/>
      <c r="P146" s="28"/>
      <c r="Q146" s="28"/>
      <c r="R146" s="20"/>
      <c r="S146" s="20"/>
      <c r="T146" s="20"/>
      <c r="U146" s="97"/>
      <c r="V146" s="97"/>
      <c r="W146" s="97"/>
      <c r="X146" s="152"/>
      <c r="Y146" s="97"/>
      <c r="Z146" s="20"/>
      <c r="AA146" s="20"/>
      <c r="AB146" s="152"/>
      <c r="AC146" s="152"/>
      <c r="AD146" s="152"/>
      <c r="AE146" s="152"/>
      <c r="AF146" s="152"/>
      <c r="AG146" s="152"/>
      <c r="AH146" s="152"/>
      <c r="AI146" s="152"/>
      <c r="AJ146" s="152"/>
      <c r="AK146" s="152"/>
      <c r="AL146" s="152"/>
      <c r="AM146" s="152"/>
      <c r="AN146" s="152"/>
      <c r="AO146" s="20"/>
      <c r="AP146" s="20"/>
      <c r="AQ146" s="28"/>
    </row>
    <row r="147" spans="11:43" x14ac:dyDescent="0.5">
      <c r="K147" s="97"/>
      <c r="L147" s="97"/>
      <c r="M147" s="97"/>
      <c r="N147" s="97"/>
      <c r="O147" s="22"/>
      <c r="P147" s="28"/>
      <c r="Q147" s="28"/>
      <c r="R147" s="20"/>
      <c r="S147" s="20"/>
      <c r="T147" s="20"/>
      <c r="U147" s="97"/>
      <c r="V147" s="97"/>
      <c r="W147" s="97"/>
      <c r="X147" s="152"/>
      <c r="Y147" s="97"/>
      <c r="Z147" s="20"/>
      <c r="AA147" s="20"/>
      <c r="AB147" s="152"/>
      <c r="AC147" s="152"/>
      <c r="AD147" s="152"/>
      <c r="AE147" s="152"/>
      <c r="AF147" s="152"/>
      <c r="AG147" s="152"/>
      <c r="AH147" s="152"/>
      <c r="AI147" s="152"/>
      <c r="AJ147" s="152"/>
      <c r="AK147" s="152"/>
      <c r="AL147" s="152"/>
      <c r="AM147" s="152"/>
      <c r="AN147" s="152"/>
      <c r="AO147" s="20"/>
      <c r="AP147" s="20"/>
      <c r="AQ147" s="28"/>
    </row>
    <row r="148" spans="11:43" x14ac:dyDescent="0.5">
      <c r="K148" s="97"/>
      <c r="L148" s="97"/>
      <c r="M148" s="97"/>
      <c r="N148" s="97"/>
      <c r="O148" s="22"/>
      <c r="P148" s="28"/>
      <c r="Q148" s="28"/>
      <c r="R148" s="20"/>
      <c r="S148" s="20"/>
      <c r="T148" s="20"/>
      <c r="U148" s="97"/>
      <c r="V148" s="97"/>
      <c r="W148" s="97"/>
      <c r="X148" s="152"/>
      <c r="Y148" s="97"/>
      <c r="Z148" s="20"/>
      <c r="AA148" s="20"/>
      <c r="AB148" s="152"/>
      <c r="AC148" s="152"/>
      <c r="AD148" s="152"/>
      <c r="AE148" s="152"/>
      <c r="AF148" s="152"/>
      <c r="AG148" s="152"/>
      <c r="AH148" s="152"/>
      <c r="AI148" s="152"/>
      <c r="AJ148" s="152"/>
      <c r="AK148" s="152"/>
      <c r="AL148" s="152"/>
      <c r="AM148" s="152"/>
      <c r="AN148" s="152"/>
      <c r="AO148" s="20"/>
      <c r="AP148" s="20"/>
      <c r="AQ148" s="28"/>
    </row>
    <row r="149" spans="11:43" x14ac:dyDescent="0.5">
      <c r="K149" s="97"/>
      <c r="L149" s="97"/>
      <c r="M149" s="97"/>
      <c r="N149" s="97"/>
      <c r="O149" s="22"/>
      <c r="P149" s="28"/>
      <c r="Q149" s="28"/>
      <c r="R149" s="20"/>
      <c r="S149" s="20"/>
      <c r="T149" s="20"/>
      <c r="U149" s="97"/>
      <c r="V149" s="97"/>
      <c r="W149" s="97"/>
      <c r="X149" s="152"/>
      <c r="Y149" s="97"/>
      <c r="Z149" s="20"/>
      <c r="AA149" s="20"/>
      <c r="AB149" s="152"/>
      <c r="AC149" s="152"/>
      <c r="AD149" s="152"/>
      <c r="AE149" s="152"/>
      <c r="AF149" s="152"/>
      <c r="AG149" s="152"/>
      <c r="AH149" s="152"/>
      <c r="AI149" s="152"/>
      <c r="AJ149" s="152"/>
      <c r="AK149" s="152"/>
      <c r="AL149" s="152"/>
      <c r="AM149" s="152"/>
      <c r="AN149" s="152"/>
      <c r="AO149" s="20"/>
      <c r="AP149" s="20"/>
      <c r="AQ149" s="28"/>
    </row>
    <row r="150" spans="11:43" x14ac:dyDescent="0.5">
      <c r="K150" s="97"/>
      <c r="L150" s="97"/>
      <c r="M150" s="97"/>
      <c r="N150" s="97"/>
      <c r="O150" s="22"/>
      <c r="P150" s="28"/>
      <c r="Q150" s="28"/>
      <c r="R150" s="20"/>
      <c r="S150" s="20"/>
      <c r="T150" s="20"/>
      <c r="U150" s="97"/>
      <c r="V150" s="97"/>
      <c r="W150" s="97"/>
      <c r="X150" s="152"/>
      <c r="Y150" s="97"/>
      <c r="Z150" s="20"/>
      <c r="AA150" s="20"/>
      <c r="AB150" s="152"/>
      <c r="AC150" s="152"/>
      <c r="AD150" s="152"/>
      <c r="AE150" s="152"/>
      <c r="AF150" s="152"/>
      <c r="AG150" s="152"/>
      <c r="AH150" s="152"/>
      <c r="AI150" s="152"/>
      <c r="AJ150" s="152"/>
      <c r="AK150" s="152"/>
      <c r="AL150" s="152"/>
      <c r="AM150" s="152"/>
      <c r="AN150" s="152"/>
      <c r="AO150" s="20"/>
      <c r="AP150" s="20"/>
      <c r="AQ150" s="28"/>
    </row>
    <row r="151" spans="11:43" x14ac:dyDescent="0.5">
      <c r="K151" s="97"/>
      <c r="L151" s="97"/>
      <c r="M151" s="97"/>
      <c r="N151" s="97"/>
      <c r="O151" s="22"/>
      <c r="P151" s="28"/>
      <c r="Q151" s="28"/>
      <c r="R151" s="20"/>
      <c r="S151" s="20"/>
      <c r="T151" s="20"/>
      <c r="U151" s="97"/>
      <c r="V151" s="97"/>
      <c r="W151" s="97"/>
      <c r="X151" s="152"/>
      <c r="Y151" s="97"/>
      <c r="Z151" s="20"/>
      <c r="AA151" s="20"/>
      <c r="AB151" s="152"/>
      <c r="AC151" s="152"/>
      <c r="AD151" s="152"/>
      <c r="AE151" s="152"/>
      <c r="AF151" s="152"/>
      <c r="AG151" s="152"/>
      <c r="AH151" s="152"/>
      <c r="AI151" s="152"/>
      <c r="AJ151" s="152"/>
      <c r="AK151" s="152"/>
      <c r="AL151" s="152"/>
      <c r="AM151" s="152"/>
      <c r="AN151" s="152"/>
      <c r="AO151" s="20"/>
      <c r="AP151" s="20"/>
      <c r="AQ151" s="28"/>
    </row>
    <row r="152" spans="11:43" x14ac:dyDescent="0.5">
      <c r="K152" s="97"/>
      <c r="L152" s="97"/>
      <c r="M152" s="97"/>
      <c r="N152" s="97"/>
      <c r="O152" s="22"/>
      <c r="P152" s="28"/>
      <c r="Q152" s="28"/>
      <c r="R152" s="20"/>
      <c r="S152" s="20"/>
      <c r="T152" s="20"/>
      <c r="U152" s="97"/>
      <c r="V152" s="97"/>
      <c r="W152" s="97"/>
      <c r="X152" s="152"/>
      <c r="Y152" s="97"/>
      <c r="Z152" s="20"/>
      <c r="AA152" s="20"/>
      <c r="AB152" s="152"/>
      <c r="AC152" s="152"/>
      <c r="AD152" s="152"/>
      <c r="AE152" s="152"/>
      <c r="AF152" s="152"/>
      <c r="AG152" s="152"/>
      <c r="AH152" s="152"/>
      <c r="AI152" s="152"/>
      <c r="AJ152" s="152"/>
      <c r="AK152" s="152"/>
      <c r="AL152" s="152"/>
      <c r="AM152" s="152"/>
      <c r="AN152" s="152"/>
      <c r="AO152" s="20"/>
      <c r="AP152" s="20"/>
      <c r="AQ152" s="28"/>
    </row>
    <row r="153" spans="11:43" x14ac:dyDescent="0.5">
      <c r="K153" s="97"/>
      <c r="L153" s="97"/>
      <c r="M153" s="97"/>
      <c r="N153" s="97"/>
      <c r="O153" s="22"/>
      <c r="P153" s="28"/>
      <c r="Q153" s="28"/>
      <c r="R153" s="20"/>
      <c r="S153" s="20"/>
      <c r="T153" s="20"/>
      <c r="U153" s="97"/>
      <c r="V153" s="97"/>
      <c r="W153" s="97"/>
      <c r="X153" s="152"/>
      <c r="Y153" s="97"/>
      <c r="Z153" s="20"/>
      <c r="AA153" s="20"/>
      <c r="AB153" s="152"/>
      <c r="AC153" s="152"/>
      <c r="AD153" s="152"/>
      <c r="AE153" s="152"/>
      <c r="AF153" s="152"/>
      <c r="AG153" s="152"/>
      <c r="AH153" s="152"/>
      <c r="AI153" s="152"/>
      <c r="AJ153" s="152"/>
      <c r="AK153" s="152"/>
      <c r="AL153" s="152"/>
      <c r="AM153" s="152"/>
      <c r="AN153" s="152"/>
      <c r="AO153" s="20"/>
      <c r="AP153" s="20"/>
      <c r="AQ153" s="28"/>
    </row>
    <row r="154" spans="11:43" x14ac:dyDescent="0.5">
      <c r="K154" s="97"/>
      <c r="L154" s="97"/>
      <c r="M154" s="97"/>
      <c r="N154" s="97"/>
      <c r="O154" s="22"/>
      <c r="P154" s="28"/>
      <c r="Q154" s="28"/>
      <c r="R154" s="20"/>
      <c r="S154" s="20"/>
      <c r="T154" s="20"/>
      <c r="U154" s="97"/>
      <c r="V154" s="97"/>
      <c r="W154" s="97"/>
      <c r="X154" s="152"/>
      <c r="Y154" s="97"/>
      <c r="Z154" s="20"/>
      <c r="AA154" s="20"/>
      <c r="AB154" s="152"/>
      <c r="AC154" s="152"/>
      <c r="AD154" s="152"/>
      <c r="AE154" s="152"/>
      <c r="AF154" s="152"/>
      <c r="AG154" s="152"/>
      <c r="AH154" s="152"/>
      <c r="AI154" s="152"/>
      <c r="AJ154" s="152"/>
      <c r="AK154" s="152"/>
      <c r="AL154" s="152"/>
      <c r="AM154" s="152"/>
      <c r="AN154" s="152"/>
      <c r="AO154" s="20"/>
      <c r="AP154" s="20"/>
      <c r="AQ154" s="28"/>
    </row>
    <row r="155" spans="11:43" x14ac:dyDescent="0.5">
      <c r="K155" s="97"/>
      <c r="L155" s="97"/>
      <c r="M155" s="97"/>
      <c r="N155" s="97"/>
      <c r="O155" s="22"/>
      <c r="P155" s="28"/>
      <c r="Q155" s="28"/>
      <c r="R155" s="20"/>
      <c r="S155" s="20"/>
      <c r="T155" s="20"/>
      <c r="U155" s="97"/>
      <c r="V155" s="97"/>
      <c r="W155" s="97"/>
      <c r="X155" s="152"/>
      <c r="Y155" s="97"/>
      <c r="Z155" s="20"/>
      <c r="AA155" s="20"/>
      <c r="AB155" s="152"/>
      <c r="AC155" s="152"/>
      <c r="AD155" s="152"/>
      <c r="AE155" s="152"/>
      <c r="AF155" s="152"/>
      <c r="AG155" s="152"/>
      <c r="AH155" s="152"/>
      <c r="AI155" s="152"/>
      <c r="AJ155" s="152"/>
      <c r="AK155" s="152"/>
      <c r="AL155" s="152"/>
      <c r="AM155" s="152"/>
      <c r="AN155" s="152"/>
      <c r="AO155" s="20"/>
      <c r="AP155" s="20"/>
      <c r="AQ155" s="28"/>
    </row>
    <row r="156" spans="11:43" x14ac:dyDescent="0.5">
      <c r="K156" s="97"/>
      <c r="L156" s="97"/>
      <c r="M156" s="97"/>
      <c r="N156" s="97"/>
      <c r="O156" s="22"/>
      <c r="P156" s="28"/>
      <c r="Q156" s="28"/>
      <c r="R156" s="20"/>
      <c r="S156" s="20"/>
      <c r="T156" s="20"/>
      <c r="U156" s="97"/>
      <c r="V156" s="97"/>
      <c r="W156" s="97"/>
      <c r="X156" s="152"/>
      <c r="Y156" s="97"/>
      <c r="Z156" s="20"/>
      <c r="AA156" s="20"/>
      <c r="AB156" s="152"/>
      <c r="AC156" s="152"/>
      <c r="AD156" s="152"/>
      <c r="AE156" s="152"/>
      <c r="AF156" s="152"/>
      <c r="AG156" s="152"/>
      <c r="AH156" s="152"/>
      <c r="AI156" s="152"/>
      <c r="AJ156" s="152"/>
      <c r="AK156" s="152"/>
      <c r="AL156" s="152"/>
      <c r="AM156" s="152"/>
      <c r="AN156" s="152"/>
      <c r="AO156" s="20"/>
      <c r="AP156" s="20"/>
      <c r="AQ156" s="28"/>
    </row>
    <row r="157" spans="11:43" x14ac:dyDescent="0.5">
      <c r="K157" s="97"/>
      <c r="L157" s="97"/>
      <c r="M157" s="97"/>
      <c r="N157" s="97"/>
      <c r="O157" s="22"/>
      <c r="P157" s="28"/>
      <c r="Q157" s="28"/>
      <c r="R157" s="20"/>
      <c r="S157" s="20"/>
      <c r="T157" s="20"/>
      <c r="U157" s="97"/>
      <c r="V157" s="97"/>
      <c r="W157" s="97"/>
      <c r="X157" s="152"/>
      <c r="Y157" s="97"/>
      <c r="Z157" s="20"/>
      <c r="AA157" s="20"/>
      <c r="AB157" s="152"/>
      <c r="AC157" s="152"/>
      <c r="AD157" s="152"/>
      <c r="AE157" s="152"/>
      <c r="AF157" s="152"/>
      <c r="AG157" s="152"/>
      <c r="AH157" s="152"/>
      <c r="AI157" s="152"/>
      <c r="AJ157" s="152"/>
      <c r="AK157" s="152"/>
      <c r="AL157" s="152"/>
      <c r="AM157" s="152"/>
      <c r="AN157" s="152"/>
      <c r="AO157" s="20"/>
      <c r="AP157" s="20"/>
      <c r="AQ157" s="28"/>
    </row>
    <row r="158" spans="11:43" x14ac:dyDescent="0.5">
      <c r="K158" s="97"/>
      <c r="L158" s="97"/>
      <c r="M158" s="97"/>
      <c r="N158" s="97"/>
      <c r="O158" s="22"/>
      <c r="P158" s="28"/>
      <c r="Q158" s="28"/>
      <c r="R158" s="20"/>
      <c r="S158" s="20"/>
      <c r="T158" s="20"/>
      <c r="U158" s="97"/>
      <c r="V158" s="97"/>
      <c r="W158" s="97"/>
      <c r="X158" s="152"/>
      <c r="Y158" s="97"/>
      <c r="Z158" s="20"/>
      <c r="AA158" s="20"/>
      <c r="AB158" s="152"/>
      <c r="AC158" s="152"/>
      <c r="AD158" s="152"/>
      <c r="AE158" s="152"/>
      <c r="AF158" s="152"/>
      <c r="AG158" s="152"/>
      <c r="AH158" s="152"/>
      <c r="AI158" s="152"/>
      <c r="AJ158" s="152"/>
      <c r="AK158" s="152"/>
      <c r="AL158" s="152"/>
      <c r="AM158" s="152"/>
      <c r="AN158" s="152"/>
      <c r="AO158" s="20"/>
      <c r="AP158" s="20"/>
      <c r="AQ158" s="28"/>
    </row>
    <row r="159" spans="11:43" x14ac:dyDescent="0.5">
      <c r="K159" s="97"/>
      <c r="L159" s="97"/>
      <c r="M159" s="97"/>
      <c r="N159" s="97"/>
      <c r="O159" s="22"/>
      <c r="P159" s="28"/>
      <c r="Q159" s="28"/>
      <c r="R159" s="20"/>
      <c r="S159" s="20"/>
      <c r="T159" s="20"/>
      <c r="U159" s="97"/>
      <c r="V159" s="97"/>
      <c r="W159" s="97"/>
      <c r="X159" s="152"/>
      <c r="Y159" s="97"/>
      <c r="Z159" s="20"/>
      <c r="AA159" s="20"/>
      <c r="AB159" s="152"/>
      <c r="AC159" s="152"/>
      <c r="AD159" s="152"/>
      <c r="AE159" s="152"/>
      <c r="AF159" s="152"/>
      <c r="AG159" s="152"/>
      <c r="AH159" s="152"/>
      <c r="AI159" s="152"/>
      <c r="AJ159" s="152"/>
      <c r="AK159" s="152"/>
      <c r="AL159" s="152"/>
      <c r="AM159" s="152"/>
      <c r="AN159" s="152"/>
      <c r="AO159" s="20"/>
      <c r="AP159" s="20"/>
      <c r="AQ159" s="28"/>
    </row>
    <row r="160" spans="11:43" x14ac:dyDescent="0.5">
      <c r="K160" s="97"/>
      <c r="L160" s="97"/>
      <c r="M160" s="97"/>
      <c r="N160" s="97"/>
      <c r="O160" s="22"/>
      <c r="P160" s="28"/>
      <c r="Q160" s="28"/>
      <c r="R160" s="20"/>
      <c r="S160" s="20"/>
      <c r="T160" s="20"/>
      <c r="U160" s="97"/>
      <c r="V160" s="97"/>
      <c r="W160" s="97"/>
      <c r="X160" s="152"/>
      <c r="Y160" s="97"/>
      <c r="Z160" s="20"/>
      <c r="AA160" s="20"/>
      <c r="AB160" s="152"/>
      <c r="AC160" s="152"/>
      <c r="AD160" s="152"/>
      <c r="AE160" s="152"/>
      <c r="AF160" s="152"/>
      <c r="AG160" s="152"/>
      <c r="AH160" s="152"/>
      <c r="AI160" s="152"/>
      <c r="AJ160" s="152"/>
      <c r="AK160" s="152"/>
      <c r="AL160" s="152"/>
      <c r="AM160" s="152"/>
      <c r="AN160" s="152"/>
      <c r="AO160" s="20"/>
      <c r="AP160" s="20"/>
      <c r="AQ160" s="28"/>
    </row>
    <row r="161" spans="11:43" x14ac:dyDescent="0.5">
      <c r="K161" s="97"/>
      <c r="L161" s="97"/>
      <c r="M161" s="97"/>
      <c r="N161" s="97"/>
      <c r="O161" s="22"/>
      <c r="P161" s="28"/>
      <c r="Q161" s="28"/>
      <c r="R161" s="20"/>
      <c r="S161" s="20"/>
      <c r="T161" s="20"/>
      <c r="U161" s="97"/>
      <c r="V161" s="97"/>
      <c r="W161" s="97"/>
      <c r="X161" s="152"/>
      <c r="Y161" s="97"/>
      <c r="Z161" s="20"/>
      <c r="AA161" s="20"/>
      <c r="AB161" s="152"/>
      <c r="AC161" s="152"/>
      <c r="AD161" s="152"/>
      <c r="AE161" s="152"/>
      <c r="AF161" s="152"/>
      <c r="AG161" s="152"/>
      <c r="AH161" s="152"/>
      <c r="AI161" s="152"/>
      <c r="AJ161" s="152"/>
      <c r="AK161" s="152"/>
      <c r="AL161" s="152"/>
      <c r="AM161" s="152"/>
      <c r="AN161" s="152"/>
      <c r="AO161" s="20"/>
      <c r="AP161" s="20"/>
      <c r="AQ161" s="28"/>
    </row>
    <row r="162" spans="11:43" x14ac:dyDescent="0.5">
      <c r="K162" s="97"/>
      <c r="L162" s="97"/>
      <c r="M162" s="97"/>
      <c r="N162" s="97"/>
      <c r="O162" s="22"/>
      <c r="P162" s="28"/>
      <c r="Q162" s="28"/>
      <c r="R162" s="20"/>
      <c r="S162" s="20"/>
      <c r="T162" s="20"/>
      <c r="U162" s="97"/>
      <c r="V162" s="97"/>
      <c r="W162" s="97"/>
      <c r="X162" s="152"/>
      <c r="Y162" s="97"/>
      <c r="Z162" s="20"/>
      <c r="AA162" s="20"/>
      <c r="AB162" s="152"/>
      <c r="AC162" s="152"/>
      <c r="AD162" s="152"/>
      <c r="AE162" s="152"/>
      <c r="AF162" s="152"/>
      <c r="AG162" s="152"/>
      <c r="AH162" s="152"/>
      <c r="AI162" s="152"/>
      <c r="AJ162" s="152"/>
      <c r="AK162" s="152"/>
      <c r="AL162" s="152"/>
      <c r="AM162" s="152"/>
      <c r="AN162" s="152"/>
      <c r="AO162" s="20"/>
      <c r="AP162" s="20"/>
      <c r="AQ162" s="28"/>
    </row>
    <row r="163" spans="11:43" x14ac:dyDescent="0.5">
      <c r="K163" s="97"/>
      <c r="L163" s="97"/>
      <c r="M163" s="97"/>
      <c r="N163" s="97"/>
      <c r="O163" s="22"/>
      <c r="P163" s="28"/>
      <c r="Q163" s="28"/>
      <c r="R163" s="20"/>
      <c r="S163" s="20"/>
      <c r="T163" s="20"/>
      <c r="U163" s="97"/>
      <c r="V163" s="97"/>
      <c r="W163" s="97"/>
      <c r="X163" s="152"/>
      <c r="Y163" s="97"/>
      <c r="Z163" s="20"/>
      <c r="AA163" s="20"/>
      <c r="AB163" s="152"/>
      <c r="AC163" s="152"/>
      <c r="AD163" s="152"/>
      <c r="AE163" s="152"/>
      <c r="AF163" s="152"/>
      <c r="AG163" s="152"/>
      <c r="AH163" s="152"/>
      <c r="AI163" s="152"/>
      <c r="AJ163" s="152"/>
      <c r="AK163" s="152"/>
      <c r="AL163" s="152"/>
      <c r="AM163" s="152"/>
      <c r="AN163" s="152"/>
      <c r="AO163" s="20"/>
      <c r="AP163" s="20"/>
      <c r="AQ163" s="28"/>
    </row>
    <row r="164" spans="11:43" x14ac:dyDescent="0.5">
      <c r="K164" s="97"/>
      <c r="L164" s="97"/>
      <c r="M164" s="97"/>
      <c r="N164" s="97"/>
      <c r="O164" s="22"/>
      <c r="P164" s="28"/>
      <c r="Q164" s="28"/>
      <c r="R164" s="20"/>
      <c r="S164" s="20"/>
      <c r="T164" s="20"/>
      <c r="U164" s="97"/>
      <c r="V164" s="97"/>
      <c r="W164" s="97"/>
      <c r="X164" s="152"/>
      <c r="Y164" s="97"/>
      <c r="Z164" s="20"/>
      <c r="AA164" s="20"/>
      <c r="AB164" s="152"/>
      <c r="AC164" s="152"/>
      <c r="AD164" s="152"/>
      <c r="AE164" s="152"/>
      <c r="AF164" s="152"/>
      <c r="AG164" s="152"/>
      <c r="AH164" s="152"/>
      <c r="AI164" s="152"/>
      <c r="AJ164" s="152"/>
      <c r="AK164" s="152"/>
      <c r="AL164" s="152"/>
      <c r="AM164" s="152"/>
      <c r="AN164" s="152"/>
      <c r="AO164" s="20"/>
      <c r="AP164" s="20"/>
      <c r="AQ164" s="28"/>
    </row>
    <row r="165" spans="11:43" x14ac:dyDescent="0.5">
      <c r="K165" s="97"/>
      <c r="L165" s="97"/>
      <c r="M165" s="97"/>
      <c r="N165" s="97"/>
      <c r="O165" s="22"/>
      <c r="P165" s="28"/>
      <c r="Q165" s="28"/>
      <c r="R165" s="20"/>
      <c r="S165" s="20"/>
      <c r="T165" s="20"/>
      <c r="U165" s="97"/>
      <c r="V165" s="97"/>
      <c r="W165" s="97"/>
      <c r="X165" s="152"/>
      <c r="Y165" s="97"/>
      <c r="Z165" s="20"/>
      <c r="AA165" s="20"/>
      <c r="AB165" s="152"/>
      <c r="AC165" s="152"/>
      <c r="AD165" s="152"/>
      <c r="AE165" s="152"/>
      <c r="AF165" s="152"/>
      <c r="AG165" s="152"/>
      <c r="AH165" s="152"/>
      <c r="AI165" s="152"/>
      <c r="AJ165" s="152"/>
      <c r="AK165" s="152"/>
      <c r="AL165" s="152"/>
      <c r="AM165" s="152"/>
      <c r="AN165" s="152"/>
      <c r="AO165" s="20"/>
      <c r="AP165" s="20"/>
      <c r="AQ165" s="28"/>
    </row>
    <row r="166" spans="11:43" x14ac:dyDescent="0.5">
      <c r="K166" s="97"/>
      <c r="L166" s="97"/>
      <c r="M166" s="97"/>
      <c r="N166" s="97"/>
      <c r="O166" s="22"/>
      <c r="P166" s="28"/>
      <c r="Q166" s="28"/>
      <c r="R166" s="20"/>
      <c r="S166" s="20"/>
      <c r="T166" s="20"/>
      <c r="U166" s="97"/>
      <c r="V166" s="97"/>
      <c r="W166" s="97"/>
      <c r="X166" s="152"/>
      <c r="Y166" s="97"/>
      <c r="Z166" s="20"/>
      <c r="AA166" s="20"/>
      <c r="AB166" s="152"/>
      <c r="AC166" s="152"/>
      <c r="AD166" s="152"/>
      <c r="AE166" s="152"/>
      <c r="AF166" s="152"/>
      <c r="AG166" s="152"/>
      <c r="AH166" s="152"/>
      <c r="AI166" s="152"/>
      <c r="AJ166" s="152"/>
      <c r="AK166" s="152"/>
      <c r="AL166" s="152"/>
      <c r="AM166" s="152"/>
      <c r="AN166" s="152"/>
      <c r="AO166" s="20"/>
      <c r="AP166" s="20"/>
      <c r="AQ166" s="28"/>
    </row>
    <row r="167" spans="11:43" x14ac:dyDescent="0.5">
      <c r="K167" s="97"/>
      <c r="L167" s="97"/>
      <c r="M167" s="97"/>
      <c r="N167" s="97"/>
      <c r="O167" s="22"/>
      <c r="P167" s="28"/>
      <c r="Q167" s="28"/>
      <c r="R167" s="20"/>
      <c r="S167" s="20"/>
      <c r="T167" s="20"/>
      <c r="U167" s="97"/>
      <c r="V167" s="97"/>
      <c r="W167" s="97"/>
      <c r="X167" s="152"/>
      <c r="Y167" s="97"/>
      <c r="Z167" s="20"/>
      <c r="AA167" s="20"/>
      <c r="AB167" s="152"/>
      <c r="AC167" s="152"/>
      <c r="AD167" s="152"/>
      <c r="AE167" s="152"/>
      <c r="AF167" s="152"/>
      <c r="AG167" s="152"/>
      <c r="AH167" s="152"/>
      <c r="AI167" s="152"/>
      <c r="AJ167" s="152"/>
      <c r="AK167" s="152"/>
      <c r="AL167" s="152"/>
      <c r="AM167" s="152"/>
      <c r="AN167" s="152"/>
      <c r="AO167" s="20"/>
      <c r="AP167" s="20"/>
      <c r="AQ167" s="28"/>
    </row>
    <row r="168" spans="11:43" x14ac:dyDescent="0.5">
      <c r="K168" s="97"/>
      <c r="L168" s="97"/>
      <c r="M168" s="97"/>
      <c r="N168" s="97"/>
      <c r="O168" s="22"/>
      <c r="P168" s="28"/>
      <c r="Q168" s="28"/>
      <c r="R168" s="20"/>
      <c r="S168" s="20"/>
      <c r="T168" s="20"/>
      <c r="U168" s="97"/>
      <c r="V168" s="97"/>
      <c r="W168" s="97"/>
      <c r="X168" s="152"/>
      <c r="Y168" s="97"/>
      <c r="Z168" s="20"/>
      <c r="AA168" s="20"/>
      <c r="AB168" s="152"/>
      <c r="AC168" s="152"/>
      <c r="AD168" s="152"/>
      <c r="AE168" s="152"/>
      <c r="AF168" s="152"/>
      <c r="AG168" s="152"/>
      <c r="AH168" s="152"/>
      <c r="AI168" s="152"/>
      <c r="AJ168" s="152"/>
      <c r="AK168" s="152"/>
      <c r="AL168" s="152"/>
      <c r="AM168" s="152"/>
      <c r="AN168" s="152"/>
      <c r="AO168" s="20"/>
      <c r="AP168" s="20"/>
      <c r="AQ168" s="28"/>
    </row>
    <row r="169" spans="11:43" x14ac:dyDescent="0.5">
      <c r="K169" s="97"/>
      <c r="L169" s="97"/>
      <c r="M169" s="97"/>
      <c r="N169" s="97"/>
      <c r="O169" s="22"/>
      <c r="P169" s="28"/>
      <c r="Q169" s="28"/>
      <c r="R169" s="20"/>
      <c r="S169" s="20"/>
      <c r="T169" s="20"/>
      <c r="U169" s="97"/>
      <c r="V169" s="97"/>
      <c r="W169" s="97"/>
      <c r="X169" s="152"/>
      <c r="Y169" s="97"/>
      <c r="Z169" s="20"/>
      <c r="AA169" s="20"/>
      <c r="AB169" s="152"/>
      <c r="AC169" s="152"/>
      <c r="AD169" s="152"/>
      <c r="AE169" s="152"/>
      <c r="AF169" s="152"/>
      <c r="AG169" s="152"/>
      <c r="AH169" s="152"/>
      <c r="AI169" s="152"/>
      <c r="AJ169" s="152"/>
      <c r="AK169" s="152"/>
      <c r="AL169" s="152"/>
      <c r="AM169" s="152"/>
      <c r="AN169" s="152"/>
      <c r="AO169" s="20"/>
      <c r="AP169" s="20"/>
      <c r="AQ169" s="28"/>
    </row>
    <row r="170" spans="11:43" x14ac:dyDescent="0.5">
      <c r="K170" s="97"/>
      <c r="L170" s="97"/>
      <c r="M170" s="97"/>
      <c r="N170" s="97"/>
      <c r="O170" s="22"/>
      <c r="P170" s="28"/>
      <c r="Q170" s="28"/>
      <c r="R170" s="20"/>
      <c r="S170" s="20"/>
      <c r="T170" s="20"/>
      <c r="U170" s="97"/>
      <c r="V170" s="97"/>
      <c r="W170" s="97"/>
      <c r="X170" s="152"/>
      <c r="Y170" s="97"/>
      <c r="Z170" s="20"/>
      <c r="AA170" s="20"/>
      <c r="AB170" s="152"/>
      <c r="AC170" s="152"/>
      <c r="AD170" s="152"/>
      <c r="AE170" s="152"/>
      <c r="AF170" s="152"/>
      <c r="AG170" s="152"/>
      <c r="AH170" s="152"/>
      <c r="AI170" s="152"/>
      <c r="AJ170" s="152"/>
      <c r="AK170" s="152"/>
      <c r="AL170" s="152"/>
      <c r="AM170" s="152"/>
      <c r="AN170" s="152"/>
      <c r="AO170" s="20"/>
      <c r="AP170" s="20"/>
      <c r="AQ170" s="28"/>
    </row>
    <row r="171" spans="11:43" x14ac:dyDescent="0.5">
      <c r="K171" s="97"/>
      <c r="L171" s="97"/>
      <c r="M171" s="97"/>
      <c r="N171" s="97"/>
      <c r="O171" s="22"/>
      <c r="P171" s="28"/>
      <c r="Q171" s="28"/>
      <c r="R171" s="20"/>
      <c r="S171" s="20"/>
      <c r="T171" s="20"/>
      <c r="U171" s="97"/>
      <c r="V171" s="97"/>
      <c r="W171" s="97"/>
      <c r="X171" s="152"/>
      <c r="Y171" s="97"/>
      <c r="Z171" s="20"/>
      <c r="AA171" s="20"/>
      <c r="AB171" s="152"/>
      <c r="AC171" s="152"/>
      <c r="AD171" s="152"/>
      <c r="AE171" s="152"/>
      <c r="AF171" s="152"/>
      <c r="AG171" s="152"/>
      <c r="AH171" s="152"/>
      <c r="AI171" s="152"/>
      <c r="AJ171" s="152"/>
      <c r="AK171" s="152"/>
      <c r="AL171" s="152"/>
      <c r="AM171" s="152"/>
      <c r="AN171" s="152"/>
      <c r="AO171" s="20"/>
      <c r="AP171" s="20"/>
      <c r="AQ171" s="28"/>
    </row>
    <row r="172" spans="11:43" x14ac:dyDescent="0.5">
      <c r="K172" s="97"/>
      <c r="L172" s="97"/>
      <c r="M172" s="97"/>
      <c r="N172" s="97"/>
      <c r="O172" s="22"/>
      <c r="P172" s="28"/>
      <c r="Q172" s="28"/>
      <c r="R172" s="20"/>
      <c r="S172" s="20"/>
      <c r="T172" s="20"/>
      <c r="U172" s="97"/>
      <c r="V172" s="97"/>
      <c r="W172" s="97"/>
      <c r="X172" s="152"/>
      <c r="Y172" s="97"/>
      <c r="Z172" s="20"/>
      <c r="AA172" s="20"/>
      <c r="AB172" s="152"/>
      <c r="AC172" s="152"/>
      <c r="AD172" s="152"/>
      <c r="AE172" s="152"/>
      <c r="AF172" s="152"/>
      <c r="AG172" s="152"/>
      <c r="AH172" s="152"/>
      <c r="AI172" s="152"/>
      <c r="AJ172" s="152"/>
      <c r="AK172" s="152"/>
      <c r="AL172" s="152"/>
      <c r="AM172" s="152"/>
      <c r="AN172" s="152"/>
      <c r="AO172" s="20"/>
      <c r="AP172" s="20"/>
      <c r="AQ172" s="28"/>
    </row>
    <row r="173" spans="11:43" x14ac:dyDescent="0.5">
      <c r="K173" s="97"/>
      <c r="L173" s="97"/>
      <c r="M173" s="97"/>
      <c r="N173" s="97"/>
      <c r="O173" s="22"/>
      <c r="P173" s="28"/>
      <c r="Q173" s="28"/>
      <c r="R173" s="20"/>
      <c r="S173" s="20"/>
      <c r="T173" s="20"/>
      <c r="U173" s="97"/>
      <c r="V173" s="97"/>
      <c r="W173" s="97"/>
      <c r="X173" s="152"/>
      <c r="Y173" s="97"/>
      <c r="Z173" s="20"/>
      <c r="AA173" s="20"/>
      <c r="AB173" s="152"/>
      <c r="AC173" s="152"/>
      <c r="AD173" s="152"/>
      <c r="AE173" s="152"/>
      <c r="AF173" s="152"/>
      <c r="AG173" s="152"/>
      <c r="AH173" s="152"/>
      <c r="AI173" s="152"/>
      <c r="AJ173" s="152"/>
      <c r="AK173" s="152"/>
      <c r="AL173" s="152"/>
      <c r="AM173" s="152"/>
      <c r="AN173" s="152"/>
      <c r="AO173" s="20"/>
      <c r="AP173" s="20"/>
      <c r="AQ173" s="28"/>
    </row>
    <row r="174" spans="11:43" x14ac:dyDescent="0.5">
      <c r="K174" s="97"/>
      <c r="L174" s="97"/>
      <c r="M174" s="97"/>
      <c r="N174" s="97"/>
      <c r="O174" s="22"/>
      <c r="P174" s="28"/>
      <c r="Q174" s="28"/>
      <c r="R174" s="20"/>
      <c r="S174" s="20"/>
      <c r="T174" s="20"/>
      <c r="U174" s="97"/>
      <c r="V174" s="97"/>
      <c r="W174" s="97"/>
      <c r="X174" s="152"/>
      <c r="Y174" s="97"/>
      <c r="Z174" s="20"/>
      <c r="AA174" s="20"/>
      <c r="AB174" s="152"/>
      <c r="AC174" s="152"/>
      <c r="AD174" s="152"/>
      <c r="AE174" s="152"/>
      <c r="AF174" s="152"/>
      <c r="AG174" s="152"/>
      <c r="AH174" s="152"/>
      <c r="AI174" s="152"/>
      <c r="AJ174" s="152"/>
      <c r="AK174" s="152"/>
      <c r="AL174" s="152"/>
      <c r="AM174" s="152"/>
      <c r="AN174" s="152"/>
      <c r="AO174" s="20"/>
      <c r="AP174" s="20"/>
      <c r="AQ174" s="28"/>
    </row>
    <row r="175" spans="11:43" x14ac:dyDescent="0.5">
      <c r="K175" s="97"/>
      <c r="L175" s="97"/>
      <c r="M175" s="97"/>
      <c r="N175" s="97"/>
      <c r="O175" s="22"/>
      <c r="P175" s="28"/>
      <c r="Q175" s="28"/>
      <c r="R175" s="20"/>
      <c r="S175" s="20"/>
      <c r="T175" s="20"/>
      <c r="U175" s="97"/>
      <c r="V175" s="97"/>
      <c r="W175" s="97"/>
      <c r="X175" s="152"/>
      <c r="Y175" s="97"/>
      <c r="Z175" s="20"/>
      <c r="AA175" s="20"/>
      <c r="AB175" s="152"/>
      <c r="AC175" s="152"/>
      <c r="AD175" s="152"/>
      <c r="AE175" s="152"/>
      <c r="AF175" s="152"/>
      <c r="AG175" s="152"/>
      <c r="AH175" s="152"/>
      <c r="AI175" s="152"/>
      <c r="AJ175" s="152"/>
      <c r="AK175" s="152"/>
      <c r="AL175" s="152"/>
      <c r="AM175" s="152"/>
      <c r="AN175" s="152"/>
      <c r="AO175" s="20"/>
      <c r="AP175" s="20"/>
      <c r="AQ175" s="28"/>
    </row>
    <row r="176" spans="11:43" x14ac:dyDescent="0.5">
      <c r="K176" s="97"/>
      <c r="L176" s="97"/>
      <c r="M176" s="97"/>
      <c r="N176" s="97"/>
      <c r="O176" s="22"/>
      <c r="P176" s="28"/>
      <c r="Q176" s="28"/>
      <c r="R176" s="20"/>
      <c r="S176" s="20"/>
      <c r="T176" s="20"/>
      <c r="U176" s="97"/>
      <c r="V176" s="97"/>
      <c r="W176" s="97"/>
      <c r="X176" s="152"/>
      <c r="Y176" s="97"/>
      <c r="Z176" s="20"/>
      <c r="AA176" s="20"/>
      <c r="AB176" s="152"/>
      <c r="AC176" s="152"/>
      <c r="AD176" s="152"/>
      <c r="AE176" s="152"/>
      <c r="AF176" s="152"/>
      <c r="AG176" s="152"/>
      <c r="AH176" s="152"/>
      <c r="AI176" s="152"/>
      <c r="AJ176" s="152"/>
      <c r="AK176" s="152"/>
      <c r="AL176" s="152"/>
      <c r="AM176" s="152"/>
      <c r="AN176" s="152"/>
      <c r="AO176" s="20"/>
      <c r="AP176" s="20"/>
      <c r="AQ176" s="28"/>
    </row>
    <row r="177" spans="11:43" x14ac:dyDescent="0.5">
      <c r="K177" s="97"/>
      <c r="L177" s="97"/>
      <c r="M177" s="97"/>
      <c r="N177" s="97"/>
      <c r="O177" s="22"/>
      <c r="P177" s="28"/>
      <c r="Q177" s="28"/>
      <c r="R177" s="20"/>
      <c r="S177" s="20"/>
      <c r="T177" s="20"/>
      <c r="U177" s="97"/>
      <c r="V177" s="97"/>
      <c r="W177" s="97"/>
      <c r="X177" s="152"/>
      <c r="Y177" s="97"/>
      <c r="Z177" s="20"/>
      <c r="AA177" s="20"/>
      <c r="AB177" s="152"/>
      <c r="AC177" s="152"/>
      <c r="AD177" s="152"/>
      <c r="AE177" s="152"/>
      <c r="AF177" s="152"/>
      <c r="AG177" s="152"/>
      <c r="AH177" s="152"/>
      <c r="AI177" s="152"/>
      <c r="AJ177" s="152"/>
      <c r="AK177" s="152"/>
      <c r="AL177" s="152"/>
      <c r="AM177" s="152"/>
      <c r="AN177" s="152"/>
      <c r="AO177" s="20"/>
      <c r="AP177" s="20"/>
      <c r="AQ177" s="28"/>
    </row>
    <row r="178" spans="11:43" x14ac:dyDescent="0.5">
      <c r="K178" s="97"/>
      <c r="L178" s="97"/>
      <c r="M178" s="97"/>
      <c r="N178" s="97"/>
      <c r="O178" s="22"/>
      <c r="P178" s="28"/>
      <c r="Q178" s="28"/>
      <c r="R178" s="20"/>
      <c r="S178" s="20"/>
      <c r="T178" s="20"/>
      <c r="U178" s="97"/>
      <c r="V178" s="97"/>
      <c r="W178" s="97"/>
      <c r="X178" s="152"/>
      <c r="Y178" s="97"/>
      <c r="Z178" s="20"/>
      <c r="AA178" s="20"/>
      <c r="AB178" s="152"/>
      <c r="AC178" s="152"/>
      <c r="AD178" s="152"/>
      <c r="AE178" s="152"/>
      <c r="AF178" s="152"/>
      <c r="AG178" s="152"/>
      <c r="AH178" s="152"/>
      <c r="AI178" s="152"/>
      <c r="AJ178" s="152"/>
      <c r="AK178" s="152"/>
      <c r="AL178" s="152"/>
      <c r="AM178" s="152"/>
      <c r="AN178" s="152"/>
      <c r="AO178" s="20"/>
      <c r="AP178" s="20"/>
      <c r="AQ178" s="28"/>
    </row>
    <row r="179" spans="11:43" x14ac:dyDescent="0.5">
      <c r="K179" s="97"/>
      <c r="L179" s="97"/>
      <c r="M179" s="97"/>
      <c r="N179" s="97"/>
      <c r="O179" s="22"/>
      <c r="P179" s="28"/>
      <c r="Q179" s="28"/>
      <c r="R179" s="20"/>
      <c r="S179" s="20"/>
      <c r="T179" s="20"/>
      <c r="U179" s="97"/>
      <c r="V179" s="97"/>
      <c r="W179" s="97"/>
      <c r="X179" s="152"/>
      <c r="Y179" s="97"/>
      <c r="Z179" s="20"/>
      <c r="AA179" s="20"/>
      <c r="AB179" s="152"/>
      <c r="AC179" s="152"/>
      <c r="AD179" s="152"/>
      <c r="AE179" s="152"/>
      <c r="AF179" s="152"/>
      <c r="AG179" s="152"/>
      <c r="AH179" s="152"/>
      <c r="AI179" s="152"/>
      <c r="AJ179" s="152"/>
      <c r="AK179" s="152"/>
      <c r="AL179" s="152"/>
      <c r="AM179" s="152"/>
      <c r="AN179" s="152"/>
      <c r="AO179" s="20"/>
      <c r="AP179" s="20"/>
      <c r="AQ179" s="28"/>
    </row>
    <row r="180" spans="11:43" x14ac:dyDescent="0.5">
      <c r="K180" s="97"/>
      <c r="L180" s="97"/>
      <c r="M180" s="97"/>
      <c r="N180" s="97"/>
      <c r="O180" s="22"/>
      <c r="P180" s="28"/>
      <c r="Q180" s="28"/>
      <c r="R180" s="20"/>
      <c r="S180" s="20"/>
      <c r="T180" s="20"/>
      <c r="U180" s="97"/>
      <c r="V180" s="97"/>
      <c r="W180" s="97"/>
      <c r="X180" s="152"/>
      <c r="Y180" s="97"/>
      <c r="Z180" s="20"/>
      <c r="AA180" s="20"/>
      <c r="AB180" s="152"/>
      <c r="AC180" s="152"/>
      <c r="AD180" s="152"/>
      <c r="AE180" s="152"/>
      <c r="AF180" s="152"/>
      <c r="AG180" s="152"/>
      <c r="AH180" s="152"/>
      <c r="AI180" s="152"/>
      <c r="AJ180" s="152"/>
      <c r="AK180" s="152"/>
      <c r="AL180" s="152"/>
      <c r="AM180" s="152"/>
      <c r="AN180" s="152"/>
      <c r="AO180" s="20"/>
      <c r="AP180" s="20"/>
      <c r="AQ180" s="28"/>
    </row>
    <row r="181" spans="11:43" x14ac:dyDescent="0.5">
      <c r="K181" s="97"/>
      <c r="L181" s="97"/>
      <c r="M181" s="97"/>
      <c r="N181" s="97"/>
      <c r="O181" s="22"/>
      <c r="P181" s="28"/>
      <c r="Q181" s="28"/>
      <c r="R181" s="20"/>
      <c r="S181" s="20"/>
      <c r="T181" s="20"/>
      <c r="U181" s="97"/>
      <c r="V181" s="97"/>
      <c r="W181" s="97"/>
      <c r="X181" s="152"/>
      <c r="Y181" s="97"/>
      <c r="Z181" s="20"/>
      <c r="AA181" s="20"/>
      <c r="AB181" s="152"/>
      <c r="AC181" s="152"/>
      <c r="AD181" s="152"/>
      <c r="AE181" s="152"/>
      <c r="AF181" s="152"/>
      <c r="AG181" s="152"/>
      <c r="AH181" s="152"/>
      <c r="AI181" s="152"/>
      <c r="AJ181" s="152"/>
      <c r="AK181" s="152"/>
      <c r="AL181" s="152"/>
      <c r="AM181" s="152"/>
      <c r="AN181" s="152"/>
      <c r="AO181" s="20"/>
      <c r="AP181" s="20"/>
      <c r="AQ181" s="28"/>
    </row>
    <row r="182" spans="11:43" x14ac:dyDescent="0.5">
      <c r="K182" s="97"/>
      <c r="L182" s="97"/>
      <c r="M182" s="97"/>
      <c r="N182" s="97"/>
      <c r="O182" s="22"/>
      <c r="P182" s="28"/>
      <c r="Q182" s="28"/>
      <c r="R182" s="20"/>
      <c r="S182" s="20"/>
      <c r="T182" s="20"/>
      <c r="U182" s="97"/>
      <c r="V182" s="97"/>
      <c r="W182" s="97"/>
      <c r="X182" s="152"/>
      <c r="Y182" s="97"/>
      <c r="Z182" s="20"/>
      <c r="AA182" s="20"/>
      <c r="AB182" s="152"/>
      <c r="AC182" s="152"/>
      <c r="AD182" s="152"/>
      <c r="AE182" s="152"/>
      <c r="AF182" s="152"/>
      <c r="AG182" s="152"/>
      <c r="AH182" s="152"/>
      <c r="AI182" s="152"/>
      <c r="AJ182" s="152"/>
      <c r="AK182" s="152"/>
      <c r="AL182" s="152"/>
      <c r="AM182" s="152"/>
      <c r="AN182" s="152"/>
      <c r="AO182" s="20"/>
      <c r="AP182" s="20"/>
      <c r="AQ182" s="28"/>
    </row>
    <row r="183" spans="11:43" x14ac:dyDescent="0.5">
      <c r="K183" s="97"/>
      <c r="L183" s="97"/>
      <c r="M183" s="97"/>
      <c r="N183" s="97"/>
      <c r="O183" s="22"/>
      <c r="P183" s="28"/>
      <c r="Q183" s="28"/>
      <c r="R183" s="20"/>
      <c r="S183" s="20"/>
      <c r="T183" s="20"/>
      <c r="U183" s="97"/>
      <c r="V183" s="97"/>
      <c r="W183" s="97"/>
      <c r="X183" s="152"/>
      <c r="Y183" s="97"/>
      <c r="Z183" s="20"/>
      <c r="AA183" s="20"/>
      <c r="AB183" s="152"/>
      <c r="AC183" s="152"/>
      <c r="AD183" s="152"/>
      <c r="AE183" s="152"/>
      <c r="AF183" s="152"/>
      <c r="AG183" s="152"/>
      <c r="AH183" s="152"/>
      <c r="AI183" s="152"/>
      <c r="AJ183" s="152"/>
      <c r="AK183" s="152"/>
      <c r="AL183" s="152"/>
      <c r="AM183" s="152"/>
      <c r="AN183" s="152"/>
      <c r="AO183" s="20"/>
      <c r="AP183" s="20"/>
      <c r="AQ183" s="28"/>
    </row>
    <row r="184" spans="11:43" x14ac:dyDescent="0.5">
      <c r="K184" s="97"/>
      <c r="L184" s="97"/>
      <c r="M184" s="97"/>
      <c r="N184" s="97"/>
      <c r="O184" s="22"/>
      <c r="P184" s="28"/>
      <c r="Q184" s="28"/>
      <c r="R184" s="20"/>
      <c r="S184" s="20"/>
      <c r="T184" s="20"/>
      <c r="U184" s="97"/>
      <c r="V184" s="97"/>
      <c r="W184" s="97"/>
      <c r="X184" s="152"/>
      <c r="Y184" s="97"/>
      <c r="Z184" s="20"/>
      <c r="AA184" s="20"/>
      <c r="AB184" s="152"/>
      <c r="AC184" s="152"/>
      <c r="AD184" s="152"/>
      <c r="AE184" s="152"/>
      <c r="AF184" s="152"/>
      <c r="AG184" s="152"/>
      <c r="AH184" s="152"/>
      <c r="AI184" s="152"/>
      <c r="AJ184" s="152"/>
      <c r="AK184" s="152"/>
      <c r="AL184" s="152"/>
      <c r="AM184" s="152"/>
      <c r="AN184" s="152"/>
      <c r="AO184" s="20"/>
      <c r="AP184" s="20"/>
      <c r="AQ184" s="28"/>
    </row>
    <row r="185" spans="11:43" x14ac:dyDescent="0.5">
      <c r="K185" s="97"/>
      <c r="L185" s="97"/>
      <c r="M185" s="97"/>
      <c r="N185" s="97"/>
      <c r="O185" s="22"/>
      <c r="P185" s="28"/>
      <c r="Q185" s="28"/>
      <c r="R185" s="20"/>
      <c r="S185" s="20"/>
      <c r="T185" s="20"/>
      <c r="U185" s="97"/>
      <c r="V185" s="97"/>
      <c r="W185" s="97"/>
      <c r="X185" s="152"/>
      <c r="Y185" s="97"/>
      <c r="Z185" s="20"/>
      <c r="AA185" s="20"/>
      <c r="AB185" s="152"/>
      <c r="AC185" s="152"/>
      <c r="AD185" s="152"/>
      <c r="AE185" s="152"/>
      <c r="AF185" s="152"/>
      <c r="AG185" s="152"/>
      <c r="AH185" s="152"/>
      <c r="AI185" s="152"/>
      <c r="AJ185" s="152"/>
      <c r="AK185" s="152"/>
      <c r="AL185" s="152"/>
      <c r="AM185" s="152"/>
      <c r="AN185" s="152"/>
      <c r="AO185" s="20"/>
      <c r="AP185" s="20"/>
      <c r="AQ185" s="28"/>
    </row>
    <row r="186" spans="11:43" x14ac:dyDescent="0.5">
      <c r="K186" s="97"/>
      <c r="L186" s="97"/>
      <c r="M186" s="97"/>
      <c r="N186" s="97"/>
      <c r="O186" s="22"/>
      <c r="P186" s="28"/>
      <c r="Q186" s="28"/>
      <c r="R186" s="20"/>
      <c r="S186" s="20"/>
      <c r="T186" s="20"/>
      <c r="U186" s="97"/>
      <c r="V186" s="97"/>
      <c r="W186" s="97"/>
      <c r="X186" s="152"/>
      <c r="Y186" s="97"/>
      <c r="Z186" s="20"/>
      <c r="AA186" s="20"/>
      <c r="AB186" s="152"/>
      <c r="AC186" s="152"/>
      <c r="AD186" s="152"/>
      <c r="AE186" s="152"/>
      <c r="AF186" s="152"/>
      <c r="AG186" s="152"/>
      <c r="AH186" s="152"/>
      <c r="AI186" s="152"/>
      <c r="AJ186" s="152"/>
      <c r="AK186" s="152"/>
      <c r="AL186" s="152"/>
      <c r="AM186" s="152"/>
      <c r="AN186" s="152"/>
      <c r="AO186" s="20"/>
      <c r="AP186" s="20"/>
      <c r="AQ186" s="28"/>
    </row>
    <row r="187" spans="11:43" x14ac:dyDescent="0.5">
      <c r="K187" s="97"/>
      <c r="L187" s="97"/>
      <c r="M187" s="97"/>
      <c r="N187" s="97"/>
      <c r="O187" s="22"/>
      <c r="P187" s="28"/>
      <c r="Q187" s="28"/>
      <c r="R187" s="20"/>
      <c r="S187" s="20"/>
      <c r="T187" s="20"/>
      <c r="U187" s="97"/>
      <c r="V187" s="97"/>
      <c r="W187" s="97"/>
      <c r="X187" s="152"/>
      <c r="Y187" s="97"/>
      <c r="Z187" s="20"/>
      <c r="AA187" s="20"/>
      <c r="AB187" s="152"/>
      <c r="AC187" s="152"/>
      <c r="AD187" s="152"/>
      <c r="AE187" s="152"/>
      <c r="AF187" s="152"/>
      <c r="AG187" s="152"/>
      <c r="AH187" s="152"/>
      <c r="AI187" s="152"/>
      <c r="AJ187" s="152"/>
      <c r="AK187" s="152"/>
      <c r="AL187" s="152"/>
      <c r="AM187" s="152"/>
      <c r="AN187" s="152"/>
      <c r="AO187" s="20"/>
      <c r="AP187" s="20"/>
    </row>
    <row r="188" spans="11:43" x14ac:dyDescent="0.5">
      <c r="K188" s="97"/>
      <c r="L188" s="97"/>
      <c r="M188" s="97"/>
      <c r="N188" s="97"/>
      <c r="O188" s="22"/>
      <c r="P188" s="28"/>
      <c r="Q188" s="28"/>
      <c r="R188" s="20"/>
      <c r="S188" s="20"/>
      <c r="T188" s="20"/>
      <c r="U188" s="97"/>
      <c r="V188" s="97"/>
      <c r="W188" s="97"/>
      <c r="X188" s="152"/>
      <c r="Y188" s="97"/>
      <c r="Z188" s="20"/>
      <c r="AA188" s="20"/>
      <c r="AB188" s="152"/>
      <c r="AC188" s="152"/>
      <c r="AD188" s="152"/>
      <c r="AE188" s="152"/>
      <c r="AF188" s="152"/>
      <c r="AG188" s="152"/>
      <c r="AH188" s="152"/>
      <c r="AI188" s="152"/>
      <c r="AJ188" s="152"/>
      <c r="AK188" s="152"/>
      <c r="AL188" s="152"/>
      <c r="AM188" s="152"/>
      <c r="AN188" s="152"/>
      <c r="AO188" s="20"/>
      <c r="AP188" s="20"/>
    </row>
    <row r="189" spans="11:43" x14ac:dyDescent="0.5">
      <c r="K189" s="97"/>
      <c r="L189" s="97"/>
      <c r="M189" s="97"/>
      <c r="N189" s="97"/>
      <c r="O189" s="22"/>
      <c r="P189" s="28"/>
      <c r="Q189" s="28"/>
      <c r="R189" s="20"/>
      <c r="S189" s="20"/>
      <c r="T189" s="20"/>
      <c r="U189" s="97"/>
      <c r="V189" s="97"/>
      <c r="W189" s="97"/>
      <c r="X189" s="152"/>
      <c r="Y189" s="97"/>
      <c r="Z189" s="20"/>
      <c r="AA189" s="20"/>
      <c r="AB189" s="152"/>
      <c r="AC189" s="152"/>
      <c r="AD189" s="152"/>
      <c r="AE189" s="152"/>
      <c r="AF189" s="152"/>
      <c r="AG189" s="152"/>
      <c r="AH189" s="152"/>
      <c r="AI189" s="152"/>
      <c r="AJ189" s="152"/>
      <c r="AK189" s="152"/>
      <c r="AL189" s="152"/>
      <c r="AM189" s="152"/>
      <c r="AN189" s="152"/>
      <c r="AO189" s="20"/>
      <c r="AP189" s="20"/>
    </row>
    <row r="190" spans="11:43" x14ac:dyDescent="0.5">
      <c r="K190" s="97"/>
      <c r="L190" s="97"/>
      <c r="M190" s="97"/>
      <c r="N190" s="97"/>
      <c r="O190" s="22"/>
      <c r="P190" s="28"/>
      <c r="Q190" s="28"/>
      <c r="R190" s="20"/>
      <c r="S190" s="20"/>
      <c r="T190" s="20"/>
      <c r="U190" s="97"/>
      <c r="V190" s="97"/>
      <c r="W190" s="97"/>
      <c r="X190" s="152"/>
      <c r="Y190" s="97"/>
      <c r="Z190" s="20"/>
      <c r="AA190" s="20"/>
      <c r="AB190" s="152"/>
      <c r="AC190" s="152"/>
      <c r="AD190" s="152"/>
      <c r="AE190" s="152"/>
      <c r="AF190" s="152"/>
      <c r="AG190" s="152"/>
      <c r="AH190" s="152"/>
      <c r="AI190" s="152"/>
      <c r="AJ190" s="152"/>
      <c r="AK190" s="152"/>
      <c r="AL190" s="152"/>
      <c r="AM190" s="152"/>
      <c r="AN190" s="152"/>
      <c r="AO190" s="20"/>
      <c r="AP190" s="20"/>
    </row>
    <row r="191" spans="11:43" x14ac:dyDescent="0.5">
      <c r="K191" s="97"/>
      <c r="L191" s="97"/>
      <c r="M191" s="97"/>
      <c r="N191" s="97"/>
      <c r="O191" s="22"/>
      <c r="P191" s="28"/>
      <c r="Q191" s="28"/>
      <c r="R191" s="20"/>
      <c r="S191" s="20"/>
      <c r="T191" s="20"/>
      <c r="U191" s="97"/>
      <c r="V191" s="97"/>
      <c r="W191" s="97"/>
      <c r="X191" s="152"/>
      <c r="Y191" s="97"/>
      <c r="Z191" s="20"/>
      <c r="AA191" s="20"/>
      <c r="AB191" s="152"/>
      <c r="AC191" s="152"/>
      <c r="AD191" s="152"/>
      <c r="AE191" s="152"/>
      <c r="AF191" s="152"/>
      <c r="AG191" s="152"/>
      <c r="AH191" s="152"/>
      <c r="AI191" s="152"/>
      <c r="AJ191" s="152"/>
      <c r="AK191" s="152"/>
      <c r="AL191" s="152"/>
      <c r="AM191" s="152"/>
      <c r="AN191" s="152"/>
      <c r="AO191" s="20"/>
      <c r="AP191" s="20"/>
    </row>
    <row r="192" spans="11:43" x14ac:dyDescent="0.5">
      <c r="K192" s="97"/>
      <c r="L192" s="97"/>
      <c r="M192" s="97"/>
      <c r="N192" s="97"/>
      <c r="O192" s="22"/>
      <c r="P192" s="28"/>
      <c r="Q192" s="28"/>
      <c r="R192" s="20"/>
      <c r="S192" s="20"/>
      <c r="T192" s="20"/>
      <c r="U192" s="97"/>
      <c r="V192" s="97"/>
      <c r="W192" s="97"/>
      <c r="X192" s="152"/>
      <c r="Y192" s="97"/>
      <c r="Z192" s="20"/>
      <c r="AA192" s="20"/>
      <c r="AB192" s="152"/>
      <c r="AC192" s="152"/>
      <c r="AD192" s="152"/>
      <c r="AE192" s="152"/>
      <c r="AF192" s="152"/>
      <c r="AG192" s="152"/>
      <c r="AH192" s="152"/>
      <c r="AI192" s="152"/>
      <c r="AJ192" s="152"/>
      <c r="AK192" s="152"/>
      <c r="AL192" s="152"/>
      <c r="AM192" s="152"/>
      <c r="AN192" s="152"/>
      <c r="AO192" s="20"/>
      <c r="AP192" s="20"/>
    </row>
    <row r="193" spans="11:42" x14ac:dyDescent="0.5">
      <c r="K193" s="97"/>
      <c r="L193" s="97"/>
      <c r="M193" s="97"/>
      <c r="N193" s="97"/>
      <c r="O193" s="22"/>
      <c r="P193" s="28"/>
      <c r="Q193" s="28"/>
      <c r="R193" s="20"/>
      <c r="S193" s="20"/>
      <c r="T193" s="20"/>
      <c r="U193" s="97"/>
      <c r="V193" s="97"/>
      <c r="W193" s="97"/>
      <c r="X193" s="152"/>
      <c r="Y193" s="97"/>
      <c r="Z193" s="20"/>
      <c r="AA193" s="20"/>
      <c r="AB193" s="152"/>
      <c r="AC193" s="152"/>
      <c r="AD193" s="152"/>
      <c r="AE193" s="152"/>
      <c r="AF193" s="152"/>
      <c r="AG193" s="152"/>
      <c r="AH193" s="152"/>
      <c r="AI193" s="152"/>
      <c r="AJ193" s="152"/>
      <c r="AK193" s="152"/>
      <c r="AL193" s="152"/>
      <c r="AM193" s="152"/>
      <c r="AN193" s="152"/>
      <c r="AO193" s="20"/>
      <c r="AP193" s="20"/>
    </row>
    <row r="194" spans="11:42" x14ac:dyDescent="0.5">
      <c r="K194" s="97"/>
      <c r="L194" s="97"/>
      <c r="M194" s="97"/>
      <c r="N194" s="97"/>
      <c r="O194" s="22"/>
      <c r="P194" s="28"/>
      <c r="Q194" s="28"/>
      <c r="R194" s="20"/>
      <c r="S194" s="20"/>
      <c r="T194" s="20"/>
      <c r="U194" s="97"/>
      <c r="V194" s="97"/>
      <c r="W194" s="97"/>
      <c r="X194" s="152"/>
      <c r="Y194" s="97"/>
      <c r="Z194" s="20"/>
      <c r="AA194" s="20"/>
      <c r="AB194" s="152"/>
      <c r="AC194" s="152"/>
      <c r="AD194" s="152"/>
      <c r="AE194" s="152"/>
      <c r="AF194" s="152"/>
      <c r="AG194" s="152"/>
      <c r="AH194" s="152"/>
      <c r="AI194" s="152"/>
      <c r="AJ194" s="152"/>
      <c r="AK194" s="152"/>
      <c r="AL194" s="152"/>
      <c r="AM194" s="152"/>
      <c r="AN194" s="152"/>
      <c r="AO194" s="20"/>
      <c r="AP194" s="20"/>
    </row>
    <row r="195" spans="11:42" x14ac:dyDescent="0.5">
      <c r="K195" s="97"/>
      <c r="L195" s="97"/>
      <c r="M195" s="97"/>
      <c r="N195" s="97"/>
      <c r="O195" s="22"/>
      <c r="P195" s="28"/>
      <c r="Q195" s="28"/>
      <c r="R195" s="20"/>
      <c r="S195" s="20"/>
      <c r="T195" s="20"/>
      <c r="U195" s="97"/>
      <c r="V195" s="97"/>
      <c r="W195" s="97"/>
      <c r="X195" s="152"/>
      <c r="Y195" s="97"/>
      <c r="Z195" s="20"/>
      <c r="AA195" s="20"/>
      <c r="AB195" s="152"/>
      <c r="AC195" s="152"/>
      <c r="AD195" s="152"/>
      <c r="AE195" s="152"/>
      <c r="AF195" s="152"/>
      <c r="AG195" s="152"/>
      <c r="AH195" s="152"/>
      <c r="AI195" s="152"/>
      <c r="AJ195" s="152"/>
      <c r="AK195" s="152"/>
      <c r="AL195" s="152"/>
      <c r="AM195" s="152"/>
      <c r="AN195" s="152"/>
      <c r="AO195" s="20"/>
      <c r="AP195" s="20"/>
    </row>
    <row r="196" spans="11:42" x14ac:dyDescent="0.5">
      <c r="K196" s="97"/>
      <c r="L196" s="97"/>
      <c r="M196" s="97"/>
      <c r="N196" s="97"/>
      <c r="O196" s="22"/>
      <c r="P196" s="28"/>
      <c r="Q196" s="28"/>
      <c r="R196" s="20"/>
      <c r="S196" s="20"/>
      <c r="T196" s="20"/>
      <c r="U196" s="97"/>
      <c r="V196" s="97"/>
      <c r="W196" s="97"/>
      <c r="X196" s="152"/>
      <c r="Y196" s="97"/>
      <c r="Z196" s="20"/>
      <c r="AA196" s="20"/>
      <c r="AB196" s="152"/>
      <c r="AC196" s="152"/>
      <c r="AD196" s="152"/>
      <c r="AE196" s="152"/>
      <c r="AF196" s="152"/>
      <c r="AG196" s="152"/>
      <c r="AH196" s="152"/>
      <c r="AI196" s="152"/>
      <c r="AJ196" s="152"/>
      <c r="AK196" s="152"/>
      <c r="AL196" s="152"/>
      <c r="AM196" s="152"/>
      <c r="AN196" s="152"/>
      <c r="AO196" s="20"/>
      <c r="AP196" s="20"/>
    </row>
    <row r="197" spans="11:42" x14ac:dyDescent="0.5">
      <c r="K197" s="97"/>
      <c r="L197" s="97"/>
      <c r="M197" s="97"/>
      <c r="N197" s="97"/>
      <c r="O197" s="22"/>
      <c r="P197" s="28"/>
      <c r="Q197" s="28"/>
      <c r="R197" s="20"/>
      <c r="S197" s="20"/>
      <c r="T197" s="20"/>
      <c r="U197" s="97"/>
      <c r="V197" s="97"/>
      <c r="W197" s="97"/>
      <c r="X197" s="152"/>
      <c r="Y197" s="97"/>
      <c r="Z197" s="20"/>
      <c r="AA197" s="20"/>
      <c r="AB197" s="152"/>
      <c r="AC197" s="152"/>
      <c r="AD197" s="152"/>
      <c r="AE197" s="152"/>
      <c r="AF197" s="152"/>
      <c r="AG197" s="152"/>
      <c r="AH197" s="152"/>
      <c r="AI197" s="152"/>
      <c r="AJ197" s="152"/>
      <c r="AK197" s="152"/>
      <c r="AL197" s="152"/>
      <c r="AM197" s="152"/>
      <c r="AN197" s="152"/>
      <c r="AO197" s="20"/>
      <c r="AP197" s="20"/>
    </row>
    <row r="198" spans="11:42" x14ac:dyDescent="0.5">
      <c r="K198" s="97"/>
      <c r="L198" s="97"/>
      <c r="M198" s="97"/>
      <c r="N198" s="97"/>
      <c r="O198" s="22"/>
      <c r="P198" s="28"/>
      <c r="Q198" s="28"/>
      <c r="R198" s="20"/>
      <c r="S198" s="20"/>
      <c r="T198" s="20"/>
      <c r="U198" s="97"/>
      <c r="V198" s="97"/>
      <c r="W198" s="97"/>
      <c r="X198" s="152"/>
      <c r="Y198" s="97"/>
      <c r="Z198" s="20"/>
      <c r="AA198" s="20"/>
      <c r="AB198" s="152"/>
      <c r="AC198" s="152"/>
      <c r="AD198" s="152"/>
      <c r="AE198" s="152"/>
      <c r="AF198" s="152"/>
      <c r="AG198" s="152"/>
      <c r="AH198" s="152"/>
      <c r="AI198" s="152"/>
      <c r="AJ198" s="152"/>
      <c r="AK198" s="152"/>
      <c r="AL198" s="152"/>
      <c r="AM198" s="152"/>
      <c r="AN198" s="152"/>
      <c r="AO198" s="20"/>
      <c r="AP198" s="20"/>
    </row>
    <row r="199" spans="11:42" x14ac:dyDescent="0.5">
      <c r="K199" s="97"/>
      <c r="L199" s="97"/>
      <c r="M199" s="97"/>
      <c r="N199" s="97"/>
      <c r="O199" s="22"/>
      <c r="P199" s="28"/>
      <c r="Q199" s="28"/>
      <c r="R199" s="20"/>
      <c r="S199" s="20"/>
      <c r="T199" s="20"/>
      <c r="U199" s="97"/>
      <c r="V199" s="97"/>
      <c r="W199" s="97"/>
      <c r="X199" s="152"/>
      <c r="Y199" s="97"/>
      <c r="Z199" s="20"/>
      <c r="AA199" s="20"/>
      <c r="AB199" s="152"/>
      <c r="AC199" s="152"/>
      <c r="AD199" s="152"/>
      <c r="AE199" s="152"/>
      <c r="AF199" s="152"/>
      <c r="AG199" s="152"/>
      <c r="AH199" s="152"/>
      <c r="AI199" s="152"/>
      <c r="AJ199" s="152"/>
      <c r="AK199" s="152"/>
      <c r="AL199" s="152"/>
      <c r="AM199" s="152"/>
      <c r="AN199" s="152"/>
      <c r="AO199" s="20"/>
      <c r="AP199" s="20"/>
    </row>
    <row r="200" spans="11:42" x14ac:dyDescent="0.5">
      <c r="K200" s="97"/>
      <c r="L200" s="97"/>
      <c r="M200" s="97"/>
      <c r="N200" s="97"/>
      <c r="O200" s="22"/>
      <c r="P200" s="28"/>
      <c r="Q200" s="28"/>
      <c r="R200" s="20"/>
      <c r="S200" s="20"/>
      <c r="T200" s="20"/>
      <c r="U200" s="97"/>
      <c r="V200" s="97"/>
      <c r="W200" s="97"/>
      <c r="X200" s="152"/>
      <c r="Y200" s="97"/>
      <c r="Z200" s="20"/>
      <c r="AA200" s="20"/>
      <c r="AB200" s="152"/>
      <c r="AC200" s="152"/>
      <c r="AD200" s="152"/>
      <c r="AE200" s="152"/>
      <c r="AF200" s="152"/>
      <c r="AG200" s="152"/>
      <c r="AH200" s="152"/>
      <c r="AI200" s="152"/>
      <c r="AJ200" s="152"/>
      <c r="AK200" s="152"/>
      <c r="AL200" s="152"/>
      <c r="AM200" s="152"/>
      <c r="AN200" s="152"/>
      <c r="AO200" s="20"/>
      <c r="AP200" s="20"/>
    </row>
    <row r="201" spans="11:42" x14ac:dyDescent="0.5">
      <c r="K201" s="97"/>
      <c r="L201" s="97"/>
      <c r="M201" s="97"/>
      <c r="N201" s="97"/>
      <c r="O201" s="22"/>
      <c r="P201" s="28"/>
      <c r="Q201" s="28"/>
      <c r="R201" s="20"/>
      <c r="S201" s="20"/>
      <c r="T201" s="20"/>
      <c r="U201" s="97"/>
      <c r="V201" s="97"/>
      <c r="W201" s="97"/>
      <c r="X201" s="152"/>
      <c r="Y201" s="97"/>
      <c r="Z201" s="20"/>
      <c r="AA201" s="20"/>
      <c r="AB201" s="152"/>
      <c r="AC201" s="152"/>
      <c r="AD201" s="152"/>
      <c r="AE201" s="152"/>
      <c r="AF201" s="152"/>
      <c r="AG201" s="152"/>
      <c r="AH201" s="152"/>
      <c r="AI201" s="152"/>
      <c r="AJ201" s="152"/>
      <c r="AK201" s="152"/>
      <c r="AL201" s="152"/>
      <c r="AM201" s="152"/>
      <c r="AN201" s="152"/>
      <c r="AO201" s="20"/>
      <c r="AP201" s="20"/>
    </row>
    <row r="202" spans="11:42" x14ac:dyDescent="0.5">
      <c r="K202" s="97"/>
      <c r="L202" s="97"/>
      <c r="M202" s="97"/>
      <c r="N202" s="97"/>
      <c r="O202" s="22"/>
      <c r="P202" s="28"/>
      <c r="Q202" s="28"/>
      <c r="R202" s="20"/>
      <c r="S202" s="20"/>
      <c r="T202" s="20"/>
      <c r="U202" s="97"/>
      <c r="V202" s="97"/>
      <c r="W202" s="97"/>
      <c r="X202" s="152"/>
      <c r="Y202" s="97"/>
      <c r="Z202" s="20"/>
      <c r="AA202" s="20"/>
      <c r="AB202" s="152"/>
      <c r="AC202" s="152"/>
      <c r="AD202" s="152"/>
      <c r="AE202" s="152"/>
      <c r="AF202" s="152"/>
      <c r="AG202" s="152"/>
      <c r="AH202" s="152"/>
      <c r="AI202" s="152"/>
      <c r="AJ202" s="152"/>
      <c r="AK202" s="152"/>
      <c r="AL202" s="152"/>
      <c r="AM202" s="152"/>
      <c r="AN202" s="152"/>
      <c r="AO202" s="20"/>
      <c r="AP202" s="20"/>
    </row>
    <row r="203" spans="11:42" x14ac:dyDescent="0.5">
      <c r="K203" s="97"/>
      <c r="L203" s="97"/>
      <c r="M203" s="97"/>
      <c r="N203" s="97"/>
      <c r="O203" s="22"/>
      <c r="P203" s="28"/>
      <c r="Q203" s="28"/>
      <c r="R203" s="20"/>
      <c r="S203" s="20"/>
      <c r="T203" s="20"/>
      <c r="U203" s="97"/>
      <c r="V203" s="97"/>
      <c r="W203" s="97"/>
      <c r="X203" s="152"/>
      <c r="Y203" s="97"/>
      <c r="Z203" s="20"/>
      <c r="AA203" s="20"/>
      <c r="AB203" s="152"/>
      <c r="AC203" s="152"/>
      <c r="AD203" s="152"/>
      <c r="AE203" s="152"/>
      <c r="AF203" s="152"/>
      <c r="AG203" s="152"/>
      <c r="AH203" s="152"/>
      <c r="AI203" s="152"/>
      <c r="AJ203" s="152"/>
      <c r="AK203" s="152"/>
      <c r="AL203" s="152"/>
      <c r="AM203" s="152"/>
      <c r="AN203" s="152"/>
      <c r="AO203" s="20"/>
      <c r="AP203" s="20"/>
    </row>
    <row r="204" spans="11:42" x14ac:dyDescent="0.5">
      <c r="K204" s="97"/>
      <c r="L204" s="97"/>
      <c r="M204" s="97"/>
      <c r="N204" s="97"/>
      <c r="O204" s="22"/>
      <c r="P204" s="28"/>
      <c r="Q204" s="28"/>
      <c r="R204" s="20"/>
      <c r="S204" s="20"/>
      <c r="T204" s="20"/>
      <c r="U204" s="97"/>
      <c r="V204" s="97"/>
      <c r="W204" s="97"/>
      <c r="X204" s="152"/>
      <c r="Y204" s="97"/>
      <c r="Z204" s="20"/>
      <c r="AA204" s="20"/>
      <c r="AB204" s="152"/>
      <c r="AC204" s="152"/>
      <c r="AD204" s="152"/>
      <c r="AE204" s="152"/>
      <c r="AF204" s="152"/>
      <c r="AG204" s="152"/>
      <c r="AH204" s="152"/>
      <c r="AI204" s="152"/>
      <c r="AJ204" s="152"/>
      <c r="AK204" s="152"/>
      <c r="AL204" s="152"/>
      <c r="AM204" s="152"/>
      <c r="AN204" s="152"/>
      <c r="AO204" s="20"/>
      <c r="AP204" s="20"/>
    </row>
    <row r="205" spans="11:42" x14ac:dyDescent="0.5">
      <c r="K205" s="97"/>
      <c r="L205" s="97"/>
      <c r="M205" s="97"/>
      <c r="N205" s="97"/>
      <c r="O205" s="22"/>
      <c r="P205" s="28"/>
      <c r="Q205" s="28"/>
      <c r="R205" s="20"/>
      <c r="S205" s="20"/>
      <c r="T205" s="20"/>
      <c r="U205" s="97"/>
      <c r="V205" s="97"/>
      <c r="W205" s="97"/>
      <c r="X205" s="152"/>
      <c r="Y205" s="97"/>
      <c r="Z205" s="20"/>
      <c r="AA205" s="20"/>
      <c r="AB205" s="152"/>
      <c r="AC205" s="152"/>
      <c r="AD205" s="152"/>
      <c r="AE205" s="152"/>
      <c r="AF205" s="152"/>
      <c r="AG205" s="152"/>
      <c r="AH205" s="152"/>
      <c r="AI205" s="152"/>
      <c r="AJ205" s="152"/>
      <c r="AK205" s="152"/>
      <c r="AL205" s="152"/>
      <c r="AM205" s="152"/>
      <c r="AN205" s="152"/>
      <c r="AO205" s="20"/>
      <c r="AP205" s="20"/>
    </row>
    <row r="206" spans="11:42" x14ac:dyDescent="0.5">
      <c r="K206" s="97"/>
      <c r="L206" s="97"/>
      <c r="M206" s="97"/>
      <c r="N206" s="97"/>
      <c r="O206" s="22"/>
      <c r="P206" s="28"/>
      <c r="Q206" s="28"/>
      <c r="R206" s="20"/>
      <c r="S206" s="20"/>
      <c r="T206" s="20"/>
      <c r="U206" s="97"/>
      <c r="V206" s="97"/>
      <c r="W206" s="97"/>
      <c r="X206" s="152"/>
      <c r="Y206" s="97"/>
      <c r="Z206" s="20"/>
      <c r="AA206" s="20"/>
      <c r="AB206" s="152"/>
      <c r="AC206" s="152"/>
      <c r="AD206" s="152"/>
      <c r="AE206" s="152"/>
      <c r="AF206" s="152"/>
      <c r="AG206" s="152"/>
      <c r="AH206" s="152"/>
      <c r="AI206" s="152"/>
      <c r="AJ206" s="152"/>
      <c r="AK206" s="152"/>
      <c r="AL206" s="152"/>
      <c r="AM206" s="152"/>
      <c r="AN206" s="152"/>
      <c r="AO206" s="20"/>
      <c r="AP206" s="20"/>
    </row>
    <row r="207" spans="11:42" x14ac:dyDescent="0.5">
      <c r="K207" s="97"/>
      <c r="L207" s="97"/>
      <c r="M207" s="97"/>
      <c r="N207" s="97"/>
      <c r="O207" s="22"/>
      <c r="P207" s="28"/>
      <c r="Q207" s="28"/>
      <c r="R207" s="20"/>
      <c r="S207" s="20"/>
      <c r="T207" s="20"/>
      <c r="U207" s="97"/>
      <c r="V207" s="97"/>
      <c r="W207" s="97"/>
      <c r="X207" s="152"/>
      <c r="Y207" s="97"/>
      <c r="Z207" s="20"/>
      <c r="AA207" s="20"/>
      <c r="AB207" s="152"/>
      <c r="AC207" s="152"/>
      <c r="AD207" s="152"/>
      <c r="AE207" s="152"/>
      <c r="AF207" s="152"/>
      <c r="AG207" s="152"/>
      <c r="AH207" s="152"/>
      <c r="AI207" s="152"/>
      <c r="AJ207" s="152"/>
      <c r="AK207" s="152"/>
      <c r="AL207" s="152"/>
      <c r="AM207" s="152"/>
      <c r="AN207" s="152"/>
      <c r="AO207" s="20"/>
      <c r="AP207" s="20"/>
    </row>
    <row r="208" spans="11:42" x14ac:dyDescent="0.5">
      <c r="K208" s="97"/>
      <c r="L208" s="97"/>
      <c r="M208" s="97"/>
      <c r="N208" s="97"/>
      <c r="O208" s="22"/>
      <c r="P208" s="28"/>
      <c r="Q208" s="28"/>
      <c r="R208" s="20"/>
      <c r="S208" s="20"/>
      <c r="T208" s="20"/>
      <c r="U208" s="97"/>
      <c r="V208" s="97"/>
      <c r="W208" s="97"/>
      <c r="X208" s="152"/>
      <c r="Y208" s="97"/>
      <c r="Z208" s="20"/>
      <c r="AA208" s="20"/>
      <c r="AB208" s="152"/>
      <c r="AC208" s="152"/>
      <c r="AD208" s="152"/>
      <c r="AE208" s="152"/>
      <c r="AF208" s="152"/>
      <c r="AG208" s="152"/>
      <c r="AH208" s="152"/>
      <c r="AI208" s="152"/>
      <c r="AJ208" s="152"/>
      <c r="AK208" s="152"/>
      <c r="AL208" s="152"/>
      <c r="AM208" s="152"/>
      <c r="AN208" s="152"/>
      <c r="AO208" s="20"/>
      <c r="AP208" s="20"/>
    </row>
    <row r="209" spans="11:42" x14ac:dyDescent="0.5">
      <c r="K209" s="97"/>
      <c r="L209" s="97"/>
      <c r="M209" s="97"/>
      <c r="N209" s="97"/>
      <c r="O209" s="22"/>
      <c r="P209" s="28"/>
      <c r="Q209" s="28"/>
      <c r="R209" s="20"/>
      <c r="S209" s="20"/>
      <c r="T209" s="20"/>
      <c r="U209" s="97"/>
      <c r="V209" s="97"/>
      <c r="W209" s="97"/>
      <c r="X209" s="152"/>
      <c r="Y209" s="97"/>
      <c r="Z209" s="20"/>
      <c r="AA209" s="20"/>
      <c r="AB209" s="152"/>
      <c r="AC209" s="152"/>
      <c r="AD209" s="152"/>
      <c r="AE209" s="152"/>
      <c r="AF209" s="152"/>
      <c r="AG209" s="152"/>
      <c r="AH209" s="152"/>
      <c r="AI209" s="152"/>
      <c r="AJ209" s="152"/>
      <c r="AK209" s="152"/>
      <c r="AL209" s="152"/>
      <c r="AM209" s="152"/>
      <c r="AN209" s="152"/>
      <c r="AO209" s="20"/>
      <c r="AP209" s="20"/>
    </row>
    <row r="210" spans="11:42" x14ac:dyDescent="0.5">
      <c r="K210" s="97"/>
      <c r="L210" s="97"/>
      <c r="M210" s="97"/>
      <c r="N210" s="97"/>
      <c r="O210" s="22"/>
      <c r="P210" s="28"/>
      <c r="Q210" s="28"/>
      <c r="R210" s="20"/>
      <c r="S210" s="20"/>
      <c r="T210" s="20"/>
      <c r="U210" s="97"/>
      <c r="V210" s="97"/>
      <c r="W210" s="97"/>
      <c r="X210" s="152"/>
      <c r="Y210" s="97"/>
      <c r="Z210" s="20"/>
      <c r="AA210" s="20"/>
      <c r="AB210" s="152"/>
      <c r="AC210" s="152"/>
      <c r="AD210" s="152"/>
      <c r="AE210" s="152"/>
      <c r="AF210" s="152"/>
      <c r="AG210" s="152"/>
      <c r="AH210" s="152"/>
      <c r="AI210" s="152"/>
      <c r="AJ210" s="152"/>
      <c r="AK210" s="152"/>
      <c r="AL210" s="152"/>
      <c r="AM210" s="152"/>
      <c r="AN210" s="152"/>
      <c r="AO210" s="20"/>
      <c r="AP210" s="20"/>
    </row>
    <row r="211" spans="11:42" x14ac:dyDescent="0.5">
      <c r="K211" s="97"/>
      <c r="L211" s="97"/>
      <c r="M211" s="97"/>
      <c r="N211" s="97"/>
      <c r="O211" s="22"/>
      <c r="P211" s="28"/>
      <c r="Q211" s="28"/>
      <c r="R211" s="20"/>
      <c r="S211" s="20"/>
      <c r="T211" s="20"/>
      <c r="U211" s="97"/>
      <c r="V211" s="97"/>
      <c r="W211" s="97"/>
      <c r="X211" s="152"/>
      <c r="Y211" s="97"/>
      <c r="Z211" s="20"/>
      <c r="AA211" s="20"/>
      <c r="AB211" s="152"/>
      <c r="AC211" s="152"/>
      <c r="AD211" s="152"/>
      <c r="AE211" s="152"/>
      <c r="AF211" s="152"/>
      <c r="AG211" s="152"/>
      <c r="AH211" s="152"/>
      <c r="AI211" s="152"/>
      <c r="AJ211" s="152"/>
      <c r="AK211" s="152"/>
      <c r="AL211" s="152"/>
      <c r="AM211" s="152"/>
      <c r="AN211" s="152"/>
      <c r="AO211" s="20"/>
      <c r="AP211" s="20"/>
    </row>
    <row r="212" spans="11:42" x14ac:dyDescent="0.5">
      <c r="K212" s="97"/>
      <c r="L212" s="97"/>
      <c r="M212" s="97"/>
      <c r="N212" s="97"/>
      <c r="O212" s="22"/>
      <c r="P212" s="28"/>
      <c r="Q212" s="28"/>
      <c r="R212" s="20"/>
      <c r="S212" s="20"/>
      <c r="T212" s="20"/>
      <c r="U212" s="97"/>
      <c r="V212" s="97"/>
      <c r="W212" s="97"/>
      <c r="X212" s="152"/>
      <c r="Y212" s="97"/>
      <c r="Z212" s="20"/>
      <c r="AA212" s="20"/>
      <c r="AB212" s="152"/>
      <c r="AC212" s="152"/>
      <c r="AD212" s="152"/>
      <c r="AE212" s="152"/>
      <c r="AF212" s="152"/>
      <c r="AG212" s="152"/>
      <c r="AH212" s="152"/>
      <c r="AI212" s="152"/>
      <c r="AJ212" s="152"/>
      <c r="AK212" s="152"/>
      <c r="AL212" s="152"/>
      <c r="AM212" s="152"/>
      <c r="AN212" s="152"/>
      <c r="AO212" s="20"/>
      <c r="AP212" s="20"/>
    </row>
    <row r="213" spans="11:42" x14ac:dyDescent="0.5">
      <c r="K213" s="97"/>
      <c r="L213" s="97"/>
      <c r="M213" s="97"/>
      <c r="N213" s="97"/>
      <c r="O213" s="22"/>
      <c r="P213" s="28"/>
      <c r="Q213" s="28"/>
      <c r="R213" s="20"/>
      <c r="S213" s="20"/>
      <c r="T213" s="20"/>
      <c r="U213" s="97"/>
      <c r="V213" s="97"/>
      <c r="W213" s="97"/>
      <c r="X213" s="152"/>
      <c r="Y213" s="97"/>
      <c r="Z213" s="20"/>
      <c r="AA213" s="20"/>
      <c r="AB213" s="152"/>
      <c r="AC213" s="152"/>
      <c r="AD213" s="152"/>
      <c r="AE213" s="152"/>
      <c r="AF213" s="152"/>
      <c r="AG213" s="152"/>
      <c r="AH213" s="152"/>
      <c r="AI213" s="152"/>
      <c r="AJ213" s="152"/>
      <c r="AK213" s="152"/>
      <c r="AL213" s="152"/>
      <c r="AM213" s="152"/>
      <c r="AN213" s="152"/>
      <c r="AO213" s="20"/>
      <c r="AP213" s="20"/>
    </row>
    <row r="214" spans="11:42" x14ac:dyDescent="0.5">
      <c r="K214" s="97"/>
      <c r="L214" s="97"/>
      <c r="M214" s="97"/>
      <c r="N214" s="97"/>
      <c r="O214" s="22"/>
      <c r="P214" s="28"/>
      <c r="Q214" s="28"/>
      <c r="R214" s="20"/>
      <c r="S214" s="20"/>
      <c r="T214" s="20"/>
      <c r="U214" s="97"/>
      <c r="V214" s="97"/>
      <c r="W214" s="97"/>
      <c r="X214" s="152"/>
      <c r="Y214" s="97"/>
      <c r="Z214" s="20"/>
      <c r="AA214" s="20"/>
      <c r="AB214" s="152"/>
      <c r="AC214" s="152"/>
      <c r="AD214" s="152"/>
      <c r="AE214" s="152"/>
      <c r="AF214" s="152"/>
      <c r="AG214" s="152"/>
      <c r="AH214" s="152"/>
      <c r="AI214" s="152"/>
      <c r="AJ214" s="152"/>
      <c r="AK214" s="152"/>
      <c r="AL214" s="152"/>
      <c r="AM214" s="152"/>
      <c r="AN214" s="152"/>
      <c r="AO214" s="20"/>
      <c r="AP214" s="20"/>
    </row>
    <row r="215" spans="11:42" x14ac:dyDescent="0.5">
      <c r="K215" s="97"/>
      <c r="L215" s="97"/>
      <c r="M215" s="97"/>
      <c r="N215" s="97"/>
      <c r="O215" s="22"/>
      <c r="P215" s="28"/>
      <c r="Q215" s="28"/>
      <c r="R215" s="20"/>
      <c r="S215" s="20"/>
      <c r="T215" s="20"/>
      <c r="U215" s="97"/>
      <c r="V215" s="97"/>
      <c r="W215" s="97"/>
      <c r="X215" s="152"/>
      <c r="Y215" s="97"/>
      <c r="Z215" s="20"/>
      <c r="AA215" s="20"/>
      <c r="AB215" s="152"/>
      <c r="AC215" s="152"/>
      <c r="AD215" s="152"/>
      <c r="AE215" s="152"/>
      <c r="AF215" s="152"/>
      <c r="AG215" s="152"/>
      <c r="AH215" s="152"/>
      <c r="AI215" s="152"/>
      <c r="AJ215" s="152"/>
      <c r="AK215" s="152"/>
      <c r="AL215" s="152"/>
      <c r="AM215" s="152"/>
      <c r="AN215" s="152"/>
      <c r="AO215" s="20"/>
      <c r="AP215" s="20"/>
    </row>
    <row r="216" spans="11:42" x14ac:dyDescent="0.5">
      <c r="K216" s="97"/>
      <c r="L216" s="97"/>
      <c r="M216" s="97"/>
      <c r="N216" s="97"/>
      <c r="O216" s="22"/>
      <c r="P216" s="28"/>
      <c r="Q216" s="28"/>
      <c r="R216" s="20"/>
      <c r="S216" s="20"/>
      <c r="T216" s="20"/>
      <c r="U216" s="97"/>
      <c r="V216" s="97"/>
      <c r="W216" s="97"/>
      <c r="X216" s="152"/>
      <c r="Y216" s="97"/>
      <c r="Z216" s="20"/>
      <c r="AA216" s="20"/>
      <c r="AB216" s="152"/>
      <c r="AC216" s="152"/>
      <c r="AD216" s="152"/>
      <c r="AE216" s="152"/>
      <c r="AF216" s="152"/>
      <c r="AG216" s="152"/>
      <c r="AH216" s="152"/>
      <c r="AI216" s="152"/>
      <c r="AJ216" s="152"/>
      <c r="AK216" s="152"/>
      <c r="AL216" s="152"/>
      <c r="AM216" s="152"/>
      <c r="AN216" s="152"/>
      <c r="AO216" s="20"/>
      <c r="AP216" s="20"/>
    </row>
    <row r="217" spans="11:42" x14ac:dyDescent="0.5">
      <c r="K217" s="97"/>
      <c r="L217" s="97"/>
      <c r="M217" s="97"/>
      <c r="N217" s="97"/>
      <c r="O217" s="22"/>
      <c r="P217" s="28"/>
      <c r="Q217" s="28"/>
      <c r="R217" s="20"/>
      <c r="S217" s="20"/>
      <c r="T217" s="20"/>
      <c r="U217" s="97"/>
      <c r="V217" s="97"/>
      <c r="W217" s="97"/>
      <c r="X217" s="152"/>
      <c r="Y217" s="97"/>
      <c r="Z217" s="20"/>
      <c r="AA217" s="20"/>
      <c r="AB217" s="152"/>
      <c r="AC217" s="152"/>
      <c r="AD217" s="152"/>
      <c r="AE217" s="152"/>
      <c r="AF217" s="152"/>
      <c r="AG217" s="152"/>
      <c r="AH217" s="152"/>
      <c r="AI217" s="152"/>
      <c r="AJ217" s="152"/>
      <c r="AK217" s="152"/>
      <c r="AL217" s="152"/>
      <c r="AM217" s="152"/>
      <c r="AN217" s="152"/>
      <c r="AO217" s="20"/>
      <c r="AP217" s="20"/>
    </row>
    <row r="218" spans="11:42" x14ac:dyDescent="0.5">
      <c r="K218" s="97"/>
      <c r="L218" s="97"/>
      <c r="M218" s="97"/>
      <c r="N218" s="97"/>
      <c r="O218" s="22"/>
      <c r="P218" s="28"/>
      <c r="Q218" s="28"/>
      <c r="R218" s="20"/>
      <c r="S218" s="20"/>
      <c r="T218" s="20"/>
      <c r="U218" s="97"/>
      <c r="V218" s="97"/>
      <c r="W218" s="97"/>
      <c r="X218" s="152"/>
      <c r="Y218" s="97"/>
      <c r="Z218" s="20"/>
      <c r="AA218" s="20"/>
      <c r="AB218" s="152"/>
      <c r="AC218" s="152"/>
      <c r="AD218" s="152"/>
      <c r="AE218" s="152"/>
      <c r="AF218" s="152"/>
      <c r="AG218" s="152"/>
      <c r="AH218" s="152"/>
      <c r="AI218" s="152"/>
      <c r="AJ218" s="152"/>
      <c r="AK218" s="152"/>
      <c r="AL218" s="152"/>
      <c r="AM218" s="152"/>
      <c r="AN218" s="152"/>
      <c r="AO218" s="20"/>
      <c r="AP218" s="20"/>
    </row>
    <row r="219" spans="11:42" x14ac:dyDescent="0.5">
      <c r="K219" s="97"/>
      <c r="L219" s="97"/>
      <c r="M219" s="97"/>
      <c r="N219" s="97"/>
      <c r="O219" s="22"/>
      <c r="P219" s="28"/>
      <c r="Q219" s="28"/>
      <c r="R219" s="20"/>
      <c r="S219" s="20"/>
      <c r="T219" s="20"/>
      <c r="U219" s="97"/>
      <c r="V219" s="97"/>
      <c r="W219" s="97"/>
      <c r="X219" s="152"/>
      <c r="Y219" s="97"/>
      <c r="Z219" s="20"/>
      <c r="AA219" s="20"/>
      <c r="AB219" s="152"/>
      <c r="AC219" s="152"/>
      <c r="AD219" s="152"/>
      <c r="AE219" s="152"/>
      <c r="AF219" s="152"/>
      <c r="AG219" s="152"/>
      <c r="AH219" s="152"/>
      <c r="AI219" s="152"/>
      <c r="AJ219" s="152"/>
      <c r="AK219" s="152"/>
      <c r="AL219" s="152"/>
      <c r="AM219" s="152"/>
      <c r="AN219" s="152"/>
      <c r="AO219" s="20"/>
      <c r="AP219" s="20"/>
    </row>
    <row r="220" spans="11:42" x14ac:dyDescent="0.5">
      <c r="K220" s="97"/>
      <c r="L220" s="97"/>
      <c r="M220" s="97"/>
      <c r="N220" s="97"/>
      <c r="O220" s="22"/>
      <c r="P220" s="28"/>
      <c r="Q220" s="28"/>
      <c r="R220" s="20"/>
      <c r="S220" s="20"/>
      <c r="T220" s="20"/>
      <c r="U220" s="97"/>
      <c r="V220" s="97"/>
      <c r="W220" s="97"/>
      <c r="X220" s="152"/>
      <c r="Y220" s="97"/>
      <c r="Z220" s="20"/>
      <c r="AA220" s="20"/>
      <c r="AB220" s="152"/>
      <c r="AC220" s="152"/>
      <c r="AD220" s="152"/>
      <c r="AE220" s="152"/>
      <c r="AF220" s="152"/>
      <c r="AG220" s="152"/>
      <c r="AH220" s="152"/>
      <c r="AI220" s="152"/>
      <c r="AJ220" s="152"/>
      <c r="AK220" s="152"/>
      <c r="AL220" s="152"/>
      <c r="AM220" s="152"/>
      <c r="AN220" s="152"/>
      <c r="AO220" s="20"/>
      <c r="AP220" s="20"/>
    </row>
    <row r="221" spans="11:42" x14ac:dyDescent="0.5">
      <c r="K221" s="97"/>
      <c r="L221" s="97"/>
      <c r="M221" s="97"/>
      <c r="N221" s="97"/>
      <c r="O221" s="22"/>
      <c r="P221" s="28"/>
      <c r="Q221" s="28"/>
      <c r="R221" s="20"/>
      <c r="S221" s="20"/>
      <c r="T221" s="20"/>
      <c r="U221" s="97"/>
      <c r="V221" s="97"/>
      <c r="W221" s="97"/>
      <c r="X221" s="152"/>
      <c r="Y221" s="97"/>
      <c r="Z221" s="20"/>
      <c r="AA221" s="20"/>
      <c r="AB221" s="152"/>
      <c r="AC221" s="152"/>
      <c r="AD221" s="152"/>
      <c r="AE221" s="152"/>
      <c r="AF221" s="152"/>
      <c r="AG221" s="152"/>
      <c r="AH221" s="152"/>
      <c r="AI221" s="152"/>
      <c r="AJ221" s="152"/>
      <c r="AK221" s="152"/>
      <c r="AL221" s="152"/>
      <c r="AM221" s="152"/>
      <c r="AN221" s="152"/>
      <c r="AO221" s="20"/>
      <c r="AP221" s="20"/>
    </row>
    <row r="222" spans="11:42" x14ac:dyDescent="0.5">
      <c r="K222" s="97"/>
      <c r="L222" s="97"/>
      <c r="M222" s="97"/>
      <c r="N222" s="97"/>
      <c r="O222" s="22"/>
      <c r="P222" s="28"/>
      <c r="Q222" s="28"/>
      <c r="R222" s="20"/>
      <c r="S222" s="20"/>
      <c r="T222" s="20"/>
      <c r="U222" s="97"/>
      <c r="V222" s="97"/>
      <c r="W222" s="97"/>
      <c r="X222" s="152"/>
      <c r="Y222" s="97"/>
      <c r="Z222" s="20"/>
      <c r="AA222" s="20"/>
      <c r="AB222" s="152"/>
      <c r="AC222" s="152"/>
      <c r="AD222" s="152"/>
      <c r="AE222" s="152"/>
      <c r="AF222" s="152"/>
      <c r="AG222" s="152"/>
      <c r="AH222" s="152"/>
      <c r="AI222" s="152"/>
      <c r="AJ222" s="152"/>
      <c r="AK222" s="152"/>
      <c r="AL222" s="152"/>
      <c r="AM222" s="152"/>
      <c r="AN222" s="152"/>
      <c r="AO222" s="20"/>
      <c r="AP222" s="20"/>
    </row>
    <row r="223" spans="11:42" x14ac:dyDescent="0.5">
      <c r="K223" s="97"/>
      <c r="L223" s="97"/>
      <c r="M223" s="97"/>
      <c r="N223" s="97"/>
      <c r="O223" s="22"/>
      <c r="P223" s="28"/>
      <c r="Q223" s="28"/>
      <c r="R223" s="20"/>
      <c r="S223" s="20"/>
      <c r="T223" s="20"/>
      <c r="U223" s="97"/>
      <c r="V223" s="97"/>
      <c r="W223" s="97"/>
      <c r="X223" s="152"/>
      <c r="Y223" s="97"/>
      <c r="Z223" s="20"/>
      <c r="AA223" s="20"/>
      <c r="AB223" s="152"/>
      <c r="AC223" s="152"/>
      <c r="AD223" s="152"/>
      <c r="AE223" s="152"/>
      <c r="AF223" s="152"/>
      <c r="AG223" s="152"/>
      <c r="AH223" s="152"/>
      <c r="AI223" s="152"/>
      <c r="AJ223" s="152"/>
      <c r="AK223" s="152"/>
      <c r="AL223" s="152"/>
      <c r="AM223" s="152"/>
      <c r="AN223" s="152"/>
      <c r="AO223" s="20"/>
      <c r="AP223" s="20"/>
    </row>
    <row r="224" spans="11:42" x14ac:dyDescent="0.5">
      <c r="K224" s="97"/>
      <c r="L224" s="97"/>
      <c r="M224" s="97"/>
      <c r="N224" s="97"/>
      <c r="O224" s="22"/>
      <c r="P224" s="28"/>
      <c r="Q224" s="28"/>
      <c r="R224" s="20"/>
      <c r="S224" s="20"/>
      <c r="T224" s="20"/>
      <c r="U224" s="97"/>
      <c r="V224" s="97"/>
      <c r="W224" s="97"/>
      <c r="X224" s="152"/>
      <c r="Y224" s="97"/>
      <c r="Z224" s="20"/>
      <c r="AA224" s="20"/>
      <c r="AB224" s="152"/>
      <c r="AC224" s="152"/>
      <c r="AD224" s="152"/>
      <c r="AE224" s="152"/>
      <c r="AF224" s="152"/>
      <c r="AG224" s="152"/>
      <c r="AH224" s="152"/>
      <c r="AI224" s="152"/>
      <c r="AJ224" s="152"/>
      <c r="AK224" s="152"/>
      <c r="AL224" s="152"/>
      <c r="AM224" s="152"/>
      <c r="AN224" s="152"/>
      <c r="AO224" s="20"/>
      <c r="AP224" s="20"/>
    </row>
    <row r="225" spans="11:42" x14ac:dyDescent="0.5">
      <c r="K225" s="97"/>
      <c r="L225" s="97"/>
      <c r="M225" s="97"/>
      <c r="N225" s="97"/>
      <c r="O225" s="22"/>
      <c r="P225" s="28"/>
      <c r="Q225" s="28"/>
      <c r="R225" s="20"/>
      <c r="S225" s="20"/>
      <c r="T225" s="20"/>
      <c r="U225" s="97"/>
      <c r="V225" s="97"/>
      <c r="W225" s="97"/>
      <c r="X225" s="152"/>
      <c r="Y225" s="97"/>
      <c r="Z225" s="20"/>
      <c r="AA225" s="20"/>
      <c r="AB225" s="152"/>
      <c r="AC225" s="152"/>
      <c r="AD225" s="152"/>
      <c r="AE225" s="152"/>
      <c r="AF225" s="152"/>
      <c r="AG225" s="152"/>
      <c r="AH225" s="152"/>
      <c r="AI225" s="152"/>
      <c r="AJ225" s="152"/>
      <c r="AK225" s="152"/>
      <c r="AL225" s="152"/>
      <c r="AM225" s="152"/>
      <c r="AN225" s="152"/>
      <c r="AO225" s="20"/>
      <c r="AP225" s="20"/>
    </row>
    <row r="226" spans="11:42" x14ac:dyDescent="0.5">
      <c r="K226" s="97"/>
      <c r="L226" s="97"/>
      <c r="M226" s="97"/>
      <c r="N226" s="97"/>
      <c r="O226" s="22"/>
      <c r="P226" s="28"/>
      <c r="Q226" s="28"/>
      <c r="R226" s="20"/>
      <c r="S226" s="20"/>
      <c r="T226" s="20"/>
      <c r="U226" s="97"/>
      <c r="V226" s="97"/>
      <c r="W226" s="97"/>
      <c r="X226" s="152"/>
      <c r="Y226" s="97"/>
      <c r="Z226" s="20"/>
      <c r="AA226" s="20"/>
      <c r="AB226" s="152"/>
      <c r="AC226" s="152"/>
      <c r="AD226" s="152"/>
      <c r="AE226" s="152"/>
      <c r="AF226" s="152"/>
      <c r="AG226" s="152"/>
      <c r="AH226" s="152"/>
      <c r="AI226" s="152"/>
      <c r="AJ226" s="152"/>
      <c r="AK226" s="152"/>
      <c r="AL226" s="152"/>
      <c r="AM226" s="152"/>
      <c r="AN226" s="152"/>
      <c r="AO226" s="20"/>
      <c r="AP226" s="20"/>
    </row>
    <row r="227" spans="11:42" x14ac:dyDescent="0.5">
      <c r="K227" s="97"/>
      <c r="L227" s="97"/>
      <c r="M227" s="97"/>
      <c r="N227" s="97"/>
      <c r="O227" s="22"/>
      <c r="P227" s="28"/>
      <c r="Q227" s="28"/>
      <c r="R227" s="20"/>
      <c r="S227" s="20"/>
      <c r="T227" s="20"/>
      <c r="U227" s="97"/>
      <c r="V227" s="97"/>
      <c r="W227" s="97"/>
      <c r="X227" s="152"/>
      <c r="Y227" s="97"/>
      <c r="Z227" s="20"/>
      <c r="AA227" s="20"/>
      <c r="AB227" s="152"/>
      <c r="AC227" s="152"/>
      <c r="AD227" s="152"/>
      <c r="AE227" s="152"/>
      <c r="AF227" s="152"/>
      <c r="AG227" s="152"/>
      <c r="AH227" s="152"/>
      <c r="AI227" s="152"/>
      <c r="AJ227" s="152"/>
      <c r="AK227" s="152"/>
      <c r="AL227" s="152"/>
      <c r="AM227" s="152"/>
      <c r="AN227" s="152"/>
      <c r="AO227" s="20"/>
      <c r="AP227" s="20"/>
    </row>
    <row r="228" spans="11:42" x14ac:dyDescent="0.5">
      <c r="K228" s="97"/>
      <c r="L228" s="97"/>
      <c r="M228" s="97"/>
      <c r="N228" s="97"/>
      <c r="O228" s="22"/>
      <c r="P228" s="28"/>
      <c r="Q228" s="28"/>
      <c r="R228" s="20"/>
      <c r="S228" s="20"/>
      <c r="T228" s="20"/>
      <c r="U228" s="97"/>
      <c r="V228" s="97"/>
      <c r="W228" s="97"/>
      <c r="X228" s="152"/>
      <c r="Y228" s="97"/>
      <c r="Z228" s="20"/>
      <c r="AA228" s="20"/>
      <c r="AB228" s="152"/>
      <c r="AC228" s="152"/>
      <c r="AD228" s="152"/>
      <c r="AE228" s="152"/>
      <c r="AF228" s="152"/>
      <c r="AG228" s="152"/>
      <c r="AH228" s="152"/>
      <c r="AI228" s="152"/>
      <c r="AJ228" s="152"/>
      <c r="AK228" s="152"/>
      <c r="AL228" s="152"/>
      <c r="AM228" s="152"/>
      <c r="AN228" s="152"/>
      <c r="AO228" s="20"/>
      <c r="AP228" s="20"/>
    </row>
    <row r="229" spans="11:42" x14ac:dyDescent="0.5">
      <c r="K229" s="97"/>
      <c r="L229" s="97"/>
      <c r="M229" s="97"/>
      <c r="N229" s="97"/>
      <c r="O229" s="22"/>
      <c r="P229" s="28"/>
      <c r="Q229" s="28"/>
      <c r="R229" s="20"/>
      <c r="S229" s="20"/>
      <c r="T229" s="20"/>
      <c r="U229" s="97"/>
      <c r="V229" s="97"/>
      <c r="W229" s="97"/>
      <c r="X229" s="152"/>
      <c r="Y229" s="97"/>
      <c r="Z229" s="20"/>
      <c r="AA229" s="20"/>
      <c r="AB229" s="152"/>
      <c r="AC229" s="152"/>
      <c r="AD229" s="152"/>
      <c r="AE229" s="152"/>
      <c r="AF229" s="152"/>
      <c r="AG229" s="152"/>
      <c r="AH229" s="152"/>
      <c r="AI229" s="152"/>
      <c r="AJ229" s="152"/>
      <c r="AK229" s="152"/>
      <c r="AL229" s="152"/>
      <c r="AM229" s="152"/>
      <c r="AN229" s="152"/>
      <c r="AO229" s="20"/>
      <c r="AP229" s="20"/>
    </row>
    <row r="230" spans="11:42" x14ac:dyDescent="0.5">
      <c r="K230" s="97"/>
      <c r="L230" s="97"/>
      <c r="M230" s="97"/>
      <c r="N230" s="97"/>
      <c r="O230" s="22"/>
      <c r="P230" s="28"/>
      <c r="Q230" s="28"/>
      <c r="R230" s="20"/>
      <c r="S230" s="20"/>
      <c r="T230" s="20"/>
      <c r="U230" s="97"/>
      <c r="V230" s="97"/>
      <c r="W230" s="97"/>
      <c r="X230" s="152"/>
      <c r="Y230" s="97"/>
      <c r="Z230" s="20"/>
      <c r="AA230" s="20"/>
      <c r="AB230" s="152"/>
      <c r="AC230" s="152"/>
      <c r="AD230" s="152"/>
      <c r="AE230" s="152"/>
      <c r="AF230" s="152"/>
      <c r="AG230" s="152"/>
      <c r="AH230" s="152"/>
      <c r="AI230" s="152"/>
      <c r="AJ230" s="152"/>
      <c r="AK230" s="152"/>
      <c r="AL230" s="152"/>
      <c r="AM230" s="152"/>
      <c r="AN230" s="152"/>
      <c r="AO230" s="20"/>
      <c r="AP230" s="20"/>
    </row>
    <row r="231" spans="11:42" x14ac:dyDescent="0.5">
      <c r="K231" s="97"/>
      <c r="L231" s="97"/>
      <c r="M231" s="97"/>
      <c r="N231" s="97"/>
      <c r="O231" s="22"/>
      <c r="P231" s="28"/>
      <c r="Q231" s="28"/>
      <c r="R231" s="20"/>
      <c r="S231" s="20"/>
      <c r="T231" s="20"/>
      <c r="U231" s="97"/>
      <c r="V231" s="97"/>
      <c r="W231" s="97"/>
      <c r="X231" s="152"/>
      <c r="Y231" s="97"/>
      <c r="Z231" s="20"/>
      <c r="AA231" s="20"/>
      <c r="AB231" s="152"/>
      <c r="AC231" s="152"/>
      <c r="AD231" s="152"/>
      <c r="AE231" s="152"/>
      <c r="AF231" s="152"/>
      <c r="AG231" s="152"/>
      <c r="AH231" s="152"/>
      <c r="AI231" s="152"/>
      <c r="AJ231" s="152"/>
      <c r="AK231" s="152"/>
      <c r="AL231" s="152"/>
      <c r="AM231" s="152"/>
      <c r="AN231" s="152"/>
      <c r="AO231" s="20"/>
      <c r="AP231" s="20"/>
    </row>
    <row r="232" spans="11:42" x14ac:dyDescent="0.5">
      <c r="K232" s="97"/>
      <c r="L232" s="97"/>
      <c r="M232" s="97"/>
      <c r="N232" s="97"/>
      <c r="O232" s="22"/>
      <c r="P232" s="28"/>
      <c r="R232" s="20"/>
      <c r="S232" s="20"/>
      <c r="T232" s="20"/>
      <c r="U232" s="97"/>
      <c r="V232" s="97"/>
      <c r="W232" s="97"/>
      <c r="X232" s="152"/>
      <c r="Y232" s="97"/>
      <c r="Z232" s="20"/>
      <c r="AA232" s="20"/>
      <c r="AB232" s="152"/>
      <c r="AC232" s="152"/>
      <c r="AD232" s="152"/>
      <c r="AE232" s="152"/>
      <c r="AF232" s="152"/>
      <c r="AG232" s="152"/>
      <c r="AH232" s="152"/>
      <c r="AI232" s="152"/>
      <c r="AJ232" s="152"/>
      <c r="AK232" s="152"/>
      <c r="AL232" s="152"/>
      <c r="AM232" s="152"/>
      <c r="AN232" s="152"/>
      <c r="AO232" s="20"/>
      <c r="AP232" s="20"/>
    </row>
    <row r="233" spans="11:42" x14ac:dyDescent="0.5">
      <c r="K233" s="97"/>
      <c r="L233" s="97"/>
      <c r="M233" s="97"/>
      <c r="N233" s="97"/>
      <c r="O233" s="22"/>
      <c r="P233" s="28"/>
      <c r="R233" s="20"/>
      <c r="S233" s="20"/>
      <c r="T233" s="20"/>
      <c r="U233" s="97"/>
      <c r="V233" s="97"/>
      <c r="W233" s="97"/>
      <c r="X233" s="152"/>
      <c r="Y233" s="97"/>
      <c r="Z233" s="20"/>
      <c r="AA233" s="20"/>
      <c r="AB233" s="152"/>
      <c r="AC233" s="152"/>
      <c r="AD233" s="152"/>
      <c r="AE233" s="152"/>
      <c r="AF233" s="152"/>
      <c r="AG233" s="152"/>
      <c r="AH233" s="152"/>
      <c r="AI233" s="152"/>
      <c r="AJ233" s="152"/>
      <c r="AK233" s="152"/>
      <c r="AL233" s="152"/>
      <c r="AM233" s="152"/>
      <c r="AN233" s="152"/>
      <c r="AO233" s="20"/>
      <c r="AP233" s="20"/>
    </row>
    <row r="234" spans="11:42" x14ac:dyDescent="0.5">
      <c r="K234" s="97"/>
      <c r="L234" s="97"/>
      <c r="M234" s="97"/>
      <c r="N234" s="97"/>
      <c r="O234" s="22"/>
      <c r="P234" s="28"/>
      <c r="R234" s="20"/>
      <c r="S234" s="20"/>
      <c r="T234" s="20"/>
      <c r="U234" s="97"/>
      <c r="V234" s="97"/>
      <c r="W234" s="97"/>
      <c r="X234" s="152"/>
      <c r="Y234" s="97"/>
      <c r="Z234" s="20"/>
      <c r="AA234" s="20"/>
      <c r="AB234" s="152"/>
      <c r="AC234" s="152"/>
      <c r="AD234" s="152"/>
      <c r="AE234" s="152"/>
      <c r="AF234" s="152"/>
      <c r="AG234" s="152"/>
      <c r="AH234" s="152"/>
      <c r="AI234" s="152"/>
      <c r="AJ234" s="152"/>
      <c r="AK234" s="152"/>
      <c r="AL234" s="152"/>
      <c r="AM234" s="152"/>
      <c r="AN234" s="152"/>
      <c r="AO234" s="20"/>
      <c r="AP234" s="20"/>
    </row>
    <row r="235" spans="11:42" x14ac:dyDescent="0.5">
      <c r="K235" s="97"/>
      <c r="L235" s="97"/>
      <c r="M235" s="97"/>
      <c r="N235" s="97"/>
      <c r="O235" s="22"/>
      <c r="P235" s="28"/>
      <c r="R235" s="20"/>
      <c r="S235" s="20"/>
      <c r="T235" s="20"/>
      <c r="U235" s="97"/>
      <c r="V235" s="97"/>
      <c r="W235" s="97"/>
      <c r="X235" s="152"/>
      <c r="Y235" s="97"/>
      <c r="Z235" s="20"/>
      <c r="AA235" s="20"/>
      <c r="AB235" s="152"/>
      <c r="AC235" s="152"/>
      <c r="AD235" s="152"/>
      <c r="AE235" s="152"/>
      <c r="AF235" s="152"/>
      <c r="AG235" s="152"/>
      <c r="AH235" s="152"/>
      <c r="AI235" s="152"/>
      <c r="AJ235" s="152"/>
      <c r="AK235" s="152"/>
      <c r="AL235" s="152"/>
      <c r="AM235" s="152"/>
      <c r="AN235" s="152"/>
      <c r="AO235" s="20"/>
      <c r="AP235" s="20"/>
    </row>
    <row r="236" spans="11:42" x14ac:dyDescent="0.5">
      <c r="K236" s="97"/>
      <c r="L236" s="97"/>
      <c r="M236" s="97"/>
      <c r="N236" s="97"/>
      <c r="R236" s="20"/>
      <c r="S236" s="20"/>
      <c r="T236" s="20"/>
      <c r="U236" s="97"/>
      <c r="V236" s="97"/>
      <c r="W236" s="97"/>
      <c r="X236" s="152"/>
      <c r="Y236" s="97"/>
      <c r="Z236" s="20"/>
      <c r="AA236" s="20"/>
      <c r="AB236" s="152"/>
      <c r="AC236" s="152"/>
      <c r="AD236" s="152"/>
      <c r="AE236" s="152"/>
      <c r="AF236" s="152"/>
      <c r="AG236" s="152"/>
      <c r="AH236" s="152"/>
      <c r="AI236" s="152"/>
      <c r="AJ236" s="152"/>
      <c r="AK236" s="152"/>
      <c r="AL236" s="152"/>
      <c r="AM236" s="152"/>
      <c r="AN236" s="152"/>
      <c r="AO236" s="20"/>
      <c r="AP236" s="20"/>
    </row>
    <row r="237" spans="11:42" x14ac:dyDescent="0.5">
      <c r="K237" s="97"/>
      <c r="L237" s="97"/>
      <c r="M237" s="97"/>
      <c r="N237" s="97"/>
      <c r="R237" s="20"/>
      <c r="S237" s="20"/>
      <c r="T237" s="20"/>
      <c r="U237" s="97"/>
      <c r="V237" s="97"/>
      <c r="W237" s="97"/>
      <c r="X237" s="152"/>
      <c r="Y237" s="97"/>
      <c r="Z237" s="20"/>
      <c r="AA237" s="20"/>
      <c r="AB237" s="152"/>
      <c r="AC237" s="152"/>
      <c r="AD237" s="152"/>
      <c r="AE237" s="152"/>
      <c r="AF237" s="152"/>
      <c r="AG237" s="152"/>
      <c r="AH237" s="152"/>
      <c r="AI237" s="152"/>
      <c r="AJ237" s="152"/>
      <c r="AK237" s="152"/>
      <c r="AL237" s="152"/>
      <c r="AM237" s="152"/>
      <c r="AN237" s="152"/>
      <c r="AO237" s="20"/>
      <c r="AP237" s="20"/>
    </row>
    <row r="238" spans="11:42" x14ac:dyDescent="0.5">
      <c r="K238" s="97"/>
      <c r="L238" s="97"/>
      <c r="M238" s="97"/>
      <c r="N238" s="97"/>
      <c r="R238" s="20"/>
      <c r="S238" s="20"/>
      <c r="T238" s="20"/>
      <c r="U238" s="97"/>
      <c r="V238" s="97"/>
      <c r="W238" s="97"/>
      <c r="X238" s="152"/>
      <c r="Y238" s="97"/>
      <c r="Z238" s="20"/>
      <c r="AA238" s="20"/>
      <c r="AB238" s="152"/>
      <c r="AC238" s="152"/>
      <c r="AD238" s="152"/>
      <c r="AE238" s="152"/>
      <c r="AF238" s="152"/>
      <c r="AG238" s="152"/>
      <c r="AH238" s="152"/>
      <c r="AI238" s="152"/>
      <c r="AJ238" s="152"/>
      <c r="AK238" s="152"/>
      <c r="AL238" s="152"/>
      <c r="AM238" s="152"/>
      <c r="AN238" s="152"/>
      <c r="AO238" s="20"/>
      <c r="AP238" s="20"/>
    </row>
    <row r="239" spans="11:42" x14ac:dyDescent="0.5">
      <c r="K239" s="97"/>
      <c r="L239" s="97"/>
      <c r="M239" s="97"/>
      <c r="N239" s="97"/>
      <c r="R239" s="20"/>
      <c r="S239" s="20"/>
      <c r="T239" s="20"/>
      <c r="U239" s="97"/>
      <c r="V239" s="97"/>
      <c r="W239" s="97"/>
      <c r="X239" s="152"/>
      <c r="Y239" s="97"/>
      <c r="Z239" s="20"/>
      <c r="AA239" s="20"/>
      <c r="AB239" s="152"/>
      <c r="AC239" s="152"/>
      <c r="AD239" s="152"/>
      <c r="AE239" s="152"/>
      <c r="AF239" s="152"/>
      <c r="AG239" s="152"/>
      <c r="AH239" s="152"/>
      <c r="AI239" s="152"/>
      <c r="AJ239" s="152"/>
      <c r="AK239" s="152"/>
      <c r="AL239" s="152"/>
      <c r="AM239" s="152"/>
      <c r="AN239" s="152"/>
      <c r="AO239" s="20"/>
      <c r="AP239" s="20"/>
    </row>
    <row r="240" spans="11:42" x14ac:dyDescent="0.5">
      <c r="K240" s="97"/>
      <c r="L240" s="97"/>
      <c r="M240" s="97"/>
      <c r="N240" s="97"/>
      <c r="R240" s="20"/>
      <c r="S240" s="20"/>
      <c r="T240" s="20"/>
      <c r="U240" s="97"/>
      <c r="V240" s="97"/>
      <c r="W240" s="97"/>
      <c r="X240" s="152"/>
      <c r="Y240" s="97"/>
      <c r="Z240" s="20"/>
      <c r="AA240" s="20"/>
      <c r="AB240" s="152"/>
      <c r="AC240" s="152"/>
      <c r="AD240" s="152"/>
      <c r="AE240" s="152"/>
      <c r="AF240" s="152"/>
      <c r="AG240" s="152"/>
      <c r="AH240" s="152"/>
      <c r="AI240" s="152"/>
      <c r="AJ240" s="152"/>
      <c r="AK240" s="152"/>
      <c r="AL240" s="152"/>
      <c r="AM240" s="152"/>
      <c r="AN240" s="152"/>
      <c r="AO240" s="20"/>
      <c r="AP240" s="20"/>
    </row>
    <row r="241" spans="11:42" x14ac:dyDescent="0.5">
      <c r="K241" s="97"/>
      <c r="L241" s="97"/>
      <c r="M241" s="97"/>
      <c r="N241" s="97"/>
      <c r="R241" s="20"/>
      <c r="S241" s="20"/>
      <c r="T241" s="20"/>
      <c r="U241" s="97"/>
      <c r="V241" s="97"/>
      <c r="W241" s="97"/>
      <c r="X241" s="152"/>
      <c r="Y241" s="97"/>
      <c r="Z241" s="20"/>
      <c r="AA241" s="20"/>
      <c r="AB241" s="152"/>
      <c r="AC241" s="152"/>
      <c r="AD241" s="152"/>
      <c r="AE241" s="152"/>
      <c r="AF241" s="152"/>
      <c r="AG241" s="152"/>
      <c r="AH241" s="152"/>
      <c r="AI241" s="152"/>
      <c r="AJ241" s="152"/>
      <c r="AK241" s="152"/>
      <c r="AL241" s="152"/>
      <c r="AM241" s="152"/>
      <c r="AN241" s="152"/>
      <c r="AO241" s="20"/>
      <c r="AP241" s="20"/>
    </row>
    <row r="242" spans="11:42" x14ac:dyDescent="0.5">
      <c r="K242" s="97"/>
      <c r="L242" s="97"/>
      <c r="M242" s="97"/>
      <c r="N242" s="97"/>
      <c r="R242" s="20"/>
      <c r="S242" s="20"/>
      <c r="T242" s="20"/>
      <c r="U242" s="97"/>
      <c r="V242" s="97"/>
      <c r="W242" s="97"/>
      <c r="X242" s="152"/>
      <c r="Y242" s="97"/>
      <c r="Z242" s="20"/>
      <c r="AA242" s="20"/>
      <c r="AB242" s="152"/>
      <c r="AC242" s="152"/>
      <c r="AD242" s="152"/>
      <c r="AE242" s="152"/>
      <c r="AF242" s="152"/>
      <c r="AG242" s="152"/>
      <c r="AH242" s="152"/>
      <c r="AI242" s="152"/>
      <c r="AJ242" s="152"/>
      <c r="AK242" s="152"/>
      <c r="AL242" s="152"/>
      <c r="AM242" s="152"/>
      <c r="AN242" s="152"/>
      <c r="AO242" s="20"/>
      <c r="AP242" s="20"/>
    </row>
    <row r="243" spans="11:42" x14ac:dyDescent="0.5">
      <c r="K243" s="97"/>
      <c r="L243" s="97"/>
      <c r="M243" s="97"/>
      <c r="N243" s="97"/>
      <c r="R243" s="20"/>
      <c r="S243" s="20"/>
      <c r="T243" s="20"/>
      <c r="U243" s="97"/>
      <c r="V243" s="97"/>
      <c r="W243" s="97"/>
      <c r="X243" s="152"/>
      <c r="Y243" s="97"/>
      <c r="Z243" s="20"/>
      <c r="AA243" s="20"/>
      <c r="AB243" s="152"/>
      <c r="AC243" s="152"/>
      <c r="AD243" s="152"/>
      <c r="AE243" s="152"/>
      <c r="AF243" s="152"/>
      <c r="AG243" s="152"/>
      <c r="AH243" s="152"/>
      <c r="AI243" s="152"/>
      <c r="AJ243" s="152"/>
      <c r="AK243" s="152"/>
      <c r="AL243" s="152"/>
      <c r="AM243" s="152"/>
      <c r="AN243" s="152"/>
      <c r="AO243" s="20"/>
      <c r="AP243" s="20"/>
    </row>
    <row r="244" spans="11:42" x14ac:dyDescent="0.5">
      <c r="K244" s="97"/>
      <c r="L244" s="97"/>
      <c r="M244" s="97"/>
      <c r="N244" s="97"/>
      <c r="R244" s="20"/>
      <c r="S244" s="20"/>
      <c r="T244" s="20"/>
      <c r="U244" s="97"/>
      <c r="V244" s="97"/>
      <c r="W244" s="97"/>
      <c r="X244" s="152"/>
      <c r="Y244" s="97"/>
      <c r="Z244" s="20"/>
      <c r="AA244" s="20"/>
      <c r="AB244" s="152"/>
      <c r="AC244" s="152"/>
      <c r="AD244" s="152"/>
      <c r="AE244" s="152"/>
      <c r="AF244" s="152"/>
      <c r="AG244" s="152"/>
      <c r="AH244" s="152"/>
      <c r="AI244" s="152"/>
      <c r="AJ244" s="152"/>
      <c r="AK244" s="152"/>
      <c r="AL244" s="152"/>
      <c r="AM244" s="152"/>
      <c r="AN244" s="152"/>
      <c r="AO244" s="20"/>
      <c r="AP244" s="20"/>
    </row>
  </sheetData>
  <pageMargins left="0.75" right="0.75" top="1" bottom="1" header="0.5" footer="0.5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6" ma:contentTypeDescription="Opprett et nytt dokument." ma:contentTypeScope="" ma:versionID="8f4ba4f640ca2fcaf84ab27ff2281281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366c0f1eefed28d8e6de7f459bfbad38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0B6595F-A80B-4F02-BC7C-9C111226F94A}"/>
</file>

<file path=customXml/itemProps2.xml><?xml version="1.0" encoding="utf-8"?>
<ds:datastoreItem xmlns:ds="http://schemas.openxmlformats.org/officeDocument/2006/customXml" ds:itemID="{F00FE953-13ED-4E9A-B791-578E0ACEE68E}"/>
</file>

<file path=customXml/itemProps3.xml><?xml version="1.0" encoding="utf-8"?>
<ds:datastoreItem xmlns:ds="http://schemas.openxmlformats.org/officeDocument/2006/customXml" ds:itemID="{E1332410-55CB-47D5-B325-89E5BB32A36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34</vt:i4>
      </vt:variant>
      <vt:variant>
        <vt:lpstr>Navngitte områder</vt:lpstr>
      </vt:variant>
      <vt:variant>
        <vt:i4>4</vt:i4>
      </vt:variant>
    </vt:vector>
  </HeadingPairs>
  <TitlesOfParts>
    <vt:vector size="38" baseType="lpstr">
      <vt:lpstr>Ark1</vt:lpstr>
      <vt:lpstr>År</vt:lpstr>
      <vt:lpstr>Å</vt:lpstr>
      <vt:lpstr>Måned</vt:lpstr>
      <vt:lpstr>M</vt:lpstr>
      <vt:lpstr>Uke</vt:lpstr>
      <vt:lpstr>U</vt:lpstr>
      <vt:lpstr>Region</vt:lpstr>
      <vt:lpstr>R</vt:lpstr>
      <vt:lpstr>Org</vt:lpstr>
      <vt:lpstr>O</vt:lpstr>
      <vt:lpstr>Regorg</vt:lpstr>
      <vt:lpstr>RO</vt:lpstr>
      <vt:lpstr>Bedrifter</vt:lpstr>
      <vt:lpstr>B</vt:lpstr>
      <vt:lpstr>Slakteri</vt:lpstr>
      <vt:lpstr>S</vt:lpstr>
      <vt:lpstr>Slakteri per MÅNED</vt:lpstr>
      <vt:lpstr>SM</vt:lpstr>
      <vt:lpstr>Slakteri MÅNED 2</vt:lpstr>
      <vt:lpstr>Klasse</vt:lpstr>
      <vt:lpstr>KL </vt:lpstr>
      <vt:lpstr>Kjøtt%</vt:lpstr>
      <vt:lpstr>K</vt:lpstr>
      <vt:lpstr>Vektgrupper</vt:lpstr>
      <vt:lpstr>V</vt:lpstr>
      <vt:lpstr>Variant</vt:lpstr>
      <vt:lpstr>VA</vt:lpstr>
      <vt:lpstr>Variant måned</vt:lpstr>
      <vt:lpstr>VM</vt:lpstr>
      <vt:lpstr>Fylker</vt:lpstr>
      <vt:lpstr>F</vt:lpstr>
      <vt:lpstr>Kommuner</vt:lpstr>
      <vt:lpstr>K_navn</vt:lpstr>
      <vt:lpstr>Ark1</vt:lpstr>
      <vt:lpstr>Å!Utskriftsområde</vt:lpstr>
      <vt:lpstr>År!Utskriftsområde</vt:lpstr>
      <vt:lpstr>Kommuner!Utskriftstitler</vt:lpstr>
    </vt:vector>
  </TitlesOfParts>
  <Company>Norsk Kjøttsamvirke 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Norsk Kjøtt</dc:creator>
  <cp:lastModifiedBy>Morten Røe</cp:lastModifiedBy>
  <cp:lastPrinted>2018-01-02T10:59:15Z</cp:lastPrinted>
  <dcterms:created xsi:type="dcterms:W3CDTF">1998-09-02T15:52:34Z</dcterms:created>
  <dcterms:modified xsi:type="dcterms:W3CDTF">2023-01-15T20:08:19Z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</Properties>
</file>